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defaultThemeVersion="166925"/>
  <mc:AlternateContent xmlns:mc="http://schemas.openxmlformats.org/markup-compatibility/2006">
    <mc:Choice Requires="x15">
      <x15ac:absPath xmlns:x15ac="http://schemas.microsoft.com/office/spreadsheetml/2010/11/ac" url="C:\Users\ADORABELLA\Downloads\Excel Lect\Lect 1\"/>
    </mc:Choice>
  </mc:AlternateContent>
  <xr:revisionPtr revIDLastSave="0" documentId="13_ncr:1_{46D71BF2-5CAB-4D37-A480-0494B79B2993}" xr6:coauthVersionLast="45" xr6:coauthVersionMax="45" xr10:uidLastSave="{00000000-0000-0000-0000-000000000000}"/>
  <bookViews>
    <workbookView xWindow="-120" yWindow="-120" windowWidth="20730" windowHeight="11160" activeTab="3" xr2:uid="{284BCFFD-13BB-406A-970D-46FE2FD8DCE9}"/>
  </bookViews>
  <sheets>
    <sheet name="Data Set" sheetId="1" r:id="rId1"/>
    <sheet name="Analysis 1" sheetId="4" r:id="rId2"/>
    <sheet name="Analysis 2" sheetId="5" r:id="rId3"/>
    <sheet name="Dashboard" sheetId="2" r:id="rId4"/>
  </sheets>
  <externalReferences>
    <externalReference r:id="rId5"/>
  </externalReferences>
  <definedNames>
    <definedName name="_xlchart.v1.0" hidden="1">'Analysis 2'!$Y$10:$Y$12</definedName>
    <definedName name="_xlchart.v1.1" hidden="1">'Analysis 2'!$Z$10:$Z$12</definedName>
    <definedName name="_xlchart.v1.2" hidden="1">'Analysis 2'!$Z$9</definedName>
    <definedName name="month_1">'Analysis 1'!$C$3</definedName>
    <definedName name="Select_Month2">'Analysis 1'!$A$4</definedName>
    <definedName name="Selected_Month">'Analysis 1'!$C$4</definedName>
    <definedName name="Slicer_month">#N/A</definedName>
    <definedName name="Slicer_weekday">#N/A</definedName>
    <definedName name="Slicer_year">#N/A</definedName>
  </definedNames>
  <calcPr calcId="181029"/>
  <pivotCaches>
    <pivotCache cacheId="1"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U8" i="5" l="1"/>
  <c r="AU9" i="5"/>
  <c r="AV9" i="5"/>
  <c r="AU10" i="5"/>
  <c r="AV10" i="5"/>
  <c r="AU11" i="5"/>
  <c r="AV11" i="5"/>
  <c r="AS8" i="5" a="1"/>
  <c r="AS8" i="5" s="1"/>
  <c r="AO4" i="5"/>
  <c r="AO6" i="5" s="1"/>
  <c r="AS9" i="5" l="1"/>
  <c r="AS12" i="5"/>
  <c r="AS11" i="5"/>
  <c r="AS10" i="5"/>
  <c r="AP4" i="5"/>
  <c r="Y10" i="5"/>
  <c r="Z10" i="5"/>
  <c r="Y11" i="5"/>
  <c r="Z11" i="5"/>
  <c r="Y12" i="5"/>
  <c r="Z12" i="5"/>
  <c r="Z9" i="5"/>
  <c r="Y9" i="5"/>
  <c r="AB2" i="5"/>
  <c r="Y2" i="5"/>
  <c r="Q2" i="5"/>
  <c r="T2" i="5"/>
  <c r="G3" i="5"/>
  <c r="AV8" i="5" l="1"/>
  <c r="AU15" i="5" s="1"/>
  <c r="Z2" i="5"/>
  <c r="R2" i="5"/>
  <c r="X5" i="4"/>
  <c r="X4" i="4"/>
  <c r="X7" i="4"/>
  <c r="X8" i="4" s="1"/>
  <c r="C3" i="4"/>
  <c r="X3" i="4" s="1"/>
  <c r="S5" i="4"/>
  <c r="S6" i="4"/>
  <c r="S7" i="4"/>
  <c r="S8" i="4"/>
  <c r="S9" i="4"/>
  <c r="S10" i="4"/>
  <c r="S11" i="4"/>
  <c r="S12" i="4"/>
  <c r="S13" i="4"/>
  <c r="S14" i="4"/>
  <c r="S15" i="4"/>
  <c r="S4" i="4"/>
  <c r="R5" i="4"/>
  <c r="R6" i="4"/>
  <c r="R7" i="4"/>
  <c r="R8" i="4"/>
  <c r="R9" i="4"/>
  <c r="R10" i="4"/>
  <c r="R11" i="4"/>
  <c r="R12" i="4"/>
  <c r="R13" i="4"/>
  <c r="R14" i="4"/>
  <c r="R15" i="4"/>
  <c r="R4" i="4"/>
  <c r="Q5" i="4"/>
  <c r="Q6" i="4"/>
  <c r="Q7" i="4"/>
  <c r="Q8" i="4"/>
  <c r="Q9" i="4"/>
  <c r="Q10" i="4"/>
  <c r="Q11" i="4"/>
  <c r="Q12" i="4"/>
  <c r="Q13" i="4"/>
  <c r="Q14" i="4"/>
  <c r="Q15" i="4"/>
  <c r="Q4" i="4"/>
  <c r="AU13" i="5" l="1"/>
  <c r="V16" i="4"/>
  <c r="X10" i="4"/>
  <c r="V14" i="4"/>
  <c r="C4" i="4"/>
  <c r="Q2" i="1"/>
  <c r="R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R3846" i="1"/>
  <c r="R3847" i="1"/>
  <c r="R3848" i="1"/>
  <c r="R3849" i="1"/>
  <c r="R3850" i="1"/>
  <c r="R3851" i="1"/>
  <c r="R3852" i="1"/>
  <c r="R3853" i="1"/>
  <c r="R3854" i="1"/>
  <c r="R3855" i="1"/>
  <c r="R3856" i="1"/>
  <c r="R3857" i="1"/>
  <c r="R3858" i="1"/>
  <c r="R3859" i="1"/>
  <c r="R3860" i="1"/>
  <c r="R3861" i="1"/>
  <c r="R3862" i="1"/>
  <c r="R3863" i="1"/>
  <c r="R3864" i="1"/>
  <c r="R3865" i="1"/>
  <c r="R3866" i="1"/>
  <c r="R3867" i="1"/>
  <c r="R3868" i="1"/>
  <c r="R3869" i="1"/>
  <c r="R3870" i="1"/>
  <c r="R3871" i="1"/>
  <c r="R3872" i="1"/>
  <c r="R3873" i="1"/>
  <c r="R3874" i="1"/>
  <c r="R3875" i="1"/>
  <c r="R3876" i="1"/>
  <c r="R3877" i="1"/>
  <c r="R3878" i="1"/>
  <c r="R3879" i="1"/>
  <c r="R3880" i="1"/>
  <c r="R3881" i="1"/>
  <c r="R3882" i="1"/>
  <c r="R3883" i="1"/>
  <c r="R3884" i="1"/>
  <c r="R3885" i="1"/>
  <c r="R3886" i="1"/>
  <c r="R3887" i="1"/>
  <c r="R3888" i="1"/>
  <c r="R3889" i="1"/>
  <c r="R3890" i="1"/>
  <c r="R3891" i="1"/>
  <c r="R3892" i="1"/>
  <c r="R3893" i="1"/>
  <c r="R3894" i="1"/>
  <c r="R3895" i="1"/>
  <c r="R3896" i="1"/>
  <c r="R3897" i="1"/>
  <c r="R3898" i="1"/>
  <c r="R3899" i="1"/>
  <c r="R3900" i="1"/>
  <c r="R3901" i="1"/>
  <c r="R3902" i="1"/>
  <c r="R3903" i="1"/>
  <c r="R3904" i="1"/>
  <c r="R3905" i="1"/>
  <c r="R3906" i="1"/>
  <c r="R3907" i="1"/>
  <c r="R3908" i="1"/>
  <c r="R3909" i="1"/>
  <c r="R3910" i="1"/>
  <c r="R3911" i="1"/>
  <c r="R3912" i="1"/>
  <c r="R3913" i="1"/>
  <c r="R3914" i="1"/>
  <c r="R3915" i="1"/>
  <c r="R3916" i="1"/>
  <c r="R3917" i="1"/>
  <c r="R3918" i="1"/>
  <c r="R3919" i="1"/>
  <c r="R3920" i="1"/>
  <c r="R3921" i="1"/>
  <c r="R3922" i="1"/>
  <c r="R3923" i="1"/>
  <c r="R3924" i="1"/>
  <c r="R3925" i="1"/>
  <c r="R3926" i="1"/>
  <c r="R3927" i="1"/>
  <c r="R3928" i="1"/>
  <c r="R3929" i="1"/>
  <c r="R3930" i="1"/>
  <c r="R3931" i="1"/>
  <c r="R3932" i="1"/>
  <c r="R3933" i="1"/>
  <c r="R3934" i="1"/>
  <c r="R3935" i="1"/>
  <c r="R3936" i="1"/>
  <c r="R3937" i="1"/>
  <c r="R3938" i="1"/>
  <c r="R3939" i="1"/>
  <c r="R3940" i="1"/>
  <c r="R3941" i="1"/>
  <c r="R3942" i="1"/>
  <c r="R3943" i="1"/>
  <c r="R3944" i="1"/>
  <c r="R3945" i="1"/>
  <c r="R3946" i="1"/>
  <c r="R3947" i="1"/>
  <c r="R3948" i="1"/>
  <c r="R3949" i="1"/>
  <c r="R3950" i="1"/>
  <c r="R3951" i="1"/>
  <c r="R3952" i="1"/>
  <c r="R3953" i="1"/>
  <c r="R3954" i="1"/>
  <c r="R3955" i="1"/>
  <c r="R3956" i="1"/>
  <c r="R3957" i="1"/>
  <c r="R3958" i="1"/>
  <c r="R3959" i="1"/>
  <c r="R3960" i="1"/>
  <c r="R3961" i="1"/>
  <c r="R3962" i="1"/>
  <c r="R3963" i="1"/>
  <c r="R3964" i="1"/>
  <c r="R3965" i="1"/>
  <c r="R3966" i="1"/>
  <c r="R3967" i="1"/>
  <c r="R3968" i="1"/>
  <c r="R3969" i="1"/>
  <c r="R3970" i="1"/>
  <c r="R3971" i="1"/>
  <c r="R3972" i="1"/>
  <c r="R3973" i="1"/>
  <c r="R3974" i="1"/>
  <c r="R3975" i="1"/>
  <c r="R3976" i="1"/>
  <c r="R3977" i="1"/>
  <c r="R3978" i="1"/>
  <c r="R3979" i="1"/>
  <c r="R3980" i="1"/>
  <c r="R3981" i="1"/>
  <c r="R3982" i="1"/>
  <c r="R3983" i="1"/>
  <c r="R3984" i="1"/>
  <c r="R3985" i="1"/>
  <c r="R3986" i="1"/>
  <c r="R3987" i="1"/>
  <c r="R3988" i="1"/>
  <c r="R3989" i="1"/>
  <c r="R3990" i="1"/>
  <c r="R3991" i="1"/>
  <c r="R3992" i="1"/>
  <c r="R3993" i="1"/>
  <c r="R3994" i="1"/>
  <c r="R3995" i="1"/>
  <c r="R3996" i="1"/>
  <c r="R3997" i="1"/>
  <c r="R3998" i="1"/>
  <c r="R3999" i="1"/>
  <c r="R4000" i="1"/>
  <c r="R4001" i="1"/>
  <c r="R4002" i="1"/>
  <c r="R4003" i="1"/>
  <c r="R4004" i="1"/>
  <c r="R4005" i="1"/>
  <c r="R4006" i="1"/>
  <c r="R4007" i="1"/>
  <c r="R4008" i="1"/>
  <c r="R4009" i="1"/>
  <c r="R4010" i="1"/>
  <c r="R4011" i="1"/>
  <c r="R4012" i="1"/>
  <c r="R4013" i="1"/>
  <c r="R4014" i="1"/>
  <c r="R4015" i="1"/>
  <c r="R4016" i="1"/>
  <c r="R4017" i="1"/>
  <c r="R4018" i="1"/>
  <c r="R4019" i="1"/>
  <c r="R4020" i="1"/>
  <c r="R4021" i="1"/>
  <c r="R4022" i="1"/>
  <c r="R4023" i="1"/>
  <c r="R4024" i="1"/>
  <c r="R4025" i="1"/>
  <c r="R4026" i="1"/>
  <c r="R4027" i="1"/>
  <c r="R4028" i="1"/>
  <c r="R4029" i="1"/>
  <c r="R4030" i="1"/>
  <c r="R4031" i="1"/>
  <c r="R4032" i="1"/>
  <c r="R4033" i="1"/>
  <c r="R4034" i="1"/>
  <c r="R4035" i="1"/>
  <c r="R4036" i="1"/>
  <c r="R4037" i="1"/>
  <c r="R4038" i="1"/>
  <c r="R4039" i="1"/>
  <c r="R4040" i="1"/>
  <c r="R4041" i="1"/>
  <c r="R4042" i="1"/>
  <c r="R4043" i="1"/>
  <c r="R4044" i="1"/>
  <c r="R4045" i="1"/>
  <c r="R4046" i="1"/>
  <c r="R4047" i="1"/>
  <c r="R4048" i="1"/>
  <c r="R4049" i="1"/>
  <c r="R4050" i="1"/>
  <c r="R4051" i="1"/>
  <c r="R4052" i="1"/>
  <c r="R4053" i="1"/>
  <c r="R4054" i="1"/>
  <c r="R4055" i="1"/>
  <c r="R4056" i="1"/>
  <c r="R4057" i="1"/>
  <c r="R4058" i="1"/>
  <c r="R4059" i="1"/>
  <c r="R4060" i="1"/>
  <c r="R4061" i="1"/>
  <c r="R4062" i="1"/>
  <c r="R4063" i="1"/>
  <c r="R4064" i="1"/>
  <c r="R4065" i="1"/>
  <c r="R4066" i="1"/>
  <c r="R4067" i="1"/>
  <c r="R4068" i="1"/>
  <c r="R4069" i="1"/>
  <c r="R4070" i="1"/>
  <c r="R4071" i="1"/>
  <c r="R4072" i="1"/>
  <c r="R4073" i="1"/>
  <c r="R4074" i="1"/>
  <c r="R4075" i="1"/>
  <c r="R4076" i="1"/>
  <c r="R4077" i="1"/>
  <c r="R4078" i="1"/>
  <c r="R4079" i="1"/>
  <c r="R4080" i="1"/>
  <c r="R4081" i="1"/>
  <c r="R4082" i="1"/>
  <c r="R4083" i="1"/>
  <c r="R4084" i="1"/>
  <c r="R4085" i="1"/>
  <c r="R4086" i="1"/>
  <c r="R4087" i="1"/>
  <c r="R4088" i="1"/>
  <c r="R4089" i="1"/>
  <c r="R4090" i="1"/>
  <c r="R4091" i="1"/>
  <c r="R4092" i="1"/>
  <c r="R4093" i="1"/>
  <c r="R4094" i="1"/>
  <c r="R4095" i="1"/>
  <c r="R4096" i="1"/>
  <c r="R4097" i="1"/>
  <c r="R4098" i="1"/>
  <c r="R4099" i="1"/>
  <c r="R4100" i="1"/>
  <c r="R4101" i="1"/>
  <c r="R4102" i="1"/>
  <c r="R4103" i="1"/>
  <c r="R4104" i="1"/>
  <c r="R4105" i="1"/>
  <c r="R4106" i="1"/>
  <c r="R4107" i="1"/>
  <c r="R4108" i="1"/>
  <c r="R4109" i="1"/>
  <c r="R4110" i="1"/>
  <c r="R4111" i="1"/>
  <c r="R4112" i="1"/>
  <c r="R4113" i="1"/>
  <c r="R4114" i="1"/>
  <c r="R4115" i="1"/>
  <c r="R4116" i="1"/>
  <c r="R4117" i="1"/>
  <c r="R4118" i="1"/>
  <c r="R4119" i="1"/>
  <c r="R4120" i="1"/>
  <c r="R4121" i="1"/>
  <c r="R4122" i="1"/>
  <c r="R4123" i="1"/>
  <c r="R4124" i="1"/>
  <c r="R4125" i="1"/>
  <c r="R4126" i="1"/>
  <c r="R4127" i="1"/>
  <c r="R4128" i="1"/>
  <c r="R4129" i="1"/>
  <c r="R4130" i="1"/>
  <c r="R4131" i="1"/>
  <c r="R4132" i="1"/>
  <c r="R4133" i="1"/>
  <c r="R4134" i="1"/>
  <c r="R4135" i="1"/>
  <c r="R4136" i="1"/>
  <c r="R4137" i="1"/>
  <c r="R4138" i="1"/>
  <c r="R4139" i="1"/>
  <c r="R4140" i="1"/>
  <c r="R4141" i="1"/>
  <c r="R4142" i="1"/>
  <c r="R4143" i="1"/>
  <c r="R4144" i="1"/>
  <c r="R4145" i="1"/>
  <c r="R4146" i="1"/>
  <c r="R4147" i="1"/>
  <c r="R4148" i="1"/>
  <c r="R4149" i="1"/>
  <c r="R4150" i="1"/>
  <c r="R4151" i="1"/>
  <c r="R4152" i="1"/>
  <c r="R4153" i="1"/>
  <c r="R4154" i="1"/>
  <c r="R4155" i="1"/>
  <c r="R4156" i="1"/>
  <c r="R4157" i="1"/>
  <c r="R4158" i="1"/>
  <c r="R4159" i="1"/>
  <c r="R4160" i="1"/>
  <c r="R4161" i="1"/>
  <c r="R4162" i="1"/>
  <c r="R4163" i="1"/>
  <c r="R4164" i="1"/>
  <c r="R4165" i="1"/>
  <c r="R4166" i="1"/>
  <c r="R4167" i="1"/>
  <c r="R4168" i="1"/>
  <c r="R4169" i="1"/>
  <c r="R4170" i="1"/>
  <c r="R4171" i="1"/>
  <c r="R4172" i="1"/>
  <c r="R4173" i="1"/>
  <c r="R4174" i="1"/>
  <c r="R4175" i="1"/>
  <c r="R4176" i="1"/>
  <c r="R4177" i="1"/>
  <c r="R4178" i="1"/>
  <c r="R4179" i="1"/>
  <c r="R4180" i="1"/>
  <c r="R4181" i="1"/>
  <c r="R4182" i="1"/>
  <c r="R4183" i="1"/>
  <c r="R4184" i="1"/>
  <c r="R4185" i="1"/>
  <c r="R4186" i="1"/>
  <c r="R4187" i="1"/>
  <c r="R4188" i="1"/>
  <c r="R4189" i="1"/>
  <c r="R4190" i="1"/>
  <c r="R4191" i="1"/>
  <c r="R4192" i="1"/>
  <c r="R4193" i="1"/>
  <c r="R4194" i="1"/>
  <c r="R4195" i="1"/>
  <c r="R4196" i="1"/>
  <c r="R4197" i="1"/>
  <c r="R4198" i="1"/>
  <c r="R4199" i="1"/>
  <c r="R4200" i="1"/>
  <c r="R4201" i="1"/>
  <c r="R4202" i="1"/>
  <c r="R4203" i="1"/>
  <c r="R4204" i="1"/>
  <c r="R4205" i="1"/>
  <c r="R4206" i="1"/>
  <c r="R4207" i="1"/>
  <c r="R4208" i="1"/>
  <c r="R4209" i="1"/>
  <c r="R4210" i="1"/>
  <c r="R4211" i="1"/>
  <c r="R4212" i="1"/>
  <c r="R4213" i="1"/>
  <c r="R4214" i="1"/>
  <c r="R4215" i="1"/>
  <c r="R4216" i="1"/>
  <c r="R4217" i="1"/>
  <c r="R4218" i="1"/>
  <c r="R4219" i="1"/>
  <c r="R4220" i="1"/>
  <c r="R4221" i="1"/>
  <c r="R4222" i="1"/>
  <c r="R4223" i="1"/>
  <c r="R4224" i="1"/>
  <c r="R4225" i="1"/>
  <c r="R4226" i="1"/>
  <c r="R4227" i="1"/>
  <c r="R4228" i="1"/>
  <c r="R4229" i="1"/>
  <c r="R4230" i="1"/>
  <c r="R4231" i="1"/>
  <c r="R4232" i="1"/>
  <c r="R4233" i="1"/>
  <c r="R4234" i="1"/>
  <c r="R4235" i="1"/>
  <c r="R4236" i="1"/>
  <c r="R4237" i="1"/>
  <c r="R4238" i="1"/>
  <c r="R4239" i="1"/>
  <c r="R4240" i="1"/>
  <c r="R4241" i="1"/>
  <c r="R4242" i="1"/>
  <c r="R4243" i="1"/>
  <c r="R4244" i="1"/>
  <c r="R4245" i="1"/>
  <c r="R4246" i="1"/>
  <c r="R4247" i="1"/>
  <c r="R4248" i="1"/>
  <c r="R4249" i="1"/>
  <c r="R4250" i="1"/>
  <c r="R4251" i="1"/>
  <c r="R4252" i="1"/>
  <c r="R4253" i="1"/>
  <c r="R4254" i="1"/>
  <c r="R4255" i="1"/>
  <c r="R4256" i="1"/>
  <c r="R4257" i="1"/>
  <c r="R4258" i="1"/>
  <c r="R4259" i="1"/>
  <c r="R4260" i="1"/>
  <c r="R4261" i="1"/>
  <c r="R4262" i="1"/>
  <c r="R4263" i="1"/>
  <c r="R4264" i="1"/>
  <c r="R4265" i="1"/>
  <c r="R4266" i="1"/>
  <c r="R4267" i="1"/>
  <c r="R4268" i="1"/>
  <c r="R4269" i="1"/>
  <c r="R4270" i="1"/>
  <c r="R4271" i="1"/>
  <c r="R4272" i="1"/>
  <c r="R4273" i="1"/>
  <c r="R4274" i="1"/>
  <c r="R4275" i="1"/>
  <c r="R4276" i="1"/>
  <c r="R4277" i="1"/>
  <c r="R4278" i="1"/>
  <c r="R4279" i="1"/>
  <c r="R4280" i="1"/>
  <c r="R4281" i="1"/>
  <c r="R4282" i="1"/>
  <c r="R4283" i="1"/>
  <c r="R4284" i="1"/>
  <c r="R4285" i="1"/>
  <c r="R4286" i="1"/>
  <c r="R4287" i="1"/>
  <c r="R4288" i="1"/>
  <c r="R4289" i="1"/>
  <c r="R4290" i="1"/>
  <c r="R4291" i="1"/>
  <c r="R4292" i="1"/>
  <c r="R4293" i="1"/>
  <c r="R4294" i="1"/>
  <c r="R4295" i="1"/>
  <c r="R4296" i="1"/>
  <c r="R4297" i="1"/>
  <c r="R4298" i="1"/>
  <c r="R4299" i="1"/>
  <c r="R4300" i="1"/>
  <c r="R4301" i="1"/>
  <c r="R4302" i="1"/>
  <c r="R4303" i="1"/>
  <c r="R4304" i="1"/>
  <c r="R4305" i="1"/>
  <c r="R4306" i="1"/>
  <c r="R4307" i="1"/>
  <c r="R4308" i="1"/>
  <c r="R4309" i="1"/>
  <c r="R4310" i="1"/>
  <c r="R4311" i="1"/>
  <c r="R4312" i="1"/>
  <c r="R4313" i="1"/>
  <c r="R4314" i="1"/>
  <c r="R4315" i="1"/>
  <c r="R4316" i="1"/>
  <c r="R4317" i="1"/>
  <c r="R4318" i="1"/>
  <c r="R4319" i="1"/>
  <c r="R4320" i="1"/>
  <c r="R4321" i="1"/>
  <c r="R4322" i="1"/>
  <c r="R4323" i="1"/>
  <c r="R4324" i="1"/>
  <c r="R4325" i="1"/>
  <c r="R4326" i="1"/>
  <c r="R4327" i="1"/>
  <c r="R4328" i="1"/>
  <c r="R4329" i="1"/>
  <c r="R4330" i="1"/>
  <c r="R4331" i="1"/>
  <c r="R4332" i="1"/>
  <c r="R4333" i="1"/>
  <c r="R4334" i="1"/>
  <c r="R4335" i="1"/>
  <c r="R4336" i="1"/>
  <c r="R4337" i="1"/>
  <c r="R4338" i="1"/>
  <c r="R4339" i="1"/>
  <c r="R4340" i="1"/>
  <c r="R4341" i="1"/>
  <c r="R4342" i="1"/>
  <c r="R4343" i="1"/>
  <c r="R4344" i="1"/>
  <c r="R4345" i="1"/>
  <c r="R4346" i="1"/>
  <c r="R4347" i="1"/>
  <c r="R4348" i="1"/>
  <c r="R4349" i="1"/>
  <c r="R4350" i="1"/>
  <c r="R4351" i="1"/>
  <c r="R4352" i="1"/>
  <c r="R4353" i="1"/>
  <c r="R4354" i="1"/>
  <c r="R4355" i="1"/>
  <c r="R4356" i="1"/>
  <c r="R4357" i="1"/>
  <c r="R4358" i="1"/>
  <c r="R4359" i="1"/>
  <c r="R4360" i="1"/>
  <c r="R4361" i="1"/>
  <c r="R4362" i="1"/>
  <c r="R4363" i="1"/>
  <c r="R4364" i="1"/>
  <c r="R4365" i="1"/>
  <c r="R4366" i="1"/>
  <c r="R4367" i="1"/>
  <c r="R4368" i="1"/>
  <c r="R4369" i="1"/>
  <c r="R4370" i="1"/>
  <c r="R4371" i="1"/>
  <c r="R4372" i="1"/>
  <c r="R4373" i="1"/>
  <c r="R4374" i="1"/>
  <c r="R4375" i="1"/>
  <c r="R4376" i="1"/>
  <c r="R4377" i="1"/>
  <c r="R4378" i="1"/>
  <c r="R4379" i="1"/>
  <c r="R4380" i="1"/>
  <c r="R4381" i="1"/>
  <c r="R4382" i="1"/>
  <c r="R4383" i="1"/>
  <c r="R4384" i="1"/>
  <c r="R4385" i="1"/>
  <c r="R4386" i="1"/>
  <c r="R4387" i="1"/>
  <c r="R4388" i="1"/>
  <c r="R4389" i="1"/>
  <c r="R4390" i="1"/>
  <c r="R4391" i="1"/>
  <c r="R4392" i="1"/>
  <c r="R4393" i="1"/>
  <c r="R4394" i="1"/>
  <c r="R4395" i="1"/>
  <c r="R4396" i="1"/>
  <c r="R4397" i="1"/>
  <c r="R4398" i="1"/>
  <c r="R4399" i="1"/>
  <c r="R4400" i="1"/>
  <c r="R4401" i="1"/>
  <c r="R4402" i="1"/>
  <c r="R4403" i="1"/>
  <c r="R4404" i="1"/>
  <c r="R4405" i="1"/>
  <c r="R4406" i="1"/>
  <c r="R4407" i="1"/>
  <c r="R4408" i="1"/>
  <c r="R4409" i="1"/>
  <c r="R4410" i="1"/>
  <c r="R4411" i="1"/>
  <c r="R4412" i="1"/>
  <c r="R4413" i="1"/>
  <c r="R4414" i="1"/>
  <c r="R4415" i="1"/>
  <c r="R4416" i="1"/>
  <c r="R4417" i="1"/>
  <c r="R4418" i="1"/>
  <c r="R4419" i="1"/>
  <c r="R4420" i="1"/>
  <c r="R4421" i="1"/>
  <c r="R4422" i="1"/>
  <c r="R4423" i="1"/>
  <c r="R4424" i="1"/>
  <c r="R4425" i="1"/>
  <c r="R4426" i="1"/>
  <c r="R4427" i="1"/>
  <c r="R4428" i="1"/>
  <c r="R4429" i="1"/>
  <c r="R4430" i="1"/>
  <c r="R4431" i="1"/>
  <c r="R4432" i="1"/>
  <c r="R4433" i="1"/>
  <c r="R4434" i="1"/>
  <c r="R4435" i="1"/>
  <c r="R4436" i="1"/>
  <c r="R4437" i="1"/>
  <c r="R4438" i="1"/>
  <c r="R4439" i="1"/>
  <c r="R4440" i="1"/>
  <c r="R4441" i="1"/>
  <c r="R4442" i="1"/>
  <c r="R4443" i="1"/>
  <c r="R4444" i="1"/>
  <c r="R4445" i="1"/>
  <c r="R4446" i="1"/>
  <c r="R4447" i="1"/>
  <c r="R4448" i="1"/>
  <c r="R4449" i="1"/>
  <c r="R4450" i="1"/>
  <c r="R4451" i="1"/>
  <c r="R4452" i="1"/>
  <c r="R4453" i="1"/>
  <c r="R4454" i="1"/>
  <c r="R4455" i="1"/>
  <c r="R4456" i="1"/>
  <c r="R4457" i="1"/>
  <c r="R4458" i="1"/>
  <c r="R4459" i="1"/>
  <c r="R4460" i="1"/>
  <c r="R4461" i="1"/>
  <c r="R4462" i="1"/>
  <c r="R4463" i="1"/>
  <c r="R4464" i="1"/>
  <c r="R4465" i="1"/>
  <c r="R4466" i="1"/>
  <c r="R4467" i="1"/>
  <c r="R4468" i="1"/>
  <c r="R4469" i="1"/>
  <c r="R4470" i="1"/>
  <c r="R4471" i="1"/>
  <c r="R4472" i="1"/>
  <c r="R4473" i="1"/>
  <c r="R4474" i="1"/>
  <c r="R4475" i="1"/>
  <c r="R4476" i="1"/>
  <c r="R4477" i="1"/>
  <c r="R4478" i="1"/>
  <c r="R4479" i="1"/>
  <c r="R4480" i="1"/>
  <c r="R4481" i="1"/>
  <c r="R4482" i="1"/>
  <c r="R4483" i="1"/>
  <c r="R4484" i="1"/>
  <c r="R4485" i="1"/>
  <c r="R4486" i="1"/>
  <c r="R4487" i="1"/>
  <c r="R4488" i="1"/>
  <c r="R4489" i="1"/>
  <c r="R4490" i="1"/>
  <c r="R4491" i="1"/>
  <c r="R4492" i="1"/>
  <c r="R4493" i="1"/>
  <c r="R4494" i="1"/>
  <c r="R4495" i="1"/>
  <c r="R4496" i="1"/>
  <c r="R4497" i="1"/>
  <c r="R4498" i="1"/>
  <c r="R4499" i="1"/>
  <c r="R4500" i="1"/>
  <c r="R4501" i="1"/>
  <c r="R4502" i="1"/>
  <c r="R4503" i="1"/>
  <c r="R4504" i="1"/>
  <c r="R4505" i="1"/>
  <c r="R4506" i="1"/>
  <c r="R4507" i="1"/>
  <c r="R4508" i="1"/>
  <c r="R4509" i="1"/>
  <c r="R4510" i="1"/>
  <c r="R4511" i="1"/>
  <c r="R4512" i="1"/>
  <c r="R4513" i="1"/>
  <c r="R4514" i="1"/>
  <c r="R4515" i="1"/>
  <c r="R4516" i="1"/>
  <c r="R4517" i="1"/>
  <c r="R4518" i="1"/>
  <c r="R4519" i="1"/>
  <c r="R4520" i="1"/>
  <c r="R4521" i="1"/>
  <c r="R4522" i="1"/>
  <c r="R4523" i="1"/>
  <c r="R4524" i="1"/>
  <c r="R4525" i="1"/>
  <c r="R4526" i="1"/>
  <c r="R4527" i="1"/>
  <c r="R4528" i="1"/>
  <c r="R4529" i="1"/>
  <c r="R4530" i="1"/>
  <c r="R4531" i="1"/>
  <c r="R4532" i="1"/>
  <c r="R4533" i="1"/>
  <c r="R4534" i="1"/>
  <c r="R4535" i="1"/>
  <c r="R4536" i="1"/>
  <c r="R4537" i="1"/>
  <c r="R4538" i="1"/>
  <c r="R4539" i="1"/>
  <c r="R4540" i="1"/>
  <c r="R4541" i="1"/>
  <c r="R4542" i="1"/>
  <c r="R4543" i="1"/>
  <c r="R4544" i="1"/>
  <c r="R4545" i="1"/>
  <c r="R4546" i="1"/>
  <c r="R4547" i="1"/>
  <c r="R4548" i="1"/>
  <c r="R4549" i="1"/>
  <c r="R4550" i="1"/>
  <c r="R4551" i="1"/>
  <c r="R4552" i="1"/>
  <c r="R4553" i="1"/>
  <c r="R4554" i="1"/>
  <c r="R4555" i="1"/>
  <c r="R4556" i="1"/>
  <c r="R4557" i="1"/>
  <c r="R4558" i="1"/>
  <c r="R4559" i="1"/>
  <c r="R4560" i="1"/>
  <c r="R4561" i="1"/>
  <c r="R4562" i="1"/>
  <c r="R4563" i="1"/>
  <c r="R4564" i="1"/>
  <c r="R4565" i="1"/>
  <c r="R4566" i="1"/>
  <c r="R4567" i="1"/>
  <c r="R4568" i="1"/>
  <c r="R4569" i="1"/>
  <c r="R4570" i="1"/>
  <c r="R4571" i="1"/>
  <c r="R4572" i="1"/>
  <c r="R4573" i="1"/>
  <c r="R4574" i="1"/>
  <c r="R4575" i="1"/>
  <c r="R4576" i="1"/>
  <c r="R4577" i="1"/>
  <c r="R4578" i="1"/>
  <c r="R4579" i="1"/>
  <c r="R4580" i="1"/>
  <c r="R4581" i="1"/>
  <c r="R4582" i="1"/>
  <c r="R4583" i="1"/>
  <c r="R4584" i="1"/>
  <c r="R4585" i="1"/>
  <c r="R4586" i="1"/>
  <c r="R4587" i="1"/>
  <c r="R4588" i="1"/>
  <c r="R4589" i="1"/>
  <c r="R4590" i="1"/>
  <c r="R4591" i="1"/>
  <c r="R4592" i="1"/>
  <c r="R4593" i="1"/>
  <c r="R4594" i="1"/>
  <c r="R4595" i="1"/>
  <c r="R4596" i="1"/>
  <c r="R4597" i="1"/>
  <c r="R4598" i="1"/>
  <c r="R4599" i="1"/>
  <c r="R4600" i="1"/>
  <c r="R4601" i="1"/>
  <c r="R4602" i="1"/>
  <c r="R4603" i="1"/>
  <c r="R4604" i="1"/>
  <c r="R4605" i="1"/>
  <c r="R4606" i="1"/>
  <c r="R4607" i="1"/>
  <c r="R4608" i="1"/>
  <c r="R4609" i="1"/>
  <c r="R4610" i="1"/>
  <c r="R4611" i="1"/>
  <c r="R4612" i="1"/>
  <c r="R4613" i="1"/>
  <c r="R4614" i="1"/>
  <c r="R4615" i="1"/>
  <c r="R4616" i="1"/>
  <c r="R4617" i="1"/>
  <c r="R4618" i="1"/>
  <c r="R4619" i="1"/>
  <c r="R4620" i="1"/>
  <c r="R4621" i="1"/>
  <c r="R4622" i="1"/>
  <c r="R4623" i="1"/>
  <c r="R4624" i="1"/>
  <c r="R4625" i="1"/>
  <c r="R4626" i="1"/>
  <c r="R4627" i="1"/>
  <c r="R4628" i="1"/>
  <c r="R4629" i="1"/>
  <c r="R4630" i="1"/>
  <c r="R4631" i="1"/>
  <c r="R4632" i="1"/>
  <c r="R4633" i="1"/>
  <c r="R4634" i="1"/>
  <c r="R4635" i="1"/>
  <c r="R4636" i="1"/>
  <c r="R4637" i="1"/>
  <c r="R4638" i="1"/>
  <c r="R4639" i="1"/>
  <c r="R4640" i="1"/>
  <c r="R4641" i="1"/>
  <c r="R4642" i="1"/>
  <c r="R4643" i="1"/>
  <c r="R4644" i="1"/>
  <c r="R4645" i="1"/>
  <c r="R4646" i="1"/>
  <c r="R4647" i="1"/>
  <c r="R4648" i="1"/>
  <c r="R4649" i="1"/>
  <c r="R4650" i="1"/>
  <c r="R4651" i="1"/>
  <c r="R4652" i="1"/>
  <c r="R4653" i="1"/>
  <c r="R4654" i="1"/>
  <c r="R4655" i="1"/>
  <c r="R4656" i="1"/>
  <c r="R4657" i="1"/>
  <c r="R4658" i="1"/>
  <c r="R4659" i="1"/>
  <c r="R4660" i="1"/>
  <c r="R4661" i="1"/>
  <c r="R4662" i="1"/>
  <c r="R4663" i="1"/>
  <c r="R4664" i="1"/>
  <c r="R4665" i="1"/>
  <c r="R4666" i="1"/>
  <c r="R4667" i="1"/>
  <c r="R4668" i="1"/>
  <c r="R4669" i="1"/>
  <c r="R4670" i="1"/>
  <c r="R4671" i="1"/>
  <c r="R4672" i="1"/>
  <c r="R4673" i="1"/>
  <c r="R4674" i="1"/>
  <c r="R4675" i="1"/>
  <c r="R4676" i="1"/>
  <c r="R4677" i="1"/>
  <c r="R4678" i="1"/>
  <c r="R4679" i="1"/>
  <c r="R4680" i="1"/>
  <c r="R4681" i="1"/>
  <c r="R4682" i="1"/>
  <c r="R4683" i="1"/>
  <c r="R4684" i="1"/>
  <c r="R4685" i="1"/>
  <c r="R4686" i="1"/>
  <c r="R4687" i="1"/>
  <c r="R4688" i="1"/>
  <c r="R4689" i="1"/>
  <c r="R4690" i="1"/>
  <c r="R4691" i="1"/>
  <c r="R4692" i="1"/>
  <c r="R4693" i="1"/>
  <c r="R4694" i="1"/>
  <c r="R4695" i="1"/>
  <c r="R4696" i="1"/>
  <c r="R4697" i="1"/>
  <c r="R4698" i="1"/>
  <c r="R4699" i="1"/>
  <c r="R4700" i="1"/>
  <c r="R4701" i="1"/>
  <c r="R4702" i="1"/>
  <c r="R4703" i="1"/>
  <c r="R4704" i="1"/>
  <c r="R4705" i="1"/>
  <c r="R4706" i="1"/>
  <c r="R4707" i="1"/>
  <c r="R4708" i="1"/>
  <c r="R4709" i="1"/>
  <c r="R4710" i="1"/>
  <c r="R4711" i="1"/>
  <c r="R4712" i="1"/>
  <c r="R4713" i="1"/>
  <c r="R4714" i="1"/>
  <c r="R4715" i="1"/>
  <c r="R4716" i="1"/>
  <c r="R4717" i="1"/>
  <c r="R4718" i="1"/>
  <c r="R4719" i="1"/>
  <c r="R4720" i="1"/>
  <c r="R4721" i="1"/>
  <c r="R4722" i="1"/>
  <c r="R4723" i="1"/>
  <c r="R4724" i="1"/>
  <c r="R4725" i="1"/>
  <c r="R4726" i="1"/>
  <c r="R4727" i="1"/>
  <c r="R4728" i="1"/>
  <c r="R4729" i="1"/>
  <c r="R4730" i="1"/>
  <c r="R4731" i="1"/>
  <c r="R4732" i="1"/>
  <c r="R4733" i="1"/>
  <c r="R4734" i="1"/>
  <c r="R4735" i="1"/>
  <c r="R4736" i="1"/>
  <c r="R4737" i="1"/>
  <c r="R4738" i="1"/>
  <c r="R4739" i="1"/>
  <c r="R4740" i="1"/>
  <c r="R4741" i="1"/>
  <c r="R4742" i="1"/>
  <c r="R4743" i="1"/>
  <c r="R4744" i="1"/>
  <c r="R4745" i="1"/>
  <c r="R4746" i="1"/>
  <c r="R4747" i="1"/>
  <c r="R4748" i="1"/>
  <c r="R4749" i="1"/>
  <c r="R4750" i="1"/>
  <c r="R4751" i="1"/>
  <c r="R4752" i="1"/>
  <c r="R4753" i="1"/>
  <c r="R4754" i="1"/>
  <c r="R4755" i="1"/>
  <c r="R4756" i="1"/>
  <c r="R4757" i="1"/>
  <c r="R4758" i="1"/>
  <c r="R4759" i="1"/>
  <c r="R4760" i="1"/>
  <c r="R4761" i="1"/>
  <c r="R4762" i="1"/>
  <c r="R4763" i="1"/>
  <c r="R4764" i="1"/>
  <c r="R4765" i="1"/>
  <c r="R4766" i="1"/>
  <c r="R4767" i="1"/>
  <c r="R4768" i="1"/>
  <c r="R4769" i="1"/>
  <c r="R4770" i="1"/>
  <c r="R4771" i="1"/>
  <c r="R4772" i="1"/>
  <c r="R4773" i="1"/>
  <c r="R4774" i="1"/>
  <c r="R4775" i="1"/>
  <c r="R4776" i="1"/>
  <c r="R4777" i="1"/>
  <c r="R4778" i="1"/>
  <c r="R4779" i="1"/>
  <c r="R4780" i="1"/>
  <c r="R4781" i="1"/>
  <c r="R4782" i="1"/>
  <c r="R4783" i="1"/>
  <c r="R4784" i="1"/>
  <c r="R4785" i="1"/>
  <c r="R4786" i="1"/>
  <c r="R4787" i="1"/>
  <c r="R4788" i="1"/>
  <c r="R4789" i="1"/>
  <c r="R4790" i="1"/>
  <c r="R4791" i="1"/>
  <c r="R4792" i="1"/>
  <c r="R4793" i="1"/>
  <c r="R4794" i="1"/>
  <c r="R4795" i="1"/>
  <c r="R4796" i="1"/>
  <c r="R4797" i="1"/>
  <c r="R4798" i="1"/>
  <c r="R4799" i="1"/>
  <c r="R4800" i="1"/>
  <c r="R4801" i="1"/>
  <c r="R4802" i="1"/>
  <c r="R4803" i="1"/>
  <c r="R4804" i="1"/>
  <c r="R4805" i="1"/>
  <c r="R4806" i="1"/>
  <c r="R4807" i="1"/>
  <c r="R4808" i="1"/>
  <c r="R4809" i="1"/>
  <c r="R4810" i="1"/>
  <c r="R4811" i="1"/>
  <c r="R4812" i="1"/>
  <c r="R4813" i="1"/>
  <c r="R4814" i="1"/>
  <c r="R4815" i="1"/>
  <c r="R4816" i="1"/>
  <c r="R4817" i="1"/>
  <c r="R4818" i="1"/>
  <c r="R4819" i="1"/>
  <c r="R4820" i="1"/>
  <c r="R4821" i="1"/>
  <c r="R4822" i="1"/>
  <c r="R4823" i="1"/>
  <c r="R4824" i="1"/>
  <c r="R4825" i="1"/>
  <c r="R4826" i="1"/>
  <c r="R4827" i="1"/>
  <c r="R4828" i="1"/>
  <c r="R4829" i="1"/>
  <c r="R4830" i="1"/>
  <c r="R4831" i="1"/>
  <c r="R4832" i="1"/>
  <c r="R4833" i="1"/>
  <c r="R4834" i="1"/>
  <c r="R4835" i="1"/>
  <c r="R4836" i="1"/>
  <c r="R4837" i="1"/>
  <c r="R4838" i="1"/>
  <c r="R4839" i="1"/>
  <c r="R4840" i="1"/>
  <c r="R4841" i="1"/>
  <c r="R4842" i="1"/>
  <c r="R4843" i="1"/>
  <c r="R4844" i="1"/>
  <c r="R4845" i="1"/>
  <c r="R4846" i="1"/>
  <c r="R4847" i="1"/>
  <c r="R4848" i="1"/>
  <c r="R4849" i="1"/>
  <c r="R4850" i="1"/>
  <c r="R4851" i="1"/>
  <c r="R4852" i="1"/>
  <c r="R4853" i="1"/>
  <c r="R4854" i="1"/>
  <c r="R4855" i="1"/>
  <c r="R4856" i="1"/>
  <c r="R4857" i="1"/>
  <c r="R4858" i="1"/>
  <c r="R4859" i="1"/>
  <c r="R4860" i="1"/>
  <c r="R4861" i="1"/>
  <c r="R4862" i="1"/>
  <c r="R4863" i="1"/>
  <c r="R4864" i="1"/>
  <c r="R4865" i="1"/>
  <c r="R4866" i="1"/>
  <c r="R4867" i="1"/>
  <c r="R4868" i="1"/>
  <c r="R4869" i="1"/>
  <c r="R4870" i="1"/>
  <c r="R4871" i="1"/>
  <c r="R4872" i="1"/>
  <c r="R4873" i="1"/>
  <c r="R4874" i="1"/>
  <c r="R4875" i="1"/>
  <c r="R4876" i="1"/>
  <c r="R4877" i="1"/>
  <c r="R4878" i="1"/>
  <c r="R4879" i="1"/>
  <c r="R4880" i="1"/>
  <c r="R4881" i="1"/>
  <c r="R4882" i="1"/>
  <c r="R4883" i="1"/>
  <c r="R4884" i="1"/>
  <c r="R4885" i="1"/>
  <c r="R4886" i="1"/>
  <c r="R4887" i="1"/>
  <c r="R4888" i="1"/>
  <c r="R4889" i="1"/>
  <c r="R4890" i="1"/>
  <c r="R4891" i="1"/>
  <c r="R4892" i="1"/>
  <c r="R4893" i="1"/>
  <c r="R4894" i="1"/>
  <c r="R4895" i="1"/>
  <c r="R4896" i="1"/>
  <c r="R4897" i="1"/>
  <c r="R4898" i="1"/>
  <c r="R4899" i="1"/>
  <c r="R4900" i="1"/>
  <c r="R4901" i="1"/>
  <c r="R4902" i="1"/>
  <c r="R4903" i="1"/>
  <c r="R4904" i="1"/>
  <c r="R4905" i="1"/>
  <c r="R4906" i="1"/>
  <c r="R4907" i="1"/>
  <c r="R4908" i="1"/>
  <c r="R4909" i="1"/>
  <c r="R4910" i="1"/>
  <c r="R4911" i="1"/>
  <c r="R4912" i="1"/>
  <c r="R4913" i="1"/>
  <c r="R4914" i="1"/>
  <c r="R4915" i="1"/>
  <c r="R4916" i="1"/>
  <c r="R4917" i="1"/>
  <c r="R4918" i="1"/>
  <c r="R4919" i="1"/>
  <c r="R4920" i="1"/>
  <c r="R4921" i="1"/>
  <c r="R4922" i="1"/>
  <c r="R4923" i="1"/>
  <c r="R4924" i="1"/>
  <c r="R4925" i="1"/>
  <c r="R4926" i="1"/>
  <c r="R4927" i="1"/>
  <c r="R4928" i="1"/>
  <c r="R4929" i="1"/>
  <c r="R4930" i="1"/>
  <c r="R4931" i="1"/>
  <c r="R4932" i="1"/>
  <c r="R4933" i="1"/>
  <c r="R4934" i="1"/>
  <c r="R4935" i="1"/>
  <c r="R4936" i="1"/>
  <c r="R4937" i="1"/>
  <c r="R4938" i="1"/>
  <c r="R4939" i="1"/>
  <c r="R4940" i="1"/>
  <c r="R4941" i="1"/>
  <c r="R4942" i="1"/>
  <c r="R4943" i="1"/>
  <c r="R4944" i="1"/>
  <c r="R4945" i="1"/>
  <c r="R4946" i="1"/>
  <c r="R4947" i="1"/>
  <c r="R4948" i="1"/>
  <c r="R4949" i="1"/>
  <c r="R4950" i="1"/>
  <c r="R4951" i="1"/>
  <c r="R4952" i="1"/>
  <c r="R4953" i="1"/>
  <c r="R4954" i="1"/>
  <c r="R4955" i="1"/>
  <c r="R4956" i="1"/>
  <c r="R4957" i="1"/>
  <c r="R4958" i="1"/>
  <c r="R4959" i="1"/>
  <c r="R4960" i="1"/>
  <c r="R4961" i="1"/>
  <c r="R4962" i="1"/>
  <c r="R4963" i="1"/>
  <c r="R4964" i="1"/>
  <c r="R4965" i="1"/>
  <c r="R4966" i="1"/>
  <c r="R4967" i="1"/>
  <c r="R4968" i="1"/>
  <c r="R4969" i="1"/>
  <c r="R4970" i="1"/>
  <c r="R4971" i="1"/>
  <c r="R4972" i="1"/>
  <c r="R4973" i="1"/>
  <c r="R4974" i="1"/>
  <c r="R4975" i="1"/>
  <c r="R4976" i="1"/>
  <c r="R4977" i="1"/>
  <c r="R4978" i="1"/>
  <c r="R4979" i="1"/>
  <c r="R4980" i="1"/>
  <c r="R4981" i="1"/>
  <c r="R4982" i="1"/>
  <c r="R4983" i="1"/>
  <c r="R4984" i="1"/>
  <c r="R4985" i="1"/>
  <c r="R4986" i="1"/>
  <c r="R4987" i="1"/>
  <c r="R4988" i="1"/>
  <c r="R4989" i="1"/>
  <c r="R4990" i="1"/>
  <c r="R4991" i="1"/>
  <c r="R4992" i="1"/>
  <c r="R4993" i="1"/>
  <c r="R4994" i="1"/>
  <c r="R4995" i="1"/>
  <c r="R4996" i="1"/>
  <c r="R4997" i="1"/>
  <c r="R4998" i="1"/>
  <c r="R4999" i="1"/>
  <c r="R5000" i="1"/>
  <c r="R5001" i="1"/>
  <c r="R5002" i="1"/>
  <c r="R5003" i="1"/>
  <c r="R5004" i="1"/>
  <c r="R5005" i="1"/>
  <c r="R5006" i="1"/>
  <c r="R5007" i="1"/>
  <c r="R5008" i="1"/>
  <c r="R5009" i="1"/>
  <c r="R5010" i="1"/>
  <c r="R5011" i="1"/>
  <c r="R5012" i="1"/>
  <c r="R5013" i="1"/>
  <c r="R5014" i="1"/>
  <c r="R5015" i="1"/>
  <c r="R5016" i="1"/>
  <c r="R5017" i="1"/>
  <c r="R5018" i="1"/>
  <c r="R5019" i="1"/>
  <c r="R5020" i="1"/>
  <c r="R5021" i="1"/>
  <c r="R5022" i="1"/>
  <c r="R5023" i="1"/>
  <c r="R5024" i="1"/>
  <c r="R5025" i="1"/>
  <c r="R5026" i="1"/>
  <c r="R5027" i="1"/>
  <c r="R5028" i="1"/>
  <c r="R5029" i="1"/>
  <c r="R5030" i="1"/>
  <c r="R5031" i="1"/>
  <c r="R5032" i="1"/>
  <c r="R5033" i="1"/>
  <c r="R5034" i="1"/>
  <c r="R5035" i="1"/>
  <c r="R5036" i="1"/>
  <c r="R5037" i="1"/>
  <c r="R5038" i="1"/>
  <c r="R5039" i="1"/>
  <c r="R5040" i="1"/>
  <c r="R5041" i="1"/>
  <c r="R5042" i="1"/>
  <c r="R5043" i="1"/>
  <c r="R5044" i="1"/>
  <c r="R5045" i="1"/>
  <c r="R5046" i="1"/>
  <c r="R5047" i="1"/>
  <c r="R5048" i="1"/>
  <c r="R5049" i="1"/>
  <c r="R5050" i="1"/>
  <c r="R5051" i="1"/>
  <c r="R5052" i="1"/>
  <c r="R5053" i="1"/>
  <c r="R5054" i="1"/>
  <c r="R5055" i="1"/>
  <c r="R5056" i="1"/>
  <c r="R5057" i="1"/>
  <c r="R5058" i="1"/>
  <c r="R5059" i="1"/>
  <c r="R5060" i="1"/>
  <c r="R5061" i="1"/>
  <c r="R5062" i="1"/>
  <c r="R5063" i="1"/>
  <c r="R5064" i="1"/>
  <c r="R5065" i="1"/>
  <c r="R5066" i="1"/>
  <c r="R5067" i="1"/>
  <c r="R5068" i="1"/>
  <c r="R5069" i="1"/>
  <c r="R5070" i="1"/>
  <c r="R5071" i="1"/>
  <c r="R5072" i="1"/>
  <c r="R5073" i="1"/>
  <c r="R5074" i="1"/>
  <c r="R5075" i="1"/>
  <c r="R5076" i="1"/>
  <c r="R5077" i="1"/>
  <c r="R5078" i="1"/>
  <c r="R5079" i="1"/>
  <c r="R5080" i="1"/>
  <c r="R5081" i="1"/>
  <c r="R5082" i="1"/>
  <c r="R5083" i="1"/>
  <c r="R5084" i="1"/>
  <c r="R5085" i="1"/>
  <c r="R5086" i="1"/>
  <c r="R5087" i="1"/>
  <c r="R5088" i="1"/>
  <c r="R5089" i="1"/>
  <c r="R5090" i="1"/>
  <c r="R5091" i="1"/>
  <c r="R5092" i="1"/>
  <c r="R5093" i="1"/>
  <c r="R5094" i="1"/>
  <c r="R5095" i="1"/>
  <c r="R5096" i="1"/>
  <c r="R5097" i="1"/>
  <c r="R5098" i="1"/>
  <c r="R5099" i="1"/>
  <c r="R5100" i="1"/>
  <c r="R5101" i="1"/>
  <c r="R5102" i="1"/>
  <c r="R5103" i="1"/>
  <c r="R5104" i="1"/>
  <c r="R5105" i="1"/>
  <c r="R5106" i="1"/>
  <c r="R5107" i="1"/>
  <c r="R5108" i="1"/>
  <c r="R5109" i="1"/>
  <c r="R5110" i="1"/>
  <c r="R5111" i="1"/>
  <c r="R5112" i="1"/>
  <c r="R5113" i="1"/>
  <c r="R5114" i="1"/>
  <c r="R5115" i="1"/>
  <c r="R5116" i="1"/>
  <c r="R5117" i="1"/>
  <c r="R5118" i="1"/>
  <c r="R5119" i="1"/>
  <c r="R5120" i="1"/>
  <c r="R5121" i="1"/>
  <c r="R5122" i="1"/>
  <c r="R5123" i="1"/>
  <c r="R5124" i="1"/>
  <c r="R5125" i="1"/>
  <c r="R5126" i="1"/>
  <c r="R5127" i="1"/>
  <c r="R5128" i="1"/>
  <c r="R5129" i="1"/>
  <c r="R5130" i="1"/>
  <c r="R5131" i="1"/>
  <c r="R5132" i="1"/>
  <c r="R5133" i="1"/>
  <c r="R5134" i="1"/>
  <c r="R5135" i="1"/>
  <c r="R5136" i="1"/>
  <c r="R5137" i="1"/>
  <c r="R5138" i="1"/>
  <c r="R5139" i="1"/>
  <c r="R5140" i="1"/>
  <c r="R5141" i="1"/>
  <c r="R5142" i="1"/>
  <c r="R5143" i="1"/>
  <c r="R5144" i="1"/>
  <c r="R5145" i="1"/>
  <c r="R5146" i="1"/>
  <c r="R5147" i="1"/>
  <c r="R5148" i="1"/>
  <c r="R5149" i="1"/>
  <c r="R5150" i="1"/>
  <c r="R5151" i="1"/>
  <c r="R5152" i="1"/>
  <c r="R5153" i="1"/>
  <c r="R5154" i="1"/>
  <c r="R5155" i="1"/>
  <c r="R5156" i="1"/>
  <c r="R5157" i="1"/>
  <c r="R5158" i="1"/>
  <c r="R5159" i="1"/>
  <c r="R5160" i="1"/>
  <c r="R5161" i="1"/>
  <c r="R5162" i="1"/>
  <c r="R5163" i="1"/>
  <c r="R5164" i="1"/>
  <c r="R5165" i="1"/>
  <c r="R5166" i="1"/>
  <c r="R5167" i="1"/>
  <c r="R5168" i="1"/>
  <c r="R5169" i="1"/>
  <c r="R5170" i="1"/>
  <c r="R5171" i="1"/>
  <c r="R5172" i="1"/>
  <c r="R5173" i="1"/>
  <c r="R5174" i="1"/>
  <c r="R5175" i="1"/>
  <c r="R5176" i="1"/>
  <c r="R5177" i="1"/>
  <c r="R5178" i="1"/>
  <c r="R5179" i="1"/>
  <c r="R5180" i="1"/>
  <c r="R5181" i="1"/>
  <c r="R5182" i="1"/>
  <c r="R5183" i="1"/>
  <c r="R5184" i="1"/>
  <c r="R5185" i="1"/>
  <c r="R5186" i="1"/>
  <c r="R5187" i="1"/>
  <c r="R5188" i="1"/>
  <c r="R5189" i="1"/>
  <c r="R5190" i="1"/>
  <c r="R5191" i="1"/>
  <c r="R5192" i="1"/>
  <c r="R5193" i="1"/>
  <c r="R5194" i="1"/>
  <c r="R5195" i="1"/>
  <c r="R5196" i="1"/>
  <c r="R5197" i="1"/>
  <c r="R5198" i="1"/>
  <c r="R5199" i="1"/>
  <c r="R5200" i="1"/>
  <c r="R5201" i="1"/>
  <c r="R5202" i="1"/>
  <c r="R5203" i="1"/>
  <c r="R5204" i="1"/>
  <c r="R5205" i="1"/>
  <c r="R5206" i="1"/>
  <c r="R5207" i="1"/>
  <c r="R5208" i="1"/>
  <c r="R5209" i="1"/>
  <c r="R5210" i="1"/>
  <c r="R5211" i="1"/>
  <c r="R5212" i="1"/>
  <c r="R5213" i="1"/>
  <c r="R5214" i="1"/>
  <c r="R5215" i="1"/>
  <c r="R5216" i="1"/>
  <c r="R5217" i="1"/>
  <c r="R5218" i="1"/>
  <c r="R5219" i="1"/>
  <c r="R5220" i="1"/>
  <c r="R5221" i="1"/>
  <c r="R5222" i="1"/>
  <c r="R5223" i="1"/>
  <c r="R5224" i="1"/>
  <c r="R5225" i="1"/>
  <c r="R5226" i="1"/>
  <c r="R5227" i="1"/>
  <c r="R5228" i="1"/>
  <c r="R5229" i="1"/>
  <c r="R5230" i="1"/>
  <c r="R5231" i="1"/>
  <c r="R5232" i="1"/>
  <c r="R5233" i="1"/>
  <c r="R5234" i="1"/>
  <c r="R5235" i="1"/>
  <c r="R5236" i="1"/>
  <c r="R5237" i="1"/>
  <c r="R5238" i="1"/>
  <c r="R5239" i="1"/>
  <c r="R5240" i="1"/>
  <c r="R5241" i="1"/>
  <c r="R5242" i="1"/>
  <c r="R5243" i="1"/>
  <c r="R5244" i="1"/>
  <c r="R5245" i="1"/>
  <c r="R5246" i="1"/>
  <c r="R5247" i="1"/>
  <c r="R5248" i="1"/>
  <c r="R5249" i="1"/>
  <c r="R5250" i="1"/>
  <c r="R5251" i="1"/>
  <c r="R5252" i="1"/>
  <c r="R5253" i="1"/>
  <c r="R5254" i="1"/>
  <c r="R5255" i="1"/>
  <c r="R5256" i="1"/>
  <c r="R5257" i="1"/>
  <c r="R5258" i="1"/>
  <c r="R5259" i="1"/>
  <c r="R5260" i="1"/>
  <c r="R5261" i="1"/>
  <c r="R5262" i="1"/>
  <c r="R5263" i="1"/>
  <c r="R5264" i="1"/>
  <c r="R5265" i="1"/>
  <c r="R5266" i="1"/>
  <c r="R5267" i="1"/>
  <c r="R5268" i="1"/>
  <c r="R5269" i="1"/>
  <c r="R5270" i="1"/>
  <c r="R5271" i="1"/>
  <c r="R5272" i="1"/>
  <c r="R5273" i="1"/>
  <c r="R5274" i="1"/>
  <c r="R5275" i="1"/>
  <c r="R5276" i="1"/>
  <c r="R5277" i="1"/>
  <c r="R5278" i="1"/>
  <c r="R5279" i="1"/>
  <c r="R5280" i="1"/>
  <c r="R5281" i="1"/>
  <c r="R5282" i="1"/>
  <c r="R5283" i="1"/>
  <c r="R5284" i="1"/>
  <c r="R5285" i="1"/>
  <c r="R5286" i="1"/>
  <c r="R5287" i="1"/>
  <c r="R5288" i="1"/>
  <c r="R5289" i="1"/>
  <c r="R5290" i="1"/>
  <c r="R5291" i="1"/>
  <c r="R5292" i="1"/>
  <c r="R5293" i="1"/>
  <c r="R5294" i="1"/>
  <c r="R5295" i="1"/>
  <c r="R5296" i="1"/>
  <c r="R5297" i="1"/>
  <c r="R5298" i="1"/>
  <c r="R5299" i="1"/>
  <c r="R5300" i="1"/>
  <c r="R5301" i="1"/>
  <c r="R5302" i="1"/>
  <c r="R5303" i="1"/>
  <c r="R5304" i="1"/>
  <c r="R5305" i="1"/>
  <c r="R5306" i="1"/>
  <c r="R5307" i="1"/>
  <c r="R5308" i="1"/>
  <c r="R5309" i="1"/>
  <c r="R5310" i="1"/>
  <c r="R5311" i="1"/>
  <c r="R5312" i="1"/>
  <c r="R5313" i="1"/>
  <c r="R5314" i="1"/>
  <c r="R5315" i="1"/>
  <c r="R5316" i="1"/>
  <c r="R5317" i="1"/>
  <c r="R5318" i="1"/>
  <c r="R5319" i="1"/>
  <c r="R5320" i="1"/>
  <c r="R5321" i="1"/>
  <c r="R5322" i="1"/>
  <c r="R5323" i="1"/>
  <c r="R5324" i="1"/>
  <c r="R5325" i="1"/>
  <c r="R5326" i="1"/>
  <c r="R5327" i="1"/>
  <c r="R5328" i="1"/>
  <c r="R5329" i="1"/>
  <c r="R5330" i="1"/>
  <c r="R5331" i="1"/>
  <c r="R5332" i="1"/>
  <c r="R5333" i="1"/>
  <c r="R5334" i="1"/>
  <c r="R5335" i="1"/>
  <c r="R5336" i="1"/>
  <c r="R5337" i="1"/>
  <c r="R5338" i="1"/>
  <c r="R5339" i="1"/>
  <c r="R5340" i="1"/>
  <c r="R5341" i="1"/>
  <c r="R5342" i="1"/>
  <c r="R5343" i="1"/>
  <c r="R5344" i="1"/>
  <c r="R5345" i="1"/>
  <c r="R5346" i="1"/>
  <c r="R5347" i="1"/>
  <c r="R5348" i="1"/>
  <c r="R5349" i="1"/>
  <c r="R5350" i="1"/>
  <c r="R5351" i="1"/>
  <c r="R5352" i="1"/>
  <c r="R5353" i="1"/>
  <c r="R5354" i="1"/>
  <c r="R5355" i="1"/>
  <c r="R5356" i="1"/>
  <c r="R5357" i="1"/>
  <c r="R5358" i="1"/>
  <c r="R5359" i="1"/>
  <c r="R5360" i="1"/>
  <c r="R5361" i="1"/>
  <c r="R5362" i="1"/>
  <c r="R5363" i="1"/>
  <c r="R5364" i="1"/>
  <c r="R5365" i="1"/>
  <c r="R5366" i="1"/>
  <c r="R5367" i="1"/>
  <c r="R5368" i="1"/>
  <c r="R5369" i="1"/>
  <c r="R5370" i="1"/>
  <c r="R5371" i="1"/>
  <c r="R5372" i="1"/>
  <c r="R5373" i="1"/>
  <c r="R5374" i="1"/>
  <c r="R5375" i="1"/>
  <c r="R5376" i="1"/>
  <c r="R5377" i="1"/>
  <c r="R5378" i="1"/>
  <c r="R5379" i="1"/>
  <c r="R5380" i="1"/>
  <c r="R5381" i="1"/>
  <c r="R5382" i="1"/>
  <c r="R5383" i="1"/>
  <c r="R5384" i="1"/>
  <c r="R5385" i="1"/>
  <c r="R5386" i="1"/>
  <c r="R5387" i="1"/>
  <c r="R5388" i="1"/>
  <c r="R5389" i="1"/>
  <c r="R5390" i="1"/>
  <c r="R5391" i="1"/>
  <c r="R5392" i="1"/>
  <c r="R5393" i="1"/>
  <c r="R5394" i="1"/>
  <c r="R5395" i="1"/>
  <c r="R5396" i="1"/>
  <c r="R5397" i="1"/>
  <c r="R5398" i="1"/>
  <c r="R5399" i="1"/>
  <c r="R5400" i="1"/>
  <c r="R5401" i="1"/>
  <c r="R5402" i="1"/>
  <c r="R5403" i="1"/>
  <c r="R5404" i="1"/>
  <c r="R5405" i="1"/>
  <c r="R5406" i="1"/>
  <c r="R5407" i="1"/>
  <c r="R5408" i="1"/>
  <c r="R5409" i="1"/>
  <c r="R5410" i="1"/>
  <c r="R5411" i="1"/>
  <c r="R5412" i="1"/>
  <c r="R5413" i="1"/>
  <c r="R5414" i="1"/>
  <c r="R5415" i="1"/>
  <c r="R5416" i="1"/>
  <c r="R5417" i="1"/>
  <c r="R5418" i="1"/>
  <c r="R5419" i="1"/>
  <c r="R5420" i="1"/>
  <c r="R5421" i="1"/>
  <c r="R5422" i="1"/>
  <c r="R5423" i="1"/>
  <c r="R5424" i="1"/>
  <c r="R5425" i="1"/>
  <c r="R5426" i="1"/>
  <c r="R5427" i="1"/>
  <c r="R5428" i="1"/>
  <c r="R5429" i="1"/>
  <c r="R5430" i="1"/>
  <c r="R5431" i="1"/>
  <c r="R5432" i="1"/>
  <c r="R5433" i="1"/>
  <c r="R5434" i="1"/>
  <c r="R5435" i="1"/>
  <c r="R5436" i="1"/>
  <c r="R5437" i="1"/>
  <c r="R5438" i="1"/>
  <c r="R5439" i="1"/>
  <c r="R5440" i="1"/>
  <c r="R5441" i="1"/>
  <c r="R5442" i="1"/>
  <c r="R5443" i="1"/>
  <c r="R5444" i="1"/>
  <c r="R5445" i="1"/>
  <c r="R5446" i="1"/>
  <c r="R5447" i="1"/>
  <c r="R5448" i="1"/>
  <c r="R5449" i="1"/>
  <c r="R5450" i="1"/>
  <c r="R5451" i="1"/>
  <c r="R5452" i="1"/>
  <c r="R5453" i="1"/>
  <c r="R5454" i="1"/>
  <c r="R5455" i="1"/>
  <c r="R5456" i="1"/>
  <c r="R5457" i="1"/>
  <c r="R5458" i="1"/>
  <c r="R5459" i="1"/>
  <c r="R5460" i="1"/>
  <c r="R5461" i="1"/>
  <c r="R5462" i="1"/>
  <c r="R5463" i="1"/>
  <c r="R5464" i="1"/>
  <c r="R5465" i="1"/>
  <c r="R5466" i="1"/>
  <c r="R5467" i="1"/>
  <c r="R5468" i="1"/>
  <c r="R5469" i="1"/>
  <c r="R5470" i="1"/>
  <c r="R5471" i="1"/>
  <c r="R5472" i="1"/>
  <c r="R5473" i="1"/>
  <c r="R5474" i="1"/>
  <c r="R5475" i="1"/>
  <c r="R5476" i="1"/>
  <c r="R5477" i="1"/>
  <c r="R5478" i="1"/>
  <c r="R5479" i="1"/>
  <c r="R5480" i="1"/>
  <c r="R5481" i="1"/>
  <c r="R5482" i="1"/>
  <c r="R5483" i="1"/>
  <c r="R5484" i="1"/>
  <c r="R5485" i="1"/>
  <c r="R5486" i="1"/>
  <c r="R5487" i="1"/>
  <c r="R5488" i="1"/>
  <c r="R5489" i="1"/>
  <c r="R5490" i="1"/>
  <c r="R5491" i="1"/>
  <c r="R5492" i="1"/>
  <c r="R5493" i="1"/>
  <c r="R5494" i="1"/>
  <c r="R5495" i="1"/>
  <c r="R5496" i="1"/>
  <c r="R5497" i="1"/>
  <c r="R5498" i="1"/>
  <c r="R5499" i="1"/>
  <c r="R5500" i="1"/>
  <c r="R5501" i="1"/>
  <c r="R5502" i="1"/>
  <c r="R5503" i="1"/>
  <c r="R5504" i="1"/>
  <c r="R5505" i="1"/>
  <c r="R5506" i="1"/>
  <c r="R5507" i="1"/>
  <c r="R5508" i="1"/>
  <c r="R5509" i="1"/>
  <c r="R5510" i="1"/>
  <c r="R5511" i="1"/>
  <c r="R5512" i="1"/>
  <c r="R5513" i="1"/>
  <c r="R5514" i="1"/>
  <c r="R5515" i="1"/>
  <c r="R5516" i="1"/>
  <c r="R5517" i="1"/>
  <c r="R5518" i="1"/>
  <c r="R5519" i="1"/>
  <c r="R5520" i="1"/>
  <c r="R5521" i="1"/>
  <c r="R5522" i="1"/>
  <c r="R5523" i="1"/>
  <c r="R5524" i="1"/>
  <c r="R5525" i="1"/>
  <c r="R5526" i="1"/>
  <c r="R5527" i="1"/>
  <c r="R5528" i="1"/>
  <c r="R5529" i="1"/>
  <c r="R5530" i="1"/>
  <c r="R5531" i="1"/>
  <c r="R5532" i="1"/>
  <c r="R5533" i="1"/>
  <c r="R5534" i="1"/>
  <c r="R5535" i="1"/>
  <c r="R5536" i="1"/>
  <c r="R5537" i="1"/>
  <c r="R5538" i="1"/>
  <c r="R5539" i="1"/>
  <c r="R5540" i="1"/>
  <c r="R5541" i="1"/>
  <c r="R5542" i="1"/>
  <c r="R5543" i="1"/>
  <c r="R5544" i="1"/>
  <c r="R5545" i="1"/>
  <c r="R5546" i="1"/>
  <c r="R5547" i="1"/>
  <c r="R5548" i="1"/>
  <c r="R5549" i="1"/>
  <c r="R5550" i="1"/>
  <c r="R5551" i="1"/>
  <c r="R5552" i="1"/>
  <c r="R5553" i="1"/>
  <c r="R5554" i="1"/>
  <c r="R5555" i="1"/>
  <c r="R5556" i="1"/>
  <c r="R5557" i="1"/>
  <c r="R5558" i="1"/>
  <c r="R5559" i="1"/>
  <c r="R5560" i="1"/>
  <c r="R5561" i="1"/>
  <c r="R5562" i="1"/>
  <c r="R5563" i="1"/>
  <c r="R5564" i="1"/>
  <c r="R5565" i="1"/>
  <c r="R5566" i="1"/>
  <c r="R5567" i="1"/>
  <c r="R5568" i="1"/>
  <c r="R5569" i="1"/>
  <c r="R5570" i="1"/>
  <c r="R5571" i="1"/>
  <c r="R5572" i="1"/>
  <c r="R5573" i="1"/>
  <c r="R5574" i="1"/>
  <c r="R5575" i="1"/>
  <c r="R5576" i="1"/>
  <c r="R5577" i="1"/>
  <c r="R5578" i="1"/>
  <c r="R5579" i="1"/>
  <c r="R5580" i="1"/>
  <c r="R5581" i="1"/>
  <c r="R5582" i="1"/>
  <c r="R5583" i="1"/>
  <c r="R5584" i="1"/>
  <c r="R5585" i="1"/>
  <c r="R5586" i="1"/>
  <c r="R5587" i="1"/>
  <c r="R5588" i="1"/>
  <c r="R5589" i="1"/>
  <c r="R5590" i="1"/>
  <c r="R5591" i="1"/>
  <c r="R5592" i="1"/>
  <c r="R5593" i="1"/>
  <c r="R5594" i="1"/>
  <c r="R5595" i="1"/>
  <c r="R5596" i="1"/>
  <c r="R5597" i="1"/>
  <c r="R5598" i="1"/>
  <c r="R5599" i="1"/>
  <c r="R5600" i="1"/>
  <c r="R5601" i="1"/>
  <c r="R5602" i="1"/>
  <c r="R5603" i="1"/>
  <c r="R5604" i="1"/>
  <c r="R5605" i="1"/>
  <c r="R5606" i="1"/>
  <c r="R5607" i="1"/>
  <c r="R5608" i="1"/>
  <c r="R5609" i="1"/>
  <c r="R5610" i="1"/>
  <c r="R5611" i="1"/>
  <c r="R5612" i="1"/>
  <c r="R5613" i="1"/>
  <c r="R5614" i="1"/>
  <c r="R5615" i="1"/>
  <c r="R5616" i="1"/>
  <c r="R5617" i="1"/>
  <c r="R5618" i="1"/>
  <c r="R5619" i="1"/>
  <c r="R5620" i="1"/>
  <c r="R5621" i="1"/>
  <c r="R5622" i="1"/>
  <c r="R5623" i="1"/>
  <c r="R5624" i="1"/>
  <c r="R5625" i="1"/>
  <c r="R5626" i="1"/>
  <c r="R5627" i="1"/>
  <c r="R5628" i="1"/>
  <c r="R5629" i="1"/>
  <c r="R5630" i="1"/>
  <c r="R5631" i="1"/>
  <c r="R5632" i="1"/>
  <c r="R5633" i="1"/>
  <c r="R5634" i="1"/>
  <c r="R5635" i="1"/>
  <c r="R5636" i="1"/>
  <c r="R5637" i="1"/>
  <c r="R5638" i="1"/>
  <c r="R5639" i="1"/>
  <c r="R5640" i="1"/>
  <c r="R5641" i="1"/>
  <c r="R5642" i="1"/>
  <c r="R5643" i="1"/>
  <c r="R5644" i="1"/>
  <c r="R5645" i="1"/>
  <c r="R5646" i="1"/>
  <c r="R5647" i="1"/>
  <c r="R5648" i="1"/>
  <c r="R5649" i="1"/>
  <c r="R5650" i="1"/>
  <c r="R5651" i="1"/>
  <c r="R5652" i="1"/>
  <c r="R5653" i="1"/>
  <c r="R5654" i="1"/>
  <c r="R5655" i="1"/>
  <c r="R5656" i="1"/>
  <c r="R5657" i="1"/>
  <c r="R5658" i="1"/>
  <c r="R5659" i="1"/>
  <c r="R5660" i="1"/>
  <c r="R5661" i="1"/>
  <c r="R5662" i="1"/>
  <c r="R5663" i="1"/>
  <c r="R5664" i="1"/>
  <c r="R5665" i="1"/>
  <c r="R5666" i="1"/>
  <c r="R5667" i="1"/>
  <c r="R5668" i="1"/>
  <c r="R5669" i="1"/>
  <c r="R5670" i="1"/>
  <c r="R5671" i="1"/>
  <c r="R5672" i="1"/>
  <c r="R5673" i="1"/>
  <c r="R5674" i="1"/>
  <c r="R5675" i="1"/>
  <c r="R5676" i="1"/>
  <c r="R5677" i="1"/>
  <c r="R5678" i="1"/>
  <c r="R5679" i="1"/>
  <c r="R5680" i="1"/>
  <c r="R5681" i="1"/>
  <c r="R5682" i="1"/>
  <c r="R5683" i="1"/>
  <c r="R5684" i="1"/>
  <c r="R5685" i="1"/>
  <c r="R5686" i="1"/>
  <c r="R5687" i="1"/>
  <c r="R5688" i="1"/>
  <c r="R5689" i="1"/>
  <c r="R5690" i="1"/>
  <c r="R5691" i="1"/>
  <c r="R5692" i="1"/>
  <c r="R5693" i="1"/>
  <c r="R5694" i="1"/>
  <c r="R5695" i="1"/>
  <c r="R5696" i="1"/>
  <c r="R5697" i="1"/>
  <c r="R5698" i="1"/>
  <c r="R5699" i="1"/>
  <c r="R5700" i="1"/>
  <c r="R5701" i="1"/>
  <c r="R5702" i="1"/>
  <c r="R5703" i="1"/>
  <c r="R5704" i="1"/>
  <c r="R5705" i="1"/>
  <c r="R5706" i="1"/>
  <c r="R5707" i="1"/>
  <c r="R5708" i="1"/>
  <c r="R5709" i="1"/>
  <c r="R5710" i="1"/>
  <c r="R5711" i="1"/>
  <c r="R5712" i="1"/>
  <c r="R5713" i="1"/>
  <c r="R5714" i="1"/>
  <c r="R5715" i="1"/>
  <c r="R5716" i="1"/>
  <c r="R5717" i="1"/>
  <c r="R5718" i="1"/>
  <c r="R5719" i="1"/>
  <c r="R5720" i="1"/>
  <c r="R5721" i="1"/>
  <c r="R5722" i="1"/>
  <c r="R5723" i="1"/>
  <c r="R5724" i="1"/>
  <c r="R5725" i="1"/>
  <c r="R5726" i="1"/>
  <c r="R5727" i="1"/>
  <c r="R5728" i="1"/>
  <c r="R5729" i="1"/>
  <c r="R5730" i="1"/>
  <c r="R5731" i="1"/>
  <c r="R5732" i="1"/>
  <c r="R5733" i="1"/>
  <c r="R5734" i="1"/>
  <c r="R5735" i="1"/>
  <c r="R5736" i="1"/>
  <c r="R5737" i="1"/>
  <c r="R5738" i="1"/>
  <c r="R5739" i="1"/>
  <c r="R5740" i="1"/>
  <c r="R5741" i="1"/>
  <c r="R5742" i="1"/>
  <c r="R5743" i="1"/>
  <c r="R5744" i="1"/>
  <c r="R5745" i="1"/>
  <c r="R5746" i="1"/>
  <c r="R5747" i="1"/>
  <c r="R5748" i="1"/>
  <c r="R5749" i="1"/>
  <c r="R5750" i="1"/>
  <c r="R5751" i="1"/>
  <c r="R5752" i="1"/>
  <c r="R5753" i="1"/>
  <c r="R5754" i="1"/>
  <c r="R5755" i="1"/>
  <c r="R5756" i="1"/>
  <c r="R5757" i="1"/>
  <c r="R5758" i="1"/>
  <c r="R5759" i="1"/>
  <c r="R5760" i="1"/>
  <c r="R5761" i="1"/>
  <c r="R5762" i="1"/>
  <c r="R5763" i="1"/>
  <c r="R5764" i="1"/>
  <c r="R5765" i="1"/>
  <c r="R5766" i="1"/>
  <c r="R5767" i="1"/>
  <c r="R5768" i="1"/>
  <c r="R5769" i="1"/>
  <c r="R5770" i="1"/>
  <c r="R5771" i="1"/>
  <c r="R5772" i="1"/>
  <c r="R5773" i="1"/>
  <c r="R5774" i="1"/>
  <c r="R5775" i="1"/>
  <c r="R5776" i="1"/>
  <c r="R5777" i="1"/>
  <c r="R5778" i="1"/>
  <c r="R5779" i="1"/>
  <c r="R5780" i="1"/>
  <c r="R5781" i="1"/>
  <c r="R5782" i="1"/>
  <c r="R5783" i="1"/>
  <c r="R5784" i="1"/>
  <c r="R5785" i="1"/>
  <c r="R5786" i="1"/>
  <c r="R5787" i="1"/>
  <c r="R5788" i="1"/>
  <c r="R5789" i="1"/>
  <c r="R5790" i="1"/>
  <c r="R5791" i="1"/>
  <c r="R5792" i="1"/>
  <c r="R5793" i="1"/>
  <c r="R5794" i="1"/>
  <c r="R5795" i="1"/>
  <c r="R5796" i="1"/>
  <c r="R5797" i="1"/>
  <c r="R5798" i="1"/>
  <c r="R5799" i="1"/>
  <c r="R5800" i="1"/>
  <c r="R5801" i="1"/>
  <c r="R5802" i="1"/>
  <c r="R5803" i="1"/>
  <c r="R5804" i="1"/>
  <c r="R5805" i="1"/>
  <c r="R5806" i="1"/>
  <c r="R5807" i="1"/>
  <c r="R5808" i="1"/>
  <c r="R5809" i="1"/>
  <c r="R5810" i="1"/>
  <c r="R5811" i="1"/>
  <c r="R5812" i="1"/>
  <c r="R5813" i="1"/>
  <c r="R5814" i="1"/>
  <c r="R5815" i="1"/>
  <c r="R5816" i="1"/>
  <c r="R5817" i="1"/>
  <c r="R5818" i="1"/>
  <c r="R5819" i="1"/>
  <c r="R5820" i="1"/>
  <c r="R5821" i="1"/>
  <c r="R5822" i="1"/>
  <c r="R5823" i="1"/>
  <c r="R5824" i="1"/>
  <c r="R5825" i="1"/>
  <c r="R5826" i="1"/>
  <c r="R5827" i="1"/>
  <c r="R5828" i="1"/>
  <c r="R5829" i="1"/>
  <c r="R5830" i="1"/>
  <c r="R5831" i="1"/>
  <c r="R5832" i="1"/>
  <c r="R5833" i="1"/>
  <c r="R5834" i="1"/>
  <c r="R5835" i="1"/>
  <c r="R5836" i="1"/>
  <c r="R5837" i="1"/>
  <c r="R5838" i="1"/>
  <c r="R5839" i="1"/>
  <c r="R5840" i="1"/>
  <c r="R5841" i="1"/>
  <c r="R5842" i="1"/>
  <c r="R5843" i="1"/>
  <c r="R5844" i="1"/>
  <c r="R5845" i="1"/>
  <c r="R5846" i="1"/>
  <c r="R5847" i="1"/>
  <c r="R5848" i="1"/>
  <c r="R5849" i="1"/>
  <c r="R5850" i="1"/>
  <c r="R5851" i="1"/>
  <c r="R5852" i="1"/>
  <c r="R5853" i="1"/>
  <c r="R5854" i="1"/>
  <c r="R5855" i="1"/>
  <c r="R5856" i="1"/>
  <c r="R5857" i="1"/>
  <c r="R5858" i="1"/>
  <c r="R5859" i="1"/>
  <c r="R5860" i="1"/>
  <c r="R5861" i="1"/>
  <c r="R5862" i="1"/>
  <c r="R5863" i="1"/>
  <c r="R5864" i="1"/>
  <c r="R5865" i="1"/>
  <c r="R5866" i="1"/>
  <c r="R5867" i="1"/>
  <c r="R5868" i="1"/>
  <c r="R5869" i="1"/>
  <c r="R5870" i="1"/>
  <c r="R5871" i="1"/>
  <c r="R5872" i="1"/>
  <c r="R5873" i="1"/>
  <c r="R5874" i="1"/>
  <c r="R5875" i="1"/>
  <c r="R5876" i="1"/>
  <c r="R5877" i="1"/>
  <c r="R5878" i="1"/>
  <c r="R5879" i="1"/>
  <c r="R5880" i="1"/>
  <c r="R5881" i="1"/>
  <c r="R5882" i="1"/>
  <c r="R5883" i="1"/>
  <c r="R5884" i="1"/>
  <c r="R5885" i="1"/>
  <c r="R5886" i="1"/>
  <c r="R5887" i="1"/>
  <c r="R5888" i="1"/>
  <c r="R5889" i="1"/>
  <c r="R5890" i="1"/>
  <c r="R5891" i="1"/>
  <c r="R5892" i="1"/>
  <c r="R5893" i="1"/>
  <c r="R5894" i="1"/>
  <c r="R5895" i="1"/>
  <c r="R5896" i="1"/>
  <c r="R5897" i="1"/>
  <c r="R5898" i="1"/>
  <c r="R5899" i="1"/>
  <c r="R5900" i="1"/>
  <c r="R5901" i="1"/>
  <c r="R5902" i="1"/>
  <c r="R5903" i="1"/>
  <c r="R5904" i="1"/>
  <c r="R5905" i="1"/>
  <c r="R5906" i="1"/>
  <c r="R5907" i="1"/>
  <c r="R5908" i="1"/>
  <c r="R5909" i="1"/>
  <c r="R5910" i="1"/>
  <c r="R5911" i="1"/>
  <c r="R5912" i="1"/>
  <c r="R5913" i="1"/>
  <c r="R5914" i="1"/>
  <c r="R5915" i="1"/>
  <c r="R5916" i="1"/>
  <c r="R5917" i="1"/>
  <c r="R5918" i="1"/>
  <c r="R5919" i="1"/>
  <c r="R5920" i="1"/>
  <c r="R5921" i="1"/>
  <c r="R5922" i="1"/>
  <c r="R5923" i="1"/>
  <c r="R5924" i="1"/>
  <c r="R5925" i="1"/>
  <c r="R5926" i="1"/>
  <c r="R5927" i="1"/>
  <c r="R5928" i="1"/>
  <c r="R5929" i="1"/>
  <c r="R5930" i="1"/>
  <c r="R5931" i="1"/>
  <c r="R5932" i="1"/>
  <c r="R5933" i="1"/>
  <c r="R5934" i="1"/>
  <c r="R5935" i="1"/>
  <c r="R5936" i="1"/>
  <c r="R5937" i="1"/>
  <c r="R5938" i="1"/>
  <c r="R5939" i="1"/>
  <c r="R5940" i="1"/>
  <c r="R5941" i="1"/>
  <c r="R5942" i="1"/>
  <c r="R5943" i="1"/>
  <c r="R5944" i="1"/>
  <c r="R5945" i="1"/>
  <c r="R5946" i="1"/>
  <c r="R5947" i="1"/>
  <c r="R5948" i="1"/>
  <c r="R5949" i="1"/>
  <c r="R5950" i="1"/>
  <c r="R5951" i="1"/>
  <c r="R5952" i="1"/>
  <c r="R5953" i="1"/>
  <c r="R5954" i="1"/>
  <c r="R5955" i="1"/>
  <c r="R5956" i="1"/>
  <c r="R5957" i="1"/>
  <c r="R5958" i="1"/>
  <c r="R5959" i="1"/>
  <c r="R5960" i="1"/>
  <c r="R5961" i="1"/>
  <c r="R5962" i="1"/>
  <c r="R5963" i="1"/>
  <c r="R5964" i="1"/>
  <c r="R5965" i="1"/>
  <c r="R5966" i="1"/>
  <c r="R5967" i="1"/>
  <c r="R5968" i="1"/>
  <c r="R5969" i="1"/>
  <c r="R5970" i="1"/>
  <c r="R5971" i="1"/>
  <c r="R5972" i="1"/>
  <c r="R5973" i="1"/>
  <c r="R5974" i="1"/>
  <c r="R5975" i="1"/>
  <c r="R5976" i="1"/>
  <c r="R5977" i="1"/>
  <c r="R5978" i="1"/>
  <c r="R5979" i="1"/>
  <c r="R5980" i="1"/>
  <c r="R5981" i="1"/>
  <c r="R5982" i="1"/>
  <c r="R5983" i="1"/>
  <c r="R5984" i="1"/>
  <c r="R5985" i="1"/>
  <c r="R5986" i="1"/>
  <c r="R5987" i="1"/>
  <c r="R5988" i="1"/>
  <c r="R5989" i="1"/>
  <c r="R5990" i="1"/>
  <c r="R5991" i="1"/>
  <c r="R5992" i="1"/>
  <c r="R5993" i="1"/>
  <c r="R5994" i="1"/>
  <c r="R5995" i="1"/>
  <c r="R5996" i="1"/>
  <c r="R5997" i="1"/>
  <c r="R5998" i="1"/>
  <c r="R5999" i="1"/>
  <c r="R6000" i="1"/>
  <c r="R6001" i="1"/>
  <c r="R6002" i="1"/>
  <c r="R6003" i="1"/>
  <c r="R6004" i="1"/>
  <c r="R6005" i="1"/>
  <c r="R6006" i="1"/>
  <c r="R6007" i="1"/>
  <c r="R6008" i="1"/>
  <c r="R6009" i="1"/>
  <c r="R6010" i="1"/>
  <c r="R6011" i="1"/>
  <c r="R6012" i="1"/>
  <c r="R6013" i="1"/>
  <c r="R6014" i="1"/>
  <c r="R6015" i="1"/>
  <c r="R6016" i="1"/>
  <c r="R6017" i="1"/>
  <c r="R6018" i="1"/>
  <c r="R6019" i="1"/>
  <c r="R6020" i="1"/>
  <c r="R6021" i="1"/>
  <c r="R6022" i="1"/>
  <c r="R6023" i="1"/>
  <c r="R6024" i="1"/>
  <c r="R6025" i="1"/>
  <c r="R6026" i="1"/>
  <c r="R6027" i="1"/>
  <c r="R6028" i="1"/>
  <c r="R6029" i="1"/>
  <c r="R6030" i="1"/>
  <c r="R6031" i="1"/>
  <c r="R6032" i="1"/>
  <c r="R6033" i="1"/>
  <c r="R6034" i="1"/>
  <c r="R6035" i="1"/>
  <c r="R6036" i="1"/>
  <c r="R6037" i="1"/>
  <c r="R6038" i="1"/>
  <c r="R6039" i="1"/>
  <c r="R6040" i="1"/>
  <c r="R6041" i="1"/>
  <c r="R6042" i="1"/>
  <c r="R6043" i="1"/>
  <c r="R6044" i="1"/>
  <c r="R6045" i="1"/>
  <c r="R6046" i="1"/>
  <c r="R6047" i="1"/>
  <c r="R6048" i="1"/>
  <c r="R6049" i="1"/>
  <c r="R6050" i="1"/>
  <c r="R6051" i="1"/>
  <c r="R6052" i="1"/>
  <c r="R6053" i="1"/>
  <c r="R6054" i="1"/>
  <c r="R6055" i="1"/>
  <c r="R6056" i="1"/>
  <c r="R6057" i="1"/>
  <c r="R6058" i="1"/>
  <c r="R6059" i="1"/>
  <c r="R6060" i="1"/>
  <c r="R6061" i="1"/>
  <c r="R6062" i="1"/>
  <c r="R6063" i="1"/>
  <c r="R6064" i="1"/>
  <c r="R6065" i="1"/>
  <c r="R6066" i="1"/>
  <c r="R6067" i="1"/>
  <c r="R6068" i="1"/>
  <c r="R6069" i="1"/>
  <c r="R6070" i="1"/>
  <c r="R6071" i="1"/>
  <c r="R6072" i="1"/>
  <c r="R6073" i="1"/>
  <c r="R6074" i="1"/>
  <c r="R6075" i="1"/>
  <c r="R6076" i="1"/>
  <c r="R6077" i="1"/>
  <c r="R6078" i="1"/>
  <c r="R6079" i="1"/>
  <c r="R6080" i="1"/>
  <c r="R6081" i="1"/>
  <c r="R6082" i="1"/>
  <c r="R6083" i="1"/>
  <c r="R6084" i="1"/>
  <c r="R6085" i="1"/>
  <c r="R6086" i="1"/>
  <c r="R6087" i="1"/>
  <c r="R6088" i="1"/>
  <c r="R6089" i="1"/>
  <c r="R6090" i="1"/>
  <c r="R6091" i="1"/>
  <c r="R6092" i="1"/>
  <c r="R6093" i="1"/>
  <c r="R6094" i="1"/>
  <c r="R6095" i="1"/>
  <c r="R6096" i="1"/>
  <c r="R6097" i="1"/>
  <c r="R6098" i="1"/>
  <c r="R6099" i="1"/>
  <c r="R6100" i="1"/>
  <c r="R6101" i="1"/>
  <c r="R6102" i="1"/>
  <c r="R6103" i="1"/>
  <c r="R6104" i="1"/>
  <c r="R6105" i="1"/>
  <c r="R6106" i="1"/>
  <c r="R6107" i="1"/>
  <c r="R6108" i="1"/>
  <c r="R6109" i="1"/>
  <c r="R6110" i="1"/>
  <c r="R6111" i="1"/>
  <c r="R6112" i="1"/>
  <c r="R6113" i="1"/>
  <c r="R6114" i="1"/>
  <c r="R6115" i="1"/>
  <c r="R6116" i="1"/>
  <c r="R6117" i="1"/>
  <c r="R6118" i="1"/>
  <c r="R6119" i="1"/>
  <c r="R6120" i="1"/>
  <c r="R6121" i="1"/>
  <c r="R6122" i="1"/>
  <c r="R6123" i="1"/>
  <c r="R6124" i="1"/>
  <c r="R6125" i="1"/>
  <c r="R6126" i="1"/>
  <c r="R6127" i="1"/>
  <c r="R6128" i="1"/>
  <c r="R6129" i="1"/>
  <c r="R6130" i="1"/>
  <c r="R6131" i="1"/>
  <c r="R6132" i="1"/>
  <c r="R6133" i="1"/>
  <c r="R6134" i="1"/>
  <c r="R6135" i="1"/>
  <c r="R6136" i="1"/>
  <c r="R6137" i="1"/>
  <c r="R6138" i="1"/>
  <c r="R6139" i="1"/>
  <c r="R6140" i="1"/>
  <c r="R6141" i="1"/>
  <c r="R6142" i="1"/>
  <c r="R6143" i="1"/>
  <c r="R6144" i="1"/>
  <c r="R6145" i="1"/>
  <c r="R6146" i="1"/>
  <c r="R6147" i="1"/>
  <c r="R6148" i="1"/>
  <c r="R6149" i="1"/>
  <c r="R6150" i="1"/>
  <c r="R6151" i="1"/>
  <c r="R6152" i="1"/>
  <c r="R6153" i="1"/>
  <c r="R6154" i="1"/>
  <c r="R6155" i="1"/>
  <c r="R6156" i="1"/>
  <c r="R6157" i="1"/>
  <c r="R6158" i="1"/>
  <c r="R6159" i="1"/>
  <c r="R6160" i="1"/>
  <c r="R6161" i="1"/>
  <c r="R6162" i="1"/>
  <c r="R6163" i="1"/>
  <c r="R6164" i="1"/>
  <c r="R6165" i="1"/>
  <c r="R6166" i="1"/>
  <c r="R6167" i="1"/>
  <c r="R6168" i="1"/>
  <c r="R6169" i="1"/>
  <c r="R6170" i="1"/>
  <c r="R6171" i="1"/>
  <c r="R6172" i="1"/>
  <c r="R6173" i="1"/>
  <c r="R6174" i="1"/>
  <c r="R6175" i="1"/>
  <c r="R6176" i="1"/>
  <c r="R6177" i="1"/>
  <c r="R6178" i="1"/>
  <c r="R6179" i="1"/>
  <c r="R6180" i="1"/>
  <c r="R6181" i="1"/>
  <c r="R6182" i="1"/>
  <c r="R6183" i="1"/>
  <c r="R6184" i="1"/>
  <c r="R6185" i="1"/>
  <c r="R6186" i="1"/>
  <c r="R6187" i="1"/>
  <c r="R6188" i="1"/>
  <c r="R6189" i="1"/>
  <c r="R6190" i="1"/>
  <c r="R6191" i="1"/>
  <c r="R6192" i="1"/>
  <c r="R6193" i="1"/>
  <c r="R6194" i="1"/>
  <c r="R6195" i="1"/>
  <c r="R6196" i="1"/>
  <c r="R6197" i="1"/>
  <c r="R6198" i="1"/>
  <c r="R6199" i="1"/>
  <c r="R6200" i="1"/>
  <c r="R6201" i="1"/>
  <c r="R6202" i="1"/>
  <c r="R6203" i="1"/>
  <c r="R6204" i="1"/>
  <c r="R6205" i="1"/>
  <c r="R6206" i="1"/>
  <c r="R6207" i="1"/>
  <c r="R6208" i="1"/>
  <c r="R6209" i="1"/>
  <c r="R6210" i="1"/>
  <c r="R6211" i="1"/>
  <c r="R6212" i="1"/>
  <c r="R6213" i="1"/>
  <c r="R6214" i="1"/>
  <c r="R6215" i="1"/>
  <c r="R6216" i="1"/>
  <c r="R6217" i="1"/>
  <c r="R6218" i="1"/>
  <c r="R6219" i="1"/>
  <c r="R6220" i="1"/>
  <c r="R6221" i="1"/>
  <c r="R6222" i="1"/>
  <c r="R6223" i="1"/>
  <c r="R6224" i="1"/>
  <c r="R6225" i="1"/>
  <c r="R6226" i="1"/>
  <c r="R6227" i="1"/>
  <c r="R6228" i="1"/>
  <c r="R6229" i="1"/>
  <c r="R6230" i="1"/>
  <c r="R6231" i="1"/>
  <c r="R6232" i="1"/>
  <c r="R6233" i="1"/>
  <c r="R6234" i="1"/>
  <c r="R6235" i="1"/>
  <c r="R6236" i="1"/>
  <c r="R6237" i="1"/>
  <c r="R6238" i="1"/>
  <c r="R6239" i="1"/>
  <c r="R6240" i="1"/>
  <c r="R6241" i="1"/>
  <c r="R6242" i="1"/>
  <c r="R6243" i="1"/>
  <c r="R6244" i="1"/>
  <c r="R6245" i="1"/>
  <c r="R6246" i="1"/>
  <c r="R6247" i="1"/>
  <c r="R6248" i="1"/>
  <c r="R6249" i="1"/>
  <c r="R6250" i="1"/>
  <c r="R6251" i="1"/>
  <c r="R6252" i="1"/>
  <c r="R6253" i="1"/>
  <c r="R6254" i="1"/>
  <c r="R6255" i="1"/>
  <c r="R6256" i="1"/>
  <c r="R6257" i="1"/>
  <c r="R6258" i="1"/>
  <c r="R6259" i="1"/>
  <c r="R6260" i="1"/>
  <c r="R6261" i="1"/>
  <c r="R6262" i="1"/>
  <c r="R6263" i="1"/>
  <c r="R6264" i="1"/>
  <c r="R6265" i="1"/>
  <c r="R6266" i="1"/>
  <c r="R6267" i="1"/>
  <c r="R6268" i="1"/>
  <c r="R6269" i="1"/>
  <c r="R6270" i="1"/>
  <c r="R6271" i="1"/>
  <c r="R6272" i="1"/>
  <c r="R6273" i="1"/>
  <c r="R6274" i="1"/>
  <c r="R6275" i="1"/>
  <c r="R6276" i="1"/>
  <c r="R6277" i="1"/>
  <c r="R6278" i="1"/>
  <c r="R6279" i="1"/>
  <c r="R6280" i="1"/>
  <c r="R6281" i="1"/>
  <c r="R6282" i="1"/>
  <c r="R6283" i="1"/>
  <c r="R6284" i="1"/>
  <c r="R6285" i="1"/>
  <c r="R6286" i="1"/>
  <c r="R6287" i="1"/>
  <c r="R6288" i="1"/>
  <c r="R6289" i="1"/>
  <c r="R6290" i="1"/>
  <c r="R6291" i="1"/>
  <c r="R6292" i="1"/>
  <c r="R6293" i="1"/>
  <c r="R6294" i="1"/>
  <c r="R6295" i="1"/>
  <c r="R6296" i="1"/>
  <c r="R6297" i="1"/>
  <c r="R6298" i="1"/>
  <c r="R6299" i="1"/>
  <c r="R6300" i="1"/>
  <c r="R6301" i="1"/>
  <c r="R6302" i="1"/>
  <c r="R6303" i="1"/>
  <c r="R6304" i="1"/>
  <c r="R6305" i="1"/>
  <c r="R6306" i="1"/>
  <c r="R6307" i="1"/>
  <c r="R6308" i="1"/>
  <c r="R6309" i="1"/>
  <c r="R6310" i="1"/>
  <c r="R6311" i="1"/>
  <c r="R6312" i="1"/>
  <c r="R6313" i="1"/>
  <c r="R6314" i="1"/>
  <c r="R6315" i="1"/>
  <c r="R6316" i="1"/>
  <c r="R6317" i="1"/>
  <c r="R6318" i="1"/>
  <c r="R6319" i="1"/>
  <c r="R6320" i="1"/>
  <c r="R6321" i="1"/>
  <c r="R6322" i="1"/>
  <c r="R6323" i="1"/>
  <c r="R6324" i="1"/>
  <c r="R6325" i="1"/>
  <c r="R6326" i="1"/>
  <c r="R6327" i="1"/>
  <c r="R6328" i="1"/>
  <c r="R6329" i="1"/>
  <c r="R6330" i="1"/>
  <c r="R6331" i="1"/>
  <c r="R6332" i="1"/>
  <c r="R6333" i="1"/>
  <c r="R6334" i="1"/>
  <c r="R6335" i="1"/>
  <c r="R6336" i="1"/>
  <c r="R6337" i="1"/>
  <c r="R6338" i="1"/>
  <c r="R6339" i="1"/>
  <c r="R6340" i="1"/>
  <c r="R6341" i="1"/>
  <c r="R6342" i="1"/>
  <c r="R6343" i="1"/>
  <c r="R6344" i="1"/>
  <c r="R6345" i="1"/>
  <c r="R6346" i="1"/>
  <c r="R6347" i="1"/>
  <c r="R6348" i="1"/>
  <c r="R6349" i="1"/>
  <c r="R6350" i="1"/>
  <c r="R6351" i="1"/>
  <c r="R6352" i="1"/>
  <c r="R6353" i="1"/>
  <c r="R6354" i="1"/>
  <c r="R6355" i="1"/>
  <c r="R6356" i="1"/>
  <c r="R6357" i="1"/>
  <c r="R6358" i="1"/>
  <c r="R6359" i="1"/>
  <c r="R6360" i="1"/>
  <c r="R6361" i="1"/>
  <c r="R6362" i="1"/>
  <c r="R6363" i="1"/>
  <c r="R6364" i="1"/>
  <c r="R6365" i="1"/>
  <c r="R6366" i="1"/>
  <c r="R6367" i="1"/>
  <c r="R6368" i="1"/>
  <c r="R6369" i="1"/>
  <c r="R6370" i="1"/>
  <c r="R6371" i="1"/>
  <c r="R6372" i="1"/>
  <c r="R6373" i="1"/>
  <c r="R6374" i="1"/>
  <c r="R6375" i="1"/>
  <c r="R6376" i="1"/>
  <c r="R6377" i="1"/>
  <c r="R6378" i="1"/>
  <c r="R6379" i="1"/>
  <c r="R6380" i="1"/>
  <c r="R6381" i="1"/>
  <c r="R6382" i="1"/>
  <c r="R6383" i="1"/>
  <c r="R6384" i="1"/>
  <c r="R6385" i="1"/>
  <c r="R6386" i="1"/>
  <c r="R6387" i="1"/>
  <c r="R6388" i="1"/>
  <c r="R6389" i="1"/>
  <c r="R6390" i="1"/>
  <c r="R6391" i="1"/>
  <c r="R6392" i="1"/>
  <c r="R6393" i="1"/>
  <c r="R6394" i="1"/>
  <c r="R6395" i="1"/>
  <c r="R6396" i="1"/>
  <c r="R6397" i="1"/>
  <c r="R6398" i="1"/>
  <c r="R6399" i="1"/>
  <c r="R6400" i="1"/>
  <c r="R6401" i="1"/>
  <c r="R6402" i="1"/>
  <c r="R6403" i="1"/>
  <c r="R6404" i="1"/>
  <c r="R6405" i="1"/>
  <c r="R6406" i="1"/>
  <c r="R6407" i="1"/>
  <c r="R6408" i="1"/>
  <c r="R6409" i="1"/>
  <c r="R6410" i="1"/>
  <c r="R6411" i="1"/>
  <c r="R6412" i="1"/>
  <c r="R6413" i="1"/>
  <c r="R6414" i="1"/>
  <c r="R6415" i="1"/>
  <c r="R6416" i="1"/>
  <c r="R6417" i="1"/>
  <c r="R6418" i="1"/>
  <c r="R6419" i="1"/>
  <c r="R6420" i="1"/>
  <c r="R6421" i="1"/>
  <c r="R6422" i="1"/>
  <c r="R6423" i="1"/>
  <c r="R6424" i="1"/>
  <c r="R6425" i="1"/>
  <c r="R6426" i="1"/>
  <c r="R6427" i="1"/>
  <c r="R6428" i="1"/>
  <c r="R6429" i="1"/>
  <c r="R6430" i="1"/>
  <c r="R6431" i="1"/>
  <c r="R6432" i="1"/>
  <c r="R6433" i="1"/>
  <c r="R6434" i="1"/>
  <c r="R6435" i="1"/>
  <c r="R6436" i="1"/>
  <c r="R6437" i="1"/>
  <c r="R6438" i="1"/>
  <c r="R6439" i="1"/>
  <c r="R6440" i="1"/>
  <c r="R6441" i="1"/>
  <c r="R6442" i="1"/>
  <c r="R6443" i="1"/>
  <c r="R6444" i="1"/>
  <c r="R6445" i="1"/>
  <c r="R6446" i="1"/>
  <c r="R6447" i="1"/>
  <c r="R6448" i="1"/>
  <c r="R6449" i="1"/>
  <c r="R6450" i="1"/>
  <c r="R6451" i="1"/>
  <c r="R6452" i="1"/>
  <c r="R6453" i="1"/>
  <c r="R6454" i="1"/>
  <c r="R6455" i="1"/>
  <c r="R6456" i="1"/>
  <c r="R6457" i="1"/>
  <c r="R6458" i="1"/>
  <c r="R6459" i="1"/>
  <c r="R6460" i="1"/>
  <c r="R6461" i="1"/>
  <c r="R6462" i="1"/>
  <c r="R6463" i="1"/>
  <c r="R6464" i="1"/>
  <c r="R6465" i="1"/>
  <c r="R6466" i="1"/>
  <c r="R6467" i="1"/>
  <c r="R6468" i="1"/>
  <c r="R6469" i="1"/>
  <c r="R6470" i="1"/>
  <c r="R6471" i="1"/>
  <c r="R6472" i="1"/>
  <c r="R6473" i="1"/>
  <c r="R6474" i="1"/>
  <c r="R6475" i="1"/>
  <c r="R6476" i="1"/>
  <c r="R6477" i="1"/>
  <c r="R6478" i="1"/>
  <c r="R6479" i="1"/>
  <c r="R6480" i="1"/>
  <c r="R6481" i="1"/>
  <c r="R6482" i="1"/>
  <c r="R6483" i="1"/>
  <c r="R6484" i="1"/>
  <c r="R6485" i="1"/>
  <c r="R6486" i="1"/>
  <c r="R6487" i="1"/>
  <c r="R6488" i="1"/>
  <c r="R6489" i="1"/>
  <c r="R6490" i="1"/>
  <c r="R6491" i="1"/>
  <c r="R6492" i="1"/>
  <c r="R6493" i="1"/>
  <c r="R6494" i="1"/>
  <c r="R6495" i="1"/>
  <c r="R6496" i="1"/>
  <c r="R6497" i="1"/>
  <c r="R6498" i="1"/>
  <c r="R6499" i="1"/>
  <c r="R6500" i="1"/>
  <c r="R6501" i="1"/>
  <c r="R6502" i="1"/>
  <c r="R6503" i="1"/>
  <c r="R6504" i="1"/>
  <c r="R6505" i="1"/>
  <c r="R6506" i="1"/>
  <c r="R6507" i="1"/>
  <c r="R6508" i="1"/>
  <c r="R6509" i="1"/>
  <c r="R6510" i="1"/>
  <c r="R6511" i="1"/>
  <c r="R6512" i="1"/>
  <c r="R6513" i="1"/>
  <c r="R6514" i="1"/>
  <c r="R6515" i="1"/>
  <c r="R6516" i="1"/>
  <c r="R6517" i="1"/>
  <c r="R6518" i="1"/>
  <c r="R6519" i="1"/>
  <c r="R6520" i="1"/>
  <c r="R6521" i="1"/>
  <c r="R6522" i="1"/>
  <c r="R6523" i="1"/>
  <c r="R6524" i="1"/>
  <c r="R6525" i="1"/>
  <c r="R6526" i="1"/>
  <c r="R6527" i="1"/>
  <c r="R6528" i="1"/>
  <c r="R6529" i="1"/>
  <c r="R6530" i="1"/>
  <c r="R6531" i="1"/>
  <c r="R6532" i="1"/>
  <c r="R6533" i="1"/>
  <c r="R6534" i="1"/>
  <c r="R6535" i="1"/>
  <c r="R6536" i="1"/>
  <c r="R6537" i="1"/>
  <c r="R6538" i="1"/>
  <c r="R6539" i="1"/>
  <c r="R6540" i="1"/>
  <c r="R6541" i="1"/>
  <c r="R6542" i="1"/>
  <c r="R6543" i="1"/>
  <c r="R6544" i="1"/>
  <c r="R6545" i="1"/>
  <c r="R6546" i="1"/>
  <c r="R6547" i="1"/>
  <c r="R6548" i="1"/>
  <c r="R6549" i="1"/>
  <c r="R6550" i="1"/>
  <c r="R6551" i="1"/>
  <c r="R6552" i="1"/>
  <c r="R6553" i="1"/>
  <c r="R6554" i="1"/>
  <c r="R6555" i="1"/>
  <c r="R6556" i="1"/>
  <c r="R6557" i="1"/>
  <c r="R6558" i="1"/>
  <c r="R6559" i="1"/>
  <c r="R6560" i="1"/>
  <c r="R6561" i="1"/>
  <c r="R6562" i="1"/>
  <c r="R6563" i="1"/>
  <c r="R6564" i="1"/>
  <c r="R6565" i="1"/>
  <c r="R6566" i="1"/>
  <c r="R6567" i="1"/>
  <c r="R6568" i="1"/>
  <c r="R6569" i="1"/>
  <c r="R6570" i="1"/>
  <c r="R6571" i="1"/>
  <c r="R6572" i="1"/>
  <c r="R6573" i="1"/>
  <c r="R6574" i="1"/>
  <c r="R6575" i="1"/>
  <c r="R6576" i="1"/>
  <c r="R6577" i="1"/>
  <c r="R6578" i="1"/>
  <c r="R6579" i="1"/>
  <c r="R6580" i="1"/>
  <c r="R6581" i="1"/>
  <c r="R6582" i="1"/>
  <c r="R6583" i="1"/>
  <c r="R6584" i="1"/>
  <c r="R6585" i="1"/>
  <c r="R6586" i="1"/>
  <c r="R6587" i="1"/>
  <c r="R6588" i="1"/>
  <c r="R6589" i="1"/>
  <c r="R6590" i="1"/>
  <c r="R6591" i="1"/>
  <c r="R6592" i="1"/>
  <c r="R6593" i="1"/>
  <c r="R6594" i="1"/>
  <c r="R6595" i="1"/>
  <c r="R6596" i="1"/>
  <c r="R6597" i="1"/>
  <c r="R6598" i="1"/>
  <c r="R6599" i="1"/>
  <c r="R6600" i="1"/>
  <c r="R6601" i="1"/>
  <c r="R6602" i="1"/>
  <c r="R6603" i="1"/>
  <c r="R6604" i="1"/>
  <c r="R6605" i="1"/>
  <c r="R6606" i="1"/>
  <c r="R6607" i="1"/>
  <c r="R6608" i="1"/>
  <c r="R6609" i="1"/>
  <c r="R6610" i="1"/>
  <c r="R6611" i="1"/>
  <c r="R6612" i="1"/>
  <c r="R6613" i="1"/>
  <c r="R6614" i="1"/>
  <c r="R6615" i="1"/>
  <c r="R6616" i="1"/>
  <c r="R6617" i="1"/>
  <c r="R6618" i="1"/>
  <c r="R6619" i="1"/>
  <c r="R6620" i="1"/>
  <c r="R6621" i="1"/>
  <c r="R6622" i="1"/>
  <c r="R6623" i="1"/>
  <c r="R6624" i="1"/>
  <c r="R6625" i="1"/>
  <c r="R6626" i="1"/>
  <c r="R6627" i="1"/>
  <c r="R6628" i="1"/>
  <c r="R6629" i="1"/>
  <c r="R6630" i="1"/>
  <c r="R6631" i="1"/>
  <c r="R6632" i="1"/>
  <c r="R6633" i="1"/>
  <c r="R6634" i="1"/>
  <c r="R6635" i="1"/>
  <c r="R6636" i="1"/>
  <c r="R6637" i="1"/>
  <c r="R6638" i="1"/>
  <c r="R6639" i="1"/>
  <c r="R6640" i="1"/>
  <c r="R6641" i="1"/>
  <c r="R6642" i="1"/>
  <c r="R6643" i="1"/>
  <c r="R6644" i="1"/>
  <c r="R6645" i="1"/>
  <c r="R6646" i="1"/>
  <c r="R6647" i="1"/>
  <c r="R6648" i="1"/>
  <c r="R6649" i="1"/>
  <c r="R6650" i="1"/>
  <c r="R6651" i="1"/>
  <c r="R6652" i="1"/>
  <c r="R6653" i="1"/>
  <c r="R6654" i="1"/>
  <c r="R6655" i="1"/>
  <c r="R6656" i="1"/>
  <c r="R6657" i="1"/>
  <c r="R6658" i="1"/>
  <c r="R6659" i="1"/>
  <c r="R6660" i="1"/>
  <c r="R6661" i="1"/>
  <c r="R6662" i="1"/>
  <c r="R6663" i="1"/>
  <c r="R6664" i="1"/>
  <c r="R6665" i="1"/>
  <c r="R6666" i="1"/>
  <c r="R6667" i="1"/>
  <c r="R6668" i="1"/>
  <c r="R6669" i="1"/>
  <c r="R6670" i="1"/>
  <c r="R6671" i="1"/>
  <c r="R6672" i="1"/>
  <c r="R6673" i="1"/>
  <c r="R6674" i="1"/>
  <c r="R6675" i="1"/>
  <c r="R6676" i="1"/>
  <c r="R6677" i="1"/>
  <c r="R6678" i="1"/>
  <c r="R6679" i="1"/>
  <c r="R6680" i="1"/>
  <c r="R6681" i="1"/>
  <c r="R6682" i="1"/>
  <c r="R6683" i="1"/>
  <c r="R6684" i="1"/>
  <c r="R6685" i="1"/>
  <c r="R6686" i="1"/>
  <c r="R6687" i="1"/>
  <c r="R6688" i="1"/>
  <c r="R6689" i="1"/>
  <c r="R6690" i="1"/>
  <c r="R6691" i="1"/>
  <c r="R6692" i="1"/>
  <c r="R6693" i="1"/>
  <c r="R6694" i="1"/>
  <c r="R6695" i="1"/>
  <c r="R6696" i="1"/>
  <c r="R6697" i="1"/>
  <c r="R6698" i="1"/>
  <c r="R6699" i="1"/>
  <c r="R6700" i="1"/>
  <c r="R6701" i="1"/>
  <c r="R6702" i="1"/>
  <c r="R6703" i="1"/>
  <c r="R6704" i="1"/>
  <c r="R6705" i="1"/>
  <c r="R6706" i="1"/>
  <c r="R6707" i="1"/>
  <c r="R6708" i="1"/>
  <c r="R6709" i="1"/>
  <c r="R6710" i="1"/>
  <c r="R6711" i="1"/>
  <c r="R6712" i="1"/>
  <c r="R6713" i="1"/>
  <c r="R6714" i="1"/>
  <c r="R6715" i="1"/>
  <c r="R6716" i="1"/>
  <c r="R6717" i="1"/>
  <c r="R6718" i="1"/>
  <c r="R6719" i="1"/>
  <c r="R6720" i="1"/>
  <c r="R6721" i="1"/>
  <c r="R6722" i="1"/>
  <c r="R6723" i="1"/>
  <c r="R6724" i="1"/>
  <c r="R6725" i="1"/>
  <c r="R6726" i="1"/>
  <c r="R6727" i="1"/>
  <c r="R6728" i="1"/>
  <c r="R6729" i="1"/>
  <c r="R6730" i="1"/>
  <c r="R6731" i="1"/>
  <c r="R6732" i="1"/>
  <c r="R6733" i="1"/>
  <c r="R6734" i="1"/>
  <c r="R6735" i="1"/>
  <c r="R6736" i="1"/>
  <c r="R6737" i="1"/>
  <c r="R6738" i="1"/>
  <c r="R6739" i="1"/>
  <c r="R6740" i="1"/>
  <c r="R6741" i="1"/>
  <c r="R6742" i="1"/>
  <c r="R6743" i="1"/>
  <c r="R6744" i="1"/>
  <c r="R6745" i="1"/>
  <c r="R6746" i="1"/>
  <c r="R6747" i="1"/>
  <c r="R6748" i="1"/>
  <c r="R6749" i="1"/>
  <c r="R6750" i="1"/>
  <c r="R6751" i="1"/>
  <c r="R6752" i="1"/>
  <c r="R6753" i="1"/>
  <c r="R6754" i="1"/>
  <c r="R6755" i="1"/>
  <c r="R6756" i="1"/>
  <c r="R6757" i="1"/>
  <c r="R6758" i="1"/>
  <c r="R6759" i="1"/>
  <c r="R6760" i="1"/>
  <c r="R6761" i="1"/>
  <c r="R6762" i="1"/>
  <c r="R6763" i="1"/>
  <c r="R6764" i="1"/>
  <c r="R6765" i="1"/>
  <c r="R6766" i="1"/>
  <c r="R6767" i="1"/>
  <c r="R6768" i="1"/>
  <c r="R6769" i="1"/>
  <c r="R6770" i="1"/>
  <c r="R6771" i="1"/>
  <c r="R6772" i="1"/>
  <c r="R6773" i="1"/>
  <c r="R6774" i="1"/>
  <c r="R6775" i="1"/>
  <c r="R6776" i="1"/>
  <c r="R6777" i="1"/>
  <c r="R6778" i="1"/>
  <c r="R6779" i="1"/>
  <c r="R6780" i="1"/>
  <c r="R6781" i="1"/>
  <c r="R6782" i="1"/>
  <c r="R6783" i="1"/>
  <c r="R6784" i="1"/>
  <c r="R6785" i="1"/>
  <c r="R6786" i="1"/>
  <c r="R6787" i="1"/>
  <c r="R6788" i="1"/>
  <c r="R6789" i="1"/>
  <c r="R6790" i="1"/>
  <c r="R6791" i="1"/>
  <c r="R6792" i="1"/>
  <c r="R6793" i="1"/>
  <c r="R6794" i="1"/>
  <c r="R6795" i="1"/>
  <c r="R6796" i="1"/>
  <c r="R6797" i="1"/>
  <c r="R6798" i="1"/>
  <c r="R6799" i="1"/>
  <c r="R6800" i="1"/>
  <c r="R6801" i="1"/>
  <c r="R6802" i="1"/>
  <c r="R6803" i="1"/>
  <c r="R6804" i="1"/>
  <c r="R6805" i="1"/>
  <c r="R6806" i="1"/>
  <c r="R6807" i="1"/>
  <c r="R6808" i="1"/>
  <c r="R6809" i="1"/>
  <c r="R6810" i="1"/>
  <c r="R6811" i="1"/>
  <c r="R6812" i="1"/>
  <c r="R6813" i="1"/>
  <c r="R6814" i="1"/>
  <c r="R6815" i="1"/>
  <c r="R6816" i="1"/>
  <c r="R6817" i="1"/>
  <c r="R6818" i="1"/>
  <c r="R6819" i="1"/>
  <c r="R6820" i="1"/>
  <c r="R6821" i="1"/>
  <c r="R6822" i="1"/>
  <c r="R6823" i="1"/>
  <c r="R6824" i="1"/>
  <c r="R6825" i="1"/>
  <c r="R6826" i="1"/>
  <c r="R6827" i="1"/>
  <c r="R6828" i="1"/>
  <c r="R6829" i="1"/>
  <c r="R6830" i="1"/>
  <c r="R6831" i="1"/>
  <c r="R6832" i="1"/>
  <c r="R6833" i="1"/>
  <c r="R6834" i="1"/>
  <c r="R6835" i="1"/>
  <c r="R6836" i="1"/>
  <c r="R6837" i="1"/>
  <c r="R6838" i="1"/>
  <c r="R6839" i="1"/>
  <c r="R6840" i="1"/>
  <c r="R6841" i="1"/>
  <c r="R6842" i="1"/>
  <c r="R6843" i="1"/>
  <c r="R6844" i="1"/>
  <c r="R6845" i="1"/>
  <c r="R6846" i="1"/>
  <c r="R6847" i="1"/>
  <c r="R6848" i="1"/>
  <c r="R6849" i="1"/>
  <c r="R6850" i="1"/>
  <c r="R6851" i="1"/>
  <c r="R6852" i="1"/>
  <c r="R6853" i="1"/>
  <c r="R6854" i="1"/>
  <c r="R6855" i="1"/>
  <c r="R6856" i="1"/>
  <c r="R6857" i="1"/>
  <c r="R6858" i="1"/>
  <c r="R6859" i="1"/>
  <c r="R6860" i="1"/>
  <c r="R6861" i="1"/>
  <c r="R6862" i="1"/>
  <c r="R6863" i="1"/>
  <c r="R6864" i="1"/>
  <c r="R6865" i="1"/>
  <c r="R6866" i="1"/>
  <c r="R6867" i="1"/>
  <c r="R6868" i="1"/>
  <c r="R6869" i="1"/>
  <c r="R6870" i="1"/>
  <c r="R6871" i="1"/>
  <c r="R6872" i="1"/>
  <c r="R6873" i="1"/>
  <c r="R6874" i="1"/>
  <c r="R6875" i="1"/>
  <c r="R6876" i="1"/>
  <c r="R6877" i="1"/>
  <c r="R6878" i="1"/>
  <c r="R6879" i="1"/>
  <c r="R6880" i="1"/>
  <c r="R6881" i="1"/>
  <c r="R6882" i="1"/>
  <c r="R6883" i="1"/>
  <c r="R6884" i="1"/>
  <c r="R6885" i="1"/>
  <c r="R6886" i="1"/>
  <c r="R6887" i="1"/>
  <c r="R6888" i="1"/>
  <c r="R6889" i="1"/>
  <c r="R6890" i="1"/>
  <c r="R6891" i="1"/>
  <c r="R6892" i="1"/>
  <c r="R6893" i="1"/>
  <c r="R6894" i="1"/>
  <c r="R6895" i="1"/>
  <c r="R6896" i="1"/>
  <c r="R6897" i="1"/>
  <c r="R6898" i="1"/>
  <c r="R6899" i="1"/>
  <c r="R6900" i="1"/>
  <c r="R6901" i="1"/>
  <c r="R6902" i="1"/>
  <c r="R6903" i="1"/>
  <c r="R6904" i="1"/>
  <c r="R6905" i="1"/>
  <c r="R6906" i="1"/>
  <c r="R6907" i="1"/>
  <c r="R6908" i="1"/>
  <c r="R6909" i="1"/>
  <c r="R6910" i="1"/>
  <c r="R6911" i="1"/>
  <c r="R6912" i="1"/>
  <c r="R6913" i="1"/>
  <c r="R6914" i="1"/>
  <c r="R6915" i="1"/>
  <c r="R6916" i="1"/>
  <c r="R6917" i="1"/>
  <c r="R6918" i="1"/>
  <c r="R6919" i="1"/>
  <c r="R6920" i="1"/>
  <c r="R6921" i="1"/>
  <c r="R6922" i="1"/>
  <c r="R6923" i="1"/>
  <c r="R6924" i="1"/>
  <c r="R6925" i="1"/>
  <c r="R6926" i="1"/>
  <c r="R6927" i="1"/>
  <c r="R6928" i="1"/>
  <c r="R6929" i="1"/>
  <c r="R6930" i="1"/>
  <c r="R6931" i="1"/>
  <c r="R6932" i="1"/>
  <c r="R6933" i="1"/>
  <c r="R6934" i="1"/>
  <c r="R6935" i="1"/>
  <c r="R6936" i="1"/>
  <c r="R6937" i="1"/>
  <c r="R6938" i="1"/>
  <c r="R6939" i="1"/>
  <c r="R6940" i="1"/>
  <c r="R6941" i="1"/>
  <c r="R6942" i="1"/>
  <c r="R6943" i="1"/>
  <c r="R6944" i="1"/>
  <c r="R6945" i="1"/>
  <c r="R6946" i="1"/>
  <c r="R6947" i="1"/>
  <c r="R6948" i="1"/>
  <c r="R6949" i="1"/>
  <c r="R6950" i="1"/>
  <c r="R6951" i="1"/>
  <c r="R6952" i="1"/>
  <c r="R6953" i="1"/>
  <c r="R6954" i="1"/>
  <c r="R6955" i="1"/>
  <c r="R6956" i="1"/>
  <c r="R6957" i="1"/>
  <c r="R6958" i="1"/>
  <c r="R6959" i="1"/>
  <c r="R6960" i="1"/>
  <c r="R6961" i="1"/>
  <c r="R6962" i="1"/>
  <c r="R6963" i="1"/>
  <c r="R6964" i="1"/>
  <c r="R6965" i="1"/>
  <c r="R6966" i="1"/>
  <c r="R6967" i="1"/>
  <c r="R6968" i="1"/>
  <c r="R6969" i="1"/>
  <c r="R6970" i="1"/>
  <c r="R6971" i="1"/>
  <c r="R6972" i="1"/>
  <c r="R6973" i="1"/>
  <c r="R6974" i="1"/>
  <c r="R6975" i="1"/>
  <c r="R6976" i="1"/>
  <c r="R6977" i="1"/>
  <c r="R6978" i="1"/>
  <c r="R6979" i="1"/>
  <c r="R6980" i="1"/>
  <c r="R6981" i="1"/>
  <c r="R6982" i="1"/>
  <c r="R6983" i="1"/>
  <c r="R6984" i="1"/>
  <c r="R6985" i="1"/>
  <c r="R6986" i="1"/>
  <c r="R6987" i="1"/>
  <c r="R6988" i="1"/>
  <c r="R6989" i="1"/>
  <c r="R6990" i="1"/>
  <c r="R6991" i="1"/>
  <c r="R6992" i="1"/>
  <c r="R6993" i="1"/>
  <c r="R6994" i="1"/>
  <c r="R6995" i="1"/>
  <c r="R6996" i="1"/>
  <c r="R6997" i="1"/>
  <c r="R6998" i="1"/>
  <c r="R6999" i="1"/>
  <c r="R7000" i="1"/>
  <c r="R7001" i="1"/>
  <c r="R7002" i="1"/>
  <c r="R7003" i="1"/>
  <c r="R7004" i="1"/>
  <c r="R7005" i="1"/>
  <c r="R7006" i="1"/>
  <c r="R7007" i="1"/>
  <c r="R7008" i="1"/>
  <c r="R7009" i="1"/>
  <c r="R7010" i="1"/>
  <c r="R7011" i="1"/>
  <c r="R7012" i="1"/>
  <c r="R7013" i="1"/>
  <c r="R7014" i="1"/>
  <c r="R7015" i="1"/>
  <c r="R7016" i="1"/>
  <c r="R7017" i="1"/>
  <c r="R7018" i="1"/>
  <c r="R7019" i="1"/>
  <c r="R7020" i="1"/>
  <c r="R7021" i="1"/>
  <c r="R7022" i="1"/>
  <c r="R7023" i="1"/>
  <c r="R7024" i="1"/>
  <c r="R7025" i="1"/>
  <c r="R7026" i="1"/>
  <c r="R7027" i="1"/>
  <c r="R7028" i="1"/>
  <c r="R7029" i="1"/>
  <c r="R7030" i="1"/>
  <c r="R7031" i="1"/>
  <c r="R7032" i="1"/>
  <c r="R7033" i="1"/>
  <c r="R7034" i="1"/>
  <c r="R7035" i="1"/>
  <c r="R7036" i="1"/>
  <c r="R7037" i="1"/>
  <c r="R7038" i="1"/>
  <c r="R7039" i="1"/>
  <c r="R7040" i="1"/>
  <c r="R7041" i="1"/>
  <c r="R7042" i="1"/>
  <c r="R7043" i="1"/>
  <c r="R7044" i="1"/>
  <c r="R7045" i="1"/>
  <c r="R7046" i="1"/>
  <c r="R7047" i="1"/>
  <c r="R7048" i="1"/>
  <c r="R7049" i="1"/>
  <c r="R7050" i="1"/>
  <c r="R7051" i="1"/>
  <c r="R7052" i="1"/>
  <c r="R7053" i="1"/>
  <c r="R7054" i="1"/>
  <c r="R7055" i="1"/>
  <c r="R7056" i="1"/>
  <c r="R7057" i="1"/>
  <c r="R7058" i="1"/>
  <c r="R7059" i="1"/>
  <c r="R7060" i="1"/>
  <c r="R7061" i="1"/>
  <c r="R7062" i="1"/>
  <c r="R7063" i="1"/>
  <c r="R7064" i="1"/>
  <c r="R7065" i="1"/>
  <c r="R7066" i="1"/>
  <c r="R7067" i="1"/>
  <c r="R7068" i="1"/>
  <c r="R7069" i="1"/>
  <c r="R7070" i="1"/>
  <c r="R7071" i="1"/>
  <c r="R7072" i="1"/>
  <c r="R7073" i="1"/>
  <c r="R7074" i="1"/>
  <c r="R7075" i="1"/>
  <c r="R7076" i="1"/>
  <c r="R7077" i="1"/>
  <c r="R7078" i="1"/>
  <c r="R7079" i="1"/>
  <c r="R7080" i="1"/>
  <c r="R7081" i="1"/>
  <c r="R7082" i="1"/>
  <c r="R7083" i="1"/>
  <c r="R7084" i="1"/>
  <c r="R7085" i="1"/>
  <c r="R7086" i="1"/>
  <c r="R7087" i="1"/>
  <c r="R7088" i="1"/>
  <c r="R7089" i="1"/>
  <c r="R7090" i="1"/>
  <c r="R7091" i="1"/>
  <c r="R7092" i="1"/>
  <c r="R7093" i="1"/>
  <c r="R7094" i="1"/>
  <c r="R7095" i="1"/>
  <c r="R7096" i="1"/>
  <c r="R7097" i="1"/>
  <c r="R7098" i="1"/>
  <c r="R7099" i="1"/>
  <c r="R7100" i="1"/>
  <c r="R7101" i="1"/>
  <c r="R7102" i="1"/>
  <c r="R7103" i="1"/>
  <c r="R7104" i="1"/>
  <c r="R7105" i="1"/>
  <c r="R7106" i="1"/>
  <c r="R7107" i="1"/>
  <c r="R7108" i="1"/>
  <c r="R7109" i="1"/>
  <c r="R7110" i="1"/>
  <c r="R7111" i="1"/>
  <c r="R7112" i="1"/>
  <c r="R7113" i="1"/>
  <c r="R7114" i="1"/>
  <c r="R7115" i="1"/>
  <c r="R7116" i="1"/>
  <c r="R7117" i="1"/>
  <c r="R7118" i="1"/>
  <c r="R7119" i="1"/>
  <c r="R7120" i="1"/>
  <c r="R7121" i="1"/>
  <c r="R7122" i="1"/>
  <c r="R7123" i="1"/>
  <c r="R7124" i="1"/>
  <c r="R7125" i="1"/>
  <c r="R7126" i="1"/>
  <c r="R7127" i="1"/>
  <c r="R7128" i="1"/>
  <c r="R7129" i="1"/>
  <c r="R7130" i="1"/>
  <c r="R7131" i="1"/>
  <c r="R7132" i="1"/>
  <c r="R7133" i="1"/>
  <c r="R7134" i="1"/>
  <c r="R7135" i="1"/>
  <c r="R7136" i="1"/>
  <c r="R7137" i="1"/>
  <c r="R7138" i="1"/>
  <c r="R7139" i="1"/>
  <c r="R7140" i="1"/>
  <c r="R7141" i="1"/>
  <c r="R7142" i="1"/>
  <c r="R7143" i="1"/>
  <c r="R7144" i="1"/>
  <c r="R7145" i="1"/>
  <c r="R7146" i="1"/>
  <c r="R7147" i="1"/>
  <c r="R7148" i="1"/>
  <c r="R7149" i="1"/>
  <c r="R7150" i="1"/>
  <c r="R7151" i="1"/>
  <c r="R7152" i="1"/>
  <c r="R7153" i="1"/>
  <c r="R7154" i="1"/>
  <c r="R7155" i="1"/>
  <c r="R7156" i="1"/>
  <c r="R7157" i="1"/>
  <c r="R7158" i="1"/>
  <c r="R7159" i="1"/>
  <c r="R7160" i="1"/>
  <c r="R7161" i="1"/>
  <c r="R7162" i="1"/>
  <c r="R7163" i="1"/>
  <c r="R7164" i="1"/>
  <c r="R7165" i="1"/>
  <c r="R7166" i="1"/>
  <c r="R7167" i="1"/>
  <c r="R7168" i="1"/>
  <c r="R7169" i="1"/>
  <c r="R7170" i="1"/>
  <c r="R7171" i="1"/>
  <c r="R7172" i="1"/>
  <c r="R7173" i="1"/>
  <c r="R7174" i="1"/>
  <c r="R7175" i="1"/>
  <c r="R7176" i="1"/>
  <c r="R7177" i="1"/>
  <c r="R7178" i="1"/>
  <c r="R7179" i="1"/>
  <c r="R7180" i="1"/>
  <c r="R7181" i="1"/>
  <c r="R7182" i="1"/>
  <c r="R7183" i="1"/>
  <c r="R7184" i="1"/>
  <c r="R7185" i="1"/>
  <c r="R7186" i="1"/>
  <c r="R7187" i="1"/>
  <c r="R7188" i="1"/>
  <c r="R7189" i="1"/>
  <c r="R7190" i="1"/>
  <c r="R7191" i="1"/>
  <c r="R7192" i="1"/>
  <c r="R7193" i="1"/>
  <c r="R7194" i="1"/>
  <c r="R7195" i="1"/>
  <c r="R7196" i="1"/>
  <c r="R7197" i="1"/>
  <c r="R7198" i="1"/>
  <c r="R7199" i="1"/>
  <c r="R7200" i="1"/>
  <c r="R7201" i="1"/>
  <c r="R7202" i="1"/>
  <c r="R7203" i="1"/>
  <c r="R7204" i="1"/>
  <c r="R7205" i="1"/>
  <c r="R7206" i="1"/>
  <c r="R7207" i="1"/>
  <c r="R7208" i="1"/>
  <c r="R7209" i="1"/>
  <c r="R7210" i="1"/>
  <c r="R7211" i="1"/>
  <c r="R7212" i="1"/>
  <c r="R7213" i="1"/>
  <c r="R7214" i="1"/>
  <c r="R7215" i="1"/>
  <c r="R7216" i="1"/>
  <c r="R7217" i="1"/>
  <c r="R7218" i="1"/>
  <c r="R7219" i="1"/>
  <c r="R7220" i="1"/>
  <c r="R7221" i="1"/>
  <c r="R7222" i="1"/>
  <c r="R7223" i="1"/>
  <c r="R7224" i="1"/>
  <c r="R7225" i="1"/>
  <c r="R7226" i="1"/>
  <c r="R7227" i="1"/>
  <c r="R7228" i="1"/>
  <c r="R7229" i="1"/>
  <c r="R7230" i="1"/>
  <c r="R7231" i="1"/>
  <c r="R7232" i="1"/>
  <c r="R7233" i="1"/>
  <c r="R7234" i="1"/>
  <c r="R7235" i="1"/>
  <c r="R7236" i="1"/>
  <c r="R7237" i="1"/>
  <c r="R7238" i="1"/>
  <c r="R7239" i="1"/>
  <c r="R7240" i="1"/>
  <c r="R7241" i="1"/>
  <c r="R7242" i="1"/>
  <c r="R7243" i="1"/>
  <c r="R7244" i="1"/>
  <c r="R7245" i="1"/>
  <c r="R7246" i="1"/>
  <c r="R7247" i="1"/>
  <c r="R7248" i="1"/>
  <c r="R7249" i="1"/>
  <c r="R7250" i="1"/>
  <c r="R7251" i="1"/>
  <c r="R7252" i="1"/>
  <c r="R7253" i="1"/>
  <c r="R7254" i="1"/>
  <c r="R7255" i="1"/>
  <c r="R7256" i="1"/>
  <c r="R7257" i="1"/>
  <c r="R7258" i="1"/>
  <c r="R7259" i="1"/>
  <c r="R7260" i="1"/>
  <c r="R7261" i="1"/>
  <c r="R7262" i="1"/>
  <c r="R7263" i="1"/>
  <c r="R7264" i="1"/>
  <c r="R7265" i="1"/>
  <c r="R7266" i="1"/>
  <c r="R7267" i="1"/>
  <c r="R7268" i="1"/>
  <c r="R7269" i="1"/>
  <c r="R7270" i="1"/>
  <c r="R7271" i="1"/>
  <c r="R7272" i="1"/>
  <c r="R7273" i="1"/>
  <c r="R7274" i="1"/>
  <c r="R7275" i="1"/>
  <c r="R7276" i="1"/>
  <c r="R7277" i="1"/>
  <c r="R7278" i="1"/>
  <c r="R7279" i="1"/>
  <c r="R7280" i="1"/>
  <c r="R7281" i="1"/>
  <c r="R7282" i="1"/>
  <c r="R7283" i="1"/>
  <c r="R7284" i="1"/>
  <c r="R7285" i="1"/>
  <c r="R7286" i="1"/>
  <c r="R7287" i="1"/>
  <c r="R7288" i="1"/>
  <c r="R7289" i="1"/>
  <c r="R7290" i="1"/>
  <c r="R7291" i="1"/>
  <c r="R7292" i="1"/>
  <c r="R7293" i="1"/>
  <c r="R7294" i="1"/>
  <c r="R7295" i="1"/>
  <c r="R7296" i="1"/>
  <c r="R7297" i="1"/>
  <c r="R7298" i="1"/>
  <c r="R7299" i="1"/>
  <c r="R7300" i="1"/>
  <c r="R7301" i="1"/>
  <c r="R7302" i="1"/>
  <c r="R7303" i="1"/>
  <c r="R7304" i="1"/>
  <c r="R7305" i="1"/>
  <c r="R7306" i="1"/>
  <c r="R7307" i="1"/>
  <c r="R7308" i="1"/>
  <c r="R7309" i="1"/>
  <c r="R7310" i="1"/>
  <c r="R7311" i="1"/>
  <c r="R7312" i="1"/>
  <c r="R7313" i="1"/>
  <c r="R7314" i="1"/>
  <c r="R7315" i="1"/>
  <c r="R7316" i="1"/>
  <c r="R7317" i="1"/>
  <c r="R7318" i="1"/>
  <c r="R7319" i="1"/>
  <c r="R7320" i="1"/>
  <c r="R7321" i="1"/>
  <c r="R7322" i="1"/>
  <c r="R7323" i="1"/>
  <c r="R7324" i="1"/>
  <c r="R7325" i="1"/>
  <c r="R7326" i="1"/>
  <c r="R7327" i="1"/>
  <c r="R7328" i="1"/>
  <c r="R7329" i="1"/>
  <c r="R7330" i="1"/>
  <c r="R7331" i="1"/>
  <c r="R7332" i="1"/>
  <c r="R7333" i="1"/>
  <c r="R7334" i="1"/>
  <c r="R7335" i="1"/>
  <c r="R7336" i="1"/>
  <c r="R7337" i="1"/>
  <c r="R7338" i="1"/>
  <c r="R7339" i="1"/>
  <c r="R7340" i="1"/>
  <c r="R7341" i="1"/>
  <c r="R7342" i="1"/>
  <c r="R7343" i="1"/>
  <c r="R7344" i="1"/>
  <c r="R7345" i="1"/>
  <c r="R7346" i="1"/>
  <c r="R7347" i="1"/>
  <c r="R7348" i="1"/>
  <c r="R7349" i="1"/>
  <c r="R7350" i="1"/>
  <c r="R7351" i="1"/>
  <c r="R7352" i="1"/>
  <c r="R7353" i="1"/>
  <c r="R7354" i="1"/>
  <c r="R7355" i="1"/>
  <c r="R7356" i="1"/>
  <c r="R7357" i="1"/>
  <c r="R7358" i="1"/>
  <c r="R7359" i="1"/>
  <c r="R7360" i="1"/>
  <c r="R7361" i="1"/>
  <c r="R7362" i="1"/>
  <c r="R7363" i="1"/>
  <c r="R7364" i="1"/>
  <c r="R7365" i="1"/>
  <c r="R7366" i="1"/>
  <c r="R7367" i="1"/>
  <c r="R7368" i="1"/>
  <c r="R7369" i="1"/>
  <c r="R7370" i="1"/>
  <c r="R7371" i="1"/>
  <c r="R7372" i="1"/>
  <c r="R7373" i="1"/>
  <c r="R7374" i="1"/>
  <c r="R7375" i="1"/>
  <c r="R7376" i="1"/>
  <c r="R7377" i="1"/>
  <c r="R7378" i="1"/>
  <c r="R7379" i="1"/>
  <c r="R7380" i="1"/>
  <c r="R7381" i="1"/>
  <c r="R7382" i="1"/>
  <c r="R7383" i="1"/>
  <c r="R7384" i="1"/>
  <c r="R7385" i="1"/>
  <c r="R7386" i="1"/>
  <c r="R7387" i="1"/>
  <c r="R7388" i="1"/>
  <c r="R7389" i="1"/>
  <c r="R7390" i="1"/>
  <c r="R7391" i="1"/>
  <c r="R7392" i="1"/>
  <c r="R7393" i="1"/>
  <c r="R7394" i="1"/>
  <c r="R7395" i="1"/>
  <c r="R7396" i="1"/>
  <c r="R7397" i="1"/>
  <c r="R7398" i="1"/>
  <c r="R7399" i="1"/>
  <c r="R7400" i="1"/>
  <c r="R7401" i="1"/>
  <c r="R7402" i="1"/>
  <c r="R7403" i="1"/>
  <c r="R7404" i="1"/>
  <c r="R7405" i="1"/>
  <c r="R7406" i="1"/>
  <c r="R7407" i="1"/>
  <c r="R7408" i="1"/>
  <c r="R7409" i="1"/>
  <c r="R7410" i="1"/>
  <c r="R7411" i="1"/>
  <c r="R7412" i="1"/>
  <c r="R7413" i="1"/>
  <c r="R7414" i="1"/>
  <c r="R7415" i="1"/>
  <c r="R7416" i="1"/>
  <c r="R7417" i="1"/>
  <c r="R7418" i="1"/>
  <c r="R7419" i="1"/>
  <c r="R7420" i="1"/>
  <c r="R7421" i="1"/>
  <c r="R7422" i="1"/>
  <c r="R7423" i="1"/>
  <c r="R7424" i="1"/>
  <c r="R7425" i="1"/>
  <c r="R7426" i="1"/>
  <c r="R7427" i="1"/>
  <c r="R7428" i="1"/>
  <c r="R7429" i="1"/>
  <c r="R7430" i="1"/>
  <c r="R7431" i="1"/>
  <c r="R7432" i="1"/>
  <c r="R7433" i="1"/>
  <c r="R7434" i="1"/>
  <c r="R7435" i="1"/>
  <c r="R7436" i="1"/>
  <c r="R7437" i="1"/>
  <c r="R7438" i="1"/>
  <c r="R7439" i="1"/>
  <c r="R7440" i="1"/>
  <c r="R7441" i="1"/>
  <c r="R7442" i="1"/>
  <c r="R7443" i="1"/>
  <c r="R7444" i="1"/>
  <c r="R7445" i="1"/>
  <c r="R7446" i="1"/>
  <c r="R7447" i="1"/>
  <c r="R7448" i="1"/>
  <c r="R7449" i="1"/>
  <c r="R7450" i="1"/>
  <c r="R7451" i="1"/>
  <c r="R7452" i="1"/>
  <c r="R7453" i="1"/>
  <c r="R7454" i="1"/>
  <c r="R7455" i="1"/>
  <c r="R7456" i="1"/>
  <c r="R7457" i="1"/>
  <c r="R7458" i="1"/>
  <c r="R7459" i="1"/>
  <c r="R7460" i="1"/>
  <c r="R7461" i="1"/>
  <c r="R7462" i="1"/>
  <c r="R7463" i="1"/>
  <c r="R7464" i="1"/>
  <c r="R7465" i="1"/>
  <c r="R7466" i="1"/>
  <c r="R7467" i="1"/>
  <c r="R7468" i="1"/>
  <c r="R7469" i="1"/>
  <c r="R7470" i="1"/>
  <c r="R7471" i="1"/>
  <c r="R7472" i="1"/>
  <c r="R7473" i="1"/>
  <c r="R7474" i="1"/>
  <c r="R7475" i="1"/>
  <c r="R7476" i="1"/>
  <c r="R7477" i="1"/>
  <c r="R7478" i="1"/>
  <c r="R7479" i="1"/>
  <c r="R7480" i="1"/>
  <c r="R7481" i="1"/>
  <c r="R7482" i="1"/>
  <c r="R7483" i="1"/>
  <c r="R7484" i="1"/>
  <c r="R7485" i="1"/>
  <c r="R7486" i="1"/>
  <c r="R7487" i="1"/>
  <c r="R7488" i="1"/>
  <c r="R7489" i="1"/>
  <c r="R7490" i="1"/>
  <c r="R7491" i="1"/>
  <c r="R7492" i="1"/>
  <c r="R7493" i="1"/>
  <c r="R7494" i="1"/>
  <c r="R7495" i="1"/>
  <c r="R7496" i="1"/>
  <c r="R7497" i="1"/>
  <c r="R7498" i="1"/>
  <c r="R7499" i="1"/>
  <c r="R7500" i="1"/>
  <c r="R7501" i="1"/>
  <c r="R7502" i="1"/>
  <c r="R7503" i="1"/>
  <c r="R7504" i="1"/>
  <c r="R7505" i="1"/>
  <c r="R7506" i="1"/>
  <c r="R7507" i="1"/>
  <c r="R7508" i="1"/>
  <c r="R7509" i="1"/>
  <c r="R7510" i="1"/>
  <c r="R7511" i="1"/>
  <c r="R7512" i="1"/>
  <c r="R7513" i="1"/>
  <c r="R7514" i="1"/>
  <c r="R7515" i="1"/>
  <c r="R7516" i="1"/>
  <c r="R7517" i="1"/>
  <c r="R7518" i="1"/>
  <c r="R7519" i="1"/>
  <c r="R7520" i="1"/>
  <c r="R7521" i="1"/>
  <c r="R7522" i="1"/>
  <c r="R7523" i="1"/>
  <c r="R7524" i="1"/>
  <c r="R7525" i="1"/>
  <c r="R7526" i="1"/>
  <c r="R7527" i="1"/>
  <c r="R7528" i="1"/>
  <c r="R7529" i="1"/>
  <c r="R7530" i="1"/>
  <c r="R7531" i="1"/>
  <c r="R7532" i="1"/>
  <c r="R7533" i="1"/>
  <c r="R7534" i="1"/>
  <c r="R7535" i="1"/>
  <c r="R7536" i="1"/>
  <c r="R7537" i="1"/>
  <c r="R7538" i="1"/>
  <c r="R7539" i="1"/>
  <c r="R7540" i="1"/>
  <c r="R7541" i="1"/>
  <c r="R7542" i="1"/>
  <c r="R7543" i="1"/>
  <c r="R7544" i="1"/>
  <c r="R7545" i="1"/>
  <c r="R7546" i="1"/>
  <c r="R7547" i="1"/>
  <c r="R7548" i="1"/>
  <c r="R7549" i="1"/>
  <c r="R7550" i="1"/>
  <c r="R7551" i="1"/>
  <c r="R7552" i="1"/>
  <c r="R7553" i="1"/>
  <c r="R7554" i="1"/>
  <c r="R7555" i="1"/>
  <c r="R7556" i="1"/>
  <c r="R7557" i="1"/>
  <c r="R7558" i="1"/>
  <c r="R7559" i="1"/>
  <c r="R7560" i="1"/>
  <c r="R7561" i="1"/>
  <c r="R7562" i="1"/>
  <c r="R7563" i="1"/>
  <c r="R7564" i="1"/>
  <c r="R7565" i="1"/>
  <c r="R7566" i="1"/>
  <c r="R7567" i="1"/>
  <c r="R7568" i="1"/>
  <c r="R7569" i="1"/>
  <c r="R7570" i="1"/>
  <c r="R7571" i="1"/>
  <c r="R7572" i="1"/>
  <c r="R7573" i="1"/>
  <c r="R7574" i="1"/>
  <c r="R7575" i="1"/>
  <c r="R7576" i="1"/>
  <c r="R7577" i="1"/>
  <c r="R7578" i="1"/>
  <c r="R7579" i="1"/>
  <c r="R7580" i="1"/>
  <c r="R7581" i="1"/>
  <c r="R7582" i="1"/>
  <c r="R7583" i="1"/>
  <c r="R7584" i="1"/>
  <c r="R7585" i="1"/>
  <c r="R7586" i="1"/>
  <c r="R7587" i="1"/>
  <c r="R7588" i="1"/>
  <c r="R7589" i="1"/>
  <c r="R7590" i="1"/>
  <c r="R7591" i="1"/>
  <c r="R7592" i="1"/>
  <c r="R7593" i="1"/>
  <c r="R7594" i="1"/>
  <c r="R7595" i="1"/>
  <c r="R7596" i="1"/>
  <c r="R7597" i="1"/>
  <c r="R7598" i="1"/>
  <c r="R7599" i="1"/>
  <c r="R7600" i="1"/>
  <c r="R7601" i="1"/>
  <c r="R7602" i="1"/>
  <c r="R7603" i="1"/>
  <c r="R7604" i="1"/>
  <c r="R7605" i="1"/>
  <c r="R7606" i="1"/>
  <c r="R7607" i="1"/>
  <c r="R7608" i="1"/>
  <c r="R7609" i="1"/>
  <c r="R7610" i="1"/>
  <c r="R7611" i="1"/>
  <c r="R7612" i="1"/>
  <c r="R7613" i="1"/>
  <c r="R7614" i="1"/>
  <c r="R7615" i="1"/>
  <c r="R7616" i="1"/>
  <c r="R7617" i="1"/>
  <c r="R7618" i="1"/>
  <c r="R7619" i="1"/>
  <c r="R7620" i="1"/>
  <c r="R7621" i="1"/>
  <c r="R7622" i="1"/>
  <c r="R7623" i="1"/>
  <c r="R7624" i="1"/>
  <c r="R7625" i="1"/>
  <c r="R7626" i="1"/>
  <c r="R7627" i="1"/>
  <c r="R7628" i="1"/>
  <c r="R7629" i="1"/>
  <c r="R7630" i="1"/>
  <c r="R7631" i="1"/>
  <c r="R7632" i="1"/>
  <c r="R7633" i="1"/>
  <c r="R7634" i="1"/>
  <c r="R7635" i="1"/>
  <c r="R7636" i="1"/>
  <c r="R7637" i="1"/>
  <c r="R7638" i="1"/>
  <c r="R7639" i="1"/>
  <c r="R7640" i="1"/>
  <c r="R7641" i="1"/>
  <c r="R7642" i="1"/>
  <c r="R7643" i="1"/>
  <c r="R7644" i="1"/>
  <c r="R7645" i="1"/>
  <c r="R7646" i="1"/>
  <c r="R7647" i="1"/>
  <c r="R7648" i="1"/>
  <c r="R7649" i="1"/>
  <c r="R7650" i="1"/>
  <c r="R7651" i="1"/>
  <c r="R7652" i="1"/>
  <c r="R7653" i="1"/>
  <c r="R7654" i="1"/>
  <c r="R7655" i="1"/>
  <c r="R7656" i="1"/>
  <c r="R7657" i="1"/>
  <c r="R7658" i="1"/>
  <c r="R7659" i="1"/>
  <c r="R7660" i="1"/>
  <c r="R7661" i="1"/>
  <c r="R7662" i="1"/>
  <c r="R7663" i="1"/>
  <c r="R7664" i="1"/>
  <c r="R7665" i="1"/>
  <c r="R7666" i="1"/>
  <c r="R7667" i="1"/>
  <c r="R7668" i="1"/>
  <c r="R7669" i="1"/>
  <c r="R7670" i="1"/>
  <c r="R7671" i="1"/>
  <c r="R7672" i="1"/>
  <c r="R7673" i="1"/>
  <c r="R7674" i="1"/>
  <c r="R7675" i="1"/>
  <c r="R7676" i="1"/>
  <c r="R7677" i="1"/>
  <c r="R7678" i="1"/>
  <c r="R7679" i="1"/>
  <c r="R7680" i="1"/>
  <c r="R7681" i="1"/>
  <c r="R7682" i="1"/>
  <c r="R7683" i="1"/>
  <c r="R7684" i="1"/>
  <c r="R7685" i="1"/>
  <c r="R7686" i="1"/>
  <c r="R7687" i="1"/>
  <c r="R7688" i="1"/>
  <c r="R7689" i="1"/>
  <c r="R7690" i="1"/>
  <c r="R7691" i="1"/>
  <c r="R7692" i="1"/>
  <c r="R7693" i="1"/>
  <c r="R7694" i="1"/>
  <c r="R7695" i="1"/>
  <c r="R7696" i="1"/>
  <c r="R7697" i="1"/>
  <c r="R7698" i="1"/>
  <c r="R7699" i="1"/>
  <c r="R7700" i="1"/>
  <c r="R7701" i="1"/>
  <c r="R7702" i="1"/>
  <c r="R7703" i="1"/>
  <c r="R7704" i="1"/>
  <c r="R7705" i="1"/>
  <c r="R7706" i="1"/>
  <c r="R7707" i="1"/>
  <c r="R7708" i="1"/>
  <c r="R7709" i="1"/>
  <c r="R7710" i="1"/>
  <c r="R7711" i="1"/>
  <c r="R7712" i="1"/>
  <c r="R7713" i="1"/>
  <c r="R7714" i="1"/>
  <c r="R7715" i="1"/>
  <c r="R7716" i="1"/>
  <c r="R7717" i="1"/>
  <c r="R7718" i="1"/>
  <c r="R7719" i="1"/>
  <c r="R7720" i="1"/>
  <c r="R7721" i="1"/>
  <c r="R7722" i="1"/>
  <c r="R7723" i="1"/>
  <c r="R7724" i="1"/>
  <c r="R7725" i="1"/>
  <c r="R7726" i="1"/>
  <c r="R7727" i="1"/>
  <c r="R7728" i="1"/>
  <c r="R7729" i="1"/>
  <c r="R7730" i="1"/>
  <c r="R7731" i="1"/>
  <c r="R7732" i="1"/>
  <c r="R7733" i="1"/>
  <c r="R7734" i="1"/>
  <c r="R7735" i="1"/>
  <c r="R7736" i="1"/>
  <c r="R7737" i="1"/>
  <c r="R7738" i="1"/>
  <c r="R7739" i="1"/>
  <c r="R7740" i="1"/>
  <c r="R7741" i="1"/>
  <c r="R7742" i="1"/>
  <c r="R7743" i="1"/>
  <c r="R7744" i="1"/>
  <c r="R7745" i="1"/>
  <c r="R7746" i="1"/>
  <c r="R7747" i="1"/>
  <c r="R7748" i="1"/>
  <c r="R7749" i="1"/>
  <c r="R7750" i="1"/>
  <c r="R7751" i="1"/>
  <c r="R7752" i="1"/>
  <c r="R7753" i="1"/>
  <c r="R7754" i="1"/>
  <c r="R7755" i="1"/>
  <c r="R7756" i="1"/>
  <c r="R7757" i="1"/>
  <c r="R7758" i="1"/>
  <c r="R7759" i="1"/>
  <c r="R7760" i="1"/>
  <c r="R7761" i="1"/>
  <c r="R7762" i="1"/>
  <c r="R7763" i="1"/>
  <c r="R7764" i="1"/>
  <c r="R7765" i="1"/>
  <c r="R7766" i="1"/>
  <c r="R7767" i="1"/>
  <c r="R7768" i="1"/>
  <c r="R7769" i="1"/>
  <c r="R7770" i="1"/>
  <c r="R7771" i="1"/>
  <c r="R7772" i="1"/>
  <c r="R7773" i="1"/>
  <c r="R7774" i="1"/>
  <c r="R7775" i="1"/>
  <c r="R7776" i="1"/>
  <c r="R7777" i="1"/>
  <c r="R7778" i="1"/>
  <c r="R7779" i="1"/>
  <c r="R7780" i="1"/>
  <c r="R7781" i="1"/>
  <c r="R7782" i="1"/>
  <c r="R7783" i="1"/>
  <c r="R7784" i="1"/>
  <c r="R7785" i="1"/>
  <c r="R7786" i="1"/>
  <c r="R7787" i="1"/>
  <c r="R7788" i="1"/>
  <c r="R7789" i="1"/>
  <c r="R7790" i="1"/>
  <c r="R7791" i="1"/>
  <c r="R7792" i="1"/>
  <c r="R7793" i="1"/>
  <c r="R7794" i="1"/>
  <c r="R7795" i="1"/>
  <c r="R7796" i="1"/>
  <c r="R7797" i="1"/>
  <c r="R7798" i="1"/>
  <c r="R7799" i="1"/>
  <c r="R7800" i="1"/>
  <c r="R7801" i="1"/>
  <c r="R7802" i="1"/>
  <c r="R7803" i="1"/>
  <c r="R7804" i="1"/>
  <c r="R7805" i="1"/>
  <c r="R7806" i="1"/>
  <c r="R7807" i="1"/>
  <c r="R7808" i="1"/>
  <c r="R7809" i="1"/>
  <c r="R7810" i="1"/>
  <c r="R7811" i="1"/>
  <c r="R7812" i="1"/>
  <c r="R7813" i="1"/>
  <c r="R7814" i="1"/>
  <c r="R7815" i="1"/>
  <c r="R7816" i="1"/>
  <c r="R7817" i="1"/>
  <c r="R7818" i="1"/>
  <c r="R7819" i="1"/>
  <c r="R7820" i="1"/>
  <c r="R7821" i="1"/>
  <c r="R7822" i="1"/>
  <c r="R7823" i="1"/>
  <c r="R7824" i="1"/>
  <c r="R7825" i="1"/>
  <c r="R7826" i="1"/>
  <c r="R7827" i="1"/>
  <c r="R7828" i="1"/>
  <c r="R7829" i="1"/>
  <c r="R7830" i="1"/>
  <c r="R7831" i="1"/>
  <c r="R7832" i="1"/>
  <c r="R7833" i="1"/>
  <c r="R7834" i="1"/>
  <c r="R7835" i="1"/>
  <c r="R7836" i="1"/>
  <c r="R7837" i="1"/>
  <c r="R7838" i="1"/>
  <c r="R7839" i="1"/>
  <c r="R7840" i="1"/>
  <c r="R7841" i="1"/>
  <c r="R7842" i="1"/>
  <c r="R7843" i="1"/>
  <c r="R7844" i="1"/>
  <c r="R7845" i="1"/>
  <c r="R7846" i="1"/>
  <c r="R7847" i="1"/>
  <c r="R7848" i="1"/>
  <c r="R7849" i="1"/>
  <c r="R7850" i="1"/>
  <c r="R7851" i="1"/>
  <c r="R7852" i="1"/>
  <c r="R7853" i="1"/>
  <c r="R7854" i="1"/>
  <c r="R7855" i="1"/>
  <c r="R7856" i="1"/>
  <c r="R7857" i="1"/>
  <c r="R7858" i="1"/>
  <c r="R7859" i="1"/>
  <c r="R7860" i="1"/>
  <c r="R7861" i="1"/>
  <c r="R7862" i="1"/>
  <c r="R7863" i="1"/>
  <c r="R7864" i="1"/>
  <c r="R7865" i="1"/>
  <c r="R7866" i="1"/>
  <c r="R7867" i="1"/>
  <c r="R7868" i="1"/>
  <c r="R7869" i="1"/>
  <c r="R7870" i="1"/>
  <c r="R7871" i="1"/>
  <c r="R7872" i="1"/>
  <c r="R7873" i="1"/>
  <c r="R7874" i="1"/>
  <c r="R7875" i="1"/>
  <c r="R7876" i="1"/>
  <c r="R7877" i="1"/>
  <c r="R7878" i="1"/>
  <c r="R7879" i="1"/>
  <c r="R7880" i="1"/>
  <c r="R7881" i="1"/>
  <c r="R7882" i="1"/>
  <c r="R7883" i="1"/>
  <c r="R7884" i="1"/>
  <c r="R7885" i="1"/>
  <c r="R7886" i="1"/>
  <c r="R7887" i="1"/>
  <c r="R7888" i="1"/>
  <c r="R7889" i="1"/>
  <c r="R7890" i="1"/>
  <c r="R7891" i="1"/>
  <c r="R7892" i="1"/>
  <c r="R7893" i="1"/>
  <c r="R7894" i="1"/>
  <c r="R7895" i="1"/>
  <c r="R7896" i="1"/>
  <c r="R7897" i="1"/>
  <c r="R7898" i="1"/>
  <c r="R7899" i="1"/>
  <c r="R7900" i="1"/>
  <c r="R7901" i="1"/>
  <c r="R7902" i="1"/>
  <c r="R7903" i="1"/>
  <c r="R7904" i="1"/>
  <c r="R7905" i="1"/>
  <c r="R7906" i="1"/>
  <c r="R7907" i="1"/>
  <c r="R7908" i="1"/>
  <c r="R7909" i="1"/>
  <c r="R7910" i="1"/>
  <c r="R7911" i="1"/>
  <c r="R7912" i="1"/>
  <c r="R7913" i="1"/>
  <c r="R7914" i="1"/>
  <c r="R7915" i="1"/>
  <c r="R7916" i="1"/>
  <c r="R7917" i="1"/>
  <c r="R7918" i="1"/>
  <c r="R7919" i="1"/>
  <c r="R7920" i="1"/>
  <c r="R7921" i="1"/>
  <c r="R7922" i="1"/>
  <c r="R7923" i="1"/>
  <c r="R7924" i="1"/>
  <c r="R7925" i="1"/>
  <c r="R7926" i="1"/>
  <c r="R7927" i="1"/>
  <c r="R7928" i="1"/>
  <c r="R7929" i="1"/>
  <c r="R7930" i="1"/>
  <c r="R7931" i="1"/>
  <c r="R7932" i="1"/>
  <c r="R7933" i="1"/>
  <c r="R7934" i="1"/>
  <c r="R7935" i="1"/>
  <c r="R7936" i="1"/>
  <c r="R7937" i="1"/>
  <c r="R7938" i="1"/>
  <c r="R7939" i="1"/>
  <c r="R7940" i="1"/>
  <c r="R7941" i="1"/>
  <c r="R7942" i="1"/>
  <c r="R7943" i="1"/>
  <c r="R7944" i="1"/>
  <c r="R7945" i="1"/>
  <c r="R7946" i="1"/>
  <c r="R7947" i="1"/>
  <c r="R7948" i="1"/>
  <c r="R7949" i="1"/>
  <c r="R7950" i="1"/>
  <c r="R7951" i="1"/>
  <c r="R7952" i="1"/>
  <c r="R7953" i="1"/>
  <c r="R7954" i="1"/>
  <c r="R7955" i="1"/>
  <c r="R7956" i="1"/>
  <c r="R7957" i="1"/>
  <c r="R7958" i="1"/>
  <c r="R7959" i="1"/>
  <c r="R7960" i="1"/>
  <c r="R7961" i="1"/>
  <c r="R7962" i="1"/>
  <c r="R7963" i="1"/>
  <c r="R7964" i="1"/>
  <c r="R7965" i="1"/>
  <c r="R7966" i="1"/>
  <c r="R7967" i="1"/>
  <c r="R7968" i="1"/>
  <c r="R7969" i="1"/>
  <c r="R7970" i="1"/>
  <c r="R7971" i="1"/>
  <c r="R7972" i="1"/>
  <c r="R7973" i="1"/>
  <c r="R7974" i="1"/>
  <c r="R7975" i="1"/>
  <c r="R7976" i="1"/>
  <c r="R7977" i="1"/>
  <c r="R7978" i="1"/>
  <c r="R7979" i="1"/>
  <c r="R7980" i="1"/>
  <c r="R7981" i="1"/>
  <c r="R7982" i="1"/>
  <c r="R7983" i="1"/>
  <c r="R7984" i="1"/>
  <c r="R7985" i="1"/>
  <c r="R7986" i="1"/>
  <c r="R7987" i="1"/>
  <c r="R7988" i="1"/>
  <c r="R7989" i="1"/>
  <c r="R7990" i="1"/>
  <c r="R7991" i="1"/>
  <c r="R7992" i="1"/>
  <c r="R7993" i="1"/>
  <c r="R7994" i="1"/>
  <c r="R7995" i="1"/>
  <c r="R7996" i="1"/>
  <c r="R7997" i="1"/>
  <c r="R7998" i="1"/>
  <c r="R7999" i="1"/>
  <c r="R8000" i="1"/>
  <c r="R8001" i="1"/>
  <c r="R8002" i="1"/>
  <c r="R8003" i="1"/>
  <c r="R8004" i="1"/>
  <c r="R8005" i="1"/>
  <c r="R8006" i="1"/>
  <c r="R8007" i="1"/>
  <c r="R8008" i="1"/>
  <c r="R8009" i="1"/>
  <c r="R8010" i="1"/>
  <c r="R8011" i="1"/>
  <c r="R8012" i="1"/>
  <c r="R8013" i="1"/>
  <c r="R8014" i="1"/>
  <c r="R8015" i="1"/>
  <c r="R8016" i="1"/>
  <c r="R8017" i="1"/>
  <c r="R8018" i="1"/>
  <c r="R8019" i="1"/>
  <c r="R8020" i="1"/>
  <c r="R8021" i="1"/>
  <c r="R8022" i="1"/>
  <c r="R8023" i="1"/>
  <c r="R8024" i="1"/>
  <c r="R8025" i="1"/>
  <c r="R8026" i="1"/>
  <c r="R8027" i="1"/>
  <c r="R8028" i="1"/>
  <c r="R8029" i="1"/>
  <c r="R8030" i="1"/>
  <c r="R8031" i="1"/>
  <c r="R8032" i="1"/>
  <c r="R8033" i="1"/>
  <c r="R8034" i="1"/>
  <c r="R8035" i="1"/>
  <c r="R8036" i="1"/>
  <c r="R8037" i="1"/>
  <c r="R8038" i="1"/>
  <c r="R8039" i="1"/>
  <c r="R8040" i="1"/>
  <c r="R8041" i="1"/>
  <c r="R8042" i="1"/>
  <c r="R8043" i="1"/>
  <c r="R8044" i="1"/>
  <c r="R8045" i="1"/>
  <c r="R8046" i="1"/>
  <c r="R8047" i="1"/>
  <c r="R8048" i="1"/>
  <c r="R8049" i="1"/>
  <c r="R8050" i="1"/>
  <c r="R8051" i="1"/>
  <c r="R8052" i="1"/>
  <c r="R8053" i="1"/>
  <c r="R8054" i="1"/>
  <c r="R8055" i="1"/>
  <c r="R8056" i="1"/>
  <c r="R8057" i="1"/>
  <c r="R8058" i="1"/>
  <c r="R8059" i="1"/>
  <c r="R8060" i="1"/>
  <c r="R8061" i="1"/>
  <c r="R8062" i="1"/>
  <c r="R8063" i="1"/>
  <c r="R8064" i="1"/>
  <c r="R8065" i="1"/>
  <c r="R8066" i="1"/>
  <c r="R8067" i="1"/>
  <c r="R8068" i="1"/>
  <c r="R8069" i="1"/>
  <c r="R8070" i="1"/>
  <c r="R8071" i="1"/>
  <c r="R8072" i="1"/>
  <c r="R8073" i="1"/>
  <c r="R8074" i="1"/>
  <c r="R8075" i="1"/>
  <c r="R8076" i="1"/>
  <c r="R8077" i="1"/>
  <c r="R8078" i="1"/>
  <c r="R8079" i="1"/>
  <c r="R8080" i="1"/>
  <c r="R8081" i="1"/>
  <c r="R8082" i="1"/>
  <c r="R8083" i="1"/>
  <c r="R8084" i="1"/>
  <c r="R8085" i="1"/>
  <c r="R8086" i="1"/>
  <c r="R8087" i="1"/>
  <c r="R8088" i="1"/>
  <c r="R8089" i="1"/>
  <c r="R8090" i="1"/>
  <c r="R8091" i="1"/>
  <c r="R8092" i="1"/>
  <c r="R8093" i="1"/>
  <c r="R8094" i="1"/>
  <c r="R8095" i="1"/>
  <c r="R8096" i="1"/>
  <c r="R8097" i="1"/>
  <c r="R8098" i="1"/>
  <c r="R8099" i="1"/>
  <c r="R8100" i="1"/>
  <c r="R8101" i="1"/>
  <c r="R8102" i="1"/>
  <c r="R8103" i="1"/>
  <c r="R8104" i="1"/>
  <c r="R8105" i="1"/>
  <c r="R8106" i="1"/>
  <c r="R8107" i="1"/>
  <c r="R8108" i="1"/>
  <c r="R8109" i="1"/>
  <c r="R8110" i="1"/>
  <c r="R8111" i="1"/>
  <c r="R8112" i="1"/>
  <c r="R8113" i="1"/>
  <c r="R8114" i="1"/>
  <c r="R8115" i="1"/>
  <c r="R8116" i="1"/>
  <c r="R8117" i="1"/>
  <c r="R8118" i="1"/>
  <c r="R8119" i="1"/>
  <c r="R8120" i="1"/>
  <c r="R8121" i="1"/>
  <c r="R8122" i="1"/>
  <c r="R8123" i="1"/>
  <c r="R8124" i="1"/>
  <c r="R8125" i="1"/>
  <c r="R8126" i="1"/>
  <c r="R8127" i="1"/>
  <c r="R8128" i="1"/>
  <c r="R8129" i="1"/>
  <c r="R8130" i="1"/>
  <c r="R8131" i="1"/>
  <c r="R8132" i="1"/>
  <c r="R8133" i="1"/>
  <c r="R8134" i="1"/>
  <c r="R8135" i="1"/>
  <c r="R8136" i="1"/>
  <c r="R8137" i="1"/>
  <c r="R8138" i="1"/>
  <c r="R8139" i="1"/>
  <c r="R8140" i="1"/>
  <c r="R8141" i="1"/>
  <c r="R8142" i="1"/>
  <c r="R8143" i="1"/>
  <c r="R8144" i="1"/>
  <c r="R8145" i="1"/>
  <c r="R8146" i="1"/>
  <c r="R8147" i="1"/>
  <c r="R8148" i="1"/>
  <c r="R8149" i="1"/>
  <c r="R8150" i="1"/>
  <c r="R8151" i="1"/>
  <c r="R8152" i="1"/>
  <c r="R8153" i="1"/>
  <c r="R8154" i="1"/>
  <c r="R8155" i="1"/>
  <c r="R8156" i="1"/>
  <c r="R8157" i="1"/>
  <c r="R8158" i="1"/>
  <c r="R8159" i="1"/>
  <c r="R8160" i="1"/>
  <c r="R8161" i="1"/>
  <c r="R8162" i="1"/>
  <c r="R8163" i="1"/>
  <c r="R8164" i="1"/>
  <c r="R8165" i="1"/>
  <c r="R8166" i="1"/>
  <c r="R8167" i="1"/>
  <c r="R8168" i="1"/>
  <c r="R8169" i="1"/>
  <c r="R8170" i="1"/>
  <c r="R8171" i="1"/>
  <c r="R8172" i="1"/>
  <c r="R8173" i="1"/>
  <c r="R8174" i="1"/>
  <c r="R8175" i="1"/>
  <c r="R8176" i="1"/>
  <c r="R8177" i="1"/>
  <c r="R8178" i="1"/>
  <c r="R8179" i="1"/>
  <c r="R8180" i="1"/>
  <c r="R8181" i="1"/>
  <c r="R8182" i="1"/>
  <c r="R8183" i="1"/>
  <c r="R8184" i="1"/>
  <c r="R8185" i="1"/>
  <c r="R8186" i="1"/>
  <c r="R8187" i="1"/>
  <c r="R8188" i="1"/>
  <c r="R8189" i="1"/>
  <c r="R8190" i="1"/>
  <c r="R8191" i="1"/>
  <c r="R8192" i="1"/>
  <c r="R8193" i="1"/>
  <c r="R8194" i="1"/>
  <c r="R8195" i="1"/>
  <c r="R8196" i="1"/>
  <c r="R8197" i="1"/>
  <c r="R8198" i="1"/>
  <c r="R8199" i="1"/>
  <c r="R8200" i="1"/>
  <c r="R8201" i="1"/>
  <c r="R8202" i="1"/>
  <c r="R8203" i="1"/>
  <c r="R8204" i="1"/>
  <c r="R8205" i="1"/>
  <c r="R8206" i="1"/>
  <c r="R8207" i="1"/>
  <c r="R8208" i="1"/>
  <c r="R8209" i="1"/>
  <c r="R8210" i="1"/>
  <c r="R8211" i="1"/>
  <c r="R8212" i="1"/>
  <c r="R8213" i="1"/>
  <c r="R8214" i="1"/>
  <c r="R8215" i="1"/>
  <c r="R8216" i="1"/>
  <c r="R8217" i="1"/>
  <c r="R8218" i="1"/>
  <c r="R8219" i="1"/>
  <c r="R8220" i="1"/>
  <c r="R8221" i="1"/>
  <c r="R8222" i="1"/>
  <c r="R8223" i="1"/>
  <c r="R8224" i="1"/>
  <c r="R8225" i="1"/>
  <c r="R8226" i="1"/>
  <c r="R8227" i="1"/>
  <c r="R8228" i="1"/>
  <c r="R8229" i="1"/>
  <c r="R8230" i="1"/>
  <c r="R8231" i="1"/>
  <c r="R8232" i="1"/>
  <c r="R8233" i="1"/>
  <c r="R8234" i="1"/>
  <c r="R8235" i="1"/>
  <c r="R8236" i="1"/>
  <c r="R8237" i="1"/>
  <c r="R8238" i="1"/>
  <c r="R8239" i="1"/>
  <c r="R8240" i="1"/>
  <c r="R8241" i="1"/>
  <c r="R8242" i="1"/>
  <c r="R8243" i="1"/>
  <c r="R8244" i="1"/>
  <c r="R8245" i="1"/>
  <c r="R8246" i="1"/>
  <c r="R8247" i="1"/>
  <c r="R8248" i="1"/>
  <c r="R8249" i="1"/>
  <c r="R8250" i="1"/>
  <c r="R8251" i="1"/>
  <c r="R8252" i="1"/>
  <c r="R8253" i="1"/>
  <c r="R8254" i="1"/>
  <c r="R8255" i="1"/>
  <c r="R8256" i="1"/>
  <c r="R8257" i="1"/>
  <c r="R8258" i="1"/>
  <c r="R8259" i="1"/>
  <c r="R8260" i="1"/>
  <c r="R8261" i="1"/>
  <c r="R8262" i="1"/>
  <c r="R8263" i="1"/>
  <c r="R8264" i="1"/>
  <c r="R8265" i="1"/>
  <c r="R8266" i="1"/>
  <c r="R8267" i="1"/>
  <c r="R8268" i="1"/>
  <c r="R8269" i="1"/>
  <c r="R8270" i="1"/>
  <c r="R8271" i="1"/>
  <c r="R8272" i="1"/>
  <c r="R8273" i="1"/>
  <c r="R8274" i="1"/>
  <c r="R8275" i="1"/>
  <c r="R8276" i="1"/>
  <c r="R8277" i="1"/>
  <c r="R8278" i="1"/>
  <c r="R8279" i="1"/>
  <c r="R8280" i="1"/>
  <c r="R8281" i="1"/>
  <c r="R8282" i="1"/>
  <c r="R8283" i="1"/>
  <c r="R8284" i="1"/>
  <c r="R8285" i="1"/>
  <c r="R8286" i="1"/>
  <c r="R8287" i="1"/>
  <c r="R8288" i="1"/>
  <c r="R8289" i="1"/>
  <c r="R8290" i="1"/>
  <c r="R8291" i="1"/>
  <c r="R8292" i="1"/>
  <c r="R8293" i="1"/>
  <c r="R8294" i="1"/>
  <c r="R8295" i="1"/>
  <c r="R8296" i="1"/>
  <c r="R8297" i="1"/>
  <c r="R8298" i="1"/>
  <c r="R8299" i="1"/>
  <c r="R8300" i="1"/>
  <c r="R8301" i="1"/>
  <c r="R8302" i="1"/>
  <c r="R8303" i="1"/>
  <c r="R8304" i="1"/>
  <c r="R8305" i="1"/>
  <c r="R8306" i="1"/>
  <c r="R8307" i="1"/>
  <c r="R8308" i="1"/>
  <c r="R8309" i="1"/>
  <c r="R8310" i="1"/>
  <c r="R8311" i="1"/>
  <c r="R8312" i="1"/>
  <c r="R8313" i="1"/>
  <c r="R8314" i="1"/>
  <c r="R8315" i="1"/>
  <c r="R8316" i="1"/>
  <c r="R8317" i="1"/>
  <c r="R8318" i="1"/>
  <c r="R8319" i="1"/>
  <c r="R8320" i="1"/>
  <c r="R8321" i="1"/>
  <c r="R8322" i="1"/>
  <c r="R8323" i="1"/>
  <c r="R8324" i="1"/>
  <c r="R8325" i="1"/>
  <c r="R8326" i="1"/>
  <c r="R8327" i="1"/>
  <c r="R8328" i="1"/>
  <c r="R8329" i="1"/>
  <c r="R8330" i="1"/>
  <c r="R8331" i="1"/>
  <c r="R8332" i="1"/>
  <c r="R8333" i="1"/>
  <c r="R8334" i="1"/>
  <c r="R8335" i="1"/>
  <c r="R8336" i="1"/>
  <c r="R8337" i="1"/>
  <c r="R8338" i="1"/>
  <c r="R8339" i="1"/>
  <c r="R8340" i="1"/>
  <c r="R8341" i="1"/>
  <c r="R8342" i="1"/>
  <c r="R8343" i="1"/>
  <c r="R8344" i="1"/>
  <c r="R8345" i="1"/>
  <c r="R8346" i="1"/>
  <c r="R8347" i="1"/>
  <c r="R8348" i="1"/>
  <c r="R8349" i="1"/>
  <c r="R8350" i="1"/>
  <c r="R8351" i="1"/>
  <c r="R8352" i="1"/>
  <c r="R8353" i="1"/>
  <c r="R8354" i="1"/>
  <c r="R8355" i="1"/>
  <c r="R8356" i="1"/>
  <c r="R8357" i="1"/>
  <c r="R8358" i="1"/>
  <c r="R8359" i="1"/>
  <c r="R8360" i="1"/>
  <c r="R8361" i="1"/>
  <c r="R8362" i="1"/>
  <c r="R8363" i="1"/>
  <c r="R8364" i="1"/>
  <c r="R8365" i="1"/>
  <c r="R8366" i="1"/>
  <c r="R8367" i="1"/>
  <c r="R8368" i="1"/>
  <c r="R8369" i="1"/>
  <c r="R8370" i="1"/>
  <c r="R8371" i="1"/>
  <c r="R8372" i="1"/>
  <c r="R8373" i="1"/>
  <c r="R8374" i="1"/>
  <c r="R8375" i="1"/>
  <c r="R8376" i="1"/>
  <c r="R8377" i="1"/>
  <c r="R8378" i="1"/>
  <c r="R8379" i="1"/>
  <c r="R8380" i="1"/>
  <c r="R8381" i="1"/>
  <c r="R8382" i="1"/>
  <c r="R8383" i="1"/>
  <c r="R8384" i="1"/>
  <c r="R8385" i="1"/>
  <c r="R8386" i="1"/>
  <c r="R8387" i="1"/>
  <c r="R8388" i="1"/>
  <c r="R8389" i="1"/>
  <c r="R8390" i="1"/>
  <c r="R8391" i="1"/>
  <c r="R8392" i="1"/>
  <c r="R8393" i="1"/>
  <c r="R8394" i="1"/>
  <c r="R8395" i="1"/>
  <c r="R8396" i="1"/>
  <c r="R8397" i="1"/>
  <c r="R8398" i="1"/>
  <c r="R8399" i="1"/>
  <c r="R8400" i="1"/>
  <c r="R8401" i="1"/>
  <c r="R8402" i="1"/>
  <c r="R8403" i="1"/>
  <c r="R8404" i="1"/>
  <c r="R8405" i="1"/>
  <c r="R8406" i="1"/>
  <c r="R8407" i="1"/>
  <c r="R8408" i="1"/>
  <c r="R8409" i="1"/>
  <c r="R8410" i="1"/>
  <c r="R8411" i="1"/>
  <c r="R8412" i="1"/>
  <c r="R8413" i="1"/>
  <c r="R8414" i="1"/>
  <c r="R8415" i="1"/>
  <c r="R8416" i="1"/>
  <c r="R8417" i="1"/>
  <c r="R8418" i="1"/>
  <c r="R8419" i="1"/>
  <c r="R8420" i="1"/>
  <c r="R8421" i="1"/>
  <c r="R8422" i="1"/>
  <c r="R8423" i="1"/>
  <c r="R8424" i="1"/>
  <c r="R8425" i="1"/>
  <c r="R8426" i="1"/>
  <c r="R8427" i="1"/>
  <c r="R8428" i="1"/>
  <c r="R8429" i="1"/>
  <c r="R8430" i="1"/>
  <c r="R8431" i="1"/>
  <c r="R8432" i="1"/>
  <c r="R8433" i="1"/>
  <c r="R8434" i="1"/>
  <c r="R8435" i="1"/>
  <c r="R8436" i="1"/>
  <c r="R8437" i="1"/>
  <c r="R8438" i="1"/>
  <c r="R8439" i="1"/>
  <c r="R8440" i="1"/>
  <c r="R8441" i="1"/>
  <c r="R8442" i="1"/>
  <c r="R8443" i="1"/>
  <c r="R8444" i="1"/>
  <c r="R8445" i="1"/>
  <c r="R8446" i="1"/>
  <c r="R8447" i="1"/>
  <c r="R8448" i="1"/>
  <c r="R8449" i="1"/>
  <c r="R8450" i="1"/>
  <c r="R8451" i="1"/>
  <c r="R8452" i="1"/>
  <c r="R8453" i="1"/>
  <c r="R8454" i="1"/>
  <c r="R8455" i="1"/>
  <c r="R8456" i="1"/>
  <c r="R8457" i="1"/>
  <c r="R8458" i="1"/>
  <c r="R8459" i="1"/>
  <c r="R8460" i="1"/>
  <c r="R8461" i="1"/>
  <c r="R8462" i="1"/>
  <c r="R8463" i="1"/>
  <c r="R8464" i="1"/>
  <c r="R8465" i="1"/>
  <c r="R8466" i="1"/>
  <c r="R8467" i="1"/>
  <c r="R8468" i="1"/>
  <c r="R8469" i="1"/>
  <c r="R8470" i="1"/>
  <c r="R8471" i="1"/>
  <c r="R8472" i="1"/>
  <c r="R8473" i="1"/>
  <c r="R8474" i="1"/>
  <c r="R8475" i="1"/>
  <c r="R8476" i="1"/>
  <c r="R8477" i="1"/>
  <c r="R8478" i="1"/>
  <c r="R8479" i="1"/>
  <c r="R8480" i="1"/>
  <c r="R8481" i="1"/>
  <c r="R8482" i="1"/>
  <c r="R8483" i="1"/>
  <c r="R8484" i="1"/>
  <c r="R8485" i="1"/>
  <c r="R8486" i="1"/>
  <c r="R8487" i="1"/>
  <c r="R8488" i="1"/>
  <c r="R8489" i="1"/>
  <c r="R8490" i="1"/>
  <c r="R8491" i="1"/>
  <c r="R8492" i="1"/>
  <c r="R8493" i="1"/>
  <c r="R8494" i="1"/>
  <c r="R8495" i="1"/>
  <c r="R8496" i="1"/>
  <c r="R8497" i="1"/>
  <c r="R8498" i="1"/>
  <c r="R8499" i="1"/>
  <c r="R8500" i="1"/>
  <c r="R8501" i="1"/>
  <c r="R8502" i="1"/>
  <c r="R8503" i="1"/>
  <c r="R8504" i="1"/>
  <c r="R8505" i="1"/>
  <c r="R8506" i="1"/>
  <c r="R8507" i="1"/>
  <c r="R8508" i="1"/>
  <c r="R8509" i="1"/>
  <c r="R8510" i="1"/>
  <c r="R8511" i="1"/>
  <c r="R8512" i="1"/>
  <c r="R8513" i="1"/>
  <c r="R8514" i="1"/>
  <c r="R8515" i="1"/>
  <c r="R8516" i="1"/>
  <c r="R8517" i="1"/>
  <c r="R8518" i="1"/>
  <c r="R8519" i="1"/>
  <c r="R8520" i="1"/>
  <c r="R8521" i="1"/>
  <c r="R8522" i="1"/>
  <c r="R8523" i="1"/>
  <c r="R8524" i="1"/>
  <c r="R8525" i="1"/>
  <c r="R8526" i="1"/>
  <c r="R8527" i="1"/>
  <c r="R8528" i="1"/>
  <c r="R8529" i="1"/>
  <c r="R8530" i="1"/>
  <c r="R8531" i="1"/>
  <c r="R8532" i="1"/>
  <c r="R8533" i="1"/>
  <c r="R8534" i="1"/>
  <c r="R8535" i="1"/>
  <c r="R8536" i="1"/>
  <c r="R8537" i="1"/>
  <c r="R8538" i="1"/>
  <c r="R8539" i="1"/>
  <c r="R8540" i="1"/>
  <c r="R8541" i="1"/>
  <c r="R8542" i="1"/>
  <c r="R8543" i="1"/>
  <c r="R8544" i="1"/>
  <c r="R8545" i="1"/>
  <c r="R8546" i="1"/>
  <c r="R8547" i="1"/>
  <c r="R8548" i="1"/>
  <c r="R8549" i="1"/>
  <c r="R8550" i="1"/>
  <c r="R8551" i="1"/>
  <c r="R8552" i="1"/>
  <c r="R8553" i="1"/>
  <c r="R8554" i="1"/>
  <c r="R8555" i="1"/>
  <c r="R8556" i="1"/>
  <c r="R8557" i="1"/>
  <c r="R8558" i="1"/>
  <c r="R8559" i="1"/>
  <c r="R8560" i="1"/>
  <c r="R8561" i="1"/>
  <c r="R8562" i="1"/>
  <c r="R8563" i="1"/>
  <c r="R8564" i="1"/>
  <c r="R8565" i="1"/>
  <c r="R8566" i="1"/>
  <c r="R8567" i="1"/>
  <c r="R8568" i="1"/>
  <c r="R8569" i="1"/>
  <c r="R8570" i="1"/>
  <c r="R8571" i="1"/>
  <c r="R8572" i="1"/>
  <c r="R8573" i="1"/>
  <c r="R8574" i="1"/>
  <c r="R8575" i="1"/>
  <c r="R8576" i="1"/>
  <c r="R8577" i="1"/>
  <c r="R8578" i="1"/>
  <c r="R8579" i="1"/>
  <c r="R8580" i="1"/>
  <c r="R8581" i="1"/>
  <c r="R8582" i="1"/>
  <c r="R8583" i="1"/>
  <c r="R8584" i="1"/>
  <c r="R8585" i="1"/>
  <c r="R8586" i="1"/>
  <c r="R8587" i="1"/>
  <c r="R8588" i="1"/>
  <c r="R8589" i="1"/>
  <c r="R8590" i="1"/>
  <c r="R8591" i="1"/>
  <c r="R8592" i="1"/>
  <c r="R8593" i="1"/>
  <c r="R8594" i="1"/>
  <c r="R8595" i="1"/>
  <c r="R8596" i="1"/>
  <c r="R8597" i="1"/>
  <c r="R8598" i="1"/>
  <c r="R8599" i="1"/>
  <c r="R8600" i="1"/>
  <c r="R8601" i="1"/>
  <c r="R8602" i="1"/>
  <c r="R8603" i="1"/>
  <c r="R8604" i="1"/>
  <c r="R8605" i="1"/>
  <c r="R8606" i="1"/>
  <c r="R8607" i="1"/>
  <c r="R8608" i="1"/>
  <c r="R8609" i="1"/>
  <c r="R8610" i="1"/>
  <c r="R8611" i="1"/>
  <c r="R8612" i="1"/>
  <c r="R8613" i="1"/>
  <c r="R8614" i="1"/>
  <c r="R8615" i="1"/>
  <c r="R8616" i="1"/>
  <c r="R8617" i="1"/>
  <c r="R8618" i="1"/>
  <c r="R8619" i="1"/>
  <c r="R8620" i="1"/>
  <c r="R8621" i="1"/>
  <c r="R8622" i="1"/>
  <c r="R8623" i="1"/>
  <c r="R8624" i="1"/>
  <c r="R8625" i="1"/>
  <c r="R8626" i="1"/>
  <c r="R8627" i="1"/>
  <c r="R8628" i="1"/>
  <c r="R8629" i="1"/>
  <c r="R8630" i="1"/>
  <c r="R8631" i="1"/>
  <c r="R8632" i="1"/>
  <c r="R8633" i="1"/>
  <c r="R8634" i="1"/>
  <c r="R8635" i="1"/>
  <c r="R8636" i="1"/>
  <c r="R8637" i="1"/>
  <c r="R8638" i="1"/>
  <c r="R8639" i="1"/>
  <c r="R8640" i="1"/>
  <c r="R8641" i="1"/>
  <c r="R8642" i="1"/>
  <c r="R8643" i="1"/>
  <c r="R8644" i="1"/>
  <c r="R8645" i="1"/>
  <c r="R8646" i="1"/>
  <c r="R8647" i="1"/>
  <c r="R8648" i="1"/>
  <c r="R8649" i="1"/>
  <c r="R8650" i="1"/>
  <c r="R8651" i="1"/>
  <c r="R8652" i="1"/>
  <c r="R8653" i="1"/>
  <c r="R8654" i="1"/>
  <c r="R8655" i="1"/>
  <c r="R8656" i="1"/>
  <c r="R8657" i="1"/>
  <c r="R8658" i="1"/>
  <c r="R8659" i="1"/>
  <c r="R8660" i="1"/>
  <c r="R8661" i="1"/>
  <c r="R8662" i="1"/>
  <c r="R8663" i="1"/>
  <c r="R8664" i="1"/>
  <c r="R8665" i="1"/>
  <c r="R8666" i="1"/>
  <c r="R8667" i="1"/>
  <c r="R8668" i="1"/>
  <c r="R8669" i="1"/>
  <c r="R8670" i="1"/>
  <c r="R8671" i="1"/>
  <c r="R8672" i="1"/>
  <c r="R8673" i="1"/>
  <c r="R8674" i="1"/>
  <c r="R8675" i="1"/>
  <c r="R8676" i="1"/>
  <c r="R8677" i="1"/>
  <c r="R8678" i="1"/>
  <c r="R8679" i="1"/>
  <c r="R8680" i="1"/>
  <c r="R8681" i="1"/>
  <c r="R8682" i="1"/>
  <c r="R8683" i="1"/>
  <c r="R8684" i="1"/>
  <c r="R8685" i="1"/>
  <c r="R8686" i="1"/>
  <c r="R8687" i="1"/>
  <c r="R8688" i="1"/>
  <c r="R8689" i="1"/>
  <c r="R8690" i="1"/>
  <c r="R8691" i="1"/>
  <c r="R8692" i="1"/>
  <c r="R8693" i="1"/>
  <c r="R8694" i="1"/>
  <c r="R8695" i="1"/>
  <c r="R8696" i="1"/>
  <c r="R8697" i="1"/>
  <c r="R8698" i="1"/>
  <c r="R8699" i="1"/>
  <c r="R8700" i="1"/>
  <c r="R8701" i="1"/>
  <c r="R8702" i="1"/>
  <c r="R8703" i="1"/>
  <c r="R8704" i="1"/>
  <c r="R8705" i="1"/>
  <c r="R8706" i="1"/>
  <c r="R8707" i="1"/>
  <c r="R8708" i="1"/>
  <c r="R8709" i="1"/>
  <c r="R8710" i="1"/>
  <c r="R8711" i="1"/>
  <c r="R8712" i="1"/>
  <c r="R8713" i="1"/>
  <c r="R8714" i="1"/>
  <c r="R8715" i="1"/>
  <c r="R8716" i="1"/>
  <c r="R8717" i="1"/>
  <c r="R8718" i="1"/>
  <c r="R8719" i="1"/>
  <c r="R8720" i="1"/>
  <c r="R8721" i="1"/>
  <c r="R8722" i="1"/>
  <c r="R8723" i="1"/>
  <c r="R8724" i="1"/>
  <c r="R8725" i="1"/>
  <c r="R8726" i="1"/>
  <c r="R8727" i="1"/>
  <c r="R8728" i="1"/>
  <c r="R8729" i="1"/>
  <c r="R8730" i="1"/>
  <c r="R8731" i="1"/>
  <c r="R8732" i="1"/>
  <c r="R8733" i="1"/>
  <c r="R8734" i="1"/>
  <c r="R8735" i="1"/>
  <c r="R8736" i="1"/>
  <c r="R8737" i="1"/>
  <c r="R8738" i="1"/>
  <c r="R8739" i="1"/>
  <c r="R8740" i="1"/>
  <c r="R8741" i="1"/>
  <c r="R8742" i="1"/>
  <c r="R8743" i="1"/>
  <c r="R8744" i="1"/>
  <c r="R8745" i="1"/>
  <c r="R8746" i="1"/>
  <c r="R8747" i="1"/>
  <c r="R8748" i="1"/>
  <c r="R8749" i="1"/>
  <c r="R8750" i="1"/>
  <c r="R8751" i="1"/>
  <c r="R8752" i="1"/>
  <c r="R8753" i="1"/>
  <c r="R8754" i="1"/>
  <c r="R8755" i="1"/>
  <c r="R8756" i="1"/>
  <c r="R8757" i="1"/>
  <c r="R8758" i="1"/>
  <c r="R8759" i="1"/>
  <c r="R8760" i="1"/>
  <c r="R8761" i="1"/>
  <c r="R8762" i="1"/>
  <c r="R8763" i="1"/>
  <c r="R8764" i="1"/>
  <c r="R8765" i="1"/>
  <c r="R8766" i="1"/>
  <c r="R8767" i="1"/>
  <c r="R8768" i="1"/>
  <c r="R8769" i="1"/>
  <c r="R8770" i="1"/>
  <c r="R8771" i="1"/>
  <c r="R8772" i="1"/>
  <c r="R8773" i="1"/>
  <c r="R8774" i="1"/>
  <c r="R8775" i="1"/>
  <c r="R8776" i="1"/>
  <c r="R8777" i="1"/>
  <c r="R8778" i="1"/>
  <c r="R8779" i="1"/>
  <c r="R8780" i="1"/>
  <c r="R8781" i="1"/>
  <c r="R8782" i="1"/>
  <c r="R8783" i="1"/>
  <c r="R8784" i="1"/>
  <c r="R8785" i="1"/>
  <c r="R8786" i="1"/>
  <c r="R8787" i="1"/>
  <c r="R8788" i="1"/>
  <c r="R8789" i="1"/>
  <c r="R8790" i="1"/>
  <c r="R8791" i="1"/>
  <c r="R8792" i="1"/>
  <c r="R8793" i="1"/>
  <c r="R8794" i="1"/>
  <c r="R8795" i="1"/>
  <c r="R8796" i="1"/>
  <c r="R8797" i="1"/>
  <c r="R8798" i="1"/>
  <c r="R8799" i="1"/>
  <c r="R8800" i="1"/>
  <c r="R8801" i="1"/>
  <c r="R8802" i="1"/>
  <c r="R8803" i="1"/>
  <c r="R8804" i="1"/>
  <c r="R8805" i="1"/>
  <c r="R8806" i="1"/>
  <c r="R8807" i="1"/>
  <c r="R8808" i="1"/>
  <c r="R8809" i="1"/>
  <c r="R8810" i="1"/>
  <c r="R8811" i="1"/>
  <c r="R8812" i="1"/>
  <c r="R8813" i="1"/>
  <c r="R8814" i="1"/>
  <c r="R8815" i="1"/>
  <c r="R8816" i="1"/>
  <c r="R8817" i="1"/>
  <c r="R8818" i="1"/>
  <c r="R8819" i="1"/>
  <c r="R8820" i="1"/>
  <c r="R8821" i="1"/>
  <c r="R8822" i="1"/>
  <c r="R8823" i="1"/>
  <c r="R8824" i="1"/>
  <c r="R8825" i="1"/>
  <c r="R8826" i="1"/>
  <c r="R8827" i="1"/>
  <c r="R8828" i="1"/>
  <c r="R8829" i="1"/>
  <c r="R8830" i="1"/>
  <c r="R8831" i="1"/>
  <c r="R8832" i="1"/>
  <c r="R8833" i="1"/>
  <c r="R8834" i="1"/>
  <c r="R8835" i="1"/>
  <c r="R8836" i="1"/>
  <c r="R8837" i="1"/>
  <c r="R8838" i="1"/>
  <c r="R8839" i="1"/>
  <c r="R8840" i="1"/>
  <c r="R8841" i="1"/>
  <c r="R8842" i="1"/>
  <c r="R8843" i="1"/>
  <c r="R8844" i="1"/>
  <c r="R8845" i="1"/>
  <c r="R8846" i="1"/>
  <c r="R8847" i="1"/>
  <c r="R8848" i="1"/>
  <c r="R8849" i="1"/>
  <c r="R8850" i="1"/>
  <c r="R8851" i="1"/>
  <c r="R8852" i="1"/>
  <c r="R8853" i="1"/>
  <c r="R8854" i="1"/>
  <c r="R8855" i="1"/>
  <c r="R8856" i="1"/>
  <c r="R8857" i="1"/>
  <c r="R8858" i="1"/>
  <c r="R8859" i="1"/>
  <c r="R8860" i="1"/>
  <c r="R8861" i="1"/>
  <c r="R8862" i="1"/>
  <c r="R8863" i="1"/>
  <c r="R8864" i="1"/>
  <c r="R8865" i="1"/>
  <c r="R8866" i="1"/>
  <c r="R8867" i="1"/>
  <c r="R8868" i="1"/>
  <c r="R8869" i="1"/>
  <c r="R8870" i="1"/>
  <c r="R8871" i="1"/>
  <c r="R8872" i="1"/>
  <c r="R8873" i="1"/>
  <c r="R8874" i="1"/>
  <c r="R8875" i="1"/>
  <c r="R8876" i="1"/>
  <c r="R8877" i="1"/>
  <c r="R8878" i="1"/>
  <c r="R8879" i="1"/>
  <c r="R8880" i="1"/>
  <c r="R8881" i="1"/>
  <c r="R8882" i="1"/>
  <c r="R8883" i="1"/>
  <c r="R8884" i="1"/>
  <c r="R8885" i="1"/>
  <c r="R8886" i="1"/>
  <c r="R8887" i="1"/>
  <c r="R8888" i="1"/>
  <c r="R8889" i="1"/>
  <c r="R8890" i="1"/>
  <c r="R8891" i="1"/>
  <c r="R8892" i="1"/>
  <c r="R8893" i="1"/>
  <c r="R8894" i="1"/>
  <c r="R8895" i="1"/>
  <c r="R8896" i="1"/>
  <c r="R8897" i="1"/>
  <c r="R8898" i="1"/>
  <c r="R8899" i="1"/>
  <c r="R8900" i="1"/>
  <c r="R8901" i="1"/>
  <c r="R8902" i="1"/>
  <c r="R8903" i="1"/>
  <c r="R8904" i="1"/>
  <c r="R8905" i="1"/>
  <c r="R8906" i="1"/>
  <c r="R8907" i="1"/>
  <c r="R8908" i="1"/>
  <c r="R8909" i="1"/>
  <c r="R8910" i="1"/>
  <c r="R8911" i="1"/>
  <c r="R8912" i="1"/>
  <c r="R8913" i="1"/>
  <c r="R8914" i="1"/>
  <c r="R8915" i="1"/>
  <c r="R8916" i="1"/>
  <c r="R8917" i="1"/>
  <c r="R8918" i="1"/>
  <c r="R8919" i="1"/>
  <c r="R8920" i="1"/>
  <c r="R8921" i="1"/>
  <c r="R8922" i="1"/>
  <c r="R8923" i="1"/>
  <c r="R8924" i="1"/>
  <c r="R8925" i="1"/>
  <c r="R8926" i="1"/>
  <c r="R8927" i="1"/>
  <c r="R8928" i="1"/>
  <c r="R8929" i="1"/>
  <c r="R8930" i="1"/>
  <c r="R8931" i="1"/>
  <c r="R8932" i="1"/>
  <c r="R8933" i="1"/>
  <c r="R8934" i="1"/>
  <c r="R8935" i="1"/>
  <c r="R8936" i="1"/>
  <c r="R8937" i="1"/>
  <c r="R8938" i="1"/>
  <c r="R8939" i="1"/>
  <c r="R8940" i="1"/>
  <c r="R8941" i="1"/>
  <c r="R8942" i="1"/>
  <c r="R8943" i="1"/>
  <c r="R8944" i="1"/>
  <c r="R8945" i="1"/>
  <c r="R8946" i="1"/>
  <c r="R8947" i="1"/>
  <c r="R8948" i="1"/>
  <c r="R8949" i="1"/>
  <c r="R8950" i="1"/>
  <c r="R8951" i="1"/>
  <c r="R8952" i="1"/>
  <c r="R8953" i="1"/>
  <c r="R8954" i="1"/>
  <c r="R8955" i="1"/>
  <c r="R8956" i="1"/>
  <c r="R8957" i="1"/>
  <c r="R8958" i="1"/>
  <c r="R8959" i="1"/>
  <c r="R8960" i="1"/>
  <c r="R8961" i="1"/>
  <c r="R8962" i="1"/>
  <c r="R8963" i="1"/>
  <c r="R8964" i="1"/>
  <c r="R8965" i="1"/>
  <c r="R8966" i="1"/>
  <c r="R8967" i="1"/>
  <c r="R8968" i="1"/>
  <c r="R8969" i="1"/>
  <c r="R8970" i="1"/>
  <c r="R8971" i="1"/>
  <c r="R8972" i="1"/>
  <c r="R8973" i="1"/>
  <c r="R8974" i="1"/>
  <c r="R8975" i="1"/>
  <c r="R8976" i="1"/>
  <c r="R8977" i="1"/>
  <c r="R8978" i="1"/>
  <c r="R8979" i="1"/>
  <c r="R8980" i="1"/>
  <c r="R8981" i="1"/>
  <c r="R8982" i="1"/>
  <c r="R8983" i="1"/>
  <c r="R8984" i="1"/>
  <c r="R8985" i="1"/>
  <c r="R8986" i="1"/>
  <c r="R8987" i="1"/>
  <c r="R8988" i="1"/>
  <c r="R8989" i="1"/>
  <c r="R8990" i="1"/>
  <c r="R8991" i="1"/>
  <c r="R8992" i="1"/>
  <c r="R8993" i="1"/>
  <c r="R8994" i="1"/>
  <c r="R8995" i="1"/>
  <c r="R8996" i="1"/>
  <c r="R8997" i="1"/>
  <c r="R8998" i="1"/>
  <c r="R8999" i="1"/>
  <c r="R9000" i="1"/>
  <c r="R9001" i="1"/>
  <c r="R9002" i="1"/>
  <c r="R9003" i="1"/>
  <c r="R9004" i="1"/>
  <c r="R9005" i="1"/>
  <c r="R9006" i="1"/>
  <c r="R9007" i="1"/>
  <c r="R9008" i="1"/>
  <c r="R9009" i="1"/>
  <c r="R9010" i="1"/>
  <c r="R9011" i="1"/>
  <c r="R9012" i="1"/>
  <c r="R9013" i="1"/>
  <c r="R9014" i="1"/>
  <c r="R9015" i="1"/>
  <c r="R9016" i="1"/>
  <c r="R9017" i="1"/>
  <c r="R9018" i="1"/>
  <c r="R9019" i="1"/>
  <c r="R9020" i="1"/>
  <c r="R9021" i="1"/>
  <c r="R9022" i="1"/>
  <c r="R9023" i="1"/>
  <c r="R9024" i="1"/>
  <c r="R9025" i="1"/>
  <c r="R9026" i="1"/>
  <c r="R9027" i="1"/>
  <c r="R9028" i="1"/>
  <c r="R9029" i="1"/>
  <c r="R9030" i="1"/>
  <c r="R9031" i="1"/>
  <c r="R9032" i="1"/>
  <c r="R9033" i="1"/>
  <c r="R9034" i="1"/>
  <c r="R9035" i="1"/>
  <c r="R9036" i="1"/>
  <c r="R9037" i="1"/>
  <c r="R9038" i="1"/>
  <c r="R9039" i="1"/>
  <c r="R9040" i="1"/>
  <c r="R9041" i="1"/>
  <c r="R9042" i="1"/>
  <c r="R9043" i="1"/>
  <c r="R9044" i="1"/>
  <c r="R9045" i="1"/>
  <c r="R9046" i="1"/>
  <c r="R9047" i="1"/>
  <c r="R9048" i="1"/>
  <c r="R9049" i="1"/>
  <c r="R9050" i="1"/>
  <c r="R9051" i="1"/>
  <c r="R9052" i="1"/>
  <c r="R9053" i="1"/>
  <c r="R9054" i="1"/>
  <c r="R9055" i="1"/>
  <c r="R9056" i="1"/>
  <c r="R9057" i="1"/>
  <c r="R9058" i="1"/>
  <c r="R9059" i="1"/>
  <c r="R9060" i="1"/>
  <c r="R9061" i="1"/>
  <c r="R9062" i="1"/>
  <c r="R9063" i="1"/>
  <c r="R9064" i="1"/>
  <c r="R9065" i="1"/>
  <c r="R9066" i="1"/>
  <c r="R9067" i="1"/>
  <c r="R9068" i="1"/>
  <c r="R9069" i="1"/>
  <c r="R9070" i="1"/>
  <c r="R9071" i="1"/>
  <c r="R9072" i="1"/>
  <c r="R9073" i="1"/>
  <c r="R9074" i="1"/>
  <c r="R9075" i="1"/>
  <c r="R9076" i="1"/>
  <c r="R9077" i="1"/>
  <c r="R9078" i="1"/>
  <c r="R9079" i="1"/>
  <c r="R9080" i="1"/>
  <c r="R9081" i="1"/>
  <c r="R9082" i="1"/>
  <c r="R9083" i="1"/>
  <c r="R9084" i="1"/>
  <c r="R9085" i="1"/>
  <c r="R9086" i="1"/>
  <c r="R9087" i="1"/>
  <c r="R9088" i="1"/>
  <c r="R9089" i="1"/>
  <c r="R9090" i="1"/>
  <c r="R9091" i="1"/>
  <c r="R9092" i="1"/>
  <c r="R9093" i="1"/>
  <c r="R9094" i="1"/>
  <c r="R9095" i="1"/>
  <c r="R9096" i="1"/>
  <c r="R9097" i="1"/>
  <c r="R9098" i="1"/>
  <c r="R9099" i="1"/>
  <c r="R9100" i="1"/>
  <c r="R9101" i="1"/>
  <c r="R9102" i="1"/>
  <c r="R9103" i="1"/>
  <c r="R9104" i="1"/>
  <c r="R9105" i="1"/>
  <c r="R9106" i="1"/>
  <c r="R9107" i="1"/>
  <c r="R9108" i="1"/>
  <c r="R9109" i="1"/>
  <c r="R9110" i="1"/>
  <c r="R9111" i="1"/>
  <c r="R9112" i="1"/>
  <c r="R9113" i="1"/>
  <c r="R9114" i="1"/>
  <c r="R9115" i="1"/>
  <c r="R9116" i="1"/>
  <c r="R9117" i="1"/>
  <c r="R9118" i="1"/>
  <c r="R9119" i="1"/>
  <c r="R9120" i="1"/>
  <c r="R9121" i="1"/>
  <c r="R9122" i="1"/>
  <c r="R9123" i="1"/>
  <c r="R9124" i="1"/>
  <c r="R9125" i="1"/>
  <c r="R9126" i="1"/>
  <c r="R9127" i="1"/>
  <c r="R9128" i="1"/>
  <c r="R9129" i="1"/>
  <c r="R9130" i="1"/>
  <c r="R9131" i="1"/>
  <c r="R9132" i="1"/>
  <c r="R9133" i="1"/>
  <c r="R9134" i="1"/>
  <c r="R9135" i="1"/>
  <c r="R9136" i="1"/>
  <c r="R9137" i="1"/>
  <c r="R9138" i="1"/>
  <c r="R9139" i="1"/>
  <c r="R9140" i="1"/>
  <c r="R9141" i="1"/>
  <c r="R9142" i="1"/>
  <c r="R9143" i="1"/>
  <c r="R9144" i="1"/>
  <c r="R9145" i="1"/>
  <c r="R9146" i="1"/>
  <c r="R9147" i="1"/>
  <c r="R9148" i="1"/>
  <c r="R9149" i="1"/>
  <c r="R9150" i="1"/>
  <c r="R9151" i="1"/>
  <c r="R9152" i="1"/>
  <c r="R9153" i="1"/>
  <c r="R9154" i="1"/>
  <c r="R9155" i="1"/>
  <c r="R9156" i="1"/>
  <c r="R9157" i="1"/>
  <c r="R9158" i="1"/>
  <c r="R9159" i="1"/>
  <c r="R9160" i="1"/>
  <c r="R9161" i="1"/>
  <c r="R9162" i="1"/>
  <c r="R9163" i="1"/>
  <c r="R9164" i="1"/>
  <c r="R9165" i="1"/>
  <c r="R9166" i="1"/>
  <c r="R9167" i="1"/>
  <c r="R9168" i="1"/>
  <c r="R9169" i="1"/>
  <c r="R9170" i="1"/>
  <c r="R9171" i="1"/>
  <c r="R9172" i="1"/>
  <c r="R9173" i="1"/>
  <c r="R9174" i="1"/>
  <c r="R9175" i="1"/>
  <c r="R9176" i="1"/>
  <c r="R9177" i="1"/>
  <c r="R9178" i="1"/>
  <c r="R9179" i="1"/>
  <c r="R9180" i="1"/>
  <c r="R9181" i="1"/>
  <c r="R9182" i="1"/>
  <c r="R9183" i="1"/>
  <c r="R9184" i="1"/>
  <c r="R9185" i="1"/>
  <c r="R9186" i="1"/>
  <c r="R9187" i="1"/>
  <c r="R9188" i="1"/>
  <c r="R9189" i="1"/>
  <c r="R9190" i="1"/>
  <c r="R9191" i="1"/>
  <c r="R9192" i="1"/>
  <c r="R9193" i="1"/>
  <c r="R9194" i="1"/>
  <c r="R9195" i="1"/>
  <c r="R9196" i="1"/>
  <c r="R9197" i="1"/>
  <c r="R9198" i="1"/>
  <c r="R9199" i="1"/>
  <c r="R9200" i="1"/>
  <c r="R9201" i="1"/>
  <c r="R9202" i="1"/>
  <c r="R9203" i="1"/>
  <c r="R9204" i="1"/>
  <c r="R9205" i="1"/>
  <c r="R9206" i="1"/>
  <c r="R9207" i="1"/>
  <c r="R9208" i="1"/>
  <c r="R9209" i="1"/>
  <c r="R9210" i="1"/>
  <c r="R9211" i="1"/>
  <c r="R9212" i="1"/>
  <c r="R9213" i="1"/>
  <c r="R9214" i="1"/>
  <c r="R9215" i="1"/>
  <c r="R9216" i="1"/>
  <c r="R9217" i="1"/>
  <c r="R9218" i="1"/>
  <c r="R9219" i="1"/>
  <c r="R9220" i="1"/>
  <c r="R9221" i="1"/>
  <c r="R9222" i="1"/>
  <c r="R9223" i="1"/>
  <c r="R9224" i="1"/>
  <c r="R9225" i="1"/>
  <c r="R9226" i="1"/>
  <c r="R9227" i="1"/>
  <c r="R9228" i="1"/>
  <c r="R9229" i="1"/>
  <c r="R9230" i="1"/>
  <c r="R9231" i="1"/>
  <c r="R9232" i="1"/>
  <c r="R9233" i="1"/>
  <c r="R9234" i="1"/>
  <c r="R9235" i="1"/>
  <c r="R9236" i="1"/>
  <c r="R9237" i="1"/>
  <c r="R9238" i="1"/>
  <c r="R9239" i="1"/>
  <c r="R9240" i="1"/>
  <c r="R9241" i="1"/>
  <c r="R9242" i="1"/>
  <c r="R9243" i="1"/>
  <c r="R9244" i="1"/>
  <c r="R9245" i="1"/>
  <c r="R9246" i="1"/>
  <c r="R9247" i="1"/>
  <c r="R9248" i="1"/>
  <c r="R9249" i="1"/>
  <c r="R9250" i="1"/>
  <c r="R9251" i="1"/>
  <c r="R9252" i="1"/>
  <c r="R9253" i="1"/>
  <c r="R9254" i="1"/>
  <c r="R9255" i="1"/>
  <c r="R9256" i="1"/>
  <c r="R9257" i="1"/>
  <c r="R9258" i="1"/>
  <c r="R9259" i="1"/>
  <c r="R9260" i="1"/>
  <c r="R9261" i="1"/>
  <c r="R9262" i="1"/>
  <c r="R9263" i="1"/>
  <c r="R9264" i="1"/>
  <c r="R9265" i="1"/>
  <c r="R9266" i="1"/>
  <c r="R9267" i="1"/>
  <c r="R9268" i="1"/>
  <c r="R9269" i="1"/>
  <c r="R9270" i="1"/>
  <c r="R9271" i="1"/>
  <c r="R9272" i="1"/>
  <c r="R9273" i="1"/>
  <c r="R9274" i="1"/>
  <c r="R9275" i="1"/>
  <c r="R9276" i="1"/>
  <c r="R9277" i="1"/>
  <c r="R9278" i="1"/>
  <c r="R9279" i="1"/>
  <c r="R9280" i="1"/>
  <c r="R9281" i="1"/>
  <c r="R9282" i="1"/>
  <c r="R9283" i="1"/>
  <c r="R9284" i="1"/>
  <c r="R9285" i="1"/>
  <c r="R9286" i="1"/>
  <c r="R9287" i="1"/>
  <c r="R9288" i="1"/>
  <c r="R9289" i="1"/>
  <c r="R9290" i="1"/>
  <c r="R9291" i="1"/>
  <c r="R9292" i="1"/>
  <c r="R9293" i="1"/>
  <c r="R9294" i="1"/>
  <c r="R9295" i="1"/>
  <c r="R9296" i="1"/>
  <c r="R9297" i="1"/>
  <c r="R9298" i="1"/>
  <c r="R9299" i="1"/>
  <c r="R9300" i="1"/>
  <c r="R9301" i="1"/>
  <c r="R9302" i="1"/>
  <c r="R9303" i="1"/>
  <c r="R9304" i="1"/>
  <c r="R9305" i="1"/>
  <c r="R9306" i="1"/>
  <c r="R9307" i="1"/>
  <c r="R9308" i="1"/>
  <c r="R9309" i="1"/>
  <c r="R9310" i="1"/>
  <c r="R9311" i="1"/>
  <c r="R9312" i="1"/>
  <c r="R9313" i="1"/>
  <c r="R9314" i="1"/>
  <c r="R9315" i="1"/>
  <c r="R9316" i="1"/>
  <c r="R9317" i="1"/>
  <c r="R9318" i="1"/>
  <c r="R9319" i="1"/>
  <c r="R9320" i="1"/>
  <c r="R9321" i="1"/>
  <c r="R9322" i="1"/>
  <c r="R9323" i="1"/>
  <c r="R9324" i="1"/>
  <c r="R9325" i="1"/>
  <c r="R9326" i="1"/>
  <c r="R9327" i="1"/>
  <c r="R9328" i="1"/>
  <c r="R9329" i="1"/>
  <c r="R9330" i="1"/>
  <c r="R9331" i="1"/>
  <c r="R9332" i="1"/>
  <c r="R9333" i="1"/>
  <c r="R9334" i="1"/>
  <c r="R9335" i="1"/>
  <c r="R9336" i="1"/>
  <c r="R9337" i="1"/>
  <c r="R9338" i="1"/>
  <c r="R9339" i="1"/>
  <c r="R9340" i="1"/>
  <c r="R9341" i="1"/>
  <c r="R9342" i="1"/>
  <c r="R9343" i="1"/>
  <c r="R9344" i="1"/>
  <c r="R9345" i="1"/>
  <c r="R9346" i="1"/>
  <c r="R9347" i="1"/>
  <c r="R9348" i="1"/>
  <c r="R9349" i="1"/>
  <c r="R9350" i="1"/>
  <c r="R9351" i="1"/>
  <c r="R9352" i="1"/>
  <c r="R9353" i="1"/>
  <c r="R9354" i="1"/>
  <c r="R9355" i="1"/>
  <c r="R9356" i="1"/>
  <c r="R9357" i="1"/>
  <c r="R9358" i="1"/>
  <c r="R9359" i="1"/>
  <c r="R9360" i="1"/>
  <c r="R9361" i="1"/>
  <c r="R9362" i="1"/>
  <c r="R9363" i="1"/>
  <c r="R9364" i="1"/>
  <c r="R9365" i="1"/>
  <c r="R9366" i="1"/>
  <c r="R9367" i="1"/>
  <c r="R9368" i="1"/>
  <c r="R9369" i="1"/>
  <c r="R9370" i="1"/>
  <c r="R9371" i="1"/>
  <c r="R9372" i="1"/>
  <c r="R9373" i="1"/>
  <c r="R9374" i="1"/>
  <c r="R9375" i="1"/>
  <c r="R9376" i="1"/>
  <c r="R9377" i="1"/>
  <c r="R9378" i="1"/>
  <c r="R9379" i="1"/>
  <c r="R9380" i="1"/>
  <c r="R9381" i="1"/>
  <c r="R9382" i="1"/>
  <c r="R9383" i="1"/>
  <c r="R9384" i="1"/>
  <c r="R9385" i="1"/>
  <c r="R9386" i="1"/>
  <c r="R9387" i="1"/>
  <c r="R9388" i="1"/>
  <c r="R9389" i="1"/>
  <c r="R9390" i="1"/>
  <c r="R9391" i="1"/>
  <c r="R9392" i="1"/>
  <c r="R9393" i="1"/>
  <c r="R9394" i="1"/>
  <c r="R9395" i="1"/>
  <c r="R9396" i="1"/>
  <c r="R9397" i="1"/>
  <c r="R9398" i="1"/>
  <c r="R9399" i="1"/>
  <c r="R9400" i="1"/>
  <c r="R9401" i="1"/>
  <c r="R9402" i="1"/>
  <c r="R9403" i="1"/>
  <c r="R9404" i="1"/>
  <c r="R9405" i="1"/>
  <c r="R9406" i="1"/>
  <c r="R9407" i="1"/>
  <c r="R9408" i="1"/>
  <c r="R9409" i="1"/>
  <c r="R9410" i="1"/>
  <c r="R9411" i="1"/>
  <c r="R9412" i="1"/>
  <c r="R9413" i="1"/>
  <c r="R9414" i="1"/>
  <c r="R9415" i="1"/>
  <c r="R9416" i="1"/>
  <c r="R9417" i="1"/>
  <c r="R9418" i="1"/>
  <c r="R9419" i="1"/>
  <c r="R9420" i="1"/>
  <c r="R9421" i="1"/>
  <c r="R9422" i="1"/>
  <c r="R9423" i="1"/>
  <c r="R9424" i="1"/>
  <c r="R9425" i="1"/>
  <c r="R9426" i="1"/>
  <c r="R9427" i="1"/>
  <c r="R9428" i="1"/>
  <c r="R9429" i="1"/>
  <c r="R9430" i="1"/>
  <c r="R9431" i="1"/>
  <c r="R9432" i="1"/>
  <c r="R9433" i="1"/>
  <c r="R9434" i="1"/>
  <c r="R9435" i="1"/>
  <c r="R9436" i="1"/>
  <c r="R9437" i="1"/>
  <c r="R9438" i="1"/>
  <c r="R9439" i="1"/>
  <c r="R9440" i="1"/>
  <c r="R9441" i="1"/>
  <c r="R9442" i="1"/>
  <c r="R9443" i="1"/>
  <c r="R9444" i="1"/>
  <c r="R9445" i="1"/>
  <c r="R9446" i="1"/>
  <c r="R9447" i="1"/>
  <c r="R9448" i="1"/>
  <c r="R9449" i="1"/>
  <c r="R9450" i="1"/>
  <c r="R9451" i="1"/>
  <c r="R9452" i="1"/>
  <c r="R9453" i="1"/>
  <c r="R9454" i="1"/>
  <c r="R9455" i="1"/>
  <c r="R9456" i="1"/>
  <c r="R9457" i="1"/>
  <c r="R9458" i="1"/>
  <c r="R9459" i="1"/>
  <c r="R9460" i="1"/>
  <c r="R9461" i="1"/>
  <c r="R9462" i="1"/>
  <c r="R9463" i="1"/>
  <c r="R9464" i="1"/>
  <c r="R9465" i="1"/>
  <c r="R9466" i="1"/>
  <c r="R9467" i="1"/>
  <c r="R9468" i="1"/>
  <c r="R9469" i="1"/>
  <c r="R9470" i="1"/>
  <c r="R9471" i="1"/>
  <c r="R9472" i="1"/>
  <c r="R9473" i="1"/>
  <c r="R9474" i="1"/>
  <c r="R9475" i="1"/>
  <c r="R9476" i="1"/>
  <c r="R9477" i="1"/>
  <c r="R9478" i="1"/>
  <c r="R9479" i="1"/>
  <c r="R9480" i="1"/>
  <c r="R9481" i="1"/>
  <c r="R9482" i="1"/>
  <c r="R9483" i="1"/>
  <c r="R9484" i="1"/>
  <c r="R9485" i="1"/>
  <c r="R9486" i="1"/>
  <c r="R9487" i="1"/>
  <c r="R9488" i="1"/>
  <c r="R9489" i="1"/>
  <c r="R9490" i="1"/>
  <c r="R9491" i="1"/>
  <c r="R9492" i="1"/>
  <c r="R9493" i="1"/>
  <c r="R9494" i="1"/>
  <c r="R9495" i="1"/>
  <c r="R9496" i="1"/>
  <c r="R9497" i="1"/>
  <c r="R9498" i="1"/>
  <c r="R9499" i="1"/>
  <c r="R9500" i="1"/>
  <c r="R9501" i="1"/>
  <c r="R9502" i="1"/>
  <c r="R9503" i="1"/>
  <c r="R9504" i="1"/>
  <c r="R9505" i="1"/>
  <c r="R9506" i="1"/>
  <c r="R9507" i="1"/>
  <c r="R9508" i="1"/>
  <c r="R9509" i="1"/>
  <c r="R9510" i="1"/>
  <c r="R9511" i="1"/>
  <c r="R9512" i="1"/>
  <c r="R9513" i="1"/>
  <c r="R9514" i="1"/>
  <c r="R9515" i="1"/>
  <c r="R9516" i="1"/>
  <c r="R9517" i="1"/>
  <c r="R9518" i="1"/>
  <c r="R9519" i="1"/>
  <c r="R9520" i="1"/>
  <c r="R9521" i="1"/>
  <c r="R9522" i="1"/>
  <c r="R9523" i="1"/>
  <c r="R9524" i="1"/>
  <c r="R9525" i="1"/>
  <c r="R9526" i="1"/>
  <c r="R9527" i="1"/>
  <c r="R9528" i="1"/>
  <c r="R9529" i="1"/>
  <c r="R9530" i="1"/>
  <c r="R9531" i="1"/>
  <c r="R9532" i="1"/>
  <c r="R9533" i="1"/>
  <c r="R9534" i="1"/>
  <c r="R9535" i="1"/>
  <c r="R9536" i="1"/>
  <c r="R9537" i="1"/>
  <c r="R9538" i="1"/>
  <c r="R9539" i="1"/>
  <c r="R9540" i="1"/>
  <c r="R9541" i="1"/>
  <c r="R9542" i="1"/>
  <c r="R9543" i="1"/>
  <c r="R9544" i="1"/>
  <c r="R9545" i="1"/>
  <c r="R9546" i="1"/>
  <c r="R9547" i="1"/>
  <c r="R9548" i="1"/>
  <c r="R9549" i="1"/>
  <c r="R9550" i="1"/>
  <c r="R9551" i="1"/>
  <c r="R9552" i="1"/>
  <c r="R9553" i="1"/>
  <c r="R9554" i="1"/>
  <c r="R9555" i="1"/>
  <c r="R9556" i="1"/>
  <c r="R9557" i="1"/>
  <c r="R9558" i="1"/>
  <c r="R9559" i="1"/>
  <c r="R9560" i="1"/>
  <c r="R9561" i="1"/>
  <c r="R9562" i="1"/>
  <c r="R9563" i="1"/>
  <c r="R9564" i="1"/>
  <c r="R9565" i="1"/>
  <c r="R9566" i="1"/>
  <c r="R9567" i="1"/>
  <c r="R9568" i="1"/>
  <c r="R9569" i="1"/>
  <c r="R9570" i="1"/>
  <c r="R9571" i="1"/>
  <c r="R9572" i="1"/>
  <c r="R9573" i="1"/>
  <c r="R9574" i="1"/>
  <c r="R9575" i="1"/>
  <c r="R9576" i="1"/>
  <c r="R9577" i="1"/>
  <c r="R9578" i="1"/>
  <c r="R9579" i="1"/>
  <c r="R9580" i="1"/>
  <c r="R9581" i="1"/>
  <c r="R9582" i="1"/>
  <c r="R9583" i="1"/>
  <c r="R9584" i="1"/>
  <c r="R9585" i="1"/>
  <c r="R9586" i="1"/>
  <c r="R9587" i="1"/>
  <c r="R9588" i="1"/>
  <c r="R9589" i="1"/>
  <c r="R9590" i="1"/>
  <c r="R9591" i="1"/>
  <c r="R9592" i="1"/>
  <c r="R9593" i="1"/>
  <c r="R9594" i="1"/>
  <c r="R9595" i="1"/>
  <c r="R9596" i="1"/>
  <c r="R9597" i="1"/>
  <c r="R9598" i="1"/>
  <c r="R9599" i="1"/>
  <c r="R9600" i="1"/>
  <c r="R9601" i="1"/>
  <c r="R9602" i="1"/>
  <c r="R9603" i="1"/>
  <c r="R9604" i="1"/>
  <c r="R9605" i="1"/>
  <c r="R9606" i="1"/>
  <c r="R9607" i="1"/>
  <c r="R9608" i="1"/>
  <c r="R9609" i="1"/>
  <c r="R9610" i="1"/>
  <c r="R9611" i="1"/>
  <c r="R9612" i="1"/>
  <c r="R9613" i="1"/>
  <c r="R9614" i="1"/>
  <c r="R9615" i="1"/>
  <c r="R9616" i="1"/>
  <c r="R9617" i="1"/>
  <c r="R9618" i="1"/>
  <c r="R9619" i="1"/>
  <c r="R9620" i="1"/>
  <c r="R9621" i="1"/>
  <c r="R9622" i="1"/>
  <c r="R9623" i="1"/>
  <c r="R9624" i="1"/>
  <c r="R9625" i="1"/>
  <c r="R9626" i="1"/>
  <c r="R9627" i="1"/>
  <c r="R9628" i="1"/>
  <c r="R9629" i="1"/>
  <c r="R9630" i="1"/>
  <c r="R9631" i="1"/>
  <c r="R9632" i="1"/>
  <c r="R9633" i="1"/>
  <c r="R9634" i="1"/>
  <c r="R9635" i="1"/>
  <c r="R9636" i="1"/>
  <c r="R9637" i="1"/>
  <c r="R9638" i="1"/>
  <c r="R9639" i="1"/>
  <c r="R9640" i="1"/>
  <c r="R9641" i="1"/>
  <c r="R9642" i="1"/>
  <c r="R9643" i="1"/>
  <c r="R9644" i="1"/>
  <c r="R9645" i="1"/>
  <c r="R9646" i="1"/>
  <c r="R9647" i="1"/>
  <c r="R9648" i="1"/>
  <c r="R9649" i="1"/>
  <c r="R9650" i="1"/>
  <c r="R9651" i="1"/>
  <c r="R9652" i="1"/>
  <c r="R9653" i="1"/>
  <c r="R9654" i="1"/>
  <c r="R9655" i="1"/>
  <c r="R9656" i="1"/>
  <c r="R9657" i="1"/>
  <c r="R9658" i="1"/>
  <c r="R9659" i="1"/>
  <c r="R9660" i="1"/>
  <c r="R9661" i="1"/>
  <c r="R9662" i="1"/>
  <c r="R9663" i="1"/>
  <c r="R9664" i="1"/>
  <c r="R9665" i="1"/>
  <c r="R9666" i="1"/>
  <c r="R9667" i="1"/>
  <c r="R9668" i="1"/>
  <c r="R9669" i="1"/>
  <c r="R9670" i="1"/>
  <c r="R9671" i="1"/>
  <c r="R9672" i="1"/>
  <c r="R9673" i="1"/>
  <c r="R9674" i="1"/>
  <c r="R9675" i="1"/>
  <c r="R9676" i="1"/>
  <c r="R9677" i="1"/>
  <c r="R9678" i="1"/>
  <c r="R9679" i="1"/>
  <c r="R9680" i="1"/>
  <c r="R9681" i="1"/>
  <c r="R9682" i="1"/>
  <c r="R9683" i="1"/>
  <c r="R9684" i="1"/>
  <c r="R9685" i="1"/>
  <c r="R9686" i="1"/>
  <c r="R9687" i="1"/>
  <c r="R9688" i="1"/>
  <c r="R9689" i="1"/>
  <c r="R9690" i="1"/>
  <c r="R9691" i="1"/>
  <c r="R9692" i="1"/>
  <c r="R9693" i="1"/>
  <c r="R9694" i="1"/>
  <c r="R9695" i="1"/>
  <c r="R9696" i="1"/>
  <c r="R9697" i="1"/>
  <c r="R9698" i="1"/>
  <c r="R9699" i="1"/>
  <c r="R9700" i="1"/>
  <c r="R9701" i="1"/>
  <c r="R9702" i="1"/>
  <c r="R9703" i="1"/>
  <c r="R9704" i="1"/>
  <c r="R9705" i="1"/>
  <c r="R9706" i="1"/>
  <c r="R9707" i="1"/>
  <c r="R9708" i="1"/>
  <c r="R9709" i="1"/>
  <c r="R9710" i="1"/>
  <c r="R9711" i="1"/>
  <c r="R9712" i="1"/>
  <c r="R9713" i="1"/>
  <c r="R9714" i="1"/>
  <c r="R9715" i="1"/>
  <c r="R9716" i="1"/>
  <c r="R9717" i="1"/>
  <c r="R9718" i="1"/>
  <c r="R9719" i="1"/>
  <c r="R9720" i="1"/>
  <c r="R9721" i="1"/>
  <c r="R9722" i="1"/>
  <c r="R9723" i="1"/>
  <c r="R9724" i="1"/>
  <c r="R9725" i="1"/>
  <c r="R9726" i="1"/>
  <c r="R9727" i="1"/>
  <c r="R9728" i="1"/>
  <c r="R9729" i="1"/>
  <c r="R9730" i="1"/>
  <c r="R9731" i="1"/>
  <c r="R9732" i="1"/>
  <c r="R9733" i="1"/>
  <c r="R9734" i="1"/>
  <c r="R9735" i="1"/>
  <c r="R9736" i="1"/>
  <c r="R9737" i="1"/>
  <c r="R9738" i="1"/>
  <c r="R9739" i="1"/>
  <c r="R9740" i="1"/>
  <c r="R9741" i="1"/>
  <c r="R9742" i="1"/>
  <c r="R9743" i="1"/>
  <c r="R9744" i="1"/>
  <c r="R9745" i="1"/>
  <c r="R9746" i="1"/>
  <c r="R9747" i="1"/>
  <c r="R9748" i="1"/>
  <c r="R9749" i="1"/>
  <c r="R9750" i="1"/>
  <c r="R9751" i="1"/>
  <c r="R9752" i="1"/>
  <c r="R9753" i="1"/>
  <c r="R9754" i="1"/>
  <c r="R9755" i="1"/>
  <c r="R9756" i="1"/>
  <c r="R9757" i="1"/>
  <c r="R9758" i="1"/>
  <c r="R9759" i="1"/>
  <c r="R9760" i="1"/>
  <c r="R9761" i="1"/>
  <c r="R9762" i="1"/>
  <c r="R9763" i="1"/>
  <c r="R9764" i="1"/>
  <c r="R9765" i="1"/>
  <c r="R9766" i="1"/>
  <c r="R9767" i="1"/>
  <c r="R9768" i="1"/>
  <c r="R9769" i="1"/>
  <c r="R9770" i="1"/>
  <c r="R9771" i="1"/>
  <c r="R9772" i="1"/>
  <c r="R9773" i="1"/>
  <c r="R9774" i="1"/>
  <c r="R9775" i="1"/>
  <c r="R9776" i="1"/>
  <c r="R9777" i="1"/>
  <c r="R9778" i="1"/>
  <c r="R9779" i="1"/>
  <c r="R9780" i="1"/>
  <c r="R9781" i="1"/>
  <c r="R9782" i="1"/>
  <c r="R9783" i="1"/>
  <c r="R9784" i="1"/>
  <c r="R9785" i="1"/>
  <c r="R9786" i="1"/>
  <c r="R9787" i="1"/>
  <c r="R9788" i="1"/>
  <c r="R9789" i="1"/>
  <c r="R9790" i="1"/>
  <c r="R9791" i="1"/>
  <c r="R9792" i="1"/>
  <c r="R9793" i="1"/>
  <c r="R9794" i="1"/>
  <c r="R9795" i="1"/>
  <c r="R9796" i="1"/>
  <c r="R9797" i="1"/>
  <c r="R9798" i="1"/>
  <c r="R9799" i="1"/>
  <c r="R9800" i="1"/>
  <c r="R9801" i="1"/>
  <c r="R9802" i="1"/>
  <c r="R9803" i="1"/>
  <c r="R9804" i="1"/>
  <c r="R9805" i="1"/>
  <c r="R9806" i="1"/>
  <c r="R9807" i="1"/>
  <c r="R9808" i="1"/>
  <c r="R9809" i="1"/>
  <c r="R9810" i="1"/>
  <c r="R9811" i="1"/>
  <c r="R9812" i="1"/>
  <c r="R9813" i="1"/>
  <c r="R9814" i="1"/>
  <c r="R9815" i="1"/>
  <c r="R9816" i="1"/>
  <c r="R9817" i="1"/>
  <c r="R9818" i="1"/>
  <c r="R9819" i="1"/>
  <c r="R9820" i="1"/>
  <c r="R9821" i="1"/>
  <c r="R9822" i="1"/>
  <c r="R9823" i="1"/>
  <c r="R9824" i="1"/>
  <c r="R9825" i="1"/>
  <c r="R9826" i="1"/>
  <c r="R9827" i="1"/>
  <c r="R9828" i="1"/>
  <c r="R9829" i="1"/>
  <c r="R9830" i="1"/>
  <c r="R9831" i="1"/>
  <c r="R9832" i="1"/>
  <c r="R9833" i="1"/>
  <c r="R9834" i="1"/>
  <c r="R9835" i="1"/>
  <c r="R9836" i="1"/>
  <c r="R9837" i="1"/>
  <c r="R9838" i="1"/>
  <c r="R9839" i="1"/>
  <c r="R9840" i="1"/>
  <c r="R9841" i="1"/>
  <c r="R9842" i="1"/>
  <c r="R9843" i="1"/>
  <c r="R9844" i="1"/>
  <c r="R9845" i="1"/>
  <c r="R9846" i="1"/>
  <c r="R9847" i="1"/>
  <c r="R9848" i="1"/>
  <c r="R9849" i="1"/>
  <c r="R9850" i="1"/>
  <c r="R9851" i="1"/>
  <c r="R9852" i="1"/>
  <c r="R9853" i="1"/>
  <c r="R9854" i="1"/>
  <c r="R9855" i="1"/>
  <c r="R9856" i="1"/>
  <c r="R9857" i="1"/>
  <c r="R9858" i="1"/>
  <c r="R9859" i="1"/>
  <c r="R9860" i="1"/>
  <c r="R9861" i="1"/>
  <c r="R9862" i="1"/>
  <c r="R9863" i="1"/>
  <c r="R9864" i="1"/>
  <c r="R9865" i="1"/>
  <c r="R9866" i="1"/>
  <c r="R9867" i="1"/>
  <c r="R9868" i="1"/>
  <c r="R9869" i="1"/>
  <c r="R9870" i="1"/>
  <c r="R9871" i="1"/>
  <c r="R9872" i="1"/>
  <c r="R9873" i="1"/>
  <c r="R9874" i="1"/>
  <c r="R9875" i="1"/>
  <c r="R9876" i="1"/>
  <c r="R9877" i="1"/>
  <c r="R9878" i="1"/>
  <c r="R9879" i="1"/>
  <c r="R9880" i="1"/>
  <c r="R9881" i="1"/>
  <c r="R9882" i="1"/>
  <c r="R9883" i="1"/>
  <c r="R9884" i="1"/>
  <c r="R9885" i="1"/>
  <c r="R9886" i="1"/>
  <c r="R9887" i="1"/>
  <c r="R9888" i="1"/>
  <c r="R9889" i="1"/>
  <c r="R9890" i="1"/>
  <c r="R9891" i="1"/>
  <c r="R9892" i="1"/>
  <c r="R9893" i="1"/>
  <c r="R9894" i="1"/>
  <c r="R9895" i="1"/>
  <c r="R9896" i="1"/>
  <c r="R9897" i="1"/>
  <c r="R9898" i="1"/>
  <c r="R9899" i="1"/>
  <c r="R9900" i="1"/>
  <c r="R9901" i="1"/>
  <c r="R9902" i="1"/>
  <c r="R9903" i="1"/>
  <c r="R9904" i="1"/>
  <c r="R9905" i="1"/>
  <c r="R9906" i="1"/>
  <c r="R9907" i="1"/>
  <c r="R9908" i="1"/>
  <c r="R9909" i="1"/>
  <c r="R9910" i="1"/>
  <c r="R9911" i="1"/>
  <c r="R9912" i="1"/>
  <c r="R9913" i="1"/>
  <c r="R9914" i="1"/>
  <c r="R9915" i="1"/>
  <c r="R9916" i="1"/>
  <c r="R9917" i="1"/>
  <c r="R9918" i="1"/>
  <c r="R9919" i="1"/>
  <c r="R9920" i="1"/>
  <c r="R9921" i="1"/>
  <c r="R9922" i="1"/>
  <c r="R9923" i="1"/>
  <c r="R9924" i="1"/>
  <c r="R9925" i="1"/>
  <c r="R9926" i="1"/>
  <c r="R9927" i="1"/>
  <c r="R9928" i="1"/>
  <c r="R9929" i="1"/>
  <c r="R9930" i="1"/>
  <c r="R9931" i="1"/>
  <c r="R9932" i="1"/>
  <c r="R9933" i="1"/>
  <c r="R9934" i="1"/>
  <c r="R9935" i="1"/>
  <c r="R9936" i="1"/>
  <c r="R9937" i="1"/>
  <c r="R9938" i="1"/>
  <c r="R9939" i="1"/>
  <c r="R9940" i="1"/>
  <c r="R9941" i="1"/>
  <c r="R9942" i="1"/>
  <c r="R9943" i="1"/>
  <c r="R9944" i="1"/>
  <c r="R9945" i="1"/>
  <c r="R9946" i="1"/>
  <c r="R9947" i="1"/>
  <c r="R9948" i="1"/>
  <c r="R9949" i="1"/>
  <c r="R9950" i="1"/>
  <c r="R9951" i="1"/>
  <c r="R9952" i="1"/>
  <c r="R9953" i="1"/>
  <c r="R9954" i="1"/>
  <c r="R9955" i="1"/>
  <c r="R9956" i="1"/>
  <c r="R9957" i="1"/>
  <c r="R9958" i="1"/>
  <c r="R9959" i="1"/>
  <c r="R9960" i="1"/>
  <c r="R9961" i="1"/>
  <c r="R9962" i="1"/>
  <c r="R9963" i="1"/>
  <c r="R9964" i="1"/>
  <c r="R9965" i="1"/>
  <c r="R9966" i="1"/>
  <c r="R9967" i="1"/>
  <c r="R9968" i="1"/>
  <c r="R9969" i="1"/>
  <c r="R9970" i="1"/>
  <c r="R9971" i="1"/>
  <c r="R9972" i="1"/>
  <c r="R9973" i="1"/>
  <c r="R9974" i="1"/>
  <c r="R9975" i="1"/>
  <c r="R9976" i="1"/>
  <c r="R9977" i="1"/>
  <c r="R9978" i="1"/>
  <c r="R9979" i="1"/>
  <c r="R9980" i="1"/>
  <c r="R9981" i="1"/>
  <c r="R9982" i="1"/>
  <c r="R9983" i="1"/>
  <c r="R9984" i="1"/>
  <c r="R9985" i="1"/>
  <c r="R9986" i="1"/>
  <c r="R9987" i="1"/>
  <c r="R9988" i="1"/>
  <c r="R9989" i="1"/>
  <c r="R9990" i="1"/>
  <c r="R9991" i="1"/>
  <c r="R9992" i="1"/>
  <c r="R9993" i="1"/>
  <c r="R9994" i="1"/>
  <c r="R9995" i="1"/>
  <c r="R9996" i="1"/>
  <c r="R9997" i="1"/>
  <c r="R9998" i="1"/>
  <c r="R9999" i="1"/>
  <c r="R10000" i="1"/>
  <c r="R10001" i="1"/>
  <c r="R10002" i="1"/>
  <c r="R10003" i="1"/>
  <c r="R10004" i="1"/>
  <c r="R10005" i="1"/>
  <c r="R10006" i="1"/>
  <c r="R10007" i="1"/>
  <c r="R10008" i="1"/>
  <c r="R10009" i="1"/>
  <c r="R10010" i="1"/>
  <c r="R10011" i="1"/>
  <c r="R10012" i="1"/>
  <c r="R10013" i="1"/>
  <c r="R10014" i="1"/>
  <c r="R10015" i="1"/>
  <c r="R10016" i="1"/>
  <c r="R10017" i="1"/>
  <c r="R10018" i="1"/>
  <c r="R10019" i="1"/>
  <c r="R10020" i="1"/>
  <c r="R10021" i="1"/>
  <c r="R10022" i="1"/>
  <c r="R10023" i="1"/>
  <c r="R10024" i="1"/>
  <c r="R10025" i="1"/>
  <c r="R10026" i="1"/>
  <c r="R10027" i="1"/>
  <c r="R10028" i="1"/>
  <c r="R10029" i="1"/>
  <c r="R10030" i="1"/>
  <c r="R10031" i="1"/>
  <c r="R10032" i="1"/>
  <c r="R10033" i="1"/>
  <c r="R10034" i="1"/>
  <c r="R10035" i="1"/>
  <c r="R10036" i="1"/>
  <c r="R10037" i="1"/>
  <c r="R10038" i="1"/>
  <c r="R10039" i="1"/>
  <c r="R10040" i="1"/>
  <c r="R10041" i="1"/>
  <c r="R10042" i="1"/>
  <c r="R10043" i="1"/>
  <c r="R10044" i="1"/>
  <c r="R10045" i="1"/>
  <c r="R10046" i="1"/>
  <c r="R10047" i="1"/>
  <c r="R10048" i="1"/>
  <c r="R10049" i="1"/>
  <c r="R10050" i="1"/>
  <c r="R10051" i="1"/>
  <c r="R10052" i="1"/>
  <c r="R10053" i="1"/>
  <c r="R10054" i="1"/>
  <c r="R10055" i="1"/>
  <c r="R10056" i="1"/>
  <c r="R10057" i="1"/>
  <c r="R10058" i="1"/>
  <c r="R10059" i="1"/>
  <c r="R10060" i="1"/>
  <c r="R10061" i="1"/>
  <c r="R10062" i="1"/>
  <c r="R10063" i="1"/>
  <c r="R10064" i="1"/>
  <c r="R10065" i="1"/>
  <c r="R10066" i="1"/>
  <c r="R10067" i="1"/>
  <c r="R10068" i="1"/>
  <c r="R10069" i="1"/>
  <c r="R10070" i="1"/>
  <c r="R10071" i="1"/>
  <c r="R10072" i="1"/>
  <c r="R10073" i="1"/>
  <c r="R10074" i="1"/>
  <c r="R10075" i="1"/>
  <c r="R10076" i="1"/>
  <c r="R10077" i="1"/>
  <c r="R10078" i="1"/>
  <c r="R10079" i="1"/>
  <c r="R10080" i="1"/>
  <c r="R10081" i="1"/>
  <c r="R10082" i="1"/>
  <c r="R10083" i="1"/>
  <c r="R10084" i="1"/>
  <c r="R10085" i="1"/>
  <c r="R10086" i="1"/>
  <c r="R10087" i="1"/>
  <c r="R10088" i="1"/>
  <c r="R10089" i="1"/>
  <c r="R10090" i="1"/>
  <c r="R10091" i="1"/>
  <c r="R10092" i="1"/>
  <c r="R10093" i="1"/>
  <c r="R10094" i="1"/>
  <c r="R10095" i="1"/>
  <c r="R10096" i="1"/>
  <c r="R10097" i="1"/>
  <c r="R10098" i="1"/>
  <c r="R10099" i="1"/>
  <c r="R10100" i="1"/>
  <c r="R10101" i="1"/>
  <c r="R10102" i="1"/>
  <c r="R10103" i="1"/>
  <c r="R10104" i="1"/>
  <c r="R10105" i="1"/>
  <c r="R10106" i="1"/>
  <c r="R10107" i="1"/>
  <c r="R10108" i="1"/>
  <c r="R10109" i="1"/>
  <c r="R10110" i="1"/>
  <c r="R10111" i="1"/>
  <c r="R10112" i="1"/>
  <c r="R10113" i="1"/>
  <c r="R10114" i="1"/>
  <c r="R10115" i="1"/>
  <c r="R10116" i="1"/>
  <c r="R10117" i="1"/>
  <c r="R10118" i="1"/>
  <c r="R10119" i="1"/>
  <c r="R10120" i="1"/>
  <c r="R10121" i="1"/>
  <c r="R10122" i="1"/>
  <c r="R10123" i="1"/>
  <c r="R10124" i="1"/>
  <c r="R10125" i="1"/>
  <c r="R10126" i="1"/>
  <c r="R10127" i="1"/>
  <c r="R10128" i="1"/>
  <c r="R10129" i="1"/>
  <c r="R10130" i="1"/>
  <c r="R10131" i="1"/>
  <c r="R10132" i="1"/>
  <c r="R10133" i="1"/>
  <c r="R10134" i="1"/>
  <c r="R10135" i="1"/>
  <c r="R10136" i="1"/>
  <c r="R10137" i="1"/>
  <c r="R10138" i="1"/>
  <c r="R10139" i="1"/>
  <c r="R10140" i="1"/>
  <c r="R10141" i="1"/>
  <c r="R10142" i="1"/>
  <c r="R10143" i="1"/>
  <c r="R10144" i="1"/>
  <c r="R10145" i="1"/>
  <c r="R10146" i="1"/>
  <c r="R10147" i="1"/>
  <c r="R10148" i="1"/>
  <c r="R10149" i="1"/>
  <c r="R10150" i="1"/>
  <c r="R10151" i="1"/>
  <c r="R10152" i="1"/>
  <c r="R10153" i="1"/>
  <c r="R10154" i="1"/>
  <c r="R10155" i="1"/>
  <c r="R10156" i="1"/>
  <c r="R10157" i="1"/>
  <c r="R10158" i="1"/>
  <c r="R10159" i="1"/>
  <c r="R10160" i="1"/>
  <c r="R10161" i="1"/>
  <c r="R10162" i="1"/>
  <c r="R10163" i="1"/>
  <c r="R10164" i="1"/>
  <c r="R10165" i="1"/>
  <c r="R10166" i="1"/>
  <c r="R10167" i="1"/>
  <c r="R10168" i="1"/>
  <c r="R10169" i="1"/>
  <c r="R10170" i="1"/>
  <c r="R10171" i="1"/>
  <c r="R10172" i="1"/>
  <c r="R10173" i="1"/>
  <c r="R10174" i="1"/>
  <c r="R10175" i="1"/>
  <c r="R10176" i="1"/>
  <c r="R10177" i="1"/>
  <c r="R10178" i="1"/>
  <c r="R10179" i="1"/>
  <c r="R10180" i="1"/>
  <c r="R10181" i="1"/>
  <c r="R10182" i="1"/>
  <c r="R10183" i="1"/>
  <c r="R10184" i="1"/>
  <c r="R10185" i="1"/>
  <c r="R10186" i="1"/>
  <c r="R10187" i="1"/>
  <c r="R10188" i="1"/>
  <c r="R10189" i="1"/>
  <c r="R10190" i="1"/>
  <c r="R10191" i="1"/>
  <c r="R10192" i="1"/>
  <c r="R10193" i="1"/>
  <c r="R10194" i="1"/>
  <c r="R10195" i="1"/>
  <c r="R10196" i="1"/>
  <c r="R10197" i="1"/>
  <c r="R10198" i="1"/>
  <c r="R10199" i="1"/>
  <c r="R10200" i="1"/>
  <c r="R10201" i="1"/>
  <c r="R10202" i="1"/>
  <c r="R10203" i="1"/>
  <c r="R10204" i="1"/>
  <c r="R10205" i="1"/>
  <c r="R10206" i="1"/>
  <c r="R10207" i="1"/>
  <c r="R10208" i="1"/>
  <c r="R10209" i="1"/>
  <c r="R10210" i="1"/>
  <c r="R10211" i="1"/>
  <c r="R10212" i="1"/>
  <c r="R10213" i="1"/>
  <c r="R10214" i="1"/>
  <c r="R10215" i="1"/>
  <c r="R10216" i="1"/>
  <c r="R10217" i="1"/>
  <c r="R10218" i="1"/>
  <c r="R10219" i="1"/>
  <c r="R10220" i="1"/>
  <c r="R10221" i="1"/>
  <c r="R10222" i="1"/>
  <c r="R10223" i="1"/>
  <c r="R10224" i="1"/>
  <c r="R10225" i="1"/>
  <c r="R10226" i="1"/>
  <c r="R10227" i="1"/>
  <c r="R10228" i="1"/>
  <c r="R10229" i="1"/>
  <c r="R10230" i="1"/>
  <c r="R10231" i="1"/>
  <c r="R10232" i="1"/>
  <c r="R10233" i="1"/>
  <c r="R10234" i="1"/>
  <c r="R10235" i="1"/>
  <c r="R10236" i="1"/>
  <c r="R10237" i="1"/>
  <c r="R10238" i="1"/>
  <c r="R10239" i="1"/>
  <c r="R10240" i="1"/>
  <c r="R10241" i="1"/>
  <c r="R10242" i="1"/>
  <c r="R10243" i="1"/>
  <c r="R10244" i="1"/>
  <c r="R10245" i="1"/>
  <c r="R10246" i="1"/>
  <c r="R10247" i="1"/>
  <c r="R10248" i="1"/>
  <c r="R10249" i="1"/>
  <c r="R10250" i="1"/>
  <c r="R10251" i="1"/>
  <c r="R10252" i="1"/>
  <c r="R10253" i="1"/>
  <c r="R10254" i="1"/>
  <c r="R10255" i="1"/>
  <c r="R10256" i="1"/>
  <c r="R10257" i="1"/>
  <c r="R10258" i="1"/>
  <c r="R10259" i="1"/>
  <c r="R10260" i="1"/>
  <c r="R10261" i="1"/>
  <c r="R10262" i="1"/>
  <c r="R10263" i="1"/>
  <c r="R10264" i="1"/>
  <c r="R10265" i="1"/>
  <c r="R10266" i="1"/>
  <c r="R10267" i="1"/>
  <c r="R10268" i="1"/>
  <c r="R10269" i="1"/>
  <c r="R10270" i="1"/>
  <c r="R10271" i="1"/>
  <c r="R10272" i="1"/>
  <c r="R10273" i="1"/>
  <c r="R10274" i="1"/>
  <c r="R10275" i="1"/>
  <c r="R10276" i="1"/>
  <c r="R10277" i="1"/>
  <c r="R10278" i="1"/>
  <c r="R10279" i="1"/>
  <c r="R10280" i="1"/>
  <c r="R10281" i="1"/>
  <c r="R10282" i="1"/>
  <c r="R10283" i="1"/>
  <c r="R10284" i="1"/>
  <c r="R10285" i="1"/>
  <c r="R10286" i="1"/>
  <c r="R10287" i="1"/>
  <c r="R10288" i="1"/>
  <c r="R10289" i="1"/>
  <c r="R10290" i="1"/>
  <c r="R10291" i="1"/>
  <c r="R10292" i="1"/>
  <c r="R10293" i="1"/>
  <c r="R10294" i="1"/>
  <c r="R10295" i="1"/>
  <c r="R10296" i="1"/>
  <c r="R10297" i="1"/>
  <c r="R10298" i="1"/>
  <c r="R10299" i="1"/>
  <c r="R10300" i="1"/>
  <c r="R10301" i="1"/>
  <c r="R10302" i="1"/>
  <c r="R10303" i="1"/>
  <c r="R10304" i="1"/>
  <c r="R10305" i="1"/>
  <c r="R10306" i="1"/>
  <c r="R10307" i="1"/>
  <c r="R10308" i="1"/>
  <c r="R10309" i="1"/>
  <c r="R10310" i="1"/>
  <c r="R10311" i="1"/>
  <c r="R10312" i="1"/>
  <c r="R10313" i="1"/>
  <c r="R10314" i="1"/>
  <c r="R10315" i="1"/>
  <c r="R10316" i="1"/>
  <c r="R10317" i="1"/>
  <c r="R10318" i="1"/>
  <c r="R10319" i="1"/>
  <c r="R10320" i="1"/>
  <c r="R10321" i="1"/>
  <c r="R10322" i="1"/>
  <c r="R10323" i="1"/>
  <c r="R10324" i="1"/>
  <c r="R10325" i="1"/>
  <c r="R10326" i="1"/>
  <c r="R10327" i="1"/>
  <c r="R10328" i="1"/>
  <c r="R10329" i="1"/>
  <c r="R10330" i="1"/>
  <c r="R10331" i="1"/>
  <c r="R10332" i="1"/>
  <c r="R10333" i="1"/>
  <c r="R10334" i="1"/>
  <c r="R10335" i="1"/>
  <c r="R10336" i="1"/>
  <c r="R10337" i="1"/>
  <c r="R10338" i="1"/>
  <c r="R10339" i="1"/>
  <c r="R10340" i="1"/>
  <c r="R10341" i="1"/>
  <c r="R10342" i="1"/>
  <c r="R10343" i="1"/>
  <c r="R10344" i="1"/>
  <c r="R10345" i="1"/>
  <c r="R10346" i="1"/>
  <c r="R10347" i="1"/>
  <c r="R10348" i="1"/>
  <c r="R10349" i="1"/>
  <c r="R10350" i="1"/>
  <c r="R10351" i="1"/>
  <c r="R10352" i="1"/>
  <c r="R10353" i="1"/>
  <c r="R10354" i="1"/>
  <c r="R10355" i="1"/>
  <c r="R10356" i="1"/>
  <c r="R10357" i="1"/>
  <c r="R10358" i="1"/>
  <c r="R10359" i="1"/>
  <c r="R10360" i="1"/>
  <c r="R10361" i="1"/>
  <c r="R10362" i="1"/>
  <c r="R10363" i="1"/>
  <c r="R10364" i="1"/>
  <c r="R10365" i="1"/>
  <c r="R10366" i="1"/>
  <c r="R10367" i="1"/>
  <c r="R10368" i="1"/>
  <c r="R10369" i="1"/>
  <c r="R10370" i="1"/>
  <c r="R10371" i="1"/>
  <c r="R10372" i="1"/>
  <c r="R10373" i="1"/>
  <c r="R10374" i="1"/>
  <c r="R10375" i="1"/>
  <c r="R10376" i="1"/>
  <c r="R10377" i="1"/>
  <c r="R10378" i="1"/>
  <c r="R10379" i="1"/>
  <c r="R10380" i="1"/>
  <c r="R10381" i="1"/>
  <c r="R10382" i="1"/>
  <c r="R10383" i="1"/>
  <c r="R10384" i="1"/>
  <c r="R10385" i="1"/>
  <c r="R10386" i="1"/>
  <c r="R10387" i="1"/>
  <c r="R10388" i="1"/>
  <c r="R10389" i="1"/>
  <c r="R10390" i="1"/>
  <c r="R10391" i="1"/>
  <c r="R10392" i="1"/>
  <c r="R10393" i="1"/>
  <c r="R10394" i="1"/>
  <c r="R10395" i="1"/>
  <c r="R10396" i="1"/>
  <c r="R10397" i="1"/>
  <c r="R10398" i="1"/>
  <c r="R10399" i="1"/>
  <c r="R10400" i="1"/>
  <c r="R10401" i="1"/>
  <c r="R10402" i="1"/>
  <c r="R10403" i="1"/>
  <c r="R10404" i="1"/>
  <c r="R10405" i="1"/>
  <c r="R10406" i="1"/>
  <c r="R10407" i="1"/>
  <c r="R10408" i="1"/>
  <c r="R10409" i="1"/>
  <c r="R10410" i="1"/>
  <c r="R10411" i="1"/>
  <c r="R10412" i="1"/>
  <c r="R10413" i="1"/>
  <c r="R10414" i="1"/>
  <c r="R10415" i="1"/>
  <c r="R10416" i="1"/>
  <c r="R10417" i="1"/>
  <c r="R10418" i="1"/>
  <c r="R10419" i="1"/>
  <c r="R10420" i="1"/>
  <c r="R10421" i="1"/>
  <c r="R10422" i="1"/>
  <c r="R10423" i="1"/>
  <c r="R10424" i="1"/>
  <c r="R10425" i="1"/>
  <c r="R10426" i="1"/>
  <c r="R10427" i="1"/>
  <c r="R10428" i="1"/>
  <c r="R10429" i="1"/>
  <c r="R10430" i="1"/>
  <c r="R10431" i="1"/>
  <c r="R10432" i="1"/>
  <c r="R10433" i="1"/>
  <c r="R10434" i="1"/>
  <c r="R10435" i="1"/>
  <c r="R10436" i="1"/>
  <c r="R10437" i="1"/>
  <c r="R10438" i="1"/>
  <c r="R10439" i="1"/>
  <c r="R10440" i="1"/>
  <c r="R10441" i="1"/>
  <c r="R10442" i="1"/>
  <c r="R10443" i="1"/>
  <c r="R10444" i="1"/>
  <c r="R10445" i="1"/>
  <c r="R10446" i="1"/>
  <c r="R10447" i="1"/>
  <c r="R10448" i="1"/>
  <c r="R10449" i="1"/>
  <c r="R10450" i="1"/>
  <c r="R10451" i="1"/>
  <c r="R10452" i="1"/>
  <c r="R10453" i="1"/>
  <c r="R10454" i="1"/>
  <c r="R10455" i="1"/>
  <c r="R10456" i="1"/>
  <c r="R10457" i="1"/>
  <c r="R10458" i="1"/>
  <c r="R10459" i="1"/>
  <c r="R10460" i="1"/>
  <c r="R10461" i="1"/>
  <c r="R10462" i="1"/>
  <c r="R10463" i="1"/>
  <c r="R10464" i="1"/>
  <c r="R10465" i="1"/>
  <c r="R10466" i="1"/>
  <c r="R10467" i="1"/>
  <c r="R10468" i="1"/>
  <c r="R10469" i="1"/>
  <c r="R10470" i="1"/>
  <c r="R10471" i="1"/>
  <c r="R10472" i="1"/>
  <c r="R10473" i="1"/>
  <c r="R10474" i="1"/>
  <c r="R10475" i="1"/>
  <c r="R10476" i="1"/>
  <c r="R10477" i="1"/>
  <c r="R10478" i="1"/>
  <c r="R10479" i="1"/>
  <c r="R10480" i="1"/>
  <c r="R10481" i="1"/>
  <c r="R10482" i="1"/>
  <c r="R10483" i="1"/>
  <c r="R10484" i="1"/>
  <c r="R10485" i="1"/>
  <c r="R10486" i="1"/>
  <c r="R10487" i="1"/>
  <c r="R10488" i="1"/>
  <c r="R10489" i="1"/>
  <c r="R10490" i="1"/>
  <c r="R10491" i="1"/>
  <c r="R10492" i="1"/>
  <c r="R10493" i="1"/>
  <c r="R10494" i="1"/>
  <c r="R10495" i="1"/>
  <c r="R10496" i="1"/>
  <c r="R10497" i="1"/>
  <c r="R10498" i="1"/>
  <c r="R10499" i="1"/>
  <c r="R10500" i="1"/>
  <c r="R10501" i="1"/>
  <c r="R10502" i="1"/>
  <c r="R10503" i="1"/>
  <c r="R10504" i="1"/>
  <c r="R10505" i="1"/>
  <c r="R10506" i="1"/>
  <c r="R10507" i="1"/>
  <c r="R10508" i="1"/>
  <c r="R10509" i="1"/>
  <c r="R10510" i="1"/>
  <c r="R10511" i="1"/>
  <c r="R10512" i="1"/>
  <c r="R10513" i="1"/>
  <c r="R10514" i="1"/>
  <c r="R10515" i="1"/>
  <c r="R10516" i="1"/>
  <c r="R10517" i="1"/>
  <c r="R10518" i="1"/>
  <c r="R10519" i="1"/>
  <c r="R10520" i="1"/>
  <c r="R10521" i="1"/>
  <c r="R10522" i="1"/>
  <c r="R10523" i="1"/>
  <c r="R10524" i="1"/>
  <c r="R10525" i="1"/>
  <c r="R10526" i="1"/>
  <c r="R10527" i="1"/>
  <c r="R10528" i="1"/>
  <c r="R10529" i="1"/>
  <c r="R10530" i="1"/>
  <c r="R10531" i="1"/>
  <c r="R10532" i="1"/>
  <c r="R10533" i="1"/>
  <c r="R10534" i="1"/>
  <c r="R10535" i="1"/>
  <c r="R10536" i="1"/>
  <c r="R10537" i="1"/>
  <c r="R10538" i="1"/>
  <c r="R10539" i="1"/>
  <c r="R10540" i="1"/>
  <c r="R10541" i="1"/>
  <c r="R10542" i="1"/>
  <c r="R10543" i="1"/>
  <c r="R10544" i="1"/>
  <c r="R10545" i="1"/>
  <c r="R10546" i="1"/>
  <c r="R10547" i="1"/>
  <c r="R10548" i="1"/>
  <c r="R10549" i="1"/>
  <c r="R10550" i="1"/>
  <c r="R10551" i="1"/>
  <c r="R10552" i="1"/>
  <c r="R10553" i="1"/>
  <c r="R10554" i="1"/>
  <c r="R10555" i="1"/>
  <c r="R10556" i="1"/>
  <c r="R10557" i="1"/>
  <c r="R10558" i="1"/>
  <c r="R10559" i="1"/>
  <c r="R10560" i="1"/>
  <c r="R10561" i="1"/>
  <c r="R10562" i="1"/>
  <c r="R10563" i="1"/>
  <c r="R10564" i="1"/>
  <c r="R10565" i="1"/>
  <c r="R10566" i="1"/>
  <c r="R10567" i="1"/>
  <c r="R10568" i="1"/>
  <c r="R10569" i="1"/>
  <c r="R10570" i="1"/>
  <c r="R10571" i="1"/>
  <c r="R10572" i="1"/>
  <c r="R10573" i="1"/>
  <c r="R10574" i="1"/>
  <c r="R10575" i="1"/>
  <c r="R10576" i="1"/>
  <c r="R10577" i="1"/>
  <c r="R10578" i="1"/>
  <c r="R10579" i="1"/>
  <c r="R10580" i="1"/>
  <c r="R10581" i="1"/>
  <c r="R10582" i="1"/>
  <c r="R10583" i="1"/>
  <c r="R10584" i="1"/>
  <c r="R10585" i="1"/>
  <c r="R10586" i="1"/>
  <c r="R10587" i="1"/>
  <c r="R10588" i="1"/>
  <c r="R10589" i="1"/>
  <c r="R10590" i="1"/>
  <c r="R10591" i="1"/>
  <c r="R10592" i="1"/>
  <c r="R10593" i="1"/>
  <c r="R10594" i="1"/>
  <c r="R10595" i="1"/>
  <c r="R10596" i="1"/>
  <c r="R10597" i="1"/>
  <c r="R10598" i="1"/>
  <c r="R10599" i="1"/>
  <c r="R10600" i="1"/>
  <c r="R10601" i="1"/>
  <c r="R10602" i="1"/>
  <c r="R10603" i="1"/>
  <c r="R10604" i="1"/>
  <c r="R10605" i="1"/>
  <c r="R10606" i="1"/>
  <c r="R10607" i="1"/>
  <c r="R10608" i="1"/>
  <c r="R10609" i="1"/>
  <c r="R10610" i="1"/>
  <c r="R10611" i="1"/>
  <c r="R10612" i="1"/>
  <c r="R10613" i="1"/>
  <c r="R10614" i="1"/>
  <c r="R10615" i="1"/>
  <c r="R10616" i="1"/>
  <c r="R10617" i="1"/>
  <c r="R10618" i="1"/>
  <c r="R10619" i="1"/>
  <c r="R10620" i="1"/>
  <c r="R10621" i="1"/>
  <c r="R10622" i="1"/>
  <c r="R10623" i="1"/>
  <c r="R10624" i="1"/>
  <c r="R10625" i="1"/>
  <c r="R10626" i="1"/>
  <c r="R10627" i="1"/>
  <c r="R10628" i="1"/>
  <c r="R10629" i="1"/>
  <c r="R10630" i="1"/>
  <c r="R10631" i="1"/>
  <c r="R10632" i="1"/>
  <c r="R10633" i="1"/>
  <c r="R10634" i="1"/>
  <c r="R10635" i="1"/>
  <c r="R10636" i="1"/>
  <c r="R10637" i="1"/>
  <c r="R10638" i="1"/>
  <c r="R10639" i="1"/>
  <c r="R10640" i="1"/>
  <c r="R10641" i="1"/>
  <c r="R10642" i="1"/>
  <c r="R10643" i="1"/>
  <c r="R10644" i="1"/>
  <c r="R10645" i="1"/>
  <c r="R10646" i="1"/>
  <c r="R10647" i="1"/>
  <c r="R10648" i="1"/>
  <c r="R10649" i="1"/>
  <c r="R10650" i="1"/>
  <c r="R10651" i="1"/>
  <c r="R10652" i="1"/>
  <c r="R10653" i="1"/>
  <c r="R10654" i="1"/>
  <c r="R10655" i="1"/>
  <c r="R10656" i="1"/>
  <c r="R10657" i="1"/>
  <c r="R10658" i="1"/>
  <c r="R10659" i="1"/>
  <c r="R10660" i="1"/>
  <c r="R10661" i="1"/>
  <c r="R10662" i="1"/>
  <c r="R10663" i="1"/>
  <c r="R10664" i="1"/>
  <c r="R10665" i="1"/>
  <c r="R10666" i="1"/>
  <c r="R10667" i="1"/>
  <c r="R10668" i="1"/>
  <c r="R10669" i="1"/>
  <c r="R10670" i="1"/>
  <c r="R10671" i="1"/>
  <c r="R10672" i="1"/>
  <c r="R10673" i="1"/>
  <c r="R10674" i="1"/>
  <c r="R10675" i="1"/>
  <c r="R10676" i="1"/>
  <c r="R10677" i="1"/>
  <c r="R10678" i="1"/>
  <c r="R10679" i="1"/>
  <c r="R10680" i="1"/>
  <c r="R10681" i="1"/>
  <c r="R10682" i="1"/>
  <c r="R10683" i="1"/>
  <c r="R10684" i="1"/>
  <c r="R10685" i="1"/>
  <c r="R10686" i="1"/>
  <c r="R10687" i="1"/>
  <c r="R10688" i="1"/>
  <c r="R10689" i="1"/>
  <c r="R10690" i="1"/>
  <c r="R10691" i="1"/>
  <c r="R10692" i="1"/>
  <c r="R10693" i="1"/>
  <c r="R10694" i="1"/>
  <c r="R10695" i="1"/>
  <c r="R10696" i="1"/>
  <c r="R10697" i="1"/>
  <c r="R10698" i="1"/>
  <c r="R10699" i="1"/>
  <c r="R10700" i="1"/>
  <c r="R10701" i="1"/>
  <c r="R10702" i="1"/>
  <c r="R10703" i="1"/>
  <c r="R10704" i="1"/>
  <c r="R10705" i="1"/>
  <c r="R10706" i="1"/>
  <c r="R10707" i="1"/>
  <c r="R10708" i="1"/>
  <c r="R10709" i="1"/>
  <c r="R10710" i="1"/>
  <c r="R10711" i="1"/>
  <c r="R10712" i="1"/>
  <c r="R10713" i="1"/>
  <c r="R10714" i="1"/>
  <c r="R10715" i="1"/>
  <c r="R10716" i="1"/>
  <c r="R10717" i="1"/>
  <c r="R10718" i="1"/>
  <c r="R10719" i="1"/>
  <c r="R10720" i="1"/>
  <c r="R10721" i="1"/>
  <c r="R10722" i="1"/>
  <c r="R10723" i="1"/>
  <c r="R10724" i="1"/>
  <c r="R10725" i="1"/>
  <c r="R10726" i="1"/>
  <c r="R10727" i="1"/>
  <c r="R10728" i="1"/>
  <c r="R10729" i="1"/>
  <c r="R10730" i="1"/>
  <c r="R10731" i="1"/>
  <c r="R10732" i="1"/>
  <c r="R10733" i="1"/>
  <c r="R10734" i="1"/>
  <c r="R10735" i="1"/>
  <c r="R10736" i="1"/>
  <c r="R10737" i="1"/>
  <c r="R10738" i="1"/>
  <c r="R10739" i="1"/>
  <c r="R10740" i="1"/>
  <c r="R10741" i="1"/>
  <c r="R10742" i="1"/>
  <c r="R10743" i="1"/>
  <c r="R10744" i="1"/>
  <c r="R10745" i="1"/>
  <c r="R10746" i="1"/>
  <c r="R10747" i="1"/>
  <c r="R10748" i="1"/>
  <c r="R10749" i="1"/>
  <c r="R10750" i="1"/>
  <c r="R10751" i="1"/>
  <c r="R10752" i="1"/>
  <c r="R10753" i="1"/>
  <c r="R10754" i="1"/>
  <c r="R10755" i="1"/>
  <c r="R10756" i="1"/>
  <c r="R10757" i="1"/>
  <c r="R10758" i="1"/>
  <c r="R10759" i="1"/>
  <c r="R10760" i="1"/>
  <c r="R10761" i="1"/>
  <c r="R10762" i="1"/>
  <c r="R10763" i="1"/>
  <c r="R10764" i="1"/>
  <c r="R10765" i="1"/>
  <c r="R10766" i="1"/>
  <c r="R10767" i="1"/>
  <c r="R10768" i="1"/>
  <c r="R10769" i="1"/>
  <c r="R10770" i="1"/>
  <c r="R10771" i="1"/>
  <c r="R10772" i="1"/>
  <c r="R10773" i="1"/>
  <c r="R10774" i="1"/>
  <c r="R10775" i="1"/>
  <c r="R10776" i="1"/>
  <c r="R10777" i="1"/>
  <c r="R10778" i="1"/>
  <c r="R10779" i="1"/>
  <c r="R10780" i="1"/>
  <c r="R10781" i="1"/>
  <c r="R10782" i="1"/>
  <c r="R10783" i="1"/>
  <c r="R10784" i="1"/>
  <c r="R10785" i="1"/>
  <c r="R10786" i="1"/>
  <c r="R10787" i="1"/>
  <c r="R10788" i="1"/>
  <c r="R10789" i="1"/>
  <c r="R10790" i="1"/>
  <c r="R10791" i="1"/>
  <c r="R10792" i="1"/>
  <c r="R10793" i="1"/>
  <c r="R10794" i="1"/>
  <c r="R10795" i="1"/>
  <c r="R10796" i="1"/>
  <c r="R10797" i="1"/>
  <c r="R10798" i="1"/>
  <c r="R10799" i="1"/>
  <c r="R10800" i="1"/>
  <c r="R10801" i="1"/>
  <c r="R10802" i="1"/>
  <c r="R10803" i="1"/>
  <c r="R10804" i="1"/>
  <c r="R10805" i="1"/>
  <c r="R10806" i="1"/>
  <c r="R10807" i="1"/>
  <c r="R10808" i="1"/>
  <c r="R10809" i="1"/>
  <c r="R10810" i="1"/>
  <c r="R10811" i="1"/>
  <c r="R10812" i="1"/>
  <c r="R10813" i="1"/>
  <c r="R10814" i="1"/>
  <c r="R10815" i="1"/>
  <c r="R10816" i="1"/>
  <c r="R10817" i="1"/>
  <c r="R10818" i="1"/>
  <c r="R10819" i="1"/>
  <c r="R10820" i="1"/>
  <c r="R10821" i="1"/>
  <c r="R10822" i="1"/>
  <c r="R10823" i="1"/>
  <c r="R10824" i="1"/>
  <c r="R10825" i="1"/>
  <c r="R10826" i="1"/>
  <c r="R10827" i="1"/>
  <c r="R10828" i="1"/>
  <c r="R10829" i="1"/>
  <c r="R10830" i="1"/>
  <c r="R10831" i="1"/>
  <c r="R10832" i="1"/>
  <c r="R10833" i="1"/>
  <c r="R10834" i="1"/>
  <c r="R10835" i="1"/>
  <c r="R10836" i="1"/>
  <c r="R10837" i="1"/>
  <c r="R10838" i="1"/>
  <c r="R10839" i="1"/>
  <c r="R10840" i="1"/>
  <c r="R10841" i="1"/>
  <c r="R10842" i="1"/>
  <c r="R10843" i="1"/>
  <c r="R10844" i="1"/>
  <c r="R10845" i="1"/>
  <c r="R10846" i="1"/>
  <c r="R10847" i="1"/>
  <c r="R10848" i="1"/>
  <c r="R10849" i="1"/>
  <c r="R10850" i="1"/>
  <c r="R10851" i="1"/>
  <c r="R10852" i="1"/>
  <c r="R10853" i="1"/>
  <c r="R10854" i="1"/>
  <c r="R10855" i="1"/>
  <c r="R10856" i="1"/>
  <c r="R10857" i="1"/>
  <c r="R10858" i="1"/>
  <c r="R10859" i="1"/>
  <c r="R10860" i="1"/>
  <c r="R10861" i="1"/>
  <c r="R10862" i="1"/>
  <c r="R10863" i="1"/>
  <c r="R10864" i="1"/>
  <c r="R10865" i="1"/>
  <c r="R10866" i="1"/>
  <c r="R10867" i="1"/>
  <c r="R10868" i="1"/>
  <c r="R10869" i="1"/>
  <c r="R10870" i="1"/>
  <c r="R10871" i="1"/>
  <c r="R10872" i="1"/>
  <c r="R10873" i="1"/>
  <c r="R10874" i="1"/>
  <c r="R10875" i="1"/>
  <c r="R10876" i="1"/>
  <c r="R10877" i="1"/>
  <c r="R10878" i="1"/>
  <c r="R10879" i="1"/>
  <c r="R10880" i="1"/>
  <c r="R10881" i="1"/>
  <c r="R10882" i="1"/>
  <c r="R10883" i="1"/>
  <c r="R10884" i="1"/>
  <c r="R10885" i="1"/>
  <c r="R10886" i="1"/>
  <c r="R10887" i="1"/>
  <c r="R10888" i="1"/>
  <c r="R10889" i="1"/>
  <c r="R10890"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Q3202" i="1"/>
  <c r="Q3203" i="1"/>
  <c r="Q3204" i="1"/>
  <c r="Q3205" i="1"/>
  <c r="Q3206" i="1"/>
  <c r="Q3207" i="1"/>
  <c r="Q3208" i="1"/>
  <c r="Q3209" i="1"/>
  <c r="Q3210" i="1"/>
  <c r="Q3211" i="1"/>
  <c r="Q3212" i="1"/>
  <c r="Q3213" i="1"/>
  <c r="Q3214" i="1"/>
  <c r="Q3215" i="1"/>
  <c r="Q3216" i="1"/>
  <c r="Q3217" i="1"/>
  <c r="Q3218" i="1"/>
  <c r="Q3219" i="1"/>
  <c r="Q3220" i="1"/>
  <c r="Q3221" i="1"/>
  <c r="Q3222" i="1"/>
  <c r="Q3223" i="1"/>
  <c r="Q3224" i="1"/>
  <c r="Q3225" i="1"/>
  <c r="Q3226" i="1"/>
  <c r="Q3227" i="1"/>
  <c r="Q3228" i="1"/>
  <c r="Q3229" i="1"/>
  <c r="Q3230" i="1"/>
  <c r="Q3231" i="1"/>
  <c r="Q3232" i="1"/>
  <c r="Q3233" i="1"/>
  <c r="Q3234" i="1"/>
  <c r="Q3235" i="1"/>
  <c r="Q3236" i="1"/>
  <c r="Q3237" i="1"/>
  <c r="Q3238" i="1"/>
  <c r="Q3239" i="1"/>
  <c r="Q3240" i="1"/>
  <c r="Q3241" i="1"/>
  <c r="Q3242" i="1"/>
  <c r="Q3243" i="1"/>
  <c r="Q3244" i="1"/>
  <c r="Q3245" i="1"/>
  <c r="Q3246" i="1"/>
  <c r="Q3247" i="1"/>
  <c r="Q3248" i="1"/>
  <c r="Q3249" i="1"/>
  <c r="Q3250" i="1"/>
  <c r="Q3251" i="1"/>
  <c r="Q3252" i="1"/>
  <c r="Q3253" i="1"/>
  <c r="Q3254" i="1"/>
  <c r="Q3255" i="1"/>
  <c r="Q3256" i="1"/>
  <c r="Q3257" i="1"/>
  <c r="Q3258" i="1"/>
  <c r="Q3259" i="1"/>
  <c r="Q3260" i="1"/>
  <c r="Q3261" i="1"/>
  <c r="Q3262" i="1"/>
  <c r="Q3263" i="1"/>
  <c r="Q3264" i="1"/>
  <c r="Q3265" i="1"/>
  <c r="Q3266" i="1"/>
  <c r="Q3267" i="1"/>
  <c r="Q3268" i="1"/>
  <c r="Q3269" i="1"/>
  <c r="Q3270" i="1"/>
  <c r="Q3271" i="1"/>
  <c r="Q3272" i="1"/>
  <c r="Q3273" i="1"/>
  <c r="Q3274" i="1"/>
  <c r="Q3275" i="1"/>
  <c r="Q3276" i="1"/>
  <c r="Q3277" i="1"/>
  <c r="Q3278" i="1"/>
  <c r="Q3279" i="1"/>
  <c r="Q3280" i="1"/>
  <c r="Q3281" i="1"/>
  <c r="Q3282" i="1"/>
  <c r="Q3283" i="1"/>
  <c r="Q3284" i="1"/>
  <c r="Q3285" i="1"/>
  <c r="Q3286" i="1"/>
  <c r="Q3287" i="1"/>
  <c r="Q3288" i="1"/>
  <c r="Q3289" i="1"/>
  <c r="Q3290" i="1"/>
  <c r="Q3291" i="1"/>
  <c r="Q3292" i="1"/>
  <c r="Q3293" i="1"/>
  <c r="Q3294" i="1"/>
  <c r="Q3295" i="1"/>
  <c r="Q3296" i="1"/>
  <c r="Q3297" i="1"/>
  <c r="Q3298" i="1"/>
  <c r="Q3299" i="1"/>
  <c r="Q3300" i="1"/>
  <c r="Q3301" i="1"/>
  <c r="Q3302" i="1"/>
  <c r="Q3303" i="1"/>
  <c r="Q3304" i="1"/>
  <c r="Q3305" i="1"/>
  <c r="Q3306" i="1"/>
  <c r="Q3307" i="1"/>
  <c r="Q3308" i="1"/>
  <c r="Q3309" i="1"/>
  <c r="Q3310" i="1"/>
  <c r="Q3311" i="1"/>
  <c r="Q3312" i="1"/>
  <c r="Q3313" i="1"/>
  <c r="Q3314" i="1"/>
  <c r="Q3315" i="1"/>
  <c r="Q3316" i="1"/>
  <c r="Q3317" i="1"/>
  <c r="Q3318" i="1"/>
  <c r="Q3319" i="1"/>
  <c r="Q3320" i="1"/>
  <c r="Q3321" i="1"/>
  <c r="Q3322" i="1"/>
  <c r="Q3323" i="1"/>
  <c r="Q3324" i="1"/>
  <c r="Q3325" i="1"/>
  <c r="Q3326" i="1"/>
  <c r="Q3327" i="1"/>
  <c r="Q3328" i="1"/>
  <c r="Q3329" i="1"/>
  <c r="Q3330" i="1"/>
  <c r="Q3331" i="1"/>
  <c r="Q3332" i="1"/>
  <c r="Q3333" i="1"/>
  <c r="Q3334" i="1"/>
  <c r="Q3335" i="1"/>
  <c r="Q3336" i="1"/>
  <c r="Q3337" i="1"/>
  <c r="Q3338" i="1"/>
  <c r="Q3339" i="1"/>
  <c r="Q3340" i="1"/>
  <c r="Q3341" i="1"/>
  <c r="Q3342" i="1"/>
  <c r="Q3343" i="1"/>
  <c r="Q3344" i="1"/>
  <c r="Q3345" i="1"/>
  <c r="Q3346" i="1"/>
  <c r="Q3347" i="1"/>
  <c r="Q3348" i="1"/>
  <c r="Q3349" i="1"/>
  <c r="Q3350" i="1"/>
  <c r="Q3351" i="1"/>
  <c r="Q3352" i="1"/>
  <c r="Q3353" i="1"/>
  <c r="Q3354" i="1"/>
  <c r="Q3355" i="1"/>
  <c r="Q3356" i="1"/>
  <c r="Q3357" i="1"/>
  <c r="Q3358" i="1"/>
  <c r="Q3359" i="1"/>
  <c r="Q3360" i="1"/>
  <c r="Q3361" i="1"/>
  <c r="Q3362" i="1"/>
  <c r="Q3363" i="1"/>
  <c r="Q3364" i="1"/>
  <c r="Q3365" i="1"/>
  <c r="Q3366" i="1"/>
  <c r="Q3367" i="1"/>
  <c r="Q3368" i="1"/>
  <c r="Q3369" i="1"/>
  <c r="Q3370" i="1"/>
  <c r="Q3371" i="1"/>
  <c r="Q3372" i="1"/>
  <c r="Q3373" i="1"/>
  <c r="Q3374" i="1"/>
  <c r="Q3375" i="1"/>
  <c r="Q3376" i="1"/>
  <c r="Q3377" i="1"/>
  <c r="Q3378" i="1"/>
  <c r="Q3379" i="1"/>
  <c r="Q3380" i="1"/>
  <c r="Q3381" i="1"/>
  <c r="Q3382" i="1"/>
  <c r="Q3383" i="1"/>
  <c r="Q3384" i="1"/>
  <c r="Q3385" i="1"/>
  <c r="Q3386" i="1"/>
  <c r="Q3387" i="1"/>
  <c r="Q3388" i="1"/>
  <c r="Q3389" i="1"/>
  <c r="Q3390" i="1"/>
  <c r="Q3391" i="1"/>
  <c r="Q3392" i="1"/>
  <c r="Q3393" i="1"/>
  <c r="Q3394" i="1"/>
  <c r="Q3395" i="1"/>
  <c r="Q3396" i="1"/>
  <c r="Q3397" i="1"/>
  <c r="Q3398" i="1"/>
  <c r="Q3399" i="1"/>
  <c r="Q3400" i="1"/>
  <c r="Q3401" i="1"/>
  <c r="Q3402" i="1"/>
  <c r="Q3403" i="1"/>
  <c r="Q3404" i="1"/>
  <c r="Q3405" i="1"/>
  <c r="Q3406" i="1"/>
  <c r="Q3407" i="1"/>
  <c r="Q3408" i="1"/>
  <c r="Q3409" i="1"/>
  <c r="Q3410" i="1"/>
  <c r="Q3411" i="1"/>
  <c r="Q3412" i="1"/>
  <c r="Q3413" i="1"/>
  <c r="Q3414" i="1"/>
  <c r="Q3415" i="1"/>
  <c r="Q3416" i="1"/>
  <c r="Q3417" i="1"/>
  <c r="Q3418" i="1"/>
  <c r="Q3419" i="1"/>
  <c r="Q3420" i="1"/>
  <c r="Q3421" i="1"/>
  <c r="Q3422" i="1"/>
  <c r="Q3423" i="1"/>
  <c r="Q3424" i="1"/>
  <c r="Q3425" i="1"/>
  <c r="Q3426" i="1"/>
  <c r="Q3427" i="1"/>
  <c r="Q3428" i="1"/>
  <c r="Q3429" i="1"/>
  <c r="Q3430" i="1"/>
  <c r="Q3431" i="1"/>
  <c r="Q3432" i="1"/>
  <c r="Q3433" i="1"/>
  <c r="Q3434" i="1"/>
  <c r="Q3435" i="1"/>
  <c r="Q3436" i="1"/>
  <c r="Q3437" i="1"/>
  <c r="Q3438" i="1"/>
  <c r="Q3439" i="1"/>
  <c r="Q3440" i="1"/>
  <c r="Q3441" i="1"/>
  <c r="Q3442" i="1"/>
  <c r="Q3443" i="1"/>
  <c r="Q3444" i="1"/>
  <c r="Q3445" i="1"/>
  <c r="Q3446" i="1"/>
  <c r="Q3447" i="1"/>
  <c r="Q3448" i="1"/>
  <c r="Q3449" i="1"/>
  <c r="Q3450" i="1"/>
  <c r="Q3451" i="1"/>
  <c r="Q3452" i="1"/>
  <c r="Q3453" i="1"/>
  <c r="Q3454" i="1"/>
  <c r="Q3455" i="1"/>
  <c r="Q3456" i="1"/>
  <c r="Q3457" i="1"/>
  <c r="Q3458" i="1"/>
  <c r="Q3459" i="1"/>
  <c r="Q3460" i="1"/>
  <c r="Q3461" i="1"/>
  <c r="Q3462" i="1"/>
  <c r="Q3463" i="1"/>
  <c r="Q3464" i="1"/>
  <c r="Q3465" i="1"/>
  <c r="Q3466" i="1"/>
  <c r="Q3467" i="1"/>
  <c r="Q3468" i="1"/>
  <c r="Q3469" i="1"/>
  <c r="Q3470" i="1"/>
  <c r="Q3471" i="1"/>
  <c r="Q3472" i="1"/>
  <c r="Q3473" i="1"/>
  <c r="Q3474" i="1"/>
  <c r="Q3475" i="1"/>
  <c r="Q3476" i="1"/>
  <c r="Q3477" i="1"/>
  <c r="Q3478" i="1"/>
  <c r="Q3479" i="1"/>
  <c r="Q3480" i="1"/>
  <c r="Q3481" i="1"/>
  <c r="Q3482" i="1"/>
  <c r="Q3483" i="1"/>
  <c r="Q3484" i="1"/>
  <c r="Q3485" i="1"/>
  <c r="Q3486" i="1"/>
  <c r="Q3487" i="1"/>
  <c r="Q3488" i="1"/>
  <c r="Q3489" i="1"/>
  <c r="Q3490" i="1"/>
  <c r="Q3491" i="1"/>
  <c r="Q3492" i="1"/>
  <c r="Q3493" i="1"/>
  <c r="Q3494" i="1"/>
  <c r="Q3495" i="1"/>
  <c r="Q3496" i="1"/>
  <c r="Q3497" i="1"/>
  <c r="Q3498" i="1"/>
  <c r="Q3499" i="1"/>
  <c r="Q3500" i="1"/>
  <c r="Q3501" i="1"/>
  <c r="Q3502" i="1"/>
  <c r="Q3503" i="1"/>
  <c r="Q3504" i="1"/>
  <c r="Q3505" i="1"/>
  <c r="Q3506" i="1"/>
  <c r="Q3507" i="1"/>
  <c r="Q3508" i="1"/>
  <c r="Q3509" i="1"/>
  <c r="Q3510" i="1"/>
  <c r="Q3511" i="1"/>
  <c r="Q3512" i="1"/>
  <c r="Q3513" i="1"/>
  <c r="Q3514" i="1"/>
  <c r="Q3515" i="1"/>
  <c r="Q3516" i="1"/>
  <c r="Q3517" i="1"/>
  <c r="Q3518" i="1"/>
  <c r="Q3519" i="1"/>
  <c r="Q3520" i="1"/>
  <c r="Q3521" i="1"/>
  <c r="Q3522" i="1"/>
  <c r="Q3523" i="1"/>
  <c r="Q3524" i="1"/>
  <c r="Q3525" i="1"/>
  <c r="Q3526" i="1"/>
  <c r="Q3527" i="1"/>
  <c r="Q3528" i="1"/>
  <c r="Q3529" i="1"/>
  <c r="Q3530" i="1"/>
  <c r="Q3531" i="1"/>
  <c r="Q3532" i="1"/>
  <c r="Q3533" i="1"/>
  <c r="Q3534" i="1"/>
  <c r="Q3535" i="1"/>
  <c r="Q3536" i="1"/>
  <c r="Q3537" i="1"/>
  <c r="Q3538" i="1"/>
  <c r="Q3539" i="1"/>
  <c r="Q3540" i="1"/>
  <c r="Q3541" i="1"/>
  <c r="Q3542" i="1"/>
  <c r="Q3543" i="1"/>
  <c r="Q3544" i="1"/>
  <c r="Q3545" i="1"/>
  <c r="Q3546" i="1"/>
  <c r="Q3547" i="1"/>
  <c r="Q3548" i="1"/>
  <c r="Q3549" i="1"/>
  <c r="Q3550" i="1"/>
  <c r="Q3551" i="1"/>
  <c r="Q3552" i="1"/>
  <c r="Q3553" i="1"/>
  <c r="Q3554" i="1"/>
  <c r="Q3555" i="1"/>
  <c r="Q3556" i="1"/>
  <c r="Q3557" i="1"/>
  <c r="Q3558" i="1"/>
  <c r="Q3559" i="1"/>
  <c r="Q3560" i="1"/>
  <c r="Q3561" i="1"/>
  <c r="Q3562" i="1"/>
  <c r="Q3563" i="1"/>
  <c r="Q3564" i="1"/>
  <c r="Q3565" i="1"/>
  <c r="Q3566" i="1"/>
  <c r="Q3567" i="1"/>
  <c r="Q3568" i="1"/>
  <c r="Q3569" i="1"/>
  <c r="Q3570" i="1"/>
  <c r="Q3571" i="1"/>
  <c r="Q3572" i="1"/>
  <c r="Q3573" i="1"/>
  <c r="Q3574" i="1"/>
  <c r="Q3575" i="1"/>
  <c r="Q3576" i="1"/>
  <c r="Q3577" i="1"/>
  <c r="Q3578" i="1"/>
  <c r="Q3579" i="1"/>
  <c r="Q3580" i="1"/>
  <c r="Q3581" i="1"/>
  <c r="Q3582" i="1"/>
  <c r="Q3583" i="1"/>
  <c r="Q3584" i="1"/>
  <c r="Q3585" i="1"/>
  <c r="Q3586" i="1"/>
  <c r="Q3587" i="1"/>
  <c r="Q3588" i="1"/>
  <c r="Q3589" i="1"/>
  <c r="Q3590" i="1"/>
  <c r="Q3591" i="1"/>
  <c r="Q3592" i="1"/>
  <c r="Q3593" i="1"/>
  <c r="Q3594" i="1"/>
  <c r="Q3595" i="1"/>
  <c r="Q3596" i="1"/>
  <c r="Q3597" i="1"/>
  <c r="Q3598" i="1"/>
  <c r="Q3599" i="1"/>
  <c r="Q3600" i="1"/>
  <c r="Q3601" i="1"/>
  <c r="Q3602" i="1"/>
  <c r="Q3603" i="1"/>
  <c r="Q3604" i="1"/>
  <c r="Q3605" i="1"/>
  <c r="Q3606" i="1"/>
  <c r="Q3607" i="1"/>
  <c r="Q3608" i="1"/>
  <c r="Q3609" i="1"/>
  <c r="Q3610" i="1"/>
  <c r="Q3611" i="1"/>
  <c r="Q3612" i="1"/>
  <c r="Q3613" i="1"/>
  <c r="Q3614" i="1"/>
  <c r="Q3615" i="1"/>
  <c r="Q3616" i="1"/>
  <c r="Q3617" i="1"/>
  <c r="Q3618" i="1"/>
  <c r="Q3619" i="1"/>
  <c r="Q3620" i="1"/>
  <c r="Q3621" i="1"/>
  <c r="Q3622" i="1"/>
  <c r="Q3623" i="1"/>
  <c r="Q3624" i="1"/>
  <c r="Q3625" i="1"/>
  <c r="Q3626" i="1"/>
  <c r="Q3627" i="1"/>
  <c r="Q3628" i="1"/>
  <c r="Q3629" i="1"/>
  <c r="Q3630" i="1"/>
  <c r="Q3631" i="1"/>
  <c r="Q3632" i="1"/>
  <c r="Q3633" i="1"/>
  <c r="Q3634" i="1"/>
  <c r="Q3635" i="1"/>
  <c r="Q3636" i="1"/>
  <c r="Q3637" i="1"/>
  <c r="Q3638" i="1"/>
  <c r="Q3639" i="1"/>
  <c r="Q3640" i="1"/>
  <c r="Q3641" i="1"/>
  <c r="Q3642" i="1"/>
  <c r="Q3643" i="1"/>
  <c r="Q3644" i="1"/>
  <c r="Q3645" i="1"/>
  <c r="Q3646" i="1"/>
  <c r="Q3647" i="1"/>
  <c r="Q3648" i="1"/>
  <c r="Q3649" i="1"/>
  <c r="Q3650" i="1"/>
  <c r="Q3651" i="1"/>
  <c r="Q3652" i="1"/>
  <c r="Q3653" i="1"/>
  <c r="Q3654" i="1"/>
  <c r="Q3655" i="1"/>
  <c r="Q3656" i="1"/>
  <c r="Q3657" i="1"/>
  <c r="Q3658" i="1"/>
  <c r="Q3659" i="1"/>
  <c r="Q3660" i="1"/>
  <c r="Q3661" i="1"/>
  <c r="Q3662" i="1"/>
  <c r="Q3663" i="1"/>
  <c r="Q3664" i="1"/>
  <c r="Q3665" i="1"/>
  <c r="Q3666" i="1"/>
  <c r="Q3667" i="1"/>
  <c r="Q3668" i="1"/>
  <c r="Q3669" i="1"/>
  <c r="Q3670" i="1"/>
  <c r="Q3671" i="1"/>
  <c r="Q3672" i="1"/>
  <c r="Q3673" i="1"/>
  <c r="Q3674" i="1"/>
  <c r="Q3675" i="1"/>
  <c r="Q3676" i="1"/>
  <c r="Q3677" i="1"/>
  <c r="Q3678" i="1"/>
  <c r="Q3679" i="1"/>
  <c r="Q3680" i="1"/>
  <c r="Q3681" i="1"/>
  <c r="Q3682" i="1"/>
  <c r="Q3683" i="1"/>
  <c r="Q3684" i="1"/>
  <c r="Q3685" i="1"/>
  <c r="Q3686" i="1"/>
  <c r="Q3687" i="1"/>
  <c r="Q3688" i="1"/>
  <c r="Q3689" i="1"/>
  <c r="Q3690" i="1"/>
  <c r="Q3691" i="1"/>
  <c r="Q3692" i="1"/>
  <c r="Q3693" i="1"/>
  <c r="Q3694" i="1"/>
  <c r="Q3695" i="1"/>
  <c r="Q3696" i="1"/>
  <c r="Q3697" i="1"/>
  <c r="Q3698" i="1"/>
  <c r="Q3699" i="1"/>
  <c r="Q3700" i="1"/>
  <c r="Q3701" i="1"/>
  <c r="Q3702" i="1"/>
  <c r="Q3703" i="1"/>
  <c r="Q3704" i="1"/>
  <c r="Q3705" i="1"/>
  <c r="Q3706" i="1"/>
  <c r="Q3707" i="1"/>
  <c r="Q3708" i="1"/>
  <c r="Q3709" i="1"/>
  <c r="Q3710" i="1"/>
  <c r="Q3711" i="1"/>
  <c r="Q3712" i="1"/>
  <c r="Q3713" i="1"/>
  <c r="Q3714" i="1"/>
  <c r="Q3715" i="1"/>
  <c r="Q3716" i="1"/>
  <c r="Q3717" i="1"/>
  <c r="Q3718" i="1"/>
  <c r="Q3719" i="1"/>
  <c r="Q3720" i="1"/>
  <c r="Q3721" i="1"/>
  <c r="Q3722" i="1"/>
  <c r="Q3723" i="1"/>
  <c r="Q3724" i="1"/>
  <c r="Q3725" i="1"/>
  <c r="Q3726" i="1"/>
  <c r="Q3727" i="1"/>
  <c r="Q3728" i="1"/>
  <c r="Q3729" i="1"/>
  <c r="Q3730" i="1"/>
  <c r="Q3731" i="1"/>
  <c r="Q3732" i="1"/>
  <c r="Q3733" i="1"/>
  <c r="Q3734" i="1"/>
  <c r="Q3735" i="1"/>
  <c r="Q3736" i="1"/>
  <c r="Q3737" i="1"/>
  <c r="Q3738" i="1"/>
  <c r="Q3739" i="1"/>
  <c r="Q3740" i="1"/>
  <c r="Q3741" i="1"/>
  <c r="Q3742" i="1"/>
  <c r="Q3743" i="1"/>
  <c r="Q3744" i="1"/>
  <c r="Q3745" i="1"/>
  <c r="Q3746" i="1"/>
  <c r="Q3747" i="1"/>
  <c r="Q3748" i="1"/>
  <c r="Q3749" i="1"/>
  <c r="Q3750" i="1"/>
  <c r="Q3751" i="1"/>
  <c r="Q3752" i="1"/>
  <c r="Q3753" i="1"/>
  <c r="Q3754" i="1"/>
  <c r="Q3755" i="1"/>
  <c r="Q3756" i="1"/>
  <c r="Q3757" i="1"/>
  <c r="Q3758" i="1"/>
  <c r="Q3759" i="1"/>
  <c r="Q3760" i="1"/>
  <c r="Q3761" i="1"/>
  <c r="Q3762" i="1"/>
  <c r="Q3763" i="1"/>
  <c r="Q3764" i="1"/>
  <c r="Q3765" i="1"/>
  <c r="Q3766" i="1"/>
  <c r="Q3767" i="1"/>
  <c r="Q3768" i="1"/>
  <c r="Q3769" i="1"/>
  <c r="Q3770" i="1"/>
  <c r="Q3771" i="1"/>
  <c r="Q3772" i="1"/>
  <c r="Q3773" i="1"/>
  <c r="Q3774" i="1"/>
  <c r="Q3775" i="1"/>
  <c r="Q3776" i="1"/>
  <c r="Q3777" i="1"/>
  <c r="Q3778" i="1"/>
  <c r="Q3779" i="1"/>
  <c r="Q3780" i="1"/>
  <c r="Q3781" i="1"/>
  <c r="Q3782" i="1"/>
  <c r="Q3783" i="1"/>
  <c r="Q3784" i="1"/>
  <c r="Q3785" i="1"/>
  <c r="Q3786" i="1"/>
  <c r="Q3787" i="1"/>
  <c r="Q3788" i="1"/>
  <c r="Q3789" i="1"/>
  <c r="Q3790" i="1"/>
  <c r="Q3791" i="1"/>
  <c r="Q3792" i="1"/>
  <c r="Q3793" i="1"/>
  <c r="Q3794" i="1"/>
  <c r="Q3795" i="1"/>
  <c r="Q3796" i="1"/>
  <c r="Q3797" i="1"/>
  <c r="Q3798" i="1"/>
  <c r="Q3799" i="1"/>
  <c r="Q3800" i="1"/>
  <c r="Q3801" i="1"/>
  <c r="Q3802" i="1"/>
  <c r="Q3803" i="1"/>
  <c r="Q3804" i="1"/>
  <c r="Q3805" i="1"/>
  <c r="Q3806" i="1"/>
  <c r="Q3807" i="1"/>
  <c r="Q3808" i="1"/>
  <c r="Q3809" i="1"/>
  <c r="Q3810" i="1"/>
  <c r="Q3811" i="1"/>
  <c r="Q3812" i="1"/>
  <c r="Q3813" i="1"/>
  <c r="Q3814" i="1"/>
  <c r="Q3815" i="1"/>
  <c r="Q3816" i="1"/>
  <c r="Q3817" i="1"/>
  <c r="Q3818" i="1"/>
  <c r="Q3819" i="1"/>
  <c r="Q3820" i="1"/>
  <c r="Q3821" i="1"/>
  <c r="Q3822" i="1"/>
  <c r="Q3823" i="1"/>
  <c r="Q3824" i="1"/>
  <c r="Q3825" i="1"/>
  <c r="Q3826" i="1"/>
  <c r="Q3827" i="1"/>
  <c r="Q3828" i="1"/>
  <c r="Q3829" i="1"/>
  <c r="Q3830" i="1"/>
  <c r="Q3831" i="1"/>
  <c r="Q3832" i="1"/>
  <c r="Q3833" i="1"/>
  <c r="Q3834" i="1"/>
  <c r="Q3835" i="1"/>
  <c r="Q3836" i="1"/>
  <c r="Q3837" i="1"/>
  <c r="Q3838" i="1"/>
  <c r="Q3839" i="1"/>
  <c r="Q3840" i="1"/>
  <c r="Q3841" i="1"/>
  <c r="Q3842" i="1"/>
  <c r="Q3843" i="1"/>
  <c r="Q3844" i="1"/>
  <c r="Q3845" i="1"/>
  <c r="Q3846" i="1"/>
  <c r="Q3847" i="1"/>
  <c r="Q3848" i="1"/>
  <c r="Q3849" i="1"/>
  <c r="Q3850" i="1"/>
  <c r="Q3851" i="1"/>
  <c r="Q3852" i="1"/>
  <c r="Q3853" i="1"/>
  <c r="Q3854" i="1"/>
  <c r="Q3855" i="1"/>
  <c r="Q3856" i="1"/>
  <c r="Q3857" i="1"/>
  <c r="Q3858" i="1"/>
  <c r="Q3859" i="1"/>
  <c r="Q3860" i="1"/>
  <c r="Q3861" i="1"/>
  <c r="Q3862" i="1"/>
  <c r="Q3863" i="1"/>
  <c r="Q3864" i="1"/>
  <c r="Q3865" i="1"/>
  <c r="Q3866" i="1"/>
  <c r="Q3867" i="1"/>
  <c r="Q3868" i="1"/>
  <c r="Q3869" i="1"/>
  <c r="Q3870" i="1"/>
  <c r="Q3871" i="1"/>
  <c r="Q3872" i="1"/>
  <c r="Q3873" i="1"/>
  <c r="Q3874" i="1"/>
  <c r="Q3875" i="1"/>
  <c r="Q3876" i="1"/>
  <c r="Q3877" i="1"/>
  <c r="Q3878" i="1"/>
  <c r="Q3879" i="1"/>
  <c r="Q3880" i="1"/>
  <c r="Q3881" i="1"/>
  <c r="Q3882" i="1"/>
  <c r="Q3883" i="1"/>
  <c r="Q3884" i="1"/>
  <c r="Q3885" i="1"/>
  <c r="Q3886" i="1"/>
  <c r="Q3887" i="1"/>
  <c r="Q3888" i="1"/>
  <c r="Q3889" i="1"/>
  <c r="Q3890" i="1"/>
  <c r="Q3891" i="1"/>
  <c r="Q3892" i="1"/>
  <c r="Q3893" i="1"/>
  <c r="Q3894" i="1"/>
  <c r="Q3895" i="1"/>
  <c r="Q3896" i="1"/>
  <c r="Q3897" i="1"/>
  <c r="Q3898" i="1"/>
  <c r="Q3899" i="1"/>
  <c r="Q3900" i="1"/>
  <c r="Q3901" i="1"/>
  <c r="Q3902" i="1"/>
  <c r="Q3903" i="1"/>
  <c r="Q3904" i="1"/>
  <c r="Q3905" i="1"/>
  <c r="Q3906" i="1"/>
  <c r="Q3907" i="1"/>
  <c r="Q3908" i="1"/>
  <c r="Q3909" i="1"/>
  <c r="Q3910" i="1"/>
  <c r="Q3911" i="1"/>
  <c r="Q3912" i="1"/>
  <c r="Q3913" i="1"/>
  <c r="Q3914" i="1"/>
  <c r="Q3915" i="1"/>
  <c r="Q3916" i="1"/>
  <c r="Q3917" i="1"/>
  <c r="Q3918" i="1"/>
  <c r="Q3919" i="1"/>
  <c r="Q3920" i="1"/>
  <c r="Q3921" i="1"/>
  <c r="Q3922" i="1"/>
  <c r="Q3923" i="1"/>
  <c r="Q3924" i="1"/>
  <c r="Q3925" i="1"/>
  <c r="Q3926" i="1"/>
  <c r="Q3927" i="1"/>
  <c r="Q3928" i="1"/>
  <c r="Q3929" i="1"/>
  <c r="Q3930" i="1"/>
  <c r="Q3931" i="1"/>
  <c r="Q3932" i="1"/>
  <c r="Q3933" i="1"/>
  <c r="Q3934" i="1"/>
  <c r="Q3935" i="1"/>
  <c r="Q3936" i="1"/>
  <c r="Q3937" i="1"/>
  <c r="Q3938" i="1"/>
  <c r="Q3939" i="1"/>
  <c r="Q3940" i="1"/>
  <c r="Q3941" i="1"/>
  <c r="Q3942" i="1"/>
  <c r="Q3943" i="1"/>
  <c r="Q3944" i="1"/>
  <c r="Q3945" i="1"/>
  <c r="Q3946" i="1"/>
  <c r="Q3947" i="1"/>
  <c r="Q3948" i="1"/>
  <c r="Q3949" i="1"/>
  <c r="Q3950" i="1"/>
  <c r="Q3951" i="1"/>
  <c r="Q3952" i="1"/>
  <c r="Q3953" i="1"/>
  <c r="Q3954" i="1"/>
  <c r="Q3955" i="1"/>
  <c r="Q3956" i="1"/>
  <c r="Q3957" i="1"/>
  <c r="Q3958" i="1"/>
  <c r="Q3959" i="1"/>
  <c r="Q3960" i="1"/>
  <c r="Q3961" i="1"/>
  <c r="Q3962" i="1"/>
  <c r="Q3963" i="1"/>
  <c r="Q3964" i="1"/>
  <c r="Q3965" i="1"/>
  <c r="Q3966" i="1"/>
  <c r="Q3967" i="1"/>
  <c r="Q3968" i="1"/>
  <c r="Q3969" i="1"/>
  <c r="Q3970" i="1"/>
  <c r="Q3971" i="1"/>
  <c r="Q3972" i="1"/>
  <c r="Q3973" i="1"/>
  <c r="Q3974" i="1"/>
  <c r="Q3975" i="1"/>
  <c r="Q3976" i="1"/>
  <c r="Q3977" i="1"/>
  <c r="Q3978" i="1"/>
  <c r="Q3979" i="1"/>
  <c r="Q3980" i="1"/>
  <c r="Q3981" i="1"/>
  <c r="Q3982" i="1"/>
  <c r="Q3983" i="1"/>
  <c r="Q3984" i="1"/>
  <c r="Q3985" i="1"/>
  <c r="Q3986" i="1"/>
  <c r="Q3987" i="1"/>
  <c r="Q3988" i="1"/>
  <c r="Q3989" i="1"/>
  <c r="Q3990" i="1"/>
  <c r="Q3991" i="1"/>
  <c r="Q3992" i="1"/>
  <c r="Q3993" i="1"/>
  <c r="Q3994" i="1"/>
  <c r="Q3995" i="1"/>
  <c r="Q3996" i="1"/>
  <c r="Q3997" i="1"/>
  <c r="Q3998" i="1"/>
  <c r="Q3999" i="1"/>
  <c r="Q4000" i="1"/>
  <c r="Q4001" i="1"/>
  <c r="Q4002" i="1"/>
  <c r="Q4003" i="1"/>
  <c r="Q4004" i="1"/>
  <c r="Q4005" i="1"/>
  <c r="Q4006" i="1"/>
  <c r="Q4007" i="1"/>
  <c r="Q4008" i="1"/>
  <c r="Q4009" i="1"/>
  <c r="Q4010" i="1"/>
  <c r="Q4011" i="1"/>
  <c r="Q4012" i="1"/>
  <c r="Q4013" i="1"/>
  <c r="Q4014" i="1"/>
  <c r="Q4015" i="1"/>
  <c r="Q4016" i="1"/>
  <c r="Q4017" i="1"/>
  <c r="Q4018" i="1"/>
  <c r="Q4019" i="1"/>
  <c r="Q4020" i="1"/>
  <c r="Q4021" i="1"/>
  <c r="Q4022" i="1"/>
  <c r="Q4023" i="1"/>
  <c r="Q4024" i="1"/>
  <c r="Q4025" i="1"/>
  <c r="Q4026" i="1"/>
  <c r="Q4027" i="1"/>
  <c r="Q4028" i="1"/>
  <c r="Q4029" i="1"/>
  <c r="Q4030" i="1"/>
  <c r="Q4031" i="1"/>
  <c r="Q4032" i="1"/>
  <c r="Q4033" i="1"/>
  <c r="Q4034" i="1"/>
  <c r="Q4035" i="1"/>
  <c r="Q4036" i="1"/>
  <c r="Q4037" i="1"/>
  <c r="Q4038" i="1"/>
  <c r="Q4039" i="1"/>
  <c r="Q4040" i="1"/>
  <c r="Q4041" i="1"/>
  <c r="Q4042" i="1"/>
  <c r="Q4043" i="1"/>
  <c r="Q4044" i="1"/>
  <c r="Q4045" i="1"/>
  <c r="Q4046" i="1"/>
  <c r="Q4047" i="1"/>
  <c r="Q4048" i="1"/>
  <c r="Q4049" i="1"/>
  <c r="Q4050" i="1"/>
  <c r="Q4051" i="1"/>
  <c r="Q4052" i="1"/>
  <c r="Q4053" i="1"/>
  <c r="Q4054" i="1"/>
  <c r="Q4055" i="1"/>
  <c r="Q4056" i="1"/>
  <c r="Q4057" i="1"/>
  <c r="Q4058" i="1"/>
  <c r="Q4059" i="1"/>
  <c r="Q4060" i="1"/>
  <c r="Q4061" i="1"/>
  <c r="Q4062" i="1"/>
  <c r="Q4063" i="1"/>
  <c r="Q4064" i="1"/>
  <c r="Q4065" i="1"/>
  <c r="Q4066" i="1"/>
  <c r="Q4067" i="1"/>
  <c r="Q4068" i="1"/>
  <c r="Q4069" i="1"/>
  <c r="Q4070" i="1"/>
  <c r="Q4071" i="1"/>
  <c r="Q4072" i="1"/>
  <c r="Q4073" i="1"/>
  <c r="Q4074" i="1"/>
  <c r="Q4075" i="1"/>
  <c r="Q4076" i="1"/>
  <c r="Q4077" i="1"/>
  <c r="Q4078" i="1"/>
  <c r="Q4079" i="1"/>
  <c r="Q4080" i="1"/>
  <c r="Q4081" i="1"/>
  <c r="Q4082" i="1"/>
  <c r="Q4083" i="1"/>
  <c r="Q4084" i="1"/>
  <c r="Q4085" i="1"/>
  <c r="Q4086" i="1"/>
  <c r="Q4087" i="1"/>
  <c r="Q4088" i="1"/>
  <c r="Q4089" i="1"/>
  <c r="Q4090" i="1"/>
  <c r="Q4091" i="1"/>
  <c r="Q4092" i="1"/>
  <c r="Q4093" i="1"/>
  <c r="Q4094" i="1"/>
  <c r="Q4095" i="1"/>
  <c r="Q4096" i="1"/>
  <c r="Q4097" i="1"/>
  <c r="Q4098" i="1"/>
  <c r="Q4099" i="1"/>
  <c r="Q4100" i="1"/>
  <c r="Q4101" i="1"/>
  <c r="Q4102" i="1"/>
  <c r="Q4103" i="1"/>
  <c r="Q4104" i="1"/>
  <c r="Q4105" i="1"/>
  <c r="Q4106" i="1"/>
  <c r="Q4107" i="1"/>
  <c r="Q4108" i="1"/>
  <c r="Q4109" i="1"/>
  <c r="Q4110" i="1"/>
  <c r="Q4111" i="1"/>
  <c r="Q4112" i="1"/>
  <c r="Q4113" i="1"/>
  <c r="Q4114" i="1"/>
  <c r="Q4115" i="1"/>
  <c r="Q4116" i="1"/>
  <c r="Q4117" i="1"/>
  <c r="Q4118" i="1"/>
  <c r="Q4119" i="1"/>
  <c r="Q4120" i="1"/>
  <c r="Q4121" i="1"/>
  <c r="Q4122" i="1"/>
  <c r="Q4123" i="1"/>
  <c r="Q4124" i="1"/>
  <c r="Q4125" i="1"/>
  <c r="Q4126" i="1"/>
  <c r="Q4127" i="1"/>
  <c r="Q4128" i="1"/>
  <c r="Q4129" i="1"/>
  <c r="Q4130" i="1"/>
  <c r="Q4131" i="1"/>
  <c r="Q4132" i="1"/>
  <c r="Q4133" i="1"/>
  <c r="Q4134" i="1"/>
  <c r="Q4135" i="1"/>
  <c r="Q4136" i="1"/>
  <c r="Q4137" i="1"/>
  <c r="Q4138" i="1"/>
  <c r="Q4139" i="1"/>
  <c r="Q4140" i="1"/>
  <c r="Q4141" i="1"/>
  <c r="Q4142" i="1"/>
  <c r="Q4143" i="1"/>
  <c r="Q4144" i="1"/>
  <c r="Q4145" i="1"/>
  <c r="Q4146" i="1"/>
  <c r="Q4147" i="1"/>
  <c r="Q4148" i="1"/>
  <c r="Q4149" i="1"/>
  <c r="Q4150" i="1"/>
  <c r="Q4151" i="1"/>
  <c r="Q4152" i="1"/>
  <c r="Q4153" i="1"/>
  <c r="Q4154" i="1"/>
  <c r="Q4155" i="1"/>
  <c r="Q4156" i="1"/>
  <c r="Q4157" i="1"/>
  <c r="Q4158" i="1"/>
  <c r="Q4159" i="1"/>
  <c r="Q4160" i="1"/>
  <c r="Q4161" i="1"/>
  <c r="Q4162" i="1"/>
  <c r="Q4163" i="1"/>
  <c r="Q4164" i="1"/>
  <c r="Q4165" i="1"/>
  <c r="Q4166" i="1"/>
  <c r="Q4167" i="1"/>
  <c r="Q4168" i="1"/>
  <c r="Q4169" i="1"/>
  <c r="Q4170" i="1"/>
  <c r="Q4171" i="1"/>
  <c r="Q4172" i="1"/>
  <c r="Q4173" i="1"/>
  <c r="Q4174" i="1"/>
  <c r="Q4175" i="1"/>
  <c r="Q4176" i="1"/>
  <c r="Q4177" i="1"/>
  <c r="Q4178" i="1"/>
  <c r="Q4179" i="1"/>
  <c r="Q4180" i="1"/>
  <c r="Q4181" i="1"/>
  <c r="Q4182" i="1"/>
  <c r="Q4183" i="1"/>
  <c r="Q4184" i="1"/>
  <c r="Q4185" i="1"/>
  <c r="Q4186" i="1"/>
  <c r="Q4187" i="1"/>
  <c r="Q4188" i="1"/>
  <c r="Q4189" i="1"/>
  <c r="Q4190" i="1"/>
  <c r="Q4191" i="1"/>
  <c r="Q4192" i="1"/>
  <c r="Q4193" i="1"/>
  <c r="Q4194" i="1"/>
  <c r="Q4195" i="1"/>
  <c r="Q4196" i="1"/>
  <c r="Q4197" i="1"/>
  <c r="Q4198" i="1"/>
  <c r="Q4199" i="1"/>
  <c r="Q4200" i="1"/>
  <c r="Q4201" i="1"/>
  <c r="Q4202" i="1"/>
  <c r="Q4203" i="1"/>
  <c r="Q4204" i="1"/>
  <c r="Q4205" i="1"/>
  <c r="Q4206" i="1"/>
  <c r="Q4207" i="1"/>
  <c r="Q4208" i="1"/>
  <c r="Q4209" i="1"/>
  <c r="Q4210" i="1"/>
  <c r="Q4211" i="1"/>
  <c r="Q4212" i="1"/>
  <c r="Q4213" i="1"/>
  <c r="Q4214" i="1"/>
  <c r="Q4215" i="1"/>
  <c r="Q4216" i="1"/>
  <c r="Q4217" i="1"/>
  <c r="Q4218" i="1"/>
  <c r="Q4219" i="1"/>
  <c r="Q4220" i="1"/>
  <c r="Q4221" i="1"/>
  <c r="Q4222" i="1"/>
  <c r="Q4223" i="1"/>
  <c r="Q4224" i="1"/>
  <c r="Q4225" i="1"/>
  <c r="Q4226" i="1"/>
  <c r="Q4227" i="1"/>
  <c r="Q4228" i="1"/>
  <c r="Q4229" i="1"/>
  <c r="Q4230" i="1"/>
  <c r="Q4231" i="1"/>
  <c r="Q4232" i="1"/>
  <c r="Q4233" i="1"/>
  <c r="Q4234" i="1"/>
  <c r="Q4235" i="1"/>
  <c r="Q4236" i="1"/>
  <c r="Q4237" i="1"/>
  <c r="Q4238" i="1"/>
  <c r="Q4239" i="1"/>
  <c r="Q4240" i="1"/>
  <c r="Q4241" i="1"/>
  <c r="Q4242" i="1"/>
  <c r="Q4243" i="1"/>
  <c r="Q4244" i="1"/>
  <c r="Q4245" i="1"/>
  <c r="Q4246" i="1"/>
  <c r="Q4247" i="1"/>
  <c r="Q4248" i="1"/>
  <c r="Q4249" i="1"/>
  <c r="Q4250" i="1"/>
  <c r="Q4251" i="1"/>
  <c r="Q4252" i="1"/>
  <c r="Q4253" i="1"/>
  <c r="Q4254" i="1"/>
  <c r="Q4255" i="1"/>
  <c r="Q4256" i="1"/>
  <c r="Q4257" i="1"/>
  <c r="Q4258" i="1"/>
  <c r="Q4259" i="1"/>
  <c r="Q4260" i="1"/>
  <c r="Q4261" i="1"/>
  <c r="Q4262" i="1"/>
  <c r="Q4263" i="1"/>
  <c r="Q4264" i="1"/>
  <c r="Q4265" i="1"/>
  <c r="Q4266" i="1"/>
  <c r="Q4267" i="1"/>
  <c r="Q4268" i="1"/>
  <c r="Q4269" i="1"/>
  <c r="Q4270" i="1"/>
  <c r="Q4271" i="1"/>
  <c r="Q4272" i="1"/>
  <c r="Q4273" i="1"/>
  <c r="Q4274" i="1"/>
  <c r="Q4275" i="1"/>
  <c r="Q4276" i="1"/>
  <c r="Q4277" i="1"/>
  <c r="Q4278" i="1"/>
  <c r="Q4279" i="1"/>
  <c r="Q4280" i="1"/>
  <c r="Q4281" i="1"/>
  <c r="Q4282" i="1"/>
  <c r="Q4283" i="1"/>
  <c r="Q4284" i="1"/>
  <c r="Q4285" i="1"/>
  <c r="Q4286" i="1"/>
  <c r="Q4287" i="1"/>
  <c r="Q4288" i="1"/>
  <c r="Q4289" i="1"/>
  <c r="Q4290" i="1"/>
  <c r="Q4291" i="1"/>
  <c r="Q4292" i="1"/>
  <c r="Q4293" i="1"/>
  <c r="Q4294" i="1"/>
  <c r="Q4295" i="1"/>
  <c r="Q4296" i="1"/>
  <c r="Q4297" i="1"/>
  <c r="Q4298" i="1"/>
  <c r="Q4299" i="1"/>
  <c r="Q4300" i="1"/>
  <c r="Q4301" i="1"/>
  <c r="Q4302" i="1"/>
  <c r="Q4303" i="1"/>
  <c r="Q4304" i="1"/>
  <c r="Q4305" i="1"/>
  <c r="Q4306" i="1"/>
  <c r="Q4307" i="1"/>
  <c r="Q4308" i="1"/>
  <c r="Q4309" i="1"/>
  <c r="Q4310" i="1"/>
  <c r="Q4311" i="1"/>
  <c r="Q4312" i="1"/>
  <c r="Q4313" i="1"/>
  <c r="Q4314" i="1"/>
  <c r="Q4315" i="1"/>
  <c r="Q4316" i="1"/>
  <c r="Q4317" i="1"/>
  <c r="Q4318" i="1"/>
  <c r="Q4319" i="1"/>
  <c r="Q4320" i="1"/>
  <c r="Q4321" i="1"/>
  <c r="Q4322" i="1"/>
  <c r="Q4323" i="1"/>
  <c r="Q4324" i="1"/>
  <c r="Q4325" i="1"/>
  <c r="Q4326" i="1"/>
  <c r="Q4327" i="1"/>
  <c r="Q4328" i="1"/>
  <c r="Q4329" i="1"/>
  <c r="Q4330" i="1"/>
  <c r="Q4331" i="1"/>
  <c r="Q4332" i="1"/>
  <c r="Q4333" i="1"/>
  <c r="Q4334" i="1"/>
  <c r="Q4335" i="1"/>
  <c r="Q4336" i="1"/>
  <c r="Q4337" i="1"/>
  <c r="Q4338" i="1"/>
  <c r="Q4339" i="1"/>
  <c r="Q4340" i="1"/>
  <c r="Q4341" i="1"/>
  <c r="Q4342" i="1"/>
  <c r="Q4343" i="1"/>
  <c r="Q4344" i="1"/>
  <c r="Q4345" i="1"/>
  <c r="Q4346" i="1"/>
  <c r="Q4347" i="1"/>
  <c r="Q4348" i="1"/>
  <c r="Q4349" i="1"/>
  <c r="Q4350" i="1"/>
  <c r="Q4351" i="1"/>
  <c r="Q4352" i="1"/>
  <c r="Q4353" i="1"/>
  <c r="Q4354" i="1"/>
  <c r="Q4355" i="1"/>
  <c r="Q4356" i="1"/>
  <c r="Q4357" i="1"/>
  <c r="Q4358" i="1"/>
  <c r="Q4359" i="1"/>
  <c r="Q4360" i="1"/>
  <c r="Q4361" i="1"/>
  <c r="Q4362" i="1"/>
  <c r="Q4363" i="1"/>
  <c r="Q4364" i="1"/>
  <c r="Q4365" i="1"/>
  <c r="Q4366" i="1"/>
  <c r="Q4367" i="1"/>
  <c r="Q4368" i="1"/>
  <c r="Q4369" i="1"/>
  <c r="Q4370" i="1"/>
  <c r="Q4371" i="1"/>
  <c r="Q4372" i="1"/>
  <c r="Q4373" i="1"/>
  <c r="Q4374" i="1"/>
  <c r="Q4375" i="1"/>
  <c r="Q4376" i="1"/>
  <c r="Q4377" i="1"/>
  <c r="Q4378" i="1"/>
  <c r="Q4379" i="1"/>
  <c r="Q4380" i="1"/>
  <c r="Q4381" i="1"/>
  <c r="Q4382" i="1"/>
  <c r="Q4383" i="1"/>
  <c r="Q4384" i="1"/>
  <c r="Q4385" i="1"/>
  <c r="Q4386" i="1"/>
  <c r="Q4387" i="1"/>
  <c r="Q4388" i="1"/>
  <c r="Q4389" i="1"/>
  <c r="Q4390" i="1"/>
  <c r="Q4391" i="1"/>
  <c r="Q4392" i="1"/>
  <c r="Q4393" i="1"/>
  <c r="Q4394" i="1"/>
  <c r="Q4395" i="1"/>
  <c r="Q4396" i="1"/>
  <c r="Q4397" i="1"/>
  <c r="Q4398" i="1"/>
  <c r="Q4399" i="1"/>
  <c r="Q4400" i="1"/>
  <c r="Q4401" i="1"/>
  <c r="Q4402" i="1"/>
  <c r="Q4403" i="1"/>
  <c r="Q4404" i="1"/>
  <c r="Q4405" i="1"/>
  <c r="Q4406" i="1"/>
  <c r="Q4407" i="1"/>
  <c r="Q4408" i="1"/>
  <c r="Q4409" i="1"/>
  <c r="Q4410" i="1"/>
  <c r="Q4411" i="1"/>
  <c r="Q4412" i="1"/>
  <c r="Q4413" i="1"/>
  <c r="Q4414" i="1"/>
  <c r="Q4415" i="1"/>
  <c r="Q4416" i="1"/>
  <c r="Q4417" i="1"/>
  <c r="Q4418" i="1"/>
  <c r="Q4419" i="1"/>
  <c r="Q4420" i="1"/>
  <c r="Q4421" i="1"/>
  <c r="Q4422" i="1"/>
  <c r="Q4423" i="1"/>
  <c r="Q4424" i="1"/>
  <c r="Q4425" i="1"/>
  <c r="Q4426" i="1"/>
  <c r="Q4427" i="1"/>
  <c r="Q4428" i="1"/>
  <c r="Q4429" i="1"/>
  <c r="Q4430" i="1"/>
  <c r="Q4431" i="1"/>
  <c r="Q4432" i="1"/>
  <c r="Q4433" i="1"/>
  <c r="Q4434" i="1"/>
  <c r="Q4435" i="1"/>
  <c r="Q4436" i="1"/>
  <c r="Q4437" i="1"/>
  <c r="Q4438" i="1"/>
  <c r="Q4439" i="1"/>
  <c r="Q4440" i="1"/>
  <c r="Q4441" i="1"/>
  <c r="Q4442" i="1"/>
  <c r="Q4443" i="1"/>
  <c r="Q4444" i="1"/>
  <c r="Q4445" i="1"/>
  <c r="Q4446" i="1"/>
  <c r="Q4447" i="1"/>
  <c r="Q4448" i="1"/>
  <c r="Q4449" i="1"/>
  <c r="Q4450" i="1"/>
  <c r="Q4451" i="1"/>
  <c r="Q4452" i="1"/>
  <c r="Q4453" i="1"/>
  <c r="Q4454" i="1"/>
  <c r="Q4455" i="1"/>
  <c r="Q4456" i="1"/>
  <c r="Q4457" i="1"/>
  <c r="Q4458" i="1"/>
  <c r="Q4459" i="1"/>
  <c r="Q4460" i="1"/>
  <c r="Q4461" i="1"/>
  <c r="Q4462" i="1"/>
  <c r="Q4463" i="1"/>
  <c r="Q4464" i="1"/>
  <c r="Q4465" i="1"/>
  <c r="Q4466" i="1"/>
  <c r="Q4467" i="1"/>
  <c r="Q4468" i="1"/>
  <c r="Q4469" i="1"/>
  <c r="Q4470" i="1"/>
  <c r="Q4471" i="1"/>
  <c r="Q4472" i="1"/>
  <c r="Q4473" i="1"/>
  <c r="Q4474" i="1"/>
  <c r="Q4475" i="1"/>
  <c r="Q4476" i="1"/>
  <c r="Q4477" i="1"/>
  <c r="Q4478" i="1"/>
  <c r="Q4479" i="1"/>
  <c r="Q4480" i="1"/>
  <c r="Q4481" i="1"/>
  <c r="Q4482" i="1"/>
  <c r="Q4483" i="1"/>
  <c r="Q4484" i="1"/>
  <c r="Q4485" i="1"/>
  <c r="Q4486" i="1"/>
  <c r="Q4487" i="1"/>
  <c r="Q4488" i="1"/>
  <c r="Q4489" i="1"/>
  <c r="Q4490" i="1"/>
  <c r="Q4491" i="1"/>
  <c r="Q4492" i="1"/>
  <c r="Q4493" i="1"/>
  <c r="Q4494" i="1"/>
  <c r="Q4495" i="1"/>
  <c r="Q4496" i="1"/>
  <c r="Q4497" i="1"/>
  <c r="Q4498" i="1"/>
  <c r="Q4499" i="1"/>
  <c r="Q4500" i="1"/>
  <c r="Q4501" i="1"/>
  <c r="Q4502" i="1"/>
  <c r="Q4503" i="1"/>
  <c r="Q4504" i="1"/>
  <c r="Q4505" i="1"/>
  <c r="Q4506" i="1"/>
  <c r="Q4507" i="1"/>
  <c r="Q4508" i="1"/>
  <c r="Q4509" i="1"/>
  <c r="Q4510" i="1"/>
  <c r="Q4511" i="1"/>
  <c r="Q4512" i="1"/>
  <c r="Q4513" i="1"/>
  <c r="Q4514" i="1"/>
  <c r="Q4515" i="1"/>
  <c r="Q4516" i="1"/>
  <c r="Q4517" i="1"/>
  <c r="Q4518" i="1"/>
  <c r="Q4519" i="1"/>
  <c r="Q4520" i="1"/>
  <c r="Q4521" i="1"/>
  <c r="Q4522" i="1"/>
  <c r="Q4523" i="1"/>
  <c r="Q4524" i="1"/>
  <c r="Q4525" i="1"/>
  <c r="Q4526" i="1"/>
  <c r="Q4527" i="1"/>
  <c r="Q4528" i="1"/>
  <c r="Q4529" i="1"/>
  <c r="Q4530" i="1"/>
  <c r="Q4531" i="1"/>
  <c r="Q4532" i="1"/>
  <c r="Q4533" i="1"/>
  <c r="Q4534" i="1"/>
  <c r="Q4535" i="1"/>
  <c r="Q4536" i="1"/>
  <c r="Q4537" i="1"/>
  <c r="Q4538" i="1"/>
  <c r="Q4539" i="1"/>
  <c r="Q4540" i="1"/>
  <c r="Q4541" i="1"/>
  <c r="Q4542" i="1"/>
  <c r="Q4543" i="1"/>
  <c r="Q4544" i="1"/>
  <c r="Q4545" i="1"/>
  <c r="Q4546" i="1"/>
  <c r="Q4547" i="1"/>
  <c r="Q4548" i="1"/>
  <c r="Q4549" i="1"/>
  <c r="Q4550" i="1"/>
  <c r="Q4551" i="1"/>
  <c r="Q4552" i="1"/>
  <c r="Q4553" i="1"/>
  <c r="Q4554" i="1"/>
  <c r="Q4555" i="1"/>
  <c r="Q4556" i="1"/>
  <c r="Q4557" i="1"/>
  <c r="Q4558" i="1"/>
  <c r="Q4559" i="1"/>
  <c r="Q4560" i="1"/>
  <c r="Q4561" i="1"/>
  <c r="Q4562" i="1"/>
  <c r="Q4563" i="1"/>
  <c r="Q4564" i="1"/>
  <c r="Q4565" i="1"/>
  <c r="Q4566" i="1"/>
  <c r="Q4567" i="1"/>
  <c r="Q4568" i="1"/>
  <c r="Q4569" i="1"/>
  <c r="Q4570" i="1"/>
  <c r="Q4571" i="1"/>
  <c r="Q4572" i="1"/>
  <c r="Q4573" i="1"/>
  <c r="Q4574" i="1"/>
  <c r="Q4575" i="1"/>
  <c r="Q4576" i="1"/>
  <c r="Q4577" i="1"/>
  <c r="Q4578" i="1"/>
  <c r="Q4579" i="1"/>
  <c r="Q4580" i="1"/>
  <c r="Q4581" i="1"/>
  <c r="Q4582" i="1"/>
  <c r="Q4583" i="1"/>
  <c r="Q4584" i="1"/>
  <c r="Q4585" i="1"/>
  <c r="Q4586" i="1"/>
  <c r="Q4587" i="1"/>
  <c r="Q4588" i="1"/>
  <c r="Q4589" i="1"/>
  <c r="Q4590" i="1"/>
  <c r="Q4591" i="1"/>
  <c r="Q4592" i="1"/>
  <c r="Q4593" i="1"/>
  <c r="Q4594" i="1"/>
  <c r="Q4595" i="1"/>
  <c r="Q4596" i="1"/>
  <c r="Q4597" i="1"/>
  <c r="Q4598" i="1"/>
  <c r="Q4599" i="1"/>
  <c r="Q4600" i="1"/>
  <c r="Q4601" i="1"/>
  <c r="Q4602" i="1"/>
  <c r="Q4603" i="1"/>
  <c r="Q4604" i="1"/>
  <c r="Q4605" i="1"/>
  <c r="Q4606" i="1"/>
  <c r="Q4607" i="1"/>
  <c r="Q4608" i="1"/>
  <c r="Q4609" i="1"/>
  <c r="Q4610" i="1"/>
  <c r="Q4611" i="1"/>
  <c r="Q4612" i="1"/>
  <c r="Q4613" i="1"/>
  <c r="Q4614" i="1"/>
  <c r="Q4615" i="1"/>
  <c r="Q4616" i="1"/>
  <c r="Q4617" i="1"/>
  <c r="Q4618" i="1"/>
  <c r="Q4619" i="1"/>
  <c r="Q4620" i="1"/>
  <c r="Q4621" i="1"/>
  <c r="Q4622" i="1"/>
  <c r="Q4623" i="1"/>
  <c r="Q4624" i="1"/>
  <c r="Q4625" i="1"/>
  <c r="Q4626" i="1"/>
  <c r="Q4627" i="1"/>
  <c r="Q4628" i="1"/>
  <c r="Q4629" i="1"/>
  <c r="Q4630" i="1"/>
  <c r="Q4631" i="1"/>
  <c r="Q4632" i="1"/>
  <c r="Q4633" i="1"/>
  <c r="Q4634" i="1"/>
  <c r="Q4635" i="1"/>
  <c r="Q4636" i="1"/>
  <c r="Q4637" i="1"/>
  <c r="Q4638" i="1"/>
  <c r="Q4639" i="1"/>
  <c r="Q4640" i="1"/>
  <c r="Q4641" i="1"/>
  <c r="Q4642" i="1"/>
  <c r="Q4643" i="1"/>
  <c r="Q4644" i="1"/>
  <c r="Q4645" i="1"/>
  <c r="Q4646" i="1"/>
  <c r="Q4647" i="1"/>
  <c r="Q4648" i="1"/>
  <c r="Q4649" i="1"/>
  <c r="Q4650" i="1"/>
  <c r="Q4651" i="1"/>
  <c r="Q4652" i="1"/>
  <c r="Q4653" i="1"/>
  <c r="Q4654" i="1"/>
  <c r="Q4655" i="1"/>
  <c r="Q4656" i="1"/>
  <c r="Q4657" i="1"/>
  <c r="Q4658" i="1"/>
  <c r="Q4659" i="1"/>
  <c r="Q4660" i="1"/>
  <c r="Q4661" i="1"/>
  <c r="Q4662" i="1"/>
  <c r="Q4663" i="1"/>
  <c r="Q4664" i="1"/>
  <c r="Q4665" i="1"/>
  <c r="Q4666" i="1"/>
  <c r="Q4667" i="1"/>
  <c r="Q4668" i="1"/>
  <c r="Q4669" i="1"/>
  <c r="Q4670" i="1"/>
  <c r="Q4671" i="1"/>
  <c r="Q4672" i="1"/>
  <c r="Q4673" i="1"/>
  <c r="Q4674" i="1"/>
  <c r="Q4675" i="1"/>
  <c r="Q4676" i="1"/>
  <c r="Q4677" i="1"/>
  <c r="Q4678" i="1"/>
  <c r="Q4679" i="1"/>
  <c r="Q4680" i="1"/>
  <c r="Q4681" i="1"/>
  <c r="Q4682" i="1"/>
  <c r="Q4683" i="1"/>
  <c r="Q4684" i="1"/>
  <c r="Q4685" i="1"/>
  <c r="Q4686" i="1"/>
  <c r="Q4687" i="1"/>
  <c r="Q4688" i="1"/>
  <c r="Q4689" i="1"/>
  <c r="Q4690" i="1"/>
  <c r="Q4691" i="1"/>
  <c r="Q4692" i="1"/>
  <c r="Q4693" i="1"/>
  <c r="Q4694" i="1"/>
  <c r="Q4695" i="1"/>
  <c r="Q4696" i="1"/>
  <c r="Q4697" i="1"/>
  <c r="Q4698" i="1"/>
  <c r="Q4699" i="1"/>
  <c r="Q4700" i="1"/>
  <c r="Q4701" i="1"/>
  <c r="Q4702" i="1"/>
  <c r="Q4703" i="1"/>
  <c r="Q4704" i="1"/>
  <c r="Q4705" i="1"/>
  <c r="Q4706" i="1"/>
  <c r="Q4707" i="1"/>
  <c r="Q4708" i="1"/>
  <c r="Q4709" i="1"/>
  <c r="Q4710" i="1"/>
  <c r="Q4711" i="1"/>
  <c r="Q4712" i="1"/>
  <c r="Q4713" i="1"/>
  <c r="Q4714" i="1"/>
  <c r="Q4715" i="1"/>
  <c r="Q4716" i="1"/>
  <c r="Q4717" i="1"/>
  <c r="Q4718" i="1"/>
  <c r="Q4719" i="1"/>
  <c r="Q4720" i="1"/>
  <c r="Q4721" i="1"/>
  <c r="Q4722" i="1"/>
  <c r="Q4723" i="1"/>
  <c r="Q4724" i="1"/>
  <c r="Q4725" i="1"/>
  <c r="Q4726" i="1"/>
  <c r="Q4727" i="1"/>
  <c r="Q4728" i="1"/>
  <c r="Q4729" i="1"/>
  <c r="Q4730" i="1"/>
  <c r="Q4731" i="1"/>
  <c r="Q4732" i="1"/>
  <c r="Q4733" i="1"/>
  <c r="Q4734" i="1"/>
  <c r="Q4735" i="1"/>
  <c r="Q4736" i="1"/>
  <c r="Q4737" i="1"/>
  <c r="Q4738" i="1"/>
  <c r="Q4739" i="1"/>
  <c r="Q4740" i="1"/>
  <c r="Q4741" i="1"/>
  <c r="Q4742" i="1"/>
  <c r="Q4743" i="1"/>
  <c r="Q4744" i="1"/>
  <c r="Q4745" i="1"/>
  <c r="Q4746" i="1"/>
  <c r="Q4747" i="1"/>
  <c r="Q4748" i="1"/>
  <c r="Q4749" i="1"/>
  <c r="Q4750" i="1"/>
  <c r="Q4751" i="1"/>
  <c r="Q4752" i="1"/>
  <c r="Q4753" i="1"/>
  <c r="Q4754" i="1"/>
  <c r="Q4755" i="1"/>
  <c r="Q4756" i="1"/>
  <c r="Q4757" i="1"/>
  <c r="Q4758" i="1"/>
  <c r="Q4759" i="1"/>
  <c r="Q4760" i="1"/>
  <c r="Q4761" i="1"/>
  <c r="Q4762" i="1"/>
  <c r="Q4763" i="1"/>
  <c r="Q4764" i="1"/>
  <c r="Q4765" i="1"/>
  <c r="Q4766" i="1"/>
  <c r="Q4767" i="1"/>
  <c r="Q4768" i="1"/>
  <c r="Q4769" i="1"/>
  <c r="Q4770" i="1"/>
  <c r="Q4771" i="1"/>
  <c r="Q4772" i="1"/>
  <c r="Q4773" i="1"/>
  <c r="Q4774" i="1"/>
  <c r="Q4775" i="1"/>
  <c r="Q4776" i="1"/>
  <c r="Q4777" i="1"/>
  <c r="Q4778" i="1"/>
  <c r="Q4779" i="1"/>
  <c r="Q4780" i="1"/>
  <c r="Q4781" i="1"/>
  <c r="Q4782" i="1"/>
  <c r="Q4783" i="1"/>
  <c r="Q4784" i="1"/>
  <c r="Q4785" i="1"/>
  <c r="Q4786" i="1"/>
  <c r="Q4787" i="1"/>
  <c r="Q4788" i="1"/>
  <c r="Q4789" i="1"/>
  <c r="Q4790" i="1"/>
  <c r="Q4791" i="1"/>
  <c r="Q4792" i="1"/>
  <c r="Q4793" i="1"/>
  <c r="Q4794" i="1"/>
  <c r="Q4795" i="1"/>
  <c r="Q4796" i="1"/>
  <c r="Q4797" i="1"/>
  <c r="Q4798" i="1"/>
  <c r="Q4799" i="1"/>
  <c r="Q4800" i="1"/>
  <c r="Q4801" i="1"/>
  <c r="Q4802" i="1"/>
  <c r="Q4803" i="1"/>
  <c r="Q4804" i="1"/>
  <c r="Q4805" i="1"/>
  <c r="Q4806" i="1"/>
  <c r="Q4807" i="1"/>
  <c r="Q4808" i="1"/>
  <c r="Q4809" i="1"/>
  <c r="Q4810" i="1"/>
  <c r="Q4811" i="1"/>
  <c r="Q4812" i="1"/>
  <c r="Q4813" i="1"/>
  <c r="Q4814" i="1"/>
  <c r="Q4815" i="1"/>
  <c r="Q4816" i="1"/>
  <c r="Q4817" i="1"/>
  <c r="Q4818" i="1"/>
  <c r="Q4819" i="1"/>
  <c r="Q4820" i="1"/>
  <c r="Q4821" i="1"/>
  <c r="Q4822" i="1"/>
  <c r="Q4823" i="1"/>
  <c r="Q4824" i="1"/>
  <c r="Q4825" i="1"/>
  <c r="Q4826" i="1"/>
  <c r="Q4827" i="1"/>
  <c r="Q4828" i="1"/>
  <c r="Q4829" i="1"/>
  <c r="Q4830" i="1"/>
  <c r="Q4831" i="1"/>
  <c r="Q4832" i="1"/>
  <c r="Q4833" i="1"/>
  <c r="Q4834" i="1"/>
  <c r="Q4835" i="1"/>
  <c r="Q4836" i="1"/>
  <c r="Q4837" i="1"/>
  <c r="Q4838" i="1"/>
  <c r="Q4839" i="1"/>
  <c r="Q4840" i="1"/>
  <c r="Q4841" i="1"/>
  <c r="Q4842" i="1"/>
  <c r="Q4843" i="1"/>
  <c r="Q4844" i="1"/>
  <c r="Q4845" i="1"/>
  <c r="Q4846" i="1"/>
  <c r="Q4847" i="1"/>
  <c r="Q4848" i="1"/>
  <c r="Q4849" i="1"/>
  <c r="Q4850" i="1"/>
  <c r="Q4851" i="1"/>
  <c r="Q4852" i="1"/>
  <c r="Q4853" i="1"/>
  <c r="Q4854" i="1"/>
  <c r="Q4855" i="1"/>
  <c r="Q4856" i="1"/>
  <c r="Q4857" i="1"/>
  <c r="Q4858" i="1"/>
  <c r="Q4859" i="1"/>
  <c r="Q4860" i="1"/>
  <c r="Q4861" i="1"/>
  <c r="Q4862" i="1"/>
  <c r="Q4863" i="1"/>
  <c r="Q4864" i="1"/>
  <c r="Q4865" i="1"/>
  <c r="Q4866" i="1"/>
  <c r="Q4867" i="1"/>
  <c r="Q4868" i="1"/>
  <c r="Q4869" i="1"/>
  <c r="Q4870" i="1"/>
  <c r="Q4871" i="1"/>
  <c r="Q4872" i="1"/>
  <c r="Q4873" i="1"/>
  <c r="Q4874" i="1"/>
  <c r="Q4875" i="1"/>
  <c r="Q4876" i="1"/>
  <c r="Q4877" i="1"/>
  <c r="Q4878" i="1"/>
  <c r="Q4879" i="1"/>
  <c r="Q4880" i="1"/>
  <c r="Q4881" i="1"/>
  <c r="Q4882" i="1"/>
  <c r="Q4883" i="1"/>
  <c r="Q4884" i="1"/>
  <c r="Q4885" i="1"/>
  <c r="Q4886" i="1"/>
  <c r="Q4887" i="1"/>
  <c r="Q4888" i="1"/>
  <c r="Q4889" i="1"/>
  <c r="Q4890" i="1"/>
  <c r="Q4891" i="1"/>
  <c r="Q4892" i="1"/>
  <c r="Q4893" i="1"/>
  <c r="Q4894" i="1"/>
  <c r="Q4895" i="1"/>
  <c r="Q4896" i="1"/>
  <c r="Q4897" i="1"/>
  <c r="Q4898" i="1"/>
  <c r="Q4899" i="1"/>
  <c r="Q4900" i="1"/>
  <c r="Q4901" i="1"/>
  <c r="Q4902" i="1"/>
  <c r="Q4903" i="1"/>
  <c r="Q4904" i="1"/>
  <c r="Q4905" i="1"/>
  <c r="Q4906" i="1"/>
  <c r="Q4907" i="1"/>
  <c r="Q4908" i="1"/>
  <c r="Q4909" i="1"/>
  <c r="Q4910" i="1"/>
  <c r="Q4911" i="1"/>
  <c r="Q4912" i="1"/>
  <c r="Q4913" i="1"/>
  <c r="Q4914" i="1"/>
  <c r="Q4915" i="1"/>
  <c r="Q4916" i="1"/>
  <c r="Q4917" i="1"/>
  <c r="Q4918" i="1"/>
  <c r="Q4919" i="1"/>
  <c r="Q4920" i="1"/>
  <c r="Q4921" i="1"/>
  <c r="Q4922" i="1"/>
  <c r="Q4923" i="1"/>
  <c r="Q4924" i="1"/>
  <c r="Q4925" i="1"/>
  <c r="Q4926" i="1"/>
  <c r="Q4927" i="1"/>
  <c r="Q4928" i="1"/>
  <c r="Q4929" i="1"/>
  <c r="Q4930" i="1"/>
  <c r="Q4931" i="1"/>
  <c r="Q4932" i="1"/>
  <c r="Q4933" i="1"/>
  <c r="Q4934" i="1"/>
  <c r="Q4935" i="1"/>
  <c r="Q4936" i="1"/>
  <c r="Q4937" i="1"/>
  <c r="Q4938" i="1"/>
  <c r="Q4939" i="1"/>
  <c r="Q4940" i="1"/>
  <c r="Q4941" i="1"/>
  <c r="Q4942" i="1"/>
  <c r="Q4943" i="1"/>
  <c r="Q4944" i="1"/>
  <c r="Q4945" i="1"/>
  <c r="Q4946" i="1"/>
  <c r="Q4947" i="1"/>
  <c r="Q4948" i="1"/>
  <c r="Q4949" i="1"/>
  <c r="Q4950" i="1"/>
  <c r="Q4951" i="1"/>
  <c r="Q4952" i="1"/>
  <c r="Q4953" i="1"/>
  <c r="Q4954" i="1"/>
  <c r="Q4955" i="1"/>
  <c r="Q4956" i="1"/>
  <c r="Q4957" i="1"/>
  <c r="Q4958" i="1"/>
  <c r="Q4959" i="1"/>
  <c r="Q4960" i="1"/>
  <c r="Q4961" i="1"/>
  <c r="Q4962" i="1"/>
  <c r="Q4963" i="1"/>
  <c r="Q4964" i="1"/>
  <c r="Q4965" i="1"/>
  <c r="Q4966" i="1"/>
  <c r="Q4967" i="1"/>
  <c r="Q4968" i="1"/>
  <c r="Q4969" i="1"/>
  <c r="Q4970" i="1"/>
  <c r="Q4971" i="1"/>
  <c r="Q4972" i="1"/>
  <c r="Q4973" i="1"/>
  <c r="Q4974" i="1"/>
  <c r="Q4975" i="1"/>
  <c r="Q4976" i="1"/>
  <c r="Q4977" i="1"/>
  <c r="Q4978" i="1"/>
  <c r="Q4979" i="1"/>
  <c r="Q4980" i="1"/>
  <c r="Q4981" i="1"/>
  <c r="Q4982" i="1"/>
  <c r="Q4983" i="1"/>
  <c r="Q4984" i="1"/>
  <c r="Q4985" i="1"/>
  <c r="Q4986" i="1"/>
  <c r="Q4987" i="1"/>
  <c r="Q4988" i="1"/>
  <c r="Q4989" i="1"/>
  <c r="Q4990" i="1"/>
  <c r="Q4991" i="1"/>
  <c r="Q4992" i="1"/>
  <c r="Q4993" i="1"/>
  <c r="Q4994" i="1"/>
  <c r="Q4995" i="1"/>
  <c r="Q4996" i="1"/>
  <c r="Q4997" i="1"/>
  <c r="Q4998" i="1"/>
  <c r="Q4999" i="1"/>
  <c r="Q5000" i="1"/>
  <c r="Q5001" i="1"/>
  <c r="Q5002" i="1"/>
  <c r="Q5003" i="1"/>
  <c r="Q5004" i="1"/>
  <c r="Q5005" i="1"/>
  <c r="Q5006" i="1"/>
  <c r="Q5007" i="1"/>
  <c r="Q5008" i="1"/>
  <c r="Q5009" i="1"/>
  <c r="Q5010" i="1"/>
  <c r="Q5011" i="1"/>
  <c r="Q5012" i="1"/>
  <c r="Q5013" i="1"/>
  <c r="Q5014" i="1"/>
  <c r="Q5015" i="1"/>
  <c r="Q5016" i="1"/>
  <c r="Q5017" i="1"/>
  <c r="Q5018" i="1"/>
  <c r="Q5019" i="1"/>
  <c r="Q5020" i="1"/>
  <c r="Q5021" i="1"/>
  <c r="Q5022" i="1"/>
  <c r="Q5023" i="1"/>
  <c r="Q5024" i="1"/>
  <c r="Q5025" i="1"/>
  <c r="Q5026" i="1"/>
  <c r="Q5027" i="1"/>
  <c r="Q5028" i="1"/>
  <c r="Q5029" i="1"/>
  <c r="Q5030" i="1"/>
  <c r="Q5031" i="1"/>
  <c r="Q5032" i="1"/>
  <c r="Q5033" i="1"/>
  <c r="Q5034" i="1"/>
  <c r="Q5035" i="1"/>
  <c r="Q5036" i="1"/>
  <c r="Q5037" i="1"/>
  <c r="Q5038" i="1"/>
  <c r="Q5039" i="1"/>
  <c r="Q5040" i="1"/>
  <c r="Q5041" i="1"/>
  <c r="Q5042" i="1"/>
  <c r="Q5043" i="1"/>
  <c r="Q5044" i="1"/>
  <c r="Q5045" i="1"/>
  <c r="Q5046" i="1"/>
  <c r="Q5047" i="1"/>
  <c r="Q5048" i="1"/>
  <c r="Q5049" i="1"/>
  <c r="Q5050" i="1"/>
  <c r="Q5051" i="1"/>
  <c r="Q5052" i="1"/>
  <c r="Q5053" i="1"/>
  <c r="Q5054" i="1"/>
  <c r="Q5055" i="1"/>
  <c r="Q5056" i="1"/>
  <c r="Q5057" i="1"/>
  <c r="Q5058" i="1"/>
  <c r="Q5059" i="1"/>
  <c r="Q5060" i="1"/>
  <c r="Q5061" i="1"/>
  <c r="Q5062" i="1"/>
  <c r="Q5063" i="1"/>
  <c r="Q5064" i="1"/>
  <c r="Q5065" i="1"/>
  <c r="Q5066" i="1"/>
  <c r="Q5067" i="1"/>
  <c r="Q5068" i="1"/>
  <c r="Q5069" i="1"/>
  <c r="Q5070" i="1"/>
  <c r="Q5071" i="1"/>
  <c r="Q5072" i="1"/>
  <c r="Q5073" i="1"/>
  <c r="Q5074" i="1"/>
  <c r="Q5075" i="1"/>
  <c r="Q5076" i="1"/>
  <c r="Q5077" i="1"/>
  <c r="Q5078" i="1"/>
  <c r="Q5079" i="1"/>
  <c r="Q5080" i="1"/>
  <c r="Q5081" i="1"/>
  <c r="Q5082" i="1"/>
  <c r="Q5083" i="1"/>
  <c r="Q5084" i="1"/>
  <c r="Q5085" i="1"/>
  <c r="Q5086" i="1"/>
  <c r="Q5087" i="1"/>
  <c r="Q5088" i="1"/>
  <c r="Q5089" i="1"/>
  <c r="Q5090" i="1"/>
  <c r="Q5091" i="1"/>
  <c r="Q5092" i="1"/>
  <c r="Q5093" i="1"/>
  <c r="Q5094" i="1"/>
  <c r="Q5095" i="1"/>
  <c r="Q5096" i="1"/>
  <c r="Q5097" i="1"/>
  <c r="Q5098" i="1"/>
  <c r="Q5099" i="1"/>
  <c r="Q5100" i="1"/>
  <c r="Q5101" i="1"/>
  <c r="Q5102" i="1"/>
  <c r="Q5103" i="1"/>
  <c r="Q5104" i="1"/>
  <c r="Q5105" i="1"/>
  <c r="Q5106" i="1"/>
  <c r="Q5107" i="1"/>
  <c r="Q5108" i="1"/>
  <c r="Q5109" i="1"/>
  <c r="Q5110" i="1"/>
  <c r="Q5111" i="1"/>
  <c r="Q5112" i="1"/>
  <c r="Q5113" i="1"/>
  <c r="Q5114" i="1"/>
  <c r="Q5115" i="1"/>
  <c r="Q5116" i="1"/>
  <c r="Q5117" i="1"/>
  <c r="Q5118" i="1"/>
  <c r="Q5119" i="1"/>
  <c r="Q5120" i="1"/>
  <c r="Q5121" i="1"/>
  <c r="Q5122" i="1"/>
  <c r="Q5123" i="1"/>
  <c r="Q5124" i="1"/>
  <c r="Q5125" i="1"/>
  <c r="Q5126" i="1"/>
  <c r="Q5127" i="1"/>
  <c r="Q5128" i="1"/>
  <c r="Q5129" i="1"/>
  <c r="Q5130" i="1"/>
  <c r="Q5131" i="1"/>
  <c r="Q5132" i="1"/>
  <c r="Q5133" i="1"/>
  <c r="Q5134" i="1"/>
  <c r="Q5135" i="1"/>
  <c r="Q5136" i="1"/>
  <c r="Q5137" i="1"/>
  <c r="Q5138" i="1"/>
  <c r="Q5139" i="1"/>
  <c r="Q5140" i="1"/>
  <c r="Q5141" i="1"/>
  <c r="Q5142" i="1"/>
  <c r="Q5143" i="1"/>
  <c r="Q5144" i="1"/>
  <c r="Q5145" i="1"/>
  <c r="Q5146" i="1"/>
  <c r="Q5147" i="1"/>
  <c r="Q5148" i="1"/>
  <c r="Q5149" i="1"/>
  <c r="Q5150" i="1"/>
  <c r="Q5151" i="1"/>
  <c r="Q5152" i="1"/>
  <c r="Q5153" i="1"/>
  <c r="Q5154" i="1"/>
  <c r="Q5155" i="1"/>
  <c r="Q5156" i="1"/>
  <c r="Q5157" i="1"/>
  <c r="Q5158" i="1"/>
  <c r="Q5159" i="1"/>
  <c r="Q5160" i="1"/>
  <c r="Q5161" i="1"/>
  <c r="Q5162" i="1"/>
  <c r="Q5163" i="1"/>
  <c r="Q5164" i="1"/>
  <c r="Q5165" i="1"/>
  <c r="Q5166" i="1"/>
  <c r="Q5167" i="1"/>
  <c r="Q5168" i="1"/>
  <c r="Q5169" i="1"/>
  <c r="Q5170" i="1"/>
  <c r="Q5171" i="1"/>
  <c r="Q5172" i="1"/>
  <c r="Q5173" i="1"/>
  <c r="Q5174" i="1"/>
  <c r="Q5175" i="1"/>
  <c r="Q5176" i="1"/>
  <c r="Q5177" i="1"/>
  <c r="Q5178" i="1"/>
  <c r="Q5179" i="1"/>
  <c r="Q5180" i="1"/>
  <c r="Q5181" i="1"/>
  <c r="Q5182" i="1"/>
  <c r="Q5183" i="1"/>
  <c r="Q5184" i="1"/>
  <c r="Q5185" i="1"/>
  <c r="Q5186" i="1"/>
  <c r="Q5187" i="1"/>
  <c r="Q5188" i="1"/>
  <c r="Q5189" i="1"/>
  <c r="Q5190" i="1"/>
  <c r="Q5191" i="1"/>
  <c r="Q5192" i="1"/>
  <c r="Q5193" i="1"/>
  <c r="Q5194" i="1"/>
  <c r="Q5195" i="1"/>
  <c r="Q5196" i="1"/>
  <c r="Q5197" i="1"/>
  <c r="Q5198" i="1"/>
  <c r="Q5199" i="1"/>
  <c r="Q5200" i="1"/>
  <c r="Q5201" i="1"/>
  <c r="Q5202" i="1"/>
  <c r="Q5203" i="1"/>
  <c r="Q5204" i="1"/>
  <c r="Q5205" i="1"/>
  <c r="Q5206" i="1"/>
  <c r="Q5207" i="1"/>
  <c r="Q5208" i="1"/>
  <c r="Q5209" i="1"/>
  <c r="Q5210" i="1"/>
  <c r="Q5211" i="1"/>
  <c r="Q5212" i="1"/>
  <c r="Q5213" i="1"/>
  <c r="Q5214" i="1"/>
  <c r="Q5215" i="1"/>
  <c r="Q5216" i="1"/>
  <c r="Q5217" i="1"/>
  <c r="Q5218" i="1"/>
  <c r="Q5219" i="1"/>
  <c r="Q5220" i="1"/>
  <c r="Q5221" i="1"/>
  <c r="Q5222" i="1"/>
  <c r="Q5223" i="1"/>
  <c r="Q5224" i="1"/>
  <c r="Q5225" i="1"/>
  <c r="Q5226" i="1"/>
  <c r="Q5227" i="1"/>
  <c r="Q5228" i="1"/>
  <c r="Q5229" i="1"/>
  <c r="Q5230" i="1"/>
  <c r="Q5231" i="1"/>
  <c r="Q5232" i="1"/>
  <c r="Q5233" i="1"/>
  <c r="Q5234" i="1"/>
  <c r="Q5235" i="1"/>
  <c r="Q5236" i="1"/>
  <c r="Q5237" i="1"/>
  <c r="Q5238" i="1"/>
  <c r="Q5239" i="1"/>
  <c r="Q5240" i="1"/>
  <c r="Q5241" i="1"/>
  <c r="Q5242" i="1"/>
  <c r="Q5243" i="1"/>
  <c r="Q5244" i="1"/>
  <c r="Q5245" i="1"/>
  <c r="Q5246" i="1"/>
  <c r="Q5247" i="1"/>
  <c r="Q5248" i="1"/>
  <c r="Q5249" i="1"/>
  <c r="Q5250" i="1"/>
  <c r="Q5251" i="1"/>
  <c r="Q5252" i="1"/>
  <c r="Q5253" i="1"/>
  <c r="Q5254" i="1"/>
  <c r="Q5255" i="1"/>
  <c r="Q5256" i="1"/>
  <c r="Q5257" i="1"/>
  <c r="Q5258" i="1"/>
  <c r="Q5259" i="1"/>
  <c r="Q5260" i="1"/>
  <c r="Q5261" i="1"/>
  <c r="Q5262" i="1"/>
  <c r="Q5263" i="1"/>
  <c r="Q5264" i="1"/>
  <c r="Q5265" i="1"/>
  <c r="Q5266" i="1"/>
  <c r="Q5267" i="1"/>
  <c r="Q5268" i="1"/>
  <c r="Q5269" i="1"/>
  <c r="Q5270" i="1"/>
  <c r="Q5271" i="1"/>
  <c r="Q5272" i="1"/>
  <c r="Q5273" i="1"/>
  <c r="Q5274" i="1"/>
  <c r="Q5275" i="1"/>
  <c r="Q5276" i="1"/>
  <c r="Q5277" i="1"/>
  <c r="Q5278" i="1"/>
  <c r="Q5279" i="1"/>
  <c r="Q5280" i="1"/>
  <c r="Q5281" i="1"/>
  <c r="Q5282" i="1"/>
  <c r="Q5283" i="1"/>
  <c r="Q5284" i="1"/>
  <c r="Q5285" i="1"/>
  <c r="Q5286" i="1"/>
  <c r="Q5287" i="1"/>
  <c r="Q5288" i="1"/>
  <c r="Q5289" i="1"/>
  <c r="Q5290" i="1"/>
  <c r="Q5291" i="1"/>
  <c r="Q5292" i="1"/>
  <c r="Q5293" i="1"/>
  <c r="Q5294" i="1"/>
  <c r="Q5295" i="1"/>
  <c r="Q5296" i="1"/>
  <c r="Q5297" i="1"/>
  <c r="Q5298" i="1"/>
  <c r="Q5299" i="1"/>
  <c r="Q5300" i="1"/>
  <c r="Q5301" i="1"/>
  <c r="Q5302" i="1"/>
  <c r="Q5303" i="1"/>
  <c r="Q5304" i="1"/>
  <c r="Q5305" i="1"/>
  <c r="Q5306" i="1"/>
  <c r="Q5307" i="1"/>
  <c r="Q5308" i="1"/>
  <c r="Q5309" i="1"/>
  <c r="Q5310" i="1"/>
  <c r="Q5311" i="1"/>
  <c r="Q5312" i="1"/>
  <c r="Q5313" i="1"/>
  <c r="Q5314" i="1"/>
  <c r="Q5315" i="1"/>
  <c r="Q5316" i="1"/>
  <c r="Q5317" i="1"/>
  <c r="Q5318" i="1"/>
  <c r="Q5319" i="1"/>
  <c r="Q5320" i="1"/>
  <c r="Q5321" i="1"/>
  <c r="Q5322" i="1"/>
  <c r="Q5323" i="1"/>
  <c r="Q5324" i="1"/>
  <c r="Q5325" i="1"/>
  <c r="Q5326" i="1"/>
  <c r="Q5327" i="1"/>
  <c r="Q5328" i="1"/>
  <c r="Q5329" i="1"/>
  <c r="Q5330" i="1"/>
  <c r="Q5331" i="1"/>
  <c r="Q5332" i="1"/>
  <c r="Q5333" i="1"/>
  <c r="Q5334" i="1"/>
  <c r="Q5335" i="1"/>
  <c r="Q5336" i="1"/>
  <c r="Q5337" i="1"/>
  <c r="Q5338" i="1"/>
  <c r="Q5339" i="1"/>
  <c r="Q5340" i="1"/>
  <c r="Q5341" i="1"/>
  <c r="Q5342" i="1"/>
  <c r="Q5343" i="1"/>
  <c r="Q5344" i="1"/>
  <c r="Q5345" i="1"/>
  <c r="Q5346" i="1"/>
  <c r="Q5347" i="1"/>
  <c r="Q5348" i="1"/>
  <c r="Q5349" i="1"/>
  <c r="Q5350" i="1"/>
  <c r="Q5351" i="1"/>
  <c r="Q5352" i="1"/>
  <c r="Q5353" i="1"/>
  <c r="Q5354" i="1"/>
  <c r="Q5355" i="1"/>
  <c r="Q5356" i="1"/>
  <c r="Q5357" i="1"/>
  <c r="Q5358" i="1"/>
  <c r="Q5359" i="1"/>
  <c r="Q5360" i="1"/>
  <c r="Q5361" i="1"/>
  <c r="Q5362" i="1"/>
  <c r="Q5363" i="1"/>
  <c r="Q5364" i="1"/>
  <c r="Q5365" i="1"/>
  <c r="Q5366" i="1"/>
  <c r="Q5367" i="1"/>
  <c r="Q5368" i="1"/>
  <c r="Q5369" i="1"/>
  <c r="Q5370" i="1"/>
  <c r="Q5371" i="1"/>
  <c r="Q5372" i="1"/>
  <c r="Q5373" i="1"/>
  <c r="Q5374" i="1"/>
  <c r="Q5375" i="1"/>
  <c r="Q5376" i="1"/>
  <c r="Q5377" i="1"/>
  <c r="Q5378" i="1"/>
  <c r="Q5379" i="1"/>
  <c r="Q5380" i="1"/>
  <c r="Q5381" i="1"/>
  <c r="Q5382" i="1"/>
  <c r="Q5383" i="1"/>
  <c r="Q5384" i="1"/>
  <c r="Q5385" i="1"/>
  <c r="Q5386" i="1"/>
  <c r="Q5387" i="1"/>
  <c r="Q5388" i="1"/>
  <c r="Q5389" i="1"/>
  <c r="Q5390" i="1"/>
  <c r="Q5391" i="1"/>
  <c r="Q5392" i="1"/>
  <c r="Q5393" i="1"/>
  <c r="Q5394" i="1"/>
  <c r="Q5395" i="1"/>
  <c r="Q5396" i="1"/>
  <c r="Q5397" i="1"/>
  <c r="Q5398" i="1"/>
  <c r="Q5399" i="1"/>
  <c r="Q5400" i="1"/>
  <c r="Q5401" i="1"/>
  <c r="Q5402" i="1"/>
  <c r="Q5403" i="1"/>
  <c r="Q5404" i="1"/>
  <c r="Q5405" i="1"/>
  <c r="Q5406" i="1"/>
  <c r="Q5407" i="1"/>
  <c r="Q5408" i="1"/>
  <c r="Q5409" i="1"/>
  <c r="Q5410" i="1"/>
  <c r="Q5411" i="1"/>
  <c r="Q5412" i="1"/>
  <c r="Q5413" i="1"/>
  <c r="Q5414" i="1"/>
  <c r="Q5415" i="1"/>
  <c r="Q5416" i="1"/>
  <c r="Q5417" i="1"/>
  <c r="Q5418" i="1"/>
  <c r="Q5419" i="1"/>
  <c r="Q5420" i="1"/>
  <c r="Q5421" i="1"/>
  <c r="Q5422" i="1"/>
  <c r="Q5423" i="1"/>
  <c r="Q5424" i="1"/>
  <c r="Q5425" i="1"/>
  <c r="Q5426" i="1"/>
  <c r="Q5427" i="1"/>
  <c r="Q5428" i="1"/>
  <c r="Q5429" i="1"/>
  <c r="Q5430" i="1"/>
  <c r="Q5431" i="1"/>
  <c r="Q5432" i="1"/>
  <c r="Q5433" i="1"/>
  <c r="Q5434" i="1"/>
  <c r="Q5435" i="1"/>
  <c r="Q5436" i="1"/>
  <c r="Q5437" i="1"/>
  <c r="Q5438" i="1"/>
  <c r="Q5439" i="1"/>
  <c r="Q5440" i="1"/>
  <c r="Q5441" i="1"/>
  <c r="Q5442" i="1"/>
  <c r="Q5443" i="1"/>
  <c r="Q5444" i="1"/>
  <c r="Q5445" i="1"/>
  <c r="Q5446" i="1"/>
  <c r="Q5447" i="1"/>
  <c r="Q5448" i="1"/>
  <c r="Q5449" i="1"/>
  <c r="Q5450" i="1"/>
  <c r="Q5451" i="1"/>
  <c r="Q5452" i="1"/>
  <c r="Q5453" i="1"/>
  <c r="Q5454" i="1"/>
  <c r="Q5455" i="1"/>
  <c r="Q5456" i="1"/>
  <c r="Q5457" i="1"/>
  <c r="Q5458" i="1"/>
  <c r="Q5459" i="1"/>
  <c r="Q5460" i="1"/>
  <c r="Q5461" i="1"/>
  <c r="Q5462" i="1"/>
  <c r="Q5463" i="1"/>
  <c r="Q5464" i="1"/>
  <c r="Q5465" i="1"/>
  <c r="Q5466" i="1"/>
  <c r="Q5467" i="1"/>
  <c r="Q5468" i="1"/>
  <c r="Q5469" i="1"/>
  <c r="Q5470" i="1"/>
  <c r="Q5471" i="1"/>
  <c r="Q5472" i="1"/>
  <c r="Q5473" i="1"/>
  <c r="Q5474" i="1"/>
  <c r="Q5475" i="1"/>
  <c r="Q5476" i="1"/>
  <c r="Q5477" i="1"/>
  <c r="Q5478" i="1"/>
  <c r="Q5479" i="1"/>
  <c r="Q5480" i="1"/>
  <c r="Q5481" i="1"/>
  <c r="Q5482" i="1"/>
  <c r="Q5483" i="1"/>
  <c r="Q5484" i="1"/>
  <c r="Q5485" i="1"/>
  <c r="Q5486" i="1"/>
  <c r="Q5487" i="1"/>
  <c r="Q5488" i="1"/>
  <c r="Q5489" i="1"/>
  <c r="Q5490" i="1"/>
  <c r="Q5491" i="1"/>
  <c r="Q5492" i="1"/>
  <c r="Q5493" i="1"/>
  <c r="Q5494" i="1"/>
  <c r="Q5495" i="1"/>
  <c r="Q5496" i="1"/>
  <c r="Q5497" i="1"/>
  <c r="Q5498" i="1"/>
  <c r="Q5499" i="1"/>
  <c r="Q5500" i="1"/>
  <c r="Q5501" i="1"/>
  <c r="Q5502" i="1"/>
  <c r="Q5503" i="1"/>
  <c r="Q5504" i="1"/>
  <c r="Q5505" i="1"/>
  <c r="Q5506" i="1"/>
  <c r="Q5507" i="1"/>
  <c r="Q5508" i="1"/>
  <c r="Q5509" i="1"/>
  <c r="Q5510" i="1"/>
  <c r="Q5511" i="1"/>
  <c r="Q5512" i="1"/>
  <c r="Q5513" i="1"/>
  <c r="Q5514" i="1"/>
  <c r="Q5515" i="1"/>
  <c r="Q5516" i="1"/>
  <c r="Q5517" i="1"/>
  <c r="Q5518" i="1"/>
  <c r="Q5519" i="1"/>
  <c r="Q5520" i="1"/>
  <c r="Q5521" i="1"/>
  <c r="Q5522" i="1"/>
  <c r="Q5523" i="1"/>
  <c r="Q5524" i="1"/>
  <c r="Q5525" i="1"/>
  <c r="Q5526" i="1"/>
  <c r="Q5527" i="1"/>
  <c r="Q5528" i="1"/>
  <c r="Q5529" i="1"/>
  <c r="Q5530" i="1"/>
  <c r="Q5531" i="1"/>
  <c r="Q5532" i="1"/>
  <c r="Q5533" i="1"/>
  <c r="Q5534" i="1"/>
  <c r="Q5535" i="1"/>
  <c r="Q5536" i="1"/>
  <c r="Q5537" i="1"/>
  <c r="Q5538" i="1"/>
  <c r="Q5539" i="1"/>
  <c r="Q5540" i="1"/>
  <c r="Q5541" i="1"/>
  <c r="Q5542" i="1"/>
  <c r="Q5543" i="1"/>
  <c r="Q5544" i="1"/>
  <c r="Q5545" i="1"/>
  <c r="Q5546" i="1"/>
  <c r="Q5547" i="1"/>
  <c r="Q5548" i="1"/>
  <c r="Q5549" i="1"/>
  <c r="Q5550" i="1"/>
  <c r="Q5551" i="1"/>
  <c r="Q5552" i="1"/>
  <c r="Q5553" i="1"/>
  <c r="Q5554" i="1"/>
  <c r="Q5555" i="1"/>
  <c r="Q5556" i="1"/>
  <c r="Q5557" i="1"/>
  <c r="Q5558" i="1"/>
  <c r="Q5559" i="1"/>
  <c r="Q5560" i="1"/>
  <c r="Q5561" i="1"/>
  <c r="Q5562" i="1"/>
  <c r="Q5563" i="1"/>
  <c r="Q5564" i="1"/>
  <c r="Q5565" i="1"/>
  <c r="Q5566" i="1"/>
  <c r="Q5567" i="1"/>
  <c r="Q5568" i="1"/>
  <c r="Q5569" i="1"/>
  <c r="Q5570" i="1"/>
  <c r="Q5571" i="1"/>
  <c r="Q5572" i="1"/>
  <c r="Q5573" i="1"/>
  <c r="Q5574" i="1"/>
  <c r="Q5575" i="1"/>
  <c r="Q5576" i="1"/>
  <c r="Q5577" i="1"/>
  <c r="Q5578" i="1"/>
  <c r="Q5579" i="1"/>
  <c r="Q5580" i="1"/>
  <c r="Q5581" i="1"/>
  <c r="Q5582" i="1"/>
  <c r="Q5583" i="1"/>
  <c r="Q5584" i="1"/>
  <c r="Q5585" i="1"/>
  <c r="Q5586" i="1"/>
  <c r="Q5587" i="1"/>
  <c r="Q5588" i="1"/>
  <c r="Q5589" i="1"/>
  <c r="Q5590" i="1"/>
  <c r="Q5591" i="1"/>
  <c r="Q5592" i="1"/>
  <c r="Q5593" i="1"/>
  <c r="Q5594" i="1"/>
  <c r="Q5595" i="1"/>
  <c r="Q5596" i="1"/>
  <c r="Q5597" i="1"/>
  <c r="Q5598" i="1"/>
  <c r="Q5599" i="1"/>
  <c r="Q5600" i="1"/>
  <c r="Q5601" i="1"/>
  <c r="Q5602" i="1"/>
  <c r="Q5603" i="1"/>
  <c r="Q5604" i="1"/>
  <c r="Q5605" i="1"/>
  <c r="Q5606" i="1"/>
  <c r="Q5607" i="1"/>
  <c r="Q5608" i="1"/>
  <c r="Q5609" i="1"/>
  <c r="Q5610" i="1"/>
  <c r="Q5611" i="1"/>
  <c r="Q5612" i="1"/>
  <c r="Q5613" i="1"/>
  <c r="Q5614" i="1"/>
  <c r="Q5615" i="1"/>
  <c r="Q5616" i="1"/>
  <c r="Q5617" i="1"/>
  <c r="Q5618" i="1"/>
  <c r="Q5619" i="1"/>
  <c r="Q5620" i="1"/>
  <c r="Q5621" i="1"/>
  <c r="Q5622" i="1"/>
  <c r="Q5623" i="1"/>
  <c r="Q5624" i="1"/>
  <c r="Q5625" i="1"/>
  <c r="Q5626" i="1"/>
  <c r="Q5627" i="1"/>
  <c r="Q5628" i="1"/>
  <c r="Q5629" i="1"/>
  <c r="Q5630" i="1"/>
  <c r="Q5631" i="1"/>
  <c r="Q5632" i="1"/>
  <c r="Q5633" i="1"/>
  <c r="Q5634" i="1"/>
  <c r="Q5635" i="1"/>
  <c r="Q5636" i="1"/>
  <c r="Q5637" i="1"/>
  <c r="Q5638" i="1"/>
  <c r="Q5639" i="1"/>
  <c r="Q5640" i="1"/>
  <c r="Q5641" i="1"/>
  <c r="Q5642" i="1"/>
  <c r="Q5643" i="1"/>
  <c r="Q5644" i="1"/>
  <c r="Q5645" i="1"/>
  <c r="Q5646" i="1"/>
  <c r="Q5647" i="1"/>
  <c r="Q5648" i="1"/>
  <c r="Q5649" i="1"/>
  <c r="Q5650" i="1"/>
  <c r="Q5651" i="1"/>
  <c r="Q5652" i="1"/>
  <c r="Q5653" i="1"/>
  <c r="Q5654" i="1"/>
  <c r="Q5655" i="1"/>
  <c r="Q5656" i="1"/>
  <c r="Q5657" i="1"/>
  <c r="Q5658" i="1"/>
  <c r="Q5659" i="1"/>
  <c r="Q5660" i="1"/>
  <c r="Q5661" i="1"/>
  <c r="Q5662" i="1"/>
  <c r="Q5663" i="1"/>
  <c r="Q5664" i="1"/>
  <c r="Q5665" i="1"/>
  <c r="Q5666" i="1"/>
  <c r="Q5667" i="1"/>
  <c r="Q5668" i="1"/>
  <c r="Q5669" i="1"/>
  <c r="Q5670" i="1"/>
  <c r="Q5671" i="1"/>
  <c r="Q5672" i="1"/>
  <c r="Q5673" i="1"/>
  <c r="Q5674" i="1"/>
  <c r="Q5675" i="1"/>
  <c r="Q5676" i="1"/>
  <c r="Q5677" i="1"/>
  <c r="Q5678" i="1"/>
  <c r="Q5679" i="1"/>
  <c r="Q5680" i="1"/>
  <c r="Q5681" i="1"/>
  <c r="Q5682" i="1"/>
  <c r="Q5683" i="1"/>
  <c r="Q5684" i="1"/>
  <c r="Q5685" i="1"/>
  <c r="Q5686" i="1"/>
  <c r="Q5687" i="1"/>
  <c r="Q5688" i="1"/>
  <c r="Q5689" i="1"/>
  <c r="Q5690" i="1"/>
  <c r="Q5691" i="1"/>
  <c r="Q5692" i="1"/>
  <c r="Q5693" i="1"/>
  <c r="Q5694" i="1"/>
  <c r="Q5695" i="1"/>
  <c r="Q5696" i="1"/>
  <c r="Q5697" i="1"/>
  <c r="Q5698" i="1"/>
  <c r="Q5699" i="1"/>
  <c r="Q5700" i="1"/>
  <c r="Q5701" i="1"/>
  <c r="Q5702" i="1"/>
  <c r="Q5703" i="1"/>
  <c r="Q5704" i="1"/>
  <c r="Q5705" i="1"/>
  <c r="Q5706" i="1"/>
  <c r="Q5707" i="1"/>
  <c r="Q5708" i="1"/>
  <c r="Q5709" i="1"/>
  <c r="Q5710" i="1"/>
  <c r="Q5711" i="1"/>
  <c r="Q5712" i="1"/>
  <c r="Q5713" i="1"/>
  <c r="Q5714" i="1"/>
  <c r="Q5715" i="1"/>
  <c r="Q5716" i="1"/>
  <c r="Q5717" i="1"/>
  <c r="Q5718" i="1"/>
  <c r="Q5719" i="1"/>
  <c r="Q5720" i="1"/>
  <c r="Q5721" i="1"/>
  <c r="Q5722" i="1"/>
  <c r="Q5723" i="1"/>
  <c r="Q5724" i="1"/>
  <c r="Q5725" i="1"/>
  <c r="Q5726" i="1"/>
  <c r="Q5727" i="1"/>
  <c r="Q5728" i="1"/>
  <c r="Q5729" i="1"/>
  <c r="Q5730" i="1"/>
  <c r="Q5731" i="1"/>
  <c r="Q5732" i="1"/>
  <c r="Q5733" i="1"/>
  <c r="Q5734" i="1"/>
  <c r="Q5735" i="1"/>
  <c r="Q5736" i="1"/>
  <c r="Q5737" i="1"/>
  <c r="Q5738" i="1"/>
  <c r="Q5739" i="1"/>
  <c r="Q5740" i="1"/>
  <c r="Q5741" i="1"/>
  <c r="Q5742" i="1"/>
  <c r="Q5743" i="1"/>
  <c r="Q5744" i="1"/>
  <c r="Q5745" i="1"/>
  <c r="Q5746" i="1"/>
  <c r="Q5747" i="1"/>
  <c r="Q5748" i="1"/>
  <c r="Q5749" i="1"/>
  <c r="Q5750" i="1"/>
  <c r="Q5751" i="1"/>
  <c r="Q5752" i="1"/>
  <c r="Q5753" i="1"/>
  <c r="Q5754" i="1"/>
  <c r="Q5755" i="1"/>
  <c r="Q5756" i="1"/>
  <c r="Q5757" i="1"/>
  <c r="Q5758" i="1"/>
  <c r="Q5759" i="1"/>
  <c r="Q5760" i="1"/>
  <c r="Q5761" i="1"/>
  <c r="Q5762" i="1"/>
  <c r="Q5763" i="1"/>
  <c r="Q5764" i="1"/>
  <c r="Q5765" i="1"/>
  <c r="Q5766" i="1"/>
  <c r="Q5767" i="1"/>
  <c r="Q5768" i="1"/>
  <c r="Q5769" i="1"/>
  <c r="Q5770" i="1"/>
  <c r="Q5771" i="1"/>
  <c r="Q5772" i="1"/>
  <c r="Q5773" i="1"/>
  <c r="Q5774" i="1"/>
  <c r="Q5775" i="1"/>
  <c r="Q5776" i="1"/>
  <c r="Q5777" i="1"/>
  <c r="Q5778" i="1"/>
  <c r="Q5779" i="1"/>
  <c r="Q5780" i="1"/>
  <c r="Q5781" i="1"/>
  <c r="Q5782" i="1"/>
  <c r="Q5783" i="1"/>
  <c r="Q5784" i="1"/>
  <c r="Q5785" i="1"/>
  <c r="Q5786" i="1"/>
  <c r="Q5787" i="1"/>
  <c r="Q5788" i="1"/>
  <c r="Q5789" i="1"/>
  <c r="Q5790" i="1"/>
  <c r="Q5791" i="1"/>
  <c r="Q5792" i="1"/>
  <c r="Q5793" i="1"/>
  <c r="Q5794" i="1"/>
  <c r="Q5795" i="1"/>
  <c r="Q5796" i="1"/>
  <c r="Q5797" i="1"/>
  <c r="Q5798" i="1"/>
  <c r="Q5799" i="1"/>
  <c r="Q5800" i="1"/>
  <c r="Q5801" i="1"/>
  <c r="Q5802" i="1"/>
  <c r="Q5803" i="1"/>
  <c r="Q5804" i="1"/>
  <c r="Q5805" i="1"/>
  <c r="Q5806" i="1"/>
  <c r="Q5807" i="1"/>
  <c r="Q5808" i="1"/>
  <c r="Q5809" i="1"/>
  <c r="Q5810" i="1"/>
  <c r="Q5811" i="1"/>
  <c r="Q5812" i="1"/>
  <c r="Q5813" i="1"/>
  <c r="Q5814" i="1"/>
  <c r="Q5815" i="1"/>
  <c r="Q5816" i="1"/>
  <c r="Q5817" i="1"/>
  <c r="Q5818" i="1"/>
  <c r="Q5819" i="1"/>
  <c r="Q5820" i="1"/>
  <c r="Q5821" i="1"/>
  <c r="Q5822" i="1"/>
  <c r="Q5823" i="1"/>
  <c r="Q5824" i="1"/>
  <c r="Q5825" i="1"/>
  <c r="Q5826" i="1"/>
  <c r="Q5827" i="1"/>
  <c r="Q5828" i="1"/>
  <c r="Q5829" i="1"/>
  <c r="Q5830" i="1"/>
  <c r="Q5831" i="1"/>
  <c r="Q5832" i="1"/>
  <c r="Q5833" i="1"/>
  <c r="Q5834" i="1"/>
  <c r="Q5835" i="1"/>
  <c r="Q5836" i="1"/>
  <c r="Q5837" i="1"/>
  <c r="Q5838" i="1"/>
  <c r="Q5839" i="1"/>
  <c r="Q5840" i="1"/>
  <c r="Q5841" i="1"/>
  <c r="Q5842" i="1"/>
  <c r="Q5843" i="1"/>
  <c r="Q5844" i="1"/>
  <c r="Q5845" i="1"/>
  <c r="Q5846" i="1"/>
  <c r="Q5847" i="1"/>
  <c r="Q5848" i="1"/>
  <c r="Q5849" i="1"/>
  <c r="Q5850" i="1"/>
  <c r="Q5851" i="1"/>
  <c r="Q5852" i="1"/>
  <c r="Q5853" i="1"/>
  <c r="Q5854" i="1"/>
  <c r="Q5855" i="1"/>
  <c r="Q5856" i="1"/>
  <c r="Q5857" i="1"/>
  <c r="Q5858" i="1"/>
  <c r="Q5859" i="1"/>
  <c r="Q5860" i="1"/>
  <c r="Q5861" i="1"/>
  <c r="Q5862" i="1"/>
  <c r="Q5863" i="1"/>
  <c r="Q5864" i="1"/>
  <c r="Q5865" i="1"/>
  <c r="Q5866" i="1"/>
  <c r="Q5867" i="1"/>
  <c r="Q5868" i="1"/>
  <c r="Q5869" i="1"/>
  <c r="Q5870" i="1"/>
  <c r="Q5871" i="1"/>
  <c r="Q5872" i="1"/>
  <c r="Q5873" i="1"/>
  <c r="Q5874" i="1"/>
  <c r="Q5875" i="1"/>
  <c r="Q5876" i="1"/>
  <c r="Q5877" i="1"/>
  <c r="Q5878" i="1"/>
  <c r="Q5879" i="1"/>
  <c r="Q5880" i="1"/>
  <c r="Q5881" i="1"/>
  <c r="Q5882" i="1"/>
  <c r="Q5883" i="1"/>
  <c r="Q5884" i="1"/>
  <c r="Q5885" i="1"/>
  <c r="Q5886" i="1"/>
  <c r="Q5887" i="1"/>
  <c r="Q5888" i="1"/>
  <c r="Q5889" i="1"/>
  <c r="Q5890" i="1"/>
  <c r="Q5891" i="1"/>
  <c r="Q5892" i="1"/>
  <c r="Q5893" i="1"/>
  <c r="Q5894" i="1"/>
  <c r="Q5895" i="1"/>
  <c r="Q5896" i="1"/>
  <c r="Q5897" i="1"/>
  <c r="Q5898" i="1"/>
  <c r="Q5899" i="1"/>
  <c r="Q5900" i="1"/>
  <c r="Q5901" i="1"/>
  <c r="Q5902" i="1"/>
  <c r="Q5903" i="1"/>
  <c r="Q5904" i="1"/>
  <c r="Q5905" i="1"/>
  <c r="Q5906" i="1"/>
  <c r="Q5907" i="1"/>
  <c r="Q5908" i="1"/>
  <c r="Q5909" i="1"/>
  <c r="Q5910" i="1"/>
  <c r="Q5911" i="1"/>
  <c r="Q5912" i="1"/>
  <c r="Q5913" i="1"/>
  <c r="Q5914" i="1"/>
  <c r="Q5915" i="1"/>
  <c r="Q5916" i="1"/>
  <c r="Q5917" i="1"/>
  <c r="Q5918" i="1"/>
  <c r="Q5919" i="1"/>
  <c r="Q5920" i="1"/>
  <c r="Q5921" i="1"/>
  <c r="Q5922" i="1"/>
  <c r="Q5923" i="1"/>
  <c r="Q5924" i="1"/>
  <c r="Q5925" i="1"/>
  <c r="Q5926" i="1"/>
  <c r="Q5927" i="1"/>
  <c r="Q5928" i="1"/>
  <c r="Q5929" i="1"/>
  <c r="Q5930" i="1"/>
  <c r="Q5931" i="1"/>
  <c r="Q5932" i="1"/>
  <c r="Q5933" i="1"/>
  <c r="Q5934" i="1"/>
  <c r="Q5935" i="1"/>
  <c r="Q5936" i="1"/>
  <c r="Q5937" i="1"/>
  <c r="Q5938" i="1"/>
  <c r="Q5939" i="1"/>
  <c r="Q5940" i="1"/>
  <c r="Q5941" i="1"/>
  <c r="Q5942" i="1"/>
  <c r="Q5943" i="1"/>
  <c r="Q5944" i="1"/>
  <c r="Q5945" i="1"/>
  <c r="Q5946" i="1"/>
  <c r="Q5947" i="1"/>
  <c r="Q5948" i="1"/>
  <c r="Q5949" i="1"/>
  <c r="Q5950" i="1"/>
  <c r="Q5951" i="1"/>
  <c r="Q5952" i="1"/>
  <c r="Q5953" i="1"/>
  <c r="Q5954" i="1"/>
  <c r="Q5955" i="1"/>
  <c r="Q5956" i="1"/>
  <c r="Q5957" i="1"/>
  <c r="Q5958" i="1"/>
  <c r="Q5959" i="1"/>
  <c r="Q5960" i="1"/>
  <c r="Q5961" i="1"/>
  <c r="Q5962" i="1"/>
  <c r="Q5963" i="1"/>
  <c r="Q5964" i="1"/>
  <c r="Q5965" i="1"/>
  <c r="Q5966" i="1"/>
  <c r="Q5967" i="1"/>
  <c r="Q5968" i="1"/>
  <c r="Q5969" i="1"/>
  <c r="Q5970" i="1"/>
  <c r="Q5971" i="1"/>
  <c r="Q5972" i="1"/>
  <c r="Q5973" i="1"/>
  <c r="Q5974" i="1"/>
  <c r="Q5975" i="1"/>
  <c r="Q5976" i="1"/>
  <c r="Q5977" i="1"/>
  <c r="Q5978" i="1"/>
  <c r="Q5979" i="1"/>
  <c r="Q5980" i="1"/>
  <c r="Q5981" i="1"/>
  <c r="Q5982" i="1"/>
  <c r="Q5983" i="1"/>
  <c r="Q5984" i="1"/>
  <c r="Q5985" i="1"/>
  <c r="Q5986" i="1"/>
  <c r="Q5987" i="1"/>
  <c r="Q5988" i="1"/>
  <c r="Q5989" i="1"/>
  <c r="Q5990" i="1"/>
  <c r="Q5991" i="1"/>
  <c r="Q5992" i="1"/>
  <c r="Q5993" i="1"/>
  <c r="Q5994" i="1"/>
  <c r="Q5995" i="1"/>
  <c r="Q5996" i="1"/>
  <c r="Q5997" i="1"/>
  <c r="Q5998" i="1"/>
  <c r="Q5999" i="1"/>
  <c r="Q6000" i="1"/>
  <c r="Q6001" i="1"/>
  <c r="Q6002" i="1"/>
  <c r="Q6003" i="1"/>
  <c r="Q6004" i="1"/>
  <c r="Q6005" i="1"/>
  <c r="Q6006" i="1"/>
  <c r="Q6007" i="1"/>
  <c r="Q6008" i="1"/>
  <c r="Q6009" i="1"/>
  <c r="Q6010" i="1"/>
  <c r="Q6011" i="1"/>
  <c r="Q6012" i="1"/>
  <c r="Q6013" i="1"/>
  <c r="Q6014" i="1"/>
  <c r="Q6015" i="1"/>
  <c r="Q6016" i="1"/>
  <c r="Q6017" i="1"/>
  <c r="Q6018" i="1"/>
  <c r="Q6019" i="1"/>
  <c r="Q6020" i="1"/>
  <c r="Q6021" i="1"/>
  <c r="Q6022" i="1"/>
  <c r="Q6023" i="1"/>
  <c r="Q6024" i="1"/>
  <c r="Q6025" i="1"/>
  <c r="Q6026" i="1"/>
  <c r="Q6027" i="1"/>
  <c r="Q6028" i="1"/>
  <c r="Q6029" i="1"/>
  <c r="Q6030" i="1"/>
  <c r="Q6031" i="1"/>
  <c r="Q6032" i="1"/>
  <c r="Q6033" i="1"/>
  <c r="Q6034" i="1"/>
  <c r="Q6035" i="1"/>
  <c r="Q6036" i="1"/>
  <c r="Q6037" i="1"/>
  <c r="Q6038" i="1"/>
  <c r="Q6039" i="1"/>
  <c r="Q6040" i="1"/>
  <c r="Q6041" i="1"/>
  <c r="Q6042" i="1"/>
  <c r="Q6043" i="1"/>
  <c r="Q6044" i="1"/>
  <c r="Q6045" i="1"/>
  <c r="Q6046" i="1"/>
  <c r="Q6047" i="1"/>
  <c r="Q6048" i="1"/>
  <c r="Q6049" i="1"/>
  <c r="Q6050" i="1"/>
  <c r="Q6051" i="1"/>
  <c r="Q6052" i="1"/>
  <c r="Q6053" i="1"/>
  <c r="Q6054" i="1"/>
  <c r="Q6055" i="1"/>
  <c r="Q6056" i="1"/>
  <c r="Q6057" i="1"/>
  <c r="Q6058" i="1"/>
  <c r="Q6059" i="1"/>
  <c r="Q6060" i="1"/>
  <c r="Q6061" i="1"/>
  <c r="Q6062" i="1"/>
  <c r="Q6063" i="1"/>
  <c r="Q6064" i="1"/>
  <c r="Q6065" i="1"/>
  <c r="Q6066" i="1"/>
  <c r="Q6067" i="1"/>
  <c r="Q6068" i="1"/>
  <c r="Q6069" i="1"/>
  <c r="Q6070" i="1"/>
  <c r="Q6071" i="1"/>
  <c r="Q6072" i="1"/>
  <c r="Q6073" i="1"/>
  <c r="Q6074" i="1"/>
  <c r="Q6075" i="1"/>
  <c r="Q6076" i="1"/>
  <c r="Q6077" i="1"/>
  <c r="Q6078" i="1"/>
  <c r="Q6079" i="1"/>
  <c r="Q6080" i="1"/>
  <c r="Q6081" i="1"/>
  <c r="Q6082" i="1"/>
  <c r="Q6083" i="1"/>
  <c r="Q6084" i="1"/>
  <c r="Q6085" i="1"/>
  <c r="Q6086" i="1"/>
  <c r="Q6087" i="1"/>
  <c r="Q6088" i="1"/>
  <c r="Q6089" i="1"/>
  <c r="Q6090" i="1"/>
  <c r="Q6091" i="1"/>
  <c r="Q6092" i="1"/>
  <c r="Q6093" i="1"/>
  <c r="Q6094" i="1"/>
  <c r="Q6095" i="1"/>
  <c r="Q6096" i="1"/>
  <c r="Q6097" i="1"/>
  <c r="Q6098" i="1"/>
  <c r="Q6099" i="1"/>
  <c r="Q6100" i="1"/>
  <c r="Q6101" i="1"/>
  <c r="Q6102" i="1"/>
  <c r="Q6103" i="1"/>
  <c r="Q6104" i="1"/>
  <c r="Q6105" i="1"/>
  <c r="Q6106" i="1"/>
  <c r="Q6107" i="1"/>
  <c r="Q6108" i="1"/>
  <c r="Q6109" i="1"/>
  <c r="Q6110" i="1"/>
  <c r="Q6111" i="1"/>
  <c r="Q6112" i="1"/>
  <c r="Q6113" i="1"/>
  <c r="Q6114" i="1"/>
  <c r="Q6115" i="1"/>
  <c r="Q6116" i="1"/>
  <c r="Q6117" i="1"/>
  <c r="Q6118" i="1"/>
  <c r="Q6119" i="1"/>
  <c r="Q6120" i="1"/>
  <c r="Q6121" i="1"/>
  <c r="Q6122" i="1"/>
  <c r="Q6123" i="1"/>
  <c r="Q6124" i="1"/>
  <c r="Q6125" i="1"/>
  <c r="Q6126" i="1"/>
  <c r="Q6127" i="1"/>
  <c r="Q6128" i="1"/>
  <c r="Q6129" i="1"/>
  <c r="Q6130" i="1"/>
  <c r="Q6131" i="1"/>
  <c r="Q6132" i="1"/>
  <c r="Q6133" i="1"/>
  <c r="Q6134" i="1"/>
  <c r="Q6135" i="1"/>
  <c r="Q6136" i="1"/>
  <c r="Q6137" i="1"/>
  <c r="Q6138" i="1"/>
  <c r="Q6139" i="1"/>
  <c r="Q6140" i="1"/>
  <c r="Q6141" i="1"/>
  <c r="Q6142" i="1"/>
  <c r="Q6143" i="1"/>
  <c r="Q6144" i="1"/>
  <c r="Q6145" i="1"/>
  <c r="Q6146" i="1"/>
  <c r="Q6147" i="1"/>
  <c r="Q6148" i="1"/>
  <c r="Q6149" i="1"/>
  <c r="Q6150" i="1"/>
  <c r="Q6151" i="1"/>
  <c r="Q6152" i="1"/>
  <c r="Q6153" i="1"/>
  <c r="Q6154" i="1"/>
  <c r="Q6155" i="1"/>
  <c r="Q6156" i="1"/>
  <c r="Q6157" i="1"/>
  <c r="Q6158" i="1"/>
  <c r="Q6159" i="1"/>
  <c r="Q6160" i="1"/>
  <c r="Q6161" i="1"/>
  <c r="Q6162" i="1"/>
  <c r="Q6163" i="1"/>
  <c r="Q6164" i="1"/>
  <c r="Q6165" i="1"/>
  <c r="Q6166" i="1"/>
  <c r="Q6167" i="1"/>
  <c r="Q6168" i="1"/>
  <c r="Q6169" i="1"/>
  <c r="Q6170" i="1"/>
  <c r="Q6171" i="1"/>
  <c r="Q6172" i="1"/>
  <c r="Q6173" i="1"/>
  <c r="Q6174" i="1"/>
  <c r="Q6175" i="1"/>
  <c r="Q6176" i="1"/>
  <c r="Q6177" i="1"/>
  <c r="Q6178" i="1"/>
  <c r="Q6179" i="1"/>
  <c r="Q6180" i="1"/>
  <c r="Q6181" i="1"/>
  <c r="Q6182" i="1"/>
  <c r="Q6183" i="1"/>
  <c r="Q6184" i="1"/>
  <c r="Q6185" i="1"/>
  <c r="Q6186" i="1"/>
  <c r="Q6187" i="1"/>
  <c r="Q6188" i="1"/>
  <c r="Q6189" i="1"/>
  <c r="Q6190" i="1"/>
  <c r="Q6191" i="1"/>
  <c r="Q6192" i="1"/>
  <c r="Q6193" i="1"/>
  <c r="Q6194" i="1"/>
  <c r="Q6195" i="1"/>
  <c r="Q6196" i="1"/>
  <c r="Q6197" i="1"/>
  <c r="Q6198" i="1"/>
  <c r="Q6199" i="1"/>
  <c r="Q6200" i="1"/>
  <c r="Q6201" i="1"/>
  <c r="Q6202" i="1"/>
  <c r="Q6203" i="1"/>
  <c r="Q6204" i="1"/>
  <c r="Q6205" i="1"/>
  <c r="Q6206" i="1"/>
  <c r="Q6207" i="1"/>
  <c r="Q6208" i="1"/>
  <c r="Q6209" i="1"/>
  <c r="Q6210" i="1"/>
  <c r="Q6211" i="1"/>
  <c r="Q6212" i="1"/>
  <c r="Q6213" i="1"/>
  <c r="Q6214" i="1"/>
  <c r="Q6215" i="1"/>
  <c r="Q6216" i="1"/>
  <c r="Q6217" i="1"/>
  <c r="Q6218" i="1"/>
  <c r="Q6219" i="1"/>
  <c r="Q6220" i="1"/>
  <c r="Q6221" i="1"/>
  <c r="Q6222" i="1"/>
  <c r="Q6223" i="1"/>
  <c r="Q6224" i="1"/>
  <c r="Q6225" i="1"/>
  <c r="Q6226" i="1"/>
  <c r="Q6227" i="1"/>
  <c r="Q6228" i="1"/>
  <c r="Q6229" i="1"/>
  <c r="Q6230" i="1"/>
  <c r="Q6231" i="1"/>
  <c r="Q6232" i="1"/>
  <c r="Q6233" i="1"/>
  <c r="Q6234" i="1"/>
  <c r="Q6235" i="1"/>
  <c r="Q6236" i="1"/>
  <c r="Q6237" i="1"/>
  <c r="Q6238" i="1"/>
  <c r="Q6239" i="1"/>
  <c r="Q6240" i="1"/>
  <c r="Q6241" i="1"/>
  <c r="Q6242" i="1"/>
  <c r="Q6243" i="1"/>
  <c r="Q6244" i="1"/>
  <c r="Q6245" i="1"/>
  <c r="Q6246" i="1"/>
  <c r="Q6247" i="1"/>
  <c r="Q6248" i="1"/>
  <c r="Q6249" i="1"/>
  <c r="Q6250" i="1"/>
  <c r="Q6251" i="1"/>
  <c r="Q6252" i="1"/>
  <c r="Q6253" i="1"/>
  <c r="Q6254" i="1"/>
  <c r="Q6255" i="1"/>
  <c r="Q6256" i="1"/>
  <c r="Q6257" i="1"/>
  <c r="Q6258" i="1"/>
  <c r="Q6259" i="1"/>
  <c r="Q6260" i="1"/>
  <c r="Q6261" i="1"/>
  <c r="Q6262" i="1"/>
  <c r="Q6263" i="1"/>
  <c r="Q6264" i="1"/>
  <c r="Q6265" i="1"/>
  <c r="Q6266" i="1"/>
  <c r="Q6267" i="1"/>
  <c r="Q6268" i="1"/>
  <c r="Q6269" i="1"/>
  <c r="Q6270" i="1"/>
  <c r="Q6271" i="1"/>
  <c r="Q6272" i="1"/>
  <c r="Q6273" i="1"/>
  <c r="Q6274" i="1"/>
  <c r="Q6275" i="1"/>
  <c r="Q6276" i="1"/>
  <c r="Q6277" i="1"/>
  <c r="Q6278" i="1"/>
  <c r="Q6279" i="1"/>
  <c r="Q6280" i="1"/>
  <c r="Q6281" i="1"/>
  <c r="Q6282" i="1"/>
  <c r="Q6283" i="1"/>
  <c r="Q6284" i="1"/>
  <c r="Q6285" i="1"/>
  <c r="Q6286" i="1"/>
  <c r="Q6287" i="1"/>
  <c r="Q6288" i="1"/>
  <c r="Q6289" i="1"/>
  <c r="Q6290" i="1"/>
  <c r="Q6291" i="1"/>
  <c r="Q6292" i="1"/>
  <c r="Q6293" i="1"/>
  <c r="Q6294" i="1"/>
  <c r="Q6295" i="1"/>
  <c r="Q6296" i="1"/>
  <c r="Q6297" i="1"/>
  <c r="Q6298" i="1"/>
  <c r="Q6299" i="1"/>
  <c r="Q6300" i="1"/>
  <c r="Q6301" i="1"/>
  <c r="Q6302" i="1"/>
  <c r="Q6303" i="1"/>
  <c r="Q6304" i="1"/>
  <c r="Q6305" i="1"/>
  <c r="Q6306" i="1"/>
  <c r="Q6307" i="1"/>
  <c r="Q6308" i="1"/>
  <c r="Q6309" i="1"/>
  <c r="Q6310" i="1"/>
  <c r="Q6311" i="1"/>
  <c r="Q6312" i="1"/>
  <c r="Q6313" i="1"/>
  <c r="Q6314" i="1"/>
  <c r="Q6315" i="1"/>
  <c r="Q6316" i="1"/>
  <c r="Q6317" i="1"/>
  <c r="Q6318" i="1"/>
  <c r="Q6319" i="1"/>
  <c r="Q6320" i="1"/>
  <c r="Q6321" i="1"/>
  <c r="Q6322" i="1"/>
  <c r="Q6323" i="1"/>
  <c r="Q6324" i="1"/>
  <c r="Q6325" i="1"/>
  <c r="Q6326" i="1"/>
  <c r="Q6327" i="1"/>
  <c r="Q6328" i="1"/>
  <c r="Q6329" i="1"/>
  <c r="Q6330" i="1"/>
  <c r="Q6331" i="1"/>
  <c r="Q6332" i="1"/>
  <c r="Q6333" i="1"/>
  <c r="Q6334" i="1"/>
  <c r="Q6335" i="1"/>
  <c r="Q6336" i="1"/>
  <c r="Q6337" i="1"/>
  <c r="Q6338" i="1"/>
  <c r="Q6339" i="1"/>
  <c r="Q6340" i="1"/>
  <c r="Q6341" i="1"/>
  <c r="Q6342" i="1"/>
  <c r="Q6343" i="1"/>
  <c r="Q6344" i="1"/>
  <c r="Q6345" i="1"/>
  <c r="Q6346" i="1"/>
  <c r="Q6347" i="1"/>
  <c r="Q6348" i="1"/>
  <c r="Q6349" i="1"/>
  <c r="Q6350" i="1"/>
  <c r="Q6351" i="1"/>
  <c r="Q6352" i="1"/>
  <c r="Q6353" i="1"/>
  <c r="Q6354" i="1"/>
  <c r="Q6355" i="1"/>
  <c r="Q6356" i="1"/>
  <c r="Q6357" i="1"/>
  <c r="Q6358" i="1"/>
  <c r="Q6359" i="1"/>
  <c r="Q6360" i="1"/>
  <c r="Q6361" i="1"/>
  <c r="Q6362" i="1"/>
  <c r="Q6363" i="1"/>
  <c r="Q6364" i="1"/>
  <c r="Q6365" i="1"/>
  <c r="Q6366" i="1"/>
  <c r="Q6367" i="1"/>
  <c r="Q6368" i="1"/>
  <c r="Q6369" i="1"/>
  <c r="Q6370" i="1"/>
  <c r="Q6371" i="1"/>
  <c r="Q6372" i="1"/>
  <c r="Q6373" i="1"/>
  <c r="Q6374" i="1"/>
  <c r="Q6375" i="1"/>
  <c r="Q6376" i="1"/>
  <c r="Q6377" i="1"/>
  <c r="Q6378" i="1"/>
  <c r="Q6379" i="1"/>
  <c r="Q6380" i="1"/>
  <c r="Q6381" i="1"/>
  <c r="Q6382" i="1"/>
  <c r="Q6383" i="1"/>
  <c r="Q6384" i="1"/>
  <c r="Q6385" i="1"/>
  <c r="Q6386" i="1"/>
  <c r="Q6387" i="1"/>
  <c r="Q6388" i="1"/>
  <c r="Q6389" i="1"/>
  <c r="Q6390" i="1"/>
  <c r="Q6391" i="1"/>
  <c r="Q6392" i="1"/>
  <c r="Q6393" i="1"/>
  <c r="Q6394" i="1"/>
  <c r="Q6395" i="1"/>
  <c r="Q6396" i="1"/>
  <c r="Q6397" i="1"/>
  <c r="Q6398" i="1"/>
  <c r="Q6399" i="1"/>
  <c r="Q6400" i="1"/>
  <c r="Q6401" i="1"/>
  <c r="Q6402" i="1"/>
  <c r="Q6403" i="1"/>
  <c r="Q6404" i="1"/>
  <c r="Q6405" i="1"/>
  <c r="Q6406" i="1"/>
  <c r="Q6407" i="1"/>
  <c r="Q6408" i="1"/>
  <c r="Q6409" i="1"/>
  <c r="Q6410" i="1"/>
  <c r="Q6411" i="1"/>
  <c r="Q6412" i="1"/>
  <c r="Q6413" i="1"/>
  <c r="Q6414" i="1"/>
  <c r="Q6415" i="1"/>
  <c r="Q6416" i="1"/>
  <c r="Q6417" i="1"/>
  <c r="Q6418" i="1"/>
  <c r="Q6419" i="1"/>
  <c r="Q6420" i="1"/>
  <c r="Q6421" i="1"/>
  <c r="Q6422" i="1"/>
  <c r="Q6423" i="1"/>
  <c r="Q6424" i="1"/>
  <c r="Q6425" i="1"/>
  <c r="Q6426" i="1"/>
  <c r="Q6427" i="1"/>
  <c r="Q6428" i="1"/>
  <c r="Q6429" i="1"/>
  <c r="Q6430" i="1"/>
  <c r="Q6431" i="1"/>
  <c r="Q6432" i="1"/>
  <c r="Q6433" i="1"/>
  <c r="Q6434" i="1"/>
  <c r="Q6435" i="1"/>
  <c r="Q6436" i="1"/>
  <c r="Q6437" i="1"/>
  <c r="Q6438" i="1"/>
  <c r="Q6439" i="1"/>
  <c r="Q6440" i="1"/>
  <c r="Q6441" i="1"/>
  <c r="Q6442" i="1"/>
  <c r="Q6443" i="1"/>
  <c r="Q6444" i="1"/>
  <c r="Q6445" i="1"/>
  <c r="Q6446" i="1"/>
  <c r="Q6447" i="1"/>
  <c r="Q6448" i="1"/>
  <c r="Q6449" i="1"/>
  <c r="Q6450" i="1"/>
  <c r="Q6451" i="1"/>
  <c r="Q6452" i="1"/>
  <c r="Q6453" i="1"/>
  <c r="Q6454" i="1"/>
  <c r="Q6455" i="1"/>
  <c r="Q6456" i="1"/>
  <c r="Q6457" i="1"/>
  <c r="Q6458" i="1"/>
  <c r="Q6459" i="1"/>
  <c r="Q6460" i="1"/>
  <c r="Q6461" i="1"/>
  <c r="Q6462" i="1"/>
  <c r="Q6463" i="1"/>
  <c r="Q6464" i="1"/>
  <c r="Q6465" i="1"/>
  <c r="Q6466" i="1"/>
  <c r="Q6467" i="1"/>
  <c r="Q6468" i="1"/>
  <c r="Q6469" i="1"/>
  <c r="Q6470" i="1"/>
  <c r="Q6471" i="1"/>
  <c r="Q6472" i="1"/>
  <c r="Q6473" i="1"/>
  <c r="Q6474" i="1"/>
  <c r="Q6475" i="1"/>
  <c r="Q6476" i="1"/>
  <c r="Q6477" i="1"/>
  <c r="Q6478" i="1"/>
  <c r="Q6479" i="1"/>
  <c r="Q6480" i="1"/>
  <c r="Q6481" i="1"/>
  <c r="Q6482" i="1"/>
  <c r="Q6483" i="1"/>
  <c r="Q6484" i="1"/>
  <c r="Q6485" i="1"/>
  <c r="Q6486" i="1"/>
  <c r="Q6487" i="1"/>
  <c r="Q6488" i="1"/>
  <c r="Q6489" i="1"/>
  <c r="Q6490" i="1"/>
  <c r="Q6491" i="1"/>
  <c r="Q6492" i="1"/>
  <c r="Q6493" i="1"/>
  <c r="Q6494" i="1"/>
  <c r="Q6495" i="1"/>
  <c r="Q6496" i="1"/>
  <c r="Q6497" i="1"/>
  <c r="Q6498" i="1"/>
  <c r="Q6499" i="1"/>
  <c r="Q6500" i="1"/>
  <c r="Q6501" i="1"/>
  <c r="Q6502" i="1"/>
  <c r="Q6503" i="1"/>
  <c r="Q6504" i="1"/>
  <c r="Q6505" i="1"/>
  <c r="Q6506" i="1"/>
  <c r="Q6507" i="1"/>
  <c r="Q6508" i="1"/>
  <c r="Q6509" i="1"/>
  <c r="Q6510" i="1"/>
  <c r="Q6511" i="1"/>
  <c r="Q6512" i="1"/>
  <c r="Q6513" i="1"/>
  <c r="Q6514" i="1"/>
  <c r="Q6515" i="1"/>
  <c r="Q6516" i="1"/>
  <c r="Q6517" i="1"/>
  <c r="Q6518" i="1"/>
  <c r="Q6519" i="1"/>
  <c r="Q6520" i="1"/>
  <c r="Q6521" i="1"/>
  <c r="Q6522" i="1"/>
  <c r="Q6523" i="1"/>
  <c r="Q6524" i="1"/>
  <c r="Q6525" i="1"/>
  <c r="Q6526" i="1"/>
  <c r="Q6527" i="1"/>
  <c r="Q6528" i="1"/>
  <c r="Q6529" i="1"/>
  <c r="Q6530" i="1"/>
  <c r="Q6531" i="1"/>
  <c r="Q6532" i="1"/>
  <c r="Q6533" i="1"/>
  <c r="Q6534" i="1"/>
  <c r="Q6535" i="1"/>
  <c r="Q6536" i="1"/>
  <c r="Q6537" i="1"/>
  <c r="Q6538" i="1"/>
  <c r="Q6539" i="1"/>
  <c r="Q6540" i="1"/>
  <c r="Q6541" i="1"/>
  <c r="Q6542" i="1"/>
  <c r="Q6543" i="1"/>
  <c r="Q6544" i="1"/>
  <c r="Q6545" i="1"/>
  <c r="Q6546" i="1"/>
  <c r="Q6547" i="1"/>
  <c r="Q6548" i="1"/>
  <c r="Q6549" i="1"/>
  <c r="Q6550" i="1"/>
  <c r="Q6551" i="1"/>
  <c r="Q6552" i="1"/>
  <c r="Q6553" i="1"/>
  <c r="Q6554" i="1"/>
  <c r="Q6555" i="1"/>
  <c r="Q6556" i="1"/>
  <c r="Q6557" i="1"/>
  <c r="Q6558" i="1"/>
  <c r="Q6559" i="1"/>
  <c r="Q6560" i="1"/>
  <c r="Q6561" i="1"/>
  <c r="Q6562" i="1"/>
  <c r="Q6563" i="1"/>
  <c r="Q6564" i="1"/>
  <c r="Q6565" i="1"/>
  <c r="Q6566" i="1"/>
  <c r="Q6567" i="1"/>
  <c r="Q6568" i="1"/>
  <c r="Q6569" i="1"/>
  <c r="Q6570" i="1"/>
  <c r="Q6571" i="1"/>
  <c r="Q6572" i="1"/>
  <c r="Q6573" i="1"/>
  <c r="Q6574" i="1"/>
  <c r="Q6575" i="1"/>
  <c r="Q6576" i="1"/>
  <c r="Q6577" i="1"/>
  <c r="Q6578" i="1"/>
  <c r="Q6579" i="1"/>
  <c r="Q6580" i="1"/>
  <c r="Q6581" i="1"/>
  <c r="Q6582" i="1"/>
  <c r="Q6583" i="1"/>
  <c r="Q6584" i="1"/>
  <c r="Q6585" i="1"/>
  <c r="Q6586" i="1"/>
  <c r="Q6587" i="1"/>
  <c r="Q6588" i="1"/>
  <c r="Q6589" i="1"/>
  <c r="Q6590" i="1"/>
  <c r="Q6591" i="1"/>
  <c r="Q6592" i="1"/>
  <c r="Q6593" i="1"/>
  <c r="Q6594" i="1"/>
  <c r="Q6595" i="1"/>
  <c r="Q6596" i="1"/>
  <c r="Q6597" i="1"/>
  <c r="Q6598" i="1"/>
  <c r="Q6599" i="1"/>
  <c r="Q6600" i="1"/>
  <c r="Q6601" i="1"/>
  <c r="Q6602" i="1"/>
  <c r="Q6603" i="1"/>
  <c r="Q6604" i="1"/>
  <c r="Q6605" i="1"/>
  <c r="Q6606" i="1"/>
  <c r="Q6607" i="1"/>
  <c r="Q6608" i="1"/>
  <c r="Q6609" i="1"/>
  <c r="Q6610" i="1"/>
  <c r="Q6611" i="1"/>
  <c r="Q6612" i="1"/>
  <c r="Q6613" i="1"/>
  <c r="Q6614" i="1"/>
  <c r="Q6615" i="1"/>
  <c r="Q6616" i="1"/>
  <c r="Q6617" i="1"/>
  <c r="Q6618" i="1"/>
  <c r="Q6619" i="1"/>
  <c r="Q6620" i="1"/>
  <c r="Q6621" i="1"/>
  <c r="Q6622" i="1"/>
  <c r="Q6623" i="1"/>
  <c r="Q6624" i="1"/>
  <c r="Q6625" i="1"/>
  <c r="Q6626" i="1"/>
  <c r="Q6627" i="1"/>
  <c r="Q6628" i="1"/>
  <c r="Q6629" i="1"/>
  <c r="Q6630" i="1"/>
  <c r="Q6631" i="1"/>
  <c r="Q6632" i="1"/>
  <c r="Q6633" i="1"/>
  <c r="Q6634" i="1"/>
  <c r="Q6635" i="1"/>
  <c r="Q6636" i="1"/>
  <c r="Q6637" i="1"/>
  <c r="Q6638" i="1"/>
  <c r="Q6639" i="1"/>
  <c r="Q6640" i="1"/>
  <c r="Q6641" i="1"/>
  <c r="Q6642" i="1"/>
  <c r="Q6643" i="1"/>
  <c r="Q6644" i="1"/>
  <c r="Q6645" i="1"/>
  <c r="Q6646" i="1"/>
  <c r="Q6647" i="1"/>
  <c r="Q6648" i="1"/>
  <c r="Q6649" i="1"/>
  <c r="Q6650" i="1"/>
  <c r="Q6651" i="1"/>
  <c r="Q6652" i="1"/>
  <c r="Q6653" i="1"/>
  <c r="Q6654" i="1"/>
  <c r="Q6655" i="1"/>
  <c r="Q6656" i="1"/>
  <c r="Q6657" i="1"/>
  <c r="Q6658" i="1"/>
  <c r="Q6659" i="1"/>
  <c r="Q6660" i="1"/>
  <c r="Q6661" i="1"/>
  <c r="Q6662" i="1"/>
  <c r="Q6663" i="1"/>
  <c r="Q6664" i="1"/>
  <c r="Q6665" i="1"/>
  <c r="Q6666" i="1"/>
  <c r="Q6667" i="1"/>
  <c r="Q6668" i="1"/>
  <c r="Q6669" i="1"/>
  <c r="Q6670" i="1"/>
  <c r="Q6671" i="1"/>
  <c r="Q6672" i="1"/>
  <c r="Q6673" i="1"/>
  <c r="Q6674" i="1"/>
  <c r="Q6675" i="1"/>
  <c r="Q6676" i="1"/>
  <c r="Q6677" i="1"/>
  <c r="Q6678" i="1"/>
  <c r="Q6679" i="1"/>
  <c r="Q6680" i="1"/>
  <c r="Q6681" i="1"/>
  <c r="Q6682" i="1"/>
  <c r="Q6683" i="1"/>
  <c r="Q6684" i="1"/>
  <c r="Q6685" i="1"/>
  <c r="Q6686" i="1"/>
  <c r="Q6687" i="1"/>
  <c r="Q6688" i="1"/>
  <c r="Q6689" i="1"/>
  <c r="Q6690" i="1"/>
  <c r="Q6691" i="1"/>
  <c r="Q6692" i="1"/>
  <c r="Q6693" i="1"/>
  <c r="Q6694" i="1"/>
  <c r="Q6695" i="1"/>
  <c r="Q6696" i="1"/>
  <c r="Q6697" i="1"/>
  <c r="Q6698" i="1"/>
  <c r="Q6699" i="1"/>
  <c r="Q6700" i="1"/>
  <c r="Q6701" i="1"/>
  <c r="Q6702" i="1"/>
  <c r="Q6703" i="1"/>
  <c r="Q6704" i="1"/>
  <c r="Q6705" i="1"/>
  <c r="Q6706" i="1"/>
  <c r="Q6707" i="1"/>
  <c r="Q6708" i="1"/>
  <c r="Q6709" i="1"/>
  <c r="Q6710" i="1"/>
  <c r="Q6711" i="1"/>
  <c r="Q6712" i="1"/>
  <c r="Q6713" i="1"/>
  <c r="Q6714" i="1"/>
  <c r="Q6715" i="1"/>
  <c r="Q6716" i="1"/>
  <c r="Q6717" i="1"/>
  <c r="Q6718" i="1"/>
  <c r="Q6719" i="1"/>
  <c r="Q6720" i="1"/>
  <c r="Q6721" i="1"/>
  <c r="Q6722" i="1"/>
  <c r="Q6723" i="1"/>
  <c r="Q6724" i="1"/>
  <c r="Q6725" i="1"/>
  <c r="Q6726" i="1"/>
  <c r="Q6727" i="1"/>
  <c r="Q6728" i="1"/>
  <c r="Q6729" i="1"/>
  <c r="Q6730" i="1"/>
  <c r="Q6731" i="1"/>
  <c r="Q6732" i="1"/>
  <c r="Q6733" i="1"/>
  <c r="Q6734" i="1"/>
  <c r="Q6735" i="1"/>
  <c r="Q6736" i="1"/>
  <c r="Q6737" i="1"/>
  <c r="Q6738" i="1"/>
  <c r="Q6739" i="1"/>
  <c r="Q6740" i="1"/>
  <c r="Q6741" i="1"/>
  <c r="Q6742" i="1"/>
  <c r="Q6743" i="1"/>
  <c r="Q6744" i="1"/>
  <c r="Q6745" i="1"/>
  <c r="Q6746" i="1"/>
  <c r="Q6747" i="1"/>
  <c r="Q6748" i="1"/>
  <c r="Q6749" i="1"/>
  <c r="Q6750" i="1"/>
  <c r="Q6751" i="1"/>
  <c r="Q6752" i="1"/>
  <c r="Q6753" i="1"/>
  <c r="Q6754" i="1"/>
  <c r="Q6755" i="1"/>
  <c r="Q6756" i="1"/>
  <c r="Q6757" i="1"/>
  <c r="Q6758" i="1"/>
  <c r="Q6759" i="1"/>
  <c r="Q6760" i="1"/>
  <c r="Q6761" i="1"/>
  <c r="Q6762" i="1"/>
  <c r="Q6763" i="1"/>
  <c r="Q6764" i="1"/>
  <c r="Q6765" i="1"/>
  <c r="Q6766" i="1"/>
  <c r="Q6767" i="1"/>
  <c r="Q6768" i="1"/>
  <c r="Q6769" i="1"/>
  <c r="Q6770" i="1"/>
  <c r="Q6771" i="1"/>
  <c r="Q6772" i="1"/>
  <c r="Q6773" i="1"/>
  <c r="Q6774" i="1"/>
  <c r="Q6775" i="1"/>
  <c r="Q6776" i="1"/>
  <c r="Q6777" i="1"/>
  <c r="Q6778" i="1"/>
  <c r="Q6779" i="1"/>
  <c r="Q6780" i="1"/>
  <c r="Q6781" i="1"/>
  <c r="Q6782" i="1"/>
  <c r="Q6783" i="1"/>
  <c r="Q6784" i="1"/>
  <c r="Q6785" i="1"/>
  <c r="Q6786" i="1"/>
  <c r="Q6787" i="1"/>
  <c r="Q6788" i="1"/>
  <c r="Q6789" i="1"/>
  <c r="Q6790" i="1"/>
  <c r="Q6791" i="1"/>
  <c r="Q6792" i="1"/>
  <c r="Q6793" i="1"/>
  <c r="Q6794" i="1"/>
  <c r="Q6795" i="1"/>
  <c r="Q6796" i="1"/>
  <c r="Q6797" i="1"/>
  <c r="Q6798" i="1"/>
  <c r="Q6799" i="1"/>
  <c r="Q6800" i="1"/>
  <c r="Q6801" i="1"/>
  <c r="Q6802" i="1"/>
  <c r="Q6803" i="1"/>
  <c r="Q6804" i="1"/>
  <c r="Q6805" i="1"/>
  <c r="Q6806" i="1"/>
  <c r="Q6807" i="1"/>
  <c r="Q6808" i="1"/>
  <c r="Q6809" i="1"/>
  <c r="Q6810" i="1"/>
  <c r="Q6811" i="1"/>
  <c r="Q6812" i="1"/>
  <c r="Q6813" i="1"/>
  <c r="Q6814" i="1"/>
  <c r="Q6815" i="1"/>
  <c r="Q6816" i="1"/>
  <c r="Q6817" i="1"/>
  <c r="Q6818" i="1"/>
  <c r="Q6819" i="1"/>
  <c r="Q6820" i="1"/>
  <c r="Q6821" i="1"/>
  <c r="Q6822" i="1"/>
  <c r="Q6823" i="1"/>
  <c r="Q6824" i="1"/>
  <c r="Q6825" i="1"/>
  <c r="Q6826" i="1"/>
  <c r="Q6827" i="1"/>
  <c r="Q6828" i="1"/>
  <c r="Q6829" i="1"/>
  <c r="Q6830" i="1"/>
  <c r="Q6831" i="1"/>
  <c r="Q6832" i="1"/>
  <c r="Q6833" i="1"/>
  <c r="Q6834" i="1"/>
  <c r="Q6835" i="1"/>
  <c r="Q6836" i="1"/>
  <c r="Q6837" i="1"/>
  <c r="Q6838" i="1"/>
  <c r="Q6839" i="1"/>
  <c r="Q6840" i="1"/>
  <c r="Q6841" i="1"/>
  <c r="Q6842" i="1"/>
  <c r="Q6843" i="1"/>
  <c r="Q6844" i="1"/>
  <c r="Q6845" i="1"/>
  <c r="Q6846" i="1"/>
  <c r="Q6847" i="1"/>
  <c r="Q6848" i="1"/>
  <c r="Q6849" i="1"/>
  <c r="Q6850" i="1"/>
  <c r="Q6851" i="1"/>
  <c r="Q6852" i="1"/>
  <c r="Q6853" i="1"/>
  <c r="Q6854" i="1"/>
  <c r="Q6855" i="1"/>
  <c r="Q6856" i="1"/>
  <c r="Q6857" i="1"/>
  <c r="Q6858" i="1"/>
  <c r="Q6859" i="1"/>
  <c r="Q6860" i="1"/>
  <c r="Q6861" i="1"/>
  <c r="Q6862" i="1"/>
  <c r="Q6863" i="1"/>
  <c r="Q6864" i="1"/>
  <c r="Q6865" i="1"/>
  <c r="Q6866" i="1"/>
  <c r="Q6867" i="1"/>
  <c r="Q6868" i="1"/>
  <c r="Q6869" i="1"/>
  <c r="Q6870" i="1"/>
  <c r="Q6871" i="1"/>
  <c r="Q6872" i="1"/>
  <c r="Q6873" i="1"/>
  <c r="Q6874" i="1"/>
  <c r="Q6875" i="1"/>
  <c r="Q6876" i="1"/>
  <c r="Q6877" i="1"/>
  <c r="Q6878" i="1"/>
  <c r="Q6879" i="1"/>
  <c r="Q6880" i="1"/>
  <c r="Q6881" i="1"/>
  <c r="Q6882" i="1"/>
  <c r="Q6883" i="1"/>
  <c r="Q6884" i="1"/>
  <c r="Q6885" i="1"/>
  <c r="Q6886" i="1"/>
  <c r="Q6887" i="1"/>
  <c r="Q6888" i="1"/>
  <c r="Q6889" i="1"/>
  <c r="Q6890" i="1"/>
  <c r="Q6891" i="1"/>
  <c r="Q6892" i="1"/>
  <c r="Q6893" i="1"/>
  <c r="Q6894" i="1"/>
  <c r="Q6895" i="1"/>
  <c r="Q6896" i="1"/>
  <c r="Q6897" i="1"/>
  <c r="Q6898" i="1"/>
  <c r="Q6899" i="1"/>
  <c r="Q6900" i="1"/>
  <c r="Q6901" i="1"/>
  <c r="Q6902" i="1"/>
  <c r="Q6903" i="1"/>
  <c r="Q6904" i="1"/>
  <c r="Q6905" i="1"/>
  <c r="Q6906" i="1"/>
  <c r="Q6907" i="1"/>
  <c r="Q6908" i="1"/>
  <c r="Q6909" i="1"/>
  <c r="Q6910" i="1"/>
  <c r="Q6911" i="1"/>
  <c r="Q6912" i="1"/>
  <c r="Q6913" i="1"/>
  <c r="Q6914" i="1"/>
  <c r="Q6915" i="1"/>
  <c r="Q6916" i="1"/>
  <c r="Q6917" i="1"/>
  <c r="Q6918" i="1"/>
  <c r="Q6919" i="1"/>
  <c r="Q6920" i="1"/>
  <c r="Q6921" i="1"/>
  <c r="Q6922" i="1"/>
  <c r="Q6923" i="1"/>
  <c r="Q6924" i="1"/>
  <c r="Q6925" i="1"/>
  <c r="Q6926" i="1"/>
  <c r="Q6927" i="1"/>
  <c r="Q6928" i="1"/>
  <c r="Q6929" i="1"/>
  <c r="Q6930" i="1"/>
  <c r="Q6931" i="1"/>
  <c r="Q6932" i="1"/>
  <c r="Q6933" i="1"/>
  <c r="Q6934" i="1"/>
  <c r="Q6935" i="1"/>
  <c r="Q6936" i="1"/>
  <c r="Q6937" i="1"/>
  <c r="Q6938" i="1"/>
  <c r="Q6939" i="1"/>
  <c r="Q6940" i="1"/>
  <c r="Q6941" i="1"/>
  <c r="Q6942" i="1"/>
  <c r="Q6943" i="1"/>
  <c r="Q6944" i="1"/>
  <c r="Q6945" i="1"/>
  <c r="Q6946" i="1"/>
  <c r="Q6947" i="1"/>
  <c r="Q6948" i="1"/>
  <c r="Q6949" i="1"/>
  <c r="Q6950" i="1"/>
  <c r="Q6951" i="1"/>
  <c r="Q6952" i="1"/>
  <c r="Q6953" i="1"/>
  <c r="Q6954" i="1"/>
  <c r="Q6955" i="1"/>
  <c r="Q6956" i="1"/>
  <c r="Q6957" i="1"/>
  <c r="Q6958" i="1"/>
  <c r="Q6959" i="1"/>
  <c r="Q6960" i="1"/>
  <c r="Q6961" i="1"/>
  <c r="Q6962" i="1"/>
  <c r="Q6963" i="1"/>
  <c r="Q6964" i="1"/>
  <c r="Q6965" i="1"/>
  <c r="Q6966" i="1"/>
  <c r="Q6967" i="1"/>
  <c r="Q6968" i="1"/>
  <c r="Q6969" i="1"/>
  <c r="Q6970" i="1"/>
  <c r="Q6971" i="1"/>
  <c r="Q6972" i="1"/>
  <c r="Q6973" i="1"/>
  <c r="Q6974" i="1"/>
  <c r="Q6975" i="1"/>
  <c r="Q6976" i="1"/>
  <c r="Q6977" i="1"/>
  <c r="Q6978" i="1"/>
  <c r="Q6979" i="1"/>
  <c r="Q6980" i="1"/>
  <c r="Q6981" i="1"/>
  <c r="Q6982" i="1"/>
  <c r="Q6983" i="1"/>
  <c r="Q6984" i="1"/>
  <c r="Q6985" i="1"/>
  <c r="Q6986" i="1"/>
  <c r="Q6987" i="1"/>
  <c r="Q6988" i="1"/>
  <c r="Q6989" i="1"/>
  <c r="Q6990" i="1"/>
  <c r="Q6991" i="1"/>
  <c r="Q6992" i="1"/>
  <c r="Q6993" i="1"/>
  <c r="Q6994" i="1"/>
  <c r="Q6995" i="1"/>
  <c r="Q6996" i="1"/>
  <c r="Q6997" i="1"/>
  <c r="Q6998" i="1"/>
  <c r="Q6999" i="1"/>
  <c r="Q7000" i="1"/>
  <c r="Q7001" i="1"/>
  <c r="Q7002" i="1"/>
  <c r="Q7003" i="1"/>
  <c r="Q7004" i="1"/>
  <c r="Q7005" i="1"/>
  <c r="Q7006" i="1"/>
  <c r="Q7007" i="1"/>
  <c r="Q7008" i="1"/>
  <c r="Q7009" i="1"/>
  <c r="Q7010" i="1"/>
  <c r="Q7011" i="1"/>
  <c r="Q7012" i="1"/>
  <c r="Q7013" i="1"/>
  <c r="Q7014" i="1"/>
  <c r="Q7015" i="1"/>
  <c r="Q7016" i="1"/>
  <c r="Q7017" i="1"/>
  <c r="Q7018" i="1"/>
  <c r="Q7019" i="1"/>
  <c r="Q7020" i="1"/>
  <c r="Q7021" i="1"/>
  <c r="Q7022" i="1"/>
  <c r="Q7023" i="1"/>
  <c r="Q7024" i="1"/>
  <c r="Q7025" i="1"/>
  <c r="Q7026" i="1"/>
  <c r="Q7027" i="1"/>
  <c r="Q7028" i="1"/>
  <c r="Q7029" i="1"/>
  <c r="Q7030" i="1"/>
  <c r="Q7031" i="1"/>
  <c r="Q7032" i="1"/>
  <c r="Q7033" i="1"/>
  <c r="Q7034" i="1"/>
  <c r="Q7035" i="1"/>
  <c r="Q7036" i="1"/>
  <c r="Q7037" i="1"/>
  <c r="Q7038" i="1"/>
  <c r="Q7039" i="1"/>
  <c r="Q7040" i="1"/>
  <c r="Q7041" i="1"/>
  <c r="Q7042" i="1"/>
  <c r="Q7043" i="1"/>
  <c r="Q7044" i="1"/>
  <c r="Q7045" i="1"/>
  <c r="Q7046" i="1"/>
  <c r="Q7047" i="1"/>
  <c r="Q7048" i="1"/>
  <c r="Q7049" i="1"/>
  <c r="Q7050" i="1"/>
  <c r="Q7051" i="1"/>
  <c r="Q7052" i="1"/>
  <c r="Q7053" i="1"/>
  <c r="Q7054" i="1"/>
  <c r="Q7055" i="1"/>
  <c r="Q7056" i="1"/>
  <c r="Q7057" i="1"/>
  <c r="Q7058" i="1"/>
  <c r="Q7059" i="1"/>
  <c r="Q7060" i="1"/>
  <c r="Q7061" i="1"/>
  <c r="Q7062" i="1"/>
  <c r="Q7063" i="1"/>
  <c r="Q7064" i="1"/>
  <c r="Q7065" i="1"/>
  <c r="Q7066" i="1"/>
  <c r="Q7067" i="1"/>
  <c r="Q7068" i="1"/>
  <c r="Q7069" i="1"/>
  <c r="Q7070" i="1"/>
  <c r="Q7071" i="1"/>
  <c r="Q7072" i="1"/>
  <c r="Q7073" i="1"/>
  <c r="Q7074" i="1"/>
  <c r="Q7075" i="1"/>
  <c r="Q7076" i="1"/>
  <c r="Q7077" i="1"/>
  <c r="Q7078" i="1"/>
  <c r="Q7079" i="1"/>
  <c r="Q7080" i="1"/>
  <c r="Q7081" i="1"/>
  <c r="Q7082" i="1"/>
  <c r="Q7083" i="1"/>
  <c r="Q7084" i="1"/>
  <c r="Q7085" i="1"/>
  <c r="Q7086" i="1"/>
  <c r="Q7087" i="1"/>
  <c r="Q7088" i="1"/>
  <c r="Q7089" i="1"/>
  <c r="Q7090" i="1"/>
  <c r="Q7091" i="1"/>
  <c r="Q7092" i="1"/>
  <c r="Q7093" i="1"/>
  <c r="Q7094" i="1"/>
  <c r="Q7095" i="1"/>
  <c r="Q7096" i="1"/>
  <c r="Q7097" i="1"/>
  <c r="Q7098" i="1"/>
  <c r="Q7099" i="1"/>
  <c r="Q7100" i="1"/>
  <c r="Q7101" i="1"/>
  <c r="Q7102" i="1"/>
  <c r="Q7103" i="1"/>
  <c r="Q7104" i="1"/>
  <c r="Q7105" i="1"/>
  <c r="Q7106" i="1"/>
  <c r="Q7107" i="1"/>
  <c r="Q7108" i="1"/>
  <c r="Q7109" i="1"/>
  <c r="Q7110" i="1"/>
  <c r="Q7111" i="1"/>
  <c r="Q7112" i="1"/>
  <c r="Q7113" i="1"/>
  <c r="Q7114" i="1"/>
  <c r="Q7115" i="1"/>
  <c r="Q7116" i="1"/>
  <c r="Q7117" i="1"/>
  <c r="Q7118" i="1"/>
  <c r="Q7119" i="1"/>
  <c r="Q7120" i="1"/>
  <c r="Q7121" i="1"/>
  <c r="Q7122" i="1"/>
  <c r="Q7123" i="1"/>
  <c r="Q7124" i="1"/>
  <c r="Q7125" i="1"/>
  <c r="Q7126" i="1"/>
  <c r="Q7127" i="1"/>
  <c r="Q7128" i="1"/>
  <c r="Q7129" i="1"/>
  <c r="Q7130" i="1"/>
  <c r="Q7131" i="1"/>
  <c r="Q7132" i="1"/>
  <c r="Q7133" i="1"/>
  <c r="Q7134" i="1"/>
  <c r="Q7135" i="1"/>
  <c r="Q7136" i="1"/>
  <c r="Q7137" i="1"/>
  <c r="Q7138" i="1"/>
  <c r="Q7139" i="1"/>
  <c r="Q7140" i="1"/>
  <c r="Q7141" i="1"/>
  <c r="Q7142" i="1"/>
  <c r="Q7143" i="1"/>
  <c r="Q7144" i="1"/>
  <c r="Q7145" i="1"/>
  <c r="Q7146" i="1"/>
  <c r="Q7147" i="1"/>
  <c r="Q7148" i="1"/>
  <c r="Q7149" i="1"/>
  <c r="Q7150" i="1"/>
  <c r="Q7151" i="1"/>
  <c r="Q7152" i="1"/>
  <c r="Q7153" i="1"/>
  <c r="Q7154" i="1"/>
  <c r="Q7155" i="1"/>
  <c r="Q7156" i="1"/>
  <c r="Q7157" i="1"/>
  <c r="Q7158" i="1"/>
  <c r="Q7159" i="1"/>
  <c r="Q7160" i="1"/>
  <c r="Q7161" i="1"/>
  <c r="Q7162" i="1"/>
  <c r="Q7163" i="1"/>
  <c r="Q7164" i="1"/>
  <c r="Q7165" i="1"/>
  <c r="Q7166" i="1"/>
  <c r="Q7167" i="1"/>
  <c r="Q7168" i="1"/>
  <c r="Q7169" i="1"/>
  <c r="Q7170" i="1"/>
  <c r="Q7171" i="1"/>
  <c r="Q7172" i="1"/>
  <c r="Q7173" i="1"/>
  <c r="Q7174" i="1"/>
  <c r="Q7175" i="1"/>
  <c r="Q7176" i="1"/>
  <c r="Q7177" i="1"/>
  <c r="Q7178" i="1"/>
  <c r="Q7179" i="1"/>
  <c r="Q7180" i="1"/>
  <c r="Q7181" i="1"/>
  <c r="Q7182" i="1"/>
  <c r="Q7183" i="1"/>
  <c r="Q7184" i="1"/>
  <c r="Q7185" i="1"/>
  <c r="Q7186" i="1"/>
  <c r="Q7187" i="1"/>
  <c r="Q7188" i="1"/>
  <c r="Q7189" i="1"/>
  <c r="Q7190" i="1"/>
  <c r="Q7191" i="1"/>
  <c r="Q7192" i="1"/>
  <c r="Q7193" i="1"/>
  <c r="Q7194" i="1"/>
  <c r="Q7195" i="1"/>
  <c r="Q7196" i="1"/>
  <c r="Q7197" i="1"/>
  <c r="Q7198" i="1"/>
  <c r="Q7199" i="1"/>
  <c r="Q7200" i="1"/>
  <c r="Q7201" i="1"/>
  <c r="Q7202" i="1"/>
  <c r="Q7203" i="1"/>
  <c r="Q7204" i="1"/>
  <c r="Q7205" i="1"/>
  <c r="Q7206" i="1"/>
  <c r="Q7207" i="1"/>
  <c r="Q7208" i="1"/>
  <c r="Q7209" i="1"/>
  <c r="Q7210" i="1"/>
  <c r="Q7211" i="1"/>
  <c r="Q7212" i="1"/>
  <c r="Q7213" i="1"/>
  <c r="Q7214" i="1"/>
  <c r="Q7215" i="1"/>
  <c r="Q7216" i="1"/>
  <c r="Q7217" i="1"/>
  <c r="Q7218" i="1"/>
  <c r="Q7219" i="1"/>
  <c r="Q7220" i="1"/>
  <c r="Q7221" i="1"/>
  <c r="Q7222" i="1"/>
  <c r="Q7223" i="1"/>
  <c r="Q7224" i="1"/>
  <c r="Q7225" i="1"/>
  <c r="Q7226" i="1"/>
  <c r="Q7227" i="1"/>
  <c r="Q7228" i="1"/>
  <c r="Q7229" i="1"/>
  <c r="Q7230" i="1"/>
  <c r="Q7231" i="1"/>
  <c r="Q7232" i="1"/>
  <c r="Q7233" i="1"/>
  <c r="Q7234" i="1"/>
  <c r="Q7235" i="1"/>
  <c r="Q7236" i="1"/>
  <c r="Q7237" i="1"/>
  <c r="Q7238" i="1"/>
  <c r="Q7239" i="1"/>
  <c r="Q7240" i="1"/>
  <c r="Q7241" i="1"/>
  <c r="Q7242" i="1"/>
  <c r="Q7243" i="1"/>
  <c r="Q7244" i="1"/>
  <c r="Q7245" i="1"/>
  <c r="Q7246" i="1"/>
  <c r="Q7247" i="1"/>
  <c r="Q7248" i="1"/>
  <c r="Q7249" i="1"/>
  <c r="Q7250" i="1"/>
  <c r="Q7251" i="1"/>
  <c r="Q7252" i="1"/>
  <c r="Q7253" i="1"/>
  <c r="Q7254" i="1"/>
  <c r="Q7255" i="1"/>
  <c r="Q7256" i="1"/>
  <c r="Q7257" i="1"/>
  <c r="Q7258" i="1"/>
  <c r="Q7259" i="1"/>
  <c r="Q7260" i="1"/>
  <c r="Q7261" i="1"/>
  <c r="Q7262" i="1"/>
  <c r="Q7263" i="1"/>
  <c r="Q7264" i="1"/>
  <c r="Q7265" i="1"/>
  <c r="Q7266" i="1"/>
  <c r="Q7267" i="1"/>
  <c r="Q7268" i="1"/>
  <c r="Q7269" i="1"/>
  <c r="Q7270" i="1"/>
  <c r="Q7271" i="1"/>
  <c r="Q7272" i="1"/>
  <c r="Q7273" i="1"/>
  <c r="Q7274" i="1"/>
  <c r="Q7275" i="1"/>
  <c r="Q7276" i="1"/>
  <c r="Q7277" i="1"/>
  <c r="Q7278" i="1"/>
  <c r="Q7279" i="1"/>
  <c r="Q7280" i="1"/>
  <c r="Q7281" i="1"/>
  <c r="Q7282" i="1"/>
  <c r="Q7283" i="1"/>
  <c r="Q7284" i="1"/>
  <c r="Q7285" i="1"/>
  <c r="Q7286" i="1"/>
  <c r="Q7287" i="1"/>
  <c r="Q7288" i="1"/>
  <c r="Q7289" i="1"/>
  <c r="Q7290" i="1"/>
  <c r="Q7291" i="1"/>
  <c r="Q7292" i="1"/>
  <c r="Q7293" i="1"/>
  <c r="Q7294" i="1"/>
  <c r="Q7295" i="1"/>
  <c r="Q7296" i="1"/>
  <c r="Q7297" i="1"/>
  <c r="Q7298" i="1"/>
  <c r="Q7299" i="1"/>
  <c r="Q7300" i="1"/>
  <c r="Q7301" i="1"/>
  <c r="Q7302" i="1"/>
  <c r="Q7303" i="1"/>
  <c r="Q7304" i="1"/>
  <c r="Q7305" i="1"/>
  <c r="Q7306" i="1"/>
  <c r="Q7307" i="1"/>
  <c r="Q7308" i="1"/>
  <c r="Q7309" i="1"/>
  <c r="Q7310" i="1"/>
  <c r="Q7311" i="1"/>
  <c r="Q7312" i="1"/>
  <c r="Q7313" i="1"/>
  <c r="Q7314" i="1"/>
  <c r="Q7315" i="1"/>
  <c r="Q7316" i="1"/>
  <c r="Q7317" i="1"/>
  <c r="Q7318" i="1"/>
  <c r="Q7319" i="1"/>
  <c r="Q7320" i="1"/>
  <c r="Q7321" i="1"/>
  <c r="Q7322" i="1"/>
  <c r="Q7323" i="1"/>
  <c r="Q7324" i="1"/>
  <c r="Q7325" i="1"/>
  <c r="Q7326" i="1"/>
  <c r="Q7327" i="1"/>
  <c r="Q7328" i="1"/>
  <c r="Q7329" i="1"/>
  <c r="Q7330" i="1"/>
  <c r="Q7331" i="1"/>
  <c r="Q7332" i="1"/>
  <c r="Q7333" i="1"/>
  <c r="Q7334" i="1"/>
  <c r="Q7335" i="1"/>
  <c r="Q7336" i="1"/>
  <c r="Q7337" i="1"/>
  <c r="Q7338" i="1"/>
  <c r="Q7339" i="1"/>
  <c r="Q7340" i="1"/>
  <c r="Q7341" i="1"/>
  <c r="Q7342" i="1"/>
  <c r="Q7343" i="1"/>
  <c r="Q7344" i="1"/>
  <c r="Q7345" i="1"/>
  <c r="Q7346" i="1"/>
  <c r="Q7347" i="1"/>
  <c r="Q7348" i="1"/>
  <c r="Q7349" i="1"/>
  <c r="Q7350" i="1"/>
  <c r="Q7351" i="1"/>
  <c r="Q7352" i="1"/>
  <c r="Q7353" i="1"/>
  <c r="Q7354" i="1"/>
  <c r="Q7355" i="1"/>
  <c r="Q7356" i="1"/>
  <c r="Q7357" i="1"/>
  <c r="Q7358" i="1"/>
  <c r="Q7359" i="1"/>
  <c r="Q7360" i="1"/>
  <c r="Q7361" i="1"/>
  <c r="Q7362" i="1"/>
  <c r="Q7363" i="1"/>
  <c r="Q7364" i="1"/>
  <c r="Q7365" i="1"/>
  <c r="Q7366" i="1"/>
  <c r="Q7367" i="1"/>
  <c r="Q7368" i="1"/>
  <c r="Q7369" i="1"/>
  <c r="Q7370" i="1"/>
  <c r="Q7371" i="1"/>
  <c r="Q7372" i="1"/>
  <c r="Q7373" i="1"/>
  <c r="Q7374" i="1"/>
  <c r="Q7375" i="1"/>
  <c r="Q7376" i="1"/>
  <c r="Q7377" i="1"/>
  <c r="Q7378" i="1"/>
  <c r="Q7379" i="1"/>
  <c r="Q7380" i="1"/>
  <c r="Q7381" i="1"/>
  <c r="Q7382" i="1"/>
  <c r="Q7383" i="1"/>
  <c r="Q7384" i="1"/>
  <c r="Q7385" i="1"/>
  <c r="Q7386" i="1"/>
  <c r="Q7387" i="1"/>
  <c r="Q7388" i="1"/>
  <c r="Q7389" i="1"/>
  <c r="Q7390" i="1"/>
  <c r="Q7391" i="1"/>
  <c r="Q7392" i="1"/>
  <c r="Q7393" i="1"/>
  <c r="Q7394" i="1"/>
  <c r="Q7395" i="1"/>
  <c r="Q7396" i="1"/>
  <c r="Q7397" i="1"/>
  <c r="Q7398" i="1"/>
  <c r="Q7399" i="1"/>
  <c r="Q7400" i="1"/>
  <c r="Q7401" i="1"/>
  <c r="Q7402" i="1"/>
  <c r="Q7403" i="1"/>
  <c r="Q7404" i="1"/>
  <c r="Q7405" i="1"/>
  <c r="Q7406" i="1"/>
  <c r="Q7407" i="1"/>
  <c r="Q7408" i="1"/>
  <c r="Q7409" i="1"/>
  <c r="Q7410" i="1"/>
  <c r="Q7411" i="1"/>
  <c r="Q7412" i="1"/>
  <c r="Q7413" i="1"/>
  <c r="Q7414" i="1"/>
  <c r="Q7415" i="1"/>
  <c r="Q7416" i="1"/>
  <c r="Q7417" i="1"/>
  <c r="Q7418" i="1"/>
  <c r="Q7419" i="1"/>
  <c r="Q7420" i="1"/>
  <c r="Q7421" i="1"/>
  <c r="Q7422" i="1"/>
  <c r="Q7423" i="1"/>
  <c r="Q7424" i="1"/>
  <c r="Q7425" i="1"/>
  <c r="Q7426" i="1"/>
  <c r="Q7427" i="1"/>
  <c r="Q7428" i="1"/>
  <c r="Q7429" i="1"/>
  <c r="Q7430" i="1"/>
  <c r="Q7431" i="1"/>
  <c r="Q7432" i="1"/>
  <c r="Q7433" i="1"/>
  <c r="Q7434" i="1"/>
  <c r="Q7435" i="1"/>
  <c r="Q7436" i="1"/>
  <c r="Q7437" i="1"/>
  <c r="Q7438" i="1"/>
  <c r="Q7439" i="1"/>
  <c r="Q7440" i="1"/>
  <c r="Q7441" i="1"/>
  <c r="Q7442" i="1"/>
  <c r="Q7443" i="1"/>
  <c r="Q7444" i="1"/>
  <c r="Q7445" i="1"/>
  <c r="Q7446" i="1"/>
  <c r="Q7447" i="1"/>
  <c r="Q7448" i="1"/>
  <c r="Q7449" i="1"/>
  <c r="Q7450" i="1"/>
  <c r="Q7451" i="1"/>
  <c r="Q7452" i="1"/>
  <c r="Q7453" i="1"/>
  <c r="Q7454" i="1"/>
  <c r="Q7455" i="1"/>
  <c r="Q7456" i="1"/>
  <c r="Q7457" i="1"/>
  <c r="Q7458" i="1"/>
  <c r="Q7459" i="1"/>
  <c r="Q7460" i="1"/>
  <c r="Q7461" i="1"/>
  <c r="Q7462" i="1"/>
  <c r="Q7463" i="1"/>
  <c r="Q7464" i="1"/>
  <c r="Q7465" i="1"/>
  <c r="Q7466" i="1"/>
  <c r="Q7467" i="1"/>
  <c r="Q7468" i="1"/>
  <c r="Q7469" i="1"/>
  <c r="Q7470" i="1"/>
  <c r="Q7471" i="1"/>
  <c r="Q7472" i="1"/>
  <c r="Q7473" i="1"/>
  <c r="Q7474" i="1"/>
  <c r="Q7475" i="1"/>
  <c r="Q7476" i="1"/>
  <c r="Q7477" i="1"/>
  <c r="Q7478" i="1"/>
  <c r="Q7479" i="1"/>
  <c r="Q7480" i="1"/>
  <c r="Q7481" i="1"/>
  <c r="Q7482" i="1"/>
  <c r="Q7483" i="1"/>
  <c r="Q7484" i="1"/>
  <c r="Q7485" i="1"/>
  <c r="Q7486" i="1"/>
  <c r="Q7487" i="1"/>
  <c r="Q7488" i="1"/>
  <c r="Q7489" i="1"/>
  <c r="Q7490" i="1"/>
  <c r="Q7491" i="1"/>
  <c r="Q7492" i="1"/>
  <c r="Q7493" i="1"/>
  <c r="Q7494" i="1"/>
  <c r="Q7495" i="1"/>
  <c r="Q7496" i="1"/>
  <c r="Q7497" i="1"/>
  <c r="Q7498" i="1"/>
  <c r="Q7499" i="1"/>
  <c r="Q7500" i="1"/>
  <c r="Q7501" i="1"/>
  <c r="Q7502" i="1"/>
  <c r="Q7503" i="1"/>
  <c r="Q7504" i="1"/>
  <c r="Q7505" i="1"/>
  <c r="Q7506" i="1"/>
  <c r="Q7507" i="1"/>
  <c r="Q7508" i="1"/>
  <c r="Q7509" i="1"/>
  <c r="Q7510" i="1"/>
  <c r="Q7511" i="1"/>
  <c r="Q7512" i="1"/>
  <c r="Q7513" i="1"/>
  <c r="Q7514" i="1"/>
  <c r="Q7515" i="1"/>
  <c r="Q7516" i="1"/>
  <c r="Q7517" i="1"/>
  <c r="Q7518" i="1"/>
  <c r="Q7519" i="1"/>
  <c r="Q7520" i="1"/>
  <c r="Q7521" i="1"/>
  <c r="Q7522" i="1"/>
  <c r="Q7523" i="1"/>
  <c r="Q7524" i="1"/>
  <c r="Q7525" i="1"/>
  <c r="Q7526" i="1"/>
  <c r="Q7527" i="1"/>
  <c r="Q7528" i="1"/>
  <c r="Q7529" i="1"/>
  <c r="Q7530" i="1"/>
  <c r="Q7531" i="1"/>
  <c r="Q7532" i="1"/>
  <c r="Q7533" i="1"/>
  <c r="Q7534" i="1"/>
  <c r="Q7535" i="1"/>
  <c r="Q7536" i="1"/>
  <c r="Q7537" i="1"/>
  <c r="Q7538" i="1"/>
  <c r="Q7539" i="1"/>
  <c r="Q7540" i="1"/>
  <c r="Q7541" i="1"/>
  <c r="Q7542" i="1"/>
  <c r="Q7543" i="1"/>
  <c r="Q7544" i="1"/>
  <c r="Q7545" i="1"/>
  <c r="Q7546" i="1"/>
  <c r="Q7547" i="1"/>
  <c r="Q7548" i="1"/>
  <c r="Q7549" i="1"/>
  <c r="Q7550" i="1"/>
  <c r="Q7551" i="1"/>
  <c r="Q7552" i="1"/>
  <c r="Q7553" i="1"/>
  <c r="Q7554" i="1"/>
  <c r="Q7555" i="1"/>
  <c r="Q7556" i="1"/>
  <c r="Q7557" i="1"/>
  <c r="Q7558" i="1"/>
  <c r="Q7559" i="1"/>
  <c r="Q7560" i="1"/>
  <c r="Q7561" i="1"/>
  <c r="Q7562" i="1"/>
  <c r="Q7563" i="1"/>
  <c r="Q7564" i="1"/>
  <c r="Q7565" i="1"/>
  <c r="Q7566" i="1"/>
  <c r="Q7567" i="1"/>
  <c r="Q7568" i="1"/>
  <c r="Q7569" i="1"/>
  <c r="Q7570" i="1"/>
  <c r="Q7571" i="1"/>
  <c r="Q7572" i="1"/>
  <c r="Q7573" i="1"/>
  <c r="Q7574" i="1"/>
  <c r="Q7575" i="1"/>
  <c r="Q7576" i="1"/>
  <c r="Q7577" i="1"/>
  <c r="Q7578" i="1"/>
  <c r="Q7579" i="1"/>
  <c r="Q7580" i="1"/>
  <c r="Q7581" i="1"/>
  <c r="Q7582" i="1"/>
  <c r="Q7583" i="1"/>
  <c r="Q7584" i="1"/>
  <c r="Q7585" i="1"/>
  <c r="Q7586" i="1"/>
  <c r="Q7587" i="1"/>
  <c r="Q7588" i="1"/>
  <c r="Q7589" i="1"/>
  <c r="Q7590" i="1"/>
  <c r="Q7591" i="1"/>
  <c r="Q7592" i="1"/>
  <c r="Q7593" i="1"/>
  <c r="Q7594" i="1"/>
  <c r="Q7595" i="1"/>
  <c r="Q7596" i="1"/>
  <c r="Q7597" i="1"/>
  <c r="Q7598" i="1"/>
  <c r="Q7599" i="1"/>
  <c r="Q7600" i="1"/>
  <c r="Q7601" i="1"/>
  <c r="Q7602" i="1"/>
  <c r="Q7603" i="1"/>
  <c r="Q7604" i="1"/>
  <c r="Q7605" i="1"/>
  <c r="Q7606" i="1"/>
  <c r="Q7607" i="1"/>
  <c r="Q7608" i="1"/>
  <c r="Q7609" i="1"/>
  <c r="Q7610" i="1"/>
  <c r="Q7611" i="1"/>
  <c r="Q7612" i="1"/>
  <c r="Q7613" i="1"/>
  <c r="Q7614" i="1"/>
  <c r="Q7615" i="1"/>
  <c r="Q7616" i="1"/>
  <c r="Q7617" i="1"/>
  <c r="Q7618" i="1"/>
  <c r="Q7619" i="1"/>
  <c r="Q7620" i="1"/>
  <c r="Q7621" i="1"/>
  <c r="Q7622" i="1"/>
  <c r="Q7623" i="1"/>
  <c r="Q7624" i="1"/>
  <c r="Q7625" i="1"/>
  <c r="Q7626" i="1"/>
  <c r="Q7627" i="1"/>
  <c r="Q7628" i="1"/>
  <c r="Q7629" i="1"/>
  <c r="Q7630" i="1"/>
  <c r="Q7631" i="1"/>
  <c r="Q7632" i="1"/>
  <c r="Q7633" i="1"/>
  <c r="Q7634" i="1"/>
  <c r="Q7635" i="1"/>
  <c r="Q7636" i="1"/>
  <c r="Q7637" i="1"/>
  <c r="Q7638" i="1"/>
  <c r="Q7639" i="1"/>
  <c r="Q7640" i="1"/>
  <c r="Q7641" i="1"/>
  <c r="Q7642" i="1"/>
  <c r="Q7643" i="1"/>
  <c r="Q7644" i="1"/>
  <c r="Q7645" i="1"/>
  <c r="Q7646" i="1"/>
  <c r="Q7647" i="1"/>
  <c r="Q7648" i="1"/>
  <c r="Q7649" i="1"/>
  <c r="Q7650" i="1"/>
  <c r="Q7651" i="1"/>
  <c r="Q7652" i="1"/>
  <c r="Q7653" i="1"/>
  <c r="Q7654" i="1"/>
  <c r="Q7655" i="1"/>
  <c r="Q7656" i="1"/>
  <c r="Q7657" i="1"/>
  <c r="Q7658" i="1"/>
  <c r="Q7659" i="1"/>
  <c r="Q7660" i="1"/>
  <c r="Q7661" i="1"/>
  <c r="Q7662" i="1"/>
  <c r="Q7663" i="1"/>
  <c r="Q7664" i="1"/>
  <c r="Q7665" i="1"/>
  <c r="Q7666" i="1"/>
  <c r="Q7667" i="1"/>
  <c r="Q7668" i="1"/>
  <c r="Q7669" i="1"/>
  <c r="Q7670" i="1"/>
  <c r="Q7671" i="1"/>
  <c r="Q7672" i="1"/>
  <c r="Q7673" i="1"/>
  <c r="Q7674" i="1"/>
  <c r="Q7675" i="1"/>
  <c r="Q7676" i="1"/>
  <c r="Q7677" i="1"/>
  <c r="Q7678" i="1"/>
  <c r="Q7679" i="1"/>
  <c r="Q7680" i="1"/>
  <c r="Q7681" i="1"/>
  <c r="Q7682" i="1"/>
  <c r="Q7683" i="1"/>
  <c r="Q7684" i="1"/>
  <c r="Q7685" i="1"/>
  <c r="Q7686" i="1"/>
  <c r="Q7687" i="1"/>
  <c r="Q7688" i="1"/>
  <c r="Q7689" i="1"/>
  <c r="Q7690" i="1"/>
  <c r="Q7691" i="1"/>
  <c r="Q7692" i="1"/>
  <c r="Q7693" i="1"/>
  <c r="Q7694" i="1"/>
  <c r="Q7695" i="1"/>
  <c r="Q7696" i="1"/>
  <c r="Q7697" i="1"/>
  <c r="Q7698" i="1"/>
  <c r="Q7699" i="1"/>
  <c r="Q7700" i="1"/>
  <c r="Q7701" i="1"/>
  <c r="Q7702" i="1"/>
  <c r="Q7703" i="1"/>
  <c r="Q7704" i="1"/>
  <c r="Q7705" i="1"/>
  <c r="Q7706" i="1"/>
  <c r="Q7707" i="1"/>
  <c r="Q7708" i="1"/>
  <c r="Q7709" i="1"/>
  <c r="Q7710" i="1"/>
  <c r="Q7711" i="1"/>
  <c r="Q7712" i="1"/>
  <c r="Q7713" i="1"/>
  <c r="Q7714" i="1"/>
  <c r="Q7715" i="1"/>
  <c r="Q7716" i="1"/>
  <c r="Q7717" i="1"/>
  <c r="Q7718" i="1"/>
  <c r="Q7719" i="1"/>
  <c r="Q7720" i="1"/>
  <c r="Q7721" i="1"/>
  <c r="Q7722" i="1"/>
  <c r="Q7723" i="1"/>
  <c r="Q7724" i="1"/>
  <c r="Q7725" i="1"/>
  <c r="Q7726" i="1"/>
  <c r="Q7727" i="1"/>
  <c r="Q7728" i="1"/>
  <c r="Q7729" i="1"/>
  <c r="Q7730" i="1"/>
  <c r="Q7731" i="1"/>
  <c r="Q7732" i="1"/>
  <c r="Q7733" i="1"/>
  <c r="Q7734" i="1"/>
  <c r="Q7735" i="1"/>
  <c r="Q7736" i="1"/>
  <c r="Q7737" i="1"/>
  <c r="Q7738" i="1"/>
  <c r="Q7739" i="1"/>
  <c r="Q7740" i="1"/>
  <c r="Q7741" i="1"/>
  <c r="Q7742" i="1"/>
  <c r="Q7743" i="1"/>
  <c r="Q7744" i="1"/>
  <c r="Q7745" i="1"/>
  <c r="Q7746" i="1"/>
  <c r="Q7747" i="1"/>
  <c r="Q7748" i="1"/>
  <c r="Q7749" i="1"/>
  <c r="Q7750" i="1"/>
  <c r="Q7751" i="1"/>
  <c r="Q7752" i="1"/>
  <c r="Q7753" i="1"/>
  <c r="Q7754" i="1"/>
  <c r="Q7755" i="1"/>
  <c r="Q7756" i="1"/>
  <c r="Q7757" i="1"/>
  <c r="Q7758" i="1"/>
  <c r="Q7759" i="1"/>
  <c r="Q7760" i="1"/>
  <c r="Q7761" i="1"/>
  <c r="Q7762" i="1"/>
  <c r="Q7763" i="1"/>
  <c r="Q7764" i="1"/>
  <c r="Q7765" i="1"/>
  <c r="Q7766" i="1"/>
  <c r="Q7767" i="1"/>
  <c r="Q7768" i="1"/>
  <c r="Q7769" i="1"/>
  <c r="Q7770" i="1"/>
  <c r="Q7771" i="1"/>
  <c r="Q7772" i="1"/>
  <c r="Q7773" i="1"/>
  <c r="Q7774" i="1"/>
  <c r="Q7775" i="1"/>
  <c r="Q7776" i="1"/>
  <c r="Q7777" i="1"/>
  <c r="Q7778" i="1"/>
  <c r="Q7779" i="1"/>
  <c r="Q7780" i="1"/>
  <c r="Q7781" i="1"/>
  <c r="Q7782" i="1"/>
  <c r="Q7783" i="1"/>
  <c r="Q7784" i="1"/>
  <c r="Q7785" i="1"/>
  <c r="Q7786" i="1"/>
  <c r="Q7787" i="1"/>
  <c r="Q7788" i="1"/>
  <c r="Q7789" i="1"/>
  <c r="Q7790" i="1"/>
  <c r="Q7791" i="1"/>
  <c r="Q7792" i="1"/>
  <c r="Q7793" i="1"/>
  <c r="Q7794" i="1"/>
  <c r="Q7795" i="1"/>
  <c r="Q7796" i="1"/>
  <c r="Q7797" i="1"/>
  <c r="Q7798" i="1"/>
  <c r="Q7799" i="1"/>
  <c r="Q7800" i="1"/>
  <c r="Q7801" i="1"/>
  <c r="Q7802" i="1"/>
  <c r="Q7803" i="1"/>
  <c r="Q7804" i="1"/>
  <c r="Q7805" i="1"/>
  <c r="Q7806" i="1"/>
  <c r="Q7807" i="1"/>
  <c r="Q7808" i="1"/>
  <c r="Q7809" i="1"/>
  <c r="Q7810" i="1"/>
  <c r="Q7811" i="1"/>
  <c r="Q7812" i="1"/>
  <c r="Q7813" i="1"/>
  <c r="Q7814" i="1"/>
  <c r="Q7815" i="1"/>
  <c r="Q7816" i="1"/>
  <c r="Q7817" i="1"/>
  <c r="Q7818" i="1"/>
  <c r="Q7819" i="1"/>
  <c r="Q7820" i="1"/>
  <c r="Q7821" i="1"/>
  <c r="Q7822" i="1"/>
  <c r="Q7823" i="1"/>
  <c r="Q7824" i="1"/>
  <c r="Q7825" i="1"/>
  <c r="Q7826" i="1"/>
  <c r="Q7827" i="1"/>
  <c r="Q7828" i="1"/>
  <c r="Q7829" i="1"/>
  <c r="Q7830" i="1"/>
  <c r="Q7831" i="1"/>
  <c r="Q7832" i="1"/>
  <c r="Q7833" i="1"/>
  <c r="Q7834" i="1"/>
  <c r="Q7835" i="1"/>
  <c r="Q7836" i="1"/>
  <c r="Q7837" i="1"/>
  <c r="Q7838" i="1"/>
  <c r="Q7839" i="1"/>
  <c r="Q7840" i="1"/>
  <c r="Q7841" i="1"/>
  <c r="Q7842" i="1"/>
  <c r="Q7843" i="1"/>
  <c r="Q7844" i="1"/>
  <c r="Q7845" i="1"/>
  <c r="Q7846" i="1"/>
  <c r="Q7847" i="1"/>
  <c r="Q7848" i="1"/>
  <c r="Q7849" i="1"/>
  <c r="Q7850" i="1"/>
  <c r="Q7851" i="1"/>
  <c r="Q7852" i="1"/>
  <c r="Q7853" i="1"/>
  <c r="Q7854" i="1"/>
  <c r="Q7855" i="1"/>
  <c r="Q7856" i="1"/>
  <c r="Q7857" i="1"/>
  <c r="Q7858" i="1"/>
  <c r="Q7859" i="1"/>
  <c r="Q7860" i="1"/>
  <c r="Q7861" i="1"/>
  <c r="Q7862" i="1"/>
  <c r="Q7863" i="1"/>
  <c r="Q7864" i="1"/>
  <c r="Q7865" i="1"/>
  <c r="Q7866" i="1"/>
  <c r="Q7867" i="1"/>
  <c r="Q7868" i="1"/>
  <c r="Q7869" i="1"/>
  <c r="Q7870" i="1"/>
  <c r="Q7871" i="1"/>
  <c r="Q7872" i="1"/>
  <c r="Q7873" i="1"/>
  <c r="Q7874" i="1"/>
  <c r="Q7875" i="1"/>
  <c r="Q7876" i="1"/>
  <c r="Q7877" i="1"/>
  <c r="Q7878" i="1"/>
  <c r="Q7879" i="1"/>
  <c r="Q7880" i="1"/>
  <c r="Q7881" i="1"/>
  <c r="Q7882" i="1"/>
  <c r="Q7883" i="1"/>
  <c r="Q7884" i="1"/>
  <c r="Q7885" i="1"/>
  <c r="Q7886" i="1"/>
  <c r="Q7887" i="1"/>
  <c r="Q7888" i="1"/>
  <c r="Q7889" i="1"/>
  <c r="Q7890" i="1"/>
  <c r="Q7891" i="1"/>
  <c r="Q7892" i="1"/>
  <c r="Q7893" i="1"/>
  <c r="Q7894" i="1"/>
  <c r="Q7895" i="1"/>
  <c r="Q7896" i="1"/>
  <c r="Q7897" i="1"/>
  <c r="Q7898" i="1"/>
  <c r="Q7899" i="1"/>
  <c r="Q7900" i="1"/>
  <c r="Q7901" i="1"/>
  <c r="Q7902" i="1"/>
  <c r="Q7903" i="1"/>
  <c r="Q7904" i="1"/>
  <c r="Q7905" i="1"/>
  <c r="Q7906" i="1"/>
  <c r="Q7907" i="1"/>
  <c r="Q7908" i="1"/>
  <c r="Q7909" i="1"/>
  <c r="Q7910" i="1"/>
  <c r="Q7911" i="1"/>
  <c r="Q7912" i="1"/>
  <c r="Q7913" i="1"/>
  <c r="Q7914" i="1"/>
  <c r="Q7915" i="1"/>
  <c r="Q7916" i="1"/>
  <c r="Q7917" i="1"/>
  <c r="Q7918" i="1"/>
  <c r="Q7919" i="1"/>
  <c r="Q7920" i="1"/>
  <c r="Q7921" i="1"/>
  <c r="Q7922" i="1"/>
  <c r="Q7923" i="1"/>
  <c r="Q7924" i="1"/>
  <c r="Q7925" i="1"/>
  <c r="Q7926" i="1"/>
  <c r="Q7927" i="1"/>
  <c r="Q7928" i="1"/>
  <c r="Q7929" i="1"/>
  <c r="Q7930" i="1"/>
  <c r="Q7931" i="1"/>
  <c r="Q7932" i="1"/>
  <c r="Q7933" i="1"/>
  <c r="Q7934" i="1"/>
  <c r="Q7935" i="1"/>
  <c r="Q7936" i="1"/>
  <c r="Q7937" i="1"/>
  <c r="Q7938" i="1"/>
  <c r="Q7939" i="1"/>
  <c r="Q7940" i="1"/>
  <c r="Q7941" i="1"/>
  <c r="Q7942" i="1"/>
  <c r="Q7943" i="1"/>
  <c r="Q7944" i="1"/>
  <c r="Q7945" i="1"/>
  <c r="Q7946" i="1"/>
  <c r="Q7947" i="1"/>
  <c r="Q7948" i="1"/>
  <c r="Q7949" i="1"/>
  <c r="Q7950" i="1"/>
  <c r="Q7951" i="1"/>
  <c r="Q7952" i="1"/>
  <c r="Q7953" i="1"/>
  <c r="Q7954" i="1"/>
  <c r="Q7955" i="1"/>
  <c r="Q7956" i="1"/>
  <c r="Q7957" i="1"/>
  <c r="Q7958" i="1"/>
  <c r="Q7959" i="1"/>
  <c r="Q7960" i="1"/>
  <c r="Q7961" i="1"/>
  <c r="Q7962" i="1"/>
  <c r="Q7963" i="1"/>
  <c r="Q7964" i="1"/>
  <c r="Q7965" i="1"/>
  <c r="Q7966" i="1"/>
  <c r="Q7967" i="1"/>
  <c r="Q7968" i="1"/>
  <c r="Q7969" i="1"/>
  <c r="Q7970" i="1"/>
  <c r="Q7971" i="1"/>
  <c r="Q7972" i="1"/>
  <c r="Q7973" i="1"/>
  <c r="Q7974" i="1"/>
  <c r="Q7975" i="1"/>
  <c r="Q7976" i="1"/>
  <c r="Q7977" i="1"/>
  <c r="Q7978" i="1"/>
  <c r="Q7979" i="1"/>
  <c r="Q7980" i="1"/>
  <c r="Q7981" i="1"/>
  <c r="Q7982" i="1"/>
  <c r="Q7983" i="1"/>
  <c r="Q7984" i="1"/>
  <c r="Q7985" i="1"/>
  <c r="Q7986" i="1"/>
  <c r="Q7987" i="1"/>
  <c r="Q7988" i="1"/>
  <c r="Q7989" i="1"/>
  <c r="Q7990" i="1"/>
  <c r="Q7991" i="1"/>
  <c r="Q7992" i="1"/>
  <c r="Q7993" i="1"/>
  <c r="Q7994" i="1"/>
  <c r="Q7995" i="1"/>
  <c r="Q7996" i="1"/>
  <c r="Q7997" i="1"/>
  <c r="Q7998" i="1"/>
  <c r="Q7999" i="1"/>
  <c r="Q8000" i="1"/>
  <c r="Q8001" i="1"/>
  <c r="Q8002" i="1"/>
  <c r="Q8003" i="1"/>
  <c r="Q8004" i="1"/>
  <c r="Q8005" i="1"/>
  <c r="Q8006" i="1"/>
  <c r="Q8007" i="1"/>
  <c r="Q8008" i="1"/>
  <c r="Q8009" i="1"/>
  <c r="Q8010" i="1"/>
  <c r="Q8011" i="1"/>
  <c r="Q8012" i="1"/>
  <c r="Q8013" i="1"/>
  <c r="Q8014" i="1"/>
  <c r="Q8015" i="1"/>
  <c r="Q8016" i="1"/>
  <c r="Q8017" i="1"/>
  <c r="Q8018" i="1"/>
  <c r="Q8019" i="1"/>
  <c r="Q8020" i="1"/>
  <c r="Q8021" i="1"/>
  <c r="Q8022" i="1"/>
  <c r="Q8023" i="1"/>
  <c r="Q8024" i="1"/>
  <c r="Q8025" i="1"/>
  <c r="Q8026" i="1"/>
  <c r="Q8027" i="1"/>
  <c r="Q8028" i="1"/>
  <c r="Q8029" i="1"/>
  <c r="Q8030" i="1"/>
  <c r="Q8031" i="1"/>
  <c r="Q8032" i="1"/>
  <c r="Q8033" i="1"/>
  <c r="Q8034" i="1"/>
  <c r="Q8035" i="1"/>
  <c r="Q8036" i="1"/>
  <c r="Q8037" i="1"/>
  <c r="Q8038" i="1"/>
  <c r="Q8039" i="1"/>
  <c r="Q8040" i="1"/>
  <c r="Q8041" i="1"/>
  <c r="Q8042" i="1"/>
  <c r="Q8043" i="1"/>
  <c r="Q8044" i="1"/>
  <c r="Q8045" i="1"/>
  <c r="Q8046" i="1"/>
  <c r="Q8047" i="1"/>
  <c r="Q8048" i="1"/>
  <c r="Q8049" i="1"/>
  <c r="Q8050" i="1"/>
  <c r="Q8051" i="1"/>
  <c r="Q8052" i="1"/>
  <c r="Q8053" i="1"/>
  <c r="Q8054" i="1"/>
  <c r="Q8055" i="1"/>
  <c r="Q8056" i="1"/>
  <c r="Q8057" i="1"/>
  <c r="Q8058" i="1"/>
  <c r="Q8059" i="1"/>
  <c r="Q8060" i="1"/>
  <c r="Q8061" i="1"/>
  <c r="Q8062" i="1"/>
  <c r="Q8063" i="1"/>
  <c r="Q8064" i="1"/>
  <c r="Q8065" i="1"/>
  <c r="Q8066" i="1"/>
  <c r="Q8067" i="1"/>
  <c r="Q8068" i="1"/>
  <c r="Q8069" i="1"/>
  <c r="Q8070" i="1"/>
  <c r="Q8071" i="1"/>
  <c r="Q8072" i="1"/>
  <c r="Q8073" i="1"/>
  <c r="Q8074" i="1"/>
  <c r="Q8075" i="1"/>
  <c r="Q8076" i="1"/>
  <c r="Q8077" i="1"/>
  <c r="Q8078" i="1"/>
  <c r="Q8079" i="1"/>
  <c r="Q8080" i="1"/>
  <c r="Q8081" i="1"/>
  <c r="Q8082" i="1"/>
  <c r="Q8083" i="1"/>
  <c r="Q8084" i="1"/>
  <c r="Q8085" i="1"/>
  <c r="Q8086" i="1"/>
  <c r="Q8087" i="1"/>
  <c r="Q8088" i="1"/>
  <c r="Q8089" i="1"/>
  <c r="Q8090" i="1"/>
  <c r="Q8091" i="1"/>
  <c r="Q8092" i="1"/>
  <c r="Q8093" i="1"/>
  <c r="Q8094" i="1"/>
  <c r="Q8095" i="1"/>
  <c r="Q8096" i="1"/>
  <c r="Q8097" i="1"/>
  <c r="Q8098" i="1"/>
  <c r="Q8099" i="1"/>
  <c r="Q8100" i="1"/>
  <c r="Q8101" i="1"/>
  <c r="Q8102" i="1"/>
  <c r="Q8103" i="1"/>
  <c r="Q8104" i="1"/>
  <c r="Q8105" i="1"/>
  <c r="Q8106" i="1"/>
  <c r="Q8107" i="1"/>
  <c r="Q8108" i="1"/>
  <c r="Q8109" i="1"/>
  <c r="Q8110" i="1"/>
  <c r="Q8111" i="1"/>
  <c r="Q8112" i="1"/>
  <c r="Q8113" i="1"/>
  <c r="Q8114" i="1"/>
  <c r="Q8115" i="1"/>
  <c r="Q8116" i="1"/>
  <c r="Q8117" i="1"/>
  <c r="Q8118" i="1"/>
  <c r="Q8119" i="1"/>
  <c r="Q8120" i="1"/>
  <c r="Q8121" i="1"/>
  <c r="Q8122" i="1"/>
  <c r="Q8123" i="1"/>
  <c r="Q8124" i="1"/>
  <c r="Q8125" i="1"/>
  <c r="Q8126" i="1"/>
  <c r="Q8127" i="1"/>
  <c r="Q8128" i="1"/>
  <c r="Q8129" i="1"/>
  <c r="Q8130" i="1"/>
  <c r="Q8131" i="1"/>
  <c r="Q8132" i="1"/>
  <c r="Q8133" i="1"/>
  <c r="Q8134" i="1"/>
  <c r="Q8135" i="1"/>
  <c r="Q8136" i="1"/>
  <c r="Q8137" i="1"/>
  <c r="Q8138" i="1"/>
  <c r="Q8139" i="1"/>
  <c r="Q8140" i="1"/>
  <c r="Q8141" i="1"/>
  <c r="Q8142" i="1"/>
  <c r="Q8143" i="1"/>
  <c r="Q8144" i="1"/>
  <c r="Q8145" i="1"/>
  <c r="Q8146" i="1"/>
  <c r="Q8147" i="1"/>
  <c r="Q8148" i="1"/>
  <c r="Q8149" i="1"/>
  <c r="Q8150" i="1"/>
  <c r="Q8151" i="1"/>
  <c r="Q8152" i="1"/>
  <c r="Q8153" i="1"/>
  <c r="Q8154" i="1"/>
  <c r="Q8155" i="1"/>
  <c r="Q8156" i="1"/>
  <c r="Q8157" i="1"/>
  <c r="Q8158" i="1"/>
  <c r="Q8159" i="1"/>
  <c r="Q8160" i="1"/>
  <c r="Q8161" i="1"/>
  <c r="Q8162" i="1"/>
  <c r="Q8163" i="1"/>
  <c r="Q8164" i="1"/>
  <c r="Q8165" i="1"/>
  <c r="Q8166" i="1"/>
  <c r="Q8167" i="1"/>
  <c r="Q8168" i="1"/>
  <c r="Q8169" i="1"/>
  <c r="Q8170" i="1"/>
  <c r="Q8171" i="1"/>
  <c r="Q8172" i="1"/>
  <c r="Q8173" i="1"/>
  <c r="Q8174" i="1"/>
  <c r="Q8175" i="1"/>
  <c r="Q8176" i="1"/>
  <c r="Q8177" i="1"/>
  <c r="Q8178" i="1"/>
  <c r="Q8179" i="1"/>
  <c r="Q8180" i="1"/>
  <c r="Q8181" i="1"/>
  <c r="Q8182" i="1"/>
  <c r="Q8183" i="1"/>
  <c r="Q8184" i="1"/>
  <c r="Q8185" i="1"/>
  <c r="Q8186" i="1"/>
  <c r="Q8187" i="1"/>
  <c r="Q8188" i="1"/>
  <c r="Q8189" i="1"/>
  <c r="Q8190" i="1"/>
  <c r="Q8191" i="1"/>
  <c r="Q8192" i="1"/>
  <c r="Q8193" i="1"/>
  <c r="Q8194" i="1"/>
  <c r="Q8195" i="1"/>
  <c r="Q8196" i="1"/>
  <c r="Q8197" i="1"/>
  <c r="Q8198" i="1"/>
  <c r="Q8199" i="1"/>
  <c r="Q8200" i="1"/>
  <c r="Q8201" i="1"/>
  <c r="Q8202" i="1"/>
  <c r="Q8203" i="1"/>
  <c r="Q8204" i="1"/>
  <c r="Q8205" i="1"/>
  <c r="Q8206" i="1"/>
  <c r="Q8207" i="1"/>
  <c r="Q8208" i="1"/>
  <c r="Q8209" i="1"/>
  <c r="Q8210" i="1"/>
  <c r="Q8211" i="1"/>
  <c r="Q8212" i="1"/>
  <c r="Q8213" i="1"/>
  <c r="Q8214" i="1"/>
  <c r="Q8215" i="1"/>
  <c r="Q8216" i="1"/>
  <c r="Q8217" i="1"/>
  <c r="Q8218" i="1"/>
  <c r="Q8219" i="1"/>
  <c r="Q8220" i="1"/>
  <c r="Q8221" i="1"/>
  <c r="Q8222" i="1"/>
  <c r="Q8223" i="1"/>
  <c r="Q8224" i="1"/>
  <c r="Q8225" i="1"/>
  <c r="Q8226" i="1"/>
  <c r="Q8227" i="1"/>
  <c r="Q8228" i="1"/>
  <c r="Q8229" i="1"/>
  <c r="Q8230" i="1"/>
  <c r="Q8231" i="1"/>
  <c r="Q8232" i="1"/>
  <c r="Q8233" i="1"/>
  <c r="Q8234" i="1"/>
  <c r="Q8235" i="1"/>
  <c r="Q8236" i="1"/>
  <c r="Q8237" i="1"/>
  <c r="Q8238" i="1"/>
  <c r="Q8239" i="1"/>
  <c r="Q8240" i="1"/>
  <c r="Q8241" i="1"/>
  <c r="Q8242" i="1"/>
  <c r="Q8243" i="1"/>
  <c r="Q8244" i="1"/>
  <c r="Q8245" i="1"/>
  <c r="Q8246" i="1"/>
  <c r="Q8247" i="1"/>
  <c r="Q8248" i="1"/>
  <c r="Q8249" i="1"/>
  <c r="Q8250" i="1"/>
  <c r="Q8251" i="1"/>
  <c r="Q8252" i="1"/>
  <c r="Q8253" i="1"/>
  <c r="Q8254" i="1"/>
  <c r="Q8255" i="1"/>
  <c r="Q8256" i="1"/>
  <c r="Q8257" i="1"/>
  <c r="Q8258" i="1"/>
  <c r="Q8259" i="1"/>
  <c r="Q8260" i="1"/>
  <c r="Q8261" i="1"/>
  <c r="Q8262" i="1"/>
  <c r="Q8263" i="1"/>
  <c r="Q8264" i="1"/>
  <c r="Q8265" i="1"/>
  <c r="Q8266" i="1"/>
  <c r="Q8267" i="1"/>
  <c r="Q8268" i="1"/>
  <c r="Q8269" i="1"/>
  <c r="Q8270" i="1"/>
  <c r="Q8271" i="1"/>
  <c r="Q8272" i="1"/>
  <c r="Q8273" i="1"/>
  <c r="Q8274" i="1"/>
  <c r="Q8275" i="1"/>
  <c r="Q8276" i="1"/>
  <c r="Q8277" i="1"/>
  <c r="Q8278" i="1"/>
  <c r="Q8279" i="1"/>
  <c r="Q8280" i="1"/>
  <c r="Q8281" i="1"/>
  <c r="Q8282" i="1"/>
  <c r="Q8283" i="1"/>
  <c r="Q8284" i="1"/>
  <c r="Q8285" i="1"/>
  <c r="Q8286" i="1"/>
  <c r="Q8287" i="1"/>
  <c r="Q8288" i="1"/>
  <c r="Q8289" i="1"/>
  <c r="Q8290" i="1"/>
  <c r="Q8291" i="1"/>
  <c r="Q8292" i="1"/>
  <c r="Q8293" i="1"/>
  <c r="Q8294" i="1"/>
  <c r="Q8295" i="1"/>
  <c r="Q8296" i="1"/>
  <c r="Q8297" i="1"/>
  <c r="Q8298" i="1"/>
  <c r="Q8299" i="1"/>
  <c r="Q8300" i="1"/>
  <c r="Q8301" i="1"/>
  <c r="Q8302" i="1"/>
  <c r="Q8303" i="1"/>
  <c r="Q8304" i="1"/>
  <c r="Q8305" i="1"/>
  <c r="Q8306" i="1"/>
  <c r="Q8307" i="1"/>
  <c r="Q8308" i="1"/>
  <c r="Q8309" i="1"/>
  <c r="Q8310" i="1"/>
  <c r="Q8311" i="1"/>
  <c r="Q8312" i="1"/>
  <c r="Q8313" i="1"/>
  <c r="Q8314" i="1"/>
  <c r="Q8315" i="1"/>
  <c r="Q8316" i="1"/>
  <c r="Q8317" i="1"/>
  <c r="Q8318" i="1"/>
  <c r="Q8319" i="1"/>
  <c r="Q8320" i="1"/>
  <c r="Q8321" i="1"/>
  <c r="Q8322" i="1"/>
  <c r="Q8323" i="1"/>
  <c r="Q8324" i="1"/>
  <c r="Q8325" i="1"/>
  <c r="Q8326" i="1"/>
  <c r="Q8327" i="1"/>
  <c r="Q8328" i="1"/>
  <c r="Q8329" i="1"/>
  <c r="Q8330" i="1"/>
  <c r="Q8331" i="1"/>
  <c r="Q8332" i="1"/>
  <c r="Q8333" i="1"/>
  <c r="Q8334" i="1"/>
  <c r="Q8335" i="1"/>
  <c r="Q8336" i="1"/>
  <c r="Q8337" i="1"/>
  <c r="Q8338" i="1"/>
  <c r="Q8339" i="1"/>
  <c r="Q8340" i="1"/>
  <c r="Q8341" i="1"/>
  <c r="Q8342" i="1"/>
  <c r="Q8343" i="1"/>
  <c r="Q8344" i="1"/>
  <c r="Q8345" i="1"/>
  <c r="Q8346" i="1"/>
  <c r="Q8347" i="1"/>
  <c r="Q8348" i="1"/>
  <c r="Q8349" i="1"/>
  <c r="Q8350" i="1"/>
  <c r="Q8351" i="1"/>
  <c r="Q8352" i="1"/>
  <c r="Q8353" i="1"/>
  <c r="Q8354" i="1"/>
  <c r="Q8355" i="1"/>
  <c r="Q8356" i="1"/>
  <c r="Q8357" i="1"/>
  <c r="Q8358" i="1"/>
  <c r="Q8359" i="1"/>
  <c r="Q8360" i="1"/>
  <c r="Q8361" i="1"/>
  <c r="Q8362" i="1"/>
  <c r="Q8363" i="1"/>
  <c r="Q8364" i="1"/>
  <c r="Q8365" i="1"/>
  <c r="Q8366" i="1"/>
  <c r="Q8367" i="1"/>
  <c r="Q8368" i="1"/>
  <c r="Q8369" i="1"/>
  <c r="Q8370" i="1"/>
  <c r="Q8371" i="1"/>
  <c r="Q8372" i="1"/>
  <c r="Q8373" i="1"/>
  <c r="Q8374" i="1"/>
  <c r="Q8375" i="1"/>
  <c r="Q8376" i="1"/>
  <c r="Q8377" i="1"/>
  <c r="Q8378" i="1"/>
  <c r="Q8379" i="1"/>
  <c r="Q8380" i="1"/>
  <c r="Q8381" i="1"/>
  <c r="Q8382" i="1"/>
  <c r="Q8383" i="1"/>
  <c r="Q8384" i="1"/>
  <c r="Q8385" i="1"/>
  <c r="Q8386" i="1"/>
  <c r="Q8387" i="1"/>
  <c r="Q8388" i="1"/>
  <c r="Q8389" i="1"/>
  <c r="Q8390" i="1"/>
  <c r="Q8391" i="1"/>
  <c r="Q8392" i="1"/>
  <c r="Q8393" i="1"/>
  <c r="Q8394" i="1"/>
  <c r="Q8395" i="1"/>
  <c r="Q8396" i="1"/>
  <c r="Q8397" i="1"/>
  <c r="Q8398" i="1"/>
  <c r="Q8399" i="1"/>
  <c r="Q8400" i="1"/>
  <c r="Q8401" i="1"/>
  <c r="Q8402" i="1"/>
  <c r="Q8403" i="1"/>
  <c r="Q8404" i="1"/>
  <c r="Q8405" i="1"/>
  <c r="Q8406" i="1"/>
  <c r="Q8407" i="1"/>
  <c r="Q8408" i="1"/>
  <c r="Q8409" i="1"/>
  <c r="Q8410" i="1"/>
  <c r="Q8411" i="1"/>
  <c r="Q8412" i="1"/>
  <c r="Q8413" i="1"/>
  <c r="Q8414" i="1"/>
  <c r="Q8415" i="1"/>
  <c r="Q8416" i="1"/>
  <c r="Q8417" i="1"/>
  <c r="Q8418" i="1"/>
  <c r="Q8419" i="1"/>
  <c r="Q8420" i="1"/>
  <c r="Q8421" i="1"/>
  <c r="Q8422" i="1"/>
  <c r="Q8423" i="1"/>
  <c r="Q8424" i="1"/>
  <c r="Q8425" i="1"/>
  <c r="Q8426" i="1"/>
  <c r="Q8427" i="1"/>
  <c r="Q8428" i="1"/>
  <c r="Q8429" i="1"/>
  <c r="Q8430" i="1"/>
  <c r="Q8431" i="1"/>
  <c r="Q8432" i="1"/>
  <c r="Q8433" i="1"/>
  <c r="Q8434" i="1"/>
  <c r="Q8435" i="1"/>
  <c r="Q8436" i="1"/>
  <c r="Q8437" i="1"/>
  <c r="Q8438" i="1"/>
  <c r="Q8439" i="1"/>
  <c r="Q8440" i="1"/>
  <c r="Q8441" i="1"/>
  <c r="Q8442" i="1"/>
  <c r="Q8443" i="1"/>
  <c r="Q8444" i="1"/>
  <c r="Q8445" i="1"/>
  <c r="Q8446" i="1"/>
  <c r="Q8447" i="1"/>
  <c r="Q8448" i="1"/>
  <c r="Q8449" i="1"/>
  <c r="Q8450" i="1"/>
  <c r="Q8451" i="1"/>
  <c r="Q8452" i="1"/>
  <c r="Q8453" i="1"/>
  <c r="Q8454" i="1"/>
  <c r="Q8455" i="1"/>
  <c r="Q8456" i="1"/>
  <c r="Q8457" i="1"/>
  <c r="Q8458" i="1"/>
  <c r="Q8459" i="1"/>
  <c r="Q8460" i="1"/>
  <c r="Q8461" i="1"/>
  <c r="Q8462" i="1"/>
  <c r="Q8463" i="1"/>
  <c r="Q8464" i="1"/>
  <c r="Q8465" i="1"/>
  <c r="Q8466" i="1"/>
  <c r="Q8467" i="1"/>
  <c r="Q8468" i="1"/>
  <c r="Q8469" i="1"/>
  <c r="Q8470" i="1"/>
  <c r="Q8471" i="1"/>
  <c r="Q8472" i="1"/>
  <c r="Q8473" i="1"/>
  <c r="Q8474" i="1"/>
  <c r="Q8475" i="1"/>
  <c r="Q8476" i="1"/>
  <c r="Q8477" i="1"/>
  <c r="Q8478" i="1"/>
  <c r="Q8479" i="1"/>
  <c r="Q8480" i="1"/>
  <c r="Q8481" i="1"/>
  <c r="Q8482" i="1"/>
  <c r="Q8483" i="1"/>
  <c r="Q8484" i="1"/>
  <c r="Q8485" i="1"/>
  <c r="Q8486" i="1"/>
  <c r="Q8487" i="1"/>
  <c r="Q8488" i="1"/>
  <c r="Q8489" i="1"/>
  <c r="Q8490" i="1"/>
  <c r="Q8491" i="1"/>
  <c r="Q8492" i="1"/>
  <c r="Q8493" i="1"/>
  <c r="Q8494" i="1"/>
  <c r="Q8495" i="1"/>
  <c r="Q8496" i="1"/>
  <c r="Q8497" i="1"/>
  <c r="Q8498" i="1"/>
  <c r="Q8499" i="1"/>
  <c r="Q8500" i="1"/>
  <c r="Q8501" i="1"/>
  <c r="Q8502" i="1"/>
  <c r="Q8503" i="1"/>
  <c r="Q8504" i="1"/>
  <c r="Q8505" i="1"/>
  <c r="Q8506" i="1"/>
  <c r="Q8507" i="1"/>
  <c r="Q8508" i="1"/>
  <c r="Q8509" i="1"/>
  <c r="Q8510" i="1"/>
  <c r="Q8511" i="1"/>
  <c r="Q8512" i="1"/>
  <c r="Q8513" i="1"/>
  <c r="Q8514" i="1"/>
  <c r="Q8515" i="1"/>
  <c r="Q8516" i="1"/>
  <c r="Q8517" i="1"/>
  <c r="Q8518" i="1"/>
  <c r="Q8519" i="1"/>
  <c r="Q8520" i="1"/>
  <c r="Q8521" i="1"/>
  <c r="Q8522" i="1"/>
  <c r="Q8523" i="1"/>
  <c r="Q8524" i="1"/>
  <c r="Q8525" i="1"/>
  <c r="Q8526" i="1"/>
  <c r="Q8527" i="1"/>
  <c r="Q8528" i="1"/>
  <c r="Q8529" i="1"/>
  <c r="Q8530" i="1"/>
  <c r="Q8531" i="1"/>
  <c r="Q8532" i="1"/>
  <c r="Q8533" i="1"/>
  <c r="Q8534" i="1"/>
  <c r="Q8535" i="1"/>
  <c r="Q8536" i="1"/>
  <c r="Q8537" i="1"/>
  <c r="Q8538" i="1"/>
  <c r="Q8539" i="1"/>
  <c r="Q8540" i="1"/>
  <c r="Q8541" i="1"/>
  <c r="Q8542" i="1"/>
  <c r="Q8543" i="1"/>
  <c r="Q8544" i="1"/>
  <c r="Q8545" i="1"/>
  <c r="Q8546" i="1"/>
  <c r="Q8547" i="1"/>
  <c r="Q8548" i="1"/>
  <c r="Q8549" i="1"/>
  <c r="Q8550" i="1"/>
  <c r="Q8551" i="1"/>
  <c r="Q8552" i="1"/>
  <c r="Q8553" i="1"/>
  <c r="Q8554" i="1"/>
  <c r="Q8555" i="1"/>
  <c r="Q8556" i="1"/>
  <c r="Q8557" i="1"/>
  <c r="Q8558" i="1"/>
  <c r="Q8559" i="1"/>
  <c r="Q8560" i="1"/>
  <c r="Q8561" i="1"/>
  <c r="Q8562" i="1"/>
  <c r="Q8563" i="1"/>
  <c r="Q8564" i="1"/>
  <c r="Q8565" i="1"/>
  <c r="Q8566" i="1"/>
  <c r="Q8567" i="1"/>
  <c r="Q8568" i="1"/>
  <c r="Q8569" i="1"/>
  <c r="Q8570" i="1"/>
  <c r="Q8571" i="1"/>
  <c r="Q8572" i="1"/>
  <c r="Q8573" i="1"/>
  <c r="Q8574" i="1"/>
  <c r="Q8575" i="1"/>
  <c r="Q8576" i="1"/>
  <c r="Q8577" i="1"/>
  <c r="Q8578" i="1"/>
  <c r="Q8579" i="1"/>
  <c r="Q8580" i="1"/>
  <c r="Q8581" i="1"/>
  <c r="Q8582" i="1"/>
  <c r="Q8583" i="1"/>
  <c r="Q8584" i="1"/>
  <c r="Q8585" i="1"/>
  <c r="Q8586" i="1"/>
  <c r="Q8587" i="1"/>
  <c r="Q8588" i="1"/>
  <c r="Q8589" i="1"/>
  <c r="Q8590" i="1"/>
  <c r="Q8591" i="1"/>
  <c r="Q8592" i="1"/>
  <c r="Q8593" i="1"/>
  <c r="Q8594" i="1"/>
  <c r="Q8595" i="1"/>
  <c r="Q8596" i="1"/>
  <c r="Q8597" i="1"/>
  <c r="Q8598" i="1"/>
  <c r="Q8599" i="1"/>
  <c r="Q8600" i="1"/>
  <c r="Q8601" i="1"/>
  <c r="Q8602" i="1"/>
  <c r="Q8603" i="1"/>
  <c r="Q8604" i="1"/>
  <c r="Q8605" i="1"/>
  <c r="Q8606" i="1"/>
  <c r="Q8607" i="1"/>
  <c r="Q8608" i="1"/>
  <c r="Q8609" i="1"/>
  <c r="Q8610" i="1"/>
  <c r="Q8611" i="1"/>
  <c r="Q8612" i="1"/>
  <c r="Q8613" i="1"/>
  <c r="Q8614" i="1"/>
  <c r="Q8615" i="1"/>
  <c r="Q8616" i="1"/>
  <c r="Q8617" i="1"/>
  <c r="Q8618" i="1"/>
  <c r="Q8619" i="1"/>
  <c r="Q8620" i="1"/>
  <c r="Q8621" i="1"/>
  <c r="Q8622" i="1"/>
  <c r="Q8623" i="1"/>
  <c r="Q8624" i="1"/>
  <c r="Q8625" i="1"/>
  <c r="Q8626" i="1"/>
  <c r="Q8627" i="1"/>
  <c r="Q8628" i="1"/>
  <c r="Q8629" i="1"/>
  <c r="Q8630" i="1"/>
  <c r="Q8631" i="1"/>
  <c r="Q8632" i="1"/>
  <c r="Q8633" i="1"/>
  <c r="Q8634" i="1"/>
  <c r="Q8635" i="1"/>
  <c r="Q8636" i="1"/>
  <c r="Q8637" i="1"/>
  <c r="Q8638" i="1"/>
  <c r="Q8639" i="1"/>
  <c r="Q8640" i="1"/>
  <c r="Q8641" i="1"/>
  <c r="Q8642" i="1"/>
  <c r="Q8643" i="1"/>
  <c r="Q8644" i="1"/>
  <c r="Q8645" i="1"/>
  <c r="Q8646" i="1"/>
  <c r="Q8647" i="1"/>
  <c r="Q8648" i="1"/>
  <c r="Q8649" i="1"/>
  <c r="Q8650" i="1"/>
  <c r="Q8651" i="1"/>
  <c r="Q8652" i="1"/>
  <c r="Q8653" i="1"/>
  <c r="Q8654" i="1"/>
  <c r="Q8655" i="1"/>
  <c r="Q8656" i="1"/>
  <c r="Q8657" i="1"/>
  <c r="Q8658" i="1"/>
  <c r="Q8659" i="1"/>
  <c r="Q8660" i="1"/>
  <c r="Q8661" i="1"/>
  <c r="Q8662" i="1"/>
  <c r="Q8663" i="1"/>
  <c r="Q8664" i="1"/>
  <c r="Q8665" i="1"/>
  <c r="Q8666" i="1"/>
  <c r="Q8667" i="1"/>
  <c r="Q8668" i="1"/>
  <c r="Q8669" i="1"/>
  <c r="Q8670" i="1"/>
  <c r="Q8671" i="1"/>
  <c r="Q8672" i="1"/>
  <c r="Q8673" i="1"/>
  <c r="Q8674" i="1"/>
  <c r="Q8675" i="1"/>
  <c r="Q8676" i="1"/>
  <c r="Q8677" i="1"/>
  <c r="Q8678" i="1"/>
  <c r="Q8679" i="1"/>
  <c r="Q8680" i="1"/>
  <c r="Q8681" i="1"/>
  <c r="Q8682" i="1"/>
  <c r="Q8683" i="1"/>
  <c r="Q8684" i="1"/>
  <c r="Q8685" i="1"/>
  <c r="Q8686" i="1"/>
  <c r="Q8687" i="1"/>
  <c r="Q8688" i="1"/>
  <c r="Q8689" i="1"/>
  <c r="Q8690" i="1"/>
  <c r="Q8691" i="1"/>
  <c r="Q8692" i="1"/>
  <c r="Q8693" i="1"/>
  <c r="Q8694" i="1"/>
  <c r="Q8695" i="1"/>
  <c r="Q8696" i="1"/>
  <c r="Q8697" i="1"/>
  <c r="Q8698" i="1"/>
  <c r="Q8699" i="1"/>
  <c r="Q8700" i="1"/>
  <c r="Q8701" i="1"/>
  <c r="Q8702" i="1"/>
  <c r="Q8703" i="1"/>
  <c r="Q8704" i="1"/>
  <c r="Q8705" i="1"/>
  <c r="Q8706" i="1"/>
  <c r="Q8707" i="1"/>
  <c r="Q8708" i="1"/>
  <c r="Q8709" i="1"/>
  <c r="Q8710" i="1"/>
  <c r="Q8711" i="1"/>
  <c r="Q8712" i="1"/>
  <c r="Q8713" i="1"/>
  <c r="Q8714" i="1"/>
  <c r="Q8715" i="1"/>
  <c r="Q8716" i="1"/>
  <c r="Q8717" i="1"/>
  <c r="Q8718" i="1"/>
  <c r="Q8719" i="1"/>
  <c r="Q8720" i="1"/>
  <c r="Q8721" i="1"/>
  <c r="Q8722" i="1"/>
  <c r="Q8723" i="1"/>
  <c r="Q8724" i="1"/>
  <c r="Q8725" i="1"/>
  <c r="Q8726" i="1"/>
  <c r="Q8727" i="1"/>
  <c r="Q8728" i="1"/>
  <c r="Q8729" i="1"/>
  <c r="Q8730" i="1"/>
  <c r="Q8731" i="1"/>
  <c r="Q8732" i="1"/>
  <c r="Q8733" i="1"/>
  <c r="Q8734" i="1"/>
  <c r="Q8735" i="1"/>
  <c r="Q8736" i="1"/>
  <c r="Q8737" i="1"/>
  <c r="Q8738" i="1"/>
  <c r="Q8739" i="1"/>
  <c r="Q8740" i="1"/>
  <c r="Q8741" i="1"/>
  <c r="Q8742" i="1"/>
  <c r="Q8743" i="1"/>
  <c r="Q8744" i="1"/>
  <c r="Q8745" i="1"/>
  <c r="Q8746" i="1"/>
  <c r="Q8747" i="1"/>
  <c r="Q8748" i="1"/>
  <c r="Q8749" i="1"/>
  <c r="Q8750" i="1"/>
  <c r="Q8751" i="1"/>
  <c r="Q8752" i="1"/>
  <c r="Q8753" i="1"/>
  <c r="Q8754" i="1"/>
  <c r="Q8755" i="1"/>
  <c r="Q8756" i="1"/>
  <c r="Q8757" i="1"/>
  <c r="Q8758" i="1"/>
  <c r="Q8759" i="1"/>
  <c r="Q8760" i="1"/>
  <c r="Q8761" i="1"/>
  <c r="Q8762" i="1"/>
  <c r="Q8763" i="1"/>
  <c r="Q8764" i="1"/>
  <c r="Q8765" i="1"/>
  <c r="Q8766" i="1"/>
  <c r="Q8767" i="1"/>
  <c r="Q8768" i="1"/>
  <c r="Q8769" i="1"/>
  <c r="Q8770" i="1"/>
  <c r="Q8771" i="1"/>
  <c r="Q8772" i="1"/>
  <c r="Q8773" i="1"/>
  <c r="Q8774" i="1"/>
  <c r="Q8775" i="1"/>
  <c r="Q8776" i="1"/>
  <c r="Q8777" i="1"/>
  <c r="Q8778" i="1"/>
  <c r="Q8779" i="1"/>
  <c r="Q8780" i="1"/>
  <c r="Q8781" i="1"/>
  <c r="Q8782" i="1"/>
  <c r="Q8783" i="1"/>
  <c r="Q8784" i="1"/>
  <c r="Q8785" i="1"/>
  <c r="Q8786" i="1"/>
  <c r="Q8787" i="1"/>
  <c r="Q8788" i="1"/>
  <c r="Q8789" i="1"/>
  <c r="Q8790" i="1"/>
  <c r="Q8791" i="1"/>
  <c r="Q8792" i="1"/>
  <c r="Q8793" i="1"/>
  <c r="Q8794" i="1"/>
  <c r="Q8795" i="1"/>
  <c r="Q8796" i="1"/>
  <c r="Q8797" i="1"/>
  <c r="Q8798" i="1"/>
  <c r="Q8799" i="1"/>
  <c r="Q8800" i="1"/>
  <c r="Q8801" i="1"/>
  <c r="Q8802" i="1"/>
  <c r="Q8803" i="1"/>
  <c r="Q8804" i="1"/>
  <c r="Q8805" i="1"/>
  <c r="Q8806" i="1"/>
  <c r="Q8807" i="1"/>
  <c r="Q8808" i="1"/>
  <c r="Q8809" i="1"/>
  <c r="Q8810" i="1"/>
  <c r="Q8811" i="1"/>
  <c r="Q8812" i="1"/>
  <c r="Q8813" i="1"/>
  <c r="Q8814" i="1"/>
  <c r="Q8815" i="1"/>
  <c r="Q8816" i="1"/>
  <c r="Q8817" i="1"/>
  <c r="Q8818" i="1"/>
  <c r="Q8819" i="1"/>
  <c r="Q8820" i="1"/>
  <c r="Q8821" i="1"/>
  <c r="Q8822" i="1"/>
  <c r="Q8823" i="1"/>
  <c r="Q8824" i="1"/>
  <c r="Q8825" i="1"/>
  <c r="Q8826" i="1"/>
  <c r="Q8827" i="1"/>
  <c r="Q8828" i="1"/>
  <c r="Q8829" i="1"/>
  <c r="Q8830" i="1"/>
  <c r="Q8831" i="1"/>
  <c r="Q8832" i="1"/>
  <c r="Q8833" i="1"/>
  <c r="Q8834" i="1"/>
  <c r="Q8835" i="1"/>
  <c r="Q8836" i="1"/>
  <c r="Q8837" i="1"/>
  <c r="Q8838" i="1"/>
  <c r="Q8839" i="1"/>
  <c r="Q8840" i="1"/>
  <c r="Q8841" i="1"/>
  <c r="Q8842" i="1"/>
  <c r="Q8843" i="1"/>
  <c r="Q8844" i="1"/>
  <c r="Q8845" i="1"/>
  <c r="Q8846" i="1"/>
  <c r="Q8847" i="1"/>
  <c r="Q8848" i="1"/>
  <c r="Q8849" i="1"/>
  <c r="Q8850" i="1"/>
  <c r="Q8851" i="1"/>
  <c r="Q8852" i="1"/>
  <c r="Q8853" i="1"/>
  <c r="Q8854" i="1"/>
  <c r="Q8855" i="1"/>
  <c r="Q8856" i="1"/>
  <c r="Q8857" i="1"/>
  <c r="Q8858" i="1"/>
  <c r="Q8859" i="1"/>
  <c r="Q8860" i="1"/>
  <c r="Q8861" i="1"/>
  <c r="Q8862" i="1"/>
  <c r="Q8863" i="1"/>
  <c r="Q8864" i="1"/>
  <c r="Q8865" i="1"/>
  <c r="Q8866" i="1"/>
  <c r="Q8867" i="1"/>
  <c r="Q8868" i="1"/>
  <c r="Q8869" i="1"/>
  <c r="Q8870" i="1"/>
  <c r="Q8871" i="1"/>
  <c r="Q8872" i="1"/>
  <c r="Q8873" i="1"/>
  <c r="Q8874" i="1"/>
  <c r="Q8875" i="1"/>
  <c r="Q8876" i="1"/>
  <c r="Q8877" i="1"/>
  <c r="Q8878" i="1"/>
  <c r="Q8879" i="1"/>
  <c r="Q8880" i="1"/>
  <c r="Q8881" i="1"/>
  <c r="Q8882" i="1"/>
  <c r="Q8883" i="1"/>
  <c r="Q8884" i="1"/>
  <c r="Q8885" i="1"/>
  <c r="Q8886" i="1"/>
  <c r="Q8887" i="1"/>
  <c r="Q8888" i="1"/>
  <c r="Q8889" i="1"/>
  <c r="Q8890" i="1"/>
  <c r="Q8891" i="1"/>
  <c r="Q8892" i="1"/>
  <c r="Q8893" i="1"/>
  <c r="Q8894" i="1"/>
  <c r="Q8895" i="1"/>
  <c r="Q8896" i="1"/>
  <c r="Q8897" i="1"/>
  <c r="Q8898" i="1"/>
  <c r="Q8899" i="1"/>
  <c r="Q8900" i="1"/>
  <c r="Q8901" i="1"/>
  <c r="Q8902" i="1"/>
  <c r="Q8903" i="1"/>
  <c r="Q8904" i="1"/>
  <c r="Q8905" i="1"/>
  <c r="Q8906" i="1"/>
  <c r="Q8907" i="1"/>
  <c r="Q8908" i="1"/>
  <c r="Q8909" i="1"/>
  <c r="Q8910" i="1"/>
  <c r="Q8911" i="1"/>
  <c r="Q8912" i="1"/>
  <c r="Q8913" i="1"/>
  <c r="Q8914" i="1"/>
  <c r="Q8915" i="1"/>
  <c r="Q8916" i="1"/>
  <c r="Q8917" i="1"/>
  <c r="Q8918" i="1"/>
  <c r="Q8919" i="1"/>
  <c r="Q8920" i="1"/>
  <c r="Q8921" i="1"/>
  <c r="Q8922" i="1"/>
  <c r="Q8923" i="1"/>
  <c r="Q8924" i="1"/>
  <c r="Q8925" i="1"/>
  <c r="Q8926" i="1"/>
  <c r="Q8927" i="1"/>
  <c r="Q8928" i="1"/>
  <c r="Q8929" i="1"/>
  <c r="Q8930" i="1"/>
  <c r="Q8931" i="1"/>
  <c r="Q8932" i="1"/>
  <c r="Q8933" i="1"/>
  <c r="Q8934" i="1"/>
  <c r="Q8935" i="1"/>
  <c r="Q8936" i="1"/>
  <c r="Q8937" i="1"/>
  <c r="Q8938" i="1"/>
  <c r="Q8939" i="1"/>
  <c r="Q8940" i="1"/>
  <c r="Q8941" i="1"/>
  <c r="Q8942" i="1"/>
  <c r="Q8943" i="1"/>
  <c r="Q8944" i="1"/>
  <c r="Q8945" i="1"/>
  <c r="Q8946" i="1"/>
  <c r="Q8947" i="1"/>
  <c r="Q8948" i="1"/>
  <c r="Q8949" i="1"/>
  <c r="Q8950" i="1"/>
  <c r="Q8951" i="1"/>
  <c r="Q8952" i="1"/>
  <c r="Q8953" i="1"/>
  <c r="Q8954" i="1"/>
  <c r="Q8955" i="1"/>
  <c r="Q8956" i="1"/>
  <c r="Q8957" i="1"/>
  <c r="Q8958" i="1"/>
  <c r="Q8959" i="1"/>
  <c r="Q8960" i="1"/>
  <c r="Q8961" i="1"/>
  <c r="Q8962" i="1"/>
  <c r="Q8963" i="1"/>
  <c r="Q8964" i="1"/>
  <c r="Q8965" i="1"/>
  <c r="Q8966" i="1"/>
  <c r="Q8967" i="1"/>
  <c r="Q8968" i="1"/>
  <c r="Q8969" i="1"/>
  <c r="Q8970" i="1"/>
  <c r="Q8971" i="1"/>
  <c r="Q8972" i="1"/>
  <c r="Q8973" i="1"/>
  <c r="Q8974" i="1"/>
  <c r="Q8975" i="1"/>
  <c r="Q8976" i="1"/>
  <c r="Q8977" i="1"/>
  <c r="Q8978" i="1"/>
  <c r="Q8979" i="1"/>
  <c r="Q8980" i="1"/>
  <c r="Q8981" i="1"/>
  <c r="Q8982" i="1"/>
  <c r="Q8983" i="1"/>
  <c r="Q8984" i="1"/>
  <c r="Q8985" i="1"/>
  <c r="Q8986" i="1"/>
  <c r="Q8987" i="1"/>
  <c r="Q8988" i="1"/>
  <c r="Q8989" i="1"/>
  <c r="Q8990" i="1"/>
  <c r="Q8991" i="1"/>
  <c r="Q8992" i="1"/>
  <c r="Q8993" i="1"/>
  <c r="Q8994" i="1"/>
  <c r="Q8995" i="1"/>
  <c r="Q8996" i="1"/>
  <c r="Q8997" i="1"/>
  <c r="Q8998" i="1"/>
  <c r="Q8999" i="1"/>
  <c r="Q9000" i="1"/>
  <c r="Q9001" i="1"/>
  <c r="Q9002" i="1"/>
  <c r="Q9003" i="1"/>
  <c r="Q9004" i="1"/>
  <c r="Q9005" i="1"/>
  <c r="Q9006" i="1"/>
  <c r="Q9007" i="1"/>
  <c r="Q9008" i="1"/>
  <c r="Q9009" i="1"/>
  <c r="Q9010" i="1"/>
  <c r="Q9011" i="1"/>
  <c r="Q9012" i="1"/>
  <c r="Q9013" i="1"/>
  <c r="Q9014" i="1"/>
  <c r="Q9015" i="1"/>
  <c r="Q9016" i="1"/>
  <c r="Q9017" i="1"/>
  <c r="Q9018" i="1"/>
  <c r="Q9019" i="1"/>
  <c r="Q9020" i="1"/>
  <c r="Q9021" i="1"/>
  <c r="Q9022" i="1"/>
  <c r="Q9023" i="1"/>
  <c r="Q9024" i="1"/>
  <c r="Q9025" i="1"/>
  <c r="Q9026" i="1"/>
  <c r="Q9027" i="1"/>
  <c r="Q9028" i="1"/>
  <c r="Q9029" i="1"/>
  <c r="Q9030" i="1"/>
  <c r="Q9031" i="1"/>
  <c r="Q9032" i="1"/>
  <c r="Q9033" i="1"/>
  <c r="Q9034" i="1"/>
  <c r="Q9035" i="1"/>
  <c r="Q9036" i="1"/>
  <c r="Q9037" i="1"/>
  <c r="Q9038" i="1"/>
  <c r="Q9039" i="1"/>
  <c r="Q9040" i="1"/>
  <c r="Q9041" i="1"/>
  <c r="Q9042" i="1"/>
  <c r="Q9043" i="1"/>
  <c r="Q9044" i="1"/>
  <c r="Q9045" i="1"/>
  <c r="Q9046" i="1"/>
  <c r="Q9047" i="1"/>
  <c r="Q9048" i="1"/>
  <c r="Q9049" i="1"/>
  <c r="Q9050" i="1"/>
  <c r="Q9051" i="1"/>
  <c r="Q9052" i="1"/>
  <c r="Q9053" i="1"/>
  <c r="Q9054" i="1"/>
  <c r="Q9055" i="1"/>
  <c r="Q9056" i="1"/>
  <c r="Q9057" i="1"/>
  <c r="Q9058" i="1"/>
  <c r="Q9059" i="1"/>
  <c r="Q9060" i="1"/>
  <c r="Q9061" i="1"/>
  <c r="Q9062" i="1"/>
  <c r="Q9063" i="1"/>
  <c r="Q9064" i="1"/>
  <c r="Q9065" i="1"/>
  <c r="Q9066" i="1"/>
  <c r="Q9067" i="1"/>
  <c r="Q9068" i="1"/>
  <c r="Q9069" i="1"/>
  <c r="Q9070" i="1"/>
  <c r="Q9071" i="1"/>
  <c r="Q9072" i="1"/>
  <c r="Q9073" i="1"/>
  <c r="Q9074" i="1"/>
  <c r="Q9075" i="1"/>
  <c r="Q9076" i="1"/>
  <c r="Q9077" i="1"/>
  <c r="Q9078" i="1"/>
  <c r="Q9079" i="1"/>
  <c r="Q9080" i="1"/>
  <c r="Q9081" i="1"/>
  <c r="Q9082" i="1"/>
  <c r="Q9083" i="1"/>
  <c r="Q9084" i="1"/>
  <c r="Q9085" i="1"/>
  <c r="Q9086" i="1"/>
  <c r="Q9087" i="1"/>
  <c r="Q9088" i="1"/>
  <c r="Q9089" i="1"/>
  <c r="Q9090" i="1"/>
  <c r="Q9091" i="1"/>
  <c r="Q9092" i="1"/>
  <c r="Q9093" i="1"/>
  <c r="Q9094" i="1"/>
  <c r="Q9095" i="1"/>
  <c r="Q9096" i="1"/>
  <c r="Q9097" i="1"/>
  <c r="Q9098" i="1"/>
  <c r="Q9099" i="1"/>
  <c r="Q9100" i="1"/>
  <c r="Q9101" i="1"/>
  <c r="Q9102" i="1"/>
  <c r="Q9103" i="1"/>
  <c r="Q9104" i="1"/>
  <c r="Q9105" i="1"/>
  <c r="Q9106" i="1"/>
  <c r="Q9107" i="1"/>
  <c r="Q9108" i="1"/>
  <c r="Q9109" i="1"/>
  <c r="Q9110" i="1"/>
  <c r="Q9111" i="1"/>
  <c r="Q9112" i="1"/>
  <c r="Q9113" i="1"/>
  <c r="Q9114" i="1"/>
  <c r="Q9115" i="1"/>
  <c r="Q9116" i="1"/>
  <c r="Q9117" i="1"/>
  <c r="Q9118" i="1"/>
  <c r="Q9119" i="1"/>
  <c r="Q9120" i="1"/>
  <c r="Q9121" i="1"/>
  <c r="Q9122" i="1"/>
  <c r="Q9123" i="1"/>
  <c r="Q9124" i="1"/>
  <c r="Q9125" i="1"/>
  <c r="Q9126" i="1"/>
  <c r="Q9127" i="1"/>
  <c r="Q9128" i="1"/>
  <c r="Q9129" i="1"/>
  <c r="Q9130" i="1"/>
  <c r="Q9131" i="1"/>
  <c r="Q9132" i="1"/>
  <c r="Q9133" i="1"/>
  <c r="Q9134" i="1"/>
  <c r="Q9135" i="1"/>
  <c r="Q9136" i="1"/>
  <c r="Q9137" i="1"/>
  <c r="Q9138" i="1"/>
  <c r="Q9139" i="1"/>
  <c r="Q9140" i="1"/>
  <c r="Q9141" i="1"/>
  <c r="Q9142" i="1"/>
  <c r="Q9143" i="1"/>
  <c r="Q9144" i="1"/>
  <c r="Q9145" i="1"/>
  <c r="Q9146" i="1"/>
  <c r="Q9147" i="1"/>
  <c r="Q9148" i="1"/>
  <c r="Q9149" i="1"/>
  <c r="Q9150" i="1"/>
  <c r="Q9151" i="1"/>
  <c r="Q9152" i="1"/>
  <c r="Q9153" i="1"/>
  <c r="Q9154" i="1"/>
  <c r="Q9155" i="1"/>
  <c r="Q9156" i="1"/>
  <c r="Q9157" i="1"/>
  <c r="Q9158" i="1"/>
  <c r="Q9159" i="1"/>
  <c r="Q9160" i="1"/>
  <c r="Q9161" i="1"/>
  <c r="Q9162" i="1"/>
  <c r="Q9163" i="1"/>
  <c r="Q9164" i="1"/>
  <c r="Q9165" i="1"/>
  <c r="Q9166" i="1"/>
  <c r="Q9167" i="1"/>
  <c r="Q9168" i="1"/>
  <c r="Q9169" i="1"/>
  <c r="Q9170" i="1"/>
  <c r="Q9171" i="1"/>
  <c r="Q9172" i="1"/>
  <c r="Q9173" i="1"/>
  <c r="Q9174" i="1"/>
  <c r="Q9175" i="1"/>
  <c r="Q9176" i="1"/>
  <c r="Q9177" i="1"/>
  <c r="Q9178" i="1"/>
  <c r="Q9179" i="1"/>
  <c r="Q9180" i="1"/>
  <c r="Q9181" i="1"/>
  <c r="Q9182" i="1"/>
  <c r="Q9183" i="1"/>
  <c r="Q9184" i="1"/>
  <c r="Q9185" i="1"/>
  <c r="Q9186" i="1"/>
  <c r="Q9187" i="1"/>
  <c r="Q9188" i="1"/>
  <c r="Q9189" i="1"/>
  <c r="Q9190" i="1"/>
  <c r="Q9191" i="1"/>
  <c r="Q9192" i="1"/>
  <c r="Q9193" i="1"/>
  <c r="Q9194" i="1"/>
  <c r="Q9195" i="1"/>
  <c r="Q9196" i="1"/>
  <c r="Q9197" i="1"/>
  <c r="Q9198" i="1"/>
  <c r="Q9199" i="1"/>
  <c r="Q9200" i="1"/>
  <c r="Q9201" i="1"/>
  <c r="Q9202" i="1"/>
  <c r="Q9203" i="1"/>
  <c r="Q9204" i="1"/>
  <c r="Q9205" i="1"/>
  <c r="Q9206" i="1"/>
  <c r="Q9207" i="1"/>
  <c r="Q9208" i="1"/>
  <c r="Q9209" i="1"/>
  <c r="Q9210" i="1"/>
  <c r="Q9211" i="1"/>
  <c r="Q9212" i="1"/>
  <c r="Q9213" i="1"/>
  <c r="Q9214" i="1"/>
  <c r="Q9215" i="1"/>
  <c r="Q9216" i="1"/>
  <c r="Q9217" i="1"/>
  <c r="Q9218" i="1"/>
  <c r="Q9219" i="1"/>
  <c r="Q9220" i="1"/>
  <c r="Q9221" i="1"/>
  <c r="Q9222" i="1"/>
  <c r="Q9223" i="1"/>
  <c r="Q9224" i="1"/>
  <c r="Q9225" i="1"/>
  <c r="Q9226" i="1"/>
  <c r="Q9227" i="1"/>
  <c r="Q9228" i="1"/>
  <c r="Q9229" i="1"/>
  <c r="Q9230" i="1"/>
  <c r="Q9231" i="1"/>
  <c r="Q9232" i="1"/>
  <c r="Q9233" i="1"/>
  <c r="Q9234" i="1"/>
  <c r="Q9235" i="1"/>
  <c r="Q9236" i="1"/>
  <c r="Q9237" i="1"/>
  <c r="Q9238" i="1"/>
  <c r="Q9239" i="1"/>
  <c r="Q9240" i="1"/>
  <c r="Q9241" i="1"/>
  <c r="Q9242" i="1"/>
  <c r="Q9243" i="1"/>
  <c r="Q9244" i="1"/>
  <c r="Q9245" i="1"/>
  <c r="Q9246" i="1"/>
  <c r="Q9247" i="1"/>
  <c r="Q9248" i="1"/>
  <c r="Q9249" i="1"/>
  <c r="Q9250" i="1"/>
  <c r="Q9251" i="1"/>
  <c r="Q9252" i="1"/>
  <c r="Q9253" i="1"/>
  <c r="Q9254" i="1"/>
  <c r="Q9255" i="1"/>
  <c r="Q9256" i="1"/>
  <c r="Q9257" i="1"/>
  <c r="Q9258" i="1"/>
  <c r="Q9259" i="1"/>
  <c r="Q9260" i="1"/>
  <c r="Q9261" i="1"/>
  <c r="Q9262" i="1"/>
  <c r="Q9263" i="1"/>
  <c r="Q9264" i="1"/>
  <c r="Q9265" i="1"/>
  <c r="Q9266" i="1"/>
  <c r="Q9267" i="1"/>
  <c r="Q9268" i="1"/>
  <c r="Q9269" i="1"/>
  <c r="Q9270" i="1"/>
  <c r="Q9271" i="1"/>
  <c r="Q9272" i="1"/>
  <c r="Q9273" i="1"/>
  <c r="Q9274" i="1"/>
  <c r="Q9275" i="1"/>
  <c r="Q9276" i="1"/>
  <c r="Q9277" i="1"/>
  <c r="Q9278" i="1"/>
  <c r="Q9279" i="1"/>
  <c r="Q9280" i="1"/>
  <c r="Q9281" i="1"/>
  <c r="Q9282" i="1"/>
  <c r="Q9283" i="1"/>
  <c r="Q9284" i="1"/>
  <c r="Q9285" i="1"/>
  <c r="Q9286" i="1"/>
  <c r="Q9287" i="1"/>
  <c r="Q9288" i="1"/>
  <c r="Q9289" i="1"/>
  <c r="Q9290" i="1"/>
  <c r="Q9291" i="1"/>
  <c r="Q9292" i="1"/>
  <c r="Q9293" i="1"/>
  <c r="Q9294" i="1"/>
  <c r="Q9295" i="1"/>
  <c r="Q9296" i="1"/>
  <c r="Q9297" i="1"/>
  <c r="Q9298" i="1"/>
  <c r="Q9299" i="1"/>
  <c r="Q9300" i="1"/>
  <c r="Q9301" i="1"/>
  <c r="Q9302" i="1"/>
  <c r="Q9303" i="1"/>
  <c r="Q9304" i="1"/>
  <c r="Q9305" i="1"/>
  <c r="Q9306" i="1"/>
  <c r="Q9307" i="1"/>
  <c r="Q9308" i="1"/>
  <c r="Q9309" i="1"/>
  <c r="Q9310" i="1"/>
  <c r="Q9311" i="1"/>
  <c r="Q9312" i="1"/>
  <c r="Q9313" i="1"/>
  <c r="Q9314" i="1"/>
  <c r="Q9315" i="1"/>
  <c r="Q9316" i="1"/>
  <c r="Q9317" i="1"/>
  <c r="Q9318" i="1"/>
  <c r="Q9319" i="1"/>
  <c r="Q9320" i="1"/>
  <c r="Q9321" i="1"/>
  <c r="Q9322" i="1"/>
  <c r="Q9323" i="1"/>
  <c r="Q9324" i="1"/>
  <c r="Q9325" i="1"/>
  <c r="Q9326" i="1"/>
  <c r="Q9327" i="1"/>
  <c r="Q9328" i="1"/>
  <c r="Q9329" i="1"/>
  <c r="Q9330" i="1"/>
  <c r="Q9331" i="1"/>
  <c r="Q9332" i="1"/>
  <c r="Q9333" i="1"/>
  <c r="Q9334" i="1"/>
  <c r="Q9335" i="1"/>
  <c r="Q9336" i="1"/>
  <c r="Q9337" i="1"/>
  <c r="Q9338" i="1"/>
  <c r="Q9339" i="1"/>
  <c r="Q9340" i="1"/>
  <c r="Q9341" i="1"/>
  <c r="Q9342" i="1"/>
  <c r="Q9343" i="1"/>
  <c r="Q9344" i="1"/>
  <c r="Q9345" i="1"/>
  <c r="Q9346" i="1"/>
  <c r="Q9347" i="1"/>
  <c r="Q9348" i="1"/>
  <c r="Q9349" i="1"/>
  <c r="Q9350" i="1"/>
  <c r="Q9351" i="1"/>
  <c r="Q9352" i="1"/>
  <c r="Q9353" i="1"/>
  <c r="Q9354" i="1"/>
  <c r="Q9355" i="1"/>
  <c r="Q9356" i="1"/>
  <c r="Q9357" i="1"/>
  <c r="Q9358" i="1"/>
  <c r="Q9359" i="1"/>
  <c r="Q9360" i="1"/>
  <c r="Q9361" i="1"/>
  <c r="Q9362" i="1"/>
  <c r="Q9363" i="1"/>
  <c r="Q9364" i="1"/>
  <c r="Q9365" i="1"/>
  <c r="Q9366" i="1"/>
  <c r="Q9367" i="1"/>
  <c r="Q9368" i="1"/>
  <c r="Q9369" i="1"/>
  <c r="Q9370" i="1"/>
  <c r="Q9371" i="1"/>
  <c r="Q9372" i="1"/>
  <c r="Q9373" i="1"/>
  <c r="Q9374" i="1"/>
  <c r="Q9375" i="1"/>
  <c r="Q9376" i="1"/>
  <c r="Q9377" i="1"/>
  <c r="Q9378" i="1"/>
  <c r="Q9379" i="1"/>
  <c r="Q9380" i="1"/>
  <c r="Q9381" i="1"/>
  <c r="Q9382" i="1"/>
  <c r="Q9383" i="1"/>
  <c r="Q9384" i="1"/>
  <c r="Q9385" i="1"/>
  <c r="Q9386" i="1"/>
  <c r="Q9387" i="1"/>
  <c r="Q9388" i="1"/>
  <c r="Q9389" i="1"/>
  <c r="Q9390" i="1"/>
  <c r="Q9391" i="1"/>
  <c r="Q9392" i="1"/>
  <c r="Q9393" i="1"/>
  <c r="Q9394" i="1"/>
  <c r="Q9395" i="1"/>
  <c r="Q9396" i="1"/>
  <c r="Q9397" i="1"/>
  <c r="Q9398" i="1"/>
  <c r="Q9399" i="1"/>
  <c r="Q9400" i="1"/>
  <c r="Q9401" i="1"/>
  <c r="Q9402" i="1"/>
  <c r="Q9403" i="1"/>
  <c r="Q9404" i="1"/>
  <c r="Q9405" i="1"/>
  <c r="Q9406" i="1"/>
  <c r="Q9407" i="1"/>
  <c r="Q9408" i="1"/>
  <c r="Q9409" i="1"/>
  <c r="Q9410" i="1"/>
  <c r="Q9411" i="1"/>
  <c r="Q9412" i="1"/>
  <c r="Q9413" i="1"/>
  <c r="Q9414" i="1"/>
  <c r="Q9415" i="1"/>
  <c r="Q9416" i="1"/>
  <c r="Q9417" i="1"/>
  <c r="Q9418" i="1"/>
  <c r="Q9419" i="1"/>
  <c r="Q9420" i="1"/>
  <c r="Q9421" i="1"/>
  <c r="Q9422" i="1"/>
  <c r="Q9423" i="1"/>
  <c r="Q9424" i="1"/>
  <c r="Q9425" i="1"/>
  <c r="Q9426" i="1"/>
  <c r="Q9427" i="1"/>
  <c r="Q9428" i="1"/>
  <c r="Q9429" i="1"/>
  <c r="Q9430" i="1"/>
  <c r="Q9431" i="1"/>
  <c r="Q9432" i="1"/>
  <c r="Q9433" i="1"/>
  <c r="Q9434" i="1"/>
  <c r="Q9435" i="1"/>
  <c r="Q9436" i="1"/>
  <c r="Q9437" i="1"/>
  <c r="Q9438" i="1"/>
  <c r="Q9439" i="1"/>
  <c r="Q9440" i="1"/>
  <c r="Q9441" i="1"/>
  <c r="Q9442" i="1"/>
  <c r="Q9443" i="1"/>
  <c r="Q9444" i="1"/>
  <c r="Q9445" i="1"/>
  <c r="Q9446" i="1"/>
  <c r="Q9447" i="1"/>
  <c r="Q9448" i="1"/>
  <c r="Q9449" i="1"/>
  <c r="Q9450" i="1"/>
  <c r="Q9451" i="1"/>
  <c r="Q9452" i="1"/>
  <c r="Q9453" i="1"/>
  <c r="Q9454" i="1"/>
  <c r="Q9455" i="1"/>
  <c r="Q9456" i="1"/>
  <c r="Q9457" i="1"/>
  <c r="Q9458" i="1"/>
  <c r="Q9459" i="1"/>
  <c r="Q9460" i="1"/>
  <c r="Q9461" i="1"/>
  <c r="Q9462" i="1"/>
  <c r="Q9463" i="1"/>
  <c r="Q9464" i="1"/>
  <c r="Q9465" i="1"/>
  <c r="Q9466" i="1"/>
  <c r="Q9467" i="1"/>
  <c r="Q9468" i="1"/>
  <c r="Q9469" i="1"/>
  <c r="Q9470" i="1"/>
  <c r="Q9471" i="1"/>
  <c r="Q9472" i="1"/>
  <c r="Q9473" i="1"/>
  <c r="Q9474" i="1"/>
  <c r="Q9475" i="1"/>
  <c r="Q9476" i="1"/>
  <c r="Q9477" i="1"/>
  <c r="Q9478" i="1"/>
  <c r="Q9479" i="1"/>
  <c r="Q9480" i="1"/>
  <c r="Q9481" i="1"/>
  <c r="Q9482" i="1"/>
  <c r="Q9483" i="1"/>
  <c r="Q9484" i="1"/>
  <c r="Q9485" i="1"/>
  <c r="Q9486" i="1"/>
  <c r="Q9487" i="1"/>
  <c r="Q9488" i="1"/>
  <c r="Q9489" i="1"/>
  <c r="Q9490" i="1"/>
  <c r="Q9491" i="1"/>
  <c r="Q9492" i="1"/>
  <c r="Q9493" i="1"/>
  <c r="Q9494" i="1"/>
  <c r="Q9495" i="1"/>
  <c r="Q9496" i="1"/>
  <c r="Q9497" i="1"/>
  <c r="Q9498" i="1"/>
  <c r="Q9499" i="1"/>
  <c r="Q9500" i="1"/>
  <c r="Q9501" i="1"/>
  <c r="Q9502" i="1"/>
  <c r="Q9503" i="1"/>
  <c r="Q9504" i="1"/>
  <c r="Q9505" i="1"/>
  <c r="Q9506" i="1"/>
  <c r="Q9507" i="1"/>
  <c r="Q9508" i="1"/>
  <c r="Q9509" i="1"/>
  <c r="Q9510" i="1"/>
  <c r="Q9511" i="1"/>
  <c r="Q9512" i="1"/>
  <c r="Q9513" i="1"/>
  <c r="Q9514" i="1"/>
  <c r="Q9515" i="1"/>
  <c r="Q9516" i="1"/>
  <c r="Q9517" i="1"/>
  <c r="Q9518" i="1"/>
  <c r="Q9519" i="1"/>
  <c r="Q9520" i="1"/>
  <c r="Q9521" i="1"/>
  <c r="Q9522" i="1"/>
  <c r="Q9523" i="1"/>
  <c r="Q9524" i="1"/>
  <c r="Q9525" i="1"/>
  <c r="Q9526" i="1"/>
  <c r="Q9527" i="1"/>
  <c r="Q9528" i="1"/>
  <c r="Q9529" i="1"/>
  <c r="Q9530" i="1"/>
  <c r="Q9531" i="1"/>
  <c r="Q9532" i="1"/>
  <c r="Q9533" i="1"/>
  <c r="Q9534" i="1"/>
  <c r="Q9535" i="1"/>
  <c r="Q9536" i="1"/>
  <c r="Q9537" i="1"/>
  <c r="Q9538" i="1"/>
  <c r="Q9539" i="1"/>
  <c r="Q9540" i="1"/>
  <c r="Q9541" i="1"/>
  <c r="Q9542" i="1"/>
  <c r="Q9543" i="1"/>
  <c r="Q9544" i="1"/>
  <c r="Q9545" i="1"/>
  <c r="Q9546" i="1"/>
  <c r="Q9547" i="1"/>
  <c r="Q9548" i="1"/>
  <c r="Q9549" i="1"/>
  <c r="Q9550" i="1"/>
  <c r="Q9551" i="1"/>
  <c r="Q9552" i="1"/>
  <c r="Q9553" i="1"/>
  <c r="Q9554" i="1"/>
  <c r="Q9555" i="1"/>
  <c r="Q9556" i="1"/>
  <c r="Q9557" i="1"/>
  <c r="Q9558" i="1"/>
  <c r="Q9559" i="1"/>
  <c r="Q9560" i="1"/>
  <c r="Q9561" i="1"/>
  <c r="Q9562" i="1"/>
  <c r="Q9563" i="1"/>
  <c r="Q9564" i="1"/>
  <c r="Q9565" i="1"/>
  <c r="Q9566" i="1"/>
  <c r="Q9567" i="1"/>
  <c r="Q9568" i="1"/>
  <c r="Q9569" i="1"/>
  <c r="Q9570" i="1"/>
  <c r="Q9571" i="1"/>
  <c r="Q9572" i="1"/>
  <c r="Q9573" i="1"/>
  <c r="Q9574" i="1"/>
  <c r="Q9575" i="1"/>
  <c r="Q9576" i="1"/>
  <c r="Q9577" i="1"/>
  <c r="Q9578" i="1"/>
  <c r="Q9579" i="1"/>
  <c r="Q9580" i="1"/>
  <c r="Q9581" i="1"/>
  <c r="Q9582" i="1"/>
  <c r="Q9583" i="1"/>
  <c r="Q9584" i="1"/>
  <c r="Q9585" i="1"/>
  <c r="Q9586" i="1"/>
  <c r="Q9587" i="1"/>
  <c r="Q9588" i="1"/>
  <c r="Q9589" i="1"/>
  <c r="Q9590" i="1"/>
  <c r="Q9591" i="1"/>
  <c r="Q9592" i="1"/>
  <c r="Q9593" i="1"/>
  <c r="Q9594" i="1"/>
  <c r="Q9595" i="1"/>
  <c r="Q9596" i="1"/>
  <c r="Q9597" i="1"/>
  <c r="Q9598" i="1"/>
  <c r="Q9599" i="1"/>
  <c r="Q9600" i="1"/>
  <c r="Q9601" i="1"/>
  <c r="Q9602" i="1"/>
  <c r="Q9603" i="1"/>
  <c r="Q9604" i="1"/>
  <c r="Q9605" i="1"/>
  <c r="Q9606" i="1"/>
  <c r="Q9607" i="1"/>
  <c r="Q9608" i="1"/>
  <c r="Q9609" i="1"/>
  <c r="Q9610" i="1"/>
  <c r="Q9611" i="1"/>
  <c r="Q9612" i="1"/>
  <c r="Q9613" i="1"/>
  <c r="Q9614" i="1"/>
  <c r="Q9615" i="1"/>
  <c r="Q9616" i="1"/>
  <c r="Q9617" i="1"/>
  <c r="Q9618" i="1"/>
  <c r="Q9619" i="1"/>
  <c r="Q9620" i="1"/>
  <c r="Q9621" i="1"/>
  <c r="Q9622" i="1"/>
  <c r="Q9623" i="1"/>
  <c r="Q9624" i="1"/>
  <c r="Q9625" i="1"/>
  <c r="Q9626" i="1"/>
  <c r="Q9627" i="1"/>
  <c r="Q9628" i="1"/>
  <c r="Q9629" i="1"/>
  <c r="Q9630" i="1"/>
  <c r="Q9631" i="1"/>
  <c r="Q9632" i="1"/>
  <c r="Q9633" i="1"/>
  <c r="Q9634" i="1"/>
  <c r="Q9635" i="1"/>
  <c r="Q9636" i="1"/>
  <c r="Q9637" i="1"/>
  <c r="Q9638" i="1"/>
  <c r="Q9639" i="1"/>
  <c r="Q9640" i="1"/>
  <c r="Q9641" i="1"/>
  <c r="Q9642" i="1"/>
  <c r="Q9643" i="1"/>
  <c r="Q9644" i="1"/>
  <c r="Q9645" i="1"/>
  <c r="Q9646" i="1"/>
  <c r="Q9647" i="1"/>
  <c r="Q9648" i="1"/>
  <c r="Q9649" i="1"/>
  <c r="Q9650" i="1"/>
  <c r="Q9651" i="1"/>
  <c r="Q9652" i="1"/>
  <c r="Q9653" i="1"/>
  <c r="Q9654" i="1"/>
  <c r="Q9655" i="1"/>
  <c r="Q9656" i="1"/>
  <c r="Q9657" i="1"/>
  <c r="Q9658" i="1"/>
  <c r="Q9659" i="1"/>
  <c r="Q9660" i="1"/>
  <c r="Q9661" i="1"/>
  <c r="Q9662" i="1"/>
  <c r="Q9663" i="1"/>
  <c r="Q9664" i="1"/>
  <c r="Q9665" i="1"/>
  <c r="Q9666" i="1"/>
  <c r="Q9667" i="1"/>
  <c r="Q9668" i="1"/>
  <c r="Q9669" i="1"/>
  <c r="Q9670" i="1"/>
  <c r="Q9671" i="1"/>
  <c r="Q9672" i="1"/>
  <c r="Q9673" i="1"/>
  <c r="Q9674" i="1"/>
  <c r="Q9675" i="1"/>
  <c r="Q9676" i="1"/>
  <c r="Q9677" i="1"/>
  <c r="Q9678" i="1"/>
  <c r="Q9679" i="1"/>
  <c r="Q9680" i="1"/>
  <c r="Q9681" i="1"/>
  <c r="Q9682" i="1"/>
  <c r="Q9683" i="1"/>
  <c r="Q9684" i="1"/>
  <c r="Q9685" i="1"/>
  <c r="Q9686" i="1"/>
  <c r="Q9687" i="1"/>
  <c r="Q9688" i="1"/>
  <c r="Q9689" i="1"/>
  <c r="Q9690" i="1"/>
  <c r="Q9691" i="1"/>
  <c r="Q9692" i="1"/>
  <c r="Q9693" i="1"/>
  <c r="Q9694" i="1"/>
  <c r="Q9695" i="1"/>
  <c r="Q9696" i="1"/>
  <c r="Q9697" i="1"/>
  <c r="Q9698" i="1"/>
  <c r="Q9699" i="1"/>
  <c r="Q9700" i="1"/>
  <c r="Q9701" i="1"/>
  <c r="Q9702" i="1"/>
  <c r="Q9703" i="1"/>
  <c r="Q9704" i="1"/>
  <c r="Q9705" i="1"/>
  <c r="Q9706" i="1"/>
  <c r="Q9707" i="1"/>
  <c r="Q9708" i="1"/>
  <c r="Q9709" i="1"/>
  <c r="Q9710" i="1"/>
  <c r="Q9711" i="1"/>
  <c r="Q9712" i="1"/>
  <c r="Q9713" i="1"/>
  <c r="Q9714" i="1"/>
  <c r="Q9715" i="1"/>
  <c r="Q9716" i="1"/>
  <c r="Q9717" i="1"/>
  <c r="Q9718" i="1"/>
  <c r="Q9719" i="1"/>
  <c r="Q9720" i="1"/>
  <c r="Q9721" i="1"/>
  <c r="Q9722" i="1"/>
  <c r="Q9723" i="1"/>
  <c r="Q9724" i="1"/>
  <c r="Q9725" i="1"/>
  <c r="Q9726" i="1"/>
  <c r="Q9727" i="1"/>
  <c r="Q9728" i="1"/>
  <c r="Q9729" i="1"/>
  <c r="Q9730" i="1"/>
  <c r="Q9731" i="1"/>
  <c r="Q9732" i="1"/>
  <c r="Q9733" i="1"/>
  <c r="Q9734" i="1"/>
  <c r="Q9735" i="1"/>
  <c r="Q9736" i="1"/>
  <c r="Q9737" i="1"/>
  <c r="Q9738" i="1"/>
  <c r="Q9739" i="1"/>
  <c r="Q9740" i="1"/>
  <c r="Q9741" i="1"/>
  <c r="Q9742" i="1"/>
  <c r="Q9743" i="1"/>
  <c r="Q9744" i="1"/>
  <c r="Q9745" i="1"/>
  <c r="Q9746" i="1"/>
  <c r="Q9747" i="1"/>
  <c r="Q9748" i="1"/>
  <c r="Q9749" i="1"/>
  <c r="Q9750" i="1"/>
  <c r="Q9751" i="1"/>
  <c r="Q9752" i="1"/>
  <c r="Q9753" i="1"/>
  <c r="Q9754" i="1"/>
  <c r="Q9755" i="1"/>
  <c r="Q9756" i="1"/>
  <c r="Q9757" i="1"/>
  <c r="Q9758" i="1"/>
  <c r="Q9759" i="1"/>
  <c r="Q9760" i="1"/>
  <c r="Q9761" i="1"/>
  <c r="Q9762" i="1"/>
  <c r="Q9763" i="1"/>
  <c r="Q9764" i="1"/>
  <c r="Q9765" i="1"/>
  <c r="Q9766" i="1"/>
  <c r="Q9767" i="1"/>
  <c r="Q9768" i="1"/>
  <c r="Q9769" i="1"/>
  <c r="Q9770" i="1"/>
  <c r="Q9771" i="1"/>
  <c r="Q9772" i="1"/>
  <c r="Q9773" i="1"/>
  <c r="Q9774" i="1"/>
  <c r="Q9775" i="1"/>
  <c r="Q9776" i="1"/>
  <c r="Q9777" i="1"/>
  <c r="Q9778" i="1"/>
  <c r="Q9779" i="1"/>
  <c r="Q9780" i="1"/>
  <c r="Q9781" i="1"/>
  <c r="Q9782" i="1"/>
  <c r="Q9783" i="1"/>
  <c r="Q9784" i="1"/>
  <c r="Q9785" i="1"/>
  <c r="Q9786" i="1"/>
  <c r="Q9787" i="1"/>
  <c r="Q9788" i="1"/>
  <c r="Q9789" i="1"/>
  <c r="Q9790" i="1"/>
  <c r="Q9791" i="1"/>
  <c r="Q9792" i="1"/>
  <c r="Q9793" i="1"/>
  <c r="Q9794" i="1"/>
  <c r="Q9795" i="1"/>
  <c r="Q9796" i="1"/>
  <c r="Q9797" i="1"/>
  <c r="Q9798" i="1"/>
  <c r="Q9799" i="1"/>
  <c r="Q9800" i="1"/>
  <c r="Q9801" i="1"/>
  <c r="Q9802" i="1"/>
  <c r="Q9803" i="1"/>
  <c r="Q9804" i="1"/>
  <c r="Q9805" i="1"/>
  <c r="Q9806" i="1"/>
  <c r="Q9807" i="1"/>
  <c r="Q9808" i="1"/>
  <c r="Q9809" i="1"/>
  <c r="Q9810" i="1"/>
  <c r="Q9811" i="1"/>
  <c r="Q9812" i="1"/>
  <c r="Q9813" i="1"/>
  <c r="Q9814" i="1"/>
  <c r="Q9815" i="1"/>
  <c r="Q9816" i="1"/>
  <c r="Q9817" i="1"/>
  <c r="Q9818" i="1"/>
  <c r="Q9819" i="1"/>
  <c r="Q9820" i="1"/>
  <c r="Q9821" i="1"/>
  <c r="Q9822" i="1"/>
  <c r="Q9823" i="1"/>
  <c r="Q9824" i="1"/>
  <c r="Q9825" i="1"/>
  <c r="Q9826" i="1"/>
  <c r="Q9827" i="1"/>
  <c r="Q9828" i="1"/>
  <c r="Q9829" i="1"/>
  <c r="Q9830" i="1"/>
  <c r="Q9831" i="1"/>
  <c r="Q9832" i="1"/>
  <c r="Q9833" i="1"/>
  <c r="Q9834" i="1"/>
  <c r="Q9835" i="1"/>
  <c r="Q9836" i="1"/>
  <c r="Q9837" i="1"/>
  <c r="Q9838" i="1"/>
  <c r="Q9839" i="1"/>
  <c r="Q9840" i="1"/>
  <c r="Q9841" i="1"/>
  <c r="Q9842" i="1"/>
  <c r="Q9843" i="1"/>
  <c r="Q9844" i="1"/>
  <c r="Q9845" i="1"/>
  <c r="Q9846" i="1"/>
  <c r="Q9847" i="1"/>
  <c r="Q9848" i="1"/>
  <c r="Q9849" i="1"/>
  <c r="Q9850" i="1"/>
  <c r="Q9851" i="1"/>
  <c r="Q9852" i="1"/>
  <c r="Q9853" i="1"/>
  <c r="Q9854" i="1"/>
  <c r="Q9855" i="1"/>
  <c r="Q9856" i="1"/>
  <c r="Q9857" i="1"/>
  <c r="Q9858" i="1"/>
  <c r="Q9859" i="1"/>
  <c r="Q9860" i="1"/>
  <c r="Q9861" i="1"/>
  <c r="Q9862" i="1"/>
  <c r="Q9863" i="1"/>
  <c r="Q9864" i="1"/>
  <c r="Q9865" i="1"/>
  <c r="Q9866" i="1"/>
  <c r="Q9867" i="1"/>
  <c r="Q9868" i="1"/>
  <c r="Q9869" i="1"/>
  <c r="Q9870" i="1"/>
  <c r="Q9871" i="1"/>
  <c r="Q9872" i="1"/>
  <c r="Q9873" i="1"/>
  <c r="Q9874" i="1"/>
  <c r="Q9875" i="1"/>
  <c r="Q9876" i="1"/>
  <c r="Q9877" i="1"/>
  <c r="Q9878" i="1"/>
  <c r="Q9879" i="1"/>
  <c r="Q9880" i="1"/>
  <c r="Q9881" i="1"/>
  <c r="Q9882" i="1"/>
  <c r="Q9883" i="1"/>
  <c r="Q9884" i="1"/>
  <c r="Q9885" i="1"/>
  <c r="Q9886" i="1"/>
  <c r="Q9887" i="1"/>
  <c r="Q9888" i="1"/>
  <c r="Q9889" i="1"/>
  <c r="Q9890" i="1"/>
  <c r="Q9891" i="1"/>
  <c r="Q9892" i="1"/>
  <c r="Q9893" i="1"/>
  <c r="Q9894" i="1"/>
  <c r="Q9895" i="1"/>
  <c r="Q9896" i="1"/>
  <c r="Q9897" i="1"/>
  <c r="Q9898" i="1"/>
  <c r="Q9899" i="1"/>
  <c r="Q9900" i="1"/>
  <c r="Q9901" i="1"/>
  <c r="Q9902" i="1"/>
  <c r="Q9903" i="1"/>
  <c r="Q9904" i="1"/>
  <c r="Q9905" i="1"/>
  <c r="Q9906" i="1"/>
  <c r="Q9907" i="1"/>
  <c r="Q9908" i="1"/>
  <c r="Q9909" i="1"/>
  <c r="Q9910" i="1"/>
  <c r="Q9911" i="1"/>
  <c r="Q9912" i="1"/>
  <c r="Q9913" i="1"/>
  <c r="Q9914" i="1"/>
  <c r="Q9915" i="1"/>
  <c r="Q9916" i="1"/>
  <c r="Q9917" i="1"/>
  <c r="Q9918" i="1"/>
  <c r="Q9919" i="1"/>
  <c r="Q9920" i="1"/>
  <c r="Q9921" i="1"/>
  <c r="Q9922" i="1"/>
  <c r="Q9923" i="1"/>
  <c r="Q9924" i="1"/>
  <c r="Q9925" i="1"/>
  <c r="Q9926" i="1"/>
  <c r="Q9927" i="1"/>
  <c r="Q9928" i="1"/>
  <c r="Q9929" i="1"/>
  <c r="Q9930" i="1"/>
  <c r="Q9931" i="1"/>
  <c r="Q9932" i="1"/>
  <c r="Q9933" i="1"/>
  <c r="Q9934" i="1"/>
  <c r="Q9935" i="1"/>
  <c r="Q9936" i="1"/>
  <c r="Q9937" i="1"/>
  <c r="Q9938" i="1"/>
  <c r="Q9939" i="1"/>
  <c r="Q9940" i="1"/>
  <c r="Q9941" i="1"/>
  <c r="Q9942" i="1"/>
  <c r="Q9943" i="1"/>
  <c r="Q9944" i="1"/>
  <c r="Q9945" i="1"/>
  <c r="Q9946" i="1"/>
  <c r="Q9947" i="1"/>
  <c r="Q9948" i="1"/>
  <c r="Q9949" i="1"/>
  <c r="Q9950" i="1"/>
  <c r="Q9951" i="1"/>
  <c r="Q9952" i="1"/>
  <c r="Q9953" i="1"/>
  <c r="Q9954" i="1"/>
  <c r="Q9955" i="1"/>
  <c r="Q9956" i="1"/>
  <c r="Q9957" i="1"/>
  <c r="Q9958" i="1"/>
  <c r="Q9959" i="1"/>
  <c r="Q9960" i="1"/>
  <c r="Q9961" i="1"/>
  <c r="Q9962" i="1"/>
  <c r="Q9963" i="1"/>
  <c r="Q9964" i="1"/>
  <c r="Q9965" i="1"/>
  <c r="Q9966" i="1"/>
  <c r="Q9967" i="1"/>
  <c r="Q9968" i="1"/>
  <c r="Q9969" i="1"/>
  <c r="Q9970" i="1"/>
  <c r="Q9971" i="1"/>
  <c r="Q9972" i="1"/>
  <c r="Q9973" i="1"/>
  <c r="Q9974" i="1"/>
  <c r="Q9975" i="1"/>
  <c r="Q9976" i="1"/>
  <c r="Q9977" i="1"/>
  <c r="Q9978" i="1"/>
  <c r="Q9979" i="1"/>
  <c r="Q9980" i="1"/>
  <c r="Q9981" i="1"/>
  <c r="Q9982" i="1"/>
  <c r="Q9983" i="1"/>
  <c r="Q9984" i="1"/>
  <c r="Q9985" i="1"/>
  <c r="Q9986" i="1"/>
  <c r="Q9987" i="1"/>
  <c r="Q9988" i="1"/>
  <c r="Q9989" i="1"/>
  <c r="Q9990" i="1"/>
  <c r="Q9991" i="1"/>
  <c r="Q9992" i="1"/>
  <c r="Q9993" i="1"/>
  <c r="Q9994" i="1"/>
  <c r="Q9995" i="1"/>
  <c r="Q9996" i="1"/>
  <c r="Q9997" i="1"/>
  <c r="Q9998" i="1"/>
  <c r="Q9999" i="1"/>
  <c r="Q10000" i="1"/>
  <c r="Q10001" i="1"/>
  <c r="Q10002" i="1"/>
  <c r="Q10003" i="1"/>
  <c r="Q10004" i="1"/>
  <c r="Q10005" i="1"/>
  <c r="Q10006" i="1"/>
  <c r="Q10007" i="1"/>
  <c r="Q10008" i="1"/>
  <c r="Q10009" i="1"/>
  <c r="Q10010" i="1"/>
  <c r="Q10011" i="1"/>
  <c r="Q10012" i="1"/>
  <c r="Q10013" i="1"/>
  <c r="Q10014" i="1"/>
  <c r="Q10015" i="1"/>
  <c r="Q10016" i="1"/>
  <c r="Q10017" i="1"/>
  <c r="Q10018" i="1"/>
  <c r="Q10019" i="1"/>
  <c r="Q10020" i="1"/>
  <c r="Q10021" i="1"/>
  <c r="Q10022" i="1"/>
  <c r="Q10023" i="1"/>
  <c r="Q10024" i="1"/>
  <c r="Q10025" i="1"/>
  <c r="Q10026" i="1"/>
  <c r="Q10027" i="1"/>
  <c r="Q10028" i="1"/>
  <c r="Q10029" i="1"/>
  <c r="Q10030" i="1"/>
  <c r="Q10031" i="1"/>
  <c r="Q10032" i="1"/>
  <c r="Q10033" i="1"/>
  <c r="Q10034" i="1"/>
  <c r="Q10035" i="1"/>
  <c r="Q10036" i="1"/>
  <c r="Q10037" i="1"/>
  <c r="Q10038" i="1"/>
  <c r="Q10039" i="1"/>
  <c r="Q10040" i="1"/>
  <c r="Q10041" i="1"/>
  <c r="Q10042" i="1"/>
  <c r="Q10043" i="1"/>
  <c r="Q10044" i="1"/>
  <c r="Q10045" i="1"/>
  <c r="Q10046" i="1"/>
  <c r="Q10047" i="1"/>
  <c r="Q10048" i="1"/>
  <c r="Q10049" i="1"/>
  <c r="Q10050" i="1"/>
  <c r="Q10051" i="1"/>
  <c r="Q10052" i="1"/>
  <c r="Q10053" i="1"/>
  <c r="Q10054" i="1"/>
  <c r="Q10055" i="1"/>
  <c r="Q10056" i="1"/>
  <c r="Q10057" i="1"/>
  <c r="Q10058" i="1"/>
  <c r="Q10059" i="1"/>
  <c r="Q10060" i="1"/>
  <c r="Q10061" i="1"/>
  <c r="Q10062" i="1"/>
  <c r="Q10063" i="1"/>
  <c r="Q10064" i="1"/>
  <c r="Q10065" i="1"/>
  <c r="Q10066" i="1"/>
  <c r="Q10067" i="1"/>
  <c r="Q10068" i="1"/>
  <c r="Q10069" i="1"/>
  <c r="Q10070" i="1"/>
  <c r="Q10071" i="1"/>
  <c r="Q10072" i="1"/>
  <c r="Q10073" i="1"/>
  <c r="Q10074" i="1"/>
  <c r="Q10075" i="1"/>
  <c r="Q10076" i="1"/>
  <c r="Q10077" i="1"/>
  <c r="Q10078" i="1"/>
  <c r="Q10079" i="1"/>
  <c r="Q10080" i="1"/>
  <c r="Q10081" i="1"/>
  <c r="Q10082" i="1"/>
  <c r="Q10083" i="1"/>
  <c r="Q10084" i="1"/>
  <c r="Q10085" i="1"/>
  <c r="Q10086" i="1"/>
  <c r="Q10087" i="1"/>
  <c r="Q10088" i="1"/>
  <c r="Q10089" i="1"/>
  <c r="Q10090" i="1"/>
  <c r="Q10091" i="1"/>
  <c r="Q10092" i="1"/>
  <c r="Q10093" i="1"/>
  <c r="Q10094" i="1"/>
  <c r="Q10095" i="1"/>
  <c r="Q10096" i="1"/>
  <c r="Q10097" i="1"/>
  <c r="Q10098" i="1"/>
  <c r="Q10099" i="1"/>
  <c r="Q10100" i="1"/>
  <c r="Q10101" i="1"/>
  <c r="Q10102" i="1"/>
  <c r="Q10103" i="1"/>
  <c r="Q10104" i="1"/>
  <c r="Q10105" i="1"/>
  <c r="Q10106" i="1"/>
  <c r="Q10107" i="1"/>
  <c r="Q10108" i="1"/>
  <c r="Q10109" i="1"/>
  <c r="Q10110" i="1"/>
  <c r="Q10111" i="1"/>
  <c r="Q10112" i="1"/>
  <c r="Q10113" i="1"/>
  <c r="Q10114" i="1"/>
  <c r="Q10115" i="1"/>
  <c r="Q10116" i="1"/>
  <c r="Q10117" i="1"/>
  <c r="Q10118" i="1"/>
  <c r="Q10119" i="1"/>
  <c r="Q10120" i="1"/>
  <c r="Q10121" i="1"/>
  <c r="Q10122" i="1"/>
  <c r="Q10123" i="1"/>
  <c r="Q10124" i="1"/>
  <c r="Q10125" i="1"/>
  <c r="Q10126" i="1"/>
  <c r="Q10127" i="1"/>
  <c r="Q10128" i="1"/>
  <c r="Q10129" i="1"/>
  <c r="Q10130" i="1"/>
  <c r="Q10131" i="1"/>
  <c r="Q10132" i="1"/>
  <c r="Q10133" i="1"/>
  <c r="Q10134" i="1"/>
  <c r="Q10135" i="1"/>
  <c r="Q10136" i="1"/>
  <c r="Q10137" i="1"/>
  <c r="Q10138" i="1"/>
  <c r="Q10139" i="1"/>
  <c r="Q10140" i="1"/>
  <c r="Q10141" i="1"/>
  <c r="Q10142" i="1"/>
  <c r="Q10143" i="1"/>
  <c r="Q10144" i="1"/>
  <c r="Q10145" i="1"/>
  <c r="Q10146" i="1"/>
  <c r="Q10147" i="1"/>
  <c r="Q10148" i="1"/>
  <c r="Q10149" i="1"/>
  <c r="Q10150" i="1"/>
  <c r="Q10151" i="1"/>
  <c r="Q10152" i="1"/>
  <c r="Q10153" i="1"/>
  <c r="Q10154" i="1"/>
  <c r="Q10155" i="1"/>
  <c r="Q10156" i="1"/>
  <c r="Q10157" i="1"/>
  <c r="Q10158" i="1"/>
  <c r="Q10159" i="1"/>
  <c r="Q10160" i="1"/>
  <c r="Q10161" i="1"/>
  <c r="Q10162" i="1"/>
  <c r="Q10163" i="1"/>
  <c r="Q10164" i="1"/>
  <c r="Q10165" i="1"/>
  <c r="Q10166" i="1"/>
  <c r="Q10167" i="1"/>
  <c r="Q10168" i="1"/>
  <c r="Q10169" i="1"/>
  <c r="Q10170" i="1"/>
  <c r="Q10171" i="1"/>
  <c r="Q10172" i="1"/>
  <c r="Q10173" i="1"/>
  <c r="Q10174" i="1"/>
  <c r="Q10175" i="1"/>
  <c r="Q10176" i="1"/>
  <c r="Q10177" i="1"/>
  <c r="Q10178" i="1"/>
  <c r="Q10179" i="1"/>
  <c r="Q10180" i="1"/>
  <c r="Q10181" i="1"/>
  <c r="Q10182" i="1"/>
  <c r="Q10183" i="1"/>
  <c r="Q10184" i="1"/>
  <c r="Q10185" i="1"/>
  <c r="Q10186" i="1"/>
  <c r="Q10187" i="1"/>
  <c r="Q10188" i="1"/>
  <c r="Q10189" i="1"/>
  <c r="Q10190" i="1"/>
  <c r="Q10191" i="1"/>
  <c r="Q10192" i="1"/>
  <c r="Q10193" i="1"/>
  <c r="Q10194" i="1"/>
  <c r="Q10195" i="1"/>
  <c r="Q10196" i="1"/>
  <c r="Q10197" i="1"/>
  <c r="Q10198" i="1"/>
  <c r="Q10199" i="1"/>
  <c r="Q10200" i="1"/>
  <c r="Q10201" i="1"/>
  <c r="Q10202" i="1"/>
  <c r="Q10203" i="1"/>
  <c r="Q10204" i="1"/>
  <c r="Q10205" i="1"/>
  <c r="Q10206" i="1"/>
  <c r="Q10207" i="1"/>
  <c r="Q10208" i="1"/>
  <c r="Q10209" i="1"/>
  <c r="Q10210" i="1"/>
  <c r="Q10211" i="1"/>
  <c r="Q10212" i="1"/>
  <c r="Q10213" i="1"/>
  <c r="Q10214" i="1"/>
  <c r="Q10215" i="1"/>
  <c r="Q10216" i="1"/>
  <c r="Q10217" i="1"/>
  <c r="Q10218" i="1"/>
  <c r="Q10219" i="1"/>
  <c r="Q10220" i="1"/>
  <c r="Q10221" i="1"/>
  <c r="Q10222" i="1"/>
  <c r="Q10223" i="1"/>
  <c r="Q10224" i="1"/>
  <c r="Q10225" i="1"/>
  <c r="Q10226" i="1"/>
  <c r="Q10227" i="1"/>
  <c r="Q10228" i="1"/>
  <c r="Q10229" i="1"/>
  <c r="Q10230" i="1"/>
  <c r="Q10231" i="1"/>
  <c r="Q10232" i="1"/>
  <c r="Q10233" i="1"/>
  <c r="Q10234" i="1"/>
  <c r="Q10235" i="1"/>
  <c r="Q10236" i="1"/>
  <c r="Q10237" i="1"/>
  <c r="Q10238" i="1"/>
  <c r="Q10239" i="1"/>
  <c r="Q10240" i="1"/>
  <c r="Q10241" i="1"/>
  <c r="Q10242" i="1"/>
  <c r="Q10243" i="1"/>
  <c r="Q10244" i="1"/>
  <c r="Q10245" i="1"/>
  <c r="Q10246" i="1"/>
  <c r="Q10247" i="1"/>
  <c r="Q10248" i="1"/>
  <c r="Q10249" i="1"/>
  <c r="Q10250" i="1"/>
  <c r="Q10251" i="1"/>
  <c r="Q10252" i="1"/>
  <c r="Q10253" i="1"/>
  <c r="Q10254" i="1"/>
  <c r="Q10255" i="1"/>
  <c r="Q10256" i="1"/>
  <c r="Q10257" i="1"/>
  <c r="Q10258" i="1"/>
  <c r="Q10259" i="1"/>
  <c r="Q10260" i="1"/>
  <c r="Q10261" i="1"/>
  <c r="Q10262" i="1"/>
  <c r="Q10263" i="1"/>
  <c r="Q10264" i="1"/>
  <c r="Q10265" i="1"/>
  <c r="Q10266" i="1"/>
  <c r="Q10267" i="1"/>
  <c r="Q10268" i="1"/>
  <c r="Q10269" i="1"/>
  <c r="Q10270" i="1"/>
  <c r="Q10271" i="1"/>
  <c r="Q10272" i="1"/>
  <c r="Q10273" i="1"/>
  <c r="Q10274" i="1"/>
  <c r="Q10275" i="1"/>
  <c r="Q10276" i="1"/>
  <c r="Q10277" i="1"/>
  <c r="Q10278" i="1"/>
  <c r="Q10279" i="1"/>
  <c r="Q10280" i="1"/>
  <c r="Q10281" i="1"/>
  <c r="Q10282" i="1"/>
  <c r="Q10283" i="1"/>
  <c r="Q10284" i="1"/>
  <c r="Q10285" i="1"/>
  <c r="Q10286" i="1"/>
  <c r="Q10287" i="1"/>
  <c r="Q10288" i="1"/>
  <c r="Q10289" i="1"/>
  <c r="Q10290" i="1"/>
  <c r="Q10291" i="1"/>
  <c r="Q10292" i="1"/>
  <c r="Q10293" i="1"/>
  <c r="Q10294" i="1"/>
  <c r="Q10295" i="1"/>
  <c r="Q10296" i="1"/>
  <c r="Q10297" i="1"/>
  <c r="Q10298" i="1"/>
  <c r="Q10299" i="1"/>
  <c r="Q10300" i="1"/>
  <c r="Q10301" i="1"/>
  <c r="Q10302" i="1"/>
  <c r="Q10303" i="1"/>
  <c r="Q10304" i="1"/>
  <c r="Q10305" i="1"/>
  <c r="Q10306" i="1"/>
  <c r="Q10307" i="1"/>
  <c r="Q10308" i="1"/>
  <c r="Q10309" i="1"/>
  <c r="Q10310" i="1"/>
  <c r="Q10311" i="1"/>
  <c r="Q10312" i="1"/>
  <c r="Q10313" i="1"/>
  <c r="Q10314" i="1"/>
  <c r="Q10315" i="1"/>
  <c r="Q10316" i="1"/>
  <c r="Q10317" i="1"/>
  <c r="Q10318" i="1"/>
  <c r="Q10319" i="1"/>
  <c r="Q10320" i="1"/>
  <c r="Q10321" i="1"/>
  <c r="Q10322" i="1"/>
  <c r="Q10323" i="1"/>
  <c r="Q10324" i="1"/>
  <c r="Q10325" i="1"/>
  <c r="Q10326" i="1"/>
  <c r="Q10327" i="1"/>
  <c r="Q10328" i="1"/>
  <c r="Q10329" i="1"/>
  <c r="Q10330" i="1"/>
  <c r="Q10331" i="1"/>
  <c r="Q10332" i="1"/>
  <c r="Q10333" i="1"/>
  <c r="Q10334" i="1"/>
  <c r="Q10335" i="1"/>
  <c r="Q10336" i="1"/>
  <c r="Q10337" i="1"/>
  <c r="Q10338" i="1"/>
  <c r="Q10339" i="1"/>
  <c r="Q10340" i="1"/>
  <c r="Q10341" i="1"/>
  <c r="Q10342" i="1"/>
  <c r="Q10343" i="1"/>
  <c r="Q10344" i="1"/>
  <c r="Q10345" i="1"/>
  <c r="Q10346" i="1"/>
  <c r="Q10347" i="1"/>
  <c r="Q10348" i="1"/>
  <c r="Q10349" i="1"/>
  <c r="Q10350" i="1"/>
  <c r="Q10351" i="1"/>
  <c r="Q10352" i="1"/>
  <c r="Q10353" i="1"/>
  <c r="Q10354" i="1"/>
  <c r="Q10355" i="1"/>
  <c r="Q10356" i="1"/>
  <c r="Q10357" i="1"/>
  <c r="Q10358" i="1"/>
  <c r="Q10359" i="1"/>
  <c r="Q10360" i="1"/>
  <c r="Q10361" i="1"/>
  <c r="Q10362" i="1"/>
  <c r="Q10363" i="1"/>
  <c r="Q10364" i="1"/>
  <c r="Q10365" i="1"/>
  <c r="Q10366" i="1"/>
  <c r="Q10367" i="1"/>
  <c r="Q10368" i="1"/>
  <c r="Q10369" i="1"/>
  <c r="Q10370" i="1"/>
  <c r="Q10371" i="1"/>
  <c r="Q10372" i="1"/>
  <c r="Q10373" i="1"/>
  <c r="Q10374" i="1"/>
  <c r="Q10375" i="1"/>
  <c r="Q10376" i="1"/>
  <c r="Q10377" i="1"/>
  <c r="Q10378" i="1"/>
  <c r="Q10379" i="1"/>
  <c r="Q10380" i="1"/>
  <c r="Q10381" i="1"/>
  <c r="Q10382" i="1"/>
  <c r="Q10383" i="1"/>
  <c r="Q10384" i="1"/>
  <c r="Q10385" i="1"/>
  <c r="Q10386" i="1"/>
  <c r="Q10387" i="1"/>
  <c r="Q10388" i="1"/>
  <c r="Q10389" i="1"/>
  <c r="Q10390" i="1"/>
  <c r="Q10391" i="1"/>
  <c r="Q10392" i="1"/>
  <c r="Q10393" i="1"/>
  <c r="Q10394" i="1"/>
  <c r="Q10395" i="1"/>
  <c r="Q10396" i="1"/>
  <c r="Q10397" i="1"/>
  <c r="Q10398" i="1"/>
  <c r="Q10399" i="1"/>
  <c r="Q10400" i="1"/>
  <c r="Q10401" i="1"/>
  <c r="Q10402" i="1"/>
  <c r="Q10403" i="1"/>
  <c r="Q10404" i="1"/>
  <c r="Q10405" i="1"/>
  <c r="Q10406" i="1"/>
  <c r="Q10407" i="1"/>
  <c r="Q10408" i="1"/>
  <c r="Q10409" i="1"/>
  <c r="Q10410" i="1"/>
  <c r="Q10411" i="1"/>
  <c r="Q10412" i="1"/>
  <c r="Q10413" i="1"/>
  <c r="Q10414" i="1"/>
  <c r="Q10415" i="1"/>
  <c r="Q10416" i="1"/>
  <c r="Q10417" i="1"/>
  <c r="Q10418" i="1"/>
  <c r="Q10419" i="1"/>
  <c r="Q10420" i="1"/>
  <c r="Q10421" i="1"/>
  <c r="Q10422" i="1"/>
  <c r="Q10423" i="1"/>
  <c r="Q10424" i="1"/>
  <c r="Q10425" i="1"/>
  <c r="Q10426" i="1"/>
  <c r="Q10427" i="1"/>
  <c r="Q10428" i="1"/>
  <c r="Q10429" i="1"/>
  <c r="Q10430" i="1"/>
  <c r="Q10431" i="1"/>
  <c r="Q10432" i="1"/>
  <c r="Q10433" i="1"/>
  <c r="Q10434" i="1"/>
  <c r="Q10435" i="1"/>
  <c r="Q10436" i="1"/>
  <c r="Q10437" i="1"/>
  <c r="Q10438" i="1"/>
  <c r="Q10439" i="1"/>
  <c r="Q10440" i="1"/>
  <c r="Q10441" i="1"/>
  <c r="Q10442" i="1"/>
  <c r="Q10443" i="1"/>
  <c r="Q10444" i="1"/>
  <c r="Q10445" i="1"/>
  <c r="Q10446" i="1"/>
  <c r="Q10447" i="1"/>
  <c r="Q10448" i="1"/>
  <c r="Q10449" i="1"/>
  <c r="Q10450" i="1"/>
  <c r="Q10451" i="1"/>
  <c r="Q10452" i="1"/>
  <c r="Q10453" i="1"/>
  <c r="Q10454" i="1"/>
  <c r="Q10455" i="1"/>
  <c r="Q10456" i="1"/>
  <c r="Q10457" i="1"/>
  <c r="Q10458" i="1"/>
  <c r="Q10459" i="1"/>
  <c r="Q10460" i="1"/>
  <c r="Q10461" i="1"/>
  <c r="Q10462" i="1"/>
  <c r="Q10463" i="1"/>
  <c r="Q10464" i="1"/>
  <c r="Q10465" i="1"/>
  <c r="Q10466" i="1"/>
  <c r="Q10467" i="1"/>
  <c r="Q10468" i="1"/>
  <c r="Q10469" i="1"/>
  <c r="Q10470" i="1"/>
  <c r="Q10471" i="1"/>
  <c r="Q10472" i="1"/>
  <c r="Q10473" i="1"/>
  <c r="Q10474" i="1"/>
  <c r="Q10475" i="1"/>
  <c r="Q10476" i="1"/>
  <c r="Q10477" i="1"/>
  <c r="Q10478" i="1"/>
  <c r="Q10479" i="1"/>
  <c r="Q10480" i="1"/>
  <c r="Q10481" i="1"/>
  <c r="Q10482" i="1"/>
  <c r="Q10483" i="1"/>
  <c r="Q10484" i="1"/>
  <c r="Q10485" i="1"/>
  <c r="Q10486" i="1"/>
  <c r="Q10487" i="1"/>
  <c r="Q10488" i="1"/>
  <c r="Q10489" i="1"/>
  <c r="Q10490" i="1"/>
  <c r="Q10491" i="1"/>
  <c r="Q10492" i="1"/>
  <c r="Q10493" i="1"/>
  <c r="Q10494" i="1"/>
  <c r="Q10495" i="1"/>
  <c r="Q10496" i="1"/>
  <c r="Q10497" i="1"/>
  <c r="Q10498" i="1"/>
  <c r="Q10499" i="1"/>
  <c r="Q10500" i="1"/>
  <c r="Q10501" i="1"/>
  <c r="Q10502" i="1"/>
  <c r="Q10503" i="1"/>
  <c r="Q10504" i="1"/>
  <c r="Q10505" i="1"/>
  <c r="Q10506" i="1"/>
  <c r="Q10507" i="1"/>
  <c r="Q10508" i="1"/>
  <c r="Q10509" i="1"/>
  <c r="Q10510" i="1"/>
  <c r="Q10511" i="1"/>
  <c r="Q10512" i="1"/>
  <c r="Q10513" i="1"/>
  <c r="Q10514" i="1"/>
  <c r="Q10515" i="1"/>
  <c r="Q10516" i="1"/>
  <c r="Q10517" i="1"/>
  <c r="Q10518" i="1"/>
  <c r="Q10519" i="1"/>
  <c r="Q10520" i="1"/>
  <c r="Q10521" i="1"/>
  <c r="Q10522" i="1"/>
  <c r="Q10523" i="1"/>
  <c r="Q10524" i="1"/>
  <c r="Q10525" i="1"/>
  <c r="Q10526" i="1"/>
  <c r="Q10527" i="1"/>
  <c r="Q10528" i="1"/>
  <c r="Q10529" i="1"/>
  <c r="Q10530" i="1"/>
  <c r="Q10531" i="1"/>
  <c r="Q10532" i="1"/>
  <c r="Q10533" i="1"/>
  <c r="Q10534" i="1"/>
  <c r="Q10535" i="1"/>
  <c r="Q10536" i="1"/>
  <c r="Q10537" i="1"/>
  <c r="Q10538" i="1"/>
  <c r="Q10539" i="1"/>
  <c r="Q10540" i="1"/>
  <c r="Q10541" i="1"/>
  <c r="Q10542" i="1"/>
  <c r="Q10543" i="1"/>
  <c r="Q10544" i="1"/>
  <c r="Q10545" i="1"/>
  <c r="Q10546" i="1"/>
  <c r="Q10547" i="1"/>
  <c r="Q10548" i="1"/>
  <c r="Q10549" i="1"/>
  <c r="Q10550" i="1"/>
  <c r="Q10551" i="1"/>
  <c r="Q10552" i="1"/>
  <c r="Q10553" i="1"/>
  <c r="Q10554" i="1"/>
  <c r="Q10555" i="1"/>
  <c r="Q10556" i="1"/>
  <c r="Q10557" i="1"/>
  <c r="Q10558" i="1"/>
  <c r="Q10559" i="1"/>
  <c r="Q10560" i="1"/>
  <c r="Q10561" i="1"/>
  <c r="Q10562" i="1"/>
  <c r="Q10563" i="1"/>
  <c r="Q10564" i="1"/>
  <c r="Q10565" i="1"/>
  <c r="Q10566" i="1"/>
  <c r="Q10567" i="1"/>
  <c r="Q10568" i="1"/>
  <c r="Q10569" i="1"/>
  <c r="Q10570" i="1"/>
  <c r="Q10571" i="1"/>
  <c r="Q10572" i="1"/>
  <c r="Q10573" i="1"/>
  <c r="Q10574" i="1"/>
  <c r="Q10575" i="1"/>
  <c r="Q10576" i="1"/>
  <c r="Q10577" i="1"/>
  <c r="Q10578" i="1"/>
  <c r="Q10579" i="1"/>
  <c r="Q10580" i="1"/>
  <c r="Q10581" i="1"/>
  <c r="Q10582" i="1"/>
  <c r="Q10583" i="1"/>
  <c r="Q10584" i="1"/>
  <c r="Q10585" i="1"/>
  <c r="Q10586" i="1"/>
  <c r="Q10587" i="1"/>
  <c r="Q10588" i="1"/>
  <c r="Q10589" i="1"/>
  <c r="Q10590" i="1"/>
  <c r="Q10591" i="1"/>
  <c r="Q10592" i="1"/>
  <c r="Q10593" i="1"/>
  <c r="Q10594" i="1"/>
  <c r="Q10595" i="1"/>
  <c r="Q10596" i="1"/>
  <c r="Q10597" i="1"/>
  <c r="Q10598" i="1"/>
  <c r="Q10599" i="1"/>
  <c r="Q10600" i="1"/>
  <c r="Q10601" i="1"/>
  <c r="Q10602" i="1"/>
  <c r="Q10603" i="1"/>
  <c r="Q10604" i="1"/>
  <c r="Q10605" i="1"/>
  <c r="Q10606" i="1"/>
  <c r="Q10607" i="1"/>
  <c r="Q10608" i="1"/>
  <c r="Q10609" i="1"/>
  <c r="Q10610" i="1"/>
  <c r="Q10611" i="1"/>
  <c r="Q10612" i="1"/>
  <c r="Q10613" i="1"/>
  <c r="Q10614" i="1"/>
  <c r="Q10615" i="1"/>
  <c r="Q10616" i="1"/>
  <c r="Q10617" i="1"/>
  <c r="Q10618" i="1"/>
  <c r="Q10619" i="1"/>
  <c r="Q10620" i="1"/>
  <c r="Q10621" i="1"/>
  <c r="Q10622" i="1"/>
  <c r="Q10623" i="1"/>
  <c r="Q10624" i="1"/>
  <c r="Q10625" i="1"/>
  <c r="Q10626" i="1"/>
  <c r="Q10627" i="1"/>
  <c r="Q10628" i="1"/>
  <c r="Q10629" i="1"/>
  <c r="Q10630" i="1"/>
  <c r="Q10631" i="1"/>
  <c r="Q10632" i="1"/>
  <c r="Q10633" i="1"/>
  <c r="Q10634" i="1"/>
  <c r="Q10635" i="1"/>
  <c r="Q10636" i="1"/>
  <c r="Q10637" i="1"/>
  <c r="Q10638" i="1"/>
  <c r="Q10639" i="1"/>
  <c r="Q10640" i="1"/>
  <c r="Q10641" i="1"/>
  <c r="Q10642" i="1"/>
  <c r="Q10643" i="1"/>
  <c r="Q10644" i="1"/>
  <c r="Q10645" i="1"/>
  <c r="Q10646" i="1"/>
  <c r="Q10647" i="1"/>
  <c r="Q10648" i="1"/>
  <c r="Q10649" i="1"/>
  <c r="Q10650" i="1"/>
  <c r="Q10651" i="1"/>
  <c r="Q10652" i="1"/>
  <c r="Q10653" i="1"/>
  <c r="Q10654" i="1"/>
  <c r="Q10655" i="1"/>
  <c r="Q10656" i="1"/>
  <c r="Q10657" i="1"/>
  <c r="Q10658" i="1"/>
  <c r="Q10659" i="1"/>
  <c r="Q10660" i="1"/>
  <c r="Q10661" i="1"/>
  <c r="Q10662" i="1"/>
  <c r="Q10663" i="1"/>
  <c r="Q10664" i="1"/>
  <c r="Q10665" i="1"/>
  <c r="Q10666" i="1"/>
  <c r="Q10667" i="1"/>
  <c r="Q10668" i="1"/>
  <c r="Q10669" i="1"/>
  <c r="Q10670" i="1"/>
  <c r="Q10671" i="1"/>
  <c r="Q10672" i="1"/>
  <c r="Q10673" i="1"/>
  <c r="Q10674" i="1"/>
  <c r="Q10675" i="1"/>
  <c r="Q10676" i="1"/>
  <c r="Q10677" i="1"/>
  <c r="Q10678" i="1"/>
  <c r="Q10679" i="1"/>
  <c r="Q10680" i="1"/>
  <c r="Q10681" i="1"/>
  <c r="Q10682" i="1"/>
  <c r="Q10683" i="1"/>
  <c r="Q10684" i="1"/>
  <c r="Q10685" i="1"/>
  <c r="Q10686" i="1"/>
  <c r="Q10687" i="1"/>
  <c r="Q10688" i="1"/>
  <c r="Q10689" i="1"/>
  <c r="Q10690" i="1"/>
  <c r="Q10691" i="1"/>
  <c r="Q10692" i="1"/>
  <c r="Q10693" i="1"/>
  <c r="Q10694" i="1"/>
  <c r="Q10695" i="1"/>
  <c r="Q10696" i="1"/>
  <c r="Q10697" i="1"/>
  <c r="Q10698" i="1"/>
  <c r="Q10699" i="1"/>
  <c r="Q10700" i="1"/>
  <c r="Q10701" i="1"/>
  <c r="Q10702" i="1"/>
  <c r="Q10703" i="1"/>
  <c r="Q10704" i="1"/>
  <c r="Q10705" i="1"/>
  <c r="Q10706" i="1"/>
  <c r="Q10707" i="1"/>
  <c r="Q10708" i="1"/>
  <c r="Q10709" i="1"/>
  <c r="Q10710" i="1"/>
  <c r="Q10711" i="1"/>
  <c r="Q10712" i="1"/>
  <c r="Q10713" i="1"/>
  <c r="Q10714" i="1"/>
  <c r="Q10715" i="1"/>
  <c r="Q10716" i="1"/>
  <c r="Q10717" i="1"/>
  <c r="Q10718" i="1"/>
  <c r="Q10719" i="1"/>
  <c r="Q10720" i="1"/>
  <c r="Q10721" i="1"/>
  <c r="Q10722" i="1"/>
  <c r="Q10723" i="1"/>
  <c r="Q10724" i="1"/>
  <c r="Q10725" i="1"/>
  <c r="Q10726" i="1"/>
  <c r="Q10727" i="1"/>
  <c r="Q10728" i="1"/>
  <c r="Q10729" i="1"/>
  <c r="Q10730" i="1"/>
  <c r="Q10731" i="1"/>
  <c r="Q10732" i="1"/>
  <c r="Q10733" i="1"/>
  <c r="Q10734" i="1"/>
  <c r="Q10735" i="1"/>
  <c r="Q10736" i="1"/>
  <c r="Q10737" i="1"/>
  <c r="Q10738" i="1"/>
  <c r="Q10739" i="1"/>
  <c r="Q10740" i="1"/>
  <c r="Q10741" i="1"/>
  <c r="Q10742" i="1"/>
  <c r="Q10743" i="1"/>
  <c r="Q10744" i="1"/>
  <c r="Q10745" i="1"/>
  <c r="Q10746" i="1"/>
  <c r="Q10747" i="1"/>
  <c r="Q10748" i="1"/>
  <c r="Q10749" i="1"/>
  <c r="Q10750" i="1"/>
  <c r="Q10751" i="1"/>
  <c r="Q10752" i="1"/>
  <c r="Q10753" i="1"/>
  <c r="Q10754" i="1"/>
  <c r="Q10755" i="1"/>
  <c r="Q10756" i="1"/>
  <c r="Q10757" i="1"/>
  <c r="Q10758" i="1"/>
  <c r="Q10759" i="1"/>
  <c r="Q10760" i="1"/>
  <c r="Q10761" i="1"/>
  <c r="Q10762" i="1"/>
  <c r="Q10763" i="1"/>
  <c r="Q10764" i="1"/>
  <c r="Q10765" i="1"/>
  <c r="Q10766" i="1"/>
  <c r="Q10767" i="1"/>
  <c r="Q10768" i="1"/>
  <c r="Q10769" i="1"/>
  <c r="Q10770" i="1"/>
  <c r="Q10771" i="1"/>
  <c r="Q10772" i="1"/>
  <c r="Q10773" i="1"/>
  <c r="Q10774" i="1"/>
  <c r="Q10775" i="1"/>
  <c r="Q10776" i="1"/>
  <c r="Q10777" i="1"/>
  <c r="Q10778" i="1"/>
  <c r="Q10779" i="1"/>
  <c r="Q10780" i="1"/>
  <c r="Q10781" i="1"/>
  <c r="Q10782" i="1"/>
  <c r="Q10783" i="1"/>
  <c r="Q10784" i="1"/>
  <c r="Q10785" i="1"/>
  <c r="Q10786" i="1"/>
  <c r="Q10787" i="1"/>
  <c r="Q10788" i="1"/>
  <c r="Q10789" i="1"/>
  <c r="Q10790" i="1"/>
  <c r="Q10791" i="1"/>
  <c r="Q10792" i="1"/>
  <c r="Q10793" i="1"/>
  <c r="Q10794" i="1"/>
  <c r="Q10795" i="1"/>
  <c r="Q10796" i="1"/>
  <c r="Q10797" i="1"/>
  <c r="Q10798" i="1"/>
  <c r="Q10799" i="1"/>
  <c r="Q10800" i="1"/>
  <c r="Q10801" i="1"/>
  <c r="Q10802" i="1"/>
  <c r="Q10803" i="1"/>
  <c r="Q10804" i="1"/>
  <c r="Q10805" i="1"/>
  <c r="Q10806" i="1"/>
  <c r="Q10807" i="1"/>
  <c r="Q10808" i="1"/>
  <c r="Q10809" i="1"/>
  <c r="Q10810" i="1"/>
  <c r="Q10811" i="1"/>
  <c r="Q10812" i="1"/>
  <c r="Q10813" i="1"/>
  <c r="Q10814" i="1"/>
  <c r="Q10815" i="1"/>
  <c r="Q10816" i="1"/>
  <c r="Q10817" i="1"/>
  <c r="Q10818" i="1"/>
  <c r="Q10819" i="1"/>
  <c r="Q10820" i="1"/>
  <c r="Q10821" i="1"/>
  <c r="Q10822" i="1"/>
  <c r="Q10823" i="1"/>
  <c r="Q10824" i="1"/>
  <c r="Q10825" i="1"/>
  <c r="Q10826" i="1"/>
  <c r="Q10827" i="1"/>
  <c r="Q10828" i="1"/>
  <c r="Q10829" i="1"/>
  <c r="Q10830" i="1"/>
  <c r="Q10831" i="1"/>
  <c r="Q10832" i="1"/>
  <c r="Q10833" i="1"/>
  <c r="Q10834" i="1"/>
  <c r="Q10835" i="1"/>
  <c r="Q10836" i="1"/>
  <c r="Q10837" i="1"/>
  <c r="Q10838" i="1"/>
  <c r="Q10839" i="1"/>
  <c r="Q10840" i="1"/>
  <c r="Q10841" i="1"/>
  <c r="Q10842" i="1"/>
  <c r="Q10843" i="1"/>
  <c r="Q10844" i="1"/>
  <c r="Q10845" i="1"/>
  <c r="Q10846" i="1"/>
  <c r="Q10847" i="1"/>
  <c r="Q10848" i="1"/>
  <c r="Q10849" i="1"/>
  <c r="Q10850" i="1"/>
  <c r="Q10851" i="1"/>
  <c r="Q10852" i="1"/>
  <c r="Q10853" i="1"/>
  <c r="Q10854" i="1"/>
  <c r="Q10855" i="1"/>
  <c r="Q10856" i="1"/>
  <c r="Q10857" i="1"/>
  <c r="Q10858" i="1"/>
  <c r="Q10859" i="1"/>
  <c r="Q10860" i="1"/>
  <c r="Q10861" i="1"/>
  <c r="Q10862" i="1"/>
  <c r="Q10863" i="1"/>
  <c r="Q10864" i="1"/>
  <c r="Q10865" i="1"/>
  <c r="Q10866" i="1"/>
  <c r="Q10867" i="1"/>
  <c r="Q10868" i="1"/>
  <c r="Q10869" i="1"/>
  <c r="Q10870" i="1"/>
  <c r="Q10871" i="1"/>
  <c r="Q10872" i="1"/>
  <c r="Q10873" i="1"/>
  <c r="Q10874" i="1"/>
  <c r="Q10875" i="1"/>
  <c r="Q10876" i="1"/>
  <c r="Q10877" i="1"/>
  <c r="Q10878" i="1"/>
  <c r="Q10879" i="1"/>
  <c r="Q10880" i="1"/>
  <c r="Q10881" i="1"/>
  <c r="Q10882" i="1"/>
  <c r="Q10883" i="1"/>
  <c r="Q10884" i="1"/>
  <c r="Q10885" i="1"/>
  <c r="Q10886" i="1"/>
  <c r="Q10887" i="1"/>
  <c r="Q10888" i="1"/>
  <c r="Q10889" i="1"/>
  <c r="Q10890"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4116" i="1"/>
  <c r="P4117" i="1"/>
  <c r="P4118" i="1"/>
  <c r="P4119" i="1"/>
  <c r="P4120" i="1"/>
  <c r="P4121" i="1"/>
  <c r="P4122" i="1"/>
  <c r="P4123" i="1"/>
  <c r="P4124" i="1"/>
  <c r="P4125" i="1"/>
  <c r="P4126" i="1"/>
  <c r="P4127" i="1"/>
  <c r="P4128" i="1"/>
  <c r="P4129" i="1"/>
  <c r="P4130" i="1"/>
  <c r="P4131" i="1"/>
  <c r="P4132" i="1"/>
  <c r="P4133" i="1"/>
  <c r="P4134" i="1"/>
  <c r="P4135" i="1"/>
  <c r="P4136" i="1"/>
  <c r="P4137" i="1"/>
  <c r="P4138" i="1"/>
  <c r="P4139" i="1"/>
  <c r="P4140" i="1"/>
  <c r="P4141" i="1"/>
  <c r="P4142" i="1"/>
  <c r="P4143" i="1"/>
  <c r="P4144" i="1"/>
  <c r="P4145" i="1"/>
  <c r="P4146" i="1"/>
  <c r="P4147" i="1"/>
  <c r="P4148" i="1"/>
  <c r="P4149" i="1"/>
  <c r="P4150" i="1"/>
  <c r="P4151" i="1"/>
  <c r="P4152" i="1"/>
  <c r="P4153" i="1"/>
  <c r="P4154" i="1"/>
  <c r="P4155" i="1"/>
  <c r="P4156" i="1"/>
  <c r="P4157" i="1"/>
  <c r="P4158" i="1"/>
  <c r="P4159" i="1"/>
  <c r="P4160" i="1"/>
  <c r="P4161" i="1"/>
  <c r="P4162" i="1"/>
  <c r="P4163" i="1"/>
  <c r="P4164" i="1"/>
  <c r="P4165" i="1"/>
  <c r="P4166" i="1"/>
  <c r="P4167" i="1"/>
  <c r="P4168" i="1"/>
  <c r="P4169" i="1"/>
  <c r="P4170" i="1"/>
  <c r="P4171" i="1"/>
  <c r="P4172" i="1"/>
  <c r="P4173" i="1"/>
  <c r="P4174" i="1"/>
  <c r="P4175" i="1"/>
  <c r="P4176" i="1"/>
  <c r="P4177" i="1"/>
  <c r="P4178" i="1"/>
  <c r="P4179" i="1"/>
  <c r="P4180" i="1"/>
  <c r="P4181" i="1"/>
  <c r="P4182" i="1"/>
  <c r="P4183" i="1"/>
  <c r="P4184" i="1"/>
  <c r="P4185" i="1"/>
  <c r="P4186" i="1"/>
  <c r="P4187" i="1"/>
  <c r="P4188" i="1"/>
  <c r="P4189" i="1"/>
  <c r="P4190" i="1"/>
  <c r="P4191" i="1"/>
  <c r="P4192" i="1"/>
  <c r="P4193" i="1"/>
  <c r="P4194" i="1"/>
  <c r="P4195" i="1"/>
  <c r="P4196" i="1"/>
  <c r="P4197" i="1"/>
  <c r="P4198" i="1"/>
  <c r="P4199" i="1"/>
  <c r="P4200" i="1"/>
  <c r="P4201" i="1"/>
  <c r="P4202" i="1"/>
  <c r="P4203" i="1"/>
  <c r="P4204" i="1"/>
  <c r="P4205" i="1"/>
  <c r="P4206" i="1"/>
  <c r="P4207" i="1"/>
  <c r="P4208" i="1"/>
  <c r="P4209" i="1"/>
  <c r="P4210" i="1"/>
  <c r="P4211" i="1"/>
  <c r="P4212" i="1"/>
  <c r="P4213" i="1"/>
  <c r="P4214" i="1"/>
  <c r="P4215" i="1"/>
  <c r="P4216" i="1"/>
  <c r="P4217" i="1"/>
  <c r="P4218" i="1"/>
  <c r="P4219" i="1"/>
  <c r="P4220" i="1"/>
  <c r="P4221" i="1"/>
  <c r="P4222" i="1"/>
  <c r="P4223" i="1"/>
  <c r="P4224" i="1"/>
  <c r="P4225" i="1"/>
  <c r="P4226" i="1"/>
  <c r="P4227" i="1"/>
  <c r="P4228" i="1"/>
  <c r="P4229" i="1"/>
  <c r="P4230" i="1"/>
  <c r="P4231" i="1"/>
  <c r="P4232" i="1"/>
  <c r="P4233" i="1"/>
  <c r="P4234" i="1"/>
  <c r="P4235" i="1"/>
  <c r="P4236" i="1"/>
  <c r="P4237" i="1"/>
  <c r="P4238" i="1"/>
  <c r="P4239" i="1"/>
  <c r="P4240" i="1"/>
  <c r="P4241" i="1"/>
  <c r="P4242" i="1"/>
  <c r="P4243" i="1"/>
  <c r="P4244" i="1"/>
  <c r="P4245" i="1"/>
  <c r="P4246" i="1"/>
  <c r="P4247" i="1"/>
  <c r="P4248" i="1"/>
  <c r="P4249" i="1"/>
  <c r="P4250" i="1"/>
  <c r="P4251" i="1"/>
  <c r="P4252" i="1"/>
  <c r="P4253" i="1"/>
  <c r="P4254" i="1"/>
  <c r="P4255" i="1"/>
  <c r="P4256" i="1"/>
  <c r="P4257" i="1"/>
  <c r="P4258" i="1"/>
  <c r="P4259" i="1"/>
  <c r="P4260" i="1"/>
  <c r="P4261" i="1"/>
  <c r="P4262" i="1"/>
  <c r="P4263" i="1"/>
  <c r="P4264" i="1"/>
  <c r="P4265" i="1"/>
  <c r="P4266" i="1"/>
  <c r="P4267" i="1"/>
  <c r="P4268" i="1"/>
  <c r="P4269" i="1"/>
  <c r="P4270" i="1"/>
  <c r="P4271" i="1"/>
  <c r="P4272" i="1"/>
  <c r="P4273" i="1"/>
  <c r="P4274" i="1"/>
  <c r="P4275" i="1"/>
  <c r="P4276" i="1"/>
  <c r="P4277" i="1"/>
  <c r="P4278" i="1"/>
  <c r="P4279" i="1"/>
  <c r="P4280" i="1"/>
  <c r="P4281" i="1"/>
  <c r="P4282" i="1"/>
  <c r="P4283" i="1"/>
  <c r="P4284" i="1"/>
  <c r="P4285" i="1"/>
  <c r="P4286" i="1"/>
  <c r="P4287" i="1"/>
  <c r="P4288" i="1"/>
  <c r="P4289" i="1"/>
  <c r="P4290" i="1"/>
  <c r="P4291" i="1"/>
  <c r="P4292" i="1"/>
  <c r="P4293" i="1"/>
  <c r="P4294" i="1"/>
  <c r="P4295" i="1"/>
  <c r="P4296" i="1"/>
  <c r="P4297" i="1"/>
  <c r="P4298" i="1"/>
  <c r="P4299" i="1"/>
  <c r="P4300" i="1"/>
  <c r="P4301" i="1"/>
  <c r="P4302" i="1"/>
  <c r="P4303" i="1"/>
  <c r="P4304" i="1"/>
  <c r="P4305" i="1"/>
  <c r="P4306" i="1"/>
  <c r="P4307" i="1"/>
  <c r="P4308" i="1"/>
  <c r="P4309" i="1"/>
  <c r="P4310" i="1"/>
  <c r="P4311" i="1"/>
  <c r="P4312" i="1"/>
  <c r="P4313" i="1"/>
  <c r="P4314" i="1"/>
  <c r="P4315" i="1"/>
  <c r="P4316" i="1"/>
  <c r="P4317" i="1"/>
  <c r="P4318" i="1"/>
  <c r="P4319" i="1"/>
  <c r="P4320" i="1"/>
  <c r="P4321" i="1"/>
  <c r="P4322" i="1"/>
  <c r="P4323" i="1"/>
  <c r="P4324" i="1"/>
  <c r="P4325" i="1"/>
  <c r="P4326" i="1"/>
  <c r="P4327" i="1"/>
  <c r="P4328" i="1"/>
  <c r="P4329" i="1"/>
  <c r="P4330" i="1"/>
  <c r="P4331" i="1"/>
  <c r="P4332" i="1"/>
  <c r="P4333" i="1"/>
  <c r="P4334" i="1"/>
  <c r="P4335" i="1"/>
  <c r="P4336" i="1"/>
  <c r="P4337" i="1"/>
  <c r="P4338" i="1"/>
  <c r="P4339" i="1"/>
  <c r="P4340" i="1"/>
  <c r="P4341" i="1"/>
  <c r="P4342" i="1"/>
  <c r="P4343" i="1"/>
  <c r="P4344" i="1"/>
  <c r="P4345" i="1"/>
  <c r="P4346" i="1"/>
  <c r="P4347" i="1"/>
  <c r="P4348" i="1"/>
  <c r="P4349" i="1"/>
  <c r="P4350" i="1"/>
  <c r="P4351" i="1"/>
  <c r="P4352" i="1"/>
  <c r="P4353" i="1"/>
  <c r="P4354" i="1"/>
  <c r="P4355" i="1"/>
  <c r="P4356" i="1"/>
  <c r="P4357" i="1"/>
  <c r="P4358" i="1"/>
  <c r="P4359" i="1"/>
  <c r="P4360" i="1"/>
  <c r="P4361" i="1"/>
  <c r="P4362" i="1"/>
  <c r="P4363" i="1"/>
  <c r="P4364" i="1"/>
  <c r="P4365" i="1"/>
  <c r="P4366" i="1"/>
  <c r="P4367" i="1"/>
  <c r="P4368" i="1"/>
  <c r="P4369" i="1"/>
  <c r="P4370" i="1"/>
  <c r="P4371" i="1"/>
  <c r="P4372" i="1"/>
  <c r="P4373" i="1"/>
  <c r="P4374" i="1"/>
  <c r="P4375" i="1"/>
  <c r="P4376" i="1"/>
  <c r="P4377" i="1"/>
  <c r="P4378" i="1"/>
  <c r="P4379" i="1"/>
  <c r="P4380" i="1"/>
  <c r="P4381" i="1"/>
  <c r="P4382" i="1"/>
  <c r="P4383" i="1"/>
  <c r="P4384" i="1"/>
  <c r="P4385" i="1"/>
  <c r="P4386" i="1"/>
  <c r="P4387" i="1"/>
  <c r="P4388" i="1"/>
  <c r="P4389" i="1"/>
  <c r="P4390" i="1"/>
  <c r="P4391" i="1"/>
  <c r="P4392" i="1"/>
  <c r="P4393" i="1"/>
  <c r="P4394" i="1"/>
  <c r="P4395" i="1"/>
  <c r="P4396" i="1"/>
  <c r="P4397" i="1"/>
  <c r="P4398" i="1"/>
  <c r="P4399" i="1"/>
  <c r="P4400" i="1"/>
  <c r="P4401" i="1"/>
  <c r="P4402" i="1"/>
  <c r="P4403" i="1"/>
  <c r="P4404" i="1"/>
  <c r="P4405" i="1"/>
  <c r="P4406" i="1"/>
  <c r="P4407" i="1"/>
  <c r="P4408" i="1"/>
  <c r="P4409" i="1"/>
  <c r="P4410" i="1"/>
  <c r="P4411" i="1"/>
  <c r="P4412" i="1"/>
  <c r="P4413" i="1"/>
  <c r="P4414" i="1"/>
  <c r="P4415" i="1"/>
  <c r="P4416" i="1"/>
  <c r="P4417" i="1"/>
  <c r="P4418" i="1"/>
  <c r="P4419" i="1"/>
  <c r="P4420" i="1"/>
  <c r="P4421" i="1"/>
  <c r="P4422" i="1"/>
  <c r="P4423" i="1"/>
  <c r="P4424" i="1"/>
  <c r="P4425" i="1"/>
  <c r="P4426" i="1"/>
  <c r="P4427" i="1"/>
  <c r="P4428" i="1"/>
  <c r="P4429" i="1"/>
  <c r="P4430" i="1"/>
  <c r="P4431" i="1"/>
  <c r="P4432" i="1"/>
  <c r="P4433" i="1"/>
  <c r="P4434" i="1"/>
  <c r="P4435" i="1"/>
  <c r="P4436" i="1"/>
  <c r="P4437" i="1"/>
  <c r="P4438" i="1"/>
  <c r="P4439" i="1"/>
  <c r="P4440" i="1"/>
  <c r="P4441" i="1"/>
  <c r="P4442" i="1"/>
  <c r="P4443" i="1"/>
  <c r="P4444" i="1"/>
  <c r="P4445" i="1"/>
  <c r="P4446" i="1"/>
  <c r="P4447" i="1"/>
  <c r="P4448" i="1"/>
  <c r="P4449" i="1"/>
  <c r="P4450" i="1"/>
  <c r="P4451" i="1"/>
  <c r="P4452" i="1"/>
  <c r="P4453" i="1"/>
  <c r="P4454" i="1"/>
  <c r="P4455" i="1"/>
  <c r="P4456" i="1"/>
  <c r="P4457" i="1"/>
  <c r="P4458" i="1"/>
  <c r="P4459" i="1"/>
  <c r="P4460" i="1"/>
  <c r="P4461" i="1"/>
  <c r="P4462" i="1"/>
  <c r="P4463" i="1"/>
  <c r="P4464" i="1"/>
  <c r="P4465" i="1"/>
  <c r="P4466" i="1"/>
  <c r="P4467" i="1"/>
  <c r="P4468" i="1"/>
  <c r="P4469" i="1"/>
  <c r="P4470" i="1"/>
  <c r="P4471" i="1"/>
  <c r="P4472" i="1"/>
  <c r="P4473" i="1"/>
  <c r="P4474" i="1"/>
  <c r="P4475" i="1"/>
  <c r="P4476" i="1"/>
  <c r="P4477" i="1"/>
  <c r="P4478" i="1"/>
  <c r="P4479" i="1"/>
  <c r="P4480" i="1"/>
  <c r="P4481" i="1"/>
  <c r="P4482" i="1"/>
  <c r="P4483" i="1"/>
  <c r="P4484" i="1"/>
  <c r="P4485" i="1"/>
  <c r="P4486" i="1"/>
  <c r="P4487" i="1"/>
  <c r="P4488" i="1"/>
  <c r="P4489" i="1"/>
  <c r="P4490" i="1"/>
  <c r="P4491" i="1"/>
  <c r="P4492" i="1"/>
  <c r="P4493" i="1"/>
  <c r="P4494" i="1"/>
  <c r="P4495" i="1"/>
  <c r="P4496" i="1"/>
  <c r="P4497" i="1"/>
  <c r="P4498" i="1"/>
  <c r="P4499" i="1"/>
  <c r="P4500" i="1"/>
  <c r="P4501" i="1"/>
  <c r="P4502" i="1"/>
  <c r="P4503" i="1"/>
  <c r="P4504" i="1"/>
  <c r="P4505" i="1"/>
  <c r="P4506" i="1"/>
  <c r="P4507" i="1"/>
  <c r="P4508" i="1"/>
  <c r="P4509" i="1"/>
  <c r="P4510" i="1"/>
  <c r="P4511" i="1"/>
  <c r="P4512" i="1"/>
  <c r="P4513" i="1"/>
  <c r="P4514" i="1"/>
  <c r="P4515" i="1"/>
  <c r="P4516" i="1"/>
  <c r="P4517" i="1"/>
  <c r="P4518" i="1"/>
  <c r="P4519" i="1"/>
  <c r="P4520" i="1"/>
  <c r="P4521" i="1"/>
  <c r="P4522" i="1"/>
  <c r="P4523" i="1"/>
  <c r="P4524" i="1"/>
  <c r="P4525" i="1"/>
  <c r="P4526" i="1"/>
  <c r="P4527" i="1"/>
  <c r="P4528" i="1"/>
  <c r="P4529" i="1"/>
  <c r="P4530" i="1"/>
  <c r="P4531" i="1"/>
  <c r="P4532" i="1"/>
  <c r="P4533" i="1"/>
  <c r="P4534" i="1"/>
  <c r="P4535" i="1"/>
  <c r="P4536" i="1"/>
  <c r="P4537" i="1"/>
  <c r="P4538" i="1"/>
  <c r="P4539" i="1"/>
  <c r="P4540" i="1"/>
  <c r="P4541" i="1"/>
  <c r="P4542" i="1"/>
  <c r="P4543" i="1"/>
  <c r="P4544" i="1"/>
  <c r="P4545" i="1"/>
  <c r="P4546" i="1"/>
  <c r="P4547" i="1"/>
  <c r="P4548" i="1"/>
  <c r="P4549" i="1"/>
  <c r="P4550" i="1"/>
  <c r="P4551" i="1"/>
  <c r="P4552" i="1"/>
  <c r="P4553" i="1"/>
  <c r="P4554" i="1"/>
  <c r="P4555" i="1"/>
  <c r="P4556" i="1"/>
  <c r="P4557" i="1"/>
  <c r="P4558" i="1"/>
  <c r="P4559" i="1"/>
  <c r="P4560" i="1"/>
  <c r="P4561" i="1"/>
  <c r="P4562" i="1"/>
  <c r="P4563" i="1"/>
  <c r="P4564" i="1"/>
  <c r="P4565" i="1"/>
  <c r="P4566" i="1"/>
  <c r="P4567" i="1"/>
  <c r="P4568" i="1"/>
  <c r="P4569" i="1"/>
  <c r="P4570" i="1"/>
  <c r="P4571" i="1"/>
  <c r="P4572" i="1"/>
  <c r="P4573" i="1"/>
  <c r="P4574" i="1"/>
  <c r="P4575" i="1"/>
  <c r="P4576" i="1"/>
  <c r="P4577" i="1"/>
  <c r="P4578" i="1"/>
  <c r="P4579" i="1"/>
  <c r="P4580" i="1"/>
  <c r="P4581" i="1"/>
  <c r="P4582" i="1"/>
  <c r="P4583" i="1"/>
  <c r="P4584" i="1"/>
  <c r="P4585" i="1"/>
  <c r="P4586" i="1"/>
  <c r="P4587" i="1"/>
  <c r="P4588" i="1"/>
  <c r="P4589" i="1"/>
  <c r="P4590" i="1"/>
  <c r="P4591" i="1"/>
  <c r="P4592" i="1"/>
  <c r="P4593" i="1"/>
  <c r="P4594" i="1"/>
  <c r="P4595" i="1"/>
  <c r="P4596" i="1"/>
  <c r="P4597" i="1"/>
  <c r="P4598" i="1"/>
  <c r="P4599" i="1"/>
  <c r="P4600" i="1"/>
  <c r="P4601" i="1"/>
  <c r="P4602" i="1"/>
  <c r="P4603" i="1"/>
  <c r="P4604" i="1"/>
  <c r="P4605" i="1"/>
  <c r="P4606" i="1"/>
  <c r="P4607" i="1"/>
  <c r="P4608" i="1"/>
  <c r="P4609" i="1"/>
  <c r="P4610" i="1"/>
  <c r="P4611" i="1"/>
  <c r="P4612" i="1"/>
  <c r="P4613" i="1"/>
  <c r="P4614" i="1"/>
  <c r="P4615" i="1"/>
  <c r="P4616" i="1"/>
  <c r="P4617" i="1"/>
  <c r="P4618" i="1"/>
  <c r="P4619" i="1"/>
  <c r="P4620" i="1"/>
  <c r="P4621" i="1"/>
  <c r="P4622" i="1"/>
  <c r="P4623" i="1"/>
  <c r="P4624" i="1"/>
  <c r="P4625" i="1"/>
  <c r="P4626" i="1"/>
  <c r="P4627" i="1"/>
  <c r="P4628" i="1"/>
  <c r="P4629" i="1"/>
  <c r="P4630" i="1"/>
  <c r="P4631" i="1"/>
  <c r="P4632" i="1"/>
  <c r="P4633" i="1"/>
  <c r="P4634" i="1"/>
  <c r="P4635" i="1"/>
  <c r="P4636" i="1"/>
  <c r="P4637" i="1"/>
  <c r="P4638" i="1"/>
  <c r="P4639" i="1"/>
  <c r="P4640" i="1"/>
  <c r="P4641" i="1"/>
  <c r="P4642" i="1"/>
  <c r="P4643" i="1"/>
  <c r="P4644" i="1"/>
  <c r="P4645" i="1"/>
  <c r="P4646" i="1"/>
  <c r="P4647" i="1"/>
  <c r="P4648" i="1"/>
  <c r="P4649" i="1"/>
  <c r="P4650" i="1"/>
  <c r="P4651" i="1"/>
  <c r="P4652" i="1"/>
  <c r="P4653" i="1"/>
  <c r="P4654" i="1"/>
  <c r="P4655" i="1"/>
  <c r="P4656" i="1"/>
  <c r="P4657" i="1"/>
  <c r="P4658" i="1"/>
  <c r="P4659" i="1"/>
  <c r="P4660" i="1"/>
  <c r="P4661" i="1"/>
  <c r="P4662" i="1"/>
  <c r="P4663" i="1"/>
  <c r="P4664" i="1"/>
  <c r="P4665" i="1"/>
  <c r="P4666" i="1"/>
  <c r="P4667" i="1"/>
  <c r="P4668" i="1"/>
  <c r="P4669" i="1"/>
  <c r="P4670" i="1"/>
  <c r="P4671" i="1"/>
  <c r="P4672" i="1"/>
  <c r="P4673" i="1"/>
  <c r="P4674" i="1"/>
  <c r="P4675" i="1"/>
  <c r="P4676" i="1"/>
  <c r="P4677" i="1"/>
  <c r="P4678" i="1"/>
  <c r="P4679" i="1"/>
  <c r="P4680" i="1"/>
  <c r="P4681" i="1"/>
  <c r="P4682" i="1"/>
  <c r="P4683" i="1"/>
  <c r="P4684" i="1"/>
  <c r="P4685" i="1"/>
  <c r="P4686" i="1"/>
  <c r="P4687" i="1"/>
  <c r="P4688" i="1"/>
  <c r="P4689" i="1"/>
  <c r="P4690" i="1"/>
  <c r="P4691" i="1"/>
  <c r="P4692" i="1"/>
  <c r="P4693" i="1"/>
  <c r="P4694" i="1"/>
  <c r="P4695" i="1"/>
  <c r="P4696" i="1"/>
  <c r="P4697" i="1"/>
  <c r="P4698" i="1"/>
  <c r="P4699" i="1"/>
  <c r="P4700" i="1"/>
  <c r="P4701" i="1"/>
  <c r="P4702" i="1"/>
  <c r="P4703" i="1"/>
  <c r="P4704" i="1"/>
  <c r="P4705" i="1"/>
  <c r="P4706" i="1"/>
  <c r="P4707" i="1"/>
  <c r="P4708" i="1"/>
  <c r="P4709" i="1"/>
  <c r="P4710" i="1"/>
  <c r="P4711" i="1"/>
  <c r="P4712" i="1"/>
  <c r="P4713" i="1"/>
  <c r="P4714" i="1"/>
  <c r="P4715" i="1"/>
  <c r="P4716" i="1"/>
  <c r="P4717" i="1"/>
  <c r="P4718" i="1"/>
  <c r="P4719" i="1"/>
  <c r="P4720" i="1"/>
  <c r="P4721" i="1"/>
  <c r="P4722" i="1"/>
  <c r="P4723" i="1"/>
  <c r="P4724" i="1"/>
  <c r="P4725" i="1"/>
  <c r="P4726" i="1"/>
  <c r="P4727" i="1"/>
  <c r="P4728" i="1"/>
  <c r="P4729" i="1"/>
  <c r="P4730" i="1"/>
  <c r="P4731" i="1"/>
  <c r="P4732" i="1"/>
  <c r="P4733" i="1"/>
  <c r="P4734" i="1"/>
  <c r="P4735" i="1"/>
  <c r="P4736" i="1"/>
  <c r="P4737" i="1"/>
  <c r="P4738" i="1"/>
  <c r="P4739" i="1"/>
  <c r="P4740" i="1"/>
  <c r="P4741" i="1"/>
  <c r="P4742" i="1"/>
  <c r="P4743" i="1"/>
  <c r="P4744" i="1"/>
  <c r="P4745" i="1"/>
  <c r="P4746" i="1"/>
  <c r="P4747" i="1"/>
  <c r="P4748" i="1"/>
  <c r="P4749" i="1"/>
  <c r="P4750" i="1"/>
  <c r="P4751" i="1"/>
  <c r="P4752" i="1"/>
  <c r="P4753" i="1"/>
  <c r="P4754" i="1"/>
  <c r="P4755" i="1"/>
  <c r="P4756" i="1"/>
  <c r="P4757" i="1"/>
  <c r="P4758" i="1"/>
  <c r="P4759" i="1"/>
  <c r="P4760" i="1"/>
  <c r="P4761" i="1"/>
  <c r="P4762" i="1"/>
  <c r="P4763" i="1"/>
  <c r="P4764" i="1"/>
  <c r="P4765" i="1"/>
  <c r="P4766" i="1"/>
  <c r="P4767" i="1"/>
  <c r="P4768" i="1"/>
  <c r="P4769" i="1"/>
  <c r="P4770" i="1"/>
  <c r="P4771" i="1"/>
  <c r="P4772" i="1"/>
  <c r="P4773" i="1"/>
  <c r="P4774" i="1"/>
  <c r="P4775" i="1"/>
  <c r="P4776" i="1"/>
  <c r="P4777" i="1"/>
  <c r="P4778" i="1"/>
  <c r="P4779" i="1"/>
  <c r="P4780" i="1"/>
  <c r="P4781" i="1"/>
  <c r="P4782" i="1"/>
  <c r="P4783" i="1"/>
  <c r="P4784" i="1"/>
  <c r="P4785" i="1"/>
  <c r="P4786" i="1"/>
  <c r="P4787" i="1"/>
  <c r="P4788" i="1"/>
  <c r="P4789" i="1"/>
  <c r="P4790" i="1"/>
  <c r="P4791" i="1"/>
  <c r="P4792" i="1"/>
  <c r="P4793" i="1"/>
  <c r="P4794" i="1"/>
  <c r="P4795" i="1"/>
  <c r="P4796" i="1"/>
  <c r="P4797" i="1"/>
  <c r="P4798" i="1"/>
  <c r="P4799" i="1"/>
  <c r="P4800" i="1"/>
  <c r="P4801" i="1"/>
  <c r="P4802" i="1"/>
  <c r="P4803" i="1"/>
  <c r="P4804" i="1"/>
  <c r="P4805" i="1"/>
  <c r="P4806" i="1"/>
  <c r="P4807" i="1"/>
  <c r="P4808" i="1"/>
  <c r="P4809" i="1"/>
  <c r="P4810" i="1"/>
  <c r="P4811" i="1"/>
  <c r="P4812" i="1"/>
  <c r="P4813" i="1"/>
  <c r="P4814" i="1"/>
  <c r="P4815" i="1"/>
  <c r="P4816" i="1"/>
  <c r="P4817" i="1"/>
  <c r="P4818" i="1"/>
  <c r="P4819" i="1"/>
  <c r="P4820" i="1"/>
  <c r="P4821" i="1"/>
  <c r="P4822" i="1"/>
  <c r="P4823" i="1"/>
  <c r="P4824" i="1"/>
  <c r="P4825" i="1"/>
  <c r="P4826" i="1"/>
  <c r="P4827" i="1"/>
  <c r="P4828" i="1"/>
  <c r="P4829" i="1"/>
  <c r="P4830" i="1"/>
  <c r="P4831" i="1"/>
  <c r="P4832" i="1"/>
  <c r="P4833" i="1"/>
  <c r="P4834" i="1"/>
  <c r="P4835" i="1"/>
  <c r="P4836" i="1"/>
  <c r="P4837" i="1"/>
  <c r="P4838" i="1"/>
  <c r="P4839" i="1"/>
  <c r="P4840" i="1"/>
  <c r="P4841" i="1"/>
  <c r="P4842" i="1"/>
  <c r="P4843" i="1"/>
  <c r="P4844" i="1"/>
  <c r="P4845" i="1"/>
  <c r="P4846" i="1"/>
  <c r="P4847" i="1"/>
  <c r="P4848" i="1"/>
  <c r="P4849" i="1"/>
  <c r="P4850" i="1"/>
  <c r="P4851" i="1"/>
  <c r="P4852" i="1"/>
  <c r="P4853" i="1"/>
  <c r="P4854" i="1"/>
  <c r="P4855" i="1"/>
  <c r="P4856" i="1"/>
  <c r="P4857" i="1"/>
  <c r="P4858" i="1"/>
  <c r="P4859" i="1"/>
  <c r="P4860" i="1"/>
  <c r="P4861" i="1"/>
  <c r="P4862" i="1"/>
  <c r="P4863" i="1"/>
  <c r="P4864" i="1"/>
  <c r="P4865" i="1"/>
  <c r="P4866" i="1"/>
  <c r="P4867" i="1"/>
  <c r="P4868" i="1"/>
  <c r="P4869" i="1"/>
  <c r="P4870" i="1"/>
  <c r="P4871" i="1"/>
  <c r="P4872" i="1"/>
  <c r="P4873" i="1"/>
  <c r="P4874" i="1"/>
  <c r="P4875" i="1"/>
  <c r="P4876" i="1"/>
  <c r="P4877" i="1"/>
  <c r="P4878" i="1"/>
  <c r="P4879" i="1"/>
  <c r="P4880" i="1"/>
  <c r="P4881" i="1"/>
  <c r="P4882" i="1"/>
  <c r="P4883" i="1"/>
  <c r="P4884" i="1"/>
  <c r="P4885" i="1"/>
  <c r="P4886" i="1"/>
  <c r="P4887" i="1"/>
  <c r="P4888" i="1"/>
  <c r="P4889" i="1"/>
  <c r="P4890" i="1"/>
  <c r="P4891" i="1"/>
  <c r="P4892" i="1"/>
  <c r="P4893" i="1"/>
  <c r="P4894" i="1"/>
  <c r="P4895" i="1"/>
  <c r="P4896" i="1"/>
  <c r="P4897" i="1"/>
  <c r="P4898" i="1"/>
  <c r="P4899" i="1"/>
  <c r="P4900" i="1"/>
  <c r="P4901" i="1"/>
  <c r="P4902" i="1"/>
  <c r="P4903" i="1"/>
  <c r="P4904" i="1"/>
  <c r="P4905" i="1"/>
  <c r="P4906" i="1"/>
  <c r="P4907" i="1"/>
  <c r="P4908" i="1"/>
  <c r="P4909" i="1"/>
  <c r="P4910" i="1"/>
  <c r="P4911" i="1"/>
  <c r="P4912" i="1"/>
  <c r="P4913" i="1"/>
  <c r="P4914" i="1"/>
  <c r="P4915" i="1"/>
  <c r="P4916" i="1"/>
  <c r="P4917" i="1"/>
  <c r="P4918" i="1"/>
  <c r="P4919" i="1"/>
  <c r="P4920" i="1"/>
  <c r="P4921" i="1"/>
  <c r="P4922" i="1"/>
  <c r="P4923" i="1"/>
  <c r="P4924" i="1"/>
  <c r="P4925" i="1"/>
  <c r="P4926" i="1"/>
  <c r="P4927" i="1"/>
  <c r="P4928" i="1"/>
  <c r="P4929" i="1"/>
  <c r="P4930" i="1"/>
  <c r="P4931" i="1"/>
  <c r="P4932" i="1"/>
  <c r="P4933" i="1"/>
  <c r="P4934" i="1"/>
  <c r="P4935" i="1"/>
  <c r="P4936" i="1"/>
  <c r="P4937" i="1"/>
  <c r="P4938" i="1"/>
  <c r="P4939" i="1"/>
  <c r="P4940" i="1"/>
  <c r="P4941" i="1"/>
  <c r="P4942" i="1"/>
  <c r="P4943" i="1"/>
  <c r="P4944" i="1"/>
  <c r="P4945" i="1"/>
  <c r="P4946" i="1"/>
  <c r="P4947" i="1"/>
  <c r="P4948" i="1"/>
  <c r="P4949" i="1"/>
  <c r="P4950" i="1"/>
  <c r="P4951" i="1"/>
  <c r="P4952" i="1"/>
  <c r="P4953" i="1"/>
  <c r="P4954" i="1"/>
  <c r="P4955" i="1"/>
  <c r="P4956" i="1"/>
  <c r="P4957" i="1"/>
  <c r="P4958" i="1"/>
  <c r="P4959" i="1"/>
  <c r="P4960" i="1"/>
  <c r="P4961" i="1"/>
  <c r="P4962" i="1"/>
  <c r="P4963" i="1"/>
  <c r="P4964" i="1"/>
  <c r="P4965" i="1"/>
  <c r="P4966" i="1"/>
  <c r="P4967" i="1"/>
  <c r="P4968" i="1"/>
  <c r="P4969" i="1"/>
  <c r="P4970" i="1"/>
  <c r="P4971" i="1"/>
  <c r="P4972" i="1"/>
  <c r="P4973" i="1"/>
  <c r="P4974" i="1"/>
  <c r="P4975" i="1"/>
  <c r="P4976" i="1"/>
  <c r="P4977" i="1"/>
  <c r="P4978" i="1"/>
  <c r="P4979" i="1"/>
  <c r="P4980" i="1"/>
  <c r="P4981" i="1"/>
  <c r="P4982" i="1"/>
  <c r="P4983" i="1"/>
  <c r="P4984" i="1"/>
  <c r="P4985" i="1"/>
  <c r="P4986" i="1"/>
  <c r="P4987" i="1"/>
  <c r="P4988" i="1"/>
  <c r="P4989" i="1"/>
  <c r="P4990" i="1"/>
  <c r="P4991" i="1"/>
  <c r="P4992" i="1"/>
  <c r="P4993" i="1"/>
  <c r="P4994" i="1"/>
  <c r="P4995" i="1"/>
  <c r="P4996" i="1"/>
  <c r="P4997" i="1"/>
  <c r="P4998" i="1"/>
  <c r="P4999" i="1"/>
  <c r="P5000" i="1"/>
  <c r="P5001" i="1"/>
  <c r="P5002" i="1"/>
  <c r="P5003" i="1"/>
  <c r="P5004" i="1"/>
  <c r="P5005" i="1"/>
  <c r="P5006" i="1"/>
  <c r="P5007" i="1"/>
  <c r="P5008" i="1"/>
  <c r="P5009" i="1"/>
  <c r="P5010" i="1"/>
  <c r="P5011" i="1"/>
  <c r="P5012" i="1"/>
  <c r="P5013" i="1"/>
  <c r="P5014" i="1"/>
  <c r="P5015" i="1"/>
  <c r="P5016" i="1"/>
  <c r="P5017" i="1"/>
  <c r="P5018" i="1"/>
  <c r="P5019" i="1"/>
  <c r="P5020" i="1"/>
  <c r="P5021" i="1"/>
  <c r="P5022" i="1"/>
  <c r="P5023" i="1"/>
  <c r="P5024" i="1"/>
  <c r="P5025" i="1"/>
  <c r="P5026" i="1"/>
  <c r="P5027" i="1"/>
  <c r="P5028" i="1"/>
  <c r="P5029" i="1"/>
  <c r="P5030" i="1"/>
  <c r="P5031" i="1"/>
  <c r="P5032" i="1"/>
  <c r="P5033" i="1"/>
  <c r="P5034" i="1"/>
  <c r="P5035" i="1"/>
  <c r="P5036" i="1"/>
  <c r="P5037" i="1"/>
  <c r="P5038" i="1"/>
  <c r="P5039" i="1"/>
  <c r="P5040" i="1"/>
  <c r="P5041" i="1"/>
  <c r="P5042" i="1"/>
  <c r="P5043" i="1"/>
  <c r="P5044" i="1"/>
  <c r="P5045" i="1"/>
  <c r="P5046" i="1"/>
  <c r="P5047" i="1"/>
  <c r="P5048" i="1"/>
  <c r="P5049" i="1"/>
  <c r="P5050" i="1"/>
  <c r="P5051" i="1"/>
  <c r="P5052" i="1"/>
  <c r="P5053" i="1"/>
  <c r="P5054" i="1"/>
  <c r="P5055" i="1"/>
  <c r="P5056" i="1"/>
  <c r="P5057" i="1"/>
  <c r="P5058" i="1"/>
  <c r="P5059" i="1"/>
  <c r="P5060" i="1"/>
  <c r="P5061" i="1"/>
  <c r="P5062" i="1"/>
  <c r="P5063" i="1"/>
  <c r="P5064" i="1"/>
  <c r="P5065" i="1"/>
  <c r="P5066" i="1"/>
  <c r="P5067" i="1"/>
  <c r="P5068" i="1"/>
  <c r="P5069" i="1"/>
  <c r="P5070" i="1"/>
  <c r="P5071" i="1"/>
  <c r="P5072" i="1"/>
  <c r="P5073" i="1"/>
  <c r="P5074" i="1"/>
  <c r="P5075" i="1"/>
  <c r="P5076" i="1"/>
  <c r="P5077" i="1"/>
  <c r="P5078" i="1"/>
  <c r="P5079" i="1"/>
  <c r="P5080" i="1"/>
  <c r="P5081" i="1"/>
  <c r="P5082" i="1"/>
  <c r="P5083" i="1"/>
  <c r="P5084" i="1"/>
  <c r="P5085" i="1"/>
  <c r="P5086" i="1"/>
  <c r="P5087" i="1"/>
  <c r="P5088" i="1"/>
  <c r="P5089" i="1"/>
  <c r="P5090" i="1"/>
  <c r="P5091" i="1"/>
  <c r="P5092" i="1"/>
  <c r="P5093" i="1"/>
  <c r="P5094" i="1"/>
  <c r="P5095" i="1"/>
  <c r="P5096" i="1"/>
  <c r="P5097" i="1"/>
  <c r="P5098" i="1"/>
  <c r="P5099" i="1"/>
  <c r="P5100" i="1"/>
  <c r="P5101" i="1"/>
  <c r="P5102" i="1"/>
  <c r="P5103" i="1"/>
  <c r="P5104" i="1"/>
  <c r="P5105" i="1"/>
  <c r="P5106" i="1"/>
  <c r="P5107" i="1"/>
  <c r="P5108" i="1"/>
  <c r="P5109" i="1"/>
  <c r="P5110" i="1"/>
  <c r="P5111" i="1"/>
  <c r="P5112" i="1"/>
  <c r="P5113" i="1"/>
  <c r="P5114" i="1"/>
  <c r="P5115" i="1"/>
  <c r="P5116" i="1"/>
  <c r="P5117" i="1"/>
  <c r="P5118" i="1"/>
  <c r="P5119" i="1"/>
  <c r="P5120" i="1"/>
  <c r="P5121" i="1"/>
  <c r="P5122" i="1"/>
  <c r="P5123" i="1"/>
  <c r="P5124" i="1"/>
  <c r="P5125" i="1"/>
  <c r="P5126" i="1"/>
  <c r="P5127" i="1"/>
  <c r="P5128" i="1"/>
  <c r="P5129" i="1"/>
  <c r="P5130" i="1"/>
  <c r="P5131" i="1"/>
  <c r="P5132" i="1"/>
  <c r="P5133" i="1"/>
  <c r="P5134" i="1"/>
  <c r="P5135" i="1"/>
  <c r="P5136" i="1"/>
  <c r="P5137" i="1"/>
  <c r="P5138" i="1"/>
  <c r="P5139" i="1"/>
  <c r="P5140" i="1"/>
  <c r="P5141" i="1"/>
  <c r="P5142" i="1"/>
  <c r="P5143" i="1"/>
  <c r="P5144" i="1"/>
  <c r="P5145" i="1"/>
  <c r="P5146" i="1"/>
  <c r="P5147" i="1"/>
  <c r="P5148" i="1"/>
  <c r="P5149" i="1"/>
  <c r="P5150" i="1"/>
  <c r="P5151" i="1"/>
  <c r="P5152" i="1"/>
  <c r="P5153" i="1"/>
  <c r="P5154" i="1"/>
  <c r="P5155" i="1"/>
  <c r="P5156" i="1"/>
  <c r="P5157" i="1"/>
  <c r="P5158" i="1"/>
  <c r="P5159" i="1"/>
  <c r="P5160" i="1"/>
  <c r="P5161" i="1"/>
  <c r="P5162" i="1"/>
  <c r="P5163" i="1"/>
  <c r="P5164" i="1"/>
  <c r="P5165" i="1"/>
  <c r="P5166" i="1"/>
  <c r="P5167" i="1"/>
  <c r="P5168" i="1"/>
  <c r="P5169" i="1"/>
  <c r="P5170" i="1"/>
  <c r="P5171" i="1"/>
  <c r="P5172" i="1"/>
  <c r="P5173" i="1"/>
  <c r="P5174" i="1"/>
  <c r="P5175" i="1"/>
  <c r="P5176" i="1"/>
  <c r="P5177" i="1"/>
  <c r="P5178" i="1"/>
  <c r="P5179" i="1"/>
  <c r="P5180" i="1"/>
  <c r="P5181" i="1"/>
  <c r="P5182" i="1"/>
  <c r="P5183" i="1"/>
  <c r="P5184" i="1"/>
  <c r="P5185" i="1"/>
  <c r="P5186" i="1"/>
  <c r="P5187" i="1"/>
  <c r="P5188" i="1"/>
  <c r="P5189" i="1"/>
  <c r="P5190" i="1"/>
  <c r="P5191" i="1"/>
  <c r="P5192" i="1"/>
  <c r="P5193" i="1"/>
  <c r="P5194" i="1"/>
  <c r="P5195" i="1"/>
  <c r="P5196" i="1"/>
  <c r="P5197" i="1"/>
  <c r="P5198" i="1"/>
  <c r="P5199" i="1"/>
  <c r="P5200" i="1"/>
  <c r="P5201" i="1"/>
  <c r="P5202" i="1"/>
  <c r="P5203" i="1"/>
  <c r="P5204" i="1"/>
  <c r="P5205" i="1"/>
  <c r="P5206" i="1"/>
  <c r="P5207" i="1"/>
  <c r="P5208" i="1"/>
  <c r="P5209" i="1"/>
  <c r="P5210" i="1"/>
  <c r="P5211" i="1"/>
  <c r="P5212" i="1"/>
  <c r="P5213" i="1"/>
  <c r="P5214" i="1"/>
  <c r="P5215" i="1"/>
  <c r="P5216" i="1"/>
  <c r="P5217" i="1"/>
  <c r="P5218" i="1"/>
  <c r="P5219" i="1"/>
  <c r="P5220" i="1"/>
  <c r="P5221" i="1"/>
  <c r="P5222" i="1"/>
  <c r="P5223" i="1"/>
  <c r="P5224" i="1"/>
  <c r="P5225" i="1"/>
  <c r="P5226" i="1"/>
  <c r="P5227" i="1"/>
  <c r="P5228" i="1"/>
  <c r="P5229" i="1"/>
  <c r="P5230" i="1"/>
  <c r="P5231" i="1"/>
  <c r="P5232" i="1"/>
  <c r="P5233" i="1"/>
  <c r="P5234" i="1"/>
  <c r="P5235" i="1"/>
  <c r="P5236" i="1"/>
  <c r="P5237" i="1"/>
  <c r="P5238" i="1"/>
  <c r="P5239" i="1"/>
  <c r="P5240" i="1"/>
  <c r="P5241" i="1"/>
  <c r="P5242" i="1"/>
  <c r="P5243" i="1"/>
  <c r="P5244" i="1"/>
  <c r="P5245" i="1"/>
  <c r="P5246" i="1"/>
  <c r="P5247" i="1"/>
  <c r="P5248" i="1"/>
  <c r="P5249" i="1"/>
  <c r="P5250" i="1"/>
  <c r="P5251" i="1"/>
  <c r="P5252" i="1"/>
  <c r="P5253" i="1"/>
  <c r="P5254" i="1"/>
  <c r="P5255" i="1"/>
  <c r="P5256" i="1"/>
  <c r="P5257" i="1"/>
  <c r="P5258" i="1"/>
  <c r="P5259" i="1"/>
  <c r="P5260" i="1"/>
  <c r="P5261" i="1"/>
  <c r="P5262" i="1"/>
  <c r="P5263" i="1"/>
  <c r="P5264" i="1"/>
  <c r="P5265" i="1"/>
  <c r="P5266" i="1"/>
  <c r="P5267" i="1"/>
  <c r="P5268" i="1"/>
  <c r="P5269" i="1"/>
  <c r="P5270" i="1"/>
  <c r="P5271" i="1"/>
  <c r="P5272" i="1"/>
  <c r="P5273" i="1"/>
  <c r="P5274" i="1"/>
  <c r="P5275" i="1"/>
  <c r="P5276" i="1"/>
  <c r="P5277" i="1"/>
  <c r="P5278" i="1"/>
  <c r="P5279" i="1"/>
  <c r="P5280" i="1"/>
  <c r="P5281" i="1"/>
  <c r="P5282" i="1"/>
  <c r="P5283" i="1"/>
  <c r="P5284" i="1"/>
  <c r="P5285" i="1"/>
  <c r="P5286" i="1"/>
  <c r="P5287" i="1"/>
  <c r="P5288" i="1"/>
  <c r="P5289" i="1"/>
  <c r="P5290" i="1"/>
  <c r="P5291" i="1"/>
  <c r="P5292" i="1"/>
  <c r="P5293" i="1"/>
  <c r="P5294" i="1"/>
  <c r="P5295" i="1"/>
  <c r="P5296" i="1"/>
  <c r="P5297" i="1"/>
  <c r="P5298" i="1"/>
  <c r="P5299" i="1"/>
  <c r="P5300" i="1"/>
  <c r="P5301" i="1"/>
  <c r="P5302" i="1"/>
  <c r="P5303" i="1"/>
  <c r="P5304" i="1"/>
  <c r="P5305" i="1"/>
  <c r="P5306" i="1"/>
  <c r="P5307" i="1"/>
  <c r="P5308" i="1"/>
  <c r="P5309" i="1"/>
  <c r="P5310" i="1"/>
  <c r="P5311" i="1"/>
  <c r="P5312" i="1"/>
  <c r="P5313" i="1"/>
  <c r="P5314" i="1"/>
  <c r="P5315" i="1"/>
  <c r="P5316" i="1"/>
  <c r="P5317" i="1"/>
  <c r="P5318" i="1"/>
  <c r="P5319" i="1"/>
  <c r="P5320" i="1"/>
  <c r="P5321" i="1"/>
  <c r="P5322" i="1"/>
  <c r="P5323" i="1"/>
  <c r="P5324" i="1"/>
  <c r="P5325" i="1"/>
  <c r="P5326" i="1"/>
  <c r="P5327" i="1"/>
  <c r="P5328" i="1"/>
  <c r="P5329" i="1"/>
  <c r="P5330" i="1"/>
  <c r="P5331" i="1"/>
  <c r="P5332" i="1"/>
  <c r="P5333" i="1"/>
  <c r="P5334" i="1"/>
  <c r="P5335" i="1"/>
  <c r="P5336" i="1"/>
  <c r="P5337" i="1"/>
  <c r="P5338" i="1"/>
  <c r="P5339" i="1"/>
  <c r="P5340" i="1"/>
  <c r="P5341" i="1"/>
  <c r="P5342" i="1"/>
  <c r="P5343" i="1"/>
  <c r="P5344" i="1"/>
  <c r="P5345" i="1"/>
  <c r="P5346" i="1"/>
  <c r="P5347" i="1"/>
  <c r="P5348" i="1"/>
  <c r="P5349" i="1"/>
  <c r="P5350" i="1"/>
  <c r="P5351" i="1"/>
  <c r="P5352" i="1"/>
  <c r="P5353" i="1"/>
  <c r="P5354" i="1"/>
  <c r="P5355" i="1"/>
  <c r="P5356" i="1"/>
  <c r="P5357" i="1"/>
  <c r="P5358" i="1"/>
  <c r="P5359" i="1"/>
  <c r="P5360" i="1"/>
  <c r="P5361" i="1"/>
  <c r="P5362" i="1"/>
  <c r="P5363" i="1"/>
  <c r="P5364" i="1"/>
  <c r="P5365" i="1"/>
  <c r="P5366" i="1"/>
  <c r="P5367" i="1"/>
  <c r="P5368" i="1"/>
  <c r="P5369" i="1"/>
  <c r="P5370" i="1"/>
  <c r="P5371" i="1"/>
  <c r="P5372" i="1"/>
  <c r="P5373" i="1"/>
  <c r="P5374" i="1"/>
  <c r="P5375" i="1"/>
  <c r="P5376" i="1"/>
  <c r="P5377" i="1"/>
  <c r="P5378" i="1"/>
  <c r="P5379" i="1"/>
  <c r="P5380" i="1"/>
  <c r="P5381" i="1"/>
  <c r="P5382" i="1"/>
  <c r="P5383" i="1"/>
  <c r="P5384" i="1"/>
  <c r="P5385" i="1"/>
  <c r="P5386" i="1"/>
  <c r="P5387" i="1"/>
  <c r="P5388" i="1"/>
  <c r="P5389" i="1"/>
  <c r="P5390" i="1"/>
  <c r="P5391" i="1"/>
  <c r="P5392" i="1"/>
  <c r="P5393" i="1"/>
  <c r="P5394" i="1"/>
  <c r="P5395" i="1"/>
  <c r="P5396" i="1"/>
  <c r="P5397" i="1"/>
  <c r="P5398" i="1"/>
  <c r="P5399" i="1"/>
  <c r="P5400" i="1"/>
  <c r="P5401" i="1"/>
  <c r="P5402" i="1"/>
  <c r="P5403" i="1"/>
  <c r="P5404" i="1"/>
  <c r="P5405" i="1"/>
  <c r="P5406" i="1"/>
  <c r="P5407" i="1"/>
  <c r="P5408" i="1"/>
  <c r="P5409" i="1"/>
  <c r="P5410" i="1"/>
  <c r="P5411" i="1"/>
  <c r="P5412" i="1"/>
  <c r="P5413" i="1"/>
  <c r="P5414" i="1"/>
  <c r="P5415" i="1"/>
  <c r="P5416" i="1"/>
  <c r="P5417" i="1"/>
  <c r="P5418" i="1"/>
  <c r="P5419" i="1"/>
  <c r="P5420" i="1"/>
  <c r="P5421" i="1"/>
  <c r="P5422" i="1"/>
  <c r="P5423" i="1"/>
  <c r="P5424" i="1"/>
  <c r="P5425" i="1"/>
  <c r="P5426" i="1"/>
  <c r="P5427" i="1"/>
  <c r="P5428" i="1"/>
  <c r="P5429" i="1"/>
  <c r="P5430" i="1"/>
  <c r="P5431" i="1"/>
  <c r="P5432" i="1"/>
  <c r="P5433" i="1"/>
  <c r="P5434" i="1"/>
  <c r="P5435" i="1"/>
  <c r="P5436" i="1"/>
  <c r="P5437" i="1"/>
  <c r="P5438" i="1"/>
  <c r="P5439" i="1"/>
  <c r="P5440" i="1"/>
  <c r="P5441" i="1"/>
  <c r="P5442" i="1"/>
  <c r="P5443" i="1"/>
  <c r="P5444" i="1"/>
  <c r="P5445" i="1"/>
  <c r="P5446" i="1"/>
  <c r="P5447" i="1"/>
  <c r="P5448" i="1"/>
  <c r="P5449" i="1"/>
  <c r="P5450" i="1"/>
  <c r="P5451" i="1"/>
  <c r="P5452" i="1"/>
  <c r="P5453" i="1"/>
  <c r="P5454" i="1"/>
  <c r="P5455" i="1"/>
  <c r="P5456" i="1"/>
  <c r="P5457" i="1"/>
  <c r="P5458" i="1"/>
  <c r="P5459" i="1"/>
  <c r="P5460" i="1"/>
  <c r="P5461" i="1"/>
  <c r="P5462" i="1"/>
  <c r="P5463" i="1"/>
  <c r="P5464" i="1"/>
  <c r="P5465" i="1"/>
  <c r="P5466" i="1"/>
  <c r="P5467" i="1"/>
  <c r="P5468" i="1"/>
  <c r="P5469" i="1"/>
  <c r="P5470" i="1"/>
  <c r="P5471" i="1"/>
  <c r="P5472" i="1"/>
  <c r="P5473" i="1"/>
  <c r="P5474" i="1"/>
  <c r="P5475" i="1"/>
  <c r="P5476" i="1"/>
  <c r="P5477" i="1"/>
  <c r="P5478" i="1"/>
  <c r="P5479" i="1"/>
  <c r="P5480" i="1"/>
  <c r="P5481" i="1"/>
  <c r="P5482" i="1"/>
  <c r="P5483" i="1"/>
  <c r="P5484" i="1"/>
  <c r="P5485" i="1"/>
  <c r="P5486" i="1"/>
  <c r="P5487" i="1"/>
  <c r="P5488" i="1"/>
  <c r="P5489" i="1"/>
  <c r="P5490" i="1"/>
  <c r="P5491" i="1"/>
  <c r="P5492" i="1"/>
  <c r="P5493" i="1"/>
  <c r="P5494" i="1"/>
  <c r="P5495" i="1"/>
  <c r="P5496" i="1"/>
  <c r="P5497" i="1"/>
  <c r="P5498" i="1"/>
  <c r="P5499" i="1"/>
  <c r="P5500" i="1"/>
  <c r="P5501" i="1"/>
  <c r="P5502" i="1"/>
  <c r="P5503" i="1"/>
  <c r="P5504" i="1"/>
  <c r="P5505" i="1"/>
  <c r="P5506" i="1"/>
  <c r="P5507" i="1"/>
  <c r="P5508" i="1"/>
  <c r="P5509" i="1"/>
  <c r="P5510" i="1"/>
  <c r="P5511" i="1"/>
  <c r="P5512" i="1"/>
  <c r="P5513" i="1"/>
  <c r="P5514" i="1"/>
  <c r="P5515" i="1"/>
  <c r="P5516" i="1"/>
  <c r="P5517" i="1"/>
  <c r="P5518" i="1"/>
  <c r="P5519" i="1"/>
  <c r="P5520" i="1"/>
  <c r="P5521" i="1"/>
  <c r="P5522" i="1"/>
  <c r="P5523" i="1"/>
  <c r="P5524" i="1"/>
  <c r="P5525" i="1"/>
  <c r="P5526" i="1"/>
  <c r="P5527" i="1"/>
  <c r="P5528" i="1"/>
  <c r="P5529" i="1"/>
  <c r="P5530" i="1"/>
  <c r="P5531" i="1"/>
  <c r="P5532" i="1"/>
  <c r="P5533" i="1"/>
  <c r="P5534" i="1"/>
  <c r="P5535" i="1"/>
  <c r="P5536" i="1"/>
  <c r="P5537" i="1"/>
  <c r="P5538" i="1"/>
  <c r="P5539" i="1"/>
  <c r="P5540" i="1"/>
  <c r="P5541" i="1"/>
  <c r="P5542" i="1"/>
  <c r="P5543" i="1"/>
  <c r="P5544" i="1"/>
  <c r="P5545" i="1"/>
  <c r="P5546" i="1"/>
  <c r="P5547" i="1"/>
  <c r="P5548" i="1"/>
  <c r="P5549" i="1"/>
  <c r="P5550" i="1"/>
  <c r="P5551" i="1"/>
  <c r="P5552" i="1"/>
  <c r="P5553" i="1"/>
  <c r="P5554" i="1"/>
  <c r="P5555" i="1"/>
  <c r="P5556" i="1"/>
  <c r="P5557" i="1"/>
  <c r="P5558" i="1"/>
  <c r="P5559" i="1"/>
  <c r="P5560" i="1"/>
  <c r="P5561" i="1"/>
  <c r="P5562" i="1"/>
  <c r="P5563" i="1"/>
  <c r="P5564" i="1"/>
  <c r="P5565" i="1"/>
  <c r="P5566" i="1"/>
  <c r="P5567" i="1"/>
  <c r="P5568" i="1"/>
  <c r="P5569" i="1"/>
  <c r="P5570" i="1"/>
  <c r="P5571" i="1"/>
  <c r="P5572" i="1"/>
  <c r="P5573" i="1"/>
  <c r="P5574" i="1"/>
  <c r="P5575" i="1"/>
  <c r="P5576" i="1"/>
  <c r="P5577" i="1"/>
  <c r="P5578" i="1"/>
  <c r="P5579" i="1"/>
  <c r="P5580" i="1"/>
  <c r="P5581" i="1"/>
  <c r="P5582" i="1"/>
  <c r="P5583" i="1"/>
  <c r="P5584" i="1"/>
  <c r="P5585" i="1"/>
  <c r="P5586" i="1"/>
  <c r="P5587" i="1"/>
  <c r="P5588" i="1"/>
  <c r="P5589" i="1"/>
  <c r="P5590" i="1"/>
  <c r="P5591" i="1"/>
  <c r="P5592" i="1"/>
  <c r="P5593" i="1"/>
  <c r="P5594" i="1"/>
  <c r="P5595" i="1"/>
  <c r="P5596" i="1"/>
  <c r="P5597" i="1"/>
  <c r="P5598" i="1"/>
  <c r="P5599" i="1"/>
  <c r="P5600" i="1"/>
  <c r="P5601" i="1"/>
  <c r="P5602" i="1"/>
  <c r="P5603" i="1"/>
  <c r="P5604" i="1"/>
  <c r="P5605" i="1"/>
  <c r="P5606" i="1"/>
  <c r="P5607" i="1"/>
  <c r="P5608" i="1"/>
  <c r="P5609" i="1"/>
  <c r="P5610" i="1"/>
  <c r="P5611" i="1"/>
  <c r="P5612" i="1"/>
  <c r="P5613" i="1"/>
  <c r="P5614" i="1"/>
  <c r="P5615" i="1"/>
  <c r="P5616" i="1"/>
  <c r="P5617" i="1"/>
  <c r="P5618" i="1"/>
  <c r="P5619" i="1"/>
  <c r="P5620" i="1"/>
  <c r="P5621" i="1"/>
  <c r="P5622" i="1"/>
  <c r="P5623" i="1"/>
  <c r="P5624" i="1"/>
  <c r="P5625" i="1"/>
  <c r="P5626" i="1"/>
  <c r="P5627" i="1"/>
  <c r="P5628" i="1"/>
  <c r="P5629" i="1"/>
  <c r="P5630" i="1"/>
  <c r="P5631" i="1"/>
  <c r="P5632" i="1"/>
  <c r="P5633" i="1"/>
  <c r="P5634" i="1"/>
  <c r="P5635" i="1"/>
  <c r="P5636" i="1"/>
  <c r="P5637" i="1"/>
  <c r="P5638" i="1"/>
  <c r="P5639" i="1"/>
  <c r="P5640" i="1"/>
  <c r="P5641" i="1"/>
  <c r="P5642" i="1"/>
  <c r="P5643" i="1"/>
  <c r="P5644" i="1"/>
  <c r="P5645" i="1"/>
  <c r="P5646" i="1"/>
  <c r="P5647" i="1"/>
  <c r="P5648" i="1"/>
  <c r="P5649" i="1"/>
  <c r="P5650" i="1"/>
  <c r="P5651" i="1"/>
  <c r="P5652" i="1"/>
  <c r="P5653" i="1"/>
  <c r="P5654" i="1"/>
  <c r="P5655" i="1"/>
  <c r="P5656" i="1"/>
  <c r="P5657" i="1"/>
  <c r="P5658" i="1"/>
  <c r="P5659" i="1"/>
  <c r="P5660" i="1"/>
  <c r="P5661" i="1"/>
  <c r="P5662" i="1"/>
  <c r="P5663" i="1"/>
  <c r="P5664" i="1"/>
  <c r="P5665" i="1"/>
  <c r="P5666" i="1"/>
  <c r="P5667" i="1"/>
  <c r="P5668" i="1"/>
  <c r="P5669" i="1"/>
  <c r="P5670" i="1"/>
  <c r="P5671" i="1"/>
  <c r="P5672" i="1"/>
  <c r="P5673" i="1"/>
  <c r="P5674" i="1"/>
  <c r="P5675" i="1"/>
  <c r="P5676" i="1"/>
  <c r="P5677" i="1"/>
  <c r="P5678" i="1"/>
  <c r="P5679" i="1"/>
  <c r="P5680" i="1"/>
  <c r="P5681" i="1"/>
  <c r="P5682" i="1"/>
  <c r="P5683" i="1"/>
  <c r="P5684" i="1"/>
  <c r="P5685" i="1"/>
  <c r="P5686" i="1"/>
  <c r="P5687" i="1"/>
  <c r="P5688" i="1"/>
  <c r="P5689" i="1"/>
  <c r="P5690" i="1"/>
  <c r="P5691" i="1"/>
  <c r="P5692" i="1"/>
  <c r="P5693" i="1"/>
  <c r="P5694" i="1"/>
  <c r="P5695" i="1"/>
  <c r="P5696" i="1"/>
  <c r="P5697" i="1"/>
  <c r="P5698" i="1"/>
  <c r="P5699" i="1"/>
  <c r="P5700" i="1"/>
  <c r="P5701" i="1"/>
  <c r="P5702" i="1"/>
  <c r="P5703" i="1"/>
  <c r="P5704" i="1"/>
  <c r="P5705" i="1"/>
  <c r="P5706" i="1"/>
  <c r="P5707" i="1"/>
  <c r="P5708" i="1"/>
  <c r="P5709" i="1"/>
  <c r="P5710" i="1"/>
  <c r="P5711" i="1"/>
  <c r="P5712" i="1"/>
  <c r="P5713" i="1"/>
  <c r="P5714" i="1"/>
  <c r="P5715" i="1"/>
  <c r="P5716" i="1"/>
  <c r="P5717" i="1"/>
  <c r="P5718" i="1"/>
  <c r="P5719" i="1"/>
  <c r="P5720" i="1"/>
  <c r="P5721" i="1"/>
  <c r="P5722" i="1"/>
  <c r="P5723" i="1"/>
  <c r="P5724" i="1"/>
  <c r="P5725" i="1"/>
  <c r="P5726" i="1"/>
  <c r="P5727" i="1"/>
  <c r="P5728" i="1"/>
  <c r="P5729" i="1"/>
  <c r="P5730" i="1"/>
  <c r="P5731" i="1"/>
  <c r="P5732" i="1"/>
  <c r="P5733" i="1"/>
  <c r="P5734" i="1"/>
  <c r="P5735" i="1"/>
  <c r="P5736" i="1"/>
  <c r="P5737" i="1"/>
  <c r="P5738" i="1"/>
  <c r="P5739" i="1"/>
  <c r="P5740" i="1"/>
  <c r="P5741" i="1"/>
  <c r="P5742" i="1"/>
  <c r="P5743" i="1"/>
  <c r="P5744" i="1"/>
  <c r="P5745" i="1"/>
  <c r="P5746" i="1"/>
  <c r="P5747" i="1"/>
  <c r="P5748" i="1"/>
  <c r="P5749" i="1"/>
  <c r="P5750" i="1"/>
  <c r="P5751" i="1"/>
  <c r="P5752" i="1"/>
  <c r="P5753" i="1"/>
  <c r="P5754" i="1"/>
  <c r="P5755" i="1"/>
  <c r="P5756" i="1"/>
  <c r="P5757" i="1"/>
  <c r="P5758" i="1"/>
  <c r="P5759" i="1"/>
  <c r="P5760" i="1"/>
  <c r="P5761" i="1"/>
  <c r="P5762" i="1"/>
  <c r="P5763" i="1"/>
  <c r="P5764" i="1"/>
  <c r="P5765" i="1"/>
  <c r="P5766" i="1"/>
  <c r="P5767" i="1"/>
  <c r="P5768" i="1"/>
  <c r="P5769" i="1"/>
  <c r="P5770" i="1"/>
  <c r="P5771" i="1"/>
  <c r="P5772" i="1"/>
  <c r="P5773" i="1"/>
  <c r="P5774" i="1"/>
  <c r="P5775" i="1"/>
  <c r="P5776" i="1"/>
  <c r="P5777" i="1"/>
  <c r="P5778" i="1"/>
  <c r="P5779" i="1"/>
  <c r="P5780" i="1"/>
  <c r="P5781" i="1"/>
  <c r="P5782" i="1"/>
  <c r="P5783" i="1"/>
  <c r="P5784" i="1"/>
  <c r="P5785" i="1"/>
  <c r="P5786" i="1"/>
  <c r="P5787" i="1"/>
  <c r="P5788" i="1"/>
  <c r="P5789" i="1"/>
  <c r="P5790" i="1"/>
  <c r="P5791" i="1"/>
  <c r="P5792" i="1"/>
  <c r="P5793" i="1"/>
  <c r="P5794" i="1"/>
  <c r="P5795" i="1"/>
  <c r="P5796" i="1"/>
  <c r="P5797" i="1"/>
  <c r="P5798" i="1"/>
  <c r="P5799" i="1"/>
  <c r="P5800" i="1"/>
  <c r="P5801" i="1"/>
  <c r="P5802" i="1"/>
  <c r="P5803" i="1"/>
  <c r="P5804" i="1"/>
  <c r="P5805" i="1"/>
  <c r="P5806" i="1"/>
  <c r="P5807" i="1"/>
  <c r="P5808" i="1"/>
  <c r="P5809" i="1"/>
  <c r="P5810" i="1"/>
  <c r="P5811" i="1"/>
  <c r="P5812" i="1"/>
  <c r="P5813" i="1"/>
  <c r="P5814" i="1"/>
  <c r="P5815" i="1"/>
  <c r="P5816" i="1"/>
  <c r="P5817" i="1"/>
  <c r="P5818" i="1"/>
  <c r="P5819" i="1"/>
  <c r="P5820" i="1"/>
  <c r="P5821" i="1"/>
  <c r="P5822" i="1"/>
  <c r="P5823" i="1"/>
  <c r="P5824" i="1"/>
  <c r="P5825" i="1"/>
  <c r="P5826" i="1"/>
  <c r="P5827" i="1"/>
  <c r="P5828" i="1"/>
  <c r="P5829" i="1"/>
  <c r="P5830" i="1"/>
  <c r="P5831" i="1"/>
  <c r="P5832" i="1"/>
  <c r="P5833" i="1"/>
  <c r="P5834" i="1"/>
  <c r="P5835" i="1"/>
  <c r="P5836" i="1"/>
  <c r="P5837" i="1"/>
  <c r="P5838" i="1"/>
  <c r="P5839" i="1"/>
  <c r="P5840" i="1"/>
  <c r="P5841" i="1"/>
  <c r="P5842" i="1"/>
  <c r="P5843" i="1"/>
  <c r="P5844" i="1"/>
  <c r="P5845" i="1"/>
  <c r="P5846" i="1"/>
  <c r="P5847" i="1"/>
  <c r="P5848" i="1"/>
  <c r="P5849" i="1"/>
  <c r="P5850" i="1"/>
  <c r="P5851" i="1"/>
  <c r="P5852" i="1"/>
  <c r="P5853" i="1"/>
  <c r="P5854" i="1"/>
  <c r="P5855" i="1"/>
  <c r="P5856" i="1"/>
  <c r="P5857" i="1"/>
  <c r="P5858" i="1"/>
  <c r="P5859" i="1"/>
  <c r="P5860" i="1"/>
  <c r="P5861" i="1"/>
  <c r="P5862" i="1"/>
  <c r="P5863" i="1"/>
  <c r="P5864" i="1"/>
  <c r="P5865" i="1"/>
  <c r="P5866" i="1"/>
  <c r="P5867" i="1"/>
  <c r="P5868" i="1"/>
  <c r="P5869" i="1"/>
  <c r="P5870" i="1"/>
  <c r="P5871" i="1"/>
  <c r="P5872" i="1"/>
  <c r="P5873" i="1"/>
  <c r="P5874" i="1"/>
  <c r="P5875" i="1"/>
  <c r="P5876" i="1"/>
  <c r="P5877" i="1"/>
  <c r="P5878" i="1"/>
  <c r="P5879" i="1"/>
  <c r="P5880" i="1"/>
  <c r="P5881" i="1"/>
  <c r="P5882" i="1"/>
  <c r="P5883" i="1"/>
  <c r="P5884" i="1"/>
  <c r="P5885" i="1"/>
  <c r="P5886" i="1"/>
  <c r="P5887" i="1"/>
  <c r="P5888" i="1"/>
  <c r="P5889" i="1"/>
  <c r="P5890" i="1"/>
  <c r="P5891" i="1"/>
  <c r="P5892" i="1"/>
  <c r="P5893" i="1"/>
  <c r="P5894" i="1"/>
  <c r="P5895" i="1"/>
  <c r="P5896" i="1"/>
  <c r="P5897" i="1"/>
  <c r="P5898" i="1"/>
  <c r="P5899" i="1"/>
  <c r="P5900" i="1"/>
  <c r="P5901" i="1"/>
  <c r="P5902" i="1"/>
  <c r="P5903" i="1"/>
  <c r="P5904" i="1"/>
  <c r="P5905" i="1"/>
  <c r="P5906" i="1"/>
  <c r="P5907" i="1"/>
  <c r="P5908" i="1"/>
  <c r="P5909" i="1"/>
  <c r="P5910" i="1"/>
  <c r="P5911" i="1"/>
  <c r="P5912" i="1"/>
  <c r="P5913" i="1"/>
  <c r="P5914" i="1"/>
  <c r="P5915" i="1"/>
  <c r="P5916" i="1"/>
  <c r="P5917" i="1"/>
  <c r="P5918" i="1"/>
  <c r="P5919" i="1"/>
  <c r="P5920" i="1"/>
  <c r="P5921" i="1"/>
  <c r="P5922" i="1"/>
  <c r="P5923" i="1"/>
  <c r="P5924" i="1"/>
  <c r="P5925" i="1"/>
  <c r="P5926" i="1"/>
  <c r="P5927" i="1"/>
  <c r="P5928" i="1"/>
  <c r="P5929" i="1"/>
  <c r="P5930" i="1"/>
  <c r="P5931" i="1"/>
  <c r="P5932" i="1"/>
  <c r="P5933" i="1"/>
  <c r="P5934" i="1"/>
  <c r="P5935" i="1"/>
  <c r="P5936" i="1"/>
  <c r="P5937" i="1"/>
  <c r="P5938" i="1"/>
  <c r="P5939" i="1"/>
  <c r="P5940" i="1"/>
  <c r="P5941" i="1"/>
  <c r="P5942" i="1"/>
  <c r="P5943" i="1"/>
  <c r="P5944" i="1"/>
  <c r="P5945" i="1"/>
  <c r="P5946" i="1"/>
  <c r="P5947" i="1"/>
  <c r="P5948" i="1"/>
  <c r="P5949" i="1"/>
  <c r="P5950" i="1"/>
  <c r="P5951" i="1"/>
  <c r="P5952" i="1"/>
  <c r="P5953" i="1"/>
  <c r="P5954" i="1"/>
  <c r="P5955" i="1"/>
  <c r="P5956" i="1"/>
  <c r="P5957" i="1"/>
  <c r="P5958" i="1"/>
  <c r="P5959" i="1"/>
  <c r="P5960" i="1"/>
  <c r="P5961" i="1"/>
  <c r="P5962" i="1"/>
  <c r="P5963" i="1"/>
  <c r="P5964" i="1"/>
  <c r="P5965" i="1"/>
  <c r="P5966" i="1"/>
  <c r="P5967" i="1"/>
  <c r="P5968" i="1"/>
  <c r="P5969" i="1"/>
  <c r="P5970" i="1"/>
  <c r="P5971" i="1"/>
  <c r="P5972" i="1"/>
  <c r="P5973" i="1"/>
  <c r="P5974" i="1"/>
  <c r="P5975" i="1"/>
  <c r="P5976" i="1"/>
  <c r="P5977" i="1"/>
  <c r="P5978" i="1"/>
  <c r="P5979" i="1"/>
  <c r="P5980" i="1"/>
  <c r="P5981" i="1"/>
  <c r="P5982" i="1"/>
  <c r="P5983" i="1"/>
  <c r="P5984" i="1"/>
  <c r="P5985" i="1"/>
  <c r="P5986" i="1"/>
  <c r="P5987" i="1"/>
  <c r="P5988" i="1"/>
  <c r="P5989" i="1"/>
  <c r="P5990" i="1"/>
  <c r="P5991" i="1"/>
  <c r="P5992" i="1"/>
  <c r="P5993" i="1"/>
  <c r="P5994" i="1"/>
  <c r="P5995" i="1"/>
  <c r="P5996" i="1"/>
  <c r="P5997" i="1"/>
  <c r="P5998" i="1"/>
  <c r="P5999" i="1"/>
  <c r="P6000" i="1"/>
  <c r="P6001" i="1"/>
  <c r="P6002" i="1"/>
  <c r="P6003" i="1"/>
  <c r="P6004" i="1"/>
  <c r="P6005" i="1"/>
  <c r="P6006" i="1"/>
  <c r="P6007" i="1"/>
  <c r="P6008" i="1"/>
  <c r="P6009" i="1"/>
  <c r="P6010" i="1"/>
  <c r="P6011" i="1"/>
  <c r="P6012" i="1"/>
  <c r="P6013" i="1"/>
  <c r="P6014" i="1"/>
  <c r="P6015" i="1"/>
  <c r="P6016" i="1"/>
  <c r="P6017" i="1"/>
  <c r="P6018" i="1"/>
  <c r="P6019" i="1"/>
  <c r="P6020" i="1"/>
  <c r="P6021" i="1"/>
  <c r="P6022" i="1"/>
  <c r="P6023" i="1"/>
  <c r="P6024" i="1"/>
  <c r="P6025" i="1"/>
  <c r="P6026" i="1"/>
  <c r="P6027" i="1"/>
  <c r="P6028" i="1"/>
  <c r="P6029" i="1"/>
  <c r="P6030" i="1"/>
  <c r="P6031" i="1"/>
  <c r="P6032" i="1"/>
  <c r="P6033" i="1"/>
  <c r="P6034" i="1"/>
  <c r="P6035" i="1"/>
  <c r="P6036" i="1"/>
  <c r="P6037" i="1"/>
  <c r="P6038" i="1"/>
  <c r="P6039" i="1"/>
  <c r="P6040" i="1"/>
  <c r="P6041" i="1"/>
  <c r="P6042" i="1"/>
  <c r="P6043" i="1"/>
  <c r="P6044" i="1"/>
  <c r="P6045" i="1"/>
  <c r="P6046" i="1"/>
  <c r="P6047" i="1"/>
  <c r="P6048" i="1"/>
  <c r="P6049" i="1"/>
  <c r="P6050" i="1"/>
  <c r="P6051" i="1"/>
  <c r="P6052" i="1"/>
  <c r="P6053" i="1"/>
  <c r="P6054" i="1"/>
  <c r="P6055" i="1"/>
  <c r="P6056" i="1"/>
  <c r="P6057" i="1"/>
  <c r="P6058" i="1"/>
  <c r="P6059" i="1"/>
  <c r="P6060" i="1"/>
  <c r="P6061" i="1"/>
  <c r="P6062" i="1"/>
  <c r="P6063" i="1"/>
  <c r="P6064" i="1"/>
  <c r="P6065" i="1"/>
  <c r="P6066" i="1"/>
  <c r="P6067" i="1"/>
  <c r="P6068" i="1"/>
  <c r="P6069" i="1"/>
  <c r="P6070" i="1"/>
  <c r="P6071" i="1"/>
  <c r="P6072" i="1"/>
  <c r="P6073" i="1"/>
  <c r="P6074" i="1"/>
  <c r="P6075" i="1"/>
  <c r="P6076" i="1"/>
  <c r="P6077" i="1"/>
  <c r="P6078" i="1"/>
  <c r="P6079" i="1"/>
  <c r="P6080" i="1"/>
  <c r="P6081" i="1"/>
  <c r="P6082" i="1"/>
  <c r="P6083" i="1"/>
  <c r="P6084" i="1"/>
  <c r="P6085" i="1"/>
  <c r="P6086" i="1"/>
  <c r="P6087" i="1"/>
  <c r="P6088" i="1"/>
  <c r="P6089" i="1"/>
  <c r="P6090" i="1"/>
  <c r="P6091" i="1"/>
  <c r="P6092" i="1"/>
  <c r="P6093" i="1"/>
  <c r="P6094" i="1"/>
  <c r="P6095" i="1"/>
  <c r="P6096" i="1"/>
  <c r="P6097" i="1"/>
  <c r="P6098" i="1"/>
  <c r="P6099" i="1"/>
  <c r="P6100" i="1"/>
  <c r="P6101" i="1"/>
  <c r="P6102" i="1"/>
  <c r="P6103" i="1"/>
  <c r="P6104" i="1"/>
  <c r="P6105" i="1"/>
  <c r="P6106" i="1"/>
  <c r="P6107" i="1"/>
  <c r="P6108" i="1"/>
  <c r="P6109" i="1"/>
  <c r="P6110" i="1"/>
  <c r="P6111" i="1"/>
  <c r="P6112" i="1"/>
  <c r="P6113" i="1"/>
  <c r="P6114" i="1"/>
  <c r="P6115" i="1"/>
  <c r="P6116" i="1"/>
  <c r="P6117" i="1"/>
  <c r="P6118" i="1"/>
  <c r="P6119" i="1"/>
  <c r="P6120" i="1"/>
  <c r="P6121" i="1"/>
  <c r="P6122" i="1"/>
  <c r="P6123" i="1"/>
  <c r="P6124" i="1"/>
  <c r="P6125" i="1"/>
  <c r="P6126" i="1"/>
  <c r="P6127" i="1"/>
  <c r="P6128" i="1"/>
  <c r="P6129" i="1"/>
  <c r="P6130" i="1"/>
  <c r="P6131" i="1"/>
  <c r="P6132" i="1"/>
  <c r="P6133" i="1"/>
  <c r="P6134" i="1"/>
  <c r="P6135" i="1"/>
  <c r="P6136" i="1"/>
  <c r="P6137" i="1"/>
  <c r="P6138" i="1"/>
  <c r="P6139" i="1"/>
  <c r="P6140" i="1"/>
  <c r="P6141" i="1"/>
  <c r="P6142" i="1"/>
  <c r="P6143" i="1"/>
  <c r="P6144" i="1"/>
  <c r="P6145" i="1"/>
  <c r="P6146" i="1"/>
  <c r="P6147" i="1"/>
  <c r="P6148" i="1"/>
  <c r="P6149" i="1"/>
  <c r="P6150" i="1"/>
  <c r="P6151" i="1"/>
  <c r="P6152" i="1"/>
  <c r="P6153" i="1"/>
  <c r="P6154" i="1"/>
  <c r="P6155" i="1"/>
  <c r="P6156" i="1"/>
  <c r="P6157" i="1"/>
  <c r="P6158" i="1"/>
  <c r="P6159" i="1"/>
  <c r="P6160" i="1"/>
  <c r="P6161" i="1"/>
  <c r="P6162" i="1"/>
  <c r="P6163" i="1"/>
  <c r="P6164" i="1"/>
  <c r="P6165" i="1"/>
  <c r="P6166" i="1"/>
  <c r="P6167" i="1"/>
  <c r="P6168" i="1"/>
  <c r="P6169" i="1"/>
  <c r="P6170" i="1"/>
  <c r="P6171" i="1"/>
  <c r="P6172" i="1"/>
  <c r="P6173" i="1"/>
  <c r="P6174" i="1"/>
  <c r="P6175" i="1"/>
  <c r="P6176" i="1"/>
  <c r="P6177" i="1"/>
  <c r="P6178" i="1"/>
  <c r="P6179" i="1"/>
  <c r="P6180" i="1"/>
  <c r="P6181" i="1"/>
  <c r="P6182" i="1"/>
  <c r="P6183" i="1"/>
  <c r="P6184" i="1"/>
  <c r="P6185" i="1"/>
  <c r="P6186" i="1"/>
  <c r="P6187" i="1"/>
  <c r="P6188" i="1"/>
  <c r="P6189" i="1"/>
  <c r="P6190" i="1"/>
  <c r="P6191" i="1"/>
  <c r="P6192" i="1"/>
  <c r="P6193" i="1"/>
  <c r="P6194" i="1"/>
  <c r="P6195" i="1"/>
  <c r="P6196" i="1"/>
  <c r="P6197" i="1"/>
  <c r="P6198" i="1"/>
  <c r="P6199" i="1"/>
  <c r="P6200" i="1"/>
  <c r="P6201" i="1"/>
  <c r="P6202" i="1"/>
  <c r="P6203" i="1"/>
  <c r="P6204" i="1"/>
  <c r="P6205" i="1"/>
  <c r="P6206" i="1"/>
  <c r="P6207" i="1"/>
  <c r="P6208" i="1"/>
  <c r="P6209" i="1"/>
  <c r="P6210" i="1"/>
  <c r="P6211" i="1"/>
  <c r="P6212" i="1"/>
  <c r="P6213" i="1"/>
  <c r="P6214" i="1"/>
  <c r="P6215" i="1"/>
  <c r="P6216" i="1"/>
  <c r="P6217" i="1"/>
  <c r="P6218" i="1"/>
  <c r="P6219" i="1"/>
  <c r="P6220" i="1"/>
  <c r="P6221" i="1"/>
  <c r="P6222" i="1"/>
  <c r="P6223" i="1"/>
  <c r="P6224" i="1"/>
  <c r="P6225" i="1"/>
  <c r="P6226" i="1"/>
  <c r="P6227" i="1"/>
  <c r="P6228" i="1"/>
  <c r="P6229" i="1"/>
  <c r="P6230" i="1"/>
  <c r="P6231" i="1"/>
  <c r="P6232" i="1"/>
  <c r="P6233" i="1"/>
  <c r="P6234" i="1"/>
  <c r="P6235" i="1"/>
  <c r="P6236" i="1"/>
  <c r="P6237" i="1"/>
  <c r="P6238" i="1"/>
  <c r="P6239" i="1"/>
  <c r="P6240" i="1"/>
  <c r="P6241" i="1"/>
  <c r="P6242" i="1"/>
  <c r="P6243" i="1"/>
  <c r="P6244" i="1"/>
  <c r="P6245" i="1"/>
  <c r="P6246" i="1"/>
  <c r="P6247" i="1"/>
  <c r="P6248" i="1"/>
  <c r="P6249" i="1"/>
  <c r="P6250" i="1"/>
  <c r="P6251" i="1"/>
  <c r="P6252" i="1"/>
  <c r="P6253" i="1"/>
  <c r="P6254" i="1"/>
  <c r="P6255" i="1"/>
  <c r="P6256" i="1"/>
  <c r="P6257" i="1"/>
  <c r="P6258" i="1"/>
  <c r="P6259" i="1"/>
  <c r="P6260" i="1"/>
  <c r="P6261" i="1"/>
  <c r="P6262" i="1"/>
  <c r="P6263" i="1"/>
  <c r="P6264" i="1"/>
  <c r="P6265" i="1"/>
  <c r="P6266" i="1"/>
  <c r="P6267" i="1"/>
  <c r="P6268" i="1"/>
  <c r="P6269" i="1"/>
  <c r="P6270" i="1"/>
  <c r="P6271" i="1"/>
  <c r="P6272" i="1"/>
  <c r="P6273" i="1"/>
  <c r="P6274" i="1"/>
  <c r="P6275" i="1"/>
  <c r="P6276" i="1"/>
  <c r="P6277" i="1"/>
  <c r="P6278" i="1"/>
  <c r="P6279" i="1"/>
  <c r="P6280" i="1"/>
  <c r="P6281" i="1"/>
  <c r="P6282" i="1"/>
  <c r="P6283" i="1"/>
  <c r="P6284" i="1"/>
  <c r="P6285" i="1"/>
  <c r="P6286" i="1"/>
  <c r="P6287" i="1"/>
  <c r="P6288" i="1"/>
  <c r="P6289" i="1"/>
  <c r="P6290" i="1"/>
  <c r="P6291" i="1"/>
  <c r="P6292" i="1"/>
  <c r="P6293" i="1"/>
  <c r="P6294" i="1"/>
  <c r="P6295" i="1"/>
  <c r="P6296" i="1"/>
  <c r="P6297" i="1"/>
  <c r="P6298" i="1"/>
  <c r="P6299" i="1"/>
  <c r="P6300" i="1"/>
  <c r="P6301" i="1"/>
  <c r="P6302" i="1"/>
  <c r="P6303" i="1"/>
  <c r="P6304" i="1"/>
  <c r="P6305" i="1"/>
  <c r="P6306" i="1"/>
  <c r="P6307" i="1"/>
  <c r="P6308" i="1"/>
  <c r="P6309" i="1"/>
  <c r="P6310" i="1"/>
  <c r="P6311" i="1"/>
  <c r="P6312" i="1"/>
  <c r="P6313" i="1"/>
  <c r="P6314" i="1"/>
  <c r="P6315" i="1"/>
  <c r="P6316" i="1"/>
  <c r="P6317" i="1"/>
  <c r="P6318" i="1"/>
  <c r="P6319" i="1"/>
  <c r="P6320" i="1"/>
  <c r="P6321" i="1"/>
  <c r="P6322" i="1"/>
  <c r="P6323" i="1"/>
  <c r="P6324" i="1"/>
  <c r="P6325" i="1"/>
  <c r="P6326" i="1"/>
  <c r="P6327" i="1"/>
  <c r="P6328" i="1"/>
  <c r="P6329" i="1"/>
  <c r="P6330" i="1"/>
  <c r="P6331" i="1"/>
  <c r="P6332" i="1"/>
  <c r="P6333" i="1"/>
  <c r="P6334" i="1"/>
  <c r="P6335" i="1"/>
  <c r="P6336" i="1"/>
  <c r="P6337" i="1"/>
  <c r="P6338" i="1"/>
  <c r="P6339" i="1"/>
  <c r="P6340" i="1"/>
  <c r="P6341" i="1"/>
  <c r="P6342" i="1"/>
  <c r="P6343" i="1"/>
  <c r="P6344" i="1"/>
  <c r="P6345" i="1"/>
  <c r="P6346" i="1"/>
  <c r="P6347" i="1"/>
  <c r="P6348" i="1"/>
  <c r="P6349" i="1"/>
  <c r="P6350" i="1"/>
  <c r="P6351" i="1"/>
  <c r="P6352" i="1"/>
  <c r="P6353" i="1"/>
  <c r="P6354" i="1"/>
  <c r="P6355" i="1"/>
  <c r="P6356" i="1"/>
  <c r="P6357" i="1"/>
  <c r="P6358" i="1"/>
  <c r="P6359" i="1"/>
  <c r="P6360" i="1"/>
  <c r="P6361" i="1"/>
  <c r="P6362" i="1"/>
  <c r="P6363" i="1"/>
  <c r="P6364" i="1"/>
  <c r="P6365" i="1"/>
  <c r="P6366" i="1"/>
  <c r="P6367" i="1"/>
  <c r="P6368" i="1"/>
  <c r="P6369" i="1"/>
  <c r="P6370" i="1"/>
  <c r="P6371" i="1"/>
  <c r="P6372" i="1"/>
  <c r="P6373" i="1"/>
  <c r="P6374" i="1"/>
  <c r="P6375" i="1"/>
  <c r="P6376" i="1"/>
  <c r="P6377" i="1"/>
  <c r="P6378" i="1"/>
  <c r="P6379" i="1"/>
  <c r="P6380" i="1"/>
  <c r="P6381" i="1"/>
  <c r="P6382" i="1"/>
  <c r="P6383" i="1"/>
  <c r="P6384" i="1"/>
  <c r="P6385" i="1"/>
  <c r="P6386" i="1"/>
  <c r="P6387" i="1"/>
  <c r="P6388" i="1"/>
  <c r="P6389" i="1"/>
  <c r="P6390" i="1"/>
  <c r="P6391" i="1"/>
  <c r="P6392" i="1"/>
  <c r="P6393" i="1"/>
  <c r="P6394" i="1"/>
  <c r="P6395" i="1"/>
  <c r="P6396" i="1"/>
  <c r="P6397" i="1"/>
  <c r="P6398" i="1"/>
  <c r="P6399" i="1"/>
  <c r="P6400" i="1"/>
  <c r="P6401" i="1"/>
  <c r="P6402" i="1"/>
  <c r="P6403" i="1"/>
  <c r="P6404" i="1"/>
  <c r="P6405" i="1"/>
  <c r="P6406" i="1"/>
  <c r="P6407" i="1"/>
  <c r="P6408" i="1"/>
  <c r="P6409" i="1"/>
  <c r="P6410" i="1"/>
  <c r="P6411" i="1"/>
  <c r="P6412" i="1"/>
  <c r="P6413" i="1"/>
  <c r="P6414" i="1"/>
  <c r="P6415" i="1"/>
  <c r="P6416" i="1"/>
  <c r="P6417" i="1"/>
  <c r="P6418" i="1"/>
  <c r="P6419" i="1"/>
  <c r="P6420" i="1"/>
  <c r="P6421" i="1"/>
  <c r="P6422" i="1"/>
  <c r="P6423" i="1"/>
  <c r="P6424" i="1"/>
  <c r="P6425" i="1"/>
  <c r="P6426" i="1"/>
  <c r="P6427" i="1"/>
  <c r="P6428" i="1"/>
  <c r="P6429" i="1"/>
  <c r="P6430" i="1"/>
  <c r="P6431" i="1"/>
  <c r="P6432" i="1"/>
  <c r="P6433" i="1"/>
  <c r="P6434" i="1"/>
  <c r="P6435" i="1"/>
  <c r="P6436" i="1"/>
  <c r="P6437" i="1"/>
  <c r="P6438" i="1"/>
  <c r="P6439" i="1"/>
  <c r="P6440" i="1"/>
  <c r="P6441" i="1"/>
  <c r="P6442" i="1"/>
  <c r="P6443" i="1"/>
  <c r="P6444" i="1"/>
  <c r="P6445" i="1"/>
  <c r="P6446" i="1"/>
  <c r="P6447" i="1"/>
  <c r="P6448" i="1"/>
  <c r="P6449" i="1"/>
  <c r="P6450" i="1"/>
  <c r="P6451" i="1"/>
  <c r="P6452" i="1"/>
  <c r="P6453" i="1"/>
  <c r="P6454" i="1"/>
  <c r="P6455" i="1"/>
  <c r="P6456" i="1"/>
  <c r="P6457" i="1"/>
  <c r="P6458" i="1"/>
  <c r="P6459" i="1"/>
  <c r="P6460" i="1"/>
  <c r="P6461" i="1"/>
  <c r="P6462" i="1"/>
  <c r="P6463" i="1"/>
  <c r="P6464" i="1"/>
  <c r="P6465" i="1"/>
  <c r="P6466" i="1"/>
  <c r="P6467" i="1"/>
  <c r="P6468" i="1"/>
  <c r="P6469" i="1"/>
  <c r="P6470" i="1"/>
  <c r="P6471" i="1"/>
  <c r="P6472" i="1"/>
  <c r="P6473" i="1"/>
  <c r="P6474" i="1"/>
  <c r="P6475" i="1"/>
  <c r="P6476" i="1"/>
  <c r="P6477" i="1"/>
  <c r="P6478" i="1"/>
  <c r="P6479" i="1"/>
  <c r="P6480" i="1"/>
  <c r="P6481" i="1"/>
  <c r="P6482" i="1"/>
  <c r="P6483" i="1"/>
  <c r="P6484" i="1"/>
  <c r="P6485" i="1"/>
  <c r="P6486" i="1"/>
  <c r="P6487" i="1"/>
  <c r="P6488" i="1"/>
  <c r="P6489" i="1"/>
  <c r="P6490" i="1"/>
  <c r="P6491" i="1"/>
  <c r="P6492" i="1"/>
  <c r="P6493" i="1"/>
  <c r="P6494" i="1"/>
  <c r="P6495" i="1"/>
  <c r="P6496" i="1"/>
  <c r="P6497" i="1"/>
  <c r="P6498" i="1"/>
  <c r="P6499" i="1"/>
  <c r="P6500" i="1"/>
  <c r="P6501" i="1"/>
  <c r="P6502" i="1"/>
  <c r="P6503" i="1"/>
  <c r="P6504" i="1"/>
  <c r="P6505" i="1"/>
  <c r="P6506" i="1"/>
  <c r="P6507" i="1"/>
  <c r="P6508" i="1"/>
  <c r="P6509" i="1"/>
  <c r="P6510" i="1"/>
  <c r="P6511" i="1"/>
  <c r="P6512" i="1"/>
  <c r="P6513" i="1"/>
  <c r="P6514" i="1"/>
  <c r="P6515" i="1"/>
  <c r="P6516" i="1"/>
  <c r="P6517" i="1"/>
  <c r="P6518" i="1"/>
  <c r="P6519" i="1"/>
  <c r="P6520" i="1"/>
  <c r="P6521" i="1"/>
  <c r="P6522" i="1"/>
  <c r="P6523" i="1"/>
  <c r="P6524" i="1"/>
  <c r="P6525" i="1"/>
  <c r="P6526" i="1"/>
  <c r="P6527" i="1"/>
  <c r="P6528" i="1"/>
  <c r="P6529" i="1"/>
  <c r="P6530" i="1"/>
  <c r="P6531" i="1"/>
  <c r="P6532" i="1"/>
  <c r="P6533" i="1"/>
  <c r="P6534" i="1"/>
  <c r="P6535" i="1"/>
  <c r="P6536" i="1"/>
  <c r="P6537" i="1"/>
  <c r="P6538" i="1"/>
  <c r="P6539" i="1"/>
  <c r="P6540" i="1"/>
  <c r="P6541" i="1"/>
  <c r="P6542" i="1"/>
  <c r="P6543" i="1"/>
  <c r="P6544" i="1"/>
  <c r="P6545" i="1"/>
  <c r="P6546" i="1"/>
  <c r="P6547" i="1"/>
  <c r="P6548" i="1"/>
  <c r="P6549" i="1"/>
  <c r="P6550" i="1"/>
  <c r="P6551" i="1"/>
  <c r="P6552" i="1"/>
  <c r="P6553" i="1"/>
  <c r="P6554" i="1"/>
  <c r="P6555" i="1"/>
  <c r="P6556" i="1"/>
  <c r="P6557" i="1"/>
  <c r="P6558" i="1"/>
  <c r="P6559" i="1"/>
  <c r="P6560" i="1"/>
  <c r="P6561" i="1"/>
  <c r="P6562" i="1"/>
  <c r="P6563" i="1"/>
  <c r="P6564" i="1"/>
  <c r="P6565" i="1"/>
  <c r="P6566" i="1"/>
  <c r="P6567" i="1"/>
  <c r="P6568" i="1"/>
  <c r="P6569" i="1"/>
  <c r="P6570" i="1"/>
  <c r="P6571" i="1"/>
  <c r="P6572" i="1"/>
  <c r="P6573" i="1"/>
  <c r="P6574" i="1"/>
  <c r="P6575" i="1"/>
  <c r="P6576" i="1"/>
  <c r="P6577" i="1"/>
  <c r="P6578" i="1"/>
  <c r="P6579" i="1"/>
  <c r="P6580" i="1"/>
  <c r="P6581" i="1"/>
  <c r="P6582" i="1"/>
  <c r="P6583" i="1"/>
  <c r="P6584" i="1"/>
  <c r="P6585" i="1"/>
  <c r="P6586" i="1"/>
  <c r="P6587" i="1"/>
  <c r="P6588" i="1"/>
  <c r="P6589" i="1"/>
  <c r="P6590" i="1"/>
  <c r="P6591" i="1"/>
  <c r="P6592" i="1"/>
  <c r="P6593" i="1"/>
  <c r="P6594" i="1"/>
  <c r="P6595" i="1"/>
  <c r="P6596" i="1"/>
  <c r="P6597" i="1"/>
  <c r="P6598" i="1"/>
  <c r="P6599" i="1"/>
  <c r="P6600" i="1"/>
  <c r="P6601" i="1"/>
  <c r="P6602" i="1"/>
  <c r="P6603" i="1"/>
  <c r="P6604" i="1"/>
  <c r="P6605" i="1"/>
  <c r="P6606" i="1"/>
  <c r="P6607" i="1"/>
  <c r="P6608" i="1"/>
  <c r="P6609" i="1"/>
  <c r="P6610" i="1"/>
  <c r="P6611" i="1"/>
  <c r="P6612" i="1"/>
  <c r="P6613" i="1"/>
  <c r="P6614" i="1"/>
  <c r="P6615" i="1"/>
  <c r="P6616" i="1"/>
  <c r="P6617" i="1"/>
  <c r="P6618" i="1"/>
  <c r="P6619" i="1"/>
  <c r="P6620" i="1"/>
  <c r="P6621" i="1"/>
  <c r="P6622" i="1"/>
  <c r="P6623" i="1"/>
  <c r="P6624" i="1"/>
  <c r="P6625" i="1"/>
  <c r="P6626" i="1"/>
  <c r="P6627" i="1"/>
  <c r="P6628" i="1"/>
  <c r="P6629" i="1"/>
  <c r="P6630" i="1"/>
  <c r="P6631" i="1"/>
  <c r="P6632" i="1"/>
  <c r="P6633" i="1"/>
  <c r="P6634" i="1"/>
  <c r="P6635" i="1"/>
  <c r="P6636" i="1"/>
  <c r="P6637" i="1"/>
  <c r="P6638" i="1"/>
  <c r="P6639" i="1"/>
  <c r="P6640" i="1"/>
  <c r="P6641" i="1"/>
  <c r="P6642" i="1"/>
  <c r="P6643" i="1"/>
  <c r="P6644" i="1"/>
  <c r="P6645" i="1"/>
  <c r="P6646" i="1"/>
  <c r="P6647" i="1"/>
  <c r="P6648" i="1"/>
  <c r="P6649" i="1"/>
  <c r="P6650" i="1"/>
  <c r="P6651" i="1"/>
  <c r="P6652" i="1"/>
  <c r="P6653" i="1"/>
  <c r="P6654" i="1"/>
  <c r="P6655" i="1"/>
  <c r="P6656" i="1"/>
  <c r="P6657" i="1"/>
  <c r="P6658" i="1"/>
  <c r="P6659" i="1"/>
  <c r="P6660" i="1"/>
  <c r="P6661" i="1"/>
  <c r="P6662" i="1"/>
  <c r="P6663" i="1"/>
  <c r="P6664" i="1"/>
  <c r="P6665" i="1"/>
  <c r="P6666" i="1"/>
  <c r="P6667" i="1"/>
  <c r="P6668" i="1"/>
  <c r="P6669" i="1"/>
  <c r="P6670" i="1"/>
  <c r="P6671" i="1"/>
  <c r="P6672" i="1"/>
  <c r="P6673" i="1"/>
  <c r="P6674" i="1"/>
  <c r="P6675" i="1"/>
  <c r="P6676" i="1"/>
  <c r="P6677" i="1"/>
  <c r="P6678" i="1"/>
  <c r="P6679" i="1"/>
  <c r="P6680" i="1"/>
  <c r="P6681" i="1"/>
  <c r="P6682" i="1"/>
  <c r="P6683" i="1"/>
  <c r="P6684" i="1"/>
  <c r="P6685" i="1"/>
  <c r="P6686" i="1"/>
  <c r="P6687" i="1"/>
  <c r="P6688" i="1"/>
  <c r="P6689" i="1"/>
  <c r="P6690" i="1"/>
  <c r="P6691" i="1"/>
  <c r="P6692" i="1"/>
  <c r="P6693" i="1"/>
  <c r="P6694" i="1"/>
  <c r="P6695" i="1"/>
  <c r="P6696" i="1"/>
  <c r="P6697" i="1"/>
  <c r="P6698" i="1"/>
  <c r="P6699" i="1"/>
  <c r="P6700" i="1"/>
  <c r="P6701" i="1"/>
  <c r="P6702" i="1"/>
  <c r="P6703" i="1"/>
  <c r="P6704" i="1"/>
  <c r="P6705" i="1"/>
  <c r="P6706" i="1"/>
  <c r="P6707" i="1"/>
  <c r="P6708" i="1"/>
  <c r="P6709" i="1"/>
  <c r="P6710" i="1"/>
  <c r="P6711" i="1"/>
  <c r="P6712" i="1"/>
  <c r="P6713" i="1"/>
  <c r="P6714" i="1"/>
  <c r="P6715" i="1"/>
  <c r="P6716" i="1"/>
  <c r="P6717" i="1"/>
  <c r="P6718" i="1"/>
  <c r="P6719" i="1"/>
  <c r="P6720" i="1"/>
  <c r="P6721" i="1"/>
  <c r="P6722" i="1"/>
  <c r="P6723" i="1"/>
  <c r="P6724" i="1"/>
  <c r="P6725" i="1"/>
  <c r="P6726" i="1"/>
  <c r="P6727" i="1"/>
  <c r="P6728" i="1"/>
  <c r="P6729" i="1"/>
  <c r="P6730" i="1"/>
  <c r="P6731" i="1"/>
  <c r="P6732" i="1"/>
  <c r="P6733" i="1"/>
  <c r="P6734" i="1"/>
  <c r="P6735" i="1"/>
  <c r="P6736" i="1"/>
  <c r="P6737" i="1"/>
  <c r="P6738" i="1"/>
  <c r="P6739" i="1"/>
  <c r="P6740" i="1"/>
  <c r="P6741" i="1"/>
  <c r="P6742" i="1"/>
  <c r="P6743" i="1"/>
  <c r="P6744" i="1"/>
  <c r="P6745" i="1"/>
  <c r="P6746" i="1"/>
  <c r="P6747" i="1"/>
  <c r="P6748" i="1"/>
  <c r="P6749" i="1"/>
  <c r="P6750" i="1"/>
  <c r="P6751" i="1"/>
  <c r="P6752" i="1"/>
  <c r="P6753" i="1"/>
  <c r="P6754" i="1"/>
  <c r="P6755" i="1"/>
  <c r="P6756" i="1"/>
  <c r="P6757" i="1"/>
  <c r="P6758" i="1"/>
  <c r="P6759" i="1"/>
  <c r="P6760" i="1"/>
  <c r="P6761" i="1"/>
  <c r="P6762" i="1"/>
  <c r="P6763" i="1"/>
  <c r="P6764" i="1"/>
  <c r="P6765" i="1"/>
  <c r="P6766" i="1"/>
  <c r="P6767" i="1"/>
  <c r="P6768" i="1"/>
  <c r="P6769" i="1"/>
  <c r="P6770" i="1"/>
  <c r="P6771" i="1"/>
  <c r="P6772" i="1"/>
  <c r="P6773" i="1"/>
  <c r="P6774" i="1"/>
  <c r="P6775" i="1"/>
  <c r="P6776" i="1"/>
  <c r="P6777" i="1"/>
  <c r="P6778" i="1"/>
  <c r="P6779" i="1"/>
  <c r="P6780" i="1"/>
  <c r="P6781" i="1"/>
  <c r="P6782" i="1"/>
  <c r="P6783" i="1"/>
  <c r="P6784" i="1"/>
  <c r="P6785" i="1"/>
  <c r="P6786" i="1"/>
  <c r="P6787" i="1"/>
  <c r="P6788" i="1"/>
  <c r="P6789" i="1"/>
  <c r="P6790" i="1"/>
  <c r="P6791" i="1"/>
  <c r="P6792" i="1"/>
  <c r="P6793" i="1"/>
  <c r="P6794" i="1"/>
  <c r="P6795" i="1"/>
  <c r="P6796" i="1"/>
  <c r="P6797" i="1"/>
  <c r="P6798" i="1"/>
  <c r="P6799" i="1"/>
  <c r="P6800" i="1"/>
  <c r="P6801" i="1"/>
  <c r="P6802" i="1"/>
  <c r="P6803" i="1"/>
  <c r="P6804" i="1"/>
  <c r="P6805" i="1"/>
  <c r="P6806" i="1"/>
  <c r="P6807" i="1"/>
  <c r="P6808" i="1"/>
  <c r="P6809" i="1"/>
  <c r="P6810" i="1"/>
  <c r="P6811" i="1"/>
  <c r="P6812" i="1"/>
  <c r="P6813" i="1"/>
  <c r="P6814" i="1"/>
  <c r="P6815" i="1"/>
  <c r="P6816" i="1"/>
  <c r="P6817" i="1"/>
  <c r="P6818" i="1"/>
  <c r="P6819" i="1"/>
  <c r="P6820" i="1"/>
  <c r="P6821" i="1"/>
  <c r="P6822" i="1"/>
  <c r="P6823" i="1"/>
  <c r="P6824" i="1"/>
  <c r="P6825" i="1"/>
  <c r="P6826" i="1"/>
  <c r="P6827" i="1"/>
  <c r="P6828" i="1"/>
  <c r="P6829" i="1"/>
  <c r="P6830" i="1"/>
  <c r="P6831" i="1"/>
  <c r="P6832" i="1"/>
  <c r="P6833" i="1"/>
  <c r="P6834" i="1"/>
  <c r="P6835" i="1"/>
  <c r="P6836" i="1"/>
  <c r="P6837" i="1"/>
  <c r="P6838" i="1"/>
  <c r="P6839" i="1"/>
  <c r="P6840" i="1"/>
  <c r="P6841" i="1"/>
  <c r="P6842" i="1"/>
  <c r="P6843" i="1"/>
  <c r="P6844" i="1"/>
  <c r="P6845" i="1"/>
  <c r="P6846" i="1"/>
  <c r="P6847" i="1"/>
  <c r="P6848" i="1"/>
  <c r="P6849" i="1"/>
  <c r="P6850" i="1"/>
  <c r="P6851" i="1"/>
  <c r="P6852" i="1"/>
  <c r="P6853" i="1"/>
  <c r="P6854" i="1"/>
  <c r="P6855" i="1"/>
  <c r="P6856" i="1"/>
  <c r="P6857" i="1"/>
  <c r="P6858" i="1"/>
  <c r="P6859" i="1"/>
  <c r="P6860" i="1"/>
  <c r="P6861" i="1"/>
  <c r="P6862" i="1"/>
  <c r="P6863" i="1"/>
  <c r="P6864" i="1"/>
  <c r="P6865" i="1"/>
  <c r="P6866" i="1"/>
  <c r="P6867" i="1"/>
  <c r="P6868" i="1"/>
  <c r="P6869" i="1"/>
  <c r="P6870" i="1"/>
  <c r="P6871" i="1"/>
  <c r="P6872" i="1"/>
  <c r="P6873" i="1"/>
  <c r="P6874" i="1"/>
  <c r="P6875" i="1"/>
  <c r="P6876" i="1"/>
  <c r="P6877" i="1"/>
  <c r="P6878" i="1"/>
  <c r="P6879" i="1"/>
  <c r="P6880" i="1"/>
  <c r="P6881" i="1"/>
  <c r="P6882" i="1"/>
  <c r="P6883" i="1"/>
  <c r="P6884" i="1"/>
  <c r="P6885" i="1"/>
  <c r="P6886" i="1"/>
  <c r="P6887" i="1"/>
  <c r="P6888" i="1"/>
  <c r="P6889" i="1"/>
  <c r="P6890" i="1"/>
  <c r="P6891" i="1"/>
  <c r="P6892" i="1"/>
  <c r="P6893" i="1"/>
  <c r="P6894" i="1"/>
  <c r="P6895" i="1"/>
  <c r="P6896" i="1"/>
  <c r="P6897" i="1"/>
  <c r="P6898" i="1"/>
  <c r="P6899" i="1"/>
  <c r="P6900" i="1"/>
  <c r="P6901" i="1"/>
  <c r="P6902" i="1"/>
  <c r="P6903" i="1"/>
  <c r="P6904" i="1"/>
  <c r="P6905" i="1"/>
  <c r="P6906" i="1"/>
  <c r="P6907" i="1"/>
  <c r="P6908" i="1"/>
  <c r="P6909" i="1"/>
  <c r="P6910" i="1"/>
  <c r="P6911" i="1"/>
  <c r="P6912" i="1"/>
  <c r="P6913" i="1"/>
  <c r="P6914" i="1"/>
  <c r="P6915" i="1"/>
  <c r="P6916" i="1"/>
  <c r="P6917" i="1"/>
  <c r="P6918" i="1"/>
  <c r="P6919" i="1"/>
  <c r="P6920" i="1"/>
  <c r="P6921" i="1"/>
  <c r="P6922" i="1"/>
  <c r="P6923" i="1"/>
  <c r="P6924" i="1"/>
  <c r="P6925" i="1"/>
  <c r="P6926" i="1"/>
  <c r="P6927" i="1"/>
  <c r="P6928" i="1"/>
  <c r="P6929" i="1"/>
  <c r="P6930" i="1"/>
  <c r="P6931" i="1"/>
  <c r="P6932" i="1"/>
  <c r="P6933" i="1"/>
  <c r="P6934" i="1"/>
  <c r="P6935" i="1"/>
  <c r="P6936" i="1"/>
  <c r="P6937" i="1"/>
  <c r="P6938" i="1"/>
  <c r="P6939" i="1"/>
  <c r="P6940" i="1"/>
  <c r="P6941" i="1"/>
  <c r="P6942" i="1"/>
  <c r="P6943" i="1"/>
  <c r="P6944" i="1"/>
  <c r="P6945" i="1"/>
  <c r="P6946" i="1"/>
  <c r="P6947" i="1"/>
  <c r="P6948" i="1"/>
  <c r="P6949" i="1"/>
  <c r="P6950" i="1"/>
  <c r="P6951" i="1"/>
  <c r="P6952" i="1"/>
  <c r="P6953" i="1"/>
  <c r="P6954" i="1"/>
  <c r="P6955" i="1"/>
  <c r="P6956" i="1"/>
  <c r="P6957" i="1"/>
  <c r="P6958" i="1"/>
  <c r="P6959" i="1"/>
  <c r="P6960" i="1"/>
  <c r="P6961" i="1"/>
  <c r="P6962" i="1"/>
  <c r="P6963" i="1"/>
  <c r="P6964" i="1"/>
  <c r="P6965" i="1"/>
  <c r="P6966" i="1"/>
  <c r="P6967" i="1"/>
  <c r="P6968" i="1"/>
  <c r="P6969" i="1"/>
  <c r="P6970" i="1"/>
  <c r="P6971" i="1"/>
  <c r="P6972" i="1"/>
  <c r="P6973" i="1"/>
  <c r="P6974" i="1"/>
  <c r="P6975" i="1"/>
  <c r="P6976" i="1"/>
  <c r="P6977" i="1"/>
  <c r="P6978" i="1"/>
  <c r="P6979" i="1"/>
  <c r="P6980" i="1"/>
  <c r="P6981" i="1"/>
  <c r="P6982" i="1"/>
  <c r="P6983" i="1"/>
  <c r="P6984" i="1"/>
  <c r="P6985" i="1"/>
  <c r="P6986" i="1"/>
  <c r="P6987" i="1"/>
  <c r="P6988" i="1"/>
  <c r="P6989" i="1"/>
  <c r="P6990" i="1"/>
  <c r="P6991" i="1"/>
  <c r="P6992" i="1"/>
  <c r="P6993" i="1"/>
  <c r="P6994" i="1"/>
  <c r="P6995" i="1"/>
  <c r="P6996" i="1"/>
  <c r="P6997" i="1"/>
  <c r="P6998" i="1"/>
  <c r="P6999" i="1"/>
  <c r="P7000" i="1"/>
  <c r="P7001" i="1"/>
  <c r="P7002" i="1"/>
  <c r="P7003" i="1"/>
  <c r="P7004" i="1"/>
  <c r="P7005" i="1"/>
  <c r="P7006" i="1"/>
  <c r="P7007" i="1"/>
  <c r="P7008" i="1"/>
  <c r="P7009" i="1"/>
  <c r="P7010" i="1"/>
  <c r="P7011" i="1"/>
  <c r="P7012" i="1"/>
  <c r="P7013" i="1"/>
  <c r="P7014" i="1"/>
  <c r="P7015" i="1"/>
  <c r="P7016" i="1"/>
  <c r="P7017" i="1"/>
  <c r="P7018" i="1"/>
  <c r="P7019" i="1"/>
  <c r="P7020" i="1"/>
  <c r="P7021" i="1"/>
  <c r="P7022" i="1"/>
  <c r="P7023" i="1"/>
  <c r="P7024" i="1"/>
  <c r="P7025" i="1"/>
  <c r="P7026" i="1"/>
  <c r="P7027" i="1"/>
  <c r="P7028" i="1"/>
  <c r="P7029" i="1"/>
  <c r="P7030" i="1"/>
  <c r="P7031" i="1"/>
  <c r="P7032" i="1"/>
  <c r="P7033" i="1"/>
  <c r="P7034" i="1"/>
  <c r="P7035" i="1"/>
  <c r="P7036" i="1"/>
  <c r="P7037" i="1"/>
  <c r="P7038" i="1"/>
  <c r="P7039" i="1"/>
  <c r="P7040" i="1"/>
  <c r="P7041" i="1"/>
  <c r="P7042" i="1"/>
  <c r="P7043" i="1"/>
  <c r="P7044" i="1"/>
  <c r="P7045" i="1"/>
  <c r="P7046" i="1"/>
  <c r="P7047" i="1"/>
  <c r="P7048" i="1"/>
  <c r="P7049" i="1"/>
  <c r="P7050" i="1"/>
  <c r="P7051" i="1"/>
  <c r="P7052" i="1"/>
  <c r="P7053" i="1"/>
  <c r="P7054" i="1"/>
  <c r="P7055" i="1"/>
  <c r="P7056" i="1"/>
  <c r="P7057" i="1"/>
  <c r="P7058" i="1"/>
  <c r="P7059" i="1"/>
  <c r="P7060" i="1"/>
  <c r="P7061" i="1"/>
  <c r="P7062" i="1"/>
  <c r="P7063" i="1"/>
  <c r="P7064" i="1"/>
  <c r="P7065" i="1"/>
  <c r="P7066" i="1"/>
  <c r="P7067" i="1"/>
  <c r="P7068" i="1"/>
  <c r="P7069" i="1"/>
  <c r="P7070" i="1"/>
  <c r="P7071" i="1"/>
  <c r="P7072" i="1"/>
  <c r="P7073" i="1"/>
  <c r="P7074" i="1"/>
  <c r="P7075" i="1"/>
  <c r="P7076" i="1"/>
  <c r="P7077" i="1"/>
  <c r="P7078" i="1"/>
  <c r="P7079" i="1"/>
  <c r="P7080" i="1"/>
  <c r="P7081" i="1"/>
  <c r="P7082" i="1"/>
  <c r="P7083" i="1"/>
  <c r="P7084" i="1"/>
  <c r="P7085" i="1"/>
  <c r="P7086" i="1"/>
  <c r="P7087" i="1"/>
  <c r="P7088" i="1"/>
  <c r="P7089" i="1"/>
  <c r="P7090" i="1"/>
  <c r="P7091" i="1"/>
  <c r="P7092" i="1"/>
  <c r="P7093" i="1"/>
  <c r="P7094" i="1"/>
  <c r="P7095" i="1"/>
  <c r="P7096" i="1"/>
  <c r="P7097" i="1"/>
  <c r="P7098" i="1"/>
  <c r="P7099" i="1"/>
  <c r="P7100" i="1"/>
  <c r="P7101" i="1"/>
  <c r="P7102" i="1"/>
  <c r="P7103" i="1"/>
  <c r="P7104" i="1"/>
  <c r="P7105" i="1"/>
  <c r="P7106" i="1"/>
  <c r="P7107" i="1"/>
  <c r="P7108" i="1"/>
  <c r="P7109" i="1"/>
  <c r="P7110" i="1"/>
  <c r="P7111" i="1"/>
  <c r="P7112" i="1"/>
  <c r="P7113" i="1"/>
  <c r="P7114" i="1"/>
  <c r="P7115" i="1"/>
  <c r="P7116" i="1"/>
  <c r="P7117" i="1"/>
  <c r="P7118" i="1"/>
  <c r="P7119" i="1"/>
  <c r="P7120" i="1"/>
  <c r="P7121" i="1"/>
  <c r="P7122" i="1"/>
  <c r="P7123" i="1"/>
  <c r="P7124" i="1"/>
  <c r="P7125" i="1"/>
  <c r="P7126" i="1"/>
  <c r="P7127" i="1"/>
  <c r="P7128" i="1"/>
  <c r="P7129" i="1"/>
  <c r="P7130" i="1"/>
  <c r="P7131" i="1"/>
  <c r="P7132" i="1"/>
  <c r="P7133" i="1"/>
  <c r="P7134" i="1"/>
  <c r="P7135" i="1"/>
  <c r="P7136" i="1"/>
  <c r="P7137" i="1"/>
  <c r="P7138" i="1"/>
  <c r="P7139" i="1"/>
  <c r="P7140" i="1"/>
  <c r="P7141" i="1"/>
  <c r="P7142" i="1"/>
  <c r="P7143" i="1"/>
  <c r="P7144" i="1"/>
  <c r="P7145" i="1"/>
  <c r="P7146" i="1"/>
  <c r="P7147" i="1"/>
  <c r="P7148" i="1"/>
  <c r="P7149" i="1"/>
  <c r="P7150" i="1"/>
  <c r="P7151" i="1"/>
  <c r="P7152" i="1"/>
  <c r="P7153" i="1"/>
  <c r="P7154" i="1"/>
  <c r="P7155" i="1"/>
  <c r="P7156" i="1"/>
  <c r="P7157" i="1"/>
  <c r="P7158" i="1"/>
  <c r="P7159" i="1"/>
  <c r="P7160" i="1"/>
  <c r="P7161" i="1"/>
  <c r="P7162" i="1"/>
  <c r="P7163" i="1"/>
  <c r="P7164" i="1"/>
  <c r="P7165" i="1"/>
  <c r="P7166" i="1"/>
  <c r="P7167" i="1"/>
  <c r="P7168" i="1"/>
  <c r="P7169" i="1"/>
  <c r="P7170" i="1"/>
  <c r="P7171" i="1"/>
  <c r="P7172" i="1"/>
  <c r="P7173" i="1"/>
  <c r="P7174" i="1"/>
  <c r="P7175" i="1"/>
  <c r="P7176" i="1"/>
  <c r="P7177" i="1"/>
  <c r="P7178" i="1"/>
  <c r="P7179" i="1"/>
  <c r="P7180" i="1"/>
  <c r="P7181" i="1"/>
  <c r="P7182" i="1"/>
  <c r="P7183" i="1"/>
  <c r="P7184" i="1"/>
  <c r="P7185" i="1"/>
  <c r="P7186" i="1"/>
  <c r="P7187" i="1"/>
  <c r="P7188" i="1"/>
  <c r="P7189" i="1"/>
  <c r="P7190" i="1"/>
  <c r="P7191" i="1"/>
  <c r="P7192" i="1"/>
  <c r="P7193" i="1"/>
  <c r="P7194" i="1"/>
  <c r="P7195" i="1"/>
  <c r="P7196" i="1"/>
  <c r="P7197" i="1"/>
  <c r="P7198" i="1"/>
  <c r="P7199" i="1"/>
  <c r="P7200" i="1"/>
  <c r="P7201" i="1"/>
  <c r="P7202" i="1"/>
  <c r="P7203" i="1"/>
  <c r="P7204" i="1"/>
  <c r="P7205" i="1"/>
  <c r="P7206" i="1"/>
  <c r="P7207" i="1"/>
  <c r="P7208" i="1"/>
  <c r="P7209" i="1"/>
  <c r="P7210" i="1"/>
  <c r="P7211" i="1"/>
  <c r="P7212" i="1"/>
  <c r="P7213" i="1"/>
  <c r="P7214" i="1"/>
  <c r="P7215" i="1"/>
  <c r="P7216" i="1"/>
  <c r="P7217" i="1"/>
  <c r="P7218" i="1"/>
  <c r="P7219" i="1"/>
  <c r="P7220" i="1"/>
  <c r="P7221" i="1"/>
  <c r="P7222" i="1"/>
  <c r="P7223" i="1"/>
  <c r="P7224" i="1"/>
  <c r="P7225" i="1"/>
  <c r="P7226" i="1"/>
  <c r="P7227" i="1"/>
  <c r="P7228" i="1"/>
  <c r="P7229" i="1"/>
  <c r="P7230" i="1"/>
  <c r="P7231" i="1"/>
  <c r="P7232" i="1"/>
  <c r="P7233" i="1"/>
  <c r="P7234" i="1"/>
  <c r="P7235" i="1"/>
  <c r="P7236" i="1"/>
  <c r="P7237" i="1"/>
  <c r="P7238" i="1"/>
  <c r="P7239" i="1"/>
  <c r="P7240" i="1"/>
  <c r="P7241" i="1"/>
  <c r="P7242" i="1"/>
  <c r="P7243" i="1"/>
  <c r="P7244" i="1"/>
  <c r="P7245" i="1"/>
  <c r="P7246" i="1"/>
  <c r="P7247" i="1"/>
  <c r="P7248" i="1"/>
  <c r="P7249" i="1"/>
  <c r="P7250" i="1"/>
  <c r="P7251" i="1"/>
  <c r="P7252" i="1"/>
  <c r="P7253" i="1"/>
  <c r="P7254" i="1"/>
  <c r="P7255" i="1"/>
  <c r="P7256" i="1"/>
  <c r="P7257" i="1"/>
  <c r="P7258" i="1"/>
  <c r="P7259" i="1"/>
  <c r="P7260" i="1"/>
  <c r="P7261" i="1"/>
  <c r="P7262" i="1"/>
  <c r="P7263" i="1"/>
  <c r="P7264" i="1"/>
  <c r="P7265" i="1"/>
  <c r="P7266" i="1"/>
  <c r="P7267" i="1"/>
  <c r="P7268" i="1"/>
  <c r="P7269" i="1"/>
  <c r="P7270" i="1"/>
  <c r="P7271" i="1"/>
  <c r="P7272" i="1"/>
  <c r="P7273" i="1"/>
  <c r="P7274" i="1"/>
  <c r="P7275" i="1"/>
  <c r="P7276" i="1"/>
  <c r="P7277" i="1"/>
  <c r="P7278" i="1"/>
  <c r="P7279" i="1"/>
  <c r="P7280" i="1"/>
  <c r="P7281" i="1"/>
  <c r="P7282" i="1"/>
  <c r="P7283" i="1"/>
  <c r="P7284" i="1"/>
  <c r="P7285" i="1"/>
  <c r="P7286" i="1"/>
  <c r="P7287" i="1"/>
  <c r="P7288" i="1"/>
  <c r="P7289" i="1"/>
  <c r="P7290" i="1"/>
  <c r="P7291" i="1"/>
  <c r="P7292" i="1"/>
  <c r="P7293" i="1"/>
  <c r="P7294" i="1"/>
  <c r="P7295" i="1"/>
  <c r="P7296" i="1"/>
  <c r="P7297" i="1"/>
  <c r="P7298" i="1"/>
  <c r="P7299" i="1"/>
  <c r="P7300" i="1"/>
  <c r="P7301" i="1"/>
  <c r="P7302" i="1"/>
  <c r="P7303" i="1"/>
  <c r="P7304" i="1"/>
  <c r="P7305" i="1"/>
  <c r="P7306" i="1"/>
  <c r="P7307" i="1"/>
  <c r="P7308" i="1"/>
  <c r="P7309" i="1"/>
  <c r="P7310" i="1"/>
  <c r="P7311" i="1"/>
  <c r="P7312" i="1"/>
  <c r="P7313" i="1"/>
  <c r="P7314" i="1"/>
  <c r="P7315" i="1"/>
  <c r="P7316" i="1"/>
  <c r="P7317" i="1"/>
  <c r="P7318" i="1"/>
  <c r="P7319" i="1"/>
  <c r="P7320" i="1"/>
  <c r="P7321" i="1"/>
  <c r="P7322" i="1"/>
  <c r="P7323" i="1"/>
  <c r="P7324" i="1"/>
  <c r="P7325" i="1"/>
  <c r="P7326" i="1"/>
  <c r="P7327" i="1"/>
  <c r="P7328" i="1"/>
  <c r="P7329" i="1"/>
  <c r="P7330" i="1"/>
  <c r="P7331" i="1"/>
  <c r="P7332" i="1"/>
  <c r="P7333" i="1"/>
  <c r="P7334" i="1"/>
  <c r="P7335" i="1"/>
  <c r="P7336" i="1"/>
  <c r="P7337" i="1"/>
  <c r="P7338" i="1"/>
  <c r="P7339" i="1"/>
  <c r="P7340" i="1"/>
  <c r="P7341" i="1"/>
  <c r="P7342" i="1"/>
  <c r="P7343" i="1"/>
  <c r="P7344" i="1"/>
  <c r="P7345" i="1"/>
  <c r="P7346" i="1"/>
  <c r="P7347" i="1"/>
  <c r="P7348" i="1"/>
  <c r="P7349" i="1"/>
  <c r="P7350" i="1"/>
  <c r="P7351" i="1"/>
  <c r="P7352" i="1"/>
  <c r="P7353" i="1"/>
  <c r="P7354" i="1"/>
  <c r="P7355" i="1"/>
  <c r="P7356" i="1"/>
  <c r="P7357" i="1"/>
  <c r="P7358" i="1"/>
  <c r="P7359" i="1"/>
  <c r="P7360" i="1"/>
  <c r="P7361" i="1"/>
  <c r="P7362" i="1"/>
  <c r="P7363" i="1"/>
  <c r="P7364" i="1"/>
  <c r="P7365" i="1"/>
  <c r="P7366" i="1"/>
  <c r="P7367" i="1"/>
  <c r="P7368" i="1"/>
  <c r="P7369" i="1"/>
  <c r="P7370" i="1"/>
  <c r="P7371" i="1"/>
  <c r="P7372" i="1"/>
  <c r="P7373" i="1"/>
  <c r="P7374" i="1"/>
  <c r="P7375" i="1"/>
  <c r="P7376" i="1"/>
  <c r="P7377" i="1"/>
  <c r="P7378" i="1"/>
  <c r="P7379" i="1"/>
  <c r="P7380" i="1"/>
  <c r="P7381" i="1"/>
  <c r="P7382" i="1"/>
  <c r="P7383" i="1"/>
  <c r="P7384" i="1"/>
  <c r="P7385" i="1"/>
  <c r="P7386" i="1"/>
  <c r="P7387" i="1"/>
  <c r="P7388" i="1"/>
  <c r="P7389" i="1"/>
  <c r="P7390" i="1"/>
  <c r="P7391" i="1"/>
  <c r="P7392" i="1"/>
  <c r="P7393" i="1"/>
  <c r="P7394" i="1"/>
  <c r="P7395" i="1"/>
  <c r="P7396" i="1"/>
  <c r="P7397" i="1"/>
  <c r="P7398" i="1"/>
  <c r="P7399" i="1"/>
  <c r="P7400" i="1"/>
  <c r="P7401" i="1"/>
  <c r="P7402" i="1"/>
  <c r="P7403" i="1"/>
  <c r="P7404" i="1"/>
  <c r="P7405" i="1"/>
  <c r="P7406" i="1"/>
  <c r="P7407" i="1"/>
  <c r="P7408" i="1"/>
  <c r="P7409" i="1"/>
  <c r="P7410" i="1"/>
  <c r="P7411" i="1"/>
  <c r="P7412" i="1"/>
  <c r="P7413" i="1"/>
  <c r="P7414" i="1"/>
  <c r="P7415" i="1"/>
  <c r="P7416" i="1"/>
  <c r="P7417" i="1"/>
  <c r="P7418" i="1"/>
  <c r="P7419" i="1"/>
  <c r="P7420" i="1"/>
  <c r="P7421" i="1"/>
  <c r="P7422" i="1"/>
  <c r="P7423" i="1"/>
  <c r="P7424" i="1"/>
  <c r="P7425" i="1"/>
  <c r="P7426" i="1"/>
  <c r="P7427" i="1"/>
  <c r="P7428" i="1"/>
  <c r="P7429" i="1"/>
  <c r="P7430" i="1"/>
  <c r="P7431" i="1"/>
  <c r="P7432" i="1"/>
  <c r="P7433" i="1"/>
  <c r="P7434" i="1"/>
  <c r="P7435" i="1"/>
  <c r="P7436" i="1"/>
  <c r="P7437" i="1"/>
  <c r="P7438" i="1"/>
  <c r="P7439" i="1"/>
  <c r="P7440" i="1"/>
  <c r="P7441" i="1"/>
  <c r="P7442" i="1"/>
  <c r="P7443" i="1"/>
  <c r="P7444" i="1"/>
  <c r="P7445" i="1"/>
  <c r="P7446" i="1"/>
  <c r="P7447" i="1"/>
  <c r="P7448" i="1"/>
  <c r="P7449" i="1"/>
  <c r="P7450" i="1"/>
  <c r="P7451" i="1"/>
  <c r="P7452" i="1"/>
  <c r="P7453" i="1"/>
  <c r="P7454" i="1"/>
  <c r="P7455" i="1"/>
  <c r="P7456" i="1"/>
  <c r="P7457" i="1"/>
  <c r="P7458" i="1"/>
  <c r="P7459" i="1"/>
  <c r="P7460" i="1"/>
  <c r="P7461" i="1"/>
  <c r="P7462" i="1"/>
  <c r="P7463" i="1"/>
  <c r="P7464" i="1"/>
  <c r="P7465" i="1"/>
  <c r="P7466" i="1"/>
  <c r="P7467" i="1"/>
  <c r="P7468" i="1"/>
  <c r="P7469" i="1"/>
  <c r="P7470" i="1"/>
  <c r="P7471" i="1"/>
  <c r="P7472" i="1"/>
  <c r="P7473" i="1"/>
  <c r="P7474" i="1"/>
  <c r="P7475" i="1"/>
  <c r="P7476" i="1"/>
  <c r="P7477" i="1"/>
  <c r="P7478" i="1"/>
  <c r="P7479" i="1"/>
  <c r="P7480" i="1"/>
  <c r="P7481" i="1"/>
  <c r="P7482" i="1"/>
  <c r="P7483" i="1"/>
  <c r="P7484" i="1"/>
  <c r="P7485" i="1"/>
  <c r="P7486" i="1"/>
  <c r="P7487" i="1"/>
  <c r="P7488" i="1"/>
  <c r="P7489" i="1"/>
  <c r="P7490" i="1"/>
  <c r="P7491" i="1"/>
  <c r="P7492" i="1"/>
  <c r="P7493" i="1"/>
  <c r="P7494" i="1"/>
  <c r="P7495" i="1"/>
  <c r="P7496" i="1"/>
  <c r="P7497" i="1"/>
  <c r="P7498" i="1"/>
  <c r="P7499" i="1"/>
  <c r="P7500" i="1"/>
  <c r="P7501" i="1"/>
  <c r="P7502" i="1"/>
  <c r="P7503" i="1"/>
  <c r="P7504" i="1"/>
  <c r="P7505" i="1"/>
  <c r="P7506" i="1"/>
  <c r="P7507" i="1"/>
  <c r="P7508" i="1"/>
  <c r="P7509" i="1"/>
  <c r="P7510" i="1"/>
  <c r="P7511" i="1"/>
  <c r="P7512" i="1"/>
  <c r="P7513" i="1"/>
  <c r="P7514" i="1"/>
  <c r="P7515" i="1"/>
  <c r="P7516" i="1"/>
  <c r="P7517" i="1"/>
  <c r="P7518" i="1"/>
  <c r="P7519" i="1"/>
  <c r="P7520" i="1"/>
  <c r="P7521" i="1"/>
  <c r="P7522" i="1"/>
  <c r="P7523" i="1"/>
  <c r="P7524" i="1"/>
  <c r="P7525" i="1"/>
  <c r="P7526" i="1"/>
  <c r="P7527" i="1"/>
  <c r="P7528" i="1"/>
  <c r="P7529" i="1"/>
  <c r="P7530" i="1"/>
  <c r="P7531" i="1"/>
  <c r="P7532" i="1"/>
  <c r="P7533" i="1"/>
  <c r="P7534" i="1"/>
  <c r="P7535" i="1"/>
  <c r="P7536" i="1"/>
  <c r="P7537" i="1"/>
  <c r="P7538" i="1"/>
  <c r="P7539" i="1"/>
  <c r="P7540" i="1"/>
  <c r="P7541" i="1"/>
  <c r="P7542" i="1"/>
  <c r="P7543" i="1"/>
  <c r="P7544" i="1"/>
  <c r="P7545" i="1"/>
  <c r="P7546" i="1"/>
  <c r="P7547" i="1"/>
  <c r="P7548" i="1"/>
  <c r="P7549" i="1"/>
  <c r="P7550" i="1"/>
  <c r="P7551" i="1"/>
  <c r="P7552" i="1"/>
  <c r="P7553" i="1"/>
  <c r="P7554" i="1"/>
  <c r="P7555" i="1"/>
  <c r="P7556" i="1"/>
  <c r="P7557" i="1"/>
  <c r="P7558" i="1"/>
  <c r="P7559" i="1"/>
  <c r="P7560" i="1"/>
  <c r="P7561" i="1"/>
  <c r="P7562" i="1"/>
  <c r="P7563" i="1"/>
  <c r="P7564" i="1"/>
  <c r="P7565" i="1"/>
  <c r="P7566" i="1"/>
  <c r="P7567" i="1"/>
  <c r="P7568" i="1"/>
  <c r="P7569" i="1"/>
  <c r="P7570" i="1"/>
  <c r="P7571" i="1"/>
  <c r="P7572" i="1"/>
  <c r="P7573" i="1"/>
  <c r="P7574" i="1"/>
  <c r="P7575" i="1"/>
  <c r="P7576" i="1"/>
  <c r="P7577" i="1"/>
  <c r="P7578" i="1"/>
  <c r="P7579" i="1"/>
  <c r="P7580" i="1"/>
  <c r="P7581" i="1"/>
  <c r="P7582" i="1"/>
  <c r="P7583" i="1"/>
  <c r="P7584" i="1"/>
  <c r="P7585" i="1"/>
  <c r="P7586" i="1"/>
  <c r="P7587" i="1"/>
  <c r="P7588" i="1"/>
  <c r="P7589" i="1"/>
  <c r="P7590" i="1"/>
  <c r="P7591" i="1"/>
  <c r="P7592" i="1"/>
  <c r="P7593" i="1"/>
  <c r="P7594" i="1"/>
  <c r="P7595" i="1"/>
  <c r="P7596" i="1"/>
  <c r="P7597" i="1"/>
  <c r="P7598" i="1"/>
  <c r="P7599" i="1"/>
  <c r="P7600" i="1"/>
  <c r="P7601" i="1"/>
  <c r="P7602" i="1"/>
  <c r="P7603" i="1"/>
  <c r="P7604" i="1"/>
  <c r="P7605" i="1"/>
  <c r="P7606" i="1"/>
  <c r="P7607" i="1"/>
  <c r="P7608" i="1"/>
  <c r="P7609" i="1"/>
  <c r="P7610" i="1"/>
  <c r="P7611" i="1"/>
  <c r="P7612" i="1"/>
  <c r="P7613" i="1"/>
  <c r="P7614" i="1"/>
  <c r="P7615" i="1"/>
  <c r="P7616" i="1"/>
  <c r="P7617" i="1"/>
  <c r="P7618" i="1"/>
  <c r="P7619" i="1"/>
  <c r="P7620" i="1"/>
  <c r="P7621" i="1"/>
  <c r="P7622" i="1"/>
  <c r="P7623" i="1"/>
  <c r="P7624" i="1"/>
  <c r="P7625" i="1"/>
  <c r="P7626" i="1"/>
  <c r="P7627" i="1"/>
  <c r="P7628" i="1"/>
  <c r="P7629" i="1"/>
  <c r="P7630" i="1"/>
  <c r="P7631" i="1"/>
  <c r="P7632" i="1"/>
  <c r="P7633" i="1"/>
  <c r="P7634" i="1"/>
  <c r="P7635" i="1"/>
  <c r="P7636" i="1"/>
  <c r="P7637" i="1"/>
  <c r="P7638" i="1"/>
  <c r="P7639" i="1"/>
  <c r="P7640" i="1"/>
  <c r="P7641" i="1"/>
  <c r="P7642" i="1"/>
  <c r="P7643" i="1"/>
  <c r="P7644" i="1"/>
  <c r="P7645" i="1"/>
  <c r="P7646" i="1"/>
  <c r="P7647" i="1"/>
  <c r="P7648" i="1"/>
  <c r="P7649" i="1"/>
  <c r="P7650" i="1"/>
  <c r="P7651" i="1"/>
  <c r="P7652" i="1"/>
  <c r="P7653" i="1"/>
  <c r="P7654" i="1"/>
  <c r="P7655" i="1"/>
  <c r="P7656" i="1"/>
  <c r="P7657" i="1"/>
  <c r="P7658" i="1"/>
  <c r="P7659" i="1"/>
  <c r="P7660" i="1"/>
  <c r="P7661" i="1"/>
  <c r="P7662" i="1"/>
  <c r="P7663" i="1"/>
  <c r="P7664" i="1"/>
  <c r="P7665" i="1"/>
  <c r="P7666" i="1"/>
  <c r="P7667" i="1"/>
  <c r="P7668" i="1"/>
  <c r="P7669" i="1"/>
  <c r="P7670" i="1"/>
  <c r="P7671" i="1"/>
  <c r="P7672" i="1"/>
  <c r="P7673" i="1"/>
  <c r="P7674" i="1"/>
  <c r="P7675" i="1"/>
  <c r="P7676" i="1"/>
  <c r="P7677" i="1"/>
  <c r="P7678" i="1"/>
  <c r="P7679" i="1"/>
  <c r="P7680" i="1"/>
  <c r="P7681" i="1"/>
  <c r="P7682" i="1"/>
  <c r="P7683" i="1"/>
  <c r="P7684" i="1"/>
  <c r="P7685" i="1"/>
  <c r="P7686" i="1"/>
  <c r="P7687" i="1"/>
  <c r="P7688" i="1"/>
  <c r="P7689" i="1"/>
  <c r="P7690" i="1"/>
  <c r="P7691" i="1"/>
  <c r="P7692" i="1"/>
  <c r="P7693" i="1"/>
  <c r="P7694" i="1"/>
  <c r="P7695" i="1"/>
  <c r="P7696" i="1"/>
  <c r="P7697" i="1"/>
  <c r="P7698" i="1"/>
  <c r="P7699" i="1"/>
  <c r="P7700" i="1"/>
  <c r="P7701" i="1"/>
  <c r="P7702" i="1"/>
  <c r="P7703" i="1"/>
  <c r="P7704" i="1"/>
  <c r="P7705" i="1"/>
  <c r="P7706" i="1"/>
  <c r="P7707" i="1"/>
  <c r="P7708" i="1"/>
  <c r="P7709" i="1"/>
  <c r="P7710" i="1"/>
  <c r="P7711" i="1"/>
  <c r="P7712" i="1"/>
  <c r="P7713" i="1"/>
  <c r="P7714" i="1"/>
  <c r="P7715" i="1"/>
  <c r="P7716" i="1"/>
  <c r="P7717" i="1"/>
  <c r="P7718" i="1"/>
  <c r="P7719" i="1"/>
  <c r="P7720" i="1"/>
  <c r="P7721" i="1"/>
  <c r="P7722" i="1"/>
  <c r="P7723" i="1"/>
  <c r="P7724" i="1"/>
  <c r="P7725" i="1"/>
  <c r="P7726" i="1"/>
  <c r="P7727" i="1"/>
  <c r="P7728" i="1"/>
  <c r="P7729" i="1"/>
  <c r="P7730" i="1"/>
  <c r="P7731" i="1"/>
  <c r="P7732" i="1"/>
  <c r="P7733" i="1"/>
  <c r="P7734" i="1"/>
  <c r="P7735" i="1"/>
  <c r="P7736" i="1"/>
  <c r="P7737" i="1"/>
  <c r="P7738" i="1"/>
  <c r="P7739" i="1"/>
  <c r="P7740" i="1"/>
  <c r="P7741" i="1"/>
  <c r="P7742" i="1"/>
  <c r="P7743" i="1"/>
  <c r="P7744" i="1"/>
  <c r="P7745" i="1"/>
  <c r="P7746" i="1"/>
  <c r="P7747" i="1"/>
  <c r="P7748" i="1"/>
  <c r="P7749" i="1"/>
  <c r="P7750" i="1"/>
  <c r="P7751" i="1"/>
  <c r="P7752" i="1"/>
  <c r="P7753" i="1"/>
  <c r="P7754" i="1"/>
  <c r="P7755" i="1"/>
  <c r="P7756" i="1"/>
  <c r="P7757" i="1"/>
  <c r="P7758" i="1"/>
  <c r="P7759" i="1"/>
  <c r="P7760" i="1"/>
  <c r="P7761" i="1"/>
  <c r="P7762" i="1"/>
  <c r="P7763" i="1"/>
  <c r="P7764" i="1"/>
  <c r="P7765" i="1"/>
  <c r="P7766" i="1"/>
  <c r="P7767" i="1"/>
  <c r="P7768" i="1"/>
  <c r="P7769" i="1"/>
  <c r="P7770" i="1"/>
  <c r="P7771" i="1"/>
  <c r="P7772" i="1"/>
  <c r="P7773" i="1"/>
  <c r="P7774" i="1"/>
  <c r="P7775" i="1"/>
  <c r="P7776" i="1"/>
  <c r="P7777" i="1"/>
  <c r="P7778" i="1"/>
  <c r="P7779" i="1"/>
  <c r="P7780" i="1"/>
  <c r="P7781" i="1"/>
  <c r="P7782" i="1"/>
  <c r="P7783" i="1"/>
  <c r="P7784" i="1"/>
  <c r="P7785" i="1"/>
  <c r="P7786" i="1"/>
  <c r="P7787" i="1"/>
  <c r="P7788" i="1"/>
  <c r="P7789" i="1"/>
  <c r="P7790" i="1"/>
  <c r="P7791" i="1"/>
  <c r="P7792" i="1"/>
  <c r="P7793" i="1"/>
  <c r="P7794" i="1"/>
  <c r="P7795" i="1"/>
  <c r="P7796" i="1"/>
  <c r="P7797" i="1"/>
  <c r="P7798" i="1"/>
  <c r="P7799" i="1"/>
  <c r="P7800" i="1"/>
  <c r="P7801" i="1"/>
  <c r="P7802" i="1"/>
  <c r="P7803" i="1"/>
  <c r="P7804" i="1"/>
  <c r="P7805" i="1"/>
  <c r="P7806" i="1"/>
  <c r="P7807" i="1"/>
  <c r="P7808" i="1"/>
  <c r="P7809" i="1"/>
  <c r="P7810" i="1"/>
  <c r="P7811" i="1"/>
  <c r="P7812" i="1"/>
  <c r="P7813" i="1"/>
  <c r="P7814" i="1"/>
  <c r="P7815" i="1"/>
  <c r="P7816" i="1"/>
  <c r="P7817" i="1"/>
  <c r="P7818" i="1"/>
  <c r="P7819" i="1"/>
  <c r="P7820" i="1"/>
  <c r="P7821" i="1"/>
  <c r="P7822" i="1"/>
  <c r="P7823" i="1"/>
  <c r="P7824" i="1"/>
  <c r="P7825" i="1"/>
  <c r="P7826" i="1"/>
  <c r="P7827" i="1"/>
  <c r="P7828" i="1"/>
  <c r="P7829" i="1"/>
  <c r="P7830" i="1"/>
  <c r="P7831" i="1"/>
  <c r="P7832" i="1"/>
  <c r="P7833" i="1"/>
  <c r="P7834" i="1"/>
  <c r="P7835" i="1"/>
  <c r="P7836" i="1"/>
  <c r="P7837" i="1"/>
  <c r="P7838" i="1"/>
  <c r="P7839" i="1"/>
  <c r="P7840" i="1"/>
  <c r="P7841" i="1"/>
  <c r="P7842" i="1"/>
  <c r="P7843" i="1"/>
  <c r="P7844" i="1"/>
  <c r="P7845" i="1"/>
  <c r="P7846" i="1"/>
  <c r="P7847" i="1"/>
  <c r="P7848" i="1"/>
  <c r="P7849" i="1"/>
  <c r="P7850" i="1"/>
  <c r="P7851" i="1"/>
  <c r="P7852" i="1"/>
  <c r="P7853" i="1"/>
  <c r="P7854" i="1"/>
  <c r="P7855" i="1"/>
  <c r="P7856" i="1"/>
  <c r="P7857" i="1"/>
  <c r="P7858" i="1"/>
  <c r="P7859" i="1"/>
  <c r="P7860" i="1"/>
  <c r="P7861" i="1"/>
  <c r="P7862" i="1"/>
  <c r="P7863" i="1"/>
  <c r="P7864" i="1"/>
  <c r="P7865" i="1"/>
  <c r="P7866" i="1"/>
  <c r="P7867" i="1"/>
  <c r="P7868" i="1"/>
  <c r="P7869" i="1"/>
  <c r="P7870" i="1"/>
  <c r="P7871" i="1"/>
  <c r="P7872" i="1"/>
  <c r="P7873" i="1"/>
  <c r="P7874" i="1"/>
  <c r="P7875" i="1"/>
  <c r="P7876" i="1"/>
  <c r="P7877" i="1"/>
  <c r="P7878" i="1"/>
  <c r="P7879" i="1"/>
  <c r="P7880" i="1"/>
  <c r="P7881" i="1"/>
  <c r="P7882" i="1"/>
  <c r="P7883" i="1"/>
  <c r="P7884" i="1"/>
  <c r="P7885" i="1"/>
  <c r="P7886" i="1"/>
  <c r="P7887" i="1"/>
  <c r="P7888" i="1"/>
  <c r="P7889" i="1"/>
  <c r="P7890" i="1"/>
  <c r="P7891" i="1"/>
  <c r="P7892" i="1"/>
  <c r="P7893" i="1"/>
  <c r="P7894" i="1"/>
  <c r="P7895" i="1"/>
  <c r="P7896" i="1"/>
  <c r="P7897" i="1"/>
  <c r="P7898" i="1"/>
  <c r="P7899" i="1"/>
  <c r="P7900" i="1"/>
  <c r="P7901" i="1"/>
  <c r="P7902" i="1"/>
  <c r="P7903" i="1"/>
  <c r="P7904" i="1"/>
  <c r="P7905" i="1"/>
  <c r="P7906" i="1"/>
  <c r="P7907" i="1"/>
  <c r="P7908" i="1"/>
  <c r="P7909" i="1"/>
  <c r="P7910" i="1"/>
  <c r="P7911" i="1"/>
  <c r="P7912" i="1"/>
  <c r="P7913" i="1"/>
  <c r="P7914" i="1"/>
  <c r="P7915" i="1"/>
  <c r="P7916" i="1"/>
  <c r="P7917" i="1"/>
  <c r="P7918" i="1"/>
  <c r="P7919" i="1"/>
  <c r="P7920" i="1"/>
  <c r="P7921" i="1"/>
  <c r="P7922" i="1"/>
  <c r="P7923" i="1"/>
  <c r="P7924" i="1"/>
  <c r="P7925" i="1"/>
  <c r="P7926" i="1"/>
  <c r="P7927" i="1"/>
  <c r="P7928" i="1"/>
  <c r="P7929" i="1"/>
  <c r="P7930" i="1"/>
  <c r="P7931" i="1"/>
  <c r="P7932" i="1"/>
  <c r="P7933" i="1"/>
  <c r="P7934" i="1"/>
  <c r="P7935" i="1"/>
  <c r="P7936" i="1"/>
  <c r="P7937" i="1"/>
  <c r="P7938" i="1"/>
  <c r="P7939" i="1"/>
  <c r="P7940" i="1"/>
  <c r="P7941" i="1"/>
  <c r="P7942" i="1"/>
  <c r="P7943" i="1"/>
  <c r="P7944" i="1"/>
  <c r="P7945" i="1"/>
  <c r="P7946" i="1"/>
  <c r="P7947" i="1"/>
  <c r="P7948" i="1"/>
  <c r="P7949" i="1"/>
  <c r="P7950" i="1"/>
  <c r="P7951" i="1"/>
  <c r="P7952" i="1"/>
  <c r="P7953" i="1"/>
  <c r="P7954" i="1"/>
  <c r="P7955" i="1"/>
  <c r="P7956" i="1"/>
  <c r="P7957" i="1"/>
  <c r="P7958" i="1"/>
  <c r="P7959" i="1"/>
  <c r="P7960" i="1"/>
  <c r="P7961" i="1"/>
  <c r="P7962" i="1"/>
  <c r="P7963" i="1"/>
  <c r="P7964" i="1"/>
  <c r="P7965" i="1"/>
  <c r="P7966" i="1"/>
  <c r="P7967" i="1"/>
  <c r="P7968" i="1"/>
  <c r="P7969" i="1"/>
  <c r="P7970" i="1"/>
  <c r="P7971" i="1"/>
  <c r="P7972" i="1"/>
  <c r="P7973" i="1"/>
  <c r="P7974" i="1"/>
  <c r="P7975" i="1"/>
  <c r="P7976" i="1"/>
  <c r="P7977" i="1"/>
  <c r="P7978" i="1"/>
  <c r="P7979" i="1"/>
  <c r="P7980" i="1"/>
  <c r="P7981" i="1"/>
  <c r="P7982" i="1"/>
  <c r="P7983" i="1"/>
  <c r="P7984" i="1"/>
  <c r="P7985" i="1"/>
  <c r="P7986" i="1"/>
  <c r="P7987" i="1"/>
  <c r="P7988" i="1"/>
  <c r="P7989" i="1"/>
  <c r="P7990" i="1"/>
  <c r="P7991" i="1"/>
  <c r="P7992" i="1"/>
  <c r="P7993" i="1"/>
  <c r="P7994" i="1"/>
  <c r="P7995" i="1"/>
  <c r="P7996" i="1"/>
  <c r="P7997" i="1"/>
  <c r="P7998" i="1"/>
  <c r="P7999" i="1"/>
  <c r="P8000" i="1"/>
  <c r="P8001" i="1"/>
  <c r="P8002" i="1"/>
  <c r="P8003" i="1"/>
  <c r="P8004" i="1"/>
  <c r="P8005" i="1"/>
  <c r="P8006" i="1"/>
  <c r="P8007" i="1"/>
  <c r="P8008" i="1"/>
  <c r="P8009" i="1"/>
  <c r="P8010" i="1"/>
  <c r="P8011" i="1"/>
  <c r="P8012" i="1"/>
  <c r="P8013" i="1"/>
  <c r="P8014" i="1"/>
  <c r="P8015" i="1"/>
  <c r="P8016" i="1"/>
  <c r="P8017" i="1"/>
  <c r="P8018" i="1"/>
  <c r="P8019" i="1"/>
  <c r="P8020" i="1"/>
  <c r="P8021" i="1"/>
  <c r="P8022" i="1"/>
  <c r="P8023" i="1"/>
  <c r="P8024" i="1"/>
  <c r="P8025" i="1"/>
  <c r="P8026" i="1"/>
  <c r="P8027" i="1"/>
  <c r="P8028" i="1"/>
  <c r="P8029" i="1"/>
  <c r="P8030" i="1"/>
  <c r="P8031" i="1"/>
  <c r="P8032" i="1"/>
  <c r="P8033" i="1"/>
  <c r="P8034" i="1"/>
  <c r="P8035" i="1"/>
  <c r="P8036" i="1"/>
  <c r="P8037" i="1"/>
  <c r="P8038" i="1"/>
  <c r="P8039" i="1"/>
  <c r="P8040" i="1"/>
  <c r="P8041" i="1"/>
  <c r="P8042" i="1"/>
  <c r="P8043" i="1"/>
  <c r="P8044" i="1"/>
  <c r="P8045" i="1"/>
  <c r="P8046" i="1"/>
  <c r="P8047" i="1"/>
  <c r="P8048" i="1"/>
  <c r="P8049" i="1"/>
  <c r="P8050" i="1"/>
  <c r="P8051" i="1"/>
  <c r="P8052" i="1"/>
  <c r="P8053" i="1"/>
  <c r="P8054" i="1"/>
  <c r="P8055" i="1"/>
  <c r="P8056" i="1"/>
  <c r="P8057" i="1"/>
  <c r="P8058" i="1"/>
  <c r="P8059" i="1"/>
  <c r="P8060" i="1"/>
  <c r="P8061" i="1"/>
  <c r="P8062" i="1"/>
  <c r="P8063" i="1"/>
  <c r="P8064" i="1"/>
  <c r="P8065" i="1"/>
  <c r="P8066" i="1"/>
  <c r="P8067" i="1"/>
  <c r="P8068" i="1"/>
  <c r="P8069" i="1"/>
  <c r="P8070" i="1"/>
  <c r="P8071" i="1"/>
  <c r="P8072" i="1"/>
  <c r="P8073" i="1"/>
  <c r="P8074" i="1"/>
  <c r="P8075" i="1"/>
  <c r="P8076" i="1"/>
  <c r="P8077" i="1"/>
  <c r="P8078" i="1"/>
  <c r="P8079" i="1"/>
  <c r="P8080" i="1"/>
  <c r="P8081" i="1"/>
  <c r="P8082" i="1"/>
  <c r="P8083" i="1"/>
  <c r="P8084" i="1"/>
  <c r="P8085" i="1"/>
  <c r="P8086" i="1"/>
  <c r="P8087" i="1"/>
  <c r="P8088" i="1"/>
  <c r="P8089" i="1"/>
  <c r="P8090" i="1"/>
  <c r="P8091" i="1"/>
  <c r="P8092" i="1"/>
  <c r="P8093" i="1"/>
  <c r="P8094" i="1"/>
  <c r="P8095" i="1"/>
  <c r="P8096" i="1"/>
  <c r="P8097" i="1"/>
  <c r="P8098" i="1"/>
  <c r="P8099" i="1"/>
  <c r="P8100" i="1"/>
  <c r="P8101" i="1"/>
  <c r="P8102" i="1"/>
  <c r="P8103" i="1"/>
  <c r="P8104" i="1"/>
  <c r="P8105" i="1"/>
  <c r="P8106" i="1"/>
  <c r="P8107" i="1"/>
  <c r="P8108" i="1"/>
  <c r="P8109" i="1"/>
  <c r="P8110" i="1"/>
  <c r="P8111" i="1"/>
  <c r="P8112" i="1"/>
  <c r="P8113" i="1"/>
  <c r="P8114" i="1"/>
  <c r="P8115" i="1"/>
  <c r="P8116" i="1"/>
  <c r="P8117" i="1"/>
  <c r="P8118" i="1"/>
  <c r="P8119" i="1"/>
  <c r="P8120" i="1"/>
  <c r="P8121" i="1"/>
  <c r="P8122" i="1"/>
  <c r="P8123" i="1"/>
  <c r="P8124" i="1"/>
  <c r="P8125" i="1"/>
  <c r="P8126" i="1"/>
  <c r="P8127" i="1"/>
  <c r="P8128" i="1"/>
  <c r="P8129" i="1"/>
  <c r="P8130" i="1"/>
  <c r="P8131" i="1"/>
  <c r="P8132" i="1"/>
  <c r="P8133" i="1"/>
  <c r="P8134" i="1"/>
  <c r="P8135" i="1"/>
  <c r="P8136" i="1"/>
  <c r="P8137" i="1"/>
  <c r="P8138" i="1"/>
  <c r="P8139" i="1"/>
  <c r="P8140" i="1"/>
  <c r="P8141" i="1"/>
  <c r="P8142" i="1"/>
  <c r="P8143" i="1"/>
  <c r="P8144" i="1"/>
  <c r="P8145" i="1"/>
  <c r="P8146" i="1"/>
  <c r="P8147" i="1"/>
  <c r="P8148" i="1"/>
  <c r="P8149" i="1"/>
  <c r="P8150" i="1"/>
  <c r="P8151" i="1"/>
  <c r="P8152" i="1"/>
  <c r="P8153" i="1"/>
  <c r="P8154" i="1"/>
  <c r="P8155" i="1"/>
  <c r="P8156" i="1"/>
  <c r="P8157" i="1"/>
  <c r="P8158" i="1"/>
  <c r="P8159" i="1"/>
  <c r="P8160" i="1"/>
  <c r="P8161" i="1"/>
  <c r="P8162" i="1"/>
  <c r="P8163" i="1"/>
  <c r="P8164" i="1"/>
  <c r="P8165" i="1"/>
  <c r="P8166" i="1"/>
  <c r="P8167" i="1"/>
  <c r="P8168" i="1"/>
  <c r="P8169" i="1"/>
  <c r="P8170" i="1"/>
  <c r="P8171" i="1"/>
  <c r="P8172" i="1"/>
  <c r="P8173" i="1"/>
  <c r="P8174" i="1"/>
  <c r="P8175" i="1"/>
  <c r="P8176" i="1"/>
  <c r="P8177" i="1"/>
  <c r="P8178" i="1"/>
  <c r="P8179" i="1"/>
  <c r="P8180" i="1"/>
  <c r="P8181" i="1"/>
  <c r="P8182" i="1"/>
  <c r="P8183" i="1"/>
  <c r="P8184" i="1"/>
  <c r="P8185" i="1"/>
  <c r="P8186" i="1"/>
  <c r="P8187" i="1"/>
  <c r="P8188" i="1"/>
  <c r="P8189" i="1"/>
  <c r="P8190" i="1"/>
  <c r="P8191" i="1"/>
  <c r="P8192" i="1"/>
  <c r="P8193" i="1"/>
  <c r="P8194" i="1"/>
  <c r="P8195" i="1"/>
  <c r="P8196" i="1"/>
  <c r="P8197" i="1"/>
  <c r="P8198" i="1"/>
  <c r="P8199" i="1"/>
  <c r="P8200" i="1"/>
  <c r="P8201" i="1"/>
  <c r="P8202" i="1"/>
  <c r="P8203" i="1"/>
  <c r="P8204" i="1"/>
  <c r="P8205" i="1"/>
  <c r="P8206" i="1"/>
  <c r="P8207" i="1"/>
  <c r="P8208" i="1"/>
  <c r="P8209" i="1"/>
  <c r="P8210" i="1"/>
  <c r="P8211" i="1"/>
  <c r="P8212" i="1"/>
  <c r="P8213" i="1"/>
  <c r="P8214" i="1"/>
  <c r="P8215" i="1"/>
  <c r="P8216" i="1"/>
  <c r="P8217" i="1"/>
  <c r="P8218" i="1"/>
  <c r="P8219" i="1"/>
  <c r="P8220" i="1"/>
  <c r="P8221" i="1"/>
  <c r="P8222" i="1"/>
  <c r="P8223" i="1"/>
  <c r="P8224" i="1"/>
  <c r="P8225" i="1"/>
  <c r="P8226" i="1"/>
  <c r="P8227" i="1"/>
  <c r="P8228" i="1"/>
  <c r="P8229" i="1"/>
  <c r="P8230" i="1"/>
  <c r="P8231" i="1"/>
  <c r="P8232" i="1"/>
  <c r="P8233" i="1"/>
  <c r="P8234" i="1"/>
  <c r="P8235" i="1"/>
  <c r="P8236" i="1"/>
  <c r="P8237" i="1"/>
  <c r="P8238" i="1"/>
  <c r="P8239" i="1"/>
  <c r="P8240" i="1"/>
  <c r="P8241" i="1"/>
  <c r="P8242" i="1"/>
  <c r="P8243" i="1"/>
  <c r="P8244" i="1"/>
  <c r="P8245" i="1"/>
  <c r="P8246" i="1"/>
  <c r="P8247" i="1"/>
  <c r="P8248" i="1"/>
  <c r="P8249" i="1"/>
  <c r="P8250" i="1"/>
  <c r="P8251" i="1"/>
  <c r="P8252" i="1"/>
  <c r="P8253" i="1"/>
  <c r="P8254" i="1"/>
  <c r="P8255" i="1"/>
  <c r="P8256" i="1"/>
  <c r="P8257" i="1"/>
  <c r="P8258" i="1"/>
  <c r="P8259" i="1"/>
  <c r="P8260" i="1"/>
  <c r="P8261" i="1"/>
  <c r="P8262" i="1"/>
  <c r="P8263" i="1"/>
  <c r="P8264" i="1"/>
  <c r="P8265" i="1"/>
  <c r="P8266" i="1"/>
  <c r="P8267" i="1"/>
  <c r="P8268" i="1"/>
  <c r="P8269" i="1"/>
  <c r="P8270" i="1"/>
  <c r="P8271" i="1"/>
  <c r="P8272" i="1"/>
  <c r="P8273" i="1"/>
  <c r="P8274" i="1"/>
  <c r="P8275" i="1"/>
  <c r="P8276" i="1"/>
  <c r="P8277" i="1"/>
  <c r="P8278" i="1"/>
  <c r="P8279" i="1"/>
  <c r="P8280" i="1"/>
  <c r="P8281" i="1"/>
  <c r="P8282" i="1"/>
  <c r="P8283" i="1"/>
  <c r="P8284" i="1"/>
  <c r="P8285" i="1"/>
  <c r="P8286" i="1"/>
  <c r="P8287" i="1"/>
  <c r="P8288" i="1"/>
  <c r="P8289" i="1"/>
  <c r="P8290" i="1"/>
  <c r="P8291" i="1"/>
  <c r="P8292" i="1"/>
  <c r="P8293" i="1"/>
  <c r="P8294" i="1"/>
  <c r="P8295" i="1"/>
  <c r="P8296" i="1"/>
  <c r="P8297" i="1"/>
  <c r="P8298" i="1"/>
  <c r="P8299" i="1"/>
  <c r="P8300" i="1"/>
  <c r="P8301" i="1"/>
  <c r="P8302" i="1"/>
  <c r="P8303" i="1"/>
  <c r="P8304" i="1"/>
  <c r="P8305" i="1"/>
  <c r="P8306" i="1"/>
  <c r="P8307" i="1"/>
  <c r="P8308" i="1"/>
  <c r="P8309" i="1"/>
  <c r="P8310" i="1"/>
  <c r="P8311" i="1"/>
  <c r="P8312" i="1"/>
  <c r="P8313" i="1"/>
  <c r="P8314" i="1"/>
  <c r="P8315" i="1"/>
  <c r="P8316" i="1"/>
  <c r="P8317" i="1"/>
  <c r="P8318" i="1"/>
  <c r="P8319" i="1"/>
  <c r="P8320" i="1"/>
  <c r="P8321" i="1"/>
  <c r="P8322" i="1"/>
  <c r="P8323" i="1"/>
  <c r="P8324" i="1"/>
  <c r="P8325" i="1"/>
  <c r="P8326" i="1"/>
  <c r="P8327" i="1"/>
  <c r="P8328" i="1"/>
  <c r="P8329" i="1"/>
  <c r="P8330" i="1"/>
  <c r="P8331" i="1"/>
  <c r="P8332" i="1"/>
  <c r="P8333" i="1"/>
  <c r="P8334" i="1"/>
  <c r="P8335" i="1"/>
  <c r="P8336" i="1"/>
  <c r="P8337" i="1"/>
  <c r="P8338" i="1"/>
  <c r="P8339" i="1"/>
  <c r="P8340" i="1"/>
  <c r="P8341" i="1"/>
  <c r="P8342" i="1"/>
  <c r="P8343" i="1"/>
  <c r="P8344" i="1"/>
  <c r="P8345" i="1"/>
  <c r="P8346" i="1"/>
  <c r="P8347" i="1"/>
  <c r="P8348" i="1"/>
  <c r="P8349" i="1"/>
  <c r="P8350" i="1"/>
  <c r="P8351" i="1"/>
  <c r="P8352" i="1"/>
  <c r="P8353" i="1"/>
  <c r="P8354" i="1"/>
  <c r="P8355" i="1"/>
  <c r="P8356" i="1"/>
  <c r="P8357" i="1"/>
  <c r="P8358" i="1"/>
  <c r="P8359" i="1"/>
  <c r="P8360" i="1"/>
  <c r="P8361" i="1"/>
  <c r="P8362" i="1"/>
  <c r="P8363" i="1"/>
  <c r="P8364" i="1"/>
  <c r="P8365" i="1"/>
  <c r="P8366" i="1"/>
  <c r="P8367" i="1"/>
  <c r="P8368" i="1"/>
  <c r="P8369" i="1"/>
  <c r="P8370" i="1"/>
  <c r="P8371" i="1"/>
  <c r="P8372" i="1"/>
  <c r="P8373" i="1"/>
  <c r="P8374" i="1"/>
  <c r="P8375" i="1"/>
  <c r="P8376" i="1"/>
  <c r="P8377" i="1"/>
  <c r="P8378" i="1"/>
  <c r="P8379" i="1"/>
  <c r="P8380" i="1"/>
  <c r="P8381" i="1"/>
  <c r="P8382" i="1"/>
  <c r="P8383" i="1"/>
  <c r="P8384" i="1"/>
  <c r="P8385" i="1"/>
  <c r="P8386" i="1"/>
  <c r="P8387" i="1"/>
  <c r="P8388" i="1"/>
  <c r="P8389" i="1"/>
  <c r="P8390" i="1"/>
  <c r="P8391" i="1"/>
  <c r="P8392" i="1"/>
  <c r="P8393" i="1"/>
  <c r="P8394" i="1"/>
  <c r="P8395" i="1"/>
  <c r="P8396" i="1"/>
  <c r="P8397" i="1"/>
  <c r="P8398" i="1"/>
  <c r="P8399" i="1"/>
  <c r="P8400" i="1"/>
  <c r="P8401" i="1"/>
  <c r="P8402" i="1"/>
  <c r="P8403" i="1"/>
  <c r="P8404" i="1"/>
  <c r="P8405" i="1"/>
  <c r="P8406" i="1"/>
  <c r="P8407" i="1"/>
  <c r="P8408" i="1"/>
  <c r="P8409" i="1"/>
  <c r="P8410" i="1"/>
  <c r="P8411" i="1"/>
  <c r="P8412" i="1"/>
  <c r="P8413" i="1"/>
  <c r="P8414" i="1"/>
  <c r="P8415" i="1"/>
  <c r="P8416" i="1"/>
  <c r="P8417" i="1"/>
  <c r="P8418" i="1"/>
  <c r="P8419" i="1"/>
  <c r="P8420" i="1"/>
  <c r="P8421" i="1"/>
  <c r="P8422" i="1"/>
  <c r="P8423" i="1"/>
  <c r="P8424" i="1"/>
  <c r="P8425" i="1"/>
  <c r="P8426" i="1"/>
  <c r="P8427" i="1"/>
  <c r="P8428" i="1"/>
  <c r="P8429" i="1"/>
  <c r="P8430" i="1"/>
  <c r="P8431" i="1"/>
  <c r="P8432" i="1"/>
  <c r="P8433" i="1"/>
  <c r="P8434" i="1"/>
  <c r="P8435" i="1"/>
  <c r="P8436" i="1"/>
  <c r="P8437" i="1"/>
  <c r="P8438" i="1"/>
  <c r="P8439" i="1"/>
  <c r="P8440" i="1"/>
  <c r="P8441" i="1"/>
  <c r="P8442" i="1"/>
  <c r="P8443" i="1"/>
  <c r="P8444" i="1"/>
  <c r="P8445" i="1"/>
  <c r="P8446" i="1"/>
  <c r="P8447" i="1"/>
  <c r="P8448" i="1"/>
  <c r="P8449" i="1"/>
  <c r="P8450" i="1"/>
  <c r="P8451" i="1"/>
  <c r="P8452" i="1"/>
  <c r="P8453" i="1"/>
  <c r="P8454" i="1"/>
  <c r="P8455" i="1"/>
  <c r="P8456" i="1"/>
  <c r="P8457" i="1"/>
  <c r="P8458" i="1"/>
  <c r="P8459" i="1"/>
  <c r="P8460" i="1"/>
  <c r="P8461" i="1"/>
  <c r="P8462" i="1"/>
  <c r="P8463" i="1"/>
  <c r="P8464" i="1"/>
  <c r="P8465" i="1"/>
  <c r="P8466" i="1"/>
  <c r="P8467" i="1"/>
  <c r="P8468" i="1"/>
  <c r="P8469" i="1"/>
  <c r="P8470" i="1"/>
  <c r="P8471" i="1"/>
  <c r="P8472" i="1"/>
  <c r="P8473" i="1"/>
  <c r="P8474" i="1"/>
  <c r="P8475" i="1"/>
  <c r="P8476" i="1"/>
  <c r="P8477" i="1"/>
  <c r="P8478" i="1"/>
  <c r="P8479" i="1"/>
  <c r="P8480" i="1"/>
  <c r="P8481" i="1"/>
  <c r="P8482" i="1"/>
  <c r="P8483" i="1"/>
  <c r="P8484" i="1"/>
  <c r="P8485" i="1"/>
  <c r="P8486" i="1"/>
  <c r="P8487" i="1"/>
  <c r="P8488" i="1"/>
  <c r="P8489" i="1"/>
  <c r="P8490" i="1"/>
  <c r="P8491" i="1"/>
  <c r="P8492" i="1"/>
  <c r="P8493" i="1"/>
  <c r="P8494" i="1"/>
  <c r="P8495" i="1"/>
  <c r="P8496" i="1"/>
  <c r="P8497" i="1"/>
  <c r="P8498" i="1"/>
  <c r="P8499" i="1"/>
  <c r="P8500" i="1"/>
  <c r="P8501" i="1"/>
  <c r="P8502" i="1"/>
  <c r="P8503" i="1"/>
  <c r="P8504" i="1"/>
  <c r="P8505" i="1"/>
  <c r="P8506" i="1"/>
  <c r="P8507" i="1"/>
  <c r="P8508" i="1"/>
  <c r="P8509" i="1"/>
  <c r="P8510" i="1"/>
  <c r="P8511" i="1"/>
  <c r="P8512" i="1"/>
  <c r="P8513" i="1"/>
  <c r="P8514" i="1"/>
  <c r="P8515" i="1"/>
  <c r="P8516" i="1"/>
  <c r="P8517" i="1"/>
  <c r="P8518" i="1"/>
  <c r="P8519" i="1"/>
  <c r="P8520" i="1"/>
  <c r="P8521" i="1"/>
  <c r="P8522" i="1"/>
  <c r="P8523" i="1"/>
  <c r="P8524" i="1"/>
  <c r="P8525" i="1"/>
  <c r="P8526" i="1"/>
  <c r="P8527" i="1"/>
  <c r="P8528" i="1"/>
  <c r="P8529" i="1"/>
  <c r="P8530" i="1"/>
  <c r="P8531" i="1"/>
  <c r="P8532" i="1"/>
  <c r="P8533" i="1"/>
  <c r="P8534" i="1"/>
  <c r="P8535" i="1"/>
  <c r="P8536" i="1"/>
  <c r="P8537" i="1"/>
  <c r="P8538" i="1"/>
  <c r="P8539" i="1"/>
  <c r="P8540" i="1"/>
  <c r="P8541" i="1"/>
  <c r="P8542" i="1"/>
  <c r="P8543" i="1"/>
  <c r="P8544" i="1"/>
  <c r="P8545" i="1"/>
  <c r="P8546" i="1"/>
  <c r="P8547" i="1"/>
  <c r="P8548" i="1"/>
  <c r="P8549" i="1"/>
  <c r="P8550" i="1"/>
  <c r="P8551" i="1"/>
  <c r="P8552" i="1"/>
  <c r="P8553" i="1"/>
  <c r="P8554" i="1"/>
  <c r="P8555" i="1"/>
  <c r="P8556" i="1"/>
  <c r="P8557" i="1"/>
  <c r="P8558" i="1"/>
  <c r="P8559" i="1"/>
  <c r="P8560" i="1"/>
  <c r="P8561" i="1"/>
  <c r="P8562" i="1"/>
  <c r="P8563" i="1"/>
  <c r="P8564" i="1"/>
  <c r="P8565" i="1"/>
  <c r="P8566" i="1"/>
  <c r="P8567" i="1"/>
  <c r="P8568" i="1"/>
  <c r="P8569" i="1"/>
  <c r="P8570" i="1"/>
  <c r="P8571" i="1"/>
  <c r="P8572" i="1"/>
  <c r="P8573" i="1"/>
  <c r="P8574" i="1"/>
  <c r="P8575" i="1"/>
  <c r="P8576" i="1"/>
  <c r="P8577" i="1"/>
  <c r="P8578" i="1"/>
  <c r="P8579" i="1"/>
  <c r="P8580" i="1"/>
  <c r="P8581" i="1"/>
  <c r="P8582" i="1"/>
  <c r="P8583" i="1"/>
  <c r="P8584" i="1"/>
  <c r="P8585" i="1"/>
  <c r="P8586" i="1"/>
  <c r="P8587" i="1"/>
  <c r="P8588" i="1"/>
  <c r="P8589" i="1"/>
  <c r="P8590" i="1"/>
  <c r="P8591" i="1"/>
  <c r="P8592" i="1"/>
  <c r="P8593" i="1"/>
  <c r="P8594" i="1"/>
  <c r="P8595" i="1"/>
  <c r="P8596" i="1"/>
  <c r="P8597" i="1"/>
  <c r="P8598" i="1"/>
  <c r="P8599" i="1"/>
  <c r="P8600" i="1"/>
  <c r="P8601" i="1"/>
  <c r="P8602" i="1"/>
  <c r="P8603" i="1"/>
  <c r="P8604" i="1"/>
  <c r="P8605" i="1"/>
  <c r="P8606" i="1"/>
  <c r="P8607" i="1"/>
  <c r="P8608" i="1"/>
  <c r="P8609" i="1"/>
  <c r="P8610" i="1"/>
  <c r="P8611" i="1"/>
  <c r="P8612" i="1"/>
  <c r="P8613" i="1"/>
  <c r="P8614" i="1"/>
  <c r="P8615" i="1"/>
  <c r="P8616" i="1"/>
  <c r="P8617" i="1"/>
  <c r="P8618" i="1"/>
  <c r="P8619" i="1"/>
  <c r="P8620" i="1"/>
  <c r="P8621" i="1"/>
  <c r="P8622" i="1"/>
  <c r="P8623" i="1"/>
  <c r="P8624" i="1"/>
  <c r="P8625" i="1"/>
  <c r="P8626" i="1"/>
  <c r="P8627" i="1"/>
  <c r="P8628" i="1"/>
  <c r="P8629" i="1"/>
  <c r="P8630" i="1"/>
  <c r="P8631" i="1"/>
  <c r="P8632" i="1"/>
  <c r="P8633" i="1"/>
  <c r="P8634" i="1"/>
  <c r="P8635" i="1"/>
  <c r="P8636" i="1"/>
  <c r="P8637" i="1"/>
  <c r="P8638" i="1"/>
  <c r="P8639" i="1"/>
  <c r="P8640" i="1"/>
  <c r="P8641" i="1"/>
  <c r="P8642" i="1"/>
  <c r="P8643" i="1"/>
  <c r="P8644" i="1"/>
  <c r="P8645" i="1"/>
  <c r="P8646" i="1"/>
  <c r="P8647" i="1"/>
  <c r="P8648" i="1"/>
  <c r="P8649" i="1"/>
  <c r="P8650" i="1"/>
  <c r="P8651" i="1"/>
  <c r="P8652" i="1"/>
  <c r="P8653" i="1"/>
  <c r="P8654" i="1"/>
  <c r="P8655" i="1"/>
  <c r="P8656" i="1"/>
  <c r="P8657" i="1"/>
  <c r="P8658" i="1"/>
  <c r="P8659" i="1"/>
  <c r="P8660" i="1"/>
  <c r="P8661" i="1"/>
  <c r="P8662" i="1"/>
  <c r="P8663" i="1"/>
  <c r="P8664" i="1"/>
  <c r="P8665" i="1"/>
  <c r="P8666" i="1"/>
  <c r="P8667" i="1"/>
  <c r="P8668" i="1"/>
  <c r="P8669" i="1"/>
  <c r="P8670" i="1"/>
  <c r="P8671" i="1"/>
  <c r="P8672" i="1"/>
  <c r="P8673" i="1"/>
  <c r="P8674" i="1"/>
  <c r="P8675" i="1"/>
  <c r="P8676" i="1"/>
  <c r="P8677" i="1"/>
  <c r="P8678" i="1"/>
  <c r="P8679" i="1"/>
  <c r="P8680" i="1"/>
  <c r="P8681" i="1"/>
  <c r="P8682" i="1"/>
  <c r="P8683" i="1"/>
  <c r="P8684" i="1"/>
  <c r="P8685" i="1"/>
  <c r="P8686" i="1"/>
  <c r="P8687" i="1"/>
  <c r="P8688" i="1"/>
  <c r="P8689" i="1"/>
  <c r="P8690" i="1"/>
  <c r="P8691" i="1"/>
  <c r="P8692" i="1"/>
  <c r="P8693" i="1"/>
  <c r="P8694" i="1"/>
  <c r="P8695" i="1"/>
  <c r="P8696" i="1"/>
  <c r="P8697" i="1"/>
  <c r="P8698" i="1"/>
  <c r="P8699" i="1"/>
  <c r="P8700" i="1"/>
  <c r="P8701" i="1"/>
  <c r="P8702" i="1"/>
  <c r="P8703" i="1"/>
  <c r="P8704" i="1"/>
  <c r="P8705" i="1"/>
  <c r="P8706" i="1"/>
  <c r="P8707" i="1"/>
  <c r="P8708" i="1"/>
  <c r="P8709" i="1"/>
  <c r="P8710" i="1"/>
  <c r="P8711" i="1"/>
  <c r="P8712" i="1"/>
  <c r="P8713" i="1"/>
  <c r="P8714" i="1"/>
  <c r="P8715" i="1"/>
  <c r="P8716" i="1"/>
  <c r="P8717" i="1"/>
  <c r="P8718" i="1"/>
  <c r="P8719" i="1"/>
  <c r="P8720" i="1"/>
  <c r="P8721" i="1"/>
  <c r="P8722" i="1"/>
  <c r="P8723" i="1"/>
  <c r="P8724" i="1"/>
  <c r="P8725" i="1"/>
  <c r="P8726" i="1"/>
  <c r="P8727" i="1"/>
  <c r="P8728" i="1"/>
  <c r="P8729" i="1"/>
  <c r="P8730" i="1"/>
  <c r="P8731" i="1"/>
  <c r="P8732" i="1"/>
  <c r="P8733" i="1"/>
  <c r="P8734" i="1"/>
  <c r="P8735" i="1"/>
  <c r="P8736" i="1"/>
  <c r="P8737" i="1"/>
  <c r="P8738" i="1"/>
  <c r="P8739" i="1"/>
  <c r="P8740" i="1"/>
  <c r="P8741" i="1"/>
  <c r="P8742" i="1"/>
  <c r="P8743" i="1"/>
  <c r="P8744" i="1"/>
  <c r="P8745" i="1"/>
  <c r="P8746" i="1"/>
  <c r="P8747" i="1"/>
  <c r="P8748" i="1"/>
  <c r="P8749" i="1"/>
  <c r="P8750" i="1"/>
  <c r="P8751" i="1"/>
  <c r="P8752" i="1"/>
  <c r="P8753" i="1"/>
  <c r="P8754" i="1"/>
  <c r="P8755" i="1"/>
  <c r="P8756" i="1"/>
  <c r="P8757" i="1"/>
  <c r="P8758" i="1"/>
  <c r="P8759" i="1"/>
  <c r="P8760" i="1"/>
  <c r="P8761" i="1"/>
  <c r="P8762" i="1"/>
  <c r="P8763" i="1"/>
  <c r="P8764" i="1"/>
  <c r="P8765" i="1"/>
  <c r="P8766" i="1"/>
  <c r="P8767" i="1"/>
  <c r="P8768" i="1"/>
  <c r="P8769" i="1"/>
  <c r="P8770" i="1"/>
  <c r="P8771" i="1"/>
  <c r="P8772" i="1"/>
  <c r="P8773" i="1"/>
  <c r="P8774" i="1"/>
  <c r="P8775" i="1"/>
  <c r="P8776" i="1"/>
  <c r="P8777" i="1"/>
  <c r="P8778" i="1"/>
  <c r="P8779" i="1"/>
  <c r="P8780" i="1"/>
  <c r="P8781" i="1"/>
  <c r="P8782" i="1"/>
  <c r="P8783" i="1"/>
  <c r="P8784" i="1"/>
  <c r="P8785" i="1"/>
  <c r="P8786" i="1"/>
  <c r="P8787" i="1"/>
  <c r="P8788" i="1"/>
  <c r="P8789" i="1"/>
  <c r="P8790" i="1"/>
  <c r="P8791" i="1"/>
  <c r="P8792" i="1"/>
  <c r="P8793" i="1"/>
  <c r="P8794" i="1"/>
  <c r="P8795" i="1"/>
  <c r="P8796" i="1"/>
  <c r="P8797" i="1"/>
  <c r="P8798" i="1"/>
  <c r="P8799" i="1"/>
  <c r="P8800" i="1"/>
  <c r="P8801" i="1"/>
  <c r="P8802" i="1"/>
  <c r="P8803" i="1"/>
  <c r="P8804" i="1"/>
  <c r="P8805" i="1"/>
  <c r="P8806" i="1"/>
  <c r="P8807" i="1"/>
  <c r="P8808" i="1"/>
  <c r="P8809" i="1"/>
  <c r="P8810" i="1"/>
  <c r="P8811" i="1"/>
  <c r="P8812" i="1"/>
  <c r="P8813" i="1"/>
  <c r="P8814" i="1"/>
  <c r="P8815" i="1"/>
  <c r="P8816" i="1"/>
  <c r="P8817" i="1"/>
  <c r="P8818" i="1"/>
  <c r="P8819" i="1"/>
  <c r="P8820" i="1"/>
  <c r="P8821" i="1"/>
  <c r="P8822" i="1"/>
  <c r="P8823" i="1"/>
  <c r="P8824" i="1"/>
  <c r="P8825" i="1"/>
  <c r="P8826" i="1"/>
  <c r="P8827" i="1"/>
  <c r="P8828" i="1"/>
  <c r="P8829" i="1"/>
  <c r="P8830" i="1"/>
  <c r="P8831" i="1"/>
  <c r="P8832" i="1"/>
  <c r="P8833" i="1"/>
  <c r="P8834" i="1"/>
  <c r="P8835" i="1"/>
  <c r="P8836" i="1"/>
  <c r="P8837" i="1"/>
  <c r="P8838" i="1"/>
  <c r="P8839" i="1"/>
  <c r="P8840" i="1"/>
  <c r="P8841" i="1"/>
  <c r="P8842" i="1"/>
  <c r="P8843" i="1"/>
  <c r="P8844" i="1"/>
  <c r="P8845" i="1"/>
  <c r="P8846" i="1"/>
  <c r="P8847" i="1"/>
  <c r="P8848" i="1"/>
  <c r="P8849" i="1"/>
  <c r="P8850" i="1"/>
  <c r="P8851" i="1"/>
  <c r="P8852" i="1"/>
  <c r="P8853" i="1"/>
  <c r="P8854" i="1"/>
  <c r="P8855" i="1"/>
  <c r="P8856" i="1"/>
  <c r="P8857" i="1"/>
  <c r="P8858" i="1"/>
  <c r="P8859" i="1"/>
  <c r="P8860" i="1"/>
  <c r="P8861" i="1"/>
  <c r="P8862" i="1"/>
  <c r="P8863" i="1"/>
  <c r="P8864" i="1"/>
  <c r="P8865" i="1"/>
  <c r="P8866" i="1"/>
  <c r="P8867" i="1"/>
  <c r="P8868" i="1"/>
  <c r="P8869" i="1"/>
  <c r="P8870" i="1"/>
  <c r="P8871" i="1"/>
  <c r="P8872" i="1"/>
  <c r="P8873" i="1"/>
  <c r="P8874" i="1"/>
  <c r="P8875" i="1"/>
  <c r="P8876" i="1"/>
  <c r="P8877" i="1"/>
  <c r="P8878" i="1"/>
  <c r="P8879" i="1"/>
  <c r="P8880" i="1"/>
  <c r="P8881" i="1"/>
  <c r="P8882" i="1"/>
  <c r="P8883" i="1"/>
  <c r="P8884" i="1"/>
  <c r="P8885" i="1"/>
  <c r="P8886" i="1"/>
  <c r="P8887" i="1"/>
  <c r="P8888" i="1"/>
  <c r="P8889" i="1"/>
  <c r="P8890" i="1"/>
  <c r="P8891" i="1"/>
  <c r="P8892" i="1"/>
  <c r="P8893" i="1"/>
  <c r="P8894" i="1"/>
  <c r="P8895" i="1"/>
  <c r="P8896" i="1"/>
  <c r="P8897" i="1"/>
  <c r="P8898" i="1"/>
  <c r="P8899" i="1"/>
  <c r="P8900" i="1"/>
  <c r="P8901" i="1"/>
  <c r="P8902" i="1"/>
  <c r="P8903" i="1"/>
  <c r="P8904" i="1"/>
  <c r="P8905" i="1"/>
  <c r="P8906" i="1"/>
  <c r="P8907" i="1"/>
  <c r="P8908" i="1"/>
  <c r="P8909" i="1"/>
  <c r="P8910" i="1"/>
  <c r="P8911" i="1"/>
  <c r="P8912" i="1"/>
  <c r="P8913" i="1"/>
  <c r="P8914" i="1"/>
  <c r="P8915" i="1"/>
  <c r="P8916" i="1"/>
  <c r="P8917" i="1"/>
  <c r="P8918" i="1"/>
  <c r="P8919" i="1"/>
  <c r="P8920" i="1"/>
  <c r="P8921" i="1"/>
  <c r="P8922" i="1"/>
  <c r="P8923" i="1"/>
  <c r="P8924" i="1"/>
  <c r="P8925" i="1"/>
  <c r="P8926" i="1"/>
  <c r="P8927" i="1"/>
  <c r="P8928" i="1"/>
  <c r="P8929" i="1"/>
  <c r="P8930" i="1"/>
  <c r="P8931" i="1"/>
  <c r="P8932" i="1"/>
  <c r="P8933" i="1"/>
  <c r="P8934" i="1"/>
  <c r="P8935" i="1"/>
  <c r="P8936" i="1"/>
  <c r="P8937" i="1"/>
  <c r="P8938" i="1"/>
  <c r="P8939" i="1"/>
  <c r="P8940" i="1"/>
  <c r="P8941" i="1"/>
  <c r="P8942" i="1"/>
  <c r="P8943" i="1"/>
  <c r="P8944" i="1"/>
  <c r="P8945" i="1"/>
  <c r="P8946" i="1"/>
  <c r="P8947" i="1"/>
  <c r="P8948" i="1"/>
  <c r="P8949" i="1"/>
  <c r="P8950" i="1"/>
  <c r="P8951" i="1"/>
  <c r="P8952" i="1"/>
  <c r="P8953" i="1"/>
  <c r="P8954" i="1"/>
  <c r="P8955" i="1"/>
  <c r="P8956" i="1"/>
  <c r="P8957" i="1"/>
  <c r="P8958" i="1"/>
  <c r="P8959" i="1"/>
  <c r="P8960" i="1"/>
  <c r="P8961" i="1"/>
  <c r="P8962" i="1"/>
  <c r="P8963" i="1"/>
  <c r="P8964" i="1"/>
  <c r="P8965" i="1"/>
  <c r="P8966" i="1"/>
  <c r="P8967" i="1"/>
  <c r="P8968" i="1"/>
  <c r="P8969" i="1"/>
  <c r="P8970" i="1"/>
  <c r="P8971" i="1"/>
  <c r="P8972" i="1"/>
  <c r="P8973" i="1"/>
  <c r="P8974" i="1"/>
  <c r="P8975" i="1"/>
  <c r="P8976" i="1"/>
  <c r="P8977" i="1"/>
  <c r="P8978" i="1"/>
  <c r="P8979" i="1"/>
  <c r="P8980" i="1"/>
  <c r="P8981" i="1"/>
  <c r="P8982" i="1"/>
  <c r="P8983" i="1"/>
  <c r="P8984" i="1"/>
  <c r="P8985" i="1"/>
  <c r="P8986" i="1"/>
  <c r="P8987" i="1"/>
  <c r="P8988" i="1"/>
  <c r="P8989" i="1"/>
  <c r="P8990" i="1"/>
  <c r="P8991" i="1"/>
  <c r="P8992" i="1"/>
  <c r="P8993" i="1"/>
  <c r="P8994" i="1"/>
  <c r="P8995" i="1"/>
  <c r="P8996" i="1"/>
  <c r="P8997" i="1"/>
  <c r="P8998" i="1"/>
  <c r="P8999" i="1"/>
  <c r="P9000" i="1"/>
  <c r="P9001" i="1"/>
  <c r="P9002" i="1"/>
  <c r="P9003" i="1"/>
  <c r="P9004" i="1"/>
  <c r="P9005" i="1"/>
  <c r="P9006" i="1"/>
  <c r="P9007" i="1"/>
  <c r="P9008" i="1"/>
  <c r="P9009" i="1"/>
  <c r="P9010" i="1"/>
  <c r="P9011" i="1"/>
  <c r="P9012" i="1"/>
  <c r="P9013" i="1"/>
  <c r="P9014" i="1"/>
  <c r="P9015" i="1"/>
  <c r="P9016" i="1"/>
  <c r="P9017" i="1"/>
  <c r="P9018" i="1"/>
  <c r="P9019" i="1"/>
  <c r="P9020" i="1"/>
  <c r="P9021" i="1"/>
  <c r="P9022" i="1"/>
  <c r="P9023" i="1"/>
  <c r="P9024" i="1"/>
  <c r="P9025" i="1"/>
  <c r="P9026" i="1"/>
  <c r="P9027" i="1"/>
  <c r="P9028" i="1"/>
  <c r="P9029" i="1"/>
  <c r="P9030" i="1"/>
  <c r="P9031" i="1"/>
  <c r="P9032" i="1"/>
  <c r="P9033" i="1"/>
  <c r="P9034" i="1"/>
  <c r="P9035" i="1"/>
  <c r="P9036" i="1"/>
  <c r="P9037" i="1"/>
  <c r="P9038" i="1"/>
  <c r="P9039" i="1"/>
  <c r="P9040" i="1"/>
  <c r="P9041" i="1"/>
  <c r="P9042" i="1"/>
  <c r="P9043" i="1"/>
  <c r="P9044" i="1"/>
  <c r="P9045" i="1"/>
  <c r="P9046" i="1"/>
  <c r="P9047" i="1"/>
  <c r="P9048" i="1"/>
  <c r="P9049" i="1"/>
  <c r="P9050" i="1"/>
  <c r="P9051" i="1"/>
  <c r="P9052" i="1"/>
  <c r="P9053" i="1"/>
  <c r="P9054" i="1"/>
  <c r="P9055" i="1"/>
  <c r="P9056" i="1"/>
  <c r="P9057" i="1"/>
  <c r="P9058" i="1"/>
  <c r="P9059" i="1"/>
  <c r="P9060" i="1"/>
  <c r="P9061" i="1"/>
  <c r="P9062" i="1"/>
  <c r="P9063" i="1"/>
  <c r="P9064" i="1"/>
  <c r="P9065" i="1"/>
  <c r="P9066" i="1"/>
  <c r="P9067" i="1"/>
  <c r="P9068" i="1"/>
  <c r="P9069" i="1"/>
  <c r="P9070" i="1"/>
  <c r="P9071" i="1"/>
  <c r="P9072" i="1"/>
  <c r="P9073" i="1"/>
  <c r="P9074" i="1"/>
  <c r="P9075" i="1"/>
  <c r="P9076" i="1"/>
  <c r="P9077" i="1"/>
  <c r="P9078" i="1"/>
  <c r="P9079" i="1"/>
  <c r="P9080" i="1"/>
  <c r="P9081" i="1"/>
  <c r="P9082" i="1"/>
  <c r="P9083" i="1"/>
  <c r="P9084" i="1"/>
  <c r="P9085" i="1"/>
  <c r="P9086" i="1"/>
  <c r="P9087" i="1"/>
  <c r="P9088" i="1"/>
  <c r="P9089" i="1"/>
  <c r="P9090" i="1"/>
  <c r="P9091" i="1"/>
  <c r="P9092" i="1"/>
  <c r="P9093" i="1"/>
  <c r="P9094" i="1"/>
  <c r="P9095" i="1"/>
  <c r="P9096" i="1"/>
  <c r="P9097" i="1"/>
  <c r="P9098" i="1"/>
  <c r="P9099" i="1"/>
  <c r="P9100" i="1"/>
  <c r="P9101" i="1"/>
  <c r="P9102" i="1"/>
  <c r="P9103" i="1"/>
  <c r="P9104" i="1"/>
  <c r="P9105" i="1"/>
  <c r="P9106" i="1"/>
  <c r="P9107" i="1"/>
  <c r="P9108" i="1"/>
  <c r="P9109" i="1"/>
  <c r="P9110" i="1"/>
  <c r="P9111" i="1"/>
  <c r="P9112" i="1"/>
  <c r="P9113" i="1"/>
  <c r="P9114" i="1"/>
  <c r="P9115" i="1"/>
  <c r="P9116" i="1"/>
  <c r="P9117" i="1"/>
  <c r="P9118" i="1"/>
  <c r="P9119" i="1"/>
  <c r="P9120" i="1"/>
  <c r="P9121" i="1"/>
  <c r="P9122" i="1"/>
  <c r="P9123" i="1"/>
  <c r="P9124" i="1"/>
  <c r="P9125" i="1"/>
  <c r="P9126" i="1"/>
  <c r="P9127" i="1"/>
  <c r="P9128" i="1"/>
  <c r="P9129" i="1"/>
  <c r="P9130" i="1"/>
  <c r="P9131" i="1"/>
  <c r="P9132" i="1"/>
  <c r="P9133" i="1"/>
  <c r="P9134" i="1"/>
  <c r="P9135" i="1"/>
  <c r="P9136" i="1"/>
  <c r="P9137" i="1"/>
  <c r="P9138" i="1"/>
  <c r="P9139" i="1"/>
  <c r="P9140" i="1"/>
  <c r="P9141" i="1"/>
  <c r="P9142" i="1"/>
  <c r="P9143" i="1"/>
  <c r="P9144" i="1"/>
  <c r="P9145" i="1"/>
  <c r="P9146" i="1"/>
  <c r="P9147" i="1"/>
  <c r="P9148" i="1"/>
  <c r="P9149" i="1"/>
  <c r="P9150" i="1"/>
  <c r="P9151" i="1"/>
  <c r="P9152" i="1"/>
  <c r="P9153" i="1"/>
  <c r="P9154" i="1"/>
  <c r="P9155" i="1"/>
  <c r="P9156" i="1"/>
  <c r="P9157" i="1"/>
  <c r="P9158" i="1"/>
  <c r="P9159" i="1"/>
  <c r="P9160" i="1"/>
  <c r="P9161" i="1"/>
  <c r="P9162" i="1"/>
  <c r="P9163" i="1"/>
  <c r="P9164" i="1"/>
  <c r="P9165" i="1"/>
  <c r="P9166" i="1"/>
  <c r="P9167" i="1"/>
  <c r="P9168" i="1"/>
  <c r="P9169" i="1"/>
  <c r="P9170" i="1"/>
  <c r="P9171" i="1"/>
  <c r="P9172" i="1"/>
  <c r="P9173" i="1"/>
  <c r="P9174" i="1"/>
  <c r="P9175" i="1"/>
  <c r="P9176" i="1"/>
  <c r="P9177" i="1"/>
  <c r="P9178" i="1"/>
  <c r="P9179" i="1"/>
  <c r="P9180" i="1"/>
  <c r="P9181" i="1"/>
  <c r="P9182" i="1"/>
  <c r="P9183" i="1"/>
  <c r="P9184" i="1"/>
  <c r="P9185" i="1"/>
  <c r="P9186" i="1"/>
  <c r="P9187" i="1"/>
  <c r="P9188" i="1"/>
  <c r="P9189" i="1"/>
  <c r="P9190" i="1"/>
  <c r="P9191" i="1"/>
  <c r="P9192" i="1"/>
  <c r="P9193" i="1"/>
  <c r="P9194" i="1"/>
  <c r="P9195" i="1"/>
  <c r="P9196" i="1"/>
  <c r="P9197" i="1"/>
  <c r="P9198" i="1"/>
  <c r="P9199" i="1"/>
  <c r="P9200" i="1"/>
  <c r="P9201" i="1"/>
  <c r="P9202" i="1"/>
  <c r="P9203" i="1"/>
  <c r="P9204" i="1"/>
  <c r="P9205" i="1"/>
  <c r="P9206" i="1"/>
  <c r="P9207" i="1"/>
  <c r="P9208" i="1"/>
  <c r="P9209" i="1"/>
  <c r="P9210" i="1"/>
  <c r="P9211" i="1"/>
  <c r="P9212" i="1"/>
  <c r="P9213" i="1"/>
  <c r="P9214" i="1"/>
  <c r="P9215" i="1"/>
  <c r="P9216" i="1"/>
  <c r="P9217" i="1"/>
  <c r="P9218" i="1"/>
  <c r="P9219" i="1"/>
  <c r="P9220" i="1"/>
  <c r="P9221" i="1"/>
  <c r="P9222" i="1"/>
  <c r="P9223" i="1"/>
  <c r="P9224" i="1"/>
  <c r="P9225" i="1"/>
  <c r="P9226" i="1"/>
  <c r="P9227" i="1"/>
  <c r="P9228" i="1"/>
  <c r="P9229" i="1"/>
  <c r="P9230" i="1"/>
  <c r="P9231" i="1"/>
  <c r="P9232" i="1"/>
  <c r="P9233" i="1"/>
  <c r="P9234" i="1"/>
  <c r="P9235" i="1"/>
  <c r="P9236" i="1"/>
  <c r="P9237" i="1"/>
  <c r="P9238" i="1"/>
  <c r="P9239" i="1"/>
  <c r="P9240" i="1"/>
  <c r="P9241" i="1"/>
  <c r="P9242" i="1"/>
  <c r="P9243" i="1"/>
  <c r="P9244" i="1"/>
  <c r="P9245" i="1"/>
  <c r="P9246" i="1"/>
  <c r="P9247" i="1"/>
  <c r="P9248" i="1"/>
  <c r="P9249" i="1"/>
  <c r="P9250" i="1"/>
  <c r="P9251" i="1"/>
  <c r="P9252" i="1"/>
  <c r="P9253" i="1"/>
  <c r="P9254" i="1"/>
  <c r="P9255" i="1"/>
  <c r="P9256" i="1"/>
  <c r="P9257" i="1"/>
  <c r="P9258" i="1"/>
  <c r="P9259" i="1"/>
  <c r="P9260" i="1"/>
  <c r="P9261" i="1"/>
  <c r="P9262" i="1"/>
  <c r="P9263" i="1"/>
  <c r="P9264" i="1"/>
  <c r="P9265" i="1"/>
  <c r="P9266" i="1"/>
  <c r="P9267" i="1"/>
  <c r="P9268" i="1"/>
  <c r="P9269" i="1"/>
  <c r="P9270" i="1"/>
  <c r="P9271" i="1"/>
  <c r="P9272" i="1"/>
  <c r="P9273" i="1"/>
  <c r="P9274" i="1"/>
  <c r="P9275" i="1"/>
  <c r="P9276" i="1"/>
  <c r="P9277" i="1"/>
  <c r="P9278" i="1"/>
  <c r="P9279" i="1"/>
  <c r="P9280" i="1"/>
  <c r="P9281" i="1"/>
  <c r="P9282" i="1"/>
  <c r="P9283" i="1"/>
  <c r="P9284" i="1"/>
  <c r="P9285" i="1"/>
  <c r="P9286" i="1"/>
  <c r="P9287" i="1"/>
  <c r="P9288" i="1"/>
  <c r="P9289" i="1"/>
  <c r="P9290" i="1"/>
  <c r="P9291" i="1"/>
  <c r="P9292" i="1"/>
  <c r="P9293" i="1"/>
  <c r="P9294" i="1"/>
  <c r="P9295" i="1"/>
  <c r="P9296" i="1"/>
  <c r="P9297" i="1"/>
  <c r="P9298" i="1"/>
  <c r="P9299" i="1"/>
  <c r="P9300" i="1"/>
  <c r="P9301" i="1"/>
  <c r="P9302" i="1"/>
  <c r="P9303" i="1"/>
  <c r="P9304" i="1"/>
  <c r="P9305" i="1"/>
  <c r="P9306" i="1"/>
  <c r="P9307" i="1"/>
  <c r="P9308" i="1"/>
  <c r="P9309" i="1"/>
  <c r="P9310" i="1"/>
  <c r="P9311" i="1"/>
  <c r="P9312" i="1"/>
  <c r="P9313" i="1"/>
  <c r="P9314" i="1"/>
  <c r="P9315" i="1"/>
  <c r="P9316" i="1"/>
  <c r="P9317" i="1"/>
  <c r="P9318" i="1"/>
  <c r="P9319" i="1"/>
  <c r="P9320" i="1"/>
  <c r="P9321" i="1"/>
  <c r="P9322" i="1"/>
  <c r="P9323" i="1"/>
  <c r="P9324" i="1"/>
  <c r="P9325" i="1"/>
  <c r="P9326" i="1"/>
  <c r="P9327" i="1"/>
  <c r="P9328" i="1"/>
  <c r="P9329" i="1"/>
  <c r="P9330" i="1"/>
  <c r="P9331" i="1"/>
  <c r="P9332" i="1"/>
  <c r="P9333" i="1"/>
  <c r="P9334" i="1"/>
  <c r="P9335" i="1"/>
  <c r="P9336" i="1"/>
  <c r="P9337" i="1"/>
  <c r="P9338" i="1"/>
  <c r="P9339" i="1"/>
  <c r="P9340" i="1"/>
  <c r="P9341" i="1"/>
  <c r="P9342" i="1"/>
  <c r="P9343" i="1"/>
  <c r="P9344" i="1"/>
  <c r="P9345" i="1"/>
  <c r="P9346" i="1"/>
  <c r="P9347" i="1"/>
  <c r="P9348" i="1"/>
  <c r="P9349" i="1"/>
  <c r="P9350" i="1"/>
  <c r="P9351" i="1"/>
  <c r="P9352" i="1"/>
  <c r="P9353" i="1"/>
  <c r="P9354" i="1"/>
  <c r="P9355" i="1"/>
  <c r="P9356" i="1"/>
  <c r="P9357" i="1"/>
  <c r="P9358" i="1"/>
  <c r="P9359" i="1"/>
  <c r="P9360" i="1"/>
  <c r="P9361" i="1"/>
  <c r="P9362" i="1"/>
  <c r="P9363" i="1"/>
  <c r="P9364" i="1"/>
  <c r="P9365" i="1"/>
  <c r="P9366" i="1"/>
  <c r="P9367" i="1"/>
  <c r="P9368" i="1"/>
  <c r="P9369" i="1"/>
  <c r="P9370" i="1"/>
  <c r="P9371" i="1"/>
  <c r="P9372" i="1"/>
  <c r="P9373" i="1"/>
  <c r="P9374" i="1"/>
  <c r="P9375" i="1"/>
  <c r="P9376" i="1"/>
  <c r="P9377" i="1"/>
  <c r="P9378" i="1"/>
  <c r="P9379" i="1"/>
  <c r="P9380" i="1"/>
  <c r="P9381" i="1"/>
  <c r="P9382" i="1"/>
  <c r="P9383" i="1"/>
  <c r="P9384" i="1"/>
  <c r="P9385" i="1"/>
  <c r="P9386" i="1"/>
  <c r="P9387" i="1"/>
  <c r="P9388" i="1"/>
  <c r="P9389" i="1"/>
  <c r="P9390" i="1"/>
  <c r="P9391" i="1"/>
  <c r="P9392" i="1"/>
  <c r="P9393" i="1"/>
  <c r="P9394" i="1"/>
  <c r="P9395" i="1"/>
  <c r="P9396" i="1"/>
  <c r="P9397" i="1"/>
  <c r="P9398" i="1"/>
  <c r="P9399" i="1"/>
  <c r="P9400" i="1"/>
  <c r="P9401" i="1"/>
  <c r="P9402" i="1"/>
  <c r="P9403" i="1"/>
  <c r="P9404" i="1"/>
  <c r="P9405" i="1"/>
  <c r="P9406" i="1"/>
  <c r="P9407" i="1"/>
  <c r="P9408" i="1"/>
  <c r="P9409" i="1"/>
  <c r="P9410" i="1"/>
  <c r="P9411" i="1"/>
  <c r="P9412" i="1"/>
  <c r="P9413" i="1"/>
  <c r="P9414" i="1"/>
  <c r="P9415" i="1"/>
  <c r="P9416" i="1"/>
  <c r="P9417" i="1"/>
  <c r="P9418" i="1"/>
  <c r="P9419" i="1"/>
  <c r="P9420" i="1"/>
  <c r="P9421" i="1"/>
  <c r="P9422" i="1"/>
  <c r="P9423" i="1"/>
  <c r="P9424" i="1"/>
  <c r="P9425" i="1"/>
  <c r="P9426" i="1"/>
  <c r="P9427" i="1"/>
  <c r="P9428" i="1"/>
  <c r="P9429" i="1"/>
  <c r="P9430" i="1"/>
  <c r="P9431" i="1"/>
  <c r="P9432" i="1"/>
  <c r="P9433" i="1"/>
  <c r="P9434" i="1"/>
  <c r="P9435" i="1"/>
  <c r="P9436" i="1"/>
  <c r="P9437" i="1"/>
  <c r="P9438" i="1"/>
  <c r="P9439" i="1"/>
  <c r="P9440" i="1"/>
  <c r="P9441" i="1"/>
  <c r="P9442" i="1"/>
  <c r="P9443" i="1"/>
  <c r="P9444" i="1"/>
  <c r="P9445" i="1"/>
  <c r="P9446" i="1"/>
  <c r="P9447" i="1"/>
  <c r="P9448" i="1"/>
  <c r="P9449" i="1"/>
  <c r="P9450" i="1"/>
  <c r="P9451" i="1"/>
  <c r="P9452" i="1"/>
  <c r="P9453" i="1"/>
  <c r="P9454" i="1"/>
  <c r="P9455" i="1"/>
  <c r="P9456" i="1"/>
  <c r="P9457" i="1"/>
  <c r="P9458" i="1"/>
  <c r="P9459" i="1"/>
  <c r="P9460" i="1"/>
  <c r="P9461" i="1"/>
  <c r="P9462" i="1"/>
  <c r="P9463" i="1"/>
  <c r="P9464" i="1"/>
  <c r="P9465" i="1"/>
  <c r="P9466" i="1"/>
  <c r="P9467" i="1"/>
  <c r="P9468" i="1"/>
  <c r="P9469" i="1"/>
  <c r="P9470" i="1"/>
  <c r="P9471" i="1"/>
  <c r="P9472" i="1"/>
  <c r="P9473" i="1"/>
  <c r="P9474" i="1"/>
  <c r="P9475" i="1"/>
  <c r="P9476" i="1"/>
  <c r="P9477" i="1"/>
  <c r="P9478" i="1"/>
  <c r="P9479" i="1"/>
  <c r="P9480" i="1"/>
  <c r="P9481" i="1"/>
  <c r="P9482" i="1"/>
  <c r="P9483" i="1"/>
  <c r="P9484" i="1"/>
  <c r="P9485" i="1"/>
  <c r="P9486" i="1"/>
  <c r="P9487" i="1"/>
  <c r="P9488" i="1"/>
  <c r="P9489" i="1"/>
  <c r="P9490" i="1"/>
  <c r="P9491" i="1"/>
  <c r="P9492" i="1"/>
  <c r="P9493" i="1"/>
  <c r="P9494" i="1"/>
  <c r="P9495" i="1"/>
  <c r="P9496" i="1"/>
  <c r="P9497" i="1"/>
  <c r="P9498" i="1"/>
  <c r="P9499" i="1"/>
  <c r="P9500" i="1"/>
  <c r="P9501" i="1"/>
  <c r="P9502" i="1"/>
  <c r="P9503" i="1"/>
  <c r="P9504" i="1"/>
  <c r="P9505" i="1"/>
  <c r="P9506" i="1"/>
  <c r="P9507" i="1"/>
  <c r="P9508" i="1"/>
  <c r="P9509" i="1"/>
  <c r="P9510" i="1"/>
  <c r="P9511" i="1"/>
  <c r="P9512" i="1"/>
  <c r="P9513" i="1"/>
  <c r="P9514" i="1"/>
  <c r="P9515" i="1"/>
  <c r="P9516" i="1"/>
  <c r="P9517" i="1"/>
  <c r="P9518" i="1"/>
  <c r="P9519" i="1"/>
  <c r="P9520" i="1"/>
  <c r="P9521" i="1"/>
  <c r="P9522" i="1"/>
  <c r="P9523" i="1"/>
  <c r="P9524" i="1"/>
  <c r="P9525" i="1"/>
  <c r="P9526" i="1"/>
  <c r="P9527" i="1"/>
  <c r="P9528" i="1"/>
  <c r="P9529" i="1"/>
  <c r="P9530" i="1"/>
  <c r="P9531" i="1"/>
  <c r="P9532" i="1"/>
  <c r="P9533" i="1"/>
  <c r="P9534" i="1"/>
  <c r="P9535" i="1"/>
  <c r="P9536" i="1"/>
  <c r="P9537" i="1"/>
  <c r="P9538" i="1"/>
  <c r="P9539" i="1"/>
  <c r="P9540" i="1"/>
  <c r="P9541" i="1"/>
  <c r="P9542" i="1"/>
  <c r="P9543" i="1"/>
  <c r="P9544" i="1"/>
  <c r="P9545" i="1"/>
  <c r="P9546" i="1"/>
  <c r="P9547" i="1"/>
  <c r="P9548" i="1"/>
  <c r="P9549" i="1"/>
  <c r="P9550" i="1"/>
  <c r="P9551" i="1"/>
  <c r="P9552" i="1"/>
  <c r="P9553" i="1"/>
  <c r="P9554" i="1"/>
  <c r="P9555" i="1"/>
  <c r="P9556" i="1"/>
  <c r="P9557" i="1"/>
  <c r="P9558" i="1"/>
  <c r="P9559" i="1"/>
  <c r="P9560" i="1"/>
  <c r="P9561" i="1"/>
  <c r="P9562" i="1"/>
  <c r="P9563" i="1"/>
  <c r="P9564" i="1"/>
  <c r="P9565" i="1"/>
  <c r="P9566" i="1"/>
  <c r="P9567" i="1"/>
  <c r="P9568" i="1"/>
  <c r="P9569" i="1"/>
  <c r="P9570" i="1"/>
  <c r="P9571" i="1"/>
  <c r="P9572" i="1"/>
  <c r="P9573" i="1"/>
  <c r="P9574" i="1"/>
  <c r="P9575" i="1"/>
  <c r="P9576" i="1"/>
  <c r="P9577" i="1"/>
  <c r="P9578" i="1"/>
  <c r="P9579" i="1"/>
  <c r="P9580" i="1"/>
  <c r="P9581" i="1"/>
  <c r="P9582" i="1"/>
  <c r="P9583" i="1"/>
  <c r="P9584" i="1"/>
  <c r="P9585" i="1"/>
  <c r="P9586" i="1"/>
  <c r="P9587" i="1"/>
  <c r="P9588" i="1"/>
  <c r="P9589" i="1"/>
  <c r="P9590" i="1"/>
  <c r="P9591" i="1"/>
  <c r="P9592" i="1"/>
  <c r="P9593" i="1"/>
  <c r="P9594" i="1"/>
  <c r="P9595" i="1"/>
  <c r="P9596" i="1"/>
  <c r="P9597" i="1"/>
  <c r="P9598" i="1"/>
  <c r="P9599" i="1"/>
  <c r="P9600" i="1"/>
  <c r="P9601" i="1"/>
  <c r="P9602" i="1"/>
  <c r="P9603" i="1"/>
  <c r="P9604" i="1"/>
  <c r="P9605" i="1"/>
  <c r="P9606" i="1"/>
  <c r="P9607" i="1"/>
  <c r="P9608" i="1"/>
  <c r="P9609" i="1"/>
  <c r="P9610" i="1"/>
  <c r="P9611" i="1"/>
  <c r="P9612" i="1"/>
  <c r="P9613" i="1"/>
  <c r="P9614" i="1"/>
  <c r="P9615" i="1"/>
  <c r="P9616" i="1"/>
  <c r="P9617" i="1"/>
  <c r="P9618" i="1"/>
  <c r="P9619" i="1"/>
  <c r="P9620" i="1"/>
  <c r="P9621" i="1"/>
  <c r="P9622" i="1"/>
  <c r="P9623" i="1"/>
  <c r="P9624" i="1"/>
  <c r="P9625" i="1"/>
  <c r="P9626" i="1"/>
  <c r="P9627" i="1"/>
  <c r="P9628" i="1"/>
  <c r="P9629" i="1"/>
  <c r="P9630" i="1"/>
  <c r="P9631" i="1"/>
  <c r="P9632" i="1"/>
  <c r="P9633" i="1"/>
  <c r="P9634" i="1"/>
  <c r="P9635" i="1"/>
  <c r="P9636" i="1"/>
  <c r="P9637" i="1"/>
  <c r="P9638" i="1"/>
  <c r="P9639" i="1"/>
  <c r="P9640" i="1"/>
  <c r="P9641" i="1"/>
  <c r="P9642" i="1"/>
  <c r="P9643" i="1"/>
  <c r="P9644" i="1"/>
  <c r="P9645" i="1"/>
  <c r="P9646" i="1"/>
  <c r="P9647" i="1"/>
  <c r="P9648" i="1"/>
  <c r="P9649" i="1"/>
  <c r="P9650" i="1"/>
  <c r="P9651" i="1"/>
  <c r="P9652" i="1"/>
  <c r="P9653" i="1"/>
  <c r="P9654" i="1"/>
  <c r="P9655" i="1"/>
  <c r="P9656" i="1"/>
  <c r="P9657" i="1"/>
  <c r="P9658" i="1"/>
  <c r="P9659" i="1"/>
  <c r="P9660" i="1"/>
  <c r="P9661" i="1"/>
  <c r="P9662" i="1"/>
  <c r="P9663" i="1"/>
  <c r="P9664" i="1"/>
  <c r="P9665" i="1"/>
  <c r="P9666" i="1"/>
  <c r="P9667" i="1"/>
  <c r="P9668" i="1"/>
  <c r="P9669" i="1"/>
  <c r="P9670" i="1"/>
  <c r="P9671" i="1"/>
  <c r="P9672" i="1"/>
  <c r="P9673" i="1"/>
  <c r="P9674" i="1"/>
  <c r="P9675" i="1"/>
  <c r="P9676" i="1"/>
  <c r="P9677" i="1"/>
  <c r="P9678" i="1"/>
  <c r="P9679" i="1"/>
  <c r="P9680" i="1"/>
  <c r="P9681" i="1"/>
  <c r="P9682" i="1"/>
  <c r="P9683" i="1"/>
  <c r="P9684" i="1"/>
  <c r="P9685" i="1"/>
  <c r="P9686" i="1"/>
  <c r="P9687" i="1"/>
  <c r="P9688" i="1"/>
  <c r="P9689" i="1"/>
  <c r="P9690" i="1"/>
  <c r="P9691" i="1"/>
  <c r="P9692" i="1"/>
  <c r="P9693" i="1"/>
  <c r="P9694" i="1"/>
  <c r="P9695" i="1"/>
  <c r="P9696" i="1"/>
  <c r="P9697" i="1"/>
  <c r="P9698" i="1"/>
  <c r="P9699" i="1"/>
  <c r="P9700" i="1"/>
  <c r="P9701" i="1"/>
  <c r="P9702" i="1"/>
  <c r="P9703" i="1"/>
  <c r="P9704" i="1"/>
  <c r="P9705" i="1"/>
  <c r="P9706" i="1"/>
  <c r="P9707" i="1"/>
  <c r="P9708" i="1"/>
  <c r="P9709" i="1"/>
  <c r="P9710" i="1"/>
  <c r="P9711" i="1"/>
  <c r="P9712" i="1"/>
  <c r="P9713" i="1"/>
  <c r="P9714" i="1"/>
  <c r="P9715" i="1"/>
  <c r="P9716" i="1"/>
  <c r="P9717" i="1"/>
  <c r="P9718" i="1"/>
  <c r="P9719" i="1"/>
  <c r="P9720" i="1"/>
  <c r="P9721" i="1"/>
  <c r="P9722" i="1"/>
  <c r="P9723" i="1"/>
  <c r="P9724" i="1"/>
  <c r="P9725" i="1"/>
  <c r="P9726" i="1"/>
  <c r="P9727" i="1"/>
  <c r="P9728" i="1"/>
  <c r="P9729" i="1"/>
  <c r="P9730" i="1"/>
  <c r="P9731" i="1"/>
  <c r="P9732" i="1"/>
  <c r="P9733" i="1"/>
  <c r="P9734" i="1"/>
  <c r="P9735" i="1"/>
  <c r="P9736" i="1"/>
  <c r="P9737" i="1"/>
  <c r="P9738" i="1"/>
  <c r="P9739" i="1"/>
  <c r="P9740" i="1"/>
  <c r="P9741" i="1"/>
  <c r="P9742" i="1"/>
  <c r="P9743" i="1"/>
  <c r="P9744" i="1"/>
  <c r="P9745" i="1"/>
  <c r="P9746" i="1"/>
  <c r="P9747" i="1"/>
  <c r="P9748" i="1"/>
  <c r="P9749" i="1"/>
  <c r="P9750" i="1"/>
  <c r="P9751" i="1"/>
  <c r="P9752" i="1"/>
  <c r="P9753" i="1"/>
  <c r="P9754" i="1"/>
  <c r="P9755" i="1"/>
  <c r="P9756" i="1"/>
  <c r="P9757" i="1"/>
  <c r="P9758" i="1"/>
  <c r="P9759" i="1"/>
  <c r="P9760" i="1"/>
  <c r="P9761" i="1"/>
  <c r="P9762" i="1"/>
  <c r="P9763" i="1"/>
  <c r="P9764" i="1"/>
  <c r="P9765" i="1"/>
  <c r="P9766" i="1"/>
  <c r="P9767" i="1"/>
  <c r="P9768" i="1"/>
  <c r="P9769" i="1"/>
  <c r="P9770" i="1"/>
  <c r="P9771" i="1"/>
  <c r="P9772" i="1"/>
  <c r="P9773" i="1"/>
  <c r="P9774" i="1"/>
  <c r="P9775" i="1"/>
  <c r="P9776" i="1"/>
  <c r="P9777" i="1"/>
  <c r="P9778" i="1"/>
  <c r="P9779" i="1"/>
  <c r="P9780" i="1"/>
  <c r="P9781" i="1"/>
  <c r="P9782" i="1"/>
  <c r="P9783" i="1"/>
  <c r="P9784" i="1"/>
  <c r="P9785" i="1"/>
  <c r="P9786" i="1"/>
  <c r="P9787" i="1"/>
  <c r="P9788" i="1"/>
  <c r="P9789" i="1"/>
  <c r="P9790" i="1"/>
  <c r="P9791" i="1"/>
  <c r="P9792" i="1"/>
  <c r="P9793" i="1"/>
  <c r="P9794" i="1"/>
  <c r="P9795" i="1"/>
  <c r="P9796" i="1"/>
  <c r="P9797" i="1"/>
  <c r="P9798" i="1"/>
  <c r="P9799" i="1"/>
  <c r="P9800" i="1"/>
  <c r="P9801" i="1"/>
  <c r="P9802" i="1"/>
  <c r="P9803" i="1"/>
  <c r="P9804" i="1"/>
  <c r="P9805" i="1"/>
  <c r="P9806" i="1"/>
  <c r="P9807" i="1"/>
  <c r="P9808" i="1"/>
  <c r="P9809" i="1"/>
  <c r="P9810" i="1"/>
  <c r="P9811" i="1"/>
  <c r="P9812" i="1"/>
  <c r="P9813" i="1"/>
  <c r="P9814" i="1"/>
  <c r="P9815" i="1"/>
  <c r="P9816" i="1"/>
  <c r="P9817" i="1"/>
  <c r="P9818" i="1"/>
  <c r="P9819" i="1"/>
  <c r="P9820" i="1"/>
  <c r="P9821" i="1"/>
  <c r="P9822" i="1"/>
  <c r="P9823" i="1"/>
  <c r="P9824" i="1"/>
  <c r="P9825" i="1"/>
  <c r="P9826" i="1"/>
  <c r="P9827" i="1"/>
  <c r="P9828" i="1"/>
  <c r="P9829" i="1"/>
  <c r="P9830" i="1"/>
  <c r="P9831" i="1"/>
  <c r="P9832" i="1"/>
  <c r="P9833" i="1"/>
  <c r="P9834" i="1"/>
  <c r="P9835" i="1"/>
  <c r="P9836" i="1"/>
  <c r="P9837" i="1"/>
  <c r="P9838" i="1"/>
  <c r="P9839" i="1"/>
  <c r="P9840" i="1"/>
  <c r="P9841" i="1"/>
  <c r="P9842" i="1"/>
  <c r="P9843" i="1"/>
  <c r="P9844" i="1"/>
  <c r="P9845" i="1"/>
  <c r="P9846" i="1"/>
  <c r="P9847" i="1"/>
  <c r="P9848" i="1"/>
  <c r="P9849" i="1"/>
  <c r="P9850" i="1"/>
  <c r="P9851" i="1"/>
  <c r="P9852" i="1"/>
  <c r="P9853" i="1"/>
  <c r="P9854" i="1"/>
  <c r="P9855" i="1"/>
  <c r="P9856" i="1"/>
  <c r="P9857" i="1"/>
  <c r="P9858" i="1"/>
  <c r="P9859" i="1"/>
  <c r="P9860" i="1"/>
  <c r="P9861" i="1"/>
  <c r="P9862" i="1"/>
  <c r="P9863" i="1"/>
  <c r="P9864" i="1"/>
  <c r="P9865" i="1"/>
  <c r="P9866" i="1"/>
  <c r="P9867" i="1"/>
  <c r="P9868" i="1"/>
  <c r="P9869" i="1"/>
  <c r="P9870" i="1"/>
  <c r="P9871" i="1"/>
  <c r="P9872" i="1"/>
  <c r="P9873" i="1"/>
  <c r="P9874" i="1"/>
  <c r="P9875" i="1"/>
  <c r="P9876" i="1"/>
  <c r="P9877" i="1"/>
  <c r="P9878" i="1"/>
  <c r="P9879" i="1"/>
  <c r="P9880" i="1"/>
  <c r="P9881" i="1"/>
  <c r="P9882" i="1"/>
  <c r="P9883" i="1"/>
  <c r="P9884" i="1"/>
  <c r="P9885" i="1"/>
  <c r="P9886" i="1"/>
  <c r="P9887" i="1"/>
  <c r="P9888" i="1"/>
  <c r="P9889" i="1"/>
  <c r="P9890" i="1"/>
  <c r="P9891" i="1"/>
  <c r="P9892" i="1"/>
  <c r="P9893" i="1"/>
  <c r="P9894" i="1"/>
  <c r="P9895" i="1"/>
  <c r="P9896" i="1"/>
  <c r="P9897" i="1"/>
  <c r="P9898" i="1"/>
  <c r="P9899" i="1"/>
  <c r="P9900" i="1"/>
  <c r="P9901" i="1"/>
  <c r="P9902" i="1"/>
  <c r="P9903" i="1"/>
  <c r="P9904" i="1"/>
  <c r="P9905" i="1"/>
  <c r="P9906" i="1"/>
  <c r="P9907" i="1"/>
  <c r="P9908" i="1"/>
  <c r="P9909" i="1"/>
  <c r="P9910" i="1"/>
  <c r="P9911" i="1"/>
  <c r="P9912" i="1"/>
  <c r="P9913" i="1"/>
  <c r="P9914" i="1"/>
  <c r="P9915" i="1"/>
  <c r="P9916" i="1"/>
  <c r="P9917" i="1"/>
  <c r="P9918" i="1"/>
  <c r="P9919" i="1"/>
  <c r="P9920" i="1"/>
  <c r="P9921" i="1"/>
  <c r="P9922" i="1"/>
  <c r="P9923" i="1"/>
  <c r="P9924" i="1"/>
  <c r="P9925" i="1"/>
  <c r="P9926" i="1"/>
  <c r="P9927" i="1"/>
  <c r="P9928" i="1"/>
  <c r="P9929" i="1"/>
  <c r="P9930" i="1"/>
  <c r="P9931" i="1"/>
  <c r="P9932" i="1"/>
  <c r="P9933" i="1"/>
  <c r="P9934" i="1"/>
  <c r="P9935" i="1"/>
  <c r="P9936" i="1"/>
  <c r="P9937" i="1"/>
  <c r="P9938" i="1"/>
  <c r="P9939" i="1"/>
  <c r="P9940" i="1"/>
  <c r="P9941" i="1"/>
  <c r="P9942" i="1"/>
  <c r="P9943" i="1"/>
  <c r="P9944" i="1"/>
  <c r="P9945" i="1"/>
  <c r="P9946" i="1"/>
  <c r="P9947" i="1"/>
  <c r="P9948" i="1"/>
  <c r="P9949" i="1"/>
  <c r="P9950" i="1"/>
  <c r="P9951" i="1"/>
  <c r="P9952" i="1"/>
  <c r="P9953" i="1"/>
  <c r="P9954" i="1"/>
  <c r="P9955" i="1"/>
  <c r="P9956" i="1"/>
  <c r="P9957" i="1"/>
  <c r="P9958" i="1"/>
  <c r="P9959" i="1"/>
  <c r="P9960" i="1"/>
  <c r="P9961" i="1"/>
  <c r="P9962" i="1"/>
  <c r="P9963" i="1"/>
  <c r="P9964" i="1"/>
  <c r="P9965" i="1"/>
  <c r="P9966" i="1"/>
  <c r="P9967" i="1"/>
  <c r="P9968" i="1"/>
  <c r="P9969" i="1"/>
  <c r="P9970" i="1"/>
  <c r="P9971" i="1"/>
  <c r="P9972" i="1"/>
  <c r="P9973" i="1"/>
  <c r="P9974" i="1"/>
  <c r="P9975" i="1"/>
  <c r="P9976" i="1"/>
  <c r="P9977" i="1"/>
  <c r="P9978" i="1"/>
  <c r="P9979" i="1"/>
  <c r="P9980" i="1"/>
  <c r="P9981" i="1"/>
  <c r="P9982" i="1"/>
  <c r="P9983" i="1"/>
  <c r="P9984" i="1"/>
  <c r="P9985" i="1"/>
  <c r="P9986" i="1"/>
  <c r="P9987" i="1"/>
  <c r="P9988" i="1"/>
  <c r="P9989" i="1"/>
  <c r="P9990" i="1"/>
  <c r="P9991" i="1"/>
  <c r="P9992" i="1"/>
  <c r="P9993" i="1"/>
  <c r="P9994" i="1"/>
  <c r="P9995" i="1"/>
  <c r="P9996" i="1"/>
  <c r="P9997" i="1"/>
  <c r="P9998" i="1"/>
  <c r="P9999" i="1"/>
  <c r="P10000" i="1"/>
  <c r="P10001" i="1"/>
  <c r="P10002" i="1"/>
  <c r="P10003" i="1"/>
  <c r="P10004" i="1"/>
  <c r="P10005" i="1"/>
  <c r="P10006" i="1"/>
  <c r="P10007" i="1"/>
  <c r="P10008" i="1"/>
  <c r="P10009" i="1"/>
  <c r="P10010" i="1"/>
  <c r="P10011" i="1"/>
  <c r="P10012" i="1"/>
  <c r="P10013" i="1"/>
  <c r="P10014" i="1"/>
  <c r="P10015" i="1"/>
  <c r="P10016" i="1"/>
  <c r="P10017" i="1"/>
  <c r="P10018" i="1"/>
  <c r="P10019" i="1"/>
  <c r="P10020" i="1"/>
  <c r="P10021" i="1"/>
  <c r="P10022" i="1"/>
  <c r="P10023" i="1"/>
  <c r="P10024" i="1"/>
  <c r="P10025" i="1"/>
  <c r="P10026" i="1"/>
  <c r="P10027" i="1"/>
  <c r="P10028" i="1"/>
  <c r="P10029" i="1"/>
  <c r="P10030" i="1"/>
  <c r="P10031" i="1"/>
  <c r="P10032" i="1"/>
  <c r="P10033" i="1"/>
  <c r="P10034" i="1"/>
  <c r="P10035" i="1"/>
  <c r="P10036" i="1"/>
  <c r="P10037" i="1"/>
  <c r="P10038" i="1"/>
  <c r="P10039" i="1"/>
  <c r="P10040" i="1"/>
  <c r="P10041" i="1"/>
  <c r="P10042" i="1"/>
  <c r="P10043" i="1"/>
  <c r="P10044" i="1"/>
  <c r="P10045" i="1"/>
  <c r="P10046" i="1"/>
  <c r="P10047" i="1"/>
  <c r="P10048" i="1"/>
  <c r="P10049" i="1"/>
  <c r="P10050" i="1"/>
  <c r="P10051" i="1"/>
  <c r="P10052" i="1"/>
  <c r="P10053" i="1"/>
  <c r="P10054" i="1"/>
  <c r="P10055" i="1"/>
  <c r="P10056" i="1"/>
  <c r="P10057" i="1"/>
  <c r="P10058" i="1"/>
  <c r="P10059" i="1"/>
  <c r="P10060" i="1"/>
  <c r="P10061" i="1"/>
  <c r="P10062" i="1"/>
  <c r="P10063" i="1"/>
  <c r="P10064" i="1"/>
  <c r="P10065" i="1"/>
  <c r="P10066" i="1"/>
  <c r="P10067" i="1"/>
  <c r="P10068" i="1"/>
  <c r="P10069" i="1"/>
  <c r="P10070" i="1"/>
  <c r="P10071" i="1"/>
  <c r="P10072" i="1"/>
  <c r="P10073" i="1"/>
  <c r="P10074" i="1"/>
  <c r="P10075" i="1"/>
  <c r="P10076" i="1"/>
  <c r="P10077" i="1"/>
  <c r="P10078" i="1"/>
  <c r="P10079" i="1"/>
  <c r="P10080" i="1"/>
  <c r="P10081" i="1"/>
  <c r="P10082" i="1"/>
  <c r="P10083" i="1"/>
  <c r="P10084" i="1"/>
  <c r="P10085" i="1"/>
  <c r="P10086" i="1"/>
  <c r="P10087" i="1"/>
  <c r="P10088" i="1"/>
  <c r="P10089" i="1"/>
  <c r="P10090" i="1"/>
  <c r="P10091" i="1"/>
  <c r="P10092" i="1"/>
  <c r="P10093" i="1"/>
  <c r="P10094" i="1"/>
  <c r="P10095" i="1"/>
  <c r="P10096" i="1"/>
  <c r="P10097" i="1"/>
  <c r="P10098" i="1"/>
  <c r="P10099" i="1"/>
  <c r="P10100" i="1"/>
  <c r="P10101" i="1"/>
  <c r="P10102" i="1"/>
  <c r="P10103" i="1"/>
  <c r="P10104" i="1"/>
  <c r="P10105" i="1"/>
  <c r="P10106" i="1"/>
  <c r="P10107" i="1"/>
  <c r="P10108" i="1"/>
  <c r="P10109" i="1"/>
  <c r="P10110" i="1"/>
  <c r="P10111" i="1"/>
  <c r="P10112" i="1"/>
  <c r="P10113" i="1"/>
  <c r="P10114" i="1"/>
  <c r="P10115" i="1"/>
  <c r="P10116" i="1"/>
  <c r="P10117" i="1"/>
  <c r="P10118" i="1"/>
  <c r="P10119" i="1"/>
  <c r="P10120" i="1"/>
  <c r="P10121" i="1"/>
  <c r="P10122" i="1"/>
  <c r="P10123" i="1"/>
  <c r="P10124" i="1"/>
  <c r="P10125" i="1"/>
  <c r="P10126" i="1"/>
  <c r="P10127" i="1"/>
  <c r="P10128" i="1"/>
  <c r="P10129" i="1"/>
  <c r="P10130" i="1"/>
  <c r="P10131" i="1"/>
  <c r="P10132" i="1"/>
  <c r="P10133" i="1"/>
  <c r="P10134" i="1"/>
  <c r="P10135" i="1"/>
  <c r="P10136" i="1"/>
  <c r="P10137" i="1"/>
  <c r="P10138" i="1"/>
  <c r="P10139" i="1"/>
  <c r="P10140" i="1"/>
  <c r="P10141" i="1"/>
  <c r="P10142" i="1"/>
  <c r="P10143" i="1"/>
  <c r="P10144" i="1"/>
  <c r="P10145" i="1"/>
  <c r="P10146" i="1"/>
  <c r="P10147" i="1"/>
  <c r="P10148" i="1"/>
  <c r="P10149" i="1"/>
  <c r="P10150" i="1"/>
  <c r="P10151" i="1"/>
  <c r="P10152" i="1"/>
  <c r="P10153" i="1"/>
  <c r="P10154" i="1"/>
  <c r="P10155" i="1"/>
  <c r="P10156" i="1"/>
  <c r="P10157" i="1"/>
  <c r="P10158" i="1"/>
  <c r="P10159" i="1"/>
  <c r="P10160" i="1"/>
  <c r="P10161" i="1"/>
  <c r="P10162" i="1"/>
  <c r="P10163" i="1"/>
  <c r="P10164" i="1"/>
  <c r="P10165" i="1"/>
  <c r="P10166" i="1"/>
  <c r="P10167" i="1"/>
  <c r="P10168" i="1"/>
  <c r="P10169" i="1"/>
  <c r="P10170" i="1"/>
  <c r="P10171" i="1"/>
  <c r="P10172" i="1"/>
  <c r="P10173" i="1"/>
  <c r="P10174" i="1"/>
  <c r="P10175" i="1"/>
  <c r="P10176" i="1"/>
  <c r="P10177" i="1"/>
  <c r="P10178" i="1"/>
  <c r="P10179" i="1"/>
  <c r="P10180" i="1"/>
  <c r="P10181" i="1"/>
  <c r="P10182" i="1"/>
  <c r="P10183" i="1"/>
  <c r="P10184" i="1"/>
  <c r="P10185" i="1"/>
  <c r="P10186" i="1"/>
  <c r="P10187" i="1"/>
  <c r="P10188" i="1"/>
  <c r="P10189" i="1"/>
  <c r="P10190" i="1"/>
  <c r="P10191" i="1"/>
  <c r="P10192" i="1"/>
  <c r="P10193" i="1"/>
  <c r="P10194" i="1"/>
  <c r="P10195" i="1"/>
  <c r="P10196" i="1"/>
  <c r="P10197" i="1"/>
  <c r="P10198" i="1"/>
  <c r="P10199" i="1"/>
  <c r="P10200" i="1"/>
  <c r="P10201" i="1"/>
  <c r="P10202" i="1"/>
  <c r="P10203" i="1"/>
  <c r="P10204" i="1"/>
  <c r="P10205" i="1"/>
  <c r="P10206" i="1"/>
  <c r="P10207" i="1"/>
  <c r="P10208" i="1"/>
  <c r="P10209" i="1"/>
  <c r="P10210" i="1"/>
  <c r="P10211" i="1"/>
  <c r="P10212" i="1"/>
  <c r="P10213" i="1"/>
  <c r="P10214" i="1"/>
  <c r="P10215" i="1"/>
  <c r="P10216" i="1"/>
  <c r="P10217" i="1"/>
  <c r="P10218" i="1"/>
  <c r="P10219" i="1"/>
  <c r="P10220" i="1"/>
  <c r="P10221" i="1"/>
  <c r="P10222" i="1"/>
  <c r="P10223" i="1"/>
  <c r="P10224" i="1"/>
  <c r="P10225" i="1"/>
  <c r="P10226" i="1"/>
  <c r="P10227" i="1"/>
  <c r="P10228" i="1"/>
  <c r="P10229" i="1"/>
  <c r="P10230" i="1"/>
  <c r="P10231" i="1"/>
  <c r="P10232" i="1"/>
  <c r="P10233" i="1"/>
  <c r="P10234" i="1"/>
  <c r="P10235" i="1"/>
  <c r="P10236" i="1"/>
  <c r="P10237" i="1"/>
  <c r="P10238" i="1"/>
  <c r="P10239" i="1"/>
  <c r="P10240" i="1"/>
  <c r="P10241" i="1"/>
  <c r="P10242" i="1"/>
  <c r="P10243" i="1"/>
  <c r="P10244" i="1"/>
  <c r="P10245" i="1"/>
  <c r="P10246" i="1"/>
  <c r="P10247" i="1"/>
  <c r="P10248" i="1"/>
  <c r="P10249" i="1"/>
  <c r="P10250" i="1"/>
  <c r="P10251" i="1"/>
  <c r="P10252" i="1"/>
  <c r="P10253" i="1"/>
  <c r="P10254" i="1"/>
  <c r="P10255" i="1"/>
  <c r="P10256" i="1"/>
  <c r="P10257" i="1"/>
  <c r="P10258" i="1"/>
  <c r="P10259" i="1"/>
  <c r="P10260" i="1"/>
  <c r="P10261" i="1"/>
  <c r="P10262" i="1"/>
  <c r="P10263" i="1"/>
  <c r="P10264" i="1"/>
  <c r="P10265" i="1"/>
  <c r="P10266" i="1"/>
  <c r="P10267" i="1"/>
  <c r="P10268" i="1"/>
  <c r="P10269" i="1"/>
  <c r="P10270" i="1"/>
  <c r="P10271" i="1"/>
  <c r="P10272" i="1"/>
  <c r="P10273" i="1"/>
  <c r="P10274" i="1"/>
  <c r="P10275" i="1"/>
  <c r="P10276" i="1"/>
  <c r="P10277" i="1"/>
  <c r="P10278" i="1"/>
  <c r="P10279" i="1"/>
  <c r="P10280" i="1"/>
  <c r="P10281" i="1"/>
  <c r="P10282" i="1"/>
  <c r="P10283" i="1"/>
  <c r="P10284" i="1"/>
  <c r="P10285" i="1"/>
  <c r="P10286" i="1"/>
  <c r="P10287" i="1"/>
  <c r="P10288" i="1"/>
  <c r="P10289" i="1"/>
  <c r="P10290" i="1"/>
  <c r="P10291" i="1"/>
  <c r="P10292" i="1"/>
  <c r="P10293" i="1"/>
  <c r="P10294" i="1"/>
  <c r="P10295" i="1"/>
  <c r="P10296" i="1"/>
  <c r="P10297" i="1"/>
  <c r="P10298" i="1"/>
  <c r="P10299" i="1"/>
  <c r="P10300" i="1"/>
  <c r="P10301" i="1"/>
  <c r="P10302" i="1"/>
  <c r="P10303" i="1"/>
  <c r="P10304" i="1"/>
  <c r="P10305" i="1"/>
  <c r="P10306" i="1"/>
  <c r="P10307" i="1"/>
  <c r="P10308" i="1"/>
  <c r="P10309" i="1"/>
  <c r="P10310" i="1"/>
  <c r="P10311" i="1"/>
  <c r="P10312" i="1"/>
  <c r="P10313" i="1"/>
  <c r="P10314" i="1"/>
  <c r="P10315" i="1"/>
  <c r="P10316" i="1"/>
  <c r="P10317" i="1"/>
  <c r="P10318" i="1"/>
  <c r="P10319" i="1"/>
  <c r="P10320" i="1"/>
  <c r="P10321" i="1"/>
  <c r="P10322" i="1"/>
  <c r="P10323" i="1"/>
  <c r="P10324" i="1"/>
  <c r="P10325" i="1"/>
  <c r="P10326" i="1"/>
  <c r="P10327" i="1"/>
  <c r="P10328" i="1"/>
  <c r="P10329" i="1"/>
  <c r="P10330" i="1"/>
  <c r="P10331" i="1"/>
  <c r="P10332" i="1"/>
  <c r="P10333" i="1"/>
  <c r="P10334" i="1"/>
  <c r="P10335" i="1"/>
  <c r="P10336" i="1"/>
  <c r="P10337" i="1"/>
  <c r="P10338" i="1"/>
  <c r="P10339" i="1"/>
  <c r="P10340" i="1"/>
  <c r="P10341" i="1"/>
  <c r="P10342" i="1"/>
  <c r="P10343" i="1"/>
  <c r="P10344" i="1"/>
  <c r="P10345" i="1"/>
  <c r="P10346" i="1"/>
  <c r="P10347" i="1"/>
  <c r="P10348" i="1"/>
  <c r="P10349" i="1"/>
  <c r="P10350" i="1"/>
  <c r="P10351" i="1"/>
  <c r="P10352" i="1"/>
  <c r="P10353" i="1"/>
  <c r="P10354" i="1"/>
  <c r="P10355" i="1"/>
  <c r="P10356" i="1"/>
  <c r="P10357" i="1"/>
  <c r="P10358" i="1"/>
  <c r="P10359" i="1"/>
  <c r="P10360" i="1"/>
  <c r="P10361" i="1"/>
  <c r="P10362" i="1"/>
  <c r="P10363" i="1"/>
  <c r="P10364" i="1"/>
  <c r="P10365" i="1"/>
  <c r="P10366" i="1"/>
  <c r="P10367" i="1"/>
  <c r="P10368" i="1"/>
  <c r="P10369" i="1"/>
  <c r="P10370" i="1"/>
  <c r="P10371" i="1"/>
  <c r="P10372" i="1"/>
  <c r="P10373" i="1"/>
  <c r="P10374" i="1"/>
  <c r="P10375" i="1"/>
  <c r="P10376" i="1"/>
  <c r="P10377" i="1"/>
  <c r="P10378" i="1"/>
  <c r="P10379" i="1"/>
  <c r="P10380" i="1"/>
  <c r="P10381" i="1"/>
  <c r="P10382" i="1"/>
  <c r="P10383" i="1"/>
  <c r="P10384" i="1"/>
  <c r="P10385" i="1"/>
  <c r="P10386" i="1"/>
  <c r="P10387" i="1"/>
  <c r="P10388" i="1"/>
  <c r="P10389" i="1"/>
  <c r="P10390" i="1"/>
  <c r="P10391" i="1"/>
  <c r="P10392" i="1"/>
  <c r="P10393" i="1"/>
  <c r="P10394" i="1"/>
  <c r="P10395" i="1"/>
  <c r="P10396" i="1"/>
  <c r="P10397" i="1"/>
  <c r="P10398" i="1"/>
  <c r="P10399" i="1"/>
  <c r="P10400" i="1"/>
  <c r="P10401" i="1"/>
  <c r="P10402" i="1"/>
  <c r="P10403" i="1"/>
  <c r="P10404" i="1"/>
  <c r="P10405" i="1"/>
  <c r="P10406" i="1"/>
  <c r="P10407" i="1"/>
  <c r="P10408" i="1"/>
  <c r="P10409" i="1"/>
  <c r="P10410" i="1"/>
  <c r="P10411" i="1"/>
  <c r="P10412" i="1"/>
  <c r="P10413" i="1"/>
  <c r="P10414" i="1"/>
  <c r="P10415" i="1"/>
  <c r="P10416" i="1"/>
  <c r="P10417" i="1"/>
  <c r="P10418" i="1"/>
  <c r="P10419" i="1"/>
  <c r="P10420" i="1"/>
  <c r="P10421" i="1"/>
  <c r="P10422" i="1"/>
  <c r="P10423" i="1"/>
  <c r="P10424" i="1"/>
  <c r="P10425" i="1"/>
  <c r="P10426" i="1"/>
  <c r="P10427" i="1"/>
  <c r="P10428" i="1"/>
  <c r="P10429" i="1"/>
  <c r="P10430" i="1"/>
  <c r="P10431" i="1"/>
  <c r="P10432" i="1"/>
  <c r="P10433" i="1"/>
  <c r="P10434" i="1"/>
  <c r="P10435" i="1"/>
  <c r="P10436" i="1"/>
  <c r="P10437" i="1"/>
  <c r="P10438" i="1"/>
  <c r="P10439" i="1"/>
  <c r="P10440" i="1"/>
  <c r="P10441" i="1"/>
  <c r="P10442" i="1"/>
  <c r="P10443" i="1"/>
  <c r="P10444" i="1"/>
  <c r="P10445" i="1"/>
  <c r="P10446" i="1"/>
  <c r="P10447" i="1"/>
  <c r="P10448" i="1"/>
  <c r="P10449" i="1"/>
  <c r="P10450" i="1"/>
  <c r="P10451" i="1"/>
  <c r="P10452" i="1"/>
  <c r="P10453" i="1"/>
  <c r="P10454" i="1"/>
  <c r="P10455" i="1"/>
  <c r="P10456" i="1"/>
  <c r="P10457" i="1"/>
  <c r="P10458" i="1"/>
  <c r="P10459" i="1"/>
  <c r="P10460" i="1"/>
  <c r="P10461" i="1"/>
  <c r="P10462" i="1"/>
  <c r="P10463" i="1"/>
  <c r="P10464" i="1"/>
  <c r="P10465" i="1"/>
  <c r="P10466" i="1"/>
  <c r="P10467" i="1"/>
  <c r="P10468" i="1"/>
  <c r="P10469" i="1"/>
  <c r="P10470" i="1"/>
  <c r="P10471" i="1"/>
  <c r="P10472" i="1"/>
  <c r="P10473" i="1"/>
  <c r="P10474" i="1"/>
  <c r="P10475" i="1"/>
  <c r="P10476" i="1"/>
  <c r="P10477" i="1"/>
  <c r="P10478" i="1"/>
  <c r="P10479" i="1"/>
  <c r="P10480" i="1"/>
  <c r="P10481" i="1"/>
  <c r="P10482" i="1"/>
  <c r="P10483" i="1"/>
  <c r="P10484" i="1"/>
  <c r="P10485" i="1"/>
  <c r="P10486" i="1"/>
  <c r="P10487" i="1"/>
  <c r="P10488" i="1"/>
  <c r="P10489" i="1"/>
  <c r="P10490" i="1"/>
  <c r="P10491" i="1"/>
  <c r="P10492" i="1"/>
  <c r="P10493" i="1"/>
  <c r="P10494" i="1"/>
  <c r="P10495" i="1"/>
  <c r="P10496" i="1"/>
  <c r="P10497" i="1"/>
  <c r="P10498" i="1"/>
  <c r="P10499" i="1"/>
  <c r="P10500" i="1"/>
  <c r="P10501" i="1"/>
  <c r="P10502" i="1"/>
  <c r="P10503" i="1"/>
  <c r="P10504" i="1"/>
  <c r="P10505" i="1"/>
  <c r="P10506" i="1"/>
  <c r="P10507" i="1"/>
  <c r="P10508" i="1"/>
  <c r="P10509" i="1"/>
  <c r="P10510" i="1"/>
  <c r="P10511" i="1"/>
  <c r="P10512" i="1"/>
  <c r="P10513" i="1"/>
  <c r="P10514" i="1"/>
  <c r="P10515" i="1"/>
  <c r="P10516" i="1"/>
  <c r="P10517" i="1"/>
  <c r="P10518" i="1"/>
  <c r="P10519" i="1"/>
  <c r="P10520" i="1"/>
  <c r="P10521" i="1"/>
  <c r="P10522" i="1"/>
  <c r="P10523" i="1"/>
  <c r="P10524" i="1"/>
  <c r="P10525" i="1"/>
  <c r="P10526" i="1"/>
  <c r="P10527" i="1"/>
  <c r="P10528" i="1"/>
  <c r="P10529" i="1"/>
  <c r="P10530" i="1"/>
  <c r="P10531" i="1"/>
  <c r="P10532" i="1"/>
  <c r="P10533" i="1"/>
  <c r="P10534" i="1"/>
  <c r="P10535" i="1"/>
  <c r="P10536" i="1"/>
  <c r="P10537" i="1"/>
  <c r="P10538" i="1"/>
  <c r="P10539" i="1"/>
  <c r="P10540" i="1"/>
  <c r="P10541" i="1"/>
  <c r="P10542" i="1"/>
  <c r="P10543" i="1"/>
  <c r="P10544" i="1"/>
  <c r="P10545" i="1"/>
  <c r="P10546" i="1"/>
  <c r="P10547" i="1"/>
  <c r="P10548" i="1"/>
  <c r="P10549" i="1"/>
  <c r="P10550" i="1"/>
  <c r="P10551" i="1"/>
  <c r="P10552" i="1"/>
  <c r="P10553" i="1"/>
  <c r="P10554" i="1"/>
  <c r="P10555" i="1"/>
  <c r="P10556" i="1"/>
  <c r="P10557" i="1"/>
  <c r="P10558" i="1"/>
  <c r="P10559" i="1"/>
  <c r="P10560" i="1"/>
  <c r="P10561" i="1"/>
  <c r="P10562" i="1"/>
  <c r="P10563" i="1"/>
  <c r="P10564" i="1"/>
  <c r="P10565" i="1"/>
  <c r="P10566" i="1"/>
  <c r="P10567" i="1"/>
  <c r="P10568" i="1"/>
  <c r="P10569" i="1"/>
  <c r="P10570" i="1"/>
  <c r="P10571" i="1"/>
  <c r="P10572" i="1"/>
  <c r="P10573" i="1"/>
  <c r="P10574" i="1"/>
  <c r="P10575" i="1"/>
  <c r="P10576" i="1"/>
  <c r="P10577" i="1"/>
  <c r="P10578" i="1"/>
  <c r="P10579" i="1"/>
  <c r="P10580" i="1"/>
  <c r="P10581" i="1"/>
  <c r="P10582" i="1"/>
  <c r="P10583" i="1"/>
  <c r="P10584" i="1"/>
  <c r="P10585" i="1"/>
  <c r="P10586" i="1"/>
  <c r="P10587" i="1"/>
  <c r="P10588" i="1"/>
  <c r="P10589" i="1"/>
  <c r="P10590" i="1"/>
  <c r="P10591" i="1"/>
  <c r="P10592" i="1"/>
  <c r="P10593" i="1"/>
  <c r="P10594" i="1"/>
  <c r="P10595" i="1"/>
  <c r="P10596" i="1"/>
  <c r="P10597" i="1"/>
  <c r="P10598" i="1"/>
  <c r="P10599" i="1"/>
  <c r="P10600" i="1"/>
  <c r="P10601" i="1"/>
  <c r="P10602" i="1"/>
  <c r="P10603" i="1"/>
  <c r="P10604" i="1"/>
  <c r="P10605" i="1"/>
  <c r="P10606" i="1"/>
  <c r="P10607" i="1"/>
  <c r="P10608" i="1"/>
  <c r="P10609" i="1"/>
  <c r="P10610" i="1"/>
  <c r="P10611" i="1"/>
  <c r="P10612" i="1"/>
  <c r="P10613" i="1"/>
  <c r="P10614" i="1"/>
  <c r="P10615" i="1"/>
  <c r="P10616" i="1"/>
  <c r="P10617" i="1"/>
  <c r="P10618" i="1"/>
  <c r="P10619" i="1"/>
  <c r="P10620" i="1"/>
  <c r="P10621" i="1"/>
  <c r="P10622" i="1"/>
  <c r="P10623" i="1"/>
  <c r="P10624" i="1"/>
  <c r="P10625" i="1"/>
  <c r="P10626" i="1"/>
  <c r="P10627" i="1"/>
  <c r="P10628" i="1"/>
  <c r="P10629" i="1"/>
  <c r="P10630" i="1"/>
  <c r="P10631" i="1"/>
  <c r="P10632" i="1"/>
  <c r="P10633" i="1"/>
  <c r="P10634" i="1"/>
  <c r="P10635" i="1"/>
  <c r="P10636" i="1"/>
  <c r="P10637" i="1"/>
  <c r="P10638" i="1"/>
  <c r="P10639" i="1"/>
  <c r="P10640" i="1"/>
  <c r="P10641" i="1"/>
  <c r="P10642" i="1"/>
  <c r="P10643" i="1"/>
  <c r="P10644" i="1"/>
  <c r="P10645" i="1"/>
  <c r="P10646" i="1"/>
  <c r="P10647" i="1"/>
  <c r="P10648" i="1"/>
  <c r="P10649" i="1"/>
  <c r="P10650" i="1"/>
  <c r="P10651" i="1"/>
  <c r="P10652" i="1"/>
  <c r="P10653" i="1"/>
  <c r="P10654" i="1"/>
  <c r="P10655" i="1"/>
  <c r="P10656" i="1"/>
  <c r="P10657" i="1"/>
  <c r="P10658" i="1"/>
  <c r="P10659" i="1"/>
  <c r="P10660" i="1"/>
  <c r="P10661" i="1"/>
  <c r="P10662" i="1"/>
  <c r="P10663" i="1"/>
  <c r="P10664" i="1"/>
  <c r="P10665" i="1"/>
  <c r="P10666" i="1"/>
  <c r="P10667" i="1"/>
  <c r="P10668" i="1"/>
  <c r="P10669" i="1"/>
  <c r="P10670" i="1"/>
  <c r="P10671" i="1"/>
  <c r="P10672" i="1"/>
  <c r="P10673" i="1"/>
  <c r="P10674" i="1"/>
  <c r="P10675" i="1"/>
  <c r="P10676" i="1"/>
  <c r="P10677" i="1"/>
  <c r="P10678" i="1"/>
  <c r="P10679" i="1"/>
  <c r="P10680" i="1"/>
  <c r="P10681" i="1"/>
  <c r="P10682" i="1"/>
  <c r="P10683" i="1"/>
  <c r="P10684" i="1"/>
  <c r="P10685" i="1"/>
  <c r="P10686" i="1"/>
  <c r="P10687" i="1"/>
  <c r="P10688" i="1"/>
  <c r="P10689" i="1"/>
  <c r="P10690" i="1"/>
  <c r="P10691" i="1"/>
  <c r="P10692" i="1"/>
  <c r="P10693" i="1"/>
  <c r="P10694" i="1"/>
  <c r="P10695" i="1"/>
  <c r="P10696" i="1"/>
  <c r="P10697" i="1"/>
  <c r="P10698" i="1"/>
  <c r="P10699" i="1"/>
  <c r="P10700" i="1"/>
  <c r="P10701" i="1"/>
  <c r="P10702" i="1"/>
  <c r="P10703" i="1"/>
  <c r="P10704" i="1"/>
  <c r="P10705" i="1"/>
  <c r="P10706" i="1"/>
  <c r="P10707" i="1"/>
  <c r="P10708" i="1"/>
  <c r="P10709" i="1"/>
  <c r="P10710" i="1"/>
  <c r="P10711" i="1"/>
  <c r="P10712" i="1"/>
  <c r="P10713" i="1"/>
  <c r="P10714" i="1"/>
  <c r="P10715" i="1"/>
  <c r="P10716" i="1"/>
  <c r="P10717" i="1"/>
  <c r="P10718" i="1"/>
  <c r="P10719" i="1"/>
  <c r="P10720" i="1"/>
  <c r="P10721" i="1"/>
  <c r="P10722" i="1"/>
  <c r="P10723" i="1"/>
  <c r="P10724" i="1"/>
  <c r="P10725" i="1"/>
  <c r="P10726" i="1"/>
  <c r="P10727" i="1"/>
  <c r="P10728" i="1"/>
  <c r="P10729" i="1"/>
  <c r="P10730" i="1"/>
  <c r="P10731" i="1"/>
  <c r="P10732" i="1"/>
  <c r="P10733" i="1"/>
  <c r="P10734" i="1"/>
  <c r="P10735" i="1"/>
  <c r="P10736" i="1"/>
  <c r="P10737" i="1"/>
  <c r="P10738" i="1"/>
  <c r="P10739" i="1"/>
  <c r="P10740" i="1"/>
  <c r="P10741" i="1"/>
  <c r="P10742" i="1"/>
  <c r="P10743" i="1"/>
  <c r="P10744" i="1"/>
  <c r="P10745" i="1"/>
  <c r="P10746" i="1"/>
  <c r="P10747" i="1"/>
  <c r="P10748" i="1"/>
  <c r="P10749" i="1"/>
  <c r="P10750" i="1"/>
  <c r="P10751" i="1"/>
  <c r="P10752" i="1"/>
  <c r="P10753" i="1"/>
  <c r="P10754" i="1"/>
  <c r="P10755" i="1"/>
  <c r="P10756" i="1"/>
  <c r="P10757" i="1"/>
  <c r="P10758" i="1"/>
  <c r="P10759" i="1"/>
  <c r="P10760" i="1"/>
  <c r="P10761" i="1"/>
  <c r="P10762" i="1"/>
  <c r="P10763" i="1"/>
  <c r="P10764" i="1"/>
  <c r="P10765" i="1"/>
  <c r="P10766" i="1"/>
  <c r="P10767" i="1"/>
  <c r="P10768" i="1"/>
  <c r="P10769" i="1"/>
  <c r="P10770" i="1"/>
  <c r="P10771" i="1"/>
  <c r="P10772" i="1"/>
  <c r="P10773" i="1"/>
  <c r="P10774" i="1"/>
  <c r="P10775" i="1"/>
  <c r="P10776" i="1"/>
  <c r="P10777" i="1"/>
  <c r="P10778" i="1"/>
  <c r="P10779" i="1"/>
  <c r="P10780" i="1"/>
  <c r="P10781" i="1"/>
  <c r="P10782" i="1"/>
  <c r="P10783" i="1"/>
  <c r="P10784" i="1"/>
  <c r="P10785" i="1"/>
  <c r="P10786" i="1"/>
  <c r="P10787" i="1"/>
  <c r="P10788" i="1"/>
  <c r="P10789" i="1"/>
  <c r="P10790" i="1"/>
  <c r="P10791" i="1"/>
  <c r="P10792" i="1"/>
  <c r="P10793" i="1"/>
  <c r="P10794" i="1"/>
  <c r="P10795" i="1"/>
  <c r="P10796" i="1"/>
  <c r="P10797" i="1"/>
  <c r="P10798" i="1"/>
  <c r="P10799" i="1"/>
  <c r="P10800" i="1"/>
  <c r="P10801" i="1"/>
  <c r="P10802" i="1"/>
  <c r="P10803" i="1"/>
  <c r="P10804" i="1"/>
  <c r="P10805" i="1"/>
  <c r="P10806" i="1"/>
  <c r="P10807" i="1"/>
  <c r="P10808" i="1"/>
  <c r="P10809" i="1"/>
  <c r="P10810" i="1"/>
  <c r="P10811" i="1"/>
  <c r="P10812" i="1"/>
  <c r="P10813" i="1"/>
  <c r="P10814" i="1"/>
  <c r="P10815" i="1"/>
  <c r="P10816" i="1"/>
  <c r="P10817" i="1"/>
  <c r="P10818" i="1"/>
  <c r="P10819" i="1"/>
  <c r="P10820" i="1"/>
  <c r="P10821" i="1"/>
  <c r="P10822" i="1"/>
  <c r="P10823" i="1"/>
  <c r="P10824" i="1"/>
  <c r="P10825" i="1"/>
  <c r="P10826" i="1"/>
  <c r="P10827" i="1"/>
  <c r="P10828" i="1"/>
  <c r="P10829" i="1"/>
  <c r="P10830" i="1"/>
  <c r="P10831" i="1"/>
  <c r="P10832" i="1"/>
  <c r="P10833" i="1"/>
  <c r="P10834" i="1"/>
  <c r="P10835" i="1"/>
  <c r="P10836" i="1"/>
  <c r="P10837" i="1"/>
  <c r="P10838" i="1"/>
  <c r="P10839" i="1"/>
  <c r="P10840" i="1"/>
  <c r="P10841" i="1"/>
  <c r="P10842" i="1"/>
  <c r="P10843" i="1"/>
  <c r="P10844" i="1"/>
  <c r="P10845" i="1"/>
  <c r="P10846" i="1"/>
  <c r="P10847" i="1"/>
  <c r="P10848" i="1"/>
  <c r="P10849" i="1"/>
  <c r="P10850" i="1"/>
  <c r="P10851" i="1"/>
  <c r="P10852" i="1"/>
  <c r="P10853" i="1"/>
  <c r="P10854" i="1"/>
  <c r="P10855" i="1"/>
  <c r="P10856" i="1"/>
  <c r="P10857" i="1"/>
  <c r="P10858" i="1"/>
  <c r="P10859" i="1"/>
  <c r="P10860" i="1"/>
  <c r="P10861" i="1"/>
  <c r="P10862" i="1"/>
  <c r="P10863" i="1"/>
  <c r="P10864" i="1"/>
  <c r="P10865" i="1"/>
  <c r="P10866" i="1"/>
  <c r="P10867" i="1"/>
  <c r="P10868" i="1"/>
  <c r="P10869" i="1"/>
  <c r="P10870" i="1"/>
  <c r="P10871" i="1"/>
  <c r="P10872" i="1"/>
  <c r="P10873" i="1"/>
  <c r="P10874" i="1"/>
  <c r="P10875" i="1"/>
  <c r="P10876" i="1"/>
  <c r="P10877" i="1"/>
  <c r="P10878" i="1"/>
  <c r="P10879" i="1"/>
  <c r="P10880" i="1"/>
  <c r="P10881" i="1"/>
  <c r="P10882" i="1"/>
  <c r="P10883" i="1"/>
  <c r="P10884" i="1"/>
  <c r="P10885" i="1"/>
  <c r="P10886" i="1"/>
  <c r="P10887" i="1"/>
  <c r="P10888" i="1"/>
  <c r="P10889" i="1"/>
  <c r="P10890"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5002" i="1"/>
  <c r="O5003" i="1"/>
  <c r="O5004" i="1"/>
  <c r="O5005" i="1"/>
  <c r="O5006" i="1"/>
  <c r="O5007" i="1"/>
  <c r="O5008" i="1"/>
  <c r="O5009" i="1"/>
  <c r="O5010" i="1"/>
  <c r="O5011" i="1"/>
  <c r="O5012" i="1"/>
  <c r="O5013" i="1"/>
  <c r="O5014" i="1"/>
  <c r="O5015" i="1"/>
  <c r="O5016" i="1"/>
  <c r="O5017" i="1"/>
  <c r="O5018" i="1"/>
  <c r="O5019" i="1"/>
  <c r="O5020" i="1"/>
  <c r="O5021" i="1"/>
  <c r="O5022" i="1"/>
  <c r="O5023" i="1"/>
  <c r="O5024" i="1"/>
  <c r="O5025" i="1"/>
  <c r="O5026" i="1"/>
  <c r="O5027" i="1"/>
  <c r="O5028" i="1"/>
  <c r="O5029" i="1"/>
  <c r="O5030" i="1"/>
  <c r="O5031" i="1"/>
  <c r="O5032" i="1"/>
  <c r="O5033" i="1"/>
  <c r="O5034" i="1"/>
  <c r="O5035" i="1"/>
  <c r="O5036" i="1"/>
  <c r="O5037" i="1"/>
  <c r="O5038" i="1"/>
  <c r="O5039" i="1"/>
  <c r="O5040" i="1"/>
  <c r="O5041" i="1"/>
  <c r="O5042" i="1"/>
  <c r="O5043" i="1"/>
  <c r="O5044" i="1"/>
  <c r="O5045" i="1"/>
  <c r="O5046" i="1"/>
  <c r="O5047" i="1"/>
  <c r="O5048" i="1"/>
  <c r="O5049" i="1"/>
  <c r="O5050" i="1"/>
  <c r="O5051" i="1"/>
  <c r="O5052" i="1"/>
  <c r="O5053" i="1"/>
  <c r="O5054" i="1"/>
  <c r="O5055" i="1"/>
  <c r="O5056" i="1"/>
  <c r="O5057" i="1"/>
  <c r="O5058" i="1"/>
  <c r="O5059" i="1"/>
  <c r="O5060" i="1"/>
  <c r="O5061" i="1"/>
  <c r="O5062" i="1"/>
  <c r="O5063" i="1"/>
  <c r="O5064" i="1"/>
  <c r="O5065" i="1"/>
  <c r="O5066" i="1"/>
  <c r="O5067" i="1"/>
  <c r="O5068" i="1"/>
  <c r="O5069" i="1"/>
  <c r="O5070" i="1"/>
  <c r="O5071" i="1"/>
  <c r="O5072" i="1"/>
  <c r="O5073" i="1"/>
  <c r="O5074" i="1"/>
  <c r="O5075" i="1"/>
  <c r="O5076" i="1"/>
  <c r="O5077" i="1"/>
  <c r="O5078" i="1"/>
  <c r="O5079" i="1"/>
  <c r="O5080" i="1"/>
  <c r="O5081" i="1"/>
  <c r="O5082" i="1"/>
  <c r="O5083" i="1"/>
  <c r="O5084" i="1"/>
  <c r="O5085" i="1"/>
  <c r="O5086" i="1"/>
  <c r="O5087" i="1"/>
  <c r="O5088" i="1"/>
  <c r="O5089" i="1"/>
  <c r="O5090" i="1"/>
  <c r="O5091" i="1"/>
  <c r="O5092" i="1"/>
  <c r="O5093" i="1"/>
  <c r="O5094" i="1"/>
  <c r="O5095" i="1"/>
  <c r="O5096" i="1"/>
  <c r="O5097" i="1"/>
  <c r="O5098" i="1"/>
  <c r="O5099" i="1"/>
  <c r="O5100" i="1"/>
  <c r="O5101" i="1"/>
  <c r="O5102" i="1"/>
  <c r="O5103" i="1"/>
  <c r="O5104" i="1"/>
  <c r="O5105" i="1"/>
  <c r="O5106" i="1"/>
  <c r="O5107" i="1"/>
  <c r="O5108" i="1"/>
  <c r="O5109" i="1"/>
  <c r="O5110" i="1"/>
  <c r="O5111" i="1"/>
  <c r="O5112" i="1"/>
  <c r="O5113" i="1"/>
  <c r="O5114" i="1"/>
  <c r="O5115" i="1"/>
  <c r="O5116" i="1"/>
  <c r="O5117" i="1"/>
  <c r="O5118" i="1"/>
  <c r="O5119" i="1"/>
  <c r="O5120" i="1"/>
  <c r="O5121" i="1"/>
  <c r="O5122" i="1"/>
  <c r="O5123" i="1"/>
  <c r="O5124" i="1"/>
  <c r="O5125" i="1"/>
  <c r="O5126" i="1"/>
  <c r="O5127" i="1"/>
  <c r="O5128" i="1"/>
  <c r="O5129" i="1"/>
  <c r="O5130" i="1"/>
  <c r="O5131" i="1"/>
  <c r="O5132" i="1"/>
  <c r="O5133" i="1"/>
  <c r="O5134" i="1"/>
  <c r="O5135" i="1"/>
  <c r="O5136" i="1"/>
  <c r="O5137" i="1"/>
  <c r="O5138" i="1"/>
  <c r="O5139" i="1"/>
  <c r="O5140" i="1"/>
  <c r="O5141" i="1"/>
  <c r="O5142" i="1"/>
  <c r="O5143" i="1"/>
  <c r="O5144" i="1"/>
  <c r="O5145" i="1"/>
  <c r="O5146" i="1"/>
  <c r="O5147" i="1"/>
  <c r="O5148" i="1"/>
  <c r="O5149" i="1"/>
  <c r="O5150" i="1"/>
  <c r="O5151" i="1"/>
  <c r="O5152" i="1"/>
  <c r="O5153" i="1"/>
  <c r="O5154" i="1"/>
  <c r="O5155" i="1"/>
  <c r="O5156" i="1"/>
  <c r="O5157" i="1"/>
  <c r="O5158" i="1"/>
  <c r="O5159" i="1"/>
  <c r="O5160" i="1"/>
  <c r="O5161" i="1"/>
  <c r="O5162" i="1"/>
  <c r="O5163" i="1"/>
  <c r="O5164" i="1"/>
  <c r="O5165" i="1"/>
  <c r="O5166" i="1"/>
  <c r="O5167" i="1"/>
  <c r="O5168" i="1"/>
  <c r="O5169" i="1"/>
  <c r="O5170" i="1"/>
  <c r="O5171" i="1"/>
  <c r="O5172" i="1"/>
  <c r="O5173" i="1"/>
  <c r="O5174" i="1"/>
  <c r="O5175" i="1"/>
  <c r="O5176" i="1"/>
  <c r="O5177" i="1"/>
  <c r="O5178" i="1"/>
  <c r="O5179" i="1"/>
  <c r="O5180" i="1"/>
  <c r="O5181" i="1"/>
  <c r="O5182" i="1"/>
  <c r="O5183" i="1"/>
  <c r="O5184" i="1"/>
  <c r="O5185" i="1"/>
  <c r="O5186" i="1"/>
  <c r="O5187" i="1"/>
  <c r="O5188" i="1"/>
  <c r="O5189" i="1"/>
  <c r="O5190" i="1"/>
  <c r="O5191" i="1"/>
  <c r="O5192" i="1"/>
  <c r="O5193" i="1"/>
  <c r="O5194" i="1"/>
  <c r="O5195" i="1"/>
  <c r="O5196" i="1"/>
  <c r="O5197" i="1"/>
  <c r="O5198" i="1"/>
  <c r="O5199" i="1"/>
  <c r="O5200" i="1"/>
  <c r="O5201" i="1"/>
  <c r="O5202" i="1"/>
  <c r="O5203" i="1"/>
  <c r="O5204" i="1"/>
  <c r="O5205" i="1"/>
  <c r="O5206" i="1"/>
  <c r="O5207" i="1"/>
  <c r="O5208" i="1"/>
  <c r="O5209" i="1"/>
  <c r="O5210" i="1"/>
  <c r="O5211" i="1"/>
  <c r="O5212" i="1"/>
  <c r="O5213" i="1"/>
  <c r="O5214" i="1"/>
  <c r="O5215" i="1"/>
  <c r="O5216" i="1"/>
  <c r="O5217" i="1"/>
  <c r="O5218" i="1"/>
  <c r="O5219" i="1"/>
  <c r="O5220" i="1"/>
  <c r="O5221" i="1"/>
  <c r="O5222" i="1"/>
  <c r="O5223" i="1"/>
  <c r="O5224" i="1"/>
  <c r="O5225" i="1"/>
  <c r="O5226" i="1"/>
  <c r="O5227" i="1"/>
  <c r="O5228" i="1"/>
  <c r="O5229" i="1"/>
  <c r="O5230" i="1"/>
  <c r="O5231" i="1"/>
  <c r="O5232" i="1"/>
  <c r="O5233" i="1"/>
  <c r="O5234" i="1"/>
  <c r="O5235" i="1"/>
  <c r="O5236" i="1"/>
  <c r="O5237" i="1"/>
  <c r="O5238" i="1"/>
  <c r="O5239" i="1"/>
  <c r="O5240" i="1"/>
  <c r="O5241" i="1"/>
  <c r="O5242" i="1"/>
  <c r="O5243" i="1"/>
  <c r="O5244" i="1"/>
  <c r="O5245" i="1"/>
  <c r="O5246" i="1"/>
  <c r="O5247" i="1"/>
  <c r="O5248" i="1"/>
  <c r="O5249" i="1"/>
  <c r="O5250" i="1"/>
  <c r="O5251" i="1"/>
  <c r="O5252" i="1"/>
  <c r="O5253" i="1"/>
  <c r="O5254" i="1"/>
  <c r="O5255" i="1"/>
  <c r="O5256" i="1"/>
  <c r="O5257" i="1"/>
  <c r="O5258" i="1"/>
  <c r="O5259" i="1"/>
  <c r="O5260" i="1"/>
  <c r="O5261" i="1"/>
  <c r="O5262" i="1"/>
  <c r="O5263" i="1"/>
  <c r="O5264" i="1"/>
  <c r="O5265" i="1"/>
  <c r="O5266" i="1"/>
  <c r="O5267" i="1"/>
  <c r="O5268" i="1"/>
  <c r="O5269" i="1"/>
  <c r="O5270" i="1"/>
  <c r="O5271" i="1"/>
  <c r="O5272" i="1"/>
  <c r="O5273" i="1"/>
  <c r="O5274" i="1"/>
  <c r="O5275" i="1"/>
  <c r="O5276" i="1"/>
  <c r="O5277" i="1"/>
  <c r="O5278" i="1"/>
  <c r="O5279" i="1"/>
  <c r="O5280" i="1"/>
  <c r="O5281" i="1"/>
  <c r="O5282" i="1"/>
  <c r="O5283" i="1"/>
  <c r="O5284" i="1"/>
  <c r="O5285" i="1"/>
  <c r="O5286" i="1"/>
  <c r="O5287" i="1"/>
  <c r="O5288" i="1"/>
  <c r="O5289" i="1"/>
  <c r="O5290" i="1"/>
  <c r="O5291" i="1"/>
  <c r="O5292" i="1"/>
  <c r="O5293" i="1"/>
  <c r="O5294" i="1"/>
  <c r="O5295" i="1"/>
  <c r="O5296" i="1"/>
  <c r="O5297" i="1"/>
  <c r="O5298" i="1"/>
  <c r="O5299" i="1"/>
  <c r="O5300" i="1"/>
  <c r="O5301" i="1"/>
  <c r="O5302" i="1"/>
  <c r="O5303" i="1"/>
  <c r="O5304" i="1"/>
  <c r="O5305" i="1"/>
  <c r="O5306" i="1"/>
  <c r="O5307" i="1"/>
  <c r="O5308" i="1"/>
  <c r="O5309" i="1"/>
  <c r="O5310" i="1"/>
  <c r="O5311" i="1"/>
  <c r="O5312" i="1"/>
  <c r="O5313" i="1"/>
  <c r="O5314" i="1"/>
  <c r="O5315" i="1"/>
  <c r="O5316" i="1"/>
  <c r="O5317" i="1"/>
  <c r="O5318" i="1"/>
  <c r="O5319" i="1"/>
  <c r="O5320" i="1"/>
  <c r="O5321" i="1"/>
  <c r="O5322" i="1"/>
  <c r="O5323" i="1"/>
  <c r="O5324" i="1"/>
  <c r="O5325" i="1"/>
  <c r="O5326" i="1"/>
  <c r="O5327" i="1"/>
  <c r="O5328" i="1"/>
  <c r="O5329" i="1"/>
  <c r="O5330" i="1"/>
  <c r="O5331" i="1"/>
  <c r="O5332" i="1"/>
  <c r="O5333" i="1"/>
  <c r="O5334" i="1"/>
  <c r="O5335" i="1"/>
  <c r="O5336" i="1"/>
  <c r="O5337" i="1"/>
  <c r="O5338" i="1"/>
  <c r="O5339" i="1"/>
  <c r="O5340" i="1"/>
  <c r="O5341" i="1"/>
  <c r="O5342" i="1"/>
  <c r="O5343" i="1"/>
  <c r="O5344" i="1"/>
  <c r="O5345" i="1"/>
  <c r="O5346" i="1"/>
  <c r="O5347" i="1"/>
  <c r="O5348" i="1"/>
  <c r="O5349" i="1"/>
  <c r="O5350" i="1"/>
  <c r="O5351" i="1"/>
  <c r="O5352" i="1"/>
  <c r="O5353" i="1"/>
  <c r="O5354" i="1"/>
  <c r="O5355" i="1"/>
  <c r="O5356" i="1"/>
  <c r="O5357" i="1"/>
  <c r="O5358" i="1"/>
  <c r="O5359" i="1"/>
  <c r="O5360" i="1"/>
  <c r="O5361" i="1"/>
  <c r="O5362" i="1"/>
  <c r="O5363" i="1"/>
  <c r="O5364" i="1"/>
  <c r="O5365" i="1"/>
  <c r="O5366" i="1"/>
  <c r="O5367" i="1"/>
  <c r="O5368" i="1"/>
  <c r="O5369" i="1"/>
  <c r="O5370" i="1"/>
  <c r="O5371" i="1"/>
  <c r="O5372" i="1"/>
  <c r="O5373" i="1"/>
  <c r="O5374" i="1"/>
  <c r="O5375" i="1"/>
  <c r="O5376" i="1"/>
  <c r="O5377" i="1"/>
  <c r="O5378" i="1"/>
  <c r="O5379" i="1"/>
  <c r="O5380" i="1"/>
  <c r="O5381" i="1"/>
  <c r="O5382" i="1"/>
  <c r="O5383" i="1"/>
  <c r="O5384" i="1"/>
  <c r="O5385" i="1"/>
  <c r="O5386" i="1"/>
  <c r="O5387" i="1"/>
  <c r="O5388" i="1"/>
  <c r="O5389" i="1"/>
  <c r="O5390" i="1"/>
  <c r="O5391" i="1"/>
  <c r="O5392" i="1"/>
  <c r="O5393" i="1"/>
  <c r="O5394" i="1"/>
  <c r="O5395" i="1"/>
  <c r="O5396" i="1"/>
  <c r="O5397" i="1"/>
  <c r="O5398" i="1"/>
  <c r="O5399" i="1"/>
  <c r="O5400" i="1"/>
  <c r="O5401" i="1"/>
  <c r="O5402" i="1"/>
  <c r="O5403" i="1"/>
  <c r="O5404" i="1"/>
  <c r="O5405" i="1"/>
  <c r="O5406" i="1"/>
  <c r="O5407" i="1"/>
  <c r="O5408" i="1"/>
  <c r="O5409" i="1"/>
  <c r="O5410" i="1"/>
  <c r="O5411" i="1"/>
  <c r="O5412" i="1"/>
  <c r="O5413" i="1"/>
  <c r="O5414" i="1"/>
  <c r="O5415" i="1"/>
  <c r="O5416" i="1"/>
  <c r="O5417" i="1"/>
  <c r="O5418" i="1"/>
  <c r="O5419" i="1"/>
  <c r="O5420" i="1"/>
  <c r="O5421" i="1"/>
  <c r="O5422" i="1"/>
  <c r="O5423" i="1"/>
  <c r="O5424" i="1"/>
  <c r="O5425" i="1"/>
  <c r="O5426" i="1"/>
  <c r="O5427" i="1"/>
  <c r="O5428" i="1"/>
  <c r="O5429" i="1"/>
  <c r="O5430" i="1"/>
  <c r="O5431" i="1"/>
  <c r="O5432" i="1"/>
  <c r="O5433" i="1"/>
  <c r="O5434" i="1"/>
  <c r="O5435" i="1"/>
  <c r="O5436" i="1"/>
  <c r="O5437" i="1"/>
  <c r="O5438" i="1"/>
  <c r="O5439" i="1"/>
  <c r="O5440" i="1"/>
  <c r="O5441" i="1"/>
  <c r="O5442" i="1"/>
  <c r="O5443" i="1"/>
  <c r="O5444" i="1"/>
  <c r="O5445" i="1"/>
  <c r="O5446" i="1"/>
  <c r="O5447" i="1"/>
  <c r="O5448" i="1"/>
  <c r="O5449" i="1"/>
  <c r="O5450" i="1"/>
  <c r="O5451" i="1"/>
  <c r="O5452" i="1"/>
  <c r="O5453" i="1"/>
  <c r="O5454" i="1"/>
  <c r="O5455" i="1"/>
  <c r="O5456" i="1"/>
  <c r="O5457" i="1"/>
  <c r="O5458" i="1"/>
  <c r="O5459" i="1"/>
  <c r="O5460" i="1"/>
  <c r="O5461" i="1"/>
  <c r="O5462" i="1"/>
  <c r="O5463" i="1"/>
  <c r="O5464" i="1"/>
  <c r="O5465" i="1"/>
  <c r="O5466" i="1"/>
  <c r="O5467" i="1"/>
  <c r="O5468" i="1"/>
  <c r="O5469" i="1"/>
  <c r="O5470" i="1"/>
  <c r="O5471" i="1"/>
  <c r="O5472" i="1"/>
  <c r="O5473" i="1"/>
  <c r="O5474" i="1"/>
  <c r="O5475" i="1"/>
  <c r="O5476" i="1"/>
  <c r="O5477" i="1"/>
  <c r="O5478" i="1"/>
  <c r="O5479" i="1"/>
  <c r="O5480" i="1"/>
  <c r="O5481" i="1"/>
  <c r="O5482" i="1"/>
  <c r="O5483" i="1"/>
  <c r="O5484" i="1"/>
  <c r="O5485" i="1"/>
  <c r="O5486" i="1"/>
  <c r="O5487" i="1"/>
  <c r="O5488" i="1"/>
  <c r="O5489" i="1"/>
  <c r="O5490" i="1"/>
  <c r="O5491" i="1"/>
  <c r="O5492" i="1"/>
  <c r="O5493" i="1"/>
  <c r="O5494" i="1"/>
  <c r="O5495" i="1"/>
  <c r="O5496" i="1"/>
  <c r="O5497" i="1"/>
  <c r="O5498" i="1"/>
  <c r="O5499" i="1"/>
  <c r="O5500" i="1"/>
  <c r="O5501" i="1"/>
  <c r="O5502" i="1"/>
  <c r="O5503" i="1"/>
  <c r="O5504" i="1"/>
  <c r="O5505" i="1"/>
  <c r="O5506" i="1"/>
  <c r="O5507" i="1"/>
  <c r="O5508" i="1"/>
  <c r="O5509" i="1"/>
  <c r="O5510" i="1"/>
  <c r="O5511" i="1"/>
  <c r="O5512" i="1"/>
  <c r="O5513" i="1"/>
  <c r="O5514" i="1"/>
  <c r="O5515" i="1"/>
  <c r="O5516" i="1"/>
  <c r="O5517" i="1"/>
  <c r="O5518" i="1"/>
  <c r="O5519" i="1"/>
  <c r="O5520" i="1"/>
  <c r="O5521" i="1"/>
  <c r="O5522" i="1"/>
  <c r="O5523" i="1"/>
  <c r="O5524" i="1"/>
  <c r="O5525" i="1"/>
  <c r="O5526" i="1"/>
  <c r="O5527" i="1"/>
  <c r="O5528" i="1"/>
  <c r="O5529" i="1"/>
  <c r="O5530" i="1"/>
  <c r="O5531" i="1"/>
  <c r="O5532" i="1"/>
  <c r="O5533" i="1"/>
  <c r="O5534" i="1"/>
  <c r="O5535" i="1"/>
  <c r="O5536" i="1"/>
  <c r="O5537" i="1"/>
  <c r="O5538" i="1"/>
  <c r="O5539" i="1"/>
  <c r="O5540" i="1"/>
  <c r="O5541" i="1"/>
  <c r="O5542" i="1"/>
  <c r="O5543" i="1"/>
  <c r="O5544" i="1"/>
  <c r="O5545" i="1"/>
  <c r="O5546" i="1"/>
  <c r="O5547" i="1"/>
  <c r="O5548" i="1"/>
  <c r="O5549" i="1"/>
  <c r="O5550" i="1"/>
  <c r="O5551" i="1"/>
  <c r="O5552" i="1"/>
  <c r="O5553" i="1"/>
  <c r="O5554" i="1"/>
  <c r="O5555" i="1"/>
  <c r="O5556" i="1"/>
  <c r="O5557" i="1"/>
  <c r="O5558" i="1"/>
  <c r="O5559" i="1"/>
  <c r="O5560" i="1"/>
  <c r="O5561" i="1"/>
  <c r="O5562" i="1"/>
  <c r="O5563" i="1"/>
  <c r="O5564" i="1"/>
  <c r="O5565" i="1"/>
  <c r="O5566" i="1"/>
  <c r="O5567" i="1"/>
  <c r="O5568" i="1"/>
  <c r="O5569" i="1"/>
  <c r="O5570" i="1"/>
  <c r="O5571" i="1"/>
  <c r="O5572" i="1"/>
  <c r="O5573" i="1"/>
  <c r="O5574" i="1"/>
  <c r="O5575" i="1"/>
  <c r="O5576" i="1"/>
  <c r="O5577" i="1"/>
  <c r="O5578" i="1"/>
  <c r="O5579" i="1"/>
  <c r="O5580" i="1"/>
  <c r="O5581" i="1"/>
  <c r="O5582" i="1"/>
  <c r="O5583" i="1"/>
  <c r="O5584" i="1"/>
  <c r="O5585" i="1"/>
  <c r="O5586" i="1"/>
  <c r="O5587" i="1"/>
  <c r="O5588" i="1"/>
  <c r="O5589" i="1"/>
  <c r="O5590" i="1"/>
  <c r="O5591" i="1"/>
  <c r="O5592" i="1"/>
  <c r="O5593" i="1"/>
  <c r="O5594" i="1"/>
  <c r="O5595" i="1"/>
  <c r="O5596" i="1"/>
  <c r="O5597" i="1"/>
  <c r="O5598" i="1"/>
  <c r="O5599" i="1"/>
  <c r="O5600" i="1"/>
  <c r="O5601" i="1"/>
  <c r="O5602" i="1"/>
  <c r="O5603" i="1"/>
  <c r="O5604" i="1"/>
  <c r="O5605" i="1"/>
  <c r="O5606" i="1"/>
  <c r="O5607" i="1"/>
  <c r="O5608" i="1"/>
  <c r="O5609" i="1"/>
  <c r="O5610" i="1"/>
  <c r="O5611" i="1"/>
  <c r="O5612" i="1"/>
  <c r="O5613" i="1"/>
  <c r="O5614" i="1"/>
  <c r="O5615" i="1"/>
  <c r="O5616" i="1"/>
  <c r="O5617" i="1"/>
  <c r="O5618" i="1"/>
  <c r="O5619" i="1"/>
  <c r="O5620" i="1"/>
  <c r="O5621" i="1"/>
  <c r="O5622" i="1"/>
  <c r="O5623" i="1"/>
  <c r="O5624" i="1"/>
  <c r="O5625" i="1"/>
  <c r="O5626" i="1"/>
  <c r="O5627" i="1"/>
  <c r="O5628" i="1"/>
  <c r="O5629" i="1"/>
  <c r="O5630" i="1"/>
  <c r="O5631" i="1"/>
  <c r="O5632" i="1"/>
  <c r="O5633" i="1"/>
  <c r="O5634" i="1"/>
  <c r="O5635" i="1"/>
  <c r="O5636" i="1"/>
  <c r="O5637" i="1"/>
  <c r="O5638" i="1"/>
  <c r="O5639" i="1"/>
  <c r="O5640" i="1"/>
  <c r="O5641" i="1"/>
  <c r="O5642" i="1"/>
  <c r="O5643" i="1"/>
  <c r="O5644" i="1"/>
  <c r="O5645" i="1"/>
  <c r="O5646" i="1"/>
  <c r="O5647" i="1"/>
  <c r="O5648" i="1"/>
  <c r="O5649" i="1"/>
  <c r="O5650" i="1"/>
  <c r="O5651" i="1"/>
  <c r="O5652" i="1"/>
  <c r="O5653" i="1"/>
  <c r="O5654" i="1"/>
  <c r="O5655" i="1"/>
  <c r="O5656" i="1"/>
  <c r="O5657" i="1"/>
  <c r="O5658" i="1"/>
  <c r="O5659" i="1"/>
  <c r="O5660" i="1"/>
  <c r="O5661" i="1"/>
  <c r="O5662" i="1"/>
  <c r="O5663" i="1"/>
  <c r="O5664" i="1"/>
  <c r="O5665" i="1"/>
  <c r="O5666" i="1"/>
  <c r="O5667" i="1"/>
  <c r="O5668" i="1"/>
  <c r="O5669" i="1"/>
  <c r="O5670" i="1"/>
  <c r="O5671" i="1"/>
  <c r="O5672" i="1"/>
  <c r="O5673" i="1"/>
  <c r="O5674" i="1"/>
  <c r="O5675" i="1"/>
  <c r="O5676" i="1"/>
  <c r="O5677" i="1"/>
  <c r="O5678" i="1"/>
  <c r="O5679" i="1"/>
  <c r="O5680" i="1"/>
  <c r="O5681" i="1"/>
  <c r="O5682" i="1"/>
  <c r="O5683" i="1"/>
  <c r="O5684" i="1"/>
  <c r="O5685" i="1"/>
  <c r="O5686" i="1"/>
  <c r="O5687" i="1"/>
  <c r="O5688" i="1"/>
  <c r="O5689" i="1"/>
  <c r="O5690" i="1"/>
  <c r="O5691" i="1"/>
  <c r="O5692" i="1"/>
  <c r="O5693" i="1"/>
  <c r="O5694" i="1"/>
  <c r="O5695" i="1"/>
  <c r="O5696" i="1"/>
  <c r="O5697" i="1"/>
  <c r="O5698" i="1"/>
  <c r="O5699" i="1"/>
  <c r="O5700" i="1"/>
  <c r="O5701" i="1"/>
  <c r="O5702" i="1"/>
  <c r="O5703" i="1"/>
  <c r="O5704" i="1"/>
  <c r="O5705" i="1"/>
  <c r="O5706" i="1"/>
  <c r="O5707" i="1"/>
  <c r="O5708" i="1"/>
  <c r="O5709" i="1"/>
  <c r="O5710" i="1"/>
  <c r="O5711" i="1"/>
  <c r="O5712" i="1"/>
  <c r="O5713" i="1"/>
  <c r="O5714" i="1"/>
  <c r="O5715" i="1"/>
  <c r="O5716" i="1"/>
  <c r="O5717" i="1"/>
  <c r="O5718" i="1"/>
  <c r="O5719" i="1"/>
  <c r="O5720" i="1"/>
  <c r="O5721" i="1"/>
  <c r="O5722" i="1"/>
  <c r="O5723" i="1"/>
  <c r="O5724" i="1"/>
  <c r="O5725" i="1"/>
  <c r="O5726" i="1"/>
  <c r="O5727" i="1"/>
  <c r="O5728" i="1"/>
  <c r="O5729" i="1"/>
  <c r="O5730" i="1"/>
  <c r="O5731" i="1"/>
  <c r="O5732" i="1"/>
  <c r="O5733" i="1"/>
  <c r="O5734" i="1"/>
  <c r="O5735" i="1"/>
  <c r="O5736" i="1"/>
  <c r="O5737" i="1"/>
  <c r="O5738" i="1"/>
  <c r="O5739" i="1"/>
  <c r="O5740" i="1"/>
  <c r="O5741" i="1"/>
  <c r="O5742" i="1"/>
  <c r="O5743" i="1"/>
  <c r="O5744" i="1"/>
  <c r="O5745" i="1"/>
  <c r="O5746" i="1"/>
  <c r="O5747" i="1"/>
  <c r="O5748" i="1"/>
  <c r="O5749" i="1"/>
  <c r="O5750" i="1"/>
  <c r="O5751" i="1"/>
  <c r="O5752" i="1"/>
  <c r="O5753" i="1"/>
  <c r="O5754" i="1"/>
  <c r="O5755" i="1"/>
  <c r="O5756" i="1"/>
  <c r="O5757" i="1"/>
  <c r="O5758" i="1"/>
  <c r="O5759" i="1"/>
  <c r="O5760" i="1"/>
  <c r="O5761" i="1"/>
  <c r="O5762" i="1"/>
  <c r="O5763" i="1"/>
  <c r="O5764" i="1"/>
  <c r="O5765" i="1"/>
  <c r="O5766" i="1"/>
  <c r="O5767" i="1"/>
  <c r="O5768" i="1"/>
  <c r="O5769" i="1"/>
  <c r="O5770" i="1"/>
  <c r="O5771" i="1"/>
  <c r="O5772" i="1"/>
  <c r="O5773" i="1"/>
  <c r="O5774" i="1"/>
  <c r="O5775" i="1"/>
  <c r="O5776" i="1"/>
  <c r="O5777" i="1"/>
  <c r="O5778" i="1"/>
  <c r="O5779" i="1"/>
  <c r="O5780" i="1"/>
  <c r="O5781" i="1"/>
  <c r="O5782" i="1"/>
  <c r="O5783" i="1"/>
  <c r="O5784" i="1"/>
  <c r="O5785" i="1"/>
  <c r="O5786" i="1"/>
  <c r="O5787" i="1"/>
  <c r="O5788" i="1"/>
  <c r="O5789" i="1"/>
  <c r="O5790" i="1"/>
  <c r="O5791" i="1"/>
  <c r="O5792" i="1"/>
  <c r="O5793" i="1"/>
  <c r="O5794" i="1"/>
  <c r="O5795" i="1"/>
  <c r="O5796" i="1"/>
  <c r="O5797" i="1"/>
  <c r="O5798" i="1"/>
  <c r="O5799" i="1"/>
  <c r="O5800" i="1"/>
  <c r="O5801" i="1"/>
  <c r="O5802" i="1"/>
  <c r="O5803" i="1"/>
  <c r="O5804" i="1"/>
  <c r="O5805" i="1"/>
  <c r="O5806" i="1"/>
  <c r="O5807" i="1"/>
  <c r="O5808" i="1"/>
  <c r="O5809" i="1"/>
  <c r="O5810" i="1"/>
  <c r="O5811" i="1"/>
  <c r="O5812" i="1"/>
  <c r="O5813" i="1"/>
  <c r="O5814" i="1"/>
  <c r="O5815" i="1"/>
  <c r="O5816" i="1"/>
  <c r="O5817" i="1"/>
  <c r="O5818" i="1"/>
  <c r="O5819" i="1"/>
  <c r="O5820" i="1"/>
  <c r="O5821" i="1"/>
  <c r="O5822" i="1"/>
  <c r="O5823" i="1"/>
  <c r="O5824" i="1"/>
  <c r="O5825" i="1"/>
  <c r="O5826" i="1"/>
  <c r="O5827" i="1"/>
  <c r="O5828" i="1"/>
  <c r="O5829" i="1"/>
  <c r="O5830" i="1"/>
  <c r="O5831" i="1"/>
  <c r="O5832" i="1"/>
  <c r="O5833" i="1"/>
  <c r="O5834" i="1"/>
  <c r="O5835" i="1"/>
  <c r="O5836" i="1"/>
  <c r="O5837" i="1"/>
  <c r="O5838" i="1"/>
  <c r="O5839" i="1"/>
  <c r="O5840" i="1"/>
  <c r="O5841" i="1"/>
  <c r="O5842" i="1"/>
  <c r="O5843" i="1"/>
  <c r="O5844" i="1"/>
  <c r="O5845" i="1"/>
  <c r="O5846" i="1"/>
  <c r="O5847" i="1"/>
  <c r="O5848" i="1"/>
  <c r="O5849" i="1"/>
  <c r="O5850" i="1"/>
  <c r="O5851" i="1"/>
  <c r="O5852" i="1"/>
  <c r="O5853" i="1"/>
  <c r="O5854" i="1"/>
  <c r="O5855" i="1"/>
  <c r="O5856" i="1"/>
  <c r="O5857" i="1"/>
  <c r="O5858" i="1"/>
  <c r="O5859" i="1"/>
  <c r="O5860" i="1"/>
  <c r="O5861" i="1"/>
  <c r="O5862" i="1"/>
  <c r="O5863" i="1"/>
  <c r="O5864" i="1"/>
  <c r="O5865" i="1"/>
  <c r="O5866" i="1"/>
  <c r="O5867" i="1"/>
  <c r="O5868" i="1"/>
  <c r="O5869" i="1"/>
  <c r="O5870" i="1"/>
  <c r="O5871" i="1"/>
  <c r="O5872" i="1"/>
  <c r="O5873" i="1"/>
  <c r="O5874" i="1"/>
  <c r="O5875" i="1"/>
  <c r="O5876" i="1"/>
  <c r="O5877" i="1"/>
  <c r="O5878" i="1"/>
  <c r="O5879" i="1"/>
  <c r="O5880" i="1"/>
  <c r="O5881" i="1"/>
  <c r="O5882" i="1"/>
  <c r="O5883" i="1"/>
  <c r="O5884" i="1"/>
  <c r="O5885" i="1"/>
  <c r="O5886" i="1"/>
  <c r="O5887" i="1"/>
  <c r="O5888" i="1"/>
  <c r="O5889" i="1"/>
  <c r="O5890" i="1"/>
  <c r="O5891" i="1"/>
  <c r="O5892" i="1"/>
  <c r="O5893" i="1"/>
  <c r="O5894" i="1"/>
  <c r="O5895" i="1"/>
  <c r="O5896" i="1"/>
  <c r="O5897" i="1"/>
  <c r="O5898" i="1"/>
  <c r="O5899" i="1"/>
  <c r="O5900" i="1"/>
  <c r="O5901" i="1"/>
  <c r="O5902" i="1"/>
  <c r="O5903" i="1"/>
  <c r="O5904" i="1"/>
  <c r="O5905" i="1"/>
  <c r="O5906" i="1"/>
  <c r="O5907" i="1"/>
  <c r="O5908" i="1"/>
  <c r="O5909" i="1"/>
  <c r="O5910" i="1"/>
  <c r="O5911" i="1"/>
  <c r="O5912" i="1"/>
  <c r="O5913" i="1"/>
  <c r="O5914" i="1"/>
  <c r="O5915" i="1"/>
  <c r="O5916" i="1"/>
  <c r="O5917" i="1"/>
  <c r="O5918" i="1"/>
  <c r="O5919" i="1"/>
  <c r="O5920" i="1"/>
  <c r="O5921" i="1"/>
  <c r="O5922" i="1"/>
  <c r="O5923" i="1"/>
  <c r="O5924" i="1"/>
  <c r="O5925" i="1"/>
  <c r="O5926" i="1"/>
  <c r="O5927" i="1"/>
  <c r="O5928" i="1"/>
  <c r="O5929" i="1"/>
  <c r="O5930" i="1"/>
  <c r="O5931" i="1"/>
  <c r="O5932" i="1"/>
  <c r="O5933" i="1"/>
  <c r="O5934" i="1"/>
  <c r="O5935" i="1"/>
  <c r="O5936" i="1"/>
  <c r="O5937" i="1"/>
  <c r="O5938" i="1"/>
  <c r="O5939" i="1"/>
  <c r="O5940" i="1"/>
  <c r="O5941" i="1"/>
  <c r="O5942" i="1"/>
  <c r="O5943" i="1"/>
  <c r="O5944" i="1"/>
  <c r="O5945" i="1"/>
  <c r="O5946" i="1"/>
  <c r="O5947" i="1"/>
  <c r="O5948" i="1"/>
  <c r="O5949" i="1"/>
  <c r="O5950" i="1"/>
  <c r="O5951" i="1"/>
  <c r="O5952" i="1"/>
  <c r="O5953" i="1"/>
  <c r="O5954" i="1"/>
  <c r="O5955" i="1"/>
  <c r="O5956" i="1"/>
  <c r="O5957" i="1"/>
  <c r="O5958" i="1"/>
  <c r="O5959" i="1"/>
  <c r="O5960" i="1"/>
  <c r="O5961" i="1"/>
  <c r="O5962" i="1"/>
  <c r="O5963" i="1"/>
  <c r="O5964" i="1"/>
  <c r="O5965" i="1"/>
  <c r="O5966" i="1"/>
  <c r="O5967" i="1"/>
  <c r="O5968" i="1"/>
  <c r="O5969" i="1"/>
  <c r="O5970" i="1"/>
  <c r="O5971" i="1"/>
  <c r="O5972" i="1"/>
  <c r="O5973" i="1"/>
  <c r="O5974" i="1"/>
  <c r="O5975" i="1"/>
  <c r="O5976" i="1"/>
  <c r="O5977" i="1"/>
  <c r="O5978" i="1"/>
  <c r="O5979" i="1"/>
  <c r="O5980" i="1"/>
  <c r="O5981" i="1"/>
  <c r="O5982" i="1"/>
  <c r="O5983" i="1"/>
  <c r="O5984" i="1"/>
  <c r="O5985" i="1"/>
  <c r="O5986" i="1"/>
  <c r="O5987" i="1"/>
  <c r="O5988" i="1"/>
  <c r="O5989" i="1"/>
  <c r="O5990" i="1"/>
  <c r="O5991" i="1"/>
  <c r="O5992" i="1"/>
  <c r="O5993" i="1"/>
  <c r="O5994" i="1"/>
  <c r="O5995" i="1"/>
  <c r="O5996" i="1"/>
  <c r="O5997" i="1"/>
  <c r="O5998" i="1"/>
  <c r="O5999" i="1"/>
  <c r="O6000" i="1"/>
  <c r="O6001" i="1"/>
  <c r="O6002" i="1"/>
  <c r="O6003" i="1"/>
  <c r="O6004" i="1"/>
  <c r="O6005" i="1"/>
  <c r="O6006" i="1"/>
  <c r="O6007" i="1"/>
  <c r="O6008" i="1"/>
  <c r="O6009" i="1"/>
  <c r="O6010" i="1"/>
  <c r="O6011" i="1"/>
  <c r="O6012" i="1"/>
  <c r="O6013" i="1"/>
  <c r="O6014" i="1"/>
  <c r="O6015" i="1"/>
  <c r="O6016" i="1"/>
  <c r="O6017" i="1"/>
  <c r="O6018" i="1"/>
  <c r="O6019" i="1"/>
  <c r="O6020" i="1"/>
  <c r="O6021" i="1"/>
  <c r="O6022" i="1"/>
  <c r="O6023" i="1"/>
  <c r="O6024" i="1"/>
  <c r="O6025" i="1"/>
  <c r="O6026" i="1"/>
  <c r="O6027" i="1"/>
  <c r="O6028" i="1"/>
  <c r="O6029" i="1"/>
  <c r="O6030" i="1"/>
  <c r="O6031" i="1"/>
  <c r="O6032" i="1"/>
  <c r="O6033" i="1"/>
  <c r="O6034" i="1"/>
  <c r="O6035" i="1"/>
  <c r="O6036" i="1"/>
  <c r="O6037" i="1"/>
  <c r="O6038" i="1"/>
  <c r="O6039" i="1"/>
  <c r="O6040" i="1"/>
  <c r="O6041" i="1"/>
  <c r="O6042" i="1"/>
  <c r="O6043" i="1"/>
  <c r="O6044" i="1"/>
  <c r="O6045" i="1"/>
  <c r="O6046" i="1"/>
  <c r="O6047" i="1"/>
  <c r="O6048" i="1"/>
  <c r="O6049" i="1"/>
  <c r="O6050" i="1"/>
  <c r="O6051" i="1"/>
  <c r="O6052" i="1"/>
  <c r="O6053" i="1"/>
  <c r="O6054" i="1"/>
  <c r="O6055" i="1"/>
  <c r="O6056" i="1"/>
  <c r="O6057" i="1"/>
  <c r="O6058" i="1"/>
  <c r="O6059" i="1"/>
  <c r="O6060" i="1"/>
  <c r="O6061" i="1"/>
  <c r="O6062" i="1"/>
  <c r="O6063" i="1"/>
  <c r="O6064" i="1"/>
  <c r="O6065" i="1"/>
  <c r="O6066" i="1"/>
  <c r="O6067" i="1"/>
  <c r="O6068" i="1"/>
  <c r="O6069" i="1"/>
  <c r="O6070" i="1"/>
  <c r="O6071" i="1"/>
  <c r="O6072" i="1"/>
  <c r="O6073" i="1"/>
  <c r="O6074" i="1"/>
  <c r="O6075" i="1"/>
  <c r="O6076" i="1"/>
  <c r="O6077" i="1"/>
  <c r="O6078" i="1"/>
  <c r="O6079" i="1"/>
  <c r="O6080" i="1"/>
  <c r="O6081" i="1"/>
  <c r="O6082" i="1"/>
  <c r="O6083" i="1"/>
  <c r="O6084" i="1"/>
  <c r="O6085" i="1"/>
  <c r="O6086" i="1"/>
  <c r="O6087" i="1"/>
  <c r="O6088" i="1"/>
  <c r="O6089" i="1"/>
  <c r="O6090" i="1"/>
  <c r="O6091" i="1"/>
  <c r="O6092" i="1"/>
  <c r="O6093" i="1"/>
  <c r="O6094" i="1"/>
  <c r="O6095" i="1"/>
  <c r="O6096" i="1"/>
  <c r="O6097" i="1"/>
  <c r="O6098" i="1"/>
  <c r="O6099" i="1"/>
  <c r="O6100" i="1"/>
  <c r="O6101" i="1"/>
  <c r="O6102" i="1"/>
  <c r="O6103" i="1"/>
  <c r="O6104" i="1"/>
  <c r="O6105" i="1"/>
  <c r="O6106" i="1"/>
  <c r="O6107" i="1"/>
  <c r="O6108" i="1"/>
  <c r="O6109" i="1"/>
  <c r="O6110" i="1"/>
  <c r="O6111" i="1"/>
  <c r="O6112" i="1"/>
  <c r="O6113" i="1"/>
  <c r="O6114" i="1"/>
  <c r="O6115" i="1"/>
  <c r="O6116" i="1"/>
  <c r="O6117" i="1"/>
  <c r="O6118" i="1"/>
  <c r="O6119" i="1"/>
  <c r="O6120" i="1"/>
  <c r="O6121" i="1"/>
  <c r="O6122" i="1"/>
  <c r="O6123" i="1"/>
  <c r="O6124" i="1"/>
  <c r="O6125" i="1"/>
  <c r="O6126" i="1"/>
  <c r="O6127" i="1"/>
  <c r="O6128" i="1"/>
  <c r="O6129" i="1"/>
  <c r="O6130" i="1"/>
  <c r="O6131" i="1"/>
  <c r="O6132" i="1"/>
  <c r="O6133" i="1"/>
  <c r="O6134" i="1"/>
  <c r="O6135" i="1"/>
  <c r="O6136" i="1"/>
  <c r="O6137" i="1"/>
  <c r="O6138" i="1"/>
  <c r="O6139" i="1"/>
  <c r="O6140" i="1"/>
  <c r="O6141" i="1"/>
  <c r="O6142" i="1"/>
  <c r="O6143" i="1"/>
  <c r="O6144" i="1"/>
  <c r="O6145" i="1"/>
  <c r="O6146" i="1"/>
  <c r="O6147" i="1"/>
  <c r="O6148" i="1"/>
  <c r="O6149" i="1"/>
  <c r="O6150" i="1"/>
  <c r="O6151" i="1"/>
  <c r="O6152" i="1"/>
  <c r="O6153" i="1"/>
  <c r="O6154" i="1"/>
  <c r="O6155" i="1"/>
  <c r="O6156" i="1"/>
  <c r="O6157" i="1"/>
  <c r="O6158" i="1"/>
  <c r="O6159" i="1"/>
  <c r="O6160" i="1"/>
  <c r="O6161" i="1"/>
  <c r="O6162" i="1"/>
  <c r="O6163" i="1"/>
  <c r="O6164" i="1"/>
  <c r="O6165" i="1"/>
  <c r="O6166" i="1"/>
  <c r="O6167" i="1"/>
  <c r="O6168" i="1"/>
  <c r="O6169" i="1"/>
  <c r="O6170" i="1"/>
  <c r="O6171" i="1"/>
  <c r="O6172" i="1"/>
  <c r="O6173" i="1"/>
  <c r="O6174" i="1"/>
  <c r="O6175" i="1"/>
  <c r="O6176" i="1"/>
  <c r="O6177" i="1"/>
  <c r="O6178" i="1"/>
  <c r="O6179" i="1"/>
  <c r="O6180" i="1"/>
  <c r="O6181" i="1"/>
  <c r="O6182" i="1"/>
  <c r="O6183" i="1"/>
  <c r="O6184" i="1"/>
  <c r="O6185" i="1"/>
  <c r="O6186" i="1"/>
  <c r="O6187" i="1"/>
  <c r="O6188" i="1"/>
  <c r="O6189" i="1"/>
  <c r="O6190" i="1"/>
  <c r="O6191" i="1"/>
  <c r="O6192" i="1"/>
  <c r="O6193" i="1"/>
  <c r="O6194" i="1"/>
  <c r="O6195" i="1"/>
  <c r="O6196" i="1"/>
  <c r="O6197" i="1"/>
  <c r="O6198" i="1"/>
  <c r="O6199" i="1"/>
  <c r="O6200" i="1"/>
  <c r="O6201" i="1"/>
  <c r="O6202" i="1"/>
  <c r="O6203" i="1"/>
  <c r="O6204" i="1"/>
  <c r="O6205" i="1"/>
  <c r="O6206" i="1"/>
  <c r="O6207" i="1"/>
  <c r="O6208" i="1"/>
  <c r="O6209" i="1"/>
  <c r="O6210" i="1"/>
  <c r="O6211" i="1"/>
  <c r="O6212" i="1"/>
  <c r="O6213" i="1"/>
  <c r="O6214" i="1"/>
  <c r="O6215" i="1"/>
  <c r="O6216" i="1"/>
  <c r="O6217" i="1"/>
  <c r="O6218" i="1"/>
  <c r="O6219" i="1"/>
  <c r="O6220" i="1"/>
  <c r="O6221" i="1"/>
  <c r="O6222" i="1"/>
  <c r="O6223" i="1"/>
  <c r="O6224" i="1"/>
  <c r="O6225" i="1"/>
  <c r="O6226" i="1"/>
  <c r="O6227" i="1"/>
  <c r="O6228" i="1"/>
  <c r="O6229" i="1"/>
  <c r="O6230" i="1"/>
  <c r="O6231" i="1"/>
  <c r="O6232" i="1"/>
  <c r="O6233" i="1"/>
  <c r="O6234" i="1"/>
  <c r="O6235" i="1"/>
  <c r="O6236" i="1"/>
  <c r="O6237" i="1"/>
  <c r="O6238" i="1"/>
  <c r="O6239" i="1"/>
  <c r="O6240" i="1"/>
  <c r="O6241" i="1"/>
  <c r="O6242" i="1"/>
  <c r="O6243" i="1"/>
  <c r="O6244" i="1"/>
  <c r="O6245" i="1"/>
  <c r="O6246" i="1"/>
  <c r="O6247" i="1"/>
  <c r="O6248" i="1"/>
  <c r="O6249" i="1"/>
  <c r="O6250" i="1"/>
  <c r="O6251" i="1"/>
  <c r="O6252" i="1"/>
  <c r="O6253" i="1"/>
  <c r="O6254" i="1"/>
  <c r="O6255" i="1"/>
  <c r="O6256" i="1"/>
  <c r="O6257" i="1"/>
  <c r="O6258" i="1"/>
  <c r="O6259" i="1"/>
  <c r="O6260" i="1"/>
  <c r="O6261" i="1"/>
  <c r="O6262" i="1"/>
  <c r="O6263" i="1"/>
  <c r="O6264" i="1"/>
  <c r="O6265" i="1"/>
  <c r="O6266" i="1"/>
  <c r="O6267" i="1"/>
  <c r="O6268" i="1"/>
  <c r="O6269" i="1"/>
  <c r="O6270" i="1"/>
  <c r="O6271" i="1"/>
  <c r="O6272" i="1"/>
  <c r="O6273" i="1"/>
  <c r="O6274" i="1"/>
  <c r="O6275" i="1"/>
  <c r="O6276" i="1"/>
  <c r="O6277" i="1"/>
  <c r="O6278" i="1"/>
  <c r="O6279" i="1"/>
  <c r="O6280" i="1"/>
  <c r="O6281" i="1"/>
  <c r="O6282" i="1"/>
  <c r="O6283" i="1"/>
  <c r="O6284" i="1"/>
  <c r="O6285" i="1"/>
  <c r="O6286" i="1"/>
  <c r="O6287" i="1"/>
  <c r="O6288" i="1"/>
  <c r="O6289" i="1"/>
  <c r="O6290" i="1"/>
  <c r="O6291" i="1"/>
  <c r="O6292" i="1"/>
  <c r="O6293" i="1"/>
  <c r="O6294" i="1"/>
  <c r="O6295" i="1"/>
  <c r="O6296" i="1"/>
  <c r="O6297" i="1"/>
  <c r="O6298" i="1"/>
  <c r="O6299" i="1"/>
  <c r="O6300" i="1"/>
  <c r="O6301" i="1"/>
  <c r="O6302" i="1"/>
  <c r="O6303" i="1"/>
  <c r="O6304" i="1"/>
  <c r="O6305" i="1"/>
  <c r="O6306" i="1"/>
  <c r="O6307" i="1"/>
  <c r="O6308" i="1"/>
  <c r="O6309" i="1"/>
  <c r="O6310" i="1"/>
  <c r="O6311" i="1"/>
  <c r="O6312" i="1"/>
  <c r="O6313" i="1"/>
  <c r="O6314" i="1"/>
  <c r="O6315" i="1"/>
  <c r="O6316" i="1"/>
  <c r="O6317" i="1"/>
  <c r="O6318" i="1"/>
  <c r="O6319" i="1"/>
  <c r="O6320" i="1"/>
  <c r="O6321" i="1"/>
  <c r="O6322" i="1"/>
  <c r="O6323" i="1"/>
  <c r="O6324" i="1"/>
  <c r="O6325" i="1"/>
  <c r="O6326" i="1"/>
  <c r="O6327" i="1"/>
  <c r="O6328" i="1"/>
  <c r="O6329" i="1"/>
  <c r="O6330" i="1"/>
  <c r="O6331" i="1"/>
  <c r="O6332" i="1"/>
  <c r="O6333" i="1"/>
  <c r="O6334" i="1"/>
  <c r="O6335" i="1"/>
  <c r="O6336" i="1"/>
  <c r="O6337" i="1"/>
  <c r="O6338" i="1"/>
  <c r="O6339" i="1"/>
  <c r="O6340" i="1"/>
  <c r="O6341" i="1"/>
  <c r="O6342" i="1"/>
  <c r="O6343" i="1"/>
  <c r="O6344" i="1"/>
  <c r="O6345" i="1"/>
  <c r="O6346" i="1"/>
  <c r="O6347" i="1"/>
  <c r="O6348" i="1"/>
  <c r="O6349" i="1"/>
  <c r="O6350" i="1"/>
  <c r="O6351" i="1"/>
  <c r="O6352" i="1"/>
  <c r="O6353" i="1"/>
  <c r="O6354" i="1"/>
  <c r="O6355" i="1"/>
  <c r="O6356" i="1"/>
  <c r="O6357" i="1"/>
  <c r="O6358" i="1"/>
  <c r="O6359" i="1"/>
  <c r="O6360" i="1"/>
  <c r="O6361" i="1"/>
  <c r="O6362" i="1"/>
  <c r="O6363" i="1"/>
  <c r="O6364" i="1"/>
  <c r="O6365" i="1"/>
  <c r="O6366" i="1"/>
  <c r="O6367" i="1"/>
  <c r="O6368" i="1"/>
  <c r="O6369" i="1"/>
  <c r="O6370" i="1"/>
  <c r="O6371" i="1"/>
  <c r="O6372" i="1"/>
  <c r="O6373" i="1"/>
  <c r="O6374" i="1"/>
  <c r="O6375" i="1"/>
  <c r="O6376" i="1"/>
  <c r="O6377" i="1"/>
  <c r="O6378" i="1"/>
  <c r="O6379" i="1"/>
  <c r="O6380" i="1"/>
  <c r="O6381" i="1"/>
  <c r="O6382" i="1"/>
  <c r="O6383" i="1"/>
  <c r="O6384" i="1"/>
  <c r="O6385" i="1"/>
  <c r="O6386" i="1"/>
  <c r="O6387" i="1"/>
  <c r="O6388" i="1"/>
  <c r="O6389" i="1"/>
  <c r="O6390" i="1"/>
  <c r="O6391" i="1"/>
  <c r="O6392" i="1"/>
  <c r="O6393" i="1"/>
  <c r="O6394" i="1"/>
  <c r="O6395" i="1"/>
  <c r="O6396" i="1"/>
  <c r="O6397" i="1"/>
  <c r="O6398" i="1"/>
  <c r="O6399" i="1"/>
  <c r="O6400" i="1"/>
  <c r="O6401" i="1"/>
  <c r="O6402" i="1"/>
  <c r="O6403" i="1"/>
  <c r="O6404" i="1"/>
  <c r="O6405" i="1"/>
  <c r="O6406" i="1"/>
  <c r="O6407" i="1"/>
  <c r="O6408" i="1"/>
  <c r="O6409" i="1"/>
  <c r="O6410" i="1"/>
  <c r="O6411" i="1"/>
  <c r="O6412" i="1"/>
  <c r="O6413" i="1"/>
  <c r="O6414" i="1"/>
  <c r="O6415" i="1"/>
  <c r="O6416" i="1"/>
  <c r="O6417" i="1"/>
  <c r="O6418" i="1"/>
  <c r="O6419" i="1"/>
  <c r="O6420" i="1"/>
  <c r="O6421" i="1"/>
  <c r="O6422" i="1"/>
  <c r="O6423" i="1"/>
  <c r="O6424" i="1"/>
  <c r="O6425" i="1"/>
  <c r="O6426" i="1"/>
  <c r="O6427" i="1"/>
  <c r="O6428" i="1"/>
  <c r="O6429" i="1"/>
  <c r="O6430" i="1"/>
  <c r="O6431" i="1"/>
  <c r="O6432" i="1"/>
  <c r="O6433" i="1"/>
  <c r="O6434" i="1"/>
  <c r="O6435" i="1"/>
  <c r="O6436" i="1"/>
  <c r="O6437" i="1"/>
  <c r="O6438" i="1"/>
  <c r="O6439" i="1"/>
  <c r="O6440" i="1"/>
  <c r="O6441" i="1"/>
  <c r="O6442" i="1"/>
  <c r="O6443" i="1"/>
  <c r="O6444" i="1"/>
  <c r="O6445" i="1"/>
  <c r="O6446" i="1"/>
  <c r="O6447" i="1"/>
  <c r="O6448" i="1"/>
  <c r="O6449" i="1"/>
  <c r="O6450" i="1"/>
  <c r="O6451" i="1"/>
  <c r="O6452" i="1"/>
  <c r="O6453" i="1"/>
  <c r="O6454" i="1"/>
  <c r="O6455" i="1"/>
  <c r="O6456" i="1"/>
  <c r="O6457" i="1"/>
  <c r="O6458" i="1"/>
  <c r="O6459" i="1"/>
  <c r="O6460" i="1"/>
  <c r="O6461" i="1"/>
  <c r="O6462" i="1"/>
  <c r="O6463" i="1"/>
  <c r="O6464" i="1"/>
  <c r="O6465" i="1"/>
  <c r="O6466" i="1"/>
  <c r="O6467" i="1"/>
  <c r="O6468" i="1"/>
  <c r="O6469" i="1"/>
  <c r="O6470" i="1"/>
  <c r="O6471" i="1"/>
  <c r="O6472" i="1"/>
  <c r="O6473" i="1"/>
  <c r="O6474" i="1"/>
  <c r="O6475" i="1"/>
  <c r="O6476" i="1"/>
  <c r="O6477" i="1"/>
  <c r="O6478" i="1"/>
  <c r="O6479" i="1"/>
  <c r="O6480" i="1"/>
  <c r="O6481" i="1"/>
  <c r="O6482" i="1"/>
  <c r="O6483" i="1"/>
  <c r="O6484" i="1"/>
  <c r="O6485" i="1"/>
  <c r="O6486" i="1"/>
  <c r="O6487" i="1"/>
  <c r="O6488" i="1"/>
  <c r="O6489" i="1"/>
  <c r="O6490" i="1"/>
  <c r="O6491" i="1"/>
  <c r="O6492" i="1"/>
  <c r="O6493" i="1"/>
  <c r="O6494" i="1"/>
  <c r="O6495" i="1"/>
  <c r="O6496" i="1"/>
  <c r="O6497" i="1"/>
  <c r="O6498" i="1"/>
  <c r="O6499" i="1"/>
  <c r="O6500" i="1"/>
  <c r="O6501" i="1"/>
  <c r="O6502" i="1"/>
  <c r="O6503" i="1"/>
  <c r="O6504" i="1"/>
  <c r="O6505" i="1"/>
  <c r="O6506" i="1"/>
  <c r="O6507" i="1"/>
  <c r="O6508" i="1"/>
  <c r="O6509" i="1"/>
  <c r="O6510" i="1"/>
  <c r="O6511" i="1"/>
  <c r="O6512" i="1"/>
  <c r="O6513" i="1"/>
  <c r="O6514" i="1"/>
  <c r="O6515" i="1"/>
  <c r="O6516" i="1"/>
  <c r="O6517" i="1"/>
  <c r="O6518" i="1"/>
  <c r="O6519" i="1"/>
  <c r="O6520" i="1"/>
  <c r="O6521" i="1"/>
  <c r="O6522" i="1"/>
  <c r="O6523" i="1"/>
  <c r="O6524" i="1"/>
  <c r="O6525" i="1"/>
  <c r="O6526" i="1"/>
  <c r="O6527" i="1"/>
  <c r="O6528" i="1"/>
  <c r="O6529" i="1"/>
  <c r="O6530" i="1"/>
  <c r="O6531" i="1"/>
  <c r="O6532" i="1"/>
  <c r="O6533" i="1"/>
  <c r="O6534" i="1"/>
  <c r="O6535" i="1"/>
  <c r="O6536" i="1"/>
  <c r="O6537" i="1"/>
  <c r="O6538" i="1"/>
  <c r="O6539" i="1"/>
  <c r="O6540" i="1"/>
  <c r="O6541" i="1"/>
  <c r="O6542" i="1"/>
  <c r="O6543" i="1"/>
  <c r="O6544" i="1"/>
  <c r="O6545" i="1"/>
  <c r="O6546" i="1"/>
  <c r="O6547" i="1"/>
  <c r="O6548" i="1"/>
  <c r="O6549" i="1"/>
  <c r="O6550" i="1"/>
  <c r="O6551" i="1"/>
  <c r="O6552" i="1"/>
  <c r="O6553" i="1"/>
  <c r="O6554" i="1"/>
  <c r="O6555" i="1"/>
  <c r="O6556" i="1"/>
  <c r="O6557" i="1"/>
  <c r="O6558" i="1"/>
  <c r="O6559" i="1"/>
  <c r="O6560" i="1"/>
  <c r="O6561" i="1"/>
  <c r="O6562" i="1"/>
  <c r="O6563" i="1"/>
  <c r="O6564" i="1"/>
  <c r="O6565" i="1"/>
  <c r="O6566" i="1"/>
  <c r="O6567" i="1"/>
  <c r="O6568" i="1"/>
  <c r="O6569" i="1"/>
  <c r="O6570" i="1"/>
  <c r="O6571" i="1"/>
  <c r="O6572" i="1"/>
  <c r="O6573" i="1"/>
  <c r="O6574" i="1"/>
  <c r="O6575" i="1"/>
  <c r="O6576" i="1"/>
  <c r="O6577" i="1"/>
  <c r="O6578" i="1"/>
  <c r="O6579" i="1"/>
  <c r="O6580" i="1"/>
  <c r="O6581" i="1"/>
  <c r="O6582" i="1"/>
  <c r="O6583" i="1"/>
  <c r="O6584" i="1"/>
  <c r="O6585" i="1"/>
  <c r="O6586" i="1"/>
  <c r="O6587" i="1"/>
  <c r="O6588" i="1"/>
  <c r="O6589" i="1"/>
  <c r="O6590" i="1"/>
  <c r="O6591" i="1"/>
  <c r="O6592" i="1"/>
  <c r="O6593" i="1"/>
  <c r="O6594" i="1"/>
  <c r="O6595" i="1"/>
  <c r="O6596" i="1"/>
  <c r="O6597" i="1"/>
  <c r="O6598" i="1"/>
  <c r="O6599" i="1"/>
  <c r="O6600" i="1"/>
  <c r="O6601" i="1"/>
  <c r="O6602" i="1"/>
  <c r="O6603" i="1"/>
  <c r="O6604" i="1"/>
  <c r="O6605" i="1"/>
  <c r="O6606" i="1"/>
  <c r="O6607" i="1"/>
  <c r="O6608" i="1"/>
  <c r="O6609" i="1"/>
  <c r="O6610" i="1"/>
  <c r="O6611" i="1"/>
  <c r="O6612" i="1"/>
  <c r="O6613" i="1"/>
  <c r="O6614" i="1"/>
  <c r="O6615" i="1"/>
  <c r="O6616" i="1"/>
  <c r="O6617" i="1"/>
  <c r="O6618" i="1"/>
  <c r="O6619" i="1"/>
  <c r="O6620" i="1"/>
  <c r="O6621" i="1"/>
  <c r="O6622" i="1"/>
  <c r="O6623" i="1"/>
  <c r="O6624" i="1"/>
  <c r="O6625" i="1"/>
  <c r="O6626" i="1"/>
  <c r="O6627" i="1"/>
  <c r="O6628" i="1"/>
  <c r="O6629" i="1"/>
  <c r="O6630" i="1"/>
  <c r="O6631" i="1"/>
  <c r="O6632" i="1"/>
  <c r="O6633" i="1"/>
  <c r="O6634" i="1"/>
  <c r="O6635" i="1"/>
  <c r="O6636" i="1"/>
  <c r="O6637" i="1"/>
  <c r="O6638" i="1"/>
  <c r="O6639" i="1"/>
  <c r="O6640" i="1"/>
  <c r="O6641" i="1"/>
  <c r="O6642" i="1"/>
  <c r="O6643" i="1"/>
  <c r="O6644" i="1"/>
  <c r="O6645" i="1"/>
  <c r="O6646" i="1"/>
  <c r="O6647" i="1"/>
  <c r="O6648" i="1"/>
  <c r="O6649" i="1"/>
  <c r="O6650" i="1"/>
  <c r="O6651" i="1"/>
  <c r="O6652" i="1"/>
  <c r="O6653" i="1"/>
  <c r="O6654" i="1"/>
  <c r="O6655" i="1"/>
  <c r="O6656" i="1"/>
  <c r="O6657" i="1"/>
  <c r="O6658" i="1"/>
  <c r="O6659" i="1"/>
  <c r="O6660" i="1"/>
  <c r="O6661" i="1"/>
  <c r="O6662" i="1"/>
  <c r="O6663" i="1"/>
  <c r="O6664" i="1"/>
  <c r="O6665" i="1"/>
  <c r="O6666" i="1"/>
  <c r="O6667" i="1"/>
  <c r="O6668" i="1"/>
  <c r="O6669" i="1"/>
  <c r="O6670" i="1"/>
  <c r="O6671" i="1"/>
  <c r="O6672" i="1"/>
  <c r="O6673" i="1"/>
  <c r="O6674" i="1"/>
  <c r="O6675" i="1"/>
  <c r="O6676" i="1"/>
  <c r="O6677" i="1"/>
  <c r="O6678" i="1"/>
  <c r="O6679" i="1"/>
  <c r="O6680" i="1"/>
  <c r="O6681" i="1"/>
  <c r="O6682" i="1"/>
  <c r="O6683" i="1"/>
  <c r="O6684" i="1"/>
  <c r="O6685" i="1"/>
  <c r="O6686" i="1"/>
  <c r="O6687" i="1"/>
  <c r="O6688" i="1"/>
  <c r="O6689" i="1"/>
  <c r="O6690" i="1"/>
  <c r="O6691" i="1"/>
  <c r="O6692" i="1"/>
  <c r="O6693" i="1"/>
  <c r="O6694" i="1"/>
  <c r="O6695" i="1"/>
  <c r="O6696" i="1"/>
  <c r="O6697" i="1"/>
  <c r="O6698" i="1"/>
  <c r="O6699" i="1"/>
  <c r="O6700" i="1"/>
  <c r="O6701" i="1"/>
  <c r="O6702" i="1"/>
  <c r="O6703" i="1"/>
  <c r="O6704" i="1"/>
  <c r="O6705" i="1"/>
  <c r="O6706" i="1"/>
  <c r="O6707" i="1"/>
  <c r="O6708" i="1"/>
  <c r="O6709" i="1"/>
  <c r="O6710" i="1"/>
  <c r="O6711" i="1"/>
  <c r="O6712" i="1"/>
  <c r="O6713" i="1"/>
  <c r="O6714" i="1"/>
  <c r="O6715" i="1"/>
  <c r="O6716" i="1"/>
  <c r="O6717" i="1"/>
  <c r="O6718" i="1"/>
  <c r="O6719" i="1"/>
  <c r="O6720" i="1"/>
  <c r="O6721" i="1"/>
  <c r="O6722" i="1"/>
  <c r="O6723" i="1"/>
  <c r="O6724" i="1"/>
  <c r="O6725" i="1"/>
  <c r="O6726" i="1"/>
  <c r="O6727" i="1"/>
  <c r="O6728" i="1"/>
  <c r="O6729" i="1"/>
  <c r="O6730" i="1"/>
  <c r="O6731" i="1"/>
  <c r="O6732" i="1"/>
  <c r="O6733" i="1"/>
  <c r="O6734" i="1"/>
  <c r="O6735" i="1"/>
  <c r="O6736" i="1"/>
  <c r="O6737" i="1"/>
  <c r="O6738" i="1"/>
  <c r="O6739" i="1"/>
  <c r="O6740" i="1"/>
  <c r="O6741" i="1"/>
  <c r="O6742" i="1"/>
  <c r="O6743" i="1"/>
  <c r="O6744" i="1"/>
  <c r="O6745" i="1"/>
  <c r="O6746" i="1"/>
  <c r="O6747" i="1"/>
  <c r="O6748" i="1"/>
  <c r="O6749" i="1"/>
  <c r="O6750" i="1"/>
  <c r="O6751" i="1"/>
  <c r="O6752" i="1"/>
  <c r="O6753" i="1"/>
  <c r="O6754" i="1"/>
  <c r="O6755" i="1"/>
  <c r="O6756" i="1"/>
  <c r="O6757" i="1"/>
  <c r="O6758" i="1"/>
  <c r="O6759" i="1"/>
  <c r="O6760" i="1"/>
  <c r="O6761" i="1"/>
  <c r="O6762" i="1"/>
  <c r="O6763" i="1"/>
  <c r="O6764" i="1"/>
  <c r="O6765" i="1"/>
  <c r="O6766" i="1"/>
  <c r="O6767" i="1"/>
  <c r="O6768" i="1"/>
  <c r="O6769" i="1"/>
  <c r="O6770" i="1"/>
  <c r="O6771" i="1"/>
  <c r="O6772" i="1"/>
  <c r="O6773" i="1"/>
  <c r="O6774" i="1"/>
  <c r="O6775" i="1"/>
  <c r="O6776" i="1"/>
  <c r="O6777" i="1"/>
  <c r="O6778" i="1"/>
  <c r="O6779" i="1"/>
  <c r="O6780" i="1"/>
  <c r="O6781" i="1"/>
  <c r="O6782" i="1"/>
  <c r="O6783" i="1"/>
  <c r="O6784" i="1"/>
  <c r="O6785" i="1"/>
  <c r="O6786" i="1"/>
  <c r="O6787" i="1"/>
  <c r="O6788" i="1"/>
  <c r="O6789" i="1"/>
  <c r="O6790" i="1"/>
  <c r="O6791" i="1"/>
  <c r="O6792" i="1"/>
  <c r="O6793" i="1"/>
  <c r="O6794" i="1"/>
  <c r="O6795" i="1"/>
  <c r="O6796" i="1"/>
  <c r="O6797" i="1"/>
  <c r="O6798" i="1"/>
  <c r="O6799" i="1"/>
  <c r="O6800" i="1"/>
  <c r="O6801" i="1"/>
  <c r="O6802" i="1"/>
  <c r="O6803" i="1"/>
  <c r="O6804" i="1"/>
  <c r="O6805" i="1"/>
  <c r="O6806" i="1"/>
  <c r="O6807" i="1"/>
  <c r="O6808" i="1"/>
  <c r="O6809" i="1"/>
  <c r="O6810" i="1"/>
  <c r="O6811" i="1"/>
  <c r="O6812" i="1"/>
  <c r="O6813" i="1"/>
  <c r="O6814" i="1"/>
  <c r="O6815" i="1"/>
  <c r="O6816" i="1"/>
  <c r="O6817" i="1"/>
  <c r="O6818" i="1"/>
  <c r="O6819" i="1"/>
  <c r="O6820" i="1"/>
  <c r="O6821" i="1"/>
  <c r="O6822" i="1"/>
  <c r="O6823" i="1"/>
  <c r="O6824" i="1"/>
  <c r="O6825" i="1"/>
  <c r="O6826" i="1"/>
  <c r="O6827" i="1"/>
  <c r="O6828" i="1"/>
  <c r="O6829" i="1"/>
  <c r="O6830" i="1"/>
  <c r="O6831" i="1"/>
  <c r="O6832" i="1"/>
  <c r="O6833" i="1"/>
  <c r="O6834" i="1"/>
  <c r="O6835" i="1"/>
  <c r="O6836" i="1"/>
  <c r="O6837" i="1"/>
  <c r="O6838" i="1"/>
  <c r="O6839" i="1"/>
  <c r="O6840" i="1"/>
  <c r="O6841" i="1"/>
  <c r="O6842" i="1"/>
  <c r="O6843" i="1"/>
  <c r="O6844" i="1"/>
  <c r="O6845" i="1"/>
  <c r="O6846" i="1"/>
  <c r="O6847" i="1"/>
  <c r="O6848" i="1"/>
  <c r="O6849" i="1"/>
  <c r="O6850" i="1"/>
  <c r="O6851" i="1"/>
  <c r="O6852" i="1"/>
  <c r="O6853" i="1"/>
  <c r="O6854" i="1"/>
  <c r="O6855" i="1"/>
  <c r="O6856" i="1"/>
  <c r="O6857" i="1"/>
  <c r="O6858" i="1"/>
  <c r="O6859" i="1"/>
  <c r="O6860" i="1"/>
  <c r="O6861" i="1"/>
  <c r="O6862" i="1"/>
  <c r="O6863" i="1"/>
  <c r="O6864" i="1"/>
  <c r="O6865" i="1"/>
  <c r="O6866" i="1"/>
  <c r="O6867" i="1"/>
  <c r="O6868" i="1"/>
  <c r="O6869" i="1"/>
  <c r="O6870" i="1"/>
  <c r="O6871" i="1"/>
  <c r="O6872" i="1"/>
  <c r="O6873" i="1"/>
  <c r="O6874" i="1"/>
  <c r="O6875" i="1"/>
  <c r="O6876" i="1"/>
  <c r="O6877" i="1"/>
  <c r="O6878" i="1"/>
  <c r="O6879" i="1"/>
  <c r="O6880" i="1"/>
  <c r="O6881" i="1"/>
  <c r="O6882" i="1"/>
  <c r="O6883" i="1"/>
  <c r="O6884" i="1"/>
  <c r="O6885" i="1"/>
  <c r="O6886" i="1"/>
  <c r="O6887" i="1"/>
  <c r="O6888" i="1"/>
  <c r="O6889" i="1"/>
  <c r="O6890" i="1"/>
  <c r="O6891" i="1"/>
  <c r="O6892" i="1"/>
  <c r="O6893" i="1"/>
  <c r="O6894" i="1"/>
  <c r="O6895" i="1"/>
  <c r="O6896" i="1"/>
  <c r="O6897" i="1"/>
  <c r="O6898" i="1"/>
  <c r="O6899" i="1"/>
  <c r="O6900" i="1"/>
  <c r="O6901" i="1"/>
  <c r="O6902" i="1"/>
  <c r="O6903" i="1"/>
  <c r="O6904" i="1"/>
  <c r="O6905" i="1"/>
  <c r="O6906" i="1"/>
  <c r="O6907" i="1"/>
  <c r="O6908" i="1"/>
  <c r="O6909" i="1"/>
  <c r="O6910" i="1"/>
  <c r="O6911" i="1"/>
  <c r="O6912" i="1"/>
  <c r="O6913" i="1"/>
  <c r="O6914" i="1"/>
  <c r="O6915" i="1"/>
  <c r="O6916" i="1"/>
  <c r="O6917" i="1"/>
  <c r="O6918" i="1"/>
  <c r="O6919" i="1"/>
  <c r="O6920" i="1"/>
  <c r="O6921" i="1"/>
  <c r="O6922" i="1"/>
  <c r="O6923" i="1"/>
  <c r="O6924" i="1"/>
  <c r="O6925" i="1"/>
  <c r="O6926" i="1"/>
  <c r="O6927" i="1"/>
  <c r="O6928" i="1"/>
  <c r="O6929" i="1"/>
  <c r="O6930" i="1"/>
  <c r="O6931" i="1"/>
  <c r="O6932" i="1"/>
  <c r="O6933" i="1"/>
  <c r="O6934" i="1"/>
  <c r="O6935" i="1"/>
  <c r="O6936" i="1"/>
  <c r="O6937" i="1"/>
  <c r="O6938" i="1"/>
  <c r="O6939" i="1"/>
  <c r="O6940" i="1"/>
  <c r="O6941" i="1"/>
  <c r="O6942" i="1"/>
  <c r="O6943" i="1"/>
  <c r="O6944" i="1"/>
  <c r="O6945" i="1"/>
  <c r="O6946" i="1"/>
  <c r="O6947" i="1"/>
  <c r="O6948" i="1"/>
  <c r="O6949" i="1"/>
  <c r="O6950" i="1"/>
  <c r="O6951" i="1"/>
  <c r="O6952" i="1"/>
  <c r="O6953" i="1"/>
  <c r="O6954" i="1"/>
  <c r="O6955" i="1"/>
  <c r="O6956" i="1"/>
  <c r="O6957" i="1"/>
  <c r="O6958" i="1"/>
  <c r="O6959" i="1"/>
  <c r="O6960" i="1"/>
  <c r="O6961" i="1"/>
  <c r="O6962" i="1"/>
  <c r="O6963" i="1"/>
  <c r="O6964" i="1"/>
  <c r="O6965" i="1"/>
  <c r="O6966" i="1"/>
  <c r="O6967" i="1"/>
  <c r="O6968" i="1"/>
  <c r="O6969" i="1"/>
  <c r="O6970" i="1"/>
  <c r="O6971" i="1"/>
  <c r="O6972" i="1"/>
  <c r="O6973" i="1"/>
  <c r="O6974" i="1"/>
  <c r="O6975" i="1"/>
  <c r="O6976" i="1"/>
  <c r="O6977" i="1"/>
  <c r="O6978" i="1"/>
  <c r="O6979" i="1"/>
  <c r="O6980" i="1"/>
  <c r="O6981" i="1"/>
  <c r="O6982" i="1"/>
  <c r="O6983" i="1"/>
  <c r="O6984" i="1"/>
  <c r="O6985" i="1"/>
  <c r="O6986" i="1"/>
  <c r="O6987" i="1"/>
  <c r="O6988" i="1"/>
  <c r="O6989" i="1"/>
  <c r="O6990" i="1"/>
  <c r="O6991" i="1"/>
  <c r="O6992" i="1"/>
  <c r="O6993" i="1"/>
  <c r="O6994" i="1"/>
  <c r="O6995" i="1"/>
  <c r="O6996" i="1"/>
  <c r="O6997" i="1"/>
  <c r="O6998" i="1"/>
  <c r="O6999" i="1"/>
  <c r="O7000" i="1"/>
  <c r="O7001" i="1"/>
  <c r="O7002" i="1"/>
  <c r="O7003" i="1"/>
  <c r="O7004" i="1"/>
  <c r="O7005" i="1"/>
  <c r="O7006" i="1"/>
  <c r="O7007" i="1"/>
  <c r="O7008" i="1"/>
  <c r="O7009" i="1"/>
  <c r="O7010" i="1"/>
  <c r="O7011" i="1"/>
  <c r="O7012" i="1"/>
  <c r="O7013" i="1"/>
  <c r="O7014" i="1"/>
  <c r="O7015" i="1"/>
  <c r="O7016" i="1"/>
  <c r="O7017" i="1"/>
  <c r="O7018" i="1"/>
  <c r="O7019" i="1"/>
  <c r="O7020" i="1"/>
  <c r="O7021" i="1"/>
  <c r="O7022" i="1"/>
  <c r="O7023" i="1"/>
  <c r="O7024" i="1"/>
  <c r="O7025" i="1"/>
  <c r="O7026" i="1"/>
  <c r="O7027" i="1"/>
  <c r="O7028" i="1"/>
  <c r="O7029" i="1"/>
  <c r="O7030" i="1"/>
  <c r="O7031" i="1"/>
  <c r="O7032" i="1"/>
  <c r="O7033" i="1"/>
  <c r="O7034" i="1"/>
  <c r="O7035" i="1"/>
  <c r="O7036" i="1"/>
  <c r="O7037" i="1"/>
  <c r="O7038" i="1"/>
  <c r="O7039" i="1"/>
  <c r="O7040" i="1"/>
  <c r="O7041" i="1"/>
  <c r="O7042" i="1"/>
  <c r="O7043" i="1"/>
  <c r="O7044" i="1"/>
  <c r="O7045" i="1"/>
  <c r="O7046" i="1"/>
  <c r="O7047" i="1"/>
  <c r="O7048" i="1"/>
  <c r="O7049" i="1"/>
  <c r="O7050" i="1"/>
  <c r="O7051" i="1"/>
  <c r="O7052" i="1"/>
  <c r="O7053" i="1"/>
  <c r="O7054" i="1"/>
  <c r="O7055" i="1"/>
  <c r="O7056" i="1"/>
  <c r="O7057" i="1"/>
  <c r="O7058" i="1"/>
  <c r="O7059" i="1"/>
  <c r="O7060" i="1"/>
  <c r="O7061" i="1"/>
  <c r="O7062" i="1"/>
  <c r="O7063" i="1"/>
  <c r="O7064" i="1"/>
  <c r="O7065" i="1"/>
  <c r="O7066" i="1"/>
  <c r="O7067" i="1"/>
  <c r="O7068" i="1"/>
  <c r="O7069" i="1"/>
  <c r="O7070" i="1"/>
  <c r="O7071" i="1"/>
  <c r="O7072" i="1"/>
  <c r="O7073" i="1"/>
  <c r="O7074" i="1"/>
  <c r="O7075" i="1"/>
  <c r="O7076" i="1"/>
  <c r="O7077" i="1"/>
  <c r="O7078" i="1"/>
  <c r="O7079" i="1"/>
  <c r="O7080" i="1"/>
  <c r="O7081" i="1"/>
  <c r="O7082" i="1"/>
  <c r="O7083" i="1"/>
  <c r="O7084" i="1"/>
  <c r="O7085" i="1"/>
  <c r="O7086" i="1"/>
  <c r="O7087" i="1"/>
  <c r="O7088" i="1"/>
  <c r="O7089" i="1"/>
  <c r="O7090" i="1"/>
  <c r="O7091" i="1"/>
  <c r="O7092" i="1"/>
  <c r="O7093" i="1"/>
  <c r="O7094" i="1"/>
  <c r="O7095" i="1"/>
  <c r="O7096" i="1"/>
  <c r="O7097" i="1"/>
  <c r="O7098" i="1"/>
  <c r="O7099" i="1"/>
  <c r="O7100" i="1"/>
  <c r="O7101" i="1"/>
  <c r="O7102" i="1"/>
  <c r="O7103" i="1"/>
  <c r="O7104" i="1"/>
  <c r="O7105" i="1"/>
  <c r="O7106" i="1"/>
  <c r="O7107" i="1"/>
  <c r="O7108" i="1"/>
  <c r="O7109" i="1"/>
  <c r="O7110" i="1"/>
  <c r="O7111" i="1"/>
  <c r="O7112" i="1"/>
  <c r="O7113" i="1"/>
  <c r="O7114" i="1"/>
  <c r="O7115" i="1"/>
  <c r="O7116" i="1"/>
  <c r="O7117" i="1"/>
  <c r="O7118" i="1"/>
  <c r="O7119" i="1"/>
  <c r="O7120" i="1"/>
  <c r="O7121" i="1"/>
  <c r="O7122" i="1"/>
  <c r="O7123" i="1"/>
  <c r="O7124" i="1"/>
  <c r="O7125" i="1"/>
  <c r="O7126" i="1"/>
  <c r="O7127" i="1"/>
  <c r="O7128" i="1"/>
  <c r="O7129" i="1"/>
  <c r="O7130" i="1"/>
  <c r="O7131" i="1"/>
  <c r="O7132" i="1"/>
  <c r="O7133" i="1"/>
  <c r="O7134" i="1"/>
  <c r="O7135" i="1"/>
  <c r="O7136" i="1"/>
  <c r="O7137" i="1"/>
  <c r="O7138" i="1"/>
  <c r="O7139" i="1"/>
  <c r="O7140" i="1"/>
  <c r="O7141" i="1"/>
  <c r="O7142" i="1"/>
  <c r="O7143" i="1"/>
  <c r="O7144" i="1"/>
  <c r="O7145" i="1"/>
  <c r="O7146" i="1"/>
  <c r="O7147" i="1"/>
  <c r="O7148" i="1"/>
  <c r="O7149" i="1"/>
  <c r="O7150" i="1"/>
  <c r="O7151" i="1"/>
  <c r="O7152" i="1"/>
  <c r="O7153" i="1"/>
  <c r="O7154" i="1"/>
  <c r="O7155" i="1"/>
  <c r="O7156" i="1"/>
  <c r="O7157" i="1"/>
  <c r="O7158" i="1"/>
  <c r="O7159" i="1"/>
  <c r="O7160" i="1"/>
  <c r="O7161" i="1"/>
  <c r="O7162" i="1"/>
  <c r="O7163" i="1"/>
  <c r="O7164" i="1"/>
  <c r="O7165" i="1"/>
  <c r="O7166" i="1"/>
  <c r="O7167" i="1"/>
  <c r="O7168" i="1"/>
  <c r="O7169" i="1"/>
  <c r="O7170" i="1"/>
  <c r="O7171" i="1"/>
  <c r="O7172" i="1"/>
  <c r="O7173" i="1"/>
  <c r="O7174" i="1"/>
  <c r="O7175" i="1"/>
  <c r="O7176" i="1"/>
  <c r="O7177" i="1"/>
  <c r="O7178" i="1"/>
  <c r="O7179" i="1"/>
  <c r="O7180" i="1"/>
  <c r="O7181" i="1"/>
  <c r="O7182" i="1"/>
  <c r="O7183" i="1"/>
  <c r="O7184" i="1"/>
  <c r="O7185" i="1"/>
  <c r="O7186" i="1"/>
  <c r="O7187" i="1"/>
  <c r="O7188" i="1"/>
  <c r="O7189" i="1"/>
  <c r="O7190" i="1"/>
  <c r="O7191" i="1"/>
  <c r="O7192" i="1"/>
  <c r="O7193" i="1"/>
  <c r="O7194" i="1"/>
  <c r="O7195" i="1"/>
  <c r="O7196" i="1"/>
  <c r="O7197" i="1"/>
  <c r="O7198" i="1"/>
  <c r="O7199" i="1"/>
  <c r="O7200" i="1"/>
  <c r="O7201" i="1"/>
  <c r="O7202" i="1"/>
  <c r="O7203" i="1"/>
  <c r="O7204" i="1"/>
  <c r="O7205" i="1"/>
  <c r="O7206" i="1"/>
  <c r="O7207" i="1"/>
  <c r="O7208" i="1"/>
  <c r="O7209" i="1"/>
  <c r="O7210" i="1"/>
  <c r="O7211" i="1"/>
  <c r="O7212" i="1"/>
  <c r="O7213" i="1"/>
  <c r="O7214" i="1"/>
  <c r="O7215" i="1"/>
  <c r="O7216" i="1"/>
  <c r="O7217" i="1"/>
  <c r="O7218" i="1"/>
  <c r="O7219" i="1"/>
  <c r="O7220" i="1"/>
  <c r="O7221" i="1"/>
  <c r="O7222" i="1"/>
  <c r="O7223" i="1"/>
  <c r="O7224" i="1"/>
  <c r="O7225" i="1"/>
  <c r="O7226" i="1"/>
  <c r="O7227" i="1"/>
  <c r="O7228" i="1"/>
  <c r="O7229" i="1"/>
  <c r="O7230" i="1"/>
  <c r="O7231" i="1"/>
  <c r="O7232" i="1"/>
  <c r="O7233" i="1"/>
  <c r="O7234" i="1"/>
  <c r="O7235" i="1"/>
  <c r="O7236" i="1"/>
  <c r="O7237" i="1"/>
  <c r="O7238" i="1"/>
  <c r="O7239" i="1"/>
  <c r="O7240" i="1"/>
  <c r="O7241" i="1"/>
  <c r="O7242" i="1"/>
  <c r="O7243" i="1"/>
  <c r="O7244" i="1"/>
  <c r="O7245" i="1"/>
  <c r="O7246" i="1"/>
  <c r="O7247" i="1"/>
  <c r="O7248" i="1"/>
  <c r="O7249" i="1"/>
  <c r="O7250" i="1"/>
  <c r="O7251" i="1"/>
  <c r="O7252" i="1"/>
  <c r="O7253" i="1"/>
  <c r="O7254" i="1"/>
  <c r="O7255" i="1"/>
  <c r="O7256" i="1"/>
  <c r="O7257" i="1"/>
  <c r="O7258" i="1"/>
  <c r="O7259" i="1"/>
  <c r="O7260" i="1"/>
  <c r="O7261" i="1"/>
  <c r="O7262" i="1"/>
  <c r="O7263" i="1"/>
  <c r="O7264" i="1"/>
  <c r="O7265" i="1"/>
  <c r="O7266" i="1"/>
  <c r="O7267" i="1"/>
  <c r="O7268" i="1"/>
  <c r="O7269" i="1"/>
  <c r="O7270" i="1"/>
  <c r="O7271" i="1"/>
  <c r="O7272" i="1"/>
  <c r="O7273" i="1"/>
  <c r="O7274" i="1"/>
  <c r="O7275" i="1"/>
  <c r="O7276" i="1"/>
  <c r="O7277" i="1"/>
  <c r="O7278" i="1"/>
  <c r="O7279" i="1"/>
  <c r="O7280" i="1"/>
  <c r="O7281" i="1"/>
  <c r="O7282" i="1"/>
  <c r="O7283" i="1"/>
  <c r="O7284" i="1"/>
  <c r="O7285" i="1"/>
  <c r="O7286" i="1"/>
  <c r="O7287" i="1"/>
  <c r="O7288" i="1"/>
  <c r="O7289" i="1"/>
  <c r="O7290" i="1"/>
  <c r="O7291" i="1"/>
  <c r="O7292" i="1"/>
  <c r="O7293" i="1"/>
  <c r="O7294" i="1"/>
  <c r="O7295" i="1"/>
  <c r="O7296" i="1"/>
  <c r="O7297" i="1"/>
  <c r="O7298" i="1"/>
  <c r="O7299" i="1"/>
  <c r="O7300" i="1"/>
  <c r="O7301" i="1"/>
  <c r="O7302" i="1"/>
  <c r="O7303" i="1"/>
  <c r="O7304" i="1"/>
  <c r="O7305" i="1"/>
  <c r="O7306" i="1"/>
  <c r="O7307" i="1"/>
  <c r="O7308" i="1"/>
  <c r="O7309" i="1"/>
  <c r="O7310" i="1"/>
  <c r="O7311" i="1"/>
  <c r="O7312" i="1"/>
  <c r="O7313" i="1"/>
  <c r="O7314" i="1"/>
  <c r="O7315" i="1"/>
  <c r="O7316" i="1"/>
  <c r="O7317" i="1"/>
  <c r="O7318" i="1"/>
  <c r="O7319" i="1"/>
  <c r="O7320" i="1"/>
  <c r="O7321" i="1"/>
  <c r="O7322" i="1"/>
  <c r="O7323" i="1"/>
  <c r="O7324" i="1"/>
  <c r="O7325" i="1"/>
  <c r="O7326" i="1"/>
  <c r="O7327" i="1"/>
  <c r="O7328" i="1"/>
  <c r="O7329" i="1"/>
  <c r="O7330" i="1"/>
  <c r="O7331" i="1"/>
  <c r="O7332" i="1"/>
  <c r="O7333" i="1"/>
  <c r="O7334" i="1"/>
  <c r="O7335" i="1"/>
  <c r="O7336" i="1"/>
  <c r="O7337" i="1"/>
  <c r="O7338" i="1"/>
  <c r="O7339" i="1"/>
  <c r="O7340" i="1"/>
  <c r="O7341" i="1"/>
  <c r="O7342" i="1"/>
  <c r="O7343" i="1"/>
  <c r="O7344" i="1"/>
  <c r="O7345" i="1"/>
  <c r="O7346" i="1"/>
  <c r="O7347" i="1"/>
  <c r="O7348" i="1"/>
  <c r="O7349" i="1"/>
  <c r="O7350" i="1"/>
  <c r="O7351" i="1"/>
  <c r="O7352" i="1"/>
  <c r="O7353" i="1"/>
  <c r="O7354" i="1"/>
  <c r="O7355" i="1"/>
  <c r="O7356" i="1"/>
  <c r="O7357" i="1"/>
  <c r="O7358" i="1"/>
  <c r="O7359" i="1"/>
  <c r="O7360" i="1"/>
  <c r="O7361" i="1"/>
  <c r="O7362" i="1"/>
  <c r="O7363" i="1"/>
  <c r="O7364" i="1"/>
  <c r="O7365" i="1"/>
  <c r="O7366" i="1"/>
  <c r="O7367" i="1"/>
  <c r="O7368" i="1"/>
  <c r="O7369" i="1"/>
  <c r="O7370" i="1"/>
  <c r="O7371" i="1"/>
  <c r="O7372" i="1"/>
  <c r="O7373" i="1"/>
  <c r="O7374" i="1"/>
  <c r="O7375" i="1"/>
  <c r="O7376" i="1"/>
  <c r="O7377" i="1"/>
  <c r="O7378" i="1"/>
  <c r="O7379" i="1"/>
  <c r="O7380" i="1"/>
  <c r="O7381" i="1"/>
  <c r="O7382" i="1"/>
  <c r="O7383" i="1"/>
  <c r="O7384" i="1"/>
  <c r="O7385" i="1"/>
  <c r="O7386" i="1"/>
  <c r="O7387" i="1"/>
  <c r="O7388" i="1"/>
  <c r="O7389" i="1"/>
  <c r="O7390" i="1"/>
  <c r="O7391" i="1"/>
  <c r="O7392" i="1"/>
  <c r="O7393" i="1"/>
  <c r="O7394" i="1"/>
  <c r="O7395" i="1"/>
  <c r="O7396" i="1"/>
  <c r="O7397" i="1"/>
  <c r="O7398" i="1"/>
  <c r="O7399" i="1"/>
  <c r="O7400" i="1"/>
  <c r="O7401" i="1"/>
  <c r="O7402" i="1"/>
  <c r="O7403" i="1"/>
  <c r="O7404" i="1"/>
  <c r="O7405" i="1"/>
  <c r="O7406" i="1"/>
  <c r="O7407" i="1"/>
  <c r="O7408" i="1"/>
  <c r="O7409" i="1"/>
  <c r="O7410" i="1"/>
  <c r="O7411" i="1"/>
  <c r="O7412" i="1"/>
  <c r="O7413" i="1"/>
  <c r="O7414" i="1"/>
  <c r="O7415" i="1"/>
  <c r="O7416" i="1"/>
  <c r="O7417" i="1"/>
  <c r="O7418" i="1"/>
  <c r="O7419" i="1"/>
  <c r="O7420" i="1"/>
  <c r="O7421" i="1"/>
  <c r="O7422" i="1"/>
  <c r="O7423" i="1"/>
  <c r="O7424" i="1"/>
  <c r="O7425" i="1"/>
  <c r="O7426" i="1"/>
  <c r="O7427" i="1"/>
  <c r="O7428" i="1"/>
  <c r="O7429" i="1"/>
  <c r="O7430" i="1"/>
  <c r="O7431" i="1"/>
  <c r="O7432" i="1"/>
  <c r="O7433" i="1"/>
  <c r="O7434" i="1"/>
  <c r="O7435" i="1"/>
  <c r="O7436" i="1"/>
  <c r="O7437" i="1"/>
  <c r="O7438" i="1"/>
  <c r="O7439" i="1"/>
  <c r="O7440" i="1"/>
  <c r="O7441" i="1"/>
  <c r="O7442" i="1"/>
  <c r="O7443" i="1"/>
  <c r="O7444" i="1"/>
  <c r="O7445" i="1"/>
  <c r="O7446" i="1"/>
  <c r="O7447" i="1"/>
  <c r="O7448" i="1"/>
  <c r="O7449" i="1"/>
  <c r="O7450" i="1"/>
  <c r="O7451" i="1"/>
  <c r="O7452" i="1"/>
  <c r="O7453" i="1"/>
  <c r="O7454" i="1"/>
  <c r="O7455" i="1"/>
  <c r="O7456" i="1"/>
  <c r="O7457" i="1"/>
  <c r="O7458" i="1"/>
  <c r="O7459" i="1"/>
  <c r="O7460" i="1"/>
  <c r="O7461" i="1"/>
  <c r="O7462" i="1"/>
  <c r="O7463" i="1"/>
  <c r="O7464" i="1"/>
  <c r="O7465" i="1"/>
  <c r="O7466" i="1"/>
  <c r="O7467" i="1"/>
  <c r="O7468" i="1"/>
  <c r="O7469" i="1"/>
  <c r="O7470" i="1"/>
  <c r="O7471" i="1"/>
  <c r="O7472" i="1"/>
  <c r="O7473" i="1"/>
  <c r="O7474" i="1"/>
  <c r="O7475" i="1"/>
  <c r="O7476" i="1"/>
  <c r="O7477" i="1"/>
  <c r="O7478" i="1"/>
  <c r="O7479" i="1"/>
  <c r="O7480" i="1"/>
  <c r="O7481" i="1"/>
  <c r="O7482" i="1"/>
  <c r="O7483" i="1"/>
  <c r="O7484" i="1"/>
  <c r="O7485" i="1"/>
  <c r="O7486" i="1"/>
  <c r="O7487" i="1"/>
  <c r="O7488" i="1"/>
  <c r="O7489" i="1"/>
  <c r="O7490" i="1"/>
  <c r="O7491" i="1"/>
  <c r="O7492" i="1"/>
  <c r="O7493" i="1"/>
  <c r="O7494" i="1"/>
  <c r="O7495" i="1"/>
  <c r="O7496" i="1"/>
  <c r="O7497" i="1"/>
  <c r="O7498" i="1"/>
  <c r="O7499" i="1"/>
  <c r="O7500" i="1"/>
  <c r="O7501" i="1"/>
  <c r="O7502" i="1"/>
  <c r="O7503" i="1"/>
  <c r="O7504" i="1"/>
  <c r="O7505" i="1"/>
  <c r="O7506" i="1"/>
  <c r="O7507" i="1"/>
  <c r="O7508" i="1"/>
  <c r="O7509" i="1"/>
  <c r="O7510" i="1"/>
  <c r="O7511" i="1"/>
  <c r="O7512" i="1"/>
  <c r="O7513" i="1"/>
  <c r="O7514" i="1"/>
  <c r="O7515" i="1"/>
  <c r="O7516" i="1"/>
  <c r="O7517" i="1"/>
  <c r="O7518" i="1"/>
  <c r="O7519" i="1"/>
  <c r="O7520" i="1"/>
  <c r="O7521" i="1"/>
  <c r="O7522" i="1"/>
  <c r="O7523" i="1"/>
  <c r="O7524" i="1"/>
  <c r="O7525" i="1"/>
  <c r="O7526" i="1"/>
  <c r="O7527" i="1"/>
  <c r="O7528" i="1"/>
  <c r="O7529" i="1"/>
  <c r="O7530" i="1"/>
  <c r="O7531" i="1"/>
  <c r="O7532" i="1"/>
  <c r="O7533" i="1"/>
  <c r="O7534" i="1"/>
  <c r="O7535" i="1"/>
  <c r="O7536" i="1"/>
  <c r="O7537" i="1"/>
  <c r="O7538" i="1"/>
  <c r="O7539" i="1"/>
  <c r="O7540" i="1"/>
  <c r="O7541" i="1"/>
  <c r="O7542" i="1"/>
  <c r="O7543" i="1"/>
  <c r="O7544" i="1"/>
  <c r="O7545" i="1"/>
  <c r="O7546" i="1"/>
  <c r="O7547" i="1"/>
  <c r="O7548" i="1"/>
  <c r="O7549" i="1"/>
  <c r="O7550" i="1"/>
  <c r="O7551" i="1"/>
  <c r="O7552" i="1"/>
  <c r="O7553" i="1"/>
  <c r="O7554" i="1"/>
  <c r="O7555" i="1"/>
  <c r="O7556" i="1"/>
  <c r="O7557" i="1"/>
  <c r="O7558" i="1"/>
  <c r="O7559" i="1"/>
  <c r="O7560" i="1"/>
  <c r="O7561" i="1"/>
  <c r="O7562" i="1"/>
  <c r="O7563" i="1"/>
  <c r="O7564" i="1"/>
  <c r="O7565" i="1"/>
  <c r="O7566" i="1"/>
  <c r="O7567" i="1"/>
  <c r="O7568" i="1"/>
  <c r="O7569" i="1"/>
  <c r="O7570" i="1"/>
  <c r="O7571" i="1"/>
  <c r="O7572" i="1"/>
  <c r="O7573" i="1"/>
  <c r="O7574" i="1"/>
  <c r="O7575" i="1"/>
  <c r="O7576" i="1"/>
  <c r="O7577" i="1"/>
  <c r="O7578" i="1"/>
  <c r="O7579" i="1"/>
  <c r="O7580" i="1"/>
  <c r="O7581" i="1"/>
  <c r="O7582" i="1"/>
  <c r="O7583" i="1"/>
  <c r="O7584" i="1"/>
  <c r="O7585" i="1"/>
  <c r="O7586" i="1"/>
  <c r="O7587" i="1"/>
  <c r="O7588" i="1"/>
  <c r="O7589" i="1"/>
  <c r="O7590" i="1"/>
  <c r="O7591" i="1"/>
  <c r="O7592" i="1"/>
  <c r="O7593" i="1"/>
  <c r="O7594" i="1"/>
  <c r="O7595" i="1"/>
  <c r="O7596" i="1"/>
  <c r="O7597" i="1"/>
  <c r="O7598" i="1"/>
  <c r="O7599" i="1"/>
  <c r="O7600" i="1"/>
  <c r="O7601" i="1"/>
  <c r="O7602" i="1"/>
  <c r="O7603" i="1"/>
  <c r="O7604" i="1"/>
  <c r="O7605" i="1"/>
  <c r="O7606" i="1"/>
  <c r="O7607" i="1"/>
  <c r="O7608" i="1"/>
  <c r="O7609" i="1"/>
  <c r="O7610" i="1"/>
  <c r="O7611" i="1"/>
  <c r="O7612" i="1"/>
  <c r="O7613" i="1"/>
  <c r="O7614" i="1"/>
  <c r="O7615" i="1"/>
  <c r="O7616" i="1"/>
  <c r="O7617" i="1"/>
  <c r="O7618" i="1"/>
  <c r="O7619" i="1"/>
  <c r="O7620" i="1"/>
  <c r="O7621" i="1"/>
  <c r="O7622" i="1"/>
  <c r="O7623" i="1"/>
  <c r="O7624" i="1"/>
  <c r="O7625" i="1"/>
  <c r="O7626" i="1"/>
  <c r="O7627" i="1"/>
  <c r="O7628" i="1"/>
  <c r="O7629" i="1"/>
  <c r="O7630" i="1"/>
  <c r="O7631" i="1"/>
  <c r="O7632" i="1"/>
  <c r="O7633" i="1"/>
  <c r="O7634" i="1"/>
  <c r="O7635" i="1"/>
  <c r="O7636" i="1"/>
  <c r="O7637" i="1"/>
  <c r="O7638" i="1"/>
  <c r="O7639" i="1"/>
  <c r="O7640" i="1"/>
  <c r="O7641" i="1"/>
  <c r="O7642" i="1"/>
  <c r="O7643" i="1"/>
  <c r="O7644" i="1"/>
  <c r="O7645" i="1"/>
  <c r="O7646" i="1"/>
  <c r="O7647" i="1"/>
  <c r="O7648" i="1"/>
  <c r="O7649" i="1"/>
  <c r="O7650" i="1"/>
  <c r="O7651" i="1"/>
  <c r="O7652" i="1"/>
  <c r="O7653" i="1"/>
  <c r="O7654" i="1"/>
  <c r="O7655" i="1"/>
  <c r="O7656" i="1"/>
  <c r="O7657" i="1"/>
  <c r="O7658" i="1"/>
  <c r="O7659" i="1"/>
  <c r="O7660" i="1"/>
  <c r="O7661" i="1"/>
  <c r="O7662" i="1"/>
  <c r="O7663" i="1"/>
  <c r="O7664" i="1"/>
  <c r="O7665" i="1"/>
  <c r="O7666" i="1"/>
  <c r="O7667" i="1"/>
  <c r="O7668" i="1"/>
  <c r="O7669" i="1"/>
  <c r="O7670" i="1"/>
  <c r="O7671" i="1"/>
  <c r="O7672" i="1"/>
  <c r="O7673" i="1"/>
  <c r="O7674" i="1"/>
  <c r="O7675" i="1"/>
  <c r="O7676" i="1"/>
  <c r="O7677" i="1"/>
  <c r="O7678" i="1"/>
  <c r="O7679" i="1"/>
  <c r="O7680" i="1"/>
  <c r="O7681" i="1"/>
  <c r="O7682" i="1"/>
  <c r="O7683" i="1"/>
  <c r="O7684" i="1"/>
  <c r="O7685" i="1"/>
  <c r="O7686" i="1"/>
  <c r="O7687" i="1"/>
  <c r="O7688" i="1"/>
  <c r="O7689" i="1"/>
  <c r="O7690" i="1"/>
  <c r="O7691" i="1"/>
  <c r="O7692" i="1"/>
  <c r="O7693" i="1"/>
  <c r="O7694" i="1"/>
  <c r="O7695" i="1"/>
  <c r="O7696" i="1"/>
  <c r="O7697" i="1"/>
  <c r="O7698" i="1"/>
  <c r="O7699" i="1"/>
  <c r="O7700" i="1"/>
  <c r="O7701" i="1"/>
  <c r="O7702" i="1"/>
  <c r="O7703" i="1"/>
  <c r="O7704" i="1"/>
  <c r="O7705" i="1"/>
  <c r="O7706" i="1"/>
  <c r="O7707" i="1"/>
  <c r="O7708" i="1"/>
  <c r="O7709" i="1"/>
  <c r="O7710" i="1"/>
  <c r="O7711" i="1"/>
  <c r="O7712" i="1"/>
  <c r="O7713" i="1"/>
  <c r="O7714" i="1"/>
  <c r="O7715" i="1"/>
  <c r="O7716" i="1"/>
  <c r="O7717" i="1"/>
  <c r="O7718" i="1"/>
  <c r="O7719" i="1"/>
  <c r="O7720" i="1"/>
  <c r="O7721" i="1"/>
  <c r="O7722" i="1"/>
  <c r="O7723" i="1"/>
  <c r="O7724" i="1"/>
  <c r="O7725" i="1"/>
  <c r="O7726" i="1"/>
  <c r="O7727" i="1"/>
  <c r="O7728" i="1"/>
  <c r="O7729" i="1"/>
  <c r="O7730" i="1"/>
  <c r="O7731" i="1"/>
  <c r="O7732" i="1"/>
  <c r="O7733" i="1"/>
  <c r="O7734" i="1"/>
  <c r="O7735" i="1"/>
  <c r="O7736" i="1"/>
  <c r="O7737" i="1"/>
  <c r="O7738" i="1"/>
  <c r="O7739" i="1"/>
  <c r="O7740" i="1"/>
  <c r="O7741" i="1"/>
  <c r="O7742" i="1"/>
  <c r="O7743" i="1"/>
  <c r="O7744" i="1"/>
  <c r="O7745" i="1"/>
  <c r="O7746" i="1"/>
  <c r="O7747" i="1"/>
  <c r="O7748" i="1"/>
  <c r="O7749" i="1"/>
  <c r="O7750" i="1"/>
  <c r="O7751" i="1"/>
  <c r="O7752" i="1"/>
  <c r="O7753" i="1"/>
  <c r="O7754" i="1"/>
  <c r="O7755" i="1"/>
  <c r="O7756" i="1"/>
  <c r="O7757" i="1"/>
  <c r="O7758" i="1"/>
  <c r="O7759" i="1"/>
  <c r="O7760" i="1"/>
  <c r="O7761" i="1"/>
  <c r="O7762" i="1"/>
  <c r="O7763" i="1"/>
  <c r="O7764" i="1"/>
  <c r="O7765" i="1"/>
  <c r="O7766" i="1"/>
  <c r="O7767" i="1"/>
  <c r="O7768" i="1"/>
  <c r="O7769" i="1"/>
  <c r="O7770" i="1"/>
  <c r="O7771" i="1"/>
  <c r="O7772" i="1"/>
  <c r="O7773" i="1"/>
  <c r="O7774" i="1"/>
  <c r="O7775" i="1"/>
  <c r="O7776" i="1"/>
  <c r="O7777" i="1"/>
  <c r="O7778" i="1"/>
  <c r="O7779" i="1"/>
  <c r="O7780" i="1"/>
  <c r="O7781" i="1"/>
  <c r="O7782" i="1"/>
  <c r="O7783" i="1"/>
  <c r="O7784" i="1"/>
  <c r="O7785" i="1"/>
  <c r="O7786" i="1"/>
  <c r="O7787" i="1"/>
  <c r="O7788" i="1"/>
  <c r="O7789" i="1"/>
  <c r="O7790" i="1"/>
  <c r="O7791" i="1"/>
  <c r="O7792" i="1"/>
  <c r="O7793" i="1"/>
  <c r="O7794" i="1"/>
  <c r="O7795" i="1"/>
  <c r="O7796" i="1"/>
  <c r="O7797" i="1"/>
  <c r="O7798" i="1"/>
  <c r="O7799" i="1"/>
  <c r="O7800" i="1"/>
  <c r="O7801" i="1"/>
  <c r="O7802" i="1"/>
  <c r="O7803" i="1"/>
  <c r="O7804" i="1"/>
  <c r="O7805" i="1"/>
  <c r="O7806" i="1"/>
  <c r="O7807" i="1"/>
  <c r="O7808" i="1"/>
  <c r="O7809" i="1"/>
  <c r="O7810" i="1"/>
  <c r="O7811" i="1"/>
  <c r="O7812" i="1"/>
  <c r="O7813" i="1"/>
  <c r="O7814" i="1"/>
  <c r="O7815" i="1"/>
  <c r="O7816" i="1"/>
  <c r="O7817" i="1"/>
  <c r="O7818" i="1"/>
  <c r="O7819" i="1"/>
  <c r="O7820" i="1"/>
  <c r="O7821" i="1"/>
  <c r="O7822" i="1"/>
  <c r="O7823" i="1"/>
  <c r="O7824" i="1"/>
  <c r="O7825" i="1"/>
  <c r="O7826" i="1"/>
  <c r="O7827" i="1"/>
  <c r="O7828" i="1"/>
  <c r="O7829" i="1"/>
  <c r="O7830" i="1"/>
  <c r="O7831" i="1"/>
  <c r="O7832" i="1"/>
  <c r="O7833" i="1"/>
  <c r="O7834" i="1"/>
  <c r="O7835" i="1"/>
  <c r="O7836" i="1"/>
  <c r="O7837" i="1"/>
  <c r="O7838" i="1"/>
  <c r="O7839" i="1"/>
  <c r="O7840" i="1"/>
  <c r="O7841" i="1"/>
  <c r="O7842" i="1"/>
  <c r="O7843" i="1"/>
  <c r="O7844" i="1"/>
  <c r="O7845" i="1"/>
  <c r="O7846" i="1"/>
  <c r="O7847" i="1"/>
  <c r="O7848" i="1"/>
  <c r="O7849" i="1"/>
  <c r="O7850" i="1"/>
  <c r="O7851" i="1"/>
  <c r="O7852" i="1"/>
  <c r="O7853" i="1"/>
  <c r="O7854" i="1"/>
  <c r="O7855" i="1"/>
  <c r="O7856" i="1"/>
  <c r="O7857" i="1"/>
  <c r="O7858" i="1"/>
  <c r="O7859" i="1"/>
  <c r="O7860" i="1"/>
  <c r="O7861" i="1"/>
  <c r="O7862" i="1"/>
  <c r="O7863" i="1"/>
  <c r="O7864" i="1"/>
  <c r="O7865" i="1"/>
  <c r="O7866" i="1"/>
  <c r="O7867" i="1"/>
  <c r="O7868" i="1"/>
  <c r="O7869" i="1"/>
  <c r="O7870" i="1"/>
  <c r="O7871" i="1"/>
  <c r="O7872" i="1"/>
  <c r="O7873" i="1"/>
  <c r="O7874" i="1"/>
  <c r="O7875" i="1"/>
  <c r="O7876" i="1"/>
  <c r="O7877" i="1"/>
  <c r="O7878" i="1"/>
  <c r="O7879" i="1"/>
  <c r="O7880" i="1"/>
  <c r="O7881" i="1"/>
  <c r="O7882" i="1"/>
  <c r="O7883" i="1"/>
  <c r="O7884" i="1"/>
  <c r="O7885" i="1"/>
  <c r="O7886" i="1"/>
  <c r="O7887" i="1"/>
  <c r="O7888" i="1"/>
  <c r="O7889" i="1"/>
  <c r="O7890" i="1"/>
  <c r="O7891" i="1"/>
  <c r="O7892" i="1"/>
  <c r="O7893" i="1"/>
  <c r="O7894" i="1"/>
  <c r="O7895" i="1"/>
  <c r="O7896" i="1"/>
  <c r="O7897" i="1"/>
  <c r="O7898" i="1"/>
  <c r="O7899" i="1"/>
  <c r="O7900" i="1"/>
  <c r="O7901" i="1"/>
  <c r="O7902" i="1"/>
  <c r="O7903" i="1"/>
  <c r="O7904" i="1"/>
  <c r="O7905" i="1"/>
  <c r="O7906" i="1"/>
  <c r="O7907" i="1"/>
  <c r="O7908" i="1"/>
  <c r="O7909" i="1"/>
  <c r="O7910" i="1"/>
  <c r="O7911" i="1"/>
  <c r="O7912" i="1"/>
  <c r="O7913" i="1"/>
  <c r="O7914" i="1"/>
  <c r="O7915" i="1"/>
  <c r="O7916" i="1"/>
  <c r="O7917" i="1"/>
  <c r="O7918" i="1"/>
  <c r="O7919" i="1"/>
  <c r="O7920" i="1"/>
  <c r="O7921" i="1"/>
  <c r="O7922" i="1"/>
  <c r="O7923" i="1"/>
  <c r="O7924" i="1"/>
  <c r="O7925" i="1"/>
  <c r="O7926" i="1"/>
  <c r="O7927" i="1"/>
  <c r="O7928" i="1"/>
  <c r="O7929" i="1"/>
  <c r="O7930" i="1"/>
  <c r="O7931" i="1"/>
  <c r="O7932" i="1"/>
  <c r="O7933" i="1"/>
  <c r="O7934" i="1"/>
  <c r="O7935" i="1"/>
  <c r="O7936" i="1"/>
  <c r="O7937" i="1"/>
  <c r="O7938" i="1"/>
  <c r="O7939" i="1"/>
  <c r="O7940" i="1"/>
  <c r="O7941" i="1"/>
  <c r="O7942" i="1"/>
  <c r="O7943" i="1"/>
  <c r="O7944" i="1"/>
  <c r="O7945" i="1"/>
  <c r="O7946" i="1"/>
  <c r="O7947" i="1"/>
  <c r="O7948" i="1"/>
  <c r="O7949" i="1"/>
  <c r="O7950" i="1"/>
  <c r="O7951" i="1"/>
  <c r="O7952" i="1"/>
  <c r="O7953" i="1"/>
  <c r="O7954" i="1"/>
  <c r="O7955" i="1"/>
  <c r="O7956" i="1"/>
  <c r="O7957" i="1"/>
  <c r="O7958" i="1"/>
  <c r="O7959" i="1"/>
  <c r="O7960" i="1"/>
  <c r="O7961" i="1"/>
  <c r="O7962" i="1"/>
  <c r="O7963" i="1"/>
  <c r="O7964" i="1"/>
  <c r="O7965" i="1"/>
  <c r="O7966" i="1"/>
  <c r="O7967" i="1"/>
  <c r="O7968" i="1"/>
  <c r="O7969" i="1"/>
  <c r="O7970" i="1"/>
  <c r="O7971" i="1"/>
  <c r="O7972" i="1"/>
  <c r="O7973" i="1"/>
  <c r="O7974" i="1"/>
  <c r="O7975" i="1"/>
  <c r="O7976" i="1"/>
  <c r="O7977" i="1"/>
  <c r="O7978" i="1"/>
  <c r="O7979" i="1"/>
  <c r="O7980" i="1"/>
  <c r="O7981" i="1"/>
  <c r="O7982" i="1"/>
  <c r="O7983" i="1"/>
  <c r="O7984" i="1"/>
  <c r="O7985" i="1"/>
  <c r="O7986" i="1"/>
  <c r="O7987" i="1"/>
  <c r="O7988" i="1"/>
  <c r="O7989" i="1"/>
  <c r="O7990" i="1"/>
  <c r="O7991" i="1"/>
  <c r="O7992" i="1"/>
  <c r="O7993" i="1"/>
  <c r="O7994" i="1"/>
  <c r="O7995" i="1"/>
  <c r="O7996" i="1"/>
  <c r="O7997" i="1"/>
  <c r="O7998" i="1"/>
  <c r="O7999" i="1"/>
  <c r="O8000" i="1"/>
  <c r="O8001" i="1"/>
  <c r="O8002" i="1"/>
  <c r="O8003" i="1"/>
  <c r="O8004" i="1"/>
  <c r="O8005" i="1"/>
  <c r="O8006" i="1"/>
  <c r="O8007" i="1"/>
  <c r="O8008" i="1"/>
  <c r="O8009" i="1"/>
  <c r="O8010" i="1"/>
  <c r="O8011" i="1"/>
  <c r="O8012" i="1"/>
  <c r="O8013" i="1"/>
  <c r="O8014" i="1"/>
  <c r="O8015" i="1"/>
  <c r="O8016" i="1"/>
  <c r="O8017" i="1"/>
  <c r="O8018" i="1"/>
  <c r="O8019" i="1"/>
  <c r="O8020" i="1"/>
  <c r="O8021" i="1"/>
  <c r="O8022" i="1"/>
  <c r="O8023" i="1"/>
  <c r="O8024" i="1"/>
  <c r="O8025" i="1"/>
  <c r="O8026" i="1"/>
  <c r="O8027" i="1"/>
  <c r="O8028" i="1"/>
  <c r="O8029" i="1"/>
  <c r="O8030" i="1"/>
  <c r="O8031" i="1"/>
  <c r="O8032" i="1"/>
  <c r="O8033" i="1"/>
  <c r="O8034" i="1"/>
  <c r="O8035" i="1"/>
  <c r="O8036" i="1"/>
  <c r="O8037" i="1"/>
  <c r="O8038" i="1"/>
  <c r="O8039" i="1"/>
  <c r="O8040" i="1"/>
  <c r="O8041" i="1"/>
  <c r="O8042" i="1"/>
  <c r="O8043" i="1"/>
  <c r="O8044" i="1"/>
  <c r="O8045" i="1"/>
  <c r="O8046" i="1"/>
  <c r="O8047" i="1"/>
  <c r="O8048" i="1"/>
  <c r="O8049" i="1"/>
  <c r="O8050" i="1"/>
  <c r="O8051" i="1"/>
  <c r="O8052" i="1"/>
  <c r="O8053" i="1"/>
  <c r="O8054" i="1"/>
  <c r="O8055" i="1"/>
  <c r="O8056" i="1"/>
  <c r="O8057" i="1"/>
  <c r="O8058" i="1"/>
  <c r="O8059" i="1"/>
  <c r="O8060" i="1"/>
  <c r="O8061" i="1"/>
  <c r="O8062" i="1"/>
  <c r="O8063" i="1"/>
  <c r="O8064" i="1"/>
  <c r="O8065" i="1"/>
  <c r="O8066" i="1"/>
  <c r="O8067" i="1"/>
  <c r="O8068" i="1"/>
  <c r="O8069" i="1"/>
  <c r="O8070" i="1"/>
  <c r="O8071" i="1"/>
  <c r="O8072" i="1"/>
  <c r="O8073" i="1"/>
  <c r="O8074" i="1"/>
  <c r="O8075" i="1"/>
  <c r="O8076" i="1"/>
  <c r="O8077" i="1"/>
  <c r="O8078" i="1"/>
  <c r="O8079" i="1"/>
  <c r="O8080" i="1"/>
  <c r="O8081" i="1"/>
  <c r="O8082" i="1"/>
  <c r="O8083" i="1"/>
  <c r="O8084" i="1"/>
  <c r="O8085" i="1"/>
  <c r="O8086" i="1"/>
  <c r="O8087" i="1"/>
  <c r="O8088" i="1"/>
  <c r="O8089" i="1"/>
  <c r="O8090" i="1"/>
  <c r="O8091" i="1"/>
  <c r="O8092" i="1"/>
  <c r="O8093" i="1"/>
  <c r="O8094" i="1"/>
  <c r="O8095" i="1"/>
  <c r="O8096" i="1"/>
  <c r="O8097" i="1"/>
  <c r="O8098" i="1"/>
  <c r="O8099" i="1"/>
  <c r="O8100" i="1"/>
  <c r="O8101" i="1"/>
  <c r="O8102" i="1"/>
  <c r="O8103" i="1"/>
  <c r="O8104" i="1"/>
  <c r="O8105" i="1"/>
  <c r="O8106" i="1"/>
  <c r="O8107" i="1"/>
  <c r="O8108" i="1"/>
  <c r="O8109" i="1"/>
  <c r="O8110" i="1"/>
  <c r="O8111" i="1"/>
  <c r="O8112" i="1"/>
  <c r="O8113" i="1"/>
  <c r="O8114" i="1"/>
  <c r="O8115" i="1"/>
  <c r="O8116" i="1"/>
  <c r="O8117" i="1"/>
  <c r="O8118" i="1"/>
  <c r="O8119" i="1"/>
  <c r="O8120" i="1"/>
  <c r="O8121" i="1"/>
  <c r="O8122" i="1"/>
  <c r="O8123" i="1"/>
  <c r="O8124" i="1"/>
  <c r="O8125" i="1"/>
  <c r="O8126" i="1"/>
  <c r="O8127" i="1"/>
  <c r="O8128" i="1"/>
  <c r="O8129" i="1"/>
  <c r="O8130" i="1"/>
  <c r="O8131" i="1"/>
  <c r="O8132" i="1"/>
  <c r="O8133" i="1"/>
  <c r="O8134" i="1"/>
  <c r="O8135" i="1"/>
  <c r="O8136" i="1"/>
  <c r="O8137" i="1"/>
  <c r="O8138" i="1"/>
  <c r="O8139" i="1"/>
  <c r="O8140" i="1"/>
  <c r="O8141" i="1"/>
  <c r="O8142" i="1"/>
  <c r="O8143" i="1"/>
  <c r="O8144" i="1"/>
  <c r="O8145" i="1"/>
  <c r="O8146" i="1"/>
  <c r="O8147" i="1"/>
  <c r="O8148" i="1"/>
  <c r="O8149" i="1"/>
  <c r="O8150" i="1"/>
  <c r="O8151" i="1"/>
  <c r="O8152" i="1"/>
  <c r="O8153" i="1"/>
  <c r="O8154" i="1"/>
  <c r="O8155" i="1"/>
  <c r="O8156" i="1"/>
  <c r="O8157" i="1"/>
  <c r="O8158" i="1"/>
  <c r="O8159" i="1"/>
  <c r="O8160" i="1"/>
  <c r="O8161" i="1"/>
  <c r="O8162" i="1"/>
  <c r="O8163" i="1"/>
  <c r="O8164" i="1"/>
  <c r="O8165" i="1"/>
  <c r="O8166" i="1"/>
  <c r="O8167" i="1"/>
  <c r="O8168" i="1"/>
  <c r="O8169" i="1"/>
  <c r="O8170" i="1"/>
  <c r="O8171" i="1"/>
  <c r="O8172" i="1"/>
  <c r="O8173" i="1"/>
  <c r="O8174" i="1"/>
  <c r="O8175" i="1"/>
  <c r="O8176" i="1"/>
  <c r="O8177" i="1"/>
  <c r="O8178" i="1"/>
  <c r="O8179" i="1"/>
  <c r="O8180" i="1"/>
  <c r="O8181" i="1"/>
  <c r="O8182" i="1"/>
  <c r="O8183" i="1"/>
  <c r="O8184" i="1"/>
  <c r="O8185" i="1"/>
  <c r="O8186" i="1"/>
  <c r="O8187" i="1"/>
  <c r="O8188" i="1"/>
  <c r="O8189" i="1"/>
  <c r="O8190" i="1"/>
  <c r="O8191" i="1"/>
  <c r="O8192" i="1"/>
  <c r="O8193" i="1"/>
  <c r="O8194" i="1"/>
  <c r="O8195" i="1"/>
  <c r="O8196" i="1"/>
  <c r="O8197" i="1"/>
  <c r="O8198" i="1"/>
  <c r="O8199" i="1"/>
  <c r="O8200" i="1"/>
  <c r="O8201" i="1"/>
  <c r="O8202" i="1"/>
  <c r="O8203" i="1"/>
  <c r="O8204" i="1"/>
  <c r="O8205" i="1"/>
  <c r="O8206" i="1"/>
  <c r="O8207" i="1"/>
  <c r="O8208" i="1"/>
  <c r="O8209" i="1"/>
  <c r="O8210" i="1"/>
  <c r="O8211" i="1"/>
  <c r="O8212" i="1"/>
  <c r="O8213" i="1"/>
  <c r="O8214" i="1"/>
  <c r="O8215" i="1"/>
  <c r="O8216" i="1"/>
  <c r="O8217" i="1"/>
  <c r="O8218" i="1"/>
  <c r="O8219" i="1"/>
  <c r="O8220" i="1"/>
  <c r="O8221" i="1"/>
  <c r="O8222" i="1"/>
  <c r="O8223" i="1"/>
  <c r="O8224" i="1"/>
  <c r="O8225" i="1"/>
  <c r="O8226" i="1"/>
  <c r="O8227" i="1"/>
  <c r="O8228" i="1"/>
  <c r="O8229" i="1"/>
  <c r="O8230" i="1"/>
  <c r="O8231" i="1"/>
  <c r="O8232" i="1"/>
  <c r="O8233" i="1"/>
  <c r="O8234" i="1"/>
  <c r="O8235" i="1"/>
  <c r="O8236" i="1"/>
  <c r="O8237" i="1"/>
  <c r="O8238" i="1"/>
  <c r="O8239" i="1"/>
  <c r="O8240" i="1"/>
  <c r="O8241" i="1"/>
  <c r="O8242" i="1"/>
  <c r="O8243" i="1"/>
  <c r="O8244" i="1"/>
  <c r="O8245" i="1"/>
  <c r="O8246" i="1"/>
  <c r="O8247" i="1"/>
  <c r="O8248" i="1"/>
  <c r="O8249" i="1"/>
  <c r="O8250" i="1"/>
  <c r="O8251" i="1"/>
  <c r="O8252" i="1"/>
  <c r="O8253" i="1"/>
  <c r="O8254" i="1"/>
  <c r="O8255" i="1"/>
  <c r="O8256" i="1"/>
  <c r="O8257" i="1"/>
  <c r="O8258" i="1"/>
  <c r="O8259" i="1"/>
  <c r="O8260" i="1"/>
  <c r="O8261" i="1"/>
  <c r="O8262" i="1"/>
  <c r="O8263" i="1"/>
  <c r="O8264" i="1"/>
  <c r="O8265" i="1"/>
  <c r="O8266" i="1"/>
  <c r="O8267" i="1"/>
  <c r="O8268" i="1"/>
  <c r="O8269" i="1"/>
  <c r="O8270" i="1"/>
  <c r="O8271" i="1"/>
  <c r="O8272" i="1"/>
  <c r="O8273" i="1"/>
  <c r="O8274" i="1"/>
  <c r="O8275" i="1"/>
  <c r="O8276" i="1"/>
  <c r="O8277" i="1"/>
  <c r="O8278" i="1"/>
  <c r="O8279" i="1"/>
  <c r="O8280" i="1"/>
  <c r="O8281" i="1"/>
  <c r="O8282" i="1"/>
  <c r="O8283" i="1"/>
  <c r="O8284" i="1"/>
  <c r="O8285" i="1"/>
  <c r="O8286" i="1"/>
  <c r="O8287" i="1"/>
  <c r="O8288" i="1"/>
  <c r="O8289" i="1"/>
  <c r="O8290" i="1"/>
  <c r="O8291" i="1"/>
  <c r="O8292" i="1"/>
  <c r="O8293" i="1"/>
  <c r="O8294" i="1"/>
  <c r="O8295" i="1"/>
  <c r="O8296" i="1"/>
  <c r="O8297" i="1"/>
  <c r="O8298" i="1"/>
  <c r="O8299" i="1"/>
  <c r="O8300" i="1"/>
  <c r="O8301" i="1"/>
  <c r="O8302" i="1"/>
  <c r="O8303" i="1"/>
  <c r="O8304" i="1"/>
  <c r="O8305" i="1"/>
  <c r="O8306" i="1"/>
  <c r="O8307" i="1"/>
  <c r="O8308" i="1"/>
  <c r="O8309" i="1"/>
  <c r="O8310" i="1"/>
  <c r="O8311" i="1"/>
  <c r="O8312" i="1"/>
  <c r="O8313" i="1"/>
  <c r="O8314" i="1"/>
  <c r="O8315" i="1"/>
  <c r="O8316" i="1"/>
  <c r="O8317" i="1"/>
  <c r="O8318" i="1"/>
  <c r="O8319" i="1"/>
  <c r="O8320" i="1"/>
  <c r="O8321" i="1"/>
  <c r="O8322" i="1"/>
  <c r="O8323" i="1"/>
  <c r="O8324" i="1"/>
  <c r="O8325" i="1"/>
  <c r="O8326" i="1"/>
  <c r="O8327" i="1"/>
  <c r="O8328" i="1"/>
  <c r="O8329" i="1"/>
  <c r="O8330" i="1"/>
  <c r="O8331" i="1"/>
  <c r="O8332" i="1"/>
  <c r="O8333" i="1"/>
  <c r="O8334" i="1"/>
  <c r="O8335" i="1"/>
  <c r="O8336" i="1"/>
  <c r="O8337" i="1"/>
  <c r="O8338" i="1"/>
  <c r="O8339" i="1"/>
  <c r="O8340" i="1"/>
  <c r="O8341" i="1"/>
  <c r="O8342" i="1"/>
  <c r="O8343" i="1"/>
  <c r="O8344" i="1"/>
  <c r="O8345" i="1"/>
  <c r="O8346" i="1"/>
  <c r="O8347" i="1"/>
  <c r="O8348" i="1"/>
  <c r="O8349" i="1"/>
  <c r="O8350" i="1"/>
  <c r="O8351" i="1"/>
  <c r="O8352" i="1"/>
  <c r="O8353" i="1"/>
  <c r="O8354" i="1"/>
  <c r="O8355" i="1"/>
  <c r="O8356" i="1"/>
  <c r="O8357" i="1"/>
  <c r="O8358" i="1"/>
  <c r="O8359" i="1"/>
  <c r="O8360" i="1"/>
  <c r="O8361" i="1"/>
  <c r="O8362" i="1"/>
  <c r="O8363" i="1"/>
  <c r="O8364" i="1"/>
  <c r="O8365" i="1"/>
  <c r="O8366" i="1"/>
  <c r="O8367" i="1"/>
  <c r="O8368" i="1"/>
  <c r="O8369" i="1"/>
  <c r="O8370" i="1"/>
  <c r="O8371" i="1"/>
  <c r="O8372" i="1"/>
  <c r="O8373" i="1"/>
  <c r="O8374" i="1"/>
  <c r="O8375" i="1"/>
  <c r="O8376" i="1"/>
  <c r="O8377" i="1"/>
  <c r="O8378" i="1"/>
  <c r="O8379" i="1"/>
  <c r="O8380" i="1"/>
  <c r="O8381" i="1"/>
  <c r="O8382" i="1"/>
  <c r="O8383" i="1"/>
  <c r="O8384" i="1"/>
  <c r="O8385" i="1"/>
  <c r="O8386" i="1"/>
  <c r="O8387" i="1"/>
  <c r="O8388" i="1"/>
  <c r="O8389" i="1"/>
  <c r="O8390" i="1"/>
  <c r="O8391" i="1"/>
  <c r="O8392" i="1"/>
  <c r="O8393" i="1"/>
  <c r="O8394" i="1"/>
  <c r="O8395" i="1"/>
  <c r="O8396" i="1"/>
  <c r="O8397" i="1"/>
  <c r="O8398" i="1"/>
  <c r="O8399" i="1"/>
  <c r="O8400" i="1"/>
  <c r="O8401" i="1"/>
  <c r="O8402" i="1"/>
  <c r="O8403" i="1"/>
  <c r="O8404" i="1"/>
  <c r="O8405" i="1"/>
  <c r="O8406" i="1"/>
  <c r="O8407" i="1"/>
  <c r="O8408" i="1"/>
  <c r="O8409" i="1"/>
  <c r="O8410" i="1"/>
  <c r="O8411" i="1"/>
  <c r="O8412" i="1"/>
  <c r="O8413" i="1"/>
  <c r="O8414" i="1"/>
  <c r="O8415" i="1"/>
  <c r="O8416" i="1"/>
  <c r="O8417" i="1"/>
  <c r="O8418" i="1"/>
  <c r="O8419" i="1"/>
  <c r="O8420" i="1"/>
  <c r="O8421" i="1"/>
  <c r="O8422" i="1"/>
  <c r="O8423" i="1"/>
  <c r="O8424" i="1"/>
  <c r="O8425" i="1"/>
  <c r="O8426" i="1"/>
  <c r="O8427" i="1"/>
  <c r="O8428" i="1"/>
  <c r="O8429" i="1"/>
  <c r="O8430" i="1"/>
  <c r="O8431" i="1"/>
  <c r="O8432" i="1"/>
  <c r="O8433" i="1"/>
  <c r="O8434" i="1"/>
  <c r="O8435" i="1"/>
  <c r="O8436" i="1"/>
  <c r="O8437" i="1"/>
  <c r="O8438" i="1"/>
  <c r="O8439" i="1"/>
  <c r="O8440" i="1"/>
  <c r="O8441" i="1"/>
  <c r="O8442" i="1"/>
  <c r="O8443" i="1"/>
  <c r="O8444" i="1"/>
  <c r="O8445" i="1"/>
  <c r="O8446" i="1"/>
  <c r="O8447" i="1"/>
  <c r="O8448" i="1"/>
  <c r="O8449" i="1"/>
  <c r="O8450" i="1"/>
  <c r="O8451" i="1"/>
  <c r="O8452" i="1"/>
  <c r="O8453" i="1"/>
  <c r="O8454" i="1"/>
  <c r="O8455" i="1"/>
  <c r="O8456" i="1"/>
  <c r="O8457" i="1"/>
  <c r="O8458" i="1"/>
  <c r="O8459" i="1"/>
  <c r="O8460" i="1"/>
  <c r="O8461" i="1"/>
  <c r="O8462" i="1"/>
  <c r="O8463" i="1"/>
  <c r="O8464" i="1"/>
  <c r="O8465" i="1"/>
  <c r="O8466" i="1"/>
  <c r="O8467" i="1"/>
  <c r="O8468" i="1"/>
  <c r="O8469" i="1"/>
  <c r="O8470" i="1"/>
  <c r="O8471" i="1"/>
  <c r="O8472" i="1"/>
  <c r="O8473" i="1"/>
  <c r="O8474" i="1"/>
  <c r="O8475" i="1"/>
  <c r="O8476" i="1"/>
  <c r="O8477" i="1"/>
  <c r="O8478" i="1"/>
  <c r="O8479" i="1"/>
  <c r="O8480" i="1"/>
  <c r="O8481" i="1"/>
  <c r="O8482" i="1"/>
  <c r="O8483" i="1"/>
  <c r="O8484" i="1"/>
  <c r="O8485" i="1"/>
  <c r="O8486" i="1"/>
  <c r="O8487" i="1"/>
  <c r="O8488" i="1"/>
  <c r="O8489" i="1"/>
  <c r="O8490" i="1"/>
  <c r="O8491" i="1"/>
  <c r="O8492" i="1"/>
  <c r="O8493" i="1"/>
  <c r="O8494" i="1"/>
  <c r="O8495" i="1"/>
  <c r="O8496" i="1"/>
  <c r="O8497" i="1"/>
  <c r="O8498" i="1"/>
  <c r="O8499" i="1"/>
  <c r="O8500" i="1"/>
  <c r="O8501" i="1"/>
  <c r="O8502" i="1"/>
  <c r="O8503" i="1"/>
  <c r="O8504" i="1"/>
  <c r="O8505" i="1"/>
  <c r="O8506" i="1"/>
  <c r="O8507" i="1"/>
  <c r="O8508" i="1"/>
  <c r="O8509" i="1"/>
  <c r="O8510" i="1"/>
  <c r="O8511" i="1"/>
  <c r="O8512" i="1"/>
  <c r="O8513" i="1"/>
  <c r="O8514" i="1"/>
  <c r="O8515" i="1"/>
  <c r="O8516" i="1"/>
  <c r="O8517" i="1"/>
  <c r="O8518" i="1"/>
  <c r="O8519" i="1"/>
  <c r="O8520" i="1"/>
  <c r="O8521" i="1"/>
  <c r="O8522" i="1"/>
  <c r="O8523" i="1"/>
  <c r="O8524" i="1"/>
  <c r="O8525" i="1"/>
  <c r="O8526" i="1"/>
  <c r="O8527" i="1"/>
  <c r="O8528" i="1"/>
  <c r="O8529" i="1"/>
  <c r="O8530" i="1"/>
  <c r="O8531" i="1"/>
  <c r="O8532" i="1"/>
  <c r="O8533" i="1"/>
  <c r="O8534" i="1"/>
  <c r="O8535" i="1"/>
  <c r="O8536" i="1"/>
  <c r="O8537" i="1"/>
  <c r="O8538" i="1"/>
  <c r="O8539" i="1"/>
  <c r="O8540" i="1"/>
  <c r="O8541" i="1"/>
  <c r="O8542" i="1"/>
  <c r="O8543" i="1"/>
  <c r="O8544" i="1"/>
  <c r="O8545" i="1"/>
  <c r="O8546" i="1"/>
  <c r="O8547" i="1"/>
  <c r="O8548" i="1"/>
  <c r="O8549" i="1"/>
  <c r="O8550" i="1"/>
  <c r="O8551" i="1"/>
  <c r="O8552" i="1"/>
  <c r="O8553" i="1"/>
  <c r="O8554" i="1"/>
  <c r="O8555" i="1"/>
  <c r="O8556" i="1"/>
  <c r="O8557" i="1"/>
  <c r="O8558" i="1"/>
  <c r="O8559" i="1"/>
  <c r="O8560" i="1"/>
  <c r="O8561" i="1"/>
  <c r="O8562" i="1"/>
  <c r="O8563" i="1"/>
  <c r="O8564" i="1"/>
  <c r="O8565" i="1"/>
  <c r="O8566" i="1"/>
  <c r="O8567" i="1"/>
  <c r="O8568" i="1"/>
  <c r="O8569" i="1"/>
  <c r="O8570" i="1"/>
  <c r="O8571" i="1"/>
  <c r="O8572" i="1"/>
  <c r="O8573" i="1"/>
  <c r="O8574" i="1"/>
  <c r="O8575" i="1"/>
  <c r="O8576" i="1"/>
  <c r="O8577" i="1"/>
  <c r="O8578" i="1"/>
  <c r="O8579" i="1"/>
  <c r="O8580" i="1"/>
  <c r="O8581" i="1"/>
  <c r="O8582" i="1"/>
  <c r="O8583" i="1"/>
  <c r="O8584" i="1"/>
  <c r="O8585" i="1"/>
  <c r="O8586" i="1"/>
  <c r="O8587" i="1"/>
  <c r="O8588" i="1"/>
  <c r="O8589" i="1"/>
  <c r="O8590" i="1"/>
  <c r="O8591" i="1"/>
  <c r="O8592" i="1"/>
  <c r="O8593" i="1"/>
  <c r="O8594" i="1"/>
  <c r="O8595" i="1"/>
  <c r="O8596" i="1"/>
  <c r="O8597" i="1"/>
  <c r="O8598" i="1"/>
  <c r="O8599" i="1"/>
  <c r="O8600" i="1"/>
  <c r="O8601" i="1"/>
  <c r="O8602" i="1"/>
  <c r="O8603" i="1"/>
  <c r="O8604" i="1"/>
  <c r="O8605" i="1"/>
  <c r="O8606" i="1"/>
  <c r="O8607" i="1"/>
  <c r="O8608" i="1"/>
  <c r="O8609" i="1"/>
  <c r="O8610" i="1"/>
  <c r="O8611" i="1"/>
  <c r="O8612" i="1"/>
  <c r="O8613" i="1"/>
  <c r="O8614" i="1"/>
  <c r="O8615" i="1"/>
  <c r="O8616" i="1"/>
  <c r="O8617" i="1"/>
  <c r="O8618" i="1"/>
  <c r="O8619" i="1"/>
  <c r="O8620" i="1"/>
  <c r="O8621" i="1"/>
  <c r="O8622" i="1"/>
  <c r="O8623" i="1"/>
  <c r="O8624" i="1"/>
  <c r="O8625" i="1"/>
  <c r="O8626" i="1"/>
  <c r="O8627" i="1"/>
  <c r="O8628" i="1"/>
  <c r="O8629" i="1"/>
  <c r="O8630" i="1"/>
  <c r="O8631" i="1"/>
  <c r="O8632" i="1"/>
  <c r="O8633" i="1"/>
  <c r="O8634" i="1"/>
  <c r="O8635" i="1"/>
  <c r="O8636" i="1"/>
  <c r="O8637" i="1"/>
  <c r="O8638" i="1"/>
  <c r="O8639" i="1"/>
  <c r="O8640" i="1"/>
  <c r="O8641" i="1"/>
  <c r="O8642" i="1"/>
  <c r="O8643" i="1"/>
  <c r="O8644" i="1"/>
  <c r="O8645" i="1"/>
  <c r="O8646" i="1"/>
  <c r="O8647" i="1"/>
  <c r="O8648" i="1"/>
  <c r="O8649" i="1"/>
  <c r="O8650" i="1"/>
  <c r="O8651" i="1"/>
  <c r="O8652" i="1"/>
  <c r="O8653" i="1"/>
  <c r="O8654" i="1"/>
  <c r="O8655" i="1"/>
  <c r="O8656" i="1"/>
  <c r="O8657" i="1"/>
  <c r="O8658" i="1"/>
  <c r="O8659" i="1"/>
  <c r="O8660" i="1"/>
  <c r="O8661" i="1"/>
  <c r="O8662" i="1"/>
  <c r="O8663" i="1"/>
  <c r="O8664" i="1"/>
  <c r="O8665" i="1"/>
  <c r="O8666" i="1"/>
  <c r="O8667" i="1"/>
  <c r="O8668" i="1"/>
  <c r="O8669" i="1"/>
  <c r="O8670" i="1"/>
  <c r="O8671" i="1"/>
  <c r="O8672" i="1"/>
  <c r="O8673" i="1"/>
  <c r="O8674" i="1"/>
  <c r="O8675" i="1"/>
  <c r="O8676" i="1"/>
  <c r="O8677" i="1"/>
  <c r="O8678" i="1"/>
  <c r="O8679" i="1"/>
  <c r="O8680" i="1"/>
  <c r="O8681" i="1"/>
  <c r="O8682" i="1"/>
  <c r="O8683" i="1"/>
  <c r="O8684" i="1"/>
  <c r="O8685" i="1"/>
  <c r="O8686" i="1"/>
  <c r="O8687" i="1"/>
  <c r="O8688" i="1"/>
  <c r="O8689" i="1"/>
  <c r="O8690" i="1"/>
  <c r="O8691" i="1"/>
  <c r="O8692" i="1"/>
  <c r="O8693" i="1"/>
  <c r="O8694" i="1"/>
  <c r="O8695" i="1"/>
  <c r="O8696" i="1"/>
  <c r="O8697" i="1"/>
  <c r="O8698" i="1"/>
  <c r="O8699" i="1"/>
  <c r="O8700" i="1"/>
  <c r="O8701" i="1"/>
  <c r="O8702" i="1"/>
  <c r="O8703" i="1"/>
  <c r="O8704" i="1"/>
  <c r="O8705" i="1"/>
  <c r="O8706" i="1"/>
  <c r="O8707" i="1"/>
  <c r="O8708" i="1"/>
  <c r="O8709" i="1"/>
  <c r="O8710" i="1"/>
  <c r="O8711" i="1"/>
  <c r="O8712" i="1"/>
  <c r="O8713" i="1"/>
  <c r="O8714" i="1"/>
  <c r="O8715" i="1"/>
  <c r="O8716" i="1"/>
  <c r="O8717" i="1"/>
  <c r="O8718" i="1"/>
  <c r="O8719" i="1"/>
  <c r="O8720" i="1"/>
  <c r="O8721" i="1"/>
  <c r="O8722" i="1"/>
  <c r="O8723" i="1"/>
  <c r="O8724" i="1"/>
  <c r="O8725" i="1"/>
  <c r="O8726" i="1"/>
  <c r="O8727" i="1"/>
  <c r="O8728" i="1"/>
  <c r="O8729" i="1"/>
  <c r="O8730" i="1"/>
  <c r="O8731" i="1"/>
  <c r="O8732" i="1"/>
  <c r="O8733" i="1"/>
  <c r="O8734" i="1"/>
  <c r="O8735" i="1"/>
  <c r="O8736" i="1"/>
  <c r="O8737" i="1"/>
  <c r="O8738" i="1"/>
  <c r="O8739" i="1"/>
  <c r="O8740" i="1"/>
  <c r="O8741" i="1"/>
  <c r="O8742" i="1"/>
  <c r="O8743" i="1"/>
  <c r="O8744" i="1"/>
  <c r="O8745" i="1"/>
  <c r="O8746" i="1"/>
  <c r="O8747" i="1"/>
  <c r="O8748" i="1"/>
  <c r="O8749" i="1"/>
  <c r="O8750" i="1"/>
  <c r="O8751" i="1"/>
  <c r="O8752" i="1"/>
  <c r="O8753" i="1"/>
  <c r="O8754" i="1"/>
  <c r="O8755" i="1"/>
  <c r="O8756" i="1"/>
  <c r="O8757" i="1"/>
  <c r="O8758" i="1"/>
  <c r="O8759" i="1"/>
  <c r="O8760" i="1"/>
  <c r="O8761" i="1"/>
  <c r="O8762" i="1"/>
  <c r="O8763" i="1"/>
  <c r="O8764" i="1"/>
  <c r="O8765" i="1"/>
  <c r="O8766" i="1"/>
  <c r="O8767" i="1"/>
  <c r="O8768" i="1"/>
  <c r="O8769" i="1"/>
  <c r="O8770" i="1"/>
  <c r="O8771" i="1"/>
  <c r="O8772" i="1"/>
  <c r="O8773" i="1"/>
  <c r="O8774" i="1"/>
  <c r="O8775" i="1"/>
  <c r="O8776" i="1"/>
  <c r="O8777" i="1"/>
  <c r="O8778" i="1"/>
  <c r="O8779" i="1"/>
  <c r="O8780" i="1"/>
  <c r="O8781" i="1"/>
  <c r="O8782" i="1"/>
  <c r="O8783" i="1"/>
  <c r="O8784" i="1"/>
  <c r="O8785" i="1"/>
  <c r="O8786" i="1"/>
  <c r="O8787" i="1"/>
  <c r="O8788" i="1"/>
  <c r="O8789" i="1"/>
  <c r="O8790" i="1"/>
  <c r="O8791" i="1"/>
  <c r="O8792" i="1"/>
  <c r="O8793" i="1"/>
  <c r="O8794" i="1"/>
  <c r="O8795" i="1"/>
  <c r="O8796" i="1"/>
  <c r="O8797" i="1"/>
  <c r="O8798" i="1"/>
  <c r="O8799" i="1"/>
  <c r="O8800" i="1"/>
  <c r="O8801" i="1"/>
  <c r="O8802" i="1"/>
  <c r="O8803" i="1"/>
  <c r="O8804" i="1"/>
  <c r="O8805" i="1"/>
  <c r="O8806" i="1"/>
  <c r="O8807" i="1"/>
  <c r="O8808" i="1"/>
  <c r="O8809" i="1"/>
  <c r="O8810" i="1"/>
  <c r="O8811" i="1"/>
  <c r="O8812" i="1"/>
  <c r="O8813" i="1"/>
  <c r="O8814" i="1"/>
  <c r="O8815" i="1"/>
  <c r="O8816" i="1"/>
  <c r="O8817" i="1"/>
  <c r="O8818" i="1"/>
  <c r="O8819" i="1"/>
  <c r="O8820" i="1"/>
  <c r="O8821" i="1"/>
  <c r="O8822" i="1"/>
  <c r="O8823" i="1"/>
  <c r="O8824" i="1"/>
  <c r="O8825" i="1"/>
  <c r="O8826" i="1"/>
  <c r="O8827" i="1"/>
  <c r="O8828" i="1"/>
  <c r="O8829" i="1"/>
  <c r="O8830" i="1"/>
  <c r="O8831" i="1"/>
  <c r="O8832" i="1"/>
  <c r="O8833" i="1"/>
  <c r="O8834" i="1"/>
  <c r="O8835" i="1"/>
  <c r="O8836" i="1"/>
  <c r="O8837" i="1"/>
  <c r="O8838" i="1"/>
  <c r="O8839" i="1"/>
  <c r="O8840" i="1"/>
  <c r="O8841" i="1"/>
  <c r="O8842" i="1"/>
  <c r="O8843" i="1"/>
  <c r="O8844" i="1"/>
  <c r="O8845" i="1"/>
  <c r="O8846" i="1"/>
  <c r="O8847" i="1"/>
  <c r="O8848" i="1"/>
  <c r="O8849" i="1"/>
  <c r="O8850" i="1"/>
  <c r="O8851" i="1"/>
  <c r="O8852" i="1"/>
  <c r="O8853" i="1"/>
  <c r="O8854" i="1"/>
  <c r="O8855" i="1"/>
  <c r="O8856" i="1"/>
  <c r="O8857" i="1"/>
  <c r="O8858" i="1"/>
  <c r="O8859" i="1"/>
  <c r="O8860" i="1"/>
  <c r="O8861" i="1"/>
  <c r="O8862" i="1"/>
  <c r="O8863" i="1"/>
  <c r="O8864" i="1"/>
  <c r="O8865" i="1"/>
  <c r="O8866" i="1"/>
  <c r="O8867" i="1"/>
  <c r="O8868" i="1"/>
  <c r="O8869" i="1"/>
  <c r="O8870" i="1"/>
  <c r="O8871" i="1"/>
  <c r="O8872" i="1"/>
  <c r="O8873" i="1"/>
  <c r="O8874" i="1"/>
  <c r="O8875" i="1"/>
  <c r="O8876" i="1"/>
  <c r="O8877" i="1"/>
  <c r="O8878" i="1"/>
  <c r="O8879" i="1"/>
  <c r="O8880" i="1"/>
  <c r="O8881" i="1"/>
  <c r="O8882" i="1"/>
  <c r="O8883" i="1"/>
  <c r="O8884" i="1"/>
  <c r="O8885" i="1"/>
  <c r="O8886" i="1"/>
  <c r="O8887" i="1"/>
  <c r="O8888" i="1"/>
  <c r="O8889" i="1"/>
  <c r="O8890" i="1"/>
  <c r="O8891" i="1"/>
  <c r="O8892" i="1"/>
  <c r="O8893" i="1"/>
  <c r="O8894" i="1"/>
  <c r="O8895" i="1"/>
  <c r="O8896" i="1"/>
  <c r="O8897" i="1"/>
  <c r="O8898" i="1"/>
  <c r="O8899" i="1"/>
  <c r="O8900" i="1"/>
  <c r="O8901" i="1"/>
  <c r="O8902" i="1"/>
  <c r="O8903" i="1"/>
  <c r="O8904" i="1"/>
  <c r="O8905" i="1"/>
  <c r="O8906" i="1"/>
  <c r="O8907" i="1"/>
  <c r="O8908" i="1"/>
  <c r="O8909" i="1"/>
  <c r="O8910" i="1"/>
  <c r="O8911" i="1"/>
  <c r="O8912" i="1"/>
  <c r="O8913" i="1"/>
  <c r="O8914" i="1"/>
  <c r="O8915" i="1"/>
  <c r="O8916" i="1"/>
  <c r="O8917" i="1"/>
  <c r="O8918" i="1"/>
  <c r="O8919" i="1"/>
  <c r="O8920" i="1"/>
  <c r="O8921" i="1"/>
  <c r="O8922" i="1"/>
  <c r="O8923" i="1"/>
  <c r="O8924" i="1"/>
  <c r="O8925" i="1"/>
  <c r="O8926" i="1"/>
  <c r="O8927" i="1"/>
  <c r="O8928" i="1"/>
  <c r="O8929" i="1"/>
  <c r="O8930" i="1"/>
  <c r="O8931" i="1"/>
  <c r="O8932" i="1"/>
  <c r="O8933" i="1"/>
  <c r="O8934" i="1"/>
  <c r="O8935" i="1"/>
  <c r="O8936" i="1"/>
  <c r="O8937" i="1"/>
  <c r="O8938" i="1"/>
  <c r="O8939" i="1"/>
  <c r="O8940" i="1"/>
  <c r="O8941" i="1"/>
  <c r="O8942" i="1"/>
  <c r="O8943" i="1"/>
  <c r="O8944" i="1"/>
  <c r="O8945" i="1"/>
  <c r="O8946" i="1"/>
  <c r="O8947" i="1"/>
  <c r="O8948" i="1"/>
  <c r="O8949" i="1"/>
  <c r="O8950" i="1"/>
  <c r="O8951" i="1"/>
  <c r="O8952" i="1"/>
  <c r="O8953" i="1"/>
  <c r="O8954" i="1"/>
  <c r="O8955" i="1"/>
  <c r="O8956" i="1"/>
  <c r="O8957" i="1"/>
  <c r="O8958" i="1"/>
  <c r="O8959" i="1"/>
  <c r="O8960" i="1"/>
  <c r="O8961" i="1"/>
  <c r="O8962" i="1"/>
  <c r="O8963" i="1"/>
  <c r="O8964" i="1"/>
  <c r="O8965" i="1"/>
  <c r="O8966" i="1"/>
  <c r="O8967" i="1"/>
  <c r="O8968" i="1"/>
  <c r="O8969" i="1"/>
  <c r="O8970" i="1"/>
  <c r="O8971" i="1"/>
  <c r="O8972" i="1"/>
  <c r="O8973" i="1"/>
  <c r="O8974" i="1"/>
  <c r="O8975" i="1"/>
  <c r="O8976" i="1"/>
  <c r="O8977" i="1"/>
  <c r="O8978" i="1"/>
  <c r="O8979" i="1"/>
  <c r="O8980" i="1"/>
  <c r="O8981" i="1"/>
  <c r="O8982" i="1"/>
  <c r="O8983" i="1"/>
  <c r="O8984" i="1"/>
  <c r="O8985" i="1"/>
  <c r="O8986" i="1"/>
  <c r="O8987" i="1"/>
  <c r="O8988" i="1"/>
  <c r="O8989" i="1"/>
  <c r="O8990" i="1"/>
  <c r="O8991" i="1"/>
  <c r="O8992" i="1"/>
  <c r="O8993" i="1"/>
  <c r="O8994" i="1"/>
  <c r="O8995" i="1"/>
  <c r="O8996" i="1"/>
  <c r="O8997" i="1"/>
  <c r="O8998" i="1"/>
  <c r="O8999" i="1"/>
  <c r="O9000" i="1"/>
  <c r="O9001" i="1"/>
  <c r="O9002" i="1"/>
  <c r="O9003" i="1"/>
  <c r="O9004" i="1"/>
  <c r="O9005" i="1"/>
  <c r="O9006" i="1"/>
  <c r="O9007" i="1"/>
  <c r="O9008" i="1"/>
  <c r="O9009" i="1"/>
  <c r="O9010" i="1"/>
  <c r="O9011" i="1"/>
  <c r="O9012" i="1"/>
  <c r="O9013" i="1"/>
  <c r="O9014" i="1"/>
  <c r="O9015" i="1"/>
  <c r="O9016" i="1"/>
  <c r="O9017" i="1"/>
  <c r="O9018" i="1"/>
  <c r="O9019" i="1"/>
  <c r="O9020" i="1"/>
  <c r="O9021" i="1"/>
  <c r="O9022" i="1"/>
  <c r="O9023" i="1"/>
  <c r="O9024" i="1"/>
  <c r="O9025" i="1"/>
  <c r="O9026" i="1"/>
  <c r="O9027" i="1"/>
  <c r="O9028" i="1"/>
  <c r="O9029" i="1"/>
  <c r="O9030" i="1"/>
  <c r="O9031" i="1"/>
  <c r="O9032" i="1"/>
  <c r="O9033" i="1"/>
  <c r="O9034" i="1"/>
  <c r="O9035" i="1"/>
  <c r="O9036" i="1"/>
  <c r="O9037" i="1"/>
  <c r="O9038" i="1"/>
  <c r="O9039" i="1"/>
  <c r="O9040" i="1"/>
  <c r="O9041" i="1"/>
  <c r="O9042" i="1"/>
  <c r="O9043" i="1"/>
  <c r="O9044" i="1"/>
  <c r="O9045" i="1"/>
  <c r="O9046" i="1"/>
  <c r="O9047" i="1"/>
  <c r="O9048" i="1"/>
  <c r="O9049" i="1"/>
  <c r="O9050" i="1"/>
  <c r="O9051" i="1"/>
  <c r="O9052" i="1"/>
  <c r="O9053" i="1"/>
  <c r="O9054" i="1"/>
  <c r="O9055" i="1"/>
  <c r="O9056" i="1"/>
  <c r="O9057" i="1"/>
  <c r="O9058" i="1"/>
  <c r="O9059" i="1"/>
  <c r="O9060" i="1"/>
  <c r="O9061" i="1"/>
  <c r="O9062" i="1"/>
  <c r="O9063" i="1"/>
  <c r="O9064" i="1"/>
  <c r="O9065" i="1"/>
  <c r="O9066" i="1"/>
  <c r="O9067" i="1"/>
  <c r="O9068" i="1"/>
  <c r="O9069" i="1"/>
  <c r="O9070" i="1"/>
  <c r="O9071" i="1"/>
  <c r="O9072" i="1"/>
  <c r="O9073" i="1"/>
  <c r="O9074" i="1"/>
  <c r="O9075" i="1"/>
  <c r="O9076" i="1"/>
  <c r="O9077" i="1"/>
  <c r="O9078" i="1"/>
  <c r="O9079" i="1"/>
  <c r="O9080" i="1"/>
  <c r="O9081" i="1"/>
  <c r="O9082" i="1"/>
  <c r="O9083" i="1"/>
  <c r="O9084" i="1"/>
  <c r="O9085" i="1"/>
  <c r="O9086" i="1"/>
  <c r="O9087" i="1"/>
  <c r="O9088" i="1"/>
  <c r="O9089" i="1"/>
  <c r="O9090" i="1"/>
  <c r="O9091" i="1"/>
  <c r="O9092" i="1"/>
  <c r="O9093" i="1"/>
  <c r="O9094" i="1"/>
  <c r="O9095" i="1"/>
  <c r="O9096" i="1"/>
  <c r="O9097" i="1"/>
  <c r="O9098" i="1"/>
  <c r="O9099" i="1"/>
  <c r="O9100" i="1"/>
  <c r="O9101" i="1"/>
  <c r="O9102" i="1"/>
  <c r="O9103" i="1"/>
  <c r="O9104" i="1"/>
  <c r="O9105" i="1"/>
  <c r="O9106" i="1"/>
  <c r="O9107" i="1"/>
  <c r="O9108" i="1"/>
  <c r="O9109" i="1"/>
  <c r="O9110" i="1"/>
  <c r="O9111" i="1"/>
  <c r="O9112" i="1"/>
  <c r="O9113" i="1"/>
  <c r="O9114" i="1"/>
  <c r="O9115" i="1"/>
  <c r="O9116" i="1"/>
  <c r="O9117" i="1"/>
  <c r="O9118" i="1"/>
  <c r="O9119" i="1"/>
  <c r="O9120" i="1"/>
  <c r="O9121" i="1"/>
  <c r="O9122" i="1"/>
  <c r="O9123" i="1"/>
  <c r="O9124" i="1"/>
  <c r="O9125" i="1"/>
  <c r="O9126" i="1"/>
  <c r="O9127" i="1"/>
  <c r="O9128" i="1"/>
  <c r="O9129" i="1"/>
  <c r="O9130" i="1"/>
  <c r="O9131" i="1"/>
  <c r="O9132" i="1"/>
  <c r="O9133" i="1"/>
  <c r="O9134" i="1"/>
  <c r="O9135" i="1"/>
  <c r="O9136" i="1"/>
  <c r="O9137" i="1"/>
  <c r="O9138" i="1"/>
  <c r="O9139" i="1"/>
  <c r="O9140" i="1"/>
  <c r="O9141" i="1"/>
  <c r="O9142" i="1"/>
  <c r="O9143" i="1"/>
  <c r="O9144" i="1"/>
  <c r="O9145" i="1"/>
  <c r="O9146" i="1"/>
  <c r="O9147" i="1"/>
  <c r="O9148" i="1"/>
  <c r="O9149" i="1"/>
  <c r="O9150" i="1"/>
  <c r="O9151" i="1"/>
  <c r="O9152" i="1"/>
  <c r="O9153" i="1"/>
  <c r="O9154" i="1"/>
  <c r="O9155" i="1"/>
  <c r="O9156" i="1"/>
  <c r="O9157" i="1"/>
  <c r="O9158" i="1"/>
  <c r="O9159" i="1"/>
  <c r="O9160" i="1"/>
  <c r="O9161" i="1"/>
  <c r="O9162" i="1"/>
  <c r="O9163" i="1"/>
  <c r="O9164" i="1"/>
  <c r="O9165" i="1"/>
  <c r="O9166" i="1"/>
  <c r="O9167" i="1"/>
  <c r="O9168" i="1"/>
  <c r="O9169" i="1"/>
  <c r="O9170" i="1"/>
  <c r="O9171" i="1"/>
  <c r="O9172" i="1"/>
  <c r="O9173" i="1"/>
  <c r="O9174" i="1"/>
  <c r="O9175" i="1"/>
  <c r="O9176" i="1"/>
  <c r="O9177" i="1"/>
  <c r="O9178" i="1"/>
  <c r="O9179" i="1"/>
  <c r="O9180" i="1"/>
  <c r="O9181" i="1"/>
  <c r="O9182" i="1"/>
  <c r="O9183" i="1"/>
  <c r="O9184" i="1"/>
  <c r="O9185" i="1"/>
  <c r="O9186" i="1"/>
  <c r="O9187" i="1"/>
  <c r="O9188" i="1"/>
  <c r="O9189" i="1"/>
  <c r="O9190" i="1"/>
  <c r="O9191" i="1"/>
  <c r="O9192" i="1"/>
  <c r="O9193" i="1"/>
  <c r="O9194" i="1"/>
  <c r="O9195" i="1"/>
  <c r="O9196" i="1"/>
  <c r="O9197" i="1"/>
  <c r="O9198" i="1"/>
  <c r="O9199" i="1"/>
  <c r="O9200" i="1"/>
  <c r="O9201" i="1"/>
  <c r="O9202" i="1"/>
  <c r="O9203" i="1"/>
  <c r="O9204" i="1"/>
  <c r="O9205" i="1"/>
  <c r="O9206" i="1"/>
  <c r="O9207" i="1"/>
  <c r="O9208" i="1"/>
  <c r="O9209" i="1"/>
  <c r="O9210" i="1"/>
  <c r="O9211" i="1"/>
  <c r="O9212" i="1"/>
  <c r="O9213" i="1"/>
  <c r="O9214" i="1"/>
  <c r="O9215" i="1"/>
  <c r="O9216" i="1"/>
  <c r="O9217" i="1"/>
  <c r="O9218" i="1"/>
  <c r="O9219" i="1"/>
  <c r="O9220" i="1"/>
  <c r="O9221" i="1"/>
  <c r="O9222" i="1"/>
  <c r="O9223" i="1"/>
  <c r="O9224" i="1"/>
  <c r="O9225" i="1"/>
  <c r="O9226" i="1"/>
  <c r="O9227" i="1"/>
  <c r="O9228" i="1"/>
  <c r="O9229" i="1"/>
  <c r="O9230" i="1"/>
  <c r="O9231" i="1"/>
  <c r="O9232" i="1"/>
  <c r="O9233" i="1"/>
  <c r="O9234" i="1"/>
  <c r="O9235" i="1"/>
  <c r="O9236" i="1"/>
  <c r="O9237" i="1"/>
  <c r="O9238" i="1"/>
  <c r="O9239" i="1"/>
  <c r="O9240" i="1"/>
  <c r="O9241" i="1"/>
  <c r="O9242" i="1"/>
  <c r="O9243" i="1"/>
  <c r="O9244" i="1"/>
  <c r="O9245" i="1"/>
  <c r="O9246" i="1"/>
  <c r="O9247" i="1"/>
  <c r="O9248" i="1"/>
  <c r="O9249" i="1"/>
  <c r="O9250" i="1"/>
  <c r="O9251" i="1"/>
  <c r="O9252" i="1"/>
  <c r="O9253" i="1"/>
  <c r="O9254" i="1"/>
  <c r="O9255" i="1"/>
  <c r="O9256" i="1"/>
  <c r="O9257" i="1"/>
  <c r="O9258" i="1"/>
  <c r="O9259" i="1"/>
  <c r="O9260" i="1"/>
  <c r="O9261" i="1"/>
  <c r="O9262" i="1"/>
  <c r="O9263" i="1"/>
  <c r="O9264" i="1"/>
  <c r="O9265" i="1"/>
  <c r="O9266" i="1"/>
  <c r="O9267" i="1"/>
  <c r="O9268" i="1"/>
  <c r="O9269" i="1"/>
  <c r="O9270" i="1"/>
  <c r="O9271" i="1"/>
  <c r="O9272" i="1"/>
  <c r="O9273" i="1"/>
  <c r="O9274" i="1"/>
  <c r="O9275" i="1"/>
  <c r="O9276" i="1"/>
  <c r="O9277" i="1"/>
  <c r="O9278" i="1"/>
  <c r="O9279" i="1"/>
  <c r="O9280" i="1"/>
  <c r="O9281" i="1"/>
  <c r="O9282" i="1"/>
  <c r="O9283" i="1"/>
  <c r="O9284" i="1"/>
  <c r="O9285" i="1"/>
  <c r="O9286" i="1"/>
  <c r="O9287" i="1"/>
  <c r="O9288" i="1"/>
  <c r="O9289" i="1"/>
  <c r="O9290" i="1"/>
  <c r="O9291" i="1"/>
  <c r="O9292" i="1"/>
  <c r="O9293" i="1"/>
  <c r="O9294" i="1"/>
  <c r="O9295" i="1"/>
  <c r="O9296" i="1"/>
  <c r="O9297" i="1"/>
  <c r="O9298" i="1"/>
  <c r="O9299" i="1"/>
  <c r="O9300" i="1"/>
  <c r="O9301" i="1"/>
  <c r="O9302" i="1"/>
  <c r="O9303" i="1"/>
  <c r="O9304" i="1"/>
  <c r="O9305" i="1"/>
  <c r="O9306" i="1"/>
  <c r="O9307" i="1"/>
  <c r="O9308" i="1"/>
  <c r="O9309" i="1"/>
  <c r="O9310" i="1"/>
  <c r="O9311" i="1"/>
  <c r="O9312" i="1"/>
  <c r="O9313" i="1"/>
  <c r="O9314" i="1"/>
  <c r="O9315" i="1"/>
  <c r="O9316" i="1"/>
  <c r="O9317" i="1"/>
  <c r="O9318" i="1"/>
  <c r="O9319" i="1"/>
  <c r="O9320" i="1"/>
  <c r="O9321" i="1"/>
  <c r="O9322" i="1"/>
  <c r="O9323" i="1"/>
  <c r="O9324" i="1"/>
  <c r="O9325" i="1"/>
  <c r="O9326" i="1"/>
  <c r="O9327" i="1"/>
  <c r="O9328" i="1"/>
  <c r="O9329" i="1"/>
  <c r="O9330" i="1"/>
  <c r="O9331" i="1"/>
  <c r="O9332" i="1"/>
  <c r="O9333" i="1"/>
  <c r="O9334" i="1"/>
  <c r="O9335" i="1"/>
  <c r="O9336" i="1"/>
  <c r="O9337" i="1"/>
  <c r="O9338" i="1"/>
  <c r="O9339" i="1"/>
  <c r="O9340" i="1"/>
  <c r="O9341" i="1"/>
  <c r="O9342" i="1"/>
  <c r="O9343" i="1"/>
  <c r="O9344" i="1"/>
  <c r="O9345" i="1"/>
  <c r="O9346" i="1"/>
  <c r="O9347" i="1"/>
  <c r="O9348" i="1"/>
  <c r="O9349" i="1"/>
  <c r="O9350" i="1"/>
  <c r="O9351" i="1"/>
  <c r="O9352" i="1"/>
  <c r="O9353" i="1"/>
  <c r="O9354" i="1"/>
  <c r="O9355" i="1"/>
  <c r="O9356" i="1"/>
  <c r="O9357" i="1"/>
  <c r="O9358" i="1"/>
  <c r="O9359" i="1"/>
  <c r="O9360" i="1"/>
  <c r="O9361" i="1"/>
  <c r="O9362" i="1"/>
  <c r="O9363" i="1"/>
  <c r="O9364" i="1"/>
  <c r="O9365" i="1"/>
  <c r="O9366" i="1"/>
  <c r="O9367" i="1"/>
  <c r="O9368" i="1"/>
  <c r="O9369" i="1"/>
  <c r="O9370" i="1"/>
  <c r="O9371" i="1"/>
  <c r="O9372" i="1"/>
  <c r="O9373" i="1"/>
  <c r="O9374" i="1"/>
  <c r="O9375" i="1"/>
  <c r="O9376" i="1"/>
  <c r="O9377" i="1"/>
  <c r="O9378" i="1"/>
  <c r="O9379" i="1"/>
  <c r="O9380" i="1"/>
  <c r="O9381" i="1"/>
  <c r="O9382" i="1"/>
  <c r="O9383" i="1"/>
  <c r="O9384" i="1"/>
  <c r="O9385" i="1"/>
  <c r="O9386" i="1"/>
  <c r="O9387" i="1"/>
  <c r="O9388" i="1"/>
  <c r="O9389" i="1"/>
  <c r="O9390" i="1"/>
  <c r="O9391" i="1"/>
  <c r="O9392" i="1"/>
  <c r="O9393" i="1"/>
  <c r="O9394" i="1"/>
  <c r="O9395" i="1"/>
  <c r="O9396" i="1"/>
  <c r="O9397" i="1"/>
  <c r="O9398" i="1"/>
  <c r="O9399" i="1"/>
  <c r="O9400" i="1"/>
  <c r="O9401" i="1"/>
  <c r="O9402" i="1"/>
  <c r="O9403" i="1"/>
  <c r="O9404" i="1"/>
  <c r="O9405" i="1"/>
  <c r="O9406" i="1"/>
  <c r="O9407" i="1"/>
  <c r="O9408" i="1"/>
  <c r="O9409" i="1"/>
  <c r="O9410" i="1"/>
  <c r="O9411" i="1"/>
  <c r="O9412" i="1"/>
  <c r="O9413" i="1"/>
  <c r="O9414" i="1"/>
  <c r="O9415" i="1"/>
  <c r="O9416" i="1"/>
  <c r="O9417" i="1"/>
  <c r="O9418" i="1"/>
  <c r="O9419" i="1"/>
  <c r="O9420" i="1"/>
  <c r="O9421" i="1"/>
  <c r="O9422" i="1"/>
  <c r="O9423" i="1"/>
  <c r="O9424" i="1"/>
  <c r="O9425" i="1"/>
  <c r="O9426" i="1"/>
  <c r="O9427" i="1"/>
  <c r="O9428" i="1"/>
  <c r="O9429" i="1"/>
  <c r="O9430" i="1"/>
  <c r="O9431" i="1"/>
  <c r="O9432" i="1"/>
  <c r="O9433" i="1"/>
  <c r="O9434" i="1"/>
  <c r="O9435" i="1"/>
  <c r="O9436" i="1"/>
  <c r="O9437" i="1"/>
  <c r="O9438" i="1"/>
  <c r="O9439" i="1"/>
  <c r="O9440" i="1"/>
  <c r="O9441" i="1"/>
  <c r="O9442" i="1"/>
  <c r="O9443" i="1"/>
  <c r="O9444" i="1"/>
  <c r="O9445" i="1"/>
  <c r="O9446" i="1"/>
  <c r="O9447" i="1"/>
  <c r="O9448" i="1"/>
  <c r="O9449" i="1"/>
  <c r="O9450" i="1"/>
  <c r="O9451" i="1"/>
  <c r="O9452" i="1"/>
  <c r="O9453" i="1"/>
  <c r="O9454" i="1"/>
  <c r="O9455" i="1"/>
  <c r="O9456" i="1"/>
  <c r="O9457" i="1"/>
  <c r="O9458" i="1"/>
  <c r="O9459" i="1"/>
  <c r="O9460" i="1"/>
  <c r="O9461" i="1"/>
  <c r="O9462" i="1"/>
  <c r="O9463" i="1"/>
  <c r="O9464" i="1"/>
  <c r="O9465" i="1"/>
  <c r="O9466" i="1"/>
  <c r="O9467" i="1"/>
  <c r="O9468" i="1"/>
  <c r="O9469" i="1"/>
  <c r="O9470" i="1"/>
  <c r="O9471" i="1"/>
  <c r="O9472" i="1"/>
  <c r="O9473" i="1"/>
  <c r="O9474" i="1"/>
  <c r="O9475" i="1"/>
  <c r="O9476" i="1"/>
  <c r="O9477" i="1"/>
  <c r="O9478" i="1"/>
  <c r="O9479" i="1"/>
  <c r="O9480" i="1"/>
  <c r="O9481" i="1"/>
  <c r="O9482" i="1"/>
  <c r="O9483" i="1"/>
  <c r="O9484" i="1"/>
  <c r="O9485" i="1"/>
  <c r="O9486" i="1"/>
  <c r="O9487" i="1"/>
  <c r="O9488" i="1"/>
  <c r="O9489" i="1"/>
  <c r="O9490" i="1"/>
  <c r="O9491" i="1"/>
  <c r="O9492" i="1"/>
  <c r="O9493" i="1"/>
  <c r="O9494" i="1"/>
  <c r="O9495" i="1"/>
  <c r="O9496" i="1"/>
  <c r="O9497" i="1"/>
  <c r="O9498" i="1"/>
  <c r="O9499" i="1"/>
  <c r="O9500" i="1"/>
  <c r="O9501" i="1"/>
  <c r="O9502" i="1"/>
  <c r="O9503" i="1"/>
  <c r="O9504" i="1"/>
  <c r="O9505" i="1"/>
  <c r="O9506" i="1"/>
  <c r="O9507" i="1"/>
  <c r="O9508" i="1"/>
  <c r="O9509" i="1"/>
  <c r="O9510" i="1"/>
  <c r="O9511" i="1"/>
  <c r="O9512" i="1"/>
  <c r="O9513" i="1"/>
  <c r="O9514" i="1"/>
  <c r="O9515" i="1"/>
  <c r="O9516" i="1"/>
  <c r="O9517" i="1"/>
  <c r="O9518" i="1"/>
  <c r="O9519" i="1"/>
  <c r="O9520" i="1"/>
  <c r="O9521" i="1"/>
  <c r="O9522" i="1"/>
  <c r="O9523" i="1"/>
  <c r="O9524" i="1"/>
  <c r="O9525" i="1"/>
  <c r="O9526" i="1"/>
  <c r="O9527" i="1"/>
  <c r="O9528" i="1"/>
  <c r="O9529" i="1"/>
  <c r="O9530" i="1"/>
  <c r="O9531" i="1"/>
  <c r="O9532" i="1"/>
  <c r="O9533" i="1"/>
  <c r="O9534" i="1"/>
  <c r="O9535" i="1"/>
  <c r="O9536" i="1"/>
  <c r="O9537" i="1"/>
  <c r="O9538" i="1"/>
  <c r="O9539" i="1"/>
  <c r="O9540" i="1"/>
  <c r="O9541" i="1"/>
  <c r="O9542" i="1"/>
  <c r="O9543" i="1"/>
  <c r="O9544" i="1"/>
  <c r="O9545" i="1"/>
  <c r="O9546" i="1"/>
  <c r="O9547" i="1"/>
  <c r="O9548" i="1"/>
  <c r="O9549" i="1"/>
  <c r="O9550" i="1"/>
  <c r="O9551" i="1"/>
  <c r="O9552" i="1"/>
  <c r="O9553" i="1"/>
  <c r="O9554" i="1"/>
  <c r="O9555" i="1"/>
  <c r="O9556" i="1"/>
  <c r="O9557" i="1"/>
  <c r="O9558" i="1"/>
  <c r="O9559" i="1"/>
  <c r="O9560" i="1"/>
  <c r="O9561" i="1"/>
  <c r="O9562" i="1"/>
  <c r="O9563" i="1"/>
  <c r="O9564" i="1"/>
  <c r="O9565" i="1"/>
  <c r="O9566" i="1"/>
  <c r="O9567" i="1"/>
  <c r="O9568" i="1"/>
  <c r="O9569" i="1"/>
  <c r="O9570" i="1"/>
  <c r="O9571" i="1"/>
  <c r="O9572" i="1"/>
  <c r="O9573" i="1"/>
  <c r="O9574" i="1"/>
  <c r="O9575" i="1"/>
  <c r="O9576" i="1"/>
  <c r="O9577" i="1"/>
  <c r="O9578" i="1"/>
  <c r="O9579" i="1"/>
  <c r="O9580" i="1"/>
  <c r="O9581" i="1"/>
  <c r="O9582" i="1"/>
  <c r="O9583" i="1"/>
  <c r="O9584" i="1"/>
  <c r="O9585" i="1"/>
  <c r="O9586" i="1"/>
  <c r="O9587" i="1"/>
  <c r="O9588" i="1"/>
  <c r="O9589" i="1"/>
  <c r="O9590" i="1"/>
  <c r="O9591" i="1"/>
  <c r="O9592" i="1"/>
  <c r="O9593" i="1"/>
  <c r="O9594" i="1"/>
  <c r="O9595" i="1"/>
  <c r="O9596" i="1"/>
  <c r="O9597" i="1"/>
  <c r="O9598" i="1"/>
  <c r="O9599" i="1"/>
  <c r="O9600" i="1"/>
  <c r="O9601" i="1"/>
  <c r="O9602" i="1"/>
  <c r="O9603" i="1"/>
  <c r="O9604" i="1"/>
  <c r="O9605" i="1"/>
  <c r="O9606" i="1"/>
  <c r="O9607" i="1"/>
  <c r="O9608" i="1"/>
  <c r="O9609" i="1"/>
  <c r="O9610" i="1"/>
  <c r="O9611" i="1"/>
  <c r="O9612" i="1"/>
  <c r="O9613" i="1"/>
  <c r="O9614" i="1"/>
  <c r="O9615" i="1"/>
  <c r="O9616" i="1"/>
  <c r="O9617" i="1"/>
  <c r="O9618" i="1"/>
  <c r="O9619" i="1"/>
  <c r="O9620" i="1"/>
  <c r="O9621" i="1"/>
  <c r="O9622" i="1"/>
  <c r="O9623" i="1"/>
  <c r="O9624" i="1"/>
  <c r="O9625" i="1"/>
  <c r="O9626" i="1"/>
  <c r="O9627" i="1"/>
  <c r="O9628" i="1"/>
  <c r="O9629" i="1"/>
  <c r="O9630" i="1"/>
  <c r="O9631" i="1"/>
  <c r="O9632" i="1"/>
  <c r="O9633" i="1"/>
  <c r="O9634" i="1"/>
  <c r="O9635" i="1"/>
  <c r="O9636" i="1"/>
  <c r="O9637" i="1"/>
  <c r="O9638" i="1"/>
  <c r="O9639" i="1"/>
  <c r="O9640" i="1"/>
  <c r="O9641" i="1"/>
  <c r="O9642" i="1"/>
  <c r="O9643" i="1"/>
  <c r="O9644" i="1"/>
  <c r="O9645" i="1"/>
  <c r="O9646" i="1"/>
  <c r="O9647" i="1"/>
  <c r="O9648" i="1"/>
  <c r="O9649" i="1"/>
  <c r="O9650" i="1"/>
  <c r="O9651" i="1"/>
  <c r="O9652" i="1"/>
  <c r="O9653" i="1"/>
  <c r="O9654" i="1"/>
  <c r="O9655" i="1"/>
  <c r="O9656" i="1"/>
  <c r="O9657" i="1"/>
  <c r="O9658" i="1"/>
  <c r="O9659" i="1"/>
  <c r="O9660" i="1"/>
  <c r="O9661" i="1"/>
  <c r="O9662" i="1"/>
  <c r="O9663" i="1"/>
  <c r="O9664" i="1"/>
  <c r="O9665" i="1"/>
  <c r="O9666" i="1"/>
  <c r="O9667" i="1"/>
  <c r="O9668" i="1"/>
  <c r="O9669" i="1"/>
  <c r="O9670" i="1"/>
  <c r="O9671" i="1"/>
  <c r="O9672" i="1"/>
  <c r="O9673" i="1"/>
  <c r="O9674" i="1"/>
  <c r="O9675" i="1"/>
  <c r="O9676" i="1"/>
  <c r="O9677" i="1"/>
  <c r="O9678" i="1"/>
  <c r="O9679" i="1"/>
  <c r="O9680" i="1"/>
  <c r="O9681" i="1"/>
  <c r="O9682" i="1"/>
  <c r="O9683" i="1"/>
  <c r="O9684" i="1"/>
  <c r="O9685" i="1"/>
  <c r="O9686" i="1"/>
  <c r="O9687" i="1"/>
  <c r="O9688" i="1"/>
  <c r="O9689" i="1"/>
  <c r="O9690" i="1"/>
  <c r="O9691" i="1"/>
  <c r="O9692" i="1"/>
  <c r="O9693" i="1"/>
  <c r="O9694" i="1"/>
  <c r="O9695" i="1"/>
  <c r="O9696" i="1"/>
  <c r="O9697" i="1"/>
  <c r="O9698" i="1"/>
  <c r="O9699" i="1"/>
  <c r="O9700" i="1"/>
  <c r="O9701" i="1"/>
  <c r="O9702" i="1"/>
  <c r="O9703" i="1"/>
  <c r="O9704" i="1"/>
  <c r="O9705" i="1"/>
  <c r="O9706" i="1"/>
  <c r="O9707" i="1"/>
  <c r="O9708" i="1"/>
  <c r="O9709" i="1"/>
  <c r="O9710" i="1"/>
  <c r="O9711" i="1"/>
  <c r="O9712" i="1"/>
  <c r="O9713" i="1"/>
  <c r="O9714" i="1"/>
  <c r="O9715" i="1"/>
  <c r="O9716" i="1"/>
  <c r="O9717" i="1"/>
  <c r="O9718" i="1"/>
  <c r="O9719" i="1"/>
  <c r="O9720" i="1"/>
  <c r="O9721" i="1"/>
  <c r="O9722" i="1"/>
  <c r="O9723" i="1"/>
  <c r="O9724" i="1"/>
  <c r="O9725" i="1"/>
  <c r="O9726" i="1"/>
  <c r="O9727" i="1"/>
  <c r="O9728" i="1"/>
  <c r="O9729" i="1"/>
  <c r="O9730" i="1"/>
  <c r="O9731" i="1"/>
  <c r="O9732" i="1"/>
  <c r="O9733" i="1"/>
  <c r="O9734" i="1"/>
  <c r="O9735" i="1"/>
  <c r="O9736" i="1"/>
  <c r="O9737" i="1"/>
  <c r="O9738" i="1"/>
  <c r="O9739" i="1"/>
  <c r="O9740" i="1"/>
  <c r="O9741" i="1"/>
  <c r="O9742" i="1"/>
  <c r="O9743" i="1"/>
  <c r="O9744" i="1"/>
  <c r="O9745" i="1"/>
  <c r="O9746" i="1"/>
  <c r="O9747" i="1"/>
  <c r="O9748" i="1"/>
  <c r="O9749" i="1"/>
  <c r="O9750" i="1"/>
  <c r="O9751" i="1"/>
  <c r="O9752" i="1"/>
  <c r="O9753" i="1"/>
  <c r="O9754" i="1"/>
  <c r="O9755" i="1"/>
  <c r="O9756" i="1"/>
  <c r="O9757" i="1"/>
  <c r="O9758" i="1"/>
  <c r="O9759" i="1"/>
  <c r="O9760" i="1"/>
  <c r="O9761" i="1"/>
  <c r="O9762" i="1"/>
  <c r="O9763" i="1"/>
  <c r="O9764" i="1"/>
  <c r="O9765" i="1"/>
  <c r="O9766" i="1"/>
  <c r="O9767" i="1"/>
  <c r="O9768" i="1"/>
  <c r="O9769" i="1"/>
  <c r="O9770" i="1"/>
  <c r="O9771" i="1"/>
  <c r="O9772" i="1"/>
  <c r="O9773" i="1"/>
  <c r="O9774" i="1"/>
  <c r="O9775" i="1"/>
  <c r="O9776" i="1"/>
  <c r="O9777" i="1"/>
  <c r="O9778" i="1"/>
  <c r="O9779" i="1"/>
  <c r="O9780" i="1"/>
  <c r="O9781" i="1"/>
  <c r="O9782" i="1"/>
  <c r="O9783" i="1"/>
  <c r="O9784" i="1"/>
  <c r="O9785" i="1"/>
  <c r="O9786" i="1"/>
  <c r="O9787" i="1"/>
  <c r="O9788" i="1"/>
  <c r="O9789" i="1"/>
  <c r="O9790" i="1"/>
  <c r="O9791" i="1"/>
  <c r="O9792" i="1"/>
  <c r="O9793" i="1"/>
  <c r="O9794" i="1"/>
  <c r="O9795" i="1"/>
  <c r="O9796" i="1"/>
  <c r="O9797" i="1"/>
  <c r="O9798" i="1"/>
  <c r="O9799" i="1"/>
  <c r="O9800" i="1"/>
  <c r="O9801" i="1"/>
  <c r="O9802" i="1"/>
  <c r="O9803" i="1"/>
  <c r="O9804" i="1"/>
  <c r="O9805" i="1"/>
  <c r="O9806" i="1"/>
  <c r="O9807" i="1"/>
  <c r="O9808" i="1"/>
  <c r="O9809" i="1"/>
  <c r="O9810" i="1"/>
  <c r="O9811" i="1"/>
  <c r="O9812" i="1"/>
  <c r="O9813" i="1"/>
  <c r="O9814" i="1"/>
  <c r="O9815" i="1"/>
  <c r="O9816" i="1"/>
  <c r="O9817" i="1"/>
  <c r="O9818" i="1"/>
  <c r="O9819" i="1"/>
  <c r="O9820" i="1"/>
  <c r="O9821" i="1"/>
  <c r="O9822" i="1"/>
  <c r="O9823" i="1"/>
  <c r="O9824" i="1"/>
  <c r="O9825" i="1"/>
  <c r="O9826" i="1"/>
  <c r="O9827" i="1"/>
  <c r="O9828" i="1"/>
  <c r="O9829" i="1"/>
  <c r="O9830" i="1"/>
  <c r="O9831" i="1"/>
  <c r="O9832" i="1"/>
  <c r="O9833" i="1"/>
  <c r="O9834" i="1"/>
  <c r="O9835" i="1"/>
  <c r="O9836" i="1"/>
  <c r="O9837" i="1"/>
  <c r="O9838" i="1"/>
  <c r="O9839" i="1"/>
  <c r="O9840" i="1"/>
  <c r="O9841" i="1"/>
  <c r="O9842" i="1"/>
  <c r="O9843" i="1"/>
  <c r="O9844" i="1"/>
  <c r="O9845" i="1"/>
  <c r="O9846" i="1"/>
  <c r="O9847" i="1"/>
  <c r="O9848" i="1"/>
  <c r="O9849" i="1"/>
  <c r="O9850" i="1"/>
  <c r="O9851" i="1"/>
  <c r="O9852" i="1"/>
  <c r="O9853" i="1"/>
  <c r="O9854" i="1"/>
  <c r="O9855" i="1"/>
  <c r="O9856" i="1"/>
  <c r="O9857" i="1"/>
  <c r="O9858" i="1"/>
  <c r="O9859" i="1"/>
  <c r="O9860" i="1"/>
  <c r="O9861" i="1"/>
  <c r="O9862" i="1"/>
  <c r="O9863" i="1"/>
  <c r="O9864" i="1"/>
  <c r="O9865" i="1"/>
  <c r="O9866" i="1"/>
  <c r="O9867" i="1"/>
  <c r="O9868" i="1"/>
  <c r="O9869" i="1"/>
  <c r="O9870" i="1"/>
  <c r="O9871" i="1"/>
  <c r="O9872" i="1"/>
  <c r="O9873" i="1"/>
  <c r="O9874" i="1"/>
  <c r="O9875" i="1"/>
  <c r="O9876" i="1"/>
  <c r="O9877" i="1"/>
  <c r="O9878" i="1"/>
  <c r="O9879" i="1"/>
  <c r="O9880" i="1"/>
  <c r="O9881" i="1"/>
  <c r="O9882" i="1"/>
  <c r="O9883" i="1"/>
  <c r="O9884" i="1"/>
  <c r="O9885" i="1"/>
  <c r="O9886" i="1"/>
  <c r="O9887" i="1"/>
  <c r="O9888" i="1"/>
  <c r="O9889" i="1"/>
  <c r="O9890" i="1"/>
  <c r="O9891" i="1"/>
  <c r="O9892" i="1"/>
  <c r="O9893" i="1"/>
  <c r="O9894" i="1"/>
  <c r="O9895" i="1"/>
  <c r="O9896" i="1"/>
  <c r="O9897" i="1"/>
  <c r="O9898" i="1"/>
  <c r="O9899" i="1"/>
  <c r="O9900" i="1"/>
  <c r="O9901" i="1"/>
  <c r="O9902" i="1"/>
  <c r="O9903" i="1"/>
  <c r="O9904" i="1"/>
  <c r="O9905" i="1"/>
  <c r="O9906" i="1"/>
  <c r="O9907" i="1"/>
  <c r="O9908" i="1"/>
  <c r="O9909" i="1"/>
  <c r="O9910" i="1"/>
  <c r="O9911" i="1"/>
  <c r="O9912" i="1"/>
  <c r="O9913" i="1"/>
  <c r="O9914" i="1"/>
  <c r="O9915" i="1"/>
  <c r="O9916" i="1"/>
  <c r="O9917" i="1"/>
  <c r="O9918" i="1"/>
  <c r="O9919" i="1"/>
  <c r="O9920" i="1"/>
  <c r="O9921" i="1"/>
  <c r="O9922" i="1"/>
  <c r="O9923" i="1"/>
  <c r="O9924" i="1"/>
  <c r="O9925" i="1"/>
  <c r="O9926" i="1"/>
  <c r="O9927" i="1"/>
  <c r="O9928" i="1"/>
  <c r="O9929" i="1"/>
  <c r="O9930" i="1"/>
  <c r="O9931" i="1"/>
  <c r="O9932" i="1"/>
  <c r="O9933" i="1"/>
  <c r="O9934" i="1"/>
  <c r="O9935" i="1"/>
  <c r="O9936" i="1"/>
  <c r="O9937" i="1"/>
  <c r="O9938" i="1"/>
  <c r="O9939" i="1"/>
  <c r="O9940" i="1"/>
  <c r="O9941" i="1"/>
  <c r="O9942" i="1"/>
  <c r="O9943" i="1"/>
  <c r="O9944" i="1"/>
  <c r="O9945" i="1"/>
  <c r="O9946" i="1"/>
  <c r="O9947" i="1"/>
  <c r="O9948" i="1"/>
  <c r="O9949" i="1"/>
  <c r="O9950" i="1"/>
  <c r="O9951" i="1"/>
  <c r="O9952" i="1"/>
  <c r="O9953" i="1"/>
  <c r="O9954" i="1"/>
  <c r="O9955" i="1"/>
  <c r="O9956" i="1"/>
  <c r="O9957" i="1"/>
  <c r="O9958" i="1"/>
  <c r="O9959" i="1"/>
  <c r="O9960" i="1"/>
  <c r="O9961" i="1"/>
  <c r="O9962" i="1"/>
  <c r="O9963" i="1"/>
  <c r="O9964" i="1"/>
  <c r="O9965" i="1"/>
  <c r="O9966" i="1"/>
  <c r="O9967" i="1"/>
  <c r="O9968" i="1"/>
  <c r="O9969" i="1"/>
  <c r="O9970" i="1"/>
  <c r="O9971" i="1"/>
  <c r="O9972" i="1"/>
  <c r="O9973" i="1"/>
  <c r="O9974" i="1"/>
  <c r="O9975" i="1"/>
  <c r="O9976" i="1"/>
  <c r="O9977" i="1"/>
  <c r="O9978" i="1"/>
  <c r="O9979" i="1"/>
  <c r="O9980" i="1"/>
  <c r="O9981" i="1"/>
  <c r="O9982" i="1"/>
  <c r="O9983" i="1"/>
  <c r="O9984" i="1"/>
  <c r="O9985" i="1"/>
  <c r="O9986" i="1"/>
  <c r="O9987" i="1"/>
  <c r="O9988" i="1"/>
  <c r="O9989" i="1"/>
  <c r="O9990" i="1"/>
  <c r="O9991" i="1"/>
  <c r="O9992" i="1"/>
  <c r="O9993" i="1"/>
  <c r="O9994" i="1"/>
  <c r="O9995" i="1"/>
  <c r="O9996" i="1"/>
  <c r="O9997" i="1"/>
  <c r="O9998" i="1"/>
  <c r="O9999" i="1"/>
  <c r="O10000" i="1"/>
  <c r="O10001" i="1"/>
  <c r="O10002" i="1"/>
  <c r="O10003" i="1"/>
  <c r="O10004" i="1"/>
  <c r="O10005" i="1"/>
  <c r="O10006" i="1"/>
  <c r="O10007" i="1"/>
  <c r="O10008" i="1"/>
  <c r="O10009" i="1"/>
  <c r="O10010" i="1"/>
  <c r="O10011" i="1"/>
  <c r="O10012" i="1"/>
  <c r="O10013" i="1"/>
  <c r="O10014" i="1"/>
  <c r="O10015" i="1"/>
  <c r="O10016" i="1"/>
  <c r="O10017" i="1"/>
  <c r="O10018" i="1"/>
  <c r="O10019" i="1"/>
  <c r="O10020" i="1"/>
  <c r="O10021" i="1"/>
  <c r="O10022" i="1"/>
  <c r="O10023" i="1"/>
  <c r="O10024" i="1"/>
  <c r="O10025" i="1"/>
  <c r="O10026" i="1"/>
  <c r="O10027" i="1"/>
  <c r="O10028" i="1"/>
  <c r="O10029" i="1"/>
  <c r="O10030" i="1"/>
  <c r="O10031" i="1"/>
  <c r="O10032" i="1"/>
  <c r="O10033" i="1"/>
  <c r="O10034" i="1"/>
  <c r="O10035" i="1"/>
  <c r="O10036" i="1"/>
  <c r="O10037" i="1"/>
  <c r="O10038" i="1"/>
  <c r="O10039" i="1"/>
  <c r="O10040" i="1"/>
  <c r="O10041" i="1"/>
  <c r="O10042" i="1"/>
  <c r="O10043" i="1"/>
  <c r="O10044" i="1"/>
  <c r="O10045" i="1"/>
  <c r="O10046" i="1"/>
  <c r="O10047" i="1"/>
  <c r="O10048" i="1"/>
  <c r="O10049" i="1"/>
  <c r="O10050" i="1"/>
  <c r="O10051" i="1"/>
  <c r="O10052" i="1"/>
  <c r="O10053" i="1"/>
  <c r="O10054" i="1"/>
  <c r="O10055" i="1"/>
  <c r="O10056" i="1"/>
  <c r="O10057" i="1"/>
  <c r="O10058" i="1"/>
  <c r="O10059" i="1"/>
  <c r="O10060" i="1"/>
  <c r="O10061" i="1"/>
  <c r="O10062" i="1"/>
  <c r="O10063" i="1"/>
  <c r="O10064" i="1"/>
  <c r="O10065" i="1"/>
  <c r="O10066" i="1"/>
  <c r="O10067" i="1"/>
  <c r="O10068" i="1"/>
  <c r="O10069" i="1"/>
  <c r="O10070" i="1"/>
  <c r="O10071" i="1"/>
  <c r="O10072" i="1"/>
  <c r="O10073" i="1"/>
  <c r="O10074" i="1"/>
  <c r="O10075" i="1"/>
  <c r="O10076" i="1"/>
  <c r="O10077" i="1"/>
  <c r="O10078" i="1"/>
  <c r="O10079" i="1"/>
  <c r="O10080" i="1"/>
  <c r="O10081" i="1"/>
  <c r="O10082" i="1"/>
  <c r="O10083" i="1"/>
  <c r="O10084" i="1"/>
  <c r="O10085" i="1"/>
  <c r="O10086" i="1"/>
  <c r="O10087" i="1"/>
  <c r="O10088" i="1"/>
  <c r="O10089" i="1"/>
  <c r="O10090" i="1"/>
  <c r="O10091" i="1"/>
  <c r="O10092" i="1"/>
  <c r="O10093" i="1"/>
  <c r="O10094" i="1"/>
  <c r="O10095" i="1"/>
  <c r="O10096" i="1"/>
  <c r="O10097" i="1"/>
  <c r="O10098" i="1"/>
  <c r="O10099" i="1"/>
  <c r="O10100" i="1"/>
  <c r="O10101" i="1"/>
  <c r="O10102" i="1"/>
  <c r="O10103" i="1"/>
  <c r="O10104" i="1"/>
  <c r="O10105" i="1"/>
  <c r="O10106" i="1"/>
  <c r="O10107" i="1"/>
  <c r="O10108" i="1"/>
  <c r="O10109" i="1"/>
  <c r="O10110" i="1"/>
  <c r="O10111" i="1"/>
  <c r="O10112" i="1"/>
  <c r="O10113" i="1"/>
  <c r="O10114" i="1"/>
  <c r="O10115" i="1"/>
  <c r="O10116" i="1"/>
  <c r="O10117" i="1"/>
  <c r="O10118" i="1"/>
  <c r="O10119" i="1"/>
  <c r="O10120" i="1"/>
  <c r="O10121" i="1"/>
  <c r="O10122" i="1"/>
  <c r="O10123" i="1"/>
  <c r="O10124" i="1"/>
  <c r="O10125" i="1"/>
  <c r="O10126" i="1"/>
  <c r="O10127" i="1"/>
  <c r="O10128" i="1"/>
  <c r="O10129" i="1"/>
  <c r="O10130" i="1"/>
  <c r="O10131" i="1"/>
  <c r="O10132" i="1"/>
  <c r="O10133" i="1"/>
  <c r="O10134" i="1"/>
  <c r="O10135" i="1"/>
  <c r="O10136" i="1"/>
  <c r="O10137" i="1"/>
  <c r="O10138" i="1"/>
  <c r="O10139" i="1"/>
  <c r="O10140" i="1"/>
  <c r="O10141" i="1"/>
  <c r="O10142" i="1"/>
  <c r="O10143" i="1"/>
  <c r="O10144" i="1"/>
  <c r="O10145" i="1"/>
  <c r="O10146" i="1"/>
  <c r="O10147" i="1"/>
  <c r="O10148" i="1"/>
  <c r="O10149" i="1"/>
  <c r="O10150" i="1"/>
  <c r="O10151" i="1"/>
  <c r="O10152" i="1"/>
  <c r="O10153" i="1"/>
  <c r="O10154" i="1"/>
  <c r="O10155" i="1"/>
  <c r="O10156" i="1"/>
  <c r="O10157" i="1"/>
  <c r="O10158" i="1"/>
  <c r="O10159" i="1"/>
  <c r="O10160" i="1"/>
  <c r="O10161" i="1"/>
  <c r="O10162" i="1"/>
  <c r="O10163" i="1"/>
  <c r="O10164" i="1"/>
  <c r="O10165" i="1"/>
  <c r="O10166" i="1"/>
  <c r="O10167" i="1"/>
  <c r="O10168" i="1"/>
  <c r="O10169" i="1"/>
  <c r="O10170" i="1"/>
  <c r="O10171" i="1"/>
  <c r="O10172" i="1"/>
  <c r="O10173" i="1"/>
  <c r="O10174" i="1"/>
  <c r="O10175" i="1"/>
  <c r="O10176" i="1"/>
  <c r="O10177" i="1"/>
  <c r="O10178" i="1"/>
  <c r="O10179" i="1"/>
  <c r="O10180" i="1"/>
  <c r="O10181" i="1"/>
  <c r="O10182" i="1"/>
  <c r="O10183" i="1"/>
  <c r="O10184" i="1"/>
  <c r="O10185" i="1"/>
  <c r="O10186" i="1"/>
  <c r="O10187" i="1"/>
  <c r="O10188" i="1"/>
  <c r="O10189" i="1"/>
  <c r="O10190" i="1"/>
  <c r="O10191" i="1"/>
  <c r="O10192" i="1"/>
  <c r="O10193" i="1"/>
  <c r="O10194" i="1"/>
  <c r="O10195" i="1"/>
  <c r="O10196" i="1"/>
  <c r="O10197" i="1"/>
  <c r="O10198" i="1"/>
  <c r="O10199" i="1"/>
  <c r="O10200" i="1"/>
  <c r="O10201" i="1"/>
  <c r="O10202" i="1"/>
  <c r="O10203" i="1"/>
  <c r="O10204" i="1"/>
  <c r="O10205" i="1"/>
  <c r="O10206" i="1"/>
  <c r="O10207" i="1"/>
  <c r="O10208" i="1"/>
  <c r="O10209" i="1"/>
  <c r="O10210" i="1"/>
  <c r="O10211" i="1"/>
  <c r="O10212" i="1"/>
  <c r="O10213" i="1"/>
  <c r="O10214" i="1"/>
  <c r="O10215" i="1"/>
  <c r="O10216" i="1"/>
  <c r="O10217" i="1"/>
  <c r="O10218" i="1"/>
  <c r="O10219" i="1"/>
  <c r="O10220" i="1"/>
  <c r="O10221" i="1"/>
  <c r="O10222" i="1"/>
  <c r="O10223" i="1"/>
  <c r="O10224" i="1"/>
  <c r="O10225" i="1"/>
  <c r="O10226" i="1"/>
  <c r="O10227" i="1"/>
  <c r="O10228" i="1"/>
  <c r="O10229" i="1"/>
  <c r="O10230" i="1"/>
  <c r="O10231" i="1"/>
  <c r="O10232" i="1"/>
  <c r="O10233" i="1"/>
  <c r="O10234" i="1"/>
  <c r="O10235" i="1"/>
  <c r="O10236" i="1"/>
  <c r="O10237" i="1"/>
  <c r="O10238" i="1"/>
  <c r="O10239" i="1"/>
  <c r="O10240" i="1"/>
  <c r="O10241" i="1"/>
  <c r="O10242" i="1"/>
  <c r="O10243" i="1"/>
  <c r="O10244" i="1"/>
  <c r="O10245" i="1"/>
  <c r="O10246" i="1"/>
  <c r="O10247" i="1"/>
  <c r="O10248" i="1"/>
  <c r="O10249" i="1"/>
  <c r="O10250" i="1"/>
  <c r="O10251" i="1"/>
  <c r="O10252" i="1"/>
  <c r="O10253" i="1"/>
  <c r="O10254" i="1"/>
  <c r="O10255" i="1"/>
  <c r="O10256" i="1"/>
  <c r="O10257" i="1"/>
  <c r="O10258" i="1"/>
  <c r="O10259" i="1"/>
  <c r="O10260" i="1"/>
  <c r="O10261" i="1"/>
  <c r="O10262" i="1"/>
  <c r="O10263" i="1"/>
  <c r="O10264" i="1"/>
  <c r="O10265" i="1"/>
  <c r="O10266" i="1"/>
  <c r="O10267" i="1"/>
  <c r="O10268" i="1"/>
  <c r="O10269" i="1"/>
  <c r="O10270" i="1"/>
  <c r="O10271" i="1"/>
  <c r="O10272" i="1"/>
  <c r="O10273" i="1"/>
  <c r="O10274" i="1"/>
  <c r="O10275" i="1"/>
  <c r="O10276" i="1"/>
  <c r="O10277" i="1"/>
  <c r="O10278" i="1"/>
  <c r="O10279" i="1"/>
  <c r="O10280" i="1"/>
  <c r="O10281" i="1"/>
  <c r="O10282" i="1"/>
  <c r="O10283" i="1"/>
  <c r="O10284" i="1"/>
  <c r="O10285" i="1"/>
  <c r="O10286" i="1"/>
  <c r="O10287" i="1"/>
  <c r="O10288" i="1"/>
  <c r="O10289" i="1"/>
  <c r="O10290" i="1"/>
  <c r="O10291" i="1"/>
  <c r="O10292" i="1"/>
  <c r="O10293" i="1"/>
  <c r="O10294" i="1"/>
  <c r="O10295" i="1"/>
  <c r="O10296" i="1"/>
  <c r="O10297" i="1"/>
  <c r="O10298" i="1"/>
  <c r="O10299" i="1"/>
  <c r="O10300" i="1"/>
  <c r="O10301" i="1"/>
  <c r="O10302" i="1"/>
  <c r="O10303" i="1"/>
  <c r="O10304" i="1"/>
  <c r="O10305" i="1"/>
  <c r="O10306" i="1"/>
  <c r="O10307" i="1"/>
  <c r="O10308" i="1"/>
  <c r="O10309" i="1"/>
  <c r="O10310" i="1"/>
  <c r="O10311" i="1"/>
  <c r="O10312" i="1"/>
  <c r="O10313" i="1"/>
  <c r="O10314" i="1"/>
  <c r="O10315" i="1"/>
  <c r="O10316" i="1"/>
  <c r="O10317" i="1"/>
  <c r="O10318" i="1"/>
  <c r="O10319" i="1"/>
  <c r="O10320" i="1"/>
  <c r="O10321" i="1"/>
  <c r="O10322" i="1"/>
  <c r="O10323" i="1"/>
  <c r="O10324" i="1"/>
  <c r="O10325" i="1"/>
  <c r="O10326" i="1"/>
  <c r="O10327" i="1"/>
  <c r="O10328" i="1"/>
  <c r="O10329" i="1"/>
  <c r="O10330" i="1"/>
  <c r="O10331" i="1"/>
  <c r="O10332" i="1"/>
  <c r="O10333" i="1"/>
  <c r="O10334" i="1"/>
  <c r="O10335" i="1"/>
  <c r="O10336" i="1"/>
  <c r="O10337" i="1"/>
  <c r="O10338" i="1"/>
  <c r="O10339" i="1"/>
  <c r="O10340" i="1"/>
  <c r="O10341" i="1"/>
  <c r="O10342" i="1"/>
  <c r="O10343" i="1"/>
  <c r="O10344" i="1"/>
  <c r="O10345" i="1"/>
  <c r="O10346" i="1"/>
  <c r="O10347" i="1"/>
  <c r="O10348" i="1"/>
  <c r="O10349" i="1"/>
  <c r="O10350" i="1"/>
  <c r="O10351" i="1"/>
  <c r="O10352" i="1"/>
  <c r="O10353" i="1"/>
  <c r="O10354" i="1"/>
  <c r="O10355" i="1"/>
  <c r="O10356" i="1"/>
  <c r="O10357" i="1"/>
  <c r="O10358" i="1"/>
  <c r="O10359" i="1"/>
  <c r="O10360" i="1"/>
  <c r="O10361" i="1"/>
  <c r="O10362" i="1"/>
  <c r="O10363" i="1"/>
  <c r="O10364" i="1"/>
  <c r="O10365" i="1"/>
  <c r="O10366" i="1"/>
  <c r="O10367" i="1"/>
  <c r="O10368" i="1"/>
  <c r="O10369" i="1"/>
  <c r="O10370" i="1"/>
  <c r="O10371" i="1"/>
  <c r="O10372" i="1"/>
  <c r="O10373" i="1"/>
  <c r="O10374" i="1"/>
  <c r="O10375" i="1"/>
  <c r="O10376" i="1"/>
  <c r="O10377" i="1"/>
  <c r="O10378" i="1"/>
  <c r="O10379" i="1"/>
  <c r="O10380" i="1"/>
  <c r="O10381" i="1"/>
  <c r="O10382" i="1"/>
  <c r="O10383" i="1"/>
  <c r="O10384" i="1"/>
  <c r="O10385" i="1"/>
  <c r="O10386" i="1"/>
  <c r="O10387" i="1"/>
  <c r="O10388" i="1"/>
  <c r="O10389" i="1"/>
  <c r="O10390" i="1"/>
  <c r="O10391" i="1"/>
  <c r="O10392" i="1"/>
  <c r="O10393" i="1"/>
  <c r="O10394" i="1"/>
  <c r="O10395" i="1"/>
  <c r="O10396" i="1"/>
  <c r="O10397" i="1"/>
  <c r="O10398" i="1"/>
  <c r="O10399" i="1"/>
  <c r="O10400" i="1"/>
  <c r="O10401" i="1"/>
  <c r="O10402" i="1"/>
  <c r="O10403" i="1"/>
  <c r="O10404" i="1"/>
  <c r="O10405" i="1"/>
  <c r="O10406" i="1"/>
  <c r="O10407" i="1"/>
  <c r="O10408" i="1"/>
  <c r="O10409" i="1"/>
  <c r="O10410" i="1"/>
  <c r="O10411" i="1"/>
  <c r="O10412" i="1"/>
  <c r="O10413" i="1"/>
  <c r="O10414" i="1"/>
  <c r="O10415" i="1"/>
  <c r="O10416" i="1"/>
  <c r="O10417" i="1"/>
  <c r="O10418" i="1"/>
  <c r="O10419" i="1"/>
  <c r="O10420" i="1"/>
  <c r="O10421" i="1"/>
  <c r="O10422" i="1"/>
  <c r="O10423" i="1"/>
  <c r="O10424" i="1"/>
  <c r="O10425" i="1"/>
  <c r="O10426" i="1"/>
  <c r="O10427" i="1"/>
  <c r="O10428" i="1"/>
  <c r="O10429" i="1"/>
  <c r="O10430" i="1"/>
  <c r="O10431" i="1"/>
  <c r="O10432" i="1"/>
  <c r="O10433" i="1"/>
  <c r="O10434" i="1"/>
  <c r="O10435" i="1"/>
  <c r="O10436" i="1"/>
  <c r="O10437" i="1"/>
  <c r="O10438" i="1"/>
  <c r="O10439" i="1"/>
  <c r="O10440" i="1"/>
  <c r="O10441" i="1"/>
  <c r="O10442" i="1"/>
  <c r="O10443" i="1"/>
  <c r="O10444" i="1"/>
  <c r="O10445" i="1"/>
  <c r="O10446" i="1"/>
  <c r="O10447" i="1"/>
  <c r="O10448" i="1"/>
  <c r="O10449" i="1"/>
  <c r="O10450" i="1"/>
  <c r="O10451" i="1"/>
  <c r="O10452" i="1"/>
  <c r="O10453" i="1"/>
  <c r="O10454" i="1"/>
  <c r="O10455" i="1"/>
  <c r="O10456" i="1"/>
  <c r="O10457" i="1"/>
  <c r="O10458" i="1"/>
  <c r="O10459" i="1"/>
  <c r="O10460" i="1"/>
  <c r="O10461" i="1"/>
  <c r="O10462" i="1"/>
  <c r="O10463" i="1"/>
  <c r="O10464" i="1"/>
  <c r="O10465" i="1"/>
  <c r="O10466" i="1"/>
  <c r="O10467" i="1"/>
  <c r="O10468" i="1"/>
  <c r="O10469" i="1"/>
  <c r="O10470" i="1"/>
  <c r="O10471" i="1"/>
  <c r="O10472" i="1"/>
  <c r="O10473" i="1"/>
  <c r="O10474" i="1"/>
  <c r="O10475" i="1"/>
  <c r="O10476" i="1"/>
  <c r="O10477" i="1"/>
  <c r="O10478" i="1"/>
  <c r="O10479" i="1"/>
  <c r="O10480" i="1"/>
  <c r="O10481" i="1"/>
  <c r="O10482" i="1"/>
  <c r="O10483" i="1"/>
  <c r="O10484" i="1"/>
  <c r="O10485" i="1"/>
  <c r="O10486" i="1"/>
  <c r="O10487" i="1"/>
  <c r="O10488" i="1"/>
  <c r="O10489" i="1"/>
  <c r="O10490" i="1"/>
  <c r="O10491" i="1"/>
  <c r="O10492" i="1"/>
  <c r="O10493" i="1"/>
  <c r="O10494" i="1"/>
  <c r="O10495" i="1"/>
  <c r="O10496" i="1"/>
  <c r="O10497" i="1"/>
  <c r="O10498" i="1"/>
  <c r="O10499" i="1"/>
  <c r="O10500" i="1"/>
  <c r="O10501" i="1"/>
  <c r="O10502" i="1"/>
  <c r="O10503" i="1"/>
  <c r="O10504" i="1"/>
  <c r="O10505" i="1"/>
  <c r="O10506" i="1"/>
  <c r="O10507" i="1"/>
  <c r="O10508" i="1"/>
  <c r="O10509" i="1"/>
  <c r="O10510" i="1"/>
  <c r="O10511" i="1"/>
  <c r="O10512" i="1"/>
  <c r="O10513" i="1"/>
  <c r="O10514" i="1"/>
  <c r="O10515" i="1"/>
  <c r="O10516" i="1"/>
  <c r="O10517" i="1"/>
  <c r="O10518" i="1"/>
  <c r="O10519" i="1"/>
  <c r="O10520" i="1"/>
  <c r="O10521" i="1"/>
  <c r="O10522" i="1"/>
  <c r="O10523" i="1"/>
  <c r="O10524" i="1"/>
  <c r="O10525" i="1"/>
  <c r="O10526" i="1"/>
  <c r="O10527" i="1"/>
  <c r="O10528" i="1"/>
  <c r="O10529" i="1"/>
  <c r="O10530" i="1"/>
  <c r="O10531" i="1"/>
  <c r="O10532" i="1"/>
  <c r="O10533" i="1"/>
  <c r="O10534" i="1"/>
  <c r="O10535" i="1"/>
  <c r="O10536" i="1"/>
  <c r="O10537" i="1"/>
  <c r="O10538" i="1"/>
  <c r="O10539" i="1"/>
  <c r="O10540" i="1"/>
  <c r="O10541" i="1"/>
  <c r="O10542" i="1"/>
  <c r="O10543" i="1"/>
  <c r="O10544" i="1"/>
  <c r="O10545" i="1"/>
  <c r="O10546" i="1"/>
  <c r="O10547" i="1"/>
  <c r="O10548" i="1"/>
  <c r="O10549" i="1"/>
  <c r="O10550" i="1"/>
  <c r="O10551" i="1"/>
  <c r="O10552" i="1"/>
  <c r="O10553" i="1"/>
  <c r="O10554" i="1"/>
  <c r="O10555" i="1"/>
  <c r="O10556" i="1"/>
  <c r="O10557" i="1"/>
  <c r="O10558" i="1"/>
  <c r="O10559" i="1"/>
  <c r="O10560" i="1"/>
  <c r="O10561" i="1"/>
  <c r="O10562" i="1"/>
  <c r="O10563" i="1"/>
  <c r="O10564" i="1"/>
  <c r="O10565" i="1"/>
  <c r="O10566" i="1"/>
  <c r="O10567" i="1"/>
  <c r="O10568" i="1"/>
  <c r="O10569" i="1"/>
  <c r="O10570" i="1"/>
  <c r="O10571" i="1"/>
  <c r="O10572" i="1"/>
  <c r="O10573" i="1"/>
  <c r="O10574" i="1"/>
  <c r="O10575" i="1"/>
  <c r="O10576" i="1"/>
  <c r="O10577" i="1"/>
  <c r="O10578" i="1"/>
  <c r="O10579" i="1"/>
  <c r="O10580" i="1"/>
  <c r="O10581" i="1"/>
  <c r="O10582" i="1"/>
  <c r="O10583" i="1"/>
  <c r="O10584" i="1"/>
  <c r="O10585" i="1"/>
  <c r="O10586" i="1"/>
  <c r="O10587" i="1"/>
  <c r="O10588" i="1"/>
  <c r="O10589" i="1"/>
  <c r="O10590" i="1"/>
  <c r="O10591" i="1"/>
  <c r="O10592" i="1"/>
  <c r="O10593" i="1"/>
  <c r="O10594" i="1"/>
  <c r="O10595" i="1"/>
  <c r="O10596" i="1"/>
  <c r="O10597" i="1"/>
  <c r="O10598" i="1"/>
  <c r="O10599" i="1"/>
  <c r="O10600" i="1"/>
  <c r="O10601" i="1"/>
  <c r="O10602" i="1"/>
  <c r="O10603" i="1"/>
  <c r="O10604" i="1"/>
  <c r="O10605" i="1"/>
  <c r="O10606" i="1"/>
  <c r="O10607" i="1"/>
  <c r="O10608" i="1"/>
  <c r="O10609" i="1"/>
  <c r="O10610" i="1"/>
  <c r="O10611" i="1"/>
  <c r="O10612" i="1"/>
  <c r="O10613" i="1"/>
  <c r="O10614" i="1"/>
  <c r="O10615" i="1"/>
  <c r="O10616" i="1"/>
  <c r="O10617" i="1"/>
  <c r="O10618" i="1"/>
  <c r="O10619" i="1"/>
  <c r="O10620" i="1"/>
  <c r="O10621" i="1"/>
  <c r="O10622" i="1"/>
  <c r="O10623" i="1"/>
  <c r="O10624" i="1"/>
  <c r="O10625" i="1"/>
  <c r="O10626" i="1"/>
  <c r="O10627" i="1"/>
  <c r="O10628" i="1"/>
  <c r="O10629" i="1"/>
  <c r="O10630" i="1"/>
  <c r="O10631" i="1"/>
  <c r="O10632" i="1"/>
  <c r="O10633" i="1"/>
  <c r="O10634" i="1"/>
  <c r="O10635" i="1"/>
  <c r="O10636" i="1"/>
  <c r="O10637" i="1"/>
  <c r="O10638" i="1"/>
  <c r="O10639" i="1"/>
  <c r="O10640" i="1"/>
  <c r="O10641" i="1"/>
  <c r="O10642" i="1"/>
  <c r="O10643" i="1"/>
  <c r="O10644" i="1"/>
  <c r="O10645" i="1"/>
  <c r="O10646" i="1"/>
  <c r="O10647" i="1"/>
  <c r="O10648" i="1"/>
  <c r="O10649" i="1"/>
  <c r="O10650" i="1"/>
  <c r="O10651" i="1"/>
  <c r="O10652" i="1"/>
  <c r="O10653" i="1"/>
  <c r="O10654" i="1"/>
  <c r="O10655" i="1"/>
  <c r="O10656" i="1"/>
  <c r="O10657" i="1"/>
  <c r="O10658" i="1"/>
  <c r="O10659" i="1"/>
  <c r="O10660" i="1"/>
  <c r="O10661" i="1"/>
  <c r="O10662" i="1"/>
  <c r="O10663" i="1"/>
  <c r="O10664" i="1"/>
  <c r="O10665" i="1"/>
  <c r="O10666" i="1"/>
  <c r="O10667" i="1"/>
  <c r="O10668" i="1"/>
  <c r="O10669" i="1"/>
  <c r="O10670" i="1"/>
  <c r="O10671" i="1"/>
  <c r="O10672" i="1"/>
  <c r="O10673" i="1"/>
  <c r="O10674" i="1"/>
  <c r="O10675" i="1"/>
  <c r="O10676" i="1"/>
  <c r="O10677" i="1"/>
  <c r="O10678" i="1"/>
  <c r="O10679" i="1"/>
  <c r="O10680" i="1"/>
  <c r="O10681" i="1"/>
  <c r="O10682" i="1"/>
  <c r="O10683" i="1"/>
  <c r="O10684" i="1"/>
  <c r="O10685" i="1"/>
  <c r="O10686" i="1"/>
  <c r="O10687" i="1"/>
  <c r="O10688" i="1"/>
  <c r="O10689" i="1"/>
  <c r="O10690" i="1"/>
  <c r="O10691" i="1"/>
  <c r="O10692" i="1"/>
  <c r="O10693" i="1"/>
  <c r="O10694" i="1"/>
  <c r="O10695" i="1"/>
  <c r="O10696" i="1"/>
  <c r="O10697" i="1"/>
  <c r="O10698" i="1"/>
  <c r="O10699" i="1"/>
  <c r="O10700" i="1"/>
  <c r="O10701" i="1"/>
  <c r="O10702" i="1"/>
  <c r="O10703" i="1"/>
  <c r="O10704" i="1"/>
  <c r="O10705" i="1"/>
  <c r="O10706" i="1"/>
  <c r="O10707" i="1"/>
  <c r="O10708" i="1"/>
  <c r="O10709" i="1"/>
  <c r="O10710" i="1"/>
  <c r="O10711" i="1"/>
  <c r="O10712" i="1"/>
  <c r="O10713" i="1"/>
  <c r="O10714" i="1"/>
  <c r="O10715" i="1"/>
  <c r="O10716" i="1"/>
  <c r="O10717" i="1"/>
  <c r="O10718" i="1"/>
  <c r="O10719" i="1"/>
  <c r="O10720" i="1"/>
  <c r="O10721" i="1"/>
  <c r="O10722" i="1"/>
  <c r="O10723" i="1"/>
  <c r="O10724" i="1"/>
  <c r="O10725" i="1"/>
  <c r="O10726" i="1"/>
  <c r="O10727" i="1"/>
  <c r="O10728" i="1"/>
  <c r="O10729" i="1"/>
  <c r="O10730" i="1"/>
  <c r="O10731" i="1"/>
  <c r="O10732" i="1"/>
  <c r="O10733" i="1"/>
  <c r="O10734" i="1"/>
  <c r="O10735" i="1"/>
  <c r="O10736" i="1"/>
  <c r="O10737" i="1"/>
  <c r="O10738" i="1"/>
  <c r="O10739" i="1"/>
  <c r="O10740" i="1"/>
  <c r="O10741" i="1"/>
  <c r="O10742" i="1"/>
  <c r="O10743" i="1"/>
  <c r="O10744" i="1"/>
  <c r="O10745" i="1"/>
  <c r="O10746" i="1"/>
  <c r="O10747" i="1"/>
  <c r="O10748" i="1"/>
  <c r="O10749" i="1"/>
  <c r="O10750" i="1"/>
  <c r="O10751" i="1"/>
  <c r="O10752" i="1"/>
  <c r="O10753" i="1"/>
  <c r="O10754" i="1"/>
  <c r="O10755" i="1"/>
  <c r="O10756" i="1"/>
  <c r="O10757" i="1"/>
  <c r="O10758" i="1"/>
  <c r="O10759" i="1"/>
  <c r="O10760" i="1"/>
  <c r="O10761" i="1"/>
  <c r="O10762" i="1"/>
  <c r="O10763" i="1"/>
  <c r="O10764" i="1"/>
  <c r="O10765" i="1"/>
  <c r="O10766" i="1"/>
  <c r="O10767" i="1"/>
  <c r="O10768" i="1"/>
  <c r="O10769" i="1"/>
  <c r="O10770" i="1"/>
  <c r="O10771" i="1"/>
  <c r="O10772" i="1"/>
  <c r="O10773" i="1"/>
  <c r="O10774" i="1"/>
  <c r="O10775" i="1"/>
  <c r="O10776" i="1"/>
  <c r="O10777" i="1"/>
  <c r="O10778" i="1"/>
  <c r="O10779" i="1"/>
  <c r="O10780" i="1"/>
  <c r="O10781" i="1"/>
  <c r="O10782" i="1"/>
  <c r="O10783" i="1"/>
  <c r="O10784" i="1"/>
  <c r="O10785" i="1"/>
  <c r="O10786" i="1"/>
  <c r="O10787" i="1"/>
  <c r="O10788" i="1"/>
  <c r="O10789" i="1"/>
  <c r="O10790" i="1"/>
  <c r="O10791" i="1"/>
  <c r="O10792" i="1"/>
  <c r="O10793" i="1"/>
  <c r="O10794" i="1"/>
  <c r="O10795" i="1"/>
  <c r="O10796" i="1"/>
  <c r="O10797" i="1"/>
  <c r="O10798" i="1"/>
  <c r="O10799" i="1"/>
  <c r="O10800" i="1"/>
  <c r="O10801" i="1"/>
  <c r="O10802" i="1"/>
  <c r="O10803" i="1"/>
  <c r="O10804" i="1"/>
  <c r="O10805" i="1"/>
  <c r="O10806" i="1"/>
  <c r="O10807" i="1"/>
  <c r="O10808" i="1"/>
  <c r="O10809" i="1"/>
  <c r="O10810" i="1"/>
  <c r="O10811" i="1"/>
  <c r="O10812" i="1"/>
  <c r="O10813" i="1"/>
  <c r="O10814" i="1"/>
  <c r="O10815" i="1"/>
  <c r="O10816" i="1"/>
  <c r="O10817" i="1"/>
  <c r="O10818" i="1"/>
  <c r="O10819" i="1"/>
  <c r="O10820" i="1"/>
  <c r="O10821" i="1"/>
  <c r="O10822" i="1"/>
  <c r="O10823" i="1"/>
  <c r="O10824" i="1"/>
  <c r="O10825" i="1"/>
  <c r="O10826" i="1"/>
  <c r="O10827" i="1"/>
  <c r="O10828" i="1"/>
  <c r="O10829" i="1"/>
  <c r="O10830" i="1"/>
  <c r="O10831" i="1"/>
  <c r="O10832" i="1"/>
  <c r="O10833" i="1"/>
  <c r="O10834" i="1"/>
  <c r="O10835" i="1"/>
  <c r="O10836" i="1"/>
  <c r="O10837" i="1"/>
  <c r="O10838" i="1"/>
  <c r="O10839" i="1"/>
  <c r="O10840" i="1"/>
  <c r="O10841" i="1"/>
  <c r="O10842" i="1"/>
  <c r="O10843" i="1"/>
  <c r="O10844" i="1"/>
  <c r="O10845" i="1"/>
  <c r="O10846" i="1"/>
  <c r="O10847" i="1"/>
  <c r="O10848" i="1"/>
  <c r="O10849" i="1"/>
  <c r="O10850" i="1"/>
  <c r="O10851" i="1"/>
  <c r="O10852" i="1"/>
  <c r="O10853" i="1"/>
  <c r="O10854" i="1"/>
  <c r="O10855" i="1"/>
  <c r="O10856" i="1"/>
  <c r="O10857" i="1"/>
  <c r="O10858" i="1"/>
  <c r="O10859" i="1"/>
  <c r="O10860" i="1"/>
  <c r="O10861" i="1"/>
  <c r="O10862" i="1"/>
  <c r="O10863" i="1"/>
  <c r="O10864" i="1"/>
  <c r="O10865" i="1"/>
  <c r="O10866" i="1"/>
  <c r="O10867" i="1"/>
  <c r="O10868" i="1"/>
  <c r="O10869" i="1"/>
  <c r="O10870" i="1"/>
  <c r="O10871" i="1"/>
  <c r="O10872" i="1"/>
  <c r="O10873" i="1"/>
  <c r="O10874" i="1"/>
  <c r="O10875" i="1"/>
  <c r="O10876" i="1"/>
  <c r="O10877" i="1"/>
  <c r="O10878" i="1"/>
  <c r="O10879" i="1"/>
  <c r="O10880" i="1"/>
  <c r="O10881" i="1"/>
  <c r="O10882" i="1"/>
  <c r="O10883" i="1"/>
  <c r="O10884" i="1"/>
  <c r="O10885" i="1"/>
  <c r="O10886" i="1"/>
  <c r="O10887" i="1"/>
  <c r="O10888" i="1"/>
  <c r="O10889" i="1"/>
  <c r="O10890"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N5002" i="1"/>
  <c r="N5003" i="1"/>
  <c r="N5004" i="1"/>
  <c r="N5005" i="1"/>
  <c r="N5006" i="1"/>
  <c r="N5007"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8"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4" i="1"/>
  <c r="N5075" i="1"/>
  <c r="N5076" i="1"/>
  <c r="N5077" i="1"/>
  <c r="N5078" i="1"/>
  <c r="N5079" i="1"/>
  <c r="N5080" i="1"/>
  <c r="N5081" i="1"/>
  <c r="N5082" i="1"/>
  <c r="N5083" i="1"/>
  <c r="N5084" i="1"/>
  <c r="N5085" i="1"/>
  <c r="N5086" i="1"/>
  <c r="N5087" i="1"/>
  <c r="N5088" i="1"/>
  <c r="N5089" i="1"/>
  <c r="N5090" i="1"/>
  <c r="N5091" i="1"/>
  <c r="N5092" i="1"/>
  <c r="N5093" i="1"/>
  <c r="N5094" i="1"/>
  <c r="N5095" i="1"/>
  <c r="N5096" i="1"/>
  <c r="N5097" i="1"/>
  <c r="N5098" i="1"/>
  <c r="N5099" i="1"/>
  <c r="N5100" i="1"/>
  <c r="N5101" i="1"/>
  <c r="N5102" i="1"/>
  <c r="N5103" i="1"/>
  <c r="N5104" i="1"/>
  <c r="N5105" i="1"/>
  <c r="N5106" i="1"/>
  <c r="N5107" i="1"/>
  <c r="N5108" i="1"/>
  <c r="N5109" i="1"/>
  <c r="N5110" i="1"/>
  <c r="N5111" i="1"/>
  <c r="N5112" i="1"/>
  <c r="N5113" i="1"/>
  <c r="N5114" i="1"/>
  <c r="N5115" i="1"/>
  <c r="N5116" i="1"/>
  <c r="N5117" i="1"/>
  <c r="N5118" i="1"/>
  <c r="N5119" i="1"/>
  <c r="N5120" i="1"/>
  <c r="N5121" i="1"/>
  <c r="N5122" i="1"/>
  <c r="N5123" i="1"/>
  <c r="N5124" i="1"/>
  <c r="N5125" i="1"/>
  <c r="N5126" i="1"/>
  <c r="N5127" i="1"/>
  <c r="N5128" i="1"/>
  <c r="N5129" i="1"/>
  <c r="N5130" i="1"/>
  <c r="N5131" i="1"/>
  <c r="N5132" i="1"/>
  <c r="N5133" i="1"/>
  <c r="N5134" i="1"/>
  <c r="N5135" i="1"/>
  <c r="N5136" i="1"/>
  <c r="N5137" i="1"/>
  <c r="N5138" i="1"/>
  <c r="N5139" i="1"/>
  <c r="N5140" i="1"/>
  <c r="N5141" i="1"/>
  <c r="N5142" i="1"/>
  <c r="N5143" i="1"/>
  <c r="N5144" i="1"/>
  <c r="N5145" i="1"/>
  <c r="N5146" i="1"/>
  <c r="N5147" i="1"/>
  <c r="N5148" i="1"/>
  <c r="N5149" i="1"/>
  <c r="N5150" i="1"/>
  <c r="N5151" i="1"/>
  <c r="N5152" i="1"/>
  <c r="N5153" i="1"/>
  <c r="N5154" i="1"/>
  <c r="N5155" i="1"/>
  <c r="N5156" i="1"/>
  <c r="N5157" i="1"/>
  <c r="N5158" i="1"/>
  <c r="N5159" i="1"/>
  <c r="N5160" i="1"/>
  <c r="N5161" i="1"/>
  <c r="N5162" i="1"/>
  <c r="N5163" i="1"/>
  <c r="N5164" i="1"/>
  <c r="N5165" i="1"/>
  <c r="N5166" i="1"/>
  <c r="N5167" i="1"/>
  <c r="N5168" i="1"/>
  <c r="N5169" i="1"/>
  <c r="N5170" i="1"/>
  <c r="N5171" i="1"/>
  <c r="N5172" i="1"/>
  <c r="N5173" i="1"/>
  <c r="N5174" i="1"/>
  <c r="N5175" i="1"/>
  <c r="N5176" i="1"/>
  <c r="N5177" i="1"/>
  <c r="N5178" i="1"/>
  <c r="N5179" i="1"/>
  <c r="N5180" i="1"/>
  <c r="N5181" i="1"/>
  <c r="N5182" i="1"/>
  <c r="N5183" i="1"/>
  <c r="N5184" i="1"/>
  <c r="N5185" i="1"/>
  <c r="N5186" i="1"/>
  <c r="N5187" i="1"/>
  <c r="N5188" i="1"/>
  <c r="N5189" i="1"/>
  <c r="N5190" i="1"/>
  <c r="N5191" i="1"/>
  <c r="N5192" i="1"/>
  <c r="N5193" i="1"/>
  <c r="N5194" i="1"/>
  <c r="N5195" i="1"/>
  <c r="N5196" i="1"/>
  <c r="N5197" i="1"/>
  <c r="N5198" i="1"/>
  <c r="N5199" i="1"/>
  <c r="N5200" i="1"/>
  <c r="N5201" i="1"/>
  <c r="N5202" i="1"/>
  <c r="N5203" i="1"/>
  <c r="N5204" i="1"/>
  <c r="N5205" i="1"/>
  <c r="N5206" i="1"/>
  <c r="N5207" i="1"/>
  <c r="N5208" i="1"/>
  <c r="N5209" i="1"/>
  <c r="N5210" i="1"/>
  <c r="N5211" i="1"/>
  <c r="N5212" i="1"/>
  <c r="N5213" i="1"/>
  <c r="N5214" i="1"/>
  <c r="N5215" i="1"/>
  <c r="N5216" i="1"/>
  <c r="N5217" i="1"/>
  <c r="N5218" i="1"/>
  <c r="N5219" i="1"/>
  <c r="N5220" i="1"/>
  <c r="N5221" i="1"/>
  <c r="N5222" i="1"/>
  <c r="N5223" i="1"/>
  <c r="N5224" i="1"/>
  <c r="N5225" i="1"/>
  <c r="N5226" i="1"/>
  <c r="N5227" i="1"/>
  <c r="N5228" i="1"/>
  <c r="N5229" i="1"/>
  <c r="N5230" i="1"/>
  <c r="N5231" i="1"/>
  <c r="N5232" i="1"/>
  <c r="N5233" i="1"/>
  <c r="N5234" i="1"/>
  <c r="N5235" i="1"/>
  <c r="N5236" i="1"/>
  <c r="N5237" i="1"/>
  <c r="N5238" i="1"/>
  <c r="N5239" i="1"/>
  <c r="N5240" i="1"/>
  <c r="N5241" i="1"/>
  <c r="N5242" i="1"/>
  <c r="N5243" i="1"/>
  <c r="N5244" i="1"/>
  <c r="N5245" i="1"/>
  <c r="N5246" i="1"/>
  <c r="N5247" i="1"/>
  <c r="N5248" i="1"/>
  <c r="N5249" i="1"/>
  <c r="N5250" i="1"/>
  <c r="N5251" i="1"/>
  <c r="N5252" i="1"/>
  <c r="N5253" i="1"/>
  <c r="N5254" i="1"/>
  <c r="N5255" i="1"/>
  <c r="N5256" i="1"/>
  <c r="N5257" i="1"/>
  <c r="N5258" i="1"/>
  <c r="N5259" i="1"/>
  <c r="N5260" i="1"/>
  <c r="N5261" i="1"/>
  <c r="N5262" i="1"/>
  <c r="N5263" i="1"/>
  <c r="N5264" i="1"/>
  <c r="N5265" i="1"/>
  <c r="N5266" i="1"/>
  <c r="N5267" i="1"/>
  <c r="N5268" i="1"/>
  <c r="N5269" i="1"/>
  <c r="N5270" i="1"/>
  <c r="N5271" i="1"/>
  <c r="N5272" i="1"/>
  <c r="N5273" i="1"/>
  <c r="N5274" i="1"/>
  <c r="N5275" i="1"/>
  <c r="N5276" i="1"/>
  <c r="N5277" i="1"/>
  <c r="N5278" i="1"/>
  <c r="N5279" i="1"/>
  <c r="N5280" i="1"/>
  <c r="N5281" i="1"/>
  <c r="N5282" i="1"/>
  <c r="N5283" i="1"/>
  <c r="N5284" i="1"/>
  <c r="N5285" i="1"/>
  <c r="N5286" i="1"/>
  <c r="N5287" i="1"/>
  <c r="N5288" i="1"/>
  <c r="N5289" i="1"/>
  <c r="N5290" i="1"/>
  <c r="N5291" i="1"/>
  <c r="N5292" i="1"/>
  <c r="N5293" i="1"/>
  <c r="N5294" i="1"/>
  <c r="N5295" i="1"/>
  <c r="N5296" i="1"/>
  <c r="N5297" i="1"/>
  <c r="N5298" i="1"/>
  <c r="N5299" i="1"/>
  <c r="N5300" i="1"/>
  <c r="N5301" i="1"/>
  <c r="N5302" i="1"/>
  <c r="N5303" i="1"/>
  <c r="N5304" i="1"/>
  <c r="N5305" i="1"/>
  <c r="N5306" i="1"/>
  <c r="N5307" i="1"/>
  <c r="N5308" i="1"/>
  <c r="N5309" i="1"/>
  <c r="N5310" i="1"/>
  <c r="N5311" i="1"/>
  <c r="N5312" i="1"/>
  <c r="N5313" i="1"/>
  <c r="N5314" i="1"/>
  <c r="N5315" i="1"/>
  <c r="N5316" i="1"/>
  <c r="N5317" i="1"/>
  <c r="N5318" i="1"/>
  <c r="N5319" i="1"/>
  <c r="N5320" i="1"/>
  <c r="N5321" i="1"/>
  <c r="N5322" i="1"/>
  <c r="N5323" i="1"/>
  <c r="N5324" i="1"/>
  <c r="N5325" i="1"/>
  <c r="N5326" i="1"/>
  <c r="N5327" i="1"/>
  <c r="N5328" i="1"/>
  <c r="N5329" i="1"/>
  <c r="N5330" i="1"/>
  <c r="N5331" i="1"/>
  <c r="N5332" i="1"/>
  <c r="N5333" i="1"/>
  <c r="N5334" i="1"/>
  <c r="N5335" i="1"/>
  <c r="N5336" i="1"/>
  <c r="N5337" i="1"/>
  <c r="N5338" i="1"/>
  <c r="N5339" i="1"/>
  <c r="N5340" i="1"/>
  <c r="N5341" i="1"/>
  <c r="N5342" i="1"/>
  <c r="N5343" i="1"/>
  <c r="N5344" i="1"/>
  <c r="N5345" i="1"/>
  <c r="N5346" i="1"/>
  <c r="N5347" i="1"/>
  <c r="N5348" i="1"/>
  <c r="N5349" i="1"/>
  <c r="N5350" i="1"/>
  <c r="N5351" i="1"/>
  <c r="N5352" i="1"/>
  <c r="N5353" i="1"/>
  <c r="N5354" i="1"/>
  <c r="N5355" i="1"/>
  <c r="N5356" i="1"/>
  <c r="N5357" i="1"/>
  <c r="N5358" i="1"/>
  <c r="N5359" i="1"/>
  <c r="N5360" i="1"/>
  <c r="N5361" i="1"/>
  <c r="N5362" i="1"/>
  <c r="N5363" i="1"/>
  <c r="N5364" i="1"/>
  <c r="N5365" i="1"/>
  <c r="N5366" i="1"/>
  <c r="N5367" i="1"/>
  <c r="N5368" i="1"/>
  <c r="N5369" i="1"/>
  <c r="N5370" i="1"/>
  <c r="N5371" i="1"/>
  <c r="N5372" i="1"/>
  <c r="N5373" i="1"/>
  <c r="N5374" i="1"/>
  <c r="N5375" i="1"/>
  <c r="N5376" i="1"/>
  <c r="N5377" i="1"/>
  <c r="N5378" i="1"/>
  <c r="N5379" i="1"/>
  <c r="N5380" i="1"/>
  <c r="N5381" i="1"/>
  <c r="N5382" i="1"/>
  <c r="N5383" i="1"/>
  <c r="N5384" i="1"/>
  <c r="N5385" i="1"/>
  <c r="N5386" i="1"/>
  <c r="N5387" i="1"/>
  <c r="N5388" i="1"/>
  <c r="N5389" i="1"/>
  <c r="N5390" i="1"/>
  <c r="N5391" i="1"/>
  <c r="N5392" i="1"/>
  <c r="N5393" i="1"/>
  <c r="N5394" i="1"/>
  <c r="N5395" i="1"/>
  <c r="N5396" i="1"/>
  <c r="N5397" i="1"/>
  <c r="N5398" i="1"/>
  <c r="N5399" i="1"/>
  <c r="N5400" i="1"/>
  <c r="N5401" i="1"/>
  <c r="N5402" i="1"/>
  <c r="N5403" i="1"/>
  <c r="N5404" i="1"/>
  <c r="N5405" i="1"/>
  <c r="N5406" i="1"/>
  <c r="N5407" i="1"/>
  <c r="N5408" i="1"/>
  <c r="N5409" i="1"/>
  <c r="N5410" i="1"/>
  <c r="N5411" i="1"/>
  <c r="N5412" i="1"/>
  <c r="N5413" i="1"/>
  <c r="N5414" i="1"/>
  <c r="N5415" i="1"/>
  <c r="N5416" i="1"/>
  <c r="N5417" i="1"/>
  <c r="N5418" i="1"/>
  <c r="N5419" i="1"/>
  <c r="N5420" i="1"/>
  <c r="N5421" i="1"/>
  <c r="N5422" i="1"/>
  <c r="N5423" i="1"/>
  <c r="N5424" i="1"/>
  <c r="N5425" i="1"/>
  <c r="N5426" i="1"/>
  <c r="N5427" i="1"/>
  <c r="N5428" i="1"/>
  <c r="N5429" i="1"/>
  <c r="N5430" i="1"/>
  <c r="N5431" i="1"/>
  <c r="N5432" i="1"/>
  <c r="N5433" i="1"/>
  <c r="N5434" i="1"/>
  <c r="N5435" i="1"/>
  <c r="N5436" i="1"/>
  <c r="N5437" i="1"/>
  <c r="N5438" i="1"/>
  <c r="N5439" i="1"/>
  <c r="N5440" i="1"/>
  <c r="N5441" i="1"/>
  <c r="N5442" i="1"/>
  <c r="N5443" i="1"/>
  <c r="N5444" i="1"/>
  <c r="N5445" i="1"/>
  <c r="N5446" i="1"/>
  <c r="N5447" i="1"/>
  <c r="N5448" i="1"/>
  <c r="N5449" i="1"/>
  <c r="N5450" i="1"/>
  <c r="N5451" i="1"/>
  <c r="N5452" i="1"/>
  <c r="N5453" i="1"/>
  <c r="N5454" i="1"/>
  <c r="N5455" i="1"/>
  <c r="N5456" i="1"/>
  <c r="N5457" i="1"/>
  <c r="N5458" i="1"/>
  <c r="N5459" i="1"/>
  <c r="N5460" i="1"/>
  <c r="N5461" i="1"/>
  <c r="N5462" i="1"/>
  <c r="N5463" i="1"/>
  <c r="N5464" i="1"/>
  <c r="N5465" i="1"/>
  <c r="N5466" i="1"/>
  <c r="N5467" i="1"/>
  <c r="N5468" i="1"/>
  <c r="N5469" i="1"/>
  <c r="N5470" i="1"/>
  <c r="N5471" i="1"/>
  <c r="N5472" i="1"/>
  <c r="N5473" i="1"/>
  <c r="N5474" i="1"/>
  <c r="N5475" i="1"/>
  <c r="N5476" i="1"/>
  <c r="N5477" i="1"/>
  <c r="N5478" i="1"/>
  <c r="N5479" i="1"/>
  <c r="N5480" i="1"/>
  <c r="N5481" i="1"/>
  <c r="N5482" i="1"/>
  <c r="N5483" i="1"/>
  <c r="N5484" i="1"/>
  <c r="N5485" i="1"/>
  <c r="N5486" i="1"/>
  <c r="N5487" i="1"/>
  <c r="N5488" i="1"/>
  <c r="N5489" i="1"/>
  <c r="N5490" i="1"/>
  <c r="N5491" i="1"/>
  <c r="N5492" i="1"/>
  <c r="N5493" i="1"/>
  <c r="N5494" i="1"/>
  <c r="N5495" i="1"/>
  <c r="N5496" i="1"/>
  <c r="N5497" i="1"/>
  <c r="N5498" i="1"/>
  <c r="N5499" i="1"/>
  <c r="N5500" i="1"/>
  <c r="N5501" i="1"/>
  <c r="N5502" i="1"/>
  <c r="N5503" i="1"/>
  <c r="N5504" i="1"/>
  <c r="N5505" i="1"/>
  <c r="N5506" i="1"/>
  <c r="N5507" i="1"/>
  <c r="N5508" i="1"/>
  <c r="N5509" i="1"/>
  <c r="N5510" i="1"/>
  <c r="N5511" i="1"/>
  <c r="N5512" i="1"/>
  <c r="N5513" i="1"/>
  <c r="N5514" i="1"/>
  <c r="N5515" i="1"/>
  <c r="N5516" i="1"/>
  <c r="N5517" i="1"/>
  <c r="N5518" i="1"/>
  <c r="N5519" i="1"/>
  <c r="N5520" i="1"/>
  <c r="N5521" i="1"/>
  <c r="N5522" i="1"/>
  <c r="N5523" i="1"/>
  <c r="N5524" i="1"/>
  <c r="N5525" i="1"/>
  <c r="N5526" i="1"/>
  <c r="N5527" i="1"/>
  <c r="N5528" i="1"/>
  <c r="N5529" i="1"/>
  <c r="N5530" i="1"/>
  <c r="N5531" i="1"/>
  <c r="N5532" i="1"/>
  <c r="N5533" i="1"/>
  <c r="N5534" i="1"/>
  <c r="N5535" i="1"/>
  <c r="N5536" i="1"/>
  <c r="N5537" i="1"/>
  <c r="N5538" i="1"/>
  <c r="N5539" i="1"/>
  <c r="N5540" i="1"/>
  <c r="N5541" i="1"/>
  <c r="N5542" i="1"/>
  <c r="N5543" i="1"/>
  <c r="N5544" i="1"/>
  <c r="N5545" i="1"/>
  <c r="N5546" i="1"/>
  <c r="N5547" i="1"/>
  <c r="N5548" i="1"/>
  <c r="N5549" i="1"/>
  <c r="N5550" i="1"/>
  <c r="N5551" i="1"/>
  <c r="N5552" i="1"/>
  <c r="N5553" i="1"/>
  <c r="N5554" i="1"/>
  <c r="N5555" i="1"/>
  <c r="N5556" i="1"/>
  <c r="N5557" i="1"/>
  <c r="N5558" i="1"/>
  <c r="N5559" i="1"/>
  <c r="N5560" i="1"/>
  <c r="N5561" i="1"/>
  <c r="N5562" i="1"/>
  <c r="N5563" i="1"/>
  <c r="N5564" i="1"/>
  <c r="N5565" i="1"/>
  <c r="N5566" i="1"/>
  <c r="N5567" i="1"/>
  <c r="N5568" i="1"/>
  <c r="N5569" i="1"/>
  <c r="N5570" i="1"/>
  <c r="N5571" i="1"/>
  <c r="N5572" i="1"/>
  <c r="N5573" i="1"/>
  <c r="N5574" i="1"/>
  <c r="N5575" i="1"/>
  <c r="N5576" i="1"/>
  <c r="N5577" i="1"/>
  <c r="N5578" i="1"/>
  <c r="N5579" i="1"/>
  <c r="N5580" i="1"/>
  <c r="N5581" i="1"/>
  <c r="N5582" i="1"/>
  <c r="N5583" i="1"/>
  <c r="N5584" i="1"/>
  <c r="N5585" i="1"/>
  <c r="N5586" i="1"/>
  <c r="N5587" i="1"/>
  <c r="N5588" i="1"/>
  <c r="N5589" i="1"/>
  <c r="N5590" i="1"/>
  <c r="N5591" i="1"/>
  <c r="N5592" i="1"/>
  <c r="N5593" i="1"/>
  <c r="N5594" i="1"/>
  <c r="N5595" i="1"/>
  <c r="N5596" i="1"/>
  <c r="N5597" i="1"/>
  <c r="N5598" i="1"/>
  <c r="N5599" i="1"/>
  <c r="N5600" i="1"/>
  <c r="N5601" i="1"/>
  <c r="N5602" i="1"/>
  <c r="N5603" i="1"/>
  <c r="N5604" i="1"/>
  <c r="N5605" i="1"/>
  <c r="N5606" i="1"/>
  <c r="N5607" i="1"/>
  <c r="N5608" i="1"/>
  <c r="N5609" i="1"/>
  <c r="N5610" i="1"/>
  <c r="N5611" i="1"/>
  <c r="N5612" i="1"/>
  <c r="N5613" i="1"/>
  <c r="N5614" i="1"/>
  <c r="N5615" i="1"/>
  <c r="N5616" i="1"/>
  <c r="N5617" i="1"/>
  <c r="N5618" i="1"/>
  <c r="N5619" i="1"/>
  <c r="N5620" i="1"/>
  <c r="N5621" i="1"/>
  <c r="N5622" i="1"/>
  <c r="N5623" i="1"/>
  <c r="N5624" i="1"/>
  <c r="N5625" i="1"/>
  <c r="N5626" i="1"/>
  <c r="N5627" i="1"/>
  <c r="N5628" i="1"/>
  <c r="N5629" i="1"/>
  <c r="N5630" i="1"/>
  <c r="N5631" i="1"/>
  <c r="N5632" i="1"/>
  <c r="N5633" i="1"/>
  <c r="N5634" i="1"/>
  <c r="N5635" i="1"/>
  <c r="N5636" i="1"/>
  <c r="N5637" i="1"/>
  <c r="N5638" i="1"/>
  <c r="N5639" i="1"/>
  <c r="N5640" i="1"/>
  <c r="N5641" i="1"/>
  <c r="N5642" i="1"/>
  <c r="N5643" i="1"/>
  <c r="N5644" i="1"/>
  <c r="N5645" i="1"/>
  <c r="N5646" i="1"/>
  <c r="N5647" i="1"/>
  <c r="N5648" i="1"/>
  <c r="N5649" i="1"/>
  <c r="N5650" i="1"/>
  <c r="N5651" i="1"/>
  <c r="N5652" i="1"/>
  <c r="N5653" i="1"/>
  <c r="N5654" i="1"/>
  <c r="N5655" i="1"/>
  <c r="N5656" i="1"/>
  <c r="N5657" i="1"/>
  <c r="N5658" i="1"/>
  <c r="N5659" i="1"/>
  <c r="N5660" i="1"/>
  <c r="N5661" i="1"/>
  <c r="N5662" i="1"/>
  <c r="N5663" i="1"/>
  <c r="N5664" i="1"/>
  <c r="N5665" i="1"/>
  <c r="N5666" i="1"/>
  <c r="N5667" i="1"/>
  <c r="N5668" i="1"/>
  <c r="N5669" i="1"/>
  <c r="N5670" i="1"/>
  <c r="N5671" i="1"/>
  <c r="N5672" i="1"/>
  <c r="N5673" i="1"/>
  <c r="N5674" i="1"/>
  <c r="N5675" i="1"/>
  <c r="N5676" i="1"/>
  <c r="N5677" i="1"/>
  <c r="N5678" i="1"/>
  <c r="N5679" i="1"/>
  <c r="N5680" i="1"/>
  <c r="N5681" i="1"/>
  <c r="N5682" i="1"/>
  <c r="N5683" i="1"/>
  <c r="N5684" i="1"/>
  <c r="N5685" i="1"/>
  <c r="N5686" i="1"/>
  <c r="N5687" i="1"/>
  <c r="N5688" i="1"/>
  <c r="N5689" i="1"/>
  <c r="N5690" i="1"/>
  <c r="N5691" i="1"/>
  <c r="N5692" i="1"/>
  <c r="N5693" i="1"/>
  <c r="N5694" i="1"/>
  <c r="N5695" i="1"/>
  <c r="N5696" i="1"/>
  <c r="N5697" i="1"/>
  <c r="N5698" i="1"/>
  <c r="N5699" i="1"/>
  <c r="N5700" i="1"/>
  <c r="N5701" i="1"/>
  <c r="N5702" i="1"/>
  <c r="N5703" i="1"/>
  <c r="N5704" i="1"/>
  <c r="N5705" i="1"/>
  <c r="N5706" i="1"/>
  <c r="N5707" i="1"/>
  <c r="N5708" i="1"/>
  <c r="N5709" i="1"/>
  <c r="N5710" i="1"/>
  <c r="N5711" i="1"/>
  <c r="N5712" i="1"/>
  <c r="N5713" i="1"/>
  <c r="N5714" i="1"/>
  <c r="N5715" i="1"/>
  <c r="N5716" i="1"/>
  <c r="N5717" i="1"/>
  <c r="N5718" i="1"/>
  <c r="N5719" i="1"/>
  <c r="N5720" i="1"/>
  <c r="N5721" i="1"/>
  <c r="N5722" i="1"/>
  <c r="N5723" i="1"/>
  <c r="N5724" i="1"/>
  <c r="N5725" i="1"/>
  <c r="N5726" i="1"/>
  <c r="N5727" i="1"/>
  <c r="N5728" i="1"/>
  <c r="N5729" i="1"/>
  <c r="N5730" i="1"/>
  <c r="N5731" i="1"/>
  <c r="N5732" i="1"/>
  <c r="N5733" i="1"/>
  <c r="N5734" i="1"/>
  <c r="N5735" i="1"/>
  <c r="N5736" i="1"/>
  <c r="N5737" i="1"/>
  <c r="N5738" i="1"/>
  <c r="N5739" i="1"/>
  <c r="N5740" i="1"/>
  <c r="N5741" i="1"/>
  <c r="N5742" i="1"/>
  <c r="N5743" i="1"/>
  <c r="N5744" i="1"/>
  <c r="N5745" i="1"/>
  <c r="N5746" i="1"/>
  <c r="N5747" i="1"/>
  <c r="N5748" i="1"/>
  <c r="N5749" i="1"/>
  <c r="N5750" i="1"/>
  <c r="N5751" i="1"/>
  <c r="N5752" i="1"/>
  <c r="N5753" i="1"/>
  <c r="N5754" i="1"/>
  <c r="N5755" i="1"/>
  <c r="N5756" i="1"/>
  <c r="N5757" i="1"/>
  <c r="N5758" i="1"/>
  <c r="N5759" i="1"/>
  <c r="N5760" i="1"/>
  <c r="N5761" i="1"/>
  <c r="N5762" i="1"/>
  <c r="N5763" i="1"/>
  <c r="N5764" i="1"/>
  <c r="N5765" i="1"/>
  <c r="N5766" i="1"/>
  <c r="N5767" i="1"/>
  <c r="N5768" i="1"/>
  <c r="N5769" i="1"/>
  <c r="N5770" i="1"/>
  <c r="N5771" i="1"/>
  <c r="N5772" i="1"/>
  <c r="N5773" i="1"/>
  <c r="N5774" i="1"/>
  <c r="N5775" i="1"/>
  <c r="N5776" i="1"/>
  <c r="N5777" i="1"/>
  <c r="N5778" i="1"/>
  <c r="N5779" i="1"/>
  <c r="N5780" i="1"/>
  <c r="N5781" i="1"/>
  <c r="N5782" i="1"/>
  <c r="N5783" i="1"/>
  <c r="N5784" i="1"/>
  <c r="N5785" i="1"/>
  <c r="N5786" i="1"/>
  <c r="N5787" i="1"/>
  <c r="N5788" i="1"/>
  <c r="N5789" i="1"/>
  <c r="N5790" i="1"/>
  <c r="N5791" i="1"/>
  <c r="N5792" i="1"/>
  <c r="N5793" i="1"/>
  <c r="N5794" i="1"/>
  <c r="N5795" i="1"/>
  <c r="N5796" i="1"/>
  <c r="N5797" i="1"/>
  <c r="N5798" i="1"/>
  <c r="N5799" i="1"/>
  <c r="N5800" i="1"/>
  <c r="N5801" i="1"/>
  <c r="N5802" i="1"/>
  <c r="N5803" i="1"/>
  <c r="N5804" i="1"/>
  <c r="N5805" i="1"/>
  <c r="N5806" i="1"/>
  <c r="N5807" i="1"/>
  <c r="N5808" i="1"/>
  <c r="N5809" i="1"/>
  <c r="N5810" i="1"/>
  <c r="N5811" i="1"/>
  <c r="N5812" i="1"/>
  <c r="N5813" i="1"/>
  <c r="N5814" i="1"/>
  <c r="N5815" i="1"/>
  <c r="N5816" i="1"/>
  <c r="N5817" i="1"/>
  <c r="N5818" i="1"/>
  <c r="N5819" i="1"/>
  <c r="N5820" i="1"/>
  <c r="N5821" i="1"/>
  <c r="N5822" i="1"/>
  <c r="N5823" i="1"/>
  <c r="N5824" i="1"/>
  <c r="N5825" i="1"/>
  <c r="N5826" i="1"/>
  <c r="N5827" i="1"/>
  <c r="N5828" i="1"/>
  <c r="N5829" i="1"/>
  <c r="N5830" i="1"/>
  <c r="N5831" i="1"/>
  <c r="N5832" i="1"/>
  <c r="N5833" i="1"/>
  <c r="N5834" i="1"/>
  <c r="N5835" i="1"/>
  <c r="N5836" i="1"/>
  <c r="N5837" i="1"/>
  <c r="N5838" i="1"/>
  <c r="N5839" i="1"/>
  <c r="N5840" i="1"/>
  <c r="N5841" i="1"/>
  <c r="N5842" i="1"/>
  <c r="N5843" i="1"/>
  <c r="N5844" i="1"/>
  <c r="N5845" i="1"/>
  <c r="N5846" i="1"/>
  <c r="N5847" i="1"/>
  <c r="N5848" i="1"/>
  <c r="N5849" i="1"/>
  <c r="N5850" i="1"/>
  <c r="N5851" i="1"/>
  <c r="N5852" i="1"/>
  <c r="N5853" i="1"/>
  <c r="N5854" i="1"/>
  <c r="N5855" i="1"/>
  <c r="N5856" i="1"/>
  <c r="N5857" i="1"/>
  <c r="N5858" i="1"/>
  <c r="N5859" i="1"/>
  <c r="N5860" i="1"/>
  <c r="N5861" i="1"/>
  <c r="N5862" i="1"/>
  <c r="N5863" i="1"/>
  <c r="N5864" i="1"/>
  <c r="N5865" i="1"/>
  <c r="N5866" i="1"/>
  <c r="N5867" i="1"/>
  <c r="N5868" i="1"/>
  <c r="N5869" i="1"/>
  <c r="N5870" i="1"/>
  <c r="N5871" i="1"/>
  <c r="N5872" i="1"/>
  <c r="N5873" i="1"/>
  <c r="N5874" i="1"/>
  <c r="N5875" i="1"/>
  <c r="N5876" i="1"/>
  <c r="N5877" i="1"/>
  <c r="N5878" i="1"/>
  <c r="N5879" i="1"/>
  <c r="N5880" i="1"/>
  <c r="N5881" i="1"/>
  <c r="N5882" i="1"/>
  <c r="N5883" i="1"/>
  <c r="N5884" i="1"/>
  <c r="N5885" i="1"/>
  <c r="N5886" i="1"/>
  <c r="N5887" i="1"/>
  <c r="N5888" i="1"/>
  <c r="N5889" i="1"/>
  <c r="N5890" i="1"/>
  <c r="N5891" i="1"/>
  <c r="N5892" i="1"/>
  <c r="N5893" i="1"/>
  <c r="N5894" i="1"/>
  <c r="N5895" i="1"/>
  <c r="N5896" i="1"/>
  <c r="N5897" i="1"/>
  <c r="N5898" i="1"/>
  <c r="N5899" i="1"/>
  <c r="N5900" i="1"/>
  <c r="N5901" i="1"/>
  <c r="N5902" i="1"/>
  <c r="N5903" i="1"/>
  <c r="N5904" i="1"/>
  <c r="N5905" i="1"/>
  <c r="N5906" i="1"/>
  <c r="N5907" i="1"/>
  <c r="N5908" i="1"/>
  <c r="N5909" i="1"/>
  <c r="N5910" i="1"/>
  <c r="N5911" i="1"/>
  <c r="N5912" i="1"/>
  <c r="N5913" i="1"/>
  <c r="N5914" i="1"/>
  <c r="N5915" i="1"/>
  <c r="N5916" i="1"/>
  <c r="N5917" i="1"/>
  <c r="N5918" i="1"/>
  <c r="N5919" i="1"/>
  <c r="N5920" i="1"/>
  <c r="N5921" i="1"/>
  <c r="N5922" i="1"/>
  <c r="N5923" i="1"/>
  <c r="N5924" i="1"/>
  <c r="N5925" i="1"/>
  <c r="N5926" i="1"/>
  <c r="N5927" i="1"/>
  <c r="N5928" i="1"/>
  <c r="N5929" i="1"/>
  <c r="N5930" i="1"/>
  <c r="N5931" i="1"/>
  <c r="N5932" i="1"/>
  <c r="N5933" i="1"/>
  <c r="N5934" i="1"/>
  <c r="N5935" i="1"/>
  <c r="N5936" i="1"/>
  <c r="N5937" i="1"/>
  <c r="N5938" i="1"/>
  <c r="N5939" i="1"/>
  <c r="N5940" i="1"/>
  <c r="N5941" i="1"/>
  <c r="N5942" i="1"/>
  <c r="N5943" i="1"/>
  <c r="N5944" i="1"/>
  <c r="N5945" i="1"/>
  <c r="N5946" i="1"/>
  <c r="N5947" i="1"/>
  <c r="N5948" i="1"/>
  <c r="N5949" i="1"/>
  <c r="N5950" i="1"/>
  <c r="N5951" i="1"/>
  <c r="N5952" i="1"/>
  <c r="N5953" i="1"/>
  <c r="N5954" i="1"/>
  <c r="N5955" i="1"/>
  <c r="N5956" i="1"/>
  <c r="N5957" i="1"/>
  <c r="N5958" i="1"/>
  <c r="N5959" i="1"/>
  <c r="N5960" i="1"/>
  <c r="N5961" i="1"/>
  <c r="N5962" i="1"/>
  <c r="N5963" i="1"/>
  <c r="N5964" i="1"/>
  <c r="N5965" i="1"/>
  <c r="N5966" i="1"/>
  <c r="N5967" i="1"/>
  <c r="N5968" i="1"/>
  <c r="N5969" i="1"/>
  <c r="N5970" i="1"/>
  <c r="N5971" i="1"/>
  <c r="N5972" i="1"/>
  <c r="N5973" i="1"/>
  <c r="N5974" i="1"/>
  <c r="N5975" i="1"/>
  <c r="N5976" i="1"/>
  <c r="N5977" i="1"/>
  <c r="N5978" i="1"/>
  <c r="N5979" i="1"/>
  <c r="N5980" i="1"/>
  <c r="N5981" i="1"/>
  <c r="N5982" i="1"/>
  <c r="N5983" i="1"/>
  <c r="N5984" i="1"/>
  <c r="N5985" i="1"/>
  <c r="N5986" i="1"/>
  <c r="N5987" i="1"/>
  <c r="N5988" i="1"/>
  <c r="N5989" i="1"/>
  <c r="N5990" i="1"/>
  <c r="N5991" i="1"/>
  <c r="N5992" i="1"/>
  <c r="N5993" i="1"/>
  <c r="N5994" i="1"/>
  <c r="N5995" i="1"/>
  <c r="N5996" i="1"/>
  <c r="N5997" i="1"/>
  <c r="N5998" i="1"/>
  <c r="N5999" i="1"/>
  <c r="N6000" i="1"/>
  <c r="N6001" i="1"/>
  <c r="N6002" i="1"/>
  <c r="N6003" i="1"/>
  <c r="N6004" i="1"/>
  <c r="N6005" i="1"/>
  <c r="N6006" i="1"/>
  <c r="N6007" i="1"/>
  <c r="N6008" i="1"/>
  <c r="N6009" i="1"/>
  <c r="N6010" i="1"/>
  <c r="N6011" i="1"/>
  <c r="N6012" i="1"/>
  <c r="N6013" i="1"/>
  <c r="N6014" i="1"/>
  <c r="N6015" i="1"/>
  <c r="N6016" i="1"/>
  <c r="N6017" i="1"/>
  <c r="N6018" i="1"/>
  <c r="N6019" i="1"/>
  <c r="N6020" i="1"/>
  <c r="N6021" i="1"/>
  <c r="N6022" i="1"/>
  <c r="N6023" i="1"/>
  <c r="N6024" i="1"/>
  <c r="N6025" i="1"/>
  <c r="N6026" i="1"/>
  <c r="N6027" i="1"/>
  <c r="N6028" i="1"/>
  <c r="N6029" i="1"/>
  <c r="N6030" i="1"/>
  <c r="N6031" i="1"/>
  <c r="N6032" i="1"/>
  <c r="N6033" i="1"/>
  <c r="N6034" i="1"/>
  <c r="N6035" i="1"/>
  <c r="N6036" i="1"/>
  <c r="N6037" i="1"/>
  <c r="N6038" i="1"/>
  <c r="N6039" i="1"/>
  <c r="N6040" i="1"/>
  <c r="N6041" i="1"/>
  <c r="N6042" i="1"/>
  <c r="N6043" i="1"/>
  <c r="N6044" i="1"/>
  <c r="N6045" i="1"/>
  <c r="N6046" i="1"/>
  <c r="N6047" i="1"/>
  <c r="N6048" i="1"/>
  <c r="N6049" i="1"/>
  <c r="N6050" i="1"/>
  <c r="N6051" i="1"/>
  <c r="N6052" i="1"/>
  <c r="N6053" i="1"/>
  <c r="N6054" i="1"/>
  <c r="N6055" i="1"/>
  <c r="N6056" i="1"/>
  <c r="N6057" i="1"/>
  <c r="N6058" i="1"/>
  <c r="N6059" i="1"/>
  <c r="N6060" i="1"/>
  <c r="N6061" i="1"/>
  <c r="N6062" i="1"/>
  <c r="N6063" i="1"/>
  <c r="N6064" i="1"/>
  <c r="N6065" i="1"/>
  <c r="N6066" i="1"/>
  <c r="N6067" i="1"/>
  <c r="N6068" i="1"/>
  <c r="N6069" i="1"/>
  <c r="N6070" i="1"/>
  <c r="N6071" i="1"/>
  <c r="N6072" i="1"/>
  <c r="N6073" i="1"/>
  <c r="N6074" i="1"/>
  <c r="N6075" i="1"/>
  <c r="N6076" i="1"/>
  <c r="N6077" i="1"/>
  <c r="N6078" i="1"/>
  <c r="N6079" i="1"/>
  <c r="N6080" i="1"/>
  <c r="N6081" i="1"/>
  <c r="N6082" i="1"/>
  <c r="N6083" i="1"/>
  <c r="N6084" i="1"/>
  <c r="N6085" i="1"/>
  <c r="N6086" i="1"/>
  <c r="N6087" i="1"/>
  <c r="N6088" i="1"/>
  <c r="N6089" i="1"/>
  <c r="N6090" i="1"/>
  <c r="N6091" i="1"/>
  <c r="N6092" i="1"/>
  <c r="N6093" i="1"/>
  <c r="N6094" i="1"/>
  <c r="N6095" i="1"/>
  <c r="N6096" i="1"/>
  <c r="N6097" i="1"/>
  <c r="N6098" i="1"/>
  <c r="N6099" i="1"/>
  <c r="N6100" i="1"/>
  <c r="N6101" i="1"/>
  <c r="N6102" i="1"/>
  <c r="N6103" i="1"/>
  <c r="N6104" i="1"/>
  <c r="N6105" i="1"/>
  <c r="N6106" i="1"/>
  <c r="N6107" i="1"/>
  <c r="N6108" i="1"/>
  <c r="N6109" i="1"/>
  <c r="N6110" i="1"/>
  <c r="N6111" i="1"/>
  <c r="N6112" i="1"/>
  <c r="N6113" i="1"/>
  <c r="N6114" i="1"/>
  <c r="N6115" i="1"/>
  <c r="N6116" i="1"/>
  <c r="N6117" i="1"/>
  <c r="N6118" i="1"/>
  <c r="N6119" i="1"/>
  <c r="N6120" i="1"/>
  <c r="N6121" i="1"/>
  <c r="N6122" i="1"/>
  <c r="N6123" i="1"/>
  <c r="N6124" i="1"/>
  <c r="N6125" i="1"/>
  <c r="N6126" i="1"/>
  <c r="N6127" i="1"/>
  <c r="N6128" i="1"/>
  <c r="N6129" i="1"/>
  <c r="N6130" i="1"/>
  <c r="N6131" i="1"/>
  <c r="N6132" i="1"/>
  <c r="N6133" i="1"/>
  <c r="N6134" i="1"/>
  <c r="N6135" i="1"/>
  <c r="N6136" i="1"/>
  <c r="N6137" i="1"/>
  <c r="N6138" i="1"/>
  <c r="N6139" i="1"/>
  <c r="N6140" i="1"/>
  <c r="N6141" i="1"/>
  <c r="N6142" i="1"/>
  <c r="N6143" i="1"/>
  <c r="N6144" i="1"/>
  <c r="N6145" i="1"/>
  <c r="N6146" i="1"/>
  <c r="N6147" i="1"/>
  <c r="N6148" i="1"/>
  <c r="N6149" i="1"/>
  <c r="N6150" i="1"/>
  <c r="N6151" i="1"/>
  <c r="N6152" i="1"/>
  <c r="N6153" i="1"/>
  <c r="N6154" i="1"/>
  <c r="N6155" i="1"/>
  <c r="N6156" i="1"/>
  <c r="N6157" i="1"/>
  <c r="N6158" i="1"/>
  <c r="N6159" i="1"/>
  <c r="N6160" i="1"/>
  <c r="N6161" i="1"/>
  <c r="N6162" i="1"/>
  <c r="N6163" i="1"/>
  <c r="N6164" i="1"/>
  <c r="N6165" i="1"/>
  <c r="N6166" i="1"/>
  <c r="N6167" i="1"/>
  <c r="N6168" i="1"/>
  <c r="N6169" i="1"/>
  <c r="N6170" i="1"/>
  <c r="N6171" i="1"/>
  <c r="N6172" i="1"/>
  <c r="N6173" i="1"/>
  <c r="N6174" i="1"/>
  <c r="N6175" i="1"/>
  <c r="N6176" i="1"/>
  <c r="N6177" i="1"/>
  <c r="N6178" i="1"/>
  <c r="N6179" i="1"/>
  <c r="N6180" i="1"/>
  <c r="N6181" i="1"/>
  <c r="N6182" i="1"/>
  <c r="N6183" i="1"/>
  <c r="N6184" i="1"/>
  <c r="N6185" i="1"/>
  <c r="N6186" i="1"/>
  <c r="N6187" i="1"/>
  <c r="N6188" i="1"/>
  <c r="N6189" i="1"/>
  <c r="N6190" i="1"/>
  <c r="N6191" i="1"/>
  <c r="N6192" i="1"/>
  <c r="N6193" i="1"/>
  <c r="N6194" i="1"/>
  <c r="N6195" i="1"/>
  <c r="N6196" i="1"/>
  <c r="N6197" i="1"/>
  <c r="N6198" i="1"/>
  <c r="N6199" i="1"/>
  <c r="N6200" i="1"/>
  <c r="N6201" i="1"/>
  <c r="N6202" i="1"/>
  <c r="N6203" i="1"/>
  <c r="N6204" i="1"/>
  <c r="N6205" i="1"/>
  <c r="N6206" i="1"/>
  <c r="N6207" i="1"/>
  <c r="N6208" i="1"/>
  <c r="N6209" i="1"/>
  <c r="N6210" i="1"/>
  <c r="N6211" i="1"/>
  <c r="N6212" i="1"/>
  <c r="N6213" i="1"/>
  <c r="N6214" i="1"/>
  <c r="N6215" i="1"/>
  <c r="N6216" i="1"/>
  <c r="N6217" i="1"/>
  <c r="N6218" i="1"/>
  <c r="N6219" i="1"/>
  <c r="N6220" i="1"/>
  <c r="N6221" i="1"/>
  <c r="N6222" i="1"/>
  <c r="N6223" i="1"/>
  <c r="N6224" i="1"/>
  <c r="N6225" i="1"/>
  <c r="N6226" i="1"/>
  <c r="N6227" i="1"/>
  <c r="N6228" i="1"/>
  <c r="N6229" i="1"/>
  <c r="N6230" i="1"/>
  <c r="N6231" i="1"/>
  <c r="N6232" i="1"/>
  <c r="N6233" i="1"/>
  <c r="N6234" i="1"/>
  <c r="N6235" i="1"/>
  <c r="N6236" i="1"/>
  <c r="N6237" i="1"/>
  <c r="N6238" i="1"/>
  <c r="N6239" i="1"/>
  <c r="N6240" i="1"/>
  <c r="N6241" i="1"/>
  <c r="N6242" i="1"/>
  <c r="N6243" i="1"/>
  <c r="N6244" i="1"/>
  <c r="N6245" i="1"/>
  <c r="N6246" i="1"/>
  <c r="N6247" i="1"/>
  <c r="N6248" i="1"/>
  <c r="N6249" i="1"/>
  <c r="N6250" i="1"/>
  <c r="N6251" i="1"/>
  <c r="N6252" i="1"/>
  <c r="N6253" i="1"/>
  <c r="N6254" i="1"/>
  <c r="N6255" i="1"/>
  <c r="N6256" i="1"/>
  <c r="N6257" i="1"/>
  <c r="N6258" i="1"/>
  <c r="N6259" i="1"/>
  <c r="N6260" i="1"/>
  <c r="N6261" i="1"/>
  <c r="N6262" i="1"/>
  <c r="N6263" i="1"/>
  <c r="N6264" i="1"/>
  <c r="N6265" i="1"/>
  <c r="N6266" i="1"/>
  <c r="N6267" i="1"/>
  <c r="N6268" i="1"/>
  <c r="N6269" i="1"/>
  <c r="N6270" i="1"/>
  <c r="N6271" i="1"/>
  <c r="N6272" i="1"/>
  <c r="N6273" i="1"/>
  <c r="N6274" i="1"/>
  <c r="N6275" i="1"/>
  <c r="N6276" i="1"/>
  <c r="N6277" i="1"/>
  <c r="N6278" i="1"/>
  <c r="N6279" i="1"/>
  <c r="N6280" i="1"/>
  <c r="N6281" i="1"/>
  <c r="N6282" i="1"/>
  <c r="N6283" i="1"/>
  <c r="N6284" i="1"/>
  <c r="N6285" i="1"/>
  <c r="N6286" i="1"/>
  <c r="N6287" i="1"/>
  <c r="N6288" i="1"/>
  <c r="N6289" i="1"/>
  <c r="N6290" i="1"/>
  <c r="N6291" i="1"/>
  <c r="N6292" i="1"/>
  <c r="N6293" i="1"/>
  <c r="N6294" i="1"/>
  <c r="N6295" i="1"/>
  <c r="N6296" i="1"/>
  <c r="N6297" i="1"/>
  <c r="N6298" i="1"/>
  <c r="N6299" i="1"/>
  <c r="N6300" i="1"/>
  <c r="N6301" i="1"/>
  <c r="N6302" i="1"/>
  <c r="N6303" i="1"/>
  <c r="N6304" i="1"/>
  <c r="N6305" i="1"/>
  <c r="N6306" i="1"/>
  <c r="N6307" i="1"/>
  <c r="N6308" i="1"/>
  <c r="N6309" i="1"/>
  <c r="N6310" i="1"/>
  <c r="N6311" i="1"/>
  <c r="N6312" i="1"/>
  <c r="N6313" i="1"/>
  <c r="N6314" i="1"/>
  <c r="N6315" i="1"/>
  <c r="N6316" i="1"/>
  <c r="N6317" i="1"/>
  <c r="N6318" i="1"/>
  <c r="N6319" i="1"/>
  <c r="N6320" i="1"/>
  <c r="N6321" i="1"/>
  <c r="N6322" i="1"/>
  <c r="N6323" i="1"/>
  <c r="N6324" i="1"/>
  <c r="N6325" i="1"/>
  <c r="N6326" i="1"/>
  <c r="N6327" i="1"/>
  <c r="N6328" i="1"/>
  <c r="N6329" i="1"/>
  <c r="N6330" i="1"/>
  <c r="N6331" i="1"/>
  <c r="N6332" i="1"/>
  <c r="N6333" i="1"/>
  <c r="N6334" i="1"/>
  <c r="N6335" i="1"/>
  <c r="N6336" i="1"/>
  <c r="N6337" i="1"/>
  <c r="N6338" i="1"/>
  <c r="N6339" i="1"/>
  <c r="N6340" i="1"/>
  <c r="N6341" i="1"/>
  <c r="N6342" i="1"/>
  <c r="N6343" i="1"/>
  <c r="N6344" i="1"/>
  <c r="N6345" i="1"/>
  <c r="N6346" i="1"/>
  <c r="N6347" i="1"/>
  <c r="N6348" i="1"/>
  <c r="N6349" i="1"/>
  <c r="N6350" i="1"/>
  <c r="N6351" i="1"/>
  <c r="N6352" i="1"/>
  <c r="N6353" i="1"/>
  <c r="N6354" i="1"/>
  <c r="N6355" i="1"/>
  <c r="N6356" i="1"/>
  <c r="N6357" i="1"/>
  <c r="N6358" i="1"/>
  <c r="N6359" i="1"/>
  <c r="N6360" i="1"/>
  <c r="N6361" i="1"/>
  <c r="N6362" i="1"/>
  <c r="N6363" i="1"/>
  <c r="N6364" i="1"/>
  <c r="N6365" i="1"/>
  <c r="N6366" i="1"/>
  <c r="N6367" i="1"/>
  <c r="N6368" i="1"/>
  <c r="N6369" i="1"/>
  <c r="N6370" i="1"/>
  <c r="N6371" i="1"/>
  <c r="N6372" i="1"/>
  <c r="N6373" i="1"/>
  <c r="N6374" i="1"/>
  <c r="N6375" i="1"/>
  <c r="N6376" i="1"/>
  <c r="N6377" i="1"/>
  <c r="N6378" i="1"/>
  <c r="N6379" i="1"/>
  <c r="N6380" i="1"/>
  <c r="N6381" i="1"/>
  <c r="N6382" i="1"/>
  <c r="N6383" i="1"/>
  <c r="N6384" i="1"/>
  <c r="N6385" i="1"/>
  <c r="N6386" i="1"/>
  <c r="N6387" i="1"/>
  <c r="N6388" i="1"/>
  <c r="N6389" i="1"/>
  <c r="N6390" i="1"/>
  <c r="N6391" i="1"/>
  <c r="N6392" i="1"/>
  <c r="N6393" i="1"/>
  <c r="N6394" i="1"/>
  <c r="N6395" i="1"/>
  <c r="N6396" i="1"/>
  <c r="N6397" i="1"/>
  <c r="N6398" i="1"/>
  <c r="N6399" i="1"/>
  <c r="N6400" i="1"/>
  <c r="N6401" i="1"/>
  <c r="N6402" i="1"/>
  <c r="N6403" i="1"/>
  <c r="N6404" i="1"/>
  <c r="N6405" i="1"/>
  <c r="N6406" i="1"/>
  <c r="N6407" i="1"/>
  <c r="N6408" i="1"/>
  <c r="N6409" i="1"/>
  <c r="N6410" i="1"/>
  <c r="N6411" i="1"/>
  <c r="N6412" i="1"/>
  <c r="N6413" i="1"/>
  <c r="N6414" i="1"/>
  <c r="N6415" i="1"/>
  <c r="N6416" i="1"/>
  <c r="N6417" i="1"/>
  <c r="N6418" i="1"/>
  <c r="N6419" i="1"/>
  <c r="N6420" i="1"/>
  <c r="N6421" i="1"/>
  <c r="N6422" i="1"/>
  <c r="N6423" i="1"/>
  <c r="N6424" i="1"/>
  <c r="N6425" i="1"/>
  <c r="N6426" i="1"/>
  <c r="N6427" i="1"/>
  <c r="N6428" i="1"/>
  <c r="N6429" i="1"/>
  <c r="N6430" i="1"/>
  <c r="N6431" i="1"/>
  <c r="N6432" i="1"/>
  <c r="N6433" i="1"/>
  <c r="N6434" i="1"/>
  <c r="N6435" i="1"/>
  <c r="N6436" i="1"/>
  <c r="N6437" i="1"/>
  <c r="N6438" i="1"/>
  <c r="N6439" i="1"/>
  <c r="N6440" i="1"/>
  <c r="N6441" i="1"/>
  <c r="N6442" i="1"/>
  <c r="N6443" i="1"/>
  <c r="N6444" i="1"/>
  <c r="N6445" i="1"/>
  <c r="N6446" i="1"/>
  <c r="N6447" i="1"/>
  <c r="N6448" i="1"/>
  <c r="N6449" i="1"/>
  <c r="N6450" i="1"/>
  <c r="N6451" i="1"/>
  <c r="N6452" i="1"/>
  <c r="N6453" i="1"/>
  <c r="N6454" i="1"/>
  <c r="N6455" i="1"/>
  <c r="N6456" i="1"/>
  <c r="N6457" i="1"/>
  <c r="N6458" i="1"/>
  <c r="N6459" i="1"/>
  <c r="N6460" i="1"/>
  <c r="N6461" i="1"/>
  <c r="N6462" i="1"/>
  <c r="N6463" i="1"/>
  <c r="N6464" i="1"/>
  <c r="N6465" i="1"/>
  <c r="N6466" i="1"/>
  <c r="N6467" i="1"/>
  <c r="N6468" i="1"/>
  <c r="N6469" i="1"/>
  <c r="N6470" i="1"/>
  <c r="N6471" i="1"/>
  <c r="N6472" i="1"/>
  <c r="N6473" i="1"/>
  <c r="N6474" i="1"/>
  <c r="N6475" i="1"/>
  <c r="N6476" i="1"/>
  <c r="N6477" i="1"/>
  <c r="N6478" i="1"/>
  <c r="N6479" i="1"/>
  <c r="N6480" i="1"/>
  <c r="N6481" i="1"/>
  <c r="N6482" i="1"/>
  <c r="N6483" i="1"/>
  <c r="N6484" i="1"/>
  <c r="N6485" i="1"/>
  <c r="N6486" i="1"/>
  <c r="N6487" i="1"/>
  <c r="N6488" i="1"/>
  <c r="N6489" i="1"/>
  <c r="N6490" i="1"/>
  <c r="N6491" i="1"/>
  <c r="N6492" i="1"/>
  <c r="N6493" i="1"/>
  <c r="N6494" i="1"/>
  <c r="N6495" i="1"/>
  <c r="N6496" i="1"/>
  <c r="N6497" i="1"/>
  <c r="N6498" i="1"/>
  <c r="N6499" i="1"/>
  <c r="N6500" i="1"/>
  <c r="N6501" i="1"/>
  <c r="N6502" i="1"/>
  <c r="N6503" i="1"/>
  <c r="N6504" i="1"/>
  <c r="N6505" i="1"/>
  <c r="N6506" i="1"/>
  <c r="N6507" i="1"/>
  <c r="N6508" i="1"/>
  <c r="N6509" i="1"/>
  <c r="N6510" i="1"/>
  <c r="N6511" i="1"/>
  <c r="N6512" i="1"/>
  <c r="N6513" i="1"/>
  <c r="N6514" i="1"/>
  <c r="N6515" i="1"/>
  <c r="N6516" i="1"/>
  <c r="N6517" i="1"/>
  <c r="N6518" i="1"/>
  <c r="N6519" i="1"/>
  <c r="N6520" i="1"/>
  <c r="N6521" i="1"/>
  <c r="N6522" i="1"/>
  <c r="N6523" i="1"/>
  <c r="N6524" i="1"/>
  <c r="N6525" i="1"/>
  <c r="N6526" i="1"/>
  <c r="N6527" i="1"/>
  <c r="N6528" i="1"/>
  <c r="N6529" i="1"/>
  <c r="N6530" i="1"/>
  <c r="N6531" i="1"/>
  <c r="N6532" i="1"/>
  <c r="N6533" i="1"/>
  <c r="N6534" i="1"/>
  <c r="N6535" i="1"/>
  <c r="N6536" i="1"/>
  <c r="N6537" i="1"/>
  <c r="N6538" i="1"/>
  <c r="N6539" i="1"/>
  <c r="N6540" i="1"/>
  <c r="N6541" i="1"/>
  <c r="N6542" i="1"/>
  <c r="N6543" i="1"/>
  <c r="N6544" i="1"/>
  <c r="N6545" i="1"/>
  <c r="N6546" i="1"/>
  <c r="N6547" i="1"/>
  <c r="N6548" i="1"/>
  <c r="N6549" i="1"/>
  <c r="N6550" i="1"/>
  <c r="N6551" i="1"/>
  <c r="N6552" i="1"/>
  <c r="N6553" i="1"/>
  <c r="N6554" i="1"/>
  <c r="N6555" i="1"/>
  <c r="N6556" i="1"/>
  <c r="N6557" i="1"/>
  <c r="N6558" i="1"/>
  <c r="N6559" i="1"/>
  <c r="N6560" i="1"/>
  <c r="N6561" i="1"/>
  <c r="N6562" i="1"/>
  <c r="N6563" i="1"/>
  <c r="N6564" i="1"/>
  <c r="N6565" i="1"/>
  <c r="N6566" i="1"/>
  <c r="N6567" i="1"/>
  <c r="N6568" i="1"/>
  <c r="N6569" i="1"/>
  <c r="N6570" i="1"/>
  <c r="N6571" i="1"/>
  <c r="N6572" i="1"/>
  <c r="N6573" i="1"/>
  <c r="N6574" i="1"/>
  <c r="N6575" i="1"/>
  <c r="N6576" i="1"/>
  <c r="N6577" i="1"/>
  <c r="N6578" i="1"/>
  <c r="N6579" i="1"/>
  <c r="N6580" i="1"/>
  <c r="N6581" i="1"/>
  <c r="N6582" i="1"/>
  <c r="N6583" i="1"/>
  <c r="N6584" i="1"/>
  <c r="N6585" i="1"/>
  <c r="N6586" i="1"/>
  <c r="N6587" i="1"/>
  <c r="N6588" i="1"/>
  <c r="N6589" i="1"/>
  <c r="N6590" i="1"/>
  <c r="N6591" i="1"/>
  <c r="N6592" i="1"/>
  <c r="N6593" i="1"/>
  <c r="N6594" i="1"/>
  <c r="N6595" i="1"/>
  <c r="N6596" i="1"/>
  <c r="N6597" i="1"/>
  <c r="N6598" i="1"/>
  <c r="N6599" i="1"/>
  <c r="N6600" i="1"/>
  <c r="N6601" i="1"/>
  <c r="N6602" i="1"/>
  <c r="N6603" i="1"/>
  <c r="N6604" i="1"/>
  <c r="N6605" i="1"/>
  <c r="N6606" i="1"/>
  <c r="N6607" i="1"/>
  <c r="N6608" i="1"/>
  <c r="N6609" i="1"/>
  <c r="N6610" i="1"/>
  <c r="N6611" i="1"/>
  <c r="N6612" i="1"/>
  <c r="N6613" i="1"/>
  <c r="N6614" i="1"/>
  <c r="N6615" i="1"/>
  <c r="N6616" i="1"/>
  <c r="N6617" i="1"/>
  <c r="N6618" i="1"/>
  <c r="N6619" i="1"/>
  <c r="N6620" i="1"/>
  <c r="N6621" i="1"/>
  <c r="N6622" i="1"/>
  <c r="N6623" i="1"/>
  <c r="N6624" i="1"/>
  <c r="N6625" i="1"/>
  <c r="N6626" i="1"/>
  <c r="N6627" i="1"/>
  <c r="N6628" i="1"/>
  <c r="N6629" i="1"/>
  <c r="N6630" i="1"/>
  <c r="N6631" i="1"/>
  <c r="N6632" i="1"/>
  <c r="N6633" i="1"/>
  <c r="N6634" i="1"/>
  <c r="N6635" i="1"/>
  <c r="N6636" i="1"/>
  <c r="N6637" i="1"/>
  <c r="N6638" i="1"/>
  <c r="N6639" i="1"/>
  <c r="N6640" i="1"/>
  <c r="N6641" i="1"/>
  <c r="N6642" i="1"/>
  <c r="N6643" i="1"/>
  <c r="N6644" i="1"/>
  <c r="N6645" i="1"/>
  <c r="N6646" i="1"/>
  <c r="N6647" i="1"/>
  <c r="N6648" i="1"/>
  <c r="N6649" i="1"/>
  <c r="N6650" i="1"/>
  <c r="N6651" i="1"/>
  <c r="N6652" i="1"/>
  <c r="N6653" i="1"/>
  <c r="N6654" i="1"/>
  <c r="N6655" i="1"/>
  <c r="N6656" i="1"/>
  <c r="N6657" i="1"/>
  <c r="N6658" i="1"/>
  <c r="N6659" i="1"/>
  <c r="N6660" i="1"/>
  <c r="N6661" i="1"/>
  <c r="N6662" i="1"/>
  <c r="N6663" i="1"/>
  <c r="N6664" i="1"/>
  <c r="N6665" i="1"/>
  <c r="N6666" i="1"/>
  <c r="N6667" i="1"/>
  <c r="N6668" i="1"/>
  <c r="N6669" i="1"/>
  <c r="N6670" i="1"/>
  <c r="N6671" i="1"/>
  <c r="N6672" i="1"/>
  <c r="N6673" i="1"/>
  <c r="N6674" i="1"/>
  <c r="N6675" i="1"/>
  <c r="N6676" i="1"/>
  <c r="N6677" i="1"/>
  <c r="N6678" i="1"/>
  <c r="N6679" i="1"/>
  <c r="N6680" i="1"/>
  <c r="N6681" i="1"/>
  <c r="N6682" i="1"/>
  <c r="N6683" i="1"/>
  <c r="N6684" i="1"/>
  <c r="N6685" i="1"/>
  <c r="N6686" i="1"/>
  <c r="N6687" i="1"/>
  <c r="N6688" i="1"/>
  <c r="N6689" i="1"/>
  <c r="N6690" i="1"/>
  <c r="N6691" i="1"/>
  <c r="N6692" i="1"/>
  <c r="N6693" i="1"/>
  <c r="N6694" i="1"/>
  <c r="N6695" i="1"/>
  <c r="N6696" i="1"/>
  <c r="N6697" i="1"/>
  <c r="N6698" i="1"/>
  <c r="N6699" i="1"/>
  <c r="N6700" i="1"/>
  <c r="N6701" i="1"/>
  <c r="N6702" i="1"/>
  <c r="N6703" i="1"/>
  <c r="N6704" i="1"/>
  <c r="N6705" i="1"/>
  <c r="N6706" i="1"/>
  <c r="N6707" i="1"/>
  <c r="N6708" i="1"/>
  <c r="N6709" i="1"/>
  <c r="N6710" i="1"/>
  <c r="N6711" i="1"/>
  <c r="N6712" i="1"/>
  <c r="N6713" i="1"/>
  <c r="N6714" i="1"/>
  <c r="N6715" i="1"/>
  <c r="N6716" i="1"/>
  <c r="N6717" i="1"/>
  <c r="N6718" i="1"/>
  <c r="N6719" i="1"/>
  <c r="N6720" i="1"/>
  <c r="N6721" i="1"/>
  <c r="N6722" i="1"/>
  <c r="N6723" i="1"/>
  <c r="N6724" i="1"/>
  <c r="N6725" i="1"/>
  <c r="N6726" i="1"/>
  <c r="N6727" i="1"/>
  <c r="N6728" i="1"/>
  <c r="N6729" i="1"/>
  <c r="N6730" i="1"/>
  <c r="N6731" i="1"/>
  <c r="N6732" i="1"/>
  <c r="N6733" i="1"/>
  <c r="N6734" i="1"/>
  <c r="N6735" i="1"/>
  <c r="N6736" i="1"/>
  <c r="N6737" i="1"/>
  <c r="N6738" i="1"/>
  <c r="N6739" i="1"/>
  <c r="N6740" i="1"/>
  <c r="N6741" i="1"/>
  <c r="N6742" i="1"/>
  <c r="N6743" i="1"/>
  <c r="N6744" i="1"/>
  <c r="N6745" i="1"/>
  <c r="N6746" i="1"/>
  <c r="N6747" i="1"/>
  <c r="N6748" i="1"/>
  <c r="N6749" i="1"/>
  <c r="N6750" i="1"/>
  <c r="N6751" i="1"/>
  <c r="N6752" i="1"/>
  <c r="N6753" i="1"/>
  <c r="N6754" i="1"/>
  <c r="N6755" i="1"/>
  <c r="N6756" i="1"/>
  <c r="N6757" i="1"/>
  <c r="N6758" i="1"/>
  <c r="N6759" i="1"/>
  <c r="N6760" i="1"/>
  <c r="N6761" i="1"/>
  <c r="N6762" i="1"/>
  <c r="N6763" i="1"/>
  <c r="N6764" i="1"/>
  <c r="N6765" i="1"/>
  <c r="N6766" i="1"/>
  <c r="N6767" i="1"/>
  <c r="N6768" i="1"/>
  <c r="N6769" i="1"/>
  <c r="N6770" i="1"/>
  <c r="N6771" i="1"/>
  <c r="N6772" i="1"/>
  <c r="N6773" i="1"/>
  <c r="N6774" i="1"/>
  <c r="N6775" i="1"/>
  <c r="N6776" i="1"/>
  <c r="N6777" i="1"/>
  <c r="N6778" i="1"/>
  <c r="N6779" i="1"/>
  <c r="N6780" i="1"/>
  <c r="N6781" i="1"/>
  <c r="N6782" i="1"/>
  <c r="N6783" i="1"/>
  <c r="N6784" i="1"/>
  <c r="N6785" i="1"/>
  <c r="N6786" i="1"/>
  <c r="N6787" i="1"/>
  <c r="N6788" i="1"/>
  <c r="N6789" i="1"/>
  <c r="N6790" i="1"/>
  <c r="N6791" i="1"/>
  <c r="N6792" i="1"/>
  <c r="N6793" i="1"/>
  <c r="N6794" i="1"/>
  <c r="N6795" i="1"/>
  <c r="N6796" i="1"/>
  <c r="N6797" i="1"/>
  <c r="N6798" i="1"/>
  <c r="N6799" i="1"/>
  <c r="N6800" i="1"/>
  <c r="N6801" i="1"/>
  <c r="N6802" i="1"/>
  <c r="N6803" i="1"/>
  <c r="N6804" i="1"/>
  <c r="N6805" i="1"/>
  <c r="N6806" i="1"/>
  <c r="N6807" i="1"/>
  <c r="N6808" i="1"/>
  <c r="N6809" i="1"/>
  <c r="N6810" i="1"/>
  <c r="N6811" i="1"/>
  <c r="N6812" i="1"/>
  <c r="N6813" i="1"/>
  <c r="N6814" i="1"/>
  <c r="N6815" i="1"/>
  <c r="N6816" i="1"/>
  <c r="N6817" i="1"/>
  <c r="N6818" i="1"/>
  <c r="N6819" i="1"/>
  <c r="N6820" i="1"/>
  <c r="N6821" i="1"/>
  <c r="N6822" i="1"/>
  <c r="N6823" i="1"/>
  <c r="N6824" i="1"/>
  <c r="N6825" i="1"/>
  <c r="N6826" i="1"/>
  <c r="N6827" i="1"/>
  <c r="N6828" i="1"/>
  <c r="N6829" i="1"/>
  <c r="N6830" i="1"/>
  <c r="N6831" i="1"/>
  <c r="N6832" i="1"/>
  <c r="N6833" i="1"/>
  <c r="N6834" i="1"/>
  <c r="N6835" i="1"/>
  <c r="N6836" i="1"/>
  <c r="N6837" i="1"/>
  <c r="N6838" i="1"/>
  <c r="N6839" i="1"/>
  <c r="N6840" i="1"/>
  <c r="N6841" i="1"/>
  <c r="N6842" i="1"/>
  <c r="N6843" i="1"/>
  <c r="N6844" i="1"/>
  <c r="N6845" i="1"/>
  <c r="N6846" i="1"/>
  <c r="N6847" i="1"/>
  <c r="N6848" i="1"/>
  <c r="N6849" i="1"/>
  <c r="N6850" i="1"/>
  <c r="N6851" i="1"/>
  <c r="N6852" i="1"/>
  <c r="N6853" i="1"/>
  <c r="N6854" i="1"/>
  <c r="N6855" i="1"/>
  <c r="N6856" i="1"/>
  <c r="N6857" i="1"/>
  <c r="N6858" i="1"/>
  <c r="N6859" i="1"/>
  <c r="N6860" i="1"/>
  <c r="N6861" i="1"/>
  <c r="N6862" i="1"/>
  <c r="N6863" i="1"/>
  <c r="N6864" i="1"/>
  <c r="N6865" i="1"/>
  <c r="N6866" i="1"/>
  <c r="N6867" i="1"/>
  <c r="N6868" i="1"/>
  <c r="N6869" i="1"/>
  <c r="N6870" i="1"/>
  <c r="N6871" i="1"/>
  <c r="N6872" i="1"/>
  <c r="N6873" i="1"/>
  <c r="N6874" i="1"/>
  <c r="N6875" i="1"/>
  <c r="N6876" i="1"/>
  <c r="N6877" i="1"/>
  <c r="N6878" i="1"/>
  <c r="N6879" i="1"/>
  <c r="N6880" i="1"/>
  <c r="N6881" i="1"/>
  <c r="N6882" i="1"/>
  <c r="N6883" i="1"/>
  <c r="N6884" i="1"/>
  <c r="N6885" i="1"/>
  <c r="N6886" i="1"/>
  <c r="N6887" i="1"/>
  <c r="N6888" i="1"/>
  <c r="N6889" i="1"/>
  <c r="N6890" i="1"/>
  <c r="N6891" i="1"/>
  <c r="N6892" i="1"/>
  <c r="N6893" i="1"/>
  <c r="N6894" i="1"/>
  <c r="N6895" i="1"/>
  <c r="N6896" i="1"/>
  <c r="N6897" i="1"/>
  <c r="N6898" i="1"/>
  <c r="N6899" i="1"/>
  <c r="N6900" i="1"/>
  <c r="N6901" i="1"/>
  <c r="N6902" i="1"/>
  <c r="N6903" i="1"/>
  <c r="N6904" i="1"/>
  <c r="N6905" i="1"/>
  <c r="N6906" i="1"/>
  <c r="N6907" i="1"/>
  <c r="N6908" i="1"/>
  <c r="N6909" i="1"/>
  <c r="N6910" i="1"/>
  <c r="N6911" i="1"/>
  <c r="N6912" i="1"/>
  <c r="N6913" i="1"/>
  <c r="N6914" i="1"/>
  <c r="N6915" i="1"/>
  <c r="N6916" i="1"/>
  <c r="N6917" i="1"/>
  <c r="N6918" i="1"/>
  <c r="N6919" i="1"/>
  <c r="N6920" i="1"/>
  <c r="N6921" i="1"/>
  <c r="N6922" i="1"/>
  <c r="N6923" i="1"/>
  <c r="N6924" i="1"/>
  <c r="N6925" i="1"/>
  <c r="N6926" i="1"/>
  <c r="N6927" i="1"/>
  <c r="N6928" i="1"/>
  <c r="N6929" i="1"/>
  <c r="N6930" i="1"/>
  <c r="N6931" i="1"/>
  <c r="N6932" i="1"/>
  <c r="N6933" i="1"/>
  <c r="N6934" i="1"/>
  <c r="N6935" i="1"/>
  <c r="N6936" i="1"/>
  <c r="N6937" i="1"/>
  <c r="N6938" i="1"/>
  <c r="N6939" i="1"/>
  <c r="N6940" i="1"/>
  <c r="N6941" i="1"/>
  <c r="N6942" i="1"/>
  <c r="N6943" i="1"/>
  <c r="N6944" i="1"/>
  <c r="N6945" i="1"/>
  <c r="N6946" i="1"/>
  <c r="N6947" i="1"/>
  <c r="N6948" i="1"/>
  <c r="N6949" i="1"/>
  <c r="N6950" i="1"/>
  <c r="N6951" i="1"/>
  <c r="N6952" i="1"/>
  <c r="N6953" i="1"/>
  <c r="N6954" i="1"/>
  <c r="N6955" i="1"/>
  <c r="N6956" i="1"/>
  <c r="N6957" i="1"/>
  <c r="N6958" i="1"/>
  <c r="N6959" i="1"/>
  <c r="N6960" i="1"/>
  <c r="N6961" i="1"/>
  <c r="N6962" i="1"/>
  <c r="N6963" i="1"/>
  <c r="N6964" i="1"/>
  <c r="N6965" i="1"/>
  <c r="N6966" i="1"/>
  <c r="N6967" i="1"/>
  <c r="N6968" i="1"/>
  <c r="N6969" i="1"/>
  <c r="N6970" i="1"/>
  <c r="N6971" i="1"/>
  <c r="N6972" i="1"/>
  <c r="N6973" i="1"/>
  <c r="N6974" i="1"/>
  <c r="N6975" i="1"/>
  <c r="N6976" i="1"/>
  <c r="N6977" i="1"/>
  <c r="N6978" i="1"/>
  <c r="N6979" i="1"/>
  <c r="N6980" i="1"/>
  <c r="N6981" i="1"/>
  <c r="N6982" i="1"/>
  <c r="N6983" i="1"/>
  <c r="N6984" i="1"/>
  <c r="N6985" i="1"/>
  <c r="N6986" i="1"/>
  <c r="N6987" i="1"/>
  <c r="N6988" i="1"/>
  <c r="N6989" i="1"/>
  <c r="N6990" i="1"/>
  <c r="N6991" i="1"/>
  <c r="N6992" i="1"/>
  <c r="N6993" i="1"/>
  <c r="N6994" i="1"/>
  <c r="N6995" i="1"/>
  <c r="N6996" i="1"/>
  <c r="N6997" i="1"/>
  <c r="N6998" i="1"/>
  <c r="N6999" i="1"/>
  <c r="N7000" i="1"/>
  <c r="N7001" i="1"/>
  <c r="N7002" i="1"/>
  <c r="N7003" i="1"/>
  <c r="N7004" i="1"/>
  <c r="N7005" i="1"/>
  <c r="N7006" i="1"/>
  <c r="N7007" i="1"/>
  <c r="N7008" i="1"/>
  <c r="N7009" i="1"/>
  <c r="N7010" i="1"/>
  <c r="N7011" i="1"/>
  <c r="N7012" i="1"/>
  <c r="N7013" i="1"/>
  <c r="N7014" i="1"/>
  <c r="N7015" i="1"/>
  <c r="N7016" i="1"/>
  <c r="N7017" i="1"/>
  <c r="N7018" i="1"/>
  <c r="N7019" i="1"/>
  <c r="N7020" i="1"/>
  <c r="N7021" i="1"/>
  <c r="N7022" i="1"/>
  <c r="N7023" i="1"/>
  <c r="N7024" i="1"/>
  <c r="N7025" i="1"/>
  <c r="N7026" i="1"/>
  <c r="N7027" i="1"/>
  <c r="N7028" i="1"/>
  <c r="N7029" i="1"/>
  <c r="N7030" i="1"/>
  <c r="N7031" i="1"/>
  <c r="N7032" i="1"/>
  <c r="N7033" i="1"/>
  <c r="N7034" i="1"/>
  <c r="N7035" i="1"/>
  <c r="N7036" i="1"/>
  <c r="N7037" i="1"/>
  <c r="N7038" i="1"/>
  <c r="N7039" i="1"/>
  <c r="N7040" i="1"/>
  <c r="N7041" i="1"/>
  <c r="N7042" i="1"/>
  <c r="N7043" i="1"/>
  <c r="N7044" i="1"/>
  <c r="N7045" i="1"/>
  <c r="N7046" i="1"/>
  <c r="N7047" i="1"/>
  <c r="N7048" i="1"/>
  <c r="N7049" i="1"/>
  <c r="N7050" i="1"/>
  <c r="N7051" i="1"/>
  <c r="N7052" i="1"/>
  <c r="N7053" i="1"/>
  <c r="N7054" i="1"/>
  <c r="N7055" i="1"/>
  <c r="N7056" i="1"/>
  <c r="N7057" i="1"/>
  <c r="N7058" i="1"/>
  <c r="N7059" i="1"/>
  <c r="N7060" i="1"/>
  <c r="N7061" i="1"/>
  <c r="N7062" i="1"/>
  <c r="N7063" i="1"/>
  <c r="N7064" i="1"/>
  <c r="N7065" i="1"/>
  <c r="N7066" i="1"/>
  <c r="N7067" i="1"/>
  <c r="N7068" i="1"/>
  <c r="N7069" i="1"/>
  <c r="N7070" i="1"/>
  <c r="N7071" i="1"/>
  <c r="N7072" i="1"/>
  <c r="N7073" i="1"/>
  <c r="N7074" i="1"/>
  <c r="N7075" i="1"/>
  <c r="N7076" i="1"/>
  <c r="N7077" i="1"/>
  <c r="N7078" i="1"/>
  <c r="N7079" i="1"/>
  <c r="N7080" i="1"/>
  <c r="N7081" i="1"/>
  <c r="N7082" i="1"/>
  <c r="N7083" i="1"/>
  <c r="N7084" i="1"/>
  <c r="N7085" i="1"/>
  <c r="N7086" i="1"/>
  <c r="N7087" i="1"/>
  <c r="N7088" i="1"/>
  <c r="N7089" i="1"/>
  <c r="N7090" i="1"/>
  <c r="N7091" i="1"/>
  <c r="N7092" i="1"/>
  <c r="N7093" i="1"/>
  <c r="N7094" i="1"/>
  <c r="N7095" i="1"/>
  <c r="N7096" i="1"/>
  <c r="N7097" i="1"/>
  <c r="N7098" i="1"/>
  <c r="N7099" i="1"/>
  <c r="N7100" i="1"/>
  <c r="N7101" i="1"/>
  <c r="N7102" i="1"/>
  <c r="N7103" i="1"/>
  <c r="N7104" i="1"/>
  <c r="N7105" i="1"/>
  <c r="N7106" i="1"/>
  <c r="N7107" i="1"/>
  <c r="N7108" i="1"/>
  <c r="N7109" i="1"/>
  <c r="N7110" i="1"/>
  <c r="N7111" i="1"/>
  <c r="N7112" i="1"/>
  <c r="N7113" i="1"/>
  <c r="N7114" i="1"/>
  <c r="N7115" i="1"/>
  <c r="N7116" i="1"/>
  <c r="N7117" i="1"/>
  <c r="N7118" i="1"/>
  <c r="N7119" i="1"/>
  <c r="N7120" i="1"/>
  <c r="N7121" i="1"/>
  <c r="N7122" i="1"/>
  <c r="N7123" i="1"/>
  <c r="N7124" i="1"/>
  <c r="N7125" i="1"/>
  <c r="N7126" i="1"/>
  <c r="N7127" i="1"/>
  <c r="N7128" i="1"/>
  <c r="N7129" i="1"/>
  <c r="N7130" i="1"/>
  <c r="N7131" i="1"/>
  <c r="N7132" i="1"/>
  <c r="N7133" i="1"/>
  <c r="N7134" i="1"/>
  <c r="N7135" i="1"/>
  <c r="N7136" i="1"/>
  <c r="N7137" i="1"/>
  <c r="N7138" i="1"/>
  <c r="N7139" i="1"/>
  <c r="N7140" i="1"/>
  <c r="N7141" i="1"/>
  <c r="N7142" i="1"/>
  <c r="N7143" i="1"/>
  <c r="N7144" i="1"/>
  <c r="N7145" i="1"/>
  <c r="N7146" i="1"/>
  <c r="N7147" i="1"/>
  <c r="N7148" i="1"/>
  <c r="N7149" i="1"/>
  <c r="N7150" i="1"/>
  <c r="N7151" i="1"/>
  <c r="N7152" i="1"/>
  <c r="N7153" i="1"/>
  <c r="N7154" i="1"/>
  <c r="N7155" i="1"/>
  <c r="N7156" i="1"/>
  <c r="N7157" i="1"/>
  <c r="N7158" i="1"/>
  <c r="N7159" i="1"/>
  <c r="N7160" i="1"/>
  <c r="N7161" i="1"/>
  <c r="N7162" i="1"/>
  <c r="N7163" i="1"/>
  <c r="N7164" i="1"/>
  <c r="N7165" i="1"/>
  <c r="N7166" i="1"/>
  <c r="N7167" i="1"/>
  <c r="N7168" i="1"/>
  <c r="N7169" i="1"/>
  <c r="N7170" i="1"/>
  <c r="N7171" i="1"/>
  <c r="N7172" i="1"/>
  <c r="N7173" i="1"/>
  <c r="N7174" i="1"/>
  <c r="N7175" i="1"/>
  <c r="N7176" i="1"/>
  <c r="N7177" i="1"/>
  <c r="N7178" i="1"/>
  <c r="N7179" i="1"/>
  <c r="N7180" i="1"/>
  <c r="N7181" i="1"/>
  <c r="N7182" i="1"/>
  <c r="N7183" i="1"/>
  <c r="N7184" i="1"/>
  <c r="N7185" i="1"/>
  <c r="N7186" i="1"/>
  <c r="N7187" i="1"/>
  <c r="N7188" i="1"/>
  <c r="N7189" i="1"/>
  <c r="N7190" i="1"/>
  <c r="N7191" i="1"/>
  <c r="N7192" i="1"/>
  <c r="N7193" i="1"/>
  <c r="N7194" i="1"/>
  <c r="N7195" i="1"/>
  <c r="N7196" i="1"/>
  <c r="N7197" i="1"/>
  <c r="N7198" i="1"/>
  <c r="N7199" i="1"/>
  <c r="N7200" i="1"/>
  <c r="N7201" i="1"/>
  <c r="N7202" i="1"/>
  <c r="N7203" i="1"/>
  <c r="N7204" i="1"/>
  <c r="N7205" i="1"/>
  <c r="N7206" i="1"/>
  <c r="N7207" i="1"/>
  <c r="N7208" i="1"/>
  <c r="N7209" i="1"/>
  <c r="N7210" i="1"/>
  <c r="N7211" i="1"/>
  <c r="N7212" i="1"/>
  <c r="N7213" i="1"/>
  <c r="N7214" i="1"/>
  <c r="N7215" i="1"/>
  <c r="N7216" i="1"/>
  <c r="N7217" i="1"/>
  <c r="N7218" i="1"/>
  <c r="N7219" i="1"/>
  <c r="N7220" i="1"/>
  <c r="N7221" i="1"/>
  <c r="N7222" i="1"/>
  <c r="N7223" i="1"/>
  <c r="N7224" i="1"/>
  <c r="N7225" i="1"/>
  <c r="N7226" i="1"/>
  <c r="N7227" i="1"/>
  <c r="N7228" i="1"/>
  <c r="N7229" i="1"/>
  <c r="N7230" i="1"/>
  <c r="N7231" i="1"/>
  <c r="N7232" i="1"/>
  <c r="N7233" i="1"/>
  <c r="N7234" i="1"/>
  <c r="N7235" i="1"/>
  <c r="N7236" i="1"/>
  <c r="N7237" i="1"/>
  <c r="N7238" i="1"/>
  <c r="N7239" i="1"/>
  <c r="N7240" i="1"/>
  <c r="N7241" i="1"/>
  <c r="N7242" i="1"/>
  <c r="N7243" i="1"/>
  <c r="N7244" i="1"/>
  <c r="N7245" i="1"/>
  <c r="N7246" i="1"/>
  <c r="N7247" i="1"/>
  <c r="N7248" i="1"/>
  <c r="N7249" i="1"/>
  <c r="N7250" i="1"/>
  <c r="N7251" i="1"/>
  <c r="N7252" i="1"/>
  <c r="N7253" i="1"/>
  <c r="N7254" i="1"/>
  <c r="N7255" i="1"/>
  <c r="N7256" i="1"/>
  <c r="N7257" i="1"/>
  <c r="N7258" i="1"/>
  <c r="N7259" i="1"/>
  <c r="N7260" i="1"/>
  <c r="N7261" i="1"/>
  <c r="N7262" i="1"/>
  <c r="N7263" i="1"/>
  <c r="N7264" i="1"/>
  <c r="N7265" i="1"/>
  <c r="N7266" i="1"/>
  <c r="N7267" i="1"/>
  <c r="N7268" i="1"/>
  <c r="N7269" i="1"/>
  <c r="N7270" i="1"/>
  <c r="N7271" i="1"/>
  <c r="N7272" i="1"/>
  <c r="N7273" i="1"/>
  <c r="N7274" i="1"/>
  <c r="N7275" i="1"/>
  <c r="N7276" i="1"/>
  <c r="N7277" i="1"/>
  <c r="N7278" i="1"/>
  <c r="N7279" i="1"/>
  <c r="N7280" i="1"/>
  <c r="N7281" i="1"/>
  <c r="N7282" i="1"/>
  <c r="N7283" i="1"/>
  <c r="N7284" i="1"/>
  <c r="N7285" i="1"/>
  <c r="N7286" i="1"/>
  <c r="N7287" i="1"/>
  <c r="N7288" i="1"/>
  <c r="N7289" i="1"/>
  <c r="N7290" i="1"/>
  <c r="N7291" i="1"/>
  <c r="N7292" i="1"/>
  <c r="N7293" i="1"/>
  <c r="N7294" i="1"/>
  <c r="N7295" i="1"/>
  <c r="N7296" i="1"/>
  <c r="N7297" i="1"/>
  <c r="N7298" i="1"/>
  <c r="N7299" i="1"/>
  <c r="N7300" i="1"/>
  <c r="N7301" i="1"/>
  <c r="N7302" i="1"/>
  <c r="N7303" i="1"/>
  <c r="N7304" i="1"/>
  <c r="N7305" i="1"/>
  <c r="N7306" i="1"/>
  <c r="N7307" i="1"/>
  <c r="N7308" i="1"/>
  <c r="N7309" i="1"/>
  <c r="N7310" i="1"/>
  <c r="N7311" i="1"/>
  <c r="N7312" i="1"/>
  <c r="N7313" i="1"/>
  <c r="N7314" i="1"/>
  <c r="N7315" i="1"/>
  <c r="N7316" i="1"/>
  <c r="N7317" i="1"/>
  <c r="N7318" i="1"/>
  <c r="N7319" i="1"/>
  <c r="N7320" i="1"/>
  <c r="N7321" i="1"/>
  <c r="N7322" i="1"/>
  <c r="N7323" i="1"/>
  <c r="N7324" i="1"/>
  <c r="N7325" i="1"/>
  <c r="N7326" i="1"/>
  <c r="N7327" i="1"/>
  <c r="N7328" i="1"/>
  <c r="N7329" i="1"/>
  <c r="N7330" i="1"/>
  <c r="N7331" i="1"/>
  <c r="N7332" i="1"/>
  <c r="N7333" i="1"/>
  <c r="N7334" i="1"/>
  <c r="N7335" i="1"/>
  <c r="N7336" i="1"/>
  <c r="N7337" i="1"/>
  <c r="N7338" i="1"/>
  <c r="N7339" i="1"/>
  <c r="N7340" i="1"/>
  <c r="N7341" i="1"/>
  <c r="N7342" i="1"/>
  <c r="N7343" i="1"/>
  <c r="N7344" i="1"/>
  <c r="N7345" i="1"/>
  <c r="N7346" i="1"/>
  <c r="N7347" i="1"/>
  <c r="N7348" i="1"/>
  <c r="N7349" i="1"/>
  <c r="N7350" i="1"/>
  <c r="N7351" i="1"/>
  <c r="N7352" i="1"/>
  <c r="N7353" i="1"/>
  <c r="N7354" i="1"/>
  <c r="N7355" i="1"/>
  <c r="N7356" i="1"/>
  <c r="N7357" i="1"/>
  <c r="N7358" i="1"/>
  <c r="N7359" i="1"/>
  <c r="N7360" i="1"/>
  <c r="N7361" i="1"/>
  <c r="N7362" i="1"/>
  <c r="N7363" i="1"/>
  <c r="N7364" i="1"/>
  <c r="N7365" i="1"/>
  <c r="N7366" i="1"/>
  <c r="N7367" i="1"/>
  <c r="N7368" i="1"/>
  <c r="N7369" i="1"/>
  <c r="N7370" i="1"/>
  <c r="N7371" i="1"/>
  <c r="N7372" i="1"/>
  <c r="N7373" i="1"/>
  <c r="N7374" i="1"/>
  <c r="N7375" i="1"/>
  <c r="N7376" i="1"/>
  <c r="N7377" i="1"/>
  <c r="N7378" i="1"/>
  <c r="N7379" i="1"/>
  <c r="N7380" i="1"/>
  <c r="N7381" i="1"/>
  <c r="N7382" i="1"/>
  <c r="N7383" i="1"/>
  <c r="N7384" i="1"/>
  <c r="N7385" i="1"/>
  <c r="N7386" i="1"/>
  <c r="N7387" i="1"/>
  <c r="N7388" i="1"/>
  <c r="N7389" i="1"/>
  <c r="N7390" i="1"/>
  <c r="N7391" i="1"/>
  <c r="N7392" i="1"/>
  <c r="N7393" i="1"/>
  <c r="N7394" i="1"/>
  <c r="N7395" i="1"/>
  <c r="N7396" i="1"/>
  <c r="N7397" i="1"/>
  <c r="N7398" i="1"/>
  <c r="N7399" i="1"/>
  <c r="N7400" i="1"/>
  <c r="N7401" i="1"/>
  <c r="N7402" i="1"/>
  <c r="N7403" i="1"/>
  <c r="N7404" i="1"/>
  <c r="N7405" i="1"/>
  <c r="N7406" i="1"/>
  <c r="N7407" i="1"/>
  <c r="N7408" i="1"/>
  <c r="N7409" i="1"/>
  <c r="N7410" i="1"/>
  <c r="N7411" i="1"/>
  <c r="N7412" i="1"/>
  <c r="N7413" i="1"/>
  <c r="N7414" i="1"/>
  <c r="N7415" i="1"/>
  <c r="N7416" i="1"/>
  <c r="N7417" i="1"/>
  <c r="N7418" i="1"/>
  <c r="N7419" i="1"/>
  <c r="N7420" i="1"/>
  <c r="N7421" i="1"/>
  <c r="N7422" i="1"/>
  <c r="N7423" i="1"/>
  <c r="N7424" i="1"/>
  <c r="N7425" i="1"/>
  <c r="N7426" i="1"/>
  <c r="N7427" i="1"/>
  <c r="N7428" i="1"/>
  <c r="N7429" i="1"/>
  <c r="N7430" i="1"/>
  <c r="N7431" i="1"/>
  <c r="N7432" i="1"/>
  <c r="N7433" i="1"/>
  <c r="N7434" i="1"/>
  <c r="N7435" i="1"/>
  <c r="N7436" i="1"/>
  <c r="N7437" i="1"/>
  <c r="N7438" i="1"/>
  <c r="N7439" i="1"/>
  <c r="N7440" i="1"/>
  <c r="N7441" i="1"/>
  <c r="N7442" i="1"/>
  <c r="N7443" i="1"/>
  <c r="N7444" i="1"/>
  <c r="N7445" i="1"/>
  <c r="N7446" i="1"/>
  <c r="N7447" i="1"/>
  <c r="N7448" i="1"/>
  <c r="N7449" i="1"/>
  <c r="N7450" i="1"/>
  <c r="N7451" i="1"/>
  <c r="N7452" i="1"/>
  <c r="N7453" i="1"/>
  <c r="N7454" i="1"/>
  <c r="N7455" i="1"/>
  <c r="N7456" i="1"/>
  <c r="N7457" i="1"/>
  <c r="N7458" i="1"/>
  <c r="N7459" i="1"/>
  <c r="N7460" i="1"/>
  <c r="N7461" i="1"/>
  <c r="N7462" i="1"/>
  <c r="N7463" i="1"/>
  <c r="N7464" i="1"/>
  <c r="N7465" i="1"/>
  <c r="N7466" i="1"/>
  <c r="N7467" i="1"/>
  <c r="N7468" i="1"/>
  <c r="N7469" i="1"/>
  <c r="N7470" i="1"/>
  <c r="N7471" i="1"/>
  <c r="N7472" i="1"/>
  <c r="N7473" i="1"/>
  <c r="N7474" i="1"/>
  <c r="N7475" i="1"/>
  <c r="N7476" i="1"/>
  <c r="N7477" i="1"/>
  <c r="N7478" i="1"/>
  <c r="N7479" i="1"/>
  <c r="N7480" i="1"/>
  <c r="N7481" i="1"/>
  <c r="N7482" i="1"/>
  <c r="N7483" i="1"/>
  <c r="N7484" i="1"/>
  <c r="N7485" i="1"/>
  <c r="N7486" i="1"/>
  <c r="N7487" i="1"/>
  <c r="N7488" i="1"/>
  <c r="N7489" i="1"/>
  <c r="N7490" i="1"/>
  <c r="N7491" i="1"/>
  <c r="N7492" i="1"/>
  <c r="N7493" i="1"/>
  <c r="N7494" i="1"/>
  <c r="N7495" i="1"/>
  <c r="N7496" i="1"/>
  <c r="N7497" i="1"/>
  <c r="N7498" i="1"/>
  <c r="N7499" i="1"/>
  <c r="N7500" i="1"/>
  <c r="N7501" i="1"/>
  <c r="N7502" i="1"/>
  <c r="N7503" i="1"/>
  <c r="N7504" i="1"/>
  <c r="N7505" i="1"/>
  <c r="N7506" i="1"/>
  <c r="N7507" i="1"/>
  <c r="N7508" i="1"/>
  <c r="N7509" i="1"/>
  <c r="N7510" i="1"/>
  <c r="N7511" i="1"/>
  <c r="N7512" i="1"/>
  <c r="N7513" i="1"/>
  <c r="N7514" i="1"/>
  <c r="N7515" i="1"/>
  <c r="N7516" i="1"/>
  <c r="N7517" i="1"/>
  <c r="N7518" i="1"/>
  <c r="N7519" i="1"/>
  <c r="N7520" i="1"/>
  <c r="N7521" i="1"/>
  <c r="N7522" i="1"/>
  <c r="N7523" i="1"/>
  <c r="N7524" i="1"/>
  <c r="N7525" i="1"/>
  <c r="N7526" i="1"/>
  <c r="N7527" i="1"/>
  <c r="N7528" i="1"/>
  <c r="N7529" i="1"/>
  <c r="N7530" i="1"/>
  <c r="N7531" i="1"/>
  <c r="N7532" i="1"/>
  <c r="N7533" i="1"/>
  <c r="N7534" i="1"/>
  <c r="N7535" i="1"/>
  <c r="N7536" i="1"/>
  <c r="N7537" i="1"/>
  <c r="N7538" i="1"/>
  <c r="N7539" i="1"/>
  <c r="N7540" i="1"/>
  <c r="N7541" i="1"/>
  <c r="N7542" i="1"/>
  <c r="N7543" i="1"/>
  <c r="N7544" i="1"/>
  <c r="N7545" i="1"/>
  <c r="N7546" i="1"/>
  <c r="N7547" i="1"/>
  <c r="N7548" i="1"/>
  <c r="N7549" i="1"/>
  <c r="N7550" i="1"/>
  <c r="N7551" i="1"/>
  <c r="N7552" i="1"/>
  <c r="N7553" i="1"/>
  <c r="N7554" i="1"/>
  <c r="N7555" i="1"/>
  <c r="N7556" i="1"/>
  <c r="N7557" i="1"/>
  <c r="N7558" i="1"/>
  <c r="N7559" i="1"/>
  <c r="N7560" i="1"/>
  <c r="N7561" i="1"/>
  <c r="N7562" i="1"/>
  <c r="N7563" i="1"/>
  <c r="N7564" i="1"/>
  <c r="N7565" i="1"/>
  <c r="N7566" i="1"/>
  <c r="N7567" i="1"/>
  <c r="N7568" i="1"/>
  <c r="N7569" i="1"/>
  <c r="N7570" i="1"/>
  <c r="N7571" i="1"/>
  <c r="N7572" i="1"/>
  <c r="N7573" i="1"/>
  <c r="N7574" i="1"/>
  <c r="N7575" i="1"/>
  <c r="N7576" i="1"/>
  <c r="N7577" i="1"/>
  <c r="N7578" i="1"/>
  <c r="N7579" i="1"/>
  <c r="N7580" i="1"/>
  <c r="N7581" i="1"/>
  <c r="N7582" i="1"/>
  <c r="N7583" i="1"/>
  <c r="N7584" i="1"/>
  <c r="N7585" i="1"/>
  <c r="N7586" i="1"/>
  <c r="N7587" i="1"/>
  <c r="N7588" i="1"/>
  <c r="N7589" i="1"/>
  <c r="N7590" i="1"/>
  <c r="N7591" i="1"/>
  <c r="N7592" i="1"/>
  <c r="N7593" i="1"/>
  <c r="N7594" i="1"/>
  <c r="N7595" i="1"/>
  <c r="N7596" i="1"/>
  <c r="N7597" i="1"/>
  <c r="N7598" i="1"/>
  <c r="N7599" i="1"/>
  <c r="N7600" i="1"/>
  <c r="N7601" i="1"/>
  <c r="N7602" i="1"/>
  <c r="N7603" i="1"/>
  <c r="N7604" i="1"/>
  <c r="N7605" i="1"/>
  <c r="N7606" i="1"/>
  <c r="N7607" i="1"/>
  <c r="N7608" i="1"/>
  <c r="N7609" i="1"/>
  <c r="N7610" i="1"/>
  <c r="N7611" i="1"/>
  <c r="N7612" i="1"/>
  <c r="N7613" i="1"/>
  <c r="N7614" i="1"/>
  <c r="N7615" i="1"/>
  <c r="N7616" i="1"/>
  <c r="N7617" i="1"/>
  <c r="N7618" i="1"/>
  <c r="N7619" i="1"/>
  <c r="N7620" i="1"/>
  <c r="N7621" i="1"/>
  <c r="N7622" i="1"/>
  <c r="N7623" i="1"/>
  <c r="N7624" i="1"/>
  <c r="N7625" i="1"/>
  <c r="N7626" i="1"/>
  <c r="N7627" i="1"/>
  <c r="N7628" i="1"/>
  <c r="N7629" i="1"/>
  <c r="N7630" i="1"/>
  <c r="N7631" i="1"/>
  <c r="N7632" i="1"/>
  <c r="N7633" i="1"/>
  <c r="N7634" i="1"/>
  <c r="N7635" i="1"/>
  <c r="N7636" i="1"/>
  <c r="N7637" i="1"/>
  <c r="N7638" i="1"/>
  <c r="N7639" i="1"/>
  <c r="N7640" i="1"/>
  <c r="N7641" i="1"/>
  <c r="N7642" i="1"/>
  <c r="N7643" i="1"/>
  <c r="N7644" i="1"/>
  <c r="N7645" i="1"/>
  <c r="N7646" i="1"/>
  <c r="N7647" i="1"/>
  <c r="N7648" i="1"/>
  <c r="N7649" i="1"/>
  <c r="N7650" i="1"/>
  <c r="N7651" i="1"/>
  <c r="N7652" i="1"/>
  <c r="N7653" i="1"/>
  <c r="N7654" i="1"/>
  <c r="N7655" i="1"/>
  <c r="N7656" i="1"/>
  <c r="N7657" i="1"/>
  <c r="N7658" i="1"/>
  <c r="N7659" i="1"/>
  <c r="N7660" i="1"/>
  <c r="N7661" i="1"/>
  <c r="N7662" i="1"/>
  <c r="N7663" i="1"/>
  <c r="N7664" i="1"/>
  <c r="N7665" i="1"/>
  <c r="N7666" i="1"/>
  <c r="N7667" i="1"/>
  <c r="N7668" i="1"/>
  <c r="N7669" i="1"/>
  <c r="N7670" i="1"/>
  <c r="N7671" i="1"/>
  <c r="N7672" i="1"/>
  <c r="N7673" i="1"/>
  <c r="N7674" i="1"/>
  <c r="N7675" i="1"/>
  <c r="N7676" i="1"/>
  <c r="N7677" i="1"/>
  <c r="N7678" i="1"/>
  <c r="N7679" i="1"/>
  <c r="N7680" i="1"/>
  <c r="N7681" i="1"/>
  <c r="N7682" i="1"/>
  <c r="N7683" i="1"/>
  <c r="N7684" i="1"/>
  <c r="N7685" i="1"/>
  <c r="N7686" i="1"/>
  <c r="N7687" i="1"/>
  <c r="N7688" i="1"/>
  <c r="N7689" i="1"/>
  <c r="N7690" i="1"/>
  <c r="N7691" i="1"/>
  <c r="N7692" i="1"/>
  <c r="N7693" i="1"/>
  <c r="N7694" i="1"/>
  <c r="N7695" i="1"/>
  <c r="N7696" i="1"/>
  <c r="N7697" i="1"/>
  <c r="N7698" i="1"/>
  <c r="N7699" i="1"/>
  <c r="N7700" i="1"/>
  <c r="N7701" i="1"/>
  <c r="N7702" i="1"/>
  <c r="N7703" i="1"/>
  <c r="N7704" i="1"/>
  <c r="N7705" i="1"/>
  <c r="N7706" i="1"/>
  <c r="N7707" i="1"/>
  <c r="N7708" i="1"/>
  <c r="N7709" i="1"/>
  <c r="N7710" i="1"/>
  <c r="N7711" i="1"/>
  <c r="N7712" i="1"/>
  <c r="N7713" i="1"/>
  <c r="N7714" i="1"/>
  <c r="N7715" i="1"/>
  <c r="N7716" i="1"/>
  <c r="N7717" i="1"/>
  <c r="N7718" i="1"/>
  <c r="N7719" i="1"/>
  <c r="N7720" i="1"/>
  <c r="N7721" i="1"/>
  <c r="N7722" i="1"/>
  <c r="N7723" i="1"/>
  <c r="N7724" i="1"/>
  <c r="N7725" i="1"/>
  <c r="N7726" i="1"/>
  <c r="N7727" i="1"/>
  <c r="N7728" i="1"/>
  <c r="N7729" i="1"/>
  <c r="N7730" i="1"/>
  <c r="N7731" i="1"/>
  <c r="N7732" i="1"/>
  <c r="N7733" i="1"/>
  <c r="N7734" i="1"/>
  <c r="N7735" i="1"/>
  <c r="N7736" i="1"/>
  <c r="N7737" i="1"/>
  <c r="N7738" i="1"/>
  <c r="N7739" i="1"/>
  <c r="N7740" i="1"/>
  <c r="N7741" i="1"/>
  <c r="N7742" i="1"/>
  <c r="N7743" i="1"/>
  <c r="N7744" i="1"/>
  <c r="N7745" i="1"/>
  <c r="N7746" i="1"/>
  <c r="N7747" i="1"/>
  <c r="N7748" i="1"/>
  <c r="N7749" i="1"/>
  <c r="N7750" i="1"/>
  <c r="N7751" i="1"/>
  <c r="N7752" i="1"/>
  <c r="N7753" i="1"/>
  <c r="N7754" i="1"/>
  <c r="N7755" i="1"/>
  <c r="N7756" i="1"/>
  <c r="N7757" i="1"/>
  <c r="N7758" i="1"/>
  <c r="N7759" i="1"/>
  <c r="N7760" i="1"/>
  <c r="N7761" i="1"/>
  <c r="N7762" i="1"/>
  <c r="N7763" i="1"/>
  <c r="N7764" i="1"/>
  <c r="N7765" i="1"/>
  <c r="N7766" i="1"/>
  <c r="N7767" i="1"/>
  <c r="N7768" i="1"/>
  <c r="N7769" i="1"/>
  <c r="N7770" i="1"/>
  <c r="N7771" i="1"/>
  <c r="N7772" i="1"/>
  <c r="N7773" i="1"/>
  <c r="N7774" i="1"/>
  <c r="N7775" i="1"/>
  <c r="N7776" i="1"/>
  <c r="N7777" i="1"/>
  <c r="N7778" i="1"/>
  <c r="N7779" i="1"/>
  <c r="N7780" i="1"/>
  <c r="N7781" i="1"/>
  <c r="N7782" i="1"/>
  <c r="N7783" i="1"/>
  <c r="N7784" i="1"/>
  <c r="N7785" i="1"/>
  <c r="N7786" i="1"/>
  <c r="N7787" i="1"/>
  <c r="N7788" i="1"/>
  <c r="N7789" i="1"/>
  <c r="N7790" i="1"/>
  <c r="N7791" i="1"/>
  <c r="N7792" i="1"/>
  <c r="N7793" i="1"/>
  <c r="N7794" i="1"/>
  <c r="N7795" i="1"/>
  <c r="N7796" i="1"/>
  <c r="N7797" i="1"/>
  <c r="N7798" i="1"/>
  <c r="N7799" i="1"/>
  <c r="N7800" i="1"/>
  <c r="N7801" i="1"/>
  <c r="N7802" i="1"/>
  <c r="N7803" i="1"/>
  <c r="N7804" i="1"/>
  <c r="N7805" i="1"/>
  <c r="N7806" i="1"/>
  <c r="N7807" i="1"/>
  <c r="N7808" i="1"/>
  <c r="N7809" i="1"/>
  <c r="N7810" i="1"/>
  <c r="N7811" i="1"/>
  <c r="N7812" i="1"/>
  <c r="N7813" i="1"/>
  <c r="N7814" i="1"/>
  <c r="N7815" i="1"/>
  <c r="N7816" i="1"/>
  <c r="N7817" i="1"/>
  <c r="N7818" i="1"/>
  <c r="N7819" i="1"/>
  <c r="N7820" i="1"/>
  <c r="N7821" i="1"/>
  <c r="N7822" i="1"/>
  <c r="N7823" i="1"/>
  <c r="N7824" i="1"/>
  <c r="N7825" i="1"/>
  <c r="N7826" i="1"/>
  <c r="N7827" i="1"/>
  <c r="N7828" i="1"/>
  <c r="N7829" i="1"/>
  <c r="N7830" i="1"/>
  <c r="N7831" i="1"/>
  <c r="N7832" i="1"/>
  <c r="N7833" i="1"/>
  <c r="N7834" i="1"/>
  <c r="N7835" i="1"/>
  <c r="N7836" i="1"/>
  <c r="N7837" i="1"/>
  <c r="N7838" i="1"/>
  <c r="N7839" i="1"/>
  <c r="N7840" i="1"/>
  <c r="N7841" i="1"/>
  <c r="N7842" i="1"/>
  <c r="N7843" i="1"/>
  <c r="N7844" i="1"/>
  <c r="N7845" i="1"/>
  <c r="N7846" i="1"/>
  <c r="N7847" i="1"/>
  <c r="N7848" i="1"/>
  <c r="N7849" i="1"/>
  <c r="N7850" i="1"/>
  <c r="N7851" i="1"/>
  <c r="N7852" i="1"/>
  <c r="N7853" i="1"/>
  <c r="N7854" i="1"/>
  <c r="N7855" i="1"/>
  <c r="N7856" i="1"/>
  <c r="N7857" i="1"/>
  <c r="N7858" i="1"/>
  <c r="N7859" i="1"/>
  <c r="N7860" i="1"/>
  <c r="N7861" i="1"/>
  <c r="N7862" i="1"/>
  <c r="N7863" i="1"/>
  <c r="N7864" i="1"/>
  <c r="N7865" i="1"/>
  <c r="N7866" i="1"/>
  <c r="N7867" i="1"/>
  <c r="N7868" i="1"/>
  <c r="N7869" i="1"/>
  <c r="N7870" i="1"/>
  <c r="N7871" i="1"/>
  <c r="N7872" i="1"/>
  <c r="N7873" i="1"/>
  <c r="N7874" i="1"/>
  <c r="N7875" i="1"/>
  <c r="N7876" i="1"/>
  <c r="N7877" i="1"/>
  <c r="N7878" i="1"/>
  <c r="N7879" i="1"/>
  <c r="N7880" i="1"/>
  <c r="N7881" i="1"/>
  <c r="N7882" i="1"/>
  <c r="N7883" i="1"/>
  <c r="N7884" i="1"/>
  <c r="N7885" i="1"/>
  <c r="N7886" i="1"/>
  <c r="N7887" i="1"/>
  <c r="N7888" i="1"/>
  <c r="N7889" i="1"/>
  <c r="N7890" i="1"/>
  <c r="N7891" i="1"/>
  <c r="N7892" i="1"/>
  <c r="N7893" i="1"/>
  <c r="N7894" i="1"/>
  <c r="N7895" i="1"/>
  <c r="N7896" i="1"/>
  <c r="N7897" i="1"/>
  <c r="N7898" i="1"/>
  <c r="N7899" i="1"/>
  <c r="N7900" i="1"/>
  <c r="N7901" i="1"/>
  <c r="N7902" i="1"/>
  <c r="N7903" i="1"/>
  <c r="N7904" i="1"/>
  <c r="N7905" i="1"/>
  <c r="N7906" i="1"/>
  <c r="N7907" i="1"/>
  <c r="N7908" i="1"/>
  <c r="N7909" i="1"/>
  <c r="N7910" i="1"/>
  <c r="N7911" i="1"/>
  <c r="N7912" i="1"/>
  <c r="N7913" i="1"/>
  <c r="N7914" i="1"/>
  <c r="N7915" i="1"/>
  <c r="N7916" i="1"/>
  <c r="N7917" i="1"/>
  <c r="N7918" i="1"/>
  <c r="N7919" i="1"/>
  <c r="N7920" i="1"/>
  <c r="N7921" i="1"/>
  <c r="N7922" i="1"/>
  <c r="N7923" i="1"/>
  <c r="N7924" i="1"/>
  <c r="N7925" i="1"/>
  <c r="N7926" i="1"/>
  <c r="N7927" i="1"/>
  <c r="N7928" i="1"/>
  <c r="N7929" i="1"/>
  <c r="N7930" i="1"/>
  <c r="N7931" i="1"/>
  <c r="N7932" i="1"/>
  <c r="N7933" i="1"/>
  <c r="N7934" i="1"/>
  <c r="N7935" i="1"/>
  <c r="N7936" i="1"/>
  <c r="N7937" i="1"/>
  <c r="N7938" i="1"/>
  <c r="N7939" i="1"/>
  <c r="N7940" i="1"/>
  <c r="N7941" i="1"/>
  <c r="N7942" i="1"/>
  <c r="N7943" i="1"/>
  <c r="N7944" i="1"/>
  <c r="N7945" i="1"/>
  <c r="N7946" i="1"/>
  <c r="N7947" i="1"/>
  <c r="N7948" i="1"/>
  <c r="N7949" i="1"/>
  <c r="N7950" i="1"/>
  <c r="N7951" i="1"/>
  <c r="N7952" i="1"/>
  <c r="N7953" i="1"/>
  <c r="N7954" i="1"/>
  <c r="N7955" i="1"/>
  <c r="N7956" i="1"/>
  <c r="N7957" i="1"/>
  <c r="N7958" i="1"/>
  <c r="N7959" i="1"/>
  <c r="N7960" i="1"/>
  <c r="N7961" i="1"/>
  <c r="N7962" i="1"/>
  <c r="N7963" i="1"/>
  <c r="N7964" i="1"/>
  <c r="N7965" i="1"/>
  <c r="N7966" i="1"/>
  <c r="N7967" i="1"/>
  <c r="N7968" i="1"/>
  <c r="N7969" i="1"/>
  <c r="N7970" i="1"/>
  <c r="N7971" i="1"/>
  <c r="N7972" i="1"/>
  <c r="N7973" i="1"/>
  <c r="N7974" i="1"/>
  <c r="N7975" i="1"/>
  <c r="N7976" i="1"/>
  <c r="N7977" i="1"/>
  <c r="N7978" i="1"/>
  <c r="N7979" i="1"/>
  <c r="N7980" i="1"/>
  <c r="N7981" i="1"/>
  <c r="N7982" i="1"/>
  <c r="N7983" i="1"/>
  <c r="N7984" i="1"/>
  <c r="N7985" i="1"/>
  <c r="N7986" i="1"/>
  <c r="N7987" i="1"/>
  <c r="N7988" i="1"/>
  <c r="N7989" i="1"/>
  <c r="N7990" i="1"/>
  <c r="N7991" i="1"/>
  <c r="N7992" i="1"/>
  <c r="N7993" i="1"/>
  <c r="N7994" i="1"/>
  <c r="N7995" i="1"/>
  <c r="N7996" i="1"/>
  <c r="N7997" i="1"/>
  <c r="N7998" i="1"/>
  <c r="N7999" i="1"/>
  <c r="N8000" i="1"/>
  <c r="N8001" i="1"/>
  <c r="N8002" i="1"/>
  <c r="N8003" i="1"/>
  <c r="N8004" i="1"/>
  <c r="N8005" i="1"/>
  <c r="N8006" i="1"/>
  <c r="N8007" i="1"/>
  <c r="N8008" i="1"/>
  <c r="N8009" i="1"/>
  <c r="N8010" i="1"/>
  <c r="N8011" i="1"/>
  <c r="N8012" i="1"/>
  <c r="N8013" i="1"/>
  <c r="N8014" i="1"/>
  <c r="N8015" i="1"/>
  <c r="N8016" i="1"/>
  <c r="N8017" i="1"/>
  <c r="N8018" i="1"/>
  <c r="N8019" i="1"/>
  <c r="N8020" i="1"/>
  <c r="N8021" i="1"/>
  <c r="N8022" i="1"/>
  <c r="N8023" i="1"/>
  <c r="N8024" i="1"/>
  <c r="N8025" i="1"/>
  <c r="N8026" i="1"/>
  <c r="N8027" i="1"/>
  <c r="N8028" i="1"/>
  <c r="N8029" i="1"/>
  <c r="N8030" i="1"/>
  <c r="N8031" i="1"/>
  <c r="N8032" i="1"/>
  <c r="N8033" i="1"/>
  <c r="N8034" i="1"/>
  <c r="N8035" i="1"/>
  <c r="N8036" i="1"/>
  <c r="N8037" i="1"/>
  <c r="N8038" i="1"/>
  <c r="N8039" i="1"/>
  <c r="N8040" i="1"/>
  <c r="N8041" i="1"/>
  <c r="N8042" i="1"/>
  <c r="N8043" i="1"/>
  <c r="N8044" i="1"/>
  <c r="N8045" i="1"/>
  <c r="N8046" i="1"/>
  <c r="N8047" i="1"/>
  <c r="N8048" i="1"/>
  <c r="N8049" i="1"/>
  <c r="N8050" i="1"/>
  <c r="N8051" i="1"/>
  <c r="N8052" i="1"/>
  <c r="N8053" i="1"/>
  <c r="N8054" i="1"/>
  <c r="N8055" i="1"/>
  <c r="N8056" i="1"/>
  <c r="N8057" i="1"/>
  <c r="N8058" i="1"/>
  <c r="N8059" i="1"/>
  <c r="N8060" i="1"/>
  <c r="N8061" i="1"/>
  <c r="N8062" i="1"/>
  <c r="N8063" i="1"/>
  <c r="N8064" i="1"/>
  <c r="N8065" i="1"/>
  <c r="N8066" i="1"/>
  <c r="N8067" i="1"/>
  <c r="N8068" i="1"/>
  <c r="N8069" i="1"/>
  <c r="N8070" i="1"/>
  <c r="N8071" i="1"/>
  <c r="N8072" i="1"/>
  <c r="N8073" i="1"/>
  <c r="N8074" i="1"/>
  <c r="N8075" i="1"/>
  <c r="N8076" i="1"/>
  <c r="N8077" i="1"/>
  <c r="N8078" i="1"/>
  <c r="N8079" i="1"/>
  <c r="N8080" i="1"/>
  <c r="N8081" i="1"/>
  <c r="N8082" i="1"/>
  <c r="N8083" i="1"/>
  <c r="N8084" i="1"/>
  <c r="N8085" i="1"/>
  <c r="N8086" i="1"/>
  <c r="N8087" i="1"/>
  <c r="N8088" i="1"/>
  <c r="N8089" i="1"/>
  <c r="N8090" i="1"/>
  <c r="N8091" i="1"/>
  <c r="N8092" i="1"/>
  <c r="N8093" i="1"/>
  <c r="N8094" i="1"/>
  <c r="N8095" i="1"/>
  <c r="N8096" i="1"/>
  <c r="N8097" i="1"/>
  <c r="N8098" i="1"/>
  <c r="N8099" i="1"/>
  <c r="N8100" i="1"/>
  <c r="N8101" i="1"/>
  <c r="N8102" i="1"/>
  <c r="N8103" i="1"/>
  <c r="N8104" i="1"/>
  <c r="N8105" i="1"/>
  <c r="N8106" i="1"/>
  <c r="N8107" i="1"/>
  <c r="N8108" i="1"/>
  <c r="N8109" i="1"/>
  <c r="N8110" i="1"/>
  <c r="N8111" i="1"/>
  <c r="N8112" i="1"/>
  <c r="N8113" i="1"/>
  <c r="N8114" i="1"/>
  <c r="N8115" i="1"/>
  <c r="N8116" i="1"/>
  <c r="N8117" i="1"/>
  <c r="N8118" i="1"/>
  <c r="N8119" i="1"/>
  <c r="N8120" i="1"/>
  <c r="N8121" i="1"/>
  <c r="N8122" i="1"/>
  <c r="N8123" i="1"/>
  <c r="N8124" i="1"/>
  <c r="N8125" i="1"/>
  <c r="N8126" i="1"/>
  <c r="N8127" i="1"/>
  <c r="N8128" i="1"/>
  <c r="N8129" i="1"/>
  <c r="N8130" i="1"/>
  <c r="N8131" i="1"/>
  <c r="N8132" i="1"/>
  <c r="N8133" i="1"/>
  <c r="N8134" i="1"/>
  <c r="N8135" i="1"/>
  <c r="N8136" i="1"/>
  <c r="N8137" i="1"/>
  <c r="N8138" i="1"/>
  <c r="N8139" i="1"/>
  <c r="N8140" i="1"/>
  <c r="N8141" i="1"/>
  <c r="N8142" i="1"/>
  <c r="N8143" i="1"/>
  <c r="N8144" i="1"/>
  <c r="N8145" i="1"/>
  <c r="N8146" i="1"/>
  <c r="N8147" i="1"/>
  <c r="N8148" i="1"/>
  <c r="N8149" i="1"/>
  <c r="N8150" i="1"/>
  <c r="N8151" i="1"/>
  <c r="N8152" i="1"/>
  <c r="N8153" i="1"/>
  <c r="N8154" i="1"/>
  <c r="N8155" i="1"/>
  <c r="N8156" i="1"/>
  <c r="N8157" i="1"/>
  <c r="N8158" i="1"/>
  <c r="N8159" i="1"/>
  <c r="N8160" i="1"/>
  <c r="N8161" i="1"/>
  <c r="N8162" i="1"/>
  <c r="N8163" i="1"/>
  <c r="N8164" i="1"/>
  <c r="N8165" i="1"/>
  <c r="N8166" i="1"/>
  <c r="N8167" i="1"/>
  <c r="N8168" i="1"/>
  <c r="N8169" i="1"/>
  <c r="N8170" i="1"/>
  <c r="N8171" i="1"/>
  <c r="N8172" i="1"/>
  <c r="N8173" i="1"/>
  <c r="N8174" i="1"/>
  <c r="N8175" i="1"/>
  <c r="N8176" i="1"/>
  <c r="N8177" i="1"/>
  <c r="N8178" i="1"/>
  <c r="N8179" i="1"/>
  <c r="N8180" i="1"/>
  <c r="N8181" i="1"/>
  <c r="N8182" i="1"/>
  <c r="N8183" i="1"/>
  <c r="N8184" i="1"/>
  <c r="N8185" i="1"/>
  <c r="N8186" i="1"/>
  <c r="N8187" i="1"/>
  <c r="N8188" i="1"/>
  <c r="N8189" i="1"/>
  <c r="N8190" i="1"/>
  <c r="N8191" i="1"/>
  <c r="N8192" i="1"/>
  <c r="N8193" i="1"/>
  <c r="N8194" i="1"/>
  <c r="N8195" i="1"/>
  <c r="N8196" i="1"/>
  <c r="N8197" i="1"/>
  <c r="N8198" i="1"/>
  <c r="N8199" i="1"/>
  <c r="N8200" i="1"/>
  <c r="N8201" i="1"/>
  <c r="N8202" i="1"/>
  <c r="N8203" i="1"/>
  <c r="N8204" i="1"/>
  <c r="N8205" i="1"/>
  <c r="N8206" i="1"/>
  <c r="N8207" i="1"/>
  <c r="N8208" i="1"/>
  <c r="N8209" i="1"/>
  <c r="N8210" i="1"/>
  <c r="N8211" i="1"/>
  <c r="N8212" i="1"/>
  <c r="N8213" i="1"/>
  <c r="N8214" i="1"/>
  <c r="N8215" i="1"/>
  <c r="N8216" i="1"/>
  <c r="N8217" i="1"/>
  <c r="N8218" i="1"/>
  <c r="N8219" i="1"/>
  <c r="N8220" i="1"/>
  <c r="N8221" i="1"/>
  <c r="N8222" i="1"/>
  <c r="N8223" i="1"/>
  <c r="N8224" i="1"/>
  <c r="N8225" i="1"/>
  <c r="N8226" i="1"/>
  <c r="N8227" i="1"/>
  <c r="N8228" i="1"/>
  <c r="N8229" i="1"/>
  <c r="N8230" i="1"/>
  <c r="N8231" i="1"/>
  <c r="N8232" i="1"/>
  <c r="N8233" i="1"/>
  <c r="N8234" i="1"/>
  <c r="N8235" i="1"/>
  <c r="N8236" i="1"/>
  <c r="N8237" i="1"/>
  <c r="N8238" i="1"/>
  <c r="N8239" i="1"/>
  <c r="N8240" i="1"/>
  <c r="N8241" i="1"/>
  <c r="N8242" i="1"/>
  <c r="N8243" i="1"/>
  <c r="N8244" i="1"/>
  <c r="N8245" i="1"/>
  <c r="N8246" i="1"/>
  <c r="N8247" i="1"/>
  <c r="N8248" i="1"/>
  <c r="N8249" i="1"/>
  <c r="N8250" i="1"/>
  <c r="N8251" i="1"/>
  <c r="N8252" i="1"/>
  <c r="N8253" i="1"/>
  <c r="N8254" i="1"/>
  <c r="N8255" i="1"/>
  <c r="N8256" i="1"/>
  <c r="N8257" i="1"/>
  <c r="N8258" i="1"/>
  <c r="N8259" i="1"/>
  <c r="N8260" i="1"/>
  <c r="N8261" i="1"/>
  <c r="N8262" i="1"/>
  <c r="N8263" i="1"/>
  <c r="N8264" i="1"/>
  <c r="N8265" i="1"/>
  <c r="N8266" i="1"/>
  <c r="N8267" i="1"/>
  <c r="N8268" i="1"/>
  <c r="N8269" i="1"/>
  <c r="N8270" i="1"/>
  <c r="N8271" i="1"/>
  <c r="N8272" i="1"/>
  <c r="N8273" i="1"/>
  <c r="N8274" i="1"/>
  <c r="N8275" i="1"/>
  <c r="N8276" i="1"/>
  <c r="N8277" i="1"/>
  <c r="N8278" i="1"/>
  <c r="N8279" i="1"/>
  <c r="N8280" i="1"/>
  <c r="N8281" i="1"/>
  <c r="N8282" i="1"/>
  <c r="N8283" i="1"/>
  <c r="N8284" i="1"/>
  <c r="N8285" i="1"/>
  <c r="N8286" i="1"/>
  <c r="N8287" i="1"/>
  <c r="N8288" i="1"/>
  <c r="N8289" i="1"/>
  <c r="N8290" i="1"/>
  <c r="N8291" i="1"/>
  <c r="N8292" i="1"/>
  <c r="N8293" i="1"/>
  <c r="N8294" i="1"/>
  <c r="N8295" i="1"/>
  <c r="N8296" i="1"/>
  <c r="N8297" i="1"/>
  <c r="N8298" i="1"/>
  <c r="N8299" i="1"/>
  <c r="N8300" i="1"/>
  <c r="N8301" i="1"/>
  <c r="N8302" i="1"/>
  <c r="N8303" i="1"/>
  <c r="N8304" i="1"/>
  <c r="N8305" i="1"/>
  <c r="N8306" i="1"/>
  <c r="N8307" i="1"/>
  <c r="N8308" i="1"/>
  <c r="N8309" i="1"/>
  <c r="N8310" i="1"/>
  <c r="N8311" i="1"/>
  <c r="N8312" i="1"/>
  <c r="N8313" i="1"/>
  <c r="N8314" i="1"/>
  <c r="N8315" i="1"/>
  <c r="N8316" i="1"/>
  <c r="N8317" i="1"/>
  <c r="N8318" i="1"/>
  <c r="N8319" i="1"/>
  <c r="N8320" i="1"/>
  <c r="N8321" i="1"/>
  <c r="N8322" i="1"/>
  <c r="N8323" i="1"/>
  <c r="N8324" i="1"/>
  <c r="N8325" i="1"/>
  <c r="N8326" i="1"/>
  <c r="N8327" i="1"/>
  <c r="N8328" i="1"/>
  <c r="N8329" i="1"/>
  <c r="N8330" i="1"/>
  <c r="N8331" i="1"/>
  <c r="N8332" i="1"/>
  <c r="N8333" i="1"/>
  <c r="N8334" i="1"/>
  <c r="N8335" i="1"/>
  <c r="N8336" i="1"/>
  <c r="N8337" i="1"/>
  <c r="N8338" i="1"/>
  <c r="N8339" i="1"/>
  <c r="N8340" i="1"/>
  <c r="N8341" i="1"/>
  <c r="N8342" i="1"/>
  <c r="N8343" i="1"/>
  <c r="N8344" i="1"/>
  <c r="N8345" i="1"/>
  <c r="N8346" i="1"/>
  <c r="N8347" i="1"/>
  <c r="N8348" i="1"/>
  <c r="N8349" i="1"/>
  <c r="N8350" i="1"/>
  <c r="N8351" i="1"/>
  <c r="N8352" i="1"/>
  <c r="N8353" i="1"/>
  <c r="N8354" i="1"/>
  <c r="N8355" i="1"/>
  <c r="N8356" i="1"/>
  <c r="N8357" i="1"/>
  <c r="N8358" i="1"/>
  <c r="N8359" i="1"/>
  <c r="N8360" i="1"/>
  <c r="N8361" i="1"/>
  <c r="N8362" i="1"/>
  <c r="N8363" i="1"/>
  <c r="N8364" i="1"/>
  <c r="N8365" i="1"/>
  <c r="N8366" i="1"/>
  <c r="N8367" i="1"/>
  <c r="N8368" i="1"/>
  <c r="N8369" i="1"/>
  <c r="N8370" i="1"/>
  <c r="N8371" i="1"/>
  <c r="N8372" i="1"/>
  <c r="N8373" i="1"/>
  <c r="N8374" i="1"/>
  <c r="N8375" i="1"/>
  <c r="N8376" i="1"/>
  <c r="N8377" i="1"/>
  <c r="N8378" i="1"/>
  <c r="N8379" i="1"/>
  <c r="N8380" i="1"/>
  <c r="N8381" i="1"/>
  <c r="N8382" i="1"/>
  <c r="N8383" i="1"/>
  <c r="N8384" i="1"/>
  <c r="N8385" i="1"/>
  <c r="N8386" i="1"/>
  <c r="N8387" i="1"/>
  <c r="N8388" i="1"/>
  <c r="N8389" i="1"/>
  <c r="N8390" i="1"/>
  <c r="N8391" i="1"/>
  <c r="N8392" i="1"/>
  <c r="N8393" i="1"/>
  <c r="N8394" i="1"/>
  <c r="N8395" i="1"/>
  <c r="N8396" i="1"/>
  <c r="N8397" i="1"/>
  <c r="N8398" i="1"/>
  <c r="N8399" i="1"/>
  <c r="N8400" i="1"/>
  <c r="N8401" i="1"/>
  <c r="N8402" i="1"/>
  <c r="N8403" i="1"/>
  <c r="N8404" i="1"/>
  <c r="N8405" i="1"/>
  <c r="N8406" i="1"/>
  <c r="N8407" i="1"/>
  <c r="N8408" i="1"/>
  <c r="N8409" i="1"/>
  <c r="N8410" i="1"/>
  <c r="N8411" i="1"/>
  <c r="N8412" i="1"/>
  <c r="N8413" i="1"/>
  <c r="N8414" i="1"/>
  <c r="N8415" i="1"/>
  <c r="N8416" i="1"/>
  <c r="N8417" i="1"/>
  <c r="N8418" i="1"/>
  <c r="N8419" i="1"/>
  <c r="N8420" i="1"/>
  <c r="N8421" i="1"/>
  <c r="N8422" i="1"/>
  <c r="N8423" i="1"/>
  <c r="N8424" i="1"/>
  <c r="N8425" i="1"/>
  <c r="N8426" i="1"/>
  <c r="N8427" i="1"/>
  <c r="N8428" i="1"/>
  <c r="N8429" i="1"/>
  <c r="N8430" i="1"/>
  <c r="N8431" i="1"/>
  <c r="N8432" i="1"/>
  <c r="N8433" i="1"/>
  <c r="N8434" i="1"/>
  <c r="N8435" i="1"/>
  <c r="N8436" i="1"/>
  <c r="N8437" i="1"/>
  <c r="N8438" i="1"/>
  <c r="N8439" i="1"/>
  <c r="N8440" i="1"/>
  <c r="N8441" i="1"/>
  <c r="N8442" i="1"/>
  <c r="N8443" i="1"/>
  <c r="N8444" i="1"/>
  <c r="N8445" i="1"/>
  <c r="N8446" i="1"/>
  <c r="N8447" i="1"/>
  <c r="N8448" i="1"/>
  <c r="N8449" i="1"/>
  <c r="N8450" i="1"/>
  <c r="N8451" i="1"/>
  <c r="N8452" i="1"/>
  <c r="N8453" i="1"/>
  <c r="N8454" i="1"/>
  <c r="N8455" i="1"/>
  <c r="N8456" i="1"/>
  <c r="N8457" i="1"/>
  <c r="N8458" i="1"/>
  <c r="N8459" i="1"/>
  <c r="N8460" i="1"/>
  <c r="N8461" i="1"/>
  <c r="N8462" i="1"/>
  <c r="N8463" i="1"/>
  <c r="N8464" i="1"/>
  <c r="N8465" i="1"/>
  <c r="N8466" i="1"/>
  <c r="N8467" i="1"/>
  <c r="N8468" i="1"/>
  <c r="N8469" i="1"/>
  <c r="N8470" i="1"/>
  <c r="N8471" i="1"/>
  <c r="N8472" i="1"/>
  <c r="N8473" i="1"/>
  <c r="N8474" i="1"/>
  <c r="N8475" i="1"/>
  <c r="N8476" i="1"/>
  <c r="N8477" i="1"/>
  <c r="N8478" i="1"/>
  <c r="N8479" i="1"/>
  <c r="N8480" i="1"/>
  <c r="N8481" i="1"/>
  <c r="N8482" i="1"/>
  <c r="N8483" i="1"/>
  <c r="N8484" i="1"/>
  <c r="N8485" i="1"/>
  <c r="N8486" i="1"/>
  <c r="N8487" i="1"/>
  <c r="N8488" i="1"/>
  <c r="N8489" i="1"/>
  <c r="N8490" i="1"/>
  <c r="N8491" i="1"/>
  <c r="N8492" i="1"/>
  <c r="N8493" i="1"/>
  <c r="N8494" i="1"/>
  <c r="N8495" i="1"/>
  <c r="N8496" i="1"/>
  <c r="N8497" i="1"/>
  <c r="N8498" i="1"/>
  <c r="N8499" i="1"/>
  <c r="N8500" i="1"/>
  <c r="N8501" i="1"/>
  <c r="N8502" i="1"/>
  <c r="N8503" i="1"/>
  <c r="N8504" i="1"/>
  <c r="N8505" i="1"/>
  <c r="N8506" i="1"/>
  <c r="N8507" i="1"/>
  <c r="N8508" i="1"/>
  <c r="N8509" i="1"/>
  <c r="N8510" i="1"/>
  <c r="N8511" i="1"/>
  <c r="N8512" i="1"/>
  <c r="N8513" i="1"/>
  <c r="N8514" i="1"/>
  <c r="N8515" i="1"/>
  <c r="N8516" i="1"/>
  <c r="N8517" i="1"/>
  <c r="N8518" i="1"/>
  <c r="N8519" i="1"/>
  <c r="N8520" i="1"/>
  <c r="N8521" i="1"/>
  <c r="N8522" i="1"/>
  <c r="N8523" i="1"/>
  <c r="N8524" i="1"/>
  <c r="N8525" i="1"/>
  <c r="N8526" i="1"/>
  <c r="N8527" i="1"/>
  <c r="N8528" i="1"/>
  <c r="N8529" i="1"/>
  <c r="N8530" i="1"/>
  <c r="N8531" i="1"/>
  <c r="N8532" i="1"/>
  <c r="N8533" i="1"/>
  <c r="N8534" i="1"/>
  <c r="N8535" i="1"/>
  <c r="N8536" i="1"/>
  <c r="N8537" i="1"/>
  <c r="N8538" i="1"/>
  <c r="N8539" i="1"/>
  <c r="N8540" i="1"/>
  <c r="N8541" i="1"/>
  <c r="N8542" i="1"/>
  <c r="N8543" i="1"/>
  <c r="N8544" i="1"/>
  <c r="N8545" i="1"/>
  <c r="N8546" i="1"/>
  <c r="N8547" i="1"/>
  <c r="N8548" i="1"/>
  <c r="N8549" i="1"/>
  <c r="N8550" i="1"/>
  <c r="N8551" i="1"/>
  <c r="N8552" i="1"/>
  <c r="N8553" i="1"/>
  <c r="N8554" i="1"/>
  <c r="N8555" i="1"/>
  <c r="N8556" i="1"/>
  <c r="N8557" i="1"/>
  <c r="N8558" i="1"/>
  <c r="N8559" i="1"/>
  <c r="N8560" i="1"/>
  <c r="N8561" i="1"/>
  <c r="N8562" i="1"/>
  <c r="N8563" i="1"/>
  <c r="N8564" i="1"/>
  <c r="N8565" i="1"/>
  <c r="N8566" i="1"/>
  <c r="N8567" i="1"/>
  <c r="N8568" i="1"/>
  <c r="N8569" i="1"/>
  <c r="N8570" i="1"/>
  <c r="N8571" i="1"/>
  <c r="N8572" i="1"/>
  <c r="N8573" i="1"/>
  <c r="N8574" i="1"/>
  <c r="N8575" i="1"/>
  <c r="N8576" i="1"/>
  <c r="N8577" i="1"/>
  <c r="N8578" i="1"/>
  <c r="N8579" i="1"/>
  <c r="N8580" i="1"/>
  <c r="N8581" i="1"/>
  <c r="N8582" i="1"/>
  <c r="N8583" i="1"/>
  <c r="N8584" i="1"/>
  <c r="N8585" i="1"/>
  <c r="N8586" i="1"/>
  <c r="N8587" i="1"/>
  <c r="N8588" i="1"/>
  <c r="N8589" i="1"/>
  <c r="N8590" i="1"/>
  <c r="N8591" i="1"/>
  <c r="N8592" i="1"/>
  <c r="N8593" i="1"/>
  <c r="N8594" i="1"/>
  <c r="N8595" i="1"/>
  <c r="N8596" i="1"/>
  <c r="N8597" i="1"/>
  <c r="N8598" i="1"/>
  <c r="N8599" i="1"/>
  <c r="N8600" i="1"/>
  <c r="N8601" i="1"/>
  <c r="N8602" i="1"/>
  <c r="N8603" i="1"/>
  <c r="N8604" i="1"/>
  <c r="N8605" i="1"/>
  <c r="N8606" i="1"/>
  <c r="N8607" i="1"/>
  <c r="N8608" i="1"/>
  <c r="N8609" i="1"/>
  <c r="N8610" i="1"/>
  <c r="N8611" i="1"/>
  <c r="N8612" i="1"/>
  <c r="N8613" i="1"/>
  <c r="N8614" i="1"/>
  <c r="N8615" i="1"/>
  <c r="N8616" i="1"/>
  <c r="N8617" i="1"/>
  <c r="N8618" i="1"/>
  <c r="N8619" i="1"/>
  <c r="N8620" i="1"/>
  <c r="N8621" i="1"/>
  <c r="N8622" i="1"/>
  <c r="N8623" i="1"/>
  <c r="N8624" i="1"/>
  <c r="N8625" i="1"/>
  <c r="N8626" i="1"/>
  <c r="N8627" i="1"/>
  <c r="N8628" i="1"/>
  <c r="N8629" i="1"/>
  <c r="N8630" i="1"/>
  <c r="N8631" i="1"/>
  <c r="N8632" i="1"/>
  <c r="N8633" i="1"/>
  <c r="N8634" i="1"/>
  <c r="N8635" i="1"/>
  <c r="N8636" i="1"/>
  <c r="N8637" i="1"/>
  <c r="N8638" i="1"/>
  <c r="N8639" i="1"/>
  <c r="N8640" i="1"/>
  <c r="N8641" i="1"/>
  <c r="N8642" i="1"/>
  <c r="N8643" i="1"/>
  <c r="N8644" i="1"/>
  <c r="N8645" i="1"/>
  <c r="N8646" i="1"/>
  <c r="N8647" i="1"/>
  <c r="N8648" i="1"/>
  <c r="N8649" i="1"/>
  <c r="N8650" i="1"/>
  <c r="N8651" i="1"/>
  <c r="N8652" i="1"/>
  <c r="N8653" i="1"/>
  <c r="N8654" i="1"/>
  <c r="N8655" i="1"/>
  <c r="N8656" i="1"/>
  <c r="N8657" i="1"/>
  <c r="N8658" i="1"/>
  <c r="N8659" i="1"/>
  <c r="N8660" i="1"/>
  <c r="N8661" i="1"/>
  <c r="N8662" i="1"/>
  <c r="N8663" i="1"/>
  <c r="N8664" i="1"/>
  <c r="N8665" i="1"/>
  <c r="N8666" i="1"/>
  <c r="N8667" i="1"/>
  <c r="N8668" i="1"/>
  <c r="N8669" i="1"/>
  <c r="N8670" i="1"/>
  <c r="N8671" i="1"/>
  <c r="N8672" i="1"/>
  <c r="N8673" i="1"/>
  <c r="N8674" i="1"/>
  <c r="N8675" i="1"/>
  <c r="N8676" i="1"/>
  <c r="N8677" i="1"/>
  <c r="N8678" i="1"/>
  <c r="N8679" i="1"/>
  <c r="N8680" i="1"/>
  <c r="N8681" i="1"/>
  <c r="N8682" i="1"/>
  <c r="N8683" i="1"/>
  <c r="N8684" i="1"/>
  <c r="N8685" i="1"/>
  <c r="N8686" i="1"/>
  <c r="N8687" i="1"/>
  <c r="N8688" i="1"/>
  <c r="N8689" i="1"/>
  <c r="N8690" i="1"/>
  <c r="N8691" i="1"/>
  <c r="N8692" i="1"/>
  <c r="N8693" i="1"/>
  <c r="N8694" i="1"/>
  <c r="N8695" i="1"/>
  <c r="N8696" i="1"/>
  <c r="N8697" i="1"/>
  <c r="N8698" i="1"/>
  <c r="N8699" i="1"/>
  <c r="N8700" i="1"/>
  <c r="N8701" i="1"/>
  <c r="N8702" i="1"/>
  <c r="N8703" i="1"/>
  <c r="N8704" i="1"/>
  <c r="N8705" i="1"/>
  <c r="N8706" i="1"/>
  <c r="N8707" i="1"/>
  <c r="N8708" i="1"/>
  <c r="N8709" i="1"/>
  <c r="N8710" i="1"/>
  <c r="N8711" i="1"/>
  <c r="N8712" i="1"/>
  <c r="N8713" i="1"/>
  <c r="N8714" i="1"/>
  <c r="N8715" i="1"/>
  <c r="N8716" i="1"/>
  <c r="N8717" i="1"/>
  <c r="N8718" i="1"/>
  <c r="N8719" i="1"/>
  <c r="N8720" i="1"/>
  <c r="N8721" i="1"/>
  <c r="N8722" i="1"/>
  <c r="N8723" i="1"/>
  <c r="N8724" i="1"/>
  <c r="N8725" i="1"/>
  <c r="N8726" i="1"/>
  <c r="N8727" i="1"/>
  <c r="N8728" i="1"/>
  <c r="N8729" i="1"/>
  <c r="N8730" i="1"/>
  <c r="N8731" i="1"/>
  <c r="N8732" i="1"/>
  <c r="N8733" i="1"/>
  <c r="N8734" i="1"/>
  <c r="N8735" i="1"/>
  <c r="N8736" i="1"/>
  <c r="N8737" i="1"/>
  <c r="N8738" i="1"/>
  <c r="N8739" i="1"/>
  <c r="N8740" i="1"/>
  <c r="N8741" i="1"/>
  <c r="N8742" i="1"/>
  <c r="N8743" i="1"/>
  <c r="N8744" i="1"/>
  <c r="N8745" i="1"/>
  <c r="N8746" i="1"/>
  <c r="N8747" i="1"/>
  <c r="N8748" i="1"/>
  <c r="N8749" i="1"/>
  <c r="N8750" i="1"/>
  <c r="N8751" i="1"/>
  <c r="N8752" i="1"/>
  <c r="N8753" i="1"/>
  <c r="N8754" i="1"/>
  <c r="N8755" i="1"/>
  <c r="N8756" i="1"/>
  <c r="N8757" i="1"/>
  <c r="N8758" i="1"/>
  <c r="N8759" i="1"/>
  <c r="N8760" i="1"/>
  <c r="N8761" i="1"/>
  <c r="N8762" i="1"/>
  <c r="N8763" i="1"/>
  <c r="N8764" i="1"/>
  <c r="N8765" i="1"/>
  <c r="N8766" i="1"/>
  <c r="N8767" i="1"/>
  <c r="N8768" i="1"/>
  <c r="N8769" i="1"/>
  <c r="N8770" i="1"/>
  <c r="N8771" i="1"/>
  <c r="N8772" i="1"/>
  <c r="N8773" i="1"/>
  <c r="N8774" i="1"/>
  <c r="N8775" i="1"/>
  <c r="N8776" i="1"/>
  <c r="N8777" i="1"/>
  <c r="N8778" i="1"/>
  <c r="N8779" i="1"/>
  <c r="N8780" i="1"/>
  <c r="N8781" i="1"/>
  <c r="N8782" i="1"/>
  <c r="N8783" i="1"/>
  <c r="N8784" i="1"/>
  <c r="N8785" i="1"/>
  <c r="N8786" i="1"/>
  <c r="N8787" i="1"/>
  <c r="N8788" i="1"/>
  <c r="N8789" i="1"/>
  <c r="N8790" i="1"/>
  <c r="N8791" i="1"/>
  <c r="N8792" i="1"/>
  <c r="N8793" i="1"/>
  <c r="N8794" i="1"/>
  <c r="N8795" i="1"/>
  <c r="N8796" i="1"/>
  <c r="N8797" i="1"/>
  <c r="N8798" i="1"/>
  <c r="N8799" i="1"/>
  <c r="N8800" i="1"/>
  <c r="N8801" i="1"/>
  <c r="N8802" i="1"/>
  <c r="N8803" i="1"/>
  <c r="N8804" i="1"/>
  <c r="N8805" i="1"/>
  <c r="N8806" i="1"/>
  <c r="N8807" i="1"/>
  <c r="N8808" i="1"/>
  <c r="N8809" i="1"/>
  <c r="N8810" i="1"/>
  <c r="N8811" i="1"/>
  <c r="N8812" i="1"/>
  <c r="N8813" i="1"/>
  <c r="N8814" i="1"/>
  <c r="N8815" i="1"/>
  <c r="N8816" i="1"/>
  <c r="N8817" i="1"/>
  <c r="N8818" i="1"/>
  <c r="N8819" i="1"/>
  <c r="N8820" i="1"/>
  <c r="N8821" i="1"/>
  <c r="N8822" i="1"/>
  <c r="N8823" i="1"/>
  <c r="N8824" i="1"/>
  <c r="N8825" i="1"/>
  <c r="N8826" i="1"/>
  <c r="N8827" i="1"/>
  <c r="N8828" i="1"/>
  <c r="N8829" i="1"/>
  <c r="N8830" i="1"/>
  <c r="N8831" i="1"/>
  <c r="N8832" i="1"/>
  <c r="N8833" i="1"/>
  <c r="N8834" i="1"/>
  <c r="N8835" i="1"/>
  <c r="N8836" i="1"/>
  <c r="N8837" i="1"/>
  <c r="N8838" i="1"/>
  <c r="N8839" i="1"/>
  <c r="N8840" i="1"/>
  <c r="N8841" i="1"/>
  <c r="N8842" i="1"/>
  <c r="N8843" i="1"/>
  <c r="N8844" i="1"/>
  <c r="N8845" i="1"/>
  <c r="N8846" i="1"/>
  <c r="N8847" i="1"/>
  <c r="N8848" i="1"/>
  <c r="N8849" i="1"/>
  <c r="N8850" i="1"/>
  <c r="N8851" i="1"/>
  <c r="N8852" i="1"/>
  <c r="N8853" i="1"/>
  <c r="N8854" i="1"/>
  <c r="N8855" i="1"/>
  <c r="N8856" i="1"/>
  <c r="N8857" i="1"/>
  <c r="N8858" i="1"/>
  <c r="N8859" i="1"/>
  <c r="N8860" i="1"/>
  <c r="N8861" i="1"/>
  <c r="N8862" i="1"/>
  <c r="N8863" i="1"/>
  <c r="N8864" i="1"/>
  <c r="N8865" i="1"/>
  <c r="N8866" i="1"/>
  <c r="N8867" i="1"/>
  <c r="N8868" i="1"/>
  <c r="N8869" i="1"/>
  <c r="N8870" i="1"/>
  <c r="N8871" i="1"/>
  <c r="N8872" i="1"/>
  <c r="N8873" i="1"/>
  <c r="N8874" i="1"/>
  <c r="N8875" i="1"/>
  <c r="N8876" i="1"/>
  <c r="N8877" i="1"/>
  <c r="N8878" i="1"/>
  <c r="N8879" i="1"/>
  <c r="N8880" i="1"/>
  <c r="N8881" i="1"/>
  <c r="N8882" i="1"/>
  <c r="N8883" i="1"/>
  <c r="N8884" i="1"/>
  <c r="N8885" i="1"/>
  <c r="N8886" i="1"/>
  <c r="N8887" i="1"/>
  <c r="N8888" i="1"/>
  <c r="N8889" i="1"/>
  <c r="N8890" i="1"/>
  <c r="N8891" i="1"/>
  <c r="N8892" i="1"/>
  <c r="N8893" i="1"/>
  <c r="N8894" i="1"/>
  <c r="N8895" i="1"/>
  <c r="N8896" i="1"/>
  <c r="N8897" i="1"/>
  <c r="N8898" i="1"/>
  <c r="N8899" i="1"/>
  <c r="N8900" i="1"/>
  <c r="N8901" i="1"/>
  <c r="N8902" i="1"/>
  <c r="N8903" i="1"/>
  <c r="N8904" i="1"/>
  <c r="N8905" i="1"/>
  <c r="N8906" i="1"/>
  <c r="N8907" i="1"/>
  <c r="N8908" i="1"/>
  <c r="N8909" i="1"/>
  <c r="N8910" i="1"/>
  <c r="N8911" i="1"/>
  <c r="N8912" i="1"/>
  <c r="N8913" i="1"/>
  <c r="N8914" i="1"/>
  <c r="N8915" i="1"/>
  <c r="N8916" i="1"/>
  <c r="N8917" i="1"/>
  <c r="N8918" i="1"/>
  <c r="N8919" i="1"/>
  <c r="N8920" i="1"/>
  <c r="N8921" i="1"/>
  <c r="N8922" i="1"/>
  <c r="N8923" i="1"/>
  <c r="N8924" i="1"/>
  <c r="N8925" i="1"/>
  <c r="N8926" i="1"/>
  <c r="N8927" i="1"/>
  <c r="N8928" i="1"/>
  <c r="N8929" i="1"/>
  <c r="N8930" i="1"/>
  <c r="N8931" i="1"/>
  <c r="N8932" i="1"/>
  <c r="N8933" i="1"/>
  <c r="N8934" i="1"/>
  <c r="N8935" i="1"/>
  <c r="N8936" i="1"/>
  <c r="N8937" i="1"/>
  <c r="N8938" i="1"/>
  <c r="N8939" i="1"/>
  <c r="N8940" i="1"/>
  <c r="N8941" i="1"/>
  <c r="N8942" i="1"/>
  <c r="N8943" i="1"/>
  <c r="N8944" i="1"/>
  <c r="N8945" i="1"/>
  <c r="N8946" i="1"/>
  <c r="N8947" i="1"/>
  <c r="N8948" i="1"/>
  <c r="N8949" i="1"/>
  <c r="N8950" i="1"/>
  <c r="N8951" i="1"/>
  <c r="N8952" i="1"/>
  <c r="N8953" i="1"/>
  <c r="N8954" i="1"/>
  <c r="N8955" i="1"/>
  <c r="N8956" i="1"/>
  <c r="N8957" i="1"/>
  <c r="N8958" i="1"/>
  <c r="N8959" i="1"/>
  <c r="N8960" i="1"/>
  <c r="N8961" i="1"/>
  <c r="N8962" i="1"/>
  <c r="N8963" i="1"/>
  <c r="N8964" i="1"/>
  <c r="N8965" i="1"/>
  <c r="N8966" i="1"/>
  <c r="N8967" i="1"/>
  <c r="N8968" i="1"/>
  <c r="N8969" i="1"/>
  <c r="N8970" i="1"/>
  <c r="N8971" i="1"/>
  <c r="N8972" i="1"/>
  <c r="N8973" i="1"/>
  <c r="N8974" i="1"/>
  <c r="N8975" i="1"/>
  <c r="N8976" i="1"/>
  <c r="N8977" i="1"/>
  <c r="N8978" i="1"/>
  <c r="N8979" i="1"/>
  <c r="N8980" i="1"/>
  <c r="N8981" i="1"/>
  <c r="N8982" i="1"/>
  <c r="N8983" i="1"/>
  <c r="N8984" i="1"/>
  <c r="N8985" i="1"/>
  <c r="N8986" i="1"/>
  <c r="N8987" i="1"/>
  <c r="N8988" i="1"/>
  <c r="N8989" i="1"/>
  <c r="N8990" i="1"/>
  <c r="N8991" i="1"/>
  <c r="N8992" i="1"/>
  <c r="N8993" i="1"/>
  <c r="N8994" i="1"/>
  <c r="N8995" i="1"/>
  <c r="N8996" i="1"/>
  <c r="N8997" i="1"/>
  <c r="N8998" i="1"/>
  <c r="N8999" i="1"/>
  <c r="N9000" i="1"/>
  <c r="N9001" i="1"/>
  <c r="N9002" i="1"/>
  <c r="N9003" i="1"/>
  <c r="N9004" i="1"/>
  <c r="N9005" i="1"/>
  <c r="N9006" i="1"/>
  <c r="N9007" i="1"/>
  <c r="N9008" i="1"/>
  <c r="N9009" i="1"/>
  <c r="N9010" i="1"/>
  <c r="N9011" i="1"/>
  <c r="N9012" i="1"/>
  <c r="N9013" i="1"/>
  <c r="N9014" i="1"/>
  <c r="N9015" i="1"/>
  <c r="N9016" i="1"/>
  <c r="N9017" i="1"/>
  <c r="N9018" i="1"/>
  <c r="N9019" i="1"/>
  <c r="N9020" i="1"/>
  <c r="N9021" i="1"/>
  <c r="N9022" i="1"/>
  <c r="N9023" i="1"/>
  <c r="N9024" i="1"/>
  <c r="N9025" i="1"/>
  <c r="N9026" i="1"/>
  <c r="N9027" i="1"/>
  <c r="N9028" i="1"/>
  <c r="N9029" i="1"/>
  <c r="N9030" i="1"/>
  <c r="N9031" i="1"/>
  <c r="N9032" i="1"/>
  <c r="N9033" i="1"/>
  <c r="N9034" i="1"/>
  <c r="N9035" i="1"/>
  <c r="N9036" i="1"/>
  <c r="N9037" i="1"/>
  <c r="N9038" i="1"/>
  <c r="N9039" i="1"/>
  <c r="N9040" i="1"/>
  <c r="N9041" i="1"/>
  <c r="N9042" i="1"/>
  <c r="N9043" i="1"/>
  <c r="N9044" i="1"/>
  <c r="N9045" i="1"/>
  <c r="N9046" i="1"/>
  <c r="N9047" i="1"/>
  <c r="N9048" i="1"/>
  <c r="N9049" i="1"/>
  <c r="N9050" i="1"/>
  <c r="N9051" i="1"/>
  <c r="N9052" i="1"/>
  <c r="N9053" i="1"/>
  <c r="N9054" i="1"/>
  <c r="N9055" i="1"/>
  <c r="N9056" i="1"/>
  <c r="N9057" i="1"/>
  <c r="N9058" i="1"/>
  <c r="N9059" i="1"/>
  <c r="N9060" i="1"/>
  <c r="N9061" i="1"/>
  <c r="N9062" i="1"/>
  <c r="N9063" i="1"/>
  <c r="N9064" i="1"/>
  <c r="N9065" i="1"/>
  <c r="N9066" i="1"/>
  <c r="N9067" i="1"/>
  <c r="N9068" i="1"/>
  <c r="N9069" i="1"/>
  <c r="N9070" i="1"/>
  <c r="N9071" i="1"/>
  <c r="N9072" i="1"/>
  <c r="N9073" i="1"/>
  <c r="N9074" i="1"/>
  <c r="N9075" i="1"/>
  <c r="N9076" i="1"/>
  <c r="N9077" i="1"/>
  <c r="N9078" i="1"/>
  <c r="N9079" i="1"/>
  <c r="N9080" i="1"/>
  <c r="N9081" i="1"/>
  <c r="N9082" i="1"/>
  <c r="N9083" i="1"/>
  <c r="N9084" i="1"/>
  <c r="N9085" i="1"/>
  <c r="N9086" i="1"/>
  <c r="N9087" i="1"/>
  <c r="N9088" i="1"/>
  <c r="N9089" i="1"/>
  <c r="N9090" i="1"/>
  <c r="N9091" i="1"/>
  <c r="N9092" i="1"/>
  <c r="N9093" i="1"/>
  <c r="N9094" i="1"/>
  <c r="N9095" i="1"/>
  <c r="N9096" i="1"/>
  <c r="N9097" i="1"/>
  <c r="N9098" i="1"/>
  <c r="N9099" i="1"/>
  <c r="N9100" i="1"/>
  <c r="N9101" i="1"/>
  <c r="N9102" i="1"/>
  <c r="N9103" i="1"/>
  <c r="N9104" i="1"/>
  <c r="N9105" i="1"/>
  <c r="N9106" i="1"/>
  <c r="N9107" i="1"/>
  <c r="N9108" i="1"/>
  <c r="N9109" i="1"/>
  <c r="N9110" i="1"/>
  <c r="N9111" i="1"/>
  <c r="N9112" i="1"/>
  <c r="N9113" i="1"/>
  <c r="N9114" i="1"/>
  <c r="N9115" i="1"/>
  <c r="N9116" i="1"/>
  <c r="N9117" i="1"/>
  <c r="N9118" i="1"/>
  <c r="N9119" i="1"/>
  <c r="N9120" i="1"/>
  <c r="N9121" i="1"/>
  <c r="N9122" i="1"/>
  <c r="N9123" i="1"/>
  <c r="N9124" i="1"/>
  <c r="N9125" i="1"/>
  <c r="N9126" i="1"/>
  <c r="N9127" i="1"/>
  <c r="N9128" i="1"/>
  <c r="N9129" i="1"/>
  <c r="N9130" i="1"/>
  <c r="N9131" i="1"/>
  <c r="N9132" i="1"/>
  <c r="N9133" i="1"/>
  <c r="N9134" i="1"/>
  <c r="N9135" i="1"/>
  <c r="N9136" i="1"/>
  <c r="N9137" i="1"/>
  <c r="N9138" i="1"/>
  <c r="N9139" i="1"/>
  <c r="N9140" i="1"/>
  <c r="N9141" i="1"/>
  <c r="N9142" i="1"/>
  <c r="N9143" i="1"/>
  <c r="N9144" i="1"/>
  <c r="N9145" i="1"/>
  <c r="N9146" i="1"/>
  <c r="N9147" i="1"/>
  <c r="N9148" i="1"/>
  <c r="N9149" i="1"/>
  <c r="N9150" i="1"/>
  <c r="N9151" i="1"/>
  <c r="N9152" i="1"/>
  <c r="N9153" i="1"/>
  <c r="N9154" i="1"/>
  <c r="N9155" i="1"/>
  <c r="N9156" i="1"/>
  <c r="N9157" i="1"/>
  <c r="N9158" i="1"/>
  <c r="N9159" i="1"/>
  <c r="N9160" i="1"/>
  <c r="N9161" i="1"/>
  <c r="N9162" i="1"/>
  <c r="N9163" i="1"/>
  <c r="N9164" i="1"/>
  <c r="N9165" i="1"/>
  <c r="N9166" i="1"/>
  <c r="N9167" i="1"/>
  <c r="N9168" i="1"/>
  <c r="N9169" i="1"/>
  <c r="N9170" i="1"/>
  <c r="N9171" i="1"/>
  <c r="N9172" i="1"/>
  <c r="N9173" i="1"/>
  <c r="N9174" i="1"/>
  <c r="N9175" i="1"/>
  <c r="N9176" i="1"/>
  <c r="N9177" i="1"/>
  <c r="N9178" i="1"/>
  <c r="N9179" i="1"/>
  <c r="N9180" i="1"/>
  <c r="N9181" i="1"/>
  <c r="N9182" i="1"/>
  <c r="N9183" i="1"/>
  <c r="N9184" i="1"/>
  <c r="N9185" i="1"/>
  <c r="N9186" i="1"/>
  <c r="N9187" i="1"/>
  <c r="N9188" i="1"/>
  <c r="N9189" i="1"/>
  <c r="N9190" i="1"/>
  <c r="N9191" i="1"/>
  <c r="N9192" i="1"/>
  <c r="N9193" i="1"/>
  <c r="N9194" i="1"/>
  <c r="N9195" i="1"/>
  <c r="N9196" i="1"/>
  <c r="N9197" i="1"/>
  <c r="N9198" i="1"/>
  <c r="N9199" i="1"/>
  <c r="N9200" i="1"/>
  <c r="N9201" i="1"/>
  <c r="N9202" i="1"/>
  <c r="N9203" i="1"/>
  <c r="N9204" i="1"/>
  <c r="N9205" i="1"/>
  <c r="N9206" i="1"/>
  <c r="N9207" i="1"/>
  <c r="N9208" i="1"/>
  <c r="N9209" i="1"/>
  <c r="N9210" i="1"/>
  <c r="N9211" i="1"/>
  <c r="N9212" i="1"/>
  <c r="N9213" i="1"/>
  <c r="N9214" i="1"/>
  <c r="N9215" i="1"/>
  <c r="N9216" i="1"/>
  <c r="N9217" i="1"/>
  <c r="N9218" i="1"/>
  <c r="N9219" i="1"/>
  <c r="N9220" i="1"/>
  <c r="N9221" i="1"/>
  <c r="N9222" i="1"/>
  <c r="N9223" i="1"/>
  <c r="N9224" i="1"/>
  <c r="N9225" i="1"/>
  <c r="N9226" i="1"/>
  <c r="N9227" i="1"/>
  <c r="N9228" i="1"/>
  <c r="N9229" i="1"/>
  <c r="N9230" i="1"/>
  <c r="N9231" i="1"/>
  <c r="N9232" i="1"/>
  <c r="N9233" i="1"/>
  <c r="N9234" i="1"/>
  <c r="N9235" i="1"/>
  <c r="N9236" i="1"/>
  <c r="N9237" i="1"/>
  <c r="N9238" i="1"/>
  <c r="N9239" i="1"/>
  <c r="N9240" i="1"/>
  <c r="N9241" i="1"/>
  <c r="N9242" i="1"/>
  <c r="N9243" i="1"/>
  <c r="N9244" i="1"/>
  <c r="N9245" i="1"/>
  <c r="N9246" i="1"/>
  <c r="N9247" i="1"/>
  <c r="N9248" i="1"/>
  <c r="N9249" i="1"/>
  <c r="N9250" i="1"/>
  <c r="N9251" i="1"/>
  <c r="N9252" i="1"/>
  <c r="N9253" i="1"/>
  <c r="N9254" i="1"/>
  <c r="N9255" i="1"/>
  <c r="N9256" i="1"/>
  <c r="N9257" i="1"/>
  <c r="N9258" i="1"/>
  <c r="N9259" i="1"/>
  <c r="N9260" i="1"/>
  <c r="N9261" i="1"/>
  <c r="N9262" i="1"/>
  <c r="N9263" i="1"/>
  <c r="N9264" i="1"/>
  <c r="N9265" i="1"/>
  <c r="N9266" i="1"/>
  <c r="N9267" i="1"/>
  <c r="N9268" i="1"/>
  <c r="N9269" i="1"/>
  <c r="N9270" i="1"/>
  <c r="N9271" i="1"/>
  <c r="N9272" i="1"/>
  <c r="N9273" i="1"/>
  <c r="N9274" i="1"/>
  <c r="N9275" i="1"/>
  <c r="N9276" i="1"/>
  <c r="N9277" i="1"/>
  <c r="N9278" i="1"/>
  <c r="N9279" i="1"/>
  <c r="N9280" i="1"/>
  <c r="N9281" i="1"/>
  <c r="N9282" i="1"/>
  <c r="N9283" i="1"/>
  <c r="N9284" i="1"/>
  <c r="N9285" i="1"/>
  <c r="N9286" i="1"/>
  <c r="N9287" i="1"/>
  <c r="N9288" i="1"/>
  <c r="N9289" i="1"/>
  <c r="N9290" i="1"/>
  <c r="N9291" i="1"/>
  <c r="N9292" i="1"/>
  <c r="N9293" i="1"/>
  <c r="N9294" i="1"/>
  <c r="N9295" i="1"/>
  <c r="N9296" i="1"/>
  <c r="N9297" i="1"/>
  <c r="N9298" i="1"/>
  <c r="N9299" i="1"/>
  <c r="N9300" i="1"/>
  <c r="N9301" i="1"/>
  <c r="N9302" i="1"/>
  <c r="N9303" i="1"/>
  <c r="N9304" i="1"/>
  <c r="N9305" i="1"/>
  <c r="N9306" i="1"/>
  <c r="N9307" i="1"/>
  <c r="N9308" i="1"/>
  <c r="N9309" i="1"/>
  <c r="N9310" i="1"/>
  <c r="N9311" i="1"/>
  <c r="N9312" i="1"/>
  <c r="N9313" i="1"/>
  <c r="N9314" i="1"/>
  <c r="N9315" i="1"/>
  <c r="N9316" i="1"/>
  <c r="N9317" i="1"/>
  <c r="N9318" i="1"/>
  <c r="N9319" i="1"/>
  <c r="N9320" i="1"/>
  <c r="N9321" i="1"/>
  <c r="N9322" i="1"/>
  <c r="N9323" i="1"/>
  <c r="N9324" i="1"/>
  <c r="N9325" i="1"/>
  <c r="N9326" i="1"/>
  <c r="N9327" i="1"/>
  <c r="N9328" i="1"/>
  <c r="N9329" i="1"/>
  <c r="N9330" i="1"/>
  <c r="N9331" i="1"/>
  <c r="N9332" i="1"/>
  <c r="N9333" i="1"/>
  <c r="N9334" i="1"/>
  <c r="N9335" i="1"/>
  <c r="N9336" i="1"/>
  <c r="N9337" i="1"/>
  <c r="N9338" i="1"/>
  <c r="N9339" i="1"/>
  <c r="N9340" i="1"/>
  <c r="N9341" i="1"/>
  <c r="N9342" i="1"/>
  <c r="N9343" i="1"/>
  <c r="N9344" i="1"/>
  <c r="N9345" i="1"/>
  <c r="N9346" i="1"/>
  <c r="N9347" i="1"/>
  <c r="N9348" i="1"/>
  <c r="N9349" i="1"/>
  <c r="N9350" i="1"/>
  <c r="N9351" i="1"/>
  <c r="N9352" i="1"/>
  <c r="N9353" i="1"/>
  <c r="N9354" i="1"/>
  <c r="N9355" i="1"/>
  <c r="N9356" i="1"/>
  <c r="N9357" i="1"/>
  <c r="N9358" i="1"/>
  <c r="N9359" i="1"/>
  <c r="N9360" i="1"/>
  <c r="N9361" i="1"/>
  <c r="N9362" i="1"/>
  <c r="N9363" i="1"/>
  <c r="N9364" i="1"/>
  <c r="N9365" i="1"/>
  <c r="N9366" i="1"/>
  <c r="N9367" i="1"/>
  <c r="N9368" i="1"/>
  <c r="N9369" i="1"/>
  <c r="N9370" i="1"/>
  <c r="N9371" i="1"/>
  <c r="N9372" i="1"/>
  <c r="N9373" i="1"/>
  <c r="N9374" i="1"/>
  <c r="N9375" i="1"/>
  <c r="N9376" i="1"/>
  <c r="N9377" i="1"/>
  <c r="N9378" i="1"/>
  <c r="N9379" i="1"/>
  <c r="N9380" i="1"/>
  <c r="N9381" i="1"/>
  <c r="N9382" i="1"/>
  <c r="N9383" i="1"/>
  <c r="N9384" i="1"/>
  <c r="N9385" i="1"/>
  <c r="N9386" i="1"/>
  <c r="N9387" i="1"/>
  <c r="N9388" i="1"/>
  <c r="N9389" i="1"/>
  <c r="N9390" i="1"/>
  <c r="N9391" i="1"/>
  <c r="N9392" i="1"/>
  <c r="N9393" i="1"/>
  <c r="N9394" i="1"/>
  <c r="N9395" i="1"/>
  <c r="N9396" i="1"/>
  <c r="N9397" i="1"/>
  <c r="N9398" i="1"/>
  <c r="N9399" i="1"/>
  <c r="N9400" i="1"/>
  <c r="N9401" i="1"/>
  <c r="N9402" i="1"/>
  <c r="N9403" i="1"/>
  <c r="N9404" i="1"/>
  <c r="N9405" i="1"/>
  <c r="N9406" i="1"/>
  <c r="N9407" i="1"/>
  <c r="N9408" i="1"/>
  <c r="N9409" i="1"/>
  <c r="N9410" i="1"/>
  <c r="N9411" i="1"/>
  <c r="N9412" i="1"/>
  <c r="N9413" i="1"/>
  <c r="N9414" i="1"/>
  <c r="N9415" i="1"/>
  <c r="N9416" i="1"/>
  <c r="N9417" i="1"/>
  <c r="N9418" i="1"/>
  <c r="N9419" i="1"/>
  <c r="N9420" i="1"/>
  <c r="N9421" i="1"/>
  <c r="N9422" i="1"/>
  <c r="N9423" i="1"/>
  <c r="N9424" i="1"/>
  <c r="N9425" i="1"/>
  <c r="N9426" i="1"/>
  <c r="N9427" i="1"/>
  <c r="N9428" i="1"/>
  <c r="N9429" i="1"/>
  <c r="N9430" i="1"/>
  <c r="N9431" i="1"/>
  <c r="N9432" i="1"/>
  <c r="N9433" i="1"/>
  <c r="N9434" i="1"/>
  <c r="N9435" i="1"/>
  <c r="N9436" i="1"/>
  <c r="N9437" i="1"/>
  <c r="N9438" i="1"/>
  <c r="N9439" i="1"/>
  <c r="N9440" i="1"/>
  <c r="N9441" i="1"/>
  <c r="N9442" i="1"/>
  <c r="N9443" i="1"/>
  <c r="N9444" i="1"/>
  <c r="N9445" i="1"/>
  <c r="N9446" i="1"/>
  <c r="N9447" i="1"/>
  <c r="N9448" i="1"/>
  <c r="N9449" i="1"/>
  <c r="N9450" i="1"/>
  <c r="N9451" i="1"/>
  <c r="N9452" i="1"/>
  <c r="N9453" i="1"/>
  <c r="N9454" i="1"/>
  <c r="N9455" i="1"/>
  <c r="N9456" i="1"/>
  <c r="N9457" i="1"/>
  <c r="N9458" i="1"/>
  <c r="N9459" i="1"/>
  <c r="N9460" i="1"/>
  <c r="N9461" i="1"/>
  <c r="N9462" i="1"/>
  <c r="N9463" i="1"/>
  <c r="N9464" i="1"/>
  <c r="N9465" i="1"/>
  <c r="N9466" i="1"/>
  <c r="N9467" i="1"/>
  <c r="N9468" i="1"/>
  <c r="N9469" i="1"/>
  <c r="N9470" i="1"/>
  <c r="N9471" i="1"/>
  <c r="N9472" i="1"/>
  <c r="N9473" i="1"/>
  <c r="N9474" i="1"/>
  <c r="N9475" i="1"/>
  <c r="N9476" i="1"/>
  <c r="N9477" i="1"/>
  <c r="N9478" i="1"/>
  <c r="N9479" i="1"/>
  <c r="N9480" i="1"/>
  <c r="N9481" i="1"/>
  <c r="N9482" i="1"/>
  <c r="N9483" i="1"/>
  <c r="N9484" i="1"/>
  <c r="N9485" i="1"/>
  <c r="N9486" i="1"/>
  <c r="N9487" i="1"/>
  <c r="N9488" i="1"/>
  <c r="N9489" i="1"/>
  <c r="N9490" i="1"/>
  <c r="N9491" i="1"/>
  <c r="N9492" i="1"/>
  <c r="N9493" i="1"/>
  <c r="N9494" i="1"/>
  <c r="N9495" i="1"/>
  <c r="N9496" i="1"/>
  <c r="N9497" i="1"/>
  <c r="N9498" i="1"/>
  <c r="N9499" i="1"/>
  <c r="N9500" i="1"/>
  <c r="N9501" i="1"/>
  <c r="N9502" i="1"/>
  <c r="N9503" i="1"/>
  <c r="N9504" i="1"/>
  <c r="N9505" i="1"/>
  <c r="N9506" i="1"/>
  <c r="N9507" i="1"/>
  <c r="N9508" i="1"/>
  <c r="N9509" i="1"/>
  <c r="N9510" i="1"/>
  <c r="N9511" i="1"/>
  <c r="N9512" i="1"/>
  <c r="N9513" i="1"/>
  <c r="N9514" i="1"/>
  <c r="N9515" i="1"/>
  <c r="N9516" i="1"/>
  <c r="N9517" i="1"/>
  <c r="N9518" i="1"/>
  <c r="N9519" i="1"/>
  <c r="N9520" i="1"/>
  <c r="N9521" i="1"/>
  <c r="N9522" i="1"/>
  <c r="N9523" i="1"/>
  <c r="N9524" i="1"/>
  <c r="N9525" i="1"/>
  <c r="N9526" i="1"/>
  <c r="N9527" i="1"/>
  <c r="N9528" i="1"/>
  <c r="N9529" i="1"/>
  <c r="N9530" i="1"/>
  <c r="N9531" i="1"/>
  <c r="N9532" i="1"/>
  <c r="N9533" i="1"/>
  <c r="N9534" i="1"/>
  <c r="N9535" i="1"/>
  <c r="N9536" i="1"/>
  <c r="N9537" i="1"/>
  <c r="N9538" i="1"/>
  <c r="N9539" i="1"/>
  <c r="N9540" i="1"/>
  <c r="N9541" i="1"/>
  <c r="N9542" i="1"/>
  <c r="N9543" i="1"/>
  <c r="N9544" i="1"/>
  <c r="N9545" i="1"/>
  <c r="N9546" i="1"/>
  <c r="N9547" i="1"/>
  <c r="N9548" i="1"/>
  <c r="N9549" i="1"/>
  <c r="N9550" i="1"/>
  <c r="N9551" i="1"/>
  <c r="N9552" i="1"/>
  <c r="N9553" i="1"/>
  <c r="N9554" i="1"/>
  <c r="N9555" i="1"/>
  <c r="N9556" i="1"/>
  <c r="N9557" i="1"/>
  <c r="N9558" i="1"/>
  <c r="N9559" i="1"/>
  <c r="N9560" i="1"/>
  <c r="N9561" i="1"/>
  <c r="N9562" i="1"/>
  <c r="N9563" i="1"/>
  <c r="N9564" i="1"/>
  <c r="N9565" i="1"/>
  <c r="N9566" i="1"/>
  <c r="N9567" i="1"/>
  <c r="N9568" i="1"/>
  <c r="N9569" i="1"/>
  <c r="N9570" i="1"/>
  <c r="N9571" i="1"/>
  <c r="N9572" i="1"/>
  <c r="N9573" i="1"/>
  <c r="N9574" i="1"/>
  <c r="N9575" i="1"/>
  <c r="N9576" i="1"/>
  <c r="N9577" i="1"/>
  <c r="N9578" i="1"/>
  <c r="N9579" i="1"/>
  <c r="N9580" i="1"/>
  <c r="N9581" i="1"/>
  <c r="N9582" i="1"/>
  <c r="N9583" i="1"/>
  <c r="N9584" i="1"/>
  <c r="N9585" i="1"/>
  <c r="N9586" i="1"/>
  <c r="N9587" i="1"/>
  <c r="N9588" i="1"/>
  <c r="N9589" i="1"/>
  <c r="N9590" i="1"/>
  <c r="N9591" i="1"/>
  <c r="N9592" i="1"/>
  <c r="N9593" i="1"/>
  <c r="N9594" i="1"/>
  <c r="N9595" i="1"/>
  <c r="N9596" i="1"/>
  <c r="N9597" i="1"/>
  <c r="N9598" i="1"/>
  <c r="N9599" i="1"/>
  <c r="N9600" i="1"/>
  <c r="N9601" i="1"/>
  <c r="N9602" i="1"/>
  <c r="N9603" i="1"/>
  <c r="N9604" i="1"/>
  <c r="N9605" i="1"/>
  <c r="N9606" i="1"/>
  <c r="N9607" i="1"/>
  <c r="N9608" i="1"/>
  <c r="N9609" i="1"/>
  <c r="N9610" i="1"/>
  <c r="N9611" i="1"/>
  <c r="N9612" i="1"/>
  <c r="N9613" i="1"/>
  <c r="N9614" i="1"/>
  <c r="N9615" i="1"/>
  <c r="N9616" i="1"/>
  <c r="N9617" i="1"/>
  <c r="N9618" i="1"/>
  <c r="N9619" i="1"/>
  <c r="N9620" i="1"/>
  <c r="N9621" i="1"/>
  <c r="N9622" i="1"/>
  <c r="N9623" i="1"/>
  <c r="N9624" i="1"/>
  <c r="N9625" i="1"/>
  <c r="N9626" i="1"/>
  <c r="N9627" i="1"/>
  <c r="N9628" i="1"/>
  <c r="N9629" i="1"/>
  <c r="N9630" i="1"/>
  <c r="N9631" i="1"/>
  <c r="N9632" i="1"/>
  <c r="N9633" i="1"/>
  <c r="N9634" i="1"/>
  <c r="N9635" i="1"/>
  <c r="N9636" i="1"/>
  <c r="N9637" i="1"/>
  <c r="N9638" i="1"/>
  <c r="N9639" i="1"/>
  <c r="N9640" i="1"/>
  <c r="N9641" i="1"/>
  <c r="N9642" i="1"/>
  <c r="N9643" i="1"/>
  <c r="N9644" i="1"/>
  <c r="N9645" i="1"/>
  <c r="N9646" i="1"/>
  <c r="N9647" i="1"/>
  <c r="N9648" i="1"/>
  <c r="N9649" i="1"/>
  <c r="N9650" i="1"/>
  <c r="N9651" i="1"/>
  <c r="N9652" i="1"/>
  <c r="N9653" i="1"/>
  <c r="N9654" i="1"/>
  <c r="N9655" i="1"/>
  <c r="N9656" i="1"/>
  <c r="N9657" i="1"/>
  <c r="N9658" i="1"/>
  <c r="N9659" i="1"/>
  <c r="N9660" i="1"/>
  <c r="N9661" i="1"/>
  <c r="N9662" i="1"/>
  <c r="N9663" i="1"/>
  <c r="N9664" i="1"/>
  <c r="N9665" i="1"/>
  <c r="N9666" i="1"/>
  <c r="N9667" i="1"/>
  <c r="N9668" i="1"/>
  <c r="N9669" i="1"/>
  <c r="N9670" i="1"/>
  <c r="N9671" i="1"/>
  <c r="N9672" i="1"/>
  <c r="N9673" i="1"/>
  <c r="N9674" i="1"/>
  <c r="N9675" i="1"/>
  <c r="N9676" i="1"/>
  <c r="N9677" i="1"/>
  <c r="N9678" i="1"/>
  <c r="N9679" i="1"/>
  <c r="N9680" i="1"/>
  <c r="N9681" i="1"/>
  <c r="N9682" i="1"/>
  <c r="N9683" i="1"/>
  <c r="N9684" i="1"/>
  <c r="N9685" i="1"/>
  <c r="N9686" i="1"/>
  <c r="N9687" i="1"/>
  <c r="N9688" i="1"/>
  <c r="N9689" i="1"/>
  <c r="N9690" i="1"/>
  <c r="N9691" i="1"/>
  <c r="N9692" i="1"/>
  <c r="N9693" i="1"/>
  <c r="N9694" i="1"/>
  <c r="N9695" i="1"/>
  <c r="N9696" i="1"/>
  <c r="N9697" i="1"/>
  <c r="N9698" i="1"/>
  <c r="N9699" i="1"/>
  <c r="N9700" i="1"/>
  <c r="N9701" i="1"/>
  <c r="N9702" i="1"/>
  <c r="N9703" i="1"/>
  <c r="N9704" i="1"/>
  <c r="N9705" i="1"/>
  <c r="N9706" i="1"/>
  <c r="N9707" i="1"/>
  <c r="N9708" i="1"/>
  <c r="N9709" i="1"/>
  <c r="N9710" i="1"/>
  <c r="N9711" i="1"/>
  <c r="N9712" i="1"/>
  <c r="N9713" i="1"/>
  <c r="N9714" i="1"/>
  <c r="N9715" i="1"/>
  <c r="N9716" i="1"/>
  <c r="N9717" i="1"/>
  <c r="N9718" i="1"/>
  <c r="N9719" i="1"/>
  <c r="N9720" i="1"/>
  <c r="N9721" i="1"/>
  <c r="N9722" i="1"/>
  <c r="N9723" i="1"/>
  <c r="N9724" i="1"/>
  <c r="N9725" i="1"/>
  <c r="N9726" i="1"/>
  <c r="N9727" i="1"/>
  <c r="N9728" i="1"/>
  <c r="N9729" i="1"/>
  <c r="N9730" i="1"/>
  <c r="N9731" i="1"/>
  <c r="N9732" i="1"/>
  <c r="N9733" i="1"/>
  <c r="N9734" i="1"/>
  <c r="N9735" i="1"/>
  <c r="N9736" i="1"/>
  <c r="N9737" i="1"/>
  <c r="N9738" i="1"/>
  <c r="N9739" i="1"/>
  <c r="N9740" i="1"/>
  <c r="N9741" i="1"/>
  <c r="N9742" i="1"/>
  <c r="N9743" i="1"/>
  <c r="N9744" i="1"/>
  <c r="N9745" i="1"/>
  <c r="N9746" i="1"/>
  <c r="N9747" i="1"/>
  <c r="N9748" i="1"/>
  <c r="N9749" i="1"/>
  <c r="N9750" i="1"/>
  <c r="N9751" i="1"/>
  <c r="N9752" i="1"/>
  <c r="N9753" i="1"/>
  <c r="N9754" i="1"/>
  <c r="N9755" i="1"/>
  <c r="N9756" i="1"/>
  <c r="N9757" i="1"/>
  <c r="N9758" i="1"/>
  <c r="N9759" i="1"/>
  <c r="N9760" i="1"/>
  <c r="N9761" i="1"/>
  <c r="N9762" i="1"/>
  <c r="N9763" i="1"/>
  <c r="N9764" i="1"/>
  <c r="N9765" i="1"/>
  <c r="N9766" i="1"/>
  <c r="N9767" i="1"/>
  <c r="N9768" i="1"/>
  <c r="N9769" i="1"/>
  <c r="N9770" i="1"/>
  <c r="N9771" i="1"/>
  <c r="N9772" i="1"/>
  <c r="N9773" i="1"/>
  <c r="N9774" i="1"/>
  <c r="N9775" i="1"/>
  <c r="N9776" i="1"/>
  <c r="N9777" i="1"/>
  <c r="N9778" i="1"/>
  <c r="N9779" i="1"/>
  <c r="N9780" i="1"/>
  <c r="N9781" i="1"/>
  <c r="N9782" i="1"/>
  <c r="N9783" i="1"/>
  <c r="N9784" i="1"/>
  <c r="N9785" i="1"/>
  <c r="N9786" i="1"/>
  <c r="N9787" i="1"/>
  <c r="N9788" i="1"/>
  <c r="N9789" i="1"/>
  <c r="N9790" i="1"/>
  <c r="N9791" i="1"/>
  <c r="N9792" i="1"/>
  <c r="N9793" i="1"/>
  <c r="N9794" i="1"/>
  <c r="N9795" i="1"/>
  <c r="N9796" i="1"/>
  <c r="N9797" i="1"/>
  <c r="N9798" i="1"/>
  <c r="N9799" i="1"/>
  <c r="N9800" i="1"/>
  <c r="N9801" i="1"/>
  <c r="N9802" i="1"/>
  <c r="N9803" i="1"/>
  <c r="N9804" i="1"/>
  <c r="N9805" i="1"/>
  <c r="N9806" i="1"/>
  <c r="N9807" i="1"/>
  <c r="N9808" i="1"/>
  <c r="N9809" i="1"/>
  <c r="N9810" i="1"/>
  <c r="N9811" i="1"/>
  <c r="N9812" i="1"/>
  <c r="N9813" i="1"/>
  <c r="N9814" i="1"/>
  <c r="N9815" i="1"/>
  <c r="N9816" i="1"/>
  <c r="N9817" i="1"/>
  <c r="N9818" i="1"/>
  <c r="N9819" i="1"/>
  <c r="N9820" i="1"/>
  <c r="N9821" i="1"/>
  <c r="N9822" i="1"/>
  <c r="N9823" i="1"/>
  <c r="N9824" i="1"/>
  <c r="N9825" i="1"/>
  <c r="N9826" i="1"/>
  <c r="N9827" i="1"/>
  <c r="N9828" i="1"/>
  <c r="N9829" i="1"/>
  <c r="N9830" i="1"/>
  <c r="N9831" i="1"/>
  <c r="N9832" i="1"/>
  <c r="N9833" i="1"/>
  <c r="N9834" i="1"/>
  <c r="N9835" i="1"/>
  <c r="N9836" i="1"/>
  <c r="N9837" i="1"/>
  <c r="N9838" i="1"/>
  <c r="N9839" i="1"/>
  <c r="N9840" i="1"/>
  <c r="N9841" i="1"/>
  <c r="N9842" i="1"/>
  <c r="N9843" i="1"/>
  <c r="N9844" i="1"/>
  <c r="N9845" i="1"/>
  <c r="N9846" i="1"/>
  <c r="N9847" i="1"/>
  <c r="N9848" i="1"/>
  <c r="N9849" i="1"/>
  <c r="N9850" i="1"/>
  <c r="N9851" i="1"/>
  <c r="N9852" i="1"/>
  <c r="N9853" i="1"/>
  <c r="N9854" i="1"/>
  <c r="N9855" i="1"/>
  <c r="N9856" i="1"/>
  <c r="N9857" i="1"/>
  <c r="N9858" i="1"/>
  <c r="N9859" i="1"/>
  <c r="N9860" i="1"/>
  <c r="N9861" i="1"/>
  <c r="N9862" i="1"/>
  <c r="N9863" i="1"/>
  <c r="N9864" i="1"/>
  <c r="N9865" i="1"/>
  <c r="N9866" i="1"/>
  <c r="N9867" i="1"/>
  <c r="N9868" i="1"/>
  <c r="N9869" i="1"/>
  <c r="N9870" i="1"/>
  <c r="N9871" i="1"/>
  <c r="N9872" i="1"/>
  <c r="N9873" i="1"/>
  <c r="N9874" i="1"/>
  <c r="N9875" i="1"/>
  <c r="N9876" i="1"/>
  <c r="N9877" i="1"/>
  <c r="N9878" i="1"/>
  <c r="N9879" i="1"/>
  <c r="N9880" i="1"/>
  <c r="N9881" i="1"/>
  <c r="N9882" i="1"/>
  <c r="N9883" i="1"/>
  <c r="N9884" i="1"/>
  <c r="N9885" i="1"/>
  <c r="N9886" i="1"/>
  <c r="N9887" i="1"/>
  <c r="N9888" i="1"/>
  <c r="N9889" i="1"/>
  <c r="N9890" i="1"/>
  <c r="N9891" i="1"/>
  <c r="N9892" i="1"/>
  <c r="N9893" i="1"/>
  <c r="N9894" i="1"/>
  <c r="N9895" i="1"/>
  <c r="N9896" i="1"/>
  <c r="N9897" i="1"/>
  <c r="N9898" i="1"/>
  <c r="N9899" i="1"/>
  <c r="N9900" i="1"/>
  <c r="N9901" i="1"/>
  <c r="N9902" i="1"/>
  <c r="N9903" i="1"/>
  <c r="N9904" i="1"/>
  <c r="N9905" i="1"/>
  <c r="N9906" i="1"/>
  <c r="N9907" i="1"/>
  <c r="N9908" i="1"/>
  <c r="N9909" i="1"/>
  <c r="N9910" i="1"/>
  <c r="N9911" i="1"/>
  <c r="N9912" i="1"/>
  <c r="N9913" i="1"/>
  <c r="N9914" i="1"/>
  <c r="N9915" i="1"/>
  <c r="N9916" i="1"/>
  <c r="N9917" i="1"/>
  <c r="N9918" i="1"/>
  <c r="N9919" i="1"/>
  <c r="N9920" i="1"/>
  <c r="N9921" i="1"/>
  <c r="N9922" i="1"/>
  <c r="N9923" i="1"/>
  <c r="N9924" i="1"/>
  <c r="N9925" i="1"/>
  <c r="N9926" i="1"/>
  <c r="N9927" i="1"/>
  <c r="N9928" i="1"/>
  <c r="N9929" i="1"/>
  <c r="N9930" i="1"/>
  <c r="N9931" i="1"/>
  <c r="N9932" i="1"/>
  <c r="N9933" i="1"/>
  <c r="N9934" i="1"/>
  <c r="N9935" i="1"/>
  <c r="N9936" i="1"/>
  <c r="N9937" i="1"/>
  <c r="N9938" i="1"/>
  <c r="N9939" i="1"/>
  <c r="N9940" i="1"/>
  <c r="N9941" i="1"/>
  <c r="N9942" i="1"/>
  <c r="N9943" i="1"/>
  <c r="N9944" i="1"/>
  <c r="N9945" i="1"/>
  <c r="N9946" i="1"/>
  <c r="N9947" i="1"/>
  <c r="N9948" i="1"/>
  <c r="N9949" i="1"/>
  <c r="N9950" i="1"/>
  <c r="N9951" i="1"/>
  <c r="N9952" i="1"/>
  <c r="N9953" i="1"/>
  <c r="N9954" i="1"/>
  <c r="N9955" i="1"/>
  <c r="N9956" i="1"/>
  <c r="N9957" i="1"/>
  <c r="N9958" i="1"/>
  <c r="N9959" i="1"/>
  <c r="N9960" i="1"/>
  <c r="N9961" i="1"/>
  <c r="N9962" i="1"/>
  <c r="N9963" i="1"/>
  <c r="N9964" i="1"/>
  <c r="N9965" i="1"/>
  <c r="N9966" i="1"/>
  <c r="N9967" i="1"/>
  <c r="N9968" i="1"/>
  <c r="N9969" i="1"/>
  <c r="N9970" i="1"/>
  <c r="N9971" i="1"/>
  <c r="N9972" i="1"/>
  <c r="N9973" i="1"/>
  <c r="N9974" i="1"/>
  <c r="N9975" i="1"/>
  <c r="N9976" i="1"/>
  <c r="N9977" i="1"/>
  <c r="N9978" i="1"/>
  <c r="N9979" i="1"/>
  <c r="N9980" i="1"/>
  <c r="N9981" i="1"/>
  <c r="N9982" i="1"/>
  <c r="N9983" i="1"/>
  <c r="N9984" i="1"/>
  <c r="N9985" i="1"/>
  <c r="N9986" i="1"/>
  <c r="N9987" i="1"/>
  <c r="N9988" i="1"/>
  <c r="N9989" i="1"/>
  <c r="N9990" i="1"/>
  <c r="N9991" i="1"/>
  <c r="N9992" i="1"/>
  <c r="N9993" i="1"/>
  <c r="N9994" i="1"/>
  <c r="N9995" i="1"/>
  <c r="N9996" i="1"/>
  <c r="N9997" i="1"/>
  <c r="N9998" i="1"/>
  <c r="N9999" i="1"/>
  <c r="N10000" i="1"/>
  <c r="N10001" i="1"/>
  <c r="N10002" i="1"/>
  <c r="N10003" i="1"/>
  <c r="N10004" i="1"/>
  <c r="N10005" i="1"/>
  <c r="N10006" i="1"/>
  <c r="N10007" i="1"/>
  <c r="N10008" i="1"/>
  <c r="N10009" i="1"/>
  <c r="N10010" i="1"/>
  <c r="N10011" i="1"/>
  <c r="N10012" i="1"/>
  <c r="N10013" i="1"/>
  <c r="N10014" i="1"/>
  <c r="N10015" i="1"/>
  <c r="N10016" i="1"/>
  <c r="N10017" i="1"/>
  <c r="N10018" i="1"/>
  <c r="N10019" i="1"/>
  <c r="N10020" i="1"/>
  <c r="N10021" i="1"/>
  <c r="N10022" i="1"/>
  <c r="N10023" i="1"/>
  <c r="N10024" i="1"/>
  <c r="N10025" i="1"/>
  <c r="N10026" i="1"/>
  <c r="N10027" i="1"/>
  <c r="N10028" i="1"/>
  <c r="N10029" i="1"/>
  <c r="N10030" i="1"/>
  <c r="N10031" i="1"/>
  <c r="N10032" i="1"/>
  <c r="N10033" i="1"/>
  <c r="N10034" i="1"/>
  <c r="N10035" i="1"/>
  <c r="N10036" i="1"/>
  <c r="N10037" i="1"/>
  <c r="N10038" i="1"/>
  <c r="N10039" i="1"/>
  <c r="N10040" i="1"/>
  <c r="N10041" i="1"/>
  <c r="N10042" i="1"/>
  <c r="N10043" i="1"/>
  <c r="N10044" i="1"/>
  <c r="N10045" i="1"/>
  <c r="N10046" i="1"/>
  <c r="N10047" i="1"/>
  <c r="N10048" i="1"/>
  <c r="N10049" i="1"/>
  <c r="N10050" i="1"/>
  <c r="N10051" i="1"/>
  <c r="N10052" i="1"/>
  <c r="N10053" i="1"/>
  <c r="N10054" i="1"/>
  <c r="N10055" i="1"/>
  <c r="N10056" i="1"/>
  <c r="N10057" i="1"/>
  <c r="N10058" i="1"/>
  <c r="N10059" i="1"/>
  <c r="N10060" i="1"/>
  <c r="N10061" i="1"/>
  <c r="N10062" i="1"/>
  <c r="N10063" i="1"/>
  <c r="N10064" i="1"/>
  <c r="N10065" i="1"/>
  <c r="N10066" i="1"/>
  <c r="N10067" i="1"/>
  <c r="N10068" i="1"/>
  <c r="N10069" i="1"/>
  <c r="N10070" i="1"/>
  <c r="N10071" i="1"/>
  <c r="N10072" i="1"/>
  <c r="N10073" i="1"/>
  <c r="N10074" i="1"/>
  <c r="N10075" i="1"/>
  <c r="N10076" i="1"/>
  <c r="N10077" i="1"/>
  <c r="N10078" i="1"/>
  <c r="N10079" i="1"/>
  <c r="N10080" i="1"/>
  <c r="N10081" i="1"/>
  <c r="N10082" i="1"/>
  <c r="N10083" i="1"/>
  <c r="N10084" i="1"/>
  <c r="N10085" i="1"/>
  <c r="N10086" i="1"/>
  <c r="N10087" i="1"/>
  <c r="N10088" i="1"/>
  <c r="N10089" i="1"/>
  <c r="N10090" i="1"/>
  <c r="N10091" i="1"/>
  <c r="N10092" i="1"/>
  <c r="N10093" i="1"/>
  <c r="N10094" i="1"/>
  <c r="N10095" i="1"/>
  <c r="N10096" i="1"/>
  <c r="N10097" i="1"/>
  <c r="N10098" i="1"/>
  <c r="N10099" i="1"/>
  <c r="N10100" i="1"/>
  <c r="N10101" i="1"/>
  <c r="N10102" i="1"/>
  <c r="N10103" i="1"/>
  <c r="N10104" i="1"/>
  <c r="N10105" i="1"/>
  <c r="N10106" i="1"/>
  <c r="N10107" i="1"/>
  <c r="N10108" i="1"/>
  <c r="N10109" i="1"/>
  <c r="N10110" i="1"/>
  <c r="N10111" i="1"/>
  <c r="N10112" i="1"/>
  <c r="N10113" i="1"/>
  <c r="N10114" i="1"/>
  <c r="N10115" i="1"/>
  <c r="N10116" i="1"/>
  <c r="N10117" i="1"/>
  <c r="N10118" i="1"/>
  <c r="N10119" i="1"/>
  <c r="N10120" i="1"/>
  <c r="N10121" i="1"/>
  <c r="N10122" i="1"/>
  <c r="N10123" i="1"/>
  <c r="N10124" i="1"/>
  <c r="N10125" i="1"/>
  <c r="N10126" i="1"/>
  <c r="N10127" i="1"/>
  <c r="N10128" i="1"/>
  <c r="N10129" i="1"/>
  <c r="N10130" i="1"/>
  <c r="N10131" i="1"/>
  <c r="N10132" i="1"/>
  <c r="N10133" i="1"/>
  <c r="N10134" i="1"/>
  <c r="N10135" i="1"/>
  <c r="N10136" i="1"/>
  <c r="N10137" i="1"/>
  <c r="N10138" i="1"/>
  <c r="N10139" i="1"/>
  <c r="N10140" i="1"/>
  <c r="N10141" i="1"/>
  <c r="N10142" i="1"/>
  <c r="N10143" i="1"/>
  <c r="N10144" i="1"/>
  <c r="N10145" i="1"/>
  <c r="N10146" i="1"/>
  <c r="N10147" i="1"/>
  <c r="N10148" i="1"/>
  <c r="N10149" i="1"/>
  <c r="N10150" i="1"/>
  <c r="N10151" i="1"/>
  <c r="N10152" i="1"/>
  <c r="N10153" i="1"/>
  <c r="N10154" i="1"/>
  <c r="N10155" i="1"/>
  <c r="N10156" i="1"/>
  <c r="N10157" i="1"/>
  <c r="N10158" i="1"/>
  <c r="N10159" i="1"/>
  <c r="N10160" i="1"/>
  <c r="N10161" i="1"/>
  <c r="N10162" i="1"/>
  <c r="N10163" i="1"/>
  <c r="N10164" i="1"/>
  <c r="N10165" i="1"/>
  <c r="N10166" i="1"/>
  <c r="N10167" i="1"/>
  <c r="N10168" i="1"/>
  <c r="N10169" i="1"/>
  <c r="N10170" i="1"/>
  <c r="N10171" i="1"/>
  <c r="N10172" i="1"/>
  <c r="N10173" i="1"/>
  <c r="N10174" i="1"/>
  <c r="N10175" i="1"/>
  <c r="N10176" i="1"/>
  <c r="N10177" i="1"/>
  <c r="N10178" i="1"/>
  <c r="N10179" i="1"/>
  <c r="N10180" i="1"/>
  <c r="N10181" i="1"/>
  <c r="N10182" i="1"/>
  <c r="N10183" i="1"/>
  <c r="N10184" i="1"/>
  <c r="N10185" i="1"/>
  <c r="N10186" i="1"/>
  <c r="N10187" i="1"/>
  <c r="N10188" i="1"/>
  <c r="N10189" i="1"/>
  <c r="N10190" i="1"/>
  <c r="N10191" i="1"/>
  <c r="N10192" i="1"/>
  <c r="N10193" i="1"/>
  <c r="N10194" i="1"/>
  <c r="N10195" i="1"/>
  <c r="N10196" i="1"/>
  <c r="N10197" i="1"/>
  <c r="N10198" i="1"/>
  <c r="N10199" i="1"/>
  <c r="N10200" i="1"/>
  <c r="N10201" i="1"/>
  <c r="N10202" i="1"/>
  <c r="N10203" i="1"/>
  <c r="N10204" i="1"/>
  <c r="N10205" i="1"/>
  <c r="N10206" i="1"/>
  <c r="N10207" i="1"/>
  <c r="N10208" i="1"/>
  <c r="N10209" i="1"/>
  <c r="N10210" i="1"/>
  <c r="N10211" i="1"/>
  <c r="N10212" i="1"/>
  <c r="N10213" i="1"/>
  <c r="N10214" i="1"/>
  <c r="N10215" i="1"/>
  <c r="N10216" i="1"/>
  <c r="N10217" i="1"/>
  <c r="N10218" i="1"/>
  <c r="N10219" i="1"/>
  <c r="N10220" i="1"/>
  <c r="N10221" i="1"/>
  <c r="N10222" i="1"/>
  <c r="N10223" i="1"/>
  <c r="N10224" i="1"/>
  <c r="N10225" i="1"/>
  <c r="N10226" i="1"/>
  <c r="N10227" i="1"/>
  <c r="N10228" i="1"/>
  <c r="N10229" i="1"/>
  <c r="N10230" i="1"/>
  <c r="N10231" i="1"/>
  <c r="N10232" i="1"/>
  <c r="N10233" i="1"/>
  <c r="N10234" i="1"/>
  <c r="N10235" i="1"/>
  <c r="N10236" i="1"/>
  <c r="N10237" i="1"/>
  <c r="N10238" i="1"/>
  <c r="N10239" i="1"/>
  <c r="N10240" i="1"/>
  <c r="N10241" i="1"/>
  <c r="N10242" i="1"/>
  <c r="N10243" i="1"/>
  <c r="N10244" i="1"/>
  <c r="N10245" i="1"/>
  <c r="N10246" i="1"/>
  <c r="N10247" i="1"/>
  <c r="N10248" i="1"/>
  <c r="N10249" i="1"/>
  <c r="N10250" i="1"/>
  <c r="N10251" i="1"/>
  <c r="N10252" i="1"/>
  <c r="N10253" i="1"/>
  <c r="N10254" i="1"/>
  <c r="N10255" i="1"/>
  <c r="N10256" i="1"/>
  <c r="N10257" i="1"/>
  <c r="N10258" i="1"/>
  <c r="N10259" i="1"/>
  <c r="N10260" i="1"/>
  <c r="N10261" i="1"/>
  <c r="N10262" i="1"/>
  <c r="N10263" i="1"/>
  <c r="N10264" i="1"/>
  <c r="N10265" i="1"/>
  <c r="N10266" i="1"/>
  <c r="N10267" i="1"/>
  <c r="N10268" i="1"/>
  <c r="N10269" i="1"/>
  <c r="N10270" i="1"/>
  <c r="N10271" i="1"/>
  <c r="N10272" i="1"/>
  <c r="N10273" i="1"/>
  <c r="N10274" i="1"/>
  <c r="N10275" i="1"/>
  <c r="N10276" i="1"/>
  <c r="N10277" i="1"/>
  <c r="N10278" i="1"/>
  <c r="N10279" i="1"/>
  <c r="N10280" i="1"/>
  <c r="N10281" i="1"/>
  <c r="N10282" i="1"/>
  <c r="N10283" i="1"/>
  <c r="N10284" i="1"/>
  <c r="N10285" i="1"/>
  <c r="N10286" i="1"/>
  <c r="N10287" i="1"/>
  <c r="N10288" i="1"/>
  <c r="N10289" i="1"/>
  <c r="N10290" i="1"/>
  <c r="N10291" i="1"/>
  <c r="N10292" i="1"/>
  <c r="N10293" i="1"/>
  <c r="N10294" i="1"/>
  <c r="N10295" i="1"/>
  <c r="N10296" i="1"/>
  <c r="N10297" i="1"/>
  <c r="N10298" i="1"/>
  <c r="N10299" i="1"/>
  <c r="N10300" i="1"/>
  <c r="N10301" i="1"/>
  <c r="N10302" i="1"/>
  <c r="N10303" i="1"/>
  <c r="N10304" i="1"/>
  <c r="N10305" i="1"/>
  <c r="N10306" i="1"/>
  <c r="N10307" i="1"/>
  <c r="N10308" i="1"/>
  <c r="N10309" i="1"/>
  <c r="N10310" i="1"/>
  <c r="N10311" i="1"/>
  <c r="N10312" i="1"/>
  <c r="N10313" i="1"/>
  <c r="N10314" i="1"/>
  <c r="N10315" i="1"/>
  <c r="N10316" i="1"/>
  <c r="N10317" i="1"/>
  <c r="N10318" i="1"/>
  <c r="N10319" i="1"/>
  <c r="N10320" i="1"/>
  <c r="N10321" i="1"/>
  <c r="N10322" i="1"/>
  <c r="N10323" i="1"/>
  <c r="N10324" i="1"/>
  <c r="N10325" i="1"/>
  <c r="N10326" i="1"/>
  <c r="N10327" i="1"/>
  <c r="N10328" i="1"/>
  <c r="N10329" i="1"/>
  <c r="N10330" i="1"/>
  <c r="N10331" i="1"/>
  <c r="N10332" i="1"/>
  <c r="N10333" i="1"/>
  <c r="N10334" i="1"/>
  <c r="N10335" i="1"/>
  <c r="N10336" i="1"/>
  <c r="N10337" i="1"/>
  <c r="N10338" i="1"/>
  <c r="N10339" i="1"/>
  <c r="N10340" i="1"/>
  <c r="N10341" i="1"/>
  <c r="N10342" i="1"/>
  <c r="N10343" i="1"/>
  <c r="N10344" i="1"/>
  <c r="N10345" i="1"/>
  <c r="N10346" i="1"/>
  <c r="N10347" i="1"/>
  <c r="N10348" i="1"/>
  <c r="N10349" i="1"/>
  <c r="N10350" i="1"/>
  <c r="N10351" i="1"/>
  <c r="N10352" i="1"/>
  <c r="N10353" i="1"/>
  <c r="N10354" i="1"/>
  <c r="N10355" i="1"/>
  <c r="N10356" i="1"/>
  <c r="N10357" i="1"/>
  <c r="N10358" i="1"/>
  <c r="N10359" i="1"/>
  <c r="N10360" i="1"/>
  <c r="N10361" i="1"/>
  <c r="N10362" i="1"/>
  <c r="N10363" i="1"/>
  <c r="N10364" i="1"/>
  <c r="N10365" i="1"/>
  <c r="N10366" i="1"/>
  <c r="N10367" i="1"/>
  <c r="N10368" i="1"/>
  <c r="N10369" i="1"/>
  <c r="N10370" i="1"/>
  <c r="N10371" i="1"/>
  <c r="N10372" i="1"/>
  <c r="N10373" i="1"/>
  <c r="N10374" i="1"/>
  <c r="N10375" i="1"/>
  <c r="N10376" i="1"/>
  <c r="N10377" i="1"/>
  <c r="N10378" i="1"/>
  <c r="N10379" i="1"/>
  <c r="N10380" i="1"/>
  <c r="N10381" i="1"/>
  <c r="N10382" i="1"/>
  <c r="N10383" i="1"/>
  <c r="N10384" i="1"/>
  <c r="N10385" i="1"/>
  <c r="N10386" i="1"/>
  <c r="N10387" i="1"/>
  <c r="N10388" i="1"/>
  <c r="N10389" i="1"/>
  <c r="N10390" i="1"/>
  <c r="N10391" i="1"/>
  <c r="N10392" i="1"/>
  <c r="N10393" i="1"/>
  <c r="N10394" i="1"/>
  <c r="N10395" i="1"/>
  <c r="N10396" i="1"/>
  <c r="N10397" i="1"/>
  <c r="N10398" i="1"/>
  <c r="N10399" i="1"/>
  <c r="N10400" i="1"/>
  <c r="N10401" i="1"/>
  <c r="N10402" i="1"/>
  <c r="N10403" i="1"/>
  <c r="N10404" i="1"/>
  <c r="N10405" i="1"/>
  <c r="N10406" i="1"/>
  <c r="N10407" i="1"/>
  <c r="N10408" i="1"/>
  <c r="N10409" i="1"/>
  <c r="N10410" i="1"/>
  <c r="N10411" i="1"/>
  <c r="N10412" i="1"/>
  <c r="N10413" i="1"/>
  <c r="N10414" i="1"/>
  <c r="N10415" i="1"/>
  <c r="N10416" i="1"/>
  <c r="N10417" i="1"/>
  <c r="N10418" i="1"/>
  <c r="N10419" i="1"/>
  <c r="N10420" i="1"/>
  <c r="N10421" i="1"/>
  <c r="N10422" i="1"/>
  <c r="N10423" i="1"/>
  <c r="N10424" i="1"/>
  <c r="N10425" i="1"/>
  <c r="N10426" i="1"/>
  <c r="N10427" i="1"/>
  <c r="N10428" i="1"/>
  <c r="N10429" i="1"/>
  <c r="N10430" i="1"/>
  <c r="N10431" i="1"/>
  <c r="N10432" i="1"/>
  <c r="N10433" i="1"/>
  <c r="N10434" i="1"/>
  <c r="N10435" i="1"/>
  <c r="N10436" i="1"/>
  <c r="N10437" i="1"/>
  <c r="N10438" i="1"/>
  <c r="N10439" i="1"/>
  <c r="N10440" i="1"/>
  <c r="N10441" i="1"/>
  <c r="N10442" i="1"/>
  <c r="N10443" i="1"/>
  <c r="N10444" i="1"/>
  <c r="N10445" i="1"/>
  <c r="N10446" i="1"/>
  <c r="N10447" i="1"/>
  <c r="N10448" i="1"/>
  <c r="N10449" i="1"/>
  <c r="N10450" i="1"/>
  <c r="N10451" i="1"/>
  <c r="N10452" i="1"/>
  <c r="N10453" i="1"/>
  <c r="N10454" i="1"/>
  <c r="N10455" i="1"/>
  <c r="N10456" i="1"/>
  <c r="N10457" i="1"/>
  <c r="N10458" i="1"/>
  <c r="N10459" i="1"/>
  <c r="N10460" i="1"/>
  <c r="N10461" i="1"/>
  <c r="N10462" i="1"/>
  <c r="N10463" i="1"/>
  <c r="N10464" i="1"/>
  <c r="N10465" i="1"/>
  <c r="N10466" i="1"/>
  <c r="N10467" i="1"/>
  <c r="N10468" i="1"/>
  <c r="N10469" i="1"/>
  <c r="N10470" i="1"/>
  <c r="N10471" i="1"/>
  <c r="N10472" i="1"/>
  <c r="N10473" i="1"/>
  <c r="N10474" i="1"/>
  <c r="N10475" i="1"/>
  <c r="N10476" i="1"/>
  <c r="N10477" i="1"/>
  <c r="N10478" i="1"/>
  <c r="N10479" i="1"/>
  <c r="N10480" i="1"/>
  <c r="N10481" i="1"/>
  <c r="N10482" i="1"/>
  <c r="N10483" i="1"/>
  <c r="N10484" i="1"/>
  <c r="N10485" i="1"/>
  <c r="N10486" i="1"/>
  <c r="N10487" i="1"/>
  <c r="N10488" i="1"/>
  <c r="N10489" i="1"/>
  <c r="N10490" i="1"/>
  <c r="N10491" i="1"/>
  <c r="N10492" i="1"/>
  <c r="N10493" i="1"/>
  <c r="N10494" i="1"/>
  <c r="N10495" i="1"/>
  <c r="N10496" i="1"/>
  <c r="N10497" i="1"/>
  <c r="N10498" i="1"/>
  <c r="N10499" i="1"/>
  <c r="N10500" i="1"/>
  <c r="N10501" i="1"/>
  <c r="N10502" i="1"/>
  <c r="N10503" i="1"/>
  <c r="N10504" i="1"/>
  <c r="N10505" i="1"/>
  <c r="N10506" i="1"/>
  <c r="N10507" i="1"/>
  <c r="N10508" i="1"/>
  <c r="N10509" i="1"/>
  <c r="N10510" i="1"/>
  <c r="N10511" i="1"/>
  <c r="N10512" i="1"/>
  <c r="N10513" i="1"/>
  <c r="N10514" i="1"/>
  <c r="N10515" i="1"/>
  <c r="N10516" i="1"/>
  <c r="N10517" i="1"/>
  <c r="N10518" i="1"/>
  <c r="N10519" i="1"/>
  <c r="N10520" i="1"/>
  <c r="N10521" i="1"/>
  <c r="N10522" i="1"/>
  <c r="N10523" i="1"/>
  <c r="N10524" i="1"/>
  <c r="N10525" i="1"/>
  <c r="N10526" i="1"/>
  <c r="N10527" i="1"/>
  <c r="N10528" i="1"/>
  <c r="N10529" i="1"/>
  <c r="N10530" i="1"/>
  <c r="N10531" i="1"/>
  <c r="N10532" i="1"/>
  <c r="N10533" i="1"/>
  <c r="N10534" i="1"/>
  <c r="N10535" i="1"/>
  <c r="N10536" i="1"/>
  <c r="N10537" i="1"/>
  <c r="N10538" i="1"/>
  <c r="N10539" i="1"/>
  <c r="N10540" i="1"/>
  <c r="N10541" i="1"/>
  <c r="N10542" i="1"/>
  <c r="N10543" i="1"/>
  <c r="N10544" i="1"/>
  <c r="N10545" i="1"/>
  <c r="N10546" i="1"/>
  <c r="N10547" i="1"/>
  <c r="N10548" i="1"/>
  <c r="N10549" i="1"/>
  <c r="N10550" i="1"/>
  <c r="N10551" i="1"/>
  <c r="N10552" i="1"/>
  <c r="N10553" i="1"/>
  <c r="N10554" i="1"/>
  <c r="N10555" i="1"/>
  <c r="N10556" i="1"/>
  <c r="N10557" i="1"/>
  <c r="N10558" i="1"/>
  <c r="N10559" i="1"/>
  <c r="N10560" i="1"/>
  <c r="N10561" i="1"/>
  <c r="N10562" i="1"/>
  <c r="N10563" i="1"/>
  <c r="N10564" i="1"/>
  <c r="N10565" i="1"/>
  <c r="N10566" i="1"/>
  <c r="N10567" i="1"/>
  <c r="N10568" i="1"/>
  <c r="N10569" i="1"/>
  <c r="N10570" i="1"/>
  <c r="N10571" i="1"/>
  <c r="N10572" i="1"/>
  <c r="N10573" i="1"/>
  <c r="N10574" i="1"/>
  <c r="N10575" i="1"/>
  <c r="N10576" i="1"/>
  <c r="N10577" i="1"/>
  <c r="N10578" i="1"/>
  <c r="N10579" i="1"/>
  <c r="N10580" i="1"/>
  <c r="N10581" i="1"/>
  <c r="N10582" i="1"/>
  <c r="N10583" i="1"/>
  <c r="N10584" i="1"/>
  <c r="N10585" i="1"/>
  <c r="N10586" i="1"/>
  <c r="N10587" i="1"/>
  <c r="N10588" i="1"/>
  <c r="N10589" i="1"/>
  <c r="N10590" i="1"/>
  <c r="N10591" i="1"/>
  <c r="N10592" i="1"/>
  <c r="N10593" i="1"/>
  <c r="N10594" i="1"/>
  <c r="N10595" i="1"/>
  <c r="N10596" i="1"/>
  <c r="N10597" i="1"/>
  <c r="N10598" i="1"/>
  <c r="N10599" i="1"/>
  <c r="N10600" i="1"/>
  <c r="N10601" i="1"/>
  <c r="N10602" i="1"/>
  <c r="N10603" i="1"/>
  <c r="N10604" i="1"/>
  <c r="N10605" i="1"/>
  <c r="N10606" i="1"/>
  <c r="N10607" i="1"/>
  <c r="N10608" i="1"/>
  <c r="N10609" i="1"/>
  <c r="N10610" i="1"/>
  <c r="N10611" i="1"/>
  <c r="N10612" i="1"/>
  <c r="N10613" i="1"/>
  <c r="N10614" i="1"/>
  <c r="N10615" i="1"/>
  <c r="N10616" i="1"/>
  <c r="N10617" i="1"/>
  <c r="N10618" i="1"/>
  <c r="N10619" i="1"/>
  <c r="N10620" i="1"/>
  <c r="N10621" i="1"/>
  <c r="N10622" i="1"/>
  <c r="N10623" i="1"/>
  <c r="N10624" i="1"/>
  <c r="N10625" i="1"/>
  <c r="N10626" i="1"/>
  <c r="N10627" i="1"/>
  <c r="N10628" i="1"/>
  <c r="N10629" i="1"/>
  <c r="N10630" i="1"/>
  <c r="N10631" i="1"/>
  <c r="N10632" i="1"/>
  <c r="N10633" i="1"/>
  <c r="N10634" i="1"/>
  <c r="N10635" i="1"/>
  <c r="N10636" i="1"/>
  <c r="N10637" i="1"/>
  <c r="N10638" i="1"/>
  <c r="N10639" i="1"/>
  <c r="N10640" i="1"/>
  <c r="N10641" i="1"/>
  <c r="N10642" i="1"/>
  <c r="N10643" i="1"/>
  <c r="N10644" i="1"/>
  <c r="N10645" i="1"/>
  <c r="N10646" i="1"/>
  <c r="N10647" i="1"/>
  <c r="N10648" i="1"/>
  <c r="N10649" i="1"/>
  <c r="N10650" i="1"/>
  <c r="N10651" i="1"/>
  <c r="N10652" i="1"/>
  <c r="N10653" i="1"/>
  <c r="N10654" i="1"/>
  <c r="N10655" i="1"/>
  <c r="N10656" i="1"/>
  <c r="N10657" i="1"/>
  <c r="N10658" i="1"/>
  <c r="N10659" i="1"/>
  <c r="N10660" i="1"/>
  <c r="N10661" i="1"/>
  <c r="N10662" i="1"/>
  <c r="N10663" i="1"/>
  <c r="N10664" i="1"/>
  <c r="N10665" i="1"/>
  <c r="N10666" i="1"/>
  <c r="N10667" i="1"/>
  <c r="N10668" i="1"/>
  <c r="N10669" i="1"/>
  <c r="N10670" i="1"/>
  <c r="N10671" i="1"/>
  <c r="N10672" i="1"/>
  <c r="N10673" i="1"/>
  <c r="N10674" i="1"/>
  <c r="N10675" i="1"/>
  <c r="N10676" i="1"/>
  <c r="N10677" i="1"/>
  <c r="N10678" i="1"/>
  <c r="N10679" i="1"/>
  <c r="N10680" i="1"/>
  <c r="N10681" i="1"/>
  <c r="N10682" i="1"/>
  <c r="N10683" i="1"/>
  <c r="N10684" i="1"/>
  <c r="N10685" i="1"/>
  <c r="N10686" i="1"/>
  <c r="N10687" i="1"/>
  <c r="N10688" i="1"/>
  <c r="N10689" i="1"/>
  <c r="N10690" i="1"/>
  <c r="N10691" i="1"/>
  <c r="N10692" i="1"/>
  <c r="N10693" i="1"/>
  <c r="N10694" i="1"/>
  <c r="N10695" i="1"/>
  <c r="N10696" i="1"/>
  <c r="N10697" i="1"/>
  <c r="N10698" i="1"/>
  <c r="N10699" i="1"/>
  <c r="N10700" i="1"/>
  <c r="N10701" i="1"/>
  <c r="N10702" i="1"/>
  <c r="N10703" i="1"/>
  <c r="N10704" i="1"/>
  <c r="N10705" i="1"/>
  <c r="N10706" i="1"/>
  <c r="N10707" i="1"/>
  <c r="N10708" i="1"/>
  <c r="N10709" i="1"/>
  <c r="N10710" i="1"/>
  <c r="N10711" i="1"/>
  <c r="N10712" i="1"/>
  <c r="N10713" i="1"/>
  <c r="N10714" i="1"/>
  <c r="N10715" i="1"/>
  <c r="N10716" i="1"/>
  <c r="N10717" i="1"/>
  <c r="N10718" i="1"/>
  <c r="N10719" i="1"/>
  <c r="N10720" i="1"/>
  <c r="N10721" i="1"/>
  <c r="N10722" i="1"/>
  <c r="N10723" i="1"/>
  <c r="N10724" i="1"/>
  <c r="N10725" i="1"/>
  <c r="N10726" i="1"/>
  <c r="N10727" i="1"/>
  <c r="N10728" i="1"/>
  <c r="N10729" i="1"/>
  <c r="N10730" i="1"/>
  <c r="N10731" i="1"/>
  <c r="N10732" i="1"/>
  <c r="N10733" i="1"/>
  <c r="N10734" i="1"/>
  <c r="N10735" i="1"/>
  <c r="N10736" i="1"/>
  <c r="N10737" i="1"/>
  <c r="N10738" i="1"/>
  <c r="N10739" i="1"/>
  <c r="N10740" i="1"/>
  <c r="N10741" i="1"/>
  <c r="N10742" i="1"/>
  <c r="N10743" i="1"/>
  <c r="N10744" i="1"/>
  <c r="N10745" i="1"/>
  <c r="N10746" i="1"/>
  <c r="N10747" i="1"/>
  <c r="N10748" i="1"/>
  <c r="N10749" i="1"/>
  <c r="N10750" i="1"/>
  <c r="N10751" i="1"/>
  <c r="N10752" i="1"/>
  <c r="N10753" i="1"/>
  <c r="N10754" i="1"/>
  <c r="N10755" i="1"/>
  <c r="N10756" i="1"/>
  <c r="N10757" i="1"/>
  <c r="N10758" i="1"/>
  <c r="N10759" i="1"/>
  <c r="N10760" i="1"/>
  <c r="N10761" i="1"/>
  <c r="N10762" i="1"/>
  <c r="N10763" i="1"/>
  <c r="N10764" i="1"/>
  <c r="N10765" i="1"/>
  <c r="N10766" i="1"/>
  <c r="N10767" i="1"/>
  <c r="N10768" i="1"/>
  <c r="N10769" i="1"/>
  <c r="N10770" i="1"/>
  <c r="N10771" i="1"/>
  <c r="N10772" i="1"/>
  <c r="N10773" i="1"/>
  <c r="N10774" i="1"/>
  <c r="N10775" i="1"/>
  <c r="N10776" i="1"/>
  <c r="N10777" i="1"/>
  <c r="N10778" i="1"/>
  <c r="N10779" i="1"/>
  <c r="N10780" i="1"/>
  <c r="N10781" i="1"/>
  <c r="N10782" i="1"/>
  <c r="N10783" i="1"/>
  <c r="N10784" i="1"/>
  <c r="N10785" i="1"/>
  <c r="N10786" i="1"/>
  <c r="N10787" i="1"/>
  <c r="N10788" i="1"/>
  <c r="N10789" i="1"/>
  <c r="N10790" i="1"/>
  <c r="N10791" i="1"/>
  <c r="N10792" i="1"/>
  <c r="N10793" i="1"/>
  <c r="N10794" i="1"/>
  <c r="N10795" i="1"/>
  <c r="N10796" i="1"/>
  <c r="N10797" i="1"/>
  <c r="N10798" i="1"/>
  <c r="N10799" i="1"/>
  <c r="N10800" i="1"/>
  <c r="N10801" i="1"/>
  <c r="N10802" i="1"/>
  <c r="N10803" i="1"/>
  <c r="N10804" i="1"/>
  <c r="N10805" i="1"/>
  <c r="N10806" i="1"/>
  <c r="N10807" i="1"/>
  <c r="N10808" i="1"/>
  <c r="N10809" i="1"/>
  <c r="N10810" i="1"/>
  <c r="N10811" i="1"/>
  <c r="N10812" i="1"/>
  <c r="N10813" i="1"/>
  <c r="N10814" i="1"/>
  <c r="N10815" i="1"/>
  <c r="N10816" i="1"/>
  <c r="N10817" i="1"/>
  <c r="N10818" i="1"/>
  <c r="N10819" i="1"/>
  <c r="N10820" i="1"/>
  <c r="N10821" i="1"/>
  <c r="N10822" i="1"/>
  <c r="N10823" i="1"/>
  <c r="N10824" i="1"/>
  <c r="N10825" i="1"/>
  <c r="N10826" i="1"/>
  <c r="N10827" i="1"/>
  <c r="N10828" i="1"/>
  <c r="N10829" i="1"/>
  <c r="N10830" i="1"/>
  <c r="N10831" i="1"/>
  <c r="N10832" i="1"/>
  <c r="N10833" i="1"/>
  <c r="N10834" i="1"/>
  <c r="N10835" i="1"/>
  <c r="N10836" i="1"/>
  <c r="N10837" i="1"/>
  <c r="N10838" i="1"/>
  <c r="N10839" i="1"/>
  <c r="N10840" i="1"/>
  <c r="N10841" i="1"/>
  <c r="N10842" i="1"/>
  <c r="N10843" i="1"/>
  <c r="N10844" i="1"/>
  <c r="N10845" i="1"/>
  <c r="N10846" i="1"/>
  <c r="N10847" i="1"/>
  <c r="N10848" i="1"/>
  <c r="N10849" i="1"/>
  <c r="N10850" i="1"/>
  <c r="N10851" i="1"/>
  <c r="N10852" i="1"/>
  <c r="N10853" i="1"/>
  <c r="N10854" i="1"/>
  <c r="N10855" i="1"/>
  <c r="N10856" i="1"/>
  <c r="N10857" i="1"/>
  <c r="N10858" i="1"/>
  <c r="N10859" i="1"/>
  <c r="N10860" i="1"/>
  <c r="N10861" i="1"/>
  <c r="N10862" i="1"/>
  <c r="N10863" i="1"/>
  <c r="N10864" i="1"/>
  <c r="N10865" i="1"/>
  <c r="N10866" i="1"/>
  <c r="N10867" i="1"/>
  <c r="N10868" i="1"/>
  <c r="N10869" i="1"/>
  <c r="N10870" i="1"/>
  <c r="N10871" i="1"/>
  <c r="N10872" i="1"/>
  <c r="N10873" i="1"/>
  <c r="N10874" i="1"/>
  <c r="N10875" i="1"/>
  <c r="N10876" i="1"/>
  <c r="N10877" i="1"/>
  <c r="N10878" i="1"/>
  <c r="N10879" i="1"/>
  <c r="N10880" i="1"/>
  <c r="N10881" i="1"/>
  <c r="N10882" i="1"/>
  <c r="N10883" i="1"/>
  <c r="N10884" i="1"/>
  <c r="N10885" i="1"/>
  <c r="N10886" i="1"/>
  <c r="N10887" i="1"/>
  <c r="N10888" i="1"/>
  <c r="N10889" i="1"/>
  <c r="N10890"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9650" i="1"/>
  <c r="M9651" i="1"/>
  <c r="M9652" i="1"/>
  <c r="M9653" i="1"/>
  <c r="M9654" i="1"/>
  <c r="M9655" i="1"/>
  <c r="M9656" i="1"/>
  <c r="M9657" i="1"/>
  <c r="M9658" i="1"/>
  <c r="M9659" i="1"/>
  <c r="M9660" i="1"/>
  <c r="M9661" i="1"/>
  <c r="M9662" i="1"/>
  <c r="M9663" i="1"/>
  <c r="M9664" i="1"/>
  <c r="M9665" i="1"/>
  <c r="M9666" i="1"/>
  <c r="M9667" i="1"/>
  <c r="M9668" i="1"/>
  <c r="M9669" i="1"/>
  <c r="M9670" i="1"/>
  <c r="M9671" i="1"/>
  <c r="M9672" i="1"/>
  <c r="M9673" i="1"/>
  <c r="M9674" i="1"/>
  <c r="M9675" i="1"/>
  <c r="M9676" i="1"/>
  <c r="M9677" i="1"/>
  <c r="M9678" i="1"/>
  <c r="M9679" i="1"/>
  <c r="M9680" i="1"/>
  <c r="M9681" i="1"/>
  <c r="M9682" i="1"/>
  <c r="M9683" i="1"/>
  <c r="M9684" i="1"/>
  <c r="M9685" i="1"/>
  <c r="M9686" i="1"/>
  <c r="M9687" i="1"/>
  <c r="M9688" i="1"/>
  <c r="M9689" i="1"/>
  <c r="M9690" i="1"/>
  <c r="M9691" i="1"/>
  <c r="M9692" i="1"/>
  <c r="M9693" i="1"/>
  <c r="M9694" i="1"/>
  <c r="M9695" i="1"/>
  <c r="M9696" i="1"/>
  <c r="M9697" i="1"/>
  <c r="M9698" i="1"/>
  <c r="M9699" i="1"/>
  <c r="M9700" i="1"/>
  <c r="M9701" i="1"/>
  <c r="M9702" i="1"/>
  <c r="M9703" i="1"/>
  <c r="M9704" i="1"/>
  <c r="M9705" i="1"/>
  <c r="M9706" i="1"/>
  <c r="M9707" i="1"/>
  <c r="M9708" i="1"/>
  <c r="M9709" i="1"/>
  <c r="M9710" i="1"/>
  <c r="M9711" i="1"/>
  <c r="M9712" i="1"/>
  <c r="M9713" i="1"/>
  <c r="M9714" i="1"/>
  <c r="M9715" i="1"/>
  <c r="M9716" i="1"/>
  <c r="M9717" i="1"/>
  <c r="M9718" i="1"/>
  <c r="M9719" i="1"/>
  <c r="M9720" i="1"/>
  <c r="M9721" i="1"/>
  <c r="M9722" i="1"/>
  <c r="M9723" i="1"/>
  <c r="M9724" i="1"/>
  <c r="M9725" i="1"/>
  <c r="M9726" i="1"/>
  <c r="M9727" i="1"/>
  <c r="M9728" i="1"/>
  <c r="M9729" i="1"/>
  <c r="M9730" i="1"/>
  <c r="M9731" i="1"/>
  <c r="M9732" i="1"/>
  <c r="M9733" i="1"/>
  <c r="M9734" i="1"/>
  <c r="M9735" i="1"/>
  <c r="M9736" i="1"/>
  <c r="M9737" i="1"/>
  <c r="M9738" i="1"/>
  <c r="M9739" i="1"/>
  <c r="M9740" i="1"/>
  <c r="M9741" i="1"/>
  <c r="M9742" i="1"/>
  <c r="M9743" i="1"/>
  <c r="M9744" i="1"/>
  <c r="M9745" i="1"/>
  <c r="M9746" i="1"/>
  <c r="M9747" i="1"/>
  <c r="M9748" i="1"/>
  <c r="M9749" i="1"/>
  <c r="M9750" i="1"/>
  <c r="M9751" i="1"/>
  <c r="M9752" i="1"/>
  <c r="M9753" i="1"/>
  <c r="M9754" i="1"/>
  <c r="M9755" i="1"/>
  <c r="M9756" i="1"/>
  <c r="M9757" i="1"/>
  <c r="M9758" i="1"/>
  <c r="M9759" i="1"/>
  <c r="M9760" i="1"/>
  <c r="M9761" i="1"/>
  <c r="M9762" i="1"/>
  <c r="M9763" i="1"/>
  <c r="M9764" i="1"/>
  <c r="M9765" i="1"/>
  <c r="M9766" i="1"/>
  <c r="M9767" i="1"/>
  <c r="M9768" i="1"/>
  <c r="M9769" i="1"/>
  <c r="M9770" i="1"/>
  <c r="M9771" i="1"/>
  <c r="M9772" i="1"/>
  <c r="M9773" i="1"/>
  <c r="M9774" i="1"/>
  <c r="M9775" i="1"/>
  <c r="M9776" i="1"/>
  <c r="M9777" i="1"/>
  <c r="M9778" i="1"/>
  <c r="M9779" i="1"/>
  <c r="M9780" i="1"/>
  <c r="M9781" i="1"/>
  <c r="M9782" i="1"/>
  <c r="M9783" i="1"/>
  <c r="M9784" i="1"/>
  <c r="M9785" i="1"/>
  <c r="M9786" i="1"/>
  <c r="M9787" i="1"/>
  <c r="M9788" i="1"/>
  <c r="M9789" i="1"/>
  <c r="M9790" i="1"/>
  <c r="M9791" i="1"/>
  <c r="M9792" i="1"/>
  <c r="M9793" i="1"/>
  <c r="M9794" i="1"/>
  <c r="M9795" i="1"/>
  <c r="M9796" i="1"/>
  <c r="M9797" i="1"/>
  <c r="M9798" i="1"/>
  <c r="M9799" i="1"/>
  <c r="M9800" i="1"/>
  <c r="M9801" i="1"/>
  <c r="M9802" i="1"/>
  <c r="M9803" i="1"/>
  <c r="M9804" i="1"/>
  <c r="M9805" i="1"/>
  <c r="M9806" i="1"/>
  <c r="M9807" i="1"/>
  <c r="M9808" i="1"/>
  <c r="M9809" i="1"/>
  <c r="M9810" i="1"/>
  <c r="M9811" i="1"/>
  <c r="M9812" i="1"/>
  <c r="M9813" i="1"/>
  <c r="M9814" i="1"/>
  <c r="M9815" i="1"/>
  <c r="M9816" i="1"/>
  <c r="M9817" i="1"/>
  <c r="M9818" i="1"/>
  <c r="M9819" i="1"/>
  <c r="M9820" i="1"/>
  <c r="M9821" i="1"/>
  <c r="M9822" i="1"/>
  <c r="M9823" i="1"/>
  <c r="M9824" i="1"/>
  <c r="M9825" i="1"/>
  <c r="M9826" i="1"/>
  <c r="M9827" i="1"/>
  <c r="M9828" i="1"/>
  <c r="M9829" i="1"/>
  <c r="M9830" i="1"/>
  <c r="M9831" i="1"/>
  <c r="M9832" i="1"/>
  <c r="M9833" i="1"/>
  <c r="M9834" i="1"/>
  <c r="M9835" i="1"/>
  <c r="M9836" i="1"/>
  <c r="M9837" i="1"/>
  <c r="M9838" i="1"/>
  <c r="M9839" i="1"/>
  <c r="M9840" i="1"/>
  <c r="M9841" i="1"/>
  <c r="M9842" i="1"/>
  <c r="M9843" i="1"/>
  <c r="M9844" i="1"/>
  <c r="M9845" i="1"/>
  <c r="M9846" i="1"/>
  <c r="M9847" i="1"/>
  <c r="M9848" i="1"/>
  <c r="M9849" i="1"/>
  <c r="M9850" i="1"/>
  <c r="M9851" i="1"/>
  <c r="M9852" i="1"/>
  <c r="M9853" i="1"/>
  <c r="M9854" i="1"/>
  <c r="M9855" i="1"/>
  <c r="M9856" i="1"/>
  <c r="M9857" i="1"/>
  <c r="M9858" i="1"/>
  <c r="M9859" i="1"/>
  <c r="M9860" i="1"/>
  <c r="M9861" i="1"/>
  <c r="M9862" i="1"/>
  <c r="M9863" i="1"/>
  <c r="M9864" i="1"/>
  <c r="M9865" i="1"/>
  <c r="M9866" i="1"/>
  <c r="M9867" i="1"/>
  <c r="M9868" i="1"/>
  <c r="M9869" i="1"/>
  <c r="M9870" i="1"/>
  <c r="M9871" i="1"/>
  <c r="M9872" i="1"/>
  <c r="M9873" i="1"/>
  <c r="M9874" i="1"/>
  <c r="M9875" i="1"/>
  <c r="M9876" i="1"/>
  <c r="M9877" i="1"/>
  <c r="M9878" i="1"/>
  <c r="M9879" i="1"/>
  <c r="M9880" i="1"/>
  <c r="M9881" i="1"/>
  <c r="M9882" i="1"/>
  <c r="M9883" i="1"/>
  <c r="M9884" i="1"/>
  <c r="M9885" i="1"/>
  <c r="M9886" i="1"/>
  <c r="M9887" i="1"/>
  <c r="M9888" i="1"/>
  <c r="M9889" i="1"/>
  <c r="M9890" i="1"/>
  <c r="M9891" i="1"/>
  <c r="M9892" i="1"/>
  <c r="M9893" i="1"/>
  <c r="M9894" i="1"/>
  <c r="M9895" i="1"/>
  <c r="M9896" i="1"/>
  <c r="M9897" i="1"/>
  <c r="M9898" i="1"/>
  <c r="M9899" i="1"/>
  <c r="M9900" i="1"/>
  <c r="M9901" i="1"/>
  <c r="M9902" i="1"/>
  <c r="M9903" i="1"/>
  <c r="M9904" i="1"/>
  <c r="M9905" i="1"/>
  <c r="M9906" i="1"/>
  <c r="M9907" i="1"/>
  <c r="M9908" i="1"/>
  <c r="M9909" i="1"/>
  <c r="M9910" i="1"/>
  <c r="M9911" i="1"/>
  <c r="M9912" i="1"/>
  <c r="M9913" i="1"/>
  <c r="M9914" i="1"/>
  <c r="M9915" i="1"/>
  <c r="M9916" i="1"/>
  <c r="M9917" i="1"/>
  <c r="M9918" i="1"/>
  <c r="M9919" i="1"/>
  <c r="M9920" i="1"/>
  <c r="M9921" i="1"/>
  <c r="M9922" i="1"/>
  <c r="M9923" i="1"/>
  <c r="M9924" i="1"/>
  <c r="M9925" i="1"/>
  <c r="M9926" i="1"/>
  <c r="M9927" i="1"/>
  <c r="M9928" i="1"/>
  <c r="M9929" i="1"/>
  <c r="M9930" i="1"/>
  <c r="M9931" i="1"/>
  <c r="M9932" i="1"/>
  <c r="M9933" i="1"/>
  <c r="M9934" i="1"/>
  <c r="M9935" i="1"/>
  <c r="M9936" i="1"/>
  <c r="M9937" i="1"/>
  <c r="M9938" i="1"/>
  <c r="M9939" i="1"/>
  <c r="M9940" i="1"/>
  <c r="M9941" i="1"/>
  <c r="M9942" i="1"/>
  <c r="M9943" i="1"/>
  <c r="M9944" i="1"/>
  <c r="M9945" i="1"/>
  <c r="M9946" i="1"/>
  <c r="M9947" i="1"/>
  <c r="M9948" i="1"/>
  <c r="M9949" i="1"/>
  <c r="M9950" i="1"/>
  <c r="M9951" i="1"/>
  <c r="M9952" i="1"/>
  <c r="M9953" i="1"/>
  <c r="M9954" i="1"/>
  <c r="M9955" i="1"/>
  <c r="M9956" i="1"/>
  <c r="M9957" i="1"/>
  <c r="M9958" i="1"/>
  <c r="M9959" i="1"/>
  <c r="M9960" i="1"/>
  <c r="M9961" i="1"/>
  <c r="M9962" i="1"/>
  <c r="M9963" i="1"/>
  <c r="M9964" i="1"/>
  <c r="M9965" i="1"/>
  <c r="M9966" i="1"/>
  <c r="M9967" i="1"/>
  <c r="M9968" i="1"/>
  <c r="M9969" i="1"/>
  <c r="M9970" i="1"/>
  <c r="M9971" i="1"/>
  <c r="M9972" i="1"/>
  <c r="M9973" i="1"/>
  <c r="M9974" i="1"/>
  <c r="M9975" i="1"/>
  <c r="M9976" i="1"/>
  <c r="M9977" i="1"/>
  <c r="M9978" i="1"/>
  <c r="M9979" i="1"/>
  <c r="M9980" i="1"/>
  <c r="M9981" i="1"/>
  <c r="M9982" i="1"/>
  <c r="M9983" i="1"/>
  <c r="M9984" i="1"/>
  <c r="M9985" i="1"/>
  <c r="M9986" i="1"/>
  <c r="M9987" i="1"/>
  <c r="M9988" i="1"/>
  <c r="M9989" i="1"/>
  <c r="M9990" i="1"/>
  <c r="M9991" i="1"/>
  <c r="M9992" i="1"/>
  <c r="M9993" i="1"/>
  <c r="M9994" i="1"/>
  <c r="M9995" i="1"/>
  <c r="M9996" i="1"/>
  <c r="M9997" i="1"/>
  <c r="M9998" i="1"/>
  <c r="M9999" i="1"/>
  <c r="M10000" i="1"/>
  <c r="M10001" i="1"/>
  <c r="M10002" i="1"/>
  <c r="M10003" i="1"/>
  <c r="M10004" i="1"/>
  <c r="M10005" i="1"/>
  <c r="M10006" i="1"/>
  <c r="M10007" i="1"/>
  <c r="M10008" i="1"/>
  <c r="M10009" i="1"/>
  <c r="M10010" i="1"/>
  <c r="M10011" i="1"/>
  <c r="M10012" i="1"/>
  <c r="M10013" i="1"/>
  <c r="M10014" i="1"/>
  <c r="M10015" i="1"/>
  <c r="M10016" i="1"/>
  <c r="M10017" i="1"/>
  <c r="M10018" i="1"/>
  <c r="M10019" i="1"/>
  <c r="M10020" i="1"/>
  <c r="M10021" i="1"/>
  <c r="M10022" i="1"/>
  <c r="M10023" i="1"/>
  <c r="M10024" i="1"/>
  <c r="M10025" i="1"/>
  <c r="M10026" i="1"/>
  <c r="M10027" i="1"/>
  <c r="M10028" i="1"/>
  <c r="M10029" i="1"/>
  <c r="M10030" i="1"/>
  <c r="M10031" i="1"/>
  <c r="M10032" i="1"/>
  <c r="M10033" i="1"/>
  <c r="M10034" i="1"/>
  <c r="M10035" i="1"/>
  <c r="M10036" i="1"/>
  <c r="M10037" i="1"/>
  <c r="M10038" i="1"/>
  <c r="M10039" i="1"/>
  <c r="M10040" i="1"/>
  <c r="M10041" i="1"/>
  <c r="M10042" i="1"/>
  <c r="M10043" i="1"/>
  <c r="M10044" i="1"/>
  <c r="M10045" i="1"/>
  <c r="M10046" i="1"/>
  <c r="M10047" i="1"/>
  <c r="M10048" i="1"/>
  <c r="M10049" i="1"/>
  <c r="M10050" i="1"/>
  <c r="M10051" i="1"/>
  <c r="M10052" i="1"/>
  <c r="M10053" i="1"/>
  <c r="M10054" i="1"/>
  <c r="M10055" i="1"/>
  <c r="M10056" i="1"/>
  <c r="M10057" i="1"/>
  <c r="M10058" i="1"/>
  <c r="M10059" i="1"/>
  <c r="M10060" i="1"/>
  <c r="M10061" i="1"/>
  <c r="M10062" i="1"/>
  <c r="M10063" i="1"/>
  <c r="M10064" i="1"/>
  <c r="M10065" i="1"/>
  <c r="M10066" i="1"/>
  <c r="M10067" i="1"/>
  <c r="M10068" i="1"/>
  <c r="M10069" i="1"/>
  <c r="M10070" i="1"/>
  <c r="M10071" i="1"/>
  <c r="M10072" i="1"/>
  <c r="M10073" i="1"/>
  <c r="M10074" i="1"/>
  <c r="M10075" i="1"/>
  <c r="M10076" i="1"/>
  <c r="M10077" i="1"/>
  <c r="M10078" i="1"/>
  <c r="M10079" i="1"/>
  <c r="M10080" i="1"/>
  <c r="M10081" i="1"/>
  <c r="M10082" i="1"/>
  <c r="M10083" i="1"/>
  <c r="M10084" i="1"/>
  <c r="M10085" i="1"/>
  <c r="M10086" i="1"/>
  <c r="M10087" i="1"/>
  <c r="M10088" i="1"/>
  <c r="M10089" i="1"/>
  <c r="M10090" i="1"/>
  <c r="M10091" i="1"/>
  <c r="M10092" i="1"/>
  <c r="M10093" i="1"/>
  <c r="M10094" i="1"/>
  <c r="M10095" i="1"/>
  <c r="M10096" i="1"/>
  <c r="M10097" i="1"/>
  <c r="M10098" i="1"/>
  <c r="M10099" i="1"/>
  <c r="M10100" i="1"/>
  <c r="M10101" i="1"/>
  <c r="M10102" i="1"/>
  <c r="M10103" i="1"/>
  <c r="M10104" i="1"/>
  <c r="M10105" i="1"/>
  <c r="M10106" i="1"/>
  <c r="M10107" i="1"/>
  <c r="M10108" i="1"/>
  <c r="M10109" i="1"/>
  <c r="M10110" i="1"/>
  <c r="M10111" i="1"/>
  <c r="M10112" i="1"/>
  <c r="M10113" i="1"/>
  <c r="M10114" i="1"/>
  <c r="M10115" i="1"/>
  <c r="M10116" i="1"/>
  <c r="M10117" i="1"/>
  <c r="M10118" i="1"/>
  <c r="M10119" i="1"/>
  <c r="M10120" i="1"/>
  <c r="M10121" i="1"/>
  <c r="M10122" i="1"/>
  <c r="M10123" i="1"/>
  <c r="M10124" i="1"/>
  <c r="M10125" i="1"/>
  <c r="M10126" i="1"/>
  <c r="M10127" i="1"/>
  <c r="M10128" i="1"/>
  <c r="M10129" i="1"/>
  <c r="M10130" i="1"/>
  <c r="M10131" i="1"/>
  <c r="M10132" i="1"/>
  <c r="M10133" i="1"/>
  <c r="M10134" i="1"/>
  <c r="M10135" i="1"/>
  <c r="M10136" i="1"/>
  <c r="M10137" i="1"/>
  <c r="M10138" i="1"/>
  <c r="M10139" i="1"/>
  <c r="M10140" i="1"/>
  <c r="M10141" i="1"/>
  <c r="M10142" i="1"/>
  <c r="M10143" i="1"/>
  <c r="M10144" i="1"/>
  <c r="M10145" i="1"/>
  <c r="M10146" i="1"/>
  <c r="M10147" i="1"/>
  <c r="M10148" i="1"/>
  <c r="M10149" i="1"/>
  <c r="M10150" i="1"/>
  <c r="M10151" i="1"/>
  <c r="M10152" i="1"/>
  <c r="M10153" i="1"/>
  <c r="M10154" i="1"/>
  <c r="M10155" i="1"/>
  <c r="M10156" i="1"/>
  <c r="M10157" i="1"/>
  <c r="M10158" i="1"/>
  <c r="M10159" i="1"/>
  <c r="M10160" i="1"/>
  <c r="M10161" i="1"/>
  <c r="M10162" i="1"/>
  <c r="M10163" i="1"/>
  <c r="M10164" i="1"/>
  <c r="M10165" i="1"/>
  <c r="M10166" i="1"/>
  <c r="M10167" i="1"/>
  <c r="M10168" i="1"/>
  <c r="M10169" i="1"/>
  <c r="M10170" i="1"/>
  <c r="M10171" i="1"/>
  <c r="M10172" i="1"/>
  <c r="M10173" i="1"/>
  <c r="M10174" i="1"/>
  <c r="M10175" i="1"/>
  <c r="M10176" i="1"/>
  <c r="M10177" i="1"/>
  <c r="M10178" i="1"/>
  <c r="M10179" i="1"/>
  <c r="M10180" i="1"/>
  <c r="M10181" i="1"/>
  <c r="M10182" i="1"/>
  <c r="M10183" i="1"/>
  <c r="M10184" i="1"/>
  <c r="M10185" i="1"/>
  <c r="M10186" i="1"/>
  <c r="M10187" i="1"/>
  <c r="M10188" i="1"/>
  <c r="M10189" i="1"/>
  <c r="M10190" i="1"/>
  <c r="M10191" i="1"/>
  <c r="M10192" i="1"/>
  <c r="M10193" i="1"/>
  <c r="M10194" i="1"/>
  <c r="M10195" i="1"/>
  <c r="M10196" i="1"/>
  <c r="M10197" i="1"/>
  <c r="M10198" i="1"/>
  <c r="M10199" i="1"/>
  <c r="M10200" i="1"/>
  <c r="M10201" i="1"/>
  <c r="M10202" i="1"/>
  <c r="M10203" i="1"/>
  <c r="M10204" i="1"/>
  <c r="M10205" i="1"/>
  <c r="M10206" i="1"/>
  <c r="M10207" i="1"/>
  <c r="M10208" i="1"/>
  <c r="M10209" i="1"/>
  <c r="M10210" i="1"/>
  <c r="M10211" i="1"/>
  <c r="M10212" i="1"/>
  <c r="M10213" i="1"/>
  <c r="M10214" i="1"/>
  <c r="M10215" i="1"/>
  <c r="M10216" i="1"/>
  <c r="M10217" i="1"/>
  <c r="M10218" i="1"/>
  <c r="M10219" i="1"/>
  <c r="M10220" i="1"/>
  <c r="M10221" i="1"/>
  <c r="M10222" i="1"/>
  <c r="M10223" i="1"/>
  <c r="M10224" i="1"/>
  <c r="M10225" i="1"/>
  <c r="M10226" i="1"/>
  <c r="M10227" i="1"/>
  <c r="M10228" i="1"/>
  <c r="M10229" i="1"/>
  <c r="M10230" i="1"/>
  <c r="M10231" i="1"/>
  <c r="M10232" i="1"/>
  <c r="M10233" i="1"/>
  <c r="M10234" i="1"/>
  <c r="M10235" i="1"/>
  <c r="M10236" i="1"/>
  <c r="M10237" i="1"/>
  <c r="M10238" i="1"/>
  <c r="M10239" i="1"/>
  <c r="M10240" i="1"/>
  <c r="M10241" i="1"/>
  <c r="M10242" i="1"/>
  <c r="M10243" i="1"/>
  <c r="M10244" i="1"/>
  <c r="M10245" i="1"/>
  <c r="M10246" i="1"/>
  <c r="M10247" i="1"/>
  <c r="M10248" i="1"/>
  <c r="M10249" i="1"/>
  <c r="M10250" i="1"/>
  <c r="M10251" i="1"/>
  <c r="M10252" i="1"/>
  <c r="M10253" i="1"/>
  <c r="M10254" i="1"/>
  <c r="M10255" i="1"/>
  <c r="M10256" i="1"/>
  <c r="M10257" i="1"/>
  <c r="M10258" i="1"/>
  <c r="M10259" i="1"/>
  <c r="M10260" i="1"/>
  <c r="M10261" i="1"/>
  <c r="M10262" i="1"/>
  <c r="M10263" i="1"/>
  <c r="M10264" i="1"/>
  <c r="M10265" i="1"/>
  <c r="M10266" i="1"/>
  <c r="M10267" i="1"/>
  <c r="M10268" i="1"/>
  <c r="M10269" i="1"/>
  <c r="M10270" i="1"/>
  <c r="M10271" i="1"/>
  <c r="M10272" i="1"/>
  <c r="M10273" i="1"/>
  <c r="M10274" i="1"/>
  <c r="M10275" i="1"/>
  <c r="M10276" i="1"/>
  <c r="M10277" i="1"/>
  <c r="M10278" i="1"/>
  <c r="M10279" i="1"/>
  <c r="M10280" i="1"/>
  <c r="M10281" i="1"/>
  <c r="M10282" i="1"/>
  <c r="M10283" i="1"/>
  <c r="M10284" i="1"/>
  <c r="M10285" i="1"/>
  <c r="M10286" i="1"/>
  <c r="M10287" i="1"/>
  <c r="M10288" i="1"/>
  <c r="M10289" i="1"/>
  <c r="M10290" i="1"/>
  <c r="M10291" i="1"/>
  <c r="M10292" i="1"/>
  <c r="M10293" i="1"/>
  <c r="M10294" i="1"/>
  <c r="M10295" i="1"/>
  <c r="M10296" i="1"/>
  <c r="M10297" i="1"/>
  <c r="M10298" i="1"/>
  <c r="M10299" i="1"/>
  <c r="M10300" i="1"/>
  <c r="M10301" i="1"/>
  <c r="M10302" i="1"/>
  <c r="M10303" i="1"/>
  <c r="M10304" i="1"/>
  <c r="M10305" i="1"/>
  <c r="M10306" i="1"/>
  <c r="M10307" i="1"/>
  <c r="M10308" i="1"/>
  <c r="M10309" i="1"/>
  <c r="M10310" i="1"/>
  <c r="M10311" i="1"/>
  <c r="M10312" i="1"/>
  <c r="M10313" i="1"/>
  <c r="M10314" i="1"/>
  <c r="M10315" i="1"/>
  <c r="M10316" i="1"/>
  <c r="M10317" i="1"/>
  <c r="M10318" i="1"/>
  <c r="M10319" i="1"/>
  <c r="M10320" i="1"/>
  <c r="M10321" i="1"/>
  <c r="M10322" i="1"/>
  <c r="M10323" i="1"/>
  <c r="M10324" i="1"/>
  <c r="M10325" i="1"/>
  <c r="M10326" i="1"/>
  <c r="M10327" i="1"/>
  <c r="M10328" i="1"/>
  <c r="M10329" i="1"/>
  <c r="M10330" i="1"/>
  <c r="M10331" i="1"/>
  <c r="M10332" i="1"/>
  <c r="M10333" i="1"/>
  <c r="M10334" i="1"/>
  <c r="M10335" i="1"/>
  <c r="M10336" i="1"/>
  <c r="M10337" i="1"/>
  <c r="M10338" i="1"/>
  <c r="M10339" i="1"/>
  <c r="M10340" i="1"/>
  <c r="M10341" i="1"/>
  <c r="M10342" i="1"/>
  <c r="M10343" i="1"/>
  <c r="M10344" i="1"/>
  <c r="M10345" i="1"/>
  <c r="M10346" i="1"/>
  <c r="M10347" i="1"/>
  <c r="M10348" i="1"/>
  <c r="M10349" i="1"/>
  <c r="M10350" i="1"/>
  <c r="M10351" i="1"/>
  <c r="M10352" i="1"/>
  <c r="M10353" i="1"/>
  <c r="M10354" i="1"/>
  <c r="M10355" i="1"/>
  <c r="M10356" i="1"/>
  <c r="M10357" i="1"/>
  <c r="M10358" i="1"/>
  <c r="M10359" i="1"/>
  <c r="M10360" i="1"/>
  <c r="M10361" i="1"/>
  <c r="M10362" i="1"/>
  <c r="M10363" i="1"/>
  <c r="M10364" i="1"/>
  <c r="M10365" i="1"/>
  <c r="M10366" i="1"/>
  <c r="M10367" i="1"/>
  <c r="M10368" i="1"/>
  <c r="M10369" i="1"/>
  <c r="M10370" i="1"/>
  <c r="M10371" i="1"/>
  <c r="M10372" i="1"/>
  <c r="M10373" i="1"/>
  <c r="M10374" i="1"/>
  <c r="M10375" i="1"/>
  <c r="M10376" i="1"/>
  <c r="M10377" i="1"/>
  <c r="M10378" i="1"/>
  <c r="M10379" i="1"/>
  <c r="M10380" i="1"/>
  <c r="M10381" i="1"/>
  <c r="M10382" i="1"/>
  <c r="M10383" i="1"/>
  <c r="M10384" i="1"/>
  <c r="M10385" i="1"/>
  <c r="M10386" i="1"/>
  <c r="M10387" i="1"/>
  <c r="M10388" i="1"/>
  <c r="M10389" i="1"/>
  <c r="M10390" i="1"/>
  <c r="M10391" i="1"/>
  <c r="M10392" i="1"/>
  <c r="M10393" i="1"/>
  <c r="M10394" i="1"/>
  <c r="M10395" i="1"/>
  <c r="M10396" i="1"/>
  <c r="M10397" i="1"/>
  <c r="M10398" i="1"/>
  <c r="M10399" i="1"/>
  <c r="M10400" i="1"/>
  <c r="M10401" i="1"/>
  <c r="M10402" i="1"/>
  <c r="M10403" i="1"/>
  <c r="M10404" i="1"/>
  <c r="M10405" i="1"/>
  <c r="M10406" i="1"/>
  <c r="M10407" i="1"/>
  <c r="M10408" i="1"/>
  <c r="M10409" i="1"/>
  <c r="M10410" i="1"/>
  <c r="M10411" i="1"/>
  <c r="M10412" i="1"/>
  <c r="M10413" i="1"/>
  <c r="M10414" i="1"/>
  <c r="M10415" i="1"/>
  <c r="M10416" i="1"/>
  <c r="M10417" i="1"/>
  <c r="M10418" i="1"/>
  <c r="M10419" i="1"/>
  <c r="M10420" i="1"/>
  <c r="M10421" i="1"/>
  <c r="M10422" i="1"/>
  <c r="M10423" i="1"/>
  <c r="M10424" i="1"/>
  <c r="M10425" i="1"/>
  <c r="M10426" i="1"/>
  <c r="M10427" i="1"/>
  <c r="M10428" i="1"/>
  <c r="M10429" i="1"/>
  <c r="M10430" i="1"/>
  <c r="M10431" i="1"/>
  <c r="M10432" i="1"/>
  <c r="M10433" i="1"/>
  <c r="M10434" i="1"/>
  <c r="M10435" i="1"/>
  <c r="M10436" i="1"/>
  <c r="M10437" i="1"/>
  <c r="M10438" i="1"/>
  <c r="M10439" i="1"/>
  <c r="M10440" i="1"/>
  <c r="M10441" i="1"/>
  <c r="M10442" i="1"/>
  <c r="M10443" i="1"/>
  <c r="M10444" i="1"/>
  <c r="M10445" i="1"/>
  <c r="M10446" i="1"/>
  <c r="M10447" i="1"/>
  <c r="M10448" i="1"/>
  <c r="M10449" i="1"/>
  <c r="M10450" i="1"/>
  <c r="M10451" i="1"/>
  <c r="M10452" i="1"/>
  <c r="M10453" i="1"/>
  <c r="M10454" i="1"/>
  <c r="M10455" i="1"/>
  <c r="M10456" i="1"/>
  <c r="M10457" i="1"/>
  <c r="M10458" i="1"/>
  <c r="M10459" i="1"/>
  <c r="M10460" i="1"/>
  <c r="M10461" i="1"/>
  <c r="M10462" i="1"/>
  <c r="M10463" i="1"/>
  <c r="M10464" i="1"/>
  <c r="M10465" i="1"/>
  <c r="M10466" i="1"/>
  <c r="M10467" i="1"/>
  <c r="M10468" i="1"/>
  <c r="M10469" i="1"/>
  <c r="M10470" i="1"/>
  <c r="M10471" i="1"/>
  <c r="M10472" i="1"/>
  <c r="M10473" i="1"/>
  <c r="M10474" i="1"/>
  <c r="M10475" i="1"/>
  <c r="M10476" i="1"/>
  <c r="M10477" i="1"/>
  <c r="M10478" i="1"/>
  <c r="M10479" i="1"/>
  <c r="M10480" i="1"/>
  <c r="M10481" i="1"/>
  <c r="M10482" i="1"/>
  <c r="M10483" i="1"/>
  <c r="M10484" i="1"/>
  <c r="M10485" i="1"/>
  <c r="M10486" i="1"/>
  <c r="M10487" i="1"/>
  <c r="M10488" i="1"/>
  <c r="M10489" i="1"/>
  <c r="M10490" i="1"/>
  <c r="M10491" i="1"/>
  <c r="M10492" i="1"/>
  <c r="M10493" i="1"/>
  <c r="M10494" i="1"/>
  <c r="M10495" i="1"/>
  <c r="M10496" i="1"/>
  <c r="M10497" i="1"/>
  <c r="M10498" i="1"/>
  <c r="M10499" i="1"/>
  <c r="M10500" i="1"/>
  <c r="M10501" i="1"/>
  <c r="M10502" i="1"/>
  <c r="M10503" i="1"/>
  <c r="M10504" i="1"/>
  <c r="M10505" i="1"/>
  <c r="M10506" i="1"/>
  <c r="M10507" i="1"/>
  <c r="M10508" i="1"/>
  <c r="M10509" i="1"/>
  <c r="M10510" i="1"/>
  <c r="M10511" i="1"/>
  <c r="M10512" i="1"/>
  <c r="M10513" i="1"/>
  <c r="M10514" i="1"/>
  <c r="M10515" i="1"/>
  <c r="M10516" i="1"/>
  <c r="M10517" i="1"/>
  <c r="M10518" i="1"/>
  <c r="M10519" i="1"/>
  <c r="M10520" i="1"/>
  <c r="M10521" i="1"/>
  <c r="M10522" i="1"/>
  <c r="M10523" i="1"/>
  <c r="M10524" i="1"/>
  <c r="M10525" i="1"/>
  <c r="M10526" i="1"/>
  <c r="M10527" i="1"/>
  <c r="M10528" i="1"/>
  <c r="M10529" i="1"/>
  <c r="M10530" i="1"/>
  <c r="M10531" i="1"/>
  <c r="M10532" i="1"/>
  <c r="M10533" i="1"/>
  <c r="M10534" i="1"/>
  <c r="M10535" i="1"/>
  <c r="M10536" i="1"/>
  <c r="M10537" i="1"/>
  <c r="M10538" i="1"/>
  <c r="M10539" i="1"/>
  <c r="M10540" i="1"/>
  <c r="M10541" i="1"/>
  <c r="M10542" i="1"/>
  <c r="M10543" i="1"/>
  <c r="M10544" i="1"/>
  <c r="M10545" i="1"/>
  <c r="M10546" i="1"/>
  <c r="M10547" i="1"/>
  <c r="M10548" i="1"/>
  <c r="M10549" i="1"/>
  <c r="M10550" i="1"/>
  <c r="M10551" i="1"/>
  <c r="M10552" i="1"/>
  <c r="M10553" i="1"/>
  <c r="M10554" i="1"/>
  <c r="M10555" i="1"/>
  <c r="M10556" i="1"/>
  <c r="M10557" i="1"/>
  <c r="M10558" i="1"/>
  <c r="M10559" i="1"/>
  <c r="M10560" i="1"/>
  <c r="M10561" i="1"/>
  <c r="M10562" i="1"/>
  <c r="M10563" i="1"/>
  <c r="M10564" i="1"/>
  <c r="M10565" i="1"/>
  <c r="M10566" i="1"/>
  <c r="M10567" i="1"/>
  <c r="M10568" i="1"/>
  <c r="M10569" i="1"/>
  <c r="M10570" i="1"/>
  <c r="M10571" i="1"/>
  <c r="M10572" i="1"/>
  <c r="M10573" i="1"/>
  <c r="M10574" i="1"/>
  <c r="M10575" i="1"/>
  <c r="M10576" i="1"/>
  <c r="M10577" i="1"/>
  <c r="M10578" i="1"/>
  <c r="M10579" i="1"/>
  <c r="M10580" i="1"/>
  <c r="M10581" i="1"/>
  <c r="M10582" i="1"/>
  <c r="M10583" i="1"/>
  <c r="M10584" i="1"/>
  <c r="M10585" i="1"/>
  <c r="M10586" i="1"/>
  <c r="M10587" i="1"/>
  <c r="M10588" i="1"/>
  <c r="M10589" i="1"/>
  <c r="M10590" i="1"/>
  <c r="M10591" i="1"/>
  <c r="M10592" i="1"/>
  <c r="M10593" i="1"/>
  <c r="M10594" i="1"/>
  <c r="M10595" i="1"/>
  <c r="M10596" i="1"/>
  <c r="M10597" i="1"/>
  <c r="M10598" i="1"/>
  <c r="M10599" i="1"/>
  <c r="M10600" i="1"/>
  <c r="M10601" i="1"/>
  <c r="M10602" i="1"/>
  <c r="M10603" i="1"/>
  <c r="M10604" i="1"/>
  <c r="M10605" i="1"/>
  <c r="M10606" i="1"/>
  <c r="M10607" i="1"/>
  <c r="M10608" i="1"/>
  <c r="M10609" i="1"/>
  <c r="M10610" i="1"/>
  <c r="M10611" i="1"/>
  <c r="M10612" i="1"/>
  <c r="M10613" i="1"/>
  <c r="M10614" i="1"/>
  <c r="M10615" i="1"/>
  <c r="M10616" i="1"/>
  <c r="M10617" i="1"/>
  <c r="M10618" i="1"/>
  <c r="M10619" i="1"/>
  <c r="M10620" i="1"/>
  <c r="M10621" i="1"/>
  <c r="M10622" i="1"/>
  <c r="M10623" i="1"/>
  <c r="M10624" i="1"/>
  <c r="M10625" i="1"/>
  <c r="M10626" i="1"/>
  <c r="M10627" i="1"/>
  <c r="M10628" i="1"/>
  <c r="M10629" i="1"/>
  <c r="M10630" i="1"/>
  <c r="M10631" i="1"/>
  <c r="M10632" i="1"/>
  <c r="M10633" i="1"/>
  <c r="M10634" i="1"/>
  <c r="M10635" i="1"/>
  <c r="M10636" i="1"/>
  <c r="M10637" i="1"/>
  <c r="M10638" i="1"/>
  <c r="M10639" i="1"/>
  <c r="M10640" i="1"/>
  <c r="M10641" i="1"/>
  <c r="M10642" i="1"/>
  <c r="M10643" i="1"/>
  <c r="M10644" i="1"/>
  <c r="M10645" i="1"/>
  <c r="M10646" i="1"/>
  <c r="M10647" i="1"/>
  <c r="M10648" i="1"/>
  <c r="M10649" i="1"/>
  <c r="M10650" i="1"/>
  <c r="M10651" i="1"/>
  <c r="M10652" i="1"/>
  <c r="M10653" i="1"/>
  <c r="M10654" i="1"/>
  <c r="M10655" i="1"/>
  <c r="M10656" i="1"/>
  <c r="M10657" i="1"/>
  <c r="M10658" i="1"/>
  <c r="M10659" i="1"/>
  <c r="M10660" i="1"/>
  <c r="M10661" i="1"/>
  <c r="M10662" i="1"/>
  <c r="M10663" i="1"/>
  <c r="M10664" i="1"/>
  <c r="M10665" i="1"/>
  <c r="M10666" i="1"/>
  <c r="M10667" i="1"/>
  <c r="M10668" i="1"/>
  <c r="M10669" i="1"/>
  <c r="M10670" i="1"/>
  <c r="M10671" i="1"/>
  <c r="M10672" i="1"/>
  <c r="M10673" i="1"/>
  <c r="M10674" i="1"/>
  <c r="M10675" i="1"/>
  <c r="M10676" i="1"/>
  <c r="M10677" i="1"/>
  <c r="M10678" i="1"/>
  <c r="M10679" i="1"/>
  <c r="M10680" i="1"/>
  <c r="M10681" i="1"/>
  <c r="M10682" i="1"/>
  <c r="M10683" i="1"/>
  <c r="M10684" i="1"/>
  <c r="M10685" i="1"/>
  <c r="M10686" i="1"/>
  <c r="M10687" i="1"/>
  <c r="M10688" i="1"/>
  <c r="M10689" i="1"/>
  <c r="M10690" i="1"/>
  <c r="M10691" i="1"/>
  <c r="M10692" i="1"/>
  <c r="M10693" i="1"/>
  <c r="M10694" i="1"/>
  <c r="M10695" i="1"/>
  <c r="M10696" i="1"/>
  <c r="M10697" i="1"/>
  <c r="M10698" i="1"/>
  <c r="M10699" i="1"/>
  <c r="M10700" i="1"/>
  <c r="M10701" i="1"/>
  <c r="M10702" i="1"/>
  <c r="M10703" i="1"/>
  <c r="M10704" i="1"/>
  <c r="M10705" i="1"/>
  <c r="M10706" i="1"/>
  <c r="M10707" i="1"/>
  <c r="M10708" i="1"/>
  <c r="M10709" i="1"/>
  <c r="M10710" i="1"/>
  <c r="M10711" i="1"/>
  <c r="M10712" i="1"/>
  <c r="M10713" i="1"/>
  <c r="M10714" i="1"/>
  <c r="M10715" i="1"/>
  <c r="M10716" i="1"/>
  <c r="M10717" i="1"/>
  <c r="M10718" i="1"/>
  <c r="M10719" i="1"/>
  <c r="M10720" i="1"/>
  <c r="M10721" i="1"/>
  <c r="M10722" i="1"/>
  <c r="M10723" i="1"/>
  <c r="M10724" i="1"/>
  <c r="M10725" i="1"/>
  <c r="M10726" i="1"/>
  <c r="M10727" i="1"/>
  <c r="M10728" i="1"/>
  <c r="M10729" i="1"/>
  <c r="M10730" i="1"/>
  <c r="M10731" i="1"/>
  <c r="M10732" i="1"/>
  <c r="M10733" i="1"/>
  <c r="M10734" i="1"/>
  <c r="M10735" i="1"/>
  <c r="M10736" i="1"/>
  <c r="M10737" i="1"/>
  <c r="M10738" i="1"/>
  <c r="M10739" i="1"/>
  <c r="M10740" i="1"/>
  <c r="M10741" i="1"/>
  <c r="M10742" i="1"/>
  <c r="M10743" i="1"/>
  <c r="M10744" i="1"/>
  <c r="M10745" i="1"/>
  <c r="M10746" i="1"/>
  <c r="M10747" i="1"/>
  <c r="M10748" i="1"/>
  <c r="M10749" i="1"/>
  <c r="M10750" i="1"/>
  <c r="M10751" i="1"/>
  <c r="M10752" i="1"/>
  <c r="M10753" i="1"/>
  <c r="M10754" i="1"/>
  <c r="M10755" i="1"/>
  <c r="M10756" i="1"/>
  <c r="M10757" i="1"/>
  <c r="M10758" i="1"/>
  <c r="M10759" i="1"/>
  <c r="M10760" i="1"/>
  <c r="M10761" i="1"/>
  <c r="M10762" i="1"/>
  <c r="M10763" i="1"/>
  <c r="M10764" i="1"/>
  <c r="M10765" i="1"/>
  <c r="M10766" i="1"/>
  <c r="M10767" i="1"/>
  <c r="M10768" i="1"/>
  <c r="M10769" i="1"/>
  <c r="M10770" i="1"/>
  <c r="M10771" i="1"/>
  <c r="M10772" i="1"/>
  <c r="M10773" i="1"/>
  <c r="M10774" i="1"/>
  <c r="M10775" i="1"/>
  <c r="M10776" i="1"/>
  <c r="M10777" i="1"/>
  <c r="M10778" i="1"/>
  <c r="M10779" i="1"/>
  <c r="M10780" i="1"/>
  <c r="M10781" i="1"/>
  <c r="M10782" i="1"/>
  <c r="M10783" i="1"/>
  <c r="M10784" i="1"/>
  <c r="M10785" i="1"/>
  <c r="M10786" i="1"/>
  <c r="M10787" i="1"/>
  <c r="M10788" i="1"/>
  <c r="M10789" i="1"/>
  <c r="M10790" i="1"/>
  <c r="M10791" i="1"/>
  <c r="M10792" i="1"/>
  <c r="M10793" i="1"/>
  <c r="M10794" i="1"/>
  <c r="M10795" i="1"/>
  <c r="M10796" i="1"/>
  <c r="M10797" i="1"/>
  <c r="M10798" i="1"/>
  <c r="M10799" i="1"/>
  <c r="M10800" i="1"/>
  <c r="M10801" i="1"/>
  <c r="M10802" i="1"/>
  <c r="M10803" i="1"/>
  <c r="M10804" i="1"/>
  <c r="M10805" i="1"/>
  <c r="M10806" i="1"/>
  <c r="M10807" i="1"/>
  <c r="M10808" i="1"/>
  <c r="M10809" i="1"/>
  <c r="M10810" i="1"/>
  <c r="M10811" i="1"/>
  <c r="M10812" i="1"/>
  <c r="M10813" i="1"/>
  <c r="M10814" i="1"/>
  <c r="M10815" i="1"/>
  <c r="M10816" i="1"/>
  <c r="M10817" i="1"/>
  <c r="M10818" i="1"/>
  <c r="M10819" i="1"/>
  <c r="M10820" i="1"/>
  <c r="M10821" i="1"/>
  <c r="M10822" i="1"/>
  <c r="M10823" i="1"/>
  <c r="M10824" i="1"/>
  <c r="M10825" i="1"/>
  <c r="M10826" i="1"/>
  <c r="M10827" i="1"/>
  <c r="M10828" i="1"/>
  <c r="M10829" i="1"/>
  <c r="M10830" i="1"/>
  <c r="M10831" i="1"/>
  <c r="M10832" i="1"/>
  <c r="M10833" i="1"/>
  <c r="M10834" i="1"/>
  <c r="M10835" i="1"/>
  <c r="M10836" i="1"/>
  <c r="M10837" i="1"/>
  <c r="M10838" i="1"/>
  <c r="M10839" i="1"/>
  <c r="M10840" i="1"/>
  <c r="M10841" i="1"/>
  <c r="M10842" i="1"/>
  <c r="M10843" i="1"/>
  <c r="M10844" i="1"/>
  <c r="M10845" i="1"/>
  <c r="M10846" i="1"/>
  <c r="M10847" i="1"/>
  <c r="M10848" i="1"/>
  <c r="M10849" i="1"/>
  <c r="M10850" i="1"/>
  <c r="M10851" i="1"/>
  <c r="M10852" i="1"/>
  <c r="M10853" i="1"/>
  <c r="M10854" i="1"/>
  <c r="M10855" i="1"/>
  <c r="M10856" i="1"/>
  <c r="M10857" i="1"/>
  <c r="M10858" i="1"/>
  <c r="M10859" i="1"/>
  <c r="M10860" i="1"/>
  <c r="M10861" i="1"/>
  <c r="M10862" i="1"/>
  <c r="M10863" i="1"/>
  <c r="M10864" i="1"/>
  <c r="M10865" i="1"/>
  <c r="M10866" i="1"/>
  <c r="M10867" i="1"/>
  <c r="M10868" i="1"/>
  <c r="M10869" i="1"/>
  <c r="M10870" i="1"/>
  <c r="M10871" i="1"/>
  <c r="M10872" i="1"/>
  <c r="M10873" i="1"/>
  <c r="M10874" i="1"/>
  <c r="M10875" i="1"/>
  <c r="M10876" i="1"/>
  <c r="M10877" i="1"/>
  <c r="M10878" i="1"/>
  <c r="M10879" i="1"/>
  <c r="M10880" i="1"/>
  <c r="M10881" i="1"/>
  <c r="M10882" i="1"/>
  <c r="M10883" i="1"/>
  <c r="M10884" i="1"/>
  <c r="M10885" i="1"/>
  <c r="M10886" i="1"/>
  <c r="M10887" i="1"/>
  <c r="M10888" i="1"/>
  <c r="M10889" i="1"/>
  <c r="M10890"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5393" i="1"/>
  <c r="L5394" i="1"/>
  <c r="L5395" i="1"/>
  <c r="L5396" i="1"/>
  <c r="L5397" i="1"/>
  <c r="L5398" i="1"/>
  <c r="L5399" i="1"/>
  <c r="L5400" i="1"/>
  <c r="L5401" i="1"/>
  <c r="L5402" i="1"/>
  <c r="L5403" i="1"/>
  <c r="L5404" i="1"/>
  <c r="L5405" i="1"/>
  <c r="L5406" i="1"/>
  <c r="L5407" i="1"/>
  <c r="L5408" i="1"/>
  <c r="L5409" i="1"/>
  <c r="L5410" i="1"/>
  <c r="L5411" i="1"/>
  <c r="L5412" i="1"/>
  <c r="L5413" i="1"/>
  <c r="L5414" i="1"/>
  <c r="L5415" i="1"/>
  <c r="L5416" i="1"/>
  <c r="L5417" i="1"/>
  <c r="L5418" i="1"/>
  <c r="L5419" i="1"/>
  <c r="L5420" i="1"/>
  <c r="L5421" i="1"/>
  <c r="L5422" i="1"/>
  <c r="L5423" i="1"/>
  <c r="L5424" i="1"/>
  <c r="L5425" i="1"/>
  <c r="L5426" i="1"/>
  <c r="L5427" i="1"/>
  <c r="L5428" i="1"/>
  <c r="L5429" i="1"/>
  <c r="L5430" i="1"/>
  <c r="L5431" i="1"/>
  <c r="L5432" i="1"/>
  <c r="L5433" i="1"/>
  <c r="L5434" i="1"/>
  <c r="L5435" i="1"/>
  <c r="L5436" i="1"/>
  <c r="L5437" i="1"/>
  <c r="L5438" i="1"/>
  <c r="L5439" i="1"/>
  <c r="L5440" i="1"/>
  <c r="L5441" i="1"/>
  <c r="L5442" i="1"/>
  <c r="L5443" i="1"/>
  <c r="L5444" i="1"/>
  <c r="L5445" i="1"/>
  <c r="L5446" i="1"/>
  <c r="L5447" i="1"/>
  <c r="L5448" i="1"/>
  <c r="L5449" i="1"/>
  <c r="L5450" i="1"/>
  <c r="L5451" i="1"/>
  <c r="L5452" i="1"/>
  <c r="L5453" i="1"/>
  <c r="L5454" i="1"/>
  <c r="L5455" i="1"/>
  <c r="L5456" i="1"/>
  <c r="L5457" i="1"/>
  <c r="L5458" i="1"/>
  <c r="L5459" i="1"/>
  <c r="L5460" i="1"/>
  <c r="L5461" i="1"/>
  <c r="L5462" i="1"/>
  <c r="L5463" i="1"/>
  <c r="L5464" i="1"/>
  <c r="L5465" i="1"/>
  <c r="L5466" i="1"/>
  <c r="L5467" i="1"/>
  <c r="L5468" i="1"/>
  <c r="L5469" i="1"/>
  <c r="L5470" i="1"/>
  <c r="L5471" i="1"/>
  <c r="L5472" i="1"/>
  <c r="L5473" i="1"/>
  <c r="L5474" i="1"/>
  <c r="L5475" i="1"/>
  <c r="L5476" i="1"/>
  <c r="L5477" i="1"/>
  <c r="L5478" i="1"/>
  <c r="L5479" i="1"/>
  <c r="L5480" i="1"/>
  <c r="L5481" i="1"/>
  <c r="L5482" i="1"/>
  <c r="L5483" i="1"/>
  <c r="L5484" i="1"/>
  <c r="L5485" i="1"/>
  <c r="L5486" i="1"/>
  <c r="L5487" i="1"/>
  <c r="L5488" i="1"/>
  <c r="L5489" i="1"/>
  <c r="L5490" i="1"/>
  <c r="L5491" i="1"/>
  <c r="L5492" i="1"/>
  <c r="L5493" i="1"/>
  <c r="L5494" i="1"/>
  <c r="L5495" i="1"/>
  <c r="L5496" i="1"/>
  <c r="L5497" i="1"/>
  <c r="L5498" i="1"/>
  <c r="L5499" i="1"/>
  <c r="L5500" i="1"/>
  <c r="L5501" i="1"/>
  <c r="L5502" i="1"/>
  <c r="L5503" i="1"/>
  <c r="L5504" i="1"/>
  <c r="L5505" i="1"/>
  <c r="L5506" i="1"/>
  <c r="L5507" i="1"/>
  <c r="L5508" i="1"/>
  <c r="L5509" i="1"/>
  <c r="L5510" i="1"/>
  <c r="L5511" i="1"/>
  <c r="L5512" i="1"/>
  <c r="L5513" i="1"/>
  <c r="L5514" i="1"/>
  <c r="L5515" i="1"/>
  <c r="L5516" i="1"/>
  <c r="L5517" i="1"/>
  <c r="L5518" i="1"/>
  <c r="L5519" i="1"/>
  <c r="L5520" i="1"/>
  <c r="L5521" i="1"/>
  <c r="L5522" i="1"/>
  <c r="L5523" i="1"/>
  <c r="L5524" i="1"/>
  <c r="L5525" i="1"/>
  <c r="L5526" i="1"/>
  <c r="L5527" i="1"/>
  <c r="L5528" i="1"/>
  <c r="L5529" i="1"/>
  <c r="L5530" i="1"/>
  <c r="L5531" i="1"/>
  <c r="L5532" i="1"/>
  <c r="L5533" i="1"/>
  <c r="L5534" i="1"/>
  <c r="L5535" i="1"/>
  <c r="L5536" i="1"/>
  <c r="L5537" i="1"/>
  <c r="L5538" i="1"/>
  <c r="L5539" i="1"/>
  <c r="L5540" i="1"/>
  <c r="L5541" i="1"/>
  <c r="L5542" i="1"/>
  <c r="L5543" i="1"/>
  <c r="L5544" i="1"/>
  <c r="L5545" i="1"/>
  <c r="L5546" i="1"/>
  <c r="L5547" i="1"/>
  <c r="L5548" i="1"/>
  <c r="L5549" i="1"/>
  <c r="L5550" i="1"/>
  <c r="L5551" i="1"/>
  <c r="L5552" i="1"/>
  <c r="L5553" i="1"/>
  <c r="L5554" i="1"/>
  <c r="L5555" i="1"/>
  <c r="L5556" i="1"/>
  <c r="L5557" i="1"/>
  <c r="L5558" i="1"/>
  <c r="L5559" i="1"/>
  <c r="L5560" i="1"/>
  <c r="L5561" i="1"/>
  <c r="L5562" i="1"/>
  <c r="L5563" i="1"/>
  <c r="L5564" i="1"/>
  <c r="L5565" i="1"/>
  <c r="L5566" i="1"/>
  <c r="L5567" i="1"/>
  <c r="L5568" i="1"/>
  <c r="L5569" i="1"/>
  <c r="L5570" i="1"/>
  <c r="L5571" i="1"/>
  <c r="L5572" i="1"/>
  <c r="L5573" i="1"/>
  <c r="L5574" i="1"/>
  <c r="L5575" i="1"/>
  <c r="L5576" i="1"/>
  <c r="L5577" i="1"/>
  <c r="L5578" i="1"/>
  <c r="L5579" i="1"/>
  <c r="L5580" i="1"/>
  <c r="L5581" i="1"/>
  <c r="L5582" i="1"/>
  <c r="L5583" i="1"/>
  <c r="L5584" i="1"/>
  <c r="L5585" i="1"/>
  <c r="L5586" i="1"/>
  <c r="L5587" i="1"/>
  <c r="L5588" i="1"/>
  <c r="L5589" i="1"/>
  <c r="L5590" i="1"/>
  <c r="L5591" i="1"/>
  <c r="L5592" i="1"/>
  <c r="L5593" i="1"/>
  <c r="L5594" i="1"/>
  <c r="L5595" i="1"/>
  <c r="L5596" i="1"/>
  <c r="L5597" i="1"/>
  <c r="L5598" i="1"/>
  <c r="L5599" i="1"/>
  <c r="L5600" i="1"/>
  <c r="L5601" i="1"/>
  <c r="L5602" i="1"/>
  <c r="L5603" i="1"/>
  <c r="L5604" i="1"/>
  <c r="L5605" i="1"/>
  <c r="L5606" i="1"/>
  <c r="L5607" i="1"/>
  <c r="L5608" i="1"/>
  <c r="L5609" i="1"/>
  <c r="L5610" i="1"/>
  <c r="L5611" i="1"/>
  <c r="L5612" i="1"/>
  <c r="L5613" i="1"/>
  <c r="L5614" i="1"/>
  <c r="L5615" i="1"/>
  <c r="L5616" i="1"/>
  <c r="L5617" i="1"/>
  <c r="L5618" i="1"/>
  <c r="L5619" i="1"/>
  <c r="L5620" i="1"/>
  <c r="L5621" i="1"/>
  <c r="L5622" i="1"/>
  <c r="L5623" i="1"/>
  <c r="L5624" i="1"/>
  <c r="L5625" i="1"/>
  <c r="L5626" i="1"/>
  <c r="L5627" i="1"/>
  <c r="L5628" i="1"/>
  <c r="L5629" i="1"/>
  <c r="L5630" i="1"/>
  <c r="L5631" i="1"/>
  <c r="L5632" i="1"/>
  <c r="L5633" i="1"/>
  <c r="L5634" i="1"/>
  <c r="L5635" i="1"/>
  <c r="L5636" i="1"/>
  <c r="L5637" i="1"/>
  <c r="L5638" i="1"/>
  <c r="L5639" i="1"/>
  <c r="L5640" i="1"/>
  <c r="L5641" i="1"/>
  <c r="L5642" i="1"/>
  <c r="L5643" i="1"/>
  <c r="L5644" i="1"/>
  <c r="L5645" i="1"/>
  <c r="L5646" i="1"/>
  <c r="L5647" i="1"/>
  <c r="L5648" i="1"/>
  <c r="L5649" i="1"/>
  <c r="L5650" i="1"/>
  <c r="L5651" i="1"/>
  <c r="L5652" i="1"/>
  <c r="L5653" i="1"/>
  <c r="L5654" i="1"/>
  <c r="L5655" i="1"/>
  <c r="L5656" i="1"/>
  <c r="L5657" i="1"/>
  <c r="L5658" i="1"/>
  <c r="L5659" i="1"/>
  <c r="L5660" i="1"/>
  <c r="L5661" i="1"/>
  <c r="L5662" i="1"/>
  <c r="L5663" i="1"/>
  <c r="L5664" i="1"/>
  <c r="L5665" i="1"/>
  <c r="L5666" i="1"/>
  <c r="L5667" i="1"/>
  <c r="L5668" i="1"/>
  <c r="L5669" i="1"/>
  <c r="L5670" i="1"/>
  <c r="L5671" i="1"/>
  <c r="L5672" i="1"/>
  <c r="L5673" i="1"/>
  <c r="L5674" i="1"/>
  <c r="L5675" i="1"/>
  <c r="L5676" i="1"/>
  <c r="L5677" i="1"/>
  <c r="L5678" i="1"/>
  <c r="L5679" i="1"/>
  <c r="L5680" i="1"/>
  <c r="L5681" i="1"/>
  <c r="L5682" i="1"/>
  <c r="L5683" i="1"/>
  <c r="L5684" i="1"/>
  <c r="L5685" i="1"/>
  <c r="L5686" i="1"/>
  <c r="L5687" i="1"/>
  <c r="L5688" i="1"/>
  <c r="L5689" i="1"/>
  <c r="L5690" i="1"/>
  <c r="L5691" i="1"/>
  <c r="L5692" i="1"/>
  <c r="L5693" i="1"/>
  <c r="L5694" i="1"/>
  <c r="L5695" i="1"/>
  <c r="L5696" i="1"/>
  <c r="L5697" i="1"/>
  <c r="L5698" i="1"/>
  <c r="L5699" i="1"/>
  <c r="L5700" i="1"/>
  <c r="L5701" i="1"/>
  <c r="L5702" i="1"/>
  <c r="L5703" i="1"/>
  <c r="L5704" i="1"/>
  <c r="L5705" i="1"/>
  <c r="L5706" i="1"/>
  <c r="L5707" i="1"/>
  <c r="L5708" i="1"/>
  <c r="L5709" i="1"/>
  <c r="L5710" i="1"/>
  <c r="L5711" i="1"/>
  <c r="L5712" i="1"/>
  <c r="L5713" i="1"/>
  <c r="L5714" i="1"/>
  <c r="L5715" i="1"/>
  <c r="L5716" i="1"/>
  <c r="L5717" i="1"/>
  <c r="L5718" i="1"/>
  <c r="L5719" i="1"/>
  <c r="L5720" i="1"/>
  <c r="L5721" i="1"/>
  <c r="L5722" i="1"/>
  <c r="L5723" i="1"/>
  <c r="L5724" i="1"/>
  <c r="L5725" i="1"/>
  <c r="L5726" i="1"/>
  <c r="L5727" i="1"/>
  <c r="L5728" i="1"/>
  <c r="L5729" i="1"/>
  <c r="L5730" i="1"/>
  <c r="L5731" i="1"/>
  <c r="L5732" i="1"/>
  <c r="L5733" i="1"/>
  <c r="L5734" i="1"/>
  <c r="L5735" i="1"/>
  <c r="L5736" i="1"/>
  <c r="L5737" i="1"/>
  <c r="L5738" i="1"/>
  <c r="L5739" i="1"/>
  <c r="L5740" i="1"/>
  <c r="L5741" i="1"/>
  <c r="L5742" i="1"/>
  <c r="L5743" i="1"/>
  <c r="L5744" i="1"/>
  <c r="L5745" i="1"/>
  <c r="L5746" i="1"/>
  <c r="L5747" i="1"/>
  <c r="L5748" i="1"/>
  <c r="L5749" i="1"/>
  <c r="L5750" i="1"/>
  <c r="L5751" i="1"/>
  <c r="L5752" i="1"/>
  <c r="L5753" i="1"/>
  <c r="L5754" i="1"/>
  <c r="L5755" i="1"/>
  <c r="L5756" i="1"/>
  <c r="L5757" i="1"/>
  <c r="L5758" i="1"/>
  <c r="L5759" i="1"/>
  <c r="L5760" i="1"/>
  <c r="L5761" i="1"/>
  <c r="L5762" i="1"/>
  <c r="L5763" i="1"/>
  <c r="L5764" i="1"/>
  <c r="L5765" i="1"/>
  <c r="L5766" i="1"/>
  <c r="L5767" i="1"/>
  <c r="L5768" i="1"/>
  <c r="L5769" i="1"/>
  <c r="L5770" i="1"/>
  <c r="L5771" i="1"/>
  <c r="L5772" i="1"/>
  <c r="L5773" i="1"/>
  <c r="L5774" i="1"/>
  <c r="L5775" i="1"/>
  <c r="L5776" i="1"/>
  <c r="L5777" i="1"/>
  <c r="L5778" i="1"/>
  <c r="L5779" i="1"/>
  <c r="L5780" i="1"/>
  <c r="L5781" i="1"/>
  <c r="L5782" i="1"/>
  <c r="L5783" i="1"/>
  <c r="L5784" i="1"/>
  <c r="L5785" i="1"/>
  <c r="L5786" i="1"/>
  <c r="L5787" i="1"/>
  <c r="L5788" i="1"/>
  <c r="L5789" i="1"/>
  <c r="L5790" i="1"/>
  <c r="L5791" i="1"/>
  <c r="L5792" i="1"/>
  <c r="L5793" i="1"/>
  <c r="L5794" i="1"/>
  <c r="L5795" i="1"/>
  <c r="L5796" i="1"/>
  <c r="L5797" i="1"/>
  <c r="L5798" i="1"/>
  <c r="L5799" i="1"/>
  <c r="L5800" i="1"/>
  <c r="L5801" i="1"/>
  <c r="L5802" i="1"/>
  <c r="L5803" i="1"/>
  <c r="L5804" i="1"/>
  <c r="L5805" i="1"/>
  <c r="L5806" i="1"/>
  <c r="L5807" i="1"/>
  <c r="L5808" i="1"/>
  <c r="L5809" i="1"/>
  <c r="L5810" i="1"/>
  <c r="L5811" i="1"/>
  <c r="L5812" i="1"/>
  <c r="L5813" i="1"/>
  <c r="L5814" i="1"/>
  <c r="L5815" i="1"/>
  <c r="L5816" i="1"/>
  <c r="L5817" i="1"/>
  <c r="L5818" i="1"/>
  <c r="L5819" i="1"/>
  <c r="L5820" i="1"/>
  <c r="L5821" i="1"/>
  <c r="L5822" i="1"/>
  <c r="L5823" i="1"/>
  <c r="L5824" i="1"/>
  <c r="L5825" i="1"/>
  <c r="L5826" i="1"/>
  <c r="L5827" i="1"/>
  <c r="L5828" i="1"/>
  <c r="L5829" i="1"/>
  <c r="L5830" i="1"/>
  <c r="L5831" i="1"/>
  <c r="L5832" i="1"/>
  <c r="L5833" i="1"/>
  <c r="L5834" i="1"/>
  <c r="L5835" i="1"/>
  <c r="L5836" i="1"/>
  <c r="L5837" i="1"/>
  <c r="L5838" i="1"/>
  <c r="L5839" i="1"/>
  <c r="L5840" i="1"/>
  <c r="L5841" i="1"/>
  <c r="L5842" i="1"/>
  <c r="L5843" i="1"/>
  <c r="L5844" i="1"/>
  <c r="L5845" i="1"/>
  <c r="L5846" i="1"/>
  <c r="L5847" i="1"/>
  <c r="L5848" i="1"/>
  <c r="L5849" i="1"/>
  <c r="L5850" i="1"/>
  <c r="L5851" i="1"/>
  <c r="L5852" i="1"/>
  <c r="L5853" i="1"/>
  <c r="L5854" i="1"/>
  <c r="L5855" i="1"/>
  <c r="L5856" i="1"/>
  <c r="L5857" i="1"/>
  <c r="L5858" i="1"/>
  <c r="L5859" i="1"/>
  <c r="L5860" i="1"/>
  <c r="L5861" i="1"/>
  <c r="L5862" i="1"/>
  <c r="L5863" i="1"/>
  <c r="L5864" i="1"/>
  <c r="L5865" i="1"/>
  <c r="L5866" i="1"/>
  <c r="L5867" i="1"/>
  <c r="L5868" i="1"/>
  <c r="L5869" i="1"/>
  <c r="L5870" i="1"/>
  <c r="L5871" i="1"/>
  <c r="L5872" i="1"/>
  <c r="L5873" i="1"/>
  <c r="L5874" i="1"/>
  <c r="L5875" i="1"/>
  <c r="L5876" i="1"/>
  <c r="L5877" i="1"/>
  <c r="L5878" i="1"/>
  <c r="L5879" i="1"/>
  <c r="L5880" i="1"/>
  <c r="L5881" i="1"/>
  <c r="L5882" i="1"/>
  <c r="L5883" i="1"/>
  <c r="L5884" i="1"/>
  <c r="L5885" i="1"/>
  <c r="L5886" i="1"/>
  <c r="L5887" i="1"/>
  <c r="L5888" i="1"/>
  <c r="L5889" i="1"/>
  <c r="L5890" i="1"/>
  <c r="L5891" i="1"/>
  <c r="L5892" i="1"/>
  <c r="L5893" i="1"/>
  <c r="L5894" i="1"/>
  <c r="L5895" i="1"/>
  <c r="L5896" i="1"/>
  <c r="L5897" i="1"/>
  <c r="L5898" i="1"/>
  <c r="L5899" i="1"/>
  <c r="L5900" i="1"/>
  <c r="L5901" i="1"/>
  <c r="L5902" i="1"/>
  <c r="L5903" i="1"/>
  <c r="L5904" i="1"/>
  <c r="L5905" i="1"/>
  <c r="L5906" i="1"/>
  <c r="L5907" i="1"/>
  <c r="L5908" i="1"/>
  <c r="L5909" i="1"/>
  <c r="L5910" i="1"/>
  <c r="L5911" i="1"/>
  <c r="L5912" i="1"/>
  <c r="L5913" i="1"/>
  <c r="L5914" i="1"/>
  <c r="L5915" i="1"/>
  <c r="L5916" i="1"/>
  <c r="L5917" i="1"/>
  <c r="L5918" i="1"/>
  <c r="L5919" i="1"/>
  <c r="L5920" i="1"/>
  <c r="L5921" i="1"/>
  <c r="L5922" i="1"/>
  <c r="L5923" i="1"/>
  <c r="L5924" i="1"/>
  <c r="L5925" i="1"/>
  <c r="L5926" i="1"/>
  <c r="L5927" i="1"/>
  <c r="L5928" i="1"/>
  <c r="L5929" i="1"/>
  <c r="L5930" i="1"/>
  <c r="L5931" i="1"/>
  <c r="L5932" i="1"/>
  <c r="L5933" i="1"/>
  <c r="L5934" i="1"/>
  <c r="L5935" i="1"/>
  <c r="L5936" i="1"/>
  <c r="L5937" i="1"/>
  <c r="L5938" i="1"/>
  <c r="L5939" i="1"/>
  <c r="L5940" i="1"/>
  <c r="L5941" i="1"/>
  <c r="L5942" i="1"/>
  <c r="L5943" i="1"/>
  <c r="L5944" i="1"/>
  <c r="L5945" i="1"/>
  <c r="L5946" i="1"/>
  <c r="L5947" i="1"/>
  <c r="L5948" i="1"/>
  <c r="L5949" i="1"/>
  <c r="L5950" i="1"/>
  <c r="L5951" i="1"/>
  <c r="L5952" i="1"/>
  <c r="L5953" i="1"/>
  <c r="L5954" i="1"/>
  <c r="L5955" i="1"/>
  <c r="L5956" i="1"/>
  <c r="L5957" i="1"/>
  <c r="L5958" i="1"/>
  <c r="L5959" i="1"/>
  <c r="L5960" i="1"/>
  <c r="L5961" i="1"/>
  <c r="L5962" i="1"/>
  <c r="L5963" i="1"/>
  <c r="L5964" i="1"/>
  <c r="L5965" i="1"/>
  <c r="L5966" i="1"/>
  <c r="L5967" i="1"/>
  <c r="L5968" i="1"/>
  <c r="L5969" i="1"/>
  <c r="L5970" i="1"/>
  <c r="L5971" i="1"/>
  <c r="L5972" i="1"/>
  <c r="L5973" i="1"/>
  <c r="L5974" i="1"/>
  <c r="L5975" i="1"/>
  <c r="L5976" i="1"/>
  <c r="L5977" i="1"/>
  <c r="L5978" i="1"/>
  <c r="L5979" i="1"/>
  <c r="L5980" i="1"/>
  <c r="L5981" i="1"/>
  <c r="L5982" i="1"/>
  <c r="L5983" i="1"/>
  <c r="L5984" i="1"/>
  <c r="L5985" i="1"/>
  <c r="L5986" i="1"/>
  <c r="L5987" i="1"/>
  <c r="L5988" i="1"/>
  <c r="L5989" i="1"/>
  <c r="L5990" i="1"/>
  <c r="L5991" i="1"/>
  <c r="L5992" i="1"/>
  <c r="L5993" i="1"/>
  <c r="L5994" i="1"/>
  <c r="L5995" i="1"/>
  <c r="L5996" i="1"/>
  <c r="L5997" i="1"/>
  <c r="L5998" i="1"/>
  <c r="L5999" i="1"/>
  <c r="L6000" i="1"/>
  <c r="L6001" i="1"/>
  <c r="L6002" i="1"/>
  <c r="L6003" i="1"/>
  <c r="L6004" i="1"/>
  <c r="L6005" i="1"/>
  <c r="L6006" i="1"/>
  <c r="L6007" i="1"/>
  <c r="L6008" i="1"/>
  <c r="L6009" i="1"/>
  <c r="L6010" i="1"/>
  <c r="L6011" i="1"/>
  <c r="L6012" i="1"/>
  <c r="L6013" i="1"/>
  <c r="L6014" i="1"/>
  <c r="L6015" i="1"/>
  <c r="L6016" i="1"/>
  <c r="L6017" i="1"/>
  <c r="L6018" i="1"/>
  <c r="L6019" i="1"/>
  <c r="L6020" i="1"/>
  <c r="L6021" i="1"/>
  <c r="L6022" i="1"/>
  <c r="L6023" i="1"/>
  <c r="L6024" i="1"/>
  <c r="L6025" i="1"/>
  <c r="L6026" i="1"/>
  <c r="L6027" i="1"/>
  <c r="L6028" i="1"/>
  <c r="L6029" i="1"/>
  <c r="L6030" i="1"/>
  <c r="L6031" i="1"/>
  <c r="L6032" i="1"/>
  <c r="L6033" i="1"/>
  <c r="L6034" i="1"/>
  <c r="L6035" i="1"/>
  <c r="L6036" i="1"/>
  <c r="L6037" i="1"/>
  <c r="L6038" i="1"/>
  <c r="L6039" i="1"/>
  <c r="L6040" i="1"/>
  <c r="L6041" i="1"/>
  <c r="L6042" i="1"/>
  <c r="L6043" i="1"/>
  <c r="L6044" i="1"/>
  <c r="L6045" i="1"/>
  <c r="L6046" i="1"/>
  <c r="L6047" i="1"/>
  <c r="L6048" i="1"/>
  <c r="L6049" i="1"/>
  <c r="L6050" i="1"/>
  <c r="L6051" i="1"/>
  <c r="L6052" i="1"/>
  <c r="L6053" i="1"/>
  <c r="L6054" i="1"/>
  <c r="L6055" i="1"/>
  <c r="L6056" i="1"/>
  <c r="L6057" i="1"/>
  <c r="L6058" i="1"/>
  <c r="L6059" i="1"/>
  <c r="L6060" i="1"/>
  <c r="L6061" i="1"/>
  <c r="L6062" i="1"/>
  <c r="L6063" i="1"/>
  <c r="L6064" i="1"/>
  <c r="L6065" i="1"/>
  <c r="L6066" i="1"/>
  <c r="L6067" i="1"/>
  <c r="L6068" i="1"/>
  <c r="L6069" i="1"/>
  <c r="L6070" i="1"/>
  <c r="L6071" i="1"/>
  <c r="L6072" i="1"/>
  <c r="L6073" i="1"/>
  <c r="L6074" i="1"/>
  <c r="L6075" i="1"/>
  <c r="L6076" i="1"/>
  <c r="L6077" i="1"/>
  <c r="L6078" i="1"/>
  <c r="L6079" i="1"/>
  <c r="L6080" i="1"/>
  <c r="L6081" i="1"/>
  <c r="L6082" i="1"/>
  <c r="L6083" i="1"/>
  <c r="L6084" i="1"/>
  <c r="L6085" i="1"/>
  <c r="L6086" i="1"/>
  <c r="L6087" i="1"/>
  <c r="L6088" i="1"/>
  <c r="L6089" i="1"/>
  <c r="L6090" i="1"/>
  <c r="L6091" i="1"/>
  <c r="L6092" i="1"/>
  <c r="L6093" i="1"/>
  <c r="L6094" i="1"/>
  <c r="L6095" i="1"/>
  <c r="L6096" i="1"/>
  <c r="L6097" i="1"/>
  <c r="L6098" i="1"/>
  <c r="L6099" i="1"/>
  <c r="L6100" i="1"/>
  <c r="L6101" i="1"/>
  <c r="L6102" i="1"/>
  <c r="L6103" i="1"/>
  <c r="L6104" i="1"/>
  <c r="L6105" i="1"/>
  <c r="L6106" i="1"/>
  <c r="L6107" i="1"/>
  <c r="L6108" i="1"/>
  <c r="L6109" i="1"/>
  <c r="L6110" i="1"/>
  <c r="L6111" i="1"/>
  <c r="L6112" i="1"/>
  <c r="L6113" i="1"/>
  <c r="L6114" i="1"/>
  <c r="L6115" i="1"/>
  <c r="L6116" i="1"/>
  <c r="L6117" i="1"/>
  <c r="L6118" i="1"/>
  <c r="L6119" i="1"/>
  <c r="L6120" i="1"/>
  <c r="L6121" i="1"/>
  <c r="L6122" i="1"/>
  <c r="L6123" i="1"/>
  <c r="L6124" i="1"/>
  <c r="L6125" i="1"/>
  <c r="L6126" i="1"/>
  <c r="L6127" i="1"/>
  <c r="L6128" i="1"/>
  <c r="L6129" i="1"/>
  <c r="L6130" i="1"/>
  <c r="L6131" i="1"/>
  <c r="L6132" i="1"/>
  <c r="L6133" i="1"/>
  <c r="L6134" i="1"/>
  <c r="L6135" i="1"/>
  <c r="L6136" i="1"/>
  <c r="L6137" i="1"/>
  <c r="L6138" i="1"/>
  <c r="L6139" i="1"/>
  <c r="L6140" i="1"/>
  <c r="L6141" i="1"/>
  <c r="L6142" i="1"/>
  <c r="L6143" i="1"/>
  <c r="L6144" i="1"/>
  <c r="L6145" i="1"/>
  <c r="L6146" i="1"/>
  <c r="L6147" i="1"/>
  <c r="L6148" i="1"/>
  <c r="L6149" i="1"/>
  <c r="L6150" i="1"/>
  <c r="L6151" i="1"/>
  <c r="L6152" i="1"/>
  <c r="L6153" i="1"/>
  <c r="L6154" i="1"/>
  <c r="L6155" i="1"/>
  <c r="L6156" i="1"/>
  <c r="L6157" i="1"/>
  <c r="L6158" i="1"/>
  <c r="L6159" i="1"/>
  <c r="L6160" i="1"/>
  <c r="L6161" i="1"/>
  <c r="L6162" i="1"/>
  <c r="L6163" i="1"/>
  <c r="L6164" i="1"/>
  <c r="L6165" i="1"/>
  <c r="L6166" i="1"/>
  <c r="L6167" i="1"/>
  <c r="L6168" i="1"/>
  <c r="L6169" i="1"/>
  <c r="L6170" i="1"/>
  <c r="L6171" i="1"/>
  <c r="L6172" i="1"/>
  <c r="L6173" i="1"/>
  <c r="L6174" i="1"/>
  <c r="L6175" i="1"/>
  <c r="L6176" i="1"/>
  <c r="L6177" i="1"/>
  <c r="L6178" i="1"/>
  <c r="L6179" i="1"/>
  <c r="L6180" i="1"/>
  <c r="L6181" i="1"/>
  <c r="L6182" i="1"/>
  <c r="L6183" i="1"/>
  <c r="L6184" i="1"/>
  <c r="L6185" i="1"/>
  <c r="L6186" i="1"/>
  <c r="L6187" i="1"/>
  <c r="L6188" i="1"/>
  <c r="L6189" i="1"/>
  <c r="L6190" i="1"/>
  <c r="L6191" i="1"/>
  <c r="L6192" i="1"/>
  <c r="L6193" i="1"/>
  <c r="L6194" i="1"/>
  <c r="L6195" i="1"/>
  <c r="L6196" i="1"/>
  <c r="L6197" i="1"/>
  <c r="L6198" i="1"/>
  <c r="L6199" i="1"/>
  <c r="L6200" i="1"/>
  <c r="L6201" i="1"/>
  <c r="L6202" i="1"/>
  <c r="L6203" i="1"/>
  <c r="L6204" i="1"/>
  <c r="L6205" i="1"/>
  <c r="L6206" i="1"/>
  <c r="L6207" i="1"/>
  <c r="L6208" i="1"/>
  <c r="L6209" i="1"/>
  <c r="L6210" i="1"/>
  <c r="L6211" i="1"/>
  <c r="L6212" i="1"/>
  <c r="L6213" i="1"/>
  <c r="L6214" i="1"/>
  <c r="L6215" i="1"/>
  <c r="L6216" i="1"/>
  <c r="L6217" i="1"/>
  <c r="L6218" i="1"/>
  <c r="L6219" i="1"/>
  <c r="L6220" i="1"/>
  <c r="L6221" i="1"/>
  <c r="L6222" i="1"/>
  <c r="L6223" i="1"/>
  <c r="L6224" i="1"/>
  <c r="L6225" i="1"/>
  <c r="L6226" i="1"/>
  <c r="L6227" i="1"/>
  <c r="L6228" i="1"/>
  <c r="L6229" i="1"/>
  <c r="L6230" i="1"/>
  <c r="L6231" i="1"/>
  <c r="L6232" i="1"/>
  <c r="L6233" i="1"/>
  <c r="L6234" i="1"/>
  <c r="L6235" i="1"/>
  <c r="L6236" i="1"/>
  <c r="L6237" i="1"/>
  <c r="L6238" i="1"/>
  <c r="L6239" i="1"/>
  <c r="L6240" i="1"/>
  <c r="L6241" i="1"/>
  <c r="L6242" i="1"/>
  <c r="L6243" i="1"/>
  <c r="L6244" i="1"/>
  <c r="L6245" i="1"/>
  <c r="L6246" i="1"/>
  <c r="L6247" i="1"/>
  <c r="L6248" i="1"/>
  <c r="L6249" i="1"/>
  <c r="L6250" i="1"/>
  <c r="L6251" i="1"/>
  <c r="L6252" i="1"/>
  <c r="L6253" i="1"/>
  <c r="L6254" i="1"/>
  <c r="L6255" i="1"/>
  <c r="L6256" i="1"/>
  <c r="L6257" i="1"/>
  <c r="L6258" i="1"/>
  <c r="L6259" i="1"/>
  <c r="L6260" i="1"/>
  <c r="L6261" i="1"/>
  <c r="L6262" i="1"/>
  <c r="L6263" i="1"/>
  <c r="L6264" i="1"/>
  <c r="L6265" i="1"/>
  <c r="L6266" i="1"/>
  <c r="L6267" i="1"/>
  <c r="L6268" i="1"/>
  <c r="L6269" i="1"/>
  <c r="L6270" i="1"/>
  <c r="L6271" i="1"/>
  <c r="L6272" i="1"/>
  <c r="L6273" i="1"/>
  <c r="L6274" i="1"/>
  <c r="L6275" i="1"/>
  <c r="L6276" i="1"/>
  <c r="L6277" i="1"/>
  <c r="L6278" i="1"/>
  <c r="L6279" i="1"/>
  <c r="L6280" i="1"/>
  <c r="L6281" i="1"/>
  <c r="L6282" i="1"/>
  <c r="L6283" i="1"/>
  <c r="L6284" i="1"/>
  <c r="L6285" i="1"/>
  <c r="L6286" i="1"/>
  <c r="L6287" i="1"/>
  <c r="L6288" i="1"/>
  <c r="L6289" i="1"/>
  <c r="L6290" i="1"/>
  <c r="L6291" i="1"/>
  <c r="L6292" i="1"/>
  <c r="L6293" i="1"/>
  <c r="L6294" i="1"/>
  <c r="L6295" i="1"/>
  <c r="L6296" i="1"/>
  <c r="L6297" i="1"/>
  <c r="L6298" i="1"/>
  <c r="L6299" i="1"/>
  <c r="L6300" i="1"/>
  <c r="L6301" i="1"/>
  <c r="L6302" i="1"/>
  <c r="L6303" i="1"/>
  <c r="L6304" i="1"/>
  <c r="L6305" i="1"/>
  <c r="L6306" i="1"/>
  <c r="L6307" i="1"/>
  <c r="L6308" i="1"/>
  <c r="L6309" i="1"/>
  <c r="L6310" i="1"/>
  <c r="L6311" i="1"/>
  <c r="L6312" i="1"/>
  <c r="L6313" i="1"/>
  <c r="L6314" i="1"/>
  <c r="L6315" i="1"/>
  <c r="L6316" i="1"/>
  <c r="L6317" i="1"/>
  <c r="L6318" i="1"/>
  <c r="L6319" i="1"/>
  <c r="L6320" i="1"/>
  <c r="L6321" i="1"/>
  <c r="L6322" i="1"/>
  <c r="L6323" i="1"/>
  <c r="L6324" i="1"/>
  <c r="L6325" i="1"/>
  <c r="L6326" i="1"/>
  <c r="L6327" i="1"/>
  <c r="L6328" i="1"/>
  <c r="L6329" i="1"/>
  <c r="L6330" i="1"/>
  <c r="L6331" i="1"/>
  <c r="L6332" i="1"/>
  <c r="L6333" i="1"/>
  <c r="L6334" i="1"/>
  <c r="L6335" i="1"/>
  <c r="L6336" i="1"/>
  <c r="L6337" i="1"/>
  <c r="L6338" i="1"/>
  <c r="L6339" i="1"/>
  <c r="L6340" i="1"/>
  <c r="L6341" i="1"/>
  <c r="L6342" i="1"/>
  <c r="L6343" i="1"/>
  <c r="L6344" i="1"/>
  <c r="L6345" i="1"/>
  <c r="L6346" i="1"/>
  <c r="L6347" i="1"/>
  <c r="L6348" i="1"/>
  <c r="L6349" i="1"/>
  <c r="L6350" i="1"/>
  <c r="L6351" i="1"/>
  <c r="L6352" i="1"/>
  <c r="L6353" i="1"/>
  <c r="L6354" i="1"/>
  <c r="L6355" i="1"/>
  <c r="L6356" i="1"/>
  <c r="L6357" i="1"/>
  <c r="L6358" i="1"/>
  <c r="L6359" i="1"/>
  <c r="L6360" i="1"/>
  <c r="L6361" i="1"/>
  <c r="L6362" i="1"/>
  <c r="L6363" i="1"/>
  <c r="L6364" i="1"/>
  <c r="L6365" i="1"/>
  <c r="L6366" i="1"/>
  <c r="L6367" i="1"/>
  <c r="L6368" i="1"/>
  <c r="L6369" i="1"/>
  <c r="L6370" i="1"/>
  <c r="L6371" i="1"/>
  <c r="L6372" i="1"/>
  <c r="L6373" i="1"/>
  <c r="L6374" i="1"/>
  <c r="L6375" i="1"/>
  <c r="L6376" i="1"/>
  <c r="L6377" i="1"/>
  <c r="L6378" i="1"/>
  <c r="L6379" i="1"/>
  <c r="L6380" i="1"/>
  <c r="L6381" i="1"/>
  <c r="L6382" i="1"/>
  <c r="L6383" i="1"/>
  <c r="L6384" i="1"/>
  <c r="L6385" i="1"/>
  <c r="L6386" i="1"/>
  <c r="L6387" i="1"/>
  <c r="L6388" i="1"/>
  <c r="L6389" i="1"/>
  <c r="L6390" i="1"/>
  <c r="L6391" i="1"/>
  <c r="L6392" i="1"/>
  <c r="L6393" i="1"/>
  <c r="L6394" i="1"/>
  <c r="L6395" i="1"/>
  <c r="L6396" i="1"/>
  <c r="L6397" i="1"/>
  <c r="L6398" i="1"/>
  <c r="L6399" i="1"/>
  <c r="L6400" i="1"/>
  <c r="L6401" i="1"/>
  <c r="L6402" i="1"/>
  <c r="L6403" i="1"/>
  <c r="L6404" i="1"/>
  <c r="L6405" i="1"/>
  <c r="L6406" i="1"/>
  <c r="L6407" i="1"/>
  <c r="L6408" i="1"/>
  <c r="L6409" i="1"/>
  <c r="L6410" i="1"/>
  <c r="L6411" i="1"/>
  <c r="L6412" i="1"/>
  <c r="L6413" i="1"/>
  <c r="L6414" i="1"/>
  <c r="L6415" i="1"/>
  <c r="L6416" i="1"/>
  <c r="L6417" i="1"/>
  <c r="L6418" i="1"/>
  <c r="L6419" i="1"/>
  <c r="L6420" i="1"/>
  <c r="L6421" i="1"/>
  <c r="L6422" i="1"/>
  <c r="L6423" i="1"/>
  <c r="L6424" i="1"/>
  <c r="L6425" i="1"/>
  <c r="L6426" i="1"/>
  <c r="L6427" i="1"/>
  <c r="L6428" i="1"/>
  <c r="L6429" i="1"/>
  <c r="L6430" i="1"/>
  <c r="L6431" i="1"/>
  <c r="L6432" i="1"/>
  <c r="L6433" i="1"/>
  <c r="L6434" i="1"/>
  <c r="L6435" i="1"/>
  <c r="L6436" i="1"/>
  <c r="L6437" i="1"/>
  <c r="L6438" i="1"/>
  <c r="L6439" i="1"/>
  <c r="L6440" i="1"/>
  <c r="L6441" i="1"/>
  <c r="L6442" i="1"/>
  <c r="L6443" i="1"/>
  <c r="L6444" i="1"/>
  <c r="L6445" i="1"/>
  <c r="L6446" i="1"/>
  <c r="L6447" i="1"/>
  <c r="L6448" i="1"/>
  <c r="L6449" i="1"/>
  <c r="L6450" i="1"/>
  <c r="L6451" i="1"/>
  <c r="L6452" i="1"/>
  <c r="L6453" i="1"/>
  <c r="L6454" i="1"/>
  <c r="L6455" i="1"/>
  <c r="L6456" i="1"/>
  <c r="L6457" i="1"/>
  <c r="L6458" i="1"/>
  <c r="L6459" i="1"/>
  <c r="L6460" i="1"/>
  <c r="L6461" i="1"/>
  <c r="L6462" i="1"/>
  <c r="L6463" i="1"/>
  <c r="L6464" i="1"/>
  <c r="L6465" i="1"/>
  <c r="L6466" i="1"/>
  <c r="L6467" i="1"/>
  <c r="L6468" i="1"/>
  <c r="L6469" i="1"/>
  <c r="L6470" i="1"/>
  <c r="L6471" i="1"/>
  <c r="L6472" i="1"/>
  <c r="L6473" i="1"/>
  <c r="L6474" i="1"/>
  <c r="L6475" i="1"/>
  <c r="L6476" i="1"/>
  <c r="L6477" i="1"/>
  <c r="L6478" i="1"/>
  <c r="L6479" i="1"/>
  <c r="L6480" i="1"/>
  <c r="L6481" i="1"/>
  <c r="L6482" i="1"/>
  <c r="L6483" i="1"/>
  <c r="L6484" i="1"/>
  <c r="L6485" i="1"/>
  <c r="L6486" i="1"/>
  <c r="L6487" i="1"/>
  <c r="L6488" i="1"/>
  <c r="L6489" i="1"/>
  <c r="L6490" i="1"/>
  <c r="L6491" i="1"/>
  <c r="L6492" i="1"/>
  <c r="L6493" i="1"/>
  <c r="L6494" i="1"/>
  <c r="L6495" i="1"/>
  <c r="L6496" i="1"/>
  <c r="L6497" i="1"/>
  <c r="L6498" i="1"/>
  <c r="L6499" i="1"/>
  <c r="L6500" i="1"/>
  <c r="L6501" i="1"/>
  <c r="L6502" i="1"/>
  <c r="L6503" i="1"/>
  <c r="L6504" i="1"/>
  <c r="L6505" i="1"/>
  <c r="L6506" i="1"/>
  <c r="L6507" i="1"/>
  <c r="L6508" i="1"/>
  <c r="L6509" i="1"/>
  <c r="L6510" i="1"/>
  <c r="L6511" i="1"/>
  <c r="L6512" i="1"/>
  <c r="L6513" i="1"/>
  <c r="L6514" i="1"/>
  <c r="L6515" i="1"/>
  <c r="L6516" i="1"/>
  <c r="L6517" i="1"/>
  <c r="L6518" i="1"/>
  <c r="L6519" i="1"/>
  <c r="L6520" i="1"/>
  <c r="L6521" i="1"/>
  <c r="L6522" i="1"/>
  <c r="L6523" i="1"/>
  <c r="L6524" i="1"/>
  <c r="L6525" i="1"/>
  <c r="L6526" i="1"/>
  <c r="L6527" i="1"/>
  <c r="L6528" i="1"/>
  <c r="L6529" i="1"/>
  <c r="L6530" i="1"/>
  <c r="L6531" i="1"/>
  <c r="L6532" i="1"/>
  <c r="L6533" i="1"/>
  <c r="L6534" i="1"/>
  <c r="L6535" i="1"/>
  <c r="L6536" i="1"/>
  <c r="L6537" i="1"/>
  <c r="L6538" i="1"/>
  <c r="L6539" i="1"/>
  <c r="L6540" i="1"/>
  <c r="L6541" i="1"/>
  <c r="L6542" i="1"/>
  <c r="L6543" i="1"/>
  <c r="L6544" i="1"/>
  <c r="L6545" i="1"/>
  <c r="L6546" i="1"/>
  <c r="L6547" i="1"/>
  <c r="L6548" i="1"/>
  <c r="L6549" i="1"/>
  <c r="L6550" i="1"/>
  <c r="L6551" i="1"/>
  <c r="L6552" i="1"/>
  <c r="L6553" i="1"/>
  <c r="L6554" i="1"/>
  <c r="L6555" i="1"/>
  <c r="L6556" i="1"/>
  <c r="L6557" i="1"/>
  <c r="L6558" i="1"/>
  <c r="L6559" i="1"/>
  <c r="L6560" i="1"/>
  <c r="L6561" i="1"/>
  <c r="L6562" i="1"/>
  <c r="L6563" i="1"/>
  <c r="L6564" i="1"/>
  <c r="L6565" i="1"/>
  <c r="L6566" i="1"/>
  <c r="L6567" i="1"/>
  <c r="L6568" i="1"/>
  <c r="L6569" i="1"/>
  <c r="L6570" i="1"/>
  <c r="L6571" i="1"/>
  <c r="L6572" i="1"/>
  <c r="L6573" i="1"/>
  <c r="L6574" i="1"/>
  <c r="L6575" i="1"/>
  <c r="L6576" i="1"/>
  <c r="L6577" i="1"/>
  <c r="L6578" i="1"/>
  <c r="L6579" i="1"/>
  <c r="L6580" i="1"/>
  <c r="L6581" i="1"/>
  <c r="L6582" i="1"/>
  <c r="L6583" i="1"/>
  <c r="L6584" i="1"/>
  <c r="L6585" i="1"/>
  <c r="L6586" i="1"/>
  <c r="L6587" i="1"/>
  <c r="L6588" i="1"/>
  <c r="L6589" i="1"/>
  <c r="L6590" i="1"/>
  <c r="L6591" i="1"/>
  <c r="L6592" i="1"/>
  <c r="L6593" i="1"/>
  <c r="L6594" i="1"/>
  <c r="L6595" i="1"/>
  <c r="L6596" i="1"/>
  <c r="L6597" i="1"/>
  <c r="L6598" i="1"/>
  <c r="L6599" i="1"/>
  <c r="L6600" i="1"/>
  <c r="L6601" i="1"/>
  <c r="L6602" i="1"/>
  <c r="L6603" i="1"/>
  <c r="L6604" i="1"/>
  <c r="L6605" i="1"/>
  <c r="L6606" i="1"/>
  <c r="L6607" i="1"/>
  <c r="L6608" i="1"/>
  <c r="L6609" i="1"/>
  <c r="L6610" i="1"/>
  <c r="L6611" i="1"/>
  <c r="L6612" i="1"/>
  <c r="L6613" i="1"/>
  <c r="L6614" i="1"/>
  <c r="L6615" i="1"/>
  <c r="L6616" i="1"/>
  <c r="L6617" i="1"/>
  <c r="L6618" i="1"/>
  <c r="L6619" i="1"/>
  <c r="L6620" i="1"/>
  <c r="L6621" i="1"/>
  <c r="L6622" i="1"/>
  <c r="L6623" i="1"/>
  <c r="L6624" i="1"/>
  <c r="L6625" i="1"/>
  <c r="L6626" i="1"/>
  <c r="L6627" i="1"/>
  <c r="L6628" i="1"/>
  <c r="L6629" i="1"/>
  <c r="L6630" i="1"/>
  <c r="L6631" i="1"/>
  <c r="L6632" i="1"/>
  <c r="L6633" i="1"/>
  <c r="L6634" i="1"/>
  <c r="L6635" i="1"/>
  <c r="L6636" i="1"/>
  <c r="L6637" i="1"/>
  <c r="L6638" i="1"/>
  <c r="L6639" i="1"/>
  <c r="L6640" i="1"/>
  <c r="L6641" i="1"/>
  <c r="L6642" i="1"/>
  <c r="L6643" i="1"/>
  <c r="L6644" i="1"/>
  <c r="L6645" i="1"/>
  <c r="L6646" i="1"/>
  <c r="L6647" i="1"/>
  <c r="L6648" i="1"/>
  <c r="L6649" i="1"/>
  <c r="L6650" i="1"/>
  <c r="L6651" i="1"/>
  <c r="L6652" i="1"/>
  <c r="L6653" i="1"/>
  <c r="L6654" i="1"/>
  <c r="L6655" i="1"/>
  <c r="L6656" i="1"/>
  <c r="L6657" i="1"/>
  <c r="L6658" i="1"/>
  <c r="L6659" i="1"/>
  <c r="L6660" i="1"/>
  <c r="L6661" i="1"/>
  <c r="L6662" i="1"/>
  <c r="L6663" i="1"/>
  <c r="L6664" i="1"/>
  <c r="L6665" i="1"/>
  <c r="L6666" i="1"/>
  <c r="L6667" i="1"/>
  <c r="L6668" i="1"/>
  <c r="L6669" i="1"/>
  <c r="L6670" i="1"/>
  <c r="L6671" i="1"/>
  <c r="L6672" i="1"/>
  <c r="L6673" i="1"/>
  <c r="L6674" i="1"/>
  <c r="L6675" i="1"/>
  <c r="L6676" i="1"/>
  <c r="L6677" i="1"/>
  <c r="L6678" i="1"/>
  <c r="L6679" i="1"/>
  <c r="L6680" i="1"/>
  <c r="L6681" i="1"/>
  <c r="L6682" i="1"/>
  <c r="L6683" i="1"/>
  <c r="L6684" i="1"/>
  <c r="L6685" i="1"/>
  <c r="L6686" i="1"/>
  <c r="L6687" i="1"/>
  <c r="L6688" i="1"/>
  <c r="L6689" i="1"/>
  <c r="L6690" i="1"/>
  <c r="L6691" i="1"/>
  <c r="L6692" i="1"/>
  <c r="L6693" i="1"/>
  <c r="L6694" i="1"/>
  <c r="L6695" i="1"/>
  <c r="L6696" i="1"/>
  <c r="L6697" i="1"/>
  <c r="L6698" i="1"/>
  <c r="L6699" i="1"/>
  <c r="L6700" i="1"/>
  <c r="L6701" i="1"/>
  <c r="L6702" i="1"/>
  <c r="L6703" i="1"/>
  <c r="L6704" i="1"/>
  <c r="L6705" i="1"/>
  <c r="L6706" i="1"/>
  <c r="L6707" i="1"/>
  <c r="L6708" i="1"/>
  <c r="L6709" i="1"/>
  <c r="L6710" i="1"/>
  <c r="L6711" i="1"/>
  <c r="L6712" i="1"/>
  <c r="L6713" i="1"/>
  <c r="L6714" i="1"/>
  <c r="L6715" i="1"/>
  <c r="L6716" i="1"/>
  <c r="L6717" i="1"/>
  <c r="L6718" i="1"/>
  <c r="L6719" i="1"/>
  <c r="L6720" i="1"/>
  <c r="L6721" i="1"/>
  <c r="L6722" i="1"/>
  <c r="L6723" i="1"/>
  <c r="L6724" i="1"/>
  <c r="L6725" i="1"/>
  <c r="L6726" i="1"/>
  <c r="L6727" i="1"/>
  <c r="L6728" i="1"/>
  <c r="L6729" i="1"/>
  <c r="L6730" i="1"/>
  <c r="L6731" i="1"/>
  <c r="L6732" i="1"/>
  <c r="L6733" i="1"/>
  <c r="L6734" i="1"/>
  <c r="L6735" i="1"/>
  <c r="L6736" i="1"/>
  <c r="L6737" i="1"/>
  <c r="L6738" i="1"/>
  <c r="L6739" i="1"/>
  <c r="L6740" i="1"/>
  <c r="L6741" i="1"/>
  <c r="L6742" i="1"/>
  <c r="L6743" i="1"/>
  <c r="L6744" i="1"/>
  <c r="L6745" i="1"/>
  <c r="L6746" i="1"/>
  <c r="L6747" i="1"/>
  <c r="L6748" i="1"/>
  <c r="L6749" i="1"/>
  <c r="L6750" i="1"/>
  <c r="L6751" i="1"/>
  <c r="L6752" i="1"/>
  <c r="L6753" i="1"/>
  <c r="L6754" i="1"/>
  <c r="L6755" i="1"/>
  <c r="L6756" i="1"/>
  <c r="L6757" i="1"/>
  <c r="L6758" i="1"/>
  <c r="L6759" i="1"/>
  <c r="L6760" i="1"/>
  <c r="L6761" i="1"/>
  <c r="L6762" i="1"/>
  <c r="L6763" i="1"/>
  <c r="L6764" i="1"/>
  <c r="L6765" i="1"/>
  <c r="L6766" i="1"/>
  <c r="L6767" i="1"/>
  <c r="L6768" i="1"/>
  <c r="L6769" i="1"/>
  <c r="L6770" i="1"/>
  <c r="L6771" i="1"/>
  <c r="L6772" i="1"/>
  <c r="L6773" i="1"/>
  <c r="L6774" i="1"/>
  <c r="L6775" i="1"/>
  <c r="L6776" i="1"/>
  <c r="L6777" i="1"/>
  <c r="L6778" i="1"/>
  <c r="L6779" i="1"/>
  <c r="L6780" i="1"/>
  <c r="L6781" i="1"/>
  <c r="L6782" i="1"/>
  <c r="L6783" i="1"/>
  <c r="L6784" i="1"/>
  <c r="L6785" i="1"/>
  <c r="L6786" i="1"/>
  <c r="L6787" i="1"/>
  <c r="L6788" i="1"/>
  <c r="L6789" i="1"/>
  <c r="L6790" i="1"/>
  <c r="L6791" i="1"/>
  <c r="L6792" i="1"/>
  <c r="L6793" i="1"/>
  <c r="L6794" i="1"/>
  <c r="L6795" i="1"/>
  <c r="L6796" i="1"/>
  <c r="L6797" i="1"/>
  <c r="L6798" i="1"/>
  <c r="L6799" i="1"/>
  <c r="L6800" i="1"/>
  <c r="L6801" i="1"/>
  <c r="L6802" i="1"/>
  <c r="L6803" i="1"/>
  <c r="L6804" i="1"/>
  <c r="L6805" i="1"/>
  <c r="L6806" i="1"/>
  <c r="L6807" i="1"/>
  <c r="L6808" i="1"/>
  <c r="L6809" i="1"/>
  <c r="L6810" i="1"/>
  <c r="L6811" i="1"/>
  <c r="L6812" i="1"/>
  <c r="L6813" i="1"/>
  <c r="L6814" i="1"/>
  <c r="L6815" i="1"/>
  <c r="L6816" i="1"/>
  <c r="L6817" i="1"/>
  <c r="L6818" i="1"/>
  <c r="L6819" i="1"/>
  <c r="L6820" i="1"/>
  <c r="L6821" i="1"/>
  <c r="L6822" i="1"/>
  <c r="L6823" i="1"/>
  <c r="L6824" i="1"/>
  <c r="L6825" i="1"/>
  <c r="L6826" i="1"/>
  <c r="L6827" i="1"/>
  <c r="L6828" i="1"/>
  <c r="L6829" i="1"/>
  <c r="L6830" i="1"/>
  <c r="L6831" i="1"/>
  <c r="L6832" i="1"/>
  <c r="L6833" i="1"/>
  <c r="L6834" i="1"/>
  <c r="L6835" i="1"/>
  <c r="L6836" i="1"/>
  <c r="L6837" i="1"/>
  <c r="L6838" i="1"/>
  <c r="L6839" i="1"/>
  <c r="L6840" i="1"/>
  <c r="L6841" i="1"/>
  <c r="L6842" i="1"/>
  <c r="L6843" i="1"/>
  <c r="L6844" i="1"/>
  <c r="L6845" i="1"/>
  <c r="L6846" i="1"/>
  <c r="L6847" i="1"/>
  <c r="L6848" i="1"/>
  <c r="L6849" i="1"/>
  <c r="L6850" i="1"/>
  <c r="L6851" i="1"/>
  <c r="L6852" i="1"/>
  <c r="L6853" i="1"/>
  <c r="L6854" i="1"/>
  <c r="L6855" i="1"/>
  <c r="L6856" i="1"/>
  <c r="L6857" i="1"/>
  <c r="L6858" i="1"/>
  <c r="L6859" i="1"/>
  <c r="L6860" i="1"/>
  <c r="L6861" i="1"/>
  <c r="L6862" i="1"/>
  <c r="L6863" i="1"/>
  <c r="L6864" i="1"/>
  <c r="L6865" i="1"/>
  <c r="L6866" i="1"/>
  <c r="L6867" i="1"/>
  <c r="L6868" i="1"/>
  <c r="L6869" i="1"/>
  <c r="L6870" i="1"/>
  <c r="L6871" i="1"/>
  <c r="L6872" i="1"/>
  <c r="L6873" i="1"/>
  <c r="L6874" i="1"/>
  <c r="L6875" i="1"/>
  <c r="L6876" i="1"/>
  <c r="L6877" i="1"/>
  <c r="L6878" i="1"/>
  <c r="L6879" i="1"/>
  <c r="L6880" i="1"/>
  <c r="L6881" i="1"/>
  <c r="L6882" i="1"/>
  <c r="L6883" i="1"/>
  <c r="L6884" i="1"/>
  <c r="L6885" i="1"/>
  <c r="L6886" i="1"/>
  <c r="L6887" i="1"/>
  <c r="L6888" i="1"/>
  <c r="L6889" i="1"/>
  <c r="L6890" i="1"/>
  <c r="L6891" i="1"/>
  <c r="L6892" i="1"/>
  <c r="L6893" i="1"/>
  <c r="L6894" i="1"/>
  <c r="L6895" i="1"/>
  <c r="L6896" i="1"/>
  <c r="L6897" i="1"/>
  <c r="L6898" i="1"/>
  <c r="L6899" i="1"/>
  <c r="L6900" i="1"/>
  <c r="L6901" i="1"/>
  <c r="L6902" i="1"/>
  <c r="L6903" i="1"/>
  <c r="L6904" i="1"/>
  <c r="L6905" i="1"/>
  <c r="L6906" i="1"/>
  <c r="L6907" i="1"/>
  <c r="L6908" i="1"/>
  <c r="L6909" i="1"/>
  <c r="L6910" i="1"/>
  <c r="L6911" i="1"/>
  <c r="L6912" i="1"/>
  <c r="L6913" i="1"/>
  <c r="L6914" i="1"/>
  <c r="L6915" i="1"/>
  <c r="L6916" i="1"/>
  <c r="L6917" i="1"/>
  <c r="L6918" i="1"/>
  <c r="L6919" i="1"/>
  <c r="L6920" i="1"/>
  <c r="L6921" i="1"/>
  <c r="L6922" i="1"/>
  <c r="L6923" i="1"/>
  <c r="L6924" i="1"/>
  <c r="L6925" i="1"/>
  <c r="L6926" i="1"/>
  <c r="L6927" i="1"/>
  <c r="L6928" i="1"/>
  <c r="L6929" i="1"/>
  <c r="L6930" i="1"/>
  <c r="L6931" i="1"/>
  <c r="L6932" i="1"/>
  <c r="L6933" i="1"/>
  <c r="L6934" i="1"/>
  <c r="L6935" i="1"/>
  <c r="L6936" i="1"/>
  <c r="L6937" i="1"/>
  <c r="L6938" i="1"/>
  <c r="L6939" i="1"/>
  <c r="L6940" i="1"/>
  <c r="L6941" i="1"/>
  <c r="L6942" i="1"/>
  <c r="L6943" i="1"/>
  <c r="L6944" i="1"/>
  <c r="L6945" i="1"/>
  <c r="L6946" i="1"/>
  <c r="L6947" i="1"/>
  <c r="L6948" i="1"/>
  <c r="L6949" i="1"/>
  <c r="L6950" i="1"/>
  <c r="L6951" i="1"/>
  <c r="L6952" i="1"/>
  <c r="L6953" i="1"/>
  <c r="L6954" i="1"/>
  <c r="L6955" i="1"/>
  <c r="L6956" i="1"/>
  <c r="L6957" i="1"/>
  <c r="L6958" i="1"/>
  <c r="L6959" i="1"/>
  <c r="L6960" i="1"/>
  <c r="L6961" i="1"/>
  <c r="L6962" i="1"/>
  <c r="L6963" i="1"/>
  <c r="L6964" i="1"/>
  <c r="L6965" i="1"/>
  <c r="L6966" i="1"/>
  <c r="L6967" i="1"/>
  <c r="L6968" i="1"/>
  <c r="L6969" i="1"/>
  <c r="L6970" i="1"/>
  <c r="L6971" i="1"/>
  <c r="L6972" i="1"/>
  <c r="L6973" i="1"/>
  <c r="L6974" i="1"/>
  <c r="L6975" i="1"/>
  <c r="L6976" i="1"/>
  <c r="L6977" i="1"/>
  <c r="L6978" i="1"/>
  <c r="L6979" i="1"/>
  <c r="L6980" i="1"/>
  <c r="L6981" i="1"/>
  <c r="L6982" i="1"/>
  <c r="L6983" i="1"/>
  <c r="L6984" i="1"/>
  <c r="L6985" i="1"/>
  <c r="L6986" i="1"/>
  <c r="L6987" i="1"/>
  <c r="L6988" i="1"/>
  <c r="L6989" i="1"/>
  <c r="L6990" i="1"/>
  <c r="L6991" i="1"/>
  <c r="L6992" i="1"/>
  <c r="L6993" i="1"/>
  <c r="L6994" i="1"/>
  <c r="L6995" i="1"/>
  <c r="L6996" i="1"/>
  <c r="L6997" i="1"/>
  <c r="L6998" i="1"/>
  <c r="L6999" i="1"/>
  <c r="L7000" i="1"/>
  <c r="L7001" i="1"/>
  <c r="L7002" i="1"/>
  <c r="L7003" i="1"/>
  <c r="L7004" i="1"/>
  <c r="L7005" i="1"/>
  <c r="L7006" i="1"/>
  <c r="L7007" i="1"/>
  <c r="L7008" i="1"/>
  <c r="L7009" i="1"/>
  <c r="L7010" i="1"/>
  <c r="L7011" i="1"/>
  <c r="L7012" i="1"/>
  <c r="L7013" i="1"/>
  <c r="L7014" i="1"/>
  <c r="L7015" i="1"/>
  <c r="L7016" i="1"/>
  <c r="L7017" i="1"/>
  <c r="L7018" i="1"/>
  <c r="L7019" i="1"/>
  <c r="L7020" i="1"/>
  <c r="L7021" i="1"/>
  <c r="L7022" i="1"/>
  <c r="L7023" i="1"/>
  <c r="L7024" i="1"/>
  <c r="L7025" i="1"/>
  <c r="L7026" i="1"/>
  <c r="L7027" i="1"/>
  <c r="L7028" i="1"/>
  <c r="L7029" i="1"/>
  <c r="L7030" i="1"/>
  <c r="L7031" i="1"/>
  <c r="L7032" i="1"/>
  <c r="L7033" i="1"/>
  <c r="L7034" i="1"/>
  <c r="L7035" i="1"/>
  <c r="L7036" i="1"/>
  <c r="L7037" i="1"/>
  <c r="L7038" i="1"/>
  <c r="L7039" i="1"/>
  <c r="L7040" i="1"/>
  <c r="L7041" i="1"/>
  <c r="L7042" i="1"/>
  <c r="L7043" i="1"/>
  <c r="L7044" i="1"/>
  <c r="L7045" i="1"/>
  <c r="L7046" i="1"/>
  <c r="L7047" i="1"/>
  <c r="L7048" i="1"/>
  <c r="L7049" i="1"/>
  <c r="L7050" i="1"/>
  <c r="L7051" i="1"/>
  <c r="L7052" i="1"/>
  <c r="L7053" i="1"/>
  <c r="L7054" i="1"/>
  <c r="L7055" i="1"/>
  <c r="L7056" i="1"/>
  <c r="L7057" i="1"/>
  <c r="L7058" i="1"/>
  <c r="L7059" i="1"/>
  <c r="L7060" i="1"/>
  <c r="L7061" i="1"/>
  <c r="L7062" i="1"/>
  <c r="L7063" i="1"/>
  <c r="L7064" i="1"/>
  <c r="L7065" i="1"/>
  <c r="L7066" i="1"/>
  <c r="L7067" i="1"/>
  <c r="L7068" i="1"/>
  <c r="L7069" i="1"/>
  <c r="L7070" i="1"/>
  <c r="L7071" i="1"/>
  <c r="L7072" i="1"/>
  <c r="L7073" i="1"/>
  <c r="L7074" i="1"/>
  <c r="L7075" i="1"/>
  <c r="L7076" i="1"/>
  <c r="L7077" i="1"/>
  <c r="L7078" i="1"/>
  <c r="L7079" i="1"/>
  <c r="L7080" i="1"/>
  <c r="L7081" i="1"/>
  <c r="L7082" i="1"/>
  <c r="L7083" i="1"/>
  <c r="L7084" i="1"/>
  <c r="L7085" i="1"/>
  <c r="L7086" i="1"/>
  <c r="L7087" i="1"/>
  <c r="L7088" i="1"/>
  <c r="L7089" i="1"/>
  <c r="L7090" i="1"/>
  <c r="L7091" i="1"/>
  <c r="L7092" i="1"/>
  <c r="L7093" i="1"/>
  <c r="L7094" i="1"/>
  <c r="L7095" i="1"/>
  <c r="L7096" i="1"/>
  <c r="L7097" i="1"/>
  <c r="L7098" i="1"/>
  <c r="L7099" i="1"/>
  <c r="L7100" i="1"/>
  <c r="L7101" i="1"/>
  <c r="L7102" i="1"/>
  <c r="L7103" i="1"/>
  <c r="L7104" i="1"/>
  <c r="L7105" i="1"/>
  <c r="L7106" i="1"/>
  <c r="L7107" i="1"/>
  <c r="L7108" i="1"/>
  <c r="L7109" i="1"/>
  <c r="L7110" i="1"/>
  <c r="L7111" i="1"/>
  <c r="L7112" i="1"/>
  <c r="L7113" i="1"/>
  <c r="L7114" i="1"/>
  <c r="L7115" i="1"/>
  <c r="L7116" i="1"/>
  <c r="L7117" i="1"/>
  <c r="L7118" i="1"/>
  <c r="L7119" i="1"/>
  <c r="L7120" i="1"/>
  <c r="L7121" i="1"/>
  <c r="L7122" i="1"/>
  <c r="L7123" i="1"/>
  <c r="L7124" i="1"/>
  <c r="L7125" i="1"/>
  <c r="L7126" i="1"/>
  <c r="L7127" i="1"/>
  <c r="L7128" i="1"/>
  <c r="L7129" i="1"/>
  <c r="L7130" i="1"/>
  <c r="L7131" i="1"/>
  <c r="L7132" i="1"/>
  <c r="L7133" i="1"/>
  <c r="L7134" i="1"/>
  <c r="L7135" i="1"/>
  <c r="L7136" i="1"/>
  <c r="L7137" i="1"/>
  <c r="L7138" i="1"/>
  <c r="L7139" i="1"/>
  <c r="L7140" i="1"/>
  <c r="L7141" i="1"/>
  <c r="L7142" i="1"/>
  <c r="L7143" i="1"/>
  <c r="L7144" i="1"/>
  <c r="L7145" i="1"/>
  <c r="L7146" i="1"/>
  <c r="L7147" i="1"/>
  <c r="L7148" i="1"/>
  <c r="L7149" i="1"/>
  <c r="L7150" i="1"/>
  <c r="L7151" i="1"/>
  <c r="L7152" i="1"/>
  <c r="L7153" i="1"/>
  <c r="L7154" i="1"/>
  <c r="L7155" i="1"/>
  <c r="L7156" i="1"/>
  <c r="L7157" i="1"/>
  <c r="L7158" i="1"/>
  <c r="L7159" i="1"/>
  <c r="L7160" i="1"/>
  <c r="L7161" i="1"/>
  <c r="L7162" i="1"/>
  <c r="L7163" i="1"/>
  <c r="L7164" i="1"/>
  <c r="L7165" i="1"/>
  <c r="L7166" i="1"/>
  <c r="L7167" i="1"/>
  <c r="L7168" i="1"/>
  <c r="L7169" i="1"/>
  <c r="L7170" i="1"/>
  <c r="L7171" i="1"/>
  <c r="L7172" i="1"/>
  <c r="L7173" i="1"/>
  <c r="L7174" i="1"/>
  <c r="L7175" i="1"/>
  <c r="L7176" i="1"/>
  <c r="L7177" i="1"/>
  <c r="L7178" i="1"/>
  <c r="L7179" i="1"/>
  <c r="L7180" i="1"/>
  <c r="L7181" i="1"/>
  <c r="L7182" i="1"/>
  <c r="L7183" i="1"/>
  <c r="L7184" i="1"/>
  <c r="L7185" i="1"/>
  <c r="L7186" i="1"/>
  <c r="L7187" i="1"/>
  <c r="L7188" i="1"/>
  <c r="L7189" i="1"/>
  <c r="L7190" i="1"/>
  <c r="L7191" i="1"/>
  <c r="L7192" i="1"/>
  <c r="L7193" i="1"/>
  <c r="L7194" i="1"/>
  <c r="L7195" i="1"/>
  <c r="L7196" i="1"/>
  <c r="L7197" i="1"/>
  <c r="L7198" i="1"/>
  <c r="L7199" i="1"/>
  <c r="L7200" i="1"/>
  <c r="L7201" i="1"/>
  <c r="L7202" i="1"/>
  <c r="L7203" i="1"/>
  <c r="L7204" i="1"/>
  <c r="L7205" i="1"/>
  <c r="L7206" i="1"/>
  <c r="L7207" i="1"/>
  <c r="L7208" i="1"/>
  <c r="L7209" i="1"/>
  <c r="L7210" i="1"/>
  <c r="L7211" i="1"/>
  <c r="L7212" i="1"/>
  <c r="L7213" i="1"/>
  <c r="L7214" i="1"/>
  <c r="L7215" i="1"/>
  <c r="L7216" i="1"/>
  <c r="L7217" i="1"/>
  <c r="L7218" i="1"/>
  <c r="L7219" i="1"/>
  <c r="L7220" i="1"/>
  <c r="L7221" i="1"/>
  <c r="L7222" i="1"/>
  <c r="L7223" i="1"/>
  <c r="L7224" i="1"/>
  <c r="L7225" i="1"/>
  <c r="L7226" i="1"/>
  <c r="L7227" i="1"/>
  <c r="L7228" i="1"/>
  <c r="L7229" i="1"/>
  <c r="L7230" i="1"/>
  <c r="L7231" i="1"/>
  <c r="L7232" i="1"/>
  <c r="L7233" i="1"/>
  <c r="L7234" i="1"/>
  <c r="L7235" i="1"/>
  <c r="L7236" i="1"/>
  <c r="L7237" i="1"/>
  <c r="L7238" i="1"/>
  <c r="L7239" i="1"/>
  <c r="L7240" i="1"/>
  <c r="L7241" i="1"/>
  <c r="L7242" i="1"/>
  <c r="L7243" i="1"/>
  <c r="L7244" i="1"/>
  <c r="L7245" i="1"/>
  <c r="L7246" i="1"/>
  <c r="L7247" i="1"/>
  <c r="L7248" i="1"/>
  <c r="L7249" i="1"/>
  <c r="L7250" i="1"/>
  <c r="L7251" i="1"/>
  <c r="L7252" i="1"/>
  <c r="L7253" i="1"/>
  <c r="L7254" i="1"/>
  <c r="L7255" i="1"/>
  <c r="L7256" i="1"/>
  <c r="L7257" i="1"/>
  <c r="L7258" i="1"/>
  <c r="L7259" i="1"/>
  <c r="L7260" i="1"/>
  <c r="L7261" i="1"/>
  <c r="L7262" i="1"/>
  <c r="L7263" i="1"/>
  <c r="L7264" i="1"/>
  <c r="L7265" i="1"/>
  <c r="L7266" i="1"/>
  <c r="L7267" i="1"/>
  <c r="L7268" i="1"/>
  <c r="L7269" i="1"/>
  <c r="L7270" i="1"/>
  <c r="L7271" i="1"/>
  <c r="L7272" i="1"/>
  <c r="L7273" i="1"/>
  <c r="L7274" i="1"/>
  <c r="L7275" i="1"/>
  <c r="L7276" i="1"/>
  <c r="L7277" i="1"/>
  <c r="L7278" i="1"/>
  <c r="L7279" i="1"/>
  <c r="L7280" i="1"/>
  <c r="L7281" i="1"/>
  <c r="L7282" i="1"/>
  <c r="L7283" i="1"/>
  <c r="L7284" i="1"/>
  <c r="L7285" i="1"/>
  <c r="L7286" i="1"/>
  <c r="L7287" i="1"/>
  <c r="L7288" i="1"/>
  <c r="L7289" i="1"/>
  <c r="L7290" i="1"/>
  <c r="L7291" i="1"/>
  <c r="L7292" i="1"/>
  <c r="L7293" i="1"/>
  <c r="L7294" i="1"/>
  <c r="L7295" i="1"/>
  <c r="L7296" i="1"/>
  <c r="L7297" i="1"/>
  <c r="L7298" i="1"/>
  <c r="L7299" i="1"/>
  <c r="L7300" i="1"/>
  <c r="L7301" i="1"/>
  <c r="L7302" i="1"/>
  <c r="L7303" i="1"/>
  <c r="L7304" i="1"/>
  <c r="L7305" i="1"/>
  <c r="L7306" i="1"/>
  <c r="L7307" i="1"/>
  <c r="L7308" i="1"/>
  <c r="L7309" i="1"/>
  <c r="L7310" i="1"/>
  <c r="L7311" i="1"/>
  <c r="L7312" i="1"/>
  <c r="L7313" i="1"/>
  <c r="L7314" i="1"/>
  <c r="L7315" i="1"/>
  <c r="L7316" i="1"/>
  <c r="L7317" i="1"/>
  <c r="L7318" i="1"/>
  <c r="L7319" i="1"/>
  <c r="L7320" i="1"/>
  <c r="L7321" i="1"/>
  <c r="L7322" i="1"/>
  <c r="L7323" i="1"/>
  <c r="L7324" i="1"/>
  <c r="L7325" i="1"/>
  <c r="L7326" i="1"/>
  <c r="L7327" i="1"/>
  <c r="L7328" i="1"/>
  <c r="L7329" i="1"/>
  <c r="L7330" i="1"/>
  <c r="L7331" i="1"/>
  <c r="L7332" i="1"/>
  <c r="L7333" i="1"/>
  <c r="L7334" i="1"/>
  <c r="L7335" i="1"/>
  <c r="L7336" i="1"/>
  <c r="L7337" i="1"/>
  <c r="L7338" i="1"/>
  <c r="L7339" i="1"/>
  <c r="L7340" i="1"/>
  <c r="L7341" i="1"/>
  <c r="L7342" i="1"/>
  <c r="L7343" i="1"/>
  <c r="L7344" i="1"/>
  <c r="L7345" i="1"/>
  <c r="L7346" i="1"/>
  <c r="L7347" i="1"/>
  <c r="L7348" i="1"/>
  <c r="L7349" i="1"/>
  <c r="L7350" i="1"/>
  <c r="L7351" i="1"/>
  <c r="L7352" i="1"/>
  <c r="L7353" i="1"/>
  <c r="L7354" i="1"/>
  <c r="L7355" i="1"/>
  <c r="L7356" i="1"/>
  <c r="L7357" i="1"/>
  <c r="L7358" i="1"/>
  <c r="L7359" i="1"/>
  <c r="L7360" i="1"/>
  <c r="L7361" i="1"/>
  <c r="L7362" i="1"/>
  <c r="L7363" i="1"/>
  <c r="L7364" i="1"/>
  <c r="L7365" i="1"/>
  <c r="L7366" i="1"/>
  <c r="L7367" i="1"/>
  <c r="L7368" i="1"/>
  <c r="L7369" i="1"/>
  <c r="L7370" i="1"/>
  <c r="L7371" i="1"/>
  <c r="L7372" i="1"/>
  <c r="L7373" i="1"/>
  <c r="L7374" i="1"/>
  <c r="L7375" i="1"/>
  <c r="L7376" i="1"/>
  <c r="L7377" i="1"/>
  <c r="L7378" i="1"/>
  <c r="L7379" i="1"/>
  <c r="L7380" i="1"/>
  <c r="L7381" i="1"/>
  <c r="L7382" i="1"/>
  <c r="L7383" i="1"/>
  <c r="L7384" i="1"/>
  <c r="L7385" i="1"/>
  <c r="L7386" i="1"/>
  <c r="L7387" i="1"/>
  <c r="L7388" i="1"/>
  <c r="L7389" i="1"/>
  <c r="L7390" i="1"/>
  <c r="L7391" i="1"/>
  <c r="L7392" i="1"/>
  <c r="L7393" i="1"/>
  <c r="L7394" i="1"/>
  <c r="L7395" i="1"/>
  <c r="L7396" i="1"/>
  <c r="L7397" i="1"/>
  <c r="L7398" i="1"/>
  <c r="L7399" i="1"/>
  <c r="L7400" i="1"/>
  <c r="L7401" i="1"/>
  <c r="L7402" i="1"/>
  <c r="L7403" i="1"/>
  <c r="L7404" i="1"/>
  <c r="L7405" i="1"/>
  <c r="L7406" i="1"/>
  <c r="L7407" i="1"/>
  <c r="L7408" i="1"/>
  <c r="L7409" i="1"/>
  <c r="L7410" i="1"/>
  <c r="L7411" i="1"/>
  <c r="L7412" i="1"/>
  <c r="L7413" i="1"/>
  <c r="L7414" i="1"/>
  <c r="L7415" i="1"/>
  <c r="L7416" i="1"/>
  <c r="L7417" i="1"/>
  <c r="L7418" i="1"/>
  <c r="L7419" i="1"/>
  <c r="L7420" i="1"/>
  <c r="L7421" i="1"/>
  <c r="L7422" i="1"/>
  <c r="L7423" i="1"/>
  <c r="L7424" i="1"/>
  <c r="L7425" i="1"/>
  <c r="L7426" i="1"/>
  <c r="L7427" i="1"/>
  <c r="L7428" i="1"/>
  <c r="L7429" i="1"/>
  <c r="L7430" i="1"/>
  <c r="L7431" i="1"/>
  <c r="L7432" i="1"/>
  <c r="L7433" i="1"/>
  <c r="L7434" i="1"/>
  <c r="L7435" i="1"/>
  <c r="L7436" i="1"/>
  <c r="L7437" i="1"/>
  <c r="L7438" i="1"/>
  <c r="L7439" i="1"/>
  <c r="L7440" i="1"/>
  <c r="L7441" i="1"/>
  <c r="L7442" i="1"/>
  <c r="L7443" i="1"/>
  <c r="L7444" i="1"/>
  <c r="L7445" i="1"/>
  <c r="L7446" i="1"/>
  <c r="L7447" i="1"/>
  <c r="L7448" i="1"/>
  <c r="L7449" i="1"/>
  <c r="L7450" i="1"/>
  <c r="L7451" i="1"/>
  <c r="L7452" i="1"/>
  <c r="L7453" i="1"/>
  <c r="L7454" i="1"/>
  <c r="L7455" i="1"/>
  <c r="L7456" i="1"/>
  <c r="L7457" i="1"/>
  <c r="L7458" i="1"/>
  <c r="L7459" i="1"/>
  <c r="L7460" i="1"/>
  <c r="L7461" i="1"/>
  <c r="L7462" i="1"/>
  <c r="L7463" i="1"/>
  <c r="L7464" i="1"/>
  <c r="L7465" i="1"/>
  <c r="L7466" i="1"/>
  <c r="L7467" i="1"/>
  <c r="L7468" i="1"/>
  <c r="L7469" i="1"/>
  <c r="L7470" i="1"/>
  <c r="L7471" i="1"/>
  <c r="L7472" i="1"/>
  <c r="L7473" i="1"/>
  <c r="L7474" i="1"/>
  <c r="L7475" i="1"/>
  <c r="L7476" i="1"/>
  <c r="L7477" i="1"/>
  <c r="L7478" i="1"/>
  <c r="L7479" i="1"/>
  <c r="L7480" i="1"/>
  <c r="L7481" i="1"/>
  <c r="L7482" i="1"/>
  <c r="L7483" i="1"/>
  <c r="L7484" i="1"/>
  <c r="L7485" i="1"/>
  <c r="L7486" i="1"/>
  <c r="L7487" i="1"/>
  <c r="L7488" i="1"/>
  <c r="L7489" i="1"/>
  <c r="L7490" i="1"/>
  <c r="L7491" i="1"/>
  <c r="L7492" i="1"/>
  <c r="L7493" i="1"/>
  <c r="L7494" i="1"/>
  <c r="L7495" i="1"/>
  <c r="L7496" i="1"/>
  <c r="L7497" i="1"/>
  <c r="L7498" i="1"/>
  <c r="L7499" i="1"/>
  <c r="L7500" i="1"/>
  <c r="L7501" i="1"/>
  <c r="L7502" i="1"/>
  <c r="L7503" i="1"/>
  <c r="L7504" i="1"/>
  <c r="L7505" i="1"/>
  <c r="L7506" i="1"/>
  <c r="L7507" i="1"/>
  <c r="L7508" i="1"/>
  <c r="L7509" i="1"/>
  <c r="L7510" i="1"/>
  <c r="L7511" i="1"/>
  <c r="L7512" i="1"/>
  <c r="L7513" i="1"/>
  <c r="L7514" i="1"/>
  <c r="L7515" i="1"/>
  <c r="L7516" i="1"/>
  <c r="L7517" i="1"/>
  <c r="L7518" i="1"/>
  <c r="L7519" i="1"/>
  <c r="L7520" i="1"/>
  <c r="L7521" i="1"/>
  <c r="L7522" i="1"/>
  <c r="L7523" i="1"/>
  <c r="L7524" i="1"/>
  <c r="L7525" i="1"/>
  <c r="L7526" i="1"/>
  <c r="L7527" i="1"/>
  <c r="L7528" i="1"/>
  <c r="L7529" i="1"/>
  <c r="L7530" i="1"/>
  <c r="L7531" i="1"/>
  <c r="L7532" i="1"/>
  <c r="L7533" i="1"/>
  <c r="L7534" i="1"/>
  <c r="L7535" i="1"/>
  <c r="L7536" i="1"/>
  <c r="L7537" i="1"/>
  <c r="L7538" i="1"/>
  <c r="L7539" i="1"/>
  <c r="L7540" i="1"/>
  <c r="L7541" i="1"/>
  <c r="L7542" i="1"/>
  <c r="L7543" i="1"/>
  <c r="L7544" i="1"/>
  <c r="L7545" i="1"/>
  <c r="L7546" i="1"/>
  <c r="L7547" i="1"/>
  <c r="L7548" i="1"/>
  <c r="L7549" i="1"/>
  <c r="L7550" i="1"/>
  <c r="L7551" i="1"/>
  <c r="L7552" i="1"/>
  <c r="L7553" i="1"/>
  <c r="L7554" i="1"/>
  <c r="L7555" i="1"/>
  <c r="L7556" i="1"/>
  <c r="L7557" i="1"/>
  <c r="L7558" i="1"/>
  <c r="L7559" i="1"/>
  <c r="L7560" i="1"/>
  <c r="L7561" i="1"/>
  <c r="L7562" i="1"/>
  <c r="L7563" i="1"/>
  <c r="L7564" i="1"/>
  <c r="L7565" i="1"/>
  <c r="L7566" i="1"/>
  <c r="L7567" i="1"/>
  <c r="L7568" i="1"/>
  <c r="L7569" i="1"/>
  <c r="L7570" i="1"/>
  <c r="L7571" i="1"/>
  <c r="L7572" i="1"/>
  <c r="L7573" i="1"/>
  <c r="L7574" i="1"/>
  <c r="L7575" i="1"/>
  <c r="L7576" i="1"/>
  <c r="L7577" i="1"/>
  <c r="L7578" i="1"/>
  <c r="L7579" i="1"/>
  <c r="L7580" i="1"/>
  <c r="L7581" i="1"/>
  <c r="L7582" i="1"/>
  <c r="L7583" i="1"/>
  <c r="L7584" i="1"/>
  <c r="L7585" i="1"/>
  <c r="L7586" i="1"/>
  <c r="L7587" i="1"/>
  <c r="L7588" i="1"/>
  <c r="L7589" i="1"/>
  <c r="L7590" i="1"/>
  <c r="L7591" i="1"/>
  <c r="L7592" i="1"/>
  <c r="L7593" i="1"/>
  <c r="L7594" i="1"/>
  <c r="L7595" i="1"/>
  <c r="L7596" i="1"/>
  <c r="L7597" i="1"/>
  <c r="L7598" i="1"/>
  <c r="L7599" i="1"/>
  <c r="L7600" i="1"/>
  <c r="L7601" i="1"/>
  <c r="L7602" i="1"/>
  <c r="L7603" i="1"/>
  <c r="L7604" i="1"/>
  <c r="L7605" i="1"/>
  <c r="L7606" i="1"/>
  <c r="L7607" i="1"/>
  <c r="L7608" i="1"/>
  <c r="L7609" i="1"/>
  <c r="L7610" i="1"/>
  <c r="L7611" i="1"/>
  <c r="L7612" i="1"/>
  <c r="L7613" i="1"/>
  <c r="L7614" i="1"/>
  <c r="L7615" i="1"/>
  <c r="L7616" i="1"/>
  <c r="L7617" i="1"/>
  <c r="L7618" i="1"/>
  <c r="L7619" i="1"/>
  <c r="L7620" i="1"/>
  <c r="L7621" i="1"/>
  <c r="L7622" i="1"/>
  <c r="L7623" i="1"/>
  <c r="L7624" i="1"/>
  <c r="L7625" i="1"/>
  <c r="L7626" i="1"/>
  <c r="L7627" i="1"/>
  <c r="L7628" i="1"/>
  <c r="L7629" i="1"/>
  <c r="L7630" i="1"/>
  <c r="L7631" i="1"/>
  <c r="L7632" i="1"/>
  <c r="L7633" i="1"/>
  <c r="L7634" i="1"/>
  <c r="L7635" i="1"/>
  <c r="L7636" i="1"/>
  <c r="L7637" i="1"/>
  <c r="L7638" i="1"/>
  <c r="L7639" i="1"/>
  <c r="L7640" i="1"/>
  <c r="L7641" i="1"/>
  <c r="L7642" i="1"/>
  <c r="L7643" i="1"/>
  <c r="L7644" i="1"/>
  <c r="L7645" i="1"/>
  <c r="L7646" i="1"/>
  <c r="L7647" i="1"/>
  <c r="L7648" i="1"/>
  <c r="L7649" i="1"/>
  <c r="L7650" i="1"/>
  <c r="L7651" i="1"/>
  <c r="L7652" i="1"/>
  <c r="L7653" i="1"/>
  <c r="L7654" i="1"/>
  <c r="L7655" i="1"/>
  <c r="L7656" i="1"/>
  <c r="L7657" i="1"/>
  <c r="L7658" i="1"/>
  <c r="L7659" i="1"/>
  <c r="L7660" i="1"/>
  <c r="L7661" i="1"/>
  <c r="L7662" i="1"/>
  <c r="L7663" i="1"/>
  <c r="L7664" i="1"/>
  <c r="L7665" i="1"/>
  <c r="L7666" i="1"/>
  <c r="L7667" i="1"/>
  <c r="L7668" i="1"/>
  <c r="L7669" i="1"/>
  <c r="L7670" i="1"/>
  <c r="L7671" i="1"/>
  <c r="L7672" i="1"/>
  <c r="L7673" i="1"/>
  <c r="L7674" i="1"/>
  <c r="L7675" i="1"/>
  <c r="L7676" i="1"/>
  <c r="L7677" i="1"/>
  <c r="L7678" i="1"/>
  <c r="L7679" i="1"/>
  <c r="L7680" i="1"/>
  <c r="L7681" i="1"/>
  <c r="L7682" i="1"/>
  <c r="L7683" i="1"/>
  <c r="L7684" i="1"/>
  <c r="L7685" i="1"/>
  <c r="L7686" i="1"/>
  <c r="L7687" i="1"/>
  <c r="L7688" i="1"/>
  <c r="L7689" i="1"/>
  <c r="L7690" i="1"/>
  <c r="L7691" i="1"/>
  <c r="L7692" i="1"/>
  <c r="L7693" i="1"/>
  <c r="L7694" i="1"/>
  <c r="L7695" i="1"/>
  <c r="L7696" i="1"/>
  <c r="L7697" i="1"/>
  <c r="L7698" i="1"/>
  <c r="L7699" i="1"/>
  <c r="L7700" i="1"/>
  <c r="L7701" i="1"/>
  <c r="L7702" i="1"/>
  <c r="L7703" i="1"/>
  <c r="L7704" i="1"/>
  <c r="L7705" i="1"/>
  <c r="L7706" i="1"/>
  <c r="L7707" i="1"/>
  <c r="L7708" i="1"/>
  <c r="L7709" i="1"/>
  <c r="L7710" i="1"/>
  <c r="L7711" i="1"/>
  <c r="L7712" i="1"/>
  <c r="L7713" i="1"/>
  <c r="L7714" i="1"/>
  <c r="L7715" i="1"/>
  <c r="L7716" i="1"/>
  <c r="L7717" i="1"/>
  <c r="L7718" i="1"/>
  <c r="L7719" i="1"/>
  <c r="L7720" i="1"/>
  <c r="L7721" i="1"/>
  <c r="L7722" i="1"/>
  <c r="L7723" i="1"/>
  <c r="L7724" i="1"/>
  <c r="L7725" i="1"/>
  <c r="L7726" i="1"/>
  <c r="L7727" i="1"/>
  <c r="L7728" i="1"/>
  <c r="L7729" i="1"/>
  <c r="L7730" i="1"/>
  <c r="L7731" i="1"/>
  <c r="L7732" i="1"/>
  <c r="L7733" i="1"/>
  <c r="L7734" i="1"/>
  <c r="L7735" i="1"/>
  <c r="L7736" i="1"/>
  <c r="L7737" i="1"/>
  <c r="L7738" i="1"/>
  <c r="L7739" i="1"/>
  <c r="L7740" i="1"/>
  <c r="L7741" i="1"/>
  <c r="L7742" i="1"/>
  <c r="L7743" i="1"/>
  <c r="L7744" i="1"/>
  <c r="L7745" i="1"/>
  <c r="L7746" i="1"/>
  <c r="L7747" i="1"/>
  <c r="L7748" i="1"/>
  <c r="L7749" i="1"/>
  <c r="L7750" i="1"/>
  <c r="L7751" i="1"/>
  <c r="L7752" i="1"/>
  <c r="L7753" i="1"/>
  <c r="L7754" i="1"/>
  <c r="L7755" i="1"/>
  <c r="L7756" i="1"/>
  <c r="L7757" i="1"/>
  <c r="L7758" i="1"/>
  <c r="L7759" i="1"/>
  <c r="L7760" i="1"/>
  <c r="L7761" i="1"/>
  <c r="L7762" i="1"/>
  <c r="L7763" i="1"/>
  <c r="L7764" i="1"/>
  <c r="L7765" i="1"/>
  <c r="L7766" i="1"/>
  <c r="L7767" i="1"/>
  <c r="L7768" i="1"/>
  <c r="L7769" i="1"/>
  <c r="L7770" i="1"/>
  <c r="L7771" i="1"/>
  <c r="L7772" i="1"/>
  <c r="L7773" i="1"/>
  <c r="L7774" i="1"/>
  <c r="L7775" i="1"/>
  <c r="L7776" i="1"/>
  <c r="L7777" i="1"/>
  <c r="L7778" i="1"/>
  <c r="L7779" i="1"/>
  <c r="L7780" i="1"/>
  <c r="L7781" i="1"/>
  <c r="L7782" i="1"/>
  <c r="L7783" i="1"/>
  <c r="L7784" i="1"/>
  <c r="L7785" i="1"/>
  <c r="L7786" i="1"/>
  <c r="L7787" i="1"/>
  <c r="L7788" i="1"/>
  <c r="L7789" i="1"/>
  <c r="L7790" i="1"/>
  <c r="L7791" i="1"/>
  <c r="L7792" i="1"/>
  <c r="L7793" i="1"/>
  <c r="L7794" i="1"/>
  <c r="L7795" i="1"/>
  <c r="L7796" i="1"/>
  <c r="L7797" i="1"/>
  <c r="L7798" i="1"/>
  <c r="L7799" i="1"/>
  <c r="L7800" i="1"/>
  <c r="L7801" i="1"/>
  <c r="L7802" i="1"/>
  <c r="L7803" i="1"/>
  <c r="L7804" i="1"/>
  <c r="L7805" i="1"/>
  <c r="L7806" i="1"/>
  <c r="L7807" i="1"/>
  <c r="L7808" i="1"/>
  <c r="L7809" i="1"/>
  <c r="L7810" i="1"/>
  <c r="L7811" i="1"/>
  <c r="L7812" i="1"/>
  <c r="L7813" i="1"/>
  <c r="L7814" i="1"/>
  <c r="L7815" i="1"/>
  <c r="L7816" i="1"/>
  <c r="L7817" i="1"/>
  <c r="L7818" i="1"/>
  <c r="L7819" i="1"/>
  <c r="L7820" i="1"/>
  <c r="L7821" i="1"/>
  <c r="L7822" i="1"/>
  <c r="L7823" i="1"/>
  <c r="L7824" i="1"/>
  <c r="L7825" i="1"/>
  <c r="L7826" i="1"/>
  <c r="L7827" i="1"/>
  <c r="L7828" i="1"/>
  <c r="L7829" i="1"/>
  <c r="L7830" i="1"/>
  <c r="L7831" i="1"/>
  <c r="L7832" i="1"/>
  <c r="L7833" i="1"/>
  <c r="L7834" i="1"/>
  <c r="L7835" i="1"/>
  <c r="L7836" i="1"/>
  <c r="L7837" i="1"/>
  <c r="L7838" i="1"/>
  <c r="L7839" i="1"/>
  <c r="L7840" i="1"/>
  <c r="L7841" i="1"/>
  <c r="L7842" i="1"/>
  <c r="L7843" i="1"/>
  <c r="L7844" i="1"/>
  <c r="L7845" i="1"/>
  <c r="L7846" i="1"/>
  <c r="L7847" i="1"/>
  <c r="L7848" i="1"/>
  <c r="L7849" i="1"/>
  <c r="L7850" i="1"/>
  <c r="L7851" i="1"/>
  <c r="L7852" i="1"/>
  <c r="L7853" i="1"/>
  <c r="L7854" i="1"/>
  <c r="L7855" i="1"/>
  <c r="L7856" i="1"/>
  <c r="L7857" i="1"/>
  <c r="L7858" i="1"/>
  <c r="L7859" i="1"/>
  <c r="L7860" i="1"/>
  <c r="L7861" i="1"/>
  <c r="L7862" i="1"/>
  <c r="L7863" i="1"/>
  <c r="L7864" i="1"/>
  <c r="L7865" i="1"/>
  <c r="L7866" i="1"/>
  <c r="L7867" i="1"/>
  <c r="L7868" i="1"/>
  <c r="L7869" i="1"/>
  <c r="L7870" i="1"/>
  <c r="L7871" i="1"/>
  <c r="L7872" i="1"/>
  <c r="L7873" i="1"/>
  <c r="L7874" i="1"/>
  <c r="L7875" i="1"/>
  <c r="L7876" i="1"/>
  <c r="L7877" i="1"/>
  <c r="L7878" i="1"/>
  <c r="L7879" i="1"/>
  <c r="L7880" i="1"/>
  <c r="L7881" i="1"/>
  <c r="L7882" i="1"/>
  <c r="L7883" i="1"/>
  <c r="L7884" i="1"/>
  <c r="L7885" i="1"/>
  <c r="L7886" i="1"/>
  <c r="L7887" i="1"/>
  <c r="L7888" i="1"/>
  <c r="L7889" i="1"/>
  <c r="L7890" i="1"/>
  <c r="L7891" i="1"/>
  <c r="L7892" i="1"/>
  <c r="L7893" i="1"/>
  <c r="L7894" i="1"/>
  <c r="L7895" i="1"/>
  <c r="L7896" i="1"/>
  <c r="L7897" i="1"/>
  <c r="L7898" i="1"/>
  <c r="L7899" i="1"/>
  <c r="L7900" i="1"/>
  <c r="L7901" i="1"/>
  <c r="L7902" i="1"/>
  <c r="L7903" i="1"/>
  <c r="L7904" i="1"/>
  <c r="L7905" i="1"/>
  <c r="L7906" i="1"/>
  <c r="L7907" i="1"/>
  <c r="L7908" i="1"/>
  <c r="L7909" i="1"/>
  <c r="L7910" i="1"/>
  <c r="L7911" i="1"/>
  <c r="L7912" i="1"/>
  <c r="L7913" i="1"/>
  <c r="L7914" i="1"/>
  <c r="L7915" i="1"/>
  <c r="L7916" i="1"/>
  <c r="L7917" i="1"/>
  <c r="L7918" i="1"/>
  <c r="L7919" i="1"/>
  <c r="L7920" i="1"/>
  <c r="L7921" i="1"/>
  <c r="L7922" i="1"/>
  <c r="L7923" i="1"/>
  <c r="L7924" i="1"/>
  <c r="L7925" i="1"/>
  <c r="L7926" i="1"/>
  <c r="L7927" i="1"/>
  <c r="L7928" i="1"/>
  <c r="L7929" i="1"/>
  <c r="L7930" i="1"/>
  <c r="L7931" i="1"/>
  <c r="L7932" i="1"/>
  <c r="L7933" i="1"/>
  <c r="L7934" i="1"/>
  <c r="L7935" i="1"/>
  <c r="L7936" i="1"/>
  <c r="L7937" i="1"/>
  <c r="L7938" i="1"/>
  <c r="L7939" i="1"/>
  <c r="L7940" i="1"/>
  <c r="L7941" i="1"/>
  <c r="L7942" i="1"/>
  <c r="L7943" i="1"/>
  <c r="L7944" i="1"/>
  <c r="L7945" i="1"/>
  <c r="L7946" i="1"/>
  <c r="L7947" i="1"/>
  <c r="L7948" i="1"/>
  <c r="L7949" i="1"/>
  <c r="L7950" i="1"/>
  <c r="L7951" i="1"/>
  <c r="L7952" i="1"/>
  <c r="L7953" i="1"/>
  <c r="L7954" i="1"/>
  <c r="L7955" i="1"/>
  <c r="L7956" i="1"/>
  <c r="L7957" i="1"/>
  <c r="L7958" i="1"/>
  <c r="L7959" i="1"/>
  <c r="L7960" i="1"/>
  <c r="L7961" i="1"/>
  <c r="L7962" i="1"/>
  <c r="L7963" i="1"/>
  <c r="L7964" i="1"/>
  <c r="L7965" i="1"/>
  <c r="L7966" i="1"/>
  <c r="L7967" i="1"/>
  <c r="L7968" i="1"/>
  <c r="L7969" i="1"/>
  <c r="L7970" i="1"/>
  <c r="L7971" i="1"/>
  <c r="L7972" i="1"/>
  <c r="L7973" i="1"/>
  <c r="L7974" i="1"/>
  <c r="L7975" i="1"/>
  <c r="L7976" i="1"/>
  <c r="L7977" i="1"/>
  <c r="L7978" i="1"/>
  <c r="L7979" i="1"/>
  <c r="L7980" i="1"/>
  <c r="L7981" i="1"/>
  <c r="L7982" i="1"/>
  <c r="L7983" i="1"/>
  <c r="L7984" i="1"/>
  <c r="L7985" i="1"/>
  <c r="L7986" i="1"/>
  <c r="L7987" i="1"/>
  <c r="L7988" i="1"/>
  <c r="L7989" i="1"/>
  <c r="L7990" i="1"/>
  <c r="L7991" i="1"/>
  <c r="L7992" i="1"/>
  <c r="L7993" i="1"/>
  <c r="L7994" i="1"/>
  <c r="L7995" i="1"/>
  <c r="L7996" i="1"/>
  <c r="L7997" i="1"/>
  <c r="L7998" i="1"/>
  <c r="L7999" i="1"/>
  <c r="L8000" i="1"/>
  <c r="L8001" i="1"/>
  <c r="L8002" i="1"/>
  <c r="L8003" i="1"/>
  <c r="L8004" i="1"/>
  <c r="L8005" i="1"/>
  <c r="L8006" i="1"/>
  <c r="L8007" i="1"/>
  <c r="L8008" i="1"/>
  <c r="L8009" i="1"/>
  <c r="L8010" i="1"/>
  <c r="L8011" i="1"/>
  <c r="L8012" i="1"/>
  <c r="L8013" i="1"/>
  <c r="L8014" i="1"/>
  <c r="L8015" i="1"/>
  <c r="L8016" i="1"/>
  <c r="L8017" i="1"/>
  <c r="L8018" i="1"/>
  <c r="L8019" i="1"/>
  <c r="L8020" i="1"/>
  <c r="L8021" i="1"/>
  <c r="L8022" i="1"/>
  <c r="L8023" i="1"/>
  <c r="L8024" i="1"/>
  <c r="L8025" i="1"/>
  <c r="L8026" i="1"/>
  <c r="L8027" i="1"/>
  <c r="L8028" i="1"/>
  <c r="L8029" i="1"/>
  <c r="L8030" i="1"/>
  <c r="L8031" i="1"/>
  <c r="L8032" i="1"/>
  <c r="L8033" i="1"/>
  <c r="L8034" i="1"/>
  <c r="L8035" i="1"/>
  <c r="L8036" i="1"/>
  <c r="L8037" i="1"/>
  <c r="L8038" i="1"/>
  <c r="L8039" i="1"/>
  <c r="L8040" i="1"/>
  <c r="L8041" i="1"/>
  <c r="L8042" i="1"/>
  <c r="L8043" i="1"/>
  <c r="L8044" i="1"/>
  <c r="L8045" i="1"/>
  <c r="L8046" i="1"/>
  <c r="L8047" i="1"/>
  <c r="L8048" i="1"/>
  <c r="L8049" i="1"/>
  <c r="L8050" i="1"/>
  <c r="L8051" i="1"/>
  <c r="L8052" i="1"/>
  <c r="L8053" i="1"/>
  <c r="L8054" i="1"/>
  <c r="L8055" i="1"/>
  <c r="L8056" i="1"/>
  <c r="L8057" i="1"/>
  <c r="L8058" i="1"/>
  <c r="L8059" i="1"/>
  <c r="L8060" i="1"/>
  <c r="L8061" i="1"/>
  <c r="L8062" i="1"/>
  <c r="L8063" i="1"/>
  <c r="L8064" i="1"/>
  <c r="L8065" i="1"/>
  <c r="L8066" i="1"/>
  <c r="L8067" i="1"/>
  <c r="L8068" i="1"/>
  <c r="L8069" i="1"/>
  <c r="L8070" i="1"/>
  <c r="L8071" i="1"/>
  <c r="L8072" i="1"/>
  <c r="L8073" i="1"/>
  <c r="L8074" i="1"/>
  <c r="L8075" i="1"/>
  <c r="L8076" i="1"/>
  <c r="L8077" i="1"/>
  <c r="L8078" i="1"/>
  <c r="L8079" i="1"/>
  <c r="L8080" i="1"/>
  <c r="L8081" i="1"/>
  <c r="L8082" i="1"/>
  <c r="L8083" i="1"/>
  <c r="L8084" i="1"/>
  <c r="L8085" i="1"/>
  <c r="L8086" i="1"/>
  <c r="L8087" i="1"/>
  <c r="L8088" i="1"/>
  <c r="L8089" i="1"/>
  <c r="L8090" i="1"/>
  <c r="L8091" i="1"/>
  <c r="L8092" i="1"/>
  <c r="L8093" i="1"/>
  <c r="L8094" i="1"/>
  <c r="L8095" i="1"/>
  <c r="L8096" i="1"/>
  <c r="L8097" i="1"/>
  <c r="L8098" i="1"/>
  <c r="L8099" i="1"/>
  <c r="L8100" i="1"/>
  <c r="L8101" i="1"/>
  <c r="L8102" i="1"/>
  <c r="L8103" i="1"/>
  <c r="L8104" i="1"/>
  <c r="L8105" i="1"/>
  <c r="L8106" i="1"/>
  <c r="L8107" i="1"/>
  <c r="L8108" i="1"/>
  <c r="L8109" i="1"/>
  <c r="L8110" i="1"/>
  <c r="L8111" i="1"/>
  <c r="L8112" i="1"/>
  <c r="L8113" i="1"/>
  <c r="L8114" i="1"/>
  <c r="L8115" i="1"/>
  <c r="L8116" i="1"/>
  <c r="L8117" i="1"/>
  <c r="L8118" i="1"/>
  <c r="L8119" i="1"/>
  <c r="L8120" i="1"/>
  <c r="L8121" i="1"/>
  <c r="L8122" i="1"/>
  <c r="L8123" i="1"/>
  <c r="L8124" i="1"/>
  <c r="L8125" i="1"/>
  <c r="L8126" i="1"/>
  <c r="L8127" i="1"/>
  <c r="L8128" i="1"/>
  <c r="L8129" i="1"/>
  <c r="L8130" i="1"/>
  <c r="L8131" i="1"/>
  <c r="L8132" i="1"/>
  <c r="L8133" i="1"/>
  <c r="L8134" i="1"/>
  <c r="L8135" i="1"/>
  <c r="L8136" i="1"/>
  <c r="L8137" i="1"/>
  <c r="L8138" i="1"/>
  <c r="L8139" i="1"/>
  <c r="L8140" i="1"/>
  <c r="L8141" i="1"/>
  <c r="L8142" i="1"/>
  <c r="L8143" i="1"/>
  <c r="L8144" i="1"/>
  <c r="L8145" i="1"/>
  <c r="L8146" i="1"/>
  <c r="L8147" i="1"/>
  <c r="L8148" i="1"/>
  <c r="L8149" i="1"/>
  <c r="L8150" i="1"/>
  <c r="L8151" i="1"/>
  <c r="L8152" i="1"/>
  <c r="L8153" i="1"/>
  <c r="L8154" i="1"/>
  <c r="L8155" i="1"/>
  <c r="L8156" i="1"/>
  <c r="L8157" i="1"/>
  <c r="L8158" i="1"/>
  <c r="L8159" i="1"/>
  <c r="L8160" i="1"/>
  <c r="L8161" i="1"/>
  <c r="L8162" i="1"/>
  <c r="L8163" i="1"/>
  <c r="L8164" i="1"/>
  <c r="L8165" i="1"/>
  <c r="L8166" i="1"/>
  <c r="L8167" i="1"/>
  <c r="L8168" i="1"/>
  <c r="L8169" i="1"/>
  <c r="L8170" i="1"/>
  <c r="L8171" i="1"/>
  <c r="L8172" i="1"/>
  <c r="L8173" i="1"/>
  <c r="L8174" i="1"/>
  <c r="L8175" i="1"/>
  <c r="L8176" i="1"/>
  <c r="L8177" i="1"/>
  <c r="L8178" i="1"/>
  <c r="L8179" i="1"/>
  <c r="L8180" i="1"/>
  <c r="L8181" i="1"/>
  <c r="L8182" i="1"/>
  <c r="L8183" i="1"/>
  <c r="L8184" i="1"/>
  <c r="L8185" i="1"/>
  <c r="L8186" i="1"/>
  <c r="L8187" i="1"/>
  <c r="L8188" i="1"/>
  <c r="L8189" i="1"/>
  <c r="L8190" i="1"/>
  <c r="L8191" i="1"/>
  <c r="L8192" i="1"/>
  <c r="L8193" i="1"/>
  <c r="L8194" i="1"/>
  <c r="L8195" i="1"/>
  <c r="L8196" i="1"/>
  <c r="L8197" i="1"/>
  <c r="L8198" i="1"/>
  <c r="L8199" i="1"/>
  <c r="L8200" i="1"/>
  <c r="L8201" i="1"/>
  <c r="L8202" i="1"/>
  <c r="L8203" i="1"/>
  <c r="L8204" i="1"/>
  <c r="L8205" i="1"/>
  <c r="L8206" i="1"/>
  <c r="L8207" i="1"/>
  <c r="L8208" i="1"/>
  <c r="L8209" i="1"/>
  <c r="L8210" i="1"/>
  <c r="L8211" i="1"/>
  <c r="L8212" i="1"/>
  <c r="L8213" i="1"/>
  <c r="L8214" i="1"/>
  <c r="L8215" i="1"/>
  <c r="L8216" i="1"/>
  <c r="L8217" i="1"/>
  <c r="L8218" i="1"/>
  <c r="L8219" i="1"/>
  <c r="L8220" i="1"/>
  <c r="L8221" i="1"/>
  <c r="L8222" i="1"/>
  <c r="L8223" i="1"/>
  <c r="L8224" i="1"/>
  <c r="L8225" i="1"/>
  <c r="L8226" i="1"/>
  <c r="L8227" i="1"/>
  <c r="L8228" i="1"/>
  <c r="L8229" i="1"/>
  <c r="L8230" i="1"/>
  <c r="L8231" i="1"/>
  <c r="L8232" i="1"/>
  <c r="L8233" i="1"/>
  <c r="L8234" i="1"/>
  <c r="L8235" i="1"/>
  <c r="L8236" i="1"/>
  <c r="L8237" i="1"/>
  <c r="L8238" i="1"/>
  <c r="L8239" i="1"/>
  <c r="L8240" i="1"/>
  <c r="L8241" i="1"/>
  <c r="L8242" i="1"/>
  <c r="L8243" i="1"/>
  <c r="L8244" i="1"/>
  <c r="L8245" i="1"/>
  <c r="L8246" i="1"/>
  <c r="L8247" i="1"/>
  <c r="L8248" i="1"/>
  <c r="L8249" i="1"/>
  <c r="L8250" i="1"/>
  <c r="L8251" i="1"/>
  <c r="L8252" i="1"/>
  <c r="L8253" i="1"/>
  <c r="L8254" i="1"/>
  <c r="L8255" i="1"/>
  <c r="L8256" i="1"/>
  <c r="L8257" i="1"/>
  <c r="L8258" i="1"/>
  <c r="L8259" i="1"/>
  <c r="L8260" i="1"/>
  <c r="L8261" i="1"/>
  <c r="L8262" i="1"/>
  <c r="L8263" i="1"/>
  <c r="L8264" i="1"/>
  <c r="L8265" i="1"/>
  <c r="L8266" i="1"/>
  <c r="L8267" i="1"/>
  <c r="L8268" i="1"/>
  <c r="L8269" i="1"/>
  <c r="L8270" i="1"/>
  <c r="L8271" i="1"/>
  <c r="L8272" i="1"/>
  <c r="L8273" i="1"/>
  <c r="L8274" i="1"/>
  <c r="L8275" i="1"/>
  <c r="L8276" i="1"/>
  <c r="L8277" i="1"/>
  <c r="L8278" i="1"/>
  <c r="L8279" i="1"/>
  <c r="L8280" i="1"/>
  <c r="L8281" i="1"/>
  <c r="L8282" i="1"/>
  <c r="L8283" i="1"/>
  <c r="L8284" i="1"/>
  <c r="L8285" i="1"/>
  <c r="L8286" i="1"/>
  <c r="L8287" i="1"/>
  <c r="L8288" i="1"/>
  <c r="L8289" i="1"/>
  <c r="L8290" i="1"/>
  <c r="L8291" i="1"/>
  <c r="L8292" i="1"/>
  <c r="L8293" i="1"/>
  <c r="L8294" i="1"/>
  <c r="L8295" i="1"/>
  <c r="L8296" i="1"/>
  <c r="L8297" i="1"/>
  <c r="L8298" i="1"/>
  <c r="L8299" i="1"/>
  <c r="L8300" i="1"/>
  <c r="L8301" i="1"/>
  <c r="L8302" i="1"/>
  <c r="L8303" i="1"/>
  <c r="L8304" i="1"/>
  <c r="L8305" i="1"/>
  <c r="L8306" i="1"/>
  <c r="L8307" i="1"/>
  <c r="L8308" i="1"/>
  <c r="L8309" i="1"/>
  <c r="L8310" i="1"/>
  <c r="L8311" i="1"/>
  <c r="L8312" i="1"/>
  <c r="L8313" i="1"/>
  <c r="L8314" i="1"/>
  <c r="L8315" i="1"/>
  <c r="L8316" i="1"/>
  <c r="L8317" i="1"/>
  <c r="L8318" i="1"/>
  <c r="L8319" i="1"/>
  <c r="L8320" i="1"/>
  <c r="L8321" i="1"/>
  <c r="L8322" i="1"/>
  <c r="L8323" i="1"/>
  <c r="L8324" i="1"/>
  <c r="L8325" i="1"/>
  <c r="L8326" i="1"/>
  <c r="L8327" i="1"/>
  <c r="L8328" i="1"/>
  <c r="L8329" i="1"/>
  <c r="L8330" i="1"/>
  <c r="L8331" i="1"/>
  <c r="L8332" i="1"/>
  <c r="L8333" i="1"/>
  <c r="L8334" i="1"/>
  <c r="L8335" i="1"/>
  <c r="L8336" i="1"/>
  <c r="L8337" i="1"/>
  <c r="L8338" i="1"/>
  <c r="L8339" i="1"/>
  <c r="L8340" i="1"/>
  <c r="L8341" i="1"/>
  <c r="L8342" i="1"/>
  <c r="L8343" i="1"/>
  <c r="L8344" i="1"/>
  <c r="L8345" i="1"/>
  <c r="L8346" i="1"/>
  <c r="L8347" i="1"/>
  <c r="L8348" i="1"/>
  <c r="L8349" i="1"/>
  <c r="L8350" i="1"/>
  <c r="L8351" i="1"/>
  <c r="L8352" i="1"/>
  <c r="L8353" i="1"/>
  <c r="L8354" i="1"/>
  <c r="L8355" i="1"/>
  <c r="L8356" i="1"/>
  <c r="L8357" i="1"/>
  <c r="L8358" i="1"/>
  <c r="L8359" i="1"/>
  <c r="L8360" i="1"/>
  <c r="L8361" i="1"/>
  <c r="L8362" i="1"/>
  <c r="L8363" i="1"/>
  <c r="L8364" i="1"/>
  <c r="L8365" i="1"/>
  <c r="L8366" i="1"/>
  <c r="L8367" i="1"/>
  <c r="L8368" i="1"/>
  <c r="L8369" i="1"/>
  <c r="L8370" i="1"/>
  <c r="L8371" i="1"/>
  <c r="L8372" i="1"/>
  <c r="L8373" i="1"/>
  <c r="L8374" i="1"/>
  <c r="L8375" i="1"/>
  <c r="L8376" i="1"/>
  <c r="L8377" i="1"/>
  <c r="L8378" i="1"/>
  <c r="L8379" i="1"/>
  <c r="L8380" i="1"/>
  <c r="L8381" i="1"/>
  <c r="L8382" i="1"/>
  <c r="L8383" i="1"/>
  <c r="L8384" i="1"/>
  <c r="L8385" i="1"/>
  <c r="L8386" i="1"/>
  <c r="L8387" i="1"/>
  <c r="L8388" i="1"/>
  <c r="L8389" i="1"/>
  <c r="L8390" i="1"/>
  <c r="L8391" i="1"/>
  <c r="L8392" i="1"/>
  <c r="L8393" i="1"/>
  <c r="L8394" i="1"/>
  <c r="L8395" i="1"/>
  <c r="L8396" i="1"/>
  <c r="L8397" i="1"/>
  <c r="L8398" i="1"/>
  <c r="L8399" i="1"/>
  <c r="L8400" i="1"/>
  <c r="L8401" i="1"/>
  <c r="L8402" i="1"/>
  <c r="L8403" i="1"/>
  <c r="L8404" i="1"/>
  <c r="L8405" i="1"/>
  <c r="L8406" i="1"/>
  <c r="L8407" i="1"/>
  <c r="L8408" i="1"/>
  <c r="L8409" i="1"/>
  <c r="L8410" i="1"/>
  <c r="L8411" i="1"/>
  <c r="L8412" i="1"/>
  <c r="L8413" i="1"/>
  <c r="L8414" i="1"/>
  <c r="L8415" i="1"/>
  <c r="L8416" i="1"/>
  <c r="L8417" i="1"/>
  <c r="L8418" i="1"/>
  <c r="L8419" i="1"/>
  <c r="L8420" i="1"/>
  <c r="L8421" i="1"/>
  <c r="L8422" i="1"/>
  <c r="L8423" i="1"/>
  <c r="L8424" i="1"/>
  <c r="L8425" i="1"/>
  <c r="L8426" i="1"/>
  <c r="L8427" i="1"/>
  <c r="L8428" i="1"/>
  <c r="L8429" i="1"/>
  <c r="L8430" i="1"/>
  <c r="L8431" i="1"/>
  <c r="L8432" i="1"/>
  <c r="L8433" i="1"/>
  <c r="L8434" i="1"/>
  <c r="L8435" i="1"/>
  <c r="L8436" i="1"/>
  <c r="L8437" i="1"/>
  <c r="L8438" i="1"/>
  <c r="L8439" i="1"/>
  <c r="L8440" i="1"/>
  <c r="L8441" i="1"/>
  <c r="L8442" i="1"/>
  <c r="L8443" i="1"/>
  <c r="L8444" i="1"/>
  <c r="L8445" i="1"/>
  <c r="L8446" i="1"/>
  <c r="L8447" i="1"/>
  <c r="L8448" i="1"/>
  <c r="L8449" i="1"/>
  <c r="L8450" i="1"/>
  <c r="L8451" i="1"/>
  <c r="L8452" i="1"/>
  <c r="L8453" i="1"/>
  <c r="L8454" i="1"/>
  <c r="L8455" i="1"/>
  <c r="L8456" i="1"/>
  <c r="L8457" i="1"/>
  <c r="L8458" i="1"/>
  <c r="L8459" i="1"/>
  <c r="L8460" i="1"/>
  <c r="L8461" i="1"/>
  <c r="L8462" i="1"/>
  <c r="L8463" i="1"/>
  <c r="L8464" i="1"/>
  <c r="L8465" i="1"/>
  <c r="L8466" i="1"/>
  <c r="L8467" i="1"/>
  <c r="L8468" i="1"/>
  <c r="L8469" i="1"/>
  <c r="L8470" i="1"/>
  <c r="L8471" i="1"/>
  <c r="L8472" i="1"/>
  <c r="L8473" i="1"/>
  <c r="L8474" i="1"/>
  <c r="L8475" i="1"/>
  <c r="L8476" i="1"/>
  <c r="L8477" i="1"/>
  <c r="L8478" i="1"/>
  <c r="L8479" i="1"/>
  <c r="L8480" i="1"/>
  <c r="L8481" i="1"/>
  <c r="L8482" i="1"/>
  <c r="L8483" i="1"/>
  <c r="L8484" i="1"/>
  <c r="L8485" i="1"/>
  <c r="L8486" i="1"/>
  <c r="L8487" i="1"/>
  <c r="L8488" i="1"/>
  <c r="L8489" i="1"/>
  <c r="L8490" i="1"/>
  <c r="L8491" i="1"/>
  <c r="L8492" i="1"/>
  <c r="L8493" i="1"/>
  <c r="L8494" i="1"/>
  <c r="L8495" i="1"/>
  <c r="L8496" i="1"/>
  <c r="L8497" i="1"/>
  <c r="L8498" i="1"/>
  <c r="L8499" i="1"/>
  <c r="L8500" i="1"/>
  <c r="L8501" i="1"/>
  <c r="L8502" i="1"/>
  <c r="L8503" i="1"/>
  <c r="L8504" i="1"/>
  <c r="L8505" i="1"/>
  <c r="L8506" i="1"/>
  <c r="L8507" i="1"/>
  <c r="L8508" i="1"/>
  <c r="L8509" i="1"/>
  <c r="L8510" i="1"/>
  <c r="L8511" i="1"/>
  <c r="L8512" i="1"/>
  <c r="L8513" i="1"/>
  <c r="L8514" i="1"/>
  <c r="L8515" i="1"/>
  <c r="L8516" i="1"/>
  <c r="L8517" i="1"/>
  <c r="L8518" i="1"/>
  <c r="L8519" i="1"/>
  <c r="L8520" i="1"/>
  <c r="L8521" i="1"/>
  <c r="L8522" i="1"/>
  <c r="L8523" i="1"/>
  <c r="L8524" i="1"/>
  <c r="L8525" i="1"/>
  <c r="L8526" i="1"/>
  <c r="L8527" i="1"/>
  <c r="L8528" i="1"/>
  <c r="L8529" i="1"/>
  <c r="L8530" i="1"/>
  <c r="L8531" i="1"/>
  <c r="L8532" i="1"/>
  <c r="L8533" i="1"/>
  <c r="L8534" i="1"/>
  <c r="L8535" i="1"/>
  <c r="L8536" i="1"/>
  <c r="L8537" i="1"/>
  <c r="L8538" i="1"/>
  <c r="L8539" i="1"/>
  <c r="L8540" i="1"/>
  <c r="L8541" i="1"/>
  <c r="L8542" i="1"/>
  <c r="L8543" i="1"/>
  <c r="L8544" i="1"/>
  <c r="L8545" i="1"/>
  <c r="L8546" i="1"/>
  <c r="L8547" i="1"/>
  <c r="L8548" i="1"/>
  <c r="L8549" i="1"/>
  <c r="L8550" i="1"/>
  <c r="L8551" i="1"/>
  <c r="L8552" i="1"/>
  <c r="L8553" i="1"/>
  <c r="L8554" i="1"/>
  <c r="L8555" i="1"/>
  <c r="L8556" i="1"/>
  <c r="L8557" i="1"/>
  <c r="L8558" i="1"/>
  <c r="L8559" i="1"/>
  <c r="L8560" i="1"/>
  <c r="L8561" i="1"/>
  <c r="L8562" i="1"/>
  <c r="L8563" i="1"/>
  <c r="L8564" i="1"/>
  <c r="L8565" i="1"/>
  <c r="L8566" i="1"/>
  <c r="L8567" i="1"/>
  <c r="L8568" i="1"/>
  <c r="L8569" i="1"/>
  <c r="L8570" i="1"/>
  <c r="L8571" i="1"/>
  <c r="L8572" i="1"/>
  <c r="L8573" i="1"/>
  <c r="L8574" i="1"/>
  <c r="L8575" i="1"/>
  <c r="L8576" i="1"/>
  <c r="L8577" i="1"/>
  <c r="L8578" i="1"/>
  <c r="L8579" i="1"/>
  <c r="L8580" i="1"/>
  <c r="L8581" i="1"/>
  <c r="L8582" i="1"/>
  <c r="L8583" i="1"/>
  <c r="L8584" i="1"/>
  <c r="L8585" i="1"/>
  <c r="L8586" i="1"/>
  <c r="L8587" i="1"/>
  <c r="L8588" i="1"/>
  <c r="L8589" i="1"/>
  <c r="L8590" i="1"/>
  <c r="L8591" i="1"/>
  <c r="L8592" i="1"/>
  <c r="L8593" i="1"/>
  <c r="L8594" i="1"/>
  <c r="L8595" i="1"/>
  <c r="L8596" i="1"/>
  <c r="L8597" i="1"/>
  <c r="L8598" i="1"/>
  <c r="L8599" i="1"/>
  <c r="L8600" i="1"/>
  <c r="L8601" i="1"/>
  <c r="L8602" i="1"/>
  <c r="L8603" i="1"/>
  <c r="L8604" i="1"/>
  <c r="L8605" i="1"/>
  <c r="L8606" i="1"/>
  <c r="L8607" i="1"/>
  <c r="L8608" i="1"/>
  <c r="L8609" i="1"/>
  <c r="L8610" i="1"/>
  <c r="L8611" i="1"/>
  <c r="L8612" i="1"/>
  <c r="L8613" i="1"/>
  <c r="L8614" i="1"/>
  <c r="L8615" i="1"/>
  <c r="L8616" i="1"/>
  <c r="L8617" i="1"/>
  <c r="L8618" i="1"/>
  <c r="L8619" i="1"/>
  <c r="L8620" i="1"/>
  <c r="L8621" i="1"/>
  <c r="L8622" i="1"/>
  <c r="L8623" i="1"/>
  <c r="L8624" i="1"/>
  <c r="L8625" i="1"/>
  <c r="L8626" i="1"/>
  <c r="L8627" i="1"/>
  <c r="L8628" i="1"/>
  <c r="L8629" i="1"/>
  <c r="L8630" i="1"/>
  <c r="L8631" i="1"/>
  <c r="L8632" i="1"/>
  <c r="L8633" i="1"/>
  <c r="L8634" i="1"/>
  <c r="L8635" i="1"/>
  <c r="L8636" i="1"/>
  <c r="L8637" i="1"/>
  <c r="L8638" i="1"/>
  <c r="L8639" i="1"/>
  <c r="L8640" i="1"/>
  <c r="L8641" i="1"/>
  <c r="L8642" i="1"/>
  <c r="L8643" i="1"/>
  <c r="L8644" i="1"/>
  <c r="L8645" i="1"/>
  <c r="L8646" i="1"/>
  <c r="L8647" i="1"/>
  <c r="L8648" i="1"/>
  <c r="L8649" i="1"/>
  <c r="L8650" i="1"/>
  <c r="L8651" i="1"/>
  <c r="L8652" i="1"/>
  <c r="L8653" i="1"/>
  <c r="L8654" i="1"/>
  <c r="L8655" i="1"/>
  <c r="L8656" i="1"/>
  <c r="L8657" i="1"/>
  <c r="L8658" i="1"/>
  <c r="L8659" i="1"/>
  <c r="L8660" i="1"/>
  <c r="L8661" i="1"/>
  <c r="L8662" i="1"/>
  <c r="L8663" i="1"/>
  <c r="L8664" i="1"/>
  <c r="L8665" i="1"/>
  <c r="L8666" i="1"/>
  <c r="L8667" i="1"/>
  <c r="L8668" i="1"/>
  <c r="L8669" i="1"/>
  <c r="L8670" i="1"/>
  <c r="L8671" i="1"/>
  <c r="L8672" i="1"/>
  <c r="L8673" i="1"/>
  <c r="L8674" i="1"/>
  <c r="L8675" i="1"/>
  <c r="L8676" i="1"/>
  <c r="L8677" i="1"/>
  <c r="L8678" i="1"/>
  <c r="L8679" i="1"/>
  <c r="L8680" i="1"/>
  <c r="L8681" i="1"/>
  <c r="L8682" i="1"/>
  <c r="L8683" i="1"/>
  <c r="L8684" i="1"/>
  <c r="L8685" i="1"/>
  <c r="L8686" i="1"/>
  <c r="L8687" i="1"/>
  <c r="L8688" i="1"/>
  <c r="L8689" i="1"/>
  <c r="L8690" i="1"/>
  <c r="L8691" i="1"/>
  <c r="L8692" i="1"/>
  <c r="L8693" i="1"/>
  <c r="L8694" i="1"/>
  <c r="L8695" i="1"/>
  <c r="L8696" i="1"/>
  <c r="L8697" i="1"/>
  <c r="L8698" i="1"/>
  <c r="L8699" i="1"/>
  <c r="L8700" i="1"/>
  <c r="L8701" i="1"/>
  <c r="L8702" i="1"/>
  <c r="L8703" i="1"/>
  <c r="L8704" i="1"/>
  <c r="L8705" i="1"/>
  <c r="L8706" i="1"/>
  <c r="L8707" i="1"/>
  <c r="L8708" i="1"/>
  <c r="L8709" i="1"/>
  <c r="L8710" i="1"/>
  <c r="L8711" i="1"/>
  <c r="L8712" i="1"/>
  <c r="L8713" i="1"/>
  <c r="L8714" i="1"/>
  <c r="L8715" i="1"/>
  <c r="L8716" i="1"/>
  <c r="L8717" i="1"/>
  <c r="L8718" i="1"/>
  <c r="L8719" i="1"/>
  <c r="L8720" i="1"/>
  <c r="L8721" i="1"/>
  <c r="L8722" i="1"/>
  <c r="L8723" i="1"/>
  <c r="L8724" i="1"/>
  <c r="L8725" i="1"/>
  <c r="L8726" i="1"/>
  <c r="L8727" i="1"/>
  <c r="L8728" i="1"/>
  <c r="L8729" i="1"/>
  <c r="L8730" i="1"/>
  <c r="L8731" i="1"/>
  <c r="L8732" i="1"/>
  <c r="L8733" i="1"/>
  <c r="L8734" i="1"/>
  <c r="L8735" i="1"/>
  <c r="L8736" i="1"/>
  <c r="L8737" i="1"/>
  <c r="L8738" i="1"/>
  <c r="L8739" i="1"/>
  <c r="L8740" i="1"/>
  <c r="L8741" i="1"/>
  <c r="L8742" i="1"/>
  <c r="L8743" i="1"/>
  <c r="L8744" i="1"/>
  <c r="L8745" i="1"/>
  <c r="L8746" i="1"/>
  <c r="L8747" i="1"/>
  <c r="L8748" i="1"/>
  <c r="L8749" i="1"/>
  <c r="L8750" i="1"/>
  <c r="L8751" i="1"/>
  <c r="L8752" i="1"/>
  <c r="L8753" i="1"/>
  <c r="L8754" i="1"/>
  <c r="L8755" i="1"/>
  <c r="L8756" i="1"/>
  <c r="L8757" i="1"/>
  <c r="L8758" i="1"/>
  <c r="L8759" i="1"/>
  <c r="L8760" i="1"/>
  <c r="L8761" i="1"/>
  <c r="L8762" i="1"/>
  <c r="L8763" i="1"/>
  <c r="L8764" i="1"/>
  <c r="L8765" i="1"/>
  <c r="L8766" i="1"/>
  <c r="L8767" i="1"/>
  <c r="L8768" i="1"/>
  <c r="L8769" i="1"/>
  <c r="L8770" i="1"/>
  <c r="L8771" i="1"/>
  <c r="L8772" i="1"/>
  <c r="L8773" i="1"/>
  <c r="L8774" i="1"/>
  <c r="L8775" i="1"/>
  <c r="L8776" i="1"/>
  <c r="L8777" i="1"/>
  <c r="L8778" i="1"/>
  <c r="L8779" i="1"/>
  <c r="L8780" i="1"/>
  <c r="L8781" i="1"/>
  <c r="L8782" i="1"/>
  <c r="L8783" i="1"/>
  <c r="L8784" i="1"/>
  <c r="L8785" i="1"/>
  <c r="L8786" i="1"/>
  <c r="L8787" i="1"/>
  <c r="L8788" i="1"/>
  <c r="L8789" i="1"/>
  <c r="L8790" i="1"/>
  <c r="L8791" i="1"/>
  <c r="L8792" i="1"/>
  <c r="L8793" i="1"/>
  <c r="L8794" i="1"/>
  <c r="L8795" i="1"/>
  <c r="L8796" i="1"/>
  <c r="L8797" i="1"/>
  <c r="L8798" i="1"/>
  <c r="L8799" i="1"/>
  <c r="L8800" i="1"/>
  <c r="L8801" i="1"/>
  <c r="L8802" i="1"/>
  <c r="L8803" i="1"/>
  <c r="L8804" i="1"/>
  <c r="L8805" i="1"/>
  <c r="L8806" i="1"/>
  <c r="L8807" i="1"/>
  <c r="L8808" i="1"/>
  <c r="L8809" i="1"/>
  <c r="L8810" i="1"/>
  <c r="L8811" i="1"/>
  <c r="L8812" i="1"/>
  <c r="L8813" i="1"/>
  <c r="L8814" i="1"/>
  <c r="L8815" i="1"/>
  <c r="L8816" i="1"/>
  <c r="L8817" i="1"/>
  <c r="L8818" i="1"/>
  <c r="L8819" i="1"/>
  <c r="L8820" i="1"/>
  <c r="L8821" i="1"/>
  <c r="L8822" i="1"/>
  <c r="L8823" i="1"/>
  <c r="L8824" i="1"/>
  <c r="L8825" i="1"/>
  <c r="L8826" i="1"/>
  <c r="L8827" i="1"/>
  <c r="L8828" i="1"/>
  <c r="L8829" i="1"/>
  <c r="L8830" i="1"/>
  <c r="L8831" i="1"/>
  <c r="L8832" i="1"/>
  <c r="L8833" i="1"/>
  <c r="L8834" i="1"/>
  <c r="L8835" i="1"/>
  <c r="L8836" i="1"/>
  <c r="L8837" i="1"/>
  <c r="L8838" i="1"/>
  <c r="L8839" i="1"/>
  <c r="L8840" i="1"/>
  <c r="L8841" i="1"/>
  <c r="L8842" i="1"/>
  <c r="L8843" i="1"/>
  <c r="L8844" i="1"/>
  <c r="L8845" i="1"/>
  <c r="L8846" i="1"/>
  <c r="L8847" i="1"/>
  <c r="L8848" i="1"/>
  <c r="L8849" i="1"/>
  <c r="L8850" i="1"/>
  <c r="L8851" i="1"/>
  <c r="L8852" i="1"/>
  <c r="L8853" i="1"/>
  <c r="L8854" i="1"/>
  <c r="L8855" i="1"/>
  <c r="L8856" i="1"/>
  <c r="L8857" i="1"/>
  <c r="L8858" i="1"/>
  <c r="L8859" i="1"/>
  <c r="L8860" i="1"/>
  <c r="L8861" i="1"/>
  <c r="L8862" i="1"/>
  <c r="L8863" i="1"/>
  <c r="L8864" i="1"/>
  <c r="L8865" i="1"/>
  <c r="L8866" i="1"/>
  <c r="L8867" i="1"/>
  <c r="L8868" i="1"/>
  <c r="L8869" i="1"/>
  <c r="L8870" i="1"/>
  <c r="L8871" i="1"/>
  <c r="L8872" i="1"/>
  <c r="L8873" i="1"/>
  <c r="L8874" i="1"/>
  <c r="L8875" i="1"/>
  <c r="L8876" i="1"/>
  <c r="L8877" i="1"/>
  <c r="L8878" i="1"/>
  <c r="L8879" i="1"/>
  <c r="L8880" i="1"/>
  <c r="L8881" i="1"/>
  <c r="L8882" i="1"/>
  <c r="L8883" i="1"/>
  <c r="L8884" i="1"/>
  <c r="L8885" i="1"/>
  <c r="L8886" i="1"/>
  <c r="L8887" i="1"/>
  <c r="L8888" i="1"/>
  <c r="L8889" i="1"/>
  <c r="L8890" i="1"/>
  <c r="L8891" i="1"/>
  <c r="L8892" i="1"/>
  <c r="L8893" i="1"/>
  <c r="L8894" i="1"/>
  <c r="L8895" i="1"/>
  <c r="L8896" i="1"/>
  <c r="L8897" i="1"/>
  <c r="L8898" i="1"/>
  <c r="L8899" i="1"/>
  <c r="L8900" i="1"/>
  <c r="L8901" i="1"/>
  <c r="L8902" i="1"/>
  <c r="L8903" i="1"/>
  <c r="L8904" i="1"/>
  <c r="L8905" i="1"/>
  <c r="L8906" i="1"/>
  <c r="L8907" i="1"/>
  <c r="L8908" i="1"/>
  <c r="L8909" i="1"/>
  <c r="L8910" i="1"/>
  <c r="L8911" i="1"/>
  <c r="L8912" i="1"/>
  <c r="L8913" i="1"/>
  <c r="L8914" i="1"/>
  <c r="L8915" i="1"/>
  <c r="L8916" i="1"/>
  <c r="L8917" i="1"/>
  <c r="L8918" i="1"/>
  <c r="L8919" i="1"/>
  <c r="L8920" i="1"/>
  <c r="L8921" i="1"/>
  <c r="L8922" i="1"/>
  <c r="L8923" i="1"/>
  <c r="L8924" i="1"/>
  <c r="L8925" i="1"/>
  <c r="L8926" i="1"/>
  <c r="L8927" i="1"/>
  <c r="L8928" i="1"/>
  <c r="L8929" i="1"/>
  <c r="L8930" i="1"/>
  <c r="L8931" i="1"/>
  <c r="L8932" i="1"/>
  <c r="L8933" i="1"/>
  <c r="L8934" i="1"/>
  <c r="L8935" i="1"/>
  <c r="L8936" i="1"/>
  <c r="L8937" i="1"/>
  <c r="L8938" i="1"/>
  <c r="L8939" i="1"/>
  <c r="L8940" i="1"/>
  <c r="L8941" i="1"/>
  <c r="L8942" i="1"/>
  <c r="L8943" i="1"/>
  <c r="L8944" i="1"/>
  <c r="L8945" i="1"/>
  <c r="L8946" i="1"/>
  <c r="L8947" i="1"/>
  <c r="L8948" i="1"/>
  <c r="L8949" i="1"/>
  <c r="L8950" i="1"/>
  <c r="L8951" i="1"/>
  <c r="L8952" i="1"/>
  <c r="L8953" i="1"/>
  <c r="L8954" i="1"/>
  <c r="L8955" i="1"/>
  <c r="L8956" i="1"/>
  <c r="L8957" i="1"/>
  <c r="L8958" i="1"/>
  <c r="L8959" i="1"/>
  <c r="L8960" i="1"/>
  <c r="L8961" i="1"/>
  <c r="L8962" i="1"/>
  <c r="L8963" i="1"/>
  <c r="L8964" i="1"/>
  <c r="L8965" i="1"/>
  <c r="L8966" i="1"/>
  <c r="L8967" i="1"/>
  <c r="L8968" i="1"/>
  <c r="L8969" i="1"/>
  <c r="L8970" i="1"/>
  <c r="L8971" i="1"/>
  <c r="L8972" i="1"/>
  <c r="L8973" i="1"/>
  <c r="L8974" i="1"/>
  <c r="L8975" i="1"/>
  <c r="L8976" i="1"/>
  <c r="L8977" i="1"/>
  <c r="L8978" i="1"/>
  <c r="L8979" i="1"/>
  <c r="L8980" i="1"/>
  <c r="L8981" i="1"/>
  <c r="L8982" i="1"/>
  <c r="L8983" i="1"/>
  <c r="L8984" i="1"/>
  <c r="L8985" i="1"/>
  <c r="L8986" i="1"/>
  <c r="L8987" i="1"/>
  <c r="L8988" i="1"/>
  <c r="L8989" i="1"/>
  <c r="L8990" i="1"/>
  <c r="L8991" i="1"/>
  <c r="L8992" i="1"/>
  <c r="L8993" i="1"/>
  <c r="L8994" i="1"/>
  <c r="L8995" i="1"/>
  <c r="L8996" i="1"/>
  <c r="L8997" i="1"/>
  <c r="L8998" i="1"/>
  <c r="L8999" i="1"/>
  <c r="L9000" i="1"/>
  <c r="L9001" i="1"/>
  <c r="L9002" i="1"/>
  <c r="L9003" i="1"/>
  <c r="L9004" i="1"/>
  <c r="L9005" i="1"/>
  <c r="L9006" i="1"/>
  <c r="L9007" i="1"/>
  <c r="L9008" i="1"/>
  <c r="L9009" i="1"/>
  <c r="L9010" i="1"/>
  <c r="L9011" i="1"/>
  <c r="L9012" i="1"/>
  <c r="L9013" i="1"/>
  <c r="L9014" i="1"/>
  <c r="L9015" i="1"/>
  <c r="L9016" i="1"/>
  <c r="L9017" i="1"/>
  <c r="L9018" i="1"/>
  <c r="L9019" i="1"/>
  <c r="L9020" i="1"/>
  <c r="L9021" i="1"/>
  <c r="L9022" i="1"/>
  <c r="L9023" i="1"/>
  <c r="L9024" i="1"/>
  <c r="L9025" i="1"/>
  <c r="L9026" i="1"/>
  <c r="L9027" i="1"/>
  <c r="L9028" i="1"/>
  <c r="L9029" i="1"/>
  <c r="L9030" i="1"/>
  <c r="L9031" i="1"/>
  <c r="L9032" i="1"/>
  <c r="L9033" i="1"/>
  <c r="L9034" i="1"/>
  <c r="L9035" i="1"/>
  <c r="L9036" i="1"/>
  <c r="L9037" i="1"/>
  <c r="L9038" i="1"/>
  <c r="L9039" i="1"/>
  <c r="L9040" i="1"/>
  <c r="L9041" i="1"/>
  <c r="L9042" i="1"/>
  <c r="L9043" i="1"/>
  <c r="L9044" i="1"/>
  <c r="L9045" i="1"/>
  <c r="L9046" i="1"/>
  <c r="L9047" i="1"/>
  <c r="L9048" i="1"/>
  <c r="L9049" i="1"/>
  <c r="L9050" i="1"/>
  <c r="L9051" i="1"/>
  <c r="L9052" i="1"/>
  <c r="L9053" i="1"/>
  <c r="L9054" i="1"/>
  <c r="L9055" i="1"/>
  <c r="L9056" i="1"/>
  <c r="L9057" i="1"/>
  <c r="L9058" i="1"/>
  <c r="L9059" i="1"/>
  <c r="L9060" i="1"/>
  <c r="L9061" i="1"/>
  <c r="L9062" i="1"/>
  <c r="L9063" i="1"/>
  <c r="L9064" i="1"/>
  <c r="L9065" i="1"/>
  <c r="L9066" i="1"/>
  <c r="L9067" i="1"/>
  <c r="L9068" i="1"/>
  <c r="L9069" i="1"/>
  <c r="L9070" i="1"/>
  <c r="L9071" i="1"/>
  <c r="L9072" i="1"/>
  <c r="L9073" i="1"/>
  <c r="L9074" i="1"/>
  <c r="L9075" i="1"/>
  <c r="L9076" i="1"/>
  <c r="L9077" i="1"/>
  <c r="L9078" i="1"/>
  <c r="L9079" i="1"/>
  <c r="L9080" i="1"/>
  <c r="L9081" i="1"/>
  <c r="L9082" i="1"/>
  <c r="L9083" i="1"/>
  <c r="L9084" i="1"/>
  <c r="L9085" i="1"/>
  <c r="L9086" i="1"/>
  <c r="L9087" i="1"/>
  <c r="L9088" i="1"/>
  <c r="L9089" i="1"/>
  <c r="L9090" i="1"/>
  <c r="L9091" i="1"/>
  <c r="L9092" i="1"/>
  <c r="L9093" i="1"/>
  <c r="L9094" i="1"/>
  <c r="L9095" i="1"/>
  <c r="L9096" i="1"/>
  <c r="L9097" i="1"/>
  <c r="L9098" i="1"/>
  <c r="L9099" i="1"/>
  <c r="L9100" i="1"/>
  <c r="L9101" i="1"/>
  <c r="L9102" i="1"/>
  <c r="L9103" i="1"/>
  <c r="L9104" i="1"/>
  <c r="L9105" i="1"/>
  <c r="L9106" i="1"/>
  <c r="L9107" i="1"/>
  <c r="L9108" i="1"/>
  <c r="L9109" i="1"/>
  <c r="L9110" i="1"/>
  <c r="L9111" i="1"/>
  <c r="L9112" i="1"/>
  <c r="L9113" i="1"/>
  <c r="L9114" i="1"/>
  <c r="L9115" i="1"/>
  <c r="L9116" i="1"/>
  <c r="L9117" i="1"/>
  <c r="L9118" i="1"/>
  <c r="L9119" i="1"/>
  <c r="L9120" i="1"/>
  <c r="L9121" i="1"/>
  <c r="L9122" i="1"/>
  <c r="L9123" i="1"/>
  <c r="L9124" i="1"/>
  <c r="L9125" i="1"/>
  <c r="L9126" i="1"/>
  <c r="L9127" i="1"/>
  <c r="L9128" i="1"/>
  <c r="L9129" i="1"/>
  <c r="L9130" i="1"/>
  <c r="L9131" i="1"/>
  <c r="L9132" i="1"/>
  <c r="L9133" i="1"/>
  <c r="L9134" i="1"/>
  <c r="L9135" i="1"/>
  <c r="L9136" i="1"/>
  <c r="L9137" i="1"/>
  <c r="L9138" i="1"/>
  <c r="L9139" i="1"/>
  <c r="L9140" i="1"/>
  <c r="L9141" i="1"/>
  <c r="L9142" i="1"/>
  <c r="L9143" i="1"/>
  <c r="L9144" i="1"/>
  <c r="L9145" i="1"/>
  <c r="L9146" i="1"/>
  <c r="L9147" i="1"/>
  <c r="L9148" i="1"/>
  <c r="L9149" i="1"/>
  <c r="L9150" i="1"/>
  <c r="L9151" i="1"/>
  <c r="L9152" i="1"/>
  <c r="L9153" i="1"/>
  <c r="L9154" i="1"/>
  <c r="L9155" i="1"/>
  <c r="L9156" i="1"/>
  <c r="L9157" i="1"/>
  <c r="L9158" i="1"/>
  <c r="L9159" i="1"/>
  <c r="L9160" i="1"/>
  <c r="L9161" i="1"/>
  <c r="L9162" i="1"/>
  <c r="L9163" i="1"/>
  <c r="L9164" i="1"/>
  <c r="L9165" i="1"/>
  <c r="L9166" i="1"/>
  <c r="L9167" i="1"/>
  <c r="L9168" i="1"/>
  <c r="L9169" i="1"/>
  <c r="L9170" i="1"/>
  <c r="L9171" i="1"/>
  <c r="L9172" i="1"/>
  <c r="L9173" i="1"/>
  <c r="L9174" i="1"/>
  <c r="L9175" i="1"/>
  <c r="L9176" i="1"/>
  <c r="L9177" i="1"/>
  <c r="L9178" i="1"/>
  <c r="L9179" i="1"/>
  <c r="L9180" i="1"/>
  <c r="L9181" i="1"/>
  <c r="L9182" i="1"/>
  <c r="L9183" i="1"/>
  <c r="L9184" i="1"/>
  <c r="L9185" i="1"/>
  <c r="L9186" i="1"/>
  <c r="L9187" i="1"/>
  <c r="L9188" i="1"/>
  <c r="L9189" i="1"/>
  <c r="L9190" i="1"/>
  <c r="L9191" i="1"/>
  <c r="L9192" i="1"/>
  <c r="L9193" i="1"/>
  <c r="L9194" i="1"/>
  <c r="L9195" i="1"/>
  <c r="L9196" i="1"/>
  <c r="L9197" i="1"/>
  <c r="L9198" i="1"/>
  <c r="L9199" i="1"/>
  <c r="L9200" i="1"/>
  <c r="L9201" i="1"/>
  <c r="L9202" i="1"/>
  <c r="L9203" i="1"/>
  <c r="L9204" i="1"/>
  <c r="L9205" i="1"/>
  <c r="L9206" i="1"/>
  <c r="L9207" i="1"/>
  <c r="L9208" i="1"/>
  <c r="L9209" i="1"/>
  <c r="L9210" i="1"/>
  <c r="L9211" i="1"/>
  <c r="L9212" i="1"/>
  <c r="L9213" i="1"/>
  <c r="L9214" i="1"/>
  <c r="L9215" i="1"/>
  <c r="L9216" i="1"/>
  <c r="L9217" i="1"/>
  <c r="L9218" i="1"/>
  <c r="L9219" i="1"/>
  <c r="L9220" i="1"/>
  <c r="L9221" i="1"/>
  <c r="L9222" i="1"/>
  <c r="L9223" i="1"/>
  <c r="L9224" i="1"/>
  <c r="L9225" i="1"/>
  <c r="L9226" i="1"/>
  <c r="L9227" i="1"/>
  <c r="L9228" i="1"/>
  <c r="L9229" i="1"/>
  <c r="L9230" i="1"/>
  <c r="L9231" i="1"/>
  <c r="L9232" i="1"/>
  <c r="L9233" i="1"/>
  <c r="L9234" i="1"/>
  <c r="L9235" i="1"/>
  <c r="L9236" i="1"/>
  <c r="L9237" i="1"/>
  <c r="L9238" i="1"/>
  <c r="L9239" i="1"/>
  <c r="L9240" i="1"/>
  <c r="L9241" i="1"/>
  <c r="L9242" i="1"/>
  <c r="L9243" i="1"/>
  <c r="L9244" i="1"/>
  <c r="L9245" i="1"/>
  <c r="L9246" i="1"/>
  <c r="L9247" i="1"/>
  <c r="L9248" i="1"/>
  <c r="L9249" i="1"/>
  <c r="L9250" i="1"/>
  <c r="L9251" i="1"/>
  <c r="L9252" i="1"/>
  <c r="L9253" i="1"/>
  <c r="L9254" i="1"/>
  <c r="L9255" i="1"/>
  <c r="L9256" i="1"/>
  <c r="L9257" i="1"/>
  <c r="L9258" i="1"/>
  <c r="L9259" i="1"/>
  <c r="L9260" i="1"/>
  <c r="L9261" i="1"/>
  <c r="L9262" i="1"/>
  <c r="L9263" i="1"/>
  <c r="L9264" i="1"/>
  <c r="L9265" i="1"/>
  <c r="L9266" i="1"/>
  <c r="L9267" i="1"/>
  <c r="L9268" i="1"/>
  <c r="L9269" i="1"/>
  <c r="L9270" i="1"/>
  <c r="L9271" i="1"/>
  <c r="L9272" i="1"/>
  <c r="L9273" i="1"/>
  <c r="L9274" i="1"/>
  <c r="L9275" i="1"/>
  <c r="L9276" i="1"/>
  <c r="L9277" i="1"/>
  <c r="L9278" i="1"/>
  <c r="L9279" i="1"/>
  <c r="L9280" i="1"/>
  <c r="L9281" i="1"/>
  <c r="L9282" i="1"/>
  <c r="L9283" i="1"/>
  <c r="L9284" i="1"/>
  <c r="L9285" i="1"/>
  <c r="L9286" i="1"/>
  <c r="L9287" i="1"/>
  <c r="L9288" i="1"/>
  <c r="L9289" i="1"/>
  <c r="L9290" i="1"/>
  <c r="L9291" i="1"/>
  <c r="L9292" i="1"/>
  <c r="L9293" i="1"/>
  <c r="L9294" i="1"/>
  <c r="L9295" i="1"/>
  <c r="L9296" i="1"/>
  <c r="L9297" i="1"/>
  <c r="L9298" i="1"/>
  <c r="L9299" i="1"/>
  <c r="L9300" i="1"/>
  <c r="L9301" i="1"/>
  <c r="L9302" i="1"/>
  <c r="L9303" i="1"/>
  <c r="L9304" i="1"/>
  <c r="L9305" i="1"/>
  <c r="L9306" i="1"/>
  <c r="L9307" i="1"/>
  <c r="L9308" i="1"/>
  <c r="L9309" i="1"/>
  <c r="L9310" i="1"/>
  <c r="L9311" i="1"/>
  <c r="L9312" i="1"/>
  <c r="L9313" i="1"/>
  <c r="L9314" i="1"/>
  <c r="L9315" i="1"/>
  <c r="L9316" i="1"/>
  <c r="L9317" i="1"/>
  <c r="L9318" i="1"/>
  <c r="L9319" i="1"/>
  <c r="L9320" i="1"/>
  <c r="L9321" i="1"/>
  <c r="L9322" i="1"/>
  <c r="L9323" i="1"/>
  <c r="L9324" i="1"/>
  <c r="L9325" i="1"/>
  <c r="L9326" i="1"/>
  <c r="L9327" i="1"/>
  <c r="L9328" i="1"/>
  <c r="L9329" i="1"/>
  <c r="L9330" i="1"/>
  <c r="L9331" i="1"/>
  <c r="L9332" i="1"/>
  <c r="L9333" i="1"/>
  <c r="L9334" i="1"/>
  <c r="L9335" i="1"/>
  <c r="L9336" i="1"/>
  <c r="L9337" i="1"/>
  <c r="L9338" i="1"/>
  <c r="L9339" i="1"/>
  <c r="L9340" i="1"/>
  <c r="L9341" i="1"/>
  <c r="L9342" i="1"/>
  <c r="L9343" i="1"/>
  <c r="L9344" i="1"/>
  <c r="L9345" i="1"/>
  <c r="L9346" i="1"/>
  <c r="L9347" i="1"/>
  <c r="L9348" i="1"/>
  <c r="L9349" i="1"/>
  <c r="L9350" i="1"/>
  <c r="L9351" i="1"/>
  <c r="L9352" i="1"/>
  <c r="L9353" i="1"/>
  <c r="L9354" i="1"/>
  <c r="L9355" i="1"/>
  <c r="L9356" i="1"/>
  <c r="L9357" i="1"/>
  <c r="L9358" i="1"/>
  <c r="L9359" i="1"/>
  <c r="L9360" i="1"/>
  <c r="L9361" i="1"/>
  <c r="L9362" i="1"/>
  <c r="L9363" i="1"/>
  <c r="L9364" i="1"/>
  <c r="L9365" i="1"/>
  <c r="L9366" i="1"/>
  <c r="L9367" i="1"/>
  <c r="L9368" i="1"/>
  <c r="L9369" i="1"/>
  <c r="L9370" i="1"/>
  <c r="L9371" i="1"/>
  <c r="L9372" i="1"/>
  <c r="L9373" i="1"/>
  <c r="L9374" i="1"/>
  <c r="L9375" i="1"/>
  <c r="L9376" i="1"/>
  <c r="L9377" i="1"/>
  <c r="L9378" i="1"/>
  <c r="L9379" i="1"/>
  <c r="L9380" i="1"/>
  <c r="L9381" i="1"/>
  <c r="L9382" i="1"/>
  <c r="L9383" i="1"/>
  <c r="L9384" i="1"/>
  <c r="L9385" i="1"/>
  <c r="L9386" i="1"/>
  <c r="L9387" i="1"/>
  <c r="L9388" i="1"/>
  <c r="L9389" i="1"/>
  <c r="L9390" i="1"/>
  <c r="L9391" i="1"/>
  <c r="L9392" i="1"/>
  <c r="L9393" i="1"/>
  <c r="L9394" i="1"/>
  <c r="L9395" i="1"/>
  <c r="L9396" i="1"/>
  <c r="L9397" i="1"/>
  <c r="L9398" i="1"/>
  <c r="L9399" i="1"/>
  <c r="L9400" i="1"/>
  <c r="L9401" i="1"/>
  <c r="L9402" i="1"/>
  <c r="L9403" i="1"/>
  <c r="L9404" i="1"/>
  <c r="L9405" i="1"/>
  <c r="L9406" i="1"/>
  <c r="L9407" i="1"/>
  <c r="L9408" i="1"/>
  <c r="L9409" i="1"/>
  <c r="L9410" i="1"/>
  <c r="L9411" i="1"/>
  <c r="L9412" i="1"/>
  <c r="L9413" i="1"/>
  <c r="L9414" i="1"/>
  <c r="L9415" i="1"/>
  <c r="L9416" i="1"/>
  <c r="L9417" i="1"/>
  <c r="L9418" i="1"/>
  <c r="L9419" i="1"/>
  <c r="L9420" i="1"/>
  <c r="L9421" i="1"/>
  <c r="L9422" i="1"/>
  <c r="L9423" i="1"/>
  <c r="L9424" i="1"/>
  <c r="L9425" i="1"/>
  <c r="L9426" i="1"/>
  <c r="L9427" i="1"/>
  <c r="L9428" i="1"/>
  <c r="L9429" i="1"/>
  <c r="L9430" i="1"/>
  <c r="L9431" i="1"/>
  <c r="L9432" i="1"/>
  <c r="L9433" i="1"/>
  <c r="L9434" i="1"/>
  <c r="L9435" i="1"/>
  <c r="L9436" i="1"/>
  <c r="L9437" i="1"/>
  <c r="L9438" i="1"/>
  <c r="L9439" i="1"/>
  <c r="L9440" i="1"/>
  <c r="L9441" i="1"/>
  <c r="L9442" i="1"/>
  <c r="L9443" i="1"/>
  <c r="L9444" i="1"/>
  <c r="L9445" i="1"/>
  <c r="L9446" i="1"/>
  <c r="L9447" i="1"/>
  <c r="L9448" i="1"/>
  <c r="L9449" i="1"/>
  <c r="L9450" i="1"/>
  <c r="L9451" i="1"/>
  <c r="L9452" i="1"/>
  <c r="L9453" i="1"/>
  <c r="L9454" i="1"/>
  <c r="L9455" i="1"/>
  <c r="L9456" i="1"/>
  <c r="L9457" i="1"/>
  <c r="L9458" i="1"/>
  <c r="L9459" i="1"/>
  <c r="L9460" i="1"/>
  <c r="L9461" i="1"/>
  <c r="L9462" i="1"/>
  <c r="L9463" i="1"/>
  <c r="L9464" i="1"/>
  <c r="L9465" i="1"/>
  <c r="L9466" i="1"/>
  <c r="L9467" i="1"/>
  <c r="L9468" i="1"/>
  <c r="L9469" i="1"/>
  <c r="L9470" i="1"/>
  <c r="L9471" i="1"/>
  <c r="L9472" i="1"/>
  <c r="L9473" i="1"/>
  <c r="L9474" i="1"/>
  <c r="L9475" i="1"/>
  <c r="L9476" i="1"/>
  <c r="L9477" i="1"/>
  <c r="L9478" i="1"/>
  <c r="L9479" i="1"/>
  <c r="L9480" i="1"/>
  <c r="L9481" i="1"/>
  <c r="L9482" i="1"/>
  <c r="L9483" i="1"/>
  <c r="L9484" i="1"/>
  <c r="L9485" i="1"/>
  <c r="L9486" i="1"/>
  <c r="L9487" i="1"/>
  <c r="L9488" i="1"/>
  <c r="L9489" i="1"/>
  <c r="L9490" i="1"/>
  <c r="L9491" i="1"/>
  <c r="L9492" i="1"/>
  <c r="L9493" i="1"/>
  <c r="L9494" i="1"/>
  <c r="L9495" i="1"/>
  <c r="L9496" i="1"/>
  <c r="L9497" i="1"/>
  <c r="L9498" i="1"/>
  <c r="L9499" i="1"/>
  <c r="L9500" i="1"/>
  <c r="L9501" i="1"/>
  <c r="L9502" i="1"/>
  <c r="L9503" i="1"/>
  <c r="L9504" i="1"/>
  <c r="L9505" i="1"/>
  <c r="L9506" i="1"/>
  <c r="L9507" i="1"/>
  <c r="L9508" i="1"/>
  <c r="L9509" i="1"/>
  <c r="L9510" i="1"/>
  <c r="L9511" i="1"/>
  <c r="L9512" i="1"/>
  <c r="L9513" i="1"/>
  <c r="L9514" i="1"/>
  <c r="L9515" i="1"/>
  <c r="L9516" i="1"/>
  <c r="L9517" i="1"/>
  <c r="L9518" i="1"/>
  <c r="L9519" i="1"/>
  <c r="L9520" i="1"/>
  <c r="L9521" i="1"/>
  <c r="L9522" i="1"/>
  <c r="L9523" i="1"/>
  <c r="L9524" i="1"/>
  <c r="L9525" i="1"/>
  <c r="L9526" i="1"/>
  <c r="L9527" i="1"/>
  <c r="L9528" i="1"/>
  <c r="L9529" i="1"/>
  <c r="L9530" i="1"/>
  <c r="L9531" i="1"/>
  <c r="L9532" i="1"/>
  <c r="L9533" i="1"/>
  <c r="L9534" i="1"/>
  <c r="L9535" i="1"/>
  <c r="L9536" i="1"/>
  <c r="L9537" i="1"/>
  <c r="L9538" i="1"/>
  <c r="L9539" i="1"/>
  <c r="L9540" i="1"/>
  <c r="L9541" i="1"/>
  <c r="L9542" i="1"/>
  <c r="L9543" i="1"/>
  <c r="L9544" i="1"/>
  <c r="L9545" i="1"/>
  <c r="L9546" i="1"/>
  <c r="L9547" i="1"/>
  <c r="L9548" i="1"/>
  <c r="L9549" i="1"/>
  <c r="L9550" i="1"/>
  <c r="L9551" i="1"/>
  <c r="L9552" i="1"/>
  <c r="L9553" i="1"/>
  <c r="L9554" i="1"/>
  <c r="L9555" i="1"/>
  <c r="L9556" i="1"/>
  <c r="L9557" i="1"/>
  <c r="L9558" i="1"/>
  <c r="L9559" i="1"/>
  <c r="L9560" i="1"/>
  <c r="L9561" i="1"/>
  <c r="L9562" i="1"/>
  <c r="L9563" i="1"/>
  <c r="L9564" i="1"/>
  <c r="L9565" i="1"/>
  <c r="L9566" i="1"/>
  <c r="L9567" i="1"/>
  <c r="L9568" i="1"/>
  <c r="L9569" i="1"/>
  <c r="L9570" i="1"/>
  <c r="L9571" i="1"/>
  <c r="L9572" i="1"/>
  <c r="L9573" i="1"/>
  <c r="L9574" i="1"/>
  <c r="L9575" i="1"/>
  <c r="L9576" i="1"/>
  <c r="L9577" i="1"/>
  <c r="L9578" i="1"/>
  <c r="L9579" i="1"/>
  <c r="L9580" i="1"/>
  <c r="L9581" i="1"/>
  <c r="L9582" i="1"/>
  <c r="L9583" i="1"/>
  <c r="L9584" i="1"/>
  <c r="L9585" i="1"/>
  <c r="L9586" i="1"/>
  <c r="L9587" i="1"/>
  <c r="L9588" i="1"/>
  <c r="L9589" i="1"/>
  <c r="L9590" i="1"/>
  <c r="L9591" i="1"/>
  <c r="L9592" i="1"/>
  <c r="L9593" i="1"/>
  <c r="L9594" i="1"/>
  <c r="L9595" i="1"/>
  <c r="L9596" i="1"/>
  <c r="L9597" i="1"/>
  <c r="L9598" i="1"/>
  <c r="L9599" i="1"/>
  <c r="L9600" i="1"/>
  <c r="L9601" i="1"/>
  <c r="L9602" i="1"/>
  <c r="L9603" i="1"/>
  <c r="L9604" i="1"/>
  <c r="L9605" i="1"/>
  <c r="L9606" i="1"/>
  <c r="L9607" i="1"/>
  <c r="L9608" i="1"/>
  <c r="L9609" i="1"/>
  <c r="L9610" i="1"/>
  <c r="L9611" i="1"/>
  <c r="L9612" i="1"/>
  <c r="L9613" i="1"/>
  <c r="L9614" i="1"/>
  <c r="L9615" i="1"/>
  <c r="L9616" i="1"/>
  <c r="L9617" i="1"/>
  <c r="L9618" i="1"/>
  <c r="L9619" i="1"/>
  <c r="L9620" i="1"/>
  <c r="L9621" i="1"/>
  <c r="L9622" i="1"/>
  <c r="L9623" i="1"/>
  <c r="L9624" i="1"/>
  <c r="L9625" i="1"/>
  <c r="L9626" i="1"/>
  <c r="L9627" i="1"/>
  <c r="L9628" i="1"/>
  <c r="L9629" i="1"/>
  <c r="L9630" i="1"/>
  <c r="L9631" i="1"/>
  <c r="L9632" i="1"/>
  <c r="L9633" i="1"/>
  <c r="L9634" i="1"/>
  <c r="L9635" i="1"/>
  <c r="L9636" i="1"/>
  <c r="L9637" i="1"/>
  <c r="L9638" i="1"/>
  <c r="L9639" i="1"/>
  <c r="L9640" i="1"/>
  <c r="L9641" i="1"/>
  <c r="L9642" i="1"/>
  <c r="L9643" i="1"/>
  <c r="L9644" i="1"/>
  <c r="L9645" i="1"/>
  <c r="L9646" i="1"/>
  <c r="L9647" i="1"/>
  <c r="L9648" i="1"/>
  <c r="L9649" i="1"/>
  <c r="L9650" i="1"/>
  <c r="L9651" i="1"/>
  <c r="L9652" i="1"/>
  <c r="L9653" i="1"/>
  <c r="L9654" i="1"/>
  <c r="L9655" i="1"/>
  <c r="L9656" i="1"/>
  <c r="L9657" i="1"/>
  <c r="L9658" i="1"/>
  <c r="L9659" i="1"/>
  <c r="L9660" i="1"/>
  <c r="L9661" i="1"/>
  <c r="L9662" i="1"/>
  <c r="L9663" i="1"/>
  <c r="L9664" i="1"/>
  <c r="L9665" i="1"/>
  <c r="L9666" i="1"/>
  <c r="L9667" i="1"/>
  <c r="L9668" i="1"/>
  <c r="L9669" i="1"/>
  <c r="L9670" i="1"/>
  <c r="L9671" i="1"/>
  <c r="L9672" i="1"/>
  <c r="L9673" i="1"/>
  <c r="L9674" i="1"/>
  <c r="L9675" i="1"/>
  <c r="L9676" i="1"/>
  <c r="L9677" i="1"/>
  <c r="L9678" i="1"/>
  <c r="L9679" i="1"/>
  <c r="L9680" i="1"/>
  <c r="L9681" i="1"/>
  <c r="L9682" i="1"/>
  <c r="L9683" i="1"/>
  <c r="L9684" i="1"/>
  <c r="L9685" i="1"/>
  <c r="L9686" i="1"/>
  <c r="L9687" i="1"/>
  <c r="L9688" i="1"/>
  <c r="L9689" i="1"/>
  <c r="L9690" i="1"/>
  <c r="L9691" i="1"/>
  <c r="L9692" i="1"/>
  <c r="L9693" i="1"/>
  <c r="L9694" i="1"/>
  <c r="L9695" i="1"/>
  <c r="L9696" i="1"/>
  <c r="L9697" i="1"/>
  <c r="L9698" i="1"/>
  <c r="L9699" i="1"/>
  <c r="L9700" i="1"/>
  <c r="L9701" i="1"/>
  <c r="L9702" i="1"/>
  <c r="L9703" i="1"/>
  <c r="L9704" i="1"/>
  <c r="L9705" i="1"/>
  <c r="L9706" i="1"/>
  <c r="L9707" i="1"/>
  <c r="L9708" i="1"/>
  <c r="L9709" i="1"/>
  <c r="L9710" i="1"/>
  <c r="L9711" i="1"/>
  <c r="L9712" i="1"/>
  <c r="L9713" i="1"/>
  <c r="L9714" i="1"/>
  <c r="L9715" i="1"/>
  <c r="L9716" i="1"/>
  <c r="L9717" i="1"/>
  <c r="L9718" i="1"/>
  <c r="L9719" i="1"/>
  <c r="L9720" i="1"/>
  <c r="L9721" i="1"/>
  <c r="L9722" i="1"/>
  <c r="L9723" i="1"/>
  <c r="L9724" i="1"/>
  <c r="L9725" i="1"/>
  <c r="L9726" i="1"/>
  <c r="L9727" i="1"/>
  <c r="L9728" i="1"/>
  <c r="L9729" i="1"/>
  <c r="L9730" i="1"/>
  <c r="L9731" i="1"/>
  <c r="L9732" i="1"/>
  <c r="L9733" i="1"/>
  <c r="L9734" i="1"/>
  <c r="L9735" i="1"/>
  <c r="L9736" i="1"/>
  <c r="L9737" i="1"/>
  <c r="L9738" i="1"/>
  <c r="L9739" i="1"/>
  <c r="L9740" i="1"/>
  <c r="L9741" i="1"/>
  <c r="L9742" i="1"/>
  <c r="L9743" i="1"/>
  <c r="L9744" i="1"/>
  <c r="L9745" i="1"/>
  <c r="L9746" i="1"/>
  <c r="L9747" i="1"/>
  <c r="L9748" i="1"/>
  <c r="L9749" i="1"/>
  <c r="L9750" i="1"/>
  <c r="L9751" i="1"/>
  <c r="L9752" i="1"/>
  <c r="L9753" i="1"/>
  <c r="L9754" i="1"/>
  <c r="L9755" i="1"/>
  <c r="L9756" i="1"/>
  <c r="L9757" i="1"/>
  <c r="L9758" i="1"/>
  <c r="L9759" i="1"/>
  <c r="L9760" i="1"/>
  <c r="L9761" i="1"/>
  <c r="L9762" i="1"/>
  <c r="L9763" i="1"/>
  <c r="L9764" i="1"/>
  <c r="L9765" i="1"/>
  <c r="L9766" i="1"/>
  <c r="L9767" i="1"/>
  <c r="L9768" i="1"/>
  <c r="L9769" i="1"/>
  <c r="L9770" i="1"/>
  <c r="L9771" i="1"/>
  <c r="L9772" i="1"/>
  <c r="L9773" i="1"/>
  <c r="L9774" i="1"/>
  <c r="L9775" i="1"/>
  <c r="L9776" i="1"/>
  <c r="L9777" i="1"/>
  <c r="L9778" i="1"/>
  <c r="L9779" i="1"/>
  <c r="L9780" i="1"/>
  <c r="L9781" i="1"/>
  <c r="L9782" i="1"/>
  <c r="L9783" i="1"/>
  <c r="L9784" i="1"/>
  <c r="L9785" i="1"/>
  <c r="L9786" i="1"/>
  <c r="L9787" i="1"/>
  <c r="L9788" i="1"/>
  <c r="L9789" i="1"/>
  <c r="L9790" i="1"/>
  <c r="L9791" i="1"/>
  <c r="L9792" i="1"/>
  <c r="L9793" i="1"/>
  <c r="L9794" i="1"/>
  <c r="L9795" i="1"/>
  <c r="L9796" i="1"/>
  <c r="L9797" i="1"/>
  <c r="L9798" i="1"/>
  <c r="L9799" i="1"/>
  <c r="L9800" i="1"/>
  <c r="L9801" i="1"/>
  <c r="L9802" i="1"/>
  <c r="L9803" i="1"/>
  <c r="L9804" i="1"/>
  <c r="L9805" i="1"/>
  <c r="L9806" i="1"/>
  <c r="L9807" i="1"/>
  <c r="L9808" i="1"/>
  <c r="L9809" i="1"/>
  <c r="L9810" i="1"/>
  <c r="L9811" i="1"/>
  <c r="L9812" i="1"/>
  <c r="L9813" i="1"/>
  <c r="L9814" i="1"/>
  <c r="L9815" i="1"/>
  <c r="L9816" i="1"/>
  <c r="L9817" i="1"/>
  <c r="L9818" i="1"/>
  <c r="L9819" i="1"/>
  <c r="L9820" i="1"/>
  <c r="L9821" i="1"/>
  <c r="L9822" i="1"/>
  <c r="L9823" i="1"/>
  <c r="L9824" i="1"/>
  <c r="L9825" i="1"/>
  <c r="L9826" i="1"/>
  <c r="L9827" i="1"/>
  <c r="L9828" i="1"/>
  <c r="L9829" i="1"/>
  <c r="L9830" i="1"/>
  <c r="L9831" i="1"/>
  <c r="L9832" i="1"/>
  <c r="L9833" i="1"/>
  <c r="L9834" i="1"/>
  <c r="L9835" i="1"/>
  <c r="L9836" i="1"/>
  <c r="L9837" i="1"/>
  <c r="L9838" i="1"/>
  <c r="L9839" i="1"/>
  <c r="L9840" i="1"/>
  <c r="L9841" i="1"/>
  <c r="L9842" i="1"/>
  <c r="L9843" i="1"/>
  <c r="L9844" i="1"/>
  <c r="L9845" i="1"/>
  <c r="L9846" i="1"/>
  <c r="L9847" i="1"/>
  <c r="L9848" i="1"/>
  <c r="L9849" i="1"/>
  <c r="L9850" i="1"/>
  <c r="L9851" i="1"/>
  <c r="L9852" i="1"/>
  <c r="L9853" i="1"/>
  <c r="L9854" i="1"/>
  <c r="L9855" i="1"/>
  <c r="L9856" i="1"/>
  <c r="L9857" i="1"/>
  <c r="L9858" i="1"/>
  <c r="L9859" i="1"/>
  <c r="L9860" i="1"/>
  <c r="L9861" i="1"/>
  <c r="L9862" i="1"/>
  <c r="L9863" i="1"/>
  <c r="L9864" i="1"/>
  <c r="L9865" i="1"/>
  <c r="L9866" i="1"/>
  <c r="L9867" i="1"/>
  <c r="L9868" i="1"/>
  <c r="L9869" i="1"/>
  <c r="L9870" i="1"/>
  <c r="L9871" i="1"/>
  <c r="L9872" i="1"/>
  <c r="L9873" i="1"/>
  <c r="L9874" i="1"/>
  <c r="L9875" i="1"/>
  <c r="L9876" i="1"/>
  <c r="L9877" i="1"/>
  <c r="L9878" i="1"/>
  <c r="L9879" i="1"/>
  <c r="L9880" i="1"/>
  <c r="L9881" i="1"/>
  <c r="L9882" i="1"/>
  <c r="L9883" i="1"/>
  <c r="L9884" i="1"/>
  <c r="L9885" i="1"/>
  <c r="L9886" i="1"/>
  <c r="L9887" i="1"/>
  <c r="L9888" i="1"/>
  <c r="L9889" i="1"/>
  <c r="L9890" i="1"/>
  <c r="L9891" i="1"/>
  <c r="L9892" i="1"/>
  <c r="L9893" i="1"/>
  <c r="L9894" i="1"/>
  <c r="L9895" i="1"/>
  <c r="L9896" i="1"/>
  <c r="L9897" i="1"/>
  <c r="L9898" i="1"/>
  <c r="L9899" i="1"/>
  <c r="L9900" i="1"/>
  <c r="L9901" i="1"/>
  <c r="L9902" i="1"/>
  <c r="L9903" i="1"/>
  <c r="L9904" i="1"/>
  <c r="L9905" i="1"/>
  <c r="L9906" i="1"/>
  <c r="L9907" i="1"/>
  <c r="L9908" i="1"/>
  <c r="L9909" i="1"/>
  <c r="L9910" i="1"/>
  <c r="L9911" i="1"/>
  <c r="L9912" i="1"/>
  <c r="L9913" i="1"/>
  <c r="L9914" i="1"/>
  <c r="L9915" i="1"/>
  <c r="L9916" i="1"/>
  <c r="L9917" i="1"/>
  <c r="L9918" i="1"/>
  <c r="L9919" i="1"/>
  <c r="L9920" i="1"/>
  <c r="L9921" i="1"/>
  <c r="L9922" i="1"/>
  <c r="L9923" i="1"/>
  <c r="L9924" i="1"/>
  <c r="L9925" i="1"/>
  <c r="L9926" i="1"/>
  <c r="L9927" i="1"/>
  <c r="L9928" i="1"/>
  <c r="L9929" i="1"/>
  <c r="L9930" i="1"/>
  <c r="L9931" i="1"/>
  <c r="L9932" i="1"/>
  <c r="L9933" i="1"/>
  <c r="L9934" i="1"/>
  <c r="L9935" i="1"/>
  <c r="L9936" i="1"/>
  <c r="L9937" i="1"/>
  <c r="L9938" i="1"/>
  <c r="L9939" i="1"/>
  <c r="L9940" i="1"/>
  <c r="L9941" i="1"/>
  <c r="L9942" i="1"/>
  <c r="L9943" i="1"/>
  <c r="L9944" i="1"/>
  <c r="L9945" i="1"/>
  <c r="L9946" i="1"/>
  <c r="L9947" i="1"/>
  <c r="L9948" i="1"/>
  <c r="L9949" i="1"/>
  <c r="L9950" i="1"/>
  <c r="L9951" i="1"/>
  <c r="L9952" i="1"/>
  <c r="L9953" i="1"/>
  <c r="L9954" i="1"/>
  <c r="L9955" i="1"/>
  <c r="L9956" i="1"/>
  <c r="L9957" i="1"/>
  <c r="L9958" i="1"/>
  <c r="L9959" i="1"/>
  <c r="L9960" i="1"/>
  <c r="L9961" i="1"/>
  <c r="L9962" i="1"/>
  <c r="L9963" i="1"/>
  <c r="L9964" i="1"/>
  <c r="L9965" i="1"/>
  <c r="L9966" i="1"/>
  <c r="L9967" i="1"/>
  <c r="L9968" i="1"/>
  <c r="L9969" i="1"/>
  <c r="L9970" i="1"/>
  <c r="L9971" i="1"/>
  <c r="L9972" i="1"/>
  <c r="L9973" i="1"/>
  <c r="L9974" i="1"/>
  <c r="L9975" i="1"/>
  <c r="L9976" i="1"/>
  <c r="L9977" i="1"/>
  <c r="L9978" i="1"/>
  <c r="L9979" i="1"/>
  <c r="L9980" i="1"/>
  <c r="L9981" i="1"/>
  <c r="L9982" i="1"/>
  <c r="L9983" i="1"/>
  <c r="L9984" i="1"/>
  <c r="L9985" i="1"/>
  <c r="L9986" i="1"/>
  <c r="L9987" i="1"/>
  <c r="L9988" i="1"/>
  <c r="L9989" i="1"/>
  <c r="L9990" i="1"/>
  <c r="L9991" i="1"/>
  <c r="L9992" i="1"/>
  <c r="L9993" i="1"/>
  <c r="L9994" i="1"/>
  <c r="L9995" i="1"/>
  <c r="L9996" i="1"/>
  <c r="L9997" i="1"/>
  <c r="L9998" i="1"/>
  <c r="L9999" i="1"/>
  <c r="L10000" i="1"/>
  <c r="L10001" i="1"/>
  <c r="L10002" i="1"/>
  <c r="L10003" i="1"/>
  <c r="L10004" i="1"/>
  <c r="L10005" i="1"/>
  <c r="L10006" i="1"/>
  <c r="L10007" i="1"/>
  <c r="L10008" i="1"/>
  <c r="L10009" i="1"/>
  <c r="L10010" i="1"/>
  <c r="L10011" i="1"/>
  <c r="L10012" i="1"/>
  <c r="L10013" i="1"/>
  <c r="L10014" i="1"/>
  <c r="L10015" i="1"/>
  <c r="L10016" i="1"/>
  <c r="L10017" i="1"/>
  <c r="L10018" i="1"/>
  <c r="L10019" i="1"/>
  <c r="L10020" i="1"/>
  <c r="L10021" i="1"/>
  <c r="L10022" i="1"/>
  <c r="L10023" i="1"/>
  <c r="L10024" i="1"/>
  <c r="L10025" i="1"/>
  <c r="L10026" i="1"/>
  <c r="L10027" i="1"/>
  <c r="L10028" i="1"/>
  <c r="L10029" i="1"/>
  <c r="L10030" i="1"/>
  <c r="L10031" i="1"/>
  <c r="L10032" i="1"/>
  <c r="L10033" i="1"/>
  <c r="L10034" i="1"/>
  <c r="L10035" i="1"/>
  <c r="L10036" i="1"/>
  <c r="L10037" i="1"/>
  <c r="L10038" i="1"/>
  <c r="L10039" i="1"/>
  <c r="L10040" i="1"/>
  <c r="L10041" i="1"/>
  <c r="L10042" i="1"/>
  <c r="L10043" i="1"/>
  <c r="L10044" i="1"/>
  <c r="L10045" i="1"/>
  <c r="L10046" i="1"/>
  <c r="L10047" i="1"/>
  <c r="L10048" i="1"/>
  <c r="L10049" i="1"/>
  <c r="L10050" i="1"/>
  <c r="L10051" i="1"/>
  <c r="L10052" i="1"/>
  <c r="L10053" i="1"/>
  <c r="L10054" i="1"/>
  <c r="L10055" i="1"/>
  <c r="L10056" i="1"/>
  <c r="L10057" i="1"/>
  <c r="L10058" i="1"/>
  <c r="L10059" i="1"/>
  <c r="L10060" i="1"/>
  <c r="L10061" i="1"/>
  <c r="L10062" i="1"/>
  <c r="L10063" i="1"/>
  <c r="L10064" i="1"/>
  <c r="L10065" i="1"/>
  <c r="L10066" i="1"/>
  <c r="L10067" i="1"/>
  <c r="L10068" i="1"/>
  <c r="L10069" i="1"/>
  <c r="L10070" i="1"/>
  <c r="L10071" i="1"/>
  <c r="L10072" i="1"/>
  <c r="L10073" i="1"/>
  <c r="L10074" i="1"/>
  <c r="L10075" i="1"/>
  <c r="L10076" i="1"/>
  <c r="L10077" i="1"/>
  <c r="L10078" i="1"/>
  <c r="L10079" i="1"/>
  <c r="L10080" i="1"/>
  <c r="L10081" i="1"/>
  <c r="L10082" i="1"/>
  <c r="L10083" i="1"/>
  <c r="L10084" i="1"/>
  <c r="L10085" i="1"/>
  <c r="L10086" i="1"/>
  <c r="L10087" i="1"/>
  <c r="L10088" i="1"/>
  <c r="L10089" i="1"/>
  <c r="L10090" i="1"/>
  <c r="L10091" i="1"/>
  <c r="L10092" i="1"/>
  <c r="L10093" i="1"/>
  <c r="L10094" i="1"/>
  <c r="L10095" i="1"/>
  <c r="L10096" i="1"/>
  <c r="L10097" i="1"/>
  <c r="L10098" i="1"/>
  <c r="L10099" i="1"/>
  <c r="L10100" i="1"/>
  <c r="L10101" i="1"/>
  <c r="L10102" i="1"/>
  <c r="L10103" i="1"/>
  <c r="L10104" i="1"/>
  <c r="L10105" i="1"/>
  <c r="L10106" i="1"/>
  <c r="L10107" i="1"/>
  <c r="L10108" i="1"/>
  <c r="L10109" i="1"/>
  <c r="L10110" i="1"/>
  <c r="L10111" i="1"/>
  <c r="L10112" i="1"/>
  <c r="L10113" i="1"/>
  <c r="L10114" i="1"/>
  <c r="L10115" i="1"/>
  <c r="L10116" i="1"/>
  <c r="L10117" i="1"/>
  <c r="L10118" i="1"/>
  <c r="L10119" i="1"/>
  <c r="L10120" i="1"/>
  <c r="L10121" i="1"/>
  <c r="L10122" i="1"/>
  <c r="L10123" i="1"/>
  <c r="L10124" i="1"/>
  <c r="L10125" i="1"/>
  <c r="L10126" i="1"/>
  <c r="L10127" i="1"/>
  <c r="L10128" i="1"/>
  <c r="L10129" i="1"/>
  <c r="L10130" i="1"/>
  <c r="L10131" i="1"/>
  <c r="L10132" i="1"/>
  <c r="L10133" i="1"/>
  <c r="L10134" i="1"/>
  <c r="L10135" i="1"/>
  <c r="L10136" i="1"/>
  <c r="L10137" i="1"/>
  <c r="L10138" i="1"/>
  <c r="L10139" i="1"/>
  <c r="L10140" i="1"/>
  <c r="L10141" i="1"/>
  <c r="L10142" i="1"/>
  <c r="L10143" i="1"/>
  <c r="L10144" i="1"/>
  <c r="L10145" i="1"/>
  <c r="L10146" i="1"/>
  <c r="L10147" i="1"/>
  <c r="L10148" i="1"/>
  <c r="L10149" i="1"/>
  <c r="L10150" i="1"/>
  <c r="L10151" i="1"/>
  <c r="L10152" i="1"/>
  <c r="L10153" i="1"/>
  <c r="L10154" i="1"/>
  <c r="L10155" i="1"/>
  <c r="L10156" i="1"/>
  <c r="L10157" i="1"/>
  <c r="L10158" i="1"/>
  <c r="L10159" i="1"/>
  <c r="L10160" i="1"/>
  <c r="L10161" i="1"/>
  <c r="L10162" i="1"/>
  <c r="L10163" i="1"/>
  <c r="L10164" i="1"/>
  <c r="L10165" i="1"/>
  <c r="L10166" i="1"/>
  <c r="L10167" i="1"/>
  <c r="L10168" i="1"/>
  <c r="L10169" i="1"/>
  <c r="L10170" i="1"/>
  <c r="L10171" i="1"/>
  <c r="L10172" i="1"/>
  <c r="L10173" i="1"/>
  <c r="L10174" i="1"/>
  <c r="L10175" i="1"/>
  <c r="L10176" i="1"/>
  <c r="L10177" i="1"/>
  <c r="L10178" i="1"/>
  <c r="L10179" i="1"/>
  <c r="L10180" i="1"/>
  <c r="L10181" i="1"/>
  <c r="L10182" i="1"/>
  <c r="L10183" i="1"/>
  <c r="L10184" i="1"/>
  <c r="L10185" i="1"/>
  <c r="L10186" i="1"/>
  <c r="L10187" i="1"/>
  <c r="L10188" i="1"/>
  <c r="L10189" i="1"/>
  <c r="L10190" i="1"/>
  <c r="L10191" i="1"/>
  <c r="L10192" i="1"/>
  <c r="L10193" i="1"/>
  <c r="L10194" i="1"/>
  <c r="L10195" i="1"/>
  <c r="L10196" i="1"/>
  <c r="L10197" i="1"/>
  <c r="L10198" i="1"/>
  <c r="L10199" i="1"/>
  <c r="L10200" i="1"/>
  <c r="L10201" i="1"/>
  <c r="L10202" i="1"/>
  <c r="L10203" i="1"/>
  <c r="L10204" i="1"/>
  <c r="L10205" i="1"/>
  <c r="L10206" i="1"/>
  <c r="L10207" i="1"/>
  <c r="L10208" i="1"/>
  <c r="L10209" i="1"/>
  <c r="L10210" i="1"/>
  <c r="L10211" i="1"/>
  <c r="L10212" i="1"/>
  <c r="L10213" i="1"/>
  <c r="L10214" i="1"/>
  <c r="L10215" i="1"/>
  <c r="L10216" i="1"/>
  <c r="L10217" i="1"/>
  <c r="L10218" i="1"/>
  <c r="L10219" i="1"/>
  <c r="L10220" i="1"/>
  <c r="L10221" i="1"/>
  <c r="L10222" i="1"/>
  <c r="L10223" i="1"/>
  <c r="L10224" i="1"/>
  <c r="L10225" i="1"/>
  <c r="L10226" i="1"/>
  <c r="L10227" i="1"/>
  <c r="L10228" i="1"/>
  <c r="L10229" i="1"/>
  <c r="L10230" i="1"/>
  <c r="L10231" i="1"/>
  <c r="L10232" i="1"/>
  <c r="L10233" i="1"/>
  <c r="L10234" i="1"/>
  <c r="L10235" i="1"/>
  <c r="L10236" i="1"/>
  <c r="L10237" i="1"/>
  <c r="L10238" i="1"/>
  <c r="L10239" i="1"/>
  <c r="L10240" i="1"/>
  <c r="L10241" i="1"/>
  <c r="L10242" i="1"/>
  <c r="L10243" i="1"/>
  <c r="L10244" i="1"/>
  <c r="L10245" i="1"/>
  <c r="L10246" i="1"/>
  <c r="L10247" i="1"/>
  <c r="L10248" i="1"/>
  <c r="L10249" i="1"/>
  <c r="L10250" i="1"/>
  <c r="L10251" i="1"/>
  <c r="L10252" i="1"/>
  <c r="L10253" i="1"/>
  <c r="L10254" i="1"/>
  <c r="L10255" i="1"/>
  <c r="L10256" i="1"/>
  <c r="L10257" i="1"/>
  <c r="L10258" i="1"/>
  <c r="L10259" i="1"/>
  <c r="L10260" i="1"/>
  <c r="L10261" i="1"/>
  <c r="L10262" i="1"/>
  <c r="L10263" i="1"/>
  <c r="L10264" i="1"/>
  <c r="L10265" i="1"/>
  <c r="L10266" i="1"/>
  <c r="L10267" i="1"/>
  <c r="L10268" i="1"/>
  <c r="L10269" i="1"/>
  <c r="L10270" i="1"/>
  <c r="L10271" i="1"/>
  <c r="L10272" i="1"/>
  <c r="L10273" i="1"/>
  <c r="L10274" i="1"/>
  <c r="L10275" i="1"/>
  <c r="L10276" i="1"/>
  <c r="L10277" i="1"/>
  <c r="L10278" i="1"/>
  <c r="L10279" i="1"/>
  <c r="L10280" i="1"/>
  <c r="L10281" i="1"/>
  <c r="L10282" i="1"/>
  <c r="L10283" i="1"/>
  <c r="L10284" i="1"/>
  <c r="L10285" i="1"/>
  <c r="L10286" i="1"/>
  <c r="L10287" i="1"/>
  <c r="L10288" i="1"/>
  <c r="L10289" i="1"/>
  <c r="L10290" i="1"/>
  <c r="L10291" i="1"/>
  <c r="L10292" i="1"/>
  <c r="L10293" i="1"/>
  <c r="L10294" i="1"/>
  <c r="L10295" i="1"/>
  <c r="L10296" i="1"/>
  <c r="L10297" i="1"/>
  <c r="L10298" i="1"/>
  <c r="L10299" i="1"/>
  <c r="L10300" i="1"/>
  <c r="L10301" i="1"/>
  <c r="L10302" i="1"/>
  <c r="L10303" i="1"/>
  <c r="L10304" i="1"/>
  <c r="L10305" i="1"/>
  <c r="L10306" i="1"/>
  <c r="L10307" i="1"/>
  <c r="L10308" i="1"/>
  <c r="L10309" i="1"/>
  <c r="L10310" i="1"/>
  <c r="L10311" i="1"/>
  <c r="L10312" i="1"/>
  <c r="L10313" i="1"/>
  <c r="L10314" i="1"/>
  <c r="L10315" i="1"/>
  <c r="L10316" i="1"/>
  <c r="L10317" i="1"/>
  <c r="L10318" i="1"/>
  <c r="L10319" i="1"/>
  <c r="L10320" i="1"/>
  <c r="L10321" i="1"/>
  <c r="L10322" i="1"/>
  <c r="L10323" i="1"/>
  <c r="L10324" i="1"/>
  <c r="L10325" i="1"/>
  <c r="L10326" i="1"/>
  <c r="L10327" i="1"/>
  <c r="L10328" i="1"/>
  <c r="L10329" i="1"/>
  <c r="L10330" i="1"/>
  <c r="L10331" i="1"/>
  <c r="L10332" i="1"/>
  <c r="L10333" i="1"/>
  <c r="L10334" i="1"/>
  <c r="L10335" i="1"/>
  <c r="L10336" i="1"/>
  <c r="L10337" i="1"/>
  <c r="L10338" i="1"/>
  <c r="L10339" i="1"/>
  <c r="L10340" i="1"/>
  <c r="L10341" i="1"/>
  <c r="L10342" i="1"/>
  <c r="L10343" i="1"/>
  <c r="L10344" i="1"/>
  <c r="L10345" i="1"/>
  <c r="L10346" i="1"/>
  <c r="L10347" i="1"/>
  <c r="L10348" i="1"/>
  <c r="L10349" i="1"/>
  <c r="L10350" i="1"/>
  <c r="L10351" i="1"/>
  <c r="L10352" i="1"/>
  <c r="L10353" i="1"/>
  <c r="L10354" i="1"/>
  <c r="L10355" i="1"/>
  <c r="L10356" i="1"/>
  <c r="L10357" i="1"/>
  <c r="L10358" i="1"/>
  <c r="L10359" i="1"/>
  <c r="L10360" i="1"/>
  <c r="L10361" i="1"/>
  <c r="L10362" i="1"/>
  <c r="L10363" i="1"/>
  <c r="L10364" i="1"/>
  <c r="L10365" i="1"/>
  <c r="L10366" i="1"/>
  <c r="L10367" i="1"/>
  <c r="L10368" i="1"/>
  <c r="L10369" i="1"/>
  <c r="L10370" i="1"/>
  <c r="L10371" i="1"/>
  <c r="L10372" i="1"/>
  <c r="L10373" i="1"/>
  <c r="L10374" i="1"/>
  <c r="L10375" i="1"/>
  <c r="L10376" i="1"/>
  <c r="L10377" i="1"/>
  <c r="L10378" i="1"/>
  <c r="L10379" i="1"/>
  <c r="L10380" i="1"/>
  <c r="L10381" i="1"/>
  <c r="L10382" i="1"/>
  <c r="L10383" i="1"/>
  <c r="L10384" i="1"/>
  <c r="L10385" i="1"/>
  <c r="L10386" i="1"/>
  <c r="L10387" i="1"/>
  <c r="L10388" i="1"/>
  <c r="L10389" i="1"/>
  <c r="L10390" i="1"/>
  <c r="L10391" i="1"/>
  <c r="L10392" i="1"/>
  <c r="L10393" i="1"/>
  <c r="L10394" i="1"/>
  <c r="L10395" i="1"/>
  <c r="L10396" i="1"/>
  <c r="L10397" i="1"/>
  <c r="L10398" i="1"/>
  <c r="L10399" i="1"/>
  <c r="L10400" i="1"/>
  <c r="L10401" i="1"/>
  <c r="L10402" i="1"/>
  <c r="L10403" i="1"/>
  <c r="L10404" i="1"/>
  <c r="L10405" i="1"/>
  <c r="L10406" i="1"/>
  <c r="L10407" i="1"/>
  <c r="L10408" i="1"/>
  <c r="L10409" i="1"/>
  <c r="L10410" i="1"/>
  <c r="L10411" i="1"/>
  <c r="L10412" i="1"/>
  <c r="L10413" i="1"/>
  <c r="L10414" i="1"/>
  <c r="L10415" i="1"/>
  <c r="L10416" i="1"/>
  <c r="L10417" i="1"/>
  <c r="L10418" i="1"/>
  <c r="L10419" i="1"/>
  <c r="L10420" i="1"/>
  <c r="L10421" i="1"/>
  <c r="L10422" i="1"/>
  <c r="L10423" i="1"/>
  <c r="L10424" i="1"/>
  <c r="L10425" i="1"/>
  <c r="L10426" i="1"/>
  <c r="L10427" i="1"/>
  <c r="L10428" i="1"/>
  <c r="L10429" i="1"/>
  <c r="L10430" i="1"/>
  <c r="L10431" i="1"/>
  <c r="L10432" i="1"/>
  <c r="L10433" i="1"/>
  <c r="L10434" i="1"/>
  <c r="L10435" i="1"/>
  <c r="L10436" i="1"/>
  <c r="L10437" i="1"/>
  <c r="L10438" i="1"/>
  <c r="L10439" i="1"/>
  <c r="L10440" i="1"/>
  <c r="L10441" i="1"/>
  <c r="L10442" i="1"/>
  <c r="L10443" i="1"/>
  <c r="L10444" i="1"/>
  <c r="L10445" i="1"/>
  <c r="L10446" i="1"/>
  <c r="L10447" i="1"/>
  <c r="L10448" i="1"/>
  <c r="L10449" i="1"/>
  <c r="L10450" i="1"/>
  <c r="L10451" i="1"/>
  <c r="L10452" i="1"/>
  <c r="L10453" i="1"/>
  <c r="L10454" i="1"/>
  <c r="L10455" i="1"/>
  <c r="L10456" i="1"/>
  <c r="L10457" i="1"/>
  <c r="L10458" i="1"/>
  <c r="L10459" i="1"/>
  <c r="L10460" i="1"/>
  <c r="L10461" i="1"/>
  <c r="L10462" i="1"/>
  <c r="L10463" i="1"/>
  <c r="L10464" i="1"/>
  <c r="L10465" i="1"/>
  <c r="L10466" i="1"/>
  <c r="L10467" i="1"/>
  <c r="L10468" i="1"/>
  <c r="L10469" i="1"/>
  <c r="L10470" i="1"/>
  <c r="L10471" i="1"/>
  <c r="L10472" i="1"/>
  <c r="L10473" i="1"/>
  <c r="L10474" i="1"/>
  <c r="L10475" i="1"/>
  <c r="L10476" i="1"/>
  <c r="L10477" i="1"/>
  <c r="L10478" i="1"/>
  <c r="L10479" i="1"/>
  <c r="L10480" i="1"/>
  <c r="L10481" i="1"/>
  <c r="L10482" i="1"/>
  <c r="L10483" i="1"/>
  <c r="L10484" i="1"/>
  <c r="L10485" i="1"/>
  <c r="L10486" i="1"/>
  <c r="L10487" i="1"/>
  <c r="L10488" i="1"/>
  <c r="L10489" i="1"/>
  <c r="L10490" i="1"/>
  <c r="L10491" i="1"/>
  <c r="L10492" i="1"/>
  <c r="L10493" i="1"/>
  <c r="L10494" i="1"/>
  <c r="L10495" i="1"/>
  <c r="L10496" i="1"/>
  <c r="L10497" i="1"/>
  <c r="L10498" i="1"/>
  <c r="L10499" i="1"/>
  <c r="L10500" i="1"/>
  <c r="L10501" i="1"/>
  <c r="L10502" i="1"/>
  <c r="L10503" i="1"/>
  <c r="L10504" i="1"/>
  <c r="L10505" i="1"/>
  <c r="L10506" i="1"/>
  <c r="L10507" i="1"/>
  <c r="L10508" i="1"/>
  <c r="L10509" i="1"/>
  <c r="L10510" i="1"/>
  <c r="L10511" i="1"/>
  <c r="L10512" i="1"/>
  <c r="L10513" i="1"/>
  <c r="L10514" i="1"/>
  <c r="L10515" i="1"/>
  <c r="L10516" i="1"/>
  <c r="L10517" i="1"/>
  <c r="L10518" i="1"/>
  <c r="L10519" i="1"/>
  <c r="L10520" i="1"/>
  <c r="L10521" i="1"/>
  <c r="L10522" i="1"/>
  <c r="L10523" i="1"/>
  <c r="L10524" i="1"/>
  <c r="L10525" i="1"/>
  <c r="L10526" i="1"/>
  <c r="L10527" i="1"/>
  <c r="L10528" i="1"/>
  <c r="L10529" i="1"/>
  <c r="L10530" i="1"/>
  <c r="L10531" i="1"/>
  <c r="L10532" i="1"/>
  <c r="L10533" i="1"/>
  <c r="L10534" i="1"/>
  <c r="L10535" i="1"/>
  <c r="L10536" i="1"/>
  <c r="L10537" i="1"/>
  <c r="L10538" i="1"/>
  <c r="L10539" i="1"/>
  <c r="L10540" i="1"/>
  <c r="L10541" i="1"/>
  <c r="L10542" i="1"/>
  <c r="L10543" i="1"/>
  <c r="L10544" i="1"/>
  <c r="L10545" i="1"/>
  <c r="L10546" i="1"/>
  <c r="L10547" i="1"/>
  <c r="L10548" i="1"/>
  <c r="L10549" i="1"/>
  <c r="L10550" i="1"/>
  <c r="L10551" i="1"/>
  <c r="L10552" i="1"/>
  <c r="L10553" i="1"/>
  <c r="L10554" i="1"/>
  <c r="L10555" i="1"/>
  <c r="L10556" i="1"/>
  <c r="L10557" i="1"/>
  <c r="L10558" i="1"/>
  <c r="L10559" i="1"/>
  <c r="L10560" i="1"/>
  <c r="L10561" i="1"/>
  <c r="L10562" i="1"/>
  <c r="L10563" i="1"/>
  <c r="L10564" i="1"/>
  <c r="L10565" i="1"/>
  <c r="L10566" i="1"/>
  <c r="L10567" i="1"/>
  <c r="L10568" i="1"/>
  <c r="L10569" i="1"/>
  <c r="L10570" i="1"/>
  <c r="L10571" i="1"/>
  <c r="L10572" i="1"/>
  <c r="L10573" i="1"/>
  <c r="L10574" i="1"/>
  <c r="L10575" i="1"/>
  <c r="L10576" i="1"/>
  <c r="L10577" i="1"/>
  <c r="L10578" i="1"/>
  <c r="L10579" i="1"/>
  <c r="L10580" i="1"/>
  <c r="L10581" i="1"/>
  <c r="L10582" i="1"/>
  <c r="L10583" i="1"/>
  <c r="L10584" i="1"/>
  <c r="L10585" i="1"/>
  <c r="L10586" i="1"/>
  <c r="L10587" i="1"/>
  <c r="L10588" i="1"/>
  <c r="L10589" i="1"/>
  <c r="L10590" i="1"/>
  <c r="L10591" i="1"/>
  <c r="L10592" i="1"/>
  <c r="L10593" i="1"/>
  <c r="L10594" i="1"/>
  <c r="L10595" i="1"/>
  <c r="L10596" i="1"/>
  <c r="L10597" i="1"/>
  <c r="L10598" i="1"/>
  <c r="L10599" i="1"/>
  <c r="L10600" i="1"/>
  <c r="L10601" i="1"/>
  <c r="L10602" i="1"/>
  <c r="L10603" i="1"/>
  <c r="L10604" i="1"/>
  <c r="L10605" i="1"/>
  <c r="L10606" i="1"/>
  <c r="L10607" i="1"/>
  <c r="L10608" i="1"/>
  <c r="L10609" i="1"/>
  <c r="L10610" i="1"/>
  <c r="L10611" i="1"/>
  <c r="L10612" i="1"/>
  <c r="L10613" i="1"/>
  <c r="L10614" i="1"/>
  <c r="L10615" i="1"/>
  <c r="L10616" i="1"/>
  <c r="L10617" i="1"/>
  <c r="L10618" i="1"/>
  <c r="L10619" i="1"/>
  <c r="L10620" i="1"/>
  <c r="L10621" i="1"/>
  <c r="L10622" i="1"/>
  <c r="L10623" i="1"/>
  <c r="L10624" i="1"/>
  <c r="L10625" i="1"/>
  <c r="L10626" i="1"/>
  <c r="L10627" i="1"/>
  <c r="L10628" i="1"/>
  <c r="L10629" i="1"/>
  <c r="L10630" i="1"/>
  <c r="L10631" i="1"/>
  <c r="L10632" i="1"/>
  <c r="L10633" i="1"/>
  <c r="L10634" i="1"/>
  <c r="L10635" i="1"/>
  <c r="L10636" i="1"/>
  <c r="L10637" i="1"/>
  <c r="L10638" i="1"/>
  <c r="L10639" i="1"/>
  <c r="L10640" i="1"/>
  <c r="L10641" i="1"/>
  <c r="L10642" i="1"/>
  <c r="L10643" i="1"/>
  <c r="L10644" i="1"/>
  <c r="L10645" i="1"/>
  <c r="L10646" i="1"/>
  <c r="L10647" i="1"/>
  <c r="L10648" i="1"/>
  <c r="L10649" i="1"/>
  <c r="L10650" i="1"/>
  <c r="L10651" i="1"/>
  <c r="L10652" i="1"/>
  <c r="L10653" i="1"/>
  <c r="L10654" i="1"/>
  <c r="L10655" i="1"/>
  <c r="L10656" i="1"/>
  <c r="L10657" i="1"/>
  <c r="L10658" i="1"/>
  <c r="L10659" i="1"/>
  <c r="L10660" i="1"/>
  <c r="L10661" i="1"/>
  <c r="L10662" i="1"/>
  <c r="L10663" i="1"/>
  <c r="L10664" i="1"/>
  <c r="L10665" i="1"/>
  <c r="L10666" i="1"/>
  <c r="L10667" i="1"/>
  <c r="L10668" i="1"/>
  <c r="L10669" i="1"/>
  <c r="L10670" i="1"/>
  <c r="L10671" i="1"/>
  <c r="L10672" i="1"/>
  <c r="L10673" i="1"/>
  <c r="L10674" i="1"/>
  <c r="L10675" i="1"/>
  <c r="L10676" i="1"/>
  <c r="L10677" i="1"/>
  <c r="L10678" i="1"/>
  <c r="L10679" i="1"/>
  <c r="L10680" i="1"/>
  <c r="L10681" i="1"/>
  <c r="L10682" i="1"/>
  <c r="L10683" i="1"/>
  <c r="L10684" i="1"/>
  <c r="L10685" i="1"/>
  <c r="L10686" i="1"/>
  <c r="L10687" i="1"/>
  <c r="L10688" i="1"/>
  <c r="L10689" i="1"/>
  <c r="L10690" i="1"/>
  <c r="L10691" i="1"/>
  <c r="L10692" i="1"/>
  <c r="L10693" i="1"/>
  <c r="L10694" i="1"/>
  <c r="L10695" i="1"/>
  <c r="L10696" i="1"/>
  <c r="L10697" i="1"/>
  <c r="L10698" i="1"/>
  <c r="L10699" i="1"/>
  <c r="L10700" i="1"/>
  <c r="L10701" i="1"/>
  <c r="L10702" i="1"/>
  <c r="L10703" i="1"/>
  <c r="L10704" i="1"/>
  <c r="L10705" i="1"/>
  <c r="L10706" i="1"/>
  <c r="L10707" i="1"/>
  <c r="L10708" i="1"/>
  <c r="L10709" i="1"/>
  <c r="L10710" i="1"/>
  <c r="L10711" i="1"/>
  <c r="L10712" i="1"/>
  <c r="L10713" i="1"/>
  <c r="L10714" i="1"/>
  <c r="L10715" i="1"/>
  <c r="L10716" i="1"/>
  <c r="L10717" i="1"/>
  <c r="L10718" i="1"/>
  <c r="L10719" i="1"/>
  <c r="L10720" i="1"/>
  <c r="L10721" i="1"/>
  <c r="L10722" i="1"/>
  <c r="L10723" i="1"/>
  <c r="L10724" i="1"/>
  <c r="L10725" i="1"/>
  <c r="L10726" i="1"/>
  <c r="L10727" i="1"/>
  <c r="L10728" i="1"/>
  <c r="L10729" i="1"/>
  <c r="L10730" i="1"/>
  <c r="L10731" i="1"/>
  <c r="L10732" i="1"/>
  <c r="L10733" i="1"/>
  <c r="L10734" i="1"/>
  <c r="L10735" i="1"/>
  <c r="L10736" i="1"/>
  <c r="L10737" i="1"/>
  <c r="L10738" i="1"/>
  <c r="L10739" i="1"/>
  <c r="L10740" i="1"/>
  <c r="L10741" i="1"/>
  <c r="L10742" i="1"/>
  <c r="L10743" i="1"/>
  <c r="L10744" i="1"/>
  <c r="L10745" i="1"/>
  <c r="L10746" i="1"/>
  <c r="L10747" i="1"/>
  <c r="L10748" i="1"/>
  <c r="L10749" i="1"/>
  <c r="L10750" i="1"/>
  <c r="L10751" i="1"/>
  <c r="L10752" i="1"/>
  <c r="L10753" i="1"/>
  <c r="L10754" i="1"/>
  <c r="L10755" i="1"/>
  <c r="L10756" i="1"/>
  <c r="L10757" i="1"/>
  <c r="L10758" i="1"/>
  <c r="L10759" i="1"/>
  <c r="L10760" i="1"/>
  <c r="L10761" i="1"/>
  <c r="L10762" i="1"/>
  <c r="L10763" i="1"/>
  <c r="L10764" i="1"/>
  <c r="L10765" i="1"/>
  <c r="L10766" i="1"/>
  <c r="L10767" i="1"/>
  <c r="L10768" i="1"/>
  <c r="L10769" i="1"/>
  <c r="L10770" i="1"/>
  <c r="L10771" i="1"/>
  <c r="L10772" i="1"/>
  <c r="L10773" i="1"/>
  <c r="L10774" i="1"/>
  <c r="L10775" i="1"/>
  <c r="L10776" i="1"/>
  <c r="L10777" i="1"/>
  <c r="L10778" i="1"/>
  <c r="L10779" i="1"/>
  <c r="L10780" i="1"/>
  <c r="L10781" i="1"/>
  <c r="L10782" i="1"/>
  <c r="L10783" i="1"/>
  <c r="L10784" i="1"/>
  <c r="L10785" i="1"/>
  <c r="L10786" i="1"/>
  <c r="L10787" i="1"/>
  <c r="L10788" i="1"/>
  <c r="L10789" i="1"/>
  <c r="L10790" i="1"/>
  <c r="L10791" i="1"/>
  <c r="L10792" i="1"/>
  <c r="L10793" i="1"/>
  <c r="L10794" i="1"/>
  <c r="L10795" i="1"/>
  <c r="L10796" i="1"/>
  <c r="L10797" i="1"/>
  <c r="L10798" i="1"/>
  <c r="L10799" i="1"/>
  <c r="L10800" i="1"/>
  <c r="L10801" i="1"/>
  <c r="L10802" i="1"/>
  <c r="L10803" i="1"/>
  <c r="L10804" i="1"/>
  <c r="L10805" i="1"/>
  <c r="L10806" i="1"/>
  <c r="L10807" i="1"/>
  <c r="L10808" i="1"/>
  <c r="L10809" i="1"/>
  <c r="L10810" i="1"/>
  <c r="L10811" i="1"/>
  <c r="L10812" i="1"/>
  <c r="L10813" i="1"/>
  <c r="L10814" i="1"/>
  <c r="L10815" i="1"/>
  <c r="L10816" i="1"/>
  <c r="L10817" i="1"/>
  <c r="L10818" i="1"/>
  <c r="L10819" i="1"/>
  <c r="L10820" i="1"/>
  <c r="L10821" i="1"/>
  <c r="L10822" i="1"/>
  <c r="L10823" i="1"/>
  <c r="L10824" i="1"/>
  <c r="L10825" i="1"/>
  <c r="L10826" i="1"/>
  <c r="L10827" i="1"/>
  <c r="L10828" i="1"/>
  <c r="L10829" i="1"/>
  <c r="L10830" i="1"/>
  <c r="L10831" i="1"/>
  <c r="L10832" i="1"/>
  <c r="L10833" i="1"/>
  <c r="L10834" i="1"/>
  <c r="L10835" i="1"/>
  <c r="L10836" i="1"/>
  <c r="L10837" i="1"/>
  <c r="L10838" i="1"/>
  <c r="L10839" i="1"/>
  <c r="L10840" i="1"/>
  <c r="L10841" i="1"/>
  <c r="L10842" i="1"/>
  <c r="L10843" i="1"/>
  <c r="L10844" i="1"/>
  <c r="L10845" i="1"/>
  <c r="L10846" i="1"/>
  <c r="L10847" i="1"/>
  <c r="L10848" i="1"/>
  <c r="L10849" i="1"/>
  <c r="L10850" i="1"/>
  <c r="L10851" i="1"/>
  <c r="L10852" i="1"/>
  <c r="L10853" i="1"/>
  <c r="L10854" i="1"/>
  <c r="L10855" i="1"/>
  <c r="L10856" i="1"/>
  <c r="L10857" i="1"/>
  <c r="L10858" i="1"/>
  <c r="L10859" i="1"/>
  <c r="L10860" i="1"/>
  <c r="L10861" i="1"/>
  <c r="L10862" i="1"/>
  <c r="L10863" i="1"/>
  <c r="L10864" i="1"/>
  <c r="L10865" i="1"/>
  <c r="L10866" i="1"/>
  <c r="L10867" i="1"/>
  <c r="L10868" i="1"/>
  <c r="L10869" i="1"/>
  <c r="L10870" i="1"/>
  <c r="L10871" i="1"/>
  <c r="L10872" i="1"/>
  <c r="L10873" i="1"/>
  <c r="L10874" i="1"/>
  <c r="L10875" i="1"/>
  <c r="L10876" i="1"/>
  <c r="L10877" i="1"/>
  <c r="L10878" i="1"/>
  <c r="L10879" i="1"/>
  <c r="L10880" i="1"/>
  <c r="L10881" i="1"/>
  <c r="L10882" i="1"/>
  <c r="L10883" i="1"/>
  <c r="L10884" i="1"/>
  <c r="L10885" i="1"/>
  <c r="L10886" i="1"/>
  <c r="L10887" i="1"/>
  <c r="L10888" i="1"/>
  <c r="L10889" i="1"/>
  <c r="L10890" i="1"/>
  <c r="L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K3212" i="1"/>
  <c r="K3213" i="1"/>
  <c r="K3214" i="1"/>
  <c r="K3215" i="1"/>
  <c r="K3216" i="1"/>
  <c r="K3217" i="1"/>
  <c r="K3218" i="1"/>
  <c r="K3219" i="1"/>
  <c r="K3220" i="1"/>
  <c r="K3221" i="1"/>
  <c r="K3222" i="1"/>
  <c r="K3223" i="1"/>
  <c r="K3224" i="1"/>
  <c r="K3225" i="1"/>
  <c r="K3226" i="1"/>
  <c r="K3227" i="1"/>
  <c r="K3228" i="1"/>
  <c r="K3229" i="1"/>
  <c r="K3230" i="1"/>
  <c r="K3231" i="1"/>
  <c r="K3232" i="1"/>
  <c r="K3233" i="1"/>
  <c r="K3234" i="1"/>
  <c r="K3235" i="1"/>
  <c r="K3236" i="1"/>
  <c r="K3237" i="1"/>
  <c r="K3238" i="1"/>
  <c r="K3239" i="1"/>
  <c r="K3240" i="1"/>
  <c r="K3241" i="1"/>
  <c r="K3242" i="1"/>
  <c r="K3243" i="1"/>
  <c r="K3244" i="1"/>
  <c r="K3245" i="1"/>
  <c r="K3246" i="1"/>
  <c r="K3247" i="1"/>
  <c r="K3248" i="1"/>
  <c r="K3249" i="1"/>
  <c r="K3250" i="1"/>
  <c r="K3251" i="1"/>
  <c r="K3252" i="1"/>
  <c r="K3253" i="1"/>
  <c r="K3254" i="1"/>
  <c r="K3255" i="1"/>
  <c r="K3256" i="1"/>
  <c r="K3257" i="1"/>
  <c r="K3258" i="1"/>
  <c r="K3259" i="1"/>
  <c r="K3260" i="1"/>
  <c r="K3261" i="1"/>
  <c r="K3262" i="1"/>
  <c r="K3263" i="1"/>
  <c r="K3264" i="1"/>
  <c r="K3265" i="1"/>
  <c r="K3266" i="1"/>
  <c r="K3267" i="1"/>
  <c r="K3268" i="1"/>
  <c r="K3269" i="1"/>
  <c r="K3270" i="1"/>
  <c r="K3271" i="1"/>
  <c r="K3272" i="1"/>
  <c r="K3273" i="1"/>
  <c r="K3274" i="1"/>
  <c r="K3275" i="1"/>
  <c r="K3276" i="1"/>
  <c r="K3277" i="1"/>
  <c r="K3278" i="1"/>
  <c r="K3279" i="1"/>
  <c r="K3280" i="1"/>
  <c r="K3281" i="1"/>
  <c r="K3282" i="1"/>
  <c r="K3283" i="1"/>
  <c r="K3284" i="1"/>
  <c r="K3285" i="1"/>
  <c r="K3286" i="1"/>
  <c r="K3287" i="1"/>
  <c r="K3288" i="1"/>
  <c r="K3289" i="1"/>
  <c r="K3290" i="1"/>
  <c r="K3291" i="1"/>
  <c r="K3292" i="1"/>
  <c r="K3293" i="1"/>
  <c r="K3294" i="1"/>
  <c r="K3295" i="1"/>
  <c r="K3296" i="1"/>
  <c r="K3297" i="1"/>
  <c r="K3298" i="1"/>
  <c r="K3299" i="1"/>
  <c r="K3300" i="1"/>
  <c r="K3301" i="1"/>
  <c r="K3302" i="1"/>
  <c r="K3303" i="1"/>
  <c r="K3304" i="1"/>
  <c r="K3305" i="1"/>
  <c r="K3306" i="1"/>
  <c r="K3307" i="1"/>
  <c r="K3308" i="1"/>
  <c r="K3309" i="1"/>
  <c r="K3310" i="1"/>
  <c r="K3311" i="1"/>
  <c r="K3312" i="1"/>
  <c r="K3313" i="1"/>
  <c r="K3314" i="1"/>
  <c r="K3315" i="1"/>
  <c r="K3316" i="1"/>
  <c r="K3317" i="1"/>
  <c r="K3318" i="1"/>
  <c r="K3319" i="1"/>
  <c r="K3320" i="1"/>
  <c r="K3321" i="1"/>
  <c r="K3322" i="1"/>
  <c r="K3323" i="1"/>
  <c r="K3324" i="1"/>
  <c r="K3325" i="1"/>
  <c r="K3326" i="1"/>
  <c r="K3327" i="1"/>
  <c r="K3328" i="1"/>
  <c r="K3329" i="1"/>
  <c r="K3330" i="1"/>
  <c r="K3331" i="1"/>
  <c r="K3332" i="1"/>
  <c r="K3333" i="1"/>
  <c r="K3334" i="1"/>
  <c r="K3335" i="1"/>
  <c r="K3336" i="1"/>
  <c r="K3337" i="1"/>
  <c r="K3338" i="1"/>
  <c r="K3339" i="1"/>
  <c r="K3340" i="1"/>
  <c r="K3341" i="1"/>
  <c r="K3342" i="1"/>
  <c r="K3343" i="1"/>
  <c r="K3344" i="1"/>
  <c r="K3345" i="1"/>
  <c r="K3346" i="1"/>
  <c r="K3347" i="1"/>
  <c r="K3348" i="1"/>
  <c r="K3349" i="1"/>
  <c r="K3350" i="1"/>
  <c r="K3351" i="1"/>
  <c r="K3352" i="1"/>
  <c r="K3353" i="1"/>
  <c r="K3354" i="1"/>
  <c r="K3355" i="1"/>
  <c r="K3356" i="1"/>
  <c r="K3357" i="1"/>
  <c r="K3358" i="1"/>
  <c r="K3359" i="1"/>
  <c r="K3360" i="1"/>
  <c r="K3361" i="1"/>
  <c r="K3362" i="1"/>
  <c r="K3363" i="1"/>
  <c r="K3364" i="1"/>
  <c r="K3365" i="1"/>
  <c r="K3366" i="1"/>
  <c r="K3367" i="1"/>
  <c r="K3368" i="1"/>
  <c r="K3369" i="1"/>
  <c r="K3370" i="1"/>
  <c r="K3371" i="1"/>
  <c r="K3372" i="1"/>
  <c r="K3373" i="1"/>
  <c r="K3374" i="1"/>
  <c r="K3375" i="1"/>
  <c r="K3376" i="1"/>
  <c r="K3377" i="1"/>
  <c r="K3378" i="1"/>
  <c r="K3379" i="1"/>
  <c r="K3380" i="1"/>
  <c r="K3381" i="1"/>
  <c r="K3382" i="1"/>
  <c r="K3383" i="1"/>
  <c r="K3384" i="1"/>
  <c r="K3385" i="1"/>
  <c r="K3386" i="1"/>
  <c r="K3387" i="1"/>
  <c r="K3388" i="1"/>
  <c r="K3389" i="1"/>
  <c r="K3390" i="1"/>
  <c r="K3391" i="1"/>
  <c r="K3392" i="1"/>
  <c r="K3393" i="1"/>
  <c r="K3394" i="1"/>
  <c r="K3395" i="1"/>
  <c r="K3396" i="1"/>
  <c r="K3397" i="1"/>
  <c r="K3398" i="1"/>
  <c r="K3399" i="1"/>
  <c r="K3400" i="1"/>
  <c r="K3401" i="1"/>
  <c r="K3402" i="1"/>
  <c r="K3403" i="1"/>
  <c r="K3404" i="1"/>
  <c r="K3405" i="1"/>
  <c r="K3406" i="1"/>
  <c r="K3407" i="1"/>
  <c r="K3408" i="1"/>
  <c r="K3409" i="1"/>
  <c r="K3410" i="1"/>
  <c r="K3411" i="1"/>
  <c r="K3412" i="1"/>
  <c r="K3413" i="1"/>
  <c r="K3414" i="1"/>
  <c r="K3415" i="1"/>
  <c r="K3416" i="1"/>
  <c r="K3417" i="1"/>
  <c r="K3418" i="1"/>
  <c r="K3419" i="1"/>
  <c r="K3420" i="1"/>
  <c r="K3421" i="1"/>
  <c r="K3422" i="1"/>
  <c r="K3423" i="1"/>
  <c r="K3424" i="1"/>
  <c r="K3425" i="1"/>
  <c r="K3426" i="1"/>
  <c r="K3427" i="1"/>
  <c r="K3428" i="1"/>
  <c r="K3429" i="1"/>
  <c r="K3430" i="1"/>
  <c r="K3431" i="1"/>
  <c r="K3432" i="1"/>
  <c r="K3433" i="1"/>
  <c r="K3434" i="1"/>
  <c r="K3435" i="1"/>
  <c r="K3436" i="1"/>
  <c r="K3437" i="1"/>
  <c r="K3438" i="1"/>
  <c r="K3439" i="1"/>
  <c r="K3440" i="1"/>
  <c r="K3441" i="1"/>
  <c r="K3442" i="1"/>
  <c r="K3443" i="1"/>
  <c r="K3444" i="1"/>
  <c r="K3445" i="1"/>
  <c r="K3446" i="1"/>
  <c r="K3447" i="1"/>
  <c r="K3448" i="1"/>
  <c r="K3449" i="1"/>
  <c r="K3450" i="1"/>
  <c r="K3451" i="1"/>
  <c r="K3452" i="1"/>
  <c r="K3453" i="1"/>
  <c r="K3454" i="1"/>
  <c r="K3455" i="1"/>
  <c r="K3456" i="1"/>
  <c r="K3457" i="1"/>
  <c r="K3458" i="1"/>
  <c r="K3459" i="1"/>
  <c r="K3460" i="1"/>
  <c r="K3461" i="1"/>
  <c r="K3462" i="1"/>
  <c r="K3463" i="1"/>
  <c r="K3464" i="1"/>
  <c r="K3465" i="1"/>
  <c r="K3466" i="1"/>
  <c r="K3467" i="1"/>
  <c r="K3468" i="1"/>
  <c r="K3469" i="1"/>
  <c r="K3470" i="1"/>
  <c r="K3471" i="1"/>
  <c r="K3472" i="1"/>
  <c r="K3473" i="1"/>
  <c r="K3474" i="1"/>
  <c r="K3475" i="1"/>
  <c r="K3476" i="1"/>
  <c r="K3477" i="1"/>
  <c r="K3478" i="1"/>
  <c r="K3479" i="1"/>
  <c r="K3480" i="1"/>
  <c r="K3481" i="1"/>
  <c r="K3482" i="1"/>
  <c r="K3483" i="1"/>
  <c r="K3484" i="1"/>
  <c r="K3485" i="1"/>
  <c r="K3486" i="1"/>
  <c r="K3487" i="1"/>
  <c r="K3488" i="1"/>
  <c r="K3489" i="1"/>
  <c r="K3490" i="1"/>
  <c r="K3491" i="1"/>
  <c r="K3492" i="1"/>
  <c r="K3493" i="1"/>
  <c r="K3494" i="1"/>
  <c r="K3495" i="1"/>
  <c r="K3496" i="1"/>
  <c r="K3497" i="1"/>
  <c r="K3498" i="1"/>
  <c r="K3499" i="1"/>
  <c r="K3500" i="1"/>
  <c r="K3501" i="1"/>
  <c r="K3502" i="1"/>
  <c r="K3503" i="1"/>
  <c r="K3504" i="1"/>
  <c r="K3505" i="1"/>
  <c r="K3506" i="1"/>
  <c r="K3507" i="1"/>
  <c r="K3508" i="1"/>
  <c r="K3509" i="1"/>
  <c r="K3510" i="1"/>
  <c r="K3511" i="1"/>
  <c r="K3512" i="1"/>
  <c r="K3513" i="1"/>
  <c r="K3514" i="1"/>
  <c r="K3515" i="1"/>
  <c r="K3516" i="1"/>
  <c r="K3517" i="1"/>
  <c r="K3518" i="1"/>
  <c r="K3519" i="1"/>
  <c r="K3520" i="1"/>
  <c r="K3521" i="1"/>
  <c r="K3522" i="1"/>
  <c r="K3523" i="1"/>
  <c r="K3524" i="1"/>
  <c r="K3525" i="1"/>
  <c r="K3526" i="1"/>
  <c r="K3527" i="1"/>
  <c r="K3528" i="1"/>
  <c r="K3529" i="1"/>
  <c r="K3530" i="1"/>
  <c r="K3531" i="1"/>
  <c r="K3532" i="1"/>
  <c r="K3533" i="1"/>
  <c r="K3534" i="1"/>
  <c r="K3535" i="1"/>
  <c r="K3536" i="1"/>
  <c r="K3537" i="1"/>
  <c r="K3538" i="1"/>
  <c r="K3539" i="1"/>
  <c r="K3540" i="1"/>
  <c r="K3541" i="1"/>
  <c r="K3542" i="1"/>
  <c r="K3543" i="1"/>
  <c r="K3544" i="1"/>
  <c r="K3545" i="1"/>
  <c r="K3546" i="1"/>
  <c r="K3547" i="1"/>
  <c r="K3548" i="1"/>
  <c r="K3549" i="1"/>
  <c r="K3550" i="1"/>
  <c r="K3551" i="1"/>
  <c r="K3552" i="1"/>
  <c r="K3553" i="1"/>
  <c r="K3554" i="1"/>
  <c r="K3555" i="1"/>
  <c r="K3556" i="1"/>
  <c r="K3557" i="1"/>
  <c r="K3558" i="1"/>
  <c r="K3559" i="1"/>
  <c r="K3560" i="1"/>
  <c r="K3561" i="1"/>
  <c r="K3562" i="1"/>
  <c r="K3563" i="1"/>
  <c r="K3564" i="1"/>
  <c r="K3565" i="1"/>
  <c r="K3566" i="1"/>
  <c r="K3567" i="1"/>
  <c r="K3568" i="1"/>
  <c r="K3569" i="1"/>
  <c r="K3570" i="1"/>
  <c r="K3571" i="1"/>
  <c r="K3572" i="1"/>
  <c r="K3573" i="1"/>
  <c r="K3574" i="1"/>
  <c r="K3575" i="1"/>
  <c r="K3576" i="1"/>
  <c r="K3577" i="1"/>
  <c r="K3578" i="1"/>
  <c r="K3579" i="1"/>
  <c r="K3580" i="1"/>
  <c r="K3581" i="1"/>
  <c r="K3582" i="1"/>
  <c r="K3583" i="1"/>
  <c r="K3584" i="1"/>
  <c r="K3585" i="1"/>
  <c r="K3586" i="1"/>
  <c r="K3587" i="1"/>
  <c r="K3588" i="1"/>
  <c r="K3589" i="1"/>
  <c r="K3590" i="1"/>
  <c r="K3591" i="1"/>
  <c r="K3592" i="1"/>
  <c r="K3593" i="1"/>
  <c r="K3594" i="1"/>
  <c r="K3595" i="1"/>
  <c r="K3596" i="1"/>
  <c r="K3597" i="1"/>
  <c r="K3598" i="1"/>
  <c r="K3599" i="1"/>
  <c r="K3600" i="1"/>
  <c r="K3601" i="1"/>
  <c r="K3602" i="1"/>
  <c r="K3603" i="1"/>
  <c r="K3604" i="1"/>
  <c r="K3605" i="1"/>
  <c r="K3606" i="1"/>
  <c r="K3607" i="1"/>
  <c r="K3608" i="1"/>
  <c r="K3609" i="1"/>
  <c r="K3610" i="1"/>
  <c r="K3611" i="1"/>
  <c r="K3612" i="1"/>
  <c r="K3613" i="1"/>
  <c r="K3614" i="1"/>
  <c r="K3615" i="1"/>
  <c r="K3616" i="1"/>
  <c r="K3617" i="1"/>
  <c r="K3618" i="1"/>
  <c r="K3619" i="1"/>
  <c r="K3620" i="1"/>
  <c r="K3621" i="1"/>
  <c r="K3622" i="1"/>
  <c r="K3623" i="1"/>
  <c r="K3624" i="1"/>
  <c r="K3625" i="1"/>
  <c r="K3626" i="1"/>
  <c r="K3627" i="1"/>
  <c r="K3628" i="1"/>
  <c r="K3629" i="1"/>
  <c r="K3630" i="1"/>
  <c r="K3631" i="1"/>
  <c r="K3632" i="1"/>
  <c r="K3633" i="1"/>
  <c r="K3634" i="1"/>
  <c r="K3635" i="1"/>
  <c r="K3636" i="1"/>
  <c r="K3637" i="1"/>
  <c r="K3638" i="1"/>
  <c r="K3639" i="1"/>
  <c r="K3640" i="1"/>
  <c r="K3641" i="1"/>
  <c r="K3642" i="1"/>
  <c r="K3643" i="1"/>
  <c r="K3644" i="1"/>
  <c r="K3645" i="1"/>
  <c r="K3646" i="1"/>
  <c r="K3647" i="1"/>
  <c r="K3648" i="1"/>
  <c r="K3649" i="1"/>
  <c r="K3650" i="1"/>
  <c r="K3651" i="1"/>
  <c r="K3652" i="1"/>
  <c r="K3653" i="1"/>
  <c r="K3654" i="1"/>
  <c r="K3655" i="1"/>
  <c r="K3656" i="1"/>
  <c r="K3657" i="1"/>
  <c r="K3658" i="1"/>
  <c r="K3659" i="1"/>
  <c r="K3660" i="1"/>
  <c r="K3661" i="1"/>
  <c r="K3662" i="1"/>
  <c r="K3663" i="1"/>
  <c r="K3664" i="1"/>
  <c r="K3665" i="1"/>
  <c r="K3666" i="1"/>
  <c r="K3667" i="1"/>
  <c r="K3668" i="1"/>
  <c r="K3669" i="1"/>
  <c r="K3670" i="1"/>
  <c r="K3671" i="1"/>
  <c r="K3672" i="1"/>
  <c r="K3673" i="1"/>
  <c r="K3674" i="1"/>
  <c r="K3675" i="1"/>
  <c r="K3676" i="1"/>
  <c r="K3677" i="1"/>
  <c r="K3678" i="1"/>
  <c r="K3679" i="1"/>
  <c r="K3680" i="1"/>
  <c r="K3681" i="1"/>
  <c r="K3682" i="1"/>
  <c r="K3683" i="1"/>
  <c r="K3684" i="1"/>
  <c r="K3685" i="1"/>
  <c r="K3686" i="1"/>
  <c r="K3687" i="1"/>
  <c r="K3688" i="1"/>
  <c r="K3689" i="1"/>
  <c r="K3690" i="1"/>
  <c r="K3691" i="1"/>
  <c r="K3692" i="1"/>
  <c r="K3693" i="1"/>
  <c r="K3694" i="1"/>
  <c r="K3695" i="1"/>
  <c r="K3696" i="1"/>
  <c r="K3697" i="1"/>
  <c r="K3698" i="1"/>
  <c r="K3699" i="1"/>
  <c r="K3700" i="1"/>
  <c r="K3701" i="1"/>
  <c r="K3702" i="1"/>
  <c r="K3703" i="1"/>
  <c r="K3704" i="1"/>
  <c r="K3705" i="1"/>
  <c r="K3706" i="1"/>
  <c r="K3707" i="1"/>
  <c r="K3708" i="1"/>
  <c r="K3709" i="1"/>
  <c r="K3710" i="1"/>
  <c r="K3711" i="1"/>
  <c r="K3712" i="1"/>
  <c r="K3713" i="1"/>
  <c r="K3714" i="1"/>
  <c r="K3715" i="1"/>
  <c r="K3716" i="1"/>
  <c r="K3717" i="1"/>
  <c r="K3718" i="1"/>
  <c r="K3719" i="1"/>
  <c r="K3720" i="1"/>
  <c r="K3721" i="1"/>
  <c r="K3722" i="1"/>
  <c r="K3723" i="1"/>
  <c r="K3724" i="1"/>
  <c r="K3725" i="1"/>
  <c r="K3726" i="1"/>
  <c r="K3727" i="1"/>
  <c r="K3728" i="1"/>
  <c r="K3729" i="1"/>
  <c r="K3730" i="1"/>
  <c r="K3731" i="1"/>
  <c r="K3732" i="1"/>
  <c r="K3733" i="1"/>
  <c r="K3734" i="1"/>
  <c r="K3735" i="1"/>
  <c r="K3736" i="1"/>
  <c r="K3737" i="1"/>
  <c r="K3738" i="1"/>
  <c r="K3739" i="1"/>
  <c r="K3740" i="1"/>
  <c r="K3741" i="1"/>
  <c r="K3742" i="1"/>
  <c r="K3743" i="1"/>
  <c r="K3744" i="1"/>
  <c r="K3745" i="1"/>
  <c r="K3746" i="1"/>
  <c r="K3747" i="1"/>
  <c r="K3748" i="1"/>
  <c r="K3749" i="1"/>
  <c r="K3750" i="1"/>
  <c r="K3751" i="1"/>
  <c r="K3752" i="1"/>
  <c r="K3753" i="1"/>
  <c r="K3754" i="1"/>
  <c r="K3755" i="1"/>
  <c r="K3756" i="1"/>
  <c r="K3757" i="1"/>
  <c r="K3758" i="1"/>
  <c r="K3759" i="1"/>
  <c r="K3760" i="1"/>
  <c r="K3761" i="1"/>
  <c r="K3762" i="1"/>
  <c r="K3763" i="1"/>
  <c r="K3764" i="1"/>
  <c r="K3765" i="1"/>
  <c r="K3766" i="1"/>
  <c r="K3767" i="1"/>
  <c r="K3768" i="1"/>
  <c r="K3769" i="1"/>
  <c r="K3770" i="1"/>
  <c r="K3771" i="1"/>
  <c r="K3772" i="1"/>
  <c r="K3773" i="1"/>
  <c r="K3774" i="1"/>
  <c r="K3775" i="1"/>
  <c r="K3776" i="1"/>
  <c r="K3777" i="1"/>
  <c r="K3778" i="1"/>
  <c r="K3779" i="1"/>
  <c r="K3780" i="1"/>
  <c r="K3781" i="1"/>
  <c r="K3782" i="1"/>
  <c r="K3783" i="1"/>
  <c r="K3784" i="1"/>
  <c r="K3785" i="1"/>
  <c r="K3786" i="1"/>
  <c r="K3787" i="1"/>
  <c r="K3788" i="1"/>
  <c r="K3789" i="1"/>
  <c r="K3790" i="1"/>
  <c r="K3791" i="1"/>
  <c r="K3792" i="1"/>
  <c r="K3793" i="1"/>
  <c r="K3794" i="1"/>
  <c r="K3795" i="1"/>
  <c r="K3796" i="1"/>
  <c r="K3797" i="1"/>
  <c r="K3798" i="1"/>
  <c r="K3799" i="1"/>
  <c r="K3800" i="1"/>
  <c r="K3801" i="1"/>
  <c r="K3802" i="1"/>
  <c r="K3803" i="1"/>
  <c r="K3804" i="1"/>
  <c r="K3805" i="1"/>
  <c r="K3806" i="1"/>
  <c r="K3807" i="1"/>
  <c r="K3808" i="1"/>
  <c r="K3809" i="1"/>
  <c r="K3810" i="1"/>
  <c r="K3811" i="1"/>
  <c r="K3812" i="1"/>
  <c r="K3813" i="1"/>
  <c r="K3814" i="1"/>
  <c r="K3815" i="1"/>
  <c r="K3816" i="1"/>
  <c r="K3817" i="1"/>
  <c r="K3818" i="1"/>
  <c r="K3819" i="1"/>
  <c r="K3820" i="1"/>
  <c r="K3821" i="1"/>
  <c r="K3822" i="1"/>
  <c r="K3823" i="1"/>
  <c r="K3824" i="1"/>
  <c r="K3825" i="1"/>
  <c r="K3826" i="1"/>
  <c r="K3827" i="1"/>
  <c r="K3828" i="1"/>
  <c r="K3829" i="1"/>
  <c r="K3830" i="1"/>
  <c r="K3831" i="1"/>
  <c r="K3832" i="1"/>
  <c r="K3833" i="1"/>
  <c r="K3834" i="1"/>
  <c r="K3835" i="1"/>
  <c r="K3836" i="1"/>
  <c r="K3837" i="1"/>
  <c r="K3838" i="1"/>
  <c r="K3839" i="1"/>
  <c r="K3840" i="1"/>
  <c r="K3841" i="1"/>
  <c r="K3842" i="1"/>
  <c r="K3843" i="1"/>
  <c r="K3844" i="1"/>
  <c r="K3845" i="1"/>
  <c r="K3846" i="1"/>
  <c r="K3847" i="1"/>
  <c r="K3848" i="1"/>
  <c r="K3849" i="1"/>
  <c r="K3850" i="1"/>
  <c r="K3851" i="1"/>
  <c r="K3852" i="1"/>
  <c r="K3853" i="1"/>
  <c r="K3854" i="1"/>
  <c r="K3855" i="1"/>
  <c r="K3856" i="1"/>
  <c r="K3857" i="1"/>
  <c r="K3858" i="1"/>
  <c r="K3859" i="1"/>
  <c r="K3860" i="1"/>
  <c r="K3861" i="1"/>
  <c r="K3862" i="1"/>
  <c r="K3863" i="1"/>
  <c r="K3864" i="1"/>
  <c r="K3865" i="1"/>
  <c r="K3866" i="1"/>
  <c r="K3867" i="1"/>
  <c r="K3868" i="1"/>
  <c r="K3869" i="1"/>
  <c r="K3870" i="1"/>
  <c r="K3871" i="1"/>
  <c r="K3872" i="1"/>
  <c r="K3873" i="1"/>
  <c r="K3874" i="1"/>
  <c r="K3875" i="1"/>
  <c r="K3876" i="1"/>
  <c r="K3877" i="1"/>
  <c r="K3878" i="1"/>
  <c r="K3879" i="1"/>
  <c r="K3880" i="1"/>
  <c r="K3881" i="1"/>
  <c r="K3882" i="1"/>
  <c r="K3883" i="1"/>
  <c r="K3884" i="1"/>
  <c r="K3885" i="1"/>
  <c r="K3886" i="1"/>
  <c r="K3887" i="1"/>
  <c r="K3888" i="1"/>
  <c r="K3889" i="1"/>
  <c r="K3890" i="1"/>
  <c r="K3891" i="1"/>
  <c r="K3892" i="1"/>
  <c r="K3893" i="1"/>
  <c r="K3894" i="1"/>
  <c r="K3895" i="1"/>
  <c r="K3896" i="1"/>
  <c r="K3897" i="1"/>
  <c r="K3898" i="1"/>
  <c r="K3899" i="1"/>
  <c r="K3900" i="1"/>
  <c r="K3901" i="1"/>
  <c r="K3902" i="1"/>
  <c r="K3903" i="1"/>
  <c r="K3904" i="1"/>
  <c r="K3905" i="1"/>
  <c r="K3906" i="1"/>
  <c r="K3907" i="1"/>
  <c r="K3908" i="1"/>
  <c r="K3909" i="1"/>
  <c r="K3910" i="1"/>
  <c r="K3911" i="1"/>
  <c r="K3912" i="1"/>
  <c r="K3913" i="1"/>
  <c r="K3914" i="1"/>
  <c r="K3915" i="1"/>
  <c r="K3916" i="1"/>
  <c r="K3917" i="1"/>
  <c r="K3918" i="1"/>
  <c r="K3919" i="1"/>
  <c r="K3920" i="1"/>
  <c r="K3921" i="1"/>
  <c r="K3922" i="1"/>
  <c r="K3923" i="1"/>
  <c r="K3924" i="1"/>
  <c r="K3925" i="1"/>
  <c r="K3926" i="1"/>
  <c r="K3927" i="1"/>
  <c r="K3928" i="1"/>
  <c r="K3929" i="1"/>
  <c r="K3930" i="1"/>
  <c r="K3931" i="1"/>
  <c r="K3932" i="1"/>
  <c r="K3933" i="1"/>
  <c r="K3934" i="1"/>
  <c r="K3935" i="1"/>
  <c r="K3936" i="1"/>
  <c r="K3937" i="1"/>
  <c r="K3938" i="1"/>
  <c r="K3939" i="1"/>
  <c r="K3940" i="1"/>
  <c r="K3941" i="1"/>
  <c r="K3942" i="1"/>
  <c r="K3943" i="1"/>
  <c r="K3944" i="1"/>
  <c r="K3945" i="1"/>
  <c r="K3946" i="1"/>
  <c r="K3947" i="1"/>
  <c r="K3948" i="1"/>
  <c r="K3949" i="1"/>
  <c r="K3950" i="1"/>
  <c r="K3951" i="1"/>
  <c r="K3952" i="1"/>
  <c r="K3953" i="1"/>
  <c r="K3954" i="1"/>
  <c r="K3955" i="1"/>
  <c r="K3956" i="1"/>
  <c r="K3957" i="1"/>
  <c r="K3958" i="1"/>
  <c r="K3959" i="1"/>
  <c r="K3960" i="1"/>
  <c r="K3961" i="1"/>
  <c r="K3962" i="1"/>
  <c r="K3963" i="1"/>
  <c r="K3964" i="1"/>
  <c r="K3965" i="1"/>
  <c r="K3966" i="1"/>
  <c r="K3967" i="1"/>
  <c r="K3968" i="1"/>
  <c r="K3969" i="1"/>
  <c r="K3970" i="1"/>
  <c r="K3971" i="1"/>
  <c r="K3972" i="1"/>
  <c r="K3973" i="1"/>
  <c r="K3974" i="1"/>
  <c r="K3975" i="1"/>
  <c r="K3976" i="1"/>
  <c r="K3977" i="1"/>
  <c r="K3978" i="1"/>
  <c r="K3979" i="1"/>
  <c r="K3980" i="1"/>
  <c r="K3981" i="1"/>
  <c r="K3982" i="1"/>
  <c r="K3983" i="1"/>
  <c r="K3984" i="1"/>
  <c r="K3985" i="1"/>
  <c r="K3986" i="1"/>
  <c r="K3987" i="1"/>
  <c r="K3988" i="1"/>
  <c r="K3989" i="1"/>
  <c r="K3990" i="1"/>
  <c r="K3991" i="1"/>
  <c r="K3992" i="1"/>
  <c r="K3993" i="1"/>
  <c r="K3994" i="1"/>
  <c r="K3995" i="1"/>
  <c r="K3996" i="1"/>
  <c r="K3997" i="1"/>
  <c r="K3998" i="1"/>
  <c r="K3999" i="1"/>
  <c r="K4000" i="1"/>
  <c r="K4001" i="1"/>
  <c r="K4002" i="1"/>
  <c r="K4003" i="1"/>
  <c r="K4004" i="1"/>
  <c r="K4005" i="1"/>
  <c r="K4006" i="1"/>
  <c r="K4007" i="1"/>
  <c r="K4008" i="1"/>
  <c r="K4009" i="1"/>
  <c r="K4010" i="1"/>
  <c r="K4011" i="1"/>
  <c r="K4012" i="1"/>
  <c r="K4013" i="1"/>
  <c r="K4014" i="1"/>
  <c r="K4015" i="1"/>
  <c r="K4016" i="1"/>
  <c r="K4017" i="1"/>
  <c r="K4018" i="1"/>
  <c r="K4019" i="1"/>
  <c r="K4020" i="1"/>
  <c r="K4021" i="1"/>
  <c r="K4022" i="1"/>
  <c r="K4023" i="1"/>
  <c r="K4024" i="1"/>
  <c r="K4025" i="1"/>
  <c r="K4026" i="1"/>
  <c r="K4027" i="1"/>
  <c r="K4028" i="1"/>
  <c r="K4029" i="1"/>
  <c r="K4030" i="1"/>
  <c r="K4031" i="1"/>
  <c r="K4032" i="1"/>
  <c r="K4033" i="1"/>
  <c r="K4034" i="1"/>
  <c r="K4035" i="1"/>
  <c r="K4036" i="1"/>
  <c r="K4037" i="1"/>
  <c r="K4038" i="1"/>
  <c r="K4039" i="1"/>
  <c r="K4040" i="1"/>
  <c r="K4041" i="1"/>
  <c r="K4042" i="1"/>
  <c r="K4043" i="1"/>
  <c r="K4044" i="1"/>
  <c r="K4045" i="1"/>
  <c r="K4046" i="1"/>
  <c r="K4047" i="1"/>
  <c r="K4048" i="1"/>
  <c r="K4049" i="1"/>
  <c r="K4050" i="1"/>
  <c r="K4051" i="1"/>
  <c r="K4052" i="1"/>
  <c r="K4053" i="1"/>
  <c r="K4054" i="1"/>
  <c r="K4055" i="1"/>
  <c r="K4056" i="1"/>
  <c r="K4057" i="1"/>
  <c r="K4058" i="1"/>
  <c r="K4059" i="1"/>
  <c r="K4060" i="1"/>
  <c r="K4061" i="1"/>
  <c r="K4062" i="1"/>
  <c r="K4063" i="1"/>
  <c r="K4064" i="1"/>
  <c r="K4065" i="1"/>
  <c r="K4066" i="1"/>
  <c r="K4067" i="1"/>
  <c r="K4068" i="1"/>
  <c r="K4069" i="1"/>
  <c r="K4070" i="1"/>
  <c r="K4071" i="1"/>
  <c r="K4072" i="1"/>
  <c r="K4073" i="1"/>
  <c r="K4074" i="1"/>
  <c r="K4075" i="1"/>
  <c r="K4076" i="1"/>
  <c r="K4077" i="1"/>
  <c r="K4078" i="1"/>
  <c r="K4079" i="1"/>
  <c r="K4080" i="1"/>
  <c r="K4081" i="1"/>
  <c r="K4082" i="1"/>
  <c r="K4083" i="1"/>
  <c r="K4084" i="1"/>
  <c r="K4085" i="1"/>
  <c r="K4086" i="1"/>
  <c r="K4087" i="1"/>
  <c r="K4088" i="1"/>
  <c r="K4089" i="1"/>
  <c r="K4090" i="1"/>
  <c r="K4091" i="1"/>
  <c r="K4092" i="1"/>
  <c r="K4093" i="1"/>
  <c r="K4094" i="1"/>
  <c r="K4095" i="1"/>
  <c r="K4096" i="1"/>
  <c r="K4097" i="1"/>
  <c r="K4098" i="1"/>
  <c r="K4099" i="1"/>
  <c r="K4100" i="1"/>
  <c r="K4101" i="1"/>
  <c r="K4102" i="1"/>
  <c r="K4103" i="1"/>
  <c r="K4104" i="1"/>
  <c r="K4105" i="1"/>
  <c r="K4106" i="1"/>
  <c r="K4107" i="1"/>
  <c r="K4108" i="1"/>
  <c r="K4109" i="1"/>
  <c r="K4110" i="1"/>
  <c r="K4111" i="1"/>
  <c r="K4112" i="1"/>
  <c r="K4113" i="1"/>
  <c r="K4114" i="1"/>
  <c r="K4115" i="1"/>
  <c r="K4116" i="1"/>
  <c r="K4117" i="1"/>
  <c r="K4118" i="1"/>
  <c r="K4119" i="1"/>
  <c r="K4120" i="1"/>
  <c r="K4121" i="1"/>
  <c r="K4122" i="1"/>
  <c r="K4123" i="1"/>
  <c r="K4124" i="1"/>
  <c r="K4125" i="1"/>
  <c r="K4126" i="1"/>
  <c r="K4127" i="1"/>
  <c r="K4128" i="1"/>
  <c r="K4129" i="1"/>
  <c r="K4130" i="1"/>
  <c r="K4131" i="1"/>
  <c r="K4132" i="1"/>
  <c r="K4133" i="1"/>
  <c r="K4134" i="1"/>
  <c r="K4135" i="1"/>
  <c r="K4136" i="1"/>
  <c r="K4137" i="1"/>
  <c r="K4138" i="1"/>
  <c r="K4139" i="1"/>
  <c r="K4140" i="1"/>
  <c r="K4141" i="1"/>
  <c r="K4142" i="1"/>
  <c r="K4143" i="1"/>
  <c r="K4144" i="1"/>
  <c r="K4145" i="1"/>
  <c r="K4146" i="1"/>
  <c r="K4147" i="1"/>
  <c r="K4148" i="1"/>
  <c r="K4149" i="1"/>
  <c r="K4150" i="1"/>
  <c r="K4151" i="1"/>
  <c r="K4152" i="1"/>
  <c r="K4153" i="1"/>
  <c r="K4154" i="1"/>
  <c r="K4155" i="1"/>
  <c r="K4156" i="1"/>
  <c r="K4157" i="1"/>
  <c r="K4158" i="1"/>
  <c r="K4159" i="1"/>
  <c r="K4160" i="1"/>
  <c r="K4161" i="1"/>
  <c r="K4162" i="1"/>
  <c r="K4163" i="1"/>
  <c r="K4164" i="1"/>
  <c r="K4165" i="1"/>
  <c r="K4166" i="1"/>
  <c r="K4167" i="1"/>
  <c r="K4168" i="1"/>
  <c r="K4169" i="1"/>
  <c r="K4170" i="1"/>
  <c r="K4171" i="1"/>
  <c r="K4172" i="1"/>
  <c r="K4173" i="1"/>
  <c r="K4174" i="1"/>
  <c r="K4175" i="1"/>
  <c r="K4176" i="1"/>
  <c r="K4177" i="1"/>
  <c r="K4178" i="1"/>
  <c r="K4179" i="1"/>
  <c r="K4180" i="1"/>
  <c r="K4181" i="1"/>
  <c r="K4182" i="1"/>
  <c r="K4183" i="1"/>
  <c r="K4184" i="1"/>
  <c r="K4185" i="1"/>
  <c r="K4186" i="1"/>
  <c r="K4187" i="1"/>
  <c r="K4188" i="1"/>
  <c r="K4189" i="1"/>
  <c r="K4190" i="1"/>
  <c r="K4191" i="1"/>
  <c r="K4192" i="1"/>
  <c r="K4193" i="1"/>
  <c r="K4194" i="1"/>
  <c r="K4195" i="1"/>
  <c r="K4196" i="1"/>
  <c r="K4197" i="1"/>
  <c r="K4198" i="1"/>
  <c r="K4199" i="1"/>
  <c r="K4200" i="1"/>
  <c r="K4201" i="1"/>
  <c r="K4202" i="1"/>
  <c r="K4203" i="1"/>
  <c r="K4204" i="1"/>
  <c r="K4205" i="1"/>
  <c r="K4206" i="1"/>
  <c r="K4207" i="1"/>
  <c r="K4208" i="1"/>
  <c r="K4209" i="1"/>
  <c r="K4210" i="1"/>
  <c r="K4211" i="1"/>
  <c r="K4212" i="1"/>
  <c r="K4213" i="1"/>
  <c r="K4214" i="1"/>
  <c r="K4215" i="1"/>
  <c r="K4216" i="1"/>
  <c r="K4217" i="1"/>
  <c r="K4218" i="1"/>
  <c r="K4219" i="1"/>
  <c r="K4220" i="1"/>
  <c r="K4221" i="1"/>
  <c r="K4222" i="1"/>
  <c r="K4223" i="1"/>
  <c r="K4224" i="1"/>
  <c r="K4225" i="1"/>
  <c r="K4226" i="1"/>
  <c r="K4227" i="1"/>
  <c r="K4228" i="1"/>
  <c r="K4229" i="1"/>
  <c r="K4230" i="1"/>
  <c r="K4231" i="1"/>
  <c r="K4232" i="1"/>
  <c r="K4233" i="1"/>
  <c r="K4234" i="1"/>
  <c r="K4235" i="1"/>
  <c r="K4236" i="1"/>
  <c r="K4237" i="1"/>
  <c r="K4238" i="1"/>
  <c r="K4239" i="1"/>
  <c r="K4240" i="1"/>
  <c r="K4241" i="1"/>
  <c r="K4242" i="1"/>
  <c r="K4243" i="1"/>
  <c r="K4244" i="1"/>
  <c r="K4245" i="1"/>
  <c r="K4246" i="1"/>
  <c r="K4247" i="1"/>
  <c r="K4248" i="1"/>
  <c r="K4249" i="1"/>
  <c r="K4250" i="1"/>
  <c r="K4251" i="1"/>
  <c r="K4252" i="1"/>
  <c r="K4253" i="1"/>
  <c r="K4254" i="1"/>
  <c r="K4255" i="1"/>
  <c r="K4256" i="1"/>
  <c r="K4257" i="1"/>
  <c r="K4258" i="1"/>
  <c r="K4259" i="1"/>
  <c r="K4260" i="1"/>
  <c r="K4261" i="1"/>
  <c r="K4262" i="1"/>
  <c r="K4263" i="1"/>
  <c r="K4264" i="1"/>
  <c r="K4265" i="1"/>
  <c r="K4266" i="1"/>
  <c r="K4267" i="1"/>
  <c r="K4268" i="1"/>
  <c r="K4269" i="1"/>
  <c r="K4270" i="1"/>
  <c r="K4271" i="1"/>
  <c r="K4272" i="1"/>
  <c r="K4273" i="1"/>
  <c r="K4274" i="1"/>
  <c r="K4275" i="1"/>
  <c r="K4276" i="1"/>
  <c r="K4277" i="1"/>
  <c r="K4278" i="1"/>
  <c r="K4279" i="1"/>
  <c r="K4280" i="1"/>
  <c r="K4281" i="1"/>
  <c r="K4282" i="1"/>
  <c r="K4283" i="1"/>
  <c r="K4284" i="1"/>
  <c r="K4285" i="1"/>
  <c r="K4286" i="1"/>
  <c r="K4287" i="1"/>
  <c r="K4288" i="1"/>
  <c r="K4289" i="1"/>
  <c r="K4290" i="1"/>
  <c r="K4291" i="1"/>
  <c r="K4292" i="1"/>
  <c r="K4293" i="1"/>
  <c r="K4294" i="1"/>
  <c r="K4295" i="1"/>
  <c r="K4296" i="1"/>
  <c r="K4297" i="1"/>
  <c r="K4298" i="1"/>
  <c r="K4299" i="1"/>
  <c r="K4300" i="1"/>
  <c r="K4301" i="1"/>
  <c r="K4302" i="1"/>
  <c r="K4303" i="1"/>
  <c r="K4304" i="1"/>
  <c r="K4305" i="1"/>
  <c r="K4306" i="1"/>
  <c r="K4307" i="1"/>
  <c r="K4308" i="1"/>
  <c r="K4309" i="1"/>
  <c r="K4310" i="1"/>
  <c r="K4311" i="1"/>
  <c r="K4312" i="1"/>
  <c r="K4313" i="1"/>
  <c r="K4314" i="1"/>
  <c r="K4315" i="1"/>
  <c r="K4316" i="1"/>
  <c r="K4317" i="1"/>
  <c r="K4318" i="1"/>
  <c r="K4319" i="1"/>
  <c r="K4320" i="1"/>
  <c r="K4321" i="1"/>
  <c r="K4322" i="1"/>
  <c r="K4323" i="1"/>
  <c r="K4324" i="1"/>
  <c r="K4325" i="1"/>
  <c r="K4326" i="1"/>
  <c r="K4327" i="1"/>
  <c r="K4328" i="1"/>
  <c r="K4329" i="1"/>
  <c r="K4330" i="1"/>
  <c r="K4331" i="1"/>
  <c r="K4332" i="1"/>
  <c r="K4333" i="1"/>
  <c r="K4334" i="1"/>
  <c r="K4335" i="1"/>
  <c r="K4336" i="1"/>
  <c r="K4337" i="1"/>
  <c r="K4338" i="1"/>
  <c r="K4339" i="1"/>
  <c r="K4340" i="1"/>
  <c r="K4341" i="1"/>
  <c r="K4342" i="1"/>
  <c r="K4343" i="1"/>
  <c r="K4344" i="1"/>
  <c r="K4345" i="1"/>
  <c r="K4346" i="1"/>
  <c r="K4347" i="1"/>
  <c r="K4348" i="1"/>
  <c r="K4349" i="1"/>
  <c r="K4350" i="1"/>
  <c r="K4351" i="1"/>
  <c r="K4352" i="1"/>
  <c r="K4353" i="1"/>
  <c r="K4354" i="1"/>
  <c r="K4355" i="1"/>
  <c r="K4356" i="1"/>
  <c r="K4357" i="1"/>
  <c r="K4358" i="1"/>
  <c r="K4359" i="1"/>
  <c r="K4360" i="1"/>
  <c r="K4361" i="1"/>
  <c r="K4362" i="1"/>
  <c r="K4363" i="1"/>
  <c r="K4364" i="1"/>
  <c r="K4365" i="1"/>
  <c r="K4366" i="1"/>
  <c r="K4367" i="1"/>
  <c r="K4368" i="1"/>
  <c r="K4369" i="1"/>
  <c r="K4370" i="1"/>
  <c r="K4371" i="1"/>
  <c r="K4372" i="1"/>
  <c r="K4373" i="1"/>
  <c r="K4374" i="1"/>
  <c r="K4375" i="1"/>
  <c r="K4376" i="1"/>
  <c r="K4377" i="1"/>
  <c r="K4378" i="1"/>
  <c r="K4379" i="1"/>
  <c r="K4380" i="1"/>
  <c r="K4381" i="1"/>
  <c r="K4382" i="1"/>
  <c r="K4383" i="1"/>
  <c r="K4384" i="1"/>
  <c r="K4385" i="1"/>
  <c r="K4386" i="1"/>
  <c r="K4387" i="1"/>
  <c r="K4388" i="1"/>
  <c r="K4389" i="1"/>
  <c r="K4390" i="1"/>
  <c r="K4391" i="1"/>
  <c r="K4392" i="1"/>
  <c r="K4393" i="1"/>
  <c r="K4394" i="1"/>
  <c r="K4395" i="1"/>
  <c r="K4396" i="1"/>
  <c r="K4397" i="1"/>
  <c r="K4398" i="1"/>
  <c r="K4399" i="1"/>
  <c r="K4400" i="1"/>
  <c r="K4401" i="1"/>
  <c r="K4402" i="1"/>
  <c r="K4403" i="1"/>
  <c r="K4404" i="1"/>
  <c r="K4405" i="1"/>
  <c r="K4406" i="1"/>
  <c r="K4407" i="1"/>
  <c r="K4408" i="1"/>
  <c r="K4409" i="1"/>
  <c r="K4410" i="1"/>
  <c r="K4411" i="1"/>
  <c r="K4412" i="1"/>
  <c r="K4413" i="1"/>
  <c r="K4414" i="1"/>
  <c r="K4415" i="1"/>
  <c r="K4416" i="1"/>
  <c r="K4417" i="1"/>
  <c r="K4418" i="1"/>
  <c r="K4419" i="1"/>
  <c r="K4420" i="1"/>
  <c r="K4421" i="1"/>
  <c r="K4422" i="1"/>
  <c r="K4423" i="1"/>
  <c r="K4424" i="1"/>
  <c r="K4425" i="1"/>
  <c r="K4426" i="1"/>
  <c r="K4427" i="1"/>
  <c r="K4428" i="1"/>
  <c r="K4429" i="1"/>
  <c r="K4430" i="1"/>
  <c r="K4431" i="1"/>
  <c r="K4432" i="1"/>
  <c r="K4433" i="1"/>
  <c r="K4434" i="1"/>
  <c r="K4435" i="1"/>
  <c r="K4436" i="1"/>
  <c r="K4437" i="1"/>
  <c r="K4438" i="1"/>
  <c r="K4439" i="1"/>
  <c r="K4440" i="1"/>
  <c r="K4441" i="1"/>
  <c r="K4442" i="1"/>
  <c r="K4443" i="1"/>
  <c r="K4444" i="1"/>
  <c r="K4445" i="1"/>
  <c r="K4446" i="1"/>
  <c r="K4447" i="1"/>
  <c r="K4448" i="1"/>
  <c r="K4449" i="1"/>
  <c r="K4450" i="1"/>
  <c r="K4451" i="1"/>
  <c r="K4452" i="1"/>
  <c r="K4453" i="1"/>
  <c r="K4454" i="1"/>
  <c r="K4455" i="1"/>
  <c r="K4456" i="1"/>
  <c r="K4457" i="1"/>
  <c r="K4458" i="1"/>
  <c r="K4459" i="1"/>
  <c r="K4460" i="1"/>
  <c r="K4461" i="1"/>
  <c r="K4462" i="1"/>
  <c r="K4463" i="1"/>
  <c r="K4464" i="1"/>
  <c r="K4465" i="1"/>
  <c r="K4466" i="1"/>
  <c r="K4467" i="1"/>
  <c r="K4468" i="1"/>
  <c r="K4469" i="1"/>
  <c r="K4470" i="1"/>
  <c r="K4471" i="1"/>
  <c r="K4472" i="1"/>
  <c r="K4473" i="1"/>
  <c r="K4474" i="1"/>
  <c r="K4475" i="1"/>
  <c r="K4476" i="1"/>
  <c r="K4477" i="1"/>
  <c r="K4478" i="1"/>
  <c r="K4479" i="1"/>
  <c r="K4480" i="1"/>
  <c r="K4481" i="1"/>
  <c r="K4482" i="1"/>
  <c r="K4483" i="1"/>
  <c r="K4484" i="1"/>
  <c r="K4485" i="1"/>
  <c r="K4486" i="1"/>
  <c r="K4487" i="1"/>
  <c r="K4488" i="1"/>
  <c r="K4489" i="1"/>
  <c r="K4490" i="1"/>
  <c r="K4491" i="1"/>
  <c r="K4492" i="1"/>
  <c r="K4493" i="1"/>
  <c r="K4494" i="1"/>
  <c r="K4495" i="1"/>
  <c r="K4496" i="1"/>
  <c r="K4497" i="1"/>
  <c r="K4498" i="1"/>
  <c r="K4499" i="1"/>
  <c r="K4500" i="1"/>
  <c r="K4501" i="1"/>
  <c r="K4502" i="1"/>
  <c r="K4503" i="1"/>
  <c r="K4504" i="1"/>
  <c r="K4505" i="1"/>
  <c r="K4506" i="1"/>
  <c r="K4507" i="1"/>
  <c r="K4508" i="1"/>
  <c r="K4509" i="1"/>
  <c r="K4510" i="1"/>
  <c r="K4511" i="1"/>
  <c r="K4512" i="1"/>
  <c r="K4513" i="1"/>
  <c r="K4514" i="1"/>
  <c r="K4515" i="1"/>
  <c r="K4516" i="1"/>
  <c r="K4517" i="1"/>
  <c r="K4518" i="1"/>
  <c r="K4519" i="1"/>
  <c r="K4520" i="1"/>
  <c r="K4521" i="1"/>
  <c r="K4522" i="1"/>
  <c r="K4523" i="1"/>
  <c r="K4524" i="1"/>
  <c r="K4525" i="1"/>
  <c r="K4526" i="1"/>
  <c r="K4527" i="1"/>
  <c r="K4528" i="1"/>
  <c r="K4529" i="1"/>
  <c r="K4530" i="1"/>
  <c r="K4531" i="1"/>
  <c r="K4532" i="1"/>
  <c r="K4533" i="1"/>
  <c r="K4534" i="1"/>
  <c r="K4535" i="1"/>
  <c r="K4536" i="1"/>
  <c r="K4537" i="1"/>
  <c r="K4538" i="1"/>
  <c r="K4539" i="1"/>
  <c r="K4540" i="1"/>
  <c r="K4541" i="1"/>
  <c r="K4542" i="1"/>
  <c r="K4543" i="1"/>
  <c r="K4544" i="1"/>
  <c r="K4545" i="1"/>
  <c r="K4546" i="1"/>
  <c r="K4547" i="1"/>
  <c r="K4548" i="1"/>
  <c r="K4549" i="1"/>
  <c r="K4550" i="1"/>
  <c r="K4551" i="1"/>
  <c r="K4552" i="1"/>
  <c r="K4553" i="1"/>
  <c r="K4554" i="1"/>
  <c r="K4555" i="1"/>
  <c r="K4556" i="1"/>
  <c r="K4557" i="1"/>
  <c r="K4558" i="1"/>
  <c r="K4559" i="1"/>
  <c r="K4560" i="1"/>
  <c r="K4561" i="1"/>
  <c r="K4562" i="1"/>
  <c r="K4563" i="1"/>
  <c r="K4564" i="1"/>
  <c r="K4565" i="1"/>
  <c r="K4566" i="1"/>
  <c r="K4567" i="1"/>
  <c r="K4568" i="1"/>
  <c r="K4569" i="1"/>
  <c r="K4570" i="1"/>
  <c r="K4571" i="1"/>
  <c r="K4572" i="1"/>
  <c r="K4573" i="1"/>
  <c r="K4574" i="1"/>
  <c r="K4575" i="1"/>
  <c r="K4576" i="1"/>
  <c r="K4577" i="1"/>
  <c r="K4578" i="1"/>
  <c r="K4579" i="1"/>
  <c r="K4580" i="1"/>
  <c r="K4581" i="1"/>
  <c r="K4582" i="1"/>
  <c r="K4583" i="1"/>
  <c r="K4584" i="1"/>
  <c r="K4585" i="1"/>
  <c r="K4586" i="1"/>
  <c r="K4587" i="1"/>
  <c r="K4588" i="1"/>
  <c r="K4589" i="1"/>
  <c r="K4590" i="1"/>
  <c r="K4591" i="1"/>
  <c r="K4592" i="1"/>
  <c r="K4593" i="1"/>
  <c r="K4594" i="1"/>
  <c r="K4595" i="1"/>
  <c r="K4596" i="1"/>
  <c r="K4597" i="1"/>
  <c r="K4598" i="1"/>
  <c r="K4599" i="1"/>
  <c r="K4600" i="1"/>
  <c r="K4601" i="1"/>
  <c r="K4602" i="1"/>
  <c r="K4603" i="1"/>
  <c r="K4604" i="1"/>
  <c r="K4605" i="1"/>
  <c r="K4606" i="1"/>
  <c r="K4607" i="1"/>
  <c r="K4608" i="1"/>
  <c r="K4609" i="1"/>
  <c r="K4610" i="1"/>
  <c r="K4611" i="1"/>
  <c r="K4612" i="1"/>
  <c r="K4613" i="1"/>
  <c r="K4614" i="1"/>
  <c r="K4615" i="1"/>
  <c r="K4616" i="1"/>
  <c r="K4617" i="1"/>
  <c r="K4618" i="1"/>
  <c r="K4619" i="1"/>
  <c r="K4620" i="1"/>
  <c r="K4621" i="1"/>
  <c r="K4622" i="1"/>
  <c r="K4623" i="1"/>
  <c r="K4624" i="1"/>
  <c r="K4625" i="1"/>
  <c r="K4626" i="1"/>
  <c r="K4627" i="1"/>
  <c r="K4628" i="1"/>
  <c r="K4629" i="1"/>
  <c r="K4630" i="1"/>
  <c r="K4631" i="1"/>
  <c r="K4632" i="1"/>
  <c r="K4633" i="1"/>
  <c r="K4634" i="1"/>
  <c r="K4635" i="1"/>
  <c r="K4636" i="1"/>
  <c r="K4637" i="1"/>
  <c r="K4638" i="1"/>
  <c r="K4639" i="1"/>
  <c r="K4640" i="1"/>
  <c r="K4641" i="1"/>
  <c r="K4642" i="1"/>
  <c r="K4643" i="1"/>
  <c r="K4644" i="1"/>
  <c r="K4645" i="1"/>
  <c r="K4646" i="1"/>
  <c r="K4647" i="1"/>
  <c r="K4648" i="1"/>
  <c r="K4649" i="1"/>
  <c r="K4650" i="1"/>
  <c r="K4651" i="1"/>
  <c r="K4652" i="1"/>
  <c r="K4653" i="1"/>
  <c r="K4654" i="1"/>
  <c r="K4655" i="1"/>
  <c r="K4656" i="1"/>
  <c r="K4657" i="1"/>
  <c r="K4658" i="1"/>
  <c r="K4659" i="1"/>
  <c r="K4660" i="1"/>
  <c r="K4661" i="1"/>
  <c r="K4662" i="1"/>
  <c r="K4663" i="1"/>
  <c r="K4664" i="1"/>
  <c r="K4665" i="1"/>
  <c r="K4666" i="1"/>
  <c r="K4667" i="1"/>
  <c r="K4668" i="1"/>
  <c r="K4669" i="1"/>
  <c r="K4670" i="1"/>
  <c r="K4671" i="1"/>
  <c r="K4672" i="1"/>
  <c r="K4673" i="1"/>
  <c r="K4674" i="1"/>
  <c r="K4675" i="1"/>
  <c r="K4676" i="1"/>
  <c r="K4677" i="1"/>
  <c r="K4678" i="1"/>
  <c r="K4679" i="1"/>
  <c r="K4680" i="1"/>
  <c r="K4681" i="1"/>
  <c r="K4682" i="1"/>
  <c r="K4683" i="1"/>
  <c r="K4684" i="1"/>
  <c r="K4685" i="1"/>
  <c r="K4686" i="1"/>
  <c r="K4687" i="1"/>
  <c r="K4688" i="1"/>
  <c r="K4689" i="1"/>
  <c r="K4690" i="1"/>
  <c r="K4691" i="1"/>
  <c r="K4692" i="1"/>
  <c r="K4693" i="1"/>
  <c r="K4694" i="1"/>
  <c r="K4695" i="1"/>
  <c r="K4696" i="1"/>
  <c r="K4697" i="1"/>
  <c r="K4698" i="1"/>
  <c r="K4699" i="1"/>
  <c r="K4700" i="1"/>
  <c r="K4701" i="1"/>
  <c r="K4702" i="1"/>
  <c r="K4703" i="1"/>
  <c r="K4704" i="1"/>
  <c r="K4705" i="1"/>
  <c r="K4706" i="1"/>
  <c r="K4707" i="1"/>
  <c r="K4708" i="1"/>
  <c r="K4709" i="1"/>
  <c r="K4710" i="1"/>
  <c r="K4711" i="1"/>
  <c r="K4712" i="1"/>
  <c r="K4713" i="1"/>
  <c r="K4714" i="1"/>
  <c r="K4715" i="1"/>
  <c r="K4716" i="1"/>
  <c r="K4717" i="1"/>
  <c r="K4718" i="1"/>
  <c r="K4719" i="1"/>
  <c r="K4720" i="1"/>
  <c r="K4721" i="1"/>
  <c r="K4722" i="1"/>
  <c r="K4723" i="1"/>
  <c r="K4724" i="1"/>
  <c r="K4725" i="1"/>
  <c r="K4726" i="1"/>
  <c r="K4727" i="1"/>
  <c r="K4728" i="1"/>
  <c r="K4729" i="1"/>
  <c r="K4730" i="1"/>
  <c r="K4731" i="1"/>
  <c r="K4732" i="1"/>
  <c r="K4733" i="1"/>
  <c r="K4734" i="1"/>
  <c r="K4735" i="1"/>
  <c r="K4736" i="1"/>
  <c r="K4737" i="1"/>
  <c r="K4738" i="1"/>
  <c r="K4739" i="1"/>
  <c r="K4740" i="1"/>
  <c r="K4741" i="1"/>
  <c r="K4742" i="1"/>
  <c r="K4743" i="1"/>
  <c r="K4744" i="1"/>
  <c r="K4745" i="1"/>
  <c r="K4746" i="1"/>
  <c r="K4747" i="1"/>
  <c r="K4748" i="1"/>
  <c r="K4749" i="1"/>
  <c r="K4750" i="1"/>
  <c r="K4751" i="1"/>
  <c r="K4752" i="1"/>
  <c r="K4753" i="1"/>
  <c r="K4754" i="1"/>
  <c r="K4755" i="1"/>
  <c r="K4756" i="1"/>
  <c r="K4757" i="1"/>
  <c r="K4758" i="1"/>
  <c r="K4759" i="1"/>
  <c r="K4760" i="1"/>
  <c r="K4761" i="1"/>
  <c r="K4762" i="1"/>
  <c r="K4763" i="1"/>
  <c r="K4764" i="1"/>
  <c r="K4765" i="1"/>
  <c r="K4766" i="1"/>
  <c r="K4767" i="1"/>
  <c r="K4768" i="1"/>
  <c r="K4769" i="1"/>
  <c r="K4770" i="1"/>
  <c r="K4771" i="1"/>
  <c r="K4772" i="1"/>
  <c r="K4773" i="1"/>
  <c r="K4774" i="1"/>
  <c r="K4775" i="1"/>
  <c r="K4776" i="1"/>
  <c r="K4777" i="1"/>
  <c r="K4778" i="1"/>
  <c r="K4779" i="1"/>
  <c r="K4780" i="1"/>
  <c r="K4781" i="1"/>
  <c r="K4782" i="1"/>
  <c r="K4783" i="1"/>
  <c r="K4784" i="1"/>
  <c r="K4785" i="1"/>
  <c r="K4786" i="1"/>
  <c r="K4787" i="1"/>
  <c r="K4788" i="1"/>
  <c r="K4789" i="1"/>
  <c r="K4790" i="1"/>
  <c r="K4791" i="1"/>
  <c r="K4792" i="1"/>
  <c r="K4793" i="1"/>
  <c r="K4794" i="1"/>
  <c r="K4795" i="1"/>
  <c r="K4796" i="1"/>
  <c r="K4797" i="1"/>
  <c r="K4798" i="1"/>
  <c r="K4799" i="1"/>
  <c r="K4800" i="1"/>
  <c r="K4801" i="1"/>
  <c r="K4802" i="1"/>
  <c r="K4803" i="1"/>
  <c r="K4804" i="1"/>
  <c r="K4805" i="1"/>
  <c r="K4806" i="1"/>
  <c r="K4807" i="1"/>
  <c r="K4808" i="1"/>
  <c r="K4809" i="1"/>
  <c r="K4810" i="1"/>
  <c r="K4811" i="1"/>
  <c r="K4812" i="1"/>
  <c r="K4813" i="1"/>
  <c r="K4814" i="1"/>
  <c r="K4815" i="1"/>
  <c r="K4816" i="1"/>
  <c r="K4817" i="1"/>
  <c r="K4818" i="1"/>
  <c r="K4819" i="1"/>
  <c r="K4820" i="1"/>
  <c r="K4821" i="1"/>
  <c r="K4822" i="1"/>
  <c r="K4823" i="1"/>
  <c r="K4824" i="1"/>
  <c r="K4825" i="1"/>
  <c r="K4826" i="1"/>
  <c r="K4827" i="1"/>
  <c r="K4828" i="1"/>
  <c r="K4829" i="1"/>
  <c r="K4830" i="1"/>
  <c r="K4831" i="1"/>
  <c r="K4832" i="1"/>
  <c r="K4833" i="1"/>
  <c r="K4834" i="1"/>
  <c r="K4835" i="1"/>
  <c r="K4836" i="1"/>
  <c r="K4837" i="1"/>
  <c r="K4838" i="1"/>
  <c r="K4839" i="1"/>
  <c r="K4840" i="1"/>
  <c r="K4841" i="1"/>
  <c r="K4842" i="1"/>
  <c r="K4843" i="1"/>
  <c r="K4844" i="1"/>
  <c r="K4845" i="1"/>
  <c r="K4846" i="1"/>
  <c r="K4847" i="1"/>
  <c r="K4848" i="1"/>
  <c r="K4849" i="1"/>
  <c r="K4850" i="1"/>
  <c r="K4851" i="1"/>
  <c r="K4852" i="1"/>
  <c r="K4853" i="1"/>
  <c r="K4854" i="1"/>
  <c r="K4855" i="1"/>
  <c r="K4856" i="1"/>
  <c r="K4857" i="1"/>
  <c r="K4858" i="1"/>
  <c r="K4859" i="1"/>
  <c r="K4860" i="1"/>
  <c r="K4861" i="1"/>
  <c r="K4862" i="1"/>
  <c r="K4863" i="1"/>
  <c r="K4864" i="1"/>
  <c r="K4865" i="1"/>
  <c r="K4866" i="1"/>
  <c r="K4867" i="1"/>
  <c r="K4868" i="1"/>
  <c r="K4869" i="1"/>
  <c r="K4870" i="1"/>
  <c r="K4871" i="1"/>
  <c r="K4872" i="1"/>
  <c r="K4873" i="1"/>
  <c r="K4874" i="1"/>
  <c r="K4875" i="1"/>
  <c r="K4876" i="1"/>
  <c r="K4877" i="1"/>
  <c r="K4878" i="1"/>
  <c r="K4879" i="1"/>
  <c r="K4880" i="1"/>
  <c r="K4881" i="1"/>
  <c r="K4882" i="1"/>
  <c r="K4883" i="1"/>
  <c r="K4884" i="1"/>
  <c r="K4885" i="1"/>
  <c r="K4886" i="1"/>
  <c r="K4887" i="1"/>
  <c r="K4888" i="1"/>
  <c r="K4889" i="1"/>
  <c r="K4890" i="1"/>
  <c r="K4891" i="1"/>
  <c r="K4892" i="1"/>
  <c r="K4893" i="1"/>
  <c r="K4894" i="1"/>
  <c r="K4895" i="1"/>
  <c r="K4896" i="1"/>
  <c r="K4897" i="1"/>
  <c r="K4898" i="1"/>
  <c r="K4899" i="1"/>
  <c r="K4900" i="1"/>
  <c r="K4901" i="1"/>
  <c r="K4902" i="1"/>
  <c r="K4903" i="1"/>
  <c r="K4904" i="1"/>
  <c r="K4905" i="1"/>
  <c r="K4906" i="1"/>
  <c r="K4907" i="1"/>
  <c r="K4908" i="1"/>
  <c r="K4909" i="1"/>
  <c r="K4910" i="1"/>
  <c r="K4911" i="1"/>
  <c r="K4912" i="1"/>
  <c r="K4913" i="1"/>
  <c r="K4914" i="1"/>
  <c r="K4915" i="1"/>
  <c r="K4916" i="1"/>
  <c r="K4917" i="1"/>
  <c r="K4918" i="1"/>
  <c r="K4919" i="1"/>
  <c r="K4920" i="1"/>
  <c r="K4921" i="1"/>
  <c r="K4922" i="1"/>
  <c r="K4923" i="1"/>
  <c r="K4924" i="1"/>
  <c r="K4925" i="1"/>
  <c r="K4926" i="1"/>
  <c r="K4927" i="1"/>
  <c r="K4928" i="1"/>
  <c r="K4929" i="1"/>
  <c r="K4930" i="1"/>
  <c r="K4931" i="1"/>
  <c r="K4932" i="1"/>
  <c r="K4933" i="1"/>
  <c r="K4934" i="1"/>
  <c r="K4935" i="1"/>
  <c r="K4936" i="1"/>
  <c r="K4937" i="1"/>
  <c r="K4938" i="1"/>
  <c r="K4939" i="1"/>
  <c r="K4940" i="1"/>
  <c r="K4941" i="1"/>
  <c r="K4942" i="1"/>
  <c r="K4943" i="1"/>
  <c r="K4944" i="1"/>
  <c r="K4945" i="1"/>
  <c r="K4946" i="1"/>
  <c r="K4947" i="1"/>
  <c r="K4948" i="1"/>
  <c r="K4949" i="1"/>
  <c r="K4950" i="1"/>
  <c r="K4951" i="1"/>
  <c r="K4952" i="1"/>
  <c r="K4953" i="1"/>
  <c r="K4954" i="1"/>
  <c r="K4955" i="1"/>
  <c r="K4956" i="1"/>
  <c r="K4957" i="1"/>
  <c r="K4958" i="1"/>
  <c r="K4959" i="1"/>
  <c r="K4960" i="1"/>
  <c r="K4961" i="1"/>
  <c r="K4962" i="1"/>
  <c r="K4963" i="1"/>
  <c r="K4964" i="1"/>
  <c r="K4965" i="1"/>
  <c r="K4966" i="1"/>
  <c r="K4967" i="1"/>
  <c r="K4968" i="1"/>
  <c r="K4969" i="1"/>
  <c r="K4970" i="1"/>
  <c r="K4971" i="1"/>
  <c r="K4972" i="1"/>
  <c r="K4973" i="1"/>
  <c r="K4974" i="1"/>
  <c r="K4975" i="1"/>
  <c r="K4976" i="1"/>
  <c r="K4977" i="1"/>
  <c r="K4978" i="1"/>
  <c r="K4979" i="1"/>
  <c r="K4980" i="1"/>
  <c r="K4981" i="1"/>
  <c r="K4982" i="1"/>
  <c r="K4983" i="1"/>
  <c r="K4984" i="1"/>
  <c r="K4985" i="1"/>
  <c r="K4986" i="1"/>
  <c r="K4987" i="1"/>
  <c r="K4988" i="1"/>
  <c r="K4989" i="1"/>
  <c r="K4990" i="1"/>
  <c r="K4991" i="1"/>
  <c r="K4992" i="1"/>
  <c r="K4993" i="1"/>
  <c r="K4994" i="1"/>
  <c r="K4995" i="1"/>
  <c r="K4996" i="1"/>
  <c r="K4997" i="1"/>
  <c r="K4998" i="1"/>
  <c r="K4999" i="1"/>
  <c r="K5000" i="1"/>
  <c r="K5001" i="1"/>
  <c r="K5002" i="1"/>
  <c r="K5003" i="1"/>
  <c r="K5004" i="1"/>
  <c r="K5005" i="1"/>
  <c r="K5006" i="1"/>
  <c r="K5007" i="1"/>
  <c r="K5008" i="1"/>
  <c r="K5009" i="1"/>
  <c r="K5010" i="1"/>
  <c r="K5011" i="1"/>
  <c r="K5012" i="1"/>
  <c r="K5013" i="1"/>
  <c r="K5014" i="1"/>
  <c r="K5015" i="1"/>
  <c r="K5016" i="1"/>
  <c r="K5017" i="1"/>
  <c r="K5018" i="1"/>
  <c r="K5019" i="1"/>
  <c r="K5020" i="1"/>
  <c r="K5021" i="1"/>
  <c r="K5022" i="1"/>
  <c r="K5023" i="1"/>
  <c r="K5024" i="1"/>
  <c r="K5025" i="1"/>
  <c r="K5026" i="1"/>
  <c r="K5027" i="1"/>
  <c r="K5028" i="1"/>
  <c r="K5029" i="1"/>
  <c r="K5030" i="1"/>
  <c r="K5031" i="1"/>
  <c r="K5032" i="1"/>
  <c r="K5033" i="1"/>
  <c r="K5034" i="1"/>
  <c r="K5035" i="1"/>
  <c r="K5036" i="1"/>
  <c r="K5037" i="1"/>
  <c r="K5038" i="1"/>
  <c r="K5039" i="1"/>
  <c r="K5040" i="1"/>
  <c r="K5041" i="1"/>
  <c r="K5042" i="1"/>
  <c r="K5043" i="1"/>
  <c r="K5044" i="1"/>
  <c r="K5045" i="1"/>
  <c r="K5046" i="1"/>
  <c r="K5047" i="1"/>
  <c r="K5048" i="1"/>
  <c r="K5049" i="1"/>
  <c r="K5050" i="1"/>
  <c r="K5051" i="1"/>
  <c r="K5052" i="1"/>
  <c r="K5053" i="1"/>
  <c r="K5054" i="1"/>
  <c r="K5055" i="1"/>
  <c r="K5056" i="1"/>
  <c r="K5057" i="1"/>
  <c r="K5058" i="1"/>
  <c r="K5059" i="1"/>
  <c r="K5060" i="1"/>
  <c r="K5061" i="1"/>
  <c r="K5062" i="1"/>
  <c r="K5063" i="1"/>
  <c r="K5064" i="1"/>
  <c r="K5065" i="1"/>
  <c r="K5066" i="1"/>
  <c r="K5067" i="1"/>
  <c r="K5068" i="1"/>
  <c r="K5069" i="1"/>
  <c r="K5070" i="1"/>
  <c r="K5071" i="1"/>
  <c r="K5072" i="1"/>
  <c r="K5073" i="1"/>
  <c r="K5074" i="1"/>
  <c r="K5075" i="1"/>
  <c r="K5076" i="1"/>
  <c r="K5077" i="1"/>
  <c r="K5078" i="1"/>
  <c r="K5079" i="1"/>
  <c r="K5080" i="1"/>
  <c r="K5081" i="1"/>
  <c r="K5082" i="1"/>
  <c r="K5083" i="1"/>
  <c r="K5084" i="1"/>
  <c r="K5085" i="1"/>
  <c r="K5086" i="1"/>
  <c r="K5087" i="1"/>
  <c r="K5088" i="1"/>
  <c r="K5089" i="1"/>
  <c r="K5090" i="1"/>
  <c r="K5091" i="1"/>
  <c r="K5092" i="1"/>
  <c r="K5093" i="1"/>
  <c r="K5094" i="1"/>
  <c r="K5095" i="1"/>
  <c r="K5096" i="1"/>
  <c r="K5097" i="1"/>
  <c r="K5098" i="1"/>
  <c r="K5099" i="1"/>
  <c r="K5100" i="1"/>
  <c r="K5101" i="1"/>
  <c r="K5102" i="1"/>
  <c r="K5103" i="1"/>
  <c r="K5104" i="1"/>
  <c r="K5105" i="1"/>
  <c r="K5106" i="1"/>
  <c r="K5107" i="1"/>
  <c r="K5108" i="1"/>
  <c r="K5109" i="1"/>
  <c r="K5110" i="1"/>
  <c r="K5111" i="1"/>
  <c r="K5112" i="1"/>
  <c r="K5113" i="1"/>
  <c r="K5114" i="1"/>
  <c r="K5115" i="1"/>
  <c r="K5116" i="1"/>
  <c r="K5117" i="1"/>
  <c r="K5118" i="1"/>
  <c r="K5119" i="1"/>
  <c r="K5120" i="1"/>
  <c r="K5121" i="1"/>
  <c r="K5122" i="1"/>
  <c r="K5123" i="1"/>
  <c r="K5124" i="1"/>
  <c r="K5125" i="1"/>
  <c r="K5126" i="1"/>
  <c r="K5127" i="1"/>
  <c r="K5128" i="1"/>
  <c r="K5129" i="1"/>
  <c r="K5130" i="1"/>
  <c r="K5131" i="1"/>
  <c r="K5132" i="1"/>
  <c r="K5133" i="1"/>
  <c r="K5134" i="1"/>
  <c r="K5135" i="1"/>
  <c r="K5136" i="1"/>
  <c r="K5137" i="1"/>
  <c r="K5138" i="1"/>
  <c r="K5139" i="1"/>
  <c r="K5140" i="1"/>
  <c r="K5141" i="1"/>
  <c r="K5142" i="1"/>
  <c r="K5143" i="1"/>
  <c r="K5144" i="1"/>
  <c r="K5145" i="1"/>
  <c r="K5146" i="1"/>
  <c r="K5147" i="1"/>
  <c r="K5148" i="1"/>
  <c r="K5149" i="1"/>
  <c r="K5150" i="1"/>
  <c r="K5151" i="1"/>
  <c r="K5152" i="1"/>
  <c r="K5153" i="1"/>
  <c r="K5154" i="1"/>
  <c r="K5155" i="1"/>
  <c r="K5156" i="1"/>
  <c r="K5157" i="1"/>
  <c r="K5158" i="1"/>
  <c r="K5159" i="1"/>
  <c r="K5160" i="1"/>
  <c r="K5161" i="1"/>
  <c r="K5162" i="1"/>
  <c r="K5163" i="1"/>
  <c r="K5164" i="1"/>
  <c r="K5165" i="1"/>
  <c r="K5166" i="1"/>
  <c r="K5167" i="1"/>
  <c r="K5168" i="1"/>
  <c r="K5169" i="1"/>
  <c r="K5170" i="1"/>
  <c r="K5171" i="1"/>
  <c r="K5172" i="1"/>
  <c r="K5173" i="1"/>
  <c r="K5174" i="1"/>
  <c r="K5175" i="1"/>
  <c r="K5176" i="1"/>
  <c r="K5177" i="1"/>
  <c r="K5178" i="1"/>
  <c r="K5179" i="1"/>
  <c r="K5180" i="1"/>
  <c r="K5181" i="1"/>
  <c r="K5182" i="1"/>
  <c r="K5183" i="1"/>
  <c r="K5184" i="1"/>
  <c r="K5185" i="1"/>
  <c r="K5186" i="1"/>
  <c r="K5187" i="1"/>
  <c r="K5188" i="1"/>
  <c r="K5189" i="1"/>
  <c r="K5190" i="1"/>
  <c r="K5191" i="1"/>
  <c r="K5192" i="1"/>
  <c r="K5193" i="1"/>
  <c r="K5194" i="1"/>
  <c r="K5195" i="1"/>
  <c r="K5196" i="1"/>
  <c r="K5197" i="1"/>
  <c r="K5198" i="1"/>
  <c r="K5199" i="1"/>
  <c r="K5200" i="1"/>
  <c r="K5201" i="1"/>
  <c r="K5202" i="1"/>
  <c r="K5203" i="1"/>
  <c r="K5204" i="1"/>
  <c r="K5205" i="1"/>
  <c r="K5206" i="1"/>
  <c r="K5207" i="1"/>
  <c r="K5208" i="1"/>
  <c r="K5209" i="1"/>
  <c r="K5210" i="1"/>
  <c r="K5211" i="1"/>
  <c r="K5212" i="1"/>
  <c r="K5213" i="1"/>
  <c r="K5214" i="1"/>
  <c r="K5215" i="1"/>
  <c r="K5216" i="1"/>
  <c r="K5217" i="1"/>
  <c r="K5218" i="1"/>
  <c r="K5219" i="1"/>
  <c r="K5220" i="1"/>
  <c r="K5221" i="1"/>
  <c r="K5222" i="1"/>
  <c r="K5223" i="1"/>
  <c r="K5224" i="1"/>
  <c r="K5225" i="1"/>
  <c r="K5226" i="1"/>
  <c r="K5227" i="1"/>
  <c r="K5228" i="1"/>
  <c r="K5229" i="1"/>
  <c r="K5230" i="1"/>
  <c r="K5231" i="1"/>
  <c r="K5232" i="1"/>
  <c r="K5233" i="1"/>
  <c r="K5234" i="1"/>
  <c r="K5235" i="1"/>
  <c r="K5236" i="1"/>
  <c r="K5237" i="1"/>
  <c r="K5238" i="1"/>
  <c r="K5239" i="1"/>
  <c r="K5240" i="1"/>
  <c r="K5241" i="1"/>
  <c r="K5242" i="1"/>
  <c r="K5243" i="1"/>
  <c r="K5244" i="1"/>
  <c r="K5245" i="1"/>
  <c r="K5246" i="1"/>
  <c r="K5247" i="1"/>
  <c r="K5248" i="1"/>
  <c r="K5249" i="1"/>
  <c r="K5250" i="1"/>
  <c r="K5251" i="1"/>
  <c r="K5252" i="1"/>
  <c r="K5253" i="1"/>
  <c r="K5254" i="1"/>
  <c r="K5255" i="1"/>
  <c r="K5256" i="1"/>
  <c r="K5257" i="1"/>
  <c r="K5258" i="1"/>
  <c r="K5259" i="1"/>
  <c r="K5260" i="1"/>
  <c r="K5261" i="1"/>
  <c r="K5262" i="1"/>
  <c r="K5263" i="1"/>
  <c r="K5264" i="1"/>
  <c r="K5265" i="1"/>
  <c r="K5266" i="1"/>
  <c r="K5267" i="1"/>
  <c r="K5268" i="1"/>
  <c r="K5269" i="1"/>
  <c r="K5270" i="1"/>
  <c r="K5271" i="1"/>
  <c r="K5272" i="1"/>
  <c r="K5273" i="1"/>
  <c r="K5274" i="1"/>
  <c r="K5275" i="1"/>
  <c r="K5276" i="1"/>
  <c r="K5277" i="1"/>
  <c r="K5278" i="1"/>
  <c r="K5279" i="1"/>
  <c r="K5280" i="1"/>
  <c r="K5281" i="1"/>
  <c r="K5282" i="1"/>
  <c r="K5283" i="1"/>
  <c r="K5284" i="1"/>
  <c r="K5285" i="1"/>
  <c r="K5286" i="1"/>
  <c r="K5287" i="1"/>
  <c r="K5288" i="1"/>
  <c r="K5289" i="1"/>
  <c r="K5290" i="1"/>
  <c r="K5291" i="1"/>
  <c r="K5292" i="1"/>
  <c r="K5293" i="1"/>
  <c r="K5294" i="1"/>
  <c r="K5295" i="1"/>
  <c r="K5296" i="1"/>
  <c r="K5297" i="1"/>
  <c r="K5298" i="1"/>
  <c r="K5299" i="1"/>
  <c r="K5300" i="1"/>
  <c r="K5301" i="1"/>
  <c r="K5302" i="1"/>
  <c r="K5303" i="1"/>
  <c r="K5304" i="1"/>
  <c r="K5305" i="1"/>
  <c r="K5306" i="1"/>
  <c r="K5307" i="1"/>
  <c r="K5308" i="1"/>
  <c r="K5309" i="1"/>
  <c r="K5310" i="1"/>
  <c r="K5311" i="1"/>
  <c r="K5312" i="1"/>
  <c r="K5313" i="1"/>
  <c r="K5314" i="1"/>
  <c r="K5315" i="1"/>
  <c r="K5316" i="1"/>
  <c r="K5317" i="1"/>
  <c r="K5318" i="1"/>
  <c r="K5319" i="1"/>
  <c r="K5320" i="1"/>
  <c r="K5321" i="1"/>
  <c r="K5322" i="1"/>
  <c r="K5323" i="1"/>
  <c r="K5324" i="1"/>
  <c r="K5325" i="1"/>
  <c r="K5326" i="1"/>
  <c r="K5327" i="1"/>
  <c r="K5328" i="1"/>
  <c r="K5329" i="1"/>
  <c r="K5330" i="1"/>
  <c r="K5331" i="1"/>
  <c r="K5332" i="1"/>
  <c r="K5333" i="1"/>
  <c r="K5334" i="1"/>
  <c r="K5335" i="1"/>
  <c r="K5336" i="1"/>
  <c r="K5337" i="1"/>
  <c r="K5338" i="1"/>
  <c r="K5339" i="1"/>
  <c r="K5340" i="1"/>
  <c r="K5341" i="1"/>
  <c r="K5342" i="1"/>
  <c r="K5343" i="1"/>
  <c r="K5344" i="1"/>
  <c r="K5345" i="1"/>
  <c r="K5346" i="1"/>
  <c r="K5347" i="1"/>
  <c r="K5348" i="1"/>
  <c r="K5349" i="1"/>
  <c r="K5350" i="1"/>
  <c r="K5351" i="1"/>
  <c r="K5352" i="1"/>
  <c r="K5353" i="1"/>
  <c r="K5354" i="1"/>
  <c r="K5355" i="1"/>
  <c r="K5356" i="1"/>
  <c r="K5357" i="1"/>
  <c r="K5358" i="1"/>
  <c r="K5359" i="1"/>
  <c r="K5360" i="1"/>
  <c r="K5361" i="1"/>
  <c r="K5362" i="1"/>
  <c r="K5363" i="1"/>
  <c r="K5364" i="1"/>
  <c r="K5365" i="1"/>
  <c r="K5366" i="1"/>
  <c r="K5367" i="1"/>
  <c r="K5368" i="1"/>
  <c r="K5369" i="1"/>
  <c r="K5370" i="1"/>
  <c r="K5371" i="1"/>
  <c r="K5372" i="1"/>
  <c r="K5373" i="1"/>
  <c r="K5374" i="1"/>
  <c r="K5375" i="1"/>
  <c r="K5376" i="1"/>
  <c r="K5377" i="1"/>
  <c r="K5378" i="1"/>
  <c r="K5379" i="1"/>
  <c r="K5380" i="1"/>
  <c r="K5381" i="1"/>
  <c r="K5382" i="1"/>
  <c r="K5383" i="1"/>
  <c r="K5384" i="1"/>
  <c r="K5385" i="1"/>
  <c r="K5386" i="1"/>
  <c r="K5387" i="1"/>
  <c r="K5388" i="1"/>
  <c r="K5389" i="1"/>
  <c r="K5390" i="1"/>
  <c r="K5391" i="1"/>
  <c r="K5392" i="1"/>
  <c r="K5393" i="1"/>
  <c r="K5394" i="1"/>
  <c r="K5395" i="1"/>
  <c r="K5396" i="1"/>
  <c r="K5397" i="1"/>
  <c r="K5398" i="1"/>
  <c r="K5399" i="1"/>
  <c r="K5400" i="1"/>
  <c r="K5401" i="1"/>
  <c r="K5402" i="1"/>
  <c r="K5403" i="1"/>
  <c r="K5404" i="1"/>
  <c r="K5405" i="1"/>
  <c r="K5406" i="1"/>
  <c r="K5407" i="1"/>
  <c r="K5408" i="1"/>
  <c r="K5409" i="1"/>
  <c r="K5410" i="1"/>
  <c r="K5411" i="1"/>
  <c r="K5412" i="1"/>
  <c r="K5413" i="1"/>
  <c r="K5414" i="1"/>
  <c r="K5415" i="1"/>
  <c r="K5416" i="1"/>
  <c r="K5417" i="1"/>
  <c r="K5418" i="1"/>
  <c r="K5419" i="1"/>
  <c r="K5420" i="1"/>
  <c r="K5421" i="1"/>
  <c r="K5422" i="1"/>
  <c r="K5423" i="1"/>
  <c r="K5424" i="1"/>
  <c r="K5425" i="1"/>
  <c r="K5426" i="1"/>
  <c r="K5427" i="1"/>
  <c r="K5428" i="1"/>
  <c r="K5429" i="1"/>
  <c r="K5430" i="1"/>
  <c r="K5431" i="1"/>
  <c r="K5432" i="1"/>
  <c r="K5433" i="1"/>
  <c r="K5434" i="1"/>
  <c r="K5435" i="1"/>
  <c r="K5436" i="1"/>
  <c r="K5437" i="1"/>
  <c r="K5438" i="1"/>
  <c r="K5439" i="1"/>
  <c r="K5440" i="1"/>
  <c r="K5441" i="1"/>
  <c r="K5442" i="1"/>
  <c r="K5443" i="1"/>
  <c r="K5444" i="1"/>
  <c r="K5445" i="1"/>
  <c r="K5446" i="1"/>
  <c r="K5447" i="1"/>
  <c r="K5448" i="1"/>
  <c r="K5449" i="1"/>
  <c r="K5450" i="1"/>
  <c r="K5451" i="1"/>
  <c r="K5452" i="1"/>
  <c r="K5453" i="1"/>
  <c r="K5454" i="1"/>
  <c r="K5455" i="1"/>
  <c r="K5456" i="1"/>
  <c r="K5457" i="1"/>
  <c r="K5458" i="1"/>
  <c r="K5459" i="1"/>
  <c r="K5460" i="1"/>
  <c r="K5461" i="1"/>
  <c r="K5462" i="1"/>
  <c r="K5463" i="1"/>
  <c r="K5464" i="1"/>
  <c r="K5465" i="1"/>
  <c r="K5466" i="1"/>
  <c r="K5467" i="1"/>
  <c r="K5468" i="1"/>
  <c r="K5469" i="1"/>
  <c r="K5470" i="1"/>
  <c r="K5471" i="1"/>
  <c r="K5472" i="1"/>
  <c r="K5473" i="1"/>
  <c r="K5474" i="1"/>
  <c r="K5475" i="1"/>
  <c r="K5476" i="1"/>
  <c r="K5477" i="1"/>
  <c r="K5478" i="1"/>
  <c r="K5479" i="1"/>
  <c r="K5480" i="1"/>
  <c r="K5481" i="1"/>
  <c r="K5482" i="1"/>
  <c r="K5483" i="1"/>
  <c r="K5484" i="1"/>
  <c r="K5485" i="1"/>
  <c r="K5486" i="1"/>
  <c r="K5487" i="1"/>
  <c r="K5488" i="1"/>
  <c r="K5489" i="1"/>
  <c r="K5490" i="1"/>
  <c r="K5491" i="1"/>
  <c r="K5492" i="1"/>
  <c r="K5493" i="1"/>
  <c r="K5494" i="1"/>
  <c r="K5495" i="1"/>
  <c r="K5496" i="1"/>
  <c r="K5497" i="1"/>
  <c r="K5498" i="1"/>
  <c r="K5499" i="1"/>
  <c r="K5500" i="1"/>
  <c r="K5501" i="1"/>
  <c r="K5502" i="1"/>
  <c r="K5503" i="1"/>
  <c r="K5504" i="1"/>
  <c r="K5505" i="1"/>
  <c r="K5506" i="1"/>
  <c r="K5507" i="1"/>
  <c r="K5508" i="1"/>
  <c r="K5509" i="1"/>
  <c r="K5510" i="1"/>
  <c r="K5511" i="1"/>
  <c r="K5512" i="1"/>
  <c r="K5513" i="1"/>
  <c r="K5514" i="1"/>
  <c r="K5515" i="1"/>
  <c r="K5516" i="1"/>
  <c r="K5517" i="1"/>
  <c r="K5518" i="1"/>
  <c r="K5519" i="1"/>
  <c r="K5520" i="1"/>
  <c r="K5521" i="1"/>
  <c r="K5522" i="1"/>
  <c r="K5523" i="1"/>
  <c r="K5524" i="1"/>
  <c r="K5525" i="1"/>
  <c r="K5526" i="1"/>
  <c r="K5527" i="1"/>
  <c r="K5528" i="1"/>
  <c r="K5529" i="1"/>
  <c r="K5530" i="1"/>
  <c r="K5531" i="1"/>
  <c r="K5532" i="1"/>
  <c r="K5533" i="1"/>
  <c r="K5534" i="1"/>
  <c r="K5535" i="1"/>
  <c r="K5536" i="1"/>
  <c r="K5537" i="1"/>
  <c r="K5538" i="1"/>
  <c r="K5539" i="1"/>
  <c r="K5540" i="1"/>
  <c r="K5541" i="1"/>
  <c r="K5542" i="1"/>
  <c r="K5543" i="1"/>
  <c r="K5544" i="1"/>
  <c r="K5545" i="1"/>
  <c r="K5546" i="1"/>
  <c r="K5547" i="1"/>
  <c r="K5548" i="1"/>
  <c r="K5549" i="1"/>
  <c r="K5550" i="1"/>
  <c r="K5551" i="1"/>
  <c r="K5552" i="1"/>
  <c r="K5553" i="1"/>
  <c r="K5554" i="1"/>
  <c r="K5555" i="1"/>
  <c r="K5556" i="1"/>
  <c r="K5557" i="1"/>
  <c r="K5558" i="1"/>
  <c r="K5559" i="1"/>
  <c r="K5560" i="1"/>
  <c r="K5561" i="1"/>
  <c r="K5562" i="1"/>
  <c r="K5563" i="1"/>
  <c r="K5564" i="1"/>
  <c r="K5565" i="1"/>
  <c r="K5566" i="1"/>
  <c r="K5567" i="1"/>
  <c r="K5568" i="1"/>
  <c r="K5569" i="1"/>
  <c r="K5570" i="1"/>
  <c r="K5571" i="1"/>
  <c r="K5572" i="1"/>
  <c r="K5573" i="1"/>
  <c r="K5574" i="1"/>
  <c r="K5575" i="1"/>
  <c r="K5576" i="1"/>
  <c r="K5577" i="1"/>
  <c r="K5578" i="1"/>
  <c r="K5579" i="1"/>
  <c r="K5580" i="1"/>
  <c r="K5581" i="1"/>
  <c r="K5582" i="1"/>
  <c r="K5583" i="1"/>
  <c r="K5584" i="1"/>
  <c r="K5585" i="1"/>
  <c r="K5586" i="1"/>
  <c r="K5587" i="1"/>
  <c r="K5588" i="1"/>
  <c r="K5589" i="1"/>
  <c r="K5590" i="1"/>
  <c r="K5591" i="1"/>
  <c r="K5592" i="1"/>
  <c r="K5593" i="1"/>
  <c r="K5594" i="1"/>
  <c r="K5595" i="1"/>
  <c r="K5596" i="1"/>
  <c r="K5597" i="1"/>
  <c r="K5598" i="1"/>
  <c r="K5599" i="1"/>
  <c r="K5600" i="1"/>
  <c r="K5601" i="1"/>
  <c r="K5602" i="1"/>
  <c r="K5603" i="1"/>
  <c r="K5604" i="1"/>
  <c r="K5605" i="1"/>
  <c r="K5606" i="1"/>
  <c r="K5607" i="1"/>
  <c r="K5608" i="1"/>
  <c r="K5609" i="1"/>
  <c r="K5610" i="1"/>
  <c r="K5611" i="1"/>
  <c r="K5612" i="1"/>
  <c r="K5613" i="1"/>
  <c r="K5614" i="1"/>
  <c r="K5615" i="1"/>
  <c r="K5616" i="1"/>
  <c r="K5617" i="1"/>
  <c r="K5618" i="1"/>
  <c r="K5619" i="1"/>
  <c r="K5620" i="1"/>
  <c r="K5621" i="1"/>
  <c r="K5622" i="1"/>
  <c r="K5623" i="1"/>
  <c r="K5624" i="1"/>
  <c r="K5625" i="1"/>
  <c r="K5626" i="1"/>
  <c r="K5627" i="1"/>
  <c r="K5628" i="1"/>
  <c r="K5629" i="1"/>
  <c r="K5630" i="1"/>
  <c r="K5631" i="1"/>
  <c r="K5632" i="1"/>
  <c r="K5633" i="1"/>
  <c r="K5634" i="1"/>
  <c r="K5635" i="1"/>
  <c r="K5636" i="1"/>
  <c r="K5637" i="1"/>
  <c r="K5638" i="1"/>
  <c r="K5639" i="1"/>
  <c r="K5640" i="1"/>
  <c r="K5641" i="1"/>
  <c r="K5642" i="1"/>
  <c r="K5643" i="1"/>
  <c r="K5644" i="1"/>
  <c r="K5645" i="1"/>
  <c r="K5646" i="1"/>
  <c r="K5647" i="1"/>
  <c r="K5648" i="1"/>
  <c r="K5649" i="1"/>
  <c r="K5650" i="1"/>
  <c r="K5651" i="1"/>
  <c r="K5652" i="1"/>
  <c r="K5653" i="1"/>
  <c r="K5654" i="1"/>
  <c r="K5655" i="1"/>
  <c r="K5656" i="1"/>
  <c r="K5657" i="1"/>
  <c r="K5658" i="1"/>
  <c r="K5659" i="1"/>
  <c r="K5660" i="1"/>
  <c r="K5661" i="1"/>
  <c r="K5662" i="1"/>
  <c r="K5663" i="1"/>
  <c r="K5664" i="1"/>
  <c r="K5665" i="1"/>
  <c r="K5666" i="1"/>
  <c r="K5667" i="1"/>
  <c r="K5668" i="1"/>
  <c r="K5669" i="1"/>
  <c r="K5670" i="1"/>
  <c r="K5671" i="1"/>
  <c r="K5672" i="1"/>
  <c r="K5673" i="1"/>
  <c r="K5674" i="1"/>
  <c r="K5675" i="1"/>
  <c r="K5676" i="1"/>
  <c r="K5677" i="1"/>
  <c r="K5678" i="1"/>
  <c r="K5679" i="1"/>
  <c r="K5680" i="1"/>
  <c r="K5681" i="1"/>
  <c r="K5682" i="1"/>
  <c r="K5683" i="1"/>
  <c r="K5684" i="1"/>
  <c r="K5685" i="1"/>
  <c r="K5686" i="1"/>
  <c r="K5687" i="1"/>
  <c r="K5688" i="1"/>
  <c r="K5689" i="1"/>
  <c r="K5690" i="1"/>
  <c r="K5691" i="1"/>
  <c r="K5692" i="1"/>
  <c r="K5693" i="1"/>
  <c r="K5694" i="1"/>
  <c r="K5695" i="1"/>
  <c r="K5696" i="1"/>
  <c r="K5697" i="1"/>
  <c r="K5698" i="1"/>
  <c r="K5699" i="1"/>
  <c r="K5700" i="1"/>
  <c r="K5701" i="1"/>
  <c r="K5702" i="1"/>
  <c r="K5703" i="1"/>
  <c r="K5704" i="1"/>
  <c r="K5705" i="1"/>
  <c r="K5706" i="1"/>
  <c r="K5707" i="1"/>
  <c r="K5708" i="1"/>
  <c r="K5709" i="1"/>
  <c r="K5710" i="1"/>
  <c r="K5711" i="1"/>
  <c r="K5712" i="1"/>
  <c r="K5713" i="1"/>
  <c r="K5714" i="1"/>
  <c r="K5715" i="1"/>
  <c r="K5716" i="1"/>
  <c r="K5717" i="1"/>
  <c r="K5718" i="1"/>
  <c r="K5719" i="1"/>
  <c r="K5720" i="1"/>
  <c r="K5721" i="1"/>
  <c r="K5722" i="1"/>
  <c r="K5723" i="1"/>
  <c r="K5724" i="1"/>
  <c r="K5725" i="1"/>
  <c r="K5726" i="1"/>
  <c r="K5727" i="1"/>
  <c r="K5728" i="1"/>
  <c r="K5729" i="1"/>
  <c r="K5730" i="1"/>
  <c r="K5731" i="1"/>
  <c r="K5732" i="1"/>
  <c r="K5733" i="1"/>
  <c r="K5734" i="1"/>
  <c r="K5735" i="1"/>
  <c r="K5736" i="1"/>
  <c r="K5737" i="1"/>
  <c r="K5738" i="1"/>
  <c r="K5739" i="1"/>
  <c r="K5740" i="1"/>
  <c r="K5741" i="1"/>
  <c r="K5742" i="1"/>
  <c r="K5743" i="1"/>
  <c r="K5744" i="1"/>
  <c r="K5745" i="1"/>
  <c r="K5746" i="1"/>
  <c r="K5747" i="1"/>
  <c r="K5748" i="1"/>
  <c r="K5749" i="1"/>
  <c r="K5750" i="1"/>
  <c r="K5751" i="1"/>
  <c r="K5752" i="1"/>
  <c r="K5753" i="1"/>
  <c r="K5754" i="1"/>
  <c r="K5755" i="1"/>
  <c r="K5756" i="1"/>
  <c r="K5757" i="1"/>
  <c r="K5758" i="1"/>
  <c r="K5759" i="1"/>
  <c r="K5760" i="1"/>
  <c r="K5761" i="1"/>
  <c r="K5762" i="1"/>
  <c r="K5763" i="1"/>
  <c r="K5764" i="1"/>
  <c r="K5765" i="1"/>
  <c r="K5766" i="1"/>
  <c r="K5767" i="1"/>
  <c r="K5768" i="1"/>
  <c r="K5769" i="1"/>
  <c r="K5770" i="1"/>
  <c r="K5771" i="1"/>
  <c r="K5772" i="1"/>
  <c r="K5773" i="1"/>
  <c r="K5774" i="1"/>
  <c r="K5775" i="1"/>
  <c r="K5776" i="1"/>
  <c r="K5777" i="1"/>
  <c r="K5778" i="1"/>
  <c r="K5779" i="1"/>
  <c r="K5780" i="1"/>
  <c r="K5781" i="1"/>
  <c r="K5782" i="1"/>
  <c r="K5783" i="1"/>
  <c r="K5784" i="1"/>
  <c r="K5785" i="1"/>
  <c r="K5786" i="1"/>
  <c r="K5787" i="1"/>
  <c r="K5788" i="1"/>
  <c r="K5789" i="1"/>
  <c r="K5790" i="1"/>
  <c r="K5791" i="1"/>
  <c r="K5792" i="1"/>
  <c r="K5793" i="1"/>
  <c r="K5794" i="1"/>
  <c r="K5795" i="1"/>
  <c r="K5796" i="1"/>
  <c r="K5797" i="1"/>
  <c r="K5798" i="1"/>
  <c r="K5799" i="1"/>
  <c r="K5800" i="1"/>
  <c r="K5801" i="1"/>
  <c r="K5802" i="1"/>
  <c r="K5803" i="1"/>
  <c r="K5804" i="1"/>
  <c r="K5805" i="1"/>
  <c r="K5806" i="1"/>
  <c r="K5807" i="1"/>
  <c r="K5808" i="1"/>
  <c r="K5809" i="1"/>
  <c r="K5810" i="1"/>
  <c r="K5811" i="1"/>
  <c r="K5812" i="1"/>
  <c r="K5813" i="1"/>
  <c r="K5814" i="1"/>
  <c r="K5815" i="1"/>
  <c r="K5816" i="1"/>
  <c r="K5817" i="1"/>
  <c r="K5818" i="1"/>
  <c r="K5819" i="1"/>
  <c r="K5820" i="1"/>
  <c r="K5821" i="1"/>
  <c r="K5822" i="1"/>
  <c r="K5823" i="1"/>
  <c r="K5824" i="1"/>
  <c r="K5825" i="1"/>
  <c r="K5826" i="1"/>
  <c r="K5827" i="1"/>
  <c r="K5828" i="1"/>
  <c r="K5829" i="1"/>
  <c r="K5830" i="1"/>
  <c r="K5831" i="1"/>
  <c r="K5832" i="1"/>
  <c r="K5833" i="1"/>
  <c r="K5834" i="1"/>
  <c r="K5835" i="1"/>
  <c r="K5836" i="1"/>
  <c r="K5837" i="1"/>
  <c r="K5838" i="1"/>
  <c r="K5839" i="1"/>
  <c r="K5840" i="1"/>
  <c r="K5841" i="1"/>
  <c r="K5842" i="1"/>
  <c r="K5843" i="1"/>
  <c r="K5844" i="1"/>
  <c r="K5845" i="1"/>
  <c r="K5846" i="1"/>
  <c r="K5847" i="1"/>
  <c r="K5848" i="1"/>
  <c r="K5849" i="1"/>
  <c r="K5850" i="1"/>
  <c r="K5851" i="1"/>
  <c r="K5852" i="1"/>
  <c r="K5853" i="1"/>
  <c r="K5854" i="1"/>
  <c r="K5855" i="1"/>
  <c r="K5856" i="1"/>
  <c r="K5857" i="1"/>
  <c r="K5858" i="1"/>
  <c r="K5859" i="1"/>
  <c r="K5860" i="1"/>
  <c r="K5861" i="1"/>
  <c r="K5862" i="1"/>
  <c r="K5863" i="1"/>
  <c r="K5864" i="1"/>
  <c r="K5865" i="1"/>
  <c r="K5866" i="1"/>
  <c r="K5867" i="1"/>
  <c r="K5868" i="1"/>
  <c r="K5869" i="1"/>
  <c r="K5870" i="1"/>
  <c r="K5871" i="1"/>
  <c r="K5872" i="1"/>
  <c r="K5873" i="1"/>
  <c r="K5874" i="1"/>
  <c r="K5875" i="1"/>
  <c r="K5876" i="1"/>
  <c r="K5877" i="1"/>
  <c r="K5878" i="1"/>
  <c r="K5879" i="1"/>
  <c r="K5880" i="1"/>
  <c r="K5881" i="1"/>
  <c r="K5882" i="1"/>
  <c r="K5883" i="1"/>
  <c r="K5884" i="1"/>
  <c r="K5885" i="1"/>
  <c r="K5886" i="1"/>
  <c r="K5887" i="1"/>
  <c r="K5888" i="1"/>
  <c r="K5889" i="1"/>
  <c r="K5890" i="1"/>
  <c r="K5891" i="1"/>
  <c r="K5892" i="1"/>
  <c r="K5893" i="1"/>
  <c r="K5894" i="1"/>
  <c r="K5895" i="1"/>
  <c r="K5896" i="1"/>
  <c r="K5897" i="1"/>
  <c r="K5898" i="1"/>
  <c r="K5899" i="1"/>
  <c r="K5900" i="1"/>
  <c r="K5901" i="1"/>
  <c r="K5902" i="1"/>
  <c r="K5903" i="1"/>
  <c r="K5904" i="1"/>
  <c r="K5905" i="1"/>
  <c r="K5906" i="1"/>
  <c r="K5907" i="1"/>
  <c r="K5908" i="1"/>
  <c r="K5909" i="1"/>
  <c r="K5910" i="1"/>
  <c r="K5911" i="1"/>
  <c r="K5912" i="1"/>
  <c r="K5913" i="1"/>
  <c r="K5914" i="1"/>
  <c r="K5915" i="1"/>
  <c r="K5916" i="1"/>
  <c r="K5917" i="1"/>
  <c r="K5918" i="1"/>
  <c r="K5919" i="1"/>
  <c r="K5920" i="1"/>
  <c r="K5921" i="1"/>
  <c r="K5922" i="1"/>
  <c r="K5923" i="1"/>
  <c r="K5924" i="1"/>
  <c r="K5925" i="1"/>
  <c r="K5926" i="1"/>
  <c r="K5927" i="1"/>
  <c r="K5928" i="1"/>
  <c r="K5929" i="1"/>
  <c r="K5930" i="1"/>
  <c r="K5931" i="1"/>
  <c r="K5932" i="1"/>
  <c r="K5933" i="1"/>
  <c r="K5934" i="1"/>
  <c r="K5935" i="1"/>
  <c r="K5936" i="1"/>
  <c r="K5937" i="1"/>
  <c r="K5938" i="1"/>
  <c r="K5939" i="1"/>
  <c r="K5940" i="1"/>
  <c r="K5941" i="1"/>
  <c r="K5942" i="1"/>
  <c r="K5943" i="1"/>
  <c r="K5944" i="1"/>
  <c r="K5945" i="1"/>
  <c r="K5946" i="1"/>
  <c r="K5947" i="1"/>
  <c r="K5948" i="1"/>
  <c r="K5949" i="1"/>
  <c r="K5950" i="1"/>
  <c r="K5951" i="1"/>
  <c r="K5952" i="1"/>
  <c r="K5953" i="1"/>
  <c r="K5954" i="1"/>
  <c r="K5955" i="1"/>
  <c r="K5956" i="1"/>
  <c r="K5957" i="1"/>
  <c r="K5958" i="1"/>
  <c r="K5959" i="1"/>
  <c r="K5960" i="1"/>
  <c r="K5961" i="1"/>
  <c r="K5962" i="1"/>
  <c r="K5963" i="1"/>
  <c r="K5964" i="1"/>
  <c r="K5965" i="1"/>
  <c r="K5966" i="1"/>
  <c r="K5967" i="1"/>
  <c r="K5968" i="1"/>
  <c r="K5969" i="1"/>
  <c r="K5970" i="1"/>
  <c r="K5971" i="1"/>
  <c r="K5972" i="1"/>
  <c r="K5973" i="1"/>
  <c r="K5974" i="1"/>
  <c r="K5975" i="1"/>
  <c r="K5976" i="1"/>
  <c r="K5977" i="1"/>
  <c r="K5978" i="1"/>
  <c r="K5979" i="1"/>
  <c r="K5980" i="1"/>
  <c r="K5981" i="1"/>
  <c r="K5982" i="1"/>
  <c r="K5983" i="1"/>
  <c r="K5984" i="1"/>
  <c r="K5985" i="1"/>
  <c r="K5986" i="1"/>
  <c r="K5987" i="1"/>
  <c r="K5988" i="1"/>
  <c r="K5989" i="1"/>
  <c r="K5990" i="1"/>
  <c r="K5991" i="1"/>
  <c r="K5992" i="1"/>
  <c r="K5993" i="1"/>
  <c r="K5994" i="1"/>
  <c r="K5995" i="1"/>
  <c r="K5996" i="1"/>
  <c r="K5997" i="1"/>
  <c r="K5998" i="1"/>
  <c r="K5999" i="1"/>
  <c r="K6000" i="1"/>
  <c r="K6001" i="1"/>
  <c r="K6002" i="1"/>
  <c r="K6003" i="1"/>
  <c r="K6004" i="1"/>
  <c r="K6005" i="1"/>
  <c r="K6006" i="1"/>
  <c r="K6007" i="1"/>
  <c r="K6008" i="1"/>
  <c r="K6009" i="1"/>
  <c r="K6010" i="1"/>
  <c r="K6011" i="1"/>
  <c r="K6012" i="1"/>
  <c r="K6013" i="1"/>
  <c r="K6014" i="1"/>
  <c r="K6015" i="1"/>
  <c r="K6016" i="1"/>
  <c r="K6017" i="1"/>
  <c r="K6018" i="1"/>
  <c r="K6019" i="1"/>
  <c r="K6020" i="1"/>
  <c r="K6021" i="1"/>
  <c r="K6022" i="1"/>
  <c r="K6023" i="1"/>
  <c r="K6024" i="1"/>
  <c r="K6025" i="1"/>
  <c r="K6026" i="1"/>
  <c r="K6027" i="1"/>
  <c r="K6028" i="1"/>
  <c r="K6029" i="1"/>
  <c r="K6030" i="1"/>
  <c r="K6031" i="1"/>
  <c r="K6032" i="1"/>
  <c r="K6033" i="1"/>
  <c r="K6034" i="1"/>
  <c r="K6035" i="1"/>
  <c r="K6036" i="1"/>
  <c r="K6037" i="1"/>
  <c r="K6038" i="1"/>
  <c r="K6039" i="1"/>
  <c r="K6040" i="1"/>
  <c r="K6041" i="1"/>
  <c r="K6042" i="1"/>
  <c r="K6043" i="1"/>
  <c r="K6044" i="1"/>
  <c r="K6045" i="1"/>
  <c r="K6046" i="1"/>
  <c r="K6047" i="1"/>
  <c r="K6048" i="1"/>
  <c r="K6049" i="1"/>
  <c r="K6050" i="1"/>
  <c r="K6051" i="1"/>
  <c r="K6052" i="1"/>
  <c r="K6053" i="1"/>
  <c r="K6054" i="1"/>
  <c r="K6055" i="1"/>
  <c r="K6056" i="1"/>
  <c r="K6057" i="1"/>
  <c r="K6058" i="1"/>
  <c r="K6059" i="1"/>
  <c r="K6060" i="1"/>
  <c r="K6061" i="1"/>
  <c r="K6062" i="1"/>
  <c r="K6063" i="1"/>
  <c r="K6064" i="1"/>
  <c r="K6065" i="1"/>
  <c r="K6066" i="1"/>
  <c r="K6067" i="1"/>
  <c r="K6068" i="1"/>
  <c r="K6069" i="1"/>
  <c r="K6070" i="1"/>
  <c r="K6071" i="1"/>
  <c r="K6072" i="1"/>
  <c r="K6073" i="1"/>
  <c r="K6074" i="1"/>
  <c r="K6075" i="1"/>
  <c r="K6076" i="1"/>
  <c r="K6077" i="1"/>
  <c r="K6078" i="1"/>
  <c r="K6079" i="1"/>
  <c r="K6080" i="1"/>
  <c r="K6081" i="1"/>
  <c r="K6082" i="1"/>
  <c r="K6083" i="1"/>
  <c r="K6084" i="1"/>
  <c r="K6085" i="1"/>
  <c r="K6086" i="1"/>
  <c r="K6087" i="1"/>
  <c r="K6088" i="1"/>
  <c r="K6089" i="1"/>
  <c r="K6090" i="1"/>
  <c r="K6091" i="1"/>
  <c r="K6092" i="1"/>
  <c r="K6093" i="1"/>
  <c r="K6094" i="1"/>
  <c r="K6095" i="1"/>
  <c r="K6096" i="1"/>
  <c r="K6097" i="1"/>
  <c r="K6098" i="1"/>
  <c r="K6099" i="1"/>
  <c r="K6100" i="1"/>
  <c r="K6101" i="1"/>
  <c r="K6102" i="1"/>
  <c r="K6103" i="1"/>
  <c r="K6104" i="1"/>
  <c r="K6105" i="1"/>
  <c r="K6106" i="1"/>
  <c r="K6107" i="1"/>
  <c r="K6108" i="1"/>
  <c r="K6109" i="1"/>
  <c r="K6110" i="1"/>
  <c r="K6111" i="1"/>
  <c r="K6112" i="1"/>
  <c r="K6113" i="1"/>
  <c r="K6114" i="1"/>
  <c r="K6115" i="1"/>
  <c r="K6116" i="1"/>
  <c r="K6117" i="1"/>
  <c r="K6118" i="1"/>
  <c r="K6119" i="1"/>
  <c r="K6120" i="1"/>
  <c r="K6121" i="1"/>
  <c r="K6122" i="1"/>
  <c r="K6123" i="1"/>
  <c r="K6124" i="1"/>
  <c r="K6125" i="1"/>
  <c r="K6126" i="1"/>
  <c r="K6127" i="1"/>
  <c r="K6128" i="1"/>
  <c r="K6129" i="1"/>
  <c r="K6130" i="1"/>
  <c r="K6131" i="1"/>
  <c r="K6132" i="1"/>
  <c r="K6133" i="1"/>
  <c r="K6134" i="1"/>
  <c r="K6135" i="1"/>
  <c r="K6136" i="1"/>
  <c r="K6137" i="1"/>
  <c r="K6138" i="1"/>
  <c r="K6139" i="1"/>
  <c r="K6140" i="1"/>
  <c r="K6141" i="1"/>
  <c r="K6142" i="1"/>
  <c r="K6143" i="1"/>
  <c r="K6144" i="1"/>
  <c r="K6145" i="1"/>
  <c r="K6146" i="1"/>
  <c r="K6147" i="1"/>
  <c r="K6148" i="1"/>
  <c r="K6149" i="1"/>
  <c r="K6150" i="1"/>
  <c r="K6151" i="1"/>
  <c r="K6152" i="1"/>
  <c r="K6153" i="1"/>
  <c r="K6154" i="1"/>
  <c r="K6155" i="1"/>
  <c r="K6156" i="1"/>
  <c r="K6157" i="1"/>
  <c r="K6158" i="1"/>
  <c r="K6159" i="1"/>
  <c r="K6160" i="1"/>
  <c r="K6161" i="1"/>
  <c r="K6162" i="1"/>
  <c r="K6163" i="1"/>
  <c r="K6164" i="1"/>
  <c r="K6165" i="1"/>
  <c r="K6166" i="1"/>
  <c r="K6167" i="1"/>
  <c r="K6168" i="1"/>
  <c r="K6169" i="1"/>
  <c r="K6170" i="1"/>
  <c r="K6171" i="1"/>
  <c r="K6172" i="1"/>
  <c r="K6173" i="1"/>
  <c r="K6174" i="1"/>
  <c r="K6175" i="1"/>
  <c r="K6176" i="1"/>
  <c r="K6177" i="1"/>
  <c r="K6178" i="1"/>
  <c r="K6179" i="1"/>
  <c r="K6180" i="1"/>
  <c r="K6181" i="1"/>
  <c r="K6182" i="1"/>
  <c r="K6183" i="1"/>
  <c r="K6184" i="1"/>
  <c r="K6185" i="1"/>
  <c r="K6186" i="1"/>
  <c r="K6187" i="1"/>
  <c r="K6188" i="1"/>
  <c r="K6189" i="1"/>
  <c r="K6190" i="1"/>
  <c r="K6191" i="1"/>
  <c r="K6192" i="1"/>
  <c r="K6193" i="1"/>
  <c r="K6194" i="1"/>
  <c r="K6195" i="1"/>
  <c r="K6196" i="1"/>
  <c r="K6197" i="1"/>
  <c r="K6198" i="1"/>
  <c r="K6199" i="1"/>
  <c r="K6200" i="1"/>
  <c r="K6201" i="1"/>
  <c r="K6202" i="1"/>
  <c r="K6203" i="1"/>
  <c r="K6204" i="1"/>
  <c r="K6205" i="1"/>
  <c r="K6206" i="1"/>
  <c r="K6207" i="1"/>
  <c r="K6208" i="1"/>
  <c r="K6209" i="1"/>
  <c r="K6210" i="1"/>
  <c r="K6211" i="1"/>
  <c r="K6212" i="1"/>
  <c r="K6213" i="1"/>
  <c r="K6214" i="1"/>
  <c r="K6215" i="1"/>
  <c r="K6216" i="1"/>
  <c r="K6217" i="1"/>
  <c r="K6218" i="1"/>
  <c r="K6219" i="1"/>
  <c r="K6220" i="1"/>
  <c r="K6221" i="1"/>
  <c r="K6222" i="1"/>
  <c r="K6223" i="1"/>
  <c r="K6224" i="1"/>
  <c r="K6225" i="1"/>
  <c r="K6226" i="1"/>
  <c r="K6227" i="1"/>
  <c r="K6228" i="1"/>
  <c r="K6229" i="1"/>
  <c r="K6230" i="1"/>
  <c r="K6231" i="1"/>
  <c r="K6232" i="1"/>
  <c r="K6233" i="1"/>
  <c r="K6234" i="1"/>
  <c r="K6235" i="1"/>
  <c r="K6236" i="1"/>
  <c r="K6237" i="1"/>
  <c r="K6238" i="1"/>
  <c r="K6239" i="1"/>
  <c r="K6240" i="1"/>
  <c r="K6241" i="1"/>
  <c r="K6242" i="1"/>
  <c r="K6243" i="1"/>
  <c r="K6244" i="1"/>
  <c r="K6245" i="1"/>
  <c r="K6246" i="1"/>
  <c r="K6247" i="1"/>
  <c r="K6248" i="1"/>
  <c r="K6249" i="1"/>
  <c r="K6250" i="1"/>
  <c r="K6251" i="1"/>
  <c r="K6252" i="1"/>
  <c r="K6253" i="1"/>
  <c r="K6254" i="1"/>
  <c r="K6255" i="1"/>
  <c r="K6256" i="1"/>
  <c r="K6257" i="1"/>
  <c r="K6258" i="1"/>
  <c r="K6259" i="1"/>
  <c r="K6260" i="1"/>
  <c r="K6261" i="1"/>
  <c r="K6262" i="1"/>
  <c r="K6263" i="1"/>
  <c r="K6264" i="1"/>
  <c r="K6265" i="1"/>
  <c r="K6266" i="1"/>
  <c r="K6267" i="1"/>
  <c r="K6268" i="1"/>
  <c r="K6269" i="1"/>
  <c r="K6270" i="1"/>
  <c r="K6271" i="1"/>
  <c r="K6272" i="1"/>
  <c r="K6273" i="1"/>
  <c r="K6274" i="1"/>
  <c r="K6275" i="1"/>
  <c r="K6276" i="1"/>
  <c r="K6277" i="1"/>
  <c r="K6278" i="1"/>
  <c r="K6279" i="1"/>
  <c r="K6280" i="1"/>
  <c r="K6281" i="1"/>
  <c r="K6282" i="1"/>
  <c r="K6283" i="1"/>
  <c r="K6284" i="1"/>
  <c r="K6285" i="1"/>
  <c r="K6286" i="1"/>
  <c r="K6287" i="1"/>
  <c r="K6288" i="1"/>
  <c r="K6289" i="1"/>
  <c r="K6290" i="1"/>
  <c r="K6291" i="1"/>
  <c r="K6292" i="1"/>
  <c r="K6293" i="1"/>
  <c r="K6294" i="1"/>
  <c r="K6295" i="1"/>
  <c r="K6296" i="1"/>
  <c r="K6297" i="1"/>
  <c r="K6298" i="1"/>
  <c r="K6299" i="1"/>
  <c r="K6300" i="1"/>
  <c r="K6301" i="1"/>
  <c r="K6302" i="1"/>
  <c r="K6303" i="1"/>
  <c r="K6304" i="1"/>
  <c r="K6305" i="1"/>
  <c r="K6306" i="1"/>
  <c r="K6307" i="1"/>
  <c r="K6308" i="1"/>
  <c r="K6309" i="1"/>
  <c r="K6310" i="1"/>
  <c r="K6311" i="1"/>
  <c r="K6312" i="1"/>
  <c r="K6313" i="1"/>
  <c r="K6314" i="1"/>
  <c r="K6315" i="1"/>
  <c r="K6316" i="1"/>
  <c r="K6317" i="1"/>
  <c r="K6318" i="1"/>
  <c r="K6319" i="1"/>
  <c r="K6320" i="1"/>
  <c r="K6321" i="1"/>
  <c r="K6322" i="1"/>
  <c r="K6323" i="1"/>
  <c r="K6324" i="1"/>
  <c r="K6325" i="1"/>
  <c r="K6326" i="1"/>
  <c r="K6327" i="1"/>
  <c r="K6328" i="1"/>
  <c r="K6329" i="1"/>
  <c r="K6330" i="1"/>
  <c r="K6331" i="1"/>
  <c r="K6332" i="1"/>
  <c r="K6333" i="1"/>
  <c r="K6334" i="1"/>
  <c r="K6335" i="1"/>
  <c r="K6336" i="1"/>
  <c r="K6337" i="1"/>
  <c r="K6338" i="1"/>
  <c r="K6339" i="1"/>
  <c r="K6340" i="1"/>
  <c r="K6341" i="1"/>
  <c r="K6342" i="1"/>
  <c r="K6343" i="1"/>
  <c r="K6344" i="1"/>
  <c r="K6345" i="1"/>
  <c r="K6346" i="1"/>
  <c r="K6347" i="1"/>
  <c r="K6348" i="1"/>
  <c r="K6349" i="1"/>
  <c r="K6350" i="1"/>
  <c r="K6351" i="1"/>
  <c r="K6352" i="1"/>
  <c r="K6353" i="1"/>
  <c r="K6354" i="1"/>
  <c r="K6355" i="1"/>
  <c r="K6356" i="1"/>
  <c r="K6357" i="1"/>
  <c r="K6358" i="1"/>
  <c r="K6359" i="1"/>
  <c r="K6360" i="1"/>
  <c r="K6361" i="1"/>
  <c r="K6362" i="1"/>
  <c r="K6363" i="1"/>
  <c r="K6364" i="1"/>
  <c r="K6365" i="1"/>
  <c r="K6366" i="1"/>
  <c r="K6367" i="1"/>
  <c r="K6368" i="1"/>
  <c r="K6369" i="1"/>
  <c r="K6370" i="1"/>
  <c r="K6371" i="1"/>
  <c r="K6372" i="1"/>
  <c r="K6373" i="1"/>
  <c r="K6374" i="1"/>
  <c r="K6375" i="1"/>
  <c r="K6376" i="1"/>
  <c r="K6377" i="1"/>
  <c r="K6378" i="1"/>
  <c r="K6379" i="1"/>
  <c r="K6380" i="1"/>
  <c r="K6381" i="1"/>
  <c r="K6382" i="1"/>
  <c r="K6383" i="1"/>
  <c r="K6384" i="1"/>
  <c r="K6385" i="1"/>
  <c r="K6386" i="1"/>
  <c r="K6387" i="1"/>
  <c r="K6388" i="1"/>
  <c r="K6389" i="1"/>
  <c r="K6390" i="1"/>
  <c r="K6391" i="1"/>
  <c r="K6392" i="1"/>
  <c r="K6393" i="1"/>
  <c r="K6394" i="1"/>
  <c r="K6395" i="1"/>
  <c r="K6396" i="1"/>
  <c r="K6397" i="1"/>
  <c r="K6398" i="1"/>
  <c r="K6399" i="1"/>
  <c r="K6400" i="1"/>
  <c r="K6401" i="1"/>
  <c r="K6402" i="1"/>
  <c r="K6403" i="1"/>
  <c r="K6404" i="1"/>
  <c r="K6405" i="1"/>
  <c r="K6406" i="1"/>
  <c r="K6407" i="1"/>
  <c r="K6408" i="1"/>
  <c r="K6409" i="1"/>
  <c r="K6410" i="1"/>
  <c r="K6411" i="1"/>
  <c r="K6412" i="1"/>
  <c r="K6413" i="1"/>
  <c r="K6414" i="1"/>
  <c r="K6415" i="1"/>
  <c r="K6416" i="1"/>
  <c r="K6417" i="1"/>
  <c r="K6418" i="1"/>
  <c r="K6419" i="1"/>
  <c r="K6420" i="1"/>
  <c r="K6421" i="1"/>
  <c r="K6422" i="1"/>
  <c r="K6423" i="1"/>
  <c r="K6424" i="1"/>
  <c r="K6425" i="1"/>
  <c r="K6426" i="1"/>
  <c r="K6427" i="1"/>
  <c r="K6428" i="1"/>
  <c r="K6429" i="1"/>
  <c r="K6430" i="1"/>
  <c r="K6431" i="1"/>
  <c r="K6432" i="1"/>
  <c r="K6433" i="1"/>
  <c r="K6434" i="1"/>
  <c r="K6435" i="1"/>
  <c r="K6436" i="1"/>
  <c r="K6437" i="1"/>
  <c r="K6438" i="1"/>
  <c r="K6439" i="1"/>
  <c r="K6440" i="1"/>
  <c r="K6441" i="1"/>
  <c r="K6442" i="1"/>
  <c r="K6443" i="1"/>
  <c r="K6444" i="1"/>
  <c r="K6445" i="1"/>
  <c r="K6446" i="1"/>
  <c r="K6447" i="1"/>
  <c r="K6448" i="1"/>
  <c r="K6449" i="1"/>
  <c r="K6450" i="1"/>
  <c r="K6451" i="1"/>
  <c r="K6452" i="1"/>
  <c r="K6453" i="1"/>
  <c r="K6454" i="1"/>
  <c r="K6455" i="1"/>
  <c r="K6456" i="1"/>
  <c r="K6457" i="1"/>
  <c r="K6458" i="1"/>
  <c r="K6459" i="1"/>
  <c r="K6460" i="1"/>
  <c r="K6461" i="1"/>
  <c r="K6462" i="1"/>
  <c r="K6463" i="1"/>
  <c r="K6464" i="1"/>
  <c r="K6465" i="1"/>
  <c r="K6466" i="1"/>
  <c r="K6467" i="1"/>
  <c r="K6468" i="1"/>
  <c r="K6469" i="1"/>
  <c r="K6470" i="1"/>
  <c r="K6471" i="1"/>
  <c r="K6472" i="1"/>
  <c r="K6473" i="1"/>
  <c r="K6474" i="1"/>
  <c r="K6475" i="1"/>
  <c r="K6476" i="1"/>
  <c r="K6477" i="1"/>
  <c r="K6478" i="1"/>
  <c r="K6479" i="1"/>
  <c r="K6480" i="1"/>
  <c r="K6481" i="1"/>
  <c r="K6482" i="1"/>
  <c r="K6483" i="1"/>
  <c r="K6484" i="1"/>
  <c r="K6485" i="1"/>
  <c r="K6486" i="1"/>
  <c r="K6487" i="1"/>
  <c r="K6488" i="1"/>
  <c r="K6489" i="1"/>
  <c r="K6490" i="1"/>
  <c r="K6491" i="1"/>
  <c r="K6492" i="1"/>
  <c r="K6493" i="1"/>
  <c r="K6494" i="1"/>
  <c r="K6495" i="1"/>
  <c r="K6496" i="1"/>
  <c r="K6497" i="1"/>
  <c r="K6498" i="1"/>
  <c r="K6499" i="1"/>
  <c r="K6500" i="1"/>
  <c r="K6501" i="1"/>
  <c r="K6502" i="1"/>
  <c r="K6503" i="1"/>
  <c r="K6504" i="1"/>
  <c r="K6505" i="1"/>
  <c r="K6506" i="1"/>
  <c r="K6507" i="1"/>
  <c r="K6508" i="1"/>
  <c r="K6509" i="1"/>
  <c r="K6510" i="1"/>
  <c r="K6511" i="1"/>
  <c r="K6512" i="1"/>
  <c r="K6513" i="1"/>
  <c r="K6514" i="1"/>
  <c r="K6515" i="1"/>
  <c r="K6516" i="1"/>
  <c r="K6517" i="1"/>
  <c r="K6518" i="1"/>
  <c r="K6519" i="1"/>
  <c r="K6520" i="1"/>
  <c r="K6521" i="1"/>
  <c r="K6522" i="1"/>
  <c r="K6523" i="1"/>
  <c r="K6524" i="1"/>
  <c r="K6525" i="1"/>
  <c r="K6526" i="1"/>
  <c r="K6527" i="1"/>
  <c r="K6528" i="1"/>
  <c r="K6529" i="1"/>
  <c r="K6530" i="1"/>
  <c r="K6531" i="1"/>
  <c r="K6532" i="1"/>
  <c r="K6533" i="1"/>
  <c r="K6534" i="1"/>
  <c r="K6535" i="1"/>
  <c r="K6536" i="1"/>
  <c r="K6537" i="1"/>
  <c r="K6538" i="1"/>
  <c r="K6539" i="1"/>
  <c r="K6540" i="1"/>
  <c r="K6541" i="1"/>
  <c r="K6542" i="1"/>
  <c r="K6543" i="1"/>
  <c r="K6544" i="1"/>
  <c r="K6545" i="1"/>
  <c r="K6546" i="1"/>
  <c r="K6547" i="1"/>
  <c r="K6548" i="1"/>
  <c r="K6549" i="1"/>
  <c r="K6550" i="1"/>
  <c r="K6551" i="1"/>
  <c r="K6552" i="1"/>
  <c r="K6553" i="1"/>
  <c r="K6554" i="1"/>
  <c r="K6555" i="1"/>
  <c r="K6556" i="1"/>
  <c r="K6557" i="1"/>
  <c r="K6558" i="1"/>
  <c r="K6559" i="1"/>
  <c r="K6560" i="1"/>
  <c r="K6561" i="1"/>
  <c r="K6562" i="1"/>
  <c r="K6563" i="1"/>
  <c r="K6564" i="1"/>
  <c r="K6565" i="1"/>
  <c r="K6566" i="1"/>
  <c r="K6567" i="1"/>
  <c r="K6568" i="1"/>
  <c r="K6569" i="1"/>
  <c r="K6570" i="1"/>
  <c r="K6571" i="1"/>
  <c r="K6572" i="1"/>
  <c r="K6573" i="1"/>
  <c r="K6574" i="1"/>
  <c r="K6575" i="1"/>
  <c r="K6576" i="1"/>
  <c r="K6577" i="1"/>
  <c r="K6578" i="1"/>
  <c r="K6579" i="1"/>
  <c r="K6580" i="1"/>
  <c r="K6581" i="1"/>
  <c r="K6582" i="1"/>
  <c r="K6583" i="1"/>
  <c r="K6584" i="1"/>
  <c r="K6585" i="1"/>
  <c r="K6586" i="1"/>
  <c r="K6587" i="1"/>
  <c r="K6588" i="1"/>
  <c r="K6589" i="1"/>
  <c r="K6590" i="1"/>
  <c r="K6591" i="1"/>
  <c r="K6592" i="1"/>
  <c r="K6593" i="1"/>
  <c r="K6594" i="1"/>
  <c r="K6595" i="1"/>
  <c r="K6596" i="1"/>
  <c r="K6597" i="1"/>
  <c r="K6598" i="1"/>
  <c r="K6599" i="1"/>
  <c r="K6600" i="1"/>
  <c r="K6601" i="1"/>
  <c r="K6602" i="1"/>
  <c r="K6603" i="1"/>
  <c r="K6604" i="1"/>
  <c r="K6605" i="1"/>
  <c r="K6606" i="1"/>
  <c r="K6607" i="1"/>
  <c r="K6608" i="1"/>
  <c r="K6609" i="1"/>
  <c r="K6610" i="1"/>
  <c r="K6611" i="1"/>
  <c r="K6612" i="1"/>
  <c r="K6613" i="1"/>
  <c r="K6614" i="1"/>
  <c r="K6615" i="1"/>
  <c r="K6616" i="1"/>
  <c r="K6617" i="1"/>
  <c r="K6618" i="1"/>
  <c r="K6619" i="1"/>
  <c r="K6620" i="1"/>
  <c r="K6621" i="1"/>
  <c r="K6622" i="1"/>
  <c r="K6623" i="1"/>
  <c r="K6624" i="1"/>
  <c r="K6625" i="1"/>
  <c r="K6626" i="1"/>
  <c r="K6627" i="1"/>
  <c r="K6628" i="1"/>
  <c r="K6629" i="1"/>
  <c r="K6630" i="1"/>
  <c r="K6631" i="1"/>
  <c r="K6632" i="1"/>
  <c r="K6633" i="1"/>
  <c r="K6634" i="1"/>
  <c r="K6635" i="1"/>
  <c r="K6636" i="1"/>
  <c r="K6637" i="1"/>
  <c r="K6638" i="1"/>
  <c r="K6639" i="1"/>
  <c r="K6640" i="1"/>
  <c r="K6641" i="1"/>
  <c r="K6642" i="1"/>
  <c r="K6643" i="1"/>
  <c r="K6644" i="1"/>
  <c r="K6645" i="1"/>
  <c r="K6646" i="1"/>
  <c r="K6647" i="1"/>
  <c r="K6648" i="1"/>
  <c r="K6649" i="1"/>
  <c r="K6650" i="1"/>
  <c r="K6651" i="1"/>
  <c r="K6652" i="1"/>
  <c r="K6653" i="1"/>
  <c r="K6654" i="1"/>
  <c r="K6655" i="1"/>
  <c r="K6656" i="1"/>
  <c r="K6657" i="1"/>
  <c r="K6658" i="1"/>
  <c r="K6659" i="1"/>
  <c r="K6660" i="1"/>
  <c r="K6661" i="1"/>
  <c r="K6662" i="1"/>
  <c r="K6663" i="1"/>
  <c r="K6664" i="1"/>
  <c r="K6665" i="1"/>
  <c r="K6666" i="1"/>
  <c r="K6667" i="1"/>
  <c r="K6668" i="1"/>
  <c r="K6669" i="1"/>
  <c r="K6670" i="1"/>
  <c r="K6671" i="1"/>
  <c r="K6672" i="1"/>
  <c r="K6673" i="1"/>
  <c r="K6674" i="1"/>
  <c r="K6675" i="1"/>
  <c r="K6676" i="1"/>
  <c r="K6677" i="1"/>
  <c r="K6678" i="1"/>
  <c r="K6679" i="1"/>
  <c r="K6680" i="1"/>
  <c r="K6681" i="1"/>
  <c r="K6682" i="1"/>
  <c r="K6683" i="1"/>
  <c r="K6684" i="1"/>
  <c r="K6685" i="1"/>
  <c r="K6686" i="1"/>
  <c r="K6687" i="1"/>
  <c r="K6688" i="1"/>
  <c r="K6689" i="1"/>
  <c r="K6690" i="1"/>
  <c r="K6691" i="1"/>
  <c r="K6692" i="1"/>
  <c r="K6693" i="1"/>
  <c r="K6694" i="1"/>
  <c r="K6695" i="1"/>
  <c r="K6696" i="1"/>
  <c r="K6697" i="1"/>
  <c r="K6698" i="1"/>
  <c r="K6699" i="1"/>
  <c r="K6700" i="1"/>
  <c r="K6701" i="1"/>
  <c r="K6702" i="1"/>
  <c r="K6703" i="1"/>
  <c r="K6704" i="1"/>
  <c r="K6705" i="1"/>
  <c r="K6706" i="1"/>
  <c r="K6707" i="1"/>
  <c r="K6708" i="1"/>
  <c r="K6709" i="1"/>
  <c r="K6710" i="1"/>
  <c r="K6711" i="1"/>
  <c r="K6712" i="1"/>
  <c r="K6713" i="1"/>
  <c r="K6714" i="1"/>
  <c r="K6715" i="1"/>
  <c r="K6716" i="1"/>
  <c r="K6717" i="1"/>
  <c r="K6718" i="1"/>
  <c r="K6719" i="1"/>
  <c r="K6720" i="1"/>
  <c r="K6721" i="1"/>
  <c r="K6722" i="1"/>
  <c r="K6723" i="1"/>
  <c r="K6724" i="1"/>
  <c r="K6725" i="1"/>
  <c r="K6726" i="1"/>
  <c r="K6727" i="1"/>
  <c r="K6728" i="1"/>
  <c r="K6729" i="1"/>
  <c r="K6730" i="1"/>
  <c r="K6731" i="1"/>
  <c r="K6732" i="1"/>
  <c r="K6733" i="1"/>
  <c r="K6734" i="1"/>
  <c r="K6735" i="1"/>
  <c r="K6736" i="1"/>
  <c r="K6737" i="1"/>
  <c r="K6738" i="1"/>
  <c r="K6739" i="1"/>
  <c r="K6740" i="1"/>
  <c r="K6741" i="1"/>
  <c r="K6742" i="1"/>
  <c r="K6743" i="1"/>
  <c r="K6744" i="1"/>
  <c r="K6745" i="1"/>
  <c r="K6746" i="1"/>
  <c r="K6747" i="1"/>
  <c r="K6748" i="1"/>
  <c r="K6749" i="1"/>
  <c r="K6750" i="1"/>
  <c r="K6751" i="1"/>
  <c r="K6752" i="1"/>
  <c r="K6753" i="1"/>
  <c r="K6754" i="1"/>
  <c r="K6755" i="1"/>
  <c r="K6756" i="1"/>
  <c r="K6757" i="1"/>
  <c r="K6758" i="1"/>
  <c r="K6759" i="1"/>
  <c r="K6760" i="1"/>
  <c r="K6761" i="1"/>
  <c r="K6762" i="1"/>
  <c r="K6763" i="1"/>
  <c r="K6764" i="1"/>
  <c r="K6765" i="1"/>
  <c r="K6766" i="1"/>
  <c r="K6767" i="1"/>
  <c r="K6768" i="1"/>
  <c r="K6769" i="1"/>
  <c r="K6770" i="1"/>
  <c r="K6771" i="1"/>
  <c r="K6772" i="1"/>
  <c r="K6773" i="1"/>
  <c r="K6774" i="1"/>
  <c r="K6775" i="1"/>
  <c r="K6776" i="1"/>
  <c r="K6777" i="1"/>
  <c r="K6778" i="1"/>
  <c r="K6779" i="1"/>
  <c r="K6780" i="1"/>
  <c r="K6781" i="1"/>
  <c r="K6782" i="1"/>
  <c r="K6783" i="1"/>
  <c r="K6784" i="1"/>
  <c r="K6785" i="1"/>
  <c r="K6786" i="1"/>
  <c r="K6787" i="1"/>
  <c r="K6788" i="1"/>
  <c r="K6789" i="1"/>
  <c r="K6790" i="1"/>
  <c r="K6791" i="1"/>
  <c r="K6792" i="1"/>
  <c r="K6793" i="1"/>
  <c r="K6794" i="1"/>
  <c r="K6795" i="1"/>
  <c r="K6796" i="1"/>
  <c r="K6797" i="1"/>
  <c r="K6798" i="1"/>
  <c r="K6799" i="1"/>
  <c r="K6800" i="1"/>
  <c r="K6801" i="1"/>
  <c r="K6802" i="1"/>
  <c r="K6803" i="1"/>
  <c r="K6804" i="1"/>
  <c r="K6805" i="1"/>
  <c r="K6806" i="1"/>
  <c r="K6807" i="1"/>
  <c r="K6808" i="1"/>
  <c r="K6809" i="1"/>
  <c r="K6810" i="1"/>
  <c r="K6811" i="1"/>
  <c r="K6812" i="1"/>
  <c r="K6813" i="1"/>
  <c r="K6814" i="1"/>
  <c r="K6815" i="1"/>
  <c r="K6816" i="1"/>
  <c r="K6817" i="1"/>
  <c r="K6818" i="1"/>
  <c r="K6819" i="1"/>
  <c r="K6820" i="1"/>
  <c r="K6821" i="1"/>
  <c r="K6822" i="1"/>
  <c r="K6823" i="1"/>
  <c r="K6824" i="1"/>
  <c r="K6825" i="1"/>
  <c r="K6826" i="1"/>
  <c r="K6827" i="1"/>
  <c r="K6828" i="1"/>
  <c r="K6829" i="1"/>
  <c r="K6830" i="1"/>
  <c r="K6831" i="1"/>
  <c r="K6832" i="1"/>
  <c r="K6833" i="1"/>
  <c r="K6834" i="1"/>
  <c r="K6835" i="1"/>
  <c r="K6836" i="1"/>
  <c r="K6837" i="1"/>
  <c r="K6838" i="1"/>
  <c r="K6839" i="1"/>
  <c r="K6840" i="1"/>
  <c r="K6841" i="1"/>
  <c r="K6842" i="1"/>
  <c r="K6843" i="1"/>
  <c r="K6844" i="1"/>
  <c r="K6845" i="1"/>
  <c r="K6846" i="1"/>
  <c r="K6847" i="1"/>
  <c r="K6848" i="1"/>
  <c r="K6849" i="1"/>
  <c r="K6850" i="1"/>
  <c r="K6851" i="1"/>
  <c r="K6852" i="1"/>
  <c r="K6853" i="1"/>
  <c r="K6854" i="1"/>
  <c r="K6855" i="1"/>
  <c r="K6856" i="1"/>
  <c r="K6857" i="1"/>
  <c r="K6858" i="1"/>
  <c r="K6859" i="1"/>
  <c r="K6860" i="1"/>
  <c r="K6861" i="1"/>
  <c r="K6862" i="1"/>
  <c r="K6863" i="1"/>
  <c r="K6864" i="1"/>
  <c r="K6865" i="1"/>
  <c r="K6866" i="1"/>
  <c r="K6867" i="1"/>
  <c r="K6868" i="1"/>
  <c r="K6869" i="1"/>
  <c r="K6870" i="1"/>
  <c r="K6871" i="1"/>
  <c r="K6872" i="1"/>
  <c r="K6873" i="1"/>
  <c r="K6874" i="1"/>
  <c r="K6875" i="1"/>
  <c r="K6876" i="1"/>
  <c r="K6877" i="1"/>
  <c r="K6878" i="1"/>
  <c r="K6879" i="1"/>
  <c r="K6880" i="1"/>
  <c r="K6881" i="1"/>
  <c r="K6882" i="1"/>
  <c r="K6883" i="1"/>
  <c r="K6884" i="1"/>
  <c r="K6885" i="1"/>
  <c r="K6886" i="1"/>
  <c r="K6887" i="1"/>
  <c r="K6888" i="1"/>
  <c r="K6889" i="1"/>
  <c r="K6890" i="1"/>
  <c r="K6891" i="1"/>
  <c r="K6892" i="1"/>
  <c r="K6893" i="1"/>
  <c r="K6894" i="1"/>
  <c r="K6895" i="1"/>
  <c r="K6896" i="1"/>
  <c r="K6897" i="1"/>
  <c r="K6898" i="1"/>
  <c r="K6899" i="1"/>
  <c r="K6900" i="1"/>
  <c r="K6901" i="1"/>
  <c r="K6902" i="1"/>
  <c r="K6903" i="1"/>
  <c r="K6904" i="1"/>
  <c r="K6905" i="1"/>
  <c r="K6906" i="1"/>
  <c r="K6907" i="1"/>
  <c r="K6908" i="1"/>
  <c r="K6909" i="1"/>
  <c r="K6910" i="1"/>
  <c r="K6911" i="1"/>
  <c r="K6912" i="1"/>
  <c r="K6913" i="1"/>
  <c r="K6914" i="1"/>
  <c r="K6915" i="1"/>
  <c r="K6916" i="1"/>
  <c r="K6917" i="1"/>
  <c r="K6918" i="1"/>
  <c r="K6919" i="1"/>
  <c r="K6920" i="1"/>
  <c r="K6921" i="1"/>
  <c r="K6922" i="1"/>
  <c r="K6923" i="1"/>
  <c r="K6924" i="1"/>
  <c r="K6925" i="1"/>
  <c r="K6926" i="1"/>
  <c r="K6927" i="1"/>
  <c r="K6928" i="1"/>
  <c r="K6929" i="1"/>
  <c r="K6930" i="1"/>
  <c r="K6931" i="1"/>
  <c r="K6932" i="1"/>
  <c r="K6933" i="1"/>
  <c r="K6934" i="1"/>
  <c r="K6935" i="1"/>
  <c r="K6936" i="1"/>
  <c r="K6937" i="1"/>
  <c r="K6938" i="1"/>
  <c r="K6939" i="1"/>
  <c r="K6940" i="1"/>
  <c r="K6941" i="1"/>
  <c r="K6942" i="1"/>
  <c r="K6943" i="1"/>
  <c r="K6944" i="1"/>
  <c r="K6945" i="1"/>
  <c r="K6946" i="1"/>
  <c r="K6947" i="1"/>
  <c r="K6948" i="1"/>
  <c r="K6949" i="1"/>
  <c r="K6950" i="1"/>
  <c r="K6951" i="1"/>
  <c r="K6952" i="1"/>
  <c r="K6953" i="1"/>
  <c r="K6954" i="1"/>
  <c r="K6955" i="1"/>
  <c r="K6956" i="1"/>
  <c r="K6957" i="1"/>
  <c r="K6958" i="1"/>
  <c r="K6959" i="1"/>
  <c r="K6960" i="1"/>
  <c r="K6961" i="1"/>
  <c r="K6962" i="1"/>
  <c r="K6963" i="1"/>
  <c r="K6964" i="1"/>
  <c r="K6965" i="1"/>
  <c r="K6966" i="1"/>
  <c r="K6967" i="1"/>
  <c r="K6968" i="1"/>
  <c r="K6969" i="1"/>
  <c r="K6970" i="1"/>
  <c r="K6971" i="1"/>
  <c r="K6972" i="1"/>
  <c r="K6973" i="1"/>
  <c r="K6974" i="1"/>
  <c r="K6975" i="1"/>
  <c r="K6976" i="1"/>
  <c r="K6977" i="1"/>
  <c r="K6978" i="1"/>
  <c r="K6979" i="1"/>
  <c r="K6980" i="1"/>
  <c r="K6981" i="1"/>
  <c r="K6982" i="1"/>
  <c r="K6983" i="1"/>
  <c r="K6984" i="1"/>
  <c r="K6985" i="1"/>
  <c r="K6986" i="1"/>
  <c r="K6987" i="1"/>
  <c r="K6988" i="1"/>
  <c r="K6989" i="1"/>
  <c r="K6990" i="1"/>
  <c r="K6991" i="1"/>
  <c r="K6992" i="1"/>
  <c r="K6993" i="1"/>
  <c r="K6994" i="1"/>
  <c r="K6995" i="1"/>
  <c r="K6996" i="1"/>
  <c r="K6997" i="1"/>
  <c r="K6998" i="1"/>
  <c r="K6999" i="1"/>
  <c r="K7000" i="1"/>
  <c r="K7001" i="1"/>
  <c r="K7002" i="1"/>
  <c r="K7003" i="1"/>
  <c r="K7004" i="1"/>
  <c r="K7005" i="1"/>
  <c r="K7006" i="1"/>
  <c r="K7007" i="1"/>
  <c r="K7008" i="1"/>
  <c r="K7009" i="1"/>
  <c r="K7010" i="1"/>
  <c r="K7011" i="1"/>
  <c r="K7012" i="1"/>
  <c r="K7013" i="1"/>
  <c r="K7014" i="1"/>
  <c r="K7015" i="1"/>
  <c r="K7016" i="1"/>
  <c r="K7017" i="1"/>
  <c r="K7018" i="1"/>
  <c r="K7019" i="1"/>
  <c r="K7020" i="1"/>
  <c r="K7021" i="1"/>
  <c r="K7022" i="1"/>
  <c r="K7023" i="1"/>
  <c r="K7024" i="1"/>
  <c r="K7025" i="1"/>
  <c r="K7026" i="1"/>
  <c r="K7027" i="1"/>
  <c r="K7028" i="1"/>
  <c r="K7029" i="1"/>
  <c r="K7030" i="1"/>
  <c r="K7031" i="1"/>
  <c r="K7032" i="1"/>
  <c r="K7033" i="1"/>
  <c r="K7034" i="1"/>
  <c r="K7035" i="1"/>
  <c r="K7036" i="1"/>
  <c r="K7037" i="1"/>
  <c r="K7038" i="1"/>
  <c r="K7039" i="1"/>
  <c r="K7040" i="1"/>
  <c r="K7041" i="1"/>
  <c r="K7042" i="1"/>
  <c r="K7043" i="1"/>
  <c r="K7044" i="1"/>
  <c r="K7045" i="1"/>
  <c r="K7046" i="1"/>
  <c r="K7047" i="1"/>
  <c r="K7048" i="1"/>
  <c r="K7049" i="1"/>
  <c r="K7050" i="1"/>
  <c r="K7051" i="1"/>
  <c r="K7052" i="1"/>
  <c r="K7053" i="1"/>
  <c r="K7054" i="1"/>
  <c r="K7055" i="1"/>
  <c r="K7056" i="1"/>
  <c r="K7057" i="1"/>
  <c r="K7058" i="1"/>
  <c r="K7059" i="1"/>
  <c r="K7060" i="1"/>
  <c r="K7061" i="1"/>
  <c r="K7062" i="1"/>
  <c r="K7063" i="1"/>
  <c r="K7064" i="1"/>
  <c r="K7065" i="1"/>
  <c r="K7066" i="1"/>
  <c r="K7067" i="1"/>
  <c r="K7068" i="1"/>
  <c r="K7069" i="1"/>
  <c r="K7070" i="1"/>
  <c r="K7071" i="1"/>
  <c r="K7072" i="1"/>
  <c r="K7073" i="1"/>
  <c r="K7074" i="1"/>
  <c r="K7075" i="1"/>
  <c r="K7076" i="1"/>
  <c r="K7077" i="1"/>
  <c r="K7078" i="1"/>
  <c r="K7079" i="1"/>
  <c r="K7080" i="1"/>
  <c r="K7081" i="1"/>
  <c r="K7082" i="1"/>
  <c r="K7083" i="1"/>
  <c r="K7084" i="1"/>
  <c r="K7085" i="1"/>
  <c r="K7086" i="1"/>
  <c r="K7087" i="1"/>
  <c r="K7088" i="1"/>
  <c r="K7089" i="1"/>
  <c r="K7090" i="1"/>
  <c r="K7091" i="1"/>
  <c r="K7092" i="1"/>
  <c r="K7093" i="1"/>
  <c r="K7094" i="1"/>
  <c r="K7095" i="1"/>
  <c r="K7096" i="1"/>
  <c r="K7097" i="1"/>
  <c r="K7098" i="1"/>
  <c r="K7099" i="1"/>
  <c r="K7100" i="1"/>
  <c r="K7101" i="1"/>
  <c r="K7102" i="1"/>
  <c r="K7103" i="1"/>
  <c r="K7104" i="1"/>
  <c r="K7105" i="1"/>
  <c r="K7106" i="1"/>
  <c r="K7107" i="1"/>
  <c r="K7108" i="1"/>
  <c r="K7109" i="1"/>
  <c r="K7110" i="1"/>
  <c r="K7111" i="1"/>
  <c r="K7112" i="1"/>
  <c r="K7113" i="1"/>
  <c r="K7114" i="1"/>
  <c r="K7115" i="1"/>
  <c r="K7116" i="1"/>
  <c r="K7117" i="1"/>
  <c r="K7118" i="1"/>
  <c r="K7119" i="1"/>
  <c r="K7120" i="1"/>
  <c r="K7121" i="1"/>
  <c r="K7122" i="1"/>
  <c r="K7123" i="1"/>
  <c r="K7124" i="1"/>
  <c r="K7125" i="1"/>
  <c r="K7126" i="1"/>
  <c r="K7127" i="1"/>
  <c r="K7128" i="1"/>
  <c r="K7129" i="1"/>
  <c r="K7130" i="1"/>
  <c r="K7131" i="1"/>
  <c r="K7132" i="1"/>
  <c r="K7133" i="1"/>
  <c r="K7134" i="1"/>
  <c r="K7135" i="1"/>
  <c r="K7136" i="1"/>
  <c r="K7137" i="1"/>
  <c r="K7138" i="1"/>
  <c r="K7139" i="1"/>
  <c r="K7140" i="1"/>
  <c r="K7141" i="1"/>
  <c r="K7142" i="1"/>
  <c r="K7143" i="1"/>
  <c r="K7144" i="1"/>
  <c r="K7145" i="1"/>
  <c r="K7146" i="1"/>
  <c r="K7147" i="1"/>
  <c r="K7148" i="1"/>
  <c r="K7149" i="1"/>
  <c r="K7150" i="1"/>
  <c r="K7151" i="1"/>
  <c r="K7152" i="1"/>
  <c r="K7153" i="1"/>
  <c r="K7154" i="1"/>
  <c r="K7155" i="1"/>
  <c r="K7156" i="1"/>
  <c r="K7157" i="1"/>
  <c r="K7158" i="1"/>
  <c r="K7159" i="1"/>
  <c r="K7160" i="1"/>
  <c r="K7161" i="1"/>
  <c r="K7162" i="1"/>
  <c r="K7163" i="1"/>
  <c r="K7164" i="1"/>
  <c r="K7165" i="1"/>
  <c r="K7166" i="1"/>
  <c r="K7167" i="1"/>
  <c r="K7168" i="1"/>
  <c r="K7169" i="1"/>
  <c r="K7170" i="1"/>
  <c r="K7171" i="1"/>
  <c r="K7172" i="1"/>
  <c r="K7173" i="1"/>
  <c r="K7174" i="1"/>
  <c r="K7175" i="1"/>
  <c r="K7176" i="1"/>
  <c r="K7177" i="1"/>
  <c r="K7178" i="1"/>
  <c r="K7179" i="1"/>
  <c r="K7180" i="1"/>
  <c r="K7181" i="1"/>
  <c r="K7182" i="1"/>
  <c r="K7183" i="1"/>
  <c r="K7184" i="1"/>
  <c r="K7185" i="1"/>
  <c r="K7186" i="1"/>
  <c r="K7187" i="1"/>
  <c r="K7188" i="1"/>
  <c r="K7189" i="1"/>
  <c r="K7190" i="1"/>
  <c r="K7191" i="1"/>
  <c r="K7192" i="1"/>
  <c r="K7193" i="1"/>
  <c r="K7194" i="1"/>
  <c r="K7195" i="1"/>
  <c r="K7196" i="1"/>
  <c r="K7197" i="1"/>
  <c r="K7198" i="1"/>
  <c r="K7199" i="1"/>
  <c r="K7200" i="1"/>
  <c r="K7201" i="1"/>
  <c r="K7202" i="1"/>
  <c r="K7203" i="1"/>
  <c r="K7204" i="1"/>
  <c r="K7205" i="1"/>
  <c r="K7206" i="1"/>
  <c r="K7207" i="1"/>
  <c r="K7208" i="1"/>
  <c r="K7209" i="1"/>
  <c r="K7210" i="1"/>
  <c r="K7211" i="1"/>
  <c r="K7212" i="1"/>
  <c r="K7213" i="1"/>
  <c r="K7214" i="1"/>
  <c r="K7215" i="1"/>
  <c r="K7216" i="1"/>
  <c r="K7217" i="1"/>
  <c r="K7218" i="1"/>
  <c r="K7219" i="1"/>
  <c r="K7220" i="1"/>
  <c r="K7221" i="1"/>
  <c r="K7222" i="1"/>
  <c r="K7223" i="1"/>
  <c r="K7224" i="1"/>
  <c r="K7225" i="1"/>
  <c r="K7226" i="1"/>
  <c r="K7227" i="1"/>
  <c r="K7228" i="1"/>
  <c r="K7229" i="1"/>
  <c r="K7230" i="1"/>
  <c r="K7231" i="1"/>
  <c r="K7232" i="1"/>
  <c r="K7233" i="1"/>
  <c r="K7234" i="1"/>
  <c r="K7235" i="1"/>
  <c r="K7236" i="1"/>
  <c r="K7237" i="1"/>
  <c r="K7238" i="1"/>
  <c r="K7239" i="1"/>
  <c r="K7240" i="1"/>
  <c r="K7241" i="1"/>
  <c r="K7242" i="1"/>
  <c r="K7243" i="1"/>
  <c r="K7244" i="1"/>
  <c r="K7245" i="1"/>
  <c r="K7246" i="1"/>
  <c r="K7247" i="1"/>
  <c r="K7248" i="1"/>
  <c r="K7249" i="1"/>
  <c r="K7250" i="1"/>
  <c r="K7251" i="1"/>
  <c r="K7252" i="1"/>
  <c r="K7253" i="1"/>
  <c r="K7254" i="1"/>
  <c r="K7255" i="1"/>
  <c r="K7256" i="1"/>
  <c r="K7257" i="1"/>
  <c r="K7258" i="1"/>
  <c r="K7259" i="1"/>
  <c r="K7260" i="1"/>
  <c r="K7261" i="1"/>
  <c r="K7262" i="1"/>
  <c r="K7263" i="1"/>
  <c r="K7264" i="1"/>
  <c r="K7265" i="1"/>
  <c r="K7266" i="1"/>
  <c r="K7267" i="1"/>
  <c r="K7268" i="1"/>
  <c r="K7269" i="1"/>
  <c r="K7270" i="1"/>
  <c r="K7271" i="1"/>
  <c r="K7272" i="1"/>
  <c r="K7273" i="1"/>
  <c r="K7274" i="1"/>
  <c r="K7275" i="1"/>
  <c r="K7276" i="1"/>
  <c r="K7277" i="1"/>
  <c r="K7278" i="1"/>
  <c r="K7279" i="1"/>
  <c r="K7280" i="1"/>
  <c r="K7281" i="1"/>
  <c r="K7282" i="1"/>
  <c r="K7283" i="1"/>
  <c r="K7284" i="1"/>
  <c r="K7285" i="1"/>
  <c r="K7286" i="1"/>
  <c r="K7287" i="1"/>
  <c r="K7288" i="1"/>
  <c r="K7289" i="1"/>
  <c r="K7290" i="1"/>
  <c r="K7291" i="1"/>
  <c r="K7292" i="1"/>
  <c r="K7293" i="1"/>
  <c r="K7294" i="1"/>
  <c r="K7295" i="1"/>
  <c r="K7296" i="1"/>
  <c r="K7297" i="1"/>
  <c r="K7298" i="1"/>
  <c r="K7299" i="1"/>
  <c r="K7300" i="1"/>
  <c r="K7301" i="1"/>
  <c r="K7302" i="1"/>
  <c r="K7303" i="1"/>
  <c r="K7304" i="1"/>
  <c r="K7305" i="1"/>
  <c r="K7306" i="1"/>
  <c r="K7307" i="1"/>
  <c r="K7308" i="1"/>
  <c r="K7309" i="1"/>
  <c r="K7310" i="1"/>
  <c r="K7311" i="1"/>
  <c r="K7312" i="1"/>
  <c r="K7313" i="1"/>
  <c r="K7314" i="1"/>
  <c r="K7315" i="1"/>
  <c r="K7316" i="1"/>
  <c r="K7317" i="1"/>
  <c r="K7318" i="1"/>
  <c r="K7319" i="1"/>
  <c r="K7320" i="1"/>
  <c r="K7321" i="1"/>
  <c r="K7322" i="1"/>
  <c r="K7323" i="1"/>
  <c r="K7324" i="1"/>
  <c r="K7325" i="1"/>
  <c r="K7326" i="1"/>
  <c r="K7327" i="1"/>
  <c r="K7328" i="1"/>
  <c r="K7329" i="1"/>
  <c r="K7330" i="1"/>
  <c r="K7331" i="1"/>
  <c r="K7332" i="1"/>
  <c r="K7333" i="1"/>
  <c r="K7334" i="1"/>
  <c r="K7335" i="1"/>
  <c r="K7336" i="1"/>
  <c r="K7337" i="1"/>
  <c r="K7338" i="1"/>
  <c r="K7339" i="1"/>
  <c r="K7340" i="1"/>
  <c r="K7341" i="1"/>
  <c r="K7342" i="1"/>
  <c r="K7343" i="1"/>
  <c r="K7344" i="1"/>
  <c r="K7345" i="1"/>
  <c r="K7346" i="1"/>
  <c r="K7347" i="1"/>
  <c r="K7348" i="1"/>
  <c r="K7349" i="1"/>
  <c r="K7350" i="1"/>
  <c r="K7351" i="1"/>
  <c r="K7352" i="1"/>
  <c r="K7353" i="1"/>
  <c r="K7354" i="1"/>
  <c r="K7355" i="1"/>
  <c r="K7356" i="1"/>
  <c r="K7357" i="1"/>
  <c r="K7358" i="1"/>
  <c r="K7359" i="1"/>
  <c r="K7360" i="1"/>
  <c r="K7361" i="1"/>
  <c r="K7362" i="1"/>
  <c r="K7363" i="1"/>
  <c r="K7364" i="1"/>
  <c r="K7365" i="1"/>
  <c r="K7366" i="1"/>
  <c r="K7367" i="1"/>
  <c r="K7368" i="1"/>
  <c r="K7369" i="1"/>
  <c r="K7370" i="1"/>
  <c r="K7371" i="1"/>
  <c r="K7372" i="1"/>
  <c r="K7373" i="1"/>
  <c r="K7374" i="1"/>
  <c r="K7375" i="1"/>
  <c r="K7376" i="1"/>
  <c r="K7377" i="1"/>
  <c r="K7378" i="1"/>
  <c r="K7379" i="1"/>
  <c r="K7380" i="1"/>
  <c r="K7381" i="1"/>
  <c r="K7382" i="1"/>
  <c r="K7383" i="1"/>
  <c r="K7384" i="1"/>
  <c r="K7385" i="1"/>
  <c r="K7386" i="1"/>
  <c r="K7387" i="1"/>
  <c r="K7388" i="1"/>
  <c r="K7389" i="1"/>
  <c r="K7390" i="1"/>
  <c r="K7391" i="1"/>
  <c r="K7392" i="1"/>
  <c r="K7393" i="1"/>
  <c r="K7394" i="1"/>
  <c r="K7395" i="1"/>
  <c r="K7396" i="1"/>
  <c r="K7397" i="1"/>
  <c r="K7398" i="1"/>
  <c r="K7399" i="1"/>
  <c r="K7400" i="1"/>
  <c r="K7401" i="1"/>
  <c r="K7402" i="1"/>
  <c r="K7403" i="1"/>
  <c r="K7404" i="1"/>
  <c r="K7405" i="1"/>
  <c r="K7406" i="1"/>
  <c r="K7407" i="1"/>
  <c r="K7408" i="1"/>
  <c r="K7409" i="1"/>
  <c r="K7410" i="1"/>
  <c r="K7411" i="1"/>
  <c r="K7412" i="1"/>
  <c r="K7413" i="1"/>
  <c r="K7414" i="1"/>
  <c r="K7415" i="1"/>
  <c r="K7416" i="1"/>
  <c r="K7417" i="1"/>
  <c r="K7418" i="1"/>
  <c r="K7419" i="1"/>
  <c r="K7420" i="1"/>
  <c r="K7421" i="1"/>
  <c r="K7422" i="1"/>
  <c r="K7423" i="1"/>
  <c r="K7424" i="1"/>
  <c r="K7425" i="1"/>
  <c r="K7426" i="1"/>
  <c r="K7427" i="1"/>
  <c r="K7428" i="1"/>
  <c r="K7429" i="1"/>
  <c r="K7430" i="1"/>
  <c r="K7431" i="1"/>
  <c r="K7432" i="1"/>
  <c r="K7433" i="1"/>
  <c r="K7434" i="1"/>
  <c r="K7435" i="1"/>
  <c r="K7436" i="1"/>
  <c r="K7437" i="1"/>
  <c r="K7438" i="1"/>
  <c r="K7439" i="1"/>
  <c r="K7440" i="1"/>
  <c r="K7441" i="1"/>
  <c r="K7442" i="1"/>
  <c r="K7443" i="1"/>
  <c r="K7444" i="1"/>
  <c r="K7445" i="1"/>
  <c r="K7446" i="1"/>
  <c r="K7447" i="1"/>
  <c r="K7448" i="1"/>
  <c r="K7449" i="1"/>
  <c r="K7450" i="1"/>
  <c r="K7451" i="1"/>
  <c r="K7452" i="1"/>
  <c r="K7453" i="1"/>
  <c r="K7454" i="1"/>
  <c r="K7455" i="1"/>
  <c r="K7456" i="1"/>
  <c r="K7457" i="1"/>
  <c r="K7458" i="1"/>
  <c r="K7459" i="1"/>
  <c r="K7460" i="1"/>
  <c r="K7461" i="1"/>
  <c r="K7462" i="1"/>
  <c r="K7463" i="1"/>
  <c r="K7464" i="1"/>
  <c r="K7465" i="1"/>
  <c r="K7466" i="1"/>
  <c r="K7467" i="1"/>
  <c r="K7468" i="1"/>
  <c r="K7469" i="1"/>
  <c r="K7470" i="1"/>
  <c r="K7471" i="1"/>
  <c r="K7472" i="1"/>
  <c r="K7473" i="1"/>
  <c r="K7474" i="1"/>
  <c r="K7475" i="1"/>
  <c r="K7476" i="1"/>
  <c r="K7477" i="1"/>
  <c r="K7478" i="1"/>
  <c r="K7479" i="1"/>
  <c r="K7480" i="1"/>
  <c r="K7481" i="1"/>
  <c r="K7482" i="1"/>
  <c r="K7483" i="1"/>
  <c r="K7484" i="1"/>
  <c r="K7485" i="1"/>
  <c r="K7486" i="1"/>
  <c r="K7487" i="1"/>
  <c r="K7488" i="1"/>
  <c r="K7489" i="1"/>
  <c r="K7490" i="1"/>
  <c r="K7491" i="1"/>
  <c r="K7492" i="1"/>
  <c r="K7493" i="1"/>
  <c r="K7494" i="1"/>
  <c r="K7495" i="1"/>
  <c r="K7496" i="1"/>
  <c r="K7497" i="1"/>
  <c r="K7498" i="1"/>
  <c r="K7499" i="1"/>
  <c r="K7500" i="1"/>
  <c r="K7501" i="1"/>
  <c r="K7502" i="1"/>
  <c r="K7503" i="1"/>
  <c r="K7504" i="1"/>
  <c r="K7505" i="1"/>
  <c r="K7506" i="1"/>
  <c r="K7507" i="1"/>
  <c r="K7508" i="1"/>
  <c r="K7509" i="1"/>
  <c r="K7510" i="1"/>
  <c r="K7511" i="1"/>
  <c r="K7512" i="1"/>
  <c r="K7513" i="1"/>
  <c r="K7514" i="1"/>
  <c r="K7515" i="1"/>
  <c r="K7516" i="1"/>
  <c r="K7517" i="1"/>
  <c r="K7518" i="1"/>
  <c r="K7519" i="1"/>
  <c r="K7520" i="1"/>
  <c r="K7521" i="1"/>
  <c r="K7522" i="1"/>
  <c r="K7523" i="1"/>
  <c r="K7524" i="1"/>
  <c r="K7525" i="1"/>
  <c r="K7526" i="1"/>
  <c r="K7527" i="1"/>
  <c r="K7528" i="1"/>
  <c r="K7529" i="1"/>
  <c r="K7530" i="1"/>
  <c r="K7531" i="1"/>
  <c r="K7532" i="1"/>
  <c r="K7533" i="1"/>
  <c r="K7534" i="1"/>
  <c r="K7535" i="1"/>
  <c r="K7536" i="1"/>
  <c r="K7537" i="1"/>
  <c r="K7538" i="1"/>
  <c r="K7539" i="1"/>
  <c r="K7540" i="1"/>
  <c r="K7541" i="1"/>
  <c r="K7542" i="1"/>
  <c r="K7543" i="1"/>
  <c r="K7544" i="1"/>
  <c r="K7545" i="1"/>
  <c r="K7546" i="1"/>
  <c r="K7547" i="1"/>
  <c r="K7548" i="1"/>
  <c r="K7549" i="1"/>
  <c r="K7550" i="1"/>
  <c r="K7551" i="1"/>
  <c r="K7552" i="1"/>
  <c r="K7553" i="1"/>
  <c r="K7554" i="1"/>
  <c r="K7555" i="1"/>
  <c r="K7556" i="1"/>
  <c r="K7557" i="1"/>
  <c r="K7558" i="1"/>
  <c r="K7559" i="1"/>
  <c r="K7560" i="1"/>
  <c r="K7561" i="1"/>
  <c r="K7562" i="1"/>
  <c r="K7563" i="1"/>
  <c r="K7564" i="1"/>
  <c r="K7565" i="1"/>
  <c r="K7566" i="1"/>
  <c r="K7567" i="1"/>
  <c r="K7568" i="1"/>
  <c r="K7569" i="1"/>
  <c r="K7570" i="1"/>
  <c r="K7571" i="1"/>
  <c r="K7572" i="1"/>
  <c r="K7573" i="1"/>
  <c r="K7574" i="1"/>
  <c r="K7575" i="1"/>
  <c r="K7576" i="1"/>
  <c r="K7577" i="1"/>
  <c r="K7578" i="1"/>
  <c r="K7579" i="1"/>
  <c r="K7580" i="1"/>
  <c r="K7581" i="1"/>
  <c r="K7582" i="1"/>
  <c r="K7583" i="1"/>
  <c r="K7584" i="1"/>
  <c r="K7585" i="1"/>
  <c r="K7586" i="1"/>
  <c r="K7587" i="1"/>
  <c r="K7588" i="1"/>
  <c r="K7589" i="1"/>
  <c r="K7590" i="1"/>
  <c r="K7591" i="1"/>
  <c r="K7592" i="1"/>
  <c r="K7593" i="1"/>
  <c r="K7594" i="1"/>
  <c r="K7595" i="1"/>
  <c r="K7596" i="1"/>
  <c r="K7597" i="1"/>
  <c r="K7598" i="1"/>
  <c r="K7599" i="1"/>
  <c r="K7600" i="1"/>
  <c r="K7601" i="1"/>
  <c r="K7602" i="1"/>
  <c r="K7603" i="1"/>
  <c r="K7604" i="1"/>
  <c r="K7605" i="1"/>
  <c r="K7606" i="1"/>
  <c r="K7607" i="1"/>
  <c r="K7608" i="1"/>
  <c r="K7609" i="1"/>
  <c r="K7610" i="1"/>
  <c r="K7611" i="1"/>
  <c r="K7612" i="1"/>
  <c r="K7613" i="1"/>
  <c r="K7614" i="1"/>
  <c r="K7615" i="1"/>
  <c r="K7616" i="1"/>
  <c r="K7617" i="1"/>
  <c r="K7618" i="1"/>
  <c r="K7619" i="1"/>
  <c r="K7620" i="1"/>
  <c r="K7621" i="1"/>
  <c r="K7622" i="1"/>
  <c r="K7623" i="1"/>
  <c r="K7624" i="1"/>
  <c r="K7625" i="1"/>
  <c r="K7626" i="1"/>
  <c r="K7627" i="1"/>
  <c r="K7628" i="1"/>
  <c r="K7629" i="1"/>
  <c r="K7630" i="1"/>
  <c r="K7631" i="1"/>
  <c r="K7632" i="1"/>
  <c r="K7633" i="1"/>
  <c r="K7634" i="1"/>
  <c r="K7635" i="1"/>
  <c r="K7636" i="1"/>
  <c r="K7637" i="1"/>
  <c r="K7638" i="1"/>
  <c r="K7639" i="1"/>
  <c r="K7640" i="1"/>
  <c r="K7641" i="1"/>
  <c r="K7642" i="1"/>
  <c r="K7643" i="1"/>
  <c r="K7644" i="1"/>
  <c r="K7645" i="1"/>
  <c r="K7646" i="1"/>
  <c r="K7647" i="1"/>
  <c r="K7648" i="1"/>
  <c r="K7649" i="1"/>
  <c r="K7650" i="1"/>
  <c r="K7651" i="1"/>
  <c r="K7652" i="1"/>
  <c r="K7653" i="1"/>
  <c r="K7654" i="1"/>
  <c r="K7655" i="1"/>
  <c r="K7656" i="1"/>
  <c r="K7657" i="1"/>
  <c r="K7658" i="1"/>
  <c r="K7659" i="1"/>
  <c r="K7660" i="1"/>
  <c r="K7661" i="1"/>
  <c r="K7662" i="1"/>
  <c r="K7663" i="1"/>
  <c r="K7664" i="1"/>
  <c r="K7665" i="1"/>
  <c r="K7666" i="1"/>
  <c r="K7667" i="1"/>
  <c r="K7668" i="1"/>
  <c r="K7669" i="1"/>
  <c r="K7670" i="1"/>
  <c r="K7671" i="1"/>
  <c r="K7672" i="1"/>
  <c r="K7673" i="1"/>
  <c r="K7674" i="1"/>
  <c r="K7675" i="1"/>
  <c r="K7676" i="1"/>
  <c r="K7677" i="1"/>
  <c r="K7678" i="1"/>
  <c r="K7679" i="1"/>
  <c r="K7680" i="1"/>
  <c r="K7681" i="1"/>
  <c r="K7682" i="1"/>
  <c r="K7683" i="1"/>
  <c r="K7684" i="1"/>
  <c r="K7685" i="1"/>
  <c r="K7686" i="1"/>
  <c r="K7687" i="1"/>
  <c r="K7688" i="1"/>
  <c r="K7689" i="1"/>
  <c r="K7690" i="1"/>
  <c r="K7691" i="1"/>
  <c r="K7692" i="1"/>
  <c r="K7693" i="1"/>
  <c r="K7694" i="1"/>
  <c r="K7695" i="1"/>
  <c r="K7696" i="1"/>
  <c r="K7697" i="1"/>
  <c r="K7698" i="1"/>
  <c r="K7699" i="1"/>
  <c r="K7700" i="1"/>
  <c r="K7701" i="1"/>
  <c r="K7702" i="1"/>
  <c r="K7703" i="1"/>
  <c r="K7704" i="1"/>
  <c r="K7705" i="1"/>
  <c r="K7706" i="1"/>
  <c r="K7707" i="1"/>
  <c r="K7708" i="1"/>
  <c r="K7709" i="1"/>
  <c r="K7710" i="1"/>
  <c r="K7711" i="1"/>
  <c r="K7712" i="1"/>
  <c r="K7713" i="1"/>
  <c r="K7714" i="1"/>
  <c r="K7715" i="1"/>
  <c r="K7716" i="1"/>
  <c r="K7717" i="1"/>
  <c r="K7718" i="1"/>
  <c r="K7719" i="1"/>
  <c r="K7720" i="1"/>
  <c r="K7721" i="1"/>
  <c r="K7722" i="1"/>
  <c r="K7723" i="1"/>
  <c r="K7724" i="1"/>
  <c r="K7725" i="1"/>
  <c r="K7726" i="1"/>
  <c r="K7727" i="1"/>
  <c r="K7728" i="1"/>
  <c r="K7729" i="1"/>
  <c r="K7730" i="1"/>
  <c r="K7731" i="1"/>
  <c r="K7732" i="1"/>
  <c r="K7733" i="1"/>
  <c r="K7734" i="1"/>
  <c r="K7735" i="1"/>
  <c r="K7736" i="1"/>
  <c r="K7737" i="1"/>
  <c r="K7738" i="1"/>
  <c r="K7739" i="1"/>
  <c r="K7740" i="1"/>
  <c r="K7741" i="1"/>
  <c r="K7742" i="1"/>
  <c r="K7743" i="1"/>
  <c r="K7744" i="1"/>
  <c r="K7745" i="1"/>
  <c r="K7746" i="1"/>
  <c r="K7747" i="1"/>
  <c r="K7748" i="1"/>
  <c r="K7749" i="1"/>
  <c r="K7750" i="1"/>
  <c r="K7751" i="1"/>
  <c r="K7752" i="1"/>
  <c r="K7753" i="1"/>
  <c r="K7754" i="1"/>
  <c r="K7755" i="1"/>
  <c r="K7756" i="1"/>
  <c r="K7757" i="1"/>
  <c r="K7758" i="1"/>
  <c r="K7759" i="1"/>
  <c r="K7760" i="1"/>
  <c r="K7761" i="1"/>
  <c r="K7762" i="1"/>
  <c r="K7763" i="1"/>
  <c r="K7764" i="1"/>
  <c r="K7765" i="1"/>
  <c r="K7766" i="1"/>
  <c r="K7767" i="1"/>
  <c r="K7768" i="1"/>
  <c r="K7769" i="1"/>
  <c r="K7770" i="1"/>
  <c r="K7771" i="1"/>
  <c r="K7772" i="1"/>
  <c r="K7773" i="1"/>
  <c r="K7774" i="1"/>
  <c r="K7775" i="1"/>
  <c r="K7776" i="1"/>
  <c r="K7777" i="1"/>
  <c r="K7778" i="1"/>
  <c r="K7779" i="1"/>
  <c r="K7780" i="1"/>
  <c r="K7781" i="1"/>
  <c r="K7782" i="1"/>
  <c r="K7783" i="1"/>
  <c r="K7784" i="1"/>
  <c r="K7785" i="1"/>
  <c r="K7786" i="1"/>
  <c r="K7787" i="1"/>
  <c r="K7788" i="1"/>
  <c r="K7789" i="1"/>
  <c r="K7790" i="1"/>
  <c r="K7791" i="1"/>
  <c r="K7792" i="1"/>
  <c r="K7793" i="1"/>
  <c r="K7794" i="1"/>
  <c r="K7795" i="1"/>
  <c r="K7796" i="1"/>
  <c r="K7797" i="1"/>
  <c r="K7798" i="1"/>
  <c r="K7799" i="1"/>
  <c r="K7800" i="1"/>
  <c r="K7801" i="1"/>
  <c r="K7802" i="1"/>
  <c r="K7803" i="1"/>
  <c r="K7804" i="1"/>
  <c r="K7805" i="1"/>
  <c r="K7806" i="1"/>
  <c r="K7807" i="1"/>
  <c r="K7808" i="1"/>
  <c r="K7809" i="1"/>
  <c r="K7810" i="1"/>
  <c r="K7811" i="1"/>
  <c r="K7812" i="1"/>
  <c r="K7813" i="1"/>
  <c r="K7814" i="1"/>
  <c r="K7815" i="1"/>
  <c r="K7816" i="1"/>
  <c r="K7817" i="1"/>
  <c r="K7818" i="1"/>
  <c r="K7819" i="1"/>
  <c r="K7820" i="1"/>
  <c r="K7821" i="1"/>
  <c r="K7822" i="1"/>
  <c r="K7823" i="1"/>
  <c r="K7824" i="1"/>
  <c r="K7825" i="1"/>
  <c r="K7826" i="1"/>
  <c r="K7827" i="1"/>
  <c r="K7828" i="1"/>
  <c r="K7829" i="1"/>
  <c r="K7830" i="1"/>
  <c r="K7831" i="1"/>
  <c r="K7832" i="1"/>
  <c r="K7833" i="1"/>
  <c r="K7834" i="1"/>
  <c r="K7835" i="1"/>
  <c r="K7836" i="1"/>
  <c r="K7837" i="1"/>
  <c r="K7838" i="1"/>
  <c r="K7839" i="1"/>
  <c r="K7840" i="1"/>
  <c r="K7841" i="1"/>
  <c r="K7842" i="1"/>
  <c r="K7843" i="1"/>
  <c r="K7844" i="1"/>
  <c r="K7845" i="1"/>
  <c r="K7846" i="1"/>
  <c r="K7847" i="1"/>
  <c r="K7848" i="1"/>
  <c r="K7849" i="1"/>
  <c r="K7850" i="1"/>
  <c r="K7851" i="1"/>
  <c r="K7852" i="1"/>
  <c r="K7853" i="1"/>
  <c r="K7854" i="1"/>
  <c r="K7855" i="1"/>
  <c r="K7856" i="1"/>
  <c r="K7857" i="1"/>
  <c r="K7858" i="1"/>
  <c r="K7859" i="1"/>
  <c r="K7860" i="1"/>
  <c r="K7861" i="1"/>
  <c r="K7862" i="1"/>
  <c r="K7863" i="1"/>
  <c r="K7864" i="1"/>
  <c r="K7865" i="1"/>
  <c r="K7866" i="1"/>
  <c r="K7867" i="1"/>
  <c r="K7868" i="1"/>
  <c r="K7869" i="1"/>
  <c r="K7870" i="1"/>
  <c r="K7871" i="1"/>
  <c r="K7872" i="1"/>
  <c r="K7873" i="1"/>
  <c r="K7874" i="1"/>
  <c r="K7875" i="1"/>
  <c r="K7876" i="1"/>
  <c r="K7877" i="1"/>
  <c r="K7878" i="1"/>
  <c r="K7879" i="1"/>
  <c r="K7880" i="1"/>
  <c r="K7881" i="1"/>
  <c r="K7882" i="1"/>
  <c r="K7883" i="1"/>
  <c r="K7884" i="1"/>
  <c r="K7885" i="1"/>
  <c r="K7886" i="1"/>
  <c r="K7887" i="1"/>
  <c r="K7888" i="1"/>
  <c r="K7889" i="1"/>
  <c r="K7890" i="1"/>
  <c r="K7891" i="1"/>
  <c r="K7892" i="1"/>
  <c r="K7893" i="1"/>
  <c r="K7894" i="1"/>
  <c r="K7895" i="1"/>
  <c r="K7896" i="1"/>
  <c r="K7897" i="1"/>
  <c r="K7898" i="1"/>
  <c r="K7899" i="1"/>
  <c r="K7900" i="1"/>
  <c r="K7901" i="1"/>
  <c r="K7902" i="1"/>
  <c r="K7903" i="1"/>
  <c r="K7904" i="1"/>
  <c r="K7905" i="1"/>
  <c r="K7906" i="1"/>
  <c r="K7907" i="1"/>
  <c r="K7908" i="1"/>
  <c r="K7909" i="1"/>
  <c r="K7910" i="1"/>
  <c r="K7911" i="1"/>
  <c r="K7912" i="1"/>
  <c r="K7913" i="1"/>
  <c r="K7914" i="1"/>
  <c r="K7915" i="1"/>
  <c r="K7916" i="1"/>
  <c r="K7917" i="1"/>
  <c r="K7918" i="1"/>
  <c r="K7919" i="1"/>
  <c r="K7920" i="1"/>
  <c r="K7921" i="1"/>
  <c r="K7922" i="1"/>
  <c r="K7923" i="1"/>
  <c r="K7924" i="1"/>
  <c r="K7925" i="1"/>
  <c r="K7926" i="1"/>
  <c r="K7927" i="1"/>
  <c r="K7928" i="1"/>
  <c r="K7929" i="1"/>
  <c r="K7930" i="1"/>
  <c r="K7931" i="1"/>
  <c r="K7932" i="1"/>
  <c r="K7933" i="1"/>
  <c r="K7934" i="1"/>
  <c r="K7935" i="1"/>
  <c r="K7936" i="1"/>
  <c r="K7937" i="1"/>
  <c r="K7938" i="1"/>
  <c r="K7939" i="1"/>
  <c r="K7940" i="1"/>
  <c r="K7941" i="1"/>
  <c r="K7942" i="1"/>
  <c r="K7943" i="1"/>
  <c r="K7944" i="1"/>
  <c r="K7945" i="1"/>
  <c r="K7946" i="1"/>
  <c r="K7947" i="1"/>
  <c r="K7948" i="1"/>
  <c r="K7949" i="1"/>
  <c r="K7950" i="1"/>
  <c r="K7951" i="1"/>
  <c r="K7952" i="1"/>
  <c r="K7953" i="1"/>
  <c r="K7954" i="1"/>
  <c r="K7955" i="1"/>
  <c r="K7956" i="1"/>
  <c r="K7957" i="1"/>
  <c r="K7958" i="1"/>
  <c r="K7959" i="1"/>
  <c r="K7960" i="1"/>
  <c r="K7961" i="1"/>
  <c r="K7962" i="1"/>
  <c r="K7963" i="1"/>
  <c r="K7964" i="1"/>
  <c r="K7965" i="1"/>
  <c r="K7966" i="1"/>
  <c r="K7967" i="1"/>
  <c r="K7968" i="1"/>
  <c r="K7969" i="1"/>
  <c r="K7970" i="1"/>
  <c r="K7971" i="1"/>
  <c r="K7972" i="1"/>
  <c r="K7973" i="1"/>
  <c r="K7974" i="1"/>
  <c r="K7975" i="1"/>
  <c r="K7976" i="1"/>
  <c r="K7977" i="1"/>
  <c r="K7978" i="1"/>
  <c r="K7979" i="1"/>
  <c r="K7980" i="1"/>
  <c r="K7981" i="1"/>
  <c r="K7982" i="1"/>
  <c r="K7983" i="1"/>
  <c r="K7984" i="1"/>
  <c r="K7985" i="1"/>
  <c r="K7986" i="1"/>
  <c r="K7987" i="1"/>
  <c r="K7988" i="1"/>
  <c r="K7989" i="1"/>
  <c r="K7990" i="1"/>
  <c r="K7991" i="1"/>
  <c r="K7992" i="1"/>
  <c r="K7993" i="1"/>
  <c r="K7994" i="1"/>
  <c r="K7995" i="1"/>
  <c r="K7996" i="1"/>
  <c r="K7997" i="1"/>
  <c r="K7998" i="1"/>
  <c r="K7999" i="1"/>
  <c r="K8000" i="1"/>
  <c r="K8001" i="1"/>
  <c r="K8002" i="1"/>
  <c r="K8003" i="1"/>
  <c r="K8004" i="1"/>
  <c r="K8005" i="1"/>
  <c r="K8006" i="1"/>
  <c r="K8007" i="1"/>
  <c r="K8008" i="1"/>
  <c r="K8009" i="1"/>
  <c r="K8010" i="1"/>
  <c r="K8011" i="1"/>
  <c r="K8012" i="1"/>
  <c r="K8013" i="1"/>
  <c r="K8014" i="1"/>
  <c r="K8015" i="1"/>
  <c r="K8016" i="1"/>
  <c r="K8017" i="1"/>
  <c r="K8018" i="1"/>
  <c r="K8019" i="1"/>
  <c r="K8020" i="1"/>
  <c r="K8021" i="1"/>
  <c r="K8022" i="1"/>
  <c r="K8023" i="1"/>
  <c r="K8024" i="1"/>
  <c r="K8025" i="1"/>
  <c r="K8026" i="1"/>
  <c r="K8027" i="1"/>
  <c r="K8028" i="1"/>
  <c r="K8029" i="1"/>
  <c r="K8030" i="1"/>
  <c r="K8031" i="1"/>
  <c r="K8032" i="1"/>
  <c r="K8033" i="1"/>
  <c r="K8034" i="1"/>
  <c r="K8035" i="1"/>
  <c r="K8036" i="1"/>
  <c r="K8037" i="1"/>
  <c r="K8038" i="1"/>
  <c r="K8039" i="1"/>
  <c r="K8040" i="1"/>
  <c r="K8041" i="1"/>
  <c r="K8042" i="1"/>
  <c r="K8043" i="1"/>
  <c r="K8044" i="1"/>
  <c r="K8045" i="1"/>
  <c r="K8046" i="1"/>
  <c r="K8047" i="1"/>
  <c r="K8048" i="1"/>
  <c r="K8049" i="1"/>
  <c r="K8050" i="1"/>
  <c r="K8051" i="1"/>
  <c r="K8052" i="1"/>
  <c r="K8053" i="1"/>
  <c r="K8054" i="1"/>
  <c r="K8055" i="1"/>
  <c r="K8056" i="1"/>
  <c r="K8057" i="1"/>
  <c r="K8058" i="1"/>
  <c r="K8059" i="1"/>
  <c r="K8060" i="1"/>
  <c r="K8061" i="1"/>
  <c r="K8062" i="1"/>
  <c r="K8063" i="1"/>
  <c r="K8064" i="1"/>
  <c r="K8065" i="1"/>
  <c r="K8066" i="1"/>
  <c r="K8067" i="1"/>
  <c r="K8068" i="1"/>
  <c r="K8069" i="1"/>
  <c r="K8070" i="1"/>
  <c r="K8071" i="1"/>
  <c r="K8072" i="1"/>
  <c r="K8073" i="1"/>
  <c r="K8074" i="1"/>
  <c r="K8075" i="1"/>
  <c r="K8076" i="1"/>
  <c r="K8077" i="1"/>
  <c r="K8078" i="1"/>
  <c r="K8079" i="1"/>
  <c r="K8080" i="1"/>
  <c r="K8081" i="1"/>
  <c r="K8082" i="1"/>
  <c r="K8083" i="1"/>
  <c r="K8084" i="1"/>
  <c r="K8085" i="1"/>
  <c r="K8086" i="1"/>
  <c r="K8087" i="1"/>
  <c r="K8088" i="1"/>
  <c r="K8089" i="1"/>
  <c r="K8090" i="1"/>
  <c r="K8091" i="1"/>
  <c r="K8092" i="1"/>
  <c r="K8093" i="1"/>
  <c r="K8094" i="1"/>
  <c r="K8095" i="1"/>
  <c r="K8096" i="1"/>
  <c r="K8097" i="1"/>
  <c r="K8098" i="1"/>
  <c r="K8099" i="1"/>
  <c r="K8100" i="1"/>
  <c r="K8101" i="1"/>
  <c r="K8102" i="1"/>
  <c r="K8103" i="1"/>
  <c r="K8104" i="1"/>
  <c r="K8105" i="1"/>
  <c r="K8106" i="1"/>
  <c r="K8107" i="1"/>
  <c r="K8108" i="1"/>
  <c r="K8109" i="1"/>
  <c r="K8110" i="1"/>
  <c r="K8111" i="1"/>
  <c r="K8112" i="1"/>
  <c r="K8113" i="1"/>
  <c r="K8114" i="1"/>
  <c r="K8115" i="1"/>
  <c r="K8116" i="1"/>
  <c r="K8117" i="1"/>
  <c r="K8118" i="1"/>
  <c r="K8119" i="1"/>
  <c r="K8120" i="1"/>
  <c r="K8121" i="1"/>
  <c r="K8122" i="1"/>
  <c r="K8123" i="1"/>
  <c r="K8124" i="1"/>
  <c r="K8125" i="1"/>
  <c r="K8126" i="1"/>
  <c r="K8127" i="1"/>
  <c r="K8128" i="1"/>
  <c r="K8129" i="1"/>
  <c r="K8130" i="1"/>
  <c r="K8131" i="1"/>
  <c r="K8132" i="1"/>
  <c r="K8133" i="1"/>
  <c r="K8134" i="1"/>
  <c r="K8135" i="1"/>
  <c r="K8136" i="1"/>
  <c r="K8137" i="1"/>
  <c r="K8138" i="1"/>
  <c r="K8139" i="1"/>
  <c r="K8140" i="1"/>
  <c r="K8141" i="1"/>
  <c r="K8142" i="1"/>
  <c r="K8143" i="1"/>
  <c r="K8144" i="1"/>
  <c r="K8145" i="1"/>
  <c r="K8146" i="1"/>
  <c r="K8147" i="1"/>
  <c r="K8148" i="1"/>
  <c r="K8149" i="1"/>
  <c r="K8150" i="1"/>
  <c r="K8151" i="1"/>
  <c r="K8152" i="1"/>
  <c r="K8153" i="1"/>
  <c r="K8154" i="1"/>
  <c r="K8155" i="1"/>
  <c r="K8156" i="1"/>
  <c r="K8157" i="1"/>
  <c r="K8158" i="1"/>
  <c r="K8159" i="1"/>
  <c r="K8160" i="1"/>
  <c r="K8161" i="1"/>
  <c r="K8162" i="1"/>
  <c r="K8163" i="1"/>
  <c r="K8164" i="1"/>
  <c r="K8165" i="1"/>
  <c r="K8166" i="1"/>
  <c r="K8167" i="1"/>
  <c r="K8168" i="1"/>
  <c r="K8169" i="1"/>
  <c r="K8170" i="1"/>
  <c r="K8171" i="1"/>
  <c r="K8172" i="1"/>
  <c r="K8173" i="1"/>
  <c r="K8174" i="1"/>
  <c r="K8175" i="1"/>
  <c r="K8176" i="1"/>
  <c r="K8177" i="1"/>
  <c r="K8178" i="1"/>
  <c r="K8179" i="1"/>
  <c r="K8180" i="1"/>
  <c r="K8181" i="1"/>
  <c r="K8182" i="1"/>
  <c r="K8183" i="1"/>
  <c r="K8184" i="1"/>
  <c r="K8185" i="1"/>
  <c r="K8186" i="1"/>
  <c r="K8187" i="1"/>
  <c r="K8188" i="1"/>
  <c r="K8189" i="1"/>
  <c r="K8190" i="1"/>
  <c r="K8191" i="1"/>
  <c r="K8192" i="1"/>
  <c r="K8193" i="1"/>
  <c r="K8194" i="1"/>
  <c r="K8195" i="1"/>
  <c r="K8196" i="1"/>
  <c r="K8197" i="1"/>
  <c r="K8198" i="1"/>
  <c r="K8199" i="1"/>
  <c r="K8200" i="1"/>
  <c r="K8201" i="1"/>
  <c r="K8202" i="1"/>
  <c r="K8203" i="1"/>
  <c r="K8204" i="1"/>
  <c r="K8205" i="1"/>
  <c r="K8206" i="1"/>
  <c r="K8207" i="1"/>
  <c r="K8208" i="1"/>
  <c r="K8209" i="1"/>
  <c r="K8210" i="1"/>
  <c r="K8211" i="1"/>
  <c r="K8212" i="1"/>
  <c r="K8213" i="1"/>
  <c r="K8214" i="1"/>
  <c r="K8215" i="1"/>
  <c r="K8216" i="1"/>
  <c r="K8217" i="1"/>
  <c r="K8218" i="1"/>
  <c r="K8219" i="1"/>
  <c r="K8220" i="1"/>
  <c r="K8221" i="1"/>
  <c r="K8222" i="1"/>
  <c r="K8223" i="1"/>
  <c r="K8224" i="1"/>
  <c r="K8225" i="1"/>
  <c r="K8226" i="1"/>
  <c r="K8227" i="1"/>
  <c r="K8228" i="1"/>
  <c r="K8229" i="1"/>
  <c r="K8230" i="1"/>
  <c r="K8231" i="1"/>
  <c r="K8232" i="1"/>
  <c r="K8233" i="1"/>
  <c r="K8234" i="1"/>
  <c r="K8235" i="1"/>
  <c r="K8236" i="1"/>
  <c r="K8237" i="1"/>
  <c r="K8238" i="1"/>
  <c r="K8239" i="1"/>
  <c r="K8240" i="1"/>
  <c r="K8241" i="1"/>
  <c r="K8242" i="1"/>
  <c r="K8243" i="1"/>
  <c r="K8244" i="1"/>
  <c r="K8245" i="1"/>
  <c r="K8246" i="1"/>
  <c r="K8247" i="1"/>
  <c r="K8248" i="1"/>
  <c r="K8249" i="1"/>
  <c r="K8250" i="1"/>
  <c r="K8251" i="1"/>
  <c r="K8252" i="1"/>
  <c r="K8253" i="1"/>
  <c r="K8254" i="1"/>
  <c r="K8255" i="1"/>
  <c r="K8256" i="1"/>
  <c r="K8257" i="1"/>
  <c r="K8258" i="1"/>
  <c r="K8259" i="1"/>
  <c r="K8260" i="1"/>
  <c r="K8261" i="1"/>
  <c r="K8262" i="1"/>
  <c r="K8263" i="1"/>
  <c r="K8264" i="1"/>
  <c r="K8265" i="1"/>
  <c r="K8266" i="1"/>
  <c r="K8267" i="1"/>
  <c r="K8268" i="1"/>
  <c r="K8269" i="1"/>
  <c r="K8270" i="1"/>
  <c r="K8271" i="1"/>
  <c r="K8272" i="1"/>
  <c r="K8273" i="1"/>
  <c r="K8274" i="1"/>
  <c r="K8275" i="1"/>
  <c r="K8276" i="1"/>
  <c r="K8277" i="1"/>
  <c r="K8278" i="1"/>
  <c r="K8279" i="1"/>
  <c r="K8280" i="1"/>
  <c r="K8281" i="1"/>
  <c r="K8282" i="1"/>
  <c r="K8283" i="1"/>
  <c r="K8284" i="1"/>
  <c r="K8285" i="1"/>
  <c r="K8286" i="1"/>
  <c r="K8287" i="1"/>
  <c r="K8288" i="1"/>
  <c r="K8289" i="1"/>
  <c r="K8290" i="1"/>
  <c r="K8291" i="1"/>
  <c r="K8292" i="1"/>
  <c r="K8293" i="1"/>
  <c r="K8294" i="1"/>
  <c r="K8295" i="1"/>
  <c r="K8296" i="1"/>
  <c r="K8297" i="1"/>
  <c r="K8298" i="1"/>
  <c r="K8299" i="1"/>
  <c r="K8300" i="1"/>
  <c r="K8301" i="1"/>
  <c r="K8302" i="1"/>
  <c r="K8303" i="1"/>
  <c r="K8304" i="1"/>
  <c r="K8305" i="1"/>
  <c r="K8306" i="1"/>
  <c r="K8307" i="1"/>
  <c r="K8308" i="1"/>
  <c r="K8309" i="1"/>
  <c r="K8310" i="1"/>
  <c r="K8311" i="1"/>
  <c r="K8312" i="1"/>
  <c r="K8313" i="1"/>
  <c r="K8314" i="1"/>
  <c r="K8315" i="1"/>
  <c r="K8316" i="1"/>
  <c r="K8317" i="1"/>
  <c r="K8318" i="1"/>
  <c r="K8319" i="1"/>
  <c r="K8320" i="1"/>
  <c r="K8321" i="1"/>
  <c r="K8322" i="1"/>
  <c r="K8323" i="1"/>
  <c r="K8324" i="1"/>
  <c r="K8325" i="1"/>
  <c r="K8326" i="1"/>
  <c r="K8327" i="1"/>
  <c r="K8328" i="1"/>
  <c r="K8329" i="1"/>
  <c r="K8330" i="1"/>
  <c r="K8331" i="1"/>
  <c r="K8332" i="1"/>
  <c r="K8333" i="1"/>
  <c r="K8334" i="1"/>
  <c r="K8335" i="1"/>
  <c r="K8336" i="1"/>
  <c r="K8337" i="1"/>
  <c r="K8338" i="1"/>
  <c r="K8339" i="1"/>
  <c r="K8340" i="1"/>
  <c r="K8341" i="1"/>
  <c r="K8342" i="1"/>
  <c r="K8343" i="1"/>
  <c r="K8344" i="1"/>
  <c r="K8345" i="1"/>
  <c r="K8346" i="1"/>
  <c r="K8347" i="1"/>
  <c r="K8348" i="1"/>
  <c r="K8349" i="1"/>
  <c r="K8350" i="1"/>
  <c r="K8351" i="1"/>
  <c r="K8352" i="1"/>
  <c r="K8353" i="1"/>
  <c r="K8354" i="1"/>
  <c r="K8355" i="1"/>
  <c r="K8356" i="1"/>
  <c r="K8357" i="1"/>
  <c r="K8358" i="1"/>
  <c r="K8359" i="1"/>
  <c r="K8360" i="1"/>
  <c r="K8361" i="1"/>
  <c r="K8362" i="1"/>
  <c r="K8363" i="1"/>
  <c r="K8364" i="1"/>
  <c r="K8365" i="1"/>
  <c r="K8366" i="1"/>
  <c r="K8367" i="1"/>
  <c r="K8368" i="1"/>
  <c r="K8369" i="1"/>
  <c r="K8370" i="1"/>
  <c r="K8371" i="1"/>
  <c r="K8372" i="1"/>
  <c r="K8373" i="1"/>
  <c r="K8374" i="1"/>
  <c r="K8375" i="1"/>
  <c r="K8376" i="1"/>
  <c r="K8377" i="1"/>
  <c r="K8378" i="1"/>
  <c r="K8379" i="1"/>
  <c r="K8380" i="1"/>
  <c r="K8381" i="1"/>
  <c r="K8382" i="1"/>
  <c r="K8383" i="1"/>
  <c r="K8384" i="1"/>
  <c r="K8385" i="1"/>
  <c r="K8386" i="1"/>
  <c r="K8387" i="1"/>
  <c r="K8388" i="1"/>
  <c r="K8389" i="1"/>
  <c r="K8390" i="1"/>
  <c r="K8391" i="1"/>
  <c r="K8392" i="1"/>
  <c r="K8393" i="1"/>
  <c r="K8394" i="1"/>
  <c r="K8395" i="1"/>
  <c r="K8396" i="1"/>
  <c r="K8397" i="1"/>
  <c r="K8398" i="1"/>
  <c r="K8399" i="1"/>
  <c r="K8400" i="1"/>
  <c r="K8401" i="1"/>
  <c r="K8402" i="1"/>
  <c r="K8403" i="1"/>
  <c r="K8404" i="1"/>
  <c r="K8405" i="1"/>
  <c r="K8406" i="1"/>
  <c r="K8407" i="1"/>
  <c r="K8408" i="1"/>
  <c r="K8409" i="1"/>
  <c r="K8410" i="1"/>
  <c r="K8411" i="1"/>
  <c r="K8412" i="1"/>
  <c r="K8413" i="1"/>
  <c r="K8414" i="1"/>
  <c r="K8415" i="1"/>
  <c r="K8416" i="1"/>
  <c r="K8417" i="1"/>
  <c r="K8418" i="1"/>
  <c r="K8419" i="1"/>
  <c r="K8420" i="1"/>
  <c r="K8421" i="1"/>
  <c r="K8422" i="1"/>
  <c r="K8423" i="1"/>
  <c r="K8424" i="1"/>
  <c r="K8425" i="1"/>
  <c r="K8426" i="1"/>
  <c r="K8427" i="1"/>
  <c r="K8428" i="1"/>
  <c r="K8429" i="1"/>
  <c r="K8430" i="1"/>
  <c r="K8431" i="1"/>
  <c r="K8432" i="1"/>
  <c r="K8433" i="1"/>
  <c r="K8434" i="1"/>
  <c r="K8435" i="1"/>
  <c r="K8436" i="1"/>
  <c r="K8437" i="1"/>
  <c r="K8438" i="1"/>
  <c r="K8439" i="1"/>
  <c r="K8440" i="1"/>
  <c r="K8441" i="1"/>
  <c r="K8442" i="1"/>
  <c r="K8443" i="1"/>
  <c r="K8444" i="1"/>
  <c r="K8445" i="1"/>
  <c r="K8446" i="1"/>
  <c r="K8447" i="1"/>
  <c r="K8448" i="1"/>
  <c r="K8449" i="1"/>
  <c r="K8450" i="1"/>
  <c r="K8451" i="1"/>
  <c r="K8452" i="1"/>
  <c r="K8453" i="1"/>
  <c r="K8454" i="1"/>
  <c r="K8455" i="1"/>
  <c r="K8456" i="1"/>
  <c r="K8457" i="1"/>
  <c r="K8458" i="1"/>
  <c r="K8459" i="1"/>
  <c r="K8460" i="1"/>
  <c r="K8461" i="1"/>
  <c r="K8462" i="1"/>
  <c r="K8463" i="1"/>
  <c r="K8464" i="1"/>
  <c r="K8465" i="1"/>
  <c r="K8466" i="1"/>
  <c r="K8467" i="1"/>
  <c r="K8468" i="1"/>
  <c r="K8469" i="1"/>
  <c r="K8470" i="1"/>
  <c r="K8471" i="1"/>
  <c r="K8472" i="1"/>
  <c r="K8473" i="1"/>
  <c r="K8474" i="1"/>
  <c r="K8475" i="1"/>
  <c r="K8476" i="1"/>
  <c r="K8477" i="1"/>
  <c r="K8478" i="1"/>
  <c r="K8479" i="1"/>
  <c r="K8480" i="1"/>
  <c r="K8481" i="1"/>
  <c r="K8482" i="1"/>
  <c r="K8483" i="1"/>
  <c r="K8484" i="1"/>
  <c r="K8485" i="1"/>
  <c r="K8486" i="1"/>
  <c r="K8487" i="1"/>
  <c r="K8488" i="1"/>
  <c r="K8489" i="1"/>
  <c r="K8490" i="1"/>
  <c r="K8491" i="1"/>
  <c r="K8492" i="1"/>
  <c r="K8493" i="1"/>
  <c r="K8494" i="1"/>
  <c r="K8495" i="1"/>
  <c r="K8496" i="1"/>
  <c r="K8497" i="1"/>
  <c r="K8498" i="1"/>
  <c r="K8499" i="1"/>
  <c r="K8500" i="1"/>
  <c r="K8501" i="1"/>
  <c r="K8502" i="1"/>
  <c r="K8503" i="1"/>
  <c r="K8504" i="1"/>
  <c r="K8505" i="1"/>
  <c r="K8506" i="1"/>
  <c r="K8507" i="1"/>
  <c r="K8508" i="1"/>
  <c r="K8509" i="1"/>
  <c r="K8510" i="1"/>
  <c r="K8511" i="1"/>
  <c r="K8512" i="1"/>
  <c r="K8513" i="1"/>
  <c r="K8514" i="1"/>
  <c r="K8515" i="1"/>
  <c r="K8516" i="1"/>
  <c r="K8517" i="1"/>
  <c r="K8518" i="1"/>
  <c r="K8519" i="1"/>
  <c r="K8520" i="1"/>
  <c r="K8521" i="1"/>
  <c r="K8522" i="1"/>
  <c r="K8523" i="1"/>
  <c r="K8524" i="1"/>
  <c r="K8525" i="1"/>
  <c r="K8526" i="1"/>
  <c r="K8527" i="1"/>
  <c r="K8528" i="1"/>
  <c r="K8529" i="1"/>
  <c r="K8530" i="1"/>
  <c r="K8531" i="1"/>
  <c r="K8532" i="1"/>
  <c r="K8533" i="1"/>
  <c r="K8534" i="1"/>
  <c r="K8535" i="1"/>
  <c r="K8536" i="1"/>
  <c r="K8537" i="1"/>
  <c r="K8538" i="1"/>
  <c r="K8539" i="1"/>
  <c r="K8540" i="1"/>
  <c r="K8541" i="1"/>
  <c r="K8542" i="1"/>
  <c r="K8543" i="1"/>
  <c r="K8544" i="1"/>
  <c r="K8545" i="1"/>
  <c r="K8546" i="1"/>
  <c r="K8547" i="1"/>
  <c r="K8548" i="1"/>
  <c r="K8549" i="1"/>
  <c r="K8550" i="1"/>
  <c r="K8551" i="1"/>
  <c r="K8552" i="1"/>
  <c r="K8553" i="1"/>
  <c r="K8554" i="1"/>
  <c r="K8555" i="1"/>
  <c r="K8556" i="1"/>
  <c r="K8557" i="1"/>
  <c r="K8558" i="1"/>
  <c r="K8559" i="1"/>
  <c r="K8560" i="1"/>
  <c r="K8561" i="1"/>
  <c r="K8562" i="1"/>
  <c r="K8563" i="1"/>
  <c r="K8564" i="1"/>
  <c r="K8565" i="1"/>
  <c r="K8566" i="1"/>
  <c r="K8567" i="1"/>
  <c r="K8568" i="1"/>
  <c r="K8569" i="1"/>
  <c r="K8570" i="1"/>
  <c r="K8571" i="1"/>
  <c r="K8572" i="1"/>
  <c r="K8573" i="1"/>
  <c r="K8574" i="1"/>
  <c r="K8575" i="1"/>
  <c r="K8576" i="1"/>
  <c r="K8577" i="1"/>
  <c r="K8578" i="1"/>
  <c r="K8579" i="1"/>
  <c r="K8580" i="1"/>
  <c r="K8581" i="1"/>
  <c r="K8582" i="1"/>
  <c r="K8583" i="1"/>
  <c r="K8584" i="1"/>
  <c r="K8585" i="1"/>
  <c r="K8586" i="1"/>
  <c r="K8587" i="1"/>
  <c r="K8588" i="1"/>
  <c r="K8589" i="1"/>
  <c r="K8590" i="1"/>
  <c r="K8591" i="1"/>
  <c r="K8592" i="1"/>
  <c r="K8593" i="1"/>
  <c r="K8594" i="1"/>
  <c r="K8595" i="1"/>
  <c r="K8596" i="1"/>
  <c r="K8597" i="1"/>
  <c r="K8598" i="1"/>
  <c r="K8599" i="1"/>
  <c r="K8600" i="1"/>
  <c r="K8601" i="1"/>
  <c r="K8602" i="1"/>
  <c r="K8603" i="1"/>
  <c r="K8604" i="1"/>
  <c r="K8605" i="1"/>
  <c r="K8606" i="1"/>
  <c r="K8607" i="1"/>
  <c r="K8608" i="1"/>
  <c r="K8609" i="1"/>
  <c r="K8610" i="1"/>
  <c r="K8611" i="1"/>
  <c r="K8612" i="1"/>
  <c r="K8613" i="1"/>
  <c r="K8614" i="1"/>
  <c r="K8615" i="1"/>
  <c r="K8616" i="1"/>
  <c r="K8617" i="1"/>
  <c r="K8618" i="1"/>
  <c r="K8619" i="1"/>
  <c r="K8620" i="1"/>
  <c r="K8621" i="1"/>
  <c r="K8622" i="1"/>
  <c r="K8623" i="1"/>
  <c r="K8624" i="1"/>
  <c r="K8625" i="1"/>
  <c r="K8626" i="1"/>
  <c r="K8627" i="1"/>
  <c r="K8628" i="1"/>
  <c r="K8629" i="1"/>
  <c r="K8630" i="1"/>
  <c r="K8631" i="1"/>
  <c r="K8632" i="1"/>
  <c r="K8633" i="1"/>
  <c r="K8634" i="1"/>
  <c r="K8635" i="1"/>
  <c r="K8636" i="1"/>
  <c r="K8637" i="1"/>
  <c r="K8638" i="1"/>
  <c r="K8639" i="1"/>
  <c r="K8640" i="1"/>
  <c r="K8641" i="1"/>
  <c r="K8642" i="1"/>
  <c r="K8643" i="1"/>
  <c r="K8644" i="1"/>
  <c r="K8645" i="1"/>
  <c r="K8646" i="1"/>
  <c r="K8647" i="1"/>
  <c r="K8648" i="1"/>
  <c r="K8649" i="1"/>
  <c r="K8650" i="1"/>
  <c r="K8651" i="1"/>
  <c r="K8652" i="1"/>
  <c r="K8653" i="1"/>
  <c r="K8654" i="1"/>
  <c r="K8655" i="1"/>
  <c r="K8656" i="1"/>
  <c r="K8657" i="1"/>
  <c r="K8658" i="1"/>
  <c r="K8659" i="1"/>
  <c r="K8660" i="1"/>
  <c r="K8661" i="1"/>
  <c r="K8662" i="1"/>
  <c r="K8663" i="1"/>
  <c r="K8664" i="1"/>
  <c r="K8665" i="1"/>
  <c r="K8666" i="1"/>
  <c r="K8667" i="1"/>
  <c r="K8668" i="1"/>
  <c r="K8669" i="1"/>
  <c r="K8670" i="1"/>
  <c r="K8671" i="1"/>
  <c r="K8672" i="1"/>
  <c r="K8673" i="1"/>
  <c r="K8674" i="1"/>
  <c r="K8675" i="1"/>
  <c r="K8676" i="1"/>
  <c r="K8677" i="1"/>
  <c r="K8678" i="1"/>
  <c r="K8679" i="1"/>
  <c r="K8680" i="1"/>
  <c r="K8681" i="1"/>
  <c r="K8682" i="1"/>
  <c r="K8683" i="1"/>
  <c r="K8684" i="1"/>
  <c r="K8685" i="1"/>
  <c r="K8686" i="1"/>
  <c r="K8687" i="1"/>
  <c r="K8688" i="1"/>
  <c r="K8689" i="1"/>
  <c r="K8690" i="1"/>
  <c r="K8691" i="1"/>
  <c r="K8692" i="1"/>
  <c r="K8693" i="1"/>
  <c r="K8694" i="1"/>
  <c r="K8695" i="1"/>
  <c r="K8696" i="1"/>
  <c r="K8697" i="1"/>
  <c r="K8698" i="1"/>
  <c r="K8699" i="1"/>
  <c r="K8700" i="1"/>
  <c r="K8701" i="1"/>
  <c r="K8702" i="1"/>
  <c r="K8703" i="1"/>
  <c r="K8704" i="1"/>
  <c r="K8705" i="1"/>
  <c r="K8706" i="1"/>
  <c r="K8707" i="1"/>
  <c r="K8708" i="1"/>
  <c r="K8709" i="1"/>
  <c r="K8710" i="1"/>
  <c r="K8711" i="1"/>
  <c r="K8712" i="1"/>
  <c r="K8713" i="1"/>
  <c r="K8714" i="1"/>
  <c r="K8715" i="1"/>
  <c r="K8716" i="1"/>
  <c r="K8717" i="1"/>
  <c r="K8718" i="1"/>
  <c r="K8719" i="1"/>
  <c r="K8720" i="1"/>
  <c r="K8721" i="1"/>
  <c r="K8722" i="1"/>
  <c r="K8723" i="1"/>
  <c r="K8724" i="1"/>
  <c r="K8725" i="1"/>
  <c r="K8726" i="1"/>
  <c r="K8727" i="1"/>
  <c r="K8728" i="1"/>
  <c r="K8729" i="1"/>
  <c r="K8730" i="1"/>
  <c r="K8731" i="1"/>
  <c r="K8732" i="1"/>
  <c r="K8733" i="1"/>
  <c r="K8734" i="1"/>
  <c r="K8735" i="1"/>
  <c r="K8736" i="1"/>
  <c r="K8737" i="1"/>
  <c r="K8738" i="1"/>
  <c r="K8739" i="1"/>
  <c r="K8740" i="1"/>
  <c r="K8741" i="1"/>
  <c r="K8742" i="1"/>
  <c r="K8743" i="1"/>
  <c r="K8744" i="1"/>
  <c r="K8745" i="1"/>
  <c r="K8746" i="1"/>
  <c r="K8747" i="1"/>
  <c r="K8748" i="1"/>
  <c r="K8749" i="1"/>
  <c r="K8750" i="1"/>
  <c r="K8751" i="1"/>
  <c r="K8752" i="1"/>
  <c r="K8753" i="1"/>
  <c r="K8754" i="1"/>
  <c r="K8755" i="1"/>
  <c r="K8756" i="1"/>
  <c r="K8757" i="1"/>
  <c r="K8758" i="1"/>
  <c r="K8759" i="1"/>
  <c r="K8760" i="1"/>
  <c r="K8761" i="1"/>
  <c r="K8762" i="1"/>
  <c r="K8763" i="1"/>
  <c r="K8764" i="1"/>
  <c r="K8765" i="1"/>
  <c r="K8766" i="1"/>
  <c r="K8767" i="1"/>
  <c r="K8768" i="1"/>
  <c r="K8769" i="1"/>
  <c r="K8770" i="1"/>
  <c r="K8771" i="1"/>
  <c r="K8772" i="1"/>
  <c r="K8773" i="1"/>
  <c r="K8774" i="1"/>
  <c r="K8775" i="1"/>
  <c r="K8776" i="1"/>
  <c r="K8777" i="1"/>
  <c r="K8778" i="1"/>
  <c r="K8779" i="1"/>
  <c r="K8780" i="1"/>
  <c r="K8781" i="1"/>
  <c r="K8782" i="1"/>
  <c r="K8783" i="1"/>
  <c r="K8784" i="1"/>
  <c r="K8785" i="1"/>
  <c r="K8786" i="1"/>
  <c r="K8787" i="1"/>
  <c r="K8788" i="1"/>
  <c r="K8789" i="1"/>
  <c r="K8790" i="1"/>
  <c r="K8791" i="1"/>
  <c r="K8792" i="1"/>
  <c r="K8793" i="1"/>
  <c r="K8794" i="1"/>
  <c r="K8795" i="1"/>
  <c r="K8796" i="1"/>
  <c r="K8797" i="1"/>
  <c r="K8798" i="1"/>
  <c r="K8799" i="1"/>
  <c r="K8800" i="1"/>
  <c r="K8801" i="1"/>
  <c r="K8802" i="1"/>
  <c r="K8803" i="1"/>
  <c r="K8804" i="1"/>
  <c r="K8805" i="1"/>
  <c r="K8806" i="1"/>
  <c r="K8807" i="1"/>
  <c r="K8808" i="1"/>
  <c r="K8809" i="1"/>
  <c r="K8810" i="1"/>
  <c r="K8811" i="1"/>
  <c r="K8812" i="1"/>
  <c r="K8813" i="1"/>
  <c r="K8814" i="1"/>
  <c r="K8815" i="1"/>
  <c r="K8816" i="1"/>
  <c r="K8817" i="1"/>
  <c r="K8818" i="1"/>
  <c r="K8819" i="1"/>
  <c r="K8820" i="1"/>
  <c r="K8821" i="1"/>
  <c r="K8822" i="1"/>
  <c r="K8823" i="1"/>
  <c r="K8824" i="1"/>
  <c r="K8825" i="1"/>
  <c r="K8826" i="1"/>
  <c r="K8827" i="1"/>
  <c r="K8828" i="1"/>
  <c r="K8829" i="1"/>
  <c r="K8830" i="1"/>
  <c r="K8831" i="1"/>
  <c r="K8832" i="1"/>
  <c r="K8833" i="1"/>
  <c r="K8834" i="1"/>
  <c r="K8835" i="1"/>
  <c r="K8836" i="1"/>
  <c r="K8837" i="1"/>
  <c r="K8838" i="1"/>
  <c r="K8839" i="1"/>
  <c r="K8840" i="1"/>
  <c r="K8841" i="1"/>
  <c r="K8842" i="1"/>
  <c r="K8843" i="1"/>
  <c r="K8844" i="1"/>
  <c r="K8845" i="1"/>
  <c r="K8846" i="1"/>
  <c r="K8847" i="1"/>
  <c r="K8848" i="1"/>
  <c r="K8849" i="1"/>
  <c r="K8850" i="1"/>
  <c r="K8851" i="1"/>
  <c r="K8852" i="1"/>
  <c r="K8853" i="1"/>
  <c r="K8854" i="1"/>
  <c r="K8855" i="1"/>
  <c r="K8856" i="1"/>
  <c r="K8857" i="1"/>
  <c r="K8858" i="1"/>
  <c r="K8859" i="1"/>
  <c r="K8860" i="1"/>
  <c r="K8861" i="1"/>
  <c r="K8862" i="1"/>
  <c r="K8863" i="1"/>
  <c r="K8864" i="1"/>
  <c r="K8865" i="1"/>
  <c r="K8866" i="1"/>
  <c r="K8867" i="1"/>
  <c r="K8868" i="1"/>
  <c r="K8869" i="1"/>
  <c r="K8870" i="1"/>
  <c r="K8871" i="1"/>
  <c r="K8872" i="1"/>
  <c r="K8873" i="1"/>
  <c r="K8874" i="1"/>
  <c r="K8875" i="1"/>
  <c r="K8876" i="1"/>
  <c r="K8877" i="1"/>
  <c r="K8878" i="1"/>
  <c r="K8879" i="1"/>
  <c r="K8880" i="1"/>
  <c r="K8881" i="1"/>
  <c r="K8882" i="1"/>
  <c r="K8883" i="1"/>
  <c r="K8884" i="1"/>
  <c r="K8885" i="1"/>
  <c r="K8886" i="1"/>
  <c r="K8887" i="1"/>
  <c r="K8888" i="1"/>
  <c r="K8889" i="1"/>
  <c r="K8890" i="1"/>
  <c r="K8891" i="1"/>
  <c r="K8892" i="1"/>
  <c r="K8893" i="1"/>
  <c r="K8894" i="1"/>
  <c r="K8895" i="1"/>
  <c r="K8896" i="1"/>
  <c r="K8897" i="1"/>
  <c r="K8898" i="1"/>
  <c r="K8899" i="1"/>
  <c r="K8900" i="1"/>
  <c r="K8901" i="1"/>
  <c r="K8902" i="1"/>
  <c r="K8903" i="1"/>
  <c r="K8904" i="1"/>
  <c r="K8905" i="1"/>
  <c r="K8906" i="1"/>
  <c r="K8907" i="1"/>
  <c r="K8908" i="1"/>
  <c r="K8909" i="1"/>
  <c r="K8910" i="1"/>
  <c r="K8911" i="1"/>
  <c r="K8912" i="1"/>
  <c r="K8913" i="1"/>
  <c r="K8914" i="1"/>
  <c r="K8915" i="1"/>
  <c r="K8916" i="1"/>
  <c r="K8917" i="1"/>
  <c r="K8918" i="1"/>
  <c r="K8919" i="1"/>
  <c r="K8920" i="1"/>
  <c r="K8921" i="1"/>
  <c r="K8922" i="1"/>
  <c r="K8923" i="1"/>
  <c r="K8924" i="1"/>
  <c r="K8925" i="1"/>
  <c r="K8926" i="1"/>
  <c r="K8927" i="1"/>
  <c r="K8928" i="1"/>
  <c r="K8929" i="1"/>
  <c r="K8930" i="1"/>
  <c r="K8931" i="1"/>
  <c r="K8932" i="1"/>
  <c r="K8933" i="1"/>
  <c r="K8934" i="1"/>
  <c r="K8935" i="1"/>
  <c r="K8936" i="1"/>
  <c r="K8937" i="1"/>
  <c r="K8938" i="1"/>
  <c r="K8939" i="1"/>
  <c r="K8940" i="1"/>
  <c r="K8941" i="1"/>
  <c r="K8942" i="1"/>
  <c r="K8943" i="1"/>
  <c r="K8944" i="1"/>
  <c r="K8945" i="1"/>
  <c r="K8946" i="1"/>
  <c r="K8947" i="1"/>
  <c r="K8948" i="1"/>
  <c r="K8949" i="1"/>
  <c r="K8950" i="1"/>
  <c r="K8951" i="1"/>
  <c r="K8952" i="1"/>
  <c r="K8953" i="1"/>
  <c r="K8954" i="1"/>
  <c r="K8955" i="1"/>
  <c r="K8956" i="1"/>
  <c r="K8957" i="1"/>
  <c r="K8958" i="1"/>
  <c r="K8959" i="1"/>
  <c r="K8960" i="1"/>
  <c r="K8961" i="1"/>
  <c r="K8962" i="1"/>
  <c r="K8963" i="1"/>
  <c r="K8964" i="1"/>
  <c r="K8965" i="1"/>
  <c r="K8966" i="1"/>
  <c r="K8967" i="1"/>
  <c r="K8968" i="1"/>
  <c r="K8969" i="1"/>
  <c r="K8970" i="1"/>
  <c r="K8971" i="1"/>
  <c r="K8972" i="1"/>
  <c r="K8973" i="1"/>
  <c r="K8974" i="1"/>
  <c r="K8975" i="1"/>
  <c r="K8976" i="1"/>
  <c r="K8977" i="1"/>
  <c r="K8978" i="1"/>
  <c r="K8979" i="1"/>
  <c r="K8980" i="1"/>
  <c r="K8981" i="1"/>
  <c r="K8982" i="1"/>
  <c r="K8983" i="1"/>
  <c r="K8984" i="1"/>
  <c r="K8985" i="1"/>
  <c r="K8986" i="1"/>
  <c r="K8987" i="1"/>
  <c r="K8988" i="1"/>
  <c r="K8989" i="1"/>
  <c r="K8990" i="1"/>
  <c r="K8991" i="1"/>
  <c r="K8992" i="1"/>
  <c r="K8993" i="1"/>
  <c r="K8994" i="1"/>
  <c r="K8995" i="1"/>
  <c r="K8996" i="1"/>
  <c r="K8997" i="1"/>
  <c r="K8998" i="1"/>
  <c r="K8999" i="1"/>
  <c r="K9000" i="1"/>
  <c r="K9001" i="1"/>
  <c r="K9002" i="1"/>
  <c r="K9003" i="1"/>
  <c r="K9004" i="1"/>
  <c r="K9005" i="1"/>
  <c r="K9006" i="1"/>
  <c r="K9007" i="1"/>
  <c r="K9008" i="1"/>
  <c r="K9009" i="1"/>
  <c r="K9010" i="1"/>
  <c r="K9011" i="1"/>
  <c r="K9012" i="1"/>
  <c r="K9013" i="1"/>
  <c r="K9014" i="1"/>
  <c r="K9015" i="1"/>
  <c r="K9016" i="1"/>
  <c r="K9017" i="1"/>
  <c r="K9018" i="1"/>
  <c r="K9019" i="1"/>
  <c r="K9020" i="1"/>
  <c r="K9021" i="1"/>
  <c r="K9022" i="1"/>
  <c r="K9023" i="1"/>
  <c r="K9024" i="1"/>
  <c r="K9025" i="1"/>
  <c r="K9026" i="1"/>
  <c r="K9027" i="1"/>
  <c r="K9028" i="1"/>
  <c r="K9029" i="1"/>
  <c r="K9030" i="1"/>
  <c r="K9031" i="1"/>
  <c r="K9032" i="1"/>
  <c r="K9033" i="1"/>
  <c r="K9034" i="1"/>
  <c r="K9035" i="1"/>
  <c r="K9036" i="1"/>
  <c r="K9037" i="1"/>
  <c r="K9038" i="1"/>
  <c r="K9039" i="1"/>
  <c r="K9040" i="1"/>
  <c r="K9041" i="1"/>
  <c r="K9042" i="1"/>
  <c r="K9043" i="1"/>
  <c r="K9044" i="1"/>
  <c r="K9045" i="1"/>
  <c r="K9046" i="1"/>
  <c r="K9047" i="1"/>
  <c r="K9048" i="1"/>
  <c r="K9049" i="1"/>
  <c r="K9050" i="1"/>
  <c r="K9051" i="1"/>
  <c r="K9052" i="1"/>
  <c r="K9053" i="1"/>
  <c r="K9054" i="1"/>
  <c r="K9055" i="1"/>
  <c r="K9056" i="1"/>
  <c r="K9057" i="1"/>
  <c r="K9058" i="1"/>
  <c r="K9059" i="1"/>
  <c r="K9060" i="1"/>
  <c r="K9061" i="1"/>
  <c r="K9062" i="1"/>
  <c r="K9063" i="1"/>
  <c r="K9064" i="1"/>
  <c r="K9065" i="1"/>
  <c r="K9066" i="1"/>
  <c r="K9067" i="1"/>
  <c r="K9068" i="1"/>
  <c r="K9069" i="1"/>
  <c r="K9070" i="1"/>
  <c r="K9071" i="1"/>
  <c r="K9072" i="1"/>
  <c r="K9073" i="1"/>
  <c r="K9074" i="1"/>
  <c r="K9075" i="1"/>
  <c r="K9076" i="1"/>
  <c r="K9077" i="1"/>
  <c r="K9078" i="1"/>
  <c r="K9079" i="1"/>
  <c r="K9080" i="1"/>
  <c r="K9081" i="1"/>
  <c r="K9082" i="1"/>
  <c r="K9083" i="1"/>
  <c r="K9084" i="1"/>
  <c r="K9085" i="1"/>
  <c r="K9086" i="1"/>
  <c r="K9087" i="1"/>
  <c r="K9088" i="1"/>
  <c r="K9089" i="1"/>
  <c r="K9090" i="1"/>
  <c r="K9091" i="1"/>
  <c r="K9092" i="1"/>
  <c r="K9093" i="1"/>
  <c r="K9094" i="1"/>
  <c r="K9095" i="1"/>
  <c r="K9096" i="1"/>
  <c r="K9097" i="1"/>
  <c r="K9098" i="1"/>
  <c r="K9099" i="1"/>
  <c r="K9100" i="1"/>
  <c r="K9101" i="1"/>
  <c r="K9102" i="1"/>
  <c r="K9103" i="1"/>
  <c r="K9104" i="1"/>
  <c r="K9105" i="1"/>
  <c r="K9106" i="1"/>
  <c r="K9107" i="1"/>
  <c r="K9108" i="1"/>
  <c r="K9109" i="1"/>
  <c r="K9110" i="1"/>
  <c r="K9111" i="1"/>
  <c r="K9112" i="1"/>
  <c r="K9113" i="1"/>
  <c r="K9114" i="1"/>
  <c r="K9115" i="1"/>
  <c r="K9116" i="1"/>
  <c r="K9117" i="1"/>
  <c r="K9118" i="1"/>
  <c r="K9119" i="1"/>
  <c r="K9120" i="1"/>
  <c r="K9121" i="1"/>
  <c r="K9122" i="1"/>
  <c r="K9123" i="1"/>
  <c r="K9124" i="1"/>
  <c r="K9125" i="1"/>
  <c r="K9126" i="1"/>
  <c r="K9127" i="1"/>
  <c r="K9128" i="1"/>
  <c r="K9129" i="1"/>
  <c r="K9130" i="1"/>
  <c r="K9131" i="1"/>
  <c r="K9132" i="1"/>
  <c r="K9133" i="1"/>
  <c r="K9134" i="1"/>
  <c r="K9135" i="1"/>
  <c r="K9136" i="1"/>
  <c r="K9137" i="1"/>
  <c r="K9138" i="1"/>
  <c r="K9139" i="1"/>
  <c r="K9140" i="1"/>
  <c r="K9141" i="1"/>
  <c r="K9142" i="1"/>
  <c r="K9143" i="1"/>
  <c r="K9144" i="1"/>
  <c r="K9145" i="1"/>
  <c r="K9146" i="1"/>
  <c r="K9147" i="1"/>
  <c r="K9148" i="1"/>
  <c r="K9149" i="1"/>
  <c r="K9150" i="1"/>
  <c r="K9151" i="1"/>
  <c r="K9152" i="1"/>
  <c r="K9153" i="1"/>
  <c r="K9154" i="1"/>
  <c r="K9155" i="1"/>
  <c r="K9156" i="1"/>
  <c r="K9157" i="1"/>
  <c r="K9158" i="1"/>
  <c r="K9159" i="1"/>
  <c r="K9160" i="1"/>
  <c r="K9161" i="1"/>
  <c r="K9162" i="1"/>
  <c r="K9163" i="1"/>
  <c r="K9164" i="1"/>
  <c r="K9165" i="1"/>
  <c r="K9166" i="1"/>
  <c r="K9167" i="1"/>
  <c r="K9168" i="1"/>
  <c r="K9169" i="1"/>
  <c r="K9170" i="1"/>
  <c r="K9171" i="1"/>
  <c r="K9172" i="1"/>
  <c r="K9173" i="1"/>
  <c r="K9174" i="1"/>
  <c r="K9175" i="1"/>
  <c r="K9176" i="1"/>
  <c r="K9177" i="1"/>
  <c r="K9178" i="1"/>
  <c r="K9179" i="1"/>
  <c r="K9180" i="1"/>
  <c r="K9181" i="1"/>
  <c r="K9182" i="1"/>
  <c r="K9183" i="1"/>
  <c r="K9184" i="1"/>
  <c r="K9185" i="1"/>
  <c r="K9186" i="1"/>
  <c r="K9187" i="1"/>
  <c r="K9188" i="1"/>
  <c r="K9189" i="1"/>
  <c r="K9190" i="1"/>
  <c r="K9191" i="1"/>
  <c r="K9192" i="1"/>
  <c r="K9193" i="1"/>
  <c r="K9194" i="1"/>
  <c r="K9195" i="1"/>
  <c r="K9196" i="1"/>
  <c r="K9197" i="1"/>
  <c r="K9198" i="1"/>
  <c r="K9199" i="1"/>
  <c r="K9200" i="1"/>
  <c r="K9201" i="1"/>
  <c r="K9202" i="1"/>
  <c r="K9203" i="1"/>
  <c r="K9204" i="1"/>
  <c r="K9205" i="1"/>
  <c r="K9206" i="1"/>
  <c r="K9207" i="1"/>
  <c r="K9208" i="1"/>
  <c r="K9209" i="1"/>
  <c r="K9210" i="1"/>
  <c r="K9211" i="1"/>
  <c r="K9212" i="1"/>
  <c r="K9213" i="1"/>
  <c r="K9214" i="1"/>
  <c r="K9215" i="1"/>
  <c r="K9216" i="1"/>
  <c r="K9217" i="1"/>
  <c r="K9218" i="1"/>
  <c r="K9219" i="1"/>
  <c r="K9220" i="1"/>
  <c r="K9221" i="1"/>
  <c r="K9222" i="1"/>
  <c r="K9223" i="1"/>
  <c r="K9224" i="1"/>
  <c r="K9225" i="1"/>
  <c r="K9226" i="1"/>
  <c r="K9227" i="1"/>
  <c r="K9228" i="1"/>
  <c r="K9229" i="1"/>
  <c r="K9230" i="1"/>
  <c r="K9231" i="1"/>
  <c r="K9232" i="1"/>
  <c r="K9233" i="1"/>
  <c r="K9234" i="1"/>
  <c r="K9235" i="1"/>
  <c r="K9236" i="1"/>
  <c r="K9237" i="1"/>
  <c r="K9238" i="1"/>
  <c r="K9239" i="1"/>
  <c r="K9240" i="1"/>
  <c r="K9241" i="1"/>
  <c r="K9242" i="1"/>
  <c r="K9243" i="1"/>
  <c r="K9244" i="1"/>
  <c r="K9245" i="1"/>
  <c r="K9246" i="1"/>
  <c r="K9247" i="1"/>
  <c r="K9248" i="1"/>
  <c r="K9249" i="1"/>
  <c r="K9250" i="1"/>
  <c r="K9251" i="1"/>
  <c r="K9252" i="1"/>
  <c r="K9253" i="1"/>
  <c r="K9254" i="1"/>
  <c r="K9255" i="1"/>
  <c r="K9256" i="1"/>
  <c r="K9257" i="1"/>
  <c r="K9258" i="1"/>
  <c r="K9259" i="1"/>
  <c r="K9260" i="1"/>
  <c r="K9261" i="1"/>
  <c r="K9262" i="1"/>
  <c r="K9263" i="1"/>
  <c r="K9264" i="1"/>
  <c r="K9265" i="1"/>
  <c r="K9266" i="1"/>
  <c r="K9267" i="1"/>
  <c r="K9268" i="1"/>
  <c r="K9269" i="1"/>
  <c r="K9270" i="1"/>
  <c r="K9271" i="1"/>
  <c r="K9272" i="1"/>
  <c r="K9273" i="1"/>
  <c r="K9274" i="1"/>
  <c r="K9275" i="1"/>
  <c r="K9276" i="1"/>
  <c r="K9277" i="1"/>
  <c r="K9278" i="1"/>
  <c r="K9279" i="1"/>
  <c r="K9280" i="1"/>
  <c r="K9281" i="1"/>
  <c r="K9282" i="1"/>
  <c r="K9283" i="1"/>
  <c r="K9284" i="1"/>
  <c r="K9285" i="1"/>
  <c r="K9286" i="1"/>
  <c r="K9287" i="1"/>
  <c r="K9288" i="1"/>
  <c r="K9289" i="1"/>
  <c r="K9290" i="1"/>
  <c r="K9291" i="1"/>
  <c r="K9292" i="1"/>
  <c r="K9293" i="1"/>
  <c r="K9294" i="1"/>
  <c r="K9295" i="1"/>
  <c r="K9296" i="1"/>
  <c r="K9297" i="1"/>
  <c r="K9298" i="1"/>
  <c r="K9299" i="1"/>
  <c r="K9300" i="1"/>
  <c r="K9301" i="1"/>
  <c r="K9302" i="1"/>
  <c r="K9303" i="1"/>
  <c r="K9304" i="1"/>
  <c r="K9305" i="1"/>
  <c r="K9306" i="1"/>
  <c r="K9307" i="1"/>
  <c r="K9308" i="1"/>
  <c r="K9309" i="1"/>
  <c r="K9310" i="1"/>
  <c r="K9311" i="1"/>
  <c r="K9312" i="1"/>
  <c r="K9313" i="1"/>
  <c r="K9314" i="1"/>
  <c r="K9315" i="1"/>
  <c r="K9316" i="1"/>
  <c r="K9317" i="1"/>
  <c r="K9318" i="1"/>
  <c r="K9319" i="1"/>
  <c r="K9320" i="1"/>
  <c r="K9321" i="1"/>
  <c r="K9322" i="1"/>
  <c r="K9323" i="1"/>
  <c r="K9324" i="1"/>
  <c r="K9325" i="1"/>
  <c r="K9326" i="1"/>
  <c r="K9327" i="1"/>
  <c r="K9328" i="1"/>
  <c r="K9329" i="1"/>
  <c r="K9330" i="1"/>
  <c r="K9331" i="1"/>
  <c r="K9332" i="1"/>
  <c r="K9333" i="1"/>
  <c r="K9334" i="1"/>
  <c r="K9335" i="1"/>
  <c r="K9336" i="1"/>
  <c r="K9337" i="1"/>
  <c r="K9338" i="1"/>
  <c r="K9339" i="1"/>
  <c r="K9340" i="1"/>
  <c r="K9341" i="1"/>
  <c r="K9342" i="1"/>
  <c r="K9343" i="1"/>
  <c r="K9344" i="1"/>
  <c r="K9345" i="1"/>
  <c r="K9346" i="1"/>
  <c r="K9347" i="1"/>
  <c r="K9348" i="1"/>
  <c r="K9349" i="1"/>
  <c r="K9350" i="1"/>
  <c r="K9351" i="1"/>
  <c r="K9352" i="1"/>
  <c r="K9353" i="1"/>
  <c r="K9354" i="1"/>
  <c r="K9355" i="1"/>
  <c r="K9356" i="1"/>
  <c r="K9357" i="1"/>
  <c r="K9358" i="1"/>
  <c r="K9359" i="1"/>
  <c r="K9360" i="1"/>
  <c r="K9361" i="1"/>
  <c r="K9362" i="1"/>
  <c r="K9363" i="1"/>
  <c r="K9364" i="1"/>
  <c r="K9365" i="1"/>
  <c r="K9366" i="1"/>
  <c r="K9367" i="1"/>
  <c r="K9368" i="1"/>
  <c r="K9369" i="1"/>
  <c r="K9370" i="1"/>
  <c r="K9371" i="1"/>
  <c r="K9372" i="1"/>
  <c r="K9373" i="1"/>
  <c r="K9374" i="1"/>
  <c r="K9375" i="1"/>
  <c r="K9376" i="1"/>
  <c r="K9377" i="1"/>
  <c r="K9378" i="1"/>
  <c r="K9379" i="1"/>
  <c r="K9380" i="1"/>
  <c r="K9381" i="1"/>
  <c r="K9382" i="1"/>
  <c r="K9383" i="1"/>
  <c r="K9384" i="1"/>
  <c r="K9385" i="1"/>
  <c r="K9386" i="1"/>
  <c r="K9387" i="1"/>
  <c r="K9388" i="1"/>
  <c r="K9389" i="1"/>
  <c r="K9390" i="1"/>
  <c r="K9391" i="1"/>
  <c r="K9392" i="1"/>
  <c r="K9393" i="1"/>
  <c r="K9394" i="1"/>
  <c r="K9395" i="1"/>
  <c r="K9396" i="1"/>
  <c r="K9397" i="1"/>
  <c r="K9398" i="1"/>
  <c r="K9399" i="1"/>
  <c r="K9400" i="1"/>
  <c r="K9401" i="1"/>
  <c r="K9402" i="1"/>
  <c r="K9403" i="1"/>
  <c r="K9404" i="1"/>
  <c r="K9405" i="1"/>
  <c r="K9406" i="1"/>
  <c r="K9407" i="1"/>
  <c r="K9408" i="1"/>
  <c r="K9409" i="1"/>
  <c r="K9410" i="1"/>
  <c r="K9411" i="1"/>
  <c r="K9412" i="1"/>
  <c r="K9413" i="1"/>
  <c r="K9414" i="1"/>
  <c r="K9415" i="1"/>
  <c r="K9416" i="1"/>
  <c r="K9417" i="1"/>
  <c r="K9418" i="1"/>
  <c r="K9419" i="1"/>
  <c r="K9420" i="1"/>
  <c r="K9421" i="1"/>
  <c r="K9422" i="1"/>
  <c r="K9423" i="1"/>
  <c r="K9424" i="1"/>
  <c r="K9425" i="1"/>
  <c r="K9426" i="1"/>
  <c r="K9427" i="1"/>
  <c r="K9428" i="1"/>
  <c r="K9429" i="1"/>
  <c r="K9430" i="1"/>
  <c r="K9431" i="1"/>
  <c r="K9432" i="1"/>
  <c r="K9433" i="1"/>
  <c r="K9434" i="1"/>
  <c r="K9435" i="1"/>
  <c r="K9436" i="1"/>
  <c r="K9437" i="1"/>
  <c r="K9438" i="1"/>
  <c r="K9439" i="1"/>
  <c r="K9440" i="1"/>
  <c r="K9441" i="1"/>
  <c r="K9442" i="1"/>
  <c r="K9443" i="1"/>
  <c r="K9444" i="1"/>
  <c r="K9445" i="1"/>
  <c r="K9446" i="1"/>
  <c r="K9447" i="1"/>
  <c r="K9448" i="1"/>
  <c r="K9449" i="1"/>
  <c r="K9450" i="1"/>
  <c r="K9451" i="1"/>
  <c r="K9452" i="1"/>
  <c r="K9453" i="1"/>
  <c r="K9454" i="1"/>
  <c r="K9455" i="1"/>
  <c r="K9456" i="1"/>
  <c r="K9457" i="1"/>
  <c r="K9458" i="1"/>
  <c r="K9459" i="1"/>
  <c r="K9460" i="1"/>
  <c r="K9461" i="1"/>
  <c r="K9462" i="1"/>
  <c r="K9463" i="1"/>
  <c r="K9464" i="1"/>
  <c r="K9465" i="1"/>
  <c r="K9466" i="1"/>
  <c r="K9467" i="1"/>
  <c r="K9468" i="1"/>
  <c r="K9469" i="1"/>
  <c r="K9470" i="1"/>
  <c r="K9471" i="1"/>
  <c r="K9472" i="1"/>
  <c r="K9473" i="1"/>
  <c r="K9474" i="1"/>
  <c r="K9475" i="1"/>
  <c r="K9476" i="1"/>
  <c r="K9477" i="1"/>
  <c r="K9478" i="1"/>
  <c r="K9479" i="1"/>
  <c r="K9480" i="1"/>
  <c r="K9481" i="1"/>
  <c r="K9482" i="1"/>
  <c r="K9483" i="1"/>
  <c r="K9484" i="1"/>
  <c r="K9485" i="1"/>
  <c r="K9486" i="1"/>
  <c r="K9487" i="1"/>
  <c r="K9488" i="1"/>
  <c r="K9489" i="1"/>
  <c r="K9490" i="1"/>
  <c r="K9491" i="1"/>
  <c r="K9492" i="1"/>
  <c r="K9493" i="1"/>
  <c r="K9494" i="1"/>
  <c r="K9495" i="1"/>
  <c r="K9496" i="1"/>
  <c r="K9497" i="1"/>
  <c r="K9498" i="1"/>
  <c r="K9499" i="1"/>
  <c r="K9500" i="1"/>
  <c r="K9501" i="1"/>
  <c r="K9502" i="1"/>
  <c r="K9503" i="1"/>
  <c r="K9504" i="1"/>
  <c r="K9505" i="1"/>
  <c r="K9506" i="1"/>
  <c r="K9507" i="1"/>
  <c r="K9508" i="1"/>
  <c r="K9509" i="1"/>
  <c r="K9510" i="1"/>
  <c r="K9511" i="1"/>
  <c r="K9512" i="1"/>
  <c r="K9513" i="1"/>
  <c r="K9514" i="1"/>
  <c r="K9515" i="1"/>
  <c r="K9516" i="1"/>
  <c r="K9517" i="1"/>
  <c r="K9518" i="1"/>
  <c r="K9519" i="1"/>
  <c r="K9520" i="1"/>
  <c r="K9521" i="1"/>
  <c r="K9522" i="1"/>
  <c r="K9523" i="1"/>
  <c r="K9524" i="1"/>
  <c r="K9525" i="1"/>
  <c r="K9526" i="1"/>
  <c r="K9527" i="1"/>
  <c r="K9528" i="1"/>
  <c r="K9529" i="1"/>
  <c r="K9530" i="1"/>
  <c r="K9531" i="1"/>
  <c r="K9532" i="1"/>
  <c r="K9533" i="1"/>
  <c r="K9534" i="1"/>
  <c r="K9535" i="1"/>
  <c r="K9536" i="1"/>
  <c r="K9537" i="1"/>
  <c r="K9538" i="1"/>
  <c r="K9539" i="1"/>
  <c r="K9540" i="1"/>
  <c r="K9541" i="1"/>
  <c r="K9542" i="1"/>
  <c r="K9543" i="1"/>
  <c r="K9544" i="1"/>
  <c r="K9545" i="1"/>
  <c r="K9546" i="1"/>
  <c r="K9547" i="1"/>
  <c r="K9548" i="1"/>
  <c r="K9549" i="1"/>
  <c r="K9550" i="1"/>
  <c r="K9551" i="1"/>
  <c r="K9552" i="1"/>
  <c r="K9553" i="1"/>
  <c r="K9554" i="1"/>
  <c r="K9555" i="1"/>
  <c r="K9556" i="1"/>
  <c r="K9557" i="1"/>
  <c r="K9558" i="1"/>
  <c r="K9559" i="1"/>
  <c r="K9560" i="1"/>
  <c r="K9561" i="1"/>
  <c r="K9562" i="1"/>
  <c r="K9563" i="1"/>
  <c r="K9564" i="1"/>
  <c r="K9565" i="1"/>
  <c r="K9566" i="1"/>
  <c r="K9567" i="1"/>
  <c r="K9568" i="1"/>
  <c r="K9569" i="1"/>
  <c r="K9570" i="1"/>
  <c r="K9571" i="1"/>
  <c r="K9572" i="1"/>
  <c r="K9573" i="1"/>
  <c r="K9574" i="1"/>
  <c r="K9575" i="1"/>
  <c r="K9576" i="1"/>
  <c r="K9577" i="1"/>
  <c r="K9578" i="1"/>
  <c r="K9579" i="1"/>
  <c r="K9580" i="1"/>
  <c r="K9581" i="1"/>
  <c r="K9582" i="1"/>
  <c r="K9583" i="1"/>
  <c r="K9584" i="1"/>
  <c r="K9585" i="1"/>
  <c r="K9586" i="1"/>
  <c r="K9587" i="1"/>
  <c r="K9588" i="1"/>
  <c r="K9589" i="1"/>
  <c r="K9590" i="1"/>
  <c r="K9591" i="1"/>
  <c r="K9592" i="1"/>
  <c r="K9593" i="1"/>
  <c r="K9594" i="1"/>
  <c r="K9595" i="1"/>
  <c r="K9596" i="1"/>
  <c r="K9597" i="1"/>
  <c r="K9598" i="1"/>
  <c r="K9599" i="1"/>
  <c r="K9600" i="1"/>
  <c r="K9601" i="1"/>
  <c r="K9602" i="1"/>
  <c r="K9603" i="1"/>
  <c r="K9604" i="1"/>
  <c r="K9605" i="1"/>
  <c r="K9606" i="1"/>
  <c r="K9607" i="1"/>
  <c r="K9608" i="1"/>
  <c r="K9609" i="1"/>
  <c r="K9610" i="1"/>
  <c r="K9611" i="1"/>
  <c r="K9612" i="1"/>
  <c r="K9613" i="1"/>
  <c r="K9614" i="1"/>
  <c r="K9615" i="1"/>
  <c r="K9616" i="1"/>
  <c r="K9617" i="1"/>
  <c r="K9618" i="1"/>
  <c r="K9619" i="1"/>
  <c r="K9620" i="1"/>
  <c r="K9621" i="1"/>
  <c r="K9622" i="1"/>
  <c r="K9623" i="1"/>
  <c r="K9624" i="1"/>
  <c r="K9625" i="1"/>
  <c r="K9626" i="1"/>
  <c r="K9627" i="1"/>
  <c r="K9628" i="1"/>
  <c r="K9629" i="1"/>
  <c r="K9630" i="1"/>
  <c r="K9631" i="1"/>
  <c r="K9632" i="1"/>
  <c r="K9633" i="1"/>
  <c r="K9634" i="1"/>
  <c r="K9635" i="1"/>
  <c r="K9636" i="1"/>
  <c r="K9637" i="1"/>
  <c r="K9638" i="1"/>
  <c r="K9639" i="1"/>
  <c r="K9640" i="1"/>
  <c r="K9641" i="1"/>
  <c r="K9642" i="1"/>
  <c r="K9643" i="1"/>
  <c r="K9644" i="1"/>
  <c r="K9645" i="1"/>
  <c r="K9646" i="1"/>
  <c r="K9647" i="1"/>
  <c r="K9648" i="1"/>
  <c r="K9649" i="1"/>
  <c r="K9650" i="1"/>
  <c r="K9651" i="1"/>
  <c r="K9652" i="1"/>
  <c r="K9653" i="1"/>
  <c r="K9654" i="1"/>
  <c r="K9655" i="1"/>
  <c r="K9656" i="1"/>
  <c r="K9657" i="1"/>
  <c r="K9658" i="1"/>
  <c r="K9659" i="1"/>
  <c r="K9660" i="1"/>
  <c r="K9661" i="1"/>
  <c r="K9662" i="1"/>
  <c r="K9663" i="1"/>
  <c r="K9664" i="1"/>
  <c r="K9665" i="1"/>
  <c r="K9666" i="1"/>
  <c r="K9667" i="1"/>
  <c r="K9668" i="1"/>
  <c r="K9669" i="1"/>
  <c r="K9670" i="1"/>
  <c r="K9671" i="1"/>
  <c r="K9672" i="1"/>
  <c r="K9673" i="1"/>
  <c r="K9674" i="1"/>
  <c r="K9675" i="1"/>
  <c r="K9676" i="1"/>
  <c r="K9677" i="1"/>
  <c r="K9678" i="1"/>
  <c r="K9679" i="1"/>
  <c r="K9680" i="1"/>
  <c r="K9681" i="1"/>
  <c r="K9682" i="1"/>
  <c r="K9683" i="1"/>
  <c r="K9684" i="1"/>
  <c r="K9685" i="1"/>
  <c r="K9686" i="1"/>
  <c r="K9687" i="1"/>
  <c r="K9688" i="1"/>
  <c r="K9689" i="1"/>
  <c r="K9690" i="1"/>
  <c r="K9691" i="1"/>
  <c r="K9692" i="1"/>
  <c r="K9693" i="1"/>
  <c r="K9694" i="1"/>
  <c r="K9695" i="1"/>
  <c r="K9696" i="1"/>
  <c r="K9697" i="1"/>
  <c r="K9698" i="1"/>
  <c r="K9699" i="1"/>
  <c r="K9700" i="1"/>
  <c r="K9701" i="1"/>
  <c r="K9702" i="1"/>
  <c r="K9703" i="1"/>
  <c r="K9704" i="1"/>
  <c r="K9705" i="1"/>
  <c r="K9706" i="1"/>
  <c r="K9707" i="1"/>
  <c r="K9708" i="1"/>
  <c r="K9709" i="1"/>
  <c r="K9710" i="1"/>
  <c r="K9711" i="1"/>
  <c r="K9712" i="1"/>
  <c r="K9713" i="1"/>
  <c r="K9714" i="1"/>
  <c r="K9715" i="1"/>
  <c r="K9716" i="1"/>
  <c r="K9717" i="1"/>
  <c r="K9718" i="1"/>
  <c r="K9719" i="1"/>
  <c r="K9720" i="1"/>
  <c r="K9721" i="1"/>
  <c r="K9722" i="1"/>
  <c r="K9723" i="1"/>
  <c r="K9724" i="1"/>
  <c r="K9725" i="1"/>
  <c r="K9726" i="1"/>
  <c r="K9727" i="1"/>
  <c r="K9728" i="1"/>
  <c r="K9729" i="1"/>
  <c r="K9730" i="1"/>
  <c r="K9731" i="1"/>
  <c r="K9732" i="1"/>
  <c r="K9733" i="1"/>
  <c r="K9734" i="1"/>
  <c r="K9735" i="1"/>
  <c r="K9736" i="1"/>
  <c r="K9737" i="1"/>
  <c r="K9738" i="1"/>
  <c r="K9739" i="1"/>
  <c r="K9740" i="1"/>
  <c r="K9741" i="1"/>
  <c r="K9742" i="1"/>
  <c r="K9743" i="1"/>
  <c r="K9744" i="1"/>
  <c r="K9745" i="1"/>
  <c r="K9746" i="1"/>
  <c r="K9747" i="1"/>
  <c r="K9748" i="1"/>
  <c r="K9749" i="1"/>
  <c r="K9750" i="1"/>
  <c r="K9751" i="1"/>
  <c r="K9752" i="1"/>
  <c r="K9753" i="1"/>
  <c r="K9754" i="1"/>
  <c r="K9755" i="1"/>
  <c r="K9756" i="1"/>
  <c r="K9757" i="1"/>
  <c r="K9758" i="1"/>
  <c r="K9759" i="1"/>
  <c r="K9760" i="1"/>
  <c r="K9761" i="1"/>
  <c r="K9762" i="1"/>
  <c r="K9763" i="1"/>
  <c r="K9764" i="1"/>
  <c r="K9765" i="1"/>
  <c r="K9766" i="1"/>
  <c r="K9767" i="1"/>
  <c r="K9768" i="1"/>
  <c r="K9769" i="1"/>
  <c r="K9770" i="1"/>
  <c r="K9771" i="1"/>
  <c r="K9772" i="1"/>
  <c r="K9773" i="1"/>
  <c r="K9774" i="1"/>
  <c r="K9775" i="1"/>
  <c r="K9776" i="1"/>
  <c r="K9777" i="1"/>
  <c r="K9778" i="1"/>
  <c r="K9779" i="1"/>
  <c r="K9780" i="1"/>
  <c r="K9781" i="1"/>
  <c r="K9782" i="1"/>
  <c r="K9783" i="1"/>
  <c r="K9784" i="1"/>
  <c r="K9785" i="1"/>
  <c r="K9786" i="1"/>
  <c r="K9787" i="1"/>
  <c r="K9788" i="1"/>
  <c r="K9789" i="1"/>
  <c r="K9790" i="1"/>
  <c r="K9791" i="1"/>
  <c r="K9792" i="1"/>
  <c r="K9793" i="1"/>
  <c r="K9794" i="1"/>
  <c r="K9795" i="1"/>
  <c r="K9796" i="1"/>
  <c r="K9797" i="1"/>
  <c r="K9798" i="1"/>
  <c r="K9799" i="1"/>
  <c r="K9800" i="1"/>
  <c r="K9801" i="1"/>
  <c r="K9802" i="1"/>
  <c r="K9803" i="1"/>
  <c r="K9804" i="1"/>
  <c r="K9805" i="1"/>
  <c r="K9806" i="1"/>
  <c r="K9807" i="1"/>
  <c r="K9808" i="1"/>
  <c r="K9809" i="1"/>
  <c r="K9810" i="1"/>
  <c r="K9811" i="1"/>
  <c r="K9812" i="1"/>
  <c r="K9813" i="1"/>
  <c r="K9814" i="1"/>
  <c r="K9815" i="1"/>
  <c r="K9816" i="1"/>
  <c r="K9817" i="1"/>
  <c r="K9818" i="1"/>
  <c r="K9819" i="1"/>
  <c r="K9820" i="1"/>
  <c r="K9821" i="1"/>
  <c r="K9822" i="1"/>
  <c r="K9823" i="1"/>
  <c r="K9824" i="1"/>
  <c r="K9825" i="1"/>
  <c r="K9826" i="1"/>
  <c r="K9827" i="1"/>
  <c r="K9828" i="1"/>
  <c r="K9829" i="1"/>
  <c r="K9830" i="1"/>
  <c r="K9831" i="1"/>
  <c r="K9832" i="1"/>
  <c r="K9833" i="1"/>
  <c r="K9834" i="1"/>
  <c r="K9835" i="1"/>
  <c r="K9836" i="1"/>
  <c r="K9837" i="1"/>
  <c r="K9838" i="1"/>
  <c r="K9839" i="1"/>
  <c r="K9840" i="1"/>
  <c r="K9841" i="1"/>
  <c r="K9842" i="1"/>
  <c r="K9843" i="1"/>
  <c r="K9844" i="1"/>
  <c r="K9845" i="1"/>
  <c r="K9846" i="1"/>
  <c r="K9847" i="1"/>
  <c r="K9848" i="1"/>
  <c r="K9849" i="1"/>
  <c r="K9850" i="1"/>
  <c r="K9851" i="1"/>
  <c r="K9852" i="1"/>
  <c r="K9853" i="1"/>
  <c r="K9854" i="1"/>
  <c r="K9855" i="1"/>
  <c r="K9856" i="1"/>
  <c r="K9857" i="1"/>
  <c r="K9858" i="1"/>
  <c r="K9859" i="1"/>
  <c r="K9860" i="1"/>
  <c r="K9861" i="1"/>
  <c r="K9862" i="1"/>
  <c r="K9863" i="1"/>
  <c r="K9864" i="1"/>
  <c r="K9865" i="1"/>
  <c r="K9866" i="1"/>
  <c r="K9867" i="1"/>
  <c r="K9868" i="1"/>
  <c r="K9869" i="1"/>
  <c r="K9870" i="1"/>
  <c r="K9871" i="1"/>
  <c r="K9872" i="1"/>
  <c r="K9873" i="1"/>
  <c r="K9874" i="1"/>
  <c r="K9875" i="1"/>
  <c r="K9876" i="1"/>
  <c r="K9877" i="1"/>
  <c r="K9878" i="1"/>
  <c r="K9879" i="1"/>
  <c r="K9880" i="1"/>
  <c r="K9881" i="1"/>
  <c r="K9882" i="1"/>
  <c r="K9883" i="1"/>
  <c r="K9884" i="1"/>
  <c r="K9885" i="1"/>
  <c r="K9886" i="1"/>
  <c r="K9887" i="1"/>
  <c r="K9888" i="1"/>
  <c r="K9889" i="1"/>
  <c r="K9890" i="1"/>
  <c r="K9891" i="1"/>
  <c r="K9892" i="1"/>
  <c r="K9893" i="1"/>
  <c r="K9894" i="1"/>
  <c r="K9895" i="1"/>
  <c r="K9896" i="1"/>
  <c r="K9897" i="1"/>
  <c r="K9898" i="1"/>
  <c r="K9899" i="1"/>
  <c r="K9900" i="1"/>
  <c r="K9901" i="1"/>
  <c r="K9902" i="1"/>
  <c r="K9903" i="1"/>
  <c r="K9904" i="1"/>
  <c r="K9905" i="1"/>
  <c r="K9906" i="1"/>
  <c r="K9907" i="1"/>
  <c r="K9908" i="1"/>
  <c r="K9909" i="1"/>
  <c r="K9910" i="1"/>
  <c r="K9911" i="1"/>
  <c r="K9912" i="1"/>
  <c r="K9913" i="1"/>
  <c r="K9914" i="1"/>
  <c r="K9915" i="1"/>
  <c r="K9916" i="1"/>
  <c r="K9917" i="1"/>
  <c r="K9918" i="1"/>
  <c r="K9919" i="1"/>
  <c r="K9920" i="1"/>
  <c r="K9921" i="1"/>
  <c r="K9922" i="1"/>
  <c r="K9923" i="1"/>
  <c r="K9924" i="1"/>
  <c r="K9925" i="1"/>
  <c r="K9926" i="1"/>
  <c r="K9927" i="1"/>
  <c r="K9928" i="1"/>
  <c r="K9929" i="1"/>
  <c r="K9930" i="1"/>
  <c r="K9931" i="1"/>
  <c r="K9932" i="1"/>
  <c r="K9933" i="1"/>
  <c r="K9934" i="1"/>
  <c r="K9935" i="1"/>
  <c r="K9936" i="1"/>
  <c r="K9937" i="1"/>
  <c r="K9938" i="1"/>
  <c r="K9939" i="1"/>
  <c r="K9940" i="1"/>
  <c r="K9941" i="1"/>
  <c r="K9942" i="1"/>
  <c r="K9943" i="1"/>
  <c r="K9944" i="1"/>
  <c r="K9945" i="1"/>
  <c r="K9946" i="1"/>
  <c r="K9947" i="1"/>
  <c r="K9948" i="1"/>
  <c r="K9949" i="1"/>
  <c r="K9950" i="1"/>
  <c r="K9951" i="1"/>
  <c r="K9952" i="1"/>
  <c r="K9953" i="1"/>
  <c r="K9954" i="1"/>
  <c r="K9955" i="1"/>
  <c r="K9956" i="1"/>
  <c r="K9957" i="1"/>
  <c r="K9958" i="1"/>
  <c r="K9959" i="1"/>
  <c r="K9960" i="1"/>
  <c r="K9961" i="1"/>
  <c r="K9962" i="1"/>
  <c r="K9963" i="1"/>
  <c r="K9964" i="1"/>
  <c r="K9965" i="1"/>
  <c r="K9966" i="1"/>
  <c r="K9967" i="1"/>
  <c r="K9968" i="1"/>
  <c r="K9969" i="1"/>
  <c r="K9970" i="1"/>
  <c r="K9971" i="1"/>
  <c r="K9972" i="1"/>
  <c r="K9973" i="1"/>
  <c r="K9974" i="1"/>
  <c r="K9975" i="1"/>
  <c r="K9976" i="1"/>
  <c r="K9977" i="1"/>
  <c r="K9978" i="1"/>
  <c r="K9979" i="1"/>
  <c r="K9980" i="1"/>
  <c r="K9981" i="1"/>
  <c r="K9982" i="1"/>
  <c r="K9983" i="1"/>
  <c r="K9984" i="1"/>
  <c r="K9985" i="1"/>
  <c r="K9986" i="1"/>
  <c r="K9987" i="1"/>
  <c r="K9988" i="1"/>
  <c r="K9989" i="1"/>
  <c r="K9990" i="1"/>
  <c r="K9991" i="1"/>
  <c r="K9992" i="1"/>
  <c r="K9993" i="1"/>
  <c r="K9994" i="1"/>
  <c r="K9995" i="1"/>
  <c r="K9996" i="1"/>
  <c r="K9997" i="1"/>
  <c r="K9998" i="1"/>
  <c r="K9999" i="1"/>
  <c r="K10000" i="1"/>
  <c r="K10001" i="1"/>
  <c r="K10002" i="1"/>
  <c r="K10003" i="1"/>
  <c r="K10004" i="1"/>
  <c r="K10005" i="1"/>
  <c r="K10006" i="1"/>
  <c r="K10007" i="1"/>
  <c r="K10008" i="1"/>
  <c r="K10009" i="1"/>
  <c r="K10010" i="1"/>
  <c r="K10011" i="1"/>
  <c r="K10012" i="1"/>
  <c r="K10013" i="1"/>
  <c r="K10014" i="1"/>
  <c r="K10015" i="1"/>
  <c r="K10016" i="1"/>
  <c r="K10017" i="1"/>
  <c r="K10018" i="1"/>
  <c r="K10019" i="1"/>
  <c r="K10020" i="1"/>
  <c r="K10021" i="1"/>
  <c r="K10022" i="1"/>
  <c r="K10023" i="1"/>
  <c r="K10024" i="1"/>
  <c r="K10025" i="1"/>
  <c r="K10026" i="1"/>
  <c r="K10027" i="1"/>
  <c r="K10028" i="1"/>
  <c r="K10029" i="1"/>
  <c r="K10030" i="1"/>
  <c r="K10031" i="1"/>
  <c r="K10032" i="1"/>
  <c r="K10033" i="1"/>
  <c r="K10034" i="1"/>
  <c r="K10035" i="1"/>
  <c r="K10036" i="1"/>
  <c r="K10037" i="1"/>
  <c r="K10038" i="1"/>
  <c r="K10039" i="1"/>
  <c r="K10040" i="1"/>
  <c r="K10041" i="1"/>
  <c r="K10042" i="1"/>
  <c r="K10043" i="1"/>
  <c r="K10044" i="1"/>
  <c r="K10045" i="1"/>
  <c r="K10046" i="1"/>
  <c r="K10047" i="1"/>
  <c r="K10048" i="1"/>
  <c r="K10049" i="1"/>
  <c r="K10050" i="1"/>
  <c r="K10051" i="1"/>
  <c r="K10052" i="1"/>
  <c r="K10053" i="1"/>
  <c r="K10054" i="1"/>
  <c r="K10055" i="1"/>
  <c r="K10056" i="1"/>
  <c r="K10057" i="1"/>
  <c r="K10058" i="1"/>
  <c r="K10059" i="1"/>
  <c r="K10060" i="1"/>
  <c r="K10061" i="1"/>
  <c r="K10062" i="1"/>
  <c r="K10063" i="1"/>
  <c r="K10064" i="1"/>
  <c r="K10065" i="1"/>
  <c r="K10066" i="1"/>
  <c r="K10067" i="1"/>
  <c r="K10068" i="1"/>
  <c r="K10069" i="1"/>
  <c r="K10070" i="1"/>
  <c r="K10071" i="1"/>
  <c r="K10072" i="1"/>
  <c r="K10073" i="1"/>
  <c r="K10074" i="1"/>
  <c r="K10075" i="1"/>
  <c r="K10076" i="1"/>
  <c r="K10077" i="1"/>
  <c r="K10078" i="1"/>
  <c r="K10079" i="1"/>
  <c r="K10080" i="1"/>
  <c r="K10081" i="1"/>
  <c r="K10082" i="1"/>
  <c r="K10083" i="1"/>
  <c r="K10084" i="1"/>
  <c r="K10085" i="1"/>
  <c r="K10086" i="1"/>
  <c r="K10087" i="1"/>
  <c r="K10088" i="1"/>
  <c r="K10089" i="1"/>
  <c r="K10090" i="1"/>
  <c r="K10091" i="1"/>
  <c r="K10092" i="1"/>
  <c r="K10093" i="1"/>
  <c r="K10094" i="1"/>
  <c r="K10095" i="1"/>
  <c r="K10096" i="1"/>
  <c r="K10097" i="1"/>
  <c r="K10098" i="1"/>
  <c r="K10099" i="1"/>
  <c r="K10100" i="1"/>
  <c r="K10101" i="1"/>
  <c r="K10102" i="1"/>
  <c r="K10103" i="1"/>
  <c r="K10104" i="1"/>
  <c r="K10105" i="1"/>
  <c r="K10106" i="1"/>
  <c r="K10107" i="1"/>
  <c r="K10108" i="1"/>
  <c r="K10109" i="1"/>
  <c r="K10110" i="1"/>
  <c r="K10111" i="1"/>
  <c r="K10112" i="1"/>
  <c r="K10113" i="1"/>
  <c r="K10114" i="1"/>
  <c r="K10115" i="1"/>
  <c r="K10116" i="1"/>
  <c r="K10117" i="1"/>
  <c r="K10118" i="1"/>
  <c r="K10119" i="1"/>
  <c r="K10120" i="1"/>
  <c r="K10121" i="1"/>
  <c r="K10122" i="1"/>
  <c r="K10123" i="1"/>
  <c r="K10124" i="1"/>
  <c r="K10125" i="1"/>
  <c r="K10126" i="1"/>
  <c r="K10127" i="1"/>
  <c r="K10128" i="1"/>
  <c r="K10129" i="1"/>
  <c r="K10130" i="1"/>
  <c r="K10131" i="1"/>
  <c r="K10132" i="1"/>
  <c r="K10133" i="1"/>
  <c r="K10134" i="1"/>
  <c r="K10135" i="1"/>
  <c r="K10136" i="1"/>
  <c r="K10137" i="1"/>
  <c r="K10138" i="1"/>
  <c r="K10139" i="1"/>
  <c r="K10140" i="1"/>
  <c r="K10141" i="1"/>
  <c r="K10142" i="1"/>
  <c r="K10143" i="1"/>
  <c r="K10144" i="1"/>
  <c r="K10145" i="1"/>
  <c r="K10146" i="1"/>
  <c r="K10147" i="1"/>
  <c r="K10148" i="1"/>
  <c r="K10149" i="1"/>
  <c r="K10150" i="1"/>
  <c r="K10151" i="1"/>
  <c r="K10152" i="1"/>
  <c r="K10153" i="1"/>
  <c r="K10154" i="1"/>
  <c r="K10155" i="1"/>
  <c r="K10156" i="1"/>
  <c r="K10157" i="1"/>
  <c r="K10158" i="1"/>
  <c r="K10159" i="1"/>
  <c r="K10160" i="1"/>
  <c r="K10161" i="1"/>
  <c r="K10162" i="1"/>
  <c r="K10163" i="1"/>
  <c r="K10164" i="1"/>
  <c r="K10165" i="1"/>
  <c r="K10166" i="1"/>
  <c r="K10167" i="1"/>
  <c r="K10168" i="1"/>
  <c r="K10169" i="1"/>
  <c r="K10170" i="1"/>
  <c r="K10171" i="1"/>
  <c r="K10172" i="1"/>
  <c r="K10173" i="1"/>
  <c r="K10174" i="1"/>
  <c r="K10175" i="1"/>
  <c r="K10176" i="1"/>
  <c r="K10177" i="1"/>
  <c r="K10178" i="1"/>
  <c r="K10179" i="1"/>
  <c r="K10180" i="1"/>
  <c r="K10181" i="1"/>
  <c r="K10182" i="1"/>
  <c r="K10183" i="1"/>
  <c r="K10184" i="1"/>
  <c r="K10185" i="1"/>
  <c r="K10186" i="1"/>
  <c r="K10187" i="1"/>
  <c r="K10188" i="1"/>
  <c r="K10189" i="1"/>
  <c r="K10190" i="1"/>
  <c r="K10191" i="1"/>
  <c r="K10192" i="1"/>
  <c r="K10193" i="1"/>
  <c r="K10194" i="1"/>
  <c r="K10195" i="1"/>
  <c r="K10196" i="1"/>
  <c r="K10197" i="1"/>
  <c r="K10198" i="1"/>
  <c r="K10199" i="1"/>
  <c r="K10200" i="1"/>
  <c r="K10201" i="1"/>
  <c r="K10202" i="1"/>
  <c r="K10203" i="1"/>
  <c r="K10204" i="1"/>
  <c r="K10205" i="1"/>
  <c r="K10206" i="1"/>
  <c r="K10207" i="1"/>
  <c r="K10208" i="1"/>
  <c r="K10209" i="1"/>
  <c r="K10210" i="1"/>
  <c r="K10211" i="1"/>
  <c r="K10212" i="1"/>
  <c r="K10213" i="1"/>
  <c r="K10214" i="1"/>
  <c r="K10215" i="1"/>
  <c r="K10216" i="1"/>
  <c r="K10217" i="1"/>
  <c r="K10218" i="1"/>
  <c r="K10219" i="1"/>
  <c r="K10220" i="1"/>
  <c r="K10221" i="1"/>
  <c r="K10222" i="1"/>
  <c r="K10223" i="1"/>
  <c r="K10224" i="1"/>
  <c r="K10225" i="1"/>
  <c r="K10226" i="1"/>
  <c r="K10227" i="1"/>
  <c r="K10228" i="1"/>
  <c r="K10229" i="1"/>
  <c r="K10230" i="1"/>
  <c r="K10231" i="1"/>
  <c r="K10232" i="1"/>
  <c r="K10233" i="1"/>
  <c r="K10234" i="1"/>
  <c r="K10235" i="1"/>
  <c r="K10236" i="1"/>
  <c r="K10237" i="1"/>
  <c r="K10238" i="1"/>
  <c r="K10239" i="1"/>
  <c r="K10240" i="1"/>
  <c r="K10241" i="1"/>
  <c r="K10242" i="1"/>
  <c r="K10243" i="1"/>
  <c r="K10244" i="1"/>
  <c r="K10245" i="1"/>
  <c r="K10246" i="1"/>
  <c r="K10247" i="1"/>
  <c r="K10248" i="1"/>
  <c r="K10249" i="1"/>
  <c r="K10250" i="1"/>
  <c r="K10251" i="1"/>
  <c r="K10252" i="1"/>
  <c r="K10253" i="1"/>
  <c r="K10254" i="1"/>
  <c r="K10255" i="1"/>
  <c r="K10256" i="1"/>
  <c r="K10257" i="1"/>
  <c r="K10258" i="1"/>
  <c r="K10259" i="1"/>
  <c r="K10260" i="1"/>
  <c r="K10261" i="1"/>
  <c r="K10262" i="1"/>
  <c r="K10263" i="1"/>
  <c r="K10264" i="1"/>
  <c r="K10265" i="1"/>
  <c r="K10266" i="1"/>
  <c r="K10267" i="1"/>
  <c r="K10268" i="1"/>
  <c r="K10269" i="1"/>
  <c r="K10270" i="1"/>
  <c r="K10271" i="1"/>
  <c r="K10272" i="1"/>
  <c r="K10273" i="1"/>
  <c r="K10274" i="1"/>
  <c r="K10275" i="1"/>
  <c r="K10276" i="1"/>
  <c r="K10277" i="1"/>
  <c r="K10278" i="1"/>
  <c r="K10279" i="1"/>
  <c r="K10280" i="1"/>
  <c r="K10281" i="1"/>
  <c r="K10282" i="1"/>
  <c r="K10283" i="1"/>
  <c r="K10284" i="1"/>
  <c r="K10285" i="1"/>
  <c r="K10286" i="1"/>
  <c r="K10287" i="1"/>
  <c r="K10288" i="1"/>
  <c r="K10289" i="1"/>
  <c r="K10290" i="1"/>
  <c r="K10291" i="1"/>
  <c r="K10292" i="1"/>
  <c r="K10293" i="1"/>
  <c r="K10294" i="1"/>
  <c r="K10295" i="1"/>
  <c r="K10296" i="1"/>
  <c r="K10297" i="1"/>
  <c r="K10298" i="1"/>
  <c r="K10299" i="1"/>
  <c r="K10300" i="1"/>
  <c r="K10301" i="1"/>
  <c r="K10302" i="1"/>
  <c r="K10303" i="1"/>
  <c r="K10304" i="1"/>
  <c r="K10305" i="1"/>
  <c r="K10306" i="1"/>
  <c r="K10307" i="1"/>
  <c r="K10308" i="1"/>
  <c r="K10309" i="1"/>
  <c r="K10310" i="1"/>
  <c r="K10311" i="1"/>
  <c r="K10312" i="1"/>
  <c r="K10313" i="1"/>
  <c r="K10314" i="1"/>
  <c r="K10315" i="1"/>
  <c r="K10316" i="1"/>
  <c r="K10317" i="1"/>
  <c r="K10318" i="1"/>
  <c r="K10319" i="1"/>
  <c r="K10320" i="1"/>
  <c r="K10321" i="1"/>
  <c r="K10322" i="1"/>
  <c r="K10323" i="1"/>
  <c r="K10324" i="1"/>
  <c r="K10325" i="1"/>
  <c r="K10326" i="1"/>
  <c r="K10327" i="1"/>
  <c r="K10328" i="1"/>
  <c r="K10329" i="1"/>
  <c r="K10330" i="1"/>
  <c r="K10331" i="1"/>
  <c r="K10332" i="1"/>
  <c r="K10333" i="1"/>
  <c r="K10334" i="1"/>
  <c r="K10335" i="1"/>
  <c r="K10336" i="1"/>
  <c r="K10337" i="1"/>
  <c r="K10338" i="1"/>
  <c r="K10339" i="1"/>
  <c r="K10340" i="1"/>
  <c r="K10341" i="1"/>
  <c r="K10342" i="1"/>
  <c r="K10343" i="1"/>
  <c r="K10344" i="1"/>
  <c r="K10345" i="1"/>
  <c r="K10346" i="1"/>
  <c r="K10347" i="1"/>
  <c r="K10348" i="1"/>
  <c r="K10349" i="1"/>
  <c r="K10350" i="1"/>
  <c r="K10351" i="1"/>
  <c r="K10352" i="1"/>
  <c r="K10353" i="1"/>
  <c r="K10354" i="1"/>
  <c r="K10355" i="1"/>
  <c r="K10356" i="1"/>
  <c r="K10357" i="1"/>
  <c r="K10358" i="1"/>
  <c r="K10359" i="1"/>
  <c r="K10360" i="1"/>
  <c r="K10361" i="1"/>
  <c r="K10362" i="1"/>
  <c r="K10363" i="1"/>
  <c r="K10364" i="1"/>
  <c r="K10365" i="1"/>
  <c r="K10366" i="1"/>
  <c r="K10367" i="1"/>
  <c r="K10368" i="1"/>
  <c r="K10369" i="1"/>
  <c r="K10370" i="1"/>
  <c r="K10371" i="1"/>
  <c r="K10372" i="1"/>
  <c r="K10373" i="1"/>
  <c r="K10374" i="1"/>
  <c r="K10375" i="1"/>
  <c r="K10376" i="1"/>
  <c r="K10377" i="1"/>
  <c r="K10378" i="1"/>
  <c r="K10379" i="1"/>
  <c r="K10380" i="1"/>
  <c r="K10381" i="1"/>
  <c r="K10382" i="1"/>
  <c r="K10383" i="1"/>
  <c r="K10384" i="1"/>
  <c r="K10385" i="1"/>
  <c r="K10386" i="1"/>
  <c r="K10387" i="1"/>
  <c r="K10388" i="1"/>
  <c r="K10389" i="1"/>
  <c r="K10390" i="1"/>
  <c r="K10391" i="1"/>
  <c r="K10392" i="1"/>
  <c r="K10393" i="1"/>
  <c r="K10394" i="1"/>
  <c r="K10395" i="1"/>
  <c r="K10396" i="1"/>
  <c r="K10397" i="1"/>
  <c r="K10398" i="1"/>
  <c r="K10399" i="1"/>
  <c r="K10400" i="1"/>
  <c r="K10401" i="1"/>
  <c r="K10402" i="1"/>
  <c r="K10403" i="1"/>
  <c r="K10404" i="1"/>
  <c r="K10405" i="1"/>
  <c r="K10406" i="1"/>
  <c r="K10407" i="1"/>
  <c r="K10408" i="1"/>
  <c r="K10409" i="1"/>
  <c r="K10410" i="1"/>
  <c r="K10411" i="1"/>
  <c r="K10412" i="1"/>
  <c r="K10413" i="1"/>
  <c r="K10414" i="1"/>
  <c r="K10415" i="1"/>
  <c r="K10416" i="1"/>
  <c r="K10417" i="1"/>
  <c r="K10418" i="1"/>
  <c r="K10419" i="1"/>
  <c r="K10420" i="1"/>
  <c r="K10421" i="1"/>
  <c r="K10422" i="1"/>
  <c r="K10423" i="1"/>
  <c r="K10424" i="1"/>
  <c r="K10425" i="1"/>
  <c r="K10426" i="1"/>
  <c r="K10427" i="1"/>
  <c r="K10428" i="1"/>
  <c r="K10429" i="1"/>
  <c r="K10430" i="1"/>
  <c r="K10431" i="1"/>
  <c r="K10432" i="1"/>
  <c r="K10433" i="1"/>
  <c r="K10434" i="1"/>
  <c r="K10435" i="1"/>
  <c r="K10436" i="1"/>
  <c r="K10437" i="1"/>
  <c r="K10438" i="1"/>
  <c r="K10439" i="1"/>
  <c r="K10440" i="1"/>
  <c r="K10441" i="1"/>
  <c r="K10442" i="1"/>
  <c r="K10443" i="1"/>
  <c r="K10444" i="1"/>
  <c r="K10445" i="1"/>
  <c r="K10446" i="1"/>
  <c r="K10447" i="1"/>
  <c r="K10448" i="1"/>
  <c r="K10449" i="1"/>
  <c r="K10450" i="1"/>
  <c r="K10451" i="1"/>
  <c r="K10452" i="1"/>
  <c r="K10453" i="1"/>
  <c r="K10454" i="1"/>
  <c r="K10455" i="1"/>
  <c r="K10456" i="1"/>
  <c r="K10457" i="1"/>
  <c r="K10458" i="1"/>
  <c r="K10459" i="1"/>
  <c r="K10460" i="1"/>
  <c r="K10461" i="1"/>
  <c r="K10462" i="1"/>
  <c r="K10463" i="1"/>
  <c r="K10464" i="1"/>
  <c r="K10465" i="1"/>
  <c r="K10466" i="1"/>
  <c r="K10467" i="1"/>
  <c r="K10468" i="1"/>
  <c r="K10469" i="1"/>
  <c r="K10470" i="1"/>
  <c r="K10471" i="1"/>
  <c r="K10472" i="1"/>
  <c r="K10473" i="1"/>
  <c r="K10474" i="1"/>
  <c r="K10475" i="1"/>
  <c r="K10476" i="1"/>
  <c r="K10477" i="1"/>
  <c r="K10478" i="1"/>
  <c r="K10479" i="1"/>
  <c r="K10480" i="1"/>
  <c r="K10481" i="1"/>
  <c r="K10482" i="1"/>
  <c r="K10483" i="1"/>
  <c r="K10484" i="1"/>
  <c r="K10485" i="1"/>
  <c r="K10486" i="1"/>
  <c r="K10487" i="1"/>
  <c r="K10488" i="1"/>
  <c r="K10489" i="1"/>
  <c r="K10490" i="1"/>
  <c r="K10491" i="1"/>
  <c r="K10492" i="1"/>
  <c r="K10493" i="1"/>
  <c r="K10494" i="1"/>
  <c r="K10495" i="1"/>
  <c r="K10496" i="1"/>
  <c r="K10497" i="1"/>
  <c r="K10498" i="1"/>
  <c r="K10499" i="1"/>
  <c r="K10500" i="1"/>
  <c r="K10501" i="1"/>
  <c r="K10502" i="1"/>
  <c r="K10503" i="1"/>
  <c r="K10504" i="1"/>
  <c r="K10505" i="1"/>
  <c r="K10506" i="1"/>
  <c r="K10507" i="1"/>
  <c r="K10508" i="1"/>
  <c r="K10509" i="1"/>
  <c r="K10510" i="1"/>
  <c r="K10511" i="1"/>
  <c r="K10512" i="1"/>
  <c r="K10513" i="1"/>
  <c r="K10514" i="1"/>
  <c r="K10515" i="1"/>
  <c r="K10516" i="1"/>
  <c r="K10517" i="1"/>
  <c r="K10518" i="1"/>
  <c r="K10519" i="1"/>
  <c r="K10520" i="1"/>
  <c r="K10521" i="1"/>
  <c r="K10522" i="1"/>
  <c r="K10523" i="1"/>
  <c r="K10524" i="1"/>
  <c r="K10525" i="1"/>
  <c r="K10526" i="1"/>
  <c r="K10527" i="1"/>
  <c r="K10528" i="1"/>
  <c r="K10529" i="1"/>
  <c r="K10530" i="1"/>
  <c r="K10531" i="1"/>
  <c r="K10532" i="1"/>
  <c r="K10533" i="1"/>
  <c r="K10534" i="1"/>
  <c r="K10535" i="1"/>
  <c r="K10536" i="1"/>
  <c r="K10537" i="1"/>
  <c r="K10538" i="1"/>
  <c r="K10539" i="1"/>
  <c r="K10540" i="1"/>
  <c r="K10541" i="1"/>
  <c r="K10542" i="1"/>
  <c r="K10543" i="1"/>
  <c r="K10544" i="1"/>
  <c r="K10545" i="1"/>
  <c r="K10546" i="1"/>
  <c r="K10547" i="1"/>
  <c r="K10548" i="1"/>
  <c r="K10549" i="1"/>
  <c r="K10550" i="1"/>
  <c r="K10551" i="1"/>
  <c r="K10552" i="1"/>
  <c r="K10553" i="1"/>
  <c r="K10554" i="1"/>
  <c r="K10555" i="1"/>
  <c r="K10556" i="1"/>
  <c r="K10557" i="1"/>
  <c r="K10558" i="1"/>
  <c r="K10559" i="1"/>
  <c r="K10560" i="1"/>
  <c r="K10561" i="1"/>
  <c r="K10562" i="1"/>
  <c r="K10563" i="1"/>
  <c r="K10564" i="1"/>
  <c r="K10565" i="1"/>
  <c r="K10566" i="1"/>
  <c r="K10567" i="1"/>
  <c r="K10568" i="1"/>
  <c r="K10569" i="1"/>
  <c r="K10570" i="1"/>
  <c r="K10571" i="1"/>
  <c r="K10572" i="1"/>
  <c r="K10573" i="1"/>
  <c r="K10574" i="1"/>
  <c r="K10575" i="1"/>
  <c r="K10576" i="1"/>
  <c r="K10577" i="1"/>
  <c r="K10578" i="1"/>
  <c r="K10579" i="1"/>
  <c r="K10580" i="1"/>
  <c r="K10581" i="1"/>
  <c r="K10582" i="1"/>
  <c r="K10583" i="1"/>
  <c r="K10584" i="1"/>
  <c r="K10585" i="1"/>
  <c r="K10586" i="1"/>
  <c r="K10587" i="1"/>
  <c r="K10588" i="1"/>
  <c r="K10589" i="1"/>
  <c r="K10590" i="1"/>
  <c r="K10591" i="1"/>
  <c r="K10592" i="1"/>
  <c r="K10593" i="1"/>
  <c r="K10594" i="1"/>
  <c r="K10595" i="1"/>
  <c r="K10596" i="1"/>
  <c r="K10597" i="1"/>
  <c r="K10598" i="1"/>
  <c r="K10599" i="1"/>
  <c r="K10600" i="1"/>
  <c r="K10601" i="1"/>
  <c r="K10602" i="1"/>
  <c r="K10603" i="1"/>
  <c r="K10604" i="1"/>
  <c r="K10605" i="1"/>
  <c r="K10606" i="1"/>
  <c r="K10607" i="1"/>
  <c r="K10608" i="1"/>
  <c r="K10609" i="1"/>
  <c r="K10610" i="1"/>
  <c r="K10611" i="1"/>
  <c r="K10612" i="1"/>
  <c r="K10613" i="1"/>
  <c r="K10614" i="1"/>
  <c r="K10615" i="1"/>
  <c r="K10616" i="1"/>
  <c r="K10617" i="1"/>
  <c r="K10618" i="1"/>
  <c r="K10619" i="1"/>
  <c r="K10620" i="1"/>
  <c r="K10621" i="1"/>
  <c r="K10622" i="1"/>
  <c r="K10623" i="1"/>
  <c r="K10624" i="1"/>
  <c r="K10625" i="1"/>
  <c r="K10626" i="1"/>
  <c r="K10627" i="1"/>
  <c r="K10628" i="1"/>
  <c r="K10629" i="1"/>
  <c r="K10630" i="1"/>
  <c r="K10631" i="1"/>
  <c r="K10632" i="1"/>
  <c r="K10633" i="1"/>
  <c r="K10634" i="1"/>
  <c r="K10635" i="1"/>
  <c r="K10636" i="1"/>
  <c r="K10637" i="1"/>
  <c r="K10638" i="1"/>
  <c r="K10639" i="1"/>
  <c r="K10640" i="1"/>
  <c r="K10641" i="1"/>
  <c r="K10642" i="1"/>
  <c r="K10643" i="1"/>
  <c r="K10644" i="1"/>
  <c r="K10645" i="1"/>
  <c r="K10646" i="1"/>
  <c r="K10647" i="1"/>
  <c r="K10648" i="1"/>
  <c r="K10649" i="1"/>
  <c r="K10650" i="1"/>
  <c r="K10651" i="1"/>
  <c r="K10652" i="1"/>
  <c r="K10653" i="1"/>
  <c r="K10654" i="1"/>
  <c r="K10655" i="1"/>
  <c r="K10656" i="1"/>
  <c r="K10657" i="1"/>
  <c r="K10658" i="1"/>
  <c r="K10659" i="1"/>
  <c r="K10660" i="1"/>
  <c r="K10661" i="1"/>
  <c r="K10662" i="1"/>
  <c r="K10663" i="1"/>
  <c r="K10664" i="1"/>
  <c r="K10665" i="1"/>
  <c r="K10666" i="1"/>
  <c r="K10667" i="1"/>
  <c r="K10668" i="1"/>
  <c r="K10669" i="1"/>
  <c r="K10670" i="1"/>
  <c r="K10671" i="1"/>
  <c r="K10672" i="1"/>
  <c r="K10673" i="1"/>
  <c r="K10674" i="1"/>
  <c r="K10675" i="1"/>
  <c r="K10676" i="1"/>
  <c r="K10677" i="1"/>
  <c r="K10678" i="1"/>
  <c r="K10679" i="1"/>
  <c r="K10680" i="1"/>
  <c r="K10681" i="1"/>
  <c r="K10682" i="1"/>
  <c r="K10683" i="1"/>
  <c r="K10684" i="1"/>
  <c r="K10685" i="1"/>
  <c r="K10686" i="1"/>
  <c r="K10687" i="1"/>
  <c r="K10688" i="1"/>
  <c r="K10689" i="1"/>
  <c r="K10690" i="1"/>
  <c r="K10691" i="1"/>
  <c r="K10692" i="1"/>
  <c r="K10693" i="1"/>
  <c r="K10694" i="1"/>
  <c r="K10695" i="1"/>
  <c r="K10696" i="1"/>
  <c r="K10697" i="1"/>
  <c r="K10698" i="1"/>
  <c r="K10699" i="1"/>
  <c r="K10700" i="1"/>
  <c r="K10701" i="1"/>
  <c r="K10702" i="1"/>
  <c r="K10703" i="1"/>
  <c r="K10704" i="1"/>
  <c r="K10705" i="1"/>
  <c r="K10706" i="1"/>
  <c r="K10707" i="1"/>
  <c r="K10708" i="1"/>
  <c r="K10709" i="1"/>
  <c r="K10710" i="1"/>
  <c r="K10711" i="1"/>
  <c r="K10712" i="1"/>
  <c r="K10713" i="1"/>
  <c r="K10714" i="1"/>
  <c r="K10715" i="1"/>
  <c r="K10716" i="1"/>
  <c r="K10717" i="1"/>
  <c r="K10718" i="1"/>
  <c r="K10719" i="1"/>
  <c r="K10720" i="1"/>
  <c r="K10721" i="1"/>
  <c r="K10722" i="1"/>
  <c r="K10723" i="1"/>
  <c r="K10724" i="1"/>
  <c r="K10725" i="1"/>
  <c r="K10726" i="1"/>
  <c r="K10727" i="1"/>
  <c r="K10728" i="1"/>
  <c r="K10729" i="1"/>
  <c r="K10730" i="1"/>
  <c r="K10731" i="1"/>
  <c r="K10732" i="1"/>
  <c r="K10733" i="1"/>
  <c r="K10734" i="1"/>
  <c r="K10735" i="1"/>
  <c r="K10736" i="1"/>
  <c r="K10737" i="1"/>
  <c r="K10738" i="1"/>
  <c r="K10739" i="1"/>
  <c r="K10740" i="1"/>
  <c r="K10741" i="1"/>
  <c r="K10742" i="1"/>
  <c r="K10743" i="1"/>
  <c r="K10744" i="1"/>
  <c r="K10745" i="1"/>
  <c r="K10746" i="1"/>
  <c r="K10747" i="1"/>
  <c r="K10748" i="1"/>
  <c r="K10749" i="1"/>
  <c r="K10750" i="1"/>
  <c r="K10751" i="1"/>
  <c r="K10752" i="1"/>
  <c r="K10753" i="1"/>
  <c r="K10754" i="1"/>
  <c r="K10755" i="1"/>
  <c r="K10756" i="1"/>
  <c r="K10757" i="1"/>
  <c r="K10758" i="1"/>
  <c r="K10759" i="1"/>
  <c r="K10760" i="1"/>
  <c r="K10761" i="1"/>
  <c r="K10762" i="1"/>
  <c r="K10763" i="1"/>
  <c r="K10764" i="1"/>
  <c r="K10765" i="1"/>
  <c r="K10766" i="1"/>
  <c r="K10767" i="1"/>
  <c r="K10768" i="1"/>
  <c r="K10769" i="1"/>
  <c r="K10770" i="1"/>
  <c r="K10771" i="1"/>
  <c r="K10772" i="1"/>
  <c r="K10773" i="1"/>
  <c r="K10774" i="1"/>
  <c r="K10775" i="1"/>
  <c r="K10776" i="1"/>
  <c r="K10777" i="1"/>
  <c r="K10778" i="1"/>
  <c r="K10779" i="1"/>
  <c r="K10780" i="1"/>
  <c r="K10781" i="1"/>
  <c r="K10782" i="1"/>
  <c r="K10783" i="1"/>
  <c r="K10784" i="1"/>
  <c r="K10785" i="1"/>
  <c r="K10786" i="1"/>
  <c r="K10787" i="1"/>
  <c r="K10788" i="1"/>
  <c r="K10789" i="1"/>
  <c r="K10790" i="1"/>
  <c r="K10791" i="1"/>
  <c r="K10792" i="1"/>
  <c r="K10793" i="1"/>
  <c r="K10794" i="1"/>
  <c r="K10795" i="1"/>
  <c r="K10796" i="1"/>
  <c r="K10797" i="1"/>
  <c r="K10798" i="1"/>
  <c r="K10799" i="1"/>
  <c r="K10800" i="1"/>
  <c r="K10801" i="1"/>
  <c r="K10802" i="1"/>
  <c r="K10803" i="1"/>
  <c r="K10804" i="1"/>
  <c r="K10805" i="1"/>
  <c r="K10806" i="1"/>
  <c r="K10807" i="1"/>
  <c r="K10808" i="1"/>
  <c r="K10809" i="1"/>
  <c r="K10810" i="1"/>
  <c r="K10811" i="1"/>
  <c r="K10812" i="1"/>
  <c r="K10813" i="1"/>
  <c r="K10814" i="1"/>
  <c r="K10815" i="1"/>
  <c r="K10816" i="1"/>
  <c r="K10817" i="1"/>
  <c r="K10818" i="1"/>
  <c r="K10819" i="1"/>
  <c r="K10820" i="1"/>
  <c r="K10821" i="1"/>
  <c r="K10822" i="1"/>
  <c r="K10823" i="1"/>
  <c r="K10824" i="1"/>
  <c r="K10825" i="1"/>
  <c r="K10826" i="1"/>
  <c r="K10827" i="1"/>
  <c r="K10828" i="1"/>
  <c r="K10829" i="1"/>
  <c r="K10830" i="1"/>
  <c r="K10831" i="1"/>
  <c r="K10832" i="1"/>
  <c r="K10833" i="1"/>
  <c r="K10834" i="1"/>
  <c r="K10835" i="1"/>
  <c r="K10836" i="1"/>
  <c r="K10837" i="1"/>
  <c r="K10838" i="1"/>
  <c r="K10839" i="1"/>
  <c r="K10840" i="1"/>
  <c r="K10841" i="1"/>
  <c r="K10842" i="1"/>
  <c r="K10843" i="1"/>
  <c r="K10844" i="1"/>
  <c r="K10845" i="1"/>
  <c r="K10846" i="1"/>
  <c r="K10847" i="1"/>
  <c r="K10848" i="1"/>
  <c r="K10849" i="1"/>
  <c r="K10850" i="1"/>
  <c r="K10851" i="1"/>
  <c r="K10852" i="1"/>
  <c r="K10853" i="1"/>
  <c r="K10854" i="1"/>
  <c r="K10855" i="1"/>
  <c r="K10856" i="1"/>
  <c r="K10857" i="1"/>
  <c r="K10858" i="1"/>
  <c r="K10859" i="1"/>
  <c r="K10860" i="1"/>
  <c r="K10861" i="1"/>
  <c r="K10862" i="1"/>
  <c r="K10863" i="1"/>
  <c r="K10864" i="1"/>
  <c r="K10865" i="1"/>
  <c r="K10866" i="1"/>
  <c r="K10867" i="1"/>
  <c r="K10868" i="1"/>
  <c r="K10869" i="1"/>
  <c r="K10870" i="1"/>
  <c r="K10871" i="1"/>
  <c r="K10872" i="1"/>
  <c r="K10873" i="1"/>
  <c r="K10874" i="1"/>
  <c r="K10875" i="1"/>
  <c r="K10876" i="1"/>
  <c r="K10877" i="1"/>
  <c r="K10878" i="1"/>
  <c r="K10879" i="1"/>
  <c r="K10880" i="1"/>
  <c r="K10881" i="1"/>
  <c r="K10882" i="1"/>
  <c r="K10883" i="1"/>
  <c r="K10884" i="1"/>
  <c r="K10885" i="1"/>
  <c r="K10886" i="1"/>
  <c r="K10887" i="1"/>
  <c r="K10888" i="1"/>
  <c r="K10889" i="1"/>
  <c r="K10890" i="1"/>
  <c r="K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4584" i="1"/>
  <c r="J4585" i="1"/>
  <c r="J4586" i="1"/>
  <c r="J4587"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4611" i="1"/>
  <c r="J4612" i="1"/>
  <c r="J4613" i="1"/>
  <c r="J461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4681" i="1"/>
  <c r="J4682" i="1"/>
  <c r="J4683" i="1"/>
  <c r="J4684" i="1"/>
  <c r="J4685" i="1"/>
  <c r="J4686" i="1"/>
  <c r="J4687" i="1"/>
  <c r="J4688" i="1"/>
  <c r="J4689" i="1"/>
  <c r="J4690" i="1"/>
  <c r="J4691" i="1"/>
  <c r="J4692" i="1"/>
  <c r="J4693" i="1"/>
  <c r="J4694" i="1"/>
  <c r="J4695" i="1"/>
  <c r="J4696" i="1"/>
  <c r="J4697" i="1"/>
  <c r="J4698" i="1"/>
  <c r="J4699" i="1"/>
  <c r="J4700" i="1"/>
  <c r="J4701" i="1"/>
  <c r="J4702" i="1"/>
  <c r="J4703" i="1"/>
  <c r="J4704" i="1"/>
  <c r="J4705" i="1"/>
  <c r="J4706" i="1"/>
  <c r="J4707" i="1"/>
  <c r="J4708" i="1"/>
  <c r="J4709" i="1"/>
  <c r="J4710" i="1"/>
  <c r="J4711" i="1"/>
  <c r="J4712" i="1"/>
  <c r="J4713" i="1"/>
  <c r="J4714" i="1"/>
  <c r="J4715" i="1"/>
  <c r="J4716" i="1"/>
  <c r="J4717" i="1"/>
  <c r="J4718"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4877" i="1"/>
  <c r="J4878" i="1"/>
  <c r="J4879" i="1"/>
  <c r="J4880" i="1"/>
  <c r="J4881" i="1"/>
  <c r="J4882" i="1"/>
  <c r="J4883" i="1"/>
  <c r="J4884" i="1"/>
  <c r="J4885" i="1"/>
  <c r="J4886" i="1"/>
  <c r="J4887" i="1"/>
  <c r="J4888" i="1"/>
  <c r="J4889" i="1"/>
  <c r="J4890" i="1"/>
  <c r="J4891" i="1"/>
  <c r="J4892" i="1"/>
  <c r="J4893" i="1"/>
  <c r="J4894" i="1"/>
  <c r="J4895" i="1"/>
  <c r="J4896" i="1"/>
  <c r="J4897" i="1"/>
  <c r="J4898" i="1"/>
  <c r="J4899" i="1"/>
  <c r="J4900" i="1"/>
  <c r="J4901" i="1"/>
  <c r="J4902" i="1"/>
  <c r="J4903" i="1"/>
  <c r="J4904" i="1"/>
  <c r="J4905" i="1"/>
  <c r="J4906" i="1"/>
  <c r="J4907" i="1"/>
  <c r="J4908" i="1"/>
  <c r="J4909" i="1"/>
  <c r="J4910" i="1"/>
  <c r="J4911" i="1"/>
  <c r="J4912" i="1"/>
  <c r="J4913" i="1"/>
  <c r="J4914" i="1"/>
  <c r="J4915" i="1"/>
  <c r="J4916" i="1"/>
  <c r="J4917" i="1"/>
  <c r="J4918" i="1"/>
  <c r="J4919" i="1"/>
  <c r="J4920" i="1"/>
  <c r="J4921" i="1"/>
  <c r="J4922" i="1"/>
  <c r="J4923" i="1"/>
  <c r="J4924" i="1"/>
  <c r="J4925" i="1"/>
  <c r="J4926" i="1"/>
  <c r="J4927" i="1"/>
  <c r="J4928" i="1"/>
  <c r="J4929" i="1"/>
  <c r="J4930" i="1"/>
  <c r="J4931" i="1"/>
  <c r="J4932" i="1"/>
  <c r="J4933" i="1"/>
  <c r="J4934" i="1"/>
  <c r="J4935" i="1"/>
  <c r="J4936" i="1"/>
  <c r="J4937" i="1"/>
  <c r="J4938" i="1"/>
  <c r="J4939" i="1"/>
  <c r="J4940" i="1"/>
  <c r="J4941" i="1"/>
  <c r="J4942" i="1"/>
  <c r="J4943" i="1"/>
  <c r="J4944" i="1"/>
  <c r="J4945" i="1"/>
  <c r="J4946" i="1"/>
  <c r="J4947" i="1"/>
  <c r="J4948" i="1"/>
  <c r="J4949" i="1"/>
  <c r="J4950" i="1"/>
  <c r="J4951" i="1"/>
  <c r="J4952" i="1"/>
  <c r="J4953" i="1"/>
  <c r="J4954" i="1"/>
  <c r="J4955" i="1"/>
  <c r="J4956" i="1"/>
  <c r="J4957" i="1"/>
  <c r="J4958" i="1"/>
  <c r="J4959" i="1"/>
  <c r="J4960" i="1"/>
  <c r="J4961" i="1"/>
  <c r="J4962" i="1"/>
  <c r="J4963" i="1"/>
  <c r="J4964" i="1"/>
  <c r="J4965" i="1"/>
  <c r="J4966" i="1"/>
  <c r="J4967"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J5002" i="1"/>
  <c r="J5003" i="1"/>
  <c r="J5004" i="1"/>
  <c r="J5005" i="1"/>
  <c r="J5006" i="1"/>
  <c r="J5007" i="1"/>
  <c r="J5008" i="1"/>
  <c r="J5009" i="1"/>
  <c r="J5010" i="1"/>
  <c r="J5011" i="1"/>
  <c r="J5012" i="1"/>
  <c r="J5013" i="1"/>
  <c r="J5014" i="1"/>
  <c r="J5015" i="1"/>
  <c r="J5016" i="1"/>
  <c r="J5017" i="1"/>
  <c r="J5018" i="1"/>
  <c r="J5019" i="1"/>
  <c r="J5020" i="1"/>
  <c r="J5021" i="1"/>
  <c r="J5022" i="1"/>
  <c r="J5023" i="1"/>
  <c r="J5024" i="1"/>
  <c r="J5025" i="1"/>
  <c r="J5026" i="1"/>
  <c r="J5027" i="1"/>
  <c r="J5028" i="1"/>
  <c r="J5029" i="1"/>
  <c r="J5030" i="1"/>
  <c r="J5031" i="1"/>
  <c r="J5032" i="1"/>
  <c r="J5033" i="1"/>
  <c r="J5034" i="1"/>
  <c r="J5035" i="1"/>
  <c r="J5036" i="1"/>
  <c r="J5037" i="1"/>
  <c r="J5038" i="1"/>
  <c r="J5039" i="1"/>
  <c r="J5040" i="1"/>
  <c r="J5041" i="1"/>
  <c r="J5042" i="1"/>
  <c r="J5043" i="1"/>
  <c r="J5044" i="1"/>
  <c r="J5045" i="1"/>
  <c r="J5046" i="1"/>
  <c r="J5047" i="1"/>
  <c r="J5048" i="1"/>
  <c r="J5049" i="1"/>
  <c r="J5050" i="1"/>
  <c r="J5051" i="1"/>
  <c r="J5052" i="1"/>
  <c r="J5053" i="1"/>
  <c r="J5054" i="1"/>
  <c r="J5055" i="1"/>
  <c r="J5056" i="1"/>
  <c r="J5057" i="1"/>
  <c r="J5058" i="1"/>
  <c r="J5059" i="1"/>
  <c r="J5060" i="1"/>
  <c r="J5061" i="1"/>
  <c r="J5062" i="1"/>
  <c r="J5063" i="1"/>
  <c r="J5064" i="1"/>
  <c r="J5065" i="1"/>
  <c r="J5066" i="1"/>
  <c r="J5067" i="1"/>
  <c r="J5068" i="1"/>
  <c r="J5069" i="1"/>
  <c r="J5070" i="1"/>
  <c r="J5071" i="1"/>
  <c r="J5072" i="1"/>
  <c r="J5073" i="1"/>
  <c r="J5074" i="1"/>
  <c r="J5075" i="1"/>
  <c r="J5076" i="1"/>
  <c r="J5077" i="1"/>
  <c r="J5078" i="1"/>
  <c r="J5079" i="1"/>
  <c r="J5080" i="1"/>
  <c r="J5081" i="1"/>
  <c r="J5082" i="1"/>
  <c r="J5083" i="1"/>
  <c r="J5084" i="1"/>
  <c r="J5085" i="1"/>
  <c r="J5086" i="1"/>
  <c r="J5087" i="1"/>
  <c r="J5088" i="1"/>
  <c r="J5089" i="1"/>
  <c r="J5090" i="1"/>
  <c r="J5091" i="1"/>
  <c r="J5092" i="1"/>
  <c r="J5093" i="1"/>
  <c r="J5094" i="1"/>
  <c r="J5095" i="1"/>
  <c r="J5096" i="1"/>
  <c r="J5097" i="1"/>
  <c r="J5098" i="1"/>
  <c r="J5099" i="1"/>
  <c r="J5100" i="1"/>
  <c r="J5101" i="1"/>
  <c r="J5102" i="1"/>
  <c r="J5103" i="1"/>
  <c r="J5104" i="1"/>
  <c r="J5105" i="1"/>
  <c r="J5106" i="1"/>
  <c r="J5107" i="1"/>
  <c r="J5108" i="1"/>
  <c r="J5109" i="1"/>
  <c r="J5110" i="1"/>
  <c r="J5111" i="1"/>
  <c r="J5112" i="1"/>
  <c r="J5113" i="1"/>
  <c r="J5114" i="1"/>
  <c r="J5115" i="1"/>
  <c r="J5116" i="1"/>
  <c r="J5117" i="1"/>
  <c r="J5118" i="1"/>
  <c r="J5119" i="1"/>
  <c r="J5120" i="1"/>
  <c r="J5121" i="1"/>
  <c r="J5122" i="1"/>
  <c r="J5123" i="1"/>
  <c r="J5124" i="1"/>
  <c r="J5125" i="1"/>
  <c r="J5126" i="1"/>
  <c r="J5127" i="1"/>
  <c r="J5128" i="1"/>
  <c r="J5129" i="1"/>
  <c r="J5130" i="1"/>
  <c r="J5131" i="1"/>
  <c r="J5132" i="1"/>
  <c r="J5133" i="1"/>
  <c r="J5134" i="1"/>
  <c r="J5135" i="1"/>
  <c r="J5136" i="1"/>
  <c r="J5137" i="1"/>
  <c r="J5138" i="1"/>
  <c r="J5139" i="1"/>
  <c r="J5140" i="1"/>
  <c r="J5141" i="1"/>
  <c r="J5142" i="1"/>
  <c r="J5143" i="1"/>
  <c r="J5144" i="1"/>
  <c r="J5145" i="1"/>
  <c r="J5146" i="1"/>
  <c r="J5147" i="1"/>
  <c r="J5148" i="1"/>
  <c r="J5149" i="1"/>
  <c r="J5150" i="1"/>
  <c r="J5151" i="1"/>
  <c r="J5152" i="1"/>
  <c r="J5153" i="1"/>
  <c r="J5154" i="1"/>
  <c r="J5155" i="1"/>
  <c r="J5156" i="1"/>
  <c r="J5157" i="1"/>
  <c r="J5158" i="1"/>
  <c r="J5159" i="1"/>
  <c r="J5160" i="1"/>
  <c r="J5161" i="1"/>
  <c r="J5162" i="1"/>
  <c r="J5163" i="1"/>
  <c r="J5164" i="1"/>
  <c r="J5165" i="1"/>
  <c r="J5166" i="1"/>
  <c r="J5167" i="1"/>
  <c r="J5168" i="1"/>
  <c r="J5169" i="1"/>
  <c r="J5170" i="1"/>
  <c r="J5171" i="1"/>
  <c r="J5172" i="1"/>
  <c r="J5173" i="1"/>
  <c r="J5174" i="1"/>
  <c r="J5175" i="1"/>
  <c r="J5176" i="1"/>
  <c r="J5177" i="1"/>
  <c r="J5178" i="1"/>
  <c r="J5179" i="1"/>
  <c r="J5180" i="1"/>
  <c r="J5181" i="1"/>
  <c r="J5182" i="1"/>
  <c r="J5183" i="1"/>
  <c r="J5184" i="1"/>
  <c r="J5185" i="1"/>
  <c r="J5186" i="1"/>
  <c r="J5187" i="1"/>
  <c r="J5188" i="1"/>
  <c r="J5189" i="1"/>
  <c r="J5190" i="1"/>
  <c r="J5191" i="1"/>
  <c r="J5192" i="1"/>
  <c r="J5193" i="1"/>
  <c r="J5194" i="1"/>
  <c r="J5195" i="1"/>
  <c r="J5196" i="1"/>
  <c r="J5197" i="1"/>
  <c r="J5198" i="1"/>
  <c r="J5199" i="1"/>
  <c r="J5200" i="1"/>
  <c r="J5201" i="1"/>
  <c r="J5202" i="1"/>
  <c r="J5203" i="1"/>
  <c r="J5204" i="1"/>
  <c r="J5205" i="1"/>
  <c r="J5206" i="1"/>
  <c r="J5207" i="1"/>
  <c r="J5208" i="1"/>
  <c r="J5209" i="1"/>
  <c r="J5210" i="1"/>
  <c r="J5211" i="1"/>
  <c r="J5212" i="1"/>
  <c r="J5213" i="1"/>
  <c r="J5214" i="1"/>
  <c r="J5215" i="1"/>
  <c r="J5216" i="1"/>
  <c r="J5217" i="1"/>
  <c r="J5218" i="1"/>
  <c r="J5219" i="1"/>
  <c r="J5220" i="1"/>
  <c r="J5221" i="1"/>
  <c r="J5222" i="1"/>
  <c r="J5223" i="1"/>
  <c r="J5224" i="1"/>
  <c r="J5225" i="1"/>
  <c r="J5226" i="1"/>
  <c r="J5227" i="1"/>
  <c r="J5228" i="1"/>
  <c r="J5229" i="1"/>
  <c r="J5230" i="1"/>
  <c r="J5231" i="1"/>
  <c r="J5232" i="1"/>
  <c r="J5233" i="1"/>
  <c r="J5234" i="1"/>
  <c r="J5235" i="1"/>
  <c r="J5236" i="1"/>
  <c r="J5237" i="1"/>
  <c r="J5238" i="1"/>
  <c r="J5239" i="1"/>
  <c r="J5240" i="1"/>
  <c r="J5241" i="1"/>
  <c r="J5242" i="1"/>
  <c r="J5243" i="1"/>
  <c r="J5244" i="1"/>
  <c r="J5245" i="1"/>
  <c r="J5246" i="1"/>
  <c r="J5247" i="1"/>
  <c r="J5248" i="1"/>
  <c r="J5249" i="1"/>
  <c r="J5250" i="1"/>
  <c r="J5251" i="1"/>
  <c r="J5252" i="1"/>
  <c r="J5253" i="1"/>
  <c r="J5254" i="1"/>
  <c r="J5255" i="1"/>
  <c r="J5256" i="1"/>
  <c r="J5257" i="1"/>
  <c r="J5258" i="1"/>
  <c r="J5259" i="1"/>
  <c r="J5260" i="1"/>
  <c r="J5261" i="1"/>
  <c r="J5262" i="1"/>
  <c r="J5263" i="1"/>
  <c r="J5264" i="1"/>
  <c r="J5265" i="1"/>
  <c r="J5266" i="1"/>
  <c r="J5267" i="1"/>
  <c r="J5268" i="1"/>
  <c r="J5269" i="1"/>
  <c r="J5270" i="1"/>
  <c r="J5271" i="1"/>
  <c r="J5272" i="1"/>
  <c r="J5273" i="1"/>
  <c r="J5274" i="1"/>
  <c r="J5275" i="1"/>
  <c r="J5276" i="1"/>
  <c r="J5277" i="1"/>
  <c r="J5278" i="1"/>
  <c r="J5279" i="1"/>
  <c r="J5280" i="1"/>
  <c r="J5281" i="1"/>
  <c r="J5282" i="1"/>
  <c r="J5283" i="1"/>
  <c r="J5284" i="1"/>
  <c r="J5285" i="1"/>
  <c r="J5286" i="1"/>
  <c r="J5287" i="1"/>
  <c r="J5288" i="1"/>
  <c r="J5289" i="1"/>
  <c r="J5290" i="1"/>
  <c r="J5291" i="1"/>
  <c r="J5292" i="1"/>
  <c r="J5293" i="1"/>
  <c r="J5294" i="1"/>
  <c r="J5295" i="1"/>
  <c r="J5296" i="1"/>
  <c r="J5297" i="1"/>
  <c r="J5298" i="1"/>
  <c r="J5299" i="1"/>
  <c r="J5300" i="1"/>
  <c r="J5301" i="1"/>
  <c r="J5302" i="1"/>
  <c r="J5303" i="1"/>
  <c r="J5304" i="1"/>
  <c r="J5305" i="1"/>
  <c r="J5306" i="1"/>
  <c r="J5307" i="1"/>
  <c r="J5308" i="1"/>
  <c r="J5309" i="1"/>
  <c r="J5310" i="1"/>
  <c r="J5311" i="1"/>
  <c r="J5312" i="1"/>
  <c r="J5313" i="1"/>
  <c r="J5314" i="1"/>
  <c r="J5315" i="1"/>
  <c r="J5316" i="1"/>
  <c r="J5317" i="1"/>
  <c r="J5318" i="1"/>
  <c r="J5319" i="1"/>
  <c r="J5320" i="1"/>
  <c r="J5321" i="1"/>
  <c r="J5322" i="1"/>
  <c r="J5323" i="1"/>
  <c r="J5324" i="1"/>
  <c r="J5325" i="1"/>
  <c r="J5326" i="1"/>
  <c r="J5327" i="1"/>
  <c r="J5328" i="1"/>
  <c r="J5329" i="1"/>
  <c r="J5330" i="1"/>
  <c r="J5331" i="1"/>
  <c r="J5332" i="1"/>
  <c r="J5333" i="1"/>
  <c r="J5334" i="1"/>
  <c r="J5335" i="1"/>
  <c r="J5336" i="1"/>
  <c r="J5337" i="1"/>
  <c r="J5338" i="1"/>
  <c r="J5339" i="1"/>
  <c r="J5340" i="1"/>
  <c r="J5341" i="1"/>
  <c r="J5342" i="1"/>
  <c r="J5343" i="1"/>
  <c r="J5344" i="1"/>
  <c r="J5345" i="1"/>
  <c r="J5346" i="1"/>
  <c r="J5347" i="1"/>
  <c r="J5348" i="1"/>
  <c r="J5349" i="1"/>
  <c r="J5350" i="1"/>
  <c r="J5351" i="1"/>
  <c r="J5352" i="1"/>
  <c r="J5353" i="1"/>
  <c r="J5354" i="1"/>
  <c r="J5355" i="1"/>
  <c r="J5356" i="1"/>
  <c r="J5357" i="1"/>
  <c r="J5358" i="1"/>
  <c r="J5359" i="1"/>
  <c r="J5360" i="1"/>
  <c r="J5361" i="1"/>
  <c r="J5362" i="1"/>
  <c r="J5363" i="1"/>
  <c r="J5364" i="1"/>
  <c r="J5365" i="1"/>
  <c r="J5366" i="1"/>
  <c r="J5367" i="1"/>
  <c r="J5368" i="1"/>
  <c r="J5369" i="1"/>
  <c r="J5370" i="1"/>
  <c r="J5371" i="1"/>
  <c r="J5372" i="1"/>
  <c r="J5373" i="1"/>
  <c r="J5374" i="1"/>
  <c r="J5375" i="1"/>
  <c r="J5376" i="1"/>
  <c r="J5377" i="1"/>
  <c r="J5378" i="1"/>
  <c r="J5379" i="1"/>
  <c r="J5380" i="1"/>
  <c r="J5381" i="1"/>
  <c r="J5382" i="1"/>
  <c r="J5383" i="1"/>
  <c r="J5384" i="1"/>
  <c r="J5385" i="1"/>
  <c r="J5386" i="1"/>
  <c r="J5387" i="1"/>
  <c r="J5388" i="1"/>
  <c r="J5389" i="1"/>
  <c r="J5390" i="1"/>
  <c r="J5391" i="1"/>
  <c r="J5392" i="1"/>
  <c r="J5393" i="1"/>
  <c r="J5394" i="1"/>
  <c r="J5395" i="1"/>
  <c r="J5396" i="1"/>
  <c r="J5397" i="1"/>
  <c r="J5398" i="1"/>
  <c r="J5399" i="1"/>
  <c r="J5400" i="1"/>
  <c r="J5401" i="1"/>
  <c r="J5402" i="1"/>
  <c r="J5403" i="1"/>
  <c r="J5404" i="1"/>
  <c r="J5405" i="1"/>
  <c r="J5406" i="1"/>
  <c r="J5407" i="1"/>
  <c r="J5408" i="1"/>
  <c r="J5409" i="1"/>
  <c r="J5410" i="1"/>
  <c r="J5411" i="1"/>
  <c r="J5412" i="1"/>
  <c r="J5413" i="1"/>
  <c r="J5414" i="1"/>
  <c r="J5415" i="1"/>
  <c r="J5416" i="1"/>
  <c r="J5417" i="1"/>
  <c r="J5418" i="1"/>
  <c r="J5419" i="1"/>
  <c r="J5420" i="1"/>
  <c r="J5421" i="1"/>
  <c r="J5422" i="1"/>
  <c r="J5423" i="1"/>
  <c r="J5424" i="1"/>
  <c r="J5425" i="1"/>
  <c r="J5426" i="1"/>
  <c r="J5427" i="1"/>
  <c r="J5428" i="1"/>
  <c r="J5429" i="1"/>
  <c r="J5430" i="1"/>
  <c r="J5431" i="1"/>
  <c r="J5432" i="1"/>
  <c r="J5433" i="1"/>
  <c r="J5434" i="1"/>
  <c r="J5435" i="1"/>
  <c r="J5436" i="1"/>
  <c r="J5437" i="1"/>
  <c r="J5438" i="1"/>
  <c r="J5439" i="1"/>
  <c r="J5440" i="1"/>
  <c r="J5441" i="1"/>
  <c r="J5442" i="1"/>
  <c r="J5443" i="1"/>
  <c r="J5444" i="1"/>
  <c r="J5445" i="1"/>
  <c r="J5446" i="1"/>
  <c r="J5447" i="1"/>
  <c r="J5448" i="1"/>
  <c r="J5449" i="1"/>
  <c r="J5450" i="1"/>
  <c r="J5451" i="1"/>
  <c r="J5452" i="1"/>
  <c r="J5453" i="1"/>
  <c r="J5454" i="1"/>
  <c r="J5455" i="1"/>
  <c r="J5456" i="1"/>
  <c r="J5457" i="1"/>
  <c r="J5458" i="1"/>
  <c r="J5459" i="1"/>
  <c r="J5460" i="1"/>
  <c r="J5461" i="1"/>
  <c r="J5462" i="1"/>
  <c r="J5463" i="1"/>
  <c r="J5464" i="1"/>
  <c r="J5465" i="1"/>
  <c r="J5466" i="1"/>
  <c r="J5467" i="1"/>
  <c r="J5468" i="1"/>
  <c r="J5469" i="1"/>
  <c r="J5470" i="1"/>
  <c r="J5471" i="1"/>
  <c r="J5472" i="1"/>
  <c r="J5473" i="1"/>
  <c r="J5474" i="1"/>
  <c r="J5475" i="1"/>
  <c r="J5476" i="1"/>
  <c r="J5477" i="1"/>
  <c r="J5478" i="1"/>
  <c r="J5479" i="1"/>
  <c r="J5480" i="1"/>
  <c r="J5481" i="1"/>
  <c r="J5482" i="1"/>
  <c r="J5483" i="1"/>
  <c r="J5484" i="1"/>
  <c r="J5485" i="1"/>
  <c r="J5486" i="1"/>
  <c r="J5487" i="1"/>
  <c r="J5488" i="1"/>
  <c r="J5489" i="1"/>
  <c r="J5490" i="1"/>
  <c r="J5491" i="1"/>
  <c r="J5492" i="1"/>
  <c r="J5493" i="1"/>
  <c r="J5494" i="1"/>
  <c r="J5495" i="1"/>
  <c r="J5496" i="1"/>
  <c r="J5497" i="1"/>
  <c r="J5498" i="1"/>
  <c r="J5499" i="1"/>
  <c r="J5500" i="1"/>
  <c r="J5501" i="1"/>
  <c r="J5502" i="1"/>
  <c r="J5503" i="1"/>
  <c r="J5504" i="1"/>
  <c r="J5505" i="1"/>
  <c r="J5506" i="1"/>
  <c r="J5507" i="1"/>
  <c r="J5508" i="1"/>
  <c r="J5509" i="1"/>
  <c r="J5510" i="1"/>
  <c r="J5511" i="1"/>
  <c r="J5512" i="1"/>
  <c r="J5513" i="1"/>
  <c r="J5514" i="1"/>
  <c r="J5515" i="1"/>
  <c r="J5516" i="1"/>
  <c r="J5517" i="1"/>
  <c r="J5518" i="1"/>
  <c r="J5519" i="1"/>
  <c r="J5520" i="1"/>
  <c r="J5521" i="1"/>
  <c r="J5522" i="1"/>
  <c r="J5523" i="1"/>
  <c r="J5524" i="1"/>
  <c r="J5525" i="1"/>
  <c r="J5526" i="1"/>
  <c r="J5527" i="1"/>
  <c r="J5528" i="1"/>
  <c r="J5529" i="1"/>
  <c r="J5530" i="1"/>
  <c r="J5531" i="1"/>
  <c r="J5532" i="1"/>
  <c r="J5533" i="1"/>
  <c r="J5534" i="1"/>
  <c r="J5535" i="1"/>
  <c r="J5536" i="1"/>
  <c r="J5537" i="1"/>
  <c r="J5538" i="1"/>
  <c r="J5539" i="1"/>
  <c r="J5540" i="1"/>
  <c r="J5541" i="1"/>
  <c r="J5542" i="1"/>
  <c r="J5543" i="1"/>
  <c r="J5544" i="1"/>
  <c r="J5545" i="1"/>
  <c r="J5546" i="1"/>
  <c r="J5547" i="1"/>
  <c r="J5548" i="1"/>
  <c r="J5549" i="1"/>
  <c r="J5550" i="1"/>
  <c r="J5551" i="1"/>
  <c r="J5552" i="1"/>
  <c r="J5553" i="1"/>
  <c r="J5554" i="1"/>
  <c r="J5555" i="1"/>
  <c r="J5556" i="1"/>
  <c r="J5557" i="1"/>
  <c r="J5558" i="1"/>
  <c r="J5559" i="1"/>
  <c r="J5560" i="1"/>
  <c r="J5561" i="1"/>
  <c r="J5562" i="1"/>
  <c r="J5563" i="1"/>
  <c r="J5564" i="1"/>
  <c r="J5565" i="1"/>
  <c r="J5566" i="1"/>
  <c r="J5567" i="1"/>
  <c r="J5568" i="1"/>
  <c r="J5569" i="1"/>
  <c r="J5570" i="1"/>
  <c r="J5571" i="1"/>
  <c r="J5572" i="1"/>
  <c r="J5573" i="1"/>
  <c r="J5574" i="1"/>
  <c r="J5575" i="1"/>
  <c r="J5576" i="1"/>
  <c r="J5577" i="1"/>
  <c r="J5578" i="1"/>
  <c r="J5579" i="1"/>
  <c r="J5580" i="1"/>
  <c r="J5581" i="1"/>
  <c r="J5582" i="1"/>
  <c r="J5583" i="1"/>
  <c r="J5584" i="1"/>
  <c r="J5585" i="1"/>
  <c r="J5586" i="1"/>
  <c r="J5587" i="1"/>
  <c r="J5588" i="1"/>
  <c r="J5589" i="1"/>
  <c r="J5590" i="1"/>
  <c r="J5591" i="1"/>
  <c r="J5592" i="1"/>
  <c r="J5593" i="1"/>
  <c r="J5594" i="1"/>
  <c r="J5595" i="1"/>
  <c r="J5596" i="1"/>
  <c r="J5597" i="1"/>
  <c r="J5598" i="1"/>
  <c r="J5599" i="1"/>
  <c r="J5600" i="1"/>
  <c r="J5601" i="1"/>
  <c r="J5602" i="1"/>
  <c r="J5603" i="1"/>
  <c r="J5604" i="1"/>
  <c r="J5605" i="1"/>
  <c r="J5606" i="1"/>
  <c r="J5607" i="1"/>
  <c r="J5608" i="1"/>
  <c r="J5609" i="1"/>
  <c r="J5610" i="1"/>
  <c r="J5611" i="1"/>
  <c r="J5612" i="1"/>
  <c r="J5613" i="1"/>
  <c r="J5614" i="1"/>
  <c r="J5615" i="1"/>
  <c r="J5616" i="1"/>
  <c r="J5617" i="1"/>
  <c r="J5618" i="1"/>
  <c r="J5619" i="1"/>
  <c r="J5620" i="1"/>
  <c r="J5621" i="1"/>
  <c r="J5622" i="1"/>
  <c r="J5623" i="1"/>
  <c r="J5624" i="1"/>
  <c r="J5625" i="1"/>
  <c r="J5626" i="1"/>
  <c r="J5627" i="1"/>
  <c r="J5628" i="1"/>
  <c r="J5629" i="1"/>
  <c r="J5630" i="1"/>
  <c r="J5631" i="1"/>
  <c r="J5632" i="1"/>
  <c r="J5633" i="1"/>
  <c r="J5634" i="1"/>
  <c r="J5635" i="1"/>
  <c r="J5636" i="1"/>
  <c r="J5637" i="1"/>
  <c r="J5638" i="1"/>
  <c r="J5639" i="1"/>
  <c r="J5640" i="1"/>
  <c r="J5641" i="1"/>
  <c r="J5642" i="1"/>
  <c r="J5643" i="1"/>
  <c r="J5644" i="1"/>
  <c r="J5645" i="1"/>
  <c r="J5646" i="1"/>
  <c r="J5647" i="1"/>
  <c r="J5648" i="1"/>
  <c r="J5649" i="1"/>
  <c r="J5650" i="1"/>
  <c r="J5651" i="1"/>
  <c r="J5652" i="1"/>
  <c r="J5653" i="1"/>
  <c r="J5654" i="1"/>
  <c r="J5655" i="1"/>
  <c r="J5656" i="1"/>
  <c r="J5657" i="1"/>
  <c r="J5658" i="1"/>
  <c r="J5659" i="1"/>
  <c r="J5660" i="1"/>
  <c r="J5661" i="1"/>
  <c r="J5662" i="1"/>
  <c r="J5663" i="1"/>
  <c r="J5664" i="1"/>
  <c r="J5665" i="1"/>
  <c r="J5666" i="1"/>
  <c r="J5667" i="1"/>
  <c r="J5668" i="1"/>
  <c r="J5669" i="1"/>
  <c r="J5670" i="1"/>
  <c r="J5671" i="1"/>
  <c r="J5672" i="1"/>
  <c r="J5673" i="1"/>
  <c r="J5674" i="1"/>
  <c r="J5675" i="1"/>
  <c r="J5676" i="1"/>
  <c r="J5677" i="1"/>
  <c r="J5678" i="1"/>
  <c r="J5679" i="1"/>
  <c r="J5680" i="1"/>
  <c r="J5681" i="1"/>
  <c r="J5682" i="1"/>
  <c r="J5683" i="1"/>
  <c r="J5684" i="1"/>
  <c r="J5685" i="1"/>
  <c r="J5686" i="1"/>
  <c r="J5687" i="1"/>
  <c r="J5688" i="1"/>
  <c r="J5689" i="1"/>
  <c r="J5690" i="1"/>
  <c r="J5691" i="1"/>
  <c r="J5692" i="1"/>
  <c r="J5693" i="1"/>
  <c r="J5694" i="1"/>
  <c r="J5695" i="1"/>
  <c r="J5696" i="1"/>
  <c r="J5697" i="1"/>
  <c r="J5698" i="1"/>
  <c r="J5699" i="1"/>
  <c r="J5700" i="1"/>
  <c r="J5701" i="1"/>
  <c r="J5702" i="1"/>
  <c r="J5703" i="1"/>
  <c r="J5704" i="1"/>
  <c r="J5705" i="1"/>
  <c r="J5706" i="1"/>
  <c r="J5707" i="1"/>
  <c r="J5708" i="1"/>
  <c r="J5709" i="1"/>
  <c r="J5710" i="1"/>
  <c r="J5711" i="1"/>
  <c r="J5712" i="1"/>
  <c r="J5713" i="1"/>
  <c r="J5714" i="1"/>
  <c r="J5715" i="1"/>
  <c r="J5716" i="1"/>
  <c r="J5717" i="1"/>
  <c r="J5718" i="1"/>
  <c r="J5719" i="1"/>
  <c r="J5720" i="1"/>
  <c r="J5721" i="1"/>
  <c r="J5722" i="1"/>
  <c r="J5723" i="1"/>
  <c r="J5724" i="1"/>
  <c r="J5725" i="1"/>
  <c r="J5726" i="1"/>
  <c r="J5727" i="1"/>
  <c r="J5728" i="1"/>
  <c r="J5729" i="1"/>
  <c r="J5730" i="1"/>
  <c r="J5731" i="1"/>
  <c r="J5732" i="1"/>
  <c r="J5733" i="1"/>
  <c r="J5734" i="1"/>
  <c r="J5735" i="1"/>
  <c r="J5736" i="1"/>
  <c r="J5737" i="1"/>
  <c r="J5738" i="1"/>
  <c r="J5739" i="1"/>
  <c r="J5740" i="1"/>
  <c r="J5741" i="1"/>
  <c r="J5742" i="1"/>
  <c r="J5743" i="1"/>
  <c r="J5744" i="1"/>
  <c r="J5745" i="1"/>
  <c r="J5746" i="1"/>
  <c r="J5747" i="1"/>
  <c r="J5748" i="1"/>
  <c r="J5749" i="1"/>
  <c r="J5750" i="1"/>
  <c r="J5751" i="1"/>
  <c r="J5752" i="1"/>
  <c r="J5753" i="1"/>
  <c r="J5754" i="1"/>
  <c r="J5755" i="1"/>
  <c r="J5756" i="1"/>
  <c r="J5757" i="1"/>
  <c r="J5758" i="1"/>
  <c r="J5759" i="1"/>
  <c r="J5760" i="1"/>
  <c r="J5761" i="1"/>
  <c r="J5762" i="1"/>
  <c r="J5763" i="1"/>
  <c r="J5764" i="1"/>
  <c r="J5765" i="1"/>
  <c r="J5766" i="1"/>
  <c r="J5767" i="1"/>
  <c r="J5768" i="1"/>
  <c r="J5769" i="1"/>
  <c r="J5770" i="1"/>
  <c r="J5771" i="1"/>
  <c r="J5772" i="1"/>
  <c r="J5773" i="1"/>
  <c r="J5774" i="1"/>
  <c r="J5775" i="1"/>
  <c r="J5776" i="1"/>
  <c r="J5777" i="1"/>
  <c r="J5778" i="1"/>
  <c r="J5779" i="1"/>
  <c r="J5780" i="1"/>
  <c r="J5781" i="1"/>
  <c r="J5782" i="1"/>
  <c r="J5783" i="1"/>
  <c r="J5784" i="1"/>
  <c r="J5785" i="1"/>
  <c r="J5786" i="1"/>
  <c r="J5787" i="1"/>
  <c r="J5788" i="1"/>
  <c r="J5789" i="1"/>
  <c r="J5790" i="1"/>
  <c r="J5791" i="1"/>
  <c r="J5792" i="1"/>
  <c r="J5793" i="1"/>
  <c r="J5794" i="1"/>
  <c r="J5795" i="1"/>
  <c r="J5796" i="1"/>
  <c r="J5797" i="1"/>
  <c r="J5798" i="1"/>
  <c r="J5799" i="1"/>
  <c r="J5800" i="1"/>
  <c r="J5801" i="1"/>
  <c r="J5802" i="1"/>
  <c r="J5803" i="1"/>
  <c r="J5804" i="1"/>
  <c r="J5805" i="1"/>
  <c r="J5806" i="1"/>
  <c r="J5807" i="1"/>
  <c r="J5808" i="1"/>
  <c r="J5809" i="1"/>
  <c r="J5810" i="1"/>
  <c r="J5811" i="1"/>
  <c r="J5812" i="1"/>
  <c r="J5813" i="1"/>
  <c r="J5814" i="1"/>
  <c r="J5815" i="1"/>
  <c r="J5816" i="1"/>
  <c r="J5817" i="1"/>
  <c r="J5818" i="1"/>
  <c r="J5819" i="1"/>
  <c r="J5820" i="1"/>
  <c r="J5821" i="1"/>
  <c r="J5822" i="1"/>
  <c r="J5823" i="1"/>
  <c r="J5824" i="1"/>
  <c r="J5825" i="1"/>
  <c r="J5826" i="1"/>
  <c r="J5827" i="1"/>
  <c r="J5828" i="1"/>
  <c r="J5829" i="1"/>
  <c r="J5830" i="1"/>
  <c r="J5831" i="1"/>
  <c r="J5832" i="1"/>
  <c r="J5833" i="1"/>
  <c r="J5834" i="1"/>
  <c r="J5835" i="1"/>
  <c r="J5836" i="1"/>
  <c r="J5837" i="1"/>
  <c r="J5838" i="1"/>
  <c r="J5839" i="1"/>
  <c r="J5840" i="1"/>
  <c r="J5841" i="1"/>
  <c r="J5842" i="1"/>
  <c r="J5843" i="1"/>
  <c r="J5844" i="1"/>
  <c r="J5845" i="1"/>
  <c r="J5846" i="1"/>
  <c r="J5847" i="1"/>
  <c r="J5848" i="1"/>
  <c r="J5849" i="1"/>
  <c r="J5850" i="1"/>
  <c r="J5851" i="1"/>
  <c r="J5852" i="1"/>
  <c r="J5853" i="1"/>
  <c r="J5854" i="1"/>
  <c r="J5855" i="1"/>
  <c r="J5856" i="1"/>
  <c r="J5857" i="1"/>
  <c r="J5858" i="1"/>
  <c r="J5859" i="1"/>
  <c r="J5860" i="1"/>
  <c r="J5861" i="1"/>
  <c r="J5862" i="1"/>
  <c r="J5863" i="1"/>
  <c r="J5864" i="1"/>
  <c r="J5865" i="1"/>
  <c r="J5866" i="1"/>
  <c r="J5867" i="1"/>
  <c r="J5868" i="1"/>
  <c r="J5869" i="1"/>
  <c r="J5870" i="1"/>
  <c r="J5871" i="1"/>
  <c r="J5872" i="1"/>
  <c r="J5873" i="1"/>
  <c r="J5874" i="1"/>
  <c r="J5875" i="1"/>
  <c r="J5876" i="1"/>
  <c r="J5877" i="1"/>
  <c r="J5878" i="1"/>
  <c r="J5879" i="1"/>
  <c r="J5880" i="1"/>
  <c r="J5881" i="1"/>
  <c r="J5882" i="1"/>
  <c r="J5883" i="1"/>
  <c r="J5884" i="1"/>
  <c r="J5885" i="1"/>
  <c r="J5886" i="1"/>
  <c r="J5887" i="1"/>
  <c r="J5888" i="1"/>
  <c r="J5889" i="1"/>
  <c r="J5890" i="1"/>
  <c r="J5891" i="1"/>
  <c r="J5892" i="1"/>
  <c r="J5893" i="1"/>
  <c r="J5894" i="1"/>
  <c r="J5895" i="1"/>
  <c r="J5896" i="1"/>
  <c r="J5897" i="1"/>
  <c r="J5898" i="1"/>
  <c r="J5899" i="1"/>
  <c r="J5900" i="1"/>
  <c r="J5901" i="1"/>
  <c r="J5902" i="1"/>
  <c r="J5903" i="1"/>
  <c r="J5904" i="1"/>
  <c r="J5905" i="1"/>
  <c r="J5906" i="1"/>
  <c r="J5907" i="1"/>
  <c r="J5908" i="1"/>
  <c r="J5909" i="1"/>
  <c r="J5910" i="1"/>
  <c r="J5911" i="1"/>
  <c r="J5912" i="1"/>
  <c r="J5913" i="1"/>
  <c r="J5914" i="1"/>
  <c r="J5915" i="1"/>
  <c r="J5916" i="1"/>
  <c r="J5917" i="1"/>
  <c r="J5918" i="1"/>
  <c r="J5919" i="1"/>
  <c r="J5920" i="1"/>
  <c r="J5921" i="1"/>
  <c r="J5922" i="1"/>
  <c r="J5923" i="1"/>
  <c r="J5924" i="1"/>
  <c r="J5925" i="1"/>
  <c r="J5926" i="1"/>
  <c r="J5927" i="1"/>
  <c r="J5928" i="1"/>
  <c r="J5929" i="1"/>
  <c r="J5930" i="1"/>
  <c r="J5931" i="1"/>
  <c r="J5932" i="1"/>
  <c r="J5933" i="1"/>
  <c r="J5934" i="1"/>
  <c r="J5935" i="1"/>
  <c r="J5936" i="1"/>
  <c r="J5937" i="1"/>
  <c r="J5938" i="1"/>
  <c r="J5939" i="1"/>
  <c r="J5940" i="1"/>
  <c r="J5941" i="1"/>
  <c r="J5942" i="1"/>
  <c r="J5943" i="1"/>
  <c r="J5944" i="1"/>
  <c r="J5945" i="1"/>
  <c r="J5946" i="1"/>
  <c r="J5947" i="1"/>
  <c r="J5948" i="1"/>
  <c r="J5949" i="1"/>
  <c r="J5950" i="1"/>
  <c r="J5951" i="1"/>
  <c r="J5952" i="1"/>
  <c r="J5953" i="1"/>
  <c r="J5954" i="1"/>
  <c r="J5955" i="1"/>
  <c r="J5956" i="1"/>
  <c r="J5957" i="1"/>
  <c r="J5958" i="1"/>
  <c r="J5959" i="1"/>
  <c r="J5960" i="1"/>
  <c r="J5961" i="1"/>
  <c r="J5962" i="1"/>
  <c r="J5963" i="1"/>
  <c r="J5964" i="1"/>
  <c r="J5965" i="1"/>
  <c r="J5966" i="1"/>
  <c r="J5967" i="1"/>
  <c r="J5968" i="1"/>
  <c r="J5969" i="1"/>
  <c r="J5970" i="1"/>
  <c r="J5971" i="1"/>
  <c r="J5972" i="1"/>
  <c r="J5973" i="1"/>
  <c r="J5974" i="1"/>
  <c r="J5975" i="1"/>
  <c r="J5976" i="1"/>
  <c r="J5977" i="1"/>
  <c r="J5978" i="1"/>
  <c r="J5979" i="1"/>
  <c r="J5980" i="1"/>
  <c r="J5981" i="1"/>
  <c r="J5982" i="1"/>
  <c r="J5983" i="1"/>
  <c r="J5984" i="1"/>
  <c r="J5985" i="1"/>
  <c r="J5986" i="1"/>
  <c r="J5987" i="1"/>
  <c r="J5988" i="1"/>
  <c r="J5989" i="1"/>
  <c r="J5990" i="1"/>
  <c r="J5991" i="1"/>
  <c r="J5992" i="1"/>
  <c r="J5993" i="1"/>
  <c r="J5994" i="1"/>
  <c r="J5995" i="1"/>
  <c r="J5996" i="1"/>
  <c r="J5997" i="1"/>
  <c r="J5998" i="1"/>
  <c r="J5999" i="1"/>
  <c r="J6000" i="1"/>
  <c r="J6001" i="1"/>
  <c r="J6002" i="1"/>
  <c r="J6003" i="1"/>
  <c r="J6004" i="1"/>
  <c r="J6005" i="1"/>
  <c r="J6006" i="1"/>
  <c r="J6007" i="1"/>
  <c r="J6008" i="1"/>
  <c r="J6009" i="1"/>
  <c r="J6010" i="1"/>
  <c r="J6011" i="1"/>
  <c r="J6012" i="1"/>
  <c r="J6013" i="1"/>
  <c r="J6014" i="1"/>
  <c r="J6015" i="1"/>
  <c r="J6016" i="1"/>
  <c r="J6017" i="1"/>
  <c r="J6018" i="1"/>
  <c r="J6019" i="1"/>
  <c r="J6020" i="1"/>
  <c r="J6021" i="1"/>
  <c r="J6022" i="1"/>
  <c r="J6023" i="1"/>
  <c r="J6024" i="1"/>
  <c r="J6025" i="1"/>
  <c r="J6026" i="1"/>
  <c r="J6027" i="1"/>
  <c r="J6028" i="1"/>
  <c r="J6029" i="1"/>
  <c r="J6030" i="1"/>
  <c r="J6031" i="1"/>
  <c r="J6032" i="1"/>
  <c r="J6033" i="1"/>
  <c r="J6034" i="1"/>
  <c r="J6035" i="1"/>
  <c r="J6036" i="1"/>
  <c r="J6037" i="1"/>
  <c r="J6038" i="1"/>
  <c r="J6039" i="1"/>
  <c r="J6040" i="1"/>
  <c r="J6041" i="1"/>
  <c r="J6042" i="1"/>
  <c r="J6043" i="1"/>
  <c r="J6044" i="1"/>
  <c r="J6045" i="1"/>
  <c r="J6046" i="1"/>
  <c r="J6047" i="1"/>
  <c r="J6048" i="1"/>
  <c r="J6049" i="1"/>
  <c r="J6050" i="1"/>
  <c r="J6051" i="1"/>
  <c r="J6052" i="1"/>
  <c r="J6053" i="1"/>
  <c r="J6054" i="1"/>
  <c r="J6055" i="1"/>
  <c r="J6056" i="1"/>
  <c r="J6057" i="1"/>
  <c r="J6058" i="1"/>
  <c r="J6059" i="1"/>
  <c r="J6060" i="1"/>
  <c r="J6061" i="1"/>
  <c r="J6062" i="1"/>
  <c r="J6063" i="1"/>
  <c r="J6064" i="1"/>
  <c r="J6065" i="1"/>
  <c r="J6066" i="1"/>
  <c r="J6067" i="1"/>
  <c r="J6068" i="1"/>
  <c r="J6069" i="1"/>
  <c r="J6070" i="1"/>
  <c r="J6071" i="1"/>
  <c r="J6072" i="1"/>
  <c r="J6073" i="1"/>
  <c r="J6074" i="1"/>
  <c r="J6075" i="1"/>
  <c r="J6076" i="1"/>
  <c r="J6077" i="1"/>
  <c r="J6078" i="1"/>
  <c r="J6079" i="1"/>
  <c r="J6080" i="1"/>
  <c r="J6081" i="1"/>
  <c r="J6082" i="1"/>
  <c r="J6083" i="1"/>
  <c r="J6084" i="1"/>
  <c r="J6085" i="1"/>
  <c r="J6086" i="1"/>
  <c r="J6087" i="1"/>
  <c r="J6088" i="1"/>
  <c r="J6089" i="1"/>
  <c r="J6090" i="1"/>
  <c r="J6091" i="1"/>
  <c r="J6092" i="1"/>
  <c r="J6093" i="1"/>
  <c r="J6094" i="1"/>
  <c r="J6095" i="1"/>
  <c r="J6096" i="1"/>
  <c r="J6097" i="1"/>
  <c r="J6098" i="1"/>
  <c r="J6099" i="1"/>
  <c r="J6100" i="1"/>
  <c r="J6101" i="1"/>
  <c r="J6102" i="1"/>
  <c r="J6103" i="1"/>
  <c r="J6104" i="1"/>
  <c r="J6105" i="1"/>
  <c r="J6106" i="1"/>
  <c r="J6107" i="1"/>
  <c r="J6108" i="1"/>
  <c r="J6109" i="1"/>
  <c r="J6110" i="1"/>
  <c r="J6111" i="1"/>
  <c r="J6112" i="1"/>
  <c r="J6113" i="1"/>
  <c r="J6114" i="1"/>
  <c r="J6115" i="1"/>
  <c r="J6116" i="1"/>
  <c r="J6117" i="1"/>
  <c r="J6118" i="1"/>
  <c r="J6119" i="1"/>
  <c r="J6120" i="1"/>
  <c r="J6121" i="1"/>
  <c r="J6122" i="1"/>
  <c r="J6123" i="1"/>
  <c r="J6124" i="1"/>
  <c r="J6125" i="1"/>
  <c r="J6126" i="1"/>
  <c r="J6127" i="1"/>
  <c r="J6128" i="1"/>
  <c r="J6129" i="1"/>
  <c r="J6130" i="1"/>
  <c r="J6131" i="1"/>
  <c r="J6132" i="1"/>
  <c r="J6133" i="1"/>
  <c r="J6134" i="1"/>
  <c r="J6135" i="1"/>
  <c r="J6136" i="1"/>
  <c r="J6137" i="1"/>
  <c r="J6138" i="1"/>
  <c r="J6139" i="1"/>
  <c r="J6140" i="1"/>
  <c r="J6141" i="1"/>
  <c r="J6142" i="1"/>
  <c r="J6143" i="1"/>
  <c r="J6144" i="1"/>
  <c r="J6145" i="1"/>
  <c r="J6146" i="1"/>
  <c r="J6147" i="1"/>
  <c r="J6148" i="1"/>
  <c r="J6149" i="1"/>
  <c r="J6150" i="1"/>
  <c r="J6151" i="1"/>
  <c r="J6152" i="1"/>
  <c r="J6153" i="1"/>
  <c r="J6154" i="1"/>
  <c r="J6155" i="1"/>
  <c r="J6156" i="1"/>
  <c r="J6157" i="1"/>
  <c r="J6158" i="1"/>
  <c r="J6159" i="1"/>
  <c r="J6160" i="1"/>
  <c r="J6161" i="1"/>
  <c r="J6162" i="1"/>
  <c r="J6163" i="1"/>
  <c r="J6164" i="1"/>
  <c r="J6165" i="1"/>
  <c r="J6166" i="1"/>
  <c r="J6167" i="1"/>
  <c r="J6168" i="1"/>
  <c r="J6169" i="1"/>
  <c r="J6170" i="1"/>
  <c r="J6171" i="1"/>
  <c r="J6172" i="1"/>
  <c r="J6173" i="1"/>
  <c r="J6174" i="1"/>
  <c r="J6175" i="1"/>
  <c r="J6176" i="1"/>
  <c r="J6177" i="1"/>
  <c r="J6178" i="1"/>
  <c r="J6179" i="1"/>
  <c r="J6180" i="1"/>
  <c r="J6181" i="1"/>
  <c r="J6182" i="1"/>
  <c r="J6183" i="1"/>
  <c r="J6184" i="1"/>
  <c r="J6185" i="1"/>
  <c r="J6186" i="1"/>
  <c r="J6187" i="1"/>
  <c r="J6188" i="1"/>
  <c r="J6189" i="1"/>
  <c r="J6190" i="1"/>
  <c r="J6191" i="1"/>
  <c r="J6192" i="1"/>
  <c r="J6193" i="1"/>
  <c r="J6194" i="1"/>
  <c r="J6195" i="1"/>
  <c r="J6196" i="1"/>
  <c r="J6197" i="1"/>
  <c r="J6198" i="1"/>
  <c r="J6199" i="1"/>
  <c r="J6200" i="1"/>
  <c r="J6201" i="1"/>
  <c r="J6202" i="1"/>
  <c r="J6203" i="1"/>
  <c r="J6204" i="1"/>
  <c r="J6205" i="1"/>
  <c r="J6206" i="1"/>
  <c r="J6207" i="1"/>
  <c r="J6208" i="1"/>
  <c r="J6209" i="1"/>
  <c r="J6210" i="1"/>
  <c r="J6211" i="1"/>
  <c r="J6212" i="1"/>
  <c r="J6213" i="1"/>
  <c r="J6214" i="1"/>
  <c r="J6215" i="1"/>
  <c r="J6216" i="1"/>
  <c r="J6217" i="1"/>
  <c r="J6218" i="1"/>
  <c r="J6219" i="1"/>
  <c r="J6220" i="1"/>
  <c r="J6221" i="1"/>
  <c r="J6222" i="1"/>
  <c r="J6223" i="1"/>
  <c r="J6224" i="1"/>
  <c r="J6225" i="1"/>
  <c r="J6226" i="1"/>
  <c r="J6227" i="1"/>
  <c r="J6228" i="1"/>
  <c r="J6229" i="1"/>
  <c r="J6230" i="1"/>
  <c r="J6231" i="1"/>
  <c r="J6232" i="1"/>
  <c r="J6233" i="1"/>
  <c r="J6234" i="1"/>
  <c r="J6235" i="1"/>
  <c r="J6236" i="1"/>
  <c r="J6237" i="1"/>
  <c r="J6238" i="1"/>
  <c r="J6239" i="1"/>
  <c r="J6240" i="1"/>
  <c r="J6241" i="1"/>
  <c r="J6242" i="1"/>
  <c r="J6243" i="1"/>
  <c r="J6244" i="1"/>
  <c r="J6245" i="1"/>
  <c r="J6246" i="1"/>
  <c r="J6247" i="1"/>
  <c r="J6248" i="1"/>
  <c r="J6249" i="1"/>
  <c r="J6250" i="1"/>
  <c r="J6251" i="1"/>
  <c r="J6252" i="1"/>
  <c r="J6253" i="1"/>
  <c r="J6254" i="1"/>
  <c r="J6255" i="1"/>
  <c r="J6256" i="1"/>
  <c r="J6257" i="1"/>
  <c r="J6258" i="1"/>
  <c r="J6259" i="1"/>
  <c r="J6260" i="1"/>
  <c r="J6261" i="1"/>
  <c r="J6262" i="1"/>
  <c r="J6263" i="1"/>
  <c r="J6264" i="1"/>
  <c r="J6265" i="1"/>
  <c r="J6266" i="1"/>
  <c r="J6267" i="1"/>
  <c r="J6268" i="1"/>
  <c r="J6269" i="1"/>
  <c r="J6270" i="1"/>
  <c r="J6271" i="1"/>
  <c r="J6272" i="1"/>
  <c r="J6273" i="1"/>
  <c r="J6274" i="1"/>
  <c r="J6275" i="1"/>
  <c r="J6276" i="1"/>
  <c r="J6277" i="1"/>
  <c r="J6278" i="1"/>
  <c r="J6279" i="1"/>
  <c r="J6280" i="1"/>
  <c r="J6281" i="1"/>
  <c r="J6282" i="1"/>
  <c r="J6283" i="1"/>
  <c r="J6284" i="1"/>
  <c r="J6285" i="1"/>
  <c r="J6286" i="1"/>
  <c r="J6287" i="1"/>
  <c r="J6288" i="1"/>
  <c r="J6289" i="1"/>
  <c r="J6290" i="1"/>
  <c r="J6291" i="1"/>
  <c r="J6292" i="1"/>
  <c r="J6293" i="1"/>
  <c r="J6294" i="1"/>
  <c r="J6295" i="1"/>
  <c r="J6296" i="1"/>
  <c r="J6297" i="1"/>
  <c r="J6298" i="1"/>
  <c r="J6299" i="1"/>
  <c r="J6300" i="1"/>
  <c r="J6301" i="1"/>
  <c r="J6302" i="1"/>
  <c r="J6303" i="1"/>
  <c r="J6304" i="1"/>
  <c r="J6305" i="1"/>
  <c r="J6306" i="1"/>
  <c r="J6307" i="1"/>
  <c r="J6308" i="1"/>
  <c r="J6309" i="1"/>
  <c r="J6310" i="1"/>
  <c r="J6311" i="1"/>
  <c r="J6312" i="1"/>
  <c r="J6313" i="1"/>
  <c r="J6314" i="1"/>
  <c r="J6315" i="1"/>
  <c r="J6316" i="1"/>
  <c r="J6317" i="1"/>
  <c r="J6318" i="1"/>
  <c r="J6319" i="1"/>
  <c r="J6320" i="1"/>
  <c r="J6321" i="1"/>
  <c r="J6322" i="1"/>
  <c r="J6323" i="1"/>
  <c r="J6324" i="1"/>
  <c r="J6325" i="1"/>
  <c r="J6326" i="1"/>
  <c r="J6327" i="1"/>
  <c r="J6328" i="1"/>
  <c r="J6329" i="1"/>
  <c r="J6330" i="1"/>
  <c r="J6331" i="1"/>
  <c r="J6332" i="1"/>
  <c r="J6333" i="1"/>
  <c r="J6334" i="1"/>
  <c r="J6335" i="1"/>
  <c r="J6336" i="1"/>
  <c r="J6337" i="1"/>
  <c r="J6338" i="1"/>
  <c r="J6339" i="1"/>
  <c r="J6340" i="1"/>
  <c r="J6341" i="1"/>
  <c r="J6342" i="1"/>
  <c r="J6343" i="1"/>
  <c r="J6344" i="1"/>
  <c r="J6345" i="1"/>
  <c r="J6346" i="1"/>
  <c r="J6347" i="1"/>
  <c r="J6348" i="1"/>
  <c r="J6349" i="1"/>
  <c r="J6350" i="1"/>
  <c r="J6351" i="1"/>
  <c r="J6352" i="1"/>
  <c r="J6353" i="1"/>
  <c r="J6354" i="1"/>
  <c r="J6355" i="1"/>
  <c r="J6356" i="1"/>
  <c r="J6357" i="1"/>
  <c r="J6358" i="1"/>
  <c r="J6359" i="1"/>
  <c r="J6360" i="1"/>
  <c r="J6361" i="1"/>
  <c r="J6362" i="1"/>
  <c r="J6363" i="1"/>
  <c r="J6364" i="1"/>
  <c r="J6365" i="1"/>
  <c r="J6366" i="1"/>
  <c r="J6367" i="1"/>
  <c r="J6368" i="1"/>
  <c r="J6369" i="1"/>
  <c r="J6370" i="1"/>
  <c r="J6371" i="1"/>
  <c r="J6372" i="1"/>
  <c r="J6373" i="1"/>
  <c r="J6374" i="1"/>
  <c r="J6375" i="1"/>
  <c r="J6376" i="1"/>
  <c r="J6377" i="1"/>
  <c r="J6378" i="1"/>
  <c r="J6379" i="1"/>
  <c r="J6380" i="1"/>
  <c r="J6381" i="1"/>
  <c r="J6382" i="1"/>
  <c r="J6383" i="1"/>
  <c r="J6384" i="1"/>
  <c r="J6385" i="1"/>
  <c r="J6386" i="1"/>
  <c r="J6387" i="1"/>
  <c r="J6388" i="1"/>
  <c r="J6389" i="1"/>
  <c r="J6390" i="1"/>
  <c r="J6391" i="1"/>
  <c r="J6392" i="1"/>
  <c r="J6393" i="1"/>
  <c r="J6394" i="1"/>
  <c r="J6395" i="1"/>
  <c r="J6396" i="1"/>
  <c r="J6397" i="1"/>
  <c r="J6398" i="1"/>
  <c r="J6399" i="1"/>
  <c r="J6400" i="1"/>
  <c r="J6401" i="1"/>
  <c r="J6402" i="1"/>
  <c r="J6403" i="1"/>
  <c r="J6404" i="1"/>
  <c r="J6405" i="1"/>
  <c r="J6406" i="1"/>
  <c r="J6407" i="1"/>
  <c r="J6408" i="1"/>
  <c r="J6409" i="1"/>
  <c r="J6410" i="1"/>
  <c r="J6411" i="1"/>
  <c r="J6412" i="1"/>
  <c r="J6413" i="1"/>
  <c r="J6414" i="1"/>
  <c r="J6415" i="1"/>
  <c r="J6416" i="1"/>
  <c r="J6417" i="1"/>
  <c r="J6418" i="1"/>
  <c r="J6419" i="1"/>
  <c r="J6420" i="1"/>
  <c r="J6421" i="1"/>
  <c r="J6422" i="1"/>
  <c r="J6423" i="1"/>
  <c r="J6424" i="1"/>
  <c r="J6425" i="1"/>
  <c r="J6426" i="1"/>
  <c r="J6427" i="1"/>
  <c r="J6428" i="1"/>
  <c r="J6429" i="1"/>
  <c r="J6430" i="1"/>
  <c r="J6431" i="1"/>
  <c r="J6432" i="1"/>
  <c r="J6433" i="1"/>
  <c r="J6434" i="1"/>
  <c r="J6435" i="1"/>
  <c r="J6436" i="1"/>
  <c r="J6437" i="1"/>
  <c r="J6438" i="1"/>
  <c r="J6439" i="1"/>
  <c r="J6440" i="1"/>
  <c r="J6441" i="1"/>
  <c r="J6442" i="1"/>
  <c r="J6443" i="1"/>
  <c r="J6444" i="1"/>
  <c r="J6445" i="1"/>
  <c r="J6446" i="1"/>
  <c r="J6447" i="1"/>
  <c r="J6448" i="1"/>
  <c r="J6449" i="1"/>
  <c r="J6450" i="1"/>
  <c r="J6451" i="1"/>
  <c r="J6452" i="1"/>
  <c r="J6453" i="1"/>
  <c r="J6454" i="1"/>
  <c r="J6455" i="1"/>
  <c r="J6456" i="1"/>
  <c r="J6457" i="1"/>
  <c r="J6458" i="1"/>
  <c r="J6459" i="1"/>
  <c r="J6460" i="1"/>
  <c r="J6461" i="1"/>
  <c r="J6462" i="1"/>
  <c r="J6463" i="1"/>
  <c r="J6464" i="1"/>
  <c r="J6465" i="1"/>
  <c r="J6466" i="1"/>
  <c r="J6467" i="1"/>
  <c r="J6468" i="1"/>
  <c r="J6469" i="1"/>
  <c r="J6470" i="1"/>
  <c r="J6471" i="1"/>
  <c r="J6472" i="1"/>
  <c r="J6473" i="1"/>
  <c r="J6474" i="1"/>
  <c r="J6475" i="1"/>
  <c r="J6476" i="1"/>
  <c r="J6477" i="1"/>
  <c r="J6478" i="1"/>
  <c r="J6479" i="1"/>
  <c r="J6480" i="1"/>
  <c r="J6481" i="1"/>
  <c r="J6482" i="1"/>
  <c r="J6483" i="1"/>
  <c r="J6484" i="1"/>
  <c r="J6485" i="1"/>
  <c r="J6486" i="1"/>
  <c r="J6487" i="1"/>
  <c r="J6488" i="1"/>
  <c r="J6489" i="1"/>
  <c r="J6490" i="1"/>
  <c r="J6491" i="1"/>
  <c r="J6492" i="1"/>
  <c r="J6493" i="1"/>
  <c r="J6494" i="1"/>
  <c r="J6495" i="1"/>
  <c r="J6496" i="1"/>
  <c r="J6497" i="1"/>
  <c r="J6498" i="1"/>
  <c r="J6499" i="1"/>
  <c r="J6500" i="1"/>
  <c r="J6501" i="1"/>
  <c r="J6502" i="1"/>
  <c r="J6503" i="1"/>
  <c r="J6504" i="1"/>
  <c r="J6505" i="1"/>
  <c r="J6506" i="1"/>
  <c r="J6507" i="1"/>
  <c r="J6508" i="1"/>
  <c r="J6509" i="1"/>
  <c r="J6510" i="1"/>
  <c r="J6511" i="1"/>
  <c r="J6512" i="1"/>
  <c r="J6513" i="1"/>
  <c r="J6514" i="1"/>
  <c r="J6515" i="1"/>
  <c r="J6516" i="1"/>
  <c r="J6517" i="1"/>
  <c r="J6518" i="1"/>
  <c r="J6519" i="1"/>
  <c r="J6520" i="1"/>
  <c r="J6521" i="1"/>
  <c r="J6522" i="1"/>
  <c r="J6523" i="1"/>
  <c r="J6524" i="1"/>
  <c r="J6525" i="1"/>
  <c r="J6526" i="1"/>
  <c r="J6527" i="1"/>
  <c r="J6528" i="1"/>
  <c r="J6529" i="1"/>
  <c r="J6530" i="1"/>
  <c r="J6531" i="1"/>
  <c r="J6532" i="1"/>
  <c r="J6533" i="1"/>
  <c r="J6534" i="1"/>
  <c r="J6535" i="1"/>
  <c r="J6536" i="1"/>
  <c r="J6537" i="1"/>
  <c r="J6538" i="1"/>
  <c r="J6539" i="1"/>
  <c r="J6540" i="1"/>
  <c r="J6541" i="1"/>
  <c r="J6542" i="1"/>
  <c r="J6543" i="1"/>
  <c r="J6544" i="1"/>
  <c r="J6545" i="1"/>
  <c r="J6546" i="1"/>
  <c r="J6547" i="1"/>
  <c r="J6548" i="1"/>
  <c r="J6549" i="1"/>
  <c r="J6550" i="1"/>
  <c r="J6551" i="1"/>
  <c r="J6552" i="1"/>
  <c r="J6553" i="1"/>
  <c r="J6554" i="1"/>
  <c r="J6555" i="1"/>
  <c r="J6556" i="1"/>
  <c r="J6557" i="1"/>
  <c r="J6558" i="1"/>
  <c r="J6559" i="1"/>
  <c r="J6560" i="1"/>
  <c r="J6561" i="1"/>
  <c r="J6562" i="1"/>
  <c r="J6563" i="1"/>
  <c r="J6564" i="1"/>
  <c r="J6565" i="1"/>
  <c r="J6566" i="1"/>
  <c r="J6567" i="1"/>
  <c r="J6568" i="1"/>
  <c r="J6569" i="1"/>
  <c r="J6570" i="1"/>
  <c r="J6571" i="1"/>
  <c r="J6572" i="1"/>
  <c r="J6573" i="1"/>
  <c r="J6574" i="1"/>
  <c r="J6575" i="1"/>
  <c r="J6576" i="1"/>
  <c r="J6577" i="1"/>
  <c r="J6578" i="1"/>
  <c r="J6579" i="1"/>
  <c r="J6580" i="1"/>
  <c r="J6581" i="1"/>
  <c r="J6582" i="1"/>
  <c r="J6583" i="1"/>
  <c r="J6584" i="1"/>
  <c r="J6585" i="1"/>
  <c r="J6586" i="1"/>
  <c r="J6587" i="1"/>
  <c r="J6588" i="1"/>
  <c r="J6589" i="1"/>
  <c r="J6590" i="1"/>
  <c r="J6591" i="1"/>
  <c r="J6592" i="1"/>
  <c r="J6593" i="1"/>
  <c r="J6594" i="1"/>
  <c r="J6595" i="1"/>
  <c r="J6596" i="1"/>
  <c r="J6597" i="1"/>
  <c r="J6598" i="1"/>
  <c r="J6599" i="1"/>
  <c r="J6600" i="1"/>
  <c r="J6601" i="1"/>
  <c r="J6602" i="1"/>
  <c r="J6603" i="1"/>
  <c r="J6604" i="1"/>
  <c r="J6605" i="1"/>
  <c r="J6606" i="1"/>
  <c r="J6607" i="1"/>
  <c r="J6608" i="1"/>
  <c r="J6609" i="1"/>
  <c r="J6610" i="1"/>
  <c r="J6611" i="1"/>
  <c r="J6612" i="1"/>
  <c r="J6613" i="1"/>
  <c r="J6614" i="1"/>
  <c r="J6615" i="1"/>
  <c r="J6616" i="1"/>
  <c r="J6617" i="1"/>
  <c r="J6618" i="1"/>
  <c r="J6619" i="1"/>
  <c r="J6620" i="1"/>
  <c r="J6621" i="1"/>
  <c r="J6622" i="1"/>
  <c r="J6623" i="1"/>
  <c r="J6624" i="1"/>
  <c r="J6625" i="1"/>
  <c r="J6626" i="1"/>
  <c r="J6627" i="1"/>
  <c r="J6628" i="1"/>
  <c r="J6629" i="1"/>
  <c r="J6630" i="1"/>
  <c r="J6631" i="1"/>
  <c r="J6632" i="1"/>
  <c r="J6633" i="1"/>
  <c r="J6634" i="1"/>
  <c r="J6635" i="1"/>
  <c r="J6636" i="1"/>
  <c r="J6637" i="1"/>
  <c r="J6638" i="1"/>
  <c r="J6639" i="1"/>
  <c r="J6640" i="1"/>
  <c r="J6641" i="1"/>
  <c r="J6642" i="1"/>
  <c r="J6643" i="1"/>
  <c r="J6644" i="1"/>
  <c r="J6645" i="1"/>
  <c r="J6646" i="1"/>
  <c r="J6647" i="1"/>
  <c r="J6648" i="1"/>
  <c r="J6649" i="1"/>
  <c r="J6650" i="1"/>
  <c r="J6651" i="1"/>
  <c r="J6652" i="1"/>
  <c r="J6653" i="1"/>
  <c r="J6654" i="1"/>
  <c r="J6655" i="1"/>
  <c r="J6656" i="1"/>
  <c r="J6657" i="1"/>
  <c r="J6658" i="1"/>
  <c r="J6659" i="1"/>
  <c r="J6660" i="1"/>
  <c r="J6661" i="1"/>
  <c r="J6662" i="1"/>
  <c r="J6663" i="1"/>
  <c r="J6664" i="1"/>
  <c r="J6665" i="1"/>
  <c r="J6666" i="1"/>
  <c r="J6667" i="1"/>
  <c r="J6668" i="1"/>
  <c r="J6669" i="1"/>
  <c r="J6670" i="1"/>
  <c r="J6671" i="1"/>
  <c r="J6672" i="1"/>
  <c r="J6673" i="1"/>
  <c r="J6674" i="1"/>
  <c r="J6675" i="1"/>
  <c r="J6676" i="1"/>
  <c r="J6677" i="1"/>
  <c r="J6678" i="1"/>
  <c r="J6679" i="1"/>
  <c r="J6680" i="1"/>
  <c r="J6681" i="1"/>
  <c r="J6682" i="1"/>
  <c r="J6683" i="1"/>
  <c r="J6684" i="1"/>
  <c r="J6685" i="1"/>
  <c r="J6686" i="1"/>
  <c r="J6687" i="1"/>
  <c r="J6688" i="1"/>
  <c r="J6689" i="1"/>
  <c r="J6690" i="1"/>
  <c r="J6691" i="1"/>
  <c r="J6692" i="1"/>
  <c r="J6693" i="1"/>
  <c r="J6694" i="1"/>
  <c r="J6695" i="1"/>
  <c r="J6696" i="1"/>
  <c r="J6697" i="1"/>
  <c r="J6698" i="1"/>
  <c r="J6699" i="1"/>
  <c r="J6700" i="1"/>
  <c r="J6701" i="1"/>
  <c r="J6702" i="1"/>
  <c r="J6703" i="1"/>
  <c r="J6704" i="1"/>
  <c r="J6705" i="1"/>
  <c r="J6706" i="1"/>
  <c r="J6707" i="1"/>
  <c r="J6708" i="1"/>
  <c r="J6709" i="1"/>
  <c r="J6710" i="1"/>
  <c r="J6711" i="1"/>
  <c r="J6712" i="1"/>
  <c r="J6713" i="1"/>
  <c r="J6714" i="1"/>
  <c r="J6715" i="1"/>
  <c r="J6716" i="1"/>
  <c r="J6717" i="1"/>
  <c r="J6718" i="1"/>
  <c r="J6719" i="1"/>
  <c r="J6720" i="1"/>
  <c r="J6721" i="1"/>
  <c r="J6722" i="1"/>
  <c r="J6723" i="1"/>
  <c r="J6724" i="1"/>
  <c r="J6725" i="1"/>
  <c r="J6726" i="1"/>
  <c r="J6727" i="1"/>
  <c r="J6728" i="1"/>
  <c r="J6729" i="1"/>
  <c r="J6730" i="1"/>
  <c r="J6731" i="1"/>
  <c r="J6732" i="1"/>
  <c r="J6733" i="1"/>
  <c r="J6734" i="1"/>
  <c r="J6735" i="1"/>
  <c r="J6736" i="1"/>
  <c r="J6737" i="1"/>
  <c r="J6738" i="1"/>
  <c r="J6739" i="1"/>
  <c r="J6740" i="1"/>
  <c r="J6741" i="1"/>
  <c r="J6742" i="1"/>
  <c r="J6743" i="1"/>
  <c r="J6744" i="1"/>
  <c r="J6745" i="1"/>
  <c r="J6746" i="1"/>
  <c r="J6747" i="1"/>
  <c r="J6748" i="1"/>
  <c r="J6749" i="1"/>
  <c r="J6750" i="1"/>
  <c r="J6751" i="1"/>
  <c r="J6752" i="1"/>
  <c r="J6753" i="1"/>
  <c r="J6754" i="1"/>
  <c r="J6755" i="1"/>
  <c r="J6756" i="1"/>
  <c r="J6757" i="1"/>
  <c r="J6758" i="1"/>
  <c r="J6759" i="1"/>
  <c r="J6760" i="1"/>
  <c r="J6761" i="1"/>
  <c r="J6762" i="1"/>
  <c r="J6763" i="1"/>
  <c r="J6764" i="1"/>
  <c r="J6765" i="1"/>
  <c r="J6766" i="1"/>
  <c r="J6767" i="1"/>
  <c r="J6768" i="1"/>
  <c r="J6769" i="1"/>
  <c r="J6770" i="1"/>
  <c r="J6771" i="1"/>
  <c r="J6772" i="1"/>
  <c r="J6773" i="1"/>
  <c r="J6774" i="1"/>
  <c r="J6775" i="1"/>
  <c r="J6776" i="1"/>
  <c r="J6777" i="1"/>
  <c r="J6778" i="1"/>
  <c r="J6779" i="1"/>
  <c r="J6780" i="1"/>
  <c r="J6781" i="1"/>
  <c r="J6782" i="1"/>
  <c r="J6783" i="1"/>
  <c r="J6784" i="1"/>
  <c r="J6785" i="1"/>
  <c r="J6786" i="1"/>
  <c r="J6787" i="1"/>
  <c r="J6788" i="1"/>
  <c r="J6789" i="1"/>
  <c r="J6790" i="1"/>
  <c r="J6791" i="1"/>
  <c r="J6792" i="1"/>
  <c r="J6793" i="1"/>
  <c r="J6794" i="1"/>
  <c r="J6795" i="1"/>
  <c r="J6796" i="1"/>
  <c r="J6797" i="1"/>
  <c r="J6798" i="1"/>
  <c r="J6799" i="1"/>
  <c r="J6800" i="1"/>
  <c r="J6801" i="1"/>
  <c r="J6802" i="1"/>
  <c r="J6803" i="1"/>
  <c r="J6804" i="1"/>
  <c r="J6805" i="1"/>
  <c r="J6806" i="1"/>
  <c r="J6807" i="1"/>
  <c r="J6808" i="1"/>
  <c r="J6809" i="1"/>
  <c r="J6810" i="1"/>
  <c r="J6811" i="1"/>
  <c r="J6812" i="1"/>
  <c r="J6813" i="1"/>
  <c r="J6814" i="1"/>
  <c r="J6815" i="1"/>
  <c r="J6816" i="1"/>
  <c r="J6817" i="1"/>
  <c r="J6818" i="1"/>
  <c r="J6819" i="1"/>
  <c r="J6820" i="1"/>
  <c r="J6821" i="1"/>
  <c r="J6822" i="1"/>
  <c r="J6823" i="1"/>
  <c r="J6824" i="1"/>
  <c r="J6825" i="1"/>
  <c r="J6826" i="1"/>
  <c r="J6827" i="1"/>
  <c r="J6828" i="1"/>
  <c r="J6829" i="1"/>
  <c r="J6830" i="1"/>
  <c r="J6831" i="1"/>
  <c r="J6832" i="1"/>
  <c r="J6833" i="1"/>
  <c r="J6834" i="1"/>
  <c r="J6835" i="1"/>
  <c r="J6836" i="1"/>
  <c r="J6837" i="1"/>
  <c r="J6838" i="1"/>
  <c r="J6839" i="1"/>
  <c r="J6840" i="1"/>
  <c r="J6841" i="1"/>
  <c r="J6842" i="1"/>
  <c r="J6843" i="1"/>
  <c r="J6844" i="1"/>
  <c r="J6845" i="1"/>
  <c r="J6846" i="1"/>
  <c r="J6847" i="1"/>
  <c r="J6848" i="1"/>
  <c r="J6849" i="1"/>
  <c r="J6850" i="1"/>
  <c r="J6851" i="1"/>
  <c r="J6852" i="1"/>
  <c r="J6853" i="1"/>
  <c r="J6854" i="1"/>
  <c r="J6855" i="1"/>
  <c r="J6856" i="1"/>
  <c r="J6857" i="1"/>
  <c r="J6858" i="1"/>
  <c r="J6859" i="1"/>
  <c r="J6860" i="1"/>
  <c r="J6861" i="1"/>
  <c r="J6862" i="1"/>
  <c r="J6863" i="1"/>
  <c r="J6864" i="1"/>
  <c r="J6865" i="1"/>
  <c r="J6866" i="1"/>
  <c r="J6867" i="1"/>
  <c r="J6868" i="1"/>
  <c r="J6869" i="1"/>
  <c r="J6870" i="1"/>
  <c r="J6871" i="1"/>
  <c r="J6872" i="1"/>
  <c r="J6873" i="1"/>
  <c r="J6874" i="1"/>
  <c r="J6875" i="1"/>
  <c r="J6876" i="1"/>
  <c r="J6877" i="1"/>
  <c r="J6878" i="1"/>
  <c r="J6879" i="1"/>
  <c r="J6880" i="1"/>
  <c r="J6881" i="1"/>
  <c r="J6882" i="1"/>
  <c r="J6883" i="1"/>
  <c r="J6884" i="1"/>
  <c r="J6885" i="1"/>
  <c r="J6886" i="1"/>
  <c r="J6887" i="1"/>
  <c r="J6888" i="1"/>
  <c r="J6889" i="1"/>
  <c r="J6890" i="1"/>
  <c r="J6891" i="1"/>
  <c r="J6892" i="1"/>
  <c r="J6893" i="1"/>
  <c r="J6894" i="1"/>
  <c r="J6895" i="1"/>
  <c r="J6896" i="1"/>
  <c r="J6897" i="1"/>
  <c r="J6898" i="1"/>
  <c r="J6899" i="1"/>
  <c r="J6900" i="1"/>
  <c r="J6901" i="1"/>
  <c r="J6902" i="1"/>
  <c r="J6903" i="1"/>
  <c r="J6904" i="1"/>
  <c r="J6905" i="1"/>
  <c r="J6906" i="1"/>
  <c r="J6907" i="1"/>
  <c r="J6908" i="1"/>
  <c r="J6909" i="1"/>
  <c r="J6910" i="1"/>
  <c r="J6911" i="1"/>
  <c r="J6912" i="1"/>
  <c r="J6913" i="1"/>
  <c r="J6914" i="1"/>
  <c r="J6915" i="1"/>
  <c r="J6916" i="1"/>
  <c r="J6917" i="1"/>
  <c r="J6918" i="1"/>
  <c r="J6919" i="1"/>
  <c r="J6920" i="1"/>
  <c r="J6921" i="1"/>
  <c r="J6922" i="1"/>
  <c r="J6923" i="1"/>
  <c r="J6924" i="1"/>
  <c r="J6925" i="1"/>
  <c r="J6926" i="1"/>
  <c r="J6927" i="1"/>
  <c r="J6928" i="1"/>
  <c r="J6929" i="1"/>
  <c r="J6930" i="1"/>
  <c r="J6931" i="1"/>
  <c r="J6932" i="1"/>
  <c r="J6933" i="1"/>
  <c r="J6934" i="1"/>
  <c r="J6935" i="1"/>
  <c r="J6936" i="1"/>
  <c r="J6937" i="1"/>
  <c r="J6938" i="1"/>
  <c r="J6939" i="1"/>
  <c r="J6940" i="1"/>
  <c r="J6941" i="1"/>
  <c r="J6942" i="1"/>
  <c r="J6943" i="1"/>
  <c r="J6944" i="1"/>
  <c r="J6945" i="1"/>
  <c r="J6946" i="1"/>
  <c r="J6947" i="1"/>
  <c r="J6948" i="1"/>
  <c r="J6949" i="1"/>
  <c r="J6950" i="1"/>
  <c r="J6951" i="1"/>
  <c r="J6952" i="1"/>
  <c r="J6953" i="1"/>
  <c r="J6954" i="1"/>
  <c r="J6955" i="1"/>
  <c r="J6956" i="1"/>
  <c r="J6957" i="1"/>
  <c r="J6958" i="1"/>
  <c r="J6959" i="1"/>
  <c r="J6960" i="1"/>
  <c r="J6961" i="1"/>
  <c r="J6962" i="1"/>
  <c r="J6963" i="1"/>
  <c r="J6964" i="1"/>
  <c r="J6965" i="1"/>
  <c r="J6966" i="1"/>
  <c r="J6967" i="1"/>
  <c r="J6968" i="1"/>
  <c r="J6969" i="1"/>
  <c r="J6970" i="1"/>
  <c r="J6971" i="1"/>
  <c r="J6972" i="1"/>
  <c r="J6973" i="1"/>
  <c r="J6974" i="1"/>
  <c r="J6975" i="1"/>
  <c r="J6976" i="1"/>
  <c r="J6977" i="1"/>
  <c r="J6978" i="1"/>
  <c r="J6979" i="1"/>
  <c r="J6980" i="1"/>
  <c r="J6981" i="1"/>
  <c r="J6982" i="1"/>
  <c r="J6983" i="1"/>
  <c r="J6984" i="1"/>
  <c r="J6985" i="1"/>
  <c r="J6986" i="1"/>
  <c r="J6987" i="1"/>
  <c r="J6988" i="1"/>
  <c r="J6989" i="1"/>
  <c r="J6990" i="1"/>
  <c r="J6991" i="1"/>
  <c r="J6992" i="1"/>
  <c r="J6993" i="1"/>
  <c r="J6994" i="1"/>
  <c r="J6995" i="1"/>
  <c r="J6996" i="1"/>
  <c r="J6997" i="1"/>
  <c r="J6998" i="1"/>
  <c r="J6999" i="1"/>
  <c r="J7000" i="1"/>
  <c r="J7001" i="1"/>
  <c r="J7002" i="1"/>
  <c r="J7003" i="1"/>
  <c r="J7004" i="1"/>
  <c r="J7005" i="1"/>
  <c r="J7006" i="1"/>
  <c r="J7007" i="1"/>
  <c r="J7008" i="1"/>
  <c r="J7009" i="1"/>
  <c r="J7010" i="1"/>
  <c r="J7011" i="1"/>
  <c r="J7012" i="1"/>
  <c r="J7013" i="1"/>
  <c r="J7014" i="1"/>
  <c r="J7015" i="1"/>
  <c r="J7016" i="1"/>
  <c r="J7017" i="1"/>
  <c r="J7018" i="1"/>
  <c r="J7019" i="1"/>
  <c r="J7020" i="1"/>
  <c r="J7021" i="1"/>
  <c r="J7022" i="1"/>
  <c r="J7023" i="1"/>
  <c r="J7024" i="1"/>
  <c r="J7025" i="1"/>
  <c r="J7026" i="1"/>
  <c r="J7027" i="1"/>
  <c r="J7028" i="1"/>
  <c r="J7029" i="1"/>
  <c r="J7030" i="1"/>
  <c r="J7031" i="1"/>
  <c r="J7032" i="1"/>
  <c r="J7033" i="1"/>
  <c r="J7034" i="1"/>
  <c r="J7035" i="1"/>
  <c r="J7036" i="1"/>
  <c r="J7037" i="1"/>
  <c r="J7038" i="1"/>
  <c r="J7039" i="1"/>
  <c r="J7040" i="1"/>
  <c r="J7041" i="1"/>
  <c r="J7042" i="1"/>
  <c r="J7043" i="1"/>
  <c r="J7044" i="1"/>
  <c r="J7045" i="1"/>
  <c r="J7046" i="1"/>
  <c r="J7047" i="1"/>
  <c r="J7048" i="1"/>
  <c r="J7049" i="1"/>
  <c r="J7050" i="1"/>
  <c r="J7051" i="1"/>
  <c r="J7052" i="1"/>
  <c r="J7053" i="1"/>
  <c r="J7054" i="1"/>
  <c r="J7055" i="1"/>
  <c r="J7056" i="1"/>
  <c r="J7057" i="1"/>
  <c r="J7058" i="1"/>
  <c r="J7059" i="1"/>
  <c r="J7060" i="1"/>
  <c r="J7061" i="1"/>
  <c r="J7062" i="1"/>
  <c r="J7063" i="1"/>
  <c r="J7064" i="1"/>
  <c r="J7065" i="1"/>
  <c r="J7066" i="1"/>
  <c r="J7067" i="1"/>
  <c r="J7068" i="1"/>
  <c r="J7069" i="1"/>
  <c r="J7070" i="1"/>
  <c r="J7071" i="1"/>
  <c r="J7072" i="1"/>
  <c r="J7073" i="1"/>
  <c r="J7074" i="1"/>
  <c r="J7075" i="1"/>
  <c r="J7076" i="1"/>
  <c r="J7077" i="1"/>
  <c r="J7078" i="1"/>
  <c r="J7079" i="1"/>
  <c r="J7080" i="1"/>
  <c r="J7081" i="1"/>
  <c r="J7082" i="1"/>
  <c r="J7083" i="1"/>
  <c r="J7084" i="1"/>
  <c r="J7085" i="1"/>
  <c r="J7086" i="1"/>
  <c r="J7087" i="1"/>
  <c r="J7088" i="1"/>
  <c r="J7089" i="1"/>
  <c r="J7090" i="1"/>
  <c r="J7091" i="1"/>
  <c r="J7092" i="1"/>
  <c r="J7093" i="1"/>
  <c r="J7094" i="1"/>
  <c r="J7095" i="1"/>
  <c r="J7096" i="1"/>
  <c r="J7097" i="1"/>
  <c r="J7098" i="1"/>
  <c r="J7099" i="1"/>
  <c r="J7100" i="1"/>
  <c r="J7101" i="1"/>
  <c r="J7102" i="1"/>
  <c r="J7103" i="1"/>
  <c r="J7104" i="1"/>
  <c r="J7105" i="1"/>
  <c r="J7106" i="1"/>
  <c r="J7107" i="1"/>
  <c r="J7108" i="1"/>
  <c r="J7109" i="1"/>
  <c r="J7110" i="1"/>
  <c r="J7111" i="1"/>
  <c r="J7112" i="1"/>
  <c r="J7113" i="1"/>
  <c r="J7114" i="1"/>
  <c r="J7115" i="1"/>
  <c r="J7116" i="1"/>
  <c r="J7117" i="1"/>
  <c r="J7118" i="1"/>
  <c r="J7119" i="1"/>
  <c r="J7120" i="1"/>
  <c r="J7121" i="1"/>
  <c r="J7122" i="1"/>
  <c r="J7123" i="1"/>
  <c r="J7124" i="1"/>
  <c r="J7125" i="1"/>
  <c r="J7126" i="1"/>
  <c r="J7127" i="1"/>
  <c r="J7128" i="1"/>
  <c r="J7129" i="1"/>
  <c r="J7130" i="1"/>
  <c r="J7131" i="1"/>
  <c r="J7132" i="1"/>
  <c r="J7133" i="1"/>
  <c r="J7134" i="1"/>
  <c r="J7135" i="1"/>
  <c r="J7136" i="1"/>
  <c r="J7137" i="1"/>
  <c r="J7138" i="1"/>
  <c r="J7139" i="1"/>
  <c r="J7140" i="1"/>
  <c r="J7141" i="1"/>
  <c r="J7142" i="1"/>
  <c r="J7143" i="1"/>
  <c r="J7144" i="1"/>
  <c r="J7145" i="1"/>
  <c r="J7146" i="1"/>
  <c r="J7147" i="1"/>
  <c r="J7148" i="1"/>
  <c r="J7149" i="1"/>
  <c r="J7150" i="1"/>
  <c r="J7151" i="1"/>
  <c r="J7152" i="1"/>
  <c r="J7153" i="1"/>
  <c r="J7154" i="1"/>
  <c r="J7155" i="1"/>
  <c r="J7156" i="1"/>
  <c r="J7157" i="1"/>
  <c r="J7158" i="1"/>
  <c r="J7159" i="1"/>
  <c r="J7160" i="1"/>
  <c r="J7161" i="1"/>
  <c r="J7162" i="1"/>
  <c r="J7163" i="1"/>
  <c r="J7164" i="1"/>
  <c r="J7165" i="1"/>
  <c r="J7166" i="1"/>
  <c r="J7167" i="1"/>
  <c r="J7168" i="1"/>
  <c r="J7169" i="1"/>
  <c r="J7170" i="1"/>
  <c r="J7171" i="1"/>
  <c r="J7172" i="1"/>
  <c r="J7173" i="1"/>
  <c r="J7174" i="1"/>
  <c r="J7175" i="1"/>
  <c r="J7176" i="1"/>
  <c r="J7177" i="1"/>
  <c r="J7178" i="1"/>
  <c r="J7179" i="1"/>
  <c r="J7180" i="1"/>
  <c r="J7181" i="1"/>
  <c r="J7182" i="1"/>
  <c r="J7183" i="1"/>
  <c r="J7184" i="1"/>
  <c r="J7185" i="1"/>
  <c r="J7186" i="1"/>
  <c r="J7187" i="1"/>
  <c r="J7188" i="1"/>
  <c r="J7189" i="1"/>
  <c r="J7190" i="1"/>
  <c r="J7191" i="1"/>
  <c r="J7192" i="1"/>
  <c r="J7193" i="1"/>
  <c r="J7194" i="1"/>
  <c r="J7195" i="1"/>
  <c r="J7196" i="1"/>
  <c r="J7197" i="1"/>
  <c r="J7198" i="1"/>
  <c r="J7199" i="1"/>
  <c r="J7200" i="1"/>
  <c r="J7201" i="1"/>
  <c r="J7202" i="1"/>
  <c r="J7203" i="1"/>
  <c r="J7204" i="1"/>
  <c r="J7205" i="1"/>
  <c r="J7206" i="1"/>
  <c r="J7207" i="1"/>
  <c r="J7208" i="1"/>
  <c r="J7209" i="1"/>
  <c r="J7210" i="1"/>
  <c r="J7211" i="1"/>
  <c r="J7212" i="1"/>
  <c r="J7213" i="1"/>
  <c r="J7214" i="1"/>
  <c r="J7215" i="1"/>
  <c r="J7216" i="1"/>
  <c r="J7217" i="1"/>
  <c r="J7218" i="1"/>
  <c r="J7219" i="1"/>
  <c r="J7220" i="1"/>
  <c r="J7221" i="1"/>
  <c r="J7222" i="1"/>
  <c r="J7223" i="1"/>
  <c r="J7224" i="1"/>
  <c r="J7225" i="1"/>
  <c r="J7226" i="1"/>
  <c r="J7227" i="1"/>
  <c r="J7228" i="1"/>
  <c r="J7229" i="1"/>
  <c r="J7230" i="1"/>
  <c r="J7231" i="1"/>
  <c r="J7232" i="1"/>
  <c r="J7233" i="1"/>
  <c r="J7234" i="1"/>
  <c r="J7235" i="1"/>
  <c r="J7236" i="1"/>
  <c r="J7237" i="1"/>
  <c r="J7238" i="1"/>
  <c r="J7239" i="1"/>
  <c r="J7240" i="1"/>
  <c r="J7241" i="1"/>
  <c r="J7242" i="1"/>
  <c r="J7243" i="1"/>
  <c r="J7244" i="1"/>
  <c r="J7245" i="1"/>
  <c r="J7246" i="1"/>
  <c r="J7247" i="1"/>
  <c r="J7248" i="1"/>
  <c r="J7249" i="1"/>
  <c r="J7250" i="1"/>
  <c r="J7251" i="1"/>
  <c r="J7252" i="1"/>
  <c r="J7253" i="1"/>
  <c r="J7254" i="1"/>
  <c r="J7255" i="1"/>
  <c r="J7256" i="1"/>
  <c r="J7257" i="1"/>
  <c r="J7258" i="1"/>
  <c r="J7259" i="1"/>
  <c r="J7260" i="1"/>
  <c r="J7261" i="1"/>
  <c r="J7262" i="1"/>
  <c r="J7263" i="1"/>
  <c r="J7264" i="1"/>
  <c r="J7265" i="1"/>
  <c r="J7266" i="1"/>
  <c r="J7267" i="1"/>
  <c r="J7268" i="1"/>
  <c r="J7269" i="1"/>
  <c r="J7270" i="1"/>
  <c r="J7271" i="1"/>
  <c r="J7272" i="1"/>
  <c r="J7273" i="1"/>
  <c r="J7274" i="1"/>
  <c r="J7275" i="1"/>
  <c r="J7276" i="1"/>
  <c r="J7277" i="1"/>
  <c r="J7278" i="1"/>
  <c r="J7279" i="1"/>
  <c r="J7280" i="1"/>
  <c r="J7281" i="1"/>
  <c r="J7282" i="1"/>
  <c r="J7283" i="1"/>
  <c r="J7284" i="1"/>
  <c r="J7285" i="1"/>
  <c r="J7286" i="1"/>
  <c r="J7287" i="1"/>
  <c r="J7288" i="1"/>
  <c r="J7289" i="1"/>
  <c r="J7290" i="1"/>
  <c r="J7291" i="1"/>
  <c r="J7292" i="1"/>
  <c r="J7293" i="1"/>
  <c r="J7294" i="1"/>
  <c r="J7295" i="1"/>
  <c r="J7296" i="1"/>
  <c r="J7297" i="1"/>
  <c r="J7298" i="1"/>
  <c r="J7299" i="1"/>
  <c r="J7300" i="1"/>
  <c r="J7301" i="1"/>
  <c r="J7302" i="1"/>
  <c r="J7303" i="1"/>
  <c r="J7304" i="1"/>
  <c r="J7305" i="1"/>
  <c r="J7306" i="1"/>
  <c r="J7307" i="1"/>
  <c r="J7308" i="1"/>
  <c r="J7309" i="1"/>
  <c r="J7310" i="1"/>
  <c r="J7311" i="1"/>
  <c r="J7312" i="1"/>
  <c r="J7313" i="1"/>
  <c r="J7314" i="1"/>
  <c r="J7315" i="1"/>
  <c r="J7316" i="1"/>
  <c r="J7317" i="1"/>
  <c r="J7318" i="1"/>
  <c r="J7319" i="1"/>
  <c r="J7320" i="1"/>
  <c r="J7321" i="1"/>
  <c r="J7322" i="1"/>
  <c r="J7323" i="1"/>
  <c r="J7324" i="1"/>
  <c r="J7325" i="1"/>
  <c r="J7326" i="1"/>
  <c r="J7327" i="1"/>
  <c r="J7328" i="1"/>
  <c r="J7329" i="1"/>
  <c r="J7330" i="1"/>
  <c r="J7331" i="1"/>
  <c r="J7332" i="1"/>
  <c r="J7333" i="1"/>
  <c r="J7334" i="1"/>
  <c r="J7335" i="1"/>
  <c r="J7336" i="1"/>
  <c r="J7337" i="1"/>
  <c r="J7338" i="1"/>
  <c r="J7339" i="1"/>
  <c r="J7340" i="1"/>
  <c r="J7341" i="1"/>
  <c r="J7342" i="1"/>
  <c r="J7343" i="1"/>
  <c r="J7344" i="1"/>
  <c r="J7345" i="1"/>
  <c r="J7346" i="1"/>
  <c r="J7347" i="1"/>
  <c r="J7348" i="1"/>
  <c r="J7349" i="1"/>
  <c r="J7350" i="1"/>
  <c r="J7351" i="1"/>
  <c r="J7352" i="1"/>
  <c r="J7353" i="1"/>
  <c r="J7354" i="1"/>
  <c r="J7355" i="1"/>
  <c r="J7356" i="1"/>
  <c r="J7357" i="1"/>
  <c r="J7358" i="1"/>
  <c r="J7359" i="1"/>
  <c r="J7360" i="1"/>
  <c r="J7361" i="1"/>
  <c r="J7362" i="1"/>
  <c r="J7363" i="1"/>
  <c r="J7364" i="1"/>
  <c r="J7365" i="1"/>
  <c r="J7366" i="1"/>
  <c r="J7367" i="1"/>
  <c r="J7368" i="1"/>
  <c r="J7369" i="1"/>
  <c r="J7370" i="1"/>
  <c r="J7371" i="1"/>
  <c r="J7372" i="1"/>
  <c r="J7373" i="1"/>
  <c r="J7374" i="1"/>
  <c r="J7375" i="1"/>
  <c r="J7376" i="1"/>
  <c r="J7377" i="1"/>
  <c r="J7378" i="1"/>
  <c r="J7379" i="1"/>
  <c r="J7380" i="1"/>
  <c r="J7381" i="1"/>
  <c r="J7382" i="1"/>
  <c r="J7383" i="1"/>
  <c r="J7384" i="1"/>
  <c r="J7385" i="1"/>
  <c r="J7386" i="1"/>
  <c r="J7387" i="1"/>
  <c r="J7388" i="1"/>
  <c r="J7389" i="1"/>
  <c r="J7390" i="1"/>
  <c r="J7391" i="1"/>
  <c r="J7392" i="1"/>
  <c r="J7393" i="1"/>
  <c r="J7394" i="1"/>
  <c r="J7395" i="1"/>
  <c r="J7396" i="1"/>
  <c r="J7397" i="1"/>
  <c r="J7398" i="1"/>
  <c r="J7399" i="1"/>
  <c r="J7400" i="1"/>
  <c r="J7401" i="1"/>
  <c r="J7402" i="1"/>
  <c r="J7403" i="1"/>
  <c r="J7404" i="1"/>
  <c r="J7405" i="1"/>
  <c r="J7406" i="1"/>
  <c r="J7407" i="1"/>
  <c r="J7408" i="1"/>
  <c r="J7409" i="1"/>
  <c r="J7410" i="1"/>
  <c r="J7411" i="1"/>
  <c r="J7412" i="1"/>
  <c r="J7413" i="1"/>
  <c r="J7414" i="1"/>
  <c r="J7415" i="1"/>
  <c r="J7416" i="1"/>
  <c r="J7417" i="1"/>
  <c r="J7418" i="1"/>
  <c r="J7419" i="1"/>
  <c r="J7420" i="1"/>
  <c r="J7421" i="1"/>
  <c r="J7422" i="1"/>
  <c r="J7423" i="1"/>
  <c r="J7424" i="1"/>
  <c r="J7425" i="1"/>
  <c r="J7426" i="1"/>
  <c r="J7427" i="1"/>
  <c r="J7428" i="1"/>
  <c r="J7429" i="1"/>
  <c r="J7430" i="1"/>
  <c r="J7431" i="1"/>
  <c r="J7432" i="1"/>
  <c r="J7433" i="1"/>
  <c r="J7434" i="1"/>
  <c r="J7435" i="1"/>
  <c r="J7436" i="1"/>
  <c r="J7437" i="1"/>
  <c r="J7438" i="1"/>
  <c r="J7439" i="1"/>
  <c r="J7440" i="1"/>
  <c r="J7441" i="1"/>
  <c r="J7442" i="1"/>
  <c r="J7443" i="1"/>
  <c r="J7444" i="1"/>
  <c r="J7445" i="1"/>
  <c r="J7446" i="1"/>
  <c r="J7447" i="1"/>
  <c r="J7448" i="1"/>
  <c r="J7449" i="1"/>
  <c r="J7450" i="1"/>
  <c r="J7451" i="1"/>
  <c r="J7452" i="1"/>
  <c r="J7453" i="1"/>
  <c r="J7454" i="1"/>
  <c r="J7455" i="1"/>
  <c r="J7456" i="1"/>
  <c r="J7457" i="1"/>
  <c r="J7458" i="1"/>
  <c r="J7459" i="1"/>
  <c r="J7460" i="1"/>
  <c r="J7461" i="1"/>
  <c r="J7462" i="1"/>
  <c r="J7463" i="1"/>
  <c r="J7464" i="1"/>
  <c r="J7465" i="1"/>
  <c r="J7466" i="1"/>
  <c r="J7467" i="1"/>
  <c r="J7468" i="1"/>
  <c r="J7469" i="1"/>
  <c r="J7470" i="1"/>
  <c r="J7471" i="1"/>
  <c r="J7472" i="1"/>
  <c r="J7473" i="1"/>
  <c r="J7474" i="1"/>
  <c r="J7475" i="1"/>
  <c r="J7476" i="1"/>
  <c r="J7477" i="1"/>
  <c r="J7478" i="1"/>
  <c r="J7479" i="1"/>
  <c r="J7480" i="1"/>
  <c r="J7481" i="1"/>
  <c r="J7482" i="1"/>
  <c r="J7483" i="1"/>
  <c r="J7484" i="1"/>
  <c r="J7485" i="1"/>
  <c r="J7486" i="1"/>
  <c r="J7487" i="1"/>
  <c r="J7488" i="1"/>
  <c r="J7489" i="1"/>
  <c r="J7490" i="1"/>
  <c r="J7491" i="1"/>
  <c r="J7492" i="1"/>
  <c r="J7493" i="1"/>
  <c r="J7494" i="1"/>
  <c r="J7495" i="1"/>
  <c r="J7496" i="1"/>
  <c r="J7497" i="1"/>
  <c r="J7498" i="1"/>
  <c r="J7499" i="1"/>
  <c r="J7500" i="1"/>
  <c r="J7501" i="1"/>
  <c r="J7502" i="1"/>
  <c r="J7503" i="1"/>
  <c r="J7504" i="1"/>
  <c r="J7505" i="1"/>
  <c r="J7506" i="1"/>
  <c r="J7507" i="1"/>
  <c r="J7508" i="1"/>
  <c r="J7509" i="1"/>
  <c r="J7510" i="1"/>
  <c r="J7511" i="1"/>
  <c r="J7512" i="1"/>
  <c r="J7513" i="1"/>
  <c r="J7514" i="1"/>
  <c r="J7515" i="1"/>
  <c r="J7516" i="1"/>
  <c r="J7517" i="1"/>
  <c r="J7518" i="1"/>
  <c r="J7519" i="1"/>
  <c r="J7520" i="1"/>
  <c r="J7521" i="1"/>
  <c r="J7522" i="1"/>
  <c r="J7523" i="1"/>
  <c r="J7524" i="1"/>
  <c r="J7525" i="1"/>
  <c r="J7526" i="1"/>
  <c r="J7527" i="1"/>
  <c r="J7528" i="1"/>
  <c r="J7529" i="1"/>
  <c r="J7530" i="1"/>
  <c r="J7531" i="1"/>
  <c r="J7532" i="1"/>
  <c r="J7533" i="1"/>
  <c r="J7534" i="1"/>
  <c r="J7535" i="1"/>
  <c r="J7536" i="1"/>
  <c r="J7537" i="1"/>
  <c r="J7538" i="1"/>
  <c r="J7539" i="1"/>
  <c r="J7540" i="1"/>
  <c r="J7541" i="1"/>
  <c r="J7542" i="1"/>
  <c r="J7543" i="1"/>
  <c r="J7544" i="1"/>
  <c r="J7545" i="1"/>
  <c r="J7546" i="1"/>
  <c r="J7547" i="1"/>
  <c r="J7548" i="1"/>
  <c r="J7549" i="1"/>
  <c r="J7550" i="1"/>
  <c r="J7551" i="1"/>
  <c r="J7552" i="1"/>
  <c r="J7553" i="1"/>
  <c r="J7554" i="1"/>
  <c r="J7555" i="1"/>
  <c r="J7556" i="1"/>
  <c r="J7557" i="1"/>
  <c r="J7558" i="1"/>
  <c r="J7559" i="1"/>
  <c r="J7560" i="1"/>
  <c r="J7561" i="1"/>
  <c r="J7562" i="1"/>
  <c r="J7563" i="1"/>
  <c r="J7564" i="1"/>
  <c r="J7565" i="1"/>
  <c r="J7566" i="1"/>
  <c r="J7567" i="1"/>
  <c r="J7568" i="1"/>
  <c r="J7569" i="1"/>
  <c r="J7570" i="1"/>
  <c r="J7571" i="1"/>
  <c r="J7572" i="1"/>
  <c r="J7573" i="1"/>
  <c r="J7574" i="1"/>
  <c r="J7575" i="1"/>
  <c r="J7576" i="1"/>
  <c r="J7577" i="1"/>
  <c r="J7578" i="1"/>
  <c r="J7579" i="1"/>
  <c r="J7580" i="1"/>
  <c r="J7581" i="1"/>
  <c r="J7582" i="1"/>
  <c r="J7583" i="1"/>
  <c r="J7584" i="1"/>
  <c r="J7585" i="1"/>
  <c r="J7586" i="1"/>
  <c r="J7587" i="1"/>
  <c r="J7588" i="1"/>
  <c r="J7589" i="1"/>
  <c r="J7590" i="1"/>
  <c r="J7591" i="1"/>
  <c r="J7592" i="1"/>
  <c r="J7593" i="1"/>
  <c r="J7594" i="1"/>
  <c r="J7595" i="1"/>
  <c r="J7596" i="1"/>
  <c r="J7597" i="1"/>
  <c r="J7598" i="1"/>
  <c r="J7599" i="1"/>
  <c r="J7600" i="1"/>
  <c r="J7601" i="1"/>
  <c r="J7602" i="1"/>
  <c r="J7603" i="1"/>
  <c r="J7604" i="1"/>
  <c r="J7605" i="1"/>
  <c r="J7606" i="1"/>
  <c r="J7607" i="1"/>
  <c r="J7608" i="1"/>
  <c r="J7609" i="1"/>
  <c r="J7610" i="1"/>
  <c r="J7611" i="1"/>
  <c r="J7612" i="1"/>
  <c r="J7613" i="1"/>
  <c r="J7614" i="1"/>
  <c r="J7615" i="1"/>
  <c r="J7616" i="1"/>
  <c r="J7617" i="1"/>
  <c r="J7618" i="1"/>
  <c r="J7619" i="1"/>
  <c r="J7620" i="1"/>
  <c r="J7621" i="1"/>
  <c r="J7622" i="1"/>
  <c r="J7623" i="1"/>
  <c r="J7624" i="1"/>
  <c r="J7625" i="1"/>
  <c r="J7626" i="1"/>
  <c r="J7627" i="1"/>
  <c r="J7628" i="1"/>
  <c r="J7629" i="1"/>
  <c r="J7630" i="1"/>
  <c r="J7631" i="1"/>
  <c r="J7632" i="1"/>
  <c r="J7633" i="1"/>
  <c r="J7634" i="1"/>
  <c r="J7635" i="1"/>
  <c r="J7636" i="1"/>
  <c r="J7637" i="1"/>
  <c r="J7638" i="1"/>
  <c r="J7639" i="1"/>
  <c r="J7640" i="1"/>
  <c r="J7641" i="1"/>
  <c r="J7642" i="1"/>
  <c r="J7643" i="1"/>
  <c r="J7644" i="1"/>
  <c r="J7645" i="1"/>
  <c r="J7646" i="1"/>
  <c r="J7647" i="1"/>
  <c r="J7648" i="1"/>
  <c r="J7649" i="1"/>
  <c r="J7650" i="1"/>
  <c r="J7651" i="1"/>
  <c r="J7652" i="1"/>
  <c r="J7653" i="1"/>
  <c r="J7654" i="1"/>
  <c r="J7655" i="1"/>
  <c r="J7656" i="1"/>
  <c r="J7657" i="1"/>
  <c r="J7658" i="1"/>
  <c r="J7659" i="1"/>
  <c r="J7660" i="1"/>
  <c r="J7661" i="1"/>
  <c r="J7662" i="1"/>
  <c r="J7663" i="1"/>
  <c r="J7664" i="1"/>
  <c r="J7665" i="1"/>
  <c r="J7666" i="1"/>
  <c r="J7667" i="1"/>
  <c r="J7668" i="1"/>
  <c r="J7669" i="1"/>
  <c r="J7670" i="1"/>
  <c r="J7671" i="1"/>
  <c r="J7672" i="1"/>
  <c r="J7673" i="1"/>
  <c r="J7674" i="1"/>
  <c r="J7675" i="1"/>
  <c r="J7676" i="1"/>
  <c r="J7677" i="1"/>
  <c r="J7678" i="1"/>
  <c r="J7679" i="1"/>
  <c r="J7680" i="1"/>
  <c r="J7681" i="1"/>
  <c r="J7682" i="1"/>
  <c r="J7683" i="1"/>
  <c r="J7684" i="1"/>
  <c r="J7685" i="1"/>
  <c r="J7686" i="1"/>
  <c r="J7687" i="1"/>
  <c r="J7688" i="1"/>
  <c r="J7689" i="1"/>
  <c r="J7690" i="1"/>
  <c r="J7691" i="1"/>
  <c r="J7692" i="1"/>
  <c r="J7693" i="1"/>
  <c r="J7694" i="1"/>
  <c r="J7695" i="1"/>
  <c r="J7696" i="1"/>
  <c r="J7697" i="1"/>
  <c r="J7698" i="1"/>
  <c r="J7699" i="1"/>
  <c r="J7700" i="1"/>
  <c r="J7701" i="1"/>
  <c r="J7702" i="1"/>
  <c r="J7703" i="1"/>
  <c r="J7704" i="1"/>
  <c r="J7705" i="1"/>
  <c r="J7706" i="1"/>
  <c r="J7707" i="1"/>
  <c r="J7708" i="1"/>
  <c r="J7709" i="1"/>
  <c r="J7710" i="1"/>
  <c r="J7711" i="1"/>
  <c r="J7712" i="1"/>
  <c r="J7713" i="1"/>
  <c r="J7714" i="1"/>
  <c r="J7715" i="1"/>
  <c r="J7716" i="1"/>
  <c r="J7717" i="1"/>
  <c r="J7718" i="1"/>
  <c r="J7719" i="1"/>
  <c r="J7720" i="1"/>
  <c r="J7721" i="1"/>
  <c r="J7722" i="1"/>
  <c r="J7723" i="1"/>
  <c r="J7724" i="1"/>
  <c r="J7725" i="1"/>
  <c r="J7726" i="1"/>
  <c r="J7727" i="1"/>
  <c r="J7728" i="1"/>
  <c r="J7729" i="1"/>
  <c r="J7730" i="1"/>
  <c r="J7731" i="1"/>
  <c r="J7732" i="1"/>
  <c r="J7733" i="1"/>
  <c r="J7734" i="1"/>
  <c r="J7735" i="1"/>
  <c r="J7736" i="1"/>
  <c r="J7737" i="1"/>
  <c r="J7738" i="1"/>
  <c r="J7739" i="1"/>
  <c r="J7740" i="1"/>
  <c r="J7741" i="1"/>
  <c r="J7742" i="1"/>
  <c r="J7743" i="1"/>
  <c r="J7744" i="1"/>
  <c r="J7745" i="1"/>
  <c r="J7746" i="1"/>
  <c r="J7747" i="1"/>
  <c r="J7748" i="1"/>
  <c r="J7749" i="1"/>
  <c r="J7750" i="1"/>
  <c r="J7751" i="1"/>
  <c r="J7752" i="1"/>
  <c r="J7753" i="1"/>
  <c r="J7754" i="1"/>
  <c r="J7755" i="1"/>
  <c r="J7756" i="1"/>
  <c r="J7757" i="1"/>
  <c r="J7758" i="1"/>
  <c r="J7759" i="1"/>
  <c r="J7760" i="1"/>
  <c r="J7761" i="1"/>
  <c r="J7762" i="1"/>
  <c r="J7763" i="1"/>
  <c r="J7764" i="1"/>
  <c r="J7765" i="1"/>
  <c r="J7766" i="1"/>
  <c r="J7767" i="1"/>
  <c r="J7768" i="1"/>
  <c r="J7769" i="1"/>
  <c r="J7770" i="1"/>
  <c r="J7771" i="1"/>
  <c r="J7772" i="1"/>
  <c r="J7773" i="1"/>
  <c r="J7774" i="1"/>
  <c r="J7775" i="1"/>
  <c r="J7776" i="1"/>
  <c r="J7777" i="1"/>
  <c r="J7778" i="1"/>
  <c r="J7779" i="1"/>
  <c r="J7780" i="1"/>
  <c r="J7781" i="1"/>
  <c r="J7782" i="1"/>
  <c r="J7783" i="1"/>
  <c r="J7784" i="1"/>
  <c r="J7785" i="1"/>
  <c r="J7786" i="1"/>
  <c r="J7787" i="1"/>
  <c r="J7788" i="1"/>
  <c r="J7789" i="1"/>
  <c r="J7790" i="1"/>
  <c r="J7791" i="1"/>
  <c r="J7792" i="1"/>
  <c r="J7793" i="1"/>
  <c r="J7794" i="1"/>
  <c r="J7795" i="1"/>
  <c r="J7796" i="1"/>
  <c r="J7797" i="1"/>
  <c r="J7798" i="1"/>
  <c r="J7799" i="1"/>
  <c r="J7800" i="1"/>
  <c r="J7801" i="1"/>
  <c r="J7802" i="1"/>
  <c r="J7803" i="1"/>
  <c r="J7804" i="1"/>
  <c r="J7805" i="1"/>
  <c r="J7806" i="1"/>
  <c r="J7807" i="1"/>
  <c r="J7808" i="1"/>
  <c r="J7809" i="1"/>
  <c r="J7810" i="1"/>
  <c r="J7811" i="1"/>
  <c r="J7812" i="1"/>
  <c r="J7813" i="1"/>
  <c r="J7814" i="1"/>
  <c r="J7815" i="1"/>
  <c r="J7816" i="1"/>
  <c r="J7817" i="1"/>
  <c r="J7818" i="1"/>
  <c r="J7819" i="1"/>
  <c r="J7820" i="1"/>
  <c r="J7821" i="1"/>
  <c r="J7822" i="1"/>
  <c r="J7823" i="1"/>
  <c r="J7824" i="1"/>
  <c r="J7825" i="1"/>
  <c r="J7826" i="1"/>
  <c r="J7827" i="1"/>
  <c r="J7828" i="1"/>
  <c r="J7829" i="1"/>
  <c r="J7830" i="1"/>
  <c r="J7831" i="1"/>
  <c r="J7832" i="1"/>
  <c r="J7833" i="1"/>
  <c r="J7834" i="1"/>
  <c r="J7835" i="1"/>
  <c r="J7836" i="1"/>
  <c r="J7837" i="1"/>
  <c r="J7838" i="1"/>
  <c r="J7839" i="1"/>
  <c r="J7840" i="1"/>
  <c r="J7841" i="1"/>
  <c r="J7842" i="1"/>
  <c r="J7843" i="1"/>
  <c r="J7844" i="1"/>
  <c r="J7845" i="1"/>
  <c r="J7846" i="1"/>
  <c r="J7847" i="1"/>
  <c r="J7848" i="1"/>
  <c r="J7849" i="1"/>
  <c r="J7850" i="1"/>
  <c r="J7851" i="1"/>
  <c r="J7852" i="1"/>
  <c r="J7853" i="1"/>
  <c r="J7854" i="1"/>
  <c r="J7855" i="1"/>
  <c r="J7856" i="1"/>
  <c r="J7857" i="1"/>
  <c r="J7858" i="1"/>
  <c r="J7859" i="1"/>
  <c r="J7860" i="1"/>
  <c r="J7861" i="1"/>
  <c r="J7862" i="1"/>
  <c r="J7863" i="1"/>
  <c r="J7864" i="1"/>
  <c r="J7865" i="1"/>
  <c r="J7866" i="1"/>
  <c r="J7867" i="1"/>
  <c r="J7868" i="1"/>
  <c r="J7869" i="1"/>
  <c r="J7870" i="1"/>
  <c r="J7871" i="1"/>
  <c r="J7872" i="1"/>
  <c r="J7873" i="1"/>
  <c r="J7874" i="1"/>
  <c r="J7875" i="1"/>
  <c r="J7876" i="1"/>
  <c r="J7877" i="1"/>
  <c r="J7878" i="1"/>
  <c r="J7879" i="1"/>
  <c r="J7880" i="1"/>
  <c r="J7881" i="1"/>
  <c r="J7882" i="1"/>
  <c r="J7883" i="1"/>
  <c r="J7884" i="1"/>
  <c r="J7885" i="1"/>
  <c r="J7886" i="1"/>
  <c r="J7887" i="1"/>
  <c r="J7888" i="1"/>
  <c r="J7889" i="1"/>
  <c r="J7890" i="1"/>
  <c r="J7891" i="1"/>
  <c r="J7892" i="1"/>
  <c r="J7893" i="1"/>
  <c r="J7894" i="1"/>
  <c r="J7895" i="1"/>
  <c r="J7896" i="1"/>
  <c r="J7897" i="1"/>
  <c r="J7898" i="1"/>
  <c r="J7899" i="1"/>
  <c r="J7900" i="1"/>
  <c r="J7901" i="1"/>
  <c r="J7902" i="1"/>
  <c r="J7903" i="1"/>
  <c r="J7904" i="1"/>
  <c r="J7905" i="1"/>
  <c r="J7906" i="1"/>
  <c r="J7907" i="1"/>
  <c r="J7908" i="1"/>
  <c r="J7909" i="1"/>
  <c r="J7910" i="1"/>
  <c r="J7911" i="1"/>
  <c r="J7912" i="1"/>
  <c r="J7913" i="1"/>
  <c r="J7914" i="1"/>
  <c r="J7915" i="1"/>
  <c r="J7916" i="1"/>
  <c r="J7917" i="1"/>
  <c r="J7918" i="1"/>
  <c r="J7919" i="1"/>
  <c r="J7920" i="1"/>
  <c r="J7921" i="1"/>
  <c r="J7922" i="1"/>
  <c r="J7923" i="1"/>
  <c r="J7924" i="1"/>
  <c r="J7925" i="1"/>
  <c r="J7926" i="1"/>
  <c r="J7927" i="1"/>
  <c r="J7928" i="1"/>
  <c r="J7929" i="1"/>
  <c r="J7930" i="1"/>
  <c r="J7931" i="1"/>
  <c r="J7932" i="1"/>
  <c r="J7933" i="1"/>
  <c r="J7934" i="1"/>
  <c r="J7935" i="1"/>
  <c r="J7936" i="1"/>
  <c r="J7937" i="1"/>
  <c r="J7938" i="1"/>
  <c r="J7939" i="1"/>
  <c r="J7940" i="1"/>
  <c r="J7941" i="1"/>
  <c r="J7942" i="1"/>
  <c r="J7943" i="1"/>
  <c r="J7944" i="1"/>
  <c r="J7945" i="1"/>
  <c r="J7946" i="1"/>
  <c r="J7947" i="1"/>
  <c r="J7948" i="1"/>
  <c r="J7949" i="1"/>
  <c r="J7950" i="1"/>
  <c r="J7951" i="1"/>
  <c r="J7952" i="1"/>
  <c r="J7953" i="1"/>
  <c r="J7954" i="1"/>
  <c r="J7955" i="1"/>
  <c r="J7956" i="1"/>
  <c r="J7957" i="1"/>
  <c r="J7958" i="1"/>
  <c r="J7959" i="1"/>
  <c r="J7960" i="1"/>
  <c r="J7961" i="1"/>
  <c r="J7962" i="1"/>
  <c r="J7963" i="1"/>
  <c r="J7964" i="1"/>
  <c r="J7965" i="1"/>
  <c r="J7966" i="1"/>
  <c r="J7967" i="1"/>
  <c r="J7968" i="1"/>
  <c r="J7969" i="1"/>
  <c r="J7970" i="1"/>
  <c r="J7971" i="1"/>
  <c r="J7972" i="1"/>
  <c r="J7973" i="1"/>
  <c r="J7974" i="1"/>
  <c r="J7975" i="1"/>
  <c r="J7976" i="1"/>
  <c r="J7977" i="1"/>
  <c r="J7978" i="1"/>
  <c r="J7979" i="1"/>
  <c r="J7980" i="1"/>
  <c r="J7981" i="1"/>
  <c r="J7982" i="1"/>
  <c r="J7983" i="1"/>
  <c r="J7984" i="1"/>
  <c r="J7985" i="1"/>
  <c r="J7986" i="1"/>
  <c r="J7987" i="1"/>
  <c r="J7988" i="1"/>
  <c r="J7989" i="1"/>
  <c r="J7990" i="1"/>
  <c r="J7991" i="1"/>
  <c r="J7992" i="1"/>
  <c r="J7993" i="1"/>
  <c r="J7994" i="1"/>
  <c r="J7995" i="1"/>
  <c r="J7996" i="1"/>
  <c r="J7997" i="1"/>
  <c r="J7998" i="1"/>
  <c r="J7999" i="1"/>
  <c r="J8000" i="1"/>
  <c r="J8001" i="1"/>
  <c r="J8002" i="1"/>
  <c r="J8003" i="1"/>
  <c r="J8004" i="1"/>
  <c r="J8005" i="1"/>
  <c r="J8006" i="1"/>
  <c r="J8007" i="1"/>
  <c r="J8008" i="1"/>
  <c r="J8009" i="1"/>
  <c r="J8010" i="1"/>
  <c r="J8011" i="1"/>
  <c r="J8012" i="1"/>
  <c r="J8013" i="1"/>
  <c r="J8014" i="1"/>
  <c r="J8015" i="1"/>
  <c r="J8016" i="1"/>
  <c r="J8017" i="1"/>
  <c r="J8018" i="1"/>
  <c r="J8019" i="1"/>
  <c r="J8020" i="1"/>
  <c r="J8021" i="1"/>
  <c r="J8022" i="1"/>
  <c r="J8023" i="1"/>
  <c r="J8024" i="1"/>
  <c r="J8025" i="1"/>
  <c r="J8026" i="1"/>
  <c r="J8027" i="1"/>
  <c r="J8028" i="1"/>
  <c r="J8029" i="1"/>
  <c r="J8030" i="1"/>
  <c r="J8031" i="1"/>
  <c r="J8032" i="1"/>
  <c r="J8033" i="1"/>
  <c r="J8034" i="1"/>
  <c r="J8035" i="1"/>
  <c r="J8036" i="1"/>
  <c r="J8037" i="1"/>
  <c r="J8038" i="1"/>
  <c r="J8039" i="1"/>
  <c r="J8040" i="1"/>
  <c r="J8041" i="1"/>
  <c r="J8042" i="1"/>
  <c r="J8043" i="1"/>
  <c r="J8044" i="1"/>
  <c r="J8045" i="1"/>
  <c r="J8046" i="1"/>
  <c r="J8047" i="1"/>
  <c r="J8048" i="1"/>
  <c r="J8049" i="1"/>
  <c r="J8050" i="1"/>
  <c r="J8051" i="1"/>
  <c r="J8052" i="1"/>
  <c r="J8053" i="1"/>
  <c r="J8054" i="1"/>
  <c r="J8055" i="1"/>
  <c r="J8056" i="1"/>
  <c r="J8057" i="1"/>
  <c r="J8058" i="1"/>
  <c r="J8059" i="1"/>
  <c r="J8060" i="1"/>
  <c r="J8061" i="1"/>
  <c r="J8062" i="1"/>
  <c r="J8063" i="1"/>
  <c r="J8064" i="1"/>
  <c r="J8065" i="1"/>
  <c r="J8066" i="1"/>
  <c r="J8067" i="1"/>
  <c r="J8068" i="1"/>
  <c r="J8069" i="1"/>
  <c r="J8070" i="1"/>
  <c r="J8071" i="1"/>
  <c r="J8072" i="1"/>
  <c r="J8073" i="1"/>
  <c r="J8074" i="1"/>
  <c r="J8075" i="1"/>
  <c r="J8076" i="1"/>
  <c r="J8077" i="1"/>
  <c r="J8078" i="1"/>
  <c r="J8079" i="1"/>
  <c r="J8080" i="1"/>
  <c r="J8081" i="1"/>
  <c r="J8082" i="1"/>
  <c r="J8083" i="1"/>
  <c r="J8084" i="1"/>
  <c r="J8085" i="1"/>
  <c r="J8086" i="1"/>
  <c r="J8087" i="1"/>
  <c r="J8088" i="1"/>
  <c r="J8089" i="1"/>
  <c r="J8090" i="1"/>
  <c r="J8091" i="1"/>
  <c r="J8092" i="1"/>
  <c r="J8093" i="1"/>
  <c r="J8094" i="1"/>
  <c r="J8095" i="1"/>
  <c r="J8096" i="1"/>
  <c r="J8097" i="1"/>
  <c r="J8098" i="1"/>
  <c r="J8099" i="1"/>
  <c r="J8100" i="1"/>
  <c r="J8101" i="1"/>
  <c r="J8102" i="1"/>
  <c r="J8103" i="1"/>
  <c r="J8104" i="1"/>
  <c r="J8105" i="1"/>
  <c r="J8106" i="1"/>
  <c r="J8107" i="1"/>
  <c r="J8108" i="1"/>
  <c r="J8109" i="1"/>
  <c r="J8110" i="1"/>
  <c r="J8111" i="1"/>
  <c r="J8112" i="1"/>
  <c r="J8113" i="1"/>
  <c r="J8114" i="1"/>
  <c r="J8115" i="1"/>
  <c r="J8116" i="1"/>
  <c r="J8117" i="1"/>
  <c r="J8118" i="1"/>
  <c r="J8119" i="1"/>
  <c r="J8120" i="1"/>
  <c r="J8121" i="1"/>
  <c r="J8122" i="1"/>
  <c r="J8123" i="1"/>
  <c r="J8124" i="1"/>
  <c r="J8125" i="1"/>
  <c r="J8126" i="1"/>
  <c r="J8127" i="1"/>
  <c r="J8128" i="1"/>
  <c r="J8129" i="1"/>
  <c r="J8130" i="1"/>
  <c r="J8131" i="1"/>
  <c r="J8132" i="1"/>
  <c r="J8133" i="1"/>
  <c r="J8134" i="1"/>
  <c r="J8135" i="1"/>
  <c r="J8136" i="1"/>
  <c r="J8137" i="1"/>
  <c r="J8138" i="1"/>
  <c r="J8139" i="1"/>
  <c r="J8140" i="1"/>
  <c r="J8141" i="1"/>
  <c r="J8142" i="1"/>
  <c r="J8143" i="1"/>
  <c r="J8144" i="1"/>
  <c r="J8145" i="1"/>
  <c r="J8146" i="1"/>
  <c r="J8147" i="1"/>
  <c r="J8148" i="1"/>
  <c r="J8149" i="1"/>
  <c r="J8150" i="1"/>
  <c r="J8151" i="1"/>
  <c r="J8152" i="1"/>
  <c r="J8153" i="1"/>
  <c r="J8154" i="1"/>
  <c r="J8155" i="1"/>
  <c r="J8156" i="1"/>
  <c r="J8157" i="1"/>
  <c r="J8158" i="1"/>
  <c r="J8159" i="1"/>
  <c r="J8160" i="1"/>
  <c r="J8161" i="1"/>
  <c r="J8162" i="1"/>
  <c r="J8163" i="1"/>
  <c r="J8164" i="1"/>
  <c r="J8165" i="1"/>
  <c r="J8166" i="1"/>
  <c r="J8167" i="1"/>
  <c r="J8168" i="1"/>
  <c r="J8169" i="1"/>
  <c r="J8170" i="1"/>
  <c r="J8171" i="1"/>
  <c r="J8172" i="1"/>
  <c r="J8173" i="1"/>
  <c r="J8174" i="1"/>
  <c r="J8175" i="1"/>
  <c r="J8176" i="1"/>
  <c r="J8177" i="1"/>
  <c r="J8178" i="1"/>
  <c r="J8179" i="1"/>
  <c r="J8180" i="1"/>
  <c r="J8181" i="1"/>
  <c r="J8182" i="1"/>
  <c r="J8183" i="1"/>
  <c r="J8184" i="1"/>
  <c r="J8185" i="1"/>
  <c r="J8186" i="1"/>
  <c r="J8187" i="1"/>
  <c r="J8188" i="1"/>
  <c r="J8189" i="1"/>
  <c r="J8190" i="1"/>
  <c r="J8191" i="1"/>
  <c r="J8192" i="1"/>
  <c r="J8193" i="1"/>
  <c r="J8194" i="1"/>
  <c r="J8195" i="1"/>
  <c r="J8196" i="1"/>
  <c r="J8197" i="1"/>
  <c r="J8198" i="1"/>
  <c r="J8199" i="1"/>
  <c r="J8200" i="1"/>
  <c r="J8201" i="1"/>
  <c r="J8202" i="1"/>
  <c r="J8203" i="1"/>
  <c r="J8204" i="1"/>
  <c r="J8205" i="1"/>
  <c r="J8206" i="1"/>
  <c r="J8207" i="1"/>
  <c r="J8208" i="1"/>
  <c r="J8209" i="1"/>
  <c r="J8210" i="1"/>
  <c r="J8211" i="1"/>
  <c r="J8212" i="1"/>
  <c r="J8213" i="1"/>
  <c r="J8214" i="1"/>
  <c r="J8215" i="1"/>
  <c r="J8216" i="1"/>
  <c r="J8217" i="1"/>
  <c r="J8218" i="1"/>
  <c r="J8219" i="1"/>
  <c r="J8220" i="1"/>
  <c r="J8221" i="1"/>
  <c r="J8222" i="1"/>
  <c r="J8223" i="1"/>
  <c r="J8224" i="1"/>
  <c r="J8225" i="1"/>
  <c r="J8226" i="1"/>
  <c r="J8227" i="1"/>
  <c r="J8228" i="1"/>
  <c r="J8229" i="1"/>
  <c r="J8230" i="1"/>
  <c r="J8231" i="1"/>
  <c r="J8232" i="1"/>
  <c r="J8233" i="1"/>
  <c r="J8234" i="1"/>
  <c r="J8235" i="1"/>
  <c r="J8236" i="1"/>
  <c r="J8237" i="1"/>
  <c r="J8238" i="1"/>
  <c r="J8239" i="1"/>
  <c r="J8240" i="1"/>
  <c r="J8241" i="1"/>
  <c r="J8242" i="1"/>
  <c r="J8243" i="1"/>
  <c r="J8244" i="1"/>
  <c r="J8245" i="1"/>
  <c r="J8246" i="1"/>
  <c r="J8247" i="1"/>
  <c r="J8248" i="1"/>
  <c r="J8249" i="1"/>
  <c r="J8250" i="1"/>
  <c r="J8251" i="1"/>
  <c r="J8252" i="1"/>
  <c r="J8253" i="1"/>
  <c r="J8254" i="1"/>
  <c r="J8255" i="1"/>
  <c r="J8256" i="1"/>
  <c r="J8257" i="1"/>
  <c r="J8258" i="1"/>
  <c r="J8259" i="1"/>
  <c r="J8260" i="1"/>
  <c r="J8261" i="1"/>
  <c r="J8262" i="1"/>
  <c r="J8263" i="1"/>
  <c r="J8264" i="1"/>
  <c r="J8265" i="1"/>
  <c r="J8266" i="1"/>
  <c r="J8267" i="1"/>
  <c r="J8268" i="1"/>
  <c r="J8269" i="1"/>
  <c r="J8270" i="1"/>
  <c r="J8271" i="1"/>
  <c r="J8272" i="1"/>
  <c r="J8273" i="1"/>
  <c r="J8274" i="1"/>
  <c r="J8275" i="1"/>
  <c r="J8276" i="1"/>
  <c r="J8277" i="1"/>
  <c r="J8278" i="1"/>
  <c r="J8279" i="1"/>
  <c r="J8280" i="1"/>
  <c r="J8281" i="1"/>
  <c r="J8282" i="1"/>
  <c r="J8283" i="1"/>
  <c r="J8284" i="1"/>
  <c r="J8285" i="1"/>
  <c r="J8286" i="1"/>
  <c r="J8287" i="1"/>
  <c r="J8288" i="1"/>
  <c r="J8289" i="1"/>
  <c r="J8290" i="1"/>
  <c r="J8291" i="1"/>
  <c r="J8292" i="1"/>
  <c r="J8293" i="1"/>
  <c r="J8294" i="1"/>
  <c r="J8295" i="1"/>
  <c r="J8296" i="1"/>
  <c r="J8297" i="1"/>
  <c r="J8298" i="1"/>
  <c r="J8299" i="1"/>
  <c r="J8300" i="1"/>
  <c r="J8301" i="1"/>
  <c r="J8302" i="1"/>
  <c r="J8303" i="1"/>
  <c r="J8304" i="1"/>
  <c r="J8305" i="1"/>
  <c r="J8306" i="1"/>
  <c r="J8307" i="1"/>
  <c r="J8308" i="1"/>
  <c r="J8309" i="1"/>
  <c r="J8310" i="1"/>
  <c r="J8311" i="1"/>
  <c r="J8312" i="1"/>
  <c r="J8313" i="1"/>
  <c r="J8314" i="1"/>
  <c r="J8315" i="1"/>
  <c r="J8316" i="1"/>
  <c r="J8317" i="1"/>
  <c r="J8318" i="1"/>
  <c r="J8319" i="1"/>
  <c r="J8320" i="1"/>
  <c r="J8321" i="1"/>
  <c r="J8322" i="1"/>
  <c r="J8323" i="1"/>
  <c r="J8324" i="1"/>
  <c r="J8325" i="1"/>
  <c r="J8326" i="1"/>
  <c r="J8327" i="1"/>
  <c r="J8328" i="1"/>
  <c r="J8329" i="1"/>
  <c r="J8330" i="1"/>
  <c r="J8331" i="1"/>
  <c r="J8332" i="1"/>
  <c r="J8333" i="1"/>
  <c r="J8334" i="1"/>
  <c r="J8335" i="1"/>
  <c r="J8336" i="1"/>
  <c r="J8337" i="1"/>
  <c r="J8338" i="1"/>
  <c r="J8339" i="1"/>
  <c r="J8340" i="1"/>
  <c r="J8341" i="1"/>
  <c r="J8342" i="1"/>
  <c r="J8343" i="1"/>
  <c r="J8344" i="1"/>
  <c r="J8345" i="1"/>
  <c r="J8346" i="1"/>
  <c r="J8347" i="1"/>
  <c r="J8348" i="1"/>
  <c r="J8349" i="1"/>
  <c r="J8350" i="1"/>
  <c r="J8351" i="1"/>
  <c r="J8352" i="1"/>
  <c r="J8353" i="1"/>
  <c r="J8354" i="1"/>
  <c r="J8355" i="1"/>
  <c r="J8356" i="1"/>
  <c r="J8357" i="1"/>
  <c r="J8358" i="1"/>
  <c r="J8359" i="1"/>
  <c r="J8360" i="1"/>
  <c r="J8361" i="1"/>
  <c r="J8362" i="1"/>
  <c r="J8363" i="1"/>
  <c r="J8364" i="1"/>
  <c r="J8365" i="1"/>
  <c r="J8366" i="1"/>
  <c r="J8367" i="1"/>
  <c r="J8368" i="1"/>
  <c r="J8369" i="1"/>
  <c r="J8370" i="1"/>
  <c r="J8371" i="1"/>
  <c r="J8372" i="1"/>
  <c r="J8373" i="1"/>
  <c r="J8374" i="1"/>
  <c r="J8375" i="1"/>
  <c r="J8376" i="1"/>
  <c r="J8377" i="1"/>
  <c r="J8378" i="1"/>
  <c r="J8379" i="1"/>
  <c r="J8380" i="1"/>
  <c r="J8381" i="1"/>
  <c r="J8382" i="1"/>
  <c r="J8383" i="1"/>
  <c r="J8384" i="1"/>
  <c r="J8385" i="1"/>
  <c r="J8386" i="1"/>
  <c r="J8387" i="1"/>
  <c r="J8388" i="1"/>
  <c r="J8389" i="1"/>
  <c r="J8390" i="1"/>
  <c r="J8391" i="1"/>
  <c r="J8392" i="1"/>
  <c r="J8393" i="1"/>
  <c r="J8394" i="1"/>
  <c r="J8395" i="1"/>
  <c r="J8396" i="1"/>
  <c r="J8397" i="1"/>
  <c r="J8398" i="1"/>
  <c r="J8399" i="1"/>
  <c r="J8400" i="1"/>
  <c r="J8401" i="1"/>
  <c r="J8402" i="1"/>
  <c r="J8403" i="1"/>
  <c r="J8404" i="1"/>
  <c r="J8405" i="1"/>
  <c r="J8406" i="1"/>
  <c r="J8407" i="1"/>
  <c r="J8408" i="1"/>
  <c r="J8409" i="1"/>
  <c r="J8410" i="1"/>
  <c r="J8411" i="1"/>
  <c r="J8412" i="1"/>
  <c r="J8413" i="1"/>
  <c r="J8414" i="1"/>
  <c r="J8415" i="1"/>
  <c r="J8416" i="1"/>
  <c r="J8417" i="1"/>
  <c r="J8418" i="1"/>
  <c r="J8419" i="1"/>
  <c r="J8420" i="1"/>
  <c r="J8421" i="1"/>
  <c r="J8422" i="1"/>
  <c r="J8423" i="1"/>
  <c r="J8424" i="1"/>
  <c r="J8425" i="1"/>
  <c r="J8426" i="1"/>
  <c r="J8427" i="1"/>
  <c r="J8428" i="1"/>
  <c r="J8429" i="1"/>
  <c r="J8430" i="1"/>
  <c r="J8431" i="1"/>
  <c r="J8432" i="1"/>
  <c r="J8433" i="1"/>
  <c r="J8434" i="1"/>
  <c r="J8435" i="1"/>
  <c r="J8436" i="1"/>
  <c r="J8437" i="1"/>
  <c r="J8438" i="1"/>
  <c r="J8439" i="1"/>
  <c r="J8440" i="1"/>
  <c r="J8441" i="1"/>
  <c r="J8442" i="1"/>
  <c r="J8443" i="1"/>
  <c r="J8444" i="1"/>
  <c r="J8445" i="1"/>
  <c r="J8446" i="1"/>
  <c r="J8447" i="1"/>
  <c r="J8448" i="1"/>
  <c r="J8449" i="1"/>
  <c r="J8450" i="1"/>
  <c r="J8451" i="1"/>
  <c r="J8452" i="1"/>
  <c r="J8453" i="1"/>
  <c r="J8454" i="1"/>
  <c r="J8455" i="1"/>
  <c r="J8456" i="1"/>
  <c r="J8457" i="1"/>
  <c r="J8458" i="1"/>
  <c r="J8459" i="1"/>
  <c r="J8460" i="1"/>
  <c r="J8461" i="1"/>
  <c r="J8462" i="1"/>
  <c r="J8463" i="1"/>
  <c r="J8464" i="1"/>
  <c r="J8465" i="1"/>
  <c r="J8466" i="1"/>
  <c r="J8467" i="1"/>
  <c r="J8468" i="1"/>
  <c r="J8469" i="1"/>
  <c r="J8470" i="1"/>
  <c r="J8471" i="1"/>
  <c r="J8472" i="1"/>
  <c r="J8473" i="1"/>
  <c r="J8474" i="1"/>
  <c r="J8475" i="1"/>
  <c r="J8476" i="1"/>
  <c r="J8477" i="1"/>
  <c r="J8478" i="1"/>
  <c r="J8479" i="1"/>
  <c r="J8480" i="1"/>
  <c r="J8481" i="1"/>
  <c r="J8482" i="1"/>
  <c r="J8483" i="1"/>
  <c r="J8484" i="1"/>
  <c r="J8485" i="1"/>
  <c r="J8486" i="1"/>
  <c r="J8487" i="1"/>
  <c r="J8488" i="1"/>
  <c r="J8489" i="1"/>
  <c r="J8490" i="1"/>
  <c r="J8491" i="1"/>
  <c r="J8492" i="1"/>
  <c r="J8493" i="1"/>
  <c r="J8494" i="1"/>
  <c r="J8495" i="1"/>
  <c r="J8496" i="1"/>
  <c r="J8497" i="1"/>
  <c r="J8498" i="1"/>
  <c r="J8499" i="1"/>
  <c r="J8500" i="1"/>
  <c r="J8501" i="1"/>
  <c r="J8502" i="1"/>
  <c r="J8503" i="1"/>
  <c r="J8504" i="1"/>
  <c r="J8505" i="1"/>
  <c r="J8506" i="1"/>
  <c r="J8507" i="1"/>
  <c r="J8508" i="1"/>
  <c r="J8509" i="1"/>
  <c r="J8510" i="1"/>
  <c r="J8511" i="1"/>
  <c r="J8512" i="1"/>
  <c r="J8513" i="1"/>
  <c r="J8514" i="1"/>
  <c r="J8515" i="1"/>
  <c r="J8516" i="1"/>
  <c r="J8517" i="1"/>
  <c r="J8518" i="1"/>
  <c r="J8519" i="1"/>
  <c r="J8520" i="1"/>
  <c r="J8521" i="1"/>
  <c r="J8522" i="1"/>
  <c r="J8523" i="1"/>
  <c r="J8524" i="1"/>
  <c r="J8525" i="1"/>
  <c r="J8526" i="1"/>
  <c r="J8527" i="1"/>
  <c r="J8528" i="1"/>
  <c r="J8529" i="1"/>
  <c r="J8530" i="1"/>
  <c r="J8531" i="1"/>
  <c r="J8532" i="1"/>
  <c r="J8533" i="1"/>
  <c r="J8534" i="1"/>
  <c r="J8535" i="1"/>
  <c r="J8536" i="1"/>
  <c r="J8537" i="1"/>
  <c r="J8538" i="1"/>
  <c r="J8539" i="1"/>
  <c r="J8540" i="1"/>
  <c r="J8541" i="1"/>
  <c r="J8542" i="1"/>
  <c r="J8543" i="1"/>
  <c r="J8544" i="1"/>
  <c r="J8545" i="1"/>
  <c r="J8546" i="1"/>
  <c r="J8547" i="1"/>
  <c r="J8548" i="1"/>
  <c r="J8549" i="1"/>
  <c r="J8550" i="1"/>
  <c r="J8551" i="1"/>
  <c r="J8552" i="1"/>
  <c r="J8553" i="1"/>
  <c r="J8554" i="1"/>
  <c r="J8555" i="1"/>
  <c r="J8556" i="1"/>
  <c r="J8557" i="1"/>
  <c r="J8558" i="1"/>
  <c r="J8559" i="1"/>
  <c r="J8560" i="1"/>
  <c r="J8561" i="1"/>
  <c r="J8562" i="1"/>
  <c r="J8563" i="1"/>
  <c r="J8564" i="1"/>
  <c r="J8565" i="1"/>
  <c r="J8566" i="1"/>
  <c r="J8567" i="1"/>
  <c r="J8568" i="1"/>
  <c r="J8569" i="1"/>
  <c r="J8570" i="1"/>
  <c r="J8571" i="1"/>
  <c r="J8572" i="1"/>
  <c r="J8573" i="1"/>
  <c r="J8574" i="1"/>
  <c r="J8575" i="1"/>
  <c r="J8576" i="1"/>
  <c r="J8577" i="1"/>
  <c r="J8578" i="1"/>
  <c r="J8579" i="1"/>
  <c r="J8580" i="1"/>
  <c r="J8581" i="1"/>
  <c r="J8582" i="1"/>
  <c r="J8583" i="1"/>
  <c r="J8584" i="1"/>
  <c r="J8585" i="1"/>
  <c r="J8586" i="1"/>
  <c r="J8587" i="1"/>
  <c r="J8588" i="1"/>
  <c r="J8589" i="1"/>
  <c r="J8590" i="1"/>
  <c r="J8591" i="1"/>
  <c r="J8592" i="1"/>
  <c r="J8593" i="1"/>
  <c r="J8594" i="1"/>
  <c r="J8595" i="1"/>
  <c r="J8596" i="1"/>
  <c r="J8597" i="1"/>
  <c r="J8598" i="1"/>
  <c r="J8599" i="1"/>
  <c r="J8600" i="1"/>
  <c r="J8601" i="1"/>
  <c r="J8602" i="1"/>
  <c r="J8603" i="1"/>
  <c r="J8604" i="1"/>
  <c r="J8605" i="1"/>
  <c r="J8606" i="1"/>
  <c r="J8607" i="1"/>
  <c r="J8608" i="1"/>
  <c r="J8609" i="1"/>
  <c r="J8610" i="1"/>
  <c r="J8611" i="1"/>
  <c r="J8612" i="1"/>
  <c r="J8613" i="1"/>
  <c r="J8614" i="1"/>
  <c r="J8615" i="1"/>
  <c r="J8616" i="1"/>
  <c r="J8617" i="1"/>
  <c r="J8618" i="1"/>
  <c r="J8619" i="1"/>
  <c r="J8620" i="1"/>
  <c r="J8621" i="1"/>
  <c r="J8622" i="1"/>
  <c r="J8623" i="1"/>
  <c r="J8624" i="1"/>
  <c r="J8625" i="1"/>
  <c r="J8626" i="1"/>
  <c r="J8627" i="1"/>
  <c r="J8628" i="1"/>
  <c r="J8629" i="1"/>
  <c r="J8630" i="1"/>
  <c r="J8631" i="1"/>
  <c r="J8632" i="1"/>
  <c r="J8633" i="1"/>
  <c r="J8634" i="1"/>
  <c r="J8635" i="1"/>
  <c r="J8636" i="1"/>
  <c r="J8637" i="1"/>
  <c r="J8638" i="1"/>
  <c r="J8639" i="1"/>
  <c r="J8640" i="1"/>
  <c r="J8641" i="1"/>
  <c r="J8642" i="1"/>
  <c r="J8643" i="1"/>
  <c r="J8644" i="1"/>
  <c r="J8645" i="1"/>
  <c r="J8646" i="1"/>
  <c r="J8647" i="1"/>
  <c r="J8648" i="1"/>
  <c r="J8649" i="1"/>
  <c r="J8650" i="1"/>
  <c r="J8651" i="1"/>
  <c r="J8652" i="1"/>
  <c r="J8653" i="1"/>
  <c r="J8654" i="1"/>
  <c r="J8655" i="1"/>
  <c r="J8656" i="1"/>
  <c r="J8657" i="1"/>
  <c r="J8658" i="1"/>
  <c r="J8659" i="1"/>
  <c r="J8660" i="1"/>
  <c r="J8661" i="1"/>
  <c r="J8662" i="1"/>
  <c r="J8663" i="1"/>
  <c r="J8664" i="1"/>
  <c r="J8665" i="1"/>
  <c r="J8666" i="1"/>
  <c r="J8667" i="1"/>
  <c r="J8668" i="1"/>
  <c r="J8669" i="1"/>
  <c r="J8670" i="1"/>
  <c r="J8671" i="1"/>
  <c r="J8672" i="1"/>
  <c r="J8673" i="1"/>
  <c r="J8674" i="1"/>
  <c r="J8675" i="1"/>
  <c r="J8676" i="1"/>
  <c r="J8677" i="1"/>
  <c r="J8678" i="1"/>
  <c r="J8679" i="1"/>
  <c r="J8680" i="1"/>
  <c r="J8681" i="1"/>
  <c r="J8682" i="1"/>
  <c r="J8683" i="1"/>
  <c r="J8684" i="1"/>
  <c r="J8685" i="1"/>
  <c r="J8686" i="1"/>
  <c r="J8687" i="1"/>
  <c r="J8688" i="1"/>
  <c r="J8689" i="1"/>
  <c r="J8690" i="1"/>
  <c r="J8691" i="1"/>
  <c r="J8692" i="1"/>
  <c r="J8693" i="1"/>
  <c r="J8694" i="1"/>
  <c r="J8695" i="1"/>
  <c r="J8696" i="1"/>
  <c r="J8697" i="1"/>
  <c r="J8698" i="1"/>
  <c r="J8699" i="1"/>
  <c r="J8700" i="1"/>
  <c r="J8701" i="1"/>
  <c r="J8702" i="1"/>
  <c r="J8703" i="1"/>
  <c r="J8704" i="1"/>
  <c r="J8705" i="1"/>
  <c r="J8706" i="1"/>
  <c r="J8707" i="1"/>
  <c r="J8708" i="1"/>
  <c r="J8709" i="1"/>
  <c r="J8710" i="1"/>
  <c r="J8711" i="1"/>
  <c r="J8712" i="1"/>
  <c r="J8713" i="1"/>
  <c r="J8714" i="1"/>
  <c r="J8715" i="1"/>
  <c r="J8716" i="1"/>
  <c r="J8717" i="1"/>
  <c r="J8718" i="1"/>
  <c r="J8719" i="1"/>
  <c r="J8720" i="1"/>
  <c r="J8721" i="1"/>
  <c r="J8722" i="1"/>
  <c r="J8723" i="1"/>
  <c r="J8724" i="1"/>
  <c r="J8725" i="1"/>
  <c r="J8726" i="1"/>
  <c r="J8727" i="1"/>
  <c r="J8728" i="1"/>
  <c r="J8729" i="1"/>
  <c r="J8730" i="1"/>
  <c r="J8731" i="1"/>
  <c r="J8732" i="1"/>
  <c r="J8733" i="1"/>
  <c r="J8734" i="1"/>
  <c r="J8735" i="1"/>
  <c r="J8736" i="1"/>
  <c r="J8737" i="1"/>
  <c r="J8738" i="1"/>
  <c r="J8739" i="1"/>
  <c r="J8740" i="1"/>
  <c r="J8741" i="1"/>
  <c r="J8742" i="1"/>
  <c r="J8743" i="1"/>
  <c r="J8744" i="1"/>
  <c r="J8745" i="1"/>
  <c r="J8746" i="1"/>
  <c r="J8747" i="1"/>
  <c r="J8748" i="1"/>
  <c r="J8749" i="1"/>
  <c r="J8750" i="1"/>
  <c r="J8751" i="1"/>
  <c r="J8752" i="1"/>
  <c r="J8753" i="1"/>
  <c r="J8754" i="1"/>
  <c r="J8755" i="1"/>
  <c r="J8756" i="1"/>
  <c r="J8757" i="1"/>
  <c r="J8758" i="1"/>
  <c r="J8759" i="1"/>
  <c r="J8760" i="1"/>
  <c r="J8761" i="1"/>
  <c r="J8762" i="1"/>
  <c r="J8763" i="1"/>
  <c r="J8764" i="1"/>
  <c r="J8765" i="1"/>
  <c r="J8766" i="1"/>
  <c r="J8767" i="1"/>
  <c r="J8768" i="1"/>
  <c r="J8769" i="1"/>
  <c r="J8770" i="1"/>
  <c r="J8771" i="1"/>
  <c r="J8772" i="1"/>
  <c r="J8773" i="1"/>
  <c r="J8774" i="1"/>
  <c r="J8775" i="1"/>
  <c r="J8776" i="1"/>
  <c r="J8777" i="1"/>
  <c r="J8778" i="1"/>
  <c r="J8779" i="1"/>
  <c r="J8780" i="1"/>
  <c r="J8781" i="1"/>
  <c r="J8782" i="1"/>
  <c r="J8783" i="1"/>
  <c r="J8784" i="1"/>
  <c r="J8785" i="1"/>
  <c r="J8786" i="1"/>
  <c r="J8787" i="1"/>
  <c r="J8788" i="1"/>
  <c r="J8789" i="1"/>
  <c r="J8790" i="1"/>
  <c r="J8791" i="1"/>
  <c r="J8792" i="1"/>
  <c r="J8793" i="1"/>
  <c r="J8794" i="1"/>
  <c r="J8795" i="1"/>
  <c r="J8796" i="1"/>
  <c r="J8797" i="1"/>
  <c r="J8798" i="1"/>
  <c r="J8799" i="1"/>
  <c r="J8800" i="1"/>
  <c r="J8801" i="1"/>
  <c r="J8802" i="1"/>
  <c r="J8803" i="1"/>
  <c r="J8804" i="1"/>
  <c r="J8805" i="1"/>
  <c r="J8806" i="1"/>
  <c r="J8807" i="1"/>
  <c r="J8808" i="1"/>
  <c r="J8809" i="1"/>
  <c r="J8810" i="1"/>
  <c r="J8811" i="1"/>
  <c r="J8812" i="1"/>
  <c r="J8813" i="1"/>
  <c r="J8814" i="1"/>
  <c r="J8815" i="1"/>
  <c r="J8816" i="1"/>
  <c r="J8817" i="1"/>
  <c r="J8818" i="1"/>
  <c r="J8819" i="1"/>
  <c r="J8820" i="1"/>
  <c r="J8821" i="1"/>
  <c r="J8822" i="1"/>
  <c r="J8823" i="1"/>
  <c r="J8824" i="1"/>
  <c r="J8825" i="1"/>
  <c r="J8826" i="1"/>
  <c r="J8827" i="1"/>
  <c r="J8828" i="1"/>
  <c r="J8829" i="1"/>
  <c r="J8830" i="1"/>
  <c r="J8831" i="1"/>
  <c r="J8832" i="1"/>
  <c r="J8833" i="1"/>
  <c r="J8834" i="1"/>
  <c r="J8835" i="1"/>
  <c r="J8836" i="1"/>
  <c r="J8837" i="1"/>
  <c r="J8838" i="1"/>
  <c r="J8839" i="1"/>
  <c r="J8840" i="1"/>
  <c r="J8841" i="1"/>
  <c r="J8842" i="1"/>
  <c r="J8843" i="1"/>
  <c r="J8844" i="1"/>
  <c r="J8845" i="1"/>
  <c r="J8846" i="1"/>
  <c r="J8847" i="1"/>
  <c r="J8848" i="1"/>
  <c r="J8849" i="1"/>
  <c r="J8850" i="1"/>
  <c r="J8851" i="1"/>
  <c r="J8852" i="1"/>
  <c r="J8853" i="1"/>
  <c r="J8854" i="1"/>
  <c r="J8855" i="1"/>
  <c r="J8856" i="1"/>
  <c r="J8857" i="1"/>
  <c r="J8858" i="1"/>
  <c r="J8859" i="1"/>
  <c r="J8860" i="1"/>
  <c r="J8861" i="1"/>
  <c r="J8862" i="1"/>
  <c r="J8863" i="1"/>
  <c r="J8864" i="1"/>
  <c r="J8865" i="1"/>
  <c r="J8866" i="1"/>
  <c r="J8867" i="1"/>
  <c r="J8868" i="1"/>
  <c r="J8869" i="1"/>
  <c r="J8870" i="1"/>
  <c r="J8871" i="1"/>
  <c r="J8872" i="1"/>
  <c r="J8873" i="1"/>
  <c r="J8874" i="1"/>
  <c r="J8875" i="1"/>
  <c r="J8876" i="1"/>
  <c r="J8877" i="1"/>
  <c r="J8878" i="1"/>
  <c r="J8879" i="1"/>
  <c r="J8880" i="1"/>
  <c r="J8881" i="1"/>
  <c r="J8882" i="1"/>
  <c r="J8883" i="1"/>
  <c r="J8884" i="1"/>
  <c r="J8885" i="1"/>
  <c r="J8886" i="1"/>
  <c r="J8887" i="1"/>
  <c r="J8888" i="1"/>
  <c r="J8889" i="1"/>
  <c r="J8890" i="1"/>
  <c r="J8891" i="1"/>
  <c r="J8892" i="1"/>
  <c r="J8893" i="1"/>
  <c r="J8894" i="1"/>
  <c r="J8895" i="1"/>
  <c r="J8896" i="1"/>
  <c r="J8897" i="1"/>
  <c r="J8898" i="1"/>
  <c r="J8899" i="1"/>
  <c r="J8900" i="1"/>
  <c r="J8901" i="1"/>
  <c r="J8902" i="1"/>
  <c r="J8903" i="1"/>
  <c r="J8904" i="1"/>
  <c r="J8905" i="1"/>
  <c r="J8906" i="1"/>
  <c r="J8907" i="1"/>
  <c r="J8908" i="1"/>
  <c r="J8909" i="1"/>
  <c r="J8910" i="1"/>
  <c r="J8911" i="1"/>
  <c r="J8912" i="1"/>
  <c r="J8913" i="1"/>
  <c r="J8914" i="1"/>
  <c r="J8915" i="1"/>
  <c r="J8916" i="1"/>
  <c r="J8917" i="1"/>
  <c r="J8918" i="1"/>
  <c r="J8919" i="1"/>
  <c r="J8920" i="1"/>
  <c r="J8921" i="1"/>
  <c r="J8922" i="1"/>
  <c r="J8923" i="1"/>
  <c r="J8924" i="1"/>
  <c r="J8925" i="1"/>
  <c r="J8926" i="1"/>
  <c r="J8927" i="1"/>
  <c r="J8928" i="1"/>
  <c r="J8929" i="1"/>
  <c r="J8930" i="1"/>
  <c r="J8931" i="1"/>
  <c r="J8932" i="1"/>
  <c r="J8933" i="1"/>
  <c r="J8934" i="1"/>
  <c r="J8935" i="1"/>
  <c r="J8936" i="1"/>
  <c r="J8937" i="1"/>
  <c r="J8938" i="1"/>
  <c r="J8939" i="1"/>
  <c r="J8940" i="1"/>
  <c r="J8941" i="1"/>
  <c r="J8942" i="1"/>
  <c r="J8943" i="1"/>
  <c r="J8944" i="1"/>
  <c r="J8945" i="1"/>
  <c r="J8946" i="1"/>
  <c r="J8947" i="1"/>
  <c r="J8948" i="1"/>
  <c r="J8949" i="1"/>
  <c r="J8950" i="1"/>
  <c r="J8951" i="1"/>
  <c r="J8952" i="1"/>
  <c r="J8953" i="1"/>
  <c r="J8954" i="1"/>
  <c r="J8955" i="1"/>
  <c r="J8956" i="1"/>
  <c r="J8957" i="1"/>
  <c r="J8958" i="1"/>
  <c r="J8959" i="1"/>
  <c r="J8960" i="1"/>
  <c r="J8961" i="1"/>
  <c r="J8962" i="1"/>
  <c r="J8963" i="1"/>
  <c r="J8964" i="1"/>
  <c r="J8965" i="1"/>
  <c r="J8966" i="1"/>
  <c r="J8967" i="1"/>
  <c r="J8968" i="1"/>
  <c r="J8969" i="1"/>
  <c r="J8970" i="1"/>
  <c r="J8971" i="1"/>
  <c r="J8972" i="1"/>
  <c r="J8973" i="1"/>
  <c r="J8974" i="1"/>
  <c r="J8975" i="1"/>
  <c r="J8976" i="1"/>
  <c r="J8977" i="1"/>
  <c r="J8978" i="1"/>
  <c r="J8979" i="1"/>
  <c r="J8980" i="1"/>
  <c r="J8981" i="1"/>
  <c r="J8982" i="1"/>
  <c r="J8983" i="1"/>
  <c r="J8984" i="1"/>
  <c r="J8985" i="1"/>
  <c r="J8986" i="1"/>
  <c r="J8987" i="1"/>
  <c r="J8988" i="1"/>
  <c r="J8989" i="1"/>
  <c r="J8990" i="1"/>
  <c r="J8991" i="1"/>
  <c r="J8992" i="1"/>
  <c r="J8993" i="1"/>
  <c r="J8994" i="1"/>
  <c r="J8995" i="1"/>
  <c r="J8996" i="1"/>
  <c r="J8997" i="1"/>
  <c r="J8998" i="1"/>
  <c r="J8999" i="1"/>
  <c r="J9000" i="1"/>
  <c r="J9001" i="1"/>
  <c r="J9002" i="1"/>
  <c r="J9003" i="1"/>
  <c r="J9004" i="1"/>
  <c r="J9005" i="1"/>
  <c r="J9006" i="1"/>
  <c r="J9007" i="1"/>
  <c r="J9008" i="1"/>
  <c r="J9009" i="1"/>
  <c r="J9010" i="1"/>
  <c r="J9011" i="1"/>
  <c r="J9012" i="1"/>
  <c r="J9013" i="1"/>
  <c r="J9014" i="1"/>
  <c r="J9015" i="1"/>
  <c r="J9016" i="1"/>
  <c r="J9017" i="1"/>
  <c r="J9018" i="1"/>
  <c r="J9019" i="1"/>
  <c r="J9020" i="1"/>
  <c r="J9021" i="1"/>
  <c r="J9022" i="1"/>
  <c r="J9023" i="1"/>
  <c r="J9024" i="1"/>
  <c r="J9025" i="1"/>
  <c r="J9026" i="1"/>
  <c r="J9027" i="1"/>
  <c r="J9028" i="1"/>
  <c r="J9029" i="1"/>
  <c r="J9030" i="1"/>
  <c r="J9031" i="1"/>
  <c r="J9032" i="1"/>
  <c r="J9033" i="1"/>
  <c r="J9034" i="1"/>
  <c r="J9035" i="1"/>
  <c r="J9036" i="1"/>
  <c r="J9037" i="1"/>
  <c r="J9038" i="1"/>
  <c r="J9039" i="1"/>
  <c r="J9040" i="1"/>
  <c r="J9041" i="1"/>
  <c r="J9042" i="1"/>
  <c r="J9043" i="1"/>
  <c r="J9044" i="1"/>
  <c r="J9045" i="1"/>
  <c r="J9046" i="1"/>
  <c r="J9047" i="1"/>
  <c r="J9048" i="1"/>
  <c r="J9049" i="1"/>
  <c r="J9050" i="1"/>
  <c r="J9051" i="1"/>
  <c r="J9052" i="1"/>
  <c r="J9053" i="1"/>
  <c r="J9054" i="1"/>
  <c r="J9055" i="1"/>
  <c r="J9056" i="1"/>
  <c r="J9057" i="1"/>
  <c r="J9058" i="1"/>
  <c r="J9059" i="1"/>
  <c r="J9060" i="1"/>
  <c r="J9061" i="1"/>
  <c r="J9062" i="1"/>
  <c r="J9063" i="1"/>
  <c r="J9064" i="1"/>
  <c r="J9065" i="1"/>
  <c r="J9066" i="1"/>
  <c r="J9067" i="1"/>
  <c r="J9068" i="1"/>
  <c r="J9069" i="1"/>
  <c r="J9070" i="1"/>
  <c r="J9071" i="1"/>
  <c r="J9072" i="1"/>
  <c r="J9073" i="1"/>
  <c r="J9074" i="1"/>
  <c r="J9075" i="1"/>
  <c r="J9076" i="1"/>
  <c r="J9077" i="1"/>
  <c r="J9078" i="1"/>
  <c r="J9079" i="1"/>
  <c r="J9080" i="1"/>
  <c r="J9081" i="1"/>
  <c r="J9082" i="1"/>
  <c r="J9083" i="1"/>
  <c r="J9084" i="1"/>
  <c r="J9085" i="1"/>
  <c r="J9086" i="1"/>
  <c r="J9087" i="1"/>
  <c r="J9088" i="1"/>
  <c r="J9089" i="1"/>
  <c r="J9090" i="1"/>
  <c r="J9091" i="1"/>
  <c r="J9092" i="1"/>
  <c r="J9093" i="1"/>
  <c r="J9094" i="1"/>
  <c r="J9095" i="1"/>
  <c r="J9096" i="1"/>
  <c r="J9097" i="1"/>
  <c r="J9098" i="1"/>
  <c r="J9099" i="1"/>
  <c r="J9100" i="1"/>
  <c r="J9101" i="1"/>
  <c r="J9102" i="1"/>
  <c r="J9103" i="1"/>
  <c r="J9104" i="1"/>
  <c r="J9105" i="1"/>
  <c r="J9106" i="1"/>
  <c r="J9107" i="1"/>
  <c r="J9108" i="1"/>
  <c r="J9109" i="1"/>
  <c r="J9110" i="1"/>
  <c r="J9111" i="1"/>
  <c r="J9112" i="1"/>
  <c r="J9113" i="1"/>
  <c r="J9114" i="1"/>
  <c r="J9115" i="1"/>
  <c r="J9116" i="1"/>
  <c r="J9117" i="1"/>
  <c r="J9118" i="1"/>
  <c r="J9119" i="1"/>
  <c r="J9120" i="1"/>
  <c r="J9121" i="1"/>
  <c r="J9122" i="1"/>
  <c r="J9123" i="1"/>
  <c r="J9124" i="1"/>
  <c r="J9125" i="1"/>
  <c r="J9126" i="1"/>
  <c r="J9127" i="1"/>
  <c r="J9128" i="1"/>
  <c r="J9129" i="1"/>
  <c r="J9130" i="1"/>
  <c r="J9131" i="1"/>
  <c r="J9132" i="1"/>
  <c r="J9133" i="1"/>
  <c r="J9134" i="1"/>
  <c r="J9135" i="1"/>
  <c r="J9136" i="1"/>
  <c r="J9137" i="1"/>
  <c r="J9138" i="1"/>
  <c r="J9139" i="1"/>
  <c r="J9140" i="1"/>
  <c r="J9141" i="1"/>
  <c r="J9142" i="1"/>
  <c r="J9143" i="1"/>
  <c r="J9144" i="1"/>
  <c r="J9145" i="1"/>
  <c r="J9146" i="1"/>
  <c r="J9147" i="1"/>
  <c r="J9148" i="1"/>
  <c r="J9149" i="1"/>
  <c r="J9150" i="1"/>
  <c r="J9151" i="1"/>
  <c r="J9152" i="1"/>
  <c r="J9153" i="1"/>
  <c r="J9154" i="1"/>
  <c r="J9155" i="1"/>
  <c r="J9156" i="1"/>
  <c r="J9157" i="1"/>
  <c r="J9158" i="1"/>
  <c r="J9159" i="1"/>
  <c r="J9160" i="1"/>
  <c r="J9161" i="1"/>
  <c r="J9162" i="1"/>
  <c r="J9163" i="1"/>
  <c r="J9164" i="1"/>
  <c r="J9165" i="1"/>
  <c r="J9166" i="1"/>
  <c r="J9167" i="1"/>
  <c r="J9168" i="1"/>
  <c r="J9169" i="1"/>
  <c r="J9170" i="1"/>
  <c r="J9171" i="1"/>
  <c r="J9172" i="1"/>
  <c r="J9173" i="1"/>
  <c r="J9174" i="1"/>
  <c r="J9175" i="1"/>
  <c r="J9176" i="1"/>
  <c r="J9177" i="1"/>
  <c r="J9178" i="1"/>
  <c r="J9179" i="1"/>
  <c r="J9180" i="1"/>
  <c r="J9181" i="1"/>
  <c r="J9182" i="1"/>
  <c r="J9183" i="1"/>
  <c r="J9184" i="1"/>
  <c r="J9185" i="1"/>
  <c r="J9186" i="1"/>
  <c r="J9187" i="1"/>
  <c r="J9188" i="1"/>
  <c r="J9189" i="1"/>
  <c r="J9190" i="1"/>
  <c r="J9191" i="1"/>
  <c r="J9192" i="1"/>
  <c r="J9193" i="1"/>
  <c r="J9194" i="1"/>
  <c r="J9195" i="1"/>
  <c r="J9196" i="1"/>
  <c r="J9197" i="1"/>
  <c r="J9198" i="1"/>
  <c r="J9199" i="1"/>
  <c r="J9200" i="1"/>
  <c r="J9201" i="1"/>
  <c r="J9202" i="1"/>
  <c r="J9203" i="1"/>
  <c r="J9204" i="1"/>
  <c r="J9205" i="1"/>
  <c r="J9206" i="1"/>
  <c r="J9207" i="1"/>
  <c r="J9208" i="1"/>
  <c r="J9209" i="1"/>
  <c r="J9210" i="1"/>
  <c r="J9211" i="1"/>
  <c r="J9212" i="1"/>
  <c r="J9213" i="1"/>
  <c r="J9214" i="1"/>
  <c r="J9215" i="1"/>
  <c r="J9216" i="1"/>
  <c r="J9217" i="1"/>
  <c r="J9218" i="1"/>
  <c r="J9219" i="1"/>
  <c r="J9220" i="1"/>
  <c r="J9221" i="1"/>
  <c r="J9222" i="1"/>
  <c r="J9223" i="1"/>
  <c r="J9224" i="1"/>
  <c r="J9225" i="1"/>
  <c r="J9226" i="1"/>
  <c r="J9227" i="1"/>
  <c r="J9228" i="1"/>
  <c r="J9229" i="1"/>
  <c r="J9230" i="1"/>
  <c r="J9231" i="1"/>
  <c r="J9232" i="1"/>
  <c r="J9233" i="1"/>
  <c r="J9234" i="1"/>
  <c r="J9235" i="1"/>
  <c r="J9236" i="1"/>
  <c r="J9237" i="1"/>
  <c r="J9238" i="1"/>
  <c r="J9239" i="1"/>
  <c r="J9240" i="1"/>
  <c r="J9241" i="1"/>
  <c r="J9242" i="1"/>
  <c r="J9243" i="1"/>
  <c r="J9244" i="1"/>
  <c r="J9245" i="1"/>
  <c r="J9246" i="1"/>
  <c r="J9247" i="1"/>
  <c r="J9248" i="1"/>
  <c r="J9249" i="1"/>
  <c r="J9250" i="1"/>
  <c r="J9251" i="1"/>
  <c r="J9252" i="1"/>
  <c r="J9253" i="1"/>
  <c r="J9254" i="1"/>
  <c r="J9255" i="1"/>
  <c r="J9256" i="1"/>
  <c r="J9257" i="1"/>
  <c r="J9258" i="1"/>
  <c r="J9259" i="1"/>
  <c r="J9260" i="1"/>
  <c r="J9261" i="1"/>
  <c r="J9262" i="1"/>
  <c r="J9263" i="1"/>
  <c r="J9264" i="1"/>
  <c r="J9265" i="1"/>
  <c r="J9266" i="1"/>
  <c r="J9267" i="1"/>
  <c r="J9268" i="1"/>
  <c r="J9269" i="1"/>
  <c r="J9270" i="1"/>
  <c r="J9271" i="1"/>
  <c r="J9272" i="1"/>
  <c r="J9273" i="1"/>
  <c r="J9274" i="1"/>
  <c r="J9275" i="1"/>
  <c r="J9276" i="1"/>
  <c r="J9277" i="1"/>
  <c r="J9278" i="1"/>
  <c r="J9279" i="1"/>
  <c r="J9280" i="1"/>
  <c r="J9281" i="1"/>
  <c r="J9282" i="1"/>
  <c r="J9283" i="1"/>
  <c r="J9284" i="1"/>
  <c r="J9285" i="1"/>
  <c r="J9286" i="1"/>
  <c r="J9287" i="1"/>
  <c r="J9288" i="1"/>
  <c r="J9289" i="1"/>
  <c r="J9290" i="1"/>
  <c r="J9291" i="1"/>
  <c r="J9292" i="1"/>
  <c r="J9293" i="1"/>
  <c r="J9294" i="1"/>
  <c r="J9295" i="1"/>
  <c r="J9296" i="1"/>
  <c r="J9297" i="1"/>
  <c r="J9298" i="1"/>
  <c r="J9299" i="1"/>
  <c r="J9300" i="1"/>
  <c r="J9301" i="1"/>
  <c r="J9302" i="1"/>
  <c r="J9303" i="1"/>
  <c r="J9304" i="1"/>
  <c r="J9305" i="1"/>
  <c r="J9306" i="1"/>
  <c r="J9307" i="1"/>
  <c r="J9308" i="1"/>
  <c r="J9309" i="1"/>
  <c r="J9310" i="1"/>
  <c r="J9311" i="1"/>
  <c r="J9312" i="1"/>
  <c r="J9313" i="1"/>
  <c r="J9314" i="1"/>
  <c r="J9315" i="1"/>
  <c r="J9316" i="1"/>
  <c r="J9317" i="1"/>
  <c r="J9318" i="1"/>
  <c r="J9319" i="1"/>
  <c r="J9320" i="1"/>
  <c r="J9321" i="1"/>
  <c r="J9322" i="1"/>
  <c r="J9323" i="1"/>
  <c r="J9324" i="1"/>
  <c r="J9325" i="1"/>
  <c r="J9326" i="1"/>
  <c r="J9327" i="1"/>
  <c r="J9328" i="1"/>
  <c r="J9329" i="1"/>
  <c r="J9330" i="1"/>
  <c r="J9331" i="1"/>
  <c r="J9332" i="1"/>
  <c r="J9333" i="1"/>
  <c r="J9334" i="1"/>
  <c r="J9335" i="1"/>
  <c r="J9336" i="1"/>
  <c r="J9337" i="1"/>
  <c r="J9338" i="1"/>
  <c r="J9339" i="1"/>
  <c r="J9340" i="1"/>
  <c r="J9341" i="1"/>
  <c r="J9342" i="1"/>
  <c r="J9343" i="1"/>
  <c r="J9344" i="1"/>
  <c r="J9345" i="1"/>
  <c r="J9346" i="1"/>
  <c r="J9347" i="1"/>
  <c r="J9348" i="1"/>
  <c r="J9349" i="1"/>
  <c r="J9350" i="1"/>
  <c r="J9351" i="1"/>
  <c r="J9352" i="1"/>
  <c r="J9353" i="1"/>
  <c r="J9354" i="1"/>
  <c r="J9355" i="1"/>
  <c r="J9356" i="1"/>
  <c r="J9357" i="1"/>
  <c r="J9358" i="1"/>
  <c r="J9359" i="1"/>
  <c r="J9360" i="1"/>
  <c r="J9361" i="1"/>
  <c r="J9362" i="1"/>
  <c r="J9363" i="1"/>
  <c r="J9364" i="1"/>
  <c r="J9365" i="1"/>
  <c r="J9366" i="1"/>
  <c r="J9367" i="1"/>
  <c r="J9368" i="1"/>
  <c r="J9369" i="1"/>
  <c r="J9370" i="1"/>
  <c r="J9371" i="1"/>
  <c r="J9372" i="1"/>
  <c r="J9373" i="1"/>
  <c r="J9374" i="1"/>
  <c r="J9375" i="1"/>
  <c r="J9376" i="1"/>
  <c r="J9377" i="1"/>
  <c r="J9378" i="1"/>
  <c r="J9379" i="1"/>
  <c r="J9380" i="1"/>
  <c r="J9381" i="1"/>
  <c r="J9382" i="1"/>
  <c r="J9383" i="1"/>
  <c r="J9384" i="1"/>
  <c r="J9385" i="1"/>
  <c r="J9386" i="1"/>
  <c r="J9387" i="1"/>
  <c r="J9388" i="1"/>
  <c r="J9389" i="1"/>
  <c r="J9390" i="1"/>
  <c r="J9391" i="1"/>
  <c r="J9392" i="1"/>
  <c r="J9393" i="1"/>
  <c r="J9394" i="1"/>
  <c r="J9395" i="1"/>
  <c r="J9396" i="1"/>
  <c r="J9397" i="1"/>
  <c r="J9398" i="1"/>
  <c r="J9399" i="1"/>
  <c r="J9400" i="1"/>
  <c r="J9401" i="1"/>
  <c r="J9402" i="1"/>
  <c r="J9403" i="1"/>
  <c r="J9404" i="1"/>
  <c r="J9405" i="1"/>
  <c r="J9406" i="1"/>
  <c r="J9407" i="1"/>
  <c r="J9408" i="1"/>
  <c r="J9409" i="1"/>
  <c r="J9410" i="1"/>
  <c r="J9411" i="1"/>
  <c r="J9412" i="1"/>
  <c r="J9413" i="1"/>
  <c r="J9414" i="1"/>
  <c r="J9415" i="1"/>
  <c r="J9416" i="1"/>
  <c r="J9417" i="1"/>
  <c r="J9418" i="1"/>
  <c r="J9419" i="1"/>
  <c r="J9420" i="1"/>
  <c r="J9421" i="1"/>
  <c r="J9422" i="1"/>
  <c r="J9423" i="1"/>
  <c r="J9424" i="1"/>
  <c r="J9425" i="1"/>
  <c r="J9426" i="1"/>
  <c r="J9427" i="1"/>
  <c r="J9428" i="1"/>
  <c r="J9429" i="1"/>
  <c r="J9430" i="1"/>
  <c r="J9431" i="1"/>
  <c r="J9432" i="1"/>
  <c r="J9433" i="1"/>
  <c r="J9434" i="1"/>
  <c r="J9435" i="1"/>
  <c r="J9436" i="1"/>
  <c r="J9437" i="1"/>
  <c r="J9438" i="1"/>
  <c r="J9439" i="1"/>
  <c r="J9440" i="1"/>
  <c r="J9441" i="1"/>
  <c r="J9442" i="1"/>
  <c r="J9443" i="1"/>
  <c r="J9444" i="1"/>
  <c r="J9445" i="1"/>
  <c r="J9446" i="1"/>
  <c r="J9447" i="1"/>
  <c r="J9448" i="1"/>
  <c r="J9449" i="1"/>
  <c r="J9450" i="1"/>
  <c r="J9451" i="1"/>
  <c r="J9452" i="1"/>
  <c r="J9453" i="1"/>
  <c r="J9454" i="1"/>
  <c r="J9455" i="1"/>
  <c r="J9456" i="1"/>
  <c r="J9457" i="1"/>
  <c r="J9458" i="1"/>
  <c r="J9459" i="1"/>
  <c r="J9460" i="1"/>
  <c r="J9461" i="1"/>
  <c r="J9462" i="1"/>
  <c r="J9463" i="1"/>
  <c r="J9464" i="1"/>
  <c r="J9465" i="1"/>
  <c r="J9466" i="1"/>
  <c r="J9467" i="1"/>
  <c r="J9468" i="1"/>
  <c r="J9469" i="1"/>
  <c r="J9470" i="1"/>
  <c r="J9471" i="1"/>
  <c r="J9472" i="1"/>
  <c r="J9473" i="1"/>
  <c r="J9474" i="1"/>
  <c r="J9475" i="1"/>
  <c r="J9476" i="1"/>
  <c r="J9477" i="1"/>
  <c r="J9478" i="1"/>
  <c r="J9479" i="1"/>
  <c r="J9480" i="1"/>
  <c r="J9481" i="1"/>
  <c r="J9482" i="1"/>
  <c r="J9483" i="1"/>
  <c r="J9484" i="1"/>
  <c r="J9485" i="1"/>
  <c r="J9486" i="1"/>
  <c r="J9487" i="1"/>
  <c r="J9488" i="1"/>
  <c r="J9489" i="1"/>
  <c r="J9490" i="1"/>
  <c r="J9491" i="1"/>
  <c r="J9492" i="1"/>
  <c r="J9493" i="1"/>
  <c r="J9494" i="1"/>
  <c r="J9495" i="1"/>
  <c r="J9496" i="1"/>
  <c r="J9497" i="1"/>
  <c r="J9498" i="1"/>
  <c r="J9499" i="1"/>
  <c r="J9500" i="1"/>
  <c r="J9501" i="1"/>
  <c r="J9502" i="1"/>
  <c r="J9503" i="1"/>
  <c r="J9504" i="1"/>
  <c r="J9505" i="1"/>
  <c r="J9506" i="1"/>
  <c r="J9507" i="1"/>
  <c r="J9508" i="1"/>
  <c r="J9509" i="1"/>
  <c r="J9510" i="1"/>
  <c r="J9511" i="1"/>
  <c r="J9512" i="1"/>
  <c r="J9513" i="1"/>
  <c r="J9514" i="1"/>
  <c r="J9515" i="1"/>
  <c r="J9516" i="1"/>
  <c r="J9517" i="1"/>
  <c r="J9518" i="1"/>
  <c r="J9519" i="1"/>
  <c r="J9520" i="1"/>
  <c r="J9521" i="1"/>
  <c r="J9522" i="1"/>
  <c r="J9523" i="1"/>
  <c r="J9524" i="1"/>
  <c r="J9525" i="1"/>
  <c r="J9526" i="1"/>
  <c r="J9527" i="1"/>
  <c r="J9528" i="1"/>
  <c r="J9529" i="1"/>
  <c r="J9530" i="1"/>
  <c r="J9531" i="1"/>
  <c r="J9532" i="1"/>
  <c r="J9533" i="1"/>
  <c r="J9534" i="1"/>
  <c r="J9535" i="1"/>
  <c r="J9536" i="1"/>
  <c r="J9537" i="1"/>
  <c r="J9538" i="1"/>
  <c r="J9539" i="1"/>
  <c r="J9540" i="1"/>
  <c r="J9541" i="1"/>
  <c r="J9542" i="1"/>
  <c r="J9543" i="1"/>
  <c r="J9544" i="1"/>
  <c r="J9545" i="1"/>
  <c r="J9546" i="1"/>
  <c r="J9547" i="1"/>
  <c r="J9548" i="1"/>
  <c r="J9549" i="1"/>
  <c r="J9550" i="1"/>
  <c r="J9551" i="1"/>
  <c r="J9552" i="1"/>
  <c r="J9553" i="1"/>
  <c r="J9554" i="1"/>
  <c r="J9555" i="1"/>
  <c r="J9556" i="1"/>
  <c r="J9557" i="1"/>
  <c r="J9558" i="1"/>
  <c r="J9559" i="1"/>
  <c r="J9560" i="1"/>
  <c r="J9561" i="1"/>
  <c r="J9562" i="1"/>
  <c r="J9563" i="1"/>
  <c r="J9564" i="1"/>
  <c r="J9565" i="1"/>
  <c r="J9566" i="1"/>
  <c r="J9567" i="1"/>
  <c r="J9568" i="1"/>
  <c r="J9569" i="1"/>
  <c r="J9570" i="1"/>
  <c r="J9571" i="1"/>
  <c r="J9572" i="1"/>
  <c r="J9573" i="1"/>
  <c r="J9574" i="1"/>
  <c r="J9575" i="1"/>
  <c r="J9576" i="1"/>
  <c r="J9577" i="1"/>
  <c r="J9578" i="1"/>
  <c r="J9579" i="1"/>
  <c r="J9580" i="1"/>
  <c r="J9581" i="1"/>
  <c r="J9582" i="1"/>
  <c r="J9583" i="1"/>
  <c r="J9584" i="1"/>
  <c r="J9585" i="1"/>
  <c r="J9586" i="1"/>
  <c r="J9587" i="1"/>
  <c r="J9588" i="1"/>
  <c r="J9589" i="1"/>
  <c r="J9590" i="1"/>
  <c r="J9591" i="1"/>
  <c r="J9592" i="1"/>
  <c r="J9593" i="1"/>
  <c r="J9594" i="1"/>
  <c r="J9595" i="1"/>
  <c r="J9596" i="1"/>
  <c r="J9597" i="1"/>
  <c r="J9598" i="1"/>
  <c r="J9599" i="1"/>
  <c r="J9600" i="1"/>
  <c r="J9601" i="1"/>
  <c r="J9602" i="1"/>
  <c r="J9603" i="1"/>
  <c r="J9604" i="1"/>
  <c r="J9605" i="1"/>
  <c r="J9606" i="1"/>
  <c r="J9607" i="1"/>
  <c r="J9608" i="1"/>
  <c r="J9609" i="1"/>
  <c r="J9610" i="1"/>
  <c r="J9611" i="1"/>
  <c r="J9612" i="1"/>
  <c r="J9613" i="1"/>
  <c r="J9614" i="1"/>
  <c r="J9615" i="1"/>
  <c r="J9616" i="1"/>
  <c r="J9617" i="1"/>
  <c r="J9618" i="1"/>
  <c r="J9619" i="1"/>
  <c r="J9620" i="1"/>
  <c r="J9621" i="1"/>
  <c r="J9622" i="1"/>
  <c r="J9623" i="1"/>
  <c r="J9624" i="1"/>
  <c r="J9625" i="1"/>
  <c r="J9626" i="1"/>
  <c r="J9627" i="1"/>
  <c r="J9628" i="1"/>
  <c r="J9629" i="1"/>
  <c r="J9630" i="1"/>
  <c r="J9631" i="1"/>
  <c r="J9632" i="1"/>
  <c r="J9633" i="1"/>
  <c r="J9634" i="1"/>
  <c r="J9635" i="1"/>
  <c r="J9636" i="1"/>
  <c r="J9637" i="1"/>
  <c r="J9638" i="1"/>
  <c r="J9639" i="1"/>
  <c r="J9640" i="1"/>
  <c r="J9641" i="1"/>
  <c r="J9642" i="1"/>
  <c r="J9643" i="1"/>
  <c r="J9644" i="1"/>
  <c r="J9645" i="1"/>
  <c r="J9646" i="1"/>
  <c r="J9647" i="1"/>
  <c r="J9648" i="1"/>
  <c r="J9649" i="1"/>
  <c r="J9650" i="1"/>
  <c r="J9651" i="1"/>
  <c r="J9652" i="1"/>
  <c r="J9653" i="1"/>
  <c r="J9654" i="1"/>
  <c r="J9655" i="1"/>
  <c r="J9656" i="1"/>
  <c r="J9657" i="1"/>
  <c r="J9658" i="1"/>
  <c r="J9659" i="1"/>
  <c r="J9660" i="1"/>
  <c r="J9661" i="1"/>
  <c r="J9662" i="1"/>
  <c r="J9663" i="1"/>
  <c r="J9664" i="1"/>
  <c r="J9665" i="1"/>
  <c r="J9666" i="1"/>
  <c r="J9667" i="1"/>
  <c r="J9668" i="1"/>
  <c r="J9669" i="1"/>
  <c r="J9670" i="1"/>
  <c r="J9671" i="1"/>
  <c r="J9672" i="1"/>
  <c r="J9673" i="1"/>
  <c r="J9674" i="1"/>
  <c r="J9675" i="1"/>
  <c r="J9676" i="1"/>
  <c r="J9677" i="1"/>
  <c r="J9678" i="1"/>
  <c r="J9679" i="1"/>
  <c r="J9680" i="1"/>
  <c r="J9681" i="1"/>
  <c r="J9682" i="1"/>
  <c r="J9683" i="1"/>
  <c r="J9684" i="1"/>
  <c r="J9685" i="1"/>
  <c r="J9686" i="1"/>
  <c r="J9687" i="1"/>
  <c r="J9688" i="1"/>
  <c r="J9689" i="1"/>
  <c r="J9690" i="1"/>
  <c r="J9691" i="1"/>
  <c r="J9692" i="1"/>
  <c r="J9693" i="1"/>
  <c r="J9694" i="1"/>
  <c r="J9695" i="1"/>
  <c r="J9696" i="1"/>
  <c r="J9697" i="1"/>
  <c r="J9698" i="1"/>
  <c r="J9699" i="1"/>
  <c r="J9700" i="1"/>
  <c r="J9701" i="1"/>
  <c r="J9702" i="1"/>
  <c r="J9703" i="1"/>
  <c r="J9704" i="1"/>
  <c r="J9705" i="1"/>
  <c r="J9706" i="1"/>
  <c r="J9707" i="1"/>
  <c r="J9708" i="1"/>
  <c r="J9709" i="1"/>
  <c r="J9710" i="1"/>
  <c r="J9711" i="1"/>
  <c r="J9712" i="1"/>
  <c r="J9713" i="1"/>
  <c r="J9714" i="1"/>
  <c r="J9715" i="1"/>
  <c r="J9716" i="1"/>
  <c r="J9717" i="1"/>
  <c r="J9718" i="1"/>
  <c r="J9719" i="1"/>
  <c r="J9720" i="1"/>
  <c r="J9721" i="1"/>
  <c r="J9722" i="1"/>
  <c r="J9723" i="1"/>
  <c r="J9724" i="1"/>
  <c r="J9725" i="1"/>
  <c r="J9726" i="1"/>
  <c r="J9727" i="1"/>
  <c r="J9728" i="1"/>
  <c r="J9729" i="1"/>
  <c r="J9730" i="1"/>
  <c r="J9731" i="1"/>
  <c r="J9732" i="1"/>
  <c r="J9733" i="1"/>
  <c r="J9734" i="1"/>
  <c r="J9735" i="1"/>
  <c r="J9736" i="1"/>
  <c r="J9737" i="1"/>
  <c r="J9738" i="1"/>
  <c r="J9739" i="1"/>
  <c r="J9740" i="1"/>
  <c r="J9741" i="1"/>
  <c r="J9742" i="1"/>
  <c r="J9743" i="1"/>
  <c r="J9744" i="1"/>
  <c r="J9745" i="1"/>
  <c r="J9746" i="1"/>
  <c r="J9747" i="1"/>
  <c r="J9748" i="1"/>
  <c r="J9749" i="1"/>
  <c r="J9750" i="1"/>
  <c r="J9751" i="1"/>
  <c r="J9752" i="1"/>
  <c r="J9753" i="1"/>
  <c r="J9754" i="1"/>
  <c r="J9755" i="1"/>
  <c r="J9756" i="1"/>
  <c r="J9757" i="1"/>
  <c r="J9758" i="1"/>
  <c r="J9759" i="1"/>
  <c r="J9760" i="1"/>
  <c r="J9761" i="1"/>
  <c r="J9762" i="1"/>
  <c r="J9763" i="1"/>
  <c r="J9764" i="1"/>
  <c r="J9765" i="1"/>
  <c r="J9766" i="1"/>
  <c r="J9767" i="1"/>
  <c r="J9768" i="1"/>
  <c r="J9769" i="1"/>
  <c r="J9770" i="1"/>
  <c r="J9771" i="1"/>
  <c r="J9772" i="1"/>
  <c r="J9773" i="1"/>
  <c r="J9774" i="1"/>
  <c r="J9775" i="1"/>
  <c r="J9776" i="1"/>
  <c r="J9777" i="1"/>
  <c r="J9778" i="1"/>
  <c r="J9779" i="1"/>
  <c r="J9780" i="1"/>
  <c r="J9781" i="1"/>
  <c r="J9782" i="1"/>
  <c r="J9783" i="1"/>
  <c r="J9784" i="1"/>
  <c r="J9785" i="1"/>
  <c r="J9786" i="1"/>
  <c r="J9787" i="1"/>
  <c r="J9788" i="1"/>
  <c r="J9789" i="1"/>
  <c r="J9790" i="1"/>
  <c r="J9791" i="1"/>
  <c r="J9792" i="1"/>
  <c r="J9793" i="1"/>
  <c r="J9794" i="1"/>
  <c r="J9795" i="1"/>
  <c r="J9796" i="1"/>
  <c r="J9797" i="1"/>
  <c r="J9798" i="1"/>
  <c r="J9799" i="1"/>
  <c r="J9800" i="1"/>
  <c r="J9801" i="1"/>
  <c r="J9802" i="1"/>
  <c r="J9803" i="1"/>
  <c r="J9804" i="1"/>
  <c r="J9805" i="1"/>
  <c r="J9806" i="1"/>
  <c r="J9807" i="1"/>
  <c r="J9808" i="1"/>
  <c r="J9809" i="1"/>
  <c r="J9810" i="1"/>
  <c r="J9811" i="1"/>
  <c r="J9812" i="1"/>
  <c r="J9813" i="1"/>
  <c r="J9814" i="1"/>
  <c r="J9815" i="1"/>
  <c r="J9816" i="1"/>
  <c r="J9817" i="1"/>
  <c r="J9818" i="1"/>
  <c r="J9819" i="1"/>
  <c r="J9820" i="1"/>
  <c r="J9821" i="1"/>
  <c r="J9822" i="1"/>
  <c r="J9823" i="1"/>
  <c r="J9824" i="1"/>
  <c r="J9825" i="1"/>
  <c r="J9826" i="1"/>
  <c r="J9827" i="1"/>
  <c r="J9828" i="1"/>
  <c r="J9829" i="1"/>
  <c r="J9830" i="1"/>
  <c r="J9831" i="1"/>
  <c r="J9832" i="1"/>
  <c r="J9833" i="1"/>
  <c r="J9834" i="1"/>
  <c r="J9835" i="1"/>
  <c r="J9836" i="1"/>
  <c r="J9837" i="1"/>
  <c r="J9838" i="1"/>
  <c r="J9839" i="1"/>
  <c r="J9840" i="1"/>
  <c r="J9841" i="1"/>
  <c r="J9842" i="1"/>
  <c r="J9843" i="1"/>
  <c r="J9844" i="1"/>
  <c r="J9845" i="1"/>
  <c r="J9846" i="1"/>
  <c r="J9847" i="1"/>
  <c r="J9848" i="1"/>
  <c r="J9849" i="1"/>
  <c r="J9850" i="1"/>
  <c r="J9851" i="1"/>
  <c r="J9852" i="1"/>
  <c r="J9853" i="1"/>
  <c r="J9854" i="1"/>
  <c r="J9855" i="1"/>
  <c r="J9856" i="1"/>
  <c r="J9857" i="1"/>
  <c r="J9858" i="1"/>
  <c r="J9859" i="1"/>
  <c r="J9860" i="1"/>
  <c r="J9861" i="1"/>
  <c r="J9862" i="1"/>
  <c r="J9863" i="1"/>
  <c r="J9864" i="1"/>
  <c r="J9865" i="1"/>
  <c r="J9866" i="1"/>
  <c r="J9867" i="1"/>
  <c r="J9868" i="1"/>
  <c r="J9869" i="1"/>
  <c r="J9870" i="1"/>
  <c r="J9871" i="1"/>
  <c r="J9872" i="1"/>
  <c r="J9873" i="1"/>
  <c r="J9874" i="1"/>
  <c r="J9875" i="1"/>
  <c r="J9876" i="1"/>
  <c r="J9877" i="1"/>
  <c r="J9878" i="1"/>
  <c r="J9879" i="1"/>
  <c r="J9880" i="1"/>
  <c r="J9881" i="1"/>
  <c r="J9882" i="1"/>
  <c r="J9883" i="1"/>
  <c r="J9884" i="1"/>
  <c r="J9885" i="1"/>
  <c r="J9886" i="1"/>
  <c r="J9887" i="1"/>
  <c r="J9888" i="1"/>
  <c r="J9889" i="1"/>
  <c r="J9890" i="1"/>
  <c r="J9891" i="1"/>
  <c r="J9892" i="1"/>
  <c r="J9893" i="1"/>
  <c r="J9894" i="1"/>
  <c r="J9895" i="1"/>
  <c r="J9896" i="1"/>
  <c r="J9897" i="1"/>
  <c r="J9898" i="1"/>
  <c r="J9899" i="1"/>
  <c r="J9900" i="1"/>
  <c r="J9901" i="1"/>
  <c r="J9902" i="1"/>
  <c r="J9903" i="1"/>
  <c r="J9904" i="1"/>
  <c r="J9905" i="1"/>
  <c r="J9906" i="1"/>
  <c r="J9907" i="1"/>
  <c r="J9908" i="1"/>
  <c r="J9909" i="1"/>
  <c r="J9910" i="1"/>
  <c r="J9911" i="1"/>
  <c r="J9912" i="1"/>
  <c r="J9913" i="1"/>
  <c r="J9914" i="1"/>
  <c r="J9915" i="1"/>
  <c r="J9916" i="1"/>
  <c r="J9917" i="1"/>
  <c r="J9918" i="1"/>
  <c r="J9919" i="1"/>
  <c r="J9920" i="1"/>
  <c r="J9921" i="1"/>
  <c r="J9922" i="1"/>
  <c r="J9923" i="1"/>
  <c r="J9924" i="1"/>
  <c r="J9925" i="1"/>
  <c r="J9926" i="1"/>
  <c r="J9927" i="1"/>
  <c r="J9928" i="1"/>
  <c r="J9929" i="1"/>
  <c r="J9930" i="1"/>
  <c r="J9931" i="1"/>
  <c r="J9932" i="1"/>
  <c r="J9933" i="1"/>
  <c r="J9934" i="1"/>
  <c r="J9935" i="1"/>
  <c r="J9936" i="1"/>
  <c r="J9937" i="1"/>
  <c r="J9938" i="1"/>
  <c r="J9939" i="1"/>
  <c r="J9940" i="1"/>
  <c r="J9941" i="1"/>
  <c r="J9942" i="1"/>
  <c r="J9943" i="1"/>
  <c r="J9944" i="1"/>
  <c r="J9945" i="1"/>
  <c r="J9946" i="1"/>
  <c r="J9947" i="1"/>
  <c r="J9948" i="1"/>
  <c r="J9949" i="1"/>
  <c r="J9950" i="1"/>
  <c r="J9951" i="1"/>
  <c r="J9952" i="1"/>
  <c r="J9953" i="1"/>
  <c r="J9954" i="1"/>
  <c r="J9955" i="1"/>
  <c r="J9956" i="1"/>
  <c r="J9957" i="1"/>
  <c r="J9958" i="1"/>
  <c r="J9959" i="1"/>
  <c r="J9960" i="1"/>
  <c r="J9961" i="1"/>
  <c r="J9962" i="1"/>
  <c r="J9963" i="1"/>
  <c r="J9964" i="1"/>
  <c r="J9965" i="1"/>
  <c r="J9966" i="1"/>
  <c r="J9967" i="1"/>
  <c r="J9968" i="1"/>
  <c r="J9969" i="1"/>
  <c r="J9970" i="1"/>
  <c r="J9971" i="1"/>
  <c r="J9972" i="1"/>
  <c r="J9973" i="1"/>
  <c r="J9974" i="1"/>
  <c r="J9975" i="1"/>
  <c r="J9976" i="1"/>
  <c r="J9977" i="1"/>
  <c r="J9978" i="1"/>
  <c r="J9979" i="1"/>
  <c r="J9980" i="1"/>
  <c r="J9981" i="1"/>
  <c r="J9982" i="1"/>
  <c r="J9983" i="1"/>
  <c r="J9984" i="1"/>
  <c r="J9985" i="1"/>
  <c r="J9986" i="1"/>
  <c r="J9987" i="1"/>
  <c r="J9988" i="1"/>
  <c r="J9989" i="1"/>
  <c r="J9990" i="1"/>
  <c r="J9991" i="1"/>
  <c r="J9992" i="1"/>
  <c r="J9993" i="1"/>
  <c r="J9994" i="1"/>
  <c r="J9995" i="1"/>
  <c r="J9996" i="1"/>
  <c r="J9997" i="1"/>
  <c r="J9998" i="1"/>
  <c r="J9999" i="1"/>
  <c r="J10000" i="1"/>
  <c r="J10001" i="1"/>
  <c r="J10002" i="1"/>
  <c r="J10003" i="1"/>
  <c r="J10004" i="1"/>
  <c r="J10005" i="1"/>
  <c r="J10006" i="1"/>
  <c r="J10007" i="1"/>
  <c r="J10008" i="1"/>
  <c r="J10009" i="1"/>
  <c r="J10010" i="1"/>
  <c r="J10011" i="1"/>
  <c r="J10012" i="1"/>
  <c r="J10013" i="1"/>
  <c r="J10014" i="1"/>
  <c r="J10015" i="1"/>
  <c r="J10016" i="1"/>
  <c r="J10017" i="1"/>
  <c r="J10018" i="1"/>
  <c r="J10019" i="1"/>
  <c r="J10020" i="1"/>
  <c r="J10021" i="1"/>
  <c r="J10022" i="1"/>
  <c r="J10023" i="1"/>
  <c r="J10024" i="1"/>
  <c r="J10025" i="1"/>
  <c r="J10026" i="1"/>
  <c r="J10027" i="1"/>
  <c r="J10028" i="1"/>
  <c r="J10029" i="1"/>
  <c r="J10030" i="1"/>
  <c r="J10031" i="1"/>
  <c r="J10032" i="1"/>
  <c r="J10033" i="1"/>
  <c r="J10034" i="1"/>
  <c r="J10035" i="1"/>
  <c r="J10036" i="1"/>
  <c r="J10037" i="1"/>
  <c r="J10038" i="1"/>
  <c r="J10039" i="1"/>
  <c r="J10040" i="1"/>
  <c r="J10041" i="1"/>
  <c r="J10042" i="1"/>
  <c r="J10043" i="1"/>
  <c r="J10044" i="1"/>
  <c r="J10045" i="1"/>
  <c r="J10046" i="1"/>
  <c r="J10047" i="1"/>
  <c r="J10048" i="1"/>
  <c r="J10049" i="1"/>
  <c r="J10050" i="1"/>
  <c r="J10051" i="1"/>
  <c r="J10052" i="1"/>
  <c r="J10053" i="1"/>
  <c r="J10054" i="1"/>
  <c r="J10055" i="1"/>
  <c r="J10056" i="1"/>
  <c r="J10057" i="1"/>
  <c r="J10058" i="1"/>
  <c r="J10059" i="1"/>
  <c r="J10060" i="1"/>
  <c r="J10061" i="1"/>
  <c r="J10062" i="1"/>
  <c r="J10063" i="1"/>
  <c r="J10064" i="1"/>
  <c r="J10065" i="1"/>
  <c r="J10066" i="1"/>
  <c r="J10067" i="1"/>
  <c r="J10068" i="1"/>
  <c r="J10069" i="1"/>
  <c r="J10070" i="1"/>
  <c r="J10071" i="1"/>
  <c r="J10072" i="1"/>
  <c r="J10073" i="1"/>
  <c r="J10074" i="1"/>
  <c r="J10075" i="1"/>
  <c r="J10076" i="1"/>
  <c r="J10077" i="1"/>
  <c r="J10078" i="1"/>
  <c r="J10079" i="1"/>
  <c r="J10080" i="1"/>
  <c r="J10081" i="1"/>
  <c r="J10082" i="1"/>
  <c r="J10083" i="1"/>
  <c r="J10084" i="1"/>
  <c r="J10085" i="1"/>
  <c r="J10086" i="1"/>
  <c r="J10087" i="1"/>
  <c r="J10088" i="1"/>
  <c r="J10089" i="1"/>
  <c r="J10090" i="1"/>
  <c r="J10091" i="1"/>
  <c r="J10092" i="1"/>
  <c r="J10093" i="1"/>
  <c r="J10094" i="1"/>
  <c r="J10095" i="1"/>
  <c r="J10096" i="1"/>
  <c r="J10097" i="1"/>
  <c r="J10098" i="1"/>
  <c r="J10099" i="1"/>
  <c r="J10100" i="1"/>
  <c r="J10101" i="1"/>
  <c r="J10102" i="1"/>
  <c r="J10103" i="1"/>
  <c r="J10104" i="1"/>
  <c r="J10105" i="1"/>
  <c r="J10106" i="1"/>
  <c r="J10107" i="1"/>
  <c r="J10108" i="1"/>
  <c r="J10109" i="1"/>
  <c r="J10110" i="1"/>
  <c r="J10111" i="1"/>
  <c r="J10112" i="1"/>
  <c r="J10113" i="1"/>
  <c r="J10114" i="1"/>
  <c r="J10115" i="1"/>
  <c r="J10116" i="1"/>
  <c r="J10117" i="1"/>
  <c r="J10118" i="1"/>
  <c r="J10119" i="1"/>
  <c r="J10120" i="1"/>
  <c r="J10121" i="1"/>
  <c r="J10122" i="1"/>
  <c r="J10123" i="1"/>
  <c r="J10124" i="1"/>
  <c r="J10125" i="1"/>
  <c r="J10126" i="1"/>
  <c r="J10127" i="1"/>
  <c r="J10128" i="1"/>
  <c r="J10129" i="1"/>
  <c r="J10130" i="1"/>
  <c r="J10131" i="1"/>
  <c r="J10132" i="1"/>
  <c r="J10133" i="1"/>
  <c r="J10134" i="1"/>
  <c r="J10135" i="1"/>
  <c r="J10136" i="1"/>
  <c r="J10137" i="1"/>
  <c r="J10138" i="1"/>
  <c r="J10139" i="1"/>
  <c r="J10140" i="1"/>
  <c r="J10141" i="1"/>
  <c r="J10142" i="1"/>
  <c r="J10143" i="1"/>
  <c r="J10144" i="1"/>
  <c r="J10145" i="1"/>
  <c r="J10146" i="1"/>
  <c r="J10147" i="1"/>
  <c r="J10148" i="1"/>
  <c r="J10149" i="1"/>
  <c r="J10150" i="1"/>
  <c r="J10151" i="1"/>
  <c r="J10152" i="1"/>
  <c r="J10153" i="1"/>
  <c r="J10154" i="1"/>
  <c r="J10155" i="1"/>
  <c r="J10156" i="1"/>
  <c r="J10157" i="1"/>
  <c r="J10158" i="1"/>
  <c r="J10159" i="1"/>
  <c r="J10160" i="1"/>
  <c r="J10161" i="1"/>
  <c r="J10162" i="1"/>
  <c r="J10163" i="1"/>
  <c r="J10164" i="1"/>
  <c r="J10165" i="1"/>
  <c r="J10166" i="1"/>
  <c r="J10167" i="1"/>
  <c r="J10168" i="1"/>
  <c r="J10169" i="1"/>
  <c r="J10170" i="1"/>
  <c r="J10171" i="1"/>
  <c r="J10172" i="1"/>
  <c r="J10173" i="1"/>
  <c r="J10174" i="1"/>
  <c r="J10175" i="1"/>
  <c r="J10176" i="1"/>
  <c r="J10177" i="1"/>
  <c r="J10178" i="1"/>
  <c r="J10179" i="1"/>
  <c r="J10180" i="1"/>
  <c r="J10181" i="1"/>
  <c r="J10182" i="1"/>
  <c r="J10183" i="1"/>
  <c r="J10184" i="1"/>
  <c r="J10185" i="1"/>
  <c r="J10186" i="1"/>
  <c r="J10187" i="1"/>
  <c r="J10188" i="1"/>
  <c r="J10189" i="1"/>
  <c r="J10190" i="1"/>
  <c r="J10191" i="1"/>
  <c r="J10192" i="1"/>
  <c r="J10193" i="1"/>
  <c r="J10194" i="1"/>
  <c r="J10195" i="1"/>
  <c r="J10196" i="1"/>
  <c r="J10197" i="1"/>
  <c r="J10198" i="1"/>
  <c r="J10199" i="1"/>
  <c r="J10200" i="1"/>
  <c r="J10201" i="1"/>
  <c r="J10202" i="1"/>
  <c r="J10203" i="1"/>
  <c r="J10204" i="1"/>
  <c r="J10205" i="1"/>
  <c r="J10206" i="1"/>
  <c r="J10207" i="1"/>
  <c r="J10208" i="1"/>
  <c r="J10209" i="1"/>
  <c r="J10210" i="1"/>
  <c r="J10211" i="1"/>
  <c r="J10212" i="1"/>
  <c r="J10213" i="1"/>
  <c r="J10214" i="1"/>
  <c r="J10215" i="1"/>
  <c r="J10216" i="1"/>
  <c r="J10217" i="1"/>
  <c r="J10218" i="1"/>
  <c r="J10219" i="1"/>
  <c r="J10220" i="1"/>
  <c r="J10221" i="1"/>
  <c r="J10222" i="1"/>
  <c r="J10223" i="1"/>
  <c r="J10224" i="1"/>
  <c r="J10225" i="1"/>
  <c r="J10226" i="1"/>
  <c r="J10227" i="1"/>
  <c r="J10228" i="1"/>
  <c r="J10229" i="1"/>
  <c r="J10230" i="1"/>
  <c r="J10231" i="1"/>
  <c r="J10232" i="1"/>
  <c r="J10233" i="1"/>
  <c r="J10234" i="1"/>
  <c r="J10235" i="1"/>
  <c r="J10236" i="1"/>
  <c r="J10237" i="1"/>
  <c r="J10238" i="1"/>
  <c r="J10239" i="1"/>
  <c r="J10240" i="1"/>
  <c r="J10241" i="1"/>
  <c r="J10242" i="1"/>
  <c r="J10243" i="1"/>
  <c r="J10244" i="1"/>
  <c r="J10245" i="1"/>
  <c r="J10246" i="1"/>
  <c r="J10247" i="1"/>
  <c r="J10248" i="1"/>
  <c r="J10249" i="1"/>
  <c r="J10250" i="1"/>
  <c r="J10251" i="1"/>
  <c r="J10252" i="1"/>
  <c r="J10253" i="1"/>
  <c r="J10254" i="1"/>
  <c r="J10255" i="1"/>
  <c r="J10256" i="1"/>
  <c r="J10257" i="1"/>
  <c r="J10258" i="1"/>
  <c r="J10259" i="1"/>
  <c r="J10260" i="1"/>
  <c r="J10261" i="1"/>
  <c r="J10262" i="1"/>
  <c r="J10263" i="1"/>
  <c r="J10264" i="1"/>
  <c r="J10265" i="1"/>
  <c r="J10266" i="1"/>
  <c r="J10267" i="1"/>
  <c r="J10268" i="1"/>
  <c r="J10269" i="1"/>
  <c r="J10270" i="1"/>
  <c r="J10271" i="1"/>
  <c r="J10272" i="1"/>
  <c r="J10273" i="1"/>
  <c r="J10274" i="1"/>
  <c r="J10275" i="1"/>
  <c r="J10276" i="1"/>
  <c r="J10277" i="1"/>
  <c r="J10278" i="1"/>
  <c r="J10279" i="1"/>
  <c r="J10280" i="1"/>
  <c r="J10281" i="1"/>
  <c r="J10282" i="1"/>
  <c r="J10283" i="1"/>
  <c r="J10284" i="1"/>
  <c r="J10285" i="1"/>
  <c r="J10286" i="1"/>
  <c r="J10287" i="1"/>
  <c r="J10288" i="1"/>
  <c r="J10289" i="1"/>
  <c r="J10290" i="1"/>
  <c r="J10291" i="1"/>
  <c r="J10292" i="1"/>
  <c r="J10293" i="1"/>
  <c r="J10294" i="1"/>
  <c r="J10295" i="1"/>
  <c r="J10296" i="1"/>
  <c r="J10297" i="1"/>
  <c r="J10298" i="1"/>
  <c r="J10299" i="1"/>
  <c r="J10300" i="1"/>
  <c r="J10301" i="1"/>
  <c r="J10302" i="1"/>
  <c r="J10303" i="1"/>
  <c r="J10304" i="1"/>
  <c r="J10305" i="1"/>
  <c r="J10306" i="1"/>
  <c r="J10307" i="1"/>
  <c r="J10308" i="1"/>
  <c r="J10309" i="1"/>
  <c r="J10310" i="1"/>
  <c r="J10311" i="1"/>
  <c r="J10312" i="1"/>
  <c r="J10313" i="1"/>
  <c r="J10314" i="1"/>
  <c r="J10315" i="1"/>
  <c r="J10316" i="1"/>
  <c r="J10317" i="1"/>
  <c r="J10318" i="1"/>
  <c r="J10319" i="1"/>
  <c r="J10320" i="1"/>
  <c r="J10321" i="1"/>
  <c r="J10322" i="1"/>
  <c r="J10323" i="1"/>
  <c r="J10324" i="1"/>
  <c r="J10325" i="1"/>
  <c r="J10326" i="1"/>
  <c r="J10327" i="1"/>
  <c r="J10328" i="1"/>
  <c r="J10329" i="1"/>
  <c r="J10330" i="1"/>
  <c r="J10331" i="1"/>
  <c r="J10332" i="1"/>
  <c r="J10333" i="1"/>
  <c r="J10334" i="1"/>
  <c r="J10335" i="1"/>
  <c r="J10336" i="1"/>
  <c r="J10337" i="1"/>
  <c r="J10338" i="1"/>
  <c r="J10339" i="1"/>
  <c r="J10340" i="1"/>
  <c r="J10341" i="1"/>
  <c r="J10342" i="1"/>
  <c r="J10343" i="1"/>
  <c r="J10344" i="1"/>
  <c r="J10345" i="1"/>
  <c r="J10346" i="1"/>
  <c r="J10347" i="1"/>
  <c r="J10348" i="1"/>
  <c r="J10349" i="1"/>
  <c r="J10350" i="1"/>
  <c r="J10351" i="1"/>
  <c r="J10352" i="1"/>
  <c r="J10353" i="1"/>
  <c r="J10354" i="1"/>
  <c r="J10355" i="1"/>
  <c r="J10356" i="1"/>
  <c r="J10357" i="1"/>
  <c r="J10358" i="1"/>
  <c r="J10359" i="1"/>
  <c r="J10360" i="1"/>
  <c r="J10361" i="1"/>
  <c r="J10362" i="1"/>
  <c r="J10363" i="1"/>
  <c r="J10364" i="1"/>
  <c r="J10365" i="1"/>
  <c r="J10366" i="1"/>
  <c r="J10367" i="1"/>
  <c r="J10368" i="1"/>
  <c r="J10369" i="1"/>
  <c r="J10370" i="1"/>
  <c r="J10371" i="1"/>
  <c r="J10372" i="1"/>
  <c r="J10373" i="1"/>
  <c r="J10374" i="1"/>
  <c r="J10375" i="1"/>
  <c r="J10376" i="1"/>
  <c r="J10377" i="1"/>
  <c r="J10378" i="1"/>
  <c r="J10379" i="1"/>
  <c r="J10380" i="1"/>
  <c r="J10381" i="1"/>
  <c r="J10382" i="1"/>
  <c r="J10383" i="1"/>
  <c r="J10384" i="1"/>
  <c r="J10385" i="1"/>
  <c r="J10386" i="1"/>
  <c r="J10387" i="1"/>
  <c r="J10388" i="1"/>
  <c r="J10389" i="1"/>
  <c r="J10390" i="1"/>
  <c r="J10391" i="1"/>
  <c r="J10392" i="1"/>
  <c r="J10393" i="1"/>
  <c r="J10394" i="1"/>
  <c r="J10395" i="1"/>
  <c r="J10396" i="1"/>
  <c r="J10397" i="1"/>
  <c r="J10398" i="1"/>
  <c r="J10399" i="1"/>
  <c r="J10400" i="1"/>
  <c r="J10401" i="1"/>
  <c r="J10402" i="1"/>
  <c r="J10403" i="1"/>
  <c r="J10404" i="1"/>
  <c r="J10405" i="1"/>
  <c r="J10406" i="1"/>
  <c r="J10407" i="1"/>
  <c r="J10408" i="1"/>
  <c r="J10409" i="1"/>
  <c r="J10410" i="1"/>
  <c r="J10411" i="1"/>
  <c r="J10412" i="1"/>
  <c r="J10413" i="1"/>
  <c r="J10414" i="1"/>
  <c r="J10415" i="1"/>
  <c r="J10416" i="1"/>
  <c r="J10417" i="1"/>
  <c r="J10418" i="1"/>
  <c r="J10419" i="1"/>
  <c r="J10420" i="1"/>
  <c r="J10421" i="1"/>
  <c r="J10422" i="1"/>
  <c r="J10423" i="1"/>
  <c r="J10424" i="1"/>
  <c r="J10425" i="1"/>
  <c r="J10426" i="1"/>
  <c r="J10427" i="1"/>
  <c r="J10428" i="1"/>
  <c r="J10429" i="1"/>
  <c r="J10430" i="1"/>
  <c r="J10431" i="1"/>
  <c r="J10432" i="1"/>
  <c r="J10433" i="1"/>
  <c r="J10434" i="1"/>
  <c r="J10435" i="1"/>
  <c r="J10436" i="1"/>
  <c r="J10437" i="1"/>
  <c r="J10438" i="1"/>
  <c r="J10439" i="1"/>
  <c r="J10440" i="1"/>
  <c r="J10441" i="1"/>
  <c r="J10442" i="1"/>
  <c r="J10443" i="1"/>
  <c r="J10444" i="1"/>
  <c r="J10445" i="1"/>
  <c r="J10446" i="1"/>
  <c r="J10447" i="1"/>
  <c r="J10448" i="1"/>
  <c r="J10449" i="1"/>
  <c r="J10450" i="1"/>
  <c r="J10451" i="1"/>
  <c r="J10452" i="1"/>
  <c r="J10453" i="1"/>
  <c r="J10454" i="1"/>
  <c r="J10455" i="1"/>
  <c r="J10456" i="1"/>
  <c r="J10457" i="1"/>
  <c r="J10458" i="1"/>
  <c r="J10459" i="1"/>
  <c r="J10460" i="1"/>
  <c r="J10461" i="1"/>
  <c r="J10462" i="1"/>
  <c r="J10463" i="1"/>
  <c r="J10464" i="1"/>
  <c r="J10465" i="1"/>
  <c r="J10466" i="1"/>
  <c r="J10467" i="1"/>
  <c r="J10468" i="1"/>
  <c r="J10469" i="1"/>
  <c r="J10470" i="1"/>
  <c r="J10471" i="1"/>
  <c r="J10472" i="1"/>
  <c r="J10473" i="1"/>
  <c r="J10474" i="1"/>
  <c r="J10475" i="1"/>
  <c r="J10476" i="1"/>
  <c r="J10477" i="1"/>
  <c r="J10478" i="1"/>
  <c r="J10479" i="1"/>
  <c r="J10480" i="1"/>
  <c r="J10481" i="1"/>
  <c r="J10482" i="1"/>
  <c r="J10483" i="1"/>
  <c r="J10484" i="1"/>
  <c r="J10485" i="1"/>
  <c r="J10486" i="1"/>
  <c r="J10487" i="1"/>
  <c r="J10488" i="1"/>
  <c r="J10489" i="1"/>
  <c r="J10490" i="1"/>
  <c r="J10491" i="1"/>
  <c r="J10492" i="1"/>
  <c r="J10493" i="1"/>
  <c r="J10494" i="1"/>
  <c r="J10495" i="1"/>
  <c r="J10496" i="1"/>
  <c r="J10497" i="1"/>
  <c r="J10498" i="1"/>
  <c r="J10499" i="1"/>
  <c r="J10500" i="1"/>
  <c r="J10501" i="1"/>
  <c r="J10502" i="1"/>
  <c r="J10503" i="1"/>
  <c r="J10504" i="1"/>
  <c r="J10505" i="1"/>
  <c r="J10506" i="1"/>
  <c r="J10507" i="1"/>
  <c r="J10508" i="1"/>
  <c r="J10509" i="1"/>
  <c r="J10510" i="1"/>
  <c r="J10511" i="1"/>
  <c r="J10512" i="1"/>
  <c r="J10513" i="1"/>
  <c r="J10514" i="1"/>
  <c r="J10515" i="1"/>
  <c r="J10516" i="1"/>
  <c r="J10517" i="1"/>
  <c r="J10518" i="1"/>
  <c r="J10519" i="1"/>
  <c r="J10520" i="1"/>
  <c r="J10521" i="1"/>
  <c r="J10522" i="1"/>
  <c r="J10523" i="1"/>
  <c r="J10524" i="1"/>
  <c r="J10525" i="1"/>
  <c r="J10526" i="1"/>
  <c r="J10527" i="1"/>
  <c r="J10528" i="1"/>
  <c r="J10529" i="1"/>
  <c r="J10530" i="1"/>
  <c r="J10531" i="1"/>
  <c r="J10532" i="1"/>
  <c r="J10533" i="1"/>
  <c r="J10534" i="1"/>
  <c r="J10535" i="1"/>
  <c r="J10536" i="1"/>
  <c r="J10537" i="1"/>
  <c r="J10538" i="1"/>
  <c r="J10539" i="1"/>
  <c r="J10540" i="1"/>
  <c r="J10541" i="1"/>
  <c r="J10542" i="1"/>
  <c r="J10543" i="1"/>
  <c r="J10544" i="1"/>
  <c r="J10545" i="1"/>
  <c r="J10546" i="1"/>
  <c r="J10547" i="1"/>
  <c r="J10548" i="1"/>
  <c r="J10549" i="1"/>
  <c r="J10550" i="1"/>
  <c r="J10551" i="1"/>
  <c r="J10552" i="1"/>
  <c r="J10553" i="1"/>
  <c r="J10554" i="1"/>
  <c r="J10555" i="1"/>
  <c r="J10556" i="1"/>
  <c r="J10557" i="1"/>
  <c r="J10558" i="1"/>
  <c r="J10559" i="1"/>
  <c r="J10560" i="1"/>
  <c r="J10561" i="1"/>
  <c r="J10562" i="1"/>
  <c r="J10563" i="1"/>
  <c r="J10564" i="1"/>
  <c r="J10565" i="1"/>
  <c r="J10566" i="1"/>
  <c r="J10567" i="1"/>
  <c r="J10568" i="1"/>
  <c r="J10569" i="1"/>
  <c r="J10570" i="1"/>
  <c r="J10571" i="1"/>
  <c r="J10572" i="1"/>
  <c r="J10573" i="1"/>
  <c r="J10574" i="1"/>
  <c r="J10575" i="1"/>
  <c r="J10576" i="1"/>
  <c r="J10577" i="1"/>
  <c r="J10578" i="1"/>
  <c r="J10579" i="1"/>
  <c r="J10580" i="1"/>
  <c r="J10581" i="1"/>
  <c r="J10582" i="1"/>
  <c r="J10583" i="1"/>
  <c r="J10584" i="1"/>
  <c r="J10585" i="1"/>
  <c r="J10586" i="1"/>
  <c r="J10587" i="1"/>
  <c r="J10588" i="1"/>
  <c r="J10589" i="1"/>
  <c r="J10590" i="1"/>
  <c r="J10591" i="1"/>
  <c r="J10592" i="1"/>
  <c r="J10593" i="1"/>
  <c r="J10594" i="1"/>
  <c r="J10595" i="1"/>
  <c r="J10596" i="1"/>
  <c r="J10597" i="1"/>
  <c r="J10598" i="1"/>
  <c r="J10599" i="1"/>
  <c r="J10600" i="1"/>
  <c r="J10601" i="1"/>
  <c r="J10602" i="1"/>
  <c r="J10603" i="1"/>
  <c r="J10604" i="1"/>
  <c r="J10605" i="1"/>
  <c r="J10606" i="1"/>
  <c r="J10607" i="1"/>
  <c r="J10608" i="1"/>
  <c r="J10609" i="1"/>
  <c r="J10610" i="1"/>
  <c r="J10611" i="1"/>
  <c r="J10612" i="1"/>
  <c r="J10613" i="1"/>
  <c r="J10614" i="1"/>
  <c r="J10615" i="1"/>
  <c r="J10616" i="1"/>
  <c r="J10617" i="1"/>
  <c r="J10618" i="1"/>
  <c r="J10619" i="1"/>
  <c r="J10620" i="1"/>
  <c r="J10621" i="1"/>
  <c r="J10622" i="1"/>
  <c r="J10623" i="1"/>
  <c r="J10624" i="1"/>
  <c r="J10625" i="1"/>
  <c r="J10626" i="1"/>
  <c r="J10627" i="1"/>
  <c r="J10628" i="1"/>
  <c r="J10629" i="1"/>
  <c r="J10630" i="1"/>
  <c r="J10631" i="1"/>
  <c r="J10632" i="1"/>
  <c r="J10633" i="1"/>
  <c r="J10634" i="1"/>
  <c r="J10635" i="1"/>
  <c r="J10636" i="1"/>
  <c r="J10637" i="1"/>
  <c r="J10638" i="1"/>
  <c r="J10639" i="1"/>
  <c r="J10640" i="1"/>
  <c r="J10641" i="1"/>
  <c r="J10642" i="1"/>
  <c r="J10643" i="1"/>
  <c r="J10644" i="1"/>
  <c r="J10645" i="1"/>
  <c r="J10646" i="1"/>
  <c r="J10647" i="1"/>
  <c r="J10648" i="1"/>
  <c r="J10649" i="1"/>
  <c r="J10650" i="1"/>
  <c r="J10651" i="1"/>
  <c r="J10652" i="1"/>
  <c r="J10653" i="1"/>
  <c r="J10654" i="1"/>
  <c r="J10655" i="1"/>
  <c r="J10656" i="1"/>
  <c r="J10657" i="1"/>
  <c r="J10658" i="1"/>
  <c r="J10659" i="1"/>
  <c r="J10660" i="1"/>
  <c r="J10661" i="1"/>
  <c r="J10662" i="1"/>
  <c r="J10663" i="1"/>
  <c r="J10664" i="1"/>
  <c r="J10665" i="1"/>
  <c r="J10666" i="1"/>
  <c r="J10667" i="1"/>
  <c r="J10668" i="1"/>
  <c r="J10669" i="1"/>
  <c r="J10670" i="1"/>
  <c r="J10671" i="1"/>
  <c r="J10672" i="1"/>
  <c r="J10673" i="1"/>
  <c r="J10674" i="1"/>
  <c r="J10675" i="1"/>
  <c r="J10676" i="1"/>
  <c r="J10677" i="1"/>
  <c r="J10678" i="1"/>
  <c r="J10679" i="1"/>
  <c r="J10680" i="1"/>
  <c r="J10681" i="1"/>
  <c r="J10682" i="1"/>
  <c r="J10683" i="1"/>
  <c r="J10684" i="1"/>
  <c r="J10685" i="1"/>
  <c r="J10686" i="1"/>
  <c r="J10687" i="1"/>
  <c r="J10688" i="1"/>
  <c r="J10689" i="1"/>
  <c r="J10690" i="1"/>
  <c r="J10691" i="1"/>
  <c r="J10692" i="1"/>
  <c r="J10693" i="1"/>
  <c r="J10694" i="1"/>
  <c r="J10695" i="1"/>
  <c r="J10696" i="1"/>
  <c r="J10697" i="1"/>
  <c r="J10698" i="1"/>
  <c r="J10699" i="1"/>
  <c r="J10700" i="1"/>
  <c r="J10701" i="1"/>
  <c r="J10702" i="1"/>
  <c r="J10703" i="1"/>
  <c r="J10704" i="1"/>
  <c r="J10705" i="1"/>
  <c r="J10706" i="1"/>
  <c r="J10707" i="1"/>
  <c r="J10708" i="1"/>
  <c r="J10709" i="1"/>
  <c r="J10710" i="1"/>
  <c r="J10711" i="1"/>
  <c r="J10712" i="1"/>
  <c r="J10713" i="1"/>
  <c r="J10714" i="1"/>
  <c r="J10715" i="1"/>
  <c r="J10716" i="1"/>
  <c r="J10717" i="1"/>
  <c r="J10718" i="1"/>
  <c r="J10719" i="1"/>
  <c r="J10720" i="1"/>
  <c r="J10721" i="1"/>
  <c r="J10722" i="1"/>
  <c r="J10723" i="1"/>
  <c r="J10724" i="1"/>
  <c r="J10725" i="1"/>
  <c r="J10726" i="1"/>
  <c r="J10727" i="1"/>
  <c r="J10728" i="1"/>
  <c r="J10729" i="1"/>
  <c r="J10730" i="1"/>
  <c r="J10731" i="1"/>
  <c r="J10732" i="1"/>
  <c r="J10733" i="1"/>
  <c r="J10734" i="1"/>
  <c r="J10735" i="1"/>
  <c r="J10736" i="1"/>
  <c r="J10737" i="1"/>
  <c r="J10738" i="1"/>
  <c r="J10739" i="1"/>
  <c r="J10740" i="1"/>
  <c r="J10741" i="1"/>
  <c r="J10742" i="1"/>
  <c r="J10743" i="1"/>
  <c r="J10744" i="1"/>
  <c r="J10745" i="1"/>
  <c r="J10746" i="1"/>
  <c r="J10747" i="1"/>
  <c r="J10748" i="1"/>
  <c r="J10749" i="1"/>
  <c r="J10750" i="1"/>
  <c r="J10751" i="1"/>
  <c r="J10752" i="1"/>
  <c r="J10753" i="1"/>
  <c r="J10754" i="1"/>
  <c r="J10755" i="1"/>
  <c r="J10756" i="1"/>
  <c r="J10757" i="1"/>
  <c r="J10758" i="1"/>
  <c r="J10759" i="1"/>
  <c r="J10760" i="1"/>
  <c r="J10761" i="1"/>
  <c r="J10762" i="1"/>
  <c r="J10763" i="1"/>
  <c r="J10764" i="1"/>
  <c r="J10765" i="1"/>
  <c r="J10766" i="1"/>
  <c r="J10767" i="1"/>
  <c r="J10768" i="1"/>
  <c r="J10769" i="1"/>
  <c r="J10770" i="1"/>
  <c r="J10771" i="1"/>
  <c r="J10772" i="1"/>
  <c r="J10773" i="1"/>
  <c r="J10774" i="1"/>
  <c r="J10775" i="1"/>
  <c r="J10776" i="1"/>
  <c r="J10777" i="1"/>
  <c r="J10778" i="1"/>
  <c r="J10779" i="1"/>
  <c r="J10780" i="1"/>
  <c r="J10781" i="1"/>
  <c r="J10782" i="1"/>
  <c r="J10783" i="1"/>
  <c r="J10784" i="1"/>
  <c r="J10785" i="1"/>
  <c r="J10786" i="1"/>
  <c r="J10787" i="1"/>
  <c r="J10788" i="1"/>
  <c r="J10789" i="1"/>
  <c r="J10790" i="1"/>
  <c r="J10791" i="1"/>
  <c r="J10792" i="1"/>
  <c r="J10793" i="1"/>
  <c r="J10794" i="1"/>
  <c r="J10795" i="1"/>
  <c r="J10796" i="1"/>
  <c r="J10797" i="1"/>
  <c r="J10798" i="1"/>
  <c r="J10799" i="1"/>
  <c r="J10800" i="1"/>
  <c r="J10801" i="1"/>
  <c r="J10802" i="1"/>
  <c r="J10803" i="1"/>
  <c r="J10804" i="1"/>
  <c r="J10805" i="1"/>
  <c r="J10806" i="1"/>
  <c r="J10807" i="1"/>
  <c r="J10808" i="1"/>
  <c r="J10809" i="1"/>
  <c r="J10810" i="1"/>
  <c r="J10811" i="1"/>
  <c r="J10812" i="1"/>
  <c r="J10813" i="1"/>
  <c r="J10814" i="1"/>
  <c r="J10815" i="1"/>
  <c r="J10816" i="1"/>
  <c r="J10817" i="1"/>
  <c r="J10818" i="1"/>
  <c r="J10819" i="1"/>
  <c r="J10820" i="1"/>
  <c r="J10821" i="1"/>
  <c r="J10822" i="1"/>
  <c r="J10823" i="1"/>
  <c r="J10824" i="1"/>
  <c r="J10825" i="1"/>
  <c r="J10826" i="1"/>
  <c r="J10827" i="1"/>
  <c r="J10828" i="1"/>
  <c r="J10829" i="1"/>
  <c r="J10830" i="1"/>
  <c r="J10831" i="1"/>
  <c r="J10832" i="1"/>
  <c r="J10833" i="1"/>
  <c r="J10834" i="1"/>
  <c r="J10835" i="1"/>
  <c r="J10836" i="1"/>
  <c r="J10837" i="1"/>
  <c r="J10838" i="1"/>
  <c r="J10839" i="1"/>
  <c r="J10840" i="1"/>
  <c r="J10841" i="1"/>
  <c r="J10842" i="1"/>
  <c r="J10843" i="1"/>
  <c r="J10844" i="1"/>
  <c r="J10845" i="1"/>
  <c r="J10846" i="1"/>
  <c r="J10847" i="1"/>
  <c r="J10848" i="1"/>
  <c r="J10849" i="1"/>
  <c r="J10850" i="1"/>
  <c r="J10851" i="1"/>
  <c r="J10852" i="1"/>
  <c r="J10853" i="1"/>
  <c r="J10854" i="1"/>
  <c r="J10855" i="1"/>
  <c r="J10856" i="1"/>
  <c r="J10857" i="1"/>
  <c r="J10858" i="1"/>
  <c r="J10859" i="1"/>
  <c r="J10860" i="1"/>
  <c r="J10861" i="1"/>
  <c r="J10862" i="1"/>
  <c r="J10863" i="1"/>
  <c r="J10864" i="1"/>
  <c r="J10865" i="1"/>
  <c r="J10866" i="1"/>
  <c r="J10867" i="1"/>
  <c r="J10868" i="1"/>
  <c r="J10869" i="1"/>
  <c r="J10870" i="1"/>
  <c r="J10871" i="1"/>
  <c r="J10872" i="1"/>
  <c r="J10873" i="1"/>
  <c r="J10874" i="1"/>
  <c r="J10875" i="1"/>
  <c r="J10876" i="1"/>
  <c r="J10877" i="1"/>
  <c r="J10878" i="1"/>
  <c r="J10879" i="1"/>
  <c r="J10880" i="1"/>
  <c r="J10881" i="1"/>
  <c r="J10882" i="1"/>
  <c r="J10883" i="1"/>
  <c r="J10884" i="1"/>
  <c r="J10885" i="1"/>
  <c r="J10886" i="1"/>
  <c r="J10887" i="1"/>
  <c r="J10888" i="1"/>
  <c r="J10889" i="1"/>
  <c r="J10890" i="1"/>
  <c r="J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I3202" i="1"/>
  <c r="I3203" i="1"/>
  <c r="I3204" i="1"/>
  <c r="I3205" i="1"/>
  <c r="I3206" i="1"/>
  <c r="I3207" i="1"/>
  <c r="I3208" i="1"/>
  <c r="I3209" i="1"/>
  <c r="I3210" i="1"/>
  <c r="I3211" i="1"/>
  <c r="I3212" i="1"/>
  <c r="I3213" i="1"/>
  <c r="I3214" i="1"/>
  <c r="I3215" i="1"/>
  <c r="I3216" i="1"/>
  <c r="I3217" i="1"/>
  <c r="I3218" i="1"/>
  <c r="I3219" i="1"/>
  <c r="I3220" i="1"/>
  <c r="I3221" i="1"/>
  <c r="I3222" i="1"/>
  <c r="I3223" i="1"/>
  <c r="I3224" i="1"/>
  <c r="I3225" i="1"/>
  <c r="I3226" i="1"/>
  <c r="I3227" i="1"/>
  <c r="I3228" i="1"/>
  <c r="I3229" i="1"/>
  <c r="I3230" i="1"/>
  <c r="I3231" i="1"/>
  <c r="I3232" i="1"/>
  <c r="I3233" i="1"/>
  <c r="I3234" i="1"/>
  <c r="I3235" i="1"/>
  <c r="I3236" i="1"/>
  <c r="I3237" i="1"/>
  <c r="I3238" i="1"/>
  <c r="I3239" i="1"/>
  <c r="I3240" i="1"/>
  <c r="I3241" i="1"/>
  <c r="I3242" i="1"/>
  <c r="I3243" i="1"/>
  <c r="I3244" i="1"/>
  <c r="I3245" i="1"/>
  <c r="I3246" i="1"/>
  <c r="I3247" i="1"/>
  <c r="I3248" i="1"/>
  <c r="I3249" i="1"/>
  <c r="I3250" i="1"/>
  <c r="I3251" i="1"/>
  <c r="I3252" i="1"/>
  <c r="I3253" i="1"/>
  <c r="I3254" i="1"/>
  <c r="I3255" i="1"/>
  <c r="I3256" i="1"/>
  <c r="I3257" i="1"/>
  <c r="I3258" i="1"/>
  <c r="I3259" i="1"/>
  <c r="I3260" i="1"/>
  <c r="I3261" i="1"/>
  <c r="I3262" i="1"/>
  <c r="I3263" i="1"/>
  <c r="I3264" i="1"/>
  <c r="I3265" i="1"/>
  <c r="I3266" i="1"/>
  <c r="I3267" i="1"/>
  <c r="I3268" i="1"/>
  <c r="I3269" i="1"/>
  <c r="I3270" i="1"/>
  <c r="I3271" i="1"/>
  <c r="I3272" i="1"/>
  <c r="I3273" i="1"/>
  <c r="I3274" i="1"/>
  <c r="I3275" i="1"/>
  <c r="I3276" i="1"/>
  <c r="I3277" i="1"/>
  <c r="I3278" i="1"/>
  <c r="I3279" i="1"/>
  <c r="I3280" i="1"/>
  <c r="I3281" i="1"/>
  <c r="I3282" i="1"/>
  <c r="I3283" i="1"/>
  <c r="I3284" i="1"/>
  <c r="I3285" i="1"/>
  <c r="I3286" i="1"/>
  <c r="I3287" i="1"/>
  <c r="I3288" i="1"/>
  <c r="I3289" i="1"/>
  <c r="I3290" i="1"/>
  <c r="I3291" i="1"/>
  <c r="I3292" i="1"/>
  <c r="I3293" i="1"/>
  <c r="I3294" i="1"/>
  <c r="I3295" i="1"/>
  <c r="I3296" i="1"/>
  <c r="I3297" i="1"/>
  <c r="I3298" i="1"/>
  <c r="I3299" i="1"/>
  <c r="I3300" i="1"/>
  <c r="I3301" i="1"/>
  <c r="I3302" i="1"/>
  <c r="I3303" i="1"/>
  <c r="I3304" i="1"/>
  <c r="I3305" i="1"/>
  <c r="I3306" i="1"/>
  <c r="I3307" i="1"/>
  <c r="I3308" i="1"/>
  <c r="I3309" i="1"/>
  <c r="I3310" i="1"/>
  <c r="I3311" i="1"/>
  <c r="I3312" i="1"/>
  <c r="I3313" i="1"/>
  <c r="I3314" i="1"/>
  <c r="I3315" i="1"/>
  <c r="I3316" i="1"/>
  <c r="I3317" i="1"/>
  <c r="I3318" i="1"/>
  <c r="I3319" i="1"/>
  <c r="I3320" i="1"/>
  <c r="I3321" i="1"/>
  <c r="I3322" i="1"/>
  <c r="I3323" i="1"/>
  <c r="I3324" i="1"/>
  <c r="I3325" i="1"/>
  <c r="I3326" i="1"/>
  <c r="I3327" i="1"/>
  <c r="I3328" i="1"/>
  <c r="I3329" i="1"/>
  <c r="I3330" i="1"/>
  <c r="I3331" i="1"/>
  <c r="I3332" i="1"/>
  <c r="I3333" i="1"/>
  <c r="I3334" i="1"/>
  <c r="I3335" i="1"/>
  <c r="I3336" i="1"/>
  <c r="I3337" i="1"/>
  <c r="I3338" i="1"/>
  <c r="I3339" i="1"/>
  <c r="I3340" i="1"/>
  <c r="I3341" i="1"/>
  <c r="I3342" i="1"/>
  <c r="I3343" i="1"/>
  <c r="I3344" i="1"/>
  <c r="I3345" i="1"/>
  <c r="I3346" i="1"/>
  <c r="I3347" i="1"/>
  <c r="I3348" i="1"/>
  <c r="I3349" i="1"/>
  <c r="I3350" i="1"/>
  <c r="I3351" i="1"/>
  <c r="I3352" i="1"/>
  <c r="I3353" i="1"/>
  <c r="I3354" i="1"/>
  <c r="I3355" i="1"/>
  <c r="I3356" i="1"/>
  <c r="I3357" i="1"/>
  <c r="I3358" i="1"/>
  <c r="I3359" i="1"/>
  <c r="I3360" i="1"/>
  <c r="I3361" i="1"/>
  <c r="I3362" i="1"/>
  <c r="I3363" i="1"/>
  <c r="I3364" i="1"/>
  <c r="I3365" i="1"/>
  <c r="I3366" i="1"/>
  <c r="I3367" i="1"/>
  <c r="I3368" i="1"/>
  <c r="I3369" i="1"/>
  <c r="I3370" i="1"/>
  <c r="I3371" i="1"/>
  <c r="I3372" i="1"/>
  <c r="I3373" i="1"/>
  <c r="I3374" i="1"/>
  <c r="I3375" i="1"/>
  <c r="I3376" i="1"/>
  <c r="I3377" i="1"/>
  <c r="I3378" i="1"/>
  <c r="I3379" i="1"/>
  <c r="I3380" i="1"/>
  <c r="I3381" i="1"/>
  <c r="I3382" i="1"/>
  <c r="I3383" i="1"/>
  <c r="I3384" i="1"/>
  <c r="I3385" i="1"/>
  <c r="I3386" i="1"/>
  <c r="I3387" i="1"/>
  <c r="I3388" i="1"/>
  <c r="I3389" i="1"/>
  <c r="I3390" i="1"/>
  <c r="I3391" i="1"/>
  <c r="I3392" i="1"/>
  <c r="I3393" i="1"/>
  <c r="I3394" i="1"/>
  <c r="I3395" i="1"/>
  <c r="I3396" i="1"/>
  <c r="I3397" i="1"/>
  <c r="I3398" i="1"/>
  <c r="I3399" i="1"/>
  <c r="I3400" i="1"/>
  <c r="I3401" i="1"/>
  <c r="I3402" i="1"/>
  <c r="I3403" i="1"/>
  <c r="I3404" i="1"/>
  <c r="I3405" i="1"/>
  <c r="I3406" i="1"/>
  <c r="I3407" i="1"/>
  <c r="I3408" i="1"/>
  <c r="I3409" i="1"/>
  <c r="I3410" i="1"/>
  <c r="I3411" i="1"/>
  <c r="I3412" i="1"/>
  <c r="I3413" i="1"/>
  <c r="I3414" i="1"/>
  <c r="I3415" i="1"/>
  <c r="I3416" i="1"/>
  <c r="I3417" i="1"/>
  <c r="I3418" i="1"/>
  <c r="I3419" i="1"/>
  <c r="I3420" i="1"/>
  <c r="I3421" i="1"/>
  <c r="I3422" i="1"/>
  <c r="I3423" i="1"/>
  <c r="I3424" i="1"/>
  <c r="I3425" i="1"/>
  <c r="I3426" i="1"/>
  <c r="I3427" i="1"/>
  <c r="I3428" i="1"/>
  <c r="I3429" i="1"/>
  <c r="I3430" i="1"/>
  <c r="I3431" i="1"/>
  <c r="I3432" i="1"/>
  <c r="I3433" i="1"/>
  <c r="I3434" i="1"/>
  <c r="I3435" i="1"/>
  <c r="I3436" i="1"/>
  <c r="I3437" i="1"/>
  <c r="I3438" i="1"/>
  <c r="I3439" i="1"/>
  <c r="I3440" i="1"/>
  <c r="I3441" i="1"/>
  <c r="I3442" i="1"/>
  <c r="I3443" i="1"/>
  <c r="I3444" i="1"/>
  <c r="I3445" i="1"/>
  <c r="I3446" i="1"/>
  <c r="I3447" i="1"/>
  <c r="I3448" i="1"/>
  <c r="I3449" i="1"/>
  <c r="I3450" i="1"/>
  <c r="I3451" i="1"/>
  <c r="I3452" i="1"/>
  <c r="I3453" i="1"/>
  <c r="I3454" i="1"/>
  <c r="I3455" i="1"/>
  <c r="I3456" i="1"/>
  <c r="I3457" i="1"/>
  <c r="I3458" i="1"/>
  <c r="I3459" i="1"/>
  <c r="I3460" i="1"/>
  <c r="I3461" i="1"/>
  <c r="I3462" i="1"/>
  <c r="I3463" i="1"/>
  <c r="I3464" i="1"/>
  <c r="I3465" i="1"/>
  <c r="I3466" i="1"/>
  <c r="I3467" i="1"/>
  <c r="I3468" i="1"/>
  <c r="I3469" i="1"/>
  <c r="I3470" i="1"/>
  <c r="I3471" i="1"/>
  <c r="I3472" i="1"/>
  <c r="I3473" i="1"/>
  <c r="I3474" i="1"/>
  <c r="I3475" i="1"/>
  <c r="I3476" i="1"/>
  <c r="I3477" i="1"/>
  <c r="I3478" i="1"/>
  <c r="I3479" i="1"/>
  <c r="I3480" i="1"/>
  <c r="I3481" i="1"/>
  <c r="I3482" i="1"/>
  <c r="I3483" i="1"/>
  <c r="I3484" i="1"/>
  <c r="I3485" i="1"/>
  <c r="I3486" i="1"/>
  <c r="I3487" i="1"/>
  <c r="I3488" i="1"/>
  <c r="I3489" i="1"/>
  <c r="I3490" i="1"/>
  <c r="I3491" i="1"/>
  <c r="I3492" i="1"/>
  <c r="I3493" i="1"/>
  <c r="I3494" i="1"/>
  <c r="I3495" i="1"/>
  <c r="I3496" i="1"/>
  <c r="I3497" i="1"/>
  <c r="I3498" i="1"/>
  <c r="I3499" i="1"/>
  <c r="I3500" i="1"/>
  <c r="I3501" i="1"/>
  <c r="I3502" i="1"/>
  <c r="I3503" i="1"/>
  <c r="I3504" i="1"/>
  <c r="I3505" i="1"/>
  <c r="I3506" i="1"/>
  <c r="I3507" i="1"/>
  <c r="I3508" i="1"/>
  <c r="I3509" i="1"/>
  <c r="I3510" i="1"/>
  <c r="I3511" i="1"/>
  <c r="I3512" i="1"/>
  <c r="I3513" i="1"/>
  <c r="I3514" i="1"/>
  <c r="I3515" i="1"/>
  <c r="I3516" i="1"/>
  <c r="I3517" i="1"/>
  <c r="I3518" i="1"/>
  <c r="I3519" i="1"/>
  <c r="I3520" i="1"/>
  <c r="I3521" i="1"/>
  <c r="I3522" i="1"/>
  <c r="I3523" i="1"/>
  <c r="I3524" i="1"/>
  <c r="I3525" i="1"/>
  <c r="I3526" i="1"/>
  <c r="I3527" i="1"/>
  <c r="I3528" i="1"/>
  <c r="I3529" i="1"/>
  <c r="I3530" i="1"/>
  <c r="I3531" i="1"/>
  <c r="I3532" i="1"/>
  <c r="I3533" i="1"/>
  <c r="I3534" i="1"/>
  <c r="I3535" i="1"/>
  <c r="I3536" i="1"/>
  <c r="I3537" i="1"/>
  <c r="I3538" i="1"/>
  <c r="I3539" i="1"/>
  <c r="I3540" i="1"/>
  <c r="I3541" i="1"/>
  <c r="I3542" i="1"/>
  <c r="I3543" i="1"/>
  <c r="I3544" i="1"/>
  <c r="I3545" i="1"/>
  <c r="I3546" i="1"/>
  <c r="I3547" i="1"/>
  <c r="I3548" i="1"/>
  <c r="I3549" i="1"/>
  <c r="I3550" i="1"/>
  <c r="I3551" i="1"/>
  <c r="I3552" i="1"/>
  <c r="I3553" i="1"/>
  <c r="I3554" i="1"/>
  <c r="I3555" i="1"/>
  <c r="I3556" i="1"/>
  <c r="I3557" i="1"/>
  <c r="I3558" i="1"/>
  <c r="I3559" i="1"/>
  <c r="I3560" i="1"/>
  <c r="I3561" i="1"/>
  <c r="I3562" i="1"/>
  <c r="I3563" i="1"/>
  <c r="I3564" i="1"/>
  <c r="I3565" i="1"/>
  <c r="I3566" i="1"/>
  <c r="I3567" i="1"/>
  <c r="I3568" i="1"/>
  <c r="I3569" i="1"/>
  <c r="I3570" i="1"/>
  <c r="I3571" i="1"/>
  <c r="I3572" i="1"/>
  <c r="I3573" i="1"/>
  <c r="I3574" i="1"/>
  <c r="I3575" i="1"/>
  <c r="I3576" i="1"/>
  <c r="I3577" i="1"/>
  <c r="I3578" i="1"/>
  <c r="I3579" i="1"/>
  <c r="I3580" i="1"/>
  <c r="I3581" i="1"/>
  <c r="I3582" i="1"/>
  <c r="I3583" i="1"/>
  <c r="I3584" i="1"/>
  <c r="I3585" i="1"/>
  <c r="I3586" i="1"/>
  <c r="I3587" i="1"/>
  <c r="I3588" i="1"/>
  <c r="I3589" i="1"/>
  <c r="I3590" i="1"/>
  <c r="I3591" i="1"/>
  <c r="I3592" i="1"/>
  <c r="I3593" i="1"/>
  <c r="I3594" i="1"/>
  <c r="I3595" i="1"/>
  <c r="I3596" i="1"/>
  <c r="I3597" i="1"/>
  <c r="I3598" i="1"/>
  <c r="I3599" i="1"/>
  <c r="I3600" i="1"/>
  <c r="I3601" i="1"/>
  <c r="I3602" i="1"/>
  <c r="I3603" i="1"/>
  <c r="I3604" i="1"/>
  <c r="I3605" i="1"/>
  <c r="I3606" i="1"/>
  <c r="I3607" i="1"/>
  <c r="I3608" i="1"/>
  <c r="I3609" i="1"/>
  <c r="I3610" i="1"/>
  <c r="I3611" i="1"/>
  <c r="I3612" i="1"/>
  <c r="I3613" i="1"/>
  <c r="I3614" i="1"/>
  <c r="I3615" i="1"/>
  <c r="I3616" i="1"/>
  <c r="I3617" i="1"/>
  <c r="I3618" i="1"/>
  <c r="I3619" i="1"/>
  <c r="I3620" i="1"/>
  <c r="I3621" i="1"/>
  <c r="I3622" i="1"/>
  <c r="I3623" i="1"/>
  <c r="I3624" i="1"/>
  <c r="I3625" i="1"/>
  <c r="I3626" i="1"/>
  <c r="I3627" i="1"/>
  <c r="I3628" i="1"/>
  <c r="I3629" i="1"/>
  <c r="I3630" i="1"/>
  <c r="I3631" i="1"/>
  <c r="I3632" i="1"/>
  <c r="I3633" i="1"/>
  <c r="I3634" i="1"/>
  <c r="I3635" i="1"/>
  <c r="I3636" i="1"/>
  <c r="I3637" i="1"/>
  <c r="I3638" i="1"/>
  <c r="I3639" i="1"/>
  <c r="I3640" i="1"/>
  <c r="I3641" i="1"/>
  <c r="I3642" i="1"/>
  <c r="I3643" i="1"/>
  <c r="I3644" i="1"/>
  <c r="I3645" i="1"/>
  <c r="I3646" i="1"/>
  <c r="I3647" i="1"/>
  <c r="I3648" i="1"/>
  <c r="I3649" i="1"/>
  <c r="I3650" i="1"/>
  <c r="I3651" i="1"/>
  <c r="I3652" i="1"/>
  <c r="I3653" i="1"/>
  <c r="I3654" i="1"/>
  <c r="I3655" i="1"/>
  <c r="I3656" i="1"/>
  <c r="I3657" i="1"/>
  <c r="I3658" i="1"/>
  <c r="I3659" i="1"/>
  <c r="I3660" i="1"/>
  <c r="I3661" i="1"/>
  <c r="I3662" i="1"/>
  <c r="I3663" i="1"/>
  <c r="I3664" i="1"/>
  <c r="I3665" i="1"/>
  <c r="I3666" i="1"/>
  <c r="I3667" i="1"/>
  <c r="I3668" i="1"/>
  <c r="I3669" i="1"/>
  <c r="I3670" i="1"/>
  <c r="I3671" i="1"/>
  <c r="I3672" i="1"/>
  <c r="I3673" i="1"/>
  <c r="I3674" i="1"/>
  <c r="I3675" i="1"/>
  <c r="I3676" i="1"/>
  <c r="I3677" i="1"/>
  <c r="I3678" i="1"/>
  <c r="I3679" i="1"/>
  <c r="I3680" i="1"/>
  <c r="I3681" i="1"/>
  <c r="I3682" i="1"/>
  <c r="I3683" i="1"/>
  <c r="I3684" i="1"/>
  <c r="I3685" i="1"/>
  <c r="I3686" i="1"/>
  <c r="I3687" i="1"/>
  <c r="I3688" i="1"/>
  <c r="I3689" i="1"/>
  <c r="I3690" i="1"/>
  <c r="I3691" i="1"/>
  <c r="I3692" i="1"/>
  <c r="I3693" i="1"/>
  <c r="I3694" i="1"/>
  <c r="I3695" i="1"/>
  <c r="I3696" i="1"/>
  <c r="I3697" i="1"/>
  <c r="I3698" i="1"/>
  <c r="I3699" i="1"/>
  <c r="I3700" i="1"/>
  <c r="I3701" i="1"/>
  <c r="I3702" i="1"/>
  <c r="I3703" i="1"/>
  <c r="I3704" i="1"/>
  <c r="I3705" i="1"/>
  <c r="I3706" i="1"/>
  <c r="I3707" i="1"/>
  <c r="I3708" i="1"/>
  <c r="I3709" i="1"/>
  <c r="I3710" i="1"/>
  <c r="I3711" i="1"/>
  <c r="I3712" i="1"/>
  <c r="I3713" i="1"/>
  <c r="I3714" i="1"/>
  <c r="I3715" i="1"/>
  <c r="I3716" i="1"/>
  <c r="I3717" i="1"/>
  <c r="I3718" i="1"/>
  <c r="I3719" i="1"/>
  <c r="I3720" i="1"/>
  <c r="I3721" i="1"/>
  <c r="I3722" i="1"/>
  <c r="I3723" i="1"/>
  <c r="I3724" i="1"/>
  <c r="I3725" i="1"/>
  <c r="I3726" i="1"/>
  <c r="I3727" i="1"/>
  <c r="I3728" i="1"/>
  <c r="I3729" i="1"/>
  <c r="I3730" i="1"/>
  <c r="I3731" i="1"/>
  <c r="I3732" i="1"/>
  <c r="I3733" i="1"/>
  <c r="I3734" i="1"/>
  <c r="I3735" i="1"/>
  <c r="I3736" i="1"/>
  <c r="I3737" i="1"/>
  <c r="I3738" i="1"/>
  <c r="I3739" i="1"/>
  <c r="I3740" i="1"/>
  <c r="I3741" i="1"/>
  <c r="I3742" i="1"/>
  <c r="I3743" i="1"/>
  <c r="I3744" i="1"/>
  <c r="I3745" i="1"/>
  <c r="I3746" i="1"/>
  <c r="I3747" i="1"/>
  <c r="I3748" i="1"/>
  <c r="I3749" i="1"/>
  <c r="I3750" i="1"/>
  <c r="I3751" i="1"/>
  <c r="I3752" i="1"/>
  <c r="I3753" i="1"/>
  <c r="I3754" i="1"/>
  <c r="I3755" i="1"/>
  <c r="I3756" i="1"/>
  <c r="I3757" i="1"/>
  <c r="I3758" i="1"/>
  <c r="I3759" i="1"/>
  <c r="I3760" i="1"/>
  <c r="I3761" i="1"/>
  <c r="I3762" i="1"/>
  <c r="I3763" i="1"/>
  <c r="I3764" i="1"/>
  <c r="I3765" i="1"/>
  <c r="I3766" i="1"/>
  <c r="I3767" i="1"/>
  <c r="I3768" i="1"/>
  <c r="I3769" i="1"/>
  <c r="I3770" i="1"/>
  <c r="I3771" i="1"/>
  <c r="I3772" i="1"/>
  <c r="I3773" i="1"/>
  <c r="I3774" i="1"/>
  <c r="I3775" i="1"/>
  <c r="I3776" i="1"/>
  <c r="I3777" i="1"/>
  <c r="I3778" i="1"/>
  <c r="I3779" i="1"/>
  <c r="I3780" i="1"/>
  <c r="I3781" i="1"/>
  <c r="I3782" i="1"/>
  <c r="I3783" i="1"/>
  <c r="I3784" i="1"/>
  <c r="I3785" i="1"/>
  <c r="I3786" i="1"/>
  <c r="I3787" i="1"/>
  <c r="I3788" i="1"/>
  <c r="I3789" i="1"/>
  <c r="I3790" i="1"/>
  <c r="I3791" i="1"/>
  <c r="I3792" i="1"/>
  <c r="I3793" i="1"/>
  <c r="I3794" i="1"/>
  <c r="I3795" i="1"/>
  <c r="I3796" i="1"/>
  <c r="I3797" i="1"/>
  <c r="I3798" i="1"/>
  <c r="I3799" i="1"/>
  <c r="I3800" i="1"/>
  <c r="I3801" i="1"/>
  <c r="I3802" i="1"/>
  <c r="I3803" i="1"/>
  <c r="I3804" i="1"/>
  <c r="I3805" i="1"/>
  <c r="I3806" i="1"/>
  <c r="I3807" i="1"/>
  <c r="I3808" i="1"/>
  <c r="I3809" i="1"/>
  <c r="I3810" i="1"/>
  <c r="I3811" i="1"/>
  <c r="I3812" i="1"/>
  <c r="I3813" i="1"/>
  <c r="I3814" i="1"/>
  <c r="I3815" i="1"/>
  <c r="I3816" i="1"/>
  <c r="I3817" i="1"/>
  <c r="I3818" i="1"/>
  <c r="I3819" i="1"/>
  <c r="I3820" i="1"/>
  <c r="I3821" i="1"/>
  <c r="I3822" i="1"/>
  <c r="I3823" i="1"/>
  <c r="I3824" i="1"/>
  <c r="I3825" i="1"/>
  <c r="I3826" i="1"/>
  <c r="I3827" i="1"/>
  <c r="I3828" i="1"/>
  <c r="I3829" i="1"/>
  <c r="I3830" i="1"/>
  <c r="I3831" i="1"/>
  <c r="I3832" i="1"/>
  <c r="I3833" i="1"/>
  <c r="I3834" i="1"/>
  <c r="I3835" i="1"/>
  <c r="I3836" i="1"/>
  <c r="I3837" i="1"/>
  <c r="I3838" i="1"/>
  <c r="I3839" i="1"/>
  <c r="I3840" i="1"/>
  <c r="I3841" i="1"/>
  <c r="I3842" i="1"/>
  <c r="I3843" i="1"/>
  <c r="I3844" i="1"/>
  <c r="I3845" i="1"/>
  <c r="I3846" i="1"/>
  <c r="I3847" i="1"/>
  <c r="I3848" i="1"/>
  <c r="I3849" i="1"/>
  <c r="I3850" i="1"/>
  <c r="I3851" i="1"/>
  <c r="I3852" i="1"/>
  <c r="I3853" i="1"/>
  <c r="I3854" i="1"/>
  <c r="I3855" i="1"/>
  <c r="I3856" i="1"/>
  <c r="I3857" i="1"/>
  <c r="I3858" i="1"/>
  <c r="I3859" i="1"/>
  <c r="I3860" i="1"/>
  <c r="I3861" i="1"/>
  <c r="I3862" i="1"/>
  <c r="I3863" i="1"/>
  <c r="I3864" i="1"/>
  <c r="I3865" i="1"/>
  <c r="I3866" i="1"/>
  <c r="I3867" i="1"/>
  <c r="I3868" i="1"/>
  <c r="I3869" i="1"/>
  <c r="I3870" i="1"/>
  <c r="I3871" i="1"/>
  <c r="I3872" i="1"/>
  <c r="I3873" i="1"/>
  <c r="I3874" i="1"/>
  <c r="I3875" i="1"/>
  <c r="I3876" i="1"/>
  <c r="I3877" i="1"/>
  <c r="I3878" i="1"/>
  <c r="I3879" i="1"/>
  <c r="I3880" i="1"/>
  <c r="I3881" i="1"/>
  <c r="I3882" i="1"/>
  <c r="I3883" i="1"/>
  <c r="I3884" i="1"/>
  <c r="I3885" i="1"/>
  <c r="I3886" i="1"/>
  <c r="I3887" i="1"/>
  <c r="I3888" i="1"/>
  <c r="I3889" i="1"/>
  <c r="I3890" i="1"/>
  <c r="I3891" i="1"/>
  <c r="I3892" i="1"/>
  <c r="I3893" i="1"/>
  <c r="I3894" i="1"/>
  <c r="I3895" i="1"/>
  <c r="I3896" i="1"/>
  <c r="I3897" i="1"/>
  <c r="I3898" i="1"/>
  <c r="I3899" i="1"/>
  <c r="I3900" i="1"/>
  <c r="I3901" i="1"/>
  <c r="I3902" i="1"/>
  <c r="I3903" i="1"/>
  <c r="I3904" i="1"/>
  <c r="I3905" i="1"/>
  <c r="I3906" i="1"/>
  <c r="I3907" i="1"/>
  <c r="I3908" i="1"/>
  <c r="I3909" i="1"/>
  <c r="I3910" i="1"/>
  <c r="I3911" i="1"/>
  <c r="I3912" i="1"/>
  <c r="I3913" i="1"/>
  <c r="I3914" i="1"/>
  <c r="I3915" i="1"/>
  <c r="I3916" i="1"/>
  <c r="I3917" i="1"/>
  <c r="I3918" i="1"/>
  <c r="I3919" i="1"/>
  <c r="I3920" i="1"/>
  <c r="I3921" i="1"/>
  <c r="I3922" i="1"/>
  <c r="I3923" i="1"/>
  <c r="I3924" i="1"/>
  <c r="I3925" i="1"/>
  <c r="I3926" i="1"/>
  <c r="I3927" i="1"/>
  <c r="I3928" i="1"/>
  <c r="I3929" i="1"/>
  <c r="I3930" i="1"/>
  <c r="I3931" i="1"/>
  <c r="I3932" i="1"/>
  <c r="I3933" i="1"/>
  <c r="I3934" i="1"/>
  <c r="I3935" i="1"/>
  <c r="I3936" i="1"/>
  <c r="I3937" i="1"/>
  <c r="I3938" i="1"/>
  <c r="I3939" i="1"/>
  <c r="I3940" i="1"/>
  <c r="I3941" i="1"/>
  <c r="I3942" i="1"/>
  <c r="I3943" i="1"/>
  <c r="I3944" i="1"/>
  <c r="I3945" i="1"/>
  <c r="I3946" i="1"/>
  <c r="I3947" i="1"/>
  <c r="I3948" i="1"/>
  <c r="I3949" i="1"/>
  <c r="I3950" i="1"/>
  <c r="I3951" i="1"/>
  <c r="I3952" i="1"/>
  <c r="I3953" i="1"/>
  <c r="I3954" i="1"/>
  <c r="I3955" i="1"/>
  <c r="I3956" i="1"/>
  <c r="I3957" i="1"/>
  <c r="I3958" i="1"/>
  <c r="I3959" i="1"/>
  <c r="I3960" i="1"/>
  <c r="I3961" i="1"/>
  <c r="I3962" i="1"/>
  <c r="I3963" i="1"/>
  <c r="I3964" i="1"/>
  <c r="I3965" i="1"/>
  <c r="I3966" i="1"/>
  <c r="I3967" i="1"/>
  <c r="I3968" i="1"/>
  <c r="I3969" i="1"/>
  <c r="I3970" i="1"/>
  <c r="I3971" i="1"/>
  <c r="I3972" i="1"/>
  <c r="I3973" i="1"/>
  <c r="I3974" i="1"/>
  <c r="I3975" i="1"/>
  <c r="I3976" i="1"/>
  <c r="I3977" i="1"/>
  <c r="I3978" i="1"/>
  <c r="I3979" i="1"/>
  <c r="I3980" i="1"/>
  <c r="I3981" i="1"/>
  <c r="I3982" i="1"/>
  <c r="I3983" i="1"/>
  <c r="I3984" i="1"/>
  <c r="I3985" i="1"/>
  <c r="I3986" i="1"/>
  <c r="I3987" i="1"/>
  <c r="I3988" i="1"/>
  <c r="I3989" i="1"/>
  <c r="I3990" i="1"/>
  <c r="I3991" i="1"/>
  <c r="I3992" i="1"/>
  <c r="I3993" i="1"/>
  <c r="I3994" i="1"/>
  <c r="I3995" i="1"/>
  <c r="I3996" i="1"/>
  <c r="I3997" i="1"/>
  <c r="I3998" i="1"/>
  <c r="I3999" i="1"/>
  <c r="I4000" i="1"/>
  <c r="I4001" i="1"/>
  <c r="I4002" i="1"/>
  <c r="I4003" i="1"/>
  <c r="I4004" i="1"/>
  <c r="I4005" i="1"/>
  <c r="I4006" i="1"/>
  <c r="I4007" i="1"/>
  <c r="I4008" i="1"/>
  <c r="I4009" i="1"/>
  <c r="I4010" i="1"/>
  <c r="I4011" i="1"/>
  <c r="I4012" i="1"/>
  <c r="I4013" i="1"/>
  <c r="I4014" i="1"/>
  <c r="I4015" i="1"/>
  <c r="I4016" i="1"/>
  <c r="I4017" i="1"/>
  <c r="I4018" i="1"/>
  <c r="I4019" i="1"/>
  <c r="I4020" i="1"/>
  <c r="I4021" i="1"/>
  <c r="I4022" i="1"/>
  <c r="I4023" i="1"/>
  <c r="I4024" i="1"/>
  <c r="I4025" i="1"/>
  <c r="I4026" i="1"/>
  <c r="I4027" i="1"/>
  <c r="I4028" i="1"/>
  <c r="I4029" i="1"/>
  <c r="I4030" i="1"/>
  <c r="I4031" i="1"/>
  <c r="I4032" i="1"/>
  <c r="I4033" i="1"/>
  <c r="I4034" i="1"/>
  <c r="I4035" i="1"/>
  <c r="I4036" i="1"/>
  <c r="I4037" i="1"/>
  <c r="I4038" i="1"/>
  <c r="I4039" i="1"/>
  <c r="I4040" i="1"/>
  <c r="I4041" i="1"/>
  <c r="I4042" i="1"/>
  <c r="I4043" i="1"/>
  <c r="I4044" i="1"/>
  <c r="I4045" i="1"/>
  <c r="I4046" i="1"/>
  <c r="I4047" i="1"/>
  <c r="I4048" i="1"/>
  <c r="I4049" i="1"/>
  <c r="I4050" i="1"/>
  <c r="I4051" i="1"/>
  <c r="I4052" i="1"/>
  <c r="I4053" i="1"/>
  <c r="I4054" i="1"/>
  <c r="I4055" i="1"/>
  <c r="I4056" i="1"/>
  <c r="I4057" i="1"/>
  <c r="I4058" i="1"/>
  <c r="I4059" i="1"/>
  <c r="I4060" i="1"/>
  <c r="I4061" i="1"/>
  <c r="I4062" i="1"/>
  <c r="I4063" i="1"/>
  <c r="I4064" i="1"/>
  <c r="I4065" i="1"/>
  <c r="I4066" i="1"/>
  <c r="I4067" i="1"/>
  <c r="I4068" i="1"/>
  <c r="I4069" i="1"/>
  <c r="I4070" i="1"/>
  <c r="I4071" i="1"/>
  <c r="I4072" i="1"/>
  <c r="I4073" i="1"/>
  <c r="I4074" i="1"/>
  <c r="I4075" i="1"/>
  <c r="I4076" i="1"/>
  <c r="I4077" i="1"/>
  <c r="I4078" i="1"/>
  <c r="I4079" i="1"/>
  <c r="I4080" i="1"/>
  <c r="I4081" i="1"/>
  <c r="I4082" i="1"/>
  <c r="I4083" i="1"/>
  <c r="I4084" i="1"/>
  <c r="I4085" i="1"/>
  <c r="I4086" i="1"/>
  <c r="I4087" i="1"/>
  <c r="I4088" i="1"/>
  <c r="I4089" i="1"/>
  <c r="I4090" i="1"/>
  <c r="I4091" i="1"/>
  <c r="I4092" i="1"/>
  <c r="I4093" i="1"/>
  <c r="I4094" i="1"/>
  <c r="I4095" i="1"/>
  <c r="I4096" i="1"/>
  <c r="I4097" i="1"/>
  <c r="I4098" i="1"/>
  <c r="I4099" i="1"/>
  <c r="I4100" i="1"/>
  <c r="I4101" i="1"/>
  <c r="I4102" i="1"/>
  <c r="I4103" i="1"/>
  <c r="I4104" i="1"/>
  <c r="I4105" i="1"/>
  <c r="I4106" i="1"/>
  <c r="I4107" i="1"/>
  <c r="I4108" i="1"/>
  <c r="I4109" i="1"/>
  <c r="I4110" i="1"/>
  <c r="I4111" i="1"/>
  <c r="I4112" i="1"/>
  <c r="I4113" i="1"/>
  <c r="I4114" i="1"/>
  <c r="I4115" i="1"/>
  <c r="I4116" i="1"/>
  <c r="I4117" i="1"/>
  <c r="I4118" i="1"/>
  <c r="I4119" i="1"/>
  <c r="I4120" i="1"/>
  <c r="I4121" i="1"/>
  <c r="I4122" i="1"/>
  <c r="I4123" i="1"/>
  <c r="I4124" i="1"/>
  <c r="I4125" i="1"/>
  <c r="I4126" i="1"/>
  <c r="I4127" i="1"/>
  <c r="I4128" i="1"/>
  <c r="I4129" i="1"/>
  <c r="I4130" i="1"/>
  <c r="I4131" i="1"/>
  <c r="I4132" i="1"/>
  <c r="I4133" i="1"/>
  <c r="I4134" i="1"/>
  <c r="I4135" i="1"/>
  <c r="I4136" i="1"/>
  <c r="I4137" i="1"/>
  <c r="I4138" i="1"/>
  <c r="I4139" i="1"/>
  <c r="I4140" i="1"/>
  <c r="I4141" i="1"/>
  <c r="I4142" i="1"/>
  <c r="I4143" i="1"/>
  <c r="I4144" i="1"/>
  <c r="I4145" i="1"/>
  <c r="I4146" i="1"/>
  <c r="I4147" i="1"/>
  <c r="I4148" i="1"/>
  <c r="I4149" i="1"/>
  <c r="I4150" i="1"/>
  <c r="I4151" i="1"/>
  <c r="I4152" i="1"/>
  <c r="I4153" i="1"/>
  <c r="I4154" i="1"/>
  <c r="I4155" i="1"/>
  <c r="I4156" i="1"/>
  <c r="I4157" i="1"/>
  <c r="I4158" i="1"/>
  <c r="I4159" i="1"/>
  <c r="I4160" i="1"/>
  <c r="I4161" i="1"/>
  <c r="I4162" i="1"/>
  <c r="I4163" i="1"/>
  <c r="I4164" i="1"/>
  <c r="I4165" i="1"/>
  <c r="I4166" i="1"/>
  <c r="I4167" i="1"/>
  <c r="I4168" i="1"/>
  <c r="I4169" i="1"/>
  <c r="I4170" i="1"/>
  <c r="I4171" i="1"/>
  <c r="I4172" i="1"/>
  <c r="I4173" i="1"/>
  <c r="I4174" i="1"/>
  <c r="I4175" i="1"/>
  <c r="I4176" i="1"/>
  <c r="I4177" i="1"/>
  <c r="I4178" i="1"/>
  <c r="I4179" i="1"/>
  <c r="I4180" i="1"/>
  <c r="I4181" i="1"/>
  <c r="I4182" i="1"/>
  <c r="I4183" i="1"/>
  <c r="I4184" i="1"/>
  <c r="I4185" i="1"/>
  <c r="I4186" i="1"/>
  <c r="I4187" i="1"/>
  <c r="I4188" i="1"/>
  <c r="I4189" i="1"/>
  <c r="I4190" i="1"/>
  <c r="I4191" i="1"/>
  <c r="I4192" i="1"/>
  <c r="I4193" i="1"/>
  <c r="I4194" i="1"/>
  <c r="I4195" i="1"/>
  <c r="I4196" i="1"/>
  <c r="I4197" i="1"/>
  <c r="I4198" i="1"/>
  <c r="I4199" i="1"/>
  <c r="I4200" i="1"/>
  <c r="I4201" i="1"/>
  <c r="I4202" i="1"/>
  <c r="I4203" i="1"/>
  <c r="I4204" i="1"/>
  <c r="I4205" i="1"/>
  <c r="I4206" i="1"/>
  <c r="I4207" i="1"/>
  <c r="I4208" i="1"/>
  <c r="I4209" i="1"/>
  <c r="I4210" i="1"/>
  <c r="I4211" i="1"/>
  <c r="I4212" i="1"/>
  <c r="I4213" i="1"/>
  <c r="I4214" i="1"/>
  <c r="I4215" i="1"/>
  <c r="I4216" i="1"/>
  <c r="I4217" i="1"/>
  <c r="I4218" i="1"/>
  <c r="I4219" i="1"/>
  <c r="I4220" i="1"/>
  <c r="I4221" i="1"/>
  <c r="I4222" i="1"/>
  <c r="I4223" i="1"/>
  <c r="I4224" i="1"/>
  <c r="I4225" i="1"/>
  <c r="I4226" i="1"/>
  <c r="I4227" i="1"/>
  <c r="I4228" i="1"/>
  <c r="I4229" i="1"/>
  <c r="I4230" i="1"/>
  <c r="I4231" i="1"/>
  <c r="I4232" i="1"/>
  <c r="I4233" i="1"/>
  <c r="I4234" i="1"/>
  <c r="I4235" i="1"/>
  <c r="I4236" i="1"/>
  <c r="I4237" i="1"/>
  <c r="I4238" i="1"/>
  <c r="I4239" i="1"/>
  <c r="I4240" i="1"/>
  <c r="I4241" i="1"/>
  <c r="I4242" i="1"/>
  <c r="I4243" i="1"/>
  <c r="I4244" i="1"/>
  <c r="I4245" i="1"/>
  <c r="I4246" i="1"/>
  <c r="I4247" i="1"/>
  <c r="I4248" i="1"/>
  <c r="I4249" i="1"/>
  <c r="I4250" i="1"/>
  <c r="I4251" i="1"/>
  <c r="I4252" i="1"/>
  <c r="I4253" i="1"/>
  <c r="I4254" i="1"/>
  <c r="I4255" i="1"/>
  <c r="I4256" i="1"/>
  <c r="I4257" i="1"/>
  <c r="I4258" i="1"/>
  <c r="I4259" i="1"/>
  <c r="I4260" i="1"/>
  <c r="I4261" i="1"/>
  <c r="I4262" i="1"/>
  <c r="I4263" i="1"/>
  <c r="I4264" i="1"/>
  <c r="I4265" i="1"/>
  <c r="I4266" i="1"/>
  <c r="I4267" i="1"/>
  <c r="I4268" i="1"/>
  <c r="I4269" i="1"/>
  <c r="I4270" i="1"/>
  <c r="I4271" i="1"/>
  <c r="I4272" i="1"/>
  <c r="I4273" i="1"/>
  <c r="I4274" i="1"/>
  <c r="I4275" i="1"/>
  <c r="I4276" i="1"/>
  <c r="I4277" i="1"/>
  <c r="I4278" i="1"/>
  <c r="I4279" i="1"/>
  <c r="I4280" i="1"/>
  <c r="I4281" i="1"/>
  <c r="I4282" i="1"/>
  <c r="I4283" i="1"/>
  <c r="I4284" i="1"/>
  <c r="I4285" i="1"/>
  <c r="I4286" i="1"/>
  <c r="I4287" i="1"/>
  <c r="I4288" i="1"/>
  <c r="I4289" i="1"/>
  <c r="I4290" i="1"/>
  <c r="I4291" i="1"/>
  <c r="I4292" i="1"/>
  <c r="I4293" i="1"/>
  <c r="I4294" i="1"/>
  <c r="I4295" i="1"/>
  <c r="I4296" i="1"/>
  <c r="I4297" i="1"/>
  <c r="I4298" i="1"/>
  <c r="I4299" i="1"/>
  <c r="I4300" i="1"/>
  <c r="I4301" i="1"/>
  <c r="I4302" i="1"/>
  <c r="I4303" i="1"/>
  <c r="I4304" i="1"/>
  <c r="I4305" i="1"/>
  <c r="I4306" i="1"/>
  <c r="I4307" i="1"/>
  <c r="I4308" i="1"/>
  <c r="I4309" i="1"/>
  <c r="I4310" i="1"/>
  <c r="I4311" i="1"/>
  <c r="I4312" i="1"/>
  <c r="I4313" i="1"/>
  <c r="I4314" i="1"/>
  <c r="I4315" i="1"/>
  <c r="I4316" i="1"/>
  <c r="I4317" i="1"/>
  <c r="I4318" i="1"/>
  <c r="I4319" i="1"/>
  <c r="I4320" i="1"/>
  <c r="I4321" i="1"/>
  <c r="I4322" i="1"/>
  <c r="I4323" i="1"/>
  <c r="I4324" i="1"/>
  <c r="I4325" i="1"/>
  <c r="I4326" i="1"/>
  <c r="I4327" i="1"/>
  <c r="I4328" i="1"/>
  <c r="I4329" i="1"/>
  <c r="I4330" i="1"/>
  <c r="I4331" i="1"/>
  <c r="I4332" i="1"/>
  <c r="I4333" i="1"/>
  <c r="I4334" i="1"/>
  <c r="I4335" i="1"/>
  <c r="I4336" i="1"/>
  <c r="I4337" i="1"/>
  <c r="I4338" i="1"/>
  <c r="I4339" i="1"/>
  <c r="I4340" i="1"/>
  <c r="I4341" i="1"/>
  <c r="I4342" i="1"/>
  <c r="I4343" i="1"/>
  <c r="I4344" i="1"/>
  <c r="I4345" i="1"/>
  <c r="I4346" i="1"/>
  <c r="I4347" i="1"/>
  <c r="I4348" i="1"/>
  <c r="I4349" i="1"/>
  <c r="I4350" i="1"/>
  <c r="I4351" i="1"/>
  <c r="I4352" i="1"/>
  <c r="I4353" i="1"/>
  <c r="I4354" i="1"/>
  <c r="I4355" i="1"/>
  <c r="I4356" i="1"/>
  <c r="I4357" i="1"/>
  <c r="I4358" i="1"/>
  <c r="I4359" i="1"/>
  <c r="I4360" i="1"/>
  <c r="I4361" i="1"/>
  <c r="I4362" i="1"/>
  <c r="I4363" i="1"/>
  <c r="I4364" i="1"/>
  <c r="I4365" i="1"/>
  <c r="I4366" i="1"/>
  <c r="I4367" i="1"/>
  <c r="I4368" i="1"/>
  <c r="I4369" i="1"/>
  <c r="I4370" i="1"/>
  <c r="I4371" i="1"/>
  <c r="I4372" i="1"/>
  <c r="I4373" i="1"/>
  <c r="I4374" i="1"/>
  <c r="I4375" i="1"/>
  <c r="I4376" i="1"/>
  <c r="I4377" i="1"/>
  <c r="I4378" i="1"/>
  <c r="I4379" i="1"/>
  <c r="I4380" i="1"/>
  <c r="I4381" i="1"/>
  <c r="I4382" i="1"/>
  <c r="I4383" i="1"/>
  <c r="I4384" i="1"/>
  <c r="I4385" i="1"/>
  <c r="I4386" i="1"/>
  <c r="I4387" i="1"/>
  <c r="I4388" i="1"/>
  <c r="I4389" i="1"/>
  <c r="I4390" i="1"/>
  <c r="I4391" i="1"/>
  <c r="I4392" i="1"/>
  <c r="I4393" i="1"/>
  <c r="I4394" i="1"/>
  <c r="I4395" i="1"/>
  <c r="I4396" i="1"/>
  <c r="I4397" i="1"/>
  <c r="I4398" i="1"/>
  <c r="I4399" i="1"/>
  <c r="I4400" i="1"/>
  <c r="I4401" i="1"/>
  <c r="I4402" i="1"/>
  <c r="I4403" i="1"/>
  <c r="I4404" i="1"/>
  <c r="I4405" i="1"/>
  <c r="I4406" i="1"/>
  <c r="I4407" i="1"/>
  <c r="I4408" i="1"/>
  <c r="I4409" i="1"/>
  <c r="I4410" i="1"/>
  <c r="I4411" i="1"/>
  <c r="I4412" i="1"/>
  <c r="I4413" i="1"/>
  <c r="I4414" i="1"/>
  <c r="I4415" i="1"/>
  <c r="I4416" i="1"/>
  <c r="I4417" i="1"/>
  <c r="I4418" i="1"/>
  <c r="I4419" i="1"/>
  <c r="I4420" i="1"/>
  <c r="I4421" i="1"/>
  <c r="I4422" i="1"/>
  <c r="I4423" i="1"/>
  <c r="I4424" i="1"/>
  <c r="I4425" i="1"/>
  <c r="I4426" i="1"/>
  <c r="I4427" i="1"/>
  <c r="I4428" i="1"/>
  <c r="I4429" i="1"/>
  <c r="I4430" i="1"/>
  <c r="I4431" i="1"/>
  <c r="I4432" i="1"/>
  <c r="I4433" i="1"/>
  <c r="I4434" i="1"/>
  <c r="I4435" i="1"/>
  <c r="I4436" i="1"/>
  <c r="I4437" i="1"/>
  <c r="I4438" i="1"/>
  <c r="I4439" i="1"/>
  <c r="I4440" i="1"/>
  <c r="I4441" i="1"/>
  <c r="I4442" i="1"/>
  <c r="I4443" i="1"/>
  <c r="I4444" i="1"/>
  <c r="I4445" i="1"/>
  <c r="I4446" i="1"/>
  <c r="I4447" i="1"/>
  <c r="I4448" i="1"/>
  <c r="I4449" i="1"/>
  <c r="I4450" i="1"/>
  <c r="I4451" i="1"/>
  <c r="I4452" i="1"/>
  <c r="I4453" i="1"/>
  <c r="I4454" i="1"/>
  <c r="I4455" i="1"/>
  <c r="I4456" i="1"/>
  <c r="I4457" i="1"/>
  <c r="I4458" i="1"/>
  <c r="I4459" i="1"/>
  <c r="I4460" i="1"/>
  <c r="I4461" i="1"/>
  <c r="I4462" i="1"/>
  <c r="I4463" i="1"/>
  <c r="I4464" i="1"/>
  <c r="I4465" i="1"/>
  <c r="I4466" i="1"/>
  <c r="I4467" i="1"/>
  <c r="I4468" i="1"/>
  <c r="I4469" i="1"/>
  <c r="I4470" i="1"/>
  <c r="I4471" i="1"/>
  <c r="I4472" i="1"/>
  <c r="I4473" i="1"/>
  <c r="I4474" i="1"/>
  <c r="I4475" i="1"/>
  <c r="I4476" i="1"/>
  <c r="I4477" i="1"/>
  <c r="I4478" i="1"/>
  <c r="I4479" i="1"/>
  <c r="I4480" i="1"/>
  <c r="I4481" i="1"/>
  <c r="I4482" i="1"/>
  <c r="I4483" i="1"/>
  <c r="I4484" i="1"/>
  <c r="I4485" i="1"/>
  <c r="I4486" i="1"/>
  <c r="I4487" i="1"/>
  <c r="I4488" i="1"/>
  <c r="I4489" i="1"/>
  <c r="I4490" i="1"/>
  <c r="I4491" i="1"/>
  <c r="I4492" i="1"/>
  <c r="I4493" i="1"/>
  <c r="I4494" i="1"/>
  <c r="I4495" i="1"/>
  <c r="I4496" i="1"/>
  <c r="I4497" i="1"/>
  <c r="I4498" i="1"/>
  <c r="I4499" i="1"/>
  <c r="I4500" i="1"/>
  <c r="I4501" i="1"/>
  <c r="I4502" i="1"/>
  <c r="I4503" i="1"/>
  <c r="I4504" i="1"/>
  <c r="I4505" i="1"/>
  <c r="I4506" i="1"/>
  <c r="I4507" i="1"/>
  <c r="I4508" i="1"/>
  <c r="I4509" i="1"/>
  <c r="I4510" i="1"/>
  <c r="I4511" i="1"/>
  <c r="I4512" i="1"/>
  <c r="I4513" i="1"/>
  <c r="I4514" i="1"/>
  <c r="I4515" i="1"/>
  <c r="I4516" i="1"/>
  <c r="I4517" i="1"/>
  <c r="I4518" i="1"/>
  <c r="I4519" i="1"/>
  <c r="I4520" i="1"/>
  <c r="I4521" i="1"/>
  <c r="I4522" i="1"/>
  <c r="I4523" i="1"/>
  <c r="I4524" i="1"/>
  <c r="I4525" i="1"/>
  <c r="I4526" i="1"/>
  <c r="I4527" i="1"/>
  <c r="I4528" i="1"/>
  <c r="I4529" i="1"/>
  <c r="I4530" i="1"/>
  <c r="I4531" i="1"/>
  <c r="I4532" i="1"/>
  <c r="I4533" i="1"/>
  <c r="I4534" i="1"/>
  <c r="I4535" i="1"/>
  <c r="I4536" i="1"/>
  <c r="I4537" i="1"/>
  <c r="I4538" i="1"/>
  <c r="I4539" i="1"/>
  <c r="I4540" i="1"/>
  <c r="I4541" i="1"/>
  <c r="I4542" i="1"/>
  <c r="I4543" i="1"/>
  <c r="I4544" i="1"/>
  <c r="I4545" i="1"/>
  <c r="I4546" i="1"/>
  <c r="I4547" i="1"/>
  <c r="I4548" i="1"/>
  <c r="I4549" i="1"/>
  <c r="I4550" i="1"/>
  <c r="I4551" i="1"/>
  <c r="I4552" i="1"/>
  <c r="I4553" i="1"/>
  <c r="I4554" i="1"/>
  <c r="I4555" i="1"/>
  <c r="I4556" i="1"/>
  <c r="I4557" i="1"/>
  <c r="I4558" i="1"/>
  <c r="I4559" i="1"/>
  <c r="I4560" i="1"/>
  <c r="I4561" i="1"/>
  <c r="I4562" i="1"/>
  <c r="I4563" i="1"/>
  <c r="I4564" i="1"/>
  <c r="I4565" i="1"/>
  <c r="I4566" i="1"/>
  <c r="I4567" i="1"/>
  <c r="I4568" i="1"/>
  <c r="I4569" i="1"/>
  <c r="I4570" i="1"/>
  <c r="I4571" i="1"/>
  <c r="I4572" i="1"/>
  <c r="I4573" i="1"/>
  <c r="I4574" i="1"/>
  <c r="I4575" i="1"/>
  <c r="I4576" i="1"/>
  <c r="I4577" i="1"/>
  <c r="I4578" i="1"/>
  <c r="I4579" i="1"/>
  <c r="I4580" i="1"/>
  <c r="I4581" i="1"/>
  <c r="I4582" i="1"/>
  <c r="I4583" i="1"/>
  <c r="I4584" i="1"/>
  <c r="I4585" i="1"/>
  <c r="I4586" i="1"/>
  <c r="I4587" i="1"/>
  <c r="I4588" i="1"/>
  <c r="I4589" i="1"/>
  <c r="I4590" i="1"/>
  <c r="I4591" i="1"/>
  <c r="I4592" i="1"/>
  <c r="I4593" i="1"/>
  <c r="I4594" i="1"/>
  <c r="I4595" i="1"/>
  <c r="I4596" i="1"/>
  <c r="I4597" i="1"/>
  <c r="I4598" i="1"/>
  <c r="I4599" i="1"/>
  <c r="I4600" i="1"/>
  <c r="I4601" i="1"/>
  <c r="I4602" i="1"/>
  <c r="I4603" i="1"/>
  <c r="I4604" i="1"/>
  <c r="I4605" i="1"/>
  <c r="I4606" i="1"/>
  <c r="I4607" i="1"/>
  <c r="I4608" i="1"/>
  <c r="I4609" i="1"/>
  <c r="I4610" i="1"/>
  <c r="I4611" i="1"/>
  <c r="I4612" i="1"/>
  <c r="I4613" i="1"/>
  <c r="I4614" i="1"/>
  <c r="I4615" i="1"/>
  <c r="I4616" i="1"/>
  <c r="I4617" i="1"/>
  <c r="I4618" i="1"/>
  <c r="I4619" i="1"/>
  <c r="I4620" i="1"/>
  <c r="I4621" i="1"/>
  <c r="I4622" i="1"/>
  <c r="I4623" i="1"/>
  <c r="I4624" i="1"/>
  <c r="I4625" i="1"/>
  <c r="I4626" i="1"/>
  <c r="I4627" i="1"/>
  <c r="I4628" i="1"/>
  <c r="I4629" i="1"/>
  <c r="I4630" i="1"/>
  <c r="I4631" i="1"/>
  <c r="I4632" i="1"/>
  <c r="I4633" i="1"/>
  <c r="I4634" i="1"/>
  <c r="I4635" i="1"/>
  <c r="I4636" i="1"/>
  <c r="I4637" i="1"/>
  <c r="I4638" i="1"/>
  <c r="I4639" i="1"/>
  <c r="I4640" i="1"/>
  <c r="I4641" i="1"/>
  <c r="I4642" i="1"/>
  <c r="I4643" i="1"/>
  <c r="I4644" i="1"/>
  <c r="I4645" i="1"/>
  <c r="I4646" i="1"/>
  <c r="I4647" i="1"/>
  <c r="I4648" i="1"/>
  <c r="I4649" i="1"/>
  <c r="I4650" i="1"/>
  <c r="I4651" i="1"/>
  <c r="I4652" i="1"/>
  <c r="I4653" i="1"/>
  <c r="I4654" i="1"/>
  <c r="I4655" i="1"/>
  <c r="I4656" i="1"/>
  <c r="I4657" i="1"/>
  <c r="I4658" i="1"/>
  <c r="I4659" i="1"/>
  <c r="I4660" i="1"/>
  <c r="I4661" i="1"/>
  <c r="I4662" i="1"/>
  <c r="I4663" i="1"/>
  <c r="I4664" i="1"/>
  <c r="I4665" i="1"/>
  <c r="I4666" i="1"/>
  <c r="I4667" i="1"/>
  <c r="I4668" i="1"/>
  <c r="I4669" i="1"/>
  <c r="I4670" i="1"/>
  <c r="I4671" i="1"/>
  <c r="I4672" i="1"/>
  <c r="I4673" i="1"/>
  <c r="I4674" i="1"/>
  <c r="I4675" i="1"/>
  <c r="I4676" i="1"/>
  <c r="I4677" i="1"/>
  <c r="I4678" i="1"/>
  <c r="I4679" i="1"/>
  <c r="I4680" i="1"/>
  <c r="I4681" i="1"/>
  <c r="I4682" i="1"/>
  <c r="I4683" i="1"/>
  <c r="I4684" i="1"/>
  <c r="I4685" i="1"/>
  <c r="I4686" i="1"/>
  <c r="I4687" i="1"/>
  <c r="I4688" i="1"/>
  <c r="I4689" i="1"/>
  <c r="I4690" i="1"/>
  <c r="I4691" i="1"/>
  <c r="I4692" i="1"/>
  <c r="I4693" i="1"/>
  <c r="I4694" i="1"/>
  <c r="I4695" i="1"/>
  <c r="I4696" i="1"/>
  <c r="I4697" i="1"/>
  <c r="I4698" i="1"/>
  <c r="I4699" i="1"/>
  <c r="I4700" i="1"/>
  <c r="I4701" i="1"/>
  <c r="I4702" i="1"/>
  <c r="I4703" i="1"/>
  <c r="I4704" i="1"/>
  <c r="I4705" i="1"/>
  <c r="I4706" i="1"/>
  <c r="I4707" i="1"/>
  <c r="I4708" i="1"/>
  <c r="I4709" i="1"/>
  <c r="I4710" i="1"/>
  <c r="I4711" i="1"/>
  <c r="I4712" i="1"/>
  <c r="I4713" i="1"/>
  <c r="I4714" i="1"/>
  <c r="I4715" i="1"/>
  <c r="I4716" i="1"/>
  <c r="I4717" i="1"/>
  <c r="I4718" i="1"/>
  <c r="I4719" i="1"/>
  <c r="I4720" i="1"/>
  <c r="I4721" i="1"/>
  <c r="I4722" i="1"/>
  <c r="I4723" i="1"/>
  <c r="I4724" i="1"/>
  <c r="I4725" i="1"/>
  <c r="I4726" i="1"/>
  <c r="I4727" i="1"/>
  <c r="I4728" i="1"/>
  <c r="I4729" i="1"/>
  <c r="I4730" i="1"/>
  <c r="I4731" i="1"/>
  <c r="I4732" i="1"/>
  <c r="I4733" i="1"/>
  <c r="I4734" i="1"/>
  <c r="I4735" i="1"/>
  <c r="I4736" i="1"/>
  <c r="I4737" i="1"/>
  <c r="I4738" i="1"/>
  <c r="I4739" i="1"/>
  <c r="I4740" i="1"/>
  <c r="I4741" i="1"/>
  <c r="I4742" i="1"/>
  <c r="I4743" i="1"/>
  <c r="I4744" i="1"/>
  <c r="I4745" i="1"/>
  <c r="I4746" i="1"/>
  <c r="I4747" i="1"/>
  <c r="I4748" i="1"/>
  <c r="I4749" i="1"/>
  <c r="I4750" i="1"/>
  <c r="I4751" i="1"/>
  <c r="I4752" i="1"/>
  <c r="I4753" i="1"/>
  <c r="I4754" i="1"/>
  <c r="I4755" i="1"/>
  <c r="I4756" i="1"/>
  <c r="I4757" i="1"/>
  <c r="I4758" i="1"/>
  <c r="I4759" i="1"/>
  <c r="I4760" i="1"/>
  <c r="I4761" i="1"/>
  <c r="I4762" i="1"/>
  <c r="I4763" i="1"/>
  <c r="I4764" i="1"/>
  <c r="I4765" i="1"/>
  <c r="I4766" i="1"/>
  <c r="I4767" i="1"/>
  <c r="I4768" i="1"/>
  <c r="I4769" i="1"/>
  <c r="I4770" i="1"/>
  <c r="I4771" i="1"/>
  <c r="I4772" i="1"/>
  <c r="I4773" i="1"/>
  <c r="I4774" i="1"/>
  <c r="I4775" i="1"/>
  <c r="I4776" i="1"/>
  <c r="I4777" i="1"/>
  <c r="I4778" i="1"/>
  <c r="I4779" i="1"/>
  <c r="I4780" i="1"/>
  <c r="I4781" i="1"/>
  <c r="I4782" i="1"/>
  <c r="I4783" i="1"/>
  <c r="I4784" i="1"/>
  <c r="I4785" i="1"/>
  <c r="I4786" i="1"/>
  <c r="I4787" i="1"/>
  <c r="I4788" i="1"/>
  <c r="I4789" i="1"/>
  <c r="I4790" i="1"/>
  <c r="I4791" i="1"/>
  <c r="I4792" i="1"/>
  <c r="I4793" i="1"/>
  <c r="I4794" i="1"/>
  <c r="I4795" i="1"/>
  <c r="I4796" i="1"/>
  <c r="I4797" i="1"/>
  <c r="I4798" i="1"/>
  <c r="I4799" i="1"/>
  <c r="I4800" i="1"/>
  <c r="I4801" i="1"/>
  <c r="I4802" i="1"/>
  <c r="I4803" i="1"/>
  <c r="I4804" i="1"/>
  <c r="I4805" i="1"/>
  <c r="I4806" i="1"/>
  <c r="I4807" i="1"/>
  <c r="I4808" i="1"/>
  <c r="I4809" i="1"/>
  <c r="I4810" i="1"/>
  <c r="I4811" i="1"/>
  <c r="I4812" i="1"/>
  <c r="I4813" i="1"/>
  <c r="I4814" i="1"/>
  <c r="I4815" i="1"/>
  <c r="I4816" i="1"/>
  <c r="I4817" i="1"/>
  <c r="I4818" i="1"/>
  <c r="I4819" i="1"/>
  <c r="I4820" i="1"/>
  <c r="I4821" i="1"/>
  <c r="I4822" i="1"/>
  <c r="I4823" i="1"/>
  <c r="I4824" i="1"/>
  <c r="I4825" i="1"/>
  <c r="I4826" i="1"/>
  <c r="I4827" i="1"/>
  <c r="I4828" i="1"/>
  <c r="I4829" i="1"/>
  <c r="I4830" i="1"/>
  <c r="I4831" i="1"/>
  <c r="I4832" i="1"/>
  <c r="I4833" i="1"/>
  <c r="I4834" i="1"/>
  <c r="I4835" i="1"/>
  <c r="I4836" i="1"/>
  <c r="I4837" i="1"/>
  <c r="I4838" i="1"/>
  <c r="I4839" i="1"/>
  <c r="I4840" i="1"/>
  <c r="I4841" i="1"/>
  <c r="I4842" i="1"/>
  <c r="I4843" i="1"/>
  <c r="I4844" i="1"/>
  <c r="I4845" i="1"/>
  <c r="I4846" i="1"/>
  <c r="I4847" i="1"/>
  <c r="I4848" i="1"/>
  <c r="I4849" i="1"/>
  <c r="I4850" i="1"/>
  <c r="I4851" i="1"/>
  <c r="I4852" i="1"/>
  <c r="I4853" i="1"/>
  <c r="I4854" i="1"/>
  <c r="I4855" i="1"/>
  <c r="I4856" i="1"/>
  <c r="I4857" i="1"/>
  <c r="I4858" i="1"/>
  <c r="I4859" i="1"/>
  <c r="I4860" i="1"/>
  <c r="I4861" i="1"/>
  <c r="I4862" i="1"/>
  <c r="I4863" i="1"/>
  <c r="I4864" i="1"/>
  <c r="I4865" i="1"/>
  <c r="I4866" i="1"/>
  <c r="I4867" i="1"/>
  <c r="I4868" i="1"/>
  <c r="I4869" i="1"/>
  <c r="I4870" i="1"/>
  <c r="I4871" i="1"/>
  <c r="I4872" i="1"/>
  <c r="I4873" i="1"/>
  <c r="I4874" i="1"/>
  <c r="I4875" i="1"/>
  <c r="I4876" i="1"/>
  <c r="I4877" i="1"/>
  <c r="I4878" i="1"/>
  <c r="I4879" i="1"/>
  <c r="I4880" i="1"/>
  <c r="I4881" i="1"/>
  <c r="I4882" i="1"/>
  <c r="I4883" i="1"/>
  <c r="I4884" i="1"/>
  <c r="I4885" i="1"/>
  <c r="I4886" i="1"/>
  <c r="I4887" i="1"/>
  <c r="I4888" i="1"/>
  <c r="I4889" i="1"/>
  <c r="I4890" i="1"/>
  <c r="I4891" i="1"/>
  <c r="I4892" i="1"/>
  <c r="I4893" i="1"/>
  <c r="I4894" i="1"/>
  <c r="I4895" i="1"/>
  <c r="I4896" i="1"/>
  <c r="I4897" i="1"/>
  <c r="I4898" i="1"/>
  <c r="I4899" i="1"/>
  <c r="I4900" i="1"/>
  <c r="I4901" i="1"/>
  <c r="I4902" i="1"/>
  <c r="I4903" i="1"/>
  <c r="I4904" i="1"/>
  <c r="I4905" i="1"/>
  <c r="I4906" i="1"/>
  <c r="I4907" i="1"/>
  <c r="I4908" i="1"/>
  <c r="I4909" i="1"/>
  <c r="I4910" i="1"/>
  <c r="I4911" i="1"/>
  <c r="I4912" i="1"/>
  <c r="I4913" i="1"/>
  <c r="I4914" i="1"/>
  <c r="I4915" i="1"/>
  <c r="I4916" i="1"/>
  <c r="I4917" i="1"/>
  <c r="I4918" i="1"/>
  <c r="I4919" i="1"/>
  <c r="I4920" i="1"/>
  <c r="I4921" i="1"/>
  <c r="I4922" i="1"/>
  <c r="I4923" i="1"/>
  <c r="I4924" i="1"/>
  <c r="I4925" i="1"/>
  <c r="I4926" i="1"/>
  <c r="I4927" i="1"/>
  <c r="I4928" i="1"/>
  <c r="I4929" i="1"/>
  <c r="I4930" i="1"/>
  <c r="I4931" i="1"/>
  <c r="I4932" i="1"/>
  <c r="I4933" i="1"/>
  <c r="I4934" i="1"/>
  <c r="I4935" i="1"/>
  <c r="I4936" i="1"/>
  <c r="I4937" i="1"/>
  <c r="I4938" i="1"/>
  <c r="I4939" i="1"/>
  <c r="I4940" i="1"/>
  <c r="I4941" i="1"/>
  <c r="I4942" i="1"/>
  <c r="I4943" i="1"/>
  <c r="I4944" i="1"/>
  <c r="I4945" i="1"/>
  <c r="I4946" i="1"/>
  <c r="I4947" i="1"/>
  <c r="I4948" i="1"/>
  <c r="I4949" i="1"/>
  <c r="I4950" i="1"/>
  <c r="I4951" i="1"/>
  <c r="I4952" i="1"/>
  <c r="I4953" i="1"/>
  <c r="I4954" i="1"/>
  <c r="I4955" i="1"/>
  <c r="I4956" i="1"/>
  <c r="I4957" i="1"/>
  <c r="I4958" i="1"/>
  <c r="I4959" i="1"/>
  <c r="I4960" i="1"/>
  <c r="I4961" i="1"/>
  <c r="I4962" i="1"/>
  <c r="I4963" i="1"/>
  <c r="I4964" i="1"/>
  <c r="I4965" i="1"/>
  <c r="I4966" i="1"/>
  <c r="I4967" i="1"/>
  <c r="I4968" i="1"/>
  <c r="I4969" i="1"/>
  <c r="I4970" i="1"/>
  <c r="I4971" i="1"/>
  <c r="I4972" i="1"/>
  <c r="I4973" i="1"/>
  <c r="I4974" i="1"/>
  <c r="I4975" i="1"/>
  <c r="I4976" i="1"/>
  <c r="I4977" i="1"/>
  <c r="I4978" i="1"/>
  <c r="I4979" i="1"/>
  <c r="I4980" i="1"/>
  <c r="I4981" i="1"/>
  <c r="I4982" i="1"/>
  <c r="I4983" i="1"/>
  <c r="I4984" i="1"/>
  <c r="I4985" i="1"/>
  <c r="I4986" i="1"/>
  <c r="I4987" i="1"/>
  <c r="I4988" i="1"/>
  <c r="I4989" i="1"/>
  <c r="I4990" i="1"/>
  <c r="I4991" i="1"/>
  <c r="I4992" i="1"/>
  <c r="I4993" i="1"/>
  <c r="I4994" i="1"/>
  <c r="I4995" i="1"/>
  <c r="I4996" i="1"/>
  <c r="I4997" i="1"/>
  <c r="I4998" i="1"/>
  <c r="I4999" i="1"/>
  <c r="I5000" i="1"/>
  <c r="I5001" i="1"/>
  <c r="I5002" i="1"/>
  <c r="I5003" i="1"/>
  <c r="I5004" i="1"/>
  <c r="I5005" i="1"/>
  <c r="I5006" i="1"/>
  <c r="I5007" i="1"/>
  <c r="I5008" i="1"/>
  <c r="I5009" i="1"/>
  <c r="I5010" i="1"/>
  <c r="I5011" i="1"/>
  <c r="I5012" i="1"/>
  <c r="I5013" i="1"/>
  <c r="I5014" i="1"/>
  <c r="I5015" i="1"/>
  <c r="I5016" i="1"/>
  <c r="I5017" i="1"/>
  <c r="I5018" i="1"/>
  <c r="I5019" i="1"/>
  <c r="I5020" i="1"/>
  <c r="I5021" i="1"/>
  <c r="I5022" i="1"/>
  <c r="I5023" i="1"/>
  <c r="I5024" i="1"/>
  <c r="I5025" i="1"/>
  <c r="I5026" i="1"/>
  <c r="I5027" i="1"/>
  <c r="I5028" i="1"/>
  <c r="I5029" i="1"/>
  <c r="I5030" i="1"/>
  <c r="I5031" i="1"/>
  <c r="I5032" i="1"/>
  <c r="I5033" i="1"/>
  <c r="I5034" i="1"/>
  <c r="I5035" i="1"/>
  <c r="I5036" i="1"/>
  <c r="I5037" i="1"/>
  <c r="I5038" i="1"/>
  <c r="I5039" i="1"/>
  <c r="I5040" i="1"/>
  <c r="I5041" i="1"/>
  <c r="I5042" i="1"/>
  <c r="I5043" i="1"/>
  <c r="I5044" i="1"/>
  <c r="I5045" i="1"/>
  <c r="I5046" i="1"/>
  <c r="I5047" i="1"/>
  <c r="I5048" i="1"/>
  <c r="I5049" i="1"/>
  <c r="I5050" i="1"/>
  <c r="I5051" i="1"/>
  <c r="I5052" i="1"/>
  <c r="I5053" i="1"/>
  <c r="I5054" i="1"/>
  <c r="I5055" i="1"/>
  <c r="I5056" i="1"/>
  <c r="I5057" i="1"/>
  <c r="I5058" i="1"/>
  <c r="I5059" i="1"/>
  <c r="I5060" i="1"/>
  <c r="I5061" i="1"/>
  <c r="I5062" i="1"/>
  <c r="I5063" i="1"/>
  <c r="I5064" i="1"/>
  <c r="I5065" i="1"/>
  <c r="I5066" i="1"/>
  <c r="I5067" i="1"/>
  <c r="I5068" i="1"/>
  <c r="I5069" i="1"/>
  <c r="I5070" i="1"/>
  <c r="I5071" i="1"/>
  <c r="I5072" i="1"/>
  <c r="I5073" i="1"/>
  <c r="I5074" i="1"/>
  <c r="I5075" i="1"/>
  <c r="I5076" i="1"/>
  <c r="I5077" i="1"/>
  <c r="I5078" i="1"/>
  <c r="I5079" i="1"/>
  <c r="I5080" i="1"/>
  <c r="I5081" i="1"/>
  <c r="I5082" i="1"/>
  <c r="I5083" i="1"/>
  <c r="I5084" i="1"/>
  <c r="I5085" i="1"/>
  <c r="I5086" i="1"/>
  <c r="I5087" i="1"/>
  <c r="I5088" i="1"/>
  <c r="I5089" i="1"/>
  <c r="I5090" i="1"/>
  <c r="I5091" i="1"/>
  <c r="I5092" i="1"/>
  <c r="I5093" i="1"/>
  <c r="I5094" i="1"/>
  <c r="I5095" i="1"/>
  <c r="I5096" i="1"/>
  <c r="I5097" i="1"/>
  <c r="I5098" i="1"/>
  <c r="I5099" i="1"/>
  <c r="I5100" i="1"/>
  <c r="I5101" i="1"/>
  <c r="I5102" i="1"/>
  <c r="I5103" i="1"/>
  <c r="I5104" i="1"/>
  <c r="I5105" i="1"/>
  <c r="I5106" i="1"/>
  <c r="I5107" i="1"/>
  <c r="I5108" i="1"/>
  <c r="I5109" i="1"/>
  <c r="I5110" i="1"/>
  <c r="I5111" i="1"/>
  <c r="I5112" i="1"/>
  <c r="I5113" i="1"/>
  <c r="I5114" i="1"/>
  <c r="I5115" i="1"/>
  <c r="I5116" i="1"/>
  <c r="I5117" i="1"/>
  <c r="I5118" i="1"/>
  <c r="I5119" i="1"/>
  <c r="I5120" i="1"/>
  <c r="I5121" i="1"/>
  <c r="I5122" i="1"/>
  <c r="I5123" i="1"/>
  <c r="I5124" i="1"/>
  <c r="I5125" i="1"/>
  <c r="I5126" i="1"/>
  <c r="I5127" i="1"/>
  <c r="I5128" i="1"/>
  <c r="I5129" i="1"/>
  <c r="I5130" i="1"/>
  <c r="I5131" i="1"/>
  <c r="I5132" i="1"/>
  <c r="I5133" i="1"/>
  <c r="I5134" i="1"/>
  <c r="I5135" i="1"/>
  <c r="I5136" i="1"/>
  <c r="I5137" i="1"/>
  <c r="I5138" i="1"/>
  <c r="I5139" i="1"/>
  <c r="I5140" i="1"/>
  <c r="I5141" i="1"/>
  <c r="I5142" i="1"/>
  <c r="I5143" i="1"/>
  <c r="I5144" i="1"/>
  <c r="I5145" i="1"/>
  <c r="I5146" i="1"/>
  <c r="I5147" i="1"/>
  <c r="I5148" i="1"/>
  <c r="I5149" i="1"/>
  <c r="I5150" i="1"/>
  <c r="I5151" i="1"/>
  <c r="I5152" i="1"/>
  <c r="I5153" i="1"/>
  <c r="I5154" i="1"/>
  <c r="I5155" i="1"/>
  <c r="I5156" i="1"/>
  <c r="I5157" i="1"/>
  <c r="I5158" i="1"/>
  <c r="I5159" i="1"/>
  <c r="I5160" i="1"/>
  <c r="I5161" i="1"/>
  <c r="I5162" i="1"/>
  <c r="I5163" i="1"/>
  <c r="I5164" i="1"/>
  <c r="I5165" i="1"/>
  <c r="I5166" i="1"/>
  <c r="I5167" i="1"/>
  <c r="I5168" i="1"/>
  <c r="I5169" i="1"/>
  <c r="I5170" i="1"/>
  <c r="I5171" i="1"/>
  <c r="I5172" i="1"/>
  <c r="I5173" i="1"/>
  <c r="I5174" i="1"/>
  <c r="I5175" i="1"/>
  <c r="I5176" i="1"/>
  <c r="I5177" i="1"/>
  <c r="I5178" i="1"/>
  <c r="I5179" i="1"/>
  <c r="I5180" i="1"/>
  <c r="I5181" i="1"/>
  <c r="I5182" i="1"/>
  <c r="I5183" i="1"/>
  <c r="I5184" i="1"/>
  <c r="I5185" i="1"/>
  <c r="I5186" i="1"/>
  <c r="I5187" i="1"/>
  <c r="I5188" i="1"/>
  <c r="I5189" i="1"/>
  <c r="I5190" i="1"/>
  <c r="I5191" i="1"/>
  <c r="I5192" i="1"/>
  <c r="I5193" i="1"/>
  <c r="I5194" i="1"/>
  <c r="I5195" i="1"/>
  <c r="I5196" i="1"/>
  <c r="I5197" i="1"/>
  <c r="I5198" i="1"/>
  <c r="I5199" i="1"/>
  <c r="I5200" i="1"/>
  <c r="I5201" i="1"/>
  <c r="I5202" i="1"/>
  <c r="I5203" i="1"/>
  <c r="I5204" i="1"/>
  <c r="I5205" i="1"/>
  <c r="I5206" i="1"/>
  <c r="I5207" i="1"/>
  <c r="I5208" i="1"/>
  <c r="I5209" i="1"/>
  <c r="I5210" i="1"/>
  <c r="I5211" i="1"/>
  <c r="I5212" i="1"/>
  <c r="I5213" i="1"/>
  <c r="I5214" i="1"/>
  <c r="I5215" i="1"/>
  <c r="I5216" i="1"/>
  <c r="I5217" i="1"/>
  <c r="I5218" i="1"/>
  <c r="I5219" i="1"/>
  <c r="I5220" i="1"/>
  <c r="I5221" i="1"/>
  <c r="I5222" i="1"/>
  <c r="I5223" i="1"/>
  <c r="I5224" i="1"/>
  <c r="I5225" i="1"/>
  <c r="I5226" i="1"/>
  <c r="I5227" i="1"/>
  <c r="I5228" i="1"/>
  <c r="I5229" i="1"/>
  <c r="I5230" i="1"/>
  <c r="I5231" i="1"/>
  <c r="I5232" i="1"/>
  <c r="I5233" i="1"/>
  <c r="I5234" i="1"/>
  <c r="I5235" i="1"/>
  <c r="I5236" i="1"/>
  <c r="I5237" i="1"/>
  <c r="I5238" i="1"/>
  <c r="I5239" i="1"/>
  <c r="I5240" i="1"/>
  <c r="I5241" i="1"/>
  <c r="I5242" i="1"/>
  <c r="I5243" i="1"/>
  <c r="I5244" i="1"/>
  <c r="I5245" i="1"/>
  <c r="I5246" i="1"/>
  <c r="I5247" i="1"/>
  <c r="I5248" i="1"/>
  <c r="I5249" i="1"/>
  <c r="I5250" i="1"/>
  <c r="I5251" i="1"/>
  <c r="I5252" i="1"/>
  <c r="I5253" i="1"/>
  <c r="I5254" i="1"/>
  <c r="I5255" i="1"/>
  <c r="I5256" i="1"/>
  <c r="I5257" i="1"/>
  <c r="I5258" i="1"/>
  <c r="I5259" i="1"/>
  <c r="I5260" i="1"/>
  <c r="I5261" i="1"/>
  <c r="I5262" i="1"/>
  <c r="I5263" i="1"/>
  <c r="I5264" i="1"/>
  <c r="I5265" i="1"/>
  <c r="I5266" i="1"/>
  <c r="I5267" i="1"/>
  <c r="I5268" i="1"/>
  <c r="I5269" i="1"/>
  <c r="I5270" i="1"/>
  <c r="I5271" i="1"/>
  <c r="I5272" i="1"/>
  <c r="I5273" i="1"/>
  <c r="I5274" i="1"/>
  <c r="I5275" i="1"/>
  <c r="I5276" i="1"/>
  <c r="I5277" i="1"/>
  <c r="I5278" i="1"/>
  <c r="I5279" i="1"/>
  <c r="I5280" i="1"/>
  <c r="I5281" i="1"/>
  <c r="I5282" i="1"/>
  <c r="I5283" i="1"/>
  <c r="I5284" i="1"/>
  <c r="I5285" i="1"/>
  <c r="I5286" i="1"/>
  <c r="I5287" i="1"/>
  <c r="I5288" i="1"/>
  <c r="I5289" i="1"/>
  <c r="I5290" i="1"/>
  <c r="I5291" i="1"/>
  <c r="I5292" i="1"/>
  <c r="I5293" i="1"/>
  <c r="I5294" i="1"/>
  <c r="I5295" i="1"/>
  <c r="I5296" i="1"/>
  <c r="I5297" i="1"/>
  <c r="I5298" i="1"/>
  <c r="I5299" i="1"/>
  <c r="I5300" i="1"/>
  <c r="I5301" i="1"/>
  <c r="I5302" i="1"/>
  <c r="I5303" i="1"/>
  <c r="I5304" i="1"/>
  <c r="I5305" i="1"/>
  <c r="I5306" i="1"/>
  <c r="I5307" i="1"/>
  <c r="I5308" i="1"/>
  <c r="I5309" i="1"/>
  <c r="I5310" i="1"/>
  <c r="I5311" i="1"/>
  <c r="I5312" i="1"/>
  <c r="I5313" i="1"/>
  <c r="I5314" i="1"/>
  <c r="I5315" i="1"/>
  <c r="I5316" i="1"/>
  <c r="I5317" i="1"/>
  <c r="I5318" i="1"/>
  <c r="I5319" i="1"/>
  <c r="I5320" i="1"/>
  <c r="I5321" i="1"/>
  <c r="I5322" i="1"/>
  <c r="I5323" i="1"/>
  <c r="I5324" i="1"/>
  <c r="I5325" i="1"/>
  <c r="I5326" i="1"/>
  <c r="I5327" i="1"/>
  <c r="I5328" i="1"/>
  <c r="I5329" i="1"/>
  <c r="I5330" i="1"/>
  <c r="I5331" i="1"/>
  <c r="I5332" i="1"/>
  <c r="I5333" i="1"/>
  <c r="I5334" i="1"/>
  <c r="I5335" i="1"/>
  <c r="I5336" i="1"/>
  <c r="I5337" i="1"/>
  <c r="I5338" i="1"/>
  <c r="I5339" i="1"/>
  <c r="I5340" i="1"/>
  <c r="I5341" i="1"/>
  <c r="I5342" i="1"/>
  <c r="I5343" i="1"/>
  <c r="I5344" i="1"/>
  <c r="I5345" i="1"/>
  <c r="I5346" i="1"/>
  <c r="I5347" i="1"/>
  <c r="I5348" i="1"/>
  <c r="I5349" i="1"/>
  <c r="I5350" i="1"/>
  <c r="I5351" i="1"/>
  <c r="I5352" i="1"/>
  <c r="I5353" i="1"/>
  <c r="I5354" i="1"/>
  <c r="I5355" i="1"/>
  <c r="I5356" i="1"/>
  <c r="I5357" i="1"/>
  <c r="I5358" i="1"/>
  <c r="I5359" i="1"/>
  <c r="I5360" i="1"/>
  <c r="I5361" i="1"/>
  <c r="I5362" i="1"/>
  <c r="I5363" i="1"/>
  <c r="I5364" i="1"/>
  <c r="I5365" i="1"/>
  <c r="I5366" i="1"/>
  <c r="I5367" i="1"/>
  <c r="I5368" i="1"/>
  <c r="I5369" i="1"/>
  <c r="I5370" i="1"/>
  <c r="I5371" i="1"/>
  <c r="I5372" i="1"/>
  <c r="I5373" i="1"/>
  <c r="I5374" i="1"/>
  <c r="I5375" i="1"/>
  <c r="I5376" i="1"/>
  <c r="I5377" i="1"/>
  <c r="I5378" i="1"/>
  <c r="I5379" i="1"/>
  <c r="I5380" i="1"/>
  <c r="I5381" i="1"/>
  <c r="I5382" i="1"/>
  <c r="I5383" i="1"/>
  <c r="I5384" i="1"/>
  <c r="I5385" i="1"/>
  <c r="I5386" i="1"/>
  <c r="I5387" i="1"/>
  <c r="I5388" i="1"/>
  <c r="I5389" i="1"/>
  <c r="I5390" i="1"/>
  <c r="I5391" i="1"/>
  <c r="I5392" i="1"/>
  <c r="I5393" i="1"/>
  <c r="I5394" i="1"/>
  <c r="I5395" i="1"/>
  <c r="I5396" i="1"/>
  <c r="I5397" i="1"/>
  <c r="I5398" i="1"/>
  <c r="I5399" i="1"/>
  <c r="I5400" i="1"/>
  <c r="I5401" i="1"/>
  <c r="I5402" i="1"/>
  <c r="I5403" i="1"/>
  <c r="I5404" i="1"/>
  <c r="I5405" i="1"/>
  <c r="I5406" i="1"/>
  <c r="I5407" i="1"/>
  <c r="I5408" i="1"/>
  <c r="I5409" i="1"/>
  <c r="I5410" i="1"/>
  <c r="I5411" i="1"/>
  <c r="I5412" i="1"/>
  <c r="I5413" i="1"/>
  <c r="I5414" i="1"/>
  <c r="I5415" i="1"/>
  <c r="I5416" i="1"/>
  <c r="I5417" i="1"/>
  <c r="I5418" i="1"/>
  <c r="I5419" i="1"/>
  <c r="I5420" i="1"/>
  <c r="I5421" i="1"/>
  <c r="I5422" i="1"/>
  <c r="I5423" i="1"/>
  <c r="I5424" i="1"/>
  <c r="I5425" i="1"/>
  <c r="I5426" i="1"/>
  <c r="I5427" i="1"/>
  <c r="I5428" i="1"/>
  <c r="I5429" i="1"/>
  <c r="I5430" i="1"/>
  <c r="I5431" i="1"/>
  <c r="I5432" i="1"/>
  <c r="I5433" i="1"/>
  <c r="I5434" i="1"/>
  <c r="I5435" i="1"/>
  <c r="I5436" i="1"/>
  <c r="I5437" i="1"/>
  <c r="I5438" i="1"/>
  <c r="I5439" i="1"/>
  <c r="I5440" i="1"/>
  <c r="I5441" i="1"/>
  <c r="I5442" i="1"/>
  <c r="I5443" i="1"/>
  <c r="I5444" i="1"/>
  <c r="I5445" i="1"/>
  <c r="I5446" i="1"/>
  <c r="I5447" i="1"/>
  <c r="I5448" i="1"/>
  <c r="I5449" i="1"/>
  <c r="I5450" i="1"/>
  <c r="I5451" i="1"/>
  <c r="I5452" i="1"/>
  <c r="I5453" i="1"/>
  <c r="I5454" i="1"/>
  <c r="I5455" i="1"/>
  <c r="I5456" i="1"/>
  <c r="I5457" i="1"/>
  <c r="I5458" i="1"/>
  <c r="I5459" i="1"/>
  <c r="I5460" i="1"/>
  <c r="I5461" i="1"/>
  <c r="I5462" i="1"/>
  <c r="I5463" i="1"/>
  <c r="I5464" i="1"/>
  <c r="I5465" i="1"/>
  <c r="I5466" i="1"/>
  <c r="I5467" i="1"/>
  <c r="I5468" i="1"/>
  <c r="I5469" i="1"/>
  <c r="I5470" i="1"/>
  <c r="I5471" i="1"/>
  <c r="I5472" i="1"/>
  <c r="I5473" i="1"/>
  <c r="I5474" i="1"/>
  <c r="I5475" i="1"/>
  <c r="I5476" i="1"/>
  <c r="I5477" i="1"/>
  <c r="I5478" i="1"/>
  <c r="I5479" i="1"/>
  <c r="I5480" i="1"/>
  <c r="I5481" i="1"/>
  <c r="I5482" i="1"/>
  <c r="I5483" i="1"/>
  <c r="I5484" i="1"/>
  <c r="I5485" i="1"/>
  <c r="I5486" i="1"/>
  <c r="I5487" i="1"/>
  <c r="I5488" i="1"/>
  <c r="I5489" i="1"/>
  <c r="I5490" i="1"/>
  <c r="I5491" i="1"/>
  <c r="I5492" i="1"/>
  <c r="I5493" i="1"/>
  <c r="I5494" i="1"/>
  <c r="I5495" i="1"/>
  <c r="I5496" i="1"/>
  <c r="I5497" i="1"/>
  <c r="I5498" i="1"/>
  <c r="I5499" i="1"/>
  <c r="I5500" i="1"/>
  <c r="I5501" i="1"/>
  <c r="I5502" i="1"/>
  <c r="I5503" i="1"/>
  <c r="I5504" i="1"/>
  <c r="I5505" i="1"/>
  <c r="I5506" i="1"/>
  <c r="I5507" i="1"/>
  <c r="I5508" i="1"/>
  <c r="I5509" i="1"/>
  <c r="I5510" i="1"/>
  <c r="I5511" i="1"/>
  <c r="I5512" i="1"/>
  <c r="I5513" i="1"/>
  <c r="I5514" i="1"/>
  <c r="I5515" i="1"/>
  <c r="I5516" i="1"/>
  <c r="I5517" i="1"/>
  <c r="I5518" i="1"/>
  <c r="I5519" i="1"/>
  <c r="I5520" i="1"/>
  <c r="I5521" i="1"/>
  <c r="I5522" i="1"/>
  <c r="I5523" i="1"/>
  <c r="I5524" i="1"/>
  <c r="I5525" i="1"/>
  <c r="I5526" i="1"/>
  <c r="I5527" i="1"/>
  <c r="I5528" i="1"/>
  <c r="I5529" i="1"/>
  <c r="I5530" i="1"/>
  <c r="I5531" i="1"/>
  <c r="I5532" i="1"/>
  <c r="I5533" i="1"/>
  <c r="I5534" i="1"/>
  <c r="I5535" i="1"/>
  <c r="I5536" i="1"/>
  <c r="I5537" i="1"/>
  <c r="I5538" i="1"/>
  <c r="I5539" i="1"/>
  <c r="I5540" i="1"/>
  <c r="I5541" i="1"/>
  <c r="I5542" i="1"/>
  <c r="I5543" i="1"/>
  <c r="I5544" i="1"/>
  <c r="I5545" i="1"/>
  <c r="I5546" i="1"/>
  <c r="I5547" i="1"/>
  <c r="I5548" i="1"/>
  <c r="I5549" i="1"/>
  <c r="I5550" i="1"/>
  <c r="I5551" i="1"/>
  <c r="I5552" i="1"/>
  <c r="I5553" i="1"/>
  <c r="I5554" i="1"/>
  <c r="I5555" i="1"/>
  <c r="I5556" i="1"/>
  <c r="I5557" i="1"/>
  <c r="I5558" i="1"/>
  <c r="I5559" i="1"/>
  <c r="I5560" i="1"/>
  <c r="I5561" i="1"/>
  <c r="I5562" i="1"/>
  <c r="I5563" i="1"/>
  <c r="I5564" i="1"/>
  <c r="I5565" i="1"/>
  <c r="I5566" i="1"/>
  <c r="I5567" i="1"/>
  <c r="I5568" i="1"/>
  <c r="I5569" i="1"/>
  <c r="I5570" i="1"/>
  <c r="I5571" i="1"/>
  <c r="I5572" i="1"/>
  <c r="I5573" i="1"/>
  <c r="I5574" i="1"/>
  <c r="I5575" i="1"/>
  <c r="I5576" i="1"/>
  <c r="I5577" i="1"/>
  <c r="I5578" i="1"/>
  <c r="I5579" i="1"/>
  <c r="I5580" i="1"/>
  <c r="I5581" i="1"/>
  <c r="I5582" i="1"/>
  <c r="I5583" i="1"/>
  <c r="I5584" i="1"/>
  <c r="I5585" i="1"/>
  <c r="I5586" i="1"/>
  <c r="I5587" i="1"/>
  <c r="I5588" i="1"/>
  <c r="I5589" i="1"/>
  <c r="I5590" i="1"/>
  <c r="I5591" i="1"/>
  <c r="I5592" i="1"/>
  <c r="I5593" i="1"/>
  <c r="I5594" i="1"/>
  <c r="I5595" i="1"/>
  <c r="I5596" i="1"/>
  <c r="I5597" i="1"/>
  <c r="I5598" i="1"/>
  <c r="I5599" i="1"/>
  <c r="I5600" i="1"/>
  <c r="I5601" i="1"/>
  <c r="I5602" i="1"/>
  <c r="I5603" i="1"/>
  <c r="I5604" i="1"/>
  <c r="I5605" i="1"/>
  <c r="I5606" i="1"/>
  <c r="I5607" i="1"/>
  <c r="I5608" i="1"/>
  <c r="I5609" i="1"/>
  <c r="I5610" i="1"/>
  <c r="I5611" i="1"/>
  <c r="I5612" i="1"/>
  <c r="I5613" i="1"/>
  <c r="I5614" i="1"/>
  <c r="I5615" i="1"/>
  <c r="I5616" i="1"/>
  <c r="I5617" i="1"/>
  <c r="I5618" i="1"/>
  <c r="I5619" i="1"/>
  <c r="I5620" i="1"/>
  <c r="I5621" i="1"/>
  <c r="I5622" i="1"/>
  <c r="I5623" i="1"/>
  <c r="I5624" i="1"/>
  <c r="I5625" i="1"/>
  <c r="I5626" i="1"/>
  <c r="I5627" i="1"/>
  <c r="I5628" i="1"/>
  <c r="I5629" i="1"/>
  <c r="I5630" i="1"/>
  <c r="I5631" i="1"/>
  <c r="I5632" i="1"/>
  <c r="I5633" i="1"/>
  <c r="I5634" i="1"/>
  <c r="I5635" i="1"/>
  <c r="I5636" i="1"/>
  <c r="I5637" i="1"/>
  <c r="I5638" i="1"/>
  <c r="I5639" i="1"/>
  <c r="I5640" i="1"/>
  <c r="I5641" i="1"/>
  <c r="I5642" i="1"/>
  <c r="I5643" i="1"/>
  <c r="I5644" i="1"/>
  <c r="I5645" i="1"/>
  <c r="I5646" i="1"/>
  <c r="I5647" i="1"/>
  <c r="I5648" i="1"/>
  <c r="I5649" i="1"/>
  <c r="I5650" i="1"/>
  <c r="I5651" i="1"/>
  <c r="I5652" i="1"/>
  <c r="I5653" i="1"/>
  <c r="I5654" i="1"/>
  <c r="I5655" i="1"/>
  <c r="I5656" i="1"/>
  <c r="I5657" i="1"/>
  <c r="I5658" i="1"/>
  <c r="I5659" i="1"/>
  <c r="I5660" i="1"/>
  <c r="I5661" i="1"/>
  <c r="I5662" i="1"/>
  <c r="I5663" i="1"/>
  <c r="I5664" i="1"/>
  <c r="I5665" i="1"/>
  <c r="I5666" i="1"/>
  <c r="I5667" i="1"/>
  <c r="I5668" i="1"/>
  <c r="I5669" i="1"/>
  <c r="I5670" i="1"/>
  <c r="I5671" i="1"/>
  <c r="I5672" i="1"/>
  <c r="I5673" i="1"/>
  <c r="I5674" i="1"/>
  <c r="I5675" i="1"/>
  <c r="I5676" i="1"/>
  <c r="I5677" i="1"/>
  <c r="I5678" i="1"/>
  <c r="I5679" i="1"/>
  <c r="I5680" i="1"/>
  <c r="I5681" i="1"/>
  <c r="I5682" i="1"/>
  <c r="I5683" i="1"/>
  <c r="I5684" i="1"/>
  <c r="I5685" i="1"/>
  <c r="I5686" i="1"/>
  <c r="I5687" i="1"/>
  <c r="I5688" i="1"/>
  <c r="I5689" i="1"/>
  <c r="I5690" i="1"/>
  <c r="I5691" i="1"/>
  <c r="I5692" i="1"/>
  <c r="I5693" i="1"/>
  <c r="I5694" i="1"/>
  <c r="I5695" i="1"/>
  <c r="I5696" i="1"/>
  <c r="I5697" i="1"/>
  <c r="I5698" i="1"/>
  <c r="I5699" i="1"/>
  <c r="I5700" i="1"/>
  <c r="I5701" i="1"/>
  <c r="I5702" i="1"/>
  <c r="I5703" i="1"/>
  <c r="I5704" i="1"/>
  <c r="I5705" i="1"/>
  <c r="I5706" i="1"/>
  <c r="I5707" i="1"/>
  <c r="I5708" i="1"/>
  <c r="I5709" i="1"/>
  <c r="I5710" i="1"/>
  <c r="I5711" i="1"/>
  <c r="I5712" i="1"/>
  <c r="I5713" i="1"/>
  <c r="I5714" i="1"/>
  <c r="I5715" i="1"/>
  <c r="I5716" i="1"/>
  <c r="I5717" i="1"/>
  <c r="I5718" i="1"/>
  <c r="I5719" i="1"/>
  <c r="I5720" i="1"/>
  <c r="I5721" i="1"/>
  <c r="I5722" i="1"/>
  <c r="I5723" i="1"/>
  <c r="I5724" i="1"/>
  <c r="I5725" i="1"/>
  <c r="I5726" i="1"/>
  <c r="I5727" i="1"/>
  <c r="I5728" i="1"/>
  <c r="I5729" i="1"/>
  <c r="I5730" i="1"/>
  <c r="I5731" i="1"/>
  <c r="I5732" i="1"/>
  <c r="I5733" i="1"/>
  <c r="I5734" i="1"/>
  <c r="I5735" i="1"/>
  <c r="I5736" i="1"/>
  <c r="I5737" i="1"/>
  <c r="I5738" i="1"/>
  <c r="I5739" i="1"/>
  <c r="I5740" i="1"/>
  <c r="I5741" i="1"/>
  <c r="I5742" i="1"/>
  <c r="I5743" i="1"/>
  <c r="I5744" i="1"/>
  <c r="I5745" i="1"/>
  <c r="I5746" i="1"/>
  <c r="I5747" i="1"/>
  <c r="I5748" i="1"/>
  <c r="I5749" i="1"/>
  <c r="I5750" i="1"/>
  <c r="I5751" i="1"/>
  <c r="I5752" i="1"/>
  <c r="I5753" i="1"/>
  <c r="I5754" i="1"/>
  <c r="I5755" i="1"/>
  <c r="I5756" i="1"/>
  <c r="I5757" i="1"/>
  <c r="I5758" i="1"/>
  <c r="I5759" i="1"/>
  <c r="I5760" i="1"/>
  <c r="I5761" i="1"/>
  <c r="I5762" i="1"/>
  <c r="I5763" i="1"/>
  <c r="I5764" i="1"/>
  <c r="I5765" i="1"/>
  <c r="I5766" i="1"/>
  <c r="I5767" i="1"/>
  <c r="I5768" i="1"/>
  <c r="I5769" i="1"/>
  <c r="I5770" i="1"/>
  <c r="I5771" i="1"/>
  <c r="I5772" i="1"/>
  <c r="I5773" i="1"/>
  <c r="I5774" i="1"/>
  <c r="I5775" i="1"/>
  <c r="I5776" i="1"/>
  <c r="I5777" i="1"/>
  <c r="I5778" i="1"/>
  <c r="I5779" i="1"/>
  <c r="I5780" i="1"/>
  <c r="I5781" i="1"/>
  <c r="I5782" i="1"/>
  <c r="I5783" i="1"/>
  <c r="I5784" i="1"/>
  <c r="I5785" i="1"/>
  <c r="I5786" i="1"/>
  <c r="I5787" i="1"/>
  <c r="I5788" i="1"/>
  <c r="I5789" i="1"/>
  <c r="I5790" i="1"/>
  <c r="I5791" i="1"/>
  <c r="I5792" i="1"/>
  <c r="I5793" i="1"/>
  <c r="I5794" i="1"/>
  <c r="I5795" i="1"/>
  <c r="I5796" i="1"/>
  <c r="I5797" i="1"/>
  <c r="I5798" i="1"/>
  <c r="I5799" i="1"/>
  <c r="I5800" i="1"/>
  <c r="I5801" i="1"/>
  <c r="I5802" i="1"/>
  <c r="I5803" i="1"/>
  <c r="I5804" i="1"/>
  <c r="I5805" i="1"/>
  <c r="I5806" i="1"/>
  <c r="I5807" i="1"/>
  <c r="I5808" i="1"/>
  <c r="I5809" i="1"/>
  <c r="I5810" i="1"/>
  <c r="I5811" i="1"/>
  <c r="I5812" i="1"/>
  <c r="I5813" i="1"/>
  <c r="I5814" i="1"/>
  <c r="I5815" i="1"/>
  <c r="I5816" i="1"/>
  <c r="I5817" i="1"/>
  <c r="I5818" i="1"/>
  <c r="I5819" i="1"/>
  <c r="I5820" i="1"/>
  <c r="I5821" i="1"/>
  <c r="I5822" i="1"/>
  <c r="I5823" i="1"/>
  <c r="I5824" i="1"/>
  <c r="I5825" i="1"/>
  <c r="I5826" i="1"/>
  <c r="I5827" i="1"/>
  <c r="I5828" i="1"/>
  <c r="I5829" i="1"/>
  <c r="I5830" i="1"/>
  <c r="I5831" i="1"/>
  <c r="I5832" i="1"/>
  <c r="I5833" i="1"/>
  <c r="I5834" i="1"/>
  <c r="I5835" i="1"/>
  <c r="I5836" i="1"/>
  <c r="I5837" i="1"/>
  <c r="I5838" i="1"/>
  <c r="I5839" i="1"/>
  <c r="I5840" i="1"/>
  <c r="I5841" i="1"/>
  <c r="I5842" i="1"/>
  <c r="I5843" i="1"/>
  <c r="I5844" i="1"/>
  <c r="I5845" i="1"/>
  <c r="I5846" i="1"/>
  <c r="I5847" i="1"/>
  <c r="I5848" i="1"/>
  <c r="I5849" i="1"/>
  <c r="I5850" i="1"/>
  <c r="I5851" i="1"/>
  <c r="I5852" i="1"/>
  <c r="I5853" i="1"/>
  <c r="I5854" i="1"/>
  <c r="I5855" i="1"/>
  <c r="I5856" i="1"/>
  <c r="I5857" i="1"/>
  <c r="I5858" i="1"/>
  <c r="I5859" i="1"/>
  <c r="I5860" i="1"/>
  <c r="I5861" i="1"/>
  <c r="I5862" i="1"/>
  <c r="I5863" i="1"/>
  <c r="I5864" i="1"/>
  <c r="I5865" i="1"/>
  <c r="I5866" i="1"/>
  <c r="I5867" i="1"/>
  <c r="I5868" i="1"/>
  <c r="I5869" i="1"/>
  <c r="I5870" i="1"/>
  <c r="I5871" i="1"/>
  <c r="I5872" i="1"/>
  <c r="I5873" i="1"/>
  <c r="I5874" i="1"/>
  <c r="I5875" i="1"/>
  <c r="I5876" i="1"/>
  <c r="I5877" i="1"/>
  <c r="I5878" i="1"/>
  <c r="I5879" i="1"/>
  <c r="I5880" i="1"/>
  <c r="I5881" i="1"/>
  <c r="I5882" i="1"/>
  <c r="I5883" i="1"/>
  <c r="I5884" i="1"/>
  <c r="I5885" i="1"/>
  <c r="I5886" i="1"/>
  <c r="I5887" i="1"/>
  <c r="I5888" i="1"/>
  <c r="I5889" i="1"/>
  <c r="I5890" i="1"/>
  <c r="I5891" i="1"/>
  <c r="I5892" i="1"/>
  <c r="I5893" i="1"/>
  <c r="I5894" i="1"/>
  <c r="I5895" i="1"/>
  <c r="I5896" i="1"/>
  <c r="I5897" i="1"/>
  <c r="I5898" i="1"/>
  <c r="I5899" i="1"/>
  <c r="I5900" i="1"/>
  <c r="I5901" i="1"/>
  <c r="I5902" i="1"/>
  <c r="I5903" i="1"/>
  <c r="I5904" i="1"/>
  <c r="I5905" i="1"/>
  <c r="I5906" i="1"/>
  <c r="I5907" i="1"/>
  <c r="I5908" i="1"/>
  <c r="I5909" i="1"/>
  <c r="I5910" i="1"/>
  <c r="I5911" i="1"/>
  <c r="I5912" i="1"/>
  <c r="I5913" i="1"/>
  <c r="I5914" i="1"/>
  <c r="I5915" i="1"/>
  <c r="I5916" i="1"/>
  <c r="I5917" i="1"/>
  <c r="I5918" i="1"/>
  <c r="I5919" i="1"/>
  <c r="I5920" i="1"/>
  <c r="I5921" i="1"/>
  <c r="I5922" i="1"/>
  <c r="I5923" i="1"/>
  <c r="I5924" i="1"/>
  <c r="I5925" i="1"/>
  <c r="I5926" i="1"/>
  <c r="I5927" i="1"/>
  <c r="I5928" i="1"/>
  <c r="I5929" i="1"/>
  <c r="I5930" i="1"/>
  <c r="I5931" i="1"/>
  <c r="I5932" i="1"/>
  <c r="I5933" i="1"/>
  <c r="I5934" i="1"/>
  <c r="I5935" i="1"/>
  <c r="I5936" i="1"/>
  <c r="I5937" i="1"/>
  <c r="I5938" i="1"/>
  <c r="I5939" i="1"/>
  <c r="I5940" i="1"/>
  <c r="I5941" i="1"/>
  <c r="I5942" i="1"/>
  <c r="I5943" i="1"/>
  <c r="I5944" i="1"/>
  <c r="I5945" i="1"/>
  <c r="I5946" i="1"/>
  <c r="I5947" i="1"/>
  <c r="I5948" i="1"/>
  <c r="I5949" i="1"/>
  <c r="I5950" i="1"/>
  <c r="I5951" i="1"/>
  <c r="I5952" i="1"/>
  <c r="I5953" i="1"/>
  <c r="I5954" i="1"/>
  <c r="I5955" i="1"/>
  <c r="I5956" i="1"/>
  <c r="I5957" i="1"/>
  <c r="I5958" i="1"/>
  <c r="I5959" i="1"/>
  <c r="I5960" i="1"/>
  <c r="I5961" i="1"/>
  <c r="I5962" i="1"/>
  <c r="I5963" i="1"/>
  <c r="I5964" i="1"/>
  <c r="I5965" i="1"/>
  <c r="I5966" i="1"/>
  <c r="I5967" i="1"/>
  <c r="I5968" i="1"/>
  <c r="I5969" i="1"/>
  <c r="I5970" i="1"/>
  <c r="I5971" i="1"/>
  <c r="I5972" i="1"/>
  <c r="I5973" i="1"/>
  <c r="I5974" i="1"/>
  <c r="I5975" i="1"/>
  <c r="I5976" i="1"/>
  <c r="I5977" i="1"/>
  <c r="I5978" i="1"/>
  <c r="I5979" i="1"/>
  <c r="I5980" i="1"/>
  <c r="I5981" i="1"/>
  <c r="I5982" i="1"/>
  <c r="I5983" i="1"/>
  <c r="I5984" i="1"/>
  <c r="I5985" i="1"/>
  <c r="I5986" i="1"/>
  <c r="I5987" i="1"/>
  <c r="I5988" i="1"/>
  <c r="I5989" i="1"/>
  <c r="I5990" i="1"/>
  <c r="I5991" i="1"/>
  <c r="I5992" i="1"/>
  <c r="I5993" i="1"/>
  <c r="I5994" i="1"/>
  <c r="I5995" i="1"/>
  <c r="I5996" i="1"/>
  <c r="I5997" i="1"/>
  <c r="I5998" i="1"/>
  <c r="I5999" i="1"/>
  <c r="I6000" i="1"/>
  <c r="I6001" i="1"/>
  <c r="I6002" i="1"/>
  <c r="I6003" i="1"/>
  <c r="I6004" i="1"/>
  <c r="I6005" i="1"/>
  <c r="I6006" i="1"/>
  <c r="I6007" i="1"/>
  <c r="I6008" i="1"/>
  <c r="I6009" i="1"/>
  <c r="I6010" i="1"/>
  <c r="I6011" i="1"/>
  <c r="I6012" i="1"/>
  <c r="I6013" i="1"/>
  <c r="I6014" i="1"/>
  <c r="I6015" i="1"/>
  <c r="I6016" i="1"/>
  <c r="I6017" i="1"/>
  <c r="I6018" i="1"/>
  <c r="I6019" i="1"/>
  <c r="I6020" i="1"/>
  <c r="I6021" i="1"/>
  <c r="I6022" i="1"/>
  <c r="I6023" i="1"/>
  <c r="I6024" i="1"/>
  <c r="I6025" i="1"/>
  <c r="I6026" i="1"/>
  <c r="I6027" i="1"/>
  <c r="I6028" i="1"/>
  <c r="I6029" i="1"/>
  <c r="I6030" i="1"/>
  <c r="I6031" i="1"/>
  <c r="I6032" i="1"/>
  <c r="I6033" i="1"/>
  <c r="I6034" i="1"/>
  <c r="I6035" i="1"/>
  <c r="I6036" i="1"/>
  <c r="I6037" i="1"/>
  <c r="I6038" i="1"/>
  <c r="I6039" i="1"/>
  <c r="I6040" i="1"/>
  <c r="I6041" i="1"/>
  <c r="I6042" i="1"/>
  <c r="I6043" i="1"/>
  <c r="I6044" i="1"/>
  <c r="I6045" i="1"/>
  <c r="I6046" i="1"/>
  <c r="I6047" i="1"/>
  <c r="I6048" i="1"/>
  <c r="I6049" i="1"/>
  <c r="I6050" i="1"/>
  <c r="I6051" i="1"/>
  <c r="I6052" i="1"/>
  <c r="I6053" i="1"/>
  <c r="I6054" i="1"/>
  <c r="I6055" i="1"/>
  <c r="I6056" i="1"/>
  <c r="I6057" i="1"/>
  <c r="I6058" i="1"/>
  <c r="I6059" i="1"/>
  <c r="I6060" i="1"/>
  <c r="I6061" i="1"/>
  <c r="I6062" i="1"/>
  <c r="I6063" i="1"/>
  <c r="I6064" i="1"/>
  <c r="I6065" i="1"/>
  <c r="I6066" i="1"/>
  <c r="I6067" i="1"/>
  <c r="I6068" i="1"/>
  <c r="I6069" i="1"/>
  <c r="I6070" i="1"/>
  <c r="I6071" i="1"/>
  <c r="I6072" i="1"/>
  <c r="I6073" i="1"/>
  <c r="I6074" i="1"/>
  <c r="I6075" i="1"/>
  <c r="I6076" i="1"/>
  <c r="I6077" i="1"/>
  <c r="I6078" i="1"/>
  <c r="I6079" i="1"/>
  <c r="I6080" i="1"/>
  <c r="I6081" i="1"/>
  <c r="I6082" i="1"/>
  <c r="I6083" i="1"/>
  <c r="I6084" i="1"/>
  <c r="I6085" i="1"/>
  <c r="I6086" i="1"/>
  <c r="I6087" i="1"/>
  <c r="I6088" i="1"/>
  <c r="I6089" i="1"/>
  <c r="I6090" i="1"/>
  <c r="I6091" i="1"/>
  <c r="I6092" i="1"/>
  <c r="I6093" i="1"/>
  <c r="I6094" i="1"/>
  <c r="I6095" i="1"/>
  <c r="I6096" i="1"/>
  <c r="I6097" i="1"/>
  <c r="I6098" i="1"/>
  <c r="I6099" i="1"/>
  <c r="I6100" i="1"/>
  <c r="I6101" i="1"/>
  <c r="I6102" i="1"/>
  <c r="I6103" i="1"/>
  <c r="I6104" i="1"/>
  <c r="I6105" i="1"/>
  <c r="I6106" i="1"/>
  <c r="I6107" i="1"/>
  <c r="I6108" i="1"/>
  <c r="I6109" i="1"/>
  <c r="I6110" i="1"/>
  <c r="I6111" i="1"/>
  <c r="I6112" i="1"/>
  <c r="I6113" i="1"/>
  <c r="I6114" i="1"/>
  <c r="I6115" i="1"/>
  <c r="I6116" i="1"/>
  <c r="I6117" i="1"/>
  <c r="I6118" i="1"/>
  <c r="I6119" i="1"/>
  <c r="I6120" i="1"/>
  <c r="I6121" i="1"/>
  <c r="I6122" i="1"/>
  <c r="I6123" i="1"/>
  <c r="I6124" i="1"/>
  <c r="I6125" i="1"/>
  <c r="I6126" i="1"/>
  <c r="I6127" i="1"/>
  <c r="I6128" i="1"/>
  <c r="I6129" i="1"/>
  <c r="I6130" i="1"/>
  <c r="I6131" i="1"/>
  <c r="I6132" i="1"/>
  <c r="I6133" i="1"/>
  <c r="I6134" i="1"/>
  <c r="I6135" i="1"/>
  <c r="I6136" i="1"/>
  <c r="I6137" i="1"/>
  <c r="I6138" i="1"/>
  <c r="I6139" i="1"/>
  <c r="I6140" i="1"/>
  <c r="I6141" i="1"/>
  <c r="I6142" i="1"/>
  <c r="I6143" i="1"/>
  <c r="I6144" i="1"/>
  <c r="I6145" i="1"/>
  <c r="I6146" i="1"/>
  <c r="I6147" i="1"/>
  <c r="I6148" i="1"/>
  <c r="I6149" i="1"/>
  <c r="I6150" i="1"/>
  <c r="I6151" i="1"/>
  <c r="I6152" i="1"/>
  <c r="I6153" i="1"/>
  <c r="I6154" i="1"/>
  <c r="I6155" i="1"/>
  <c r="I6156" i="1"/>
  <c r="I6157" i="1"/>
  <c r="I6158" i="1"/>
  <c r="I6159" i="1"/>
  <c r="I6160" i="1"/>
  <c r="I6161" i="1"/>
  <c r="I6162" i="1"/>
  <c r="I6163" i="1"/>
  <c r="I6164" i="1"/>
  <c r="I6165" i="1"/>
  <c r="I6166" i="1"/>
  <c r="I6167" i="1"/>
  <c r="I6168" i="1"/>
  <c r="I6169" i="1"/>
  <c r="I6170" i="1"/>
  <c r="I6171" i="1"/>
  <c r="I6172" i="1"/>
  <c r="I6173" i="1"/>
  <c r="I6174" i="1"/>
  <c r="I6175" i="1"/>
  <c r="I6176" i="1"/>
  <c r="I6177" i="1"/>
  <c r="I6178" i="1"/>
  <c r="I6179" i="1"/>
  <c r="I6180" i="1"/>
  <c r="I6181" i="1"/>
  <c r="I6182" i="1"/>
  <c r="I6183" i="1"/>
  <c r="I6184" i="1"/>
  <c r="I6185" i="1"/>
  <c r="I6186" i="1"/>
  <c r="I6187" i="1"/>
  <c r="I6188" i="1"/>
  <c r="I6189" i="1"/>
  <c r="I6190" i="1"/>
  <c r="I6191" i="1"/>
  <c r="I6192" i="1"/>
  <c r="I6193" i="1"/>
  <c r="I6194" i="1"/>
  <c r="I6195" i="1"/>
  <c r="I6196" i="1"/>
  <c r="I6197" i="1"/>
  <c r="I6198" i="1"/>
  <c r="I6199" i="1"/>
  <c r="I6200" i="1"/>
  <c r="I6201" i="1"/>
  <c r="I6202" i="1"/>
  <c r="I6203" i="1"/>
  <c r="I6204" i="1"/>
  <c r="I6205" i="1"/>
  <c r="I6206" i="1"/>
  <c r="I6207" i="1"/>
  <c r="I6208" i="1"/>
  <c r="I6209" i="1"/>
  <c r="I6210" i="1"/>
  <c r="I6211" i="1"/>
  <c r="I6212" i="1"/>
  <c r="I6213" i="1"/>
  <c r="I6214" i="1"/>
  <c r="I6215" i="1"/>
  <c r="I6216" i="1"/>
  <c r="I6217" i="1"/>
  <c r="I6218" i="1"/>
  <c r="I6219" i="1"/>
  <c r="I6220" i="1"/>
  <c r="I6221" i="1"/>
  <c r="I6222" i="1"/>
  <c r="I6223" i="1"/>
  <c r="I6224" i="1"/>
  <c r="I6225" i="1"/>
  <c r="I6226" i="1"/>
  <c r="I6227" i="1"/>
  <c r="I6228" i="1"/>
  <c r="I6229" i="1"/>
  <c r="I6230" i="1"/>
  <c r="I6231" i="1"/>
  <c r="I6232" i="1"/>
  <c r="I6233" i="1"/>
  <c r="I6234" i="1"/>
  <c r="I6235" i="1"/>
  <c r="I6236" i="1"/>
  <c r="I6237" i="1"/>
  <c r="I6238" i="1"/>
  <c r="I6239" i="1"/>
  <c r="I6240" i="1"/>
  <c r="I6241" i="1"/>
  <c r="I6242" i="1"/>
  <c r="I6243" i="1"/>
  <c r="I6244" i="1"/>
  <c r="I6245" i="1"/>
  <c r="I6246" i="1"/>
  <c r="I6247" i="1"/>
  <c r="I6248" i="1"/>
  <c r="I6249" i="1"/>
  <c r="I6250" i="1"/>
  <c r="I6251" i="1"/>
  <c r="I6252" i="1"/>
  <c r="I6253" i="1"/>
  <c r="I6254" i="1"/>
  <c r="I6255" i="1"/>
  <c r="I6256" i="1"/>
  <c r="I6257" i="1"/>
  <c r="I6258" i="1"/>
  <c r="I6259" i="1"/>
  <c r="I6260" i="1"/>
  <c r="I6261" i="1"/>
  <c r="I6262" i="1"/>
  <c r="I6263" i="1"/>
  <c r="I6264" i="1"/>
  <c r="I6265" i="1"/>
  <c r="I6266" i="1"/>
  <c r="I6267" i="1"/>
  <c r="I6268" i="1"/>
  <c r="I6269" i="1"/>
  <c r="I6270" i="1"/>
  <c r="I6271" i="1"/>
  <c r="I6272" i="1"/>
  <c r="I6273" i="1"/>
  <c r="I6274" i="1"/>
  <c r="I6275" i="1"/>
  <c r="I6276" i="1"/>
  <c r="I6277" i="1"/>
  <c r="I6278" i="1"/>
  <c r="I6279" i="1"/>
  <c r="I6280" i="1"/>
  <c r="I6281" i="1"/>
  <c r="I6282" i="1"/>
  <c r="I6283" i="1"/>
  <c r="I6284" i="1"/>
  <c r="I6285" i="1"/>
  <c r="I6286" i="1"/>
  <c r="I6287" i="1"/>
  <c r="I6288" i="1"/>
  <c r="I6289" i="1"/>
  <c r="I6290" i="1"/>
  <c r="I6291" i="1"/>
  <c r="I6292" i="1"/>
  <c r="I6293" i="1"/>
  <c r="I6294" i="1"/>
  <c r="I6295" i="1"/>
  <c r="I6296" i="1"/>
  <c r="I6297" i="1"/>
  <c r="I6298" i="1"/>
  <c r="I6299" i="1"/>
  <c r="I6300" i="1"/>
  <c r="I6301" i="1"/>
  <c r="I6302" i="1"/>
  <c r="I6303" i="1"/>
  <c r="I6304" i="1"/>
  <c r="I6305" i="1"/>
  <c r="I6306" i="1"/>
  <c r="I6307" i="1"/>
  <c r="I6308" i="1"/>
  <c r="I6309" i="1"/>
  <c r="I6310" i="1"/>
  <c r="I6311" i="1"/>
  <c r="I6312" i="1"/>
  <c r="I6313" i="1"/>
  <c r="I6314" i="1"/>
  <c r="I6315" i="1"/>
  <c r="I6316" i="1"/>
  <c r="I6317" i="1"/>
  <c r="I6318" i="1"/>
  <c r="I6319" i="1"/>
  <c r="I6320" i="1"/>
  <c r="I6321" i="1"/>
  <c r="I6322" i="1"/>
  <c r="I6323" i="1"/>
  <c r="I6324" i="1"/>
  <c r="I6325" i="1"/>
  <c r="I6326" i="1"/>
  <c r="I6327" i="1"/>
  <c r="I6328" i="1"/>
  <c r="I6329" i="1"/>
  <c r="I6330" i="1"/>
  <c r="I6331" i="1"/>
  <c r="I6332" i="1"/>
  <c r="I6333" i="1"/>
  <c r="I6334" i="1"/>
  <c r="I6335" i="1"/>
  <c r="I6336" i="1"/>
  <c r="I6337" i="1"/>
  <c r="I6338" i="1"/>
  <c r="I6339" i="1"/>
  <c r="I6340" i="1"/>
  <c r="I6341" i="1"/>
  <c r="I6342" i="1"/>
  <c r="I6343" i="1"/>
  <c r="I6344" i="1"/>
  <c r="I6345" i="1"/>
  <c r="I6346" i="1"/>
  <c r="I6347" i="1"/>
  <c r="I6348" i="1"/>
  <c r="I6349" i="1"/>
  <c r="I6350" i="1"/>
  <c r="I6351" i="1"/>
  <c r="I6352" i="1"/>
  <c r="I6353" i="1"/>
  <c r="I6354" i="1"/>
  <c r="I6355" i="1"/>
  <c r="I6356" i="1"/>
  <c r="I6357" i="1"/>
  <c r="I6358" i="1"/>
  <c r="I6359" i="1"/>
  <c r="I6360" i="1"/>
  <c r="I6361" i="1"/>
  <c r="I6362" i="1"/>
  <c r="I6363" i="1"/>
  <c r="I6364" i="1"/>
  <c r="I6365" i="1"/>
  <c r="I6366" i="1"/>
  <c r="I6367" i="1"/>
  <c r="I6368" i="1"/>
  <c r="I6369" i="1"/>
  <c r="I6370" i="1"/>
  <c r="I6371" i="1"/>
  <c r="I6372" i="1"/>
  <c r="I6373" i="1"/>
  <c r="I6374" i="1"/>
  <c r="I6375" i="1"/>
  <c r="I6376" i="1"/>
  <c r="I6377" i="1"/>
  <c r="I6378" i="1"/>
  <c r="I6379" i="1"/>
  <c r="I6380" i="1"/>
  <c r="I6381" i="1"/>
  <c r="I6382" i="1"/>
  <c r="I6383" i="1"/>
  <c r="I6384" i="1"/>
  <c r="I6385" i="1"/>
  <c r="I6386" i="1"/>
  <c r="I6387" i="1"/>
  <c r="I6388" i="1"/>
  <c r="I6389" i="1"/>
  <c r="I6390" i="1"/>
  <c r="I6391" i="1"/>
  <c r="I6392" i="1"/>
  <c r="I6393" i="1"/>
  <c r="I6394" i="1"/>
  <c r="I6395" i="1"/>
  <c r="I6396" i="1"/>
  <c r="I6397" i="1"/>
  <c r="I6398" i="1"/>
  <c r="I6399" i="1"/>
  <c r="I6400" i="1"/>
  <c r="I6401" i="1"/>
  <c r="I6402" i="1"/>
  <c r="I6403" i="1"/>
  <c r="I6404" i="1"/>
  <c r="I6405" i="1"/>
  <c r="I6406" i="1"/>
  <c r="I6407" i="1"/>
  <c r="I6408" i="1"/>
  <c r="I6409" i="1"/>
  <c r="I6410" i="1"/>
  <c r="I6411" i="1"/>
  <c r="I6412" i="1"/>
  <c r="I6413" i="1"/>
  <c r="I6414" i="1"/>
  <c r="I6415" i="1"/>
  <c r="I6416" i="1"/>
  <c r="I6417" i="1"/>
  <c r="I6418" i="1"/>
  <c r="I6419" i="1"/>
  <c r="I6420" i="1"/>
  <c r="I6421" i="1"/>
  <c r="I6422" i="1"/>
  <c r="I6423" i="1"/>
  <c r="I6424" i="1"/>
  <c r="I6425" i="1"/>
  <c r="I6426" i="1"/>
  <c r="I6427" i="1"/>
  <c r="I6428" i="1"/>
  <c r="I6429" i="1"/>
  <c r="I6430" i="1"/>
  <c r="I6431" i="1"/>
  <c r="I6432" i="1"/>
  <c r="I6433" i="1"/>
  <c r="I6434" i="1"/>
  <c r="I6435" i="1"/>
  <c r="I6436" i="1"/>
  <c r="I6437" i="1"/>
  <c r="I6438" i="1"/>
  <c r="I6439" i="1"/>
  <c r="I6440" i="1"/>
  <c r="I6441" i="1"/>
  <c r="I6442" i="1"/>
  <c r="I6443" i="1"/>
  <c r="I6444" i="1"/>
  <c r="I6445" i="1"/>
  <c r="I6446" i="1"/>
  <c r="I6447" i="1"/>
  <c r="I6448" i="1"/>
  <c r="I6449" i="1"/>
  <c r="I6450" i="1"/>
  <c r="I6451" i="1"/>
  <c r="I6452" i="1"/>
  <c r="I6453" i="1"/>
  <c r="I6454" i="1"/>
  <c r="I6455" i="1"/>
  <c r="I6456" i="1"/>
  <c r="I6457" i="1"/>
  <c r="I6458" i="1"/>
  <c r="I6459" i="1"/>
  <c r="I6460" i="1"/>
  <c r="I6461" i="1"/>
  <c r="I6462" i="1"/>
  <c r="I6463" i="1"/>
  <c r="I6464" i="1"/>
  <c r="I6465" i="1"/>
  <c r="I6466" i="1"/>
  <c r="I6467" i="1"/>
  <c r="I6468" i="1"/>
  <c r="I6469" i="1"/>
  <c r="I6470" i="1"/>
  <c r="I6471" i="1"/>
  <c r="I6472" i="1"/>
  <c r="I6473" i="1"/>
  <c r="I6474" i="1"/>
  <c r="I6475" i="1"/>
  <c r="I6476" i="1"/>
  <c r="I6477" i="1"/>
  <c r="I6478" i="1"/>
  <c r="I6479" i="1"/>
  <c r="I6480" i="1"/>
  <c r="I6481" i="1"/>
  <c r="I6482" i="1"/>
  <c r="I6483" i="1"/>
  <c r="I6484" i="1"/>
  <c r="I6485" i="1"/>
  <c r="I6486" i="1"/>
  <c r="I6487" i="1"/>
  <c r="I6488" i="1"/>
  <c r="I6489" i="1"/>
  <c r="I6490" i="1"/>
  <c r="I6491" i="1"/>
  <c r="I6492" i="1"/>
  <c r="I6493" i="1"/>
  <c r="I6494" i="1"/>
  <c r="I6495" i="1"/>
  <c r="I6496" i="1"/>
  <c r="I6497" i="1"/>
  <c r="I6498" i="1"/>
  <c r="I6499" i="1"/>
  <c r="I6500" i="1"/>
  <c r="I6501" i="1"/>
  <c r="I6502" i="1"/>
  <c r="I6503" i="1"/>
  <c r="I6504" i="1"/>
  <c r="I6505" i="1"/>
  <c r="I6506" i="1"/>
  <c r="I6507" i="1"/>
  <c r="I6508" i="1"/>
  <c r="I6509" i="1"/>
  <c r="I6510" i="1"/>
  <c r="I6511" i="1"/>
  <c r="I6512" i="1"/>
  <c r="I6513" i="1"/>
  <c r="I6514" i="1"/>
  <c r="I6515" i="1"/>
  <c r="I6516" i="1"/>
  <c r="I6517" i="1"/>
  <c r="I6518" i="1"/>
  <c r="I6519" i="1"/>
  <c r="I6520" i="1"/>
  <c r="I6521" i="1"/>
  <c r="I6522" i="1"/>
  <c r="I6523" i="1"/>
  <c r="I6524" i="1"/>
  <c r="I6525" i="1"/>
  <c r="I6526" i="1"/>
  <c r="I6527" i="1"/>
  <c r="I6528" i="1"/>
  <c r="I6529" i="1"/>
  <c r="I6530" i="1"/>
  <c r="I6531" i="1"/>
  <c r="I6532" i="1"/>
  <c r="I6533" i="1"/>
  <c r="I6534" i="1"/>
  <c r="I6535" i="1"/>
  <c r="I6536" i="1"/>
  <c r="I6537" i="1"/>
  <c r="I6538" i="1"/>
  <c r="I6539" i="1"/>
  <c r="I6540" i="1"/>
  <c r="I6541" i="1"/>
  <c r="I6542" i="1"/>
  <c r="I6543" i="1"/>
  <c r="I6544" i="1"/>
  <c r="I6545" i="1"/>
  <c r="I6546" i="1"/>
  <c r="I6547" i="1"/>
  <c r="I6548" i="1"/>
  <c r="I6549" i="1"/>
  <c r="I6550" i="1"/>
  <c r="I6551" i="1"/>
  <c r="I6552" i="1"/>
  <c r="I6553" i="1"/>
  <c r="I6554" i="1"/>
  <c r="I6555" i="1"/>
  <c r="I6556" i="1"/>
  <c r="I6557" i="1"/>
  <c r="I6558" i="1"/>
  <c r="I6559" i="1"/>
  <c r="I6560" i="1"/>
  <c r="I6561" i="1"/>
  <c r="I6562" i="1"/>
  <c r="I6563" i="1"/>
  <c r="I6564" i="1"/>
  <c r="I6565" i="1"/>
  <c r="I6566" i="1"/>
  <c r="I6567" i="1"/>
  <c r="I6568" i="1"/>
  <c r="I6569" i="1"/>
  <c r="I6570" i="1"/>
  <c r="I6571" i="1"/>
  <c r="I6572" i="1"/>
  <c r="I6573" i="1"/>
  <c r="I6574" i="1"/>
  <c r="I6575" i="1"/>
  <c r="I6576" i="1"/>
  <c r="I6577" i="1"/>
  <c r="I6578" i="1"/>
  <c r="I6579" i="1"/>
  <c r="I6580" i="1"/>
  <c r="I6581" i="1"/>
  <c r="I6582" i="1"/>
  <c r="I6583" i="1"/>
  <c r="I6584" i="1"/>
  <c r="I6585" i="1"/>
  <c r="I6586" i="1"/>
  <c r="I6587" i="1"/>
  <c r="I6588" i="1"/>
  <c r="I6589" i="1"/>
  <c r="I6590" i="1"/>
  <c r="I6591" i="1"/>
  <c r="I6592" i="1"/>
  <c r="I6593" i="1"/>
  <c r="I6594" i="1"/>
  <c r="I6595" i="1"/>
  <c r="I6596" i="1"/>
  <c r="I6597" i="1"/>
  <c r="I6598" i="1"/>
  <c r="I6599" i="1"/>
  <c r="I6600" i="1"/>
  <c r="I6601" i="1"/>
  <c r="I6602" i="1"/>
  <c r="I6603" i="1"/>
  <c r="I6604" i="1"/>
  <c r="I6605" i="1"/>
  <c r="I6606" i="1"/>
  <c r="I6607" i="1"/>
  <c r="I6608" i="1"/>
  <c r="I6609" i="1"/>
  <c r="I6610" i="1"/>
  <c r="I6611" i="1"/>
  <c r="I6612" i="1"/>
  <c r="I6613" i="1"/>
  <c r="I6614" i="1"/>
  <c r="I6615" i="1"/>
  <c r="I6616" i="1"/>
  <c r="I6617" i="1"/>
  <c r="I6618" i="1"/>
  <c r="I6619" i="1"/>
  <c r="I6620" i="1"/>
  <c r="I6621" i="1"/>
  <c r="I6622" i="1"/>
  <c r="I6623" i="1"/>
  <c r="I6624" i="1"/>
  <c r="I6625" i="1"/>
  <c r="I6626" i="1"/>
  <c r="I6627" i="1"/>
  <c r="I6628" i="1"/>
  <c r="I6629" i="1"/>
  <c r="I6630" i="1"/>
  <c r="I6631" i="1"/>
  <c r="I6632" i="1"/>
  <c r="I6633" i="1"/>
  <c r="I6634" i="1"/>
  <c r="I6635" i="1"/>
  <c r="I6636" i="1"/>
  <c r="I6637" i="1"/>
  <c r="I6638" i="1"/>
  <c r="I6639" i="1"/>
  <c r="I6640" i="1"/>
  <c r="I6641" i="1"/>
  <c r="I6642" i="1"/>
  <c r="I6643" i="1"/>
  <c r="I6644" i="1"/>
  <c r="I6645" i="1"/>
  <c r="I6646" i="1"/>
  <c r="I6647" i="1"/>
  <c r="I6648" i="1"/>
  <c r="I6649" i="1"/>
  <c r="I6650" i="1"/>
  <c r="I6651" i="1"/>
  <c r="I6652" i="1"/>
  <c r="I6653" i="1"/>
  <c r="I6654" i="1"/>
  <c r="I6655" i="1"/>
  <c r="I6656" i="1"/>
  <c r="I6657" i="1"/>
  <c r="I6658" i="1"/>
  <c r="I6659" i="1"/>
  <c r="I6660" i="1"/>
  <c r="I6661" i="1"/>
  <c r="I6662" i="1"/>
  <c r="I6663" i="1"/>
  <c r="I6664" i="1"/>
  <c r="I6665" i="1"/>
  <c r="I6666" i="1"/>
  <c r="I6667" i="1"/>
  <c r="I6668" i="1"/>
  <c r="I6669" i="1"/>
  <c r="I6670" i="1"/>
  <c r="I6671" i="1"/>
  <c r="I6672" i="1"/>
  <c r="I6673" i="1"/>
  <c r="I6674" i="1"/>
  <c r="I6675" i="1"/>
  <c r="I6676" i="1"/>
  <c r="I6677" i="1"/>
  <c r="I6678" i="1"/>
  <c r="I6679" i="1"/>
  <c r="I6680" i="1"/>
  <c r="I6681" i="1"/>
  <c r="I6682" i="1"/>
  <c r="I6683" i="1"/>
  <c r="I6684" i="1"/>
  <c r="I6685" i="1"/>
  <c r="I6686" i="1"/>
  <c r="I6687" i="1"/>
  <c r="I6688" i="1"/>
  <c r="I6689" i="1"/>
  <c r="I6690" i="1"/>
  <c r="I6691" i="1"/>
  <c r="I6692" i="1"/>
  <c r="I6693" i="1"/>
  <c r="I6694" i="1"/>
  <c r="I6695" i="1"/>
  <c r="I6696" i="1"/>
  <c r="I6697" i="1"/>
  <c r="I6698" i="1"/>
  <c r="I6699" i="1"/>
  <c r="I6700" i="1"/>
  <c r="I6701" i="1"/>
  <c r="I6702" i="1"/>
  <c r="I6703" i="1"/>
  <c r="I6704" i="1"/>
  <c r="I6705" i="1"/>
  <c r="I6706" i="1"/>
  <c r="I6707" i="1"/>
  <c r="I6708" i="1"/>
  <c r="I6709" i="1"/>
  <c r="I6710" i="1"/>
  <c r="I6711" i="1"/>
  <c r="I6712" i="1"/>
  <c r="I6713" i="1"/>
  <c r="I6714" i="1"/>
  <c r="I6715" i="1"/>
  <c r="I6716" i="1"/>
  <c r="I6717" i="1"/>
  <c r="I6718" i="1"/>
  <c r="I6719" i="1"/>
  <c r="I6720" i="1"/>
  <c r="I6721" i="1"/>
  <c r="I6722" i="1"/>
  <c r="I6723" i="1"/>
  <c r="I6724" i="1"/>
  <c r="I6725" i="1"/>
  <c r="I6726" i="1"/>
  <c r="I6727" i="1"/>
  <c r="I6728" i="1"/>
  <c r="I6729" i="1"/>
  <c r="I6730" i="1"/>
  <c r="I6731" i="1"/>
  <c r="I6732" i="1"/>
  <c r="I6733" i="1"/>
  <c r="I6734" i="1"/>
  <c r="I6735" i="1"/>
  <c r="I6736" i="1"/>
  <c r="I6737" i="1"/>
  <c r="I6738" i="1"/>
  <c r="I6739" i="1"/>
  <c r="I6740" i="1"/>
  <c r="I6741" i="1"/>
  <c r="I6742" i="1"/>
  <c r="I6743" i="1"/>
  <c r="I6744" i="1"/>
  <c r="I6745" i="1"/>
  <c r="I6746" i="1"/>
  <c r="I6747" i="1"/>
  <c r="I6748" i="1"/>
  <c r="I6749" i="1"/>
  <c r="I6750" i="1"/>
  <c r="I6751" i="1"/>
  <c r="I6752" i="1"/>
  <c r="I6753" i="1"/>
  <c r="I6754" i="1"/>
  <c r="I6755" i="1"/>
  <c r="I6756" i="1"/>
  <c r="I6757" i="1"/>
  <c r="I6758" i="1"/>
  <c r="I6759" i="1"/>
  <c r="I6760" i="1"/>
  <c r="I6761" i="1"/>
  <c r="I6762" i="1"/>
  <c r="I6763" i="1"/>
  <c r="I6764" i="1"/>
  <c r="I6765" i="1"/>
  <c r="I6766" i="1"/>
  <c r="I6767" i="1"/>
  <c r="I6768" i="1"/>
  <c r="I6769" i="1"/>
  <c r="I6770" i="1"/>
  <c r="I6771" i="1"/>
  <c r="I6772" i="1"/>
  <c r="I6773" i="1"/>
  <c r="I6774" i="1"/>
  <c r="I6775" i="1"/>
  <c r="I6776" i="1"/>
  <c r="I6777" i="1"/>
  <c r="I6778" i="1"/>
  <c r="I6779" i="1"/>
  <c r="I6780" i="1"/>
  <c r="I6781" i="1"/>
  <c r="I6782" i="1"/>
  <c r="I6783" i="1"/>
  <c r="I6784" i="1"/>
  <c r="I6785" i="1"/>
  <c r="I6786" i="1"/>
  <c r="I6787" i="1"/>
  <c r="I6788" i="1"/>
  <c r="I6789" i="1"/>
  <c r="I6790" i="1"/>
  <c r="I6791" i="1"/>
  <c r="I6792" i="1"/>
  <c r="I6793" i="1"/>
  <c r="I6794" i="1"/>
  <c r="I6795" i="1"/>
  <c r="I6796" i="1"/>
  <c r="I6797" i="1"/>
  <c r="I6798" i="1"/>
  <c r="I6799" i="1"/>
  <c r="I6800" i="1"/>
  <c r="I6801" i="1"/>
  <c r="I6802" i="1"/>
  <c r="I6803" i="1"/>
  <c r="I6804" i="1"/>
  <c r="I6805" i="1"/>
  <c r="I6806" i="1"/>
  <c r="I6807" i="1"/>
  <c r="I6808" i="1"/>
  <c r="I6809" i="1"/>
  <c r="I6810" i="1"/>
  <c r="I6811" i="1"/>
  <c r="I6812" i="1"/>
  <c r="I6813" i="1"/>
  <c r="I6814" i="1"/>
  <c r="I6815" i="1"/>
  <c r="I6816" i="1"/>
  <c r="I6817" i="1"/>
  <c r="I6818" i="1"/>
  <c r="I6819" i="1"/>
  <c r="I6820" i="1"/>
  <c r="I6821" i="1"/>
  <c r="I6822" i="1"/>
  <c r="I6823" i="1"/>
  <c r="I6824" i="1"/>
  <c r="I6825" i="1"/>
  <c r="I6826" i="1"/>
  <c r="I6827" i="1"/>
  <c r="I6828" i="1"/>
  <c r="I6829" i="1"/>
  <c r="I6830" i="1"/>
  <c r="I6831" i="1"/>
  <c r="I6832" i="1"/>
  <c r="I6833" i="1"/>
  <c r="I6834" i="1"/>
  <c r="I6835" i="1"/>
  <c r="I6836" i="1"/>
  <c r="I6837" i="1"/>
  <c r="I6838" i="1"/>
  <c r="I6839" i="1"/>
  <c r="I6840" i="1"/>
  <c r="I6841" i="1"/>
  <c r="I6842" i="1"/>
  <c r="I6843" i="1"/>
  <c r="I6844" i="1"/>
  <c r="I6845" i="1"/>
  <c r="I6846" i="1"/>
  <c r="I6847" i="1"/>
  <c r="I6848" i="1"/>
  <c r="I6849" i="1"/>
  <c r="I6850" i="1"/>
  <c r="I6851" i="1"/>
  <c r="I6852" i="1"/>
  <c r="I6853" i="1"/>
  <c r="I6854" i="1"/>
  <c r="I6855" i="1"/>
  <c r="I6856" i="1"/>
  <c r="I6857" i="1"/>
  <c r="I6858" i="1"/>
  <c r="I6859" i="1"/>
  <c r="I6860" i="1"/>
  <c r="I6861" i="1"/>
  <c r="I6862" i="1"/>
  <c r="I6863" i="1"/>
  <c r="I6864" i="1"/>
  <c r="I6865" i="1"/>
  <c r="I6866" i="1"/>
  <c r="I6867" i="1"/>
  <c r="I6868" i="1"/>
  <c r="I6869" i="1"/>
  <c r="I6870" i="1"/>
  <c r="I6871" i="1"/>
  <c r="I6872" i="1"/>
  <c r="I6873" i="1"/>
  <c r="I6874" i="1"/>
  <c r="I6875" i="1"/>
  <c r="I6876" i="1"/>
  <c r="I6877" i="1"/>
  <c r="I6878" i="1"/>
  <c r="I6879" i="1"/>
  <c r="I6880" i="1"/>
  <c r="I6881" i="1"/>
  <c r="I6882" i="1"/>
  <c r="I6883" i="1"/>
  <c r="I6884" i="1"/>
  <c r="I6885" i="1"/>
  <c r="I6886" i="1"/>
  <c r="I6887" i="1"/>
  <c r="I6888" i="1"/>
  <c r="I6889" i="1"/>
  <c r="I6890" i="1"/>
  <c r="I6891" i="1"/>
  <c r="I6892" i="1"/>
  <c r="I6893" i="1"/>
  <c r="I6894" i="1"/>
  <c r="I6895" i="1"/>
  <c r="I6896" i="1"/>
  <c r="I6897" i="1"/>
  <c r="I6898" i="1"/>
  <c r="I6899" i="1"/>
  <c r="I6900" i="1"/>
  <c r="I6901" i="1"/>
  <c r="I6902" i="1"/>
  <c r="I6903" i="1"/>
  <c r="I6904" i="1"/>
  <c r="I6905" i="1"/>
  <c r="I6906" i="1"/>
  <c r="I6907" i="1"/>
  <c r="I6908" i="1"/>
  <c r="I6909" i="1"/>
  <c r="I6910" i="1"/>
  <c r="I6911" i="1"/>
  <c r="I6912" i="1"/>
  <c r="I6913" i="1"/>
  <c r="I6914" i="1"/>
  <c r="I6915" i="1"/>
  <c r="I6916" i="1"/>
  <c r="I6917" i="1"/>
  <c r="I6918" i="1"/>
  <c r="I6919" i="1"/>
  <c r="I6920" i="1"/>
  <c r="I6921" i="1"/>
  <c r="I6922" i="1"/>
  <c r="I6923" i="1"/>
  <c r="I6924" i="1"/>
  <c r="I6925" i="1"/>
  <c r="I6926" i="1"/>
  <c r="I6927" i="1"/>
  <c r="I6928" i="1"/>
  <c r="I6929" i="1"/>
  <c r="I6930" i="1"/>
  <c r="I6931" i="1"/>
  <c r="I6932" i="1"/>
  <c r="I6933" i="1"/>
  <c r="I6934" i="1"/>
  <c r="I6935" i="1"/>
  <c r="I6936" i="1"/>
  <c r="I6937" i="1"/>
  <c r="I6938" i="1"/>
  <c r="I6939" i="1"/>
  <c r="I6940" i="1"/>
  <c r="I6941" i="1"/>
  <c r="I6942" i="1"/>
  <c r="I6943" i="1"/>
  <c r="I6944" i="1"/>
  <c r="I6945" i="1"/>
  <c r="I6946" i="1"/>
  <c r="I6947" i="1"/>
  <c r="I6948" i="1"/>
  <c r="I6949" i="1"/>
  <c r="I6950" i="1"/>
  <c r="I6951" i="1"/>
  <c r="I6952" i="1"/>
  <c r="I6953" i="1"/>
  <c r="I6954" i="1"/>
  <c r="I6955" i="1"/>
  <c r="I6956" i="1"/>
  <c r="I6957" i="1"/>
  <c r="I6958" i="1"/>
  <c r="I6959" i="1"/>
  <c r="I6960" i="1"/>
  <c r="I6961" i="1"/>
  <c r="I6962" i="1"/>
  <c r="I6963" i="1"/>
  <c r="I6964" i="1"/>
  <c r="I6965" i="1"/>
  <c r="I6966" i="1"/>
  <c r="I6967" i="1"/>
  <c r="I6968" i="1"/>
  <c r="I6969" i="1"/>
  <c r="I6970" i="1"/>
  <c r="I6971" i="1"/>
  <c r="I6972" i="1"/>
  <c r="I6973" i="1"/>
  <c r="I6974" i="1"/>
  <c r="I6975" i="1"/>
  <c r="I6976" i="1"/>
  <c r="I6977" i="1"/>
  <c r="I6978" i="1"/>
  <c r="I6979" i="1"/>
  <c r="I6980" i="1"/>
  <c r="I6981" i="1"/>
  <c r="I6982" i="1"/>
  <c r="I6983" i="1"/>
  <c r="I6984" i="1"/>
  <c r="I6985" i="1"/>
  <c r="I6986" i="1"/>
  <c r="I6987" i="1"/>
  <c r="I6988" i="1"/>
  <c r="I6989" i="1"/>
  <c r="I6990" i="1"/>
  <c r="I6991" i="1"/>
  <c r="I6992" i="1"/>
  <c r="I6993" i="1"/>
  <c r="I6994" i="1"/>
  <c r="I6995" i="1"/>
  <c r="I6996" i="1"/>
  <c r="I6997" i="1"/>
  <c r="I6998" i="1"/>
  <c r="I6999" i="1"/>
  <c r="I7000" i="1"/>
  <c r="I7001" i="1"/>
  <c r="I7002" i="1"/>
  <c r="I7003" i="1"/>
  <c r="I7004" i="1"/>
  <c r="I7005" i="1"/>
  <c r="I7006" i="1"/>
  <c r="I7007" i="1"/>
  <c r="I7008" i="1"/>
  <c r="I7009" i="1"/>
  <c r="I7010" i="1"/>
  <c r="I7011" i="1"/>
  <c r="I7012" i="1"/>
  <c r="I7013" i="1"/>
  <c r="I7014" i="1"/>
  <c r="I7015" i="1"/>
  <c r="I7016" i="1"/>
  <c r="I7017" i="1"/>
  <c r="I7018" i="1"/>
  <c r="I7019" i="1"/>
  <c r="I7020" i="1"/>
  <c r="I7021" i="1"/>
  <c r="I7022" i="1"/>
  <c r="I7023" i="1"/>
  <c r="I7024" i="1"/>
  <c r="I7025" i="1"/>
  <c r="I7026" i="1"/>
  <c r="I7027" i="1"/>
  <c r="I7028" i="1"/>
  <c r="I7029" i="1"/>
  <c r="I7030" i="1"/>
  <c r="I7031" i="1"/>
  <c r="I7032" i="1"/>
  <c r="I7033" i="1"/>
  <c r="I7034" i="1"/>
  <c r="I7035" i="1"/>
  <c r="I7036" i="1"/>
  <c r="I7037" i="1"/>
  <c r="I7038" i="1"/>
  <c r="I7039" i="1"/>
  <c r="I7040" i="1"/>
  <c r="I7041" i="1"/>
  <c r="I7042" i="1"/>
  <c r="I7043" i="1"/>
  <c r="I7044" i="1"/>
  <c r="I7045" i="1"/>
  <c r="I7046" i="1"/>
  <c r="I7047" i="1"/>
  <c r="I7048" i="1"/>
  <c r="I7049" i="1"/>
  <c r="I7050" i="1"/>
  <c r="I7051" i="1"/>
  <c r="I7052" i="1"/>
  <c r="I7053" i="1"/>
  <c r="I7054" i="1"/>
  <c r="I7055" i="1"/>
  <c r="I7056" i="1"/>
  <c r="I7057" i="1"/>
  <c r="I7058" i="1"/>
  <c r="I7059" i="1"/>
  <c r="I7060" i="1"/>
  <c r="I7061" i="1"/>
  <c r="I7062" i="1"/>
  <c r="I7063" i="1"/>
  <c r="I7064" i="1"/>
  <c r="I7065" i="1"/>
  <c r="I7066" i="1"/>
  <c r="I7067" i="1"/>
  <c r="I7068" i="1"/>
  <c r="I7069" i="1"/>
  <c r="I7070" i="1"/>
  <c r="I7071" i="1"/>
  <c r="I7072" i="1"/>
  <c r="I7073" i="1"/>
  <c r="I7074" i="1"/>
  <c r="I7075" i="1"/>
  <c r="I7076" i="1"/>
  <c r="I7077" i="1"/>
  <c r="I7078" i="1"/>
  <c r="I7079" i="1"/>
  <c r="I7080" i="1"/>
  <c r="I7081" i="1"/>
  <c r="I7082" i="1"/>
  <c r="I7083" i="1"/>
  <c r="I7084" i="1"/>
  <c r="I7085" i="1"/>
  <c r="I7086" i="1"/>
  <c r="I7087" i="1"/>
  <c r="I7088" i="1"/>
  <c r="I7089" i="1"/>
  <c r="I7090" i="1"/>
  <c r="I7091" i="1"/>
  <c r="I7092" i="1"/>
  <c r="I7093" i="1"/>
  <c r="I7094" i="1"/>
  <c r="I7095" i="1"/>
  <c r="I7096" i="1"/>
  <c r="I7097" i="1"/>
  <c r="I7098" i="1"/>
  <c r="I7099" i="1"/>
  <c r="I7100" i="1"/>
  <c r="I7101" i="1"/>
  <c r="I7102" i="1"/>
  <c r="I7103" i="1"/>
  <c r="I7104" i="1"/>
  <c r="I7105" i="1"/>
  <c r="I7106" i="1"/>
  <c r="I7107" i="1"/>
  <c r="I7108" i="1"/>
  <c r="I7109" i="1"/>
  <c r="I7110" i="1"/>
  <c r="I7111" i="1"/>
  <c r="I7112" i="1"/>
  <c r="I7113" i="1"/>
  <c r="I7114" i="1"/>
  <c r="I7115" i="1"/>
  <c r="I7116" i="1"/>
  <c r="I7117" i="1"/>
  <c r="I7118" i="1"/>
  <c r="I7119" i="1"/>
  <c r="I7120" i="1"/>
  <c r="I7121" i="1"/>
  <c r="I7122" i="1"/>
  <c r="I7123" i="1"/>
  <c r="I7124" i="1"/>
  <c r="I7125" i="1"/>
  <c r="I7126" i="1"/>
  <c r="I7127" i="1"/>
  <c r="I7128" i="1"/>
  <c r="I7129" i="1"/>
  <c r="I7130" i="1"/>
  <c r="I7131" i="1"/>
  <c r="I7132" i="1"/>
  <c r="I7133" i="1"/>
  <c r="I7134" i="1"/>
  <c r="I7135" i="1"/>
  <c r="I7136" i="1"/>
  <c r="I7137" i="1"/>
  <c r="I7138" i="1"/>
  <c r="I7139" i="1"/>
  <c r="I7140" i="1"/>
  <c r="I7141" i="1"/>
  <c r="I7142" i="1"/>
  <c r="I7143" i="1"/>
  <c r="I7144" i="1"/>
  <c r="I7145" i="1"/>
  <c r="I7146" i="1"/>
  <c r="I7147" i="1"/>
  <c r="I7148" i="1"/>
  <c r="I7149" i="1"/>
  <c r="I7150" i="1"/>
  <c r="I7151" i="1"/>
  <c r="I7152" i="1"/>
  <c r="I7153" i="1"/>
  <c r="I7154" i="1"/>
  <c r="I7155" i="1"/>
  <c r="I7156" i="1"/>
  <c r="I7157" i="1"/>
  <c r="I7158" i="1"/>
  <c r="I7159" i="1"/>
  <c r="I7160" i="1"/>
  <c r="I7161" i="1"/>
  <c r="I7162" i="1"/>
  <c r="I7163" i="1"/>
  <c r="I7164" i="1"/>
  <c r="I7165" i="1"/>
  <c r="I7166" i="1"/>
  <c r="I7167" i="1"/>
  <c r="I7168" i="1"/>
  <c r="I7169" i="1"/>
  <c r="I7170" i="1"/>
  <c r="I7171" i="1"/>
  <c r="I7172" i="1"/>
  <c r="I7173" i="1"/>
  <c r="I7174" i="1"/>
  <c r="I7175" i="1"/>
  <c r="I7176" i="1"/>
  <c r="I7177" i="1"/>
  <c r="I7178" i="1"/>
  <c r="I7179" i="1"/>
  <c r="I7180" i="1"/>
  <c r="I7181" i="1"/>
  <c r="I7182" i="1"/>
  <c r="I7183" i="1"/>
  <c r="I7184" i="1"/>
  <c r="I7185" i="1"/>
  <c r="I7186" i="1"/>
  <c r="I7187" i="1"/>
  <c r="I7188" i="1"/>
  <c r="I7189" i="1"/>
  <c r="I7190" i="1"/>
  <c r="I7191" i="1"/>
  <c r="I7192" i="1"/>
  <c r="I7193" i="1"/>
  <c r="I7194" i="1"/>
  <c r="I7195" i="1"/>
  <c r="I7196" i="1"/>
  <c r="I7197" i="1"/>
  <c r="I7198" i="1"/>
  <c r="I7199" i="1"/>
  <c r="I7200" i="1"/>
  <c r="I7201" i="1"/>
  <c r="I7202" i="1"/>
  <c r="I7203" i="1"/>
  <c r="I7204" i="1"/>
  <c r="I7205" i="1"/>
  <c r="I7206" i="1"/>
  <c r="I7207" i="1"/>
  <c r="I7208" i="1"/>
  <c r="I7209" i="1"/>
  <c r="I7210" i="1"/>
  <c r="I7211" i="1"/>
  <c r="I7212" i="1"/>
  <c r="I7213" i="1"/>
  <c r="I7214" i="1"/>
  <c r="I7215" i="1"/>
  <c r="I7216" i="1"/>
  <c r="I7217" i="1"/>
  <c r="I7218" i="1"/>
  <c r="I7219" i="1"/>
  <c r="I7220" i="1"/>
  <c r="I7221" i="1"/>
  <c r="I7222" i="1"/>
  <c r="I7223" i="1"/>
  <c r="I7224" i="1"/>
  <c r="I7225" i="1"/>
  <c r="I7226" i="1"/>
  <c r="I7227" i="1"/>
  <c r="I7228" i="1"/>
  <c r="I7229" i="1"/>
  <c r="I7230" i="1"/>
  <c r="I7231" i="1"/>
  <c r="I7232" i="1"/>
  <c r="I7233" i="1"/>
  <c r="I7234" i="1"/>
  <c r="I7235" i="1"/>
  <c r="I7236" i="1"/>
  <c r="I7237" i="1"/>
  <c r="I7238" i="1"/>
  <c r="I7239" i="1"/>
  <c r="I7240" i="1"/>
  <c r="I7241" i="1"/>
  <c r="I7242" i="1"/>
  <c r="I7243" i="1"/>
  <c r="I7244" i="1"/>
  <c r="I7245" i="1"/>
  <c r="I7246" i="1"/>
  <c r="I7247" i="1"/>
  <c r="I7248" i="1"/>
  <c r="I7249" i="1"/>
  <c r="I7250" i="1"/>
  <c r="I7251" i="1"/>
  <c r="I7252" i="1"/>
  <c r="I7253" i="1"/>
  <c r="I7254" i="1"/>
  <c r="I7255" i="1"/>
  <c r="I7256" i="1"/>
  <c r="I7257" i="1"/>
  <c r="I7258" i="1"/>
  <c r="I7259" i="1"/>
  <c r="I7260" i="1"/>
  <c r="I7261" i="1"/>
  <c r="I7262" i="1"/>
  <c r="I7263" i="1"/>
  <c r="I7264" i="1"/>
  <c r="I7265" i="1"/>
  <c r="I7266" i="1"/>
  <c r="I7267" i="1"/>
  <c r="I7268" i="1"/>
  <c r="I7269" i="1"/>
  <c r="I7270" i="1"/>
  <c r="I7271" i="1"/>
  <c r="I7272" i="1"/>
  <c r="I7273" i="1"/>
  <c r="I7274" i="1"/>
  <c r="I7275" i="1"/>
  <c r="I7276" i="1"/>
  <c r="I7277" i="1"/>
  <c r="I7278" i="1"/>
  <c r="I7279" i="1"/>
  <c r="I7280" i="1"/>
  <c r="I7281" i="1"/>
  <c r="I7282" i="1"/>
  <c r="I7283" i="1"/>
  <c r="I7284" i="1"/>
  <c r="I7285" i="1"/>
  <c r="I7286" i="1"/>
  <c r="I7287" i="1"/>
  <c r="I7288" i="1"/>
  <c r="I7289" i="1"/>
  <c r="I7290" i="1"/>
  <c r="I7291" i="1"/>
  <c r="I7292" i="1"/>
  <c r="I7293" i="1"/>
  <c r="I7294" i="1"/>
  <c r="I7295" i="1"/>
  <c r="I7296" i="1"/>
  <c r="I7297" i="1"/>
  <c r="I7298" i="1"/>
  <c r="I7299" i="1"/>
  <c r="I7300" i="1"/>
  <c r="I7301" i="1"/>
  <c r="I7302" i="1"/>
  <c r="I7303" i="1"/>
  <c r="I7304" i="1"/>
  <c r="I7305" i="1"/>
  <c r="I7306" i="1"/>
  <c r="I7307" i="1"/>
  <c r="I7308" i="1"/>
  <c r="I7309" i="1"/>
  <c r="I7310" i="1"/>
  <c r="I7311" i="1"/>
  <c r="I7312" i="1"/>
  <c r="I7313" i="1"/>
  <c r="I7314" i="1"/>
  <c r="I7315" i="1"/>
  <c r="I7316" i="1"/>
  <c r="I7317" i="1"/>
  <c r="I7318" i="1"/>
  <c r="I7319" i="1"/>
  <c r="I7320" i="1"/>
  <c r="I7321" i="1"/>
  <c r="I7322" i="1"/>
  <c r="I7323" i="1"/>
  <c r="I7324" i="1"/>
  <c r="I7325" i="1"/>
  <c r="I7326" i="1"/>
  <c r="I7327" i="1"/>
  <c r="I7328" i="1"/>
  <c r="I7329" i="1"/>
  <c r="I7330" i="1"/>
  <c r="I7331" i="1"/>
  <c r="I7332" i="1"/>
  <c r="I7333" i="1"/>
  <c r="I7334" i="1"/>
  <c r="I7335" i="1"/>
  <c r="I7336" i="1"/>
  <c r="I7337" i="1"/>
  <c r="I7338" i="1"/>
  <c r="I7339" i="1"/>
  <c r="I7340" i="1"/>
  <c r="I7341" i="1"/>
  <c r="I7342" i="1"/>
  <c r="I7343" i="1"/>
  <c r="I7344" i="1"/>
  <c r="I7345" i="1"/>
  <c r="I7346" i="1"/>
  <c r="I7347" i="1"/>
  <c r="I7348" i="1"/>
  <c r="I7349" i="1"/>
  <c r="I7350" i="1"/>
  <c r="I7351" i="1"/>
  <c r="I7352" i="1"/>
  <c r="I7353" i="1"/>
  <c r="I7354" i="1"/>
  <c r="I7355" i="1"/>
  <c r="I7356" i="1"/>
  <c r="I7357" i="1"/>
  <c r="I7358" i="1"/>
  <c r="I7359" i="1"/>
  <c r="I7360" i="1"/>
  <c r="I7361" i="1"/>
  <c r="I7362" i="1"/>
  <c r="I7363" i="1"/>
  <c r="I7364" i="1"/>
  <c r="I7365" i="1"/>
  <c r="I7366" i="1"/>
  <c r="I7367" i="1"/>
  <c r="I7368" i="1"/>
  <c r="I7369" i="1"/>
  <c r="I7370" i="1"/>
  <c r="I7371" i="1"/>
  <c r="I7372" i="1"/>
  <c r="I7373" i="1"/>
  <c r="I7374" i="1"/>
  <c r="I7375" i="1"/>
  <c r="I7376" i="1"/>
  <c r="I7377" i="1"/>
  <c r="I7378" i="1"/>
  <c r="I7379" i="1"/>
  <c r="I7380" i="1"/>
  <c r="I7381" i="1"/>
  <c r="I7382" i="1"/>
  <c r="I7383" i="1"/>
  <c r="I7384" i="1"/>
  <c r="I7385" i="1"/>
  <c r="I7386" i="1"/>
  <c r="I7387" i="1"/>
  <c r="I7388" i="1"/>
  <c r="I7389" i="1"/>
  <c r="I7390" i="1"/>
  <c r="I7391" i="1"/>
  <c r="I7392" i="1"/>
  <c r="I7393" i="1"/>
  <c r="I7394" i="1"/>
  <c r="I7395" i="1"/>
  <c r="I7396" i="1"/>
  <c r="I7397" i="1"/>
  <c r="I7398" i="1"/>
  <c r="I7399" i="1"/>
  <c r="I7400" i="1"/>
  <c r="I7401" i="1"/>
  <c r="I7402" i="1"/>
  <c r="I7403" i="1"/>
  <c r="I7404" i="1"/>
  <c r="I7405" i="1"/>
  <c r="I7406" i="1"/>
  <c r="I7407" i="1"/>
  <c r="I7408" i="1"/>
  <c r="I7409" i="1"/>
  <c r="I7410" i="1"/>
  <c r="I7411" i="1"/>
  <c r="I7412" i="1"/>
  <c r="I7413" i="1"/>
  <c r="I7414" i="1"/>
  <c r="I7415" i="1"/>
  <c r="I7416" i="1"/>
  <c r="I7417" i="1"/>
  <c r="I7418" i="1"/>
  <c r="I7419" i="1"/>
  <c r="I7420" i="1"/>
  <c r="I7421" i="1"/>
  <c r="I7422" i="1"/>
  <c r="I7423" i="1"/>
  <c r="I7424" i="1"/>
  <c r="I7425" i="1"/>
  <c r="I7426" i="1"/>
  <c r="I7427" i="1"/>
  <c r="I7428" i="1"/>
  <c r="I7429" i="1"/>
  <c r="I7430" i="1"/>
  <c r="I7431" i="1"/>
  <c r="I7432" i="1"/>
  <c r="I7433" i="1"/>
  <c r="I7434" i="1"/>
  <c r="I7435" i="1"/>
  <c r="I7436" i="1"/>
  <c r="I7437" i="1"/>
  <c r="I7438" i="1"/>
  <c r="I7439" i="1"/>
  <c r="I7440" i="1"/>
  <c r="I7441" i="1"/>
  <c r="I7442" i="1"/>
  <c r="I7443" i="1"/>
  <c r="I7444" i="1"/>
  <c r="I7445" i="1"/>
  <c r="I7446" i="1"/>
  <c r="I7447" i="1"/>
  <c r="I7448" i="1"/>
  <c r="I7449" i="1"/>
  <c r="I7450" i="1"/>
  <c r="I7451" i="1"/>
  <c r="I7452" i="1"/>
  <c r="I7453" i="1"/>
  <c r="I7454" i="1"/>
  <c r="I7455" i="1"/>
  <c r="I7456" i="1"/>
  <c r="I7457" i="1"/>
  <c r="I7458" i="1"/>
  <c r="I7459" i="1"/>
  <c r="I7460" i="1"/>
  <c r="I7461" i="1"/>
  <c r="I7462" i="1"/>
  <c r="I7463" i="1"/>
  <c r="I7464" i="1"/>
  <c r="I7465" i="1"/>
  <c r="I7466" i="1"/>
  <c r="I7467" i="1"/>
  <c r="I7468" i="1"/>
  <c r="I7469" i="1"/>
  <c r="I7470" i="1"/>
  <c r="I7471" i="1"/>
  <c r="I7472" i="1"/>
  <c r="I7473" i="1"/>
  <c r="I7474" i="1"/>
  <c r="I7475" i="1"/>
  <c r="I7476" i="1"/>
  <c r="I7477" i="1"/>
  <c r="I7478" i="1"/>
  <c r="I7479" i="1"/>
  <c r="I7480" i="1"/>
  <c r="I7481" i="1"/>
  <c r="I7482" i="1"/>
  <c r="I7483" i="1"/>
  <c r="I7484" i="1"/>
  <c r="I7485" i="1"/>
  <c r="I7486" i="1"/>
  <c r="I7487" i="1"/>
  <c r="I7488" i="1"/>
  <c r="I7489" i="1"/>
  <c r="I7490" i="1"/>
  <c r="I7491" i="1"/>
  <c r="I7492" i="1"/>
  <c r="I7493" i="1"/>
  <c r="I7494" i="1"/>
  <c r="I7495" i="1"/>
  <c r="I7496" i="1"/>
  <c r="I7497" i="1"/>
  <c r="I7498" i="1"/>
  <c r="I7499" i="1"/>
  <c r="I7500" i="1"/>
  <c r="I7501" i="1"/>
  <c r="I7502" i="1"/>
  <c r="I7503" i="1"/>
  <c r="I7504" i="1"/>
  <c r="I7505" i="1"/>
  <c r="I7506" i="1"/>
  <c r="I7507" i="1"/>
  <c r="I7508" i="1"/>
  <c r="I7509" i="1"/>
  <c r="I7510" i="1"/>
  <c r="I7511" i="1"/>
  <c r="I7512" i="1"/>
  <c r="I7513" i="1"/>
  <c r="I7514" i="1"/>
  <c r="I7515" i="1"/>
  <c r="I7516" i="1"/>
  <c r="I7517" i="1"/>
  <c r="I7518" i="1"/>
  <c r="I7519" i="1"/>
  <c r="I7520" i="1"/>
  <c r="I7521" i="1"/>
  <c r="I7522" i="1"/>
  <c r="I7523" i="1"/>
  <c r="I7524" i="1"/>
  <c r="I7525" i="1"/>
  <c r="I7526" i="1"/>
  <c r="I7527" i="1"/>
  <c r="I7528" i="1"/>
  <c r="I7529" i="1"/>
  <c r="I7530" i="1"/>
  <c r="I7531" i="1"/>
  <c r="I7532" i="1"/>
  <c r="I7533" i="1"/>
  <c r="I7534" i="1"/>
  <c r="I7535" i="1"/>
  <c r="I7536" i="1"/>
  <c r="I7537" i="1"/>
  <c r="I7538" i="1"/>
  <c r="I7539" i="1"/>
  <c r="I7540" i="1"/>
  <c r="I7541" i="1"/>
  <c r="I7542" i="1"/>
  <c r="I7543" i="1"/>
  <c r="I7544" i="1"/>
  <c r="I7545" i="1"/>
  <c r="I7546" i="1"/>
  <c r="I7547" i="1"/>
  <c r="I7548" i="1"/>
  <c r="I7549" i="1"/>
  <c r="I7550" i="1"/>
  <c r="I7551" i="1"/>
  <c r="I7552" i="1"/>
  <c r="I7553" i="1"/>
  <c r="I7554" i="1"/>
  <c r="I7555" i="1"/>
  <c r="I7556" i="1"/>
  <c r="I7557" i="1"/>
  <c r="I7558" i="1"/>
  <c r="I7559" i="1"/>
  <c r="I7560" i="1"/>
  <c r="I7561" i="1"/>
  <c r="I7562" i="1"/>
  <c r="I7563" i="1"/>
  <c r="I7564" i="1"/>
  <c r="I7565" i="1"/>
  <c r="I7566" i="1"/>
  <c r="I7567" i="1"/>
  <c r="I7568" i="1"/>
  <c r="I7569" i="1"/>
  <c r="I7570" i="1"/>
  <c r="I7571" i="1"/>
  <c r="I7572" i="1"/>
  <c r="I7573" i="1"/>
  <c r="I7574" i="1"/>
  <c r="I7575" i="1"/>
  <c r="I7576" i="1"/>
  <c r="I7577" i="1"/>
  <c r="I7578" i="1"/>
  <c r="I7579" i="1"/>
  <c r="I7580" i="1"/>
  <c r="I7581" i="1"/>
  <c r="I7582" i="1"/>
  <c r="I7583" i="1"/>
  <c r="I7584" i="1"/>
  <c r="I7585" i="1"/>
  <c r="I7586" i="1"/>
  <c r="I7587" i="1"/>
  <c r="I7588" i="1"/>
  <c r="I7589" i="1"/>
  <c r="I7590" i="1"/>
  <c r="I7591" i="1"/>
  <c r="I7592" i="1"/>
  <c r="I7593" i="1"/>
  <c r="I7594" i="1"/>
  <c r="I7595" i="1"/>
  <c r="I7596" i="1"/>
  <c r="I7597" i="1"/>
  <c r="I7598" i="1"/>
  <c r="I7599" i="1"/>
  <c r="I7600" i="1"/>
  <c r="I7601" i="1"/>
  <c r="I7602" i="1"/>
  <c r="I7603" i="1"/>
  <c r="I7604" i="1"/>
  <c r="I7605" i="1"/>
  <c r="I7606" i="1"/>
  <c r="I7607" i="1"/>
  <c r="I7608" i="1"/>
  <c r="I7609" i="1"/>
  <c r="I7610" i="1"/>
  <c r="I7611" i="1"/>
  <c r="I7612" i="1"/>
  <c r="I7613" i="1"/>
  <c r="I7614" i="1"/>
  <c r="I7615" i="1"/>
  <c r="I7616" i="1"/>
  <c r="I7617" i="1"/>
  <c r="I7618" i="1"/>
  <c r="I7619" i="1"/>
  <c r="I7620" i="1"/>
  <c r="I7621" i="1"/>
  <c r="I7622" i="1"/>
  <c r="I7623" i="1"/>
  <c r="I7624" i="1"/>
  <c r="I7625" i="1"/>
  <c r="I7626" i="1"/>
  <c r="I7627" i="1"/>
  <c r="I7628" i="1"/>
  <c r="I7629" i="1"/>
  <c r="I7630" i="1"/>
  <c r="I7631" i="1"/>
  <c r="I7632" i="1"/>
  <c r="I7633" i="1"/>
  <c r="I7634" i="1"/>
  <c r="I7635" i="1"/>
  <c r="I7636" i="1"/>
  <c r="I7637" i="1"/>
  <c r="I7638" i="1"/>
  <c r="I7639" i="1"/>
  <c r="I7640" i="1"/>
  <c r="I7641" i="1"/>
  <c r="I7642" i="1"/>
  <c r="I7643" i="1"/>
  <c r="I7644" i="1"/>
  <c r="I7645" i="1"/>
  <c r="I7646" i="1"/>
  <c r="I7647" i="1"/>
  <c r="I7648" i="1"/>
  <c r="I7649" i="1"/>
  <c r="I7650" i="1"/>
  <c r="I7651" i="1"/>
  <c r="I7652" i="1"/>
  <c r="I7653" i="1"/>
  <c r="I7654" i="1"/>
  <c r="I7655" i="1"/>
  <c r="I7656" i="1"/>
  <c r="I7657" i="1"/>
  <c r="I7658" i="1"/>
  <c r="I7659" i="1"/>
  <c r="I7660" i="1"/>
  <c r="I7661" i="1"/>
  <c r="I7662" i="1"/>
  <c r="I7663" i="1"/>
  <c r="I7664" i="1"/>
  <c r="I7665" i="1"/>
  <c r="I7666" i="1"/>
  <c r="I7667" i="1"/>
  <c r="I7668" i="1"/>
  <c r="I7669" i="1"/>
  <c r="I7670" i="1"/>
  <c r="I7671" i="1"/>
  <c r="I7672" i="1"/>
  <c r="I7673" i="1"/>
  <c r="I7674" i="1"/>
  <c r="I7675" i="1"/>
  <c r="I7676" i="1"/>
  <c r="I7677" i="1"/>
  <c r="I7678" i="1"/>
  <c r="I7679" i="1"/>
  <c r="I7680" i="1"/>
  <c r="I7681" i="1"/>
  <c r="I7682" i="1"/>
  <c r="I7683" i="1"/>
  <c r="I7684" i="1"/>
  <c r="I7685" i="1"/>
  <c r="I7686" i="1"/>
  <c r="I7687" i="1"/>
  <c r="I7688" i="1"/>
  <c r="I7689" i="1"/>
  <c r="I7690" i="1"/>
  <c r="I7691" i="1"/>
  <c r="I7692" i="1"/>
  <c r="I7693" i="1"/>
  <c r="I7694" i="1"/>
  <c r="I7695" i="1"/>
  <c r="I7696" i="1"/>
  <c r="I7697" i="1"/>
  <c r="I7698" i="1"/>
  <c r="I7699" i="1"/>
  <c r="I7700" i="1"/>
  <c r="I7701" i="1"/>
  <c r="I7702" i="1"/>
  <c r="I7703" i="1"/>
  <c r="I7704" i="1"/>
  <c r="I7705" i="1"/>
  <c r="I7706" i="1"/>
  <c r="I7707" i="1"/>
  <c r="I7708" i="1"/>
  <c r="I7709" i="1"/>
  <c r="I7710" i="1"/>
  <c r="I7711" i="1"/>
  <c r="I7712" i="1"/>
  <c r="I7713" i="1"/>
  <c r="I7714" i="1"/>
  <c r="I7715" i="1"/>
  <c r="I7716" i="1"/>
  <c r="I7717" i="1"/>
  <c r="I7718" i="1"/>
  <c r="I7719" i="1"/>
  <c r="I7720" i="1"/>
  <c r="I7721" i="1"/>
  <c r="I7722" i="1"/>
  <c r="I7723" i="1"/>
  <c r="I7724" i="1"/>
  <c r="I7725" i="1"/>
  <c r="I7726" i="1"/>
  <c r="I7727" i="1"/>
  <c r="I7728" i="1"/>
  <c r="I7729" i="1"/>
  <c r="I7730" i="1"/>
  <c r="I7731" i="1"/>
  <c r="I7732" i="1"/>
  <c r="I7733" i="1"/>
  <c r="I7734" i="1"/>
  <c r="I7735" i="1"/>
  <c r="I7736" i="1"/>
  <c r="I7737" i="1"/>
  <c r="I7738" i="1"/>
  <c r="I7739" i="1"/>
  <c r="I7740" i="1"/>
  <c r="I7741" i="1"/>
  <c r="I7742" i="1"/>
  <c r="I7743" i="1"/>
  <c r="I7744" i="1"/>
  <c r="I7745" i="1"/>
  <c r="I7746" i="1"/>
  <c r="I7747" i="1"/>
  <c r="I7748" i="1"/>
  <c r="I7749" i="1"/>
  <c r="I7750" i="1"/>
  <c r="I7751" i="1"/>
  <c r="I7752" i="1"/>
  <c r="I7753" i="1"/>
  <c r="I7754" i="1"/>
  <c r="I7755" i="1"/>
  <c r="I7756" i="1"/>
  <c r="I7757" i="1"/>
  <c r="I7758" i="1"/>
  <c r="I7759" i="1"/>
  <c r="I7760" i="1"/>
  <c r="I7761" i="1"/>
  <c r="I7762" i="1"/>
  <c r="I7763" i="1"/>
  <c r="I7764" i="1"/>
  <c r="I7765" i="1"/>
  <c r="I7766" i="1"/>
  <c r="I7767" i="1"/>
  <c r="I7768" i="1"/>
  <c r="I7769" i="1"/>
  <c r="I7770" i="1"/>
  <c r="I7771" i="1"/>
  <c r="I7772" i="1"/>
  <c r="I7773" i="1"/>
  <c r="I7774" i="1"/>
  <c r="I7775" i="1"/>
  <c r="I7776" i="1"/>
  <c r="I7777" i="1"/>
  <c r="I7778" i="1"/>
  <c r="I7779" i="1"/>
  <c r="I7780" i="1"/>
  <c r="I7781" i="1"/>
  <c r="I7782" i="1"/>
  <c r="I7783" i="1"/>
  <c r="I7784" i="1"/>
  <c r="I7785" i="1"/>
  <c r="I7786" i="1"/>
  <c r="I7787" i="1"/>
  <c r="I7788" i="1"/>
  <c r="I7789" i="1"/>
  <c r="I7790" i="1"/>
  <c r="I7791" i="1"/>
  <c r="I7792" i="1"/>
  <c r="I7793" i="1"/>
  <c r="I7794" i="1"/>
  <c r="I7795" i="1"/>
  <c r="I7796" i="1"/>
  <c r="I7797" i="1"/>
  <c r="I7798" i="1"/>
  <c r="I7799" i="1"/>
  <c r="I7800" i="1"/>
  <c r="I7801" i="1"/>
  <c r="I7802" i="1"/>
  <c r="I7803" i="1"/>
  <c r="I7804" i="1"/>
  <c r="I7805" i="1"/>
  <c r="I7806" i="1"/>
  <c r="I7807" i="1"/>
  <c r="I7808" i="1"/>
  <c r="I7809" i="1"/>
  <c r="I7810" i="1"/>
  <c r="I7811" i="1"/>
  <c r="I7812" i="1"/>
  <c r="I7813" i="1"/>
  <c r="I7814" i="1"/>
  <c r="I7815" i="1"/>
  <c r="I7816" i="1"/>
  <c r="I7817" i="1"/>
  <c r="I7818" i="1"/>
  <c r="I7819" i="1"/>
  <c r="I7820" i="1"/>
  <c r="I7821" i="1"/>
  <c r="I7822" i="1"/>
  <c r="I7823" i="1"/>
  <c r="I7824" i="1"/>
  <c r="I7825" i="1"/>
  <c r="I7826" i="1"/>
  <c r="I7827" i="1"/>
  <c r="I7828" i="1"/>
  <c r="I7829" i="1"/>
  <c r="I7830" i="1"/>
  <c r="I7831" i="1"/>
  <c r="I7832" i="1"/>
  <c r="I7833" i="1"/>
  <c r="I7834" i="1"/>
  <c r="I7835" i="1"/>
  <c r="I7836" i="1"/>
  <c r="I7837" i="1"/>
  <c r="I7838" i="1"/>
  <c r="I7839" i="1"/>
  <c r="I7840" i="1"/>
  <c r="I7841" i="1"/>
  <c r="I7842" i="1"/>
  <c r="I7843" i="1"/>
  <c r="I7844" i="1"/>
  <c r="I7845" i="1"/>
  <c r="I7846" i="1"/>
  <c r="I7847" i="1"/>
  <c r="I7848" i="1"/>
  <c r="I7849" i="1"/>
  <c r="I7850" i="1"/>
  <c r="I7851" i="1"/>
  <c r="I7852" i="1"/>
  <c r="I7853" i="1"/>
  <c r="I7854" i="1"/>
  <c r="I7855" i="1"/>
  <c r="I7856" i="1"/>
  <c r="I7857" i="1"/>
  <c r="I7858" i="1"/>
  <c r="I7859" i="1"/>
  <c r="I7860" i="1"/>
  <c r="I7861" i="1"/>
  <c r="I7862" i="1"/>
  <c r="I7863" i="1"/>
  <c r="I7864" i="1"/>
  <c r="I7865" i="1"/>
  <c r="I7866" i="1"/>
  <c r="I7867" i="1"/>
  <c r="I7868" i="1"/>
  <c r="I7869" i="1"/>
  <c r="I7870" i="1"/>
  <c r="I7871" i="1"/>
  <c r="I7872" i="1"/>
  <c r="I7873" i="1"/>
  <c r="I7874" i="1"/>
  <c r="I7875" i="1"/>
  <c r="I7876" i="1"/>
  <c r="I7877" i="1"/>
  <c r="I7878" i="1"/>
  <c r="I7879" i="1"/>
  <c r="I7880" i="1"/>
  <c r="I7881" i="1"/>
  <c r="I7882" i="1"/>
  <c r="I7883" i="1"/>
  <c r="I7884" i="1"/>
  <c r="I7885" i="1"/>
  <c r="I7886" i="1"/>
  <c r="I7887" i="1"/>
  <c r="I7888" i="1"/>
  <c r="I7889" i="1"/>
  <c r="I7890" i="1"/>
  <c r="I7891" i="1"/>
  <c r="I7892" i="1"/>
  <c r="I7893" i="1"/>
  <c r="I7894" i="1"/>
  <c r="I7895" i="1"/>
  <c r="I7896" i="1"/>
  <c r="I7897" i="1"/>
  <c r="I7898" i="1"/>
  <c r="I7899" i="1"/>
  <c r="I7900" i="1"/>
  <c r="I7901" i="1"/>
  <c r="I7902" i="1"/>
  <c r="I7903" i="1"/>
  <c r="I7904" i="1"/>
  <c r="I7905" i="1"/>
  <c r="I7906" i="1"/>
  <c r="I7907" i="1"/>
  <c r="I7908" i="1"/>
  <c r="I7909" i="1"/>
  <c r="I7910" i="1"/>
  <c r="I7911" i="1"/>
  <c r="I7912" i="1"/>
  <c r="I7913" i="1"/>
  <c r="I7914" i="1"/>
  <c r="I7915" i="1"/>
  <c r="I7916" i="1"/>
  <c r="I7917" i="1"/>
  <c r="I7918" i="1"/>
  <c r="I7919" i="1"/>
  <c r="I7920" i="1"/>
  <c r="I7921" i="1"/>
  <c r="I7922" i="1"/>
  <c r="I7923" i="1"/>
  <c r="I7924" i="1"/>
  <c r="I7925" i="1"/>
  <c r="I7926" i="1"/>
  <c r="I7927" i="1"/>
  <c r="I7928" i="1"/>
  <c r="I7929" i="1"/>
  <c r="I7930" i="1"/>
  <c r="I7931" i="1"/>
  <c r="I7932" i="1"/>
  <c r="I7933" i="1"/>
  <c r="I7934" i="1"/>
  <c r="I7935" i="1"/>
  <c r="I7936" i="1"/>
  <c r="I7937" i="1"/>
  <c r="I7938" i="1"/>
  <c r="I7939" i="1"/>
  <c r="I7940" i="1"/>
  <c r="I7941" i="1"/>
  <c r="I7942" i="1"/>
  <c r="I7943" i="1"/>
  <c r="I7944" i="1"/>
  <c r="I7945" i="1"/>
  <c r="I7946" i="1"/>
  <c r="I7947" i="1"/>
  <c r="I7948" i="1"/>
  <c r="I7949" i="1"/>
  <c r="I7950" i="1"/>
  <c r="I7951" i="1"/>
  <c r="I7952" i="1"/>
  <c r="I7953" i="1"/>
  <c r="I7954" i="1"/>
  <c r="I7955" i="1"/>
  <c r="I7956" i="1"/>
  <c r="I7957" i="1"/>
  <c r="I7958" i="1"/>
  <c r="I7959" i="1"/>
  <c r="I7960" i="1"/>
  <c r="I7961" i="1"/>
  <c r="I7962" i="1"/>
  <c r="I7963" i="1"/>
  <c r="I7964" i="1"/>
  <c r="I7965" i="1"/>
  <c r="I7966" i="1"/>
  <c r="I7967" i="1"/>
  <c r="I7968" i="1"/>
  <c r="I7969" i="1"/>
  <c r="I7970" i="1"/>
  <c r="I7971" i="1"/>
  <c r="I7972" i="1"/>
  <c r="I7973" i="1"/>
  <c r="I7974" i="1"/>
  <c r="I7975" i="1"/>
  <c r="I7976" i="1"/>
  <c r="I7977" i="1"/>
  <c r="I7978" i="1"/>
  <c r="I7979" i="1"/>
  <c r="I7980" i="1"/>
  <c r="I7981" i="1"/>
  <c r="I7982" i="1"/>
  <c r="I7983" i="1"/>
  <c r="I7984" i="1"/>
  <c r="I7985" i="1"/>
  <c r="I7986" i="1"/>
  <c r="I7987" i="1"/>
  <c r="I7988" i="1"/>
  <c r="I7989" i="1"/>
  <c r="I7990" i="1"/>
  <c r="I7991" i="1"/>
  <c r="I7992" i="1"/>
  <c r="I7993" i="1"/>
  <c r="I7994" i="1"/>
  <c r="I7995" i="1"/>
  <c r="I7996" i="1"/>
  <c r="I7997" i="1"/>
  <c r="I7998" i="1"/>
  <c r="I7999" i="1"/>
  <c r="I8000" i="1"/>
  <c r="I8001" i="1"/>
  <c r="I8002" i="1"/>
  <c r="I8003" i="1"/>
  <c r="I8004" i="1"/>
  <c r="I8005" i="1"/>
  <c r="I8006" i="1"/>
  <c r="I8007" i="1"/>
  <c r="I8008" i="1"/>
  <c r="I8009" i="1"/>
  <c r="I8010" i="1"/>
  <c r="I8011" i="1"/>
  <c r="I8012" i="1"/>
  <c r="I8013" i="1"/>
  <c r="I8014" i="1"/>
  <c r="I8015" i="1"/>
  <c r="I8016" i="1"/>
  <c r="I8017" i="1"/>
  <c r="I8018" i="1"/>
  <c r="I8019" i="1"/>
  <c r="I8020" i="1"/>
  <c r="I8021" i="1"/>
  <c r="I8022" i="1"/>
  <c r="I8023" i="1"/>
  <c r="I8024" i="1"/>
  <c r="I8025" i="1"/>
  <c r="I8026" i="1"/>
  <c r="I8027" i="1"/>
  <c r="I8028" i="1"/>
  <c r="I8029" i="1"/>
  <c r="I8030" i="1"/>
  <c r="I8031" i="1"/>
  <c r="I8032" i="1"/>
  <c r="I8033" i="1"/>
  <c r="I8034" i="1"/>
  <c r="I8035" i="1"/>
  <c r="I8036" i="1"/>
  <c r="I8037" i="1"/>
  <c r="I8038" i="1"/>
  <c r="I8039" i="1"/>
  <c r="I8040" i="1"/>
  <c r="I8041" i="1"/>
  <c r="I8042" i="1"/>
  <c r="I8043" i="1"/>
  <c r="I8044" i="1"/>
  <c r="I8045" i="1"/>
  <c r="I8046" i="1"/>
  <c r="I8047" i="1"/>
  <c r="I8048" i="1"/>
  <c r="I8049" i="1"/>
  <c r="I8050" i="1"/>
  <c r="I8051" i="1"/>
  <c r="I8052" i="1"/>
  <c r="I8053" i="1"/>
  <c r="I8054" i="1"/>
  <c r="I8055" i="1"/>
  <c r="I8056" i="1"/>
  <c r="I8057" i="1"/>
  <c r="I8058" i="1"/>
  <c r="I8059" i="1"/>
  <c r="I8060" i="1"/>
  <c r="I8061" i="1"/>
  <c r="I8062" i="1"/>
  <c r="I8063" i="1"/>
  <c r="I8064" i="1"/>
  <c r="I8065" i="1"/>
  <c r="I8066" i="1"/>
  <c r="I8067" i="1"/>
  <c r="I8068" i="1"/>
  <c r="I8069" i="1"/>
  <c r="I8070" i="1"/>
  <c r="I8071" i="1"/>
  <c r="I8072" i="1"/>
  <c r="I8073" i="1"/>
  <c r="I8074" i="1"/>
  <c r="I8075" i="1"/>
  <c r="I8076" i="1"/>
  <c r="I8077" i="1"/>
  <c r="I8078" i="1"/>
  <c r="I8079" i="1"/>
  <c r="I8080" i="1"/>
  <c r="I8081" i="1"/>
  <c r="I8082" i="1"/>
  <c r="I8083" i="1"/>
  <c r="I8084" i="1"/>
  <c r="I8085" i="1"/>
  <c r="I8086" i="1"/>
  <c r="I8087" i="1"/>
  <c r="I8088" i="1"/>
  <c r="I8089" i="1"/>
  <c r="I8090" i="1"/>
  <c r="I8091" i="1"/>
  <c r="I8092" i="1"/>
  <c r="I8093" i="1"/>
  <c r="I8094" i="1"/>
  <c r="I8095" i="1"/>
  <c r="I8096" i="1"/>
  <c r="I8097" i="1"/>
  <c r="I8098" i="1"/>
  <c r="I8099" i="1"/>
  <c r="I8100" i="1"/>
  <c r="I8101" i="1"/>
  <c r="I8102" i="1"/>
  <c r="I8103" i="1"/>
  <c r="I8104" i="1"/>
  <c r="I8105" i="1"/>
  <c r="I8106" i="1"/>
  <c r="I8107" i="1"/>
  <c r="I8108" i="1"/>
  <c r="I8109" i="1"/>
  <c r="I8110" i="1"/>
  <c r="I8111" i="1"/>
  <c r="I8112" i="1"/>
  <c r="I8113" i="1"/>
  <c r="I8114" i="1"/>
  <c r="I8115" i="1"/>
  <c r="I8116" i="1"/>
  <c r="I8117" i="1"/>
  <c r="I8118" i="1"/>
  <c r="I8119" i="1"/>
  <c r="I8120" i="1"/>
  <c r="I8121" i="1"/>
  <c r="I8122" i="1"/>
  <c r="I8123" i="1"/>
  <c r="I8124" i="1"/>
  <c r="I8125" i="1"/>
  <c r="I8126" i="1"/>
  <c r="I8127" i="1"/>
  <c r="I8128" i="1"/>
  <c r="I8129" i="1"/>
  <c r="I8130" i="1"/>
  <c r="I8131" i="1"/>
  <c r="I8132" i="1"/>
  <c r="I8133" i="1"/>
  <c r="I8134" i="1"/>
  <c r="I8135" i="1"/>
  <c r="I8136" i="1"/>
  <c r="I8137" i="1"/>
  <c r="I8138" i="1"/>
  <c r="I8139" i="1"/>
  <c r="I8140" i="1"/>
  <c r="I8141" i="1"/>
  <c r="I8142" i="1"/>
  <c r="I8143" i="1"/>
  <c r="I8144" i="1"/>
  <c r="I8145" i="1"/>
  <c r="I8146" i="1"/>
  <c r="I8147" i="1"/>
  <c r="I8148" i="1"/>
  <c r="I8149" i="1"/>
  <c r="I8150" i="1"/>
  <c r="I8151" i="1"/>
  <c r="I8152" i="1"/>
  <c r="I8153" i="1"/>
  <c r="I8154" i="1"/>
  <c r="I8155" i="1"/>
  <c r="I8156" i="1"/>
  <c r="I8157" i="1"/>
  <c r="I8158" i="1"/>
  <c r="I8159" i="1"/>
  <c r="I8160" i="1"/>
  <c r="I8161" i="1"/>
  <c r="I8162" i="1"/>
  <c r="I8163" i="1"/>
  <c r="I8164" i="1"/>
  <c r="I8165" i="1"/>
  <c r="I8166" i="1"/>
  <c r="I8167" i="1"/>
  <c r="I8168" i="1"/>
  <c r="I8169" i="1"/>
  <c r="I8170" i="1"/>
  <c r="I8171" i="1"/>
  <c r="I8172" i="1"/>
  <c r="I8173" i="1"/>
  <c r="I8174" i="1"/>
  <c r="I8175" i="1"/>
  <c r="I8176" i="1"/>
  <c r="I8177" i="1"/>
  <c r="I8178" i="1"/>
  <c r="I8179" i="1"/>
  <c r="I8180" i="1"/>
  <c r="I8181" i="1"/>
  <c r="I8182" i="1"/>
  <c r="I8183" i="1"/>
  <c r="I8184" i="1"/>
  <c r="I8185" i="1"/>
  <c r="I8186" i="1"/>
  <c r="I8187" i="1"/>
  <c r="I8188" i="1"/>
  <c r="I8189" i="1"/>
  <c r="I8190" i="1"/>
  <c r="I8191" i="1"/>
  <c r="I8192" i="1"/>
  <c r="I8193" i="1"/>
  <c r="I8194" i="1"/>
  <c r="I8195" i="1"/>
  <c r="I8196" i="1"/>
  <c r="I8197" i="1"/>
  <c r="I8198" i="1"/>
  <c r="I8199" i="1"/>
  <c r="I8200" i="1"/>
  <c r="I8201" i="1"/>
  <c r="I8202" i="1"/>
  <c r="I8203" i="1"/>
  <c r="I8204" i="1"/>
  <c r="I8205" i="1"/>
  <c r="I8206" i="1"/>
  <c r="I8207" i="1"/>
  <c r="I8208" i="1"/>
  <c r="I8209" i="1"/>
  <c r="I8210" i="1"/>
  <c r="I8211" i="1"/>
  <c r="I8212" i="1"/>
  <c r="I8213" i="1"/>
  <c r="I8214" i="1"/>
  <c r="I8215" i="1"/>
  <c r="I8216" i="1"/>
  <c r="I8217" i="1"/>
  <c r="I8218" i="1"/>
  <c r="I8219" i="1"/>
  <c r="I8220" i="1"/>
  <c r="I8221" i="1"/>
  <c r="I8222" i="1"/>
  <c r="I8223" i="1"/>
  <c r="I8224" i="1"/>
  <c r="I8225" i="1"/>
  <c r="I8226" i="1"/>
  <c r="I8227" i="1"/>
  <c r="I8228" i="1"/>
  <c r="I8229" i="1"/>
  <c r="I8230" i="1"/>
  <c r="I8231" i="1"/>
  <c r="I8232" i="1"/>
  <c r="I8233" i="1"/>
  <c r="I8234" i="1"/>
  <c r="I8235" i="1"/>
  <c r="I8236" i="1"/>
  <c r="I8237" i="1"/>
  <c r="I8238" i="1"/>
  <c r="I8239" i="1"/>
  <c r="I8240" i="1"/>
  <c r="I8241" i="1"/>
  <c r="I8242" i="1"/>
  <c r="I8243" i="1"/>
  <c r="I8244" i="1"/>
  <c r="I8245" i="1"/>
  <c r="I8246" i="1"/>
  <c r="I8247" i="1"/>
  <c r="I8248" i="1"/>
  <c r="I8249" i="1"/>
  <c r="I8250" i="1"/>
  <c r="I8251" i="1"/>
  <c r="I8252" i="1"/>
  <c r="I8253" i="1"/>
  <c r="I8254" i="1"/>
  <c r="I8255" i="1"/>
  <c r="I8256" i="1"/>
  <c r="I8257" i="1"/>
  <c r="I8258" i="1"/>
  <c r="I8259" i="1"/>
  <c r="I8260" i="1"/>
  <c r="I8261" i="1"/>
  <c r="I8262" i="1"/>
  <c r="I8263" i="1"/>
  <c r="I8264" i="1"/>
  <c r="I8265" i="1"/>
  <c r="I8266" i="1"/>
  <c r="I8267" i="1"/>
  <c r="I8268" i="1"/>
  <c r="I8269" i="1"/>
  <c r="I8270" i="1"/>
  <c r="I8271" i="1"/>
  <c r="I8272" i="1"/>
  <c r="I8273" i="1"/>
  <c r="I8274" i="1"/>
  <c r="I8275" i="1"/>
  <c r="I8276" i="1"/>
  <c r="I8277" i="1"/>
  <c r="I8278" i="1"/>
  <c r="I8279" i="1"/>
  <c r="I8280" i="1"/>
  <c r="I8281" i="1"/>
  <c r="I8282" i="1"/>
  <c r="I8283" i="1"/>
  <c r="I8284" i="1"/>
  <c r="I8285" i="1"/>
  <c r="I8286" i="1"/>
  <c r="I8287" i="1"/>
  <c r="I8288" i="1"/>
  <c r="I8289" i="1"/>
  <c r="I8290" i="1"/>
  <c r="I8291" i="1"/>
  <c r="I8292" i="1"/>
  <c r="I8293" i="1"/>
  <c r="I8294" i="1"/>
  <c r="I8295" i="1"/>
  <c r="I8296" i="1"/>
  <c r="I8297" i="1"/>
  <c r="I8298" i="1"/>
  <c r="I8299" i="1"/>
  <c r="I8300" i="1"/>
  <c r="I8301" i="1"/>
  <c r="I8302" i="1"/>
  <c r="I8303" i="1"/>
  <c r="I8304" i="1"/>
  <c r="I8305" i="1"/>
  <c r="I8306" i="1"/>
  <c r="I8307" i="1"/>
  <c r="I8308" i="1"/>
  <c r="I8309" i="1"/>
  <c r="I8310" i="1"/>
  <c r="I8311" i="1"/>
  <c r="I8312" i="1"/>
  <c r="I8313" i="1"/>
  <c r="I8314" i="1"/>
  <c r="I8315" i="1"/>
  <c r="I8316" i="1"/>
  <c r="I8317" i="1"/>
  <c r="I8318" i="1"/>
  <c r="I8319" i="1"/>
  <c r="I8320" i="1"/>
  <c r="I8321" i="1"/>
  <c r="I8322" i="1"/>
  <c r="I8323" i="1"/>
  <c r="I8324" i="1"/>
  <c r="I8325" i="1"/>
  <c r="I8326" i="1"/>
  <c r="I8327" i="1"/>
  <c r="I8328" i="1"/>
  <c r="I8329" i="1"/>
  <c r="I8330" i="1"/>
  <c r="I8331" i="1"/>
  <c r="I8332" i="1"/>
  <c r="I8333" i="1"/>
  <c r="I8334" i="1"/>
  <c r="I8335" i="1"/>
  <c r="I8336" i="1"/>
  <c r="I8337" i="1"/>
  <c r="I8338" i="1"/>
  <c r="I8339" i="1"/>
  <c r="I8340" i="1"/>
  <c r="I8341" i="1"/>
  <c r="I8342" i="1"/>
  <c r="I8343" i="1"/>
  <c r="I8344" i="1"/>
  <c r="I8345" i="1"/>
  <c r="I8346" i="1"/>
  <c r="I8347" i="1"/>
  <c r="I8348" i="1"/>
  <c r="I8349" i="1"/>
  <c r="I8350" i="1"/>
  <c r="I8351" i="1"/>
  <c r="I8352" i="1"/>
  <c r="I8353" i="1"/>
  <c r="I8354" i="1"/>
  <c r="I8355" i="1"/>
  <c r="I8356" i="1"/>
  <c r="I8357" i="1"/>
  <c r="I8358" i="1"/>
  <c r="I8359" i="1"/>
  <c r="I8360" i="1"/>
  <c r="I8361" i="1"/>
  <c r="I8362" i="1"/>
  <c r="I8363" i="1"/>
  <c r="I8364" i="1"/>
  <c r="I8365" i="1"/>
  <c r="I8366" i="1"/>
  <c r="I8367" i="1"/>
  <c r="I8368" i="1"/>
  <c r="I8369" i="1"/>
  <c r="I8370" i="1"/>
  <c r="I8371" i="1"/>
  <c r="I8372" i="1"/>
  <c r="I8373" i="1"/>
  <c r="I8374" i="1"/>
  <c r="I8375" i="1"/>
  <c r="I8376" i="1"/>
  <c r="I8377" i="1"/>
  <c r="I8378" i="1"/>
  <c r="I8379" i="1"/>
  <c r="I8380" i="1"/>
  <c r="I8381" i="1"/>
  <c r="I8382" i="1"/>
  <c r="I8383" i="1"/>
  <c r="I8384" i="1"/>
  <c r="I8385" i="1"/>
  <c r="I8386" i="1"/>
  <c r="I8387" i="1"/>
  <c r="I8388" i="1"/>
  <c r="I8389" i="1"/>
  <c r="I8390" i="1"/>
  <c r="I8391" i="1"/>
  <c r="I8392" i="1"/>
  <c r="I8393" i="1"/>
  <c r="I8394" i="1"/>
  <c r="I8395" i="1"/>
  <c r="I8396" i="1"/>
  <c r="I8397" i="1"/>
  <c r="I8398" i="1"/>
  <c r="I8399" i="1"/>
  <c r="I8400" i="1"/>
  <c r="I8401" i="1"/>
  <c r="I8402" i="1"/>
  <c r="I8403" i="1"/>
  <c r="I8404" i="1"/>
  <c r="I8405" i="1"/>
  <c r="I8406" i="1"/>
  <c r="I8407" i="1"/>
  <c r="I8408" i="1"/>
  <c r="I8409" i="1"/>
  <c r="I8410" i="1"/>
  <c r="I8411" i="1"/>
  <c r="I8412" i="1"/>
  <c r="I8413" i="1"/>
  <c r="I8414" i="1"/>
  <c r="I8415" i="1"/>
  <c r="I8416" i="1"/>
  <c r="I8417" i="1"/>
  <c r="I8418" i="1"/>
  <c r="I8419" i="1"/>
  <c r="I8420" i="1"/>
  <c r="I8421" i="1"/>
  <c r="I8422" i="1"/>
  <c r="I8423" i="1"/>
  <c r="I8424" i="1"/>
  <c r="I8425" i="1"/>
  <c r="I8426" i="1"/>
  <c r="I8427" i="1"/>
  <c r="I8428" i="1"/>
  <c r="I8429" i="1"/>
  <c r="I8430" i="1"/>
  <c r="I8431" i="1"/>
  <c r="I8432" i="1"/>
  <c r="I8433" i="1"/>
  <c r="I8434" i="1"/>
  <c r="I8435" i="1"/>
  <c r="I8436" i="1"/>
  <c r="I8437" i="1"/>
  <c r="I8438" i="1"/>
  <c r="I8439" i="1"/>
  <c r="I8440" i="1"/>
  <c r="I8441" i="1"/>
  <c r="I8442" i="1"/>
  <c r="I8443" i="1"/>
  <c r="I8444" i="1"/>
  <c r="I8445" i="1"/>
  <c r="I8446" i="1"/>
  <c r="I8447" i="1"/>
  <c r="I8448" i="1"/>
  <c r="I8449" i="1"/>
  <c r="I8450" i="1"/>
  <c r="I8451" i="1"/>
  <c r="I8452" i="1"/>
  <c r="I8453" i="1"/>
  <c r="I8454" i="1"/>
  <c r="I8455" i="1"/>
  <c r="I8456" i="1"/>
  <c r="I8457" i="1"/>
  <c r="I8458" i="1"/>
  <c r="I8459" i="1"/>
  <c r="I8460" i="1"/>
  <c r="I8461" i="1"/>
  <c r="I8462" i="1"/>
  <c r="I8463" i="1"/>
  <c r="I8464" i="1"/>
  <c r="I8465" i="1"/>
  <c r="I8466" i="1"/>
  <c r="I8467" i="1"/>
  <c r="I8468" i="1"/>
  <c r="I8469" i="1"/>
  <c r="I8470" i="1"/>
  <c r="I8471" i="1"/>
  <c r="I8472" i="1"/>
  <c r="I8473" i="1"/>
  <c r="I8474" i="1"/>
  <c r="I8475" i="1"/>
  <c r="I8476" i="1"/>
  <c r="I8477" i="1"/>
  <c r="I8478" i="1"/>
  <c r="I8479" i="1"/>
  <c r="I8480" i="1"/>
  <c r="I8481" i="1"/>
  <c r="I8482" i="1"/>
  <c r="I8483" i="1"/>
  <c r="I8484" i="1"/>
  <c r="I8485" i="1"/>
  <c r="I8486" i="1"/>
  <c r="I8487" i="1"/>
  <c r="I8488" i="1"/>
  <c r="I8489" i="1"/>
  <c r="I8490" i="1"/>
  <c r="I8491" i="1"/>
  <c r="I8492" i="1"/>
  <c r="I8493" i="1"/>
  <c r="I8494" i="1"/>
  <c r="I8495" i="1"/>
  <c r="I8496" i="1"/>
  <c r="I8497" i="1"/>
  <c r="I8498" i="1"/>
  <c r="I8499" i="1"/>
  <c r="I8500" i="1"/>
  <c r="I8501" i="1"/>
  <c r="I8502" i="1"/>
  <c r="I8503" i="1"/>
  <c r="I8504" i="1"/>
  <c r="I8505" i="1"/>
  <c r="I8506" i="1"/>
  <c r="I8507" i="1"/>
  <c r="I8508" i="1"/>
  <c r="I8509" i="1"/>
  <c r="I8510" i="1"/>
  <c r="I8511" i="1"/>
  <c r="I8512" i="1"/>
  <c r="I8513" i="1"/>
  <c r="I8514" i="1"/>
  <c r="I8515" i="1"/>
  <c r="I8516" i="1"/>
  <c r="I8517" i="1"/>
  <c r="I8518" i="1"/>
  <c r="I8519" i="1"/>
  <c r="I8520" i="1"/>
  <c r="I8521" i="1"/>
  <c r="I8522" i="1"/>
  <c r="I8523" i="1"/>
  <c r="I8524" i="1"/>
  <c r="I8525" i="1"/>
  <c r="I8526" i="1"/>
  <c r="I8527" i="1"/>
  <c r="I8528" i="1"/>
  <c r="I8529" i="1"/>
  <c r="I8530" i="1"/>
  <c r="I8531" i="1"/>
  <c r="I8532" i="1"/>
  <c r="I8533" i="1"/>
  <c r="I8534" i="1"/>
  <c r="I8535" i="1"/>
  <c r="I8536" i="1"/>
  <c r="I8537" i="1"/>
  <c r="I8538" i="1"/>
  <c r="I8539" i="1"/>
  <c r="I8540" i="1"/>
  <c r="I8541" i="1"/>
  <c r="I8542" i="1"/>
  <c r="I8543" i="1"/>
  <c r="I8544" i="1"/>
  <c r="I8545" i="1"/>
  <c r="I8546" i="1"/>
  <c r="I8547" i="1"/>
  <c r="I8548" i="1"/>
  <c r="I8549" i="1"/>
  <c r="I8550" i="1"/>
  <c r="I8551" i="1"/>
  <c r="I8552" i="1"/>
  <c r="I8553" i="1"/>
  <c r="I8554" i="1"/>
  <c r="I8555" i="1"/>
  <c r="I8556" i="1"/>
  <c r="I8557" i="1"/>
  <c r="I8558" i="1"/>
  <c r="I8559" i="1"/>
  <c r="I8560" i="1"/>
  <c r="I8561" i="1"/>
  <c r="I8562" i="1"/>
  <c r="I8563" i="1"/>
  <c r="I8564" i="1"/>
  <c r="I8565" i="1"/>
  <c r="I8566" i="1"/>
  <c r="I8567" i="1"/>
  <c r="I8568" i="1"/>
  <c r="I8569" i="1"/>
  <c r="I8570" i="1"/>
  <c r="I8571" i="1"/>
  <c r="I8572" i="1"/>
  <c r="I8573" i="1"/>
  <c r="I8574" i="1"/>
  <c r="I8575" i="1"/>
  <c r="I8576" i="1"/>
  <c r="I8577" i="1"/>
  <c r="I8578" i="1"/>
  <c r="I8579" i="1"/>
  <c r="I8580" i="1"/>
  <c r="I8581" i="1"/>
  <c r="I8582" i="1"/>
  <c r="I8583" i="1"/>
  <c r="I8584" i="1"/>
  <c r="I8585" i="1"/>
  <c r="I8586" i="1"/>
  <c r="I8587" i="1"/>
  <c r="I8588" i="1"/>
  <c r="I8589" i="1"/>
  <c r="I8590" i="1"/>
  <c r="I8591" i="1"/>
  <c r="I8592" i="1"/>
  <c r="I8593" i="1"/>
  <c r="I8594" i="1"/>
  <c r="I8595" i="1"/>
  <c r="I8596" i="1"/>
  <c r="I8597" i="1"/>
  <c r="I8598" i="1"/>
  <c r="I8599" i="1"/>
  <c r="I8600" i="1"/>
  <c r="I8601" i="1"/>
  <c r="I8602" i="1"/>
  <c r="I8603" i="1"/>
  <c r="I8604" i="1"/>
  <c r="I8605" i="1"/>
  <c r="I8606" i="1"/>
  <c r="I8607" i="1"/>
  <c r="I8608" i="1"/>
  <c r="I8609" i="1"/>
  <c r="I8610" i="1"/>
  <c r="I8611" i="1"/>
  <c r="I8612" i="1"/>
  <c r="I8613" i="1"/>
  <c r="I8614" i="1"/>
  <c r="I8615" i="1"/>
  <c r="I8616" i="1"/>
  <c r="I8617" i="1"/>
  <c r="I8618" i="1"/>
  <c r="I8619" i="1"/>
  <c r="I8620" i="1"/>
  <c r="I8621" i="1"/>
  <c r="I8622" i="1"/>
  <c r="I8623" i="1"/>
  <c r="I8624" i="1"/>
  <c r="I8625" i="1"/>
  <c r="I8626" i="1"/>
  <c r="I8627" i="1"/>
  <c r="I8628" i="1"/>
  <c r="I8629" i="1"/>
  <c r="I8630" i="1"/>
  <c r="I8631" i="1"/>
  <c r="I8632" i="1"/>
  <c r="I8633" i="1"/>
  <c r="I8634" i="1"/>
  <c r="I8635" i="1"/>
  <c r="I8636" i="1"/>
  <c r="I8637" i="1"/>
  <c r="I8638" i="1"/>
  <c r="I8639" i="1"/>
  <c r="I8640" i="1"/>
  <c r="I8641" i="1"/>
  <c r="I8642" i="1"/>
  <c r="I8643" i="1"/>
  <c r="I8644" i="1"/>
  <c r="I8645" i="1"/>
  <c r="I8646" i="1"/>
  <c r="I8647" i="1"/>
  <c r="I8648" i="1"/>
  <c r="I8649" i="1"/>
  <c r="I8650" i="1"/>
  <c r="I8651" i="1"/>
  <c r="I8652" i="1"/>
  <c r="I8653" i="1"/>
  <c r="I8654" i="1"/>
  <c r="I8655" i="1"/>
  <c r="I8656" i="1"/>
  <c r="I8657" i="1"/>
  <c r="I8658" i="1"/>
  <c r="I8659" i="1"/>
  <c r="I8660" i="1"/>
  <c r="I8661" i="1"/>
  <c r="I8662" i="1"/>
  <c r="I8663" i="1"/>
  <c r="I8664" i="1"/>
  <c r="I8665" i="1"/>
  <c r="I8666" i="1"/>
  <c r="I8667" i="1"/>
  <c r="I8668" i="1"/>
  <c r="I8669" i="1"/>
  <c r="I8670" i="1"/>
  <c r="I8671" i="1"/>
  <c r="I8672" i="1"/>
  <c r="I8673" i="1"/>
  <c r="I8674" i="1"/>
  <c r="I8675" i="1"/>
  <c r="I8676" i="1"/>
  <c r="I8677" i="1"/>
  <c r="I8678" i="1"/>
  <c r="I8679" i="1"/>
  <c r="I8680" i="1"/>
  <c r="I8681" i="1"/>
  <c r="I8682" i="1"/>
  <c r="I8683" i="1"/>
  <c r="I8684" i="1"/>
  <c r="I8685" i="1"/>
  <c r="I8686" i="1"/>
  <c r="I8687" i="1"/>
  <c r="I8688" i="1"/>
  <c r="I8689" i="1"/>
  <c r="I8690" i="1"/>
  <c r="I8691" i="1"/>
  <c r="I8692" i="1"/>
  <c r="I8693" i="1"/>
  <c r="I8694" i="1"/>
  <c r="I8695" i="1"/>
  <c r="I8696" i="1"/>
  <c r="I8697" i="1"/>
  <c r="I8698" i="1"/>
  <c r="I8699" i="1"/>
  <c r="I8700" i="1"/>
  <c r="I8701" i="1"/>
  <c r="I8702" i="1"/>
  <c r="I8703" i="1"/>
  <c r="I8704" i="1"/>
  <c r="I8705" i="1"/>
  <c r="I8706" i="1"/>
  <c r="I8707" i="1"/>
  <c r="I8708" i="1"/>
  <c r="I8709" i="1"/>
  <c r="I8710" i="1"/>
  <c r="I8711" i="1"/>
  <c r="I8712" i="1"/>
  <c r="I8713" i="1"/>
  <c r="I8714" i="1"/>
  <c r="I8715" i="1"/>
  <c r="I8716" i="1"/>
  <c r="I8717" i="1"/>
  <c r="I8718" i="1"/>
  <c r="I8719" i="1"/>
  <c r="I8720" i="1"/>
  <c r="I8721" i="1"/>
  <c r="I8722" i="1"/>
  <c r="I8723" i="1"/>
  <c r="I8724" i="1"/>
  <c r="I8725" i="1"/>
  <c r="I8726" i="1"/>
  <c r="I8727" i="1"/>
  <c r="I8728" i="1"/>
  <c r="I8729" i="1"/>
  <c r="I8730" i="1"/>
  <c r="I8731" i="1"/>
  <c r="I8732" i="1"/>
  <c r="I8733" i="1"/>
  <c r="I8734" i="1"/>
  <c r="I8735" i="1"/>
  <c r="I8736" i="1"/>
  <c r="I8737" i="1"/>
  <c r="I8738" i="1"/>
  <c r="I8739" i="1"/>
  <c r="I8740" i="1"/>
  <c r="I8741" i="1"/>
  <c r="I8742" i="1"/>
  <c r="I8743" i="1"/>
  <c r="I8744" i="1"/>
  <c r="I8745" i="1"/>
  <c r="I8746" i="1"/>
  <c r="I8747" i="1"/>
  <c r="I8748" i="1"/>
  <c r="I8749" i="1"/>
  <c r="I8750" i="1"/>
  <c r="I8751" i="1"/>
  <c r="I8752" i="1"/>
  <c r="I8753" i="1"/>
  <c r="I8754" i="1"/>
  <c r="I8755" i="1"/>
  <c r="I8756" i="1"/>
  <c r="I8757" i="1"/>
  <c r="I8758" i="1"/>
  <c r="I8759" i="1"/>
  <c r="I8760" i="1"/>
  <c r="I8761" i="1"/>
  <c r="I8762" i="1"/>
  <c r="I8763" i="1"/>
  <c r="I8764" i="1"/>
  <c r="I8765" i="1"/>
  <c r="I8766" i="1"/>
  <c r="I8767" i="1"/>
  <c r="I8768" i="1"/>
  <c r="I8769" i="1"/>
  <c r="I8770" i="1"/>
  <c r="I8771" i="1"/>
  <c r="I8772" i="1"/>
  <c r="I8773" i="1"/>
  <c r="I8774" i="1"/>
  <c r="I8775" i="1"/>
  <c r="I8776" i="1"/>
  <c r="I8777" i="1"/>
  <c r="I8778" i="1"/>
  <c r="I8779" i="1"/>
  <c r="I8780" i="1"/>
  <c r="I8781" i="1"/>
  <c r="I8782" i="1"/>
  <c r="I8783" i="1"/>
  <c r="I8784" i="1"/>
  <c r="I8785" i="1"/>
  <c r="I8786" i="1"/>
  <c r="I8787" i="1"/>
  <c r="I8788" i="1"/>
  <c r="I8789" i="1"/>
  <c r="I8790" i="1"/>
  <c r="I8791" i="1"/>
  <c r="I8792" i="1"/>
  <c r="I8793" i="1"/>
  <c r="I8794" i="1"/>
  <c r="I8795" i="1"/>
  <c r="I8796" i="1"/>
  <c r="I8797" i="1"/>
  <c r="I8798" i="1"/>
  <c r="I8799" i="1"/>
  <c r="I8800" i="1"/>
  <c r="I8801" i="1"/>
  <c r="I8802" i="1"/>
  <c r="I8803" i="1"/>
  <c r="I8804" i="1"/>
  <c r="I8805" i="1"/>
  <c r="I8806" i="1"/>
  <c r="I8807" i="1"/>
  <c r="I8808" i="1"/>
  <c r="I8809" i="1"/>
  <c r="I8810" i="1"/>
  <c r="I8811" i="1"/>
  <c r="I8812" i="1"/>
  <c r="I8813" i="1"/>
  <c r="I8814" i="1"/>
  <c r="I8815" i="1"/>
  <c r="I8816" i="1"/>
  <c r="I8817" i="1"/>
  <c r="I8818" i="1"/>
  <c r="I8819" i="1"/>
  <c r="I8820" i="1"/>
  <c r="I8821" i="1"/>
  <c r="I8822" i="1"/>
  <c r="I8823" i="1"/>
  <c r="I8824" i="1"/>
  <c r="I8825" i="1"/>
  <c r="I8826" i="1"/>
  <c r="I8827" i="1"/>
  <c r="I8828" i="1"/>
  <c r="I8829" i="1"/>
  <c r="I8830" i="1"/>
  <c r="I8831" i="1"/>
  <c r="I8832" i="1"/>
  <c r="I8833" i="1"/>
  <c r="I8834" i="1"/>
  <c r="I8835" i="1"/>
  <c r="I8836" i="1"/>
  <c r="I8837" i="1"/>
  <c r="I8838" i="1"/>
  <c r="I8839" i="1"/>
  <c r="I8840" i="1"/>
  <c r="I8841" i="1"/>
  <c r="I8842" i="1"/>
  <c r="I8843" i="1"/>
  <c r="I8844" i="1"/>
  <c r="I8845" i="1"/>
  <c r="I8846" i="1"/>
  <c r="I8847" i="1"/>
  <c r="I8848" i="1"/>
  <c r="I8849" i="1"/>
  <c r="I8850" i="1"/>
  <c r="I8851" i="1"/>
  <c r="I8852" i="1"/>
  <c r="I8853" i="1"/>
  <c r="I8854" i="1"/>
  <c r="I8855" i="1"/>
  <c r="I8856" i="1"/>
  <c r="I8857" i="1"/>
  <c r="I8858" i="1"/>
  <c r="I8859" i="1"/>
  <c r="I8860" i="1"/>
  <c r="I8861" i="1"/>
  <c r="I8862" i="1"/>
  <c r="I8863" i="1"/>
  <c r="I8864" i="1"/>
  <c r="I8865" i="1"/>
  <c r="I8866" i="1"/>
  <c r="I8867" i="1"/>
  <c r="I8868" i="1"/>
  <c r="I8869" i="1"/>
  <c r="I8870" i="1"/>
  <c r="I8871" i="1"/>
  <c r="I8872" i="1"/>
  <c r="I8873" i="1"/>
  <c r="I8874" i="1"/>
  <c r="I8875" i="1"/>
  <c r="I8876" i="1"/>
  <c r="I8877" i="1"/>
  <c r="I8878" i="1"/>
  <c r="I8879" i="1"/>
  <c r="I8880" i="1"/>
  <c r="I8881" i="1"/>
  <c r="I8882" i="1"/>
  <c r="I8883" i="1"/>
  <c r="I8884" i="1"/>
  <c r="I8885" i="1"/>
  <c r="I8886" i="1"/>
  <c r="I8887" i="1"/>
  <c r="I8888" i="1"/>
  <c r="I8889" i="1"/>
  <c r="I8890" i="1"/>
  <c r="I8891" i="1"/>
  <c r="I8892" i="1"/>
  <c r="I8893" i="1"/>
  <c r="I8894" i="1"/>
  <c r="I8895" i="1"/>
  <c r="I8896" i="1"/>
  <c r="I8897" i="1"/>
  <c r="I8898" i="1"/>
  <c r="I8899" i="1"/>
  <c r="I8900" i="1"/>
  <c r="I8901" i="1"/>
  <c r="I8902" i="1"/>
  <c r="I8903" i="1"/>
  <c r="I8904" i="1"/>
  <c r="I8905" i="1"/>
  <c r="I8906" i="1"/>
  <c r="I8907" i="1"/>
  <c r="I8908" i="1"/>
  <c r="I8909" i="1"/>
  <c r="I8910" i="1"/>
  <c r="I8911" i="1"/>
  <c r="I8912" i="1"/>
  <c r="I8913" i="1"/>
  <c r="I8914" i="1"/>
  <c r="I8915" i="1"/>
  <c r="I8916" i="1"/>
  <c r="I8917" i="1"/>
  <c r="I8918" i="1"/>
  <c r="I8919" i="1"/>
  <c r="I8920" i="1"/>
  <c r="I8921" i="1"/>
  <c r="I8922" i="1"/>
  <c r="I8923" i="1"/>
  <c r="I8924" i="1"/>
  <c r="I8925" i="1"/>
  <c r="I8926" i="1"/>
  <c r="I8927" i="1"/>
  <c r="I8928" i="1"/>
  <c r="I8929" i="1"/>
  <c r="I8930" i="1"/>
  <c r="I8931" i="1"/>
  <c r="I8932" i="1"/>
  <c r="I8933" i="1"/>
  <c r="I8934" i="1"/>
  <c r="I8935" i="1"/>
  <c r="I8936" i="1"/>
  <c r="I8937" i="1"/>
  <c r="I8938" i="1"/>
  <c r="I8939" i="1"/>
  <c r="I8940" i="1"/>
  <c r="I8941" i="1"/>
  <c r="I8942" i="1"/>
  <c r="I8943" i="1"/>
  <c r="I8944" i="1"/>
  <c r="I8945" i="1"/>
  <c r="I8946" i="1"/>
  <c r="I8947" i="1"/>
  <c r="I8948" i="1"/>
  <c r="I8949" i="1"/>
  <c r="I8950" i="1"/>
  <c r="I8951" i="1"/>
  <c r="I8952" i="1"/>
  <c r="I8953" i="1"/>
  <c r="I8954" i="1"/>
  <c r="I8955" i="1"/>
  <c r="I8956" i="1"/>
  <c r="I8957" i="1"/>
  <c r="I8958" i="1"/>
  <c r="I8959" i="1"/>
  <c r="I8960" i="1"/>
  <c r="I8961" i="1"/>
  <c r="I8962" i="1"/>
  <c r="I8963" i="1"/>
  <c r="I8964" i="1"/>
  <c r="I8965" i="1"/>
  <c r="I8966" i="1"/>
  <c r="I8967" i="1"/>
  <c r="I8968" i="1"/>
  <c r="I8969" i="1"/>
  <c r="I8970" i="1"/>
  <c r="I8971" i="1"/>
  <c r="I8972" i="1"/>
  <c r="I8973" i="1"/>
  <c r="I8974" i="1"/>
  <c r="I8975" i="1"/>
  <c r="I8976" i="1"/>
  <c r="I8977" i="1"/>
  <c r="I8978" i="1"/>
  <c r="I8979" i="1"/>
  <c r="I8980" i="1"/>
  <c r="I8981" i="1"/>
  <c r="I8982" i="1"/>
  <c r="I8983" i="1"/>
  <c r="I8984" i="1"/>
  <c r="I8985" i="1"/>
  <c r="I8986" i="1"/>
  <c r="I8987" i="1"/>
  <c r="I8988" i="1"/>
  <c r="I8989" i="1"/>
  <c r="I8990" i="1"/>
  <c r="I8991" i="1"/>
  <c r="I8992" i="1"/>
  <c r="I8993" i="1"/>
  <c r="I8994" i="1"/>
  <c r="I8995" i="1"/>
  <c r="I8996" i="1"/>
  <c r="I8997" i="1"/>
  <c r="I8998" i="1"/>
  <c r="I8999" i="1"/>
  <c r="I9000" i="1"/>
  <c r="I9001" i="1"/>
  <c r="I9002" i="1"/>
  <c r="I9003" i="1"/>
  <c r="I9004" i="1"/>
  <c r="I9005" i="1"/>
  <c r="I9006" i="1"/>
  <c r="I9007" i="1"/>
  <c r="I9008" i="1"/>
  <c r="I9009" i="1"/>
  <c r="I9010" i="1"/>
  <c r="I9011" i="1"/>
  <c r="I9012" i="1"/>
  <c r="I9013" i="1"/>
  <c r="I9014" i="1"/>
  <c r="I9015" i="1"/>
  <c r="I9016" i="1"/>
  <c r="I9017" i="1"/>
  <c r="I9018" i="1"/>
  <c r="I9019" i="1"/>
  <c r="I9020" i="1"/>
  <c r="I9021" i="1"/>
  <c r="I9022" i="1"/>
  <c r="I9023" i="1"/>
  <c r="I9024" i="1"/>
  <c r="I9025" i="1"/>
  <c r="I9026" i="1"/>
  <c r="I9027" i="1"/>
  <c r="I9028" i="1"/>
  <c r="I9029" i="1"/>
  <c r="I9030" i="1"/>
  <c r="I9031" i="1"/>
  <c r="I9032" i="1"/>
  <c r="I9033" i="1"/>
  <c r="I9034" i="1"/>
  <c r="I9035" i="1"/>
  <c r="I9036" i="1"/>
  <c r="I9037" i="1"/>
  <c r="I9038" i="1"/>
  <c r="I9039" i="1"/>
  <c r="I9040" i="1"/>
  <c r="I9041" i="1"/>
  <c r="I9042" i="1"/>
  <c r="I9043" i="1"/>
  <c r="I9044" i="1"/>
  <c r="I9045" i="1"/>
  <c r="I9046" i="1"/>
  <c r="I9047" i="1"/>
  <c r="I9048" i="1"/>
  <c r="I9049" i="1"/>
  <c r="I9050" i="1"/>
  <c r="I9051" i="1"/>
  <c r="I9052" i="1"/>
  <c r="I9053" i="1"/>
  <c r="I9054" i="1"/>
  <c r="I9055" i="1"/>
  <c r="I9056" i="1"/>
  <c r="I9057" i="1"/>
  <c r="I9058" i="1"/>
  <c r="I9059" i="1"/>
  <c r="I9060" i="1"/>
  <c r="I9061" i="1"/>
  <c r="I9062" i="1"/>
  <c r="I9063" i="1"/>
  <c r="I9064" i="1"/>
  <c r="I9065" i="1"/>
  <c r="I9066" i="1"/>
  <c r="I9067" i="1"/>
  <c r="I9068" i="1"/>
  <c r="I9069" i="1"/>
  <c r="I9070" i="1"/>
  <c r="I9071" i="1"/>
  <c r="I9072" i="1"/>
  <c r="I9073" i="1"/>
  <c r="I9074" i="1"/>
  <c r="I9075" i="1"/>
  <c r="I9076" i="1"/>
  <c r="I9077" i="1"/>
  <c r="I9078" i="1"/>
  <c r="I9079" i="1"/>
  <c r="I9080" i="1"/>
  <c r="I9081" i="1"/>
  <c r="I9082" i="1"/>
  <c r="I9083" i="1"/>
  <c r="I9084" i="1"/>
  <c r="I9085" i="1"/>
  <c r="I9086" i="1"/>
  <c r="I9087" i="1"/>
  <c r="I9088" i="1"/>
  <c r="I9089" i="1"/>
  <c r="I9090" i="1"/>
  <c r="I9091" i="1"/>
  <c r="I9092" i="1"/>
  <c r="I9093" i="1"/>
  <c r="I9094" i="1"/>
  <c r="I9095" i="1"/>
  <c r="I9096" i="1"/>
  <c r="I9097" i="1"/>
  <c r="I9098" i="1"/>
  <c r="I9099" i="1"/>
  <c r="I9100" i="1"/>
  <c r="I9101" i="1"/>
  <c r="I9102" i="1"/>
  <c r="I9103" i="1"/>
  <c r="I9104" i="1"/>
  <c r="I9105" i="1"/>
  <c r="I9106" i="1"/>
  <c r="I9107" i="1"/>
  <c r="I9108" i="1"/>
  <c r="I9109" i="1"/>
  <c r="I9110" i="1"/>
  <c r="I9111" i="1"/>
  <c r="I9112" i="1"/>
  <c r="I9113" i="1"/>
  <c r="I9114" i="1"/>
  <c r="I9115" i="1"/>
  <c r="I9116" i="1"/>
  <c r="I9117" i="1"/>
  <c r="I9118" i="1"/>
  <c r="I9119" i="1"/>
  <c r="I9120" i="1"/>
  <c r="I9121" i="1"/>
  <c r="I9122" i="1"/>
  <c r="I9123" i="1"/>
  <c r="I9124" i="1"/>
  <c r="I9125" i="1"/>
  <c r="I9126" i="1"/>
  <c r="I9127" i="1"/>
  <c r="I9128" i="1"/>
  <c r="I9129" i="1"/>
  <c r="I9130" i="1"/>
  <c r="I9131" i="1"/>
  <c r="I9132" i="1"/>
  <c r="I9133" i="1"/>
  <c r="I9134" i="1"/>
  <c r="I9135" i="1"/>
  <c r="I9136" i="1"/>
  <c r="I9137" i="1"/>
  <c r="I9138" i="1"/>
  <c r="I9139" i="1"/>
  <c r="I9140" i="1"/>
  <c r="I9141" i="1"/>
  <c r="I9142" i="1"/>
  <c r="I9143" i="1"/>
  <c r="I9144" i="1"/>
  <c r="I9145" i="1"/>
  <c r="I9146" i="1"/>
  <c r="I9147" i="1"/>
  <c r="I9148" i="1"/>
  <c r="I9149" i="1"/>
  <c r="I9150" i="1"/>
  <c r="I9151" i="1"/>
  <c r="I9152" i="1"/>
  <c r="I9153" i="1"/>
  <c r="I9154" i="1"/>
  <c r="I9155" i="1"/>
  <c r="I9156" i="1"/>
  <c r="I9157" i="1"/>
  <c r="I9158" i="1"/>
  <c r="I9159" i="1"/>
  <c r="I9160" i="1"/>
  <c r="I9161" i="1"/>
  <c r="I9162" i="1"/>
  <c r="I9163" i="1"/>
  <c r="I9164" i="1"/>
  <c r="I9165" i="1"/>
  <c r="I9166" i="1"/>
  <c r="I9167" i="1"/>
  <c r="I9168" i="1"/>
  <c r="I9169" i="1"/>
  <c r="I9170" i="1"/>
  <c r="I9171" i="1"/>
  <c r="I9172" i="1"/>
  <c r="I9173" i="1"/>
  <c r="I9174" i="1"/>
  <c r="I9175" i="1"/>
  <c r="I9176" i="1"/>
  <c r="I9177" i="1"/>
  <c r="I9178" i="1"/>
  <c r="I9179" i="1"/>
  <c r="I9180" i="1"/>
  <c r="I9181" i="1"/>
  <c r="I9182" i="1"/>
  <c r="I9183" i="1"/>
  <c r="I9184" i="1"/>
  <c r="I9185" i="1"/>
  <c r="I9186" i="1"/>
  <c r="I9187" i="1"/>
  <c r="I9188" i="1"/>
  <c r="I9189" i="1"/>
  <c r="I9190" i="1"/>
  <c r="I9191" i="1"/>
  <c r="I9192" i="1"/>
  <c r="I9193" i="1"/>
  <c r="I9194" i="1"/>
  <c r="I9195" i="1"/>
  <c r="I9196" i="1"/>
  <c r="I9197" i="1"/>
  <c r="I9198" i="1"/>
  <c r="I9199" i="1"/>
  <c r="I9200" i="1"/>
  <c r="I9201" i="1"/>
  <c r="I9202" i="1"/>
  <c r="I9203" i="1"/>
  <c r="I9204" i="1"/>
  <c r="I9205" i="1"/>
  <c r="I9206" i="1"/>
  <c r="I9207" i="1"/>
  <c r="I9208" i="1"/>
  <c r="I9209" i="1"/>
  <c r="I9210" i="1"/>
  <c r="I9211" i="1"/>
  <c r="I9212" i="1"/>
  <c r="I9213" i="1"/>
  <c r="I9214" i="1"/>
  <c r="I9215" i="1"/>
  <c r="I9216" i="1"/>
  <c r="I9217" i="1"/>
  <c r="I9218" i="1"/>
  <c r="I9219" i="1"/>
  <c r="I9220" i="1"/>
  <c r="I9221" i="1"/>
  <c r="I9222" i="1"/>
  <c r="I9223" i="1"/>
  <c r="I9224" i="1"/>
  <c r="I9225" i="1"/>
  <c r="I9226" i="1"/>
  <c r="I9227" i="1"/>
  <c r="I9228" i="1"/>
  <c r="I9229" i="1"/>
  <c r="I9230" i="1"/>
  <c r="I9231" i="1"/>
  <c r="I9232" i="1"/>
  <c r="I9233" i="1"/>
  <c r="I9234" i="1"/>
  <c r="I9235" i="1"/>
  <c r="I9236" i="1"/>
  <c r="I9237" i="1"/>
  <c r="I9238" i="1"/>
  <c r="I9239" i="1"/>
  <c r="I9240" i="1"/>
  <c r="I9241" i="1"/>
  <c r="I9242" i="1"/>
  <c r="I9243" i="1"/>
  <c r="I9244" i="1"/>
  <c r="I9245" i="1"/>
  <c r="I9246" i="1"/>
  <c r="I9247" i="1"/>
  <c r="I9248" i="1"/>
  <c r="I9249" i="1"/>
  <c r="I9250" i="1"/>
  <c r="I9251" i="1"/>
  <c r="I9252" i="1"/>
  <c r="I9253" i="1"/>
  <c r="I9254" i="1"/>
  <c r="I9255" i="1"/>
  <c r="I9256" i="1"/>
  <c r="I9257" i="1"/>
  <c r="I9258" i="1"/>
  <c r="I9259" i="1"/>
  <c r="I9260" i="1"/>
  <c r="I9261" i="1"/>
  <c r="I9262" i="1"/>
  <c r="I9263" i="1"/>
  <c r="I9264" i="1"/>
  <c r="I9265" i="1"/>
  <c r="I9266" i="1"/>
  <c r="I9267" i="1"/>
  <c r="I9268" i="1"/>
  <c r="I9269" i="1"/>
  <c r="I9270" i="1"/>
  <c r="I9271" i="1"/>
  <c r="I9272" i="1"/>
  <c r="I9273" i="1"/>
  <c r="I9274" i="1"/>
  <c r="I9275" i="1"/>
  <c r="I9276" i="1"/>
  <c r="I9277" i="1"/>
  <c r="I9278" i="1"/>
  <c r="I9279" i="1"/>
  <c r="I9280" i="1"/>
  <c r="I9281" i="1"/>
  <c r="I9282" i="1"/>
  <c r="I9283" i="1"/>
  <c r="I9284" i="1"/>
  <c r="I9285" i="1"/>
  <c r="I9286" i="1"/>
  <c r="I9287" i="1"/>
  <c r="I9288" i="1"/>
  <c r="I9289" i="1"/>
  <c r="I9290" i="1"/>
  <c r="I9291" i="1"/>
  <c r="I9292" i="1"/>
  <c r="I9293" i="1"/>
  <c r="I9294" i="1"/>
  <c r="I9295" i="1"/>
  <c r="I9296" i="1"/>
  <c r="I9297" i="1"/>
  <c r="I9298" i="1"/>
  <c r="I9299" i="1"/>
  <c r="I9300" i="1"/>
  <c r="I9301" i="1"/>
  <c r="I9302" i="1"/>
  <c r="I9303" i="1"/>
  <c r="I9304" i="1"/>
  <c r="I9305" i="1"/>
  <c r="I9306" i="1"/>
  <c r="I9307" i="1"/>
  <c r="I9308" i="1"/>
  <c r="I9309" i="1"/>
  <c r="I9310" i="1"/>
  <c r="I9311" i="1"/>
  <c r="I9312" i="1"/>
  <c r="I9313" i="1"/>
  <c r="I9314" i="1"/>
  <c r="I9315" i="1"/>
  <c r="I9316" i="1"/>
  <c r="I9317" i="1"/>
  <c r="I9318" i="1"/>
  <c r="I9319" i="1"/>
  <c r="I9320" i="1"/>
  <c r="I9321" i="1"/>
  <c r="I9322" i="1"/>
  <c r="I9323" i="1"/>
  <c r="I9324" i="1"/>
  <c r="I9325" i="1"/>
  <c r="I9326" i="1"/>
  <c r="I9327" i="1"/>
  <c r="I9328" i="1"/>
  <c r="I9329" i="1"/>
  <c r="I9330" i="1"/>
  <c r="I9331" i="1"/>
  <c r="I9332" i="1"/>
  <c r="I9333" i="1"/>
  <c r="I9334" i="1"/>
  <c r="I9335" i="1"/>
  <c r="I9336" i="1"/>
  <c r="I9337" i="1"/>
  <c r="I9338" i="1"/>
  <c r="I9339" i="1"/>
  <c r="I9340" i="1"/>
  <c r="I9341" i="1"/>
  <c r="I9342" i="1"/>
  <c r="I9343" i="1"/>
  <c r="I9344" i="1"/>
  <c r="I9345" i="1"/>
  <c r="I9346" i="1"/>
  <c r="I9347" i="1"/>
  <c r="I9348" i="1"/>
  <c r="I9349" i="1"/>
  <c r="I9350" i="1"/>
  <c r="I9351" i="1"/>
  <c r="I9352" i="1"/>
  <c r="I9353" i="1"/>
  <c r="I9354" i="1"/>
  <c r="I9355" i="1"/>
  <c r="I9356" i="1"/>
  <c r="I9357" i="1"/>
  <c r="I9358" i="1"/>
  <c r="I9359" i="1"/>
  <c r="I9360" i="1"/>
  <c r="I9361" i="1"/>
  <c r="I9362" i="1"/>
  <c r="I9363" i="1"/>
  <c r="I9364" i="1"/>
  <c r="I9365" i="1"/>
  <c r="I9366" i="1"/>
  <c r="I9367" i="1"/>
  <c r="I9368" i="1"/>
  <c r="I9369" i="1"/>
  <c r="I9370" i="1"/>
  <c r="I9371" i="1"/>
  <c r="I9372" i="1"/>
  <c r="I9373" i="1"/>
  <c r="I9374" i="1"/>
  <c r="I9375" i="1"/>
  <c r="I9376" i="1"/>
  <c r="I9377" i="1"/>
  <c r="I9378" i="1"/>
  <c r="I9379" i="1"/>
  <c r="I9380" i="1"/>
  <c r="I9381" i="1"/>
  <c r="I9382" i="1"/>
  <c r="I9383" i="1"/>
  <c r="I9384" i="1"/>
  <c r="I9385" i="1"/>
  <c r="I9386" i="1"/>
  <c r="I9387" i="1"/>
  <c r="I9388" i="1"/>
  <c r="I9389" i="1"/>
  <c r="I9390" i="1"/>
  <c r="I9391" i="1"/>
  <c r="I9392" i="1"/>
  <c r="I9393" i="1"/>
  <c r="I9394" i="1"/>
  <c r="I9395" i="1"/>
  <c r="I9396" i="1"/>
  <c r="I9397" i="1"/>
  <c r="I9398" i="1"/>
  <c r="I9399" i="1"/>
  <c r="I9400" i="1"/>
  <c r="I9401" i="1"/>
  <c r="I9402" i="1"/>
  <c r="I9403" i="1"/>
  <c r="I9404" i="1"/>
  <c r="I9405" i="1"/>
  <c r="I9406" i="1"/>
  <c r="I9407" i="1"/>
  <c r="I9408" i="1"/>
  <c r="I9409" i="1"/>
  <c r="I9410" i="1"/>
  <c r="I9411" i="1"/>
  <c r="I9412" i="1"/>
  <c r="I9413" i="1"/>
  <c r="I9414" i="1"/>
  <c r="I9415" i="1"/>
  <c r="I9416" i="1"/>
  <c r="I9417" i="1"/>
  <c r="I9418" i="1"/>
  <c r="I9419" i="1"/>
  <c r="I9420" i="1"/>
  <c r="I9421" i="1"/>
  <c r="I9422" i="1"/>
  <c r="I9423" i="1"/>
  <c r="I9424" i="1"/>
  <c r="I9425" i="1"/>
  <c r="I9426" i="1"/>
  <c r="I9427" i="1"/>
  <c r="I9428" i="1"/>
  <c r="I9429" i="1"/>
  <c r="I9430" i="1"/>
  <c r="I9431" i="1"/>
  <c r="I9432" i="1"/>
  <c r="I9433" i="1"/>
  <c r="I9434" i="1"/>
  <c r="I9435" i="1"/>
  <c r="I9436" i="1"/>
  <c r="I9437" i="1"/>
  <c r="I9438" i="1"/>
  <c r="I9439" i="1"/>
  <c r="I9440" i="1"/>
  <c r="I9441" i="1"/>
  <c r="I9442" i="1"/>
  <c r="I9443" i="1"/>
  <c r="I9444" i="1"/>
  <c r="I9445" i="1"/>
  <c r="I9446" i="1"/>
  <c r="I9447" i="1"/>
  <c r="I9448" i="1"/>
  <c r="I9449" i="1"/>
  <c r="I9450" i="1"/>
  <c r="I9451" i="1"/>
  <c r="I9452" i="1"/>
  <c r="I9453" i="1"/>
  <c r="I9454" i="1"/>
  <c r="I9455" i="1"/>
  <c r="I9456" i="1"/>
  <c r="I9457" i="1"/>
  <c r="I9458" i="1"/>
  <c r="I9459" i="1"/>
  <c r="I9460" i="1"/>
  <c r="I9461" i="1"/>
  <c r="I9462" i="1"/>
  <c r="I9463" i="1"/>
  <c r="I9464" i="1"/>
  <c r="I9465" i="1"/>
  <c r="I9466" i="1"/>
  <c r="I9467" i="1"/>
  <c r="I9468" i="1"/>
  <c r="I9469" i="1"/>
  <c r="I9470" i="1"/>
  <c r="I9471" i="1"/>
  <c r="I9472" i="1"/>
  <c r="I9473" i="1"/>
  <c r="I9474" i="1"/>
  <c r="I9475" i="1"/>
  <c r="I9476" i="1"/>
  <c r="I9477" i="1"/>
  <c r="I9478" i="1"/>
  <c r="I9479" i="1"/>
  <c r="I9480" i="1"/>
  <c r="I9481" i="1"/>
  <c r="I9482" i="1"/>
  <c r="I9483" i="1"/>
  <c r="I9484" i="1"/>
  <c r="I9485" i="1"/>
  <c r="I9486" i="1"/>
  <c r="I9487" i="1"/>
  <c r="I9488" i="1"/>
  <c r="I9489" i="1"/>
  <c r="I9490" i="1"/>
  <c r="I9491" i="1"/>
  <c r="I9492" i="1"/>
  <c r="I9493" i="1"/>
  <c r="I9494" i="1"/>
  <c r="I9495" i="1"/>
  <c r="I9496" i="1"/>
  <c r="I9497" i="1"/>
  <c r="I9498" i="1"/>
  <c r="I9499" i="1"/>
  <c r="I9500" i="1"/>
  <c r="I9501" i="1"/>
  <c r="I9502" i="1"/>
  <c r="I9503" i="1"/>
  <c r="I9504" i="1"/>
  <c r="I9505" i="1"/>
  <c r="I9506" i="1"/>
  <c r="I9507" i="1"/>
  <c r="I9508" i="1"/>
  <c r="I9509" i="1"/>
  <c r="I9510" i="1"/>
  <c r="I9511" i="1"/>
  <c r="I9512" i="1"/>
  <c r="I9513" i="1"/>
  <c r="I9514" i="1"/>
  <c r="I9515" i="1"/>
  <c r="I9516" i="1"/>
  <c r="I9517" i="1"/>
  <c r="I9518" i="1"/>
  <c r="I9519" i="1"/>
  <c r="I9520" i="1"/>
  <c r="I9521" i="1"/>
  <c r="I9522" i="1"/>
  <c r="I9523" i="1"/>
  <c r="I9524" i="1"/>
  <c r="I9525" i="1"/>
  <c r="I9526" i="1"/>
  <c r="I9527" i="1"/>
  <c r="I9528" i="1"/>
  <c r="I9529" i="1"/>
  <c r="I9530" i="1"/>
  <c r="I9531" i="1"/>
  <c r="I9532" i="1"/>
  <c r="I9533" i="1"/>
  <c r="I9534" i="1"/>
  <c r="I9535" i="1"/>
  <c r="I9536" i="1"/>
  <c r="I9537" i="1"/>
  <c r="I9538" i="1"/>
  <c r="I9539" i="1"/>
  <c r="I9540" i="1"/>
  <c r="I9541" i="1"/>
  <c r="I9542" i="1"/>
  <c r="I9543" i="1"/>
  <c r="I9544" i="1"/>
  <c r="I9545" i="1"/>
  <c r="I9546" i="1"/>
  <c r="I9547" i="1"/>
  <c r="I9548" i="1"/>
  <c r="I9549" i="1"/>
  <c r="I9550" i="1"/>
  <c r="I9551" i="1"/>
  <c r="I9552" i="1"/>
  <c r="I9553" i="1"/>
  <c r="I9554" i="1"/>
  <c r="I9555" i="1"/>
  <c r="I9556" i="1"/>
  <c r="I9557" i="1"/>
  <c r="I9558" i="1"/>
  <c r="I9559" i="1"/>
  <c r="I9560" i="1"/>
  <c r="I9561" i="1"/>
  <c r="I9562" i="1"/>
  <c r="I9563" i="1"/>
  <c r="I9564" i="1"/>
  <c r="I9565" i="1"/>
  <c r="I9566" i="1"/>
  <c r="I9567" i="1"/>
  <c r="I9568" i="1"/>
  <c r="I9569" i="1"/>
  <c r="I9570" i="1"/>
  <c r="I9571" i="1"/>
  <c r="I9572" i="1"/>
  <c r="I9573" i="1"/>
  <c r="I9574" i="1"/>
  <c r="I9575" i="1"/>
  <c r="I9576" i="1"/>
  <c r="I9577" i="1"/>
  <c r="I9578" i="1"/>
  <c r="I9579" i="1"/>
  <c r="I9580" i="1"/>
  <c r="I9581" i="1"/>
  <c r="I9582" i="1"/>
  <c r="I9583" i="1"/>
  <c r="I9584" i="1"/>
  <c r="I9585" i="1"/>
  <c r="I9586" i="1"/>
  <c r="I9587" i="1"/>
  <c r="I9588" i="1"/>
  <c r="I9589" i="1"/>
  <c r="I9590" i="1"/>
  <c r="I9591" i="1"/>
  <c r="I9592" i="1"/>
  <c r="I9593" i="1"/>
  <c r="I9594" i="1"/>
  <c r="I9595" i="1"/>
  <c r="I9596" i="1"/>
  <c r="I9597" i="1"/>
  <c r="I9598" i="1"/>
  <c r="I9599" i="1"/>
  <c r="I9600" i="1"/>
  <c r="I9601" i="1"/>
  <c r="I9602" i="1"/>
  <c r="I9603" i="1"/>
  <c r="I9604" i="1"/>
  <c r="I9605" i="1"/>
  <c r="I9606" i="1"/>
  <c r="I9607" i="1"/>
  <c r="I9608" i="1"/>
  <c r="I9609" i="1"/>
  <c r="I9610" i="1"/>
  <c r="I9611" i="1"/>
  <c r="I9612" i="1"/>
  <c r="I9613" i="1"/>
  <c r="I9614" i="1"/>
  <c r="I9615" i="1"/>
  <c r="I9616" i="1"/>
  <c r="I9617" i="1"/>
  <c r="I9618" i="1"/>
  <c r="I9619" i="1"/>
  <c r="I9620" i="1"/>
  <c r="I9621" i="1"/>
  <c r="I9622" i="1"/>
  <c r="I9623" i="1"/>
  <c r="I9624" i="1"/>
  <c r="I9625" i="1"/>
  <c r="I9626" i="1"/>
  <c r="I9627" i="1"/>
  <c r="I9628" i="1"/>
  <c r="I9629" i="1"/>
  <c r="I9630" i="1"/>
  <c r="I9631" i="1"/>
  <c r="I9632" i="1"/>
  <c r="I9633" i="1"/>
  <c r="I9634" i="1"/>
  <c r="I9635" i="1"/>
  <c r="I9636" i="1"/>
  <c r="I9637" i="1"/>
  <c r="I9638" i="1"/>
  <c r="I9639" i="1"/>
  <c r="I9640" i="1"/>
  <c r="I9641" i="1"/>
  <c r="I9642" i="1"/>
  <c r="I9643" i="1"/>
  <c r="I9644" i="1"/>
  <c r="I9645" i="1"/>
  <c r="I9646" i="1"/>
  <c r="I9647" i="1"/>
  <c r="I9648" i="1"/>
  <c r="I9649" i="1"/>
  <c r="I9650" i="1"/>
  <c r="I9651" i="1"/>
  <c r="I9652" i="1"/>
  <c r="I9653" i="1"/>
  <c r="I9654" i="1"/>
  <c r="I9655" i="1"/>
  <c r="I9656" i="1"/>
  <c r="I9657" i="1"/>
  <c r="I9658" i="1"/>
  <c r="I9659" i="1"/>
  <c r="I9660" i="1"/>
  <c r="I9661" i="1"/>
  <c r="I9662" i="1"/>
  <c r="I9663" i="1"/>
  <c r="I9664" i="1"/>
  <c r="I9665" i="1"/>
  <c r="I9666" i="1"/>
  <c r="I9667" i="1"/>
  <c r="I9668" i="1"/>
  <c r="I9669" i="1"/>
  <c r="I9670" i="1"/>
  <c r="I9671" i="1"/>
  <c r="I9672" i="1"/>
  <c r="I9673" i="1"/>
  <c r="I9674" i="1"/>
  <c r="I9675" i="1"/>
  <c r="I9676" i="1"/>
  <c r="I9677" i="1"/>
  <c r="I9678" i="1"/>
  <c r="I9679" i="1"/>
  <c r="I9680" i="1"/>
  <c r="I9681" i="1"/>
  <c r="I9682" i="1"/>
  <c r="I9683" i="1"/>
  <c r="I9684" i="1"/>
  <c r="I9685" i="1"/>
  <c r="I9686" i="1"/>
  <c r="I9687" i="1"/>
  <c r="I9688" i="1"/>
  <c r="I9689" i="1"/>
  <c r="I9690" i="1"/>
  <c r="I9691" i="1"/>
  <c r="I9692" i="1"/>
  <c r="I9693" i="1"/>
  <c r="I9694" i="1"/>
  <c r="I9695" i="1"/>
  <c r="I9696" i="1"/>
  <c r="I9697" i="1"/>
  <c r="I9698" i="1"/>
  <c r="I9699" i="1"/>
  <c r="I9700" i="1"/>
  <c r="I9701" i="1"/>
  <c r="I9702" i="1"/>
  <c r="I9703" i="1"/>
  <c r="I9704" i="1"/>
  <c r="I9705" i="1"/>
  <c r="I9706" i="1"/>
  <c r="I9707" i="1"/>
  <c r="I9708" i="1"/>
  <c r="I9709" i="1"/>
  <c r="I9710" i="1"/>
  <c r="I9711" i="1"/>
  <c r="I9712" i="1"/>
  <c r="I9713" i="1"/>
  <c r="I9714" i="1"/>
  <c r="I9715" i="1"/>
  <c r="I9716" i="1"/>
  <c r="I9717" i="1"/>
  <c r="I9718" i="1"/>
  <c r="I9719" i="1"/>
  <c r="I9720" i="1"/>
  <c r="I9721" i="1"/>
  <c r="I9722" i="1"/>
  <c r="I9723" i="1"/>
  <c r="I9724" i="1"/>
  <c r="I9725" i="1"/>
  <c r="I9726" i="1"/>
  <c r="I9727" i="1"/>
  <c r="I9728" i="1"/>
  <c r="I9729" i="1"/>
  <c r="I9730" i="1"/>
  <c r="I9731" i="1"/>
  <c r="I9732" i="1"/>
  <c r="I9733" i="1"/>
  <c r="I9734" i="1"/>
  <c r="I9735" i="1"/>
  <c r="I9736" i="1"/>
  <c r="I9737" i="1"/>
  <c r="I9738" i="1"/>
  <c r="I9739" i="1"/>
  <c r="I9740" i="1"/>
  <c r="I9741" i="1"/>
  <c r="I9742" i="1"/>
  <c r="I9743" i="1"/>
  <c r="I9744" i="1"/>
  <c r="I9745" i="1"/>
  <c r="I9746" i="1"/>
  <c r="I9747" i="1"/>
  <c r="I9748" i="1"/>
  <c r="I9749" i="1"/>
  <c r="I9750" i="1"/>
  <c r="I9751" i="1"/>
  <c r="I9752" i="1"/>
  <c r="I9753" i="1"/>
  <c r="I9754" i="1"/>
  <c r="I9755" i="1"/>
  <c r="I9756" i="1"/>
  <c r="I9757" i="1"/>
  <c r="I9758" i="1"/>
  <c r="I9759" i="1"/>
  <c r="I9760" i="1"/>
  <c r="I9761" i="1"/>
  <c r="I9762" i="1"/>
  <c r="I9763" i="1"/>
  <c r="I9764" i="1"/>
  <c r="I9765" i="1"/>
  <c r="I9766" i="1"/>
  <c r="I9767" i="1"/>
  <c r="I9768" i="1"/>
  <c r="I9769" i="1"/>
  <c r="I9770" i="1"/>
  <c r="I9771" i="1"/>
  <c r="I9772" i="1"/>
  <c r="I9773" i="1"/>
  <c r="I9774" i="1"/>
  <c r="I9775" i="1"/>
  <c r="I9776" i="1"/>
  <c r="I9777" i="1"/>
  <c r="I9778" i="1"/>
  <c r="I9779" i="1"/>
  <c r="I9780" i="1"/>
  <c r="I9781" i="1"/>
  <c r="I9782" i="1"/>
  <c r="I9783" i="1"/>
  <c r="I9784" i="1"/>
  <c r="I9785" i="1"/>
  <c r="I9786" i="1"/>
  <c r="I9787" i="1"/>
  <c r="I9788" i="1"/>
  <c r="I9789" i="1"/>
  <c r="I9790" i="1"/>
  <c r="I9791" i="1"/>
  <c r="I9792" i="1"/>
  <c r="I9793" i="1"/>
  <c r="I9794" i="1"/>
  <c r="I9795" i="1"/>
  <c r="I9796" i="1"/>
  <c r="I9797" i="1"/>
  <c r="I9798" i="1"/>
  <c r="I9799" i="1"/>
  <c r="I9800" i="1"/>
  <c r="I9801" i="1"/>
  <c r="I9802" i="1"/>
  <c r="I9803" i="1"/>
  <c r="I9804" i="1"/>
  <c r="I9805" i="1"/>
  <c r="I9806" i="1"/>
  <c r="I9807" i="1"/>
  <c r="I9808" i="1"/>
  <c r="I9809" i="1"/>
  <c r="I9810" i="1"/>
  <c r="I9811" i="1"/>
  <c r="I9812" i="1"/>
  <c r="I9813" i="1"/>
  <c r="I9814" i="1"/>
  <c r="I9815" i="1"/>
  <c r="I9816" i="1"/>
  <c r="I9817" i="1"/>
  <c r="I9818" i="1"/>
  <c r="I9819" i="1"/>
  <c r="I9820" i="1"/>
  <c r="I9821" i="1"/>
  <c r="I9822" i="1"/>
  <c r="I9823" i="1"/>
  <c r="I9824" i="1"/>
  <c r="I9825" i="1"/>
  <c r="I9826" i="1"/>
  <c r="I9827" i="1"/>
  <c r="I9828" i="1"/>
  <c r="I9829" i="1"/>
  <c r="I9830" i="1"/>
  <c r="I9831" i="1"/>
  <c r="I9832" i="1"/>
  <c r="I9833" i="1"/>
  <c r="I9834" i="1"/>
  <c r="I9835" i="1"/>
  <c r="I9836" i="1"/>
  <c r="I9837" i="1"/>
  <c r="I9838" i="1"/>
  <c r="I9839" i="1"/>
  <c r="I9840" i="1"/>
  <c r="I9841" i="1"/>
  <c r="I9842" i="1"/>
  <c r="I9843" i="1"/>
  <c r="I9844" i="1"/>
  <c r="I9845" i="1"/>
  <c r="I9846" i="1"/>
  <c r="I9847" i="1"/>
  <c r="I9848" i="1"/>
  <c r="I9849" i="1"/>
  <c r="I9850" i="1"/>
  <c r="I9851" i="1"/>
  <c r="I9852" i="1"/>
  <c r="I9853" i="1"/>
  <c r="I9854" i="1"/>
  <c r="I9855" i="1"/>
  <c r="I9856" i="1"/>
  <c r="I9857" i="1"/>
  <c r="I9858" i="1"/>
  <c r="I9859" i="1"/>
  <c r="I9860" i="1"/>
  <c r="I9861" i="1"/>
  <c r="I9862" i="1"/>
  <c r="I9863" i="1"/>
  <c r="I9864" i="1"/>
  <c r="I9865" i="1"/>
  <c r="I9866" i="1"/>
  <c r="I9867" i="1"/>
  <c r="I9868" i="1"/>
  <c r="I9869" i="1"/>
  <c r="I9870" i="1"/>
  <c r="I9871" i="1"/>
  <c r="I9872" i="1"/>
  <c r="I9873" i="1"/>
  <c r="I9874" i="1"/>
  <c r="I9875" i="1"/>
  <c r="I9876" i="1"/>
  <c r="I9877" i="1"/>
  <c r="I9878" i="1"/>
  <c r="I9879" i="1"/>
  <c r="I9880" i="1"/>
  <c r="I9881" i="1"/>
  <c r="I9882" i="1"/>
  <c r="I9883" i="1"/>
  <c r="I9884" i="1"/>
  <c r="I9885" i="1"/>
  <c r="I9886" i="1"/>
  <c r="I9887" i="1"/>
  <c r="I9888" i="1"/>
  <c r="I9889" i="1"/>
  <c r="I9890" i="1"/>
  <c r="I9891" i="1"/>
  <c r="I9892" i="1"/>
  <c r="I9893" i="1"/>
  <c r="I9894" i="1"/>
  <c r="I9895" i="1"/>
  <c r="I9896" i="1"/>
  <c r="I9897" i="1"/>
  <c r="I9898" i="1"/>
  <c r="I9899" i="1"/>
  <c r="I9900" i="1"/>
  <c r="I9901" i="1"/>
  <c r="I9902" i="1"/>
  <c r="I9903" i="1"/>
  <c r="I9904" i="1"/>
  <c r="I9905" i="1"/>
  <c r="I9906" i="1"/>
  <c r="I9907" i="1"/>
  <c r="I9908" i="1"/>
  <c r="I9909" i="1"/>
  <c r="I9910" i="1"/>
  <c r="I9911" i="1"/>
  <c r="I9912" i="1"/>
  <c r="I9913" i="1"/>
  <c r="I9914" i="1"/>
  <c r="I9915" i="1"/>
  <c r="I9916" i="1"/>
  <c r="I9917" i="1"/>
  <c r="I9918" i="1"/>
  <c r="I9919" i="1"/>
  <c r="I9920" i="1"/>
  <c r="I9921" i="1"/>
  <c r="I9922" i="1"/>
  <c r="I9923" i="1"/>
  <c r="I9924" i="1"/>
  <c r="I9925" i="1"/>
  <c r="I9926" i="1"/>
  <c r="I9927" i="1"/>
  <c r="I9928" i="1"/>
  <c r="I9929" i="1"/>
  <c r="I9930" i="1"/>
  <c r="I9931" i="1"/>
  <c r="I9932" i="1"/>
  <c r="I9933" i="1"/>
  <c r="I9934" i="1"/>
  <c r="I9935" i="1"/>
  <c r="I9936" i="1"/>
  <c r="I9937" i="1"/>
  <c r="I9938" i="1"/>
  <c r="I9939" i="1"/>
  <c r="I9940" i="1"/>
  <c r="I9941" i="1"/>
  <c r="I9942" i="1"/>
  <c r="I9943" i="1"/>
  <c r="I9944" i="1"/>
  <c r="I9945" i="1"/>
  <c r="I9946" i="1"/>
  <c r="I9947" i="1"/>
  <c r="I9948" i="1"/>
  <c r="I9949" i="1"/>
  <c r="I9950" i="1"/>
  <c r="I9951" i="1"/>
  <c r="I9952" i="1"/>
  <c r="I9953" i="1"/>
  <c r="I9954" i="1"/>
  <c r="I9955" i="1"/>
  <c r="I9956" i="1"/>
  <c r="I9957" i="1"/>
  <c r="I9958" i="1"/>
  <c r="I9959" i="1"/>
  <c r="I9960" i="1"/>
  <c r="I9961" i="1"/>
  <c r="I9962" i="1"/>
  <c r="I9963" i="1"/>
  <c r="I9964" i="1"/>
  <c r="I9965" i="1"/>
  <c r="I9966" i="1"/>
  <c r="I9967" i="1"/>
  <c r="I9968" i="1"/>
  <c r="I9969" i="1"/>
  <c r="I9970" i="1"/>
  <c r="I9971" i="1"/>
  <c r="I9972" i="1"/>
  <c r="I9973" i="1"/>
  <c r="I9974" i="1"/>
  <c r="I9975" i="1"/>
  <c r="I9976" i="1"/>
  <c r="I9977" i="1"/>
  <c r="I9978" i="1"/>
  <c r="I9979" i="1"/>
  <c r="I9980" i="1"/>
  <c r="I9981" i="1"/>
  <c r="I9982" i="1"/>
  <c r="I9983" i="1"/>
  <c r="I9984" i="1"/>
  <c r="I9985" i="1"/>
  <c r="I9986" i="1"/>
  <c r="I9987" i="1"/>
  <c r="I9988" i="1"/>
  <c r="I9989" i="1"/>
  <c r="I9990" i="1"/>
  <c r="I9991" i="1"/>
  <c r="I9992" i="1"/>
  <c r="I9993" i="1"/>
  <c r="I9994" i="1"/>
  <c r="I9995" i="1"/>
  <c r="I9996" i="1"/>
  <c r="I9997" i="1"/>
  <c r="I9998" i="1"/>
  <c r="I9999" i="1"/>
  <c r="I10000" i="1"/>
  <c r="I10001" i="1"/>
  <c r="I10002" i="1"/>
  <c r="I10003" i="1"/>
  <c r="I10004" i="1"/>
  <c r="I10005" i="1"/>
  <c r="I10006" i="1"/>
  <c r="I10007" i="1"/>
  <c r="I10008" i="1"/>
  <c r="I10009" i="1"/>
  <c r="I10010" i="1"/>
  <c r="I10011" i="1"/>
  <c r="I10012" i="1"/>
  <c r="I10013" i="1"/>
  <c r="I10014" i="1"/>
  <c r="I10015" i="1"/>
  <c r="I10016" i="1"/>
  <c r="I10017" i="1"/>
  <c r="I10018" i="1"/>
  <c r="I10019" i="1"/>
  <c r="I10020" i="1"/>
  <c r="I10021" i="1"/>
  <c r="I10022" i="1"/>
  <c r="I10023" i="1"/>
  <c r="I10024" i="1"/>
  <c r="I10025" i="1"/>
  <c r="I10026" i="1"/>
  <c r="I10027" i="1"/>
  <c r="I10028" i="1"/>
  <c r="I10029" i="1"/>
  <c r="I10030" i="1"/>
  <c r="I10031" i="1"/>
  <c r="I10032" i="1"/>
  <c r="I10033" i="1"/>
  <c r="I10034" i="1"/>
  <c r="I10035" i="1"/>
  <c r="I10036" i="1"/>
  <c r="I10037" i="1"/>
  <c r="I10038" i="1"/>
  <c r="I10039" i="1"/>
  <c r="I10040" i="1"/>
  <c r="I10041" i="1"/>
  <c r="I10042" i="1"/>
  <c r="I10043" i="1"/>
  <c r="I10044" i="1"/>
  <c r="I10045" i="1"/>
  <c r="I10046" i="1"/>
  <c r="I10047" i="1"/>
  <c r="I10048" i="1"/>
  <c r="I10049" i="1"/>
  <c r="I10050" i="1"/>
  <c r="I10051" i="1"/>
  <c r="I10052" i="1"/>
  <c r="I10053" i="1"/>
  <c r="I10054" i="1"/>
  <c r="I10055" i="1"/>
  <c r="I10056" i="1"/>
  <c r="I10057" i="1"/>
  <c r="I10058" i="1"/>
  <c r="I10059" i="1"/>
  <c r="I10060" i="1"/>
  <c r="I10061" i="1"/>
  <c r="I10062" i="1"/>
  <c r="I10063" i="1"/>
  <c r="I10064" i="1"/>
  <c r="I10065" i="1"/>
  <c r="I10066" i="1"/>
  <c r="I10067" i="1"/>
  <c r="I10068" i="1"/>
  <c r="I10069" i="1"/>
  <c r="I10070" i="1"/>
  <c r="I10071" i="1"/>
  <c r="I10072" i="1"/>
  <c r="I10073" i="1"/>
  <c r="I10074" i="1"/>
  <c r="I10075" i="1"/>
  <c r="I10076" i="1"/>
  <c r="I10077" i="1"/>
  <c r="I10078" i="1"/>
  <c r="I10079" i="1"/>
  <c r="I10080" i="1"/>
  <c r="I10081" i="1"/>
  <c r="I10082" i="1"/>
  <c r="I10083" i="1"/>
  <c r="I10084" i="1"/>
  <c r="I10085" i="1"/>
  <c r="I10086" i="1"/>
  <c r="I10087" i="1"/>
  <c r="I10088" i="1"/>
  <c r="I10089" i="1"/>
  <c r="I10090" i="1"/>
  <c r="I10091" i="1"/>
  <c r="I10092" i="1"/>
  <c r="I10093" i="1"/>
  <c r="I10094" i="1"/>
  <c r="I10095" i="1"/>
  <c r="I10096" i="1"/>
  <c r="I10097" i="1"/>
  <c r="I10098" i="1"/>
  <c r="I10099" i="1"/>
  <c r="I10100" i="1"/>
  <c r="I10101" i="1"/>
  <c r="I10102" i="1"/>
  <c r="I10103" i="1"/>
  <c r="I10104" i="1"/>
  <c r="I10105" i="1"/>
  <c r="I10106" i="1"/>
  <c r="I10107" i="1"/>
  <c r="I10108" i="1"/>
  <c r="I10109" i="1"/>
  <c r="I10110" i="1"/>
  <c r="I10111" i="1"/>
  <c r="I10112" i="1"/>
  <c r="I10113" i="1"/>
  <c r="I10114" i="1"/>
  <c r="I10115" i="1"/>
  <c r="I10116" i="1"/>
  <c r="I10117" i="1"/>
  <c r="I10118" i="1"/>
  <c r="I10119" i="1"/>
  <c r="I10120" i="1"/>
  <c r="I10121" i="1"/>
  <c r="I10122" i="1"/>
  <c r="I10123" i="1"/>
  <c r="I10124" i="1"/>
  <c r="I10125" i="1"/>
  <c r="I10126" i="1"/>
  <c r="I10127" i="1"/>
  <c r="I10128" i="1"/>
  <c r="I10129" i="1"/>
  <c r="I10130" i="1"/>
  <c r="I10131" i="1"/>
  <c r="I10132" i="1"/>
  <c r="I10133" i="1"/>
  <c r="I10134" i="1"/>
  <c r="I10135" i="1"/>
  <c r="I10136" i="1"/>
  <c r="I10137" i="1"/>
  <c r="I10138" i="1"/>
  <c r="I10139" i="1"/>
  <c r="I10140" i="1"/>
  <c r="I10141" i="1"/>
  <c r="I10142" i="1"/>
  <c r="I10143" i="1"/>
  <c r="I10144" i="1"/>
  <c r="I10145" i="1"/>
  <c r="I10146" i="1"/>
  <c r="I10147" i="1"/>
  <c r="I10148" i="1"/>
  <c r="I10149" i="1"/>
  <c r="I10150" i="1"/>
  <c r="I10151" i="1"/>
  <c r="I10152" i="1"/>
  <c r="I10153" i="1"/>
  <c r="I10154" i="1"/>
  <c r="I10155" i="1"/>
  <c r="I10156" i="1"/>
  <c r="I10157" i="1"/>
  <c r="I10158" i="1"/>
  <c r="I10159" i="1"/>
  <c r="I10160" i="1"/>
  <c r="I10161" i="1"/>
  <c r="I10162" i="1"/>
  <c r="I10163" i="1"/>
  <c r="I10164" i="1"/>
  <c r="I10165" i="1"/>
  <c r="I10166" i="1"/>
  <c r="I10167" i="1"/>
  <c r="I10168" i="1"/>
  <c r="I10169" i="1"/>
  <c r="I10170" i="1"/>
  <c r="I10171" i="1"/>
  <c r="I10172" i="1"/>
  <c r="I10173" i="1"/>
  <c r="I10174" i="1"/>
  <c r="I10175" i="1"/>
  <c r="I10176" i="1"/>
  <c r="I10177" i="1"/>
  <c r="I10178" i="1"/>
  <c r="I10179" i="1"/>
  <c r="I10180" i="1"/>
  <c r="I10181" i="1"/>
  <c r="I10182" i="1"/>
  <c r="I10183" i="1"/>
  <c r="I10184" i="1"/>
  <c r="I10185" i="1"/>
  <c r="I10186" i="1"/>
  <c r="I10187" i="1"/>
  <c r="I10188" i="1"/>
  <c r="I10189" i="1"/>
  <c r="I10190" i="1"/>
  <c r="I10191" i="1"/>
  <c r="I10192" i="1"/>
  <c r="I10193" i="1"/>
  <c r="I10194" i="1"/>
  <c r="I10195" i="1"/>
  <c r="I10196" i="1"/>
  <c r="I10197" i="1"/>
  <c r="I10198" i="1"/>
  <c r="I10199" i="1"/>
  <c r="I10200" i="1"/>
  <c r="I10201" i="1"/>
  <c r="I10202" i="1"/>
  <c r="I10203" i="1"/>
  <c r="I10204" i="1"/>
  <c r="I10205" i="1"/>
  <c r="I10206" i="1"/>
  <c r="I10207" i="1"/>
  <c r="I10208" i="1"/>
  <c r="I10209" i="1"/>
  <c r="I10210" i="1"/>
  <c r="I10211" i="1"/>
  <c r="I10212" i="1"/>
  <c r="I10213" i="1"/>
  <c r="I10214" i="1"/>
  <c r="I10215" i="1"/>
  <c r="I10216" i="1"/>
  <c r="I10217" i="1"/>
  <c r="I10218" i="1"/>
  <c r="I10219" i="1"/>
  <c r="I10220" i="1"/>
  <c r="I10221" i="1"/>
  <c r="I10222" i="1"/>
  <c r="I10223" i="1"/>
  <c r="I10224" i="1"/>
  <c r="I10225" i="1"/>
  <c r="I10226" i="1"/>
  <c r="I10227" i="1"/>
  <c r="I10228" i="1"/>
  <c r="I10229" i="1"/>
  <c r="I10230" i="1"/>
  <c r="I10231" i="1"/>
  <c r="I10232" i="1"/>
  <c r="I10233" i="1"/>
  <c r="I10234" i="1"/>
  <c r="I10235" i="1"/>
  <c r="I10236" i="1"/>
  <c r="I10237" i="1"/>
  <c r="I10238" i="1"/>
  <c r="I10239" i="1"/>
  <c r="I10240" i="1"/>
  <c r="I10241" i="1"/>
  <c r="I10242" i="1"/>
  <c r="I10243" i="1"/>
  <c r="I10244" i="1"/>
  <c r="I10245" i="1"/>
  <c r="I10246" i="1"/>
  <c r="I10247" i="1"/>
  <c r="I10248" i="1"/>
  <c r="I10249" i="1"/>
  <c r="I10250" i="1"/>
  <c r="I10251" i="1"/>
  <c r="I10252" i="1"/>
  <c r="I10253" i="1"/>
  <c r="I10254" i="1"/>
  <c r="I10255" i="1"/>
  <c r="I10256" i="1"/>
  <c r="I10257" i="1"/>
  <c r="I10258" i="1"/>
  <c r="I10259" i="1"/>
  <c r="I10260" i="1"/>
  <c r="I10261" i="1"/>
  <c r="I10262" i="1"/>
  <c r="I10263" i="1"/>
  <c r="I10264" i="1"/>
  <c r="I10265" i="1"/>
  <c r="I10266" i="1"/>
  <c r="I10267" i="1"/>
  <c r="I10268" i="1"/>
  <c r="I10269" i="1"/>
  <c r="I10270" i="1"/>
  <c r="I10271" i="1"/>
  <c r="I10272" i="1"/>
  <c r="I10273" i="1"/>
  <c r="I10274" i="1"/>
  <c r="I10275" i="1"/>
  <c r="I10276" i="1"/>
  <c r="I10277" i="1"/>
  <c r="I10278" i="1"/>
  <c r="I10279" i="1"/>
  <c r="I10280" i="1"/>
  <c r="I10281" i="1"/>
  <c r="I10282" i="1"/>
  <c r="I10283" i="1"/>
  <c r="I10284" i="1"/>
  <c r="I10285" i="1"/>
  <c r="I10286" i="1"/>
  <c r="I10287" i="1"/>
  <c r="I10288" i="1"/>
  <c r="I10289" i="1"/>
  <c r="I10290" i="1"/>
  <c r="I10291" i="1"/>
  <c r="I10292" i="1"/>
  <c r="I10293" i="1"/>
  <c r="I10294" i="1"/>
  <c r="I10295" i="1"/>
  <c r="I10296" i="1"/>
  <c r="I10297" i="1"/>
  <c r="I10298" i="1"/>
  <c r="I10299" i="1"/>
  <c r="I10300" i="1"/>
  <c r="I10301" i="1"/>
  <c r="I10302" i="1"/>
  <c r="I10303" i="1"/>
  <c r="I10304" i="1"/>
  <c r="I10305" i="1"/>
  <c r="I10306" i="1"/>
  <c r="I10307" i="1"/>
  <c r="I10308" i="1"/>
  <c r="I10309" i="1"/>
  <c r="I10310" i="1"/>
  <c r="I10311" i="1"/>
  <c r="I10312" i="1"/>
  <c r="I10313" i="1"/>
  <c r="I10314" i="1"/>
  <c r="I10315" i="1"/>
  <c r="I10316" i="1"/>
  <c r="I10317" i="1"/>
  <c r="I10318" i="1"/>
  <c r="I10319" i="1"/>
  <c r="I10320" i="1"/>
  <c r="I10321" i="1"/>
  <c r="I10322" i="1"/>
  <c r="I10323" i="1"/>
  <c r="I10324" i="1"/>
  <c r="I10325" i="1"/>
  <c r="I10326" i="1"/>
  <c r="I10327" i="1"/>
  <c r="I10328" i="1"/>
  <c r="I10329" i="1"/>
  <c r="I10330" i="1"/>
  <c r="I10331" i="1"/>
  <c r="I10332" i="1"/>
  <c r="I10333" i="1"/>
  <c r="I10334" i="1"/>
  <c r="I10335" i="1"/>
  <c r="I10336" i="1"/>
  <c r="I10337" i="1"/>
  <c r="I10338" i="1"/>
  <c r="I10339" i="1"/>
  <c r="I10340" i="1"/>
  <c r="I10341" i="1"/>
  <c r="I10342" i="1"/>
  <c r="I10343" i="1"/>
  <c r="I10344" i="1"/>
  <c r="I10345" i="1"/>
  <c r="I10346" i="1"/>
  <c r="I10347" i="1"/>
  <c r="I10348" i="1"/>
  <c r="I10349" i="1"/>
  <c r="I10350" i="1"/>
  <c r="I10351" i="1"/>
  <c r="I10352" i="1"/>
  <c r="I10353" i="1"/>
  <c r="I10354" i="1"/>
  <c r="I10355" i="1"/>
  <c r="I10356" i="1"/>
  <c r="I10357" i="1"/>
  <c r="I10358" i="1"/>
  <c r="I10359" i="1"/>
  <c r="I10360" i="1"/>
  <c r="I10361" i="1"/>
  <c r="I10362" i="1"/>
  <c r="I10363" i="1"/>
  <c r="I10364" i="1"/>
  <c r="I10365" i="1"/>
  <c r="I10366" i="1"/>
  <c r="I10367" i="1"/>
  <c r="I10368" i="1"/>
  <c r="I10369" i="1"/>
  <c r="I10370" i="1"/>
  <c r="I10371" i="1"/>
  <c r="I10372" i="1"/>
  <c r="I10373" i="1"/>
  <c r="I10374" i="1"/>
  <c r="I10375" i="1"/>
  <c r="I10376" i="1"/>
  <c r="I10377" i="1"/>
  <c r="I10378" i="1"/>
  <c r="I10379" i="1"/>
  <c r="I10380" i="1"/>
  <c r="I10381" i="1"/>
  <c r="I10382" i="1"/>
  <c r="I10383" i="1"/>
  <c r="I10384" i="1"/>
  <c r="I10385" i="1"/>
  <c r="I10386" i="1"/>
  <c r="I10387" i="1"/>
  <c r="I10388" i="1"/>
  <c r="I10389" i="1"/>
  <c r="I10390" i="1"/>
  <c r="I10391" i="1"/>
  <c r="I10392" i="1"/>
  <c r="I10393" i="1"/>
  <c r="I10394" i="1"/>
  <c r="I10395" i="1"/>
  <c r="I10396" i="1"/>
  <c r="I10397" i="1"/>
  <c r="I10398" i="1"/>
  <c r="I10399" i="1"/>
  <c r="I10400" i="1"/>
  <c r="I10401" i="1"/>
  <c r="I10402" i="1"/>
  <c r="I10403" i="1"/>
  <c r="I10404" i="1"/>
  <c r="I10405" i="1"/>
  <c r="I10406" i="1"/>
  <c r="I10407" i="1"/>
  <c r="I10408" i="1"/>
  <c r="I10409" i="1"/>
  <c r="I10410" i="1"/>
  <c r="I10411" i="1"/>
  <c r="I10412" i="1"/>
  <c r="I10413" i="1"/>
  <c r="I10414" i="1"/>
  <c r="I10415" i="1"/>
  <c r="I10416" i="1"/>
  <c r="I10417" i="1"/>
  <c r="I10418" i="1"/>
  <c r="I10419" i="1"/>
  <c r="I10420" i="1"/>
  <c r="I10421" i="1"/>
  <c r="I10422" i="1"/>
  <c r="I10423" i="1"/>
  <c r="I10424" i="1"/>
  <c r="I10425" i="1"/>
  <c r="I10426" i="1"/>
  <c r="I10427" i="1"/>
  <c r="I10428" i="1"/>
  <c r="I10429" i="1"/>
  <c r="I10430" i="1"/>
  <c r="I10431" i="1"/>
  <c r="I10432" i="1"/>
  <c r="I10433" i="1"/>
  <c r="I10434" i="1"/>
  <c r="I10435" i="1"/>
  <c r="I10436" i="1"/>
  <c r="I10437" i="1"/>
  <c r="I10438" i="1"/>
  <c r="I10439" i="1"/>
  <c r="I10440" i="1"/>
  <c r="I10441" i="1"/>
  <c r="I10442" i="1"/>
  <c r="I10443" i="1"/>
  <c r="I10444" i="1"/>
  <c r="I10445" i="1"/>
  <c r="I10446" i="1"/>
  <c r="I10447" i="1"/>
  <c r="I10448" i="1"/>
  <c r="I10449" i="1"/>
  <c r="I10450" i="1"/>
  <c r="I10451" i="1"/>
  <c r="I10452" i="1"/>
  <c r="I10453" i="1"/>
  <c r="I10454" i="1"/>
  <c r="I10455" i="1"/>
  <c r="I10456" i="1"/>
  <c r="I10457" i="1"/>
  <c r="I10458" i="1"/>
  <c r="I10459" i="1"/>
  <c r="I10460" i="1"/>
  <c r="I10461" i="1"/>
  <c r="I10462" i="1"/>
  <c r="I10463" i="1"/>
  <c r="I10464" i="1"/>
  <c r="I10465" i="1"/>
  <c r="I10466" i="1"/>
  <c r="I10467" i="1"/>
  <c r="I10468" i="1"/>
  <c r="I10469" i="1"/>
  <c r="I10470" i="1"/>
  <c r="I10471" i="1"/>
  <c r="I10472" i="1"/>
  <c r="I10473" i="1"/>
  <c r="I10474" i="1"/>
  <c r="I10475" i="1"/>
  <c r="I10476" i="1"/>
  <c r="I10477" i="1"/>
  <c r="I10478" i="1"/>
  <c r="I10479" i="1"/>
  <c r="I10480" i="1"/>
  <c r="I10481" i="1"/>
  <c r="I10482" i="1"/>
  <c r="I10483" i="1"/>
  <c r="I10484" i="1"/>
  <c r="I10485" i="1"/>
  <c r="I10486" i="1"/>
  <c r="I10487" i="1"/>
  <c r="I10488" i="1"/>
  <c r="I10489" i="1"/>
  <c r="I10490" i="1"/>
  <c r="I10491" i="1"/>
  <c r="I10492" i="1"/>
  <c r="I10493" i="1"/>
  <c r="I10494" i="1"/>
  <c r="I10495" i="1"/>
  <c r="I10496" i="1"/>
  <c r="I10497" i="1"/>
  <c r="I10498" i="1"/>
  <c r="I10499" i="1"/>
  <c r="I10500" i="1"/>
  <c r="I10501" i="1"/>
  <c r="I10502" i="1"/>
  <c r="I10503" i="1"/>
  <c r="I10504" i="1"/>
  <c r="I10505" i="1"/>
  <c r="I10506" i="1"/>
  <c r="I10507" i="1"/>
  <c r="I10508" i="1"/>
  <c r="I10509" i="1"/>
  <c r="I10510" i="1"/>
  <c r="I10511" i="1"/>
  <c r="I10512" i="1"/>
  <c r="I10513" i="1"/>
  <c r="I10514" i="1"/>
  <c r="I10515" i="1"/>
  <c r="I10516" i="1"/>
  <c r="I10517" i="1"/>
  <c r="I10518" i="1"/>
  <c r="I10519" i="1"/>
  <c r="I10520" i="1"/>
  <c r="I10521" i="1"/>
  <c r="I10522" i="1"/>
  <c r="I10523" i="1"/>
  <c r="I10524" i="1"/>
  <c r="I10525" i="1"/>
  <c r="I10526" i="1"/>
  <c r="I10527" i="1"/>
  <c r="I10528" i="1"/>
  <c r="I10529" i="1"/>
  <c r="I10530" i="1"/>
  <c r="I10531" i="1"/>
  <c r="I10532" i="1"/>
  <c r="I10533" i="1"/>
  <c r="I10534" i="1"/>
  <c r="I10535" i="1"/>
  <c r="I10536" i="1"/>
  <c r="I10537" i="1"/>
  <c r="I10538" i="1"/>
  <c r="I10539" i="1"/>
  <c r="I10540" i="1"/>
  <c r="I10541" i="1"/>
  <c r="I10542" i="1"/>
  <c r="I10543" i="1"/>
  <c r="I10544" i="1"/>
  <c r="I10545" i="1"/>
  <c r="I10546" i="1"/>
  <c r="I10547" i="1"/>
  <c r="I10548" i="1"/>
  <c r="I10549" i="1"/>
  <c r="I10550" i="1"/>
  <c r="I10551" i="1"/>
  <c r="I10552" i="1"/>
  <c r="I10553" i="1"/>
  <c r="I10554" i="1"/>
  <c r="I10555" i="1"/>
  <c r="I10556" i="1"/>
  <c r="I10557" i="1"/>
  <c r="I10558" i="1"/>
  <c r="I10559" i="1"/>
  <c r="I10560" i="1"/>
  <c r="I10561" i="1"/>
  <c r="I10562" i="1"/>
  <c r="I10563" i="1"/>
  <c r="I10564" i="1"/>
  <c r="I10565" i="1"/>
  <c r="I10566" i="1"/>
  <c r="I10567" i="1"/>
  <c r="I10568" i="1"/>
  <c r="I10569" i="1"/>
  <c r="I10570" i="1"/>
  <c r="I10571" i="1"/>
  <c r="I10572" i="1"/>
  <c r="I10573" i="1"/>
  <c r="I10574" i="1"/>
  <c r="I10575" i="1"/>
  <c r="I10576" i="1"/>
  <c r="I10577" i="1"/>
  <c r="I10578" i="1"/>
  <c r="I10579" i="1"/>
  <c r="I10580" i="1"/>
  <c r="I10581" i="1"/>
  <c r="I10582" i="1"/>
  <c r="I10583" i="1"/>
  <c r="I10584" i="1"/>
  <c r="I10585" i="1"/>
  <c r="I10586" i="1"/>
  <c r="I10587" i="1"/>
  <c r="I10588" i="1"/>
  <c r="I10589" i="1"/>
  <c r="I10590" i="1"/>
  <c r="I10591" i="1"/>
  <c r="I10592" i="1"/>
  <c r="I10593" i="1"/>
  <c r="I10594" i="1"/>
  <c r="I10595" i="1"/>
  <c r="I10596" i="1"/>
  <c r="I10597" i="1"/>
  <c r="I10598" i="1"/>
  <c r="I10599" i="1"/>
  <c r="I10600" i="1"/>
  <c r="I10601" i="1"/>
  <c r="I10602" i="1"/>
  <c r="I10603" i="1"/>
  <c r="I10604" i="1"/>
  <c r="I10605" i="1"/>
  <c r="I10606" i="1"/>
  <c r="I10607" i="1"/>
  <c r="I10608" i="1"/>
  <c r="I10609" i="1"/>
  <c r="I10610" i="1"/>
  <c r="I10611" i="1"/>
  <c r="I10612" i="1"/>
  <c r="I10613" i="1"/>
  <c r="I10614" i="1"/>
  <c r="I10615" i="1"/>
  <c r="I10616" i="1"/>
  <c r="I10617" i="1"/>
  <c r="I10618" i="1"/>
  <c r="I10619" i="1"/>
  <c r="I10620" i="1"/>
  <c r="I10621" i="1"/>
  <c r="I10622" i="1"/>
  <c r="I10623" i="1"/>
  <c r="I10624" i="1"/>
  <c r="I10625" i="1"/>
  <c r="I10626" i="1"/>
  <c r="I10627" i="1"/>
  <c r="I10628" i="1"/>
  <c r="I10629" i="1"/>
  <c r="I10630" i="1"/>
  <c r="I10631" i="1"/>
  <c r="I10632" i="1"/>
  <c r="I10633" i="1"/>
  <c r="I10634" i="1"/>
  <c r="I10635" i="1"/>
  <c r="I10636" i="1"/>
  <c r="I10637" i="1"/>
  <c r="I10638" i="1"/>
  <c r="I10639" i="1"/>
  <c r="I10640" i="1"/>
  <c r="I10641" i="1"/>
  <c r="I10642" i="1"/>
  <c r="I10643" i="1"/>
  <c r="I10644" i="1"/>
  <c r="I10645" i="1"/>
  <c r="I10646" i="1"/>
  <c r="I10647" i="1"/>
  <c r="I10648" i="1"/>
  <c r="I10649" i="1"/>
  <c r="I10650" i="1"/>
  <c r="I10651" i="1"/>
  <c r="I10652" i="1"/>
  <c r="I10653" i="1"/>
  <c r="I10654" i="1"/>
  <c r="I10655" i="1"/>
  <c r="I10656" i="1"/>
  <c r="I10657" i="1"/>
  <c r="I10658" i="1"/>
  <c r="I10659" i="1"/>
  <c r="I10660" i="1"/>
  <c r="I10661" i="1"/>
  <c r="I10662" i="1"/>
  <c r="I10663" i="1"/>
  <c r="I10664" i="1"/>
  <c r="I10665" i="1"/>
  <c r="I10666" i="1"/>
  <c r="I10667" i="1"/>
  <c r="I10668" i="1"/>
  <c r="I10669" i="1"/>
  <c r="I10670" i="1"/>
  <c r="I10671" i="1"/>
  <c r="I10672" i="1"/>
  <c r="I10673" i="1"/>
  <c r="I10674" i="1"/>
  <c r="I10675" i="1"/>
  <c r="I10676" i="1"/>
  <c r="I10677" i="1"/>
  <c r="I10678" i="1"/>
  <c r="I10679" i="1"/>
  <c r="I10680" i="1"/>
  <c r="I10681" i="1"/>
  <c r="I10682" i="1"/>
  <c r="I10683" i="1"/>
  <c r="I10684" i="1"/>
  <c r="I10685" i="1"/>
  <c r="I10686" i="1"/>
  <c r="I10687" i="1"/>
  <c r="I10688" i="1"/>
  <c r="I10689" i="1"/>
  <c r="I10690" i="1"/>
  <c r="I10691" i="1"/>
  <c r="I10692" i="1"/>
  <c r="I10693" i="1"/>
  <c r="I10694" i="1"/>
  <c r="I10695" i="1"/>
  <c r="I10696" i="1"/>
  <c r="I10697" i="1"/>
  <c r="I10698" i="1"/>
  <c r="I10699" i="1"/>
  <c r="I10700" i="1"/>
  <c r="I10701" i="1"/>
  <c r="I10702" i="1"/>
  <c r="I10703" i="1"/>
  <c r="I10704" i="1"/>
  <c r="I10705" i="1"/>
  <c r="I10706" i="1"/>
  <c r="I10707" i="1"/>
  <c r="I10708" i="1"/>
  <c r="I10709" i="1"/>
  <c r="I10710" i="1"/>
  <c r="I10711" i="1"/>
  <c r="I10712" i="1"/>
  <c r="I10713" i="1"/>
  <c r="I10714" i="1"/>
  <c r="I10715" i="1"/>
  <c r="I10716" i="1"/>
  <c r="I10717" i="1"/>
  <c r="I10718" i="1"/>
  <c r="I10719" i="1"/>
  <c r="I10720" i="1"/>
  <c r="I10721" i="1"/>
  <c r="I10722" i="1"/>
  <c r="I10723" i="1"/>
  <c r="I10724" i="1"/>
  <c r="I10725" i="1"/>
  <c r="I10726" i="1"/>
  <c r="I10727" i="1"/>
  <c r="I10728" i="1"/>
  <c r="I10729" i="1"/>
  <c r="I10730" i="1"/>
  <c r="I10731" i="1"/>
  <c r="I10732" i="1"/>
  <c r="I10733" i="1"/>
  <c r="I10734" i="1"/>
  <c r="I10735" i="1"/>
  <c r="I10736" i="1"/>
  <c r="I10737" i="1"/>
  <c r="I10738" i="1"/>
  <c r="I10739" i="1"/>
  <c r="I10740" i="1"/>
  <c r="I10741" i="1"/>
  <c r="I10742" i="1"/>
  <c r="I10743" i="1"/>
  <c r="I10744" i="1"/>
  <c r="I10745" i="1"/>
  <c r="I10746" i="1"/>
  <c r="I10747" i="1"/>
  <c r="I10748" i="1"/>
  <c r="I10749" i="1"/>
  <c r="I10750" i="1"/>
  <c r="I10751" i="1"/>
  <c r="I10752" i="1"/>
  <c r="I10753" i="1"/>
  <c r="I10754" i="1"/>
  <c r="I10755" i="1"/>
  <c r="I10756" i="1"/>
  <c r="I10757" i="1"/>
  <c r="I10758" i="1"/>
  <c r="I10759" i="1"/>
  <c r="I10760" i="1"/>
  <c r="I10761" i="1"/>
  <c r="I10762" i="1"/>
  <c r="I10763" i="1"/>
  <c r="I10764" i="1"/>
  <c r="I10765" i="1"/>
  <c r="I10766" i="1"/>
  <c r="I10767" i="1"/>
  <c r="I10768" i="1"/>
  <c r="I10769" i="1"/>
  <c r="I10770" i="1"/>
  <c r="I10771" i="1"/>
  <c r="I10772" i="1"/>
  <c r="I10773" i="1"/>
  <c r="I10774" i="1"/>
  <c r="I10775" i="1"/>
  <c r="I10776" i="1"/>
  <c r="I10777" i="1"/>
  <c r="I10778" i="1"/>
  <c r="I10779" i="1"/>
  <c r="I10780" i="1"/>
  <c r="I10781" i="1"/>
  <c r="I10782" i="1"/>
  <c r="I10783" i="1"/>
  <c r="I10784" i="1"/>
  <c r="I10785" i="1"/>
  <c r="I10786" i="1"/>
  <c r="I10787" i="1"/>
  <c r="I10788" i="1"/>
  <c r="I10789" i="1"/>
  <c r="I10790" i="1"/>
  <c r="I10791" i="1"/>
  <c r="I10792" i="1"/>
  <c r="I10793" i="1"/>
  <c r="I10794" i="1"/>
  <c r="I10795" i="1"/>
  <c r="I10796" i="1"/>
  <c r="I10797" i="1"/>
  <c r="I10798" i="1"/>
  <c r="I10799" i="1"/>
  <c r="I10800" i="1"/>
  <c r="I10801" i="1"/>
  <c r="I10802" i="1"/>
  <c r="I10803" i="1"/>
  <c r="I10804" i="1"/>
  <c r="I10805" i="1"/>
  <c r="I10806" i="1"/>
  <c r="I10807" i="1"/>
  <c r="I10808" i="1"/>
  <c r="I10809" i="1"/>
  <c r="I10810" i="1"/>
  <c r="I10811" i="1"/>
  <c r="I10812" i="1"/>
  <c r="I10813" i="1"/>
  <c r="I10814" i="1"/>
  <c r="I10815" i="1"/>
  <c r="I10816" i="1"/>
  <c r="I10817" i="1"/>
  <c r="I10818" i="1"/>
  <c r="I10819" i="1"/>
  <c r="I10820" i="1"/>
  <c r="I10821" i="1"/>
  <c r="I10822" i="1"/>
  <c r="I10823" i="1"/>
  <c r="I10824" i="1"/>
  <c r="I10825" i="1"/>
  <c r="I10826" i="1"/>
  <c r="I10827" i="1"/>
  <c r="I10828" i="1"/>
  <c r="I10829" i="1"/>
  <c r="I10830" i="1"/>
  <c r="I10831" i="1"/>
  <c r="I10832" i="1"/>
  <c r="I10833" i="1"/>
  <c r="I10834" i="1"/>
  <c r="I10835" i="1"/>
  <c r="I10836" i="1"/>
  <c r="I10837" i="1"/>
  <c r="I10838" i="1"/>
  <c r="I10839" i="1"/>
  <c r="I10840" i="1"/>
  <c r="I10841" i="1"/>
  <c r="I10842" i="1"/>
  <c r="I10843" i="1"/>
  <c r="I10844" i="1"/>
  <c r="I10845" i="1"/>
  <c r="I10846" i="1"/>
  <c r="I10847" i="1"/>
  <c r="I10848" i="1"/>
  <c r="I10849" i="1"/>
  <c r="I10850" i="1"/>
  <c r="I10851" i="1"/>
  <c r="I10852" i="1"/>
  <c r="I10853" i="1"/>
  <c r="I10854" i="1"/>
  <c r="I10855" i="1"/>
  <c r="I10856" i="1"/>
  <c r="I10857" i="1"/>
  <c r="I10858" i="1"/>
  <c r="I10859" i="1"/>
  <c r="I10860" i="1"/>
  <c r="I10861" i="1"/>
  <c r="I10862" i="1"/>
  <c r="I10863" i="1"/>
  <c r="I10864" i="1"/>
  <c r="I10865" i="1"/>
  <c r="I10866" i="1"/>
  <c r="I10867" i="1"/>
  <c r="I10868" i="1"/>
  <c r="I10869" i="1"/>
  <c r="I10870" i="1"/>
  <c r="I10871" i="1"/>
  <c r="I10872" i="1"/>
  <c r="I10873" i="1"/>
  <c r="I10874" i="1"/>
  <c r="I10875" i="1"/>
  <c r="I10876" i="1"/>
  <c r="I10877" i="1"/>
  <c r="I10878" i="1"/>
  <c r="I10879" i="1"/>
  <c r="I10880" i="1"/>
  <c r="I10881" i="1"/>
  <c r="I10882" i="1"/>
  <c r="I10883" i="1"/>
  <c r="I10884" i="1"/>
  <c r="I10885" i="1"/>
  <c r="I10886" i="1"/>
  <c r="I10887" i="1"/>
  <c r="I10888" i="1"/>
  <c r="I10889" i="1"/>
  <c r="I10890" i="1"/>
  <c r="I2" i="1"/>
  <c r="H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129" i="1"/>
  <c r="H5130" i="1"/>
  <c r="H5131" i="1"/>
  <c r="H5132" i="1"/>
  <c r="H5133" i="1"/>
  <c r="H5134" i="1"/>
  <c r="H5135" i="1"/>
  <c r="H5136" i="1"/>
  <c r="H5137" i="1"/>
  <c r="H5138" i="1"/>
  <c r="H5139" i="1"/>
  <c r="H5140" i="1"/>
  <c r="H5141" i="1"/>
  <c r="H5142" i="1"/>
  <c r="H5143" i="1"/>
  <c r="H5144" i="1"/>
  <c r="H5145" i="1"/>
  <c r="H5146" i="1"/>
  <c r="H5147" i="1"/>
  <c r="H5148" i="1"/>
  <c r="H5149" i="1"/>
  <c r="H5150" i="1"/>
  <c r="H5151" i="1"/>
  <c r="H5152" i="1"/>
  <c r="H5153" i="1"/>
  <c r="H5154"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7" i="1"/>
  <c r="H5338" i="1"/>
  <c r="H5339" i="1"/>
  <c r="H5340" i="1"/>
  <c r="H5341" i="1"/>
  <c r="H5342" i="1"/>
  <c r="H5343" i="1"/>
  <c r="H5344" i="1"/>
  <c r="H5345" i="1"/>
  <c r="H5346" i="1"/>
  <c r="H5347" i="1"/>
  <c r="H5348" i="1"/>
  <c r="H5349" i="1"/>
  <c r="H5350" i="1"/>
  <c r="H5351" i="1"/>
  <c r="H5352" i="1"/>
  <c r="H5353" i="1"/>
  <c r="H5354" i="1"/>
  <c r="H5355" i="1"/>
  <c r="H5356" i="1"/>
  <c r="H5357"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5383" i="1"/>
  <c r="H5384" i="1"/>
  <c r="H5385" i="1"/>
  <c r="H5386" i="1"/>
  <c r="H5387" i="1"/>
  <c r="H5388" i="1"/>
  <c r="H5389" i="1"/>
  <c r="H5390" i="1"/>
  <c r="H5391" i="1"/>
  <c r="H5392" i="1"/>
  <c r="H5393" i="1"/>
  <c r="H5394" i="1"/>
  <c r="H5395" i="1"/>
  <c r="H5396" i="1"/>
  <c r="H5397" i="1"/>
  <c r="H5398" i="1"/>
  <c r="H5399" i="1"/>
  <c r="H5400" i="1"/>
  <c r="H5401" i="1"/>
  <c r="H5402" i="1"/>
  <c r="H5403" i="1"/>
  <c r="H5404" i="1"/>
  <c r="H5405" i="1"/>
  <c r="H5406" i="1"/>
  <c r="H5407" i="1"/>
  <c r="H5408" i="1"/>
  <c r="H5409" i="1"/>
  <c r="H5410" i="1"/>
  <c r="H5411" i="1"/>
  <c r="H5412" i="1"/>
  <c r="H5413" i="1"/>
  <c r="H5414" i="1"/>
  <c r="H5415" i="1"/>
  <c r="H5416" i="1"/>
  <c r="H5417" i="1"/>
  <c r="H5418" i="1"/>
  <c r="H5419" i="1"/>
  <c r="H5420" i="1"/>
  <c r="H5421" i="1"/>
  <c r="H5422" i="1"/>
  <c r="H5423" i="1"/>
  <c r="H5424" i="1"/>
  <c r="H5425" i="1"/>
  <c r="H5426" i="1"/>
  <c r="H5427" i="1"/>
  <c r="H5428" i="1"/>
  <c r="H5429" i="1"/>
  <c r="H5430" i="1"/>
  <c r="H5431" i="1"/>
  <c r="H5432" i="1"/>
  <c r="H5433" i="1"/>
  <c r="H5434" i="1"/>
  <c r="H5435" i="1"/>
  <c r="H5436" i="1"/>
  <c r="H5437" i="1"/>
  <c r="H5438" i="1"/>
  <c r="H5439" i="1"/>
  <c r="H5440" i="1"/>
  <c r="H5441" i="1"/>
  <c r="H5442" i="1"/>
  <c r="H5443" i="1"/>
  <c r="H5444" i="1"/>
  <c r="H5445" i="1"/>
  <c r="H5446" i="1"/>
  <c r="H5447" i="1"/>
  <c r="H5448" i="1"/>
  <c r="H5449" i="1"/>
  <c r="H5450" i="1"/>
  <c r="H5451" i="1"/>
  <c r="H5452" i="1"/>
  <c r="H5453" i="1"/>
  <c r="H5454" i="1"/>
  <c r="H5455" i="1"/>
  <c r="H5456" i="1"/>
  <c r="H5457" i="1"/>
  <c r="H5458" i="1"/>
  <c r="H5459" i="1"/>
  <c r="H5460" i="1"/>
  <c r="H5461" i="1"/>
  <c r="H5462" i="1"/>
  <c r="H5463" i="1"/>
  <c r="H5464" i="1"/>
  <c r="H5465" i="1"/>
  <c r="H5466" i="1"/>
  <c r="H5467" i="1"/>
  <c r="H5468" i="1"/>
  <c r="H5469" i="1"/>
  <c r="H5470" i="1"/>
  <c r="H5471" i="1"/>
  <c r="H5472" i="1"/>
  <c r="H5473" i="1"/>
  <c r="H5474" i="1"/>
  <c r="H5475" i="1"/>
  <c r="H5476" i="1"/>
  <c r="H5477" i="1"/>
  <c r="H5478" i="1"/>
  <c r="H5479" i="1"/>
  <c r="H5480" i="1"/>
  <c r="H5481" i="1"/>
  <c r="H5482" i="1"/>
  <c r="H5483" i="1"/>
  <c r="H5484" i="1"/>
  <c r="H5485" i="1"/>
  <c r="H5486" i="1"/>
  <c r="H5487" i="1"/>
  <c r="H5488" i="1"/>
  <c r="H5489" i="1"/>
  <c r="H5490" i="1"/>
  <c r="H5491" i="1"/>
  <c r="H5492" i="1"/>
  <c r="H5493" i="1"/>
  <c r="H5494" i="1"/>
  <c r="H5495" i="1"/>
  <c r="H5496" i="1"/>
  <c r="H5497" i="1"/>
  <c r="H5498" i="1"/>
  <c r="H5499" i="1"/>
  <c r="H5500" i="1"/>
  <c r="H5501" i="1"/>
  <c r="H5502" i="1"/>
  <c r="H5503" i="1"/>
  <c r="H5504" i="1"/>
  <c r="H5505" i="1"/>
  <c r="H5506" i="1"/>
  <c r="H5507" i="1"/>
  <c r="H5508" i="1"/>
  <c r="H5509" i="1"/>
  <c r="H5510" i="1"/>
  <c r="H5511" i="1"/>
  <c r="H5512" i="1"/>
  <c r="H5513" i="1"/>
  <c r="H5514" i="1"/>
  <c r="H5515" i="1"/>
  <c r="H5516" i="1"/>
  <c r="H5517" i="1"/>
  <c r="H5518" i="1"/>
  <c r="H5519" i="1"/>
  <c r="H5520" i="1"/>
  <c r="H5521" i="1"/>
  <c r="H5522" i="1"/>
  <c r="H5523" i="1"/>
  <c r="H5524" i="1"/>
  <c r="H5525" i="1"/>
  <c r="H5526" i="1"/>
  <c r="H5527" i="1"/>
  <c r="H5528" i="1"/>
  <c r="H5529" i="1"/>
  <c r="H5530" i="1"/>
  <c r="H5531" i="1"/>
  <c r="H5532" i="1"/>
  <c r="H5533" i="1"/>
  <c r="H5534" i="1"/>
  <c r="H5535" i="1"/>
  <c r="H5536" i="1"/>
  <c r="H5537" i="1"/>
  <c r="H5538" i="1"/>
  <c r="H5539" i="1"/>
  <c r="H5540" i="1"/>
  <c r="H5541" i="1"/>
  <c r="H5542" i="1"/>
  <c r="H5543" i="1"/>
  <c r="H5544" i="1"/>
  <c r="H5545" i="1"/>
  <c r="H5546" i="1"/>
  <c r="H5547" i="1"/>
  <c r="H5548" i="1"/>
  <c r="H5549" i="1"/>
  <c r="H5550" i="1"/>
  <c r="H5551" i="1"/>
  <c r="H5552" i="1"/>
  <c r="H5553" i="1"/>
  <c r="H5554" i="1"/>
  <c r="H5555" i="1"/>
  <c r="H5556" i="1"/>
  <c r="H5557" i="1"/>
  <c r="H5558" i="1"/>
  <c r="H5559" i="1"/>
  <c r="H5560" i="1"/>
  <c r="H5561" i="1"/>
  <c r="H5562" i="1"/>
  <c r="H5563" i="1"/>
  <c r="H5564" i="1"/>
  <c r="H5565" i="1"/>
  <c r="H5566" i="1"/>
  <c r="H5567" i="1"/>
  <c r="H5568" i="1"/>
  <c r="H5569" i="1"/>
  <c r="H5570" i="1"/>
  <c r="H5571" i="1"/>
  <c r="H5572" i="1"/>
  <c r="H5573" i="1"/>
  <c r="H5574" i="1"/>
  <c r="H5575" i="1"/>
  <c r="H5576" i="1"/>
  <c r="H5577" i="1"/>
  <c r="H5578" i="1"/>
  <c r="H5579" i="1"/>
  <c r="H5580" i="1"/>
  <c r="H5581" i="1"/>
  <c r="H5582" i="1"/>
  <c r="H5583" i="1"/>
  <c r="H5584" i="1"/>
  <c r="H5585" i="1"/>
  <c r="H5586" i="1"/>
  <c r="H5587" i="1"/>
  <c r="H5588" i="1"/>
  <c r="H5589" i="1"/>
  <c r="H5590" i="1"/>
  <c r="H5591" i="1"/>
  <c r="H5592" i="1"/>
  <c r="H5593" i="1"/>
  <c r="H5594" i="1"/>
  <c r="H5595" i="1"/>
  <c r="H5596" i="1"/>
  <c r="H5597" i="1"/>
  <c r="H5598" i="1"/>
  <c r="H5599" i="1"/>
  <c r="H5600" i="1"/>
  <c r="H5601" i="1"/>
  <c r="H5602" i="1"/>
  <c r="H5603" i="1"/>
  <c r="H5604" i="1"/>
  <c r="H5605" i="1"/>
  <c r="H5606" i="1"/>
  <c r="H5607" i="1"/>
  <c r="H5608" i="1"/>
  <c r="H5609" i="1"/>
  <c r="H5610" i="1"/>
  <c r="H5611" i="1"/>
  <c r="H5612" i="1"/>
  <c r="H5613" i="1"/>
  <c r="H5614" i="1"/>
  <c r="H5615" i="1"/>
  <c r="H5616" i="1"/>
  <c r="H5617" i="1"/>
  <c r="H5618" i="1"/>
  <c r="H5619" i="1"/>
  <c r="H5620" i="1"/>
  <c r="H5621" i="1"/>
  <c r="H5622" i="1"/>
  <c r="H5623" i="1"/>
  <c r="H5624" i="1"/>
  <c r="H5625" i="1"/>
  <c r="H5626" i="1"/>
  <c r="H5627" i="1"/>
  <c r="H5628" i="1"/>
  <c r="H5629" i="1"/>
  <c r="H5630" i="1"/>
  <c r="H5631" i="1"/>
  <c r="H5632" i="1"/>
  <c r="H5633" i="1"/>
  <c r="H5634" i="1"/>
  <c r="H5635" i="1"/>
  <c r="H5636" i="1"/>
  <c r="H5637" i="1"/>
  <c r="H5638" i="1"/>
  <c r="H5639" i="1"/>
  <c r="H5640" i="1"/>
  <c r="H5641" i="1"/>
  <c r="H5642" i="1"/>
  <c r="H5643" i="1"/>
  <c r="H5644" i="1"/>
  <c r="H5645" i="1"/>
  <c r="H5646" i="1"/>
  <c r="H5647" i="1"/>
  <c r="H5648" i="1"/>
  <c r="H5649" i="1"/>
  <c r="H5650" i="1"/>
  <c r="H5651" i="1"/>
  <c r="H5652" i="1"/>
  <c r="H5653" i="1"/>
  <c r="H5654" i="1"/>
  <c r="H5655" i="1"/>
  <c r="H5656" i="1"/>
  <c r="H5657" i="1"/>
  <c r="H5658" i="1"/>
  <c r="H5659" i="1"/>
  <c r="H5660" i="1"/>
  <c r="H5661" i="1"/>
  <c r="H5662" i="1"/>
  <c r="H5663" i="1"/>
  <c r="H5664" i="1"/>
  <c r="H5665" i="1"/>
  <c r="H5666" i="1"/>
  <c r="H5667" i="1"/>
  <c r="H5668" i="1"/>
  <c r="H5669" i="1"/>
  <c r="H5670" i="1"/>
  <c r="H5671" i="1"/>
  <c r="H5672" i="1"/>
  <c r="H5673" i="1"/>
  <c r="H5674" i="1"/>
  <c r="H5675" i="1"/>
  <c r="H5676" i="1"/>
  <c r="H5677" i="1"/>
  <c r="H5678" i="1"/>
  <c r="H5679" i="1"/>
  <c r="H5680" i="1"/>
  <c r="H5681" i="1"/>
  <c r="H5682" i="1"/>
  <c r="H5683" i="1"/>
  <c r="H5684" i="1"/>
  <c r="H5685" i="1"/>
  <c r="H5686" i="1"/>
  <c r="H5687" i="1"/>
  <c r="H5688" i="1"/>
  <c r="H5689" i="1"/>
  <c r="H5690" i="1"/>
  <c r="H5691" i="1"/>
  <c r="H5692" i="1"/>
  <c r="H5693" i="1"/>
  <c r="H5694" i="1"/>
  <c r="H5695" i="1"/>
  <c r="H5696" i="1"/>
  <c r="H5697" i="1"/>
  <c r="H5698" i="1"/>
  <c r="H5699" i="1"/>
  <c r="H5700" i="1"/>
  <c r="H5701" i="1"/>
  <c r="H5702" i="1"/>
  <c r="H5703" i="1"/>
  <c r="H5704" i="1"/>
  <c r="H5705" i="1"/>
  <c r="H5706" i="1"/>
  <c r="H5707" i="1"/>
  <c r="H5708" i="1"/>
  <c r="H5709" i="1"/>
  <c r="H5710" i="1"/>
  <c r="H5711" i="1"/>
  <c r="H5712" i="1"/>
  <c r="H5713" i="1"/>
  <c r="H5714" i="1"/>
  <c r="H5715" i="1"/>
  <c r="H5716" i="1"/>
  <c r="H5717" i="1"/>
  <c r="H5718" i="1"/>
  <c r="H5719" i="1"/>
  <c r="H5720" i="1"/>
  <c r="H5721" i="1"/>
  <c r="H5722" i="1"/>
  <c r="H5723" i="1"/>
  <c r="H5724" i="1"/>
  <c r="H5725" i="1"/>
  <c r="H5726" i="1"/>
  <c r="H5727" i="1"/>
  <c r="H5728" i="1"/>
  <c r="H5729" i="1"/>
  <c r="H5730" i="1"/>
  <c r="H5731" i="1"/>
  <c r="H5732" i="1"/>
  <c r="H5733" i="1"/>
  <c r="H5734" i="1"/>
  <c r="H5735" i="1"/>
  <c r="H5736" i="1"/>
  <c r="H5737" i="1"/>
  <c r="H5738" i="1"/>
  <c r="H5739" i="1"/>
  <c r="H5740" i="1"/>
  <c r="H5741" i="1"/>
  <c r="H5742" i="1"/>
  <c r="H5743" i="1"/>
  <c r="H5744" i="1"/>
  <c r="H5745" i="1"/>
  <c r="H5746" i="1"/>
  <c r="H5747" i="1"/>
  <c r="H5748" i="1"/>
  <c r="H5749" i="1"/>
  <c r="H5750" i="1"/>
  <c r="H5751" i="1"/>
  <c r="H5752" i="1"/>
  <c r="H5753" i="1"/>
  <c r="H5754" i="1"/>
  <c r="H5755" i="1"/>
  <c r="H5756" i="1"/>
  <c r="H5757" i="1"/>
  <c r="H5758" i="1"/>
  <c r="H5759" i="1"/>
  <c r="H5760" i="1"/>
  <c r="H5761" i="1"/>
  <c r="H5762" i="1"/>
  <c r="H5763" i="1"/>
  <c r="H5764" i="1"/>
  <c r="H5765" i="1"/>
  <c r="H5766" i="1"/>
  <c r="H5767" i="1"/>
  <c r="H5768" i="1"/>
  <c r="H5769" i="1"/>
  <c r="H5770" i="1"/>
  <c r="H5771" i="1"/>
  <c r="H5772" i="1"/>
  <c r="H5773" i="1"/>
  <c r="H5774" i="1"/>
  <c r="H5775" i="1"/>
  <c r="H5776" i="1"/>
  <c r="H5777" i="1"/>
  <c r="H5778" i="1"/>
  <c r="H5779" i="1"/>
  <c r="H5780" i="1"/>
  <c r="H5781" i="1"/>
  <c r="H5782" i="1"/>
  <c r="H5783" i="1"/>
  <c r="H5784" i="1"/>
  <c r="H5785" i="1"/>
  <c r="H5786" i="1"/>
  <c r="H5787" i="1"/>
  <c r="H5788" i="1"/>
  <c r="H5789" i="1"/>
  <c r="H5790" i="1"/>
  <c r="H5791" i="1"/>
  <c r="H5792" i="1"/>
  <c r="H5793" i="1"/>
  <c r="H5794" i="1"/>
  <c r="H5795" i="1"/>
  <c r="H5796" i="1"/>
  <c r="H5797" i="1"/>
  <c r="H5798" i="1"/>
  <c r="H5799" i="1"/>
  <c r="H5800" i="1"/>
  <c r="H5801" i="1"/>
  <c r="H5802" i="1"/>
  <c r="H5803" i="1"/>
  <c r="H5804" i="1"/>
  <c r="H5805" i="1"/>
  <c r="H5806" i="1"/>
  <c r="H5807" i="1"/>
  <c r="H5808" i="1"/>
  <c r="H5809" i="1"/>
  <c r="H5810" i="1"/>
  <c r="H5811" i="1"/>
  <c r="H5812" i="1"/>
  <c r="H5813" i="1"/>
  <c r="H5814" i="1"/>
  <c r="H5815" i="1"/>
  <c r="H5816" i="1"/>
  <c r="H5817" i="1"/>
  <c r="H5818" i="1"/>
  <c r="H5819" i="1"/>
  <c r="H5820" i="1"/>
  <c r="H5821" i="1"/>
  <c r="H5822" i="1"/>
  <c r="H5823" i="1"/>
  <c r="H5824" i="1"/>
  <c r="H5825" i="1"/>
  <c r="H5826" i="1"/>
  <c r="H5827" i="1"/>
  <c r="H5828" i="1"/>
  <c r="H5829" i="1"/>
  <c r="H5830" i="1"/>
  <c r="H5831" i="1"/>
  <c r="H5832" i="1"/>
  <c r="H5833" i="1"/>
  <c r="H5834" i="1"/>
  <c r="H5835" i="1"/>
  <c r="H5836" i="1"/>
  <c r="H5837" i="1"/>
  <c r="H5838" i="1"/>
  <c r="H5839" i="1"/>
  <c r="H5840" i="1"/>
  <c r="H5841" i="1"/>
  <c r="H5842" i="1"/>
  <c r="H5843" i="1"/>
  <c r="H5844" i="1"/>
  <c r="H5845" i="1"/>
  <c r="H5846" i="1"/>
  <c r="H5847" i="1"/>
  <c r="H5848" i="1"/>
  <c r="H5849" i="1"/>
  <c r="H5850" i="1"/>
  <c r="H5851" i="1"/>
  <c r="H5852" i="1"/>
  <c r="H5853" i="1"/>
  <c r="H5854" i="1"/>
  <c r="H5855" i="1"/>
  <c r="H5856" i="1"/>
  <c r="H5857" i="1"/>
  <c r="H5858" i="1"/>
  <c r="H5859" i="1"/>
  <c r="H5860" i="1"/>
  <c r="H5861" i="1"/>
  <c r="H5862" i="1"/>
  <c r="H5863" i="1"/>
  <c r="H5864" i="1"/>
  <c r="H5865" i="1"/>
  <c r="H5866" i="1"/>
  <c r="H5867" i="1"/>
  <c r="H5868" i="1"/>
  <c r="H5869" i="1"/>
  <c r="H5870" i="1"/>
  <c r="H5871" i="1"/>
  <c r="H5872" i="1"/>
  <c r="H5873" i="1"/>
  <c r="H5874" i="1"/>
  <c r="H5875" i="1"/>
  <c r="H5876" i="1"/>
  <c r="H5877" i="1"/>
  <c r="H5878" i="1"/>
  <c r="H5879" i="1"/>
  <c r="H5880" i="1"/>
  <c r="H5881" i="1"/>
  <c r="H5882" i="1"/>
  <c r="H5883" i="1"/>
  <c r="H5884" i="1"/>
  <c r="H5885" i="1"/>
  <c r="H5886" i="1"/>
  <c r="H5887" i="1"/>
  <c r="H5888" i="1"/>
  <c r="H5889" i="1"/>
  <c r="H5890" i="1"/>
  <c r="H5891" i="1"/>
  <c r="H5892" i="1"/>
  <c r="H5893" i="1"/>
  <c r="H5894" i="1"/>
  <c r="H5895" i="1"/>
  <c r="H5896" i="1"/>
  <c r="H5897" i="1"/>
  <c r="H5898" i="1"/>
  <c r="H5899" i="1"/>
  <c r="H5900" i="1"/>
  <c r="H5901" i="1"/>
  <c r="H5902" i="1"/>
  <c r="H5903" i="1"/>
  <c r="H5904" i="1"/>
  <c r="H5905" i="1"/>
  <c r="H5906" i="1"/>
  <c r="H5907" i="1"/>
  <c r="H5908" i="1"/>
  <c r="H5909" i="1"/>
  <c r="H5910" i="1"/>
  <c r="H5911" i="1"/>
  <c r="H5912" i="1"/>
  <c r="H5913" i="1"/>
  <c r="H5914" i="1"/>
  <c r="H5915" i="1"/>
  <c r="H5916" i="1"/>
  <c r="H5917" i="1"/>
  <c r="H5918" i="1"/>
  <c r="H5919" i="1"/>
  <c r="H5920" i="1"/>
  <c r="H5921" i="1"/>
  <c r="H5922" i="1"/>
  <c r="H5923" i="1"/>
  <c r="H5924" i="1"/>
  <c r="H5925" i="1"/>
  <c r="H5926" i="1"/>
  <c r="H5927" i="1"/>
  <c r="H5928" i="1"/>
  <c r="H5929" i="1"/>
  <c r="H5930" i="1"/>
  <c r="H5931" i="1"/>
  <c r="H5932" i="1"/>
  <c r="H5933" i="1"/>
  <c r="H5934" i="1"/>
  <c r="H5935" i="1"/>
  <c r="H5936" i="1"/>
  <c r="H5937" i="1"/>
  <c r="H5938" i="1"/>
  <c r="H5939" i="1"/>
  <c r="H5940" i="1"/>
  <c r="H5941" i="1"/>
  <c r="H5942" i="1"/>
  <c r="H5943" i="1"/>
  <c r="H5944" i="1"/>
  <c r="H5945" i="1"/>
  <c r="H5946" i="1"/>
  <c r="H5947" i="1"/>
  <c r="H5948" i="1"/>
  <c r="H5949" i="1"/>
  <c r="H5950" i="1"/>
  <c r="H5951" i="1"/>
  <c r="H5952" i="1"/>
  <c r="H5953" i="1"/>
  <c r="H5954" i="1"/>
  <c r="H5955" i="1"/>
  <c r="H5956" i="1"/>
  <c r="H5957" i="1"/>
  <c r="H5958" i="1"/>
  <c r="H5959" i="1"/>
  <c r="H5960" i="1"/>
  <c r="H5961" i="1"/>
  <c r="H5962" i="1"/>
  <c r="H5963" i="1"/>
  <c r="H5964" i="1"/>
  <c r="H5965" i="1"/>
  <c r="H5966" i="1"/>
  <c r="H5967" i="1"/>
  <c r="H5968" i="1"/>
  <c r="H5969" i="1"/>
  <c r="H5970" i="1"/>
  <c r="H5971" i="1"/>
  <c r="H5972" i="1"/>
  <c r="H5973" i="1"/>
  <c r="H5974" i="1"/>
  <c r="H5975" i="1"/>
  <c r="H5976" i="1"/>
  <c r="H5977" i="1"/>
  <c r="H5978" i="1"/>
  <c r="H5979" i="1"/>
  <c r="H5980" i="1"/>
  <c r="H5981" i="1"/>
  <c r="H5982" i="1"/>
  <c r="H5983" i="1"/>
  <c r="H5984" i="1"/>
  <c r="H5985" i="1"/>
  <c r="H5986" i="1"/>
  <c r="H5987" i="1"/>
  <c r="H5988" i="1"/>
  <c r="H5989" i="1"/>
  <c r="H5990" i="1"/>
  <c r="H5991" i="1"/>
  <c r="H5992" i="1"/>
  <c r="H5993" i="1"/>
  <c r="H5994" i="1"/>
  <c r="H5995" i="1"/>
  <c r="H5996" i="1"/>
  <c r="H5997" i="1"/>
  <c r="H5998" i="1"/>
  <c r="H5999" i="1"/>
  <c r="H6000" i="1"/>
  <c r="H6001" i="1"/>
  <c r="H6002" i="1"/>
  <c r="H6003" i="1"/>
  <c r="H6004" i="1"/>
  <c r="H6005" i="1"/>
  <c r="H6006" i="1"/>
  <c r="H6007" i="1"/>
  <c r="H6008" i="1"/>
  <c r="H6009" i="1"/>
  <c r="H6010" i="1"/>
  <c r="H6011" i="1"/>
  <c r="H6012" i="1"/>
  <c r="H6013" i="1"/>
  <c r="H6014" i="1"/>
  <c r="H6015" i="1"/>
  <c r="H6016" i="1"/>
  <c r="H6017" i="1"/>
  <c r="H6018" i="1"/>
  <c r="H6019" i="1"/>
  <c r="H6020" i="1"/>
  <c r="H6021" i="1"/>
  <c r="H6022" i="1"/>
  <c r="H6023" i="1"/>
  <c r="H6024" i="1"/>
  <c r="H6025" i="1"/>
  <c r="H6026" i="1"/>
  <c r="H6027" i="1"/>
  <c r="H6028" i="1"/>
  <c r="H6029" i="1"/>
  <c r="H6030" i="1"/>
  <c r="H6031" i="1"/>
  <c r="H6032" i="1"/>
  <c r="H6033" i="1"/>
  <c r="H6034" i="1"/>
  <c r="H6035" i="1"/>
  <c r="H6036" i="1"/>
  <c r="H6037" i="1"/>
  <c r="H6038" i="1"/>
  <c r="H6039" i="1"/>
  <c r="H6040" i="1"/>
  <c r="H6041" i="1"/>
  <c r="H6042" i="1"/>
  <c r="H6043" i="1"/>
  <c r="H6044" i="1"/>
  <c r="H6045" i="1"/>
  <c r="H6046" i="1"/>
  <c r="H6047" i="1"/>
  <c r="H6048" i="1"/>
  <c r="H6049" i="1"/>
  <c r="H6050" i="1"/>
  <c r="H6051" i="1"/>
  <c r="H6052" i="1"/>
  <c r="H6053" i="1"/>
  <c r="H6054" i="1"/>
  <c r="H6055" i="1"/>
  <c r="H6056" i="1"/>
  <c r="H6057" i="1"/>
  <c r="H6058" i="1"/>
  <c r="H6059" i="1"/>
  <c r="H6060" i="1"/>
  <c r="H6061" i="1"/>
  <c r="H6062" i="1"/>
  <c r="H6063" i="1"/>
  <c r="H6064" i="1"/>
  <c r="H6065" i="1"/>
  <c r="H6066" i="1"/>
  <c r="H6067" i="1"/>
  <c r="H6068" i="1"/>
  <c r="H6069" i="1"/>
  <c r="H6070" i="1"/>
  <c r="H6071" i="1"/>
  <c r="H6072" i="1"/>
  <c r="H6073" i="1"/>
  <c r="H6074" i="1"/>
  <c r="H6075" i="1"/>
  <c r="H6076" i="1"/>
  <c r="H6077" i="1"/>
  <c r="H6078" i="1"/>
  <c r="H6079" i="1"/>
  <c r="H6080" i="1"/>
  <c r="H6081" i="1"/>
  <c r="H6082" i="1"/>
  <c r="H6083" i="1"/>
  <c r="H6084" i="1"/>
  <c r="H6085" i="1"/>
  <c r="H6086" i="1"/>
  <c r="H6087" i="1"/>
  <c r="H6088" i="1"/>
  <c r="H6089" i="1"/>
  <c r="H6090" i="1"/>
  <c r="H6091" i="1"/>
  <c r="H6092" i="1"/>
  <c r="H6093" i="1"/>
  <c r="H6094" i="1"/>
  <c r="H6095" i="1"/>
  <c r="H6096" i="1"/>
  <c r="H6097" i="1"/>
  <c r="H6098" i="1"/>
  <c r="H6099" i="1"/>
  <c r="H6100" i="1"/>
  <c r="H6101" i="1"/>
  <c r="H6102" i="1"/>
  <c r="H6103" i="1"/>
  <c r="H6104" i="1"/>
  <c r="H6105" i="1"/>
  <c r="H6106" i="1"/>
  <c r="H6107" i="1"/>
  <c r="H6108" i="1"/>
  <c r="H6109" i="1"/>
  <c r="H6110" i="1"/>
  <c r="H6111" i="1"/>
  <c r="H6112" i="1"/>
  <c r="H6113" i="1"/>
  <c r="H6114" i="1"/>
  <c r="H6115" i="1"/>
  <c r="H6116" i="1"/>
  <c r="H6117" i="1"/>
  <c r="H6118" i="1"/>
  <c r="H6119" i="1"/>
  <c r="H6120" i="1"/>
  <c r="H6121" i="1"/>
  <c r="H6122" i="1"/>
  <c r="H6123" i="1"/>
  <c r="H6124" i="1"/>
  <c r="H6125" i="1"/>
  <c r="H6126" i="1"/>
  <c r="H6127" i="1"/>
  <c r="H6128" i="1"/>
  <c r="H6129" i="1"/>
  <c r="H6130" i="1"/>
  <c r="H6131" i="1"/>
  <c r="H6132" i="1"/>
  <c r="H6133" i="1"/>
  <c r="H6134" i="1"/>
  <c r="H6135" i="1"/>
  <c r="H6136" i="1"/>
  <c r="H6137" i="1"/>
  <c r="H6138" i="1"/>
  <c r="H6139" i="1"/>
  <c r="H6140" i="1"/>
  <c r="H6141" i="1"/>
  <c r="H6142" i="1"/>
  <c r="H6143" i="1"/>
  <c r="H6144" i="1"/>
  <c r="H6145" i="1"/>
  <c r="H6146" i="1"/>
  <c r="H6147" i="1"/>
  <c r="H6148" i="1"/>
  <c r="H6149" i="1"/>
  <c r="H6150" i="1"/>
  <c r="H6151" i="1"/>
  <c r="H6152" i="1"/>
  <c r="H6153" i="1"/>
  <c r="H6154" i="1"/>
  <c r="H6155" i="1"/>
  <c r="H6156" i="1"/>
  <c r="H6157" i="1"/>
  <c r="H6158" i="1"/>
  <c r="H6159" i="1"/>
  <c r="H6160" i="1"/>
  <c r="H6161" i="1"/>
  <c r="H6162" i="1"/>
  <c r="H6163" i="1"/>
  <c r="H6164" i="1"/>
  <c r="H6165" i="1"/>
  <c r="H6166" i="1"/>
  <c r="H6167" i="1"/>
  <c r="H6168" i="1"/>
  <c r="H6169" i="1"/>
  <c r="H6170" i="1"/>
  <c r="H6171" i="1"/>
  <c r="H6172" i="1"/>
  <c r="H6173" i="1"/>
  <c r="H6174" i="1"/>
  <c r="H6175" i="1"/>
  <c r="H6176" i="1"/>
  <c r="H6177" i="1"/>
  <c r="H6178" i="1"/>
  <c r="H6179" i="1"/>
  <c r="H6180" i="1"/>
  <c r="H6181" i="1"/>
  <c r="H6182" i="1"/>
  <c r="H6183" i="1"/>
  <c r="H6184" i="1"/>
  <c r="H6185" i="1"/>
  <c r="H6186" i="1"/>
  <c r="H6187" i="1"/>
  <c r="H6188" i="1"/>
  <c r="H6189" i="1"/>
  <c r="H6190" i="1"/>
  <c r="H6191" i="1"/>
  <c r="H6192" i="1"/>
  <c r="H6193" i="1"/>
  <c r="H6194" i="1"/>
  <c r="H6195" i="1"/>
  <c r="H6196" i="1"/>
  <c r="H6197" i="1"/>
  <c r="H6198" i="1"/>
  <c r="H6199" i="1"/>
  <c r="H6200" i="1"/>
  <c r="H6201" i="1"/>
  <c r="H6202" i="1"/>
  <c r="H6203" i="1"/>
  <c r="H6204" i="1"/>
  <c r="H6205" i="1"/>
  <c r="H6206" i="1"/>
  <c r="H6207" i="1"/>
  <c r="H6208" i="1"/>
  <c r="H6209" i="1"/>
  <c r="H6210" i="1"/>
  <c r="H6211" i="1"/>
  <c r="H6212" i="1"/>
  <c r="H6213" i="1"/>
  <c r="H6214" i="1"/>
  <c r="H6215" i="1"/>
  <c r="H6216" i="1"/>
  <c r="H6217" i="1"/>
  <c r="H6218" i="1"/>
  <c r="H6219" i="1"/>
  <c r="H6220" i="1"/>
  <c r="H6221" i="1"/>
  <c r="H6222" i="1"/>
  <c r="H6223" i="1"/>
  <c r="H6224" i="1"/>
  <c r="H6225" i="1"/>
  <c r="H6226" i="1"/>
  <c r="H6227" i="1"/>
  <c r="H6228" i="1"/>
  <c r="H6229" i="1"/>
  <c r="H6230" i="1"/>
  <c r="H6231" i="1"/>
  <c r="H6232" i="1"/>
  <c r="H6233" i="1"/>
  <c r="H6234" i="1"/>
  <c r="H6235" i="1"/>
  <c r="H6236" i="1"/>
  <c r="H6237" i="1"/>
  <c r="H6238" i="1"/>
  <c r="H6239" i="1"/>
  <c r="H6240" i="1"/>
  <c r="H6241" i="1"/>
  <c r="H6242" i="1"/>
  <c r="H6243" i="1"/>
  <c r="H6244" i="1"/>
  <c r="H6245" i="1"/>
  <c r="H6246" i="1"/>
  <c r="H6247" i="1"/>
  <c r="H6248" i="1"/>
  <c r="H6249" i="1"/>
  <c r="H6250" i="1"/>
  <c r="H6251" i="1"/>
  <c r="H6252" i="1"/>
  <c r="H6253" i="1"/>
  <c r="H6254" i="1"/>
  <c r="H6255" i="1"/>
  <c r="H6256" i="1"/>
  <c r="H6257" i="1"/>
  <c r="H6258" i="1"/>
  <c r="H6259" i="1"/>
  <c r="H6260" i="1"/>
  <c r="H6261" i="1"/>
  <c r="H6262" i="1"/>
  <c r="H6263" i="1"/>
  <c r="H6264" i="1"/>
  <c r="H6265" i="1"/>
  <c r="H6266" i="1"/>
  <c r="H6267" i="1"/>
  <c r="H6268" i="1"/>
  <c r="H6269" i="1"/>
  <c r="H6270" i="1"/>
  <c r="H6271" i="1"/>
  <c r="H6272" i="1"/>
  <c r="H6273" i="1"/>
  <c r="H6274" i="1"/>
  <c r="H6275" i="1"/>
  <c r="H6276" i="1"/>
  <c r="H6277" i="1"/>
  <c r="H6278" i="1"/>
  <c r="H6279" i="1"/>
  <c r="H6280" i="1"/>
  <c r="H6281" i="1"/>
  <c r="H6282" i="1"/>
  <c r="H6283" i="1"/>
  <c r="H6284" i="1"/>
  <c r="H6285" i="1"/>
  <c r="H6286" i="1"/>
  <c r="H6287" i="1"/>
  <c r="H6288" i="1"/>
  <c r="H6289" i="1"/>
  <c r="H6290" i="1"/>
  <c r="H6291" i="1"/>
  <c r="H6292" i="1"/>
  <c r="H6293" i="1"/>
  <c r="H6294" i="1"/>
  <c r="H6295" i="1"/>
  <c r="H6296" i="1"/>
  <c r="H6297" i="1"/>
  <c r="H6298" i="1"/>
  <c r="H6299" i="1"/>
  <c r="H6300" i="1"/>
  <c r="H6301" i="1"/>
  <c r="H6302" i="1"/>
  <c r="H6303" i="1"/>
  <c r="H6304" i="1"/>
  <c r="H6305" i="1"/>
  <c r="H6306" i="1"/>
  <c r="H6307" i="1"/>
  <c r="H6308" i="1"/>
  <c r="H6309" i="1"/>
  <c r="H6310" i="1"/>
  <c r="H6311" i="1"/>
  <c r="H6312" i="1"/>
  <c r="H6313" i="1"/>
  <c r="H6314" i="1"/>
  <c r="H6315" i="1"/>
  <c r="H6316" i="1"/>
  <c r="H6317" i="1"/>
  <c r="H6318" i="1"/>
  <c r="H6319" i="1"/>
  <c r="H6320" i="1"/>
  <c r="H6321" i="1"/>
  <c r="H6322" i="1"/>
  <c r="H6323" i="1"/>
  <c r="H6324" i="1"/>
  <c r="H6325" i="1"/>
  <c r="H6326" i="1"/>
  <c r="H6327" i="1"/>
  <c r="H6328" i="1"/>
  <c r="H6329" i="1"/>
  <c r="H6330" i="1"/>
  <c r="H6331" i="1"/>
  <c r="H6332" i="1"/>
  <c r="H6333" i="1"/>
  <c r="H6334" i="1"/>
  <c r="H6335" i="1"/>
  <c r="H6336" i="1"/>
  <c r="H6337" i="1"/>
  <c r="H6338" i="1"/>
  <c r="H6339" i="1"/>
  <c r="H6340" i="1"/>
  <c r="H6341" i="1"/>
  <c r="H6342" i="1"/>
  <c r="H6343" i="1"/>
  <c r="H6344" i="1"/>
  <c r="H6345" i="1"/>
  <c r="H6346" i="1"/>
  <c r="H6347" i="1"/>
  <c r="H6348" i="1"/>
  <c r="H6349" i="1"/>
  <c r="H6350" i="1"/>
  <c r="H6351" i="1"/>
  <c r="H6352" i="1"/>
  <c r="H6353" i="1"/>
  <c r="H6354" i="1"/>
  <c r="H6355" i="1"/>
  <c r="H6356" i="1"/>
  <c r="H6357" i="1"/>
  <c r="H6358" i="1"/>
  <c r="H6359" i="1"/>
  <c r="H6360" i="1"/>
  <c r="H6361" i="1"/>
  <c r="H6362" i="1"/>
  <c r="H6363" i="1"/>
  <c r="H6364" i="1"/>
  <c r="H6365" i="1"/>
  <c r="H6366" i="1"/>
  <c r="H6367" i="1"/>
  <c r="H6368" i="1"/>
  <c r="H6369" i="1"/>
  <c r="H6370" i="1"/>
  <c r="H6371" i="1"/>
  <c r="H6372" i="1"/>
  <c r="H6373" i="1"/>
  <c r="H6374" i="1"/>
  <c r="H6375" i="1"/>
  <c r="H6376" i="1"/>
  <c r="H6377" i="1"/>
  <c r="H6378" i="1"/>
  <c r="H6379" i="1"/>
  <c r="H6380" i="1"/>
  <c r="H6381" i="1"/>
  <c r="H6382" i="1"/>
  <c r="H6383" i="1"/>
  <c r="H6384" i="1"/>
  <c r="H6385" i="1"/>
  <c r="H6386" i="1"/>
  <c r="H6387" i="1"/>
  <c r="H6388" i="1"/>
  <c r="H6389" i="1"/>
  <c r="H6390" i="1"/>
  <c r="H6391" i="1"/>
  <c r="H6392" i="1"/>
  <c r="H6393" i="1"/>
  <c r="H6394" i="1"/>
  <c r="H6395" i="1"/>
  <c r="H6396" i="1"/>
  <c r="H6397" i="1"/>
  <c r="H6398" i="1"/>
  <c r="H6399" i="1"/>
  <c r="H6400" i="1"/>
  <c r="H6401" i="1"/>
  <c r="H6402" i="1"/>
  <c r="H6403" i="1"/>
  <c r="H6404" i="1"/>
  <c r="H6405" i="1"/>
  <c r="H6406" i="1"/>
  <c r="H6407" i="1"/>
  <c r="H6408" i="1"/>
  <c r="H6409" i="1"/>
  <c r="H6410" i="1"/>
  <c r="H6411" i="1"/>
  <c r="H6412" i="1"/>
  <c r="H6413" i="1"/>
  <c r="H6414" i="1"/>
  <c r="H6415" i="1"/>
  <c r="H6416" i="1"/>
  <c r="H6417" i="1"/>
  <c r="H6418" i="1"/>
  <c r="H6419" i="1"/>
  <c r="H6420" i="1"/>
  <c r="H6421" i="1"/>
  <c r="H6422" i="1"/>
  <c r="H6423" i="1"/>
  <c r="H6424" i="1"/>
  <c r="H6425" i="1"/>
  <c r="H6426" i="1"/>
  <c r="H6427" i="1"/>
  <c r="H6428" i="1"/>
  <c r="H6429" i="1"/>
  <c r="H6430" i="1"/>
  <c r="H6431" i="1"/>
  <c r="H6432" i="1"/>
  <c r="H6433" i="1"/>
  <c r="H6434" i="1"/>
  <c r="H6435" i="1"/>
  <c r="H6436" i="1"/>
  <c r="H6437" i="1"/>
  <c r="H6438" i="1"/>
  <c r="H6439" i="1"/>
  <c r="H6440" i="1"/>
  <c r="H6441" i="1"/>
  <c r="H6442" i="1"/>
  <c r="H6443" i="1"/>
  <c r="H6444" i="1"/>
  <c r="H6445" i="1"/>
  <c r="H6446" i="1"/>
  <c r="H6447" i="1"/>
  <c r="H6448" i="1"/>
  <c r="H6449" i="1"/>
  <c r="H6450" i="1"/>
  <c r="H6451" i="1"/>
  <c r="H6452" i="1"/>
  <c r="H6453" i="1"/>
  <c r="H6454" i="1"/>
  <c r="H6455" i="1"/>
  <c r="H6456" i="1"/>
  <c r="H6457" i="1"/>
  <c r="H6458" i="1"/>
  <c r="H6459" i="1"/>
  <c r="H6460" i="1"/>
  <c r="H6461" i="1"/>
  <c r="H6462" i="1"/>
  <c r="H6463" i="1"/>
  <c r="H6464" i="1"/>
  <c r="H6465" i="1"/>
  <c r="H6466" i="1"/>
  <c r="H6467" i="1"/>
  <c r="H6468" i="1"/>
  <c r="H6469" i="1"/>
  <c r="H6470" i="1"/>
  <c r="H6471" i="1"/>
  <c r="H6472" i="1"/>
  <c r="H6473" i="1"/>
  <c r="H6474" i="1"/>
  <c r="H6475" i="1"/>
  <c r="H6476" i="1"/>
  <c r="H6477" i="1"/>
  <c r="H6478" i="1"/>
  <c r="H6479" i="1"/>
  <c r="H6480" i="1"/>
  <c r="H6481" i="1"/>
  <c r="H6482" i="1"/>
  <c r="H6483" i="1"/>
  <c r="H6484" i="1"/>
  <c r="H6485" i="1"/>
  <c r="H6486" i="1"/>
  <c r="H6487" i="1"/>
  <c r="H6488" i="1"/>
  <c r="H6489" i="1"/>
  <c r="H6490" i="1"/>
  <c r="H6491" i="1"/>
  <c r="H6492" i="1"/>
  <c r="H6493" i="1"/>
  <c r="H6494" i="1"/>
  <c r="H6495" i="1"/>
  <c r="H6496" i="1"/>
  <c r="H6497" i="1"/>
  <c r="H6498" i="1"/>
  <c r="H6499" i="1"/>
  <c r="H6500" i="1"/>
  <c r="H6501" i="1"/>
  <c r="H6502" i="1"/>
  <c r="H6503" i="1"/>
  <c r="H6504" i="1"/>
  <c r="H6505" i="1"/>
  <c r="H6506" i="1"/>
  <c r="H6507" i="1"/>
  <c r="H6508" i="1"/>
  <c r="H6509" i="1"/>
  <c r="H6510" i="1"/>
  <c r="H6511" i="1"/>
  <c r="H6512" i="1"/>
  <c r="H6513" i="1"/>
  <c r="H6514" i="1"/>
  <c r="H6515" i="1"/>
  <c r="H6516" i="1"/>
  <c r="H6517" i="1"/>
  <c r="H6518" i="1"/>
  <c r="H6519" i="1"/>
  <c r="H6520" i="1"/>
  <c r="H6521" i="1"/>
  <c r="H6522" i="1"/>
  <c r="H6523" i="1"/>
  <c r="H6524" i="1"/>
  <c r="H6525" i="1"/>
  <c r="H6526" i="1"/>
  <c r="H6527" i="1"/>
  <c r="H6528" i="1"/>
  <c r="H6529" i="1"/>
  <c r="H6530" i="1"/>
  <c r="H6531" i="1"/>
  <c r="H6532" i="1"/>
  <c r="H6533" i="1"/>
  <c r="H6534" i="1"/>
  <c r="H6535" i="1"/>
  <c r="H6536" i="1"/>
  <c r="H6537" i="1"/>
  <c r="H6538" i="1"/>
  <c r="H6539" i="1"/>
  <c r="H6540" i="1"/>
  <c r="H6541" i="1"/>
  <c r="H6542" i="1"/>
  <c r="H6543" i="1"/>
  <c r="H6544" i="1"/>
  <c r="H6545" i="1"/>
  <c r="H6546" i="1"/>
  <c r="H6547" i="1"/>
  <c r="H6548" i="1"/>
  <c r="H6549" i="1"/>
  <c r="H6550" i="1"/>
  <c r="H6551" i="1"/>
  <c r="H6552" i="1"/>
  <c r="H6553" i="1"/>
  <c r="H6554" i="1"/>
  <c r="H6555" i="1"/>
  <c r="H6556" i="1"/>
  <c r="H6557" i="1"/>
  <c r="H6558" i="1"/>
  <c r="H6559" i="1"/>
  <c r="H6560" i="1"/>
  <c r="H6561" i="1"/>
  <c r="H6562" i="1"/>
  <c r="H6563" i="1"/>
  <c r="H6564" i="1"/>
  <c r="H6565" i="1"/>
  <c r="H6566" i="1"/>
  <c r="H6567" i="1"/>
  <c r="H6568" i="1"/>
  <c r="H6569" i="1"/>
  <c r="H6570" i="1"/>
  <c r="H6571" i="1"/>
  <c r="H6572" i="1"/>
  <c r="H6573" i="1"/>
  <c r="H6574" i="1"/>
  <c r="H6575" i="1"/>
  <c r="H6576" i="1"/>
  <c r="H6577" i="1"/>
  <c r="H6578" i="1"/>
  <c r="H6579" i="1"/>
  <c r="H6580" i="1"/>
  <c r="H6581" i="1"/>
  <c r="H6582" i="1"/>
  <c r="H6583" i="1"/>
  <c r="H6584" i="1"/>
  <c r="H6585" i="1"/>
  <c r="H6586" i="1"/>
  <c r="H6587" i="1"/>
  <c r="H6588" i="1"/>
  <c r="H6589" i="1"/>
  <c r="H6590" i="1"/>
  <c r="H6591" i="1"/>
  <c r="H6592" i="1"/>
  <c r="H6593" i="1"/>
  <c r="H6594" i="1"/>
  <c r="H6595" i="1"/>
  <c r="H6596" i="1"/>
  <c r="H6597" i="1"/>
  <c r="H6598" i="1"/>
  <c r="H6599" i="1"/>
  <c r="H6600" i="1"/>
  <c r="H6601" i="1"/>
  <c r="H6602" i="1"/>
  <c r="H6603" i="1"/>
  <c r="H6604" i="1"/>
  <c r="H6605" i="1"/>
  <c r="H6606" i="1"/>
  <c r="H6607" i="1"/>
  <c r="H6608" i="1"/>
  <c r="H6609" i="1"/>
  <c r="H6610" i="1"/>
  <c r="H6611" i="1"/>
  <c r="H6612" i="1"/>
  <c r="H6613" i="1"/>
  <c r="H6614" i="1"/>
  <c r="H6615" i="1"/>
  <c r="H6616" i="1"/>
  <c r="H6617" i="1"/>
  <c r="H6618" i="1"/>
  <c r="H6619" i="1"/>
  <c r="H6620" i="1"/>
  <c r="H6621" i="1"/>
  <c r="H6622" i="1"/>
  <c r="H6623" i="1"/>
  <c r="H6624" i="1"/>
  <c r="H6625" i="1"/>
  <c r="H6626" i="1"/>
  <c r="H6627" i="1"/>
  <c r="H6628" i="1"/>
  <c r="H6629" i="1"/>
  <c r="H6630" i="1"/>
  <c r="H6631" i="1"/>
  <c r="H6632" i="1"/>
  <c r="H6633" i="1"/>
  <c r="H6634" i="1"/>
  <c r="H6635" i="1"/>
  <c r="H6636" i="1"/>
  <c r="H6637" i="1"/>
  <c r="H6638" i="1"/>
  <c r="H6639" i="1"/>
  <c r="H6640" i="1"/>
  <c r="H6641" i="1"/>
  <c r="H6642" i="1"/>
  <c r="H6643" i="1"/>
  <c r="H6644" i="1"/>
  <c r="H6645" i="1"/>
  <c r="H6646" i="1"/>
  <c r="H6647" i="1"/>
  <c r="H6648" i="1"/>
  <c r="H6649" i="1"/>
  <c r="H6650" i="1"/>
  <c r="H6651" i="1"/>
  <c r="H6652" i="1"/>
  <c r="H6653" i="1"/>
  <c r="H6654" i="1"/>
  <c r="H6655" i="1"/>
  <c r="H6656" i="1"/>
  <c r="H6657" i="1"/>
  <c r="H6658" i="1"/>
  <c r="H6659" i="1"/>
  <c r="H6660" i="1"/>
  <c r="H6661" i="1"/>
  <c r="H6662" i="1"/>
  <c r="H6663" i="1"/>
  <c r="H6664" i="1"/>
  <c r="H6665" i="1"/>
  <c r="H6666" i="1"/>
  <c r="H6667" i="1"/>
  <c r="H6668" i="1"/>
  <c r="H6669" i="1"/>
  <c r="H6670" i="1"/>
  <c r="H6671" i="1"/>
  <c r="H6672" i="1"/>
  <c r="H6673" i="1"/>
  <c r="H6674" i="1"/>
  <c r="H6675" i="1"/>
  <c r="H6676" i="1"/>
  <c r="H6677" i="1"/>
  <c r="H6678" i="1"/>
  <c r="H6679" i="1"/>
  <c r="H6680" i="1"/>
  <c r="H6681" i="1"/>
  <c r="H6682" i="1"/>
  <c r="H6683" i="1"/>
  <c r="H6684" i="1"/>
  <c r="H6685" i="1"/>
  <c r="H6686" i="1"/>
  <c r="H6687" i="1"/>
  <c r="H6688" i="1"/>
  <c r="H6689" i="1"/>
  <c r="H6690" i="1"/>
  <c r="H6691" i="1"/>
  <c r="H6692" i="1"/>
  <c r="H6693" i="1"/>
  <c r="H6694" i="1"/>
  <c r="H6695" i="1"/>
  <c r="H6696" i="1"/>
  <c r="H6697" i="1"/>
  <c r="H6698" i="1"/>
  <c r="H6699" i="1"/>
  <c r="H6700" i="1"/>
  <c r="H6701" i="1"/>
  <c r="H6702" i="1"/>
  <c r="H6703" i="1"/>
  <c r="H6704" i="1"/>
  <c r="H6705" i="1"/>
  <c r="H6706" i="1"/>
  <c r="H6707" i="1"/>
  <c r="H6708" i="1"/>
  <c r="H6709" i="1"/>
  <c r="H6710" i="1"/>
  <c r="H6711" i="1"/>
  <c r="H6712" i="1"/>
  <c r="H6713" i="1"/>
  <c r="H6714" i="1"/>
  <c r="H6715" i="1"/>
  <c r="H6716" i="1"/>
  <c r="H6717" i="1"/>
  <c r="H6718" i="1"/>
  <c r="H6719" i="1"/>
  <c r="H6720" i="1"/>
  <c r="H6721" i="1"/>
  <c r="H6722" i="1"/>
  <c r="H6723" i="1"/>
  <c r="H6724" i="1"/>
  <c r="H6725" i="1"/>
  <c r="H6726" i="1"/>
  <c r="H6727" i="1"/>
  <c r="H6728" i="1"/>
  <c r="H6729" i="1"/>
  <c r="H6730" i="1"/>
  <c r="H6731" i="1"/>
  <c r="H6732" i="1"/>
  <c r="H6733" i="1"/>
  <c r="H6734" i="1"/>
  <c r="H6735" i="1"/>
  <c r="H6736" i="1"/>
  <c r="H6737" i="1"/>
  <c r="H6738" i="1"/>
  <c r="H6739" i="1"/>
  <c r="H6740" i="1"/>
  <c r="H6741" i="1"/>
  <c r="H6742" i="1"/>
  <c r="H6743" i="1"/>
  <c r="H6744" i="1"/>
  <c r="H6745" i="1"/>
  <c r="H6746" i="1"/>
  <c r="H6747" i="1"/>
  <c r="H6748" i="1"/>
  <c r="H6749" i="1"/>
  <c r="H6750" i="1"/>
  <c r="H6751" i="1"/>
  <c r="H6752" i="1"/>
  <c r="H6753" i="1"/>
  <c r="H6754" i="1"/>
  <c r="H6755" i="1"/>
  <c r="H6756" i="1"/>
  <c r="H6757" i="1"/>
  <c r="H6758" i="1"/>
  <c r="H6759" i="1"/>
  <c r="H6760" i="1"/>
  <c r="H6761" i="1"/>
  <c r="H6762" i="1"/>
  <c r="H6763" i="1"/>
  <c r="H6764" i="1"/>
  <c r="H6765" i="1"/>
  <c r="H6766" i="1"/>
  <c r="H6767" i="1"/>
  <c r="H6768" i="1"/>
  <c r="H6769" i="1"/>
  <c r="H6770" i="1"/>
  <c r="H6771" i="1"/>
  <c r="H6772" i="1"/>
  <c r="H6773" i="1"/>
  <c r="H6774" i="1"/>
  <c r="H6775" i="1"/>
  <c r="H6776" i="1"/>
  <c r="H6777" i="1"/>
  <c r="H6778" i="1"/>
  <c r="H6779" i="1"/>
  <c r="H6780" i="1"/>
  <c r="H6781" i="1"/>
  <c r="H6782" i="1"/>
  <c r="H6783" i="1"/>
  <c r="H6784" i="1"/>
  <c r="H6785" i="1"/>
  <c r="H6786" i="1"/>
  <c r="H6787" i="1"/>
  <c r="H6788" i="1"/>
  <c r="H6789" i="1"/>
  <c r="H6790" i="1"/>
  <c r="H6791" i="1"/>
  <c r="H6792" i="1"/>
  <c r="H6793" i="1"/>
  <c r="H6794" i="1"/>
  <c r="H6795" i="1"/>
  <c r="H6796" i="1"/>
  <c r="H6797" i="1"/>
  <c r="H6798" i="1"/>
  <c r="H6799" i="1"/>
  <c r="H6800" i="1"/>
  <c r="H6801" i="1"/>
  <c r="H6802" i="1"/>
  <c r="H6803" i="1"/>
  <c r="H6804" i="1"/>
  <c r="H6805" i="1"/>
  <c r="H6806" i="1"/>
  <c r="H6807" i="1"/>
  <c r="H6808" i="1"/>
  <c r="H6809" i="1"/>
  <c r="H6810" i="1"/>
  <c r="H6811" i="1"/>
  <c r="H6812" i="1"/>
  <c r="H6813" i="1"/>
  <c r="H6814" i="1"/>
  <c r="H6815" i="1"/>
  <c r="H6816" i="1"/>
  <c r="H6817" i="1"/>
  <c r="H6818" i="1"/>
  <c r="H6819" i="1"/>
  <c r="H6820" i="1"/>
  <c r="H6821" i="1"/>
  <c r="H6822" i="1"/>
  <c r="H6823" i="1"/>
  <c r="H6824" i="1"/>
  <c r="H6825" i="1"/>
  <c r="H6826" i="1"/>
  <c r="H6827" i="1"/>
  <c r="H6828" i="1"/>
  <c r="H6829" i="1"/>
  <c r="H6830" i="1"/>
  <c r="H6831" i="1"/>
  <c r="H6832" i="1"/>
  <c r="H6833" i="1"/>
  <c r="H6834" i="1"/>
  <c r="H6835" i="1"/>
  <c r="H6836" i="1"/>
  <c r="H6837" i="1"/>
  <c r="H6838" i="1"/>
  <c r="H6839" i="1"/>
  <c r="H6840" i="1"/>
  <c r="H6841" i="1"/>
  <c r="H6842" i="1"/>
  <c r="H6843" i="1"/>
  <c r="H6844" i="1"/>
  <c r="H6845" i="1"/>
  <c r="H6846" i="1"/>
  <c r="H6847" i="1"/>
  <c r="H6848" i="1"/>
  <c r="H6849" i="1"/>
  <c r="H6850" i="1"/>
  <c r="H6851" i="1"/>
  <c r="H6852" i="1"/>
  <c r="H6853" i="1"/>
  <c r="H6854" i="1"/>
  <c r="H6855" i="1"/>
  <c r="H6856" i="1"/>
  <c r="H6857" i="1"/>
  <c r="H6858" i="1"/>
  <c r="H6859" i="1"/>
  <c r="H6860" i="1"/>
  <c r="H6861" i="1"/>
  <c r="H6862" i="1"/>
  <c r="H6863" i="1"/>
  <c r="H6864" i="1"/>
  <c r="H6865" i="1"/>
  <c r="H6866" i="1"/>
  <c r="H6867" i="1"/>
  <c r="H6868" i="1"/>
  <c r="H6869" i="1"/>
  <c r="H6870" i="1"/>
  <c r="H6871" i="1"/>
  <c r="H6872" i="1"/>
  <c r="H6873" i="1"/>
  <c r="H6874" i="1"/>
  <c r="H6875" i="1"/>
  <c r="H6876" i="1"/>
  <c r="H6877" i="1"/>
  <c r="H6878" i="1"/>
  <c r="H6879" i="1"/>
  <c r="H6880" i="1"/>
  <c r="H6881" i="1"/>
  <c r="H6882" i="1"/>
  <c r="H6883" i="1"/>
  <c r="H6884" i="1"/>
  <c r="H6885" i="1"/>
  <c r="H6886" i="1"/>
  <c r="H6887" i="1"/>
  <c r="H6888" i="1"/>
  <c r="H6889" i="1"/>
  <c r="H6890" i="1"/>
  <c r="H6891" i="1"/>
  <c r="H6892" i="1"/>
  <c r="H6893" i="1"/>
  <c r="H6894" i="1"/>
  <c r="H6895" i="1"/>
  <c r="H6896" i="1"/>
  <c r="H6897" i="1"/>
  <c r="H6898" i="1"/>
  <c r="H6899" i="1"/>
  <c r="H6900" i="1"/>
  <c r="H6901" i="1"/>
  <c r="H6902" i="1"/>
  <c r="H6903" i="1"/>
  <c r="H6904" i="1"/>
  <c r="H6905" i="1"/>
  <c r="H6906" i="1"/>
  <c r="H6907" i="1"/>
  <c r="H6908" i="1"/>
  <c r="H6909" i="1"/>
  <c r="H6910" i="1"/>
  <c r="H6911" i="1"/>
  <c r="H6912" i="1"/>
  <c r="H6913" i="1"/>
  <c r="H6914" i="1"/>
  <c r="H6915" i="1"/>
  <c r="H6916" i="1"/>
  <c r="H6917" i="1"/>
  <c r="H6918" i="1"/>
  <c r="H6919" i="1"/>
  <c r="H6920" i="1"/>
  <c r="H6921" i="1"/>
  <c r="H6922" i="1"/>
  <c r="H6923" i="1"/>
  <c r="H6924" i="1"/>
  <c r="H6925" i="1"/>
  <c r="H6926" i="1"/>
  <c r="H6927" i="1"/>
  <c r="H6928" i="1"/>
  <c r="H6929" i="1"/>
  <c r="H6930" i="1"/>
  <c r="H6931" i="1"/>
  <c r="H6932" i="1"/>
  <c r="H6933" i="1"/>
  <c r="H6934" i="1"/>
  <c r="H6935" i="1"/>
  <c r="H6936" i="1"/>
  <c r="H6937" i="1"/>
  <c r="H6938" i="1"/>
  <c r="H6939" i="1"/>
  <c r="H6940" i="1"/>
  <c r="H6941" i="1"/>
  <c r="H6942" i="1"/>
  <c r="H6943" i="1"/>
  <c r="H6944" i="1"/>
  <c r="H6945" i="1"/>
  <c r="H6946" i="1"/>
  <c r="H6947" i="1"/>
  <c r="H6948" i="1"/>
  <c r="H6949" i="1"/>
  <c r="H6950" i="1"/>
  <c r="H6951" i="1"/>
  <c r="H6952" i="1"/>
  <c r="H6953" i="1"/>
  <c r="H6954" i="1"/>
  <c r="H6955" i="1"/>
  <c r="H6956" i="1"/>
  <c r="H6957" i="1"/>
  <c r="H6958" i="1"/>
  <c r="H6959" i="1"/>
  <c r="H6960" i="1"/>
  <c r="H6961" i="1"/>
  <c r="H6962" i="1"/>
  <c r="H6963" i="1"/>
  <c r="H6964" i="1"/>
  <c r="H6965" i="1"/>
  <c r="H6966" i="1"/>
  <c r="H6967" i="1"/>
  <c r="H6968" i="1"/>
  <c r="H6969" i="1"/>
  <c r="H6970" i="1"/>
  <c r="H6971" i="1"/>
  <c r="H6972" i="1"/>
  <c r="H6973" i="1"/>
  <c r="H6974" i="1"/>
  <c r="H6975" i="1"/>
  <c r="H6976" i="1"/>
  <c r="H6977" i="1"/>
  <c r="H6978" i="1"/>
  <c r="H6979" i="1"/>
  <c r="H6980" i="1"/>
  <c r="H6981" i="1"/>
  <c r="H6982" i="1"/>
  <c r="H6983" i="1"/>
  <c r="H6984" i="1"/>
  <c r="H6985" i="1"/>
  <c r="H6986" i="1"/>
  <c r="H6987" i="1"/>
  <c r="H6988" i="1"/>
  <c r="H6989" i="1"/>
  <c r="H6990" i="1"/>
  <c r="H6991" i="1"/>
  <c r="H6992" i="1"/>
  <c r="H6993" i="1"/>
  <c r="H6994" i="1"/>
  <c r="H6995" i="1"/>
  <c r="H6996" i="1"/>
  <c r="H6997" i="1"/>
  <c r="H6998" i="1"/>
  <c r="H6999" i="1"/>
  <c r="H7000" i="1"/>
  <c r="H7001" i="1"/>
  <c r="H7002" i="1"/>
  <c r="H7003" i="1"/>
  <c r="H7004" i="1"/>
  <c r="H7005" i="1"/>
  <c r="H7006" i="1"/>
  <c r="H7007" i="1"/>
  <c r="H7008" i="1"/>
  <c r="H7009" i="1"/>
  <c r="H7010" i="1"/>
  <c r="H7011" i="1"/>
  <c r="H7012" i="1"/>
  <c r="H7013" i="1"/>
  <c r="H7014" i="1"/>
  <c r="H7015" i="1"/>
  <c r="H7016" i="1"/>
  <c r="H7017" i="1"/>
  <c r="H7018" i="1"/>
  <c r="H7019" i="1"/>
  <c r="H7020" i="1"/>
  <c r="H7021" i="1"/>
  <c r="H7022" i="1"/>
  <c r="H7023" i="1"/>
  <c r="H7024" i="1"/>
  <c r="H7025" i="1"/>
  <c r="H7026" i="1"/>
  <c r="H7027" i="1"/>
  <c r="H7028" i="1"/>
  <c r="H7029" i="1"/>
  <c r="H7030" i="1"/>
  <c r="H7031" i="1"/>
  <c r="H7032" i="1"/>
  <c r="H7033" i="1"/>
  <c r="H7034" i="1"/>
  <c r="H7035" i="1"/>
  <c r="H7036" i="1"/>
  <c r="H7037" i="1"/>
  <c r="H7038" i="1"/>
  <c r="H7039" i="1"/>
  <c r="H7040" i="1"/>
  <c r="H7041" i="1"/>
  <c r="H7042" i="1"/>
  <c r="H7043" i="1"/>
  <c r="H7044" i="1"/>
  <c r="H7045" i="1"/>
  <c r="H7046" i="1"/>
  <c r="H7047" i="1"/>
  <c r="H7048" i="1"/>
  <c r="H7049" i="1"/>
  <c r="H7050" i="1"/>
  <c r="H7051" i="1"/>
  <c r="H7052" i="1"/>
  <c r="H7053" i="1"/>
  <c r="H7054" i="1"/>
  <c r="H7055" i="1"/>
  <c r="H7056" i="1"/>
  <c r="H7057" i="1"/>
  <c r="H7058" i="1"/>
  <c r="H7059" i="1"/>
  <c r="H7060" i="1"/>
  <c r="H7061" i="1"/>
  <c r="H7062" i="1"/>
  <c r="H7063" i="1"/>
  <c r="H7064" i="1"/>
  <c r="H7065" i="1"/>
  <c r="H7066" i="1"/>
  <c r="H7067" i="1"/>
  <c r="H7068" i="1"/>
  <c r="H7069" i="1"/>
  <c r="H7070" i="1"/>
  <c r="H7071" i="1"/>
  <c r="H7072" i="1"/>
  <c r="H7073" i="1"/>
  <c r="H7074" i="1"/>
  <c r="H7075" i="1"/>
  <c r="H7076" i="1"/>
  <c r="H7077" i="1"/>
  <c r="H7078" i="1"/>
  <c r="H7079" i="1"/>
  <c r="H7080" i="1"/>
  <c r="H7081" i="1"/>
  <c r="H7082" i="1"/>
  <c r="H7083" i="1"/>
  <c r="H7084" i="1"/>
  <c r="H7085" i="1"/>
  <c r="H7086" i="1"/>
  <c r="H7087" i="1"/>
  <c r="H7088" i="1"/>
  <c r="H7089" i="1"/>
  <c r="H7090" i="1"/>
  <c r="H7091" i="1"/>
  <c r="H7092" i="1"/>
  <c r="H7093" i="1"/>
  <c r="H7094" i="1"/>
  <c r="H7095" i="1"/>
  <c r="H7096" i="1"/>
  <c r="H7097" i="1"/>
  <c r="H7098" i="1"/>
  <c r="H7099" i="1"/>
  <c r="H7100" i="1"/>
  <c r="H7101" i="1"/>
  <c r="H7102" i="1"/>
  <c r="H7103" i="1"/>
  <c r="H7104" i="1"/>
  <c r="H7105" i="1"/>
  <c r="H7106" i="1"/>
  <c r="H7107" i="1"/>
  <c r="H7108" i="1"/>
  <c r="H7109" i="1"/>
  <c r="H7110" i="1"/>
  <c r="H7111" i="1"/>
  <c r="H7112" i="1"/>
  <c r="H7113" i="1"/>
  <c r="H7114" i="1"/>
  <c r="H7115" i="1"/>
  <c r="H7116" i="1"/>
  <c r="H7117" i="1"/>
  <c r="H7118" i="1"/>
  <c r="H7119" i="1"/>
  <c r="H7120" i="1"/>
  <c r="H7121" i="1"/>
  <c r="H7122" i="1"/>
  <c r="H7123" i="1"/>
  <c r="H7124" i="1"/>
  <c r="H7125" i="1"/>
  <c r="H7126" i="1"/>
  <c r="H7127" i="1"/>
  <c r="H7128" i="1"/>
  <c r="H7129" i="1"/>
  <c r="H7130" i="1"/>
  <c r="H7131" i="1"/>
  <c r="H7132" i="1"/>
  <c r="H7133" i="1"/>
  <c r="H7134" i="1"/>
  <c r="H7135" i="1"/>
  <c r="H7136" i="1"/>
  <c r="H7137" i="1"/>
  <c r="H7138" i="1"/>
  <c r="H7139" i="1"/>
  <c r="H7140" i="1"/>
  <c r="H7141" i="1"/>
  <c r="H7142" i="1"/>
  <c r="H7143" i="1"/>
  <c r="H7144" i="1"/>
  <c r="H7145" i="1"/>
  <c r="H7146" i="1"/>
  <c r="H7147" i="1"/>
  <c r="H7148" i="1"/>
  <c r="H7149" i="1"/>
  <c r="H7150" i="1"/>
  <c r="H7151" i="1"/>
  <c r="H7152" i="1"/>
  <c r="H7153" i="1"/>
  <c r="H7154" i="1"/>
  <c r="H7155" i="1"/>
  <c r="H7156" i="1"/>
  <c r="H7157" i="1"/>
  <c r="H7158" i="1"/>
  <c r="H7159" i="1"/>
  <c r="H7160" i="1"/>
  <c r="H7161" i="1"/>
  <c r="H7162" i="1"/>
  <c r="H7163" i="1"/>
  <c r="H7164" i="1"/>
  <c r="H7165" i="1"/>
  <c r="H7166" i="1"/>
  <c r="H7167" i="1"/>
  <c r="H7168" i="1"/>
  <c r="H7169" i="1"/>
  <c r="H7170" i="1"/>
  <c r="H7171" i="1"/>
  <c r="H7172" i="1"/>
  <c r="H7173" i="1"/>
  <c r="H7174" i="1"/>
  <c r="H7175" i="1"/>
  <c r="H7176" i="1"/>
  <c r="H7177" i="1"/>
  <c r="H7178" i="1"/>
  <c r="H7179" i="1"/>
  <c r="H7180" i="1"/>
  <c r="H7181" i="1"/>
  <c r="H7182" i="1"/>
  <c r="H7183" i="1"/>
  <c r="H7184" i="1"/>
  <c r="H7185" i="1"/>
  <c r="H7186" i="1"/>
  <c r="H7187" i="1"/>
  <c r="H7188" i="1"/>
  <c r="H7189" i="1"/>
  <c r="H7190" i="1"/>
  <c r="H7191" i="1"/>
  <c r="H7192" i="1"/>
  <c r="H7193" i="1"/>
  <c r="H7194" i="1"/>
  <c r="H7195" i="1"/>
  <c r="H7196" i="1"/>
  <c r="H7197" i="1"/>
  <c r="H7198" i="1"/>
  <c r="H7199" i="1"/>
  <c r="H7200" i="1"/>
  <c r="H7201" i="1"/>
  <c r="H7202" i="1"/>
  <c r="H7203" i="1"/>
  <c r="H7204" i="1"/>
  <c r="H7205" i="1"/>
  <c r="H7206" i="1"/>
  <c r="H7207" i="1"/>
  <c r="H7208" i="1"/>
  <c r="H7209" i="1"/>
  <c r="H7210" i="1"/>
  <c r="H7211" i="1"/>
  <c r="H7212" i="1"/>
  <c r="H7213" i="1"/>
  <c r="H7214" i="1"/>
  <c r="H7215" i="1"/>
  <c r="H7216" i="1"/>
  <c r="H7217" i="1"/>
  <c r="H7218" i="1"/>
  <c r="H7219" i="1"/>
  <c r="H7220" i="1"/>
  <c r="H7221" i="1"/>
  <c r="H7222" i="1"/>
  <c r="H7223" i="1"/>
  <c r="H7224" i="1"/>
  <c r="H7225" i="1"/>
  <c r="H7226" i="1"/>
  <c r="H7227" i="1"/>
  <c r="H7228" i="1"/>
  <c r="H7229" i="1"/>
  <c r="H7230" i="1"/>
  <c r="H7231" i="1"/>
  <c r="H7232" i="1"/>
  <c r="H7233" i="1"/>
  <c r="H7234" i="1"/>
  <c r="H7235" i="1"/>
  <c r="H7236" i="1"/>
  <c r="H7237" i="1"/>
  <c r="H7238" i="1"/>
  <c r="H7239" i="1"/>
  <c r="H7240" i="1"/>
  <c r="H7241" i="1"/>
  <c r="H7242" i="1"/>
  <c r="H7243" i="1"/>
  <c r="H7244" i="1"/>
  <c r="H7245" i="1"/>
  <c r="H7246" i="1"/>
  <c r="H7247" i="1"/>
  <c r="H7248" i="1"/>
  <c r="H7249" i="1"/>
  <c r="H7250" i="1"/>
  <c r="H7251" i="1"/>
  <c r="H7252" i="1"/>
  <c r="H7253" i="1"/>
  <c r="H7254" i="1"/>
  <c r="H7255" i="1"/>
  <c r="H7256" i="1"/>
  <c r="H7257" i="1"/>
  <c r="H7258" i="1"/>
  <c r="H7259" i="1"/>
  <c r="H7260" i="1"/>
  <c r="H7261" i="1"/>
  <c r="H7262" i="1"/>
  <c r="H7263" i="1"/>
  <c r="H7264" i="1"/>
  <c r="H7265" i="1"/>
  <c r="H7266" i="1"/>
  <c r="H7267" i="1"/>
  <c r="H7268" i="1"/>
  <c r="H7269" i="1"/>
  <c r="H7270" i="1"/>
  <c r="H7271" i="1"/>
  <c r="H7272" i="1"/>
  <c r="H7273" i="1"/>
  <c r="H7274" i="1"/>
  <c r="H7275" i="1"/>
  <c r="H7276" i="1"/>
  <c r="H7277" i="1"/>
  <c r="H7278" i="1"/>
  <c r="H7279" i="1"/>
  <c r="H7280" i="1"/>
  <c r="H7281" i="1"/>
  <c r="H7282" i="1"/>
  <c r="H7283" i="1"/>
  <c r="H7284" i="1"/>
  <c r="H7285" i="1"/>
  <c r="H7286" i="1"/>
  <c r="H7287" i="1"/>
  <c r="H7288" i="1"/>
  <c r="H7289" i="1"/>
  <c r="H7290" i="1"/>
  <c r="H7291" i="1"/>
  <c r="H7292" i="1"/>
  <c r="H7293" i="1"/>
  <c r="H7294" i="1"/>
  <c r="H7295" i="1"/>
  <c r="H7296" i="1"/>
  <c r="H7297" i="1"/>
  <c r="H7298" i="1"/>
  <c r="H7299" i="1"/>
  <c r="H7300" i="1"/>
  <c r="H7301" i="1"/>
  <c r="H7302" i="1"/>
  <c r="H7303" i="1"/>
  <c r="H7304" i="1"/>
  <c r="H7305" i="1"/>
  <c r="H7306" i="1"/>
  <c r="H7307" i="1"/>
  <c r="H7308" i="1"/>
  <c r="H7309" i="1"/>
  <c r="H7310" i="1"/>
  <c r="H7311" i="1"/>
  <c r="H7312" i="1"/>
  <c r="H7313" i="1"/>
  <c r="H7314" i="1"/>
  <c r="H7315" i="1"/>
  <c r="H7316" i="1"/>
  <c r="H7317" i="1"/>
  <c r="H7318" i="1"/>
  <c r="H7319" i="1"/>
  <c r="H7320" i="1"/>
  <c r="H7321" i="1"/>
  <c r="H7322" i="1"/>
  <c r="H7323" i="1"/>
  <c r="H7324" i="1"/>
  <c r="H7325" i="1"/>
  <c r="H7326" i="1"/>
  <c r="H7327" i="1"/>
  <c r="H7328" i="1"/>
  <c r="H7329" i="1"/>
  <c r="H7330" i="1"/>
  <c r="H7331" i="1"/>
  <c r="H7332" i="1"/>
  <c r="H7333" i="1"/>
  <c r="H7334" i="1"/>
  <c r="H7335" i="1"/>
  <c r="H7336" i="1"/>
  <c r="H7337" i="1"/>
  <c r="H7338" i="1"/>
  <c r="H7339" i="1"/>
  <c r="H7340" i="1"/>
  <c r="H7341" i="1"/>
  <c r="H7342" i="1"/>
  <c r="H7343" i="1"/>
  <c r="H7344" i="1"/>
  <c r="H7345" i="1"/>
  <c r="H7346" i="1"/>
  <c r="H7347" i="1"/>
  <c r="H7348" i="1"/>
  <c r="H7349" i="1"/>
  <c r="H7350" i="1"/>
  <c r="H7351" i="1"/>
  <c r="H7352" i="1"/>
  <c r="H7353" i="1"/>
  <c r="H7354" i="1"/>
  <c r="H7355" i="1"/>
  <c r="H7356" i="1"/>
  <c r="H7357" i="1"/>
  <c r="H7358" i="1"/>
  <c r="H7359" i="1"/>
  <c r="H7360" i="1"/>
  <c r="H7361" i="1"/>
  <c r="H7362" i="1"/>
  <c r="H7363" i="1"/>
  <c r="H7364" i="1"/>
  <c r="H7365" i="1"/>
  <c r="H7366" i="1"/>
  <c r="H7367" i="1"/>
  <c r="H7368" i="1"/>
  <c r="H7369" i="1"/>
  <c r="H7370" i="1"/>
  <c r="H7371" i="1"/>
  <c r="H7372" i="1"/>
  <c r="H7373" i="1"/>
  <c r="H7374" i="1"/>
  <c r="H7375" i="1"/>
  <c r="H7376" i="1"/>
  <c r="H7377" i="1"/>
  <c r="H7378" i="1"/>
  <c r="H7379" i="1"/>
  <c r="H7380" i="1"/>
  <c r="H7381" i="1"/>
  <c r="H7382" i="1"/>
  <c r="H7383" i="1"/>
  <c r="H7384" i="1"/>
  <c r="H7385" i="1"/>
  <c r="H7386" i="1"/>
  <c r="H7387" i="1"/>
  <c r="H7388" i="1"/>
  <c r="H7389" i="1"/>
  <c r="H7390" i="1"/>
  <c r="H7391" i="1"/>
  <c r="H7392" i="1"/>
  <c r="H7393" i="1"/>
  <c r="H7394" i="1"/>
  <c r="H7395" i="1"/>
  <c r="H7396" i="1"/>
  <c r="H7397" i="1"/>
  <c r="H7398" i="1"/>
  <c r="H7399" i="1"/>
  <c r="H7400" i="1"/>
  <c r="H7401" i="1"/>
  <c r="H7402" i="1"/>
  <c r="H7403" i="1"/>
  <c r="H7404" i="1"/>
  <c r="H7405" i="1"/>
  <c r="H7406" i="1"/>
  <c r="H7407" i="1"/>
  <c r="H7408" i="1"/>
  <c r="H7409" i="1"/>
  <c r="H7410" i="1"/>
  <c r="H7411" i="1"/>
  <c r="H7412" i="1"/>
  <c r="H7413" i="1"/>
  <c r="H7414" i="1"/>
  <c r="H7415" i="1"/>
  <c r="H7416" i="1"/>
  <c r="H7417" i="1"/>
  <c r="H7418" i="1"/>
  <c r="H7419" i="1"/>
  <c r="H7420" i="1"/>
  <c r="H7421" i="1"/>
  <c r="H7422" i="1"/>
  <c r="H7423" i="1"/>
  <c r="H7424" i="1"/>
  <c r="H7425" i="1"/>
  <c r="H7426" i="1"/>
  <c r="H7427" i="1"/>
  <c r="H7428" i="1"/>
  <c r="H7429" i="1"/>
  <c r="H7430" i="1"/>
  <c r="H7431" i="1"/>
  <c r="H7432" i="1"/>
  <c r="H7433" i="1"/>
  <c r="H7434" i="1"/>
  <c r="H7435" i="1"/>
  <c r="H7436" i="1"/>
  <c r="H7437" i="1"/>
  <c r="H7438" i="1"/>
  <c r="H7439" i="1"/>
  <c r="H7440" i="1"/>
  <c r="H7441" i="1"/>
  <c r="H7442" i="1"/>
  <c r="H7443" i="1"/>
  <c r="H7444" i="1"/>
  <c r="H7445" i="1"/>
  <c r="H7446" i="1"/>
  <c r="H7447" i="1"/>
  <c r="H7448" i="1"/>
  <c r="H7449" i="1"/>
  <c r="H7450" i="1"/>
  <c r="H7451" i="1"/>
  <c r="H7452" i="1"/>
  <c r="H7453" i="1"/>
  <c r="H7454" i="1"/>
  <c r="H7455" i="1"/>
  <c r="H7456" i="1"/>
  <c r="H7457" i="1"/>
  <c r="H7458" i="1"/>
  <c r="H7459" i="1"/>
  <c r="H7460" i="1"/>
  <c r="H7461" i="1"/>
  <c r="H7462" i="1"/>
  <c r="H7463" i="1"/>
  <c r="H7464" i="1"/>
  <c r="H7465" i="1"/>
  <c r="H7466" i="1"/>
  <c r="H7467" i="1"/>
  <c r="H7468" i="1"/>
  <c r="H7469" i="1"/>
  <c r="H7470" i="1"/>
  <c r="H7471" i="1"/>
  <c r="H7472" i="1"/>
  <c r="H7473" i="1"/>
  <c r="H7474" i="1"/>
  <c r="H7475" i="1"/>
  <c r="H7476" i="1"/>
  <c r="H7477" i="1"/>
  <c r="H7478" i="1"/>
  <c r="H7479" i="1"/>
  <c r="H7480" i="1"/>
  <c r="H7481" i="1"/>
  <c r="H7482" i="1"/>
  <c r="H7483" i="1"/>
  <c r="H7484" i="1"/>
  <c r="H7485" i="1"/>
  <c r="H7486" i="1"/>
  <c r="H7487" i="1"/>
  <c r="H7488" i="1"/>
  <c r="H7489" i="1"/>
  <c r="H7490" i="1"/>
  <c r="H7491" i="1"/>
  <c r="H7492" i="1"/>
  <c r="H7493" i="1"/>
  <c r="H7494" i="1"/>
  <c r="H7495" i="1"/>
  <c r="H7496" i="1"/>
  <c r="H7497" i="1"/>
  <c r="H7498" i="1"/>
  <c r="H7499" i="1"/>
  <c r="H7500" i="1"/>
  <c r="H7501" i="1"/>
  <c r="H7502" i="1"/>
  <c r="H7503" i="1"/>
  <c r="H7504" i="1"/>
  <c r="H7505" i="1"/>
  <c r="H7506" i="1"/>
  <c r="H7507" i="1"/>
  <c r="H7508" i="1"/>
  <c r="H7509" i="1"/>
  <c r="H7510" i="1"/>
  <c r="H7511" i="1"/>
  <c r="H7512" i="1"/>
  <c r="H7513" i="1"/>
  <c r="H7514" i="1"/>
  <c r="H7515" i="1"/>
  <c r="H7516" i="1"/>
  <c r="H7517" i="1"/>
  <c r="H7518" i="1"/>
  <c r="H7519" i="1"/>
  <c r="H7520" i="1"/>
  <c r="H7521" i="1"/>
  <c r="H7522" i="1"/>
  <c r="H7523" i="1"/>
  <c r="H7524" i="1"/>
  <c r="H7525" i="1"/>
  <c r="H7526" i="1"/>
  <c r="H7527" i="1"/>
  <c r="H7528" i="1"/>
  <c r="H7529" i="1"/>
  <c r="H7530" i="1"/>
  <c r="H7531" i="1"/>
  <c r="H7532" i="1"/>
  <c r="H7533" i="1"/>
  <c r="H7534" i="1"/>
  <c r="H7535" i="1"/>
  <c r="H7536" i="1"/>
  <c r="H7537" i="1"/>
  <c r="H7538" i="1"/>
  <c r="H7539" i="1"/>
  <c r="H7540" i="1"/>
  <c r="H7541" i="1"/>
  <c r="H7542" i="1"/>
  <c r="H7543" i="1"/>
  <c r="H7544" i="1"/>
  <c r="H7545" i="1"/>
  <c r="H7546" i="1"/>
  <c r="H7547" i="1"/>
  <c r="H7548" i="1"/>
  <c r="H7549" i="1"/>
  <c r="H7550" i="1"/>
  <c r="H7551" i="1"/>
  <c r="H7552" i="1"/>
  <c r="H7553" i="1"/>
  <c r="H7554" i="1"/>
  <c r="H7555" i="1"/>
  <c r="H7556" i="1"/>
  <c r="H7557" i="1"/>
  <c r="H7558" i="1"/>
  <c r="H7559" i="1"/>
  <c r="H7560" i="1"/>
  <c r="H7561" i="1"/>
  <c r="H7562" i="1"/>
  <c r="H7563" i="1"/>
  <c r="H7564" i="1"/>
  <c r="H7565" i="1"/>
  <c r="H7566" i="1"/>
  <c r="H7567" i="1"/>
  <c r="H7568" i="1"/>
  <c r="H7569" i="1"/>
  <c r="H7570" i="1"/>
  <c r="H7571" i="1"/>
  <c r="H7572" i="1"/>
  <c r="H7573" i="1"/>
  <c r="H7574" i="1"/>
  <c r="H7575" i="1"/>
  <c r="H7576" i="1"/>
  <c r="H7577" i="1"/>
  <c r="H7578" i="1"/>
  <c r="H7579" i="1"/>
  <c r="H7580" i="1"/>
  <c r="H7581" i="1"/>
  <c r="H7582" i="1"/>
  <c r="H7583" i="1"/>
  <c r="H7584" i="1"/>
  <c r="H7585" i="1"/>
  <c r="H7586" i="1"/>
  <c r="H7587" i="1"/>
  <c r="H7588" i="1"/>
  <c r="H7589" i="1"/>
  <c r="H7590" i="1"/>
  <c r="H7591" i="1"/>
  <c r="H7592" i="1"/>
  <c r="H7593" i="1"/>
  <c r="H7594" i="1"/>
  <c r="H7595" i="1"/>
  <c r="H7596" i="1"/>
  <c r="H7597" i="1"/>
  <c r="H7598" i="1"/>
  <c r="H7599" i="1"/>
  <c r="H7600" i="1"/>
  <c r="H7601" i="1"/>
  <c r="H7602" i="1"/>
  <c r="H7603" i="1"/>
  <c r="H7604" i="1"/>
  <c r="H7605" i="1"/>
  <c r="H7606" i="1"/>
  <c r="H7607" i="1"/>
  <c r="H7608" i="1"/>
  <c r="H7609" i="1"/>
  <c r="H7610" i="1"/>
  <c r="H7611" i="1"/>
  <c r="H7612" i="1"/>
  <c r="H7613" i="1"/>
  <c r="H7614" i="1"/>
  <c r="H7615" i="1"/>
  <c r="H7616" i="1"/>
  <c r="H7617" i="1"/>
  <c r="H7618" i="1"/>
  <c r="H7619" i="1"/>
  <c r="H7620" i="1"/>
  <c r="H7621" i="1"/>
  <c r="H7622" i="1"/>
  <c r="H7623" i="1"/>
  <c r="H7624" i="1"/>
  <c r="H7625" i="1"/>
  <c r="H7626" i="1"/>
  <c r="H7627" i="1"/>
  <c r="H7628" i="1"/>
  <c r="H7629" i="1"/>
  <c r="H7630" i="1"/>
  <c r="H7631" i="1"/>
  <c r="H7632" i="1"/>
  <c r="H7633" i="1"/>
  <c r="H7634" i="1"/>
  <c r="H7635" i="1"/>
  <c r="H7636" i="1"/>
  <c r="H7637" i="1"/>
  <c r="H7638" i="1"/>
  <c r="H7639" i="1"/>
  <c r="H7640" i="1"/>
  <c r="H7641" i="1"/>
  <c r="H7642" i="1"/>
  <c r="H7643" i="1"/>
  <c r="H7644" i="1"/>
  <c r="H7645" i="1"/>
  <c r="H7646" i="1"/>
  <c r="H7647" i="1"/>
  <c r="H7648" i="1"/>
  <c r="H7649" i="1"/>
  <c r="H7650" i="1"/>
  <c r="H7651" i="1"/>
  <c r="H7652" i="1"/>
  <c r="H7653" i="1"/>
  <c r="H7654" i="1"/>
  <c r="H7655" i="1"/>
  <c r="H7656" i="1"/>
  <c r="H7657" i="1"/>
  <c r="H7658" i="1"/>
  <c r="H7659" i="1"/>
  <c r="H7660" i="1"/>
  <c r="H7661" i="1"/>
  <c r="H7662" i="1"/>
  <c r="H7663" i="1"/>
  <c r="H7664" i="1"/>
  <c r="H7665" i="1"/>
  <c r="H7666" i="1"/>
  <c r="H7667" i="1"/>
  <c r="H7668" i="1"/>
  <c r="H7669" i="1"/>
  <c r="H7670" i="1"/>
  <c r="H7671" i="1"/>
  <c r="H7672" i="1"/>
  <c r="H7673" i="1"/>
  <c r="H7674" i="1"/>
  <c r="H7675" i="1"/>
  <c r="H7676" i="1"/>
  <c r="H7677" i="1"/>
  <c r="H7678" i="1"/>
  <c r="H7679" i="1"/>
  <c r="H7680" i="1"/>
  <c r="H7681" i="1"/>
  <c r="H7682" i="1"/>
  <c r="H7683" i="1"/>
  <c r="H7684" i="1"/>
  <c r="H7685" i="1"/>
  <c r="H7686" i="1"/>
  <c r="H7687" i="1"/>
  <c r="H7688" i="1"/>
  <c r="H7689" i="1"/>
  <c r="H7690" i="1"/>
  <c r="H7691" i="1"/>
  <c r="H7692" i="1"/>
  <c r="H7693" i="1"/>
  <c r="H7694" i="1"/>
  <c r="H7695" i="1"/>
  <c r="H7696" i="1"/>
  <c r="H7697" i="1"/>
  <c r="H7698" i="1"/>
  <c r="H7699" i="1"/>
  <c r="H7700" i="1"/>
  <c r="H7701" i="1"/>
  <c r="H7702" i="1"/>
  <c r="H7703" i="1"/>
  <c r="H7704" i="1"/>
  <c r="H7705" i="1"/>
  <c r="H7706" i="1"/>
  <c r="H7707" i="1"/>
  <c r="H7708" i="1"/>
  <c r="H7709" i="1"/>
  <c r="H7710" i="1"/>
  <c r="H7711" i="1"/>
  <c r="H7712" i="1"/>
  <c r="H7713" i="1"/>
  <c r="H7714" i="1"/>
  <c r="H7715" i="1"/>
  <c r="H7716" i="1"/>
  <c r="H7717" i="1"/>
  <c r="H7718" i="1"/>
  <c r="H7719" i="1"/>
  <c r="H7720" i="1"/>
  <c r="H7721" i="1"/>
  <c r="H7722" i="1"/>
  <c r="H7723" i="1"/>
  <c r="H7724" i="1"/>
  <c r="H7725" i="1"/>
  <c r="H7726" i="1"/>
  <c r="H7727" i="1"/>
  <c r="H7728" i="1"/>
  <c r="H7729" i="1"/>
  <c r="H7730" i="1"/>
  <c r="H7731" i="1"/>
  <c r="H7732" i="1"/>
  <c r="H7733" i="1"/>
  <c r="H7734" i="1"/>
  <c r="H7735" i="1"/>
  <c r="H7736" i="1"/>
  <c r="H7737" i="1"/>
  <c r="H7738" i="1"/>
  <c r="H7739" i="1"/>
  <c r="H7740" i="1"/>
  <c r="H7741" i="1"/>
  <c r="H7742" i="1"/>
  <c r="H7743" i="1"/>
  <c r="H7744" i="1"/>
  <c r="H7745" i="1"/>
  <c r="H7746" i="1"/>
  <c r="H7747" i="1"/>
  <c r="H7748" i="1"/>
  <c r="H7749" i="1"/>
  <c r="H7750" i="1"/>
  <c r="H7751" i="1"/>
  <c r="H7752" i="1"/>
  <c r="H7753" i="1"/>
  <c r="H7754" i="1"/>
  <c r="H7755" i="1"/>
  <c r="H7756" i="1"/>
  <c r="H7757" i="1"/>
  <c r="H7758" i="1"/>
  <c r="H7759" i="1"/>
  <c r="H7760" i="1"/>
  <c r="H7761" i="1"/>
  <c r="H7762" i="1"/>
  <c r="H7763" i="1"/>
  <c r="H7764" i="1"/>
  <c r="H7765" i="1"/>
  <c r="H7766" i="1"/>
  <c r="H7767" i="1"/>
  <c r="H7768" i="1"/>
  <c r="H7769" i="1"/>
  <c r="H7770" i="1"/>
  <c r="H7771" i="1"/>
  <c r="H7772" i="1"/>
  <c r="H7773" i="1"/>
  <c r="H7774" i="1"/>
  <c r="H7775" i="1"/>
  <c r="H7776" i="1"/>
  <c r="H7777" i="1"/>
  <c r="H7778" i="1"/>
  <c r="H7779" i="1"/>
  <c r="H7780" i="1"/>
  <c r="H7781" i="1"/>
  <c r="H7782" i="1"/>
  <c r="H7783" i="1"/>
  <c r="H7784" i="1"/>
  <c r="H7785" i="1"/>
  <c r="H7786" i="1"/>
  <c r="H7787" i="1"/>
  <c r="H7788" i="1"/>
  <c r="H7789" i="1"/>
  <c r="H7790" i="1"/>
  <c r="H7791" i="1"/>
  <c r="H7792" i="1"/>
  <c r="H7793" i="1"/>
  <c r="H7794" i="1"/>
  <c r="H7795" i="1"/>
  <c r="H7796" i="1"/>
  <c r="H7797" i="1"/>
  <c r="H7798" i="1"/>
  <c r="H7799" i="1"/>
  <c r="H7800" i="1"/>
  <c r="H7801" i="1"/>
  <c r="H7802" i="1"/>
  <c r="H7803" i="1"/>
  <c r="H7804" i="1"/>
  <c r="H7805" i="1"/>
  <c r="H7806" i="1"/>
  <c r="H7807" i="1"/>
  <c r="H7808" i="1"/>
  <c r="H7809" i="1"/>
  <c r="H7810" i="1"/>
  <c r="H7811" i="1"/>
  <c r="H7812" i="1"/>
  <c r="H7813" i="1"/>
  <c r="H7814" i="1"/>
  <c r="H7815" i="1"/>
  <c r="H7816" i="1"/>
  <c r="H7817" i="1"/>
  <c r="H7818" i="1"/>
  <c r="H7819" i="1"/>
  <c r="H7820" i="1"/>
  <c r="H7821" i="1"/>
  <c r="H7822" i="1"/>
  <c r="H7823" i="1"/>
  <c r="H7824" i="1"/>
  <c r="H7825" i="1"/>
  <c r="H7826" i="1"/>
  <c r="H7827" i="1"/>
  <c r="H7828" i="1"/>
  <c r="H7829" i="1"/>
  <c r="H7830" i="1"/>
  <c r="H7831" i="1"/>
  <c r="H7832" i="1"/>
  <c r="H7833" i="1"/>
  <c r="H7834" i="1"/>
  <c r="H7835" i="1"/>
  <c r="H7836" i="1"/>
  <c r="H7837" i="1"/>
  <c r="H7838" i="1"/>
  <c r="H7839" i="1"/>
  <c r="H7840" i="1"/>
  <c r="H7841" i="1"/>
  <c r="H7842" i="1"/>
  <c r="H7843" i="1"/>
  <c r="H7844" i="1"/>
  <c r="H7845" i="1"/>
  <c r="H7846" i="1"/>
  <c r="H7847" i="1"/>
  <c r="H7848" i="1"/>
  <c r="H7849" i="1"/>
  <c r="H7850" i="1"/>
  <c r="H7851" i="1"/>
  <c r="H7852" i="1"/>
  <c r="H7853" i="1"/>
  <c r="H7854" i="1"/>
  <c r="H7855" i="1"/>
  <c r="H7856" i="1"/>
  <c r="H7857" i="1"/>
  <c r="H7858" i="1"/>
  <c r="H7859" i="1"/>
  <c r="H7860" i="1"/>
  <c r="H7861" i="1"/>
  <c r="H7862" i="1"/>
  <c r="H7863" i="1"/>
  <c r="H7864" i="1"/>
  <c r="H7865" i="1"/>
  <c r="H7866" i="1"/>
  <c r="H7867" i="1"/>
  <c r="H7868" i="1"/>
  <c r="H7869" i="1"/>
  <c r="H7870" i="1"/>
  <c r="H7871" i="1"/>
  <c r="H7872" i="1"/>
  <c r="H7873" i="1"/>
  <c r="H7874" i="1"/>
  <c r="H7875" i="1"/>
  <c r="H7876" i="1"/>
  <c r="H7877" i="1"/>
  <c r="H7878" i="1"/>
  <c r="H7879" i="1"/>
  <c r="H7880" i="1"/>
  <c r="H7881" i="1"/>
  <c r="H7882" i="1"/>
  <c r="H7883" i="1"/>
  <c r="H7884" i="1"/>
  <c r="H7885" i="1"/>
  <c r="H7886" i="1"/>
  <c r="H7887" i="1"/>
  <c r="H7888" i="1"/>
  <c r="H7889" i="1"/>
  <c r="H7890" i="1"/>
  <c r="H7891" i="1"/>
  <c r="H7892" i="1"/>
  <c r="H7893" i="1"/>
  <c r="H7894" i="1"/>
  <c r="H7895" i="1"/>
  <c r="H7896" i="1"/>
  <c r="H7897" i="1"/>
  <c r="H7898" i="1"/>
  <c r="H7899" i="1"/>
  <c r="H7900" i="1"/>
  <c r="H7901" i="1"/>
  <c r="H7902" i="1"/>
  <c r="H7903" i="1"/>
  <c r="H7904" i="1"/>
  <c r="H7905" i="1"/>
  <c r="H7906" i="1"/>
  <c r="H7907" i="1"/>
  <c r="H7908" i="1"/>
  <c r="H7909" i="1"/>
  <c r="H7910" i="1"/>
  <c r="H7911" i="1"/>
  <c r="H7912" i="1"/>
  <c r="H7913" i="1"/>
  <c r="H7914" i="1"/>
  <c r="H7915" i="1"/>
  <c r="H7916" i="1"/>
  <c r="H7917" i="1"/>
  <c r="H7918" i="1"/>
  <c r="H7919" i="1"/>
  <c r="H7920" i="1"/>
  <c r="H7921" i="1"/>
  <c r="H7922" i="1"/>
  <c r="H7923" i="1"/>
  <c r="H7924" i="1"/>
  <c r="H7925" i="1"/>
  <c r="H7926" i="1"/>
  <c r="H7927" i="1"/>
  <c r="H7928" i="1"/>
  <c r="H7929" i="1"/>
  <c r="H7930" i="1"/>
  <c r="H7931" i="1"/>
  <c r="H7932" i="1"/>
  <c r="H7933" i="1"/>
  <c r="H7934" i="1"/>
  <c r="H7935" i="1"/>
  <c r="H7936" i="1"/>
  <c r="H7937" i="1"/>
  <c r="H7938" i="1"/>
  <c r="H7939" i="1"/>
  <c r="H7940" i="1"/>
  <c r="H7941" i="1"/>
  <c r="H7942" i="1"/>
  <c r="H7943" i="1"/>
  <c r="H7944" i="1"/>
  <c r="H7945" i="1"/>
  <c r="H7946" i="1"/>
  <c r="H7947" i="1"/>
  <c r="H7948" i="1"/>
  <c r="H7949" i="1"/>
  <c r="H7950" i="1"/>
  <c r="H7951" i="1"/>
  <c r="H7952" i="1"/>
  <c r="H7953" i="1"/>
  <c r="H7954" i="1"/>
  <c r="H7955" i="1"/>
  <c r="H7956" i="1"/>
  <c r="H7957" i="1"/>
  <c r="H7958" i="1"/>
  <c r="H7959" i="1"/>
  <c r="H7960" i="1"/>
  <c r="H7961" i="1"/>
  <c r="H7962" i="1"/>
  <c r="H7963" i="1"/>
  <c r="H7964" i="1"/>
  <c r="H7965" i="1"/>
  <c r="H7966" i="1"/>
  <c r="H7967" i="1"/>
  <c r="H7968" i="1"/>
  <c r="H7969" i="1"/>
  <c r="H7970" i="1"/>
  <c r="H7971" i="1"/>
  <c r="H7972" i="1"/>
  <c r="H7973" i="1"/>
  <c r="H7974" i="1"/>
  <c r="H7975" i="1"/>
  <c r="H7976" i="1"/>
  <c r="H7977" i="1"/>
  <c r="H7978" i="1"/>
  <c r="H7979" i="1"/>
  <c r="H7980" i="1"/>
  <c r="H7981" i="1"/>
  <c r="H7982" i="1"/>
  <c r="H7983" i="1"/>
  <c r="H7984" i="1"/>
  <c r="H7985" i="1"/>
  <c r="H7986" i="1"/>
  <c r="H7987" i="1"/>
  <c r="H7988" i="1"/>
  <c r="H7989" i="1"/>
  <c r="H7990" i="1"/>
  <c r="H7991" i="1"/>
  <c r="H7992" i="1"/>
  <c r="H7993" i="1"/>
  <c r="H7994" i="1"/>
  <c r="H7995" i="1"/>
  <c r="H7996" i="1"/>
  <c r="H7997" i="1"/>
  <c r="H7998" i="1"/>
  <c r="H7999" i="1"/>
  <c r="H8000" i="1"/>
  <c r="H8001" i="1"/>
  <c r="H8002" i="1"/>
  <c r="H8003" i="1"/>
  <c r="H8004" i="1"/>
  <c r="H8005" i="1"/>
  <c r="H8006" i="1"/>
  <c r="H8007" i="1"/>
  <c r="H8008" i="1"/>
  <c r="H8009" i="1"/>
  <c r="H8010" i="1"/>
  <c r="H8011" i="1"/>
  <c r="H8012" i="1"/>
  <c r="H8013" i="1"/>
  <c r="H8014" i="1"/>
  <c r="H8015" i="1"/>
  <c r="H8016" i="1"/>
  <c r="H8017" i="1"/>
  <c r="H8018" i="1"/>
  <c r="H8019" i="1"/>
  <c r="H8020" i="1"/>
  <c r="H8021" i="1"/>
  <c r="H8022" i="1"/>
  <c r="H8023" i="1"/>
  <c r="H8024" i="1"/>
  <c r="H8025" i="1"/>
  <c r="H8026" i="1"/>
  <c r="H8027" i="1"/>
  <c r="H8028" i="1"/>
  <c r="H8029" i="1"/>
  <c r="H8030" i="1"/>
  <c r="H8031" i="1"/>
  <c r="H8032" i="1"/>
  <c r="H8033" i="1"/>
  <c r="H8034" i="1"/>
  <c r="H8035" i="1"/>
  <c r="H8036" i="1"/>
  <c r="H8037" i="1"/>
  <c r="H8038" i="1"/>
  <c r="H8039" i="1"/>
  <c r="H8040" i="1"/>
  <c r="H8041" i="1"/>
  <c r="H8042" i="1"/>
  <c r="H8043" i="1"/>
  <c r="H8044" i="1"/>
  <c r="H8045" i="1"/>
  <c r="H8046" i="1"/>
  <c r="H8047" i="1"/>
  <c r="H8048" i="1"/>
  <c r="H8049" i="1"/>
  <c r="H8050" i="1"/>
  <c r="H8051" i="1"/>
  <c r="H8052" i="1"/>
  <c r="H8053" i="1"/>
  <c r="H8054" i="1"/>
  <c r="H8055" i="1"/>
  <c r="H8056" i="1"/>
  <c r="H8057" i="1"/>
  <c r="H8058" i="1"/>
  <c r="H8059" i="1"/>
  <c r="H8060" i="1"/>
  <c r="H8061" i="1"/>
  <c r="H8062" i="1"/>
  <c r="H8063" i="1"/>
  <c r="H8064" i="1"/>
  <c r="H8065" i="1"/>
  <c r="H8066" i="1"/>
  <c r="H8067" i="1"/>
  <c r="H8068" i="1"/>
  <c r="H8069" i="1"/>
  <c r="H8070" i="1"/>
  <c r="H8071" i="1"/>
  <c r="H8072" i="1"/>
  <c r="H8073" i="1"/>
  <c r="H8074" i="1"/>
  <c r="H8075" i="1"/>
  <c r="H8076" i="1"/>
  <c r="H8077" i="1"/>
  <c r="H8078" i="1"/>
  <c r="H8079" i="1"/>
  <c r="H8080" i="1"/>
  <c r="H8081" i="1"/>
  <c r="H8082" i="1"/>
  <c r="H8083" i="1"/>
  <c r="H8084" i="1"/>
  <c r="H8085" i="1"/>
  <c r="H8086" i="1"/>
  <c r="H8087" i="1"/>
  <c r="H8088" i="1"/>
  <c r="H8089" i="1"/>
  <c r="H8090" i="1"/>
  <c r="H8091" i="1"/>
  <c r="H8092" i="1"/>
  <c r="H8093" i="1"/>
  <c r="H8094" i="1"/>
  <c r="H8095" i="1"/>
  <c r="H8096" i="1"/>
  <c r="H8097" i="1"/>
  <c r="H8098" i="1"/>
  <c r="H8099" i="1"/>
  <c r="H8100" i="1"/>
  <c r="H8101" i="1"/>
  <c r="H8102" i="1"/>
  <c r="H8103" i="1"/>
  <c r="H8104" i="1"/>
  <c r="H8105" i="1"/>
  <c r="H8106" i="1"/>
  <c r="H8107" i="1"/>
  <c r="H8108" i="1"/>
  <c r="H8109" i="1"/>
  <c r="H8110" i="1"/>
  <c r="H8111" i="1"/>
  <c r="H8112" i="1"/>
  <c r="H8113" i="1"/>
  <c r="H8114" i="1"/>
  <c r="H8115" i="1"/>
  <c r="H8116" i="1"/>
  <c r="H8117" i="1"/>
  <c r="H8118" i="1"/>
  <c r="H8119" i="1"/>
  <c r="H8120" i="1"/>
  <c r="H8121" i="1"/>
  <c r="H8122" i="1"/>
  <c r="H8123" i="1"/>
  <c r="H8124" i="1"/>
  <c r="H8125" i="1"/>
  <c r="H8126" i="1"/>
  <c r="H8127" i="1"/>
  <c r="H8128" i="1"/>
  <c r="H8129" i="1"/>
  <c r="H8130" i="1"/>
  <c r="H8131" i="1"/>
  <c r="H8132" i="1"/>
  <c r="H8133" i="1"/>
  <c r="H8134" i="1"/>
  <c r="H8135" i="1"/>
  <c r="H8136" i="1"/>
  <c r="H8137" i="1"/>
  <c r="H8138" i="1"/>
  <c r="H8139" i="1"/>
  <c r="H8140" i="1"/>
  <c r="H8141" i="1"/>
  <c r="H8142" i="1"/>
  <c r="H8143" i="1"/>
  <c r="H8144" i="1"/>
  <c r="H8145" i="1"/>
  <c r="H8146" i="1"/>
  <c r="H8147" i="1"/>
  <c r="H8148" i="1"/>
  <c r="H8149" i="1"/>
  <c r="H8150" i="1"/>
  <c r="H8151" i="1"/>
  <c r="H8152" i="1"/>
  <c r="H8153" i="1"/>
  <c r="H8154" i="1"/>
  <c r="H8155" i="1"/>
  <c r="H8156" i="1"/>
  <c r="H8157" i="1"/>
  <c r="H8158" i="1"/>
  <c r="H8159" i="1"/>
  <c r="H8160" i="1"/>
  <c r="H8161" i="1"/>
  <c r="H8162" i="1"/>
  <c r="H8163" i="1"/>
  <c r="H8164" i="1"/>
  <c r="H8165" i="1"/>
  <c r="H8166" i="1"/>
  <c r="H8167" i="1"/>
  <c r="H8168" i="1"/>
  <c r="H8169" i="1"/>
  <c r="H8170" i="1"/>
  <c r="H8171" i="1"/>
  <c r="H8172" i="1"/>
  <c r="H8173" i="1"/>
  <c r="H8174" i="1"/>
  <c r="H8175" i="1"/>
  <c r="H8176" i="1"/>
  <c r="H8177" i="1"/>
  <c r="H8178" i="1"/>
  <c r="H8179" i="1"/>
  <c r="H8180" i="1"/>
  <c r="H8181" i="1"/>
  <c r="H8182" i="1"/>
  <c r="H8183" i="1"/>
  <c r="H8184" i="1"/>
  <c r="H8185" i="1"/>
  <c r="H8186" i="1"/>
  <c r="H8187" i="1"/>
  <c r="H8188" i="1"/>
  <c r="H8189" i="1"/>
  <c r="H8190" i="1"/>
  <c r="H8191" i="1"/>
  <c r="H8192" i="1"/>
  <c r="H8193" i="1"/>
  <c r="H8194" i="1"/>
  <c r="H8195" i="1"/>
  <c r="H8196" i="1"/>
  <c r="H8197" i="1"/>
  <c r="H8198" i="1"/>
  <c r="H8199" i="1"/>
  <c r="H8200" i="1"/>
  <c r="H8201" i="1"/>
  <c r="H8202" i="1"/>
  <c r="H8203" i="1"/>
  <c r="H8204" i="1"/>
  <c r="H8205" i="1"/>
  <c r="H8206" i="1"/>
  <c r="H8207" i="1"/>
  <c r="H8208" i="1"/>
  <c r="H8209" i="1"/>
  <c r="H8210" i="1"/>
  <c r="H8211" i="1"/>
  <c r="H8212" i="1"/>
  <c r="H8213" i="1"/>
  <c r="H8214" i="1"/>
  <c r="H8215" i="1"/>
  <c r="H8216" i="1"/>
  <c r="H8217" i="1"/>
  <c r="H8218" i="1"/>
  <c r="H8219" i="1"/>
  <c r="H8220" i="1"/>
  <c r="H8221" i="1"/>
  <c r="H8222" i="1"/>
  <c r="H8223" i="1"/>
  <c r="H8224" i="1"/>
  <c r="H8225" i="1"/>
  <c r="H8226" i="1"/>
  <c r="H8227" i="1"/>
  <c r="H8228" i="1"/>
  <c r="H8229" i="1"/>
  <c r="H8230" i="1"/>
  <c r="H8231" i="1"/>
  <c r="H8232" i="1"/>
  <c r="H8233" i="1"/>
  <c r="H8234" i="1"/>
  <c r="H8235" i="1"/>
  <c r="H8236" i="1"/>
  <c r="H8237" i="1"/>
  <c r="H8238" i="1"/>
  <c r="H8239" i="1"/>
  <c r="H8240" i="1"/>
  <c r="H8241" i="1"/>
  <c r="H8242" i="1"/>
  <c r="H8243" i="1"/>
  <c r="H8244" i="1"/>
  <c r="H8245" i="1"/>
  <c r="H8246" i="1"/>
  <c r="H8247" i="1"/>
  <c r="H8248" i="1"/>
  <c r="H8249" i="1"/>
  <c r="H8250" i="1"/>
  <c r="H8251" i="1"/>
  <c r="H8252" i="1"/>
  <c r="H8253" i="1"/>
  <c r="H8254" i="1"/>
  <c r="H8255" i="1"/>
  <c r="H8256" i="1"/>
  <c r="H8257" i="1"/>
  <c r="H8258" i="1"/>
  <c r="H8259" i="1"/>
  <c r="H8260" i="1"/>
  <c r="H8261" i="1"/>
  <c r="H8262" i="1"/>
  <c r="H8263" i="1"/>
  <c r="H8264" i="1"/>
  <c r="H8265" i="1"/>
  <c r="H8266" i="1"/>
  <c r="H8267" i="1"/>
  <c r="H8268" i="1"/>
  <c r="H8269" i="1"/>
  <c r="H8270" i="1"/>
  <c r="H8271" i="1"/>
  <c r="H8272" i="1"/>
  <c r="H8273" i="1"/>
  <c r="H8274" i="1"/>
  <c r="H8275" i="1"/>
  <c r="H8276" i="1"/>
  <c r="H8277" i="1"/>
  <c r="H8278" i="1"/>
  <c r="H8279" i="1"/>
  <c r="H8280" i="1"/>
  <c r="H8281" i="1"/>
  <c r="H8282" i="1"/>
  <c r="H8283" i="1"/>
  <c r="H8284" i="1"/>
  <c r="H8285" i="1"/>
  <c r="H8286" i="1"/>
  <c r="H8287" i="1"/>
  <c r="H8288" i="1"/>
  <c r="H8289" i="1"/>
  <c r="H8290" i="1"/>
  <c r="H8291" i="1"/>
  <c r="H8292" i="1"/>
  <c r="H8293" i="1"/>
  <c r="H8294" i="1"/>
  <c r="H8295" i="1"/>
  <c r="H8296" i="1"/>
  <c r="H8297" i="1"/>
  <c r="H8298" i="1"/>
  <c r="H8299" i="1"/>
  <c r="H8300" i="1"/>
  <c r="H8301" i="1"/>
  <c r="H8302" i="1"/>
  <c r="H8303" i="1"/>
  <c r="H8304" i="1"/>
  <c r="H8305" i="1"/>
  <c r="H8306" i="1"/>
  <c r="H8307" i="1"/>
  <c r="H8308" i="1"/>
  <c r="H8309" i="1"/>
  <c r="H8310" i="1"/>
  <c r="H8311" i="1"/>
  <c r="H8312" i="1"/>
  <c r="H8313" i="1"/>
  <c r="H8314" i="1"/>
  <c r="H8315" i="1"/>
  <c r="H8316" i="1"/>
  <c r="H8317" i="1"/>
  <c r="H8318" i="1"/>
  <c r="H8319" i="1"/>
  <c r="H8320" i="1"/>
  <c r="H8321" i="1"/>
  <c r="H8322" i="1"/>
  <c r="H8323" i="1"/>
  <c r="H8324" i="1"/>
  <c r="H8325" i="1"/>
  <c r="H8326" i="1"/>
  <c r="H8327" i="1"/>
  <c r="H8328" i="1"/>
  <c r="H8329" i="1"/>
  <c r="H8330" i="1"/>
  <c r="H8331" i="1"/>
  <c r="H8332" i="1"/>
  <c r="H8333" i="1"/>
  <c r="H8334" i="1"/>
  <c r="H8335" i="1"/>
  <c r="H8336" i="1"/>
  <c r="H8337" i="1"/>
  <c r="H8338" i="1"/>
  <c r="H8339" i="1"/>
  <c r="H8340" i="1"/>
  <c r="H8341" i="1"/>
  <c r="H8342" i="1"/>
  <c r="H8343" i="1"/>
  <c r="H8344" i="1"/>
  <c r="H8345" i="1"/>
  <c r="H8346" i="1"/>
  <c r="H8347" i="1"/>
  <c r="H8348" i="1"/>
  <c r="H8349" i="1"/>
  <c r="H8350" i="1"/>
  <c r="H8351" i="1"/>
  <c r="H8352" i="1"/>
  <c r="H8353" i="1"/>
  <c r="H8354" i="1"/>
  <c r="H8355" i="1"/>
  <c r="H8356" i="1"/>
  <c r="H8357" i="1"/>
  <c r="H8358" i="1"/>
  <c r="H8359" i="1"/>
  <c r="H8360" i="1"/>
  <c r="H8361" i="1"/>
  <c r="H8362" i="1"/>
  <c r="H8363" i="1"/>
  <c r="H8364" i="1"/>
  <c r="H8365" i="1"/>
  <c r="H8366" i="1"/>
  <c r="H8367" i="1"/>
  <c r="H8368" i="1"/>
  <c r="H8369" i="1"/>
  <c r="H8370" i="1"/>
  <c r="H8371" i="1"/>
  <c r="H8372" i="1"/>
  <c r="H8373" i="1"/>
  <c r="H8374" i="1"/>
  <c r="H8375" i="1"/>
  <c r="H8376" i="1"/>
  <c r="H8377" i="1"/>
  <c r="H8378" i="1"/>
  <c r="H8379" i="1"/>
  <c r="H8380" i="1"/>
  <c r="H8381" i="1"/>
  <c r="H8382" i="1"/>
  <c r="H8383" i="1"/>
  <c r="H8384" i="1"/>
  <c r="H8385" i="1"/>
  <c r="H8386" i="1"/>
  <c r="H8387" i="1"/>
  <c r="H8388" i="1"/>
  <c r="H8389" i="1"/>
  <c r="H8390" i="1"/>
  <c r="H8391" i="1"/>
  <c r="H8392" i="1"/>
  <c r="H8393" i="1"/>
  <c r="H8394" i="1"/>
  <c r="H8395" i="1"/>
  <c r="H8396" i="1"/>
  <c r="H8397" i="1"/>
  <c r="H8398" i="1"/>
  <c r="H8399" i="1"/>
  <c r="H8400" i="1"/>
  <c r="H8401" i="1"/>
  <c r="H8402" i="1"/>
  <c r="H8403" i="1"/>
  <c r="H8404" i="1"/>
  <c r="H8405" i="1"/>
  <c r="H8406" i="1"/>
  <c r="H8407" i="1"/>
  <c r="H8408" i="1"/>
  <c r="H8409" i="1"/>
  <c r="H8410" i="1"/>
  <c r="H8411" i="1"/>
  <c r="H8412" i="1"/>
  <c r="H8413" i="1"/>
  <c r="H8414" i="1"/>
  <c r="H8415" i="1"/>
  <c r="H8416" i="1"/>
  <c r="H8417" i="1"/>
  <c r="H8418" i="1"/>
  <c r="H8419" i="1"/>
  <c r="H8420" i="1"/>
  <c r="H8421" i="1"/>
  <c r="H8422" i="1"/>
  <c r="H8423" i="1"/>
  <c r="H8424" i="1"/>
  <c r="H8425" i="1"/>
  <c r="H8426" i="1"/>
  <c r="H8427" i="1"/>
  <c r="H8428" i="1"/>
  <c r="H8429" i="1"/>
  <c r="H8430" i="1"/>
  <c r="H8431" i="1"/>
  <c r="H8432" i="1"/>
  <c r="H8433" i="1"/>
  <c r="H8434" i="1"/>
  <c r="H8435" i="1"/>
  <c r="H8436" i="1"/>
  <c r="H8437" i="1"/>
  <c r="H8438" i="1"/>
  <c r="H8439" i="1"/>
  <c r="H8440" i="1"/>
  <c r="H8441" i="1"/>
  <c r="H8442" i="1"/>
  <c r="H8443" i="1"/>
  <c r="H8444" i="1"/>
  <c r="H8445" i="1"/>
  <c r="H8446" i="1"/>
  <c r="H8447" i="1"/>
  <c r="H8448" i="1"/>
  <c r="H8449" i="1"/>
  <c r="H8450" i="1"/>
  <c r="H8451" i="1"/>
  <c r="H8452" i="1"/>
  <c r="H8453" i="1"/>
  <c r="H8454" i="1"/>
  <c r="H8455" i="1"/>
  <c r="H8456" i="1"/>
  <c r="H8457" i="1"/>
  <c r="H8458" i="1"/>
  <c r="H8459" i="1"/>
  <c r="H8460" i="1"/>
  <c r="H8461" i="1"/>
  <c r="H8462" i="1"/>
  <c r="H8463" i="1"/>
  <c r="H8464" i="1"/>
  <c r="H8465" i="1"/>
  <c r="H8466" i="1"/>
  <c r="H8467" i="1"/>
  <c r="H8468" i="1"/>
  <c r="H8469" i="1"/>
  <c r="H8470" i="1"/>
  <c r="H8471" i="1"/>
  <c r="H8472" i="1"/>
  <c r="H8473" i="1"/>
  <c r="H8474" i="1"/>
  <c r="H8475" i="1"/>
  <c r="H8476" i="1"/>
  <c r="H8477" i="1"/>
  <c r="H8478" i="1"/>
  <c r="H8479" i="1"/>
  <c r="H8480" i="1"/>
  <c r="H8481" i="1"/>
  <c r="H8482" i="1"/>
  <c r="H8483" i="1"/>
  <c r="H8484" i="1"/>
  <c r="H8485" i="1"/>
  <c r="H8486" i="1"/>
  <c r="H8487" i="1"/>
  <c r="H8488" i="1"/>
  <c r="H8489" i="1"/>
  <c r="H8490" i="1"/>
  <c r="H8491" i="1"/>
  <c r="H8492" i="1"/>
  <c r="H8493" i="1"/>
  <c r="H8494" i="1"/>
  <c r="H8495" i="1"/>
  <c r="H8496" i="1"/>
  <c r="H8497" i="1"/>
  <c r="H8498" i="1"/>
  <c r="H8499" i="1"/>
  <c r="H8500" i="1"/>
  <c r="H8501" i="1"/>
  <c r="H8502" i="1"/>
  <c r="H8503" i="1"/>
  <c r="H8504" i="1"/>
  <c r="H8505" i="1"/>
  <c r="H8506" i="1"/>
  <c r="H8507" i="1"/>
  <c r="H8508" i="1"/>
  <c r="H8509" i="1"/>
  <c r="H8510" i="1"/>
  <c r="H8511" i="1"/>
  <c r="H8512" i="1"/>
  <c r="H8513" i="1"/>
  <c r="H8514" i="1"/>
  <c r="H8515" i="1"/>
  <c r="H8516" i="1"/>
  <c r="H8517" i="1"/>
  <c r="H8518" i="1"/>
  <c r="H8519" i="1"/>
  <c r="H8520" i="1"/>
  <c r="H8521" i="1"/>
  <c r="H8522" i="1"/>
  <c r="H8523" i="1"/>
  <c r="H8524" i="1"/>
  <c r="H8525" i="1"/>
  <c r="H8526" i="1"/>
  <c r="H8527" i="1"/>
  <c r="H8528" i="1"/>
  <c r="H8529" i="1"/>
  <c r="H8530" i="1"/>
  <c r="H8531" i="1"/>
  <c r="H8532" i="1"/>
  <c r="H8533" i="1"/>
  <c r="H8534" i="1"/>
  <c r="H8535" i="1"/>
  <c r="H8536" i="1"/>
  <c r="H8537" i="1"/>
  <c r="H8538" i="1"/>
  <c r="H8539" i="1"/>
  <c r="H8540" i="1"/>
  <c r="H8541" i="1"/>
  <c r="H8542" i="1"/>
  <c r="H8543" i="1"/>
  <c r="H8544" i="1"/>
  <c r="H8545" i="1"/>
  <c r="H8546" i="1"/>
  <c r="H8547" i="1"/>
  <c r="H8548" i="1"/>
  <c r="H8549" i="1"/>
  <c r="H8550" i="1"/>
  <c r="H8551" i="1"/>
  <c r="H8552" i="1"/>
  <c r="H8553" i="1"/>
  <c r="H8554" i="1"/>
  <c r="H8555" i="1"/>
  <c r="H8556" i="1"/>
  <c r="H8557" i="1"/>
  <c r="H8558" i="1"/>
  <c r="H8559" i="1"/>
  <c r="H8560" i="1"/>
  <c r="H8561" i="1"/>
  <c r="H8562" i="1"/>
  <c r="H8563" i="1"/>
  <c r="H8564" i="1"/>
  <c r="H8565" i="1"/>
  <c r="H8566" i="1"/>
  <c r="H8567" i="1"/>
  <c r="H8568" i="1"/>
  <c r="H8569" i="1"/>
  <c r="H8570" i="1"/>
  <c r="H8571" i="1"/>
  <c r="H8572" i="1"/>
  <c r="H8573" i="1"/>
  <c r="H8574" i="1"/>
  <c r="H8575" i="1"/>
  <c r="H8576" i="1"/>
  <c r="H8577" i="1"/>
  <c r="H8578" i="1"/>
  <c r="H8579" i="1"/>
  <c r="H8580" i="1"/>
  <c r="H8581" i="1"/>
  <c r="H8582" i="1"/>
  <c r="H8583" i="1"/>
  <c r="H8584" i="1"/>
  <c r="H8585" i="1"/>
  <c r="H8586" i="1"/>
  <c r="H8587" i="1"/>
  <c r="H8588" i="1"/>
  <c r="H8589" i="1"/>
  <c r="H8590" i="1"/>
  <c r="H8591" i="1"/>
  <c r="H8592" i="1"/>
  <c r="H8593" i="1"/>
  <c r="H8594" i="1"/>
  <c r="H8595" i="1"/>
  <c r="H8596" i="1"/>
  <c r="H8597" i="1"/>
  <c r="H8598" i="1"/>
  <c r="H8599" i="1"/>
  <c r="H8600" i="1"/>
  <c r="H8601" i="1"/>
  <c r="H8602" i="1"/>
  <c r="H8603" i="1"/>
  <c r="H8604" i="1"/>
  <c r="H8605" i="1"/>
  <c r="H8606" i="1"/>
  <c r="H8607" i="1"/>
  <c r="H8608" i="1"/>
  <c r="H8609" i="1"/>
  <c r="H8610" i="1"/>
  <c r="H8611" i="1"/>
  <c r="H8612" i="1"/>
  <c r="H8613" i="1"/>
  <c r="H8614" i="1"/>
  <c r="H8615" i="1"/>
  <c r="H8616" i="1"/>
  <c r="H8617" i="1"/>
  <c r="H8618" i="1"/>
  <c r="H8619" i="1"/>
  <c r="H8620" i="1"/>
  <c r="H8621" i="1"/>
  <c r="H8622" i="1"/>
  <c r="H8623" i="1"/>
  <c r="H8624" i="1"/>
  <c r="H8625" i="1"/>
  <c r="H8626" i="1"/>
  <c r="H8627" i="1"/>
  <c r="H8628" i="1"/>
  <c r="H8629" i="1"/>
  <c r="H8630" i="1"/>
  <c r="H8631" i="1"/>
  <c r="H8632" i="1"/>
  <c r="H8633" i="1"/>
  <c r="H8634" i="1"/>
  <c r="H8635" i="1"/>
  <c r="H8636" i="1"/>
  <c r="H8637" i="1"/>
  <c r="H8638" i="1"/>
  <c r="H8639" i="1"/>
  <c r="H8640" i="1"/>
  <c r="H8641" i="1"/>
  <c r="H8642" i="1"/>
  <c r="H8643" i="1"/>
  <c r="H8644" i="1"/>
  <c r="H8645" i="1"/>
  <c r="H8646" i="1"/>
  <c r="H8647" i="1"/>
  <c r="H8648" i="1"/>
  <c r="H8649" i="1"/>
  <c r="H8650" i="1"/>
  <c r="H8651" i="1"/>
  <c r="H8652" i="1"/>
  <c r="H8653" i="1"/>
  <c r="H8654" i="1"/>
  <c r="H8655" i="1"/>
  <c r="H8656" i="1"/>
  <c r="H8657" i="1"/>
  <c r="H8658" i="1"/>
  <c r="H8659" i="1"/>
  <c r="H8660" i="1"/>
  <c r="H8661" i="1"/>
  <c r="H8662" i="1"/>
  <c r="H8663" i="1"/>
  <c r="H8664" i="1"/>
  <c r="H8665" i="1"/>
  <c r="H8666" i="1"/>
  <c r="H8667" i="1"/>
  <c r="H8668" i="1"/>
  <c r="H8669" i="1"/>
  <c r="H8670" i="1"/>
  <c r="H8671" i="1"/>
  <c r="H8672" i="1"/>
  <c r="H8673" i="1"/>
  <c r="H8674" i="1"/>
  <c r="H8675" i="1"/>
  <c r="H8676" i="1"/>
  <c r="H8677" i="1"/>
  <c r="H8678" i="1"/>
  <c r="H8679" i="1"/>
  <c r="H8680" i="1"/>
  <c r="H8681" i="1"/>
  <c r="H8682" i="1"/>
  <c r="H8683" i="1"/>
  <c r="H8684" i="1"/>
  <c r="H8685" i="1"/>
  <c r="H8686" i="1"/>
  <c r="H8687" i="1"/>
  <c r="H8688" i="1"/>
  <c r="H8689" i="1"/>
  <c r="H8690" i="1"/>
  <c r="H8691" i="1"/>
  <c r="H8692" i="1"/>
  <c r="H8693" i="1"/>
  <c r="H8694" i="1"/>
  <c r="H8695" i="1"/>
  <c r="H8696" i="1"/>
  <c r="H8697" i="1"/>
  <c r="H8698" i="1"/>
  <c r="H8699" i="1"/>
  <c r="H8700" i="1"/>
  <c r="H8701" i="1"/>
  <c r="H8702" i="1"/>
  <c r="H8703" i="1"/>
  <c r="H8704" i="1"/>
  <c r="H8705" i="1"/>
  <c r="H8706" i="1"/>
  <c r="H8707" i="1"/>
  <c r="H8708" i="1"/>
  <c r="H8709" i="1"/>
  <c r="H8710" i="1"/>
  <c r="H8711" i="1"/>
  <c r="H8712" i="1"/>
  <c r="H8713" i="1"/>
  <c r="H8714" i="1"/>
  <c r="H8715" i="1"/>
  <c r="H8716" i="1"/>
  <c r="H8717" i="1"/>
  <c r="H8718" i="1"/>
  <c r="H8719" i="1"/>
  <c r="H8720" i="1"/>
  <c r="H8721" i="1"/>
  <c r="H8722" i="1"/>
  <c r="H8723" i="1"/>
  <c r="H8724" i="1"/>
  <c r="H8725" i="1"/>
  <c r="H8726" i="1"/>
  <c r="H8727" i="1"/>
  <c r="H8728" i="1"/>
  <c r="H8729" i="1"/>
  <c r="H8730" i="1"/>
  <c r="H8731" i="1"/>
  <c r="H8732" i="1"/>
  <c r="H8733" i="1"/>
  <c r="H8734" i="1"/>
  <c r="H8735" i="1"/>
  <c r="H8736" i="1"/>
  <c r="H8737" i="1"/>
  <c r="H8738" i="1"/>
  <c r="H8739" i="1"/>
  <c r="H8740" i="1"/>
  <c r="H8741" i="1"/>
  <c r="H8742" i="1"/>
  <c r="H8743" i="1"/>
  <c r="H8744" i="1"/>
  <c r="H8745" i="1"/>
  <c r="H8746" i="1"/>
  <c r="H8747" i="1"/>
  <c r="H8748" i="1"/>
  <c r="H8749" i="1"/>
  <c r="H8750" i="1"/>
  <c r="H8751" i="1"/>
  <c r="H8752" i="1"/>
  <c r="H8753" i="1"/>
  <c r="H8754" i="1"/>
  <c r="H8755" i="1"/>
  <c r="H8756" i="1"/>
  <c r="H8757" i="1"/>
  <c r="H8758" i="1"/>
  <c r="H8759" i="1"/>
  <c r="H8760" i="1"/>
  <c r="H8761" i="1"/>
  <c r="H8762" i="1"/>
  <c r="H8763" i="1"/>
  <c r="H8764" i="1"/>
  <c r="H8765" i="1"/>
  <c r="H8766" i="1"/>
  <c r="H8767" i="1"/>
  <c r="H8768" i="1"/>
  <c r="H8769" i="1"/>
  <c r="H8770" i="1"/>
  <c r="H8771" i="1"/>
  <c r="H8772" i="1"/>
  <c r="H8773" i="1"/>
  <c r="H8774" i="1"/>
  <c r="H8775" i="1"/>
  <c r="H8776" i="1"/>
  <c r="H8777" i="1"/>
  <c r="H8778" i="1"/>
  <c r="H8779" i="1"/>
  <c r="H8780" i="1"/>
  <c r="H8781" i="1"/>
  <c r="H8782" i="1"/>
  <c r="H8783" i="1"/>
  <c r="H8784" i="1"/>
  <c r="H8785" i="1"/>
  <c r="H8786" i="1"/>
  <c r="H8787" i="1"/>
  <c r="H8788" i="1"/>
  <c r="H8789" i="1"/>
  <c r="H8790" i="1"/>
  <c r="H8791" i="1"/>
  <c r="H8792" i="1"/>
  <c r="H8793" i="1"/>
  <c r="H8794" i="1"/>
  <c r="H8795" i="1"/>
  <c r="H8796" i="1"/>
  <c r="H8797" i="1"/>
  <c r="H8798" i="1"/>
  <c r="H8799" i="1"/>
  <c r="H8800" i="1"/>
  <c r="H8801" i="1"/>
  <c r="H8802" i="1"/>
  <c r="H8803" i="1"/>
  <c r="H8804" i="1"/>
  <c r="H8805" i="1"/>
  <c r="H8806" i="1"/>
  <c r="H8807" i="1"/>
  <c r="H8808" i="1"/>
  <c r="H8809" i="1"/>
  <c r="H8810" i="1"/>
  <c r="H8811" i="1"/>
  <c r="H8812" i="1"/>
  <c r="H8813" i="1"/>
  <c r="H8814" i="1"/>
  <c r="H8815" i="1"/>
  <c r="H8816" i="1"/>
  <c r="H8817" i="1"/>
  <c r="H8818" i="1"/>
  <c r="H8819" i="1"/>
  <c r="H8820" i="1"/>
  <c r="H8821" i="1"/>
  <c r="H8822" i="1"/>
  <c r="H8823" i="1"/>
  <c r="H8824" i="1"/>
  <c r="H8825" i="1"/>
  <c r="H8826" i="1"/>
  <c r="H8827" i="1"/>
  <c r="H8828" i="1"/>
  <c r="H8829" i="1"/>
  <c r="H8830" i="1"/>
  <c r="H8831" i="1"/>
  <c r="H8832" i="1"/>
  <c r="H8833" i="1"/>
  <c r="H8834" i="1"/>
  <c r="H8835" i="1"/>
  <c r="H8836" i="1"/>
  <c r="H8837" i="1"/>
  <c r="H8838" i="1"/>
  <c r="H8839" i="1"/>
  <c r="H8840" i="1"/>
  <c r="H8841" i="1"/>
  <c r="H8842" i="1"/>
  <c r="H8843" i="1"/>
  <c r="H8844" i="1"/>
  <c r="H8845" i="1"/>
  <c r="H8846" i="1"/>
  <c r="H8847" i="1"/>
  <c r="H8848" i="1"/>
  <c r="H8849" i="1"/>
  <c r="H8850" i="1"/>
  <c r="H8851" i="1"/>
  <c r="H8852" i="1"/>
  <c r="H8853" i="1"/>
  <c r="H8854" i="1"/>
  <c r="H8855" i="1"/>
  <c r="H8856" i="1"/>
  <c r="H8857" i="1"/>
  <c r="H8858" i="1"/>
  <c r="H8859" i="1"/>
  <c r="H8860" i="1"/>
  <c r="H8861" i="1"/>
  <c r="H8862" i="1"/>
  <c r="H8863" i="1"/>
  <c r="H8864" i="1"/>
  <c r="H8865" i="1"/>
  <c r="H8866" i="1"/>
  <c r="H8867" i="1"/>
  <c r="H8868" i="1"/>
  <c r="H8869" i="1"/>
  <c r="H8870" i="1"/>
  <c r="H8871" i="1"/>
  <c r="H8872" i="1"/>
  <c r="H8873" i="1"/>
  <c r="H8874" i="1"/>
  <c r="H8875" i="1"/>
  <c r="H8876" i="1"/>
  <c r="H8877" i="1"/>
  <c r="H8878" i="1"/>
  <c r="H8879" i="1"/>
  <c r="H8880" i="1"/>
  <c r="H8881" i="1"/>
  <c r="H8882" i="1"/>
  <c r="H8883" i="1"/>
  <c r="H8884" i="1"/>
  <c r="H8885" i="1"/>
  <c r="H8886" i="1"/>
  <c r="H8887" i="1"/>
  <c r="H8888" i="1"/>
  <c r="H8889" i="1"/>
  <c r="H8890" i="1"/>
  <c r="H8891" i="1"/>
  <c r="H8892" i="1"/>
  <c r="H8893" i="1"/>
  <c r="H8894" i="1"/>
  <c r="H8895" i="1"/>
  <c r="H8896" i="1"/>
  <c r="H8897" i="1"/>
  <c r="H8898" i="1"/>
  <c r="H8899" i="1"/>
  <c r="H8900" i="1"/>
  <c r="H8901" i="1"/>
  <c r="H8902" i="1"/>
  <c r="H8903" i="1"/>
  <c r="H8904" i="1"/>
  <c r="H8905" i="1"/>
  <c r="H8906" i="1"/>
  <c r="H8907" i="1"/>
  <c r="H8908" i="1"/>
  <c r="H8909" i="1"/>
  <c r="H8910" i="1"/>
  <c r="H8911" i="1"/>
  <c r="H8912" i="1"/>
  <c r="H8913" i="1"/>
  <c r="H8914" i="1"/>
  <c r="H8915" i="1"/>
  <c r="H8916" i="1"/>
  <c r="H8917" i="1"/>
  <c r="H8918" i="1"/>
  <c r="H8919" i="1"/>
  <c r="H8920" i="1"/>
  <c r="H8921" i="1"/>
  <c r="H8922" i="1"/>
  <c r="H8923" i="1"/>
  <c r="H8924" i="1"/>
  <c r="H8925" i="1"/>
  <c r="H8926" i="1"/>
  <c r="H8927" i="1"/>
  <c r="H8928" i="1"/>
  <c r="H8929" i="1"/>
  <c r="H8930" i="1"/>
  <c r="H8931" i="1"/>
  <c r="H8932" i="1"/>
  <c r="H8933" i="1"/>
  <c r="H8934" i="1"/>
  <c r="H8935" i="1"/>
  <c r="H8936" i="1"/>
  <c r="H8937" i="1"/>
  <c r="H8938" i="1"/>
  <c r="H8939" i="1"/>
  <c r="H8940" i="1"/>
  <c r="H8941" i="1"/>
  <c r="H8942" i="1"/>
  <c r="H8943" i="1"/>
  <c r="H8944" i="1"/>
  <c r="H8945" i="1"/>
  <c r="H8946" i="1"/>
  <c r="H8947" i="1"/>
  <c r="H8948" i="1"/>
  <c r="H8949" i="1"/>
  <c r="H8950" i="1"/>
  <c r="H8951" i="1"/>
  <c r="H8952" i="1"/>
  <c r="H8953" i="1"/>
  <c r="H8954" i="1"/>
  <c r="H8955" i="1"/>
  <c r="H8956" i="1"/>
  <c r="H8957" i="1"/>
  <c r="H8958" i="1"/>
  <c r="H8959" i="1"/>
  <c r="H8960" i="1"/>
  <c r="H8961" i="1"/>
  <c r="H8962" i="1"/>
  <c r="H8963" i="1"/>
  <c r="H8964" i="1"/>
  <c r="H8965" i="1"/>
  <c r="H8966" i="1"/>
  <c r="H8967" i="1"/>
  <c r="H8968" i="1"/>
  <c r="H8969" i="1"/>
  <c r="H8970" i="1"/>
  <c r="H8971" i="1"/>
  <c r="H8972" i="1"/>
  <c r="H8973" i="1"/>
  <c r="H8974" i="1"/>
  <c r="H8975" i="1"/>
  <c r="H8976" i="1"/>
  <c r="H8977" i="1"/>
  <c r="H8978" i="1"/>
  <c r="H8979" i="1"/>
  <c r="H8980" i="1"/>
  <c r="H8981" i="1"/>
  <c r="H8982" i="1"/>
  <c r="H8983" i="1"/>
  <c r="H8984" i="1"/>
  <c r="H8985" i="1"/>
  <c r="H8986" i="1"/>
  <c r="H8987" i="1"/>
  <c r="H8988" i="1"/>
  <c r="H8989" i="1"/>
  <c r="H8990" i="1"/>
  <c r="H8991" i="1"/>
  <c r="H8992" i="1"/>
  <c r="H8993" i="1"/>
  <c r="H8994" i="1"/>
  <c r="H8995" i="1"/>
  <c r="H8996" i="1"/>
  <c r="H8997" i="1"/>
  <c r="H8998" i="1"/>
  <c r="H8999" i="1"/>
  <c r="H9000" i="1"/>
  <c r="H9001" i="1"/>
  <c r="H9002" i="1"/>
  <c r="H9003" i="1"/>
  <c r="H9004" i="1"/>
  <c r="H9005" i="1"/>
  <c r="H9006" i="1"/>
  <c r="H9007" i="1"/>
  <c r="H9008" i="1"/>
  <c r="H9009" i="1"/>
  <c r="H9010" i="1"/>
  <c r="H9011" i="1"/>
  <c r="H9012" i="1"/>
  <c r="H9013" i="1"/>
  <c r="H9014" i="1"/>
  <c r="H9015" i="1"/>
  <c r="H9016" i="1"/>
  <c r="H9017" i="1"/>
  <c r="H9018" i="1"/>
  <c r="H9019" i="1"/>
  <c r="H9020" i="1"/>
  <c r="H9021" i="1"/>
  <c r="H9022" i="1"/>
  <c r="H9023" i="1"/>
  <c r="H9024" i="1"/>
  <c r="H9025" i="1"/>
  <c r="H9026" i="1"/>
  <c r="H9027" i="1"/>
  <c r="H9028" i="1"/>
  <c r="H9029" i="1"/>
  <c r="H9030" i="1"/>
  <c r="H9031" i="1"/>
  <c r="H9032" i="1"/>
  <c r="H9033" i="1"/>
  <c r="H9034" i="1"/>
  <c r="H9035" i="1"/>
  <c r="H9036" i="1"/>
  <c r="H9037" i="1"/>
  <c r="H9038" i="1"/>
  <c r="H9039" i="1"/>
  <c r="H9040" i="1"/>
  <c r="H9041" i="1"/>
  <c r="H9042" i="1"/>
  <c r="H9043" i="1"/>
  <c r="H9044" i="1"/>
  <c r="H9045" i="1"/>
  <c r="H9046" i="1"/>
  <c r="H9047" i="1"/>
  <c r="H9048" i="1"/>
  <c r="H9049" i="1"/>
  <c r="H9050" i="1"/>
  <c r="H9051" i="1"/>
  <c r="H9052" i="1"/>
  <c r="H9053" i="1"/>
  <c r="H9054" i="1"/>
  <c r="H9055" i="1"/>
  <c r="H9056" i="1"/>
  <c r="H9057" i="1"/>
  <c r="H9058" i="1"/>
  <c r="H9059" i="1"/>
  <c r="H9060" i="1"/>
  <c r="H9061" i="1"/>
  <c r="H9062" i="1"/>
  <c r="H9063" i="1"/>
  <c r="H9064" i="1"/>
  <c r="H9065" i="1"/>
  <c r="H9066" i="1"/>
  <c r="H9067" i="1"/>
  <c r="H9068" i="1"/>
  <c r="H9069" i="1"/>
  <c r="H9070" i="1"/>
  <c r="H9071" i="1"/>
  <c r="H9072" i="1"/>
  <c r="H9073" i="1"/>
  <c r="H9074" i="1"/>
  <c r="H9075" i="1"/>
  <c r="H9076" i="1"/>
  <c r="H9077" i="1"/>
  <c r="H9078" i="1"/>
  <c r="H9079" i="1"/>
  <c r="H9080" i="1"/>
  <c r="H9081" i="1"/>
  <c r="H9082" i="1"/>
  <c r="H9083" i="1"/>
  <c r="H9084" i="1"/>
  <c r="H9085" i="1"/>
  <c r="H9086" i="1"/>
  <c r="H9087" i="1"/>
  <c r="H9088" i="1"/>
  <c r="H9089" i="1"/>
  <c r="H9090" i="1"/>
  <c r="H9091" i="1"/>
  <c r="H9092" i="1"/>
  <c r="H9093" i="1"/>
  <c r="H9094" i="1"/>
  <c r="H9095" i="1"/>
  <c r="H9096" i="1"/>
  <c r="H9097" i="1"/>
  <c r="H9098" i="1"/>
  <c r="H9099" i="1"/>
  <c r="H9100" i="1"/>
  <c r="H9101" i="1"/>
  <c r="H9102" i="1"/>
  <c r="H9103" i="1"/>
  <c r="H9104" i="1"/>
  <c r="H9105" i="1"/>
  <c r="H9106" i="1"/>
  <c r="H9107" i="1"/>
  <c r="H9108" i="1"/>
  <c r="H9109" i="1"/>
  <c r="H9110" i="1"/>
  <c r="H9111" i="1"/>
  <c r="H9112" i="1"/>
  <c r="H9113" i="1"/>
  <c r="H9114" i="1"/>
  <c r="H9115" i="1"/>
  <c r="H9116" i="1"/>
  <c r="H9117" i="1"/>
  <c r="H9118" i="1"/>
  <c r="H9119" i="1"/>
  <c r="H9120" i="1"/>
  <c r="H9121" i="1"/>
  <c r="H9122" i="1"/>
  <c r="H9123" i="1"/>
  <c r="H9124" i="1"/>
  <c r="H9125" i="1"/>
  <c r="H9126" i="1"/>
  <c r="H9127" i="1"/>
  <c r="H9128" i="1"/>
  <c r="H9129" i="1"/>
  <c r="H9130" i="1"/>
  <c r="H9131" i="1"/>
  <c r="H9132" i="1"/>
  <c r="H9133" i="1"/>
  <c r="H9134" i="1"/>
  <c r="H9135" i="1"/>
  <c r="H9136" i="1"/>
  <c r="H9137" i="1"/>
  <c r="H9138" i="1"/>
  <c r="H9139" i="1"/>
  <c r="H9140" i="1"/>
  <c r="H9141" i="1"/>
  <c r="H9142" i="1"/>
  <c r="H9143" i="1"/>
  <c r="H9144" i="1"/>
  <c r="H9145" i="1"/>
  <c r="H9146" i="1"/>
  <c r="H9147" i="1"/>
  <c r="H9148" i="1"/>
  <c r="H9149" i="1"/>
  <c r="H9150" i="1"/>
  <c r="H9151" i="1"/>
  <c r="H9152" i="1"/>
  <c r="H9153" i="1"/>
  <c r="H9154" i="1"/>
  <c r="H9155" i="1"/>
  <c r="H9156" i="1"/>
  <c r="H9157" i="1"/>
  <c r="H9158" i="1"/>
  <c r="H9159" i="1"/>
  <c r="H9160" i="1"/>
  <c r="H9161" i="1"/>
  <c r="H9162" i="1"/>
  <c r="H9163" i="1"/>
  <c r="H9164" i="1"/>
  <c r="H9165" i="1"/>
  <c r="H9166" i="1"/>
  <c r="H9167" i="1"/>
  <c r="H9168" i="1"/>
  <c r="H9169" i="1"/>
  <c r="H9170" i="1"/>
  <c r="H9171" i="1"/>
  <c r="H9172" i="1"/>
  <c r="H9173" i="1"/>
  <c r="H9174" i="1"/>
  <c r="H9175" i="1"/>
  <c r="H9176" i="1"/>
  <c r="H9177" i="1"/>
  <c r="H9178" i="1"/>
  <c r="H9179" i="1"/>
  <c r="H9180" i="1"/>
  <c r="H9181" i="1"/>
  <c r="H9182" i="1"/>
  <c r="H9183" i="1"/>
  <c r="H9184" i="1"/>
  <c r="H9185" i="1"/>
  <c r="H9186" i="1"/>
  <c r="H9187" i="1"/>
  <c r="H9188" i="1"/>
  <c r="H9189" i="1"/>
  <c r="H9190" i="1"/>
  <c r="H9191" i="1"/>
  <c r="H9192" i="1"/>
  <c r="H9193" i="1"/>
  <c r="H9194" i="1"/>
  <c r="H9195" i="1"/>
  <c r="H9196" i="1"/>
  <c r="H9197" i="1"/>
  <c r="H9198" i="1"/>
  <c r="H9199" i="1"/>
  <c r="H9200" i="1"/>
  <c r="H9201" i="1"/>
  <c r="H9202" i="1"/>
  <c r="H9203" i="1"/>
  <c r="H9204" i="1"/>
  <c r="H9205" i="1"/>
  <c r="H9206" i="1"/>
  <c r="H9207" i="1"/>
  <c r="H9208" i="1"/>
  <c r="H9209" i="1"/>
  <c r="H9210" i="1"/>
  <c r="H9211" i="1"/>
  <c r="H9212" i="1"/>
  <c r="H9213" i="1"/>
  <c r="H9214" i="1"/>
  <c r="H9215" i="1"/>
  <c r="H9216" i="1"/>
  <c r="H9217" i="1"/>
  <c r="H9218" i="1"/>
  <c r="H9219" i="1"/>
  <c r="H9220" i="1"/>
  <c r="H9221" i="1"/>
  <c r="H9222" i="1"/>
  <c r="H9223" i="1"/>
  <c r="H9224" i="1"/>
  <c r="H9225" i="1"/>
  <c r="H9226" i="1"/>
  <c r="H9227" i="1"/>
  <c r="H9228" i="1"/>
  <c r="H9229" i="1"/>
  <c r="H9230" i="1"/>
  <c r="H9231" i="1"/>
  <c r="H9232" i="1"/>
  <c r="H9233" i="1"/>
  <c r="H9234" i="1"/>
  <c r="H9235" i="1"/>
  <c r="H9236" i="1"/>
  <c r="H9237" i="1"/>
  <c r="H9238" i="1"/>
  <c r="H9239" i="1"/>
  <c r="H9240" i="1"/>
  <c r="H9241" i="1"/>
  <c r="H9242" i="1"/>
  <c r="H9243" i="1"/>
  <c r="H9244" i="1"/>
  <c r="H9245" i="1"/>
  <c r="H9246" i="1"/>
  <c r="H9247" i="1"/>
  <c r="H9248" i="1"/>
  <c r="H9249" i="1"/>
  <c r="H9250" i="1"/>
  <c r="H9251" i="1"/>
  <c r="H9252" i="1"/>
  <c r="H9253" i="1"/>
  <c r="H9254" i="1"/>
  <c r="H9255" i="1"/>
  <c r="H9256" i="1"/>
  <c r="H9257" i="1"/>
  <c r="H9258" i="1"/>
  <c r="H9259" i="1"/>
  <c r="H9260" i="1"/>
  <c r="H9261" i="1"/>
  <c r="H9262" i="1"/>
  <c r="H9263" i="1"/>
  <c r="H9264" i="1"/>
  <c r="H9265" i="1"/>
  <c r="H9266" i="1"/>
  <c r="H9267" i="1"/>
  <c r="H9268" i="1"/>
  <c r="H9269" i="1"/>
  <c r="H9270" i="1"/>
  <c r="H9271" i="1"/>
  <c r="H9272" i="1"/>
  <c r="H9273" i="1"/>
  <c r="H9274" i="1"/>
  <c r="H9275" i="1"/>
  <c r="H9276" i="1"/>
  <c r="H9277" i="1"/>
  <c r="H9278" i="1"/>
  <c r="H9279" i="1"/>
  <c r="H9280" i="1"/>
  <c r="H9281" i="1"/>
  <c r="H9282" i="1"/>
  <c r="H9283" i="1"/>
  <c r="H9284" i="1"/>
  <c r="H9285" i="1"/>
  <c r="H9286" i="1"/>
  <c r="H9287" i="1"/>
  <c r="H9288" i="1"/>
  <c r="H9289" i="1"/>
  <c r="H9290" i="1"/>
  <c r="H9291" i="1"/>
  <c r="H9292" i="1"/>
  <c r="H9293" i="1"/>
  <c r="H9294" i="1"/>
  <c r="H9295" i="1"/>
  <c r="H9296" i="1"/>
  <c r="H9297" i="1"/>
  <c r="H9298" i="1"/>
  <c r="H9299" i="1"/>
  <c r="H9300" i="1"/>
  <c r="H9301" i="1"/>
  <c r="H9302" i="1"/>
  <c r="H9303" i="1"/>
  <c r="H9304" i="1"/>
  <c r="H9305" i="1"/>
  <c r="H9306" i="1"/>
  <c r="H9307" i="1"/>
  <c r="H9308" i="1"/>
  <c r="H9309" i="1"/>
  <c r="H9310" i="1"/>
  <c r="H9311" i="1"/>
  <c r="H9312" i="1"/>
  <c r="H9313" i="1"/>
  <c r="H9314" i="1"/>
  <c r="H9315" i="1"/>
  <c r="H9316" i="1"/>
  <c r="H9317" i="1"/>
  <c r="H9318" i="1"/>
  <c r="H9319" i="1"/>
  <c r="H9320" i="1"/>
  <c r="H9321" i="1"/>
  <c r="H9322" i="1"/>
  <c r="H9323" i="1"/>
  <c r="H9324" i="1"/>
  <c r="H9325" i="1"/>
  <c r="H9326" i="1"/>
  <c r="H9327" i="1"/>
  <c r="H9328" i="1"/>
  <c r="H9329" i="1"/>
  <c r="H9330" i="1"/>
  <c r="H9331" i="1"/>
  <c r="H9332" i="1"/>
  <c r="H9333" i="1"/>
  <c r="H9334" i="1"/>
  <c r="H9335" i="1"/>
  <c r="H9336" i="1"/>
  <c r="H9337" i="1"/>
  <c r="H9338" i="1"/>
  <c r="H9339" i="1"/>
  <c r="H9340" i="1"/>
  <c r="H9341" i="1"/>
  <c r="H9342" i="1"/>
  <c r="H9343" i="1"/>
  <c r="H9344" i="1"/>
  <c r="H9345" i="1"/>
  <c r="H9346" i="1"/>
  <c r="H9347" i="1"/>
  <c r="H9348" i="1"/>
  <c r="H9349" i="1"/>
  <c r="H9350" i="1"/>
  <c r="H9351" i="1"/>
  <c r="H9352" i="1"/>
  <c r="H9353" i="1"/>
  <c r="H9354" i="1"/>
  <c r="H9355" i="1"/>
  <c r="H9356" i="1"/>
  <c r="H9357" i="1"/>
  <c r="H9358" i="1"/>
  <c r="H9359" i="1"/>
  <c r="H9360" i="1"/>
  <c r="H9361" i="1"/>
  <c r="H9362" i="1"/>
  <c r="H9363" i="1"/>
  <c r="H9364" i="1"/>
  <c r="H9365" i="1"/>
  <c r="H9366" i="1"/>
  <c r="H9367" i="1"/>
  <c r="H9368" i="1"/>
  <c r="H9369" i="1"/>
  <c r="H9370" i="1"/>
  <c r="H9371" i="1"/>
  <c r="H9372" i="1"/>
  <c r="H9373" i="1"/>
  <c r="H9374" i="1"/>
  <c r="H9375" i="1"/>
  <c r="H9376" i="1"/>
  <c r="H9377" i="1"/>
  <c r="H9378" i="1"/>
  <c r="H9379" i="1"/>
  <c r="H9380" i="1"/>
  <c r="H9381" i="1"/>
  <c r="H9382" i="1"/>
  <c r="H9383" i="1"/>
  <c r="H9384" i="1"/>
  <c r="H9385" i="1"/>
  <c r="H9386" i="1"/>
  <c r="H9387" i="1"/>
  <c r="H9388" i="1"/>
  <c r="H9389" i="1"/>
  <c r="H9390" i="1"/>
  <c r="H9391" i="1"/>
  <c r="H9392" i="1"/>
  <c r="H9393" i="1"/>
  <c r="H9394" i="1"/>
  <c r="H9395" i="1"/>
  <c r="H9396" i="1"/>
  <c r="H9397" i="1"/>
  <c r="H9398" i="1"/>
  <c r="H9399" i="1"/>
  <c r="H9400" i="1"/>
  <c r="H9401" i="1"/>
  <c r="H9402" i="1"/>
  <c r="H9403" i="1"/>
  <c r="H9404" i="1"/>
  <c r="H9405" i="1"/>
  <c r="H9406" i="1"/>
  <c r="H9407" i="1"/>
  <c r="H9408" i="1"/>
  <c r="H9409" i="1"/>
  <c r="H9410" i="1"/>
  <c r="H9411" i="1"/>
  <c r="H9412" i="1"/>
  <c r="H9413" i="1"/>
  <c r="H9414" i="1"/>
  <c r="H9415" i="1"/>
  <c r="H9416" i="1"/>
  <c r="H9417" i="1"/>
  <c r="H9418" i="1"/>
  <c r="H9419" i="1"/>
  <c r="H9420" i="1"/>
  <c r="H9421" i="1"/>
  <c r="H9422" i="1"/>
  <c r="H9423" i="1"/>
  <c r="H9424" i="1"/>
  <c r="H9425" i="1"/>
  <c r="H9426" i="1"/>
  <c r="H9427" i="1"/>
  <c r="H9428" i="1"/>
  <c r="H9429" i="1"/>
  <c r="H9430" i="1"/>
  <c r="H9431" i="1"/>
  <c r="H9432" i="1"/>
  <c r="H9433" i="1"/>
  <c r="H9434" i="1"/>
  <c r="H9435" i="1"/>
  <c r="H9436" i="1"/>
  <c r="H9437" i="1"/>
  <c r="H9438" i="1"/>
  <c r="H9439" i="1"/>
  <c r="H9440" i="1"/>
  <c r="H9441" i="1"/>
  <c r="H9442" i="1"/>
  <c r="H9443" i="1"/>
  <c r="H9444" i="1"/>
  <c r="H9445" i="1"/>
  <c r="H9446" i="1"/>
  <c r="H9447" i="1"/>
  <c r="H9448" i="1"/>
  <c r="H9449" i="1"/>
  <c r="H9450" i="1"/>
  <c r="H9451" i="1"/>
  <c r="H9452" i="1"/>
  <c r="H9453" i="1"/>
  <c r="H9454" i="1"/>
  <c r="H9455" i="1"/>
  <c r="H9456" i="1"/>
  <c r="H9457" i="1"/>
  <c r="H9458" i="1"/>
  <c r="H9459" i="1"/>
  <c r="H9460" i="1"/>
  <c r="H9461" i="1"/>
  <c r="H9462" i="1"/>
  <c r="H9463" i="1"/>
  <c r="H9464" i="1"/>
  <c r="H9465" i="1"/>
  <c r="H9466" i="1"/>
  <c r="H9467" i="1"/>
  <c r="H9468" i="1"/>
  <c r="H9469" i="1"/>
  <c r="H9470" i="1"/>
  <c r="H9471" i="1"/>
  <c r="H9472" i="1"/>
  <c r="H9473" i="1"/>
  <c r="H9474" i="1"/>
  <c r="H9475" i="1"/>
  <c r="H9476" i="1"/>
  <c r="H9477" i="1"/>
  <c r="H9478" i="1"/>
  <c r="H9479" i="1"/>
  <c r="H9480" i="1"/>
  <c r="H9481" i="1"/>
  <c r="H9482" i="1"/>
  <c r="H9483" i="1"/>
  <c r="H9484" i="1"/>
  <c r="H9485" i="1"/>
  <c r="H9486" i="1"/>
  <c r="H9487" i="1"/>
  <c r="H9488" i="1"/>
  <c r="H9489" i="1"/>
  <c r="H9490" i="1"/>
  <c r="H9491" i="1"/>
  <c r="H9492" i="1"/>
  <c r="H9493" i="1"/>
  <c r="H9494" i="1"/>
  <c r="H9495" i="1"/>
  <c r="H9496" i="1"/>
  <c r="H9497" i="1"/>
  <c r="H9498" i="1"/>
  <c r="H9499" i="1"/>
  <c r="H9500" i="1"/>
  <c r="H9501" i="1"/>
  <c r="H9502" i="1"/>
  <c r="H9503" i="1"/>
  <c r="H9504" i="1"/>
  <c r="H9505" i="1"/>
  <c r="H9506" i="1"/>
  <c r="H9507" i="1"/>
  <c r="H9508" i="1"/>
  <c r="H9509" i="1"/>
  <c r="H9510" i="1"/>
  <c r="H9511" i="1"/>
  <c r="H9512" i="1"/>
  <c r="H9513" i="1"/>
  <c r="H9514" i="1"/>
  <c r="H9515" i="1"/>
  <c r="H9516" i="1"/>
  <c r="H9517" i="1"/>
  <c r="H9518" i="1"/>
  <c r="H9519" i="1"/>
  <c r="H9520" i="1"/>
  <c r="H9521" i="1"/>
  <c r="H9522" i="1"/>
  <c r="H9523" i="1"/>
  <c r="H9524" i="1"/>
  <c r="H9525" i="1"/>
  <c r="H9526" i="1"/>
  <c r="H9527" i="1"/>
  <c r="H9528" i="1"/>
  <c r="H9529" i="1"/>
  <c r="H9530" i="1"/>
  <c r="H9531" i="1"/>
  <c r="H9532" i="1"/>
  <c r="H9533" i="1"/>
  <c r="H9534" i="1"/>
  <c r="H9535" i="1"/>
  <c r="H9536" i="1"/>
  <c r="H9537" i="1"/>
  <c r="H9538" i="1"/>
  <c r="H9539" i="1"/>
  <c r="H9540" i="1"/>
  <c r="H9541" i="1"/>
  <c r="H9542" i="1"/>
  <c r="H9543" i="1"/>
  <c r="H9544" i="1"/>
  <c r="H9545" i="1"/>
  <c r="H9546" i="1"/>
  <c r="H9547" i="1"/>
  <c r="H9548" i="1"/>
  <c r="H9549" i="1"/>
  <c r="H9550" i="1"/>
  <c r="H9551" i="1"/>
  <c r="H9552" i="1"/>
  <c r="H9553" i="1"/>
  <c r="H9554" i="1"/>
  <c r="H9555" i="1"/>
  <c r="H9556" i="1"/>
  <c r="H9557" i="1"/>
  <c r="H9558" i="1"/>
  <c r="H9559" i="1"/>
  <c r="H9560" i="1"/>
  <c r="H9561" i="1"/>
  <c r="H9562" i="1"/>
  <c r="H9563" i="1"/>
  <c r="H9564" i="1"/>
  <c r="H9565" i="1"/>
  <c r="H9566" i="1"/>
  <c r="H9567" i="1"/>
  <c r="H9568" i="1"/>
  <c r="H9569" i="1"/>
  <c r="H9570" i="1"/>
  <c r="H9571" i="1"/>
  <c r="H9572" i="1"/>
  <c r="H9573" i="1"/>
  <c r="H9574" i="1"/>
  <c r="H9575" i="1"/>
  <c r="H9576" i="1"/>
  <c r="H9577" i="1"/>
  <c r="H9578" i="1"/>
  <c r="H9579" i="1"/>
  <c r="H9580" i="1"/>
  <c r="H9581" i="1"/>
  <c r="H9582" i="1"/>
  <c r="H9583" i="1"/>
  <c r="H9584" i="1"/>
  <c r="H9585" i="1"/>
  <c r="H9586" i="1"/>
  <c r="H9587" i="1"/>
  <c r="H9588" i="1"/>
  <c r="H9589" i="1"/>
  <c r="H9590" i="1"/>
  <c r="H9591" i="1"/>
  <c r="H9592" i="1"/>
  <c r="H9593" i="1"/>
  <c r="H9594" i="1"/>
  <c r="H9595" i="1"/>
  <c r="H9596" i="1"/>
  <c r="H9597" i="1"/>
  <c r="H9598" i="1"/>
  <c r="H9599" i="1"/>
  <c r="H9600" i="1"/>
  <c r="H9601" i="1"/>
  <c r="H9602" i="1"/>
  <c r="H9603" i="1"/>
  <c r="H9604" i="1"/>
  <c r="H9605" i="1"/>
  <c r="H9606" i="1"/>
  <c r="H9607" i="1"/>
  <c r="H9608" i="1"/>
  <c r="H9609" i="1"/>
  <c r="H9610" i="1"/>
  <c r="H9611" i="1"/>
  <c r="H9612" i="1"/>
  <c r="H9613" i="1"/>
  <c r="H9614" i="1"/>
  <c r="H9615" i="1"/>
  <c r="H9616" i="1"/>
  <c r="H9617" i="1"/>
  <c r="H9618" i="1"/>
  <c r="H9619" i="1"/>
  <c r="H9620" i="1"/>
  <c r="H9621" i="1"/>
  <c r="H9622" i="1"/>
  <c r="H9623" i="1"/>
  <c r="H9624" i="1"/>
  <c r="H9625" i="1"/>
  <c r="H9626" i="1"/>
  <c r="H9627" i="1"/>
  <c r="H9628" i="1"/>
  <c r="H9629" i="1"/>
  <c r="H9630" i="1"/>
  <c r="H9631" i="1"/>
  <c r="H9632" i="1"/>
  <c r="H9633" i="1"/>
  <c r="H9634" i="1"/>
  <c r="H9635" i="1"/>
  <c r="H9636" i="1"/>
  <c r="H9637" i="1"/>
  <c r="H9638" i="1"/>
  <c r="H9639" i="1"/>
  <c r="H9640" i="1"/>
  <c r="H9641" i="1"/>
  <c r="H9642" i="1"/>
  <c r="H9643" i="1"/>
  <c r="H9644" i="1"/>
  <c r="H9645" i="1"/>
  <c r="H9646" i="1"/>
  <c r="H9647" i="1"/>
  <c r="H9648" i="1"/>
  <c r="H9649" i="1"/>
  <c r="H9650" i="1"/>
  <c r="H9651" i="1"/>
  <c r="H9652" i="1"/>
  <c r="H9653" i="1"/>
  <c r="H9654" i="1"/>
  <c r="H9655" i="1"/>
  <c r="H9656" i="1"/>
  <c r="H9657" i="1"/>
  <c r="H9658" i="1"/>
  <c r="H9659" i="1"/>
  <c r="H9660" i="1"/>
  <c r="H9661" i="1"/>
  <c r="H9662" i="1"/>
  <c r="H9663" i="1"/>
  <c r="H9664" i="1"/>
  <c r="H9665" i="1"/>
  <c r="H9666" i="1"/>
  <c r="H9667" i="1"/>
  <c r="H9668" i="1"/>
  <c r="H9669" i="1"/>
  <c r="H9670" i="1"/>
  <c r="H9671" i="1"/>
  <c r="H9672" i="1"/>
  <c r="H9673" i="1"/>
  <c r="H9674" i="1"/>
  <c r="H9675" i="1"/>
  <c r="H9676" i="1"/>
  <c r="H9677" i="1"/>
  <c r="H9678" i="1"/>
  <c r="H9679" i="1"/>
  <c r="H9680" i="1"/>
  <c r="H9681" i="1"/>
  <c r="H9682" i="1"/>
  <c r="H9683" i="1"/>
  <c r="H9684" i="1"/>
  <c r="H9685" i="1"/>
  <c r="H9686" i="1"/>
  <c r="H9687" i="1"/>
  <c r="H9688" i="1"/>
  <c r="H9689" i="1"/>
  <c r="H9690" i="1"/>
  <c r="H9691" i="1"/>
  <c r="H9692" i="1"/>
  <c r="H9693" i="1"/>
  <c r="H9694" i="1"/>
  <c r="H9695" i="1"/>
  <c r="H9696" i="1"/>
  <c r="H9697" i="1"/>
  <c r="H9698" i="1"/>
  <c r="H9699" i="1"/>
  <c r="H9700" i="1"/>
  <c r="H9701" i="1"/>
  <c r="H9702" i="1"/>
  <c r="H9703" i="1"/>
  <c r="H9704" i="1"/>
  <c r="H9705" i="1"/>
  <c r="H9706" i="1"/>
  <c r="H9707" i="1"/>
  <c r="H9708" i="1"/>
  <c r="H9709" i="1"/>
  <c r="H9710" i="1"/>
  <c r="H9711" i="1"/>
  <c r="H9712" i="1"/>
  <c r="H9713" i="1"/>
  <c r="H9714" i="1"/>
  <c r="H9715" i="1"/>
  <c r="H9716" i="1"/>
  <c r="H9717" i="1"/>
  <c r="H9718" i="1"/>
  <c r="H9719" i="1"/>
  <c r="H9720" i="1"/>
  <c r="H9721" i="1"/>
  <c r="H9722" i="1"/>
  <c r="H9723" i="1"/>
  <c r="H9724" i="1"/>
  <c r="H9725" i="1"/>
  <c r="H9726" i="1"/>
  <c r="H9727" i="1"/>
  <c r="H9728" i="1"/>
  <c r="H9729" i="1"/>
  <c r="H9730" i="1"/>
  <c r="H9731" i="1"/>
  <c r="H9732" i="1"/>
  <c r="H9733" i="1"/>
  <c r="H9734" i="1"/>
  <c r="H9735" i="1"/>
  <c r="H9736" i="1"/>
  <c r="H9737" i="1"/>
  <c r="H9738" i="1"/>
  <c r="H9739" i="1"/>
  <c r="H9740" i="1"/>
  <c r="H9741" i="1"/>
  <c r="H9742" i="1"/>
  <c r="H9743" i="1"/>
  <c r="H9744" i="1"/>
  <c r="H9745" i="1"/>
  <c r="H9746" i="1"/>
  <c r="H9747" i="1"/>
  <c r="H9748" i="1"/>
  <c r="H9749" i="1"/>
  <c r="H9750" i="1"/>
  <c r="H9751" i="1"/>
  <c r="H9752" i="1"/>
  <c r="H9753" i="1"/>
  <c r="H9754" i="1"/>
  <c r="H9755" i="1"/>
  <c r="H9756" i="1"/>
  <c r="H9757" i="1"/>
  <c r="H9758" i="1"/>
  <c r="H9759" i="1"/>
  <c r="H9760" i="1"/>
  <c r="H9761" i="1"/>
  <c r="H9762" i="1"/>
  <c r="H9763" i="1"/>
  <c r="H9764" i="1"/>
  <c r="H9765" i="1"/>
  <c r="H9766" i="1"/>
  <c r="H9767" i="1"/>
  <c r="H9768" i="1"/>
  <c r="H9769" i="1"/>
  <c r="H9770" i="1"/>
  <c r="H9771" i="1"/>
  <c r="H9772" i="1"/>
  <c r="H9773" i="1"/>
  <c r="H9774" i="1"/>
  <c r="H9775" i="1"/>
  <c r="H9776" i="1"/>
  <c r="H9777" i="1"/>
  <c r="H9778" i="1"/>
  <c r="H9779" i="1"/>
  <c r="H9780" i="1"/>
  <c r="H9781" i="1"/>
  <c r="H9782" i="1"/>
  <c r="H9783" i="1"/>
  <c r="H9784" i="1"/>
  <c r="H9785" i="1"/>
  <c r="H9786" i="1"/>
  <c r="H9787" i="1"/>
  <c r="H9788" i="1"/>
  <c r="H9789" i="1"/>
  <c r="H9790" i="1"/>
  <c r="H9791" i="1"/>
  <c r="H9792" i="1"/>
  <c r="H9793" i="1"/>
  <c r="H9794" i="1"/>
  <c r="H9795" i="1"/>
  <c r="H9796" i="1"/>
  <c r="H9797" i="1"/>
  <c r="H9798" i="1"/>
  <c r="H9799" i="1"/>
  <c r="H9800" i="1"/>
  <c r="H9801" i="1"/>
  <c r="H9802" i="1"/>
  <c r="H9803" i="1"/>
  <c r="H9804" i="1"/>
  <c r="H9805" i="1"/>
  <c r="H9806" i="1"/>
  <c r="H9807" i="1"/>
  <c r="H9808" i="1"/>
  <c r="H9809" i="1"/>
  <c r="H9810" i="1"/>
  <c r="H9811" i="1"/>
  <c r="H9812" i="1"/>
  <c r="H9813" i="1"/>
  <c r="H9814" i="1"/>
  <c r="H9815" i="1"/>
  <c r="H9816" i="1"/>
  <c r="H9817" i="1"/>
  <c r="H9818" i="1"/>
  <c r="H9819" i="1"/>
  <c r="H9820" i="1"/>
  <c r="H9821" i="1"/>
  <c r="H9822" i="1"/>
  <c r="H9823" i="1"/>
  <c r="H9824" i="1"/>
  <c r="H9825" i="1"/>
  <c r="H9826" i="1"/>
  <c r="H9827" i="1"/>
  <c r="H9828" i="1"/>
  <c r="H9829" i="1"/>
  <c r="H9830" i="1"/>
  <c r="H9831" i="1"/>
  <c r="H9832" i="1"/>
  <c r="H9833" i="1"/>
  <c r="H9834" i="1"/>
  <c r="H9835" i="1"/>
  <c r="H9836" i="1"/>
  <c r="H9837" i="1"/>
  <c r="H9838" i="1"/>
  <c r="H9839" i="1"/>
  <c r="H9840" i="1"/>
  <c r="H9841" i="1"/>
  <c r="H9842" i="1"/>
  <c r="H9843" i="1"/>
  <c r="H9844" i="1"/>
  <c r="H9845" i="1"/>
  <c r="H9846" i="1"/>
  <c r="H9847" i="1"/>
  <c r="H9848" i="1"/>
  <c r="H9849" i="1"/>
  <c r="H9850" i="1"/>
  <c r="H9851" i="1"/>
  <c r="H9852" i="1"/>
  <c r="H9853" i="1"/>
  <c r="H9854" i="1"/>
  <c r="H9855" i="1"/>
  <c r="H9856" i="1"/>
  <c r="H9857" i="1"/>
  <c r="H9858" i="1"/>
  <c r="H9859" i="1"/>
  <c r="H9860" i="1"/>
  <c r="H9861" i="1"/>
  <c r="H9862" i="1"/>
  <c r="H9863" i="1"/>
  <c r="H9864" i="1"/>
  <c r="H9865" i="1"/>
  <c r="H9866" i="1"/>
  <c r="H9867" i="1"/>
  <c r="H9868" i="1"/>
  <c r="H9869" i="1"/>
  <c r="H9870" i="1"/>
  <c r="H9871" i="1"/>
  <c r="H9872" i="1"/>
  <c r="H9873" i="1"/>
  <c r="H9874" i="1"/>
  <c r="H9875" i="1"/>
  <c r="H9876" i="1"/>
  <c r="H9877" i="1"/>
  <c r="H9878" i="1"/>
  <c r="H9879" i="1"/>
  <c r="H9880" i="1"/>
  <c r="H9881" i="1"/>
  <c r="H9882" i="1"/>
  <c r="H9883" i="1"/>
  <c r="H9884" i="1"/>
  <c r="H9885" i="1"/>
  <c r="H9886" i="1"/>
  <c r="H9887" i="1"/>
  <c r="H9888" i="1"/>
  <c r="H9889" i="1"/>
  <c r="H9890" i="1"/>
  <c r="H9891" i="1"/>
  <c r="H9892" i="1"/>
  <c r="H9893" i="1"/>
  <c r="H9894" i="1"/>
  <c r="H9895" i="1"/>
  <c r="H9896" i="1"/>
  <c r="H9897" i="1"/>
  <c r="H9898" i="1"/>
  <c r="H9899" i="1"/>
  <c r="H9900" i="1"/>
  <c r="H9901" i="1"/>
  <c r="H9902" i="1"/>
  <c r="H9903" i="1"/>
  <c r="H9904" i="1"/>
  <c r="H9905" i="1"/>
  <c r="H9906" i="1"/>
  <c r="H9907" i="1"/>
  <c r="H9908" i="1"/>
  <c r="H9909" i="1"/>
  <c r="H9910" i="1"/>
  <c r="H9911" i="1"/>
  <c r="H9912" i="1"/>
  <c r="H9913" i="1"/>
  <c r="H9914" i="1"/>
  <c r="H9915" i="1"/>
  <c r="H9916" i="1"/>
  <c r="H9917" i="1"/>
  <c r="H9918" i="1"/>
  <c r="H9919" i="1"/>
  <c r="H9920" i="1"/>
  <c r="H9921" i="1"/>
  <c r="H9922" i="1"/>
  <c r="H9923" i="1"/>
  <c r="H9924" i="1"/>
  <c r="H9925" i="1"/>
  <c r="H9926" i="1"/>
  <c r="H9927" i="1"/>
  <c r="H9928" i="1"/>
  <c r="H9929" i="1"/>
  <c r="H9930" i="1"/>
  <c r="H9931" i="1"/>
  <c r="H9932" i="1"/>
  <c r="H9933" i="1"/>
  <c r="H9934" i="1"/>
  <c r="H9935" i="1"/>
  <c r="H9936" i="1"/>
  <c r="H9937" i="1"/>
  <c r="H9938" i="1"/>
  <c r="H9939" i="1"/>
  <c r="H9940" i="1"/>
  <c r="H9941" i="1"/>
  <c r="H9942" i="1"/>
  <c r="H9943" i="1"/>
  <c r="H9944" i="1"/>
  <c r="H9945" i="1"/>
  <c r="H9946" i="1"/>
  <c r="H9947" i="1"/>
  <c r="H9948" i="1"/>
  <c r="H9949" i="1"/>
  <c r="H9950" i="1"/>
  <c r="H9951" i="1"/>
  <c r="H9952" i="1"/>
  <c r="H9953" i="1"/>
  <c r="H9954" i="1"/>
  <c r="H9955" i="1"/>
  <c r="H9956" i="1"/>
  <c r="H9957" i="1"/>
  <c r="H9958" i="1"/>
  <c r="H9959" i="1"/>
  <c r="H9960" i="1"/>
  <c r="H9961" i="1"/>
  <c r="H9962" i="1"/>
  <c r="H9963" i="1"/>
  <c r="H9964" i="1"/>
  <c r="H9965" i="1"/>
  <c r="H9966" i="1"/>
  <c r="H9967" i="1"/>
  <c r="H9968" i="1"/>
  <c r="H9969" i="1"/>
  <c r="H9970" i="1"/>
  <c r="H9971" i="1"/>
  <c r="H9972" i="1"/>
  <c r="H9973" i="1"/>
  <c r="H9974" i="1"/>
  <c r="H9975" i="1"/>
  <c r="H9976" i="1"/>
  <c r="H9977" i="1"/>
  <c r="H9978" i="1"/>
  <c r="H9979" i="1"/>
  <c r="H9980" i="1"/>
  <c r="H9981" i="1"/>
  <c r="H9982" i="1"/>
  <c r="H9983" i="1"/>
  <c r="H9984" i="1"/>
  <c r="H9985" i="1"/>
  <c r="H9986" i="1"/>
  <c r="H9987" i="1"/>
  <c r="H9988" i="1"/>
  <c r="H9989" i="1"/>
  <c r="H9990" i="1"/>
  <c r="H9991" i="1"/>
  <c r="H9992" i="1"/>
  <c r="H9993" i="1"/>
  <c r="H9994" i="1"/>
  <c r="H9995" i="1"/>
  <c r="H9996" i="1"/>
  <c r="H9997" i="1"/>
  <c r="H9998" i="1"/>
  <c r="H9999" i="1"/>
  <c r="H10000" i="1"/>
  <c r="H10001" i="1"/>
  <c r="H10002" i="1"/>
  <c r="H10003" i="1"/>
  <c r="H10004" i="1"/>
  <c r="H10005" i="1"/>
  <c r="H10006" i="1"/>
  <c r="H10007" i="1"/>
  <c r="H10008" i="1"/>
  <c r="H10009" i="1"/>
  <c r="H10010" i="1"/>
  <c r="H10011" i="1"/>
  <c r="H10012" i="1"/>
  <c r="H10013" i="1"/>
  <c r="H10014" i="1"/>
  <c r="H10015" i="1"/>
  <c r="H10016" i="1"/>
  <c r="H10017" i="1"/>
  <c r="H10018" i="1"/>
  <c r="H10019" i="1"/>
  <c r="H10020" i="1"/>
  <c r="H10021" i="1"/>
  <c r="H10022" i="1"/>
  <c r="H10023" i="1"/>
  <c r="H10024" i="1"/>
  <c r="H10025" i="1"/>
  <c r="H10026" i="1"/>
  <c r="H10027" i="1"/>
  <c r="H10028" i="1"/>
  <c r="H10029" i="1"/>
  <c r="H10030" i="1"/>
  <c r="H10031" i="1"/>
  <c r="H10032" i="1"/>
  <c r="H10033" i="1"/>
  <c r="H10034" i="1"/>
  <c r="H10035" i="1"/>
  <c r="H10036" i="1"/>
  <c r="H10037" i="1"/>
  <c r="H10038" i="1"/>
  <c r="H10039" i="1"/>
  <c r="H10040" i="1"/>
  <c r="H10041" i="1"/>
  <c r="H10042" i="1"/>
  <c r="H10043" i="1"/>
  <c r="H10044" i="1"/>
  <c r="H10045" i="1"/>
  <c r="H10046" i="1"/>
  <c r="H10047" i="1"/>
  <c r="H10048" i="1"/>
  <c r="H10049" i="1"/>
  <c r="H10050" i="1"/>
  <c r="H10051" i="1"/>
  <c r="H10052" i="1"/>
  <c r="H10053" i="1"/>
  <c r="H10054" i="1"/>
  <c r="H10055" i="1"/>
  <c r="H10056" i="1"/>
  <c r="H10057" i="1"/>
  <c r="H10058" i="1"/>
  <c r="H10059" i="1"/>
  <c r="H10060" i="1"/>
  <c r="H10061" i="1"/>
  <c r="H10062" i="1"/>
  <c r="H10063" i="1"/>
  <c r="H10064" i="1"/>
  <c r="H10065" i="1"/>
  <c r="H10066" i="1"/>
  <c r="H10067" i="1"/>
  <c r="H10068" i="1"/>
  <c r="H10069" i="1"/>
  <c r="H10070" i="1"/>
  <c r="H10071" i="1"/>
  <c r="H10072" i="1"/>
  <c r="H10073" i="1"/>
  <c r="H10074" i="1"/>
  <c r="H10075" i="1"/>
  <c r="H10076" i="1"/>
  <c r="H10077" i="1"/>
  <c r="H10078" i="1"/>
  <c r="H10079" i="1"/>
  <c r="H10080" i="1"/>
  <c r="H10081" i="1"/>
  <c r="H10082" i="1"/>
  <c r="H10083" i="1"/>
  <c r="H10084" i="1"/>
  <c r="H10085" i="1"/>
  <c r="H10086" i="1"/>
  <c r="H10087" i="1"/>
  <c r="H10088" i="1"/>
  <c r="H10089" i="1"/>
  <c r="H10090" i="1"/>
  <c r="H10091" i="1"/>
  <c r="H10092" i="1"/>
  <c r="H10093" i="1"/>
  <c r="H10094" i="1"/>
  <c r="H10095" i="1"/>
  <c r="H10096" i="1"/>
  <c r="H10097" i="1"/>
  <c r="H10098" i="1"/>
  <c r="H10099" i="1"/>
  <c r="H10100" i="1"/>
  <c r="H10101" i="1"/>
  <c r="H10102" i="1"/>
  <c r="H10103" i="1"/>
  <c r="H10104" i="1"/>
  <c r="H10105" i="1"/>
  <c r="H10106" i="1"/>
  <c r="H10107" i="1"/>
  <c r="H10108" i="1"/>
  <c r="H10109" i="1"/>
  <c r="H10110" i="1"/>
  <c r="H10111" i="1"/>
  <c r="H10112" i="1"/>
  <c r="H10113" i="1"/>
  <c r="H10114" i="1"/>
  <c r="H10115" i="1"/>
  <c r="H10116" i="1"/>
  <c r="H10117" i="1"/>
  <c r="H10118" i="1"/>
  <c r="H10119" i="1"/>
  <c r="H10120" i="1"/>
  <c r="H10121" i="1"/>
  <c r="H10122" i="1"/>
  <c r="H10123" i="1"/>
  <c r="H10124" i="1"/>
  <c r="H10125" i="1"/>
  <c r="H10126" i="1"/>
  <c r="H10127" i="1"/>
  <c r="H10128" i="1"/>
  <c r="H10129" i="1"/>
  <c r="H10130" i="1"/>
  <c r="H10131" i="1"/>
  <c r="H10132" i="1"/>
  <c r="H10133" i="1"/>
  <c r="H10134" i="1"/>
  <c r="H10135" i="1"/>
  <c r="H10136" i="1"/>
  <c r="H10137" i="1"/>
  <c r="H10138" i="1"/>
  <c r="H10139" i="1"/>
  <c r="H10140" i="1"/>
  <c r="H10141" i="1"/>
  <c r="H10142" i="1"/>
  <c r="H10143" i="1"/>
  <c r="H10144" i="1"/>
  <c r="H10145" i="1"/>
  <c r="H10146" i="1"/>
  <c r="H10147" i="1"/>
  <c r="H10148" i="1"/>
  <c r="H10149" i="1"/>
  <c r="H10150" i="1"/>
  <c r="H10151" i="1"/>
  <c r="H10152" i="1"/>
  <c r="H10153" i="1"/>
  <c r="H10154" i="1"/>
  <c r="H10155" i="1"/>
  <c r="H10156" i="1"/>
  <c r="H10157" i="1"/>
  <c r="H10158" i="1"/>
  <c r="H10159" i="1"/>
  <c r="H10160" i="1"/>
  <c r="H10161" i="1"/>
  <c r="H10162" i="1"/>
  <c r="H10163" i="1"/>
  <c r="H10164" i="1"/>
  <c r="H10165" i="1"/>
  <c r="H10166" i="1"/>
  <c r="H10167" i="1"/>
  <c r="H10168" i="1"/>
  <c r="H10169" i="1"/>
  <c r="H10170" i="1"/>
  <c r="H10171" i="1"/>
  <c r="H10172" i="1"/>
  <c r="H10173" i="1"/>
  <c r="H10174" i="1"/>
  <c r="H10175" i="1"/>
  <c r="H10176" i="1"/>
  <c r="H10177" i="1"/>
  <c r="H10178" i="1"/>
  <c r="H10179" i="1"/>
  <c r="H10180" i="1"/>
  <c r="H10181" i="1"/>
  <c r="H10182" i="1"/>
  <c r="H10183" i="1"/>
  <c r="H10184" i="1"/>
  <c r="H10185" i="1"/>
  <c r="H10186" i="1"/>
  <c r="H10187" i="1"/>
  <c r="H10188" i="1"/>
  <c r="H10189" i="1"/>
  <c r="H10190" i="1"/>
  <c r="H10191" i="1"/>
  <c r="H10192" i="1"/>
  <c r="H10193" i="1"/>
  <c r="H10194" i="1"/>
  <c r="H10195" i="1"/>
  <c r="H10196" i="1"/>
  <c r="H10197" i="1"/>
  <c r="H10198" i="1"/>
  <c r="H10199" i="1"/>
  <c r="H10200" i="1"/>
  <c r="H10201" i="1"/>
  <c r="H10202" i="1"/>
  <c r="H10203" i="1"/>
  <c r="H10204" i="1"/>
  <c r="H10205" i="1"/>
  <c r="H10206" i="1"/>
  <c r="H10207" i="1"/>
  <c r="H10208" i="1"/>
  <c r="H10209" i="1"/>
  <c r="H10210" i="1"/>
  <c r="H10211" i="1"/>
  <c r="H10212" i="1"/>
  <c r="H10213" i="1"/>
  <c r="H10214" i="1"/>
  <c r="H10215" i="1"/>
  <c r="H10216" i="1"/>
  <c r="H10217" i="1"/>
  <c r="H10218" i="1"/>
  <c r="H10219" i="1"/>
  <c r="H10220" i="1"/>
  <c r="H10221" i="1"/>
  <c r="H10222" i="1"/>
  <c r="H10223" i="1"/>
  <c r="H10224" i="1"/>
  <c r="H10225" i="1"/>
  <c r="H10226" i="1"/>
  <c r="H10227" i="1"/>
  <c r="H10228" i="1"/>
  <c r="H10229" i="1"/>
  <c r="H10230" i="1"/>
  <c r="H10231" i="1"/>
  <c r="H10232" i="1"/>
  <c r="H10233" i="1"/>
  <c r="H10234" i="1"/>
  <c r="H10235" i="1"/>
  <c r="H10236" i="1"/>
  <c r="H10237" i="1"/>
  <c r="H10238" i="1"/>
  <c r="H10239" i="1"/>
  <c r="H10240" i="1"/>
  <c r="H10241" i="1"/>
  <c r="H10242" i="1"/>
  <c r="H10243" i="1"/>
  <c r="H10244" i="1"/>
  <c r="H10245" i="1"/>
  <c r="H10246" i="1"/>
  <c r="H10247" i="1"/>
  <c r="H10248" i="1"/>
  <c r="H10249" i="1"/>
  <c r="H10250" i="1"/>
  <c r="H10251" i="1"/>
  <c r="H10252" i="1"/>
  <c r="H10253" i="1"/>
  <c r="H10254" i="1"/>
  <c r="H10255" i="1"/>
  <c r="H10256" i="1"/>
  <c r="H10257" i="1"/>
  <c r="H10258" i="1"/>
  <c r="H10259" i="1"/>
  <c r="H10260" i="1"/>
  <c r="H10261" i="1"/>
  <c r="H10262" i="1"/>
  <c r="H10263" i="1"/>
  <c r="H10264" i="1"/>
  <c r="H10265" i="1"/>
  <c r="H10266" i="1"/>
  <c r="H10267" i="1"/>
  <c r="H10268" i="1"/>
  <c r="H10269" i="1"/>
  <c r="H10270" i="1"/>
  <c r="H10271" i="1"/>
  <c r="H10272" i="1"/>
  <c r="H10273" i="1"/>
  <c r="H10274" i="1"/>
  <c r="H10275" i="1"/>
  <c r="H10276" i="1"/>
  <c r="H10277" i="1"/>
  <c r="H10278" i="1"/>
  <c r="H10279" i="1"/>
  <c r="H10280" i="1"/>
  <c r="H10281" i="1"/>
  <c r="H10282" i="1"/>
  <c r="H10283" i="1"/>
  <c r="H10284" i="1"/>
  <c r="H10285" i="1"/>
  <c r="H10286" i="1"/>
  <c r="H10287" i="1"/>
  <c r="H10288" i="1"/>
  <c r="H10289" i="1"/>
  <c r="H10290" i="1"/>
  <c r="H10291" i="1"/>
  <c r="H10292" i="1"/>
  <c r="H10293" i="1"/>
  <c r="H10294" i="1"/>
  <c r="H10295" i="1"/>
  <c r="H10296" i="1"/>
  <c r="H10297" i="1"/>
  <c r="H10298" i="1"/>
  <c r="H10299" i="1"/>
  <c r="H10300" i="1"/>
  <c r="H10301" i="1"/>
  <c r="H10302" i="1"/>
  <c r="H10303" i="1"/>
  <c r="H10304" i="1"/>
  <c r="H10305" i="1"/>
  <c r="H10306" i="1"/>
  <c r="H10307" i="1"/>
  <c r="H10308" i="1"/>
  <c r="H10309" i="1"/>
  <c r="H10310" i="1"/>
  <c r="H10311" i="1"/>
  <c r="H10312" i="1"/>
  <c r="H10313" i="1"/>
  <c r="H10314" i="1"/>
  <c r="H10315" i="1"/>
  <c r="H10316" i="1"/>
  <c r="H10317" i="1"/>
  <c r="H10318" i="1"/>
  <c r="H10319" i="1"/>
  <c r="H10320" i="1"/>
  <c r="H10321" i="1"/>
  <c r="H10322" i="1"/>
  <c r="H10323" i="1"/>
  <c r="H10324" i="1"/>
  <c r="H10325" i="1"/>
  <c r="H10326" i="1"/>
  <c r="H10327" i="1"/>
  <c r="H10328" i="1"/>
  <c r="H10329" i="1"/>
  <c r="H10330" i="1"/>
  <c r="H10331" i="1"/>
  <c r="H10332" i="1"/>
  <c r="H10333" i="1"/>
  <c r="H10334" i="1"/>
  <c r="H10335" i="1"/>
  <c r="H10336" i="1"/>
  <c r="H10337" i="1"/>
  <c r="H10338" i="1"/>
  <c r="H10339" i="1"/>
  <c r="H10340" i="1"/>
  <c r="H10341" i="1"/>
  <c r="H10342" i="1"/>
  <c r="H10343" i="1"/>
  <c r="H10344" i="1"/>
  <c r="H10345" i="1"/>
  <c r="H10346" i="1"/>
  <c r="H10347" i="1"/>
  <c r="H10348" i="1"/>
  <c r="H10349" i="1"/>
  <c r="H10350" i="1"/>
  <c r="H10351" i="1"/>
  <c r="H10352" i="1"/>
  <c r="H10353" i="1"/>
  <c r="H10354" i="1"/>
  <c r="H10355" i="1"/>
  <c r="H10356" i="1"/>
  <c r="H10357" i="1"/>
  <c r="H10358" i="1"/>
  <c r="H10359" i="1"/>
  <c r="H10360" i="1"/>
  <c r="H10361" i="1"/>
  <c r="H10362" i="1"/>
  <c r="H10363" i="1"/>
  <c r="H10364" i="1"/>
  <c r="H10365" i="1"/>
  <c r="H10366" i="1"/>
  <c r="H10367" i="1"/>
  <c r="H10368" i="1"/>
  <c r="H10369" i="1"/>
  <c r="H10370" i="1"/>
  <c r="H10371" i="1"/>
  <c r="H10372" i="1"/>
  <c r="H10373" i="1"/>
  <c r="H10374" i="1"/>
  <c r="H10375" i="1"/>
  <c r="H10376" i="1"/>
  <c r="H10377" i="1"/>
  <c r="H10378" i="1"/>
  <c r="H10379" i="1"/>
  <c r="H10380" i="1"/>
  <c r="H10381" i="1"/>
  <c r="H10382" i="1"/>
  <c r="H10383" i="1"/>
  <c r="H10384" i="1"/>
  <c r="H10385" i="1"/>
  <c r="H10386" i="1"/>
  <c r="H10387" i="1"/>
  <c r="H10388" i="1"/>
  <c r="H10389" i="1"/>
  <c r="H10390" i="1"/>
  <c r="H10391" i="1"/>
  <c r="H10392" i="1"/>
  <c r="H10393" i="1"/>
  <c r="H10394" i="1"/>
  <c r="H10395" i="1"/>
  <c r="H10396" i="1"/>
  <c r="H10397" i="1"/>
  <c r="H10398" i="1"/>
  <c r="H10399" i="1"/>
  <c r="H10400" i="1"/>
  <c r="H10401" i="1"/>
  <c r="H10402" i="1"/>
  <c r="H10403" i="1"/>
  <c r="H10404" i="1"/>
  <c r="H10405" i="1"/>
  <c r="H10406" i="1"/>
  <c r="H10407" i="1"/>
  <c r="H10408" i="1"/>
  <c r="H10409" i="1"/>
  <c r="H10410" i="1"/>
  <c r="H10411" i="1"/>
  <c r="H10412" i="1"/>
  <c r="H10413" i="1"/>
  <c r="H10414" i="1"/>
  <c r="H10415" i="1"/>
  <c r="H10416" i="1"/>
  <c r="H10417" i="1"/>
  <c r="H10418" i="1"/>
  <c r="H10419" i="1"/>
  <c r="H10420" i="1"/>
  <c r="H10421" i="1"/>
  <c r="H10422" i="1"/>
  <c r="H10423" i="1"/>
  <c r="H10424" i="1"/>
  <c r="H10425" i="1"/>
  <c r="H10426" i="1"/>
  <c r="H10427" i="1"/>
  <c r="H10428" i="1"/>
  <c r="H10429" i="1"/>
  <c r="H10430" i="1"/>
  <c r="H10431" i="1"/>
  <c r="H10432" i="1"/>
  <c r="H10433" i="1"/>
  <c r="H10434" i="1"/>
  <c r="H10435" i="1"/>
  <c r="H10436" i="1"/>
  <c r="H10437" i="1"/>
  <c r="H10438" i="1"/>
  <c r="H10439" i="1"/>
  <c r="H10440" i="1"/>
  <c r="H10441" i="1"/>
  <c r="H10442" i="1"/>
  <c r="H10443" i="1"/>
  <c r="H10444" i="1"/>
  <c r="H10445" i="1"/>
  <c r="H10446" i="1"/>
  <c r="H10447" i="1"/>
  <c r="H10448" i="1"/>
  <c r="H10449" i="1"/>
  <c r="H10450" i="1"/>
  <c r="H10451" i="1"/>
  <c r="H10452" i="1"/>
  <c r="H10453" i="1"/>
  <c r="H10454" i="1"/>
  <c r="H10455" i="1"/>
  <c r="H10456" i="1"/>
  <c r="H10457" i="1"/>
  <c r="H10458" i="1"/>
  <c r="H10459" i="1"/>
  <c r="H10460" i="1"/>
  <c r="H10461" i="1"/>
  <c r="H10462" i="1"/>
  <c r="H10463" i="1"/>
  <c r="H10464" i="1"/>
  <c r="H10465" i="1"/>
  <c r="H10466" i="1"/>
  <c r="H10467" i="1"/>
  <c r="H10468" i="1"/>
  <c r="H10469" i="1"/>
  <c r="H10470" i="1"/>
  <c r="H10471" i="1"/>
  <c r="H10472" i="1"/>
  <c r="H10473" i="1"/>
  <c r="H10474" i="1"/>
  <c r="H10475" i="1"/>
  <c r="H10476" i="1"/>
  <c r="H10477" i="1"/>
  <c r="H10478" i="1"/>
  <c r="H10479" i="1"/>
  <c r="H10480" i="1"/>
  <c r="H10481" i="1"/>
  <c r="H10482" i="1"/>
  <c r="H10483" i="1"/>
  <c r="H10484" i="1"/>
  <c r="H10485" i="1"/>
  <c r="H10486" i="1"/>
  <c r="H10487" i="1"/>
  <c r="H10488" i="1"/>
  <c r="H10489" i="1"/>
  <c r="H10490" i="1"/>
  <c r="H10491" i="1"/>
  <c r="H10492" i="1"/>
  <c r="H10493" i="1"/>
  <c r="H10494" i="1"/>
  <c r="H10495" i="1"/>
  <c r="H10496" i="1"/>
  <c r="H10497" i="1"/>
  <c r="H10498" i="1"/>
  <c r="H10499" i="1"/>
  <c r="H10500" i="1"/>
  <c r="H10501" i="1"/>
  <c r="H10502" i="1"/>
  <c r="H10503" i="1"/>
  <c r="H10504" i="1"/>
  <c r="H10505" i="1"/>
  <c r="H10506" i="1"/>
  <c r="H10507" i="1"/>
  <c r="H10508" i="1"/>
  <c r="H10509" i="1"/>
  <c r="H10510" i="1"/>
  <c r="H10511" i="1"/>
  <c r="H10512" i="1"/>
  <c r="H10513" i="1"/>
  <c r="H10514" i="1"/>
  <c r="H10515" i="1"/>
  <c r="H10516" i="1"/>
  <c r="H10517" i="1"/>
  <c r="H10518" i="1"/>
  <c r="H10519" i="1"/>
  <c r="H10520" i="1"/>
  <c r="H10521" i="1"/>
  <c r="H10522" i="1"/>
  <c r="H10523" i="1"/>
  <c r="H10524" i="1"/>
  <c r="H10525" i="1"/>
  <c r="H10526" i="1"/>
  <c r="H10527" i="1"/>
  <c r="H10528" i="1"/>
  <c r="H10529" i="1"/>
  <c r="H10530" i="1"/>
  <c r="H10531" i="1"/>
  <c r="H10532" i="1"/>
  <c r="H10533" i="1"/>
  <c r="H10534" i="1"/>
  <c r="H10535" i="1"/>
  <c r="H10536" i="1"/>
  <c r="H10537" i="1"/>
  <c r="H10538" i="1"/>
  <c r="H10539" i="1"/>
  <c r="H10540" i="1"/>
  <c r="H10541" i="1"/>
  <c r="H10542" i="1"/>
  <c r="H10543" i="1"/>
  <c r="H10544" i="1"/>
  <c r="H10545" i="1"/>
  <c r="H10546" i="1"/>
  <c r="H10547" i="1"/>
  <c r="H10548" i="1"/>
  <c r="H10549" i="1"/>
  <c r="H10550" i="1"/>
  <c r="H10551" i="1"/>
  <c r="H10552" i="1"/>
  <c r="H10553" i="1"/>
  <c r="H10554" i="1"/>
  <c r="H10555" i="1"/>
  <c r="H10556" i="1"/>
  <c r="H10557" i="1"/>
  <c r="H10558" i="1"/>
  <c r="H10559" i="1"/>
  <c r="H10560" i="1"/>
  <c r="H10561" i="1"/>
  <c r="H10562" i="1"/>
  <c r="H10563" i="1"/>
  <c r="H10564" i="1"/>
  <c r="H10565" i="1"/>
  <c r="H10566" i="1"/>
  <c r="H10567" i="1"/>
  <c r="H10568" i="1"/>
  <c r="H10569" i="1"/>
  <c r="H10570" i="1"/>
  <c r="H10571" i="1"/>
  <c r="H10572" i="1"/>
  <c r="H10573" i="1"/>
  <c r="H10574" i="1"/>
  <c r="H10575" i="1"/>
  <c r="H10576" i="1"/>
  <c r="H10577" i="1"/>
  <c r="H10578" i="1"/>
  <c r="H10579" i="1"/>
  <c r="H10580" i="1"/>
  <c r="H10581" i="1"/>
  <c r="H10582" i="1"/>
  <c r="H10583" i="1"/>
  <c r="H10584" i="1"/>
  <c r="H10585" i="1"/>
  <c r="H10586" i="1"/>
  <c r="H10587" i="1"/>
  <c r="H10588" i="1"/>
  <c r="H10589" i="1"/>
  <c r="H10590" i="1"/>
  <c r="H10591" i="1"/>
  <c r="H10592" i="1"/>
  <c r="H10593" i="1"/>
  <c r="H10594" i="1"/>
  <c r="H10595" i="1"/>
  <c r="H10596" i="1"/>
  <c r="H10597" i="1"/>
  <c r="H10598" i="1"/>
  <c r="H10599" i="1"/>
  <c r="H10600" i="1"/>
  <c r="H10601" i="1"/>
  <c r="H10602" i="1"/>
  <c r="H10603" i="1"/>
  <c r="H10604" i="1"/>
  <c r="H10605" i="1"/>
  <c r="H10606" i="1"/>
  <c r="H10607" i="1"/>
  <c r="H10608" i="1"/>
  <c r="H10609" i="1"/>
  <c r="H10610" i="1"/>
  <c r="H10611" i="1"/>
  <c r="H10612" i="1"/>
  <c r="H10613" i="1"/>
  <c r="H10614" i="1"/>
  <c r="H10615" i="1"/>
  <c r="H10616" i="1"/>
  <c r="H10617" i="1"/>
  <c r="H10618" i="1"/>
  <c r="H10619" i="1"/>
  <c r="H10620" i="1"/>
  <c r="H10621" i="1"/>
  <c r="H10622" i="1"/>
  <c r="H10623" i="1"/>
  <c r="H10624" i="1"/>
  <c r="H10625" i="1"/>
  <c r="H10626" i="1"/>
  <c r="H10627" i="1"/>
  <c r="H10628" i="1"/>
  <c r="H10629" i="1"/>
  <c r="H10630" i="1"/>
  <c r="H10631" i="1"/>
  <c r="H10632" i="1"/>
  <c r="H10633" i="1"/>
  <c r="H10634" i="1"/>
  <c r="H10635" i="1"/>
  <c r="H10636" i="1"/>
  <c r="H10637" i="1"/>
  <c r="H10638" i="1"/>
  <c r="H10639" i="1"/>
  <c r="H10640" i="1"/>
  <c r="H10641" i="1"/>
  <c r="H10642" i="1"/>
  <c r="H10643" i="1"/>
  <c r="H10644" i="1"/>
  <c r="H10645" i="1"/>
  <c r="H10646" i="1"/>
  <c r="H10647" i="1"/>
  <c r="H10648" i="1"/>
  <c r="H10649" i="1"/>
  <c r="H10650" i="1"/>
  <c r="H10651" i="1"/>
  <c r="H10652" i="1"/>
  <c r="H10653" i="1"/>
  <c r="H10654" i="1"/>
  <c r="H10655" i="1"/>
  <c r="H10656" i="1"/>
  <c r="H10657" i="1"/>
  <c r="H10658" i="1"/>
  <c r="H10659" i="1"/>
  <c r="H10660" i="1"/>
  <c r="H10661" i="1"/>
  <c r="H10662" i="1"/>
  <c r="H10663" i="1"/>
  <c r="H10664" i="1"/>
  <c r="H10665" i="1"/>
  <c r="H10666" i="1"/>
  <c r="H10667" i="1"/>
  <c r="H10668" i="1"/>
  <c r="H10669" i="1"/>
  <c r="H10670" i="1"/>
  <c r="H10671" i="1"/>
  <c r="H10672" i="1"/>
  <c r="H10673" i="1"/>
  <c r="H10674" i="1"/>
  <c r="H10675" i="1"/>
  <c r="H10676" i="1"/>
  <c r="H10677" i="1"/>
  <c r="H10678" i="1"/>
  <c r="H10679" i="1"/>
  <c r="H10680" i="1"/>
  <c r="H10681" i="1"/>
  <c r="H10682" i="1"/>
  <c r="H10683" i="1"/>
  <c r="H10684" i="1"/>
  <c r="H10685" i="1"/>
  <c r="H10686" i="1"/>
  <c r="H10687" i="1"/>
  <c r="H10688" i="1"/>
  <c r="H10689" i="1"/>
  <c r="H10690" i="1"/>
  <c r="H10691" i="1"/>
  <c r="H10692" i="1"/>
  <c r="H10693" i="1"/>
  <c r="H10694" i="1"/>
  <c r="H10695" i="1"/>
  <c r="H10696" i="1"/>
  <c r="H10697" i="1"/>
  <c r="H10698" i="1"/>
  <c r="H10699" i="1"/>
  <c r="H10700" i="1"/>
  <c r="H10701" i="1"/>
  <c r="H10702" i="1"/>
  <c r="H10703" i="1"/>
  <c r="H10704" i="1"/>
  <c r="H10705" i="1"/>
  <c r="H10706" i="1"/>
  <c r="H10707" i="1"/>
  <c r="H10708" i="1"/>
  <c r="H10709" i="1"/>
  <c r="H10710" i="1"/>
  <c r="H10711" i="1"/>
  <c r="H10712" i="1"/>
  <c r="H10713" i="1"/>
  <c r="H10714" i="1"/>
  <c r="H10715" i="1"/>
  <c r="H10716" i="1"/>
  <c r="H10717" i="1"/>
  <c r="H10718" i="1"/>
  <c r="H10719" i="1"/>
  <c r="H10720" i="1"/>
  <c r="H10721" i="1"/>
  <c r="H10722" i="1"/>
  <c r="H10723" i="1"/>
  <c r="H10724" i="1"/>
  <c r="H10725" i="1"/>
  <c r="H10726" i="1"/>
  <c r="H10727" i="1"/>
  <c r="H10728" i="1"/>
  <c r="H10729" i="1"/>
  <c r="H10730" i="1"/>
  <c r="H10731" i="1"/>
  <c r="H10732" i="1"/>
  <c r="H10733" i="1"/>
  <c r="H10734" i="1"/>
  <c r="H10735" i="1"/>
  <c r="H10736" i="1"/>
  <c r="H10737" i="1"/>
  <c r="H10738" i="1"/>
  <c r="H10739" i="1"/>
  <c r="H10740" i="1"/>
  <c r="H10741" i="1"/>
  <c r="H10742" i="1"/>
  <c r="H10743" i="1"/>
  <c r="H10744" i="1"/>
  <c r="H10745" i="1"/>
  <c r="H10746" i="1"/>
  <c r="H10747" i="1"/>
  <c r="H10748" i="1"/>
  <c r="H10749" i="1"/>
  <c r="H10750" i="1"/>
  <c r="H10751" i="1"/>
  <c r="H10752" i="1"/>
  <c r="H10753" i="1"/>
  <c r="H10754" i="1"/>
  <c r="H10755" i="1"/>
  <c r="H10756" i="1"/>
  <c r="H10757" i="1"/>
  <c r="H10758" i="1"/>
  <c r="H10759" i="1"/>
  <c r="H10760" i="1"/>
  <c r="H10761" i="1"/>
  <c r="H10762" i="1"/>
  <c r="H10763" i="1"/>
  <c r="H10764" i="1"/>
  <c r="H10765" i="1"/>
  <c r="H10766" i="1"/>
  <c r="H10767" i="1"/>
  <c r="H10768" i="1"/>
  <c r="H10769" i="1"/>
  <c r="H10770" i="1"/>
  <c r="H10771" i="1"/>
  <c r="H10772" i="1"/>
  <c r="H10773" i="1"/>
  <c r="H10774" i="1"/>
  <c r="H10775" i="1"/>
  <c r="H10776" i="1"/>
  <c r="H10777" i="1"/>
  <c r="H10778" i="1"/>
  <c r="H10779" i="1"/>
  <c r="H10780" i="1"/>
  <c r="H10781" i="1"/>
  <c r="H10782" i="1"/>
  <c r="H10783" i="1"/>
  <c r="H10784" i="1"/>
  <c r="H10785" i="1"/>
  <c r="H10786" i="1"/>
  <c r="H10787" i="1"/>
  <c r="H10788" i="1"/>
  <c r="H10789" i="1"/>
  <c r="H10790" i="1"/>
  <c r="H10791" i="1"/>
  <c r="H10792" i="1"/>
  <c r="H10793" i="1"/>
  <c r="H10794" i="1"/>
  <c r="H10795" i="1"/>
  <c r="H10796" i="1"/>
  <c r="H10797" i="1"/>
  <c r="H10798" i="1"/>
  <c r="H10799" i="1"/>
  <c r="H10800" i="1"/>
  <c r="H10801" i="1"/>
  <c r="H10802" i="1"/>
  <c r="H10803" i="1"/>
  <c r="H10804" i="1"/>
  <c r="H10805" i="1"/>
  <c r="H10806" i="1"/>
  <c r="H10807" i="1"/>
  <c r="H10808" i="1"/>
  <c r="H10809" i="1"/>
  <c r="H10810" i="1"/>
  <c r="H10811" i="1"/>
  <c r="H10812" i="1"/>
  <c r="H10813" i="1"/>
  <c r="H10814" i="1"/>
  <c r="H10815" i="1"/>
  <c r="H10816" i="1"/>
  <c r="H10817" i="1"/>
  <c r="H10818" i="1"/>
  <c r="H10819" i="1"/>
  <c r="H10820" i="1"/>
  <c r="H10821" i="1"/>
  <c r="H10822" i="1"/>
  <c r="H10823" i="1"/>
  <c r="H10824" i="1"/>
  <c r="H10825" i="1"/>
  <c r="H10826" i="1"/>
  <c r="H10827" i="1"/>
  <c r="H10828" i="1"/>
  <c r="H10829" i="1"/>
  <c r="H10830" i="1"/>
  <c r="H10831" i="1"/>
  <c r="H10832" i="1"/>
  <c r="H10833" i="1"/>
  <c r="H10834" i="1"/>
  <c r="H10835" i="1"/>
  <c r="H10836" i="1"/>
  <c r="H10837" i="1"/>
  <c r="H10838" i="1"/>
  <c r="H10839" i="1"/>
  <c r="H10840" i="1"/>
  <c r="H10841" i="1"/>
  <c r="H10842" i="1"/>
  <c r="H10843" i="1"/>
  <c r="H10844" i="1"/>
  <c r="H10845" i="1"/>
  <c r="H10846" i="1"/>
  <c r="H10847" i="1"/>
  <c r="H10848" i="1"/>
  <c r="H10849" i="1"/>
  <c r="H10850" i="1"/>
  <c r="H10851" i="1"/>
  <c r="H10852" i="1"/>
  <c r="H10853" i="1"/>
  <c r="H10854" i="1"/>
  <c r="H10855" i="1"/>
  <c r="H10856" i="1"/>
  <c r="H10857" i="1"/>
  <c r="H10858" i="1"/>
  <c r="H10859" i="1"/>
  <c r="H10860" i="1"/>
  <c r="H10861" i="1"/>
  <c r="H10862" i="1"/>
  <c r="H10863" i="1"/>
  <c r="H10864" i="1"/>
  <c r="H10865" i="1"/>
  <c r="H10866" i="1"/>
  <c r="H10867" i="1"/>
  <c r="H10868" i="1"/>
  <c r="H10869" i="1"/>
  <c r="H10870" i="1"/>
  <c r="H10871" i="1"/>
  <c r="H10872" i="1"/>
  <c r="H10873" i="1"/>
  <c r="H10874" i="1"/>
  <c r="H10875" i="1"/>
  <c r="H10876" i="1"/>
  <c r="H10877" i="1"/>
  <c r="H10878" i="1"/>
  <c r="H10879" i="1"/>
  <c r="H10880" i="1"/>
  <c r="H10881" i="1"/>
  <c r="H10882" i="1"/>
  <c r="H10883" i="1"/>
  <c r="H10884" i="1"/>
  <c r="H10885" i="1"/>
  <c r="H10886" i="1"/>
  <c r="H10887" i="1"/>
  <c r="H10888" i="1"/>
  <c r="H10889" i="1"/>
  <c r="H10890" i="1"/>
</calcChain>
</file>

<file path=xl/sharedStrings.xml><?xml version="1.0" encoding="utf-8"?>
<sst xmlns="http://schemas.openxmlformats.org/spreadsheetml/2006/main" count="55524" uniqueCount="12856">
  <si>
    <t>Order ID</t>
  </si>
  <si>
    <t>Product ID</t>
  </si>
  <si>
    <t>Location ID</t>
  </si>
  <si>
    <t>Sales Person ID</t>
  </si>
  <si>
    <t>Customer ID</t>
  </si>
  <si>
    <t>Purchase Date</t>
  </si>
  <si>
    <t>Quantity</t>
  </si>
  <si>
    <t>AX10008</t>
  </si>
  <si>
    <t>ENX2076</t>
  </si>
  <si>
    <t>A157</t>
  </si>
  <si>
    <t>EMP1015</t>
  </si>
  <si>
    <t>C1121</t>
  </si>
  <si>
    <t>AX10013</t>
  </si>
  <si>
    <t>ENX2087</t>
  </si>
  <si>
    <t>A160</t>
  </si>
  <si>
    <t>EMP1020</t>
  </si>
  <si>
    <t>C1461</t>
  </si>
  <si>
    <t>AX10015</t>
  </si>
  <si>
    <t>ENX2037</t>
  </si>
  <si>
    <t>A103</t>
  </si>
  <si>
    <t>EMP1010</t>
  </si>
  <si>
    <t>C1510</t>
  </si>
  <si>
    <t>AX10016</t>
  </si>
  <si>
    <t>ENX2097</t>
  </si>
  <si>
    <t>A130</t>
  </si>
  <si>
    <t>EMP1023</t>
  </si>
  <si>
    <t>C1133</t>
  </si>
  <si>
    <t>AX10018</t>
  </si>
  <si>
    <t>ENX2005</t>
  </si>
  <si>
    <t>A158</t>
  </si>
  <si>
    <t>EMP1037</t>
  </si>
  <si>
    <t>C1240</t>
  </si>
  <si>
    <t>AX10020</t>
  </si>
  <si>
    <t>ENX2036</t>
  </si>
  <si>
    <t>A127</t>
  </si>
  <si>
    <t>EMP1013</t>
  </si>
  <si>
    <t>C1155</t>
  </si>
  <si>
    <t>AX10030</t>
  </si>
  <si>
    <t>ENX2028</t>
  </si>
  <si>
    <t>A138</t>
  </si>
  <si>
    <t>EMP1017</t>
  </si>
  <si>
    <t>C1495</t>
  </si>
  <si>
    <t>AX10039</t>
  </si>
  <si>
    <t>ENX2024</t>
  </si>
  <si>
    <t>A134</t>
  </si>
  <si>
    <t>C1448</t>
  </si>
  <si>
    <t>AX10041</t>
  </si>
  <si>
    <t>ENX2010</t>
  </si>
  <si>
    <t>A146</t>
  </si>
  <si>
    <t>EMP1022</t>
  </si>
  <si>
    <t>C1562</t>
  </si>
  <si>
    <t>AX10047</t>
  </si>
  <si>
    <t>A143</t>
  </si>
  <si>
    <t>EMP1038</t>
  </si>
  <si>
    <t>C1084</t>
  </si>
  <si>
    <t>AX10051</t>
  </si>
  <si>
    <t>ENX2029</t>
  </si>
  <si>
    <t>A167</t>
  </si>
  <si>
    <t>EMP1003</t>
  </si>
  <si>
    <t>C1274</t>
  </si>
  <si>
    <t>AX10056</t>
  </si>
  <si>
    <t>ENX2040</t>
  </si>
  <si>
    <t>A118</t>
  </si>
  <si>
    <t>EMP1007</t>
  </si>
  <si>
    <t>C1160</t>
  </si>
  <si>
    <t>AX10057</t>
  </si>
  <si>
    <t>A139</t>
  </si>
  <si>
    <t>C1732</t>
  </si>
  <si>
    <t>AX10058</t>
  </si>
  <si>
    <t>ENX2016</t>
  </si>
  <si>
    <t>A107</t>
  </si>
  <si>
    <t>EMP1027</t>
  </si>
  <si>
    <t>C1526</t>
  </si>
  <si>
    <t>AX10059</t>
  </si>
  <si>
    <t>A173</t>
  </si>
  <si>
    <t>EMP1019</t>
  </si>
  <si>
    <t>C1767</t>
  </si>
  <si>
    <t>AX10062</t>
  </si>
  <si>
    <t>ENX2041</t>
  </si>
  <si>
    <t>A142</t>
  </si>
  <si>
    <t>EMP1016</t>
  </si>
  <si>
    <t>C1641</t>
  </si>
  <si>
    <t>AX10067</t>
  </si>
  <si>
    <t>ENX2018</t>
  </si>
  <si>
    <t>C1358</t>
  </si>
  <si>
    <t>AX10073</t>
  </si>
  <si>
    <t>ENX2079</t>
  </si>
  <si>
    <t>EMP1026</t>
  </si>
  <si>
    <t>C1402</t>
  </si>
  <si>
    <t>AX10075</t>
  </si>
  <si>
    <t>A128</t>
  </si>
  <si>
    <t>EMP1029</t>
  </si>
  <si>
    <t>C1100</t>
  </si>
  <si>
    <t>AX10076</t>
  </si>
  <si>
    <t>ENX2092</t>
  </si>
  <si>
    <t>A122</t>
  </si>
  <si>
    <t>EMP1031</t>
  </si>
  <si>
    <t>C1470</t>
  </si>
  <si>
    <t>AX10078</t>
  </si>
  <si>
    <t>ENX2063</t>
  </si>
  <si>
    <t>A170</t>
  </si>
  <si>
    <t>EMP1042</t>
  </si>
  <si>
    <t>C1222</t>
  </si>
  <si>
    <t>AX10082</t>
  </si>
  <si>
    <t>ENX2070</t>
  </si>
  <si>
    <t>A111</t>
  </si>
  <si>
    <t>EMP1040</t>
  </si>
  <si>
    <t>C1519</t>
  </si>
  <si>
    <t>AX10084</t>
  </si>
  <si>
    <t>ENX2084</t>
  </si>
  <si>
    <t>A147</t>
  </si>
  <si>
    <t>EMP1005</t>
  </si>
  <si>
    <t>C1241</t>
  </si>
  <si>
    <t>AX10088</t>
  </si>
  <si>
    <t>ENX2043</t>
  </si>
  <si>
    <t>A124</t>
  </si>
  <si>
    <t>EMP1035</t>
  </si>
  <si>
    <t>C1579</t>
  </si>
  <si>
    <t>AX10091</t>
  </si>
  <si>
    <t>ENX2051</t>
  </si>
  <si>
    <t>A115</t>
  </si>
  <si>
    <t>C1707</t>
  </si>
  <si>
    <t>AX10097</t>
  </si>
  <si>
    <t>C1396</t>
  </si>
  <si>
    <t>AX10099</t>
  </si>
  <si>
    <t>ENX2006</t>
  </si>
  <si>
    <t>EMP1032</t>
  </si>
  <si>
    <t>C1538</t>
  </si>
  <si>
    <t>AX10107</t>
  </si>
  <si>
    <t>ENX2054</t>
  </si>
  <si>
    <t>C1052</t>
  </si>
  <si>
    <t>AX10110</t>
  </si>
  <si>
    <t>ENX2066</t>
  </si>
  <si>
    <t>C1342</t>
  </si>
  <si>
    <t>AX10111</t>
  </si>
  <si>
    <t>A141</t>
  </si>
  <si>
    <t>EMP1021</t>
  </si>
  <si>
    <t>C1233</t>
  </si>
  <si>
    <t>AX10112</t>
  </si>
  <si>
    <t>ENX2039</t>
  </si>
  <si>
    <t>A151</t>
  </si>
  <si>
    <t>EMP1034</t>
  </si>
  <si>
    <t>C1171</t>
  </si>
  <si>
    <t>AX10115</t>
  </si>
  <si>
    <t>ENX2046</t>
  </si>
  <si>
    <t>A161</t>
  </si>
  <si>
    <t>EMP1008</t>
  </si>
  <si>
    <t>C1364</t>
  </si>
  <si>
    <t>AX10116</t>
  </si>
  <si>
    <t>A101</t>
  </si>
  <si>
    <t>C1415</t>
  </si>
  <si>
    <t>AX10119</t>
  </si>
  <si>
    <t>ENX2001</t>
  </si>
  <si>
    <t>C1339</t>
  </si>
  <si>
    <t>AX10124</t>
  </si>
  <si>
    <t>ENX2012</t>
  </si>
  <si>
    <t>A150</t>
  </si>
  <si>
    <t>C1508</t>
  </si>
  <si>
    <t>AX10126</t>
  </si>
  <si>
    <t>EMP1030</t>
  </si>
  <si>
    <t>C1337</t>
  </si>
  <si>
    <t>AX10127</t>
  </si>
  <si>
    <t>C1612</t>
  </si>
  <si>
    <t>AX10135</t>
  </si>
  <si>
    <t>ENX2015</t>
  </si>
  <si>
    <t>EMP1041</t>
  </si>
  <si>
    <t>C1149</t>
  </si>
  <si>
    <t>AX10137</t>
  </si>
  <si>
    <t>ENX2093</t>
  </si>
  <si>
    <t>A172</t>
  </si>
  <si>
    <t>EMP1006</t>
  </si>
  <si>
    <t>C1704</t>
  </si>
  <si>
    <t>AX10144</t>
  </si>
  <si>
    <t>ENX2020</t>
  </si>
  <si>
    <t>A136</t>
  </si>
  <si>
    <t>C1770</t>
  </si>
  <si>
    <t>AX10152</t>
  </si>
  <si>
    <t>ENX2027</t>
  </si>
  <si>
    <t>EMP1043</t>
  </si>
  <si>
    <t>C1314</t>
  </si>
  <si>
    <t>AX10156</t>
  </si>
  <si>
    <t>ENX2068</t>
  </si>
  <si>
    <t>A169</t>
  </si>
  <si>
    <t>C1529</t>
  </si>
  <si>
    <t>AX10157</t>
  </si>
  <si>
    <t>ENX2025</t>
  </si>
  <si>
    <t>A148</t>
  </si>
  <si>
    <t>C1243</t>
  </si>
  <si>
    <t>AX10159</t>
  </si>
  <si>
    <t>ENX2003</t>
  </si>
  <si>
    <t>A137</t>
  </si>
  <si>
    <t>EMP1036</t>
  </si>
  <si>
    <t>C1086</t>
  </si>
  <si>
    <t>AX10167</t>
  </si>
  <si>
    <t>ENX2004</t>
  </si>
  <si>
    <t>A144</t>
  </si>
  <si>
    <t>C1286</t>
  </si>
  <si>
    <t>AX10172</t>
  </si>
  <si>
    <t>C1507</t>
  </si>
  <si>
    <t>AX10176</t>
  </si>
  <si>
    <t>ENX2008</t>
  </si>
  <si>
    <t>C1369</t>
  </si>
  <si>
    <t>AX10177</t>
  </si>
  <si>
    <t>ENX2064</t>
  </si>
  <si>
    <t>A109</t>
  </si>
  <si>
    <t>C1057</t>
  </si>
  <si>
    <t>AX10182</t>
  </si>
  <si>
    <t>ENX2062</t>
  </si>
  <si>
    <t>C1657</t>
  </si>
  <si>
    <t>AX10183</t>
  </si>
  <si>
    <t>ENX2035</t>
  </si>
  <si>
    <t>A106</t>
  </si>
  <si>
    <t>EMP1014</t>
  </si>
  <si>
    <t>C1444</t>
  </si>
  <si>
    <t>AX10184</t>
  </si>
  <si>
    <t>A114</t>
  </si>
  <si>
    <t>EMP1025</t>
  </si>
  <si>
    <t>C1480</t>
  </si>
  <si>
    <t>AX10186</t>
  </si>
  <si>
    <t>ENX2022</t>
  </si>
  <si>
    <t>A133</t>
  </si>
  <si>
    <t>C1064</t>
  </si>
  <si>
    <t>AX10187</t>
  </si>
  <si>
    <t>ENX2100</t>
  </si>
  <si>
    <t>A126</t>
  </si>
  <si>
    <t>EMP1002</t>
  </si>
  <si>
    <t>C1757</t>
  </si>
  <si>
    <t>AX10195</t>
  </si>
  <si>
    <t>ENX2085</t>
  </si>
  <si>
    <t>A156</t>
  </si>
  <si>
    <t>C1694</t>
  </si>
  <si>
    <t>AX10197</t>
  </si>
  <si>
    <t>ENX2067</t>
  </si>
  <si>
    <t>C1717</t>
  </si>
  <si>
    <t>AX10198</t>
  </si>
  <si>
    <t>ENX2072</t>
  </si>
  <si>
    <t>C1584</t>
  </si>
  <si>
    <t>AX10200</t>
  </si>
  <si>
    <t>ENX2034</t>
  </si>
  <si>
    <t>EMP1012</t>
  </si>
  <si>
    <t>C1098</t>
  </si>
  <si>
    <t>AX10204</t>
  </si>
  <si>
    <t>A112</t>
  </si>
  <si>
    <t>C1214</t>
  </si>
  <si>
    <t>AX10211</t>
  </si>
  <si>
    <t>ENX2023</t>
  </si>
  <si>
    <t>A155</t>
  </si>
  <si>
    <t>C1277</t>
  </si>
  <si>
    <t>AX10214</t>
  </si>
  <si>
    <t>A149</t>
  </si>
  <si>
    <t>EMP1044</t>
  </si>
  <si>
    <t>AX10217</t>
  </si>
  <si>
    <t>ENX2030</t>
  </si>
  <si>
    <t>A102</t>
  </si>
  <si>
    <t>C1174</t>
  </si>
  <si>
    <t>AX10220</t>
  </si>
  <si>
    <t>ENX2053</t>
  </si>
  <si>
    <t>EMP1033</t>
  </si>
  <si>
    <t>C1150</t>
  </si>
  <si>
    <t>AX10225</t>
  </si>
  <si>
    <t>ENX2048</t>
  </si>
  <si>
    <t>C1776</t>
  </si>
  <si>
    <t>AX10227</t>
  </si>
  <si>
    <t>ENX2069</t>
  </si>
  <si>
    <t>EMP1024</t>
  </si>
  <si>
    <t>C1768</t>
  </si>
  <si>
    <t>AX10228</t>
  </si>
  <si>
    <t>ENX2075</t>
  </si>
  <si>
    <t>A135</t>
  </si>
  <si>
    <t>EMP1001</t>
  </si>
  <si>
    <t>AX10234</t>
  </si>
  <si>
    <t>ENX2096</t>
  </si>
  <si>
    <t>A168</t>
  </si>
  <si>
    <t>C1490</t>
  </si>
  <si>
    <t>AX10237</t>
  </si>
  <si>
    <t>ENX2080</t>
  </si>
  <si>
    <t>A140</t>
  </si>
  <si>
    <t>C1578</t>
  </si>
  <si>
    <t>AX10239</t>
  </si>
  <si>
    <t>C1028</t>
  </si>
  <si>
    <t>AX10240</t>
  </si>
  <si>
    <t>C1670</t>
  </si>
  <si>
    <t>AX10244</t>
  </si>
  <si>
    <t>C1702</t>
  </si>
  <si>
    <t>AX10250</t>
  </si>
  <si>
    <t>AX10251</t>
  </si>
  <si>
    <t>A116</t>
  </si>
  <si>
    <t>C1631</t>
  </si>
  <si>
    <t>AX10252</t>
  </si>
  <si>
    <t>ENX2091</t>
  </si>
  <si>
    <t>C1602</t>
  </si>
  <si>
    <t>AX10253</t>
  </si>
  <si>
    <t>C1514</t>
  </si>
  <si>
    <t>AX10255</t>
  </si>
  <si>
    <t>C1184</t>
  </si>
  <si>
    <t>AX10257</t>
  </si>
  <si>
    <t>C1082</t>
  </si>
  <si>
    <t>AX10258</t>
  </si>
  <si>
    <t>EMP1009</t>
  </si>
  <si>
    <t>C1273</t>
  </si>
  <si>
    <t>AX10260</t>
  </si>
  <si>
    <t>AX10263</t>
  </si>
  <si>
    <t>A162</t>
  </si>
  <si>
    <t>C1758</t>
  </si>
  <si>
    <t>AX10265</t>
  </si>
  <si>
    <t>ENX2074</t>
  </si>
  <si>
    <t>C1096</t>
  </si>
  <si>
    <t>AX10267</t>
  </si>
  <si>
    <t>EMP1000</t>
  </si>
  <si>
    <t>C1773</t>
  </si>
  <si>
    <t>AX10269</t>
  </si>
  <si>
    <t>ENX2095</t>
  </si>
  <si>
    <t>C1506</t>
  </si>
  <si>
    <t>AX10270</t>
  </si>
  <si>
    <t>C1003</t>
  </si>
  <si>
    <t>AX10273</t>
  </si>
  <si>
    <t>A113</t>
  </si>
  <si>
    <t>C1666</t>
  </si>
  <si>
    <t>AX10277</t>
  </si>
  <si>
    <t>C1061</t>
  </si>
  <si>
    <t>AX10285</t>
  </si>
  <si>
    <t>ENX2050</t>
  </si>
  <si>
    <t>A145</t>
  </si>
  <si>
    <t>C1743</t>
  </si>
  <si>
    <t>AX10287</t>
  </si>
  <si>
    <t>ENX2052</t>
  </si>
  <si>
    <t>C1392</t>
  </si>
  <si>
    <t>AX10288</t>
  </si>
  <si>
    <t>C1459</t>
  </si>
  <si>
    <t>AX10289</t>
  </si>
  <si>
    <t>ENX2056</t>
  </si>
  <si>
    <t>A165</t>
  </si>
  <si>
    <t>C1523</t>
  </si>
  <si>
    <t>AX10293</t>
  </si>
  <si>
    <t>C1254</t>
  </si>
  <si>
    <t>AX10296</t>
  </si>
  <si>
    <t>C1152</t>
  </si>
  <si>
    <t>AX10298</t>
  </si>
  <si>
    <t>C1250</t>
  </si>
  <si>
    <t>AX10300</t>
  </si>
  <si>
    <t>ENX2032</t>
  </si>
  <si>
    <t>C1376</t>
  </si>
  <si>
    <t>AX10309</t>
  </si>
  <si>
    <t>C1755</t>
  </si>
  <si>
    <t>AX10310</t>
  </si>
  <si>
    <t>EMP1011</t>
  </si>
  <si>
    <t>C1198</t>
  </si>
  <si>
    <t>AX10311</t>
  </si>
  <si>
    <t>ENX2088</t>
  </si>
  <si>
    <t>A159</t>
  </si>
  <si>
    <t>C1727</t>
  </si>
  <si>
    <t>AX10312</t>
  </si>
  <si>
    <t>ENX2042</t>
  </si>
  <si>
    <t>C1515</t>
  </si>
  <si>
    <t>AX10315</t>
  </si>
  <si>
    <t>A104</t>
  </si>
  <si>
    <t>EMP1018</t>
  </si>
  <si>
    <t>C1425</t>
  </si>
  <si>
    <t>AX10327</t>
  </si>
  <si>
    <t>EMP1039</t>
  </si>
  <si>
    <t>AX10329</t>
  </si>
  <si>
    <t>ENX2090</t>
  </si>
  <si>
    <t>A152</t>
  </si>
  <si>
    <t>C1388</t>
  </si>
  <si>
    <t>AX10330</t>
  </si>
  <si>
    <t>C1635</t>
  </si>
  <si>
    <t>AX10332</t>
  </si>
  <si>
    <t>ENX2077</t>
  </si>
  <si>
    <t>C1325</t>
  </si>
  <si>
    <t>AX10342</t>
  </si>
  <si>
    <t>ENX2094</t>
  </si>
  <si>
    <t>C1213</t>
  </si>
  <si>
    <t>AX10344</t>
  </si>
  <si>
    <t>ENX2033</t>
  </si>
  <si>
    <t>C1492</t>
  </si>
  <si>
    <t>AX10354</t>
  </si>
  <si>
    <t>AX10357</t>
  </si>
  <si>
    <t>A154</t>
  </si>
  <si>
    <t>C1798</t>
  </si>
  <si>
    <t>AX10361</t>
  </si>
  <si>
    <t>A132</t>
  </si>
  <si>
    <t>C1020</t>
  </si>
  <si>
    <t>AX10366</t>
  </si>
  <si>
    <t>ENX2059</t>
  </si>
  <si>
    <t>C1107</t>
  </si>
  <si>
    <t>AX10368</t>
  </si>
  <si>
    <t>A105</t>
  </si>
  <si>
    <t>C1784</t>
  </si>
  <si>
    <t>AX10371</t>
  </si>
  <si>
    <t>ENX2099</t>
  </si>
  <si>
    <t>C1672</t>
  </si>
  <si>
    <t>AX10374</t>
  </si>
  <si>
    <t>A171</t>
  </si>
  <si>
    <t>C1090</t>
  </si>
  <si>
    <t>AX10375</t>
  </si>
  <si>
    <t>ENX2058</t>
  </si>
  <si>
    <t>C1503</t>
  </si>
  <si>
    <t>AX10376</t>
  </si>
  <si>
    <t>C1426</t>
  </si>
  <si>
    <t>AX10379</t>
  </si>
  <si>
    <t>ENX2044</t>
  </si>
  <si>
    <t>C1338</t>
  </si>
  <si>
    <t>AX10382</t>
  </si>
  <si>
    <t>ENX2038</t>
  </si>
  <si>
    <t>C1450</t>
  </si>
  <si>
    <t>AX10386</t>
  </si>
  <si>
    <t>C1141</t>
  </si>
  <si>
    <t>AX10388</t>
  </si>
  <si>
    <t>ENX2007</t>
  </si>
  <si>
    <t>AX10389</t>
  </si>
  <si>
    <t>C1620</t>
  </si>
  <si>
    <t>AX10391</t>
  </si>
  <si>
    <t>ENX2065</t>
  </si>
  <si>
    <t>EMP1004</t>
  </si>
  <si>
    <t>C1595</t>
  </si>
  <si>
    <t>AX10392</t>
  </si>
  <si>
    <t>AX10393</t>
  </si>
  <si>
    <t>C1543</t>
  </si>
  <si>
    <t>AX10394</t>
  </si>
  <si>
    <t>C1736</t>
  </si>
  <si>
    <t>AX10397</t>
  </si>
  <si>
    <t>ENX2049</t>
  </si>
  <si>
    <t>AX10398</t>
  </si>
  <si>
    <t>C1103</t>
  </si>
  <si>
    <t>AX10402</t>
  </si>
  <si>
    <t>C1237</t>
  </si>
  <si>
    <t>AX10404</t>
  </si>
  <si>
    <t>C1015</t>
  </si>
  <si>
    <t>AX10406</t>
  </si>
  <si>
    <t>C1054</t>
  </si>
  <si>
    <t>AX10412</t>
  </si>
  <si>
    <t>ENX2047</t>
  </si>
  <si>
    <t>AX10415</t>
  </si>
  <si>
    <t>C1625</t>
  </si>
  <si>
    <t>AX10418</t>
  </si>
  <si>
    <t>ENX2083</t>
  </si>
  <si>
    <t>A129</t>
  </si>
  <si>
    <t>C1787</t>
  </si>
  <si>
    <t>AX10422</t>
  </si>
  <si>
    <t>AX10424</t>
  </si>
  <si>
    <t>ENX2019</t>
  </si>
  <si>
    <t>C1151</t>
  </si>
  <si>
    <t>AX10437</t>
  </si>
  <si>
    <t>C1654</t>
  </si>
  <si>
    <t>AX10446</t>
  </si>
  <si>
    <t>C1610</t>
  </si>
  <si>
    <t>AX10448</t>
  </si>
  <si>
    <t>EMP1028</t>
  </si>
  <si>
    <t>C1208</t>
  </si>
  <si>
    <t>AX10450</t>
  </si>
  <si>
    <t>A163</t>
  </si>
  <si>
    <t>C1553</t>
  </si>
  <si>
    <t>AX10451</t>
  </si>
  <si>
    <t>C1299</t>
  </si>
  <si>
    <t>AX10453</t>
  </si>
  <si>
    <t>C1589</t>
  </si>
  <si>
    <t>AX10458</t>
  </si>
  <si>
    <t>ENX2026</t>
  </si>
  <si>
    <t>A119</t>
  </si>
  <si>
    <t>C1648</t>
  </si>
  <si>
    <t>AX10459</t>
  </si>
  <si>
    <t>ENX2017</t>
  </si>
  <si>
    <t>C1571</t>
  </si>
  <si>
    <t>AX10471</t>
  </si>
  <si>
    <t>ENX2081</t>
  </si>
  <si>
    <t>C1024</t>
  </si>
  <si>
    <t>AX10483</t>
  </si>
  <si>
    <t>A123</t>
  </si>
  <si>
    <t>AX10489</t>
  </si>
  <si>
    <t>A117</t>
  </si>
  <si>
    <t>C1306</t>
  </si>
  <si>
    <t>AX10493</t>
  </si>
  <si>
    <t>A108</t>
  </si>
  <si>
    <t>C1083</t>
  </si>
  <si>
    <t>AX10494</t>
  </si>
  <si>
    <t>C1726</t>
  </si>
  <si>
    <t>AX10500</t>
  </si>
  <si>
    <t>C1673</t>
  </si>
  <si>
    <t>AX10502</t>
  </si>
  <si>
    <t>ENX2086</t>
  </si>
  <si>
    <t>C1317</t>
  </si>
  <si>
    <t>AX10504</t>
  </si>
  <si>
    <t>C1234</t>
  </si>
  <si>
    <t>AX10505</t>
  </si>
  <si>
    <t>C1455</t>
  </si>
  <si>
    <t>AX10506</t>
  </si>
  <si>
    <t>C1715</t>
  </si>
  <si>
    <t>AX10518</t>
  </si>
  <si>
    <t>C1236</t>
  </si>
  <si>
    <t>AX10523</t>
  </si>
  <si>
    <t>A166</t>
  </si>
  <si>
    <t>C1710</t>
  </si>
  <si>
    <t>AX10526</t>
  </si>
  <si>
    <t>C1295</t>
  </si>
  <si>
    <t>AX10531</t>
  </si>
  <si>
    <t>ENX2060</t>
  </si>
  <si>
    <t>C1683</t>
  </si>
  <si>
    <t>AX10534</t>
  </si>
  <si>
    <t>C1479</t>
  </si>
  <si>
    <t>AX10536</t>
  </si>
  <si>
    <t>C1730</t>
  </si>
  <si>
    <t>AX10540</t>
  </si>
  <si>
    <t>C1382</t>
  </si>
  <si>
    <t>AX10543</t>
  </si>
  <si>
    <t>C1786</t>
  </si>
  <si>
    <t>AX10544</t>
  </si>
  <si>
    <t>C1640</t>
  </si>
  <si>
    <t>AX10548</t>
  </si>
  <si>
    <t>C1154</t>
  </si>
  <si>
    <t>AX10549</t>
  </si>
  <si>
    <t>C1231</t>
  </si>
  <si>
    <t>AX10551</t>
  </si>
  <si>
    <t>A131</t>
  </si>
  <si>
    <t>C1769</t>
  </si>
  <si>
    <t>AX10555</t>
  </si>
  <si>
    <t>C1280</t>
  </si>
  <si>
    <t>AX10556</t>
  </si>
  <si>
    <t>C1010</t>
  </si>
  <si>
    <t>AX10558</t>
  </si>
  <si>
    <t>A100</t>
  </si>
  <si>
    <t>C1720</t>
  </si>
  <si>
    <t>AX10560</t>
  </si>
  <si>
    <t>C1334</t>
  </si>
  <si>
    <t>AX10561</t>
  </si>
  <si>
    <t>C1431</t>
  </si>
  <si>
    <t>AX10562</t>
  </si>
  <si>
    <t>AX10563</t>
  </si>
  <si>
    <t>A164</t>
  </si>
  <si>
    <t>C1045</t>
  </si>
  <si>
    <t>AX10565</t>
  </si>
  <si>
    <t>A153</t>
  </si>
  <si>
    <t>C1357</t>
  </si>
  <si>
    <t>AX10567</t>
  </si>
  <si>
    <t>C1775</t>
  </si>
  <si>
    <t>AX10568</t>
  </si>
  <si>
    <t>C1532</t>
  </si>
  <si>
    <t>AX10570</t>
  </si>
  <si>
    <t>ENX2045</t>
  </si>
  <si>
    <t>C1124</t>
  </si>
  <si>
    <t>AX10571</t>
  </si>
  <si>
    <t>C1395</t>
  </si>
  <si>
    <t>AX10575</t>
  </si>
  <si>
    <t>AX10579</t>
  </si>
  <si>
    <t>C1368</t>
  </si>
  <si>
    <t>AX10582</t>
  </si>
  <si>
    <t>C1239</t>
  </si>
  <si>
    <t>AX10584</t>
  </si>
  <si>
    <t>C1682</t>
  </si>
  <si>
    <t>AX10590</t>
  </si>
  <si>
    <t>AX10593</t>
  </si>
  <si>
    <t>C1559</t>
  </si>
  <si>
    <t>AX10596</t>
  </si>
  <si>
    <t>AX10598</t>
  </si>
  <si>
    <t>ENX2078</t>
  </si>
  <si>
    <t>C1663</t>
  </si>
  <si>
    <t>AX10605</t>
  </si>
  <si>
    <t>AX10608</t>
  </si>
  <si>
    <t>AX10610</t>
  </si>
  <si>
    <t>C1079</t>
  </si>
  <si>
    <t>AX10611</t>
  </si>
  <si>
    <t>ENX2014</t>
  </si>
  <si>
    <t>C1126</t>
  </si>
  <si>
    <t>AX10612</t>
  </si>
  <si>
    <t>C1181</t>
  </si>
  <si>
    <t>AX10615</t>
  </si>
  <si>
    <t>C1190</t>
  </si>
  <si>
    <t>AX10617</t>
  </si>
  <si>
    <t>C1446</t>
  </si>
  <si>
    <t>AX10619</t>
  </si>
  <si>
    <t>ENX2098</t>
  </si>
  <si>
    <t>A121</t>
  </si>
  <si>
    <t>C1247</t>
  </si>
  <si>
    <t>AX10620</t>
  </si>
  <si>
    <t>AX10621</t>
  </si>
  <si>
    <t>C1390</t>
  </si>
  <si>
    <t>AX10624</t>
  </si>
  <si>
    <t>C1659</t>
  </si>
  <si>
    <t>AX10627</t>
  </si>
  <si>
    <t>C1092</t>
  </si>
  <si>
    <t>AX10630</t>
  </si>
  <si>
    <t>C1335</t>
  </si>
  <si>
    <t>AX10631</t>
  </si>
  <si>
    <t>C1780</t>
  </si>
  <si>
    <t>AX10632</t>
  </si>
  <si>
    <t>AX10633</t>
  </si>
  <si>
    <t>C1038</t>
  </si>
  <si>
    <t>AX10635</t>
  </si>
  <si>
    <t>C1386</t>
  </si>
  <si>
    <t>AX10640</t>
  </si>
  <si>
    <t>C1692</t>
  </si>
  <si>
    <t>AX10648</t>
  </si>
  <si>
    <t>AX10651</t>
  </si>
  <si>
    <t>C1095</t>
  </si>
  <si>
    <t>AX10652</t>
  </si>
  <si>
    <t>C1701</t>
  </si>
  <si>
    <t>AX10653</t>
  </si>
  <si>
    <t>A120</t>
  </si>
  <si>
    <t>C1746</t>
  </si>
  <si>
    <t>AX10655</t>
  </si>
  <si>
    <t>AX10656</t>
  </si>
  <si>
    <t>ENX2013</t>
  </si>
  <si>
    <t>C1272</t>
  </si>
  <si>
    <t>AX10662</t>
  </si>
  <si>
    <t>ENX2055</t>
  </si>
  <si>
    <t>AX10663</t>
  </si>
  <si>
    <t>ENX2061</t>
  </si>
  <si>
    <t>C1528</t>
  </si>
  <si>
    <t>AX10665</t>
  </si>
  <si>
    <t>C1655</t>
  </si>
  <si>
    <t>AX10667</t>
  </si>
  <si>
    <t>AX10668</t>
  </si>
  <si>
    <t>C1665</t>
  </si>
  <si>
    <t>AX10671</t>
  </si>
  <si>
    <t>C1075</t>
  </si>
  <si>
    <t>AX10673</t>
  </si>
  <si>
    <t>C1611</t>
  </si>
  <si>
    <t>AX10674</t>
  </si>
  <si>
    <t>C1414</t>
  </si>
  <si>
    <t>AX10675</t>
  </si>
  <si>
    <t>C1525</t>
  </si>
  <si>
    <t>AX10677</t>
  </si>
  <si>
    <t>AX10681</t>
  </si>
  <si>
    <t>C1560</t>
  </si>
  <si>
    <t>AX10689</t>
  </si>
  <si>
    <t>C1728</t>
  </si>
  <si>
    <t>AX10691</t>
  </si>
  <si>
    <t>ENX2009</t>
  </si>
  <si>
    <t>C1333</t>
  </si>
  <si>
    <t>AX10694</t>
  </si>
  <si>
    <t>C1766</t>
  </si>
  <si>
    <t>AX10695</t>
  </si>
  <si>
    <t>C1541</t>
  </si>
  <si>
    <t>AX10696</t>
  </si>
  <si>
    <t>AX10699</t>
  </si>
  <si>
    <t>C1698</t>
  </si>
  <si>
    <t>AX10701</t>
  </si>
  <si>
    <t>AX10705</t>
  </si>
  <si>
    <t>C1576</t>
  </si>
  <si>
    <t>AX10711</t>
  </si>
  <si>
    <t>AX10712</t>
  </si>
  <si>
    <t>C1440</t>
  </si>
  <si>
    <t>AX10716</t>
  </si>
  <si>
    <t>AX10723</t>
  </si>
  <si>
    <t>A125</t>
  </si>
  <si>
    <t>C1139</t>
  </si>
  <si>
    <t>AX10724</t>
  </si>
  <si>
    <t>C1500</t>
  </si>
  <si>
    <t>AX10725</t>
  </si>
  <si>
    <t>C1346</t>
  </si>
  <si>
    <t>AX10727</t>
  </si>
  <si>
    <t>C1143</t>
  </si>
  <si>
    <t>AX10729</t>
  </si>
  <si>
    <t>ENX2021</t>
  </si>
  <si>
    <t>C1148</t>
  </si>
  <si>
    <t>AX10730</t>
  </si>
  <si>
    <t>AX10731</t>
  </si>
  <si>
    <t>C1285</t>
  </si>
  <si>
    <t>AX10737</t>
  </si>
  <si>
    <t>C1626</t>
  </si>
  <si>
    <t>AX10741</t>
  </si>
  <si>
    <t>C1573</t>
  </si>
  <si>
    <t>AX10745</t>
  </si>
  <si>
    <t>C1438</t>
  </si>
  <si>
    <t>AX10747</t>
  </si>
  <si>
    <t>C1592</t>
  </si>
  <si>
    <t>AX10748</t>
  </si>
  <si>
    <t>ENX2000</t>
  </si>
  <si>
    <t>AX10757</t>
  </si>
  <si>
    <t>ENX2057</t>
  </si>
  <si>
    <t>C1042</t>
  </si>
  <si>
    <t>AX10760</t>
  </si>
  <si>
    <t>C1599</t>
  </si>
  <si>
    <t>AX10765</t>
  </si>
  <si>
    <t>AX10766</t>
  </si>
  <si>
    <t>AX10769</t>
  </si>
  <si>
    <t>AX10777</t>
  </si>
  <si>
    <t>C1200</t>
  </si>
  <si>
    <t>AX10780</t>
  </si>
  <si>
    <t>C1290</t>
  </si>
  <si>
    <t>AX10786</t>
  </si>
  <si>
    <t>AX10789</t>
  </si>
  <si>
    <t>C1476</t>
  </si>
  <si>
    <t>AX10791</t>
  </si>
  <si>
    <t>C1215</t>
  </si>
  <si>
    <t>AX10792</t>
  </si>
  <si>
    <t>C1251</t>
  </si>
  <si>
    <t>AX10794</t>
  </si>
  <si>
    <t>C1760</t>
  </si>
  <si>
    <t>AX10798</t>
  </si>
  <si>
    <t>C1713</t>
  </si>
  <si>
    <t>AX10800</t>
  </si>
  <si>
    <t>AX10803</t>
  </si>
  <si>
    <t>AX10810</t>
  </si>
  <si>
    <t>AX10811</t>
  </si>
  <si>
    <t>C1569</t>
  </si>
  <si>
    <t>AX10812</t>
  </si>
  <si>
    <t>C1307</t>
  </si>
  <si>
    <t>AX10817</t>
  </si>
  <si>
    <t>AX10819</t>
  </si>
  <si>
    <t>C1600</t>
  </si>
  <si>
    <t>AX10824</t>
  </si>
  <si>
    <t>C1212</t>
  </si>
  <si>
    <t>AX10825</t>
  </si>
  <si>
    <t>ENX2011</t>
  </si>
  <si>
    <t>C1714</t>
  </si>
  <si>
    <t>AX10827</t>
  </si>
  <si>
    <t>C1678</t>
  </si>
  <si>
    <t>AX10830</t>
  </si>
  <si>
    <t>AX10833</t>
  </si>
  <si>
    <t>C1533</t>
  </si>
  <si>
    <t>AX10834</t>
  </si>
  <si>
    <t>C1711</t>
  </si>
  <si>
    <t>AX10835</t>
  </si>
  <si>
    <t>C1242</t>
  </si>
  <si>
    <t>AX10836</t>
  </si>
  <si>
    <t>AX10842</t>
  </si>
  <si>
    <t>C1129</t>
  </si>
  <si>
    <t>AX10844</t>
  </si>
  <si>
    <t>C1422</t>
  </si>
  <si>
    <t>AX10852</t>
  </si>
  <si>
    <t>C1349</t>
  </si>
  <si>
    <t>AX10856</t>
  </si>
  <si>
    <t>C1104</t>
  </si>
  <si>
    <t>AX10859</t>
  </si>
  <si>
    <t>C1435</t>
  </si>
  <si>
    <t>AX10862</t>
  </si>
  <si>
    <t>C1671</t>
  </si>
  <si>
    <t>AX10865</t>
  </si>
  <si>
    <t>AX10866</t>
  </si>
  <si>
    <t>C1329</t>
  </si>
  <si>
    <t>AX10867</t>
  </si>
  <si>
    <t>A110</t>
  </si>
  <si>
    <t>C1189</t>
  </si>
  <si>
    <t>AX10868</t>
  </si>
  <si>
    <t>C1756</t>
  </si>
  <si>
    <t>AX10869</t>
  </si>
  <si>
    <t>C1771</t>
  </si>
  <si>
    <t>AX10871</t>
  </si>
  <si>
    <t>C1547</t>
  </si>
  <si>
    <t>AX10873</t>
  </si>
  <si>
    <t>C1283</t>
  </si>
  <si>
    <t>AX10874</t>
  </si>
  <si>
    <t>C1056</t>
  </si>
  <si>
    <t>AX10877</t>
  </si>
  <si>
    <t>AX10881</t>
  </si>
  <si>
    <t>C1536</t>
  </si>
  <si>
    <t>AX10882</t>
  </si>
  <si>
    <t>AX10883</t>
  </si>
  <si>
    <t>C1224</t>
  </si>
  <si>
    <t>AX10884</t>
  </si>
  <si>
    <t>C1722</t>
  </si>
  <si>
    <t>AX10889</t>
  </si>
  <si>
    <t>ENX2073</t>
  </si>
  <si>
    <t>C1164</t>
  </si>
  <si>
    <t>AX10896</t>
  </si>
  <si>
    <t>C1558</t>
  </si>
  <si>
    <t>AX10899</t>
  </si>
  <si>
    <t>C1723</t>
  </si>
  <si>
    <t>AX10904</t>
  </si>
  <si>
    <t>C1721</t>
  </si>
  <si>
    <t>AX10905</t>
  </si>
  <si>
    <t>C1059</t>
  </si>
  <si>
    <t>AX10907</t>
  </si>
  <si>
    <t>AX10908</t>
  </si>
  <si>
    <t>C1246</t>
  </si>
  <si>
    <t>AX10916</t>
  </si>
  <si>
    <t>C1748</t>
  </si>
  <si>
    <t>AX10923</t>
  </si>
  <si>
    <t>C1540</t>
  </si>
  <si>
    <t>AX10927</t>
  </si>
  <si>
    <t>C1037</t>
  </si>
  <si>
    <t>AX10928</t>
  </si>
  <si>
    <t>C1527</t>
  </si>
  <si>
    <t>AX10930</t>
  </si>
  <si>
    <t>C1605</t>
  </si>
  <si>
    <t>AX10931</t>
  </si>
  <si>
    <t>AX10932</t>
  </si>
  <si>
    <t>AX10934</t>
  </si>
  <si>
    <t>AX10943</t>
  </si>
  <si>
    <t>C1287</t>
  </si>
  <si>
    <t>AX10945</t>
  </si>
  <si>
    <t>C1782</t>
  </si>
  <si>
    <t>AX10950</t>
  </si>
  <si>
    <t>AX10953</t>
  </si>
  <si>
    <t>C1630</t>
  </si>
  <si>
    <t>AX10957</t>
  </si>
  <si>
    <t>C1687</t>
  </si>
  <si>
    <t>AX10960</t>
  </si>
  <si>
    <t>C1309</t>
  </si>
  <si>
    <t>AX10961</t>
  </si>
  <si>
    <t>AX10962</t>
  </si>
  <si>
    <t>C1111</t>
  </si>
  <si>
    <t>AX10966</t>
  </si>
  <si>
    <t>AX10969</t>
  </si>
  <si>
    <t>AX10981</t>
  </si>
  <si>
    <t>AX10985</t>
  </si>
  <si>
    <t>ENX2082</t>
  </si>
  <si>
    <t>C1454</t>
  </si>
  <si>
    <t>AX10986</t>
  </si>
  <si>
    <t>C1158</t>
  </si>
  <si>
    <t>AX10987</t>
  </si>
  <si>
    <t>C1664</t>
  </si>
  <si>
    <t>AX10989</t>
  </si>
  <si>
    <t>AX10990</t>
  </si>
  <si>
    <t>C1202</t>
  </si>
  <si>
    <t>AX10991</t>
  </si>
  <si>
    <t>C1284</t>
  </si>
  <si>
    <t>AX10992</t>
  </si>
  <si>
    <t>C1330</t>
  </si>
  <si>
    <t>AX10994</t>
  </si>
  <si>
    <t>C1565</t>
  </si>
  <si>
    <t>AX10995</t>
  </si>
  <si>
    <t>C1688</t>
  </si>
  <si>
    <t>AX11000</t>
  </si>
  <si>
    <t>C1753</t>
  </si>
  <si>
    <t>AX11007</t>
  </si>
  <si>
    <t>C1685</t>
  </si>
  <si>
    <t>AX11009</t>
  </si>
  <si>
    <t>ENX2031</t>
  </si>
  <si>
    <t>C1716</t>
  </si>
  <si>
    <t>AX11011</t>
  </si>
  <si>
    <t>C1258</t>
  </si>
  <si>
    <t>AX11013</t>
  </si>
  <si>
    <t>C1266</t>
  </si>
  <si>
    <t>AX11017</t>
  </si>
  <si>
    <t>C1708</t>
  </si>
  <si>
    <t>AX11018</t>
  </si>
  <si>
    <t>C1482</t>
  </si>
  <si>
    <t>AX11023</t>
  </si>
  <si>
    <t>C1512</t>
  </si>
  <si>
    <t>AX11026</t>
  </si>
  <si>
    <t>AX11031</t>
  </si>
  <si>
    <t>AX11036</t>
  </si>
  <si>
    <t>C1567</t>
  </si>
  <si>
    <t>AX11037</t>
  </si>
  <si>
    <t>AX11040</t>
  </si>
  <si>
    <t>C1063</t>
  </si>
  <si>
    <t>AX11043</t>
  </si>
  <si>
    <t>C1326</t>
  </si>
  <si>
    <t>AX11046</t>
  </si>
  <si>
    <t>C1085</t>
  </si>
  <si>
    <t>AX11050</t>
  </si>
  <si>
    <t>C1345</t>
  </si>
  <si>
    <t>AX11051</t>
  </si>
  <si>
    <t>C1207</t>
  </si>
  <si>
    <t>AX11052</t>
  </si>
  <si>
    <t>C1106</t>
  </si>
  <si>
    <t>AX11061</t>
  </si>
  <si>
    <t>AX11064</t>
  </si>
  <si>
    <t>C1080</t>
  </si>
  <si>
    <t>AX11066</t>
  </si>
  <si>
    <t>C1375</t>
  </si>
  <si>
    <t>AX11070</t>
  </si>
  <si>
    <t>C1281</t>
  </si>
  <si>
    <t>AX11072</t>
  </si>
  <si>
    <t>AX11073</t>
  </si>
  <si>
    <t>C1539</t>
  </si>
  <si>
    <t>AX11077</t>
  </si>
  <si>
    <t>ENX2089</t>
  </si>
  <si>
    <t>C1400</t>
  </si>
  <si>
    <t>AX11078</t>
  </si>
  <si>
    <t>C1249</t>
  </si>
  <si>
    <t>AX11080</t>
  </si>
  <si>
    <t>C1354</t>
  </si>
  <si>
    <t>AX11082</t>
  </si>
  <si>
    <t>C1373</t>
  </si>
  <si>
    <t>AX11087</t>
  </si>
  <si>
    <t>C1206</t>
  </si>
  <si>
    <t>AX11092</t>
  </si>
  <si>
    <t>AX11095</t>
  </si>
  <si>
    <t>AX11097</t>
  </si>
  <si>
    <t>C1022</t>
  </si>
  <si>
    <t>AX11098</t>
  </si>
  <si>
    <t>C1520</t>
  </si>
  <si>
    <t>AX11100</t>
  </si>
  <si>
    <t>AX11102</t>
  </si>
  <si>
    <t>C1076</t>
  </si>
  <si>
    <t>AX11105</t>
  </si>
  <si>
    <t>C1420</t>
  </si>
  <si>
    <t>AX11108</t>
  </si>
  <si>
    <t>C1644</t>
  </si>
  <si>
    <t>AX11111</t>
  </si>
  <si>
    <t>C1032</t>
  </si>
  <si>
    <t>AX11112</t>
  </si>
  <si>
    <t>AX11116</t>
  </si>
  <si>
    <t>C1709</t>
  </si>
  <si>
    <t>AX11119</t>
  </si>
  <si>
    <t>AX11120</t>
  </si>
  <si>
    <t>AX11124</t>
  </si>
  <si>
    <t>C1791</t>
  </si>
  <si>
    <t>AX11125</t>
  </si>
  <si>
    <t>AX11130</t>
  </si>
  <si>
    <t>C1568</t>
  </si>
  <si>
    <t>AX11131</t>
  </si>
  <si>
    <t>C1093</t>
  </si>
  <si>
    <t>AX11136</t>
  </si>
  <si>
    <t>C1596</t>
  </si>
  <si>
    <t>AX11138</t>
  </si>
  <si>
    <t>C1298</t>
  </si>
  <si>
    <t>AX11140</t>
  </si>
  <si>
    <t>C1549</t>
  </si>
  <si>
    <t>AX11142</t>
  </si>
  <si>
    <t>AX11146</t>
  </si>
  <si>
    <t>C1225</t>
  </si>
  <si>
    <t>AX11147</t>
  </si>
  <si>
    <t>C1621</t>
  </si>
  <si>
    <t>AX11148</t>
  </si>
  <si>
    <t>C1300</t>
  </si>
  <si>
    <t>AX11149</t>
  </si>
  <si>
    <t>AX11150</t>
  </si>
  <si>
    <t>C1564</t>
  </si>
  <si>
    <t>AX11151</t>
  </si>
  <si>
    <t>C1783</t>
  </si>
  <si>
    <t>AX11153</t>
  </si>
  <si>
    <t>AX11154</t>
  </si>
  <si>
    <t>C1502</t>
  </si>
  <si>
    <t>AX11157</t>
  </si>
  <si>
    <t>AX11158</t>
  </si>
  <si>
    <t>C1764</t>
  </si>
  <si>
    <t>AX11162</t>
  </si>
  <si>
    <t>C1343</t>
  </si>
  <si>
    <t>AX11163</t>
  </si>
  <si>
    <t>C1419</t>
  </si>
  <si>
    <t>AX11164</t>
  </si>
  <si>
    <t>AX11167</t>
  </si>
  <si>
    <t>ENX2071</t>
  </si>
  <si>
    <t>C1456</t>
  </si>
  <si>
    <t>AX11168</t>
  </si>
  <si>
    <t>AX11176</t>
  </si>
  <si>
    <t>C1001</t>
  </si>
  <si>
    <t>AX11181</t>
  </si>
  <si>
    <t>C1724</t>
  </si>
  <si>
    <t>AX11182</t>
  </si>
  <si>
    <t>AX11184</t>
  </si>
  <si>
    <t>C1463</t>
  </si>
  <si>
    <t>AX11190</t>
  </si>
  <si>
    <t>C1341</t>
  </si>
  <si>
    <t>AX11192</t>
  </si>
  <si>
    <t>AX11195</t>
  </si>
  <si>
    <t>AX11196</t>
  </si>
  <si>
    <t>AX11200</t>
  </si>
  <si>
    <t>C1055</t>
  </si>
  <si>
    <t>AX11201</t>
  </si>
  <si>
    <t>C1649</t>
  </si>
  <si>
    <t>AX11202</t>
  </si>
  <si>
    <t>AX11203</t>
  </si>
  <si>
    <t>C1467</t>
  </si>
  <si>
    <t>AX11204</t>
  </si>
  <si>
    <t>C1747</t>
  </si>
  <si>
    <t>AX11205</t>
  </si>
  <si>
    <t>C1719</t>
  </si>
  <si>
    <t>AX11216</t>
  </si>
  <si>
    <t>AX11224</t>
  </si>
  <si>
    <t>AX11225</t>
  </si>
  <si>
    <t>AX11227</t>
  </si>
  <si>
    <t>C1623</t>
  </si>
  <si>
    <t>AX11228</t>
  </si>
  <si>
    <t>C1134</t>
  </si>
  <si>
    <t>AX11229</t>
  </si>
  <si>
    <t>C1196</t>
  </si>
  <si>
    <t>AX11231</t>
  </si>
  <si>
    <t>C1741</t>
  </si>
  <si>
    <t>AX11232</t>
  </si>
  <si>
    <t>C1311</t>
  </si>
  <si>
    <t>AX11233</t>
  </si>
  <si>
    <t>C1669</t>
  </si>
  <si>
    <t>AX11236</t>
  </si>
  <si>
    <t>C1289</t>
  </si>
  <si>
    <t>AX11239</t>
  </si>
  <si>
    <t>AX11240</t>
  </si>
  <si>
    <t>C1228</t>
  </si>
  <si>
    <t>AX11241</t>
  </si>
  <si>
    <t>C1172</t>
  </si>
  <si>
    <t>AX11243</t>
  </si>
  <si>
    <t>C1554</t>
  </si>
  <si>
    <t>AX11248</t>
  </si>
  <si>
    <t>AX11249</t>
  </si>
  <si>
    <t>AX11265</t>
  </si>
  <si>
    <t>AX11273</t>
  </si>
  <si>
    <t>C1352</t>
  </si>
  <si>
    <t>AX11274</t>
  </si>
  <si>
    <t>AX11279</t>
  </si>
  <si>
    <t>C1580</t>
  </si>
  <si>
    <t>AX11281</t>
  </si>
  <si>
    <t>AX11286</t>
  </si>
  <si>
    <t>C1521</t>
  </si>
  <si>
    <t>AX11287</t>
  </si>
  <si>
    <t>AX11288</t>
  </si>
  <si>
    <t>AX11291</t>
  </si>
  <si>
    <t>C1796</t>
  </si>
  <si>
    <t>AX11294</t>
  </si>
  <si>
    <t>C1145</t>
  </si>
  <si>
    <t>AX11297</t>
  </si>
  <si>
    <t>C1575</t>
  </si>
  <si>
    <t>AX11298</t>
  </si>
  <si>
    <t>AX11300</t>
  </si>
  <si>
    <t>AX11301</t>
  </si>
  <si>
    <t>C1140</t>
  </si>
  <si>
    <t>AX11303</t>
  </si>
  <si>
    <t>C1447</t>
  </si>
  <si>
    <t>AX11304</t>
  </si>
  <si>
    <t>AX11305</t>
  </si>
  <si>
    <t>C1686</t>
  </si>
  <si>
    <t>AX11307</t>
  </si>
  <si>
    <t>AX11309</t>
  </si>
  <si>
    <t>AX11311</t>
  </si>
  <si>
    <t>AX11313</t>
  </si>
  <si>
    <t>AX11314</t>
  </si>
  <si>
    <t>C1245</t>
  </si>
  <si>
    <t>AX11319</t>
  </si>
  <si>
    <t>C1493</t>
  </si>
  <si>
    <t>AX11321</t>
  </si>
  <si>
    <t>AX11322</t>
  </si>
  <si>
    <t>AX11324</t>
  </si>
  <si>
    <t>C1489</t>
  </si>
  <si>
    <t>AX11331</t>
  </si>
  <si>
    <t>C1646</t>
  </si>
  <si>
    <t>AX11334</t>
  </si>
  <si>
    <t>C1192</t>
  </si>
  <si>
    <t>AX11343</t>
  </si>
  <si>
    <t>AX11348</t>
  </si>
  <si>
    <t>C1068</t>
  </si>
  <si>
    <t>AX11350</t>
  </si>
  <si>
    <t>AX11352</t>
  </si>
  <si>
    <t>C1370</t>
  </si>
  <si>
    <t>AX11362</t>
  </si>
  <si>
    <t>C1667</t>
  </si>
  <si>
    <t>AX11364</t>
  </si>
  <si>
    <t>AX11367</t>
  </si>
  <si>
    <t>AX11369</t>
  </si>
  <si>
    <t>C1712</t>
  </si>
  <si>
    <t>AX11371</t>
  </si>
  <si>
    <t>C1217</t>
  </si>
  <si>
    <t>AX11372</t>
  </si>
  <si>
    <t>AX11377</t>
  </si>
  <si>
    <t>C1684</t>
  </si>
  <si>
    <t>AX11378</t>
  </si>
  <si>
    <t>C1116</t>
  </si>
  <si>
    <t>AX11380</t>
  </si>
  <si>
    <t>AX11381</t>
  </si>
  <si>
    <t>C1793</t>
  </si>
  <si>
    <t>AX11384</t>
  </si>
  <si>
    <t>AX11386</t>
  </si>
  <si>
    <t>C1441</t>
  </si>
  <si>
    <t>AX11387</t>
  </si>
  <si>
    <t>AX11388</t>
  </si>
  <si>
    <t>C1774</t>
  </si>
  <si>
    <t>AX11390</t>
  </si>
  <si>
    <t>C1393</t>
  </si>
  <si>
    <t>AX11401</t>
  </si>
  <si>
    <t>C1255</t>
  </si>
  <si>
    <t>AX11404</t>
  </si>
  <si>
    <t>AX11409</t>
  </si>
  <si>
    <t>C1785</t>
  </si>
  <si>
    <t>AX11411</t>
  </si>
  <si>
    <t>AX11413</t>
  </si>
  <si>
    <t>C1220</t>
  </si>
  <si>
    <t>AX11415</t>
  </si>
  <si>
    <t>C1304</t>
  </si>
  <si>
    <t>AX11422</t>
  </si>
  <si>
    <t>AX11423</t>
  </si>
  <si>
    <t>C1387</t>
  </si>
  <si>
    <t>AX11424</t>
  </si>
  <si>
    <t>C1795</t>
  </si>
  <si>
    <t>AX11430</t>
  </si>
  <si>
    <t>C1792</t>
  </si>
  <si>
    <t>AX11432</t>
  </si>
  <si>
    <t>C1680</t>
  </si>
  <si>
    <t>AX11434</t>
  </si>
  <si>
    <t>AX11438</t>
  </si>
  <si>
    <t>AX11439</t>
  </si>
  <si>
    <t>AX11440</t>
  </si>
  <si>
    <t>C1462</t>
  </si>
  <si>
    <t>AX11442</t>
  </si>
  <si>
    <t>AX11443</t>
  </si>
  <si>
    <t>C1186</t>
  </si>
  <si>
    <t>AX11448</t>
  </si>
  <si>
    <t>C1305</t>
  </si>
  <si>
    <t>AX11452</t>
  </si>
  <si>
    <t>C1048</t>
  </si>
  <si>
    <t>AX11462</t>
  </si>
  <si>
    <t>AX11463</t>
  </si>
  <si>
    <t>AX11464</t>
  </si>
  <si>
    <t>C1034</t>
  </si>
  <si>
    <t>AX11470</t>
  </si>
  <si>
    <t>AX11473</t>
  </si>
  <si>
    <t>C1615</t>
  </si>
  <si>
    <t>AX11475</t>
  </si>
  <si>
    <t>C1244</t>
  </si>
  <si>
    <t>AX11478</t>
  </si>
  <si>
    <t>AX11479</t>
  </si>
  <si>
    <t>AX11482</t>
  </si>
  <si>
    <t>AX11483</t>
  </si>
  <si>
    <t>C1731</t>
  </si>
  <si>
    <t>AX11491</t>
  </si>
  <si>
    <t>AX11495</t>
  </si>
  <si>
    <t>C1374</t>
  </si>
  <si>
    <t>AX11498</t>
  </si>
  <si>
    <t>C1135</t>
  </si>
  <si>
    <t>AX11500</t>
  </si>
  <si>
    <t>AX11503</t>
  </si>
  <si>
    <t>AX11506</t>
  </si>
  <si>
    <t>C1114</t>
  </si>
  <si>
    <t>AX11507</t>
  </si>
  <si>
    <t>C1464</t>
  </si>
  <si>
    <t>AX11509</t>
  </si>
  <si>
    <t>C1606</t>
  </si>
  <si>
    <t>AX11517</t>
  </si>
  <si>
    <t>AX11518</t>
  </si>
  <si>
    <t>C1137</t>
  </si>
  <si>
    <t>AX11521</t>
  </si>
  <si>
    <t>C1167</t>
  </si>
  <si>
    <t>AX11524</t>
  </si>
  <si>
    <t>AX11527</t>
  </si>
  <si>
    <t>C1733</t>
  </si>
  <si>
    <t>AX11529</t>
  </si>
  <si>
    <t>C1210</t>
  </si>
  <si>
    <t>AX11533</t>
  </si>
  <si>
    <t>C1120</t>
  </si>
  <si>
    <t>AX11534</t>
  </si>
  <si>
    <t>C1344</t>
  </si>
  <si>
    <t>AX11543</t>
  </si>
  <si>
    <t>C1394</t>
  </si>
  <si>
    <t>AX11544</t>
  </si>
  <si>
    <t>AX11547</t>
  </si>
  <si>
    <t>AX11548</t>
  </si>
  <si>
    <t>AX11554</t>
  </si>
  <si>
    <t>AX11562</t>
  </si>
  <si>
    <t>AX11565</t>
  </si>
  <si>
    <t>C1406</t>
  </si>
  <si>
    <t>AX11566</t>
  </si>
  <si>
    <t>C1194</t>
  </si>
  <si>
    <t>AX11568</t>
  </si>
  <si>
    <t>C1385</t>
  </si>
  <si>
    <t>AX11571</t>
  </si>
  <si>
    <t>AX11573</t>
  </si>
  <si>
    <t>C1264</t>
  </si>
  <si>
    <t>AX11577</t>
  </si>
  <si>
    <t>C1308</t>
  </si>
  <si>
    <t>AX11579</t>
  </si>
  <si>
    <t>C1108</t>
  </si>
  <si>
    <t>AX11580</t>
  </si>
  <si>
    <t>AX11591</t>
  </si>
  <si>
    <t>AX11593</t>
  </si>
  <si>
    <t>AX11595</t>
  </si>
  <si>
    <t>AX11597</t>
  </si>
  <si>
    <t>C1436</t>
  </si>
  <si>
    <t>AX11599</t>
  </si>
  <si>
    <t>AX11600</t>
  </si>
  <si>
    <t>ENX2002</t>
  </si>
  <si>
    <t>C1087</t>
  </si>
  <si>
    <t>AX11601</t>
  </si>
  <si>
    <t>C1691</t>
  </si>
  <si>
    <t>AX11605</t>
  </si>
  <si>
    <t>C1168</t>
  </si>
  <si>
    <t>AX11606</t>
  </si>
  <si>
    <t>AX11611</t>
  </si>
  <si>
    <t>AX11612</t>
  </si>
  <si>
    <t>C1738</t>
  </si>
  <si>
    <t>AX11614</t>
  </si>
  <si>
    <t>C1179</t>
  </si>
  <si>
    <t>AX11621</t>
  </si>
  <si>
    <t>AX11623</t>
  </si>
  <si>
    <t>C1144</t>
  </si>
  <si>
    <t>AX11625</t>
  </si>
  <si>
    <t>C1749</t>
  </si>
  <si>
    <t>AX11628</t>
  </si>
  <si>
    <t>AX11629</t>
  </si>
  <si>
    <t>AX11630</t>
  </si>
  <si>
    <t>AX11631</t>
  </si>
  <si>
    <t>C1153</t>
  </si>
  <si>
    <t>AX11637</t>
  </si>
  <si>
    <t>AX11638</t>
  </si>
  <si>
    <t>AX11640</t>
  </si>
  <si>
    <t>C1383</t>
  </si>
  <si>
    <t>AX11645</t>
  </si>
  <si>
    <t>C1161</t>
  </si>
  <si>
    <t>AX11647</t>
  </si>
  <si>
    <t>C1622</t>
  </si>
  <si>
    <t>AX11656</t>
  </si>
  <si>
    <t>C1115</t>
  </si>
  <si>
    <t>AX11660</t>
  </si>
  <si>
    <t>AX11665</t>
  </si>
  <si>
    <t>AX11666</t>
  </si>
  <si>
    <t>AX11668</t>
  </si>
  <si>
    <t>AX11673</t>
  </si>
  <si>
    <t>AX11677</t>
  </si>
  <si>
    <t>C1323</t>
  </si>
  <si>
    <t>AX11678</t>
  </si>
  <si>
    <t>C1494</t>
  </si>
  <si>
    <t>AX11681</t>
  </si>
  <si>
    <t>AX11684</t>
  </si>
  <si>
    <t>C1216</t>
  </si>
  <si>
    <t>AX11687</t>
  </si>
  <si>
    <t>AX11688</t>
  </si>
  <si>
    <t>AX11690</t>
  </si>
  <si>
    <t>C1319</t>
  </si>
  <si>
    <t>AX11698</t>
  </si>
  <si>
    <t>C1551</t>
  </si>
  <si>
    <t>AX11702</t>
  </si>
  <si>
    <t>AX11703</t>
  </si>
  <si>
    <t>C1534</t>
  </si>
  <si>
    <t>AX11705</t>
  </si>
  <si>
    <t>AX11708</t>
  </si>
  <si>
    <t>AX11714</t>
  </si>
  <si>
    <t>C1581</t>
  </si>
  <si>
    <t>AX11717</t>
  </si>
  <si>
    <t>C1023</t>
  </si>
  <si>
    <t>AX11718</t>
  </si>
  <si>
    <t>C1535</t>
  </si>
  <si>
    <t>AX11720</t>
  </si>
  <si>
    <t>AX11721</t>
  </si>
  <si>
    <t>C1443</t>
  </si>
  <si>
    <t>AX11726</t>
  </si>
  <si>
    <t>C1065</t>
  </si>
  <si>
    <t>AX11728</t>
  </si>
  <si>
    <t>AX11729</t>
  </si>
  <si>
    <t>AX11730</t>
  </si>
  <si>
    <t>C1069</t>
  </si>
  <si>
    <t>AX11731</t>
  </si>
  <si>
    <t>AX11734</t>
  </si>
  <si>
    <t>AX11737</t>
  </si>
  <si>
    <t>C1011</t>
  </si>
  <si>
    <t>AX11741</t>
  </si>
  <si>
    <t>C1616</t>
  </si>
  <si>
    <t>AX11746</t>
  </si>
  <si>
    <t>AX11753</t>
  </si>
  <si>
    <t>AX11756</t>
  </si>
  <si>
    <t>AX11760</t>
  </si>
  <si>
    <t>C1574</t>
  </si>
  <si>
    <t>AX11761</t>
  </si>
  <si>
    <t>AX11762</t>
  </si>
  <si>
    <t>AX11763</t>
  </si>
  <si>
    <t>AX11765</t>
  </si>
  <si>
    <t>C1642</t>
  </si>
  <si>
    <t>AX11772</t>
  </si>
  <si>
    <t>C1297</t>
  </si>
  <si>
    <t>AX11773</t>
  </si>
  <si>
    <t>C1597</t>
  </si>
  <si>
    <t>AX11774</t>
  </si>
  <si>
    <t>C1296</t>
  </si>
  <si>
    <t>AX11777</t>
  </si>
  <si>
    <t>C1412</t>
  </si>
  <si>
    <t>AX11780</t>
  </si>
  <si>
    <t>C1465</t>
  </si>
  <si>
    <t>AX11781</t>
  </si>
  <si>
    <t>AX11782</t>
  </si>
  <si>
    <t>C1676</t>
  </si>
  <si>
    <t>AX11786</t>
  </si>
  <si>
    <t>C1552</t>
  </si>
  <si>
    <t>AX11787</t>
  </si>
  <si>
    <t>AX11788</t>
  </si>
  <si>
    <t>C1252</t>
  </si>
  <si>
    <t>AX11791</t>
  </si>
  <si>
    <t>C1653</t>
  </si>
  <si>
    <t>AX11793</t>
  </si>
  <si>
    <t>C1041</t>
  </si>
  <si>
    <t>AX11795</t>
  </si>
  <si>
    <t>C1315</t>
  </si>
  <si>
    <t>AX11802</t>
  </si>
  <si>
    <t>C1332</t>
  </si>
  <si>
    <t>AX11804</t>
  </si>
  <si>
    <t>AX11810</t>
  </si>
  <si>
    <t>AX11811</t>
  </si>
  <si>
    <t>AX11816</t>
  </si>
  <si>
    <t>AX11818</t>
  </si>
  <si>
    <t>AX11819</t>
  </si>
  <si>
    <t>C1651</t>
  </si>
  <si>
    <t>AX11822</t>
  </si>
  <si>
    <t>AX11823</t>
  </si>
  <si>
    <t>C1043</t>
  </si>
  <si>
    <t>AX11824</t>
  </si>
  <si>
    <t>C1078</t>
  </si>
  <si>
    <t>AX11827</t>
  </si>
  <si>
    <t>AX11831</t>
  </si>
  <si>
    <t>AX11838</t>
  </si>
  <si>
    <t>AX11840</t>
  </si>
  <si>
    <t>AX11847</t>
  </si>
  <si>
    <t>AX11848</t>
  </si>
  <si>
    <t>C1356</t>
  </si>
  <si>
    <t>AX11853</t>
  </si>
  <si>
    <t>AX11855</t>
  </si>
  <si>
    <t>C1130</t>
  </si>
  <si>
    <t>AX11856</t>
  </si>
  <si>
    <t>C1788</t>
  </si>
  <si>
    <t>AX11858</t>
  </si>
  <si>
    <t>AX11859</t>
  </si>
  <si>
    <t>AX11861</t>
  </si>
  <si>
    <t>C1109</t>
  </si>
  <si>
    <t>AX11863</t>
  </si>
  <si>
    <t>AX11868</t>
  </si>
  <si>
    <t>AX11872</t>
  </si>
  <si>
    <t>C1193</t>
  </si>
  <si>
    <t>AX11876</t>
  </si>
  <si>
    <t>AX11880</t>
  </si>
  <si>
    <t>AX11881</t>
  </si>
  <si>
    <t>AX11885</t>
  </si>
  <si>
    <t>C1008</t>
  </si>
  <si>
    <t>AX11886</t>
  </si>
  <si>
    <t>C1265</t>
  </si>
  <si>
    <t>AX11892</t>
  </si>
  <si>
    <t>C1073</t>
  </si>
  <si>
    <t>AX11896</t>
  </si>
  <si>
    <t>C1524</t>
  </si>
  <si>
    <t>AX11898</t>
  </si>
  <si>
    <t>AX11902</t>
  </si>
  <si>
    <t>AX11905</t>
  </si>
  <si>
    <t>AX11917</t>
  </si>
  <si>
    <t>AX11918</t>
  </si>
  <si>
    <t>AX11920</t>
  </si>
  <si>
    <t>AX11922</t>
  </si>
  <si>
    <t>C1324</t>
  </si>
  <si>
    <t>AX11927</t>
  </si>
  <si>
    <t>C1033</t>
  </si>
  <si>
    <t>AX11928</t>
  </si>
  <si>
    <t>AX11931</t>
  </si>
  <si>
    <t>AX11933</t>
  </si>
  <si>
    <t>AX11934</t>
  </si>
  <si>
    <t>C1379</t>
  </si>
  <si>
    <t>AX11937</t>
  </si>
  <si>
    <t>AX11938</t>
  </si>
  <si>
    <t>C1081</t>
  </si>
  <si>
    <t>AX11941</t>
  </si>
  <si>
    <t>C1291</t>
  </si>
  <si>
    <t>AX11942</t>
  </si>
  <si>
    <t>AX11946</t>
  </si>
  <si>
    <t>AX11954</t>
  </si>
  <si>
    <t>AX11958</t>
  </si>
  <si>
    <t>C1632</t>
  </si>
  <si>
    <t>AX11961</t>
  </si>
  <si>
    <t>AX11962</t>
  </si>
  <si>
    <t>AX11963</t>
  </si>
  <si>
    <t>C1434</t>
  </si>
  <si>
    <t>AX11965</t>
  </si>
  <si>
    <t>AX11969</t>
  </si>
  <si>
    <t>AX11970</t>
  </si>
  <si>
    <t>C1531</t>
  </si>
  <si>
    <t>AX11971</t>
  </si>
  <si>
    <t>AX11972</t>
  </si>
  <si>
    <t>C1000</t>
  </si>
  <si>
    <t>AX11973</t>
  </si>
  <si>
    <t>C1094</t>
  </si>
  <si>
    <t>AX11977</t>
  </si>
  <si>
    <t>AX11982</t>
  </si>
  <si>
    <t>AX11985</t>
  </si>
  <si>
    <t>AX11994</t>
  </si>
  <si>
    <t>AX11999</t>
  </si>
  <si>
    <t>AX12003</t>
  </si>
  <si>
    <t>C1263</t>
  </si>
  <si>
    <t>AX12007</t>
  </si>
  <si>
    <t>AX12009</t>
  </si>
  <si>
    <t>C1603</t>
  </si>
  <si>
    <t>AX12010</t>
  </si>
  <si>
    <t>C1763</t>
  </si>
  <si>
    <t>AX12011</t>
  </si>
  <si>
    <t>AX12012</t>
  </si>
  <si>
    <t>AX12013</t>
  </si>
  <si>
    <t>C1199</t>
  </si>
  <si>
    <t>AX12014</t>
  </si>
  <si>
    <t>AX12016</t>
  </si>
  <si>
    <t>AX12017</t>
  </si>
  <si>
    <t>C1570</t>
  </si>
  <si>
    <t>AX12018</t>
  </si>
  <si>
    <t>AX12020</t>
  </si>
  <si>
    <t>AX12028</t>
  </si>
  <si>
    <t>AX12030</t>
  </si>
  <si>
    <t>C1017</t>
  </si>
  <si>
    <t>AX12034</t>
  </si>
  <si>
    <t>AX12035</t>
  </si>
  <si>
    <t>AX12036</t>
  </si>
  <si>
    <t>C1411</t>
  </si>
  <si>
    <t>AX12037</t>
  </si>
  <si>
    <t>AX12038</t>
  </si>
  <si>
    <t>AX12040</t>
  </si>
  <si>
    <t>C1557</t>
  </si>
  <si>
    <t>AX12041</t>
  </si>
  <si>
    <t>C1563</t>
  </si>
  <si>
    <t>AX12049</t>
  </si>
  <si>
    <t>AX12057</t>
  </si>
  <si>
    <t>AX12058</t>
  </si>
  <si>
    <t>C1132</t>
  </si>
  <si>
    <t>AX12059</t>
  </si>
  <si>
    <t>AX12061</t>
  </si>
  <si>
    <t>C1366</t>
  </si>
  <si>
    <t>AX12062</t>
  </si>
  <si>
    <t>C1058</t>
  </si>
  <si>
    <t>AX12064</t>
  </si>
  <si>
    <t>AX12065</t>
  </si>
  <si>
    <t>AX12071</t>
  </si>
  <si>
    <t>AX12075</t>
  </si>
  <si>
    <t>AX12079</t>
  </si>
  <si>
    <t>C1313</t>
  </si>
  <si>
    <t>AX12081</t>
  </si>
  <si>
    <t>AX12083</t>
  </si>
  <si>
    <t>AX12086</t>
  </si>
  <si>
    <t>C1180</t>
  </si>
  <si>
    <t>AX12089</t>
  </si>
  <si>
    <t>C1591</t>
  </si>
  <si>
    <t>AX12091</t>
  </si>
  <si>
    <t>AX12092</t>
  </si>
  <si>
    <t>AX12093</t>
  </si>
  <si>
    <t>C1737</t>
  </si>
  <si>
    <t>AX12095</t>
  </si>
  <si>
    <t>C1744</t>
  </si>
  <si>
    <t>AX12096</t>
  </si>
  <si>
    <t>AX12098</t>
  </si>
  <si>
    <t>C1518</t>
  </si>
  <si>
    <t>AX12106</t>
  </si>
  <si>
    <t>C1421</t>
  </si>
  <si>
    <t>AX12115</t>
  </si>
  <si>
    <t>C1700</t>
  </si>
  <si>
    <t>AX12118</t>
  </si>
  <si>
    <t>C1416</t>
  </si>
  <si>
    <t>AX12121</t>
  </si>
  <si>
    <t>C1643</t>
  </si>
  <si>
    <t>AX12122</t>
  </si>
  <si>
    <t>AX12127</t>
  </si>
  <si>
    <t>AX12128</t>
  </si>
  <si>
    <t>C1735</t>
  </si>
  <si>
    <t>AX12133</t>
  </si>
  <si>
    <t>C1327</t>
  </si>
  <si>
    <t>AX12138</t>
  </si>
  <si>
    <t>AX12142</t>
  </si>
  <si>
    <t>C1270</t>
  </si>
  <si>
    <t>AX12144</t>
  </si>
  <si>
    <t>C1407</t>
  </si>
  <si>
    <t>AX12145</t>
  </si>
  <si>
    <t>C1046</t>
  </si>
  <si>
    <t>AX12149</t>
  </si>
  <si>
    <t>C1119</t>
  </si>
  <si>
    <t>AX12152</t>
  </si>
  <si>
    <t>C1328</t>
  </si>
  <si>
    <t>AX12154</t>
  </si>
  <si>
    <t>AX12162</t>
  </si>
  <si>
    <t>C1013</t>
  </si>
  <si>
    <t>AX12164</t>
  </si>
  <si>
    <t>AX12175</t>
  </si>
  <si>
    <t>AX12177</t>
  </si>
  <si>
    <t>AX12178</t>
  </si>
  <si>
    <t>AX12180</t>
  </si>
  <si>
    <t>AX12181</t>
  </si>
  <si>
    <t>C1453</t>
  </si>
  <si>
    <t>AX12186</t>
  </si>
  <si>
    <t>AX12190</t>
  </si>
  <si>
    <t>C1628</t>
  </si>
  <si>
    <t>AX12191</t>
  </si>
  <si>
    <t>AX12197</t>
  </si>
  <si>
    <t>C1173</t>
  </si>
  <si>
    <t>AX12198</t>
  </si>
  <si>
    <t>AX12201</t>
  </si>
  <si>
    <t>AX12205</t>
  </si>
  <si>
    <t>AX12210</t>
  </si>
  <si>
    <t>AX12213</t>
  </si>
  <si>
    <t>C1185</t>
  </si>
  <si>
    <t>AX12216</t>
  </si>
  <si>
    <t>AX12222</t>
  </si>
  <si>
    <t>C1397</t>
  </si>
  <si>
    <t>AX12224</t>
  </si>
  <si>
    <t>C1742</t>
  </si>
  <si>
    <t>AX12226</t>
  </si>
  <si>
    <t>AX12227</t>
  </si>
  <si>
    <t>C1485</t>
  </si>
  <si>
    <t>AX12228</t>
  </si>
  <si>
    <t>AX12233</t>
  </si>
  <si>
    <t>AX12237</t>
  </si>
  <si>
    <t>AX12238</t>
  </si>
  <si>
    <t>AX12239</t>
  </si>
  <si>
    <t>C1122</t>
  </si>
  <si>
    <t>AX12240</t>
  </si>
  <si>
    <t>AX12242</t>
  </si>
  <si>
    <t>AX12243</t>
  </si>
  <si>
    <t>AX12244</t>
  </si>
  <si>
    <t>AX12245</t>
  </si>
  <si>
    <t>AX12247</t>
  </si>
  <si>
    <t>AX12252</t>
  </si>
  <si>
    <t>AX12254</t>
  </si>
  <si>
    <t>C1146</t>
  </si>
  <si>
    <t>AX12255</t>
  </si>
  <si>
    <t>C1051</t>
  </si>
  <si>
    <t>AX12257</t>
  </si>
  <si>
    <t>C1165</t>
  </si>
  <si>
    <t>AX12258</t>
  </si>
  <si>
    <t>AX12260</t>
  </si>
  <si>
    <t>C1617</t>
  </si>
  <si>
    <t>AX12262</t>
  </si>
  <si>
    <t>AX12263</t>
  </si>
  <si>
    <t>C1018</t>
  </si>
  <si>
    <t>AX12265</t>
  </si>
  <si>
    <t>C1371</t>
  </si>
  <si>
    <t>AX12269</t>
  </si>
  <si>
    <t>AX12270</t>
  </si>
  <si>
    <t>AX12273</t>
  </si>
  <si>
    <t>AX12274</t>
  </si>
  <si>
    <t>AX12275</t>
  </si>
  <si>
    <t>AX12279</t>
  </si>
  <si>
    <t>C1321</t>
  </si>
  <si>
    <t>AX12286</t>
  </si>
  <si>
    <t>C1101</t>
  </si>
  <si>
    <t>AX12297</t>
  </si>
  <si>
    <t>C1257</t>
  </si>
  <si>
    <t>AX12298</t>
  </si>
  <si>
    <t>AX12299</t>
  </si>
  <si>
    <t>AX12301</t>
  </si>
  <si>
    <t>C1513</t>
  </si>
  <si>
    <t>AX12304</t>
  </si>
  <si>
    <t>AX12308</t>
  </si>
  <si>
    <t>AX12310</t>
  </si>
  <si>
    <t>AX12311</t>
  </si>
  <si>
    <t>AX12314</t>
  </si>
  <si>
    <t>AX12320</t>
  </si>
  <si>
    <t>AX12323</t>
  </si>
  <si>
    <t>C1703</t>
  </si>
  <si>
    <t>AX12329</t>
  </si>
  <si>
    <t>AX12330</t>
  </si>
  <si>
    <t>AX12335</t>
  </si>
  <si>
    <t>C1294</t>
  </si>
  <si>
    <t>AX12336</t>
  </si>
  <si>
    <t>C1451</t>
  </si>
  <si>
    <t>AX12338</t>
  </si>
  <si>
    <t>AX12340</t>
  </si>
  <si>
    <t>AX12342</t>
  </si>
  <si>
    <t>AX12343</t>
  </si>
  <si>
    <t>C1633</t>
  </si>
  <si>
    <t>AX12346</t>
  </si>
  <si>
    <t>C1365</t>
  </si>
  <si>
    <t>AX12348</t>
  </si>
  <si>
    <t>AX12349</t>
  </si>
  <si>
    <t>C1433</t>
  </si>
  <si>
    <t>AX12353</t>
  </si>
  <si>
    <t>AX12354</t>
  </si>
  <si>
    <t>AX12355</t>
  </si>
  <si>
    <t>AX12357</t>
  </si>
  <si>
    <t>AX12360</t>
  </si>
  <si>
    <t>AX12363</t>
  </si>
  <si>
    <t>C1138</t>
  </si>
  <si>
    <t>AX12372</t>
  </si>
  <si>
    <t>C1556</t>
  </si>
  <si>
    <t>AX12377</t>
  </si>
  <si>
    <t>AX12381</t>
  </si>
  <si>
    <t>C1662</t>
  </si>
  <si>
    <t>AX12385</t>
  </si>
  <si>
    <t>AX12390</t>
  </si>
  <si>
    <t>C1363</t>
  </si>
  <si>
    <t>AX12400</t>
  </si>
  <si>
    <t>C1040</t>
  </si>
  <si>
    <t>AX12401</t>
  </si>
  <si>
    <t>C1259</t>
  </si>
  <si>
    <t>AX12402</t>
  </si>
  <si>
    <t>AX12403</t>
  </si>
  <si>
    <t>AX12408</t>
  </si>
  <si>
    <t>AX12411</t>
  </si>
  <si>
    <t>C1777</t>
  </si>
  <si>
    <t>AX12413</t>
  </si>
  <si>
    <t>AX12414</t>
  </si>
  <si>
    <t>AX12415</t>
  </si>
  <si>
    <t>AX12424</t>
  </si>
  <si>
    <t>C1039</t>
  </si>
  <si>
    <t>AX12430</t>
  </si>
  <si>
    <t>AX12431</t>
  </si>
  <si>
    <t>AX12437</t>
  </si>
  <si>
    <t>C1021</t>
  </si>
  <si>
    <t>AX12438</t>
  </si>
  <si>
    <t>C1316</t>
  </si>
  <si>
    <t>AX12440</t>
  </si>
  <si>
    <t>AX12442</t>
  </si>
  <si>
    <t>AX12443</t>
  </si>
  <si>
    <t>AX12446</t>
  </si>
  <si>
    <t>AX12449</t>
  </si>
  <si>
    <t>AX12454</t>
  </si>
  <si>
    <t>AX12457</t>
  </si>
  <si>
    <t>C1487</t>
  </si>
  <si>
    <t>AX12458</t>
  </si>
  <si>
    <t>AX12460</t>
  </si>
  <si>
    <t>AX12461</t>
  </si>
  <si>
    <t>C1006</t>
  </si>
  <si>
    <t>AX12467</t>
  </si>
  <si>
    <t>AX12468</t>
  </si>
  <si>
    <t>C1561</t>
  </si>
  <si>
    <t>AX12469</t>
  </si>
  <si>
    <t>C1256</t>
  </si>
  <si>
    <t>AX12472</t>
  </si>
  <si>
    <t>AX12473</t>
  </si>
  <si>
    <t>C1060</t>
  </si>
  <si>
    <t>AX12478</t>
  </si>
  <si>
    <t>AX12480</t>
  </si>
  <si>
    <t>C1269</t>
  </si>
  <si>
    <t>AX12481</t>
  </si>
  <si>
    <t>AX12485</t>
  </si>
  <si>
    <t>C1275</t>
  </si>
  <si>
    <t>AX12487</t>
  </si>
  <si>
    <t>AX12491</t>
  </si>
  <si>
    <t>AX12493</t>
  </si>
  <si>
    <t>C1016</t>
  </si>
  <si>
    <t>AX12494</t>
  </si>
  <si>
    <t>C1088</t>
  </si>
  <si>
    <t>AX12496</t>
  </si>
  <si>
    <t>AX12499</t>
  </si>
  <si>
    <t>C1391</t>
  </si>
  <si>
    <t>AX12507</t>
  </si>
  <si>
    <t>AX12508</t>
  </si>
  <si>
    <t>AX12514</t>
  </si>
  <si>
    <t>AX12523</t>
  </si>
  <si>
    <t>C1696</t>
  </si>
  <si>
    <t>AX12524</t>
  </si>
  <si>
    <t>AX12526</t>
  </si>
  <si>
    <t>C1458</t>
  </si>
  <si>
    <t>AX12531</t>
  </si>
  <si>
    <t>C1566</t>
  </si>
  <si>
    <t>AX12535</t>
  </si>
  <si>
    <t>AX12536</t>
  </si>
  <si>
    <t>AX12542</t>
  </si>
  <si>
    <t>C1548</t>
  </si>
  <si>
    <t>AX12546</t>
  </si>
  <si>
    <t>C1227</t>
  </si>
  <si>
    <t>AX12547</t>
  </si>
  <si>
    <t>AX12548</t>
  </si>
  <si>
    <t>AX12553</t>
  </si>
  <si>
    <t>AX12558</t>
  </si>
  <si>
    <t>C1546</t>
  </si>
  <si>
    <t>AX12562</t>
  </si>
  <si>
    <t>AX12564</t>
  </si>
  <si>
    <t>AX12571</t>
  </si>
  <si>
    <t>AX12573</t>
  </si>
  <si>
    <t>C1268</t>
  </si>
  <si>
    <t>AX12574</t>
  </si>
  <si>
    <t>AX12577</t>
  </si>
  <si>
    <t>AX12581</t>
  </si>
  <si>
    <t>AX12589</t>
  </si>
  <si>
    <t>C1362</t>
  </si>
  <si>
    <t>AX12591</t>
  </si>
  <si>
    <t>C1789</t>
  </si>
  <si>
    <t>AX12592</t>
  </si>
  <si>
    <t>C1331</t>
  </si>
  <si>
    <t>AX12601</t>
  </si>
  <si>
    <t>AX12605</t>
  </si>
  <si>
    <t>C1542</t>
  </si>
  <si>
    <t>AX12607</t>
  </si>
  <si>
    <t>C1634</t>
  </si>
  <si>
    <t>AX12608</t>
  </si>
  <si>
    <t>AX12613</t>
  </si>
  <si>
    <t>C1027</t>
  </si>
  <si>
    <t>AX12619</t>
  </si>
  <si>
    <t>C1209</t>
  </si>
  <si>
    <t>AX12623</t>
  </si>
  <si>
    <t>C1668</t>
  </si>
  <si>
    <t>AX12628</t>
  </si>
  <si>
    <t>AX12634</t>
  </si>
  <si>
    <t>AX12635</t>
  </si>
  <si>
    <t>AX12637</t>
  </si>
  <si>
    <t>C1522</t>
  </si>
  <si>
    <t>AX12638</t>
  </si>
  <si>
    <t>C1734</t>
  </si>
  <si>
    <t>AX12645</t>
  </si>
  <si>
    <t>AX12649</t>
  </si>
  <si>
    <t>AX12656</t>
  </si>
  <si>
    <t>AX12657</t>
  </si>
  <si>
    <t>AX12662</t>
  </si>
  <si>
    <t>AX12663</t>
  </si>
  <si>
    <t>AX12665</t>
  </si>
  <si>
    <t>AX12671</t>
  </si>
  <si>
    <t>AX12676</t>
  </si>
  <si>
    <t>AX12678</t>
  </si>
  <si>
    <t>AX12681</t>
  </si>
  <si>
    <t>AX12684</t>
  </si>
  <si>
    <t>C1262</t>
  </si>
  <si>
    <t>AX12685</t>
  </si>
  <si>
    <t>C1002</t>
  </si>
  <si>
    <t>AX12687</t>
  </si>
  <si>
    <t>C1012</t>
  </si>
  <si>
    <t>AX12689</t>
  </si>
  <si>
    <t>C1067</t>
  </si>
  <si>
    <t>AX12697</t>
  </si>
  <si>
    <t>C1661</t>
  </si>
  <si>
    <t>AX12698</t>
  </si>
  <si>
    <t>C1745</t>
  </si>
  <si>
    <t>AX12702</t>
  </si>
  <si>
    <t>AX12706</t>
  </si>
  <si>
    <t>C1398</t>
  </si>
  <si>
    <t>AX12709</t>
  </si>
  <si>
    <t>AX12712</t>
  </si>
  <si>
    <t>C1609</t>
  </si>
  <si>
    <t>AX12714</t>
  </si>
  <si>
    <t>AX12716</t>
  </si>
  <si>
    <t>C1511</t>
  </si>
  <si>
    <t>AX12721</t>
  </si>
  <si>
    <t>AX12722</t>
  </si>
  <si>
    <t>AX12727</t>
  </si>
  <si>
    <t>C1550</t>
  </si>
  <si>
    <t>AX12730</t>
  </si>
  <si>
    <t>C1794</t>
  </si>
  <si>
    <t>AX12732</t>
  </si>
  <si>
    <t>AX12738</t>
  </si>
  <si>
    <t>AX12743</t>
  </si>
  <si>
    <t>AX12744</t>
  </si>
  <si>
    <t>AX12750</t>
  </si>
  <si>
    <t>AX12751</t>
  </si>
  <si>
    <t>C1439</t>
  </si>
  <si>
    <t>AX12753</t>
  </si>
  <si>
    <t>AX12757</t>
  </si>
  <si>
    <t>AX12759</t>
  </si>
  <si>
    <t>AX12761</t>
  </si>
  <si>
    <t>AX12764</t>
  </si>
  <si>
    <t>C1690</t>
  </si>
  <si>
    <t>AX12768</t>
  </si>
  <si>
    <t>AX12770</t>
  </si>
  <si>
    <t>AX12771</t>
  </si>
  <si>
    <t>AX12772</t>
  </si>
  <si>
    <t>AX12782</t>
  </si>
  <si>
    <t>C1169</t>
  </si>
  <si>
    <t>AX12788</t>
  </si>
  <si>
    <t>C1322</t>
  </si>
  <si>
    <t>AX12791</t>
  </si>
  <si>
    <t>AX12792</t>
  </si>
  <si>
    <t>AX12793</t>
  </si>
  <si>
    <t>AX12795</t>
  </si>
  <si>
    <t>C1725</t>
  </si>
  <si>
    <t>AX12798</t>
  </si>
  <si>
    <t>AX12800</t>
  </si>
  <si>
    <t>AX12801</t>
  </si>
  <si>
    <t>AX12803</t>
  </si>
  <si>
    <t>C1030</t>
  </si>
  <si>
    <t>AX12805</t>
  </si>
  <si>
    <t>C1588</t>
  </si>
  <si>
    <t>AX12808</t>
  </si>
  <si>
    <t>C1162</t>
  </si>
  <si>
    <t>AX12810</t>
  </si>
  <si>
    <t>AX12819</t>
  </si>
  <si>
    <t>AX12820</t>
  </si>
  <si>
    <t>AX12828</t>
  </si>
  <si>
    <t>AX12833</t>
  </si>
  <si>
    <t>AX12834</t>
  </si>
  <si>
    <t>AX12836</t>
  </si>
  <si>
    <t>AX12838</t>
  </si>
  <si>
    <t>AX12839</t>
  </si>
  <si>
    <t>AX12842</t>
  </si>
  <si>
    <t>AX12843</t>
  </si>
  <si>
    <t>AX12844</t>
  </si>
  <si>
    <t>C1009</t>
  </si>
  <si>
    <t>AX12845</t>
  </si>
  <si>
    <t>AX12851</t>
  </si>
  <si>
    <t>AX12852</t>
  </si>
  <si>
    <t>AX12854</t>
  </si>
  <si>
    <t>AX12856</t>
  </si>
  <si>
    <t>C1099</t>
  </si>
  <si>
    <t>AX12857</t>
  </si>
  <si>
    <t>C1608</t>
  </si>
  <si>
    <t>AX12860</t>
  </si>
  <si>
    <t>AX12862</t>
  </si>
  <si>
    <t>AX12866</t>
  </si>
  <si>
    <t>AX12867</t>
  </si>
  <si>
    <t>AX12871</t>
  </si>
  <si>
    <t>AX12872</t>
  </si>
  <si>
    <t>AX12874</t>
  </si>
  <si>
    <t>AX12875</t>
  </si>
  <si>
    <t>AX12877</t>
  </si>
  <si>
    <t>AX12881</t>
  </si>
  <si>
    <t>AX12884</t>
  </si>
  <si>
    <t>AX12887</t>
  </si>
  <si>
    <t>C1740</t>
  </si>
  <si>
    <t>AX12889</t>
  </si>
  <si>
    <t>AX12890</t>
  </si>
  <si>
    <t>AX12891</t>
  </si>
  <si>
    <t>AX12893</t>
  </si>
  <si>
    <t>AX12894</t>
  </si>
  <si>
    <t>C1779</t>
  </si>
  <si>
    <t>AX12895</t>
  </si>
  <si>
    <t>AX12897</t>
  </si>
  <si>
    <t>C1428</t>
  </si>
  <si>
    <t>AX12898</t>
  </si>
  <si>
    <t>AX12900</t>
  </si>
  <si>
    <t>AX12902</t>
  </si>
  <si>
    <t>AX12904</t>
  </si>
  <si>
    <t>AX12907</t>
  </si>
  <si>
    <t>AX12911</t>
  </si>
  <si>
    <t>C1102</t>
  </si>
  <si>
    <t>AX12915</t>
  </si>
  <si>
    <t>AX12916</t>
  </si>
  <si>
    <t>AX12918</t>
  </si>
  <si>
    <t>C1469</t>
  </si>
  <si>
    <t>AX12919</t>
  </si>
  <si>
    <t>C1253</t>
  </si>
  <si>
    <t>AX12921</t>
  </si>
  <si>
    <t>AX12925</t>
  </si>
  <si>
    <t>AX12926</t>
  </si>
  <si>
    <t>C1097</t>
  </si>
  <si>
    <t>AX12927</t>
  </si>
  <si>
    <t>AX12929</t>
  </si>
  <si>
    <t>AX12931</t>
  </si>
  <si>
    <t>AX12932</t>
  </si>
  <si>
    <t>AX12933</t>
  </si>
  <si>
    <t>C1449</t>
  </si>
  <si>
    <t>AX12934</t>
  </si>
  <si>
    <t>AX12935</t>
  </si>
  <si>
    <t>AX12937</t>
  </si>
  <si>
    <t>AX12938</t>
  </si>
  <si>
    <t>AX12941</t>
  </si>
  <si>
    <t>C1377</t>
  </si>
  <si>
    <t>AX12944</t>
  </si>
  <si>
    <t>AX12948</t>
  </si>
  <si>
    <t>AX12956</t>
  </si>
  <si>
    <t>AX12958</t>
  </si>
  <si>
    <t>C1347</t>
  </si>
  <si>
    <t>AX12960</t>
  </si>
  <si>
    <t>AX12961</t>
  </si>
  <si>
    <t>C1229</t>
  </si>
  <si>
    <t>AX12972</t>
  </si>
  <si>
    <t>AX12978</t>
  </si>
  <si>
    <t>AX12988</t>
  </si>
  <si>
    <t>AX12991</t>
  </si>
  <si>
    <t>AX12995</t>
  </si>
  <si>
    <t>AX12996</t>
  </si>
  <si>
    <t>AX13000</t>
  </si>
  <si>
    <t>AX13002</t>
  </si>
  <si>
    <t>AX13010</t>
  </si>
  <si>
    <t>C1047</t>
  </si>
  <si>
    <t>AX13012</t>
  </si>
  <si>
    <t>AX13013</t>
  </si>
  <si>
    <t>AX13018</t>
  </si>
  <si>
    <t>AX13021</t>
  </si>
  <si>
    <t>AX13022</t>
  </si>
  <si>
    <t>C1537</t>
  </si>
  <si>
    <t>AX13028</t>
  </si>
  <si>
    <t>C1219</t>
  </si>
  <si>
    <t>AX13032</t>
  </si>
  <si>
    <t>AX13038</t>
  </si>
  <si>
    <t>AX13039</t>
  </si>
  <si>
    <t>C1261</t>
  </si>
  <si>
    <t>AX13040</t>
  </si>
  <si>
    <t>AX13042</t>
  </si>
  <si>
    <t>AX13050</t>
  </si>
  <si>
    <t>AX13063</t>
  </si>
  <si>
    <t>C1718</t>
  </si>
  <si>
    <t>AX13067</t>
  </si>
  <si>
    <t>AX13068</t>
  </si>
  <si>
    <t>AX13071</t>
  </si>
  <si>
    <t>AX13080</t>
  </si>
  <si>
    <t>C1163</t>
  </si>
  <si>
    <t>AX13094</t>
  </si>
  <si>
    <t>AX13101</t>
  </si>
  <si>
    <t>C1014</t>
  </si>
  <si>
    <t>AX13108</t>
  </si>
  <si>
    <t>AX13113</t>
  </si>
  <si>
    <t>C1505</t>
  </si>
  <si>
    <t>AX13114</t>
  </si>
  <si>
    <t>C1389</t>
  </si>
  <si>
    <t>AX13116</t>
  </si>
  <si>
    <t>AX13118</t>
  </si>
  <si>
    <t>AX13120</t>
  </si>
  <si>
    <t>AX13128</t>
  </si>
  <si>
    <t>AX13131</t>
  </si>
  <si>
    <t>AX13134</t>
  </si>
  <si>
    <t>AX13137</t>
  </si>
  <si>
    <t>AX13139</t>
  </si>
  <si>
    <t>AX13142</t>
  </si>
  <si>
    <t>C1050</t>
  </si>
  <si>
    <t>AX13151</t>
  </si>
  <si>
    <t>C1675</t>
  </si>
  <si>
    <t>AX13152</t>
  </si>
  <si>
    <t>AX13153</t>
  </si>
  <si>
    <t>AX13157</t>
  </si>
  <si>
    <t>AX13160</t>
  </si>
  <si>
    <t>AX13165</t>
  </si>
  <si>
    <t>AX13168</t>
  </si>
  <si>
    <t>AX13169</t>
  </si>
  <si>
    <t>C1572</t>
  </si>
  <si>
    <t>AX13175</t>
  </si>
  <si>
    <t>AX13177</t>
  </si>
  <si>
    <t>AX13180</t>
  </si>
  <si>
    <t>AX13185</t>
  </si>
  <si>
    <t>AX13189</t>
  </si>
  <si>
    <t>AX13193</t>
  </si>
  <si>
    <t>AX13195</t>
  </si>
  <si>
    <t>C1460</t>
  </si>
  <si>
    <t>AX13196</t>
  </si>
  <si>
    <t>C1484</t>
  </si>
  <si>
    <t>AX13198</t>
  </si>
  <si>
    <t>AX13201</t>
  </si>
  <si>
    <t>AX13203</t>
  </si>
  <si>
    <t>C1053</t>
  </si>
  <si>
    <t>AX13208</t>
  </si>
  <si>
    <t>C1077</t>
  </si>
  <si>
    <t>AX13210</t>
  </si>
  <si>
    <t>C1044</t>
  </si>
  <si>
    <t>AX13215</t>
  </si>
  <si>
    <t>AX13216</t>
  </si>
  <si>
    <t>AX13218</t>
  </si>
  <si>
    <t>AX13219</t>
  </si>
  <si>
    <t>C1105</t>
  </si>
  <si>
    <t>AX13224</t>
  </si>
  <si>
    <t>C1778</t>
  </si>
  <si>
    <t>AX13226</t>
  </si>
  <si>
    <t>AX13234</t>
  </si>
  <si>
    <t>AX13239</t>
  </si>
  <si>
    <t>AX13240</t>
  </si>
  <si>
    <t>AX13241</t>
  </si>
  <si>
    <t>AX13244</t>
  </si>
  <si>
    <t>AX13245</t>
  </si>
  <si>
    <t>C1618</t>
  </si>
  <si>
    <t>AX13249</t>
  </si>
  <si>
    <t>AX13252</t>
  </si>
  <si>
    <t>AX13259</t>
  </si>
  <si>
    <t>AX13264</t>
  </si>
  <si>
    <t>C1658</t>
  </si>
  <si>
    <t>AX13269</t>
  </si>
  <si>
    <t>C1007</t>
  </si>
  <si>
    <t>AX13272</t>
  </si>
  <si>
    <t>C1302</t>
  </si>
  <si>
    <t>AX13274</t>
  </si>
  <si>
    <t>AX13284</t>
  </si>
  <si>
    <t>AX13286</t>
  </si>
  <si>
    <t>AX13287</t>
  </si>
  <si>
    <t>C1318</t>
  </si>
  <si>
    <t>AX13288</t>
  </si>
  <si>
    <t>AX13294</t>
  </si>
  <si>
    <t>AX13299</t>
  </si>
  <si>
    <t>AX13302</t>
  </si>
  <si>
    <t>C1477</t>
  </si>
  <si>
    <t>AX13306</t>
  </si>
  <si>
    <t>C1473</t>
  </si>
  <si>
    <t>AX13307</t>
  </si>
  <si>
    <t>C1282</t>
  </si>
  <si>
    <t>AX13309</t>
  </si>
  <si>
    <t>AX13311</t>
  </si>
  <si>
    <t>AX13312</t>
  </si>
  <si>
    <t>C1517</t>
  </si>
  <si>
    <t>AX13314</t>
  </si>
  <si>
    <t>AX13317</t>
  </si>
  <si>
    <t>AX13319</t>
  </si>
  <si>
    <t>C1175</t>
  </si>
  <si>
    <t>AX13320</t>
  </si>
  <si>
    <t>AX13323</t>
  </si>
  <si>
    <t>AX13324</t>
  </si>
  <si>
    <t>AX13325</t>
  </si>
  <si>
    <t>C1413</t>
  </si>
  <si>
    <t>AX13326</t>
  </si>
  <si>
    <t>AX13331</t>
  </si>
  <si>
    <t>AX13336</t>
  </si>
  <si>
    <t>AX13341</t>
  </si>
  <si>
    <t>AX13342</t>
  </si>
  <si>
    <t>C1230</t>
  </si>
  <si>
    <t>AX13343</t>
  </si>
  <si>
    <t>AX13345</t>
  </si>
  <si>
    <t>AX13349</t>
  </si>
  <si>
    <t>AX13351</t>
  </si>
  <si>
    <t>C1271</t>
  </si>
  <si>
    <t>AX13353</t>
  </si>
  <si>
    <t>AX13356</t>
  </si>
  <si>
    <t>AX13360</t>
  </si>
  <si>
    <t>AX13361</t>
  </si>
  <si>
    <t>AX13363</t>
  </si>
  <si>
    <t>AX13364</t>
  </si>
  <si>
    <t>AX13366</t>
  </si>
  <si>
    <t>C1353</t>
  </si>
  <si>
    <t>AX13367</t>
  </si>
  <si>
    <t>AX13368</t>
  </si>
  <si>
    <t>AX13374</t>
  </si>
  <si>
    <t>AX13376</t>
  </si>
  <si>
    <t>C1509</t>
  </si>
  <si>
    <t>AX13380</t>
  </si>
  <si>
    <t>AX13381</t>
  </si>
  <si>
    <t>AX13390</t>
  </si>
  <si>
    <t>C1205</t>
  </si>
  <si>
    <t>AX13393</t>
  </si>
  <si>
    <t>AX13394</t>
  </si>
  <si>
    <t>AX13395</t>
  </si>
  <si>
    <t>AX13396</t>
  </si>
  <si>
    <t>AX13397</t>
  </si>
  <si>
    <t>AX13398</t>
  </si>
  <si>
    <t>AX13400</t>
  </si>
  <si>
    <t>AX13407</t>
  </si>
  <si>
    <t>AX13408</t>
  </si>
  <si>
    <t>AX13414</t>
  </si>
  <si>
    <t>C1739</t>
  </si>
  <si>
    <t>AX13418</t>
  </si>
  <si>
    <t>AX13419</t>
  </si>
  <si>
    <t>AX13420</t>
  </si>
  <si>
    <t>AX13421</t>
  </si>
  <si>
    <t>AX13422</t>
  </si>
  <si>
    <t>AX13423</t>
  </si>
  <si>
    <t>AX13428</t>
  </si>
  <si>
    <t>AX13429</t>
  </si>
  <si>
    <t>C1582</t>
  </si>
  <si>
    <t>AX13430</t>
  </si>
  <si>
    <t>AX13435</t>
  </si>
  <si>
    <t>AX13436</t>
  </si>
  <si>
    <t>AX13441</t>
  </si>
  <si>
    <t>C1031</t>
  </si>
  <si>
    <t>AX13444</t>
  </si>
  <si>
    <t>AX13448</t>
  </si>
  <si>
    <t>AX13455</t>
  </si>
  <si>
    <t>AX13456</t>
  </si>
  <si>
    <t>AX13457</t>
  </si>
  <si>
    <t>AX13465</t>
  </si>
  <si>
    <t>AX13466</t>
  </si>
  <si>
    <t>AX13471</t>
  </si>
  <si>
    <t>AX13473</t>
  </si>
  <si>
    <t>AX13474</t>
  </si>
  <si>
    <t>C1176</t>
  </si>
  <si>
    <t>AX13475</t>
  </si>
  <si>
    <t>AX13482</t>
  </si>
  <si>
    <t>AX13488</t>
  </si>
  <si>
    <t>AX13491</t>
  </si>
  <si>
    <t>AX13498</t>
  </si>
  <si>
    <t>C1750</t>
  </si>
  <si>
    <t>AX13503</t>
  </si>
  <si>
    <t>AX13517</t>
  </si>
  <si>
    <t>AX13522</t>
  </si>
  <si>
    <t>C1457</t>
  </si>
  <si>
    <t>AX13524</t>
  </si>
  <si>
    <t>AX13525</t>
  </si>
  <si>
    <t>C1029</t>
  </si>
  <si>
    <t>AX13534</t>
  </si>
  <si>
    <t>AX13535</t>
  </si>
  <si>
    <t>AX13536</t>
  </si>
  <si>
    <t>AX13537</t>
  </si>
  <si>
    <t>AX13540</t>
  </si>
  <si>
    <t>AX13542</t>
  </si>
  <si>
    <t>AX13543</t>
  </si>
  <si>
    <t>C1074</t>
  </si>
  <si>
    <t>AX13551</t>
  </si>
  <si>
    <t>AX13552</t>
  </si>
  <si>
    <t>AX13553</t>
  </si>
  <si>
    <t>AX13557</t>
  </si>
  <si>
    <t>AX13558</t>
  </si>
  <si>
    <t>AX13561</t>
  </si>
  <si>
    <t>AX13562</t>
  </si>
  <si>
    <t>C1128</t>
  </si>
  <si>
    <t>AX13563</t>
  </si>
  <si>
    <t>AX13565</t>
  </si>
  <si>
    <t>AX13567</t>
  </si>
  <si>
    <t>C1452</t>
  </si>
  <si>
    <t>AX13573</t>
  </si>
  <si>
    <t>C1799</t>
  </si>
  <si>
    <t>AX13579</t>
  </si>
  <si>
    <t>AX13580</t>
  </si>
  <si>
    <t>AX13587</t>
  </si>
  <si>
    <t>AX13589</t>
  </si>
  <si>
    <t>AX13602</t>
  </si>
  <si>
    <t>AX13606</t>
  </si>
  <si>
    <t>AX13615</t>
  </si>
  <si>
    <t>AX13616</t>
  </si>
  <si>
    <t>AX13617</t>
  </si>
  <si>
    <t>AX13621</t>
  </si>
  <si>
    <t>AX13622</t>
  </si>
  <si>
    <t>AX13625</t>
  </si>
  <si>
    <t>AX13628</t>
  </si>
  <si>
    <t>AX13631</t>
  </si>
  <si>
    <t>AX13633</t>
  </si>
  <si>
    <t>AX13637</t>
  </si>
  <si>
    <t>AX13641</t>
  </si>
  <si>
    <t>AX13642</t>
  </si>
  <si>
    <t>AX13650</t>
  </si>
  <si>
    <t>AX13657</t>
  </si>
  <si>
    <t>AX13658</t>
  </si>
  <si>
    <t>AX13659</t>
  </si>
  <si>
    <t>AX13666</t>
  </si>
  <si>
    <t>C1211</t>
  </si>
  <si>
    <t>AX13673</t>
  </si>
  <si>
    <t>C1697</t>
  </si>
  <si>
    <t>AX13677</t>
  </si>
  <si>
    <t>AX13678</t>
  </si>
  <si>
    <t>AX13681</t>
  </si>
  <si>
    <t>AX13682</t>
  </si>
  <si>
    <t>AX13683</t>
  </si>
  <si>
    <t>AX13684</t>
  </si>
  <si>
    <t>AX13685</t>
  </si>
  <si>
    <t>AX13689</t>
  </si>
  <si>
    <t>AX13690</t>
  </si>
  <si>
    <t>AX13693</t>
  </si>
  <si>
    <t>AX13694</t>
  </si>
  <si>
    <t>AX13697</t>
  </si>
  <si>
    <t>AX13699</t>
  </si>
  <si>
    <t>AX13701</t>
  </si>
  <si>
    <t>C1278</t>
  </si>
  <si>
    <t>AX13702</t>
  </si>
  <si>
    <t>AX13704</t>
  </si>
  <si>
    <t>C1629</t>
  </si>
  <si>
    <t>AX13705</t>
  </si>
  <si>
    <t>C1378</t>
  </si>
  <si>
    <t>AX13708</t>
  </si>
  <si>
    <t>AX13713</t>
  </si>
  <si>
    <t>AX13715</t>
  </si>
  <si>
    <t>AX13721</t>
  </si>
  <si>
    <t>AX13725</t>
  </si>
  <si>
    <t>AX13727</t>
  </si>
  <si>
    <t>C1427</t>
  </si>
  <si>
    <t>AX13729</t>
  </si>
  <si>
    <t>AX13730</t>
  </si>
  <si>
    <t>AX13734</t>
  </si>
  <si>
    <t>AX13738</t>
  </si>
  <si>
    <t>AX13739</t>
  </si>
  <si>
    <t>C1066</t>
  </si>
  <si>
    <t>AX13744</t>
  </si>
  <si>
    <t>AX13745</t>
  </si>
  <si>
    <t>AX13748</t>
  </si>
  <si>
    <t>AX13750</t>
  </si>
  <si>
    <t>AX13751</t>
  </si>
  <si>
    <t>AX13752</t>
  </si>
  <si>
    <t>AX13753</t>
  </si>
  <si>
    <t>C1478</t>
  </si>
  <si>
    <t>AX13762</t>
  </si>
  <si>
    <t>AX13769</t>
  </si>
  <si>
    <t>AX13770</t>
  </si>
  <si>
    <t>AX13772</t>
  </si>
  <si>
    <t>AX13774</t>
  </si>
  <si>
    <t>AX13776</t>
  </si>
  <si>
    <t>AX13781</t>
  </si>
  <si>
    <t>AX13783</t>
  </si>
  <si>
    <t>AX13786</t>
  </si>
  <si>
    <t>AX13788</t>
  </si>
  <si>
    <t>AX13789</t>
  </si>
  <si>
    <t>AX13792</t>
  </si>
  <si>
    <t>AX13793</t>
  </si>
  <si>
    <t>C1586</t>
  </si>
  <si>
    <t>AX13794</t>
  </si>
  <si>
    <t>AX13797</t>
  </si>
  <si>
    <t>C1647</t>
  </si>
  <si>
    <t>AX13800</t>
  </si>
  <si>
    <t>AX13804</t>
  </si>
  <si>
    <t>AX13805</t>
  </si>
  <si>
    <t>AX13810</t>
  </si>
  <si>
    <t>AX13820</t>
  </si>
  <si>
    <t>C1800</t>
  </si>
  <si>
    <t>AX13821</t>
  </si>
  <si>
    <t>C1790</t>
  </si>
  <si>
    <t>AX13822</t>
  </si>
  <si>
    <t>C1218</t>
  </si>
  <si>
    <t>AX13823</t>
  </si>
  <si>
    <t>AX13825</t>
  </si>
  <si>
    <t>AX13826</t>
  </si>
  <si>
    <t>AX13827</t>
  </si>
  <si>
    <t>C1260</t>
  </si>
  <si>
    <t>AX13828</t>
  </si>
  <si>
    <t>C1183</t>
  </si>
  <si>
    <t>AX13831</t>
  </si>
  <si>
    <t>AX13834</t>
  </si>
  <si>
    <t>AX13841</t>
  </si>
  <si>
    <t>AX13844</t>
  </si>
  <si>
    <t>AX13845</t>
  </si>
  <si>
    <t>AX13847</t>
  </si>
  <si>
    <t>AX13851</t>
  </si>
  <si>
    <t>AX13853</t>
  </si>
  <si>
    <t>AX13855</t>
  </si>
  <si>
    <t>AX13856</t>
  </si>
  <si>
    <t>AX13859</t>
  </si>
  <si>
    <t>AX13868</t>
  </si>
  <si>
    <t>AX13870</t>
  </si>
  <si>
    <t>AX13872</t>
  </si>
  <si>
    <t>AX13873</t>
  </si>
  <si>
    <t>C1267</t>
  </si>
  <si>
    <t>AX13874</t>
  </si>
  <si>
    <t>AX13880</t>
  </si>
  <si>
    <t>AX13882</t>
  </si>
  <si>
    <t>AX13883</t>
  </si>
  <si>
    <t>C1405</t>
  </si>
  <si>
    <t>AX13884</t>
  </si>
  <si>
    <t>AX13885</t>
  </si>
  <si>
    <t>C1071</t>
  </si>
  <si>
    <t>AX13886</t>
  </si>
  <si>
    <t>C1590</t>
  </si>
  <si>
    <t>AX13889</t>
  </si>
  <si>
    <t>AX13892</t>
  </si>
  <si>
    <t>AX13895</t>
  </si>
  <si>
    <t>AX13899</t>
  </si>
  <si>
    <t>AX13901</t>
  </si>
  <si>
    <t>AX13905</t>
  </si>
  <si>
    <t>AX13907</t>
  </si>
  <si>
    <t>C1706</t>
  </si>
  <si>
    <t>AX13911</t>
  </si>
  <si>
    <t>C1036</t>
  </si>
  <si>
    <t>AX13912</t>
  </si>
  <si>
    <t>AX13915</t>
  </si>
  <si>
    <t>AX13916</t>
  </si>
  <si>
    <t>AX13917</t>
  </si>
  <si>
    <t>C1409</t>
  </si>
  <si>
    <t>AX13927</t>
  </si>
  <si>
    <t>AX13932</t>
  </si>
  <si>
    <t>C1381</t>
  </si>
  <si>
    <t>AX13933</t>
  </si>
  <si>
    <t>AX13939</t>
  </si>
  <si>
    <t>AX13942</t>
  </si>
  <si>
    <t>AX13943</t>
  </si>
  <si>
    <t>C1005</t>
  </si>
  <si>
    <t>AX13945</t>
  </si>
  <si>
    <t>AX13946</t>
  </si>
  <si>
    <t>AX13950</t>
  </si>
  <si>
    <t>AX13959</t>
  </si>
  <si>
    <t>AX13961</t>
  </si>
  <si>
    <t>AX13963</t>
  </si>
  <si>
    <t>C1656</t>
  </si>
  <si>
    <t>AX13965</t>
  </si>
  <si>
    <t>C1401</t>
  </si>
  <si>
    <t>AX13970</t>
  </si>
  <si>
    <t>AX13974</t>
  </si>
  <si>
    <t>AX13977</t>
  </si>
  <si>
    <t>AX13978</t>
  </si>
  <si>
    <t>AX13979</t>
  </si>
  <si>
    <t>AX13980</t>
  </si>
  <si>
    <t>AX13981</t>
  </si>
  <si>
    <t>C1504</t>
  </si>
  <si>
    <t>AX13982</t>
  </si>
  <si>
    <t>AX13983</t>
  </si>
  <si>
    <t>AX13985</t>
  </si>
  <si>
    <t>AX13987</t>
  </si>
  <si>
    <t>AX13988</t>
  </si>
  <si>
    <t>AX13992</t>
  </si>
  <si>
    <t>AX13993</t>
  </si>
  <si>
    <t>AX13998</t>
  </si>
  <si>
    <t>AX14001</t>
  </si>
  <si>
    <t>AX14003</t>
  </si>
  <si>
    <t>C1035</t>
  </si>
  <si>
    <t>AX14005</t>
  </si>
  <si>
    <t>C1142</t>
  </si>
  <si>
    <t>AX14006</t>
  </si>
  <si>
    <t>C1288</t>
  </si>
  <si>
    <t>AX14009</t>
  </si>
  <si>
    <t>AX14016</t>
  </si>
  <si>
    <t>AX14019</t>
  </si>
  <si>
    <t>C1147</t>
  </si>
  <si>
    <t>AX14020</t>
  </si>
  <si>
    <t>AX14021</t>
  </si>
  <si>
    <t>AX14028</t>
  </si>
  <si>
    <t>AX14037</t>
  </si>
  <si>
    <t>AX14038</t>
  </si>
  <si>
    <t>AX14039</t>
  </si>
  <si>
    <t>C1475</t>
  </si>
  <si>
    <t>AX14043</t>
  </si>
  <si>
    <t>AX14044</t>
  </si>
  <si>
    <t>C1170</t>
  </si>
  <si>
    <t>AX14045</t>
  </si>
  <si>
    <t>C1125</t>
  </si>
  <si>
    <t>AX14046</t>
  </si>
  <si>
    <t>AX14049</t>
  </si>
  <si>
    <t>AX14053</t>
  </si>
  <si>
    <t>AX14054</t>
  </si>
  <si>
    <t>AX14055</t>
  </si>
  <si>
    <t>AX14057</t>
  </si>
  <si>
    <t>AX14059</t>
  </si>
  <si>
    <t>AX14061</t>
  </si>
  <si>
    <t>C1486</t>
  </si>
  <si>
    <t>AX14069</t>
  </si>
  <si>
    <t>AX14074</t>
  </si>
  <si>
    <t>AX14077</t>
  </si>
  <si>
    <t>AX14080</t>
  </si>
  <si>
    <t>AX14082</t>
  </si>
  <si>
    <t>C1136</t>
  </si>
  <si>
    <t>AX14083</t>
  </si>
  <si>
    <t>AX14086</t>
  </si>
  <si>
    <t>AX14087</t>
  </si>
  <si>
    <t>AX14088</t>
  </si>
  <si>
    <t>AX14099</t>
  </si>
  <si>
    <t>C1491</t>
  </si>
  <si>
    <t>AX14100</t>
  </si>
  <si>
    <t>AX14108</t>
  </si>
  <si>
    <t>AX14112</t>
  </si>
  <si>
    <t>AX14113</t>
  </si>
  <si>
    <t>AX14115</t>
  </si>
  <si>
    <t>AX14117</t>
  </si>
  <si>
    <t>AX14120</t>
  </si>
  <si>
    <t>AX14124</t>
  </si>
  <si>
    <t>C1501</t>
  </si>
  <si>
    <t>AX14130</t>
  </si>
  <si>
    <t>AX14131</t>
  </si>
  <si>
    <t>C1498</t>
  </si>
  <si>
    <t>AX14133</t>
  </si>
  <si>
    <t>AX14137</t>
  </si>
  <si>
    <t>AX14142</t>
  </si>
  <si>
    <t>AX14143</t>
  </si>
  <si>
    <t>AX14145</t>
  </si>
  <si>
    <t>C1636</t>
  </si>
  <si>
    <t>AX14151</t>
  </si>
  <si>
    <t>AX14156</t>
  </si>
  <si>
    <t>AX14158</t>
  </si>
  <si>
    <t>C1497</t>
  </si>
  <si>
    <t>AX14159</t>
  </si>
  <si>
    <t>AX14161</t>
  </si>
  <si>
    <t>AX14162</t>
  </si>
  <si>
    <t>C1232</t>
  </si>
  <si>
    <t>AX14166</t>
  </si>
  <si>
    <t>AX14169</t>
  </si>
  <si>
    <t>AX14170</t>
  </si>
  <si>
    <t>AX14172</t>
  </si>
  <si>
    <t>C1049</t>
  </si>
  <si>
    <t>AX14173</t>
  </si>
  <si>
    <t>AX14174</t>
  </si>
  <si>
    <t>AX14175</t>
  </si>
  <si>
    <t>AX14176</t>
  </si>
  <si>
    <t>AX14177</t>
  </si>
  <si>
    <t>C1637</t>
  </si>
  <si>
    <t>AX14179</t>
  </si>
  <si>
    <t>AX14182</t>
  </si>
  <si>
    <t>AX14187</t>
  </si>
  <si>
    <t>AX14193</t>
  </si>
  <si>
    <t>AX14195</t>
  </si>
  <si>
    <t>AX14196</t>
  </si>
  <si>
    <t>AX14200</t>
  </si>
  <si>
    <t>AX14201</t>
  </si>
  <si>
    <t>AX14205</t>
  </si>
  <si>
    <t>AX14210</t>
  </si>
  <si>
    <t>AX14211</t>
  </si>
  <si>
    <t>AX14214</t>
  </si>
  <si>
    <t>AX14217</t>
  </si>
  <si>
    <t>AX14218</t>
  </si>
  <si>
    <t>AX14224</t>
  </si>
  <si>
    <t>AX14229</t>
  </si>
  <si>
    <t>C1555</t>
  </si>
  <si>
    <t>AX14230</t>
  </si>
  <si>
    <t>AX14231</t>
  </si>
  <si>
    <t>AX14236</t>
  </si>
  <si>
    <t>C1226</t>
  </si>
  <si>
    <t>AX14237</t>
  </si>
  <si>
    <t>AX14248</t>
  </si>
  <si>
    <t>AX14254</t>
  </si>
  <si>
    <t>AX14257</t>
  </si>
  <si>
    <t>C1418</t>
  </si>
  <si>
    <t>AX14258</t>
  </si>
  <si>
    <t>AX14259</t>
  </si>
  <si>
    <t>AX14260</t>
  </si>
  <si>
    <t>AX14262</t>
  </si>
  <si>
    <t>C1276</t>
  </si>
  <si>
    <t>AX14264</t>
  </si>
  <si>
    <t>AX14268</t>
  </si>
  <si>
    <t>AX14269</t>
  </si>
  <si>
    <t>AX14272</t>
  </si>
  <si>
    <t>AX14285</t>
  </si>
  <si>
    <t>AX14290</t>
  </si>
  <si>
    <t>AX14293</t>
  </si>
  <si>
    <t>AX14298</t>
  </si>
  <si>
    <t>AX14300</t>
  </si>
  <si>
    <t>AX14312</t>
  </si>
  <si>
    <t>C1279</t>
  </si>
  <si>
    <t>AX14313</t>
  </si>
  <si>
    <t>AX14314</t>
  </si>
  <si>
    <t>AX14317</t>
  </si>
  <si>
    <t>AX14318</t>
  </si>
  <si>
    <t>AX14321</t>
  </si>
  <si>
    <t>AX14323</t>
  </si>
  <si>
    <t>C1577</t>
  </si>
  <si>
    <t>AX14328</t>
  </si>
  <si>
    <t>AX14329</t>
  </si>
  <si>
    <t>C1594</t>
  </si>
  <si>
    <t>AX14330</t>
  </si>
  <si>
    <t>AX14333</t>
  </si>
  <si>
    <t>AX14338</t>
  </si>
  <si>
    <t>AX14340</t>
  </si>
  <si>
    <t>AX14342</t>
  </si>
  <si>
    <t>C1178</t>
  </si>
  <si>
    <t>AX14344</t>
  </si>
  <si>
    <t>C1660</t>
  </si>
  <si>
    <t>AX14345</t>
  </si>
  <si>
    <t>AX14346</t>
  </si>
  <si>
    <t>AX14347</t>
  </si>
  <si>
    <t>C1408</t>
  </si>
  <si>
    <t>AX14354</t>
  </si>
  <si>
    <t>C1195</t>
  </si>
  <si>
    <t>AX14356</t>
  </si>
  <si>
    <t>AX14361</t>
  </si>
  <si>
    <t>C1729</t>
  </si>
  <si>
    <t>AX14362</t>
  </si>
  <si>
    <t>AX14365</t>
  </si>
  <si>
    <t>C1516</t>
  </si>
  <si>
    <t>AX14366</t>
  </si>
  <si>
    <t>AX14373</t>
  </si>
  <si>
    <t>AX14374</t>
  </si>
  <si>
    <t>AX14375</t>
  </si>
  <si>
    <t>AX14385</t>
  </si>
  <si>
    <t>AX14388</t>
  </si>
  <si>
    <t>AX14389</t>
  </si>
  <si>
    <t>AX14390</t>
  </si>
  <si>
    <t>AX14393</t>
  </si>
  <si>
    <t>AX14395</t>
  </si>
  <si>
    <t>C1619</t>
  </si>
  <si>
    <t>AX14396</t>
  </si>
  <si>
    <t>C1430</t>
  </si>
  <si>
    <t>AX14398</t>
  </si>
  <si>
    <t>AX14402</t>
  </si>
  <si>
    <t>AX14403</t>
  </si>
  <si>
    <t>AX14405</t>
  </si>
  <si>
    <t>AX14406</t>
  </si>
  <si>
    <t>AX14409</t>
  </si>
  <si>
    <t>AX14412</t>
  </si>
  <si>
    <t>AX14417</t>
  </si>
  <si>
    <t>AX14422</t>
  </si>
  <si>
    <t>AX14424</t>
  </si>
  <si>
    <t>AX14425</t>
  </si>
  <si>
    <t>AX14427</t>
  </si>
  <si>
    <t>AX14430</t>
  </si>
  <si>
    <t>AX14434</t>
  </si>
  <si>
    <t>AX14438</t>
  </si>
  <si>
    <t>AX14439</t>
  </si>
  <si>
    <t>AX14441</t>
  </si>
  <si>
    <t>AX14443</t>
  </si>
  <si>
    <t>AX14444</t>
  </si>
  <si>
    <t>AX14449</t>
  </si>
  <si>
    <t>AX14453</t>
  </si>
  <si>
    <t>AX14458</t>
  </si>
  <si>
    <t>AX14460</t>
  </si>
  <si>
    <t>AX14468</t>
  </si>
  <si>
    <t>AX14469</t>
  </si>
  <si>
    <t>AX14470</t>
  </si>
  <si>
    <t>AX14471</t>
  </si>
  <si>
    <t>AX14472</t>
  </si>
  <si>
    <t>AX14487</t>
  </si>
  <si>
    <t>AX14488</t>
  </si>
  <si>
    <t>AX14490</t>
  </si>
  <si>
    <t>AX14493</t>
  </si>
  <si>
    <t>AX14495</t>
  </si>
  <si>
    <t>AX14500</t>
  </si>
  <si>
    <t>AX14502</t>
  </si>
  <si>
    <t>C1204</t>
  </si>
  <si>
    <t>AX14504</t>
  </si>
  <si>
    <t>AX14507</t>
  </si>
  <si>
    <t>AX14513</t>
  </si>
  <si>
    <t>C1483</t>
  </si>
  <si>
    <t>AX14514</t>
  </si>
  <si>
    <t>AX14516</t>
  </si>
  <si>
    <t>AX14519</t>
  </si>
  <si>
    <t>AX14520</t>
  </si>
  <si>
    <t>AX14522</t>
  </si>
  <si>
    <t>AX14524</t>
  </si>
  <si>
    <t>C1765</t>
  </si>
  <si>
    <t>AX14526</t>
  </si>
  <si>
    <t>C1650</t>
  </si>
  <si>
    <t>AX14527</t>
  </si>
  <si>
    <t>AX14531</t>
  </si>
  <si>
    <t>AX14532</t>
  </si>
  <si>
    <t>C1442</t>
  </si>
  <si>
    <t>AX14533</t>
  </si>
  <si>
    <t>AX14536</t>
  </si>
  <si>
    <t>AX14538</t>
  </si>
  <si>
    <t>AX14540</t>
  </si>
  <si>
    <t>AX14542</t>
  </si>
  <si>
    <t>AX14544</t>
  </si>
  <si>
    <t>AX14545</t>
  </si>
  <si>
    <t>AX14547</t>
  </si>
  <si>
    <t>AX14551</t>
  </si>
  <si>
    <t>AX14555</t>
  </si>
  <si>
    <t>AX14559</t>
  </si>
  <si>
    <t>AX14562</t>
  </si>
  <si>
    <t>AX14566</t>
  </si>
  <si>
    <t>AX14567</t>
  </si>
  <si>
    <t>AX14569</t>
  </si>
  <si>
    <t>AX14571</t>
  </si>
  <si>
    <t>C1372</t>
  </si>
  <si>
    <t>AX14572</t>
  </si>
  <si>
    <t>AX14573</t>
  </si>
  <si>
    <t>AX14574</t>
  </si>
  <si>
    <t>AX14575</t>
  </si>
  <si>
    <t>AX14576</t>
  </si>
  <si>
    <t>AX14580</t>
  </si>
  <si>
    <t>AX14581</t>
  </si>
  <si>
    <t>AX14584</t>
  </si>
  <si>
    <t>AX14588</t>
  </si>
  <si>
    <t>AX14589</t>
  </si>
  <si>
    <t>AX14590</t>
  </si>
  <si>
    <t>AX14591</t>
  </si>
  <si>
    <t>AX14592</t>
  </si>
  <si>
    <t>AX14595</t>
  </si>
  <si>
    <t>AX14596</t>
  </si>
  <si>
    <t>AX14599</t>
  </si>
  <si>
    <t>C1752</t>
  </si>
  <si>
    <t>AX14600</t>
  </si>
  <si>
    <t>C1762</t>
  </si>
  <si>
    <t>AX14601</t>
  </si>
  <si>
    <t>AX14604</t>
  </si>
  <si>
    <t>AX14605</t>
  </si>
  <si>
    <t>AX14606</t>
  </si>
  <si>
    <t>AX14610</t>
  </si>
  <si>
    <t>AX14616</t>
  </si>
  <si>
    <t>AX14620</t>
  </si>
  <si>
    <t>AX14622</t>
  </si>
  <si>
    <t>AX14627</t>
  </si>
  <si>
    <t>AX14631</t>
  </si>
  <si>
    <t>C1118</t>
  </si>
  <si>
    <t>AX14633</t>
  </si>
  <si>
    <t>AX14639</t>
  </si>
  <si>
    <t>AX14641</t>
  </si>
  <si>
    <t>AX14642</t>
  </si>
  <si>
    <t>AX14644</t>
  </si>
  <si>
    <t>AX14646</t>
  </si>
  <si>
    <t>AX14648</t>
  </si>
  <si>
    <t>C1380</t>
  </si>
  <si>
    <t>AX14652</t>
  </si>
  <si>
    <t>AX14660</t>
  </si>
  <si>
    <t>AX14662</t>
  </si>
  <si>
    <t>AX14664</t>
  </si>
  <si>
    <t>AX14667</t>
  </si>
  <si>
    <t>AX14669</t>
  </si>
  <si>
    <t>AX14670</t>
  </si>
  <si>
    <t>AX14671</t>
  </si>
  <si>
    <t>AX14677</t>
  </si>
  <si>
    <t>AX14682</t>
  </si>
  <si>
    <t>AX14684</t>
  </si>
  <si>
    <t>AX14686</t>
  </si>
  <si>
    <t>AX14690</t>
  </si>
  <si>
    <t>AX14691</t>
  </si>
  <si>
    <t>AX14692</t>
  </si>
  <si>
    <t>AX14696</t>
  </si>
  <si>
    <t>AX14697</t>
  </si>
  <si>
    <t>AX14699</t>
  </si>
  <si>
    <t>C1466</t>
  </si>
  <si>
    <t>AX14700</t>
  </si>
  <si>
    <t>AX14702</t>
  </si>
  <si>
    <t>AX14703</t>
  </si>
  <si>
    <t>AX14709</t>
  </si>
  <si>
    <t>AX14711</t>
  </si>
  <si>
    <t>AX14713</t>
  </si>
  <si>
    <t>AX14714</t>
  </si>
  <si>
    <t>AX14715</t>
  </si>
  <si>
    <t>AX14717</t>
  </si>
  <si>
    <t>AX14721</t>
  </si>
  <si>
    <t>C1348</t>
  </si>
  <si>
    <t>AX14726</t>
  </si>
  <si>
    <t>C1761</t>
  </si>
  <si>
    <t>AX14727</t>
  </si>
  <si>
    <t>AX14729</t>
  </si>
  <si>
    <t>AX14734</t>
  </si>
  <si>
    <t>AX14736</t>
  </si>
  <si>
    <t>AX14739</t>
  </si>
  <si>
    <t>AX14741</t>
  </si>
  <si>
    <t>AX14743</t>
  </si>
  <si>
    <t>AX14744</t>
  </si>
  <si>
    <t>AX14748</t>
  </si>
  <si>
    <t>AX14749</t>
  </si>
  <si>
    <t>AX14750</t>
  </si>
  <si>
    <t>AX14752</t>
  </si>
  <si>
    <t>AX14756</t>
  </si>
  <si>
    <t>AX14760</t>
  </si>
  <si>
    <t>AX14762</t>
  </si>
  <si>
    <t>AX14764</t>
  </si>
  <si>
    <t>AX14765</t>
  </si>
  <si>
    <t>AX14767</t>
  </si>
  <si>
    <t>AX14772</t>
  </si>
  <si>
    <t>C1499</t>
  </si>
  <si>
    <t>AX14774</t>
  </si>
  <si>
    <t>AX14779</t>
  </si>
  <si>
    <t>AX14780</t>
  </si>
  <si>
    <t>AX14787</t>
  </si>
  <si>
    <t>AX14793</t>
  </si>
  <si>
    <t>AX14795</t>
  </si>
  <si>
    <t>AX14796</t>
  </si>
  <si>
    <t>AX14800</t>
  </si>
  <si>
    <t>C1235</t>
  </si>
  <si>
    <t>AX14802</t>
  </si>
  <si>
    <t>C1123</t>
  </si>
  <si>
    <t>AX14805</t>
  </si>
  <si>
    <t>AX14807</t>
  </si>
  <si>
    <t>AX14808</t>
  </si>
  <si>
    <t>AX14809</t>
  </si>
  <si>
    <t>AX14813</t>
  </si>
  <si>
    <t>AX14814</t>
  </si>
  <si>
    <t>AX14819</t>
  </si>
  <si>
    <t>AX14829</t>
  </si>
  <si>
    <t>AX14832</t>
  </si>
  <si>
    <t>AX14834</t>
  </si>
  <si>
    <t>AX14835</t>
  </si>
  <si>
    <t>AX14841</t>
  </si>
  <si>
    <t>AX14842</t>
  </si>
  <si>
    <t>AX14843</t>
  </si>
  <si>
    <t>AX14845</t>
  </si>
  <si>
    <t>AX14849</t>
  </si>
  <si>
    <t>AX14852</t>
  </si>
  <si>
    <t>AX14856</t>
  </si>
  <si>
    <t>AX14857</t>
  </si>
  <si>
    <t>AX14858</t>
  </si>
  <si>
    <t>AX14859</t>
  </si>
  <si>
    <t>AX14861</t>
  </si>
  <si>
    <t>AX14862</t>
  </si>
  <si>
    <t>AX14864</t>
  </si>
  <si>
    <t>AX14865</t>
  </si>
  <si>
    <t>AX14871</t>
  </si>
  <si>
    <t>AX14874</t>
  </si>
  <si>
    <t>AX14875</t>
  </si>
  <si>
    <t>AX14877</t>
  </si>
  <si>
    <t>AX14878</t>
  </si>
  <si>
    <t>AX14883</t>
  </si>
  <si>
    <t>AX14890</t>
  </si>
  <si>
    <t>C1025</t>
  </si>
  <si>
    <t>AX14891</t>
  </si>
  <si>
    <t>AX14897</t>
  </si>
  <si>
    <t>C1530</t>
  </si>
  <si>
    <t>AX14900</t>
  </si>
  <si>
    <t>AX14903</t>
  </si>
  <si>
    <t>AX14904</t>
  </si>
  <si>
    <t>AX14909</t>
  </si>
  <si>
    <t>AX14912</t>
  </si>
  <si>
    <t>C1301</t>
  </si>
  <si>
    <t>AX14915</t>
  </si>
  <si>
    <t>AX14923</t>
  </si>
  <si>
    <t>AX14924</t>
  </si>
  <si>
    <t>AX14927</t>
  </si>
  <si>
    <t>AX14931</t>
  </si>
  <si>
    <t>AX14933</t>
  </si>
  <si>
    <t>AX14939</t>
  </si>
  <si>
    <t>AX14940</t>
  </si>
  <si>
    <t>AX14941</t>
  </si>
  <si>
    <t>AX14945</t>
  </si>
  <si>
    <t>AX14949</t>
  </si>
  <si>
    <t>C1423</t>
  </si>
  <si>
    <t>AX14953</t>
  </si>
  <si>
    <t>AX14963</t>
  </si>
  <si>
    <t>AX14970</t>
  </si>
  <si>
    <t>AX14980</t>
  </si>
  <si>
    <t>AX14982</t>
  </si>
  <si>
    <t>AX14983</t>
  </si>
  <si>
    <t>C1293</t>
  </si>
  <si>
    <t>AX14984</t>
  </si>
  <si>
    <t>C1781</t>
  </si>
  <si>
    <t>AX14986</t>
  </si>
  <si>
    <t>C1019</t>
  </si>
  <si>
    <t>AX14987</t>
  </si>
  <si>
    <t>AX14988</t>
  </si>
  <si>
    <t>AX14990</t>
  </si>
  <si>
    <t>AX14993</t>
  </si>
  <si>
    <t>AX14994</t>
  </si>
  <si>
    <t>AX14997</t>
  </si>
  <si>
    <t>C1399</t>
  </si>
  <si>
    <t>AX14998</t>
  </si>
  <si>
    <t>AX15003</t>
  </si>
  <si>
    <t>AX15004</t>
  </si>
  <si>
    <t>AX15005</t>
  </si>
  <si>
    <t>AX15008</t>
  </si>
  <si>
    <t>AX15011</t>
  </si>
  <si>
    <t>AX15014</t>
  </si>
  <si>
    <t>C1248</t>
  </si>
  <si>
    <t>AX15015</t>
  </si>
  <si>
    <t>AX15016</t>
  </si>
  <si>
    <t>AX15021</t>
  </si>
  <si>
    <t>AX15022</t>
  </si>
  <si>
    <t>C1131</t>
  </si>
  <si>
    <t>AX15028</t>
  </si>
  <si>
    <t>AX15033</t>
  </si>
  <si>
    <t>AX15034</t>
  </si>
  <si>
    <t>AX15035</t>
  </si>
  <si>
    <t>AX15042</t>
  </si>
  <si>
    <t>C1614</t>
  </si>
  <si>
    <t>AX15045</t>
  </si>
  <si>
    <t>AX15053</t>
  </si>
  <si>
    <t>AX15054</t>
  </si>
  <si>
    <t>AX15058</t>
  </si>
  <si>
    <t>AX15064</t>
  </si>
  <si>
    <t>C1445</t>
  </si>
  <si>
    <t>AX15069</t>
  </si>
  <si>
    <t>AX15071</t>
  </si>
  <si>
    <t>AX15078</t>
  </si>
  <si>
    <t>AX15079</t>
  </si>
  <si>
    <t>AX15081</t>
  </si>
  <si>
    <t>AX15083</t>
  </si>
  <si>
    <t>AX15084</t>
  </si>
  <si>
    <t>AX15085</t>
  </si>
  <si>
    <t>AX15086</t>
  </si>
  <si>
    <t>AX15088</t>
  </si>
  <si>
    <t>AX15091</t>
  </si>
  <si>
    <t>AX15093</t>
  </si>
  <si>
    <t>AX15095</t>
  </si>
  <si>
    <t>AX15097</t>
  </si>
  <si>
    <t>AX15100</t>
  </si>
  <si>
    <t>C1545</t>
  </si>
  <si>
    <t>AX15101</t>
  </si>
  <si>
    <t>AX15102</t>
  </si>
  <si>
    <t>AX15105</t>
  </si>
  <si>
    <t>AX15107</t>
  </si>
  <si>
    <t>AX15108</t>
  </si>
  <si>
    <t>C1238</t>
  </si>
  <si>
    <t>AX15110</t>
  </si>
  <si>
    <t>AX15112</t>
  </si>
  <si>
    <t>AX15119</t>
  </si>
  <si>
    <t>C1693</t>
  </si>
  <si>
    <t>AX15123</t>
  </si>
  <si>
    <t>AX15125</t>
  </si>
  <si>
    <t>AX15132</t>
  </si>
  <si>
    <t>AX15134</t>
  </si>
  <si>
    <t>AX15135</t>
  </si>
  <si>
    <t>AX15136</t>
  </si>
  <si>
    <t>AX15137</t>
  </si>
  <si>
    <t>AX15138</t>
  </si>
  <si>
    <t>C1797</t>
  </si>
  <si>
    <t>AX15141</t>
  </si>
  <si>
    <t>AX15142</t>
  </si>
  <si>
    <t>C1336</t>
  </si>
  <si>
    <t>AX15144</t>
  </si>
  <si>
    <t>C1488</t>
  </si>
  <si>
    <t>AX15146</t>
  </si>
  <si>
    <t>AX15151</t>
  </si>
  <si>
    <t>AX15155</t>
  </si>
  <si>
    <t>AX15160</t>
  </si>
  <si>
    <t>AX15173</t>
  </si>
  <si>
    <t>AX15174</t>
  </si>
  <si>
    <t>AX15175</t>
  </si>
  <si>
    <t>AX15177</t>
  </si>
  <si>
    <t>AX15179</t>
  </si>
  <si>
    <t>AX15182</t>
  </si>
  <si>
    <t>C1361</t>
  </si>
  <si>
    <t>AX15184</t>
  </si>
  <si>
    <t>AX15188</t>
  </si>
  <si>
    <t>AX15194</t>
  </si>
  <si>
    <t>AX15195</t>
  </si>
  <si>
    <t>AX15197</t>
  </si>
  <si>
    <t>AX15202</t>
  </si>
  <si>
    <t>AX15205</t>
  </si>
  <si>
    <t>C1652</t>
  </si>
  <si>
    <t>AX15209</t>
  </si>
  <si>
    <t>AX15212</t>
  </si>
  <si>
    <t>AX15214</t>
  </si>
  <si>
    <t>C1607</t>
  </si>
  <si>
    <t>AX15215</t>
  </si>
  <si>
    <t>AX15220</t>
  </si>
  <si>
    <t>AX15225</t>
  </si>
  <si>
    <t>AX15229</t>
  </si>
  <si>
    <t>AX15231</t>
  </si>
  <si>
    <t>AX15236</t>
  </si>
  <si>
    <t>AX15238</t>
  </si>
  <si>
    <t>AX15248</t>
  </si>
  <si>
    <t>C1645</t>
  </si>
  <si>
    <t>AX15252</t>
  </si>
  <si>
    <t>AX15253</t>
  </si>
  <si>
    <t>AX15254</t>
  </si>
  <si>
    <t>C1351</t>
  </si>
  <si>
    <t>AX15261</t>
  </si>
  <si>
    <t>AX15263</t>
  </si>
  <si>
    <t>AX15265</t>
  </si>
  <si>
    <t>AX15268</t>
  </si>
  <si>
    <t>AX15272</t>
  </si>
  <si>
    <t>C1754</t>
  </si>
  <si>
    <t>AX15277</t>
  </si>
  <si>
    <t>AX15279</t>
  </si>
  <si>
    <t>AX15283</t>
  </si>
  <si>
    <t>AX15285</t>
  </si>
  <si>
    <t>AX15291</t>
  </si>
  <si>
    <t>AX15293</t>
  </si>
  <si>
    <t>C1585</t>
  </si>
  <si>
    <t>AX15297</t>
  </si>
  <si>
    <t>AX15301</t>
  </si>
  <si>
    <t>AX15307</t>
  </si>
  <si>
    <t>AX15312</t>
  </si>
  <si>
    <t>AX15313</t>
  </si>
  <si>
    <t>AX15314</t>
  </si>
  <si>
    <t>AX15315</t>
  </si>
  <si>
    <t>AX15319</t>
  </si>
  <si>
    <t>AX15320</t>
  </si>
  <si>
    <t>AX15323</t>
  </si>
  <si>
    <t>AX15331</t>
  </si>
  <si>
    <t>AX15334</t>
  </si>
  <si>
    <t>AX15337</t>
  </si>
  <si>
    <t>AX15339</t>
  </si>
  <si>
    <t>AX15341</t>
  </si>
  <si>
    <t>C1772</t>
  </si>
  <si>
    <t>AX15345</t>
  </si>
  <si>
    <t>AX15346</t>
  </si>
  <si>
    <t>AX15348</t>
  </si>
  <si>
    <t>AX15354</t>
  </si>
  <si>
    <t>AX15355</t>
  </si>
  <si>
    <t>AX15357</t>
  </si>
  <si>
    <t>AX15362</t>
  </si>
  <si>
    <t>AX15366</t>
  </si>
  <si>
    <t>AX15370</t>
  </si>
  <si>
    <t>C1751</t>
  </si>
  <si>
    <t>AX15372</t>
  </si>
  <si>
    <t>AX15376</t>
  </si>
  <si>
    <t>C1432</t>
  </si>
  <si>
    <t>AX15379</t>
  </si>
  <si>
    <t>AX15380</t>
  </si>
  <si>
    <t>AX15381</t>
  </si>
  <si>
    <t>AX15383</t>
  </si>
  <si>
    <t>AX15384</t>
  </si>
  <si>
    <t>AX15385</t>
  </si>
  <si>
    <t>C1187</t>
  </si>
  <si>
    <t>AX15386</t>
  </si>
  <si>
    <t>AX15389</t>
  </si>
  <si>
    <t>AX15390</t>
  </si>
  <si>
    <t>AX15397</t>
  </si>
  <si>
    <t>AX15398</t>
  </si>
  <si>
    <t>AX15402</t>
  </si>
  <si>
    <t>AX15403</t>
  </si>
  <si>
    <t>AX15406</t>
  </si>
  <si>
    <t>AX15416</t>
  </si>
  <si>
    <t>AX15422</t>
  </si>
  <si>
    <t>AX15431</t>
  </si>
  <si>
    <t>AX15432</t>
  </si>
  <si>
    <t>AX15435</t>
  </si>
  <si>
    <t>AX15436</t>
  </si>
  <si>
    <t>AX15437</t>
  </si>
  <si>
    <t>AX15439</t>
  </si>
  <si>
    <t>AX15440</t>
  </si>
  <si>
    <t>AX15443</t>
  </si>
  <si>
    <t>AX15447</t>
  </si>
  <si>
    <t>AX15450</t>
  </si>
  <si>
    <t>C1026</t>
  </si>
  <si>
    <t>AX15452</t>
  </si>
  <si>
    <t>AX15454</t>
  </si>
  <si>
    <t>AX15456</t>
  </si>
  <si>
    <t>AX15457</t>
  </si>
  <si>
    <t>AX15463</t>
  </si>
  <si>
    <t>AX15476</t>
  </si>
  <si>
    <t>AX15481</t>
  </si>
  <si>
    <t>AX15483</t>
  </si>
  <si>
    <t>AX15484</t>
  </si>
  <si>
    <t>AX15492</t>
  </si>
  <si>
    <t>AX15497</t>
  </si>
  <si>
    <t>AX15501</t>
  </si>
  <si>
    <t>AX15506</t>
  </si>
  <si>
    <t>AX15507</t>
  </si>
  <si>
    <t>AX15508</t>
  </si>
  <si>
    <t>C1350</t>
  </si>
  <si>
    <t>AX15509</t>
  </si>
  <si>
    <t>AX15513</t>
  </si>
  <si>
    <t>AX15517</t>
  </si>
  <si>
    <t>AX15519</t>
  </si>
  <si>
    <t>AX15520</t>
  </si>
  <si>
    <t>AX15526</t>
  </si>
  <si>
    <t>AX15527</t>
  </si>
  <si>
    <t>AX15529</t>
  </si>
  <si>
    <t>AX15530</t>
  </si>
  <si>
    <t>AX15532</t>
  </si>
  <si>
    <t>AX15534</t>
  </si>
  <si>
    <t>AX15536</t>
  </si>
  <si>
    <t>AX15537</t>
  </si>
  <si>
    <t>C1471</t>
  </si>
  <si>
    <t>AX15539</t>
  </si>
  <si>
    <t>AX15540</t>
  </si>
  <si>
    <t>C1404</t>
  </si>
  <si>
    <t>AX15542</t>
  </si>
  <si>
    <t>AX15543</t>
  </si>
  <si>
    <t>AX15546</t>
  </si>
  <si>
    <t>AX15547</t>
  </si>
  <si>
    <t>AX15550</t>
  </si>
  <si>
    <t>AX15554</t>
  </si>
  <si>
    <t>AX15556</t>
  </si>
  <si>
    <t>AX15562</t>
  </si>
  <si>
    <t>AX15565</t>
  </si>
  <si>
    <t>AX15568</t>
  </si>
  <si>
    <t>C1468</t>
  </si>
  <si>
    <t>AX15569</t>
  </si>
  <si>
    <t>AX15575</t>
  </si>
  <si>
    <t>AX15579</t>
  </si>
  <si>
    <t>AX15586</t>
  </si>
  <si>
    <t>AX15591</t>
  </si>
  <si>
    <t>AX15593</t>
  </si>
  <si>
    <t>C1699</t>
  </si>
  <si>
    <t>AX15594</t>
  </si>
  <si>
    <t>AX15595</t>
  </si>
  <si>
    <t>C1110</t>
  </si>
  <si>
    <t>AX15596</t>
  </si>
  <si>
    <t>AX15597</t>
  </si>
  <si>
    <t>AX15598</t>
  </si>
  <si>
    <t>AX15600</t>
  </si>
  <si>
    <t>AX15602</t>
  </si>
  <si>
    <t>AX15604</t>
  </si>
  <si>
    <t>AX15605</t>
  </si>
  <si>
    <t>AX15608</t>
  </si>
  <si>
    <t>AX15612</t>
  </si>
  <si>
    <t>AX15613</t>
  </si>
  <si>
    <t>AX15614</t>
  </si>
  <si>
    <t>AX15617</t>
  </si>
  <si>
    <t>AX15619</t>
  </si>
  <si>
    <t>AX15620</t>
  </si>
  <si>
    <t>AX15622</t>
  </si>
  <si>
    <t>AX15625</t>
  </si>
  <si>
    <t>AX15626</t>
  </si>
  <si>
    <t>AX15628</t>
  </si>
  <si>
    <t>AX15631</t>
  </si>
  <si>
    <t>AX15632</t>
  </si>
  <si>
    <t>AX15634</t>
  </si>
  <si>
    <t>AX15635</t>
  </si>
  <si>
    <t>AX15636</t>
  </si>
  <si>
    <t>AX15638</t>
  </si>
  <si>
    <t>AX15639</t>
  </si>
  <si>
    <t>AX15642</t>
  </si>
  <si>
    <t>AX15647</t>
  </si>
  <si>
    <t>AX15650</t>
  </si>
  <si>
    <t>AX15652</t>
  </si>
  <si>
    <t>AX15655</t>
  </si>
  <si>
    <t>AX15667</t>
  </si>
  <si>
    <t>AX15669</t>
  </si>
  <si>
    <t>AX15672</t>
  </si>
  <si>
    <t>AX15673</t>
  </si>
  <si>
    <t>AX15676</t>
  </si>
  <si>
    <t>AX15680</t>
  </si>
  <si>
    <t>AX15681</t>
  </si>
  <si>
    <t>AX15686</t>
  </si>
  <si>
    <t>AX15689</t>
  </si>
  <si>
    <t>AX15695</t>
  </si>
  <si>
    <t>AX15697</t>
  </si>
  <si>
    <t>AX15698</t>
  </si>
  <si>
    <t>AX15708</t>
  </si>
  <si>
    <t>AX15711</t>
  </si>
  <si>
    <t>AX15713</t>
  </si>
  <si>
    <t>AX15715</t>
  </si>
  <si>
    <t>AX15719</t>
  </si>
  <si>
    <t>AX15722</t>
  </si>
  <si>
    <t>AX15726</t>
  </si>
  <si>
    <t>C1004</t>
  </si>
  <si>
    <t>AX15728</t>
  </si>
  <si>
    <t>AX15735</t>
  </si>
  <si>
    <t>C1705</t>
  </si>
  <si>
    <t>AX15740</t>
  </si>
  <si>
    <t>AX15746</t>
  </si>
  <si>
    <t>AX15748</t>
  </si>
  <si>
    <t>AX15751</t>
  </si>
  <si>
    <t>AX15755</t>
  </si>
  <si>
    <t>AX15757</t>
  </si>
  <si>
    <t>AX15761</t>
  </si>
  <si>
    <t>AX15762</t>
  </si>
  <si>
    <t>AX15763</t>
  </si>
  <si>
    <t>AX15764</t>
  </si>
  <si>
    <t>AX15765</t>
  </si>
  <si>
    <t>AX15766</t>
  </si>
  <si>
    <t>AX15777</t>
  </si>
  <si>
    <t>AX15778</t>
  </si>
  <si>
    <t>AX15779</t>
  </si>
  <si>
    <t>AX15782</t>
  </si>
  <si>
    <t>AX15785</t>
  </si>
  <si>
    <t>AX15787</t>
  </si>
  <si>
    <t>AX15797</t>
  </si>
  <si>
    <t>AX15798</t>
  </si>
  <si>
    <t>AX15800</t>
  </si>
  <si>
    <t>AX15801</t>
  </si>
  <si>
    <t>AX15803</t>
  </si>
  <si>
    <t>AX15806</t>
  </si>
  <si>
    <t>AX15807</t>
  </si>
  <si>
    <t>AX15808</t>
  </si>
  <si>
    <t>AX15810</t>
  </si>
  <si>
    <t>AX15814</t>
  </si>
  <si>
    <t>AX15815</t>
  </si>
  <si>
    <t>AX15817</t>
  </si>
  <si>
    <t>AX15820</t>
  </si>
  <si>
    <t>AX15822</t>
  </si>
  <si>
    <t>AX15825</t>
  </si>
  <si>
    <t>AX15827</t>
  </si>
  <si>
    <t>AX15830</t>
  </si>
  <si>
    <t>AX15832</t>
  </si>
  <si>
    <t>AX15835</t>
  </si>
  <si>
    <t>AX15838</t>
  </si>
  <si>
    <t>AX15840</t>
  </si>
  <si>
    <t>AX15844</t>
  </si>
  <si>
    <t>AX15845</t>
  </si>
  <si>
    <t>AX15847</t>
  </si>
  <si>
    <t>AX15851</t>
  </si>
  <si>
    <t>AX15852</t>
  </si>
  <si>
    <t>AX15853</t>
  </si>
  <si>
    <t>AX15855</t>
  </si>
  <si>
    <t>AX15858</t>
  </si>
  <si>
    <t>AX15864</t>
  </si>
  <si>
    <t>C1159</t>
  </si>
  <si>
    <t>AX15866</t>
  </si>
  <si>
    <t>AX15867</t>
  </si>
  <si>
    <t>AX15868</t>
  </si>
  <si>
    <t>AX15869</t>
  </si>
  <si>
    <t>C1182</t>
  </si>
  <si>
    <t>AX15878</t>
  </si>
  <si>
    <t>AX15884</t>
  </si>
  <si>
    <t>AX15887</t>
  </si>
  <si>
    <t>AX15888</t>
  </si>
  <si>
    <t>AX15890</t>
  </si>
  <si>
    <t>AX15894</t>
  </si>
  <si>
    <t>AX15895</t>
  </si>
  <si>
    <t>AX15896</t>
  </si>
  <si>
    <t>AX15901</t>
  </si>
  <si>
    <t>AX15910</t>
  </si>
  <si>
    <t>AX15911</t>
  </si>
  <si>
    <t>AX15913</t>
  </si>
  <si>
    <t>AX15914</t>
  </si>
  <si>
    <t>AX15918</t>
  </si>
  <si>
    <t>AX15920</t>
  </si>
  <si>
    <t>AX15924</t>
  </si>
  <si>
    <t>AX15925</t>
  </si>
  <si>
    <t>AX15927</t>
  </si>
  <si>
    <t>AX15933</t>
  </si>
  <si>
    <t>AX15937</t>
  </si>
  <si>
    <t>C1157</t>
  </si>
  <si>
    <t>AX15939</t>
  </si>
  <si>
    <t>AX15942</t>
  </si>
  <si>
    <t>AX15943</t>
  </si>
  <si>
    <t>AX15945</t>
  </si>
  <si>
    <t>AX15949</t>
  </si>
  <si>
    <t>AX15950</t>
  </si>
  <si>
    <t>AX15958</t>
  </si>
  <si>
    <t>AX15962</t>
  </si>
  <si>
    <t>AX15963</t>
  </si>
  <si>
    <t>AX15964</t>
  </si>
  <si>
    <t>AX15965</t>
  </si>
  <si>
    <t>AX15968</t>
  </si>
  <si>
    <t>AX15979</t>
  </si>
  <si>
    <t>AX15989</t>
  </si>
  <si>
    <t>AX15990</t>
  </si>
  <si>
    <t>AX15992</t>
  </si>
  <si>
    <t>AX15994</t>
  </si>
  <si>
    <t>AX15996</t>
  </si>
  <si>
    <t>AX15998</t>
  </si>
  <si>
    <t>AX15999</t>
  </si>
  <si>
    <t>AX16003</t>
  </si>
  <si>
    <t>AX16006</t>
  </si>
  <si>
    <t>AX16007</t>
  </si>
  <si>
    <t>AX16008</t>
  </si>
  <si>
    <t>AX16010</t>
  </si>
  <si>
    <t>AX16012</t>
  </si>
  <si>
    <t>AX16013</t>
  </si>
  <si>
    <t>AX16018</t>
  </si>
  <si>
    <t>AX16019</t>
  </si>
  <si>
    <t>AX16020</t>
  </si>
  <si>
    <t>AX16021</t>
  </si>
  <si>
    <t>AX16027</t>
  </si>
  <si>
    <t>AX16030</t>
  </si>
  <si>
    <t>AX16032</t>
  </si>
  <si>
    <t>AX16035</t>
  </si>
  <si>
    <t>AX16040</t>
  </si>
  <si>
    <t>AX16056</t>
  </si>
  <si>
    <t>AX16057</t>
  </si>
  <si>
    <t>AX16058</t>
  </si>
  <si>
    <t>AX16062</t>
  </si>
  <si>
    <t>AX16064</t>
  </si>
  <si>
    <t>AX16068</t>
  </si>
  <si>
    <t>AX16070</t>
  </si>
  <si>
    <t>AX16079</t>
  </si>
  <si>
    <t>AX16085</t>
  </si>
  <si>
    <t>AX16086</t>
  </si>
  <si>
    <t>AX16088</t>
  </si>
  <si>
    <t>AX16089</t>
  </si>
  <si>
    <t>AX16092</t>
  </si>
  <si>
    <t>AX16093</t>
  </si>
  <si>
    <t>AX16094</t>
  </si>
  <si>
    <t>AX16096</t>
  </si>
  <si>
    <t>AX16098</t>
  </si>
  <si>
    <t>AX16099</t>
  </si>
  <si>
    <t>C1360</t>
  </si>
  <si>
    <t>AX16100</t>
  </si>
  <si>
    <t>AX16105</t>
  </si>
  <si>
    <t>AX16107</t>
  </si>
  <si>
    <t>AX16109</t>
  </si>
  <si>
    <t>AX16110</t>
  </si>
  <si>
    <t>C1604</t>
  </si>
  <si>
    <t>AX16111</t>
  </si>
  <si>
    <t>AX16118</t>
  </si>
  <si>
    <t>AX16119</t>
  </si>
  <si>
    <t>AX16121</t>
  </si>
  <si>
    <t>AX16123</t>
  </si>
  <si>
    <t>AX16127</t>
  </si>
  <si>
    <t>AX16130</t>
  </si>
  <si>
    <t>AX16131</t>
  </si>
  <si>
    <t>AX16134</t>
  </si>
  <si>
    <t>AX16135</t>
  </si>
  <si>
    <t>AX16138</t>
  </si>
  <si>
    <t>AX16143</t>
  </si>
  <si>
    <t>AX16154</t>
  </si>
  <si>
    <t>AX16156</t>
  </si>
  <si>
    <t>AX16160</t>
  </si>
  <si>
    <t>AX16164</t>
  </si>
  <si>
    <t>AX16167</t>
  </si>
  <si>
    <t>AX16168</t>
  </si>
  <si>
    <t>AX16170</t>
  </si>
  <si>
    <t>AX16177</t>
  </si>
  <si>
    <t>AX16178</t>
  </si>
  <si>
    <t>AX16180</t>
  </si>
  <si>
    <t>AX16186</t>
  </si>
  <si>
    <t>AX16187</t>
  </si>
  <si>
    <t>AX16191</t>
  </si>
  <si>
    <t>AX16192</t>
  </si>
  <si>
    <t>AX16194</t>
  </si>
  <si>
    <t>AX16199</t>
  </si>
  <si>
    <t>AX16200</t>
  </si>
  <si>
    <t>AX16203</t>
  </si>
  <si>
    <t>AX16207</t>
  </si>
  <si>
    <t>C1695</t>
  </si>
  <si>
    <t>AX16213</t>
  </si>
  <si>
    <t>AX16214</t>
  </si>
  <si>
    <t>AX16218</t>
  </si>
  <si>
    <t>AX16219</t>
  </si>
  <si>
    <t>AX16226</t>
  </si>
  <si>
    <t>AX16227</t>
  </si>
  <si>
    <t>AX16231</t>
  </si>
  <si>
    <t>AX16232</t>
  </si>
  <si>
    <t>AX16234</t>
  </si>
  <si>
    <t>AX16237</t>
  </si>
  <si>
    <t>C1166</t>
  </si>
  <si>
    <t>AX16238</t>
  </si>
  <si>
    <t>AX16241</t>
  </si>
  <si>
    <t>AX16244</t>
  </si>
  <si>
    <t>AX16245</t>
  </si>
  <si>
    <t>AX16254</t>
  </si>
  <si>
    <t>AX16255</t>
  </si>
  <si>
    <t>AX16256</t>
  </si>
  <si>
    <t>AX16258</t>
  </si>
  <si>
    <t>AX16262</t>
  </si>
  <si>
    <t>AX16263</t>
  </si>
  <si>
    <t>AX16264</t>
  </si>
  <si>
    <t>C1496</t>
  </si>
  <si>
    <t>AX16266</t>
  </si>
  <si>
    <t>AX16268</t>
  </si>
  <si>
    <t>AX16269</t>
  </si>
  <si>
    <t>AX16270</t>
  </si>
  <si>
    <t>AX16277</t>
  </si>
  <si>
    <t>AX16278</t>
  </si>
  <si>
    <t>AX16280</t>
  </si>
  <si>
    <t>AX16283</t>
  </si>
  <si>
    <t>AX16287</t>
  </si>
  <si>
    <t>AX16288</t>
  </si>
  <si>
    <t>AX16290</t>
  </si>
  <si>
    <t>AX16291</t>
  </si>
  <si>
    <t>C1089</t>
  </si>
  <si>
    <t>AX16292</t>
  </si>
  <si>
    <t>AX16293</t>
  </si>
  <si>
    <t>AX16297</t>
  </si>
  <si>
    <t>AX16299</t>
  </si>
  <si>
    <t>AX16300</t>
  </si>
  <si>
    <t>AX16306</t>
  </si>
  <si>
    <t>AX16309</t>
  </si>
  <si>
    <t>AX16313</t>
  </si>
  <si>
    <t>AX16318</t>
  </si>
  <si>
    <t>AX16327</t>
  </si>
  <si>
    <t>AX16328</t>
  </si>
  <si>
    <t>AX16330</t>
  </si>
  <si>
    <t>AX16333</t>
  </si>
  <si>
    <t>AX16336</t>
  </si>
  <si>
    <t>AX16340</t>
  </si>
  <si>
    <t>AX16341</t>
  </si>
  <si>
    <t>AX16344</t>
  </si>
  <si>
    <t>AX16348</t>
  </si>
  <si>
    <t>AX16349</t>
  </si>
  <si>
    <t>AX16350</t>
  </si>
  <si>
    <t>AX16354</t>
  </si>
  <si>
    <t>AX16355</t>
  </si>
  <si>
    <t>AX16356</t>
  </si>
  <si>
    <t>AX16357</t>
  </si>
  <si>
    <t>AX16364</t>
  </si>
  <si>
    <t>AX16374</t>
  </si>
  <si>
    <t>AX16380</t>
  </si>
  <si>
    <t>AX16382</t>
  </si>
  <si>
    <t>AX16393</t>
  </si>
  <si>
    <t>AX16394</t>
  </si>
  <si>
    <t>AX16395</t>
  </si>
  <si>
    <t>AX16396</t>
  </si>
  <si>
    <t>AX16398</t>
  </si>
  <si>
    <t>AX16399</t>
  </si>
  <si>
    <t>AX16401</t>
  </si>
  <si>
    <t>C1221</t>
  </si>
  <si>
    <t>AX16404</t>
  </si>
  <si>
    <t>AX16410</t>
  </si>
  <si>
    <t>AX16411</t>
  </si>
  <si>
    <t>AX16412</t>
  </si>
  <si>
    <t>AX16417</t>
  </si>
  <si>
    <t>AX16419</t>
  </si>
  <si>
    <t>AX16420</t>
  </si>
  <si>
    <t>AX16422</t>
  </si>
  <si>
    <t>AX16424</t>
  </si>
  <si>
    <t>AX16425</t>
  </si>
  <si>
    <t>AX16436</t>
  </si>
  <si>
    <t>AX16440</t>
  </si>
  <si>
    <t>AX16441</t>
  </si>
  <si>
    <t>AX16445</t>
  </si>
  <si>
    <t>AX16448</t>
  </si>
  <si>
    <t>AX16449</t>
  </si>
  <si>
    <t>AX16450</t>
  </si>
  <si>
    <t>AX16453</t>
  </si>
  <si>
    <t>AX16458</t>
  </si>
  <si>
    <t>AX16461</t>
  </si>
  <si>
    <t>C1587</t>
  </si>
  <si>
    <t>AX16464</t>
  </si>
  <si>
    <t>AX16465</t>
  </si>
  <si>
    <t>C1638</t>
  </si>
  <si>
    <t>AX16467</t>
  </si>
  <si>
    <t>AX16471</t>
  </si>
  <si>
    <t>AX16473</t>
  </si>
  <si>
    <t>AX16479</t>
  </si>
  <si>
    <t>AX16480</t>
  </si>
  <si>
    <t>C1310</t>
  </si>
  <si>
    <t>AX16483</t>
  </si>
  <si>
    <t>AX16484</t>
  </si>
  <si>
    <t>AX16486</t>
  </si>
  <si>
    <t>AX16487</t>
  </si>
  <si>
    <t>AX16489</t>
  </si>
  <si>
    <t>AX16493</t>
  </si>
  <si>
    <t>AX16509</t>
  </si>
  <si>
    <t>AX16511</t>
  </si>
  <si>
    <t>AX16512</t>
  </si>
  <si>
    <t>C1627</t>
  </si>
  <si>
    <t>AX16514</t>
  </si>
  <si>
    <t>AX16515</t>
  </si>
  <si>
    <t>AX16517</t>
  </si>
  <si>
    <t>AX16520</t>
  </si>
  <si>
    <t>AX16522</t>
  </si>
  <si>
    <t>AX16525</t>
  </si>
  <si>
    <t>AX16528</t>
  </si>
  <si>
    <t>AX16530</t>
  </si>
  <si>
    <t>AX16532</t>
  </si>
  <si>
    <t>AX16534</t>
  </si>
  <si>
    <t>AX16538</t>
  </si>
  <si>
    <t>AX16549</t>
  </si>
  <si>
    <t>AX16550</t>
  </si>
  <si>
    <t>AX16552</t>
  </si>
  <si>
    <t>AX16554</t>
  </si>
  <si>
    <t>AX16559</t>
  </si>
  <si>
    <t>AX16563</t>
  </si>
  <si>
    <t>AX16568</t>
  </si>
  <si>
    <t>C1072</t>
  </si>
  <si>
    <t>AX16572</t>
  </si>
  <si>
    <t>AX16573</t>
  </si>
  <si>
    <t>AX16574</t>
  </si>
  <si>
    <t>AX16576</t>
  </si>
  <si>
    <t>AX16577</t>
  </si>
  <si>
    <t>AX16581</t>
  </si>
  <si>
    <t>AX16582</t>
  </si>
  <si>
    <t>AX16592</t>
  </si>
  <si>
    <t>C1320</t>
  </si>
  <si>
    <t>AX16593</t>
  </si>
  <si>
    <t>AX16598</t>
  </si>
  <si>
    <t>AX16599</t>
  </si>
  <si>
    <t>AX16602</t>
  </si>
  <si>
    <t>AX16603</t>
  </si>
  <si>
    <t>AX16604</t>
  </si>
  <si>
    <t>AX16605</t>
  </si>
  <si>
    <t>AX16606</t>
  </si>
  <si>
    <t>AX16607</t>
  </si>
  <si>
    <t>AX16610</t>
  </si>
  <si>
    <t>AX16612</t>
  </si>
  <si>
    <t>AX16614</t>
  </si>
  <si>
    <t>AX16616</t>
  </si>
  <si>
    <t>AX16617</t>
  </si>
  <si>
    <t>AX16620</t>
  </si>
  <si>
    <t>AX16625</t>
  </si>
  <si>
    <t>AX16628</t>
  </si>
  <si>
    <t>AX16631</t>
  </si>
  <si>
    <t>AX16632</t>
  </si>
  <si>
    <t>AX16635</t>
  </si>
  <si>
    <t>AX16636</t>
  </si>
  <si>
    <t>AX16638</t>
  </si>
  <si>
    <t>AX16639</t>
  </si>
  <si>
    <t>C1303</t>
  </si>
  <si>
    <t>AX16644</t>
  </si>
  <si>
    <t>AX16646</t>
  </si>
  <si>
    <t>AX16647</t>
  </si>
  <si>
    <t>AX16649</t>
  </si>
  <si>
    <t>AX16650</t>
  </si>
  <si>
    <t>AX16652</t>
  </si>
  <si>
    <t>AX16655</t>
  </si>
  <si>
    <t>AX16656</t>
  </si>
  <si>
    <t>AX16662</t>
  </si>
  <si>
    <t>AX16663</t>
  </si>
  <si>
    <t>AX16664</t>
  </si>
  <si>
    <t>AX16665</t>
  </si>
  <si>
    <t>AX16666</t>
  </si>
  <si>
    <t>AX16668</t>
  </si>
  <si>
    <t>AX16669</t>
  </si>
  <si>
    <t>AX16670</t>
  </si>
  <si>
    <t>AX16672</t>
  </si>
  <si>
    <t>AX16673</t>
  </si>
  <si>
    <t>AX16676</t>
  </si>
  <si>
    <t>AX16677</t>
  </si>
  <si>
    <t>AX16682</t>
  </si>
  <si>
    <t>AX16686</t>
  </si>
  <si>
    <t>AX16687</t>
  </si>
  <si>
    <t>AX16693</t>
  </si>
  <si>
    <t>AX16694</t>
  </si>
  <si>
    <t>AX16699</t>
  </si>
  <si>
    <t>AX16705</t>
  </si>
  <si>
    <t>AX16711</t>
  </si>
  <si>
    <t>AX16720</t>
  </si>
  <si>
    <t>AX16725</t>
  </si>
  <si>
    <t>AX16728</t>
  </si>
  <si>
    <t>C1340</t>
  </si>
  <si>
    <t>AX16729</t>
  </si>
  <si>
    <t>AX16731</t>
  </si>
  <si>
    <t>AX16732</t>
  </si>
  <si>
    <t>AX16733</t>
  </si>
  <si>
    <t>AX16735</t>
  </si>
  <si>
    <t>AX16738</t>
  </si>
  <si>
    <t>C1613</t>
  </si>
  <si>
    <t>AX16746</t>
  </si>
  <si>
    <t>AX16749</t>
  </si>
  <si>
    <t>AX16751</t>
  </si>
  <si>
    <t>AX16759</t>
  </si>
  <si>
    <t>AX16760</t>
  </si>
  <si>
    <t>AX16761</t>
  </si>
  <si>
    <t>AX16762</t>
  </si>
  <si>
    <t>AX16767</t>
  </si>
  <si>
    <t>AX16769</t>
  </si>
  <si>
    <t>AX16773</t>
  </si>
  <si>
    <t>AX16777</t>
  </si>
  <si>
    <t>AX16779</t>
  </si>
  <si>
    <t>AX16780</t>
  </si>
  <si>
    <t>AX16785</t>
  </si>
  <si>
    <t>AX16787</t>
  </si>
  <si>
    <t>AX16789</t>
  </si>
  <si>
    <t>AX16794</t>
  </si>
  <si>
    <t>AX16795</t>
  </si>
  <si>
    <t>AX16799</t>
  </si>
  <si>
    <t>AX16804</t>
  </si>
  <si>
    <t>AX16806</t>
  </si>
  <si>
    <t>AX16811</t>
  </si>
  <si>
    <t>AX16819</t>
  </si>
  <si>
    <t>AX16820</t>
  </si>
  <si>
    <t>AX16821</t>
  </si>
  <si>
    <t>AX16829</t>
  </si>
  <si>
    <t>AX16830</t>
  </si>
  <si>
    <t>AX16833</t>
  </si>
  <si>
    <t>AX16834</t>
  </si>
  <si>
    <t>AX16837</t>
  </si>
  <si>
    <t>AX16844</t>
  </si>
  <si>
    <t>AX16845</t>
  </si>
  <si>
    <t>AX16846</t>
  </si>
  <si>
    <t>AX16847</t>
  </si>
  <si>
    <t>AX16855</t>
  </si>
  <si>
    <t>AX16862</t>
  </si>
  <si>
    <t>AX16869</t>
  </si>
  <si>
    <t>AX16873</t>
  </si>
  <si>
    <t>AX16875</t>
  </si>
  <si>
    <t>AX16878</t>
  </si>
  <si>
    <t>AX16879</t>
  </si>
  <si>
    <t>AX16881</t>
  </si>
  <si>
    <t>AX16884</t>
  </si>
  <si>
    <t>AX16885</t>
  </si>
  <si>
    <t>AX16889</t>
  </si>
  <si>
    <t>AX16890</t>
  </si>
  <si>
    <t>AX16891</t>
  </si>
  <si>
    <t>AX16895</t>
  </si>
  <si>
    <t>AX16903</t>
  </si>
  <si>
    <t>AX16904</t>
  </si>
  <si>
    <t>AX16905</t>
  </si>
  <si>
    <t>AX16912</t>
  </si>
  <si>
    <t>AX16914</t>
  </si>
  <si>
    <t>AX16917</t>
  </si>
  <si>
    <t>AX16919</t>
  </si>
  <si>
    <t>AX16920</t>
  </si>
  <si>
    <t>AX16923</t>
  </si>
  <si>
    <t>AX16927</t>
  </si>
  <si>
    <t>AX16929</t>
  </si>
  <si>
    <t>AX16931</t>
  </si>
  <si>
    <t>AX16932</t>
  </si>
  <si>
    <t>AX16934</t>
  </si>
  <si>
    <t>AX16938</t>
  </si>
  <si>
    <t>AX16939</t>
  </si>
  <si>
    <t>AX16945</t>
  </si>
  <si>
    <t>AX16948</t>
  </si>
  <si>
    <t>C1197</t>
  </si>
  <si>
    <t>AX16949</t>
  </si>
  <si>
    <t>AX16950</t>
  </si>
  <si>
    <t>AX16951</t>
  </si>
  <si>
    <t>AX16953</t>
  </si>
  <si>
    <t>AX16958</t>
  </si>
  <si>
    <t>AX16961</t>
  </si>
  <si>
    <t>C1674</t>
  </si>
  <si>
    <t>AX16964</t>
  </si>
  <si>
    <t>AX16965</t>
  </si>
  <si>
    <t>AX16967</t>
  </si>
  <si>
    <t>AX16969</t>
  </si>
  <si>
    <t>AX16971</t>
  </si>
  <si>
    <t>AX16974</t>
  </si>
  <si>
    <t>AX16975</t>
  </si>
  <si>
    <t>AX16982</t>
  </si>
  <si>
    <t>AX16983</t>
  </si>
  <si>
    <t>AX16990</t>
  </si>
  <si>
    <t>AX16991</t>
  </si>
  <si>
    <t>AX16993</t>
  </si>
  <si>
    <t>AX16994</t>
  </si>
  <si>
    <t>AX17002</t>
  </si>
  <si>
    <t>AX17009</t>
  </si>
  <si>
    <t>AX17011</t>
  </si>
  <si>
    <t>AX17020</t>
  </si>
  <si>
    <t>C1117</t>
  </si>
  <si>
    <t>AX17022</t>
  </si>
  <si>
    <t>AX17024</t>
  </si>
  <si>
    <t>AX17034</t>
  </si>
  <si>
    <t>AX17035</t>
  </si>
  <si>
    <t>AX17038</t>
  </si>
  <si>
    <t>C1223</t>
  </si>
  <si>
    <t>AX17043</t>
  </si>
  <si>
    <t>AX17050</t>
  </si>
  <si>
    <t>AX17055</t>
  </si>
  <si>
    <t>AX17057</t>
  </si>
  <si>
    <t>AX17059</t>
  </si>
  <si>
    <t>AX17061</t>
  </si>
  <si>
    <t>C1312</t>
  </si>
  <si>
    <t>AX17067</t>
  </si>
  <si>
    <t>AX17068</t>
  </si>
  <si>
    <t>AX17070</t>
  </si>
  <si>
    <t>AX17071</t>
  </si>
  <si>
    <t>AX17072</t>
  </si>
  <si>
    <t>AX17080</t>
  </si>
  <si>
    <t>AX17082</t>
  </si>
  <si>
    <t>AX17084</t>
  </si>
  <si>
    <t>AX17085</t>
  </si>
  <si>
    <t>AX17086</t>
  </si>
  <si>
    <t>AX17088</t>
  </si>
  <si>
    <t>AX17090</t>
  </si>
  <si>
    <t>AX17092</t>
  </si>
  <si>
    <t>AX17094</t>
  </si>
  <si>
    <t>AX17096</t>
  </si>
  <si>
    <t>AX17097</t>
  </si>
  <si>
    <t>AX17098</t>
  </si>
  <si>
    <t>AX17099</t>
  </si>
  <si>
    <t>AX17100</t>
  </si>
  <si>
    <t>AX17102</t>
  </si>
  <si>
    <t>AX17103</t>
  </si>
  <si>
    <t>AX17104</t>
  </si>
  <si>
    <t>AX17106</t>
  </si>
  <si>
    <t>AX17110</t>
  </si>
  <si>
    <t>AX17113</t>
  </si>
  <si>
    <t>AX17115</t>
  </si>
  <si>
    <t>AX17116</t>
  </si>
  <si>
    <t>AX17119</t>
  </si>
  <si>
    <t>AX17120</t>
  </si>
  <si>
    <t>AX17121</t>
  </si>
  <si>
    <t>AX17122</t>
  </si>
  <si>
    <t>AX17124</t>
  </si>
  <si>
    <t>AX17126</t>
  </si>
  <si>
    <t>AX17128</t>
  </si>
  <si>
    <t>AX17132</t>
  </si>
  <si>
    <t>AX17134</t>
  </si>
  <si>
    <t>AX17137</t>
  </si>
  <si>
    <t>AX17140</t>
  </si>
  <si>
    <t>AX17141</t>
  </si>
  <si>
    <t>AX17143</t>
  </si>
  <si>
    <t>AX17144</t>
  </si>
  <si>
    <t>AX17145</t>
  </si>
  <si>
    <t>AX17148</t>
  </si>
  <si>
    <t>AX17152</t>
  </si>
  <si>
    <t>AX17154</t>
  </si>
  <si>
    <t>AX17156</t>
  </si>
  <si>
    <t>AX17157</t>
  </si>
  <si>
    <t>AX17166</t>
  </si>
  <si>
    <t>AX17167</t>
  </si>
  <si>
    <t>AX17169</t>
  </si>
  <si>
    <t>AX17170</t>
  </si>
  <si>
    <t>AX17171</t>
  </si>
  <si>
    <t>AX17174</t>
  </si>
  <si>
    <t>AX17175</t>
  </si>
  <si>
    <t>AX17176</t>
  </si>
  <si>
    <t>AX17189</t>
  </si>
  <si>
    <t>AX17190</t>
  </si>
  <si>
    <t>AX17191</t>
  </si>
  <si>
    <t>AX17197</t>
  </si>
  <si>
    <t>AX17199</t>
  </si>
  <si>
    <t>AX17213</t>
  </si>
  <si>
    <t>AX17219</t>
  </si>
  <si>
    <t>C1424</t>
  </si>
  <si>
    <t>AX17226</t>
  </si>
  <si>
    <t>AX17228</t>
  </si>
  <si>
    <t>AX17230</t>
  </si>
  <si>
    <t>AX17231</t>
  </si>
  <si>
    <t>AX17237</t>
  </si>
  <si>
    <t>AX17238</t>
  </si>
  <si>
    <t>AX17240</t>
  </si>
  <si>
    <t>AX17241</t>
  </si>
  <si>
    <t>AX17243</t>
  </si>
  <si>
    <t>AX17245</t>
  </si>
  <si>
    <t>AX17250</t>
  </si>
  <si>
    <t>AX17253</t>
  </si>
  <si>
    <t>AX17262</t>
  </si>
  <si>
    <t>AX17265</t>
  </si>
  <si>
    <t>AX17272</t>
  </si>
  <si>
    <t>AX17275</t>
  </si>
  <si>
    <t>AX17276</t>
  </si>
  <si>
    <t>AX17277</t>
  </si>
  <si>
    <t>AX17279</t>
  </si>
  <si>
    <t>AX17287</t>
  </si>
  <si>
    <t>AX17290</t>
  </si>
  <si>
    <t>AX17296</t>
  </si>
  <si>
    <t>AX17299</t>
  </si>
  <si>
    <t>AX17309</t>
  </si>
  <si>
    <t>AX17310</t>
  </si>
  <si>
    <t>C1113</t>
  </si>
  <si>
    <t>AX17311</t>
  </si>
  <si>
    <t>AX17315</t>
  </si>
  <si>
    <t>AX17318</t>
  </si>
  <si>
    <t>AX17320</t>
  </si>
  <si>
    <t>AX17323</t>
  </si>
  <si>
    <t>AX17331</t>
  </si>
  <si>
    <t>C1759</t>
  </si>
  <si>
    <t>AX17333</t>
  </si>
  <si>
    <t>AX17341</t>
  </si>
  <si>
    <t>AX17344</t>
  </si>
  <si>
    <t>AX17345</t>
  </si>
  <si>
    <t>AX17350</t>
  </si>
  <si>
    <t>AX17351</t>
  </si>
  <si>
    <t>AX17357</t>
  </si>
  <si>
    <t>AX17358</t>
  </si>
  <si>
    <t>AX17360</t>
  </si>
  <si>
    <t>AX17363</t>
  </si>
  <si>
    <t>AX17366</t>
  </si>
  <si>
    <t>AX17388</t>
  </si>
  <si>
    <t>AX17394</t>
  </si>
  <si>
    <t>AX17401</t>
  </si>
  <si>
    <t>AX17402</t>
  </si>
  <si>
    <t>AX17404</t>
  </si>
  <si>
    <t>AX17405</t>
  </si>
  <si>
    <t>AX17407</t>
  </si>
  <si>
    <t>AX17414</t>
  </si>
  <si>
    <t>AX17415</t>
  </si>
  <si>
    <t>AX17417</t>
  </si>
  <si>
    <t>AX17419</t>
  </si>
  <si>
    <t>AX17424</t>
  </si>
  <si>
    <t>AX17427</t>
  </si>
  <si>
    <t>AX17432</t>
  </si>
  <si>
    <t>AX17433</t>
  </si>
  <si>
    <t>AX17437</t>
  </si>
  <si>
    <t>AX17439</t>
  </si>
  <si>
    <t>AX17440</t>
  </si>
  <si>
    <t>AX17444</t>
  </si>
  <si>
    <t>AX17445</t>
  </si>
  <si>
    <t>AX17448</t>
  </si>
  <si>
    <t>AX17452</t>
  </si>
  <si>
    <t>AX17453</t>
  </si>
  <si>
    <t>AX17455</t>
  </si>
  <si>
    <t>AX17464</t>
  </si>
  <si>
    <t>AX17465</t>
  </si>
  <si>
    <t>AX17466</t>
  </si>
  <si>
    <t>AX17468</t>
  </si>
  <si>
    <t>AX17471</t>
  </si>
  <si>
    <t>AX17474</t>
  </si>
  <si>
    <t>AX17475</t>
  </si>
  <si>
    <t>AX17477</t>
  </si>
  <si>
    <t>AX17484</t>
  </si>
  <si>
    <t>C1367</t>
  </si>
  <si>
    <t>AX17486</t>
  </si>
  <si>
    <t>AX17490</t>
  </si>
  <si>
    <t>AX17495</t>
  </si>
  <si>
    <t>AX17498</t>
  </si>
  <si>
    <t>AX17507</t>
  </si>
  <si>
    <t>AX17508</t>
  </si>
  <si>
    <t>AX17510</t>
  </si>
  <si>
    <t>AX17513</t>
  </si>
  <si>
    <t>AX17518</t>
  </si>
  <si>
    <t>AX17519</t>
  </si>
  <si>
    <t>AX17521</t>
  </si>
  <si>
    <t>AX17523</t>
  </si>
  <si>
    <t>AX17524</t>
  </si>
  <si>
    <t>AX17527</t>
  </si>
  <si>
    <t>AX17529</t>
  </si>
  <si>
    <t>AX17532</t>
  </si>
  <si>
    <t>AX17534</t>
  </si>
  <si>
    <t>AX17537</t>
  </si>
  <si>
    <t>AX17544</t>
  </si>
  <si>
    <t>AX17546</t>
  </si>
  <si>
    <t>AX17549</t>
  </si>
  <si>
    <t>C1062</t>
  </si>
  <si>
    <t>AX17550</t>
  </si>
  <si>
    <t>AX17552</t>
  </si>
  <si>
    <t>AX17554</t>
  </si>
  <si>
    <t>AX17556</t>
  </si>
  <si>
    <t>AX17561</t>
  </si>
  <si>
    <t>AX17563</t>
  </si>
  <si>
    <t>AX17565</t>
  </si>
  <si>
    <t>AX17566</t>
  </si>
  <si>
    <t>AX17567</t>
  </si>
  <si>
    <t>AX17571</t>
  </si>
  <si>
    <t>AX17576</t>
  </si>
  <si>
    <t>AX17577</t>
  </si>
  <si>
    <t>AX17578</t>
  </si>
  <si>
    <t>AX17579</t>
  </si>
  <si>
    <t>AX17581</t>
  </si>
  <si>
    <t>AX17585</t>
  </si>
  <si>
    <t>AX17587</t>
  </si>
  <si>
    <t>AX17596</t>
  </si>
  <si>
    <t>AX17604</t>
  </si>
  <si>
    <t>AX17605</t>
  </si>
  <si>
    <t>AX17607</t>
  </si>
  <si>
    <t>AX17611</t>
  </si>
  <si>
    <t>AX17614</t>
  </si>
  <si>
    <t>AX17619</t>
  </si>
  <si>
    <t>AX17620</t>
  </si>
  <si>
    <t>AX17635</t>
  </si>
  <si>
    <t>AX17639</t>
  </si>
  <si>
    <t>AX17640</t>
  </si>
  <si>
    <t>AX17643</t>
  </si>
  <si>
    <t>AX17659</t>
  </si>
  <si>
    <t>AX17661</t>
  </si>
  <si>
    <t>AX17663</t>
  </si>
  <si>
    <t>AX17664</t>
  </si>
  <si>
    <t>AX17666</t>
  </si>
  <si>
    <t>AX17669</t>
  </si>
  <si>
    <t>AX17670</t>
  </si>
  <si>
    <t>AX17671</t>
  </si>
  <si>
    <t>AX17674</t>
  </si>
  <si>
    <t>AX17678</t>
  </si>
  <si>
    <t>AX17684</t>
  </si>
  <si>
    <t>AX17686</t>
  </si>
  <si>
    <t>AX17688</t>
  </si>
  <si>
    <t>AX17691</t>
  </si>
  <si>
    <t>AX17692</t>
  </si>
  <si>
    <t>AX17696</t>
  </si>
  <si>
    <t>C1384</t>
  </si>
  <si>
    <t>AX17698</t>
  </si>
  <si>
    <t>AX17703</t>
  </si>
  <si>
    <t>AX17705</t>
  </si>
  <si>
    <t>AX17719</t>
  </si>
  <si>
    <t>AX17724</t>
  </si>
  <si>
    <t>AX17725</t>
  </si>
  <si>
    <t>AX17726</t>
  </si>
  <si>
    <t>AX17730</t>
  </si>
  <si>
    <t>AX17732</t>
  </si>
  <si>
    <t>AX17737</t>
  </si>
  <si>
    <t>AX17739</t>
  </si>
  <si>
    <t>AX17740</t>
  </si>
  <si>
    <t>AX17742</t>
  </si>
  <si>
    <t>AX17746</t>
  </si>
  <si>
    <t>AX17749</t>
  </si>
  <si>
    <t>AX17750</t>
  </si>
  <si>
    <t>AX17752</t>
  </si>
  <si>
    <t>AX17758</t>
  </si>
  <si>
    <t>AX17759</t>
  </si>
  <si>
    <t>AX17762</t>
  </si>
  <si>
    <t>AX17763</t>
  </si>
  <si>
    <t>AX17766</t>
  </si>
  <si>
    <t>AX17768</t>
  </si>
  <si>
    <t>AX17771</t>
  </si>
  <si>
    <t>AX17775</t>
  </si>
  <si>
    <t>C1437</t>
  </si>
  <si>
    <t>AX17799</t>
  </si>
  <si>
    <t>AX17801</t>
  </si>
  <si>
    <t>AX17803</t>
  </si>
  <si>
    <t>AX17805</t>
  </si>
  <si>
    <t>AX17815</t>
  </si>
  <si>
    <t>AX17819</t>
  </si>
  <si>
    <t>AX17822</t>
  </si>
  <si>
    <t>AX17828</t>
  </si>
  <si>
    <t>AX17829</t>
  </si>
  <si>
    <t>AX17830</t>
  </si>
  <si>
    <t>AX17832</t>
  </si>
  <si>
    <t>AX17833</t>
  </si>
  <si>
    <t>AX17835</t>
  </si>
  <si>
    <t>AX17836</t>
  </si>
  <si>
    <t>AX17837</t>
  </si>
  <si>
    <t>AX17840</t>
  </si>
  <si>
    <t>AX17842</t>
  </si>
  <si>
    <t>AX17845</t>
  </si>
  <si>
    <t>AX17848</t>
  </si>
  <si>
    <t>AX17850</t>
  </si>
  <si>
    <t>AX17852</t>
  </si>
  <si>
    <t>AX17858</t>
  </si>
  <si>
    <t>AX17861</t>
  </si>
  <si>
    <t>AX17864</t>
  </si>
  <si>
    <t>AX17865</t>
  </si>
  <si>
    <t>AX17869</t>
  </si>
  <si>
    <t>AX17870</t>
  </si>
  <si>
    <t>AX17871</t>
  </si>
  <si>
    <t>AX17879</t>
  </si>
  <si>
    <t>AX17880</t>
  </si>
  <si>
    <t>AX17882</t>
  </si>
  <si>
    <t>AX17886</t>
  </si>
  <si>
    <t>AX17891</t>
  </si>
  <si>
    <t>AX17895</t>
  </si>
  <si>
    <t>AX17899</t>
  </si>
  <si>
    <t>AX17900</t>
  </si>
  <si>
    <t>AX17901</t>
  </si>
  <si>
    <t>AX17906</t>
  </si>
  <si>
    <t>AX17911</t>
  </si>
  <si>
    <t>AX17914</t>
  </si>
  <si>
    <t>AX17916</t>
  </si>
  <si>
    <t>AX17920</t>
  </si>
  <si>
    <t>AX17922</t>
  </si>
  <si>
    <t>AX17925</t>
  </si>
  <si>
    <t>AX17945</t>
  </si>
  <si>
    <t>AX17947</t>
  </si>
  <si>
    <t>AX17948</t>
  </si>
  <si>
    <t>AX17954</t>
  </si>
  <si>
    <t>AX17957</t>
  </si>
  <si>
    <t>AX17958</t>
  </si>
  <si>
    <t>AX17963</t>
  </si>
  <si>
    <t>AX17967</t>
  </si>
  <si>
    <t>AX17969</t>
  </si>
  <si>
    <t>AX17970</t>
  </si>
  <si>
    <t>AX17971</t>
  </si>
  <si>
    <t>AX17983</t>
  </si>
  <si>
    <t>AX17986</t>
  </si>
  <si>
    <t>AX17989</t>
  </si>
  <si>
    <t>AX17991</t>
  </si>
  <si>
    <t>AX17992</t>
  </si>
  <si>
    <t>AX17993</t>
  </si>
  <si>
    <t>AX17994</t>
  </si>
  <si>
    <t>AX17995</t>
  </si>
  <si>
    <t>AX17997</t>
  </si>
  <si>
    <t>AX17998</t>
  </si>
  <si>
    <t>AX17999</t>
  </si>
  <si>
    <t>AX18002</t>
  </si>
  <si>
    <t>AX18008</t>
  </si>
  <si>
    <t>AX18009</t>
  </si>
  <si>
    <t>AX18012</t>
  </si>
  <si>
    <t>AX18020</t>
  </si>
  <si>
    <t>AX18021</t>
  </si>
  <si>
    <t>AX18024</t>
  </si>
  <si>
    <t>AX18026</t>
  </si>
  <si>
    <t>AX18037</t>
  </si>
  <si>
    <t>AX18041</t>
  </si>
  <si>
    <t>AX18042</t>
  </si>
  <si>
    <t>AX18045</t>
  </si>
  <si>
    <t>AX18046</t>
  </si>
  <si>
    <t>AX18050</t>
  </si>
  <si>
    <t>AX18052</t>
  </si>
  <si>
    <t>AX18053</t>
  </si>
  <si>
    <t>AX18056</t>
  </si>
  <si>
    <t>AX18061</t>
  </si>
  <si>
    <t>AX18062</t>
  </si>
  <si>
    <t>AX18064</t>
  </si>
  <si>
    <t>AX18065</t>
  </si>
  <si>
    <t>AX18067</t>
  </si>
  <si>
    <t>AX18068</t>
  </si>
  <si>
    <t>AX18069</t>
  </si>
  <si>
    <t>AX18071</t>
  </si>
  <si>
    <t>C1689</t>
  </si>
  <si>
    <t>AX18072</t>
  </si>
  <si>
    <t>C1677</t>
  </si>
  <si>
    <t>AX18075</t>
  </si>
  <si>
    <t>AX18078</t>
  </si>
  <si>
    <t>AX18085</t>
  </si>
  <si>
    <t>AX18088</t>
  </si>
  <si>
    <t>AX18089</t>
  </si>
  <si>
    <t>AX18090</t>
  </si>
  <si>
    <t>AX18096</t>
  </si>
  <si>
    <t>AX18105</t>
  </si>
  <si>
    <t>AX18110</t>
  </si>
  <si>
    <t>AX18113</t>
  </si>
  <si>
    <t>AX18114</t>
  </si>
  <si>
    <t>AX18119</t>
  </si>
  <si>
    <t>AX18124</t>
  </si>
  <si>
    <t>AX18126</t>
  </si>
  <si>
    <t>AX18128</t>
  </si>
  <si>
    <t>AX18131</t>
  </si>
  <si>
    <t>AX18132</t>
  </si>
  <si>
    <t>AX18137</t>
  </si>
  <si>
    <t>AX18143</t>
  </si>
  <si>
    <t>AX18144</t>
  </si>
  <si>
    <t>AX18146</t>
  </si>
  <si>
    <t>AX18148</t>
  </si>
  <si>
    <t>AX18153</t>
  </si>
  <si>
    <t>AX18154</t>
  </si>
  <si>
    <t>AX18155</t>
  </si>
  <si>
    <t>AX18156</t>
  </si>
  <si>
    <t>AX18157</t>
  </si>
  <si>
    <t>AX18160</t>
  </si>
  <si>
    <t>AX18162</t>
  </si>
  <si>
    <t>AX18164</t>
  </si>
  <si>
    <t>AX18167</t>
  </si>
  <si>
    <t>AX18168</t>
  </si>
  <si>
    <t>AX18172</t>
  </si>
  <si>
    <t>AX18176</t>
  </si>
  <si>
    <t>AX18178</t>
  </si>
  <si>
    <t>AX18179</t>
  </si>
  <si>
    <t>AX18180</t>
  </si>
  <si>
    <t>AX18195</t>
  </si>
  <si>
    <t>AX18196</t>
  </si>
  <si>
    <t>AX18197</t>
  </si>
  <si>
    <t>C1429</t>
  </si>
  <si>
    <t>AX18199</t>
  </si>
  <si>
    <t>AX18201</t>
  </si>
  <si>
    <t>AX18203</t>
  </si>
  <si>
    <t>AX18204</t>
  </si>
  <si>
    <t>AX18205</t>
  </si>
  <si>
    <t>AX18208</t>
  </si>
  <si>
    <t>AX18210</t>
  </si>
  <si>
    <t>AX18214</t>
  </si>
  <si>
    <t>AX18218</t>
  </si>
  <si>
    <t>AX18223</t>
  </si>
  <si>
    <t>AX18226</t>
  </si>
  <si>
    <t>AX18229</t>
  </si>
  <si>
    <t>AX18234</t>
  </si>
  <si>
    <t>AX18239</t>
  </si>
  <si>
    <t>AX18241</t>
  </si>
  <si>
    <t>AX18243</t>
  </si>
  <si>
    <t>AX18244</t>
  </si>
  <si>
    <t>AX18247</t>
  </si>
  <si>
    <t>AX18249</t>
  </si>
  <si>
    <t>AX18254</t>
  </si>
  <si>
    <t>AX18260</t>
  </si>
  <si>
    <t>AX18261</t>
  </si>
  <si>
    <t>AX18262</t>
  </si>
  <si>
    <t>AX18263</t>
  </si>
  <si>
    <t>AX18266</t>
  </si>
  <si>
    <t>AX18275</t>
  </si>
  <si>
    <t>AX18276</t>
  </si>
  <si>
    <t>AX18278</t>
  </si>
  <si>
    <t>AX18283</t>
  </si>
  <si>
    <t>AX18285</t>
  </si>
  <si>
    <t>AX18288</t>
  </si>
  <si>
    <t>AX18289</t>
  </si>
  <si>
    <t>C1598</t>
  </si>
  <si>
    <t>AX18292</t>
  </si>
  <si>
    <t>AX18294</t>
  </si>
  <si>
    <t>AX18295</t>
  </si>
  <si>
    <t>AX18298</t>
  </si>
  <si>
    <t>AX18299</t>
  </si>
  <si>
    <t>AX18307</t>
  </si>
  <si>
    <t>AX18310</t>
  </si>
  <si>
    <t>AX18315</t>
  </si>
  <si>
    <t>AX18317</t>
  </si>
  <si>
    <t>AX18321</t>
  </si>
  <si>
    <t>AX18322</t>
  </si>
  <si>
    <t>AX18325</t>
  </si>
  <si>
    <t>AX18326</t>
  </si>
  <si>
    <t>AX18327</t>
  </si>
  <si>
    <t>AX18330</t>
  </si>
  <si>
    <t>AX18331</t>
  </si>
  <si>
    <t>C1201</t>
  </si>
  <si>
    <t>AX18337</t>
  </si>
  <si>
    <t>AX18338</t>
  </si>
  <si>
    <t>AX18339</t>
  </si>
  <si>
    <t>AX18340</t>
  </si>
  <si>
    <t>AX18342</t>
  </si>
  <si>
    <t>AX18344</t>
  </si>
  <si>
    <t>AX18351</t>
  </si>
  <si>
    <t>AX18353</t>
  </si>
  <si>
    <t>AX18354</t>
  </si>
  <si>
    <t>AX18356</t>
  </si>
  <si>
    <t>AX18367</t>
  </si>
  <si>
    <t>AX18370</t>
  </si>
  <si>
    <t>AX18371</t>
  </si>
  <si>
    <t>AX18372</t>
  </si>
  <si>
    <t>AX18374</t>
  </si>
  <si>
    <t>AX18377</t>
  </si>
  <si>
    <t>AX18383</t>
  </si>
  <si>
    <t>AX18385</t>
  </si>
  <si>
    <t>AX18387</t>
  </si>
  <si>
    <t>AX18389</t>
  </si>
  <si>
    <t>AX18390</t>
  </si>
  <si>
    <t>AX18400</t>
  </si>
  <si>
    <t>AX18401</t>
  </si>
  <si>
    <t>AX18406</t>
  </si>
  <si>
    <t>AX18415</t>
  </si>
  <si>
    <t>AX18418</t>
  </si>
  <si>
    <t>AX18420</t>
  </si>
  <si>
    <t>AX18421</t>
  </si>
  <si>
    <t>AX18422</t>
  </si>
  <si>
    <t>AX18423</t>
  </si>
  <si>
    <t>AX18424</t>
  </si>
  <si>
    <t>AX18426</t>
  </si>
  <si>
    <t>AX18427</t>
  </si>
  <si>
    <t>AX18443</t>
  </si>
  <si>
    <t>AX18446</t>
  </si>
  <si>
    <t>AX18448</t>
  </si>
  <si>
    <t>AX18452</t>
  </si>
  <si>
    <t>AX18456</t>
  </si>
  <si>
    <t>AX18457</t>
  </si>
  <si>
    <t>AX18464</t>
  </si>
  <si>
    <t>AX18465</t>
  </si>
  <si>
    <t>AX18469</t>
  </si>
  <si>
    <t>AX18472</t>
  </si>
  <si>
    <t>AX18485</t>
  </si>
  <si>
    <t>AX18487</t>
  </si>
  <si>
    <t>AX18491</t>
  </si>
  <si>
    <t>AX18498</t>
  </si>
  <si>
    <t>AX18501</t>
  </si>
  <si>
    <t>AX18503</t>
  </si>
  <si>
    <t>AX18509</t>
  </si>
  <si>
    <t>AX18513</t>
  </si>
  <si>
    <t>AX18514</t>
  </si>
  <si>
    <t>AX18516</t>
  </si>
  <si>
    <t>AX18521</t>
  </si>
  <si>
    <t>AX18523</t>
  </si>
  <si>
    <t>AX18524</t>
  </si>
  <si>
    <t>AX18528</t>
  </si>
  <si>
    <t>AX18532</t>
  </si>
  <si>
    <t>AX18535</t>
  </si>
  <si>
    <t>AX18538</t>
  </si>
  <si>
    <t>AX18544</t>
  </si>
  <si>
    <t>AX18547</t>
  </si>
  <si>
    <t>C1593</t>
  </si>
  <si>
    <t>AX18548</t>
  </si>
  <si>
    <t>AX18549</t>
  </si>
  <si>
    <t>AX18550</t>
  </si>
  <si>
    <t>AX18553</t>
  </si>
  <si>
    <t>AX18555</t>
  </si>
  <si>
    <t>AX18556</t>
  </si>
  <si>
    <t>AX18558</t>
  </si>
  <si>
    <t>AX18565</t>
  </si>
  <si>
    <t>AX18566</t>
  </si>
  <si>
    <t>AX18567</t>
  </si>
  <si>
    <t>AX18568</t>
  </si>
  <si>
    <t>AX18570</t>
  </si>
  <si>
    <t>AX18573</t>
  </si>
  <si>
    <t>AX18576</t>
  </si>
  <si>
    <t>AX18577</t>
  </si>
  <si>
    <t>AX18586</t>
  </si>
  <si>
    <t>AX18588</t>
  </si>
  <si>
    <t>AX18589</t>
  </si>
  <si>
    <t>AX18591</t>
  </si>
  <si>
    <t>AX18593</t>
  </si>
  <si>
    <t>AX18594</t>
  </si>
  <si>
    <t>AX18598</t>
  </si>
  <si>
    <t>AX18599</t>
  </si>
  <si>
    <t>AX18601</t>
  </si>
  <si>
    <t>AX18603</t>
  </si>
  <si>
    <t>AX18604</t>
  </si>
  <si>
    <t>AX18617</t>
  </si>
  <si>
    <t>AX18619</t>
  </si>
  <si>
    <t>C1583</t>
  </si>
  <si>
    <t>AX18626</t>
  </si>
  <si>
    <t>AX18627</t>
  </si>
  <si>
    <t>AX18629</t>
  </si>
  <si>
    <t>AX18635</t>
  </si>
  <si>
    <t>AX18637</t>
  </si>
  <si>
    <t>AX18639</t>
  </si>
  <si>
    <t>AX18640</t>
  </si>
  <si>
    <t>AX18641</t>
  </si>
  <si>
    <t>AX18642</t>
  </si>
  <si>
    <t>AX18651</t>
  </si>
  <si>
    <t>AX18654</t>
  </si>
  <si>
    <t>AX18656</t>
  </si>
  <si>
    <t>C1070</t>
  </si>
  <si>
    <t>AX18657</t>
  </si>
  <si>
    <t>AX18659</t>
  </si>
  <si>
    <t>AX18660</t>
  </si>
  <si>
    <t>AX18661</t>
  </si>
  <si>
    <t>AX18662</t>
  </si>
  <si>
    <t>AX18668</t>
  </si>
  <si>
    <t>AX18673</t>
  </si>
  <si>
    <t>AX18675</t>
  </si>
  <si>
    <t>AX18677</t>
  </si>
  <si>
    <t>AX18680</t>
  </si>
  <si>
    <t>AX18682</t>
  </si>
  <si>
    <t>AX18683</t>
  </si>
  <si>
    <t>AX18684</t>
  </si>
  <si>
    <t>AX18685</t>
  </si>
  <si>
    <t>AX18686</t>
  </si>
  <si>
    <t>AX18687</t>
  </si>
  <si>
    <t>AX18689</t>
  </si>
  <si>
    <t>AX18692</t>
  </si>
  <si>
    <t>AX18695</t>
  </si>
  <si>
    <t>AX18697</t>
  </si>
  <si>
    <t>AX18699</t>
  </si>
  <si>
    <t>AX18703</t>
  </si>
  <si>
    <t>AX18704</t>
  </si>
  <si>
    <t>AX18705</t>
  </si>
  <si>
    <t>AX18707</t>
  </si>
  <si>
    <t>AX18708</t>
  </si>
  <si>
    <t>AX18709</t>
  </si>
  <si>
    <t>AX18711</t>
  </si>
  <si>
    <t>AX18718</t>
  </si>
  <si>
    <t>AX18724</t>
  </si>
  <si>
    <t>AX18726</t>
  </si>
  <si>
    <t>AX18733</t>
  </si>
  <si>
    <t>AX18735</t>
  </si>
  <si>
    <t>AX18740</t>
  </si>
  <si>
    <t>AX18743</t>
  </si>
  <si>
    <t>AX18745</t>
  </si>
  <si>
    <t>AX18748</t>
  </si>
  <si>
    <t>AX18754</t>
  </si>
  <si>
    <t>AX18760</t>
  </si>
  <si>
    <t>AX18764</t>
  </si>
  <si>
    <t>AX18770</t>
  </si>
  <si>
    <t>AX18772</t>
  </si>
  <si>
    <t>AX18773</t>
  </si>
  <si>
    <t>AX18774</t>
  </si>
  <si>
    <t>AX18775</t>
  </si>
  <si>
    <t>AX18777</t>
  </si>
  <si>
    <t>AX18784</t>
  </si>
  <si>
    <t>AX18786</t>
  </si>
  <si>
    <t>AX18788</t>
  </si>
  <si>
    <t>AX18789</t>
  </si>
  <si>
    <t>AX18790</t>
  </si>
  <si>
    <t>AX18802</t>
  </si>
  <si>
    <t>AX18807</t>
  </si>
  <si>
    <t>AX18810</t>
  </si>
  <si>
    <t>AX18811</t>
  </si>
  <si>
    <t>AX18814</t>
  </si>
  <si>
    <t>AX18819</t>
  </si>
  <si>
    <t>AX18820</t>
  </si>
  <si>
    <t>AX18821</t>
  </si>
  <si>
    <t>AX18824</t>
  </si>
  <si>
    <t>AX18830</t>
  </si>
  <si>
    <t>AX18832</t>
  </si>
  <si>
    <t>AX18838</t>
  </si>
  <si>
    <t>AX18840</t>
  </si>
  <si>
    <t>AX18841</t>
  </si>
  <si>
    <t>AX18844</t>
  </si>
  <si>
    <t>AX18849</t>
  </si>
  <si>
    <t>AX18850</t>
  </si>
  <si>
    <t>AX18851</t>
  </si>
  <si>
    <t>AX18853</t>
  </si>
  <si>
    <t>AX18855</t>
  </si>
  <si>
    <t>AX18861</t>
  </si>
  <si>
    <t>AX18863</t>
  </si>
  <si>
    <t>AX18870</t>
  </si>
  <si>
    <t>AX18871</t>
  </si>
  <si>
    <t>AX18872</t>
  </si>
  <si>
    <t>AX18879</t>
  </si>
  <si>
    <t>AX18880</t>
  </si>
  <si>
    <t>AX18885</t>
  </si>
  <si>
    <t>AX18889</t>
  </si>
  <si>
    <t>AX18898</t>
  </si>
  <si>
    <t>AX18900</t>
  </si>
  <si>
    <t>AX18903</t>
  </si>
  <si>
    <t>AX18914</t>
  </si>
  <si>
    <t>AX18924</t>
  </si>
  <si>
    <t>AX18927</t>
  </si>
  <si>
    <t>AX18930</t>
  </si>
  <si>
    <t>AX18931</t>
  </si>
  <si>
    <t>AX18939</t>
  </si>
  <si>
    <t>AX18942</t>
  </si>
  <si>
    <t>AX18943</t>
  </si>
  <si>
    <t>AX18944</t>
  </si>
  <si>
    <t>AX18947</t>
  </si>
  <si>
    <t>AX18952</t>
  </si>
  <si>
    <t>AX18953</t>
  </si>
  <si>
    <t>AX18962</t>
  </si>
  <si>
    <t>AX18964</t>
  </si>
  <si>
    <t>C1112</t>
  </si>
  <si>
    <t>AX18965</t>
  </si>
  <si>
    <t>AX18969</t>
  </si>
  <si>
    <t>AX18970</t>
  </si>
  <si>
    <t>AX18971</t>
  </si>
  <si>
    <t>AX18981</t>
  </si>
  <si>
    <t>AX18985</t>
  </si>
  <si>
    <t>AX18986</t>
  </si>
  <si>
    <t>C1091</t>
  </si>
  <si>
    <t>AX18993</t>
  </si>
  <si>
    <t>AX18999</t>
  </si>
  <si>
    <t>AX19007</t>
  </si>
  <si>
    <t>AX19008</t>
  </si>
  <si>
    <t>AX19009</t>
  </si>
  <si>
    <t>AX19010</t>
  </si>
  <si>
    <t>AX19014</t>
  </si>
  <si>
    <t>AX19018</t>
  </si>
  <si>
    <t>AX19019</t>
  </si>
  <si>
    <t>AX19020</t>
  </si>
  <si>
    <t>AX19026</t>
  </si>
  <si>
    <t>AX19027</t>
  </si>
  <si>
    <t>C1410</t>
  </si>
  <si>
    <t>AX19030</t>
  </si>
  <si>
    <t>AX19033</t>
  </si>
  <si>
    <t>AX19036</t>
  </si>
  <si>
    <t>AX19041</t>
  </si>
  <si>
    <t>AX19046</t>
  </si>
  <si>
    <t>AX19047</t>
  </si>
  <si>
    <t>AX19049</t>
  </si>
  <si>
    <t>AX19054</t>
  </si>
  <si>
    <t>AX19055</t>
  </si>
  <si>
    <t>AX19056</t>
  </si>
  <si>
    <t>AX19061</t>
  </si>
  <si>
    <t>AX19062</t>
  </si>
  <si>
    <t>AX19066</t>
  </si>
  <si>
    <t>AX19067</t>
  </si>
  <si>
    <t>AX19068</t>
  </si>
  <si>
    <t>AX19069</t>
  </si>
  <si>
    <t>AX19071</t>
  </si>
  <si>
    <t>AX19073</t>
  </si>
  <si>
    <t>AX19074</t>
  </si>
  <si>
    <t>AX19077</t>
  </si>
  <si>
    <t>AX19090</t>
  </si>
  <si>
    <t>AX19092</t>
  </si>
  <si>
    <t>AX19095</t>
  </si>
  <si>
    <t>AX19099</t>
  </si>
  <si>
    <t>C1481</t>
  </si>
  <si>
    <t>AX19108</t>
  </si>
  <si>
    <t>AX19109</t>
  </si>
  <si>
    <t>AX19111</t>
  </si>
  <si>
    <t>AX19113</t>
  </si>
  <si>
    <t>AX19114</t>
  </si>
  <si>
    <t>AX19117</t>
  </si>
  <si>
    <t>AX19120</t>
  </si>
  <si>
    <t>AX19123</t>
  </si>
  <si>
    <t>AX19125</t>
  </si>
  <si>
    <t>AX19126</t>
  </si>
  <si>
    <t>AX19127</t>
  </si>
  <si>
    <t>AX19128</t>
  </si>
  <si>
    <t>AX19129</t>
  </si>
  <si>
    <t>AX19130</t>
  </si>
  <si>
    <t>AX19131</t>
  </si>
  <si>
    <t>AX19136</t>
  </si>
  <si>
    <t>AX19137</t>
  </si>
  <si>
    <t>AX19138</t>
  </si>
  <si>
    <t>AX19139</t>
  </si>
  <si>
    <t>AX19148</t>
  </si>
  <si>
    <t>AX19149</t>
  </si>
  <si>
    <t>AX19150</t>
  </si>
  <si>
    <t>AX19151</t>
  </si>
  <si>
    <t>AX19153</t>
  </si>
  <si>
    <t>AX19154</t>
  </si>
  <si>
    <t>AX19157</t>
  </si>
  <si>
    <t>AX19159</t>
  </si>
  <si>
    <t>AX19162</t>
  </si>
  <si>
    <t>AX19164</t>
  </si>
  <si>
    <t>AX19166</t>
  </si>
  <si>
    <t>AX19167</t>
  </si>
  <si>
    <t>AX19169</t>
  </si>
  <si>
    <t>AX19171</t>
  </si>
  <si>
    <t>AX19174</t>
  </si>
  <si>
    <t>AX19178</t>
  </si>
  <si>
    <t>AX19181</t>
  </si>
  <si>
    <t>AX19187</t>
  </si>
  <si>
    <t>AX19188</t>
  </si>
  <si>
    <t>AX19193</t>
  </si>
  <si>
    <t>AX19194</t>
  </si>
  <si>
    <t>AX19195</t>
  </si>
  <si>
    <t>AX19196</t>
  </si>
  <si>
    <t>AX19199</t>
  </si>
  <si>
    <t>AX19200</t>
  </si>
  <si>
    <t>AX19207</t>
  </si>
  <si>
    <t>AX19209</t>
  </si>
  <si>
    <t>AX19211</t>
  </si>
  <si>
    <t>AX19213</t>
  </si>
  <si>
    <t>AX19214</t>
  </si>
  <si>
    <t>AX19215</t>
  </si>
  <si>
    <t>AX19216</t>
  </si>
  <si>
    <t>AX19219</t>
  </si>
  <si>
    <t>AX19221</t>
  </si>
  <si>
    <t>AX19228</t>
  </si>
  <si>
    <t>AX19229</t>
  </si>
  <si>
    <t>AX19232</t>
  </si>
  <si>
    <t>AX19238</t>
  </si>
  <si>
    <t>AX19239</t>
  </si>
  <si>
    <t>AX19243</t>
  </si>
  <si>
    <t>AX19250</t>
  </si>
  <si>
    <t>AX19256</t>
  </si>
  <si>
    <t>AX19257</t>
  </si>
  <si>
    <t>C1191</t>
  </si>
  <si>
    <t>AX19258</t>
  </si>
  <si>
    <t>AX19266</t>
  </si>
  <si>
    <t>AX19268</t>
  </si>
  <si>
    <t>AX19270</t>
  </si>
  <si>
    <t>AX19271</t>
  </si>
  <si>
    <t>AX19277</t>
  </si>
  <si>
    <t>AX19278</t>
  </si>
  <si>
    <t>AX19280</t>
  </si>
  <si>
    <t>AX19282</t>
  </si>
  <si>
    <t>AX19283</t>
  </si>
  <si>
    <t>AX19287</t>
  </si>
  <si>
    <t>AX19295</t>
  </si>
  <si>
    <t>AX19296</t>
  </si>
  <si>
    <t>AX19299</t>
  </si>
  <si>
    <t>AX19300</t>
  </si>
  <si>
    <t>AX19303</t>
  </si>
  <si>
    <t>AX19305</t>
  </si>
  <si>
    <t>AX19309</t>
  </si>
  <si>
    <t>AX19310</t>
  </si>
  <si>
    <t>AX19318</t>
  </si>
  <si>
    <t>AX19323</t>
  </si>
  <si>
    <t>AX19328</t>
  </si>
  <si>
    <t>AX19329</t>
  </si>
  <si>
    <t>AX19333</t>
  </si>
  <si>
    <t>AX19335</t>
  </si>
  <si>
    <t>AX19337</t>
  </si>
  <si>
    <t>AX19338</t>
  </si>
  <si>
    <t>AX19346</t>
  </si>
  <si>
    <t>AX19356</t>
  </si>
  <si>
    <t>AX19358</t>
  </si>
  <si>
    <t>AX19359</t>
  </si>
  <si>
    <t>AX19362</t>
  </si>
  <si>
    <t>AX19366</t>
  </si>
  <si>
    <t>AX19368</t>
  </si>
  <si>
    <t>AX19371</t>
  </si>
  <si>
    <t>AX19372</t>
  </si>
  <si>
    <t>AX19374</t>
  </si>
  <si>
    <t>AX19381</t>
  </si>
  <si>
    <t>AX19383</t>
  </si>
  <si>
    <t>AX19385</t>
  </si>
  <si>
    <t>AX19386</t>
  </si>
  <si>
    <t>AX19394</t>
  </si>
  <si>
    <t>AX19395</t>
  </si>
  <si>
    <t>AX19396</t>
  </si>
  <si>
    <t>AX19397</t>
  </si>
  <si>
    <t>AX19399</t>
  </si>
  <si>
    <t>AX19401</t>
  </si>
  <si>
    <t>AX19407</t>
  </si>
  <si>
    <t>AX19408</t>
  </si>
  <si>
    <t>AX19423</t>
  </si>
  <si>
    <t>AX19429</t>
  </si>
  <si>
    <t>AX19434</t>
  </si>
  <si>
    <t>AX19436</t>
  </si>
  <si>
    <t>AX19438</t>
  </si>
  <si>
    <t>AX19443</t>
  </si>
  <si>
    <t>AX19446</t>
  </si>
  <si>
    <t>AX19447</t>
  </si>
  <si>
    <t>AX19450</t>
  </si>
  <si>
    <t>AX19459</t>
  </si>
  <si>
    <t>AX19466</t>
  </si>
  <si>
    <t>AX19469</t>
  </si>
  <si>
    <t>AX19470</t>
  </si>
  <si>
    <t>AX19472</t>
  </si>
  <si>
    <t>AX19475</t>
  </si>
  <si>
    <t>AX19476</t>
  </si>
  <si>
    <t>AX19477</t>
  </si>
  <si>
    <t>AX19478</t>
  </si>
  <si>
    <t>AX19479</t>
  </si>
  <si>
    <t>AX19480</t>
  </si>
  <si>
    <t>AX19481</t>
  </si>
  <si>
    <t>AX19483</t>
  </si>
  <si>
    <t>AX19485</t>
  </si>
  <si>
    <t>AX19488</t>
  </si>
  <si>
    <t>AX19489</t>
  </si>
  <si>
    <t>AX19493</t>
  </si>
  <si>
    <t>AX19502</t>
  </si>
  <si>
    <t>AX19504</t>
  </si>
  <si>
    <t>AX19506</t>
  </si>
  <si>
    <t>AX19508</t>
  </si>
  <si>
    <t>AX19510</t>
  </si>
  <si>
    <t>AX19513</t>
  </si>
  <si>
    <t>C1601</t>
  </si>
  <si>
    <t>AX19528</t>
  </si>
  <si>
    <t>AX19545</t>
  </si>
  <si>
    <t>AX19546</t>
  </si>
  <si>
    <t>AX19547</t>
  </si>
  <si>
    <t>AX19565</t>
  </si>
  <si>
    <t>AX19568</t>
  </si>
  <si>
    <t>AX19572</t>
  </si>
  <si>
    <t>AX19576</t>
  </si>
  <si>
    <t>AX19578</t>
  </si>
  <si>
    <t>AX19580</t>
  </si>
  <si>
    <t>AX19582</t>
  </si>
  <si>
    <t>AX19584</t>
  </si>
  <si>
    <t>AX19587</t>
  </si>
  <si>
    <t>AX19593</t>
  </si>
  <si>
    <t>AX19602</t>
  </si>
  <si>
    <t>AX19604</t>
  </si>
  <si>
    <t>AX19608</t>
  </si>
  <si>
    <t>AX19609</t>
  </si>
  <si>
    <t>AX19612</t>
  </si>
  <si>
    <t>AX19613</t>
  </si>
  <si>
    <t>AX19615</t>
  </si>
  <si>
    <t>AX19616</t>
  </si>
  <si>
    <t>AX19622</t>
  </si>
  <si>
    <t>C1292</t>
  </si>
  <si>
    <t>AX19627</t>
  </si>
  <si>
    <t>AX19635</t>
  </si>
  <si>
    <t>AX19638</t>
  </si>
  <si>
    <t>AX19641</t>
  </si>
  <si>
    <t>AX19650</t>
  </si>
  <si>
    <t>AX19652</t>
  </si>
  <si>
    <t>AX19656</t>
  </si>
  <si>
    <t>AX19659</t>
  </si>
  <si>
    <t>AX19660</t>
  </si>
  <si>
    <t>AX19664</t>
  </si>
  <si>
    <t>AX19665</t>
  </si>
  <si>
    <t>AX19673</t>
  </si>
  <si>
    <t>AX19675</t>
  </si>
  <si>
    <t>AX19678</t>
  </si>
  <si>
    <t>AX19679</t>
  </si>
  <si>
    <t>AX19681</t>
  </si>
  <si>
    <t>AX19682</t>
  </si>
  <si>
    <t>AX19684</t>
  </si>
  <si>
    <t>AX19687</t>
  </si>
  <si>
    <t>AX19688</t>
  </si>
  <si>
    <t>AX19690</t>
  </si>
  <si>
    <t>AX19692</t>
  </si>
  <si>
    <t>AX19697</t>
  </si>
  <si>
    <t>AX19699</t>
  </si>
  <si>
    <t>AX19702</t>
  </si>
  <si>
    <t>AX19704</t>
  </si>
  <si>
    <t>AX19705</t>
  </si>
  <si>
    <t>AX19709</t>
  </si>
  <si>
    <t>AX19710</t>
  </si>
  <si>
    <t>AX19712</t>
  </si>
  <si>
    <t>AX19714</t>
  </si>
  <si>
    <t>AX19716</t>
  </si>
  <si>
    <t>AX19718</t>
  </si>
  <si>
    <t>AX19721</t>
  </si>
  <si>
    <t>AX19725</t>
  </si>
  <si>
    <t>AX19726</t>
  </si>
  <si>
    <t>AX19733</t>
  </si>
  <si>
    <t>AX19737</t>
  </si>
  <si>
    <t>AX19739</t>
  </si>
  <si>
    <t>AX19746</t>
  </si>
  <si>
    <t>AX19747</t>
  </si>
  <si>
    <t>AX19749</t>
  </si>
  <si>
    <t>AX19750</t>
  </si>
  <si>
    <t>AX19757</t>
  </si>
  <si>
    <t>AX19758</t>
  </si>
  <si>
    <t>AX19760</t>
  </si>
  <si>
    <t>AX19766</t>
  </si>
  <si>
    <t>AX19771</t>
  </si>
  <si>
    <t>AX19772</t>
  </si>
  <si>
    <t>AX19773</t>
  </si>
  <si>
    <t>AX19778</t>
  </si>
  <si>
    <t>AX19779</t>
  </si>
  <si>
    <t>AX19780</t>
  </si>
  <si>
    <t>AX19781</t>
  </si>
  <si>
    <t>AX19785</t>
  </si>
  <si>
    <t>AX19786</t>
  </si>
  <si>
    <t>AX19793</t>
  </si>
  <si>
    <t>AX19794</t>
  </si>
  <si>
    <t>AX19796</t>
  </si>
  <si>
    <t>AX19798</t>
  </si>
  <si>
    <t>AX19800</t>
  </si>
  <si>
    <t>AX19801</t>
  </si>
  <si>
    <t>C1472</t>
  </si>
  <si>
    <t>AX19802</t>
  </si>
  <si>
    <t>AX19805</t>
  </si>
  <si>
    <t>AX19807</t>
  </si>
  <si>
    <t>AX19808</t>
  </si>
  <si>
    <t>AX19811</t>
  </si>
  <si>
    <t>AX19814</t>
  </si>
  <si>
    <t>AX19815</t>
  </si>
  <si>
    <t>AX19816</t>
  </si>
  <si>
    <t>AX19820</t>
  </si>
  <si>
    <t>AX19824</t>
  </si>
  <si>
    <t>AX19827</t>
  </si>
  <si>
    <t>AX19828</t>
  </si>
  <si>
    <t>AX19830</t>
  </si>
  <si>
    <t>AX19831</t>
  </si>
  <si>
    <t>AX19833</t>
  </si>
  <si>
    <t>AX19838</t>
  </si>
  <si>
    <t>AX19841</t>
  </si>
  <si>
    <t>AX19845</t>
  </si>
  <si>
    <t>AX19846</t>
  </si>
  <si>
    <t>AX19847</t>
  </si>
  <si>
    <t>AX19858</t>
  </si>
  <si>
    <t>AX19860</t>
  </si>
  <si>
    <t>AX19863</t>
  </si>
  <si>
    <t>AX19866</t>
  </si>
  <si>
    <t>AX19867</t>
  </si>
  <si>
    <t>AX19872</t>
  </si>
  <si>
    <t>AX19877</t>
  </si>
  <si>
    <t>AX19879</t>
  </si>
  <si>
    <t>AX19882</t>
  </si>
  <si>
    <t>AX19883</t>
  </si>
  <si>
    <t>AX19885</t>
  </si>
  <si>
    <t>AX19889</t>
  </si>
  <si>
    <t>AX19892</t>
  </si>
  <si>
    <t>AX19896</t>
  </si>
  <si>
    <t>AX19901</t>
  </si>
  <si>
    <t>AX19905</t>
  </si>
  <si>
    <t>AX19911</t>
  </si>
  <si>
    <t>AX19914</t>
  </si>
  <si>
    <t>AX19917</t>
  </si>
  <si>
    <t>AX19918</t>
  </si>
  <si>
    <t>AX19919</t>
  </si>
  <si>
    <t>AX19925</t>
  </si>
  <si>
    <t>AX19928</t>
  </si>
  <si>
    <t>AX19929</t>
  </si>
  <si>
    <t>AX19932</t>
  </si>
  <si>
    <t>AX19938</t>
  </si>
  <si>
    <t>AX19943</t>
  </si>
  <si>
    <t>AX19948</t>
  </si>
  <si>
    <t>AX19952</t>
  </si>
  <si>
    <t>AX19954</t>
  </si>
  <si>
    <t>AX19957</t>
  </si>
  <si>
    <t>AX19959</t>
  </si>
  <si>
    <t>AX19963</t>
  </si>
  <si>
    <t>AX19964</t>
  </si>
  <si>
    <t>AX19967</t>
  </si>
  <si>
    <t>AX19968</t>
  </si>
  <si>
    <t>AX19969</t>
  </si>
  <si>
    <t>AX19974</t>
  </si>
  <si>
    <t>AX19977</t>
  </si>
  <si>
    <t>AX19979</t>
  </si>
  <si>
    <t>AX19987</t>
  </si>
  <si>
    <t>AX19989</t>
  </si>
  <si>
    <t>AX19990</t>
  </si>
  <si>
    <t>AX19998</t>
  </si>
  <si>
    <t>AX20000</t>
  </si>
  <si>
    <t>AX20006</t>
  </si>
  <si>
    <t>AX20009</t>
  </si>
  <si>
    <t>AX20010</t>
  </si>
  <si>
    <t>AX20024</t>
  </si>
  <si>
    <t>AX20026</t>
  </si>
  <si>
    <t>AX20027</t>
  </si>
  <si>
    <t>AX20028</t>
  </si>
  <si>
    <t>AX20031</t>
  </si>
  <si>
    <t>AX20034</t>
  </si>
  <si>
    <t>AX20038</t>
  </si>
  <si>
    <t>AX20039</t>
  </si>
  <si>
    <t>AX20045</t>
  </si>
  <si>
    <t>AX20049</t>
  </si>
  <si>
    <t>AX20050</t>
  </si>
  <si>
    <t>AX20052</t>
  </si>
  <si>
    <t>AX20053</t>
  </si>
  <si>
    <t>AX20057</t>
  </si>
  <si>
    <t>AX20060</t>
  </si>
  <si>
    <t>C1127</t>
  </si>
  <si>
    <t>AX20064</t>
  </si>
  <si>
    <t>AX20070</t>
  </si>
  <si>
    <t>AX20071</t>
  </si>
  <si>
    <t>AX20074</t>
  </si>
  <si>
    <t>AX20075</t>
  </si>
  <si>
    <t>AX20076</t>
  </si>
  <si>
    <t>AX20078</t>
  </si>
  <si>
    <t>AX20079</t>
  </si>
  <si>
    <t>AX20081</t>
  </si>
  <si>
    <t>AX20082</t>
  </si>
  <si>
    <t>AX20084</t>
  </si>
  <si>
    <t>AX20087</t>
  </si>
  <si>
    <t>AX20088</t>
  </si>
  <si>
    <t>AX20090</t>
  </si>
  <si>
    <t>AX20094</t>
  </si>
  <si>
    <t>AX20097</t>
  </si>
  <si>
    <t>AX20099</t>
  </si>
  <si>
    <t>AX20101</t>
  </si>
  <si>
    <t>AX20105</t>
  </si>
  <si>
    <t>AX20106</t>
  </si>
  <si>
    <t>AX20107</t>
  </si>
  <si>
    <t>AX20109</t>
  </si>
  <si>
    <t>AX20113</t>
  </si>
  <si>
    <t>AX20116</t>
  </si>
  <si>
    <t>AX20121</t>
  </si>
  <si>
    <t>AX20123</t>
  </si>
  <si>
    <t>AX20127</t>
  </si>
  <si>
    <t>AX20132</t>
  </si>
  <si>
    <t>AX20134</t>
  </si>
  <si>
    <t>AX20136</t>
  </si>
  <si>
    <t>AX20139</t>
  </si>
  <si>
    <t>AX20142</t>
  </si>
  <si>
    <t>AX20144</t>
  </si>
  <si>
    <t>AX20146</t>
  </si>
  <si>
    <t>AX20150</t>
  </si>
  <si>
    <t>AX20157</t>
  </si>
  <si>
    <t>AX20158</t>
  </si>
  <si>
    <t>AX20159</t>
  </si>
  <si>
    <t>AX20169</t>
  </si>
  <si>
    <t>AX20176</t>
  </si>
  <si>
    <t>AX20177</t>
  </si>
  <si>
    <t>AX20183</t>
  </si>
  <si>
    <t>AX20193</t>
  </si>
  <si>
    <t>AX20196</t>
  </si>
  <si>
    <t>AX20197</t>
  </si>
  <si>
    <t>AX20198</t>
  </si>
  <si>
    <t>AX20201</t>
  </si>
  <si>
    <t>AX20202</t>
  </si>
  <si>
    <t>AX20203</t>
  </si>
  <si>
    <t>AX20205</t>
  </si>
  <si>
    <t>AX20206</t>
  </si>
  <si>
    <t>AX20207</t>
  </si>
  <si>
    <t>AX20213</t>
  </si>
  <si>
    <t>AX20214</t>
  </si>
  <si>
    <t>AX20216</t>
  </si>
  <si>
    <t>AX20217</t>
  </si>
  <si>
    <t>AX20225</t>
  </si>
  <si>
    <t>AX20226</t>
  </si>
  <si>
    <t>AX20227</t>
  </si>
  <si>
    <t>AX20228</t>
  </si>
  <si>
    <t>AX20233</t>
  </si>
  <si>
    <t>AX20234</t>
  </si>
  <si>
    <t>AX20235</t>
  </si>
  <si>
    <t>AX20239</t>
  </si>
  <si>
    <t>AX20241</t>
  </si>
  <si>
    <t>AX20242</t>
  </si>
  <si>
    <t>AX20245</t>
  </si>
  <si>
    <t>AX20247</t>
  </si>
  <si>
    <t>AX20250</t>
  </si>
  <si>
    <t>AX20252</t>
  </si>
  <si>
    <t>AX20254</t>
  </si>
  <si>
    <t>AX20256</t>
  </si>
  <si>
    <t>AX20259</t>
  </si>
  <si>
    <t>AX20260</t>
  </si>
  <si>
    <t>AX20261</t>
  </si>
  <si>
    <t>AX20263</t>
  </si>
  <si>
    <t>AX20266</t>
  </si>
  <si>
    <t>AX20267</t>
  </si>
  <si>
    <t>AX20272</t>
  </si>
  <si>
    <t>AX20273</t>
  </si>
  <si>
    <t>AX20279</t>
  </si>
  <si>
    <t>AX20283</t>
  </si>
  <si>
    <t>AX20284</t>
  </si>
  <si>
    <t>AX20285</t>
  </si>
  <si>
    <t>AX20287</t>
  </si>
  <si>
    <t>AX20290</t>
  </si>
  <si>
    <t>AX20300</t>
  </si>
  <si>
    <t>AX20304</t>
  </si>
  <si>
    <t>AX20306</t>
  </si>
  <si>
    <t>AX20308</t>
  </si>
  <si>
    <t>AX20309</t>
  </si>
  <si>
    <t>AX20310</t>
  </si>
  <si>
    <t>AX20311</t>
  </si>
  <si>
    <t>AX20314</t>
  </si>
  <si>
    <t>AX20316</t>
  </si>
  <si>
    <t>AX20317</t>
  </si>
  <si>
    <t>AX20318</t>
  </si>
  <si>
    <t>AX20321</t>
  </si>
  <si>
    <t>AX20333</t>
  </si>
  <si>
    <t>AX20343</t>
  </si>
  <si>
    <t>AX20345</t>
  </si>
  <si>
    <t>AX20347</t>
  </si>
  <si>
    <t>AX20349</t>
  </si>
  <si>
    <t>AX20350</t>
  </si>
  <si>
    <t>AX20357</t>
  </si>
  <si>
    <t>AX20358</t>
  </si>
  <si>
    <t>AX20360</t>
  </si>
  <si>
    <t>AX20365</t>
  </si>
  <si>
    <t>AX20368</t>
  </si>
  <si>
    <t>AX20369</t>
  </si>
  <si>
    <t>AX20370</t>
  </si>
  <si>
    <t>AX20372</t>
  </si>
  <si>
    <t>AX20377</t>
  </si>
  <si>
    <t>AX20379</t>
  </si>
  <si>
    <t>AX20381</t>
  </si>
  <si>
    <t>AX20385</t>
  </si>
  <si>
    <t>AX20386</t>
  </si>
  <si>
    <t>AX20387</t>
  </si>
  <si>
    <t>AX20388</t>
  </si>
  <si>
    <t>AX20400</t>
  </si>
  <si>
    <t>AX20403</t>
  </si>
  <si>
    <t>C1177</t>
  </si>
  <si>
    <t>AX20406</t>
  </si>
  <si>
    <t>AX20408</t>
  </si>
  <si>
    <t>AX20413</t>
  </si>
  <si>
    <t>AX20420</t>
  </si>
  <si>
    <t>AX20422</t>
  </si>
  <si>
    <t>AX20424</t>
  </si>
  <si>
    <t>AX20427</t>
  </si>
  <si>
    <t>AX20430</t>
  </si>
  <si>
    <t>AX20433</t>
  </si>
  <si>
    <t>AX20435</t>
  </si>
  <si>
    <t>AX20438</t>
  </si>
  <si>
    <t>AX20439</t>
  </si>
  <si>
    <t>AX20440</t>
  </si>
  <si>
    <t>AX20446</t>
  </si>
  <si>
    <t>AX20447</t>
  </si>
  <si>
    <t>AX20450</t>
  </si>
  <si>
    <t>AX20453</t>
  </si>
  <si>
    <t>AX20455</t>
  </si>
  <si>
    <t>AX20456</t>
  </si>
  <si>
    <t>AX20458</t>
  </si>
  <si>
    <t>AX20459</t>
  </si>
  <si>
    <t>AX20468</t>
  </si>
  <si>
    <t>AX20477</t>
  </si>
  <si>
    <t>AX20482</t>
  </si>
  <si>
    <t>AX20484</t>
  </si>
  <si>
    <t>AX20491</t>
  </si>
  <si>
    <t>AX20500</t>
  </si>
  <si>
    <t>AX20502</t>
  </si>
  <si>
    <t>AX20508</t>
  </si>
  <si>
    <t>AX20510</t>
  </si>
  <si>
    <t>AX20514</t>
  </si>
  <si>
    <t>AX20522</t>
  </si>
  <si>
    <t>AX20525</t>
  </si>
  <si>
    <t>AX20529</t>
  </si>
  <si>
    <t>AX20530</t>
  </si>
  <si>
    <t>AX20536</t>
  </si>
  <si>
    <t>AX20542</t>
  </si>
  <si>
    <t>AX20543</t>
  </si>
  <si>
    <t>AX20545</t>
  </si>
  <si>
    <t>AX20549</t>
  </si>
  <si>
    <t>AX20550</t>
  </si>
  <si>
    <t>AX20551</t>
  </si>
  <si>
    <t>AX20554</t>
  </si>
  <si>
    <t>AX20555</t>
  </si>
  <si>
    <t>AX20556</t>
  </si>
  <si>
    <t>AX20562</t>
  </si>
  <si>
    <t>AX20566</t>
  </si>
  <si>
    <t>AX20569</t>
  </si>
  <si>
    <t>AX20570</t>
  </si>
  <si>
    <t>AX20572</t>
  </si>
  <si>
    <t>AX20574</t>
  </si>
  <si>
    <t>AX20577</t>
  </si>
  <si>
    <t>AX20578</t>
  </si>
  <si>
    <t>AX20580</t>
  </si>
  <si>
    <t>AX20586</t>
  </si>
  <si>
    <t>AX20587</t>
  </si>
  <si>
    <t>AX20588</t>
  </si>
  <si>
    <t>AX20591</t>
  </si>
  <si>
    <t>AX20598</t>
  </si>
  <si>
    <t>AX20600</t>
  </si>
  <si>
    <t>AX20601</t>
  </si>
  <si>
    <t>AX20605</t>
  </si>
  <si>
    <t>AX20606</t>
  </si>
  <si>
    <t>AX20608</t>
  </si>
  <si>
    <t>AX20610</t>
  </si>
  <si>
    <t>AX20612</t>
  </si>
  <si>
    <t>AX20613</t>
  </si>
  <si>
    <t>AX20619</t>
  </si>
  <si>
    <t>AX20623</t>
  </si>
  <si>
    <t>AX20624</t>
  </si>
  <si>
    <t>AX20627</t>
  </si>
  <si>
    <t>AX20630</t>
  </si>
  <si>
    <t>AX20631</t>
  </si>
  <si>
    <t>AX20633</t>
  </si>
  <si>
    <t>AX20634</t>
  </si>
  <si>
    <t>AX20635</t>
  </si>
  <si>
    <t>AX20636</t>
  </si>
  <si>
    <t>AX20638</t>
  </si>
  <si>
    <t>AX20645</t>
  </si>
  <si>
    <t>AX20646</t>
  </si>
  <si>
    <t>AX20647</t>
  </si>
  <si>
    <t>AX20650</t>
  </si>
  <si>
    <t>AX20653</t>
  </si>
  <si>
    <t>AX20659</t>
  </si>
  <si>
    <t>AX20666</t>
  </si>
  <si>
    <t>AX20667</t>
  </si>
  <si>
    <t>AX20669</t>
  </si>
  <si>
    <t>AX20671</t>
  </si>
  <si>
    <t>AX20672</t>
  </si>
  <si>
    <t>AX20674</t>
  </si>
  <si>
    <t>AX20676</t>
  </si>
  <si>
    <t>AX20677</t>
  </si>
  <si>
    <t>AX20678</t>
  </si>
  <si>
    <t>AX20684</t>
  </si>
  <si>
    <t>AX20685</t>
  </si>
  <si>
    <t>AX20688</t>
  </si>
  <si>
    <t>AX20689</t>
  </si>
  <si>
    <t>AX20694</t>
  </si>
  <si>
    <t>AX20700</t>
  </si>
  <si>
    <t>AX20701</t>
  </si>
  <si>
    <t>AX20702</t>
  </si>
  <si>
    <t>AX20704</t>
  </si>
  <si>
    <t>AX20705</t>
  </si>
  <si>
    <t>AX20716</t>
  </si>
  <si>
    <t>AX20719</t>
  </si>
  <si>
    <t>AX20726</t>
  </si>
  <si>
    <t>AX20727</t>
  </si>
  <si>
    <t>AX20729</t>
  </si>
  <si>
    <t>AX20730</t>
  </si>
  <si>
    <t>AX20731</t>
  </si>
  <si>
    <t>AX20735</t>
  </si>
  <si>
    <t>AX20736</t>
  </si>
  <si>
    <t>AX20737</t>
  </si>
  <si>
    <t>AX20738</t>
  </si>
  <si>
    <t>AX20740</t>
  </si>
  <si>
    <t>AX20741</t>
  </si>
  <si>
    <t>AX20743</t>
  </si>
  <si>
    <t>AX20744</t>
  </si>
  <si>
    <t>AX20745</t>
  </si>
  <si>
    <t>AX20747</t>
  </si>
  <si>
    <t>AX20749</t>
  </si>
  <si>
    <t>AX20757</t>
  </si>
  <si>
    <t>AX20759</t>
  </si>
  <si>
    <t>AX20765</t>
  </si>
  <si>
    <t>AX20766</t>
  </si>
  <si>
    <t>C1417</t>
  </si>
  <si>
    <t>AX20767</t>
  </si>
  <si>
    <t>AX20771</t>
  </si>
  <si>
    <t>AX20774</t>
  </si>
  <si>
    <t>AX20776</t>
  </si>
  <si>
    <t>AX20780</t>
  </si>
  <si>
    <t>AX20784</t>
  </si>
  <si>
    <t>AX20786</t>
  </si>
  <si>
    <t>AX20791</t>
  </si>
  <si>
    <t>AX20794</t>
  </si>
  <si>
    <t>AX20799</t>
  </si>
  <si>
    <t>AX20804</t>
  </si>
  <si>
    <t>AX20812</t>
  </si>
  <si>
    <t>AX20813</t>
  </si>
  <si>
    <t>AX20814</t>
  </si>
  <si>
    <t>AX20819</t>
  </si>
  <si>
    <t>AX20822</t>
  </si>
  <si>
    <t>AX20834</t>
  </si>
  <si>
    <t>AX20840</t>
  </si>
  <si>
    <t>AX20841</t>
  </si>
  <si>
    <t>AX20844</t>
  </si>
  <si>
    <t>AX20849</t>
  </si>
  <si>
    <t>AX20851</t>
  </si>
  <si>
    <t>AX20853</t>
  </si>
  <si>
    <t>AX20854</t>
  </si>
  <si>
    <t>AX20860</t>
  </si>
  <si>
    <t>AX20861</t>
  </si>
  <si>
    <t>AX20862</t>
  </si>
  <si>
    <t>AX20866</t>
  </si>
  <si>
    <t>AX20871</t>
  </si>
  <si>
    <t>AX20881</t>
  </si>
  <si>
    <t>AX20886</t>
  </si>
  <si>
    <t>AX20887</t>
  </si>
  <si>
    <t>AX20893</t>
  </si>
  <si>
    <t>AX20899</t>
  </si>
  <si>
    <t>AX20902</t>
  </si>
  <si>
    <t>AX20905</t>
  </si>
  <si>
    <t>AX20907</t>
  </si>
  <si>
    <t>AX20910</t>
  </si>
  <si>
    <t>AX20913</t>
  </si>
  <si>
    <t>AX20914</t>
  </si>
  <si>
    <t>AX20915</t>
  </si>
  <si>
    <t>AX20921</t>
  </si>
  <si>
    <t>AX20922</t>
  </si>
  <si>
    <t>AX20928</t>
  </si>
  <si>
    <t>AX20930</t>
  </si>
  <si>
    <t>AX20938</t>
  </si>
  <si>
    <t>AX20942</t>
  </si>
  <si>
    <t>AX20944</t>
  </si>
  <si>
    <t>AX20951</t>
  </si>
  <si>
    <t>AX20952</t>
  </si>
  <si>
    <t>AX20955</t>
  </si>
  <si>
    <t>AX20957</t>
  </si>
  <si>
    <t>AX20960</t>
  </si>
  <si>
    <t>AX20962</t>
  </si>
  <si>
    <t>AX20964</t>
  </si>
  <si>
    <t>AX20967</t>
  </si>
  <si>
    <t>AX20970</t>
  </si>
  <si>
    <t>AX20973</t>
  </si>
  <si>
    <t>AX20976</t>
  </si>
  <si>
    <t>AX20980</t>
  </si>
  <si>
    <t>AX20984</t>
  </si>
  <si>
    <t>AX20987</t>
  </si>
  <si>
    <t>AX20989</t>
  </si>
  <si>
    <t>AX20991</t>
  </si>
  <si>
    <t>AX20996</t>
  </si>
  <si>
    <t>AX20997</t>
  </si>
  <si>
    <t>AX21000</t>
  </si>
  <si>
    <t>AX21002</t>
  </si>
  <si>
    <t>AX21005</t>
  </si>
  <si>
    <t>AX21006</t>
  </si>
  <si>
    <t>AX21009</t>
  </si>
  <si>
    <t>AX21011</t>
  </si>
  <si>
    <t>AX21012</t>
  </si>
  <si>
    <t>AX21019</t>
  </si>
  <si>
    <t>AX21021</t>
  </si>
  <si>
    <t>AX21022</t>
  </si>
  <si>
    <t>AX21025</t>
  </si>
  <si>
    <t>AX21033</t>
  </si>
  <si>
    <t>AX21034</t>
  </si>
  <si>
    <t>AX21036</t>
  </si>
  <si>
    <t>AX21038</t>
  </si>
  <si>
    <t>AX21040</t>
  </si>
  <si>
    <t>AX21047</t>
  </si>
  <si>
    <t>AX21049</t>
  </si>
  <si>
    <t>AX21051</t>
  </si>
  <si>
    <t>AX21053</t>
  </si>
  <si>
    <t>AX21062</t>
  </si>
  <si>
    <t>AX21063</t>
  </si>
  <si>
    <t>AX21067</t>
  </si>
  <si>
    <t>AX21074</t>
  </si>
  <si>
    <t>AX21081</t>
  </si>
  <si>
    <t>AX21082</t>
  </si>
  <si>
    <t>AX21083</t>
  </si>
  <si>
    <t>AX21085</t>
  </si>
  <si>
    <t>AX21087</t>
  </si>
  <si>
    <t>AX21089</t>
  </si>
  <si>
    <t>AX21090</t>
  </si>
  <si>
    <t>AX21095</t>
  </si>
  <si>
    <t>AX21096</t>
  </si>
  <si>
    <t>AX21098</t>
  </si>
  <si>
    <t>AX21100</t>
  </si>
  <si>
    <t>AX21101</t>
  </si>
  <si>
    <t>AX21105</t>
  </si>
  <si>
    <t>AX21106</t>
  </si>
  <si>
    <t>AX21108</t>
  </si>
  <si>
    <t>AX21109</t>
  </si>
  <si>
    <t>AX21111</t>
  </si>
  <si>
    <t>AX21118</t>
  </si>
  <si>
    <t>AX21125</t>
  </si>
  <si>
    <t>AX21128</t>
  </si>
  <si>
    <t>AX21137</t>
  </si>
  <si>
    <t>AX21141</t>
  </si>
  <si>
    <t>AX21143</t>
  </si>
  <si>
    <t>AX21145</t>
  </si>
  <si>
    <t>AX21156</t>
  </si>
  <si>
    <t>AX21160</t>
  </si>
  <si>
    <t>AX21161</t>
  </si>
  <si>
    <t>AX21170</t>
  </si>
  <si>
    <t>AX21173</t>
  </si>
  <si>
    <t>AX21178</t>
  </si>
  <si>
    <t>AX21185</t>
  </si>
  <si>
    <t>AX21189</t>
  </si>
  <si>
    <t>AX21192</t>
  </si>
  <si>
    <t>AX21194</t>
  </si>
  <si>
    <t>AX21195</t>
  </si>
  <si>
    <t>AX21202</t>
  </si>
  <si>
    <t>AX21203</t>
  </si>
  <si>
    <t>AX21204</t>
  </si>
  <si>
    <t>AX21207</t>
  </si>
  <si>
    <t>AX21213</t>
  </si>
  <si>
    <t>AX21217</t>
  </si>
  <si>
    <t>AX21219</t>
  </si>
  <si>
    <t>AX21220</t>
  </si>
  <si>
    <t>AX21221</t>
  </si>
  <si>
    <t>AX21224</t>
  </si>
  <si>
    <t>AX21226</t>
  </si>
  <si>
    <t>AX21233</t>
  </si>
  <si>
    <t>AX21234</t>
  </si>
  <si>
    <t>AX21236</t>
  </si>
  <si>
    <t>AX21238</t>
  </si>
  <si>
    <t>AX21243</t>
  </si>
  <si>
    <t>AX21246</t>
  </si>
  <si>
    <t>AX21248</t>
  </si>
  <si>
    <t>AX21249</t>
  </si>
  <si>
    <t>AX21250</t>
  </si>
  <si>
    <t>AX21256</t>
  </si>
  <si>
    <t>AX21257</t>
  </si>
  <si>
    <t>AX21262</t>
  </si>
  <si>
    <t>AX21263</t>
  </si>
  <si>
    <t>AX21266</t>
  </si>
  <si>
    <t>AX21267</t>
  </si>
  <si>
    <t>AX21270</t>
  </si>
  <si>
    <t>AX21271</t>
  </si>
  <si>
    <t>AX21273</t>
  </si>
  <si>
    <t>AX21277</t>
  </si>
  <si>
    <t>AX21279</t>
  </si>
  <si>
    <t>AX21281</t>
  </si>
  <si>
    <t>AX21283</t>
  </si>
  <si>
    <t>AX21286</t>
  </si>
  <si>
    <t>AX21287</t>
  </si>
  <si>
    <t>AX21288</t>
  </si>
  <si>
    <t>AX21290</t>
  </si>
  <si>
    <t>AX21293</t>
  </si>
  <si>
    <t>AX21299</t>
  </si>
  <si>
    <t>AX21300</t>
  </si>
  <si>
    <t>AX21308</t>
  </si>
  <si>
    <t>AX21310</t>
  </si>
  <si>
    <t>AX21314</t>
  </si>
  <si>
    <t>AX21316</t>
  </si>
  <si>
    <t>AX21317</t>
  </si>
  <si>
    <t>AX21320</t>
  </si>
  <si>
    <t>AX21326</t>
  </si>
  <si>
    <t>AX21329</t>
  </si>
  <si>
    <t>AX21330</t>
  </si>
  <si>
    <t>AX21332</t>
  </si>
  <si>
    <t>AX21334</t>
  </si>
  <si>
    <t>AX21336</t>
  </si>
  <si>
    <t>AX21337</t>
  </si>
  <si>
    <t>AX21360</t>
  </si>
  <si>
    <t>AX21361</t>
  </si>
  <si>
    <t>AX21363</t>
  </si>
  <si>
    <t>AX21364</t>
  </si>
  <si>
    <t>AX21366</t>
  </si>
  <si>
    <t>AX21367</t>
  </si>
  <si>
    <t>AX21378</t>
  </si>
  <si>
    <t>AX21383</t>
  </si>
  <si>
    <t>AX21389</t>
  </si>
  <si>
    <t>AX21391</t>
  </si>
  <si>
    <t>AX21394</t>
  </si>
  <si>
    <t>AX21395</t>
  </si>
  <si>
    <t>AX21397</t>
  </si>
  <si>
    <t>AX21398</t>
  </si>
  <si>
    <t>AX21400</t>
  </si>
  <si>
    <t>AX21401</t>
  </si>
  <si>
    <t>AX21403</t>
  </si>
  <si>
    <t>AX21406</t>
  </si>
  <si>
    <t>AX21407</t>
  </si>
  <si>
    <t>C1639</t>
  </si>
  <si>
    <t>AX21409</t>
  </si>
  <si>
    <t>AX21414</t>
  </si>
  <si>
    <t>AX21415</t>
  </si>
  <si>
    <t>AX21417</t>
  </si>
  <si>
    <t>AX21420</t>
  </si>
  <si>
    <t>AX21421</t>
  </si>
  <si>
    <t>AX21424</t>
  </si>
  <si>
    <t>AX21429</t>
  </si>
  <si>
    <t>AX21430</t>
  </si>
  <si>
    <t>AX21432</t>
  </si>
  <si>
    <t>AX21433</t>
  </si>
  <si>
    <t>AX21440</t>
  </si>
  <si>
    <t>AX21443</t>
  </si>
  <si>
    <t>AX21444</t>
  </si>
  <si>
    <t>AX21449</t>
  </si>
  <si>
    <t>AX21450</t>
  </si>
  <si>
    <t>AX21451</t>
  </si>
  <si>
    <t>AX21455</t>
  </si>
  <si>
    <t>AX21457</t>
  </si>
  <si>
    <t>AX21458</t>
  </si>
  <si>
    <t>AX21465</t>
  </si>
  <si>
    <t>AX21466</t>
  </si>
  <si>
    <t>AX21467</t>
  </si>
  <si>
    <t>AX21468</t>
  </si>
  <si>
    <t>AX21473</t>
  </si>
  <si>
    <t>AX21477</t>
  </si>
  <si>
    <t>AX21480</t>
  </si>
  <si>
    <t>AX21482</t>
  </si>
  <si>
    <t>AX21485</t>
  </si>
  <si>
    <t>AX21489</t>
  </si>
  <si>
    <t>AX21492</t>
  </si>
  <si>
    <t>AX21494</t>
  </si>
  <si>
    <t>AX21495</t>
  </si>
  <si>
    <t>AX21498</t>
  </si>
  <si>
    <t>AX21499</t>
  </si>
  <si>
    <t>AX21508</t>
  </si>
  <si>
    <t>AX21511</t>
  </si>
  <si>
    <t>C1624</t>
  </si>
  <si>
    <t>AX21512</t>
  </si>
  <si>
    <t>AX21513</t>
  </si>
  <si>
    <t>AX21515</t>
  </si>
  <si>
    <t>AX21519</t>
  </si>
  <si>
    <t>AX21520</t>
  </si>
  <si>
    <t>AX21523</t>
  </si>
  <si>
    <t>AX21526</t>
  </si>
  <si>
    <t>AX21528</t>
  </si>
  <si>
    <t>AX21529</t>
  </si>
  <si>
    <t>AX21530</t>
  </si>
  <si>
    <t>AX21531</t>
  </si>
  <si>
    <t>AX21535</t>
  </si>
  <si>
    <t>AX21537</t>
  </si>
  <si>
    <t>AX21538</t>
  </si>
  <si>
    <t>AX21541</t>
  </si>
  <si>
    <t>AX21542</t>
  </si>
  <si>
    <t>AX21547</t>
  </si>
  <si>
    <t>AX21563</t>
  </si>
  <si>
    <t>AX21564</t>
  </si>
  <si>
    <t>AX21568</t>
  </si>
  <si>
    <t>AX21570</t>
  </si>
  <si>
    <t>AX21571</t>
  </si>
  <si>
    <t>AX21573</t>
  </si>
  <si>
    <t>AX21575</t>
  </si>
  <si>
    <t>AX21578</t>
  </si>
  <si>
    <t>AX21582</t>
  </si>
  <si>
    <t>AX21586</t>
  </si>
  <si>
    <t>AX21588</t>
  </si>
  <si>
    <t>AX21592</t>
  </si>
  <si>
    <t>AX21594</t>
  </si>
  <si>
    <t>AX21595</t>
  </si>
  <si>
    <t>AX21596</t>
  </si>
  <si>
    <t>AX21599</t>
  </si>
  <si>
    <t>AX21600</t>
  </si>
  <si>
    <t>AX21601</t>
  </si>
  <si>
    <t>AX21602</t>
  </si>
  <si>
    <t>AX21607</t>
  </si>
  <si>
    <t>AX21613</t>
  </si>
  <si>
    <t>AX21614</t>
  </si>
  <si>
    <t>AX21616</t>
  </si>
  <si>
    <t>AX21618</t>
  </si>
  <si>
    <t>C1359</t>
  </si>
  <si>
    <t>AX21620</t>
  </si>
  <si>
    <t>AX21623</t>
  </si>
  <si>
    <t>AX21632</t>
  </si>
  <si>
    <t>AX21633</t>
  </si>
  <si>
    <t>AX21635</t>
  </si>
  <si>
    <t>AX21640</t>
  </si>
  <si>
    <t>AX21646</t>
  </si>
  <si>
    <t>AX21647</t>
  </si>
  <si>
    <t>AX21657</t>
  </si>
  <si>
    <t>AX21661</t>
  </si>
  <si>
    <t>AX21667</t>
  </si>
  <si>
    <t>AX21671</t>
  </si>
  <si>
    <t>AX21675</t>
  </si>
  <si>
    <t>AX21683</t>
  </si>
  <si>
    <t>AX21684</t>
  </si>
  <si>
    <t>AX21687</t>
  </si>
  <si>
    <t>AX21688</t>
  </si>
  <si>
    <t>AX21689</t>
  </si>
  <si>
    <t>AX21691</t>
  </si>
  <si>
    <t>AX21694</t>
  </si>
  <si>
    <t>AX21697</t>
  </si>
  <si>
    <t>AX21701</t>
  </si>
  <si>
    <t>AX21708</t>
  </si>
  <si>
    <t>AX21709</t>
  </si>
  <si>
    <t>AX21714</t>
  </si>
  <si>
    <t>AX21716</t>
  </si>
  <si>
    <t>AX21719</t>
  </si>
  <si>
    <t>AX21737</t>
  </si>
  <si>
    <t>AX21742</t>
  </si>
  <si>
    <t>AX21745</t>
  </si>
  <si>
    <t>AX21748</t>
  </si>
  <si>
    <t>AX21755</t>
  </si>
  <si>
    <t>AX21756</t>
  </si>
  <si>
    <t>AX21757</t>
  </si>
  <si>
    <t>AX21759</t>
  </si>
  <si>
    <t>AX21761</t>
  </si>
  <si>
    <t>AX21767</t>
  </si>
  <si>
    <t>AX21768</t>
  </si>
  <si>
    <t>AX21773</t>
  </si>
  <si>
    <t>AX21775</t>
  </si>
  <si>
    <t>AX21778</t>
  </si>
  <si>
    <t>AX21783</t>
  </si>
  <si>
    <t>AX21785</t>
  </si>
  <si>
    <t>AX21791</t>
  </si>
  <si>
    <t>AX21794</t>
  </si>
  <si>
    <t>AX21795</t>
  </si>
  <si>
    <t>AX21796</t>
  </si>
  <si>
    <t>AX21797</t>
  </si>
  <si>
    <t>AX21805</t>
  </si>
  <si>
    <t>AX21806</t>
  </si>
  <si>
    <t>AX21809</t>
  </si>
  <si>
    <t>AX21810</t>
  </si>
  <si>
    <t>AX21814</t>
  </si>
  <si>
    <t>AX21819</t>
  </si>
  <si>
    <t>AX21820</t>
  </si>
  <si>
    <t>AX21821</t>
  </si>
  <si>
    <t>AX21822</t>
  </si>
  <si>
    <t>AX21823</t>
  </si>
  <si>
    <t>AX21824</t>
  </si>
  <si>
    <t>AX21833</t>
  </si>
  <si>
    <t>AX21835</t>
  </si>
  <si>
    <t>AX21836</t>
  </si>
  <si>
    <t>AX21837</t>
  </si>
  <si>
    <t>AX21842</t>
  </si>
  <si>
    <t>AX21843</t>
  </si>
  <si>
    <t>AX21847</t>
  </si>
  <si>
    <t>AX21852</t>
  </si>
  <si>
    <t>AX21853</t>
  </si>
  <si>
    <t>AX21854</t>
  </si>
  <si>
    <t>AX21855</t>
  </si>
  <si>
    <t>AX21856</t>
  </si>
  <si>
    <t>AX21864</t>
  </si>
  <si>
    <t>AX21865</t>
  </si>
  <si>
    <t>AX21866</t>
  </si>
  <si>
    <t>AX21868</t>
  </si>
  <si>
    <t>AX21873</t>
  </si>
  <si>
    <t>AX21874</t>
  </si>
  <si>
    <t>AX21878</t>
  </si>
  <si>
    <t>AX21884</t>
  </si>
  <si>
    <t>AX21888</t>
  </si>
  <si>
    <t>AX21891</t>
  </si>
  <si>
    <t>AX21897</t>
  </si>
  <si>
    <t>AX21903</t>
  </si>
  <si>
    <t>AX21907</t>
  </si>
  <si>
    <t>AX21909</t>
  </si>
  <si>
    <t>AX21910</t>
  </si>
  <si>
    <t>AX21914</t>
  </si>
  <si>
    <t>AX21915</t>
  </si>
  <si>
    <t>AX21920</t>
  </si>
  <si>
    <t>AX21923</t>
  </si>
  <si>
    <t>AX21927</t>
  </si>
  <si>
    <t>AX21931</t>
  </si>
  <si>
    <t>AX21932</t>
  </si>
  <si>
    <t>AX21944</t>
  </si>
  <si>
    <t>AX21949</t>
  </si>
  <si>
    <t>AX21950</t>
  </si>
  <si>
    <t>AX21951</t>
  </si>
  <si>
    <t>AX21952</t>
  </si>
  <si>
    <t>AX21956</t>
  </si>
  <si>
    <t>AX21958</t>
  </si>
  <si>
    <t>AX21964</t>
  </si>
  <si>
    <t>AX21965</t>
  </si>
  <si>
    <t>AX21966</t>
  </si>
  <si>
    <t>AX21967</t>
  </si>
  <si>
    <t>AX21969</t>
  </si>
  <si>
    <t>AX21972</t>
  </si>
  <si>
    <t>AX21975</t>
  </si>
  <si>
    <t>AX21978</t>
  </si>
  <si>
    <t>AX21979</t>
  </si>
  <si>
    <t>AX21986</t>
  </si>
  <si>
    <t>AX21987</t>
  </si>
  <si>
    <t>AX21988</t>
  </si>
  <si>
    <t>AX21991</t>
  </si>
  <si>
    <t>AX21993</t>
  </si>
  <si>
    <t>AX21999</t>
  </si>
  <si>
    <t>AX22000</t>
  </si>
  <si>
    <t>AX22001</t>
  </si>
  <si>
    <t>AX22005</t>
  </si>
  <si>
    <t>AX22007</t>
  </si>
  <si>
    <t>AX22009</t>
  </si>
  <si>
    <t>AX22012</t>
  </si>
  <si>
    <t>AX22023</t>
  </si>
  <si>
    <t>AX22026</t>
  </si>
  <si>
    <t>AX22028</t>
  </si>
  <si>
    <t>AX22030</t>
  </si>
  <si>
    <t>AX22032</t>
  </si>
  <si>
    <t>AX22034</t>
  </si>
  <si>
    <t>AX22037</t>
  </si>
  <si>
    <t>AX22040</t>
  </si>
  <si>
    <t>AX22046</t>
  </si>
  <si>
    <t>AX22047</t>
  </si>
  <si>
    <t>AX22050</t>
  </si>
  <si>
    <t>AX22051</t>
  </si>
  <si>
    <t>AX22054</t>
  </si>
  <si>
    <t>AX22056</t>
  </si>
  <si>
    <t>AX22060</t>
  </si>
  <si>
    <t>AX22063</t>
  </si>
  <si>
    <t>AX22066</t>
  </si>
  <si>
    <t>AX22079</t>
  </si>
  <si>
    <t>AX22081</t>
  </si>
  <si>
    <t>AX22083</t>
  </si>
  <si>
    <t>AX22087</t>
  </si>
  <si>
    <t>AX22091</t>
  </si>
  <si>
    <t>AX22102</t>
  </si>
  <si>
    <t>AX22108</t>
  </si>
  <si>
    <t>AX22113</t>
  </si>
  <si>
    <t>AX22116</t>
  </si>
  <si>
    <t>AX22118</t>
  </si>
  <si>
    <t>AX22122</t>
  </si>
  <si>
    <t>AX22127</t>
  </si>
  <si>
    <t>AX22129</t>
  </si>
  <si>
    <t>AX22130</t>
  </si>
  <si>
    <t>AX22138</t>
  </si>
  <si>
    <t>AX22140</t>
  </si>
  <si>
    <t>AX22142</t>
  </si>
  <si>
    <t>AX22144</t>
  </si>
  <si>
    <t>AX22145</t>
  </si>
  <si>
    <t>AX22148</t>
  </si>
  <si>
    <t>AX22150</t>
  </si>
  <si>
    <t>AX22151</t>
  </si>
  <si>
    <t>AX22156</t>
  </si>
  <si>
    <t>AX22157</t>
  </si>
  <si>
    <t>AX22160</t>
  </si>
  <si>
    <t>AX22166</t>
  </si>
  <si>
    <t>AX22168</t>
  </si>
  <si>
    <t>AX22170</t>
  </si>
  <si>
    <t>AX22171</t>
  </si>
  <si>
    <t>AX22173</t>
  </si>
  <si>
    <t>AX22178</t>
  </si>
  <si>
    <t>AX22185</t>
  </si>
  <si>
    <t>AX22188</t>
  </si>
  <si>
    <t>AX22191</t>
  </si>
  <si>
    <t>AX22195</t>
  </si>
  <si>
    <t>AX22197</t>
  </si>
  <si>
    <t>AX22208</t>
  </si>
  <si>
    <t>AX22213</t>
  </si>
  <si>
    <t>AX22215</t>
  </si>
  <si>
    <t>AX22217</t>
  </si>
  <si>
    <t>AX22222</t>
  </si>
  <si>
    <t>AX22223</t>
  </si>
  <si>
    <t>AX22235</t>
  </si>
  <si>
    <t>AX22236</t>
  </si>
  <si>
    <t>AX22237</t>
  </si>
  <si>
    <t>AX22239</t>
  </si>
  <si>
    <t>AX22244</t>
  </si>
  <si>
    <t>AX22247</t>
  </si>
  <si>
    <t>AX22249</t>
  </si>
  <si>
    <t>AX22251</t>
  </si>
  <si>
    <t>AX22253</t>
  </si>
  <si>
    <t>AX22260</t>
  </si>
  <si>
    <t>AX22267</t>
  </si>
  <si>
    <t>AX22268</t>
  </si>
  <si>
    <t>AX22269</t>
  </si>
  <si>
    <t>AX22270</t>
  </si>
  <si>
    <t>AX22273</t>
  </si>
  <si>
    <t>C1203</t>
  </si>
  <si>
    <t>AX22274</t>
  </si>
  <si>
    <t>AX22277</t>
  </si>
  <si>
    <t>AX22283</t>
  </si>
  <si>
    <t>AX22290</t>
  </si>
  <si>
    <t>AX22295</t>
  </si>
  <si>
    <t>AX22297</t>
  </si>
  <si>
    <t>AX22299</t>
  </si>
  <si>
    <t>AX22300</t>
  </si>
  <si>
    <t>AX22303</t>
  </si>
  <si>
    <t>AX22304</t>
  </si>
  <si>
    <t>AX22310</t>
  </si>
  <si>
    <t>AX22323</t>
  </si>
  <si>
    <t>AX22334</t>
  </si>
  <si>
    <t>AX22335</t>
  </si>
  <si>
    <t>AX22336</t>
  </si>
  <si>
    <t>AX22340</t>
  </si>
  <si>
    <t>AX22341</t>
  </si>
  <si>
    <t>AX22346</t>
  </si>
  <si>
    <t>AX22347</t>
  </si>
  <si>
    <t>AX22352</t>
  </si>
  <si>
    <t>AX22353</t>
  </si>
  <si>
    <t>AX22354</t>
  </si>
  <si>
    <t>AX22355</t>
  </si>
  <si>
    <t>AX22356</t>
  </si>
  <si>
    <t>AX22358</t>
  </si>
  <si>
    <t>AX22363</t>
  </si>
  <si>
    <t>AX22370</t>
  </si>
  <si>
    <t>AX22373</t>
  </si>
  <si>
    <t>AX22374</t>
  </si>
  <si>
    <t>AX22376</t>
  </si>
  <si>
    <t>AX22379</t>
  </si>
  <si>
    <t>AX22381</t>
  </si>
  <si>
    <t>AX22382</t>
  </si>
  <si>
    <t>AX22389</t>
  </si>
  <si>
    <t>AX22390</t>
  </si>
  <si>
    <t>AX22401</t>
  </si>
  <si>
    <t>AX22403</t>
  </si>
  <si>
    <t>AX22405</t>
  </si>
  <si>
    <t>AX22410</t>
  </si>
  <si>
    <t>AX22411</t>
  </si>
  <si>
    <t>AX22412</t>
  </si>
  <si>
    <t>AX22414</t>
  </si>
  <si>
    <t>AX22428</t>
  </si>
  <si>
    <t>AX22430</t>
  </si>
  <si>
    <t>AX22432</t>
  </si>
  <si>
    <t>AX22434</t>
  </si>
  <si>
    <t>AX22440</t>
  </si>
  <si>
    <t>AX22443</t>
  </si>
  <si>
    <t>AX22444</t>
  </si>
  <si>
    <t>AX22446</t>
  </si>
  <si>
    <t>AX22448</t>
  </si>
  <si>
    <t>AX22449</t>
  </si>
  <si>
    <t>AX22452</t>
  </si>
  <si>
    <t>AX22463</t>
  </si>
  <si>
    <t>AX22479</t>
  </si>
  <si>
    <t>AX22480</t>
  </si>
  <si>
    <t>AX22484</t>
  </si>
  <si>
    <t>AX22490</t>
  </si>
  <si>
    <t>AX22493</t>
  </si>
  <si>
    <t>AX22496</t>
  </si>
  <si>
    <t>AX22499</t>
  </si>
  <si>
    <t>AX22507</t>
  </si>
  <si>
    <t>AX22508</t>
  </si>
  <si>
    <t>AX22510</t>
  </si>
  <si>
    <t>AX22511</t>
  </si>
  <si>
    <t>AX22517</t>
  </si>
  <si>
    <t>AX22519</t>
  </si>
  <si>
    <t>AX22520</t>
  </si>
  <si>
    <t>AX22521</t>
  </si>
  <si>
    <t>AX22526</t>
  </si>
  <si>
    <t>AX22527</t>
  </si>
  <si>
    <t>AX22534</t>
  </si>
  <si>
    <t>AX22536</t>
  </si>
  <si>
    <t>AX22539</t>
  </si>
  <si>
    <t>AX22540</t>
  </si>
  <si>
    <t>AX22541</t>
  </si>
  <si>
    <t>AX22543</t>
  </si>
  <si>
    <t>AX22544</t>
  </si>
  <si>
    <t>AX22545</t>
  </si>
  <si>
    <t>AX22552</t>
  </si>
  <si>
    <t>AX22553</t>
  </si>
  <si>
    <t>AX22555</t>
  </si>
  <si>
    <t>AX22560</t>
  </si>
  <si>
    <t>AX22562</t>
  </si>
  <si>
    <t>AX22565</t>
  </si>
  <si>
    <t>AX22569</t>
  </si>
  <si>
    <t>AX22571</t>
  </si>
  <si>
    <t>AX22573</t>
  </si>
  <si>
    <t>AX22574</t>
  </si>
  <si>
    <t>AX22575</t>
  </si>
  <si>
    <t>AX22576</t>
  </si>
  <si>
    <t>AX22581</t>
  </si>
  <si>
    <t>AX22585</t>
  </si>
  <si>
    <t>AX22589</t>
  </si>
  <si>
    <t>AX22591</t>
  </si>
  <si>
    <t>AX22597</t>
  </si>
  <si>
    <t>AX22610</t>
  </si>
  <si>
    <t>AX22611</t>
  </si>
  <si>
    <t>AX22616</t>
  </si>
  <si>
    <t>AX22617</t>
  </si>
  <si>
    <t>AX22619</t>
  </si>
  <si>
    <t>AX22621</t>
  </si>
  <si>
    <t>AX22622</t>
  </si>
  <si>
    <t>AX22623</t>
  </si>
  <si>
    <t>AX22625</t>
  </si>
  <si>
    <t>AX22639</t>
  </si>
  <si>
    <t>AX22644</t>
  </si>
  <si>
    <t>AX22645</t>
  </si>
  <si>
    <t>AX22646</t>
  </si>
  <si>
    <t>AX22647</t>
  </si>
  <si>
    <t>AX22648</t>
  </si>
  <si>
    <t>AX22650</t>
  </si>
  <si>
    <t>AX22652</t>
  </si>
  <si>
    <t>AX22659</t>
  </si>
  <si>
    <t>AX22661</t>
  </si>
  <si>
    <t>AX22662</t>
  </si>
  <si>
    <t>AX22663</t>
  </si>
  <si>
    <t>AX22673</t>
  </si>
  <si>
    <t>AX22674</t>
  </si>
  <si>
    <t>AX22675</t>
  </si>
  <si>
    <t>AX22676</t>
  </si>
  <si>
    <t>AX22682</t>
  </si>
  <si>
    <t>AX22684</t>
  </si>
  <si>
    <t>AX22685</t>
  </si>
  <si>
    <t>AX22686</t>
  </si>
  <si>
    <t>AX22687</t>
  </si>
  <si>
    <t>AX22694</t>
  </si>
  <si>
    <t>AX22699</t>
  </si>
  <si>
    <t>AX22701</t>
  </si>
  <si>
    <t>AX22703</t>
  </si>
  <si>
    <t>AX22704</t>
  </si>
  <si>
    <t>AX22705</t>
  </si>
  <si>
    <t>AX22708</t>
  </si>
  <si>
    <t>AX22709</t>
  </si>
  <si>
    <t>AX22711</t>
  </si>
  <si>
    <t>AX22722</t>
  </si>
  <si>
    <t>AX22727</t>
  </si>
  <si>
    <t>AX22728</t>
  </si>
  <si>
    <t>AX22729</t>
  </si>
  <si>
    <t>AX22730</t>
  </si>
  <si>
    <t>AX22735</t>
  </si>
  <si>
    <t>AX22737</t>
  </si>
  <si>
    <t>AX22746</t>
  </si>
  <si>
    <t>AX22752</t>
  </si>
  <si>
    <t>AX22757</t>
  </si>
  <si>
    <t>AX22760</t>
  </si>
  <si>
    <t>AX22763</t>
  </si>
  <si>
    <t>AX22764</t>
  </si>
  <si>
    <t>AX22765</t>
  </si>
  <si>
    <t>AX22766</t>
  </si>
  <si>
    <t>AX22774</t>
  </si>
  <si>
    <t>AX22777</t>
  </si>
  <si>
    <t>AX22778</t>
  </si>
  <si>
    <t>AX22779</t>
  </si>
  <si>
    <t>AX22781</t>
  </si>
  <si>
    <t>AX22783</t>
  </si>
  <si>
    <t>AX22785</t>
  </si>
  <si>
    <t>AX22787</t>
  </si>
  <si>
    <t>AX22788</t>
  </si>
  <si>
    <t>AX22789</t>
  </si>
  <si>
    <t>AX22790</t>
  </si>
  <si>
    <t>AX22793</t>
  </si>
  <si>
    <t>AX22794</t>
  </si>
  <si>
    <t>AX22795</t>
  </si>
  <si>
    <t>AX22796</t>
  </si>
  <si>
    <t>AX22798</t>
  </si>
  <si>
    <t>AX22801</t>
  </si>
  <si>
    <t>C1355</t>
  </si>
  <si>
    <t>AX22805</t>
  </si>
  <si>
    <t>AX22809</t>
  </si>
  <si>
    <t>AX22811</t>
  </si>
  <si>
    <t>AX22814</t>
  </si>
  <si>
    <t>AX22815</t>
  </si>
  <si>
    <t>AX22817</t>
  </si>
  <si>
    <t>AX22821</t>
  </si>
  <si>
    <t>AX22823</t>
  </si>
  <si>
    <t>AX22825</t>
  </si>
  <si>
    <t>AX22826</t>
  </si>
  <si>
    <t>AX22830</t>
  </si>
  <si>
    <t>AX22832</t>
  </si>
  <si>
    <t>AX22833</t>
  </si>
  <si>
    <t>AX22835</t>
  </si>
  <si>
    <t>AX22836</t>
  </si>
  <si>
    <t>AX22837</t>
  </si>
  <si>
    <t>AX22840</t>
  </si>
  <si>
    <t>AX22841</t>
  </si>
  <si>
    <t>AX22843</t>
  </si>
  <si>
    <t>AX22844</t>
  </si>
  <si>
    <t>AX22845</t>
  </si>
  <si>
    <t>AX22848</t>
  </si>
  <si>
    <t>AX22849</t>
  </si>
  <si>
    <t>AX22854</t>
  </si>
  <si>
    <t>AX22855</t>
  </si>
  <si>
    <t>AX22856</t>
  </si>
  <si>
    <t>AX22860</t>
  </si>
  <si>
    <t>AX22864</t>
  </si>
  <si>
    <t>AX22866</t>
  </si>
  <si>
    <t>AX22871</t>
  </si>
  <si>
    <t>AX22872</t>
  </si>
  <si>
    <t>AX22875</t>
  </si>
  <si>
    <t>AX22877</t>
  </si>
  <si>
    <t>AX22884</t>
  </si>
  <si>
    <t>AX22891</t>
  </si>
  <si>
    <t>AX22892</t>
  </si>
  <si>
    <t>AX22893</t>
  </si>
  <si>
    <t>AX22899</t>
  </si>
  <si>
    <t>AX22900</t>
  </si>
  <si>
    <t>AX22907</t>
  </si>
  <si>
    <t>AX22908</t>
  </si>
  <si>
    <t>AX22910</t>
  </si>
  <si>
    <t>AX22914</t>
  </si>
  <si>
    <t>AX22923</t>
  </si>
  <si>
    <t>AX22924</t>
  </si>
  <si>
    <t>AX22925</t>
  </si>
  <si>
    <t>AX22927</t>
  </si>
  <si>
    <t>AX22928</t>
  </si>
  <si>
    <t>AX22934</t>
  </si>
  <si>
    <t>AX22936</t>
  </si>
  <si>
    <t>AX22938</t>
  </si>
  <si>
    <t>AX22940</t>
  </si>
  <si>
    <t>AX22942</t>
  </si>
  <si>
    <t>AX22945</t>
  </si>
  <si>
    <t>AX22952</t>
  </si>
  <si>
    <t>AX22959</t>
  </si>
  <si>
    <t>AX22960</t>
  </si>
  <si>
    <t>AX22961</t>
  </si>
  <si>
    <t>AX22962</t>
  </si>
  <si>
    <t>AX22965</t>
  </si>
  <si>
    <t>AX22968</t>
  </si>
  <si>
    <t>AX22971</t>
  </si>
  <si>
    <t>AX22973</t>
  </si>
  <si>
    <t>AX22977</t>
  </si>
  <si>
    <t>AX22984</t>
  </si>
  <si>
    <t>AX22986</t>
  </si>
  <si>
    <t>AX22988</t>
  </si>
  <si>
    <t>AX22991</t>
  </si>
  <si>
    <t>AX22997</t>
  </si>
  <si>
    <t>AX22999</t>
  </si>
  <si>
    <t>AX23001</t>
  </si>
  <si>
    <t>AX23003</t>
  </si>
  <si>
    <t>AX23004</t>
  </si>
  <si>
    <t>AX23006</t>
  </si>
  <si>
    <t>AX23012</t>
  </si>
  <si>
    <t>AX23017</t>
  </si>
  <si>
    <t>AX23019</t>
  </si>
  <si>
    <t>AX23020</t>
  </si>
  <si>
    <t>AX23024</t>
  </si>
  <si>
    <t>AX23025</t>
  </si>
  <si>
    <t>AX23026</t>
  </si>
  <si>
    <t>AX23029</t>
  </si>
  <si>
    <t>AX23031</t>
  </si>
  <si>
    <t>AX23034</t>
  </si>
  <si>
    <t>AX23041</t>
  </si>
  <si>
    <t>AX23048</t>
  </si>
  <si>
    <t>AX23051</t>
  </si>
  <si>
    <t>AX23059</t>
  </si>
  <si>
    <t>AX23063</t>
  </si>
  <si>
    <t>AX23067</t>
  </si>
  <si>
    <t>AX23068</t>
  </si>
  <si>
    <t>AX23072</t>
  </si>
  <si>
    <t>AX23075</t>
  </si>
  <si>
    <t>AX23082</t>
  </si>
  <si>
    <t>AX23085</t>
  </si>
  <si>
    <t>AX23091</t>
  </si>
  <si>
    <t>AX23094</t>
  </si>
  <si>
    <t>AX23099</t>
  </si>
  <si>
    <t>AX23102</t>
  </si>
  <si>
    <t>AX23104</t>
  </si>
  <si>
    <t>AX23108</t>
  </si>
  <si>
    <t>AX23110</t>
  </si>
  <si>
    <t>AX23112</t>
  </si>
  <si>
    <t>AX23115</t>
  </si>
  <si>
    <t>AX23116</t>
  </si>
  <si>
    <t>AX23117</t>
  </si>
  <si>
    <t>AX23125</t>
  </si>
  <si>
    <t>AX23130</t>
  </si>
  <si>
    <t>AX23132</t>
  </si>
  <si>
    <t>AX23137</t>
  </si>
  <si>
    <t>AX23141</t>
  </si>
  <si>
    <t>AX23148</t>
  </si>
  <si>
    <t>AX23152</t>
  </si>
  <si>
    <t>AX23156</t>
  </si>
  <si>
    <t>AX23159</t>
  </si>
  <si>
    <t>AX23162</t>
  </si>
  <si>
    <t>AX23168</t>
  </si>
  <si>
    <t>AX23174</t>
  </si>
  <si>
    <t>AX23175</t>
  </si>
  <si>
    <t>AX23177</t>
  </si>
  <si>
    <t>AX23180</t>
  </si>
  <si>
    <t>AX23187</t>
  </si>
  <si>
    <t>AX23190</t>
  </si>
  <si>
    <t>AX23195</t>
  </si>
  <si>
    <t>AX23197</t>
  </si>
  <si>
    <t>AX23198</t>
  </si>
  <si>
    <t>AX23200</t>
  </si>
  <si>
    <t>AX23203</t>
  </si>
  <si>
    <t>AX23206</t>
  </si>
  <si>
    <t>AX23209</t>
  </si>
  <si>
    <t>AX23211</t>
  </si>
  <si>
    <t>AX23213</t>
  </si>
  <si>
    <t>AX23215</t>
  </si>
  <si>
    <t>AX23218</t>
  </si>
  <si>
    <t>AX23223</t>
  </si>
  <si>
    <t>AX23225</t>
  </si>
  <si>
    <t>AX23230</t>
  </si>
  <si>
    <t>AX23236</t>
  </si>
  <si>
    <t>AX23238</t>
  </si>
  <si>
    <t>AX23241</t>
  </si>
  <si>
    <t>AX23245</t>
  </si>
  <si>
    <t>AX23248</t>
  </si>
  <si>
    <t>AX23250</t>
  </si>
  <si>
    <t>AX23251</t>
  </si>
  <si>
    <t>AX23254</t>
  </si>
  <si>
    <t>AX23256</t>
  </si>
  <si>
    <t>AX23257</t>
  </si>
  <si>
    <t>AX23258</t>
  </si>
  <si>
    <t>AX23259</t>
  </si>
  <si>
    <t>AX23261</t>
  </si>
  <si>
    <t>AX23264</t>
  </si>
  <si>
    <t>AX23266</t>
  </si>
  <si>
    <t>AX23267</t>
  </si>
  <si>
    <t>AX23269</t>
  </si>
  <si>
    <t>AX23271</t>
  </si>
  <si>
    <t>AX23277</t>
  </si>
  <si>
    <t>AX23282</t>
  </si>
  <si>
    <t>AX23286</t>
  </si>
  <si>
    <t>AX23288</t>
  </si>
  <si>
    <t>AX23293</t>
  </si>
  <si>
    <t>AX23296</t>
  </si>
  <si>
    <t>AX23300</t>
  </si>
  <si>
    <t>AX23301</t>
  </si>
  <si>
    <t>AX23309</t>
  </si>
  <si>
    <t>AX23310</t>
  </si>
  <si>
    <t>AX23311</t>
  </si>
  <si>
    <t>AX23312</t>
  </si>
  <si>
    <t>AX23321</t>
  </si>
  <si>
    <t>AX23326</t>
  </si>
  <si>
    <t>AX23328</t>
  </si>
  <si>
    <t>AX23330</t>
  </si>
  <si>
    <t>AX23331</t>
  </si>
  <si>
    <t>AX23335</t>
  </si>
  <si>
    <t>AX23340</t>
  </si>
  <si>
    <t>AX23349</t>
  </si>
  <si>
    <t>AX23352</t>
  </si>
  <si>
    <t>AX23353</t>
  </si>
  <si>
    <t>AX23356</t>
  </si>
  <si>
    <t>AX23358</t>
  </si>
  <si>
    <t>AX23362</t>
  </si>
  <si>
    <t>AX23364</t>
  </si>
  <si>
    <t>AX23366</t>
  </si>
  <si>
    <t>AX23369</t>
  </si>
  <si>
    <t>AX23370</t>
  </si>
  <si>
    <t>AX23373</t>
  </si>
  <si>
    <t>AX23375</t>
  </si>
  <si>
    <t>AX23381</t>
  </si>
  <si>
    <t>AX23390</t>
  </si>
  <si>
    <t>AX23393</t>
  </si>
  <si>
    <t>AX23401</t>
  </si>
  <si>
    <t>AX23402</t>
  </si>
  <si>
    <t>AX23405</t>
  </si>
  <si>
    <t>AX23408</t>
  </si>
  <si>
    <t>AX23411</t>
  </si>
  <si>
    <t>AX23414</t>
  </si>
  <si>
    <t>AX23416</t>
  </si>
  <si>
    <t>AX23418</t>
  </si>
  <si>
    <t>AX23422</t>
  </si>
  <si>
    <t>AX23425</t>
  </si>
  <si>
    <t>AX23429</t>
  </si>
  <si>
    <t>AX23436</t>
  </si>
  <si>
    <t>AX23438</t>
  </si>
  <si>
    <t>AX23441</t>
  </si>
  <si>
    <t>AX23444</t>
  </si>
  <si>
    <t>AX23449</t>
  </si>
  <si>
    <t>AX23450</t>
  </si>
  <si>
    <t>AX23454</t>
  </si>
  <si>
    <t>AX23456</t>
  </si>
  <si>
    <t>AX23458</t>
  </si>
  <si>
    <t>AX23459</t>
  </si>
  <si>
    <t>AX23465</t>
  </si>
  <si>
    <t>AX23466</t>
  </si>
  <si>
    <t>AX23471</t>
  </si>
  <si>
    <t>AX23474</t>
  </si>
  <si>
    <t>AX23478</t>
  </si>
  <si>
    <t>AX23479</t>
  </si>
  <si>
    <t>AX23480</t>
  </si>
  <si>
    <t>AX23482</t>
  </si>
  <si>
    <t>AX23486</t>
  </si>
  <si>
    <t>AX23494</t>
  </si>
  <si>
    <t>AX23496</t>
  </si>
  <si>
    <t>AX23498</t>
  </si>
  <si>
    <t>AX23501</t>
  </si>
  <si>
    <t>AX23503</t>
  </si>
  <si>
    <t>AX23507</t>
  </si>
  <si>
    <t>AX23508</t>
  </si>
  <si>
    <t>AX23509</t>
  </si>
  <si>
    <t>AX23510</t>
  </si>
  <si>
    <t>AX23511</t>
  </si>
  <si>
    <t>AX23525</t>
  </si>
  <si>
    <t>AX23526</t>
  </si>
  <si>
    <t>AX23527</t>
  </si>
  <si>
    <t>AX23528</t>
  </si>
  <si>
    <t>AX23539</t>
  </si>
  <si>
    <t>AX23543</t>
  </si>
  <si>
    <t>AX23546</t>
  </si>
  <si>
    <t>AX23551</t>
  </si>
  <si>
    <t>AX23552</t>
  </si>
  <si>
    <t>AX23554</t>
  </si>
  <si>
    <t>AX23555</t>
  </si>
  <si>
    <t>AX23556</t>
  </si>
  <si>
    <t>AX23569</t>
  </si>
  <si>
    <t>AX23571</t>
  </si>
  <si>
    <t>AX23572</t>
  </si>
  <si>
    <t>AX23573</t>
  </si>
  <si>
    <t>AX23576</t>
  </si>
  <si>
    <t>AX23577</t>
  </si>
  <si>
    <t>AX23588</t>
  </si>
  <si>
    <t>AX23589</t>
  </si>
  <si>
    <t>AX23592</t>
  </si>
  <si>
    <t>AX23594</t>
  </si>
  <si>
    <t>AX23597</t>
  </si>
  <si>
    <t>AX23603</t>
  </si>
  <si>
    <t>AX23604</t>
  </si>
  <si>
    <t>AX23607</t>
  </si>
  <si>
    <t>AX23610</t>
  </si>
  <si>
    <t>AX23611</t>
  </si>
  <si>
    <t>AX23615</t>
  </si>
  <si>
    <t>AX23622</t>
  </si>
  <si>
    <t>AX23623</t>
  </si>
  <si>
    <t>AX23625</t>
  </si>
  <si>
    <t>AX23626</t>
  </si>
  <si>
    <t>AX23627</t>
  </si>
  <si>
    <t>AX23629</t>
  </si>
  <si>
    <t>AX23632</t>
  </si>
  <si>
    <t>AX23633</t>
  </si>
  <si>
    <t>AX23635</t>
  </si>
  <si>
    <t>AX23636</t>
  </si>
  <si>
    <t>AX23640</t>
  </si>
  <si>
    <t>AX23641</t>
  </si>
  <si>
    <t>AX23642</t>
  </si>
  <si>
    <t>AX23643</t>
  </si>
  <si>
    <t>AX23647</t>
  </si>
  <si>
    <t>AX23649</t>
  </si>
  <si>
    <t>AX23652</t>
  </si>
  <si>
    <t>AX23656</t>
  </si>
  <si>
    <t>AX23657</t>
  </si>
  <si>
    <t>AX23658</t>
  </si>
  <si>
    <t>AX23659</t>
  </si>
  <si>
    <t>AX23663</t>
  </si>
  <si>
    <t>AX23665</t>
  </si>
  <si>
    <t>AX23668</t>
  </si>
  <si>
    <t>AX23670</t>
  </si>
  <si>
    <t>AX23673</t>
  </si>
  <si>
    <t>AX23684</t>
  </si>
  <si>
    <t>AX23685</t>
  </si>
  <si>
    <t>AX23690</t>
  </si>
  <si>
    <t>AX23693</t>
  </si>
  <si>
    <t>AX23696</t>
  </si>
  <si>
    <t>AX23705</t>
  </si>
  <si>
    <t>AX23709</t>
  </si>
  <si>
    <t>AX23710</t>
  </si>
  <si>
    <t>AX23713</t>
  </si>
  <si>
    <t>AX23714</t>
  </si>
  <si>
    <t>AX23718</t>
  </si>
  <si>
    <t>AX23720</t>
  </si>
  <si>
    <t>AX23723</t>
  </si>
  <si>
    <t>AX23724</t>
  </si>
  <si>
    <t>AX23725</t>
  </si>
  <si>
    <t>AX23731</t>
  </si>
  <si>
    <t>AX23734</t>
  </si>
  <si>
    <t>C1681</t>
  </si>
  <si>
    <t>AX23735</t>
  </si>
  <si>
    <t>AX23743</t>
  </si>
  <si>
    <t>AX23745</t>
  </si>
  <si>
    <t>AX23754</t>
  </si>
  <si>
    <t>AX23757</t>
  </si>
  <si>
    <t>AX23758</t>
  </si>
  <si>
    <t>AX23760</t>
  </si>
  <si>
    <t>AX23761</t>
  </si>
  <si>
    <t>AX23763</t>
  </si>
  <si>
    <t>AX23765</t>
  </si>
  <si>
    <t>AX23768</t>
  </si>
  <si>
    <t>AX23769</t>
  </si>
  <si>
    <t>AX23770</t>
  </si>
  <si>
    <t>AX23771</t>
  </si>
  <si>
    <t>AX23774</t>
  </si>
  <si>
    <t>AX23776</t>
  </si>
  <si>
    <t>AX23779</t>
  </si>
  <si>
    <t>AX23782</t>
  </si>
  <si>
    <t>AX23786</t>
  </si>
  <si>
    <t>AX23787</t>
  </si>
  <si>
    <t>AX23789</t>
  </si>
  <si>
    <t>AX23791</t>
  </si>
  <si>
    <t>AX23802</t>
  </si>
  <si>
    <t>AX23806</t>
  </si>
  <si>
    <t>AX23811</t>
  </si>
  <si>
    <t>AX23812</t>
  </si>
  <si>
    <t>AX23813</t>
  </si>
  <si>
    <t>AX23816</t>
  </si>
  <si>
    <t>AX23817</t>
  </si>
  <si>
    <t>AX23819</t>
  </si>
  <si>
    <t>AX23820</t>
  </si>
  <si>
    <t>AX23824</t>
  </si>
  <si>
    <t>AX23829</t>
  </si>
  <si>
    <t>AX23832</t>
  </si>
  <si>
    <t>AX23833</t>
  </si>
  <si>
    <t>AX23834</t>
  </si>
  <si>
    <t>AX23841</t>
  </si>
  <si>
    <t>AX23842</t>
  </si>
  <si>
    <t>AX23843</t>
  </si>
  <si>
    <t>AX23845</t>
  </si>
  <si>
    <t>AX23850</t>
  </si>
  <si>
    <t>AX23852</t>
  </si>
  <si>
    <t>AX23855</t>
  </si>
  <si>
    <t>AX23858</t>
  </si>
  <si>
    <t>AX23863</t>
  </si>
  <si>
    <t>AX23864</t>
  </si>
  <si>
    <t>AX23868</t>
  </si>
  <si>
    <t>AX23869</t>
  </si>
  <si>
    <t>AX23871</t>
  </si>
  <si>
    <t>AX23875</t>
  </si>
  <si>
    <t>AX23877</t>
  </si>
  <si>
    <t>AX23878</t>
  </si>
  <si>
    <t>AX23879</t>
  </si>
  <si>
    <t>AX23881</t>
  </si>
  <si>
    <t>AX23882</t>
  </si>
  <si>
    <t>AX23888</t>
  </si>
  <si>
    <t>AX23889</t>
  </si>
  <si>
    <t>AX23891</t>
  </si>
  <si>
    <t>AX23895</t>
  </si>
  <si>
    <t>AX23901</t>
  </si>
  <si>
    <t>AX23904</t>
  </si>
  <si>
    <t>AX23906</t>
  </si>
  <si>
    <t>AX23909</t>
  </si>
  <si>
    <t>AX23911</t>
  </si>
  <si>
    <t>AX23914</t>
  </si>
  <si>
    <t>AX23915</t>
  </si>
  <si>
    <t>AX23917</t>
  </si>
  <si>
    <t>AX23920</t>
  </si>
  <si>
    <t>AX23921</t>
  </si>
  <si>
    <t>AX23925</t>
  </si>
  <si>
    <t>AX23929</t>
  </si>
  <si>
    <t>AX23930</t>
  </si>
  <si>
    <t>AX23944</t>
  </si>
  <si>
    <t>AX23950</t>
  </si>
  <si>
    <t>AX23951</t>
  </si>
  <si>
    <t>AX23954</t>
  </si>
  <si>
    <t>AX23956</t>
  </si>
  <si>
    <t>AX23961</t>
  </si>
  <si>
    <t>AX23962</t>
  </si>
  <si>
    <t>AX23966</t>
  </si>
  <si>
    <t>AX23967</t>
  </si>
  <si>
    <t>AX23968</t>
  </si>
  <si>
    <t>AX23972</t>
  </si>
  <si>
    <t>AX23977</t>
  </si>
  <si>
    <t>AX23984</t>
  </si>
  <si>
    <t>AX23986</t>
  </si>
  <si>
    <t>AX23987</t>
  </si>
  <si>
    <t>AX23992</t>
  </si>
  <si>
    <t>AX23995</t>
  </si>
  <si>
    <t>AX23996</t>
  </si>
  <si>
    <t>AX23997</t>
  </si>
  <si>
    <t>AX23998</t>
  </si>
  <si>
    <t>AX24005</t>
  </si>
  <si>
    <t>AX24007</t>
  </si>
  <si>
    <t>AX24008</t>
  </si>
  <si>
    <t>AX24012</t>
  </si>
  <si>
    <t>AX24014</t>
  </si>
  <si>
    <t>AX24016</t>
  </si>
  <si>
    <t>AX24020</t>
  </si>
  <si>
    <t>AX24031</t>
  </si>
  <si>
    <t>AX24032</t>
  </si>
  <si>
    <t>AX24037</t>
  </si>
  <si>
    <t>AX24039</t>
  </si>
  <si>
    <t>AX24040</t>
  </si>
  <si>
    <t>AX24041</t>
  </si>
  <si>
    <t>AX24049</t>
  </si>
  <si>
    <t>C1679</t>
  </si>
  <si>
    <t>AX24056</t>
  </si>
  <si>
    <t>AX24059</t>
  </si>
  <si>
    <t>AX24060</t>
  </si>
  <si>
    <t>AX24062</t>
  </si>
  <si>
    <t>AX24063</t>
  </si>
  <si>
    <t>AX24067</t>
  </si>
  <si>
    <t>AX24074</t>
  </si>
  <si>
    <t>AX24077</t>
  </si>
  <si>
    <t>AX24078</t>
  </si>
  <si>
    <t>AX24084</t>
  </si>
  <si>
    <t>AX24086</t>
  </si>
  <si>
    <t>AX24087</t>
  </si>
  <si>
    <t>AX24092</t>
  </si>
  <si>
    <t>AX24094</t>
  </si>
  <si>
    <t>AX24096</t>
  </si>
  <si>
    <t>AX24106</t>
  </si>
  <si>
    <t>AX24107</t>
  </si>
  <si>
    <t>AX24113</t>
  </si>
  <si>
    <t>AX24115</t>
  </si>
  <si>
    <t>AX24117</t>
  </si>
  <si>
    <t>AX24118</t>
  </si>
  <si>
    <t>AX24122</t>
  </si>
  <si>
    <t>AX24125</t>
  </si>
  <si>
    <t>AX24132</t>
  </si>
  <si>
    <t>AX24135</t>
  </si>
  <si>
    <t>AX24136</t>
  </si>
  <si>
    <t>AX24148</t>
  </si>
  <si>
    <t>AX24154</t>
  </si>
  <si>
    <t>AX24155</t>
  </si>
  <si>
    <t>AX24156</t>
  </si>
  <si>
    <t>AX24157</t>
  </si>
  <si>
    <t>AX24160</t>
  </si>
  <si>
    <t>AX24165</t>
  </si>
  <si>
    <t>AX24167</t>
  </si>
  <si>
    <t>AX24177</t>
  </si>
  <si>
    <t>AX24178</t>
  </si>
  <si>
    <t>AX24179</t>
  </si>
  <si>
    <t>AX24181</t>
  </si>
  <si>
    <t>AX24182</t>
  </si>
  <si>
    <t>AX24184</t>
  </si>
  <si>
    <t>AX24186</t>
  </si>
  <si>
    <t>AX24187</t>
  </si>
  <si>
    <t>AX24190</t>
  </si>
  <si>
    <t>AX24192</t>
  </si>
  <si>
    <t>AX24204</t>
  </si>
  <si>
    <t>AX24205</t>
  </si>
  <si>
    <t>AX24215</t>
  </si>
  <si>
    <t>AX24219</t>
  </si>
  <si>
    <t>AX24220</t>
  </si>
  <si>
    <t>AX24224</t>
  </si>
  <si>
    <t>AX24227</t>
  </si>
  <si>
    <t>AX24234</t>
  </si>
  <si>
    <t>AX24236</t>
  </si>
  <si>
    <t>AX24239</t>
  </si>
  <si>
    <t>AX24241</t>
  </si>
  <si>
    <t>AX24243</t>
  </si>
  <si>
    <t>AX24248</t>
  </si>
  <si>
    <t>AX24255</t>
  </si>
  <si>
    <t>AX24257</t>
  </si>
  <si>
    <t>AX24258</t>
  </si>
  <si>
    <t>AX24259</t>
  </si>
  <si>
    <t>AX24261</t>
  </si>
  <si>
    <t>AX24267</t>
  </si>
  <si>
    <t>AX24268</t>
  </si>
  <si>
    <t>AX24275</t>
  </si>
  <si>
    <t>AX24279</t>
  </si>
  <si>
    <t>AX24280</t>
  </si>
  <si>
    <t>AX24282</t>
  </si>
  <si>
    <t>AX24283</t>
  </si>
  <si>
    <t>AX24285</t>
  </si>
  <si>
    <t>AX24289</t>
  </si>
  <si>
    <t>AX24292</t>
  </si>
  <si>
    <t>AX24295</t>
  </si>
  <si>
    <t>AX24297</t>
  </si>
  <si>
    <t>AX24299</t>
  </si>
  <si>
    <t>AX24300</t>
  </si>
  <si>
    <t>AX24306</t>
  </si>
  <si>
    <t>AX24311</t>
  </si>
  <si>
    <t>AX24314</t>
  </si>
  <si>
    <t>AX24319</t>
  </si>
  <si>
    <t>AX24325</t>
  </si>
  <si>
    <t>AX24331</t>
  </si>
  <si>
    <t>AX24335</t>
  </si>
  <si>
    <t>AX24338</t>
  </si>
  <si>
    <t>AX24339</t>
  </si>
  <si>
    <t>AX24342</t>
  </si>
  <si>
    <t>AX24346</t>
  </si>
  <si>
    <t>AX24348</t>
  </si>
  <si>
    <t>AX24349</t>
  </si>
  <si>
    <t>AX24351</t>
  </si>
  <si>
    <t>AX24352</t>
  </si>
  <si>
    <t>AX24359</t>
  </si>
  <si>
    <t>AX24360</t>
  </si>
  <si>
    <t>AX24364</t>
  </si>
  <si>
    <t>AX24367</t>
  </si>
  <si>
    <t>AX24368</t>
  </si>
  <si>
    <t>AX24369</t>
  </si>
  <si>
    <t>AX24372</t>
  </si>
  <si>
    <t>AX24373</t>
  </si>
  <si>
    <t>AX24375</t>
  </si>
  <si>
    <t>AX24383</t>
  </si>
  <si>
    <t>AX24385</t>
  </si>
  <si>
    <t>AX24386</t>
  </si>
  <si>
    <t>AX24387</t>
  </si>
  <si>
    <t>AX24389</t>
  </si>
  <si>
    <t>AX24392</t>
  </si>
  <si>
    <t>AX24393</t>
  </si>
  <si>
    <t>AX24394</t>
  </si>
  <si>
    <t>AX24398</t>
  </si>
  <si>
    <t>AX24400</t>
  </si>
  <si>
    <t>AX24404</t>
  </si>
  <si>
    <t>AX24406</t>
  </si>
  <si>
    <t>AX24408</t>
  </si>
  <si>
    <t>AX24412</t>
  </si>
  <si>
    <t>AX24415</t>
  </si>
  <si>
    <t>AX24416</t>
  </si>
  <si>
    <t>AX24423</t>
  </si>
  <si>
    <t>AX24432</t>
  </si>
  <si>
    <t>AX24434</t>
  </si>
  <si>
    <t>AX24435</t>
  </si>
  <si>
    <t>AX24447</t>
  </si>
  <si>
    <t>AX24448</t>
  </si>
  <si>
    <t>AX24449</t>
  </si>
  <si>
    <t>AX24453</t>
  </si>
  <si>
    <t>AX24457</t>
  </si>
  <si>
    <t>AX24458</t>
  </si>
  <si>
    <t>AX24463</t>
  </si>
  <si>
    <t>AX24472</t>
  </si>
  <si>
    <t>AX24473</t>
  </si>
  <si>
    <t>AX24474</t>
  </si>
  <si>
    <t>AX24486</t>
  </si>
  <si>
    <t>AX24503</t>
  </si>
  <si>
    <t>AX24508</t>
  </si>
  <si>
    <t>AX24513</t>
  </si>
  <si>
    <t>AX24515</t>
  </si>
  <si>
    <t>AX24519</t>
  </si>
  <si>
    <t>AX24521</t>
  </si>
  <si>
    <t>AX24539</t>
  </si>
  <si>
    <t>AX24546</t>
  </si>
  <si>
    <t>AX24549</t>
  </si>
  <si>
    <t>AX24555</t>
  </si>
  <si>
    <t>AX24558</t>
  </si>
  <si>
    <t>AX24562</t>
  </si>
  <si>
    <t>AX24566</t>
  </si>
  <si>
    <t>AX24572</t>
  </si>
  <si>
    <t>AX24573</t>
  </si>
  <si>
    <t>AX24575</t>
  </si>
  <si>
    <t>AX24580</t>
  </si>
  <si>
    <t>AX24587</t>
  </si>
  <si>
    <t>AX24589</t>
  </si>
  <si>
    <t>AX24595</t>
  </si>
  <si>
    <t>AX24605</t>
  </si>
  <si>
    <t>AX24609</t>
  </si>
  <si>
    <t>AX24610</t>
  </si>
  <si>
    <t>AX24612</t>
  </si>
  <si>
    <t>AX24615</t>
  </si>
  <si>
    <t>AX24619</t>
  </si>
  <si>
    <t>AX24622</t>
  </si>
  <si>
    <t>AX24623</t>
  </si>
  <si>
    <t>AX24624</t>
  </si>
  <si>
    <t>AX24627</t>
  </si>
  <si>
    <t>AX24630</t>
  </si>
  <si>
    <t>AX24631</t>
  </si>
  <si>
    <t>AX24633</t>
  </si>
  <si>
    <t>AX24634</t>
  </si>
  <si>
    <t>AX24635</t>
  </si>
  <si>
    <t>AX24640</t>
  </si>
  <si>
    <t>AX24645</t>
  </si>
  <si>
    <t>AX24649</t>
  </si>
  <si>
    <t>AX24650</t>
  </si>
  <si>
    <t>AX24654</t>
  </si>
  <si>
    <t>AX24656</t>
  </si>
  <si>
    <t>AX24658</t>
  </si>
  <si>
    <t>AX24660</t>
  </si>
  <si>
    <t>AX24662</t>
  </si>
  <si>
    <t>AX24663</t>
  </si>
  <si>
    <t>AX24665</t>
  </si>
  <si>
    <t>AX24666</t>
  </si>
  <si>
    <t>AX24675</t>
  </si>
  <si>
    <t>AX24687</t>
  </si>
  <si>
    <t>AX24688</t>
  </si>
  <si>
    <t>AX24690</t>
  </si>
  <si>
    <t>AX24691</t>
  </si>
  <si>
    <t>AX24694</t>
  </si>
  <si>
    <t>AX24695</t>
  </si>
  <si>
    <t>AX24699</t>
  </si>
  <si>
    <t>AX24701</t>
  </si>
  <si>
    <t>AX24706</t>
  </si>
  <si>
    <t>AX24709</t>
  </si>
  <si>
    <t>AX24715</t>
  </si>
  <si>
    <t>AX24723</t>
  </si>
  <si>
    <t>AX24726</t>
  </si>
  <si>
    <t>AX24727</t>
  </si>
  <si>
    <t>AX24728</t>
  </si>
  <si>
    <t>AX24729</t>
  </si>
  <si>
    <t>AX24738</t>
  </si>
  <si>
    <t>AX24739</t>
  </si>
  <si>
    <t>AX24741</t>
  </si>
  <si>
    <t>AX24742</t>
  </si>
  <si>
    <t>AX24745</t>
  </si>
  <si>
    <t>AX24748</t>
  </si>
  <si>
    <t>AX24755</t>
  </si>
  <si>
    <t>AX24756</t>
  </si>
  <si>
    <t>AX24759</t>
  </si>
  <si>
    <t>AX24761</t>
  </si>
  <si>
    <t>AX24764</t>
  </si>
  <si>
    <t>AX24765</t>
  </si>
  <si>
    <t>AX24768</t>
  </si>
  <si>
    <t>AX24770</t>
  </si>
  <si>
    <t>AX24772</t>
  </si>
  <si>
    <t>AX24774</t>
  </si>
  <si>
    <t>AX24776</t>
  </si>
  <si>
    <t>AX24779</t>
  </si>
  <si>
    <t>AX24780</t>
  </si>
  <si>
    <t>AX24785</t>
  </si>
  <si>
    <t>AX24796</t>
  </si>
  <si>
    <t>AX24797</t>
  </si>
  <si>
    <t>AX24807</t>
  </si>
  <si>
    <t>AX24809</t>
  </si>
  <si>
    <t>AX24812</t>
  </si>
  <si>
    <t>AX24814</t>
  </si>
  <si>
    <t>AX24816</t>
  </si>
  <si>
    <t>AX24821</t>
  </si>
  <si>
    <t>AX24822</t>
  </si>
  <si>
    <t>AX24823</t>
  </si>
  <si>
    <t>AX24826</t>
  </si>
  <si>
    <t>AX24827</t>
  </si>
  <si>
    <t>AX24831</t>
  </si>
  <si>
    <t>AX24835</t>
  </si>
  <si>
    <t>AX24836</t>
  </si>
  <si>
    <t>AX24837</t>
  </si>
  <si>
    <t>AX24841</t>
  </si>
  <si>
    <t>AX24850</t>
  </si>
  <si>
    <t>AX24851</t>
  </si>
  <si>
    <t>AX24852</t>
  </si>
  <si>
    <t>AX24854</t>
  </si>
  <si>
    <t>AX24858</t>
  </si>
  <si>
    <t>AX24860</t>
  </si>
  <si>
    <t>AX24861</t>
  </si>
  <si>
    <t>AX24862</t>
  </si>
  <si>
    <t>AX24863</t>
  </si>
  <si>
    <t>AX24864</t>
  </si>
  <si>
    <t>AX24867</t>
  </si>
  <si>
    <t>AX24872</t>
  </si>
  <si>
    <t>AX24877</t>
  </si>
  <si>
    <t>AX24883</t>
  </si>
  <si>
    <t>AX24886</t>
  </si>
  <si>
    <t>AX24890</t>
  </si>
  <si>
    <t>AX24896</t>
  </si>
  <si>
    <t>AX24898</t>
  </si>
  <si>
    <t>AX24908</t>
  </si>
  <si>
    <t>AX24915</t>
  </si>
  <si>
    <t>AX24916</t>
  </si>
  <si>
    <t>AX24922</t>
  </si>
  <si>
    <t>AX24931</t>
  </si>
  <si>
    <t>AX24933</t>
  </si>
  <si>
    <t>AX24934</t>
  </si>
  <si>
    <t>AX24936</t>
  </si>
  <si>
    <t>AX24938</t>
  </si>
  <si>
    <t>AX24939</t>
  </si>
  <si>
    <t>AX24942</t>
  </si>
  <si>
    <t>AX24943</t>
  </si>
  <si>
    <t>AX24948</t>
  </si>
  <si>
    <t>AX24957</t>
  </si>
  <si>
    <t>AX24962</t>
  </si>
  <si>
    <t>AX24964</t>
  </si>
  <si>
    <t>AX24966</t>
  </si>
  <si>
    <t>AX24968</t>
  </si>
  <si>
    <t>AX24979</t>
  </si>
  <si>
    <t>AX24985</t>
  </si>
  <si>
    <t>AX24989</t>
  </si>
  <si>
    <t>AX24990</t>
  </si>
  <si>
    <t>AX24991</t>
  </si>
  <si>
    <t>AX24992</t>
  </si>
  <si>
    <t>AX24994</t>
  </si>
  <si>
    <t>AX24997</t>
  </si>
  <si>
    <t>AX24999</t>
  </si>
  <si>
    <t>AX10004</t>
  </si>
  <si>
    <t>AX10014</t>
  </si>
  <si>
    <t>AX10027</t>
  </si>
  <si>
    <t>AX10032</t>
  </si>
  <si>
    <t>AX10042</t>
  </si>
  <si>
    <t>AX10061</t>
  </si>
  <si>
    <t>AX10070</t>
  </si>
  <si>
    <t>AX10071</t>
  </si>
  <si>
    <t>AX10074</t>
  </si>
  <si>
    <t>AX10086</t>
  </si>
  <si>
    <t>AX10096</t>
  </si>
  <si>
    <t>AX10098</t>
  </si>
  <si>
    <t>AX10133</t>
  </si>
  <si>
    <t>AX10145</t>
  </si>
  <si>
    <t>AX10155</t>
  </si>
  <si>
    <t>AX10162</t>
  </si>
  <si>
    <t>AX10173</t>
  </si>
  <si>
    <t>AX10180</t>
  </si>
  <si>
    <t>AX10199</t>
  </si>
  <si>
    <t>AX10208</t>
  </si>
  <si>
    <t>AX10209</t>
  </si>
  <si>
    <t>AX10218</t>
  </si>
  <si>
    <t>AX10230</t>
  </si>
  <si>
    <t>AX10232</t>
  </si>
  <si>
    <t>AX10243</t>
  </si>
  <si>
    <t>AX10259</t>
  </si>
  <si>
    <t>AX10268</t>
  </si>
  <si>
    <t>AX10295</t>
  </si>
  <si>
    <t>AX10303</t>
  </si>
  <si>
    <t>AX10307</t>
  </si>
  <si>
    <t>AX10308</t>
  </si>
  <si>
    <t>AX10313</t>
  </si>
  <si>
    <t>AX10323</t>
  </si>
  <si>
    <t>AX10324</t>
  </si>
  <si>
    <t>AX10331</t>
  </si>
  <si>
    <t>AX10335</t>
  </si>
  <si>
    <t>AX10337</t>
  </si>
  <si>
    <t>AX10350</t>
  </si>
  <si>
    <t>AX10355</t>
  </si>
  <si>
    <t>AX10360</t>
  </si>
  <si>
    <t>AX10381</t>
  </si>
  <si>
    <t>AX10405</t>
  </si>
  <si>
    <t>AX10411</t>
  </si>
  <si>
    <t>AX10439</t>
  </si>
  <si>
    <t>AX10452</t>
  </si>
  <si>
    <t>AX10457</t>
  </si>
  <si>
    <t>AX10472</t>
  </si>
  <si>
    <t>AX10476</t>
  </si>
  <si>
    <t>AX10478</t>
  </si>
  <si>
    <t>AX10495</t>
  </si>
  <si>
    <t>AX10512</t>
  </si>
  <si>
    <t>AX10513</t>
  </si>
  <si>
    <t>AX10521</t>
  </si>
  <si>
    <t>AX10546</t>
  </si>
  <si>
    <t>AX10569</t>
  </si>
  <si>
    <t>AX10649</t>
  </si>
  <si>
    <t>AX10654</t>
  </si>
  <si>
    <t>AX10661</t>
  </si>
  <si>
    <t>AX10670</t>
  </si>
  <si>
    <t>AX10685</t>
  </si>
  <si>
    <t>AX10703</t>
  </si>
  <si>
    <t>AX10710</t>
  </si>
  <si>
    <t>AX10715</t>
  </si>
  <si>
    <t>AX10722</t>
  </si>
  <si>
    <t>AX10726</t>
  </si>
  <si>
    <t>AX10733</t>
  </si>
  <si>
    <t>AX10771</t>
  </si>
  <si>
    <t>AX10783</t>
  </si>
  <si>
    <t>AX10808</t>
  </si>
  <si>
    <t>AX10820</t>
  </si>
  <si>
    <t>AX10826</t>
  </si>
  <si>
    <t>AX10880</t>
  </si>
  <si>
    <t>AX10920</t>
  </si>
  <si>
    <t>AX10925</t>
  </si>
  <si>
    <t>AX10935</t>
  </si>
  <si>
    <t>AX10971</t>
  </si>
  <si>
    <t>AX11010</t>
  </si>
  <si>
    <t>AX11039</t>
  </si>
  <si>
    <t>AX11071</t>
  </si>
  <si>
    <t>AX11086</t>
  </si>
  <si>
    <t>AX11109</t>
  </si>
  <si>
    <t>AX11128</t>
  </si>
  <si>
    <t>AX11134</t>
  </si>
  <si>
    <t>AX11172</t>
  </si>
  <si>
    <t>AX11175</t>
  </si>
  <si>
    <t>AX11206</t>
  </si>
  <si>
    <t>AX11210</t>
  </si>
  <si>
    <t>AX11213</t>
  </si>
  <si>
    <t>AX11222</t>
  </si>
  <si>
    <t>C1544</t>
  </si>
  <si>
    <t>AX11246</t>
  </si>
  <si>
    <t>AX11254</t>
  </si>
  <si>
    <t>AX11258</t>
  </si>
  <si>
    <t>AX11261</t>
  </si>
  <si>
    <t>AX11282</t>
  </si>
  <si>
    <t>AX11285</t>
  </si>
  <si>
    <t>AX11289</t>
  </si>
  <si>
    <t>AX11293</t>
  </si>
  <si>
    <t>AX11327</t>
  </si>
  <si>
    <t>AX11329</t>
  </si>
  <si>
    <t>AX11330</t>
  </si>
  <si>
    <t>AX11368</t>
  </si>
  <si>
    <t>AX11370</t>
  </si>
  <si>
    <t>AX11399</t>
  </si>
  <si>
    <t>AX11414</t>
  </si>
  <si>
    <t>AX11421</t>
  </si>
  <si>
    <t>AX11425</t>
  </si>
  <si>
    <t>AX11445</t>
  </si>
  <si>
    <t>AX11446</t>
  </si>
  <si>
    <t>AX11508</t>
  </si>
  <si>
    <t>AX11511</t>
  </si>
  <si>
    <t>AX11516</t>
  </si>
  <si>
    <t>AX11563</t>
  </si>
  <si>
    <t>AX11564</t>
  </si>
  <si>
    <t>AX11575</t>
  </si>
  <si>
    <t>AX11587</t>
  </si>
  <si>
    <t>AX11610</t>
  </si>
  <si>
    <t>AX11617</t>
  </si>
  <si>
    <t>AX11627</t>
  </si>
  <si>
    <t>AX11633</t>
  </si>
  <si>
    <t>AX11676</t>
  </si>
  <si>
    <t>AX11689</t>
  </si>
  <si>
    <t>AX11713</t>
  </si>
  <si>
    <t>AX11715</t>
  </si>
  <si>
    <t>AX11733</t>
  </si>
  <si>
    <t>AX11754</t>
  </si>
  <si>
    <t>AX11779</t>
  </si>
  <si>
    <t>AX11796</t>
  </si>
  <si>
    <t>AX11797</t>
  </si>
  <si>
    <t>AX11798</t>
  </si>
  <si>
    <t>AX11807</t>
  </si>
  <si>
    <t>AX11833</t>
  </si>
  <si>
    <t>AX11870</t>
  </si>
  <si>
    <t>AX11873</t>
  </si>
  <si>
    <t>AX11894</t>
  </si>
  <si>
    <t>AX11947</t>
  </si>
  <si>
    <t>AX11952</t>
  </si>
  <si>
    <t>AX11975</t>
  </si>
  <si>
    <t>AX11978</t>
  </si>
  <si>
    <t>AX11987</t>
  </si>
  <si>
    <t>AX11995</t>
  </si>
  <si>
    <t>AX12026</t>
  </si>
  <si>
    <t>AX12039</t>
  </si>
  <si>
    <t>AX12042</t>
  </si>
  <si>
    <t>AX12046</t>
  </si>
  <si>
    <t>AX12060</t>
  </si>
  <si>
    <t>AX12066</t>
  </si>
  <si>
    <t>AX12073</t>
  </si>
  <si>
    <t>AX12111</t>
  </si>
  <si>
    <t>AX12113</t>
  </si>
  <si>
    <t>AX12123</t>
  </si>
  <si>
    <t>AX12148</t>
  </si>
  <si>
    <t>AX12155</t>
  </si>
  <si>
    <t>AX12168</t>
  </si>
  <si>
    <t>AX12169</t>
  </si>
  <si>
    <t>AX12182</t>
  </si>
  <si>
    <t>AX12207</t>
  </si>
  <si>
    <t>AX12215</t>
  </si>
  <si>
    <t>AX12223</t>
  </si>
  <si>
    <t>AX12235</t>
  </si>
  <si>
    <t>AX12253</t>
  </si>
  <si>
    <t>AX12261</t>
  </si>
  <si>
    <t>AX12288</t>
  </si>
  <si>
    <t>AX12296</t>
  </si>
  <si>
    <t>AX12305</t>
  </si>
  <si>
    <t>AX12356</t>
  </si>
  <si>
    <t>AX12359</t>
  </si>
  <si>
    <t>AX12362</t>
  </si>
  <si>
    <t>AX12369</t>
  </si>
  <si>
    <t>AX12380</t>
  </si>
  <si>
    <t>AX12391</t>
  </si>
  <si>
    <t>AX12418</t>
  </si>
  <si>
    <t>AX12420</t>
  </si>
  <si>
    <t>AX12463</t>
  </si>
  <si>
    <t>AX12477</t>
  </si>
  <si>
    <t>AX12486</t>
  </si>
  <si>
    <t>AX12497</t>
  </si>
  <si>
    <t>AX12500</t>
  </si>
  <si>
    <t>AX12501</t>
  </si>
  <si>
    <t>AX12503</t>
  </si>
  <si>
    <t>AX12506</t>
  </si>
  <si>
    <t>AX12511</t>
  </si>
  <si>
    <t>AX12517</t>
  </si>
  <si>
    <t>AX12518</t>
  </si>
  <si>
    <t>AX12543</t>
  </si>
  <si>
    <t>AX12563</t>
  </si>
  <si>
    <t>AX12566</t>
  </si>
  <si>
    <t>AX12586</t>
  </si>
  <si>
    <t>AX12602</t>
  </si>
  <si>
    <t>AX12618</t>
  </si>
  <si>
    <t>AX12624</t>
  </si>
  <si>
    <t>AX12626</t>
  </si>
  <si>
    <t>AX12630</t>
  </si>
  <si>
    <t>AX12636</t>
  </si>
  <si>
    <t>AX12639</t>
  </si>
  <si>
    <t>AX12651</t>
  </si>
  <si>
    <t>AX12660</t>
  </si>
  <si>
    <t>AX12664</t>
  </si>
  <si>
    <t>AX12666</t>
  </si>
  <si>
    <t>AX12695</t>
  </si>
  <si>
    <t>AX12711</t>
  </si>
  <si>
    <t>AX12728</t>
  </si>
  <si>
    <t>AX12742</t>
  </si>
  <si>
    <t>AX12756</t>
  </si>
  <si>
    <t>AX12758</t>
  </si>
  <si>
    <t>AX12777</t>
  </si>
  <si>
    <t>AX12779</t>
  </si>
  <si>
    <t>AX12785</t>
  </si>
  <si>
    <t>AX12827</t>
  </si>
  <si>
    <t>AX12840</t>
  </si>
  <si>
    <t>AX12855</t>
  </si>
  <si>
    <t>AX12858</t>
  </si>
  <si>
    <t>AX12899</t>
  </si>
  <si>
    <t>AX12906</t>
  </si>
  <si>
    <t>AX12912</t>
  </si>
  <si>
    <t>AX12923</t>
  </si>
  <si>
    <t>AX12947</t>
  </si>
  <si>
    <t>AX12986</t>
  </si>
  <si>
    <t>AX12990</t>
  </si>
  <si>
    <t>AX13017</t>
  </si>
  <si>
    <t>AX13024</t>
  </si>
  <si>
    <t>AX13026</t>
  </si>
  <si>
    <t>AX13041</t>
  </si>
  <si>
    <t>AX13045</t>
  </si>
  <si>
    <t>AX13053</t>
  </si>
  <si>
    <t>AX13065</t>
  </si>
  <si>
    <t>AX13090</t>
  </si>
  <si>
    <t>AX13093</t>
  </si>
  <si>
    <t>AX13095</t>
  </si>
  <si>
    <t>AX13096</t>
  </si>
  <si>
    <t>AX13106</t>
  </si>
  <si>
    <t>AX13133</t>
  </si>
  <si>
    <t>AX13141</t>
  </si>
  <si>
    <t>AX13148</t>
  </si>
  <si>
    <t>AX13150</t>
  </si>
  <si>
    <t>AX13155</t>
  </si>
  <si>
    <t>AX13159</t>
  </si>
  <si>
    <t>AX13166</t>
  </si>
  <si>
    <t>AX13178</t>
  </si>
  <si>
    <t>AX13202</t>
  </si>
  <si>
    <t>AX13231</t>
  </si>
  <si>
    <t>AX13237</t>
  </si>
  <si>
    <t>AX13242</t>
  </si>
  <si>
    <t>AX13281</t>
  </si>
  <si>
    <t>AX13298</t>
  </si>
  <si>
    <t>AX13300</t>
  </si>
  <si>
    <t>AX13315</t>
  </si>
  <si>
    <t>AX13337</t>
  </si>
  <si>
    <t>AX13350</t>
  </si>
  <si>
    <t>AX13359</t>
  </si>
  <si>
    <t>AX13377</t>
  </si>
  <si>
    <t>AX13382</t>
  </si>
  <si>
    <t>AX13383</t>
  </si>
  <si>
    <t>AX13404</t>
  </si>
  <si>
    <t>AX13412</t>
  </si>
  <si>
    <t>AX13445</t>
  </si>
  <si>
    <t>AX13447</t>
  </si>
  <si>
    <t>AX13450</t>
  </si>
  <si>
    <t>AX13454</t>
  </si>
  <si>
    <t>AX13462</t>
  </si>
  <si>
    <t>AX13463</t>
  </si>
  <si>
    <t>AX13469</t>
  </si>
  <si>
    <t>AX13484</t>
  </si>
  <si>
    <t>AX13490</t>
  </si>
  <si>
    <t>AX13493</t>
  </si>
  <si>
    <t>AX13495</t>
  </si>
  <si>
    <t>AX13529</t>
  </si>
  <si>
    <t>AX13545</t>
  </si>
  <si>
    <t>AX13549</t>
  </si>
  <si>
    <t>AX13559</t>
  </si>
  <si>
    <t>AX13595</t>
  </si>
  <si>
    <t>AX13614</t>
  </si>
  <si>
    <t>AX13630</t>
  </si>
  <si>
    <t>AX13644</t>
  </si>
  <si>
    <t>AX13669</t>
  </si>
  <si>
    <t>AX13692</t>
  </si>
  <si>
    <t>AX13695</t>
  </si>
  <si>
    <t>AX13696</t>
  </si>
  <si>
    <t>AX13700</t>
  </si>
  <si>
    <t>AX13709</t>
  </si>
  <si>
    <t>AX13717</t>
  </si>
  <si>
    <t>AX13724</t>
  </si>
  <si>
    <t>AX13755</t>
  </si>
  <si>
    <t>AX13768</t>
  </si>
  <si>
    <t>AX13833</t>
  </si>
  <si>
    <t>AX13862</t>
  </si>
  <si>
    <t>AX13881</t>
  </si>
  <si>
    <t>AX13940</t>
  </si>
  <si>
    <t>AX14002</t>
  </si>
  <si>
    <t>AX14013</t>
  </si>
  <si>
    <t>AX14026</t>
  </si>
  <si>
    <t>AX14040</t>
  </si>
  <si>
    <t>AX14048</t>
  </si>
  <si>
    <t>AX14050</t>
  </si>
  <si>
    <t>AX14052</t>
  </si>
  <si>
    <t>AX14097</t>
  </si>
  <si>
    <t>AX14141</t>
  </si>
  <si>
    <t>AX14178</t>
  </si>
  <si>
    <t>AX14183</t>
  </si>
  <si>
    <t>AX14198</t>
  </si>
  <si>
    <t>AX14212</t>
  </si>
  <si>
    <t>AX14219</t>
  </si>
  <si>
    <t>AX14234</t>
  </si>
  <si>
    <t>AX14243</t>
  </si>
  <si>
    <t>AX14244</t>
  </si>
  <si>
    <t>AX14246</t>
  </si>
  <si>
    <t>AX14253</t>
  </si>
  <si>
    <t>AX14304</t>
  </si>
  <si>
    <t>AX14311</t>
  </si>
  <si>
    <t>AX14349</t>
  </si>
  <si>
    <t>AX14359</t>
  </si>
  <si>
    <t>AX14384</t>
  </si>
  <si>
    <t>AX14418</t>
  </si>
  <si>
    <t>AX14426</t>
  </si>
  <si>
    <t>AX14474</t>
  </si>
  <si>
    <t>AX14480</t>
  </si>
  <si>
    <t>AX14481</t>
  </si>
  <si>
    <t>AX14485</t>
  </si>
  <si>
    <t>AX14509</t>
  </si>
  <si>
    <t>AX14512</t>
  </si>
  <si>
    <t>AX14539</t>
  </si>
  <si>
    <t>AX14548</t>
  </si>
  <si>
    <t>AX14594</t>
  </si>
  <si>
    <t>AX14609</t>
  </si>
  <si>
    <t>AX14618</t>
  </si>
  <si>
    <t>AX14628</t>
  </si>
  <si>
    <t>AX14636</t>
  </si>
  <si>
    <t>AX14638</t>
  </si>
  <si>
    <t>AX14661</t>
  </si>
  <si>
    <t>AX14688</t>
  </si>
  <si>
    <t>AX14705</t>
  </si>
  <si>
    <t>AX14731</t>
  </si>
  <si>
    <t>AX14778</t>
  </si>
  <si>
    <t>AX14801</t>
  </si>
  <si>
    <t>AX14812</t>
  </si>
  <si>
    <t>AX14823</t>
  </si>
  <si>
    <t>AX14826</t>
  </si>
  <si>
    <t>AX14872</t>
  </si>
  <si>
    <t>AX14899</t>
  </si>
  <si>
    <t>AX14908</t>
  </si>
  <si>
    <t>AX14911</t>
  </si>
  <si>
    <t>AX14934</t>
  </si>
  <si>
    <t>AX14969</t>
  </si>
  <si>
    <t>AX15007</t>
  </si>
  <si>
    <t>AX15017</t>
  </si>
  <si>
    <t>AX15031</t>
  </si>
  <si>
    <t>AX15037</t>
  </si>
  <si>
    <t>AX15052</t>
  </si>
  <si>
    <t>AX15104</t>
  </si>
  <si>
    <t>AX15120</t>
  </si>
  <si>
    <t>AX15121</t>
  </si>
  <si>
    <t>AX15143</t>
  </si>
  <si>
    <t>AX15165</t>
  </si>
  <si>
    <t>AX15168</t>
  </si>
  <si>
    <t>AX15170</t>
  </si>
  <si>
    <t>AX15185</t>
  </si>
  <si>
    <t>AX15223</t>
  </si>
  <si>
    <t>AX15239</t>
  </si>
  <si>
    <t>AX15245</t>
  </si>
  <si>
    <t>AX15247</t>
  </si>
  <si>
    <t>AX15259</t>
  </si>
  <si>
    <t>AX15292</t>
  </si>
  <si>
    <t>AX15332</t>
  </si>
  <si>
    <t>AX15344</t>
  </si>
  <si>
    <t>AX15356</t>
  </si>
  <si>
    <t>AX15368</t>
  </si>
  <si>
    <t>AX15399</t>
  </si>
  <si>
    <t>AX15401</t>
  </si>
  <si>
    <t>AX15446</t>
  </si>
  <si>
    <t>AX15451</t>
  </si>
  <si>
    <t>AX15464</t>
  </si>
  <si>
    <t>AX15467</t>
  </si>
  <si>
    <t>AX15468</t>
  </si>
  <si>
    <t>AX15474</t>
  </si>
  <si>
    <t>AX15477</t>
  </si>
  <si>
    <t>AX15495</t>
  </si>
  <si>
    <t>AX15510</t>
  </si>
  <si>
    <t>AX15512</t>
  </si>
  <si>
    <t>AX15516</t>
  </si>
  <si>
    <t>AX15522</t>
  </si>
  <si>
    <t>AX15531</t>
  </si>
  <si>
    <t>AX15533</t>
  </si>
  <si>
    <t>AX15538</t>
  </si>
  <si>
    <t>AX15551</t>
  </si>
  <si>
    <t>AX15563</t>
  </si>
  <si>
    <t>AX15570</t>
  </si>
  <si>
    <t>AX15599</t>
  </si>
  <si>
    <t>AX15607</t>
  </si>
  <si>
    <t>AX15618</t>
  </si>
  <si>
    <t>AX15659</t>
  </si>
  <si>
    <t>AX15683</t>
  </si>
  <si>
    <t>AX15707</t>
  </si>
  <si>
    <t>AX15730</t>
  </si>
  <si>
    <t>AX15747</t>
  </si>
  <si>
    <t>AX15752</t>
  </si>
  <si>
    <t>AX15756</t>
  </si>
  <si>
    <t>AX15772</t>
  </si>
  <si>
    <t>AX15773</t>
  </si>
  <si>
    <t>AX15775</t>
  </si>
  <si>
    <t>AX15789</t>
  </si>
  <si>
    <t>AX15802</t>
  </si>
  <si>
    <t>AX15906</t>
  </si>
  <si>
    <t>AX15912</t>
  </si>
  <si>
    <t>AX15923</t>
  </si>
  <si>
    <t>AX15929</t>
  </si>
  <si>
    <t>AX15934</t>
  </si>
  <si>
    <t>AX15944</t>
  </si>
  <si>
    <t>AX15955</t>
  </si>
  <si>
    <t>AX15956</t>
  </si>
  <si>
    <t>AX15959</t>
  </si>
  <si>
    <t>AX15972</t>
  </si>
  <si>
    <t>AX15978</t>
  </si>
  <si>
    <t>AX16016</t>
  </si>
  <si>
    <t>AX16033</t>
  </si>
  <si>
    <t>AX16053</t>
  </si>
  <si>
    <t>C1156</t>
  </si>
  <si>
    <t>AX16063</t>
  </si>
  <si>
    <t>AX16136</t>
  </si>
  <si>
    <t>AX16142</t>
  </si>
  <si>
    <t>AX16149</t>
  </si>
  <si>
    <t>AX16151</t>
  </si>
  <si>
    <t>AX16161</t>
  </si>
  <si>
    <t>AX16169</t>
  </si>
  <si>
    <t>AX16182</t>
  </si>
  <si>
    <t>AX16195</t>
  </si>
  <si>
    <t>AX16210</t>
  </si>
  <si>
    <t>AX16247</t>
  </si>
  <si>
    <t>AX16248</t>
  </si>
  <si>
    <t>AX16281</t>
  </si>
  <si>
    <t>AX16284</t>
  </si>
  <si>
    <t>AX16286</t>
  </si>
  <si>
    <t>AX16302</t>
  </si>
  <si>
    <t>AX16337</t>
  </si>
  <si>
    <t>AX16338</t>
  </si>
  <si>
    <t>AX16361</t>
  </si>
  <si>
    <t>AX16362</t>
  </si>
  <si>
    <t>AX16365</t>
  </si>
  <si>
    <t>AX16369</t>
  </si>
  <si>
    <t>AX16379</t>
  </si>
  <si>
    <t>AX16407</t>
  </si>
  <si>
    <t>AX16414</t>
  </si>
  <si>
    <t>AX16439</t>
  </si>
  <si>
    <t>AX16466</t>
  </si>
  <si>
    <t>AX16497</t>
  </si>
  <si>
    <t>AX16546</t>
  </si>
  <si>
    <t>AX16565</t>
  </si>
  <si>
    <t>AX16567</t>
  </si>
  <si>
    <t>AX16578</t>
  </si>
  <si>
    <t>AX16584</t>
  </si>
  <si>
    <t>AX16594</t>
  </si>
  <si>
    <t>AX16611</t>
  </si>
  <si>
    <t>AX16680</t>
  </si>
  <si>
    <t>AX16698</t>
  </si>
  <si>
    <t>AX16701</t>
  </si>
  <si>
    <t>AX16706</t>
  </si>
  <si>
    <t>AX16716</t>
  </si>
  <si>
    <t>AX16719</t>
  </si>
  <si>
    <t>AX16723</t>
  </si>
  <si>
    <t>AX16742</t>
  </si>
  <si>
    <t>AX16754</t>
  </si>
  <si>
    <t>AX16771</t>
  </si>
  <si>
    <t>AX16776</t>
  </si>
  <si>
    <t>AX16793</t>
  </si>
  <si>
    <t>AX16805</t>
  </si>
  <si>
    <t>AX16825</t>
  </si>
  <si>
    <t>AX16827</t>
  </si>
  <si>
    <t>AX16831</t>
  </si>
  <si>
    <t>AX16887</t>
  </si>
  <si>
    <t>AX16937</t>
  </si>
  <si>
    <t>AX16942</t>
  </si>
  <si>
    <t>AX16944</t>
  </si>
  <si>
    <t>AX16963</t>
  </si>
  <si>
    <t>AX16966</t>
  </si>
  <si>
    <t>AX16981</t>
  </si>
  <si>
    <t>AX16995</t>
  </si>
  <si>
    <t>AX17005</t>
  </si>
  <si>
    <t>AX17010</t>
  </si>
  <si>
    <t>AX17017</t>
  </si>
  <si>
    <t>AX17036</t>
  </si>
  <si>
    <t>AX17039</t>
  </si>
  <si>
    <t>AX17065</t>
  </si>
  <si>
    <t>AX17066</t>
  </si>
  <si>
    <t>AX17075</t>
  </si>
  <si>
    <t>AX17077</t>
  </si>
  <si>
    <t>AX17112</t>
  </si>
  <si>
    <t>AX17153</t>
  </si>
  <si>
    <t>AX17164</t>
  </si>
  <si>
    <t>AX17182</t>
  </si>
  <si>
    <t>AX17218</t>
  </si>
  <si>
    <t>AX17227</t>
  </si>
  <si>
    <t>AX17239</t>
  </si>
  <si>
    <t>AX17248</t>
  </si>
  <si>
    <t>AX17270</t>
  </si>
  <si>
    <t>AX17282</t>
  </si>
  <si>
    <t>AX17308</t>
  </si>
  <si>
    <t>AX17326</t>
  </si>
  <si>
    <t>AX17328</t>
  </si>
  <si>
    <t>AX17346</t>
  </si>
  <si>
    <t>AX17359</t>
  </si>
  <si>
    <t>AX17367</t>
  </si>
  <si>
    <t>AX17369</t>
  </si>
  <si>
    <t>AX17372</t>
  </si>
  <si>
    <t>AX17379</t>
  </si>
  <si>
    <t>AX17381</t>
  </si>
  <si>
    <t>AX17395</t>
  </si>
  <si>
    <t>AX17408</t>
  </si>
  <si>
    <t>AX17442</t>
  </si>
  <si>
    <t>AX17476</t>
  </si>
  <si>
    <t>AX17482</t>
  </si>
  <si>
    <t>AX17483</t>
  </si>
  <si>
    <t>AX17488</t>
  </si>
  <si>
    <t>AX17493</t>
  </si>
  <si>
    <t>AX17499</t>
  </si>
  <si>
    <t>AX17514</t>
  </si>
  <si>
    <t>AX17525</t>
  </si>
  <si>
    <t>AX17526</t>
  </si>
  <si>
    <t>AX17536</t>
  </si>
  <si>
    <t>AX17558</t>
  </si>
  <si>
    <t>AX17592</t>
  </si>
  <si>
    <t>AX17608</t>
  </si>
  <si>
    <t>AX17632</t>
  </si>
  <si>
    <t>AX17648</t>
  </si>
  <si>
    <t>AX17651</t>
  </si>
  <si>
    <t>AX17658</t>
  </si>
  <si>
    <t>AX17675</t>
  </si>
  <si>
    <t>AX17683</t>
  </si>
  <si>
    <t>AX17690</t>
  </si>
  <si>
    <t>AX17717</t>
  </si>
  <si>
    <t>AX17729</t>
  </si>
  <si>
    <t>AX17748</t>
  </si>
  <si>
    <t>AX17754</t>
  </si>
  <si>
    <t>AX17756</t>
  </si>
  <si>
    <t>AX17760</t>
  </si>
  <si>
    <t>AX17787</t>
  </si>
  <si>
    <t>AX17792</t>
  </si>
  <si>
    <t>AX17809</t>
  </si>
  <si>
    <t>AX17820</t>
  </si>
  <si>
    <t>AX17834</t>
  </si>
  <si>
    <t>AX17846</t>
  </si>
  <si>
    <t>AX17860</t>
  </si>
  <si>
    <t>AX17913</t>
  </si>
  <si>
    <t>AX17977</t>
  </si>
  <si>
    <t>AX18005</t>
  </si>
  <si>
    <t>AX18010</t>
  </si>
  <si>
    <t>AX18031</t>
  </si>
  <si>
    <t>AX18033</t>
  </si>
  <si>
    <t>AX18047</t>
  </si>
  <si>
    <t>AX18066</t>
  </si>
  <si>
    <t>AX18076</t>
  </si>
  <si>
    <t>AX18081</t>
  </si>
  <si>
    <t>AX18118</t>
  </si>
  <si>
    <t>AX18134</t>
  </si>
  <si>
    <t>AX18185</t>
  </si>
  <si>
    <t>AX18194</t>
  </si>
  <si>
    <t>AX18206</t>
  </si>
  <si>
    <t>AX18248</t>
  </si>
  <si>
    <t>AX18277</t>
  </si>
  <si>
    <t>AX18291</t>
  </si>
  <si>
    <t>AX18303</t>
  </si>
  <si>
    <t>AX18328</t>
  </si>
  <si>
    <t>AX18352</t>
  </si>
  <si>
    <t>AX18361</t>
  </si>
  <si>
    <t>AX18391</t>
  </si>
  <si>
    <t>AX18428</t>
  </si>
  <si>
    <t>AX18442</t>
  </si>
  <si>
    <t>AX18450</t>
  </si>
  <si>
    <t>AX18454</t>
  </si>
  <si>
    <t>AX18471</t>
  </si>
  <si>
    <t>AX18496</t>
  </si>
  <si>
    <t>AX18507</t>
  </si>
  <si>
    <t>AX18519</t>
  </si>
  <si>
    <t>AX18525</t>
  </si>
  <si>
    <t>AX18534</t>
  </si>
  <si>
    <t>AX18541</t>
  </si>
  <si>
    <t>AX18596</t>
  </si>
  <si>
    <t>AX18600</t>
  </si>
  <si>
    <t>AX18608</t>
  </si>
  <si>
    <t>AX18610</t>
  </si>
  <si>
    <t>AX18633</t>
  </si>
  <si>
    <t>AX18636</t>
  </si>
  <si>
    <t>AX18658</t>
  </si>
  <si>
    <t>AX18672</t>
  </si>
  <si>
    <t>AX18678</t>
  </si>
  <si>
    <t>AX18710</t>
  </si>
  <si>
    <t>AX18798</t>
  </si>
  <si>
    <t>AX18803</t>
  </si>
  <si>
    <t>AX18806</t>
  </si>
  <si>
    <t>AX18817</t>
  </si>
  <si>
    <t>AX18825</t>
  </si>
  <si>
    <t>AX18826</t>
  </si>
  <si>
    <t>AX18829</t>
  </si>
  <si>
    <t>AX18831</t>
  </si>
  <si>
    <t>AX18836</t>
  </si>
  <si>
    <t>AX18837</t>
  </si>
  <si>
    <t>AX18857</t>
  </si>
  <si>
    <t>AX18921</t>
  </si>
  <si>
    <t>AX18936</t>
  </si>
  <si>
    <t>AX18951</t>
  </si>
  <si>
    <t>AX18974</t>
  </si>
  <si>
    <t>AX18975</t>
  </si>
  <si>
    <t>AX18987</t>
  </si>
  <si>
    <t>AX18994</t>
  </si>
  <si>
    <t>AX19003</t>
  </si>
  <si>
    <t>AX19022</t>
  </si>
  <si>
    <t>AX19052</t>
  </si>
  <si>
    <t>AX19082</t>
  </si>
  <si>
    <t>AX19091</t>
  </si>
  <si>
    <t>AX19097</t>
  </si>
  <si>
    <t>AX19098</t>
  </si>
  <si>
    <t>AX19102</t>
  </si>
  <si>
    <t>AX19118</t>
  </si>
  <si>
    <t>AX19161</t>
  </si>
  <si>
    <t>AX19168</t>
  </si>
  <si>
    <t>AX19173</t>
  </si>
  <si>
    <t>AX19182</t>
  </si>
  <si>
    <t>AX19206</t>
  </si>
  <si>
    <t>AX19225</t>
  </si>
  <si>
    <t>AX19267</t>
  </si>
  <si>
    <t>AX19272</t>
  </si>
  <si>
    <t>AX19274</t>
  </si>
  <si>
    <t>AX19276</t>
  </si>
  <si>
    <t>AX19308</t>
  </si>
  <si>
    <t>AX19332</t>
  </si>
  <si>
    <t>AX19352</t>
  </si>
  <si>
    <t>AX19353</t>
  </si>
  <si>
    <t>AX19387</t>
  </si>
  <si>
    <t>AX19413</t>
  </si>
  <si>
    <t>AX19433</t>
  </si>
  <si>
    <t>AX19435</t>
  </si>
  <si>
    <t>AX19440</t>
  </si>
  <si>
    <t>AX19449</t>
  </si>
  <si>
    <t>AX19455</t>
  </si>
  <si>
    <t>AX19503</t>
  </si>
  <si>
    <t>AX19512</t>
  </si>
  <si>
    <t>AX19520</t>
  </si>
  <si>
    <t>AX19530</t>
  </si>
  <si>
    <t>AX19537</t>
  </si>
  <si>
    <t>AX19554</t>
  </si>
  <si>
    <t>AX19560</t>
  </si>
  <si>
    <t>AX19571</t>
  </si>
  <si>
    <t>AX19573</t>
  </si>
  <si>
    <t>AX19603</t>
  </si>
  <si>
    <t>AX19605</t>
  </si>
  <si>
    <t>AX19626</t>
  </si>
  <si>
    <t>AX19646</t>
  </si>
  <si>
    <t>AX19655</t>
  </si>
  <si>
    <t>AX19686</t>
  </si>
  <si>
    <t>AX19720</t>
  </si>
  <si>
    <t>AX19743</t>
  </si>
  <si>
    <t>AX19755</t>
  </si>
  <si>
    <t>AX19762</t>
  </si>
  <si>
    <t>AX19763</t>
  </si>
  <si>
    <t>AX19789</t>
  </si>
  <si>
    <t>AX19790</t>
  </si>
  <si>
    <t>AX19791</t>
  </si>
  <si>
    <t>AX19795</t>
  </si>
  <si>
    <t>AX19799</t>
  </si>
  <si>
    <t>AX19817</t>
  </si>
  <si>
    <t>AX19834</t>
  </si>
  <si>
    <t>AX19835</t>
  </si>
  <si>
    <t>AX19842</t>
  </si>
  <si>
    <t>AX19855</t>
  </si>
  <si>
    <t>AX19857</t>
  </si>
  <si>
    <t>AX19861</t>
  </si>
  <si>
    <t>AX19868</t>
  </si>
  <si>
    <t>AX19878</t>
  </si>
  <si>
    <t>AX19880</t>
  </si>
  <si>
    <t>AX19906</t>
  </si>
  <si>
    <t>AX19913</t>
  </si>
  <si>
    <t>AX19935</t>
  </si>
  <si>
    <t>AX19975</t>
  </si>
  <si>
    <t>AX19996</t>
  </si>
  <si>
    <t>AX19999</t>
  </si>
  <si>
    <t>AX20005</t>
  </si>
  <si>
    <t>AX20017</t>
  </si>
  <si>
    <t>AX20020</t>
  </si>
  <si>
    <t>AX20035</t>
  </si>
  <si>
    <t>AX20041</t>
  </si>
  <si>
    <t>AX20042</t>
  </si>
  <si>
    <t>AX20083</t>
  </si>
  <si>
    <t>AX20122</t>
  </si>
  <si>
    <t>AX20133</t>
  </si>
  <si>
    <t>AX20145</t>
  </si>
  <si>
    <t>AX20153</t>
  </si>
  <si>
    <t>AX20172</t>
  </si>
  <si>
    <t>AX20222</t>
  </si>
  <si>
    <t>AX20258</t>
  </si>
  <si>
    <t>AX20265</t>
  </si>
  <si>
    <t>AX20268</t>
  </si>
  <si>
    <t>AX20270</t>
  </si>
  <si>
    <t>AX20274</t>
  </si>
  <si>
    <t>AX20275</t>
  </si>
  <si>
    <t>AX20286</t>
  </si>
  <si>
    <t>AX20293</t>
  </si>
  <si>
    <t>AX20322</t>
  </si>
  <si>
    <t>AX20330</t>
  </si>
  <si>
    <t>AX20337</t>
  </si>
  <si>
    <t>AX20353</t>
  </si>
  <si>
    <t>AX20378</t>
  </si>
  <si>
    <t>AX20393</t>
  </si>
  <si>
    <t>AX20399</t>
  </si>
  <si>
    <t>AX20414</t>
  </si>
  <si>
    <t>AX20417</t>
  </si>
  <si>
    <t>AX20418</t>
  </si>
  <si>
    <t>AX20426</t>
  </si>
  <si>
    <t>AX20452</t>
  </si>
  <si>
    <t>AX20454</t>
  </si>
  <si>
    <t>AX20473</t>
  </si>
  <si>
    <t>AX20488</t>
  </si>
  <si>
    <t>AX20501</t>
  </si>
  <si>
    <t>AX20509</t>
  </si>
  <si>
    <t>AX20527</t>
  </si>
  <si>
    <t>AX20546</t>
  </si>
  <si>
    <t>AX20553</t>
  </si>
  <si>
    <t>AX20568</t>
  </si>
  <si>
    <t>AX20599</t>
  </si>
  <si>
    <t>AX20616</t>
  </si>
  <si>
    <t>AX20641</t>
  </si>
  <si>
    <t>AX20657</t>
  </si>
  <si>
    <t>AX20673</t>
  </si>
  <si>
    <t>AX20679</t>
  </si>
  <si>
    <t>AX20683</t>
  </si>
  <si>
    <t>AX20699</t>
  </si>
  <si>
    <t>AX20711</t>
  </si>
  <si>
    <t>AX20723</t>
  </si>
  <si>
    <t>AX20728</t>
  </si>
  <si>
    <t>AX20734</t>
  </si>
  <si>
    <t>AX20750</t>
  </si>
  <si>
    <t>AX20763</t>
  </si>
  <si>
    <t>AX20800</t>
  </si>
  <si>
    <t>AX20825</t>
  </si>
  <si>
    <t>AX20835</t>
  </si>
  <si>
    <t>AX20855</t>
  </si>
  <si>
    <t>AX20863</t>
  </si>
  <si>
    <t>AX20884</t>
  </si>
  <si>
    <t>AX20904</t>
  </si>
  <si>
    <t>AX20939</t>
  </si>
  <si>
    <t>AX20986</t>
  </si>
  <si>
    <t>AX20992</t>
  </si>
  <si>
    <t>AX21001</t>
  </si>
  <si>
    <t>AX21024</t>
  </si>
  <si>
    <t>AX21042</t>
  </si>
  <si>
    <t>AX21065</t>
  </si>
  <si>
    <t>AX21079</t>
  </si>
  <si>
    <t>AX21086</t>
  </si>
  <si>
    <t>AX21126</t>
  </si>
  <si>
    <t>AX21127</t>
  </si>
  <si>
    <t>AX21135</t>
  </si>
  <si>
    <t>AX21153</t>
  </si>
  <si>
    <t>AX21164</t>
  </si>
  <si>
    <t>AX21172</t>
  </si>
  <si>
    <t>AX21174</t>
  </si>
  <si>
    <t>AX21198</t>
  </si>
  <si>
    <t>AX21201</t>
  </si>
  <si>
    <t>AX21215</t>
  </si>
  <si>
    <t>AX21223</t>
  </si>
  <si>
    <t>AX21242</t>
  </si>
  <si>
    <t>AX21244</t>
  </si>
  <si>
    <t>AX21251</t>
  </si>
  <si>
    <t>AX21269</t>
  </si>
  <si>
    <t>AX21282</t>
  </si>
  <si>
    <t>AX21292</t>
  </si>
  <si>
    <t>AX21338</t>
  </si>
  <si>
    <t>AX21382</t>
  </si>
  <si>
    <t>AX21385</t>
  </si>
  <si>
    <t>AX21393</t>
  </si>
  <si>
    <t>AX21402</t>
  </si>
  <si>
    <t>AX21408</t>
  </si>
  <si>
    <t>AX21412</t>
  </si>
  <si>
    <t>AX21416</t>
  </si>
  <si>
    <t>AX21423</t>
  </si>
  <si>
    <t>AX21447</t>
  </si>
  <si>
    <t>AX21460</t>
  </si>
  <si>
    <t>AX21471</t>
  </si>
  <si>
    <t>AX21478</t>
  </si>
  <si>
    <t>AX21479</t>
  </si>
  <si>
    <t>AX21493</t>
  </si>
  <si>
    <t>AX21521</t>
  </si>
  <si>
    <t>AX21536</t>
  </si>
  <si>
    <t>AX21581</t>
  </si>
  <si>
    <t>AX21589</t>
  </si>
  <si>
    <t>AX21606</t>
  </si>
  <si>
    <t>AX21628</t>
  </si>
  <si>
    <t>AX21644</t>
  </si>
  <si>
    <t>AX21663</t>
  </si>
  <si>
    <t>AX21678</t>
  </si>
  <si>
    <t>AX21722</t>
  </si>
  <si>
    <t>AX21760</t>
  </si>
  <si>
    <t>AX21763</t>
  </si>
  <si>
    <t>AX21772</t>
  </si>
  <si>
    <t>AX21793</t>
  </si>
  <si>
    <t>AX21798</t>
  </si>
  <si>
    <t>AX21802</t>
  </si>
  <si>
    <t>AX21840</t>
  </si>
  <si>
    <t>AX21845</t>
  </si>
  <si>
    <t>AX21857</t>
  </si>
  <si>
    <t>AX21883</t>
  </si>
  <si>
    <t>AX21916</t>
  </si>
  <si>
    <t>AX21953</t>
  </si>
  <si>
    <t>AX21954</t>
  </si>
  <si>
    <t>AX21996</t>
  </si>
  <si>
    <t>AX22029</t>
  </si>
  <si>
    <t>AX22031</t>
  </si>
  <si>
    <t>AX22036</t>
  </si>
  <si>
    <t>AX22039</t>
  </si>
  <si>
    <t>AX22055</t>
  </si>
  <si>
    <t>AX22067</t>
  </si>
  <si>
    <t>AX22071</t>
  </si>
  <si>
    <t>AX22084</t>
  </si>
  <si>
    <t>AX22088</t>
  </si>
  <si>
    <t>AX22137</t>
  </si>
  <si>
    <t>AX22161</t>
  </si>
  <si>
    <t>AX22176</t>
  </si>
  <si>
    <t>AX22179</t>
  </si>
  <si>
    <t>AX22180</t>
  </si>
  <si>
    <t>AX22187</t>
  </si>
  <si>
    <t>AX22189</t>
  </si>
  <si>
    <t>AX22199</t>
  </si>
  <si>
    <t>AX22200</t>
  </si>
  <si>
    <t>AX22202</t>
  </si>
  <si>
    <t>AX22205</t>
  </si>
  <si>
    <t>AX22288</t>
  </si>
  <si>
    <t>AX22289</t>
  </si>
  <si>
    <t>AX22314</t>
  </si>
  <si>
    <t>AX22385</t>
  </si>
  <si>
    <t>AX22394</t>
  </si>
  <si>
    <t>AX22407</t>
  </si>
  <si>
    <t>AX22409</t>
  </si>
  <si>
    <t>AX22413</t>
  </si>
  <si>
    <t>AX22416</t>
  </si>
  <si>
    <t>AX22431</t>
  </si>
  <si>
    <t>AX22437</t>
  </si>
  <si>
    <t>AX22453</t>
  </si>
  <si>
    <t>AX22471</t>
  </si>
  <si>
    <t>AX22475</t>
  </si>
  <si>
    <t>AX22491</t>
  </si>
  <si>
    <t>AX22506</t>
  </si>
  <si>
    <t>AX22548</t>
  </si>
  <si>
    <t>AX22549</t>
  </si>
  <si>
    <t>AX22583</t>
  </si>
  <si>
    <t>AX22586</t>
  </si>
  <si>
    <t>AX22608</t>
  </si>
  <si>
    <t>AX22634</t>
  </si>
  <si>
    <t>AX22655</t>
  </si>
  <si>
    <t>AX22715</t>
  </si>
  <si>
    <t>AX22725</t>
  </si>
  <si>
    <t>AX22736</t>
  </si>
  <si>
    <t>AX22747</t>
  </si>
  <si>
    <t>AX22750</t>
  </si>
  <si>
    <t>AX22782</t>
  </si>
  <si>
    <t>AX22797</t>
  </si>
  <si>
    <t>AX22838</t>
  </si>
  <si>
    <t>AX22879</t>
  </si>
  <si>
    <t>AX22885</t>
  </si>
  <si>
    <t>AX22904</t>
  </si>
  <si>
    <t>AX22922</t>
  </si>
  <si>
    <t>AX22926</t>
  </si>
  <si>
    <t>AX22932</t>
  </si>
  <si>
    <t>AX22939</t>
  </si>
  <si>
    <t>AX22943</t>
  </si>
  <si>
    <t>AX22947</t>
  </si>
  <si>
    <t>AX22976</t>
  </si>
  <si>
    <t>AX22985</t>
  </si>
  <si>
    <t>AX22989</t>
  </si>
  <si>
    <t>AX23013</t>
  </si>
  <si>
    <t>AX23035</t>
  </si>
  <si>
    <t>AX23039</t>
  </si>
  <si>
    <t>AX23045</t>
  </si>
  <si>
    <t>AX23052</t>
  </si>
  <si>
    <t>AX23078</t>
  </si>
  <si>
    <t>AX23079</t>
  </si>
  <si>
    <t>AX23084</t>
  </si>
  <si>
    <t>AX23086</t>
  </si>
  <si>
    <t>AX23090</t>
  </si>
  <si>
    <t>AX23143</t>
  </si>
  <si>
    <t>AX23181</t>
  </si>
  <si>
    <t>AX23188</t>
  </si>
  <si>
    <t>AX23229</t>
  </si>
  <si>
    <t>AX23255</t>
  </si>
  <si>
    <t>AX23265</t>
  </si>
  <si>
    <t>AX23283</t>
  </si>
  <si>
    <t>AX23284</t>
  </si>
  <si>
    <t>AX23287</t>
  </si>
  <si>
    <t>AX23313</t>
  </si>
  <si>
    <t>AX23320</t>
  </si>
  <si>
    <t>AX23334</t>
  </si>
  <si>
    <t>AX23361</t>
  </si>
  <si>
    <t>AX23391</t>
  </si>
  <si>
    <t>AX23392</t>
  </si>
  <si>
    <t>AX23400</t>
  </si>
  <si>
    <t>AX23404</t>
  </si>
  <si>
    <t>AX23413</t>
  </si>
  <si>
    <t>AX23420</t>
  </si>
  <si>
    <t>AX23440</t>
  </si>
  <si>
    <t>AX23464</t>
  </si>
  <si>
    <t>AX23483</t>
  </si>
  <si>
    <t>AX23517</t>
  </si>
  <si>
    <t>AX23536</t>
  </si>
  <si>
    <t>AX23541</t>
  </si>
  <si>
    <t>AX23548</t>
  </si>
  <si>
    <t>AX23550</t>
  </si>
  <si>
    <t>AX23557</t>
  </si>
  <si>
    <t>AX23560</t>
  </si>
  <si>
    <t>AX23562</t>
  </si>
  <si>
    <t>AX23567</t>
  </si>
  <si>
    <t>AX23568</t>
  </si>
  <si>
    <t>AX23575</t>
  </si>
  <si>
    <t>AX23606</t>
  </si>
  <si>
    <t>AX23619</t>
  </si>
  <si>
    <t>AX23645</t>
  </si>
  <si>
    <t>AX23646</t>
  </si>
  <si>
    <t>AX23683</t>
  </si>
  <si>
    <t>AX23706</t>
  </si>
  <si>
    <t>AX23727</t>
  </si>
  <si>
    <t>AX23740</t>
  </si>
  <si>
    <t>AX23753</t>
  </si>
  <si>
    <t>AX23756</t>
  </si>
  <si>
    <t>AX23762</t>
  </si>
  <si>
    <t>AX23800</t>
  </si>
  <si>
    <t>AX23805</t>
  </si>
  <si>
    <t>AX23836</t>
  </si>
  <si>
    <t>AX23848</t>
  </si>
  <si>
    <t>AX23866</t>
  </si>
  <si>
    <t>AX23890</t>
  </si>
  <si>
    <t>AX23912</t>
  </si>
  <si>
    <t>AX23927</t>
  </si>
  <si>
    <t>AX23931</t>
  </si>
  <si>
    <t>AX23964</t>
  </si>
  <si>
    <t>AX23970</t>
  </si>
  <si>
    <t>AX23979</t>
  </si>
  <si>
    <t>AX23991</t>
  </si>
  <si>
    <t>AX24002</t>
  </si>
  <si>
    <t>AX24018</t>
  </si>
  <si>
    <t>AX24033</t>
  </si>
  <si>
    <t>AX24036</t>
  </si>
  <si>
    <t>AX24051</t>
  </si>
  <si>
    <t>AX24066</t>
  </si>
  <si>
    <t>AX24069</t>
  </si>
  <si>
    <t>AX24073</t>
  </si>
  <si>
    <t>AX24082</t>
  </si>
  <si>
    <t>AX24088</t>
  </si>
  <si>
    <t>AX24090</t>
  </si>
  <si>
    <t>AX24091</t>
  </si>
  <si>
    <t>AX24109</t>
  </si>
  <si>
    <t>AX24124</t>
  </si>
  <si>
    <t>AX24129</t>
  </si>
  <si>
    <t>AX24143</t>
  </si>
  <si>
    <t>AX24146</t>
  </si>
  <si>
    <t>AX24152</t>
  </si>
  <si>
    <t>AX24199</t>
  </si>
  <si>
    <t>AX24206</t>
  </si>
  <si>
    <t>AX24221</t>
  </si>
  <si>
    <t>AX24237</t>
  </si>
  <si>
    <t>AX24247</t>
  </si>
  <si>
    <t>AX24251</t>
  </si>
  <si>
    <t>AX24256</t>
  </si>
  <si>
    <t>AX24271</t>
  </si>
  <si>
    <t>AX24301</t>
  </si>
  <si>
    <t>AX24304</t>
  </si>
  <si>
    <t>AX24320</t>
  </si>
  <si>
    <t>AX24322</t>
  </si>
  <si>
    <t>AX24327</t>
  </si>
  <si>
    <t>AX24336</t>
  </si>
  <si>
    <t>AX24340</t>
  </si>
  <si>
    <t>AX24356</t>
  </si>
  <si>
    <t>AX24361</t>
  </si>
  <si>
    <t>AX24366</t>
  </si>
  <si>
    <t>AX24399</t>
  </si>
  <si>
    <t>AX24403</t>
  </si>
  <si>
    <t>AX24426</t>
  </si>
  <si>
    <t>AX24429</t>
  </si>
  <si>
    <t>AX24482</t>
  </si>
  <si>
    <t>AX24490</t>
  </si>
  <si>
    <t>AX24510</t>
  </si>
  <si>
    <t>AX24527</t>
  </si>
  <si>
    <t>AX24537</t>
  </si>
  <si>
    <t>AX24567</t>
  </si>
  <si>
    <t>AX24570</t>
  </si>
  <si>
    <t>AX24596</t>
  </si>
  <si>
    <t>AX24597</t>
  </si>
  <si>
    <t>AX24604</t>
  </si>
  <si>
    <t>AX24639</t>
  </si>
  <si>
    <t>AX24641</t>
  </si>
  <si>
    <t>AX24671</t>
  </si>
  <si>
    <t>AX24684</t>
  </si>
  <si>
    <t>AX24734</t>
  </si>
  <si>
    <t>AX24750</t>
  </si>
  <si>
    <t>AX24762</t>
  </si>
  <si>
    <t>AX24771</t>
  </si>
  <si>
    <t>AX24782</t>
  </si>
  <si>
    <t>AX24784</t>
  </si>
  <si>
    <t>AX24786</t>
  </si>
  <si>
    <t>AX24787</t>
  </si>
  <si>
    <t>AX24800</t>
  </si>
  <si>
    <t>AX24833</t>
  </si>
  <si>
    <t>AX24843</t>
  </si>
  <si>
    <t>AX24928</t>
  </si>
  <si>
    <t>AX24929</t>
  </si>
  <si>
    <t>AX24950</t>
  </si>
  <si>
    <t>AX24973</t>
  </si>
  <si>
    <t>AX24977</t>
  </si>
  <si>
    <t>AX24980</t>
  </si>
  <si>
    <t>AX10001</t>
  </si>
  <si>
    <t>AX10002</t>
  </si>
  <si>
    <t>AX10005</t>
  </si>
  <si>
    <t>AX10007</t>
  </si>
  <si>
    <t>AX10009</t>
  </si>
  <si>
    <t>AX10011</t>
  </si>
  <si>
    <t>AX10017</t>
  </si>
  <si>
    <t>AX10022</t>
  </si>
  <si>
    <t>AX10023</t>
  </si>
  <si>
    <t>AX10024</t>
  </si>
  <si>
    <t>AX10025</t>
  </si>
  <si>
    <t>AX10034</t>
  </si>
  <si>
    <t>AX10038</t>
  </si>
  <si>
    <t>AX10040</t>
  </si>
  <si>
    <t>AX10043</t>
  </si>
  <si>
    <t>AX10044</t>
  </si>
  <si>
    <t>AX10045</t>
  </si>
  <si>
    <t>AX10046</t>
  </si>
  <si>
    <t>AX10050</t>
  </si>
  <si>
    <t>AX10053</t>
  </si>
  <si>
    <t>AX10054</t>
  </si>
  <si>
    <t>AX10055</t>
  </si>
  <si>
    <t>AX10060</t>
  </si>
  <si>
    <t>AX10068</t>
  </si>
  <si>
    <t>AX10079</t>
  </si>
  <si>
    <t>AX10080</t>
  </si>
  <si>
    <t>AX10081</t>
  </si>
  <si>
    <t>AX10083</t>
  </si>
  <si>
    <t>AX10085</t>
  </si>
  <si>
    <t>AX10087</t>
  </si>
  <si>
    <t>AX10090</t>
  </si>
  <si>
    <t>AX10093</t>
  </si>
  <si>
    <t>AX10094</t>
  </si>
  <si>
    <t>AX10095</t>
  </si>
  <si>
    <t>AX10101</t>
  </si>
  <si>
    <t>AX10103</t>
  </si>
  <si>
    <t>AX10104</t>
  </si>
  <si>
    <t>AX10105</t>
  </si>
  <si>
    <t>AX10108</t>
  </si>
  <si>
    <t>AX10113</t>
  </si>
  <si>
    <t>AX10117</t>
  </si>
  <si>
    <t>AX10120</t>
  </si>
  <si>
    <t>AX10125</t>
  </si>
  <si>
    <t>AX10128</t>
  </si>
  <si>
    <t>AX10129</t>
  </si>
  <si>
    <t>AX10131</t>
  </si>
  <si>
    <t>AX10139</t>
  </si>
  <si>
    <t>AX10142</t>
  </si>
  <si>
    <t>AX10143</t>
  </si>
  <si>
    <t>AX10146</t>
  </si>
  <si>
    <t>AX10149</t>
  </si>
  <si>
    <t>AX10154</t>
  </si>
  <si>
    <t>AX10160</t>
  </si>
  <si>
    <t>AX10161</t>
  </si>
  <si>
    <t>AX10164</t>
  </si>
  <si>
    <t>AX10165</t>
  </si>
  <si>
    <t>AX10168</t>
  </si>
  <si>
    <t>AX10174</t>
  </si>
  <si>
    <t>AX10175</t>
  </si>
  <si>
    <t>AX10178</t>
  </si>
  <si>
    <t>AX10179</t>
  </si>
  <si>
    <t>AX10181</t>
  </si>
  <si>
    <t>AX10185</t>
  </si>
  <si>
    <t>AX10189</t>
  </si>
  <si>
    <t>AX10190</t>
  </si>
  <si>
    <t>AX10192</t>
  </si>
  <si>
    <t>AX10193</t>
  </si>
  <si>
    <t>AX10194</t>
  </si>
  <si>
    <t>AX10196</t>
  </si>
  <si>
    <t>AX10202</t>
  </si>
  <si>
    <t>AX10203</t>
  </si>
  <si>
    <t>AX10205</t>
  </si>
  <si>
    <t>AX10206</t>
  </si>
  <si>
    <t>AX10210</t>
  </si>
  <si>
    <t>AX10213</t>
  </si>
  <si>
    <t>AX10215</t>
  </si>
  <si>
    <t>AX10216</t>
  </si>
  <si>
    <t>AX10221</t>
  </si>
  <si>
    <t>AX10222</t>
  </si>
  <si>
    <t>AX10223</t>
  </si>
  <si>
    <t>AX10226</t>
  </si>
  <si>
    <t>AX10231</t>
  </si>
  <si>
    <t>AX10233</t>
  </si>
  <si>
    <t>AX10235</t>
  </si>
  <si>
    <t>AX10238</t>
  </si>
  <si>
    <t>AX10242</t>
  </si>
  <si>
    <t>AX10245</t>
  </si>
  <si>
    <t>AX10246</t>
  </si>
  <si>
    <t>AX10247</t>
  </si>
  <si>
    <t>AX10256</t>
  </si>
  <si>
    <t>AX10264</t>
  </si>
  <si>
    <t>AX10266</t>
  </si>
  <si>
    <t>AX10271</t>
  </si>
  <si>
    <t>AX10274</t>
  </si>
  <si>
    <t>AX10278</t>
  </si>
  <si>
    <t>AX10279</t>
  </si>
  <si>
    <t>AX10280</t>
  </si>
  <si>
    <t>AX10283</t>
  </si>
  <si>
    <t>AX10284</t>
  </si>
  <si>
    <t>AX10291</t>
  </si>
  <si>
    <t>AX10294</t>
  </si>
  <si>
    <t>AX10299</t>
  </si>
  <si>
    <t>AX10301</t>
  </si>
  <si>
    <t>AX10305</t>
  </si>
  <si>
    <t>AX10306</t>
  </si>
  <si>
    <t>AX10314</t>
  </si>
  <si>
    <t>AX10319</t>
  </si>
  <si>
    <t>AX10320</t>
  </si>
  <si>
    <t>AX10326</t>
  </si>
  <si>
    <t>AX10328</t>
  </si>
  <si>
    <t>AX10336</t>
  </si>
  <si>
    <t>AX10338</t>
  </si>
  <si>
    <t>AX10340</t>
  </si>
  <si>
    <t>AX10341</t>
  </si>
  <si>
    <t>AX10345</t>
  </si>
  <si>
    <t>AX10347</t>
  </si>
  <si>
    <t>AX10348</t>
  </si>
  <si>
    <t>AX10352</t>
  </si>
  <si>
    <t>AX10353</t>
  </si>
  <si>
    <t>AX10356</t>
  </si>
  <si>
    <t>AX10358</t>
  </si>
  <si>
    <t>AX10362</t>
  </si>
  <si>
    <t>AX10363</t>
  </si>
  <si>
    <t>AX10364</t>
  </si>
  <si>
    <t>AX10365</t>
  </si>
  <si>
    <t>AX10367</t>
  </si>
  <si>
    <t>AX10370</t>
  </si>
  <si>
    <t>AX10372</t>
  </si>
  <si>
    <t>AX10373</t>
  </si>
  <si>
    <t>AX10377</t>
  </si>
  <si>
    <t>AX10378</t>
  </si>
  <si>
    <t>AX10380</t>
  </si>
  <si>
    <t>AX10383</t>
  </si>
  <si>
    <t>AX10390</t>
  </si>
  <si>
    <t>AX10395</t>
  </si>
  <si>
    <t>AX10396</t>
  </si>
  <si>
    <t>AX10399</t>
  </si>
  <si>
    <t>AX10400</t>
  </si>
  <si>
    <t>AX10401</t>
  </si>
  <si>
    <t>AX10403</t>
  </si>
  <si>
    <t>AX10408</t>
  </si>
  <si>
    <t>AX10413</t>
  </si>
  <si>
    <t>AX10414</t>
  </si>
  <si>
    <t>AX10417</t>
  </si>
  <si>
    <t>AX10419</t>
  </si>
  <si>
    <t>AX10420</t>
  </si>
  <si>
    <t>AX10421</t>
  </si>
  <si>
    <t>AX10423</t>
  </si>
  <si>
    <t>AX10425</t>
  </si>
  <si>
    <t>AX10426</t>
  </si>
  <si>
    <t>AX10429</t>
  </si>
  <si>
    <t>AX10430</t>
  </si>
  <si>
    <t>AX10431</t>
  </si>
  <si>
    <t>AX10434</t>
  </si>
  <si>
    <t>AX10438</t>
  </si>
  <si>
    <t>AX10440</t>
  </si>
  <si>
    <t>AX10443</t>
  </si>
  <si>
    <t>AX10444</t>
  </si>
  <si>
    <t>AX10445</t>
  </si>
  <si>
    <t>AX10447</t>
  </si>
  <si>
    <t>AX10454</t>
  </si>
  <si>
    <t>AX10462</t>
  </si>
  <si>
    <t>C1188</t>
  </si>
  <si>
    <t>AX10464</t>
  </si>
  <si>
    <t>AX10465</t>
  </si>
  <si>
    <t>AX10466</t>
  </si>
  <si>
    <t>AX10467</t>
  </si>
  <si>
    <t>AX10469</t>
  </si>
  <si>
    <t>AX10474</t>
  </si>
  <si>
    <t>AX10475</t>
  </si>
  <si>
    <t>AX10479</t>
  </si>
  <si>
    <t>AX10480</t>
  </si>
  <si>
    <t>AX10482</t>
  </si>
  <si>
    <t>AX10485</t>
  </si>
  <si>
    <t>AX10486</t>
  </si>
  <si>
    <t>AX10487</t>
  </si>
  <si>
    <t>AX10488</t>
  </si>
  <si>
    <t>AX10490</t>
  </si>
  <si>
    <t>AX10496</t>
  </si>
  <si>
    <t>AX10498</t>
  </si>
  <si>
    <t>AX10499</t>
  </si>
  <si>
    <t>AX10503</t>
  </si>
  <si>
    <t>AX10511</t>
  </si>
  <si>
    <t>AX10514</t>
  </si>
  <si>
    <t>AX10515</t>
  </si>
  <si>
    <t>AX10517</t>
  </si>
  <si>
    <t>AX10520</t>
  </si>
  <si>
    <t>AX10522</t>
  </si>
  <si>
    <t>AX10524</t>
  </si>
  <si>
    <t>AX10529</t>
  </si>
  <si>
    <t>AX10530</t>
  </si>
  <si>
    <t>AX10532</t>
  </si>
  <si>
    <t>AX10535</t>
  </si>
  <si>
    <t>AX10537</t>
  </si>
  <si>
    <t>AX10538</t>
  </si>
  <si>
    <t>AX10541</t>
  </si>
  <si>
    <t>AX10542</t>
  </si>
  <si>
    <t>AX10547</t>
  </si>
  <si>
    <t>AX10550</t>
  </si>
  <si>
    <t>AX10552</t>
  </si>
  <si>
    <t>AX10553</t>
  </si>
  <si>
    <t>AX10554</t>
  </si>
  <si>
    <t>AX10557</t>
  </si>
  <si>
    <t>AX10559</t>
  </si>
  <si>
    <t>AX10564</t>
  </si>
  <si>
    <t>AX10566</t>
  </si>
  <si>
    <t>AX10574</t>
  </si>
  <si>
    <t>AX10576</t>
  </si>
  <si>
    <t>AX10578</t>
  </si>
  <si>
    <t>AX10580</t>
  </si>
  <si>
    <t>AX10581</t>
  </si>
  <si>
    <t>AX10586</t>
  </si>
  <si>
    <t>AX10591</t>
  </si>
  <si>
    <t>AX10599</t>
  </si>
  <si>
    <t>AX10600</t>
  </si>
  <si>
    <t>AX10601</t>
  </si>
  <si>
    <t>AX10602</t>
  </si>
  <si>
    <t>AX10604</t>
  </si>
  <si>
    <t>AX10606</t>
  </si>
  <si>
    <t>AX10609</t>
  </si>
  <si>
    <t>AX10613</t>
  </si>
  <si>
    <t>AX10616</t>
  </si>
  <si>
    <t>AX10622</t>
  </si>
  <si>
    <t>AX10625</t>
  </si>
  <si>
    <t>AX10628</t>
  </si>
  <si>
    <t>AX10629</t>
  </si>
  <si>
    <t>AX10637</t>
  </si>
  <si>
    <t>AX10638</t>
  </si>
  <si>
    <t>AX10639</t>
  </si>
  <si>
    <t>AX10642</t>
  </si>
  <si>
    <t>AX10645</t>
  </si>
  <si>
    <t>AX10647</t>
  </si>
  <si>
    <t>AX10658</t>
  </si>
  <si>
    <t>AX10660</t>
  </si>
  <si>
    <t>AX10666</t>
  </si>
  <si>
    <t>AX10678</t>
  </si>
  <si>
    <t>AX10679</t>
  </si>
  <si>
    <t>AX10680</t>
  </si>
  <si>
    <t>AX10682</t>
  </si>
  <si>
    <t>AX10686</t>
  </si>
  <si>
    <t>AX10687</t>
  </si>
  <si>
    <t>AX10697</t>
  </si>
  <si>
    <t>AX10698</t>
  </si>
  <si>
    <t>AX10704</t>
  </si>
  <si>
    <t>AX10708</t>
  </si>
  <si>
    <t>AX10709</t>
  </si>
  <si>
    <t>AX10713</t>
  </si>
  <si>
    <t>AX10714</t>
  </si>
  <si>
    <t>AX10717</t>
  </si>
  <si>
    <t>AX10718</t>
  </si>
  <si>
    <t>AX10721</t>
  </si>
  <si>
    <t>AX10728</t>
  </si>
  <si>
    <t>AX10732</t>
  </si>
  <si>
    <t>AX10734</t>
  </si>
  <si>
    <t>AX10735</t>
  </si>
  <si>
    <t>AX10736</t>
  </si>
  <si>
    <t>AX10738</t>
  </si>
  <si>
    <t>AX10740</t>
  </si>
  <si>
    <t>AX10742</t>
  </si>
  <si>
    <t>AX10746</t>
  </si>
  <si>
    <t>AX10749</t>
  </si>
  <si>
    <t>AX10751</t>
  </si>
  <si>
    <t>AX10752</t>
  </si>
  <si>
    <t>AX10753</t>
  </si>
  <si>
    <t>AX10754</t>
  </si>
  <si>
    <t>AX10755</t>
  </si>
  <si>
    <t>AX10756</t>
  </si>
  <si>
    <t>AX10758</t>
  </si>
  <si>
    <t>AX10761</t>
  </si>
  <si>
    <t>AX10762</t>
  </si>
  <si>
    <t>AX10763</t>
  </si>
  <si>
    <t>AX10764</t>
  </si>
  <si>
    <t>AX10767</t>
  </si>
  <si>
    <t>AX10770</t>
  </si>
  <si>
    <t>AX10772</t>
  </si>
  <si>
    <t>AX10774</t>
  </si>
  <si>
    <t>AX10776</t>
  </si>
  <si>
    <t>AX10781</t>
  </si>
  <si>
    <t>AX10782</t>
  </si>
  <si>
    <t>AX10784</t>
  </si>
  <si>
    <t>AX10785</t>
  </si>
  <si>
    <t>AX10787</t>
  </si>
  <si>
    <t>AX10790</t>
  </si>
  <si>
    <t>AX10793</t>
  </si>
  <si>
    <t>AX10795</t>
  </si>
  <si>
    <t>AX10796</t>
  </si>
  <si>
    <t>AX10797</t>
  </si>
  <si>
    <t>AX10804</t>
  </si>
  <si>
    <t>AX10805</t>
  </si>
  <si>
    <t>AX10806</t>
  </si>
  <si>
    <t>AX10809</t>
  </si>
  <si>
    <t>AX10813</t>
  </si>
  <si>
    <t>AX10818</t>
  </si>
  <si>
    <t>AX10822</t>
  </si>
  <si>
    <t>AX10828</t>
  </si>
  <si>
    <t>AX10838</t>
  </si>
  <si>
    <t>AX10840</t>
  </si>
  <si>
    <t>AX10841</t>
  </si>
  <si>
    <t>AX10846</t>
  </si>
  <si>
    <t>AX10848</t>
  </si>
  <si>
    <t>AX10849</t>
  </si>
  <si>
    <t>AX10851</t>
  </si>
  <si>
    <t>AX10853</t>
  </si>
  <si>
    <t>AX10854</t>
  </si>
  <si>
    <t>AX10858</t>
  </si>
  <si>
    <t>AX10860</t>
  </si>
  <si>
    <t>AX10861</t>
  </si>
  <si>
    <t>AX10863</t>
  </si>
  <si>
    <t>AX10864</t>
  </si>
  <si>
    <t>AX10870</t>
  </si>
  <si>
    <t>AX10875</t>
  </si>
  <si>
    <t>AX10876</t>
  </si>
  <si>
    <t>AX10885</t>
  </si>
  <si>
    <t>AX10890</t>
  </si>
  <si>
    <t>AX10892</t>
  </si>
  <si>
    <t>AX10895</t>
  </si>
  <si>
    <t>AX10897</t>
  </si>
  <si>
    <t>AX10898</t>
  </si>
  <si>
    <t>AX10900</t>
  </si>
  <si>
    <t>AX10901</t>
  </si>
  <si>
    <t>AX10903</t>
  </si>
  <si>
    <t>AX10909</t>
  </si>
  <si>
    <t>AX10911</t>
  </si>
  <si>
    <t>AX10912</t>
  </si>
  <si>
    <t>AX10914</t>
  </si>
  <si>
    <t>AX10917</t>
  </si>
  <si>
    <t>AX10918</t>
  </si>
  <si>
    <t>AX10922</t>
  </si>
  <si>
    <t>AX10926</t>
  </si>
  <si>
    <t>AX10929</t>
  </si>
  <si>
    <t>AX10933</t>
  </si>
  <si>
    <t>AX10937</t>
  </si>
  <si>
    <t>AX10940</t>
  </si>
  <si>
    <t>AX10941</t>
  </si>
  <si>
    <t>AX10942</t>
  </si>
  <si>
    <t>AX10944</t>
  </si>
  <si>
    <t>AX10946</t>
  </si>
  <si>
    <t>AX10949</t>
  </si>
  <si>
    <t>AX10952</t>
  </si>
  <si>
    <t>AX10954</t>
  </si>
  <si>
    <t>AX10958</t>
  </si>
  <si>
    <t>AX10959</t>
  </si>
  <si>
    <t>AX10964</t>
  </si>
  <si>
    <t>AX10965</t>
  </si>
  <si>
    <t>AX10972</t>
  </si>
  <si>
    <t>AX10974</t>
  </si>
  <si>
    <t>AX10975</t>
  </si>
  <si>
    <t>AX10976</t>
  </si>
  <si>
    <t>AX10977</t>
  </si>
  <si>
    <t>AX10978</t>
  </si>
  <si>
    <t>AX10979</t>
  </si>
  <si>
    <t>AX10980</t>
  </si>
  <si>
    <t>AX10982</t>
  </si>
  <si>
    <t>AX10983</t>
  </si>
  <si>
    <t>AX10993</t>
  </si>
  <si>
    <t>AX10996</t>
  </si>
  <si>
    <t>AX10999</t>
  </si>
  <si>
    <t>AX11001</t>
  </si>
  <si>
    <t>AX11002</t>
  </si>
  <si>
    <t>AX11004</t>
  </si>
  <si>
    <t>AX11014</t>
  </si>
  <si>
    <t>AX11015</t>
  </si>
  <si>
    <t>AX11016</t>
  </si>
  <si>
    <t>AX11019</t>
  </si>
  <si>
    <t>AX11020</t>
  </si>
  <si>
    <t>AX11021</t>
  </si>
  <si>
    <t>AX11022</t>
  </si>
  <si>
    <t>AX11025</t>
  </si>
  <si>
    <t>AX11028</t>
  </si>
  <si>
    <t>AX11032</t>
  </si>
  <si>
    <t>AX11033</t>
  </si>
  <si>
    <t>AX11034</t>
  </si>
  <si>
    <t>AX11041</t>
  </si>
  <si>
    <t>AX11057</t>
  </si>
  <si>
    <t>AX11058</t>
  </si>
  <si>
    <t>AX11059</t>
  </si>
  <si>
    <t>AX11067</t>
  </si>
  <si>
    <t>AX11069</t>
  </si>
  <si>
    <t>AX11079</t>
  </si>
  <si>
    <t>AX11083</t>
  </si>
  <si>
    <t>C1474</t>
  </si>
  <si>
    <t>AX11085</t>
  </si>
  <si>
    <t>AX11088</t>
  </si>
  <si>
    <t>AX11089</t>
  </si>
  <si>
    <t>AX11090</t>
  </si>
  <si>
    <t>AX11093</t>
  </si>
  <si>
    <t>AX11094</t>
  </si>
  <si>
    <t>AX11106</t>
  </si>
  <si>
    <t>AX11107</t>
  </si>
  <si>
    <t>AX11110</t>
  </si>
  <si>
    <t>AX11113</t>
  </si>
  <si>
    <t>AX11114</t>
  </si>
  <si>
    <t>AX11115</t>
  </si>
  <si>
    <t>AX11117</t>
  </si>
  <si>
    <t>AX11123</t>
  </si>
  <si>
    <t>AX11127</t>
  </si>
  <si>
    <t>AX11129</t>
  </si>
  <si>
    <t>AX11132</t>
  </si>
  <si>
    <t>AX11135</t>
  </si>
  <si>
    <t>AX11144</t>
  </si>
  <si>
    <t>AX11145</t>
  </si>
  <si>
    <t>AX11152</t>
  </si>
  <si>
    <t>AX11155</t>
  </si>
  <si>
    <t>AX11156</t>
  </si>
  <si>
    <t>AX11159</t>
  </si>
  <si>
    <t>AX11166</t>
  </si>
  <si>
    <t>AX11169</t>
  </si>
  <si>
    <t>AX11170</t>
  </si>
  <si>
    <t>AX11171</t>
  </si>
  <si>
    <t>AX11173</t>
  </si>
  <si>
    <t>AX11174</t>
  </si>
  <si>
    <t>AX11177</t>
  </si>
  <si>
    <t>AX11178</t>
  </si>
  <si>
    <t>AX11179</t>
  </si>
  <si>
    <t>AX11186</t>
  </si>
  <si>
    <t>AX11191</t>
  </si>
  <si>
    <t>AX11194</t>
  </si>
  <si>
    <t>AX11198</t>
  </si>
  <si>
    <t>AX11209</t>
  </si>
  <si>
    <t>AX11212</t>
  </si>
  <si>
    <t>AX11214</t>
  </si>
  <si>
    <t>AX11215</t>
  </si>
  <si>
    <t>AX11218</t>
  </si>
  <si>
    <t>AX11220</t>
  </si>
  <si>
    <t>AX11226</t>
  </si>
  <si>
    <t>AX11230</t>
  </si>
  <si>
    <t>AX11234</t>
  </si>
  <si>
    <t>AX11235</t>
  </si>
  <si>
    <t>AX11242</t>
  </si>
  <si>
    <t>AX11244</t>
  </si>
  <si>
    <t>AX11245</t>
  </si>
  <si>
    <t>AX11255</t>
  </si>
  <si>
    <t>AX11256</t>
  </si>
  <si>
    <t>AX11259</t>
  </si>
  <si>
    <t>AX11260</t>
  </si>
  <si>
    <t>AX11262</t>
  </si>
  <si>
    <t>AX11263</t>
  </si>
  <si>
    <t>AX11264</t>
  </si>
  <si>
    <t>AX11266</t>
  </si>
  <si>
    <t>AX11267</t>
  </si>
  <si>
    <t>AX11268</t>
  </si>
  <si>
    <t>AX11271</t>
  </si>
  <si>
    <t>AX11272</t>
  </si>
  <si>
    <t>AX11275</t>
  </si>
  <si>
    <t>AX11276</t>
  </si>
  <si>
    <t>AX11280</t>
  </si>
  <si>
    <t>AX11283</t>
  </si>
  <si>
    <t>AX11284</t>
  </si>
  <si>
    <t>AX11290</t>
  </si>
  <si>
    <t>AX11296</t>
  </si>
  <si>
    <t>AX11299</t>
  </si>
  <si>
    <t>AX11302</t>
  </si>
  <si>
    <t>AX11306</t>
  </si>
  <si>
    <t>AX11310</t>
  </si>
  <si>
    <t>AX11315</t>
  </si>
  <si>
    <t>AX11316</t>
  </si>
  <si>
    <t>AX11317</t>
  </si>
  <si>
    <t>AX11320</t>
  </si>
  <si>
    <t>AX11325</t>
  </si>
  <si>
    <t>AX11332</t>
  </si>
  <si>
    <t>AX11337</t>
  </si>
  <si>
    <t>AX11341</t>
  </si>
  <si>
    <t>AX11345</t>
  </si>
  <si>
    <t>AX11346</t>
  </si>
  <si>
    <t>AX11349</t>
  </si>
  <si>
    <t>AX11353</t>
  </si>
  <si>
    <t>AX11354</t>
  </si>
  <si>
    <t>AX11357</t>
  </si>
  <si>
    <t>AX11360</t>
  </si>
  <si>
    <t>AX11363</t>
  </si>
  <si>
    <t>AX11374</t>
  </si>
  <si>
    <t>AX11376</t>
  </si>
  <si>
    <t>AX11382</t>
  </si>
  <si>
    <t>AX11383</t>
  </si>
  <si>
    <t>AX11389</t>
  </si>
  <si>
    <t>AX11391</t>
  </si>
  <si>
    <t>AX11392</t>
  </si>
  <si>
    <t>AX11396</t>
  </si>
  <si>
    <t>AX11397</t>
  </si>
  <si>
    <t>AX11402</t>
  </si>
  <si>
    <t>AX11405</t>
  </si>
  <si>
    <t>AX11406</t>
  </si>
  <si>
    <t>AX11408</t>
  </si>
  <si>
    <t>AX11417</t>
  </si>
  <si>
    <t>AX11419</t>
  </si>
  <si>
    <t>AX11426</t>
  </si>
  <si>
    <t>AX11431</t>
  </si>
  <si>
    <t>AX11437</t>
  </si>
  <si>
    <t>AX11444</t>
  </si>
  <si>
    <t>AX11449</t>
  </si>
  <si>
    <t>AX11450</t>
  </si>
  <si>
    <t>AX11451</t>
  </si>
  <si>
    <t>AX11453</t>
  </si>
  <si>
    <t>AX11454</t>
  </si>
  <si>
    <t>AX11455</t>
  </si>
  <si>
    <t>AX11456</t>
  </si>
  <si>
    <t>AX11459</t>
  </si>
  <si>
    <t>AX11467</t>
  </si>
  <si>
    <t>AX11472</t>
  </si>
  <si>
    <t>AX11474</t>
  </si>
  <si>
    <t>AX11476</t>
  </si>
  <si>
    <t>AX11477</t>
  </si>
  <si>
    <t>AX11480</t>
  </si>
  <si>
    <t>AX11481</t>
  </si>
  <si>
    <t>AX11484</t>
  </si>
  <si>
    <t>AX11486</t>
  </si>
  <si>
    <t>AX11487</t>
  </si>
  <si>
    <t>AX11489</t>
  </si>
  <si>
    <t>AX11490</t>
  </si>
  <si>
    <t>AX11494</t>
  </si>
  <si>
    <t>AX11496</t>
  </si>
  <si>
    <t>AX11499</t>
  </si>
  <si>
    <t>AX11504</t>
  </si>
  <si>
    <t>AX11510</t>
  </si>
  <si>
    <t>AX11512</t>
  </si>
  <si>
    <t>AX11513</t>
  </si>
  <si>
    <t>AX11515</t>
  </si>
  <si>
    <t>AX11519</t>
  </si>
  <si>
    <t>AX11522</t>
  </si>
  <si>
    <t>AX11523</t>
  </si>
  <si>
    <t>AX11528</t>
  </si>
  <si>
    <t>AX11530</t>
  </si>
  <si>
    <t>AX11535</t>
  </si>
  <si>
    <t>AX11536</t>
  </si>
  <si>
    <t>AX11538</t>
  </si>
  <si>
    <t>AX11539</t>
  </si>
  <si>
    <t>AX11540</t>
  </si>
  <si>
    <t>AX11550</t>
  </si>
  <si>
    <t>AX11551</t>
  </si>
  <si>
    <t>AX11552</t>
  </si>
  <si>
    <t>AX11553</t>
  </si>
  <si>
    <t>AX11555</t>
  </si>
  <si>
    <t>AX11558</t>
  </si>
  <si>
    <t>AX11569</t>
  </si>
  <si>
    <t>AX11570</t>
  </si>
  <si>
    <t>AX11572</t>
  </si>
  <si>
    <t>AX11574</t>
  </si>
  <si>
    <t>AX11576</t>
  </si>
  <si>
    <t>AX11581</t>
  </si>
  <si>
    <t>AX11582</t>
  </si>
  <si>
    <t>AX11585</t>
  </si>
  <si>
    <t>AX11590</t>
  </si>
  <si>
    <t>AX11592</t>
  </si>
  <si>
    <t>AX11594</t>
  </si>
  <si>
    <t>AX11596</t>
  </si>
  <si>
    <t>AX11602</t>
  </si>
  <si>
    <t>AX11604</t>
  </si>
  <si>
    <t>AX11608</t>
  </si>
  <si>
    <t>AX11613</t>
  </si>
  <si>
    <t>AX11618</t>
  </si>
  <si>
    <t>AX11634</t>
  </si>
  <si>
    <t>AX11635</t>
  </si>
  <si>
    <t>AX11639</t>
  </si>
  <si>
    <t>AX11642</t>
  </si>
  <si>
    <t>AX11644</t>
  </si>
  <si>
    <t>AX11646</t>
  </si>
  <si>
    <t>AX11648</t>
  </si>
  <si>
    <t>AX11650</t>
  </si>
  <si>
    <t>AX11651</t>
  </si>
  <si>
    <t>AX11655</t>
  </si>
  <si>
    <t>AX11659</t>
  </si>
  <si>
    <t>AX11663</t>
  </si>
  <si>
    <t>AX11664</t>
  </si>
  <si>
    <t>AX11669</t>
  </si>
  <si>
    <t>AX11670</t>
  </si>
  <si>
    <t>AX11672</t>
  </si>
  <si>
    <t>AX11674</t>
  </si>
  <si>
    <t>AX11675</t>
  </si>
  <si>
    <t>AX11679</t>
  </si>
  <si>
    <t>AX11680</t>
  </si>
  <si>
    <t>AX11683</t>
  </si>
  <si>
    <t>AX11686</t>
  </si>
  <si>
    <t>AX11691</t>
  </si>
  <si>
    <t>AX11692</t>
  </si>
  <si>
    <t>AX11695</t>
  </si>
  <si>
    <t>AX11697</t>
  </si>
  <si>
    <t>AX11700</t>
  </si>
  <si>
    <t>AX11701</t>
  </si>
  <si>
    <t>AX11704</t>
  </si>
  <si>
    <t>AX11706</t>
  </si>
  <si>
    <t>AX11710</t>
  </si>
  <si>
    <t>AX11712</t>
  </si>
  <si>
    <t>AX11716</t>
  </si>
  <si>
    <t>AX11723</t>
  </si>
  <si>
    <t>AX11736</t>
  </si>
  <si>
    <t>AX11738</t>
  </si>
  <si>
    <t>AX11739</t>
  </si>
  <si>
    <t>AX11744</t>
  </si>
  <si>
    <t>AX11747</t>
  </si>
  <si>
    <t>AX11749</t>
  </si>
  <si>
    <t>AX11751</t>
  </si>
  <si>
    <t>AX11752</t>
  </si>
  <si>
    <t>AX11758</t>
  </si>
  <si>
    <t>AX11759</t>
  </si>
  <si>
    <t>AX11764</t>
  </si>
  <si>
    <t>AX11768</t>
  </si>
  <si>
    <t>AX11769</t>
  </si>
  <si>
    <t>AX11771</t>
  </si>
  <si>
    <t>AX11775</t>
  </si>
  <si>
    <t>AX11776</t>
  </si>
  <si>
    <t>AX11778</t>
  </si>
  <si>
    <t>AX11784</t>
  </si>
  <si>
    <t>AX11785</t>
  </si>
  <si>
    <t>AX11789</t>
  </si>
  <si>
    <t>AX11790</t>
  </si>
  <si>
    <t>AX11803</t>
  </si>
  <si>
    <t>AX11805</t>
  </si>
  <si>
    <t>AX11808</t>
  </si>
  <si>
    <t>AX11809</t>
  </si>
  <si>
    <t>AX11812</t>
  </si>
  <si>
    <t>AX11821</t>
  </si>
  <si>
    <t>AX11825</t>
  </si>
  <si>
    <t>AX11826</t>
  </si>
  <si>
    <t>AX11828</t>
  </si>
  <si>
    <t>AX11829</t>
  </si>
  <si>
    <t>AX11830</t>
  </si>
  <si>
    <t>AX11832</t>
  </si>
  <si>
    <t>AX11834</t>
  </si>
  <si>
    <t>AX11835</t>
  </si>
  <si>
    <t>AX11837</t>
  </si>
  <si>
    <t>AX11841</t>
  </si>
  <si>
    <t>AX11842</t>
  </si>
  <si>
    <t>AX11843</t>
  </si>
  <si>
    <t>AX11845</t>
  </si>
  <si>
    <t>AX11849</t>
  </si>
  <si>
    <t>AX11854</t>
  </si>
  <si>
    <t>AX11865</t>
  </si>
  <si>
    <t>AX11867</t>
  </si>
  <si>
    <t>AX11869</t>
  </si>
  <si>
    <t>AX11871</t>
  </si>
  <si>
    <t>AX11874</t>
  </si>
  <si>
    <t>AX11878</t>
  </si>
  <si>
    <t>AX11887</t>
  </si>
  <si>
    <t>AX11890</t>
  </si>
  <si>
    <t>AX11903</t>
  </si>
  <si>
    <t>AX11908</t>
  </si>
  <si>
    <t>AX11909</t>
  </si>
  <si>
    <t>AX11910</t>
  </si>
  <si>
    <t>AX11911</t>
  </si>
  <si>
    <t>AX11914</t>
  </si>
  <si>
    <t>AX11915</t>
  </si>
  <si>
    <t>AX11916</t>
  </si>
  <si>
    <t>AX11924</t>
  </si>
  <si>
    <t>AX11925</t>
  </si>
  <si>
    <t>AX11926</t>
  </si>
  <si>
    <t>AX11929</t>
  </si>
  <si>
    <t>AX11935</t>
  </si>
  <si>
    <t>AX11936</t>
  </si>
  <si>
    <t>AX11940</t>
  </si>
  <si>
    <t>AX11943</t>
  </si>
  <si>
    <t>AX11945</t>
  </si>
  <si>
    <t>AX11948</t>
  </si>
  <si>
    <t>AX11955</t>
  </si>
  <si>
    <t>AX11956</t>
  </si>
  <si>
    <t>AX11957</t>
  </si>
  <si>
    <t>AX11960</t>
  </si>
  <si>
    <t>AX11964</t>
  </si>
  <si>
    <t>AX11968</t>
  </si>
  <si>
    <t>AX11974</t>
  </si>
  <si>
    <t>AX11976</t>
  </si>
  <si>
    <t>AX11980</t>
  </si>
  <si>
    <t>AX11981</t>
  </si>
  <si>
    <t>AX11983</t>
  </si>
  <si>
    <t>AX11984</t>
  </si>
  <si>
    <t>AX11988</t>
  </si>
  <si>
    <t>AX11990</t>
  </si>
  <si>
    <t>AX11996</t>
  </si>
  <si>
    <t>AX11997</t>
  </si>
  <si>
    <t>AX12001</t>
  </si>
  <si>
    <t>AX12005</t>
  </si>
  <si>
    <t>AX12006</t>
  </si>
  <si>
    <t>AX12021</t>
  </si>
  <si>
    <t>AX12022</t>
  </si>
  <si>
    <t>AX12024</t>
  </si>
  <si>
    <t>AX12025</t>
  </si>
  <si>
    <t>AX12027</t>
  </si>
  <si>
    <t>AX12029</t>
  </si>
  <si>
    <t>AX12031</t>
  </si>
  <si>
    <t>AX12032</t>
  </si>
  <si>
    <t>AX12033</t>
  </si>
  <si>
    <t>AX12043</t>
  </si>
  <si>
    <t>AX12047</t>
  </si>
  <si>
    <t>AX12051</t>
  </si>
  <si>
    <t>AX12052</t>
  </si>
  <si>
    <t>AX12053</t>
  </si>
  <si>
    <t>AX12056</t>
  </si>
  <si>
    <t>AX12063</t>
  </si>
  <si>
    <t>AX12067</t>
  </si>
  <si>
    <t>AX12068</t>
  </si>
  <si>
    <t>AX12069</t>
  </si>
  <si>
    <t>AX12072</t>
  </si>
  <si>
    <t>AX12074</t>
  </si>
  <si>
    <t>AX12076</t>
  </si>
  <si>
    <t>AX12080</t>
  </si>
  <si>
    <t>AX12082</t>
  </si>
  <si>
    <t>AX12085</t>
  </si>
  <si>
    <t>AX12087</t>
  </si>
  <si>
    <t>AX12088</t>
  </si>
  <si>
    <t>AX12097</t>
  </si>
  <si>
    <t>AX12099</t>
  </si>
  <si>
    <t>AX12100</t>
  </si>
  <si>
    <t>AX12101</t>
  </si>
  <si>
    <t>AX12102</t>
  </si>
  <si>
    <t>AX12103</t>
  </si>
  <si>
    <t>AX12107</t>
  </si>
  <si>
    <t>AX12110</t>
  </si>
  <si>
    <t>AX12114</t>
  </si>
  <si>
    <t>AX12116</t>
  </si>
  <si>
    <t>AX12124</t>
  </si>
  <si>
    <t>AX12125</t>
  </si>
  <si>
    <t>AX12126</t>
  </si>
  <si>
    <t>AX12130</t>
  </si>
  <si>
    <t>AX12131</t>
  </si>
  <si>
    <t>AX12134</t>
  </si>
  <si>
    <t>AX12141</t>
  </si>
  <si>
    <t>AX12143</t>
  </si>
  <si>
    <t>AX12146</t>
  </si>
  <si>
    <t>AX12150</t>
  </si>
  <si>
    <t>AX12151</t>
  </si>
  <si>
    <t>AX12156</t>
  </si>
  <si>
    <t>AX12157</t>
  </si>
  <si>
    <t>AX12158</t>
  </si>
  <si>
    <t>AX12160</t>
  </si>
  <si>
    <t>AX12161</t>
  </si>
  <si>
    <t>AX12165</t>
  </si>
  <si>
    <t>AX12170</t>
  </si>
  <si>
    <t>AX12171</t>
  </si>
  <si>
    <t>AX12173</t>
  </si>
  <si>
    <t>AX12176</t>
  </si>
  <si>
    <t>AX12179</t>
  </si>
  <si>
    <t>AX12184</t>
  </si>
  <si>
    <t>AX12187</t>
  </si>
  <si>
    <t>AX12188</t>
  </si>
  <si>
    <t>AX12189</t>
  </si>
  <si>
    <t>AX12194</t>
  </si>
  <si>
    <t>AX12202</t>
  </si>
  <si>
    <t>AX12204</t>
  </si>
  <si>
    <t>AX12206</t>
  </si>
  <si>
    <t>AX12208</t>
  </si>
  <si>
    <t>AX12211</t>
  </si>
  <si>
    <t>AX12214</t>
  </si>
  <si>
    <t>AX12217</t>
  </si>
  <si>
    <t>AX12221</t>
  </si>
  <si>
    <t>AX12229</t>
  </si>
  <si>
    <t>AX12230</t>
  </si>
  <si>
    <t>AX12231</t>
  </si>
  <si>
    <t>AX12232</t>
  </si>
  <si>
    <t>AX12234</t>
  </si>
  <si>
    <t>AX12241</t>
  </si>
  <si>
    <t>AX12246</t>
  </si>
  <si>
    <t>AX12251</t>
  </si>
  <si>
    <t>AX12256</t>
  </si>
  <si>
    <t>AX12259</t>
  </si>
  <si>
    <t>AX12266</t>
  </si>
  <si>
    <t>AX12267</t>
  </si>
  <si>
    <t>AX12277</t>
  </si>
  <si>
    <t>AX12280</t>
  </si>
  <si>
    <t>AX12282</t>
  </si>
  <si>
    <t>AX12283</t>
  </si>
  <si>
    <t>AX12285</t>
  </si>
  <si>
    <t>AX12287</t>
  </si>
  <si>
    <t>AX12292</t>
  </si>
  <si>
    <t>AX12295</t>
  </si>
  <si>
    <t>AX12300</t>
  </si>
  <si>
    <t>AX12302</t>
  </si>
  <si>
    <t>AX12303</t>
  </si>
  <si>
    <t>AX12306</t>
  </si>
  <si>
    <t>AX12307</t>
  </si>
  <si>
    <t>AX12313</t>
  </si>
  <si>
    <t>AX12315</t>
  </si>
  <si>
    <t>AX12316</t>
  </si>
  <si>
    <t>AX12317</t>
  </si>
  <si>
    <t>AX12319</t>
  </si>
  <si>
    <t>AX12322</t>
  </si>
  <si>
    <t>AX12324</t>
  </si>
  <si>
    <t>AX12326</t>
  </si>
  <si>
    <t>AX12331</t>
  </si>
  <si>
    <t>AX12332</t>
  </si>
  <si>
    <t>AX12339</t>
  </si>
  <si>
    <t>AX12341</t>
  </si>
  <si>
    <t>AX12344</t>
  </si>
  <si>
    <t>AX12345</t>
  </si>
  <si>
    <t>AX12350</t>
  </si>
  <si>
    <t>AX12352</t>
  </si>
  <si>
    <t>AX12358</t>
  </si>
  <si>
    <t>AX12361</t>
  </si>
  <si>
    <t>AX12364</t>
  </si>
  <si>
    <t>AX12366</t>
  </si>
  <si>
    <t>AX12367</t>
  </si>
  <si>
    <t>AX12371</t>
  </si>
  <si>
    <t>AX12378</t>
  </si>
  <si>
    <t>AX12379</t>
  </si>
  <si>
    <t>AX12382</t>
  </si>
  <si>
    <t>AX12383</t>
  </si>
  <si>
    <t>AX12384</t>
  </si>
  <si>
    <t>AX12386</t>
  </si>
  <si>
    <t>AX12387</t>
  </si>
  <si>
    <t>AX12392</t>
  </si>
  <si>
    <t>AX12393</t>
  </si>
  <si>
    <t>AX12397</t>
  </si>
  <si>
    <t>AX12399</t>
  </si>
  <si>
    <t>AX12405</t>
  </si>
  <si>
    <t>AX12406</t>
  </si>
  <si>
    <t>AX12409</t>
  </si>
  <si>
    <t>AX12410</t>
  </si>
  <si>
    <t>AX12419</t>
  </si>
  <si>
    <t>AX12421</t>
  </si>
  <si>
    <t>AX12423</t>
  </si>
  <si>
    <t>AX12425</t>
  </si>
  <si>
    <t>AX12427</t>
  </si>
  <si>
    <t>AX12433</t>
  </si>
  <si>
    <t>AX12435</t>
  </si>
  <si>
    <t>AX12439</t>
  </si>
  <si>
    <t>AX12441</t>
  </si>
  <si>
    <t>AX12445</t>
  </si>
  <si>
    <t>AX12448</t>
  </si>
  <si>
    <t>AX12450</t>
  </si>
  <si>
    <t>AX12451</t>
  </si>
  <si>
    <t>AX12452</t>
  </si>
  <si>
    <t>AX12453</t>
  </si>
  <si>
    <t>AX12456</t>
  </si>
  <si>
    <t>AX12459</t>
  </si>
  <si>
    <t>AX12462</t>
  </si>
  <si>
    <t>AX12464</t>
  </si>
  <si>
    <t>AX12466</t>
  </si>
  <si>
    <t>AX12470</t>
  </si>
  <si>
    <t>AX12471</t>
  </si>
  <si>
    <t>AX12475</t>
  </si>
  <si>
    <t>AX12476</t>
  </si>
  <si>
    <t>AX12483</t>
  </si>
  <si>
    <t>AX12484</t>
  </si>
  <si>
    <t>AX12488</t>
  </si>
  <si>
    <t>AX12489</t>
  </si>
  <si>
    <t>AX12490</t>
  </si>
  <si>
    <t>AX12498</t>
  </si>
  <si>
    <t>AX12509</t>
  </si>
  <si>
    <t>AX12510</t>
  </si>
  <si>
    <t>AX12512</t>
  </si>
  <si>
    <t>AX12513</t>
  </si>
  <si>
    <t>AX12515</t>
  </si>
  <si>
    <t>AX12516</t>
  </si>
  <si>
    <t>AX12521</t>
  </si>
  <si>
    <t>AX12522</t>
  </si>
  <si>
    <t>AX12525</t>
  </si>
  <si>
    <t>AX12530</t>
  </si>
  <si>
    <t>AX12534</t>
  </si>
  <si>
    <t>AX12537</t>
  </si>
  <si>
    <t>AX12538</t>
  </si>
  <si>
    <t>AX12545</t>
  </si>
  <si>
    <t>AX12549</t>
  </si>
  <si>
    <t>AX12551</t>
  </si>
  <si>
    <t>AX12552</t>
  </si>
  <si>
    <t>AX12554</t>
  </si>
  <si>
    <t>AX12555</t>
  </si>
  <si>
    <t>AX12556</t>
  </si>
  <si>
    <t>AX12557</t>
  </si>
  <si>
    <t>AX12559</t>
  </si>
  <si>
    <t>AX12561</t>
  </si>
  <si>
    <t>AX12565</t>
  </si>
  <si>
    <t>AX12567</t>
  </si>
  <si>
    <t>AX12568</t>
  </si>
  <si>
    <t>AX12569</t>
  </si>
  <si>
    <t>AX12572</t>
  </si>
  <si>
    <t>AX12576</t>
  </si>
  <si>
    <t>AX12582</t>
  </si>
  <si>
    <t>AX12588</t>
  </si>
  <si>
    <t>AX12594</t>
  </si>
  <si>
    <t>AX12595</t>
  </si>
  <si>
    <t>AX12596</t>
  </si>
  <si>
    <t>AX12597</t>
  </si>
  <si>
    <t>AX12599</t>
  </si>
  <si>
    <t>AX12600</t>
  </si>
  <si>
    <t>AX12603</t>
  </si>
  <si>
    <t>AX12606</t>
  </si>
  <si>
    <t>AX12609</t>
  </si>
  <si>
    <t>AX12610</t>
  </si>
  <si>
    <t>AX12611</t>
  </si>
  <si>
    <t>AX12614</t>
  </si>
  <si>
    <t>AX12617</t>
  </si>
  <si>
    <t>AX12621</t>
  </si>
  <si>
    <t>AX12625</t>
  </si>
  <si>
    <t>AX12629</t>
  </si>
  <si>
    <t>AX12631</t>
  </si>
  <si>
    <t>AX12633</t>
  </si>
  <si>
    <t>AX12640</t>
  </si>
  <si>
    <t>AX12641</t>
  </si>
  <si>
    <t>AX12643</t>
  </si>
  <si>
    <t>AX12646</t>
  </si>
  <si>
    <t>AX12647</t>
  </si>
  <si>
    <t>AX12652</t>
  </si>
  <si>
    <t>AX12655</t>
  </si>
  <si>
    <t>AX12658</t>
  </si>
  <si>
    <t>AX12659</t>
  </si>
  <si>
    <t>AX12667</t>
  </si>
  <si>
    <t>AX12670</t>
  </si>
  <si>
    <t>AX12672</t>
  </si>
  <si>
    <t>AX12673</t>
  </si>
  <si>
    <t>AX12675</t>
  </si>
  <si>
    <t>AX12677</t>
  </si>
  <si>
    <t>AX12679</t>
  </si>
  <si>
    <t>AX12680</t>
  </si>
  <si>
    <t>AX12682</t>
  </si>
  <si>
    <t>AX12683</t>
  </si>
  <si>
    <t>AX12690</t>
  </si>
  <si>
    <t>AX12691</t>
  </si>
  <si>
    <t>AX12693</t>
  </si>
  <si>
    <t>C1403</t>
  </si>
  <si>
    <t>AX12696</t>
  </si>
  <si>
    <t>AX12700</t>
  </si>
  <si>
    <t>AX12703</t>
  </si>
  <si>
    <t>AX12704</t>
  </si>
  <si>
    <t>AX12705</t>
  </si>
  <si>
    <t>AX12708</t>
  </si>
  <si>
    <t>AX12710</t>
  </si>
  <si>
    <t>AX12713</t>
  </si>
  <si>
    <t>AX12715</t>
  </si>
  <si>
    <t>AX12717</t>
  </si>
  <si>
    <t>AX12718</t>
  </si>
  <si>
    <t>AX12723</t>
  </si>
  <si>
    <t>AX12725</t>
  </si>
  <si>
    <t>AX12731</t>
  </si>
  <si>
    <t>AX12733</t>
  </si>
  <si>
    <t>AX12734</t>
  </si>
  <si>
    <t>AX12735</t>
  </si>
  <si>
    <t>AX12737</t>
  </si>
  <si>
    <t>AX12739</t>
  </si>
  <si>
    <t>AX12741</t>
  </si>
  <si>
    <t>AX12746</t>
  </si>
  <si>
    <t>AX12748</t>
  </si>
  <si>
    <t>AX12754</t>
  </si>
  <si>
    <t>AX12760</t>
  </si>
  <si>
    <t>AX12762</t>
  </si>
  <si>
    <t>AX12769</t>
  </si>
  <si>
    <t>AX12773</t>
  </si>
  <si>
    <t>AX12774</t>
  </si>
  <si>
    <t>AX12775</t>
  </si>
  <si>
    <t>AX12776</t>
  </si>
  <si>
    <t>AX12778</t>
  </si>
  <si>
    <t>AX12781</t>
  </si>
  <si>
    <t>AX12783</t>
  </si>
  <si>
    <t>AX12784</t>
  </si>
  <si>
    <t>AX12787</t>
  </si>
  <si>
    <t>AX12789</t>
  </si>
  <si>
    <t>AX12799</t>
  </si>
  <si>
    <t>AX12802</t>
  </si>
  <si>
    <t>AX12806</t>
  </si>
  <si>
    <t>AX12807</t>
  </si>
  <si>
    <t>AX12809</t>
  </si>
  <si>
    <t>AX12811</t>
  </si>
  <si>
    <t>AX12812</t>
  </si>
  <si>
    <t>AX12815</t>
  </si>
  <si>
    <t>AX12818</t>
  </si>
  <si>
    <t>AX12822</t>
  </si>
  <si>
    <t>AX12823</t>
  </si>
  <si>
    <t>AX12825</t>
  </si>
  <si>
    <t>AX12826</t>
  </si>
  <si>
    <t>AX12832</t>
  </si>
  <si>
    <t>AX12837</t>
  </si>
  <si>
    <t>AX12853</t>
  </si>
  <si>
    <t>AX12859</t>
  </si>
  <si>
    <t>AX12863</t>
  </si>
  <si>
    <t>AX12864</t>
  </si>
  <si>
    <t>AX12865</t>
  </si>
  <si>
    <t>AX12868</t>
  </si>
  <si>
    <t>AX12869</t>
  </si>
  <si>
    <t>AX12873</t>
  </si>
  <si>
    <t>AX12879</t>
  </si>
  <si>
    <t>AX12885</t>
  </si>
  <si>
    <t>AX12888</t>
  </si>
  <si>
    <t>AX12892</t>
  </si>
  <si>
    <t>AX12896</t>
  </si>
  <si>
    <t>AX12903</t>
  </si>
  <si>
    <t>AX12905</t>
  </si>
  <si>
    <t>AX12908</t>
  </si>
  <si>
    <t>AX12917</t>
  </si>
  <si>
    <t>AX12928</t>
  </si>
  <si>
    <t>AX12930</t>
  </si>
  <si>
    <t>AX12936</t>
  </si>
  <si>
    <t>AX12940</t>
  </si>
  <si>
    <t>AX12942</t>
  </si>
  <si>
    <t>AX12949</t>
  </si>
  <si>
    <t>AX12951</t>
  </si>
  <si>
    <t>AX12953</t>
  </si>
  <si>
    <t>AX12954</t>
  </si>
  <si>
    <t>AX12955</t>
  </si>
  <si>
    <t>AX12963</t>
  </si>
  <si>
    <t>AX12964</t>
  </si>
  <si>
    <t>AX12965</t>
  </si>
  <si>
    <t>AX12966</t>
  </si>
  <si>
    <t>AX12967</t>
  </si>
  <si>
    <t>AX12968</t>
  </si>
  <si>
    <t>AX12970</t>
  </si>
  <si>
    <t>AX12971</t>
  </si>
  <si>
    <t>AX12973</t>
  </si>
  <si>
    <t>AX12974</t>
  </si>
  <si>
    <t>AX12975</t>
  </si>
  <si>
    <t>AX12976</t>
  </si>
  <si>
    <t>AX12977</t>
  </si>
  <si>
    <t>AX12979</t>
  </si>
  <si>
    <t>AX12981</t>
  </si>
  <si>
    <t>AX12983</t>
  </si>
  <si>
    <t>AX12987</t>
  </si>
  <si>
    <t>AX12992</t>
  </si>
  <si>
    <t>AX12993</t>
  </si>
  <si>
    <t>AX12994</t>
  </si>
  <si>
    <t>AX12997</t>
  </si>
  <si>
    <t>AX12998</t>
  </si>
  <si>
    <t>AX13001</t>
  </si>
  <si>
    <t>AX13003</t>
  </si>
  <si>
    <t>AX13005</t>
  </si>
  <si>
    <t>AX13006</t>
  </si>
  <si>
    <t>AX13007</t>
  </si>
  <si>
    <t>AX13014</t>
  </si>
  <si>
    <t>AX13015</t>
  </si>
  <si>
    <t>AX13016</t>
  </si>
  <si>
    <t>AX13020</t>
  </si>
  <si>
    <t>AX13023</t>
  </si>
  <si>
    <t>AX13025</t>
  </si>
  <si>
    <t>AX13027</t>
  </si>
  <si>
    <t>AX13029</t>
  </si>
  <si>
    <t>AX13030</t>
  </si>
  <si>
    <t>AX13036</t>
  </si>
  <si>
    <t>AX13043</t>
  </si>
  <si>
    <t>AX13044</t>
  </si>
  <si>
    <t>AX13049</t>
  </si>
  <si>
    <t>AX13052</t>
  </si>
  <si>
    <t>AX13054</t>
  </si>
  <si>
    <t>AX13058</t>
  </si>
  <si>
    <t>AX13060</t>
  </si>
  <si>
    <t>AX13066</t>
  </si>
  <si>
    <t>AX13070</t>
  </si>
  <si>
    <t>AX13072</t>
  </si>
  <si>
    <t>AX13076</t>
  </si>
  <si>
    <t>AX13077</t>
  </si>
  <si>
    <t>AX13078</t>
  </si>
  <si>
    <t>AX13081</t>
  </si>
  <si>
    <t>AX13082</t>
  </si>
  <si>
    <t>AX13084</t>
  </si>
  <si>
    <t>AX13085</t>
  </si>
  <si>
    <t>AX13086</t>
  </si>
  <si>
    <t>AX13087</t>
  </si>
  <si>
    <t>AX13091</t>
  </si>
  <si>
    <t>AX13098</t>
  </si>
  <si>
    <t>AX13100</t>
  </si>
  <si>
    <t>AX13103</t>
  </si>
  <si>
    <t>AX13105</t>
  </si>
  <si>
    <t>AX13107</t>
  </si>
  <si>
    <t>AX13109</t>
  </si>
  <si>
    <t>AX13115</t>
  </si>
  <si>
    <t>AX13119</t>
  </si>
  <si>
    <t>AX13121</t>
  </si>
  <si>
    <t>AX13126</t>
  </si>
  <si>
    <t>AX13132</t>
  </si>
  <si>
    <t>AX13138</t>
  </si>
  <si>
    <t>AX13140</t>
  </si>
  <si>
    <t>AX13143</t>
  </si>
  <si>
    <t>AX13144</t>
  </si>
  <si>
    <t>AX13154</t>
  </si>
  <si>
    <t>AX13156</t>
  </si>
  <si>
    <t>AX13158</t>
  </si>
  <si>
    <t>AX13162</t>
  </si>
  <si>
    <t>AX13163</t>
  </si>
  <si>
    <t>AX13164</t>
  </si>
  <si>
    <t>AX13171</t>
  </si>
  <si>
    <t>AX13173</t>
  </si>
  <si>
    <t>AX13176</t>
  </si>
  <si>
    <t>AX13179</t>
  </si>
  <si>
    <t>AX13188</t>
  </si>
  <si>
    <t>AX13190</t>
  </si>
  <si>
    <t>AX13192</t>
  </si>
  <si>
    <t>AX13194</t>
  </si>
  <si>
    <t>AX13197</t>
  </si>
  <si>
    <t>AX13199</t>
  </si>
  <si>
    <t>AX13204</t>
  </si>
  <si>
    <t>AX13207</t>
  </si>
  <si>
    <t>AX13211</t>
  </si>
  <si>
    <t>AX13212</t>
  </si>
  <si>
    <t>AX13214</t>
  </si>
  <si>
    <t>AX13220</t>
  </si>
  <si>
    <t>AX13221</t>
  </si>
  <si>
    <t>AX13223</t>
  </si>
  <si>
    <t>AX13225</t>
  </si>
  <si>
    <t>AX13227</t>
  </si>
  <si>
    <t>AX13229</t>
  </si>
  <si>
    <t>AX13230</t>
  </si>
  <si>
    <t>AX13238</t>
  </si>
  <si>
    <t>AX13243</t>
  </si>
  <si>
    <t>AX13246</t>
  </si>
  <si>
    <t>AX13250</t>
  </si>
  <si>
    <t>AX13251</t>
  </si>
  <si>
    <t>AX13253</t>
  </si>
  <si>
    <t>AX13255</t>
  </si>
  <si>
    <t>AX13257</t>
  </si>
  <si>
    <t>AX13261</t>
  </si>
  <si>
    <t>AX13262</t>
  </si>
  <si>
    <t>AX13265</t>
  </si>
  <si>
    <t>AX13267</t>
  </si>
  <si>
    <t>AX13268</t>
  </si>
  <si>
    <t>AX13270</t>
  </si>
  <si>
    <t>AX13271</t>
  </si>
  <si>
    <t>AX13275</t>
  </si>
  <si>
    <t>AX13277</t>
  </si>
  <si>
    <t>AX13278</t>
  </si>
  <si>
    <t>AX13280</t>
  </si>
  <si>
    <t>AX13282</t>
  </si>
  <si>
    <t>AX13283</t>
  </si>
  <si>
    <t>AX13290</t>
  </si>
  <si>
    <t>AX13296</t>
  </si>
  <si>
    <t>AX13304</t>
  </si>
  <si>
    <t>AX13305</t>
  </si>
  <si>
    <t>AX13310</t>
  </si>
  <si>
    <t>AX13316</t>
  </si>
  <si>
    <t>AX13318</t>
  </si>
  <si>
    <t>AX13328</t>
  </si>
  <si>
    <t>AX13329</t>
  </si>
  <si>
    <t>AX13333</t>
  </si>
  <si>
    <t>AX13335</t>
  </si>
  <si>
    <t>AX13344</t>
  </si>
  <si>
    <t>AX13347</t>
  </si>
  <si>
    <t>AX13348</t>
  </si>
  <si>
    <t>AX13354</t>
  </si>
  <si>
    <t>AX13355</t>
  </si>
  <si>
    <t>AX13357</t>
  </si>
  <si>
    <t>AX13365</t>
  </si>
  <si>
    <t>AX13369</t>
  </si>
  <si>
    <t>AX13371</t>
  </si>
  <si>
    <t>AX13373</t>
  </si>
  <si>
    <t>AX13375</t>
  </si>
  <si>
    <t>AX13378</t>
  </si>
  <si>
    <t>AX13384</t>
  </si>
  <si>
    <t>AX13385</t>
  </si>
  <si>
    <t>AX13387</t>
  </si>
  <si>
    <t>AX13392</t>
  </si>
  <si>
    <t>AX13402</t>
  </si>
  <si>
    <t>AX13409</t>
  </si>
  <si>
    <t>AX13410</t>
  </si>
  <si>
    <t>AX13411</t>
  </si>
  <si>
    <t>AX13415</t>
  </si>
  <si>
    <t>AX13416</t>
  </si>
  <si>
    <t>AX13417</t>
  </si>
  <si>
    <t>AX13424</t>
  </si>
  <si>
    <t>AX13425</t>
  </si>
  <si>
    <t>AX13426</t>
  </si>
  <si>
    <t>AX13427</t>
  </si>
  <si>
    <t>AX13433</t>
  </si>
  <si>
    <t>AX13434</t>
  </si>
  <si>
    <t>AX13437</t>
  </si>
  <si>
    <t>AX13438</t>
  </si>
  <si>
    <t>AX13439</t>
  </si>
  <si>
    <t>AX13446</t>
  </si>
  <si>
    <t>AX13449</t>
  </si>
  <si>
    <t>AX13461</t>
  </si>
  <si>
    <t>AX13464</t>
  </si>
  <si>
    <t>AX13467</t>
  </si>
  <si>
    <t>AX13468</t>
  </si>
  <si>
    <t>AX13470</t>
  </si>
  <si>
    <t>AX13472</t>
  </si>
  <si>
    <t>AX13480</t>
  </si>
  <si>
    <t>AX13481</t>
  </si>
  <si>
    <t>AX13486</t>
  </si>
  <si>
    <t>AX13487</t>
  </si>
  <si>
    <t>AX13489</t>
  </si>
  <si>
    <t>AX13494</t>
  </si>
  <si>
    <t>AX13497</t>
  </si>
  <si>
    <t>AX13500</t>
  </si>
  <si>
    <t>AX13501</t>
  </si>
  <si>
    <t>AX13504</t>
  </si>
  <si>
    <t>AX13505</t>
  </si>
  <si>
    <t>AX13506</t>
  </si>
  <si>
    <t>AX13507</t>
  </si>
  <si>
    <t>AX13509</t>
  </si>
  <si>
    <t>AX13510</t>
  </si>
  <si>
    <t>AX13512</t>
  </si>
  <si>
    <t>AX13516</t>
  </si>
  <si>
    <t>AX13521</t>
  </si>
  <si>
    <t>AX13526</t>
  </si>
  <si>
    <t>AX13527</t>
  </si>
  <si>
    <t>AX13530</t>
  </si>
  <si>
    <t>AX13532</t>
  </si>
  <si>
    <t>AX13544</t>
  </si>
  <si>
    <t>AX13546</t>
  </si>
  <si>
    <t>AX13548</t>
  </si>
  <si>
    <t>AX13550</t>
  </si>
  <si>
    <t>AX13555</t>
  </si>
  <si>
    <t>AX13556</t>
  </si>
  <si>
    <t>AX13564</t>
  </si>
  <si>
    <t>AX13568</t>
  </si>
  <si>
    <t>AX13575</t>
  </si>
  <si>
    <t>AX13576</t>
  </si>
  <si>
    <t>AX13578</t>
  </si>
  <si>
    <t>AX13581</t>
  </si>
  <si>
    <t>AX13583</t>
  </si>
  <si>
    <t>AX13588</t>
  </si>
  <si>
    <t>AX13592</t>
  </si>
  <si>
    <t>AX13594</t>
  </si>
  <si>
    <t>AX13596</t>
  </si>
  <si>
    <t>AX13597</t>
  </si>
  <si>
    <t>AX13600</t>
  </si>
  <si>
    <t>AX13601</t>
  </si>
  <si>
    <t>AX13603</t>
  </si>
  <si>
    <t>AX13604</t>
  </si>
  <si>
    <t>AX13605</t>
  </si>
  <si>
    <t>AX13607</t>
  </si>
  <si>
    <t>AX13609</t>
  </si>
  <si>
    <t>AX13610</t>
  </si>
  <si>
    <t>AX13611</t>
  </si>
  <si>
    <t>AX13613</t>
  </si>
  <si>
    <t>AX13618</t>
  </si>
  <si>
    <t>AX13619</t>
  </si>
  <si>
    <t>AX13620</t>
  </si>
  <si>
    <t>AX13623</t>
  </si>
  <si>
    <t>AX13629</t>
  </si>
  <si>
    <t>AX13632</t>
  </si>
  <si>
    <t>AX13634</t>
  </si>
  <si>
    <t>AX13635</t>
  </si>
  <si>
    <t>AX13636</t>
  </si>
  <si>
    <t>AX13639</t>
  </si>
  <si>
    <t>AX13640</t>
  </si>
  <si>
    <t>AX13645</t>
  </si>
  <si>
    <t>AX13646</t>
  </si>
  <si>
    <t>AX13648</t>
  </si>
  <si>
    <t>AX13652</t>
  </si>
  <si>
    <t>AX13653</t>
  </si>
  <si>
    <t>AX13654</t>
  </si>
  <si>
    <t>AX13661</t>
  </si>
  <si>
    <t>AX13665</t>
  </si>
  <si>
    <t>AX13670</t>
  </si>
  <si>
    <t>AX13672</t>
  </si>
  <si>
    <t>AX13674</t>
  </si>
  <si>
    <t>AX13676</t>
  </si>
  <si>
    <t>AX13679</t>
  </si>
  <si>
    <t>AX13680</t>
  </si>
  <si>
    <t>AX13688</t>
  </si>
  <si>
    <t>AX13703</t>
  </si>
  <si>
    <t>AX13707</t>
  </si>
  <si>
    <t>AX13711</t>
  </si>
  <si>
    <t>AX13712</t>
  </si>
  <si>
    <t>AX13714</t>
  </si>
  <si>
    <t>AX13716</t>
  </si>
  <si>
    <t>AX13720</t>
  </si>
  <si>
    <t>AX13722</t>
  </si>
  <si>
    <t>AX13728</t>
  </si>
  <si>
    <t>AX13732</t>
  </si>
  <si>
    <t>AX13733</t>
  </si>
  <si>
    <t>AX13735</t>
  </si>
  <si>
    <t>AX13737</t>
  </si>
  <si>
    <t>AX13743</t>
  </si>
  <si>
    <t>AX13746</t>
  </si>
  <si>
    <t>AX13749</t>
  </si>
  <si>
    <t>AX13758</t>
  </si>
  <si>
    <t>AX13759</t>
  </si>
  <si>
    <t>AX13765</t>
  </si>
  <si>
    <t>AX13766</t>
  </si>
  <si>
    <t>AX13767</t>
  </si>
  <si>
    <t>AX13775</t>
  </si>
  <si>
    <t>AX13777</t>
  </si>
  <si>
    <t>AX13778</t>
  </si>
  <si>
    <t>AX13782</t>
  </si>
  <si>
    <t>AX13784</t>
  </si>
  <si>
    <t>AX13785</t>
  </si>
  <si>
    <t>AX13790</t>
  </si>
  <si>
    <t>AX13791</t>
  </si>
  <si>
    <t>AX13796</t>
  </si>
  <si>
    <t>AX13799</t>
  </si>
  <si>
    <t>AX13801</t>
  </si>
  <si>
    <t>AX13806</t>
  </si>
  <si>
    <t>AX13807</t>
  </si>
  <si>
    <t>AX13808</t>
  </si>
  <si>
    <t>AX13809</t>
  </si>
  <si>
    <t>AX13811</t>
  </si>
  <si>
    <t>AX13812</t>
  </si>
  <si>
    <t>AX13815</t>
  </si>
  <si>
    <t>AX13816</t>
  </si>
  <si>
    <t>AX13818</t>
  </si>
  <si>
    <t>AX13824</t>
  </si>
  <si>
    <t>AX13829</t>
  </si>
  <si>
    <t>AX13835</t>
  </si>
  <si>
    <t>AX13836</t>
  </si>
  <si>
    <t>AX13837</t>
  </si>
  <si>
    <t>AX13838</t>
  </si>
  <si>
    <t>AX13840</t>
  </si>
  <si>
    <t>AX13842</t>
  </si>
  <si>
    <t>AX13846</t>
  </si>
  <si>
    <t>AX13848</t>
  </si>
  <si>
    <t>AX13849</t>
  </si>
  <si>
    <t>AX13850</t>
  </si>
  <si>
    <t>AX13854</t>
  </si>
  <si>
    <t>AX13857</t>
  </si>
  <si>
    <t>AX13858</t>
  </si>
  <si>
    <t>AX13860</t>
  </si>
  <si>
    <t>AX13861</t>
  </si>
  <si>
    <t>AX13863</t>
  </si>
  <si>
    <t>AX13864</t>
  </si>
  <si>
    <t>AX13865</t>
  </si>
  <si>
    <t>AX13867</t>
  </si>
  <si>
    <t>AX13869</t>
  </si>
  <si>
    <t>AX13871</t>
  </si>
  <si>
    <t>AX13875</t>
  </si>
  <si>
    <t>AX13877</t>
  </si>
  <si>
    <t>AX13878</t>
  </si>
  <si>
    <t>AX13879</t>
  </si>
  <si>
    <t>AX13888</t>
  </si>
  <si>
    <t>AX13893</t>
  </si>
  <si>
    <t>AX13894</t>
  </si>
  <si>
    <t>AX13896</t>
  </si>
  <si>
    <t>AX13897</t>
  </si>
  <si>
    <t>AX13898</t>
  </si>
  <si>
    <t>AX13903</t>
  </si>
  <si>
    <t>AX13906</t>
  </si>
  <si>
    <t>AX13908</t>
  </si>
  <si>
    <t>AX13909</t>
  </si>
  <si>
    <t>AX13910</t>
  </si>
  <si>
    <t>AX13913</t>
  </si>
  <si>
    <t>AX13914</t>
  </si>
  <si>
    <t>AX13919</t>
  </si>
  <si>
    <t>AX13921</t>
  </si>
  <si>
    <t>AX13922</t>
  </si>
  <si>
    <t>AX13924</t>
  </si>
  <si>
    <t>AX13925</t>
  </si>
  <si>
    <t>AX13926</t>
  </si>
  <si>
    <t>AX13928</t>
  </si>
  <si>
    <t>AX13929</t>
  </si>
  <si>
    <t>AX13931</t>
  </si>
  <si>
    <t>AX13934</t>
  </si>
  <si>
    <t>AX13941</t>
  </si>
  <si>
    <t>AX13948</t>
  </si>
  <si>
    <t>AX13949</t>
  </si>
  <si>
    <t>AX13951</t>
  </si>
  <si>
    <t>AX13953</t>
  </si>
  <si>
    <t>AX13954</t>
  </si>
  <si>
    <t>AX13955</t>
  </si>
  <si>
    <t>AX13957</t>
  </si>
  <si>
    <t>AX13958</t>
  </si>
  <si>
    <t>AX13966</t>
  </si>
  <si>
    <t>AX13968</t>
  </si>
  <si>
    <t>AX13969</t>
  </si>
  <si>
    <t>AX13972</t>
  </si>
  <si>
    <t>AX13976</t>
  </si>
  <si>
    <t>AX13990</t>
  </si>
  <si>
    <t>AX13991</t>
  </si>
  <si>
    <t>AX13996</t>
  </si>
  <si>
    <t>AX14004</t>
  </si>
  <si>
    <t>AX14010</t>
  </si>
  <si>
    <t>AX14011</t>
  </si>
  <si>
    <t>AX14012</t>
  </si>
  <si>
    <t>AX14015</t>
  </si>
  <si>
    <t>AX14018</t>
  </si>
  <si>
    <t>AX14022</t>
  </si>
  <si>
    <t>AX14023</t>
  </si>
  <si>
    <t>AX14024</t>
  </si>
  <si>
    <t>AX14029</t>
  </si>
  <si>
    <t>AX14030</t>
  </si>
  <si>
    <t>AX14031</t>
  </si>
  <si>
    <t>AX14033</t>
  </si>
  <si>
    <t>AX14034</t>
  </si>
  <si>
    <t>AX14035</t>
  </si>
  <si>
    <t>AX14047</t>
  </si>
  <si>
    <t>AX14051</t>
  </si>
  <si>
    <t>AX14056</t>
  </si>
  <si>
    <t>AX14058</t>
  </si>
  <si>
    <t>AX14060</t>
  </si>
  <si>
    <t>AX14063</t>
  </si>
  <si>
    <t>AX14065</t>
  </si>
  <si>
    <t>AX14066</t>
  </si>
  <si>
    <t>AX14068</t>
  </si>
  <si>
    <t>AX14071</t>
  </si>
  <si>
    <t>AX14076</t>
  </si>
  <si>
    <t>AX14078</t>
  </si>
  <si>
    <t>AX14081</t>
  </si>
  <si>
    <t>AX14084</t>
  </si>
  <si>
    <t>AX14085</t>
  </si>
  <si>
    <t>AX14089</t>
  </si>
  <si>
    <t>AX14090</t>
  </si>
  <si>
    <t>AX14091</t>
  </si>
  <si>
    <t>AX14094</t>
  </si>
  <si>
    <t>AX14104</t>
  </si>
  <si>
    <t>AX14106</t>
  </si>
  <si>
    <t>AX14107</t>
  </si>
  <si>
    <t>AX14110</t>
  </si>
  <si>
    <t>AX14111</t>
  </si>
  <si>
    <t>AX14118</t>
  </si>
  <si>
    <t>AX14119</t>
  </si>
  <si>
    <t>AX14121</t>
  </si>
  <si>
    <t>AX14122</t>
  </si>
  <si>
    <t>AX14123</t>
  </si>
  <si>
    <t>AX14125</t>
  </si>
  <si>
    <t>AX14126</t>
  </si>
  <si>
    <t>AX14127</t>
  </si>
  <si>
    <t>AX14132</t>
  </si>
  <si>
    <t>AX14134</t>
  </si>
  <si>
    <t>AX14136</t>
  </si>
  <si>
    <t>AX14138</t>
  </si>
  <si>
    <t>AX14139</t>
  </si>
  <si>
    <t>AX14144</t>
  </si>
  <si>
    <t>AX14146</t>
  </si>
  <si>
    <t>AX14149</t>
  </si>
  <si>
    <t>AX14150</t>
  </si>
  <si>
    <t>AX14152</t>
  </si>
  <si>
    <t>AX14153</t>
  </si>
  <si>
    <t>AX14154</t>
  </si>
  <si>
    <t>AX14164</t>
  </si>
  <si>
    <t>AX14167</t>
  </si>
  <si>
    <t>AX14171</t>
  </si>
  <si>
    <t>AX14180</t>
  </si>
  <si>
    <t>AX14184</t>
  </si>
  <si>
    <t>AX14186</t>
  </si>
  <si>
    <t>AX14189</t>
  </si>
  <si>
    <t>AX14190</t>
  </si>
  <si>
    <t>AX14192</t>
  </si>
  <si>
    <t>AX14197</t>
  </si>
  <si>
    <t>AX14202</t>
  </si>
  <si>
    <t>AX14204</t>
  </si>
  <si>
    <t>AX14207</t>
  </si>
  <si>
    <t>AX14215</t>
  </si>
  <si>
    <t>AX14216</t>
  </si>
  <si>
    <t>AX14220</t>
  </si>
  <si>
    <t>AX14221</t>
  </si>
  <si>
    <t>AX14222</t>
  </si>
  <si>
    <t>AX14226</t>
  </si>
  <si>
    <t>AX14227</t>
  </si>
  <si>
    <t>AX14228</t>
  </si>
  <si>
    <t>AX14232</t>
  </si>
  <si>
    <t>AX14233</t>
  </si>
  <si>
    <t>AX14235</t>
  </si>
  <si>
    <t>AX14238</t>
  </si>
  <si>
    <t>AX14240</t>
  </si>
  <si>
    <t>AX14241</t>
  </si>
  <si>
    <t>AX14242</t>
  </si>
  <si>
    <t>AX14245</t>
  </si>
  <si>
    <t>AX14249</t>
  </si>
  <si>
    <t>AX14250</t>
  </si>
  <si>
    <t>AX14251</t>
  </si>
  <si>
    <t>AX14256</t>
  </si>
  <si>
    <t>AX14261</t>
  </si>
  <si>
    <t>AX14265</t>
  </si>
  <si>
    <t>AX14270</t>
  </si>
  <si>
    <t>AX14271</t>
  </si>
  <si>
    <t>AX14273</t>
  </si>
  <si>
    <t>AX14276</t>
  </si>
  <si>
    <t>AX14277</t>
  </si>
  <si>
    <t>AX14278</t>
  </si>
  <si>
    <t>AX14291</t>
  </si>
  <si>
    <t>AX14294</t>
  </si>
  <si>
    <t>AX14295</t>
  </si>
  <si>
    <t>AX14296</t>
  </si>
  <si>
    <t>AX14299</t>
  </si>
  <si>
    <t>AX14301</t>
  </si>
  <si>
    <t>AX14303</t>
  </si>
  <si>
    <t>AX14305</t>
  </si>
  <si>
    <t>AX14308</t>
  </si>
  <si>
    <t>AX14309</t>
  </si>
  <si>
    <t>AX14315</t>
  </si>
  <si>
    <t>AX14316</t>
  </si>
  <si>
    <t>AX14319</t>
  </si>
  <si>
    <t>AX14326</t>
  </si>
  <si>
    <t>AX14332</t>
  </si>
  <si>
    <t>AX14335</t>
  </si>
  <si>
    <t>AX14343</t>
  </si>
  <si>
    <t>AX14350</t>
  </si>
  <si>
    <t>AX14352</t>
  </si>
  <si>
    <t>AX14353</t>
  </si>
  <si>
    <t>AX14358</t>
  </si>
  <si>
    <t>AX14360</t>
  </si>
  <si>
    <t>AX14367</t>
  </si>
  <si>
    <t>AX14368</t>
  </si>
  <si>
    <t>AX14369</t>
  </si>
  <si>
    <t>AX14370</t>
  </si>
  <si>
    <t>AX14372</t>
  </si>
  <si>
    <t>AX14378</t>
  </si>
  <si>
    <t>AX14379</t>
  </si>
  <si>
    <t>AX14382</t>
  </si>
  <si>
    <t>AX14383</t>
  </si>
  <si>
    <t>AX14386</t>
  </si>
  <si>
    <t>AX14387</t>
  </si>
  <si>
    <t>AX14391</t>
  </si>
  <si>
    <t>AX14394</t>
  </si>
  <si>
    <t>AX14400</t>
  </si>
  <si>
    <t>AX14401</t>
  </si>
  <si>
    <t>AX14408</t>
  </si>
  <si>
    <t>AX14410</t>
  </si>
  <si>
    <t>AX14411</t>
  </si>
  <si>
    <t>AX14413</t>
  </si>
  <si>
    <t>AX14414</t>
  </si>
  <si>
    <t>AX14415</t>
  </si>
  <si>
    <t>AX14419</t>
  </si>
  <si>
    <t>AX14420</t>
  </si>
  <si>
    <t>AX14423</t>
  </si>
  <si>
    <t>AX14431</t>
  </si>
  <si>
    <t>AX14433</t>
  </si>
  <si>
    <t>AX14435</t>
  </si>
  <si>
    <t>AX14437</t>
  </si>
  <si>
    <t>AX14440</t>
  </si>
  <si>
    <t>AX14442</t>
  </si>
  <si>
    <t>AX14445</t>
  </si>
  <si>
    <t>AX14447</t>
  </si>
  <si>
    <t>AX14451</t>
  </si>
  <si>
    <t>AX14452</t>
  </si>
  <si>
    <t>AX14454</t>
  </si>
  <si>
    <t>AX14456</t>
  </si>
  <si>
    <t>AX14457</t>
  </si>
  <si>
    <t>AX14461</t>
  </si>
  <si>
    <t>AX14463</t>
  </si>
  <si>
    <t>AX14464</t>
  </si>
  <si>
    <t>AX14465</t>
  </si>
  <si>
    <t>AX14466</t>
  </si>
  <si>
    <t>AX14473</t>
  </si>
  <si>
    <t>AX14477</t>
  </si>
  <si>
    <t>AX14478</t>
  </si>
  <si>
    <t>AX14482</t>
  </si>
  <si>
    <t>AX14483</t>
  </si>
  <si>
    <t>AX14484</t>
  </si>
  <si>
    <t>AX14486</t>
  </si>
  <si>
    <t>AX14496</t>
  </si>
  <si>
    <t>AX14499</t>
  </si>
  <si>
    <t>AX14503</t>
  </si>
  <si>
    <t>AX14505</t>
  </si>
  <si>
    <t>AX14510</t>
  </si>
  <si>
    <t>AX14511</t>
  </si>
  <si>
    <t>AX14517</t>
  </si>
  <si>
    <t>AX14518</t>
  </si>
  <si>
    <t>AX14523</t>
  </si>
  <si>
    <t>AX14525</t>
  </si>
  <si>
    <t>AX14534</t>
  </si>
  <si>
    <t>AX14535</t>
  </si>
  <si>
    <t>AX14543</t>
  </si>
  <si>
    <t>AX14550</t>
  </si>
  <si>
    <t>AX14554</t>
  </si>
  <si>
    <t>AX14558</t>
  </si>
  <si>
    <t>AX14560</t>
  </si>
  <si>
    <t>AX14564</t>
  </si>
  <si>
    <t>AX14565</t>
  </si>
  <si>
    <t>AX14568</t>
  </si>
  <si>
    <t>AX14570</t>
  </si>
  <si>
    <t>AX14577</t>
  </si>
  <si>
    <t>AX14578</t>
  </si>
  <si>
    <t>AX14583</t>
  </si>
  <si>
    <t>AX14585</t>
  </si>
  <si>
    <t>AX14586</t>
  </si>
  <si>
    <t>AX14593</t>
  </si>
  <si>
    <t>AX14597</t>
  </si>
  <si>
    <t>AX14598</t>
  </si>
  <si>
    <t>AX14603</t>
  </si>
  <si>
    <t>AX14608</t>
  </si>
  <si>
    <t>AX14611</t>
  </si>
  <si>
    <t>AX14612</t>
  </si>
  <si>
    <t>AX14613</t>
  </si>
  <si>
    <t>AX14614</t>
  </si>
  <si>
    <t>AX14615</t>
  </si>
  <si>
    <t>AX14619</t>
  </si>
  <si>
    <t>AX14623</t>
  </si>
  <si>
    <t>AX14624</t>
  </si>
  <si>
    <t>AX14626</t>
  </si>
  <si>
    <t>AX14632</t>
  </si>
  <si>
    <t>AX14634</t>
  </si>
  <si>
    <t>AX14640</t>
  </si>
  <si>
    <t>AX14643</t>
  </si>
  <si>
    <t>AX14647</t>
  </si>
  <si>
    <t>AX14650</t>
  </si>
  <si>
    <t>AX14653</t>
  </si>
  <si>
    <t>AX14654</t>
  </si>
  <si>
    <t>AX14656</t>
  </si>
  <si>
    <t>AX14658</t>
  </si>
  <si>
    <t>AX14659</t>
  </si>
  <si>
    <t>AX14663</t>
  </si>
  <si>
    <t>AX14672</t>
  </si>
  <si>
    <t>AX14673</t>
  </si>
  <si>
    <t>AX14674</t>
  </si>
  <si>
    <t>AX14675</t>
  </si>
  <si>
    <t>AX14680</t>
  </si>
  <si>
    <t>AX14681</t>
  </si>
  <si>
    <t>AX14683</t>
  </si>
  <si>
    <t>AX14685</t>
  </si>
  <si>
    <t>AX14687</t>
  </si>
  <si>
    <t>AX14689</t>
  </si>
  <si>
    <t>AX14693</t>
  </si>
  <si>
    <t>AX14695</t>
  </si>
  <si>
    <t>AX14701</t>
  </si>
  <si>
    <t>AX14704</t>
  </si>
  <si>
    <t>AX14707</t>
  </si>
  <si>
    <t>AX14710</t>
  </si>
  <si>
    <t>AX14712</t>
  </si>
  <si>
    <t>AX14719</t>
  </si>
  <si>
    <t>AX14720</t>
  </si>
  <si>
    <t>AX14722</t>
  </si>
  <si>
    <t>AX14725</t>
  </si>
  <si>
    <t>AX14728</t>
  </si>
  <si>
    <t>AX14732</t>
  </si>
  <si>
    <t>AX14738</t>
  </si>
  <si>
    <t>AX14742</t>
  </si>
  <si>
    <t>AX14745</t>
  </si>
  <si>
    <t>AX14746</t>
  </si>
  <si>
    <t>AX14747</t>
  </si>
  <si>
    <t>AX14755</t>
  </si>
  <si>
    <t>AX14757</t>
  </si>
  <si>
    <t>AX14759</t>
  </si>
  <si>
    <t>AX14761</t>
  </si>
  <si>
    <t>AX14768</t>
  </si>
  <si>
    <t>AX14769</t>
  </si>
  <si>
    <t>AX14776</t>
  </si>
  <si>
    <t>AX14777</t>
  </si>
  <si>
    <t>AX14784</t>
  </si>
  <si>
    <t>AX14789</t>
  </si>
  <si>
    <t>AX14791</t>
  </si>
  <si>
    <t>AX14792</t>
  </si>
  <si>
    <t>AX14797</t>
  </si>
  <si>
    <t>AX14804</t>
  </si>
  <si>
    <t>AX14810</t>
  </si>
  <si>
    <t>AX14816</t>
  </si>
  <si>
    <t>AX14818</t>
  </si>
  <si>
    <t>AX14820</t>
  </si>
  <si>
    <t>AX14824</t>
  </si>
  <si>
    <t>AX14825</t>
  </si>
  <si>
    <t>AX14827</t>
  </si>
  <si>
    <t>AX14828</t>
  </si>
  <si>
    <t>AX14833</t>
  </si>
  <si>
    <t>AX14836</t>
  </si>
  <si>
    <t>AX14838</t>
  </si>
  <si>
    <t>AX14839</t>
  </si>
  <si>
    <t>AX14840</t>
  </si>
  <si>
    <t>AX14844</t>
  </si>
  <si>
    <t>AX14846</t>
  </si>
  <si>
    <t>AX14847</t>
  </si>
  <si>
    <t>AX14850</t>
  </si>
  <si>
    <t>AX14854</t>
  </si>
  <si>
    <t>AX14855</t>
  </si>
  <si>
    <t>AX14860</t>
  </si>
  <si>
    <t>AX14863</t>
  </si>
  <si>
    <t>AX14867</t>
  </si>
  <si>
    <t>AX14869</t>
  </si>
  <si>
    <t>AX14870</t>
  </si>
  <si>
    <t>AX14873</t>
  </si>
  <si>
    <t>AX14876</t>
  </si>
  <si>
    <t>AX14879</t>
  </si>
  <si>
    <t>AX14880</t>
  </si>
  <si>
    <t>AX14881</t>
  </si>
  <si>
    <t>AX14885</t>
  </si>
  <si>
    <t>AX14886</t>
  </si>
  <si>
    <t>AX14887</t>
  </si>
  <si>
    <t>AX14894</t>
  </si>
  <si>
    <t>AX14896</t>
  </si>
  <si>
    <t>AX14905</t>
  </si>
  <si>
    <t>AX14907</t>
  </si>
  <si>
    <t>AX14910</t>
  </si>
  <si>
    <t>AX14916</t>
  </si>
  <si>
    <t>AX14917</t>
  </si>
  <si>
    <t>AX14922</t>
  </si>
  <si>
    <t>AX14926</t>
  </si>
  <si>
    <t>AX14932</t>
  </si>
  <si>
    <t>AX14935</t>
  </si>
  <si>
    <t>AX14936</t>
  </si>
  <si>
    <t>AX14938</t>
  </si>
  <si>
    <t>AX14942</t>
  </si>
  <si>
    <t>AX14943</t>
  </si>
  <si>
    <t>AX14944</t>
  </si>
  <si>
    <t>AX14947</t>
  </si>
  <si>
    <t>AX14951</t>
  </si>
  <si>
    <t>AX14954</t>
  </si>
  <si>
    <t>AX14955</t>
  </si>
  <si>
    <t>AX14957</t>
  </si>
  <si>
    <t>AX14958</t>
  </si>
  <si>
    <t>AX14960</t>
  </si>
  <si>
    <t>AX14961</t>
  </si>
  <si>
    <t>AX14962</t>
  </si>
  <si>
    <t>AX14964</t>
  </si>
  <si>
    <t>AX14965</t>
  </si>
  <si>
    <t>AX14968</t>
  </si>
  <si>
    <t>AX14971</t>
  </si>
  <si>
    <t>AX14973</t>
  </si>
  <si>
    <t>AX14975</t>
  </si>
  <si>
    <t>AX14978</t>
  </si>
  <si>
    <t>AX14979</t>
  </si>
  <si>
    <t>AX14991</t>
  </si>
  <si>
    <t>AX14995</t>
  </si>
  <si>
    <t>AX14996</t>
  </si>
  <si>
    <t>AX15001</t>
  </si>
  <si>
    <t>AX15002</t>
  </si>
  <si>
    <t>AX15009</t>
  </si>
  <si>
    <t>AX15012</t>
  </si>
  <si>
    <t>AX15020</t>
  </si>
  <si>
    <t>AX15026</t>
  </si>
  <si>
    <t>AX15030</t>
  </si>
  <si>
    <t>AX15032</t>
  </si>
  <si>
    <t>AX15038</t>
  </si>
  <si>
    <t>AX15039</t>
  </si>
  <si>
    <t>AX15041</t>
  </si>
  <si>
    <t>AX15043</t>
  </si>
  <si>
    <t>AX15048</t>
  </si>
  <si>
    <t>AX15050</t>
  </si>
  <si>
    <t>AX15056</t>
  </si>
  <si>
    <t>AX15057</t>
  </si>
  <si>
    <t>AX15063</t>
  </si>
  <si>
    <t>AX15065</t>
  </si>
  <si>
    <t>AX15066</t>
  </si>
  <si>
    <t>AX15067</t>
  </si>
  <si>
    <t>AX15072</t>
  </si>
  <si>
    <t>AX15073</t>
  </si>
  <si>
    <t>AX15074</t>
  </si>
  <si>
    <t>AX15075</t>
  </si>
  <si>
    <t>AX15076</t>
  </si>
  <si>
    <t>AX15077</t>
  </si>
  <si>
    <t>AX15087</t>
  </si>
  <si>
    <t>AX15089</t>
  </si>
  <si>
    <t>AX15092</t>
  </si>
  <si>
    <t>AX15096</t>
  </si>
  <si>
    <t>AX15099</t>
  </si>
  <si>
    <t>AX15103</t>
  </si>
  <si>
    <t>AX15109</t>
  </si>
  <si>
    <t>AX15114</t>
  </si>
  <si>
    <t>AX15116</t>
  </si>
  <si>
    <t>AX15117</t>
  </si>
  <si>
    <t>AX15118</t>
  </si>
  <si>
    <t>AX15122</t>
  </si>
  <si>
    <t>AX15124</t>
  </si>
  <si>
    <t>AX15127</t>
  </si>
  <si>
    <t>AX15128</t>
  </si>
  <si>
    <t>AX15130</t>
  </si>
  <si>
    <t>AX15139</t>
  </si>
  <si>
    <t>AX15148</t>
  </si>
  <si>
    <t>AX15153</t>
  </si>
  <si>
    <t>AX15154</t>
  </si>
  <si>
    <t>AX15156</t>
  </si>
  <si>
    <t>AX15157</t>
  </si>
  <si>
    <t>AX15161</t>
  </si>
  <si>
    <t>AX15162</t>
  </si>
  <si>
    <t>AX15163</t>
  </si>
  <si>
    <t>AX15164</t>
  </si>
  <si>
    <t>AX15169</t>
  </si>
  <si>
    <t>AX15171</t>
  </si>
  <si>
    <t>AX15176</t>
  </si>
  <si>
    <t>AX15178</t>
  </si>
  <si>
    <t>AX15180</t>
  </si>
  <si>
    <t>AX15181</t>
  </si>
  <si>
    <t>AX15183</t>
  </si>
  <si>
    <t>AX15187</t>
  </si>
  <si>
    <t>AX15189</t>
  </si>
  <si>
    <t>AX15191</t>
  </si>
  <si>
    <t>AX15193</t>
  </si>
  <si>
    <t>AX15199</t>
  </si>
  <si>
    <t>AX15200</t>
  </si>
  <si>
    <t>AX15203</t>
  </si>
  <si>
    <t>AX15204</t>
  </si>
  <si>
    <t>AX15206</t>
  </si>
  <si>
    <t>AX15208</t>
  </si>
  <si>
    <t>AX15210</t>
  </si>
  <si>
    <t>AX15211</t>
  </si>
  <si>
    <t>AX15213</t>
  </si>
  <si>
    <t>AX15219</t>
  </si>
  <si>
    <t>AX15221</t>
  </si>
  <si>
    <t>AX15228</t>
  </si>
  <si>
    <t>AX15232</t>
  </si>
  <si>
    <t>AX15234</t>
  </si>
  <si>
    <t>AX15235</t>
  </si>
  <si>
    <t>AX15240</t>
  </si>
  <si>
    <t>AX15243</t>
  </si>
  <si>
    <t>AX15244</t>
  </si>
  <si>
    <t>AX15246</t>
  </si>
  <si>
    <t>AX15249</t>
  </si>
  <si>
    <t>AX15251</t>
  </si>
  <si>
    <t>AX15255</t>
  </si>
  <si>
    <t>AX15256</t>
  </si>
  <si>
    <t>AX15258</t>
  </si>
  <si>
    <t>AX15262</t>
  </si>
  <si>
    <t>AX15264</t>
  </si>
  <si>
    <t>AX15266</t>
  </si>
  <si>
    <t>AX15267</t>
  </si>
  <si>
    <t>AX15269</t>
  </si>
  <si>
    <t>AX15273</t>
  </si>
  <si>
    <t>AX15276</t>
  </si>
  <si>
    <t>AX15280</t>
  </si>
  <si>
    <t>AX15281</t>
  </si>
  <si>
    <t>AX15284</t>
  </si>
  <si>
    <t>AX15286</t>
  </si>
  <si>
    <t>AX15287</t>
  </si>
  <si>
    <t>AX15288</t>
  </si>
  <si>
    <t>AX15289</t>
  </si>
  <si>
    <t>AX15290</t>
  </si>
  <si>
    <t>AX15294</t>
  </si>
  <si>
    <t>AX15296</t>
  </si>
  <si>
    <t>AX15302</t>
  </si>
  <si>
    <t>AX15303</t>
  </si>
  <si>
    <t>AX15308</t>
  </si>
  <si>
    <t>AX15316</t>
  </si>
  <si>
    <t>AX15318</t>
  </si>
  <si>
    <t>AX15321</t>
  </si>
  <si>
    <t>AX15324</t>
  </si>
  <si>
    <t>AX15325</t>
  </si>
  <si>
    <t>AX15326</t>
  </si>
  <si>
    <t>AX15327</t>
  </si>
  <si>
    <t>AX15328</t>
  </si>
  <si>
    <t>AX15330</t>
  </si>
  <si>
    <t>AX15335</t>
  </si>
  <si>
    <t>AX15342</t>
  </si>
  <si>
    <t>AX15347</t>
  </si>
  <si>
    <t>AX15350</t>
  </si>
  <si>
    <t>AX15352</t>
  </si>
  <si>
    <t>AX15353</t>
  </si>
  <si>
    <t>AX15358</t>
  </si>
  <si>
    <t>AX15360</t>
  </si>
  <si>
    <t>AX15361</t>
  </si>
  <si>
    <t>AX15363</t>
  </si>
  <si>
    <t>AX15367</t>
  </si>
  <si>
    <t>AX15369</t>
  </si>
  <si>
    <t>AX15373</t>
  </si>
  <si>
    <t>AX15374</t>
  </si>
  <si>
    <t>AX15377</t>
  </si>
  <si>
    <t>AX15387</t>
  </si>
  <si>
    <t>AX15388</t>
  </si>
  <si>
    <t>AX15392</t>
  </si>
  <si>
    <t>AX15393</t>
  </si>
  <si>
    <t>AX15394</t>
  </si>
  <si>
    <t>AX15400</t>
  </si>
  <si>
    <t>AX15407</t>
  </si>
  <si>
    <t>AX15408</t>
  </si>
  <si>
    <t>AX15410</t>
  </si>
  <si>
    <t>AX15413</t>
  </si>
  <si>
    <t>AX15414</t>
  </si>
  <si>
    <t>AX15418</t>
  </si>
  <si>
    <t>AX15419</t>
  </si>
  <si>
    <t>AX15420</t>
  </si>
  <si>
    <t>AX15421</t>
  </si>
  <si>
    <t>AX15424</t>
  </si>
  <si>
    <t>AX15427</t>
  </si>
  <si>
    <t>AX15428</t>
  </si>
  <si>
    <t>AX15433</t>
  </si>
  <si>
    <t>AX15442</t>
  </si>
  <si>
    <t>AX15445</t>
  </si>
  <si>
    <t>AX15449</t>
  </si>
  <si>
    <t>AX15455</t>
  </si>
  <si>
    <t>AX15458</t>
  </si>
  <si>
    <t>AX15460</t>
  </si>
  <si>
    <t>AX15466</t>
  </si>
  <si>
    <t>AX15469</t>
  </si>
  <si>
    <t>AX15470</t>
  </si>
  <si>
    <t>AX15471</t>
  </si>
  <si>
    <t>AX15475</t>
  </si>
  <si>
    <t>AX15478</t>
  </si>
  <si>
    <t>AX15479</t>
  </si>
  <si>
    <t>AX15480</t>
  </si>
  <si>
    <t>AX15482</t>
  </si>
  <si>
    <t>AX15485</t>
  </si>
  <si>
    <t>AX15487</t>
  </si>
  <si>
    <t>AX15491</t>
  </si>
  <si>
    <t>AX15493</t>
  </si>
  <si>
    <t>AX15494</t>
  </si>
  <si>
    <t>AX15498</t>
  </si>
  <si>
    <t>AX15500</t>
  </si>
  <si>
    <t>AX15502</t>
  </si>
  <si>
    <t>AX15503</t>
  </si>
  <si>
    <t>AX15504</t>
  </si>
  <si>
    <t>AX15505</t>
  </si>
  <si>
    <t>AX15521</t>
  </si>
  <si>
    <t>AX15523</t>
  </si>
  <si>
    <t>AX15535</t>
  </si>
  <si>
    <t>AX15544</t>
  </si>
  <si>
    <t>AX15549</t>
  </si>
  <si>
    <t>AX15552</t>
  </si>
  <si>
    <t>AX15553</t>
  </si>
  <si>
    <t>AX15555</t>
  </si>
  <si>
    <t>AX15558</t>
  </si>
  <si>
    <t>AX15559</t>
  </si>
  <si>
    <t>AX15564</t>
  </si>
  <si>
    <t>AX15566</t>
  </si>
  <si>
    <t>AX15571</t>
  </si>
  <si>
    <t>AX15572</t>
  </si>
  <si>
    <t>AX15573</t>
  </si>
  <si>
    <t>AX15574</t>
  </si>
  <si>
    <t>AX15576</t>
  </si>
  <si>
    <t>AX15577</t>
  </si>
  <si>
    <t>AX15578</t>
  </si>
  <si>
    <t>AX15580</t>
  </si>
  <si>
    <t>AX15582</t>
  </si>
  <si>
    <t>AX15584</t>
  </si>
  <si>
    <t>AX15587</t>
  </si>
  <si>
    <t>AX15588</t>
  </si>
  <si>
    <t>AX15601</t>
  </si>
  <si>
    <t>AX15610</t>
  </si>
  <si>
    <t>AX15611</t>
  </si>
  <si>
    <t>AX15615</t>
  </si>
  <si>
    <t>AX15616</t>
  </si>
  <si>
    <t>AX15621</t>
  </si>
  <si>
    <t>AX15627</t>
  </si>
  <si>
    <t>AX15629</t>
  </si>
  <si>
    <t>AX15630</t>
  </si>
  <si>
    <t>AX15637</t>
  </si>
  <si>
    <t>AX15641</t>
  </si>
  <si>
    <t>AX15643</t>
  </si>
  <si>
    <t>AX15645</t>
  </si>
  <si>
    <t>AX15646</t>
  </si>
  <si>
    <t>AX15649</t>
  </si>
  <si>
    <t>AX15651</t>
  </si>
  <si>
    <t>AX15653</t>
  </si>
  <si>
    <t>AX15657</t>
  </si>
  <si>
    <t>AX15658</t>
  </si>
  <si>
    <t>AX15668</t>
  </si>
  <si>
    <t>AX15671</t>
  </si>
  <si>
    <t>AX15675</t>
  </si>
  <si>
    <t>AX15677</t>
  </si>
  <si>
    <t>AX15678</t>
  </si>
  <si>
    <t>AX15679</t>
  </si>
  <si>
    <t>AX15682</t>
  </si>
  <si>
    <t>AX15684</t>
  </si>
  <si>
    <t>AX15685</t>
  </si>
  <si>
    <t>AX15687</t>
  </si>
  <si>
    <t>AX15688</t>
  </si>
  <si>
    <t>AX15690</t>
  </si>
  <si>
    <t>AX15691</t>
  </si>
  <si>
    <t>AX15692</t>
  </si>
  <si>
    <t>AX15693</t>
  </si>
  <si>
    <t>AX15694</t>
  </si>
  <si>
    <t>AX15696</t>
  </si>
  <si>
    <t>AX15705</t>
  </si>
  <si>
    <t>AX15706</t>
  </si>
  <si>
    <t>AX15709</t>
  </si>
  <si>
    <t>AX15710</t>
  </si>
  <si>
    <t>AX15718</t>
  </si>
  <si>
    <t>AX15720</t>
  </si>
  <si>
    <t>AX15721</t>
  </si>
  <si>
    <t>AX15723</t>
  </si>
  <si>
    <t>AX15724</t>
  </si>
  <si>
    <t>AX15725</t>
  </si>
  <si>
    <t>AX15729</t>
  </si>
  <si>
    <t>AX15732</t>
  </si>
  <si>
    <t>AX15734</t>
  </si>
  <si>
    <t>AX15736</t>
  </si>
  <si>
    <t>AX15744</t>
  </si>
  <si>
    <t>AX15745</t>
  </si>
  <si>
    <t>AX15749</t>
  </si>
  <si>
    <t>AX15750</t>
  </si>
  <si>
    <t>AX15753</t>
  </si>
  <si>
    <t>AX15758</t>
  </si>
  <si>
    <t>AX15760</t>
  </si>
  <si>
    <t>AX15767</t>
  </si>
  <si>
    <t>AX15768</t>
  </si>
  <si>
    <t>AX15770</t>
  </si>
  <si>
    <t>AX15774</t>
  </si>
  <si>
    <t>AX15776</t>
  </si>
  <si>
    <t>AX15781</t>
  </si>
  <si>
    <t>AX15783</t>
  </si>
  <si>
    <t>AX15784</t>
  </si>
  <si>
    <t>AX15786</t>
  </si>
  <si>
    <t>AX15788</t>
  </si>
  <si>
    <t>AX15791</t>
  </si>
  <si>
    <t>AX15799</t>
  </si>
  <si>
    <t>AX15804</t>
  </si>
  <si>
    <t>AX15805</t>
  </si>
  <si>
    <t>AX15809</t>
  </si>
  <si>
    <t>AX15812</t>
  </si>
  <si>
    <t>AX15816</t>
  </si>
  <si>
    <t>AX15823</t>
  </si>
  <si>
    <t>AX15826</t>
  </si>
  <si>
    <t>AX15828</t>
  </si>
  <si>
    <t>AX15829</t>
  </si>
  <si>
    <t>AX15833</t>
  </si>
  <si>
    <t>AX15834</t>
  </si>
  <si>
    <t>AX15836</t>
  </si>
  <si>
    <t>AX15843</t>
  </si>
  <si>
    <t>AX15849</t>
  </si>
  <si>
    <t>AX15854</t>
  </si>
  <si>
    <t>AX15856</t>
  </si>
  <si>
    <t>AX15857</t>
  </si>
  <si>
    <t>AX15859</t>
  </si>
  <si>
    <t>AX15860</t>
  </si>
  <si>
    <t>AX15863</t>
  </si>
  <si>
    <t>AX15865</t>
  </si>
  <si>
    <t>AX15871</t>
  </si>
  <si>
    <t>AX15873</t>
  </si>
  <si>
    <t>AX15875</t>
  </si>
  <si>
    <t>AX15879</t>
  </si>
  <si>
    <t>AX15880</t>
  </si>
  <si>
    <t>AX15881</t>
  </si>
  <si>
    <t>AX15882</t>
  </si>
  <si>
    <t>AX15883</t>
  </si>
  <si>
    <t>AX15891</t>
  </si>
  <si>
    <t>AX15892</t>
  </si>
  <si>
    <t>AX15893</t>
  </si>
  <si>
    <t>AX15897</t>
  </si>
  <si>
    <t>AX15898</t>
  </si>
  <si>
    <t>AX15900</t>
  </si>
  <si>
    <t>AX15902</t>
  </si>
  <si>
    <t>AX15903</t>
  </si>
  <si>
    <t>AX15905</t>
  </si>
  <si>
    <t>AX15908</t>
  </si>
  <si>
    <t>AX15909</t>
  </si>
  <si>
    <t>AX15916</t>
  </si>
  <si>
    <t>AX15922</t>
  </si>
  <si>
    <t>AX15926</t>
  </si>
  <si>
    <t>AX15930</t>
  </si>
  <si>
    <t>AX15932</t>
  </si>
  <si>
    <t>AX15936</t>
  </si>
  <si>
    <t>AX15940</t>
  </si>
  <si>
    <t>AX15946</t>
  </si>
  <si>
    <t>AX15948</t>
  </si>
  <si>
    <t>AX15952</t>
  </si>
  <si>
    <t>AX15953</t>
  </si>
  <si>
    <t>AX15967</t>
  </si>
  <si>
    <t>AX15970</t>
  </si>
  <si>
    <t>AX15973</t>
  </si>
  <si>
    <t>AX15975</t>
  </si>
  <si>
    <t>AX15977</t>
  </si>
  <si>
    <t>AX15981</t>
  </si>
  <si>
    <t>AX15982</t>
  </si>
  <si>
    <t>AX15991</t>
  </si>
  <si>
    <t>AX15993</t>
  </si>
  <si>
    <t>AX15997</t>
  </si>
  <si>
    <t>AX16000</t>
  </si>
  <si>
    <t>AX16002</t>
  </si>
  <si>
    <t>AX16004</t>
  </si>
  <si>
    <t>AX16009</t>
  </si>
  <si>
    <t>AX16017</t>
  </si>
  <si>
    <t>AX16023</t>
  </si>
  <si>
    <t>AX16026</t>
  </si>
  <si>
    <t>AX16028</t>
  </si>
  <si>
    <t>AX16034</t>
  </si>
  <si>
    <t>AX16037</t>
  </si>
  <si>
    <t>AX16038</t>
  </si>
  <si>
    <t>AX16039</t>
  </si>
  <si>
    <t>AX16041</t>
  </si>
  <si>
    <t>AX16042</t>
  </si>
  <si>
    <t>AX16043</t>
  </si>
  <si>
    <t>AX16044</t>
  </si>
  <si>
    <t>AX16046</t>
  </si>
  <si>
    <t>AX16047</t>
  </si>
  <si>
    <t>AX16048</t>
  </si>
  <si>
    <t>AX16050</t>
  </si>
  <si>
    <t>AX16054</t>
  </si>
  <si>
    <t>AX16059</t>
  </si>
  <si>
    <t>AX16060</t>
  </si>
  <si>
    <t>AX16065</t>
  </si>
  <si>
    <t>AX16069</t>
  </si>
  <si>
    <t>AX16072</t>
  </si>
  <si>
    <t>AX16073</t>
  </si>
  <si>
    <t>AX16075</t>
  </si>
  <si>
    <t>AX16077</t>
  </si>
  <si>
    <t>AX16081</t>
  </si>
  <si>
    <t>AX16087</t>
  </si>
  <si>
    <t>AX16091</t>
  </si>
  <si>
    <t>AX16097</t>
  </si>
  <si>
    <t>AX16102</t>
  </si>
  <si>
    <t>AX16104</t>
  </si>
  <si>
    <t>AX16112</t>
  </si>
  <si>
    <t>AX16113</t>
  </si>
  <si>
    <t>AX16122</t>
  </si>
  <si>
    <t>AX16126</t>
  </si>
  <si>
    <t>AX16128</t>
  </si>
  <si>
    <t>AX16133</t>
  </si>
  <si>
    <t>AX16150</t>
  </si>
  <si>
    <t>AX16152</t>
  </si>
  <si>
    <t>AX16153</t>
  </si>
  <si>
    <t>AX16157</t>
  </si>
  <si>
    <t>AX16159</t>
  </si>
  <si>
    <t>AX16162</t>
  </si>
  <si>
    <t>AX16173</t>
  </si>
  <si>
    <t>AX16176</t>
  </si>
  <si>
    <t>AX16179</t>
  </si>
  <si>
    <t>AX16181</t>
  </si>
  <si>
    <t>AX16183</t>
  </si>
  <si>
    <t>AX16184</t>
  </si>
  <si>
    <t>AX16188</t>
  </si>
  <si>
    <t>AX16190</t>
  </si>
  <si>
    <t>AX16196</t>
  </si>
  <si>
    <t>AX16198</t>
  </si>
  <si>
    <t>AX16201</t>
  </si>
  <si>
    <t>AX16202</t>
  </si>
  <si>
    <t>AX16204</t>
  </si>
  <si>
    <t>AX16208</t>
  </si>
  <si>
    <t>AX16209</t>
  </si>
  <si>
    <t>AX16212</t>
  </si>
  <si>
    <t>AX16215</t>
  </si>
  <si>
    <t>AX16216</t>
  </si>
  <si>
    <t>AX16217</t>
  </si>
  <si>
    <t>AX16220</t>
  </si>
  <si>
    <t>AX16222</t>
  </si>
  <si>
    <t>AX16225</t>
  </si>
  <si>
    <t>AX16228</t>
  </si>
  <si>
    <t>AX16229</t>
  </si>
  <si>
    <t>AX16230</t>
  </si>
  <si>
    <t>AX16233</t>
  </si>
  <si>
    <t>AX16242</t>
  </si>
  <si>
    <t>AX16243</t>
  </si>
  <si>
    <t>AX16246</t>
  </si>
  <si>
    <t>AX16249</t>
  </si>
  <si>
    <t>AX16251</t>
  </si>
  <si>
    <t>AX16252</t>
  </si>
  <si>
    <t>AX16265</t>
  </si>
  <si>
    <t>AX16267</t>
  </si>
  <si>
    <t>AX16273</t>
  </si>
  <si>
    <t>AX16275</t>
  </si>
  <si>
    <t>AX16276</t>
  </si>
  <si>
    <t>AX16282</t>
  </si>
  <si>
    <t>AX16289</t>
  </si>
  <si>
    <t>AX16294</t>
  </si>
  <si>
    <t>AX16296</t>
  </si>
  <si>
    <t>AX16303</t>
  </si>
  <si>
    <t>AX16316</t>
  </si>
  <si>
    <t>AX16320</t>
  </si>
  <si>
    <t>AX16322</t>
  </si>
  <si>
    <t>AX16323</t>
  </si>
  <si>
    <t>AX16325</t>
  </si>
  <si>
    <t>AX16329</t>
  </si>
  <si>
    <t>AX16331</t>
  </si>
  <si>
    <t>AX16334</t>
  </si>
  <si>
    <t>AX16335</t>
  </si>
  <si>
    <t>AX16346</t>
  </si>
  <si>
    <t>AX16351</t>
  </si>
  <si>
    <t>AX16352</t>
  </si>
  <si>
    <t>AX16358</t>
  </si>
  <si>
    <t>AX16359</t>
  </si>
  <si>
    <t>AX16360</t>
  </si>
  <si>
    <t>AX16363</t>
  </si>
  <si>
    <t>AX16370</t>
  </si>
  <si>
    <t>AX16372</t>
  </si>
  <si>
    <t>AX16373</t>
  </si>
  <si>
    <t>AX16375</t>
  </si>
  <si>
    <t>AX16376</t>
  </si>
  <si>
    <t>AX16377</t>
  </si>
  <si>
    <t>AX16383</t>
  </si>
  <si>
    <t>AX16386</t>
  </si>
  <si>
    <t>AX16390</t>
  </si>
  <si>
    <t>AX16391</t>
  </si>
  <si>
    <t>AX16392</t>
  </si>
  <si>
    <t>AX16402</t>
  </si>
  <si>
    <t>AX16403</t>
  </si>
  <si>
    <t>AX16409</t>
  </si>
  <si>
    <t>AX16415</t>
  </si>
  <si>
    <t>AX16423</t>
  </si>
  <si>
    <t>AX16426</t>
  </si>
  <si>
    <t>AX16429</t>
  </si>
  <si>
    <t>AX16430</t>
  </si>
  <si>
    <t>AX16431</t>
  </si>
  <si>
    <t>AX16433</t>
  </si>
  <si>
    <t>AX16434</t>
  </si>
  <si>
    <t>AX16442</t>
  </si>
  <si>
    <t>AX16443</t>
  </si>
  <si>
    <t>AX16444</t>
  </si>
  <si>
    <t>AX16447</t>
  </si>
  <si>
    <t>AX16451</t>
  </si>
  <si>
    <t>AX16454</t>
  </si>
  <si>
    <t>AX16455</t>
  </si>
  <si>
    <t>AX16456</t>
  </si>
  <si>
    <t>AX16462</t>
  </si>
  <si>
    <t>AX16470</t>
  </si>
  <si>
    <t>AX16472</t>
  </si>
  <si>
    <t>AX16474</t>
  </si>
  <si>
    <t>AX16475</t>
  </si>
  <si>
    <t>AX16476</t>
  </si>
  <si>
    <t>AX16477</t>
  </si>
  <si>
    <t>AX16481</t>
  </si>
  <si>
    <t>AX16488</t>
  </si>
  <si>
    <t>AX16490</t>
  </si>
  <si>
    <t>AX16491</t>
  </si>
  <si>
    <t>AX16492</t>
  </si>
  <si>
    <t>AX16495</t>
  </si>
  <si>
    <t>AX16496</t>
  </si>
  <si>
    <t>AX16501</t>
  </si>
  <si>
    <t>AX16502</t>
  </si>
  <si>
    <t>AX16504</t>
  </si>
  <si>
    <t>AX16507</t>
  </si>
  <si>
    <t>AX16510</t>
  </si>
  <si>
    <t>AX16513</t>
  </si>
  <si>
    <t>AX16516</t>
  </si>
  <si>
    <t>AX16519</t>
  </si>
  <si>
    <t>AX16521</t>
  </si>
  <si>
    <t>AX16523</t>
  </si>
  <si>
    <t>AX16526</t>
  </si>
  <si>
    <t>AX16527</t>
  </si>
  <si>
    <t>AX16529</t>
  </si>
  <si>
    <t>AX16531</t>
  </si>
  <si>
    <t>AX16535</t>
  </si>
  <si>
    <t>AX16536</t>
  </si>
  <si>
    <t>AX16537</t>
  </si>
  <si>
    <t>AX16539</t>
  </si>
  <si>
    <t>AX16541</t>
  </si>
  <si>
    <t>AX16544</t>
  </si>
  <si>
    <t>AX16545</t>
  </si>
  <si>
    <t>AX16547</t>
  </si>
  <si>
    <t>AX16548</t>
  </si>
  <si>
    <t>AX16551</t>
  </si>
  <si>
    <t>AX16555</t>
  </si>
  <si>
    <t>AX16556</t>
  </si>
  <si>
    <t>AX16558</t>
  </si>
  <si>
    <t>AX16560</t>
  </si>
  <si>
    <t>AX16561</t>
  </si>
  <si>
    <t>AX16562</t>
  </si>
  <si>
    <t>AX16566</t>
  </si>
  <si>
    <t>AX16569</t>
  </si>
  <si>
    <t>AX16570</t>
  </si>
  <si>
    <t>AX16571</t>
  </si>
  <si>
    <t>AX16575</t>
  </si>
  <si>
    <t>AX16579</t>
  </si>
  <si>
    <t>AX16583</t>
  </si>
  <si>
    <t>AX16585</t>
  </si>
  <si>
    <t>AX16587</t>
  </si>
  <si>
    <t>AX16588</t>
  </si>
  <si>
    <t>AX16589</t>
  </si>
  <si>
    <t>AX16590</t>
  </si>
  <si>
    <t>AX16595</t>
  </si>
  <si>
    <t>AX16608</t>
  </si>
  <si>
    <t>AX16618</t>
  </si>
  <si>
    <t>AX16622</t>
  </si>
  <si>
    <t>AX16623</t>
  </si>
  <si>
    <t>AX16624</t>
  </si>
  <si>
    <t>AX16626</t>
  </si>
  <si>
    <t>AX16627</t>
  </si>
  <si>
    <t>AX16629</t>
  </si>
  <si>
    <t>AX16634</t>
  </si>
  <si>
    <t>AX16640</t>
  </si>
  <si>
    <t>AX16641</t>
  </si>
  <si>
    <t>AX16645</t>
  </si>
  <si>
    <t>AX16651</t>
  </si>
  <si>
    <t>AX16654</t>
  </si>
  <si>
    <t>AX16657</t>
  </si>
  <si>
    <t>AX16661</t>
  </si>
  <si>
    <t>AX16667</t>
  </si>
  <si>
    <t>AX16671</t>
  </si>
  <si>
    <t>AX16675</t>
  </si>
  <si>
    <t>AX16679</t>
  </si>
  <si>
    <t>AX16681</t>
  </si>
  <si>
    <t>AX16684</t>
  </si>
  <si>
    <t>AX16685</t>
  </si>
  <si>
    <t>AX16689</t>
  </si>
  <si>
    <t>AX16691</t>
  </si>
  <si>
    <t>AX16692</t>
  </si>
  <si>
    <t>AX16697</t>
  </si>
  <si>
    <t>AX16702</t>
  </si>
  <si>
    <t>AX16703</t>
  </si>
  <si>
    <t>AX16704</t>
  </si>
  <si>
    <t>AX16707</t>
  </si>
  <si>
    <t>AX16708</t>
  </si>
  <si>
    <t>AX16712</t>
  </si>
  <si>
    <t>AX16713</t>
  </si>
  <si>
    <t>AX16715</t>
  </si>
  <si>
    <t>AX16718</t>
  </si>
  <si>
    <t>AX16721</t>
  </si>
  <si>
    <t>AX16724</t>
  </si>
  <si>
    <t>AX16726</t>
  </si>
  <si>
    <t>AX16727</t>
  </si>
  <si>
    <t>AX16734</t>
  </si>
  <si>
    <t>AX16736</t>
  </si>
  <si>
    <t>AX16737</t>
  </si>
  <si>
    <t>AX16743</t>
  </si>
  <si>
    <t>AX16744</t>
  </si>
  <si>
    <t>AX16747</t>
  </si>
  <si>
    <t>AX16750</t>
  </si>
  <si>
    <t>AX16752</t>
  </si>
  <si>
    <t>AX16753</t>
  </si>
  <si>
    <t>AX16757</t>
  </si>
  <si>
    <t>AX16763</t>
  </si>
  <si>
    <t>AX16764</t>
  </si>
  <si>
    <t>AX16765</t>
  </si>
  <si>
    <t>AX16768</t>
  </si>
  <si>
    <t>AX16770</t>
  </si>
  <si>
    <t>AX16772</t>
  </si>
  <si>
    <t>AX16775</t>
  </si>
  <si>
    <t>AX16778</t>
  </si>
  <si>
    <t>AX16781</t>
  </si>
  <si>
    <t>AX16783</t>
  </si>
  <si>
    <t>AX16786</t>
  </si>
  <si>
    <t>AX16790</t>
  </si>
  <si>
    <t>AX16791</t>
  </si>
  <si>
    <t>AX16792</t>
  </si>
  <si>
    <t>AX16796</t>
  </si>
  <si>
    <t>AX16797</t>
  </si>
  <si>
    <t>AX16798</t>
  </si>
  <si>
    <t>AX16800</t>
  </si>
  <si>
    <t>AX16801</t>
  </si>
  <si>
    <t>AX16802</t>
  </si>
  <si>
    <t>AX16803</t>
  </si>
  <si>
    <t>AX16807</t>
  </si>
  <si>
    <t>AX16808</t>
  </si>
  <si>
    <t>AX16812</t>
  </si>
  <si>
    <t>AX16813</t>
  </si>
  <si>
    <t>AX16814</t>
  </si>
  <si>
    <t>AX16816</t>
  </si>
  <si>
    <t>AX16822</t>
  </si>
  <si>
    <t>AX16823</t>
  </si>
  <si>
    <t>AX16828</t>
  </si>
  <si>
    <t>AX16832</t>
  </si>
  <si>
    <t>AX16835</t>
  </si>
  <si>
    <t>AX16839</t>
  </si>
  <si>
    <t>AX16840</t>
  </si>
  <si>
    <t>AX16848</t>
  </si>
  <si>
    <t>AX16856</t>
  </si>
  <si>
    <t>AX16858</t>
  </si>
  <si>
    <t>AX16859</t>
  </si>
  <si>
    <t>AX16861</t>
  </si>
  <si>
    <t>AX16864</t>
  </si>
  <si>
    <t>AX16867</t>
  </si>
  <si>
    <t>AX16868</t>
  </si>
  <si>
    <t>AX16870</t>
  </si>
  <si>
    <t>AX16871</t>
  </si>
  <si>
    <t>AX16874</t>
  </si>
  <si>
    <t>AX16888</t>
  </si>
  <si>
    <t>AX16893</t>
  </si>
  <si>
    <t>AX16896</t>
  </si>
  <si>
    <t>AX16898</t>
  </si>
  <si>
    <t>AX16899</t>
  </si>
  <si>
    <t>AX16900</t>
  </si>
  <si>
    <t>AX16901</t>
  </si>
  <si>
    <t>AX16902</t>
  </si>
  <si>
    <t>AX16908</t>
  </si>
  <si>
    <t>AX16913</t>
  </si>
  <si>
    <t>AX16915</t>
  </si>
  <si>
    <t>AX16916</t>
  </si>
  <si>
    <t>AX16918</t>
  </si>
  <si>
    <t>AX16924</t>
  </si>
  <si>
    <t>AX16925</t>
  </si>
  <si>
    <t>AX16926</t>
  </si>
  <si>
    <t>AX16935</t>
  </si>
  <si>
    <t>AX16940</t>
  </si>
  <si>
    <t>AX16941</t>
  </si>
  <si>
    <t>AX16952</t>
  </si>
  <si>
    <t>AX16957</t>
  </si>
  <si>
    <t>AX16959</t>
  </si>
  <si>
    <t>AX16960</t>
  </si>
  <si>
    <t>AX16962</t>
  </si>
  <si>
    <t>AX16973</t>
  </si>
  <si>
    <t>AX16978</t>
  </si>
  <si>
    <t>AX16979</t>
  </si>
  <si>
    <t>AX16980</t>
  </si>
  <si>
    <t>AX16985</t>
  </si>
  <si>
    <t>AX16987</t>
  </si>
  <si>
    <t>AX16989</t>
  </si>
  <si>
    <t>AX16992</t>
  </si>
  <si>
    <t>AX16997</t>
  </si>
  <si>
    <t>AX16998</t>
  </si>
  <si>
    <t>AX16999</t>
  </si>
  <si>
    <t>AX17000</t>
  </si>
  <si>
    <t>AX17001</t>
  </si>
  <si>
    <t>AX17003</t>
  </si>
  <si>
    <t>AX17006</t>
  </si>
  <si>
    <t>AX17007</t>
  </si>
  <si>
    <t>AX17014</t>
  </si>
  <si>
    <t>AX17016</t>
  </si>
  <si>
    <t>AX17025</t>
  </si>
  <si>
    <t>AX17027</t>
  </si>
  <si>
    <t>AX17028</t>
  </si>
  <si>
    <t>AX17029</t>
  </si>
  <si>
    <t>AX17030</t>
  </si>
  <si>
    <t>AX17031</t>
  </si>
  <si>
    <t>AX17037</t>
  </si>
  <si>
    <t>AX17041</t>
  </si>
  <si>
    <t>AX17042</t>
  </si>
  <si>
    <t>AX17046</t>
  </si>
  <si>
    <t>AX17051</t>
  </si>
  <si>
    <t>AX17053</t>
  </si>
  <si>
    <t>AX17054</t>
  </si>
  <si>
    <t>AX17069</t>
  </si>
  <si>
    <t>AX17074</t>
  </si>
  <si>
    <t>AX17078</t>
  </si>
  <si>
    <t>AX17079</t>
  </si>
  <si>
    <t>AX17087</t>
  </si>
  <si>
    <t>AX17101</t>
  </si>
  <si>
    <t>AX17105</t>
  </si>
  <si>
    <t>AX17107</t>
  </si>
  <si>
    <t>AX17108</t>
  </si>
  <si>
    <t>AX17109</t>
  </si>
  <si>
    <t>AX17111</t>
  </si>
  <si>
    <t>AX17117</t>
  </si>
  <si>
    <t>AX17118</t>
  </si>
  <si>
    <t>AX17123</t>
  </si>
  <si>
    <t>AX17127</t>
  </si>
  <si>
    <t>AX17130</t>
  </si>
  <si>
    <t>AX17135</t>
  </si>
  <si>
    <t>AX17136</t>
  </si>
  <si>
    <t>AX17138</t>
  </si>
  <si>
    <t>AX17139</t>
  </si>
  <si>
    <t>AX17142</t>
  </si>
  <si>
    <t>AX17146</t>
  </si>
  <si>
    <t>AX17147</t>
  </si>
  <si>
    <t>AX17149</t>
  </si>
  <si>
    <t>AX17151</t>
  </si>
  <si>
    <t>AX17158</t>
  </si>
  <si>
    <t>AX17159</t>
  </si>
  <si>
    <t>AX17160</t>
  </si>
  <si>
    <t>AX17161</t>
  </si>
  <si>
    <t>AX17162</t>
  </si>
  <si>
    <t>AX17163</t>
  </si>
  <si>
    <t>AX17168</t>
  </si>
  <si>
    <t>AX17172</t>
  </si>
  <si>
    <t>AX17173</t>
  </si>
  <si>
    <t>AX17178</t>
  </si>
  <si>
    <t>AX17185</t>
  </si>
  <si>
    <t>AX17186</t>
  </si>
  <si>
    <t>AX17188</t>
  </si>
  <si>
    <t>AX17192</t>
  </si>
  <si>
    <t>AX17194</t>
  </si>
  <si>
    <t>AX17195</t>
  </si>
  <si>
    <t>AX17196</t>
  </si>
  <si>
    <t>AX17201</t>
  </si>
  <si>
    <t>AX17204</t>
  </si>
  <si>
    <t>AX17205</t>
  </si>
  <si>
    <t>AX17211</t>
  </si>
  <si>
    <t>AX17212</t>
  </si>
  <si>
    <t>AX17215</t>
  </si>
  <si>
    <t>AX17217</t>
  </si>
  <si>
    <t>AX17222</t>
  </si>
  <si>
    <t>AX17225</t>
  </si>
  <si>
    <t>AX17232</t>
  </si>
  <si>
    <t>AX17236</t>
  </si>
  <si>
    <t>AX17246</t>
  </si>
  <si>
    <t>AX17254</t>
  </si>
  <si>
    <t>AX17255</t>
  </si>
  <si>
    <t>AX17256</t>
  </si>
  <si>
    <t>AX17258</t>
  </si>
  <si>
    <t>AX17259</t>
  </si>
  <si>
    <t>AX17260</t>
  </si>
  <si>
    <t>AX17264</t>
  </si>
  <si>
    <t>AX17267</t>
  </si>
  <si>
    <t>AX17269</t>
  </si>
  <si>
    <t>AX17278</t>
  </si>
  <si>
    <t>AX17280</t>
  </si>
  <si>
    <t>AX17281</t>
  </si>
  <si>
    <t>AX17283</t>
  </si>
  <si>
    <t>AX17284</t>
  </si>
  <si>
    <t>AX17285</t>
  </si>
  <si>
    <t>AX17288</t>
  </si>
  <si>
    <t>AX17289</t>
  </si>
  <si>
    <t>AX17291</t>
  </si>
  <si>
    <t>AX17292</t>
  </si>
  <si>
    <t>AX17293</t>
  </si>
  <si>
    <t>AX17294</t>
  </si>
  <si>
    <t>AX17295</t>
  </si>
  <si>
    <t>AX17297</t>
  </si>
  <si>
    <t>AX17298</t>
  </si>
  <si>
    <t>AX17306</t>
  </si>
  <si>
    <t>AX17307</t>
  </si>
  <si>
    <t>AX17312</t>
  </si>
  <si>
    <t>AX17313</t>
  </si>
  <si>
    <t>AX17317</t>
  </si>
  <si>
    <t>AX17319</t>
  </si>
  <si>
    <t>AX17321</t>
  </si>
  <si>
    <t>AX17322</t>
  </si>
  <si>
    <t>AX17324</t>
  </si>
  <si>
    <t>AX17325</t>
  </si>
  <si>
    <t>AX17327</t>
  </si>
  <si>
    <t>AX17329</t>
  </si>
  <si>
    <t>AX17330</t>
  </si>
  <si>
    <t>AX17332</t>
  </si>
  <si>
    <t>AX17339</t>
  </si>
  <si>
    <t>AX17342</t>
  </si>
  <si>
    <t>AX17343</t>
  </si>
  <si>
    <t>AX17348</t>
  </si>
  <si>
    <t>AX17352</t>
  </si>
  <si>
    <t>AX17354</t>
  </si>
  <si>
    <t>AX17355</t>
  </si>
  <si>
    <t>AX17362</t>
  </si>
  <si>
    <t>AX17365</t>
  </si>
  <si>
    <t>AX17368</t>
  </si>
  <si>
    <t>AX17370</t>
  </si>
  <si>
    <t>AX17373</t>
  </si>
  <si>
    <t>AX17374</t>
  </si>
  <si>
    <t>AX17375</t>
  </si>
  <si>
    <t>AX17376</t>
  </si>
  <si>
    <t>AX17377</t>
  </si>
  <si>
    <t>AX17378</t>
  </si>
  <si>
    <t>AX17382</t>
  </si>
  <si>
    <t>AX17383</t>
  </si>
  <si>
    <t>AX17384</t>
  </si>
  <si>
    <t>AX17385</t>
  </si>
  <si>
    <t>AX17387</t>
  </si>
  <si>
    <t>AX17389</t>
  </si>
  <si>
    <t>AX17392</t>
  </si>
  <si>
    <t>AX17393</t>
  </si>
  <si>
    <t>AX17396</t>
  </si>
  <si>
    <t>AX17400</t>
  </si>
  <si>
    <t>AX17413</t>
  </si>
  <si>
    <t>AX17418</t>
  </si>
  <si>
    <t>AX17423</t>
  </si>
  <si>
    <t>AX17429</t>
  </si>
  <si>
    <t>AX17430</t>
  </si>
  <si>
    <t>AX17431</t>
  </si>
  <si>
    <t>AX17434</t>
  </si>
  <si>
    <t>AX17435</t>
  </si>
  <si>
    <t>AX17436</t>
  </si>
  <si>
    <t>AX17438</t>
  </si>
  <si>
    <t>AX17446</t>
  </si>
  <si>
    <t>AX17454</t>
  </si>
  <si>
    <t>AX17458</t>
  </si>
  <si>
    <t>AX17459</t>
  </si>
  <si>
    <t>AX17460</t>
  </si>
  <si>
    <t>AX17461</t>
  </si>
  <si>
    <t>AX17467</t>
  </si>
  <si>
    <t>AX17470</t>
  </si>
  <si>
    <t>AX17479</t>
  </si>
  <si>
    <t>AX17485</t>
  </si>
  <si>
    <t>AX17489</t>
  </si>
  <si>
    <t>AX17491</t>
  </si>
  <si>
    <t>AX17492</t>
  </si>
  <si>
    <t>AX17496</t>
  </si>
  <si>
    <t>AX17500</t>
  </si>
  <si>
    <t>AX17502</t>
  </si>
  <si>
    <t>AX17503</t>
  </si>
  <si>
    <t>AX17512</t>
  </si>
  <si>
    <t>AX17522</t>
  </si>
  <si>
    <t>AX17528</t>
  </si>
  <si>
    <t>AX17531</t>
  </si>
  <si>
    <t>AX17533</t>
  </si>
  <si>
    <t>AX17535</t>
  </si>
  <si>
    <t>AX17539</t>
  </si>
  <si>
    <t>AX17542</t>
  </si>
  <si>
    <t>AX17551</t>
  </si>
  <si>
    <t>AX17553</t>
  </si>
  <si>
    <t>AX17555</t>
  </si>
  <si>
    <t>AX17557</t>
  </si>
  <si>
    <t>AX17560</t>
  </si>
  <si>
    <t>AX17562</t>
  </si>
  <si>
    <t>AX17564</t>
  </si>
  <si>
    <t>AX17569</t>
  </si>
  <si>
    <t>AX17575</t>
  </si>
  <si>
    <t>AX17580</t>
  </si>
  <si>
    <t>AX17583</t>
  </si>
  <si>
    <t>AX17584</t>
  </si>
  <si>
    <t>AX17588</t>
  </si>
  <si>
    <t>AX17590</t>
  </si>
  <si>
    <t>AX17591</t>
  </si>
  <si>
    <t>AX17595</t>
  </si>
  <si>
    <t>AX17597</t>
  </si>
  <si>
    <t>AX17598</t>
  </si>
  <si>
    <t>AX17600</t>
  </si>
  <si>
    <t>AX17601</t>
  </si>
  <si>
    <t>AX17602</t>
  </si>
  <si>
    <t>AX17603</t>
  </si>
  <si>
    <t>AX17606</t>
  </si>
  <si>
    <t>AX17610</t>
  </si>
  <si>
    <t>AX17612</t>
  </si>
  <si>
    <t>AX17613</t>
  </si>
  <si>
    <t>AX17622</t>
  </si>
  <si>
    <t>AX17627</t>
  </si>
  <si>
    <t>AX17628</t>
  </si>
  <si>
    <t>AX17631</t>
  </si>
  <si>
    <t>AX17633</t>
  </si>
  <si>
    <t>AX17634</t>
  </si>
  <si>
    <t>AX17637</t>
  </si>
  <si>
    <t>AX17638</t>
  </si>
  <si>
    <t>AX17641</t>
  </si>
  <si>
    <t>AX17642</t>
  </si>
  <si>
    <t>AX17645</t>
  </si>
  <si>
    <t>AX17654</t>
  </si>
  <si>
    <t>AX17657</t>
  </si>
  <si>
    <t>AX17665</t>
  </si>
  <si>
    <t>AX17667</t>
  </si>
  <si>
    <t>AX17676</t>
  </si>
  <si>
    <t>AX17680</t>
  </si>
  <si>
    <t>AX17682</t>
  </si>
  <si>
    <t>AX17687</t>
  </si>
  <si>
    <t>AX17689</t>
  </si>
  <si>
    <t>AX17693</t>
  </si>
  <si>
    <t>AX17695</t>
  </si>
  <si>
    <t>AX17699</t>
  </si>
  <si>
    <t>AX17701</t>
  </si>
  <si>
    <t>AX17702</t>
  </si>
  <si>
    <t>AX17707</t>
  </si>
  <si>
    <t>AX17708</t>
  </si>
  <si>
    <t>AX17710</t>
  </si>
  <si>
    <t>AX17711</t>
  </si>
  <si>
    <t>AX17712</t>
  </si>
  <si>
    <t>AX17715</t>
  </si>
  <si>
    <t>AX17716</t>
  </si>
  <si>
    <t>AX17718</t>
  </si>
  <si>
    <t>AX17720</t>
  </si>
  <si>
    <t>AX17721</t>
  </si>
  <si>
    <t>AX17723</t>
  </si>
  <si>
    <t>AX17727</t>
  </si>
  <si>
    <t>AX17731</t>
  </si>
  <si>
    <t>AX17734</t>
  </si>
  <si>
    <t>AX17735</t>
  </si>
  <si>
    <t>AX17736</t>
  </si>
  <si>
    <t>AX17743</t>
  </si>
  <si>
    <t>AX17757</t>
  </si>
  <si>
    <t>AX17773</t>
  </si>
  <si>
    <t>AX17776</t>
  </si>
  <si>
    <t>AX17777</t>
  </si>
  <si>
    <t>AX17779</t>
  </si>
  <si>
    <t>AX17782</t>
  </si>
  <si>
    <t>AX17784</t>
  </si>
  <si>
    <t>AX17785</t>
  </si>
  <si>
    <t>AX17786</t>
  </si>
  <si>
    <t>AX17788</t>
  </si>
  <si>
    <t>AX17790</t>
  </si>
  <si>
    <t>AX17794</t>
  </si>
  <si>
    <t>AX17796</t>
  </si>
  <si>
    <t>AX17806</t>
  </si>
  <si>
    <t>AX17808</t>
  </si>
  <si>
    <t>AX17810</t>
  </si>
  <si>
    <t>AX17811</t>
  </si>
  <si>
    <t>AX17812</t>
  </si>
  <si>
    <t>AX17813</t>
  </si>
  <si>
    <t>AX17814</t>
  </si>
  <si>
    <t>AX17816</t>
  </si>
  <si>
    <t>AX17818</t>
  </si>
  <si>
    <t>AX17824</t>
  </si>
  <si>
    <t>AX17825</t>
  </si>
  <si>
    <t>AX17826</t>
  </si>
  <si>
    <t>AX17827</t>
  </si>
  <si>
    <t>AX17839</t>
  </si>
  <si>
    <t>AX17841</t>
  </si>
  <si>
    <t>AX17843</t>
  </si>
  <si>
    <t>AX17844</t>
  </si>
  <si>
    <t>AX17847</t>
  </si>
  <si>
    <t>AX17849</t>
  </si>
  <si>
    <t>AX17851</t>
  </si>
  <si>
    <t>AX17853</t>
  </si>
  <si>
    <t>AX17856</t>
  </si>
  <si>
    <t>AX17857</t>
  </si>
  <si>
    <t>AX17862</t>
  </si>
  <si>
    <t>AX17863</t>
  </si>
  <si>
    <t>AX17866</t>
  </si>
  <si>
    <t>AX17868</t>
  </si>
  <si>
    <t>AX17873</t>
  </si>
  <si>
    <t>AX17874</t>
  </si>
  <si>
    <t>AX17876</t>
  </si>
  <si>
    <t>AX17878</t>
  </si>
  <si>
    <t>AX17883</t>
  </si>
  <si>
    <t>AX17887</t>
  </si>
  <si>
    <t>AX17889</t>
  </si>
  <si>
    <t>AX17890</t>
  </si>
  <si>
    <t>AX17896</t>
  </si>
  <si>
    <t>AX17902</t>
  </si>
  <si>
    <t>AX17907</t>
  </si>
  <si>
    <t>AX17908</t>
  </si>
  <si>
    <t>AX17909</t>
  </si>
  <si>
    <t>AX17923</t>
  </si>
  <si>
    <t>AX17939</t>
  </si>
  <si>
    <t>AX17940</t>
  </si>
  <si>
    <t>AX17942</t>
  </si>
  <si>
    <t>AX17943</t>
  </si>
  <si>
    <t>AX17946</t>
  </si>
  <si>
    <t>AX17950</t>
  </si>
  <si>
    <t>AX17952</t>
  </si>
  <si>
    <t>AX17953</t>
  </si>
  <si>
    <t>AX17955</t>
  </si>
  <si>
    <t>AX17960</t>
  </si>
  <si>
    <t>AX17966</t>
  </si>
  <si>
    <t>AX17968</t>
  </si>
  <si>
    <t>AX17972</t>
  </si>
  <si>
    <t>AX17976</t>
  </si>
  <si>
    <t>AX17979</t>
  </si>
  <si>
    <t>AX17984</t>
  </si>
  <si>
    <t>AX17987</t>
  </si>
  <si>
    <t>AX17988</t>
  </si>
  <si>
    <t>AX17990</t>
  </si>
  <si>
    <t>AX17996</t>
  </si>
  <si>
    <t>AX18004</t>
  </si>
  <si>
    <t>AX18015</t>
  </si>
  <si>
    <t>AX18016</t>
  </si>
  <si>
    <t>AX18017</t>
  </si>
  <si>
    <t>AX18018</t>
  </si>
  <si>
    <t>AX18025</t>
  </si>
  <si>
    <t>AX18027</t>
  </si>
  <si>
    <t>AX18028</t>
  </si>
  <si>
    <t>AX18029</t>
  </si>
  <si>
    <t>AX18035</t>
  </si>
  <si>
    <t>AX18036</t>
  </si>
  <si>
    <t>AX18038</t>
  </si>
  <si>
    <t>AX18043</t>
  </si>
  <si>
    <t>AX18048</t>
  </si>
  <si>
    <t>AX18058</t>
  </si>
  <si>
    <t>AX18059</t>
  </si>
  <si>
    <t>AX18060</t>
  </si>
  <si>
    <t>AX18070</t>
  </si>
  <si>
    <t>AX18073</t>
  </si>
  <si>
    <t>AX18077</t>
  </si>
  <si>
    <t>AX18079</t>
  </si>
  <si>
    <t>AX18080</t>
  </si>
  <si>
    <t>AX18083</t>
  </si>
  <si>
    <t>AX18084</t>
  </si>
  <si>
    <t>AX18087</t>
  </si>
  <si>
    <t>AX18091</t>
  </si>
  <si>
    <t>AX18092</t>
  </si>
  <si>
    <t>AX18095</t>
  </si>
  <si>
    <t>AX18097</t>
  </si>
  <si>
    <t>AX18098</t>
  </si>
  <si>
    <t>AX18101</t>
  </si>
  <si>
    <t>AX18104</t>
  </si>
  <si>
    <t>AX18107</t>
  </si>
  <si>
    <t>AX18108</t>
  </si>
  <si>
    <t>AX18109</t>
  </si>
  <si>
    <t>AX18111</t>
  </si>
  <si>
    <t>AX18120</t>
  </si>
  <si>
    <t>AX18121</t>
  </si>
  <si>
    <t>AX18123</t>
  </si>
  <si>
    <t>AX18125</t>
  </si>
  <si>
    <t>AX18130</t>
  </si>
  <si>
    <t>AX18133</t>
  </si>
  <si>
    <t>AX18136</t>
  </si>
  <si>
    <t>AX18139</t>
  </si>
  <si>
    <t>AX18142</t>
  </si>
  <si>
    <t>AX18147</t>
  </si>
  <si>
    <t>AX18149</t>
  </si>
  <si>
    <t>AX18151</t>
  </si>
  <si>
    <t>AX18152</t>
  </si>
  <si>
    <t>AX18158</t>
  </si>
  <si>
    <t>AX18159</t>
  </si>
  <si>
    <t>AX18161</t>
  </si>
  <si>
    <t>AX18165</t>
  </si>
  <si>
    <t>AX18166</t>
  </si>
  <si>
    <t>AX18170</t>
  </si>
  <si>
    <t>AX18171</t>
  </si>
  <si>
    <t>AX18173</t>
  </si>
  <si>
    <t>AX18175</t>
  </si>
  <si>
    <t>AX18183</t>
  </si>
  <si>
    <t>AX18190</t>
  </si>
  <si>
    <t>AX18193</t>
  </si>
  <si>
    <t>AX18198</t>
  </si>
  <si>
    <t>AX18200</t>
  </si>
  <si>
    <t>AX18202</t>
  </si>
  <si>
    <t>AX18211</t>
  </si>
  <si>
    <t>AX18213</t>
  </si>
  <si>
    <t>AX18215</t>
  </si>
  <si>
    <t>AX18217</t>
  </si>
  <si>
    <t>AX18220</t>
  </si>
  <si>
    <t>AX18221</t>
  </si>
  <si>
    <t>AX18222</t>
  </si>
  <si>
    <t>AX18230</t>
  </si>
  <si>
    <t>AX18232</t>
  </si>
  <si>
    <t>AX18236</t>
  </si>
  <si>
    <t>AX18237</t>
  </si>
  <si>
    <t>AX18240</t>
  </si>
  <si>
    <t>AX18242</t>
  </si>
  <si>
    <t>AX18246</t>
  </si>
  <si>
    <t>AX18251</t>
  </si>
  <si>
    <t>AX18255</t>
  </si>
  <si>
    <t>AX18256</t>
  </si>
  <si>
    <t>AX18258</t>
  </si>
  <si>
    <t>AX18259</t>
  </si>
  <si>
    <t>AX18264</t>
  </si>
  <si>
    <t>AX18265</t>
  </si>
  <si>
    <t>AX18269</t>
  </si>
  <si>
    <t>AX18274</t>
  </si>
  <si>
    <t>AX18279</t>
  </si>
  <si>
    <t>AX18281</t>
  </si>
  <si>
    <t>AX18282</t>
  </si>
  <si>
    <t>AX18300</t>
  </si>
  <si>
    <t>AX18301</t>
  </si>
  <si>
    <t>AX18304</t>
  </si>
  <si>
    <t>AX18306</t>
  </si>
  <si>
    <t>AX18312</t>
  </si>
  <si>
    <t>AX18313</t>
  </si>
  <si>
    <t>AX18320</t>
  </si>
  <si>
    <t>AX18323</t>
  </si>
  <si>
    <t>AX18329</t>
  </si>
  <si>
    <t>AX18333</t>
  </si>
  <si>
    <t>AX18334</t>
  </si>
  <si>
    <t>AX18345</t>
  </si>
  <si>
    <t>AX18348</t>
  </si>
  <si>
    <t>AX18355</t>
  </si>
  <si>
    <t>AX18358</t>
  </si>
  <si>
    <t>AX18359</t>
  </si>
  <si>
    <t>AX18360</t>
  </si>
  <si>
    <t>AX18365</t>
  </si>
  <si>
    <t>AX18366</t>
  </si>
  <si>
    <t>AX18368</t>
  </si>
  <si>
    <t>AX18369</t>
  </si>
  <si>
    <t>AX18373</t>
  </si>
  <si>
    <t>AX18375</t>
  </si>
  <si>
    <t>AX18376</t>
  </si>
  <si>
    <t>AX18378</t>
  </si>
  <si>
    <t>AX18379</t>
  </si>
  <si>
    <t>AX18382</t>
  </si>
  <si>
    <t>AX18392</t>
  </si>
  <si>
    <t>AX18394</t>
  </si>
  <si>
    <t>AX18396</t>
  </si>
  <si>
    <t>AX18403</t>
  </si>
  <si>
    <t>AX18404</t>
  </si>
  <si>
    <t>AX18405</t>
  </si>
  <si>
    <t>AX18407</t>
  </si>
  <si>
    <t>AX18410</t>
  </si>
  <si>
    <t>AX18411</t>
  </si>
  <si>
    <t>AX18414</t>
  </si>
  <si>
    <t>AX18429</t>
  </si>
  <si>
    <t>AX18435</t>
  </si>
  <si>
    <t>AX18436</t>
  </si>
  <si>
    <t>AX18438</t>
  </si>
  <si>
    <t>AX18439</t>
  </si>
  <si>
    <t>AX18441</t>
  </si>
  <si>
    <t>AX18444</t>
  </si>
  <si>
    <t>AX18445</t>
  </si>
  <si>
    <t>AX18447</t>
  </si>
  <si>
    <t>AX18459</t>
  </si>
  <si>
    <t>AX18460</t>
  </si>
  <si>
    <t>AX18461</t>
  </si>
  <si>
    <t>AX18462</t>
  </si>
  <si>
    <t>AX18463</t>
  </si>
  <si>
    <t>AX18473</t>
  </si>
  <si>
    <t>AX18477</t>
  </si>
  <si>
    <t>AX18478</t>
  </si>
  <si>
    <t>AX18480</t>
  </si>
  <si>
    <t>AX18484</t>
  </si>
  <si>
    <t>AX18488</t>
  </si>
  <si>
    <t>AX18490</t>
  </si>
  <si>
    <t>AX18492</t>
  </si>
  <si>
    <t>AX18494</t>
  </si>
  <si>
    <t>AX18495</t>
  </si>
  <si>
    <t>AX18497</t>
  </si>
  <si>
    <t>AX18499</t>
  </si>
  <si>
    <t>AX18504</t>
  </si>
  <si>
    <t>AX18505</t>
  </si>
  <si>
    <t>AX18506</t>
  </si>
  <si>
    <t>AX18508</t>
  </si>
  <si>
    <t>AX18510</t>
  </si>
  <si>
    <t>AX18512</t>
  </si>
  <si>
    <t>AX18526</t>
  </si>
  <si>
    <t>AX18530</t>
  </si>
  <si>
    <t>AX18533</t>
  </si>
  <si>
    <t>AX18536</t>
  </si>
  <si>
    <t>AX18543</t>
  </si>
  <si>
    <t>AX18546</t>
  </si>
  <si>
    <t>AX18554</t>
  </si>
  <si>
    <t>AX18560</t>
  </si>
  <si>
    <t>AX18561</t>
  </si>
  <si>
    <t>AX18562</t>
  </si>
  <si>
    <t>AX18563</t>
  </si>
  <si>
    <t>AX18569</t>
  </si>
  <si>
    <t>AX18574</t>
  </si>
  <si>
    <t>AX18575</t>
  </si>
  <si>
    <t>AX18579</t>
  </si>
  <si>
    <t>AX18582</t>
  </si>
  <si>
    <t>AX18584</t>
  </si>
  <si>
    <t>AX18587</t>
  </si>
  <si>
    <t>AX18590</t>
  </si>
  <si>
    <t>AX18592</t>
  </si>
  <si>
    <t>AX18595</t>
  </si>
  <si>
    <t>AX18602</t>
  </si>
  <si>
    <t>AX18605</t>
  </si>
  <si>
    <t>AX18609</t>
  </si>
  <si>
    <t>AX18613</t>
  </si>
  <si>
    <t>AX18614</t>
  </si>
  <si>
    <t>AX18616</t>
  </si>
  <si>
    <t>AX18621</t>
  </si>
  <si>
    <t>AX18625</t>
  </si>
  <si>
    <t>AX18628</t>
  </si>
  <si>
    <t>AX18630</t>
  </si>
  <si>
    <t>AX18634</t>
  </si>
  <si>
    <t>AX18638</t>
  </si>
  <si>
    <t>AX18643</t>
  </si>
  <si>
    <t>AX18647</t>
  </si>
  <si>
    <t>AX18649</t>
  </si>
  <si>
    <t>AX18652</t>
  </si>
  <si>
    <t>AX18655</t>
  </si>
  <si>
    <t>AX18663</t>
  </si>
  <si>
    <t>AX18666</t>
  </si>
  <si>
    <t>AX18667</t>
  </si>
  <si>
    <t>AX18669</t>
  </si>
  <si>
    <t>AX18676</t>
  </si>
  <si>
    <t>AX18679</t>
  </si>
  <si>
    <t>AX18690</t>
  </si>
  <si>
    <t>AX18691</t>
  </si>
  <si>
    <t>AX18693</t>
  </si>
  <si>
    <t>AX18696</t>
  </si>
  <si>
    <t>AX18698</t>
  </si>
  <si>
    <t>AX18701</t>
  </si>
  <si>
    <t>AX18713</t>
  </si>
  <si>
    <t>AX18714</t>
  </si>
  <si>
    <t>AX18717</t>
  </si>
  <si>
    <t>AX18719</t>
  </si>
  <si>
    <t>AX18722</t>
  </si>
  <si>
    <t>AX18725</t>
  </si>
  <si>
    <t>AX18727</t>
  </si>
  <si>
    <t>AX18728</t>
  </si>
  <si>
    <t>AX18729</t>
  </si>
  <si>
    <t>AX18734</t>
  </si>
  <si>
    <t>AX18737</t>
  </si>
  <si>
    <t>AX18738</t>
  </si>
  <si>
    <t>AX18739</t>
  </si>
  <si>
    <t>AX18741</t>
  </si>
  <si>
    <t>AX18742</t>
  </si>
  <si>
    <t>AX18744</t>
  </si>
  <si>
    <t>AX18746</t>
  </si>
  <si>
    <t>AX18747</t>
  </si>
  <si>
    <t>AX18749</t>
  </si>
  <si>
    <t>AX18750</t>
  </si>
  <si>
    <t>AX18751</t>
  </si>
  <si>
    <t>AX18753</t>
  </si>
  <si>
    <t>AX18755</t>
  </si>
  <si>
    <t>AX18758</t>
  </si>
  <si>
    <t>AX18763</t>
  </si>
  <si>
    <t>AX18765</t>
  </si>
  <si>
    <t>AX18769</t>
  </si>
  <si>
    <t>AX18771</t>
  </si>
  <si>
    <t>AX18779</t>
  </si>
  <si>
    <t>AX18780</t>
  </si>
  <si>
    <t>AX18781</t>
  </si>
  <si>
    <t>AX18782</t>
  </si>
  <si>
    <t>AX18787</t>
  </si>
  <si>
    <t>AX18791</t>
  </si>
  <si>
    <t>AX18793</t>
  </si>
  <si>
    <t>AX18794</t>
  </si>
  <si>
    <t>AX18795</t>
  </si>
  <si>
    <t>AX18796</t>
  </si>
  <si>
    <t>AX18800</t>
  </si>
  <si>
    <t>AX18801</t>
  </si>
  <si>
    <t>AX18804</t>
  </si>
  <si>
    <t>AX18809</t>
  </si>
  <si>
    <t>AX18812</t>
  </si>
  <si>
    <t>AX18815</t>
  </si>
  <si>
    <t>AX18816</t>
  </si>
  <si>
    <t>AX18818</t>
  </si>
  <si>
    <t>AX18827</t>
  </si>
  <si>
    <t>AX18828</t>
  </si>
  <si>
    <t>AX18833</t>
  </si>
  <si>
    <t>AX18834</t>
  </si>
  <si>
    <t>AX18842</t>
  </si>
  <si>
    <t>AX18847</t>
  </si>
  <si>
    <t>AX18854</t>
  </si>
  <si>
    <t>AX18860</t>
  </si>
  <si>
    <t>AX18864</t>
  </si>
  <si>
    <t>AX18866</t>
  </si>
  <si>
    <t>AX18868</t>
  </si>
  <si>
    <t>AX18869</t>
  </si>
  <si>
    <t>AX18873</t>
  </si>
  <si>
    <t>AX18874</t>
  </si>
  <si>
    <t>AX18876</t>
  </si>
  <si>
    <t>AX18877</t>
  </si>
  <si>
    <t>AX18878</t>
  </si>
  <si>
    <t>AX18881</t>
  </si>
  <si>
    <t>AX18882</t>
  </si>
  <si>
    <t>AX18887</t>
  </si>
  <si>
    <t>AX18891</t>
  </si>
  <si>
    <t>AX18895</t>
  </si>
  <si>
    <t>AX18906</t>
  </si>
  <si>
    <t>AX18907</t>
  </si>
  <si>
    <t>AX18908</t>
  </si>
  <si>
    <t>AX18910</t>
  </si>
  <si>
    <t>AX18915</t>
  </si>
  <si>
    <t>AX18917</t>
  </si>
  <si>
    <t>AX18925</t>
  </si>
  <si>
    <t>AX18928</t>
  </si>
  <si>
    <t>AX18933</t>
  </si>
  <si>
    <t>AX18934</t>
  </si>
  <si>
    <t>AX18935</t>
  </si>
  <si>
    <t>AX18937</t>
  </si>
  <si>
    <t>AX18938</t>
  </si>
  <si>
    <t>AX18940</t>
  </si>
  <si>
    <t>AX18945</t>
  </si>
  <si>
    <t>AX18946</t>
  </si>
  <si>
    <t>AX18949</t>
  </si>
  <si>
    <t>AX18950</t>
  </si>
  <si>
    <t>AX18954</t>
  </si>
  <si>
    <t>AX18955</t>
  </si>
  <si>
    <t>AX18957</t>
  </si>
  <si>
    <t>AX18958</t>
  </si>
  <si>
    <t>AX18960</t>
  </si>
  <si>
    <t>AX18966</t>
  </si>
  <si>
    <t>AX18968</t>
  </si>
  <si>
    <t>AX18977</t>
  </si>
  <si>
    <t>AX18978</t>
  </si>
  <si>
    <t>AX18979</t>
  </si>
  <si>
    <t>AX18983</t>
  </si>
  <si>
    <t>AX18988</t>
  </si>
  <si>
    <t>AX18990</t>
  </si>
  <si>
    <t>AX18991</t>
  </si>
  <si>
    <t>AX18992</t>
  </si>
  <si>
    <t>AX18995</t>
  </si>
  <si>
    <t>AX18997</t>
  </si>
  <si>
    <t>AX19000</t>
  </si>
  <si>
    <t>AX19001</t>
  </si>
  <si>
    <t>AX19002</t>
  </si>
  <si>
    <t>AX19006</t>
  </si>
  <si>
    <t>AX19016</t>
  </si>
  <si>
    <t>AX19017</t>
  </si>
  <si>
    <t>AX19025</t>
  </si>
  <si>
    <t>AX19028</t>
  </si>
  <si>
    <t>AX19031</t>
  </si>
  <si>
    <t>AX19038</t>
  </si>
  <si>
    <t>AX19039</t>
  </si>
  <si>
    <t>AX19040</t>
  </si>
  <si>
    <t>AX19042</t>
  </si>
  <si>
    <t>AX19043</t>
  </si>
  <si>
    <t>AX19044</t>
  </si>
  <si>
    <t>AX19045</t>
  </si>
  <si>
    <t>AX19048</t>
  </si>
  <si>
    <t>AX19051</t>
  </si>
  <si>
    <t>AX19053</t>
  </si>
  <si>
    <t>AX19057</t>
  </si>
  <si>
    <t>AX19058</t>
  </si>
  <si>
    <t>AX19059</t>
  </si>
  <si>
    <t>AX19063</t>
  </si>
  <si>
    <t>AX19064</t>
  </si>
  <si>
    <t>AX19072</t>
  </si>
  <si>
    <t>AX19075</t>
  </si>
  <si>
    <t>AX19076</t>
  </si>
  <si>
    <t>AX19080</t>
  </si>
  <si>
    <t>AX19081</t>
  </si>
  <si>
    <t>AX19083</t>
  </si>
  <si>
    <t>AX19087</t>
  </si>
  <si>
    <t>AX19088</t>
  </si>
  <si>
    <t>AX19093</t>
  </si>
  <si>
    <t>AX19094</t>
  </si>
  <si>
    <t>AX19096</t>
  </si>
  <si>
    <t>AX19101</t>
  </si>
  <si>
    <t>AX19103</t>
  </si>
  <si>
    <t>AX19104</t>
  </si>
  <si>
    <t>AX19105</t>
  </si>
  <si>
    <t>AX19110</t>
  </si>
  <si>
    <t>AX19112</t>
  </si>
  <si>
    <t>AX19115</t>
  </si>
  <si>
    <t>AX19116</t>
  </si>
  <si>
    <t>AX19119</t>
  </si>
  <si>
    <t>AX19124</t>
  </si>
  <si>
    <t>AX19133</t>
  </si>
  <si>
    <t>AX19135</t>
  </si>
  <si>
    <t>AX19140</t>
  </si>
  <si>
    <t>AX19141</t>
  </si>
  <si>
    <t>AX19142</t>
  </si>
  <si>
    <t>AX19143</t>
  </si>
  <si>
    <t>AX19144</t>
  </si>
  <si>
    <t>AX19145</t>
  </si>
  <si>
    <t>AX19146</t>
  </si>
  <si>
    <t>AX19147</t>
  </si>
  <si>
    <t>AX19155</t>
  </si>
  <si>
    <t>AX19156</t>
  </si>
  <si>
    <t>AX19158</t>
  </si>
  <si>
    <t>AX19175</t>
  </si>
  <si>
    <t>AX19176</t>
  </si>
  <si>
    <t>AX19177</t>
  </si>
  <si>
    <t>AX19179</t>
  </si>
  <si>
    <t>AX19183</t>
  </si>
  <si>
    <t>AX19184</t>
  </si>
  <si>
    <t>AX19185</t>
  </si>
  <si>
    <t>AX19186</t>
  </si>
  <si>
    <t>AX19189</t>
  </si>
  <si>
    <t>AX19190</t>
  </si>
  <si>
    <t>AX19191</t>
  </si>
  <si>
    <t>AX19197</t>
  </si>
  <si>
    <t>AX19198</t>
  </si>
  <si>
    <t>AX19201</t>
  </si>
  <si>
    <t>AX19203</t>
  </si>
  <si>
    <t>AX19210</t>
  </si>
  <si>
    <t>AX19212</t>
  </si>
  <si>
    <t>AX19217</t>
  </si>
  <si>
    <t>AX19222</t>
  </si>
  <si>
    <t>AX19226</t>
  </si>
  <si>
    <t>AX19231</t>
  </si>
  <si>
    <t>AX19236</t>
  </si>
  <si>
    <t>AX19237</t>
  </si>
  <si>
    <t>AX19249</t>
  </si>
  <si>
    <t>AX19251</t>
  </si>
  <si>
    <t>AX19259</t>
  </si>
  <si>
    <t>AX19261</t>
  </si>
  <si>
    <t>AX19262</t>
  </si>
  <si>
    <t>AX19269</t>
  </si>
  <si>
    <t>AX19273</t>
  </si>
  <si>
    <t>AX19281</t>
  </si>
  <si>
    <t>AX19288</t>
  </si>
  <si>
    <t>AX19290</t>
  </si>
  <si>
    <t>AX19291</t>
  </si>
  <si>
    <t>AX19293</t>
  </si>
  <si>
    <t>AX19294</t>
  </si>
  <si>
    <t>AX19297</t>
  </si>
  <si>
    <t>AX19301</t>
  </si>
  <si>
    <t>AX19302</t>
  </si>
  <si>
    <t>AX19306</t>
  </si>
  <si>
    <t>AX19307</t>
  </si>
  <si>
    <t>AX19311</t>
  </si>
  <si>
    <t>AX19312</t>
  </si>
  <si>
    <t>AX19313</t>
  </si>
  <si>
    <t>AX19315</t>
  </si>
  <si>
    <t>AX19316</t>
  </si>
  <si>
    <t>AX19319</t>
  </si>
  <si>
    <t>AX19320</t>
  </si>
  <si>
    <t>AX19322</t>
  </si>
  <si>
    <t>AX19325</t>
  </si>
  <si>
    <t>AX19326</t>
  </si>
  <si>
    <t>AX19327</t>
  </si>
  <si>
    <t>AX19330</t>
  </si>
  <si>
    <t>AX19331</t>
  </si>
  <si>
    <t>AX19334</t>
  </si>
  <si>
    <t>AX19336</t>
  </si>
  <si>
    <t>AX19339</t>
  </si>
  <si>
    <t>AX19344</t>
  </si>
  <si>
    <t>AX19347</t>
  </si>
  <si>
    <t>AX19348</t>
  </si>
  <si>
    <t>AX19349</t>
  </si>
  <si>
    <t>AX19350</t>
  </si>
  <si>
    <t>AX19357</t>
  </si>
  <si>
    <t>AX19364</t>
  </si>
  <si>
    <t>AX19369</t>
  </si>
  <si>
    <t>AX19376</t>
  </si>
  <si>
    <t>AX19377</t>
  </si>
  <si>
    <t>AX19379</t>
  </si>
  <si>
    <t>AX19380</t>
  </si>
  <si>
    <t>AX19389</t>
  </si>
  <si>
    <t>AX19390</t>
  </si>
  <si>
    <t>AX19391</t>
  </si>
  <si>
    <t>AX19393</t>
  </si>
  <si>
    <t>AX19400</t>
  </si>
  <si>
    <t>AX19402</t>
  </si>
  <si>
    <t>AX19404</t>
  </si>
  <si>
    <t>AX19405</t>
  </si>
  <si>
    <t>AX19406</t>
  </si>
  <si>
    <t>AX19409</t>
  </si>
  <si>
    <t>AX19416</t>
  </si>
  <si>
    <t>AX19417</t>
  </si>
  <si>
    <t>AX19418</t>
  </si>
  <si>
    <t>AX19419</t>
  </si>
  <si>
    <t>AX19420</t>
  </si>
  <si>
    <t>AX19422</t>
  </si>
  <si>
    <t>AX19424</t>
  </si>
  <si>
    <t>AX19425</t>
  </si>
  <si>
    <t>AX19426</t>
  </si>
  <si>
    <t>AX19432</t>
  </si>
  <si>
    <t>AX19439</t>
  </si>
  <si>
    <t>AX19442</t>
  </si>
  <si>
    <t>AX19448</t>
  </si>
  <si>
    <t>AX19451</t>
  </si>
  <si>
    <t>AX19452</t>
  </si>
  <si>
    <t>AX19453</t>
  </si>
  <si>
    <t>AX19456</t>
  </si>
  <si>
    <t>AX19457</t>
  </si>
  <si>
    <t>AX19458</t>
  </si>
  <si>
    <t>AX19464</t>
  </si>
  <si>
    <t>AX19465</t>
  </si>
  <si>
    <t>AX19471</t>
  </si>
  <si>
    <t>AX19484</t>
  </si>
  <si>
    <t>AX19486</t>
  </si>
  <si>
    <t>AX19490</t>
  </si>
  <si>
    <t>AX19492</t>
  </si>
  <si>
    <t>AX19498</t>
  </si>
  <si>
    <t>AX19499</t>
  </si>
  <si>
    <t>AX19501</t>
  </si>
  <si>
    <t>AX19505</t>
  </si>
  <si>
    <t>AX19509</t>
  </si>
  <si>
    <t>AX19511</t>
  </si>
  <si>
    <t>AX19515</t>
  </si>
  <si>
    <t>AX19516</t>
  </si>
  <si>
    <t>AX19518</t>
  </si>
  <si>
    <t>AX19519</t>
  </si>
  <si>
    <t>AX19522</t>
  </si>
  <si>
    <t>AX19524</t>
  </si>
  <si>
    <t>AX19526</t>
  </si>
  <si>
    <t>AX19532</t>
  </si>
  <si>
    <t>AX19533</t>
  </si>
  <si>
    <t>AX19534</t>
  </si>
  <si>
    <t>AX19535</t>
  </si>
  <si>
    <t>AX19540</t>
  </si>
  <si>
    <t>AX19541</t>
  </si>
  <si>
    <t>AX19543</t>
  </si>
  <si>
    <t>AX19544</t>
  </si>
  <si>
    <t>AX19550</t>
  </si>
  <si>
    <t>AX19552</t>
  </si>
  <si>
    <t>AX19553</t>
  </si>
  <si>
    <t>AX19555</t>
  </si>
  <si>
    <t>AX19558</t>
  </si>
  <si>
    <t>AX19559</t>
  </si>
  <si>
    <t>AX19561</t>
  </si>
  <si>
    <t>AX19562</t>
  </si>
  <si>
    <t>AX19563</t>
  </si>
  <si>
    <t>AX19566</t>
  </si>
  <si>
    <t>AX19567</t>
  </si>
  <si>
    <t>AX19569</t>
  </si>
  <si>
    <t>AX19574</t>
  </si>
  <si>
    <t>AX19575</t>
  </si>
  <si>
    <t>AX19579</t>
  </si>
  <si>
    <t>AX19581</t>
  </si>
  <si>
    <t>AX19585</t>
  </si>
  <si>
    <t>AX19588</t>
  </si>
  <si>
    <t>AX19589</t>
  </si>
  <si>
    <t>AX19590</t>
  </si>
  <si>
    <t>AX19592</t>
  </si>
  <si>
    <t>AX19595</t>
  </si>
  <si>
    <t>AX19596</t>
  </si>
  <si>
    <t>AX19597</t>
  </si>
  <si>
    <t>AX19598</t>
  </si>
  <si>
    <t>AX19601</t>
  </si>
  <si>
    <t>AX19611</t>
  </si>
  <si>
    <t>AX19614</t>
  </si>
  <si>
    <t>AX19618</t>
  </si>
  <si>
    <t>AX19619</t>
  </si>
  <si>
    <t>AX19621</t>
  </si>
  <si>
    <t>AX19624</t>
  </si>
  <si>
    <t>AX19628</t>
  </si>
  <si>
    <t>AX19629</t>
  </si>
  <si>
    <t>AX19630</t>
  </si>
  <si>
    <t>AX19632</t>
  </si>
  <si>
    <t>AX19640</t>
  </si>
  <si>
    <t>AX19644</t>
  </si>
  <si>
    <t>AX19645</t>
  </si>
  <si>
    <t>AX19647</t>
  </si>
  <si>
    <t>AX19648</t>
  </si>
  <si>
    <t>AX19649</t>
  </si>
  <si>
    <t>AX19651</t>
  </si>
  <si>
    <t>AX19654</t>
  </si>
  <si>
    <t>AX19658</t>
  </si>
  <si>
    <t>AX19666</t>
  </si>
  <si>
    <t>AX19668</t>
  </si>
  <si>
    <t>AX19669</t>
  </si>
  <si>
    <t>AX19670</t>
  </si>
  <si>
    <t>AX19671</t>
  </si>
  <si>
    <t>AX19672</t>
  </si>
  <si>
    <t>AX19676</t>
  </si>
  <si>
    <t>AX19680</t>
  </si>
  <si>
    <t>AX19685</t>
  </si>
  <si>
    <t>AX19691</t>
  </si>
  <si>
    <t>AX19693</t>
  </si>
  <si>
    <t>AX19694</t>
  </si>
  <si>
    <t>AX19695</t>
  </si>
  <si>
    <t>AX19698</t>
  </si>
  <si>
    <t>AX19700</t>
  </si>
  <si>
    <t>AX19706</t>
  </si>
  <si>
    <t>AX19708</t>
  </si>
  <si>
    <t>AX19715</t>
  </si>
  <si>
    <t>AX19717</t>
  </si>
  <si>
    <t>AX19723</t>
  </si>
  <si>
    <t>AX19727</t>
  </si>
  <si>
    <t>AX19728</t>
  </si>
  <si>
    <t>AX19734</t>
  </si>
  <si>
    <t>AX19736</t>
  </si>
  <si>
    <t>AX19740</t>
  </si>
  <si>
    <t>AX19741</t>
  </si>
  <si>
    <t>AX19742</t>
  </si>
  <si>
    <t>AX19744</t>
  </si>
  <si>
    <t>AX19748</t>
  </si>
  <si>
    <t>AX19756</t>
  </si>
  <si>
    <t>AX19761</t>
  </si>
  <si>
    <t>AX19764</t>
  </si>
  <si>
    <t>AX19768</t>
  </si>
  <si>
    <t>AX19769</t>
  </si>
  <si>
    <t>AX19774</t>
  </si>
  <si>
    <t>AX19776</t>
  </si>
  <si>
    <t>AX19782</t>
  </si>
  <si>
    <t>AX19784</t>
  </si>
  <si>
    <t>AX19787</t>
  </si>
  <si>
    <t>AX19797</t>
  </si>
  <si>
    <t>AX19804</t>
  </si>
  <si>
    <t>AX19809</t>
  </si>
  <si>
    <t>AX19813</t>
  </si>
  <si>
    <t>AX19818</t>
  </si>
  <si>
    <t>AX19823</t>
  </si>
  <si>
    <t>AX19826</t>
  </si>
  <si>
    <t>AX19829</t>
  </si>
  <si>
    <t>AX19840</t>
  </si>
  <si>
    <t>AX19843</t>
  </si>
  <si>
    <t>AX19844</t>
  </si>
  <si>
    <t>AX19848</t>
  </si>
  <si>
    <t>AX19849</t>
  </si>
  <si>
    <t>AX19853</t>
  </si>
  <si>
    <t>AX19854</t>
  </si>
  <si>
    <t>AX19856</t>
  </si>
  <si>
    <t>AX19864</t>
  </si>
  <si>
    <t>AX19865</t>
  </si>
  <si>
    <t>AX19871</t>
  </si>
  <si>
    <t>AX19873</t>
  </si>
  <si>
    <t>AX19874</t>
  </si>
  <si>
    <t>AX19876</t>
  </si>
  <si>
    <t>AX19884</t>
  </si>
  <si>
    <t>AX19887</t>
  </si>
  <si>
    <t>AX19888</t>
  </si>
  <si>
    <t>AX19890</t>
  </si>
  <si>
    <t>AX19891</t>
  </si>
  <si>
    <t>AX19895</t>
  </si>
  <si>
    <t>AX19897</t>
  </si>
  <si>
    <t>AX19898</t>
  </si>
  <si>
    <t>AX19902</t>
  </si>
  <si>
    <t>AX19903</t>
  </si>
  <si>
    <t>AX19908</t>
  </si>
  <si>
    <t>AX19909</t>
  </si>
  <si>
    <t>AX19920</t>
  </si>
  <si>
    <t>AX19923</t>
  </si>
  <si>
    <t>AX19924</t>
  </si>
  <si>
    <t>AX19930</t>
  </si>
  <si>
    <t>AX19933</t>
  </si>
  <si>
    <t>AX19939</t>
  </si>
  <si>
    <t>AX19940</t>
  </si>
  <si>
    <t>AX19941</t>
  </si>
  <si>
    <t>AX19946</t>
  </si>
  <si>
    <t>AX19947</t>
  </si>
  <si>
    <t>AX19949</t>
  </si>
  <si>
    <t>AX19951</t>
  </si>
  <si>
    <t>AX19956</t>
  </si>
  <si>
    <t>AX19961</t>
  </si>
  <si>
    <t>AX19966</t>
  </si>
  <si>
    <t>AX19972</t>
  </si>
  <si>
    <t>AX19973</t>
  </si>
  <si>
    <t>AX19976</t>
  </si>
  <si>
    <t>AX19980</t>
  </si>
  <si>
    <t>AX19983</t>
  </si>
  <si>
    <t>AX19984</t>
  </si>
  <si>
    <t>AX19986</t>
  </si>
  <si>
    <t>AX19992</t>
  </si>
  <si>
    <t>AX20001</t>
  </si>
  <si>
    <t>AX20003</t>
  </si>
  <si>
    <t>AX20007</t>
  </si>
  <si>
    <t>AX20011</t>
  </si>
  <si>
    <t>AX20014</t>
  </si>
  <si>
    <t>AX20016</t>
  </si>
  <si>
    <t>AX20018</t>
  </si>
  <si>
    <t>AX20019</t>
  </si>
  <si>
    <t>AX20021</t>
  </si>
  <si>
    <t>AX20023</t>
  </si>
  <si>
    <t>AX20029</t>
  </si>
  <si>
    <t>AX20032</t>
  </si>
  <si>
    <t>AX20033</t>
  </si>
  <si>
    <t>AX20037</t>
  </si>
  <si>
    <t>AX20040</t>
  </si>
  <si>
    <t>AX20044</t>
  </si>
  <si>
    <t>AX20046</t>
  </si>
  <si>
    <t>AX20047</t>
  </si>
  <si>
    <t>AX20048</t>
  </si>
  <si>
    <t>AX20054</t>
  </si>
  <si>
    <t>AX20058</t>
  </si>
  <si>
    <t>AX20059</t>
  </si>
  <si>
    <t>AX20063</t>
  </si>
  <si>
    <t>AX20066</t>
  </si>
  <si>
    <t>AX20072</t>
  </si>
  <si>
    <t>AX20073</t>
  </si>
  <si>
    <t>AX20077</t>
  </si>
  <si>
    <t>AX20080</t>
  </si>
  <si>
    <t>AX20089</t>
  </si>
  <si>
    <t>AX20091</t>
  </si>
  <si>
    <t>AX20092</t>
  </si>
  <si>
    <t>AX20096</t>
  </si>
  <si>
    <t>AX20100</t>
  </si>
  <si>
    <t>AX20102</t>
  </si>
  <si>
    <t>AX20103</t>
  </si>
  <si>
    <t>AX20104</t>
  </si>
  <si>
    <t>AX20110</t>
  </si>
  <si>
    <t>AX20115</t>
  </si>
  <si>
    <t>AX20117</t>
  </si>
  <si>
    <t>AX20118</t>
  </si>
  <si>
    <t>AX20120</t>
  </si>
  <si>
    <t>AX20124</t>
  </si>
  <si>
    <t>AX20125</t>
  </si>
  <si>
    <t>AX20126</t>
  </si>
  <si>
    <t>AX20128</t>
  </si>
  <si>
    <t>AX20130</t>
  </si>
  <si>
    <t>AX20140</t>
  </si>
  <si>
    <t>AX20143</t>
  </si>
  <si>
    <t>AX20147</t>
  </si>
  <si>
    <t>AX20149</t>
  </si>
  <si>
    <t>AX20152</t>
  </si>
  <si>
    <t>AX20154</t>
  </si>
  <si>
    <t>AX20160</t>
  </si>
  <si>
    <t>AX20162</t>
  </si>
  <si>
    <t>AX20163</t>
  </si>
  <si>
    <t>AX20168</t>
  </si>
  <si>
    <t>AX20171</t>
  </si>
  <si>
    <t>AX20173</t>
  </si>
  <si>
    <t>AX20174</t>
  </si>
  <si>
    <t>AX20175</t>
  </si>
  <si>
    <t>AX20179</t>
  </si>
  <si>
    <t>AX20180</t>
  </si>
  <si>
    <t>AX20181</t>
  </si>
  <si>
    <t>AX20185</t>
  </si>
  <si>
    <t>AX20186</t>
  </si>
  <si>
    <t>AX20188</t>
  </si>
  <si>
    <t>AX20189</t>
  </si>
  <si>
    <t>AX20190</t>
  </si>
  <si>
    <t>AX20191</t>
  </si>
  <si>
    <t>AX20192</t>
  </si>
  <si>
    <t>AX20194</t>
  </si>
  <si>
    <t>AX20199</t>
  </si>
  <si>
    <t>AX20200</t>
  </si>
  <si>
    <t>AX20204</t>
  </si>
  <si>
    <t>AX20209</t>
  </si>
  <si>
    <t>AX20210</t>
  </si>
  <si>
    <t>AX20220</t>
  </si>
  <si>
    <t>AX20221</t>
  </si>
  <si>
    <t>AX20223</t>
  </si>
  <si>
    <t>AX20231</t>
  </si>
  <si>
    <t>AX20246</t>
  </si>
  <si>
    <t>AX20249</t>
  </si>
  <si>
    <t>AX20264</t>
  </si>
  <si>
    <t>AX20269</t>
  </si>
  <si>
    <t>AX20271</t>
  </si>
  <si>
    <t>AX20276</t>
  </si>
  <si>
    <t>AX20280</t>
  </si>
  <si>
    <t>AX20281</t>
  </si>
  <si>
    <t>AX20291</t>
  </si>
  <si>
    <t>AX20294</t>
  </si>
  <si>
    <t>AX20301</t>
  </si>
  <si>
    <t>AX20303</t>
  </si>
  <si>
    <t>AX20307</t>
  </si>
  <si>
    <t>AX20312</t>
  </si>
  <si>
    <t>AX20313</t>
  </si>
  <si>
    <t>AX20315</t>
  </si>
  <si>
    <t>AX20319</t>
  </si>
  <si>
    <t>AX20320</t>
  </si>
  <si>
    <t>AX20325</t>
  </si>
  <si>
    <t>AX20328</t>
  </si>
  <si>
    <t>AX20329</t>
  </si>
  <si>
    <t>AX20331</t>
  </si>
  <si>
    <t>AX20334</t>
  </si>
  <si>
    <t>AX20336</t>
  </si>
  <si>
    <t>AX20338</t>
  </si>
  <si>
    <t>AX20339</t>
  </si>
  <si>
    <t>AX20340</t>
  </si>
  <si>
    <t>AX20341</t>
  </si>
  <si>
    <t>AX20346</t>
  </si>
  <si>
    <t>AX20352</t>
  </si>
  <si>
    <t>AX20354</t>
  </si>
  <si>
    <t>AX20359</t>
  </si>
  <si>
    <t>AX20362</t>
  </si>
  <si>
    <t>AX20364</t>
  </si>
  <si>
    <t>AX20366</t>
  </si>
  <si>
    <t>AX20367</t>
  </si>
  <si>
    <t>AX20371</t>
  </si>
  <si>
    <t>AX20373</t>
  </si>
  <si>
    <t>AX20374</t>
  </si>
  <si>
    <t>AX20380</t>
  </si>
  <si>
    <t>AX20383</t>
  </si>
  <si>
    <t>AX20384</t>
  </si>
  <si>
    <t>AX20389</t>
  </si>
  <si>
    <t>AX20392</t>
  </si>
  <si>
    <t>AX20395</t>
  </si>
  <si>
    <t>AX20397</t>
  </si>
  <si>
    <t>AX20398</t>
  </si>
  <si>
    <t>AX20401</t>
  </si>
  <si>
    <t>AX20402</t>
  </si>
  <si>
    <t>AX20404</t>
  </si>
  <si>
    <t>AX20405</t>
  </si>
  <si>
    <t>AX20407</t>
  </si>
  <si>
    <t>AX20412</t>
  </si>
  <si>
    <t>AX20415</t>
  </si>
  <si>
    <t>AX20416</t>
  </si>
  <si>
    <t>AX20423</t>
  </si>
  <si>
    <t>AX20432</t>
  </si>
  <si>
    <t>AX20436</t>
  </si>
  <si>
    <t>AX20437</t>
  </si>
  <si>
    <t>AX20444</t>
  </si>
  <si>
    <t>AX20445</t>
  </si>
  <si>
    <t>AX20448</t>
  </si>
  <si>
    <t>AX20449</t>
  </si>
  <si>
    <t>AX20460</t>
  </si>
  <si>
    <t>AX20462</t>
  </si>
  <si>
    <t>AX20467</t>
  </si>
  <si>
    <t>AX20469</t>
  </si>
  <si>
    <t>AX20472</t>
  </si>
  <si>
    <t>AX20475</t>
  </si>
  <si>
    <t>AX20478</t>
  </si>
  <si>
    <t>AX20483</t>
  </si>
  <si>
    <t>AX20487</t>
  </si>
  <si>
    <t>AX20489</t>
  </si>
  <si>
    <t>AX20493</t>
  </si>
  <si>
    <t>AX20497</t>
  </si>
  <si>
    <t>AX20498</t>
  </si>
  <si>
    <t>AX20499</t>
  </si>
  <si>
    <t>AX20505</t>
  </si>
  <si>
    <t>AX20511</t>
  </si>
  <si>
    <t>AX20512</t>
  </si>
  <si>
    <t>AX20515</t>
  </si>
  <si>
    <t>AX20519</t>
  </si>
  <si>
    <t>AX20520</t>
  </si>
  <si>
    <t>AX20526</t>
  </si>
  <si>
    <t>AX20528</t>
  </si>
  <si>
    <t>AX20532</t>
  </si>
  <si>
    <t>AX20534</t>
  </si>
  <si>
    <t>AX20535</t>
  </si>
  <si>
    <t>AX20537</t>
  </si>
  <si>
    <t>AX20539</t>
  </si>
  <si>
    <t>AX20540</t>
  </si>
  <si>
    <t>AX20541</t>
  </si>
  <si>
    <t>AX20547</t>
  </si>
  <si>
    <t>AX20558</t>
  </si>
  <si>
    <t>AX20561</t>
  </si>
  <si>
    <t>AX20563</t>
  </si>
  <si>
    <t>AX20564</t>
  </si>
  <si>
    <t>AX20571</t>
  </si>
  <si>
    <t>AX20573</t>
  </si>
  <si>
    <t>AX20575</t>
  </si>
  <si>
    <t>AX20576</t>
  </si>
  <si>
    <t>AX20579</t>
  </si>
  <si>
    <t>AX20583</t>
  </si>
  <si>
    <t>AX20584</t>
  </si>
  <si>
    <t>AX20594</t>
  </si>
  <si>
    <t>AX20595</t>
  </si>
  <si>
    <t>AX20597</t>
  </si>
  <si>
    <t>AX20602</t>
  </si>
  <si>
    <t>AX20604</t>
  </si>
  <si>
    <t>AX20607</t>
  </si>
  <si>
    <t>AX20609</t>
  </si>
  <si>
    <t>AX20614</t>
  </si>
  <si>
    <t>AX20615</t>
  </si>
  <si>
    <t>AX20618</t>
  </si>
  <si>
    <t>AX20622</t>
  </si>
  <si>
    <t>AX20626</t>
  </si>
  <si>
    <t>AX20628</t>
  </si>
  <si>
    <t>AX20639</t>
  </si>
  <si>
    <t>AX20642</t>
  </si>
  <si>
    <t>AX20643</t>
  </si>
  <si>
    <t>AX20644</t>
  </si>
  <si>
    <t>AX20649</t>
  </si>
  <si>
    <t>AX20655</t>
  </si>
  <si>
    <t>AX20656</t>
  </si>
  <si>
    <t>AX20658</t>
  </si>
  <si>
    <t>AX20660</t>
  </si>
  <si>
    <t>AX20662</t>
  </si>
  <si>
    <t>AX20663</t>
  </si>
  <si>
    <t>AX20664</t>
  </si>
  <si>
    <t>AX20680</t>
  </si>
  <si>
    <t>AX20681</t>
  </si>
  <si>
    <t>AX20682</t>
  </si>
  <si>
    <t>AX20690</t>
  </si>
  <si>
    <t>AX20695</t>
  </si>
  <si>
    <t>AX20697</t>
  </si>
  <si>
    <t>AX20698</t>
  </si>
  <si>
    <t>AX20703</t>
  </si>
  <si>
    <t>AX20707</t>
  </si>
  <si>
    <t>AX20709</t>
  </si>
  <si>
    <t>AX20710</t>
  </si>
  <si>
    <t>AX20712</t>
  </si>
  <si>
    <t>AX20713</t>
  </si>
  <si>
    <t>AX20714</t>
  </si>
  <si>
    <t>AX20715</t>
  </si>
  <si>
    <t>AX20717</t>
  </si>
  <si>
    <t>AX20720</t>
  </si>
  <si>
    <t>AX20724</t>
  </si>
  <si>
    <t>AX20725</t>
  </si>
  <si>
    <t>AX20732</t>
  </si>
  <si>
    <t>AX20733</t>
  </si>
  <si>
    <t>AX20739</t>
  </si>
  <si>
    <t>AX20742</t>
  </si>
  <si>
    <t>AX20748</t>
  </si>
  <si>
    <t>AX20751</t>
  </si>
  <si>
    <t>AX20753</t>
  </si>
  <si>
    <t>AX20754</t>
  </si>
  <si>
    <t>AX20755</t>
  </si>
  <si>
    <t>AX20756</t>
  </si>
  <si>
    <t>AX20768</t>
  </si>
  <si>
    <t>AX20769</t>
  </si>
  <si>
    <t>AX20772</t>
  </si>
  <si>
    <t>AX20778</t>
  </si>
  <si>
    <t>AX20783</t>
  </si>
  <si>
    <t>AX20787</t>
  </si>
  <si>
    <t>AX20788</t>
  </si>
  <si>
    <t>AX20792</t>
  </si>
  <si>
    <t>AX20798</t>
  </si>
  <si>
    <t>AX20802</t>
  </si>
  <si>
    <t>AX20803</t>
  </si>
  <si>
    <t>AX20805</t>
  </si>
  <si>
    <t>AX20806</t>
  </si>
  <si>
    <t>AX20807</t>
  </si>
  <si>
    <t>AX20808</t>
  </si>
  <si>
    <t>AX20809</t>
  </si>
  <si>
    <t>AX20811</t>
  </si>
  <si>
    <t>AX20816</t>
  </si>
  <si>
    <t>AX20817</t>
  </si>
  <si>
    <t>AX20823</t>
  </si>
  <si>
    <t>AX20824</t>
  </si>
  <si>
    <t>AX20826</t>
  </si>
  <si>
    <t>AX20828</t>
  </si>
  <si>
    <t>AX20830</t>
  </si>
  <si>
    <t>AX20831</t>
  </si>
  <si>
    <t>AX20837</t>
  </si>
  <si>
    <t>AX20838</t>
  </si>
  <si>
    <t>AX20839</t>
  </si>
  <si>
    <t>AX20842</t>
  </si>
  <si>
    <t>AX20845</t>
  </si>
  <si>
    <t>AX20846</t>
  </si>
  <si>
    <t>AX20847</t>
  </si>
  <si>
    <t>AX20848</t>
  </si>
  <si>
    <t>AX20850</t>
  </si>
  <si>
    <t>AX20852</t>
  </si>
  <si>
    <t>AX20856</t>
  </si>
  <si>
    <t>AX20857</t>
  </si>
  <si>
    <t>AX20858</t>
  </si>
  <si>
    <t>AX20859</t>
  </si>
  <si>
    <t>AX20864</t>
  </si>
  <si>
    <t>AX20867</t>
  </si>
  <si>
    <t>AX20870</t>
  </si>
  <si>
    <t>AX20872</t>
  </si>
  <si>
    <t>AX20874</t>
  </si>
  <si>
    <t>AX20877</t>
  </si>
  <si>
    <t>AX20878</t>
  </si>
  <si>
    <t>AX20879</t>
  </si>
  <si>
    <t>AX20880</t>
  </si>
  <si>
    <t>AX20882</t>
  </si>
  <si>
    <t>AX20883</t>
  </si>
  <si>
    <t>AX20888</t>
  </si>
  <si>
    <t>AX20889</t>
  </si>
  <si>
    <t>AX20891</t>
  </si>
  <si>
    <t>AX20892</t>
  </si>
  <si>
    <t>AX20895</t>
  </si>
  <si>
    <t>AX20896</t>
  </si>
  <si>
    <t>AX20897</t>
  </si>
  <si>
    <t>AX20901</t>
  </si>
  <si>
    <t>AX20906</t>
  </si>
  <si>
    <t>AX20908</t>
  </si>
  <si>
    <t>AX20912</t>
  </si>
  <si>
    <t>AX20916</t>
  </si>
  <si>
    <t>AX20918</t>
  </si>
  <si>
    <t>AX20923</t>
  </si>
  <si>
    <t>AX20926</t>
  </si>
  <si>
    <t>AX20927</t>
  </si>
  <si>
    <t>AX20931</t>
  </si>
  <si>
    <t>AX20935</t>
  </si>
  <si>
    <t>AX20937</t>
  </si>
  <si>
    <t>AX20940</t>
  </si>
  <si>
    <t>AX20941</t>
  </si>
  <si>
    <t>AX20948</t>
  </si>
  <si>
    <t>AX20949</t>
  </si>
  <si>
    <t>AX20953</t>
  </si>
  <si>
    <t>AX20954</t>
  </si>
  <si>
    <t>AX20956</t>
  </si>
  <si>
    <t>AX20963</t>
  </si>
  <si>
    <t>AX20965</t>
  </si>
  <si>
    <t>AX20966</t>
  </si>
  <si>
    <t>AX20969</t>
  </si>
  <si>
    <t>AX20971</t>
  </si>
  <si>
    <t>AX20972</t>
  </si>
  <si>
    <t>AX20974</t>
  </si>
  <si>
    <t>AX20975</t>
  </si>
  <si>
    <t>AX20977</t>
  </si>
  <si>
    <t>AX20978</t>
  </si>
  <si>
    <t>AX20985</t>
  </si>
  <si>
    <t>AX20990</t>
  </si>
  <si>
    <t>AX20993</t>
  </si>
  <si>
    <t>AX21003</t>
  </si>
  <si>
    <t>AX21008</t>
  </si>
  <si>
    <t>AX21010</t>
  </si>
  <si>
    <t>AX21014</t>
  </si>
  <si>
    <t>AX21015</t>
  </si>
  <si>
    <t>AX21016</t>
  </si>
  <si>
    <t>AX21017</t>
  </si>
  <si>
    <t>AX21026</t>
  </si>
  <si>
    <t>AX21028</t>
  </si>
  <si>
    <t>AX21029</t>
  </si>
  <si>
    <t>AX21030</t>
  </si>
  <si>
    <t>AX21032</t>
  </si>
  <si>
    <t>AX21037</t>
  </si>
  <si>
    <t>AX21039</t>
  </si>
  <si>
    <t>AX21041</t>
  </si>
  <si>
    <t>AX21043</t>
  </si>
  <si>
    <t>AX21045</t>
  </si>
  <si>
    <t>AX21046</t>
  </si>
  <si>
    <t>AX21048</t>
  </si>
  <si>
    <t>AX21050</t>
  </si>
  <si>
    <t>AX21052</t>
  </si>
  <si>
    <t>AX21056</t>
  </si>
  <si>
    <t>AX21057</t>
  </si>
  <si>
    <t>AX21060</t>
  </si>
  <si>
    <t>AX21061</t>
  </si>
  <si>
    <t>AX21064</t>
  </si>
  <si>
    <t>AX21066</t>
  </si>
  <si>
    <t>AX21068</t>
  </si>
  <si>
    <t>AX21069</t>
  </si>
  <si>
    <t>AX21070</t>
  </si>
  <si>
    <t>AX21071</t>
  </si>
  <si>
    <t>AX21073</t>
  </si>
  <si>
    <t>AX21075</t>
  </si>
  <si>
    <t>AX21076</t>
  </si>
  <si>
    <t>AX21077</t>
  </si>
  <si>
    <t>AX21078</t>
  </si>
  <si>
    <t>AX21088</t>
  </si>
  <si>
    <t>AX21092</t>
  </si>
  <si>
    <t>AX21099</t>
  </si>
  <si>
    <t>AX21107</t>
  </si>
  <si>
    <t>AX21112</t>
  </si>
  <si>
    <t>AX21115</t>
  </si>
  <si>
    <t>AX21116</t>
  </si>
  <si>
    <t>AX21117</t>
  </si>
  <si>
    <t>AX21119</t>
  </si>
  <si>
    <t>AX21122</t>
  </si>
  <si>
    <t>AX21124</t>
  </si>
  <si>
    <t>AX21129</t>
  </si>
  <si>
    <t>AX21132</t>
  </si>
  <si>
    <t>AX21133</t>
  </si>
  <si>
    <t>AX21136</t>
  </si>
  <si>
    <t>AX21138</t>
  </si>
  <si>
    <t>AX21139</t>
  </si>
  <si>
    <t>AX21140</t>
  </si>
  <si>
    <t>AX21144</t>
  </si>
  <si>
    <t>AX21147</t>
  </si>
  <si>
    <t>AX21150</t>
  </si>
  <si>
    <t>AX21151</t>
  </si>
  <si>
    <t>AX21152</t>
  </si>
  <si>
    <t>AX21155</t>
  </si>
  <si>
    <t>AX21157</t>
  </si>
  <si>
    <t>AX21158</t>
  </si>
  <si>
    <t>AX21162</t>
  </si>
  <si>
    <t>AX21165</t>
  </si>
  <si>
    <t>AX21168</t>
  </si>
  <si>
    <t>AX21171</t>
  </si>
  <si>
    <t>AX21175</t>
  </si>
  <si>
    <t>AX21177</t>
  </si>
  <si>
    <t>AX21180</t>
  </si>
  <si>
    <t>AX21182</t>
  </si>
  <si>
    <t>AX21183</t>
  </si>
  <si>
    <t>AX21184</t>
  </si>
  <si>
    <t>AX21187</t>
  </si>
  <si>
    <t>AX21191</t>
  </si>
  <si>
    <t>AX21196</t>
  </si>
  <si>
    <t>AX21197</t>
  </si>
  <si>
    <t>AX21199</t>
  </si>
  <si>
    <t>AX21200</t>
  </si>
  <si>
    <t>AX21208</t>
  </si>
  <si>
    <t>AX21209</t>
  </si>
  <si>
    <t>AX21210</t>
  </si>
  <si>
    <t>AX21211</t>
  </si>
  <si>
    <t>AX21212</t>
  </si>
  <si>
    <t>AX21216</t>
  </si>
  <si>
    <t>AX21218</t>
  </si>
  <si>
    <t>AX21229</t>
  </si>
  <si>
    <t>AX21231</t>
  </si>
  <si>
    <t>AX21235</t>
  </si>
  <si>
    <t>AX21237</t>
  </si>
  <si>
    <t>AX21240</t>
  </si>
  <si>
    <t>AX21252</t>
  </si>
  <si>
    <t>AX21253</t>
  </si>
  <si>
    <t>AX21254</t>
  </si>
  <si>
    <t>AX21264</t>
  </si>
  <si>
    <t>AX21272</t>
  </si>
  <si>
    <t>AX21274</t>
  </si>
  <si>
    <t>AX21275</t>
  </si>
  <si>
    <t>AX21278</t>
  </si>
  <si>
    <t>AX21284</t>
  </si>
  <si>
    <t>AX21285</t>
  </si>
  <si>
    <t>AX21296</t>
  </si>
  <si>
    <t>AX21297</t>
  </si>
  <si>
    <t>AX21298</t>
  </si>
  <si>
    <t>AX21303</t>
  </si>
  <si>
    <t>AX21306</t>
  </si>
  <si>
    <t>AX21309</t>
  </si>
  <si>
    <t>AX21311</t>
  </si>
  <si>
    <t>AX21318</t>
  </si>
  <si>
    <t>AX21319</t>
  </si>
  <si>
    <t>AX21322</t>
  </si>
  <si>
    <t>AX21327</t>
  </si>
  <si>
    <t>AX21328</t>
  </si>
  <si>
    <t>AX21331</t>
  </si>
  <si>
    <t>AX21333</t>
  </si>
  <si>
    <t>AX21335</t>
  </si>
  <si>
    <t>AX21339</t>
  </si>
  <si>
    <t>AX21340</t>
  </si>
  <si>
    <t>AX21341</t>
  </si>
  <si>
    <t>AX21342</t>
  </si>
  <si>
    <t>AX21343</t>
  </si>
  <si>
    <t>AX21344</t>
  </si>
  <si>
    <t>AX21345</t>
  </si>
  <si>
    <t>AX21347</t>
  </si>
  <si>
    <t>AX21348</t>
  </si>
  <si>
    <t>AX21349</t>
  </si>
  <si>
    <t>AX21350</t>
  </si>
  <si>
    <t>AX21354</t>
  </si>
  <si>
    <t>AX21355</t>
  </si>
  <si>
    <t>AX21356</t>
  </si>
  <si>
    <t>AX21358</t>
  </si>
  <si>
    <t>AX21369</t>
  </si>
  <si>
    <t>AX21370</t>
  </si>
  <si>
    <t>AX21371</t>
  </si>
  <si>
    <t>AX21372</t>
  </si>
  <si>
    <t>AX21373</t>
  </si>
  <si>
    <t>AX21374</t>
  </si>
  <si>
    <t>AX21375</t>
  </si>
  <si>
    <t>AX21377</t>
  </si>
  <si>
    <t>AX21379</t>
  </si>
  <si>
    <t>AX21380</t>
  </si>
  <si>
    <t>AX21384</t>
  </si>
  <si>
    <t>AX21386</t>
  </si>
  <si>
    <t>AX21387</t>
  </si>
  <si>
    <t>AX21396</t>
  </si>
  <si>
    <t>AX21404</t>
  </si>
  <si>
    <t>AX21405</t>
  </si>
  <si>
    <t>AX21411</t>
  </si>
  <si>
    <t>AX21418</t>
  </si>
  <si>
    <t>AX21419</t>
  </si>
  <si>
    <t>AX21422</t>
  </si>
  <si>
    <t>AX21425</t>
  </si>
  <si>
    <t>AX21426</t>
  </si>
  <si>
    <t>AX21427</t>
  </si>
  <si>
    <t>AX21428</t>
  </si>
  <si>
    <t>AX21431</t>
  </si>
  <si>
    <t>AX21435</t>
  </si>
  <si>
    <t>AX21437</t>
  </si>
  <si>
    <t>AX21438</t>
  </si>
  <si>
    <t>AX21439</t>
  </si>
  <si>
    <t>AX21441</t>
  </si>
  <si>
    <t>AX21442</t>
  </si>
  <si>
    <t>AX21446</t>
  </si>
  <si>
    <t>AX21448</t>
  </si>
  <si>
    <t>AX21456</t>
  </si>
  <si>
    <t>AX21459</t>
  </si>
  <si>
    <t>AX21461</t>
  </si>
  <si>
    <t>AX21462</t>
  </si>
  <si>
    <t>AX21463</t>
  </si>
  <si>
    <t>AX21464</t>
  </si>
  <si>
    <t>AX21472</t>
  </si>
  <si>
    <t>AX21474</t>
  </si>
  <si>
    <t>AX21475</t>
  </si>
  <si>
    <t>AX21481</t>
  </si>
  <si>
    <t>AX21483</t>
  </si>
  <si>
    <t>AX21484</t>
  </si>
  <si>
    <t>AX21486</t>
  </si>
  <si>
    <t>AX21487</t>
  </si>
  <si>
    <t>AX21488</t>
  </si>
  <si>
    <t>AX21490</t>
  </si>
  <si>
    <t>AX21496</t>
  </si>
  <si>
    <t>AX21501</t>
  </si>
  <si>
    <t>AX21503</t>
  </si>
  <si>
    <t>AX21506</t>
  </si>
  <si>
    <t>AX21507</t>
  </si>
  <si>
    <t>AX21509</t>
  </si>
  <si>
    <t>AX21510</t>
  </si>
  <si>
    <t>AX21514</t>
  </si>
  <si>
    <t>AX21516</t>
  </si>
  <si>
    <t>AX21517</t>
  </si>
  <si>
    <t>AX21518</t>
  </si>
  <si>
    <t>AX21524</t>
  </si>
  <si>
    <t>AX21525</t>
  </si>
  <si>
    <t>AX21527</t>
  </si>
  <si>
    <t>AX21532</t>
  </si>
  <si>
    <t>AX21533</t>
  </si>
  <si>
    <t>AX21534</t>
  </si>
  <si>
    <t>AX21544</t>
  </si>
  <si>
    <t>AX21545</t>
  </si>
  <si>
    <t>AX21546</t>
  </si>
  <si>
    <t>AX21548</t>
  </si>
  <si>
    <t>AX21550</t>
  </si>
  <si>
    <t>AX21551</t>
  </si>
  <si>
    <t>AX21552</t>
  </si>
  <si>
    <t>AX21553</t>
  </si>
  <si>
    <t>AX21555</t>
  </si>
  <si>
    <t>AX21557</t>
  </si>
  <si>
    <t>AX21558</t>
  </si>
  <si>
    <t>AX21559</t>
  </si>
  <si>
    <t>AX21561</t>
  </si>
  <si>
    <t>AX21562</t>
  </si>
  <si>
    <t>AX21574</t>
  </si>
  <si>
    <t>AX21579</t>
  </si>
  <si>
    <t>AX21584</t>
  </si>
  <si>
    <t>AX21585</t>
  </si>
  <si>
    <t>AX21590</t>
  </si>
  <si>
    <t>AX21591</t>
  </si>
  <si>
    <t>AX21603</t>
  </si>
  <si>
    <t>AX21604</t>
  </si>
  <si>
    <t>AX21608</t>
  </si>
  <si>
    <t>AX21611</t>
  </si>
  <si>
    <t>AX21612</t>
  </si>
  <si>
    <t>AX21625</t>
  </si>
  <si>
    <t>AX21626</t>
  </si>
  <si>
    <t>AX21629</t>
  </si>
  <si>
    <t>AX21630</t>
  </si>
  <si>
    <t>AX21636</t>
  </si>
  <si>
    <t>AX21638</t>
  </si>
  <si>
    <t>AX21642</t>
  </si>
  <si>
    <t>AX21643</t>
  </si>
  <si>
    <t>AX21648</t>
  </si>
  <si>
    <t>AX21649</t>
  </si>
  <si>
    <t>AX21650</t>
  </si>
  <si>
    <t>AX21651</t>
  </si>
  <si>
    <t>AX21652</t>
  </si>
  <si>
    <t>AX21653</t>
  </si>
  <si>
    <t>AX21655</t>
  </si>
  <si>
    <t>AX21658</t>
  </si>
  <si>
    <t>AX21659</t>
  </si>
  <si>
    <t>AX21666</t>
  </si>
  <si>
    <t>AX21669</t>
  </si>
  <si>
    <t>AX21680</t>
  </si>
  <si>
    <t>AX21686</t>
  </si>
  <si>
    <t>AX21690</t>
  </si>
  <si>
    <t>AX21693</t>
  </si>
  <si>
    <t>AX21695</t>
  </si>
  <si>
    <t>AX21696</t>
  </si>
  <si>
    <t>AX21700</t>
  </si>
  <si>
    <t>AX21702</t>
  </si>
  <si>
    <t>AX21704</t>
  </si>
  <si>
    <t>AX21707</t>
  </si>
  <si>
    <t>AX21710</t>
  </si>
  <si>
    <t>AX21711</t>
  </si>
  <si>
    <t>AX21712</t>
  </si>
  <si>
    <t>AX21715</t>
  </si>
  <si>
    <t>AX21718</t>
  </si>
  <si>
    <t>AX21721</t>
  </si>
  <si>
    <t>AX21723</t>
  </si>
  <si>
    <t>AX21724</t>
  </si>
  <si>
    <t>AX21726</t>
  </si>
  <si>
    <t>AX21730</t>
  </si>
  <si>
    <t>AX21731</t>
  </si>
  <si>
    <t>AX21732</t>
  </si>
  <si>
    <t>AX21733</t>
  </si>
  <si>
    <t>AX21734</t>
  </si>
  <si>
    <t>AX21735</t>
  </si>
  <si>
    <t>AX21736</t>
  </si>
  <si>
    <t>AX21743</t>
  </si>
  <si>
    <t>AX21747</t>
  </si>
  <si>
    <t>AX21752</t>
  </si>
  <si>
    <t>AX21758</t>
  </si>
  <si>
    <t>AX21762</t>
  </si>
  <si>
    <t>AX21766</t>
  </si>
  <si>
    <t>AX21782</t>
  </si>
  <si>
    <t>AX21786</t>
  </si>
  <si>
    <t>AX21789</t>
  </si>
  <si>
    <t>AX21792</t>
  </si>
  <si>
    <t>AX21799</t>
  </si>
  <si>
    <t>AX21801</t>
  </si>
  <si>
    <t>AX21803</t>
  </si>
  <si>
    <t>AX21804</t>
  </si>
  <si>
    <t>AX21807</t>
  </si>
  <si>
    <t>AX21811</t>
  </si>
  <si>
    <t>AX21812</t>
  </si>
  <si>
    <t>AX21815</t>
  </si>
  <si>
    <t>AX21817</t>
  </si>
  <si>
    <t>AX21827</t>
  </si>
  <si>
    <t>AX21832</t>
  </si>
  <si>
    <t>AX21839</t>
  </si>
  <si>
    <t>AX21844</t>
  </si>
  <si>
    <t>AX21846</t>
  </si>
  <si>
    <t>AX21848</t>
  </si>
  <si>
    <t>AX21849</t>
  </si>
  <si>
    <t>AX21850</t>
  </si>
  <si>
    <t>AX21858</t>
  </si>
  <si>
    <t>AX21859</t>
  </si>
  <si>
    <t>AX21861</t>
  </si>
  <si>
    <t>AX21867</t>
  </si>
  <si>
    <t>AX21871</t>
  </si>
  <si>
    <t>AX21876</t>
  </si>
  <si>
    <t>AX21877</t>
  </si>
  <si>
    <t>AX21879</t>
  </si>
  <si>
    <t>AX21881</t>
  </si>
  <si>
    <t>AX21882</t>
  </si>
  <si>
    <t>AX21885</t>
  </si>
  <si>
    <t>AX21889</t>
  </si>
  <si>
    <t>AX21890</t>
  </si>
  <si>
    <t>AX21893</t>
  </si>
  <si>
    <t>AX21894</t>
  </si>
  <si>
    <t>AX21896</t>
  </si>
  <si>
    <t>AX21900</t>
  </si>
  <si>
    <t>AX21901</t>
  </si>
  <si>
    <t>AX21902</t>
  </si>
  <si>
    <t>AX21904</t>
  </si>
  <si>
    <t>AX21908</t>
  </si>
  <si>
    <t>AX21912</t>
  </si>
  <si>
    <t>AX21913</t>
  </si>
  <si>
    <t>AX21917</t>
  </si>
  <si>
    <t>AX21918</t>
  </si>
  <si>
    <t>AX21919</t>
  </si>
  <si>
    <t>AX21921</t>
  </si>
  <si>
    <t>AX21929</t>
  </si>
  <si>
    <t>AX21930</t>
  </si>
  <si>
    <t>AX21933</t>
  </si>
  <si>
    <t>AX21934</t>
  </si>
  <si>
    <t>AX21935</t>
  </si>
  <si>
    <t>AX21939</t>
  </si>
  <si>
    <t>AX21941</t>
  </si>
  <si>
    <t>AX21945</t>
  </si>
  <si>
    <t>AX21946</t>
  </si>
  <si>
    <t>AX21948</t>
  </si>
  <si>
    <t>AX21960</t>
  </si>
  <si>
    <t>AX21968</t>
  </si>
  <si>
    <t>AX21973</t>
  </si>
  <si>
    <t>AX21974</t>
  </si>
  <si>
    <t>AX21977</t>
  </si>
  <si>
    <t>AX21980</t>
  </si>
  <si>
    <t>AX21981</t>
  </si>
  <si>
    <t>AX21982</t>
  </si>
  <si>
    <t>AX21983</t>
  </si>
  <si>
    <t>AX21984</t>
  </si>
  <si>
    <t>AX21985</t>
  </si>
  <si>
    <t>AX21989</t>
  </si>
  <si>
    <t>AX21992</t>
  </si>
  <si>
    <t>AX21994</t>
  </si>
  <si>
    <t>AX21995</t>
  </si>
  <si>
    <t>AX21997</t>
  </si>
  <si>
    <t>AX22004</t>
  </si>
  <si>
    <t>AX22008</t>
  </si>
  <si>
    <t>AX22011</t>
  </si>
  <si>
    <t>AX22013</t>
  </si>
  <si>
    <t>AX22014</t>
  </si>
  <si>
    <t>AX22015</t>
  </si>
  <si>
    <t>AX22016</t>
  </si>
  <si>
    <t>AX22017</t>
  </si>
  <si>
    <t>AX22018</t>
  </si>
  <si>
    <t>AX22020</t>
  </si>
  <si>
    <t>AX22025</t>
  </si>
  <si>
    <t>AX22027</t>
  </si>
  <si>
    <t>AX22033</t>
  </si>
  <si>
    <t>AX22041</t>
  </si>
  <si>
    <t>AX22043</t>
  </si>
  <si>
    <t>AX22044</t>
  </si>
  <si>
    <t>AX22045</t>
  </si>
  <si>
    <t>AX22048</t>
  </si>
  <si>
    <t>AX22049</t>
  </si>
  <si>
    <t>AX22064</t>
  </si>
  <si>
    <t>AX22065</t>
  </si>
  <si>
    <t>AX22068</t>
  </si>
  <si>
    <t>AX22069</t>
  </si>
  <si>
    <t>AX22074</t>
  </si>
  <si>
    <t>AX22076</t>
  </si>
  <si>
    <t>AX22077</t>
  </si>
  <si>
    <t>AX22080</t>
  </si>
  <si>
    <t>AX22082</t>
  </si>
  <si>
    <t>AX22085</t>
  </si>
  <si>
    <t>AX22092</t>
  </si>
  <si>
    <t>AX22093</t>
  </si>
  <si>
    <t>AX22094</t>
  </si>
  <si>
    <t>AX22095</t>
  </si>
  <si>
    <t>AX22097</t>
  </si>
  <si>
    <t>AX22098</t>
  </si>
  <si>
    <t>AX22100</t>
  </si>
  <si>
    <t>AX22101</t>
  </si>
  <si>
    <t>AX22104</t>
  </si>
  <si>
    <t>AX22105</t>
  </si>
  <si>
    <t>AX22106</t>
  </si>
  <si>
    <t>AX22107</t>
  </si>
  <si>
    <t>AX22109</t>
  </si>
  <si>
    <t>AX22111</t>
  </si>
  <si>
    <t>AX22112</t>
  </si>
  <si>
    <t>AX22114</t>
  </si>
  <si>
    <t>AX22117</t>
  </si>
  <si>
    <t>AX22119</t>
  </si>
  <si>
    <t>AX22120</t>
  </si>
  <si>
    <t>AX22125</t>
  </si>
  <si>
    <t>AX22126</t>
  </si>
  <si>
    <t>AX22128</t>
  </si>
  <si>
    <t>AX22131</t>
  </si>
  <si>
    <t>AX22133</t>
  </si>
  <si>
    <t>AX22135</t>
  </si>
  <si>
    <t>AX22139</t>
  </si>
  <si>
    <t>AX22143</t>
  </si>
  <si>
    <t>AX22146</t>
  </si>
  <si>
    <t>AX22149</t>
  </si>
  <si>
    <t>AX22152</t>
  </si>
  <si>
    <t>AX22153</t>
  </si>
  <si>
    <t>AX22154</t>
  </si>
  <si>
    <t>AX22163</t>
  </si>
  <si>
    <t>AX22167</t>
  </si>
  <si>
    <t>AX22174</t>
  </si>
  <si>
    <t>AX22182</t>
  </si>
  <si>
    <t>AX22184</t>
  </si>
  <si>
    <t>AX22186</t>
  </si>
  <si>
    <t>AX22190</t>
  </si>
  <si>
    <t>AX22193</t>
  </si>
  <si>
    <t>AX22198</t>
  </si>
  <si>
    <t>AX22206</t>
  </si>
  <si>
    <t>AX22207</t>
  </si>
  <si>
    <t>AX22209</t>
  </si>
  <si>
    <t>AX22211</t>
  </si>
  <si>
    <t>AX22214</t>
  </si>
  <si>
    <t>AX22216</t>
  </si>
  <si>
    <t>AX22219</t>
  </si>
  <si>
    <t>AX22220</t>
  </si>
  <si>
    <t>AX22221</t>
  </si>
  <si>
    <t>AX22224</t>
  </si>
  <si>
    <t>AX22225</t>
  </si>
  <si>
    <t>AX22226</t>
  </si>
  <si>
    <t>AX22228</t>
  </si>
  <si>
    <t>AX22230</t>
  </si>
  <si>
    <t>AX22233</t>
  </si>
  <si>
    <t>AX22234</t>
  </si>
  <si>
    <t>AX22240</t>
  </si>
  <si>
    <t>AX22242</t>
  </si>
  <si>
    <t>AX22243</t>
  </si>
  <si>
    <t>AX22246</t>
  </si>
  <si>
    <t>AX22248</t>
  </si>
  <si>
    <t>AX22250</t>
  </si>
  <si>
    <t>AX22254</t>
  </si>
  <si>
    <t>AX22256</t>
  </si>
  <si>
    <t>AX22257</t>
  </si>
  <si>
    <t>AX22262</t>
  </si>
  <si>
    <t>AX22263</t>
  </si>
  <si>
    <t>AX22264</t>
  </si>
  <si>
    <t>AX22265</t>
  </si>
  <si>
    <t>AX22272</t>
  </si>
  <si>
    <t>AX22275</t>
  </si>
  <si>
    <t>AX22276</t>
  </si>
  <si>
    <t>AX22280</t>
  </si>
  <si>
    <t>AX22281</t>
  </si>
  <si>
    <t>AX22285</t>
  </si>
  <si>
    <t>AX22286</t>
  </si>
  <si>
    <t>AX22287</t>
  </si>
  <si>
    <t>AX22291</t>
  </si>
  <si>
    <t>AX22292</t>
  </si>
  <si>
    <t>AX22293</t>
  </si>
  <si>
    <t>AX22294</t>
  </si>
  <si>
    <t>AX22298</t>
  </si>
  <si>
    <t>AX22301</t>
  </si>
  <si>
    <t>AX22302</t>
  </si>
  <si>
    <t>AX22305</t>
  </si>
  <si>
    <t>AX22308</t>
  </si>
  <si>
    <t>AX22312</t>
  </si>
  <si>
    <t>AX22313</t>
  </si>
  <si>
    <t>AX22315</t>
  </si>
  <si>
    <t>AX22316</t>
  </si>
  <si>
    <t>AX22317</t>
  </si>
  <si>
    <t>AX22318</t>
  </si>
  <si>
    <t>AX22324</t>
  </si>
  <si>
    <t>AX22325</t>
  </si>
  <si>
    <t>AX22326</t>
  </si>
  <si>
    <t>AX22328</t>
  </si>
  <si>
    <t>AX22329</t>
  </si>
  <si>
    <t>AX22330</t>
  </si>
  <si>
    <t>AX22337</t>
  </si>
  <si>
    <t>AX22342</t>
  </si>
  <si>
    <t>AX22344</t>
  </si>
  <si>
    <t>AX22345</t>
  </si>
  <si>
    <t>AX22348</t>
  </si>
  <si>
    <t>AX22349</t>
  </si>
  <si>
    <t>AX22350</t>
  </si>
  <si>
    <t>AX22357</t>
  </si>
  <si>
    <t>AX22360</t>
  </si>
  <si>
    <t>AX22362</t>
  </si>
  <si>
    <t>AX22364</t>
  </si>
  <si>
    <t>AX22366</t>
  </si>
  <si>
    <t>AX22367</t>
  </si>
  <si>
    <t>AX22368</t>
  </si>
  <si>
    <t>AX22369</t>
  </si>
  <si>
    <t>AX22372</t>
  </si>
  <si>
    <t>AX22377</t>
  </si>
  <si>
    <t>AX22378</t>
  </si>
  <si>
    <t>AX22388</t>
  </si>
  <si>
    <t>AX22391</t>
  </si>
  <si>
    <t>AX22392</t>
  </si>
  <si>
    <t>AX22393</t>
  </si>
  <si>
    <t>AX22398</t>
  </si>
  <si>
    <t>AX22399</t>
  </si>
  <si>
    <t>AX22406</t>
  </si>
  <si>
    <t>AX22415</t>
  </si>
  <si>
    <t>AX22418</t>
  </si>
  <si>
    <t>AX22419</t>
  </si>
  <si>
    <t>AX22420</t>
  </si>
  <si>
    <t>AX22421</t>
  </si>
  <si>
    <t>AX22422</t>
  </si>
  <si>
    <t>AX22423</t>
  </si>
  <si>
    <t>AX22424</t>
  </si>
  <si>
    <t>AX22426</t>
  </si>
  <si>
    <t>AX22435</t>
  </si>
  <si>
    <t>AX22436</t>
  </si>
  <si>
    <t>AX22438</t>
  </si>
  <si>
    <t>AX22441</t>
  </si>
  <si>
    <t>AX22445</t>
  </si>
  <si>
    <t>AX22450</t>
  </si>
  <si>
    <t>AX22455</t>
  </si>
  <si>
    <t>AX22457</t>
  </si>
  <si>
    <t>AX22458</t>
  </si>
  <si>
    <t>AX22462</t>
  </si>
  <si>
    <t>AX22465</t>
  </si>
  <si>
    <t>AX22467</t>
  </si>
  <si>
    <t>AX22468</t>
  </si>
  <si>
    <t>AX22470</t>
  </si>
  <si>
    <t>AX22472</t>
  </si>
  <si>
    <t>AX22473</t>
  </si>
  <si>
    <t>AX22474</t>
  </si>
  <si>
    <t>AX22477</t>
  </si>
  <si>
    <t>AX22481</t>
  </si>
  <si>
    <t>AX22482</t>
  </si>
  <si>
    <t>AX22483</t>
  </si>
  <si>
    <t>AX22485</t>
  </si>
  <si>
    <t>AX22486</t>
  </si>
  <si>
    <t>AX22487</t>
  </si>
  <si>
    <t>AX22492</t>
  </si>
  <si>
    <t>AX22495</t>
  </si>
  <si>
    <t>AX22497</t>
  </si>
  <si>
    <t>AX22500</t>
  </si>
  <si>
    <t>AX22504</t>
  </si>
  <si>
    <t>AX22509</t>
  </si>
  <si>
    <t>AX22513</t>
  </si>
  <si>
    <t>AX22514</t>
  </si>
  <si>
    <t>AX22515</t>
  </si>
  <si>
    <t>AX22518</t>
  </si>
  <si>
    <t>AX22522</t>
  </si>
  <si>
    <t>AX22523</t>
  </si>
  <si>
    <t>AX22524</t>
  </si>
  <si>
    <t>AX22525</t>
  </si>
  <si>
    <t>AX22530</t>
  </si>
  <si>
    <t>AX22531</t>
  </si>
  <si>
    <t>AX22550</t>
  </si>
  <si>
    <t>AX22554</t>
  </si>
  <si>
    <t>AX22556</t>
  </si>
  <si>
    <t>AX22557</t>
  </si>
  <si>
    <t>AX22559</t>
  </si>
  <si>
    <t>AX22561</t>
  </si>
  <si>
    <t>AX22564</t>
  </si>
  <si>
    <t>AX22566</t>
  </si>
  <si>
    <t>AX22568</t>
  </si>
  <si>
    <t>AX22570</t>
  </si>
  <si>
    <t>AX22577</t>
  </si>
  <si>
    <t>AX22578</t>
  </si>
  <si>
    <t>AX22580</t>
  </si>
  <si>
    <t>AX22582</t>
  </si>
  <si>
    <t>AX22584</t>
  </si>
  <si>
    <t>AX22588</t>
  </si>
  <si>
    <t>AX22592</t>
  </si>
  <si>
    <t>AX22593</t>
  </si>
  <si>
    <t>AX22598</t>
  </si>
  <si>
    <t>AX22601</t>
  </si>
  <si>
    <t>AX22603</t>
  </si>
  <si>
    <t>AX22606</t>
  </si>
  <si>
    <t>AX22609</t>
  </si>
  <si>
    <t>AX22615</t>
  </si>
  <si>
    <t>AX22627</t>
  </si>
  <si>
    <t>AX22628</t>
  </si>
  <si>
    <t>AX22629</t>
  </si>
  <si>
    <t>AX22631</t>
  </si>
  <si>
    <t>AX22632</t>
  </si>
  <si>
    <t>AX22633</t>
  </si>
  <si>
    <t>AX22635</t>
  </si>
  <si>
    <t>AX22636</t>
  </si>
  <si>
    <t>AX22637</t>
  </si>
  <si>
    <t>AX22640</t>
  </si>
  <si>
    <t>AX22641</t>
  </si>
  <si>
    <t>AX22642</t>
  </si>
  <si>
    <t>AX22649</t>
  </si>
  <si>
    <t>AX22651</t>
  </si>
  <si>
    <t>AX22657</t>
  </si>
  <si>
    <t>AX22658</t>
  </si>
  <si>
    <t>AX22660</t>
  </si>
  <si>
    <t>AX22666</t>
  </si>
  <si>
    <t>AX22669</t>
  </si>
  <si>
    <t>AX22670</t>
  </si>
  <si>
    <t>AX22672</t>
  </si>
  <si>
    <t>AX22678</t>
  </si>
  <si>
    <t>AX22689</t>
  </si>
  <si>
    <t>AX22691</t>
  </si>
  <si>
    <t>AX22698</t>
  </si>
  <si>
    <t>AX22700</t>
  </si>
  <si>
    <t>AX22710</t>
  </si>
  <si>
    <t>AX22712</t>
  </si>
  <si>
    <t>AX22713</t>
  </si>
  <si>
    <t>AX22714</t>
  </si>
  <si>
    <t>AX22716</t>
  </si>
  <si>
    <t>AX22717</t>
  </si>
  <si>
    <t>AX22718</t>
  </si>
  <si>
    <t>AX22719</t>
  </si>
  <si>
    <t>AX22720</t>
  </si>
  <si>
    <t>AX22721</t>
  </si>
  <si>
    <t>AX22723</t>
  </si>
  <si>
    <t>AX22724</t>
  </si>
  <si>
    <t>AX22731</t>
  </si>
  <si>
    <t>AX22741</t>
  </si>
  <si>
    <t>AX22743</t>
  </si>
  <si>
    <t>AX22745</t>
  </si>
  <si>
    <t>AX22748</t>
  </si>
  <si>
    <t>AX22753</t>
  </si>
  <si>
    <t>AX22755</t>
  </si>
  <si>
    <t>AX22758</t>
  </si>
  <si>
    <t>AX22759</t>
  </si>
  <si>
    <t>AX22761</t>
  </si>
  <si>
    <t>AX22762</t>
  </si>
  <si>
    <t>AX22767</t>
  </si>
  <si>
    <t>AX22769</t>
  </si>
  <si>
    <t>AX22775</t>
  </si>
  <si>
    <t>AX22780</t>
  </si>
  <si>
    <t>AX22784</t>
  </si>
  <si>
    <t>AX22799</t>
  </si>
  <si>
    <t>AX22802</t>
  </si>
  <si>
    <t>AX22806</t>
  </si>
  <si>
    <t>AX22808</t>
  </si>
  <si>
    <t>AX22812</t>
  </si>
  <si>
    <t>AX22813</t>
  </si>
  <si>
    <t>AX22816</t>
  </si>
  <si>
    <t>AX22818</t>
  </si>
  <si>
    <t>AX22820</t>
  </si>
  <si>
    <t>AX22822</t>
  </si>
  <si>
    <t>AX22824</t>
  </si>
  <si>
    <t>AX22828</t>
  </si>
  <si>
    <t>AX22829</t>
  </si>
  <si>
    <t>AX22831</t>
  </si>
  <si>
    <t>AX22839</t>
  </si>
  <si>
    <t>AX22842</t>
  </si>
  <si>
    <t>AX22846</t>
  </si>
  <si>
    <t>AX22851</t>
  </si>
  <si>
    <t>AX22852</t>
  </si>
  <si>
    <t>AX22853</t>
  </si>
  <si>
    <t>AX22858</t>
  </si>
  <si>
    <t>AX22862</t>
  </si>
  <si>
    <t>AX22865</t>
  </si>
  <si>
    <t>AX22868</t>
  </si>
  <si>
    <t>AX22874</t>
  </si>
  <si>
    <t>AX22880</t>
  </si>
  <si>
    <t>AX22882</t>
  </si>
  <si>
    <t>AX22883</t>
  </si>
  <si>
    <t>AX22887</t>
  </si>
  <si>
    <t>AX22888</t>
  </si>
  <si>
    <t>AX22895</t>
  </si>
  <si>
    <t>AX22896</t>
  </si>
  <si>
    <t>AX22901</t>
  </si>
  <si>
    <t>AX22902</t>
  </si>
  <si>
    <t>AX22905</t>
  </si>
  <si>
    <t>AX22906</t>
  </si>
  <si>
    <t>AX22911</t>
  </si>
  <si>
    <t>AX22912</t>
  </si>
  <si>
    <t>AX22913</t>
  </si>
  <si>
    <t>AX22916</t>
  </si>
  <si>
    <t>AX22918</t>
  </si>
  <si>
    <t>AX22919</t>
  </si>
  <si>
    <t>AX22929</t>
  </si>
  <si>
    <t>AX22930</t>
  </si>
  <si>
    <t>AX22931</t>
  </si>
  <si>
    <t>AX22933</t>
  </si>
  <si>
    <t>AX22935</t>
  </si>
  <si>
    <t>AX22946</t>
  </si>
  <si>
    <t>AX22948</t>
  </si>
  <si>
    <t>AX22950</t>
  </si>
  <si>
    <t>AX22951</t>
  </si>
  <si>
    <t>AX22953</t>
  </si>
  <si>
    <t>AX22954</t>
  </si>
  <si>
    <t>AX22955</t>
  </si>
  <si>
    <t>AX22956</t>
  </si>
  <si>
    <t>AX22957</t>
  </si>
  <si>
    <t>AX22963</t>
  </si>
  <si>
    <t>AX22967</t>
  </si>
  <si>
    <t>AX22969</t>
  </si>
  <si>
    <t>AX22975</t>
  </si>
  <si>
    <t>AX22978</t>
  </si>
  <si>
    <t>AX22981</t>
  </si>
  <si>
    <t>AX22982</t>
  </si>
  <si>
    <t>AX22983</t>
  </si>
  <si>
    <t>AX22987</t>
  </si>
  <si>
    <t>AX22992</t>
  </si>
  <si>
    <t>AX22993</t>
  </si>
  <si>
    <t>AX22994</t>
  </si>
  <si>
    <t>AX23000</t>
  </si>
  <si>
    <t>AX23002</t>
  </si>
  <si>
    <t>AX23005</t>
  </si>
  <si>
    <t>AX23008</t>
  </si>
  <si>
    <t>AX23010</t>
  </si>
  <si>
    <t>AX23011</t>
  </si>
  <si>
    <t>AX23018</t>
  </si>
  <si>
    <t>AX23021</t>
  </si>
  <si>
    <t>AX23027</t>
  </si>
  <si>
    <t>AX23030</t>
  </si>
  <si>
    <t>AX23032</t>
  </si>
  <si>
    <t>AX23033</t>
  </si>
  <si>
    <t>AX23036</t>
  </si>
  <si>
    <t>AX23037</t>
  </si>
  <si>
    <t>AX23043</t>
  </si>
  <si>
    <t>AX23044</t>
  </si>
  <si>
    <t>AX23047</t>
  </si>
  <si>
    <t>AX23053</t>
  </si>
  <si>
    <t>AX23057</t>
  </si>
  <si>
    <t>AX23061</t>
  </si>
  <si>
    <t>AX23062</t>
  </si>
  <si>
    <t>AX23065</t>
  </si>
  <si>
    <t>AX23066</t>
  </si>
  <si>
    <t>AX23069</t>
  </si>
  <si>
    <t>AX23071</t>
  </si>
  <si>
    <t>AX23073</t>
  </si>
  <si>
    <t>AX23074</t>
  </si>
  <si>
    <t>AX23080</t>
  </si>
  <si>
    <t>AX23081</t>
  </si>
  <si>
    <t>AX23087</t>
  </si>
  <si>
    <t>AX23089</t>
  </si>
  <si>
    <t>AX23092</t>
  </si>
  <si>
    <t>AX23095</t>
  </si>
  <si>
    <t>AX23097</t>
  </si>
  <si>
    <t>AX23098</t>
  </si>
  <si>
    <t>AX23100</t>
  </si>
  <si>
    <t>AX23101</t>
  </si>
  <si>
    <t>AX23103</t>
  </si>
  <si>
    <t>AX23106</t>
  </si>
  <si>
    <t>AX23107</t>
  </si>
  <si>
    <t>AX23109</t>
  </si>
  <si>
    <t>AX23113</t>
  </si>
  <si>
    <t>AX23118</t>
  </si>
  <si>
    <t>AX23119</t>
  </si>
  <si>
    <t>AX23121</t>
  </si>
  <si>
    <t>AX23124</t>
  </si>
  <si>
    <t>AX23126</t>
  </si>
  <si>
    <t>AX23127</t>
  </si>
  <si>
    <t>AX23131</t>
  </si>
  <si>
    <t>AX23133</t>
  </si>
  <si>
    <t>AX23134</t>
  </si>
  <si>
    <t>AX23135</t>
  </si>
  <si>
    <t>AX23136</t>
  </si>
  <si>
    <t>AX23138</t>
  </si>
  <si>
    <t>AX23139</t>
  </si>
  <si>
    <t>AX23140</t>
  </si>
  <si>
    <t>AX23142</t>
  </si>
  <si>
    <t>AX23145</t>
  </si>
  <si>
    <t>AX23149</t>
  </si>
  <si>
    <t>AX23150</t>
  </si>
  <si>
    <t>AX23151</t>
  </si>
  <si>
    <t>AX23155</t>
  </si>
  <si>
    <t>AX23157</t>
  </si>
  <si>
    <t>AX23158</t>
  </si>
  <si>
    <t>AX23160</t>
  </si>
  <si>
    <t>AX23164</t>
  </si>
  <si>
    <t>AX23169</t>
  </si>
  <si>
    <t>AX23170</t>
  </si>
  <si>
    <t>AX23172</t>
  </si>
  <si>
    <t>AX23182</t>
  </si>
  <si>
    <t>AX23183</t>
  </si>
  <si>
    <t>AX23184</t>
  </si>
  <si>
    <t>AX23185</t>
  </si>
  <si>
    <t>AX23191</t>
  </si>
  <si>
    <t>AX23192</t>
  </si>
  <si>
    <t>AX23193</t>
  </si>
  <si>
    <t>AX23194</t>
  </si>
  <si>
    <t>AX23196</t>
  </si>
  <si>
    <t>AX23201</t>
  </si>
  <si>
    <t>AX23204</t>
  </si>
  <si>
    <t>AX23205</t>
  </si>
  <si>
    <t>AX23207</t>
  </si>
  <si>
    <t>AX23208</t>
  </si>
  <si>
    <t>AX23210</t>
  </si>
  <si>
    <t>AX23212</t>
  </si>
  <si>
    <t>AX23214</t>
  </si>
  <si>
    <t>AX23220</t>
  </si>
  <si>
    <t>AX23221</t>
  </si>
  <si>
    <t>AX23226</t>
  </si>
  <si>
    <t>AX23227</t>
  </si>
  <si>
    <t>AX23231</t>
  </si>
  <si>
    <t>AX23233</t>
  </si>
  <si>
    <t>AX23239</t>
  </si>
  <si>
    <t>AX23242</t>
  </si>
  <si>
    <t>AX23243</t>
  </si>
  <si>
    <t>AX23244</t>
  </si>
  <si>
    <t>AX23253</t>
  </si>
  <si>
    <t>AX23260</t>
  </si>
  <si>
    <t>AX23262</t>
  </si>
  <si>
    <t>AX23272</t>
  </si>
  <si>
    <t>AX23273</t>
  </si>
  <si>
    <t>AX23275</t>
  </si>
  <si>
    <t>AX23276</t>
  </si>
  <si>
    <t>AX23281</t>
  </si>
  <si>
    <t>AX23290</t>
  </si>
  <si>
    <t>AX23298</t>
  </si>
  <si>
    <t>AX23299</t>
  </si>
  <si>
    <t>AX23303</t>
  </si>
  <si>
    <t>AX23304</t>
  </si>
  <si>
    <t>AX23307</t>
  </si>
  <si>
    <t>AX23308</t>
  </si>
  <si>
    <t>AX23315</t>
  </si>
  <si>
    <t>AX23317</t>
  </si>
  <si>
    <t>AX23318</t>
  </si>
  <si>
    <t>AX23322</t>
  </si>
  <si>
    <t>AX23323</t>
  </si>
  <si>
    <t>AX23324</t>
  </si>
  <si>
    <t>AX23325</t>
  </si>
  <si>
    <t>AX23332</t>
  </si>
  <si>
    <t>AX23336</t>
  </si>
  <si>
    <t>AX23338</t>
  </si>
  <si>
    <t>AX23339</t>
  </si>
  <si>
    <t>AX23341</t>
  </si>
  <si>
    <t>AX23343</t>
  </si>
  <si>
    <t>AX23344</t>
  </si>
  <si>
    <t>AX23345</t>
  </si>
  <si>
    <t>AX23348</t>
  </si>
  <si>
    <t>AX23351</t>
  </si>
  <si>
    <t>AX23354</t>
  </si>
  <si>
    <t>AX23363</t>
  </si>
  <si>
    <t>AX23368</t>
  </si>
  <si>
    <t>AX23371</t>
  </si>
  <si>
    <t>AX23372</t>
  </si>
  <si>
    <t>AX23374</t>
  </si>
  <si>
    <t>AX23378</t>
  </si>
  <si>
    <t>AX23384</t>
  </si>
  <si>
    <t>AX23386</t>
  </si>
  <si>
    <t>AX23388</t>
  </si>
  <si>
    <t>AX23394</t>
  </si>
  <si>
    <t>AX23397</t>
  </si>
  <si>
    <t>AX23398</t>
  </si>
  <si>
    <t>AX23403</t>
  </si>
  <si>
    <t>AX23406</t>
  </si>
  <si>
    <t>AX23407</t>
  </si>
  <si>
    <t>AX23409</t>
  </si>
  <si>
    <t>AX23412</t>
  </si>
  <si>
    <t>AX23417</t>
  </si>
  <si>
    <t>AX23424</t>
  </si>
  <si>
    <t>AX23427</t>
  </si>
  <si>
    <t>AX23430</t>
  </si>
  <si>
    <t>AX23431</t>
  </si>
  <si>
    <t>AX23435</t>
  </si>
  <si>
    <t>AX23437</t>
  </si>
  <si>
    <t>AX23439</t>
  </si>
  <si>
    <t>AX23448</t>
  </si>
  <si>
    <t>AX23451</t>
  </si>
  <si>
    <t>AX23453</t>
  </si>
  <si>
    <t>AX23455</t>
  </si>
  <si>
    <t>AX23457</t>
  </si>
  <si>
    <t>AX23460</t>
  </si>
  <si>
    <t>AX23462</t>
  </si>
  <si>
    <t>AX23467</t>
  </si>
  <si>
    <t>AX23469</t>
  </si>
  <si>
    <t>AX23470</t>
  </si>
  <si>
    <t>AX23473</t>
  </si>
  <si>
    <t>AX23475</t>
  </si>
  <si>
    <t>AX23476</t>
  </si>
  <si>
    <t>AX23477</t>
  </si>
  <si>
    <t>AX23481</t>
  </si>
  <si>
    <t>AX23484</t>
  </si>
  <si>
    <t>AX23487</t>
  </si>
  <si>
    <t>AX23489</t>
  </si>
  <si>
    <t>AX23491</t>
  </si>
  <si>
    <t>AX23493</t>
  </si>
  <si>
    <t>AX23497</t>
  </si>
  <si>
    <t>AX23499</t>
  </si>
  <si>
    <t>AX23500</t>
  </si>
  <si>
    <t>AX23504</t>
  </si>
  <si>
    <t>AX23513</t>
  </si>
  <si>
    <t>AX23515</t>
  </si>
  <si>
    <t>AX23520</t>
  </si>
  <si>
    <t>AX23522</t>
  </si>
  <si>
    <t>AX23523</t>
  </si>
  <si>
    <t>AX23530</t>
  </si>
  <si>
    <t>AX23532</t>
  </si>
  <si>
    <t>AX23533</t>
  </si>
  <si>
    <t>AX23535</t>
  </si>
  <si>
    <t>AX23540</t>
  </si>
  <si>
    <t>AX23542</t>
  </si>
  <si>
    <t>AX23544</t>
  </si>
  <si>
    <t>AX23545</t>
  </si>
  <si>
    <t>AX23549</t>
  </si>
  <si>
    <t>AX23553</t>
  </si>
  <si>
    <t>AX23558</t>
  </si>
  <si>
    <t>AX23564</t>
  </si>
  <si>
    <t>AX23578</t>
  </si>
  <si>
    <t>AX23580</t>
  </si>
  <si>
    <t>AX23581</t>
  </si>
  <si>
    <t>AX23585</t>
  </si>
  <si>
    <t>AX23590</t>
  </si>
  <si>
    <t>AX23591</t>
  </si>
  <si>
    <t>AX23593</t>
  </si>
  <si>
    <t>AX23599</t>
  </si>
  <si>
    <t>AX23601</t>
  </si>
  <si>
    <t>AX23605</t>
  </si>
  <si>
    <t>AX23616</t>
  </si>
  <si>
    <t>AX23618</t>
  </si>
  <si>
    <t>AX23620</t>
  </si>
  <si>
    <t>AX23624</t>
  </si>
  <si>
    <t>AX23630</t>
  </si>
  <si>
    <t>AX23631</t>
  </si>
  <si>
    <t>AX23637</t>
  </si>
  <si>
    <t>AX23638</t>
  </si>
  <si>
    <t>AX23644</t>
  </si>
  <si>
    <t>AX23650</t>
  </si>
  <si>
    <t>AX23654</t>
  </si>
  <si>
    <t>AX23660</t>
  </si>
  <si>
    <t>AX23661</t>
  </si>
  <si>
    <t>AX23662</t>
  </si>
  <si>
    <t>AX23664</t>
  </si>
  <si>
    <t>AX23666</t>
  </si>
  <si>
    <t>AX23667</t>
  </si>
  <si>
    <t>AX23671</t>
  </si>
  <si>
    <t>AX23672</t>
  </si>
  <si>
    <t>AX23674</t>
  </si>
  <si>
    <t>AX23677</t>
  </si>
  <si>
    <t>AX23680</t>
  </si>
  <si>
    <t>AX23681</t>
  </si>
  <si>
    <t>AX23686</t>
  </si>
  <si>
    <t>AX23688</t>
  </si>
  <si>
    <t>AX23689</t>
  </si>
  <si>
    <t>AX23691</t>
  </si>
  <si>
    <t>AX23692</t>
  </si>
  <si>
    <t>AX23694</t>
  </si>
  <si>
    <t>AX23695</t>
  </si>
  <si>
    <t>AX23697</t>
  </si>
  <si>
    <t>AX23698</t>
  </si>
  <si>
    <t>AX23700</t>
  </si>
  <si>
    <t>AX23703</t>
  </si>
  <si>
    <t>AX23704</t>
  </si>
  <si>
    <t>AX23708</t>
  </si>
  <si>
    <t>AX23712</t>
  </si>
  <si>
    <t>AX23715</t>
  </si>
  <si>
    <t>AX23717</t>
  </si>
  <si>
    <t>AX23719</t>
  </si>
  <si>
    <t>AX23721</t>
  </si>
  <si>
    <t>AX23726</t>
  </si>
  <si>
    <t>AX23728</t>
  </si>
  <si>
    <t>AX23729</t>
  </si>
  <si>
    <t>AX23732</t>
  </si>
  <si>
    <t>AX23737</t>
  </si>
  <si>
    <t>AX23738</t>
  </si>
  <si>
    <t>AX23739</t>
  </si>
  <si>
    <t>AX23741</t>
  </si>
  <si>
    <t>AX23744</t>
  </si>
  <si>
    <t>AX23746</t>
  </si>
  <si>
    <t>AX23748</t>
  </si>
  <si>
    <t>AX23749</t>
  </si>
  <si>
    <t>AX23750</t>
  </si>
  <si>
    <t>AX23751</t>
  </si>
  <si>
    <t>AX23755</t>
  </si>
  <si>
    <t>AX23759</t>
  </si>
  <si>
    <t>AX23764</t>
  </si>
  <si>
    <t>AX23772</t>
  </si>
  <si>
    <t>AX23775</t>
  </si>
  <si>
    <t>AX23777</t>
  </si>
  <si>
    <t>AX23781</t>
  </si>
  <si>
    <t>AX23783</t>
  </si>
  <si>
    <t>AX23784</t>
  </si>
  <si>
    <t>AX23785</t>
  </si>
  <si>
    <t>AX23788</t>
  </si>
  <si>
    <t>AX23792</t>
  </si>
  <si>
    <t>AX23793</t>
  </si>
  <si>
    <t>AX23794</t>
  </si>
  <si>
    <t>AX23798</t>
  </si>
  <si>
    <t>AX23801</t>
  </si>
  <si>
    <t>AX23809</t>
  </si>
  <si>
    <t>AX23814</t>
  </si>
  <si>
    <t>AX23815</t>
  </si>
  <si>
    <t>AX23818</t>
  </si>
  <si>
    <t>AX23821</t>
  </si>
  <si>
    <t>AX23822</t>
  </si>
  <si>
    <t>AX23826</t>
  </si>
  <si>
    <t>AX23827</t>
  </si>
  <si>
    <t>AX23828</t>
  </si>
  <si>
    <t>AX23831</t>
  </si>
  <si>
    <t>AX23835</t>
  </si>
  <si>
    <t>AX23837</t>
  </si>
  <si>
    <t>AX23838</t>
  </si>
  <si>
    <t>AX23847</t>
  </si>
  <si>
    <t>AX23849</t>
  </si>
  <si>
    <t>AX23853</t>
  </si>
  <si>
    <t>AX23856</t>
  </si>
  <si>
    <t>AX23860</t>
  </si>
  <si>
    <t>AX23861</t>
  </si>
  <si>
    <t>AX23873</t>
  </si>
  <si>
    <t>AX23874</t>
  </si>
  <si>
    <t>AX23880</t>
  </si>
  <si>
    <t>AX23885</t>
  </si>
  <si>
    <t>AX23886</t>
  </si>
  <si>
    <t>AX23892</t>
  </si>
  <si>
    <t>AX23893</t>
  </si>
  <si>
    <t>AX23896</t>
  </si>
  <si>
    <t>AX23899</t>
  </si>
  <si>
    <t>AX23903</t>
  </si>
  <si>
    <t>AX23905</t>
  </si>
  <si>
    <t>AX23907</t>
  </si>
  <si>
    <t>AX23910</t>
  </si>
  <si>
    <t>AX23913</t>
  </si>
  <si>
    <t>AX23916</t>
  </si>
  <si>
    <t>AX23918</t>
  </si>
  <si>
    <t>AX23923</t>
  </si>
  <si>
    <t>AX23932</t>
  </si>
  <si>
    <t>AX23933</t>
  </si>
  <si>
    <t>AX23934</t>
  </si>
  <si>
    <t>AX23936</t>
  </si>
  <si>
    <t>AX23945</t>
  </si>
  <si>
    <t>AX23947</t>
  </si>
  <si>
    <t>AX23948</t>
  </si>
  <si>
    <t>AX23952</t>
  </si>
  <si>
    <t>AX23955</t>
  </si>
  <si>
    <t>AX23957</t>
  </si>
  <si>
    <t>AX23958</t>
  </si>
  <si>
    <t>AX23959</t>
  </si>
  <si>
    <t>AX23960</t>
  </si>
  <si>
    <t>AX23963</t>
  </si>
  <si>
    <t>AX23965</t>
  </si>
  <si>
    <t>AX23969</t>
  </si>
  <si>
    <t>AX23971</t>
  </si>
  <si>
    <t>AX23975</t>
  </si>
  <si>
    <t>AX23976</t>
  </si>
  <si>
    <t>AX23981</t>
  </si>
  <si>
    <t>AX23982</t>
  </si>
  <si>
    <t>AX23983</t>
  </si>
  <si>
    <t>AX23985</t>
  </si>
  <si>
    <t>AX23988</t>
  </si>
  <si>
    <t>AX23989</t>
  </si>
  <si>
    <t>AX23993</t>
  </si>
  <si>
    <t>AX24000</t>
  </si>
  <si>
    <t>AX24004</t>
  </si>
  <si>
    <t>AX24010</t>
  </si>
  <si>
    <t>AX24013</t>
  </si>
  <si>
    <t>AX24019</t>
  </si>
  <si>
    <t>AX24026</t>
  </si>
  <si>
    <t>AX24027</t>
  </si>
  <si>
    <t>AX24029</t>
  </si>
  <si>
    <t>AX24030</t>
  </si>
  <si>
    <t>AX24042</t>
  </si>
  <si>
    <t>AX24045</t>
  </si>
  <si>
    <t>AX24048</t>
  </si>
  <si>
    <t>AX24052</t>
  </si>
  <si>
    <t>AX24057</t>
  </si>
  <si>
    <t>AX24058</t>
  </si>
  <si>
    <t>AX24061</t>
  </si>
  <si>
    <t>AX24064</t>
  </si>
  <si>
    <t>AX24065</t>
  </si>
  <si>
    <t>AX24068</t>
  </si>
  <si>
    <t>AX24070</t>
  </si>
  <si>
    <t>AX24071</t>
  </si>
  <si>
    <t>AX24072</t>
  </si>
  <si>
    <t>AX24076</t>
  </si>
  <si>
    <t>AX24079</t>
  </si>
  <si>
    <t>AX24081</t>
  </si>
  <si>
    <t>AX24083</t>
  </si>
  <si>
    <t>AX24085</t>
  </si>
  <si>
    <t>AX24089</t>
  </si>
  <si>
    <t>AX24093</t>
  </si>
  <si>
    <t>AX24095</t>
  </si>
  <si>
    <t>AX24097</t>
  </si>
  <si>
    <t>AX24098</t>
  </si>
  <si>
    <t>AX24101</t>
  </si>
  <si>
    <t>AX24102</t>
  </si>
  <si>
    <t>AX24103</t>
  </si>
  <si>
    <t>AX24104</t>
  </si>
  <si>
    <t>AX24105</t>
  </si>
  <si>
    <t>AX24108</t>
  </si>
  <si>
    <t>AX24111</t>
  </si>
  <si>
    <t>AX24114</t>
  </si>
  <si>
    <t>AX24119</t>
  </si>
  <si>
    <t>AX24120</t>
  </si>
  <si>
    <t>AX24123</t>
  </si>
  <si>
    <t>AX24126</t>
  </si>
  <si>
    <t>AX24127</t>
  </si>
  <si>
    <t>AX24128</t>
  </si>
  <si>
    <t>AX24130</t>
  </si>
  <si>
    <t>AX24134</t>
  </si>
  <si>
    <t>AX24137</t>
  </si>
  <si>
    <t>AX24138</t>
  </si>
  <si>
    <t>AX24140</t>
  </si>
  <si>
    <t>AX24141</t>
  </si>
  <si>
    <t>AX24144</t>
  </si>
  <si>
    <t>AX24159</t>
  </si>
  <si>
    <t>AX24162</t>
  </si>
  <si>
    <t>AX24164</t>
  </si>
  <si>
    <t>AX24166</t>
  </si>
  <si>
    <t>AX24170</t>
  </si>
  <si>
    <t>AX24171</t>
  </si>
  <si>
    <t>AX24172</t>
  </si>
  <si>
    <t>AX24173</t>
  </si>
  <si>
    <t>AX24174</t>
  </si>
  <si>
    <t>AX24175</t>
  </si>
  <si>
    <t>AX24176</t>
  </si>
  <si>
    <t>AX24180</t>
  </si>
  <si>
    <t>AX24183</t>
  </si>
  <si>
    <t>AX24185</t>
  </si>
  <si>
    <t>AX24189</t>
  </si>
  <si>
    <t>AX24191</t>
  </si>
  <si>
    <t>AX24193</t>
  </si>
  <si>
    <t>AX24194</t>
  </si>
  <si>
    <t>AX24195</t>
  </si>
  <si>
    <t>AX24203</t>
  </si>
  <si>
    <t>AX24208</t>
  </si>
  <si>
    <t>AX24210</t>
  </si>
  <si>
    <t>AX24216</t>
  </si>
  <si>
    <t>AX24217</t>
  </si>
  <si>
    <t>AX24218</t>
  </si>
  <si>
    <t>AX24222</t>
  </si>
  <si>
    <t>AX24223</t>
  </si>
  <si>
    <t>AX24226</t>
  </si>
  <si>
    <t>AX24229</t>
  </si>
  <si>
    <t>AX24230</t>
  </si>
  <si>
    <t>AX24232</t>
  </si>
  <si>
    <t>AX24240</t>
  </si>
  <si>
    <t>AX24242</t>
  </si>
  <si>
    <t>AX24250</t>
  </si>
  <si>
    <t>AX24254</t>
  </si>
  <si>
    <t>AX24260</t>
  </si>
  <si>
    <t>AX24262</t>
  </si>
  <si>
    <t>AX24263</t>
  </si>
  <si>
    <t>AX24264</t>
  </si>
  <si>
    <t>AX24269</t>
  </si>
  <si>
    <t>AX24270</t>
  </si>
  <si>
    <t>AX24278</t>
  </si>
  <si>
    <t>AX24287</t>
  </si>
  <si>
    <t>AX24293</t>
  </si>
  <si>
    <t>AX24296</t>
  </si>
  <si>
    <t>AX24303</t>
  </si>
  <si>
    <t>AX24305</t>
  </si>
  <si>
    <t>AX24308</t>
  </si>
  <si>
    <t>AX24309</t>
  </si>
  <si>
    <t>AX24312</t>
  </si>
  <si>
    <t>AX24315</t>
  </si>
  <si>
    <t>AX24316</t>
  </si>
  <si>
    <t>AX24318</t>
  </si>
  <si>
    <t>AX24321</t>
  </si>
  <si>
    <t>AX24323</t>
  </si>
  <si>
    <t>AX24326</t>
  </si>
  <si>
    <t>AX24328</t>
  </si>
  <si>
    <t>AX24330</t>
  </si>
  <si>
    <t>AX24333</t>
  </si>
  <si>
    <t>AX24341</t>
  </si>
  <si>
    <t>AX24343</t>
  </si>
  <si>
    <t>AX24347</t>
  </si>
  <si>
    <t>AX24353</t>
  </si>
  <si>
    <t>AX24354</t>
  </si>
  <si>
    <t>AX24355</t>
  </si>
  <si>
    <t>AX24357</t>
  </si>
  <si>
    <t>AX24358</t>
  </si>
  <si>
    <t>AX24363</t>
  </si>
  <si>
    <t>AX24365</t>
  </si>
  <si>
    <t>AX24371</t>
  </si>
  <si>
    <t>AX24376</t>
  </si>
  <si>
    <t>AX24377</t>
  </si>
  <si>
    <t>AX24378</t>
  </si>
  <si>
    <t>AX24379</t>
  </si>
  <si>
    <t>AX24380</t>
  </si>
  <si>
    <t>AX24381</t>
  </si>
  <si>
    <t>AX24382</t>
  </si>
  <si>
    <t>AX24390</t>
  </si>
  <si>
    <t>AX24395</t>
  </si>
  <si>
    <t>AX24396</t>
  </si>
  <si>
    <t>AX24397</t>
  </si>
  <si>
    <t>AX24401</t>
  </si>
  <si>
    <t>AX24405</t>
  </si>
  <si>
    <t>AX24410</t>
  </si>
  <si>
    <t>AX24413</t>
  </si>
  <si>
    <t>AX24418</t>
  </si>
  <si>
    <t>AX24420</t>
  </si>
  <si>
    <t>AX24425</t>
  </si>
  <si>
    <t>AX24427</t>
  </si>
  <si>
    <t>AX24436</t>
  </si>
  <si>
    <t>AX24437</t>
  </si>
  <si>
    <t>AX24440</t>
  </si>
  <si>
    <t>AX24442</t>
  </si>
  <si>
    <t>AX24443</t>
  </si>
  <si>
    <t>AX24445</t>
  </si>
  <si>
    <t>AX24452</t>
  </si>
  <si>
    <t>AX24454</t>
  </si>
  <si>
    <t>AX24455</t>
  </si>
  <si>
    <t>AX24456</t>
  </si>
  <si>
    <t>AX24465</t>
  </si>
  <si>
    <t>AX24467</t>
  </si>
  <si>
    <t>AX24469</t>
  </si>
  <si>
    <t>AX24477</t>
  </si>
  <si>
    <t>AX24479</t>
  </si>
  <si>
    <t>AX24483</t>
  </si>
  <si>
    <t>AX24484</t>
  </si>
  <si>
    <t>AX24485</t>
  </si>
  <si>
    <t>AX24487</t>
  </si>
  <si>
    <t>AX24488</t>
  </si>
  <si>
    <t>AX24492</t>
  </si>
  <si>
    <t>AX24493</t>
  </si>
  <si>
    <t>AX24495</t>
  </si>
  <si>
    <t>AX24496</t>
  </si>
  <si>
    <t>AX24497</t>
  </si>
  <si>
    <t>AX24498</t>
  </si>
  <si>
    <t>AX24499</t>
  </si>
  <si>
    <t>AX24500</t>
  </si>
  <si>
    <t>AX24501</t>
  </si>
  <si>
    <t>AX24502</t>
  </si>
  <si>
    <t>AX24504</t>
  </si>
  <si>
    <t>AX24505</t>
  </si>
  <si>
    <t>AX24506</t>
  </si>
  <si>
    <t>AX24509</t>
  </si>
  <si>
    <t>AX24511</t>
  </si>
  <si>
    <t>AX24514</t>
  </si>
  <si>
    <t>AX24518</t>
  </si>
  <si>
    <t>AX24525</t>
  </si>
  <si>
    <t>AX24528</t>
  </si>
  <si>
    <t>AX24529</t>
  </si>
  <si>
    <t>AX24530</t>
  </si>
  <si>
    <t>AX24533</t>
  </si>
  <si>
    <t>AX24536</t>
  </si>
  <si>
    <t>AX24538</t>
  </si>
  <si>
    <t>AX24540</t>
  </si>
  <si>
    <t>AX24541</t>
  </si>
  <si>
    <t>AX24542</t>
  </si>
  <si>
    <t>AX24544</t>
  </si>
  <si>
    <t>AX24547</t>
  </si>
  <si>
    <t>AX24550</t>
  </si>
  <si>
    <t>AX24551</t>
  </si>
  <si>
    <t>AX24553</t>
  </si>
  <si>
    <t>AX24554</t>
  </si>
  <si>
    <t>AX24557</t>
  </si>
  <si>
    <t>AX24561</t>
  </si>
  <si>
    <t>AX24563</t>
  </si>
  <si>
    <t>AX24564</t>
  </si>
  <si>
    <t>AX24565</t>
  </si>
  <si>
    <t>AX24569</t>
  </si>
  <si>
    <t>AX24574</t>
  </si>
  <si>
    <t>AX24579</t>
  </si>
  <si>
    <t>AX24582</t>
  </si>
  <si>
    <t>AX24584</t>
  </si>
  <si>
    <t>AX24588</t>
  </si>
  <si>
    <t>AX24590</t>
  </si>
  <si>
    <t>AX24591</t>
  </si>
  <si>
    <t>AX24592</t>
  </si>
  <si>
    <t>AX24594</t>
  </si>
  <si>
    <t>AX24600</t>
  </si>
  <si>
    <t>AX24601</t>
  </si>
  <si>
    <t>AX24602</t>
  </si>
  <si>
    <t>AX24603</t>
  </si>
  <si>
    <t>AX24606</t>
  </si>
  <si>
    <t>AX24607</t>
  </si>
  <si>
    <t>AX24608</t>
  </si>
  <si>
    <t>AX24611</t>
  </si>
  <si>
    <t>AX24614</t>
  </si>
  <si>
    <t>AX24617</t>
  </si>
  <si>
    <t>AX24618</t>
  </si>
  <si>
    <t>AX24637</t>
  </si>
  <si>
    <t>AX24638</t>
  </si>
  <si>
    <t>AX24647</t>
  </si>
  <si>
    <t>AX24651</t>
  </si>
  <si>
    <t>AX24652</t>
  </si>
  <si>
    <t>AX24653</t>
  </si>
  <si>
    <t>AX24657</t>
  </si>
  <si>
    <t>AX24664</t>
  </si>
  <si>
    <t>AX24668</t>
  </si>
  <si>
    <t>AX24669</t>
  </si>
  <si>
    <t>AX24673</t>
  </si>
  <si>
    <t>AX24674</t>
  </si>
  <si>
    <t>AX24676</t>
  </si>
  <si>
    <t>AX24680</t>
  </si>
  <si>
    <t>AX24681</t>
  </si>
  <si>
    <t>AX24685</t>
  </si>
  <si>
    <t>AX24689</t>
  </si>
  <si>
    <t>AX24693</t>
  </si>
  <si>
    <t>AX24696</t>
  </si>
  <si>
    <t>AX24697</t>
  </si>
  <si>
    <t>AX24700</t>
  </si>
  <si>
    <t>AX24702</t>
  </si>
  <si>
    <t>AX24703</t>
  </si>
  <si>
    <t>AX24704</t>
  </si>
  <si>
    <t>AX24705</t>
  </si>
  <si>
    <t>AX24707</t>
  </si>
  <si>
    <t>AX24710</t>
  </si>
  <si>
    <t>AX24711</t>
  </si>
  <si>
    <t>AX24714</t>
  </si>
  <si>
    <t>AX24717</t>
  </si>
  <si>
    <t>AX24718</t>
  </si>
  <si>
    <t>AX24720</t>
  </si>
  <si>
    <t>AX24730</t>
  </si>
  <si>
    <t>AX24731</t>
  </si>
  <si>
    <t>AX24732</t>
  </si>
  <si>
    <t>AX24735</t>
  </si>
  <si>
    <t>AX24737</t>
  </si>
  <si>
    <t>AX24740</t>
  </si>
  <si>
    <t>AX24744</t>
  </si>
  <si>
    <t>AX24751</t>
  </si>
  <si>
    <t>AX24752</t>
  </si>
  <si>
    <t>AX24753</t>
  </si>
  <si>
    <t>AX24754</t>
  </si>
  <si>
    <t>AX24758</t>
  </si>
  <si>
    <t>AX24760</t>
  </si>
  <si>
    <t>AX24766</t>
  </si>
  <si>
    <t>AX24767</t>
  </si>
  <si>
    <t>AX24775</t>
  </si>
  <si>
    <t>AX24777</t>
  </si>
  <si>
    <t>AX24781</t>
  </si>
  <si>
    <t>AX24789</t>
  </si>
  <si>
    <t>AX24790</t>
  </si>
  <si>
    <t>AX24793</t>
  </si>
  <si>
    <t>AX24801</t>
  </si>
  <si>
    <t>AX24804</t>
  </si>
  <si>
    <t>AX24805</t>
  </si>
  <si>
    <t>AX24806</t>
  </si>
  <si>
    <t>AX24810</t>
  </si>
  <si>
    <t>AX24817</t>
  </si>
  <si>
    <t>AX24819</t>
  </si>
  <si>
    <t>AX24825</t>
  </si>
  <si>
    <t>AX24829</t>
  </si>
  <si>
    <t>AX24834</t>
  </si>
  <si>
    <t>AX24840</t>
  </si>
  <si>
    <t>AX24842</t>
  </si>
  <si>
    <t>AX24846</t>
  </si>
  <si>
    <t>AX24848</t>
  </si>
  <si>
    <t>AX24849</t>
  </si>
  <si>
    <t>AX24856</t>
  </si>
  <si>
    <t>AX24857</t>
  </si>
  <si>
    <t>AX24859</t>
  </si>
  <si>
    <t>AX24869</t>
  </si>
  <si>
    <t>AX24871</t>
  </si>
  <si>
    <t>AX24873</t>
  </si>
  <si>
    <t>AX24878</t>
  </si>
  <si>
    <t>AX24879</t>
  </si>
  <si>
    <t>AX24880</t>
  </si>
  <si>
    <t>AX24881</t>
  </si>
  <si>
    <t>AX24882</t>
  </si>
  <si>
    <t>AX24884</t>
  </si>
  <si>
    <t>AX24891</t>
  </si>
  <si>
    <t>AX24894</t>
  </si>
  <si>
    <t>AX24895</t>
  </si>
  <si>
    <t>AX24897</t>
  </si>
  <si>
    <t>AX24899</t>
  </si>
  <si>
    <t>AX24901</t>
  </si>
  <si>
    <t>AX24904</t>
  </si>
  <si>
    <t>AX24905</t>
  </si>
  <si>
    <t>AX24906</t>
  </si>
  <si>
    <t>AX24909</t>
  </si>
  <si>
    <t>AX24910</t>
  </si>
  <si>
    <t>AX24911</t>
  </si>
  <si>
    <t>AX24913</t>
  </si>
  <si>
    <t>AX24914</t>
  </si>
  <si>
    <t>AX24917</t>
  </si>
  <si>
    <t>AX24918</t>
  </si>
  <si>
    <t>AX24923</t>
  </si>
  <si>
    <t>AX24927</t>
  </si>
  <si>
    <t>AX24930</t>
  </si>
  <si>
    <t>AX24935</t>
  </si>
  <si>
    <t>AX24937</t>
  </si>
  <si>
    <t>AX24944</t>
  </si>
  <si>
    <t>AX24945</t>
  </si>
  <si>
    <t>AX24947</t>
  </si>
  <si>
    <t>AX24952</t>
  </si>
  <si>
    <t>AX24953</t>
  </si>
  <si>
    <t>AX24954</t>
  </si>
  <si>
    <t>AX24955</t>
  </si>
  <si>
    <t>AX24958</t>
  </si>
  <si>
    <t>AX24960</t>
  </si>
  <si>
    <t>AX24961</t>
  </si>
  <si>
    <t>AX24965</t>
  </si>
  <si>
    <t>AX24970</t>
  </si>
  <si>
    <t>AX24971</t>
  </si>
  <si>
    <t>AX24972</t>
  </si>
  <si>
    <t>AX24974</t>
  </si>
  <si>
    <t>AX24976</t>
  </si>
  <si>
    <t>AX24978</t>
  </si>
  <si>
    <t>AX24981</t>
  </si>
  <si>
    <t>AX24983</t>
  </si>
  <si>
    <t>AX24987</t>
  </si>
  <si>
    <t>AX24988</t>
  </si>
  <si>
    <t>AX24996</t>
  </si>
  <si>
    <t>AX25000</t>
  </si>
  <si>
    <t>Price</t>
  </si>
  <si>
    <t>Cost</t>
  </si>
  <si>
    <t>COGS</t>
  </si>
  <si>
    <t>Revenue</t>
  </si>
  <si>
    <t>City</t>
  </si>
  <si>
    <t>Sales reps</t>
  </si>
  <si>
    <t>Customer Name</t>
  </si>
  <si>
    <t>weekday</t>
  </si>
  <si>
    <t>month</t>
  </si>
  <si>
    <t>year</t>
  </si>
  <si>
    <t>Profit</t>
  </si>
  <si>
    <t>January</t>
  </si>
  <si>
    <t>February</t>
  </si>
  <si>
    <t>March</t>
  </si>
  <si>
    <t>April</t>
  </si>
  <si>
    <t>May</t>
  </si>
  <si>
    <t>June</t>
  </si>
  <si>
    <t>July</t>
  </si>
  <si>
    <t>August</t>
  </si>
  <si>
    <t>September</t>
  </si>
  <si>
    <t>October</t>
  </si>
  <si>
    <t>November</t>
  </si>
  <si>
    <t>December</t>
  </si>
  <si>
    <t>Jan</t>
  </si>
  <si>
    <t>Feb</t>
  </si>
  <si>
    <t>Mar</t>
  </si>
  <si>
    <t>Apr</t>
  </si>
  <si>
    <t>Jun</t>
  </si>
  <si>
    <t>Jul</t>
  </si>
  <si>
    <t>Aug</t>
  </si>
  <si>
    <t>Sep</t>
  </si>
  <si>
    <t>Oct</t>
  </si>
  <si>
    <t>Nov</t>
  </si>
  <si>
    <t>Dec</t>
  </si>
  <si>
    <t>Months</t>
  </si>
  <si>
    <t xml:space="preserve"> Revenue</t>
  </si>
  <si>
    <t xml:space="preserve"> Revenue2</t>
  </si>
  <si>
    <t>Month No.1</t>
  </si>
  <si>
    <t>Month No.2</t>
  </si>
  <si>
    <t>Month</t>
  </si>
  <si>
    <t>%</t>
  </si>
  <si>
    <t xml:space="preserve"> </t>
  </si>
  <si>
    <t>Current Month</t>
  </si>
  <si>
    <t>Previous Month</t>
  </si>
  <si>
    <t>Variance</t>
  </si>
  <si>
    <t>Captions</t>
  </si>
  <si>
    <t>% Change</t>
  </si>
  <si>
    <t xml:space="preserve"> Profit</t>
  </si>
  <si>
    <t xml:space="preserve"> Quantity</t>
  </si>
  <si>
    <t xml:space="preserve"> COGS</t>
  </si>
  <si>
    <t>Transactions</t>
  </si>
  <si>
    <t>Anaheim</t>
  </si>
  <si>
    <t>Antioch</t>
  </si>
  <si>
    <t>Bakersfield</t>
  </si>
  <si>
    <t>Berkeley</t>
  </si>
  <si>
    <t>Burbank</t>
  </si>
  <si>
    <t>Carlsbad</t>
  </si>
  <si>
    <t>Chula Vista</t>
  </si>
  <si>
    <t>Clovis</t>
  </si>
  <si>
    <t>Concord</t>
  </si>
  <si>
    <t>Corona</t>
  </si>
  <si>
    <t>Costa Mesa</t>
  </si>
  <si>
    <t>Daly City</t>
  </si>
  <si>
    <t>Downey</t>
  </si>
  <si>
    <t>East Los Angeles</t>
  </si>
  <si>
    <t>El Cajon</t>
  </si>
  <si>
    <t>El Monte</t>
  </si>
  <si>
    <t>Elk Grove</t>
  </si>
  <si>
    <t>Escondido</t>
  </si>
  <si>
    <t>Fairfield</t>
  </si>
  <si>
    <t>Fontana</t>
  </si>
  <si>
    <t>Fremont</t>
  </si>
  <si>
    <t>Fresno</t>
  </si>
  <si>
    <t>Fullerton</t>
  </si>
  <si>
    <t>Garden Grove</t>
  </si>
  <si>
    <t>Glendale</t>
  </si>
  <si>
    <t>Hayward</t>
  </si>
  <si>
    <t>Huntington Beach</t>
  </si>
  <si>
    <t>Inglewood</t>
  </si>
  <si>
    <t>Irvine</t>
  </si>
  <si>
    <t>Jurupa Valley</t>
  </si>
  <si>
    <t>Lancaster</t>
  </si>
  <si>
    <t>Long Beach</t>
  </si>
  <si>
    <t>Los Angeles</t>
  </si>
  <si>
    <t>Modesto</t>
  </si>
  <si>
    <t>Moreno Valley</t>
  </si>
  <si>
    <t>Murrieta</t>
  </si>
  <si>
    <t>Norwalk</t>
  </si>
  <si>
    <t>Oakland</t>
  </si>
  <si>
    <t>Oceanside</t>
  </si>
  <si>
    <t>Ontario</t>
  </si>
  <si>
    <t>Orange</t>
  </si>
  <si>
    <t>Oxnard</t>
  </si>
  <si>
    <t>Palmdale</t>
  </si>
  <si>
    <t>Pasadena</t>
  </si>
  <si>
    <t>Pomona</t>
  </si>
  <si>
    <t>Rancho Cucamonga</t>
  </si>
  <si>
    <t>Rialto</t>
  </si>
  <si>
    <t>Richmond</t>
  </si>
  <si>
    <t>Riverside</t>
  </si>
  <si>
    <t>Roseville</t>
  </si>
  <si>
    <t>Sacramento</t>
  </si>
  <si>
    <t>Salinas</t>
  </si>
  <si>
    <t>San Bernardino</t>
  </si>
  <si>
    <t>San Buenaventura (Ventura)</t>
  </si>
  <si>
    <t>San Diego</t>
  </si>
  <si>
    <t>San Francisco</t>
  </si>
  <si>
    <t>San Jose</t>
  </si>
  <si>
    <t>San Mateo</t>
  </si>
  <si>
    <t>Santa Ana</t>
  </si>
  <si>
    <t>Santa Clara</t>
  </si>
  <si>
    <t>Santa Clarita</t>
  </si>
  <si>
    <t>Santa Maria</t>
  </si>
  <si>
    <t>Santa Rosa</t>
  </si>
  <si>
    <t>Simi Valley</t>
  </si>
  <si>
    <t>Stockton</t>
  </si>
  <si>
    <t>Sunnyvale</t>
  </si>
  <si>
    <t>Temecula</t>
  </si>
  <si>
    <t>Thousand Oaks</t>
  </si>
  <si>
    <t>Torrance</t>
  </si>
  <si>
    <t>Vallejo</t>
  </si>
  <si>
    <t>Victorville</t>
  </si>
  <si>
    <t>Visalia</t>
  </si>
  <si>
    <t>Vista</t>
  </si>
  <si>
    <t>West Covina</t>
  </si>
  <si>
    <t>Grand Total</t>
  </si>
  <si>
    <t xml:space="preserve">Cities </t>
  </si>
  <si>
    <t>Qtr1</t>
  </si>
  <si>
    <t>Qtr2</t>
  </si>
  <si>
    <t>Qtr3</t>
  </si>
  <si>
    <t>Qtr4</t>
  </si>
  <si>
    <t>Quarters</t>
  </si>
  <si>
    <t>Aaron Carr</t>
  </si>
  <si>
    <t>Aaron Cruz</t>
  </si>
  <si>
    <t>Aaron Johnson</t>
  </si>
  <si>
    <t>Aaron Mills</t>
  </si>
  <si>
    <t>Aaron Tucker</t>
  </si>
  <si>
    <t>Adam Alexander</t>
  </si>
  <si>
    <t>Adam Bailey</t>
  </si>
  <si>
    <t>Adam Duncan</t>
  </si>
  <si>
    <t>Adam Hernandez</t>
  </si>
  <si>
    <t>Adam Jenkins</t>
  </si>
  <si>
    <t>Adam Mccoy</t>
  </si>
  <si>
    <t>Adam Mcdonald</t>
  </si>
  <si>
    <t>Adam Myers</t>
  </si>
  <si>
    <t>Adam Thompson</t>
  </si>
  <si>
    <t>Adam Wheeler</t>
  </si>
  <si>
    <t>Alan Gomez</t>
  </si>
  <si>
    <t>Alan Miller</t>
  </si>
  <si>
    <t>Alan Parker</t>
  </si>
  <si>
    <t>Alan Perry</t>
  </si>
  <si>
    <t>Alan Scott</t>
  </si>
  <si>
    <t>Albert Cunningham</t>
  </si>
  <si>
    <t>Albert Jacobs</t>
  </si>
  <si>
    <t>Albert Rice</t>
  </si>
  <si>
    <t>Albert Robinson</t>
  </si>
  <si>
    <t>Andrew Burns</t>
  </si>
  <si>
    <t>Andrew Graham</t>
  </si>
  <si>
    <t>Andrew Hansen</t>
  </si>
  <si>
    <t>Andrew Martin</t>
  </si>
  <si>
    <t>Andrew Peters</t>
  </si>
  <si>
    <t>Andrew Reynolds</t>
  </si>
  <si>
    <t>Andrew Robinson</t>
  </si>
  <si>
    <t>Anthony Banks</t>
  </si>
  <si>
    <t>Anthony Fisher</t>
  </si>
  <si>
    <t>Anthony Little</t>
  </si>
  <si>
    <t>Anthony Parker</t>
  </si>
  <si>
    <t>Anthony Simpson</t>
  </si>
  <si>
    <t>Anthony Turner</t>
  </si>
  <si>
    <t>Antonio Cooper</t>
  </si>
  <si>
    <t>Antonio Diaz</t>
  </si>
  <si>
    <t>Antonio Dixon</t>
  </si>
  <si>
    <t>Antonio Frazier</t>
  </si>
  <si>
    <t>Antonio Morris</t>
  </si>
  <si>
    <t>Antonio Owens</t>
  </si>
  <si>
    <t>Antonio Shaw</t>
  </si>
  <si>
    <t>Arthur Gilbert</t>
  </si>
  <si>
    <t>Arthur Reid</t>
  </si>
  <si>
    <t>Arthur Roberts</t>
  </si>
  <si>
    <t>Arthur Webb</t>
  </si>
  <si>
    <t>Arthur Welch</t>
  </si>
  <si>
    <t>Benjamin Carpenter</t>
  </si>
  <si>
    <t>Benjamin Carter</t>
  </si>
  <si>
    <t>Benjamin Garza</t>
  </si>
  <si>
    <t>Benjamin Jacobs</t>
  </si>
  <si>
    <t>Benjamin Moreno</t>
  </si>
  <si>
    <t>Benjamin Stanley</t>
  </si>
  <si>
    <t>Benjamin Vasquez</t>
  </si>
  <si>
    <t>Billy Adams</t>
  </si>
  <si>
    <t>Billy Evans</t>
  </si>
  <si>
    <t>Billy Kennedy</t>
  </si>
  <si>
    <t>Billy Nelson</t>
  </si>
  <si>
    <t>Billy Olson</t>
  </si>
  <si>
    <t>Billy Reid</t>
  </si>
  <si>
    <t>Bobby Black</t>
  </si>
  <si>
    <t>Bobby Coleman</t>
  </si>
  <si>
    <t>Bobby Duncan</t>
  </si>
  <si>
    <t>Bobby Greene</t>
  </si>
  <si>
    <t>Bobby Murray</t>
  </si>
  <si>
    <t>Bobby Willis</t>
  </si>
  <si>
    <t>Brandon Diaz</t>
  </si>
  <si>
    <t>Brandon Dixon</t>
  </si>
  <si>
    <t>Brandon Martin</t>
  </si>
  <si>
    <t>Brandon Wood</t>
  </si>
  <si>
    <t>Brian Kim</t>
  </si>
  <si>
    <t>Brian Murphy</t>
  </si>
  <si>
    <t>Brian Warren</t>
  </si>
  <si>
    <t>Bruce Armstrong</t>
  </si>
  <si>
    <t>Bruce Bowman</t>
  </si>
  <si>
    <t>Bruce Butler</t>
  </si>
  <si>
    <t>Bruce Hamilton</t>
  </si>
  <si>
    <t>Bruce King</t>
  </si>
  <si>
    <t>Bruce Oliver</t>
  </si>
  <si>
    <t>Bruce Porter</t>
  </si>
  <si>
    <t>Carl Anderson</t>
  </si>
  <si>
    <t>Carl Collins</t>
  </si>
  <si>
    <t>Carl Jones</t>
  </si>
  <si>
    <t>Carl Reid</t>
  </si>
  <si>
    <t>Carlos Hunt</t>
  </si>
  <si>
    <t>Carlos Reed</t>
  </si>
  <si>
    <t>Carlos Stewart</t>
  </si>
  <si>
    <t>Carlos Wheeler</t>
  </si>
  <si>
    <t>Carlos Young</t>
  </si>
  <si>
    <t>Charles Fields</t>
  </si>
  <si>
    <t>Charles Henderson</t>
  </si>
  <si>
    <t>Charles Hughes</t>
  </si>
  <si>
    <t>Charles Richards</t>
  </si>
  <si>
    <t>Chris Armstrong</t>
  </si>
  <si>
    <t>Chris Burke</t>
  </si>
  <si>
    <t>Chris Fuller</t>
  </si>
  <si>
    <t>Chris Howard</t>
  </si>
  <si>
    <t>Christopher Arnold</t>
  </si>
  <si>
    <t>Christopher Hudson</t>
  </si>
  <si>
    <t>Christopher Johnston</t>
  </si>
  <si>
    <t>Christopher Kim</t>
  </si>
  <si>
    <t>Christopher Matthews</t>
  </si>
  <si>
    <t>Christopher Nguyen</t>
  </si>
  <si>
    <t>Christopher Ramos</t>
  </si>
  <si>
    <t>Clarence Austin</t>
  </si>
  <si>
    <t>Clarence Cunningham</t>
  </si>
  <si>
    <t>Clarence Greene</t>
  </si>
  <si>
    <t>Clarence Warren</t>
  </si>
  <si>
    <t>Craig Mills</t>
  </si>
  <si>
    <t>Craig Reyes</t>
  </si>
  <si>
    <t>Craig Wright</t>
  </si>
  <si>
    <t>Daniel Berry</t>
  </si>
  <si>
    <t>Daniel Fernandez</t>
  </si>
  <si>
    <t>Daniel Moreno</t>
  </si>
  <si>
    <t>David Ford</t>
  </si>
  <si>
    <t>David Garrett</t>
  </si>
  <si>
    <t>David Mendoza</t>
  </si>
  <si>
    <t>David Smith</t>
  </si>
  <si>
    <t>Dennis Morris</t>
  </si>
  <si>
    <t>Dennis Myers</t>
  </si>
  <si>
    <t>Donald Andrews</t>
  </si>
  <si>
    <t>Donald Collins</t>
  </si>
  <si>
    <t>Donald Morris</t>
  </si>
  <si>
    <t>Donald Stanley</t>
  </si>
  <si>
    <t>Douglas Diaz</t>
  </si>
  <si>
    <t>Douglas Foster</t>
  </si>
  <si>
    <t>Douglas Greene</t>
  </si>
  <si>
    <t>Douglas Robinson</t>
  </si>
  <si>
    <t>Douglas Tucker</t>
  </si>
  <si>
    <t>Douglas Wallace</t>
  </si>
  <si>
    <t>Earl Robinson</t>
  </si>
  <si>
    <t>Earl Simpson</t>
  </si>
  <si>
    <t>Edward Williams</t>
  </si>
  <si>
    <t>Eric Alvarez</t>
  </si>
  <si>
    <t>Eric Armstrong</t>
  </si>
  <si>
    <t>Eric Bowman</t>
  </si>
  <si>
    <t>Eric Moore</t>
  </si>
  <si>
    <t>Ernest Austin</t>
  </si>
  <si>
    <t>Ernest Bradley</t>
  </si>
  <si>
    <t>Ernest Fox</t>
  </si>
  <si>
    <t>Ernest Knight</t>
  </si>
  <si>
    <t>Ernest Ortiz</t>
  </si>
  <si>
    <t>Eugene Cooper</t>
  </si>
  <si>
    <t>Eugene Cunningham</t>
  </si>
  <si>
    <t>Eugene Murphy</t>
  </si>
  <si>
    <t>Eugene Ryan</t>
  </si>
  <si>
    <t>Eugene Weaver</t>
  </si>
  <si>
    <t>Frank Hawkins</t>
  </si>
  <si>
    <t>Frank Mason</t>
  </si>
  <si>
    <t>Frank Schmidt</t>
  </si>
  <si>
    <t>Frank Webb</t>
  </si>
  <si>
    <t>Fred Bryant</t>
  </si>
  <si>
    <t>Fred Jenkins</t>
  </si>
  <si>
    <t>Fred Perez</t>
  </si>
  <si>
    <t>Fred Peterson</t>
  </si>
  <si>
    <t>Fred Reid</t>
  </si>
  <si>
    <t>Fred Romero</t>
  </si>
  <si>
    <t>Gary Baker</t>
  </si>
  <si>
    <t>Gary Jones</t>
  </si>
  <si>
    <t>Gary Pierce</t>
  </si>
  <si>
    <t>Gary Porter</t>
  </si>
  <si>
    <t>George Hill</t>
  </si>
  <si>
    <t>George Lee</t>
  </si>
  <si>
    <t>George Thompson</t>
  </si>
  <si>
    <t>Gerald Alvarez</t>
  </si>
  <si>
    <t>Gerald Andrews</t>
  </si>
  <si>
    <t>Gerald Gray</t>
  </si>
  <si>
    <t>Gerald Henry</t>
  </si>
  <si>
    <t>Gerald Reyes</t>
  </si>
  <si>
    <t>Gregory Jackson</t>
  </si>
  <si>
    <t>Gregory Porter</t>
  </si>
  <si>
    <t>Gregory Ramirez</t>
  </si>
  <si>
    <t>Gregory Simmons</t>
  </si>
  <si>
    <t>Harold Matthews</t>
  </si>
  <si>
    <t>Harry Daniels</t>
  </si>
  <si>
    <t>Henry Andrews</t>
  </si>
  <si>
    <t>Henry Bishop</t>
  </si>
  <si>
    <t>Henry Boyd</t>
  </si>
  <si>
    <t>Henry Diaz</t>
  </si>
  <si>
    <t>Henry Elliott</t>
  </si>
  <si>
    <t>Henry Kelley</t>
  </si>
  <si>
    <t>Henry Reyes</t>
  </si>
  <si>
    <t>Howard Harrison</t>
  </si>
  <si>
    <t>Howard Lewis</t>
  </si>
  <si>
    <t>Howard Lynch</t>
  </si>
  <si>
    <t>Jack Howell</t>
  </si>
  <si>
    <t>Jack Jackson</t>
  </si>
  <si>
    <t>Jack Lewis</t>
  </si>
  <si>
    <t>Jack Stevens</t>
  </si>
  <si>
    <t>James Armstrong</t>
  </si>
  <si>
    <t>James Castillo</t>
  </si>
  <si>
    <t>James Dean</t>
  </si>
  <si>
    <t>James Fisher</t>
  </si>
  <si>
    <t>James Foster</t>
  </si>
  <si>
    <t>James Sullivan</t>
  </si>
  <si>
    <t>Jason Dixon</t>
  </si>
  <si>
    <t>Jason Duncan</t>
  </si>
  <si>
    <t>Jason Hanson</t>
  </si>
  <si>
    <t>Jason Murphy</t>
  </si>
  <si>
    <t>Jason Walker</t>
  </si>
  <si>
    <t>Jeffrey Carpenter</t>
  </si>
  <si>
    <t>Jeffrey Gibson</t>
  </si>
  <si>
    <t>Jeffrey Phillips</t>
  </si>
  <si>
    <t>Jeffrey Sanders</t>
  </si>
  <si>
    <t>Jeremy Allen</t>
  </si>
  <si>
    <t>Jeremy Jenkins</t>
  </si>
  <si>
    <t>Jeremy Porter</t>
  </si>
  <si>
    <t>Jeremy Wilson</t>
  </si>
  <si>
    <t>Jerry Andrews</t>
  </si>
  <si>
    <t>Jerry Barnes</t>
  </si>
  <si>
    <t>Jerry Green</t>
  </si>
  <si>
    <t>Jerry Smith</t>
  </si>
  <si>
    <t>Jesse Bishop</t>
  </si>
  <si>
    <t>Jesse Castillo</t>
  </si>
  <si>
    <t>Jesse Evans</t>
  </si>
  <si>
    <t>Jesse Garrett</t>
  </si>
  <si>
    <t>Jesse Graham</t>
  </si>
  <si>
    <t>Jesse Hernandez</t>
  </si>
  <si>
    <t>Jesse Hill</t>
  </si>
  <si>
    <t>Jesse Wells</t>
  </si>
  <si>
    <t>Jimmy Andrews</t>
  </si>
  <si>
    <t>Jimmy Grant</t>
  </si>
  <si>
    <t>Jimmy Harper</t>
  </si>
  <si>
    <t>Jimmy Morrison</t>
  </si>
  <si>
    <t>Jimmy Ray</t>
  </si>
  <si>
    <t>Jimmy Wood</t>
  </si>
  <si>
    <t>Joe Baker</t>
  </si>
  <si>
    <t>Joe Bryant</t>
  </si>
  <si>
    <t>Joe Coleman</t>
  </si>
  <si>
    <t>Joe Fuller</t>
  </si>
  <si>
    <t>Joe Gordon</t>
  </si>
  <si>
    <t>Joe Griffin</t>
  </si>
  <si>
    <t>Joe Hanson</t>
  </si>
  <si>
    <t>Joe Price</t>
  </si>
  <si>
    <t>John Hunt</t>
  </si>
  <si>
    <t>John Long</t>
  </si>
  <si>
    <t>John Robertson</t>
  </si>
  <si>
    <t>Johnny Butler</t>
  </si>
  <si>
    <t>Johnny Martinez</t>
  </si>
  <si>
    <t>Johnny Ramos</t>
  </si>
  <si>
    <t>Jonathan Bowman</t>
  </si>
  <si>
    <t>Jonathan Freeman</t>
  </si>
  <si>
    <t>Jonathan Moreno</t>
  </si>
  <si>
    <t>Jonathan Pierce</t>
  </si>
  <si>
    <t>Jonathan Reed</t>
  </si>
  <si>
    <t>Jose Barnes</t>
  </si>
  <si>
    <t>Jose Griffin</t>
  </si>
  <si>
    <t>Jose Watson</t>
  </si>
  <si>
    <t>Jose Williams</t>
  </si>
  <si>
    <t>Jose Wright</t>
  </si>
  <si>
    <t>Joseph Lawson</t>
  </si>
  <si>
    <t>Joseph Lopez</t>
  </si>
  <si>
    <t>Joseph Walker</t>
  </si>
  <si>
    <t>Joshua Bennett</t>
  </si>
  <si>
    <t>Joshua Flores</t>
  </si>
  <si>
    <t>Joshua Garza</t>
  </si>
  <si>
    <t>Joshua Hunt</t>
  </si>
  <si>
    <t>Joshua Peterson</t>
  </si>
  <si>
    <t>Joshua Rose</t>
  </si>
  <si>
    <t>Joshua Ryan</t>
  </si>
  <si>
    <t>Joshua Watkins</t>
  </si>
  <si>
    <t>Juan Cruz</t>
  </si>
  <si>
    <t>Juan Griffin</t>
  </si>
  <si>
    <t>Juan Harvey</t>
  </si>
  <si>
    <t>Juan Hunt</t>
  </si>
  <si>
    <t>Juan Perez</t>
  </si>
  <si>
    <t>Juan Ramirez</t>
  </si>
  <si>
    <t>Juan Rivera</t>
  </si>
  <si>
    <t>Juan Scott</t>
  </si>
  <si>
    <t>Juan Wood</t>
  </si>
  <si>
    <t>Justin Butler</t>
  </si>
  <si>
    <t>Justin Johnston</t>
  </si>
  <si>
    <t>Justin Miller</t>
  </si>
  <si>
    <t>Justin Rodriguez</t>
  </si>
  <si>
    <t>Keith Campbell</t>
  </si>
  <si>
    <t>Keith Griffin</t>
  </si>
  <si>
    <t>Keith James</t>
  </si>
  <si>
    <t>Keith Moore</t>
  </si>
  <si>
    <t>Keith Robinson</t>
  </si>
  <si>
    <t>Keith Schmidt</t>
  </si>
  <si>
    <t>Keith Wheeler</t>
  </si>
  <si>
    <t>Kenneth Arnold</t>
  </si>
  <si>
    <t>Kenneth Dunn</t>
  </si>
  <si>
    <t>Kenneth Ross</t>
  </si>
  <si>
    <t>Kenneth Ryan</t>
  </si>
  <si>
    <t>Kenneth Simpson</t>
  </si>
  <si>
    <t>Kevin Campbell</t>
  </si>
  <si>
    <t>Kevin Gilbert</t>
  </si>
  <si>
    <t>Kevin Kim</t>
  </si>
  <si>
    <t>Kevin Moreno</t>
  </si>
  <si>
    <t>Kevin Webb</t>
  </si>
  <si>
    <t>Kevin Wheeler</t>
  </si>
  <si>
    <t>Kevin Willis</t>
  </si>
  <si>
    <t>Kevin Wood</t>
  </si>
  <si>
    <t>Larry Dunn</t>
  </si>
  <si>
    <t>Larry Freeman</t>
  </si>
  <si>
    <t>Larry Ray</t>
  </si>
  <si>
    <t>Larry Ross</t>
  </si>
  <si>
    <t>Larry Stone</t>
  </si>
  <si>
    <t>Lawrence Kelly</t>
  </si>
  <si>
    <t>Lawrence Watson</t>
  </si>
  <si>
    <t>Louis Chavez</t>
  </si>
  <si>
    <t>Louis Ellis</t>
  </si>
  <si>
    <t>Louis Harris</t>
  </si>
  <si>
    <t>Louis Johnston</t>
  </si>
  <si>
    <t>Louis Mccoy</t>
  </si>
  <si>
    <t>Louis Perry</t>
  </si>
  <si>
    <t>Mark Gonzalez</t>
  </si>
  <si>
    <t>Mark Kim</t>
  </si>
  <si>
    <t>Mark Montgomery</t>
  </si>
  <si>
    <t>Mark Simmons</t>
  </si>
  <si>
    <t>Martin Berry</t>
  </si>
  <si>
    <t>Martin Mason</t>
  </si>
  <si>
    <t>Martin Olson</t>
  </si>
  <si>
    <t>Martin Reyes</t>
  </si>
  <si>
    <t>Matthew Fernandez</t>
  </si>
  <si>
    <t>Matthew Nguyen</t>
  </si>
  <si>
    <t>Matthew Phillips</t>
  </si>
  <si>
    <t>Matthew Smith</t>
  </si>
  <si>
    <t>Michael Austin</t>
  </si>
  <si>
    <t>Michael Hill</t>
  </si>
  <si>
    <t>Michael Reed</t>
  </si>
  <si>
    <t>Michael Ward</t>
  </si>
  <si>
    <t>Nicholas Arnold</t>
  </si>
  <si>
    <t>Nicholas Cunningham</t>
  </si>
  <si>
    <t>Nicholas Garcia</t>
  </si>
  <si>
    <t>Nicholas Hamilton</t>
  </si>
  <si>
    <t>Nicholas Hernandez</t>
  </si>
  <si>
    <t>Nicholas Morrison</t>
  </si>
  <si>
    <t>Nicholas Sanders</t>
  </si>
  <si>
    <t>Nicholas Ward</t>
  </si>
  <si>
    <t>Nicholas West</t>
  </si>
  <si>
    <t>Nicholas Williamson</t>
  </si>
  <si>
    <t>Patrick Graham</t>
  </si>
  <si>
    <t>Patrick Morales</t>
  </si>
  <si>
    <t>Patrick Rivera</t>
  </si>
  <si>
    <t>Patrick Williamson</t>
  </si>
  <si>
    <t>Paul Chapman</t>
  </si>
  <si>
    <t>Paul Henderson</t>
  </si>
  <si>
    <t>Paul Johnson</t>
  </si>
  <si>
    <t>Paul Lane</t>
  </si>
  <si>
    <t>Paul Taylor</t>
  </si>
  <si>
    <t>Peter Boyd</t>
  </si>
  <si>
    <t>Peter Bradley</t>
  </si>
  <si>
    <t>Peter Castillo</t>
  </si>
  <si>
    <t>Peter Cook</t>
  </si>
  <si>
    <t>Peter Meyer</t>
  </si>
  <si>
    <t>Peter Warren</t>
  </si>
  <si>
    <t>Peter Wells</t>
  </si>
  <si>
    <t>Philip Bailey</t>
  </si>
  <si>
    <t>Philip Burton</t>
  </si>
  <si>
    <t>Philip Foster</t>
  </si>
  <si>
    <t>Philip Wheeler</t>
  </si>
  <si>
    <t>Phillip Coleman</t>
  </si>
  <si>
    <t>Phillip Edwards</t>
  </si>
  <si>
    <t>Phillip Harvey</t>
  </si>
  <si>
    <t>Phillip Morrison</t>
  </si>
  <si>
    <t>Phillip Peters</t>
  </si>
  <si>
    <t>Phillip Webb</t>
  </si>
  <si>
    <t>Ralph Nichols</t>
  </si>
  <si>
    <t>Ralph Oliver</t>
  </si>
  <si>
    <t>Ralph Olson</t>
  </si>
  <si>
    <t>Ralph Richardson</t>
  </si>
  <si>
    <t>Ralph Wood</t>
  </si>
  <si>
    <t>Randy Simpson</t>
  </si>
  <si>
    <t>Raymond Allen</t>
  </si>
  <si>
    <t>Raymond Hall</t>
  </si>
  <si>
    <t>Raymond Spencer</t>
  </si>
  <si>
    <t>Raymond Young</t>
  </si>
  <si>
    <t>Richard Jordan</t>
  </si>
  <si>
    <t>Richard Peters</t>
  </si>
  <si>
    <t>Robert Carr</t>
  </si>
  <si>
    <t>Robert Jackson</t>
  </si>
  <si>
    <t>Robert Murphy</t>
  </si>
  <si>
    <t>Robert Price</t>
  </si>
  <si>
    <t>Roger Miller</t>
  </si>
  <si>
    <t>Roger Tucker</t>
  </si>
  <si>
    <t>Ronald Anderson</t>
  </si>
  <si>
    <t>Ronald Barnes</t>
  </si>
  <si>
    <t>Ronald Duncan</t>
  </si>
  <si>
    <t>Ronald George</t>
  </si>
  <si>
    <t>Ronald Watkins</t>
  </si>
  <si>
    <t>Roy Bennett</t>
  </si>
  <si>
    <t>Roy Jenkins</t>
  </si>
  <si>
    <t>Roy Murphy</t>
  </si>
  <si>
    <t>Roy Scott</t>
  </si>
  <si>
    <t>Russell Alexander</t>
  </si>
  <si>
    <t>Russell Bailey</t>
  </si>
  <si>
    <t>Russell Boyd</t>
  </si>
  <si>
    <t>Russell Grant</t>
  </si>
  <si>
    <t>Ryan Bailey</t>
  </si>
  <si>
    <t>Ryan Ford</t>
  </si>
  <si>
    <t>Ryan Price</t>
  </si>
  <si>
    <t>Ryan Ruiz</t>
  </si>
  <si>
    <t>Ryan Schmidt</t>
  </si>
  <si>
    <t>Samuel Fields</t>
  </si>
  <si>
    <t>Samuel Fowler</t>
  </si>
  <si>
    <t>Samuel Jenkins</t>
  </si>
  <si>
    <t>Samuel Kim</t>
  </si>
  <si>
    <t>Samuel Palmer</t>
  </si>
  <si>
    <t>Scott Gordon</t>
  </si>
  <si>
    <t>Scott Mills</t>
  </si>
  <si>
    <t>Scott Rice</t>
  </si>
  <si>
    <t>Scott Roberts</t>
  </si>
  <si>
    <t>Sean Alexander</t>
  </si>
  <si>
    <t>Sean Andrews</t>
  </si>
  <si>
    <t>Sean Black</t>
  </si>
  <si>
    <t>Sean Knight</t>
  </si>
  <si>
    <t>Sean Snyder</t>
  </si>
  <si>
    <t>Shawn Cook</t>
  </si>
  <si>
    <t>Shawn Day</t>
  </si>
  <si>
    <t>Shawn Owens</t>
  </si>
  <si>
    <t>Shawn Ray</t>
  </si>
  <si>
    <t>Shawn Reynolds</t>
  </si>
  <si>
    <t>Shawn Scott</t>
  </si>
  <si>
    <t>Shawn Stephens</t>
  </si>
  <si>
    <t>Shawn Torres</t>
  </si>
  <si>
    <t>Shawn Wallace</t>
  </si>
  <si>
    <t>Stephen Andrews</t>
  </si>
  <si>
    <t>Stephen Greene</t>
  </si>
  <si>
    <t>Stephen Reynolds</t>
  </si>
  <si>
    <t>Steve Barnes</t>
  </si>
  <si>
    <t>Steve Bennett</t>
  </si>
  <si>
    <t>Steve Hunt</t>
  </si>
  <si>
    <t>Steve Miller</t>
  </si>
  <si>
    <t>Steve Sanchez</t>
  </si>
  <si>
    <t>Steve Wells</t>
  </si>
  <si>
    <t>Steven Carr</t>
  </si>
  <si>
    <t>Steven Howard</t>
  </si>
  <si>
    <t>Steven Martinez</t>
  </si>
  <si>
    <t>Steven Nichols</t>
  </si>
  <si>
    <t>Steven Owens</t>
  </si>
  <si>
    <t>Steven Walker</t>
  </si>
  <si>
    <t>Terry Mills</t>
  </si>
  <si>
    <t>Terry Payne</t>
  </si>
  <si>
    <t>Terry Watson</t>
  </si>
  <si>
    <t>Thomas Campbell</t>
  </si>
  <si>
    <t>Thomas Duncan</t>
  </si>
  <si>
    <t>Thomas Gonzales</t>
  </si>
  <si>
    <t>Thomas Holmes</t>
  </si>
  <si>
    <t>Thomas Sims</t>
  </si>
  <si>
    <t>Timothy Hamilton</t>
  </si>
  <si>
    <t>Timothy Lawrence</t>
  </si>
  <si>
    <t>Todd George</t>
  </si>
  <si>
    <t>Todd Lynch</t>
  </si>
  <si>
    <t>Todd Price</t>
  </si>
  <si>
    <t>Victor Chapman</t>
  </si>
  <si>
    <t>Victor Dean</t>
  </si>
  <si>
    <t>Victor Gray</t>
  </si>
  <si>
    <t>Victor Gutierrez</t>
  </si>
  <si>
    <t>Victor Lawson</t>
  </si>
  <si>
    <t>Victor Lopez</t>
  </si>
  <si>
    <t>Victor Marshall</t>
  </si>
  <si>
    <t>Victor Ramos</t>
  </si>
  <si>
    <t>Victor Rogers</t>
  </si>
  <si>
    <t>Victor Scott</t>
  </si>
  <si>
    <t>Walter Baker</t>
  </si>
  <si>
    <t>Walter Duncan</t>
  </si>
  <si>
    <t>Walter Woods</t>
  </si>
  <si>
    <t>Wayne Gardner</t>
  </si>
  <si>
    <t>Wayne Gordon</t>
  </si>
  <si>
    <t>Wayne Hunter</t>
  </si>
  <si>
    <t>Wayne Johnson</t>
  </si>
  <si>
    <t>Wayne Owens</t>
  </si>
  <si>
    <t>Wayne Rodriguez</t>
  </si>
  <si>
    <t>Wayne Stone</t>
  </si>
  <si>
    <t>Wayne Williams</t>
  </si>
  <si>
    <t>William Hawkins</t>
  </si>
  <si>
    <t>William James</t>
  </si>
  <si>
    <t>William Medina</t>
  </si>
  <si>
    <t>William Schmidt</t>
  </si>
  <si>
    <t>Willie Day</t>
  </si>
  <si>
    <t>Willie Harrison</t>
  </si>
  <si>
    <t>Willie Hicks</t>
  </si>
  <si>
    <t>Aaron Miller</t>
  </si>
  <si>
    <t>Aaron Moreno</t>
  </si>
  <si>
    <t>Adam Riley</t>
  </si>
  <si>
    <t>Alan Green</t>
  </si>
  <si>
    <t>Albert Kennedy</t>
  </si>
  <si>
    <t>Albert Young</t>
  </si>
  <si>
    <t>Andrew Adams</t>
  </si>
  <si>
    <t>Andrew Butler</t>
  </si>
  <si>
    <t>Andrew James</t>
  </si>
  <si>
    <t>Anthony Berry</t>
  </si>
  <si>
    <t>Anthony Torres</t>
  </si>
  <si>
    <t>Benjamin Kim</t>
  </si>
  <si>
    <t>Benjamin Murray</t>
  </si>
  <si>
    <t>Billy Cook</t>
  </si>
  <si>
    <t>Billy Gonzales</t>
  </si>
  <si>
    <t>Billy Miller</t>
  </si>
  <si>
    <t>Bobby Burton</t>
  </si>
  <si>
    <t>Bobby Hughes</t>
  </si>
  <si>
    <t>Bobby Jackson</t>
  </si>
  <si>
    <t>Brandon Bailey</t>
  </si>
  <si>
    <t>Brian Taylor</t>
  </si>
  <si>
    <t>Bruce Chapman</t>
  </si>
  <si>
    <t>Bruce Harris</t>
  </si>
  <si>
    <t>Bruce Morrison</t>
  </si>
  <si>
    <t>Carl Martin</t>
  </si>
  <si>
    <t>Carl Nguyen</t>
  </si>
  <si>
    <t>Carlos Kim</t>
  </si>
  <si>
    <t>Carlos Martinez</t>
  </si>
  <si>
    <t>Carlos Miller</t>
  </si>
  <si>
    <t>Carlos Scott</t>
  </si>
  <si>
    <t>Charles Bell</t>
  </si>
  <si>
    <t>Charles Shaw</t>
  </si>
  <si>
    <t>Christopher Miller</t>
  </si>
  <si>
    <t>Christopher Weaver</t>
  </si>
  <si>
    <t>Clarence Freeman</t>
  </si>
  <si>
    <t>Clarence Grant</t>
  </si>
  <si>
    <t>Clarence Kelley</t>
  </si>
  <si>
    <t>Craig Rodriguez</t>
  </si>
  <si>
    <t>Daniel Barnes</t>
  </si>
  <si>
    <t>Daniel Carroll</t>
  </si>
  <si>
    <t>Daniel Dixon</t>
  </si>
  <si>
    <t>Daniel Nguyen</t>
  </si>
  <si>
    <t>Daniel Perry</t>
  </si>
  <si>
    <t>Daniel West</t>
  </si>
  <si>
    <t>David Nguyen</t>
  </si>
  <si>
    <t>David Perkins</t>
  </si>
  <si>
    <t>David Wheeler</t>
  </si>
  <si>
    <t>Dennis Ruiz</t>
  </si>
  <si>
    <t>Dennis Scott</t>
  </si>
  <si>
    <t>Donald Carroll</t>
  </si>
  <si>
    <t>Donald Diaz</t>
  </si>
  <si>
    <t>Donald Reynolds</t>
  </si>
  <si>
    <t>Douglas Franklin</t>
  </si>
  <si>
    <t>Douglas Kennedy</t>
  </si>
  <si>
    <t>Douglas Perkins</t>
  </si>
  <si>
    <t>Earl Ortiz</t>
  </si>
  <si>
    <t>Earl Phillips</t>
  </si>
  <si>
    <t>Edward Gonzalez</t>
  </si>
  <si>
    <t>Edward Walker</t>
  </si>
  <si>
    <t>Edward Wright</t>
  </si>
  <si>
    <t>Eric Shaw</t>
  </si>
  <si>
    <t>Eric Ward</t>
  </si>
  <si>
    <t>Eugene Brooks</t>
  </si>
  <si>
    <t>Eugene Hunter</t>
  </si>
  <si>
    <t>Eugene Scott</t>
  </si>
  <si>
    <t>Frank Gibson</t>
  </si>
  <si>
    <t>Frank Ortiz</t>
  </si>
  <si>
    <t>Frank Weaver</t>
  </si>
  <si>
    <t>Fred Evans</t>
  </si>
  <si>
    <t>Fred Russell</t>
  </si>
  <si>
    <t>Gary Hudson</t>
  </si>
  <si>
    <t>George Ellis</t>
  </si>
  <si>
    <t>George Fowler</t>
  </si>
  <si>
    <t>George Nichols</t>
  </si>
  <si>
    <t>Gerald Palmer</t>
  </si>
  <si>
    <t>Gerald Porter</t>
  </si>
  <si>
    <t>Gerald Rogers</t>
  </si>
  <si>
    <t>Gregory Boyd</t>
  </si>
  <si>
    <t>Gregory Welch</t>
  </si>
  <si>
    <t>Harold Adams</t>
  </si>
  <si>
    <t>Harold Turner</t>
  </si>
  <si>
    <t>Harry Castillo</t>
  </si>
  <si>
    <t>Harry Hudson</t>
  </si>
  <si>
    <t>Harry Perkins</t>
  </si>
  <si>
    <t>Henry Harper</t>
  </si>
  <si>
    <t>Henry Stanley</t>
  </si>
  <si>
    <t>Howard Morgan</t>
  </si>
  <si>
    <t>James Perkins</t>
  </si>
  <si>
    <t>James Simmons</t>
  </si>
  <si>
    <t>James Williams</t>
  </si>
  <si>
    <t>Jason Diaz</t>
  </si>
  <si>
    <t>Jeremy Arnold</t>
  </si>
  <si>
    <t>Jeremy Peterson</t>
  </si>
  <si>
    <t>Jeremy Rice</t>
  </si>
  <si>
    <t>Jerry Reed</t>
  </si>
  <si>
    <t>Jerry Rogers</t>
  </si>
  <si>
    <t>Jerry Simmons</t>
  </si>
  <si>
    <t>Jesse Alvarez</t>
  </si>
  <si>
    <t>Joe Carroll</t>
  </si>
  <si>
    <t>Joe Rose</t>
  </si>
  <si>
    <t>Johnny Andrews</t>
  </si>
  <si>
    <t>Johnny Hawkins</t>
  </si>
  <si>
    <t>Jonathan Harris</t>
  </si>
  <si>
    <t>Jonathan Jones</t>
  </si>
  <si>
    <t>Jonathan Lynch</t>
  </si>
  <si>
    <t>Jose Ellis</t>
  </si>
  <si>
    <t>Jose Riley</t>
  </si>
  <si>
    <t>Joseph Murphy</t>
  </si>
  <si>
    <t>Joshua Collins</t>
  </si>
  <si>
    <t>Joshua Jones</t>
  </si>
  <si>
    <t>Joshua Little</t>
  </si>
  <si>
    <t>Joshua Romero</t>
  </si>
  <si>
    <t>Juan Lawrence</t>
  </si>
  <si>
    <t>Justin Graham</t>
  </si>
  <si>
    <t>Keith Stephens</t>
  </si>
  <si>
    <t>Kenneth Hill</t>
  </si>
  <si>
    <t>Kenneth Marshall</t>
  </si>
  <si>
    <t>Kevin Gomez</t>
  </si>
  <si>
    <t>Kevin Jones</t>
  </si>
  <si>
    <t>Kevin Lopez</t>
  </si>
  <si>
    <t>Louis Austin</t>
  </si>
  <si>
    <t>Louis White</t>
  </si>
  <si>
    <t>Mark Lee</t>
  </si>
  <si>
    <t>Mark Spencer</t>
  </si>
  <si>
    <t>Matthew Duncan</t>
  </si>
  <si>
    <t>Matthew Walker</t>
  </si>
  <si>
    <t>Michael Allen</t>
  </si>
  <si>
    <t>Michael Lane</t>
  </si>
  <si>
    <t>Michael Lewis</t>
  </si>
  <si>
    <t>Paul Holmes</t>
  </si>
  <si>
    <t>Paul Richardson</t>
  </si>
  <si>
    <t>Peter Freeman</t>
  </si>
  <si>
    <t>Peter Gilbert</t>
  </si>
  <si>
    <t>Peter Gray</t>
  </si>
  <si>
    <t>Philip Crawford</t>
  </si>
  <si>
    <t>Philip Cunningham</t>
  </si>
  <si>
    <t>Phillip Carpenter</t>
  </si>
  <si>
    <t>Phillip Tucker</t>
  </si>
  <si>
    <t>Ralph Jacobs</t>
  </si>
  <si>
    <t>Ralph Kelley</t>
  </si>
  <si>
    <t>Ralph Wheeler</t>
  </si>
  <si>
    <t>Ralph Willis</t>
  </si>
  <si>
    <t>Randy Webb</t>
  </si>
  <si>
    <t>Raymond Arnold</t>
  </si>
  <si>
    <t>Raymond Fields</t>
  </si>
  <si>
    <t>Raymond Roberts</t>
  </si>
  <si>
    <t>Richard Carr</t>
  </si>
  <si>
    <t>Richard Peterson</t>
  </si>
  <si>
    <t>Robert Ferguson</t>
  </si>
  <si>
    <t>Roger Elliott</t>
  </si>
  <si>
    <t>Ronald Arnold</t>
  </si>
  <si>
    <t>Ronald Bradley</t>
  </si>
  <si>
    <t>Ronald Burns</t>
  </si>
  <si>
    <t>Roy Rice</t>
  </si>
  <si>
    <t>Roy Shaw</t>
  </si>
  <si>
    <t>Russell Nelson</t>
  </si>
  <si>
    <t>Samuel Hamilton</t>
  </si>
  <si>
    <t>Samuel Stewart</t>
  </si>
  <si>
    <t>Scott Allen</t>
  </si>
  <si>
    <t>Sean Morris</t>
  </si>
  <si>
    <t>Sean Olson</t>
  </si>
  <si>
    <t>Sean Vasquez</t>
  </si>
  <si>
    <t>Shawn Fields</t>
  </si>
  <si>
    <t>Shawn Henderson</t>
  </si>
  <si>
    <t>Shawn Ramos</t>
  </si>
  <si>
    <t>Shawn Snyder</t>
  </si>
  <si>
    <t>Stephen Cook</t>
  </si>
  <si>
    <t>Stephen Kelly</t>
  </si>
  <si>
    <t>Stephen Larson</t>
  </si>
  <si>
    <t>Stephen Payne</t>
  </si>
  <si>
    <t>Stephen Webb</t>
  </si>
  <si>
    <t>Steve Diaz</t>
  </si>
  <si>
    <t>Steve Stewart</t>
  </si>
  <si>
    <t>Steven Hayes</t>
  </si>
  <si>
    <t>Terry Harris</t>
  </si>
  <si>
    <t>Thomas Chapman</t>
  </si>
  <si>
    <t>Thomas Gray</t>
  </si>
  <si>
    <t>Thomas James</t>
  </si>
  <si>
    <t>Timothy Bowman</t>
  </si>
  <si>
    <t>Todd Davis</t>
  </si>
  <si>
    <t>Todd Roberts</t>
  </si>
  <si>
    <t>Walter Harris</t>
  </si>
  <si>
    <t>Walter Russell</t>
  </si>
  <si>
    <t>Walter Watson</t>
  </si>
  <si>
    <t>William Andrews</t>
  </si>
  <si>
    <t>William Carpenter</t>
  </si>
  <si>
    <t>William Franklin</t>
  </si>
  <si>
    <t>Willie Daniels</t>
  </si>
  <si>
    <t>Willie Mason</t>
  </si>
  <si>
    <t>Patrick Wells</t>
  </si>
  <si>
    <t>Adam Hunter</t>
  </si>
  <si>
    <t>Adam White</t>
  </si>
  <si>
    <t>Alan Sims</t>
  </si>
  <si>
    <t>Alan Thomas</t>
  </si>
  <si>
    <t>Andrew Fernandez</t>
  </si>
  <si>
    <t>Anthony Chapman</t>
  </si>
  <si>
    <t>Antonio Green</t>
  </si>
  <si>
    <t>Antonio Nelson</t>
  </si>
  <si>
    <t>Benjamin Ryan</t>
  </si>
  <si>
    <t>Brian Hunter</t>
  </si>
  <si>
    <t>Brian Rice</t>
  </si>
  <si>
    <t>Carl Murphy</t>
  </si>
  <si>
    <t>Carlos Smith</t>
  </si>
  <si>
    <t>Charles Montgomery</t>
  </si>
  <si>
    <t>Charles Sims</t>
  </si>
  <si>
    <t>Chris Hall</t>
  </si>
  <si>
    <t>Christopher Wright</t>
  </si>
  <si>
    <t>David Wilson</t>
  </si>
  <si>
    <t>Earl Franklin</t>
  </si>
  <si>
    <t>Eric Bradley</t>
  </si>
  <si>
    <t>Ernest Rivera</t>
  </si>
  <si>
    <t>Eugene Castillo</t>
  </si>
  <si>
    <t>Frank Brown</t>
  </si>
  <si>
    <t>Fred Howell</t>
  </si>
  <si>
    <t>Fred Stone</t>
  </si>
  <si>
    <t>George Adams</t>
  </si>
  <si>
    <t>George Stanley</t>
  </si>
  <si>
    <t>Henry Cox</t>
  </si>
  <si>
    <t>Howard Moore</t>
  </si>
  <si>
    <t>Jack Lynch</t>
  </si>
  <si>
    <t>Jason Gray</t>
  </si>
  <si>
    <t>Jason Ross</t>
  </si>
  <si>
    <t>Jeremy Vasquez</t>
  </si>
  <si>
    <t>Joe Powell</t>
  </si>
  <si>
    <t>John Brooks</t>
  </si>
  <si>
    <t>Jose Lewis</t>
  </si>
  <si>
    <t>Joseph Warren</t>
  </si>
  <si>
    <t>Joshua Anderson</t>
  </si>
  <si>
    <t>Joshua Brooks</t>
  </si>
  <si>
    <t>Juan Collins</t>
  </si>
  <si>
    <t>Keith Hamilton</t>
  </si>
  <si>
    <t>Keith Jordan</t>
  </si>
  <si>
    <t>Keith Murphy</t>
  </si>
  <si>
    <t>Kenneth Foster</t>
  </si>
  <si>
    <t>Mark Elliott</t>
  </si>
  <si>
    <t>Martin Johnston</t>
  </si>
  <si>
    <t>Matthew Campbell</t>
  </si>
  <si>
    <t>Matthew Lewis</t>
  </si>
  <si>
    <t>Michael Cole</t>
  </si>
  <si>
    <t>Nicholas Gilbert</t>
  </si>
  <si>
    <t>Nicholas Simmons</t>
  </si>
  <si>
    <t>Nicholas Stanley</t>
  </si>
  <si>
    <t>Patrick Hall</t>
  </si>
  <si>
    <t>Paul Carpenter</t>
  </si>
  <si>
    <t>Paul Larson</t>
  </si>
  <si>
    <t>Peter Fernandez</t>
  </si>
  <si>
    <t>Phillip Ellis</t>
  </si>
  <si>
    <t>Ralph Banks</t>
  </si>
  <si>
    <t>Ralph Elliott</t>
  </si>
  <si>
    <t>Randy Hayes</t>
  </si>
  <si>
    <t>Raymond Alexander</t>
  </si>
  <si>
    <t>Raymond Barnes</t>
  </si>
  <si>
    <t>Raymond Burke</t>
  </si>
  <si>
    <t>Richard Young</t>
  </si>
  <si>
    <t>Roger Price</t>
  </si>
  <si>
    <t>Roger Thompson</t>
  </si>
  <si>
    <t>Roy Carpenter</t>
  </si>
  <si>
    <t>Roy Hamilton</t>
  </si>
  <si>
    <t>Ryan Taylor</t>
  </si>
  <si>
    <t>Sean Woods</t>
  </si>
  <si>
    <t>Shawn Bishop</t>
  </si>
  <si>
    <t>Shawn Long</t>
  </si>
  <si>
    <t>Steve Tucker</t>
  </si>
  <si>
    <t>Steven Young</t>
  </si>
  <si>
    <t>Terry Morris</t>
  </si>
  <si>
    <t>Terry Richards</t>
  </si>
  <si>
    <t>Thomas Daniels</t>
  </si>
  <si>
    <t>Timothy Howard</t>
  </si>
  <si>
    <t>Todd Watson</t>
  </si>
  <si>
    <t>Victor Hughes</t>
  </si>
  <si>
    <t>Victor Medina</t>
  </si>
  <si>
    <t>Victor Watkins</t>
  </si>
  <si>
    <t>Wayne Ortiz</t>
  </si>
  <si>
    <t>Wayne Stewart</t>
  </si>
  <si>
    <t>William Montgomery</t>
  </si>
  <si>
    <t>Michael Thomas</t>
  </si>
  <si>
    <t>Benjamin Lynch</t>
  </si>
  <si>
    <t>Benjamin Morgan</t>
  </si>
  <si>
    <t>Billy West</t>
  </si>
  <si>
    <t>Charles Perry</t>
  </si>
  <si>
    <t>Chris Chapman</t>
  </si>
  <si>
    <t>Edward Mason</t>
  </si>
  <si>
    <t>Eugene Sims</t>
  </si>
  <si>
    <t>George Lewis</t>
  </si>
  <si>
    <t>Gerald Clark</t>
  </si>
  <si>
    <t>Jack Phillips</t>
  </si>
  <si>
    <t>Jeremy Gomez</t>
  </si>
  <si>
    <t>Jeremy Schmidt</t>
  </si>
  <si>
    <t>Jerry Harvey</t>
  </si>
  <si>
    <t>Jesse Barnes</t>
  </si>
  <si>
    <t>Johnny Ward</t>
  </si>
  <si>
    <t>Jonathan Hawkins</t>
  </si>
  <si>
    <t>Keith Murray</t>
  </si>
  <si>
    <t>Lawrence Rogers</t>
  </si>
  <si>
    <t>Louis Torres</t>
  </si>
  <si>
    <t>Mark Morales</t>
  </si>
  <si>
    <t>Patrick Brown</t>
  </si>
  <si>
    <t>Phillip Watkins</t>
  </si>
  <si>
    <t>Ralph Davis</t>
  </si>
  <si>
    <t>Richard Cunningham</t>
  </si>
  <si>
    <t>Richard Hudson</t>
  </si>
  <si>
    <t>Roger Mills</t>
  </si>
  <si>
    <t>Roy West</t>
  </si>
  <si>
    <t>Samuel Price</t>
  </si>
  <si>
    <t>Sean Kelly</t>
  </si>
  <si>
    <t>Sean Price</t>
  </si>
  <si>
    <t>Terry Robinson</t>
  </si>
  <si>
    <t>Harry Diaz</t>
  </si>
  <si>
    <t>Jack Reid</t>
  </si>
  <si>
    <t>Jonathan Cox</t>
  </si>
  <si>
    <t>Joshua Williams</t>
  </si>
  <si>
    <t>Michael Mills</t>
  </si>
  <si>
    <t>Ralph Cooper</t>
  </si>
  <si>
    <t>Roger Alexander</t>
  </si>
  <si>
    <t>Samuel Burke</t>
  </si>
  <si>
    <t>Steven Mccoy</t>
  </si>
  <si>
    <t>Thomas Hawkins</t>
  </si>
  <si>
    <t>Aaron Day</t>
  </si>
  <si>
    <t>Brandon Wright</t>
  </si>
  <si>
    <t>David Olson</t>
  </si>
  <si>
    <t>Gregory Chapman</t>
  </si>
  <si>
    <t>Jason Hudson</t>
  </si>
  <si>
    <t>Justin Romero</t>
  </si>
  <si>
    <t>Victor Martinez</t>
  </si>
  <si>
    <t>Lawrence Sanchez</t>
  </si>
  <si>
    <t>Years</t>
  </si>
  <si>
    <t>2019</t>
  </si>
  <si>
    <t>2020</t>
  </si>
  <si>
    <t>2021</t>
  </si>
  <si>
    <t>Top Profit</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</si>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</sst>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6" formatCode="&quot;$&quot;#,##0_);[Red]\(&quot;$&quot;#,##0\)"/>
    <numFmt numFmtId="164" formatCode="ddd"/>
    <numFmt numFmtId="165" formatCode="d/mm/yyyy"/>
    <numFmt numFmtId="166" formatCode="0.0%"/>
    <numFmt numFmtId="167" formatCode="&quot;$&quot;#,##0"/>
    <numFmt numFmtId="168" formatCode="&quot;$&quot;#,##0.00"/>
    <numFmt numFmtId="169" formatCode="_(* #,##0_);_(* \(#,##0\);_(* &quot;-&quot;??_);_(@_)"/>
  </numFmts>
  <fonts count="3" x14ac:knownFonts="1">
    <font>
      <sz val="11"/>
      <color theme="1"/>
      <name val="Calibri"/>
      <family val="2"/>
      <scheme val="minor"/>
    </font>
    <font>
      <b/>
      <sz val="11"/>
      <color theme="0"/>
      <name val="Calibri"/>
      <family val="2"/>
      <scheme val="minor"/>
    </font>
    <font>
      <b/>
      <sz val="12"/>
      <color theme="1"/>
      <name val="Calibri"/>
      <family val="2"/>
      <scheme val="minor"/>
    </font>
  </fonts>
  <fills count="7">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101727"/>
        <bgColor indexed="64"/>
      </patternFill>
    </fill>
    <fill>
      <patternFill patternType="solid">
        <fgColor rgb="FF172144"/>
        <bgColor indexed="64"/>
      </patternFill>
    </fill>
    <fill>
      <patternFill patternType="solid">
        <fgColor rgb="FFAD0F8A"/>
        <bgColor indexed="64"/>
      </patternFill>
    </fill>
  </fills>
  <borders count="3">
    <border>
      <left/>
      <right/>
      <top/>
      <bottom/>
      <diagonal/>
    </border>
    <border>
      <left/>
      <right/>
      <top style="thin">
        <color theme="4" tint="0.39997558519241921"/>
      </top>
      <bottom/>
      <diagonal/>
    </border>
    <border>
      <left/>
      <right/>
      <top style="thin">
        <color theme="4" tint="0.39997558519241921"/>
      </top>
      <bottom style="thin">
        <color theme="4" tint="0.39997558519241921"/>
      </bottom>
      <diagonal/>
    </border>
  </borders>
  <cellStyleXfs count="1">
    <xf numFmtId="0" fontId="0" fillId="0" borderId="0"/>
  </cellStyleXfs>
  <cellXfs count="29">
    <xf numFmtId="0" fontId="0" fillId="0" borderId="0" xfId="0"/>
    <xf numFmtId="0" fontId="1" fillId="2" borderId="0" xfId="0" applyFont="1" applyFill="1" applyBorder="1"/>
    <xf numFmtId="0" fontId="0" fillId="3" borderId="1" xfId="0" applyFont="1" applyFill="1" applyBorder="1"/>
    <xf numFmtId="14" fontId="0" fillId="3" borderId="1" xfId="0" applyNumberFormat="1" applyFont="1" applyFill="1" applyBorder="1"/>
    <xf numFmtId="0" fontId="0" fillId="0" borderId="1" xfId="0" applyFont="1" applyBorder="1"/>
    <xf numFmtId="14" fontId="0" fillId="0" borderId="1" xfId="0" applyNumberFormat="1" applyFont="1" applyBorder="1"/>
    <xf numFmtId="0" fontId="0" fillId="3" borderId="2" xfId="0" applyFont="1" applyFill="1" applyBorder="1"/>
    <xf numFmtId="0" fontId="0" fillId="3" borderId="0" xfId="0" applyFont="1" applyFill="1" applyBorder="1"/>
    <xf numFmtId="165" fontId="0" fillId="3" borderId="1" xfId="0" applyNumberFormat="1" applyFont="1" applyFill="1" applyBorder="1"/>
    <xf numFmtId="165" fontId="0" fillId="3" borderId="0" xfId="0" applyNumberFormat="1" applyFont="1" applyFill="1" applyBorder="1"/>
    <xf numFmtId="165" fontId="0" fillId="3" borderId="2" xfId="0" applyNumberFormat="1" applyFont="1" applyFill="1" applyBorder="1"/>
    <xf numFmtId="0" fontId="0" fillId="0" borderId="0" xfId="0"/>
    <xf numFmtId="0" fontId="1" fillId="2" borderId="0" xfId="0" applyFont="1" applyFill="1" applyBorder="1"/>
    <xf numFmtId="0" fontId="1" fillId="2" borderId="0" xfId="0" applyFont="1" applyFill="1"/>
    <xf numFmtId="0" fontId="0" fillId="0" borderId="0" xfId="0" pivotButton="1"/>
    <xf numFmtId="164" fontId="0" fillId="0" borderId="0" xfId="0" applyNumberFormat="1"/>
    <xf numFmtId="0" fontId="0" fillId="4" borderId="0" xfId="0" applyFill="1"/>
    <xf numFmtId="164" fontId="1" fillId="2" borderId="0" xfId="0" applyNumberFormat="1" applyFont="1" applyFill="1"/>
    <xf numFmtId="10" fontId="0" fillId="0" borderId="0" xfId="0" applyNumberFormat="1"/>
    <xf numFmtId="0" fontId="1" fillId="5" borderId="0" xfId="0" applyFont="1" applyFill="1"/>
    <xf numFmtId="166" fontId="0" fillId="0" borderId="0" xfId="0" applyNumberFormat="1"/>
    <xf numFmtId="167" fontId="0" fillId="0" borderId="0" xfId="0" applyNumberFormat="1"/>
    <xf numFmtId="0" fontId="0" fillId="6" borderId="0" xfId="0" applyFill="1"/>
    <xf numFmtId="3" fontId="0" fillId="0" borderId="0" xfId="0" applyNumberFormat="1"/>
    <xf numFmtId="168" fontId="0" fillId="0" borderId="0" xfId="0" applyNumberFormat="1"/>
    <xf numFmtId="4" fontId="0" fillId="0" borderId="0" xfId="0" applyNumberFormat="1"/>
    <xf numFmtId="6" fontId="0" fillId="0" borderId="0" xfId="0" applyNumberFormat="1"/>
    <xf numFmtId="169" fontId="0" fillId="0" borderId="0" xfId="0" applyNumberFormat="1"/>
    <xf numFmtId="0" fontId="2" fillId="0" borderId="0" xfId="0" applyFont="1"/>
  </cellXfs>
  <cellStyles count="1">
    <cellStyle name="Normal" xfId="0" builtinId="0"/>
  </cellStyles>
  <dxfs count="35">
    <dxf>
      <numFmt numFmtId="4" formatCode="#,##0.00"/>
    </dxf>
    <dxf>
      <numFmt numFmtId="168" formatCode="&quot;$&quot;#,##0.00"/>
    </dxf>
    <dxf>
      <numFmt numFmtId="167" formatCode="&quot;$&quot;#,##0"/>
    </dxf>
    <dxf>
      <numFmt numFmtId="168" formatCode="&quot;$&quot;#,##0.00"/>
    </dxf>
    <dxf>
      <numFmt numFmtId="167" formatCode="&quot;$&quot;#,##0"/>
    </dxf>
    <dxf>
      <numFmt numFmtId="168" formatCode="&quot;$&quot;#,##0.00"/>
    </dxf>
    <dxf>
      <numFmt numFmtId="167" formatCode="&quot;$&quot;#,##0"/>
    </dxf>
    <dxf>
      <numFmt numFmtId="169" formatCode="_(* #,##0_);_(* \(#,##0\);_(* &quot;-&quot;??_);_(@_)"/>
    </dxf>
    <dxf>
      <numFmt numFmtId="10" formatCode="&quot;$&quot;#,##0_);[Red]\(&quot;$&quot;#,##0\)"/>
    </dxf>
    <dxf>
      <numFmt numFmtId="4" formatCode="#,##0.00"/>
    </dxf>
    <dxf>
      <numFmt numFmtId="4" formatCode="#,##0.00"/>
    </dxf>
    <dxf>
      <numFmt numFmtId="4" formatCode="#,##0.00"/>
    </dxf>
    <dxf>
      <numFmt numFmtId="168" formatCode="&quot;$&quot;#,##0.00"/>
    </dxf>
    <dxf>
      <numFmt numFmtId="167" formatCode="&quot;$&quot;#,##0"/>
    </dxf>
    <dxf>
      <numFmt numFmtId="4" formatCode="#,##0.00"/>
    </dxf>
    <dxf>
      <numFmt numFmtId="168" formatCode="&quot;$&quot;#,##0.00"/>
    </dxf>
    <dxf>
      <numFmt numFmtId="167" formatCode="&quot;$&quot;#,##0"/>
    </dxf>
    <dxf>
      <numFmt numFmtId="168" formatCode="&quot;$&quot;#,##0.00"/>
    </dxf>
    <dxf>
      <numFmt numFmtId="167" formatCode="&quot;$&quot;#,##0"/>
    </dxf>
    <dxf>
      <numFmt numFmtId="3" formatCode="#,##0"/>
    </dxf>
    <dxf>
      <numFmt numFmtId="3" formatCode="#,##0"/>
    </dxf>
    <dxf>
      <numFmt numFmtId="167" formatCode="&quot;$&quot;#,##0"/>
    </dxf>
    <dxf>
      <numFmt numFmtId="167" formatCode="&quot;$&quot;#,##0"/>
    </dxf>
    <dxf>
      <numFmt numFmtId="0" formatCode="General"/>
    </dxf>
    <dxf>
      <numFmt numFmtId="0" formatCode="General"/>
    </dxf>
    <dxf>
      <numFmt numFmtId="164" formatCode="ddd"/>
    </dxf>
    <dxf>
      <numFmt numFmtId="0" formatCode="General"/>
    </dxf>
    <dxf>
      <numFmt numFmtId="0" formatCode="General"/>
    </dxf>
    <dxf>
      <numFmt numFmtId="0" formatCode="General"/>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67" formatCode="&quot;$&quot;#,##0"/>
    </dxf>
    <dxf>
      <font>
        <b/>
        <color theme="1"/>
      </font>
      <border>
        <bottom style="thin">
          <color theme="4"/>
        </bottom>
        <vertical/>
        <horizontal/>
      </border>
    </dxf>
    <dxf>
      <font>
        <color theme="1"/>
      </font>
      <fill>
        <patternFill>
          <bgColor rgb="FF172144"/>
        </patternFill>
      </fill>
      <border diagonalUp="0" diagonalDown="0">
        <left/>
        <right/>
        <top/>
        <bottom/>
        <vertical/>
        <horizontal/>
      </border>
    </dxf>
    <dxf>
      <font>
        <b/>
        <color theme="1"/>
      </font>
      <border>
        <bottom style="thin">
          <color theme="4"/>
        </bottom>
        <vertical/>
        <horizontal/>
      </border>
    </dxf>
    <dxf>
      <font>
        <color theme="1"/>
      </font>
      <fill>
        <patternFill>
          <bgColor rgb="FF152443"/>
        </patternFill>
      </fill>
      <border diagonalUp="0" diagonalDown="0">
        <left/>
        <right/>
        <top/>
        <bottom/>
        <vertical/>
        <horizontal/>
      </border>
    </dxf>
  </dxfs>
  <tableStyles count="2" defaultTableStyle="TableStyleMedium2" defaultPivotStyle="PivotStyleLight16">
    <tableStyle name="SlicerStyleLight1 2" pivot="0" table="0" count="2" xr9:uid="{977C0E2D-259A-4ADD-8705-6329D116728F}">
      <tableStyleElement type="wholeTable" dxfId="34"/>
      <tableStyleElement type="headerRow" dxfId="33"/>
    </tableStyle>
    <tableStyle name="SlicerStyleLight1 3" pivot="0" table="0" count="10" xr9:uid="{07E4E6D2-16C5-4BE2-B199-1EA6EAED2D70}">
      <tableStyleElement type="wholeTable" dxfId="32"/>
      <tableStyleElement type="headerRow" dxfId="31"/>
    </tableStyle>
  </tableStyles>
  <colors>
    <mruColors>
      <color rgb="FF291473"/>
      <color rgb="FF101727"/>
      <color rgb="FFAD0F8A"/>
      <color rgb="FF172144"/>
    </mruColors>
  </colors>
  <extLst>
    <ext xmlns:x14="http://schemas.microsoft.com/office/spreadsheetml/2009/9/main" uri="{46F421CA-312F-682f-3DD2-61675219B42D}">
      <x14:dxfs count="8">
        <dxf>
          <font>
            <color theme="9" tint="0.39994506668294322"/>
          </font>
          <fill>
            <patternFill patternType="solid">
              <fgColor auto="1"/>
              <bgColor rgb="FF172144"/>
            </patternFill>
          </fill>
          <border diagonalUp="0" diagonalDown="0">
            <left/>
            <right/>
            <top/>
            <bottom/>
            <vertical/>
            <horizontal/>
          </border>
        </dxf>
        <dxf>
          <font>
            <color rgb="FF00B0F0"/>
          </font>
          <fill>
            <patternFill patternType="solid">
              <fgColor auto="1"/>
              <bgColor rgb="FF172144"/>
            </patternFill>
          </fill>
          <border diagonalUp="0" diagonalDown="0">
            <left/>
            <right/>
            <top/>
            <bottom/>
            <vertical/>
            <horizontal/>
          </border>
        </dxf>
        <dxf>
          <font>
            <b/>
            <i val="0"/>
            <sz val="14"/>
            <color rgb="FFAD0F8A"/>
          </font>
          <fill>
            <patternFill patternType="solid">
              <fgColor auto="1"/>
              <bgColor rgb="FF172144"/>
            </patternFill>
          </fill>
          <border diagonalUp="0" diagonalDown="0">
            <left/>
            <right/>
            <top/>
            <bottom/>
            <vertical/>
            <horizontal/>
          </border>
        </dxf>
        <dxf>
          <font>
            <color rgb="FF00B0F0"/>
          </font>
          <fill>
            <patternFill patternType="solid">
              <fgColor auto="1"/>
              <bgColor rgb="FF172144"/>
            </patternFill>
          </fill>
          <border diagonalUp="0" diagonalDown="0">
            <left/>
            <right/>
            <top/>
            <bottom/>
            <vertical/>
            <horizontal/>
          </border>
        </dxf>
        <dxf>
          <font>
            <color theme="0" tint="-0.499984740745262"/>
          </font>
          <fill>
            <patternFill patternType="solid">
              <fgColor theme="4" tint="0.79995117038483843"/>
              <bgColor rgb="FF172144"/>
            </patternFill>
          </fill>
          <border diagonalUp="0" diagonalDown="0">
            <left/>
            <right/>
            <top/>
            <bottom/>
            <vertical/>
            <horizontal/>
          </border>
        </dxf>
        <dxf>
          <font>
            <b/>
            <i/>
            <color rgb="FFAD0F8A"/>
          </font>
          <fill>
            <patternFill patternType="solid">
              <fgColor theme="4" tint="0.59999389629810485"/>
              <bgColor rgb="FF172144"/>
            </patternFill>
          </fill>
          <border diagonalUp="0" diagonalDown="0">
            <left/>
            <right/>
            <top/>
            <bottom/>
            <vertical/>
            <horizontal/>
          </border>
        </dxf>
        <dxf>
          <font>
            <color theme="1" tint="0.24994659260841701"/>
          </font>
          <fill>
            <patternFill patternType="solid">
              <fgColor rgb="FFFFFFFF"/>
              <bgColor rgb="FF172144"/>
            </patternFill>
          </fill>
          <border diagonalUp="0" diagonalDown="0">
            <left/>
            <right/>
            <top/>
            <bottom/>
            <vertical/>
            <horizontal/>
          </border>
        </dxf>
        <dxf>
          <font>
            <color theme="0" tint="-0.14996795556505021"/>
          </font>
          <fill>
            <patternFill patternType="solid">
              <fgColor rgb="FFFFFFFF"/>
              <bgColor rgb="FF172144"/>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externalLink" Target="externalLinks/externalLink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 Sales Analysis with Excel.xlsm]Analysis 2!PivotTable4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721024583690131E-2"/>
          <c:y val="0.17252182418056378"/>
          <c:w val="0.90317279526893524"/>
          <c:h val="0.43153125005306403"/>
        </c:manualLayout>
      </c:layout>
      <c:barChart>
        <c:barDir val="col"/>
        <c:grouping val="clustered"/>
        <c:varyColors val="0"/>
        <c:ser>
          <c:idx val="0"/>
          <c:order val="0"/>
          <c:tx>
            <c:strRef>
              <c:f>'Analysis 2'!$R$3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2'!$Q$4:$Q$8</c:f>
              <c:strCache>
                <c:ptCount val="5"/>
                <c:pt idx="0">
                  <c:v>Brandon Diaz</c:v>
                </c:pt>
                <c:pt idx="1">
                  <c:v>Craig Mills</c:v>
                </c:pt>
                <c:pt idx="2">
                  <c:v>Craig Wright</c:v>
                </c:pt>
                <c:pt idx="3">
                  <c:v>Douglas Franklin</c:v>
                </c:pt>
                <c:pt idx="4">
                  <c:v>Ronald Bradley</c:v>
                </c:pt>
              </c:strCache>
            </c:strRef>
          </c:cat>
          <c:val>
            <c:numRef>
              <c:f>'Analysis 2'!$R$4:$R$8</c:f>
              <c:numCache>
                <c:formatCode>#,##0.00</c:formatCode>
                <c:ptCount val="5"/>
                <c:pt idx="0">
                  <c:v>66242</c:v>
                </c:pt>
                <c:pt idx="1">
                  <c:v>65506</c:v>
                </c:pt>
                <c:pt idx="2">
                  <c:v>69689</c:v>
                </c:pt>
                <c:pt idx="3">
                  <c:v>65202</c:v>
                </c:pt>
                <c:pt idx="4">
                  <c:v>67824</c:v>
                </c:pt>
              </c:numCache>
            </c:numRef>
          </c:val>
          <c:extLst>
            <c:ext xmlns:c16="http://schemas.microsoft.com/office/drawing/2014/chart" uri="{C3380CC4-5D6E-409C-BE32-E72D297353CC}">
              <c16:uniqueId val="{00000000-3741-427A-87F3-E50F2E7D0FB8}"/>
            </c:ext>
          </c:extLst>
        </c:ser>
        <c:dLbls>
          <c:dLblPos val="outEnd"/>
          <c:showLegendKey val="0"/>
          <c:showVal val="1"/>
          <c:showCatName val="0"/>
          <c:showSerName val="0"/>
          <c:showPercent val="0"/>
          <c:showBubbleSize val="0"/>
        </c:dLbls>
        <c:gapWidth val="219"/>
        <c:overlap val="-27"/>
        <c:axId val="1290178335"/>
        <c:axId val="1603998847"/>
      </c:barChart>
      <c:catAx>
        <c:axId val="12901783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3998847"/>
        <c:crosses val="autoZero"/>
        <c:auto val="1"/>
        <c:lblAlgn val="ctr"/>
        <c:lblOffset val="100"/>
        <c:noMultiLvlLbl val="0"/>
      </c:catAx>
      <c:valAx>
        <c:axId val="1603998847"/>
        <c:scaling>
          <c:orientation val="minMax"/>
        </c:scaling>
        <c:delete val="1"/>
        <c:axPos val="l"/>
        <c:numFmt formatCode="#,##0.00" sourceLinked="1"/>
        <c:majorTickMark val="out"/>
        <c:minorTickMark val="none"/>
        <c:tickLblPos val="nextTo"/>
        <c:crossAx val="1290178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 Sales Analysis with Excel.xlsm]Analysis 2!PivotTable8</c:name>
    <c:fmtId val="5"/>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2'!$AI$3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2'!$AH$4:$AH$15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2'!$AI$4:$AI$15</c:f>
              <c:numCache>
                <c:formatCode>#,##0.00</c:formatCode>
                <c:ptCount val="12"/>
                <c:pt idx="0">
                  <c:v>2869155</c:v>
                </c:pt>
                <c:pt idx="1">
                  <c:v>2879844</c:v>
                </c:pt>
                <c:pt idx="2">
                  <c:v>2428737</c:v>
                </c:pt>
                <c:pt idx="3">
                  <c:v>1939068</c:v>
                </c:pt>
                <c:pt idx="4">
                  <c:v>1877234</c:v>
                </c:pt>
                <c:pt idx="5">
                  <c:v>2067005</c:v>
                </c:pt>
                <c:pt idx="6">
                  <c:v>1831609</c:v>
                </c:pt>
                <c:pt idx="7">
                  <c:v>1810358</c:v>
                </c:pt>
                <c:pt idx="8">
                  <c:v>1953297</c:v>
                </c:pt>
                <c:pt idx="9">
                  <c:v>1898703</c:v>
                </c:pt>
                <c:pt idx="10">
                  <c:v>2054237</c:v>
                </c:pt>
                <c:pt idx="11">
                  <c:v>2051962</c:v>
                </c:pt>
              </c:numCache>
            </c:numRef>
          </c:val>
          <c:extLst>
            <c:ext xmlns:c16="http://schemas.microsoft.com/office/drawing/2014/chart" uri="{C3380CC4-5D6E-409C-BE32-E72D297353CC}">
              <c16:uniqueId val="{00000001-9F13-4891-94A7-370D1C78AAC0}"/>
            </c:ext>
          </c:extLst>
        </c:ser>
        <c:dLbls>
          <c:showLegendKey val="0"/>
          <c:showVal val="0"/>
          <c:showCatName val="0"/>
          <c:showSerName val="0"/>
          <c:showPercent val="0"/>
          <c:showBubbleSize val="0"/>
        </c:dLbls>
        <c:gapWidth val="100"/>
        <c:overlap val="-24"/>
        <c:axId val="1695378288"/>
        <c:axId val="1482708688"/>
      </c:barChart>
      <c:catAx>
        <c:axId val="1695378288"/>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lumMod val="95000"/>
                  </a:schemeClr>
                </a:solidFill>
                <a:latin typeface="+mn-lt"/>
                <a:ea typeface="+mn-ea"/>
                <a:cs typeface="+mn-cs"/>
              </a:defRPr>
            </a:pPr>
            <a:endParaRPr lang="en-US"/>
          </a:p>
        </c:txPr>
        <c:crossAx val="1482708688"/>
        <c:crosses val="autoZero"/>
        <c:auto val="1"/>
        <c:lblAlgn val="ctr"/>
        <c:lblOffset val="100"/>
        <c:noMultiLvlLbl val="0"/>
      </c:catAx>
      <c:valAx>
        <c:axId val="1482708688"/>
        <c:scaling>
          <c:orientation val="minMax"/>
        </c:scaling>
        <c:delete val="1"/>
        <c:axPos val="l"/>
        <c:numFmt formatCode="#,##0.00" sourceLinked="1"/>
        <c:majorTickMark val="out"/>
        <c:minorTickMark val="none"/>
        <c:tickLblPos val="nextTo"/>
        <c:crossAx val="1695378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2'!$AV$8</c:f>
              <c:strCache>
                <c:ptCount val="1"/>
                <c:pt idx="0">
                  <c:v> Profit</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34033758933775665"/>
                      <c:h val="0.29261825308202971"/>
                    </c:manualLayout>
                  </c15:layout>
                </c:ext>
                <c:ext xmlns:c16="http://schemas.microsoft.com/office/drawing/2014/chart" uri="{C3380CC4-5D6E-409C-BE32-E72D297353CC}">
                  <c16:uniqueId val="{00000003-6BD2-4CE1-9EDE-13DA441F43CE}"/>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32986727432967311"/>
                      <c:h val="0.29261825308202971"/>
                    </c:manualLayout>
                  </c15:layout>
                </c:ext>
                <c:ext xmlns:c16="http://schemas.microsoft.com/office/drawing/2014/chart" uri="{C3380CC4-5D6E-409C-BE32-E72D297353CC}">
                  <c16:uniqueId val="{00000002-6BD2-4CE1-9EDE-13DA441F43CE}"/>
                </c:ext>
              </c:extLst>
            </c:dLbl>
            <c:dLbl>
              <c:idx val="2"/>
              <c:dLblPos val="outEnd"/>
              <c:showLegendKey val="0"/>
              <c:showVal val="1"/>
              <c:showCatName val="0"/>
              <c:showSerName val="0"/>
              <c:showPercent val="0"/>
              <c:showBubbleSize val="0"/>
              <c:extLst>
                <c:ext xmlns:c15="http://schemas.microsoft.com/office/drawing/2012/chart" uri="{CE6537A1-D6FC-4f65-9D91-7224C49458BB}">
                  <c15:layout>
                    <c:manualLayout>
                      <c:w val="0.27751569928925524"/>
                      <c:h val="0.29261825308202971"/>
                    </c:manualLayout>
                  </c15:layout>
                </c:ext>
                <c:ext xmlns:c16="http://schemas.microsoft.com/office/drawing/2014/chart" uri="{C3380CC4-5D6E-409C-BE32-E72D297353CC}">
                  <c16:uniqueId val="{00000001-6BD2-4CE1-9EDE-13DA441F43CE}"/>
                </c:ext>
              </c:extLst>
            </c:dLbl>
            <c:spPr>
              <a:noFill/>
              <a:ln>
                <a:noFill/>
              </a:ln>
              <a:effectLst/>
            </c:spPr>
            <c:txPr>
              <a:bodyPr rot="0" spcFirstLastPara="1" vertOverflow="ellipsis" vert="horz" wrap="square" lIns="38100" tIns="19050" rIns="38100" bIns="19050" anchor="ctr" anchorCtr="1">
                <a:spAutoFit/>
              </a:bodyPr>
              <a:lstStyle/>
              <a:p>
                <a:pPr>
                  <a:defRPr sz="1050" b="1" i="1"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2'!$AU$9:$AU$11</c:f>
              <c:strCache>
                <c:ptCount val="3"/>
                <c:pt idx="0">
                  <c:v>2019</c:v>
                </c:pt>
                <c:pt idx="1">
                  <c:v>2020</c:v>
                </c:pt>
                <c:pt idx="2">
                  <c:v>2021</c:v>
                </c:pt>
              </c:strCache>
            </c:strRef>
          </c:cat>
          <c:val>
            <c:numRef>
              <c:f>'Analysis 2'!$AV$9:$AV$11</c:f>
              <c:numCache>
                <c:formatCode>#,##0</c:formatCode>
                <c:ptCount val="3"/>
                <c:pt idx="0">
                  <c:v>3805480</c:v>
                </c:pt>
                <c:pt idx="1">
                  <c:v>3756605</c:v>
                </c:pt>
                <c:pt idx="2">
                  <c:v>781808</c:v>
                </c:pt>
              </c:numCache>
            </c:numRef>
          </c:val>
          <c:extLst>
            <c:ext xmlns:c16="http://schemas.microsoft.com/office/drawing/2014/chart" uri="{C3380CC4-5D6E-409C-BE32-E72D297353CC}">
              <c16:uniqueId val="{00000000-6BD2-4CE1-9EDE-13DA441F43CE}"/>
            </c:ext>
          </c:extLst>
        </c:ser>
        <c:dLbls>
          <c:dLblPos val="outEnd"/>
          <c:showLegendKey val="0"/>
          <c:showVal val="1"/>
          <c:showCatName val="0"/>
          <c:showSerName val="0"/>
          <c:showPercent val="0"/>
          <c:showBubbleSize val="0"/>
        </c:dLbls>
        <c:gapWidth val="219"/>
        <c:overlap val="-27"/>
        <c:axId val="1774068320"/>
        <c:axId val="1710858496"/>
      </c:barChart>
      <c:catAx>
        <c:axId val="177406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1" u="none" strike="noStrike" kern="1200" baseline="0">
                <a:solidFill>
                  <a:schemeClr val="bg1">
                    <a:lumMod val="95000"/>
                  </a:schemeClr>
                </a:solidFill>
                <a:latin typeface="+mn-lt"/>
                <a:ea typeface="+mn-ea"/>
                <a:cs typeface="+mn-cs"/>
              </a:defRPr>
            </a:pPr>
            <a:endParaRPr lang="en-US"/>
          </a:p>
        </c:txPr>
        <c:crossAx val="1710858496"/>
        <c:crosses val="autoZero"/>
        <c:auto val="1"/>
        <c:lblAlgn val="ctr"/>
        <c:lblOffset val="100"/>
        <c:noMultiLvlLbl val="0"/>
      </c:catAx>
      <c:valAx>
        <c:axId val="1710858496"/>
        <c:scaling>
          <c:orientation val="minMax"/>
        </c:scaling>
        <c:delete val="1"/>
        <c:axPos val="l"/>
        <c:numFmt formatCode="#,##0" sourceLinked="1"/>
        <c:majorTickMark val="none"/>
        <c:minorTickMark val="none"/>
        <c:tickLblPos val="nextTo"/>
        <c:crossAx val="177406832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plotSurface>
          <cx:spPr>
            <a:noFill/>
          </cx:spPr>
        </cx:plotSurface>
        <cx:series layoutId="waterfall" uniqueId="{78F660AB-6D05-41C0-8851-A60D7C1774B9}">
          <cx:tx>
            <cx:txData>
              <cx:f>_xlchart.v1.2</cx:f>
              <cx:v> Revenue</cx:v>
            </cx:txData>
          </cx:tx>
          <cx:spPr>
            <a:solidFill>
              <a:srgbClr val="AD0F8A"/>
            </a:solidFill>
          </cx:spPr>
          <cx:dataLabels>
            <cx:txPr>
              <a:bodyPr spcFirstLastPara="1" vertOverflow="ellipsis" horzOverflow="overflow" wrap="square" lIns="0" tIns="0" rIns="0" bIns="0" anchor="ctr" anchorCtr="1"/>
              <a:lstStyle/>
              <a:p>
                <a:pPr algn="ctr" rtl="0">
                  <a:defRPr sz="1000" b="1">
                    <a:solidFill>
                      <a:schemeClr val="bg1"/>
                    </a:solidFill>
                  </a:defRPr>
                </a:pPr>
                <a:endParaRPr lang="en-US" sz="1000" b="1" i="0" u="none" strike="noStrike" baseline="0">
                  <a:solidFill>
                    <a:schemeClr val="bg1"/>
                  </a:solidFill>
                  <a:latin typeface="Calibri" panose="020F0502020204030204"/>
                </a:endParaRPr>
              </a:p>
            </cx:txPr>
            <cx:visibility seriesName="0" categoryName="0" value="1"/>
          </cx:dataLabels>
          <cx:dataId val="0"/>
          <cx:layoutPr>
            <cx:subtotals/>
          </cx:layoutPr>
        </cx:series>
      </cx:plotAreaRegion>
      <cx:axis id="0">
        <cx:catScaling gapWidth="0.5"/>
        <cx:tickLabels/>
      </cx:axis>
      <cx:axis id="1" hidden="1">
        <cx:valScaling/>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nalysis 2'!$AS$7" fmlaRange="'Analysis 2'!$AS$8:$AS$12" noThreeD="1" sel="3" val="0"/>
</file>

<file path=xl/drawings/_rels/drawing2.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xml"/><Relationship Id="rId1" Type="http://schemas.openxmlformats.org/officeDocument/2006/relationships/image" Target="../media/image1.jpeg"/><Relationship Id="rId6" Type="http://schemas.openxmlformats.org/officeDocument/2006/relationships/image" Target="../media/image2.jpg"/><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3</xdr:col>
      <xdr:colOff>295275</xdr:colOff>
      <xdr:row>33</xdr:row>
      <xdr:rowOff>104775</xdr:rowOff>
    </xdr:from>
    <xdr:to>
      <xdr:col>6</xdr:col>
      <xdr:colOff>295275</xdr:colOff>
      <xdr:row>46</xdr:row>
      <xdr:rowOff>152400</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124075" y="63912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16</xdr:row>
      <xdr:rowOff>161925</xdr:rowOff>
    </xdr:from>
    <xdr:to>
      <xdr:col>3</xdr:col>
      <xdr:colOff>85725</xdr:colOff>
      <xdr:row>30</xdr:row>
      <xdr:rowOff>19050</xdr:rowOff>
    </xdr:to>
    <mc:AlternateContent xmlns:mc="http://schemas.openxmlformats.org/markup-compatibility/2006" xmlns:a14="http://schemas.microsoft.com/office/drawing/2010/main">
      <mc:Choice Requires="a14">
        <xdr:graphicFrame macro="">
          <xdr:nvGraphicFramePr>
            <xdr:cNvPr id="3" name="weekday">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85725" y="3209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xdr:colOff>
      <xdr:row>32</xdr:row>
      <xdr:rowOff>152400</xdr:rowOff>
    </xdr:from>
    <xdr:to>
      <xdr:col>3</xdr:col>
      <xdr:colOff>19050</xdr:colOff>
      <xdr:row>46</xdr:row>
      <xdr:rowOff>9525</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050" y="62484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295275</xdr:colOff>
      <xdr:row>0</xdr:row>
      <xdr:rowOff>104774</xdr:rowOff>
    </xdr:from>
    <xdr:to>
      <xdr:col>5</xdr:col>
      <xdr:colOff>60579</xdr:colOff>
      <xdr:row>9</xdr:row>
      <xdr:rowOff>81914</xdr:rowOff>
    </xdr:to>
    <xdr:sp macro="" textlink="">
      <xdr:nvSpPr>
        <xdr:cNvPr id="2" name="Rectangle: Rounded Corners 1">
          <a:extLst>
            <a:ext uri="{FF2B5EF4-FFF2-40B4-BE49-F238E27FC236}">
              <a16:creationId xmlns:a16="http://schemas.microsoft.com/office/drawing/2014/main" id="{00000000-0008-0000-0300-000002000000}"/>
            </a:ext>
          </a:extLst>
        </xdr:cNvPr>
        <xdr:cNvSpPr/>
      </xdr:nvSpPr>
      <xdr:spPr>
        <a:xfrm>
          <a:off x="909791" y="104774"/>
          <a:ext cx="2223369" cy="1728511"/>
        </a:xfrm>
        <a:prstGeom prst="roundRect">
          <a:avLst>
            <a:gd name="adj" fmla="val 4084"/>
          </a:avLst>
        </a:prstGeom>
        <a:solidFill>
          <a:srgbClr val="172144"/>
        </a:soli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474345</xdr:colOff>
      <xdr:row>0</xdr:row>
      <xdr:rowOff>104774</xdr:rowOff>
    </xdr:from>
    <xdr:to>
      <xdr:col>10</xdr:col>
      <xdr:colOff>315849</xdr:colOff>
      <xdr:row>9</xdr:row>
      <xdr:rowOff>81914</xdr:rowOff>
    </xdr:to>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3546926" y="104774"/>
          <a:ext cx="2914084" cy="1728511"/>
        </a:xfrm>
        <a:prstGeom prst="roundRect">
          <a:avLst>
            <a:gd name="adj" fmla="val 4084"/>
          </a:avLst>
        </a:prstGeom>
        <a:gradFill flip="none" rotWithShape="1">
          <a:gsLst>
            <a:gs pos="0">
              <a:srgbClr val="AD0F8A"/>
            </a:gs>
            <a:gs pos="100000">
              <a:srgbClr val="291473"/>
            </a:gs>
            <a:gs pos="100000">
              <a:schemeClr val="accent1">
                <a:lumMod val="45000"/>
                <a:lumOff val="55000"/>
              </a:schemeClr>
            </a:gs>
            <a:gs pos="100000">
              <a:schemeClr val="accent1">
                <a:lumMod val="30000"/>
                <a:lumOff val="70000"/>
              </a:schemeClr>
            </a:gs>
          </a:gsLst>
          <a:lin ang="11400000" scaled="0"/>
          <a:tileRect/>
        </a:gra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120015</xdr:colOff>
      <xdr:row>0</xdr:row>
      <xdr:rowOff>104774</xdr:rowOff>
    </xdr:from>
    <xdr:to>
      <xdr:col>21</xdr:col>
      <xdr:colOff>269367</xdr:colOff>
      <xdr:row>9</xdr:row>
      <xdr:rowOff>81914</xdr:rowOff>
    </xdr:to>
    <xdr:sp macro="" textlink="">
      <xdr:nvSpPr>
        <xdr:cNvPr id="14" name="Rectangle: Rounded Corners 13">
          <a:extLst>
            <a:ext uri="{FF2B5EF4-FFF2-40B4-BE49-F238E27FC236}">
              <a16:creationId xmlns:a16="http://schemas.microsoft.com/office/drawing/2014/main" id="{00000000-0008-0000-0300-00000E000000}"/>
            </a:ext>
          </a:extLst>
        </xdr:cNvPr>
        <xdr:cNvSpPr/>
      </xdr:nvSpPr>
      <xdr:spPr>
        <a:xfrm>
          <a:off x="6879692" y="104774"/>
          <a:ext cx="6294514" cy="1728511"/>
        </a:xfrm>
        <a:prstGeom prst="roundRect">
          <a:avLst>
            <a:gd name="adj" fmla="val 4084"/>
          </a:avLst>
        </a:prstGeom>
        <a:solidFill>
          <a:srgbClr val="172144"/>
        </a:soli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295275</xdr:colOff>
      <xdr:row>10</xdr:row>
      <xdr:rowOff>56432</xdr:rowOff>
    </xdr:from>
    <xdr:to>
      <xdr:col>9</xdr:col>
      <xdr:colOff>484251</xdr:colOff>
      <xdr:row>27</xdr:row>
      <xdr:rowOff>187021</xdr:rowOff>
    </xdr:to>
    <xdr:sp macro="" textlink="">
      <xdr:nvSpPr>
        <xdr:cNvPr id="15" name="Rectangle: Rounded Corners 14">
          <a:extLst>
            <a:ext uri="{FF2B5EF4-FFF2-40B4-BE49-F238E27FC236}">
              <a16:creationId xmlns:a16="http://schemas.microsoft.com/office/drawing/2014/main" id="{00000000-0008-0000-0300-00000F000000}"/>
            </a:ext>
          </a:extLst>
        </xdr:cNvPr>
        <xdr:cNvSpPr/>
      </xdr:nvSpPr>
      <xdr:spPr>
        <a:xfrm>
          <a:off x="909791" y="2002400"/>
          <a:ext cx="5105105" cy="3438734"/>
        </a:xfrm>
        <a:prstGeom prst="roundRect">
          <a:avLst>
            <a:gd name="adj" fmla="val 4084"/>
          </a:avLst>
        </a:prstGeom>
        <a:solidFill>
          <a:srgbClr val="172144"/>
        </a:soli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319278</xdr:colOff>
      <xdr:row>10</xdr:row>
      <xdr:rowOff>56432</xdr:rowOff>
    </xdr:from>
    <xdr:to>
      <xdr:col>14</xdr:col>
      <xdr:colOff>166878</xdr:colOff>
      <xdr:row>15</xdr:row>
      <xdr:rowOff>100628</xdr:rowOff>
    </xdr:to>
    <xdr:sp macro="" textlink="">
      <xdr:nvSpPr>
        <xdr:cNvPr id="16" name="Rectangle: Rounded Corners 15">
          <a:extLst>
            <a:ext uri="{FF2B5EF4-FFF2-40B4-BE49-F238E27FC236}">
              <a16:creationId xmlns:a16="http://schemas.microsoft.com/office/drawing/2014/main" id="{00000000-0008-0000-0300-000010000000}"/>
            </a:ext>
          </a:extLst>
        </xdr:cNvPr>
        <xdr:cNvSpPr/>
      </xdr:nvSpPr>
      <xdr:spPr>
        <a:xfrm>
          <a:off x="6464439" y="2002400"/>
          <a:ext cx="2305665" cy="1017180"/>
        </a:xfrm>
        <a:prstGeom prst="roundRect">
          <a:avLst>
            <a:gd name="adj" fmla="val 4084"/>
          </a:avLst>
        </a:prstGeom>
        <a:solidFill>
          <a:srgbClr val="172144"/>
        </a:soli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319278</xdr:colOff>
      <xdr:row>16</xdr:row>
      <xdr:rowOff>117474</xdr:rowOff>
    </xdr:from>
    <xdr:to>
      <xdr:col>14</xdr:col>
      <xdr:colOff>166878</xdr:colOff>
      <xdr:row>21</xdr:row>
      <xdr:rowOff>161670</xdr:rowOff>
    </xdr:to>
    <xdr:sp macro="" textlink="">
      <xdr:nvSpPr>
        <xdr:cNvPr id="17" name="Rectangle: Rounded Corners 16">
          <a:extLst>
            <a:ext uri="{FF2B5EF4-FFF2-40B4-BE49-F238E27FC236}">
              <a16:creationId xmlns:a16="http://schemas.microsoft.com/office/drawing/2014/main" id="{00000000-0008-0000-0300-000011000000}"/>
            </a:ext>
          </a:extLst>
        </xdr:cNvPr>
        <xdr:cNvSpPr/>
      </xdr:nvSpPr>
      <xdr:spPr>
        <a:xfrm>
          <a:off x="6464439" y="3231022"/>
          <a:ext cx="2305665" cy="1017180"/>
        </a:xfrm>
        <a:prstGeom prst="roundRect">
          <a:avLst>
            <a:gd name="adj" fmla="val 4084"/>
          </a:avLst>
        </a:prstGeom>
        <a:solidFill>
          <a:srgbClr val="172144"/>
        </a:soli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319278</xdr:colOff>
      <xdr:row>22</xdr:row>
      <xdr:rowOff>111124</xdr:rowOff>
    </xdr:from>
    <xdr:to>
      <xdr:col>14</xdr:col>
      <xdr:colOff>166878</xdr:colOff>
      <xdr:row>27</xdr:row>
      <xdr:rowOff>155320</xdr:rowOff>
    </xdr:to>
    <xdr:sp macro="" textlink="">
      <xdr:nvSpPr>
        <xdr:cNvPr id="18" name="Rectangle: Rounded Corners 17">
          <a:extLst>
            <a:ext uri="{FF2B5EF4-FFF2-40B4-BE49-F238E27FC236}">
              <a16:creationId xmlns:a16="http://schemas.microsoft.com/office/drawing/2014/main" id="{00000000-0008-0000-0300-000012000000}"/>
            </a:ext>
          </a:extLst>
        </xdr:cNvPr>
        <xdr:cNvSpPr/>
      </xdr:nvSpPr>
      <xdr:spPr>
        <a:xfrm>
          <a:off x="6464439" y="4392253"/>
          <a:ext cx="2305665" cy="1017180"/>
        </a:xfrm>
        <a:prstGeom prst="roundRect">
          <a:avLst>
            <a:gd name="adj" fmla="val 4084"/>
          </a:avLst>
        </a:prstGeom>
        <a:solidFill>
          <a:srgbClr val="172144"/>
        </a:soli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319278</xdr:colOff>
      <xdr:row>28</xdr:row>
      <xdr:rowOff>114299</xdr:rowOff>
    </xdr:from>
    <xdr:to>
      <xdr:col>14</xdr:col>
      <xdr:colOff>166878</xdr:colOff>
      <xdr:row>33</xdr:row>
      <xdr:rowOff>158495</xdr:rowOff>
    </xdr:to>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6464439" y="5563009"/>
          <a:ext cx="2305665" cy="1017180"/>
        </a:xfrm>
        <a:prstGeom prst="roundRect">
          <a:avLst>
            <a:gd name="adj" fmla="val 4084"/>
          </a:avLst>
        </a:prstGeom>
        <a:solidFill>
          <a:srgbClr val="172144"/>
        </a:soli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504063</xdr:colOff>
      <xdr:row>10</xdr:row>
      <xdr:rowOff>56432</xdr:rowOff>
    </xdr:from>
    <xdr:to>
      <xdr:col>21</xdr:col>
      <xdr:colOff>269367</xdr:colOff>
      <xdr:row>27</xdr:row>
      <xdr:rowOff>164636</xdr:rowOff>
    </xdr:to>
    <xdr:sp macro=""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9107289" y="2002400"/>
          <a:ext cx="4066917" cy="3416349"/>
        </a:xfrm>
        <a:prstGeom prst="roundRect">
          <a:avLst>
            <a:gd name="adj" fmla="val 4084"/>
          </a:avLst>
        </a:prstGeom>
        <a:solidFill>
          <a:srgbClr val="172144"/>
        </a:soli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295275</xdr:colOff>
      <xdr:row>28</xdr:row>
      <xdr:rowOff>114299</xdr:rowOff>
    </xdr:from>
    <xdr:to>
      <xdr:col>6</xdr:col>
      <xdr:colOff>255651</xdr:colOff>
      <xdr:row>33</xdr:row>
      <xdr:rowOff>158495</xdr:rowOff>
    </xdr:to>
    <xdr:sp macro="" textlink="">
      <xdr:nvSpPr>
        <xdr:cNvPr id="22" name="Rectangle: Rounded Corners 21">
          <a:extLst>
            <a:ext uri="{FF2B5EF4-FFF2-40B4-BE49-F238E27FC236}">
              <a16:creationId xmlns:a16="http://schemas.microsoft.com/office/drawing/2014/main" id="{00000000-0008-0000-0300-000016000000}"/>
            </a:ext>
          </a:extLst>
        </xdr:cNvPr>
        <xdr:cNvSpPr/>
      </xdr:nvSpPr>
      <xdr:spPr>
        <a:xfrm>
          <a:off x="904875" y="5448299"/>
          <a:ext cx="3008376" cy="996696"/>
        </a:xfrm>
        <a:prstGeom prst="roundRect">
          <a:avLst>
            <a:gd name="adj" fmla="val 4084"/>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531495</xdr:colOff>
      <xdr:row>28</xdr:row>
      <xdr:rowOff>114299</xdr:rowOff>
    </xdr:from>
    <xdr:to>
      <xdr:col>10</xdr:col>
      <xdr:colOff>86487</xdr:colOff>
      <xdr:row>33</xdr:row>
      <xdr:rowOff>158495</xdr:rowOff>
    </xdr:to>
    <xdr:sp macro="" textlink="">
      <xdr:nvSpPr>
        <xdr:cNvPr id="23" name="Rectangle: Rounded Corners 22">
          <a:extLst>
            <a:ext uri="{FF2B5EF4-FFF2-40B4-BE49-F238E27FC236}">
              <a16:creationId xmlns:a16="http://schemas.microsoft.com/office/drawing/2014/main" id="{00000000-0008-0000-0300-000017000000}"/>
            </a:ext>
          </a:extLst>
        </xdr:cNvPr>
        <xdr:cNvSpPr/>
      </xdr:nvSpPr>
      <xdr:spPr>
        <a:xfrm>
          <a:off x="4189095" y="5448299"/>
          <a:ext cx="1993392" cy="996696"/>
        </a:xfrm>
        <a:prstGeom prst="roundRect">
          <a:avLst>
            <a:gd name="adj" fmla="val 4084"/>
          </a:avLst>
        </a:prstGeom>
        <a:solidFill>
          <a:srgbClr val="172144"/>
        </a:soli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150495</xdr:colOff>
      <xdr:row>11</xdr:row>
      <xdr:rowOff>104775</xdr:rowOff>
    </xdr:from>
    <xdr:to>
      <xdr:col>16</xdr:col>
      <xdr:colOff>161925</xdr:colOff>
      <xdr:row>12</xdr:row>
      <xdr:rowOff>158113</xdr:rowOff>
    </xdr:to>
    <xdr:sp macro="[0]!Clear" textlink="">
      <xdr:nvSpPr>
        <xdr:cNvPr id="26" name="Rectangle: Rounded Corners 25">
          <a:extLst>
            <a:ext uri="{FF2B5EF4-FFF2-40B4-BE49-F238E27FC236}">
              <a16:creationId xmlns:a16="http://schemas.microsoft.com/office/drawing/2014/main" id="{00000000-0008-0000-0300-00001A000000}"/>
            </a:ext>
          </a:extLst>
        </xdr:cNvPr>
        <xdr:cNvSpPr/>
      </xdr:nvSpPr>
      <xdr:spPr>
        <a:xfrm>
          <a:off x="9294495" y="2200275"/>
          <a:ext cx="621030" cy="243838"/>
        </a:xfrm>
        <a:prstGeom prst="roundRect">
          <a:avLst>
            <a:gd name="adj"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lumMod val="95000"/>
                  <a:lumOff val="5000"/>
                </a:schemeClr>
              </a:solidFill>
            </a:rPr>
            <a:t>Clear</a:t>
          </a:r>
        </a:p>
      </xdr:txBody>
    </xdr:sp>
    <xdr:clientData/>
  </xdr:twoCellAnchor>
  <xdr:twoCellAnchor>
    <xdr:from>
      <xdr:col>16</xdr:col>
      <xdr:colOff>17144</xdr:colOff>
      <xdr:row>11</xdr:row>
      <xdr:rowOff>76200</xdr:rowOff>
    </xdr:from>
    <xdr:to>
      <xdr:col>17</xdr:col>
      <xdr:colOff>495299</xdr:colOff>
      <xdr:row>12</xdr:row>
      <xdr:rowOff>177163</xdr:rowOff>
    </xdr:to>
    <xdr:sp macro="" textlink="'Analysis 1'!C4">
      <xdr:nvSpPr>
        <xdr:cNvPr id="25" name="Rectangle: Rounded Corners 24">
          <a:extLst>
            <a:ext uri="{FF2B5EF4-FFF2-40B4-BE49-F238E27FC236}">
              <a16:creationId xmlns:a16="http://schemas.microsoft.com/office/drawing/2014/main" id="{00000000-0008-0000-0300-000019000000}"/>
            </a:ext>
          </a:extLst>
        </xdr:cNvPr>
        <xdr:cNvSpPr/>
      </xdr:nvSpPr>
      <xdr:spPr>
        <a:xfrm>
          <a:off x="9770744" y="2171700"/>
          <a:ext cx="1087755" cy="291463"/>
        </a:xfrm>
        <a:prstGeom prst="roundRect">
          <a:avLst>
            <a:gd name="adj" fmla="val 50000"/>
          </a:avLst>
        </a:prstGeom>
        <a:gradFill flip="none" rotWithShape="1">
          <a:gsLst>
            <a:gs pos="0">
              <a:srgbClr val="AD0F8A"/>
            </a:gs>
            <a:gs pos="100000">
              <a:srgbClr val="291473"/>
            </a:gs>
            <a:gs pos="100000">
              <a:schemeClr val="accent1">
                <a:lumMod val="45000"/>
                <a:lumOff val="55000"/>
              </a:schemeClr>
            </a:gs>
            <a:gs pos="100000">
              <a:schemeClr val="accent1">
                <a:lumMod val="30000"/>
                <a:lumOff val="70000"/>
              </a:schemeClr>
            </a:gs>
          </a:gsLst>
          <a:lin ang="11400000" scaled="0"/>
          <a:tileRect/>
        </a:gra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0A5DFC7-6EA5-4261-9683-AD944820E660}" type="TxLink">
            <a:rPr lang="en-US" sz="1100" b="0" i="0" u="none" strike="noStrike">
              <a:solidFill>
                <a:schemeClr val="bg1"/>
              </a:solidFill>
              <a:latin typeface="Calibri"/>
              <a:cs typeface="Calibri"/>
            </a:rPr>
            <a:pPr algn="ctr"/>
            <a:t>select month</a:t>
          </a:fld>
          <a:endParaRPr lang="en-US" sz="1100">
            <a:solidFill>
              <a:schemeClr val="bg1"/>
            </a:solidFill>
          </a:endParaRPr>
        </a:p>
      </xdr:txBody>
    </xdr:sp>
    <xdr:clientData/>
  </xdr:twoCellAnchor>
  <xdr:twoCellAnchor editAs="oneCell">
    <xdr:from>
      <xdr:col>14</xdr:col>
      <xdr:colOff>581025</xdr:colOff>
      <xdr:row>15</xdr:row>
      <xdr:rowOff>114300</xdr:rowOff>
    </xdr:from>
    <xdr:to>
      <xdr:col>21</xdr:col>
      <xdr:colOff>180975</xdr:colOff>
      <xdr:row>20</xdr:row>
      <xdr:rowOff>114299</xdr:rowOff>
    </xdr:to>
    <mc:AlternateContent xmlns:mc="http://schemas.openxmlformats.org/markup-compatibility/2006" xmlns:a14="http://schemas.microsoft.com/office/drawing/2010/main">
      <mc:Choice Requires="a14">
        <xdr:graphicFrame macro="">
          <xdr:nvGraphicFramePr>
            <xdr:cNvPr id="27" name="month 1">
              <a:extLst>
                <a:ext uri="{FF2B5EF4-FFF2-40B4-BE49-F238E27FC236}">
                  <a16:creationId xmlns:a16="http://schemas.microsoft.com/office/drawing/2014/main" id="{00000000-0008-0000-0300-00001B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9115425" y="2971800"/>
              <a:ext cx="3867150" cy="952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590549</xdr:colOff>
      <xdr:row>13</xdr:row>
      <xdr:rowOff>57150</xdr:rowOff>
    </xdr:from>
    <xdr:to>
      <xdr:col>21</xdr:col>
      <xdr:colOff>180975</xdr:colOff>
      <xdr:row>15</xdr:row>
      <xdr:rowOff>104776</xdr:rowOff>
    </xdr:to>
    <mc:AlternateContent xmlns:mc="http://schemas.openxmlformats.org/markup-compatibility/2006" xmlns:a14="http://schemas.microsoft.com/office/drawing/2010/main">
      <mc:Choice Requires="a14">
        <xdr:graphicFrame macro="">
          <xdr:nvGraphicFramePr>
            <xdr:cNvPr id="28" name="weekday 1">
              <a:extLst>
                <a:ext uri="{FF2B5EF4-FFF2-40B4-BE49-F238E27FC236}">
                  <a16:creationId xmlns:a16="http://schemas.microsoft.com/office/drawing/2014/main" id="{00000000-0008-0000-0300-00001C000000}"/>
                </a:ext>
              </a:extLst>
            </xdr:cNvPr>
            <xdr:cNvGraphicFramePr/>
          </xdr:nvGraphicFramePr>
          <xdr:xfrm>
            <a:off x="0" y="0"/>
            <a:ext cx="0" cy="0"/>
          </xdr:xfrm>
          <a:graphic>
            <a:graphicData uri="http://schemas.microsoft.com/office/drawing/2010/slicer">
              <sle:slicer xmlns:sle="http://schemas.microsoft.com/office/drawing/2010/slicer" name="weekday 1"/>
            </a:graphicData>
          </a:graphic>
        </xdr:graphicFrame>
      </mc:Choice>
      <mc:Fallback xmlns="">
        <xdr:sp macro="" textlink="">
          <xdr:nvSpPr>
            <xdr:cNvPr id="0" name=""/>
            <xdr:cNvSpPr>
              <a:spLocks noTextEdit="1"/>
            </xdr:cNvSpPr>
          </xdr:nvSpPr>
          <xdr:spPr>
            <a:xfrm>
              <a:off x="9124949" y="2533650"/>
              <a:ext cx="3857626" cy="4286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139065</xdr:colOff>
      <xdr:row>10</xdr:row>
      <xdr:rowOff>152400</xdr:rowOff>
    </xdr:from>
    <xdr:to>
      <xdr:col>21</xdr:col>
      <xdr:colOff>139065</xdr:colOff>
      <xdr:row>13</xdr:row>
      <xdr:rowOff>19050</xdr:rowOff>
    </xdr:to>
    <mc:AlternateContent xmlns:mc="http://schemas.openxmlformats.org/markup-compatibility/2006" xmlns:a14="http://schemas.microsoft.com/office/drawing/2010/main">
      <mc:Choice Requires="a14">
        <xdr:graphicFrame macro="">
          <xdr:nvGraphicFramePr>
            <xdr:cNvPr id="29" name="year 1">
              <a:extLst>
                <a:ext uri="{FF2B5EF4-FFF2-40B4-BE49-F238E27FC236}">
                  <a16:creationId xmlns:a16="http://schemas.microsoft.com/office/drawing/2014/main" id="{00000000-0008-0000-0300-00001D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1111865" y="2057400"/>
              <a:ext cx="1828800" cy="438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75438</xdr:colOff>
      <xdr:row>17</xdr:row>
      <xdr:rowOff>177545</xdr:rowOff>
    </xdr:from>
    <xdr:to>
      <xdr:col>7</xdr:col>
      <xdr:colOff>94488</xdr:colOff>
      <xdr:row>20</xdr:row>
      <xdr:rowOff>82295</xdr:rowOff>
    </xdr:to>
    <xdr:sp macro="" textlink="'Analysis 1'!X4">
      <xdr:nvSpPr>
        <xdr:cNvPr id="3" name="TextBox 2">
          <a:extLst>
            <a:ext uri="{FF2B5EF4-FFF2-40B4-BE49-F238E27FC236}">
              <a16:creationId xmlns:a16="http://schemas.microsoft.com/office/drawing/2014/main" id="{00000000-0008-0000-0300-000003000000}"/>
            </a:ext>
          </a:extLst>
        </xdr:cNvPr>
        <xdr:cNvSpPr txBox="1"/>
      </xdr:nvSpPr>
      <xdr:spPr>
        <a:xfrm>
          <a:off x="2533503" y="3485690"/>
          <a:ext cx="1862598" cy="488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E36E047-9945-4CFE-9E0D-48A8D6DB1DFA}" type="TxLink">
            <a:rPr lang="en-US" sz="1800" b="1" i="0" u="none" strike="noStrike">
              <a:solidFill>
                <a:schemeClr val="bg1"/>
              </a:solidFill>
              <a:latin typeface="Calibri"/>
              <a:cs typeface="Calibri"/>
            </a:rPr>
            <a:pPr algn="ctr"/>
            <a:t>0.0%</a:t>
          </a:fld>
          <a:endParaRPr lang="en-US" sz="1800" b="1">
            <a:solidFill>
              <a:schemeClr val="bg1"/>
            </a:solidFill>
          </a:endParaRPr>
        </a:p>
      </xdr:txBody>
    </xdr:sp>
    <xdr:clientData/>
  </xdr:twoCellAnchor>
  <xdr:twoCellAnchor>
    <xdr:from>
      <xdr:col>1</xdr:col>
      <xdr:colOff>342900</xdr:colOff>
      <xdr:row>19</xdr:row>
      <xdr:rowOff>6095</xdr:rowOff>
    </xdr:from>
    <xdr:to>
      <xdr:col>9</xdr:col>
      <xdr:colOff>428625</xdr:colOff>
      <xdr:row>21</xdr:row>
      <xdr:rowOff>101345</xdr:rowOff>
    </xdr:to>
    <xdr:sp macro="" textlink="'Analysis 1'!V14">
      <xdr:nvSpPr>
        <xdr:cNvPr id="24" name="TextBox 23">
          <a:extLst>
            <a:ext uri="{FF2B5EF4-FFF2-40B4-BE49-F238E27FC236}">
              <a16:creationId xmlns:a16="http://schemas.microsoft.com/office/drawing/2014/main" id="{00000000-0008-0000-0300-000018000000}"/>
            </a:ext>
          </a:extLst>
        </xdr:cNvPr>
        <xdr:cNvSpPr txBox="1"/>
      </xdr:nvSpPr>
      <xdr:spPr>
        <a:xfrm>
          <a:off x="952500" y="3625595"/>
          <a:ext cx="49625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CF16578-6D4F-442B-87CC-B22B3DAD0447}" type="TxLink">
            <a:rPr lang="en-US" sz="1600" b="0" i="0" u="none" strike="noStrike">
              <a:solidFill>
                <a:schemeClr val="bg1">
                  <a:lumMod val="95000"/>
                </a:schemeClr>
              </a:solidFill>
              <a:latin typeface="Calibri"/>
              <a:cs typeface="Calibri"/>
            </a:rPr>
            <a:pPr algn="ctr"/>
            <a:t>#N/A</a:t>
          </a:fld>
          <a:endParaRPr lang="en-US" sz="2800" b="1">
            <a:solidFill>
              <a:schemeClr val="bg1">
                <a:lumMod val="95000"/>
              </a:schemeClr>
            </a:solidFill>
          </a:endParaRPr>
        </a:p>
      </xdr:txBody>
    </xdr:sp>
    <xdr:clientData/>
  </xdr:twoCellAnchor>
  <xdr:twoCellAnchor>
    <xdr:from>
      <xdr:col>1</xdr:col>
      <xdr:colOff>323850</xdr:colOff>
      <xdr:row>19</xdr:row>
      <xdr:rowOff>187070</xdr:rowOff>
    </xdr:from>
    <xdr:to>
      <xdr:col>9</xdr:col>
      <xdr:colOff>409575</xdr:colOff>
      <xdr:row>22</xdr:row>
      <xdr:rowOff>91820</xdr:rowOff>
    </xdr:to>
    <xdr:sp macro="" textlink="'Analysis 1'!V16">
      <xdr:nvSpPr>
        <xdr:cNvPr id="30" name="TextBox 29">
          <a:extLst>
            <a:ext uri="{FF2B5EF4-FFF2-40B4-BE49-F238E27FC236}">
              <a16:creationId xmlns:a16="http://schemas.microsoft.com/office/drawing/2014/main" id="{00000000-0008-0000-0300-00001E000000}"/>
            </a:ext>
          </a:extLst>
        </xdr:cNvPr>
        <xdr:cNvSpPr txBox="1"/>
      </xdr:nvSpPr>
      <xdr:spPr>
        <a:xfrm>
          <a:off x="933450" y="3806570"/>
          <a:ext cx="49625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2C4A4ED-B04A-4E44-8B65-4728E7AB9D55}" type="TxLink">
            <a:rPr lang="en-US" sz="1400" b="0" i="0" u="none" strike="noStrike">
              <a:solidFill>
                <a:schemeClr val="bg1">
                  <a:lumMod val="95000"/>
                </a:schemeClr>
              </a:solidFill>
              <a:latin typeface="Calibri"/>
              <a:cs typeface="Calibri"/>
            </a:rPr>
            <a:pPr algn="ctr"/>
            <a:t>#N/A</a:t>
          </a:fld>
          <a:endParaRPr lang="en-US" sz="3600" b="1">
            <a:solidFill>
              <a:schemeClr val="bg1">
                <a:lumMod val="95000"/>
              </a:schemeClr>
            </a:solidFill>
          </a:endParaRPr>
        </a:p>
      </xdr:txBody>
    </xdr:sp>
    <xdr:clientData/>
  </xdr:twoCellAnchor>
  <xdr:twoCellAnchor>
    <xdr:from>
      <xdr:col>1</xdr:col>
      <xdr:colOff>381000</xdr:colOff>
      <xdr:row>22</xdr:row>
      <xdr:rowOff>142875</xdr:rowOff>
    </xdr:from>
    <xdr:to>
      <xdr:col>9</xdr:col>
      <xdr:colOff>342900</xdr:colOff>
      <xdr:row>23</xdr:row>
      <xdr:rowOff>66675</xdr:rowOff>
    </xdr:to>
    <xdr:sp macro="" textlink="">
      <xdr:nvSpPr>
        <xdr:cNvPr id="4" name="Flowchart: Terminator 3">
          <a:extLst>
            <a:ext uri="{FF2B5EF4-FFF2-40B4-BE49-F238E27FC236}">
              <a16:creationId xmlns:a16="http://schemas.microsoft.com/office/drawing/2014/main" id="{00000000-0008-0000-0300-000004000000}"/>
            </a:ext>
          </a:extLst>
        </xdr:cNvPr>
        <xdr:cNvSpPr/>
      </xdr:nvSpPr>
      <xdr:spPr>
        <a:xfrm>
          <a:off x="990600" y="4333875"/>
          <a:ext cx="4838700" cy="114300"/>
        </a:xfrm>
        <a:prstGeom prst="flowChartTerminator">
          <a:avLst/>
        </a:prstGeom>
        <a:gradFill>
          <a:gsLst>
            <a:gs pos="0">
              <a:schemeClr val="accent1">
                <a:lumMod val="75000"/>
              </a:schemeClr>
            </a:gs>
            <a:gs pos="30000">
              <a:schemeClr val="accent1">
                <a:lumMod val="20000"/>
                <a:lumOff val="80000"/>
              </a:schemeClr>
            </a:gs>
            <a:gs pos="62000">
              <a:schemeClr val="accent1">
                <a:lumMod val="75000"/>
              </a:schemeClr>
            </a:gs>
            <a:gs pos="100000">
              <a:schemeClr val="accent1">
                <a:lumMod val="20000"/>
                <a:lumOff val="80000"/>
              </a:schemeClr>
            </a:gs>
          </a:gsLst>
          <a:lin ang="210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409575</xdr:colOff>
      <xdr:row>23</xdr:row>
      <xdr:rowOff>95250</xdr:rowOff>
    </xdr:from>
    <xdr:to>
      <xdr:col>1</xdr:col>
      <xdr:colOff>409575</xdr:colOff>
      <xdr:row>25</xdr:row>
      <xdr:rowOff>161925</xdr:rowOff>
    </xdr:to>
    <xdr:cxnSp macro="">
      <xdr:nvCxnSpPr>
        <xdr:cNvPr id="7" name="Straight Connector 6">
          <a:extLst>
            <a:ext uri="{FF2B5EF4-FFF2-40B4-BE49-F238E27FC236}">
              <a16:creationId xmlns:a16="http://schemas.microsoft.com/office/drawing/2014/main" id="{00000000-0008-0000-0300-000007000000}"/>
            </a:ext>
          </a:extLst>
        </xdr:cNvPr>
        <xdr:cNvCxnSpPr/>
      </xdr:nvCxnSpPr>
      <xdr:spPr>
        <a:xfrm rot="10800000">
          <a:off x="1019175" y="4476750"/>
          <a:ext cx="0" cy="447675"/>
        </a:xfrm>
        <a:prstGeom prst="line">
          <a:avLst/>
        </a:prstGeom>
        <a:ln>
          <a:solidFill>
            <a:schemeClr val="tx2">
              <a:lumMod val="20000"/>
              <a:lumOff val="80000"/>
            </a:schemeClr>
          </a:solidFill>
        </a:ln>
        <a:effectLst>
          <a:reflection blurRad="6350" stA="50000" endA="300" endPos="90000" dir="5400000" sy="-100000" algn="bl" rotWithShape="0"/>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114300</xdr:colOff>
      <xdr:row>23</xdr:row>
      <xdr:rowOff>95250</xdr:rowOff>
    </xdr:from>
    <xdr:to>
      <xdr:col>4</xdr:col>
      <xdr:colOff>114300</xdr:colOff>
      <xdr:row>25</xdr:row>
      <xdr:rowOff>161925</xdr:rowOff>
    </xdr:to>
    <xdr:cxnSp macro="">
      <xdr:nvCxnSpPr>
        <xdr:cNvPr id="31" name="Straight Connector 30">
          <a:extLst>
            <a:ext uri="{FF2B5EF4-FFF2-40B4-BE49-F238E27FC236}">
              <a16:creationId xmlns:a16="http://schemas.microsoft.com/office/drawing/2014/main" id="{00000000-0008-0000-0300-00001F000000}"/>
            </a:ext>
          </a:extLst>
        </xdr:cNvPr>
        <xdr:cNvCxnSpPr/>
      </xdr:nvCxnSpPr>
      <xdr:spPr>
        <a:xfrm rot="10800000">
          <a:off x="2552700" y="4476750"/>
          <a:ext cx="0" cy="447675"/>
        </a:xfrm>
        <a:prstGeom prst="line">
          <a:avLst/>
        </a:prstGeom>
        <a:ln>
          <a:solidFill>
            <a:schemeClr val="tx2">
              <a:lumMod val="20000"/>
              <a:lumOff val="80000"/>
            </a:schemeClr>
          </a:solidFill>
        </a:ln>
        <a:effectLst>
          <a:reflection blurRad="6350" stA="50000" endA="300" endPos="90000" dir="5400000" sy="-100000" algn="bl" rotWithShape="0"/>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352425</xdr:colOff>
      <xdr:row>23</xdr:row>
      <xdr:rowOff>95250</xdr:rowOff>
    </xdr:from>
    <xdr:to>
      <xdr:col>6</xdr:col>
      <xdr:colOff>352425</xdr:colOff>
      <xdr:row>25</xdr:row>
      <xdr:rowOff>161925</xdr:rowOff>
    </xdr:to>
    <xdr:cxnSp macro="">
      <xdr:nvCxnSpPr>
        <xdr:cNvPr id="32" name="Straight Connector 31">
          <a:extLst>
            <a:ext uri="{FF2B5EF4-FFF2-40B4-BE49-F238E27FC236}">
              <a16:creationId xmlns:a16="http://schemas.microsoft.com/office/drawing/2014/main" id="{00000000-0008-0000-0300-000020000000}"/>
            </a:ext>
          </a:extLst>
        </xdr:cNvPr>
        <xdr:cNvCxnSpPr/>
      </xdr:nvCxnSpPr>
      <xdr:spPr>
        <a:xfrm rot="10800000">
          <a:off x="4010025" y="4476750"/>
          <a:ext cx="0" cy="447675"/>
        </a:xfrm>
        <a:prstGeom prst="line">
          <a:avLst/>
        </a:prstGeom>
        <a:ln>
          <a:solidFill>
            <a:schemeClr val="tx2">
              <a:lumMod val="20000"/>
              <a:lumOff val="80000"/>
            </a:schemeClr>
          </a:solidFill>
        </a:ln>
        <a:effectLst>
          <a:reflection blurRad="6350" stA="50000" endA="300" endPos="90000" dir="5400000" sy="-100000" algn="bl" rotWithShape="0"/>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295275</xdr:colOff>
      <xdr:row>23</xdr:row>
      <xdr:rowOff>95250</xdr:rowOff>
    </xdr:from>
    <xdr:to>
      <xdr:col>9</xdr:col>
      <xdr:colOff>295275</xdr:colOff>
      <xdr:row>25</xdr:row>
      <xdr:rowOff>161925</xdr:rowOff>
    </xdr:to>
    <xdr:cxnSp macro="">
      <xdr:nvCxnSpPr>
        <xdr:cNvPr id="33" name="Straight Connector 32">
          <a:extLst>
            <a:ext uri="{FF2B5EF4-FFF2-40B4-BE49-F238E27FC236}">
              <a16:creationId xmlns:a16="http://schemas.microsoft.com/office/drawing/2014/main" id="{00000000-0008-0000-0300-000021000000}"/>
            </a:ext>
          </a:extLst>
        </xdr:cNvPr>
        <xdr:cNvCxnSpPr/>
      </xdr:nvCxnSpPr>
      <xdr:spPr>
        <a:xfrm rot="10800000">
          <a:off x="5781675" y="4476750"/>
          <a:ext cx="0" cy="447675"/>
        </a:xfrm>
        <a:prstGeom prst="line">
          <a:avLst/>
        </a:prstGeom>
        <a:ln>
          <a:solidFill>
            <a:schemeClr val="tx2">
              <a:lumMod val="20000"/>
              <a:lumOff val="80000"/>
            </a:schemeClr>
          </a:solidFill>
        </a:ln>
        <a:effectLst>
          <a:reflection blurRad="6350" stA="50000" endA="300" endPos="90000" dir="5400000" sy="-100000" algn="bl" rotWithShape="0"/>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504826</xdr:colOff>
      <xdr:row>23</xdr:row>
      <xdr:rowOff>104775</xdr:rowOff>
    </xdr:from>
    <xdr:to>
      <xdr:col>2</xdr:col>
      <xdr:colOff>104776</xdr:colOff>
      <xdr:row>24</xdr:row>
      <xdr:rowOff>133350</xdr:rowOff>
    </xdr:to>
    <xdr:sp macro="" textlink="">
      <xdr:nvSpPr>
        <xdr:cNvPr id="10" name="Circle: Hollow 9">
          <a:extLst>
            <a:ext uri="{FF2B5EF4-FFF2-40B4-BE49-F238E27FC236}">
              <a16:creationId xmlns:a16="http://schemas.microsoft.com/office/drawing/2014/main" id="{00000000-0008-0000-0300-00000A000000}"/>
            </a:ext>
          </a:extLst>
        </xdr:cNvPr>
        <xdr:cNvSpPr/>
      </xdr:nvSpPr>
      <xdr:spPr>
        <a:xfrm>
          <a:off x="1114426" y="4486275"/>
          <a:ext cx="209550" cy="219075"/>
        </a:xfrm>
        <a:prstGeom prst="donut">
          <a:avLst/>
        </a:prstGeom>
        <a:pattFill prst="solidDmnd">
          <a:fgClr>
            <a:srgbClr val="0070C0"/>
          </a:fgClr>
          <a:bgClr>
            <a:schemeClr val="bg1"/>
          </a:bgClr>
        </a:pattFill>
        <a:ln>
          <a:noFill/>
        </a:ln>
        <a:effectLst>
          <a:reflection blurRad="6350" stA="50000" endA="300" endPos="5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295275</xdr:colOff>
      <xdr:row>23</xdr:row>
      <xdr:rowOff>152400</xdr:rowOff>
    </xdr:from>
    <xdr:to>
      <xdr:col>4</xdr:col>
      <xdr:colOff>523875</xdr:colOff>
      <xdr:row>24</xdr:row>
      <xdr:rowOff>180975</xdr:rowOff>
    </xdr:to>
    <xdr:sp macro="" textlink="">
      <xdr:nvSpPr>
        <xdr:cNvPr id="11" name="Circle: Hollow 10">
          <a:extLst>
            <a:ext uri="{FF2B5EF4-FFF2-40B4-BE49-F238E27FC236}">
              <a16:creationId xmlns:a16="http://schemas.microsoft.com/office/drawing/2014/main" id="{00000000-0008-0000-0300-00000B000000}"/>
            </a:ext>
          </a:extLst>
        </xdr:cNvPr>
        <xdr:cNvSpPr/>
      </xdr:nvSpPr>
      <xdr:spPr>
        <a:xfrm>
          <a:off x="2733675" y="4533900"/>
          <a:ext cx="228600" cy="219075"/>
        </a:xfrm>
        <a:prstGeom prst="donut">
          <a:avLst/>
        </a:prstGeom>
        <a:pattFill prst="solidDmnd">
          <a:fgClr>
            <a:schemeClr val="accent1"/>
          </a:fgClr>
          <a:bgClr>
            <a:schemeClr val="bg1"/>
          </a:bgClr>
        </a:pattFill>
        <a:ln>
          <a:noFill/>
        </a:ln>
        <a:effectLst>
          <a:reflection blurRad="6350" stA="50000" endA="300" endPos="5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6</xdr:col>
      <xdr:colOff>514349</xdr:colOff>
      <xdr:row>23</xdr:row>
      <xdr:rowOff>123825</xdr:rowOff>
    </xdr:from>
    <xdr:to>
      <xdr:col>7</xdr:col>
      <xdr:colOff>152400</xdr:colOff>
      <xdr:row>24</xdr:row>
      <xdr:rowOff>171450</xdr:rowOff>
    </xdr:to>
    <xdr:sp macro="" textlink="">
      <xdr:nvSpPr>
        <xdr:cNvPr id="12" name="Circle: Hollow 11">
          <a:extLst>
            <a:ext uri="{FF2B5EF4-FFF2-40B4-BE49-F238E27FC236}">
              <a16:creationId xmlns:a16="http://schemas.microsoft.com/office/drawing/2014/main" id="{00000000-0008-0000-0300-00000C000000}"/>
            </a:ext>
          </a:extLst>
        </xdr:cNvPr>
        <xdr:cNvSpPr/>
      </xdr:nvSpPr>
      <xdr:spPr>
        <a:xfrm>
          <a:off x="4171949" y="4505325"/>
          <a:ext cx="247651" cy="238125"/>
        </a:xfrm>
        <a:prstGeom prst="donut">
          <a:avLst/>
        </a:prstGeom>
        <a:pattFill prst="solidDmnd">
          <a:fgClr>
            <a:schemeClr val="accent1"/>
          </a:fgClr>
          <a:bgClr>
            <a:schemeClr val="bg1"/>
          </a:bgClr>
        </a:pattFill>
        <a:ln>
          <a:noFill/>
        </a:ln>
        <a:effectLst>
          <a:reflection blurRad="6350" stA="50000" endA="300" endPos="5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xdr:col>
      <xdr:colOff>142876</xdr:colOff>
      <xdr:row>23</xdr:row>
      <xdr:rowOff>133350</xdr:rowOff>
    </xdr:from>
    <xdr:to>
      <xdr:col>4</xdr:col>
      <xdr:colOff>57150</xdr:colOff>
      <xdr:row>25</xdr:row>
      <xdr:rowOff>152400</xdr:rowOff>
    </xdr:to>
    <xdr:sp macro="" textlink="'Analysis 1'!X5">
      <xdr:nvSpPr>
        <xdr:cNvPr id="47" name="TextBox 46">
          <a:extLst>
            <a:ext uri="{FF2B5EF4-FFF2-40B4-BE49-F238E27FC236}">
              <a16:creationId xmlns:a16="http://schemas.microsoft.com/office/drawing/2014/main" id="{00000000-0008-0000-0300-00002F000000}"/>
            </a:ext>
          </a:extLst>
        </xdr:cNvPr>
        <xdr:cNvSpPr txBox="1"/>
      </xdr:nvSpPr>
      <xdr:spPr>
        <a:xfrm>
          <a:off x="1362076" y="4514850"/>
          <a:ext cx="1133474"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082B685-7432-4525-92B9-F32A239E21D3}" type="TxLink">
            <a:rPr lang="en-US" sz="1400" b="1" i="0" u="none" strike="noStrike">
              <a:solidFill>
                <a:schemeClr val="bg1">
                  <a:lumMod val="95000"/>
                </a:schemeClr>
              </a:solidFill>
              <a:latin typeface="Calibri"/>
              <a:cs typeface="Calibri"/>
            </a:rPr>
            <a:pPr algn="ctr"/>
            <a:t>$2,869,155</a:t>
          </a:fld>
          <a:endParaRPr lang="en-US" sz="1600" b="1">
            <a:solidFill>
              <a:schemeClr val="bg1">
                <a:lumMod val="95000"/>
              </a:schemeClr>
            </a:solidFill>
          </a:endParaRPr>
        </a:p>
      </xdr:txBody>
    </xdr:sp>
    <xdr:clientData/>
  </xdr:twoCellAnchor>
  <xdr:twoCellAnchor>
    <xdr:from>
      <xdr:col>4</xdr:col>
      <xdr:colOff>428625</xdr:colOff>
      <xdr:row>23</xdr:row>
      <xdr:rowOff>133350</xdr:rowOff>
    </xdr:from>
    <xdr:to>
      <xdr:col>6</xdr:col>
      <xdr:colOff>428625</xdr:colOff>
      <xdr:row>25</xdr:row>
      <xdr:rowOff>152400</xdr:rowOff>
    </xdr:to>
    <xdr:sp macro="" textlink="'Analysis 1'!X8">
      <xdr:nvSpPr>
        <xdr:cNvPr id="48" name="TextBox 47">
          <a:extLst>
            <a:ext uri="{FF2B5EF4-FFF2-40B4-BE49-F238E27FC236}">
              <a16:creationId xmlns:a16="http://schemas.microsoft.com/office/drawing/2014/main" id="{00000000-0008-0000-0300-000030000000}"/>
            </a:ext>
          </a:extLst>
        </xdr:cNvPr>
        <xdr:cNvSpPr txBox="1"/>
      </xdr:nvSpPr>
      <xdr:spPr>
        <a:xfrm>
          <a:off x="2867025" y="4514850"/>
          <a:ext cx="1219200"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2885D6-6019-4412-BAAA-512D7F7B432D}" type="TxLink">
            <a:rPr lang="en-US" sz="1400" b="1" i="0" u="none" strike="noStrike">
              <a:solidFill>
                <a:schemeClr val="bg1">
                  <a:lumMod val="95000"/>
                </a:schemeClr>
              </a:solidFill>
              <a:latin typeface="Calibri"/>
              <a:ea typeface="+mn-ea"/>
              <a:cs typeface="Calibri"/>
            </a:rPr>
            <a:pPr marL="0" indent="0" algn="ctr"/>
            <a:t>#N/A</a:t>
          </a:fld>
          <a:endParaRPr lang="en-US" sz="1400" b="1" i="0" u="none" strike="noStrike">
            <a:solidFill>
              <a:schemeClr val="bg1">
                <a:lumMod val="95000"/>
              </a:schemeClr>
            </a:solidFill>
            <a:latin typeface="Calibri"/>
            <a:ea typeface="+mn-ea"/>
            <a:cs typeface="Calibri"/>
          </a:endParaRPr>
        </a:p>
      </xdr:txBody>
    </xdr:sp>
    <xdr:clientData/>
  </xdr:twoCellAnchor>
  <xdr:twoCellAnchor>
    <xdr:from>
      <xdr:col>7</xdr:col>
      <xdr:colOff>180976</xdr:colOff>
      <xdr:row>23</xdr:row>
      <xdr:rowOff>133350</xdr:rowOff>
    </xdr:from>
    <xdr:to>
      <xdr:col>9</xdr:col>
      <xdr:colOff>95250</xdr:colOff>
      <xdr:row>25</xdr:row>
      <xdr:rowOff>152400</xdr:rowOff>
    </xdr:to>
    <xdr:sp macro="" textlink="'Analysis 1'!X10">
      <xdr:nvSpPr>
        <xdr:cNvPr id="49" name="TextBox 48">
          <a:extLst>
            <a:ext uri="{FF2B5EF4-FFF2-40B4-BE49-F238E27FC236}">
              <a16:creationId xmlns:a16="http://schemas.microsoft.com/office/drawing/2014/main" id="{00000000-0008-0000-0300-000031000000}"/>
            </a:ext>
          </a:extLst>
        </xdr:cNvPr>
        <xdr:cNvSpPr txBox="1"/>
      </xdr:nvSpPr>
      <xdr:spPr>
        <a:xfrm>
          <a:off x="4448176" y="4514850"/>
          <a:ext cx="1133474"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ECEBAE9-C9E3-43CB-B8FD-F914F01F12B3}" type="TxLink">
            <a:rPr lang="en-US" sz="1400" b="1" i="0" u="none" strike="noStrike">
              <a:solidFill>
                <a:schemeClr val="bg1">
                  <a:lumMod val="95000"/>
                </a:schemeClr>
              </a:solidFill>
              <a:latin typeface="Calibri"/>
              <a:ea typeface="+mn-ea"/>
              <a:cs typeface="Calibri"/>
            </a:rPr>
            <a:pPr marL="0" indent="0" algn="ctr"/>
            <a:t>#N/A</a:t>
          </a:fld>
          <a:endParaRPr lang="en-US" sz="1400" b="1" i="0" u="none" strike="noStrike">
            <a:solidFill>
              <a:schemeClr val="bg1">
                <a:lumMod val="95000"/>
              </a:schemeClr>
            </a:solidFill>
            <a:latin typeface="Calibri"/>
            <a:ea typeface="+mn-ea"/>
            <a:cs typeface="Calibri"/>
          </a:endParaRPr>
        </a:p>
      </xdr:txBody>
    </xdr:sp>
    <xdr:clientData/>
  </xdr:twoCellAnchor>
  <xdr:twoCellAnchor>
    <xdr:from>
      <xdr:col>7</xdr:col>
      <xdr:colOff>180976</xdr:colOff>
      <xdr:row>25</xdr:row>
      <xdr:rowOff>85725</xdr:rowOff>
    </xdr:from>
    <xdr:to>
      <xdr:col>9</xdr:col>
      <xdr:colOff>95250</xdr:colOff>
      <xdr:row>27</xdr:row>
      <xdr:rowOff>104775</xdr:rowOff>
    </xdr:to>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4448176" y="4848225"/>
          <a:ext cx="1133474"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Variance</a:t>
          </a:r>
        </a:p>
      </xdr:txBody>
    </xdr:sp>
    <xdr:clientData/>
  </xdr:twoCellAnchor>
  <xdr:twoCellAnchor>
    <xdr:from>
      <xdr:col>4</xdr:col>
      <xdr:colOff>428625</xdr:colOff>
      <xdr:row>25</xdr:row>
      <xdr:rowOff>85725</xdr:rowOff>
    </xdr:from>
    <xdr:to>
      <xdr:col>6</xdr:col>
      <xdr:colOff>428625</xdr:colOff>
      <xdr:row>27</xdr:row>
      <xdr:rowOff>104775</xdr:rowOff>
    </xdr:to>
    <xdr:sp macro="" textlink="">
      <xdr:nvSpPr>
        <xdr:cNvPr id="51" name="TextBox 50">
          <a:extLst>
            <a:ext uri="{FF2B5EF4-FFF2-40B4-BE49-F238E27FC236}">
              <a16:creationId xmlns:a16="http://schemas.microsoft.com/office/drawing/2014/main" id="{00000000-0008-0000-0300-000033000000}"/>
            </a:ext>
          </a:extLst>
        </xdr:cNvPr>
        <xdr:cNvSpPr txBox="1"/>
      </xdr:nvSpPr>
      <xdr:spPr>
        <a:xfrm>
          <a:off x="2867025" y="4848225"/>
          <a:ext cx="1219200"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Previous Month</a:t>
          </a:r>
        </a:p>
      </xdr:txBody>
    </xdr:sp>
    <xdr:clientData/>
  </xdr:twoCellAnchor>
  <xdr:twoCellAnchor>
    <xdr:from>
      <xdr:col>2</xdr:col>
      <xdr:colOff>142876</xdr:colOff>
      <xdr:row>25</xdr:row>
      <xdr:rowOff>85725</xdr:rowOff>
    </xdr:from>
    <xdr:to>
      <xdr:col>4</xdr:col>
      <xdr:colOff>57150</xdr:colOff>
      <xdr:row>27</xdr:row>
      <xdr:rowOff>104775</xdr:rowOff>
    </xdr:to>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1362076" y="4848225"/>
          <a:ext cx="1133474"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Current Month</a:t>
          </a:r>
        </a:p>
      </xdr:txBody>
    </xdr:sp>
    <xdr:clientData/>
  </xdr:twoCellAnchor>
  <xdr:twoCellAnchor>
    <xdr:from>
      <xdr:col>6</xdr:col>
      <xdr:colOff>553064</xdr:colOff>
      <xdr:row>0</xdr:row>
      <xdr:rowOff>133146</xdr:rowOff>
    </xdr:from>
    <xdr:to>
      <xdr:col>9</xdr:col>
      <xdr:colOff>194597</xdr:colOff>
      <xdr:row>2</xdr:row>
      <xdr:rowOff>10242</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4240161" y="133146"/>
          <a:ext cx="1485081" cy="266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Key </a:t>
          </a:r>
          <a:r>
            <a:rPr lang="en-US" sz="1400" b="1">
              <a:ln>
                <a:noFill/>
              </a:ln>
              <a:solidFill>
                <a:schemeClr val="bg1"/>
              </a:solidFill>
            </a:rPr>
            <a:t>Performance</a:t>
          </a:r>
          <a:r>
            <a:rPr lang="en-US" sz="1400" b="1">
              <a:solidFill>
                <a:schemeClr val="bg1"/>
              </a:solidFill>
            </a:rPr>
            <a:t> </a:t>
          </a:r>
        </a:p>
      </xdr:txBody>
    </xdr:sp>
    <xdr:clientData/>
  </xdr:twoCellAnchor>
  <xdr:twoCellAnchor>
    <xdr:from>
      <xdr:col>6</xdr:col>
      <xdr:colOff>604990</xdr:colOff>
      <xdr:row>2</xdr:row>
      <xdr:rowOff>0</xdr:rowOff>
    </xdr:from>
    <xdr:to>
      <xdr:col>9</xdr:col>
      <xdr:colOff>61451</xdr:colOff>
      <xdr:row>3</xdr:row>
      <xdr:rowOff>71694</xdr:rowOff>
    </xdr:to>
    <xdr:sp macro="" textlink="">
      <xdr:nvSpPr>
        <xdr:cNvPr id="37" name="TextBox 36">
          <a:extLst>
            <a:ext uri="{FF2B5EF4-FFF2-40B4-BE49-F238E27FC236}">
              <a16:creationId xmlns:a16="http://schemas.microsoft.com/office/drawing/2014/main" id="{00000000-0008-0000-0300-000025000000}"/>
            </a:ext>
          </a:extLst>
        </xdr:cNvPr>
        <xdr:cNvSpPr txBox="1"/>
      </xdr:nvSpPr>
      <xdr:spPr>
        <a:xfrm>
          <a:off x="4292087" y="389194"/>
          <a:ext cx="1300009" cy="266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ln>
                <a:noFill/>
              </a:ln>
              <a:solidFill>
                <a:schemeClr val="bg1"/>
              </a:solidFill>
              <a:latin typeface="+mn-lt"/>
              <a:ea typeface="+mn-ea"/>
              <a:cs typeface="+mn-cs"/>
            </a:rPr>
            <a:t>Indicators</a:t>
          </a:r>
        </a:p>
      </xdr:txBody>
    </xdr:sp>
    <xdr:clientData/>
  </xdr:twoCellAnchor>
  <xdr:twoCellAnchor>
    <xdr:from>
      <xdr:col>6</xdr:col>
      <xdr:colOff>61452</xdr:colOff>
      <xdr:row>0</xdr:row>
      <xdr:rowOff>133146</xdr:rowOff>
    </xdr:from>
    <xdr:to>
      <xdr:col>6</xdr:col>
      <xdr:colOff>307258</xdr:colOff>
      <xdr:row>1</xdr:row>
      <xdr:rowOff>174113</xdr:rowOff>
    </xdr:to>
    <xdr:sp macro="" textlink="">
      <xdr:nvSpPr>
        <xdr:cNvPr id="6" name="Arrow: Right 5">
          <a:extLst>
            <a:ext uri="{FF2B5EF4-FFF2-40B4-BE49-F238E27FC236}">
              <a16:creationId xmlns:a16="http://schemas.microsoft.com/office/drawing/2014/main" id="{00000000-0008-0000-0300-000006000000}"/>
            </a:ext>
          </a:extLst>
        </xdr:cNvPr>
        <xdr:cNvSpPr/>
      </xdr:nvSpPr>
      <xdr:spPr>
        <a:xfrm>
          <a:off x="3748549" y="133146"/>
          <a:ext cx="245806" cy="235564"/>
        </a:xfrm>
        <a:prstGeom prst="rightArrow">
          <a:avLst/>
        </a:prstGeom>
        <a:solidFill>
          <a:schemeClr val="bg1"/>
        </a:solidFill>
        <a:ln>
          <a:noFill/>
        </a:ln>
        <a:effectLst>
          <a:glow rad="228600">
            <a:schemeClr val="accent5">
              <a:satMod val="175000"/>
              <a:alpha val="40000"/>
            </a:schemeClr>
          </a:glow>
          <a:outerShdw blurRad="127000" dist="38100" dir="2700000" algn="ctr">
            <a:srgbClr val="000000">
              <a:alpha val="45000"/>
            </a:srgbClr>
          </a:outerShdw>
          <a:reflection blurRad="6350" stA="50000" endA="300" endPos="55000" dir="5400000" sy="-100000" algn="bl" rotWithShape="0"/>
        </a:effectLst>
        <a:scene3d>
          <a:camera prst="perspectiveFront" fov="2700000">
            <a:rot lat="20376000" lon="1938000" rev="20112001"/>
          </a:camera>
          <a:lightRig rig="soft" dir="t">
            <a:rot lat="0" lon="0" rev="0"/>
          </a:lightRig>
        </a:scene3d>
        <a:sp3d prstMaterial="translucentPowder">
          <a:bevelT w="2032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307252</xdr:colOff>
      <xdr:row>1</xdr:row>
      <xdr:rowOff>10243</xdr:rowOff>
    </xdr:from>
    <xdr:to>
      <xdr:col>10</xdr:col>
      <xdr:colOff>69235</xdr:colOff>
      <xdr:row>2</xdr:row>
      <xdr:rowOff>122904</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7897" y="204840"/>
          <a:ext cx="376499" cy="307258"/>
        </a:xfrm>
        <a:prstGeom prst="rect">
          <a:avLst/>
        </a:prstGeom>
        <a:ln>
          <a:noFill/>
        </a:ln>
        <a:effectLst>
          <a:glow rad="228600">
            <a:schemeClr val="accent4">
              <a:satMod val="175000"/>
              <a:alpha val="40000"/>
            </a:schemeClr>
          </a:glow>
        </a:effectLst>
        <a:scene3d>
          <a:camera prst="isometricRightUp"/>
          <a:lightRig rig="threePt" dir="t"/>
        </a:scene3d>
      </xdr:spPr>
    </xdr:pic>
    <xdr:clientData/>
  </xdr:twoCellAnchor>
  <xdr:twoCellAnchor>
    <xdr:from>
      <xdr:col>5</xdr:col>
      <xdr:colOff>321244</xdr:colOff>
      <xdr:row>3</xdr:row>
      <xdr:rowOff>75127</xdr:rowOff>
    </xdr:from>
    <xdr:to>
      <xdr:col>8</xdr:col>
      <xdr:colOff>522338</xdr:colOff>
      <xdr:row>5</xdr:row>
      <xdr:rowOff>174473</xdr:rowOff>
    </xdr:to>
    <xdr:sp macro="" textlink="'Analysis 2'!F3">
      <xdr:nvSpPr>
        <xdr:cNvPr id="43" name="TextBox 42">
          <a:extLst>
            <a:ext uri="{FF2B5EF4-FFF2-40B4-BE49-F238E27FC236}">
              <a16:creationId xmlns:a16="http://schemas.microsoft.com/office/drawing/2014/main" id="{00000000-0008-0000-0300-00002B000000}"/>
            </a:ext>
          </a:extLst>
        </xdr:cNvPr>
        <xdr:cNvSpPr txBox="1"/>
      </xdr:nvSpPr>
      <xdr:spPr>
        <a:xfrm>
          <a:off x="3393825" y="658917"/>
          <a:ext cx="2044642" cy="488540"/>
        </a:xfrm>
        <a:prstGeom prst="rect">
          <a:avLst/>
        </a:prstGeom>
        <a:noFill/>
        <a:ln w="9525" cmpd="sng">
          <a:noFill/>
        </a:ln>
        <a:effectLst>
          <a:outerShdw blurRad="50800" dist="38100" dir="10800000" algn="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046EB2-6A5D-4BB1-8348-31923CF1A357}" type="TxLink">
            <a:rPr lang="en-US" sz="4800" b="0" i="0" u="none" strike="noStrike">
              <a:solidFill>
                <a:schemeClr val="bg1"/>
              </a:solidFill>
              <a:latin typeface="Calibri"/>
              <a:cs typeface="Calibri"/>
            </a:rPr>
            <a:pPr algn="ctr"/>
            <a:t>10,889</a:t>
          </a:fld>
          <a:endParaRPr lang="en-US" sz="4800" b="1">
            <a:solidFill>
              <a:schemeClr val="bg1"/>
            </a:solidFill>
          </a:endParaRPr>
        </a:p>
      </xdr:txBody>
    </xdr:sp>
    <xdr:clientData/>
  </xdr:twoCellAnchor>
  <xdr:twoCellAnchor>
    <xdr:from>
      <xdr:col>8</xdr:col>
      <xdr:colOff>276532</xdr:colOff>
      <xdr:row>3</xdr:row>
      <xdr:rowOff>75127</xdr:rowOff>
    </xdr:from>
    <xdr:to>
      <xdr:col>10</xdr:col>
      <xdr:colOff>501854</xdr:colOff>
      <xdr:row>5</xdr:row>
      <xdr:rowOff>174473</xdr:rowOff>
    </xdr:to>
    <xdr:sp macro="" textlink="'Analysis 2'!G3">
      <xdr:nvSpPr>
        <xdr:cNvPr id="44" name="TextBox 43">
          <a:extLst>
            <a:ext uri="{FF2B5EF4-FFF2-40B4-BE49-F238E27FC236}">
              <a16:creationId xmlns:a16="http://schemas.microsoft.com/office/drawing/2014/main" id="{00000000-0008-0000-0300-00002C000000}"/>
            </a:ext>
          </a:extLst>
        </xdr:cNvPr>
        <xdr:cNvSpPr txBox="1"/>
      </xdr:nvSpPr>
      <xdr:spPr>
        <a:xfrm>
          <a:off x="5192661" y="658917"/>
          <a:ext cx="1454354" cy="488540"/>
        </a:xfrm>
        <a:prstGeom prst="rect">
          <a:avLst/>
        </a:prstGeom>
        <a:noFill/>
        <a:ln w="9525" cmpd="sng">
          <a:noFill/>
        </a:ln>
        <a:effectLst>
          <a:outerShdw blurRad="50800" dist="38100" dir="10800000" algn="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1351991-4709-4999-8E46-D757228B74C4}" type="TxLink">
            <a:rPr lang="en-US" sz="4800" b="0" i="0" u="none" strike="noStrike">
              <a:solidFill>
                <a:schemeClr val="bg1"/>
              </a:solidFill>
              <a:latin typeface="Calibri"/>
              <a:ea typeface="+mn-ea"/>
              <a:cs typeface="Calibri"/>
            </a:rPr>
            <a:pPr marL="0" indent="0" algn="ctr"/>
            <a:t>75</a:t>
          </a:fld>
          <a:endParaRPr lang="en-US" sz="4800" b="0" i="0" u="none" strike="noStrike">
            <a:solidFill>
              <a:schemeClr val="bg1"/>
            </a:solidFill>
            <a:latin typeface="Calibri"/>
            <a:ea typeface="+mn-ea"/>
            <a:cs typeface="Calibri"/>
          </a:endParaRPr>
        </a:p>
      </xdr:txBody>
    </xdr:sp>
    <xdr:clientData/>
  </xdr:twoCellAnchor>
  <xdr:twoCellAnchor>
    <xdr:from>
      <xdr:col>5</xdr:col>
      <xdr:colOff>604990</xdr:colOff>
      <xdr:row>6</xdr:row>
      <xdr:rowOff>40968</xdr:rowOff>
    </xdr:from>
    <xdr:to>
      <xdr:col>8</xdr:col>
      <xdr:colOff>10241</xdr:colOff>
      <xdr:row>8</xdr:row>
      <xdr:rowOff>20485</xdr:rowOff>
    </xdr:to>
    <xdr:sp macro="" textlink="">
      <xdr:nvSpPr>
        <xdr:cNvPr id="34" name="TextBox 33">
          <a:extLst>
            <a:ext uri="{FF2B5EF4-FFF2-40B4-BE49-F238E27FC236}">
              <a16:creationId xmlns:a16="http://schemas.microsoft.com/office/drawing/2014/main" id="{00000000-0008-0000-0300-000022000000}"/>
            </a:ext>
          </a:extLst>
        </xdr:cNvPr>
        <xdr:cNvSpPr txBox="1"/>
      </xdr:nvSpPr>
      <xdr:spPr>
        <a:xfrm>
          <a:off x="3677571" y="1208549"/>
          <a:ext cx="1248799" cy="368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i="1">
              <a:ln>
                <a:noFill/>
              </a:ln>
              <a:solidFill>
                <a:schemeClr val="bg1"/>
              </a:solidFill>
            </a:rPr>
            <a:t>Transaction</a:t>
          </a:r>
        </a:p>
      </xdr:txBody>
    </xdr:sp>
    <xdr:clientData/>
  </xdr:twoCellAnchor>
  <xdr:twoCellAnchor>
    <xdr:from>
      <xdr:col>8</xdr:col>
      <xdr:colOff>348226</xdr:colOff>
      <xdr:row>6</xdr:row>
      <xdr:rowOff>40968</xdr:rowOff>
    </xdr:from>
    <xdr:to>
      <xdr:col>10</xdr:col>
      <xdr:colOff>358468</xdr:colOff>
      <xdr:row>8</xdr:row>
      <xdr:rowOff>20485</xdr:rowOff>
    </xdr:to>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5264355" y="1208549"/>
          <a:ext cx="1239274" cy="368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i="1">
              <a:ln>
                <a:noFill/>
              </a:ln>
              <a:solidFill>
                <a:schemeClr val="bg1"/>
              </a:solidFill>
            </a:rPr>
            <a:t>Cities</a:t>
          </a:r>
        </a:p>
      </xdr:txBody>
    </xdr:sp>
    <xdr:clientData/>
  </xdr:twoCellAnchor>
  <xdr:twoCellAnchor>
    <xdr:from>
      <xdr:col>10</xdr:col>
      <xdr:colOff>522338</xdr:colOff>
      <xdr:row>13</xdr:row>
      <xdr:rowOff>27041</xdr:rowOff>
    </xdr:from>
    <xdr:to>
      <xdr:col>13</xdr:col>
      <xdr:colOff>481371</xdr:colOff>
      <xdr:row>13</xdr:row>
      <xdr:rowOff>92179</xdr:rowOff>
    </xdr:to>
    <xdr:grpSp>
      <xdr:nvGrpSpPr>
        <xdr:cNvPr id="39" name="Group 38">
          <a:extLst>
            <a:ext uri="{FF2B5EF4-FFF2-40B4-BE49-F238E27FC236}">
              <a16:creationId xmlns:a16="http://schemas.microsoft.com/office/drawing/2014/main" id="{00000000-0008-0000-0300-000027000000}"/>
            </a:ext>
          </a:extLst>
        </xdr:cNvPr>
        <xdr:cNvGrpSpPr/>
      </xdr:nvGrpSpPr>
      <xdr:grpSpPr>
        <a:xfrm>
          <a:off x="6573514" y="2503541"/>
          <a:ext cx="1774386" cy="65138"/>
          <a:chOff x="7609757" y="457201"/>
          <a:chExt cx="4365934" cy="131916"/>
        </a:xfrm>
      </xdr:grpSpPr>
      <xdr:grpSp>
        <xdr:nvGrpSpPr>
          <xdr:cNvPr id="38" name="Group 37">
            <a:extLst>
              <a:ext uri="{FF2B5EF4-FFF2-40B4-BE49-F238E27FC236}">
                <a16:creationId xmlns:a16="http://schemas.microsoft.com/office/drawing/2014/main" id="{00000000-0008-0000-0300-000026000000}"/>
              </a:ext>
            </a:extLst>
          </xdr:cNvPr>
          <xdr:cNvGrpSpPr/>
        </xdr:nvGrpSpPr>
        <xdr:grpSpPr>
          <a:xfrm>
            <a:off x="7609757" y="457201"/>
            <a:ext cx="1418714" cy="131916"/>
            <a:chOff x="7609757" y="457201"/>
            <a:chExt cx="1418714" cy="131916"/>
          </a:xfrm>
        </xdr:grpSpPr>
        <xdr:grpSp>
          <xdr:nvGrpSpPr>
            <xdr:cNvPr id="36" name="Group 35">
              <a:extLst>
                <a:ext uri="{FF2B5EF4-FFF2-40B4-BE49-F238E27FC236}">
                  <a16:creationId xmlns:a16="http://schemas.microsoft.com/office/drawing/2014/main" id="{00000000-0008-0000-0300-000024000000}"/>
                </a:ext>
              </a:extLst>
            </xdr:cNvPr>
            <xdr:cNvGrpSpPr/>
          </xdr:nvGrpSpPr>
          <xdr:grpSpPr>
            <a:xfrm>
              <a:off x="7609757" y="457201"/>
              <a:ext cx="662039" cy="122903"/>
              <a:chOff x="7609757" y="457201"/>
              <a:chExt cx="662039" cy="122903"/>
            </a:xfrm>
          </xdr:grpSpPr>
          <xdr:sp macro="" textlink="">
            <xdr:nvSpPr>
              <xdr:cNvPr id="35" name="Oval 34">
                <a:extLst>
                  <a:ext uri="{FF2B5EF4-FFF2-40B4-BE49-F238E27FC236}">
                    <a16:creationId xmlns:a16="http://schemas.microsoft.com/office/drawing/2014/main" id="{00000000-0008-0000-0300-000023000000}"/>
                  </a:ext>
                </a:extLst>
              </xdr:cNvPr>
              <xdr:cNvSpPr/>
            </xdr:nvSpPr>
            <xdr:spPr>
              <a:xfrm>
                <a:off x="7609757"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3" name="Oval 52">
                <a:extLst>
                  <a:ext uri="{FF2B5EF4-FFF2-40B4-BE49-F238E27FC236}">
                    <a16:creationId xmlns:a16="http://schemas.microsoft.com/office/drawing/2014/main" id="{00000000-0008-0000-0300-000035000000}"/>
                  </a:ext>
                </a:extLst>
              </xdr:cNvPr>
              <xdr:cNvSpPr/>
            </xdr:nvSpPr>
            <xdr:spPr>
              <a:xfrm>
                <a:off x="7792883"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4" name="Oval 53">
                <a:extLst>
                  <a:ext uri="{FF2B5EF4-FFF2-40B4-BE49-F238E27FC236}">
                    <a16:creationId xmlns:a16="http://schemas.microsoft.com/office/drawing/2014/main" id="{00000000-0008-0000-0300-000036000000}"/>
                  </a:ext>
                </a:extLst>
              </xdr:cNvPr>
              <xdr:cNvSpPr/>
            </xdr:nvSpPr>
            <xdr:spPr>
              <a:xfrm>
                <a:off x="7976009"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Oval 54">
                <a:extLst>
                  <a:ext uri="{FF2B5EF4-FFF2-40B4-BE49-F238E27FC236}">
                    <a16:creationId xmlns:a16="http://schemas.microsoft.com/office/drawing/2014/main" id="{00000000-0008-0000-0300-000037000000}"/>
                  </a:ext>
                </a:extLst>
              </xdr:cNvPr>
              <xdr:cNvSpPr/>
            </xdr:nvSpPr>
            <xdr:spPr>
              <a:xfrm>
                <a:off x="8159135"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56" name="Group 55">
              <a:extLst>
                <a:ext uri="{FF2B5EF4-FFF2-40B4-BE49-F238E27FC236}">
                  <a16:creationId xmlns:a16="http://schemas.microsoft.com/office/drawing/2014/main" id="{00000000-0008-0000-0300-000038000000}"/>
                </a:ext>
              </a:extLst>
            </xdr:cNvPr>
            <xdr:cNvGrpSpPr/>
          </xdr:nvGrpSpPr>
          <xdr:grpSpPr>
            <a:xfrm>
              <a:off x="8366432" y="466214"/>
              <a:ext cx="662039" cy="122903"/>
              <a:chOff x="7609757" y="457201"/>
              <a:chExt cx="662039" cy="122903"/>
            </a:xfrm>
          </xdr:grpSpPr>
          <xdr:sp macro="" textlink="">
            <xdr:nvSpPr>
              <xdr:cNvPr id="57" name="Oval 56">
                <a:extLst>
                  <a:ext uri="{FF2B5EF4-FFF2-40B4-BE49-F238E27FC236}">
                    <a16:creationId xmlns:a16="http://schemas.microsoft.com/office/drawing/2014/main" id="{00000000-0008-0000-0300-000039000000}"/>
                  </a:ext>
                </a:extLst>
              </xdr:cNvPr>
              <xdr:cNvSpPr/>
            </xdr:nvSpPr>
            <xdr:spPr>
              <a:xfrm>
                <a:off x="7609757"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 name="Oval 57">
                <a:extLst>
                  <a:ext uri="{FF2B5EF4-FFF2-40B4-BE49-F238E27FC236}">
                    <a16:creationId xmlns:a16="http://schemas.microsoft.com/office/drawing/2014/main" id="{00000000-0008-0000-0300-00003A000000}"/>
                  </a:ext>
                </a:extLst>
              </xdr:cNvPr>
              <xdr:cNvSpPr/>
            </xdr:nvSpPr>
            <xdr:spPr>
              <a:xfrm>
                <a:off x="7792883"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9" name="Oval 58">
                <a:extLst>
                  <a:ext uri="{FF2B5EF4-FFF2-40B4-BE49-F238E27FC236}">
                    <a16:creationId xmlns:a16="http://schemas.microsoft.com/office/drawing/2014/main" id="{00000000-0008-0000-0300-00003B000000}"/>
                  </a:ext>
                </a:extLst>
              </xdr:cNvPr>
              <xdr:cNvSpPr/>
            </xdr:nvSpPr>
            <xdr:spPr>
              <a:xfrm>
                <a:off x="7976009"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Oval 59">
                <a:extLst>
                  <a:ext uri="{FF2B5EF4-FFF2-40B4-BE49-F238E27FC236}">
                    <a16:creationId xmlns:a16="http://schemas.microsoft.com/office/drawing/2014/main" id="{00000000-0008-0000-0300-00003C000000}"/>
                  </a:ext>
                </a:extLst>
              </xdr:cNvPr>
              <xdr:cNvSpPr/>
            </xdr:nvSpPr>
            <xdr:spPr>
              <a:xfrm>
                <a:off x="8159135"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61" name="Group 60">
            <a:extLst>
              <a:ext uri="{FF2B5EF4-FFF2-40B4-BE49-F238E27FC236}">
                <a16:creationId xmlns:a16="http://schemas.microsoft.com/office/drawing/2014/main" id="{00000000-0008-0000-0300-00003D000000}"/>
              </a:ext>
            </a:extLst>
          </xdr:cNvPr>
          <xdr:cNvGrpSpPr/>
        </xdr:nvGrpSpPr>
        <xdr:grpSpPr>
          <a:xfrm>
            <a:off x="9083367" y="457201"/>
            <a:ext cx="1418714" cy="131916"/>
            <a:chOff x="7609757" y="457201"/>
            <a:chExt cx="1418714" cy="131916"/>
          </a:xfrm>
          <a:solidFill>
            <a:schemeClr val="bg1">
              <a:lumMod val="50000"/>
            </a:schemeClr>
          </a:solidFill>
        </xdr:grpSpPr>
        <xdr:grpSp>
          <xdr:nvGrpSpPr>
            <xdr:cNvPr id="62" name="Group 61">
              <a:extLst>
                <a:ext uri="{FF2B5EF4-FFF2-40B4-BE49-F238E27FC236}">
                  <a16:creationId xmlns:a16="http://schemas.microsoft.com/office/drawing/2014/main" id="{00000000-0008-0000-0300-00003E000000}"/>
                </a:ext>
              </a:extLst>
            </xdr:cNvPr>
            <xdr:cNvGrpSpPr/>
          </xdr:nvGrpSpPr>
          <xdr:grpSpPr>
            <a:xfrm>
              <a:off x="7609757" y="457201"/>
              <a:ext cx="662039" cy="122903"/>
              <a:chOff x="7609757" y="457201"/>
              <a:chExt cx="662039" cy="122903"/>
            </a:xfrm>
            <a:grpFill/>
          </xdr:grpSpPr>
          <xdr:sp macro="" textlink="">
            <xdr:nvSpPr>
              <xdr:cNvPr id="68" name="Oval 67">
                <a:extLst>
                  <a:ext uri="{FF2B5EF4-FFF2-40B4-BE49-F238E27FC236}">
                    <a16:creationId xmlns:a16="http://schemas.microsoft.com/office/drawing/2014/main" id="{00000000-0008-0000-0300-000044000000}"/>
                  </a:ext>
                </a:extLst>
              </xdr:cNvPr>
              <xdr:cNvSpPr/>
            </xdr:nvSpPr>
            <xdr:spPr>
              <a:xfrm>
                <a:off x="7609757"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9" name="Oval 68">
                <a:extLst>
                  <a:ext uri="{FF2B5EF4-FFF2-40B4-BE49-F238E27FC236}">
                    <a16:creationId xmlns:a16="http://schemas.microsoft.com/office/drawing/2014/main" id="{00000000-0008-0000-0300-000045000000}"/>
                  </a:ext>
                </a:extLst>
              </xdr:cNvPr>
              <xdr:cNvSpPr/>
            </xdr:nvSpPr>
            <xdr:spPr>
              <a:xfrm>
                <a:off x="7792883"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0" name="Oval 69">
                <a:extLst>
                  <a:ext uri="{FF2B5EF4-FFF2-40B4-BE49-F238E27FC236}">
                    <a16:creationId xmlns:a16="http://schemas.microsoft.com/office/drawing/2014/main" id="{00000000-0008-0000-0300-000046000000}"/>
                  </a:ext>
                </a:extLst>
              </xdr:cNvPr>
              <xdr:cNvSpPr/>
            </xdr:nvSpPr>
            <xdr:spPr>
              <a:xfrm>
                <a:off x="7976009"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1" name="Oval 70">
                <a:extLst>
                  <a:ext uri="{FF2B5EF4-FFF2-40B4-BE49-F238E27FC236}">
                    <a16:creationId xmlns:a16="http://schemas.microsoft.com/office/drawing/2014/main" id="{00000000-0008-0000-0300-000047000000}"/>
                  </a:ext>
                </a:extLst>
              </xdr:cNvPr>
              <xdr:cNvSpPr/>
            </xdr:nvSpPr>
            <xdr:spPr>
              <a:xfrm>
                <a:off x="8159135"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63" name="Group 62">
              <a:extLst>
                <a:ext uri="{FF2B5EF4-FFF2-40B4-BE49-F238E27FC236}">
                  <a16:creationId xmlns:a16="http://schemas.microsoft.com/office/drawing/2014/main" id="{00000000-0008-0000-0300-00003F000000}"/>
                </a:ext>
              </a:extLst>
            </xdr:cNvPr>
            <xdr:cNvGrpSpPr/>
          </xdr:nvGrpSpPr>
          <xdr:grpSpPr>
            <a:xfrm>
              <a:off x="8366432" y="466214"/>
              <a:ext cx="662039" cy="122903"/>
              <a:chOff x="7609757" y="457201"/>
              <a:chExt cx="662039" cy="122903"/>
            </a:xfrm>
            <a:grpFill/>
          </xdr:grpSpPr>
          <xdr:sp macro="" textlink="">
            <xdr:nvSpPr>
              <xdr:cNvPr id="64" name="Oval 63">
                <a:extLst>
                  <a:ext uri="{FF2B5EF4-FFF2-40B4-BE49-F238E27FC236}">
                    <a16:creationId xmlns:a16="http://schemas.microsoft.com/office/drawing/2014/main" id="{00000000-0008-0000-0300-000040000000}"/>
                  </a:ext>
                </a:extLst>
              </xdr:cNvPr>
              <xdr:cNvSpPr/>
            </xdr:nvSpPr>
            <xdr:spPr>
              <a:xfrm>
                <a:off x="7609757"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Oval 64">
                <a:extLst>
                  <a:ext uri="{FF2B5EF4-FFF2-40B4-BE49-F238E27FC236}">
                    <a16:creationId xmlns:a16="http://schemas.microsoft.com/office/drawing/2014/main" id="{00000000-0008-0000-0300-000041000000}"/>
                  </a:ext>
                </a:extLst>
              </xdr:cNvPr>
              <xdr:cNvSpPr/>
            </xdr:nvSpPr>
            <xdr:spPr>
              <a:xfrm>
                <a:off x="7792883"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6" name="Oval 65">
                <a:extLst>
                  <a:ext uri="{FF2B5EF4-FFF2-40B4-BE49-F238E27FC236}">
                    <a16:creationId xmlns:a16="http://schemas.microsoft.com/office/drawing/2014/main" id="{00000000-0008-0000-0300-000042000000}"/>
                  </a:ext>
                </a:extLst>
              </xdr:cNvPr>
              <xdr:cNvSpPr/>
            </xdr:nvSpPr>
            <xdr:spPr>
              <a:xfrm>
                <a:off x="7976009"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7" name="Oval 66">
                <a:extLst>
                  <a:ext uri="{FF2B5EF4-FFF2-40B4-BE49-F238E27FC236}">
                    <a16:creationId xmlns:a16="http://schemas.microsoft.com/office/drawing/2014/main" id="{00000000-0008-0000-0300-000043000000}"/>
                  </a:ext>
                </a:extLst>
              </xdr:cNvPr>
              <xdr:cNvSpPr/>
            </xdr:nvSpPr>
            <xdr:spPr>
              <a:xfrm>
                <a:off x="8159135"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72" name="Group 71">
            <a:extLst>
              <a:ext uri="{FF2B5EF4-FFF2-40B4-BE49-F238E27FC236}">
                <a16:creationId xmlns:a16="http://schemas.microsoft.com/office/drawing/2014/main" id="{00000000-0008-0000-0300-000048000000}"/>
              </a:ext>
            </a:extLst>
          </xdr:cNvPr>
          <xdr:cNvGrpSpPr/>
        </xdr:nvGrpSpPr>
        <xdr:grpSpPr>
          <a:xfrm>
            <a:off x="10556977" y="457201"/>
            <a:ext cx="1418714" cy="131916"/>
            <a:chOff x="7609757" y="457201"/>
            <a:chExt cx="1418714" cy="131916"/>
          </a:xfrm>
          <a:solidFill>
            <a:schemeClr val="bg2">
              <a:alpha val="18000"/>
            </a:schemeClr>
          </a:solidFill>
        </xdr:grpSpPr>
        <xdr:grpSp>
          <xdr:nvGrpSpPr>
            <xdr:cNvPr id="73" name="Group 72">
              <a:extLst>
                <a:ext uri="{FF2B5EF4-FFF2-40B4-BE49-F238E27FC236}">
                  <a16:creationId xmlns:a16="http://schemas.microsoft.com/office/drawing/2014/main" id="{00000000-0008-0000-0300-000049000000}"/>
                </a:ext>
              </a:extLst>
            </xdr:cNvPr>
            <xdr:cNvGrpSpPr/>
          </xdr:nvGrpSpPr>
          <xdr:grpSpPr>
            <a:xfrm>
              <a:off x="7609757" y="457201"/>
              <a:ext cx="662039" cy="122903"/>
              <a:chOff x="7609757" y="457201"/>
              <a:chExt cx="662039" cy="122903"/>
            </a:xfrm>
            <a:grpFill/>
          </xdr:grpSpPr>
          <xdr:sp macro="" textlink="">
            <xdr:nvSpPr>
              <xdr:cNvPr id="79" name="Oval 78">
                <a:extLst>
                  <a:ext uri="{FF2B5EF4-FFF2-40B4-BE49-F238E27FC236}">
                    <a16:creationId xmlns:a16="http://schemas.microsoft.com/office/drawing/2014/main" id="{00000000-0008-0000-0300-00004F000000}"/>
                  </a:ext>
                </a:extLst>
              </xdr:cNvPr>
              <xdr:cNvSpPr/>
            </xdr:nvSpPr>
            <xdr:spPr>
              <a:xfrm>
                <a:off x="7609757"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0" name="Oval 79">
                <a:extLst>
                  <a:ext uri="{FF2B5EF4-FFF2-40B4-BE49-F238E27FC236}">
                    <a16:creationId xmlns:a16="http://schemas.microsoft.com/office/drawing/2014/main" id="{00000000-0008-0000-0300-000050000000}"/>
                  </a:ext>
                </a:extLst>
              </xdr:cNvPr>
              <xdr:cNvSpPr/>
            </xdr:nvSpPr>
            <xdr:spPr>
              <a:xfrm>
                <a:off x="7792883"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1" name="Oval 80">
                <a:extLst>
                  <a:ext uri="{FF2B5EF4-FFF2-40B4-BE49-F238E27FC236}">
                    <a16:creationId xmlns:a16="http://schemas.microsoft.com/office/drawing/2014/main" id="{00000000-0008-0000-0300-000051000000}"/>
                  </a:ext>
                </a:extLst>
              </xdr:cNvPr>
              <xdr:cNvSpPr/>
            </xdr:nvSpPr>
            <xdr:spPr>
              <a:xfrm>
                <a:off x="7976009"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 name="Oval 81">
                <a:extLst>
                  <a:ext uri="{FF2B5EF4-FFF2-40B4-BE49-F238E27FC236}">
                    <a16:creationId xmlns:a16="http://schemas.microsoft.com/office/drawing/2014/main" id="{00000000-0008-0000-0300-000052000000}"/>
                  </a:ext>
                </a:extLst>
              </xdr:cNvPr>
              <xdr:cNvSpPr/>
            </xdr:nvSpPr>
            <xdr:spPr>
              <a:xfrm>
                <a:off x="8159135"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74" name="Group 73">
              <a:extLst>
                <a:ext uri="{FF2B5EF4-FFF2-40B4-BE49-F238E27FC236}">
                  <a16:creationId xmlns:a16="http://schemas.microsoft.com/office/drawing/2014/main" id="{00000000-0008-0000-0300-00004A000000}"/>
                </a:ext>
              </a:extLst>
            </xdr:cNvPr>
            <xdr:cNvGrpSpPr/>
          </xdr:nvGrpSpPr>
          <xdr:grpSpPr>
            <a:xfrm>
              <a:off x="8366432" y="466214"/>
              <a:ext cx="662039" cy="122903"/>
              <a:chOff x="7609757" y="457201"/>
              <a:chExt cx="662039" cy="122903"/>
            </a:xfrm>
            <a:grpFill/>
          </xdr:grpSpPr>
          <xdr:sp macro="" textlink="">
            <xdr:nvSpPr>
              <xdr:cNvPr id="75" name="Oval 74">
                <a:extLst>
                  <a:ext uri="{FF2B5EF4-FFF2-40B4-BE49-F238E27FC236}">
                    <a16:creationId xmlns:a16="http://schemas.microsoft.com/office/drawing/2014/main" id="{00000000-0008-0000-0300-00004B000000}"/>
                  </a:ext>
                </a:extLst>
              </xdr:cNvPr>
              <xdr:cNvSpPr/>
            </xdr:nvSpPr>
            <xdr:spPr>
              <a:xfrm>
                <a:off x="7609757"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6" name="Oval 75">
                <a:extLst>
                  <a:ext uri="{FF2B5EF4-FFF2-40B4-BE49-F238E27FC236}">
                    <a16:creationId xmlns:a16="http://schemas.microsoft.com/office/drawing/2014/main" id="{00000000-0008-0000-0300-00004C000000}"/>
                  </a:ext>
                </a:extLst>
              </xdr:cNvPr>
              <xdr:cNvSpPr/>
            </xdr:nvSpPr>
            <xdr:spPr>
              <a:xfrm>
                <a:off x="7792883"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7" name="Oval 76">
                <a:extLst>
                  <a:ext uri="{FF2B5EF4-FFF2-40B4-BE49-F238E27FC236}">
                    <a16:creationId xmlns:a16="http://schemas.microsoft.com/office/drawing/2014/main" id="{00000000-0008-0000-0300-00004D000000}"/>
                  </a:ext>
                </a:extLst>
              </xdr:cNvPr>
              <xdr:cNvSpPr/>
            </xdr:nvSpPr>
            <xdr:spPr>
              <a:xfrm>
                <a:off x="7976009"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8" name="Oval 77">
                <a:extLst>
                  <a:ext uri="{FF2B5EF4-FFF2-40B4-BE49-F238E27FC236}">
                    <a16:creationId xmlns:a16="http://schemas.microsoft.com/office/drawing/2014/main" id="{00000000-0008-0000-0300-00004E000000}"/>
                  </a:ext>
                </a:extLst>
              </xdr:cNvPr>
              <xdr:cNvSpPr/>
            </xdr:nvSpPr>
            <xdr:spPr>
              <a:xfrm>
                <a:off x="8159135"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clientData/>
  </xdr:twoCellAnchor>
  <xdr:twoCellAnchor>
    <xdr:from>
      <xdr:col>10</xdr:col>
      <xdr:colOff>526844</xdr:colOff>
      <xdr:row>19</xdr:row>
      <xdr:rowOff>46295</xdr:rowOff>
    </xdr:from>
    <xdr:to>
      <xdr:col>13</xdr:col>
      <xdr:colOff>485877</xdr:colOff>
      <xdr:row>19</xdr:row>
      <xdr:rowOff>111433</xdr:rowOff>
    </xdr:to>
    <xdr:grpSp>
      <xdr:nvGrpSpPr>
        <xdr:cNvPr id="83" name="Group 82">
          <a:extLst>
            <a:ext uri="{FF2B5EF4-FFF2-40B4-BE49-F238E27FC236}">
              <a16:creationId xmlns:a16="http://schemas.microsoft.com/office/drawing/2014/main" id="{00000000-0008-0000-0300-000053000000}"/>
            </a:ext>
          </a:extLst>
        </xdr:cNvPr>
        <xdr:cNvGrpSpPr/>
      </xdr:nvGrpSpPr>
      <xdr:grpSpPr>
        <a:xfrm>
          <a:off x="6578020" y="3665795"/>
          <a:ext cx="1774386" cy="65138"/>
          <a:chOff x="7609757" y="457201"/>
          <a:chExt cx="4365934" cy="131916"/>
        </a:xfrm>
      </xdr:grpSpPr>
      <xdr:grpSp>
        <xdr:nvGrpSpPr>
          <xdr:cNvPr id="84" name="Group 83">
            <a:extLst>
              <a:ext uri="{FF2B5EF4-FFF2-40B4-BE49-F238E27FC236}">
                <a16:creationId xmlns:a16="http://schemas.microsoft.com/office/drawing/2014/main" id="{00000000-0008-0000-0300-000054000000}"/>
              </a:ext>
            </a:extLst>
          </xdr:cNvPr>
          <xdr:cNvGrpSpPr/>
        </xdr:nvGrpSpPr>
        <xdr:grpSpPr>
          <a:xfrm>
            <a:off x="7609757" y="457201"/>
            <a:ext cx="1418714" cy="131916"/>
            <a:chOff x="7609757" y="457201"/>
            <a:chExt cx="1418714" cy="131916"/>
          </a:xfrm>
        </xdr:grpSpPr>
        <xdr:grpSp>
          <xdr:nvGrpSpPr>
            <xdr:cNvPr id="107" name="Group 106">
              <a:extLst>
                <a:ext uri="{FF2B5EF4-FFF2-40B4-BE49-F238E27FC236}">
                  <a16:creationId xmlns:a16="http://schemas.microsoft.com/office/drawing/2014/main" id="{00000000-0008-0000-0300-00006B000000}"/>
                </a:ext>
              </a:extLst>
            </xdr:cNvPr>
            <xdr:cNvGrpSpPr/>
          </xdr:nvGrpSpPr>
          <xdr:grpSpPr>
            <a:xfrm>
              <a:off x="7609757" y="457201"/>
              <a:ext cx="662039" cy="122903"/>
              <a:chOff x="7609757" y="457201"/>
              <a:chExt cx="662039" cy="122903"/>
            </a:xfrm>
          </xdr:grpSpPr>
          <xdr:sp macro="" textlink="">
            <xdr:nvSpPr>
              <xdr:cNvPr id="113" name="Oval 112">
                <a:extLst>
                  <a:ext uri="{FF2B5EF4-FFF2-40B4-BE49-F238E27FC236}">
                    <a16:creationId xmlns:a16="http://schemas.microsoft.com/office/drawing/2014/main" id="{00000000-0008-0000-0300-000071000000}"/>
                  </a:ext>
                </a:extLst>
              </xdr:cNvPr>
              <xdr:cNvSpPr/>
            </xdr:nvSpPr>
            <xdr:spPr>
              <a:xfrm>
                <a:off x="7609757"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4" name="Oval 113">
                <a:extLst>
                  <a:ext uri="{FF2B5EF4-FFF2-40B4-BE49-F238E27FC236}">
                    <a16:creationId xmlns:a16="http://schemas.microsoft.com/office/drawing/2014/main" id="{00000000-0008-0000-0300-000072000000}"/>
                  </a:ext>
                </a:extLst>
              </xdr:cNvPr>
              <xdr:cNvSpPr/>
            </xdr:nvSpPr>
            <xdr:spPr>
              <a:xfrm>
                <a:off x="7792883"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5" name="Oval 114">
                <a:extLst>
                  <a:ext uri="{FF2B5EF4-FFF2-40B4-BE49-F238E27FC236}">
                    <a16:creationId xmlns:a16="http://schemas.microsoft.com/office/drawing/2014/main" id="{00000000-0008-0000-0300-000073000000}"/>
                  </a:ext>
                </a:extLst>
              </xdr:cNvPr>
              <xdr:cNvSpPr/>
            </xdr:nvSpPr>
            <xdr:spPr>
              <a:xfrm>
                <a:off x="7976009"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6" name="Oval 115">
                <a:extLst>
                  <a:ext uri="{FF2B5EF4-FFF2-40B4-BE49-F238E27FC236}">
                    <a16:creationId xmlns:a16="http://schemas.microsoft.com/office/drawing/2014/main" id="{00000000-0008-0000-0300-000074000000}"/>
                  </a:ext>
                </a:extLst>
              </xdr:cNvPr>
              <xdr:cNvSpPr/>
            </xdr:nvSpPr>
            <xdr:spPr>
              <a:xfrm>
                <a:off x="8159135"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08" name="Group 107">
              <a:extLst>
                <a:ext uri="{FF2B5EF4-FFF2-40B4-BE49-F238E27FC236}">
                  <a16:creationId xmlns:a16="http://schemas.microsoft.com/office/drawing/2014/main" id="{00000000-0008-0000-0300-00006C000000}"/>
                </a:ext>
              </a:extLst>
            </xdr:cNvPr>
            <xdr:cNvGrpSpPr/>
          </xdr:nvGrpSpPr>
          <xdr:grpSpPr>
            <a:xfrm>
              <a:off x="8366432" y="466214"/>
              <a:ext cx="662039" cy="122903"/>
              <a:chOff x="7609757" y="457201"/>
              <a:chExt cx="662039" cy="122903"/>
            </a:xfrm>
          </xdr:grpSpPr>
          <xdr:sp macro="" textlink="">
            <xdr:nvSpPr>
              <xdr:cNvPr id="109" name="Oval 108">
                <a:extLst>
                  <a:ext uri="{FF2B5EF4-FFF2-40B4-BE49-F238E27FC236}">
                    <a16:creationId xmlns:a16="http://schemas.microsoft.com/office/drawing/2014/main" id="{00000000-0008-0000-0300-00006D000000}"/>
                  </a:ext>
                </a:extLst>
              </xdr:cNvPr>
              <xdr:cNvSpPr/>
            </xdr:nvSpPr>
            <xdr:spPr>
              <a:xfrm>
                <a:off x="7609757"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0" name="Oval 109">
                <a:extLst>
                  <a:ext uri="{FF2B5EF4-FFF2-40B4-BE49-F238E27FC236}">
                    <a16:creationId xmlns:a16="http://schemas.microsoft.com/office/drawing/2014/main" id="{00000000-0008-0000-0300-00006E000000}"/>
                  </a:ext>
                </a:extLst>
              </xdr:cNvPr>
              <xdr:cNvSpPr/>
            </xdr:nvSpPr>
            <xdr:spPr>
              <a:xfrm>
                <a:off x="7792883"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1" name="Oval 110">
                <a:extLst>
                  <a:ext uri="{FF2B5EF4-FFF2-40B4-BE49-F238E27FC236}">
                    <a16:creationId xmlns:a16="http://schemas.microsoft.com/office/drawing/2014/main" id="{00000000-0008-0000-0300-00006F000000}"/>
                  </a:ext>
                </a:extLst>
              </xdr:cNvPr>
              <xdr:cNvSpPr/>
            </xdr:nvSpPr>
            <xdr:spPr>
              <a:xfrm>
                <a:off x="7976009"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2" name="Oval 111">
                <a:extLst>
                  <a:ext uri="{FF2B5EF4-FFF2-40B4-BE49-F238E27FC236}">
                    <a16:creationId xmlns:a16="http://schemas.microsoft.com/office/drawing/2014/main" id="{00000000-0008-0000-0300-000070000000}"/>
                  </a:ext>
                </a:extLst>
              </xdr:cNvPr>
              <xdr:cNvSpPr/>
            </xdr:nvSpPr>
            <xdr:spPr>
              <a:xfrm>
                <a:off x="8159135"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85" name="Group 84">
            <a:extLst>
              <a:ext uri="{FF2B5EF4-FFF2-40B4-BE49-F238E27FC236}">
                <a16:creationId xmlns:a16="http://schemas.microsoft.com/office/drawing/2014/main" id="{00000000-0008-0000-0300-000055000000}"/>
              </a:ext>
            </a:extLst>
          </xdr:cNvPr>
          <xdr:cNvGrpSpPr/>
        </xdr:nvGrpSpPr>
        <xdr:grpSpPr>
          <a:xfrm>
            <a:off x="9083367" y="457201"/>
            <a:ext cx="1418714" cy="131916"/>
            <a:chOff x="7609757" y="457201"/>
            <a:chExt cx="1418714" cy="131916"/>
          </a:xfrm>
          <a:solidFill>
            <a:schemeClr val="bg1">
              <a:lumMod val="50000"/>
            </a:schemeClr>
          </a:solidFill>
        </xdr:grpSpPr>
        <xdr:grpSp>
          <xdr:nvGrpSpPr>
            <xdr:cNvPr id="97" name="Group 96">
              <a:extLst>
                <a:ext uri="{FF2B5EF4-FFF2-40B4-BE49-F238E27FC236}">
                  <a16:creationId xmlns:a16="http://schemas.microsoft.com/office/drawing/2014/main" id="{00000000-0008-0000-0300-000061000000}"/>
                </a:ext>
              </a:extLst>
            </xdr:cNvPr>
            <xdr:cNvGrpSpPr/>
          </xdr:nvGrpSpPr>
          <xdr:grpSpPr>
            <a:xfrm>
              <a:off x="7609757" y="457201"/>
              <a:ext cx="662039" cy="122903"/>
              <a:chOff x="7609757" y="457201"/>
              <a:chExt cx="662039" cy="122903"/>
            </a:xfrm>
            <a:grpFill/>
          </xdr:grpSpPr>
          <xdr:sp macro="" textlink="">
            <xdr:nvSpPr>
              <xdr:cNvPr id="103" name="Oval 102">
                <a:extLst>
                  <a:ext uri="{FF2B5EF4-FFF2-40B4-BE49-F238E27FC236}">
                    <a16:creationId xmlns:a16="http://schemas.microsoft.com/office/drawing/2014/main" id="{00000000-0008-0000-0300-000067000000}"/>
                  </a:ext>
                </a:extLst>
              </xdr:cNvPr>
              <xdr:cNvSpPr/>
            </xdr:nvSpPr>
            <xdr:spPr>
              <a:xfrm>
                <a:off x="7609757"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4" name="Oval 103">
                <a:extLst>
                  <a:ext uri="{FF2B5EF4-FFF2-40B4-BE49-F238E27FC236}">
                    <a16:creationId xmlns:a16="http://schemas.microsoft.com/office/drawing/2014/main" id="{00000000-0008-0000-0300-000068000000}"/>
                  </a:ext>
                </a:extLst>
              </xdr:cNvPr>
              <xdr:cNvSpPr/>
            </xdr:nvSpPr>
            <xdr:spPr>
              <a:xfrm>
                <a:off x="7792883"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5" name="Oval 104">
                <a:extLst>
                  <a:ext uri="{FF2B5EF4-FFF2-40B4-BE49-F238E27FC236}">
                    <a16:creationId xmlns:a16="http://schemas.microsoft.com/office/drawing/2014/main" id="{00000000-0008-0000-0300-000069000000}"/>
                  </a:ext>
                </a:extLst>
              </xdr:cNvPr>
              <xdr:cNvSpPr/>
            </xdr:nvSpPr>
            <xdr:spPr>
              <a:xfrm>
                <a:off x="7976009"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6" name="Oval 105">
                <a:extLst>
                  <a:ext uri="{FF2B5EF4-FFF2-40B4-BE49-F238E27FC236}">
                    <a16:creationId xmlns:a16="http://schemas.microsoft.com/office/drawing/2014/main" id="{00000000-0008-0000-0300-00006A000000}"/>
                  </a:ext>
                </a:extLst>
              </xdr:cNvPr>
              <xdr:cNvSpPr/>
            </xdr:nvSpPr>
            <xdr:spPr>
              <a:xfrm>
                <a:off x="8159135"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98" name="Group 97">
              <a:extLst>
                <a:ext uri="{FF2B5EF4-FFF2-40B4-BE49-F238E27FC236}">
                  <a16:creationId xmlns:a16="http://schemas.microsoft.com/office/drawing/2014/main" id="{00000000-0008-0000-0300-000062000000}"/>
                </a:ext>
              </a:extLst>
            </xdr:cNvPr>
            <xdr:cNvGrpSpPr/>
          </xdr:nvGrpSpPr>
          <xdr:grpSpPr>
            <a:xfrm>
              <a:off x="8366432" y="466214"/>
              <a:ext cx="662039" cy="122903"/>
              <a:chOff x="7609757" y="457201"/>
              <a:chExt cx="662039" cy="122903"/>
            </a:xfrm>
            <a:grpFill/>
          </xdr:grpSpPr>
          <xdr:sp macro="" textlink="">
            <xdr:nvSpPr>
              <xdr:cNvPr id="99" name="Oval 98">
                <a:extLst>
                  <a:ext uri="{FF2B5EF4-FFF2-40B4-BE49-F238E27FC236}">
                    <a16:creationId xmlns:a16="http://schemas.microsoft.com/office/drawing/2014/main" id="{00000000-0008-0000-0300-000063000000}"/>
                  </a:ext>
                </a:extLst>
              </xdr:cNvPr>
              <xdr:cNvSpPr/>
            </xdr:nvSpPr>
            <xdr:spPr>
              <a:xfrm>
                <a:off x="7609757"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0" name="Oval 99">
                <a:extLst>
                  <a:ext uri="{FF2B5EF4-FFF2-40B4-BE49-F238E27FC236}">
                    <a16:creationId xmlns:a16="http://schemas.microsoft.com/office/drawing/2014/main" id="{00000000-0008-0000-0300-000064000000}"/>
                  </a:ext>
                </a:extLst>
              </xdr:cNvPr>
              <xdr:cNvSpPr/>
            </xdr:nvSpPr>
            <xdr:spPr>
              <a:xfrm>
                <a:off x="7792883"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1" name="Oval 100">
                <a:extLst>
                  <a:ext uri="{FF2B5EF4-FFF2-40B4-BE49-F238E27FC236}">
                    <a16:creationId xmlns:a16="http://schemas.microsoft.com/office/drawing/2014/main" id="{00000000-0008-0000-0300-000065000000}"/>
                  </a:ext>
                </a:extLst>
              </xdr:cNvPr>
              <xdr:cNvSpPr/>
            </xdr:nvSpPr>
            <xdr:spPr>
              <a:xfrm>
                <a:off x="7976009"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 name="Oval 101">
                <a:extLst>
                  <a:ext uri="{FF2B5EF4-FFF2-40B4-BE49-F238E27FC236}">
                    <a16:creationId xmlns:a16="http://schemas.microsoft.com/office/drawing/2014/main" id="{00000000-0008-0000-0300-000066000000}"/>
                  </a:ext>
                </a:extLst>
              </xdr:cNvPr>
              <xdr:cNvSpPr/>
            </xdr:nvSpPr>
            <xdr:spPr>
              <a:xfrm>
                <a:off x="8159135"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86" name="Group 85">
            <a:extLst>
              <a:ext uri="{FF2B5EF4-FFF2-40B4-BE49-F238E27FC236}">
                <a16:creationId xmlns:a16="http://schemas.microsoft.com/office/drawing/2014/main" id="{00000000-0008-0000-0300-000056000000}"/>
              </a:ext>
            </a:extLst>
          </xdr:cNvPr>
          <xdr:cNvGrpSpPr/>
        </xdr:nvGrpSpPr>
        <xdr:grpSpPr>
          <a:xfrm>
            <a:off x="10556977" y="457201"/>
            <a:ext cx="1418714" cy="131916"/>
            <a:chOff x="7609757" y="457201"/>
            <a:chExt cx="1418714" cy="131916"/>
          </a:xfrm>
          <a:solidFill>
            <a:schemeClr val="bg2">
              <a:alpha val="18000"/>
            </a:schemeClr>
          </a:solidFill>
        </xdr:grpSpPr>
        <xdr:grpSp>
          <xdr:nvGrpSpPr>
            <xdr:cNvPr id="87" name="Group 86">
              <a:extLst>
                <a:ext uri="{FF2B5EF4-FFF2-40B4-BE49-F238E27FC236}">
                  <a16:creationId xmlns:a16="http://schemas.microsoft.com/office/drawing/2014/main" id="{00000000-0008-0000-0300-000057000000}"/>
                </a:ext>
              </a:extLst>
            </xdr:cNvPr>
            <xdr:cNvGrpSpPr/>
          </xdr:nvGrpSpPr>
          <xdr:grpSpPr>
            <a:xfrm>
              <a:off x="7609757" y="457201"/>
              <a:ext cx="662039" cy="122903"/>
              <a:chOff x="7609757" y="457201"/>
              <a:chExt cx="662039" cy="122903"/>
            </a:xfrm>
            <a:grpFill/>
          </xdr:grpSpPr>
          <xdr:sp macro="" textlink="">
            <xdr:nvSpPr>
              <xdr:cNvPr id="93" name="Oval 92">
                <a:extLst>
                  <a:ext uri="{FF2B5EF4-FFF2-40B4-BE49-F238E27FC236}">
                    <a16:creationId xmlns:a16="http://schemas.microsoft.com/office/drawing/2014/main" id="{00000000-0008-0000-0300-00005D000000}"/>
                  </a:ext>
                </a:extLst>
              </xdr:cNvPr>
              <xdr:cNvSpPr/>
            </xdr:nvSpPr>
            <xdr:spPr>
              <a:xfrm>
                <a:off x="7609757"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4" name="Oval 93">
                <a:extLst>
                  <a:ext uri="{FF2B5EF4-FFF2-40B4-BE49-F238E27FC236}">
                    <a16:creationId xmlns:a16="http://schemas.microsoft.com/office/drawing/2014/main" id="{00000000-0008-0000-0300-00005E000000}"/>
                  </a:ext>
                </a:extLst>
              </xdr:cNvPr>
              <xdr:cNvSpPr/>
            </xdr:nvSpPr>
            <xdr:spPr>
              <a:xfrm>
                <a:off x="7792883"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5" name="Oval 94">
                <a:extLst>
                  <a:ext uri="{FF2B5EF4-FFF2-40B4-BE49-F238E27FC236}">
                    <a16:creationId xmlns:a16="http://schemas.microsoft.com/office/drawing/2014/main" id="{00000000-0008-0000-0300-00005F000000}"/>
                  </a:ext>
                </a:extLst>
              </xdr:cNvPr>
              <xdr:cNvSpPr/>
            </xdr:nvSpPr>
            <xdr:spPr>
              <a:xfrm>
                <a:off x="7976009"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6" name="Oval 95">
                <a:extLst>
                  <a:ext uri="{FF2B5EF4-FFF2-40B4-BE49-F238E27FC236}">
                    <a16:creationId xmlns:a16="http://schemas.microsoft.com/office/drawing/2014/main" id="{00000000-0008-0000-0300-000060000000}"/>
                  </a:ext>
                </a:extLst>
              </xdr:cNvPr>
              <xdr:cNvSpPr/>
            </xdr:nvSpPr>
            <xdr:spPr>
              <a:xfrm>
                <a:off x="8159135"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88" name="Group 87">
              <a:extLst>
                <a:ext uri="{FF2B5EF4-FFF2-40B4-BE49-F238E27FC236}">
                  <a16:creationId xmlns:a16="http://schemas.microsoft.com/office/drawing/2014/main" id="{00000000-0008-0000-0300-000058000000}"/>
                </a:ext>
              </a:extLst>
            </xdr:cNvPr>
            <xdr:cNvGrpSpPr/>
          </xdr:nvGrpSpPr>
          <xdr:grpSpPr>
            <a:xfrm>
              <a:off x="8366432" y="466214"/>
              <a:ext cx="662039" cy="122903"/>
              <a:chOff x="7609757" y="457201"/>
              <a:chExt cx="662039" cy="122903"/>
            </a:xfrm>
            <a:grpFill/>
          </xdr:grpSpPr>
          <xdr:sp macro="" textlink="">
            <xdr:nvSpPr>
              <xdr:cNvPr id="89" name="Oval 88">
                <a:extLst>
                  <a:ext uri="{FF2B5EF4-FFF2-40B4-BE49-F238E27FC236}">
                    <a16:creationId xmlns:a16="http://schemas.microsoft.com/office/drawing/2014/main" id="{00000000-0008-0000-0300-000059000000}"/>
                  </a:ext>
                </a:extLst>
              </xdr:cNvPr>
              <xdr:cNvSpPr/>
            </xdr:nvSpPr>
            <xdr:spPr>
              <a:xfrm>
                <a:off x="7609757"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Oval 89">
                <a:extLst>
                  <a:ext uri="{FF2B5EF4-FFF2-40B4-BE49-F238E27FC236}">
                    <a16:creationId xmlns:a16="http://schemas.microsoft.com/office/drawing/2014/main" id="{00000000-0008-0000-0300-00005A000000}"/>
                  </a:ext>
                </a:extLst>
              </xdr:cNvPr>
              <xdr:cNvSpPr/>
            </xdr:nvSpPr>
            <xdr:spPr>
              <a:xfrm>
                <a:off x="7792883"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1" name="Oval 90">
                <a:extLst>
                  <a:ext uri="{FF2B5EF4-FFF2-40B4-BE49-F238E27FC236}">
                    <a16:creationId xmlns:a16="http://schemas.microsoft.com/office/drawing/2014/main" id="{00000000-0008-0000-0300-00005B000000}"/>
                  </a:ext>
                </a:extLst>
              </xdr:cNvPr>
              <xdr:cNvSpPr/>
            </xdr:nvSpPr>
            <xdr:spPr>
              <a:xfrm>
                <a:off x="7976009"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Oval 91">
                <a:extLst>
                  <a:ext uri="{FF2B5EF4-FFF2-40B4-BE49-F238E27FC236}">
                    <a16:creationId xmlns:a16="http://schemas.microsoft.com/office/drawing/2014/main" id="{00000000-0008-0000-0300-00005C000000}"/>
                  </a:ext>
                </a:extLst>
              </xdr:cNvPr>
              <xdr:cNvSpPr/>
            </xdr:nvSpPr>
            <xdr:spPr>
              <a:xfrm>
                <a:off x="8159135"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clientData/>
  </xdr:twoCellAnchor>
  <xdr:twoCellAnchor>
    <xdr:from>
      <xdr:col>10</xdr:col>
      <xdr:colOff>509638</xdr:colOff>
      <xdr:row>25</xdr:row>
      <xdr:rowOff>45067</xdr:rowOff>
    </xdr:from>
    <xdr:to>
      <xdr:col>13</xdr:col>
      <xdr:colOff>468671</xdr:colOff>
      <xdr:row>25</xdr:row>
      <xdr:rowOff>110205</xdr:rowOff>
    </xdr:to>
    <xdr:grpSp>
      <xdr:nvGrpSpPr>
        <xdr:cNvPr id="117" name="Group 116">
          <a:extLst>
            <a:ext uri="{FF2B5EF4-FFF2-40B4-BE49-F238E27FC236}">
              <a16:creationId xmlns:a16="http://schemas.microsoft.com/office/drawing/2014/main" id="{00000000-0008-0000-0300-000075000000}"/>
            </a:ext>
          </a:extLst>
        </xdr:cNvPr>
        <xdr:cNvGrpSpPr/>
      </xdr:nvGrpSpPr>
      <xdr:grpSpPr>
        <a:xfrm>
          <a:off x="6560814" y="4807567"/>
          <a:ext cx="1774386" cy="65138"/>
          <a:chOff x="7609757" y="457201"/>
          <a:chExt cx="4365934" cy="131916"/>
        </a:xfrm>
      </xdr:grpSpPr>
      <xdr:grpSp>
        <xdr:nvGrpSpPr>
          <xdr:cNvPr id="118" name="Group 117">
            <a:extLst>
              <a:ext uri="{FF2B5EF4-FFF2-40B4-BE49-F238E27FC236}">
                <a16:creationId xmlns:a16="http://schemas.microsoft.com/office/drawing/2014/main" id="{00000000-0008-0000-0300-000076000000}"/>
              </a:ext>
            </a:extLst>
          </xdr:cNvPr>
          <xdr:cNvGrpSpPr/>
        </xdr:nvGrpSpPr>
        <xdr:grpSpPr>
          <a:xfrm>
            <a:off x="7609757" y="457201"/>
            <a:ext cx="1418714" cy="131916"/>
            <a:chOff x="7609757" y="457201"/>
            <a:chExt cx="1418714" cy="131916"/>
          </a:xfrm>
        </xdr:grpSpPr>
        <xdr:grpSp>
          <xdr:nvGrpSpPr>
            <xdr:cNvPr id="141" name="Group 140">
              <a:extLst>
                <a:ext uri="{FF2B5EF4-FFF2-40B4-BE49-F238E27FC236}">
                  <a16:creationId xmlns:a16="http://schemas.microsoft.com/office/drawing/2014/main" id="{00000000-0008-0000-0300-00008D000000}"/>
                </a:ext>
              </a:extLst>
            </xdr:cNvPr>
            <xdr:cNvGrpSpPr/>
          </xdr:nvGrpSpPr>
          <xdr:grpSpPr>
            <a:xfrm>
              <a:off x="7609757" y="457201"/>
              <a:ext cx="662039" cy="122903"/>
              <a:chOff x="7609757" y="457201"/>
              <a:chExt cx="662039" cy="122903"/>
            </a:xfrm>
          </xdr:grpSpPr>
          <xdr:sp macro="" textlink="">
            <xdr:nvSpPr>
              <xdr:cNvPr id="147" name="Oval 146">
                <a:extLst>
                  <a:ext uri="{FF2B5EF4-FFF2-40B4-BE49-F238E27FC236}">
                    <a16:creationId xmlns:a16="http://schemas.microsoft.com/office/drawing/2014/main" id="{00000000-0008-0000-0300-000093000000}"/>
                  </a:ext>
                </a:extLst>
              </xdr:cNvPr>
              <xdr:cNvSpPr/>
            </xdr:nvSpPr>
            <xdr:spPr>
              <a:xfrm>
                <a:off x="7609757"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8" name="Oval 147">
                <a:extLst>
                  <a:ext uri="{FF2B5EF4-FFF2-40B4-BE49-F238E27FC236}">
                    <a16:creationId xmlns:a16="http://schemas.microsoft.com/office/drawing/2014/main" id="{00000000-0008-0000-0300-000094000000}"/>
                  </a:ext>
                </a:extLst>
              </xdr:cNvPr>
              <xdr:cNvSpPr/>
            </xdr:nvSpPr>
            <xdr:spPr>
              <a:xfrm>
                <a:off x="7792883"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9" name="Oval 148">
                <a:extLst>
                  <a:ext uri="{FF2B5EF4-FFF2-40B4-BE49-F238E27FC236}">
                    <a16:creationId xmlns:a16="http://schemas.microsoft.com/office/drawing/2014/main" id="{00000000-0008-0000-0300-000095000000}"/>
                  </a:ext>
                </a:extLst>
              </xdr:cNvPr>
              <xdr:cNvSpPr/>
            </xdr:nvSpPr>
            <xdr:spPr>
              <a:xfrm>
                <a:off x="7976009"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0" name="Oval 149">
                <a:extLst>
                  <a:ext uri="{FF2B5EF4-FFF2-40B4-BE49-F238E27FC236}">
                    <a16:creationId xmlns:a16="http://schemas.microsoft.com/office/drawing/2014/main" id="{00000000-0008-0000-0300-000096000000}"/>
                  </a:ext>
                </a:extLst>
              </xdr:cNvPr>
              <xdr:cNvSpPr/>
            </xdr:nvSpPr>
            <xdr:spPr>
              <a:xfrm>
                <a:off x="8159135"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42" name="Group 141">
              <a:extLst>
                <a:ext uri="{FF2B5EF4-FFF2-40B4-BE49-F238E27FC236}">
                  <a16:creationId xmlns:a16="http://schemas.microsoft.com/office/drawing/2014/main" id="{00000000-0008-0000-0300-00008E000000}"/>
                </a:ext>
              </a:extLst>
            </xdr:cNvPr>
            <xdr:cNvGrpSpPr/>
          </xdr:nvGrpSpPr>
          <xdr:grpSpPr>
            <a:xfrm>
              <a:off x="8366432" y="466214"/>
              <a:ext cx="662039" cy="122903"/>
              <a:chOff x="7609757" y="457201"/>
              <a:chExt cx="662039" cy="122903"/>
            </a:xfrm>
          </xdr:grpSpPr>
          <xdr:sp macro="" textlink="">
            <xdr:nvSpPr>
              <xdr:cNvPr id="143" name="Oval 142">
                <a:extLst>
                  <a:ext uri="{FF2B5EF4-FFF2-40B4-BE49-F238E27FC236}">
                    <a16:creationId xmlns:a16="http://schemas.microsoft.com/office/drawing/2014/main" id="{00000000-0008-0000-0300-00008F000000}"/>
                  </a:ext>
                </a:extLst>
              </xdr:cNvPr>
              <xdr:cNvSpPr/>
            </xdr:nvSpPr>
            <xdr:spPr>
              <a:xfrm>
                <a:off x="7609757"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4" name="Oval 143">
                <a:extLst>
                  <a:ext uri="{FF2B5EF4-FFF2-40B4-BE49-F238E27FC236}">
                    <a16:creationId xmlns:a16="http://schemas.microsoft.com/office/drawing/2014/main" id="{00000000-0008-0000-0300-000090000000}"/>
                  </a:ext>
                </a:extLst>
              </xdr:cNvPr>
              <xdr:cNvSpPr/>
            </xdr:nvSpPr>
            <xdr:spPr>
              <a:xfrm>
                <a:off x="7792883"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5" name="Oval 144">
                <a:extLst>
                  <a:ext uri="{FF2B5EF4-FFF2-40B4-BE49-F238E27FC236}">
                    <a16:creationId xmlns:a16="http://schemas.microsoft.com/office/drawing/2014/main" id="{00000000-0008-0000-0300-000091000000}"/>
                  </a:ext>
                </a:extLst>
              </xdr:cNvPr>
              <xdr:cNvSpPr/>
            </xdr:nvSpPr>
            <xdr:spPr>
              <a:xfrm>
                <a:off x="7976009"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6" name="Oval 145">
                <a:extLst>
                  <a:ext uri="{FF2B5EF4-FFF2-40B4-BE49-F238E27FC236}">
                    <a16:creationId xmlns:a16="http://schemas.microsoft.com/office/drawing/2014/main" id="{00000000-0008-0000-0300-000092000000}"/>
                  </a:ext>
                </a:extLst>
              </xdr:cNvPr>
              <xdr:cNvSpPr/>
            </xdr:nvSpPr>
            <xdr:spPr>
              <a:xfrm>
                <a:off x="8159135"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19" name="Group 118">
            <a:extLst>
              <a:ext uri="{FF2B5EF4-FFF2-40B4-BE49-F238E27FC236}">
                <a16:creationId xmlns:a16="http://schemas.microsoft.com/office/drawing/2014/main" id="{00000000-0008-0000-0300-000077000000}"/>
              </a:ext>
            </a:extLst>
          </xdr:cNvPr>
          <xdr:cNvGrpSpPr/>
        </xdr:nvGrpSpPr>
        <xdr:grpSpPr>
          <a:xfrm>
            <a:off x="9083367" y="457201"/>
            <a:ext cx="1418714" cy="131916"/>
            <a:chOff x="7609757" y="457201"/>
            <a:chExt cx="1418714" cy="131916"/>
          </a:xfrm>
          <a:solidFill>
            <a:schemeClr val="bg1">
              <a:lumMod val="50000"/>
            </a:schemeClr>
          </a:solidFill>
        </xdr:grpSpPr>
        <xdr:grpSp>
          <xdr:nvGrpSpPr>
            <xdr:cNvPr id="131" name="Group 130">
              <a:extLst>
                <a:ext uri="{FF2B5EF4-FFF2-40B4-BE49-F238E27FC236}">
                  <a16:creationId xmlns:a16="http://schemas.microsoft.com/office/drawing/2014/main" id="{00000000-0008-0000-0300-000083000000}"/>
                </a:ext>
              </a:extLst>
            </xdr:cNvPr>
            <xdr:cNvGrpSpPr/>
          </xdr:nvGrpSpPr>
          <xdr:grpSpPr>
            <a:xfrm>
              <a:off x="7609757" y="457201"/>
              <a:ext cx="662039" cy="122903"/>
              <a:chOff x="7609757" y="457201"/>
              <a:chExt cx="662039" cy="122903"/>
            </a:xfrm>
            <a:grpFill/>
          </xdr:grpSpPr>
          <xdr:sp macro="" textlink="">
            <xdr:nvSpPr>
              <xdr:cNvPr id="137" name="Oval 136">
                <a:extLst>
                  <a:ext uri="{FF2B5EF4-FFF2-40B4-BE49-F238E27FC236}">
                    <a16:creationId xmlns:a16="http://schemas.microsoft.com/office/drawing/2014/main" id="{00000000-0008-0000-0300-000089000000}"/>
                  </a:ext>
                </a:extLst>
              </xdr:cNvPr>
              <xdr:cNvSpPr/>
            </xdr:nvSpPr>
            <xdr:spPr>
              <a:xfrm>
                <a:off x="7609757"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8" name="Oval 137">
                <a:extLst>
                  <a:ext uri="{FF2B5EF4-FFF2-40B4-BE49-F238E27FC236}">
                    <a16:creationId xmlns:a16="http://schemas.microsoft.com/office/drawing/2014/main" id="{00000000-0008-0000-0300-00008A000000}"/>
                  </a:ext>
                </a:extLst>
              </xdr:cNvPr>
              <xdr:cNvSpPr/>
            </xdr:nvSpPr>
            <xdr:spPr>
              <a:xfrm>
                <a:off x="7792883"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9" name="Oval 138">
                <a:extLst>
                  <a:ext uri="{FF2B5EF4-FFF2-40B4-BE49-F238E27FC236}">
                    <a16:creationId xmlns:a16="http://schemas.microsoft.com/office/drawing/2014/main" id="{00000000-0008-0000-0300-00008B000000}"/>
                  </a:ext>
                </a:extLst>
              </xdr:cNvPr>
              <xdr:cNvSpPr/>
            </xdr:nvSpPr>
            <xdr:spPr>
              <a:xfrm>
                <a:off x="7976009"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0" name="Oval 139">
                <a:extLst>
                  <a:ext uri="{FF2B5EF4-FFF2-40B4-BE49-F238E27FC236}">
                    <a16:creationId xmlns:a16="http://schemas.microsoft.com/office/drawing/2014/main" id="{00000000-0008-0000-0300-00008C000000}"/>
                  </a:ext>
                </a:extLst>
              </xdr:cNvPr>
              <xdr:cNvSpPr/>
            </xdr:nvSpPr>
            <xdr:spPr>
              <a:xfrm>
                <a:off x="8159135"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32" name="Group 131">
              <a:extLst>
                <a:ext uri="{FF2B5EF4-FFF2-40B4-BE49-F238E27FC236}">
                  <a16:creationId xmlns:a16="http://schemas.microsoft.com/office/drawing/2014/main" id="{00000000-0008-0000-0300-000084000000}"/>
                </a:ext>
              </a:extLst>
            </xdr:cNvPr>
            <xdr:cNvGrpSpPr/>
          </xdr:nvGrpSpPr>
          <xdr:grpSpPr>
            <a:xfrm>
              <a:off x="8366432" y="466214"/>
              <a:ext cx="662039" cy="122903"/>
              <a:chOff x="7609757" y="457201"/>
              <a:chExt cx="662039" cy="122903"/>
            </a:xfrm>
            <a:grpFill/>
          </xdr:grpSpPr>
          <xdr:sp macro="" textlink="">
            <xdr:nvSpPr>
              <xdr:cNvPr id="133" name="Oval 132">
                <a:extLst>
                  <a:ext uri="{FF2B5EF4-FFF2-40B4-BE49-F238E27FC236}">
                    <a16:creationId xmlns:a16="http://schemas.microsoft.com/office/drawing/2014/main" id="{00000000-0008-0000-0300-000085000000}"/>
                  </a:ext>
                </a:extLst>
              </xdr:cNvPr>
              <xdr:cNvSpPr/>
            </xdr:nvSpPr>
            <xdr:spPr>
              <a:xfrm>
                <a:off x="7609757"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4" name="Oval 133">
                <a:extLst>
                  <a:ext uri="{FF2B5EF4-FFF2-40B4-BE49-F238E27FC236}">
                    <a16:creationId xmlns:a16="http://schemas.microsoft.com/office/drawing/2014/main" id="{00000000-0008-0000-0300-000086000000}"/>
                  </a:ext>
                </a:extLst>
              </xdr:cNvPr>
              <xdr:cNvSpPr/>
            </xdr:nvSpPr>
            <xdr:spPr>
              <a:xfrm>
                <a:off x="7792883"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5" name="Oval 134">
                <a:extLst>
                  <a:ext uri="{FF2B5EF4-FFF2-40B4-BE49-F238E27FC236}">
                    <a16:creationId xmlns:a16="http://schemas.microsoft.com/office/drawing/2014/main" id="{00000000-0008-0000-0300-000087000000}"/>
                  </a:ext>
                </a:extLst>
              </xdr:cNvPr>
              <xdr:cNvSpPr/>
            </xdr:nvSpPr>
            <xdr:spPr>
              <a:xfrm>
                <a:off x="7976009"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6" name="Oval 135">
                <a:extLst>
                  <a:ext uri="{FF2B5EF4-FFF2-40B4-BE49-F238E27FC236}">
                    <a16:creationId xmlns:a16="http://schemas.microsoft.com/office/drawing/2014/main" id="{00000000-0008-0000-0300-000088000000}"/>
                  </a:ext>
                </a:extLst>
              </xdr:cNvPr>
              <xdr:cNvSpPr/>
            </xdr:nvSpPr>
            <xdr:spPr>
              <a:xfrm>
                <a:off x="8159135"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20" name="Group 119">
            <a:extLst>
              <a:ext uri="{FF2B5EF4-FFF2-40B4-BE49-F238E27FC236}">
                <a16:creationId xmlns:a16="http://schemas.microsoft.com/office/drawing/2014/main" id="{00000000-0008-0000-0300-000078000000}"/>
              </a:ext>
            </a:extLst>
          </xdr:cNvPr>
          <xdr:cNvGrpSpPr/>
        </xdr:nvGrpSpPr>
        <xdr:grpSpPr>
          <a:xfrm>
            <a:off x="10556977" y="457201"/>
            <a:ext cx="1418714" cy="131916"/>
            <a:chOff x="7609757" y="457201"/>
            <a:chExt cx="1418714" cy="131916"/>
          </a:xfrm>
          <a:solidFill>
            <a:schemeClr val="bg2">
              <a:alpha val="18000"/>
            </a:schemeClr>
          </a:solidFill>
        </xdr:grpSpPr>
        <xdr:grpSp>
          <xdr:nvGrpSpPr>
            <xdr:cNvPr id="121" name="Group 120">
              <a:extLst>
                <a:ext uri="{FF2B5EF4-FFF2-40B4-BE49-F238E27FC236}">
                  <a16:creationId xmlns:a16="http://schemas.microsoft.com/office/drawing/2014/main" id="{00000000-0008-0000-0300-000079000000}"/>
                </a:ext>
              </a:extLst>
            </xdr:cNvPr>
            <xdr:cNvGrpSpPr/>
          </xdr:nvGrpSpPr>
          <xdr:grpSpPr>
            <a:xfrm>
              <a:off x="7609757" y="457201"/>
              <a:ext cx="662039" cy="122903"/>
              <a:chOff x="7609757" y="457201"/>
              <a:chExt cx="662039" cy="122903"/>
            </a:xfrm>
            <a:grpFill/>
          </xdr:grpSpPr>
          <xdr:sp macro="" textlink="">
            <xdr:nvSpPr>
              <xdr:cNvPr id="127" name="Oval 126">
                <a:extLst>
                  <a:ext uri="{FF2B5EF4-FFF2-40B4-BE49-F238E27FC236}">
                    <a16:creationId xmlns:a16="http://schemas.microsoft.com/office/drawing/2014/main" id="{00000000-0008-0000-0300-00007F000000}"/>
                  </a:ext>
                </a:extLst>
              </xdr:cNvPr>
              <xdr:cNvSpPr/>
            </xdr:nvSpPr>
            <xdr:spPr>
              <a:xfrm>
                <a:off x="7609757"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8" name="Oval 127">
                <a:extLst>
                  <a:ext uri="{FF2B5EF4-FFF2-40B4-BE49-F238E27FC236}">
                    <a16:creationId xmlns:a16="http://schemas.microsoft.com/office/drawing/2014/main" id="{00000000-0008-0000-0300-000080000000}"/>
                  </a:ext>
                </a:extLst>
              </xdr:cNvPr>
              <xdr:cNvSpPr/>
            </xdr:nvSpPr>
            <xdr:spPr>
              <a:xfrm>
                <a:off x="7792883"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9" name="Oval 128">
                <a:extLst>
                  <a:ext uri="{FF2B5EF4-FFF2-40B4-BE49-F238E27FC236}">
                    <a16:creationId xmlns:a16="http://schemas.microsoft.com/office/drawing/2014/main" id="{00000000-0008-0000-0300-000081000000}"/>
                  </a:ext>
                </a:extLst>
              </xdr:cNvPr>
              <xdr:cNvSpPr/>
            </xdr:nvSpPr>
            <xdr:spPr>
              <a:xfrm>
                <a:off x="7976009"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0" name="Oval 129">
                <a:extLst>
                  <a:ext uri="{FF2B5EF4-FFF2-40B4-BE49-F238E27FC236}">
                    <a16:creationId xmlns:a16="http://schemas.microsoft.com/office/drawing/2014/main" id="{00000000-0008-0000-0300-000082000000}"/>
                  </a:ext>
                </a:extLst>
              </xdr:cNvPr>
              <xdr:cNvSpPr/>
            </xdr:nvSpPr>
            <xdr:spPr>
              <a:xfrm>
                <a:off x="8159135"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22" name="Group 121">
              <a:extLst>
                <a:ext uri="{FF2B5EF4-FFF2-40B4-BE49-F238E27FC236}">
                  <a16:creationId xmlns:a16="http://schemas.microsoft.com/office/drawing/2014/main" id="{00000000-0008-0000-0300-00007A000000}"/>
                </a:ext>
              </a:extLst>
            </xdr:cNvPr>
            <xdr:cNvGrpSpPr/>
          </xdr:nvGrpSpPr>
          <xdr:grpSpPr>
            <a:xfrm>
              <a:off x="8366432" y="466214"/>
              <a:ext cx="662039" cy="122903"/>
              <a:chOff x="7609757" y="457201"/>
              <a:chExt cx="662039" cy="122903"/>
            </a:xfrm>
            <a:grpFill/>
          </xdr:grpSpPr>
          <xdr:sp macro="" textlink="">
            <xdr:nvSpPr>
              <xdr:cNvPr id="123" name="Oval 122">
                <a:extLst>
                  <a:ext uri="{FF2B5EF4-FFF2-40B4-BE49-F238E27FC236}">
                    <a16:creationId xmlns:a16="http://schemas.microsoft.com/office/drawing/2014/main" id="{00000000-0008-0000-0300-00007B000000}"/>
                  </a:ext>
                </a:extLst>
              </xdr:cNvPr>
              <xdr:cNvSpPr/>
            </xdr:nvSpPr>
            <xdr:spPr>
              <a:xfrm>
                <a:off x="7609757"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 name="Oval 123">
                <a:extLst>
                  <a:ext uri="{FF2B5EF4-FFF2-40B4-BE49-F238E27FC236}">
                    <a16:creationId xmlns:a16="http://schemas.microsoft.com/office/drawing/2014/main" id="{00000000-0008-0000-0300-00007C000000}"/>
                  </a:ext>
                </a:extLst>
              </xdr:cNvPr>
              <xdr:cNvSpPr/>
            </xdr:nvSpPr>
            <xdr:spPr>
              <a:xfrm>
                <a:off x="7792883"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5" name="Oval 124">
                <a:extLst>
                  <a:ext uri="{FF2B5EF4-FFF2-40B4-BE49-F238E27FC236}">
                    <a16:creationId xmlns:a16="http://schemas.microsoft.com/office/drawing/2014/main" id="{00000000-0008-0000-0300-00007D000000}"/>
                  </a:ext>
                </a:extLst>
              </xdr:cNvPr>
              <xdr:cNvSpPr/>
            </xdr:nvSpPr>
            <xdr:spPr>
              <a:xfrm>
                <a:off x="7976009"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6" name="Oval 125">
                <a:extLst>
                  <a:ext uri="{FF2B5EF4-FFF2-40B4-BE49-F238E27FC236}">
                    <a16:creationId xmlns:a16="http://schemas.microsoft.com/office/drawing/2014/main" id="{00000000-0008-0000-0300-00007E000000}"/>
                  </a:ext>
                </a:extLst>
              </xdr:cNvPr>
              <xdr:cNvSpPr/>
            </xdr:nvSpPr>
            <xdr:spPr>
              <a:xfrm>
                <a:off x="8159135"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clientData/>
  </xdr:twoCellAnchor>
  <xdr:twoCellAnchor>
    <xdr:from>
      <xdr:col>10</xdr:col>
      <xdr:colOff>580103</xdr:colOff>
      <xdr:row>31</xdr:row>
      <xdr:rowOff>54079</xdr:rowOff>
    </xdr:from>
    <xdr:to>
      <xdr:col>13</xdr:col>
      <xdr:colOff>539136</xdr:colOff>
      <xdr:row>31</xdr:row>
      <xdr:rowOff>119217</xdr:rowOff>
    </xdr:to>
    <xdr:grpSp>
      <xdr:nvGrpSpPr>
        <xdr:cNvPr id="151" name="Group 150">
          <a:extLst>
            <a:ext uri="{FF2B5EF4-FFF2-40B4-BE49-F238E27FC236}">
              <a16:creationId xmlns:a16="http://schemas.microsoft.com/office/drawing/2014/main" id="{00000000-0008-0000-0300-000097000000}"/>
            </a:ext>
          </a:extLst>
        </xdr:cNvPr>
        <xdr:cNvGrpSpPr/>
      </xdr:nvGrpSpPr>
      <xdr:grpSpPr>
        <a:xfrm>
          <a:off x="6631279" y="5959579"/>
          <a:ext cx="1774386" cy="65138"/>
          <a:chOff x="7609757" y="457201"/>
          <a:chExt cx="4365934" cy="131916"/>
        </a:xfrm>
      </xdr:grpSpPr>
      <xdr:grpSp>
        <xdr:nvGrpSpPr>
          <xdr:cNvPr id="152" name="Group 151">
            <a:extLst>
              <a:ext uri="{FF2B5EF4-FFF2-40B4-BE49-F238E27FC236}">
                <a16:creationId xmlns:a16="http://schemas.microsoft.com/office/drawing/2014/main" id="{00000000-0008-0000-0300-000098000000}"/>
              </a:ext>
            </a:extLst>
          </xdr:cNvPr>
          <xdr:cNvGrpSpPr/>
        </xdr:nvGrpSpPr>
        <xdr:grpSpPr>
          <a:xfrm>
            <a:off x="7609757" y="457201"/>
            <a:ext cx="1418714" cy="131916"/>
            <a:chOff x="7609757" y="457201"/>
            <a:chExt cx="1418714" cy="131916"/>
          </a:xfrm>
        </xdr:grpSpPr>
        <xdr:grpSp>
          <xdr:nvGrpSpPr>
            <xdr:cNvPr id="175" name="Group 174">
              <a:extLst>
                <a:ext uri="{FF2B5EF4-FFF2-40B4-BE49-F238E27FC236}">
                  <a16:creationId xmlns:a16="http://schemas.microsoft.com/office/drawing/2014/main" id="{00000000-0008-0000-0300-0000AF000000}"/>
                </a:ext>
              </a:extLst>
            </xdr:cNvPr>
            <xdr:cNvGrpSpPr/>
          </xdr:nvGrpSpPr>
          <xdr:grpSpPr>
            <a:xfrm>
              <a:off x="7609757" y="457201"/>
              <a:ext cx="662039" cy="122903"/>
              <a:chOff x="7609757" y="457201"/>
              <a:chExt cx="662039" cy="122903"/>
            </a:xfrm>
          </xdr:grpSpPr>
          <xdr:sp macro="" textlink="">
            <xdr:nvSpPr>
              <xdr:cNvPr id="181" name="Oval 180">
                <a:extLst>
                  <a:ext uri="{FF2B5EF4-FFF2-40B4-BE49-F238E27FC236}">
                    <a16:creationId xmlns:a16="http://schemas.microsoft.com/office/drawing/2014/main" id="{00000000-0008-0000-0300-0000B5000000}"/>
                  </a:ext>
                </a:extLst>
              </xdr:cNvPr>
              <xdr:cNvSpPr/>
            </xdr:nvSpPr>
            <xdr:spPr>
              <a:xfrm>
                <a:off x="7609757"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2" name="Oval 181">
                <a:extLst>
                  <a:ext uri="{FF2B5EF4-FFF2-40B4-BE49-F238E27FC236}">
                    <a16:creationId xmlns:a16="http://schemas.microsoft.com/office/drawing/2014/main" id="{00000000-0008-0000-0300-0000B6000000}"/>
                  </a:ext>
                </a:extLst>
              </xdr:cNvPr>
              <xdr:cNvSpPr/>
            </xdr:nvSpPr>
            <xdr:spPr>
              <a:xfrm>
                <a:off x="7792883"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3" name="Oval 182">
                <a:extLst>
                  <a:ext uri="{FF2B5EF4-FFF2-40B4-BE49-F238E27FC236}">
                    <a16:creationId xmlns:a16="http://schemas.microsoft.com/office/drawing/2014/main" id="{00000000-0008-0000-0300-0000B7000000}"/>
                  </a:ext>
                </a:extLst>
              </xdr:cNvPr>
              <xdr:cNvSpPr/>
            </xdr:nvSpPr>
            <xdr:spPr>
              <a:xfrm>
                <a:off x="7976009"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4" name="Oval 183">
                <a:extLst>
                  <a:ext uri="{FF2B5EF4-FFF2-40B4-BE49-F238E27FC236}">
                    <a16:creationId xmlns:a16="http://schemas.microsoft.com/office/drawing/2014/main" id="{00000000-0008-0000-0300-0000B8000000}"/>
                  </a:ext>
                </a:extLst>
              </xdr:cNvPr>
              <xdr:cNvSpPr/>
            </xdr:nvSpPr>
            <xdr:spPr>
              <a:xfrm>
                <a:off x="8159135"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76" name="Group 175">
              <a:extLst>
                <a:ext uri="{FF2B5EF4-FFF2-40B4-BE49-F238E27FC236}">
                  <a16:creationId xmlns:a16="http://schemas.microsoft.com/office/drawing/2014/main" id="{00000000-0008-0000-0300-0000B0000000}"/>
                </a:ext>
              </a:extLst>
            </xdr:cNvPr>
            <xdr:cNvGrpSpPr/>
          </xdr:nvGrpSpPr>
          <xdr:grpSpPr>
            <a:xfrm>
              <a:off x="8366432" y="466214"/>
              <a:ext cx="662039" cy="122903"/>
              <a:chOff x="7609757" y="457201"/>
              <a:chExt cx="662039" cy="122903"/>
            </a:xfrm>
          </xdr:grpSpPr>
          <xdr:sp macro="" textlink="">
            <xdr:nvSpPr>
              <xdr:cNvPr id="177" name="Oval 176">
                <a:extLst>
                  <a:ext uri="{FF2B5EF4-FFF2-40B4-BE49-F238E27FC236}">
                    <a16:creationId xmlns:a16="http://schemas.microsoft.com/office/drawing/2014/main" id="{00000000-0008-0000-0300-0000B1000000}"/>
                  </a:ext>
                </a:extLst>
              </xdr:cNvPr>
              <xdr:cNvSpPr/>
            </xdr:nvSpPr>
            <xdr:spPr>
              <a:xfrm>
                <a:off x="7609757"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8" name="Oval 177">
                <a:extLst>
                  <a:ext uri="{FF2B5EF4-FFF2-40B4-BE49-F238E27FC236}">
                    <a16:creationId xmlns:a16="http://schemas.microsoft.com/office/drawing/2014/main" id="{00000000-0008-0000-0300-0000B2000000}"/>
                  </a:ext>
                </a:extLst>
              </xdr:cNvPr>
              <xdr:cNvSpPr/>
            </xdr:nvSpPr>
            <xdr:spPr>
              <a:xfrm>
                <a:off x="7792883"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9" name="Oval 178">
                <a:extLst>
                  <a:ext uri="{FF2B5EF4-FFF2-40B4-BE49-F238E27FC236}">
                    <a16:creationId xmlns:a16="http://schemas.microsoft.com/office/drawing/2014/main" id="{00000000-0008-0000-0300-0000B3000000}"/>
                  </a:ext>
                </a:extLst>
              </xdr:cNvPr>
              <xdr:cNvSpPr/>
            </xdr:nvSpPr>
            <xdr:spPr>
              <a:xfrm>
                <a:off x="7976009"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0" name="Oval 179">
                <a:extLst>
                  <a:ext uri="{FF2B5EF4-FFF2-40B4-BE49-F238E27FC236}">
                    <a16:creationId xmlns:a16="http://schemas.microsoft.com/office/drawing/2014/main" id="{00000000-0008-0000-0300-0000B4000000}"/>
                  </a:ext>
                </a:extLst>
              </xdr:cNvPr>
              <xdr:cNvSpPr/>
            </xdr:nvSpPr>
            <xdr:spPr>
              <a:xfrm>
                <a:off x="8159135" y="457201"/>
                <a:ext cx="112661" cy="122903"/>
              </a:xfrm>
              <a:prstGeom prst="ellipse">
                <a:avLst/>
              </a:prstGeom>
              <a:solidFill>
                <a:srgbClr val="AD0F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53" name="Group 152">
            <a:extLst>
              <a:ext uri="{FF2B5EF4-FFF2-40B4-BE49-F238E27FC236}">
                <a16:creationId xmlns:a16="http://schemas.microsoft.com/office/drawing/2014/main" id="{00000000-0008-0000-0300-000099000000}"/>
              </a:ext>
            </a:extLst>
          </xdr:cNvPr>
          <xdr:cNvGrpSpPr/>
        </xdr:nvGrpSpPr>
        <xdr:grpSpPr>
          <a:xfrm>
            <a:off x="9083367" y="457201"/>
            <a:ext cx="1418714" cy="131916"/>
            <a:chOff x="7609757" y="457201"/>
            <a:chExt cx="1418714" cy="131916"/>
          </a:xfrm>
          <a:solidFill>
            <a:schemeClr val="bg1">
              <a:lumMod val="50000"/>
            </a:schemeClr>
          </a:solidFill>
        </xdr:grpSpPr>
        <xdr:grpSp>
          <xdr:nvGrpSpPr>
            <xdr:cNvPr id="165" name="Group 164">
              <a:extLst>
                <a:ext uri="{FF2B5EF4-FFF2-40B4-BE49-F238E27FC236}">
                  <a16:creationId xmlns:a16="http://schemas.microsoft.com/office/drawing/2014/main" id="{00000000-0008-0000-0300-0000A5000000}"/>
                </a:ext>
              </a:extLst>
            </xdr:cNvPr>
            <xdr:cNvGrpSpPr/>
          </xdr:nvGrpSpPr>
          <xdr:grpSpPr>
            <a:xfrm>
              <a:off x="7609757" y="457201"/>
              <a:ext cx="662039" cy="122903"/>
              <a:chOff x="7609757" y="457201"/>
              <a:chExt cx="662039" cy="122903"/>
            </a:xfrm>
            <a:grpFill/>
          </xdr:grpSpPr>
          <xdr:sp macro="" textlink="">
            <xdr:nvSpPr>
              <xdr:cNvPr id="171" name="Oval 170">
                <a:extLst>
                  <a:ext uri="{FF2B5EF4-FFF2-40B4-BE49-F238E27FC236}">
                    <a16:creationId xmlns:a16="http://schemas.microsoft.com/office/drawing/2014/main" id="{00000000-0008-0000-0300-0000AB000000}"/>
                  </a:ext>
                </a:extLst>
              </xdr:cNvPr>
              <xdr:cNvSpPr/>
            </xdr:nvSpPr>
            <xdr:spPr>
              <a:xfrm>
                <a:off x="7609757"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2" name="Oval 171">
                <a:extLst>
                  <a:ext uri="{FF2B5EF4-FFF2-40B4-BE49-F238E27FC236}">
                    <a16:creationId xmlns:a16="http://schemas.microsoft.com/office/drawing/2014/main" id="{00000000-0008-0000-0300-0000AC000000}"/>
                  </a:ext>
                </a:extLst>
              </xdr:cNvPr>
              <xdr:cNvSpPr/>
            </xdr:nvSpPr>
            <xdr:spPr>
              <a:xfrm>
                <a:off x="7792883"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3" name="Oval 172">
                <a:extLst>
                  <a:ext uri="{FF2B5EF4-FFF2-40B4-BE49-F238E27FC236}">
                    <a16:creationId xmlns:a16="http://schemas.microsoft.com/office/drawing/2014/main" id="{00000000-0008-0000-0300-0000AD000000}"/>
                  </a:ext>
                </a:extLst>
              </xdr:cNvPr>
              <xdr:cNvSpPr/>
            </xdr:nvSpPr>
            <xdr:spPr>
              <a:xfrm>
                <a:off x="7976009"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4" name="Oval 173">
                <a:extLst>
                  <a:ext uri="{FF2B5EF4-FFF2-40B4-BE49-F238E27FC236}">
                    <a16:creationId xmlns:a16="http://schemas.microsoft.com/office/drawing/2014/main" id="{00000000-0008-0000-0300-0000AE000000}"/>
                  </a:ext>
                </a:extLst>
              </xdr:cNvPr>
              <xdr:cNvSpPr/>
            </xdr:nvSpPr>
            <xdr:spPr>
              <a:xfrm>
                <a:off x="8159135"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66" name="Group 165">
              <a:extLst>
                <a:ext uri="{FF2B5EF4-FFF2-40B4-BE49-F238E27FC236}">
                  <a16:creationId xmlns:a16="http://schemas.microsoft.com/office/drawing/2014/main" id="{00000000-0008-0000-0300-0000A6000000}"/>
                </a:ext>
              </a:extLst>
            </xdr:cNvPr>
            <xdr:cNvGrpSpPr/>
          </xdr:nvGrpSpPr>
          <xdr:grpSpPr>
            <a:xfrm>
              <a:off x="8366432" y="466214"/>
              <a:ext cx="662039" cy="122903"/>
              <a:chOff x="7609757" y="457201"/>
              <a:chExt cx="662039" cy="122903"/>
            </a:xfrm>
            <a:grpFill/>
          </xdr:grpSpPr>
          <xdr:sp macro="" textlink="">
            <xdr:nvSpPr>
              <xdr:cNvPr id="167" name="Oval 166">
                <a:extLst>
                  <a:ext uri="{FF2B5EF4-FFF2-40B4-BE49-F238E27FC236}">
                    <a16:creationId xmlns:a16="http://schemas.microsoft.com/office/drawing/2014/main" id="{00000000-0008-0000-0300-0000A7000000}"/>
                  </a:ext>
                </a:extLst>
              </xdr:cNvPr>
              <xdr:cNvSpPr/>
            </xdr:nvSpPr>
            <xdr:spPr>
              <a:xfrm>
                <a:off x="7609757"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8" name="Oval 167">
                <a:extLst>
                  <a:ext uri="{FF2B5EF4-FFF2-40B4-BE49-F238E27FC236}">
                    <a16:creationId xmlns:a16="http://schemas.microsoft.com/office/drawing/2014/main" id="{00000000-0008-0000-0300-0000A8000000}"/>
                  </a:ext>
                </a:extLst>
              </xdr:cNvPr>
              <xdr:cNvSpPr/>
            </xdr:nvSpPr>
            <xdr:spPr>
              <a:xfrm>
                <a:off x="7792883"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9" name="Oval 168">
                <a:extLst>
                  <a:ext uri="{FF2B5EF4-FFF2-40B4-BE49-F238E27FC236}">
                    <a16:creationId xmlns:a16="http://schemas.microsoft.com/office/drawing/2014/main" id="{00000000-0008-0000-0300-0000A9000000}"/>
                  </a:ext>
                </a:extLst>
              </xdr:cNvPr>
              <xdr:cNvSpPr/>
            </xdr:nvSpPr>
            <xdr:spPr>
              <a:xfrm>
                <a:off x="7976009"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0" name="Oval 169">
                <a:extLst>
                  <a:ext uri="{FF2B5EF4-FFF2-40B4-BE49-F238E27FC236}">
                    <a16:creationId xmlns:a16="http://schemas.microsoft.com/office/drawing/2014/main" id="{00000000-0008-0000-0300-0000AA000000}"/>
                  </a:ext>
                </a:extLst>
              </xdr:cNvPr>
              <xdr:cNvSpPr/>
            </xdr:nvSpPr>
            <xdr:spPr>
              <a:xfrm>
                <a:off x="8159135"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54" name="Group 153">
            <a:extLst>
              <a:ext uri="{FF2B5EF4-FFF2-40B4-BE49-F238E27FC236}">
                <a16:creationId xmlns:a16="http://schemas.microsoft.com/office/drawing/2014/main" id="{00000000-0008-0000-0300-00009A000000}"/>
              </a:ext>
            </a:extLst>
          </xdr:cNvPr>
          <xdr:cNvGrpSpPr/>
        </xdr:nvGrpSpPr>
        <xdr:grpSpPr>
          <a:xfrm>
            <a:off x="10556977" y="457201"/>
            <a:ext cx="1418714" cy="131916"/>
            <a:chOff x="7609757" y="457201"/>
            <a:chExt cx="1418714" cy="131916"/>
          </a:xfrm>
          <a:solidFill>
            <a:schemeClr val="bg2">
              <a:alpha val="18000"/>
            </a:schemeClr>
          </a:solidFill>
        </xdr:grpSpPr>
        <xdr:grpSp>
          <xdr:nvGrpSpPr>
            <xdr:cNvPr id="155" name="Group 154">
              <a:extLst>
                <a:ext uri="{FF2B5EF4-FFF2-40B4-BE49-F238E27FC236}">
                  <a16:creationId xmlns:a16="http://schemas.microsoft.com/office/drawing/2014/main" id="{00000000-0008-0000-0300-00009B000000}"/>
                </a:ext>
              </a:extLst>
            </xdr:cNvPr>
            <xdr:cNvGrpSpPr/>
          </xdr:nvGrpSpPr>
          <xdr:grpSpPr>
            <a:xfrm>
              <a:off x="7609757" y="457201"/>
              <a:ext cx="662039" cy="122903"/>
              <a:chOff x="7609757" y="457201"/>
              <a:chExt cx="662039" cy="122903"/>
            </a:xfrm>
            <a:grpFill/>
          </xdr:grpSpPr>
          <xdr:sp macro="" textlink="">
            <xdr:nvSpPr>
              <xdr:cNvPr id="161" name="Oval 160">
                <a:extLst>
                  <a:ext uri="{FF2B5EF4-FFF2-40B4-BE49-F238E27FC236}">
                    <a16:creationId xmlns:a16="http://schemas.microsoft.com/office/drawing/2014/main" id="{00000000-0008-0000-0300-0000A1000000}"/>
                  </a:ext>
                </a:extLst>
              </xdr:cNvPr>
              <xdr:cNvSpPr/>
            </xdr:nvSpPr>
            <xdr:spPr>
              <a:xfrm>
                <a:off x="7609757"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2" name="Oval 161">
                <a:extLst>
                  <a:ext uri="{FF2B5EF4-FFF2-40B4-BE49-F238E27FC236}">
                    <a16:creationId xmlns:a16="http://schemas.microsoft.com/office/drawing/2014/main" id="{00000000-0008-0000-0300-0000A2000000}"/>
                  </a:ext>
                </a:extLst>
              </xdr:cNvPr>
              <xdr:cNvSpPr/>
            </xdr:nvSpPr>
            <xdr:spPr>
              <a:xfrm>
                <a:off x="7792883"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3" name="Oval 162">
                <a:extLst>
                  <a:ext uri="{FF2B5EF4-FFF2-40B4-BE49-F238E27FC236}">
                    <a16:creationId xmlns:a16="http://schemas.microsoft.com/office/drawing/2014/main" id="{00000000-0008-0000-0300-0000A3000000}"/>
                  </a:ext>
                </a:extLst>
              </xdr:cNvPr>
              <xdr:cNvSpPr/>
            </xdr:nvSpPr>
            <xdr:spPr>
              <a:xfrm>
                <a:off x="7976009"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4" name="Oval 163">
                <a:extLst>
                  <a:ext uri="{FF2B5EF4-FFF2-40B4-BE49-F238E27FC236}">
                    <a16:creationId xmlns:a16="http://schemas.microsoft.com/office/drawing/2014/main" id="{00000000-0008-0000-0300-0000A4000000}"/>
                  </a:ext>
                </a:extLst>
              </xdr:cNvPr>
              <xdr:cNvSpPr/>
            </xdr:nvSpPr>
            <xdr:spPr>
              <a:xfrm>
                <a:off x="8159135"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56" name="Group 155">
              <a:extLst>
                <a:ext uri="{FF2B5EF4-FFF2-40B4-BE49-F238E27FC236}">
                  <a16:creationId xmlns:a16="http://schemas.microsoft.com/office/drawing/2014/main" id="{00000000-0008-0000-0300-00009C000000}"/>
                </a:ext>
              </a:extLst>
            </xdr:cNvPr>
            <xdr:cNvGrpSpPr/>
          </xdr:nvGrpSpPr>
          <xdr:grpSpPr>
            <a:xfrm>
              <a:off x="8366432" y="466214"/>
              <a:ext cx="662039" cy="122903"/>
              <a:chOff x="7609757" y="457201"/>
              <a:chExt cx="662039" cy="122903"/>
            </a:xfrm>
            <a:grpFill/>
          </xdr:grpSpPr>
          <xdr:sp macro="" textlink="">
            <xdr:nvSpPr>
              <xdr:cNvPr id="157" name="Oval 156">
                <a:extLst>
                  <a:ext uri="{FF2B5EF4-FFF2-40B4-BE49-F238E27FC236}">
                    <a16:creationId xmlns:a16="http://schemas.microsoft.com/office/drawing/2014/main" id="{00000000-0008-0000-0300-00009D000000}"/>
                  </a:ext>
                </a:extLst>
              </xdr:cNvPr>
              <xdr:cNvSpPr/>
            </xdr:nvSpPr>
            <xdr:spPr>
              <a:xfrm>
                <a:off x="7609757"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8" name="Oval 157">
                <a:extLst>
                  <a:ext uri="{FF2B5EF4-FFF2-40B4-BE49-F238E27FC236}">
                    <a16:creationId xmlns:a16="http://schemas.microsoft.com/office/drawing/2014/main" id="{00000000-0008-0000-0300-00009E000000}"/>
                  </a:ext>
                </a:extLst>
              </xdr:cNvPr>
              <xdr:cNvSpPr/>
            </xdr:nvSpPr>
            <xdr:spPr>
              <a:xfrm>
                <a:off x="7792883"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9" name="Oval 158">
                <a:extLst>
                  <a:ext uri="{FF2B5EF4-FFF2-40B4-BE49-F238E27FC236}">
                    <a16:creationId xmlns:a16="http://schemas.microsoft.com/office/drawing/2014/main" id="{00000000-0008-0000-0300-00009F000000}"/>
                  </a:ext>
                </a:extLst>
              </xdr:cNvPr>
              <xdr:cNvSpPr/>
            </xdr:nvSpPr>
            <xdr:spPr>
              <a:xfrm>
                <a:off x="7976009"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0" name="Oval 159">
                <a:extLst>
                  <a:ext uri="{FF2B5EF4-FFF2-40B4-BE49-F238E27FC236}">
                    <a16:creationId xmlns:a16="http://schemas.microsoft.com/office/drawing/2014/main" id="{00000000-0008-0000-0300-0000A0000000}"/>
                  </a:ext>
                </a:extLst>
              </xdr:cNvPr>
              <xdr:cNvSpPr/>
            </xdr:nvSpPr>
            <xdr:spPr>
              <a:xfrm>
                <a:off x="8159135" y="457201"/>
                <a:ext cx="112661" cy="122903"/>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clientData/>
  </xdr:twoCellAnchor>
  <xdr:twoCellAnchor>
    <xdr:from>
      <xdr:col>11</xdr:col>
      <xdr:colOff>25605</xdr:colOff>
      <xdr:row>13</xdr:row>
      <xdr:rowOff>112661</xdr:rowOff>
    </xdr:from>
    <xdr:to>
      <xdr:col>13</xdr:col>
      <xdr:colOff>425040</xdr:colOff>
      <xdr:row>15</xdr:row>
      <xdr:rowOff>51209</xdr:rowOff>
    </xdr:to>
    <xdr:sp macro="" textlink="">
      <xdr:nvSpPr>
        <xdr:cNvPr id="40" name="TextBox 39">
          <a:extLst>
            <a:ext uri="{FF2B5EF4-FFF2-40B4-BE49-F238E27FC236}">
              <a16:creationId xmlns:a16="http://schemas.microsoft.com/office/drawing/2014/main" id="{00000000-0008-0000-0300-000028000000}"/>
            </a:ext>
          </a:extLst>
        </xdr:cNvPr>
        <xdr:cNvSpPr txBox="1"/>
      </xdr:nvSpPr>
      <xdr:spPr>
        <a:xfrm>
          <a:off x="6785282" y="2642419"/>
          <a:ext cx="1628468"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solidFill>
            </a:rPr>
            <a:t>Quantity</a:t>
          </a:r>
        </a:p>
      </xdr:txBody>
    </xdr:sp>
    <xdr:clientData/>
  </xdr:twoCellAnchor>
  <xdr:twoCellAnchor>
    <xdr:from>
      <xdr:col>10</xdr:col>
      <xdr:colOff>613901</xdr:colOff>
      <xdr:row>19</xdr:row>
      <xdr:rowOff>102419</xdr:rowOff>
    </xdr:from>
    <xdr:to>
      <xdr:col>13</xdr:col>
      <xdr:colOff>398820</xdr:colOff>
      <xdr:row>21</xdr:row>
      <xdr:rowOff>40968</xdr:rowOff>
    </xdr:to>
    <xdr:sp macro="" textlink="">
      <xdr:nvSpPr>
        <xdr:cNvPr id="185" name="TextBox 184">
          <a:extLst>
            <a:ext uri="{FF2B5EF4-FFF2-40B4-BE49-F238E27FC236}">
              <a16:creationId xmlns:a16="http://schemas.microsoft.com/office/drawing/2014/main" id="{00000000-0008-0000-0300-0000B9000000}"/>
            </a:ext>
          </a:extLst>
        </xdr:cNvPr>
        <xdr:cNvSpPr txBox="1"/>
      </xdr:nvSpPr>
      <xdr:spPr>
        <a:xfrm>
          <a:off x="6759062" y="3799758"/>
          <a:ext cx="1628468"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solidFill>
            </a:rPr>
            <a:t>COGS</a:t>
          </a:r>
        </a:p>
      </xdr:txBody>
    </xdr:sp>
    <xdr:clientData/>
  </xdr:twoCellAnchor>
  <xdr:twoCellAnchor>
    <xdr:from>
      <xdr:col>10</xdr:col>
      <xdr:colOff>596695</xdr:colOff>
      <xdr:row>25</xdr:row>
      <xdr:rowOff>143387</xdr:rowOff>
    </xdr:from>
    <xdr:to>
      <xdr:col>13</xdr:col>
      <xdr:colOff>381614</xdr:colOff>
      <xdr:row>27</xdr:row>
      <xdr:rowOff>81935</xdr:rowOff>
    </xdr:to>
    <xdr:sp macro="" textlink="">
      <xdr:nvSpPr>
        <xdr:cNvPr id="186" name="TextBox 185">
          <a:extLst>
            <a:ext uri="{FF2B5EF4-FFF2-40B4-BE49-F238E27FC236}">
              <a16:creationId xmlns:a16="http://schemas.microsoft.com/office/drawing/2014/main" id="{00000000-0008-0000-0300-0000BA000000}"/>
            </a:ext>
          </a:extLst>
        </xdr:cNvPr>
        <xdr:cNvSpPr txBox="1"/>
      </xdr:nvSpPr>
      <xdr:spPr>
        <a:xfrm>
          <a:off x="6741856" y="5008306"/>
          <a:ext cx="1628468"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solidFill>
            </a:rPr>
            <a:t>Revenue</a:t>
          </a:r>
        </a:p>
      </xdr:txBody>
    </xdr:sp>
    <xdr:clientData/>
  </xdr:twoCellAnchor>
  <xdr:twoCellAnchor>
    <xdr:from>
      <xdr:col>10</xdr:col>
      <xdr:colOff>604990</xdr:colOff>
      <xdr:row>31</xdr:row>
      <xdr:rowOff>115937</xdr:rowOff>
    </xdr:from>
    <xdr:to>
      <xdr:col>13</xdr:col>
      <xdr:colOff>389909</xdr:colOff>
      <xdr:row>33</xdr:row>
      <xdr:rowOff>54485</xdr:rowOff>
    </xdr:to>
    <xdr:sp macro="" textlink="">
      <xdr:nvSpPr>
        <xdr:cNvPr id="187" name="TextBox 186">
          <a:extLst>
            <a:ext uri="{FF2B5EF4-FFF2-40B4-BE49-F238E27FC236}">
              <a16:creationId xmlns:a16="http://schemas.microsoft.com/office/drawing/2014/main" id="{00000000-0008-0000-0300-0000BB000000}"/>
            </a:ext>
          </a:extLst>
        </xdr:cNvPr>
        <xdr:cNvSpPr txBox="1"/>
      </xdr:nvSpPr>
      <xdr:spPr>
        <a:xfrm>
          <a:off x="6750151" y="6148437"/>
          <a:ext cx="1628468"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solidFill>
            </a:rPr>
            <a:t>Profit</a:t>
          </a:r>
        </a:p>
      </xdr:txBody>
    </xdr:sp>
    <xdr:clientData/>
  </xdr:twoCellAnchor>
  <xdr:twoCellAnchor>
    <xdr:from>
      <xdr:col>10</xdr:col>
      <xdr:colOff>341670</xdr:colOff>
      <xdr:row>11</xdr:row>
      <xdr:rowOff>-1</xdr:rowOff>
    </xdr:from>
    <xdr:to>
      <xdr:col>14</xdr:col>
      <xdr:colOff>13928</xdr:colOff>
      <xdr:row>12</xdr:row>
      <xdr:rowOff>133145</xdr:rowOff>
    </xdr:to>
    <xdr:sp macro="" textlink="'Analysis 2'!E3">
      <xdr:nvSpPr>
        <xdr:cNvPr id="188" name="TextBox 187">
          <a:extLst>
            <a:ext uri="{FF2B5EF4-FFF2-40B4-BE49-F238E27FC236}">
              <a16:creationId xmlns:a16="http://schemas.microsoft.com/office/drawing/2014/main" id="{00000000-0008-0000-0300-0000BC000000}"/>
            </a:ext>
          </a:extLst>
        </xdr:cNvPr>
        <xdr:cNvSpPr txBox="1"/>
      </xdr:nvSpPr>
      <xdr:spPr>
        <a:xfrm>
          <a:off x="6486831" y="2140564"/>
          <a:ext cx="2130323"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345D73B-9506-45FE-A00A-F296D30E4313}" type="TxLink">
            <a:rPr lang="en-US" sz="3600" b="0" i="0" u="none" strike="noStrike">
              <a:solidFill>
                <a:schemeClr val="bg1">
                  <a:lumMod val="85000"/>
                </a:schemeClr>
              </a:solidFill>
              <a:latin typeface="Calibri"/>
              <a:cs typeface="Calibri"/>
            </a:rPr>
            <a:pPr algn="ctr"/>
            <a:t>21,078</a:t>
          </a:fld>
          <a:endParaRPr lang="en-US" sz="3600" b="1">
            <a:solidFill>
              <a:schemeClr val="bg1">
                <a:lumMod val="85000"/>
              </a:schemeClr>
            </a:solidFill>
          </a:endParaRPr>
        </a:p>
      </xdr:txBody>
    </xdr:sp>
    <xdr:clientData/>
  </xdr:twoCellAnchor>
  <xdr:twoCellAnchor>
    <xdr:from>
      <xdr:col>10</xdr:col>
      <xdr:colOff>346176</xdr:colOff>
      <xdr:row>17</xdr:row>
      <xdr:rowOff>0</xdr:rowOff>
    </xdr:from>
    <xdr:to>
      <xdr:col>14</xdr:col>
      <xdr:colOff>18434</xdr:colOff>
      <xdr:row>18</xdr:row>
      <xdr:rowOff>133145</xdr:rowOff>
    </xdr:to>
    <xdr:sp macro="" textlink="'Analysis 2'!D3">
      <xdr:nvSpPr>
        <xdr:cNvPr id="189" name="TextBox 188">
          <a:extLst>
            <a:ext uri="{FF2B5EF4-FFF2-40B4-BE49-F238E27FC236}">
              <a16:creationId xmlns:a16="http://schemas.microsoft.com/office/drawing/2014/main" id="{00000000-0008-0000-0300-0000BD000000}"/>
            </a:ext>
          </a:extLst>
        </xdr:cNvPr>
        <xdr:cNvSpPr txBox="1"/>
      </xdr:nvSpPr>
      <xdr:spPr>
        <a:xfrm>
          <a:off x="6491337" y="3308145"/>
          <a:ext cx="2130323"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2B538B-2CC3-4F27-BA5F-9A15CDE784BD}" type="TxLink">
            <a:rPr lang="en-US" sz="3600" b="0" i="0" u="none" strike="noStrike">
              <a:solidFill>
                <a:schemeClr val="bg1">
                  <a:lumMod val="85000"/>
                </a:schemeClr>
              </a:solidFill>
              <a:latin typeface="Calibri"/>
              <a:cs typeface="Calibri"/>
            </a:rPr>
            <a:pPr algn="ctr"/>
            <a:t>$17,317,316</a:t>
          </a:fld>
          <a:endParaRPr lang="en-US" sz="3600" b="1">
            <a:solidFill>
              <a:schemeClr val="bg1">
                <a:lumMod val="85000"/>
              </a:schemeClr>
            </a:solidFill>
          </a:endParaRPr>
        </a:p>
      </xdr:txBody>
    </xdr:sp>
    <xdr:clientData/>
  </xdr:twoCellAnchor>
  <xdr:twoCellAnchor>
    <xdr:from>
      <xdr:col>10</xdr:col>
      <xdr:colOff>328970</xdr:colOff>
      <xdr:row>23</xdr:row>
      <xdr:rowOff>40967</xdr:rowOff>
    </xdr:from>
    <xdr:to>
      <xdr:col>14</xdr:col>
      <xdr:colOff>1228</xdr:colOff>
      <xdr:row>24</xdr:row>
      <xdr:rowOff>174112</xdr:rowOff>
    </xdr:to>
    <xdr:sp macro="" textlink="'Analysis 2'!C3">
      <xdr:nvSpPr>
        <xdr:cNvPr id="190" name="TextBox 189">
          <a:extLst>
            <a:ext uri="{FF2B5EF4-FFF2-40B4-BE49-F238E27FC236}">
              <a16:creationId xmlns:a16="http://schemas.microsoft.com/office/drawing/2014/main" id="{00000000-0008-0000-0300-0000BE000000}"/>
            </a:ext>
          </a:extLst>
        </xdr:cNvPr>
        <xdr:cNvSpPr txBox="1"/>
      </xdr:nvSpPr>
      <xdr:spPr>
        <a:xfrm>
          <a:off x="6474131" y="4516693"/>
          <a:ext cx="2130323"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F20446-2B86-4B8D-8C2B-D15B8ADFC777}" type="TxLink">
            <a:rPr lang="en-US" sz="3600" b="0" i="0" u="none" strike="noStrike">
              <a:solidFill>
                <a:schemeClr val="bg1">
                  <a:lumMod val="85000"/>
                </a:schemeClr>
              </a:solidFill>
              <a:latin typeface="Calibri"/>
              <a:cs typeface="Calibri"/>
            </a:rPr>
            <a:pPr algn="ctr"/>
            <a:t>$25,661,209</a:t>
          </a:fld>
          <a:endParaRPr lang="en-US" sz="3600" b="1">
            <a:solidFill>
              <a:schemeClr val="bg1">
                <a:lumMod val="85000"/>
              </a:schemeClr>
            </a:solidFill>
          </a:endParaRPr>
        </a:p>
      </xdr:txBody>
    </xdr:sp>
    <xdr:clientData/>
  </xdr:twoCellAnchor>
  <xdr:twoCellAnchor>
    <xdr:from>
      <xdr:col>10</xdr:col>
      <xdr:colOff>399435</xdr:colOff>
      <xdr:row>29</xdr:row>
      <xdr:rowOff>30726</xdr:rowOff>
    </xdr:from>
    <xdr:to>
      <xdr:col>14</xdr:col>
      <xdr:colOff>71693</xdr:colOff>
      <xdr:row>30</xdr:row>
      <xdr:rowOff>163871</xdr:rowOff>
    </xdr:to>
    <xdr:sp macro="" textlink="'Analysis 2'!B3">
      <xdr:nvSpPr>
        <xdr:cNvPr id="191" name="TextBox 190">
          <a:extLst>
            <a:ext uri="{FF2B5EF4-FFF2-40B4-BE49-F238E27FC236}">
              <a16:creationId xmlns:a16="http://schemas.microsoft.com/office/drawing/2014/main" id="{00000000-0008-0000-0300-0000BF000000}"/>
            </a:ext>
          </a:extLst>
        </xdr:cNvPr>
        <xdr:cNvSpPr txBox="1"/>
      </xdr:nvSpPr>
      <xdr:spPr>
        <a:xfrm>
          <a:off x="6544596" y="5674032"/>
          <a:ext cx="2130323"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C0B527-E446-4C3B-BEF0-D4EE679073A7}" type="TxLink">
            <a:rPr lang="en-US" sz="3600" b="0" i="0" u="none" strike="noStrike">
              <a:solidFill>
                <a:schemeClr val="bg1">
                  <a:lumMod val="85000"/>
                </a:schemeClr>
              </a:solidFill>
              <a:latin typeface="Calibri"/>
              <a:cs typeface="Calibri"/>
            </a:rPr>
            <a:pPr algn="ctr"/>
            <a:t>$8,343,893</a:t>
          </a:fld>
          <a:endParaRPr lang="en-US" sz="3600" b="1">
            <a:solidFill>
              <a:schemeClr val="bg1">
                <a:lumMod val="85000"/>
              </a:schemeClr>
            </a:solidFill>
          </a:endParaRPr>
        </a:p>
      </xdr:txBody>
    </xdr:sp>
    <xdr:clientData/>
  </xdr:twoCellAnchor>
  <xdr:twoCellAnchor>
    <xdr:from>
      <xdr:col>15</xdr:col>
      <xdr:colOff>122905</xdr:colOff>
      <xdr:row>19</xdr:row>
      <xdr:rowOff>128227</xdr:rowOff>
    </xdr:from>
    <xdr:to>
      <xdr:col>20</xdr:col>
      <xdr:colOff>542822</xdr:colOff>
      <xdr:row>24</xdr:row>
      <xdr:rowOff>0</xdr:rowOff>
    </xdr:to>
    <xdr:grpSp>
      <xdr:nvGrpSpPr>
        <xdr:cNvPr id="226" name="Group 225">
          <a:extLst>
            <a:ext uri="{FF2B5EF4-FFF2-40B4-BE49-F238E27FC236}">
              <a16:creationId xmlns:a16="http://schemas.microsoft.com/office/drawing/2014/main" id="{00000000-0008-0000-0300-0000E2000000}"/>
            </a:ext>
          </a:extLst>
        </xdr:cNvPr>
        <xdr:cNvGrpSpPr/>
      </xdr:nvGrpSpPr>
      <xdr:grpSpPr>
        <a:xfrm>
          <a:off x="9199670" y="3747727"/>
          <a:ext cx="3445505" cy="824273"/>
          <a:chOff x="9257480" y="4040648"/>
          <a:chExt cx="3797301" cy="1026119"/>
        </a:xfrm>
      </xdr:grpSpPr>
      <xdr:grpSp>
        <xdr:nvGrpSpPr>
          <xdr:cNvPr id="203" name="Group 202">
            <a:extLst>
              <a:ext uri="{FF2B5EF4-FFF2-40B4-BE49-F238E27FC236}">
                <a16:creationId xmlns:a16="http://schemas.microsoft.com/office/drawing/2014/main" id="{00000000-0008-0000-0300-0000CB000000}"/>
              </a:ext>
            </a:extLst>
          </xdr:cNvPr>
          <xdr:cNvGrpSpPr/>
        </xdr:nvGrpSpPr>
        <xdr:grpSpPr>
          <a:xfrm>
            <a:off x="9257480" y="4040648"/>
            <a:ext cx="3797301" cy="646471"/>
            <a:chOff x="9257480" y="4040648"/>
            <a:chExt cx="3797301" cy="646471"/>
          </a:xfrm>
        </xdr:grpSpPr>
        <xdr:grpSp>
          <xdr:nvGrpSpPr>
            <xdr:cNvPr id="193" name="Group 192">
              <a:extLst>
                <a:ext uri="{FF2B5EF4-FFF2-40B4-BE49-F238E27FC236}">
                  <a16:creationId xmlns:a16="http://schemas.microsoft.com/office/drawing/2014/main" id="{00000000-0008-0000-0300-0000C1000000}"/>
                </a:ext>
              </a:extLst>
            </xdr:cNvPr>
            <xdr:cNvGrpSpPr/>
          </xdr:nvGrpSpPr>
          <xdr:grpSpPr>
            <a:xfrm>
              <a:off x="9257480" y="4040648"/>
              <a:ext cx="636229" cy="646471"/>
              <a:chOff x="9595464" y="4085303"/>
              <a:chExt cx="636229" cy="646471"/>
            </a:xfrm>
          </xdr:grpSpPr>
          <xdr:sp macro="" textlink="">
            <xdr:nvSpPr>
              <xdr:cNvPr id="45" name="Oval 44">
                <a:extLst>
                  <a:ext uri="{FF2B5EF4-FFF2-40B4-BE49-F238E27FC236}">
                    <a16:creationId xmlns:a16="http://schemas.microsoft.com/office/drawing/2014/main" id="{00000000-0008-0000-0300-00002D000000}"/>
                  </a:ext>
                </a:extLst>
              </xdr:cNvPr>
              <xdr:cNvSpPr/>
            </xdr:nvSpPr>
            <xdr:spPr>
              <a:xfrm>
                <a:off x="9647288" y="4152490"/>
                <a:ext cx="532581" cy="512097"/>
              </a:xfrm>
              <a:prstGeom prst="ellipse">
                <a:avLst/>
              </a:prstGeom>
              <a:gradFill flip="none" rotWithShape="1">
                <a:gsLst>
                  <a:gs pos="0">
                    <a:srgbClr val="AD0F8A"/>
                  </a:gs>
                  <a:gs pos="98000">
                    <a:srgbClr val="0070C0"/>
                  </a:gs>
                </a:gsLst>
                <a:lin ang="189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2" name="Oval 191">
                <a:extLst>
                  <a:ext uri="{FF2B5EF4-FFF2-40B4-BE49-F238E27FC236}">
                    <a16:creationId xmlns:a16="http://schemas.microsoft.com/office/drawing/2014/main" id="{00000000-0008-0000-0300-0000C0000000}"/>
                  </a:ext>
                </a:extLst>
              </xdr:cNvPr>
              <xdr:cNvSpPr/>
            </xdr:nvSpPr>
            <xdr:spPr>
              <a:xfrm>
                <a:off x="9595464" y="4085303"/>
                <a:ext cx="636229" cy="646471"/>
              </a:xfrm>
              <a:prstGeom prst="ellipse">
                <a:avLst/>
              </a:prstGeom>
              <a:noFill/>
              <a:ln w="19050">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94" name="Group 193">
              <a:extLst>
                <a:ext uri="{FF2B5EF4-FFF2-40B4-BE49-F238E27FC236}">
                  <a16:creationId xmlns:a16="http://schemas.microsoft.com/office/drawing/2014/main" id="{00000000-0008-0000-0300-0000C2000000}"/>
                </a:ext>
              </a:extLst>
            </xdr:cNvPr>
            <xdr:cNvGrpSpPr/>
          </xdr:nvGrpSpPr>
          <xdr:grpSpPr>
            <a:xfrm>
              <a:off x="10311171" y="4040648"/>
              <a:ext cx="636229" cy="646471"/>
              <a:chOff x="9595464" y="4085303"/>
              <a:chExt cx="636229" cy="646471"/>
            </a:xfrm>
          </xdr:grpSpPr>
          <xdr:sp macro="" textlink="">
            <xdr:nvSpPr>
              <xdr:cNvPr id="195" name="Oval 194">
                <a:extLst>
                  <a:ext uri="{FF2B5EF4-FFF2-40B4-BE49-F238E27FC236}">
                    <a16:creationId xmlns:a16="http://schemas.microsoft.com/office/drawing/2014/main" id="{00000000-0008-0000-0300-0000C3000000}"/>
                  </a:ext>
                </a:extLst>
              </xdr:cNvPr>
              <xdr:cNvSpPr/>
            </xdr:nvSpPr>
            <xdr:spPr>
              <a:xfrm>
                <a:off x="9647288" y="4152490"/>
                <a:ext cx="532581" cy="512097"/>
              </a:xfrm>
              <a:prstGeom prst="ellipse">
                <a:avLst/>
              </a:prstGeom>
              <a:gradFill flip="none" rotWithShape="1">
                <a:gsLst>
                  <a:gs pos="0">
                    <a:srgbClr val="AD0F8A"/>
                  </a:gs>
                  <a:gs pos="98000">
                    <a:srgbClr val="0070C0"/>
                  </a:gs>
                </a:gsLst>
                <a:lin ang="189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6" name="Oval 195">
                <a:extLst>
                  <a:ext uri="{FF2B5EF4-FFF2-40B4-BE49-F238E27FC236}">
                    <a16:creationId xmlns:a16="http://schemas.microsoft.com/office/drawing/2014/main" id="{00000000-0008-0000-0300-0000C4000000}"/>
                  </a:ext>
                </a:extLst>
              </xdr:cNvPr>
              <xdr:cNvSpPr/>
            </xdr:nvSpPr>
            <xdr:spPr>
              <a:xfrm>
                <a:off x="9595464" y="4085303"/>
                <a:ext cx="636229" cy="646471"/>
              </a:xfrm>
              <a:prstGeom prst="ellipse">
                <a:avLst/>
              </a:prstGeom>
              <a:noFill/>
              <a:ln w="19050">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97" name="Group 196">
              <a:extLst>
                <a:ext uri="{FF2B5EF4-FFF2-40B4-BE49-F238E27FC236}">
                  <a16:creationId xmlns:a16="http://schemas.microsoft.com/office/drawing/2014/main" id="{00000000-0008-0000-0300-0000C5000000}"/>
                </a:ext>
              </a:extLst>
            </xdr:cNvPr>
            <xdr:cNvGrpSpPr/>
          </xdr:nvGrpSpPr>
          <xdr:grpSpPr>
            <a:xfrm>
              <a:off x="11364862" y="4040648"/>
              <a:ext cx="636229" cy="646471"/>
              <a:chOff x="9595464" y="4085303"/>
              <a:chExt cx="636229" cy="646471"/>
            </a:xfrm>
          </xdr:grpSpPr>
          <xdr:sp macro="" textlink="">
            <xdr:nvSpPr>
              <xdr:cNvPr id="198" name="Oval 197">
                <a:extLst>
                  <a:ext uri="{FF2B5EF4-FFF2-40B4-BE49-F238E27FC236}">
                    <a16:creationId xmlns:a16="http://schemas.microsoft.com/office/drawing/2014/main" id="{00000000-0008-0000-0300-0000C6000000}"/>
                  </a:ext>
                </a:extLst>
              </xdr:cNvPr>
              <xdr:cNvSpPr/>
            </xdr:nvSpPr>
            <xdr:spPr>
              <a:xfrm>
                <a:off x="9647288" y="4152490"/>
                <a:ext cx="532581" cy="512097"/>
              </a:xfrm>
              <a:prstGeom prst="ellipse">
                <a:avLst/>
              </a:prstGeom>
              <a:gradFill flip="none" rotWithShape="1">
                <a:gsLst>
                  <a:gs pos="0">
                    <a:srgbClr val="AD0F8A"/>
                  </a:gs>
                  <a:gs pos="98000">
                    <a:srgbClr val="0070C0"/>
                  </a:gs>
                </a:gsLst>
                <a:lin ang="189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9" name="Oval 198">
                <a:extLst>
                  <a:ext uri="{FF2B5EF4-FFF2-40B4-BE49-F238E27FC236}">
                    <a16:creationId xmlns:a16="http://schemas.microsoft.com/office/drawing/2014/main" id="{00000000-0008-0000-0300-0000C7000000}"/>
                  </a:ext>
                </a:extLst>
              </xdr:cNvPr>
              <xdr:cNvSpPr/>
            </xdr:nvSpPr>
            <xdr:spPr>
              <a:xfrm>
                <a:off x="9595464" y="4085303"/>
                <a:ext cx="636229" cy="646471"/>
              </a:xfrm>
              <a:prstGeom prst="ellipse">
                <a:avLst/>
              </a:prstGeom>
              <a:noFill/>
              <a:ln w="19050">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00" name="Group 199">
              <a:extLst>
                <a:ext uri="{FF2B5EF4-FFF2-40B4-BE49-F238E27FC236}">
                  <a16:creationId xmlns:a16="http://schemas.microsoft.com/office/drawing/2014/main" id="{00000000-0008-0000-0300-0000C8000000}"/>
                </a:ext>
              </a:extLst>
            </xdr:cNvPr>
            <xdr:cNvGrpSpPr/>
          </xdr:nvGrpSpPr>
          <xdr:grpSpPr>
            <a:xfrm>
              <a:off x="12418552" y="4040648"/>
              <a:ext cx="636229" cy="646471"/>
              <a:chOff x="9595464" y="4085303"/>
              <a:chExt cx="636229" cy="646471"/>
            </a:xfrm>
          </xdr:grpSpPr>
          <xdr:sp macro="" textlink="">
            <xdr:nvSpPr>
              <xdr:cNvPr id="201" name="Oval 200">
                <a:extLst>
                  <a:ext uri="{FF2B5EF4-FFF2-40B4-BE49-F238E27FC236}">
                    <a16:creationId xmlns:a16="http://schemas.microsoft.com/office/drawing/2014/main" id="{00000000-0008-0000-0300-0000C9000000}"/>
                  </a:ext>
                </a:extLst>
              </xdr:cNvPr>
              <xdr:cNvSpPr/>
            </xdr:nvSpPr>
            <xdr:spPr>
              <a:xfrm>
                <a:off x="9647288" y="4152490"/>
                <a:ext cx="532581" cy="512097"/>
              </a:xfrm>
              <a:prstGeom prst="ellipse">
                <a:avLst/>
              </a:prstGeom>
              <a:gradFill flip="none" rotWithShape="1">
                <a:gsLst>
                  <a:gs pos="0">
                    <a:srgbClr val="AD0F8A"/>
                  </a:gs>
                  <a:gs pos="98000">
                    <a:srgbClr val="0070C0"/>
                  </a:gs>
                </a:gsLst>
                <a:lin ang="189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2" name="Oval 201">
                <a:extLst>
                  <a:ext uri="{FF2B5EF4-FFF2-40B4-BE49-F238E27FC236}">
                    <a16:creationId xmlns:a16="http://schemas.microsoft.com/office/drawing/2014/main" id="{00000000-0008-0000-0300-0000CA000000}"/>
                  </a:ext>
                </a:extLst>
              </xdr:cNvPr>
              <xdr:cNvSpPr/>
            </xdr:nvSpPr>
            <xdr:spPr>
              <a:xfrm>
                <a:off x="9595464" y="4085303"/>
                <a:ext cx="636229" cy="646471"/>
              </a:xfrm>
              <a:prstGeom prst="ellipse">
                <a:avLst/>
              </a:prstGeom>
              <a:noFill/>
              <a:ln w="19050">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05" name="Straight Connector 204">
            <a:extLst>
              <a:ext uri="{FF2B5EF4-FFF2-40B4-BE49-F238E27FC236}">
                <a16:creationId xmlns:a16="http://schemas.microsoft.com/office/drawing/2014/main" id="{00000000-0008-0000-0300-0000CD000000}"/>
              </a:ext>
            </a:extLst>
          </xdr:cNvPr>
          <xdr:cNvCxnSpPr>
            <a:stCxn id="196" idx="2"/>
          </xdr:cNvCxnSpPr>
        </xdr:nvCxnSpPr>
        <xdr:spPr>
          <a:xfrm flipH="1" flipV="1">
            <a:off x="9857863" y="4357944"/>
            <a:ext cx="453308" cy="5940"/>
          </a:xfrm>
          <a:prstGeom prst="line">
            <a:avLst/>
          </a:prstGeom>
          <a:ln w="19050">
            <a:solidFill>
              <a:schemeClr val="bg1">
                <a:lumMod val="50000"/>
              </a:schemeClr>
            </a:solidFill>
          </a:ln>
          <a:effectLst>
            <a:glow rad="139700">
              <a:schemeClr val="accent5">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xnSp macro="">
        <xdr:nvCxnSpPr>
          <xdr:cNvPr id="211" name="Straight Connector 210">
            <a:extLst>
              <a:ext uri="{FF2B5EF4-FFF2-40B4-BE49-F238E27FC236}">
                <a16:creationId xmlns:a16="http://schemas.microsoft.com/office/drawing/2014/main" id="{00000000-0008-0000-0300-0000D3000000}"/>
              </a:ext>
            </a:extLst>
          </xdr:cNvPr>
          <xdr:cNvCxnSpPr/>
        </xdr:nvCxnSpPr>
        <xdr:spPr>
          <a:xfrm>
            <a:off x="9575595" y="4687119"/>
            <a:ext cx="4821" cy="379648"/>
          </a:xfrm>
          <a:prstGeom prst="line">
            <a:avLst/>
          </a:prstGeom>
          <a:ln w="19050">
            <a:solidFill>
              <a:schemeClr val="bg1">
                <a:lumMod val="50000"/>
              </a:schemeClr>
            </a:solidFill>
          </a:ln>
          <a:effectLst>
            <a:glow rad="139700">
              <a:schemeClr val="accent5">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xdr:nvCxnSpPr>
        <xdr:spPr>
          <a:xfrm flipH="1">
            <a:off x="10627179" y="4749323"/>
            <a:ext cx="2106" cy="317444"/>
          </a:xfrm>
          <a:prstGeom prst="line">
            <a:avLst/>
          </a:prstGeom>
          <a:ln w="19050">
            <a:solidFill>
              <a:schemeClr val="bg1">
                <a:lumMod val="50000"/>
              </a:schemeClr>
            </a:solidFill>
          </a:ln>
          <a:effectLst>
            <a:glow rad="139700">
              <a:schemeClr val="accent5">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xdr:nvCxnSpPr>
        <xdr:spPr>
          <a:xfrm flipH="1">
            <a:off x="12731843" y="4724441"/>
            <a:ext cx="4823" cy="342326"/>
          </a:xfrm>
          <a:prstGeom prst="line">
            <a:avLst/>
          </a:prstGeom>
          <a:ln w="19050">
            <a:solidFill>
              <a:schemeClr val="bg1">
                <a:lumMod val="50000"/>
              </a:schemeClr>
            </a:solidFill>
          </a:ln>
          <a:effectLst>
            <a:glow rad="139700">
              <a:schemeClr val="accent5">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stCxn id="199" idx="2"/>
            <a:endCxn id="196" idx="6"/>
          </xdr:cNvCxnSpPr>
        </xdr:nvCxnSpPr>
        <xdr:spPr>
          <a:xfrm flipH="1">
            <a:off x="10947400" y="4363884"/>
            <a:ext cx="417462" cy="0"/>
          </a:xfrm>
          <a:prstGeom prst="line">
            <a:avLst/>
          </a:prstGeom>
          <a:ln w="19050">
            <a:solidFill>
              <a:schemeClr val="bg1">
                <a:lumMod val="50000"/>
              </a:schemeClr>
            </a:solidFill>
          </a:ln>
          <a:effectLst>
            <a:glow rad="139700">
              <a:schemeClr val="accent5">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stCxn id="202" idx="2"/>
            <a:endCxn id="199" idx="6"/>
          </xdr:cNvCxnSpPr>
        </xdr:nvCxnSpPr>
        <xdr:spPr>
          <a:xfrm flipH="1">
            <a:off x="12001091" y="4363884"/>
            <a:ext cx="417461" cy="0"/>
          </a:xfrm>
          <a:prstGeom prst="line">
            <a:avLst/>
          </a:prstGeom>
          <a:ln w="19050">
            <a:solidFill>
              <a:schemeClr val="bg1">
                <a:lumMod val="50000"/>
              </a:schemeClr>
            </a:solidFill>
          </a:ln>
          <a:effectLst>
            <a:glow rad="139700">
              <a:schemeClr val="accent5">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xdr:nvCxnSpPr>
        <xdr:spPr>
          <a:xfrm>
            <a:off x="11681765" y="4722244"/>
            <a:ext cx="3314" cy="344523"/>
          </a:xfrm>
          <a:prstGeom prst="line">
            <a:avLst/>
          </a:prstGeom>
          <a:ln w="19050">
            <a:solidFill>
              <a:schemeClr val="bg1">
                <a:lumMod val="50000"/>
              </a:schemeClr>
            </a:solidFill>
          </a:ln>
          <a:effectLst>
            <a:glow rad="139700">
              <a:schemeClr val="accent5">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sp macro="" textlink="">
        <xdr:nvSpPr>
          <xdr:cNvPr id="222" name="TextBox 221">
            <a:extLst>
              <a:ext uri="{FF2B5EF4-FFF2-40B4-BE49-F238E27FC236}">
                <a16:creationId xmlns:a16="http://schemas.microsoft.com/office/drawing/2014/main" id="{00000000-0008-0000-0300-0000DE000000}"/>
              </a:ext>
            </a:extLst>
          </xdr:cNvPr>
          <xdr:cNvSpPr txBox="1"/>
        </xdr:nvSpPr>
        <xdr:spPr>
          <a:xfrm>
            <a:off x="9268952" y="4168465"/>
            <a:ext cx="583791" cy="413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1">
                    <a:lumMod val="85000"/>
                  </a:schemeClr>
                </a:solidFill>
              </a:rPr>
              <a:t>Q-1</a:t>
            </a:r>
          </a:p>
        </xdr:txBody>
      </xdr:sp>
      <xdr:sp macro="" textlink="">
        <xdr:nvSpPr>
          <xdr:cNvPr id="223" name="TextBox 222">
            <a:extLst>
              <a:ext uri="{FF2B5EF4-FFF2-40B4-BE49-F238E27FC236}">
                <a16:creationId xmlns:a16="http://schemas.microsoft.com/office/drawing/2014/main" id="{00000000-0008-0000-0300-0000DF000000}"/>
              </a:ext>
            </a:extLst>
          </xdr:cNvPr>
          <xdr:cNvSpPr txBox="1"/>
        </xdr:nvSpPr>
        <xdr:spPr>
          <a:xfrm>
            <a:off x="12452965" y="4187720"/>
            <a:ext cx="583791" cy="368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1">
                    <a:lumMod val="85000"/>
                  </a:schemeClr>
                </a:solidFill>
              </a:rPr>
              <a:t>Q-4</a:t>
            </a:r>
          </a:p>
        </xdr:txBody>
      </xdr:sp>
      <xdr:sp macro="" textlink="">
        <xdr:nvSpPr>
          <xdr:cNvPr id="224" name="TextBox 223">
            <a:extLst>
              <a:ext uri="{FF2B5EF4-FFF2-40B4-BE49-F238E27FC236}">
                <a16:creationId xmlns:a16="http://schemas.microsoft.com/office/drawing/2014/main" id="{00000000-0008-0000-0300-0000E0000000}"/>
              </a:ext>
            </a:extLst>
          </xdr:cNvPr>
          <xdr:cNvSpPr txBox="1"/>
        </xdr:nvSpPr>
        <xdr:spPr>
          <a:xfrm>
            <a:off x="11386574" y="4166007"/>
            <a:ext cx="583791" cy="403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1">
                    <a:lumMod val="85000"/>
                  </a:schemeClr>
                </a:solidFill>
              </a:rPr>
              <a:t>Q-3</a:t>
            </a:r>
          </a:p>
        </xdr:txBody>
      </xdr:sp>
      <xdr:sp macro="" textlink="">
        <xdr:nvSpPr>
          <xdr:cNvPr id="225" name="TextBox 224">
            <a:extLst>
              <a:ext uri="{FF2B5EF4-FFF2-40B4-BE49-F238E27FC236}">
                <a16:creationId xmlns:a16="http://schemas.microsoft.com/office/drawing/2014/main" id="{00000000-0008-0000-0300-0000E1000000}"/>
              </a:ext>
            </a:extLst>
          </xdr:cNvPr>
          <xdr:cNvSpPr txBox="1"/>
        </xdr:nvSpPr>
        <xdr:spPr>
          <a:xfrm>
            <a:off x="10341561" y="4110619"/>
            <a:ext cx="583791" cy="408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bg1">
                    <a:lumMod val="85000"/>
                  </a:schemeClr>
                </a:solidFill>
              </a:rPr>
              <a:t>Q-2</a:t>
            </a:r>
          </a:p>
        </xdr:txBody>
      </xdr:sp>
    </xdr:grpSp>
    <xdr:clientData/>
  </xdr:twoCellAnchor>
  <xdr:twoCellAnchor>
    <xdr:from>
      <xdr:col>15</xdr:col>
      <xdr:colOff>10244</xdr:colOff>
      <xdr:row>23</xdr:row>
      <xdr:rowOff>102418</xdr:rowOff>
    </xdr:from>
    <xdr:to>
      <xdr:col>21</xdr:col>
      <xdr:colOff>27039</xdr:colOff>
      <xdr:row>25</xdr:row>
      <xdr:rowOff>184354</xdr:rowOff>
    </xdr:to>
    <xdr:grpSp>
      <xdr:nvGrpSpPr>
        <xdr:cNvPr id="233" name="Group 232">
          <a:extLst>
            <a:ext uri="{FF2B5EF4-FFF2-40B4-BE49-F238E27FC236}">
              <a16:creationId xmlns:a16="http://schemas.microsoft.com/office/drawing/2014/main" id="{00000000-0008-0000-0300-0000E9000000}"/>
            </a:ext>
          </a:extLst>
        </xdr:cNvPr>
        <xdr:cNvGrpSpPr/>
      </xdr:nvGrpSpPr>
      <xdr:grpSpPr>
        <a:xfrm>
          <a:off x="9087009" y="4483918"/>
          <a:ext cx="3647501" cy="462936"/>
          <a:chOff x="9227986" y="4578144"/>
          <a:chExt cx="3703892" cy="471129"/>
        </a:xfrm>
      </xdr:grpSpPr>
      <xdr:sp macro="" textlink="">
        <xdr:nvSpPr>
          <xdr:cNvPr id="229" name="TextBox 228">
            <a:extLst>
              <a:ext uri="{FF2B5EF4-FFF2-40B4-BE49-F238E27FC236}">
                <a16:creationId xmlns:a16="http://schemas.microsoft.com/office/drawing/2014/main" id="{00000000-0008-0000-0300-0000E5000000}"/>
              </a:ext>
            </a:extLst>
          </xdr:cNvPr>
          <xdr:cNvSpPr txBox="1"/>
        </xdr:nvSpPr>
        <xdr:spPr>
          <a:xfrm>
            <a:off x="9227986" y="4578144"/>
            <a:ext cx="809112" cy="471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1">
                <a:solidFill>
                  <a:schemeClr val="bg1"/>
                </a:solidFill>
              </a:rPr>
              <a:t>Quarterly Revenue</a:t>
            </a:r>
          </a:p>
        </xdr:txBody>
      </xdr:sp>
      <xdr:sp macro="" textlink="">
        <xdr:nvSpPr>
          <xdr:cNvPr id="230" name="TextBox 229">
            <a:extLst>
              <a:ext uri="{FF2B5EF4-FFF2-40B4-BE49-F238E27FC236}">
                <a16:creationId xmlns:a16="http://schemas.microsoft.com/office/drawing/2014/main" id="{00000000-0008-0000-0300-0000E6000000}"/>
              </a:ext>
            </a:extLst>
          </xdr:cNvPr>
          <xdr:cNvSpPr txBox="1"/>
        </xdr:nvSpPr>
        <xdr:spPr>
          <a:xfrm>
            <a:off x="10192913" y="4578144"/>
            <a:ext cx="809112" cy="471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1">
                <a:solidFill>
                  <a:schemeClr val="bg1"/>
                </a:solidFill>
              </a:rPr>
              <a:t>Quarterly Revenue</a:t>
            </a:r>
          </a:p>
        </xdr:txBody>
      </xdr:sp>
      <xdr:sp macro="" textlink="">
        <xdr:nvSpPr>
          <xdr:cNvPr id="231" name="TextBox 230">
            <a:extLst>
              <a:ext uri="{FF2B5EF4-FFF2-40B4-BE49-F238E27FC236}">
                <a16:creationId xmlns:a16="http://schemas.microsoft.com/office/drawing/2014/main" id="{00000000-0008-0000-0300-0000E7000000}"/>
              </a:ext>
            </a:extLst>
          </xdr:cNvPr>
          <xdr:cNvSpPr txBox="1"/>
        </xdr:nvSpPr>
        <xdr:spPr>
          <a:xfrm>
            <a:off x="11157840" y="4578144"/>
            <a:ext cx="809112" cy="471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1">
                <a:solidFill>
                  <a:schemeClr val="bg1"/>
                </a:solidFill>
              </a:rPr>
              <a:t>Quarterly Revenue</a:t>
            </a:r>
          </a:p>
        </xdr:txBody>
      </xdr:sp>
      <xdr:sp macro="" textlink="">
        <xdr:nvSpPr>
          <xdr:cNvPr id="232" name="TextBox 231">
            <a:extLst>
              <a:ext uri="{FF2B5EF4-FFF2-40B4-BE49-F238E27FC236}">
                <a16:creationId xmlns:a16="http://schemas.microsoft.com/office/drawing/2014/main" id="{00000000-0008-0000-0300-0000E8000000}"/>
              </a:ext>
            </a:extLst>
          </xdr:cNvPr>
          <xdr:cNvSpPr txBox="1"/>
        </xdr:nvSpPr>
        <xdr:spPr>
          <a:xfrm>
            <a:off x="12122766" y="4578144"/>
            <a:ext cx="809112" cy="471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1">
                <a:solidFill>
                  <a:schemeClr val="bg1"/>
                </a:solidFill>
              </a:rPr>
              <a:t>Quarterly Revenue</a:t>
            </a:r>
          </a:p>
        </xdr:txBody>
      </xdr:sp>
    </xdr:grpSp>
    <xdr:clientData/>
  </xdr:twoCellAnchor>
  <xdr:twoCellAnchor>
    <xdr:from>
      <xdr:col>14</xdr:col>
      <xdr:colOff>227986</xdr:colOff>
      <xdr:row>25</xdr:row>
      <xdr:rowOff>27039</xdr:rowOff>
    </xdr:from>
    <xdr:to>
      <xdr:col>17</xdr:col>
      <xdr:colOff>12906</xdr:colOff>
      <xdr:row>26</xdr:row>
      <xdr:rowOff>160184</xdr:rowOff>
    </xdr:to>
    <xdr:sp macro="" textlink="'Analysis 2'!M4">
      <xdr:nvSpPr>
        <xdr:cNvPr id="234" name="TextBox 233">
          <a:extLst>
            <a:ext uri="{FF2B5EF4-FFF2-40B4-BE49-F238E27FC236}">
              <a16:creationId xmlns:a16="http://schemas.microsoft.com/office/drawing/2014/main" id="{00000000-0008-0000-0300-0000EA000000}"/>
            </a:ext>
          </a:extLst>
        </xdr:cNvPr>
        <xdr:cNvSpPr txBox="1"/>
      </xdr:nvSpPr>
      <xdr:spPr>
        <a:xfrm>
          <a:off x="8831212" y="4891958"/>
          <a:ext cx="1628468"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8B7FE15-959F-4EDF-AF30-4E57B989907B}" type="TxLink">
            <a:rPr lang="en-US" sz="1200" b="1" i="0" u="none" strike="noStrike">
              <a:solidFill>
                <a:schemeClr val="bg1"/>
              </a:solidFill>
              <a:latin typeface="Calibri"/>
              <a:cs typeface="Calibri"/>
            </a:rPr>
            <a:pPr algn="ctr"/>
            <a:t>$8,177,736.00</a:t>
          </a:fld>
          <a:endParaRPr lang="en-US" sz="1800" b="1">
            <a:solidFill>
              <a:schemeClr val="bg1"/>
            </a:solidFill>
          </a:endParaRPr>
        </a:p>
      </xdr:txBody>
    </xdr:sp>
    <xdr:clientData/>
  </xdr:twoCellAnchor>
  <xdr:twoCellAnchor>
    <xdr:from>
      <xdr:col>15</xdr:col>
      <xdr:colOff>592053</xdr:colOff>
      <xdr:row>25</xdr:row>
      <xdr:rowOff>37280</xdr:rowOff>
    </xdr:from>
    <xdr:to>
      <xdr:col>18</xdr:col>
      <xdr:colOff>376973</xdr:colOff>
      <xdr:row>26</xdr:row>
      <xdr:rowOff>170425</xdr:rowOff>
    </xdr:to>
    <xdr:sp macro="" textlink="'Analysis 2'!M5">
      <xdr:nvSpPr>
        <xdr:cNvPr id="235" name="TextBox 234">
          <a:extLst>
            <a:ext uri="{FF2B5EF4-FFF2-40B4-BE49-F238E27FC236}">
              <a16:creationId xmlns:a16="http://schemas.microsoft.com/office/drawing/2014/main" id="{00000000-0008-0000-0300-0000EB000000}"/>
            </a:ext>
          </a:extLst>
        </xdr:cNvPr>
        <xdr:cNvSpPr txBox="1"/>
      </xdr:nvSpPr>
      <xdr:spPr>
        <a:xfrm>
          <a:off x="9809795" y="4902199"/>
          <a:ext cx="1628468"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D23409-83CA-4D8A-926E-4B72E042D784}" type="TxLink">
            <a:rPr lang="en-US" sz="1200" b="1" i="0" u="none" strike="noStrike">
              <a:solidFill>
                <a:schemeClr val="bg1"/>
              </a:solidFill>
              <a:latin typeface="Calibri"/>
              <a:cs typeface="Calibri"/>
            </a:rPr>
            <a:pPr algn="ctr"/>
            <a:t>$5,883,307.00</a:t>
          </a:fld>
          <a:endParaRPr lang="en-US" sz="1800" b="1">
            <a:solidFill>
              <a:schemeClr val="bg1"/>
            </a:solidFill>
          </a:endParaRPr>
        </a:p>
      </xdr:txBody>
    </xdr:sp>
    <xdr:clientData/>
  </xdr:twoCellAnchor>
  <xdr:twoCellAnchor>
    <xdr:from>
      <xdr:col>17</xdr:col>
      <xdr:colOff>341604</xdr:colOff>
      <xdr:row>25</xdr:row>
      <xdr:rowOff>27039</xdr:rowOff>
    </xdr:from>
    <xdr:to>
      <xdr:col>20</xdr:col>
      <xdr:colOff>126523</xdr:colOff>
      <xdr:row>26</xdr:row>
      <xdr:rowOff>160184</xdr:rowOff>
    </xdr:to>
    <xdr:sp macro="" textlink="'Analysis 2'!M6">
      <xdr:nvSpPr>
        <xdr:cNvPr id="236" name="TextBox 235">
          <a:extLst>
            <a:ext uri="{FF2B5EF4-FFF2-40B4-BE49-F238E27FC236}">
              <a16:creationId xmlns:a16="http://schemas.microsoft.com/office/drawing/2014/main" id="{00000000-0008-0000-0300-0000EC000000}"/>
            </a:ext>
          </a:extLst>
        </xdr:cNvPr>
        <xdr:cNvSpPr txBox="1"/>
      </xdr:nvSpPr>
      <xdr:spPr>
        <a:xfrm>
          <a:off x="10788378" y="4891958"/>
          <a:ext cx="1628468"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CCDD80-88F8-491C-B7B9-4440C07F41C1}" type="TxLink">
            <a:rPr lang="en-US" sz="1200" b="1" i="0" u="none" strike="noStrike">
              <a:solidFill>
                <a:schemeClr val="bg1"/>
              </a:solidFill>
              <a:latin typeface="Calibri"/>
              <a:cs typeface="Calibri"/>
            </a:rPr>
            <a:pPr algn="ctr"/>
            <a:t>$5,595,264.00</a:t>
          </a:fld>
          <a:endParaRPr lang="en-US" sz="1800" b="1">
            <a:solidFill>
              <a:schemeClr val="bg1"/>
            </a:solidFill>
          </a:endParaRPr>
        </a:p>
      </xdr:txBody>
    </xdr:sp>
    <xdr:clientData/>
  </xdr:twoCellAnchor>
  <xdr:twoCellAnchor>
    <xdr:from>
      <xdr:col>19</xdr:col>
      <xdr:colOff>91155</xdr:colOff>
      <xdr:row>25</xdr:row>
      <xdr:rowOff>27039</xdr:rowOff>
    </xdr:from>
    <xdr:to>
      <xdr:col>21</xdr:col>
      <xdr:colOff>490590</xdr:colOff>
      <xdr:row>26</xdr:row>
      <xdr:rowOff>160184</xdr:rowOff>
    </xdr:to>
    <xdr:sp macro="" textlink="'Analysis 2'!M7">
      <xdr:nvSpPr>
        <xdr:cNvPr id="237" name="TextBox 236">
          <a:extLst>
            <a:ext uri="{FF2B5EF4-FFF2-40B4-BE49-F238E27FC236}">
              <a16:creationId xmlns:a16="http://schemas.microsoft.com/office/drawing/2014/main" id="{00000000-0008-0000-0300-0000ED000000}"/>
            </a:ext>
          </a:extLst>
        </xdr:cNvPr>
        <xdr:cNvSpPr txBox="1"/>
      </xdr:nvSpPr>
      <xdr:spPr>
        <a:xfrm>
          <a:off x="11766961" y="4891958"/>
          <a:ext cx="1628468"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F3478CE-95DA-4FDF-9D74-4553972EF4AD}" type="TxLink">
            <a:rPr lang="en-US" sz="1200" b="1" i="0" u="none" strike="noStrike">
              <a:solidFill>
                <a:schemeClr val="bg1"/>
              </a:solidFill>
              <a:latin typeface="Calibri"/>
              <a:cs typeface="Calibri"/>
            </a:rPr>
            <a:pPr algn="ctr"/>
            <a:t>$6,004,902.00</a:t>
          </a:fld>
          <a:endParaRPr lang="en-US" sz="1800" b="1">
            <a:solidFill>
              <a:schemeClr val="bg1"/>
            </a:solidFill>
          </a:endParaRPr>
        </a:p>
      </xdr:txBody>
    </xdr:sp>
    <xdr:clientData/>
  </xdr:twoCellAnchor>
  <xdr:twoCellAnchor>
    <xdr:from>
      <xdr:col>14</xdr:col>
      <xdr:colOff>238229</xdr:colOff>
      <xdr:row>26</xdr:row>
      <xdr:rowOff>37281</xdr:rowOff>
    </xdr:from>
    <xdr:to>
      <xdr:col>17</xdr:col>
      <xdr:colOff>23149</xdr:colOff>
      <xdr:row>27</xdr:row>
      <xdr:rowOff>170426</xdr:rowOff>
    </xdr:to>
    <xdr:sp macro="" textlink="'Analysis 2'!N4">
      <xdr:nvSpPr>
        <xdr:cNvPr id="238" name="TextBox 237">
          <a:extLst>
            <a:ext uri="{FF2B5EF4-FFF2-40B4-BE49-F238E27FC236}">
              <a16:creationId xmlns:a16="http://schemas.microsoft.com/office/drawing/2014/main" id="{00000000-0008-0000-0300-0000EE000000}"/>
            </a:ext>
          </a:extLst>
        </xdr:cNvPr>
        <xdr:cNvSpPr txBox="1"/>
      </xdr:nvSpPr>
      <xdr:spPr>
        <a:xfrm>
          <a:off x="8841455" y="5096797"/>
          <a:ext cx="1628468"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4D1FCF9-557B-4B5A-9976-C20B1D14BB9A}" type="TxLink">
            <a:rPr lang="en-US" sz="1800" b="0" i="0" u="none" strike="noStrike">
              <a:solidFill>
                <a:schemeClr val="bg1"/>
              </a:solidFill>
              <a:latin typeface="Calibri"/>
              <a:cs typeface="Calibri"/>
            </a:rPr>
            <a:pPr algn="ctr"/>
            <a:t>31.9%</a:t>
          </a:fld>
          <a:endParaRPr lang="en-US" sz="3200" b="1">
            <a:solidFill>
              <a:schemeClr val="bg1"/>
            </a:solidFill>
          </a:endParaRPr>
        </a:p>
      </xdr:txBody>
    </xdr:sp>
    <xdr:clientData/>
  </xdr:twoCellAnchor>
  <xdr:twoCellAnchor>
    <xdr:from>
      <xdr:col>15</xdr:col>
      <xdr:colOff>592055</xdr:colOff>
      <xdr:row>26</xdr:row>
      <xdr:rowOff>68007</xdr:rowOff>
    </xdr:from>
    <xdr:to>
      <xdr:col>18</xdr:col>
      <xdr:colOff>376975</xdr:colOff>
      <xdr:row>28</xdr:row>
      <xdr:rowOff>6555</xdr:rowOff>
    </xdr:to>
    <xdr:sp macro="" textlink="'Analysis 2'!N5">
      <xdr:nvSpPr>
        <xdr:cNvPr id="239" name="TextBox 238">
          <a:extLst>
            <a:ext uri="{FF2B5EF4-FFF2-40B4-BE49-F238E27FC236}">
              <a16:creationId xmlns:a16="http://schemas.microsoft.com/office/drawing/2014/main" id="{00000000-0008-0000-0300-0000EF000000}"/>
            </a:ext>
          </a:extLst>
        </xdr:cNvPr>
        <xdr:cNvSpPr txBox="1"/>
      </xdr:nvSpPr>
      <xdr:spPr>
        <a:xfrm>
          <a:off x="9809797" y="5127523"/>
          <a:ext cx="1628468"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BB94F2-D664-4A48-A751-06DB4A7EB8E3}" type="TxLink">
            <a:rPr lang="en-US" sz="1800" b="0" i="0" u="none" strike="noStrike">
              <a:solidFill>
                <a:schemeClr val="bg1"/>
              </a:solidFill>
              <a:latin typeface="Calibri"/>
              <a:cs typeface="Calibri"/>
            </a:rPr>
            <a:pPr algn="ctr"/>
            <a:t>22.9%</a:t>
          </a:fld>
          <a:endParaRPr lang="en-US" sz="3200" b="1">
            <a:solidFill>
              <a:schemeClr val="bg1"/>
            </a:solidFill>
          </a:endParaRPr>
        </a:p>
      </xdr:txBody>
    </xdr:sp>
    <xdr:clientData/>
  </xdr:twoCellAnchor>
  <xdr:twoCellAnchor>
    <xdr:from>
      <xdr:col>17</xdr:col>
      <xdr:colOff>351847</xdr:colOff>
      <xdr:row>26</xdr:row>
      <xdr:rowOff>68007</xdr:rowOff>
    </xdr:from>
    <xdr:to>
      <xdr:col>20</xdr:col>
      <xdr:colOff>136766</xdr:colOff>
      <xdr:row>28</xdr:row>
      <xdr:rowOff>6555</xdr:rowOff>
    </xdr:to>
    <xdr:sp macro="" textlink="'Analysis 2'!N6">
      <xdr:nvSpPr>
        <xdr:cNvPr id="240" name="TextBox 239">
          <a:extLst>
            <a:ext uri="{FF2B5EF4-FFF2-40B4-BE49-F238E27FC236}">
              <a16:creationId xmlns:a16="http://schemas.microsoft.com/office/drawing/2014/main" id="{00000000-0008-0000-0300-0000F0000000}"/>
            </a:ext>
          </a:extLst>
        </xdr:cNvPr>
        <xdr:cNvSpPr txBox="1"/>
      </xdr:nvSpPr>
      <xdr:spPr>
        <a:xfrm>
          <a:off x="10798621" y="5127523"/>
          <a:ext cx="1628468"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670719-3B95-410A-A60D-8A9F86758561}" type="TxLink">
            <a:rPr lang="en-US" sz="1800" b="0" i="0" u="none" strike="noStrike">
              <a:solidFill>
                <a:schemeClr val="bg1"/>
              </a:solidFill>
              <a:latin typeface="Calibri"/>
              <a:cs typeface="Calibri"/>
            </a:rPr>
            <a:pPr algn="ctr"/>
            <a:t>21.8%</a:t>
          </a:fld>
          <a:endParaRPr lang="en-US" sz="3200" b="1">
            <a:solidFill>
              <a:schemeClr val="bg1"/>
            </a:solidFill>
          </a:endParaRPr>
        </a:p>
      </xdr:txBody>
    </xdr:sp>
    <xdr:clientData/>
  </xdr:twoCellAnchor>
  <xdr:twoCellAnchor>
    <xdr:from>
      <xdr:col>19</xdr:col>
      <xdr:colOff>101398</xdr:colOff>
      <xdr:row>26</xdr:row>
      <xdr:rowOff>37281</xdr:rowOff>
    </xdr:from>
    <xdr:to>
      <xdr:col>21</xdr:col>
      <xdr:colOff>500833</xdr:colOff>
      <xdr:row>27</xdr:row>
      <xdr:rowOff>170426</xdr:rowOff>
    </xdr:to>
    <xdr:sp macro="" textlink="'Analysis 2'!N7">
      <xdr:nvSpPr>
        <xdr:cNvPr id="241" name="TextBox 240">
          <a:extLst>
            <a:ext uri="{FF2B5EF4-FFF2-40B4-BE49-F238E27FC236}">
              <a16:creationId xmlns:a16="http://schemas.microsoft.com/office/drawing/2014/main" id="{00000000-0008-0000-0300-0000F1000000}"/>
            </a:ext>
          </a:extLst>
        </xdr:cNvPr>
        <xdr:cNvSpPr txBox="1"/>
      </xdr:nvSpPr>
      <xdr:spPr>
        <a:xfrm>
          <a:off x="11777204" y="5096797"/>
          <a:ext cx="1628468"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592DA5-C2B3-44D3-9E81-B9A851C15CED}" type="TxLink">
            <a:rPr lang="en-US" sz="1800" b="0" i="0" u="none" strike="noStrike">
              <a:solidFill>
                <a:schemeClr val="bg1"/>
              </a:solidFill>
              <a:latin typeface="Calibri"/>
              <a:cs typeface="Calibri"/>
            </a:rPr>
            <a:pPr algn="ctr"/>
            <a:t>23.4%</a:t>
          </a:fld>
          <a:endParaRPr lang="en-US" sz="3200" b="1">
            <a:solidFill>
              <a:schemeClr val="bg1"/>
            </a:solidFill>
          </a:endParaRPr>
        </a:p>
      </xdr:txBody>
    </xdr:sp>
    <xdr:clientData/>
  </xdr:twoCellAnchor>
  <xdr:twoCellAnchor>
    <xdr:from>
      <xdr:col>1</xdr:col>
      <xdr:colOff>295275</xdr:colOff>
      <xdr:row>28</xdr:row>
      <xdr:rowOff>114299</xdr:rowOff>
    </xdr:from>
    <xdr:to>
      <xdr:col>6</xdr:col>
      <xdr:colOff>211906</xdr:colOff>
      <xdr:row>33</xdr:row>
      <xdr:rowOff>155267</xdr:rowOff>
    </xdr:to>
    <xdr:graphicFrame macro="">
      <xdr:nvGraphicFramePr>
        <xdr:cNvPr id="260" name="Chart 259">
          <a:extLst>
            <a:ext uri="{FF2B5EF4-FFF2-40B4-BE49-F238E27FC236}">
              <a16:creationId xmlns:a16="http://schemas.microsoft.com/office/drawing/2014/main" id="{00000000-0008-0000-0300-00000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522337</xdr:colOff>
      <xdr:row>29</xdr:row>
      <xdr:rowOff>11881</xdr:rowOff>
    </xdr:from>
    <xdr:to>
      <xdr:col>10</xdr:col>
      <xdr:colOff>102420</xdr:colOff>
      <xdr:row>34</xdr:row>
      <xdr:rowOff>1639</xdr:rowOff>
    </xdr:to>
    <mc:AlternateContent xmlns:mc="http://schemas.openxmlformats.org/markup-compatibility/2006">
      <mc:Choice xmlns:cx1="http://schemas.microsoft.com/office/drawing/2015/9/8/chartex" Requires="cx1">
        <xdr:graphicFrame macro="">
          <xdr:nvGraphicFramePr>
            <xdr:cNvPr id="261" name="Chart 260">
              <a:extLst>
                <a:ext uri="{FF2B5EF4-FFF2-40B4-BE49-F238E27FC236}">
                  <a16:creationId xmlns:a16="http://schemas.microsoft.com/office/drawing/2014/main" id="{00000000-0008-0000-0300-00000501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179937" y="5536381"/>
              <a:ext cx="2018483" cy="94225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491613</xdr:colOff>
      <xdr:row>28</xdr:row>
      <xdr:rowOff>40968</xdr:rowOff>
    </xdr:from>
    <xdr:to>
      <xdr:col>5</xdr:col>
      <xdr:colOff>317500</xdr:colOff>
      <xdr:row>29</xdr:row>
      <xdr:rowOff>112662</xdr:rowOff>
    </xdr:to>
    <xdr:sp macro="" textlink="">
      <xdr:nvSpPr>
        <xdr:cNvPr id="262" name="TextBox 261">
          <a:extLst>
            <a:ext uri="{FF2B5EF4-FFF2-40B4-BE49-F238E27FC236}">
              <a16:creationId xmlns:a16="http://schemas.microsoft.com/office/drawing/2014/main" id="{00000000-0008-0000-0300-000006010000}"/>
            </a:ext>
          </a:extLst>
        </xdr:cNvPr>
        <xdr:cNvSpPr txBox="1"/>
      </xdr:nvSpPr>
      <xdr:spPr>
        <a:xfrm>
          <a:off x="1720645" y="5489678"/>
          <a:ext cx="1669436" cy="266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lumMod val="75000"/>
                </a:schemeClr>
              </a:solidFill>
            </a:rPr>
            <a:t>Our</a:t>
          </a:r>
          <a:r>
            <a:rPr lang="en-US" sz="1100" b="1" baseline="0">
              <a:solidFill>
                <a:schemeClr val="bg1">
                  <a:lumMod val="75000"/>
                </a:schemeClr>
              </a:solidFill>
            </a:rPr>
            <a:t> Profitable Customers</a:t>
          </a:r>
          <a:endParaRPr lang="en-US" sz="1100" b="1">
            <a:solidFill>
              <a:schemeClr val="bg1">
                <a:lumMod val="75000"/>
              </a:schemeClr>
            </a:solidFill>
          </a:endParaRPr>
        </a:p>
      </xdr:txBody>
    </xdr:sp>
    <xdr:clientData/>
  </xdr:twoCellAnchor>
  <xdr:twoCellAnchor>
    <xdr:from>
      <xdr:col>7</xdr:col>
      <xdr:colOff>491613</xdr:colOff>
      <xdr:row>28</xdr:row>
      <xdr:rowOff>61452</xdr:rowOff>
    </xdr:from>
    <xdr:to>
      <xdr:col>10</xdr:col>
      <xdr:colOff>317501</xdr:colOff>
      <xdr:row>29</xdr:row>
      <xdr:rowOff>133146</xdr:rowOff>
    </xdr:to>
    <xdr:sp macro="" textlink="">
      <xdr:nvSpPr>
        <xdr:cNvPr id="263" name="TextBox 262">
          <a:extLst>
            <a:ext uri="{FF2B5EF4-FFF2-40B4-BE49-F238E27FC236}">
              <a16:creationId xmlns:a16="http://schemas.microsoft.com/office/drawing/2014/main" id="{00000000-0008-0000-0300-000007010000}"/>
            </a:ext>
          </a:extLst>
        </xdr:cNvPr>
        <xdr:cNvSpPr txBox="1"/>
      </xdr:nvSpPr>
      <xdr:spPr>
        <a:xfrm>
          <a:off x="4793226" y="5510162"/>
          <a:ext cx="1669436" cy="266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lumMod val="75000"/>
                </a:schemeClr>
              </a:solidFill>
            </a:rPr>
            <a:t>Our</a:t>
          </a:r>
          <a:r>
            <a:rPr lang="en-US" sz="1100" b="1" baseline="0">
              <a:solidFill>
                <a:schemeClr val="bg1">
                  <a:lumMod val="75000"/>
                </a:schemeClr>
              </a:solidFill>
            </a:rPr>
            <a:t> Profitable Cities</a:t>
          </a:r>
          <a:endParaRPr lang="en-US" sz="1100" b="1">
            <a:solidFill>
              <a:schemeClr val="bg1">
                <a:lumMod val="75000"/>
              </a:schemeClr>
            </a:solidFill>
          </a:endParaRPr>
        </a:p>
      </xdr:txBody>
    </xdr:sp>
    <xdr:clientData/>
  </xdr:twoCellAnchor>
  <xdr:twoCellAnchor>
    <xdr:from>
      <xdr:col>1</xdr:col>
      <xdr:colOff>409678</xdr:colOff>
      <xdr:row>28</xdr:row>
      <xdr:rowOff>122902</xdr:rowOff>
    </xdr:from>
    <xdr:to>
      <xdr:col>2</xdr:col>
      <xdr:colOff>501855</xdr:colOff>
      <xdr:row>29</xdr:row>
      <xdr:rowOff>184355</xdr:rowOff>
    </xdr:to>
    <xdr:sp macro="" textlink="'Analysis 2'!R2">
      <xdr:nvSpPr>
        <xdr:cNvPr id="264" name="TextBox 263">
          <a:extLst>
            <a:ext uri="{FF2B5EF4-FFF2-40B4-BE49-F238E27FC236}">
              <a16:creationId xmlns:a16="http://schemas.microsoft.com/office/drawing/2014/main" id="{00000000-0008-0000-0300-000008010000}"/>
            </a:ext>
          </a:extLst>
        </xdr:cNvPr>
        <xdr:cNvSpPr txBox="1"/>
      </xdr:nvSpPr>
      <xdr:spPr>
        <a:xfrm>
          <a:off x="1024194" y="5571612"/>
          <a:ext cx="706693" cy="256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17BC66-24FC-4653-BF04-7EEBD64E1DC1}" type="TxLink">
            <a:rPr lang="en-US" sz="2000" b="1" i="0" u="none" strike="noStrike">
              <a:solidFill>
                <a:schemeClr val="bg1">
                  <a:lumMod val="75000"/>
                </a:schemeClr>
              </a:solidFill>
              <a:latin typeface="Calibri"/>
              <a:cs typeface="Calibri"/>
            </a:rPr>
            <a:pPr algn="ctr"/>
            <a:t>1.3%</a:t>
          </a:fld>
          <a:endParaRPr lang="en-US" sz="2000" b="1">
            <a:solidFill>
              <a:schemeClr val="bg1">
                <a:lumMod val="75000"/>
              </a:schemeClr>
            </a:solidFill>
          </a:endParaRPr>
        </a:p>
      </xdr:txBody>
    </xdr:sp>
    <xdr:clientData/>
  </xdr:twoCellAnchor>
  <xdr:twoCellAnchor>
    <xdr:from>
      <xdr:col>6</xdr:col>
      <xdr:colOff>460886</xdr:colOff>
      <xdr:row>28</xdr:row>
      <xdr:rowOff>20482</xdr:rowOff>
    </xdr:from>
    <xdr:to>
      <xdr:col>7</xdr:col>
      <xdr:colOff>573548</xdr:colOff>
      <xdr:row>30</xdr:row>
      <xdr:rowOff>10240</xdr:rowOff>
    </xdr:to>
    <xdr:sp macro="" textlink="'Analysis 2'!Z2">
      <xdr:nvSpPr>
        <xdr:cNvPr id="265" name="TextBox 264">
          <a:extLst>
            <a:ext uri="{FF2B5EF4-FFF2-40B4-BE49-F238E27FC236}">
              <a16:creationId xmlns:a16="http://schemas.microsoft.com/office/drawing/2014/main" id="{00000000-0008-0000-0300-000009010000}"/>
            </a:ext>
          </a:extLst>
        </xdr:cNvPr>
        <xdr:cNvSpPr txBox="1"/>
      </xdr:nvSpPr>
      <xdr:spPr>
        <a:xfrm>
          <a:off x="4147983" y="5469192"/>
          <a:ext cx="727178" cy="378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0709DFD-F6A2-47B7-B786-DF2D0B8A69EB}" type="TxLink">
            <a:rPr lang="en-US" sz="2000" b="1" i="0" u="none" strike="noStrike">
              <a:solidFill>
                <a:schemeClr val="bg1">
                  <a:lumMod val="75000"/>
                </a:schemeClr>
              </a:solidFill>
              <a:latin typeface="Calibri"/>
              <a:ea typeface="+mn-ea"/>
              <a:cs typeface="Calibri"/>
            </a:rPr>
            <a:pPr marL="0" indent="0"/>
            <a:t>5.2%</a:t>
          </a:fld>
          <a:endParaRPr lang="en-US" sz="2000" b="1" i="0" u="none" strike="noStrike">
            <a:solidFill>
              <a:schemeClr val="bg1">
                <a:lumMod val="75000"/>
              </a:schemeClr>
            </a:solidFill>
            <a:latin typeface="Calibri"/>
            <a:ea typeface="+mn-ea"/>
            <a:cs typeface="Calibri"/>
          </a:endParaRPr>
        </a:p>
      </xdr:txBody>
    </xdr:sp>
    <xdr:clientData/>
  </xdr:twoCellAnchor>
  <xdr:twoCellAnchor>
    <xdr:from>
      <xdr:col>14</xdr:col>
      <xdr:colOff>455047</xdr:colOff>
      <xdr:row>22</xdr:row>
      <xdr:rowOff>92179</xdr:rowOff>
    </xdr:from>
    <xdr:to>
      <xdr:col>21</xdr:col>
      <xdr:colOff>260450</xdr:colOff>
      <xdr:row>28</xdr:row>
      <xdr:rowOff>163871</xdr:rowOff>
    </xdr:to>
    <xdr:sp macro="" textlink="">
      <xdr:nvSpPr>
        <xdr:cNvPr id="242" name="Info_Panel" hidden="1">
          <a:extLst>
            <a:ext uri="{FF2B5EF4-FFF2-40B4-BE49-F238E27FC236}">
              <a16:creationId xmlns:a16="http://schemas.microsoft.com/office/drawing/2014/main" id="{00000000-0008-0000-0300-0000F2000000}"/>
            </a:ext>
          </a:extLst>
        </xdr:cNvPr>
        <xdr:cNvSpPr/>
      </xdr:nvSpPr>
      <xdr:spPr>
        <a:xfrm>
          <a:off x="8989447" y="4283179"/>
          <a:ext cx="4072603" cy="1214692"/>
        </a:xfrm>
        <a:prstGeom prst="roundRect">
          <a:avLst>
            <a:gd name="adj" fmla="val 4084"/>
          </a:avLst>
        </a:prstGeom>
        <a:solidFill>
          <a:srgbClr val="10172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a:solidFill>
                <a:schemeClr val="lt1"/>
              </a:solidFill>
              <a:latin typeface="+mn-lt"/>
              <a:ea typeface="+mn-ea"/>
              <a:cs typeface="+mn-cs"/>
            </a:rPr>
            <a:t>This</a:t>
          </a:r>
          <a:r>
            <a:rPr lang="en-US" sz="1400" b="1" baseline="0">
              <a:solidFill>
                <a:schemeClr val="lt1"/>
              </a:solidFill>
              <a:latin typeface="+mn-lt"/>
              <a:ea typeface="+mn-ea"/>
              <a:cs typeface="+mn-cs"/>
            </a:rPr>
            <a:t> dashboard tells a story of business transactional data between 2019 and 2021 with a total of 10,889 rows of transactions.</a:t>
          </a:r>
        </a:p>
        <a:p>
          <a:pPr marL="0" indent="0" algn="ctr"/>
          <a:r>
            <a:rPr lang="en-US" sz="1400" b="1" baseline="0">
              <a:solidFill>
                <a:schemeClr val="lt1"/>
              </a:solidFill>
              <a:latin typeface="+mn-lt"/>
              <a:ea typeface="+mn-ea"/>
              <a:cs typeface="+mn-cs"/>
            </a:rPr>
            <a:t>The Raw data is contained in two workbooks looked up in to one worksheet for accurate analysis. </a:t>
          </a:r>
          <a:endParaRPr lang="en-US" sz="1400" b="1">
            <a:solidFill>
              <a:schemeClr val="lt1"/>
            </a:solidFill>
            <a:latin typeface="+mn-lt"/>
            <a:ea typeface="+mn-ea"/>
            <a:cs typeface="+mn-cs"/>
          </a:endParaRPr>
        </a:p>
      </xdr:txBody>
    </xdr:sp>
    <xdr:clientData/>
  </xdr:twoCellAnchor>
  <xdr:twoCellAnchor>
    <xdr:from>
      <xdr:col>14</xdr:col>
      <xdr:colOff>485775</xdr:colOff>
      <xdr:row>28</xdr:row>
      <xdr:rowOff>114299</xdr:rowOff>
    </xdr:from>
    <xdr:to>
      <xdr:col>21</xdr:col>
      <xdr:colOff>269367</xdr:colOff>
      <xdr:row>33</xdr:row>
      <xdr:rowOff>158495</xdr:rowOff>
    </xdr:to>
    <xdr:sp macro="" textlink="">
      <xdr:nvSpPr>
        <xdr:cNvPr id="21" name="Rectangle: Rounded Corners 20">
          <a:extLst>
            <a:ext uri="{FF2B5EF4-FFF2-40B4-BE49-F238E27FC236}">
              <a16:creationId xmlns:a16="http://schemas.microsoft.com/office/drawing/2014/main" id="{00000000-0008-0000-0300-000015000000}"/>
            </a:ext>
          </a:extLst>
        </xdr:cNvPr>
        <xdr:cNvSpPr/>
      </xdr:nvSpPr>
      <xdr:spPr>
        <a:xfrm>
          <a:off x="9089001" y="5563009"/>
          <a:ext cx="4085205" cy="1017180"/>
        </a:xfrm>
        <a:prstGeom prst="roundRect">
          <a:avLst>
            <a:gd name="adj" fmla="val 4084"/>
          </a:avLst>
        </a:prstGeom>
        <a:gradFill flip="none" rotWithShape="1">
          <a:gsLst>
            <a:gs pos="0">
              <a:srgbClr val="AD0F8A"/>
            </a:gs>
            <a:gs pos="100000">
              <a:srgbClr val="291473"/>
            </a:gs>
            <a:gs pos="100000">
              <a:schemeClr val="accent1">
                <a:lumMod val="45000"/>
                <a:lumOff val="55000"/>
              </a:schemeClr>
            </a:gs>
            <a:gs pos="100000">
              <a:schemeClr val="accent1">
                <a:lumMod val="30000"/>
                <a:lumOff val="70000"/>
              </a:schemeClr>
            </a:gs>
          </a:gsLst>
          <a:lin ang="1140000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19</xdr:col>
      <xdr:colOff>594033</xdr:colOff>
      <xdr:row>30</xdr:row>
      <xdr:rowOff>10242</xdr:rowOff>
    </xdr:from>
    <xdr:to>
      <xdr:col>21</xdr:col>
      <xdr:colOff>112661</xdr:colOff>
      <xdr:row>33</xdr:row>
      <xdr:rowOff>102417</xdr:rowOff>
    </xdr:to>
    <xdr:sp macro="" textlink="">
      <xdr:nvSpPr>
        <xdr:cNvPr id="8" name="Oval 7">
          <a:extLst>
            <a:ext uri="{FF2B5EF4-FFF2-40B4-BE49-F238E27FC236}">
              <a16:creationId xmlns:a16="http://schemas.microsoft.com/office/drawing/2014/main" id="{00000000-0008-0000-0300-000008000000}"/>
            </a:ext>
          </a:extLst>
        </xdr:cNvPr>
        <xdr:cNvSpPr/>
      </xdr:nvSpPr>
      <xdr:spPr>
        <a:xfrm>
          <a:off x="12269839" y="5848145"/>
          <a:ext cx="747661" cy="675966"/>
        </a:xfrm>
        <a:prstGeom prst="ellipse">
          <a:avLst/>
        </a:prstGeom>
        <a:solidFill>
          <a:srgbClr val="172144">
            <a:alpha val="71000"/>
          </a:srgbClr>
        </a:solid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611547</xdr:colOff>
      <xdr:row>28</xdr:row>
      <xdr:rowOff>113786</xdr:rowOff>
    </xdr:from>
    <xdr:to>
      <xdr:col>18</xdr:col>
      <xdr:colOff>51210</xdr:colOff>
      <xdr:row>30</xdr:row>
      <xdr:rowOff>71694</xdr:rowOff>
    </xdr:to>
    <xdr:sp macro="" textlink="">
      <xdr:nvSpPr>
        <xdr:cNvPr id="248" name="About" hidden="1">
          <a:extLst>
            <a:ext uri="{FF2B5EF4-FFF2-40B4-BE49-F238E27FC236}">
              <a16:creationId xmlns:a16="http://schemas.microsoft.com/office/drawing/2014/main" id="{00000000-0008-0000-0300-0000F8000000}"/>
            </a:ext>
          </a:extLst>
        </xdr:cNvPr>
        <xdr:cNvSpPr/>
      </xdr:nvSpPr>
      <xdr:spPr>
        <a:xfrm>
          <a:off x="9829289" y="5562496"/>
          <a:ext cx="1283211" cy="347101"/>
        </a:xfrm>
        <a:prstGeom prst="roundRect">
          <a:avLst>
            <a:gd name="adj" fmla="val 50000"/>
          </a:avLst>
        </a:prstGeom>
        <a:solidFill>
          <a:srgbClr val="AD0F8A">
            <a:alpha val="62000"/>
          </a:srgb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Black" panose="020B0A04020102020204" pitchFamily="34" charset="0"/>
            </a:rPr>
            <a:t>About</a:t>
          </a:r>
        </a:p>
      </xdr:txBody>
    </xdr:sp>
    <xdr:clientData/>
  </xdr:twoCellAnchor>
  <xdr:twoCellAnchor>
    <xdr:from>
      <xdr:col>19</xdr:col>
      <xdr:colOff>573036</xdr:colOff>
      <xdr:row>29</xdr:row>
      <xdr:rowOff>124951</xdr:rowOff>
    </xdr:from>
    <xdr:to>
      <xdr:col>21</xdr:col>
      <xdr:colOff>145333</xdr:colOff>
      <xdr:row>33</xdr:row>
      <xdr:rowOff>147892</xdr:rowOff>
    </xdr:to>
    <xdr:grpSp>
      <xdr:nvGrpSpPr>
        <xdr:cNvPr id="42" name="Down" hidden="1">
          <a:extLst>
            <a:ext uri="{FF2B5EF4-FFF2-40B4-BE49-F238E27FC236}">
              <a16:creationId xmlns:a16="http://schemas.microsoft.com/office/drawing/2014/main" id="{00000000-0008-0000-0300-00002A000000}"/>
            </a:ext>
          </a:extLst>
        </xdr:cNvPr>
        <xdr:cNvGrpSpPr/>
      </xdr:nvGrpSpPr>
      <xdr:grpSpPr>
        <a:xfrm>
          <a:off x="12070271" y="5649451"/>
          <a:ext cx="782533" cy="784941"/>
          <a:chOff x="13413248" y="3734618"/>
          <a:chExt cx="801330" cy="801329"/>
        </a:xfrm>
      </xdr:grpSpPr>
      <xdr:sp macro="[0]!Sheet3.Down" textlink="">
        <xdr:nvSpPr>
          <xdr:cNvPr id="246" name="Oval 245" hidden="1">
            <a:extLst>
              <a:ext uri="{FF2B5EF4-FFF2-40B4-BE49-F238E27FC236}">
                <a16:creationId xmlns:a16="http://schemas.microsoft.com/office/drawing/2014/main" id="{00000000-0008-0000-0300-0000F6000000}"/>
              </a:ext>
            </a:extLst>
          </xdr:cNvPr>
          <xdr:cNvSpPr/>
        </xdr:nvSpPr>
        <xdr:spPr>
          <a:xfrm>
            <a:off x="13413248" y="3734618"/>
            <a:ext cx="801330" cy="801329"/>
          </a:xfrm>
          <a:prstGeom prst="ellipse">
            <a:avLst/>
          </a:prstGeom>
          <a:solidFill>
            <a:srgbClr val="AD0F8A">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eet3.Down" textlink="">
        <xdr:nvSpPr>
          <xdr:cNvPr id="244" name="Arrow: Chevron 243" hidden="1">
            <a:extLst>
              <a:ext uri="{FF2B5EF4-FFF2-40B4-BE49-F238E27FC236}">
                <a16:creationId xmlns:a16="http://schemas.microsoft.com/office/drawing/2014/main" id="{00000000-0008-0000-0300-0000F4000000}"/>
              </a:ext>
            </a:extLst>
          </xdr:cNvPr>
          <xdr:cNvSpPr/>
        </xdr:nvSpPr>
        <xdr:spPr>
          <a:xfrm rot="5400000">
            <a:off x="13578349" y="3894597"/>
            <a:ext cx="471129" cy="481371"/>
          </a:xfrm>
          <a:prstGeom prst="chevron">
            <a:avLst/>
          </a:prstGeom>
          <a:solidFill>
            <a:schemeClr val="bg1">
              <a:alpha val="7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xdr:from>
      <xdr:col>19</xdr:col>
      <xdr:colOff>573036</xdr:colOff>
      <xdr:row>29</xdr:row>
      <xdr:rowOff>124951</xdr:rowOff>
    </xdr:from>
    <xdr:to>
      <xdr:col>21</xdr:col>
      <xdr:colOff>145333</xdr:colOff>
      <xdr:row>33</xdr:row>
      <xdr:rowOff>147892</xdr:rowOff>
    </xdr:to>
    <xdr:grpSp>
      <xdr:nvGrpSpPr>
        <xdr:cNvPr id="204" name="Up">
          <a:extLst>
            <a:ext uri="{FF2B5EF4-FFF2-40B4-BE49-F238E27FC236}">
              <a16:creationId xmlns:a16="http://schemas.microsoft.com/office/drawing/2014/main" id="{00000000-0008-0000-0300-0000CC000000}"/>
            </a:ext>
          </a:extLst>
        </xdr:cNvPr>
        <xdr:cNvGrpSpPr/>
      </xdr:nvGrpSpPr>
      <xdr:grpSpPr>
        <a:xfrm>
          <a:off x="12070271" y="5649451"/>
          <a:ext cx="782533" cy="784941"/>
          <a:chOff x="13762702" y="5692057"/>
          <a:chExt cx="801330" cy="801329"/>
        </a:xfrm>
      </xdr:grpSpPr>
      <xdr:sp macro="[0]!Sheet3.up" textlink="">
        <xdr:nvSpPr>
          <xdr:cNvPr id="245" name="Oval 244">
            <a:extLst>
              <a:ext uri="{FF2B5EF4-FFF2-40B4-BE49-F238E27FC236}">
                <a16:creationId xmlns:a16="http://schemas.microsoft.com/office/drawing/2014/main" id="{00000000-0008-0000-0300-0000F5000000}"/>
              </a:ext>
            </a:extLst>
          </xdr:cNvPr>
          <xdr:cNvSpPr/>
        </xdr:nvSpPr>
        <xdr:spPr>
          <a:xfrm>
            <a:off x="13762702" y="5692057"/>
            <a:ext cx="801330" cy="801329"/>
          </a:xfrm>
          <a:prstGeom prst="ellipse">
            <a:avLst/>
          </a:prstGeom>
          <a:solidFill>
            <a:srgbClr val="AD0F8A">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eet3.up" textlink="">
        <xdr:nvSpPr>
          <xdr:cNvPr id="41" name="Arrow: Chevron 40">
            <a:extLst>
              <a:ext uri="{FF2B5EF4-FFF2-40B4-BE49-F238E27FC236}">
                <a16:creationId xmlns:a16="http://schemas.microsoft.com/office/drawing/2014/main" id="{00000000-0008-0000-0300-000029000000}"/>
              </a:ext>
            </a:extLst>
          </xdr:cNvPr>
          <xdr:cNvSpPr/>
        </xdr:nvSpPr>
        <xdr:spPr>
          <a:xfrm rot="16200000">
            <a:off x="13927803" y="5852036"/>
            <a:ext cx="471129" cy="481371"/>
          </a:xfrm>
          <a:prstGeom prst="chevron">
            <a:avLst/>
          </a:prstGeom>
          <a:solidFill>
            <a:schemeClr val="bg1">
              <a:alpha val="7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xdr:from>
      <xdr:col>11</xdr:col>
      <xdr:colOff>120015</xdr:colOff>
      <xdr:row>0</xdr:row>
      <xdr:rowOff>104774</xdr:rowOff>
    </xdr:from>
    <xdr:to>
      <xdr:col>21</xdr:col>
      <xdr:colOff>225322</xdr:colOff>
      <xdr:row>9</xdr:row>
      <xdr:rowOff>30726</xdr:rowOff>
    </xdr:to>
    <xdr:graphicFrame macro="">
      <xdr:nvGraphicFramePr>
        <xdr:cNvPr id="293" name="Chart 292">
          <a:extLst>
            <a:ext uri="{FF2B5EF4-FFF2-40B4-BE49-F238E27FC236}">
              <a16:creationId xmlns:a16="http://schemas.microsoft.com/office/drawing/2014/main" id="{00000000-0008-0000-0300-00002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554088</xdr:colOff>
      <xdr:row>0</xdr:row>
      <xdr:rowOff>153321</xdr:rowOff>
    </xdr:from>
    <xdr:to>
      <xdr:col>16</xdr:col>
      <xdr:colOff>192139</xdr:colOff>
      <xdr:row>2</xdr:row>
      <xdr:rowOff>6349</xdr:rowOff>
    </xdr:to>
    <xdr:sp macro="" textlink="">
      <xdr:nvSpPr>
        <xdr:cNvPr id="294" name="Circle: Hollow 293">
          <a:extLst>
            <a:ext uri="{FF2B5EF4-FFF2-40B4-BE49-F238E27FC236}">
              <a16:creationId xmlns:a16="http://schemas.microsoft.com/office/drawing/2014/main" id="{00000000-0008-0000-0300-000026010000}"/>
            </a:ext>
          </a:extLst>
        </xdr:cNvPr>
        <xdr:cNvSpPr/>
      </xdr:nvSpPr>
      <xdr:spPr>
        <a:xfrm>
          <a:off x="9771830" y="153321"/>
          <a:ext cx="252567" cy="242222"/>
        </a:xfrm>
        <a:prstGeom prst="donut">
          <a:avLst/>
        </a:prstGeom>
        <a:pattFill prst="solidDmnd">
          <a:fgClr>
            <a:schemeClr val="accent1"/>
          </a:fgClr>
          <a:bgClr>
            <a:schemeClr val="bg1"/>
          </a:bgClr>
        </a:pattFill>
        <a:ln>
          <a:noFill/>
        </a:ln>
        <a:effectLst>
          <a:reflection blurRad="6350" stA="50000" endA="300" endPos="5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24376</xdr:colOff>
      <xdr:row>0</xdr:row>
      <xdr:rowOff>49981</xdr:rowOff>
    </xdr:from>
    <xdr:to>
      <xdr:col>14</xdr:col>
      <xdr:colOff>423812</xdr:colOff>
      <xdr:row>1</xdr:row>
      <xdr:rowOff>183126</xdr:rowOff>
    </xdr:to>
    <xdr:sp macro="" textlink="">
      <xdr:nvSpPr>
        <xdr:cNvPr id="295" name="TextBox 294">
          <a:extLst>
            <a:ext uri="{FF2B5EF4-FFF2-40B4-BE49-F238E27FC236}">
              <a16:creationId xmlns:a16="http://schemas.microsoft.com/office/drawing/2014/main" id="{00000000-0008-0000-0300-000027010000}"/>
            </a:ext>
          </a:extLst>
        </xdr:cNvPr>
        <xdr:cNvSpPr txBox="1"/>
      </xdr:nvSpPr>
      <xdr:spPr>
        <a:xfrm>
          <a:off x="7398570" y="49981"/>
          <a:ext cx="1628468"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solidFill>
            </a:rPr>
            <a:t>Top</a:t>
          </a:r>
          <a:r>
            <a:rPr lang="en-US" sz="1600" b="1" baseline="0">
              <a:solidFill>
                <a:schemeClr val="bg1"/>
              </a:solidFill>
            </a:rPr>
            <a:t> Month</a:t>
          </a:r>
          <a:endParaRPr lang="en-US" sz="1600" b="1">
            <a:solidFill>
              <a:schemeClr val="bg1"/>
            </a:solidFill>
          </a:endParaRPr>
        </a:p>
      </xdr:txBody>
    </xdr:sp>
    <xdr:clientData/>
  </xdr:twoCellAnchor>
  <xdr:twoCellAnchor>
    <xdr:from>
      <xdr:col>13</xdr:col>
      <xdr:colOff>512096</xdr:colOff>
      <xdr:row>0</xdr:row>
      <xdr:rowOff>58994</xdr:rowOff>
    </xdr:from>
    <xdr:to>
      <xdr:col>15</xdr:col>
      <xdr:colOff>317499</xdr:colOff>
      <xdr:row>1</xdr:row>
      <xdr:rowOff>192139</xdr:rowOff>
    </xdr:to>
    <xdr:sp macro="" textlink="'Analysis 2'!AP4">
      <xdr:nvSpPr>
        <xdr:cNvPr id="296" name="TextBox 295">
          <a:extLst>
            <a:ext uri="{FF2B5EF4-FFF2-40B4-BE49-F238E27FC236}">
              <a16:creationId xmlns:a16="http://schemas.microsoft.com/office/drawing/2014/main" id="{00000000-0008-0000-0300-000028010000}"/>
            </a:ext>
          </a:extLst>
        </xdr:cNvPr>
        <xdr:cNvSpPr txBox="1"/>
      </xdr:nvSpPr>
      <xdr:spPr>
        <a:xfrm>
          <a:off x="8500806" y="58994"/>
          <a:ext cx="1034435"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ED0103B-3023-4981-A5AC-6E415CBC1BC0}" type="TxLink">
            <a:rPr lang="en-US" sz="1600" b="0" i="0" u="none" strike="noStrike">
              <a:solidFill>
                <a:schemeClr val="bg1">
                  <a:lumMod val="95000"/>
                </a:schemeClr>
              </a:solidFill>
              <a:latin typeface="Arial Black" panose="020B0A04020102020204" pitchFamily="34" charset="0"/>
              <a:cs typeface="Calibri"/>
            </a:rPr>
            <a:pPr algn="ctr"/>
            <a:t>Feb</a:t>
          </a:fld>
          <a:endParaRPr lang="en-US" sz="2400" b="1">
            <a:solidFill>
              <a:schemeClr val="bg1">
                <a:lumMod val="95000"/>
              </a:schemeClr>
            </a:solidFill>
            <a:latin typeface="Arial Black" panose="020B0A04020102020204" pitchFamily="34" charset="0"/>
          </a:endParaRPr>
        </a:p>
      </xdr:txBody>
    </xdr:sp>
    <xdr:clientData/>
  </xdr:twoCellAnchor>
  <xdr:twoCellAnchor>
    <xdr:from>
      <xdr:col>16</xdr:col>
      <xdr:colOff>61451</xdr:colOff>
      <xdr:row>0</xdr:row>
      <xdr:rowOff>88491</xdr:rowOff>
    </xdr:from>
    <xdr:to>
      <xdr:col>19</xdr:col>
      <xdr:colOff>112661</xdr:colOff>
      <xdr:row>2</xdr:row>
      <xdr:rowOff>27039</xdr:rowOff>
    </xdr:to>
    <xdr:sp macro="" textlink="'Analysis 2'!AO6">
      <xdr:nvSpPr>
        <xdr:cNvPr id="297" name="TextBox 296">
          <a:extLst>
            <a:ext uri="{FF2B5EF4-FFF2-40B4-BE49-F238E27FC236}">
              <a16:creationId xmlns:a16="http://schemas.microsoft.com/office/drawing/2014/main" id="{00000000-0008-0000-0300-000029010000}"/>
            </a:ext>
          </a:extLst>
        </xdr:cNvPr>
        <xdr:cNvSpPr txBox="1"/>
      </xdr:nvSpPr>
      <xdr:spPr>
        <a:xfrm>
          <a:off x="9893709" y="88491"/>
          <a:ext cx="1894758" cy="327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D0E46C-2242-4BB8-AEB2-EF3D118CDDFA}" type="TxLink">
            <a:rPr lang="en-US" sz="1400" b="0" i="0" u="none" strike="noStrike">
              <a:solidFill>
                <a:schemeClr val="bg1">
                  <a:lumMod val="95000"/>
                </a:schemeClr>
              </a:solidFill>
              <a:latin typeface="Arial Black" panose="020B0A04020102020204" pitchFamily="34" charset="0"/>
              <a:ea typeface="+mn-ea"/>
              <a:cs typeface="Calibri"/>
            </a:rPr>
            <a:pPr marL="0" indent="0" algn="ctr"/>
            <a:t> Profit $942,286</a:t>
          </a:fld>
          <a:endParaRPr lang="en-US" sz="1400" b="0" i="0" u="none" strike="noStrike">
            <a:solidFill>
              <a:schemeClr val="bg1">
                <a:lumMod val="95000"/>
              </a:schemeClr>
            </a:solidFill>
            <a:latin typeface="Arial Black" panose="020B0A04020102020204" pitchFamily="34" charset="0"/>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19</xdr:col>
          <xdr:colOff>76200</xdr:colOff>
          <xdr:row>0</xdr:row>
          <xdr:rowOff>123825</xdr:rowOff>
        </xdr:from>
        <xdr:to>
          <xdr:col>21</xdr:col>
          <xdr:colOff>247650</xdr:colOff>
          <xdr:row>2</xdr:row>
          <xdr:rowOff>28575</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257482</xdr:colOff>
      <xdr:row>11</xdr:row>
      <xdr:rowOff>145741</xdr:rowOff>
    </xdr:from>
    <xdr:to>
      <xdr:col>9</xdr:col>
      <xdr:colOff>481370</xdr:colOff>
      <xdr:row>17</xdr:row>
      <xdr:rowOff>71693</xdr:rowOff>
    </xdr:to>
    <xdr:graphicFrame macro="">
      <xdr:nvGraphicFramePr>
        <xdr:cNvPr id="298" name="Chart 297">
          <a:extLst>
            <a:ext uri="{FF2B5EF4-FFF2-40B4-BE49-F238E27FC236}">
              <a16:creationId xmlns:a16="http://schemas.microsoft.com/office/drawing/2014/main" id="{00000000-0008-0000-0300-00002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481371</xdr:colOff>
      <xdr:row>10</xdr:row>
      <xdr:rowOff>114865</xdr:rowOff>
    </xdr:from>
    <xdr:to>
      <xdr:col>9</xdr:col>
      <xdr:colOff>399436</xdr:colOff>
      <xdr:row>12</xdr:row>
      <xdr:rowOff>20484</xdr:rowOff>
    </xdr:to>
    <xdr:sp macro="" textlink="'Analysis 2'!AU13">
      <xdr:nvSpPr>
        <xdr:cNvPr id="299" name="TextBox 298">
          <a:extLst>
            <a:ext uri="{FF2B5EF4-FFF2-40B4-BE49-F238E27FC236}">
              <a16:creationId xmlns:a16="http://schemas.microsoft.com/office/drawing/2014/main" id="{00000000-0008-0000-0300-00002B010000}"/>
            </a:ext>
          </a:extLst>
        </xdr:cNvPr>
        <xdr:cNvSpPr txBox="1"/>
      </xdr:nvSpPr>
      <xdr:spPr>
        <a:xfrm>
          <a:off x="1095887" y="2060833"/>
          <a:ext cx="4834194" cy="2948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E608C0-CBAC-4517-A22E-68DF49C51B0A}" type="TxLink">
            <a:rPr lang="en-US" sz="1800" b="1" i="0" u="none" strike="noStrike">
              <a:solidFill>
                <a:schemeClr val="bg1">
                  <a:lumMod val="95000"/>
                </a:schemeClr>
              </a:solidFill>
              <a:latin typeface="Calibri"/>
              <a:cs typeface="Calibri"/>
            </a:rPr>
            <a:pPr algn="ctr"/>
            <a:t>Showing Total  Profit</a:t>
          </a:fld>
          <a:endParaRPr lang="en-US" sz="3200" b="1">
            <a:solidFill>
              <a:schemeClr val="bg1">
                <a:lumMod val="95000"/>
              </a:schemeClr>
            </a:solidFill>
          </a:endParaRPr>
        </a:p>
      </xdr:txBody>
    </xdr:sp>
    <xdr:clientData/>
  </xdr:twoCellAnchor>
  <xdr:twoCellAnchor>
    <xdr:from>
      <xdr:col>14</xdr:col>
      <xdr:colOff>163357</xdr:colOff>
      <xdr:row>30</xdr:row>
      <xdr:rowOff>43014</xdr:rowOff>
    </xdr:from>
    <xdr:to>
      <xdr:col>18</xdr:col>
      <xdr:colOff>184355</xdr:colOff>
      <xdr:row>33</xdr:row>
      <xdr:rowOff>122902</xdr:rowOff>
    </xdr:to>
    <xdr:sp macro="" textlink="">
      <xdr:nvSpPr>
        <xdr:cNvPr id="300" name="TextBox 299">
          <a:extLst>
            <a:ext uri="{FF2B5EF4-FFF2-40B4-BE49-F238E27FC236}">
              <a16:creationId xmlns:a16="http://schemas.microsoft.com/office/drawing/2014/main" id="{00000000-0008-0000-0300-00002C010000}"/>
            </a:ext>
          </a:extLst>
        </xdr:cNvPr>
        <xdr:cNvSpPr txBox="1"/>
      </xdr:nvSpPr>
      <xdr:spPr>
        <a:xfrm>
          <a:off x="8766583" y="5880917"/>
          <a:ext cx="2479062" cy="663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i="1">
              <a:solidFill>
                <a:schemeClr val="bg1"/>
              </a:solidFill>
            </a:rPr>
            <a:t>Click Here</a:t>
          </a:r>
        </a:p>
      </xdr:txBody>
    </xdr:sp>
    <xdr:clientData/>
  </xdr:twoCellAnchor>
  <xdr:twoCellAnchor>
    <xdr:from>
      <xdr:col>2</xdr:col>
      <xdr:colOff>71694</xdr:colOff>
      <xdr:row>17</xdr:row>
      <xdr:rowOff>21608</xdr:rowOff>
    </xdr:from>
    <xdr:to>
      <xdr:col>9</xdr:col>
      <xdr:colOff>71694</xdr:colOff>
      <xdr:row>18</xdr:row>
      <xdr:rowOff>122902</xdr:rowOff>
    </xdr:to>
    <xdr:sp macro="" textlink="'Analysis 2'!AU15">
      <xdr:nvSpPr>
        <xdr:cNvPr id="301" name="Rectangle: Rounded Corners 300">
          <a:extLst>
            <a:ext uri="{FF2B5EF4-FFF2-40B4-BE49-F238E27FC236}">
              <a16:creationId xmlns:a16="http://schemas.microsoft.com/office/drawing/2014/main" id="{00000000-0008-0000-0300-00002D010000}"/>
            </a:ext>
          </a:extLst>
        </xdr:cNvPr>
        <xdr:cNvSpPr/>
      </xdr:nvSpPr>
      <xdr:spPr>
        <a:xfrm>
          <a:off x="1300726" y="3329753"/>
          <a:ext cx="4301613" cy="295891"/>
        </a:xfrm>
        <a:prstGeom prst="roundRect">
          <a:avLst>
            <a:gd name="adj" fmla="val 50000"/>
          </a:avLst>
        </a:prstGeom>
        <a:gradFill flip="none" rotWithShape="1">
          <a:gsLst>
            <a:gs pos="0">
              <a:srgbClr val="AD0F8A"/>
            </a:gs>
            <a:gs pos="100000">
              <a:srgbClr val="291473"/>
            </a:gs>
            <a:gs pos="100000">
              <a:schemeClr val="accent1">
                <a:lumMod val="45000"/>
                <a:lumOff val="55000"/>
              </a:schemeClr>
            </a:gs>
            <a:gs pos="100000">
              <a:schemeClr val="accent1">
                <a:lumMod val="30000"/>
                <a:lumOff val="70000"/>
              </a:schemeClr>
            </a:gs>
          </a:gsLst>
          <a:lin ang="11400000" scaled="0"/>
          <a:tileRect/>
        </a:gradFill>
        <a:ln>
          <a:noFill/>
        </a:ln>
        <a:effectLst>
          <a:outerShdw blurRad="50800" dist="38100" dir="16200000" rotWithShape="0">
            <a:prstClr val="black">
              <a:alpha val="40000"/>
            </a:prstClr>
          </a:outerShd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803B771-8935-4BF8-8AE0-C22FE110E79D}" type="TxLink">
            <a:rPr lang="en-US" sz="1800" b="1" i="0" u="none" strike="noStrike">
              <a:solidFill>
                <a:schemeClr val="bg1">
                  <a:lumMod val="95000"/>
                </a:schemeClr>
              </a:solidFill>
              <a:latin typeface="Calibri"/>
              <a:cs typeface="Calibri"/>
            </a:rPr>
            <a:pPr algn="ctr"/>
            <a:t>Showing Yearly Trends of  Profit</a:t>
          </a:fld>
          <a:endParaRPr lang="en-US" sz="1800" b="1">
            <a:solidFill>
              <a:schemeClr val="bg1">
                <a:lumMod val="95000"/>
              </a:schemeClr>
            </a:solidFill>
          </a:endParaRPr>
        </a:p>
      </xdr:txBody>
    </xdr:sp>
    <xdr:clientData/>
  </xdr:twoCellAnchor>
  <xdr:twoCellAnchor>
    <xdr:from>
      <xdr:col>1</xdr:col>
      <xdr:colOff>399435</xdr:colOff>
      <xdr:row>6</xdr:row>
      <xdr:rowOff>194491</xdr:rowOff>
    </xdr:from>
    <xdr:to>
      <xdr:col>4</xdr:col>
      <xdr:colOff>604274</xdr:colOff>
      <xdr:row>8</xdr:row>
      <xdr:rowOff>101189</xdr:rowOff>
    </xdr:to>
    <xdr:sp macro="" textlink="">
      <xdr:nvSpPr>
        <xdr:cNvPr id="303" name="Rectangle: Rounded Corners 302">
          <a:extLst>
            <a:ext uri="{FF2B5EF4-FFF2-40B4-BE49-F238E27FC236}">
              <a16:creationId xmlns:a16="http://schemas.microsoft.com/office/drawing/2014/main" id="{00000000-0008-0000-0300-00002F010000}"/>
            </a:ext>
          </a:extLst>
        </xdr:cNvPr>
        <xdr:cNvSpPr/>
      </xdr:nvSpPr>
      <xdr:spPr>
        <a:xfrm>
          <a:off x="1013951" y="1362072"/>
          <a:ext cx="2048388" cy="295891"/>
        </a:xfrm>
        <a:prstGeom prst="roundRect">
          <a:avLst>
            <a:gd name="adj" fmla="val 50000"/>
          </a:avLst>
        </a:prstGeom>
        <a:gradFill flip="none" rotWithShape="1">
          <a:gsLst>
            <a:gs pos="0">
              <a:srgbClr val="AD0F8A"/>
            </a:gs>
            <a:gs pos="100000">
              <a:srgbClr val="291473"/>
            </a:gs>
            <a:gs pos="100000">
              <a:schemeClr val="accent1">
                <a:lumMod val="45000"/>
                <a:lumOff val="55000"/>
              </a:schemeClr>
            </a:gs>
            <a:gs pos="100000">
              <a:schemeClr val="accent1">
                <a:lumMod val="30000"/>
                <a:lumOff val="70000"/>
              </a:schemeClr>
            </a:gs>
          </a:gsLst>
          <a:lin ang="11400000" scaled="0"/>
          <a:tileRect/>
        </a:gradFill>
        <a:ln>
          <a:noFill/>
        </a:ln>
        <a:effectLst>
          <a:outerShdw blurRad="50800" dist="38100" dir="16200000" rotWithShape="0">
            <a:prstClr val="black">
              <a:alpha val="40000"/>
            </a:prstClr>
          </a:outerShd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i="0" u="none" strike="noStrike">
              <a:solidFill>
                <a:schemeClr val="bg1">
                  <a:lumMod val="95000"/>
                </a:schemeClr>
              </a:solidFill>
              <a:latin typeface="Calibri"/>
              <a:cs typeface="Calibri"/>
            </a:rPr>
            <a:t>  Sales</a:t>
          </a:r>
          <a:r>
            <a:rPr lang="en-US" sz="1800" b="1" i="0" u="none" strike="noStrike" baseline="0">
              <a:solidFill>
                <a:schemeClr val="bg1">
                  <a:lumMod val="95000"/>
                </a:schemeClr>
              </a:solidFill>
              <a:latin typeface="Calibri"/>
              <a:cs typeface="Calibri"/>
            </a:rPr>
            <a:t> Dashboard</a:t>
          </a:r>
          <a:endParaRPr lang="en-US" sz="1800" b="1" i="0" u="none" strike="noStrike">
            <a:solidFill>
              <a:schemeClr val="bg1">
                <a:lumMod val="95000"/>
              </a:schemeClr>
            </a:solidFill>
            <a:latin typeface="Calibri"/>
            <a:cs typeface="Calibri"/>
          </a:endParaRPr>
        </a:p>
      </xdr:txBody>
    </xdr:sp>
    <xdr:clientData/>
  </xdr:twoCellAnchor>
  <xdr:twoCellAnchor>
    <xdr:from>
      <xdr:col>2</xdr:col>
      <xdr:colOff>266290</xdr:colOff>
      <xdr:row>0</xdr:row>
      <xdr:rowOff>174112</xdr:rowOff>
    </xdr:from>
    <xdr:to>
      <xdr:col>4</xdr:col>
      <xdr:colOff>143386</xdr:colOff>
      <xdr:row>6</xdr:row>
      <xdr:rowOff>112660</xdr:rowOff>
    </xdr:to>
    <xdr:grpSp>
      <xdr:nvGrpSpPr>
        <xdr:cNvPr id="209" name="Group 208">
          <a:extLst>
            <a:ext uri="{FF2B5EF4-FFF2-40B4-BE49-F238E27FC236}">
              <a16:creationId xmlns:a16="http://schemas.microsoft.com/office/drawing/2014/main" id="{00000000-0008-0000-0300-0000D1000000}"/>
            </a:ext>
          </a:extLst>
        </xdr:cNvPr>
        <xdr:cNvGrpSpPr/>
      </xdr:nvGrpSpPr>
      <xdr:grpSpPr>
        <a:xfrm>
          <a:off x="1476525" y="174112"/>
          <a:ext cx="1087332" cy="1081548"/>
          <a:chOff x="1495322" y="174112"/>
          <a:chExt cx="1106129" cy="1106129"/>
        </a:xfrm>
      </xdr:grpSpPr>
      <xdr:sp macro="" textlink="">
        <xdr:nvSpPr>
          <xdr:cNvPr id="206" name="Oval 205">
            <a:extLst>
              <a:ext uri="{FF2B5EF4-FFF2-40B4-BE49-F238E27FC236}">
                <a16:creationId xmlns:a16="http://schemas.microsoft.com/office/drawing/2014/main" id="{00000000-0008-0000-0300-0000CE000000}"/>
              </a:ext>
            </a:extLst>
          </xdr:cNvPr>
          <xdr:cNvSpPr/>
        </xdr:nvSpPr>
        <xdr:spPr>
          <a:xfrm>
            <a:off x="1495322" y="174112"/>
            <a:ext cx="1106129" cy="1106129"/>
          </a:xfrm>
          <a:prstGeom prst="ellipse">
            <a:avLst/>
          </a:prstGeom>
          <a:noFill/>
          <a:ln w="38100">
            <a:gradFill>
              <a:gsLst>
                <a:gs pos="0">
                  <a:srgbClr val="AD0F8A"/>
                </a:gs>
                <a:gs pos="34000">
                  <a:srgbClr val="101727"/>
                </a:gs>
                <a:gs pos="63000">
                  <a:srgbClr val="291473"/>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08" name="Picture 207">
            <a:extLst>
              <a:ext uri="{FF2B5EF4-FFF2-40B4-BE49-F238E27FC236}">
                <a16:creationId xmlns:a16="http://schemas.microsoft.com/office/drawing/2014/main" id="{00000000-0008-0000-0300-0000D0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627461" y="383662"/>
            <a:ext cx="841851" cy="687028"/>
          </a:xfrm>
          <a:prstGeom prst="rect">
            <a:avLst/>
          </a:prstGeom>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shboard%20files/Other%20lookup%20datasets%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17 Sales"/>
      <sheetName val="2016 Sales"/>
      <sheetName val="2015 Sales"/>
      <sheetName val="Products"/>
      <sheetName val="Locations"/>
      <sheetName val="Customers"/>
      <sheetName val="Sales People"/>
      <sheetName val="Budgeting"/>
      <sheetName val="Date Ranges"/>
      <sheetName val="Other lookup datasets "/>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ORABELLA" refreshedDate="44613.740458217595" createdVersion="6" refreshedVersion="6" minRefreshableVersion="3" recordCount="10889" xr:uid="{5523A263-D8C4-4BBB-896F-8634948DFDD1}">
  <cacheSource type="worksheet">
    <worksheetSource ref="A1:R10890" sheet="Data Set"/>
  </cacheSource>
  <cacheFields count="20">
    <cacheField name="Order ID" numFmtId="0">
      <sharedItems/>
    </cacheField>
    <cacheField name="Product ID" numFmtId="0">
      <sharedItems/>
    </cacheField>
    <cacheField name="Location ID" numFmtId="0">
      <sharedItems/>
    </cacheField>
    <cacheField name="Sales Person ID" numFmtId="0">
      <sharedItems/>
    </cacheField>
    <cacheField name="Customer ID" numFmtId="0">
      <sharedItems count="801">
        <s v="C1121"/>
        <s v="C1461"/>
        <s v="C1510"/>
        <s v="C1133"/>
        <s v="C1240"/>
        <s v="C1155"/>
        <s v="C1495"/>
        <s v="C1448"/>
        <s v="C1562"/>
        <s v="C1084"/>
        <s v="C1274"/>
        <s v="C1160"/>
        <s v="C1732"/>
        <s v="C1526"/>
        <s v="C1767"/>
        <s v="C1641"/>
        <s v="C1358"/>
        <s v="C1402"/>
        <s v="C1100"/>
        <s v="C1470"/>
        <s v="C1222"/>
        <s v="C1519"/>
        <s v="C1241"/>
        <s v="C1579"/>
        <s v="C1707"/>
        <s v="C1396"/>
        <s v="C1538"/>
        <s v="C1052"/>
        <s v="C1342"/>
        <s v="C1233"/>
        <s v="C1171"/>
        <s v="C1364"/>
        <s v="C1415"/>
        <s v="C1339"/>
        <s v="C1508"/>
        <s v="C1337"/>
        <s v="C1612"/>
        <s v="C1149"/>
        <s v="C1704"/>
        <s v="C1770"/>
        <s v="C1314"/>
        <s v="C1529"/>
        <s v="C1243"/>
        <s v="C1086"/>
        <s v="C1286"/>
        <s v="C1507"/>
        <s v="C1369"/>
        <s v="C1057"/>
        <s v="C1657"/>
        <s v="C1444"/>
        <s v="C1480"/>
        <s v="C1064"/>
        <s v="C1757"/>
        <s v="C1694"/>
        <s v="C1717"/>
        <s v="C1584"/>
        <s v="C1098"/>
        <s v="C1214"/>
        <s v="C1277"/>
        <s v="C1174"/>
        <s v="C1150"/>
        <s v="C1776"/>
        <s v="C1768"/>
        <s v="C1490"/>
        <s v="C1578"/>
        <s v="C1028"/>
        <s v="C1670"/>
        <s v="C1702"/>
        <s v="C1631"/>
        <s v="C1602"/>
        <s v="C1514"/>
        <s v="C1184"/>
        <s v="C1082"/>
        <s v="C1273"/>
        <s v="C1758"/>
        <s v="C1096"/>
        <s v="C1773"/>
        <s v="C1506"/>
        <s v="C1003"/>
        <s v="C1666"/>
        <s v="C1061"/>
        <s v="C1743"/>
        <s v="C1392"/>
        <s v="C1459"/>
        <s v="C1523"/>
        <s v="C1254"/>
        <s v="C1152"/>
        <s v="C1250"/>
        <s v="C1376"/>
        <s v="C1755"/>
        <s v="C1198"/>
        <s v="C1727"/>
        <s v="C1515"/>
        <s v="C1425"/>
        <s v="C1388"/>
        <s v="C1635"/>
        <s v="C1325"/>
        <s v="C1213"/>
        <s v="C1492"/>
        <s v="C1798"/>
        <s v="C1020"/>
        <s v="C1107"/>
        <s v="C1784"/>
        <s v="C1672"/>
        <s v="C1090"/>
        <s v="C1503"/>
        <s v="C1426"/>
        <s v="C1338"/>
        <s v="C1450"/>
        <s v="C1141"/>
        <s v="C1620"/>
        <s v="C1595"/>
        <s v="C1543"/>
        <s v="C1736"/>
        <s v="C1103"/>
        <s v="C1237"/>
        <s v="C1015"/>
        <s v="C1054"/>
        <s v="C1625"/>
        <s v="C1787"/>
        <s v="C1151"/>
        <s v="C1654"/>
        <s v="C1610"/>
        <s v="C1208"/>
        <s v="C1553"/>
        <s v="C1299"/>
        <s v="C1589"/>
        <s v="C1648"/>
        <s v="C1571"/>
        <s v="C1024"/>
        <s v="C1306"/>
        <s v="C1083"/>
        <s v="C1726"/>
        <s v="C1673"/>
        <s v="C1317"/>
        <s v="C1234"/>
        <s v="C1455"/>
        <s v="C1715"/>
        <s v="C1236"/>
        <s v="C1710"/>
        <s v="C1295"/>
        <s v="C1683"/>
        <s v="C1479"/>
        <s v="C1730"/>
        <s v="C1382"/>
        <s v="C1786"/>
        <s v="C1640"/>
        <s v="C1154"/>
        <s v="C1231"/>
        <s v="C1769"/>
        <s v="C1280"/>
        <s v="C1010"/>
        <s v="C1720"/>
        <s v="C1334"/>
        <s v="C1431"/>
        <s v="C1045"/>
        <s v="C1357"/>
        <s v="C1775"/>
        <s v="C1532"/>
        <s v="C1124"/>
        <s v="C1395"/>
        <s v="C1368"/>
        <s v="C1239"/>
        <s v="C1682"/>
        <s v="C1559"/>
        <s v="C1663"/>
        <s v="C1079"/>
        <s v="C1126"/>
        <s v="C1181"/>
        <s v="C1190"/>
        <s v="C1446"/>
        <s v="C1247"/>
        <s v="C1390"/>
        <s v="C1659"/>
        <s v="C1092"/>
        <s v="C1335"/>
        <s v="C1780"/>
        <s v="C1038"/>
        <s v="C1386"/>
        <s v="C1692"/>
        <s v="C1095"/>
        <s v="C1701"/>
        <s v="C1746"/>
        <s v="C1272"/>
        <s v="C1528"/>
        <s v="C1655"/>
        <s v="C1665"/>
        <s v="C1075"/>
        <s v="C1611"/>
        <s v="C1414"/>
        <s v="C1525"/>
        <s v="C1560"/>
        <s v="C1728"/>
        <s v="C1333"/>
        <s v="C1766"/>
        <s v="C1541"/>
        <s v="C1698"/>
        <s v="C1576"/>
        <s v="C1440"/>
        <s v="C1139"/>
        <s v="C1500"/>
        <s v="C1346"/>
        <s v="C1143"/>
        <s v="C1148"/>
        <s v="C1285"/>
        <s v="C1626"/>
        <s v="C1573"/>
        <s v="C1438"/>
        <s v="C1592"/>
        <s v="C1042"/>
        <s v="C1599"/>
        <s v="C1200"/>
        <s v="C1290"/>
        <s v="C1476"/>
        <s v="C1215"/>
        <s v="C1251"/>
        <s v="C1760"/>
        <s v="C1713"/>
        <s v="C1569"/>
        <s v="C1307"/>
        <s v="C1600"/>
        <s v="C1212"/>
        <s v="C1714"/>
        <s v="C1678"/>
        <s v="C1533"/>
        <s v="C1711"/>
        <s v="C1242"/>
        <s v="C1129"/>
        <s v="C1422"/>
        <s v="C1349"/>
        <s v="C1104"/>
        <s v="C1435"/>
        <s v="C1671"/>
        <s v="C1329"/>
        <s v="C1189"/>
        <s v="C1756"/>
        <s v="C1771"/>
        <s v="C1547"/>
        <s v="C1283"/>
        <s v="C1056"/>
        <s v="C1536"/>
        <s v="C1224"/>
        <s v="C1722"/>
        <s v="C1164"/>
        <s v="C1558"/>
        <s v="C1723"/>
        <s v="C1721"/>
        <s v="C1059"/>
        <s v="C1246"/>
        <s v="C1748"/>
        <s v="C1540"/>
        <s v="C1037"/>
        <s v="C1527"/>
        <s v="C1605"/>
        <s v="C1287"/>
        <s v="C1782"/>
        <s v="C1630"/>
        <s v="C1687"/>
        <s v="C1309"/>
        <s v="C1111"/>
        <s v="C1454"/>
        <s v="C1158"/>
        <s v="C1664"/>
        <s v="C1202"/>
        <s v="C1284"/>
        <s v="C1330"/>
        <s v="C1565"/>
        <s v="C1688"/>
        <s v="C1753"/>
        <s v="C1685"/>
        <s v="C1716"/>
        <s v="C1258"/>
        <s v="C1266"/>
        <s v="C1708"/>
        <s v="C1482"/>
        <s v="C1512"/>
        <s v="C1567"/>
        <s v="C1063"/>
        <s v="C1326"/>
        <s v="C1085"/>
        <s v="C1345"/>
        <s v="C1207"/>
        <s v="C1106"/>
        <s v="C1080"/>
        <s v="C1375"/>
        <s v="C1281"/>
        <s v="C1539"/>
        <s v="C1400"/>
        <s v="C1249"/>
        <s v="C1354"/>
        <s v="C1373"/>
        <s v="C1206"/>
        <s v="C1022"/>
        <s v="C1520"/>
        <s v="C1076"/>
        <s v="C1420"/>
        <s v="C1644"/>
        <s v="C1032"/>
        <s v="C1709"/>
        <s v="C1791"/>
        <s v="C1568"/>
        <s v="C1093"/>
        <s v="C1596"/>
        <s v="C1298"/>
        <s v="C1549"/>
        <s v="C1225"/>
        <s v="C1621"/>
        <s v="C1300"/>
        <s v="C1564"/>
        <s v="C1783"/>
        <s v="C1502"/>
        <s v="C1764"/>
        <s v="C1343"/>
        <s v="C1419"/>
        <s v="C1456"/>
        <s v="C1001"/>
        <s v="C1724"/>
        <s v="C1463"/>
        <s v="C1341"/>
        <s v="C1055"/>
        <s v="C1649"/>
        <s v="C1467"/>
        <s v="C1747"/>
        <s v="C1719"/>
        <s v="C1623"/>
        <s v="C1134"/>
        <s v="C1196"/>
        <s v="C1741"/>
        <s v="C1311"/>
        <s v="C1669"/>
        <s v="C1289"/>
        <s v="C1228"/>
        <s v="C1172"/>
        <s v="C1554"/>
        <s v="C1352"/>
        <s v="C1580"/>
        <s v="C1521"/>
        <s v="C1796"/>
        <s v="C1145"/>
        <s v="C1575"/>
        <s v="C1140"/>
        <s v="C1447"/>
        <s v="C1686"/>
        <s v="C1245"/>
        <s v="C1493"/>
        <s v="C1489"/>
        <s v="C1646"/>
        <s v="C1192"/>
        <s v="C1068"/>
        <s v="C1370"/>
        <s v="C1667"/>
        <s v="C1712"/>
        <s v="C1217"/>
        <s v="C1684"/>
        <s v="C1116"/>
        <s v="C1793"/>
        <s v="C1441"/>
        <s v="C1774"/>
        <s v="C1393"/>
        <s v="C1255"/>
        <s v="C1785"/>
        <s v="C1220"/>
        <s v="C1304"/>
        <s v="C1387"/>
        <s v="C1795"/>
        <s v="C1792"/>
        <s v="C1680"/>
        <s v="C1462"/>
        <s v="C1186"/>
        <s v="C1305"/>
        <s v="C1048"/>
        <s v="C1034"/>
        <s v="C1615"/>
        <s v="C1244"/>
        <s v="C1731"/>
        <s v="C1374"/>
        <s v="C1135"/>
        <s v="C1114"/>
        <s v="C1464"/>
        <s v="C1606"/>
        <s v="C1137"/>
        <s v="C1167"/>
        <s v="C1733"/>
        <s v="C1210"/>
        <s v="C1120"/>
        <s v="C1344"/>
        <s v="C1394"/>
        <s v="C1406"/>
        <s v="C1194"/>
        <s v="C1385"/>
        <s v="C1264"/>
        <s v="C1308"/>
        <s v="C1108"/>
        <s v="C1436"/>
        <s v="C1087"/>
        <s v="C1691"/>
        <s v="C1168"/>
        <s v="C1738"/>
        <s v="C1179"/>
        <s v="C1144"/>
        <s v="C1749"/>
        <s v="C1153"/>
        <s v="C1383"/>
        <s v="C1161"/>
        <s v="C1622"/>
        <s v="C1115"/>
        <s v="C1323"/>
        <s v="C1494"/>
        <s v="C1216"/>
        <s v="C1319"/>
        <s v="C1551"/>
        <s v="C1534"/>
        <s v="C1581"/>
        <s v="C1023"/>
        <s v="C1535"/>
        <s v="C1443"/>
        <s v="C1065"/>
        <s v="C1069"/>
        <s v="C1011"/>
        <s v="C1616"/>
        <s v="C1574"/>
        <s v="C1642"/>
        <s v="C1297"/>
        <s v="C1597"/>
        <s v="C1296"/>
        <s v="C1412"/>
        <s v="C1465"/>
        <s v="C1676"/>
        <s v="C1552"/>
        <s v="C1252"/>
        <s v="C1653"/>
        <s v="C1041"/>
        <s v="C1315"/>
        <s v="C1332"/>
        <s v="C1651"/>
        <s v="C1043"/>
        <s v="C1078"/>
        <s v="C1356"/>
        <s v="C1130"/>
        <s v="C1788"/>
        <s v="C1109"/>
        <s v="C1193"/>
        <s v="C1008"/>
        <s v="C1265"/>
        <s v="C1073"/>
        <s v="C1524"/>
        <s v="C1324"/>
        <s v="C1033"/>
        <s v="C1379"/>
        <s v="C1081"/>
        <s v="C1291"/>
        <s v="C1632"/>
        <s v="C1434"/>
        <s v="C1531"/>
        <s v="C1000"/>
        <s v="C1094"/>
        <s v="C1263"/>
        <s v="C1603"/>
        <s v="C1763"/>
        <s v="C1199"/>
        <s v="C1570"/>
        <s v="C1017"/>
        <s v="C1411"/>
        <s v="C1557"/>
        <s v="C1563"/>
        <s v="C1132"/>
        <s v="C1366"/>
        <s v="C1058"/>
        <s v="C1313"/>
        <s v="C1180"/>
        <s v="C1591"/>
        <s v="C1737"/>
        <s v="C1744"/>
        <s v="C1518"/>
        <s v="C1421"/>
        <s v="C1700"/>
        <s v="C1416"/>
        <s v="C1643"/>
        <s v="C1735"/>
        <s v="C1327"/>
        <s v="C1270"/>
        <s v="C1407"/>
        <s v="C1046"/>
        <s v="C1119"/>
        <s v="C1328"/>
        <s v="C1013"/>
        <s v="C1453"/>
        <s v="C1628"/>
        <s v="C1173"/>
        <s v="C1185"/>
        <s v="C1397"/>
        <s v="C1742"/>
        <s v="C1485"/>
        <s v="C1122"/>
        <s v="C1146"/>
        <s v="C1051"/>
        <s v="C1165"/>
        <s v="C1617"/>
        <s v="C1018"/>
        <s v="C1371"/>
        <s v="C1321"/>
        <s v="C1101"/>
        <s v="C1257"/>
        <s v="C1513"/>
        <s v="C1703"/>
        <s v="C1294"/>
        <s v="C1451"/>
        <s v="C1633"/>
        <s v="C1365"/>
        <s v="C1433"/>
        <s v="C1138"/>
        <s v="C1556"/>
        <s v="C1662"/>
        <s v="C1363"/>
        <s v="C1040"/>
        <s v="C1259"/>
        <s v="C1777"/>
        <s v="C1039"/>
        <s v="C1021"/>
        <s v="C1316"/>
        <s v="C1487"/>
        <s v="C1006"/>
        <s v="C1561"/>
        <s v="C1256"/>
        <s v="C1060"/>
        <s v="C1269"/>
        <s v="C1275"/>
        <s v="C1016"/>
        <s v="C1088"/>
        <s v="C1391"/>
        <s v="C1696"/>
        <s v="C1458"/>
        <s v="C1566"/>
        <s v="C1548"/>
        <s v="C1227"/>
        <s v="C1546"/>
        <s v="C1268"/>
        <s v="C1362"/>
        <s v="C1789"/>
        <s v="C1331"/>
        <s v="C1542"/>
        <s v="C1634"/>
        <s v="C1027"/>
        <s v="C1209"/>
        <s v="C1668"/>
        <s v="C1522"/>
        <s v="C1734"/>
        <s v="C1262"/>
        <s v="C1002"/>
        <s v="C1012"/>
        <s v="C1067"/>
        <s v="C1661"/>
        <s v="C1745"/>
        <s v="C1398"/>
        <s v="C1609"/>
        <s v="C1511"/>
        <s v="C1550"/>
        <s v="C1794"/>
        <s v="C1439"/>
        <s v="C1690"/>
        <s v="C1169"/>
        <s v="C1322"/>
        <s v="C1725"/>
        <s v="C1030"/>
        <s v="C1588"/>
        <s v="C1162"/>
        <s v="C1009"/>
        <s v="C1099"/>
        <s v="C1608"/>
        <s v="C1740"/>
        <s v="C1779"/>
        <s v="C1428"/>
        <s v="C1102"/>
        <s v="C1469"/>
        <s v="C1253"/>
        <s v="C1097"/>
        <s v="C1449"/>
        <s v="C1377"/>
        <s v="C1347"/>
        <s v="C1229"/>
        <s v="C1047"/>
        <s v="C1537"/>
        <s v="C1219"/>
        <s v="C1261"/>
        <s v="C1718"/>
        <s v="C1163"/>
        <s v="C1014"/>
        <s v="C1505"/>
        <s v="C1389"/>
        <s v="C1050"/>
        <s v="C1675"/>
        <s v="C1572"/>
        <s v="C1460"/>
        <s v="C1484"/>
        <s v="C1053"/>
        <s v="C1077"/>
        <s v="C1044"/>
        <s v="C1105"/>
        <s v="C1778"/>
        <s v="C1618"/>
        <s v="C1658"/>
        <s v="C1007"/>
        <s v="C1302"/>
        <s v="C1318"/>
        <s v="C1477"/>
        <s v="C1473"/>
        <s v="C1282"/>
        <s v="C1517"/>
        <s v="C1175"/>
        <s v="C1413"/>
        <s v="C1230"/>
        <s v="C1271"/>
        <s v="C1353"/>
        <s v="C1509"/>
        <s v="C1205"/>
        <s v="C1739"/>
        <s v="C1582"/>
        <s v="C1031"/>
        <s v="C1176"/>
        <s v="C1750"/>
        <s v="C1457"/>
        <s v="C1029"/>
        <s v="C1074"/>
        <s v="C1128"/>
        <s v="C1452"/>
        <s v="C1799"/>
        <s v="C1211"/>
        <s v="C1697"/>
        <s v="C1278"/>
        <s v="C1629"/>
        <s v="C1378"/>
        <s v="C1427"/>
        <s v="C1066"/>
        <s v="C1478"/>
        <s v="C1586"/>
        <s v="C1647"/>
        <s v="C1800"/>
        <s v="C1790"/>
        <s v="C1218"/>
        <s v="C1260"/>
        <s v="C1183"/>
        <s v="C1267"/>
        <s v="C1405"/>
        <s v="C1071"/>
        <s v="C1590"/>
        <s v="C1706"/>
        <s v="C1036"/>
        <s v="C1409"/>
        <s v="C1381"/>
        <s v="C1005"/>
        <s v="C1656"/>
        <s v="C1401"/>
        <s v="C1504"/>
        <s v="C1035"/>
        <s v="C1142"/>
        <s v="C1288"/>
        <s v="C1147"/>
        <s v="C1475"/>
        <s v="C1170"/>
        <s v="C1125"/>
        <s v="C1486"/>
        <s v="C1136"/>
        <s v="C1491"/>
        <s v="C1501"/>
        <s v="C1498"/>
        <s v="C1636"/>
        <s v="C1497"/>
        <s v="C1232"/>
        <s v="C1049"/>
        <s v="C1637"/>
        <s v="C1555"/>
        <s v="C1226"/>
        <s v="C1418"/>
        <s v="C1276"/>
        <s v="C1279"/>
        <s v="C1577"/>
        <s v="C1594"/>
        <s v="C1178"/>
        <s v="C1660"/>
        <s v="C1408"/>
        <s v="C1195"/>
        <s v="C1729"/>
        <s v="C1516"/>
        <s v="C1619"/>
        <s v="C1430"/>
        <s v="C1204"/>
        <s v="C1483"/>
        <s v="C1765"/>
        <s v="C1650"/>
        <s v="C1442"/>
        <s v="C1372"/>
        <s v="C1752"/>
        <s v="C1762"/>
        <s v="C1118"/>
        <s v="C1380"/>
        <s v="C1466"/>
        <s v="C1348"/>
        <s v="C1761"/>
        <s v="C1499"/>
        <s v="C1235"/>
        <s v="C1123"/>
        <s v="C1025"/>
        <s v="C1530"/>
        <s v="C1301"/>
        <s v="C1423"/>
        <s v="C1293"/>
        <s v="C1781"/>
        <s v="C1019"/>
        <s v="C1399"/>
        <s v="C1248"/>
        <s v="C1131"/>
        <s v="C1614"/>
        <s v="C1445"/>
        <s v="C1545"/>
        <s v="C1238"/>
        <s v="C1693"/>
        <s v="C1797"/>
        <s v="C1336"/>
        <s v="C1488"/>
        <s v="C1361"/>
        <s v="C1652"/>
        <s v="C1607"/>
        <s v="C1645"/>
        <s v="C1351"/>
        <s v="C1754"/>
        <s v="C1585"/>
        <s v="C1772"/>
        <s v="C1751"/>
        <s v="C1432"/>
        <s v="C1187"/>
        <s v="C1026"/>
        <s v="C1350"/>
        <s v="C1471"/>
        <s v="C1404"/>
        <s v="C1468"/>
        <s v="C1699"/>
        <s v="C1110"/>
        <s v="C1004"/>
        <s v="C1705"/>
        <s v="C1159"/>
        <s v="C1182"/>
        <s v="C1157"/>
        <s v="C1360"/>
        <s v="C1604"/>
        <s v="C1695"/>
        <s v="C1166"/>
        <s v="C1496"/>
        <s v="C1089"/>
        <s v="C1221"/>
        <s v="C1587"/>
        <s v="C1638"/>
        <s v="C1310"/>
        <s v="C1627"/>
        <s v="C1072"/>
        <s v="C1320"/>
        <s v="C1303"/>
        <s v="C1340"/>
        <s v="C1613"/>
        <s v="C1197"/>
        <s v="C1674"/>
        <s v="C1117"/>
        <s v="C1223"/>
        <s v="C1312"/>
        <s v="C1424"/>
        <s v="C1113"/>
        <s v="C1759"/>
        <s v="C1367"/>
        <s v="C1062"/>
        <s v="C1384"/>
        <s v="C1437"/>
        <s v="C1689"/>
        <s v="C1677"/>
        <s v="C1429"/>
        <s v="C1598"/>
        <s v="C1201"/>
        <s v="C1593"/>
        <s v="C1583"/>
        <s v="C1070"/>
        <s v="C1112"/>
        <s v="C1091"/>
        <s v="C1410"/>
        <s v="C1481"/>
        <s v="C1191"/>
        <s v="C1601"/>
        <s v="C1292"/>
        <s v="C1472"/>
        <s v="C1127"/>
        <s v="C1177"/>
        <s v="C1417"/>
        <s v="C1639"/>
        <s v="C1624"/>
        <s v="C1359"/>
        <s v="C1203"/>
        <s v="C1355"/>
        <s v="C1681"/>
        <s v="C1679"/>
        <s v="C1544"/>
        <s v="C1156"/>
        <s v="C1188"/>
        <s v="C1474"/>
        <s v="C1403"/>
      </sharedItems>
    </cacheField>
    <cacheField name="Purchase Date" numFmtId="0">
      <sharedItems containsSemiMixedTypes="0" containsNonDate="0" containsDate="1" containsString="0" minDate="2019-01-01T00:00:00" maxDate="2021-03-16T00:00:00" count="805">
        <d v="2020-02-13T00:00:00"/>
        <d v="2020-01-28T00:00:00"/>
        <d v="2020-03-14T00:00:00"/>
        <d v="2020-07-26T00:00:00"/>
        <d v="2020-03-28T00:00:00"/>
        <d v="2020-10-18T00:00:00"/>
        <d v="2020-01-01T00:00:00"/>
        <d v="2020-12-13T00:00:00"/>
        <d v="2020-03-04T00:00:00"/>
        <d v="2020-01-04T00:00:00"/>
        <d v="2020-07-10T00:00:00"/>
        <d v="2020-08-26T00:00:00"/>
        <d v="2020-06-14T00:00:00"/>
        <d v="2020-11-22T00:00:00"/>
        <d v="2020-08-13T00:00:00"/>
        <d v="2020-11-05T00:00:00"/>
        <d v="2020-04-11T00:00:00"/>
        <d v="2020-09-01T00:00:00"/>
        <d v="2020-02-15T00:00:00"/>
        <d v="2020-03-27T00:00:00"/>
        <d v="2020-01-14T00:00:00"/>
        <d v="2020-02-21T00:00:00"/>
        <d v="2020-08-07T00:00:00"/>
        <d v="2020-05-03T00:00:00"/>
        <d v="2020-01-30T00:00:00"/>
        <d v="2020-06-23T00:00:00"/>
        <d v="2020-02-26T00:00:00"/>
        <d v="2020-05-08T00:00:00"/>
        <d v="2020-08-19T00:00:00"/>
        <d v="2020-07-17T00:00:00"/>
        <d v="2020-02-24T00:00:00"/>
        <d v="2020-01-07T00:00:00"/>
        <d v="2020-07-24T00:00:00"/>
        <d v="2020-01-29T00:00:00"/>
        <d v="2020-07-06T00:00:00"/>
        <d v="2020-09-27T00:00:00"/>
        <d v="2020-07-20T00:00:00"/>
        <d v="2020-06-24T00:00:00"/>
        <d v="2020-03-18T00:00:00"/>
        <d v="2020-11-17T00:00:00"/>
        <d v="2020-05-01T00:00:00"/>
        <d v="2020-08-18T00:00:00"/>
        <d v="2020-07-05T00:00:00"/>
        <d v="2020-04-19T00:00:00"/>
        <d v="2020-10-27T00:00:00"/>
        <d v="2020-03-06T00:00:00"/>
        <d v="2020-09-11T00:00:00"/>
        <d v="2020-04-14T00:00:00"/>
        <d v="2020-02-29T00:00:00"/>
        <d v="2020-11-18T00:00:00"/>
        <d v="2020-10-30T00:00:00"/>
        <d v="2020-06-19T00:00:00"/>
        <d v="2020-05-31T00:00:00"/>
        <d v="2020-12-06T00:00:00"/>
        <d v="2020-09-06T00:00:00"/>
        <d v="2020-04-29T00:00:00"/>
        <d v="2020-06-28T00:00:00"/>
        <d v="2020-12-10T00:00:00"/>
        <d v="2020-01-26T00:00:00"/>
        <d v="2020-03-26T00:00:00"/>
        <d v="2020-09-04T00:00:00"/>
        <d v="2020-04-20T00:00:00"/>
        <d v="2020-02-16T00:00:00"/>
        <d v="2020-07-19T00:00:00"/>
        <d v="2020-11-12T00:00:00"/>
        <d v="2020-12-11T00:00:00"/>
        <d v="2020-05-14T00:00:00"/>
        <d v="2020-12-22T00:00:00"/>
        <d v="2020-12-24T00:00:00"/>
        <d v="2020-07-18T00:00:00"/>
        <d v="2020-10-17T00:00:00"/>
        <d v="2020-03-05T00:00:00"/>
        <d v="2020-01-11T00:00:00"/>
        <d v="2020-02-09T00:00:00"/>
        <d v="2020-11-26T00:00:00"/>
        <d v="2020-04-08T00:00:00"/>
        <d v="2020-10-10T00:00:00"/>
        <d v="2020-07-13T00:00:00"/>
        <d v="2020-10-26T00:00:00"/>
        <d v="2020-11-14T00:00:00"/>
        <d v="2020-01-19T00:00:00"/>
        <d v="2020-01-03T00:00:00"/>
        <d v="2020-07-27T00:00:00"/>
        <d v="2020-08-02T00:00:00"/>
        <d v="2020-10-31T00:00:00"/>
        <d v="2020-11-06T00:00:00"/>
        <d v="2020-03-15T00:00:00"/>
        <d v="2020-05-27T00:00:00"/>
        <d v="2020-04-24T00:00:00"/>
        <d v="2020-11-19T00:00:00"/>
        <d v="2020-05-09T00:00:00"/>
        <d v="2020-02-02T00:00:00"/>
        <d v="2020-05-22T00:00:00"/>
        <d v="2020-03-13T00:00:00"/>
        <d v="2020-05-13T00:00:00"/>
        <d v="2020-06-26T00:00:00"/>
        <d v="2020-03-23T00:00:00"/>
        <d v="2020-09-24T00:00:00"/>
        <d v="2020-12-27T00:00:00"/>
        <d v="2020-01-27T00:00:00"/>
        <d v="2020-08-17T00:00:00"/>
        <d v="2020-03-03T00:00:00"/>
        <d v="2020-12-29T00:00:00"/>
        <d v="2020-03-25T00:00:00"/>
        <d v="2020-02-23T00:00:00"/>
        <d v="2020-11-13T00:00:00"/>
        <d v="2020-12-30T00:00:00"/>
        <d v="2020-12-18T00:00:00"/>
        <d v="2020-09-30T00:00:00"/>
        <d v="2020-10-06T00:00:00"/>
        <d v="2020-03-10T00:00:00"/>
        <d v="2020-10-16T00:00:00"/>
        <d v="2020-09-02T00:00:00"/>
        <d v="2020-01-22T00:00:00"/>
        <d v="2020-01-16T00:00:00"/>
        <d v="2020-06-11T00:00:00"/>
        <d v="2020-02-05T00:00:00"/>
        <d v="2020-08-21T00:00:00"/>
        <d v="2020-11-01T00:00:00"/>
        <d v="2020-01-02T00:00:00"/>
        <d v="2020-05-28T00:00:00"/>
        <d v="2020-11-09T00:00:00"/>
        <d v="2020-08-09T00:00:00"/>
        <d v="2020-06-17T00:00:00"/>
        <d v="2020-05-07T00:00:00"/>
        <d v="2020-09-05T00:00:00"/>
        <d v="2020-03-31T00:00:00"/>
        <d v="2020-09-21T00:00:00"/>
        <d v="2020-12-05T00:00:00"/>
        <d v="2020-02-14T00:00:00"/>
        <d v="2020-03-07T00:00:00"/>
        <d v="2020-01-17T00:00:00"/>
        <d v="2020-07-09T00:00:00"/>
        <d v="2020-10-29T00:00:00"/>
        <d v="2020-12-19T00:00:00"/>
        <d v="2020-04-28T00:00:00"/>
        <d v="2020-01-08T00:00:00"/>
        <d v="2020-02-10T00:00:00"/>
        <d v="2020-10-12T00:00:00"/>
        <d v="2020-04-22T00:00:00"/>
        <d v="2020-03-17T00:00:00"/>
        <d v="2020-05-19T00:00:00"/>
        <d v="2020-02-18T00:00:00"/>
        <d v="2020-09-14T00:00:00"/>
        <d v="2020-03-20T00:00:00"/>
        <d v="2020-02-28T00:00:00"/>
        <d v="2020-01-13T00:00:00"/>
        <d v="2020-09-17T00:00:00"/>
        <d v="2020-03-09T00:00:00"/>
        <d v="2020-01-06T00:00:00"/>
        <d v="2020-02-04T00:00:00"/>
        <d v="2020-07-15T00:00:00"/>
        <d v="2020-08-28T00:00:00"/>
        <d v="2020-01-10T00:00:00"/>
        <d v="2020-06-15T00:00:00"/>
        <d v="2020-10-14T00:00:00"/>
        <d v="2020-12-21T00:00:00"/>
        <d v="2020-08-08T00:00:00"/>
        <d v="2020-05-23T00:00:00"/>
        <d v="2020-09-29T00:00:00"/>
        <d v="2020-03-29T00:00:00"/>
        <d v="2020-05-04T00:00:00"/>
        <d v="2020-08-15T00:00:00"/>
        <d v="2020-04-15T00:00:00"/>
        <d v="2020-04-21T00:00:00"/>
        <d v="2020-09-10T00:00:00"/>
        <d v="2020-05-21T00:00:00"/>
        <d v="2020-10-24T00:00:00"/>
        <d v="2020-08-25T00:00:00"/>
        <d v="2020-01-09T00:00:00"/>
        <d v="2020-02-03T00:00:00"/>
        <d v="2020-04-05T00:00:00"/>
        <d v="2020-10-07T00:00:00"/>
        <d v="2020-09-16T00:00:00"/>
        <d v="2020-06-18T00:00:00"/>
        <d v="2020-08-12T00:00:00"/>
        <d v="2020-11-24T00:00:00"/>
        <d v="2020-07-07T00:00:00"/>
        <d v="2020-02-07T00:00:00"/>
        <d v="2020-05-25T00:00:00"/>
        <d v="2020-06-05T00:00:00"/>
        <d v="2020-07-04T00:00:00"/>
        <d v="2020-11-10T00:00:00"/>
        <d v="2020-04-26T00:00:00"/>
        <d v="2020-08-27T00:00:00"/>
        <d v="2020-08-14T00:00:00"/>
        <d v="2020-02-11T00:00:00"/>
        <d v="2020-08-20T00:00:00"/>
        <d v="2020-02-01T00:00:00"/>
        <d v="2020-10-05T00:00:00"/>
        <d v="2020-06-08T00:00:00"/>
        <d v="2020-05-20T00:00:00"/>
        <d v="2020-12-25T00:00:00"/>
        <d v="2020-05-06T00:00:00"/>
        <d v="2020-10-20T00:00:00"/>
        <d v="2020-04-13T00:00:00"/>
        <d v="2020-12-14T00:00:00"/>
        <d v="2020-12-02T00:00:00"/>
        <d v="2020-04-09T00:00:00"/>
        <d v="2020-01-24T00:00:00"/>
        <d v="2020-08-29T00:00:00"/>
        <d v="2020-11-23T00:00:00"/>
        <d v="2020-12-08T00:00:00"/>
        <d v="2020-08-04T00:00:00"/>
        <d v="2020-04-17T00:00:00"/>
        <d v="2020-09-25T00:00:00"/>
        <d v="2020-04-12T00:00:00"/>
        <d v="2020-02-20T00:00:00"/>
        <d v="2020-03-11T00:00:00"/>
        <d v="2020-04-03T00:00:00"/>
        <d v="2020-06-13T00:00:00"/>
        <d v="2020-04-27T00:00:00"/>
        <d v="2020-05-24T00:00:00"/>
        <d v="2020-12-20T00:00:00"/>
        <d v="2020-07-31T00:00:00"/>
        <d v="2020-11-04T00:00:00"/>
        <d v="2020-09-15T00:00:00"/>
        <d v="2020-12-01T00:00:00"/>
        <d v="2020-06-29T00:00:00"/>
        <d v="2020-11-30T00:00:00"/>
        <d v="2020-08-31T00:00:00"/>
        <d v="2020-08-05T00:00:00"/>
        <d v="2020-05-29T00:00:00"/>
        <d v="2020-03-16T00:00:00"/>
        <d v="2020-04-18T00:00:00"/>
        <d v="2020-07-30T00:00:00"/>
        <d v="2020-12-26T00:00:00"/>
        <d v="2020-07-22T00:00:00"/>
        <d v="2020-05-18T00:00:00"/>
        <d v="2020-11-11T00:00:00"/>
        <d v="2020-11-25T00:00:00"/>
        <d v="2020-11-08T00:00:00"/>
        <d v="2020-12-09T00:00:00"/>
        <d v="2020-09-12T00:00:00"/>
        <d v="2020-01-12T00:00:00"/>
        <d v="2020-11-07T00:00:00"/>
        <d v="2020-06-02T00:00:00"/>
        <d v="2020-09-23T00:00:00"/>
        <d v="2020-10-19T00:00:00"/>
        <d v="2020-01-31T00:00:00"/>
        <d v="2020-12-04T00:00:00"/>
        <d v="2020-12-12T00:00:00"/>
        <d v="2020-03-22T00:00:00"/>
        <d v="2020-04-06T00:00:00"/>
        <d v="2020-07-28T00:00:00"/>
        <d v="2020-11-27T00:00:00"/>
        <d v="2020-02-08T00:00:00"/>
        <d v="2020-12-07T00:00:00"/>
        <d v="2020-07-25T00:00:00"/>
        <d v="2020-12-31T00:00:00"/>
        <d v="2020-12-28T00:00:00"/>
        <d v="2020-05-15T00:00:00"/>
        <d v="2020-01-18T00:00:00"/>
        <d v="2020-03-24T00:00:00"/>
        <d v="2020-11-20T00:00:00"/>
        <d v="2020-04-07T00:00:00"/>
        <d v="2020-06-25T00:00:00"/>
        <d v="2020-04-04T00:00:00"/>
        <d v="2020-10-23T00:00:00"/>
        <d v="2020-03-08T00:00:00"/>
        <d v="2020-07-12T00:00:00"/>
        <d v="2020-06-30T00:00:00"/>
        <d v="2020-03-19T00:00:00"/>
        <d v="2020-06-22T00:00:00"/>
        <d v="2020-07-01T00:00:00"/>
        <d v="2020-10-13T00:00:00"/>
        <d v="2020-03-02T00:00:00"/>
        <d v="2020-01-25T00:00:00"/>
        <d v="2020-07-23T00:00:00"/>
        <d v="2020-01-05T00:00:00"/>
        <d v="2020-06-06T00:00:00"/>
        <d v="2020-04-23T00:00:00"/>
        <d v="2020-03-30T00:00:00"/>
        <d v="2020-02-17T00:00:00"/>
        <d v="2020-08-01T00:00:00"/>
        <d v="2020-10-28T00:00:00"/>
        <d v="2020-05-26T00:00:00"/>
        <d v="2020-02-12T00:00:00"/>
        <d v="2020-01-15T00:00:00"/>
        <d v="2020-07-21T00:00:00"/>
        <d v="2020-06-21T00:00:00"/>
        <d v="2020-10-22T00:00:00"/>
        <d v="2020-10-11T00:00:00"/>
        <d v="2020-11-03T00:00:00"/>
        <d v="2020-06-10T00:00:00"/>
        <d v="2020-03-01T00:00:00"/>
        <d v="2020-09-20T00:00:00"/>
        <d v="2020-09-19T00:00:00"/>
        <d v="2020-01-23T00:00:00"/>
        <d v="2020-09-28T00:00:00"/>
        <d v="2020-08-24T00:00:00"/>
        <d v="2020-02-19T00:00:00"/>
        <d v="2020-07-08T00:00:00"/>
        <d v="2020-10-08T00:00:00"/>
        <d v="2020-04-25T00:00:00"/>
        <d v="2020-06-04T00:00:00"/>
        <d v="2020-03-21T00:00:00"/>
        <d v="2020-02-27T00:00:00"/>
        <d v="2020-05-02T00:00:00"/>
        <d v="2020-08-06T00:00:00"/>
        <d v="2020-08-03T00:00:00"/>
        <d v="2020-04-10T00:00:00"/>
        <d v="2020-11-15T00:00:00"/>
        <d v="2020-09-08T00:00:00"/>
        <d v="2020-09-07T00:00:00"/>
        <d v="2020-05-17T00:00:00"/>
        <d v="2020-06-12T00:00:00"/>
        <d v="2020-12-15T00:00:00"/>
        <d v="2020-06-16T00:00:00"/>
        <d v="2020-11-21T00:00:00"/>
        <d v="2020-07-29T00:00:00"/>
        <d v="2020-01-21T00:00:00"/>
        <d v="2020-12-17T00:00:00"/>
        <d v="2020-06-27T00:00:00"/>
        <d v="2020-02-25T00:00:00"/>
        <d v="2020-11-29T00:00:00"/>
        <d v="2020-09-18T00:00:00"/>
        <d v="2020-04-30T00:00:00"/>
        <d v="2020-10-15T00:00:00"/>
        <d v="2020-10-04T00:00:00"/>
        <d v="2020-07-02T00:00:00"/>
        <d v="2020-10-25T00:00:00"/>
        <d v="2020-05-16T00:00:00"/>
        <d v="2020-08-16T00:00:00"/>
        <d v="2020-10-03T00:00:00"/>
        <d v="2020-06-03T00:00:00"/>
        <d v="2020-02-22T00:00:00"/>
        <d v="2020-09-26T00:00:00"/>
        <d v="2020-05-11T00:00:00"/>
        <d v="2020-05-10T00:00:00"/>
        <d v="2020-08-30T00:00:00"/>
        <d v="2020-05-05T00:00:00"/>
        <d v="2020-11-02T00:00:00"/>
        <d v="2020-10-02T00:00:00"/>
        <d v="2020-10-01T00:00:00"/>
        <d v="2020-03-12T00:00:00"/>
        <d v="2020-09-03T00:00:00"/>
        <d v="2020-11-28T00:00:00"/>
        <d v="2020-05-30T00:00:00"/>
        <d v="2020-06-20T00:00:00"/>
        <d v="2020-07-03T00:00:00"/>
        <d v="2020-04-01T00:00:00"/>
        <d v="2020-09-22T00:00:00"/>
        <d v="2020-06-07T00:00:00"/>
        <d v="2020-12-23T00:00:00"/>
        <d v="2020-09-13T00:00:00"/>
        <d v="2020-06-09T00:00:00"/>
        <d v="2020-08-10T00:00:00"/>
        <d v="2020-10-21T00:00:00"/>
        <d v="2020-02-06T00:00:00"/>
        <d v="2020-06-01T00:00:00"/>
        <d v="2020-07-14T00:00:00"/>
        <d v="2020-08-23T00:00:00"/>
        <d v="2020-05-12T00:00:00"/>
        <d v="2020-10-09T00:00:00"/>
        <d v="2020-08-11T00:00:00"/>
        <d v="2020-12-03T00:00:00"/>
        <d v="2020-12-16T00:00:00"/>
        <d v="2020-01-20T00:00:00"/>
        <d v="2020-09-09T00:00:00"/>
        <d v="2020-07-11T00:00:00"/>
        <d v="2020-07-16T00:00:00"/>
        <d v="2020-04-16T00:00:00"/>
        <d v="2020-04-02T00:00:00"/>
        <d v="2020-11-16T00:00:00"/>
        <d v="2020-08-22T00:00:00"/>
        <d v="2021-02-23T00:00:00"/>
        <d v="2021-02-24T00:00:00"/>
        <d v="2021-03-13T00:00:00"/>
        <d v="2021-01-17T00:00:00"/>
        <d v="2021-01-03T00:00:00"/>
        <d v="2021-02-18T00:00:00"/>
        <d v="2021-01-06T00:00:00"/>
        <d v="2021-02-25T00:00:00"/>
        <d v="2021-01-14T00:00:00"/>
        <d v="2021-02-08T00:00:00"/>
        <d v="2021-03-08T00:00:00"/>
        <d v="2021-01-24T00:00:00"/>
        <d v="2021-02-03T00:00:00"/>
        <d v="2021-01-05T00:00:00"/>
        <d v="2021-02-09T00:00:00"/>
        <d v="2021-01-18T00:00:00"/>
        <d v="2021-01-26T00:00:00"/>
        <d v="2021-03-14T00:00:00"/>
        <d v="2021-01-11T00:00:00"/>
        <d v="2021-01-04T00:00:00"/>
        <d v="2021-01-31T00:00:00"/>
        <d v="2021-03-15T00:00:00"/>
        <d v="2021-03-06T00:00:00"/>
        <d v="2021-03-03T00:00:00"/>
        <d v="2021-02-20T00:00:00"/>
        <d v="2021-02-14T00:00:00"/>
        <d v="2021-03-07T00:00:00"/>
        <d v="2021-02-19T00:00:00"/>
        <d v="2021-01-22T00:00:00"/>
        <d v="2021-02-06T00:00:00"/>
        <d v="2021-02-27T00:00:00"/>
        <d v="2021-02-28T00:00:00"/>
        <d v="2021-01-21T00:00:00"/>
        <d v="2021-01-15T00:00:00"/>
        <d v="2021-02-01T00:00:00"/>
        <d v="2021-02-17T00:00:00"/>
        <d v="2021-01-27T00:00:00"/>
        <d v="2021-02-04T00:00:00"/>
        <d v="2021-02-21T00:00:00"/>
        <d v="2021-01-16T00:00:00"/>
        <d v="2021-01-07T00:00:00"/>
        <d v="2021-01-30T00:00:00"/>
        <d v="2021-01-20T00:00:00"/>
        <d v="2021-01-09T00:00:00"/>
        <d v="2021-03-05T00:00:00"/>
        <d v="2021-01-01T00:00:00"/>
        <d v="2021-02-05T00:00:00"/>
        <d v="2021-03-01T00:00:00"/>
        <d v="2021-02-12T00:00:00"/>
        <d v="2021-02-02T00:00:00"/>
        <d v="2021-03-02T00:00:00"/>
        <d v="2021-01-19T00:00:00"/>
        <d v="2021-01-23T00:00:00"/>
        <d v="2021-02-22T00:00:00"/>
        <d v="2021-03-11T00:00:00"/>
        <d v="2021-01-02T00:00:00"/>
        <d v="2021-03-04T00:00:00"/>
        <d v="2021-02-10T00:00:00"/>
        <d v="2021-01-12T00:00:00"/>
        <d v="2021-02-15T00:00:00"/>
        <d v="2021-02-11T00:00:00"/>
        <d v="2021-01-10T00:00:00"/>
        <d v="2021-01-25T00:00:00"/>
        <d v="2021-03-09T00:00:00"/>
        <d v="2021-01-13T00:00:00"/>
        <d v="2021-02-07T00:00:00"/>
        <d v="2021-03-10T00:00:00"/>
        <d v="2021-02-26T00:00:00"/>
        <d v="2021-01-28T00:00:00"/>
        <d v="2021-02-13T00:00:00"/>
        <d v="2021-01-29T00:00:00"/>
        <d v="2021-03-12T00:00:00"/>
        <d v="2021-01-08T00:00:00"/>
        <d v="2021-02-16T00:00:00"/>
        <d v="2019-09-23T00:00:00"/>
        <d v="2019-02-07T00:00:00"/>
        <d v="2019-06-27T00:00:00"/>
        <d v="2019-01-12T00:00:00"/>
        <d v="2019-07-28T00:00:00"/>
        <d v="2019-04-13T00:00:00"/>
        <d v="2019-12-08T00:00:00"/>
        <d v="2019-09-03T00:00:00"/>
        <d v="2019-05-28T00:00:00"/>
        <d v="2019-01-14T00:00:00"/>
        <d v="2019-09-05T00:00:00"/>
        <d v="2019-05-30T00:00:00"/>
        <d v="2019-04-19T00:00:00"/>
        <d v="2019-02-24T00:00:00"/>
        <d v="2019-06-04T00:00:00"/>
        <d v="2019-09-20T00:00:00"/>
        <d v="2019-03-12T00:00:00"/>
        <d v="2019-07-20T00:00:00"/>
        <d v="2019-12-07T00:00:00"/>
        <d v="2019-09-16T00:00:00"/>
        <d v="2019-08-01T00:00:00"/>
        <d v="2019-08-13T00:00:00"/>
        <d v="2019-03-29T00:00:00"/>
        <d v="2019-12-19T00:00:00"/>
        <d v="2019-11-30T00:00:00"/>
        <d v="2019-12-04T00:00:00"/>
        <d v="2019-04-26T00:00:00"/>
        <d v="2019-05-16T00:00:00"/>
        <d v="2019-08-26T00:00:00"/>
        <d v="2019-01-24T00:00:00"/>
        <d v="2019-06-02T00:00:00"/>
        <d v="2019-10-22T00:00:00"/>
        <d v="2019-02-10T00:00:00"/>
        <d v="2019-10-14T00:00:00"/>
        <d v="2019-09-11T00:00:00"/>
        <d v="2019-09-04T00:00:00"/>
        <d v="2019-04-08T00:00:00"/>
        <d v="2019-12-02T00:00:00"/>
        <d v="2019-05-10T00:00:00"/>
        <d v="2019-09-12T00:00:00"/>
        <d v="2019-04-21T00:00:00"/>
        <d v="2019-02-15T00:00:00"/>
        <d v="2019-05-27T00:00:00"/>
        <d v="2019-11-28T00:00:00"/>
        <d v="2019-01-23T00:00:00"/>
        <d v="2019-02-08T00:00:00"/>
        <d v="2019-07-08T00:00:00"/>
        <d v="2019-08-07T00:00:00"/>
        <d v="2019-07-06T00:00:00"/>
        <d v="2019-12-15T00:00:00"/>
        <d v="2019-09-14T00:00:00"/>
        <d v="2019-10-21T00:00:00"/>
        <d v="2019-06-13T00:00:00"/>
        <d v="2019-01-31T00:00:00"/>
        <d v="2019-04-27T00:00:00"/>
        <d v="2019-12-30T00:00:00"/>
        <d v="2019-12-17T00:00:00"/>
        <d v="2019-10-27T00:00:00"/>
        <d v="2019-10-03T00:00:00"/>
        <d v="2019-09-27T00:00:00"/>
        <d v="2019-11-15T00:00:00"/>
        <d v="2019-02-27T00:00:00"/>
        <d v="2019-08-06T00:00:00"/>
        <d v="2019-11-11T00:00:00"/>
        <d v="2019-06-22T00:00:00"/>
        <d v="2019-03-28T00:00:00"/>
        <d v="2019-11-12T00:00:00"/>
        <d v="2019-02-13T00:00:00"/>
        <d v="2019-09-26T00:00:00"/>
        <d v="2019-03-09T00:00:00"/>
        <d v="2019-10-11T00:00:00"/>
        <d v="2019-09-21T00:00:00"/>
        <d v="2019-10-07T00:00:00"/>
        <d v="2019-08-19T00:00:00"/>
        <d v="2019-12-11T00:00:00"/>
        <d v="2019-01-21T00:00:00"/>
        <d v="2019-03-18T00:00:00"/>
        <d v="2019-11-18T00:00:00"/>
        <d v="2019-06-25T00:00:00"/>
        <d v="2019-02-11T00:00:00"/>
        <d v="2019-08-22T00:00:00"/>
        <d v="2019-08-10T00:00:00"/>
        <d v="2019-01-17T00:00:00"/>
        <d v="2019-03-30T00:00:00"/>
        <d v="2019-12-25T00:00:00"/>
        <d v="2019-12-31T00:00:00"/>
        <d v="2019-02-02T00:00:00"/>
        <d v="2019-10-02T00:00:00"/>
        <d v="2019-12-29T00:00:00"/>
        <d v="2019-02-22T00:00:00"/>
        <d v="2019-11-04T00:00:00"/>
        <d v="2019-10-25T00:00:00"/>
        <d v="2019-09-28T00:00:00"/>
        <d v="2019-12-27T00:00:00"/>
        <d v="2019-07-23T00:00:00"/>
        <d v="2019-11-26T00:00:00"/>
        <d v="2019-01-01T00:00:00"/>
        <d v="2019-09-25T00:00:00"/>
        <d v="2019-07-21T00:00:00"/>
        <d v="2019-08-21T00:00:00"/>
        <d v="2019-10-16T00:00:00"/>
        <d v="2019-06-09T00:00:00"/>
        <d v="2019-01-18T00:00:00"/>
        <d v="2019-05-01T00:00:00"/>
        <d v="2019-07-19T00:00:00"/>
        <d v="2019-07-16T00:00:00"/>
        <d v="2019-01-04T00:00:00"/>
        <d v="2019-11-29T00:00:00"/>
        <d v="2019-12-23T00:00:00"/>
        <d v="2019-01-11T00:00:00"/>
        <d v="2019-03-11T00:00:00"/>
        <d v="2019-11-20T00:00:00"/>
        <d v="2019-04-07T00:00:00"/>
        <d v="2019-10-04T00:00:00"/>
        <d v="2019-10-18T00:00:00"/>
        <d v="2019-06-29T00:00:00"/>
        <d v="2019-04-23T00:00:00"/>
        <d v="2019-04-30T00:00:00"/>
        <d v="2019-08-20T00:00:00"/>
        <d v="2019-10-30T00:00:00"/>
        <d v="2019-01-13T00:00:00"/>
        <d v="2019-07-27T00:00:00"/>
        <d v="2019-01-25T00:00:00"/>
        <d v="2019-04-12T00:00:00"/>
        <d v="2019-04-09T00:00:00"/>
        <d v="2019-02-01T00:00:00"/>
        <d v="2019-11-01T00:00:00"/>
        <d v="2019-02-06T00:00:00"/>
        <d v="2019-09-15T00:00:00"/>
        <d v="2019-01-16T00:00:00"/>
        <d v="2019-10-12T00:00:00"/>
        <d v="2019-10-17T00:00:00"/>
        <d v="2019-05-13T00:00:00"/>
        <d v="2019-10-08T00:00:00"/>
        <d v="2019-07-17T00:00:00"/>
        <d v="2019-06-07T00:00:00"/>
        <d v="2019-12-20T00:00:00"/>
        <d v="2019-09-18T00:00:00"/>
        <d v="2019-03-23T00:00:00"/>
        <d v="2019-09-29T00:00:00"/>
        <d v="2019-06-01T00:00:00"/>
        <d v="2019-08-28T00:00:00"/>
        <d v="2019-11-19T00:00:00"/>
        <d v="2019-05-25T00:00:00"/>
        <d v="2019-01-27T00:00:00"/>
        <d v="2019-06-24T00:00:00"/>
        <d v="2019-01-08T00:00:00"/>
        <d v="2019-09-13T00:00:00"/>
        <d v="2019-05-14T00:00:00"/>
        <d v="2019-10-06T00:00:00"/>
        <d v="2019-01-19T00:00:00"/>
        <d v="2019-12-14T00:00:00"/>
        <d v="2019-05-26T00:00:00"/>
        <d v="2019-04-16T00:00:00"/>
        <d v="2019-09-07T00:00:00"/>
        <d v="2019-10-20T00:00:00"/>
        <d v="2019-03-08T00:00:00"/>
        <d v="2019-01-20T00:00:00"/>
        <d v="2019-06-08T00:00:00"/>
        <d v="2019-06-20T00:00:00"/>
        <d v="2019-01-10T00:00:00"/>
        <d v="2019-12-16T00:00:00"/>
        <d v="2019-11-06T00:00:00"/>
        <d v="2019-07-31T00:00:00"/>
        <d v="2019-08-08T00:00:00"/>
        <d v="2019-01-15T00:00:00"/>
        <d v="2019-08-31T00:00:00"/>
        <d v="2019-06-14T00:00:00"/>
        <d v="2019-07-22T00:00:00"/>
        <d v="2019-10-29T00:00:00"/>
        <d v="2019-05-31T00:00:00"/>
        <d v="2019-07-14T00:00:00"/>
        <d v="2019-02-09T00:00:00"/>
        <d v="2019-11-21T00:00:00"/>
        <d v="2019-03-06T00:00:00"/>
        <d v="2019-08-17T00:00:00"/>
        <d v="2019-04-03T00:00:00"/>
        <d v="2019-03-14T00:00:00"/>
        <d v="2019-04-20T00:00:00"/>
        <d v="2019-10-13T00:00:00"/>
        <d v="2019-10-15T00:00:00"/>
        <d v="2019-06-16T00:00:00"/>
        <d v="2019-03-24T00:00:00"/>
        <d v="2019-06-11T00:00:00"/>
        <d v="2019-05-19T00:00:00"/>
        <d v="2019-11-10T00:00:00"/>
        <d v="2019-06-03T00:00:00"/>
        <d v="2019-03-02T00:00:00"/>
        <d v="2019-11-16T00:00:00"/>
        <d v="2019-08-18T00:00:00"/>
        <d v="2019-06-26T00:00:00"/>
        <d v="2019-05-23T00:00:00"/>
        <d v="2019-05-05T00:00:00"/>
        <d v="2019-06-21T00:00:00"/>
        <d v="2019-02-20T00:00:00"/>
        <d v="2019-08-16T00:00:00"/>
        <d v="2019-12-05T00:00:00"/>
        <d v="2019-02-28T00:00:00"/>
        <d v="2019-11-27T00:00:00"/>
        <d v="2019-03-20T00:00:00"/>
        <d v="2019-03-10T00:00:00"/>
        <d v="2019-04-01T00:00:00"/>
        <d v="2019-06-05T00:00:00"/>
        <d v="2019-10-28T00:00:00"/>
        <d v="2019-03-15T00:00:00"/>
        <d v="2019-01-29T00:00:00"/>
        <d v="2019-01-30T00:00:00"/>
        <d v="2019-06-18T00:00:00"/>
        <d v="2019-04-18T00:00:00"/>
        <d v="2019-07-29T00:00:00"/>
        <d v="2019-07-30T00:00:00"/>
        <d v="2019-08-25T00:00:00"/>
        <d v="2019-02-18T00:00:00"/>
        <d v="2019-05-22T00:00:00"/>
        <d v="2019-10-24T00:00:00"/>
        <d v="2019-01-02T00:00:00"/>
        <d v="2019-05-03T00:00:00"/>
        <d v="2019-11-05T00:00:00"/>
        <d v="2019-04-02T00:00:00"/>
        <d v="2019-10-31T00:00:00"/>
        <d v="2019-12-09T00:00:00"/>
        <d v="2019-01-07T00:00:00"/>
        <d v="2019-03-26T00:00:00"/>
        <d v="2019-04-28T00:00:00"/>
        <d v="2019-11-14T00:00:00"/>
        <d v="2019-08-29T00:00:00"/>
        <d v="2019-07-26T00:00:00"/>
        <d v="2019-12-18T00:00:00"/>
        <d v="2019-05-18T00:00:00"/>
        <d v="2019-04-04T00:00:00"/>
        <d v="2019-03-05T00:00:00"/>
        <d v="2019-09-06T00:00:00"/>
        <d v="2019-05-29T00:00:00"/>
        <d v="2019-05-20T00:00:00"/>
        <d v="2019-11-07T00:00:00"/>
        <d v="2019-07-09T00:00:00"/>
        <d v="2019-04-05T00:00:00"/>
        <d v="2019-05-24T00:00:00"/>
        <d v="2019-09-17T00:00:00"/>
        <d v="2019-08-14T00:00:00"/>
        <d v="2019-10-01T00:00:00"/>
        <d v="2019-04-29T00:00:00"/>
        <d v="2019-09-22T00:00:00"/>
        <d v="2019-05-07T00:00:00"/>
        <d v="2019-06-23T00:00:00"/>
        <d v="2019-02-03T00:00:00"/>
        <d v="2019-04-06T00:00:00"/>
        <d v="2019-02-17T00:00:00"/>
        <d v="2019-11-23T00:00:00"/>
        <d v="2019-07-15T00:00:00"/>
        <d v="2019-03-01T00:00:00"/>
        <d v="2019-11-09T00:00:00"/>
        <d v="2019-08-11T00:00:00"/>
        <d v="2019-02-05T00:00:00"/>
        <d v="2019-10-10T00:00:00"/>
        <d v="2019-09-09T00:00:00"/>
        <d v="2019-06-19T00:00:00"/>
        <d v="2019-08-30T00:00:00"/>
        <d v="2019-04-15T00:00:00"/>
        <d v="2019-07-24T00:00:00"/>
        <d v="2019-11-22T00:00:00"/>
        <d v="2019-05-06T00:00:00"/>
        <d v="2019-04-17T00:00:00"/>
        <d v="2019-11-25T00:00:00"/>
        <d v="2019-08-15T00:00:00"/>
        <d v="2019-12-28T00:00:00"/>
        <d v="2019-03-07T00:00:00"/>
        <d v="2019-02-14T00:00:00"/>
        <d v="2019-10-09T00:00:00"/>
        <d v="2019-08-04T00:00:00"/>
        <d v="2019-09-30T00:00:00"/>
        <d v="2019-11-24T00:00:00"/>
        <d v="2019-02-23T00:00:00"/>
        <d v="2019-09-08T00:00:00"/>
        <d v="2019-07-05T00:00:00"/>
        <d v="2019-10-05T00:00:00"/>
        <d v="2019-12-01T00:00:00"/>
        <d v="2019-09-24T00:00:00"/>
        <d v="2019-08-12T00:00:00"/>
        <d v="2019-02-19T00:00:00"/>
        <d v="2019-08-27T00:00:00"/>
        <d v="2019-01-05T00:00:00"/>
        <d v="2019-07-03T00:00:00"/>
        <d v="2019-02-21T00:00:00"/>
        <d v="2019-07-04T00:00:00"/>
        <d v="2019-08-03T00:00:00"/>
        <d v="2019-06-06T00:00:00"/>
        <d v="2019-01-03T00:00:00"/>
        <d v="2019-06-17T00:00:00"/>
        <d v="2019-08-23T00:00:00"/>
        <d v="2019-01-28T00:00:00"/>
        <d v="2019-12-13T00:00:00"/>
        <d v="2019-09-02T00:00:00"/>
        <d v="2019-10-19T00:00:00"/>
        <d v="2019-02-04T00:00:00"/>
        <d v="2019-07-01T00:00:00"/>
        <d v="2019-10-26T00:00:00"/>
        <d v="2019-05-15T00:00:00"/>
        <d v="2019-04-11T00:00:00"/>
        <d v="2019-06-12T00:00:00"/>
        <d v="2019-11-03T00:00:00"/>
        <d v="2019-10-23T00:00:00"/>
        <d v="2019-12-06T00:00:00"/>
        <d v="2019-11-08T00:00:00"/>
        <d v="2019-08-05T00:00:00"/>
        <d v="2019-04-25T00:00:00"/>
        <d v="2019-03-17T00:00:00"/>
        <d v="2019-01-06T00:00:00"/>
        <d v="2019-07-02T00:00:00"/>
        <d v="2019-07-11T00:00:00"/>
        <d v="2019-09-01T00:00:00"/>
        <d v="2019-04-24T00:00:00"/>
        <d v="2019-02-16T00:00:00"/>
        <d v="2019-05-08T00:00:00"/>
        <d v="2019-01-26T00:00:00"/>
        <d v="2019-11-02T00:00:00"/>
        <d v="2019-01-09T00:00:00"/>
        <d v="2019-08-09T00:00:00"/>
        <d v="2019-05-02T00:00:00"/>
        <d v="2019-05-09T00:00:00"/>
        <d v="2019-04-22T00:00:00"/>
        <d v="2019-03-31T00:00:00"/>
        <d v="2019-06-15T00:00:00"/>
        <d v="2019-06-28T00:00:00"/>
        <d v="2019-12-12T00:00:00"/>
        <d v="2019-02-12T00:00:00"/>
        <d v="2019-12-03T00:00:00"/>
        <d v="2019-03-04T00:00:00"/>
        <d v="2019-12-21T00:00:00"/>
        <d v="2019-07-07T00:00:00"/>
        <d v="2019-04-14T00:00:00"/>
        <d v="2019-11-13T00:00:00"/>
        <d v="2019-05-21T00:00:00"/>
        <d v="2019-07-25T00:00:00"/>
        <d v="2019-03-21T00:00:00"/>
        <d v="2019-12-22T00:00:00"/>
        <d v="2019-07-13T00:00:00"/>
        <d v="2019-08-02T00:00:00"/>
        <d v="2019-03-27T00:00:00"/>
        <d v="2019-12-26T00:00:00"/>
        <d v="2019-12-10T00:00:00"/>
        <d v="2019-05-11T00:00:00"/>
        <d v="2019-03-25T00:00:00"/>
        <d v="2019-03-16T00:00:00"/>
        <d v="2019-05-12T00:00:00"/>
        <d v="2019-01-22T00:00:00"/>
        <d v="2019-02-26T00:00:00"/>
        <d v="2019-07-12T00:00:00"/>
        <d v="2019-02-25T00:00:00"/>
        <d v="2019-09-19T00:00:00"/>
        <d v="2019-05-04T00:00:00"/>
        <d v="2019-06-10T00:00:00"/>
        <d v="2019-09-10T00:00:00"/>
        <d v="2019-03-13T00:00:00"/>
        <d v="2019-04-10T00:00:00"/>
        <d v="2019-05-17T00:00:00"/>
        <d v="2019-12-24T00:00:00"/>
        <d v="2019-03-03T00:00:00"/>
        <d v="2019-08-24T00:00:00"/>
        <d v="2019-11-17T00:00:00"/>
        <d v="2019-07-10T00:00:00"/>
        <d v="2019-06-30T00:00:00"/>
        <d v="2019-03-19T00:00:00"/>
        <d v="2019-07-18T00:00:00"/>
        <d v="2019-03-22T00:00:00"/>
      </sharedItems>
      <fieldGroup par="19" base="5">
        <rangePr groupBy="months" startDate="2019-01-01T00:00:00" endDate="2021-03-16T00:00:00"/>
        <groupItems count="14">
          <s v="&lt;1/1/2019"/>
          <s v="Jan"/>
          <s v="Feb"/>
          <s v="Mar"/>
          <s v="Apr"/>
          <s v="May"/>
          <s v="Jun"/>
          <s v="Jul"/>
          <s v="Aug"/>
          <s v="Sep"/>
          <s v="Oct"/>
          <s v="Nov"/>
          <s v="Dec"/>
          <s v="&gt;3/16/2021"/>
        </groupItems>
      </fieldGroup>
    </cacheField>
    <cacheField name="Quantity" numFmtId="0">
      <sharedItems containsSemiMixedTypes="0" containsString="0" containsNumber="1" containsInteger="1" minValue="1" maxValue="4" count="4">
        <n v="2"/>
        <n v="1"/>
        <n v="3"/>
        <n v="4"/>
      </sharedItems>
    </cacheField>
    <cacheField name="Price" numFmtId="0">
      <sharedItems containsSemiMixedTypes="0" containsString="0" containsNumber="1" containsInteger="1" minValue="35" maxValue="2497"/>
    </cacheField>
    <cacheField name="Cost" numFmtId="0">
      <sharedItems containsSemiMixedTypes="0" containsString="0" containsNumber="1" containsInteger="1" minValue="22" maxValue="1965"/>
    </cacheField>
    <cacheField name="COGS" numFmtId="0">
      <sharedItems containsSemiMixedTypes="0" containsString="0" containsNumber="1" containsInteger="1" minValue="22" maxValue="7860"/>
    </cacheField>
    <cacheField name="Revenue" numFmtId="0">
      <sharedItems containsSemiMixedTypes="0" containsString="0" containsNumber="1" containsInteger="1" minValue="35" maxValue="9988"/>
    </cacheField>
    <cacheField name="Profit" numFmtId="0">
      <sharedItems containsSemiMixedTypes="0" containsString="0" containsNumber="1" containsInteger="1" minValue="13" maxValue="4400"/>
    </cacheField>
    <cacheField name="City" numFmtId="0">
      <sharedItems count="74">
        <s v="San Mateo"/>
        <s v="Santa Clarita"/>
        <s v="Berkeley"/>
        <s v="Lancaster"/>
        <s v="Santa Ana"/>
        <s v="Inglewood"/>
        <s v="Oceanside"/>
        <s v="Moreno Valley"/>
        <s v="Rialto"/>
        <s v="Pasadena"/>
        <s v="Thousand Oaks"/>
        <s v="Fairfield"/>
        <s v="Ontario"/>
        <s v="Clovis"/>
        <s v="West Covina"/>
        <s v="Palmdale"/>
        <s v="Irvine"/>
        <s v="Fullerton"/>
        <s v="Victorville"/>
        <s v="Daly City"/>
        <s v="Richmond"/>
        <s v="Glendale"/>
        <s v="Elk Grove"/>
        <s v="Oxnard"/>
        <s v="Salinas"/>
        <s v="Santa Maria"/>
        <s v="Antioch"/>
        <s v="Sacramento"/>
        <s v="Vista"/>
        <s v="Norwalk"/>
        <s v="Vallejo"/>
        <s v="Riverside"/>
        <s v="Oakland"/>
        <s v="Pomona"/>
        <s v="Corona"/>
        <s v="Chula Vista"/>
        <s v="El Cajon"/>
        <s v="Modesto"/>
        <s v="Huntington Beach"/>
        <s v="San Jose"/>
        <s v="Downey"/>
        <s v="San Francisco"/>
        <s v="Roseville"/>
        <s v="Bakersfield"/>
        <s v="Murrieta"/>
        <s v="Torrance"/>
        <s v="Orange"/>
        <s v="El Monte"/>
        <s v="Santa Rosa"/>
        <s v="East Los Angeles"/>
        <s v="Rancho Cucamonga"/>
        <s v="Sunnyvale"/>
        <s v="Santa Clara"/>
        <s v="Burbank"/>
        <s v="San Bernardino"/>
        <s v="San Diego"/>
        <s v="Los Angeles"/>
        <s v="Carlsbad"/>
        <s v="Visalia"/>
        <s v="Jurupa Valley"/>
        <s v="Simi Valley"/>
        <s v="Fontana"/>
        <s v="Garden Grove"/>
        <s v="Escondido"/>
        <s v="Concord"/>
        <s v="Temecula"/>
        <s v="Long Beach"/>
        <s v="Anaheim"/>
        <s v="Stockton"/>
        <s v="San Buenaventura (Ventura)"/>
        <s v="Fresno"/>
        <s v="Fremont"/>
        <s v="Hayward"/>
        <s v="Costa Mesa"/>
      </sharedItems>
    </cacheField>
    <cacheField name="Sales reps" numFmtId="0">
      <sharedItems/>
    </cacheField>
    <cacheField name="Customer Name" numFmtId="0">
      <sharedItems count="801">
        <s v="Benjamin Morgan"/>
        <s v="Larry Dunn"/>
        <s v="Jesse Graham"/>
        <s v="Roy Murphy"/>
        <s v="Michael Allen"/>
        <s v="Joshua Anderson"/>
        <s v="Patrick Wells"/>
        <s v="Jason Walker"/>
        <s v="David Perkins"/>
        <s v="Ralph Kelley"/>
        <s v="Paul Henderson"/>
        <s v="Fred Romero"/>
        <s v="William James"/>
        <s v="Keith Campbell"/>
        <s v="Donald Andrews"/>
        <s v="Henry Boyd"/>
        <s v="Brian Rice"/>
        <s v="Aaron Tucker"/>
        <s v="Charles Hughes"/>
        <s v="Mark Elliott"/>
        <s v="Scott Mills"/>
        <s v="Jonathan Moreno"/>
        <s v="Philip Crawford"/>
        <s v="Anthony Turner"/>
        <s v="Steven Walker"/>
        <s v="Frank Webb"/>
        <s v="Carlos Smith"/>
        <s v="David Nguyen"/>
        <s v="Scott Rice"/>
        <s v="Louis Harris"/>
        <s v="Joshua Romero"/>
        <s v="Steven Owens"/>
        <s v="Thomas Hawkins"/>
        <s v="Charles Richards"/>
        <s v="Eugene Castillo"/>
        <s v="Scott Roberts"/>
        <s v="William Andrews"/>
        <s v="Gregory Ramirez"/>
        <s v="Eugene Weaver"/>
        <s v="Bobby Jackson"/>
        <s v="Alan Miller"/>
        <s v="Jerry Reed"/>
        <s v="Harry Hudson"/>
        <s v="Keith James"/>
        <s v="Alan Sims"/>
        <s v="Donald Stanley"/>
        <s v="Antonio Diaz"/>
        <s v="David Ford"/>
        <s v="Douglas Perkins"/>
        <s v="Sean Price"/>
        <s v="George Fowler"/>
        <s v="Adam Myers"/>
        <s v="Ronald Duncan"/>
        <s v="Roy Bennett"/>
        <s v="Ralph Nichols"/>
        <s v="Howard Harrison"/>
        <s v="Jack Stevens"/>
        <s v="Joseph Lopez"/>
        <s v="Jack Reid"/>
        <s v="Wayne Rodriguez"/>
        <s v="Antonio Morris"/>
        <s v="Keith Hamilton"/>
        <s v="Stephen Greene"/>
        <s v="James Williams"/>
        <s v="Howard Lewis"/>
        <s v="Joshua Bennett"/>
        <s v="Joshua Hunt"/>
        <s v="Jose Lewis"/>
        <s v="Billy Miller"/>
        <s v="Keith Moore"/>
        <s v="Clarence Grant"/>
        <s v="Eric Bowman"/>
        <s v="Raymond Barnes"/>
        <s v="Kenneth Ryan"/>
        <s v="Johnny Hawkins"/>
        <s v="Sean Black"/>
        <s v="Sean Woods"/>
        <s v="Adam Jenkins"/>
        <s v="Dennis Morris"/>
        <s v="Jimmy Morrison"/>
        <s v="Walter Watson"/>
        <s v="Douglas Franklin"/>
        <s v="Kevin Willis"/>
        <s v="Charles Sims"/>
        <s v="Russell Grant"/>
        <s v="Gregory Porter"/>
        <s v="Mark Lee"/>
        <s v="Christopher Ramos"/>
        <s v="Kenneth Arnold"/>
        <s v="James Fisher"/>
        <s v="Eugene Cunningham"/>
        <s v="Shawn Henderson"/>
        <s v="Jimmy Wood"/>
        <s v="Joshua Peterson"/>
        <s v="Robert Carr"/>
        <s v="Kevin Moreno"/>
        <s v="Wayne Owens"/>
        <s v="Wayne Gordon"/>
        <s v="David Wilson"/>
        <s v="Joe Baker"/>
        <s v="Paul Larson"/>
        <s v="Gerald Henry"/>
        <s v="Ralph Jacobs"/>
        <s v="Chris Chapman"/>
        <s v="Matthew Fernandez"/>
        <s v="Benjamin Moreno"/>
        <s v="Steven Hayes"/>
        <s v="Robert Murphy"/>
        <s v="Bruce Morrison"/>
        <s v="Phillip Harvey"/>
        <s v="Earl Phillips"/>
        <s v="Samuel Fields"/>
        <s v="Brian Kim"/>
        <s v="Bruce Armstrong"/>
        <s v="Raymond Burke"/>
        <s v="Terry Payne"/>
        <s v="Phillip Peters"/>
        <s v="Jose Williams"/>
        <s v="Thomas Campbell"/>
        <s v="Carl Murphy"/>
        <s v="Michael Lane"/>
        <s v="Alan Perry"/>
        <s v="Lawrence Rogers"/>
        <s v="Juan Ramirez"/>
        <s v="David Olson"/>
        <s v="Jimmy Ray"/>
        <s v="Adam Bailey"/>
        <s v="Johnny Martinez"/>
        <s v="Thomas Chapman"/>
        <s v="Keith Griffin"/>
        <s v="Fred Jenkins"/>
        <s v="Richard Hudson"/>
        <s v="Peter Bradley"/>
        <s v="Joe Coleman"/>
        <s v="Mark Morales"/>
        <s v="Mark Simmons"/>
        <s v="Todd George"/>
        <s v="Jason Dixon"/>
        <s v="Richard Peterson"/>
        <s v="Jack Jackson"/>
        <s v="Martin Reyes"/>
        <s v="William Carpenter"/>
        <s v="Ernest Austin"/>
        <s v="William Medina"/>
        <s v="Ralph Richardson"/>
        <s v="Jerry Smith"/>
        <s v="Ernest Fox"/>
        <s v="Gregory Welch"/>
        <s v="George Ellis"/>
        <s v="Wayne Hunter"/>
        <s v="Phillip Watkins"/>
        <s v="Bruce Porter"/>
        <s v="Roy West"/>
        <s v="Ralph Davis"/>
        <s v="Stephen Webb"/>
        <s v="Douglas Tucker"/>
        <s v="Randy Hayes"/>
        <s v="Kenneth Marshall"/>
        <s v="Andrew Martin"/>
        <s v="Jonathan Lynch"/>
        <s v="Billy Reid"/>
        <s v="James Perkins"/>
        <s v="Carlos Hunt"/>
        <s v="Joseph Lawson"/>
        <s v="Clarence Freeman"/>
        <s v="David Smith"/>
        <s v="Clarence Greene"/>
        <s v="Thomas Holmes"/>
        <s v="Harold Matthews"/>
        <s v="Nicholas Ward"/>
        <s v="Juan Cruz"/>
        <s v="Jonathan Cox"/>
        <s v="Jesse Barnes"/>
        <s v="Samuel Kim"/>
        <s v="Gerald Rogers"/>
        <s v="Bobby Murray"/>
        <s v="Russell Nelson"/>
        <s v="Anthony Berry"/>
        <s v="Albert Jacobs"/>
        <s v="Christopher Hudson"/>
        <s v="George Stanley"/>
        <s v="Henry Andrews"/>
        <s v="Antonio Dixon"/>
        <s v="Brandon Dixon"/>
        <s v="Walter Russell"/>
        <s v="Aaron Mills"/>
        <s v="Joseph Murphy"/>
        <s v="Eric Armstrong"/>
        <s v="Timothy Lawrence"/>
        <s v="Henry Harper"/>
        <s v="Billy Cook"/>
        <s v="Patrick Williamson"/>
        <s v="Steve Stewart"/>
        <s v="Chris Hall"/>
        <s v="Clarence Kelley"/>
        <s v="Matthew Phillips"/>
        <s v="Jesse Castillo"/>
        <s v="Stephen Reynolds"/>
        <s v="Johnny Ramos"/>
        <s v="Billy Evans"/>
        <s v="Alan Gomez"/>
        <s v="Russell Alexander"/>
        <s v="Louis Johnston"/>
        <s v="Todd Price"/>
        <s v="Harry Castillo"/>
        <s v="Martin Olson"/>
        <s v="James Sullivan"/>
        <s v="George Thompson"/>
        <s v="Harry Daniels"/>
        <s v="Anthony Torres"/>
        <s v="Brandon Bailey"/>
        <s v="Steve Sanchez"/>
        <s v="Sean Morris"/>
        <s v="Benjamin Jacobs"/>
        <s v="Jonathan Freeman"/>
        <s v="Roger Tucker"/>
        <s v="David Garrett"/>
        <s v="Phillip Carpenter"/>
        <s v="Ronald Burns"/>
        <s v="Jeremy Rice"/>
        <s v="Juan Harvey"/>
        <s v="Martin Berry"/>
        <s v="Benjamin Garza"/>
        <s v="Kenneth Foster"/>
        <s v="Stephen Cook"/>
        <s v="Jerry Rogers"/>
        <s v="Earl Franklin"/>
        <s v="Keith Murphy"/>
        <s v="Shawn Bishop"/>
        <s v="Adam White"/>
        <s v="Clarence Cunningham"/>
        <s v="Kevin Campbell"/>
        <s v="Phillip Tucker"/>
        <s v="Gerald Gray"/>
        <s v="Victor Rogers"/>
        <s v="Henry Kelley"/>
        <s v="Aaron Carr"/>
        <s v="Carlos Reed"/>
        <s v="Jeremy Schmidt"/>
        <s v="Joe Rose"/>
        <s v="Andrew Graham"/>
        <s v="Eric Moore"/>
        <s v="Andrew Burns"/>
        <s v="Benjamin Carter"/>
        <s v="William Hawkins"/>
        <s v="Paul Carpenter"/>
        <s v="William Franklin"/>
        <s v="Thomas Sims"/>
        <s v="Ronald Bradley"/>
        <s v="Ryan Bailey"/>
        <s v="Victor Hughes"/>
        <s v="Roger Alexander"/>
        <s v="Antonio Green"/>
        <s v="Douglas Kennedy"/>
        <s v="Matthew Walker"/>
        <s v="Kenneth Simpson"/>
        <s v="Terry Morris"/>
        <s v="Christopher Arnold"/>
        <s v="Albert Young"/>
        <s v="Jason Gray"/>
        <s v="Peter Meyer"/>
        <s v="Steven Howard"/>
        <s v="Kenneth Hill"/>
        <s v="Gregory Boyd"/>
        <s v="Michael Thomas"/>
        <s v="Benjamin Murray"/>
        <s v="Nicholas Gilbert"/>
        <s v="Shawn Reynolds"/>
        <s v="Juan Rivera"/>
        <s v="Steven Martinez"/>
        <s v="Bobby Greene"/>
        <s v="Gregory Jackson"/>
        <s v="Harold Turner"/>
        <s v="Arthur Welch"/>
        <s v="Philip Foster"/>
        <s v="Shawn Ray"/>
        <s v="Jose Barnes"/>
        <s v="Philip Wheeler"/>
        <s v="Matthew Duncan"/>
        <s v="Joshua Williams"/>
        <s v="Nicholas Garcia"/>
        <s v="Kevin Kim"/>
        <s v="Steven Young"/>
        <s v="Eric Ward"/>
        <s v="Gary Hudson"/>
        <s v="Daniel Berry"/>
        <s v="Jesse Wells"/>
        <s v="Ralph Elliott"/>
        <s v="Arthur Webb"/>
        <s v="Henry Cox"/>
        <s v="Aaron Cruz"/>
        <s v="Carl Anderson"/>
        <s v="Dennis Ruiz"/>
        <s v="Jimmy Grant"/>
        <s v="Edward Mason"/>
        <s v="Thomas Gray"/>
        <s v="Terry Watson"/>
        <s v="Jonathan Hawkins"/>
        <s v="Andrew Peters"/>
        <s v="Joe Bryant"/>
        <s v="Randy Webb"/>
        <s v="Jeremy Arnold"/>
        <s v="Eric Bradley"/>
        <s v="Roy Hamilton"/>
        <s v="Gerald Clark"/>
        <s v="Billy Kennedy"/>
        <s v="Clarence Warren"/>
        <s v="Carl Jones"/>
        <s v="Ralph Willis"/>
        <s v="Ralph Wheeler"/>
        <s v="Carlos Kim"/>
        <s v="Keith Wheeler"/>
        <s v="Joshua Watkins"/>
        <s v="David Mendoza"/>
        <s v="Joe Powell"/>
        <s v="Victor Ramos"/>
        <s v="Joshua Collins"/>
        <s v="Christopher Nguyen"/>
        <s v="Ronald Watkins"/>
        <s v="Aaron Day"/>
        <s v="Paul Taylor"/>
        <s v="Phillip Edwards"/>
        <s v="Andrew Adams"/>
        <s v="Arthur Roberts"/>
        <s v="Fred Peterson"/>
        <s v="Robert Jackson"/>
        <s v="Peter Castillo"/>
        <s v="Andrew Fernandez"/>
        <s v="Ralph Oliver"/>
        <s v="Benjamin Stanley"/>
        <s v="Ronald Anderson"/>
        <s v="Brandon Wright"/>
        <s v="Adam Wheeler"/>
        <s v="Patrick Morales"/>
        <s v="Joshua Jones"/>
        <s v="Arthur Gilbert"/>
        <s v="Matthew Campbell"/>
        <s v="Patrick Hall"/>
        <s v="Russell Boyd"/>
        <s v="Roy Jenkins"/>
        <s v="Henry Reyes"/>
        <s v="Michael Cole"/>
        <s v="Albert Cunningham"/>
        <s v="Fred Evans"/>
        <s v="Andrew James"/>
        <s v="Michael Hill"/>
        <s v="Chris Fuller"/>
        <s v="Victor Gutierrez"/>
        <s v="Nicholas Stanley"/>
        <s v="Justin Johnston"/>
        <s v="Kevin Lopez"/>
        <s v="Brandon Diaz"/>
        <s v="Sean Alexander"/>
        <s v="Sean Kelly"/>
        <s v="Jason Hudson"/>
        <s v="Carlos Stewart"/>
        <s v="Willie Daniels"/>
        <s v="Keith Stephens"/>
        <s v="George Nichols"/>
        <s v="Aaron Moreno"/>
        <s v="Carlos Wheeler"/>
        <s v="Ryan Ford"/>
        <s v="Craig Mills"/>
        <s v="Paul Johnson"/>
        <s v="Michael Reed"/>
        <s v="Wayne Stewart"/>
        <s v="Antonio Cooper"/>
        <s v="Anthony Fisher"/>
        <s v="Christopher Wright"/>
        <s v="Henry Diaz"/>
        <s v="Donald Reynolds"/>
        <s v="Carl Nguyen"/>
        <s v="Shawn Day"/>
        <s v="Anthony Parker"/>
        <s v="Victor Marshall"/>
        <s v="Craig Wright"/>
        <s v="Jeremy Allen"/>
        <s v="Brian Taylor"/>
        <s v="Roger Price"/>
        <s v="Arthur Reid"/>
        <s v="Daniel Fernandez"/>
        <s v="Benjamin Carpenter"/>
        <s v="Patrick Brown"/>
        <s v="Christopher Kim"/>
        <s v="Willie Day"/>
        <s v="Fred Russell"/>
        <s v="Douglas Robinson"/>
        <s v="Paul Richardson"/>
        <s v="Ernest Knight"/>
        <s v="Daniel West"/>
        <s v="Juan Wood"/>
        <s v="Joshua Brooks"/>
        <s v="Craig Reyes"/>
        <s v="Jose Wright"/>
        <s v="Peter Gilbert"/>
        <s v="Richard Young"/>
        <s v="Johnny Butler"/>
        <s v="Shawn Owens"/>
        <s v="Juan Scott"/>
        <s v="Randy Simpson"/>
        <s v="Aaron Miller"/>
        <s v="George Adams"/>
        <s v="Gary Jones"/>
        <s v="John Robertson"/>
        <s v="Joseph Warren"/>
        <s v="Brandon Martin"/>
        <s v="Jeremy Wilson"/>
        <s v="Billy Nelson"/>
        <s v="Jimmy Harper"/>
        <s v="Walter Baker"/>
        <s v="Victor Watkins"/>
        <s v="Anthony Little"/>
        <s v="Jesse Hill"/>
        <s v="Adam Hernandez"/>
        <s v="Fred Stone"/>
        <s v="Jeffrey Sanders"/>
        <s v="Matthew Lewis"/>
        <s v="Larry Ross"/>
        <s v="Nicholas Simmons"/>
        <s v="Steven Mccoy"/>
        <s v="Jason Hanson"/>
        <s v="Peter Fernandez"/>
        <s v="Roger Mills"/>
        <s v="Louis Chavez"/>
        <s v="Richard Carr"/>
        <s v="James Dean"/>
        <s v="Jesse Garrett"/>
        <s v="Louis Perry"/>
        <s v="Alan Green"/>
        <s v="Clarence Austin"/>
        <s v="Daniel Moreno"/>
        <s v="Nicholas Cunningham"/>
        <s v="Andrew Robinson"/>
        <s v="Chris Burke"/>
        <s v="Kevin Gilbert"/>
        <s v="Samuel Fowler"/>
        <s v="Michael Lewis"/>
        <s v="William Montgomery"/>
        <s v="Bruce Harris"/>
        <s v="Shawn Fields"/>
        <s v="Samuel Price"/>
        <s v="Lawrence Sanchez"/>
        <s v="Victor Martinez"/>
        <s v="Christopher Matthews"/>
        <s v="Eugene Sims"/>
        <s v="Terry Harris"/>
        <s v="Alan Scott"/>
        <s v="Joshua Little"/>
        <s v="Roy Scott"/>
        <s v="Edward Wright"/>
        <s v="Chris Howard"/>
        <s v="Willie Harrison"/>
        <s v="Martin Mason"/>
        <s v="Bobby Willis"/>
        <s v="Jesse Evans"/>
        <s v="Frank Mason"/>
        <s v="Timothy Howard"/>
        <s v="Scott Gordon"/>
        <s v="Anthony Chapman"/>
        <s v="Jack Phillips"/>
        <s v="Ryan Schmidt"/>
        <s v="Benjamin Kim"/>
        <s v="Jason Ross"/>
        <s v="Paul Lane"/>
        <s v="Adam Thompson"/>
        <s v="Jose Riley"/>
        <s v="Bobby Coleman"/>
        <s v="Douglas Diaz"/>
        <s v="Adam Duncan"/>
        <s v="Howard Lynch"/>
        <s v="Louis Mccoy"/>
        <s v="Keith Murray"/>
        <s v="Thomas James"/>
        <s v="Raymond Hall"/>
        <s v="Steve Barnes"/>
        <s v="Wayne Williams"/>
        <s v="Richard Peters"/>
        <s v="Scott Allen"/>
        <s v="Ronald Barnes"/>
        <s v="Robert Ferguson"/>
        <s v="Carlos Scott"/>
        <s v="Johnny Andrews"/>
        <s v="Roy Rice"/>
        <s v="Juan Lawrence"/>
        <s v="Fred Reid"/>
        <s v="Raymond Alexander"/>
        <s v="Sean Knight"/>
        <s v="Steve Bennett"/>
        <s v="Peter Wells"/>
        <s v="Henry Stanley"/>
        <s v="Jerry Harvey"/>
        <s v="Steve Miller"/>
        <s v="Raymond Young"/>
        <s v="Jeremy Peterson"/>
        <s v="Louis Torres"/>
        <s v="Jerry Simmons"/>
        <s v="Shawn Snyder"/>
        <s v="Albert Rice"/>
        <s v="Shawn Long"/>
        <s v="Johnny Ward"/>
        <s v="Kevin Jones"/>
        <s v="Philip Bailey"/>
        <s v="Daniel Perry"/>
        <s v="Ralph Wood"/>
        <s v="Stephen Larson"/>
        <s v="Peter Gray"/>
        <s v="Jason Murphy"/>
        <s v="Ryan Ruiz"/>
        <s v="Raymond Arnold"/>
        <s v="Joshua Garza"/>
        <s v="Russell Bailey"/>
        <s v="Sean Snyder"/>
        <s v="Jose Ellis"/>
        <s v="Dennis Myers"/>
        <s v="Shawn Wallace"/>
        <s v="Edward Walker"/>
        <s v="Charles Shaw"/>
        <s v="Frank Brown"/>
        <s v="Joe Hanson"/>
        <s v="Samuel Hamilton"/>
        <s v="Jonathan Harris"/>
        <s v="Anthony Simpson"/>
        <s v="Kevin Wood"/>
        <s v="Charles Montgomery"/>
        <s v="Carlos Martinez"/>
        <s v="Ronald Arnold"/>
        <s v="Keith Jordan"/>
        <s v="James Castillo"/>
        <s v="Patrick Rivera"/>
        <s v="Edward Williams"/>
        <s v="Anthony Banks"/>
        <s v="Phillip Morrison"/>
        <s v="Ralph Olson"/>
        <s v="Nicholas Arnold"/>
        <s v="Raymond Fields"/>
        <s v="Jose Watson"/>
        <s v="Bobby Duncan"/>
        <s v="Antonio Nelson"/>
        <s v="Steven Nichols"/>
        <s v="Gregory Chapman"/>
        <s v="Sean Andrews"/>
        <s v="Peter Freeman"/>
        <s v="Stephen Payne"/>
        <s v="Samuel Palmer"/>
        <s v="Kenneth Dunn"/>
        <s v="James Simmons"/>
        <s v="Douglas Wallace"/>
        <s v="Jesse Alvarez"/>
        <s v="Mark Montgomery"/>
        <s v="Bruce Butler"/>
        <s v="Todd Davis"/>
        <s v="Joe Fuller"/>
        <s v="Gary Pierce"/>
        <s v="Brandon Wood"/>
        <s v="William Schmidt"/>
        <s v="Timothy Hamilton"/>
        <s v="Victor Chapman"/>
        <s v="Billy Gonzales"/>
        <s v="Ernest Ortiz"/>
        <s v="Bruce Chapman"/>
        <s v="Jason Diaz"/>
        <s v="Kevin Wheeler"/>
        <s v="Frank Gibson"/>
        <s v="George Lewis"/>
        <s v="Jimmy Andrews"/>
        <s v="Keith Schmidt"/>
        <s v="Bobby Burton"/>
        <s v="Steve Wells"/>
        <s v="Eugene Scott"/>
        <s v="Lawrence Kelly"/>
        <s v="Ralph Cooper"/>
        <s v="Jeremy Gomez"/>
        <s v="Samuel Stewart"/>
        <s v="Peter Boyd"/>
        <s v="Christopher Miller"/>
        <s v="Louis White"/>
        <s v="Alan Parker"/>
        <s v="Fred Perez"/>
        <s v="Larry Stone"/>
        <s v="Larry Ray"/>
        <s v="Patrick Graham"/>
        <s v="Victor Scott"/>
        <s v="Carl Collins"/>
        <s v="Victor Lawson"/>
        <s v="Benjamin Lynch"/>
        <s v="Stephen Andrews"/>
        <s v="Jason Duncan"/>
        <s v="Wayne Johnson"/>
        <s v="Phillip Ellis"/>
        <s v="Carlos Miller"/>
        <s v="Christopher Johnston"/>
        <s v="Juan Griffin"/>
        <s v="Henry Bishop"/>
        <s v="Jesse Bishop"/>
        <s v="Joseph Walker"/>
        <s v="Eugene Brooks"/>
        <s v="Joe Price"/>
        <s v="Justin Graham"/>
        <s v="Terry Mills"/>
        <s v="Charles Perry"/>
        <s v="Jeffrey Gibson"/>
        <s v="Ernest Rivera"/>
        <s v="Philip Cunningham"/>
        <s v="Bruce Bowman"/>
        <s v="Kevin Gomez"/>
        <s v="Jack Howell"/>
        <s v="Gerald Porter"/>
        <s v="Eric Alvarez"/>
        <s v="Donald Collins"/>
        <s v="Juan Collins"/>
        <s v="Gary Baker"/>
        <s v="Justin Romero"/>
        <s v="Howard Moore"/>
        <s v="Terry Richards"/>
        <s v="Eric Shaw"/>
        <s v="Frank Ortiz"/>
        <s v="Walter Harris"/>
        <s v="Joshua Ryan"/>
        <s v="Todd Watson"/>
        <s v="Phillip Coleman"/>
        <s v="Samuel Burke"/>
        <s v="Shawn Cook"/>
        <s v="Paul Chapman"/>
        <s v="Roy Shaw"/>
        <s v="Adam Mcdonald"/>
        <s v="Eugene Cooper"/>
        <s v="Wayne Gardner"/>
        <s v="Justin Miller"/>
        <s v="John Brooks"/>
        <s v="Keith Robinson"/>
        <s v="Kevin Webb"/>
        <s v="Jesse Hernandez"/>
        <s v="Gerald Alvarez"/>
        <s v="Eugene Hunter"/>
        <s v="Bruce Oliver"/>
        <s v="Louis Ellis"/>
        <s v="Frank Hawkins"/>
        <s v="Frank Schmidt"/>
        <s v="Charles Fields"/>
        <s v="Raymond Allen"/>
        <s v="Willie Mason"/>
        <s v="Victor Medina"/>
        <s v="Adam Mccoy"/>
        <s v="Henry Elliott"/>
        <s v="Ernest Bradley"/>
        <s v="Jonathan Pierce"/>
        <s v="Paul Holmes"/>
        <s v="Steven Carr"/>
        <s v="Earl Simpson"/>
        <s v="Jeremy Vasquez"/>
        <s v="Steve Hunt"/>
        <s v="Victor Gray"/>
        <s v="Harry Diaz"/>
        <s v="Todd Roberts"/>
        <s v="Justin Rodriguez"/>
        <s v="Nicholas West"/>
        <s v="Jerry Andrews"/>
        <s v="Ronald George"/>
        <s v="Peter Cook"/>
        <s v="Nicholas Williamson"/>
        <s v="Jonathan Bowman"/>
        <s v="Charles Bell"/>
        <s v="Timothy Bowman"/>
        <s v="Dennis Scott"/>
        <s v="Jeffrey Carpenter"/>
        <s v="Matthew Smith"/>
        <s v="Bobby Black"/>
        <s v="Justin Butler"/>
        <s v="Shawn Torres"/>
        <s v="Antonio Owens"/>
        <s v="Nicholas Hamilton"/>
        <s v="Ralph Banks"/>
        <s v="Roger Miller"/>
        <s v="Kenneth Ross"/>
        <s v="Bobby Hughes"/>
        <s v="Jack Lewis"/>
        <s v="Ryan Price"/>
        <s v="Matthew Nguyen"/>
        <s v="John Long"/>
        <s v="Carl Reid"/>
        <s v="Jeremy Porter"/>
        <s v="Brian Murphy"/>
        <s v="Martin Johnston"/>
        <s v="Todd Lynch"/>
        <s v="Shawn Scott"/>
        <s v="Daniel Carroll"/>
        <s v="Willie Hicks"/>
        <s v="Shawn Ramos"/>
        <s v="John Hunt"/>
        <s v="Lawrence Watson"/>
        <s v="Peter Warren"/>
        <s v="Joe Gordon"/>
        <s v="Benjamin Ryan"/>
        <s v="Thomas Duncan"/>
        <s v="Gerald Palmer"/>
        <s v="Philip Burton"/>
        <s v="Charles Henderson"/>
        <s v="Andrew Hansen"/>
        <s v="Andrew Reynolds"/>
        <s v="Michael Ward"/>
        <s v="Thomas Gonzales"/>
        <s v="Jerry Green"/>
        <s v="Jerry Barnes"/>
        <s v="Steve Tucker"/>
        <s v="Jeffrey Phillips"/>
        <s v="Robert Price"/>
        <s v="Carlos Young"/>
        <s v="Steve Diaz"/>
        <s v="James Armstrong"/>
        <s v="Daniel Dixon"/>
        <s v="Roy Carpenter"/>
        <s v="Christopher Weaver"/>
        <s v="Nicholas Hernandez"/>
        <s v="Jonathan Reed"/>
        <s v="Walter Woods"/>
        <s v="Roger Elliott"/>
        <s v="Billy West"/>
        <s v="George Lee"/>
        <s v="Billy Adams"/>
        <s v="Fred Howell"/>
        <s v="Joshua Flores"/>
        <s v="Benjamin Vasquez"/>
        <s v="Antonio Frazier"/>
        <s v="Nicholas Sanders"/>
        <s v="Billy Olson"/>
        <s v="George Hill"/>
        <s v="Albert Kennedy"/>
        <s v="Earl Ortiz"/>
        <s v="Donald Morris"/>
        <s v="Nicholas Morrison"/>
        <s v="Chris Armstrong"/>
        <s v="Gerald Andrews"/>
        <s v="Raymond Spencer"/>
        <s v="Edward Gonzalez"/>
        <s v="Donald Diaz"/>
        <s v="Michael Mills"/>
        <s v="Howard Morgan"/>
        <s v="Gregory Simmons"/>
        <s v="Michael Austin"/>
        <s v="Albert Robinson"/>
        <s v="Douglas Greene"/>
        <s v="Daniel Barnes"/>
        <s v="Richard Jordan"/>
        <s v="Adam Hunter"/>
        <s v="Jeremy Jenkins"/>
        <s v="Daniel Nguyen"/>
        <s v="Eugene Ryan"/>
        <s v="Brian Warren"/>
        <s v="Juan Hunt"/>
        <s v="Gerald Reyes"/>
        <s v="Jack Lynch"/>
        <s v="Harry Perkins"/>
        <s v="Louis Austin"/>
        <s v="Bruce Hamilton"/>
        <s v="Thomas Daniels"/>
        <s v="Alan Thomas"/>
        <s v="Roger Thompson"/>
        <s v="Larry Freeman"/>
        <s v="Victor Dean"/>
        <s v="Adam Alexander"/>
        <s v="Sean Olson"/>
        <s v="Andrew Butler"/>
        <s v="Mark Spencer"/>
        <s v="Mark Gonzalez"/>
        <s v="Juan Perez"/>
        <s v="Brian Hunter"/>
        <s v="Raymond Roberts"/>
        <s v="Frank Weaver"/>
        <s v="Samuel Jenkins"/>
        <s v="Terry Robinson"/>
        <s v="Craig Rodriguez"/>
        <s v="Bruce King"/>
        <s v="Donald Carroll"/>
        <s v="Earl Robinson"/>
        <s v="Joe Carroll"/>
        <s v="Phillip Webb"/>
        <s v="Gary Porter"/>
        <s v="James Foster"/>
        <s v="Adam Riley"/>
        <s v="Wayne Ortiz"/>
        <s v="Stephen Kelly"/>
        <s v="Carl Martin"/>
        <s v="Sean Vasquez"/>
        <s v="Antonio Shaw"/>
        <s v="Mark Kim"/>
        <s v="Walter Duncan"/>
        <s v="Richard Cunningham"/>
        <s v="Wayne Stone"/>
        <s v="Shawn Stephens"/>
        <s v="Eugene Murphy"/>
        <s v="Joshua Rose"/>
        <s v="Douglas Foster"/>
        <s v="Fred Bryant"/>
        <s v="Victor Lopez"/>
        <s v="Joe Griffin"/>
        <s v="Jose Griffin"/>
        <s v="Jonathan Jones"/>
        <s v="Aaron Johnson"/>
        <s v="Ryan Taylor"/>
        <s v="David Wheeler"/>
        <s v="Harold Adams"/>
      </sharedItems>
    </cacheField>
    <cacheField name="weekday" numFmtId="164">
      <sharedItems containsSemiMixedTypes="0" containsNonDate="0" containsDate="1" containsString="0" minDate="1899-12-31T00:00:00" maxDate="1900-01-07T00:00:00" count="7">
        <d v="1900-01-04T00:00:00"/>
        <d v="1900-01-02T00:00:00"/>
        <d v="1900-01-06T00:00:00"/>
        <d v="1899-12-31T00:00:00"/>
        <d v="1900-01-03T00:00:00"/>
        <d v="1900-01-05T00:00:00"/>
        <d v="1900-01-01T00:00:00"/>
      </sharedItems>
    </cacheField>
    <cacheField name="month" numFmtId="0">
      <sharedItems containsSemiMixedTypes="0" containsString="0" containsNumber="1" containsInteger="1" minValue="1" maxValue="12" count="12">
        <n v="2"/>
        <n v="1"/>
        <n v="3"/>
        <n v="7"/>
        <n v="10"/>
        <n v="12"/>
        <n v="8"/>
        <n v="6"/>
        <n v="11"/>
        <n v="4"/>
        <n v="9"/>
        <n v="5"/>
      </sharedItems>
    </cacheField>
    <cacheField name="year" numFmtId="0">
      <sharedItems containsSemiMixedTypes="0" containsString="0" containsNumber="1" containsInteger="1" minValue="2019" maxValue="2021" count="3">
        <n v="2020"/>
        <n v="2021"/>
        <n v="2019"/>
      </sharedItems>
    </cacheField>
    <cacheField name="Quarters" numFmtId="0" databaseField="0">
      <fieldGroup base="5">
        <rangePr groupBy="quarters" startDate="2019-01-01T00:00:00" endDate="2021-03-16T00:00:00"/>
        <groupItems count="6">
          <s v="&lt;1/1/2019"/>
          <s v="Qtr1"/>
          <s v="Qtr2"/>
          <s v="Qtr3"/>
          <s v="Qtr4"/>
          <s v="&gt;3/16/2021"/>
        </groupItems>
      </fieldGroup>
    </cacheField>
    <cacheField name="Years" numFmtId="0" databaseField="0">
      <fieldGroup base="5">
        <rangePr groupBy="years" startDate="2019-01-01T00:00:00" endDate="2021-03-16T00:00:00"/>
        <groupItems count="5">
          <s v="&lt;1/1/2019"/>
          <s v="2019"/>
          <s v="2020"/>
          <s v="2021"/>
          <s v="&gt;3/16/2021"/>
        </groupItems>
      </fieldGroup>
    </cacheField>
  </cacheFields>
  <extLst>
    <ext xmlns:x14="http://schemas.microsoft.com/office/spreadsheetml/2009/9/main" uri="{725AE2AE-9491-48be-B2B4-4EB974FC3084}">
      <x14:pivotCacheDefinition pivotCacheId="51560621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89">
  <r>
    <s v="AX10008"/>
    <s v="ENX2076"/>
    <s v="A157"/>
    <s v="EMP1015"/>
    <x v="0"/>
    <x v="0"/>
    <x v="0"/>
    <n v="1522"/>
    <n v="791"/>
    <n v="1582"/>
    <n v="3044"/>
    <n v="1462"/>
    <x v="0"/>
    <s v="Justin Lynch"/>
    <x v="0"/>
    <x v="0"/>
    <x v="0"/>
    <x v="0"/>
  </r>
  <r>
    <s v="AX10013"/>
    <s v="ENX2087"/>
    <s v="A160"/>
    <s v="EMP1020"/>
    <x v="1"/>
    <x v="1"/>
    <x v="1"/>
    <n v="1022"/>
    <n v="818"/>
    <n v="818"/>
    <n v="1022"/>
    <n v="204"/>
    <x v="1"/>
    <s v="Ryan Butler"/>
    <x v="1"/>
    <x v="1"/>
    <x v="1"/>
    <x v="0"/>
  </r>
  <r>
    <s v="AX10015"/>
    <s v="ENX2037"/>
    <s v="A103"/>
    <s v="EMP1010"/>
    <x v="2"/>
    <x v="2"/>
    <x v="0"/>
    <n v="880"/>
    <n v="634"/>
    <n v="1268"/>
    <n v="1760"/>
    <n v="492"/>
    <x v="2"/>
    <s v="Joshua Cook"/>
    <x v="2"/>
    <x v="2"/>
    <x v="2"/>
    <x v="0"/>
  </r>
  <r>
    <s v="AX10016"/>
    <s v="ENX2097"/>
    <s v="A130"/>
    <s v="EMP1023"/>
    <x v="3"/>
    <x v="3"/>
    <x v="1"/>
    <n v="1052"/>
    <n v="589"/>
    <n v="589"/>
    <n v="1052"/>
    <n v="463"/>
    <x v="3"/>
    <s v="Brian Davis"/>
    <x v="3"/>
    <x v="3"/>
    <x v="3"/>
    <x v="0"/>
  </r>
  <r>
    <s v="AX10018"/>
    <s v="ENX2005"/>
    <s v="A158"/>
    <s v="EMP1037"/>
    <x v="4"/>
    <x v="4"/>
    <x v="1"/>
    <n v="684"/>
    <n v="561"/>
    <n v="561"/>
    <n v="684"/>
    <n v="123"/>
    <x v="4"/>
    <s v="Carl Hall"/>
    <x v="4"/>
    <x v="2"/>
    <x v="2"/>
    <x v="0"/>
  </r>
  <r>
    <s v="AX10020"/>
    <s v="ENX2036"/>
    <s v="A127"/>
    <s v="EMP1013"/>
    <x v="5"/>
    <x v="5"/>
    <x v="0"/>
    <n v="1582"/>
    <n v="1234"/>
    <n v="2468"/>
    <n v="3164"/>
    <n v="696"/>
    <x v="5"/>
    <s v="Charles Harper"/>
    <x v="5"/>
    <x v="3"/>
    <x v="4"/>
    <x v="0"/>
  </r>
  <r>
    <s v="AX10030"/>
    <s v="ENX2028"/>
    <s v="A138"/>
    <s v="EMP1017"/>
    <x v="6"/>
    <x v="6"/>
    <x v="1"/>
    <n v="2283"/>
    <n v="1484"/>
    <n v="1484"/>
    <n v="2283"/>
    <n v="799"/>
    <x v="6"/>
    <s v="Brian Hansen"/>
    <x v="6"/>
    <x v="4"/>
    <x v="1"/>
    <x v="0"/>
  </r>
  <r>
    <s v="AX10039"/>
    <s v="ENX2024"/>
    <s v="A134"/>
    <s v="EMP1023"/>
    <x v="7"/>
    <x v="7"/>
    <x v="1"/>
    <n v="356"/>
    <n v="292"/>
    <n v="292"/>
    <n v="356"/>
    <n v="64"/>
    <x v="7"/>
    <s v="Brian Davis"/>
    <x v="7"/>
    <x v="3"/>
    <x v="5"/>
    <x v="0"/>
  </r>
  <r>
    <s v="AX10041"/>
    <s v="ENX2010"/>
    <s v="A146"/>
    <s v="EMP1022"/>
    <x v="8"/>
    <x v="8"/>
    <x v="1"/>
    <n v="1812"/>
    <n v="1305"/>
    <n v="1305"/>
    <n v="1812"/>
    <n v="507"/>
    <x v="8"/>
    <s v="Walter Cook"/>
    <x v="8"/>
    <x v="4"/>
    <x v="2"/>
    <x v="0"/>
  </r>
  <r>
    <s v="AX10047"/>
    <s v="ENX2010"/>
    <s v="A143"/>
    <s v="EMP1038"/>
    <x v="9"/>
    <x v="9"/>
    <x v="0"/>
    <n v="1812"/>
    <n v="1305"/>
    <n v="2610"/>
    <n v="3624"/>
    <n v="1014"/>
    <x v="9"/>
    <s v="Scott Mason"/>
    <x v="9"/>
    <x v="2"/>
    <x v="1"/>
    <x v="0"/>
  </r>
  <r>
    <s v="AX10051"/>
    <s v="ENX2029"/>
    <s v="A167"/>
    <s v="EMP1003"/>
    <x v="10"/>
    <x v="10"/>
    <x v="2"/>
    <n v="1848"/>
    <n v="1294"/>
    <n v="3882"/>
    <n v="5544"/>
    <n v="1662"/>
    <x v="10"/>
    <s v="Christopher Tucker"/>
    <x v="10"/>
    <x v="5"/>
    <x v="3"/>
    <x v="0"/>
  </r>
  <r>
    <s v="AX10056"/>
    <s v="ENX2040"/>
    <s v="A118"/>
    <s v="EMP1007"/>
    <x v="11"/>
    <x v="11"/>
    <x v="3"/>
    <n v="1889"/>
    <n v="945"/>
    <n v="3780"/>
    <n v="7556"/>
    <n v="3776"/>
    <x v="11"/>
    <s v="Jeremy Mendoza"/>
    <x v="11"/>
    <x v="4"/>
    <x v="6"/>
    <x v="0"/>
  </r>
  <r>
    <s v="AX10057"/>
    <s v="ENX2028"/>
    <s v="A139"/>
    <s v="EMP1017"/>
    <x v="12"/>
    <x v="12"/>
    <x v="2"/>
    <n v="2283"/>
    <n v="1484"/>
    <n v="4452"/>
    <n v="6849"/>
    <n v="2397"/>
    <x v="12"/>
    <s v="Brian Hansen"/>
    <x v="12"/>
    <x v="3"/>
    <x v="7"/>
    <x v="0"/>
  </r>
  <r>
    <s v="AX10058"/>
    <s v="ENX2016"/>
    <s v="A107"/>
    <s v="EMP1027"/>
    <x v="13"/>
    <x v="13"/>
    <x v="2"/>
    <n v="1351"/>
    <n v="1108"/>
    <n v="3324"/>
    <n v="4053"/>
    <n v="729"/>
    <x v="13"/>
    <s v="Gary Rodriguez"/>
    <x v="13"/>
    <x v="3"/>
    <x v="8"/>
    <x v="0"/>
  </r>
  <r>
    <s v="AX10059"/>
    <s v="ENX2016"/>
    <s v="A173"/>
    <s v="EMP1019"/>
    <x v="14"/>
    <x v="14"/>
    <x v="1"/>
    <n v="1351"/>
    <n v="1108"/>
    <n v="1108"/>
    <n v="1351"/>
    <n v="243"/>
    <x v="14"/>
    <s v="Roger Robertson"/>
    <x v="14"/>
    <x v="0"/>
    <x v="6"/>
    <x v="0"/>
  </r>
  <r>
    <s v="AX10062"/>
    <s v="ENX2041"/>
    <s v="A142"/>
    <s v="EMP1016"/>
    <x v="15"/>
    <x v="15"/>
    <x v="1"/>
    <n v="1380"/>
    <n v="1090"/>
    <n v="1090"/>
    <n v="1380"/>
    <n v="290"/>
    <x v="15"/>
    <s v="Henry Nelson"/>
    <x v="15"/>
    <x v="0"/>
    <x v="8"/>
    <x v="0"/>
  </r>
  <r>
    <s v="AX10067"/>
    <s v="ENX2018"/>
    <s v="A107"/>
    <s v="EMP1027"/>
    <x v="16"/>
    <x v="16"/>
    <x v="2"/>
    <n v="1972"/>
    <n v="1321"/>
    <n v="3963"/>
    <n v="5916"/>
    <n v="1953"/>
    <x v="13"/>
    <s v="Gary Rodriguez"/>
    <x v="16"/>
    <x v="2"/>
    <x v="9"/>
    <x v="0"/>
  </r>
  <r>
    <s v="AX10073"/>
    <s v="ENX2079"/>
    <s v="A103"/>
    <s v="EMP1026"/>
    <x v="17"/>
    <x v="17"/>
    <x v="2"/>
    <n v="1725"/>
    <n v="1363"/>
    <n v="4089"/>
    <n v="5175"/>
    <n v="1086"/>
    <x v="2"/>
    <s v="Martin Perry"/>
    <x v="17"/>
    <x v="1"/>
    <x v="10"/>
    <x v="0"/>
  </r>
  <r>
    <s v="AX10075"/>
    <s v="ENX2029"/>
    <s v="A128"/>
    <s v="EMP1029"/>
    <x v="18"/>
    <x v="18"/>
    <x v="0"/>
    <n v="1848"/>
    <n v="1294"/>
    <n v="2588"/>
    <n v="3696"/>
    <n v="1108"/>
    <x v="16"/>
    <s v="Howard Gardner"/>
    <x v="18"/>
    <x v="2"/>
    <x v="0"/>
    <x v="0"/>
  </r>
  <r>
    <s v="AX10076"/>
    <s v="ENX2092"/>
    <s v="A122"/>
    <s v="EMP1031"/>
    <x v="19"/>
    <x v="19"/>
    <x v="1"/>
    <n v="1639"/>
    <n v="1295"/>
    <n v="1295"/>
    <n v="1639"/>
    <n v="344"/>
    <x v="17"/>
    <s v="Brian Thomas"/>
    <x v="19"/>
    <x v="5"/>
    <x v="2"/>
    <x v="0"/>
  </r>
  <r>
    <s v="AX10078"/>
    <s v="ENX2063"/>
    <s v="A170"/>
    <s v="EMP1042"/>
    <x v="20"/>
    <x v="20"/>
    <x v="2"/>
    <n v="1708"/>
    <n v="871"/>
    <n v="2613"/>
    <n v="5124"/>
    <n v="2511"/>
    <x v="18"/>
    <s v="Scott Clark"/>
    <x v="20"/>
    <x v="1"/>
    <x v="1"/>
    <x v="0"/>
  </r>
  <r>
    <s v="AX10082"/>
    <s v="ENX2070"/>
    <s v="A111"/>
    <s v="EMP1040"/>
    <x v="21"/>
    <x v="21"/>
    <x v="1"/>
    <n v="1671"/>
    <n v="1220"/>
    <n v="1220"/>
    <n v="1671"/>
    <n v="451"/>
    <x v="19"/>
    <s v="Patrick Ruiz"/>
    <x v="21"/>
    <x v="5"/>
    <x v="0"/>
    <x v="0"/>
  </r>
  <r>
    <s v="AX10084"/>
    <s v="ENX2084"/>
    <s v="A147"/>
    <s v="EMP1005"/>
    <x v="22"/>
    <x v="22"/>
    <x v="2"/>
    <n v="1783"/>
    <n v="1230"/>
    <n v="3690"/>
    <n v="5349"/>
    <n v="1659"/>
    <x v="20"/>
    <s v="Ryan Welch"/>
    <x v="22"/>
    <x v="5"/>
    <x v="6"/>
    <x v="0"/>
  </r>
  <r>
    <s v="AX10088"/>
    <s v="ENX2043"/>
    <s v="A124"/>
    <s v="EMP1035"/>
    <x v="23"/>
    <x v="23"/>
    <x v="1"/>
    <n v="545"/>
    <n v="425"/>
    <n v="425"/>
    <n v="545"/>
    <n v="120"/>
    <x v="21"/>
    <s v="Roger Ramos"/>
    <x v="23"/>
    <x v="3"/>
    <x v="11"/>
    <x v="0"/>
  </r>
  <r>
    <s v="AX10091"/>
    <s v="ENX2051"/>
    <s v="A115"/>
    <s v="EMP1017"/>
    <x v="24"/>
    <x v="24"/>
    <x v="1"/>
    <n v="1077"/>
    <n v="732"/>
    <n v="732"/>
    <n v="1077"/>
    <n v="345"/>
    <x v="22"/>
    <s v="Brian Hansen"/>
    <x v="24"/>
    <x v="0"/>
    <x v="1"/>
    <x v="0"/>
  </r>
  <r>
    <s v="AX10097"/>
    <s v="ENX2024"/>
    <s v="A167"/>
    <s v="EMP1007"/>
    <x v="25"/>
    <x v="25"/>
    <x v="3"/>
    <n v="356"/>
    <n v="292"/>
    <n v="1168"/>
    <n v="1424"/>
    <n v="256"/>
    <x v="10"/>
    <s v="Jeremy Mendoza"/>
    <x v="25"/>
    <x v="1"/>
    <x v="7"/>
    <x v="0"/>
  </r>
  <r>
    <s v="AX10099"/>
    <s v="ENX2006"/>
    <s v="A158"/>
    <s v="EMP1032"/>
    <x v="26"/>
    <x v="26"/>
    <x v="2"/>
    <n v="1826"/>
    <n v="1443"/>
    <n v="4329"/>
    <n v="5478"/>
    <n v="1149"/>
    <x v="4"/>
    <s v="Larry Castillo"/>
    <x v="26"/>
    <x v="4"/>
    <x v="0"/>
    <x v="0"/>
  </r>
  <r>
    <s v="AX10107"/>
    <s v="ENX2054"/>
    <s v="A146"/>
    <s v="EMP1005"/>
    <x v="27"/>
    <x v="27"/>
    <x v="1"/>
    <n v="127"/>
    <n v="79"/>
    <n v="79"/>
    <n v="127"/>
    <n v="48"/>
    <x v="8"/>
    <s v="Ryan Welch"/>
    <x v="27"/>
    <x v="5"/>
    <x v="11"/>
    <x v="0"/>
  </r>
  <r>
    <s v="AX10110"/>
    <s v="ENX2066"/>
    <s v="A107"/>
    <s v="EMP1013"/>
    <x v="28"/>
    <x v="28"/>
    <x v="3"/>
    <n v="2091"/>
    <n v="1485"/>
    <n v="5940"/>
    <n v="8364"/>
    <n v="2424"/>
    <x v="13"/>
    <s v="Charles Harper"/>
    <x v="28"/>
    <x v="4"/>
    <x v="6"/>
    <x v="0"/>
  </r>
  <r>
    <s v="AX10111"/>
    <s v="ENX2051"/>
    <s v="A141"/>
    <s v="EMP1021"/>
    <x v="29"/>
    <x v="29"/>
    <x v="2"/>
    <n v="1077"/>
    <n v="732"/>
    <n v="2196"/>
    <n v="3231"/>
    <n v="1035"/>
    <x v="23"/>
    <s v="Clarence Fox"/>
    <x v="29"/>
    <x v="5"/>
    <x v="3"/>
    <x v="0"/>
  </r>
  <r>
    <s v="AX10112"/>
    <s v="ENX2039"/>
    <s v="A151"/>
    <s v="EMP1034"/>
    <x v="30"/>
    <x v="30"/>
    <x v="2"/>
    <n v="817"/>
    <n v="409"/>
    <n v="1227"/>
    <n v="2451"/>
    <n v="1224"/>
    <x v="24"/>
    <s v="Arthur Mccoy"/>
    <x v="30"/>
    <x v="6"/>
    <x v="0"/>
    <x v="0"/>
  </r>
  <r>
    <s v="AX10115"/>
    <s v="ENX2046"/>
    <s v="A161"/>
    <s v="EMP1008"/>
    <x v="31"/>
    <x v="31"/>
    <x v="1"/>
    <n v="2410"/>
    <n v="1518"/>
    <n v="1518"/>
    <n v="2410"/>
    <n v="892"/>
    <x v="25"/>
    <s v="Carl Elliott"/>
    <x v="31"/>
    <x v="1"/>
    <x v="1"/>
    <x v="0"/>
  </r>
  <r>
    <s v="AX10116"/>
    <s v="ENX2076"/>
    <s v="A101"/>
    <s v="EMP1029"/>
    <x v="32"/>
    <x v="32"/>
    <x v="1"/>
    <n v="1522"/>
    <n v="791"/>
    <n v="791"/>
    <n v="1522"/>
    <n v="731"/>
    <x v="26"/>
    <s v="Howard Gardner"/>
    <x v="32"/>
    <x v="5"/>
    <x v="3"/>
    <x v="0"/>
  </r>
  <r>
    <s v="AX10119"/>
    <s v="ENX2001"/>
    <s v="A167"/>
    <s v="EMP1010"/>
    <x v="33"/>
    <x v="33"/>
    <x v="1"/>
    <n v="951"/>
    <n v="504"/>
    <n v="504"/>
    <n v="951"/>
    <n v="447"/>
    <x v="10"/>
    <s v="Joshua Cook"/>
    <x v="33"/>
    <x v="4"/>
    <x v="1"/>
    <x v="0"/>
  </r>
  <r>
    <s v="AX10124"/>
    <s v="ENX2012"/>
    <s v="A150"/>
    <s v="EMP1019"/>
    <x v="34"/>
    <x v="34"/>
    <x v="1"/>
    <n v="1353"/>
    <n v="947"/>
    <n v="947"/>
    <n v="1353"/>
    <n v="406"/>
    <x v="27"/>
    <s v="Roger Robertson"/>
    <x v="34"/>
    <x v="6"/>
    <x v="3"/>
    <x v="0"/>
  </r>
  <r>
    <s v="AX10126"/>
    <s v="ENX2054"/>
    <s v="A138"/>
    <s v="EMP1030"/>
    <x v="35"/>
    <x v="35"/>
    <x v="1"/>
    <n v="127"/>
    <n v="79"/>
    <n v="79"/>
    <n v="127"/>
    <n v="48"/>
    <x v="6"/>
    <s v="Bobby Russell"/>
    <x v="35"/>
    <x v="3"/>
    <x v="10"/>
    <x v="0"/>
  </r>
  <r>
    <s v="AX10127"/>
    <s v="ENX2066"/>
    <s v="A134"/>
    <s v="EMP1027"/>
    <x v="36"/>
    <x v="36"/>
    <x v="0"/>
    <n v="2091"/>
    <n v="1485"/>
    <n v="2970"/>
    <n v="4182"/>
    <n v="1212"/>
    <x v="7"/>
    <s v="Gary Rodriguez"/>
    <x v="36"/>
    <x v="6"/>
    <x v="3"/>
    <x v="0"/>
  </r>
  <r>
    <s v="AX10135"/>
    <s v="ENX2015"/>
    <s v="A118"/>
    <s v="EMP1041"/>
    <x v="37"/>
    <x v="37"/>
    <x v="1"/>
    <n v="637"/>
    <n v="389"/>
    <n v="389"/>
    <n v="637"/>
    <n v="248"/>
    <x v="11"/>
    <s v="Joe Sims"/>
    <x v="37"/>
    <x v="4"/>
    <x v="7"/>
    <x v="0"/>
  </r>
  <r>
    <s v="AX10137"/>
    <s v="ENX2093"/>
    <s v="A172"/>
    <s v="EMP1006"/>
    <x v="38"/>
    <x v="38"/>
    <x v="1"/>
    <n v="112"/>
    <n v="90"/>
    <n v="90"/>
    <n v="112"/>
    <n v="22"/>
    <x v="28"/>
    <s v="Sean Miller"/>
    <x v="38"/>
    <x v="4"/>
    <x v="2"/>
    <x v="0"/>
  </r>
  <r>
    <s v="AX10144"/>
    <s v="ENX2020"/>
    <s v="A136"/>
    <s v="EMP1042"/>
    <x v="39"/>
    <x v="39"/>
    <x v="2"/>
    <n v="2005"/>
    <n v="1223"/>
    <n v="3669"/>
    <n v="6015"/>
    <n v="2346"/>
    <x v="29"/>
    <s v="Scott Clark"/>
    <x v="39"/>
    <x v="1"/>
    <x v="8"/>
    <x v="0"/>
  </r>
  <r>
    <s v="AX10152"/>
    <s v="ENX2027"/>
    <s v="A146"/>
    <s v="EMP1043"/>
    <x v="40"/>
    <x v="40"/>
    <x v="3"/>
    <n v="2497"/>
    <n v="1473"/>
    <n v="5892"/>
    <n v="9988"/>
    <n v="4096"/>
    <x v="8"/>
    <s v="Joshua Taylor"/>
    <x v="40"/>
    <x v="5"/>
    <x v="11"/>
    <x v="0"/>
  </r>
  <r>
    <s v="AX10156"/>
    <s v="ENX2068"/>
    <s v="A169"/>
    <s v="EMP1006"/>
    <x v="41"/>
    <x v="41"/>
    <x v="2"/>
    <n v="1500"/>
    <n v="900"/>
    <n v="2700"/>
    <n v="4500"/>
    <n v="1800"/>
    <x v="30"/>
    <s v="Sean Miller"/>
    <x v="41"/>
    <x v="1"/>
    <x v="6"/>
    <x v="0"/>
  </r>
  <r>
    <s v="AX10157"/>
    <s v="ENX2025"/>
    <s v="A148"/>
    <s v="EMP1043"/>
    <x v="42"/>
    <x v="42"/>
    <x v="0"/>
    <n v="667"/>
    <n v="387"/>
    <n v="774"/>
    <n v="1334"/>
    <n v="560"/>
    <x v="31"/>
    <s v="Joshua Taylor"/>
    <x v="42"/>
    <x v="3"/>
    <x v="3"/>
    <x v="0"/>
  </r>
  <r>
    <s v="AX10159"/>
    <s v="ENX2003"/>
    <s v="A137"/>
    <s v="EMP1036"/>
    <x v="43"/>
    <x v="43"/>
    <x v="1"/>
    <n v="1783"/>
    <n v="1516"/>
    <n v="1516"/>
    <n v="1783"/>
    <n v="267"/>
    <x v="32"/>
    <s v="Robert Reed"/>
    <x v="43"/>
    <x v="3"/>
    <x v="9"/>
    <x v="0"/>
  </r>
  <r>
    <s v="AX10167"/>
    <s v="ENX2004"/>
    <s v="A144"/>
    <s v="EMP1043"/>
    <x v="44"/>
    <x v="44"/>
    <x v="1"/>
    <n v="1278"/>
    <n v="665"/>
    <n v="665"/>
    <n v="1278"/>
    <n v="613"/>
    <x v="33"/>
    <s v="Joshua Taylor"/>
    <x v="44"/>
    <x v="1"/>
    <x v="4"/>
    <x v="0"/>
  </r>
  <r>
    <s v="AX10172"/>
    <s v="ENX2076"/>
    <s v="A101"/>
    <s v="EMP1005"/>
    <x v="45"/>
    <x v="45"/>
    <x v="1"/>
    <n v="1522"/>
    <n v="791"/>
    <n v="791"/>
    <n v="1522"/>
    <n v="731"/>
    <x v="26"/>
    <s v="Ryan Welch"/>
    <x v="45"/>
    <x v="5"/>
    <x v="2"/>
    <x v="0"/>
  </r>
  <r>
    <s v="AX10176"/>
    <s v="ENX2008"/>
    <s v="A124"/>
    <s v="EMP1032"/>
    <x v="46"/>
    <x v="46"/>
    <x v="2"/>
    <n v="315"/>
    <n v="208"/>
    <n v="624"/>
    <n v="945"/>
    <n v="321"/>
    <x v="21"/>
    <s v="Larry Castillo"/>
    <x v="46"/>
    <x v="5"/>
    <x v="10"/>
    <x v="0"/>
  </r>
  <r>
    <s v="AX10177"/>
    <s v="ENX2064"/>
    <s v="A109"/>
    <s v="EMP1027"/>
    <x v="47"/>
    <x v="47"/>
    <x v="1"/>
    <n v="1414"/>
    <n v="962"/>
    <n v="962"/>
    <n v="1414"/>
    <n v="452"/>
    <x v="34"/>
    <s v="Gary Rodriguez"/>
    <x v="47"/>
    <x v="1"/>
    <x v="9"/>
    <x v="0"/>
  </r>
  <r>
    <s v="AX10182"/>
    <s v="ENX2062"/>
    <s v="A161"/>
    <s v="EMP1026"/>
    <x v="48"/>
    <x v="48"/>
    <x v="2"/>
    <n v="2464"/>
    <n v="1774"/>
    <n v="5322"/>
    <n v="7392"/>
    <n v="2070"/>
    <x v="25"/>
    <s v="Martin Perry"/>
    <x v="48"/>
    <x v="2"/>
    <x v="0"/>
    <x v="0"/>
  </r>
  <r>
    <s v="AX10183"/>
    <s v="ENX2035"/>
    <s v="A106"/>
    <s v="EMP1014"/>
    <x v="49"/>
    <x v="49"/>
    <x v="0"/>
    <n v="458"/>
    <n v="376"/>
    <n v="752"/>
    <n v="916"/>
    <n v="164"/>
    <x v="35"/>
    <s v="Ronald Reed"/>
    <x v="49"/>
    <x v="4"/>
    <x v="8"/>
    <x v="0"/>
  </r>
  <r>
    <s v="AX10184"/>
    <s v="ENX2015"/>
    <s v="A114"/>
    <s v="EMP1025"/>
    <x v="50"/>
    <x v="50"/>
    <x v="1"/>
    <n v="637"/>
    <n v="389"/>
    <n v="389"/>
    <n v="637"/>
    <n v="248"/>
    <x v="36"/>
    <s v="Ernest Wagner"/>
    <x v="50"/>
    <x v="5"/>
    <x v="4"/>
    <x v="0"/>
  </r>
  <r>
    <s v="AX10186"/>
    <s v="ENX2022"/>
    <s v="A133"/>
    <s v="EMP1025"/>
    <x v="51"/>
    <x v="51"/>
    <x v="0"/>
    <n v="561"/>
    <n v="421"/>
    <n v="842"/>
    <n v="1122"/>
    <n v="280"/>
    <x v="37"/>
    <s v="Ernest Wagner"/>
    <x v="51"/>
    <x v="5"/>
    <x v="7"/>
    <x v="0"/>
  </r>
  <r>
    <s v="AX10187"/>
    <s v="ENX2100"/>
    <s v="A126"/>
    <s v="EMP1002"/>
    <x v="52"/>
    <x v="52"/>
    <x v="2"/>
    <n v="799"/>
    <n v="455"/>
    <n v="1365"/>
    <n v="2397"/>
    <n v="1032"/>
    <x v="38"/>
    <s v="Andrew Bowman"/>
    <x v="52"/>
    <x v="3"/>
    <x v="11"/>
    <x v="0"/>
  </r>
  <r>
    <s v="AX10195"/>
    <s v="ENX2085"/>
    <s v="A156"/>
    <s v="EMP1025"/>
    <x v="53"/>
    <x v="53"/>
    <x v="3"/>
    <n v="1862"/>
    <n v="1173"/>
    <n v="4692"/>
    <n v="7448"/>
    <n v="2756"/>
    <x v="39"/>
    <s v="Ernest Wagner"/>
    <x v="53"/>
    <x v="3"/>
    <x v="5"/>
    <x v="0"/>
  </r>
  <r>
    <s v="AX10197"/>
    <s v="ENX2067"/>
    <s v="A134"/>
    <s v="EMP1002"/>
    <x v="54"/>
    <x v="54"/>
    <x v="1"/>
    <n v="1119"/>
    <n v="683"/>
    <n v="683"/>
    <n v="1119"/>
    <n v="436"/>
    <x v="7"/>
    <s v="Andrew Bowman"/>
    <x v="54"/>
    <x v="3"/>
    <x v="10"/>
    <x v="0"/>
  </r>
  <r>
    <s v="AX10198"/>
    <s v="ENX2072"/>
    <s v="A136"/>
    <s v="EMP1006"/>
    <x v="55"/>
    <x v="55"/>
    <x v="1"/>
    <n v="1887"/>
    <n v="1378"/>
    <n v="1378"/>
    <n v="1887"/>
    <n v="509"/>
    <x v="29"/>
    <s v="Sean Miller"/>
    <x v="55"/>
    <x v="4"/>
    <x v="9"/>
    <x v="0"/>
  </r>
  <r>
    <s v="AX10200"/>
    <s v="ENX2034"/>
    <s v="A124"/>
    <s v="EMP1012"/>
    <x v="56"/>
    <x v="56"/>
    <x v="1"/>
    <n v="871"/>
    <n v="540"/>
    <n v="540"/>
    <n v="871"/>
    <n v="331"/>
    <x v="21"/>
    <s v="John Reyes"/>
    <x v="56"/>
    <x v="3"/>
    <x v="7"/>
    <x v="0"/>
  </r>
  <r>
    <s v="AX10204"/>
    <s v="ENX2018"/>
    <s v="A112"/>
    <s v="EMP1030"/>
    <x v="57"/>
    <x v="57"/>
    <x v="1"/>
    <n v="1972"/>
    <n v="1321"/>
    <n v="1321"/>
    <n v="1972"/>
    <n v="651"/>
    <x v="40"/>
    <s v="Bobby Russell"/>
    <x v="57"/>
    <x v="0"/>
    <x v="5"/>
    <x v="0"/>
  </r>
  <r>
    <s v="AX10211"/>
    <s v="ENX2023"/>
    <s v="A155"/>
    <s v="EMP1005"/>
    <x v="58"/>
    <x v="30"/>
    <x v="1"/>
    <n v="818"/>
    <n v="450"/>
    <n v="450"/>
    <n v="818"/>
    <n v="368"/>
    <x v="41"/>
    <s v="Ryan Welch"/>
    <x v="58"/>
    <x v="6"/>
    <x v="0"/>
    <x v="0"/>
  </r>
  <r>
    <s v="AX10214"/>
    <s v="ENX2068"/>
    <s v="A149"/>
    <s v="EMP1044"/>
    <x v="10"/>
    <x v="58"/>
    <x v="1"/>
    <n v="1500"/>
    <n v="900"/>
    <n v="900"/>
    <n v="1500"/>
    <n v="600"/>
    <x v="42"/>
    <s v="Martin Carr"/>
    <x v="10"/>
    <x v="3"/>
    <x v="1"/>
    <x v="0"/>
  </r>
  <r>
    <s v="AX10217"/>
    <s v="ENX2030"/>
    <s v="A102"/>
    <s v="EMP1021"/>
    <x v="59"/>
    <x v="59"/>
    <x v="1"/>
    <n v="1899"/>
    <n v="1044"/>
    <n v="1044"/>
    <n v="1899"/>
    <n v="855"/>
    <x v="43"/>
    <s v="Clarence Fox"/>
    <x v="59"/>
    <x v="0"/>
    <x v="2"/>
    <x v="0"/>
  </r>
  <r>
    <s v="AX10220"/>
    <s v="ENX2053"/>
    <s v="A158"/>
    <s v="EMP1033"/>
    <x v="60"/>
    <x v="60"/>
    <x v="1"/>
    <n v="596"/>
    <n v="358"/>
    <n v="358"/>
    <n v="596"/>
    <n v="238"/>
    <x v="4"/>
    <s v="Jerry Perry"/>
    <x v="60"/>
    <x v="5"/>
    <x v="10"/>
    <x v="0"/>
  </r>
  <r>
    <s v="AX10225"/>
    <s v="ENX2048"/>
    <s v="A118"/>
    <s v="EMP1043"/>
    <x v="61"/>
    <x v="61"/>
    <x v="0"/>
    <n v="502"/>
    <n v="296"/>
    <n v="592"/>
    <n v="1004"/>
    <n v="412"/>
    <x v="11"/>
    <s v="Joshua Taylor"/>
    <x v="61"/>
    <x v="6"/>
    <x v="9"/>
    <x v="0"/>
  </r>
  <r>
    <s v="AX10227"/>
    <s v="ENX2069"/>
    <s v="A103"/>
    <s v="EMP1024"/>
    <x v="62"/>
    <x v="62"/>
    <x v="0"/>
    <n v="378"/>
    <n v="291"/>
    <n v="582"/>
    <n v="756"/>
    <n v="174"/>
    <x v="2"/>
    <s v="Ernest Wheeler"/>
    <x v="62"/>
    <x v="3"/>
    <x v="0"/>
    <x v="0"/>
  </r>
  <r>
    <s v="AX10228"/>
    <s v="ENX2075"/>
    <s v="A135"/>
    <s v="EMP1001"/>
    <x v="40"/>
    <x v="63"/>
    <x v="0"/>
    <n v="400"/>
    <n v="208"/>
    <n v="416"/>
    <n v="800"/>
    <n v="384"/>
    <x v="44"/>
    <s v="Kevin Butler"/>
    <x v="40"/>
    <x v="3"/>
    <x v="3"/>
    <x v="0"/>
  </r>
  <r>
    <s v="AX10234"/>
    <s v="ENX2096"/>
    <s v="A168"/>
    <s v="EMP1022"/>
    <x v="63"/>
    <x v="64"/>
    <x v="1"/>
    <n v="1587"/>
    <n v="1301"/>
    <n v="1301"/>
    <n v="1587"/>
    <n v="286"/>
    <x v="45"/>
    <s v="Walter Cook"/>
    <x v="63"/>
    <x v="0"/>
    <x v="8"/>
    <x v="0"/>
  </r>
  <r>
    <s v="AX10237"/>
    <s v="ENX2080"/>
    <s v="A140"/>
    <s v="EMP1017"/>
    <x v="64"/>
    <x v="65"/>
    <x v="1"/>
    <n v="2353"/>
    <n v="1788"/>
    <n v="1788"/>
    <n v="2353"/>
    <n v="565"/>
    <x v="46"/>
    <s v="Brian Hansen"/>
    <x v="64"/>
    <x v="5"/>
    <x v="5"/>
    <x v="0"/>
  </r>
  <r>
    <s v="AX10239"/>
    <s v="ENX2046"/>
    <s v="A146"/>
    <s v="EMP1030"/>
    <x v="65"/>
    <x v="66"/>
    <x v="1"/>
    <n v="2410"/>
    <n v="1518"/>
    <n v="1518"/>
    <n v="2410"/>
    <n v="892"/>
    <x v="8"/>
    <s v="Bobby Russell"/>
    <x v="65"/>
    <x v="0"/>
    <x v="11"/>
    <x v="0"/>
  </r>
  <r>
    <s v="AX10240"/>
    <s v="ENX2012"/>
    <s v="A130"/>
    <s v="EMP1010"/>
    <x v="66"/>
    <x v="67"/>
    <x v="1"/>
    <n v="1353"/>
    <n v="947"/>
    <n v="947"/>
    <n v="1353"/>
    <n v="406"/>
    <x v="3"/>
    <s v="Joshua Cook"/>
    <x v="66"/>
    <x v="1"/>
    <x v="5"/>
    <x v="0"/>
  </r>
  <r>
    <s v="AX10244"/>
    <s v="ENX2072"/>
    <s v="A168"/>
    <s v="EMP1002"/>
    <x v="67"/>
    <x v="68"/>
    <x v="1"/>
    <n v="1887"/>
    <n v="1378"/>
    <n v="1378"/>
    <n v="1887"/>
    <n v="509"/>
    <x v="45"/>
    <s v="Andrew Bowman"/>
    <x v="67"/>
    <x v="0"/>
    <x v="5"/>
    <x v="0"/>
  </r>
  <r>
    <s v="AX10250"/>
    <s v="ENX2075"/>
    <s v="A135"/>
    <s v="EMP1003"/>
    <x v="10"/>
    <x v="69"/>
    <x v="0"/>
    <n v="400"/>
    <n v="208"/>
    <n v="416"/>
    <n v="800"/>
    <n v="384"/>
    <x v="44"/>
    <s v="Christopher Tucker"/>
    <x v="10"/>
    <x v="2"/>
    <x v="3"/>
    <x v="0"/>
  </r>
  <r>
    <s v="AX10251"/>
    <s v="ENX2040"/>
    <s v="A116"/>
    <s v="EMP1012"/>
    <x v="68"/>
    <x v="57"/>
    <x v="2"/>
    <n v="1889"/>
    <n v="945"/>
    <n v="2835"/>
    <n v="5667"/>
    <n v="2832"/>
    <x v="47"/>
    <s v="John Reyes"/>
    <x v="68"/>
    <x v="0"/>
    <x v="5"/>
    <x v="0"/>
  </r>
  <r>
    <s v="AX10252"/>
    <s v="ENX2091"/>
    <s v="A173"/>
    <s v="EMP1031"/>
    <x v="69"/>
    <x v="70"/>
    <x v="3"/>
    <n v="368"/>
    <n v="294"/>
    <n v="1176"/>
    <n v="1472"/>
    <n v="296"/>
    <x v="14"/>
    <s v="Brian Thomas"/>
    <x v="69"/>
    <x v="2"/>
    <x v="4"/>
    <x v="0"/>
  </r>
  <r>
    <s v="AX10253"/>
    <s v="ENX2075"/>
    <s v="A109"/>
    <s v="EMP1005"/>
    <x v="70"/>
    <x v="71"/>
    <x v="2"/>
    <n v="400"/>
    <n v="208"/>
    <n v="624"/>
    <n v="1200"/>
    <n v="576"/>
    <x v="34"/>
    <s v="Ryan Welch"/>
    <x v="70"/>
    <x v="0"/>
    <x v="2"/>
    <x v="0"/>
  </r>
  <r>
    <s v="AX10255"/>
    <s v="ENX2064"/>
    <s v="A102"/>
    <s v="EMP1036"/>
    <x v="71"/>
    <x v="26"/>
    <x v="0"/>
    <n v="1414"/>
    <n v="962"/>
    <n v="1924"/>
    <n v="2828"/>
    <n v="904"/>
    <x v="43"/>
    <s v="Robert Reed"/>
    <x v="71"/>
    <x v="4"/>
    <x v="0"/>
    <x v="0"/>
  </r>
  <r>
    <s v="AX10257"/>
    <s v="ENX2001"/>
    <s v="A140"/>
    <s v="EMP1036"/>
    <x v="72"/>
    <x v="72"/>
    <x v="1"/>
    <n v="951"/>
    <n v="504"/>
    <n v="504"/>
    <n v="951"/>
    <n v="447"/>
    <x v="46"/>
    <s v="Robert Reed"/>
    <x v="72"/>
    <x v="2"/>
    <x v="1"/>
    <x v="0"/>
  </r>
  <r>
    <s v="AX10258"/>
    <s v="ENX2043"/>
    <s v="A168"/>
    <s v="EMP1009"/>
    <x v="73"/>
    <x v="46"/>
    <x v="3"/>
    <n v="545"/>
    <n v="425"/>
    <n v="1700"/>
    <n v="2180"/>
    <n v="480"/>
    <x v="45"/>
    <s v="Kenneth Fields"/>
    <x v="73"/>
    <x v="5"/>
    <x v="10"/>
    <x v="0"/>
  </r>
  <r>
    <s v="AX10260"/>
    <s v="ENX2027"/>
    <s v="A130"/>
    <s v="EMP1033"/>
    <x v="65"/>
    <x v="73"/>
    <x v="2"/>
    <n v="2497"/>
    <n v="1473"/>
    <n v="4419"/>
    <n v="7491"/>
    <n v="3072"/>
    <x v="3"/>
    <s v="Jerry Perry"/>
    <x v="65"/>
    <x v="3"/>
    <x v="0"/>
    <x v="0"/>
  </r>
  <r>
    <s v="AX10263"/>
    <s v="ENX2070"/>
    <s v="A162"/>
    <s v="EMP1042"/>
    <x v="74"/>
    <x v="74"/>
    <x v="1"/>
    <n v="1671"/>
    <n v="1220"/>
    <n v="1220"/>
    <n v="1671"/>
    <n v="451"/>
    <x v="48"/>
    <s v="Scott Clark"/>
    <x v="74"/>
    <x v="0"/>
    <x v="8"/>
    <x v="0"/>
  </r>
  <r>
    <s v="AX10265"/>
    <s v="ENX2074"/>
    <s v="A149"/>
    <s v="EMP1003"/>
    <x v="75"/>
    <x v="60"/>
    <x v="0"/>
    <n v="504"/>
    <n v="408"/>
    <n v="816"/>
    <n v="1008"/>
    <n v="192"/>
    <x v="42"/>
    <s v="Christopher Tucker"/>
    <x v="75"/>
    <x v="5"/>
    <x v="10"/>
    <x v="0"/>
  </r>
  <r>
    <s v="AX10267"/>
    <s v="ENX2036"/>
    <s v="A173"/>
    <s v="EMP1000"/>
    <x v="76"/>
    <x v="75"/>
    <x v="0"/>
    <n v="1582"/>
    <n v="1234"/>
    <n v="2468"/>
    <n v="3164"/>
    <n v="696"/>
    <x v="14"/>
    <s v="Fred Robertson"/>
    <x v="76"/>
    <x v="4"/>
    <x v="9"/>
    <x v="0"/>
  </r>
  <r>
    <s v="AX10269"/>
    <s v="ENX2095"/>
    <s v="A136"/>
    <s v="EMP1012"/>
    <x v="77"/>
    <x v="76"/>
    <x v="3"/>
    <n v="1743"/>
    <n v="872"/>
    <n v="3488"/>
    <n v="6972"/>
    <n v="3484"/>
    <x v="29"/>
    <s v="John Reyes"/>
    <x v="77"/>
    <x v="2"/>
    <x v="4"/>
    <x v="0"/>
  </r>
  <r>
    <s v="AX10270"/>
    <s v="ENX2012"/>
    <s v="A130"/>
    <s v="EMP1002"/>
    <x v="78"/>
    <x v="70"/>
    <x v="1"/>
    <n v="1353"/>
    <n v="947"/>
    <n v="947"/>
    <n v="1353"/>
    <n v="406"/>
    <x v="3"/>
    <s v="Andrew Bowman"/>
    <x v="78"/>
    <x v="2"/>
    <x v="4"/>
    <x v="0"/>
  </r>
  <r>
    <s v="AX10273"/>
    <s v="ENX2010"/>
    <s v="A113"/>
    <s v="EMP1030"/>
    <x v="79"/>
    <x v="65"/>
    <x v="1"/>
    <n v="1812"/>
    <n v="1305"/>
    <n v="1305"/>
    <n v="1812"/>
    <n v="507"/>
    <x v="49"/>
    <s v="Bobby Russell"/>
    <x v="79"/>
    <x v="5"/>
    <x v="5"/>
    <x v="0"/>
  </r>
  <r>
    <s v="AX10277"/>
    <s v="ENX2096"/>
    <s v="A140"/>
    <s v="EMP1035"/>
    <x v="80"/>
    <x v="77"/>
    <x v="1"/>
    <n v="1587"/>
    <n v="1301"/>
    <n v="1301"/>
    <n v="1587"/>
    <n v="286"/>
    <x v="46"/>
    <s v="Roger Ramos"/>
    <x v="80"/>
    <x v="6"/>
    <x v="3"/>
    <x v="0"/>
  </r>
  <r>
    <s v="AX10285"/>
    <s v="ENX2050"/>
    <s v="A145"/>
    <s v="EMP1030"/>
    <x v="81"/>
    <x v="78"/>
    <x v="1"/>
    <n v="2391"/>
    <n v="1291"/>
    <n v="1291"/>
    <n v="2391"/>
    <n v="1100"/>
    <x v="50"/>
    <s v="Bobby Russell"/>
    <x v="81"/>
    <x v="6"/>
    <x v="4"/>
    <x v="0"/>
  </r>
  <r>
    <s v="AX10287"/>
    <s v="ENX2052"/>
    <s v="A136"/>
    <s v="EMP1020"/>
    <x v="82"/>
    <x v="79"/>
    <x v="1"/>
    <n v="1526"/>
    <n v="1251"/>
    <n v="1251"/>
    <n v="1526"/>
    <n v="275"/>
    <x v="29"/>
    <s v="Ryan Butler"/>
    <x v="82"/>
    <x v="2"/>
    <x v="8"/>
    <x v="0"/>
  </r>
  <r>
    <s v="AX10288"/>
    <s v="ENX2097"/>
    <s v="A150"/>
    <s v="EMP1044"/>
    <x v="83"/>
    <x v="80"/>
    <x v="1"/>
    <n v="1052"/>
    <n v="589"/>
    <n v="589"/>
    <n v="1052"/>
    <n v="463"/>
    <x v="27"/>
    <s v="Martin Carr"/>
    <x v="83"/>
    <x v="3"/>
    <x v="1"/>
    <x v="0"/>
  </r>
  <r>
    <s v="AX10289"/>
    <s v="ENX2056"/>
    <s v="A165"/>
    <s v="EMP1044"/>
    <x v="84"/>
    <x v="81"/>
    <x v="1"/>
    <n v="1635"/>
    <n v="1046"/>
    <n v="1046"/>
    <n v="1635"/>
    <n v="589"/>
    <x v="51"/>
    <s v="Martin Carr"/>
    <x v="84"/>
    <x v="5"/>
    <x v="1"/>
    <x v="0"/>
  </r>
  <r>
    <s v="AX10293"/>
    <s v="ENX2069"/>
    <s v="A122"/>
    <s v="EMP1038"/>
    <x v="85"/>
    <x v="82"/>
    <x v="1"/>
    <n v="378"/>
    <n v="291"/>
    <n v="291"/>
    <n v="378"/>
    <n v="87"/>
    <x v="17"/>
    <s v="Scott Mason"/>
    <x v="85"/>
    <x v="6"/>
    <x v="3"/>
    <x v="0"/>
  </r>
  <r>
    <s v="AX10296"/>
    <s v="ENX2070"/>
    <s v="A139"/>
    <s v="EMP1041"/>
    <x v="86"/>
    <x v="83"/>
    <x v="2"/>
    <n v="1671"/>
    <n v="1220"/>
    <n v="3660"/>
    <n v="5013"/>
    <n v="1353"/>
    <x v="12"/>
    <s v="Joe Sims"/>
    <x v="86"/>
    <x v="3"/>
    <x v="6"/>
    <x v="0"/>
  </r>
  <r>
    <s v="AX10298"/>
    <s v="ENX2015"/>
    <s v="A116"/>
    <s v="EMP1020"/>
    <x v="87"/>
    <x v="84"/>
    <x v="1"/>
    <n v="637"/>
    <n v="389"/>
    <n v="389"/>
    <n v="637"/>
    <n v="248"/>
    <x v="47"/>
    <s v="Ryan Butler"/>
    <x v="87"/>
    <x v="2"/>
    <x v="4"/>
    <x v="0"/>
  </r>
  <r>
    <s v="AX10300"/>
    <s v="ENX2032"/>
    <s v="A126"/>
    <s v="EMP1043"/>
    <x v="88"/>
    <x v="49"/>
    <x v="1"/>
    <n v="1967"/>
    <n v="1397"/>
    <n v="1397"/>
    <n v="1967"/>
    <n v="570"/>
    <x v="38"/>
    <s v="Joshua Taylor"/>
    <x v="88"/>
    <x v="4"/>
    <x v="8"/>
    <x v="0"/>
  </r>
  <r>
    <s v="AX10309"/>
    <s v="ENX2068"/>
    <s v="A157"/>
    <s v="EMP1008"/>
    <x v="89"/>
    <x v="85"/>
    <x v="1"/>
    <n v="1500"/>
    <n v="900"/>
    <n v="900"/>
    <n v="1500"/>
    <n v="600"/>
    <x v="0"/>
    <s v="Carl Elliott"/>
    <x v="89"/>
    <x v="5"/>
    <x v="8"/>
    <x v="0"/>
  </r>
  <r>
    <s v="AX10310"/>
    <s v="ENX2091"/>
    <s v="A111"/>
    <s v="EMP1011"/>
    <x v="90"/>
    <x v="86"/>
    <x v="0"/>
    <n v="368"/>
    <n v="294"/>
    <n v="588"/>
    <n v="736"/>
    <n v="148"/>
    <x v="19"/>
    <s v="Larry Marshall"/>
    <x v="90"/>
    <x v="3"/>
    <x v="2"/>
    <x v="0"/>
  </r>
  <r>
    <s v="AX10311"/>
    <s v="ENX2088"/>
    <s v="A159"/>
    <s v="EMP1010"/>
    <x v="91"/>
    <x v="87"/>
    <x v="2"/>
    <n v="603"/>
    <n v="416"/>
    <n v="1248"/>
    <n v="1809"/>
    <n v="561"/>
    <x v="52"/>
    <s v="Joshua Cook"/>
    <x v="91"/>
    <x v="4"/>
    <x v="11"/>
    <x v="0"/>
  </r>
  <r>
    <s v="AX10312"/>
    <s v="ENX2042"/>
    <s v="A114"/>
    <s v="EMP1010"/>
    <x v="92"/>
    <x v="88"/>
    <x v="2"/>
    <n v="203"/>
    <n v="154"/>
    <n v="462"/>
    <n v="609"/>
    <n v="147"/>
    <x v="36"/>
    <s v="Joshua Cook"/>
    <x v="92"/>
    <x v="5"/>
    <x v="9"/>
    <x v="0"/>
  </r>
  <r>
    <s v="AX10315"/>
    <s v="ENX2080"/>
    <s v="A104"/>
    <s v="EMP1018"/>
    <x v="93"/>
    <x v="89"/>
    <x v="0"/>
    <n v="2353"/>
    <n v="1788"/>
    <n v="3576"/>
    <n v="4706"/>
    <n v="1130"/>
    <x v="53"/>
    <s v="Jimmy Young"/>
    <x v="93"/>
    <x v="0"/>
    <x v="8"/>
    <x v="0"/>
  </r>
  <r>
    <s v="AX10327"/>
    <s v="ENX2050"/>
    <s v="A112"/>
    <s v="EMP1039"/>
    <x v="76"/>
    <x v="90"/>
    <x v="3"/>
    <n v="2391"/>
    <n v="1291"/>
    <n v="5164"/>
    <n v="9564"/>
    <n v="4400"/>
    <x v="40"/>
    <s v="Eugene Holmes"/>
    <x v="76"/>
    <x v="2"/>
    <x v="11"/>
    <x v="0"/>
  </r>
  <r>
    <s v="AX10329"/>
    <s v="ENX2090"/>
    <s v="A152"/>
    <s v="EMP1043"/>
    <x v="94"/>
    <x v="91"/>
    <x v="0"/>
    <n v="1338"/>
    <n v="682"/>
    <n v="1364"/>
    <n v="2676"/>
    <n v="1312"/>
    <x v="54"/>
    <s v="Joshua Taylor"/>
    <x v="94"/>
    <x v="3"/>
    <x v="0"/>
    <x v="0"/>
  </r>
  <r>
    <s v="AX10330"/>
    <s v="ENX2037"/>
    <s v="A139"/>
    <s v="EMP1008"/>
    <x v="95"/>
    <x v="64"/>
    <x v="2"/>
    <n v="880"/>
    <n v="634"/>
    <n v="1902"/>
    <n v="2640"/>
    <n v="738"/>
    <x v="12"/>
    <s v="Carl Elliott"/>
    <x v="95"/>
    <x v="0"/>
    <x v="8"/>
    <x v="0"/>
  </r>
  <r>
    <s v="AX10332"/>
    <s v="ENX2077"/>
    <s v="A116"/>
    <s v="EMP1032"/>
    <x v="96"/>
    <x v="92"/>
    <x v="2"/>
    <n v="530"/>
    <n v="424"/>
    <n v="1272"/>
    <n v="1590"/>
    <n v="318"/>
    <x v="47"/>
    <s v="Larry Castillo"/>
    <x v="96"/>
    <x v="5"/>
    <x v="11"/>
    <x v="0"/>
  </r>
  <r>
    <s v="AX10342"/>
    <s v="ENX2094"/>
    <s v="A106"/>
    <s v="EMP1013"/>
    <x v="97"/>
    <x v="93"/>
    <x v="1"/>
    <n v="771"/>
    <n v="648"/>
    <n v="648"/>
    <n v="771"/>
    <n v="123"/>
    <x v="35"/>
    <s v="Charles Harper"/>
    <x v="97"/>
    <x v="5"/>
    <x v="2"/>
    <x v="0"/>
  </r>
  <r>
    <s v="AX10344"/>
    <s v="ENX2033"/>
    <s v="A146"/>
    <s v="EMP1005"/>
    <x v="98"/>
    <x v="72"/>
    <x v="1"/>
    <n v="2182"/>
    <n v="1200"/>
    <n v="1200"/>
    <n v="2182"/>
    <n v="982"/>
    <x v="8"/>
    <s v="Ryan Welch"/>
    <x v="98"/>
    <x v="2"/>
    <x v="1"/>
    <x v="0"/>
  </r>
  <r>
    <s v="AX10354"/>
    <s v="ENX2070"/>
    <s v="A159"/>
    <s v="EMP1022"/>
    <x v="82"/>
    <x v="94"/>
    <x v="2"/>
    <n v="1671"/>
    <n v="1220"/>
    <n v="3660"/>
    <n v="5013"/>
    <n v="1353"/>
    <x v="52"/>
    <s v="Walter Cook"/>
    <x v="82"/>
    <x v="4"/>
    <x v="11"/>
    <x v="0"/>
  </r>
  <r>
    <s v="AX10357"/>
    <s v="ENX2074"/>
    <s v="A154"/>
    <s v="EMP1043"/>
    <x v="99"/>
    <x v="10"/>
    <x v="3"/>
    <n v="504"/>
    <n v="408"/>
    <n v="1632"/>
    <n v="2016"/>
    <n v="384"/>
    <x v="55"/>
    <s v="Joshua Taylor"/>
    <x v="99"/>
    <x v="5"/>
    <x v="3"/>
    <x v="0"/>
  </r>
  <r>
    <s v="AX10361"/>
    <s v="ENX2034"/>
    <s v="A132"/>
    <s v="EMP1024"/>
    <x v="100"/>
    <x v="95"/>
    <x v="1"/>
    <n v="871"/>
    <n v="540"/>
    <n v="540"/>
    <n v="871"/>
    <n v="331"/>
    <x v="56"/>
    <s v="Ernest Wheeler"/>
    <x v="100"/>
    <x v="5"/>
    <x v="7"/>
    <x v="0"/>
  </r>
  <r>
    <s v="AX10366"/>
    <s v="ENX2059"/>
    <s v="A107"/>
    <s v="EMP1006"/>
    <x v="101"/>
    <x v="96"/>
    <x v="2"/>
    <n v="1494"/>
    <n v="971"/>
    <n v="2913"/>
    <n v="4482"/>
    <n v="1569"/>
    <x v="13"/>
    <s v="Sean Miller"/>
    <x v="101"/>
    <x v="6"/>
    <x v="2"/>
    <x v="0"/>
  </r>
  <r>
    <s v="AX10368"/>
    <s v="ENX2024"/>
    <s v="A105"/>
    <s v="EMP1037"/>
    <x v="102"/>
    <x v="97"/>
    <x v="1"/>
    <n v="356"/>
    <n v="292"/>
    <n v="292"/>
    <n v="356"/>
    <n v="64"/>
    <x v="57"/>
    <s v="Carl Hall"/>
    <x v="102"/>
    <x v="0"/>
    <x v="10"/>
    <x v="0"/>
  </r>
  <r>
    <s v="AX10371"/>
    <s v="ENX2099"/>
    <s v="A170"/>
    <s v="EMP1037"/>
    <x v="103"/>
    <x v="98"/>
    <x v="1"/>
    <n v="1367"/>
    <n v="984"/>
    <n v="984"/>
    <n v="1367"/>
    <n v="383"/>
    <x v="18"/>
    <s v="Carl Hall"/>
    <x v="103"/>
    <x v="3"/>
    <x v="5"/>
    <x v="0"/>
  </r>
  <r>
    <s v="AX10374"/>
    <s v="ENX2091"/>
    <s v="A171"/>
    <s v="EMP1043"/>
    <x v="104"/>
    <x v="99"/>
    <x v="2"/>
    <n v="368"/>
    <n v="294"/>
    <n v="882"/>
    <n v="1104"/>
    <n v="222"/>
    <x v="58"/>
    <s v="Joshua Taylor"/>
    <x v="104"/>
    <x v="6"/>
    <x v="1"/>
    <x v="0"/>
  </r>
  <r>
    <s v="AX10375"/>
    <s v="ENX2058"/>
    <s v="A116"/>
    <s v="EMP1023"/>
    <x v="105"/>
    <x v="100"/>
    <x v="1"/>
    <n v="2257"/>
    <n v="1535"/>
    <n v="1535"/>
    <n v="2257"/>
    <n v="722"/>
    <x v="47"/>
    <s v="Brian Davis"/>
    <x v="105"/>
    <x v="6"/>
    <x v="6"/>
    <x v="0"/>
  </r>
  <r>
    <s v="AX10376"/>
    <s v="ENX2024"/>
    <s v="A128"/>
    <s v="EMP1002"/>
    <x v="106"/>
    <x v="101"/>
    <x v="3"/>
    <n v="356"/>
    <n v="292"/>
    <n v="1168"/>
    <n v="1424"/>
    <n v="256"/>
    <x v="16"/>
    <s v="Andrew Bowman"/>
    <x v="106"/>
    <x v="1"/>
    <x v="2"/>
    <x v="0"/>
  </r>
  <r>
    <s v="AX10379"/>
    <s v="ENX2044"/>
    <s v="A137"/>
    <s v="EMP1032"/>
    <x v="107"/>
    <x v="102"/>
    <x v="1"/>
    <n v="886"/>
    <n v="478"/>
    <n v="478"/>
    <n v="886"/>
    <n v="408"/>
    <x v="32"/>
    <s v="Larry Castillo"/>
    <x v="107"/>
    <x v="1"/>
    <x v="5"/>
    <x v="0"/>
  </r>
  <r>
    <s v="AX10382"/>
    <s v="ENX2038"/>
    <s v="A171"/>
    <s v="EMP1005"/>
    <x v="108"/>
    <x v="103"/>
    <x v="2"/>
    <n v="392"/>
    <n v="255"/>
    <n v="765"/>
    <n v="1176"/>
    <n v="411"/>
    <x v="58"/>
    <s v="Ryan Welch"/>
    <x v="108"/>
    <x v="4"/>
    <x v="2"/>
    <x v="0"/>
  </r>
  <r>
    <s v="AX10386"/>
    <s v="ENX2058"/>
    <s v="A167"/>
    <s v="EMP1024"/>
    <x v="109"/>
    <x v="38"/>
    <x v="2"/>
    <n v="2257"/>
    <n v="1535"/>
    <n v="4605"/>
    <n v="6771"/>
    <n v="2166"/>
    <x v="10"/>
    <s v="Ernest Wheeler"/>
    <x v="109"/>
    <x v="4"/>
    <x v="2"/>
    <x v="0"/>
  </r>
  <r>
    <s v="AX10388"/>
    <s v="ENX2007"/>
    <s v="A148"/>
    <s v="EMP1015"/>
    <x v="17"/>
    <x v="104"/>
    <x v="1"/>
    <n v="1405"/>
    <n v="1054"/>
    <n v="1054"/>
    <n v="1405"/>
    <n v="351"/>
    <x v="31"/>
    <s v="Justin Lynch"/>
    <x v="17"/>
    <x v="3"/>
    <x v="0"/>
    <x v="0"/>
  </r>
  <r>
    <s v="AX10389"/>
    <s v="ENX2090"/>
    <s v="A132"/>
    <s v="EMP1036"/>
    <x v="110"/>
    <x v="105"/>
    <x v="0"/>
    <n v="1338"/>
    <n v="682"/>
    <n v="1364"/>
    <n v="2676"/>
    <n v="1312"/>
    <x v="56"/>
    <s v="Robert Reed"/>
    <x v="110"/>
    <x v="5"/>
    <x v="8"/>
    <x v="0"/>
  </r>
  <r>
    <s v="AX10391"/>
    <s v="ENX2065"/>
    <s v="A104"/>
    <s v="EMP1004"/>
    <x v="111"/>
    <x v="61"/>
    <x v="1"/>
    <n v="2396"/>
    <n v="1965"/>
    <n v="1965"/>
    <n v="2396"/>
    <n v="431"/>
    <x v="53"/>
    <s v="Kenneth Bradley"/>
    <x v="111"/>
    <x v="6"/>
    <x v="9"/>
    <x v="0"/>
  </r>
  <r>
    <s v="AX10392"/>
    <s v="ENX2090"/>
    <s v="A155"/>
    <s v="EMP1038"/>
    <x v="9"/>
    <x v="106"/>
    <x v="1"/>
    <n v="1338"/>
    <n v="682"/>
    <n v="682"/>
    <n v="1338"/>
    <n v="656"/>
    <x v="41"/>
    <s v="Scott Mason"/>
    <x v="9"/>
    <x v="4"/>
    <x v="5"/>
    <x v="0"/>
  </r>
  <r>
    <s v="AX10393"/>
    <s v="ENX2023"/>
    <s v="A151"/>
    <s v="EMP1020"/>
    <x v="112"/>
    <x v="107"/>
    <x v="1"/>
    <n v="818"/>
    <n v="450"/>
    <n v="450"/>
    <n v="818"/>
    <n v="368"/>
    <x v="24"/>
    <s v="Ryan Butler"/>
    <x v="112"/>
    <x v="5"/>
    <x v="5"/>
    <x v="0"/>
  </r>
  <r>
    <s v="AX10394"/>
    <s v="ENX2095"/>
    <s v="A136"/>
    <s v="EMP1001"/>
    <x v="113"/>
    <x v="108"/>
    <x v="1"/>
    <n v="1743"/>
    <n v="872"/>
    <n v="872"/>
    <n v="1743"/>
    <n v="871"/>
    <x v="29"/>
    <s v="Kevin Butler"/>
    <x v="113"/>
    <x v="4"/>
    <x v="10"/>
    <x v="0"/>
  </r>
  <r>
    <s v="AX10397"/>
    <s v="ENX2049"/>
    <s v="A124"/>
    <s v="EMP1036"/>
    <x v="72"/>
    <x v="109"/>
    <x v="0"/>
    <n v="826"/>
    <n v="562"/>
    <n v="1124"/>
    <n v="1652"/>
    <n v="528"/>
    <x v="21"/>
    <s v="Robert Reed"/>
    <x v="72"/>
    <x v="1"/>
    <x v="4"/>
    <x v="0"/>
  </r>
  <r>
    <s v="AX10398"/>
    <s v="ENX2077"/>
    <s v="A158"/>
    <s v="EMP1009"/>
    <x v="114"/>
    <x v="110"/>
    <x v="3"/>
    <n v="530"/>
    <n v="424"/>
    <n v="1696"/>
    <n v="2120"/>
    <n v="424"/>
    <x v="4"/>
    <s v="Kenneth Fields"/>
    <x v="114"/>
    <x v="1"/>
    <x v="2"/>
    <x v="0"/>
  </r>
  <r>
    <s v="AX10402"/>
    <s v="ENX2032"/>
    <s v="A159"/>
    <s v="EMP1044"/>
    <x v="115"/>
    <x v="111"/>
    <x v="2"/>
    <n v="1967"/>
    <n v="1397"/>
    <n v="4191"/>
    <n v="5901"/>
    <n v="1710"/>
    <x v="52"/>
    <s v="Martin Carr"/>
    <x v="115"/>
    <x v="5"/>
    <x v="4"/>
    <x v="0"/>
  </r>
  <r>
    <s v="AX10404"/>
    <s v="ENX2015"/>
    <s v="A171"/>
    <s v="EMP1044"/>
    <x v="116"/>
    <x v="50"/>
    <x v="1"/>
    <n v="637"/>
    <n v="389"/>
    <n v="389"/>
    <n v="637"/>
    <n v="248"/>
    <x v="58"/>
    <s v="Martin Carr"/>
    <x v="116"/>
    <x v="5"/>
    <x v="4"/>
    <x v="0"/>
  </r>
  <r>
    <s v="AX10406"/>
    <s v="ENX2010"/>
    <s v="A149"/>
    <s v="EMP1023"/>
    <x v="117"/>
    <x v="112"/>
    <x v="2"/>
    <n v="1812"/>
    <n v="1305"/>
    <n v="3915"/>
    <n v="5436"/>
    <n v="1521"/>
    <x v="42"/>
    <s v="Brian Davis"/>
    <x v="117"/>
    <x v="4"/>
    <x v="10"/>
    <x v="0"/>
  </r>
  <r>
    <s v="AX10412"/>
    <s v="ENX2047"/>
    <s v="A130"/>
    <s v="EMP1002"/>
    <x v="79"/>
    <x v="113"/>
    <x v="1"/>
    <n v="290"/>
    <n v="200"/>
    <n v="200"/>
    <n v="290"/>
    <n v="90"/>
    <x v="3"/>
    <s v="Andrew Bowman"/>
    <x v="79"/>
    <x v="4"/>
    <x v="1"/>
    <x v="0"/>
  </r>
  <r>
    <s v="AX10415"/>
    <s v="ENX2029"/>
    <s v="A159"/>
    <s v="EMP1006"/>
    <x v="118"/>
    <x v="114"/>
    <x v="1"/>
    <n v="1848"/>
    <n v="1294"/>
    <n v="1294"/>
    <n v="1848"/>
    <n v="554"/>
    <x v="52"/>
    <s v="Sean Miller"/>
    <x v="118"/>
    <x v="0"/>
    <x v="1"/>
    <x v="0"/>
  </r>
  <r>
    <s v="AX10418"/>
    <s v="ENX2083"/>
    <s v="A129"/>
    <s v="EMP1040"/>
    <x v="119"/>
    <x v="115"/>
    <x v="2"/>
    <n v="2141"/>
    <n v="1777"/>
    <n v="5331"/>
    <n v="6423"/>
    <n v="1092"/>
    <x v="59"/>
    <s v="Patrick Ruiz"/>
    <x v="119"/>
    <x v="0"/>
    <x v="7"/>
    <x v="0"/>
  </r>
  <r>
    <s v="AX10422"/>
    <s v="ENX2015"/>
    <s v="A137"/>
    <s v="EMP1006"/>
    <x v="70"/>
    <x v="116"/>
    <x v="1"/>
    <n v="637"/>
    <n v="389"/>
    <n v="389"/>
    <n v="637"/>
    <n v="248"/>
    <x v="32"/>
    <s v="Sean Miller"/>
    <x v="70"/>
    <x v="4"/>
    <x v="0"/>
    <x v="0"/>
  </r>
  <r>
    <s v="AX10424"/>
    <s v="ENX2019"/>
    <s v="A107"/>
    <s v="EMP1021"/>
    <x v="120"/>
    <x v="117"/>
    <x v="0"/>
    <n v="800"/>
    <n v="536"/>
    <n v="1072"/>
    <n v="1600"/>
    <n v="528"/>
    <x v="13"/>
    <s v="Clarence Fox"/>
    <x v="120"/>
    <x v="5"/>
    <x v="6"/>
    <x v="0"/>
  </r>
  <r>
    <s v="AX10437"/>
    <s v="ENX2056"/>
    <s v="A127"/>
    <s v="EMP1038"/>
    <x v="121"/>
    <x v="9"/>
    <x v="2"/>
    <n v="1635"/>
    <n v="1046"/>
    <n v="3138"/>
    <n v="4905"/>
    <n v="1767"/>
    <x v="5"/>
    <s v="Scott Mason"/>
    <x v="121"/>
    <x v="2"/>
    <x v="1"/>
    <x v="0"/>
  </r>
  <r>
    <s v="AX10446"/>
    <s v="ENX2042"/>
    <s v="A145"/>
    <s v="EMP1035"/>
    <x v="122"/>
    <x v="118"/>
    <x v="3"/>
    <n v="203"/>
    <n v="154"/>
    <n v="616"/>
    <n v="812"/>
    <n v="196"/>
    <x v="50"/>
    <s v="Roger Ramos"/>
    <x v="122"/>
    <x v="3"/>
    <x v="8"/>
    <x v="0"/>
  </r>
  <r>
    <s v="AX10448"/>
    <s v="ENX2005"/>
    <s v="A128"/>
    <s v="EMP1028"/>
    <x v="123"/>
    <x v="119"/>
    <x v="0"/>
    <n v="684"/>
    <n v="561"/>
    <n v="1122"/>
    <n v="1368"/>
    <n v="246"/>
    <x v="16"/>
    <s v="Howard Sims"/>
    <x v="123"/>
    <x v="0"/>
    <x v="1"/>
    <x v="0"/>
  </r>
  <r>
    <s v="AX10450"/>
    <s v="ENX2020"/>
    <s v="A163"/>
    <s v="EMP1013"/>
    <x v="124"/>
    <x v="120"/>
    <x v="1"/>
    <n v="2005"/>
    <n v="1223"/>
    <n v="1223"/>
    <n v="2005"/>
    <n v="782"/>
    <x v="60"/>
    <s v="Charles Harper"/>
    <x v="124"/>
    <x v="0"/>
    <x v="11"/>
    <x v="0"/>
  </r>
  <r>
    <s v="AX10451"/>
    <s v="ENX2097"/>
    <s v="A143"/>
    <s v="EMP1021"/>
    <x v="125"/>
    <x v="121"/>
    <x v="1"/>
    <n v="1052"/>
    <n v="589"/>
    <n v="589"/>
    <n v="1052"/>
    <n v="463"/>
    <x v="9"/>
    <s v="Clarence Fox"/>
    <x v="125"/>
    <x v="6"/>
    <x v="8"/>
    <x v="0"/>
  </r>
  <r>
    <s v="AX10453"/>
    <s v="ENX2100"/>
    <s v="A138"/>
    <s v="EMP1028"/>
    <x v="126"/>
    <x v="79"/>
    <x v="1"/>
    <n v="799"/>
    <n v="455"/>
    <n v="455"/>
    <n v="799"/>
    <n v="344"/>
    <x v="6"/>
    <s v="Howard Sims"/>
    <x v="126"/>
    <x v="2"/>
    <x v="8"/>
    <x v="0"/>
  </r>
  <r>
    <s v="AX10458"/>
    <s v="ENX2026"/>
    <s v="A119"/>
    <s v="EMP1013"/>
    <x v="127"/>
    <x v="9"/>
    <x v="3"/>
    <n v="947"/>
    <n v="786"/>
    <n v="3144"/>
    <n v="3788"/>
    <n v="644"/>
    <x v="61"/>
    <s v="Charles Harper"/>
    <x v="127"/>
    <x v="2"/>
    <x v="1"/>
    <x v="0"/>
  </r>
  <r>
    <s v="AX10459"/>
    <s v="ENX2017"/>
    <s v="A119"/>
    <s v="EMP1025"/>
    <x v="128"/>
    <x v="122"/>
    <x v="0"/>
    <n v="35"/>
    <n v="22"/>
    <n v="44"/>
    <n v="70"/>
    <n v="26"/>
    <x v="61"/>
    <s v="Ernest Wagner"/>
    <x v="128"/>
    <x v="3"/>
    <x v="6"/>
    <x v="0"/>
  </r>
  <r>
    <s v="AX10471"/>
    <s v="ENX2081"/>
    <s v="A152"/>
    <s v="EMP1000"/>
    <x v="129"/>
    <x v="123"/>
    <x v="0"/>
    <n v="1566"/>
    <n v="1190"/>
    <n v="2380"/>
    <n v="3132"/>
    <n v="752"/>
    <x v="54"/>
    <s v="Fred Robertson"/>
    <x v="129"/>
    <x v="4"/>
    <x v="7"/>
    <x v="0"/>
  </r>
  <r>
    <s v="AX10483"/>
    <s v="ENX2022"/>
    <s v="A123"/>
    <s v="EMP1034"/>
    <x v="8"/>
    <x v="2"/>
    <x v="3"/>
    <n v="561"/>
    <n v="421"/>
    <n v="1684"/>
    <n v="2244"/>
    <n v="560"/>
    <x v="62"/>
    <s v="Arthur Mccoy"/>
    <x v="8"/>
    <x v="2"/>
    <x v="2"/>
    <x v="0"/>
  </r>
  <r>
    <s v="AX10489"/>
    <s v="ENX2067"/>
    <s v="A117"/>
    <s v="EMP1002"/>
    <x v="130"/>
    <x v="1"/>
    <x v="1"/>
    <n v="1119"/>
    <n v="683"/>
    <n v="683"/>
    <n v="1119"/>
    <n v="436"/>
    <x v="63"/>
    <s v="Andrew Bowman"/>
    <x v="130"/>
    <x v="1"/>
    <x v="1"/>
    <x v="0"/>
  </r>
  <r>
    <s v="AX10493"/>
    <s v="ENX2001"/>
    <s v="A108"/>
    <s v="EMP1021"/>
    <x v="131"/>
    <x v="71"/>
    <x v="1"/>
    <n v="951"/>
    <n v="504"/>
    <n v="504"/>
    <n v="951"/>
    <n v="447"/>
    <x v="64"/>
    <s v="Clarence Fox"/>
    <x v="131"/>
    <x v="0"/>
    <x v="2"/>
    <x v="0"/>
  </r>
  <r>
    <s v="AX10494"/>
    <s v="ENX2029"/>
    <s v="A172"/>
    <s v="EMP1019"/>
    <x v="132"/>
    <x v="124"/>
    <x v="1"/>
    <n v="1848"/>
    <n v="1294"/>
    <n v="1294"/>
    <n v="1848"/>
    <n v="554"/>
    <x v="28"/>
    <s v="Roger Robertson"/>
    <x v="132"/>
    <x v="0"/>
    <x v="11"/>
    <x v="0"/>
  </r>
  <r>
    <s v="AX10500"/>
    <s v="ENX2051"/>
    <s v="A118"/>
    <s v="EMP1044"/>
    <x v="133"/>
    <x v="125"/>
    <x v="2"/>
    <n v="1077"/>
    <n v="732"/>
    <n v="2196"/>
    <n v="3231"/>
    <n v="1035"/>
    <x v="11"/>
    <s v="Martin Carr"/>
    <x v="133"/>
    <x v="2"/>
    <x v="10"/>
    <x v="0"/>
  </r>
  <r>
    <s v="AX10502"/>
    <s v="ENX2086"/>
    <s v="A163"/>
    <s v="EMP1019"/>
    <x v="134"/>
    <x v="126"/>
    <x v="0"/>
    <n v="123"/>
    <n v="84"/>
    <n v="168"/>
    <n v="246"/>
    <n v="78"/>
    <x v="60"/>
    <s v="Roger Robertson"/>
    <x v="134"/>
    <x v="1"/>
    <x v="2"/>
    <x v="0"/>
  </r>
  <r>
    <s v="AX10504"/>
    <s v="ENX2054"/>
    <s v="A132"/>
    <s v="EMP1039"/>
    <x v="135"/>
    <x v="79"/>
    <x v="1"/>
    <n v="127"/>
    <n v="79"/>
    <n v="79"/>
    <n v="127"/>
    <n v="48"/>
    <x v="56"/>
    <s v="Eugene Holmes"/>
    <x v="135"/>
    <x v="2"/>
    <x v="8"/>
    <x v="0"/>
  </r>
  <r>
    <s v="AX10505"/>
    <s v="ENX2041"/>
    <s v="A156"/>
    <s v="EMP1002"/>
    <x v="136"/>
    <x v="127"/>
    <x v="3"/>
    <n v="1380"/>
    <n v="1090"/>
    <n v="4360"/>
    <n v="5520"/>
    <n v="1160"/>
    <x v="39"/>
    <s v="Andrew Bowman"/>
    <x v="136"/>
    <x v="6"/>
    <x v="10"/>
    <x v="0"/>
  </r>
  <r>
    <s v="AX10506"/>
    <s v="ENX2007"/>
    <s v="A118"/>
    <s v="EMP1009"/>
    <x v="137"/>
    <x v="61"/>
    <x v="1"/>
    <n v="1405"/>
    <n v="1054"/>
    <n v="1054"/>
    <n v="1405"/>
    <n v="351"/>
    <x v="11"/>
    <s v="Kenneth Fields"/>
    <x v="137"/>
    <x v="6"/>
    <x v="9"/>
    <x v="0"/>
  </r>
  <r>
    <s v="AX10518"/>
    <s v="ENX2028"/>
    <s v="A105"/>
    <s v="EMP1007"/>
    <x v="138"/>
    <x v="0"/>
    <x v="2"/>
    <n v="2283"/>
    <n v="1484"/>
    <n v="4452"/>
    <n v="6849"/>
    <n v="2397"/>
    <x v="57"/>
    <s v="Jeremy Mendoza"/>
    <x v="138"/>
    <x v="0"/>
    <x v="0"/>
    <x v="0"/>
  </r>
  <r>
    <s v="AX10523"/>
    <s v="ENX2056"/>
    <s v="A166"/>
    <s v="EMP1033"/>
    <x v="139"/>
    <x v="128"/>
    <x v="2"/>
    <n v="1635"/>
    <n v="1046"/>
    <n v="3138"/>
    <n v="4905"/>
    <n v="1767"/>
    <x v="65"/>
    <s v="Jerry Perry"/>
    <x v="139"/>
    <x v="2"/>
    <x v="5"/>
    <x v="0"/>
  </r>
  <r>
    <s v="AX10526"/>
    <s v="ENX2040"/>
    <s v="A170"/>
    <s v="EMP1005"/>
    <x v="140"/>
    <x v="61"/>
    <x v="1"/>
    <n v="1889"/>
    <n v="945"/>
    <n v="945"/>
    <n v="1889"/>
    <n v="944"/>
    <x v="18"/>
    <s v="Ryan Welch"/>
    <x v="140"/>
    <x v="6"/>
    <x v="9"/>
    <x v="0"/>
  </r>
  <r>
    <s v="AX10531"/>
    <s v="ENX2060"/>
    <s v="A136"/>
    <s v="EMP1011"/>
    <x v="141"/>
    <x v="129"/>
    <x v="1"/>
    <n v="1467"/>
    <n v="807"/>
    <n v="807"/>
    <n v="1467"/>
    <n v="660"/>
    <x v="29"/>
    <s v="Larry Marshall"/>
    <x v="141"/>
    <x v="5"/>
    <x v="0"/>
    <x v="0"/>
  </r>
  <r>
    <s v="AX10534"/>
    <s v="ENX2077"/>
    <s v="A161"/>
    <s v="EMP1017"/>
    <x v="142"/>
    <x v="130"/>
    <x v="1"/>
    <n v="530"/>
    <n v="424"/>
    <n v="424"/>
    <n v="530"/>
    <n v="106"/>
    <x v="25"/>
    <s v="Brian Hansen"/>
    <x v="142"/>
    <x v="2"/>
    <x v="2"/>
    <x v="0"/>
  </r>
  <r>
    <s v="AX10536"/>
    <s v="ENX2043"/>
    <s v="A114"/>
    <s v="EMP1000"/>
    <x v="143"/>
    <x v="131"/>
    <x v="1"/>
    <n v="545"/>
    <n v="425"/>
    <n v="425"/>
    <n v="545"/>
    <n v="120"/>
    <x v="36"/>
    <s v="Fred Robertson"/>
    <x v="143"/>
    <x v="5"/>
    <x v="1"/>
    <x v="0"/>
  </r>
  <r>
    <s v="AX10540"/>
    <s v="ENX2024"/>
    <s v="A111"/>
    <s v="EMP1000"/>
    <x v="144"/>
    <x v="132"/>
    <x v="1"/>
    <n v="356"/>
    <n v="292"/>
    <n v="292"/>
    <n v="356"/>
    <n v="64"/>
    <x v="19"/>
    <s v="Fred Robertson"/>
    <x v="144"/>
    <x v="0"/>
    <x v="3"/>
    <x v="0"/>
  </r>
  <r>
    <s v="AX10543"/>
    <s v="ENX2034"/>
    <s v="A115"/>
    <s v="EMP1038"/>
    <x v="145"/>
    <x v="133"/>
    <x v="1"/>
    <n v="871"/>
    <n v="540"/>
    <n v="540"/>
    <n v="871"/>
    <n v="331"/>
    <x v="22"/>
    <s v="Scott Mason"/>
    <x v="145"/>
    <x v="0"/>
    <x v="4"/>
    <x v="0"/>
  </r>
  <r>
    <s v="AX10544"/>
    <s v="ENX2069"/>
    <s v="A151"/>
    <s v="EMP1044"/>
    <x v="146"/>
    <x v="70"/>
    <x v="1"/>
    <n v="378"/>
    <n v="291"/>
    <n v="291"/>
    <n v="378"/>
    <n v="87"/>
    <x v="24"/>
    <s v="Martin Carr"/>
    <x v="146"/>
    <x v="2"/>
    <x v="4"/>
    <x v="0"/>
  </r>
  <r>
    <s v="AX10548"/>
    <s v="ENX2048"/>
    <s v="A173"/>
    <s v="EMP1007"/>
    <x v="147"/>
    <x v="109"/>
    <x v="2"/>
    <n v="502"/>
    <n v="296"/>
    <n v="888"/>
    <n v="1506"/>
    <n v="618"/>
    <x v="14"/>
    <s v="Jeremy Mendoza"/>
    <x v="147"/>
    <x v="1"/>
    <x v="4"/>
    <x v="0"/>
  </r>
  <r>
    <s v="AX10549"/>
    <s v="ENX2020"/>
    <s v="A134"/>
    <s v="EMP1011"/>
    <x v="148"/>
    <x v="134"/>
    <x v="1"/>
    <n v="2005"/>
    <n v="1223"/>
    <n v="1223"/>
    <n v="2005"/>
    <n v="782"/>
    <x v="7"/>
    <s v="Larry Marshall"/>
    <x v="148"/>
    <x v="2"/>
    <x v="5"/>
    <x v="0"/>
  </r>
  <r>
    <s v="AX10551"/>
    <s v="ENX2091"/>
    <s v="A131"/>
    <s v="EMP1012"/>
    <x v="149"/>
    <x v="135"/>
    <x v="1"/>
    <n v="368"/>
    <n v="294"/>
    <n v="294"/>
    <n v="368"/>
    <n v="74"/>
    <x v="66"/>
    <s v="John Reyes"/>
    <x v="149"/>
    <x v="1"/>
    <x v="9"/>
    <x v="0"/>
  </r>
  <r>
    <s v="AX10555"/>
    <s v="ENX2066"/>
    <s v="A160"/>
    <s v="EMP1015"/>
    <x v="150"/>
    <x v="59"/>
    <x v="0"/>
    <n v="2091"/>
    <n v="1485"/>
    <n v="2970"/>
    <n v="4182"/>
    <n v="1212"/>
    <x v="1"/>
    <s v="Justin Lynch"/>
    <x v="150"/>
    <x v="0"/>
    <x v="2"/>
    <x v="0"/>
  </r>
  <r>
    <s v="AX10556"/>
    <s v="ENX2097"/>
    <s v="A113"/>
    <s v="EMP1017"/>
    <x v="151"/>
    <x v="136"/>
    <x v="1"/>
    <n v="1052"/>
    <n v="589"/>
    <n v="589"/>
    <n v="1052"/>
    <n v="463"/>
    <x v="49"/>
    <s v="Brian Hansen"/>
    <x v="151"/>
    <x v="4"/>
    <x v="1"/>
    <x v="0"/>
  </r>
  <r>
    <s v="AX10558"/>
    <s v="ENX2096"/>
    <s v="A100"/>
    <s v="EMP1018"/>
    <x v="152"/>
    <x v="137"/>
    <x v="2"/>
    <n v="1587"/>
    <n v="1301"/>
    <n v="3903"/>
    <n v="4761"/>
    <n v="858"/>
    <x v="67"/>
    <s v="Jimmy Young"/>
    <x v="152"/>
    <x v="6"/>
    <x v="0"/>
    <x v="0"/>
  </r>
  <r>
    <s v="AX10560"/>
    <s v="ENX2029"/>
    <s v="A127"/>
    <s v="EMP1023"/>
    <x v="153"/>
    <x v="14"/>
    <x v="2"/>
    <n v="1848"/>
    <n v="1294"/>
    <n v="3882"/>
    <n v="5544"/>
    <n v="1662"/>
    <x v="5"/>
    <s v="Brian Davis"/>
    <x v="153"/>
    <x v="0"/>
    <x v="6"/>
    <x v="0"/>
  </r>
  <r>
    <s v="AX10561"/>
    <s v="ENX2058"/>
    <s v="A113"/>
    <s v="EMP1014"/>
    <x v="154"/>
    <x v="138"/>
    <x v="0"/>
    <n v="2257"/>
    <n v="1535"/>
    <n v="3070"/>
    <n v="4514"/>
    <n v="1444"/>
    <x v="49"/>
    <s v="Ronald Reed"/>
    <x v="154"/>
    <x v="6"/>
    <x v="4"/>
    <x v="0"/>
  </r>
  <r>
    <s v="AX10562"/>
    <s v="ENX2081"/>
    <s v="A172"/>
    <s v="EMP1011"/>
    <x v="31"/>
    <x v="108"/>
    <x v="1"/>
    <n v="1566"/>
    <n v="1190"/>
    <n v="1190"/>
    <n v="1566"/>
    <n v="376"/>
    <x v="28"/>
    <s v="Larry Marshall"/>
    <x v="31"/>
    <x v="4"/>
    <x v="10"/>
    <x v="0"/>
  </r>
  <r>
    <s v="AX10563"/>
    <s v="ENX2004"/>
    <s v="A164"/>
    <s v="EMP1025"/>
    <x v="155"/>
    <x v="114"/>
    <x v="1"/>
    <n v="1278"/>
    <n v="665"/>
    <n v="665"/>
    <n v="1278"/>
    <n v="613"/>
    <x v="68"/>
    <s v="Ernest Wagner"/>
    <x v="155"/>
    <x v="0"/>
    <x v="1"/>
    <x v="0"/>
  </r>
  <r>
    <s v="AX10565"/>
    <s v="ENX2056"/>
    <s v="A153"/>
    <s v="EMP1018"/>
    <x v="156"/>
    <x v="139"/>
    <x v="0"/>
    <n v="1635"/>
    <n v="1046"/>
    <n v="2092"/>
    <n v="3270"/>
    <n v="1178"/>
    <x v="69"/>
    <s v="Jimmy Young"/>
    <x v="156"/>
    <x v="4"/>
    <x v="9"/>
    <x v="0"/>
  </r>
  <r>
    <s v="AX10567"/>
    <s v="ENX2041"/>
    <s v="A119"/>
    <s v="EMP1033"/>
    <x v="157"/>
    <x v="21"/>
    <x v="1"/>
    <n v="1380"/>
    <n v="1090"/>
    <n v="1090"/>
    <n v="1380"/>
    <n v="290"/>
    <x v="61"/>
    <s v="Jerry Perry"/>
    <x v="157"/>
    <x v="5"/>
    <x v="0"/>
    <x v="0"/>
  </r>
  <r>
    <s v="AX10568"/>
    <s v="ENX2051"/>
    <s v="A102"/>
    <s v="EMP1017"/>
    <x v="158"/>
    <x v="140"/>
    <x v="1"/>
    <n v="1077"/>
    <n v="732"/>
    <n v="732"/>
    <n v="1077"/>
    <n v="345"/>
    <x v="43"/>
    <s v="Brian Hansen"/>
    <x v="158"/>
    <x v="1"/>
    <x v="2"/>
    <x v="0"/>
  </r>
  <r>
    <s v="AX10570"/>
    <s v="ENX2045"/>
    <s v="A157"/>
    <s v="EMP1000"/>
    <x v="159"/>
    <x v="121"/>
    <x v="1"/>
    <n v="556"/>
    <n v="395"/>
    <n v="395"/>
    <n v="556"/>
    <n v="161"/>
    <x v="0"/>
    <s v="Fred Robertson"/>
    <x v="159"/>
    <x v="6"/>
    <x v="8"/>
    <x v="0"/>
  </r>
  <r>
    <s v="AX10571"/>
    <s v="ENX2032"/>
    <s v="A158"/>
    <s v="EMP1012"/>
    <x v="160"/>
    <x v="44"/>
    <x v="1"/>
    <n v="1967"/>
    <n v="1397"/>
    <n v="1397"/>
    <n v="1967"/>
    <n v="570"/>
    <x v="4"/>
    <s v="John Reyes"/>
    <x v="160"/>
    <x v="1"/>
    <x v="4"/>
    <x v="0"/>
  </r>
  <r>
    <s v="AX10575"/>
    <s v="ENX2077"/>
    <s v="A133"/>
    <s v="EMP1018"/>
    <x v="86"/>
    <x v="141"/>
    <x v="1"/>
    <n v="530"/>
    <n v="424"/>
    <n v="424"/>
    <n v="530"/>
    <n v="106"/>
    <x v="37"/>
    <s v="Jimmy Young"/>
    <x v="86"/>
    <x v="1"/>
    <x v="11"/>
    <x v="0"/>
  </r>
  <r>
    <s v="AX10579"/>
    <s v="ENX2042"/>
    <s v="A141"/>
    <s v="EMP1020"/>
    <x v="161"/>
    <x v="142"/>
    <x v="0"/>
    <n v="203"/>
    <n v="154"/>
    <n v="308"/>
    <n v="406"/>
    <n v="98"/>
    <x v="23"/>
    <s v="Ryan Butler"/>
    <x v="161"/>
    <x v="1"/>
    <x v="0"/>
    <x v="0"/>
  </r>
  <r>
    <s v="AX10582"/>
    <s v="ENX2070"/>
    <s v="A126"/>
    <s v="EMP1024"/>
    <x v="162"/>
    <x v="40"/>
    <x v="0"/>
    <n v="1671"/>
    <n v="1220"/>
    <n v="2440"/>
    <n v="3342"/>
    <n v="902"/>
    <x v="38"/>
    <s v="Ernest Wheeler"/>
    <x v="162"/>
    <x v="5"/>
    <x v="11"/>
    <x v="0"/>
  </r>
  <r>
    <s v="AX10584"/>
    <s v="ENX2019"/>
    <s v="A142"/>
    <s v="EMP1039"/>
    <x v="163"/>
    <x v="49"/>
    <x v="1"/>
    <n v="800"/>
    <n v="536"/>
    <n v="536"/>
    <n v="800"/>
    <n v="264"/>
    <x v="15"/>
    <s v="Eugene Holmes"/>
    <x v="163"/>
    <x v="4"/>
    <x v="8"/>
    <x v="0"/>
  </r>
  <r>
    <s v="AX10590"/>
    <s v="ENX2022"/>
    <s v="A139"/>
    <s v="EMP1027"/>
    <x v="118"/>
    <x v="100"/>
    <x v="3"/>
    <n v="561"/>
    <n v="421"/>
    <n v="1684"/>
    <n v="2244"/>
    <n v="560"/>
    <x v="12"/>
    <s v="Gary Rodriguez"/>
    <x v="118"/>
    <x v="6"/>
    <x v="6"/>
    <x v="0"/>
  </r>
  <r>
    <s v="AX10593"/>
    <s v="ENX2093"/>
    <s v="A142"/>
    <s v="EMP1022"/>
    <x v="164"/>
    <x v="142"/>
    <x v="1"/>
    <n v="112"/>
    <n v="90"/>
    <n v="90"/>
    <n v="112"/>
    <n v="22"/>
    <x v="15"/>
    <s v="Walter Cook"/>
    <x v="164"/>
    <x v="1"/>
    <x v="0"/>
    <x v="0"/>
  </r>
  <r>
    <s v="AX10596"/>
    <s v="ENX2072"/>
    <s v="A103"/>
    <s v="EMP1023"/>
    <x v="134"/>
    <x v="62"/>
    <x v="1"/>
    <n v="1887"/>
    <n v="1378"/>
    <n v="1378"/>
    <n v="1887"/>
    <n v="509"/>
    <x v="2"/>
    <s v="Brian Davis"/>
    <x v="134"/>
    <x v="3"/>
    <x v="0"/>
    <x v="0"/>
  </r>
  <r>
    <s v="AX10598"/>
    <s v="ENX2078"/>
    <s v="A140"/>
    <s v="EMP1023"/>
    <x v="165"/>
    <x v="127"/>
    <x v="0"/>
    <n v="1798"/>
    <n v="971"/>
    <n v="1942"/>
    <n v="3596"/>
    <n v="1654"/>
    <x v="46"/>
    <s v="Brian Davis"/>
    <x v="165"/>
    <x v="6"/>
    <x v="10"/>
    <x v="0"/>
  </r>
  <r>
    <s v="AX10605"/>
    <s v="ENX2035"/>
    <s v="A130"/>
    <s v="EMP1037"/>
    <x v="14"/>
    <x v="143"/>
    <x v="1"/>
    <n v="458"/>
    <n v="376"/>
    <n v="376"/>
    <n v="458"/>
    <n v="82"/>
    <x v="3"/>
    <s v="Carl Hall"/>
    <x v="14"/>
    <x v="6"/>
    <x v="10"/>
    <x v="0"/>
  </r>
  <r>
    <s v="AX10608"/>
    <s v="ENX2020"/>
    <s v="A173"/>
    <s v="EMP1001"/>
    <x v="152"/>
    <x v="144"/>
    <x v="3"/>
    <n v="2005"/>
    <n v="1223"/>
    <n v="4892"/>
    <n v="8020"/>
    <n v="3128"/>
    <x v="14"/>
    <s v="Kevin Butler"/>
    <x v="152"/>
    <x v="5"/>
    <x v="2"/>
    <x v="0"/>
  </r>
  <r>
    <s v="AX10610"/>
    <s v="ENX2063"/>
    <s v="A112"/>
    <s v="EMP1031"/>
    <x v="166"/>
    <x v="145"/>
    <x v="1"/>
    <n v="1708"/>
    <n v="871"/>
    <n v="871"/>
    <n v="1708"/>
    <n v="837"/>
    <x v="40"/>
    <s v="Brian Thomas"/>
    <x v="166"/>
    <x v="5"/>
    <x v="0"/>
    <x v="0"/>
  </r>
  <r>
    <s v="AX10611"/>
    <s v="ENX2014"/>
    <s v="A151"/>
    <s v="EMP1007"/>
    <x v="167"/>
    <x v="61"/>
    <x v="1"/>
    <n v="1809"/>
    <n v="1067"/>
    <n v="1067"/>
    <n v="1809"/>
    <n v="742"/>
    <x v="24"/>
    <s v="Jeremy Mendoza"/>
    <x v="167"/>
    <x v="6"/>
    <x v="9"/>
    <x v="0"/>
  </r>
  <r>
    <s v="AX10612"/>
    <s v="ENX2006"/>
    <s v="A101"/>
    <s v="EMP1017"/>
    <x v="168"/>
    <x v="32"/>
    <x v="1"/>
    <n v="1826"/>
    <n v="1443"/>
    <n v="1443"/>
    <n v="1826"/>
    <n v="383"/>
    <x v="26"/>
    <s v="Brian Hansen"/>
    <x v="168"/>
    <x v="5"/>
    <x v="3"/>
    <x v="0"/>
  </r>
  <r>
    <s v="AX10615"/>
    <s v="ENX2064"/>
    <s v="A151"/>
    <s v="EMP1038"/>
    <x v="169"/>
    <x v="146"/>
    <x v="2"/>
    <n v="1414"/>
    <n v="962"/>
    <n v="2886"/>
    <n v="4242"/>
    <n v="1356"/>
    <x v="24"/>
    <s v="Scott Mason"/>
    <x v="169"/>
    <x v="6"/>
    <x v="1"/>
    <x v="0"/>
  </r>
  <r>
    <s v="AX10617"/>
    <s v="ENX2018"/>
    <s v="A108"/>
    <s v="EMP1023"/>
    <x v="170"/>
    <x v="102"/>
    <x v="1"/>
    <n v="1972"/>
    <n v="1321"/>
    <n v="1321"/>
    <n v="1972"/>
    <n v="651"/>
    <x v="64"/>
    <s v="Brian Davis"/>
    <x v="170"/>
    <x v="1"/>
    <x v="5"/>
    <x v="0"/>
  </r>
  <r>
    <s v="AX10619"/>
    <s v="ENX2098"/>
    <s v="A121"/>
    <s v="EMP1038"/>
    <x v="171"/>
    <x v="106"/>
    <x v="0"/>
    <n v="1178"/>
    <n v="683"/>
    <n v="1366"/>
    <n v="2356"/>
    <n v="990"/>
    <x v="70"/>
    <s v="Scott Mason"/>
    <x v="171"/>
    <x v="4"/>
    <x v="5"/>
    <x v="0"/>
  </r>
  <r>
    <s v="AX10620"/>
    <s v="ENX2077"/>
    <s v="A129"/>
    <s v="EMP1016"/>
    <x v="99"/>
    <x v="147"/>
    <x v="1"/>
    <n v="530"/>
    <n v="424"/>
    <n v="424"/>
    <n v="530"/>
    <n v="106"/>
    <x v="59"/>
    <s v="Henry Nelson"/>
    <x v="99"/>
    <x v="0"/>
    <x v="10"/>
    <x v="0"/>
  </r>
  <r>
    <s v="AX10621"/>
    <s v="ENX2038"/>
    <s v="A141"/>
    <s v="EMP1040"/>
    <x v="172"/>
    <x v="148"/>
    <x v="1"/>
    <n v="392"/>
    <n v="255"/>
    <n v="255"/>
    <n v="392"/>
    <n v="137"/>
    <x v="23"/>
    <s v="Patrick Ruiz"/>
    <x v="172"/>
    <x v="6"/>
    <x v="2"/>
    <x v="0"/>
  </r>
  <r>
    <s v="AX10624"/>
    <s v="ENX2068"/>
    <s v="A121"/>
    <s v="EMP1021"/>
    <x v="173"/>
    <x v="114"/>
    <x v="0"/>
    <n v="1500"/>
    <n v="900"/>
    <n v="1800"/>
    <n v="3000"/>
    <n v="1200"/>
    <x v="70"/>
    <s v="Clarence Fox"/>
    <x v="173"/>
    <x v="0"/>
    <x v="1"/>
    <x v="0"/>
  </r>
  <r>
    <s v="AX10627"/>
    <s v="ENX2090"/>
    <s v="A122"/>
    <s v="EMP1038"/>
    <x v="174"/>
    <x v="18"/>
    <x v="3"/>
    <n v="1338"/>
    <n v="682"/>
    <n v="2728"/>
    <n v="5352"/>
    <n v="2624"/>
    <x v="17"/>
    <s v="Scott Mason"/>
    <x v="174"/>
    <x v="2"/>
    <x v="0"/>
    <x v="0"/>
  </r>
  <r>
    <s v="AX10630"/>
    <s v="ENX2042"/>
    <s v="A162"/>
    <s v="EMP1011"/>
    <x v="175"/>
    <x v="149"/>
    <x v="2"/>
    <n v="203"/>
    <n v="154"/>
    <n v="462"/>
    <n v="609"/>
    <n v="147"/>
    <x v="48"/>
    <s v="Larry Marshall"/>
    <x v="175"/>
    <x v="6"/>
    <x v="1"/>
    <x v="0"/>
  </r>
  <r>
    <s v="AX10631"/>
    <s v="ENX2077"/>
    <s v="A130"/>
    <s v="EMP1019"/>
    <x v="176"/>
    <x v="150"/>
    <x v="1"/>
    <n v="530"/>
    <n v="424"/>
    <n v="424"/>
    <n v="530"/>
    <n v="106"/>
    <x v="3"/>
    <s v="Roger Robertson"/>
    <x v="176"/>
    <x v="1"/>
    <x v="0"/>
    <x v="0"/>
  </r>
  <r>
    <s v="AX10632"/>
    <s v="ENX2036"/>
    <s v="A153"/>
    <s v="EMP1043"/>
    <x v="164"/>
    <x v="39"/>
    <x v="3"/>
    <n v="1582"/>
    <n v="1234"/>
    <n v="4936"/>
    <n v="6328"/>
    <n v="1392"/>
    <x v="69"/>
    <s v="Joshua Taylor"/>
    <x v="164"/>
    <x v="1"/>
    <x v="8"/>
    <x v="0"/>
  </r>
  <r>
    <s v="AX10633"/>
    <s v="ENX2041"/>
    <s v="A148"/>
    <s v="EMP1031"/>
    <x v="177"/>
    <x v="151"/>
    <x v="2"/>
    <n v="1380"/>
    <n v="1090"/>
    <n v="3270"/>
    <n v="4140"/>
    <n v="870"/>
    <x v="31"/>
    <s v="Brian Thomas"/>
    <x v="177"/>
    <x v="4"/>
    <x v="3"/>
    <x v="0"/>
  </r>
  <r>
    <s v="AX10635"/>
    <s v="ENX2044"/>
    <s v="A130"/>
    <s v="EMP1036"/>
    <x v="178"/>
    <x v="150"/>
    <x v="2"/>
    <n v="886"/>
    <n v="478"/>
    <n v="1434"/>
    <n v="2658"/>
    <n v="1224"/>
    <x v="3"/>
    <s v="Robert Reed"/>
    <x v="178"/>
    <x v="1"/>
    <x v="0"/>
    <x v="0"/>
  </r>
  <r>
    <s v="AX10640"/>
    <s v="ENX2008"/>
    <s v="A116"/>
    <s v="EMP1000"/>
    <x v="179"/>
    <x v="130"/>
    <x v="2"/>
    <n v="315"/>
    <n v="208"/>
    <n v="624"/>
    <n v="945"/>
    <n v="321"/>
    <x v="47"/>
    <s v="Fred Robertson"/>
    <x v="179"/>
    <x v="2"/>
    <x v="2"/>
    <x v="0"/>
  </r>
  <r>
    <s v="AX10648"/>
    <s v="ENX2017"/>
    <s v="A166"/>
    <s v="EMP1005"/>
    <x v="30"/>
    <x v="79"/>
    <x v="1"/>
    <n v="35"/>
    <n v="22"/>
    <n v="22"/>
    <n v="35"/>
    <n v="13"/>
    <x v="65"/>
    <s v="Ryan Welch"/>
    <x v="30"/>
    <x v="2"/>
    <x v="8"/>
    <x v="0"/>
  </r>
  <r>
    <s v="AX10651"/>
    <s v="ENX2049"/>
    <s v="A149"/>
    <s v="EMP1002"/>
    <x v="180"/>
    <x v="141"/>
    <x v="3"/>
    <n v="826"/>
    <n v="562"/>
    <n v="2248"/>
    <n v="3304"/>
    <n v="1056"/>
    <x v="42"/>
    <s v="Andrew Bowman"/>
    <x v="180"/>
    <x v="1"/>
    <x v="11"/>
    <x v="0"/>
  </r>
  <r>
    <s v="AX10652"/>
    <s v="ENX2045"/>
    <s v="A165"/>
    <s v="EMP1015"/>
    <x v="181"/>
    <x v="152"/>
    <x v="2"/>
    <n v="556"/>
    <n v="395"/>
    <n v="1185"/>
    <n v="1668"/>
    <n v="483"/>
    <x v="51"/>
    <s v="Justin Lynch"/>
    <x v="181"/>
    <x v="5"/>
    <x v="6"/>
    <x v="0"/>
  </r>
  <r>
    <s v="AX10653"/>
    <s v="ENX2060"/>
    <s v="A120"/>
    <s v="EMP1006"/>
    <x v="182"/>
    <x v="153"/>
    <x v="1"/>
    <n v="1467"/>
    <n v="807"/>
    <n v="807"/>
    <n v="1467"/>
    <n v="660"/>
    <x v="71"/>
    <s v="Sean Miller"/>
    <x v="182"/>
    <x v="5"/>
    <x v="1"/>
    <x v="0"/>
  </r>
  <r>
    <s v="AX10655"/>
    <s v="ENX2032"/>
    <s v="A101"/>
    <s v="EMP1040"/>
    <x v="158"/>
    <x v="108"/>
    <x v="0"/>
    <n v="1967"/>
    <n v="1397"/>
    <n v="2794"/>
    <n v="3934"/>
    <n v="1140"/>
    <x v="26"/>
    <s v="Patrick Ruiz"/>
    <x v="158"/>
    <x v="4"/>
    <x v="10"/>
    <x v="0"/>
  </r>
  <r>
    <s v="AX10656"/>
    <s v="ENX2013"/>
    <s v="A121"/>
    <s v="EMP1002"/>
    <x v="183"/>
    <x v="154"/>
    <x v="1"/>
    <n v="368"/>
    <n v="269"/>
    <n v="269"/>
    <n v="368"/>
    <n v="99"/>
    <x v="70"/>
    <s v="Andrew Bowman"/>
    <x v="183"/>
    <x v="6"/>
    <x v="7"/>
    <x v="0"/>
  </r>
  <r>
    <s v="AX10662"/>
    <s v="ENX2055"/>
    <s v="A144"/>
    <s v="EMP1005"/>
    <x v="140"/>
    <x v="155"/>
    <x v="0"/>
    <n v="2495"/>
    <n v="1896"/>
    <n v="3792"/>
    <n v="4990"/>
    <n v="1198"/>
    <x v="33"/>
    <s v="Ryan Welch"/>
    <x v="140"/>
    <x v="4"/>
    <x v="4"/>
    <x v="0"/>
  </r>
  <r>
    <s v="AX10663"/>
    <s v="ENX2061"/>
    <s v="A119"/>
    <s v="EMP1041"/>
    <x v="184"/>
    <x v="55"/>
    <x v="1"/>
    <n v="913"/>
    <n v="584"/>
    <n v="584"/>
    <n v="913"/>
    <n v="329"/>
    <x v="61"/>
    <s v="Joe Sims"/>
    <x v="184"/>
    <x v="4"/>
    <x v="9"/>
    <x v="0"/>
  </r>
  <r>
    <s v="AX10665"/>
    <s v="ENX2091"/>
    <s v="A137"/>
    <s v="EMP1034"/>
    <x v="185"/>
    <x v="43"/>
    <x v="2"/>
    <n v="368"/>
    <n v="294"/>
    <n v="882"/>
    <n v="1104"/>
    <n v="222"/>
    <x v="32"/>
    <s v="Arthur Mccoy"/>
    <x v="185"/>
    <x v="3"/>
    <x v="9"/>
    <x v="0"/>
  </r>
  <r>
    <s v="AX10667"/>
    <s v="ENX2060"/>
    <s v="A163"/>
    <s v="EMP1035"/>
    <x v="146"/>
    <x v="156"/>
    <x v="1"/>
    <n v="1467"/>
    <n v="807"/>
    <n v="807"/>
    <n v="1467"/>
    <n v="660"/>
    <x v="60"/>
    <s v="Roger Ramos"/>
    <x v="146"/>
    <x v="6"/>
    <x v="5"/>
    <x v="0"/>
  </r>
  <r>
    <s v="AX10668"/>
    <s v="ENX2060"/>
    <s v="A106"/>
    <s v="EMP1013"/>
    <x v="186"/>
    <x v="25"/>
    <x v="2"/>
    <n v="1467"/>
    <n v="807"/>
    <n v="2421"/>
    <n v="4401"/>
    <n v="1980"/>
    <x v="35"/>
    <s v="Charles Harper"/>
    <x v="186"/>
    <x v="1"/>
    <x v="7"/>
    <x v="0"/>
  </r>
  <r>
    <s v="AX10671"/>
    <s v="ENX2069"/>
    <s v="A130"/>
    <s v="EMP1027"/>
    <x v="187"/>
    <x v="38"/>
    <x v="1"/>
    <n v="378"/>
    <n v="291"/>
    <n v="291"/>
    <n v="378"/>
    <n v="87"/>
    <x v="3"/>
    <s v="Gary Rodriguez"/>
    <x v="187"/>
    <x v="4"/>
    <x v="2"/>
    <x v="0"/>
  </r>
  <r>
    <s v="AX10673"/>
    <s v="ENX2026"/>
    <s v="A105"/>
    <s v="EMP1025"/>
    <x v="188"/>
    <x v="157"/>
    <x v="0"/>
    <n v="947"/>
    <n v="786"/>
    <n v="1572"/>
    <n v="1894"/>
    <n v="322"/>
    <x v="57"/>
    <s v="Ernest Wagner"/>
    <x v="188"/>
    <x v="2"/>
    <x v="6"/>
    <x v="0"/>
  </r>
  <r>
    <s v="AX10674"/>
    <s v="ENX2055"/>
    <s v="A133"/>
    <s v="EMP1029"/>
    <x v="189"/>
    <x v="158"/>
    <x v="0"/>
    <n v="2495"/>
    <n v="1896"/>
    <n v="3792"/>
    <n v="4990"/>
    <n v="1198"/>
    <x v="37"/>
    <s v="Howard Gardner"/>
    <x v="189"/>
    <x v="2"/>
    <x v="11"/>
    <x v="0"/>
  </r>
  <r>
    <s v="AX10675"/>
    <s v="ENX2051"/>
    <s v="A151"/>
    <s v="EMP1007"/>
    <x v="190"/>
    <x v="159"/>
    <x v="2"/>
    <n v="1077"/>
    <n v="732"/>
    <n v="2196"/>
    <n v="3231"/>
    <n v="1035"/>
    <x v="24"/>
    <s v="Jeremy Mendoza"/>
    <x v="190"/>
    <x v="1"/>
    <x v="10"/>
    <x v="0"/>
  </r>
  <r>
    <s v="AX10677"/>
    <s v="ENX2028"/>
    <s v="A136"/>
    <s v="EMP1018"/>
    <x v="129"/>
    <x v="160"/>
    <x v="1"/>
    <n v="2283"/>
    <n v="1484"/>
    <n v="1484"/>
    <n v="2283"/>
    <n v="799"/>
    <x v="29"/>
    <s v="Jimmy Young"/>
    <x v="129"/>
    <x v="3"/>
    <x v="2"/>
    <x v="0"/>
  </r>
  <r>
    <s v="AX10681"/>
    <s v="ENX2052"/>
    <s v="A143"/>
    <s v="EMP1021"/>
    <x v="191"/>
    <x v="58"/>
    <x v="3"/>
    <n v="1526"/>
    <n v="1251"/>
    <n v="5004"/>
    <n v="6104"/>
    <n v="1100"/>
    <x v="9"/>
    <s v="Clarence Fox"/>
    <x v="191"/>
    <x v="3"/>
    <x v="1"/>
    <x v="0"/>
  </r>
  <r>
    <s v="AX10689"/>
    <s v="ENX2019"/>
    <s v="A120"/>
    <s v="EMP1016"/>
    <x v="192"/>
    <x v="161"/>
    <x v="3"/>
    <n v="800"/>
    <n v="536"/>
    <n v="2144"/>
    <n v="3200"/>
    <n v="1056"/>
    <x v="71"/>
    <s v="Henry Nelson"/>
    <x v="192"/>
    <x v="6"/>
    <x v="11"/>
    <x v="0"/>
  </r>
  <r>
    <s v="AX10691"/>
    <s v="ENX2009"/>
    <s v="A101"/>
    <s v="EMP1019"/>
    <x v="193"/>
    <x v="152"/>
    <x v="0"/>
    <n v="584"/>
    <n v="420"/>
    <n v="840"/>
    <n v="1168"/>
    <n v="328"/>
    <x v="26"/>
    <s v="Roger Robertson"/>
    <x v="193"/>
    <x v="5"/>
    <x v="6"/>
    <x v="0"/>
  </r>
  <r>
    <s v="AX10694"/>
    <s v="ENX2044"/>
    <s v="A111"/>
    <s v="EMP1018"/>
    <x v="194"/>
    <x v="79"/>
    <x v="1"/>
    <n v="886"/>
    <n v="478"/>
    <n v="478"/>
    <n v="886"/>
    <n v="408"/>
    <x v="19"/>
    <s v="Jimmy Young"/>
    <x v="194"/>
    <x v="2"/>
    <x v="8"/>
    <x v="0"/>
  </r>
  <r>
    <s v="AX10695"/>
    <s v="ENX2042"/>
    <s v="A131"/>
    <s v="EMP1016"/>
    <x v="195"/>
    <x v="90"/>
    <x v="1"/>
    <n v="203"/>
    <n v="154"/>
    <n v="154"/>
    <n v="203"/>
    <n v="49"/>
    <x v="66"/>
    <s v="Henry Nelson"/>
    <x v="195"/>
    <x v="2"/>
    <x v="11"/>
    <x v="0"/>
  </r>
  <r>
    <s v="AX10696"/>
    <s v="ENX2033"/>
    <s v="A140"/>
    <s v="EMP1039"/>
    <x v="70"/>
    <x v="162"/>
    <x v="1"/>
    <n v="2182"/>
    <n v="1200"/>
    <n v="1200"/>
    <n v="2182"/>
    <n v="982"/>
    <x v="46"/>
    <s v="Eugene Holmes"/>
    <x v="70"/>
    <x v="2"/>
    <x v="6"/>
    <x v="0"/>
  </r>
  <r>
    <s v="AX10699"/>
    <s v="ENX2004"/>
    <s v="A103"/>
    <s v="EMP1035"/>
    <x v="196"/>
    <x v="163"/>
    <x v="0"/>
    <n v="1278"/>
    <n v="665"/>
    <n v="1330"/>
    <n v="2556"/>
    <n v="1226"/>
    <x v="2"/>
    <s v="Roger Ramos"/>
    <x v="196"/>
    <x v="4"/>
    <x v="9"/>
    <x v="0"/>
  </r>
  <r>
    <s v="AX10701"/>
    <s v="ENX2004"/>
    <s v="A130"/>
    <s v="EMP1035"/>
    <x v="34"/>
    <x v="164"/>
    <x v="3"/>
    <n v="1278"/>
    <n v="665"/>
    <n v="2660"/>
    <n v="5112"/>
    <n v="2452"/>
    <x v="3"/>
    <s v="Roger Ramos"/>
    <x v="34"/>
    <x v="1"/>
    <x v="9"/>
    <x v="0"/>
  </r>
  <r>
    <s v="AX10705"/>
    <s v="ENX2083"/>
    <s v="A144"/>
    <s v="EMP1020"/>
    <x v="197"/>
    <x v="165"/>
    <x v="1"/>
    <n v="2141"/>
    <n v="1777"/>
    <n v="1777"/>
    <n v="2141"/>
    <n v="364"/>
    <x v="33"/>
    <s v="Ryan Butler"/>
    <x v="197"/>
    <x v="0"/>
    <x v="10"/>
    <x v="0"/>
  </r>
  <r>
    <s v="AX10711"/>
    <s v="ENX2046"/>
    <s v="A167"/>
    <s v="EMP1015"/>
    <x v="188"/>
    <x v="127"/>
    <x v="1"/>
    <n v="2410"/>
    <n v="1518"/>
    <n v="1518"/>
    <n v="2410"/>
    <n v="892"/>
    <x v="10"/>
    <s v="Justin Lynch"/>
    <x v="188"/>
    <x v="6"/>
    <x v="10"/>
    <x v="0"/>
  </r>
  <r>
    <s v="AX10712"/>
    <s v="ENX2035"/>
    <s v="A156"/>
    <s v="EMP1034"/>
    <x v="198"/>
    <x v="18"/>
    <x v="1"/>
    <n v="458"/>
    <n v="376"/>
    <n v="376"/>
    <n v="458"/>
    <n v="82"/>
    <x v="39"/>
    <s v="Arthur Mccoy"/>
    <x v="198"/>
    <x v="2"/>
    <x v="0"/>
    <x v="0"/>
  </r>
  <r>
    <s v="AX10716"/>
    <s v="ENX2054"/>
    <s v="A112"/>
    <s v="EMP1016"/>
    <x v="108"/>
    <x v="144"/>
    <x v="0"/>
    <n v="127"/>
    <n v="79"/>
    <n v="158"/>
    <n v="254"/>
    <n v="96"/>
    <x v="40"/>
    <s v="Henry Nelson"/>
    <x v="108"/>
    <x v="5"/>
    <x v="2"/>
    <x v="0"/>
  </r>
  <r>
    <s v="AX10723"/>
    <s v="ENX2097"/>
    <s v="A125"/>
    <s v="EMP1015"/>
    <x v="199"/>
    <x v="166"/>
    <x v="0"/>
    <n v="1052"/>
    <n v="589"/>
    <n v="1178"/>
    <n v="2104"/>
    <n v="926"/>
    <x v="72"/>
    <s v="Justin Lynch"/>
    <x v="199"/>
    <x v="0"/>
    <x v="11"/>
    <x v="0"/>
  </r>
  <r>
    <s v="AX10724"/>
    <s v="ENX2033"/>
    <s v="A150"/>
    <s v="EMP1017"/>
    <x v="200"/>
    <x v="167"/>
    <x v="2"/>
    <n v="2182"/>
    <n v="1200"/>
    <n v="3600"/>
    <n v="6546"/>
    <n v="2946"/>
    <x v="27"/>
    <s v="Brian Hansen"/>
    <x v="200"/>
    <x v="2"/>
    <x v="4"/>
    <x v="0"/>
  </r>
  <r>
    <s v="AX10725"/>
    <s v="ENX2065"/>
    <s v="A158"/>
    <s v="EMP1039"/>
    <x v="201"/>
    <x v="69"/>
    <x v="3"/>
    <n v="2396"/>
    <n v="1965"/>
    <n v="7860"/>
    <n v="9584"/>
    <n v="1724"/>
    <x v="4"/>
    <s v="Eugene Holmes"/>
    <x v="201"/>
    <x v="2"/>
    <x v="3"/>
    <x v="0"/>
  </r>
  <r>
    <s v="AX10727"/>
    <s v="ENX2037"/>
    <s v="A158"/>
    <s v="EMP1041"/>
    <x v="202"/>
    <x v="168"/>
    <x v="2"/>
    <n v="880"/>
    <n v="634"/>
    <n v="1902"/>
    <n v="2640"/>
    <n v="738"/>
    <x v="4"/>
    <s v="Joe Sims"/>
    <x v="202"/>
    <x v="1"/>
    <x v="6"/>
    <x v="0"/>
  </r>
  <r>
    <s v="AX10729"/>
    <s v="ENX2021"/>
    <s v="A115"/>
    <s v="EMP1034"/>
    <x v="203"/>
    <x v="169"/>
    <x v="0"/>
    <n v="217"/>
    <n v="171"/>
    <n v="342"/>
    <n v="434"/>
    <n v="92"/>
    <x v="22"/>
    <s v="Arthur Mccoy"/>
    <x v="203"/>
    <x v="0"/>
    <x v="1"/>
    <x v="0"/>
  </r>
  <r>
    <s v="AX10730"/>
    <s v="ENX2021"/>
    <s v="A144"/>
    <s v="EMP1008"/>
    <x v="189"/>
    <x v="100"/>
    <x v="2"/>
    <n v="217"/>
    <n v="171"/>
    <n v="513"/>
    <n v="651"/>
    <n v="138"/>
    <x v="33"/>
    <s v="Carl Elliott"/>
    <x v="189"/>
    <x v="6"/>
    <x v="6"/>
    <x v="0"/>
  </r>
  <r>
    <s v="AX10731"/>
    <s v="ENX2042"/>
    <s v="A167"/>
    <s v="EMP1020"/>
    <x v="204"/>
    <x v="153"/>
    <x v="2"/>
    <n v="203"/>
    <n v="154"/>
    <n v="462"/>
    <n v="609"/>
    <n v="147"/>
    <x v="10"/>
    <s v="Ryan Butler"/>
    <x v="204"/>
    <x v="5"/>
    <x v="1"/>
    <x v="0"/>
  </r>
  <r>
    <s v="AX10737"/>
    <s v="ENX2007"/>
    <s v="A100"/>
    <s v="EMP1017"/>
    <x v="205"/>
    <x v="170"/>
    <x v="0"/>
    <n v="1405"/>
    <n v="1054"/>
    <n v="2108"/>
    <n v="2810"/>
    <n v="702"/>
    <x v="67"/>
    <s v="Brian Hansen"/>
    <x v="205"/>
    <x v="6"/>
    <x v="0"/>
    <x v="0"/>
  </r>
  <r>
    <s v="AX10741"/>
    <s v="ENX2040"/>
    <s v="A121"/>
    <s v="EMP1009"/>
    <x v="206"/>
    <x v="153"/>
    <x v="1"/>
    <n v="1889"/>
    <n v="945"/>
    <n v="945"/>
    <n v="1889"/>
    <n v="944"/>
    <x v="70"/>
    <s v="Kenneth Fields"/>
    <x v="206"/>
    <x v="5"/>
    <x v="1"/>
    <x v="0"/>
  </r>
  <r>
    <s v="AX10745"/>
    <s v="ENX2090"/>
    <s v="A159"/>
    <s v="EMP1041"/>
    <x v="207"/>
    <x v="103"/>
    <x v="3"/>
    <n v="1338"/>
    <n v="682"/>
    <n v="2728"/>
    <n v="5352"/>
    <n v="2624"/>
    <x v="52"/>
    <s v="Joe Sims"/>
    <x v="207"/>
    <x v="4"/>
    <x v="2"/>
    <x v="0"/>
  </r>
  <r>
    <s v="AX10747"/>
    <s v="ENX2039"/>
    <s v="A104"/>
    <s v="EMP1020"/>
    <x v="208"/>
    <x v="93"/>
    <x v="1"/>
    <n v="817"/>
    <n v="409"/>
    <n v="409"/>
    <n v="817"/>
    <n v="408"/>
    <x v="53"/>
    <s v="Ryan Butler"/>
    <x v="208"/>
    <x v="5"/>
    <x v="2"/>
    <x v="0"/>
  </r>
  <r>
    <s v="AX10748"/>
    <s v="ENX2000"/>
    <s v="A141"/>
    <s v="EMP1022"/>
    <x v="201"/>
    <x v="169"/>
    <x v="3"/>
    <n v="2241"/>
    <n v="1367"/>
    <n v="5468"/>
    <n v="8964"/>
    <n v="3496"/>
    <x v="23"/>
    <s v="Walter Cook"/>
    <x v="201"/>
    <x v="0"/>
    <x v="1"/>
    <x v="0"/>
  </r>
  <r>
    <s v="AX10757"/>
    <s v="ENX2057"/>
    <s v="A130"/>
    <s v="EMP1000"/>
    <x v="209"/>
    <x v="171"/>
    <x v="0"/>
    <n v="181"/>
    <n v="130"/>
    <n v="260"/>
    <n v="362"/>
    <n v="102"/>
    <x v="3"/>
    <s v="Fred Robertson"/>
    <x v="209"/>
    <x v="3"/>
    <x v="9"/>
    <x v="0"/>
  </r>
  <r>
    <s v="AX10760"/>
    <s v="ENX2070"/>
    <s v="A156"/>
    <s v="EMP1015"/>
    <x v="210"/>
    <x v="110"/>
    <x v="0"/>
    <n v="1671"/>
    <n v="1220"/>
    <n v="2440"/>
    <n v="3342"/>
    <n v="902"/>
    <x v="39"/>
    <s v="Justin Lynch"/>
    <x v="210"/>
    <x v="1"/>
    <x v="2"/>
    <x v="0"/>
  </r>
  <r>
    <s v="AX10765"/>
    <s v="ENX2027"/>
    <s v="A158"/>
    <s v="EMP1011"/>
    <x v="162"/>
    <x v="172"/>
    <x v="1"/>
    <n v="2497"/>
    <n v="1473"/>
    <n v="1473"/>
    <n v="2497"/>
    <n v="1024"/>
    <x v="4"/>
    <s v="Larry Marshall"/>
    <x v="162"/>
    <x v="4"/>
    <x v="4"/>
    <x v="0"/>
  </r>
  <r>
    <s v="AX10766"/>
    <s v="ENX2068"/>
    <s v="A153"/>
    <s v="EMP1019"/>
    <x v="210"/>
    <x v="173"/>
    <x v="2"/>
    <n v="1500"/>
    <n v="900"/>
    <n v="2700"/>
    <n v="4500"/>
    <n v="1800"/>
    <x v="69"/>
    <s v="Roger Robertson"/>
    <x v="210"/>
    <x v="4"/>
    <x v="10"/>
    <x v="0"/>
  </r>
  <r>
    <s v="AX10769"/>
    <s v="ENX2043"/>
    <s v="A154"/>
    <s v="EMP1035"/>
    <x v="204"/>
    <x v="136"/>
    <x v="1"/>
    <n v="545"/>
    <n v="425"/>
    <n v="425"/>
    <n v="545"/>
    <n v="120"/>
    <x v="55"/>
    <s v="Roger Ramos"/>
    <x v="204"/>
    <x v="4"/>
    <x v="1"/>
    <x v="0"/>
  </r>
  <r>
    <s v="AX10777"/>
    <s v="ENX2088"/>
    <s v="A160"/>
    <s v="EMP1009"/>
    <x v="211"/>
    <x v="109"/>
    <x v="1"/>
    <n v="603"/>
    <n v="416"/>
    <n v="416"/>
    <n v="603"/>
    <n v="187"/>
    <x v="1"/>
    <s v="Kenneth Fields"/>
    <x v="211"/>
    <x v="1"/>
    <x v="4"/>
    <x v="0"/>
  </r>
  <r>
    <s v="AX10780"/>
    <s v="ENX2046"/>
    <s v="A116"/>
    <s v="EMP1019"/>
    <x v="212"/>
    <x v="156"/>
    <x v="3"/>
    <n v="2410"/>
    <n v="1518"/>
    <n v="6072"/>
    <n v="9640"/>
    <n v="3568"/>
    <x v="47"/>
    <s v="Roger Robertson"/>
    <x v="212"/>
    <x v="6"/>
    <x v="5"/>
    <x v="0"/>
  </r>
  <r>
    <s v="AX10786"/>
    <s v="ENX2005"/>
    <s v="A152"/>
    <s v="EMP1015"/>
    <x v="181"/>
    <x v="174"/>
    <x v="1"/>
    <n v="684"/>
    <n v="561"/>
    <n v="561"/>
    <n v="684"/>
    <n v="123"/>
    <x v="54"/>
    <s v="Justin Lynch"/>
    <x v="181"/>
    <x v="0"/>
    <x v="7"/>
    <x v="0"/>
  </r>
  <r>
    <s v="AX10789"/>
    <s v="ENX2037"/>
    <s v="A157"/>
    <s v="EMP1005"/>
    <x v="213"/>
    <x v="175"/>
    <x v="1"/>
    <n v="880"/>
    <n v="634"/>
    <n v="634"/>
    <n v="880"/>
    <n v="246"/>
    <x v="0"/>
    <s v="Ryan Welch"/>
    <x v="213"/>
    <x v="4"/>
    <x v="6"/>
    <x v="0"/>
  </r>
  <r>
    <s v="AX10791"/>
    <s v="ENX2030"/>
    <s v="A122"/>
    <s v="EMP1001"/>
    <x v="214"/>
    <x v="74"/>
    <x v="2"/>
    <n v="1899"/>
    <n v="1044"/>
    <n v="3132"/>
    <n v="5697"/>
    <n v="2565"/>
    <x v="17"/>
    <s v="Kevin Butler"/>
    <x v="214"/>
    <x v="0"/>
    <x v="8"/>
    <x v="0"/>
  </r>
  <r>
    <s v="AX10792"/>
    <s v="ENX2097"/>
    <s v="A161"/>
    <s v="EMP1010"/>
    <x v="215"/>
    <x v="176"/>
    <x v="1"/>
    <n v="1052"/>
    <n v="589"/>
    <n v="589"/>
    <n v="1052"/>
    <n v="463"/>
    <x v="25"/>
    <s v="Joshua Cook"/>
    <x v="215"/>
    <x v="1"/>
    <x v="8"/>
    <x v="0"/>
  </r>
  <r>
    <s v="AX10794"/>
    <s v="ENX2065"/>
    <s v="A166"/>
    <s v="EMP1043"/>
    <x v="216"/>
    <x v="177"/>
    <x v="0"/>
    <n v="2396"/>
    <n v="1965"/>
    <n v="3930"/>
    <n v="4792"/>
    <n v="862"/>
    <x v="65"/>
    <s v="Joshua Taylor"/>
    <x v="216"/>
    <x v="1"/>
    <x v="3"/>
    <x v="0"/>
  </r>
  <r>
    <s v="AX10798"/>
    <s v="ENX2072"/>
    <s v="A126"/>
    <s v="EMP1011"/>
    <x v="217"/>
    <x v="15"/>
    <x v="3"/>
    <n v="1887"/>
    <n v="1378"/>
    <n v="5512"/>
    <n v="7548"/>
    <n v="2036"/>
    <x v="38"/>
    <s v="Larry Marshall"/>
    <x v="217"/>
    <x v="0"/>
    <x v="8"/>
    <x v="0"/>
  </r>
  <r>
    <s v="AX10800"/>
    <s v="ENX2099"/>
    <s v="A115"/>
    <s v="EMP1025"/>
    <x v="72"/>
    <x v="75"/>
    <x v="0"/>
    <n v="1367"/>
    <n v="984"/>
    <n v="1968"/>
    <n v="2734"/>
    <n v="766"/>
    <x v="22"/>
    <s v="Ernest Wagner"/>
    <x v="72"/>
    <x v="4"/>
    <x v="9"/>
    <x v="0"/>
  </r>
  <r>
    <s v="AX10803"/>
    <s v="ENX2032"/>
    <s v="A142"/>
    <s v="EMP1003"/>
    <x v="156"/>
    <x v="145"/>
    <x v="3"/>
    <n v="1967"/>
    <n v="1397"/>
    <n v="5588"/>
    <n v="7868"/>
    <n v="2280"/>
    <x v="15"/>
    <s v="Christopher Tucker"/>
    <x v="156"/>
    <x v="5"/>
    <x v="0"/>
    <x v="0"/>
  </r>
  <r>
    <s v="AX10810"/>
    <s v="ENX2058"/>
    <s v="A147"/>
    <s v="EMP1027"/>
    <x v="38"/>
    <x v="167"/>
    <x v="3"/>
    <n v="2257"/>
    <n v="1535"/>
    <n v="6140"/>
    <n v="9028"/>
    <n v="2888"/>
    <x v="20"/>
    <s v="Gary Rodriguez"/>
    <x v="38"/>
    <x v="2"/>
    <x v="4"/>
    <x v="0"/>
  </r>
  <r>
    <s v="AX10811"/>
    <s v="ENX2100"/>
    <s v="A131"/>
    <s v="EMP1003"/>
    <x v="218"/>
    <x v="104"/>
    <x v="1"/>
    <n v="799"/>
    <n v="455"/>
    <n v="455"/>
    <n v="799"/>
    <n v="344"/>
    <x v="66"/>
    <s v="Christopher Tucker"/>
    <x v="218"/>
    <x v="3"/>
    <x v="0"/>
    <x v="0"/>
  </r>
  <r>
    <s v="AX10812"/>
    <s v="ENX2094"/>
    <s v="A113"/>
    <s v="EMP1007"/>
    <x v="219"/>
    <x v="104"/>
    <x v="2"/>
    <n v="771"/>
    <n v="648"/>
    <n v="1944"/>
    <n v="2313"/>
    <n v="369"/>
    <x v="49"/>
    <s v="Jeremy Mendoza"/>
    <x v="219"/>
    <x v="3"/>
    <x v="0"/>
    <x v="0"/>
  </r>
  <r>
    <s v="AX10817"/>
    <s v="ENX2063"/>
    <s v="A172"/>
    <s v="EMP1043"/>
    <x v="64"/>
    <x v="178"/>
    <x v="1"/>
    <n v="1708"/>
    <n v="871"/>
    <n v="871"/>
    <n v="1708"/>
    <n v="837"/>
    <x v="28"/>
    <s v="Joshua Taylor"/>
    <x v="64"/>
    <x v="5"/>
    <x v="0"/>
    <x v="0"/>
  </r>
  <r>
    <s v="AX10819"/>
    <s v="ENX2050"/>
    <s v="A128"/>
    <s v="EMP1017"/>
    <x v="220"/>
    <x v="113"/>
    <x v="1"/>
    <n v="2391"/>
    <n v="1291"/>
    <n v="1291"/>
    <n v="2391"/>
    <n v="1100"/>
    <x v="16"/>
    <s v="Brian Hansen"/>
    <x v="220"/>
    <x v="4"/>
    <x v="1"/>
    <x v="0"/>
  </r>
  <r>
    <s v="AX10824"/>
    <s v="ENX2068"/>
    <s v="A149"/>
    <s v="EMP1028"/>
    <x v="221"/>
    <x v="161"/>
    <x v="1"/>
    <n v="1500"/>
    <n v="900"/>
    <n v="900"/>
    <n v="1500"/>
    <n v="600"/>
    <x v="42"/>
    <s v="Howard Sims"/>
    <x v="221"/>
    <x v="6"/>
    <x v="11"/>
    <x v="0"/>
  </r>
  <r>
    <s v="AX10825"/>
    <s v="ENX2011"/>
    <s v="A102"/>
    <s v="EMP1030"/>
    <x v="222"/>
    <x v="179"/>
    <x v="1"/>
    <n v="530"/>
    <n v="435"/>
    <n v="435"/>
    <n v="530"/>
    <n v="95"/>
    <x v="43"/>
    <s v="Bobby Russell"/>
    <x v="222"/>
    <x v="6"/>
    <x v="11"/>
    <x v="0"/>
  </r>
  <r>
    <s v="AX10827"/>
    <s v="ENX2074"/>
    <s v="A166"/>
    <s v="EMP1001"/>
    <x v="223"/>
    <x v="180"/>
    <x v="2"/>
    <n v="504"/>
    <n v="408"/>
    <n v="1224"/>
    <n v="1512"/>
    <n v="288"/>
    <x v="65"/>
    <s v="Kevin Butler"/>
    <x v="223"/>
    <x v="5"/>
    <x v="7"/>
    <x v="0"/>
  </r>
  <r>
    <s v="AX10830"/>
    <s v="ENX2008"/>
    <s v="A108"/>
    <s v="EMP1026"/>
    <x v="160"/>
    <x v="181"/>
    <x v="3"/>
    <n v="315"/>
    <n v="208"/>
    <n v="832"/>
    <n v="1260"/>
    <n v="428"/>
    <x v="64"/>
    <s v="Martin Perry"/>
    <x v="160"/>
    <x v="2"/>
    <x v="3"/>
    <x v="0"/>
  </r>
  <r>
    <s v="AX10833"/>
    <s v="ENX2006"/>
    <s v="A131"/>
    <s v="EMP1026"/>
    <x v="224"/>
    <x v="161"/>
    <x v="1"/>
    <n v="1826"/>
    <n v="1443"/>
    <n v="1443"/>
    <n v="1826"/>
    <n v="383"/>
    <x v="66"/>
    <s v="Martin Perry"/>
    <x v="224"/>
    <x v="6"/>
    <x v="11"/>
    <x v="0"/>
  </r>
  <r>
    <s v="AX10834"/>
    <s v="ENX2041"/>
    <s v="A157"/>
    <s v="EMP1033"/>
    <x v="225"/>
    <x v="182"/>
    <x v="3"/>
    <n v="1380"/>
    <n v="1090"/>
    <n v="4360"/>
    <n v="5520"/>
    <n v="1160"/>
    <x v="0"/>
    <s v="Jerry Perry"/>
    <x v="225"/>
    <x v="1"/>
    <x v="8"/>
    <x v="0"/>
  </r>
  <r>
    <s v="AX10835"/>
    <s v="ENX2011"/>
    <s v="A126"/>
    <s v="EMP1021"/>
    <x v="226"/>
    <x v="183"/>
    <x v="1"/>
    <n v="530"/>
    <n v="435"/>
    <n v="435"/>
    <n v="530"/>
    <n v="95"/>
    <x v="38"/>
    <s v="Clarence Fox"/>
    <x v="226"/>
    <x v="3"/>
    <x v="9"/>
    <x v="0"/>
  </r>
  <r>
    <s v="AX10836"/>
    <s v="ENX2014"/>
    <s v="A130"/>
    <s v="EMP1003"/>
    <x v="211"/>
    <x v="86"/>
    <x v="2"/>
    <n v="1809"/>
    <n v="1067"/>
    <n v="3201"/>
    <n v="5427"/>
    <n v="2226"/>
    <x v="3"/>
    <s v="Christopher Tucker"/>
    <x v="211"/>
    <x v="3"/>
    <x v="2"/>
    <x v="0"/>
  </r>
  <r>
    <s v="AX10842"/>
    <s v="ENX2047"/>
    <s v="A137"/>
    <s v="EMP1034"/>
    <x v="227"/>
    <x v="162"/>
    <x v="0"/>
    <n v="290"/>
    <n v="200"/>
    <n v="400"/>
    <n v="580"/>
    <n v="180"/>
    <x v="32"/>
    <s v="Arthur Mccoy"/>
    <x v="227"/>
    <x v="2"/>
    <x v="6"/>
    <x v="0"/>
  </r>
  <r>
    <s v="AX10844"/>
    <s v="ENX2046"/>
    <s v="A112"/>
    <s v="EMP1033"/>
    <x v="228"/>
    <x v="184"/>
    <x v="1"/>
    <n v="2410"/>
    <n v="1518"/>
    <n v="1518"/>
    <n v="2410"/>
    <n v="892"/>
    <x v="40"/>
    <s v="Jerry Perry"/>
    <x v="228"/>
    <x v="0"/>
    <x v="6"/>
    <x v="0"/>
  </r>
  <r>
    <s v="AX10852"/>
    <s v="ENX2040"/>
    <s v="A145"/>
    <s v="EMP1021"/>
    <x v="229"/>
    <x v="185"/>
    <x v="1"/>
    <n v="1889"/>
    <n v="945"/>
    <n v="945"/>
    <n v="1889"/>
    <n v="944"/>
    <x v="50"/>
    <s v="Clarence Fox"/>
    <x v="229"/>
    <x v="5"/>
    <x v="6"/>
    <x v="0"/>
  </r>
  <r>
    <s v="AX10856"/>
    <s v="ENX2036"/>
    <s v="A123"/>
    <s v="EMP1001"/>
    <x v="230"/>
    <x v="186"/>
    <x v="1"/>
    <n v="1582"/>
    <n v="1234"/>
    <n v="1234"/>
    <n v="1582"/>
    <n v="348"/>
    <x v="62"/>
    <s v="Kevin Butler"/>
    <x v="230"/>
    <x v="1"/>
    <x v="0"/>
    <x v="0"/>
  </r>
  <r>
    <s v="AX10859"/>
    <s v="ENX2042"/>
    <s v="A112"/>
    <s v="EMP1042"/>
    <x v="231"/>
    <x v="132"/>
    <x v="1"/>
    <n v="203"/>
    <n v="154"/>
    <n v="154"/>
    <n v="203"/>
    <n v="49"/>
    <x v="40"/>
    <s v="Scott Clark"/>
    <x v="231"/>
    <x v="0"/>
    <x v="3"/>
    <x v="0"/>
  </r>
  <r>
    <s v="AX10862"/>
    <s v="ENX2005"/>
    <s v="A136"/>
    <s v="EMP1031"/>
    <x v="232"/>
    <x v="69"/>
    <x v="3"/>
    <n v="684"/>
    <n v="561"/>
    <n v="2244"/>
    <n v="2736"/>
    <n v="492"/>
    <x v="29"/>
    <s v="Brian Thomas"/>
    <x v="232"/>
    <x v="2"/>
    <x v="3"/>
    <x v="0"/>
  </r>
  <r>
    <s v="AX10865"/>
    <s v="ENX2014"/>
    <s v="A102"/>
    <s v="EMP1035"/>
    <x v="30"/>
    <x v="48"/>
    <x v="2"/>
    <n v="1809"/>
    <n v="1067"/>
    <n v="3201"/>
    <n v="5427"/>
    <n v="2226"/>
    <x v="43"/>
    <s v="Roger Ramos"/>
    <x v="30"/>
    <x v="2"/>
    <x v="0"/>
    <x v="0"/>
  </r>
  <r>
    <s v="AX10866"/>
    <s v="ENX2076"/>
    <s v="A123"/>
    <s v="EMP1004"/>
    <x v="233"/>
    <x v="3"/>
    <x v="1"/>
    <n v="1522"/>
    <n v="791"/>
    <n v="791"/>
    <n v="1522"/>
    <n v="731"/>
    <x v="62"/>
    <s v="Kenneth Bradley"/>
    <x v="233"/>
    <x v="3"/>
    <x v="3"/>
    <x v="0"/>
  </r>
  <r>
    <s v="AX10867"/>
    <s v="ENX2026"/>
    <s v="A110"/>
    <s v="EMP1020"/>
    <x v="234"/>
    <x v="187"/>
    <x v="1"/>
    <n v="947"/>
    <n v="786"/>
    <n v="786"/>
    <n v="947"/>
    <n v="161"/>
    <x v="73"/>
    <s v="Ryan Butler"/>
    <x v="234"/>
    <x v="0"/>
    <x v="6"/>
    <x v="0"/>
  </r>
  <r>
    <s v="AX10868"/>
    <s v="ENX2013"/>
    <s v="A124"/>
    <s v="EMP1041"/>
    <x v="235"/>
    <x v="128"/>
    <x v="1"/>
    <n v="368"/>
    <n v="269"/>
    <n v="269"/>
    <n v="368"/>
    <n v="99"/>
    <x v="21"/>
    <s v="Joe Sims"/>
    <x v="235"/>
    <x v="2"/>
    <x v="5"/>
    <x v="0"/>
  </r>
  <r>
    <s v="AX10869"/>
    <s v="ENX2004"/>
    <s v="A156"/>
    <s v="EMP1025"/>
    <x v="236"/>
    <x v="187"/>
    <x v="3"/>
    <n v="1278"/>
    <n v="665"/>
    <n v="2660"/>
    <n v="5112"/>
    <n v="2452"/>
    <x v="39"/>
    <s v="Ernest Wagner"/>
    <x v="236"/>
    <x v="0"/>
    <x v="6"/>
    <x v="0"/>
  </r>
  <r>
    <s v="AX10871"/>
    <s v="ENX2085"/>
    <s v="A171"/>
    <s v="EMP1038"/>
    <x v="237"/>
    <x v="188"/>
    <x v="1"/>
    <n v="1862"/>
    <n v="1173"/>
    <n v="1173"/>
    <n v="1862"/>
    <n v="689"/>
    <x v="58"/>
    <s v="Scott Mason"/>
    <x v="237"/>
    <x v="2"/>
    <x v="0"/>
    <x v="0"/>
  </r>
  <r>
    <s v="AX10873"/>
    <s v="ENX2080"/>
    <s v="A161"/>
    <s v="EMP1011"/>
    <x v="238"/>
    <x v="5"/>
    <x v="2"/>
    <n v="2353"/>
    <n v="1788"/>
    <n v="5364"/>
    <n v="7059"/>
    <n v="1695"/>
    <x v="25"/>
    <s v="Larry Marshall"/>
    <x v="238"/>
    <x v="3"/>
    <x v="4"/>
    <x v="0"/>
  </r>
  <r>
    <s v="AX10874"/>
    <s v="ENX2099"/>
    <s v="A140"/>
    <s v="EMP1042"/>
    <x v="239"/>
    <x v="91"/>
    <x v="2"/>
    <n v="1367"/>
    <n v="984"/>
    <n v="2952"/>
    <n v="4101"/>
    <n v="1149"/>
    <x v="46"/>
    <s v="Scott Clark"/>
    <x v="239"/>
    <x v="3"/>
    <x v="0"/>
    <x v="0"/>
  </r>
  <r>
    <s v="AX10877"/>
    <s v="ENX2063"/>
    <s v="A166"/>
    <s v="EMP1022"/>
    <x v="92"/>
    <x v="106"/>
    <x v="1"/>
    <n v="1708"/>
    <n v="871"/>
    <n v="871"/>
    <n v="1708"/>
    <n v="837"/>
    <x v="65"/>
    <s v="Walter Cook"/>
    <x v="92"/>
    <x v="4"/>
    <x v="5"/>
    <x v="0"/>
  </r>
  <r>
    <s v="AX10881"/>
    <s v="ENX2040"/>
    <s v="A144"/>
    <s v="EMP1022"/>
    <x v="240"/>
    <x v="113"/>
    <x v="2"/>
    <n v="1889"/>
    <n v="945"/>
    <n v="2835"/>
    <n v="5667"/>
    <n v="2832"/>
    <x v="33"/>
    <s v="Walter Cook"/>
    <x v="240"/>
    <x v="4"/>
    <x v="1"/>
    <x v="0"/>
  </r>
  <r>
    <s v="AX10882"/>
    <s v="ENX2038"/>
    <s v="A144"/>
    <s v="EMP1025"/>
    <x v="197"/>
    <x v="189"/>
    <x v="2"/>
    <n v="392"/>
    <n v="255"/>
    <n v="765"/>
    <n v="1176"/>
    <n v="411"/>
    <x v="33"/>
    <s v="Ernest Wagner"/>
    <x v="197"/>
    <x v="6"/>
    <x v="4"/>
    <x v="0"/>
  </r>
  <r>
    <s v="AX10883"/>
    <s v="ENX2020"/>
    <s v="A156"/>
    <s v="EMP1013"/>
    <x v="241"/>
    <x v="190"/>
    <x v="0"/>
    <n v="2005"/>
    <n v="1223"/>
    <n v="2446"/>
    <n v="4010"/>
    <n v="1564"/>
    <x v="39"/>
    <s v="Charles Harper"/>
    <x v="241"/>
    <x v="6"/>
    <x v="7"/>
    <x v="0"/>
  </r>
  <r>
    <s v="AX10884"/>
    <s v="ENX2088"/>
    <s v="A152"/>
    <s v="EMP1031"/>
    <x v="242"/>
    <x v="191"/>
    <x v="1"/>
    <n v="603"/>
    <n v="416"/>
    <n v="416"/>
    <n v="603"/>
    <n v="187"/>
    <x v="54"/>
    <s v="Brian Thomas"/>
    <x v="242"/>
    <x v="4"/>
    <x v="11"/>
    <x v="0"/>
  </r>
  <r>
    <s v="AX10889"/>
    <s v="ENX2073"/>
    <s v="A156"/>
    <s v="EMP1026"/>
    <x v="243"/>
    <x v="92"/>
    <x v="1"/>
    <n v="95"/>
    <n v="61"/>
    <n v="61"/>
    <n v="95"/>
    <n v="34"/>
    <x v="39"/>
    <s v="Martin Perry"/>
    <x v="243"/>
    <x v="5"/>
    <x v="11"/>
    <x v="0"/>
  </r>
  <r>
    <s v="AX10896"/>
    <s v="ENX2022"/>
    <s v="A141"/>
    <s v="EMP1025"/>
    <x v="244"/>
    <x v="139"/>
    <x v="0"/>
    <n v="561"/>
    <n v="421"/>
    <n v="842"/>
    <n v="1122"/>
    <n v="280"/>
    <x v="23"/>
    <s v="Ernest Wagner"/>
    <x v="244"/>
    <x v="4"/>
    <x v="9"/>
    <x v="0"/>
  </r>
  <r>
    <s v="AX10899"/>
    <s v="ENX2042"/>
    <s v="A125"/>
    <s v="EMP1031"/>
    <x v="245"/>
    <x v="33"/>
    <x v="1"/>
    <n v="203"/>
    <n v="154"/>
    <n v="154"/>
    <n v="203"/>
    <n v="49"/>
    <x v="72"/>
    <s v="Brian Thomas"/>
    <x v="245"/>
    <x v="4"/>
    <x v="1"/>
    <x v="0"/>
  </r>
  <r>
    <s v="AX10904"/>
    <s v="ENX2053"/>
    <s v="A134"/>
    <s v="EMP1021"/>
    <x v="246"/>
    <x v="192"/>
    <x v="1"/>
    <n v="596"/>
    <n v="358"/>
    <n v="358"/>
    <n v="596"/>
    <n v="238"/>
    <x v="7"/>
    <s v="Clarence Fox"/>
    <x v="246"/>
    <x v="5"/>
    <x v="5"/>
    <x v="0"/>
  </r>
  <r>
    <s v="AX10905"/>
    <s v="ENX2013"/>
    <s v="A102"/>
    <s v="EMP1016"/>
    <x v="247"/>
    <x v="193"/>
    <x v="1"/>
    <n v="368"/>
    <n v="269"/>
    <n v="269"/>
    <n v="368"/>
    <n v="99"/>
    <x v="43"/>
    <s v="Henry Nelson"/>
    <x v="247"/>
    <x v="4"/>
    <x v="11"/>
    <x v="0"/>
  </r>
  <r>
    <s v="AX10907"/>
    <s v="ENX2003"/>
    <s v="A127"/>
    <s v="EMP1028"/>
    <x v="18"/>
    <x v="69"/>
    <x v="1"/>
    <n v="1783"/>
    <n v="1516"/>
    <n v="1516"/>
    <n v="1783"/>
    <n v="267"/>
    <x v="5"/>
    <s v="Howard Sims"/>
    <x v="18"/>
    <x v="2"/>
    <x v="3"/>
    <x v="0"/>
  </r>
  <r>
    <s v="AX10908"/>
    <s v="ENX2080"/>
    <s v="A110"/>
    <s v="EMP1026"/>
    <x v="248"/>
    <x v="153"/>
    <x v="1"/>
    <n v="2353"/>
    <n v="1788"/>
    <n v="1788"/>
    <n v="2353"/>
    <n v="565"/>
    <x v="73"/>
    <s v="Martin Perry"/>
    <x v="248"/>
    <x v="5"/>
    <x v="1"/>
    <x v="0"/>
  </r>
  <r>
    <s v="AX10916"/>
    <s v="ENX2060"/>
    <s v="A107"/>
    <s v="EMP1020"/>
    <x v="249"/>
    <x v="3"/>
    <x v="0"/>
    <n v="1467"/>
    <n v="807"/>
    <n v="1614"/>
    <n v="2934"/>
    <n v="1320"/>
    <x v="13"/>
    <s v="Ryan Butler"/>
    <x v="249"/>
    <x v="3"/>
    <x v="3"/>
    <x v="0"/>
  </r>
  <r>
    <s v="AX10923"/>
    <s v="ENX2010"/>
    <s v="A124"/>
    <s v="EMP1011"/>
    <x v="250"/>
    <x v="154"/>
    <x v="1"/>
    <n v="1812"/>
    <n v="1305"/>
    <n v="1305"/>
    <n v="1812"/>
    <n v="507"/>
    <x v="21"/>
    <s v="Larry Marshall"/>
    <x v="250"/>
    <x v="6"/>
    <x v="7"/>
    <x v="0"/>
  </r>
  <r>
    <s v="AX10927"/>
    <s v="ENX2022"/>
    <s v="A103"/>
    <s v="EMP1010"/>
    <x v="251"/>
    <x v="194"/>
    <x v="1"/>
    <n v="561"/>
    <n v="421"/>
    <n v="421"/>
    <n v="561"/>
    <n v="140"/>
    <x v="2"/>
    <s v="Joshua Cook"/>
    <x v="251"/>
    <x v="1"/>
    <x v="4"/>
    <x v="0"/>
  </r>
  <r>
    <s v="AX10928"/>
    <s v="ENX2035"/>
    <s v="A165"/>
    <s v="EMP1031"/>
    <x v="252"/>
    <x v="195"/>
    <x v="1"/>
    <n v="458"/>
    <n v="376"/>
    <n v="376"/>
    <n v="458"/>
    <n v="82"/>
    <x v="51"/>
    <s v="Brian Thomas"/>
    <x v="252"/>
    <x v="6"/>
    <x v="9"/>
    <x v="0"/>
  </r>
  <r>
    <s v="AX10930"/>
    <s v="ENX2048"/>
    <s v="A133"/>
    <s v="EMP1027"/>
    <x v="253"/>
    <x v="196"/>
    <x v="1"/>
    <n v="502"/>
    <n v="296"/>
    <n v="296"/>
    <n v="502"/>
    <n v="206"/>
    <x v="37"/>
    <s v="Gary Rodriguez"/>
    <x v="253"/>
    <x v="6"/>
    <x v="5"/>
    <x v="0"/>
  </r>
  <r>
    <s v="AX10931"/>
    <s v="ENX2023"/>
    <s v="A154"/>
    <s v="EMP1036"/>
    <x v="14"/>
    <x v="185"/>
    <x v="1"/>
    <n v="818"/>
    <n v="450"/>
    <n v="450"/>
    <n v="818"/>
    <n v="368"/>
    <x v="55"/>
    <s v="Robert Reed"/>
    <x v="14"/>
    <x v="5"/>
    <x v="6"/>
    <x v="0"/>
  </r>
  <r>
    <s v="AX10932"/>
    <s v="ENX2085"/>
    <s v="A155"/>
    <s v="EMP1009"/>
    <x v="189"/>
    <x v="32"/>
    <x v="1"/>
    <n v="1862"/>
    <n v="1173"/>
    <n v="1173"/>
    <n v="1862"/>
    <n v="689"/>
    <x v="41"/>
    <s v="Kenneth Fields"/>
    <x v="189"/>
    <x v="5"/>
    <x v="3"/>
    <x v="0"/>
  </r>
  <r>
    <s v="AX10934"/>
    <s v="ENX2013"/>
    <s v="A115"/>
    <s v="EMP1034"/>
    <x v="38"/>
    <x v="197"/>
    <x v="1"/>
    <n v="368"/>
    <n v="269"/>
    <n v="269"/>
    <n v="368"/>
    <n v="99"/>
    <x v="22"/>
    <s v="Arthur Mccoy"/>
    <x v="38"/>
    <x v="4"/>
    <x v="5"/>
    <x v="0"/>
  </r>
  <r>
    <s v="AX10943"/>
    <s v="ENX2042"/>
    <s v="A125"/>
    <s v="EMP1025"/>
    <x v="254"/>
    <x v="198"/>
    <x v="1"/>
    <n v="203"/>
    <n v="154"/>
    <n v="154"/>
    <n v="203"/>
    <n v="49"/>
    <x v="72"/>
    <s v="Ernest Wagner"/>
    <x v="254"/>
    <x v="0"/>
    <x v="9"/>
    <x v="0"/>
  </r>
  <r>
    <s v="AX10945"/>
    <s v="ENX2088"/>
    <s v="A159"/>
    <s v="EMP1006"/>
    <x v="255"/>
    <x v="199"/>
    <x v="1"/>
    <n v="603"/>
    <n v="416"/>
    <n v="416"/>
    <n v="603"/>
    <n v="187"/>
    <x v="52"/>
    <s v="Sean Miller"/>
    <x v="255"/>
    <x v="5"/>
    <x v="1"/>
    <x v="0"/>
  </r>
  <r>
    <s v="AX10950"/>
    <s v="ENX2053"/>
    <s v="A146"/>
    <s v="EMP1000"/>
    <x v="31"/>
    <x v="171"/>
    <x v="1"/>
    <n v="596"/>
    <n v="358"/>
    <n v="358"/>
    <n v="596"/>
    <n v="238"/>
    <x v="8"/>
    <s v="Fred Robertson"/>
    <x v="31"/>
    <x v="3"/>
    <x v="9"/>
    <x v="0"/>
  </r>
  <r>
    <s v="AX10953"/>
    <s v="ENX2096"/>
    <s v="A152"/>
    <s v="EMP1024"/>
    <x v="256"/>
    <x v="30"/>
    <x v="0"/>
    <n v="1587"/>
    <n v="1301"/>
    <n v="2602"/>
    <n v="3174"/>
    <n v="572"/>
    <x v="54"/>
    <s v="Ernest Wheeler"/>
    <x v="256"/>
    <x v="6"/>
    <x v="0"/>
    <x v="0"/>
  </r>
  <r>
    <s v="AX10957"/>
    <s v="ENX2057"/>
    <s v="A104"/>
    <s v="EMP1039"/>
    <x v="257"/>
    <x v="200"/>
    <x v="0"/>
    <n v="181"/>
    <n v="130"/>
    <n v="260"/>
    <n v="362"/>
    <n v="102"/>
    <x v="53"/>
    <s v="Eugene Holmes"/>
    <x v="257"/>
    <x v="2"/>
    <x v="6"/>
    <x v="0"/>
  </r>
  <r>
    <s v="AX10960"/>
    <s v="ENX2003"/>
    <s v="A124"/>
    <s v="EMP1042"/>
    <x v="258"/>
    <x v="201"/>
    <x v="2"/>
    <n v="1783"/>
    <n v="1516"/>
    <n v="4548"/>
    <n v="5349"/>
    <n v="801"/>
    <x v="21"/>
    <s v="Scott Clark"/>
    <x v="258"/>
    <x v="6"/>
    <x v="8"/>
    <x v="0"/>
  </r>
  <r>
    <s v="AX10961"/>
    <s v="ENX2036"/>
    <s v="A147"/>
    <s v="EMP1023"/>
    <x v="42"/>
    <x v="202"/>
    <x v="1"/>
    <n v="1582"/>
    <n v="1234"/>
    <n v="1234"/>
    <n v="1582"/>
    <n v="348"/>
    <x v="20"/>
    <s v="Brian Davis"/>
    <x v="42"/>
    <x v="1"/>
    <x v="5"/>
    <x v="0"/>
  </r>
  <r>
    <s v="AX10962"/>
    <s v="ENX2042"/>
    <s v="A126"/>
    <s v="EMP1014"/>
    <x v="259"/>
    <x v="88"/>
    <x v="3"/>
    <n v="203"/>
    <n v="154"/>
    <n v="616"/>
    <n v="812"/>
    <n v="196"/>
    <x v="38"/>
    <s v="Ronald Reed"/>
    <x v="259"/>
    <x v="5"/>
    <x v="9"/>
    <x v="0"/>
  </r>
  <r>
    <s v="AX10966"/>
    <s v="ENX2043"/>
    <s v="A115"/>
    <s v="EMP1019"/>
    <x v="122"/>
    <x v="179"/>
    <x v="1"/>
    <n v="545"/>
    <n v="425"/>
    <n v="425"/>
    <n v="545"/>
    <n v="120"/>
    <x v="22"/>
    <s v="Roger Robertson"/>
    <x v="122"/>
    <x v="6"/>
    <x v="11"/>
    <x v="0"/>
  </r>
  <r>
    <s v="AX10969"/>
    <s v="ENX2027"/>
    <s v="A115"/>
    <s v="EMP1026"/>
    <x v="102"/>
    <x v="58"/>
    <x v="1"/>
    <n v="2497"/>
    <n v="1473"/>
    <n v="1473"/>
    <n v="2497"/>
    <n v="1024"/>
    <x v="22"/>
    <s v="Martin Perry"/>
    <x v="102"/>
    <x v="3"/>
    <x v="1"/>
    <x v="0"/>
  </r>
  <r>
    <s v="AX10981"/>
    <s v="ENX2050"/>
    <s v="A118"/>
    <s v="EMP1019"/>
    <x v="39"/>
    <x v="75"/>
    <x v="1"/>
    <n v="2391"/>
    <n v="1291"/>
    <n v="1291"/>
    <n v="2391"/>
    <n v="1100"/>
    <x v="11"/>
    <s v="Roger Robertson"/>
    <x v="39"/>
    <x v="4"/>
    <x v="9"/>
    <x v="0"/>
  </r>
  <r>
    <s v="AX10985"/>
    <s v="ENX2082"/>
    <s v="A121"/>
    <s v="EMP1025"/>
    <x v="260"/>
    <x v="94"/>
    <x v="0"/>
    <n v="1103"/>
    <n v="838"/>
    <n v="1676"/>
    <n v="2206"/>
    <n v="530"/>
    <x v="70"/>
    <s v="Ernest Wagner"/>
    <x v="260"/>
    <x v="4"/>
    <x v="11"/>
    <x v="0"/>
  </r>
  <r>
    <s v="AX10986"/>
    <s v="ENX2073"/>
    <s v="A161"/>
    <s v="EMP1006"/>
    <x v="261"/>
    <x v="203"/>
    <x v="0"/>
    <n v="95"/>
    <n v="61"/>
    <n v="122"/>
    <n v="190"/>
    <n v="68"/>
    <x v="25"/>
    <s v="Sean Miller"/>
    <x v="261"/>
    <x v="1"/>
    <x v="6"/>
    <x v="0"/>
  </r>
  <r>
    <s v="AX10987"/>
    <s v="ENX2090"/>
    <s v="A166"/>
    <s v="EMP1028"/>
    <x v="262"/>
    <x v="130"/>
    <x v="1"/>
    <n v="1338"/>
    <n v="682"/>
    <n v="682"/>
    <n v="1338"/>
    <n v="656"/>
    <x v="65"/>
    <s v="Howard Sims"/>
    <x v="262"/>
    <x v="2"/>
    <x v="2"/>
    <x v="0"/>
  </r>
  <r>
    <s v="AX10989"/>
    <s v="ENX2078"/>
    <s v="A138"/>
    <s v="EMP1011"/>
    <x v="52"/>
    <x v="195"/>
    <x v="0"/>
    <n v="1798"/>
    <n v="971"/>
    <n v="1942"/>
    <n v="3596"/>
    <n v="1654"/>
    <x v="6"/>
    <s v="Larry Marshall"/>
    <x v="52"/>
    <x v="6"/>
    <x v="9"/>
    <x v="0"/>
  </r>
  <r>
    <s v="AX10990"/>
    <s v="ENX2067"/>
    <s v="A128"/>
    <s v="EMP1024"/>
    <x v="263"/>
    <x v="204"/>
    <x v="1"/>
    <n v="1119"/>
    <n v="683"/>
    <n v="683"/>
    <n v="1119"/>
    <n v="436"/>
    <x v="16"/>
    <s v="Ernest Wheeler"/>
    <x v="263"/>
    <x v="5"/>
    <x v="9"/>
    <x v="0"/>
  </r>
  <r>
    <s v="AX10991"/>
    <s v="ENX2092"/>
    <s v="A100"/>
    <s v="EMP1012"/>
    <x v="264"/>
    <x v="12"/>
    <x v="1"/>
    <n v="1639"/>
    <n v="1295"/>
    <n v="1295"/>
    <n v="1639"/>
    <n v="344"/>
    <x v="67"/>
    <s v="John Reyes"/>
    <x v="264"/>
    <x v="3"/>
    <x v="7"/>
    <x v="0"/>
  </r>
  <r>
    <s v="AX10992"/>
    <s v="ENX2084"/>
    <s v="A118"/>
    <s v="EMP1037"/>
    <x v="265"/>
    <x v="205"/>
    <x v="2"/>
    <n v="1783"/>
    <n v="1230"/>
    <n v="3690"/>
    <n v="5349"/>
    <n v="1659"/>
    <x v="11"/>
    <s v="Carl Hall"/>
    <x v="265"/>
    <x v="5"/>
    <x v="10"/>
    <x v="0"/>
  </r>
  <r>
    <s v="AX10994"/>
    <s v="ENX2078"/>
    <s v="A147"/>
    <s v="EMP1016"/>
    <x v="266"/>
    <x v="126"/>
    <x v="2"/>
    <n v="1798"/>
    <n v="971"/>
    <n v="2913"/>
    <n v="5394"/>
    <n v="2481"/>
    <x v="20"/>
    <s v="Henry Nelson"/>
    <x v="266"/>
    <x v="1"/>
    <x v="2"/>
    <x v="0"/>
  </r>
  <r>
    <s v="AX10995"/>
    <s v="ENX2047"/>
    <s v="A172"/>
    <s v="EMP1017"/>
    <x v="267"/>
    <x v="105"/>
    <x v="1"/>
    <n v="290"/>
    <n v="200"/>
    <n v="200"/>
    <n v="290"/>
    <n v="90"/>
    <x v="28"/>
    <s v="Brian Hansen"/>
    <x v="267"/>
    <x v="5"/>
    <x v="8"/>
    <x v="0"/>
  </r>
  <r>
    <s v="AX11000"/>
    <s v="ENX2047"/>
    <s v="A165"/>
    <s v="EMP1036"/>
    <x v="268"/>
    <x v="200"/>
    <x v="1"/>
    <n v="290"/>
    <n v="200"/>
    <n v="200"/>
    <n v="290"/>
    <n v="90"/>
    <x v="51"/>
    <s v="Robert Reed"/>
    <x v="268"/>
    <x v="2"/>
    <x v="6"/>
    <x v="0"/>
  </r>
  <r>
    <s v="AX11007"/>
    <s v="ENX2045"/>
    <s v="A145"/>
    <s v="EMP1042"/>
    <x v="269"/>
    <x v="5"/>
    <x v="1"/>
    <n v="556"/>
    <n v="395"/>
    <n v="395"/>
    <n v="556"/>
    <n v="161"/>
    <x v="50"/>
    <s v="Scott Clark"/>
    <x v="269"/>
    <x v="3"/>
    <x v="4"/>
    <x v="0"/>
  </r>
  <r>
    <s v="AX11009"/>
    <s v="ENX2031"/>
    <s v="A151"/>
    <s v="EMP1008"/>
    <x v="270"/>
    <x v="79"/>
    <x v="0"/>
    <n v="1638"/>
    <n v="1261"/>
    <n v="2522"/>
    <n v="3276"/>
    <n v="754"/>
    <x v="24"/>
    <s v="Carl Elliott"/>
    <x v="270"/>
    <x v="2"/>
    <x v="8"/>
    <x v="0"/>
  </r>
  <r>
    <s v="AX11011"/>
    <s v="ENX2088"/>
    <s v="A107"/>
    <s v="EMP1006"/>
    <x v="271"/>
    <x v="206"/>
    <x v="1"/>
    <n v="603"/>
    <n v="416"/>
    <n v="416"/>
    <n v="603"/>
    <n v="187"/>
    <x v="13"/>
    <s v="Sean Miller"/>
    <x v="271"/>
    <x v="3"/>
    <x v="9"/>
    <x v="0"/>
  </r>
  <r>
    <s v="AX11013"/>
    <s v="ENX2087"/>
    <s v="A129"/>
    <s v="EMP1039"/>
    <x v="272"/>
    <x v="45"/>
    <x v="1"/>
    <n v="1022"/>
    <n v="818"/>
    <n v="818"/>
    <n v="1022"/>
    <n v="204"/>
    <x v="59"/>
    <s v="Eugene Holmes"/>
    <x v="272"/>
    <x v="5"/>
    <x v="2"/>
    <x v="0"/>
  </r>
  <r>
    <s v="AX11017"/>
    <s v="ENX2005"/>
    <s v="A129"/>
    <s v="EMP1036"/>
    <x v="273"/>
    <x v="180"/>
    <x v="1"/>
    <n v="684"/>
    <n v="561"/>
    <n v="561"/>
    <n v="684"/>
    <n v="123"/>
    <x v="59"/>
    <s v="Robert Reed"/>
    <x v="273"/>
    <x v="5"/>
    <x v="7"/>
    <x v="0"/>
  </r>
  <r>
    <s v="AX11018"/>
    <s v="ENX2083"/>
    <s v="A161"/>
    <s v="EMP1025"/>
    <x v="274"/>
    <x v="30"/>
    <x v="0"/>
    <n v="2141"/>
    <n v="1777"/>
    <n v="3554"/>
    <n v="4282"/>
    <n v="728"/>
    <x v="25"/>
    <s v="Ernest Wagner"/>
    <x v="274"/>
    <x v="6"/>
    <x v="0"/>
    <x v="0"/>
  </r>
  <r>
    <s v="AX11023"/>
    <s v="ENX2099"/>
    <s v="A166"/>
    <s v="EMP1011"/>
    <x v="275"/>
    <x v="119"/>
    <x v="3"/>
    <n v="1367"/>
    <n v="984"/>
    <n v="3936"/>
    <n v="5468"/>
    <n v="1532"/>
    <x v="65"/>
    <s v="Larry Marshall"/>
    <x v="275"/>
    <x v="0"/>
    <x v="1"/>
    <x v="0"/>
  </r>
  <r>
    <s v="AX11026"/>
    <s v="ENX2034"/>
    <s v="A172"/>
    <s v="EMP1025"/>
    <x v="169"/>
    <x v="116"/>
    <x v="1"/>
    <n v="871"/>
    <n v="540"/>
    <n v="540"/>
    <n v="871"/>
    <n v="331"/>
    <x v="28"/>
    <s v="Ernest Wagner"/>
    <x v="169"/>
    <x v="4"/>
    <x v="0"/>
    <x v="0"/>
  </r>
  <r>
    <s v="AX11031"/>
    <s v="ENX2059"/>
    <s v="A164"/>
    <s v="EMP1014"/>
    <x v="263"/>
    <x v="149"/>
    <x v="1"/>
    <n v="1494"/>
    <n v="971"/>
    <n v="971"/>
    <n v="1494"/>
    <n v="523"/>
    <x v="68"/>
    <s v="Ronald Reed"/>
    <x v="263"/>
    <x v="6"/>
    <x v="1"/>
    <x v="0"/>
  </r>
  <r>
    <s v="AX11036"/>
    <s v="ENX2046"/>
    <s v="A111"/>
    <s v="EMP1038"/>
    <x v="276"/>
    <x v="84"/>
    <x v="1"/>
    <n v="2410"/>
    <n v="1518"/>
    <n v="1518"/>
    <n v="2410"/>
    <n v="892"/>
    <x v="19"/>
    <s v="Scott Mason"/>
    <x v="276"/>
    <x v="2"/>
    <x v="4"/>
    <x v="0"/>
  </r>
  <r>
    <s v="AX11037"/>
    <s v="ENX2028"/>
    <s v="A147"/>
    <s v="EMP1037"/>
    <x v="222"/>
    <x v="207"/>
    <x v="1"/>
    <n v="2283"/>
    <n v="1484"/>
    <n v="1484"/>
    <n v="2283"/>
    <n v="799"/>
    <x v="20"/>
    <s v="Carl Hall"/>
    <x v="222"/>
    <x v="0"/>
    <x v="0"/>
    <x v="0"/>
  </r>
  <r>
    <s v="AX11040"/>
    <s v="ENX2098"/>
    <s v="A163"/>
    <s v="EMP1041"/>
    <x v="277"/>
    <x v="208"/>
    <x v="2"/>
    <n v="1178"/>
    <n v="683"/>
    <n v="2049"/>
    <n v="3534"/>
    <n v="1485"/>
    <x v="60"/>
    <s v="Joe Sims"/>
    <x v="277"/>
    <x v="4"/>
    <x v="2"/>
    <x v="0"/>
  </r>
  <r>
    <s v="AX11043"/>
    <s v="ENX2081"/>
    <s v="A103"/>
    <s v="EMP1020"/>
    <x v="278"/>
    <x v="163"/>
    <x v="1"/>
    <n v="1566"/>
    <n v="1190"/>
    <n v="1190"/>
    <n v="1566"/>
    <n v="376"/>
    <x v="2"/>
    <s v="Ryan Butler"/>
    <x v="278"/>
    <x v="4"/>
    <x v="9"/>
    <x v="0"/>
  </r>
  <r>
    <s v="AX11046"/>
    <s v="ENX2059"/>
    <s v="A137"/>
    <s v="EMP1021"/>
    <x v="279"/>
    <x v="18"/>
    <x v="3"/>
    <n v="1494"/>
    <n v="971"/>
    <n v="3884"/>
    <n v="5976"/>
    <n v="2092"/>
    <x v="32"/>
    <s v="Clarence Fox"/>
    <x v="279"/>
    <x v="2"/>
    <x v="0"/>
    <x v="0"/>
  </r>
  <r>
    <s v="AX11050"/>
    <s v="ENX2084"/>
    <s v="A104"/>
    <s v="EMP1014"/>
    <x v="280"/>
    <x v="209"/>
    <x v="2"/>
    <n v="1783"/>
    <n v="1230"/>
    <n v="3690"/>
    <n v="5349"/>
    <n v="1659"/>
    <x v="53"/>
    <s v="Ronald Reed"/>
    <x v="280"/>
    <x v="5"/>
    <x v="9"/>
    <x v="0"/>
  </r>
  <r>
    <s v="AX11051"/>
    <s v="ENX2005"/>
    <s v="A127"/>
    <s v="EMP1014"/>
    <x v="281"/>
    <x v="210"/>
    <x v="1"/>
    <n v="684"/>
    <n v="561"/>
    <n v="561"/>
    <n v="684"/>
    <n v="123"/>
    <x v="5"/>
    <s v="Ronald Reed"/>
    <x v="281"/>
    <x v="2"/>
    <x v="7"/>
    <x v="0"/>
  </r>
  <r>
    <s v="AX11052"/>
    <s v="ENX2015"/>
    <s v="A133"/>
    <s v="EMP1005"/>
    <x v="282"/>
    <x v="211"/>
    <x v="0"/>
    <n v="637"/>
    <n v="389"/>
    <n v="778"/>
    <n v="1274"/>
    <n v="496"/>
    <x v="37"/>
    <s v="Ryan Welch"/>
    <x v="282"/>
    <x v="6"/>
    <x v="9"/>
    <x v="0"/>
  </r>
  <r>
    <s v="AX11061"/>
    <s v="ENX2078"/>
    <s v="A148"/>
    <s v="EMP1027"/>
    <x v="20"/>
    <x v="212"/>
    <x v="1"/>
    <n v="1798"/>
    <n v="971"/>
    <n v="971"/>
    <n v="1798"/>
    <n v="827"/>
    <x v="31"/>
    <s v="Gary Rodriguez"/>
    <x v="20"/>
    <x v="3"/>
    <x v="11"/>
    <x v="0"/>
  </r>
  <r>
    <s v="AX11064"/>
    <s v="ENX2067"/>
    <s v="A145"/>
    <s v="EMP1023"/>
    <x v="283"/>
    <x v="16"/>
    <x v="0"/>
    <n v="1119"/>
    <n v="683"/>
    <n v="1366"/>
    <n v="2238"/>
    <n v="872"/>
    <x v="50"/>
    <s v="Brian Davis"/>
    <x v="283"/>
    <x v="2"/>
    <x v="9"/>
    <x v="0"/>
  </r>
  <r>
    <s v="AX11066"/>
    <s v="ENX2085"/>
    <s v="A139"/>
    <s v="EMP1033"/>
    <x v="284"/>
    <x v="213"/>
    <x v="0"/>
    <n v="1862"/>
    <n v="1173"/>
    <n v="2346"/>
    <n v="3724"/>
    <n v="1378"/>
    <x v="12"/>
    <s v="Jerry Perry"/>
    <x v="284"/>
    <x v="3"/>
    <x v="5"/>
    <x v="0"/>
  </r>
  <r>
    <s v="AX11070"/>
    <s v="ENX2062"/>
    <s v="A123"/>
    <s v="EMP1018"/>
    <x v="285"/>
    <x v="101"/>
    <x v="1"/>
    <n v="2464"/>
    <n v="1774"/>
    <n v="1774"/>
    <n v="2464"/>
    <n v="690"/>
    <x v="62"/>
    <s v="Jimmy Young"/>
    <x v="285"/>
    <x v="1"/>
    <x v="2"/>
    <x v="0"/>
  </r>
  <r>
    <s v="AX11072"/>
    <s v="ENX2010"/>
    <s v="A121"/>
    <s v="EMP1011"/>
    <x v="4"/>
    <x v="214"/>
    <x v="1"/>
    <n v="1812"/>
    <n v="1305"/>
    <n v="1305"/>
    <n v="1812"/>
    <n v="507"/>
    <x v="70"/>
    <s v="Larry Marshall"/>
    <x v="4"/>
    <x v="5"/>
    <x v="3"/>
    <x v="0"/>
  </r>
  <r>
    <s v="AX11073"/>
    <s v="ENX2095"/>
    <s v="A126"/>
    <s v="EMP1039"/>
    <x v="286"/>
    <x v="96"/>
    <x v="0"/>
    <n v="1743"/>
    <n v="872"/>
    <n v="1744"/>
    <n v="3486"/>
    <n v="1742"/>
    <x v="38"/>
    <s v="Eugene Holmes"/>
    <x v="286"/>
    <x v="6"/>
    <x v="2"/>
    <x v="0"/>
  </r>
  <r>
    <s v="AX11077"/>
    <s v="ENX2089"/>
    <s v="A123"/>
    <s v="EMP1017"/>
    <x v="287"/>
    <x v="79"/>
    <x v="1"/>
    <n v="2294"/>
    <n v="1399"/>
    <n v="1399"/>
    <n v="2294"/>
    <n v="895"/>
    <x v="62"/>
    <s v="Brian Hansen"/>
    <x v="287"/>
    <x v="2"/>
    <x v="8"/>
    <x v="0"/>
  </r>
  <r>
    <s v="AX11078"/>
    <s v="ENX2049"/>
    <s v="A126"/>
    <s v="EMP1038"/>
    <x v="288"/>
    <x v="215"/>
    <x v="1"/>
    <n v="826"/>
    <n v="562"/>
    <n v="562"/>
    <n v="826"/>
    <n v="264"/>
    <x v="38"/>
    <s v="Scott Mason"/>
    <x v="288"/>
    <x v="4"/>
    <x v="8"/>
    <x v="0"/>
  </r>
  <r>
    <s v="AX11080"/>
    <s v="ENX2094"/>
    <s v="A143"/>
    <s v="EMP1042"/>
    <x v="289"/>
    <x v="216"/>
    <x v="0"/>
    <n v="771"/>
    <n v="648"/>
    <n v="1296"/>
    <n v="1542"/>
    <n v="246"/>
    <x v="9"/>
    <s v="Scott Clark"/>
    <x v="289"/>
    <x v="1"/>
    <x v="10"/>
    <x v="0"/>
  </r>
  <r>
    <s v="AX11082"/>
    <s v="ENX2055"/>
    <s v="A151"/>
    <s v="EMP1009"/>
    <x v="290"/>
    <x v="209"/>
    <x v="1"/>
    <n v="2495"/>
    <n v="1896"/>
    <n v="1896"/>
    <n v="2495"/>
    <n v="599"/>
    <x v="24"/>
    <s v="Kenneth Fields"/>
    <x v="290"/>
    <x v="5"/>
    <x v="9"/>
    <x v="0"/>
  </r>
  <r>
    <s v="AX11087"/>
    <s v="ENX2038"/>
    <s v="A173"/>
    <s v="EMP1041"/>
    <x v="291"/>
    <x v="217"/>
    <x v="0"/>
    <n v="392"/>
    <n v="255"/>
    <n v="510"/>
    <n v="784"/>
    <n v="274"/>
    <x v="14"/>
    <s v="Joe Sims"/>
    <x v="291"/>
    <x v="1"/>
    <x v="5"/>
    <x v="0"/>
  </r>
  <r>
    <s v="AX11092"/>
    <s v="ENX2032"/>
    <s v="A156"/>
    <s v="EMP1015"/>
    <x v="78"/>
    <x v="218"/>
    <x v="2"/>
    <n v="1967"/>
    <n v="1397"/>
    <n v="4191"/>
    <n v="5901"/>
    <n v="1710"/>
    <x v="39"/>
    <s v="Justin Lynch"/>
    <x v="78"/>
    <x v="6"/>
    <x v="7"/>
    <x v="0"/>
  </r>
  <r>
    <s v="AX11095"/>
    <s v="ENX2011"/>
    <s v="A136"/>
    <s v="EMP1011"/>
    <x v="67"/>
    <x v="219"/>
    <x v="1"/>
    <n v="530"/>
    <n v="435"/>
    <n v="435"/>
    <n v="530"/>
    <n v="95"/>
    <x v="29"/>
    <s v="Larry Marshall"/>
    <x v="67"/>
    <x v="6"/>
    <x v="8"/>
    <x v="0"/>
  </r>
  <r>
    <s v="AX11097"/>
    <s v="ENX2083"/>
    <s v="A136"/>
    <s v="EMP1028"/>
    <x v="292"/>
    <x v="207"/>
    <x v="1"/>
    <n v="2141"/>
    <n v="1777"/>
    <n v="1777"/>
    <n v="2141"/>
    <n v="364"/>
    <x v="29"/>
    <s v="Howard Sims"/>
    <x v="292"/>
    <x v="0"/>
    <x v="0"/>
    <x v="0"/>
  </r>
  <r>
    <s v="AX11098"/>
    <s v="ENX2057"/>
    <s v="A109"/>
    <s v="EMP1004"/>
    <x v="293"/>
    <x v="220"/>
    <x v="3"/>
    <n v="181"/>
    <n v="130"/>
    <n v="520"/>
    <n v="724"/>
    <n v="204"/>
    <x v="34"/>
    <s v="Kenneth Bradley"/>
    <x v="293"/>
    <x v="6"/>
    <x v="6"/>
    <x v="0"/>
  </r>
  <r>
    <s v="AX11100"/>
    <s v="ENX2029"/>
    <s v="A171"/>
    <s v="EMP1033"/>
    <x v="186"/>
    <x v="109"/>
    <x v="1"/>
    <n v="1848"/>
    <n v="1294"/>
    <n v="1294"/>
    <n v="1848"/>
    <n v="554"/>
    <x v="58"/>
    <s v="Jerry Perry"/>
    <x v="186"/>
    <x v="1"/>
    <x v="4"/>
    <x v="0"/>
  </r>
  <r>
    <s v="AX11102"/>
    <s v="ENX2063"/>
    <s v="A113"/>
    <s v="EMP1003"/>
    <x v="294"/>
    <x v="168"/>
    <x v="2"/>
    <n v="1708"/>
    <n v="871"/>
    <n v="2613"/>
    <n v="5124"/>
    <n v="2511"/>
    <x v="49"/>
    <s v="Christopher Tucker"/>
    <x v="294"/>
    <x v="1"/>
    <x v="6"/>
    <x v="0"/>
  </r>
  <r>
    <s v="AX11105"/>
    <s v="ENX2035"/>
    <s v="A143"/>
    <s v="EMP1038"/>
    <x v="295"/>
    <x v="77"/>
    <x v="0"/>
    <n v="458"/>
    <n v="376"/>
    <n v="752"/>
    <n v="916"/>
    <n v="164"/>
    <x v="9"/>
    <s v="Scott Mason"/>
    <x v="295"/>
    <x v="6"/>
    <x v="3"/>
    <x v="0"/>
  </r>
  <r>
    <s v="AX11108"/>
    <s v="ENX2091"/>
    <s v="A148"/>
    <s v="EMP1010"/>
    <x v="296"/>
    <x v="221"/>
    <x v="1"/>
    <n v="368"/>
    <n v="294"/>
    <n v="294"/>
    <n v="368"/>
    <n v="74"/>
    <x v="31"/>
    <s v="Joshua Cook"/>
    <x v="296"/>
    <x v="4"/>
    <x v="6"/>
    <x v="0"/>
  </r>
  <r>
    <s v="AX11111"/>
    <s v="ENX2016"/>
    <s v="A131"/>
    <s v="EMP1039"/>
    <x v="297"/>
    <x v="222"/>
    <x v="1"/>
    <n v="1351"/>
    <n v="1108"/>
    <n v="1108"/>
    <n v="1351"/>
    <n v="243"/>
    <x v="66"/>
    <s v="Eugene Holmes"/>
    <x v="297"/>
    <x v="5"/>
    <x v="11"/>
    <x v="0"/>
  </r>
  <r>
    <s v="AX11112"/>
    <s v="ENX2050"/>
    <s v="A106"/>
    <s v="EMP1027"/>
    <x v="253"/>
    <x v="42"/>
    <x v="2"/>
    <n v="2391"/>
    <n v="1291"/>
    <n v="3873"/>
    <n v="7173"/>
    <n v="3300"/>
    <x v="35"/>
    <s v="Gary Rodriguez"/>
    <x v="253"/>
    <x v="3"/>
    <x v="3"/>
    <x v="0"/>
  </r>
  <r>
    <s v="AX11116"/>
    <s v="ENX2029"/>
    <s v="A130"/>
    <s v="EMP1029"/>
    <x v="298"/>
    <x v="121"/>
    <x v="1"/>
    <n v="1848"/>
    <n v="1294"/>
    <n v="1294"/>
    <n v="1848"/>
    <n v="554"/>
    <x v="3"/>
    <s v="Howard Gardner"/>
    <x v="298"/>
    <x v="6"/>
    <x v="8"/>
    <x v="0"/>
  </r>
  <r>
    <s v="AX11119"/>
    <s v="ENX2000"/>
    <s v="A110"/>
    <s v="EMP1040"/>
    <x v="242"/>
    <x v="223"/>
    <x v="2"/>
    <n v="2241"/>
    <n v="1367"/>
    <n v="4101"/>
    <n v="6723"/>
    <n v="2622"/>
    <x v="73"/>
    <s v="Patrick Ruiz"/>
    <x v="242"/>
    <x v="6"/>
    <x v="2"/>
    <x v="0"/>
  </r>
  <r>
    <s v="AX11120"/>
    <s v="ENX2067"/>
    <s v="A123"/>
    <s v="EMP1025"/>
    <x v="56"/>
    <x v="198"/>
    <x v="2"/>
    <n v="1119"/>
    <n v="683"/>
    <n v="2049"/>
    <n v="3357"/>
    <n v="1308"/>
    <x v="62"/>
    <s v="Ernest Wagner"/>
    <x v="56"/>
    <x v="0"/>
    <x v="9"/>
    <x v="0"/>
  </r>
  <r>
    <s v="AX11124"/>
    <s v="ENX2004"/>
    <s v="A144"/>
    <s v="EMP1012"/>
    <x v="299"/>
    <x v="76"/>
    <x v="1"/>
    <n v="1278"/>
    <n v="665"/>
    <n v="665"/>
    <n v="1278"/>
    <n v="613"/>
    <x v="33"/>
    <s v="John Reyes"/>
    <x v="299"/>
    <x v="2"/>
    <x v="4"/>
    <x v="0"/>
  </r>
  <r>
    <s v="AX11125"/>
    <s v="ENX2097"/>
    <s v="A120"/>
    <s v="EMP1005"/>
    <x v="61"/>
    <x v="81"/>
    <x v="0"/>
    <n v="1052"/>
    <n v="589"/>
    <n v="1178"/>
    <n v="2104"/>
    <n v="926"/>
    <x v="71"/>
    <s v="Ryan Welch"/>
    <x v="61"/>
    <x v="5"/>
    <x v="1"/>
    <x v="0"/>
  </r>
  <r>
    <s v="AX11130"/>
    <s v="ENX2017"/>
    <s v="A133"/>
    <s v="EMP1034"/>
    <x v="300"/>
    <x v="76"/>
    <x v="3"/>
    <n v="35"/>
    <n v="22"/>
    <n v="88"/>
    <n v="140"/>
    <n v="52"/>
    <x v="37"/>
    <s v="Arthur Mccoy"/>
    <x v="300"/>
    <x v="2"/>
    <x v="4"/>
    <x v="0"/>
  </r>
  <r>
    <s v="AX11131"/>
    <s v="ENX2097"/>
    <s v="A132"/>
    <s v="EMP1006"/>
    <x v="301"/>
    <x v="135"/>
    <x v="1"/>
    <n v="1052"/>
    <n v="589"/>
    <n v="589"/>
    <n v="1052"/>
    <n v="463"/>
    <x v="56"/>
    <s v="Sean Miller"/>
    <x v="301"/>
    <x v="1"/>
    <x v="9"/>
    <x v="0"/>
  </r>
  <r>
    <s v="AX11136"/>
    <s v="ENX2027"/>
    <s v="A137"/>
    <s v="EMP1023"/>
    <x v="302"/>
    <x v="39"/>
    <x v="3"/>
    <n v="2497"/>
    <n v="1473"/>
    <n v="5892"/>
    <n v="9988"/>
    <n v="4096"/>
    <x v="32"/>
    <s v="Brian Davis"/>
    <x v="302"/>
    <x v="1"/>
    <x v="8"/>
    <x v="0"/>
  </r>
  <r>
    <s v="AX11138"/>
    <s v="ENX2032"/>
    <s v="A125"/>
    <s v="EMP1021"/>
    <x v="303"/>
    <x v="138"/>
    <x v="0"/>
    <n v="1967"/>
    <n v="1397"/>
    <n v="2794"/>
    <n v="3934"/>
    <n v="1140"/>
    <x v="72"/>
    <s v="Clarence Fox"/>
    <x v="303"/>
    <x v="6"/>
    <x v="4"/>
    <x v="0"/>
  </r>
  <r>
    <s v="AX11140"/>
    <s v="ENX2024"/>
    <s v="A137"/>
    <s v="EMP1031"/>
    <x v="304"/>
    <x v="224"/>
    <x v="0"/>
    <n v="356"/>
    <n v="292"/>
    <n v="584"/>
    <n v="712"/>
    <n v="128"/>
    <x v="32"/>
    <s v="Brian Thomas"/>
    <x v="304"/>
    <x v="2"/>
    <x v="9"/>
    <x v="0"/>
  </r>
  <r>
    <s v="AX11142"/>
    <s v="ENX2083"/>
    <s v="A129"/>
    <s v="EMP1007"/>
    <x v="222"/>
    <x v="192"/>
    <x v="2"/>
    <n v="2141"/>
    <n v="1777"/>
    <n v="5331"/>
    <n v="6423"/>
    <n v="1092"/>
    <x v="59"/>
    <s v="Jeremy Mendoza"/>
    <x v="222"/>
    <x v="5"/>
    <x v="5"/>
    <x v="0"/>
  </r>
  <r>
    <s v="AX11146"/>
    <s v="ENX2020"/>
    <s v="A147"/>
    <s v="EMP1021"/>
    <x v="305"/>
    <x v="164"/>
    <x v="2"/>
    <n v="2005"/>
    <n v="1223"/>
    <n v="3669"/>
    <n v="6015"/>
    <n v="2346"/>
    <x v="20"/>
    <s v="Clarence Fox"/>
    <x v="305"/>
    <x v="1"/>
    <x v="9"/>
    <x v="0"/>
  </r>
  <r>
    <s v="AX11147"/>
    <s v="ENX2010"/>
    <s v="A126"/>
    <s v="EMP1029"/>
    <x v="306"/>
    <x v="211"/>
    <x v="3"/>
    <n v="1812"/>
    <n v="1305"/>
    <n v="5220"/>
    <n v="7248"/>
    <n v="2028"/>
    <x v="38"/>
    <s v="Howard Gardner"/>
    <x v="306"/>
    <x v="6"/>
    <x v="9"/>
    <x v="0"/>
  </r>
  <r>
    <s v="AX11148"/>
    <s v="ENX2063"/>
    <s v="A140"/>
    <s v="EMP1038"/>
    <x v="307"/>
    <x v="11"/>
    <x v="2"/>
    <n v="1708"/>
    <n v="871"/>
    <n v="2613"/>
    <n v="5124"/>
    <n v="2511"/>
    <x v="46"/>
    <s v="Scott Mason"/>
    <x v="307"/>
    <x v="4"/>
    <x v="6"/>
    <x v="0"/>
  </r>
  <r>
    <s v="AX11149"/>
    <s v="ENX2007"/>
    <s v="A165"/>
    <s v="EMP1028"/>
    <x v="116"/>
    <x v="225"/>
    <x v="1"/>
    <n v="1405"/>
    <n v="1054"/>
    <n v="1054"/>
    <n v="1405"/>
    <n v="351"/>
    <x v="51"/>
    <s v="Howard Sims"/>
    <x v="116"/>
    <x v="0"/>
    <x v="3"/>
    <x v="0"/>
  </r>
  <r>
    <s v="AX11150"/>
    <s v="ENX2062"/>
    <s v="A131"/>
    <s v="EMP1007"/>
    <x v="308"/>
    <x v="79"/>
    <x v="1"/>
    <n v="2464"/>
    <n v="1774"/>
    <n v="1774"/>
    <n v="2464"/>
    <n v="690"/>
    <x v="66"/>
    <s v="Jeremy Mendoza"/>
    <x v="308"/>
    <x v="2"/>
    <x v="8"/>
    <x v="0"/>
  </r>
  <r>
    <s v="AX11151"/>
    <s v="ENX2046"/>
    <s v="A143"/>
    <s v="EMP1009"/>
    <x v="309"/>
    <x v="124"/>
    <x v="1"/>
    <n v="2410"/>
    <n v="1518"/>
    <n v="1518"/>
    <n v="2410"/>
    <n v="892"/>
    <x v="9"/>
    <s v="Kenneth Fields"/>
    <x v="309"/>
    <x v="0"/>
    <x v="11"/>
    <x v="0"/>
  </r>
  <r>
    <s v="AX11153"/>
    <s v="ENX2019"/>
    <s v="A104"/>
    <s v="EMP1004"/>
    <x v="155"/>
    <x v="226"/>
    <x v="1"/>
    <n v="800"/>
    <n v="536"/>
    <n v="536"/>
    <n v="800"/>
    <n v="264"/>
    <x v="53"/>
    <s v="Kenneth Bradley"/>
    <x v="155"/>
    <x v="2"/>
    <x v="5"/>
    <x v="0"/>
  </r>
  <r>
    <s v="AX11154"/>
    <s v="ENX2030"/>
    <s v="A108"/>
    <s v="EMP1009"/>
    <x v="310"/>
    <x v="77"/>
    <x v="2"/>
    <n v="1899"/>
    <n v="1044"/>
    <n v="3132"/>
    <n v="5697"/>
    <n v="2565"/>
    <x v="64"/>
    <s v="Kenneth Fields"/>
    <x v="310"/>
    <x v="6"/>
    <x v="3"/>
    <x v="0"/>
  </r>
  <r>
    <s v="AX11157"/>
    <s v="ENX2031"/>
    <s v="A156"/>
    <s v="EMP1035"/>
    <x v="67"/>
    <x v="227"/>
    <x v="0"/>
    <n v="1638"/>
    <n v="1261"/>
    <n v="2522"/>
    <n v="3276"/>
    <n v="754"/>
    <x v="39"/>
    <s v="Roger Ramos"/>
    <x v="67"/>
    <x v="4"/>
    <x v="3"/>
    <x v="0"/>
  </r>
  <r>
    <s v="AX11158"/>
    <s v="ENX2009"/>
    <s v="A119"/>
    <s v="EMP1020"/>
    <x v="311"/>
    <x v="50"/>
    <x v="0"/>
    <n v="584"/>
    <n v="420"/>
    <n v="840"/>
    <n v="1168"/>
    <n v="328"/>
    <x v="61"/>
    <s v="Ryan Butler"/>
    <x v="311"/>
    <x v="5"/>
    <x v="4"/>
    <x v="0"/>
  </r>
  <r>
    <s v="AX11162"/>
    <s v="ENX2043"/>
    <s v="A103"/>
    <s v="EMP1021"/>
    <x v="312"/>
    <x v="28"/>
    <x v="0"/>
    <n v="545"/>
    <n v="425"/>
    <n v="850"/>
    <n v="1090"/>
    <n v="240"/>
    <x v="2"/>
    <s v="Clarence Fox"/>
    <x v="312"/>
    <x v="4"/>
    <x v="6"/>
    <x v="0"/>
  </r>
  <r>
    <s v="AX11163"/>
    <s v="ENX2046"/>
    <s v="A151"/>
    <s v="EMP1003"/>
    <x v="313"/>
    <x v="228"/>
    <x v="1"/>
    <n v="2410"/>
    <n v="1518"/>
    <n v="1518"/>
    <n v="2410"/>
    <n v="892"/>
    <x v="24"/>
    <s v="Christopher Tucker"/>
    <x v="313"/>
    <x v="6"/>
    <x v="11"/>
    <x v="0"/>
  </r>
  <r>
    <s v="AX11164"/>
    <s v="ENX2046"/>
    <s v="A162"/>
    <s v="EMP1008"/>
    <x v="260"/>
    <x v="141"/>
    <x v="0"/>
    <n v="2410"/>
    <n v="1518"/>
    <n v="3036"/>
    <n v="4820"/>
    <n v="1784"/>
    <x v="48"/>
    <s v="Carl Elliott"/>
    <x v="260"/>
    <x v="1"/>
    <x v="11"/>
    <x v="0"/>
  </r>
  <r>
    <s v="AX11167"/>
    <s v="ENX2071"/>
    <s v="A159"/>
    <s v="EMP1024"/>
    <x v="314"/>
    <x v="192"/>
    <x v="0"/>
    <n v="136"/>
    <n v="72"/>
    <n v="144"/>
    <n v="272"/>
    <n v="128"/>
    <x v="52"/>
    <s v="Ernest Wheeler"/>
    <x v="314"/>
    <x v="5"/>
    <x v="5"/>
    <x v="0"/>
  </r>
  <r>
    <s v="AX11168"/>
    <s v="ENX2037"/>
    <s v="A172"/>
    <s v="EMP1021"/>
    <x v="129"/>
    <x v="67"/>
    <x v="0"/>
    <n v="880"/>
    <n v="634"/>
    <n v="1268"/>
    <n v="1760"/>
    <n v="492"/>
    <x v="28"/>
    <s v="Clarence Fox"/>
    <x v="129"/>
    <x v="1"/>
    <x v="5"/>
    <x v="0"/>
  </r>
  <r>
    <s v="AX11176"/>
    <s v="ENX2042"/>
    <s v="A128"/>
    <s v="EMP1038"/>
    <x v="315"/>
    <x v="35"/>
    <x v="1"/>
    <n v="203"/>
    <n v="154"/>
    <n v="154"/>
    <n v="203"/>
    <n v="49"/>
    <x v="16"/>
    <s v="Scott Mason"/>
    <x v="315"/>
    <x v="3"/>
    <x v="10"/>
    <x v="0"/>
  </r>
  <r>
    <s v="AX11181"/>
    <s v="ENX2034"/>
    <s v="A129"/>
    <s v="EMP1033"/>
    <x v="316"/>
    <x v="61"/>
    <x v="0"/>
    <n v="871"/>
    <n v="540"/>
    <n v="1080"/>
    <n v="1742"/>
    <n v="662"/>
    <x v="59"/>
    <s v="Jerry Perry"/>
    <x v="316"/>
    <x v="6"/>
    <x v="9"/>
    <x v="0"/>
  </r>
  <r>
    <s v="AX11182"/>
    <s v="ENX2015"/>
    <s v="A145"/>
    <s v="EMP1024"/>
    <x v="182"/>
    <x v="20"/>
    <x v="0"/>
    <n v="637"/>
    <n v="389"/>
    <n v="778"/>
    <n v="1274"/>
    <n v="496"/>
    <x v="50"/>
    <s v="Ernest Wheeler"/>
    <x v="182"/>
    <x v="1"/>
    <x v="1"/>
    <x v="0"/>
  </r>
  <r>
    <s v="AX11184"/>
    <s v="ENX2051"/>
    <s v="A140"/>
    <s v="EMP1028"/>
    <x v="317"/>
    <x v="229"/>
    <x v="1"/>
    <n v="1077"/>
    <n v="732"/>
    <n v="732"/>
    <n v="1077"/>
    <n v="345"/>
    <x v="46"/>
    <s v="Howard Sims"/>
    <x v="317"/>
    <x v="4"/>
    <x v="8"/>
    <x v="0"/>
  </r>
  <r>
    <s v="AX11190"/>
    <s v="ENX2030"/>
    <s v="A109"/>
    <s v="EMP1033"/>
    <x v="318"/>
    <x v="94"/>
    <x v="0"/>
    <n v="1899"/>
    <n v="1044"/>
    <n v="2088"/>
    <n v="3798"/>
    <n v="1710"/>
    <x v="34"/>
    <s v="Jerry Perry"/>
    <x v="318"/>
    <x v="4"/>
    <x v="11"/>
    <x v="0"/>
  </r>
  <r>
    <s v="AX11192"/>
    <s v="ENX2078"/>
    <s v="A100"/>
    <s v="EMP1008"/>
    <x v="290"/>
    <x v="54"/>
    <x v="2"/>
    <n v="1798"/>
    <n v="971"/>
    <n v="2913"/>
    <n v="5394"/>
    <n v="2481"/>
    <x v="67"/>
    <s v="Carl Elliott"/>
    <x v="290"/>
    <x v="3"/>
    <x v="10"/>
    <x v="0"/>
  </r>
  <r>
    <s v="AX11195"/>
    <s v="ENX2091"/>
    <s v="A168"/>
    <s v="EMP1032"/>
    <x v="257"/>
    <x v="230"/>
    <x v="3"/>
    <n v="368"/>
    <n v="294"/>
    <n v="1176"/>
    <n v="1472"/>
    <n v="296"/>
    <x v="45"/>
    <s v="Larry Castillo"/>
    <x v="257"/>
    <x v="4"/>
    <x v="8"/>
    <x v="0"/>
  </r>
  <r>
    <s v="AX11196"/>
    <s v="ENX2062"/>
    <s v="A122"/>
    <s v="EMP1007"/>
    <x v="180"/>
    <x v="54"/>
    <x v="3"/>
    <n v="2464"/>
    <n v="1774"/>
    <n v="7096"/>
    <n v="9856"/>
    <n v="2760"/>
    <x v="17"/>
    <s v="Jeremy Mendoza"/>
    <x v="180"/>
    <x v="3"/>
    <x v="10"/>
    <x v="0"/>
  </r>
  <r>
    <s v="AX11200"/>
    <s v="ENX2054"/>
    <s v="A170"/>
    <s v="EMP1002"/>
    <x v="319"/>
    <x v="26"/>
    <x v="1"/>
    <n v="127"/>
    <n v="79"/>
    <n v="79"/>
    <n v="127"/>
    <n v="48"/>
    <x v="18"/>
    <s v="Andrew Bowman"/>
    <x v="319"/>
    <x v="4"/>
    <x v="0"/>
    <x v="0"/>
  </r>
  <r>
    <s v="AX11201"/>
    <s v="ENX2083"/>
    <s v="A113"/>
    <s v="EMP1008"/>
    <x v="320"/>
    <x v="83"/>
    <x v="2"/>
    <n v="2141"/>
    <n v="1777"/>
    <n v="5331"/>
    <n v="6423"/>
    <n v="1092"/>
    <x v="49"/>
    <s v="Carl Elliott"/>
    <x v="320"/>
    <x v="3"/>
    <x v="6"/>
    <x v="0"/>
  </r>
  <r>
    <s v="AX11202"/>
    <s v="ENX2015"/>
    <s v="A130"/>
    <s v="EMP1011"/>
    <x v="14"/>
    <x v="146"/>
    <x v="3"/>
    <n v="637"/>
    <n v="389"/>
    <n v="1556"/>
    <n v="2548"/>
    <n v="992"/>
    <x v="3"/>
    <s v="Larry Marshall"/>
    <x v="14"/>
    <x v="6"/>
    <x v="1"/>
    <x v="0"/>
  </r>
  <r>
    <s v="AX11203"/>
    <s v="ENX2080"/>
    <s v="A126"/>
    <s v="EMP1039"/>
    <x v="321"/>
    <x v="146"/>
    <x v="2"/>
    <n v="2353"/>
    <n v="1788"/>
    <n v="5364"/>
    <n v="7059"/>
    <n v="1695"/>
    <x v="38"/>
    <s v="Eugene Holmes"/>
    <x v="321"/>
    <x v="6"/>
    <x v="1"/>
    <x v="0"/>
  </r>
  <r>
    <s v="AX11204"/>
    <s v="ENX2043"/>
    <s v="A124"/>
    <s v="EMP1000"/>
    <x v="322"/>
    <x v="47"/>
    <x v="1"/>
    <n v="545"/>
    <n v="425"/>
    <n v="425"/>
    <n v="545"/>
    <n v="120"/>
    <x v="21"/>
    <s v="Fred Robertson"/>
    <x v="322"/>
    <x v="1"/>
    <x v="9"/>
    <x v="0"/>
  </r>
  <r>
    <s v="AX11205"/>
    <s v="ENX2054"/>
    <s v="A172"/>
    <s v="EMP1015"/>
    <x v="323"/>
    <x v="231"/>
    <x v="0"/>
    <n v="127"/>
    <n v="79"/>
    <n v="158"/>
    <n v="254"/>
    <n v="96"/>
    <x v="28"/>
    <s v="Justin Lynch"/>
    <x v="323"/>
    <x v="3"/>
    <x v="8"/>
    <x v="0"/>
  </r>
  <r>
    <s v="AX11216"/>
    <s v="ENX2090"/>
    <s v="A118"/>
    <s v="EMP1043"/>
    <x v="260"/>
    <x v="232"/>
    <x v="0"/>
    <n v="1338"/>
    <n v="682"/>
    <n v="1364"/>
    <n v="2676"/>
    <n v="1312"/>
    <x v="11"/>
    <s v="Joshua Taylor"/>
    <x v="260"/>
    <x v="4"/>
    <x v="5"/>
    <x v="0"/>
  </r>
  <r>
    <s v="AX11224"/>
    <s v="ENX2067"/>
    <s v="A129"/>
    <s v="EMP1026"/>
    <x v="29"/>
    <x v="233"/>
    <x v="1"/>
    <n v="1119"/>
    <n v="683"/>
    <n v="683"/>
    <n v="1119"/>
    <n v="436"/>
    <x v="59"/>
    <s v="Martin Perry"/>
    <x v="29"/>
    <x v="2"/>
    <x v="10"/>
    <x v="0"/>
  </r>
  <r>
    <s v="AX11225"/>
    <s v="ENX2006"/>
    <s v="A117"/>
    <s v="EMP1006"/>
    <x v="40"/>
    <x v="234"/>
    <x v="1"/>
    <n v="1826"/>
    <n v="1443"/>
    <n v="1443"/>
    <n v="1826"/>
    <n v="383"/>
    <x v="63"/>
    <s v="Sean Miller"/>
    <x v="40"/>
    <x v="3"/>
    <x v="1"/>
    <x v="0"/>
  </r>
  <r>
    <s v="AX11227"/>
    <s v="ENX2096"/>
    <s v="A140"/>
    <s v="EMP1030"/>
    <x v="324"/>
    <x v="235"/>
    <x v="1"/>
    <n v="1587"/>
    <n v="1301"/>
    <n v="1301"/>
    <n v="1587"/>
    <n v="286"/>
    <x v="46"/>
    <s v="Bobby Russell"/>
    <x v="324"/>
    <x v="2"/>
    <x v="8"/>
    <x v="0"/>
  </r>
  <r>
    <s v="AX11228"/>
    <s v="ENX2021"/>
    <s v="A134"/>
    <s v="EMP1017"/>
    <x v="325"/>
    <x v="190"/>
    <x v="1"/>
    <n v="217"/>
    <n v="171"/>
    <n v="171"/>
    <n v="217"/>
    <n v="46"/>
    <x v="7"/>
    <s v="Brian Hansen"/>
    <x v="325"/>
    <x v="6"/>
    <x v="7"/>
    <x v="0"/>
  </r>
  <r>
    <s v="AX11229"/>
    <s v="ENX2090"/>
    <s v="A148"/>
    <s v="EMP1014"/>
    <x v="326"/>
    <x v="21"/>
    <x v="2"/>
    <n v="1338"/>
    <n v="682"/>
    <n v="2046"/>
    <n v="4014"/>
    <n v="1968"/>
    <x v="31"/>
    <s v="Ronald Reed"/>
    <x v="326"/>
    <x v="5"/>
    <x v="0"/>
    <x v="0"/>
  </r>
  <r>
    <s v="AX11231"/>
    <s v="ENX2017"/>
    <s v="A104"/>
    <s v="EMP1006"/>
    <x v="327"/>
    <x v="85"/>
    <x v="2"/>
    <n v="35"/>
    <n v="22"/>
    <n v="66"/>
    <n v="105"/>
    <n v="39"/>
    <x v="53"/>
    <s v="Sean Miller"/>
    <x v="327"/>
    <x v="5"/>
    <x v="8"/>
    <x v="0"/>
  </r>
  <r>
    <s v="AX11232"/>
    <s v="ENX2029"/>
    <s v="A111"/>
    <s v="EMP1034"/>
    <x v="328"/>
    <x v="169"/>
    <x v="1"/>
    <n v="1848"/>
    <n v="1294"/>
    <n v="1294"/>
    <n v="1848"/>
    <n v="554"/>
    <x v="19"/>
    <s v="Arthur Mccoy"/>
    <x v="328"/>
    <x v="0"/>
    <x v="1"/>
    <x v="0"/>
  </r>
  <r>
    <s v="AX11233"/>
    <s v="ENX2075"/>
    <s v="A107"/>
    <s v="EMP1005"/>
    <x v="329"/>
    <x v="228"/>
    <x v="2"/>
    <n v="400"/>
    <n v="208"/>
    <n v="624"/>
    <n v="1200"/>
    <n v="576"/>
    <x v="13"/>
    <s v="Ryan Welch"/>
    <x v="329"/>
    <x v="6"/>
    <x v="11"/>
    <x v="0"/>
  </r>
  <r>
    <s v="AX11236"/>
    <s v="ENX2035"/>
    <s v="A170"/>
    <s v="EMP1042"/>
    <x v="330"/>
    <x v="109"/>
    <x v="1"/>
    <n v="458"/>
    <n v="376"/>
    <n v="376"/>
    <n v="458"/>
    <n v="82"/>
    <x v="18"/>
    <s v="Scott Clark"/>
    <x v="330"/>
    <x v="1"/>
    <x v="4"/>
    <x v="0"/>
  </r>
  <r>
    <s v="AX11239"/>
    <s v="ENX2041"/>
    <s v="A116"/>
    <s v="EMP1030"/>
    <x v="323"/>
    <x v="70"/>
    <x v="1"/>
    <n v="1380"/>
    <n v="1090"/>
    <n v="1090"/>
    <n v="1380"/>
    <n v="290"/>
    <x v="47"/>
    <s v="Bobby Russell"/>
    <x v="323"/>
    <x v="2"/>
    <x v="4"/>
    <x v="0"/>
  </r>
  <r>
    <s v="AX11240"/>
    <s v="ENX2060"/>
    <s v="A125"/>
    <s v="EMP1024"/>
    <x v="331"/>
    <x v="236"/>
    <x v="0"/>
    <n v="1467"/>
    <n v="807"/>
    <n v="1614"/>
    <n v="2934"/>
    <n v="1320"/>
    <x v="72"/>
    <s v="Ernest Wheeler"/>
    <x v="331"/>
    <x v="1"/>
    <x v="7"/>
    <x v="0"/>
  </r>
  <r>
    <s v="AX11241"/>
    <s v="ENX2019"/>
    <s v="A165"/>
    <s v="EMP1005"/>
    <x v="332"/>
    <x v="6"/>
    <x v="3"/>
    <n v="800"/>
    <n v="536"/>
    <n v="2144"/>
    <n v="3200"/>
    <n v="1056"/>
    <x v="51"/>
    <s v="Ryan Welch"/>
    <x v="332"/>
    <x v="4"/>
    <x v="1"/>
    <x v="0"/>
  </r>
  <r>
    <s v="AX11243"/>
    <s v="ENX2026"/>
    <s v="A117"/>
    <s v="EMP1032"/>
    <x v="333"/>
    <x v="81"/>
    <x v="0"/>
    <n v="947"/>
    <n v="786"/>
    <n v="1572"/>
    <n v="1894"/>
    <n v="322"/>
    <x v="63"/>
    <s v="Larry Castillo"/>
    <x v="333"/>
    <x v="5"/>
    <x v="1"/>
    <x v="0"/>
  </r>
  <r>
    <s v="AX11248"/>
    <s v="ENX2064"/>
    <s v="A171"/>
    <s v="EMP1008"/>
    <x v="72"/>
    <x v="106"/>
    <x v="2"/>
    <n v="1414"/>
    <n v="962"/>
    <n v="2886"/>
    <n v="4242"/>
    <n v="1356"/>
    <x v="58"/>
    <s v="Carl Elliott"/>
    <x v="72"/>
    <x v="4"/>
    <x v="5"/>
    <x v="0"/>
  </r>
  <r>
    <s v="AX11249"/>
    <s v="ENX2074"/>
    <s v="A161"/>
    <s v="EMP1039"/>
    <x v="13"/>
    <x v="99"/>
    <x v="0"/>
    <n v="504"/>
    <n v="408"/>
    <n v="816"/>
    <n v="1008"/>
    <n v="192"/>
    <x v="25"/>
    <s v="Eugene Holmes"/>
    <x v="13"/>
    <x v="6"/>
    <x v="1"/>
    <x v="0"/>
  </r>
  <r>
    <s v="AX11265"/>
    <s v="ENX2057"/>
    <s v="A118"/>
    <s v="EMP1013"/>
    <x v="240"/>
    <x v="91"/>
    <x v="1"/>
    <n v="181"/>
    <n v="130"/>
    <n v="130"/>
    <n v="181"/>
    <n v="51"/>
    <x v="11"/>
    <s v="Charles Harper"/>
    <x v="240"/>
    <x v="3"/>
    <x v="0"/>
    <x v="0"/>
  </r>
  <r>
    <s v="AX11273"/>
    <s v="ENX2001"/>
    <s v="A171"/>
    <s v="EMP1038"/>
    <x v="334"/>
    <x v="237"/>
    <x v="3"/>
    <n v="951"/>
    <n v="504"/>
    <n v="2016"/>
    <n v="3804"/>
    <n v="1788"/>
    <x v="58"/>
    <s v="Scott Mason"/>
    <x v="334"/>
    <x v="4"/>
    <x v="10"/>
    <x v="0"/>
  </r>
  <r>
    <s v="AX11274"/>
    <s v="ENX2025"/>
    <s v="A156"/>
    <s v="EMP1035"/>
    <x v="122"/>
    <x v="19"/>
    <x v="0"/>
    <n v="667"/>
    <n v="387"/>
    <n v="774"/>
    <n v="1334"/>
    <n v="560"/>
    <x v="39"/>
    <s v="Roger Ramos"/>
    <x v="122"/>
    <x v="5"/>
    <x v="2"/>
    <x v="0"/>
  </r>
  <r>
    <s v="AX11279"/>
    <s v="ENX2072"/>
    <s v="A142"/>
    <s v="EMP1030"/>
    <x v="335"/>
    <x v="238"/>
    <x v="0"/>
    <n v="1887"/>
    <n v="1378"/>
    <n v="2756"/>
    <n v="3774"/>
    <n v="1018"/>
    <x v="15"/>
    <s v="Bobby Russell"/>
    <x v="335"/>
    <x v="6"/>
    <x v="4"/>
    <x v="0"/>
  </r>
  <r>
    <s v="AX11281"/>
    <s v="ENX2092"/>
    <s v="A103"/>
    <s v="EMP1037"/>
    <x v="286"/>
    <x v="2"/>
    <x v="1"/>
    <n v="1639"/>
    <n v="1295"/>
    <n v="1295"/>
    <n v="1639"/>
    <n v="344"/>
    <x v="2"/>
    <s v="Carl Hall"/>
    <x v="286"/>
    <x v="2"/>
    <x v="2"/>
    <x v="0"/>
  </r>
  <r>
    <s v="AX11286"/>
    <s v="ENX2044"/>
    <s v="A146"/>
    <s v="EMP1007"/>
    <x v="336"/>
    <x v="111"/>
    <x v="0"/>
    <n v="886"/>
    <n v="478"/>
    <n v="956"/>
    <n v="1772"/>
    <n v="816"/>
    <x v="8"/>
    <s v="Jeremy Mendoza"/>
    <x v="336"/>
    <x v="5"/>
    <x v="4"/>
    <x v="0"/>
  </r>
  <r>
    <s v="AX11287"/>
    <s v="ENX2083"/>
    <s v="A113"/>
    <s v="EMP1033"/>
    <x v="226"/>
    <x v="3"/>
    <x v="2"/>
    <n v="2141"/>
    <n v="1777"/>
    <n v="5331"/>
    <n v="6423"/>
    <n v="1092"/>
    <x v="49"/>
    <s v="Jerry Perry"/>
    <x v="226"/>
    <x v="3"/>
    <x v="3"/>
    <x v="0"/>
  </r>
  <r>
    <s v="AX11288"/>
    <s v="ENX2083"/>
    <s v="A132"/>
    <s v="EMP1040"/>
    <x v="275"/>
    <x v="239"/>
    <x v="1"/>
    <n v="2141"/>
    <n v="1777"/>
    <n v="1777"/>
    <n v="2141"/>
    <n v="364"/>
    <x v="56"/>
    <s v="Patrick Ruiz"/>
    <x v="275"/>
    <x v="5"/>
    <x v="1"/>
    <x v="0"/>
  </r>
  <r>
    <s v="AX11291"/>
    <s v="ENX2051"/>
    <s v="A120"/>
    <s v="EMP1012"/>
    <x v="337"/>
    <x v="240"/>
    <x v="2"/>
    <n v="1077"/>
    <n v="732"/>
    <n v="2196"/>
    <n v="3231"/>
    <n v="1035"/>
    <x v="71"/>
    <s v="John Reyes"/>
    <x v="337"/>
    <x v="5"/>
    <x v="5"/>
    <x v="0"/>
  </r>
  <r>
    <s v="AX11294"/>
    <s v="ENX2098"/>
    <s v="A159"/>
    <s v="EMP1002"/>
    <x v="338"/>
    <x v="192"/>
    <x v="0"/>
    <n v="1178"/>
    <n v="683"/>
    <n v="1366"/>
    <n v="2356"/>
    <n v="990"/>
    <x v="52"/>
    <s v="Andrew Bowman"/>
    <x v="338"/>
    <x v="5"/>
    <x v="5"/>
    <x v="0"/>
  </r>
  <r>
    <s v="AX11297"/>
    <s v="ENX2069"/>
    <s v="A118"/>
    <s v="EMP1006"/>
    <x v="339"/>
    <x v="57"/>
    <x v="3"/>
    <n v="378"/>
    <n v="291"/>
    <n v="1164"/>
    <n v="1512"/>
    <n v="348"/>
    <x v="11"/>
    <s v="Sean Miller"/>
    <x v="339"/>
    <x v="0"/>
    <x v="5"/>
    <x v="0"/>
  </r>
  <r>
    <s v="AX11298"/>
    <s v="ENX2074"/>
    <s v="A158"/>
    <s v="EMP1031"/>
    <x v="279"/>
    <x v="152"/>
    <x v="0"/>
    <n v="504"/>
    <n v="408"/>
    <n v="816"/>
    <n v="1008"/>
    <n v="192"/>
    <x v="4"/>
    <s v="Brian Thomas"/>
    <x v="279"/>
    <x v="5"/>
    <x v="6"/>
    <x v="0"/>
  </r>
  <r>
    <s v="AX11300"/>
    <s v="ENX2099"/>
    <s v="A172"/>
    <s v="EMP1022"/>
    <x v="119"/>
    <x v="21"/>
    <x v="2"/>
    <n v="1367"/>
    <n v="984"/>
    <n v="2952"/>
    <n v="4101"/>
    <n v="1149"/>
    <x v="28"/>
    <s v="Walter Cook"/>
    <x v="119"/>
    <x v="5"/>
    <x v="0"/>
    <x v="0"/>
  </r>
  <r>
    <s v="AX11301"/>
    <s v="ENX2086"/>
    <s v="A120"/>
    <s v="EMP1023"/>
    <x v="340"/>
    <x v="89"/>
    <x v="1"/>
    <n v="123"/>
    <n v="84"/>
    <n v="84"/>
    <n v="123"/>
    <n v="39"/>
    <x v="71"/>
    <s v="Brian Davis"/>
    <x v="340"/>
    <x v="0"/>
    <x v="8"/>
    <x v="0"/>
  </r>
  <r>
    <s v="AX11303"/>
    <s v="ENX2067"/>
    <s v="A167"/>
    <s v="EMP1027"/>
    <x v="341"/>
    <x v="181"/>
    <x v="3"/>
    <n v="1119"/>
    <n v="683"/>
    <n v="2732"/>
    <n v="4476"/>
    <n v="1744"/>
    <x v="10"/>
    <s v="Gary Rodriguez"/>
    <x v="341"/>
    <x v="2"/>
    <x v="3"/>
    <x v="0"/>
  </r>
  <r>
    <s v="AX11304"/>
    <s v="ENX2027"/>
    <s v="A168"/>
    <s v="EMP1041"/>
    <x v="141"/>
    <x v="61"/>
    <x v="3"/>
    <n v="2497"/>
    <n v="1473"/>
    <n v="5892"/>
    <n v="9988"/>
    <n v="4096"/>
    <x v="45"/>
    <s v="Joe Sims"/>
    <x v="141"/>
    <x v="6"/>
    <x v="9"/>
    <x v="0"/>
  </r>
  <r>
    <s v="AX11305"/>
    <s v="ENX2087"/>
    <s v="A137"/>
    <s v="EMP1020"/>
    <x v="342"/>
    <x v="75"/>
    <x v="3"/>
    <n v="1022"/>
    <n v="818"/>
    <n v="3272"/>
    <n v="4088"/>
    <n v="816"/>
    <x v="32"/>
    <s v="Ryan Butler"/>
    <x v="342"/>
    <x v="4"/>
    <x v="9"/>
    <x v="0"/>
  </r>
  <r>
    <s v="AX11307"/>
    <s v="ENX2039"/>
    <s v="A142"/>
    <s v="EMP1005"/>
    <x v="197"/>
    <x v="241"/>
    <x v="0"/>
    <n v="817"/>
    <n v="409"/>
    <n v="818"/>
    <n v="1634"/>
    <n v="816"/>
    <x v="15"/>
    <s v="Ryan Welch"/>
    <x v="197"/>
    <x v="2"/>
    <x v="5"/>
    <x v="0"/>
  </r>
  <r>
    <s v="AX11309"/>
    <s v="ENX2062"/>
    <s v="A131"/>
    <s v="EMP1021"/>
    <x v="7"/>
    <x v="216"/>
    <x v="1"/>
    <n v="2464"/>
    <n v="1774"/>
    <n v="1774"/>
    <n v="2464"/>
    <n v="690"/>
    <x v="66"/>
    <s v="Clarence Fox"/>
    <x v="7"/>
    <x v="1"/>
    <x v="10"/>
    <x v="0"/>
  </r>
  <r>
    <s v="AX11311"/>
    <s v="ENX2068"/>
    <s v="A153"/>
    <s v="EMP1040"/>
    <x v="42"/>
    <x v="242"/>
    <x v="0"/>
    <n v="1500"/>
    <n v="900"/>
    <n v="1800"/>
    <n v="3000"/>
    <n v="1200"/>
    <x v="69"/>
    <s v="Patrick Ruiz"/>
    <x v="42"/>
    <x v="3"/>
    <x v="2"/>
    <x v="0"/>
  </r>
  <r>
    <s v="AX11313"/>
    <s v="ENX2008"/>
    <s v="A166"/>
    <s v="EMP1007"/>
    <x v="279"/>
    <x v="225"/>
    <x v="1"/>
    <n v="315"/>
    <n v="208"/>
    <n v="208"/>
    <n v="315"/>
    <n v="107"/>
    <x v="65"/>
    <s v="Jeremy Mendoza"/>
    <x v="279"/>
    <x v="0"/>
    <x v="3"/>
    <x v="0"/>
  </r>
  <r>
    <s v="AX11314"/>
    <s v="ENX2063"/>
    <s v="A111"/>
    <s v="EMP1041"/>
    <x v="343"/>
    <x v="125"/>
    <x v="2"/>
    <n v="1708"/>
    <n v="871"/>
    <n v="2613"/>
    <n v="5124"/>
    <n v="2511"/>
    <x v="19"/>
    <s v="Joe Sims"/>
    <x v="343"/>
    <x v="2"/>
    <x v="10"/>
    <x v="0"/>
  </r>
  <r>
    <s v="AX11319"/>
    <s v="ENX2021"/>
    <s v="A161"/>
    <s v="EMP1031"/>
    <x v="344"/>
    <x v="61"/>
    <x v="3"/>
    <n v="217"/>
    <n v="171"/>
    <n v="684"/>
    <n v="868"/>
    <n v="184"/>
    <x v="25"/>
    <s v="Brian Thomas"/>
    <x v="344"/>
    <x v="6"/>
    <x v="9"/>
    <x v="0"/>
  </r>
  <r>
    <s v="AX11321"/>
    <s v="ENX2072"/>
    <s v="A157"/>
    <s v="EMP1044"/>
    <x v="43"/>
    <x v="58"/>
    <x v="0"/>
    <n v="1887"/>
    <n v="1378"/>
    <n v="2756"/>
    <n v="3774"/>
    <n v="1018"/>
    <x v="0"/>
    <s v="Martin Carr"/>
    <x v="43"/>
    <x v="3"/>
    <x v="1"/>
    <x v="0"/>
  </r>
  <r>
    <s v="AX11322"/>
    <s v="ENX2081"/>
    <s v="A135"/>
    <s v="EMP1025"/>
    <x v="281"/>
    <x v="103"/>
    <x v="1"/>
    <n v="1566"/>
    <n v="1190"/>
    <n v="1190"/>
    <n v="1566"/>
    <n v="376"/>
    <x v="44"/>
    <s v="Ernest Wagner"/>
    <x v="281"/>
    <x v="4"/>
    <x v="2"/>
    <x v="0"/>
  </r>
  <r>
    <s v="AX11324"/>
    <s v="ENX2085"/>
    <s v="A154"/>
    <s v="EMP1030"/>
    <x v="345"/>
    <x v="27"/>
    <x v="0"/>
    <n v="1862"/>
    <n v="1173"/>
    <n v="2346"/>
    <n v="3724"/>
    <n v="1378"/>
    <x v="55"/>
    <s v="Bobby Russell"/>
    <x v="345"/>
    <x v="5"/>
    <x v="11"/>
    <x v="0"/>
  </r>
  <r>
    <s v="AX11331"/>
    <s v="ENX2059"/>
    <s v="A166"/>
    <s v="EMP1010"/>
    <x v="346"/>
    <x v="175"/>
    <x v="1"/>
    <n v="1494"/>
    <n v="971"/>
    <n v="971"/>
    <n v="1494"/>
    <n v="523"/>
    <x v="65"/>
    <s v="Joshua Cook"/>
    <x v="346"/>
    <x v="4"/>
    <x v="6"/>
    <x v="0"/>
  </r>
  <r>
    <s v="AX11334"/>
    <s v="ENX2026"/>
    <s v="A128"/>
    <s v="EMP1028"/>
    <x v="347"/>
    <x v="76"/>
    <x v="0"/>
    <n v="947"/>
    <n v="786"/>
    <n v="1572"/>
    <n v="1894"/>
    <n v="322"/>
    <x v="16"/>
    <s v="Howard Sims"/>
    <x v="347"/>
    <x v="2"/>
    <x v="4"/>
    <x v="0"/>
  </r>
  <r>
    <s v="AX11343"/>
    <s v="ENX2039"/>
    <s v="A172"/>
    <s v="EMP1016"/>
    <x v="263"/>
    <x v="88"/>
    <x v="2"/>
    <n v="817"/>
    <n v="409"/>
    <n v="1227"/>
    <n v="2451"/>
    <n v="1224"/>
    <x v="28"/>
    <s v="Henry Nelson"/>
    <x v="263"/>
    <x v="5"/>
    <x v="9"/>
    <x v="0"/>
  </r>
  <r>
    <s v="AX11348"/>
    <s v="ENX2033"/>
    <s v="A122"/>
    <s v="EMP1018"/>
    <x v="348"/>
    <x v="243"/>
    <x v="1"/>
    <n v="2182"/>
    <n v="1200"/>
    <n v="1200"/>
    <n v="2182"/>
    <n v="982"/>
    <x v="17"/>
    <s v="Jimmy Young"/>
    <x v="348"/>
    <x v="6"/>
    <x v="9"/>
    <x v="0"/>
  </r>
  <r>
    <s v="AX11350"/>
    <s v="ENX2095"/>
    <s v="A165"/>
    <s v="EMP1039"/>
    <x v="75"/>
    <x v="10"/>
    <x v="1"/>
    <n v="1743"/>
    <n v="872"/>
    <n v="872"/>
    <n v="1743"/>
    <n v="871"/>
    <x v="51"/>
    <s v="Eugene Holmes"/>
    <x v="75"/>
    <x v="5"/>
    <x v="3"/>
    <x v="0"/>
  </r>
  <r>
    <s v="AX11352"/>
    <s v="ENX2068"/>
    <s v="A142"/>
    <s v="EMP1004"/>
    <x v="349"/>
    <x v="19"/>
    <x v="1"/>
    <n v="1500"/>
    <n v="900"/>
    <n v="900"/>
    <n v="1500"/>
    <n v="600"/>
    <x v="15"/>
    <s v="Kenneth Bradley"/>
    <x v="349"/>
    <x v="5"/>
    <x v="2"/>
    <x v="0"/>
  </r>
  <r>
    <s v="AX11362"/>
    <s v="ENX2012"/>
    <s v="A103"/>
    <s v="EMP1011"/>
    <x v="350"/>
    <x v="244"/>
    <x v="1"/>
    <n v="1353"/>
    <n v="947"/>
    <n v="947"/>
    <n v="1353"/>
    <n v="406"/>
    <x v="2"/>
    <s v="Larry Marshall"/>
    <x v="350"/>
    <x v="1"/>
    <x v="3"/>
    <x v="0"/>
  </r>
  <r>
    <s v="AX11364"/>
    <s v="ENX2024"/>
    <s v="A116"/>
    <s v="EMP1038"/>
    <x v="287"/>
    <x v="80"/>
    <x v="2"/>
    <n v="356"/>
    <n v="292"/>
    <n v="876"/>
    <n v="1068"/>
    <n v="192"/>
    <x v="47"/>
    <s v="Scott Mason"/>
    <x v="287"/>
    <x v="3"/>
    <x v="1"/>
    <x v="0"/>
  </r>
  <r>
    <s v="AX11367"/>
    <s v="ENX2033"/>
    <s v="A120"/>
    <s v="EMP1040"/>
    <x v="297"/>
    <x v="245"/>
    <x v="1"/>
    <n v="2182"/>
    <n v="1200"/>
    <n v="1200"/>
    <n v="2182"/>
    <n v="982"/>
    <x v="71"/>
    <s v="Patrick Ruiz"/>
    <x v="297"/>
    <x v="5"/>
    <x v="8"/>
    <x v="0"/>
  </r>
  <r>
    <s v="AX11369"/>
    <s v="ENX2028"/>
    <s v="A166"/>
    <s v="EMP1042"/>
    <x v="351"/>
    <x v="54"/>
    <x v="1"/>
    <n v="2283"/>
    <n v="1484"/>
    <n v="1484"/>
    <n v="2283"/>
    <n v="799"/>
    <x v="65"/>
    <s v="Scott Clark"/>
    <x v="351"/>
    <x v="3"/>
    <x v="10"/>
    <x v="0"/>
  </r>
  <r>
    <s v="AX11371"/>
    <s v="ENX2015"/>
    <s v="A119"/>
    <s v="EMP1004"/>
    <x v="352"/>
    <x v="8"/>
    <x v="1"/>
    <n v="637"/>
    <n v="389"/>
    <n v="389"/>
    <n v="637"/>
    <n v="248"/>
    <x v="61"/>
    <s v="Kenneth Bradley"/>
    <x v="352"/>
    <x v="4"/>
    <x v="2"/>
    <x v="0"/>
  </r>
  <r>
    <s v="AX11372"/>
    <s v="ENX2032"/>
    <s v="A139"/>
    <s v="EMP1001"/>
    <x v="227"/>
    <x v="96"/>
    <x v="0"/>
    <n v="1967"/>
    <n v="1397"/>
    <n v="2794"/>
    <n v="3934"/>
    <n v="1140"/>
    <x v="12"/>
    <s v="Kevin Butler"/>
    <x v="227"/>
    <x v="6"/>
    <x v="2"/>
    <x v="0"/>
  </r>
  <r>
    <s v="AX11377"/>
    <s v="ENX2007"/>
    <s v="A114"/>
    <s v="EMP1024"/>
    <x v="353"/>
    <x v="65"/>
    <x v="0"/>
    <n v="1405"/>
    <n v="1054"/>
    <n v="2108"/>
    <n v="2810"/>
    <n v="702"/>
    <x v="36"/>
    <s v="Ernest Wheeler"/>
    <x v="353"/>
    <x v="5"/>
    <x v="5"/>
    <x v="0"/>
  </r>
  <r>
    <s v="AX11378"/>
    <s v="ENX2063"/>
    <s v="A109"/>
    <s v="EMP1022"/>
    <x v="354"/>
    <x v="86"/>
    <x v="0"/>
    <n v="1708"/>
    <n v="871"/>
    <n v="1742"/>
    <n v="3416"/>
    <n v="1674"/>
    <x v="34"/>
    <s v="Walter Cook"/>
    <x v="354"/>
    <x v="3"/>
    <x v="2"/>
    <x v="0"/>
  </r>
  <r>
    <s v="AX11380"/>
    <s v="ENX2078"/>
    <s v="A144"/>
    <s v="EMP1020"/>
    <x v="330"/>
    <x v="246"/>
    <x v="3"/>
    <n v="1798"/>
    <n v="971"/>
    <n v="3884"/>
    <n v="7192"/>
    <n v="3308"/>
    <x v="33"/>
    <s v="Ryan Butler"/>
    <x v="330"/>
    <x v="2"/>
    <x v="0"/>
    <x v="0"/>
  </r>
  <r>
    <s v="AX11381"/>
    <s v="ENX2040"/>
    <s v="A143"/>
    <s v="EMP1009"/>
    <x v="355"/>
    <x v="247"/>
    <x v="1"/>
    <n v="1889"/>
    <n v="945"/>
    <n v="945"/>
    <n v="1889"/>
    <n v="944"/>
    <x v="9"/>
    <s v="Kenneth Fields"/>
    <x v="355"/>
    <x v="6"/>
    <x v="5"/>
    <x v="0"/>
  </r>
  <r>
    <s v="AX11384"/>
    <s v="ENX2094"/>
    <s v="A114"/>
    <s v="EMP1004"/>
    <x v="38"/>
    <x v="123"/>
    <x v="0"/>
    <n v="771"/>
    <n v="648"/>
    <n v="1296"/>
    <n v="1542"/>
    <n v="246"/>
    <x v="36"/>
    <s v="Kenneth Bradley"/>
    <x v="38"/>
    <x v="4"/>
    <x v="7"/>
    <x v="0"/>
  </r>
  <r>
    <s v="AX11386"/>
    <s v="ENX2006"/>
    <s v="A146"/>
    <s v="EMP1012"/>
    <x v="356"/>
    <x v="248"/>
    <x v="1"/>
    <n v="1826"/>
    <n v="1443"/>
    <n v="1443"/>
    <n v="1826"/>
    <n v="383"/>
    <x v="8"/>
    <s v="John Reyes"/>
    <x v="356"/>
    <x v="2"/>
    <x v="3"/>
    <x v="0"/>
  </r>
  <r>
    <s v="AX11387"/>
    <s v="ENX2030"/>
    <s v="A134"/>
    <s v="EMP1028"/>
    <x v="9"/>
    <x v="249"/>
    <x v="3"/>
    <n v="1899"/>
    <n v="1044"/>
    <n v="4176"/>
    <n v="7596"/>
    <n v="3420"/>
    <x v="7"/>
    <s v="Howard Sims"/>
    <x v="9"/>
    <x v="0"/>
    <x v="5"/>
    <x v="0"/>
  </r>
  <r>
    <s v="AX11388"/>
    <s v="ENX2065"/>
    <s v="A121"/>
    <s v="EMP1040"/>
    <x v="357"/>
    <x v="16"/>
    <x v="1"/>
    <n v="2396"/>
    <n v="1965"/>
    <n v="1965"/>
    <n v="2396"/>
    <n v="431"/>
    <x v="70"/>
    <s v="Patrick Ruiz"/>
    <x v="357"/>
    <x v="2"/>
    <x v="9"/>
    <x v="0"/>
  </r>
  <r>
    <s v="AX11390"/>
    <s v="ENX2088"/>
    <s v="A122"/>
    <s v="EMP1004"/>
    <x v="358"/>
    <x v="86"/>
    <x v="1"/>
    <n v="603"/>
    <n v="416"/>
    <n v="416"/>
    <n v="603"/>
    <n v="187"/>
    <x v="17"/>
    <s v="Kenneth Bradley"/>
    <x v="358"/>
    <x v="3"/>
    <x v="2"/>
    <x v="0"/>
  </r>
  <r>
    <s v="AX11401"/>
    <s v="ENX2066"/>
    <s v="A126"/>
    <s v="EMP1029"/>
    <x v="359"/>
    <x v="250"/>
    <x v="1"/>
    <n v="2091"/>
    <n v="1485"/>
    <n v="1485"/>
    <n v="2091"/>
    <n v="606"/>
    <x v="38"/>
    <s v="Howard Gardner"/>
    <x v="359"/>
    <x v="6"/>
    <x v="5"/>
    <x v="0"/>
  </r>
  <r>
    <s v="AX11404"/>
    <s v="ENX2057"/>
    <s v="A148"/>
    <s v="EMP1024"/>
    <x v="230"/>
    <x v="104"/>
    <x v="1"/>
    <n v="181"/>
    <n v="130"/>
    <n v="130"/>
    <n v="181"/>
    <n v="51"/>
    <x v="31"/>
    <s v="Ernest Wheeler"/>
    <x v="230"/>
    <x v="3"/>
    <x v="0"/>
    <x v="0"/>
  </r>
  <r>
    <s v="AX11409"/>
    <s v="ENX2070"/>
    <s v="A104"/>
    <s v="EMP1017"/>
    <x v="360"/>
    <x v="251"/>
    <x v="1"/>
    <n v="1671"/>
    <n v="1220"/>
    <n v="1220"/>
    <n v="1671"/>
    <n v="451"/>
    <x v="53"/>
    <s v="Brian Hansen"/>
    <x v="360"/>
    <x v="5"/>
    <x v="11"/>
    <x v="0"/>
  </r>
  <r>
    <s v="AX11411"/>
    <s v="ENX2018"/>
    <s v="A111"/>
    <s v="EMP1026"/>
    <x v="308"/>
    <x v="252"/>
    <x v="2"/>
    <n v="1972"/>
    <n v="1321"/>
    <n v="3963"/>
    <n v="5916"/>
    <n v="1953"/>
    <x v="19"/>
    <s v="Martin Perry"/>
    <x v="308"/>
    <x v="2"/>
    <x v="1"/>
    <x v="0"/>
  </r>
  <r>
    <s v="AX11413"/>
    <s v="ENX2082"/>
    <s v="A123"/>
    <s v="EMP1036"/>
    <x v="361"/>
    <x v="63"/>
    <x v="1"/>
    <n v="1103"/>
    <n v="838"/>
    <n v="838"/>
    <n v="1103"/>
    <n v="265"/>
    <x v="62"/>
    <s v="Robert Reed"/>
    <x v="361"/>
    <x v="3"/>
    <x v="3"/>
    <x v="0"/>
  </r>
  <r>
    <s v="AX11415"/>
    <s v="ENX2006"/>
    <s v="A131"/>
    <s v="EMP1008"/>
    <x v="362"/>
    <x v="167"/>
    <x v="1"/>
    <n v="1826"/>
    <n v="1443"/>
    <n v="1443"/>
    <n v="1826"/>
    <n v="383"/>
    <x v="66"/>
    <s v="Carl Elliott"/>
    <x v="362"/>
    <x v="2"/>
    <x v="4"/>
    <x v="0"/>
  </r>
  <r>
    <s v="AX11422"/>
    <s v="ENX2053"/>
    <s v="A117"/>
    <s v="EMP1005"/>
    <x v="30"/>
    <x v="150"/>
    <x v="1"/>
    <n v="596"/>
    <n v="358"/>
    <n v="358"/>
    <n v="596"/>
    <n v="238"/>
    <x v="63"/>
    <s v="Ryan Welch"/>
    <x v="30"/>
    <x v="1"/>
    <x v="0"/>
    <x v="0"/>
  </r>
  <r>
    <s v="AX11423"/>
    <s v="ENX2061"/>
    <s v="A103"/>
    <s v="EMP1026"/>
    <x v="363"/>
    <x v="253"/>
    <x v="3"/>
    <n v="913"/>
    <n v="584"/>
    <n v="2336"/>
    <n v="3652"/>
    <n v="1316"/>
    <x v="2"/>
    <s v="Martin Perry"/>
    <x v="363"/>
    <x v="1"/>
    <x v="2"/>
    <x v="0"/>
  </r>
  <r>
    <s v="AX11424"/>
    <s v="ENX2087"/>
    <s v="A157"/>
    <s v="EMP1025"/>
    <x v="364"/>
    <x v="118"/>
    <x v="1"/>
    <n v="1022"/>
    <n v="818"/>
    <n v="818"/>
    <n v="1022"/>
    <n v="204"/>
    <x v="0"/>
    <s v="Ernest Wagner"/>
    <x v="364"/>
    <x v="3"/>
    <x v="8"/>
    <x v="0"/>
  </r>
  <r>
    <s v="AX11430"/>
    <s v="ENX2064"/>
    <s v="A149"/>
    <s v="EMP1026"/>
    <x v="365"/>
    <x v="16"/>
    <x v="2"/>
    <n v="1414"/>
    <n v="962"/>
    <n v="2886"/>
    <n v="4242"/>
    <n v="1356"/>
    <x v="42"/>
    <s v="Martin Perry"/>
    <x v="365"/>
    <x v="2"/>
    <x v="9"/>
    <x v="0"/>
  </r>
  <r>
    <s v="AX11432"/>
    <s v="ENX2015"/>
    <s v="A162"/>
    <s v="EMP1034"/>
    <x v="366"/>
    <x v="60"/>
    <x v="1"/>
    <n v="637"/>
    <n v="389"/>
    <n v="389"/>
    <n v="637"/>
    <n v="248"/>
    <x v="48"/>
    <s v="Arthur Mccoy"/>
    <x v="366"/>
    <x v="5"/>
    <x v="10"/>
    <x v="0"/>
  </r>
  <r>
    <s v="AX11434"/>
    <s v="ENX2095"/>
    <s v="A115"/>
    <s v="EMP1014"/>
    <x v="192"/>
    <x v="210"/>
    <x v="3"/>
    <n v="1743"/>
    <n v="872"/>
    <n v="3488"/>
    <n v="6972"/>
    <n v="3484"/>
    <x v="22"/>
    <s v="Ronald Reed"/>
    <x v="192"/>
    <x v="2"/>
    <x v="7"/>
    <x v="0"/>
  </r>
  <r>
    <s v="AX11438"/>
    <s v="ENX2030"/>
    <s v="A137"/>
    <s v="EMP1029"/>
    <x v="289"/>
    <x v="50"/>
    <x v="1"/>
    <n v="1899"/>
    <n v="1044"/>
    <n v="1044"/>
    <n v="1899"/>
    <n v="855"/>
    <x v="32"/>
    <s v="Howard Gardner"/>
    <x v="289"/>
    <x v="5"/>
    <x v="4"/>
    <x v="0"/>
  </r>
  <r>
    <s v="AX11439"/>
    <s v="ENX2073"/>
    <s v="A145"/>
    <s v="EMP1039"/>
    <x v="181"/>
    <x v="160"/>
    <x v="1"/>
    <n v="95"/>
    <n v="61"/>
    <n v="61"/>
    <n v="95"/>
    <n v="34"/>
    <x v="50"/>
    <s v="Eugene Holmes"/>
    <x v="181"/>
    <x v="3"/>
    <x v="2"/>
    <x v="0"/>
  </r>
  <r>
    <s v="AX11440"/>
    <s v="ENX2025"/>
    <s v="A144"/>
    <s v="EMP1007"/>
    <x v="367"/>
    <x v="101"/>
    <x v="2"/>
    <n v="667"/>
    <n v="387"/>
    <n v="1161"/>
    <n v="2001"/>
    <n v="840"/>
    <x v="33"/>
    <s v="Jeremy Mendoza"/>
    <x v="367"/>
    <x v="1"/>
    <x v="2"/>
    <x v="0"/>
  </r>
  <r>
    <s v="AX11442"/>
    <s v="ENX2096"/>
    <s v="A107"/>
    <s v="EMP1005"/>
    <x v="73"/>
    <x v="201"/>
    <x v="1"/>
    <n v="1587"/>
    <n v="1301"/>
    <n v="1301"/>
    <n v="1587"/>
    <n v="286"/>
    <x v="13"/>
    <s v="Ryan Welch"/>
    <x v="73"/>
    <x v="6"/>
    <x v="8"/>
    <x v="0"/>
  </r>
  <r>
    <s v="AX11443"/>
    <s v="ENX2085"/>
    <s v="A169"/>
    <s v="EMP1013"/>
    <x v="368"/>
    <x v="254"/>
    <x v="2"/>
    <n v="1862"/>
    <n v="1173"/>
    <n v="3519"/>
    <n v="5586"/>
    <n v="2067"/>
    <x v="30"/>
    <s v="Charles Harper"/>
    <x v="368"/>
    <x v="5"/>
    <x v="8"/>
    <x v="0"/>
  </r>
  <r>
    <s v="AX11448"/>
    <s v="ENX2080"/>
    <s v="A165"/>
    <s v="EMP1026"/>
    <x v="369"/>
    <x v="48"/>
    <x v="2"/>
    <n v="2353"/>
    <n v="1788"/>
    <n v="5364"/>
    <n v="7059"/>
    <n v="1695"/>
    <x v="51"/>
    <s v="Martin Perry"/>
    <x v="369"/>
    <x v="2"/>
    <x v="0"/>
    <x v="0"/>
  </r>
  <r>
    <s v="AX11452"/>
    <s v="ENX2091"/>
    <s v="A118"/>
    <s v="EMP1033"/>
    <x v="370"/>
    <x v="255"/>
    <x v="2"/>
    <n v="368"/>
    <n v="294"/>
    <n v="882"/>
    <n v="1104"/>
    <n v="222"/>
    <x v="11"/>
    <s v="Jerry Perry"/>
    <x v="370"/>
    <x v="1"/>
    <x v="9"/>
    <x v="0"/>
  </r>
  <r>
    <s v="AX11462"/>
    <s v="ENX2006"/>
    <s v="A127"/>
    <s v="EMP1025"/>
    <x v="288"/>
    <x v="18"/>
    <x v="0"/>
    <n v="1826"/>
    <n v="1443"/>
    <n v="2886"/>
    <n v="3652"/>
    <n v="766"/>
    <x v="5"/>
    <s v="Ernest Wagner"/>
    <x v="288"/>
    <x v="2"/>
    <x v="0"/>
    <x v="0"/>
  </r>
  <r>
    <s v="AX11463"/>
    <s v="ENX2084"/>
    <s v="A110"/>
    <s v="EMP1009"/>
    <x v="265"/>
    <x v="256"/>
    <x v="0"/>
    <n v="1783"/>
    <n v="1230"/>
    <n v="2460"/>
    <n v="3566"/>
    <n v="1106"/>
    <x v="73"/>
    <s v="Kenneth Fields"/>
    <x v="265"/>
    <x v="0"/>
    <x v="7"/>
    <x v="0"/>
  </r>
  <r>
    <s v="AX11464"/>
    <s v="ENX2020"/>
    <s v="A154"/>
    <s v="EMP1019"/>
    <x v="371"/>
    <x v="3"/>
    <x v="0"/>
    <n v="2005"/>
    <n v="1223"/>
    <n v="2446"/>
    <n v="4010"/>
    <n v="1564"/>
    <x v="55"/>
    <s v="Roger Robertson"/>
    <x v="371"/>
    <x v="3"/>
    <x v="3"/>
    <x v="0"/>
  </r>
  <r>
    <s v="AX11470"/>
    <s v="ENX2027"/>
    <s v="A115"/>
    <s v="EMP1001"/>
    <x v="288"/>
    <x v="257"/>
    <x v="1"/>
    <n v="2497"/>
    <n v="1473"/>
    <n v="1473"/>
    <n v="2497"/>
    <n v="1024"/>
    <x v="22"/>
    <s v="Kevin Butler"/>
    <x v="288"/>
    <x v="2"/>
    <x v="9"/>
    <x v="0"/>
  </r>
  <r>
    <s v="AX11473"/>
    <s v="ENX2024"/>
    <s v="A131"/>
    <s v="EMP1021"/>
    <x v="372"/>
    <x v="258"/>
    <x v="1"/>
    <n v="356"/>
    <n v="292"/>
    <n v="292"/>
    <n v="356"/>
    <n v="64"/>
    <x v="66"/>
    <s v="Clarence Fox"/>
    <x v="372"/>
    <x v="5"/>
    <x v="4"/>
    <x v="0"/>
  </r>
  <r>
    <s v="AX11475"/>
    <s v="ENX2033"/>
    <s v="A108"/>
    <s v="EMP1003"/>
    <x v="373"/>
    <x v="195"/>
    <x v="0"/>
    <n v="2182"/>
    <n v="1200"/>
    <n v="2400"/>
    <n v="4364"/>
    <n v="1964"/>
    <x v="64"/>
    <s v="Christopher Tucker"/>
    <x v="373"/>
    <x v="6"/>
    <x v="9"/>
    <x v="0"/>
  </r>
  <r>
    <s v="AX11478"/>
    <s v="ENX2085"/>
    <s v="A142"/>
    <s v="EMP1010"/>
    <x v="198"/>
    <x v="160"/>
    <x v="1"/>
    <n v="1862"/>
    <n v="1173"/>
    <n v="1173"/>
    <n v="1862"/>
    <n v="689"/>
    <x v="15"/>
    <s v="Joshua Cook"/>
    <x v="198"/>
    <x v="3"/>
    <x v="2"/>
    <x v="0"/>
  </r>
  <r>
    <s v="AX11479"/>
    <s v="ENX2047"/>
    <s v="A156"/>
    <s v="EMP1026"/>
    <x v="248"/>
    <x v="128"/>
    <x v="2"/>
    <n v="290"/>
    <n v="200"/>
    <n v="600"/>
    <n v="870"/>
    <n v="270"/>
    <x v="39"/>
    <s v="Martin Perry"/>
    <x v="248"/>
    <x v="2"/>
    <x v="5"/>
    <x v="0"/>
  </r>
  <r>
    <s v="AX11482"/>
    <s v="ENX2067"/>
    <s v="A146"/>
    <s v="EMP1030"/>
    <x v="188"/>
    <x v="259"/>
    <x v="2"/>
    <n v="1119"/>
    <n v="683"/>
    <n v="2049"/>
    <n v="3357"/>
    <n v="1308"/>
    <x v="8"/>
    <s v="Bobby Russell"/>
    <x v="188"/>
    <x v="3"/>
    <x v="2"/>
    <x v="0"/>
  </r>
  <r>
    <s v="AX11483"/>
    <s v="ENX2100"/>
    <s v="A137"/>
    <s v="EMP1022"/>
    <x v="374"/>
    <x v="198"/>
    <x v="3"/>
    <n v="799"/>
    <n v="455"/>
    <n v="1820"/>
    <n v="3196"/>
    <n v="1376"/>
    <x v="32"/>
    <s v="Walter Cook"/>
    <x v="374"/>
    <x v="0"/>
    <x v="9"/>
    <x v="0"/>
  </r>
  <r>
    <s v="AX11491"/>
    <s v="ENX2099"/>
    <s v="A127"/>
    <s v="EMP1027"/>
    <x v="213"/>
    <x v="260"/>
    <x v="1"/>
    <n v="1367"/>
    <n v="984"/>
    <n v="984"/>
    <n v="1367"/>
    <n v="383"/>
    <x v="5"/>
    <s v="Gary Rodriguez"/>
    <x v="213"/>
    <x v="3"/>
    <x v="3"/>
    <x v="0"/>
  </r>
  <r>
    <s v="AX11495"/>
    <s v="ENX2090"/>
    <s v="A112"/>
    <s v="EMP1023"/>
    <x v="375"/>
    <x v="108"/>
    <x v="3"/>
    <n v="1338"/>
    <n v="682"/>
    <n v="2728"/>
    <n v="5352"/>
    <n v="2624"/>
    <x v="40"/>
    <s v="Brian Davis"/>
    <x v="375"/>
    <x v="4"/>
    <x v="10"/>
    <x v="0"/>
  </r>
  <r>
    <s v="AX11498"/>
    <s v="ENX2087"/>
    <s v="A102"/>
    <s v="EMP1006"/>
    <x v="376"/>
    <x v="235"/>
    <x v="2"/>
    <n v="1022"/>
    <n v="818"/>
    <n v="2454"/>
    <n v="3066"/>
    <n v="612"/>
    <x v="43"/>
    <s v="Sean Miller"/>
    <x v="376"/>
    <x v="2"/>
    <x v="8"/>
    <x v="0"/>
  </r>
  <r>
    <s v="AX11500"/>
    <s v="ENX2021"/>
    <s v="A162"/>
    <s v="EMP1032"/>
    <x v="330"/>
    <x v="152"/>
    <x v="1"/>
    <n v="217"/>
    <n v="171"/>
    <n v="171"/>
    <n v="217"/>
    <n v="46"/>
    <x v="48"/>
    <s v="Larry Castillo"/>
    <x v="330"/>
    <x v="5"/>
    <x v="6"/>
    <x v="0"/>
  </r>
  <r>
    <s v="AX11503"/>
    <s v="ENX2099"/>
    <s v="A121"/>
    <s v="EMP1044"/>
    <x v="78"/>
    <x v="246"/>
    <x v="0"/>
    <n v="1367"/>
    <n v="984"/>
    <n v="1968"/>
    <n v="2734"/>
    <n v="766"/>
    <x v="70"/>
    <s v="Martin Carr"/>
    <x v="78"/>
    <x v="2"/>
    <x v="0"/>
    <x v="0"/>
  </r>
  <r>
    <s v="AX11506"/>
    <s v="ENX2085"/>
    <s v="A138"/>
    <s v="EMP1044"/>
    <x v="377"/>
    <x v="261"/>
    <x v="2"/>
    <n v="1862"/>
    <n v="1173"/>
    <n v="3519"/>
    <n v="5586"/>
    <n v="2067"/>
    <x v="6"/>
    <s v="Martin Carr"/>
    <x v="377"/>
    <x v="1"/>
    <x v="7"/>
    <x v="0"/>
  </r>
  <r>
    <s v="AX11507"/>
    <s v="ENX2028"/>
    <s v="A100"/>
    <s v="EMP1025"/>
    <x v="378"/>
    <x v="262"/>
    <x v="1"/>
    <n v="2283"/>
    <n v="1484"/>
    <n v="1484"/>
    <n v="2283"/>
    <n v="799"/>
    <x v="67"/>
    <s v="Ernest Wagner"/>
    <x v="378"/>
    <x v="0"/>
    <x v="2"/>
    <x v="0"/>
  </r>
  <r>
    <s v="AX11509"/>
    <s v="ENX2044"/>
    <s v="A172"/>
    <s v="EMP1031"/>
    <x v="379"/>
    <x v="263"/>
    <x v="2"/>
    <n v="886"/>
    <n v="478"/>
    <n v="1434"/>
    <n v="2658"/>
    <n v="1224"/>
    <x v="28"/>
    <s v="Brian Thomas"/>
    <x v="379"/>
    <x v="6"/>
    <x v="7"/>
    <x v="0"/>
  </r>
  <r>
    <s v="AX11517"/>
    <s v="ENX2005"/>
    <s v="A150"/>
    <s v="EMP1043"/>
    <x v="256"/>
    <x v="203"/>
    <x v="3"/>
    <n v="684"/>
    <n v="561"/>
    <n v="2244"/>
    <n v="2736"/>
    <n v="492"/>
    <x v="27"/>
    <s v="Joshua Taylor"/>
    <x v="256"/>
    <x v="1"/>
    <x v="6"/>
    <x v="0"/>
  </r>
  <r>
    <s v="AX11518"/>
    <s v="ENX2049"/>
    <s v="A113"/>
    <s v="EMP1012"/>
    <x v="380"/>
    <x v="114"/>
    <x v="3"/>
    <n v="826"/>
    <n v="562"/>
    <n v="2248"/>
    <n v="3304"/>
    <n v="1056"/>
    <x v="49"/>
    <s v="John Reyes"/>
    <x v="380"/>
    <x v="0"/>
    <x v="1"/>
    <x v="0"/>
  </r>
  <r>
    <s v="AX11521"/>
    <s v="ENX2009"/>
    <s v="A171"/>
    <s v="EMP1030"/>
    <x v="381"/>
    <x v="246"/>
    <x v="2"/>
    <n v="584"/>
    <n v="420"/>
    <n v="1260"/>
    <n v="1752"/>
    <n v="492"/>
    <x v="58"/>
    <s v="Bobby Russell"/>
    <x v="381"/>
    <x v="2"/>
    <x v="0"/>
    <x v="0"/>
  </r>
  <r>
    <s v="AX11524"/>
    <s v="ENX2097"/>
    <s v="A109"/>
    <s v="EMP1000"/>
    <x v="255"/>
    <x v="183"/>
    <x v="1"/>
    <n v="1052"/>
    <n v="589"/>
    <n v="589"/>
    <n v="1052"/>
    <n v="463"/>
    <x v="34"/>
    <s v="Fred Robertson"/>
    <x v="255"/>
    <x v="3"/>
    <x v="9"/>
    <x v="0"/>
  </r>
  <r>
    <s v="AX11527"/>
    <s v="ENX2000"/>
    <s v="A111"/>
    <s v="EMP1038"/>
    <x v="382"/>
    <x v="102"/>
    <x v="0"/>
    <n v="2241"/>
    <n v="1367"/>
    <n v="2734"/>
    <n v="4482"/>
    <n v="1748"/>
    <x v="19"/>
    <s v="Scott Mason"/>
    <x v="382"/>
    <x v="1"/>
    <x v="5"/>
    <x v="0"/>
  </r>
  <r>
    <s v="AX11529"/>
    <s v="ENX2075"/>
    <s v="A102"/>
    <s v="EMP1029"/>
    <x v="383"/>
    <x v="135"/>
    <x v="1"/>
    <n v="400"/>
    <n v="208"/>
    <n v="208"/>
    <n v="400"/>
    <n v="192"/>
    <x v="43"/>
    <s v="Howard Gardner"/>
    <x v="383"/>
    <x v="1"/>
    <x v="9"/>
    <x v="0"/>
  </r>
  <r>
    <s v="AX11533"/>
    <s v="ENX2067"/>
    <s v="A166"/>
    <s v="EMP1024"/>
    <x v="384"/>
    <x v="264"/>
    <x v="0"/>
    <n v="1119"/>
    <n v="683"/>
    <n v="1366"/>
    <n v="2238"/>
    <n v="872"/>
    <x v="65"/>
    <s v="Ernest Wheeler"/>
    <x v="384"/>
    <x v="4"/>
    <x v="3"/>
    <x v="0"/>
  </r>
  <r>
    <s v="AX11534"/>
    <s v="ENX2021"/>
    <s v="A117"/>
    <s v="EMP1012"/>
    <x v="385"/>
    <x v="147"/>
    <x v="3"/>
    <n v="217"/>
    <n v="171"/>
    <n v="684"/>
    <n v="868"/>
    <n v="184"/>
    <x v="63"/>
    <s v="John Reyes"/>
    <x v="385"/>
    <x v="0"/>
    <x v="10"/>
    <x v="0"/>
  </r>
  <r>
    <s v="AX11543"/>
    <s v="ENX2072"/>
    <s v="A114"/>
    <s v="EMP1035"/>
    <x v="386"/>
    <x v="20"/>
    <x v="1"/>
    <n v="1887"/>
    <n v="1378"/>
    <n v="1378"/>
    <n v="1887"/>
    <n v="509"/>
    <x v="36"/>
    <s v="Roger Ramos"/>
    <x v="386"/>
    <x v="1"/>
    <x v="1"/>
    <x v="0"/>
  </r>
  <r>
    <s v="AX11544"/>
    <s v="ENX2088"/>
    <s v="A107"/>
    <s v="EMP1020"/>
    <x v="352"/>
    <x v="265"/>
    <x v="1"/>
    <n v="603"/>
    <n v="416"/>
    <n v="416"/>
    <n v="603"/>
    <n v="187"/>
    <x v="13"/>
    <s v="Ryan Butler"/>
    <x v="352"/>
    <x v="1"/>
    <x v="4"/>
    <x v="0"/>
  </r>
  <r>
    <s v="AX11547"/>
    <s v="ENX2027"/>
    <s v="A146"/>
    <s v="EMP1025"/>
    <x v="144"/>
    <x v="255"/>
    <x v="0"/>
    <n v="2497"/>
    <n v="1473"/>
    <n v="2946"/>
    <n v="4994"/>
    <n v="2048"/>
    <x v="8"/>
    <s v="Ernest Wagner"/>
    <x v="144"/>
    <x v="1"/>
    <x v="9"/>
    <x v="0"/>
  </r>
  <r>
    <s v="AX11548"/>
    <s v="ENX2045"/>
    <s v="A105"/>
    <s v="EMP1030"/>
    <x v="298"/>
    <x v="181"/>
    <x v="2"/>
    <n v="556"/>
    <n v="395"/>
    <n v="1185"/>
    <n v="1668"/>
    <n v="483"/>
    <x v="57"/>
    <s v="Bobby Russell"/>
    <x v="298"/>
    <x v="2"/>
    <x v="3"/>
    <x v="0"/>
  </r>
  <r>
    <s v="AX11554"/>
    <s v="ENX2088"/>
    <s v="A122"/>
    <s v="EMP1030"/>
    <x v="324"/>
    <x v="266"/>
    <x v="1"/>
    <n v="603"/>
    <n v="416"/>
    <n v="416"/>
    <n v="603"/>
    <n v="187"/>
    <x v="17"/>
    <s v="Bobby Russell"/>
    <x v="324"/>
    <x v="6"/>
    <x v="2"/>
    <x v="0"/>
  </r>
  <r>
    <s v="AX11562"/>
    <s v="ENX2033"/>
    <s v="A123"/>
    <s v="EMP1007"/>
    <x v="78"/>
    <x v="267"/>
    <x v="0"/>
    <n v="2182"/>
    <n v="1200"/>
    <n v="2400"/>
    <n v="4364"/>
    <n v="1964"/>
    <x v="62"/>
    <s v="Jeremy Mendoza"/>
    <x v="78"/>
    <x v="2"/>
    <x v="1"/>
    <x v="0"/>
  </r>
  <r>
    <s v="AX11565"/>
    <s v="ENX2094"/>
    <s v="A170"/>
    <s v="EMP1043"/>
    <x v="387"/>
    <x v="114"/>
    <x v="2"/>
    <n v="771"/>
    <n v="648"/>
    <n v="1944"/>
    <n v="2313"/>
    <n v="369"/>
    <x v="18"/>
    <s v="Joshua Taylor"/>
    <x v="387"/>
    <x v="0"/>
    <x v="1"/>
    <x v="0"/>
  </r>
  <r>
    <s v="AX11566"/>
    <s v="ENX2073"/>
    <s v="A154"/>
    <s v="EMP1031"/>
    <x v="388"/>
    <x v="236"/>
    <x v="3"/>
    <n v="95"/>
    <n v="61"/>
    <n v="244"/>
    <n v="380"/>
    <n v="136"/>
    <x v="55"/>
    <s v="Brian Thomas"/>
    <x v="388"/>
    <x v="1"/>
    <x v="7"/>
    <x v="0"/>
  </r>
  <r>
    <s v="AX11568"/>
    <s v="ENX2034"/>
    <s v="A131"/>
    <s v="EMP1034"/>
    <x v="389"/>
    <x v="178"/>
    <x v="1"/>
    <n v="871"/>
    <n v="540"/>
    <n v="540"/>
    <n v="871"/>
    <n v="331"/>
    <x v="66"/>
    <s v="Arthur Mccoy"/>
    <x v="389"/>
    <x v="5"/>
    <x v="0"/>
    <x v="0"/>
  </r>
  <r>
    <s v="AX11571"/>
    <s v="ENX2025"/>
    <s v="A163"/>
    <s v="EMP1013"/>
    <x v="44"/>
    <x v="268"/>
    <x v="1"/>
    <n v="667"/>
    <n v="387"/>
    <n v="387"/>
    <n v="667"/>
    <n v="280"/>
    <x v="60"/>
    <s v="Charles Harper"/>
    <x v="44"/>
    <x v="0"/>
    <x v="3"/>
    <x v="0"/>
  </r>
  <r>
    <s v="AX11573"/>
    <s v="ENX2042"/>
    <s v="A152"/>
    <s v="EMP1001"/>
    <x v="390"/>
    <x v="269"/>
    <x v="1"/>
    <n v="203"/>
    <n v="154"/>
    <n v="154"/>
    <n v="203"/>
    <n v="49"/>
    <x v="54"/>
    <s v="Kevin Butler"/>
    <x v="390"/>
    <x v="3"/>
    <x v="1"/>
    <x v="0"/>
  </r>
  <r>
    <s v="AX11577"/>
    <s v="ENX2094"/>
    <s v="A116"/>
    <s v="EMP1026"/>
    <x v="391"/>
    <x v="65"/>
    <x v="2"/>
    <n v="771"/>
    <n v="648"/>
    <n v="1944"/>
    <n v="2313"/>
    <n v="369"/>
    <x v="47"/>
    <s v="Martin Perry"/>
    <x v="391"/>
    <x v="5"/>
    <x v="5"/>
    <x v="0"/>
  </r>
  <r>
    <s v="AX11579"/>
    <s v="ENX2032"/>
    <s v="A105"/>
    <s v="EMP1027"/>
    <x v="392"/>
    <x v="219"/>
    <x v="0"/>
    <n v="1967"/>
    <n v="1397"/>
    <n v="2794"/>
    <n v="3934"/>
    <n v="1140"/>
    <x v="57"/>
    <s v="Gary Rodriguez"/>
    <x v="392"/>
    <x v="6"/>
    <x v="8"/>
    <x v="0"/>
  </r>
  <r>
    <s v="AX11580"/>
    <s v="ENX2080"/>
    <s v="A158"/>
    <s v="EMP1018"/>
    <x v="375"/>
    <x v="270"/>
    <x v="1"/>
    <n v="2353"/>
    <n v="1788"/>
    <n v="1788"/>
    <n v="2353"/>
    <n v="565"/>
    <x v="4"/>
    <s v="Jimmy Young"/>
    <x v="375"/>
    <x v="2"/>
    <x v="7"/>
    <x v="0"/>
  </r>
  <r>
    <s v="AX11591"/>
    <s v="ENX2097"/>
    <s v="A136"/>
    <s v="EMP1009"/>
    <x v="344"/>
    <x v="271"/>
    <x v="0"/>
    <n v="1052"/>
    <n v="589"/>
    <n v="1178"/>
    <n v="2104"/>
    <n v="926"/>
    <x v="29"/>
    <s v="Kenneth Fields"/>
    <x v="344"/>
    <x v="0"/>
    <x v="9"/>
    <x v="0"/>
  </r>
  <r>
    <s v="AX11593"/>
    <s v="ENX2083"/>
    <s v="A125"/>
    <s v="EMP1037"/>
    <x v="281"/>
    <x v="31"/>
    <x v="1"/>
    <n v="2141"/>
    <n v="1777"/>
    <n v="1777"/>
    <n v="2141"/>
    <n v="364"/>
    <x v="72"/>
    <s v="Carl Hall"/>
    <x v="281"/>
    <x v="1"/>
    <x v="1"/>
    <x v="0"/>
  </r>
  <r>
    <s v="AX11595"/>
    <s v="ENX2033"/>
    <s v="A167"/>
    <s v="EMP1028"/>
    <x v="263"/>
    <x v="163"/>
    <x v="3"/>
    <n v="2182"/>
    <n v="1200"/>
    <n v="4800"/>
    <n v="8728"/>
    <n v="3928"/>
    <x v="10"/>
    <s v="Howard Sims"/>
    <x v="263"/>
    <x v="4"/>
    <x v="9"/>
    <x v="0"/>
  </r>
  <r>
    <s v="AX11597"/>
    <s v="ENX2059"/>
    <s v="A158"/>
    <s v="EMP1017"/>
    <x v="393"/>
    <x v="272"/>
    <x v="2"/>
    <n v="1494"/>
    <n v="971"/>
    <n v="2913"/>
    <n v="4482"/>
    <n v="1569"/>
    <x v="4"/>
    <s v="Brian Hansen"/>
    <x v="393"/>
    <x v="6"/>
    <x v="2"/>
    <x v="0"/>
  </r>
  <r>
    <s v="AX11599"/>
    <s v="ENX2055"/>
    <s v="A145"/>
    <s v="EMP1044"/>
    <x v="139"/>
    <x v="142"/>
    <x v="0"/>
    <n v="2495"/>
    <n v="1896"/>
    <n v="3792"/>
    <n v="4990"/>
    <n v="1198"/>
    <x v="50"/>
    <s v="Martin Carr"/>
    <x v="139"/>
    <x v="1"/>
    <x v="0"/>
    <x v="0"/>
  </r>
  <r>
    <s v="AX11600"/>
    <s v="ENX2002"/>
    <s v="A125"/>
    <s v="EMP1042"/>
    <x v="394"/>
    <x v="273"/>
    <x v="0"/>
    <n v="847"/>
    <n v="534"/>
    <n v="1068"/>
    <n v="1694"/>
    <n v="626"/>
    <x v="72"/>
    <s v="Scott Clark"/>
    <x v="394"/>
    <x v="6"/>
    <x v="0"/>
    <x v="0"/>
  </r>
  <r>
    <s v="AX11601"/>
    <s v="ENX2088"/>
    <s v="A171"/>
    <s v="EMP1022"/>
    <x v="395"/>
    <x v="30"/>
    <x v="1"/>
    <n v="603"/>
    <n v="416"/>
    <n v="416"/>
    <n v="603"/>
    <n v="187"/>
    <x v="58"/>
    <s v="Walter Cook"/>
    <x v="395"/>
    <x v="6"/>
    <x v="0"/>
    <x v="0"/>
  </r>
  <r>
    <s v="AX11605"/>
    <s v="ENX2019"/>
    <s v="A116"/>
    <s v="EMP1030"/>
    <x v="396"/>
    <x v="185"/>
    <x v="1"/>
    <n v="800"/>
    <n v="536"/>
    <n v="536"/>
    <n v="800"/>
    <n v="264"/>
    <x v="47"/>
    <s v="Bobby Russell"/>
    <x v="396"/>
    <x v="5"/>
    <x v="6"/>
    <x v="0"/>
  </r>
  <r>
    <s v="AX11606"/>
    <s v="ENX2060"/>
    <s v="A157"/>
    <s v="EMP1009"/>
    <x v="357"/>
    <x v="61"/>
    <x v="2"/>
    <n v="1467"/>
    <n v="807"/>
    <n v="2421"/>
    <n v="4401"/>
    <n v="1980"/>
    <x v="0"/>
    <s v="Kenneth Fields"/>
    <x v="357"/>
    <x v="6"/>
    <x v="9"/>
    <x v="0"/>
  </r>
  <r>
    <s v="AX11611"/>
    <s v="ENX2086"/>
    <s v="A166"/>
    <s v="EMP1039"/>
    <x v="263"/>
    <x v="175"/>
    <x v="1"/>
    <n v="123"/>
    <n v="84"/>
    <n v="84"/>
    <n v="123"/>
    <n v="39"/>
    <x v="65"/>
    <s v="Eugene Holmes"/>
    <x v="263"/>
    <x v="4"/>
    <x v="6"/>
    <x v="0"/>
  </r>
  <r>
    <s v="AX11612"/>
    <s v="ENX2095"/>
    <s v="A146"/>
    <s v="EMP1033"/>
    <x v="397"/>
    <x v="247"/>
    <x v="1"/>
    <n v="1743"/>
    <n v="872"/>
    <n v="872"/>
    <n v="1743"/>
    <n v="871"/>
    <x v="8"/>
    <s v="Jerry Perry"/>
    <x v="397"/>
    <x v="6"/>
    <x v="5"/>
    <x v="0"/>
  </r>
  <r>
    <s v="AX11614"/>
    <s v="ENX2084"/>
    <s v="A156"/>
    <s v="EMP1016"/>
    <x v="398"/>
    <x v="73"/>
    <x v="0"/>
    <n v="1783"/>
    <n v="1230"/>
    <n v="2460"/>
    <n v="3566"/>
    <n v="1106"/>
    <x v="39"/>
    <s v="Henry Nelson"/>
    <x v="398"/>
    <x v="3"/>
    <x v="0"/>
    <x v="0"/>
  </r>
  <r>
    <s v="AX11621"/>
    <s v="ENX2013"/>
    <s v="A160"/>
    <s v="EMP1020"/>
    <x v="168"/>
    <x v="127"/>
    <x v="2"/>
    <n v="368"/>
    <n v="269"/>
    <n v="807"/>
    <n v="1104"/>
    <n v="297"/>
    <x v="1"/>
    <s v="Ryan Butler"/>
    <x v="168"/>
    <x v="6"/>
    <x v="10"/>
    <x v="0"/>
  </r>
  <r>
    <s v="AX11623"/>
    <s v="ENX2013"/>
    <s v="A111"/>
    <s v="EMP1024"/>
    <x v="399"/>
    <x v="183"/>
    <x v="1"/>
    <n v="368"/>
    <n v="269"/>
    <n v="269"/>
    <n v="368"/>
    <n v="99"/>
    <x v="19"/>
    <s v="Ernest Wheeler"/>
    <x v="399"/>
    <x v="3"/>
    <x v="9"/>
    <x v="0"/>
  </r>
  <r>
    <s v="AX11625"/>
    <s v="ENX2030"/>
    <s v="A158"/>
    <s v="EMP1029"/>
    <x v="400"/>
    <x v="172"/>
    <x v="2"/>
    <n v="1899"/>
    <n v="1044"/>
    <n v="3132"/>
    <n v="5697"/>
    <n v="2565"/>
    <x v="4"/>
    <s v="Howard Gardner"/>
    <x v="400"/>
    <x v="4"/>
    <x v="4"/>
    <x v="0"/>
  </r>
  <r>
    <s v="AX11628"/>
    <s v="ENX2068"/>
    <s v="A140"/>
    <s v="EMP1033"/>
    <x v="97"/>
    <x v="274"/>
    <x v="2"/>
    <n v="1500"/>
    <n v="900"/>
    <n v="2700"/>
    <n v="4500"/>
    <n v="1800"/>
    <x v="46"/>
    <s v="Jerry Perry"/>
    <x v="97"/>
    <x v="2"/>
    <x v="6"/>
    <x v="0"/>
  </r>
  <r>
    <s v="AX11629"/>
    <s v="ENX2055"/>
    <s v="A105"/>
    <s v="EMP1032"/>
    <x v="325"/>
    <x v="275"/>
    <x v="2"/>
    <n v="2495"/>
    <n v="1896"/>
    <n v="5688"/>
    <n v="7485"/>
    <n v="1797"/>
    <x v="57"/>
    <s v="Larry Castillo"/>
    <x v="325"/>
    <x v="4"/>
    <x v="4"/>
    <x v="0"/>
  </r>
  <r>
    <s v="AX11630"/>
    <s v="ENX2029"/>
    <s v="A104"/>
    <s v="EMP1026"/>
    <x v="324"/>
    <x v="269"/>
    <x v="3"/>
    <n v="1848"/>
    <n v="1294"/>
    <n v="5176"/>
    <n v="7392"/>
    <n v="2216"/>
    <x v="53"/>
    <s v="Martin Perry"/>
    <x v="324"/>
    <x v="3"/>
    <x v="1"/>
    <x v="0"/>
  </r>
  <r>
    <s v="AX11631"/>
    <s v="ENX2021"/>
    <s v="A161"/>
    <s v="EMP1034"/>
    <x v="401"/>
    <x v="195"/>
    <x v="3"/>
    <n v="217"/>
    <n v="171"/>
    <n v="684"/>
    <n v="868"/>
    <n v="184"/>
    <x v="25"/>
    <s v="Arthur Mccoy"/>
    <x v="401"/>
    <x v="6"/>
    <x v="9"/>
    <x v="0"/>
  </r>
  <r>
    <s v="AX11637"/>
    <s v="ENX2036"/>
    <s v="A170"/>
    <s v="EMP1036"/>
    <x v="292"/>
    <x v="276"/>
    <x v="0"/>
    <n v="1582"/>
    <n v="1234"/>
    <n v="2468"/>
    <n v="3164"/>
    <n v="696"/>
    <x v="18"/>
    <s v="Robert Reed"/>
    <x v="292"/>
    <x v="1"/>
    <x v="11"/>
    <x v="0"/>
  </r>
  <r>
    <s v="AX11638"/>
    <s v="ENX2098"/>
    <s v="A108"/>
    <s v="EMP1003"/>
    <x v="149"/>
    <x v="192"/>
    <x v="1"/>
    <n v="1178"/>
    <n v="683"/>
    <n v="683"/>
    <n v="1178"/>
    <n v="495"/>
    <x v="64"/>
    <s v="Christopher Tucker"/>
    <x v="149"/>
    <x v="5"/>
    <x v="5"/>
    <x v="0"/>
  </r>
  <r>
    <s v="AX11640"/>
    <s v="ENX2026"/>
    <s v="A136"/>
    <s v="EMP1002"/>
    <x v="402"/>
    <x v="277"/>
    <x v="2"/>
    <n v="947"/>
    <n v="786"/>
    <n v="2358"/>
    <n v="2841"/>
    <n v="483"/>
    <x v="29"/>
    <s v="Andrew Bowman"/>
    <x v="402"/>
    <x v="4"/>
    <x v="0"/>
    <x v="0"/>
  </r>
  <r>
    <s v="AX11645"/>
    <s v="ENX2045"/>
    <s v="A161"/>
    <s v="EMP1018"/>
    <x v="403"/>
    <x v="46"/>
    <x v="0"/>
    <n v="556"/>
    <n v="395"/>
    <n v="790"/>
    <n v="1112"/>
    <n v="322"/>
    <x v="25"/>
    <s v="Jimmy Young"/>
    <x v="403"/>
    <x v="5"/>
    <x v="10"/>
    <x v="0"/>
  </r>
  <r>
    <s v="AX11647"/>
    <s v="ENX2031"/>
    <s v="A116"/>
    <s v="EMP1038"/>
    <x v="404"/>
    <x v="128"/>
    <x v="2"/>
    <n v="1638"/>
    <n v="1261"/>
    <n v="3783"/>
    <n v="4914"/>
    <n v="1131"/>
    <x v="47"/>
    <s v="Scott Mason"/>
    <x v="404"/>
    <x v="2"/>
    <x v="5"/>
    <x v="0"/>
  </r>
  <r>
    <s v="AX11656"/>
    <s v="ENX2059"/>
    <s v="A104"/>
    <s v="EMP1020"/>
    <x v="405"/>
    <x v="278"/>
    <x v="3"/>
    <n v="1494"/>
    <n v="971"/>
    <n v="3884"/>
    <n v="5976"/>
    <n v="2092"/>
    <x v="53"/>
    <s v="Ryan Butler"/>
    <x v="405"/>
    <x v="4"/>
    <x v="1"/>
    <x v="0"/>
  </r>
  <r>
    <s v="AX11660"/>
    <s v="ENX2084"/>
    <s v="A170"/>
    <s v="EMP1024"/>
    <x v="128"/>
    <x v="100"/>
    <x v="0"/>
    <n v="1783"/>
    <n v="1230"/>
    <n v="2460"/>
    <n v="3566"/>
    <n v="1106"/>
    <x v="18"/>
    <s v="Ernest Wheeler"/>
    <x v="128"/>
    <x v="6"/>
    <x v="6"/>
    <x v="0"/>
  </r>
  <r>
    <s v="AX11665"/>
    <s v="ENX2047"/>
    <s v="A132"/>
    <s v="EMP1042"/>
    <x v="240"/>
    <x v="279"/>
    <x v="2"/>
    <n v="290"/>
    <n v="200"/>
    <n v="600"/>
    <n v="870"/>
    <n v="270"/>
    <x v="56"/>
    <s v="Scott Clark"/>
    <x v="240"/>
    <x v="1"/>
    <x v="3"/>
    <x v="0"/>
  </r>
  <r>
    <s v="AX11666"/>
    <s v="ENX2012"/>
    <s v="A112"/>
    <s v="EMP1015"/>
    <x v="289"/>
    <x v="70"/>
    <x v="2"/>
    <n v="1353"/>
    <n v="947"/>
    <n v="2841"/>
    <n v="4059"/>
    <n v="1218"/>
    <x v="40"/>
    <s v="Justin Lynch"/>
    <x v="289"/>
    <x v="2"/>
    <x v="4"/>
    <x v="0"/>
  </r>
  <r>
    <s v="AX11668"/>
    <s v="ENX2050"/>
    <s v="A121"/>
    <s v="EMP1040"/>
    <x v="280"/>
    <x v="65"/>
    <x v="3"/>
    <n v="2391"/>
    <n v="1291"/>
    <n v="5164"/>
    <n v="9564"/>
    <n v="4400"/>
    <x v="70"/>
    <s v="Patrick Ruiz"/>
    <x v="280"/>
    <x v="5"/>
    <x v="5"/>
    <x v="0"/>
  </r>
  <r>
    <s v="AX11673"/>
    <s v="ENX2023"/>
    <s v="A125"/>
    <s v="EMP1020"/>
    <x v="184"/>
    <x v="30"/>
    <x v="1"/>
    <n v="818"/>
    <n v="450"/>
    <n v="450"/>
    <n v="818"/>
    <n v="368"/>
    <x v="72"/>
    <s v="Ryan Butler"/>
    <x v="184"/>
    <x v="6"/>
    <x v="0"/>
    <x v="0"/>
  </r>
  <r>
    <s v="AX11677"/>
    <s v="ENX2017"/>
    <s v="A144"/>
    <s v="EMP1030"/>
    <x v="406"/>
    <x v="268"/>
    <x v="1"/>
    <n v="35"/>
    <n v="22"/>
    <n v="22"/>
    <n v="35"/>
    <n v="13"/>
    <x v="33"/>
    <s v="Bobby Russell"/>
    <x v="406"/>
    <x v="0"/>
    <x v="3"/>
    <x v="0"/>
  </r>
  <r>
    <s v="AX11678"/>
    <s v="ENX2061"/>
    <s v="A114"/>
    <s v="EMP1022"/>
    <x v="407"/>
    <x v="280"/>
    <x v="0"/>
    <n v="913"/>
    <n v="584"/>
    <n v="1168"/>
    <n v="1826"/>
    <n v="658"/>
    <x v="36"/>
    <s v="Walter Cook"/>
    <x v="407"/>
    <x v="3"/>
    <x v="7"/>
    <x v="0"/>
  </r>
  <r>
    <s v="AX11681"/>
    <s v="ENX2051"/>
    <s v="A101"/>
    <s v="EMP1030"/>
    <x v="62"/>
    <x v="263"/>
    <x v="3"/>
    <n v="1077"/>
    <n v="732"/>
    <n v="2928"/>
    <n v="4308"/>
    <n v="1380"/>
    <x v="26"/>
    <s v="Bobby Russell"/>
    <x v="62"/>
    <x v="6"/>
    <x v="7"/>
    <x v="0"/>
  </r>
  <r>
    <s v="AX11684"/>
    <s v="ENX2049"/>
    <s v="A144"/>
    <s v="EMP1017"/>
    <x v="408"/>
    <x v="281"/>
    <x v="2"/>
    <n v="826"/>
    <n v="562"/>
    <n v="1686"/>
    <n v="2478"/>
    <n v="792"/>
    <x v="33"/>
    <s v="Brian Hansen"/>
    <x v="408"/>
    <x v="0"/>
    <x v="4"/>
    <x v="0"/>
  </r>
  <r>
    <s v="AX11687"/>
    <s v="ENX2062"/>
    <s v="A147"/>
    <s v="EMP1015"/>
    <x v="32"/>
    <x v="228"/>
    <x v="2"/>
    <n v="2464"/>
    <n v="1774"/>
    <n v="5322"/>
    <n v="7392"/>
    <n v="2070"/>
    <x v="20"/>
    <s v="Justin Lynch"/>
    <x v="32"/>
    <x v="6"/>
    <x v="11"/>
    <x v="0"/>
  </r>
  <r>
    <s v="AX11688"/>
    <s v="ENX2097"/>
    <s v="A154"/>
    <s v="EMP1034"/>
    <x v="361"/>
    <x v="85"/>
    <x v="0"/>
    <n v="1052"/>
    <n v="589"/>
    <n v="1178"/>
    <n v="2104"/>
    <n v="926"/>
    <x v="55"/>
    <s v="Arthur Mccoy"/>
    <x v="361"/>
    <x v="5"/>
    <x v="8"/>
    <x v="0"/>
  </r>
  <r>
    <s v="AX11690"/>
    <s v="ENX2090"/>
    <s v="A113"/>
    <s v="EMP1042"/>
    <x v="409"/>
    <x v="134"/>
    <x v="3"/>
    <n v="1338"/>
    <n v="682"/>
    <n v="2728"/>
    <n v="5352"/>
    <n v="2624"/>
    <x v="49"/>
    <s v="Scott Clark"/>
    <x v="409"/>
    <x v="2"/>
    <x v="5"/>
    <x v="0"/>
  </r>
  <r>
    <s v="AX11698"/>
    <s v="ENX2049"/>
    <s v="A113"/>
    <s v="EMP1030"/>
    <x v="410"/>
    <x v="16"/>
    <x v="3"/>
    <n v="826"/>
    <n v="562"/>
    <n v="2248"/>
    <n v="3304"/>
    <n v="1056"/>
    <x v="49"/>
    <s v="Bobby Russell"/>
    <x v="410"/>
    <x v="2"/>
    <x v="9"/>
    <x v="0"/>
  </r>
  <r>
    <s v="AX11702"/>
    <s v="ENX2000"/>
    <s v="A120"/>
    <s v="EMP1004"/>
    <x v="369"/>
    <x v="23"/>
    <x v="1"/>
    <n v="2241"/>
    <n v="1367"/>
    <n v="1367"/>
    <n v="2241"/>
    <n v="874"/>
    <x v="71"/>
    <s v="Kenneth Bradley"/>
    <x v="369"/>
    <x v="3"/>
    <x v="11"/>
    <x v="0"/>
  </r>
  <r>
    <s v="AX11703"/>
    <s v="ENX2065"/>
    <s v="A118"/>
    <s v="EMP1036"/>
    <x v="411"/>
    <x v="282"/>
    <x v="2"/>
    <n v="2396"/>
    <n v="1965"/>
    <n v="5895"/>
    <n v="7188"/>
    <n v="1293"/>
    <x v="11"/>
    <s v="Robert Reed"/>
    <x v="411"/>
    <x v="3"/>
    <x v="4"/>
    <x v="0"/>
  </r>
  <r>
    <s v="AX11705"/>
    <s v="ENX2033"/>
    <s v="A156"/>
    <s v="EMP1036"/>
    <x v="220"/>
    <x v="94"/>
    <x v="3"/>
    <n v="2182"/>
    <n v="1200"/>
    <n v="4800"/>
    <n v="8728"/>
    <n v="3928"/>
    <x v="39"/>
    <s v="Robert Reed"/>
    <x v="220"/>
    <x v="4"/>
    <x v="11"/>
    <x v="0"/>
  </r>
  <r>
    <s v="AX11708"/>
    <s v="ENX2052"/>
    <s v="A111"/>
    <s v="EMP1029"/>
    <x v="186"/>
    <x v="283"/>
    <x v="1"/>
    <n v="1526"/>
    <n v="1251"/>
    <n v="1251"/>
    <n v="1526"/>
    <n v="275"/>
    <x v="19"/>
    <s v="Howard Gardner"/>
    <x v="186"/>
    <x v="1"/>
    <x v="8"/>
    <x v="0"/>
  </r>
  <r>
    <s v="AX11714"/>
    <s v="ENX2075"/>
    <s v="A163"/>
    <s v="EMP1012"/>
    <x v="412"/>
    <x v="147"/>
    <x v="1"/>
    <n v="400"/>
    <n v="208"/>
    <n v="208"/>
    <n v="400"/>
    <n v="192"/>
    <x v="60"/>
    <s v="John Reyes"/>
    <x v="412"/>
    <x v="0"/>
    <x v="10"/>
    <x v="0"/>
  </r>
  <r>
    <s v="AX11717"/>
    <s v="ENX2045"/>
    <s v="A141"/>
    <s v="EMP1040"/>
    <x v="413"/>
    <x v="104"/>
    <x v="0"/>
    <n v="556"/>
    <n v="395"/>
    <n v="790"/>
    <n v="1112"/>
    <n v="322"/>
    <x v="23"/>
    <s v="Patrick Ruiz"/>
    <x v="413"/>
    <x v="3"/>
    <x v="0"/>
    <x v="0"/>
  </r>
  <r>
    <s v="AX11718"/>
    <s v="ENX2052"/>
    <s v="A117"/>
    <s v="EMP1023"/>
    <x v="414"/>
    <x v="221"/>
    <x v="1"/>
    <n v="1526"/>
    <n v="1251"/>
    <n v="1251"/>
    <n v="1526"/>
    <n v="275"/>
    <x v="63"/>
    <s v="Brian Davis"/>
    <x v="414"/>
    <x v="4"/>
    <x v="6"/>
    <x v="0"/>
  </r>
  <r>
    <s v="AX11720"/>
    <s v="ENX2065"/>
    <s v="A101"/>
    <s v="EMP1019"/>
    <x v="224"/>
    <x v="31"/>
    <x v="0"/>
    <n v="2396"/>
    <n v="1965"/>
    <n v="3930"/>
    <n v="4792"/>
    <n v="862"/>
    <x v="26"/>
    <s v="Roger Robertson"/>
    <x v="224"/>
    <x v="1"/>
    <x v="1"/>
    <x v="0"/>
  </r>
  <r>
    <s v="AX11721"/>
    <s v="ENX2033"/>
    <s v="A118"/>
    <s v="EMP1039"/>
    <x v="415"/>
    <x v="262"/>
    <x v="3"/>
    <n v="2182"/>
    <n v="1200"/>
    <n v="4800"/>
    <n v="8728"/>
    <n v="3928"/>
    <x v="11"/>
    <s v="Eugene Holmes"/>
    <x v="415"/>
    <x v="0"/>
    <x v="2"/>
    <x v="0"/>
  </r>
  <r>
    <s v="AX11726"/>
    <s v="ENX2012"/>
    <s v="A104"/>
    <s v="EMP1010"/>
    <x v="416"/>
    <x v="177"/>
    <x v="1"/>
    <n v="1353"/>
    <n v="947"/>
    <n v="947"/>
    <n v="1353"/>
    <n v="406"/>
    <x v="53"/>
    <s v="Joshua Cook"/>
    <x v="416"/>
    <x v="1"/>
    <x v="3"/>
    <x v="0"/>
  </r>
  <r>
    <s v="AX11728"/>
    <s v="ENX2036"/>
    <s v="A163"/>
    <s v="EMP1032"/>
    <x v="227"/>
    <x v="253"/>
    <x v="1"/>
    <n v="1582"/>
    <n v="1234"/>
    <n v="1234"/>
    <n v="1582"/>
    <n v="348"/>
    <x v="60"/>
    <s v="Larry Castillo"/>
    <x v="227"/>
    <x v="1"/>
    <x v="2"/>
    <x v="0"/>
  </r>
  <r>
    <s v="AX11729"/>
    <s v="ENX2058"/>
    <s v="A105"/>
    <s v="EMP1015"/>
    <x v="293"/>
    <x v="284"/>
    <x v="1"/>
    <n v="2257"/>
    <n v="1535"/>
    <n v="1535"/>
    <n v="2257"/>
    <n v="722"/>
    <x v="57"/>
    <s v="Justin Lynch"/>
    <x v="293"/>
    <x v="4"/>
    <x v="7"/>
    <x v="0"/>
  </r>
  <r>
    <s v="AX11730"/>
    <s v="ENX2025"/>
    <s v="A153"/>
    <s v="EMP1015"/>
    <x v="417"/>
    <x v="272"/>
    <x v="3"/>
    <n v="667"/>
    <n v="387"/>
    <n v="1548"/>
    <n v="2668"/>
    <n v="1120"/>
    <x v="69"/>
    <s v="Justin Lynch"/>
    <x v="417"/>
    <x v="6"/>
    <x v="2"/>
    <x v="0"/>
  </r>
  <r>
    <s v="AX11731"/>
    <s v="ENX2040"/>
    <s v="A119"/>
    <s v="EMP1043"/>
    <x v="221"/>
    <x v="267"/>
    <x v="1"/>
    <n v="1889"/>
    <n v="945"/>
    <n v="945"/>
    <n v="1889"/>
    <n v="944"/>
    <x v="61"/>
    <s v="Joshua Taylor"/>
    <x v="221"/>
    <x v="2"/>
    <x v="1"/>
    <x v="0"/>
  </r>
  <r>
    <s v="AX11734"/>
    <s v="ENX2022"/>
    <s v="A103"/>
    <s v="EMP1036"/>
    <x v="303"/>
    <x v="216"/>
    <x v="2"/>
    <n v="561"/>
    <n v="421"/>
    <n v="1263"/>
    <n v="1683"/>
    <n v="420"/>
    <x v="2"/>
    <s v="Robert Reed"/>
    <x v="303"/>
    <x v="1"/>
    <x v="10"/>
    <x v="0"/>
  </r>
  <r>
    <s v="AX11737"/>
    <s v="ENX2095"/>
    <s v="A136"/>
    <s v="EMP1023"/>
    <x v="418"/>
    <x v="235"/>
    <x v="1"/>
    <n v="1743"/>
    <n v="872"/>
    <n v="872"/>
    <n v="1743"/>
    <n v="871"/>
    <x v="29"/>
    <s v="Brian Davis"/>
    <x v="418"/>
    <x v="2"/>
    <x v="8"/>
    <x v="0"/>
  </r>
  <r>
    <s v="AX11741"/>
    <s v="ENX2022"/>
    <s v="A161"/>
    <s v="EMP1028"/>
    <x v="419"/>
    <x v="10"/>
    <x v="0"/>
    <n v="561"/>
    <n v="421"/>
    <n v="842"/>
    <n v="1122"/>
    <n v="280"/>
    <x v="25"/>
    <s v="Howard Sims"/>
    <x v="419"/>
    <x v="5"/>
    <x v="3"/>
    <x v="0"/>
  </r>
  <r>
    <s v="AX11746"/>
    <s v="ENX2024"/>
    <s v="A105"/>
    <s v="EMP1039"/>
    <x v="407"/>
    <x v="224"/>
    <x v="1"/>
    <n v="356"/>
    <n v="292"/>
    <n v="292"/>
    <n v="356"/>
    <n v="64"/>
    <x v="57"/>
    <s v="Eugene Holmes"/>
    <x v="407"/>
    <x v="2"/>
    <x v="9"/>
    <x v="0"/>
  </r>
  <r>
    <s v="AX11753"/>
    <s v="ENX2022"/>
    <s v="A172"/>
    <s v="EMP1024"/>
    <x v="171"/>
    <x v="285"/>
    <x v="1"/>
    <n v="561"/>
    <n v="421"/>
    <n v="421"/>
    <n v="561"/>
    <n v="140"/>
    <x v="28"/>
    <s v="Ernest Wheeler"/>
    <x v="171"/>
    <x v="3"/>
    <x v="2"/>
    <x v="0"/>
  </r>
  <r>
    <s v="AX11756"/>
    <s v="ENX2073"/>
    <s v="A149"/>
    <s v="EMP1004"/>
    <x v="38"/>
    <x v="119"/>
    <x v="0"/>
    <n v="95"/>
    <n v="61"/>
    <n v="122"/>
    <n v="190"/>
    <n v="68"/>
    <x v="42"/>
    <s v="Kenneth Bradley"/>
    <x v="38"/>
    <x v="0"/>
    <x v="1"/>
    <x v="0"/>
  </r>
  <r>
    <s v="AX11760"/>
    <s v="ENX2100"/>
    <s v="A136"/>
    <s v="EMP1026"/>
    <x v="420"/>
    <x v="286"/>
    <x v="3"/>
    <n v="799"/>
    <n v="455"/>
    <n v="1820"/>
    <n v="3196"/>
    <n v="1376"/>
    <x v="29"/>
    <s v="Martin Perry"/>
    <x v="420"/>
    <x v="3"/>
    <x v="10"/>
    <x v="0"/>
  </r>
  <r>
    <s v="AX11761"/>
    <s v="ENX2047"/>
    <s v="A173"/>
    <s v="EMP1018"/>
    <x v="213"/>
    <x v="4"/>
    <x v="2"/>
    <n v="290"/>
    <n v="200"/>
    <n v="600"/>
    <n v="870"/>
    <n v="270"/>
    <x v="14"/>
    <s v="Jimmy Young"/>
    <x v="213"/>
    <x v="2"/>
    <x v="2"/>
    <x v="0"/>
  </r>
  <r>
    <s v="AX11762"/>
    <s v="ENX2019"/>
    <s v="A163"/>
    <s v="EMP1004"/>
    <x v="193"/>
    <x v="234"/>
    <x v="2"/>
    <n v="800"/>
    <n v="536"/>
    <n v="1608"/>
    <n v="2400"/>
    <n v="792"/>
    <x v="60"/>
    <s v="Kenneth Bradley"/>
    <x v="193"/>
    <x v="3"/>
    <x v="1"/>
    <x v="0"/>
  </r>
  <r>
    <s v="AX11763"/>
    <s v="ENX2078"/>
    <s v="A112"/>
    <s v="EMP1033"/>
    <x v="306"/>
    <x v="30"/>
    <x v="1"/>
    <n v="1798"/>
    <n v="971"/>
    <n v="971"/>
    <n v="1798"/>
    <n v="827"/>
    <x v="40"/>
    <s v="Jerry Perry"/>
    <x v="306"/>
    <x v="6"/>
    <x v="0"/>
    <x v="0"/>
  </r>
  <r>
    <s v="AX11765"/>
    <s v="ENX2015"/>
    <s v="A120"/>
    <s v="EMP1024"/>
    <x v="421"/>
    <x v="287"/>
    <x v="1"/>
    <n v="637"/>
    <n v="389"/>
    <n v="389"/>
    <n v="637"/>
    <n v="248"/>
    <x v="71"/>
    <s v="Ernest Wheeler"/>
    <x v="421"/>
    <x v="2"/>
    <x v="10"/>
    <x v="0"/>
  </r>
  <r>
    <s v="AX11772"/>
    <s v="ENX2083"/>
    <s v="A107"/>
    <s v="EMP1022"/>
    <x v="422"/>
    <x v="191"/>
    <x v="1"/>
    <n v="2141"/>
    <n v="1777"/>
    <n v="1777"/>
    <n v="2141"/>
    <n v="364"/>
    <x v="13"/>
    <s v="Walter Cook"/>
    <x v="422"/>
    <x v="4"/>
    <x v="11"/>
    <x v="0"/>
  </r>
  <r>
    <s v="AX11773"/>
    <s v="ENX2035"/>
    <s v="A145"/>
    <s v="EMP1005"/>
    <x v="423"/>
    <x v="288"/>
    <x v="3"/>
    <n v="458"/>
    <n v="376"/>
    <n v="1504"/>
    <n v="1832"/>
    <n v="328"/>
    <x v="50"/>
    <s v="Ryan Welch"/>
    <x v="423"/>
    <x v="0"/>
    <x v="1"/>
    <x v="0"/>
  </r>
  <r>
    <s v="AX11774"/>
    <s v="ENX2016"/>
    <s v="A107"/>
    <s v="EMP1016"/>
    <x v="424"/>
    <x v="94"/>
    <x v="1"/>
    <n v="1351"/>
    <n v="1108"/>
    <n v="1108"/>
    <n v="1351"/>
    <n v="243"/>
    <x v="13"/>
    <s v="Henry Nelson"/>
    <x v="424"/>
    <x v="4"/>
    <x v="11"/>
    <x v="0"/>
  </r>
  <r>
    <s v="AX11777"/>
    <s v="ENX2090"/>
    <s v="A106"/>
    <s v="EMP1014"/>
    <x v="425"/>
    <x v="197"/>
    <x v="1"/>
    <n v="1338"/>
    <n v="682"/>
    <n v="682"/>
    <n v="1338"/>
    <n v="656"/>
    <x v="35"/>
    <s v="Ronald Reed"/>
    <x v="425"/>
    <x v="4"/>
    <x v="5"/>
    <x v="0"/>
  </r>
  <r>
    <s v="AX11780"/>
    <s v="ENX2090"/>
    <s v="A142"/>
    <s v="EMP1003"/>
    <x v="426"/>
    <x v="284"/>
    <x v="1"/>
    <n v="1338"/>
    <n v="682"/>
    <n v="682"/>
    <n v="1338"/>
    <n v="656"/>
    <x v="15"/>
    <s v="Christopher Tucker"/>
    <x v="426"/>
    <x v="4"/>
    <x v="7"/>
    <x v="0"/>
  </r>
  <r>
    <s v="AX11781"/>
    <s v="ENX2083"/>
    <s v="A162"/>
    <s v="EMP1026"/>
    <x v="214"/>
    <x v="38"/>
    <x v="1"/>
    <n v="2141"/>
    <n v="1777"/>
    <n v="1777"/>
    <n v="2141"/>
    <n v="364"/>
    <x v="48"/>
    <s v="Martin Perry"/>
    <x v="214"/>
    <x v="4"/>
    <x v="2"/>
    <x v="0"/>
  </r>
  <r>
    <s v="AX11782"/>
    <s v="ENX2013"/>
    <s v="A169"/>
    <s v="EMP1044"/>
    <x v="427"/>
    <x v="154"/>
    <x v="3"/>
    <n v="368"/>
    <n v="269"/>
    <n v="1076"/>
    <n v="1472"/>
    <n v="396"/>
    <x v="30"/>
    <s v="Martin Carr"/>
    <x v="427"/>
    <x v="6"/>
    <x v="7"/>
    <x v="0"/>
  </r>
  <r>
    <s v="AX11786"/>
    <s v="ENX2022"/>
    <s v="A152"/>
    <s v="EMP1016"/>
    <x v="428"/>
    <x v="289"/>
    <x v="1"/>
    <n v="561"/>
    <n v="421"/>
    <n v="421"/>
    <n v="561"/>
    <n v="140"/>
    <x v="54"/>
    <s v="Henry Nelson"/>
    <x v="428"/>
    <x v="6"/>
    <x v="10"/>
    <x v="0"/>
  </r>
  <r>
    <s v="AX11787"/>
    <s v="ENX2007"/>
    <s v="A159"/>
    <s v="EMP1021"/>
    <x v="133"/>
    <x v="187"/>
    <x v="1"/>
    <n v="1405"/>
    <n v="1054"/>
    <n v="1054"/>
    <n v="1405"/>
    <n v="351"/>
    <x v="52"/>
    <s v="Clarence Fox"/>
    <x v="133"/>
    <x v="0"/>
    <x v="6"/>
    <x v="0"/>
  </r>
  <r>
    <s v="AX11788"/>
    <s v="ENX2060"/>
    <s v="A123"/>
    <s v="EMP1035"/>
    <x v="429"/>
    <x v="229"/>
    <x v="2"/>
    <n v="1467"/>
    <n v="807"/>
    <n v="2421"/>
    <n v="4401"/>
    <n v="1980"/>
    <x v="62"/>
    <s v="Roger Ramos"/>
    <x v="429"/>
    <x v="4"/>
    <x v="8"/>
    <x v="0"/>
  </r>
  <r>
    <s v="AX11791"/>
    <s v="ENX2061"/>
    <s v="A128"/>
    <s v="EMP1043"/>
    <x v="430"/>
    <x v="11"/>
    <x v="1"/>
    <n v="913"/>
    <n v="584"/>
    <n v="584"/>
    <n v="913"/>
    <n v="329"/>
    <x v="16"/>
    <s v="Joshua Taylor"/>
    <x v="430"/>
    <x v="4"/>
    <x v="6"/>
    <x v="0"/>
  </r>
  <r>
    <s v="AX11793"/>
    <s v="ENX2045"/>
    <s v="A143"/>
    <s v="EMP1042"/>
    <x v="431"/>
    <x v="82"/>
    <x v="1"/>
    <n v="556"/>
    <n v="395"/>
    <n v="395"/>
    <n v="556"/>
    <n v="161"/>
    <x v="9"/>
    <s v="Scott Clark"/>
    <x v="431"/>
    <x v="6"/>
    <x v="3"/>
    <x v="0"/>
  </r>
  <r>
    <s v="AX11795"/>
    <s v="ENX2054"/>
    <s v="A127"/>
    <s v="EMP1006"/>
    <x v="432"/>
    <x v="37"/>
    <x v="1"/>
    <n v="127"/>
    <n v="79"/>
    <n v="79"/>
    <n v="127"/>
    <n v="48"/>
    <x v="5"/>
    <s v="Sean Miller"/>
    <x v="432"/>
    <x v="4"/>
    <x v="7"/>
    <x v="0"/>
  </r>
  <r>
    <s v="AX11802"/>
    <s v="ENX2045"/>
    <s v="A157"/>
    <s v="EMP1027"/>
    <x v="433"/>
    <x v="146"/>
    <x v="2"/>
    <n v="556"/>
    <n v="395"/>
    <n v="1185"/>
    <n v="1668"/>
    <n v="483"/>
    <x v="0"/>
    <s v="Gary Rodriguez"/>
    <x v="433"/>
    <x v="6"/>
    <x v="1"/>
    <x v="0"/>
  </r>
  <r>
    <s v="AX11804"/>
    <s v="ENX2044"/>
    <s v="A119"/>
    <s v="EMP1004"/>
    <x v="206"/>
    <x v="211"/>
    <x v="2"/>
    <n v="886"/>
    <n v="478"/>
    <n v="1434"/>
    <n v="2658"/>
    <n v="1224"/>
    <x v="61"/>
    <s v="Kenneth Bradley"/>
    <x v="206"/>
    <x v="6"/>
    <x v="9"/>
    <x v="0"/>
  </r>
  <r>
    <s v="AX11810"/>
    <s v="ENX2022"/>
    <s v="A117"/>
    <s v="EMP1038"/>
    <x v="0"/>
    <x v="163"/>
    <x v="1"/>
    <n v="561"/>
    <n v="421"/>
    <n v="421"/>
    <n v="561"/>
    <n v="140"/>
    <x v="63"/>
    <s v="Scott Mason"/>
    <x v="0"/>
    <x v="4"/>
    <x v="9"/>
    <x v="0"/>
  </r>
  <r>
    <s v="AX11811"/>
    <s v="ENX2005"/>
    <s v="A113"/>
    <s v="EMP1008"/>
    <x v="153"/>
    <x v="135"/>
    <x v="3"/>
    <n v="684"/>
    <n v="561"/>
    <n v="2244"/>
    <n v="2736"/>
    <n v="492"/>
    <x v="49"/>
    <s v="Carl Elliott"/>
    <x v="153"/>
    <x v="1"/>
    <x v="9"/>
    <x v="0"/>
  </r>
  <r>
    <s v="AX11816"/>
    <s v="ENX2090"/>
    <s v="A171"/>
    <s v="EMP1041"/>
    <x v="266"/>
    <x v="290"/>
    <x v="1"/>
    <n v="1338"/>
    <n v="682"/>
    <n v="682"/>
    <n v="1338"/>
    <n v="656"/>
    <x v="58"/>
    <s v="Joe Sims"/>
    <x v="266"/>
    <x v="6"/>
    <x v="6"/>
    <x v="0"/>
  </r>
  <r>
    <s v="AX11818"/>
    <s v="ENX2063"/>
    <s v="A129"/>
    <s v="EMP1029"/>
    <x v="294"/>
    <x v="291"/>
    <x v="1"/>
    <n v="1708"/>
    <n v="871"/>
    <n v="871"/>
    <n v="1708"/>
    <n v="837"/>
    <x v="59"/>
    <s v="Howard Gardner"/>
    <x v="294"/>
    <x v="4"/>
    <x v="0"/>
    <x v="0"/>
  </r>
  <r>
    <s v="AX11819"/>
    <s v="ENX2074"/>
    <s v="A122"/>
    <s v="EMP1017"/>
    <x v="434"/>
    <x v="7"/>
    <x v="1"/>
    <n v="504"/>
    <n v="408"/>
    <n v="408"/>
    <n v="504"/>
    <n v="96"/>
    <x v="17"/>
    <s v="Brian Hansen"/>
    <x v="434"/>
    <x v="3"/>
    <x v="5"/>
    <x v="0"/>
  </r>
  <r>
    <s v="AX11822"/>
    <s v="ENX2031"/>
    <s v="A117"/>
    <s v="EMP1034"/>
    <x v="182"/>
    <x v="249"/>
    <x v="2"/>
    <n v="1638"/>
    <n v="1261"/>
    <n v="3783"/>
    <n v="4914"/>
    <n v="1131"/>
    <x v="63"/>
    <s v="Arthur Mccoy"/>
    <x v="182"/>
    <x v="0"/>
    <x v="5"/>
    <x v="0"/>
  </r>
  <r>
    <s v="AX11823"/>
    <s v="ENX2060"/>
    <s v="A151"/>
    <s v="EMP1043"/>
    <x v="435"/>
    <x v="202"/>
    <x v="1"/>
    <n v="1467"/>
    <n v="807"/>
    <n v="807"/>
    <n v="1467"/>
    <n v="660"/>
    <x v="24"/>
    <s v="Joshua Taylor"/>
    <x v="435"/>
    <x v="1"/>
    <x v="5"/>
    <x v="0"/>
  </r>
  <r>
    <s v="AX11824"/>
    <s v="ENX2096"/>
    <s v="A124"/>
    <s v="EMP1029"/>
    <x v="436"/>
    <x v="292"/>
    <x v="2"/>
    <n v="1587"/>
    <n v="1301"/>
    <n v="3903"/>
    <n v="4761"/>
    <n v="858"/>
    <x v="21"/>
    <s v="Howard Gardner"/>
    <x v="436"/>
    <x v="4"/>
    <x v="3"/>
    <x v="0"/>
  </r>
  <r>
    <s v="AX11827"/>
    <s v="ENX2034"/>
    <s v="A120"/>
    <s v="EMP1036"/>
    <x v="404"/>
    <x v="234"/>
    <x v="0"/>
    <n v="871"/>
    <n v="540"/>
    <n v="1080"/>
    <n v="1742"/>
    <n v="662"/>
    <x v="71"/>
    <s v="Robert Reed"/>
    <x v="404"/>
    <x v="3"/>
    <x v="1"/>
    <x v="0"/>
  </r>
  <r>
    <s v="AX11831"/>
    <s v="ENX2028"/>
    <s v="A127"/>
    <s v="EMP1038"/>
    <x v="107"/>
    <x v="176"/>
    <x v="1"/>
    <n v="2283"/>
    <n v="1484"/>
    <n v="1484"/>
    <n v="2283"/>
    <n v="799"/>
    <x v="5"/>
    <s v="Scott Mason"/>
    <x v="107"/>
    <x v="1"/>
    <x v="8"/>
    <x v="0"/>
  </r>
  <r>
    <s v="AX11838"/>
    <s v="ENX2077"/>
    <s v="A134"/>
    <s v="EMP1002"/>
    <x v="81"/>
    <x v="216"/>
    <x v="0"/>
    <n v="530"/>
    <n v="424"/>
    <n v="848"/>
    <n v="1060"/>
    <n v="212"/>
    <x v="7"/>
    <s v="Andrew Bowman"/>
    <x v="81"/>
    <x v="1"/>
    <x v="10"/>
    <x v="0"/>
  </r>
  <r>
    <s v="AX11840"/>
    <s v="ENX2065"/>
    <s v="A109"/>
    <s v="EMP1009"/>
    <x v="276"/>
    <x v="20"/>
    <x v="3"/>
    <n v="2396"/>
    <n v="1965"/>
    <n v="7860"/>
    <n v="9584"/>
    <n v="1724"/>
    <x v="34"/>
    <s v="Kenneth Fields"/>
    <x v="276"/>
    <x v="1"/>
    <x v="1"/>
    <x v="0"/>
  </r>
  <r>
    <s v="AX11847"/>
    <s v="ENX2071"/>
    <s v="A124"/>
    <s v="EMP1041"/>
    <x v="362"/>
    <x v="152"/>
    <x v="0"/>
    <n v="136"/>
    <n v="72"/>
    <n v="144"/>
    <n v="272"/>
    <n v="128"/>
    <x v="21"/>
    <s v="Joe Sims"/>
    <x v="362"/>
    <x v="5"/>
    <x v="6"/>
    <x v="0"/>
  </r>
  <r>
    <s v="AX11848"/>
    <s v="ENX2015"/>
    <s v="A152"/>
    <s v="EMP1015"/>
    <x v="437"/>
    <x v="223"/>
    <x v="2"/>
    <n v="637"/>
    <n v="389"/>
    <n v="1167"/>
    <n v="1911"/>
    <n v="744"/>
    <x v="54"/>
    <s v="Justin Lynch"/>
    <x v="437"/>
    <x v="6"/>
    <x v="2"/>
    <x v="0"/>
  </r>
  <r>
    <s v="AX11853"/>
    <s v="ENX2068"/>
    <s v="A123"/>
    <s v="EMP1023"/>
    <x v="47"/>
    <x v="109"/>
    <x v="2"/>
    <n v="1500"/>
    <n v="900"/>
    <n v="2700"/>
    <n v="4500"/>
    <n v="1800"/>
    <x v="62"/>
    <s v="Brian Davis"/>
    <x v="47"/>
    <x v="1"/>
    <x v="4"/>
    <x v="0"/>
  </r>
  <r>
    <s v="AX11855"/>
    <s v="ENX2085"/>
    <s v="A123"/>
    <s v="EMP1032"/>
    <x v="438"/>
    <x v="228"/>
    <x v="1"/>
    <n v="1862"/>
    <n v="1173"/>
    <n v="1173"/>
    <n v="1862"/>
    <n v="689"/>
    <x v="62"/>
    <s v="Larry Castillo"/>
    <x v="438"/>
    <x v="6"/>
    <x v="11"/>
    <x v="0"/>
  </r>
  <r>
    <s v="AX11856"/>
    <s v="ENX2033"/>
    <s v="A135"/>
    <s v="EMP1040"/>
    <x v="439"/>
    <x v="9"/>
    <x v="1"/>
    <n v="2182"/>
    <n v="1200"/>
    <n v="1200"/>
    <n v="2182"/>
    <n v="982"/>
    <x v="44"/>
    <s v="Patrick Ruiz"/>
    <x v="439"/>
    <x v="2"/>
    <x v="1"/>
    <x v="0"/>
  </r>
  <r>
    <s v="AX11858"/>
    <s v="ENX2087"/>
    <s v="A168"/>
    <s v="EMP1034"/>
    <x v="121"/>
    <x v="293"/>
    <x v="3"/>
    <n v="1022"/>
    <n v="818"/>
    <n v="3272"/>
    <n v="4088"/>
    <n v="816"/>
    <x v="45"/>
    <s v="Arthur Mccoy"/>
    <x v="121"/>
    <x v="0"/>
    <x v="4"/>
    <x v="0"/>
  </r>
  <r>
    <s v="AX11859"/>
    <s v="ENX2083"/>
    <s v="A102"/>
    <s v="EMP1018"/>
    <x v="317"/>
    <x v="282"/>
    <x v="3"/>
    <n v="2141"/>
    <n v="1777"/>
    <n v="7108"/>
    <n v="8564"/>
    <n v="1456"/>
    <x v="43"/>
    <s v="Jimmy Young"/>
    <x v="317"/>
    <x v="3"/>
    <x v="4"/>
    <x v="0"/>
  </r>
  <r>
    <s v="AX11861"/>
    <s v="ENX2085"/>
    <s v="A156"/>
    <s v="EMP1004"/>
    <x v="440"/>
    <x v="294"/>
    <x v="1"/>
    <n v="1862"/>
    <n v="1173"/>
    <n v="1173"/>
    <n v="1862"/>
    <n v="689"/>
    <x v="39"/>
    <s v="Kenneth Bradley"/>
    <x v="440"/>
    <x v="2"/>
    <x v="9"/>
    <x v="0"/>
  </r>
  <r>
    <s v="AX11863"/>
    <s v="ENX2050"/>
    <s v="A105"/>
    <s v="EMP1017"/>
    <x v="209"/>
    <x v="172"/>
    <x v="1"/>
    <n v="2391"/>
    <n v="1291"/>
    <n v="1291"/>
    <n v="2391"/>
    <n v="1100"/>
    <x v="57"/>
    <s v="Brian Hansen"/>
    <x v="209"/>
    <x v="4"/>
    <x v="4"/>
    <x v="0"/>
  </r>
  <r>
    <s v="AX11868"/>
    <s v="ENX2077"/>
    <s v="A157"/>
    <s v="EMP1033"/>
    <x v="300"/>
    <x v="102"/>
    <x v="0"/>
    <n v="530"/>
    <n v="424"/>
    <n v="848"/>
    <n v="1060"/>
    <n v="212"/>
    <x v="0"/>
    <s v="Jerry Perry"/>
    <x v="300"/>
    <x v="1"/>
    <x v="5"/>
    <x v="0"/>
  </r>
  <r>
    <s v="AX11872"/>
    <s v="ENX2070"/>
    <s v="A169"/>
    <s v="EMP1007"/>
    <x v="441"/>
    <x v="257"/>
    <x v="3"/>
    <n v="1671"/>
    <n v="1220"/>
    <n v="4880"/>
    <n v="6684"/>
    <n v="1804"/>
    <x v="30"/>
    <s v="Jeremy Mendoza"/>
    <x v="441"/>
    <x v="2"/>
    <x v="9"/>
    <x v="0"/>
  </r>
  <r>
    <s v="AX11876"/>
    <s v="ENX2040"/>
    <s v="A122"/>
    <s v="EMP1024"/>
    <x v="67"/>
    <x v="295"/>
    <x v="2"/>
    <n v="1889"/>
    <n v="945"/>
    <n v="2835"/>
    <n v="5667"/>
    <n v="2832"/>
    <x v="17"/>
    <s v="Ernest Wheeler"/>
    <x v="67"/>
    <x v="0"/>
    <x v="7"/>
    <x v="0"/>
  </r>
  <r>
    <s v="AX11880"/>
    <s v="ENX2037"/>
    <s v="A111"/>
    <s v="EMP1035"/>
    <x v="166"/>
    <x v="116"/>
    <x v="0"/>
    <n v="880"/>
    <n v="634"/>
    <n v="1268"/>
    <n v="1760"/>
    <n v="492"/>
    <x v="19"/>
    <s v="Roger Ramos"/>
    <x v="166"/>
    <x v="4"/>
    <x v="0"/>
    <x v="0"/>
  </r>
  <r>
    <s v="AX11881"/>
    <s v="ENX2009"/>
    <s v="A164"/>
    <s v="EMP1006"/>
    <x v="90"/>
    <x v="21"/>
    <x v="2"/>
    <n v="584"/>
    <n v="420"/>
    <n v="1260"/>
    <n v="1752"/>
    <n v="492"/>
    <x v="68"/>
    <s v="Sean Miller"/>
    <x v="90"/>
    <x v="5"/>
    <x v="0"/>
    <x v="0"/>
  </r>
  <r>
    <s v="AX11885"/>
    <s v="ENX2064"/>
    <s v="A112"/>
    <s v="EMP1033"/>
    <x v="442"/>
    <x v="296"/>
    <x v="2"/>
    <n v="1414"/>
    <n v="962"/>
    <n v="2886"/>
    <n v="4242"/>
    <n v="1356"/>
    <x v="40"/>
    <s v="Jerry Perry"/>
    <x v="442"/>
    <x v="2"/>
    <x v="2"/>
    <x v="0"/>
  </r>
  <r>
    <s v="AX11886"/>
    <s v="ENX2061"/>
    <s v="A132"/>
    <s v="EMP1006"/>
    <x v="443"/>
    <x v="227"/>
    <x v="1"/>
    <n v="913"/>
    <n v="584"/>
    <n v="584"/>
    <n v="913"/>
    <n v="329"/>
    <x v="56"/>
    <s v="Sean Miller"/>
    <x v="443"/>
    <x v="4"/>
    <x v="3"/>
    <x v="0"/>
  </r>
  <r>
    <s v="AX11892"/>
    <s v="ENX2073"/>
    <s v="A173"/>
    <s v="EMP1014"/>
    <x v="444"/>
    <x v="96"/>
    <x v="1"/>
    <n v="95"/>
    <n v="61"/>
    <n v="61"/>
    <n v="95"/>
    <n v="34"/>
    <x v="14"/>
    <s v="Ronald Reed"/>
    <x v="444"/>
    <x v="6"/>
    <x v="2"/>
    <x v="0"/>
  </r>
  <r>
    <s v="AX11896"/>
    <s v="ENX2067"/>
    <s v="A156"/>
    <s v="EMP1003"/>
    <x v="445"/>
    <x v="9"/>
    <x v="1"/>
    <n v="1119"/>
    <n v="683"/>
    <n v="683"/>
    <n v="1119"/>
    <n v="436"/>
    <x v="39"/>
    <s v="Christopher Tucker"/>
    <x v="445"/>
    <x v="2"/>
    <x v="1"/>
    <x v="0"/>
  </r>
  <r>
    <s v="AX11898"/>
    <s v="ENX2097"/>
    <s v="A152"/>
    <s v="EMP1017"/>
    <x v="427"/>
    <x v="263"/>
    <x v="0"/>
    <n v="1052"/>
    <n v="589"/>
    <n v="1178"/>
    <n v="2104"/>
    <n v="926"/>
    <x v="54"/>
    <s v="Brian Hansen"/>
    <x v="427"/>
    <x v="6"/>
    <x v="7"/>
    <x v="0"/>
  </r>
  <r>
    <s v="AX11902"/>
    <s v="ENX2024"/>
    <s v="A115"/>
    <s v="EMP1012"/>
    <x v="351"/>
    <x v="235"/>
    <x v="3"/>
    <n v="356"/>
    <n v="292"/>
    <n v="1168"/>
    <n v="1424"/>
    <n v="256"/>
    <x v="22"/>
    <s v="John Reyes"/>
    <x v="351"/>
    <x v="2"/>
    <x v="8"/>
    <x v="0"/>
  </r>
  <r>
    <s v="AX11905"/>
    <s v="ENX2051"/>
    <s v="A148"/>
    <s v="EMP1044"/>
    <x v="186"/>
    <x v="18"/>
    <x v="0"/>
    <n v="1077"/>
    <n v="732"/>
    <n v="1464"/>
    <n v="2154"/>
    <n v="690"/>
    <x v="31"/>
    <s v="Martin Carr"/>
    <x v="186"/>
    <x v="2"/>
    <x v="0"/>
    <x v="0"/>
  </r>
  <r>
    <s v="AX11917"/>
    <s v="ENX2004"/>
    <s v="A151"/>
    <s v="EMP1000"/>
    <x v="124"/>
    <x v="10"/>
    <x v="0"/>
    <n v="1278"/>
    <n v="665"/>
    <n v="1330"/>
    <n v="2556"/>
    <n v="1226"/>
    <x v="24"/>
    <s v="Fred Robertson"/>
    <x v="124"/>
    <x v="5"/>
    <x v="3"/>
    <x v="0"/>
  </r>
  <r>
    <s v="AX11918"/>
    <s v="ENX2044"/>
    <s v="A145"/>
    <s v="EMP1035"/>
    <x v="327"/>
    <x v="4"/>
    <x v="2"/>
    <n v="886"/>
    <n v="478"/>
    <n v="1434"/>
    <n v="2658"/>
    <n v="1224"/>
    <x v="50"/>
    <s v="Roger Ramos"/>
    <x v="327"/>
    <x v="2"/>
    <x v="2"/>
    <x v="0"/>
  </r>
  <r>
    <s v="AX11920"/>
    <s v="ENX2056"/>
    <s v="A113"/>
    <s v="EMP1023"/>
    <x v="127"/>
    <x v="297"/>
    <x v="1"/>
    <n v="1635"/>
    <n v="1046"/>
    <n v="1046"/>
    <n v="1635"/>
    <n v="589"/>
    <x v="49"/>
    <s v="Brian Davis"/>
    <x v="127"/>
    <x v="0"/>
    <x v="0"/>
    <x v="0"/>
  </r>
  <r>
    <s v="AX11922"/>
    <s v="ENX2085"/>
    <s v="A170"/>
    <s v="EMP1031"/>
    <x v="446"/>
    <x v="298"/>
    <x v="1"/>
    <n v="1862"/>
    <n v="1173"/>
    <n v="1173"/>
    <n v="1862"/>
    <n v="689"/>
    <x v="18"/>
    <s v="Brian Thomas"/>
    <x v="446"/>
    <x v="2"/>
    <x v="11"/>
    <x v="0"/>
  </r>
  <r>
    <s v="AX11927"/>
    <s v="ENX2012"/>
    <s v="A134"/>
    <s v="EMP1025"/>
    <x v="447"/>
    <x v="299"/>
    <x v="1"/>
    <n v="1353"/>
    <n v="947"/>
    <n v="947"/>
    <n v="1353"/>
    <n v="406"/>
    <x v="7"/>
    <s v="Ernest Wagner"/>
    <x v="447"/>
    <x v="0"/>
    <x v="6"/>
    <x v="0"/>
  </r>
  <r>
    <s v="AX11928"/>
    <s v="ENX2072"/>
    <s v="A107"/>
    <s v="EMP1030"/>
    <x v="312"/>
    <x v="172"/>
    <x v="3"/>
    <n v="1887"/>
    <n v="1378"/>
    <n v="5512"/>
    <n v="7548"/>
    <n v="2036"/>
    <x v="13"/>
    <s v="Bobby Russell"/>
    <x v="312"/>
    <x v="4"/>
    <x v="4"/>
    <x v="0"/>
  </r>
  <r>
    <s v="AX11931"/>
    <s v="ENX2008"/>
    <s v="A157"/>
    <s v="EMP1035"/>
    <x v="370"/>
    <x v="217"/>
    <x v="1"/>
    <n v="315"/>
    <n v="208"/>
    <n v="208"/>
    <n v="315"/>
    <n v="107"/>
    <x v="0"/>
    <s v="Roger Ramos"/>
    <x v="370"/>
    <x v="1"/>
    <x v="5"/>
    <x v="0"/>
  </r>
  <r>
    <s v="AX11933"/>
    <s v="ENX2036"/>
    <s v="A133"/>
    <s v="EMP1004"/>
    <x v="320"/>
    <x v="113"/>
    <x v="0"/>
    <n v="1582"/>
    <n v="1234"/>
    <n v="2468"/>
    <n v="3164"/>
    <n v="696"/>
    <x v="37"/>
    <s v="Kenneth Bradley"/>
    <x v="320"/>
    <x v="4"/>
    <x v="1"/>
    <x v="0"/>
  </r>
  <r>
    <s v="AX11934"/>
    <s v="ENX2063"/>
    <s v="A100"/>
    <s v="EMP1036"/>
    <x v="448"/>
    <x v="216"/>
    <x v="1"/>
    <n v="1708"/>
    <n v="871"/>
    <n v="871"/>
    <n v="1708"/>
    <n v="837"/>
    <x v="67"/>
    <s v="Robert Reed"/>
    <x v="448"/>
    <x v="1"/>
    <x v="10"/>
    <x v="0"/>
  </r>
  <r>
    <s v="AX11937"/>
    <s v="ENX2097"/>
    <s v="A163"/>
    <s v="EMP1015"/>
    <x v="160"/>
    <x v="200"/>
    <x v="1"/>
    <n v="1052"/>
    <n v="589"/>
    <n v="589"/>
    <n v="1052"/>
    <n v="463"/>
    <x v="60"/>
    <s v="Justin Lynch"/>
    <x v="160"/>
    <x v="2"/>
    <x v="6"/>
    <x v="0"/>
  </r>
  <r>
    <s v="AX11938"/>
    <s v="ENX2098"/>
    <s v="A123"/>
    <s v="EMP1029"/>
    <x v="449"/>
    <x v="86"/>
    <x v="1"/>
    <n v="1178"/>
    <n v="683"/>
    <n v="683"/>
    <n v="1178"/>
    <n v="495"/>
    <x v="62"/>
    <s v="Howard Gardner"/>
    <x v="449"/>
    <x v="3"/>
    <x v="2"/>
    <x v="0"/>
  </r>
  <r>
    <s v="AX11941"/>
    <s v="ENX2060"/>
    <s v="A145"/>
    <s v="EMP1023"/>
    <x v="450"/>
    <x v="69"/>
    <x v="0"/>
    <n v="1467"/>
    <n v="807"/>
    <n v="1614"/>
    <n v="2934"/>
    <n v="1320"/>
    <x v="50"/>
    <s v="Brian Davis"/>
    <x v="450"/>
    <x v="2"/>
    <x v="3"/>
    <x v="0"/>
  </r>
  <r>
    <s v="AX11942"/>
    <s v="ENX2063"/>
    <s v="A127"/>
    <s v="EMP1038"/>
    <x v="376"/>
    <x v="35"/>
    <x v="3"/>
    <n v="1708"/>
    <n v="871"/>
    <n v="3484"/>
    <n v="6832"/>
    <n v="3348"/>
    <x v="5"/>
    <s v="Scott Mason"/>
    <x v="376"/>
    <x v="3"/>
    <x v="10"/>
    <x v="0"/>
  </r>
  <r>
    <s v="AX11946"/>
    <s v="ENX2054"/>
    <s v="A148"/>
    <s v="EMP1012"/>
    <x v="444"/>
    <x v="300"/>
    <x v="1"/>
    <n v="127"/>
    <n v="79"/>
    <n v="79"/>
    <n v="127"/>
    <n v="48"/>
    <x v="31"/>
    <s v="John Reyes"/>
    <x v="444"/>
    <x v="6"/>
    <x v="6"/>
    <x v="0"/>
  </r>
  <r>
    <s v="AX11954"/>
    <s v="ENX2023"/>
    <s v="A157"/>
    <s v="EMP1020"/>
    <x v="208"/>
    <x v="301"/>
    <x v="1"/>
    <n v="818"/>
    <n v="450"/>
    <n v="450"/>
    <n v="818"/>
    <n v="368"/>
    <x v="0"/>
    <s v="Ryan Butler"/>
    <x v="208"/>
    <x v="5"/>
    <x v="9"/>
    <x v="0"/>
  </r>
  <r>
    <s v="AX11958"/>
    <s v="ENX2053"/>
    <s v="A153"/>
    <s v="EMP1019"/>
    <x v="451"/>
    <x v="64"/>
    <x v="2"/>
    <n v="596"/>
    <n v="358"/>
    <n v="1074"/>
    <n v="1788"/>
    <n v="714"/>
    <x v="69"/>
    <s v="Roger Robertson"/>
    <x v="451"/>
    <x v="0"/>
    <x v="8"/>
    <x v="0"/>
  </r>
  <r>
    <s v="AX11961"/>
    <s v="ENX2070"/>
    <s v="A170"/>
    <s v="EMP1002"/>
    <x v="327"/>
    <x v="45"/>
    <x v="1"/>
    <n v="1671"/>
    <n v="1220"/>
    <n v="1220"/>
    <n v="1671"/>
    <n v="451"/>
    <x v="18"/>
    <s v="Andrew Bowman"/>
    <x v="327"/>
    <x v="5"/>
    <x v="2"/>
    <x v="0"/>
  </r>
  <r>
    <s v="AX11962"/>
    <s v="ENX2069"/>
    <s v="A170"/>
    <s v="EMP1033"/>
    <x v="181"/>
    <x v="79"/>
    <x v="0"/>
    <n v="378"/>
    <n v="291"/>
    <n v="582"/>
    <n v="756"/>
    <n v="174"/>
    <x v="18"/>
    <s v="Jerry Perry"/>
    <x v="181"/>
    <x v="2"/>
    <x v="8"/>
    <x v="0"/>
  </r>
  <r>
    <s v="AX11963"/>
    <s v="ENX2024"/>
    <s v="A162"/>
    <s v="EMP1033"/>
    <x v="452"/>
    <x v="259"/>
    <x v="2"/>
    <n v="356"/>
    <n v="292"/>
    <n v="876"/>
    <n v="1068"/>
    <n v="192"/>
    <x v="48"/>
    <s v="Jerry Perry"/>
    <x v="452"/>
    <x v="3"/>
    <x v="2"/>
    <x v="0"/>
  </r>
  <r>
    <s v="AX11965"/>
    <s v="ENX2078"/>
    <s v="A114"/>
    <s v="EMP1024"/>
    <x v="296"/>
    <x v="27"/>
    <x v="1"/>
    <n v="1798"/>
    <n v="971"/>
    <n v="971"/>
    <n v="1798"/>
    <n v="827"/>
    <x v="36"/>
    <s v="Ernest Wheeler"/>
    <x v="296"/>
    <x v="5"/>
    <x v="11"/>
    <x v="0"/>
  </r>
  <r>
    <s v="AX11969"/>
    <s v="ENX2025"/>
    <s v="A108"/>
    <s v="EMP1041"/>
    <x v="245"/>
    <x v="128"/>
    <x v="1"/>
    <n v="667"/>
    <n v="387"/>
    <n v="387"/>
    <n v="667"/>
    <n v="280"/>
    <x v="64"/>
    <s v="Joe Sims"/>
    <x v="245"/>
    <x v="2"/>
    <x v="5"/>
    <x v="0"/>
  </r>
  <r>
    <s v="AX11970"/>
    <s v="ENX2034"/>
    <s v="A158"/>
    <s v="EMP1026"/>
    <x v="453"/>
    <x v="174"/>
    <x v="0"/>
    <n v="871"/>
    <n v="540"/>
    <n v="1080"/>
    <n v="1742"/>
    <n v="662"/>
    <x v="4"/>
    <s v="Martin Perry"/>
    <x v="453"/>
    <x v="0"/>
    <x v="7"/>
    <x v="0"/>
  </r>
  <r>
    <s v="AX11971"/>
    <s v="ENX2077"/>
    <s v="A154"/>
    <s v="EMP1020"/>
    <x v="425"/>
    <x v="212"/>
    <x v="0"/>
    <n v="530"/>
    <n v="424"/>
    <n v="848"/>
    <n v="1060"/>
    <n v="212"/>
    <x v="55"/>
    <s v="Ryan Butler"/>
    <x v="425"/>
    <x v="3"/>
    <x v="11"/>
    <x v="0"/>
  </r>
  <r>
    <s v="AX11972"/>
    <s v="ENX2086"/>
    <s v="A169"/>
    <s v="EMP1027"/>
    <x v="454"/>
    <x v="47"/>
    <x v="0"/>
    <n v="123"/>
    <n v="84"/>
    <n v="168"/>
    <n v="246"/>
    <n v="78"/>
    <x v="30"/>
    <s v="Gary Rodriguez"/>
    <x v="454"/>
    <x v="1"/>
    <x v="9"/>
    <x v="0"/>
  </r>
  <r>
    <s v="AX11973"/>
    <s v="ENX2017"/>
    <s v="A133"/>
    <s v="EMP1020"/>
    <x v="455"/>
    <x v="14"/>
    <x v="0"/>
    <n v="35"/>
    <n v="22"/>
    <n v="44"/>
    <n v="70"/>
    <n v="26"/>
    <x v="37"/>
    <s v="Ryan Butler"/>
    <x v="455"/>
    <x v="0"/>
    <x v="6"/>
    <x v="0"/>
  </r>
  <r>
    <s v="AX11977"/>
    <s v="ENX2065"/>
    <s v="A127"/>
    <s v="EMP1022"/>
    <x v="183"/>
    <x v="84"/>
    <x v="0"/>
    <n v="2396"/>
    <n v="1965"/>
    <n v="3930"/>
    <n v="4792"/>
    <n v="862"/>
    <x v="5"/>
    <s v="Walter Cook"/>
    <x v="183"/>
    <x v="2"/>
    <x v="4"/>
    <x v="0"/>
  </r>
  <r>
    <s v="AX11982"/>
    <s v="ENX2093"/>
    <s v="A153"/>
    <s v="EMP1016"/>
    <x v="373"/>
    <x v="41"/>
    <x v="1"/>
    <n v="112"/>
    <n v="90"/>
    <n v="90"/>
    <n v="112"/>
    <n v="22"/>
    <x v="69"/>
    <s v="Henry Nelson"/>
    <x v="373"/>
    <x v="1"/>
    <x v="6"/>
    <x v="0"/>
  </r>
  <r>
    <s v="AX11985"/>
    <s v="ENX2018"/>
    <s v="A104"/>
    <s v="EMP1021"/>
    <x v="115"/>
    <x v="302"/>
    <x v="1"/>
    <n v="1972"/>
    <n v="1321"/>
    <n v="1321"/>
    <n v="1972"/>
    <n v="651"/>
    <x v="53"/>
    <s v="Clarence Fox"/>
    <x v="115"/>
    <x v="3"/>
    <x v="8"/>
    <x v="0"/>
  </r>
  <r>
    <s v="AX11994"/>
    <s v="ENX2009"/>
    <s v="A172"/>
    <s v="EMP1026"/>
    <x v="62"/>
    <x v="53"/>
    <x v="0"/>
    <n v="584"/>
    <n v="420"/>
    <n v="840"/>
    <n v="1168"/>
    <n v="328"/>
    <x v="28"/>
    <s v="Martin Perry"/>
    <x v="62"/>
    <x v="3"/>
    <x v="5"/>
    <x v="0"/>
  </r>
  <r>
    <s v="AX11999"/>
    <s v="ENX2092"/>
    <s v="A120"/>
    <s v="EMP1024"/>
    <x v="319"/>
    <x v="53"/>
    <x v="3"/>
    <n v="1639"/>
    <n v="1295"/>
    <n v="5180"/>
    <n v="6556"/>
    <n v="1376"/>
    <x v="71"/>
    <s v="Ernest Wheeler"/>
    <x v="319"/>
    <x v="3"/>
    <x v="5"/>
    <x v="0"/>
  </r>
  <r>
    <s v="AX12003"/>
    <s v="ENX2063"/>
    <s v="A125"/>
    <s v="EMP1032"/>
    <x v="456"/>
    <x v="256"/>
    <x v="0"/>
    <n v="1708"/>
    <n v="871"/>
    <n v="1742"/>
    <n v="3416"/>
    <n v="1674"/>
    <x v="72"/>
    <s v="Larry Castillo"/>
    <x v="456"/>
    <x v="0"/>
    <x v="7"/>
    <x v="0"/>
  </r>
  <r>
    <s v="AX12007"/>
    <s v="ENX2079"/>
    <s v="A124"/>
    <s v="EMP1005"/>
    <x v="129"/>
    <x v="236"/>
    <x v="1"/>
    <n v="1725"/>
    <n v="1363"/>
    <n v="1363"/>
    <n v="1725"/>
    <n v="362"/>
    <x v="21"/>
    <s v="Ryan Welch"/>
    <x v="129"/>
    <x v="1"/>
    <x v="7"/>
    <x v="0"/>
  </r>
  <r>
    <s v="AX12009"/>
    <s v="ENX2090"/>
    <s v="A147"/>
    <s v="EMP1018"/>
    <x v="457"/>
    <x v="46"/>
    <x v="1"/>
    <n v="1338"/>
    <n v="682"/>
    <n v="682"/>
    <n v="1338"/>
    <n v="656"/>
    <x v="20"/>
    <s v="Jimmy Young"/>
    <x v="457"/>
    <x v="5"/>
    <x v="10"/>
    <x v="0"/>
  </r>
  <r>
    <s v="AX12010"/>
    <s v="ENX2082"/>
    <s v="A131"/>
    <s v="EMP1042"/>
    <x v="458"/>
    <x v="29"/>
    <x v="2"/>
    <n v="1103"/>
    <n v="838"/>
    <n v="2514"/>
    <n v="3309"/>
    <n v="795"/>
    <x v="66"/>
    <s v="Scott Clark"/>
    <x v="458"/>
    <x v="5"/>
    <x v="3"/>
    <x v="0"/>
  </r>
  <r>
    <s v="AX12011"/>
    <s v="ENX2069"/>
    <s v="A162"/>
    <s v="EMP1013"/>
    <x v="310"/>
    <x v="292"/>
    <x v="0"/>
    <n v="378"/>
    <n v="291"/>
    <n v="582"/>
    <n v="756"/>
    <n v="174"/>
    <x v="48"/>
    <s v="Charles Harper"/>
    <x v="310"/>
    <x v="4"/>
    <x v="3"/>
    <x v="0"/>
  </r>
  <r>
    <s v="AX12012"/>
    <s v="ENX2058"/>
    <s v="A134"/>
    <s v="EMP1036"/>
    <x v="168"/>
    <x v="161"/>
    <x v="3"/>
    <n v="2257"/>
    <n v="1535"/>
    <n v="6140"/>
    <n v="9028"/>
    <n v="2888"/>
    <x v="7"/>
    <s v="Robert Reed"/>
    <x v="168"/>
    <x v="6"/>
    <x v="11"/>
    <x v="0"/>
  </r>
  <r>
    <s v="AX12013"/>
    <s v="ENX2006"/>
    <s v="A133"/>
    <s v="EMP1011"/>
    <x v="459"/>
    <x v="303"/>
    <x v="1"/>
    <n v="1826"/>
    <n v="1443"/>
    <n v="1443"/>
    <n v="1826"/>
    <n v="383"/>
    <x v="37"/>
    <s v="Larry Marshall"/>
    <x v="459"/>
    <x v="1"/>
    <x v="10"/>
    <x v="0"/>
  </r>
  <r>
    <s v="AX12014"/>
    <s v="ENX2012"/>
    <s v="A146"/>
    <s v="EMP1040"/>
    <x v="84"/>
    <x v="169"/>
    <x v="0"/>
    <n v="1353"/>
    <n v="947"/>
    <n v="1894"/>
    <n v="2706"/>
    <n v="812"/>
    <x v="8"/>
    <s v="Patrick Ruiz"/>
    <x v="84"/>
    <x v="0"/>
    <x v="1"/>
    <x v="0"/>
  </r>
  <r>
    <s v="AX12016"/>
    <s v="ENX2054"/>
    <s v="A149"/>
    <s v="EMP1029"/>
    <x v="70"/>
    <x v="130"/>
    <x v="1"/>
    <n v="127"/>
    <n v="79"/>
    <n v="79"/>
    <n v="127"/>
    <n v="48"/>
    <x v="42"/>
    <s v="Howard Gardner"/>
    <x v="70"/>
    <x v="2"/>
    <x v="2"/>
    <x v="0"/>
  </r>
  <r>
    <s v="AX12017"/>
    <s v="ENX2023"/>
    <s v="A173"/>
    <s v="EMP1026"/>
    <x v="460"/>
    <x v="31"/>
    <x v="3"/>
    <n v="818"/>
    <n v="450"/>
    <n v="1800"/>
    <n v="3272"/>
    <n v="1472"/>
    <x v="14"/>
    <s v="Martin Perry"/>
    <x v="460"/>
    <x v="1"/>
    <x v="1"/>
    <x v="0"/>
  </r>
  <r>
    <s v="AX12018"/>
    <s v="ENX2074"/>
    <s v="A102"/>
    <s v="EMP1018"/>
    <x v="40"/>
    <x v="45"/>
    <x v="0"/>
    <n v="504"/>
    <n v="408"/>
    <n v="816"/>
    <n v="1008"/>
    <n v="192"/>
    <x v="43"/>
    <s v="Jimmy Young"/>
    <x v="40"/>
    <x v="5"/>
    <x v="2"/>
    <x v="0"/>
  </r>
  <r>
    <s v="AX12020"/>
    <s v="ENX2099"/>
    <s v="A140"/>
    <s v="EMP1041"/>
    <x v="238"/>
    <x v="304"/>
    <x v="0"/>
    <n v="1367"/>
    <n v="984"/>
    <n v="1968"/>
    <n v="2734"/>
    <n v="766"/>
    <x v="46"/>
    <s v="Joe Sims"/>
    <x v="238"/>
    <x v="6"/>
    <x v="10"/>
    <x v="0"/>
  </r>
  <r>
    <s v="AX12028"/>
    <s v="ENX2009"/>
    <s v="A144"/>
    <s v="EMP1037"/>
    <x v="318"/>
    <x v="303"/>
    <x v="0"/>
    <n v="584"/>
    <n v="420"/>
    <n v="840"/>
    <n v="1168"/>
    <n v="328"/>
    <x v="33"/>
    <s v="Carl Hall"/>
    <x v="318"/>
    <x v="1"/>
    <x v="10"/>
    <x v="0"/>
  </r>
  <r>
    <s v="AX12030"/>
    <s v="ENX2080"/>
    <s v="A121"/>
    <s v="EMP1018"/>
    <x v="461"/>
    <x v="63"/>
    <x v="3"/>
    <n v="2353"/>
    <n v="1788"/>
    <n v="7152"/>
    <n v="9412"/>
    <n v="2260"/>
    <x v="70"/>
    <s v="Jimmy Young"/>
    <x v="461"/>
    <x v="3"/>
    <x v="3"/>
    <x v="0"/>
  </r>
  <r>
    <s v="AX12034"/>
    <s v="ENX2046"/>
    <s v="A164"/>
    <s v="EMP1026"/>
    <x v="52"/>
    <x v="153"/>
    <x v="0"/>
    <n v="2410"/>
    <n v="1518"/>
    <n v="3036"/>
    <n v="4820"/>
    <n v="1784"/>
    <x v="68"/>
    <s v="Martin Perry"/>
    <x v="52"/>
    <x v="5"/>
    <x v="1"/>
    <x v="0"/>
  </r>
  <r>
    <s v="AX12035"/>
    <s v="ENX2079"/>
    <s v="A137"/>
    <s v="EMP1024"/>
    <x v="286"/>
    <x v="300"/>
    <x v="1"/>
    <n v="1725"/>
    <n v="1363"/>
    <n v="1363"/>
    <n v="1725"/>
    <n v="362"/>
    <x v="32"/>
    <s v="Ernest Wheeler"/>
    <x v="286"/>
    <x v="6"/>
    <x v="6"/>
    <x v="0"/>
  </r>
  <r>
    <s v="AX12036"/>
    <s v="ENX2066"/>
    <s v="A115"/>
    <s v="EMP1043"/>
    <x v="462"/>
    <x v="131"/>
    <x v="0"/>
    <n v="2091"/>
    <n v="1485"/>
    <n v="2970"/>
    <n v="4182"/>
    <n v="1212"/>
    <x v="22"/>
    <s v="Joshua Taylor"/>
    <x v="462"/>
    <x v="5"/>
    <x v="1"/>
    <x v="0"/>
  </r>
  <r>
    <s v="AX12037"/>
    <s v="ENX2018"/>
    <s v="A165"/>
    <s v="EMP1023"/>
    <x v="63"/>
    <x v="183"/>
    <x v="1"/>
    <n v="1972"/>
    <n v="1321"/>
    <n v="1321"/>
    <n v="1972"/>
    <n v="651"/>
    <x v="51"/>
    <s v="Brian Davis"/>
    <x v="63"/>
    <x v="3"/>
    <x v="9"/>
    <x v="0"/>
  </r>
  <r>
    <s v="AX12038"/>
    <s v="ENX2015"/>
    <s v="A136"/>
    <s v="EMP1011"/>
    <x v="40"/>
    <x v="305"/>
    <x v="1"/>
    <n v="637"/>
    <n v="389"/>
    <n v="389"/>
    <n v="637"/>
    <n v="248"/>
    <x v="29"/>
    <s v="Larry Marshall"/>
    <x v="40"/>
    <x v="3"/>
    <x v="11"/>
    <x v="0"/>
  </r>
  <r>
    <s v="AX12040"/>
    <s v="ENX2063"/>
    <s v="A102"/>
    <s v="EMP1037"/>
    <x v="463"/>
    <x v="183"/>
    <x v="3"/>
    <n v="1708"/>
    <n v="871"/>
    <n v="3484"/>
    <n v="6832"/>
    <n v="3348"/>
    <x v="43"/>
    <s v="Carl Hall"/>
    <x v="463"/>
    <x v="3"/>
    <x v="9"/>
    <x v="0"/>
  </r>
  <r>
    <s v="AX12041"/>
    <s v="ENX2051"/>
    <s v="A171"/>
    <s v="EMP1024"/>
    <x v="464"/>
    <x v="120"/>
    <x v="1"/>
    <n v="1077"/>
    <n v="732"/>
    <n v="732"/>
    <n v="1077"/>
    <n v="345"/>
    <x v="58"/>
    <s v="Ernest Wheeler"/>
    <x v="464"/>
    <x v="0"/>
    <x v="11"/>
    <x v="0"/>
  </r>
  <r>
    <s v="AX12049"/>
    <s v="ENX2063"/>
    <s v="A150"/>
    <s v="EMP1018"/>
    <x v="351"/>
    <x v="306"/>
    <x v="3"/>
    <n v="1708"/>
    <n v="871"/>
    <n v="3484"/>
    <n v="6832"/>
    <n v="3348"/>
    <x v="27"/>
    <s v="Jimmy Young"/>
    <x v="351"/>
    <x v="5"/>
    <x v="7"/>
    <x v="0"/>
  </r>
  <r>
    <s v="AX12057"/>
    <s v="ENX2061"/>
    <s v="A103"/>
    <s v="EMP1021"/>
    <x v="335"/>
    <x v="125"/>
    <x v="1"/>
    <n v="913"/>
    <n v="584"/>
    <n v="584"/>
    <n v="913"/>
    <n v="329"/>
    <x v="2"/>
    <s v="Clarence Fox"/>
    <x v="335"/>
    <x v="2"/>
    <x v="10"/>
    <x v="0"/>
  </r>
  <r>
    <s v="AX12058"/>
    <s v="ENX2095"/>
    <s v="A164"/>
    <s v="EMP1026"/>
    <x v="465"/>
    <x v="56"/>
    <x v="2"/>
    <n v="1743"/>
    <n v="872"/>
    <n v="2616"/>
    <n v="5229"/>
    <n v="2613"/>
    <x v="68"/>
    <s v="Martin Perry"/>
    <x v="465"/>
    <x v="3"/>
    <x v="7"/>
    <x v="0"/>
  </r>
  <r>
    <s v="AX12059"/>
    <s v="ENX2047"/>
    <s v="A104"/>
    <s v="EMP1036"/>
    <x v="344"/>
    <x v="213"/>
    <x v="1"/>
    <n v="290"/>
    <n v="200"/>
    <n v="200"/>
    <n v="290"/>
    <n v="90"/>
    <x v="53"/>
    <s v="Robert Reed"/>
    <x v="344"/>
    <x v="3"/>
    <x v="5"/>
    <x v="0"/>
  </r>
  <r>
    <s v="AX12061"/>
    <s v="ENX2096"/>
    <s v="A134"/>
    <s v="EMP1020"/>
    <x v="466"/>
    <x v="307"/>
    <x v="2"/>
    <n v="1587"/>
    <n v="1301"/>
    <n v="3903"/>
    <n v="4761"/>
    <n v="858"/>
    <x v="7"/>
    <s v="Ryan Butler"/>
    <x v="466"/>
    <x v="1"/>
    <x v="5"/>
    <x v="0"/>
  </r>
  <r>
    <s v="AX12062"/>
    <s v="ENX2012"/>
    <s v="A108"/>
    <s v="EMP1025"/>
    <x v="467"/>
    <x v="212"/>
    <x v="3"/>
    <n v="1353"/>
    <n v="947"/>
    <n v="3788"/>
    <n v="5412"/>
    <n v="1624"/>
    <x v="64"/>
    <s v="Ernest Wagner"/>
    <x v="467"/>
    <x v="3"/>
    <x v="11"/>
    <x v="0"/>
  </r>
  <r>
    <s v="AX12064"/>
    <s v="ENX2023"/>
    <s v="A126"/>
    <s v="EMP1024"/>
    <x v="441"/>
    <x v="82"/>
    <x v="0"/>
    <n v="818"/>
    <n v="450"/>
    <n v="900"/>
    <n v="1636"/>
    <n v="736"/>
    <x v="38"/>
    <s v="Ernest Wheeler"/>
    <x v="441"/>
    <x v="6"/>
    <x v="3"/>
    <x v="0"/>
  </r>
  <r>
    <s v="AX12065"/>
    <s v="ENX2017"/>
    <s v="A103"/>
    <s v="EMP1035"/>
    <x v="26"/>
    <x v="61"/>
    <x v="3"/>
    <n v="35"/>
    <n v="22"/>
    <n v="88"/>
    <n v="140"/>
    <n v="52"/>
    <x v="2"/>
    <s v="Roger Ramos"/>
    <x v="26"/>
    <x v="6"/>
    <x v="9"/>
    <x v="0"/>
  </r>
  <r>
    <s v="AX12071"/>
    <s v="ENX2052"/>
    <s v="A145"/>
    <s v="EMP1035"/>
    <x v="251"/>
    <x v="133"/>
    <x v="2"/>
    <n v="1526"/>
    <n v="1251"/>
    <n v="3753"/>
    <n v="4578"/>
    <n v="825"/>
    <x v="50"/>
    <s v="Roger Ramos"/>
    <x v="251"/>
    <x v="0"/>
    <x v="4"/>
    <x v="0"/>
  </r>
  <r>
    <s v="AX12075"/>
    <s v="ENX2075"/>
    <s v="A112"/>
    <s v="EMP1039"/>
    <x v="156"/>
    <x v="308"/>
    <x v="3"/>
    <n v="400"/>
    <n v="208"/>
    <n v="832"/>
    <n v="1600"/>
    <n v="768"/>
    <x v="40"/>
    <s v="Eugene Holmes"/>
    <x v="156"/>
    <x v="1"/>
    <x v="7"/>
    <x v="0"/>
  </r>
  <r>
    <s v="AX12079"/>
    <s v="ENX2026"/>
    <s v="A115"/>
    <s v="EMP1009"/>
    <x v="468"/>
    <x v="236"/>
    <x v="2"/>
    <n v="947"/>
    <n v="786"/>
    <n v="2358"/>
    <n v="2841"/>
    <n v="483"/>
    <x v="22"/>
    <s v="Kenneth Fields"/>
    <x v="468"/>
    <x v="1"/>
    <x v="7"/>
    <x v="0"/>
  </r>
  <r>
    <s v="AX12081"/>
    <s v="ENX2078"/>
    <s v="A163"/>
    <s v="EMP1014"/>
    <x v="234"/>
    <x v="251"/>
    <x v="2"/>
    <n v="1798"/>
    <n v="971"/>
    <n v="2913"/>
    <n v="5394"/>
    <n v="2481"/>
    <x v="60"/>
    <s v="Ronald Reed"/>
    <x v="234"/>
    <x v="5"/>
    <x v="11"/>
    <x v="0"/>
  </r>
  <r>
    <s v="AX12083"/>
    <s v="ENX2082"/>
    <s v="A171"/>
    <s v="EMP1032"/>
    <x v="348"/>
    <x v="54"/>
    <x v="1"/>
    <n v="1103"/>
    <n v="838"/>
    <n v="838"/>
    <n v="1103"/>
    <n v="265"/>
    <x v="58"/>
    <s v="Larry Castillo"/>
    <x v="348"/>
    <x v="3"/>
    <x v="10"/>
    <x v="0"/>
  </r>
  <r>
    <s v="AX12086"/>
    <s v="ENX2034"/>
    <s v="A146"/>
    <s v="EMP1035"/>
    <x v="469"/>
    <x v="309"/>
    <x v="2"/>
    <n v="871"/>
    <n v="540"/>
    <n v="1620"/>
    <n v="2613"/>
    <n v="993"/>
    <x v="8"/>
    <s v="Roger Ramos"/>
    <x v="469"/>
    <x v="2"/>
    <x v="8"/>
    <x v="0"/>
  </r>
  <r>
    <s v="AX12089"/>
    <s v="ENX2067"/>
    <s v="A152"/>
    <s v="EMP1003"/>
    <x v="470"/>
    <x v="310"/>
    <x v="1"/>
    <n v="1119"/>
    <n v="683"/>
    <n v="683"/>
    <n v="1119"/>
    <n v="436"/>
    <x v="54"/>
    <s v="Christopher Tucker"/>
    <x v="470"/>
    <x v="4"/>
    <x v="3"/>
    <x v="0"/>
  </r>
  <r>
    <s v="AX12091"/>
    <s v="ENX2100"/>
    <s v="A164"/>
    <s v="EMP1003"/>
    <x v="303"/>
    <x v="265"/>
    <x v="3"/>
    <n v="799"/>
    <n v="455"/>
    <n v="1820"/>
    <n v="3196"/>
    <n v="1376"/>
    <x v="68"/>
    <s v="Christopher Tucker"/>
    <x v="303"/>
    <x v="1"/>
    <x v="4"/>
    <x v="0"/>
  </r>
  <r>
    <s v="AX12092"/>
    <s v="ENX2069"/>
    <s v="A160"/>
    <s v="EMP1040"/>
    <x v="453"/>
    <x v="29"/>
    <x v="1"/>
    <n v="378"/>
    <n v="291"/>
    <n v="291"/>
    <n v="378"/>
    <n v="87"/>
    <x v="1"/>
    <s v="Patrick Ruiz"/>
    <x v="453"/>
    <x v="5"/>
    <x v="3"/>
    <x v="0"/>
  </r>
  <r>
    <s v="AX12093"/>
    <s v="ENX2069"/>
    <s v="A149"/>
    <s v="EMP1028"/>
    <x v="471"/>
    <x v="129"/>
    <x v="2"/>
    <n v="378"/>
    <n v="291"/>
    <n v="873"/>
    <n v="1134"/>
    <n v="261"/>
    <x v="42"/>
    <s v="Howard Sims"/>
    <x v="471"/>
    <x v="5"/>
    <x v="0"/>
    <x v="0"/>
  </r>
  <r>
    <s v="AX12095"/>
    <s v="ENX2036"/>
    <s v="A120"/>
    <s v="EMP1008"/>
    <x v="472"/>
    <x v="311"/>
    <x v="0"/>
    <n v="1582"/>
    <n v="1234"/>
    <n v="2468"/>
    <n v="3164"/>
    <n v="696"/>
    <x v="71"/>
    <s v="Carl Elliott"/>
    <x v="472"/>
    <x v="1"/>
    <x v="1"/>
    <x v="0"/>
  </r>
  <r>
    <s v="AX12096"/>
    <s v="ENX2065"/>
    <s v="A133"/>
    <s v="EMP1030"/>
    <x v="315"/>
    <x v="135"/>
    <x v="1"/>
    <n v="2396"/>
    <n v="1965"/>
    <n v="1965"/>
    <n v="2396"/>
    <n v="431"/>
    <x v="37"/>
    <s v="Bobby Russell"/>
    <x v="315"/>
    <x v="1"/>
    <x v="9"/>
    <x v="0"/>
  </r>
  <r>
    <s v="AX12098"/>
    <s v="ENX2097"/>
    <s v="A105"/>
    <s v="EMP1030"/>
    <x v="473"/>
    <x v="65"/>
    <x v="1"/>
    <n v="1052"/>
    <n v="589"/>
    <n v="589"/>
    <n v="1052"/>
    <n v="463"/>
    <x v="57"/>
    <s v="Bobby Russell"/>
    <x v="473"/>
    <x v="5"/>
    <x v="5"/>
    <x v="0"/>
  </r>
  <r>
    <s v="AX12106"/>
    <s v="ENX2019"/>
    <s v="A114"/>
    <s v="EMP1003"/>
    <x v="474"/>
    <x v="251"/>
    <x v="0"/>
    <n v="800"/>
    <n v="536"/>
    <n v="1072"/>
    <n v="1600"/>
    <n v="528"/>
    <x v="36"/>
    <s v="Christopher Tucker"/>
    <x v="474"/>
    <x v="5"/>
    <x v="11"/>
    <x v="0"/>
  </r>
  <r>
    <s v="AX12115"/>
    <s v="ENX2048"/>
    <s v="A124"/>
    <s v="EMP1017"/>
    <x v="475"/>
    <x v="275"/>
    <x v="1"/>
    <n v="502"/>
    <n v="296"/>
    <n v="296"/>
    <n v="502"/>
    <n v="206"/>
    <x v="21"/>
    <s v="Brian Hansen"/>
    <x v="475"/>
    <x v="4"/>
    <x v="4"/>
    <x v="0"/>
  </r>
  <r>
    <s v="AX12118"/>
    <s v="ENX2027"/>
    <s v="A127"/>
    <s v="EMP1012"/>
    <x v="476"/>
    <x v="241"/>
    <x v="0"/>
    <n v="2497"/>
    <n v="1473"/>
    <n v="2946"/>
    <n v="4994"/>
    <n v="2048"/>
    <x v="5"/>
    <s v="John Reyes"/>
    <x v="476"/>
    <x v="2"/>
    <x v="5"/>
    <x v="0"/>
  </r>
  <r>
    <s v="AX12121"/>
    <s v="ENX2011"/>
    <s v="A169"/>
    <s v="EMP1042"/>
    <x v="477"/>
    <x v="94"/>
    <x v="1"/>
    <n v="530"/>
    <n v="435"/>
    <n v="435"/>
    <n v="530"/>
    <n v="95"/>
    <x v="30"/>
    <s v="Scott Clark"/>
    <x v="477"/>
    <x v="4"/>
    <x v="11"/>
    <x v="0"/>
  </r>
  <r>
    <s v="AX12122"/>
    <s v="ENX2001"/>
    <s v="A154"/>
    <s v="EMP1023"/>
    <x v="34"/>
    <x v="247"/>
    <x v="2"/>
    <n v="951"/>
    <n v="504"/>
    <n v="1512"/>
    <n v="2853"/>
    <n v="1341"/>
    <x v="55"/>
    <s v="Brian Davis"/>
    <x v="34"/>
    <x v="6"/>
    <x v="5"/>
    <x v="0"/>
  </r>
  <r>
    <s v="AX12127"/>
    <s v="ENX2083"/>
    <s v="A118"/>
    <s v="EMP1001"/>
    <x v="126"/>
    <x v="190"/>
    <x v="2"/>
    <n v="2141"/>
    <n v="1777"/>
    <n v="5331"/>
    <n v="6423"/>
    <n v="1092"/>
    <x v="11"/>
    <s v="Kevin Butler"/>
    <x v="126"/>
    <x v="6"/>
    <x v="7"/>
    <x v="0"/>
  </r>
  <r>
    <s v="AX12128"/>
    <s v="ENX2053"/>
    <s v="A169"/>
    <s v="EMP1037"/>
    <x v="478"/>
    <x v="92"/>
    <x v="0"/>
    <n v="596"/>
    <n v="358"/>
    <n v="716"/>
    <n v="1192"/>
    <n v="476"/>
    <x v="30"/>
    <s v="Carl Hall"/>
    <x v="478"/>
    <x v="5"/>
    <x v="11"/>
    <x v="0"/>
  </r>
  <r>
    <s v="AX12133"/>
    <s v="ENX2097"/>
    <s v="A168"/>
    <s v="EMP1031"/>
    <x v="479"/>
    <x v="69"/>
    <x v="1"/>
    <n v="1052"/>
    <n v="589"/>
    <n v="589"/>
    <n v="1052"/>
    <n v="463"/>
    <x v="45"/>
    <s v="Brian Thomas"/>
    <x v="479"/>
    <x v="2"/>
    <x v="3"/>
    <x v="0"/>
  </r>
  <r>
    <s v="AX12138"/>
    <s v="ENX2024"/>
    <s v="A169"/>
    <s v="EMP1009"/>
    <x v="336"/>
    <x v="200"/>
    <x v="2"/>
    <n v="356"/>
    <n v="292"/>
    <n v="876"/>
    <n v="1068"/>
    <n v="192"/>
    <x v="30"/>
    <s v="Kenneth Fields"/>
    <x v="336"/>
    <x v="2"/>
    <x v="6"/>
    <x v="0"/>
  </r>
  <r>
    <s v="AX12142"/>
    <s v="ENX2088"/>
    <s v="A123"/>
    <s v="EMP1028"/>
    <x v="480"/>
    <x v="312"/>
    <x v="3"/>
    <n v="603"/>
    <n v="416"/>
    <n v="1664"/>
    <n v="2412"/>
    <n v="748"/>
    <x v="62"/>
    <s v="Howard Sims"/>
    <x v="480"/>
    <x v="0"/>
    <x v="5"/>
    <x v="0"/>
  </r>
  <r>
    <s v="AX12144"/>
    <s v="ENX2053"/>
    <s v="A104"/>
    <s v="EMP1024"/>
    <x v="481"/>
    <x v="110"/>
    <x v="1"/>
    <n v="596"/>
    <n v="358"/>
    <n v="358"/>
    <n v="596"/>
    <n v="238"/>
    <x v="53"/>
    <s v="Ernest Wheeler"/>
    <x v="481"/>
    <x v="1"/>
    <x v="2"/>
    <x v="0"/>
  </r>
  <r>
    <s v="AX12145"/>
    <s v="ENX2096"/>
    <s v="A107"/>
    <s v="EMP1006"/>
    <x v="482"/>
    <x v="274"/>
    <x v="1"/>
    <n v="1587"/>
    <n v="1301"/>
    <n v="1301"/>
    <n v="1587"/>
    <n v="286"/>
    <x v="13"/>
    <s v="Sean Miller"/>
    <x v="482"/>
    <x v="2"/>
    <x v="6"/>
    <x v="0"/>
  </r>
  <r>
    <s v="AX12149"/>
    <s v="ENX2082"/>
    <s v="A127"/>
    <s v="EMP1024"/>
    <x v="483"/>
    <x v="192"/>
    <x v="2"/>
    <n v="1103"/>
    <n v="838"/>
    <n v="2514"/>
    <n v="3309"/>
    <n v="795"/>
    <x v="5"/>
    <s v="Ernest Wheeler"/>
    <x v="483"/>
    <x v="5"/>
    <x v="5"/>
    <x v="0"/>
  </r>
  <r>
    <s v="AX12152"/>
    <s v="ENX2015"/>
    <s v="A124"/>
    <s v="EMP1008"/>
    <x v="484"/>
    <x v="207"/>
    <x v="0"/>
    <n v="637"/>
    <n v="389"/>
    <n v="778"/>
    <n v="1274"/>
    <n v="496"/>
    <x v="21"/>
    <s v="Carl Elliott"/>
    <x v="484"/>
    <x v="0"/>
    <x v="0"/>
    <x v="0"/>
  </r>
  <r>
    <s v="AX12154"/>
    <s v="ENX2098"/>
    <s v="A120"/>
    <s v="EMP1000"/>
    <x v="115"/>
    <x v="221"/>
    <x v="1"/>
    <n v="1178"/>
    <n v="683"/>
    <n v="683"/>
    <n v="1178"/>
    <n v="495"/>
    <x v="71"/>
    <s v="Fred Robertson"/>
    <x v="115"/>
    <x v="4"/>
    <x v="6"/>
    <x v="0"/>
  </r>
  <r>
    <s v="AX12162"/>
    <s v="ENX2011"/>
    <s v="A164"/>
    <s v="EMP1004"/>
    <x v="485"/>
    <x v="312"/>
    <x v="3"/>
    <n v="530"/>
    <n v="435"/>
    <n v="1740"/>
    <n v="2120"/>
    <n v="380"/>
    <x v="68"/>
    <s v="Kenneth Bradley"/>
    <x v="485"/>
    <x v="0"/>
    <x v="5"/>
    <x v="0"/>
  </r>
  <r>
    <s v="AX12164"/>
    <s v="ENX2098"/>
    <s v="A143"/>
    <s v="EMP1044"/>
    <x v="72"/>
    <x v="265"/>
    <x v="1"/>
    <n v="1178"/>
    <n v="683"/>
    <n v="683"/>
    <n v="1178"/>
    <n v="495"/>
    <x v="9"/>
    <s v="Martin Carr"/>
    <x v="72"/>
    <x v="1"/>
    <x v="4"/>
    <x v="0"/>
  </r>
  <r>
    <s v="AX12175"/>
    <s v="ENX2052"/>
    <s v="A111"/>
    <s v="EMP1002"/>
    <x v="334"/>
    <x v="230"/>
    <x v="1"/>
    <n v="1526"/>
    <n v="1251"/>
    <n v="1251"/>
    <n v="1526"/>
    <n v="275"/>
    <x v="19"/>
    <s v="Andrew Bowman"/>
    <x v="334"/>
    <x v="4"/>
    <x v="8"/>
    <x v="0"/>
  </r>
  <r>
    <s v="AX12177"/>
    <s v="ENX2081"/>
    <s v="A144"/>
    <s v="EMP1038"/>
    <x v="58"/>
    <x v="271"/>
    <x v="1"/>
    <n v="1566"/>
    <n v="1190"/>
    <n v="1190"/>
    <n v="1566"/>
    <n v="376"/>
    <x v="33"/>
    <s v="Scott Mason"/>
    <x v="58"/>
    <x v="0"/>
    <x v="9"/>
    <x v="0"/>
  </r>
  <r>
    <s v="AX12178"/>
    <s v="ENX2077"/>
    <s v="A105"/>
    <s v="EMP1012"/>
    <x v="47"/>
    <x v="313"/>
    <x v="1"/>
    <n v="530"/>
    <n v="424"/>
    <n v="424"/>
    <n v="530"/>
    <n v="106"/>
    <x v="57"/>
    <s v="John Reyes"/>
    <x v="47"/>
    <x v="2"/>
    <x v="7"/>
    <x v="0"/>
  </r>
  <r>
    <s v="AX12180"/>
    <s v="ENX2006"/>
    <s v="A169"/>
    <s v="EMP1005"/>
    <x v="152"/>
    <x v="184"/>
    <x v="1"/>
    <n v="1826"/>
    <n v="1443"/>
    <n v="1443"/>
    <n v="1826"/>
    <n v="383"/>
    <x v="30"/>
    <s v="Ryan Welch"/>
    <x v="152"/>
    <x v="0"/>
    <x v="6"/>
    <x v="0"/>
  </r>
  <r>
    <s v="AX12181"/>
    <s v="ENX2042"/>
    <s v="A165"/>
    <s v="EMP1043"/>
    <x v="486"/>
    <x v="194"/>
    <x v="1"/>
    <n v="203"/>
    <n v="154"/>
    <n v="154"/>
    <n v="203"/>
    <n v="49"/>
    <x v="51"/>
    <s v="Joshua Taylor"/>
    <x v="486"/>
    <x v="1"/>
    <x v="4"/>
    <x v="0"/>
  </r>
  <r>
    <s v="AX12186"/>
    <s v="ENX2058"/>
    <s v="A128"/>
    <s v="EMP1026"/>
    <x v="407"/>
    <x v="119"/>
    <x v="0"/>
    <n v="2257"/>
    <n v="1535"/>
    <n v="3070"/>
    <n v="4514"/>
    <n v="1444"/>
    <x v="16"/>
    <s v="Martin Perry"/>
    <x v="407"/>
    <x v="0"/>
    <x v="1"/>
    <x v="0"/>
  </r>
  <r>
    <s v="AX12190"/>
    <s v="ENX2061"/>
    <s v="A162"/>
    <s v="EMP1003"/>
    <x v="487"/>
    <x v="194"/>
    <x v="1"/>
    <n v="913"/>
    <n v="584"/>
    <n v="584"/>
    <n v="913"/>
    <n v="329"/>
    <x v="48"/>
    <s v="Christopher Tucker"/>
    <x v="487"/>
    <x v="1"/>
    <x v="4"/>
    <x v="0"/>
  </r>
  <r>
    <s v="AX12191"/>
    <s v="ENX2017"/>
    <s v="A160"/>
    <s v="EMP1025"/>
    <x v="117"/>
    <x v="42"/>
    <x v="1"/>
    <n v="35"/>
    <n v="22"/>
    <n v="22"/>
    <n v="35"/>
    <n v="13"/>
    <x v="1"/>
    <s v="Ernest Wagner"/>
    <x v="117"/>
    <x v="3"/>
    <x v="3"/>
    <x v="0"/>
  </r>
  <r>
    <s v="AX12197"/>
    <s v="ENX2091"/>
    <s v="A130"/>
    <s v="EMP1035"/>
    <x v="488"/>
    <x v="105"/>
    <x v="0"/>
    <n v="368"/>
    <n v="294"/>
    <n v="588"/>
    <n v="736"/>
    <n v="148"/>
    <x v="3"/>
    <s v="Roger Ramos"/>
    <x v="488"/>
    <x v="5"/>
    <x v="8"/>
    <x v="0"/>
  </r>
  <r>
    <s v="AX12198"/>
    <s v="ENX2080"/>
    <s v="A110"/>
    <s v="EMP1006"/>
    <x v="120"/>
    <x v="81"/>
    <x v="0"/>
    <n v="2353"/>
    <n v="1788"/>
    <n v="3576"/>
    <n v="4706"/>
    <n v="1130"/>
    <x v="73"/>
    <s v="Sean Miller"/>
    <x v="120"/>
    <x v="5"/>
    <x v="1"/>
    <x v="0"/>
  </r>
  <r>
    <s v="AX12201"/>
    <s v="ENX2036"/>
    <s v="A149"/>
    <s v="EMP1038"/>
    <x v="191"/>
    <x v="193"/>
    <x v="1"/>
    <n v="1582"/>
    <n v="1234"/>
    <n v="1234"/>
    <n v="1582"/>
    <n v="348"/>
    <x v="42"/>
    <s v="Scott Mason"/>
    <x v="191"/>
    <x v="4"/>
    <x v="11"/>
    <x v="0"/>
  </r>
  <r>
    <s v="AX12205"/>
    <s v="ENX2067"/>
    <s v="A122"/>
    <s v="EMP1034"/>
    <x v="253"/>
    <x v="15"/>
    <x v="2"/>
    <n v="1119"/>
    <n v="683"/>
    <n v="2049"/>
    <n v="3357"/>
    <n v="1308"/>
    <x v="17"/>
    <s v="Arthur Mccoy"/>
    <x v="253"/>
    <x v="0"/>
    <x v="8"/>
    <x v="0"/>
  </r>
  <r>
    <s v="AX12210"/>
    <s v="ENX2018"/>
    <s v="A140"/>
    <s v="EMP1018"/>
    <x v="386"/>
    <x v="39"/>
    <x v="1"/>
    <n v="1972"/>
    <n v="1321"/>
    <n v="1321"/>
    <n v="1972"/>
    <n v="651"/>
    <x v="46"/>
    <s v="Jimmy Young"/>
    <x v="386"/>
    <x v="1"/>
    <x v="8"/>
    <x v="0"/>
  </r>
  <r>
    <s v="AX12213"/>
    <s v="ENX2074"/>
    <s v="A115"/>
    <s v="EMP1010"/>
    <x v="489"/>
    <x v="35"/>
    <x v="0"/>
    <n v="504"/>
    <n v="408"/>
    <n v="816"/>
    <n v="1008"/>
    <n v="192"/>
    <x v="22"/>
    <s v="Joshua Cook"/>
    <x v="489"/>
    <x v="3"/>
    <x v="10"/>
    <x v="0"/>
  </r>
  <r>
    <s v="AX12216"/>
    <s v="ENX2031"/>
    <s v="A127"/>
    <s v="EMP1010"/>
    <x v="213"/>
    <x v="31"/>
    <x v="3"/>
    <n v="1638"/>
    <n v="1261"/>
    <n v="5044"/>
    <n v="6552"/>
    <n v="1508"/>
    <x v="5"/>
    <s v="Joshua Cook"/>
    <x v="213"/>
    <x v="1"/>
    <x v="1"/>
    <x v="0"/>
  </r>
  <r>
    <s v="AX12222"/>
    <s v="ENX2043"/>
    <s v="A126"/>
    <s v="EMP1026"/>
    <x v="490"/>
    <x v="302"/>
    <x v="2"/>
    <n v="545"/>
    <n v="425"/>
    <n v="1275"/>
    <n v="1635"/>
    <n v="360"/>
    <x v="38"/>
    <s v="Martin Perry"/>
    <x v="490"/>
    <x v="3"/>
    <x v="8"/>
    <x v="0"/>
  </r>
  <r>
    <s v="AX12224"/>
    <s v="ENX2024"/>
    <s v="A122"/>
    <s v="EMP1028"/>
    <x v="491"/>
    <x v="251"/>
    <x v="2"/>
    <n v="356"/>
    <n v="292"/>
    <n v="876"/>
    <n v="1068"/>
    <n v="192"/>
    <x v="17"/>
    <s v="Howard Sims"/>
    <x v="491"/>
    <x v="5"/>
    <x v="11"/>
    <x v="0"/>
  </r>
  <r>
    <s v="AX12226"/>
    <s v="ENX2014"/>
    <s v="A119"/>
    <s v="EMP1004"/>
    <x v="373"/>
    <x v="133"/>
    <x v="3"/>
    <n v="1809"/>
    <n v="1067"/>
    <n v="4268"/>
    <n v="7236"/>
    <n v="2968"/>
    <x v="61"/>
    <s v="Kenneth Bradley"/>
    <x v="373"/>
    <x v="0"/>
    <x v="4"/>
    <x v="0"/>
  </r>
  <r>
    <s v="AX12227"/>
    <s v="ENX2088"/>
    <s v="A117"/>
    <s v="EMP1019"/>
    <x v="492"/>
    <x v="182"/>
    <x v="0"/>
    <n v="603"/>
    <n v="416"/>
    <n v="832"/>
    <n v="1206"/>
    <n v="374"/>
    <x v="63"/>
    <s v="Roger Robertson"/>
    <x v="492"/>
    <x v="1"/>
    <x v="8"/>
    <x v="0"/>
  </r>
  <r>
    <s v="AX12228"/>
    <s v="ENX2100"/>
    <s v="A149"/>
    <s v="EMP1006"/>
    <x v="112"/>
    <x v="209"/>
    <x v="1"/>
    <n v="799"/>
    <n v="455"/>
    <n v="455"/>
    <n v="799"/>
    <n v="344"/>
    <x v="42"/>
    <s v="Sean Miller"/>
    <x v="112"/>
    <x v="5"/>
    <x v="9"/>
    <x v="0"/>
  </r>
  <r>
    <s v="AX12233"/>
    <s v="ENX2074"/>
    <s v="A123"/>
    <s v="EMP1041"/>
    <x v="40"/>
    <x v="159"/>
    <x v="0"/>
    <n v="504"/>
    <n v="408"/>
    <n v="816"/>
    <n v="1008"/>
    <n v="192"/>
    <x v="62"/>
    <s v="Joe Sims"/>
    <x v="40"/>
    <x v="1"/>
    <x v="10"/>
    <x v="0"/>
  </r>
  <r>
    <s v="AX12237"/>
    <s v="ENX2046"/>
    <s v="A160"/>
    <s v="EMP1023"/>
    <x v="308"/>
    <x v="18"/>
    <x v="1"/>
    <n v="2410"/>
    <n v="1518"/>
    <n v="1518"/>
    <n v="2410"/>
    <n v="892"/>
    <x v="1"/>
    <s v="Brian Davis"/>
    <x v="308"/>
    <x v="2"/>
    <x v="0"/>
    <x v="0"/>
  </r>
  <r>
    <s v="AX12238"/>
    <s v="ENX2068"/>
    <s v="A134"/>
    <s v="EMP1021"/>
    <x v="360"/>
    <x v="157"/>
    <x v="2"/>
    <n v="1500"/>
    <n v="900"/>
    <n v="2700"/>
    <n v="4500"/>
    <n v="1800"/>
    <x v="7"/>
    <s v="Clarence Fox"/>
    <x v="360"/>
    <x v="2"/>
    <x v="6"/>
    <x v="0"/>
  </r>
  <r>
    <s v="AX12239"/>
    <s v="ENX2069"/>
    <s v="A133"/>
    <s v="EMP1016"/>
    <x v="493"/>
    <x v="234"/>
    <x v="3"/>
    <n v="378"/>
    <n v="291"/>
    <n v="1164"/>
    <n v="1512"/>
    <n v="348"/>
    <x v="37"/>
    <s v="Henry Nelson"/>
    <x v="493"/>
    <x v="3"/>
    <x v="1"/>
    <x v="0"/>
  </r>
  <r>
    <s v="AX12240"/>
    <s v="ENX2012"/>
    <s v="A125"/>
    <s v="EMP1036"/>
    <x v="319"/>
    <x v="308"/>
    <x v="1"/>
    <n v="1353"/>
    <n v="947"/>
    <n v="947"/>
    <n v="1353"/>
    <n v="406"/>
    <x v="72"/>
    <s v="Robert Reed"/>
    <x v="319"/>
    <x v="1"/>
    <x v="7"/>
    <x v="0"/>
  </r>
  <r>
    <s v="AX12242"/>
    <s v="ENX2049"/>
    <s v="A171"/>
    <s v="EMP1017"/>
    <x v="486"/>
    <x v="272"/>
    <x v="0"/>
    <n v="826"/>
    <n v="562"/>
    <n v="1124"/>
    <n v="1652"/>
    <n v="528"/>
    <x v="58"/>
    <s v="Brian Hansen"/>
    <x v="486"/>
    <x v="6"/>
    <x v="2"/>
    <x v="0"/>
  </r>
  <r>
    <s v="AX12243"/>
    <s v="ENX2071"/>
    <s v="A143"/>
    <s v="EMP1039"/>
    <x v="342"/>
    <x v="297"/>
    <x v="2"/>
    <n v="136"/>
    <n v="72"/>
    <n v="216"/>
    <n v="408"/>
    <n v="192"/>
    <x v="9"/>
    <s v="Eugene Holmes"/>
    <x v="342"/>
    <x v="0"/>
    <x v="0"/>
    <x v="0"/>
  </r>
  <r>
    <s v="AX12244"/>
    <s v="ENX2087"/>
    <s v="A120"/>
    <s v="EMP1038"/>
    <x v="79"/>
    <x v="200"/>
    <x v="1"/>
    <n v="1022"/>
    <n v="818"/>
    <n v="818"/>
    <n v="1022"/>
    <n v="204"/>
    <x v="71"/>
    <s v="Scott Mason"/>
    <x v="79"/>
    <x v="2"/>
    <x v="6"/>
    <x v="0"/>
  </r>
  <r>
    <s v="AX12245"/>
    <s v="ENX2067"/>
    <s v="A134"/>
    <s v="EMP1008"/>
    <x v="435"/>
    <x v="34"/>
    <x v="3"/>
    <n v="1119"/>
    <n v="683"/>
    <n v="2732"/>
    <n v="4476"/>
    <n v="1744"/>
    <x v="7"/>
    <s v="Carl Elliott"/>
    <x v="435"/>
    <x v="6"/>
    <x v="3"/>
    <x v="0"/>
  </r>
  <r>
    <s v="AX12247"/>
    <s v="ENX2023"/>
    <s v="A162"/>
    <s v="EMP1027"/>
    <x v="301"/>
    <x v="270"/>
    <x v="3"/>
    <n v="818"/>
    <n v="450"/>
    <n v="1800"/>
    <n v="3272"/>
    <n v="1472"/>
    <x v="48"/>
    <s v="Gary Rodriguez"/>
    <x v="301"/>
    <x v="2"/>
    <x v="7"/>
    <x v="0"/>
  </r>
  <r>
    <s v="AX12252"/>
    <s v="ENX2049"/>
    <s v="A165"/>
    <s v="EMP1015"/>
    <x v="85"/>
    <x v="54"/>
    <x v="3"/>
    <n v="826"/>
    <n v="562"/>
    <n v="2248"/>
    <n v="3304"/>
    <n v="1056"/>
    <x v="51"/>
    <s v="Justin Lynch"/>
    <x v="85"/>
    <x v="3"/>
    <x v="10"/>
    <x v="0"/>
  </r>
  <r>
    <s v="AX12254"/>
    <s v="ENX2060"/>
    <s v="A108"/>
    <s v="EMP1027"/>
    <x v="494"/>
    <x v="132"/>
    <x v="0"/>
    <n v="1467"/>
    <n v="807"/>
    <n v="1614"/>
    <n v="2934"/>
    <n v="1320"/>
    <x v="64"/>
    <s v="Gary Rodriguez"/>
    <x v="494"/>
    <x v="0"/>
    <x v="3"/>
    <x v="0"/>
  </r>
  <r>
    <s v="AX12255"/>
    <s v="ENX2078"/>
    <s v="A134"/>
    <s v="EMP1013"/>
    <x v="495"/>
    <x v="238"/>
    <x v="3"/>
    <n v="1798"/>
    <n v="971"/>
    <n v="3884"/>
    <n v="7192"/>
    <n v="3308"/>
    <x v="7"/>
    <s v="Charles Harper"/>
    <x v="495"/>
    <x v="6"/>
    <x v="4"/>
    <x v="0"/>
  </r>
  <r>
    <s v="AX12257"/>
    <s v="ENX2032"/>
    <s v="A111"/>
    <s v="EMP1026"/>
    <x v="496"/>
    <x v="55"/>
    <x v="3"/>
    <n v="1967"/>
    <n v="1397"/>
    <n v="5588"/>
    <n v="7868"/>
    <n v="2280"/>
    <x v="19"/>
    <s v="Martin Perry"/>
    <x v="496"/>
    <x v="4"/>
    <x v="9"/>
    <x v="0"/>
  </r>
  <r>
    <s v="AX12258"/>
    <s v="ENX2045"/>
    <s v="A136"/>
    <s v="EMP1011"/>
    <x v="56"/>
    <x v="32"/>
    <x v="1"/>
    <n v="556"/>
    <n v="395"/>
    <n v="395"/>
    <n v="556"/>
    <n v="161"/>
    <x v="29"/>
    <s v="Larry Marshall"/>
    <x v="56"/>
    <x v="5"/>
    <x v="3"/>
    <x v="0"/>
  </r>
  <r>
    <s v="AX12260"/>
    <s v="ENX2032"/>
    <s v="A150"/>
    <s v="EMP1043"/>
    <x v="497"/>
    <x v="263"/>
    <x v="0"/>
    <n v="1967"/>
    <n v="1397"/>
    <n v="2794"/>
    <n v="3934"/>
    <n v="1140"/>
    <x v="27"/>
    <s v="Joshua Taylor"/>
    <x v="497"/>
    <x v="6"/>
    <x v="7"/>
    <x v="0"/>
  </r>
  <r>
    <s v="AX12262"/>
    <s v="ENX2028"/>
    <s v="A103"/>
    <s v="EMP1028"/>
    <x v="420"/>
    <x v="49"/>
    <x v="2"/>
    <n v="2283"/>
    <n v="1484"/>
    <n v="4452"/>
    <n v="6849"/>
    <n v="2397"/>
    <x v="2"/>
    <s v="Howard Sims"/>
    <x v="420"/>
    <x v="4"/>
    <x v="8"/>
    <x v="0"/>
  </r>
  <r>
    <s v="AX12263"/>
    <s v="ENX2019"/>
    <s v="A117"/>
    <s v="EMP1039"/>
    <x v="498"/>
    <x v="207"/>
    <x v="1"/>
    <n v="800"/>
    <n v="536"/>
    <n v="536"/>
    <n v="800"/>
    <n v="264"/>
    <x v="63"/>
    <s v="Eugene Holmes"/>
    <x v="498"/>
    <x v="0"/>
    <x v="0"/>
    <x v="0"/>
  </r>
  <r>
    <s v="AX12265"/>
    <s v="ENX2032"/>
    <s v="A144"/>
    <s v="EMP1001"/>
    <x v="499"/>
    <x v="292"/>
    <x v="2"/>
    <n v="1967"/>
    <n v="1397"/>
    <n v="4191"/>
    <n v="5901"/>
    <n v="1710"/>
    <x v="33"/>
    <s v="Kevin Butler"/>
    <x v="499"/>
    <x v="4"/>
    <x v="3"/>
    <x v="0"/>
  </r>
  <r>
    <s v="AX12269"/>
    <s v="ENX2067"/>
    <s v="A113"/>
    <s v="EMP1012"/>
    <x v="450"/>
    <x v="314"/>
    <x v="1"/>
    <n v="1119"/>
    <n v="683"/>
    <n v="683"/>
    <n v="1119"/>
    <n v="436"/>
    <x v="49"/>
    <s v="John Reyes"/>
    <x v="450"/>
    <x v="1"/>
    <x v="0"/>
    <x v="0"/>
  </r>
  <r>
    <s v="AX12270"/>
    <s v="ENX2087"/>
    <s v="A144"/>
    <s v="EMP1016"/>
    <x v="258"/>
    <x v="90"/>
    <x v="1"/>
    <n v="1022"/>
    <n v="818"/>
    <n v="818"/>
    <n v="1022"/>
    <n v="204"/>
    <x v="33"/>
    <s v="Henry Nelson"/>
    <x v="258"/>
    <x v="2"/>
    <x v="11"/>
    <x v="0"/>
  </r>
  <r>
    <s v="AX12273"/>
    <s v="ENX2025"/>
    <s v="A148"/>
    <s v="EMP1001"/>
    <x v="213"/>
    <x v="299"/>
    <x v="2"/>
    <n v="667"/>
    <n v="387"/>
    <n v="1161"/>
    <n v="2001"/>
    <n v="840"/>
    <x v="31"/>
    <s v="Kevin Butler"/>
    <x v="213"/>
    <x v="0"/>
    <x v="6"/>
    <x v="0"/>
  </r>
  <r>
    <s v="AX12274"/>
    <s v="ENX2048"/>
    <s v="A168"/>
    <s v="EMP1042"/>
    <x v="467"/>
    <x v="232"/>
    <x v="1"/>
    <n v="502"/>
    <n v="296"/>
    <n v="296"/>
    <n v="502"/>
    <n v="206"/>
    <x v="45"/>
    <s v="Scott Clark"/>
    <x v="467"/>
    <x v="4"/>
    <x v="5"/>
    <x v="0"/>
  </r>
  <r>
    <s v="AX12275"/>
    <s v="ENX2094"/>
    <s v="A137"/>
    <s v="EMP1011"/>
    <x v="103"/>
    <x v="77"/>
    <x v="1"/>
    <n v="771"/>
    <n v="648"/>
    <n v="648"/>
    <n v="771"/>
    <n v="123"/>
    <x v="32"/>
    <s v="Larry Marshall"/>
    <x v="103"/>
    <x v="6"/>
    <x v="3"/>
    <x v="0"/>
  </r>
  <r>
    <s v="AX12279"/>
    <s v="ENX2004"/>
    <s v="A128"/>
    <s v="EMP1023"/>
    <x v="500"/>
    <x v="296"/>
    <x v="1"/>
    <n v="1278"/>
    <n v="665"/>
    <n v="665"/>
    <n v="1278"/>
    <n v="613"/>
    <x v="16"/>
    <s v="Brian Davis"/>
    <x v="500"/>
    <x v="2"/>
    <x v="2"/>
    <x v="0"/>
  </r>
  <r>
    <s v="AX12286"/>
    <s v="ENX2039"/>
    <s v="A171"/>
    <s v="EMP1018"/>
    <x v="501"/>
    <x v="300"/>
    <x v="1"/>
    <n v="817"/>
    <n v="409"/>
    <n v="409"/>
    <n v="817"/>
    <n v="408"/>
    <x v="58"/>
    <s v="Jimmy Young"/>
    <x v="501"/>
    <x v="6"/>
    <x v="6"/>
    <x v="0"/>
  </r>
  <r>
    <s v="AX12297"/>
    <s v="ENX2054"/>
    <s v="A129"/>
    <s v="EMP1028"/>
    <x v="502"/>
    <x v="201"/>
    <x v="1"/>
    <n v="127"/>
    <n v="79"/>
    <n v="79"/>
    <n v="127"/>
    <n v="48"/>
    <x v="59"/>
    <s v="Howard Sims"/>
    <x v="502"/>
    <x v="6"/>
    <x v="8"/>
    <x v="0"/>
  </r>
  <r>
    <s v="AX12298"/>
    <s v="ENX2000"/>
    <s v="A150"/>
    <s v="EMP1034"/>
    <x v="280"/>
    <x v="54"/>
    <x v="0"/>
    <n v="2241"/>
    <n v="1367"/>
    <n v="2734"/>
    <n v="4482"/>
    <n v="1748"/>
    <x v="27"/>
    <s v="Arthur Mccoy"/>
    <x v="280"/>
    <x v="3"/>
    <x v="10"/>
    <x v="0"/>
  </r>
  <r>
    <s v="AX12299"/>
    <s v="ENX2076"/>
    <s v="A142"/>
    <s v="EMP1015"/>
    <x v="293"/>
    <x v="315"/>
    <x v="1"/>
    <n v="1522"/>
    <n v="791"/>
    <n v="791"/>
    <n v="1522"/>
    <n v="731"/>
    <x v="15"/>
    <s v="Justin Lynch"/>
    <x v="293"/>
    <x v="3"/>
    <x v="8"/>
    <x v="0"/>
  </r>
  <r>
    <s v="AX12301"/>
    <s v="ENX2021"/>
    <s v="A136"/>
    <s v="EMP1044"/>
    <x v="503"/>
    <x v="184"/>
    <x v="0"/>
    <n v="217"/>
    <n v="171"/>
    <n v="342"/>
    <n v="434"/>
    <n v="92"/>
    <x v="29"/>
    <s v="Martin Carr"/>
    <x v="503"/>
    <x v="0"/>
    <x v="6"/>
    <x v="0"/>
  </r>
  <r>
    <s v="AX12304"/>
    <s v="ENX2007"/>
    <s v="A138"/>
    <s v="EMP1011"/>
    <x v="162"/>
    <x v="49"/>
    <x v="2"/>
    <n v="1405"/>
    <n v="1054"/>
    <n v="3162"/>
    <n v="4215"/>
    <n v="1053"/>
    <x v="6"/>
    <s v="Larry Marshall"/>
    <x v="162"/>
    <x v="4"/>
    <x v="8"/>
    <x v="0"/>
  </r>
  <r>
    <s v="AX12308"/>
    <s v="ENX2098"/>
    <s v="A124"/>
    <s v="EMP1003"/>
    <x v="58"/>
    <x v="257"/>
    <x v="1"/>
    <n v="1178"/>
    <n v="683"/>
    <n v="683"/>
    <n v="1178"/>
    <n v="495"/>
    <x v="21"/>
    <s v="Christopher Tucker"/>
    <x v="58"/>
    <x v="2"/>
    <x v="9"/>
    <x v="0"/>
  </r>
  <r>
    <s v="AX12310"/>
    <s v="ENX2034"/>
    <s v="A133"/>
    <s v="EMP1037"/>
    <x v="477"/>
    <x v="316"/>
    <x v="1"/>
    <n v="871"/>
    <n v="540"/>
    <n v="540"/>
    <n v="871"/>
    <n v="331"/>
    <x v="37"/>
    <s v="Carl Hall"/>
    <x v="477"/>
    <x v="5"/>
    <x v="10"/>
    <x v="0"/>
  </r>
  <r>
    <s v="AX12311"/>
    <s v="ENX2021"/>
    <s v="A166"/>
    <s v="EMP1035"/>
    <x v="91"/>
    <x v="192"/>
    <x v="0"/>
    <n v="217"/>
    <n v="171"/>
    <n v="342"/>
    <n v="434"/>
    <n v="92"/>
    <x v="65"/>
    <s v="Roger Ramos"/>
    <x v="91"/>
    <x v="5"/>
    <x v="5"/>
    <x v="0"/>
  </r>
  <r>
    <s v="AX12314"/>
    <s v="ENX2013"/>
    <s v="A134"/>
    <s v="EMP1012"/>
    <x v="180"/>
    <x v="80"/>
    <x v="1"/>
    <n v="368"/>
    <n v="269"/>
    <n v="269"/>
    <n v="368"/>
    <n v="99"/>
    <x v="7"/>
    <s v="John Reyes"/>
    <x v="180"/>
    <x v="3"/>
    <x v="1"/>
    <x v="0"/>
  </r>
  <r>
    <s v="AX12320"/>
    <s v="ENX2024"/>
    <s v="A155"/>
    <s v="EMP1029"/>
    <x v="144"/>
    <x v="264"/>
    <x v="1"/>
    <n v="356"/>
    <n v="292"/>
    <n v="292"/>
    <n v="356"/>
    <n v="64"/>
    <x v="41"/>
    <s v="Howard Gardner"/>
    <x v="144"/>
    <x v="4"/>
    <x v="3"/>
    <x v="0"/>
  </r>
  <r>
    <s v="AX12323"/>
    <s v="ENX2016"/>
    <s v="A141"/>
    <s v="EMP1013"/>
    <x v="504"/>
    <x v="140"/>
    <x v="3"/>
    <n v="1351"/>
    <n v="1108"/>
    <n v="4432"/>
    <n v="5404"/>
    <n v="972"/>
    <x v="23"/>
    <s v="Charles Harper"/>
    <x v="504"/>
    <x v="1"/>
    <x v="2"/>
    <x v="0"/>
  </r>
  <r>
    <s v="AX12329"/>
    <s v="ENX2078"/>
    <s v="A118"/>
    <s v="EMP1005"/>
    <x v="422"/>
    <x v="239"/>
    <x v="3"/>
    <n v="1798"/>
    <n v="971"/>
    <n v="3884"/>
    <n v="7192"/>
    <n v="3308"/>
    <x v="11"/>
    <s v="Ryan Welch"/>
    <x v="422"/>
    <x v="5"/>
    <x v="1"/>
    <x v="0"/>
  </r>
  <r>
    <s v="AX12330"/>
    <s v="ENX2034"/>
    <s v="A147"/>
    <s v="EMP1032"/>
    <x v="139"/>
    <x v="122"/>
    <x v="1"/>
    <n v="871"/>
    <n v="540"/>
    <n v="540"/>
    <n v="871"/>
    <n v="331"/>
    <x v="20"/>
    <s v="Larry Castillo"/>
    <x v="139"/>
    <x v="3"/>
    <x v="6"/>
    <x v="0"/>
  </r>
  <r>
    <s v="AX12335"/>
    <s v="ENX2008"/>
    <s v="A161"/>
    <s v="EMP1027"/>
    <x v="505"/>
    <x v="317"/>
    <x v="1"/>
    <n v="315"/>
    <n v="208"/>
    <n v="208"/>
    <n v="315"/>
    <n v="107"/>
    <x v="25"/>
    <s v="Gary Rodriguez"/>
    <x v="505"/>
    <x v="0"/>
    <x v="9"/>
    <x v="0"/>
  </r>
  <r>
    <s v="AX12336"/>
    <s v="ENX2091"/>
    <s v="A124"/>
    <s v="EMP1007"/>
    <x v="506"/>
    <x v="63"/>
    <x v="3"/>
    <n v="368"/>
    <n v="294"/>
    <n v="1176"/>
    <n v="1472"/>
    <n v="296"/>
    <x v="21"/>
    <s v="Jeremy Mendoza"/>
    <x v="506"/>
    <x v="3"/>
    <x v="3"/>
    <x v="0"/>
  </r>
  <r>
    <s v="AX12338"/>
    <s v="ENX2061"/>
    <s v="A119"/>
    <s v="EMP1043"/>
    <x v="481"/>
    <x v="200"/>
    <x v="1"/>
    <n v="913"/>
    <n v="584"/>
    <n v="584"/>
    <n v="913"/>
    <n v="329"/>
    <x v="61"/>
    <s v="Joshua Taylor"/>
    <x v="481"/>
    <x v="2"/>
    <x v="6"/>
    <x v="0"/>
  </r>
  <r>
    <s v="AX12340"/>
    <s v="ENX2097"/>
    <s v="A159"/>
    <s v="EMP1025"/>
    <x v="306"/>
    <x v="309"/>
    <x v="3"/>
    <n v="1052"/>
    <n v="589"/>
    <n v="2356"/>
    <n v="4208"/>
    <n v="1852"/>
    <x v="52"/>
    <s v="Ernest Wagner"/>
    <x v="306"/>
    <x v="2"/>
    <x v="8"/>
    <x v="0"/>
  </r>
  <r>
    <s v="AX12342"/>
    <s v="ENX2005"/>
    <s v="A142"/>
    <s v="EMP1036"/>
    <x v="108"/>
    <x v="12"/>
    <x v="1"/>
    <n v="684"/>
    <n v="561"/>
    <n v="561"/>
    <n v="684"/>
    <n v="123"/>
    <x v="15"/>
    <s v="Robert Reed"/>
    <x v="108"/>
    <x v="3"/>
    <x v="7"/>
    <x v="0"/>
  </r>
  <r>
    <s v="AX12343"/>
    <s v="ENX2092"/>
    <s v="A118"/>
    <s v="EMP1025"/>
    <x v="507"/>
    <x v="71"/>
    <x v="1"/>
    <n v="1639"/>
    <n v="1295"/>
    <n v="1295"/>
    <n v="1639"/>
    <n v="344"/>
    <x v="11"/>
    <s v="Ernest Wagner"/>
    <x v="507"/>
    <x v="0"/>
    <x v="2"/>
    <x v="0"/>
  </r>
  <r>
    <s v="AX12346"/>
    <s v="ENX2072"/>
    <s v="A124"/>
    <s v="EMP1042"/>
    <x v="508"/>
    <x v="228"/>
    <x v="1"/>
    <n v="1887"/>
    <n v="1378"/>
    <n v="1378"/>
    <n v="1887"/>
    <n v="509"/>
    <x v="21"/>
    <s v="Scott Clark"/>
    <x v="508"/>
    <x v="6"/>
    <x v="11"/>
    <x v="0"/>
  </r>
  <r>
    <s v="AX12348"/>
    <s v="ENX2062"/>
    <s v="A116"/>
    <s v="EMP1028"/>
    <x v="78"/>
    <x v="244"/>
    <x v="1"/>
    <n v="2464"/>
    <n v="1774"/>
    <n v="1774"/>
    <n v="2464"/>
    <n v="690"/>
    <x v="47"/>
    <s v="Howard Sims"/>
    <x v="78"/>
    <x v="1"/>
    <x v="3"/>
    <x v="0"/>
  </r>
  <r>
    <s v="AX12349"/>
    <s v="ENX2002"/>
    <s v="A106"/>
    <s v="EMP1026"/>
    <x v="509"/>
    <x v="210"/>
    <x v="2"/>
    <n v="847"/>
    <n v="534"/>
    <n v="1602"/>
    <n v="2541"/>
    <n v="939"/>
    <x v="35"/>
    <s v="Martin Perry"/>
    <x v="509"/>
    <x v="2"/>
    <x v="7"/>
    <x v="0"/>
  </r>
  <r>
    <s v="AX12353"/>
    <s v="ENX2049"/>
    <s v="A102"/>
    <s v="EMP1018"/>
    <x v="91"/>
    <x v="318"/>
    <x v="1"/>
    <n v="826"/>
    <n v="562"/>
    <n v="562"/>
    <n v="826"/>
    <n v="264"/>
    <x v="43"/>
    <s v="Jimmy Young"/>
    <x v="91"/>
    <x v="0"/>
    <x v="4"/>
    <x v="0"/>
  </r>
  <r>
    <s v="AX12354"/>
    <s v="ENX2088"/>
    <s v="A168"/>
    <s v="EMP1035"/>
    <x v="275"/>
    <x v="73"/>
    <x v="3"/>
    <n v="603"/>
    <n v="416"/>
    <n v="1664"/>
    <n v="2412"/>
    <n v="748"/>
    <x v="45"/>
    <s v="Roger Ramos"/>
    <x v="275"/>
    <x v="3"/>
    <x v="0"/>
    <x v="0"/>
  </r>
  <r>
    <s v="AX12355"/>
    <s v="ENX2045"/>
    <s v="A114"/>
    <s v="EMP1025"/>
    <x v="345"/>
    <x v="138"/>
    <x v="3"/>
    <n v="556"/>
    <n v="395"/>
    <n v="1580"/>
    <n v="2224"/>
    <n v="644"/>
    <x v="36"/>
    <s v="Ernest Wagner"/>
    <x v="345"/>
    <x v="6"/>
    <x v="4"/>
    <x v="0"/>
  </r>
  <r>
    <s v="AX12357"/>
    <s v="ENX2023"/>
    <s v="A145"/>
    <s v="EMP1017"/>
    <x v="96"/>
    <x v="15"/>
    <x v="3"/>
    <n v="818"/>
    <n v="450"/>
    <n v="1800"/>
    <n v="3272"/>
    <n v="1472"/>
    <x v="50"/>
    <s v="Brian Hansen"/>
    <x v="96"/>
    <x v="0"/>
    <x v="8"/>
    <x v="0"/>
  </r>
  <r>
    <s v="AX12360"/>
    <s v="ENX2035"/>
    <s v="A137"/>
    <s v="EMP1029"/>
    <x v="78"/>
    <x v="131"/>
    <x v="1"/>
    <n v="458"/>
    <n v="376"/>
    <n v="376"/>
    <n v="458"/>
    <n v="82"/>
    <x v="32"/>
    <s v="Howard Gardner"/>
    <x v="78"/>
    <x v="5"/>
    <x v="1"/>
    <x v="0"/>
  </r>
  <r>
    <s v="AX12363"/>
    <s v="ENX2094"/>
    <s v="A150"/>
    <s v="EMP1011"/>
    <x v="510"/>
    <x v="208"/>
    <x v="0"/>
    <n v="771"/>
    <n v="648"/>
    <n v="1296"/>
    <n v="1542"/>
    <n v="246"/>
    <x v="27"/>
    <s v="Larry Marshall"/>
    <x v="510"/>
    <x v="4"/>
    <x v="2"/>
    <x v="0"/>
  </r>
  <r>
    <s v="AX12372"/>
    <s v="ENX2063"/>
    <s v="A136"/>
    <s v="EMP1001"/>
    <x v="511"/>
    <x v="93"/>
    <x v="0"/>
    <n v="1708"/>
    <n v="871"/>
    <n v="1742"/>
    <n v="3416"/>
    <n v="1674"/>
    <x v="29"/>
    <s v="Kevin Butler"/>
    <x v="511"/>
    <x v="5"/>
    <x v="2"/>
    <x v="0"/>
  </r>
  <r>
    <s v="AX12377"/>
    <s v="ENX2035"/>
    <s v="A148"/>
    <s v="EMP1019"/>
    <x v="143"/>
    <x v="145"/>
    <x v="1"/>
    <n v="458"/>
    <n v="376"/>
    <n v="376"/>
    <n v="458"/>
    <n v="82"/>
    <x v="31"/>
    <s v="Roger Robertson"/>
    <x v="143"/>
    <x v="5"/>
    <x v="0"/>
    <x v="0"/>
  </r>
  <r>
    <s v="AX12381"/>
    <s v="ENX2047"/>
    <s v="A154"/>
    <s v="EMP1043"/>
    <x v="512"/>
    <x v="21"/>
    <x v="0"/>
    <n v="290"/>
    <n v="200"/>
    <n v="400"/>
    <n v="580"/>
    <n v="180"/>
    <x v="55"/>
    <s v="Joshua Taylor"/>
    <x v="512"/>
    <x v="5"/>
    <x v="0"/>
    <x v="0"/>
  </r>
  <r>
    <s v="AX12385"/>
    <s v="ENX2057"/>
    <s v="A157"/>
    <s v="EMP1019"/>
    <x v="365"/>
    <x v="51"/>
    <x v="1"/>
    <n v="181"/>
    <n v="130"/>
    <n v="130"/>
    <n v="181"/>
    <n v="51"/>
    <x v="0"/>
    <s v="Roger Robertson"/>
    <x v="365"/>
    <x v="5"/>
    <x v="7"/>
    <x v="0"/>
  </r>
  <r>
    <s v="AX12390"/>
    <s v="ENX2035"/>
    <s v="A146"/>
    <s v="EMP1034"/>
    <x v="513"/>
    <x v="115"/>
    <x v="1"/>
    <n v="458"/>
    <n v="376"/>
    <n v="376"/>
    <n v="458"/>
    <n v="82"/>
    <x v="8"/>
    <s v="Arthur Mccoy"/>
    <x v="513"/>
    <x v="0"/>
    <x v="7"/>
    <x v="0"/>
  </r>
  <r>
    <s v="AX12400"/>
    <s v="ENX2094"/>
    <s v="A160"/>
    <s v="EMP1044"/>
    <x v="514"/>
    <x v="319"/>
    <x v="1"/>
    <n v="771"/>
    <n v="648"/>
    <n v="648"/>
    <n v="771"/>
    <n v="123"/>
    <x v="1"/>
    <s v="Martin Carr"/>
    <x v="514"/>
    <x v="3"/>
    <x v="4"/>
    <x v="0"/>
  </r>
  <r>
    <s v="AX12401"/>
    <s v="ENX2012"/>
    <s v="A126"/>
    <s v="EMP1009"/>
    <x v="515"/>
    <x v="311"/>
    <x v="1"/>
    <n v="1353"/>
    <n v="947"/>
    <n v="947"/>
    <n v="1353"/>
    <n v="406"/>
    <x v="38"/>
    <s v="Kenneth Fields"/>
    <x v="515"/>
    <x v="1"/>
    <x v="1"/>
    <x v="0"/>
  </r>
  <r>
    <s v="AX12402"/>
    <s v="ENX2081"/>
    <s v="A112"/>
    <s v="EMP1034"/>
    <x v="514"/>
    <x v="5"/>
    <x v="2"/>
    <n v="1566"/>
    <n v="1190"/>
    <n v="3570"/>
    <n v="4698"/>
    <n v="1128"/>
    <x v="40"/>
    <s v="Arthur Mccoy"/>
    <x v="514"/>
    <x v="3"/>
    <x v="4"/>
    <x v="0"/>
  </r>
  <r>
    <s v="AX12403"/>
    <s v="ENX2022"/>
    <s v="A151"/>
    <s v="EMP1023"/>
    <x v="265"/>
    <x v="59"/>
    <x v="1"/>
    <n v="561"/>
    <n v="421"/>
    <n v="421"/>
    <n v="561"/>
    <n v="140"/>
    <x v="24"/>
    <s v="Brian Davis"/>
    <x v="265"/>
    <x v="0"/>
    <x v="2"/>
    <x v="0"/>
  </r>
  <r>
    <s v="AX12408"/>
    <s v="ENX2071"/>
    <s v="A160"/>
    <s v="EMP1016"/>
    <x v="111"/>
    <x v="320"/>
    <x v="1"/>
    <n v="136"/>
    <n v="72"/>
    <n v="72"/>
    <n v="136"/>
    <n v="64"/>
    <x v="1"/>
    <s v="Henry Nelson"/>
    <x v="111"/>
    <x v="0"/>
    <x v="3"/>
    <x v="0"/>
  </r>
  <r>
    <s v="AX12411"/>
    <s v="ENX2054"/>
    <s v="A161"/>
    <s v="EMP1021"/>
    <x v="516"/>
    <x v="222"/>
    <x v="1"/>
    <n v="127"/>
    <n v="79"/>
    <n v="79"/>
    <n v="127"/>
    <n v="48"/>
    <x v="25"/>
    <s v="Clarence Fox"/>
    <x v="516"/>
    <x v="5"/>
    <x v="11"/>
    <x v="0"/>
  </r>
  <r>
    <s v="AX12413"/>
    <s v="ENX2042"/>
    <s v="A110"/>
    <s v="EMP1021"/>
    <x v="500"/>
    <x v="44"/>
    <x v="2"/>
    <n v="203"/>
    <n v="154"/>
    <n v="462"/>
    <n v="609"/>
    <n v="147"/>
    <x v="73"/>
    <s v="Clarence Fox"/>
    <x v="500"/>
    <x v="1"/>
    <x v="4"/>
    <x v="0"/>
  </r>
  <r>
    <s v="AX12414"/>
    <s v="ENX2041"/>
    <s v="A106"/>
    <s v="EMP1012"/>
    <x v="166"/>
    <x v="247"/>
    <x v="1"/>
    <n v="1380"/>
    <n v="1090"/>
    <n v="1090"/>
    <n v="1380"/>
    <n v="290"/>
    <x v="35"/>
    <s v="John Reyes"/>
    <x v="166"/>
    <x v="6"/>
    <x v="5"/>
    <x v="0"/>
  </r>
  <r>
    <s v="AX12415"/>
    <s v="ENX2062"/>
    <s v="A106"/>
    <s v="EMP1041"/>
    <x v="325"/>
    <x v="321"/>
    <x v="0"/>
    <n v="2464"/>
    <n v="1774"/>
    <n v="3548"/>
    <n v="4928"/>
    <n v="1380"/>
    <x v="35"/>
    <s v="Joe Sims"/>
    <x v="325"/>
    <x v="3"/>
    <x v="4"/>
    <x v="0"/>
  </r>
  <r>
    <s v="AX12424"/>
    <s v="ENX2033"/>
    <s v="A121"/>
    <s v="EMP1028"/>
    <x v="517"/>
    <x v="322"/>
    <x v="1"/>
    <n v="2182"/>
    <n v="1200"/>
    <n v="1200"/>
    <n v="2182"/>
    <n v="982"/>
    <x v="70"/>
    <s v="Howard Sims"/>
    <x v="517"/>
    <x v="2"/>
    <x v="11"/>
    <x v="0"/>
  </r>
  <r>
    <s v="AX12430"/>
    <s v="ENX2042"/>
    <s v="A133"/>
    <s v="EMP1043"/>
    <x v="78"/>
    <x v="186"/>
    <x v="2"/>
    <n v="203"/>
    <n v="154"/>
    <n v="462"/>
    <n v="609"/>
    <n v="147"/>
    <x v="37"/>
    <s v="Joshua Taylor"/>
    <x v="78"/>
    <x v="1"/>
    <x v="0"/>
    <x v="0"/>
  </r>
  <r>
    <s v="AX12431"/>
    <s v="ENX2038"/>
    <s v="A106"/>
    <s v="EMP1005"/>
    <x v="132"/>
    <x v="203"/>
    <x v="0"/>
    <n v="392"/>
    <n v="255"/>
    <n v="510"/>
    <n v="784"/>
    <n v="274"/>
    <x v="35"/>
    <s v="Ryan Welch"/>
    <x v="132"/>
    <x v="1"/>
    <x v="6"/>
    <x v="0"/>
  </r>
  <r>
    <s v="AX12437"/>
    <s v="ENX2099"/>
    <s v="A167"/>
    <s v="EMP1002"/>
    <x v="518"/>
    <x v="68"/>
    <x v="1"/>
    <n v="1367"/>
    <n v="984"/>
    <n v="984"/>
    <n v="1367"/>
    <n v="383"/>
    <x v="10"/>
    <s v="Andrew Bowman"/>
    <x v="518"/>
    <x v="0"/>
    <x v="5"/>
    <x v="0"/>
  </r>
  <r>
    <s v="AX12438"/>
    <s v="ENX2046"/>
    <s v="A135"/>
    <s v="EMP1002"/>
    <x v="519"/>
    <x v="205"/>
    <x v="2"/>
    <n v="2410"/>
    <n v="1518"/>
    <n v="4554"/>
    <n v="7230"/>
    <n v="2676"/>
    <x v="44"/>
    <s v="Andrew Bowman"/>
    <x v="519"/>
    <x v="5"/>
    <x v="10"/>
    <x v="0"/>
  </r>
  <r>
    <s v="AX12440"/>
    <s v="ENX2028"/>
    <s v="A173"/>
    <s v="EMP1010"/>
    <x v="227"/>
    <x v="248"/>
    <x v="1"/>
    <n v="2283"/>
    <n v="1484"/>
    <n v="1484"/>
    <n v="2283"/>
    <n v="799"/>
    <x v="14"/>
    <s v="Joshua Cook"/>
    <x v="227"/>
    <x v="2"/>
    <x v="3"/>
    <x v="0"/>
  </r>
  <r>
    <s v="AX12442"/>
    <s v="ENX2062"/>
    <s v="A133"/>
    <s v="EMP1028"/>
    <x v="26"/>
    <x v="323"/>
    <x v="3"/>
    <n v="2464"/>
    <n v="1774"/>
    <n v="7096"/>
    <n v="9856"/>
    <n v="2760"/>
    <x v="37"/>
    <s v="Howard Sims"/>
    <x v="26"/>
    <x v="3"/>
    <x v="6"/>
    <x v="0"/>
  </r>
  <r>
    <s v="AX12443"/>
    <s v="ENX2097"/>
    <s v="A168"/>
    <s v="EMP1032"/>
    <x v="422"/>
    <x v="28"/>
    <x v="1"/>
    <n v="1052"/>
    <n v="589"/>
    <n v="589"/>
    <n v="1052"/>
    <n v="463"/>
    <x v="45"/>
    <s v="Larry Castillo"/>
    <x v="422"/>
    <x v="4"/>
    <x v="6"/>
    <x v="0"/>
  </r>
  <r>
    <s v="AX12446"/>
    <s v="ENX2054"/>
    <s v="A156"/>
    <s v="EMP1013"/>
    <x v="207"/>
    <x v="324"/>
    <x v="3"/>
    <n v="127"/>
    <n v="79"/>
    <n v="316"/>
    <n v="508"/>
    <n v="192"/>
    <x v="39"/>
    <s v="Charles Harper"/>
    <x v="207"/>
    <x v="2"/>
    <x v="4"/>
    <x v="0"/>
  </r>
  <r>
    <s v="AX12449"/>
    <s v="ENX2069"/>
    <s v="A117"/>
    <s v="EMP1023"/>
    <x v="267"/>
    <x v="325"/>
    <x v="3"/>
    <n v="378"/>
    <n v="291"/>
    <n v="1164"/>
    <n v="1512"/>
    <n v="348"/>
    <x v="63"/>
    <s v="Brian Davis"/>
    <x v="267"/>
    <x v="4"/>
    <x v="7"/>
    <x v="0"/>
  </r>
  <r>
    <s v="AX12454"/>
    <s v="ENX2042"/>
    <s v="A117"/>
    <s v="EMP1040"/>
    <x v="227"/>
    <x v="187"/>
    <x v="1"/>
    <n v="203"/>
    <n v="154"/>
    <n v="154"/>
    <n v="203"/>
    <n v="49"/>
    <x v="63"/>
    <s v="Patrick Ruiz"/>
    <x v="227"/>
    <x v="0"/>
    <x v="6"/>
    <x v="0"/>
  </r>
  <r>
    <s v="AX12457"/>
    <s v="ENX2012"/>
    <s v="A152"/>
    <s v="EMP1002"/>
    <x v="520"/>
    <x v="212"/>
    <x v="0"/>
    <n v="1353"/>
    <n v="947"/>
    <n v="1894"/>
    <n v="2706"/>
    <n v="812"/>
    <x v="54"/>
    <s v="Andrew Bowman"/>
    <x v="520"/>
    <x v="3"/>
    <x v="11"/>
    <x v="0"/>
  </r>
  <r>
    <s v="AX12458"/>
    <s v="ENX2096"/>
    <s v="A143"/>
    <s v="EMP1002"/>
    <x v="417"/>
    <x v="48"/>
    <x v="1"/>
    <n v="1587"/>
    <n v="1301"/>
    <n v="1301"/>
    <n v="1587"/>
    <n v="286"/>
    <x v="9"/>
    <s v="Andrew Bowman"/>
    <x v="417"/>
    <x v="2"/>
    <x v="0"/>
    <x v="0"/>
  </r>
  <r>
    <s v="AX12460"/>
    <s v="ENX2067"/>
    <s v="A158"/>
    <s v="EMP1005"/>
    <x v="418"/>
    <x v="196"/>
    <x v="1"/>
    <n v="1119"/>
    <n v="683"/>
    <n v="683"/>
    <n v="1119"/>
    <n v="436"/>
    <x v="4"/>
    <s v="Ryan Welch"/>
    <x v="418"/>
    <x v="6"/>
    <x v="5"/>
    <x v="0"/>
  </r>
  <r>
    <s v="AX12461"/>
    <s v="ENX2055"/>
    <s v="A146"/>
    <s v="EMP1014"/>
    <x v="521"/>
    <x v="124"/>
    <x v="0"/>
    <n v="2495"/>
    <n v="1896"/>
    <n v="3792"/>
    <n v="4990"/>
    <n v="1198"/>
    <x v="8"/>
    <s v="Ronald Reed"/>
    <x v="521"/>
    <x v="0"/>
    <x v="11"/>
    <x v="0"/>
  </r>
  <r>
    <s v="AX12467"/>
    <s v="ENX2077"/>
    <s v="A144"/>
    <s v="EMP1043"/>
    <x v="88"/>
    <x v="25"/>
    <x v="1"/>
    <n v="530"/>
    <n v="424"/>
    <n v="424"/>
    <n v="530"/>
    <n v="106"/>
    <x v="33"/>
    <s v="Joshua Taylor"/>
    <x v="88"/>
    <x v="1"/>
    <x v="7"/>
    <x v="0"/>
  </r>
  <r>
    <s v="AX12468"/>
    <s v="ENX2095"/>
    <s v="A170"/>
    <s v="EMP1023"/>
    <x v="522"/>
    <x v="326"/>
    <x v="1"/>
    <n v="1743"/>
    <n v="872"/>
    <n v="872"/>
    <n v="1743"/>
    <n v="871"/>
    <x v="18"/>
    <s v="Brian Davis"/>
    <x v="522"/>
    <x v="2"/>
    <x v="0"/>
    <x v="0"/>
  </r>
  <r>
    <s v="AX12469"/>
    <s v="ENX2062"/>
    <s v="A169"/>
    <s v="EMP1022"/>
    <x v="523"/>
    <x v="327"/>
    <x v="0"/>
    <n v="2464"/>
    <n v="1774"/>
    <n v="3548"/>
    <n v="4928"/>
    <n v="1380"/>
    <x v="30"/>
    <s v="Walter Cook"/>
    <x v="523"/>
    <x v="2"/>
    <x v="10"/>
    <x v="0"/>
  </r>
  <r>
    <s v="AX12472"/>
    <s v="ENX2065"/>
    <s v="A108"/>
    <s v="EMP1041"/>
    <x v="173"/>
    <x v="284"/>
    <x v="1"/>
    <n v="2396"/>
    <n v="1965"/>
    <n v="1965"/>
    <n v="2396"/>
    <n v="431"/>
    <x v="64"/>
    <s v="Joe Sims"/>
    <x v="173"/>
    <x v="4"/>
    <x v="7"/>
    <x v="0"/>
  </r>
  <r>
    <s v="AX12473"/>
    <s v="ENX2073"/>
    <s v="A137"/>
    <s v="EMP1037"/>
    <x v="524"/>
    <x v="143"/>
    <x v="1"/>
    <n v="95"/>
    <n v="61"/>
    <n v="61"/>
    <n v="95"/>
    <n v="34"/>
    <x v="32"/>
    <s v="Carl Hall"/>
    <x v="524"/>
    <x v="6"/>
    <x v="10"/>
    <x v="0"/>
  </r>
  <r>
    <s v="AX12478"/>
    <s v="ENX2099"/>
    <s v="A168"/>
    <s v="EMP1035"/>
    <x v="268"/>
    <x v="311"/>
    <x v="3"/>
    <n v="1367"/>
    <n v="984"/>
    <n v="3936"/>
    <n v="5468"/>
    <n v="1532"/>
    <x v="45"/>
    <s v="Roger Ramos"/>
    <x v="268"/>
    <x v="1"/>
    <x v="1"/>
    <x v="0"/>
  </r>
  <r>
    <s v="AX12480"/>
    <s v="ENX2062"/>
    <s v="A163"/>
    <s v="EMP1044"/>
    <x v="525"/>
    <x v="257"/>
    <x v="1"/>
    <n v="2464"/>
    <n v="1774"/>
    <n v="1774"/>
    <n v="2464"/>
    <n v="690"/>
    <x v="60"/>
    <s v="Martin Carr"/>
    <x v="525"/>
    <x v="2"/>
    <x v="9"/>
    <x v="0"/>
  </r>
  <r>
    <s v="AX12481"/>
    <s v="ENX2054"/>
    <s v="A115"/>
    <s v="EMP1017"/>
    <x v="161"/>
    <x v="207"/>
    <x v="0"/>
    <n v="127"/>
    <n v="79"/>
    <n v="158"/>
    <n v="254"/>
    <n v="96"/>
    <x v="22"/>
    <s v="Brian Hansen"/>
    <x v="161"/>
    <x v="0"/>
    <x v="0"/>
    <x v="0"/>
  </r>
  <r>
    <s v="AX12485"/>
    <s v="ENX2017"/>
    <s v="A156"/>
    <s v="EMP1005"/>
    <x v="526"/>
    <x v="208"/>
    <x v="0"/>
    <n v="35"/>
    <n v="22"/>
    <n v="44"/>
    <n v="70"/>
    <n v="26"/>
    <x v="39"/>
    <s v="Ryan Welch"/>
    <x v="526"/>
    <x v="4"/>
    <x v="2"/>
    <x v="0"/>
  </r>
  <r>
    <s v="AX12487"/>
    <s v="ENX2036"/>
    <s v="A147"/>
    <s v="EMP1029"/>
    <x v="413"/>
    <x v="268"/>
    <x v="1"/>
    <n v="1582"/>
    <n v="1234"/>
    <n v="1234"/>
    <n v="1582"/>
    <n v="348"/>
    <x v="20"/>
    <s v="Howard Gardner"/>
    <x v="413"/>
    <x v="0"/>
    <x v="3"/>
    <x v="0"/>
  </r>
  <r>
    <s v="AX12491"/>
    <s v="ENX2027"/>
    <s v="A153"/>
    <s v="EMP1040"/>
    <x v="478"/>
    <x v="149"/>
    <x v="1"/>
    <n v="2497"/>
    <n v="1473"/>
    <n v="1473"/>
    <n v="2497"/>
    <n v="1024"/>
    <x v="69"/>
    <s v="Patrick Ruiz"/>
    <x v="478"/>
    <x v="6"/>
    <x v="1"/>
    <x v="0"/>
  </r>
  <r>
    <s v="AX12493"/>
    <s v="ENX2008"/>
    <s v="A155"/>
    <s v="EMP1031"/>
    <x v="527"/>
    <x v="319"/>
    <x v="2"/>
    <n v="315"/>
    <n v="208"/>
    <n v="624"/>
    <n v="945"/>
    <n v="321"/>
    <x v="41"/>
    <s v="Brian Thomas"/>
    <x v="527"/>
    <x v="3"/>
    <x v="4"/>
    <x v="0"/>
  </r>
  <r>
    <s v="AX12494"/>
    <s v="ENX2038"/>
    <s v="A111"/>
    <s v="EMP1024"/>
    <x v="528"/>
    <x v="190"/>
    <x v="3"/>
    <n v="392"/>
    <n v="255"/>
    <n v="1020"/>
    <n v="1568"/>
    <n v="548"/>
    <x v="19"/>
    <s v="Ernest Wheeler"/>
    <x v="528"/>
    <x v="6"/>
    <x v="7"/>
    <x v="0"/>
  </r>
  <r>
    <s v="AX12496"/>
    <s v="ENX2088"/>
    <s v="A152"/>
    <s v="EMP1032"/>
    <x v="275"/>
    <x v="8"/>
    <x v="1"/>
    <n v="603"/>
    <n v="416"/>
    <n v="416"/>
    <n v="603"/>
    <n v="187"/>
    <x v="54"/>
    <s v="Larry Castillo"/>
    <x v="275"/>
    <x v="4"/>
    <x v="2"/>
    <x v="0"/>
  </r>
  <r>
    <s v="AX12499"/>
    <s v="ENX2095"/>
    <s v="A135"/>
    <s v="EMP1041"/>
    <x v="529"/>
    <x v="123"/>
    <x v="1"/>
    <n v="1743"/>
    <n v="872"/>
    <n v="872"/>
    <n v="1743"/>
    <n v="871"/>
    <x v="44"/>
    <s v="Joe Sims"/>
    <x v="529"/>
    <x v="4"/>
    <x v="7"/>
    <x v="0"/>
  </r>
  <r>
    <s v="AX12507"/>
    <s v="ENX2007"/>
    <s v="A162"/>
    <s v="EMP1030"/>
    <x v="450"/>
    <x v="165"/>
    <x v="0"/>
    <n v="1405"/>
    <n v="1054"/>
    <n v="2108"/>
    <n v="2810"/>
    <n v="702"/>
    <x v="48"/>
    <s v="Bobby Russell"/>
    <x v="450"/>
    <x v="0"/>
    <x v="10"/>
    <x v="0"/>
  </r>
  <r>
    <s v="AX12508"/>
    <s v="ENX2063"/>
    <s v="A124"/>
    <s v="EMP1007"/>
    <x v="195"/>
    <x v="2"/>
    <x v="2"/>
    <n v="1708"/>
    <n v="871"/>
    <n v="2613"/>
    <n v="5124"/>
    <n v="2511"/>
    <x v="21"/>
    <s v="Jeremy Mendoza"/>
    <x v="195"/>
    <x v="2"/>
    <x v="2"/>
    <x v="0"/>
  </r>
  <r>
    <s v="AX12514"/>
    <s v="ENX2086"/>
    <s v="A152"/>
    <s v="EMP1033"/>
    <x v="472"/>
    <x v="73"/>
    <x v="0"/>
    <n v="123"/>
    <n v="84"/>
    <n v="168"/>
    <n v="246"/>
    <n v="78"/>
    <x v="54"/>
    <s v="Jerry Perry"/>
    <x v="472"/>
    <x v="3"/>
    <x v="0"/>
    <x v="0"/>
  </r>
  <r>
    <s v="AX12523"/>
    <s v="ENX2043"/>
    <s v="A104"/>
    <s v="EMP1020"/>
    <x v="530"/>
    <x v="144"/>
    <x v="1"/>
    <n v="545"/>
    <n v="425"/>
    <n v="425"/>
    <n v="545"/>
    <n v="120"/>
    <x v="53"/>
    <s v="Ryan Butler"/>
    <x v="530"/>
    <x v="5"/>
    <x v="2"/>
    <x v="0"/>
  </r>
  <r>
    <s v="AX12524"/>
    <s v="ENX2026"/>
    <s v="A128"/>
    <s v="EMP1009"/>
    <x v="446"/>
    <x v="107"/>
    <x v="1"/>
    <n v="947"/>
    <n v="786"/>
    <n v="786"/>
    <n v="947"/>
    <n v="161"/>
    <x v="16"/>
    <s v="Kenneth Fields"/>
    <x v="446"/>
    <x v="5"/>
    <x v="5"/>
    <x v="0"/>
  </r>
  <r>
    <s v="AX12526"/>
    <s v="ENX2057"/>
    <s v="A151"/>
    <s v="EMP1035"/>
    <x v="531"/>
    <x v="69"/>
    <x v="3"/>
    <n v="181"/>
    <n v="130"/>
    <n v="520"/>
    <n v="724"/>
    <n v="204"/>
    <x v="24"/>
    <s v="Roger Ramos"/>
    <x v="531"/>
    <x v="2"/>
    <x v="3"/>
    <x v="0"/>
  </r>
  <r>
    <s v="AX12531"/>
    <s v="ENX2060"/>
    <s v="A153"/>
    <s v="EMP1027"/>
    <x v="532"/>
    <x v="192"/>
    <x v="2"/>
    <n v="1467"/>
    <n v="807"/>
    <n v="2421"/>
    <n v="4401"/>
    <n v="1980"/>
    <x v="69"/>
    <s v="Gary Rodriguez"/>
    <x v="532"/>
    <x v="5"/>
    <x v="5"/>
    <x v="0"/>
  </r>
  <r>
    <s v="AX12535"/>
    <s v="ENX2091"/>
    <s v="A130"/>
    <s v="EMP1030"/>
    <x v="122"/>
    <x v="172"/>
    <x v="1"/>
    <n v="368"/>
    <n v="294"/>
    <n v="294"/>
    <n v="368"/>
    <n v="74"/>
    <x v="3"/>
    <s v="Bobby Russell"/>
    <x v="122"/>
    <x v="4"/>
    <x v="4"/>
    <x v="0"/>
  </r>
  <r>
    <s v="AX12536"/>
    <s v="ENX2090"/>
    <s v="A158"/>
    <s v="EMP1044"/>
    <x v="315"/>
    <x v="136"/>
    <x v="1"/>
    <n v="1338"/>
    <n v="682"/>
    <n v="682"/>
    <n v="1338"/>
    <n v="656"/>
    <x v="4"/>
    <s v="Martin Carr"/>
    <x v="315"/>
    <x v="4"/>
    <x v="1"/>
    <x v="0"/>
  </r>
  <r>
    <s v="AX12542"/>
    <s v="ENX2093"/>
    <s v="A127"/>
    <s v="EMP1016"/>
    <x v="533"/>
    <x v="313"/>
    <x v="2"/>
    <n v="112"/>
    <n v="90"/>
    <n v="270"/>
    <n v="336"/>
    <n v="66"/>
    <x v="5"/>
    <s v="Henry Nelson"/>
    <x v="533"/>
    <x v="2"/>
    <x v="7"/>
    <x v="0"/>
  </r>
  <r>
    <s v="AX12546"/>
    <s v="ENX2037"/>
    <s v="A132"/>
    <s v="EMP1019"/>
    <x v="534"/>
    <x v="48"/>
    <x v="1"/>
    <n v="880"/>
    <n v="634"/>
    <n v="634"/>
    <n v="880"/>
    <n v="246"/>
    <x v="56"/>
    <s v="Roger Robertson"/>
    <x v="534"/>
    <x v="2"/>
    <x v="0"/>
    <x v="0"/>
  </r>
  <r>
    <s v="AX12547"/>
    <s v="ENX2009"/>
    <s v="A126"/>
    <s v="EMP1003"/>
    <x v="333"/>
    <x v="198"/>
    <x v="1"/>
    <n v="584"/>
    <n v="420"/>
    <n v="420"/>
    <n v="584"/>
    <n v="164"/>
    <x v="38"/>
    <s v="Christopher Tucker"/>
    <x v="333"/>
    <x v="0"/>
    <x v="9"/>
    <x v="0"/>
  </r>
  <r>
    <s v="AX12548"/>
    <s v="ENX2067"/>
    <s v="A147"/>
    <s v="EMP1011"/>
    <x v="450"/>
    <x v="147"/>
    <x v="0"/>
    <n v="1119"/>
    <n v="683"/>
    <n v="1366"/>
    <n v="2238"/>
    <n v="872"/>
    <x v="20"/>
    <s v="Larry Marshall"/>
    <x v="450"/>
    <x v="0"/>
    <x v="10"/>
    <x v="0"/>
  </r>
  <r>
    <s v="AX12553"/>
    <s v="ENX2033"/>
    <s v="A104"/>
    <s v="EMP1022"/>
    <x v="496"/>
    <x v="60"/>
    <x v="0"/>
    <n v="2182"/>
    <n v="1200"/>
    <n v="2400"/>
    <n v="4364"/>
    <n v="1964"/>
    <x v="53"/>
    <s v="Walter Cook"/>
    <x v="496"/>
    <x v="5"/>
    <x v="10"/>
    <x v="0"/>
  </r>
  <r>
    <s v="AX12558"/>
    <s v="ENX2026"/>
    <s v="A147"/>
    <s v="EMP1032"/>
    <x v="535"/>
    <x v="108"/>
    <x v="3"/>
    <n v="947"/>
    <n v="786"/>
    <n v="3144"/>
    <n v="3788"/>
    <n v="644"/>
    <x v="20"/>
    <s v="Larry Castillo"/>
    <x v="535"/>
    <x v="4"/>
    <x v="10"/>
    <x v="0"/>
  </r>
  <r>
    <s v="AX12562"/>
    <s v="ENX2065"/>
    <s v="A167"/>
    <s v="EMP1033"/>
    <x v="151"/>
    <x v="328"/>
    <x v="1"/>
    <n v="2396"/>
    <n v="1965"/>
    <n v="1965"/>
    <n v="2396"/>
    <n v="431"/>
    <x v="10"/>
    <s v="Jerry Perry"/>
    <x v="151"/>
    <x v="6"/>
    <x v="11"/>
    <x v="0"/>
  </r>
  <r>
    <s v="AX12564"/>
    <s v="ENX2041"/>
    <s v="A147"/>
    <s v="EMP1037"/>
    <x v="169"/>
    <x v="214"/>
    <x v="1"/>
    <n v="1380"/>
    <n v="1090"/>
    <n v="1090"/>
    <n v="1380"/>
    <n v="290"/>
    <x v="20"/>
    <s v="Carl Hall"/>
    <x v="169"/>
    <x v="5"/>
    <x v="3"/>
    <x v="0"/>
  </r>
  <r>
    <s v="AX12571"/>
    <s v="ENX2023"/>
    <s v="A138"/>
    <s v="EMP1028"/>
    <x v="85"/>
    <x v="329"/>
    <x v="2"/>
    <n v="818"/>
    <n v="450"/>
    <n v="1350"/>
    <n v="2454"/>
    <n v="1104"/>
    <x v="6"/>
    <s v="Howard Sims"/>
    <x v="85"/>
    <x v="3"/>
    <x v="11"/>
    <x v="0"/>
  </r>
  <r>
    <s v="AX12573"/>
    <s v="ENX2039"/>
    <s v="A124"/>
    <s v="EMP1015"/>
    <x v="536"/>
    <x v="207"/>
    <x v="1"/>
    <n v="817"/>
    <n v="409"/>
    <n v="409"/>
    <n v="817"/>
    <n v="408"/>
    <x v="21"/>
    <s v="Justin Lynch"/>
    <x v="536"/>
    <x v="0"/>
    <x v="0"/>
    <x v="0"/>
  </r>
  <r>
    <s v="AX12574"/>
    <s v="ENX2100"/>
    <s v="A122"/>
    <s v="EMP1000"/>
    <x v="142"/>
    <x v="61"/>
    <x v="1"/>
    <n v="799"/>
    <n v="455"/>
    <n v="455"/>
    <n v="799"/>
    <n v="344"/>
    <x v="17"/>
    <s v="Fred Robertson"/>
    <x v="142"/>
    <x v="6"/>
    <x v="9"/>
    <x v="0"/>
  </r>
  <r>
    <s v="AX12577"/>
    <s v="ENX2015"/>
    <s v="A161"/>
    <s v="EMP1009"/>
    <x v="477"/>
    <x v="229"/>
    <x v="1"/>
    <n v="637"/>
    <n v="389"/>
    <n v="389"/>
    <n v="637"/>
    <n v="248"/>
    <x v="25"/>
    <s v="Kenneth Fields"/>
    <x v="477"/>
    <x v="4"/>
    <x v="8"/>
    <x v="0"/>
  </r>
  <r>
    <s v="AX12581"/>
    <s v="ENX2007"/>
    <s v="A126"/>
    <s v="EMP1000"/>
    <x v="246"/>
    <x v="129"/>
    <x v="2"/>
    <n v="1405"/>
    <n v="1054"/>
    <n v="3162"/>
    <n v="4215"/>
    <n v="1053"/>
    <x v="38"/>
    <s v="Fred Robertson"/>
    <x v="246"/>
    <x v="5"/>
    <x v="0"/>
    <x v="0"/>
  </r>
  <r>
    <s v="AX12589"/>
    <s v="ENX2036"/>
    <s v="A158"/>
    <s v="EMP1004"/>
    <x v="537"/>
    <x v="105"/>
    <x v="1"/>
    <n v="1582"/>
    <n v="1234"/>
    <n v="1234"/>
    <n v="1582"/>
    <n v="348"/>
    <x v="4"/>
    <s v="Kenneth Bradley"/>
    <x v="537"/>
    <x v="5"/>
    <x v="8"/>
    <x v="0"/>
  </r>
  <r>
    <s v="AX12591"/>
    <s v="ENX2003"/>
    <s v="A132"/>
    <s v="EMP1005"/>
    <x v="538"/>
    <x v="330"/>
    <x v="1"/>
    <n v="1783"/>
    <n v="1516"/>
    <n v="1516"/>
    <n v="1783"/>
    <n v="267"/>
    <x v="56"/>
    <s v="Ryan Welch"/>
    <x v="538"/>
    <x v="3"/>
    <x v="6"/>
    <x v="0"/>
  </r>
  <r>
    <s v="AX12592"/>
    <s v="ENX2025"/>
    <s v="A103"/>
    <s v="EMP1035"/>
    <x v="539"/>
    <x v="48"/>
    <x v="0"/>
    <n v="667"/>
    <n v="387"/>
    <n v="774"/>
    <n v="1334"/>
    <n v="560"/>
    <x v="2"/>
    <s v="Roger Ramos"/>
    <x v="539"/>
    <x v="2"/>
    <x v="0"/>
    <x v="0"/>
  </r>
  <r>
    <s v="AX12601"/>
    <s v="ENX2047"/>
    <s v="A164"/>
    <s v="EMP1028"/>
    <x v="493"/>
    <x v="158"/>
    <x v="0"/>
    <n v="290"/>
    <n v="200"/>
    <n v="400"/>
    <n v="580"/>
    <n v="180"/>
    <x v="68"/>
    <s v="Howard Sims"/>
    <x v="493"/>
    <x v="2"/>
    <x v="11"/>
    <x v="0"/>
  </r>
  <r>
    <s v="AX12605"/>
    <s v="ENX2037"/>
    <s v="A108"/>
    <s v="EMP1024"/>
    <x v="540"/>
    <x v="275"/>
    <x v="1"/>
    <n v="880"/>
    <n v="634"/>
    <n v="634"/>
    <n v="880"/>
    <n v="246"/>
    <x v="64"/>
    <s v="Ernest Wheeler"/>
    <x v="540"/>
    <x v="4"/>
    <x v="4"/>
    <x v="0"/>
  </r>
  <r>
    <s v="AX12607"/>
    <s v="ENX2058"/>
    <s v="A109"/>
    <s v="EMP1019"/>
    <x v="541"/>
    <x v="151"/>
    <x v="3"/>
    <n v="2257"/>
    <n v="1535"/>
    <n v="6140"/>
    <n v="9028"/>
    <n v="2888"/>
    <x v="34"/>
    <s v="Roger Robertson"/>
    <x v="541"/>
    <x v="4"/>
    <x v="3"/>
    <x v="0"/>
  </r>
  <r>
    <s v="AX12608"/>
    <s v="ENX2039"/>
    <s v="A117"/>
    <s v="EMP1016"/>
    <x v="48"/>
    <x v="178"/>
    <x v="0"/>
    <n v="817"/>
    <n v="409"/>
    <n v="818"/>
    <n v="1634"/>
    <n v="816"/>
    <x v="63"/>
    <s v="Henry Nelson"/>
    <x v="48"/>
    <x v="5"/>
    <x v="0"/>
    <x v="0"/>
  </r>
  <r>
    <s v="AX12613"/>
    <s v="ENX2024"/>
    <s v="A146"/>
    <s v="EMP1032"/>
    <x v="542"/>
    <x v="125"/>
    <x v="1"/>
    <n v="356"/>
    <n v="292"/>
    <n v="292"/>
    <n v="356"/>
    <n v="64"/>
    <x v="8"/>
    <s v="Larry Castillo"/>
    <x v="542"/>
    <x v="2"/>
    <x v="10"/>
    <x v="0"/>
  </r>
  <r>
    <s v="AX12619"/>
    <s v="ENX2059"/>
    <s v="A172"/>
    <s v="EMP1011"/>
    <x v="543"/>
    <x v="181"/>
    <x v="0"/>
    <n v="1494"/>
    <n v="971"/>
    <n v="1942"/>
    <n v="2988"/>
    <n v="1046"/>
    <x v="28"/>
    <s v="Larry Marshall"/>
    <x v="543"/>
    <x v="2"/>
    <x v="3"/>
    <x v="0"/>
  </r>
  <r>
    <s v="AX12623"/>
    <s v="ENX2059"/>
    <s v="A132"/>
    <s v="EMP1036"/>
    <x v="544"/>
    <x v="117"/>
    <x v="1"/>
    <n v="1494"/>
    <n v="971"/>
    <n v="971"/>
    <n v="1494"/>
    <n v="523"/>
    <x v="56"/>
    <s v="Robert Reed"/>
    <x v="544"/>
    <x v="5"/>
    <x v="6"/>
    <x v="0"/>
  </r>
  <r>
    <s v="AX12628"/>
    <s v="ENX2078"/>
    <s v="A162"/>
    <s v="EMP1011"/>
    <x v="153"/>
    <x v="212"/>
    <x v="2"/>
    <n v="1798"/>
    <n v="971"/>
    <n v="2913"/>
    <n v="5394"/>
    <n v="2481"/>
    <x v="48"/>
    <s v="Larry Marshall"/>
    <x v="153"/>
    <x v="3"/>
    <x v="11"/>
    <x v="0"/>
  </r>
  <r>
    <s v="AX12634"/>
    <s v="ENX2096"/>
    <s v="A160"/>
    <s v="EMP1042"/>
    <x v="223"/>
    <x v="296"/>
    <x v="1"/>
    <n v="1587"/>
    <n v="1301"/>
    <n v="1301"/>
    <n v="1587"/>
    <n v="286"/>
    <x v="1"/>
    <s v="Scott Clark"/>
    <x v="223"/>
    <x v="2"/>
    <x v="2"/>
    <x v="0"/>
  </r>
  <r>
    <s v="AX12635"/>
    <s v="ENX2071"/>
    <s v="A133"/>
    <s v="EMP1037"/>
    <x v="94"/>
    <x v="305"/>
    <x v="3"/>
    <n v="136"/>
    <n v="72"/>
    <n v="288"/>
    <n v="544"/>
    <n v="256"/>
    <x v="37"/>
    <s v="Carl Hall"/>
    <x v="94"/>
    <x v="3"/>
    <x v="11"/>
    <x v="0"/>
  </r>
  <r>
    <s v="AX12637"/>
    <s v="ENX2019"/>
    <s v="A134"/>
    <s v="EMP1008"/>
    <x v="545"/>
    <x v="132"/>
    <x v="0"/>
    <n v="800"/>
    <n v="536"/>
    <n v="1072"/>
    <n v="1600"/>
    <n v="528"/>
    <x v="7"/>
    <s v="Carl Elliott"/>
    <x v="545"/>
    <x v="0"/>
    <x v="3"/>
    <x v="0"/>
  </r>
  <r>
    <s v="AX12638"/>
    <s v="ENX2071"/>
    <s v="A105"/>
    <s v="EMP1018"/>
    <x v="546"/>
    <x v="331"/>
    <x v="0"/>
    <n v="136"/>
    <n v="72"/>
    <n v="144"/>
    <n v="272"/>
    <n v="128"/>
    <x v="57"/>
    <s v="Jimmy Young"/>
    <x v="546"/>
    <x v="1"/>
    <x v="11"/>
    <x v="0"/>
  </r>
  <r>
    <s v="AX12645"/>
    <s v="ENX2086"/>
    <s v="A139"/>
    <s v="EMP1000"/>
    <x v="84"/>
    <x v="227"/>
    <x v="3"/>
    <n v="123"/>
    <n v="84"/>
    <n v="336"/>
    <n v="492"/>
    <n v="156"/>
    <x v="12"/>
    <s v="Fred Robertson"/>
    <x v="84"/>
    <x v="4"/>
    <x v="3"/>
    <x v="0"/>
  </r>
  <r>
    <s v="AX12649"/>
    <s v="ENX2003"/>
    <s v="A151"/>
    <s v="EMP1006"/>
    <x v="324"/>
    <x v="288"/>
    <x v="1"/>
    <n v="1783"/>
    <n v="1516"/>
    <n v="1516"/>
    <n v="1783"/>
    <n v="267"/>
    <x v="24"/>
    <s v="Sean Miller"/>
    <x v="324"/>
    <x v="0"/>
    <x v="1"/>
    <x v="0"/>
  </r>
  <r>
    <s v="AX12656"/>
    <s v="ENX2093"/>
    <s v="A157"/>
    <s v="EMP1000"/>
    <x v="240"/>
    <x v="311"/>
    <x v="1"/>
    <n v="112"/>
    <n v="90"/>
    <n v="90"/>
    <n v="112"/>
    <n v="22"/>
    <x v="0"/>
    <s v="Fred Robertson"/>
    <x v="240"/>
    <x v="1"/>
    <x v="1"/>
    <x v="0"/>
  </r>
  <r>
    <s v="AX12657"/>
    <s v="ENX2054"/>
    <s v="A161"/>
    <s v="EMP1024"/>
    <x v="264"/>
    <x v="317"/>
    <x v="1"/>
    <n v="127"/>
    <n v="79"/>
    <n v="79"/>
    <n v="127"/>
    <n v="48"/>
    <x v="25"/>
    <s v="Ernest Wheeler"/>
    <x v="264"/>
    <x v="0"/>
    <x v="9"/>
    <x v="0"/>
  </r>
  <r>
    <s v="AX12662"/>
    <s v="ENX2036"/>
    <s v="A125"/>
    <s v="EMP1033"/>
    <x v="264"/>
    <x v="89"/>
    <x v="1"/>
    <n v="1582"/>
    <n v="1234"/>
    <n v="1234"/>
    <n v="1582"/>
    <n v="348"/>
    <x v="72"/>
    <s v="Jerry Perry"/>
    <x v="264"/>
    <x v="0"/>
    <x v="8"/>
    <x v="0"/>
  </r>
  <r>
    <s v="AX12663"/>
    <s v="ENX2020"/>
    <s v="A156"/>
    <s v="EMP1033"/>
    <x v="302"/>
    <x v="257"/>
    <x v="1"/>
    <n v="2005"/>
    <n v="1223"/>
    <n v="1223"/>
    <n v="2005"/>
    <n v="782"/>
    <x v="39"/>
    <s v="Jerry Perry"/>
    <x v="302"/>
    <x v="2"/>
    <x v="9"/>
    <x v="0"/>
  </r>
  <r>
    <s v="AX12665"/>
    <s v="ENX2053"/>
    <s v="A112"/>
    <s v="EMP1040"/>
    <x v="125"/>
    <x v="327"/>
    <x v="1"/>
    <n v="596"/>
    <n v="358"/>
    <n v="358"/>
    <n v="596"/>
    <n v="238"/>
    <x v="40"/>
    <s v="Patrick Ruiz"/>
    <x v="125"/>
    <x v="2"/>
    <x v="10"/>
    <x v="0"/>
  </r>
  <r>
    <s v="AX12671"/>
    <s v="ENX2033"/>
    <s v="A148"/>
    <s v="EMP1040"/>
    <x v="378"/>
    <x v="162"/>
    <x v="2"/>
    <n v="2182"/>
    <n v="1200"/>
    <n v="3600"/>
    <n v="6546"/>
    <n v="2946"/>
    <x v="31"/>
    <s v="Patrick Ruiz"/>
    <x v="378"/>
    <x v="2"/>
    <x v="6"/>
    <x v="0"/>
  </r>
  <r>
    <s v="AX12676"/>
    <s v="ENX2082"/>
    <s v="A163"/>
    <s v="EMP1004"/>
    <x v="305"/>
    <x v="53"/>
    <x v="1"/>
    <n v="1103"/>
    <n v="838"/>
    <n v="838"/>
    <n v="1103"/>
    <n v="265"/>
    <x v="60"/>
    <s v="Kenneth Bradley"/>
    <x v="305"/>
    <x v="3"/>
    <x v="5"/>
    <x v="0"/>
  </r>
  <r>
    <s v="AX12678"/>
    <s v="ENX2093"/>
    <s v="A150"/>
    <s v="EMP1035"/>
    <x v="203"/>
    <x v="261"/>
    <x v="0"/>
    <n v="112"/>
    <n v="90"/>
    <n v="180"/>
    <n v="224"/>
    <n v="44"/>
    <x v="27"/>
    <s v="Roger Ramos"/>
    <x v="203"/>
    <x v="1"/>
    <x v="7"/>
    <x v="0"/>
  </r>
  <r>
    <s v="AX12681"/>
    <s v="ENX2039"/>
    <s v="A120"/>
    <s v="EMP1009"/>
    <x v="210"/>
    <x v="125"/>
    <x v="0"/>
    <n v="817"/>
    <n v="409"/>
    <n v="818"/>
    <n v="1634"/>
    <n v="816"/>
    <x v="71"/>
    <s v="Kenneth Fields"/>
    <x v="210"/>
    <x v="2"/>
    <x v="10"/>
    <x v="0"/>
  </r>
  <r>
    <s v="AX12684"/>
    <s v="ENX2021"/>
    <s v="A154"/>
    <s v="EMP1038"/>
    <x v="547"/>
    <x v="158"/>
    <x v="1"/>
    <n v="217"/>
    <n v="171"/>
    <n v="171"/>
    <n v="217"/>
    <n v="46"/>
    <x v="55"/>
    <s v="Scott Mason"/>
    <x v="547"/>
    <x v="2"/>
    <x v="11"/>
    <x v="0"/>
  </r>
  <r>
    <s v="AX12685"/>
    <s v="ENX2015"/>
    <s v="A104"/>
    <s v="EMP1023"/>
    <x v="548"/>
    <x v="13"/>
    <x v="1"/>
    <n v="637"/>
    <n v="389"/>
    <n v="389"/>
    <n v="637"/>
    <n v="248"/>
    <x v="53"/>
    <s v="Brian Davis"/>
    <x v="548"/>
    <x v="3"/>
    <x v="8"/>
    <x v="0"/>
  </r>
  <r>
    <s v="AX12687"/>
    <s v="ENX2039"/>
    <s v="A124"/>
    <s v="EMP1014"/>
    <x v="549"/>
    <x v="216"/>
    <x v="1"/>
    <n v="817"/>
    <n v="409"/>
    <n v="409"/>
    <n v="817"/>
    <n v="408"/>
    <x v="21"/>
    <s v="Ronald Reed"/>
    <x v="549"/>
    <x v="1"/>
    <x v="10"/>
    <x v="0"/>
  </r>
  <r>
    <s v="AX12689"/>
    <s v="ENX2021"/>
    <s v="A117"/>
    <s v="EMP1037"/>
    <x v="550"/>
    <x v="209"/>
    <x v="1"/>
    <n v="217"/>
    <n v="171"/>
    <n v="171"/>
    <n v="217"/>
    <n v="46"/>
    <x v="63"/>
    <s v="Carl Hall"/>
    <x v="550"/>
    <x v="5"/>
    <x v="9"/>
    <x v="0"/>
  </r>
  <r>
    <s v="AX12697"/>
    <s v="ENX2041"/>
    <s v="A109"/>
    <s v="EMP1029"/>
    <x v="551"/>
    <x v="131"/>
    <x v="0"/>
    <n v="1380"/>
    <n v="1090"/>
    <n v="2180"/>
    <n v="2760"/>
    <n v="580"/>
    <x v="34"/>
    <s v="Howard Gardner"/>
    <x v="551"/>
    <x v="5"/>
    <x v="1"/>
    <x v="0"/>
  </r>
  <r>
    <s v="AX12698"/>
    <s v="ENX2037"/>
    <s v="A167"/>
    <s v="EMP1016"/>
    <x v="552"/>
    <x v="27"/>
    <x v="1"/>
    <n v="880"/>
    <n v="634"/>
    <n v="634"/>
    <n v="880"/>
    <n v="246"/>
    <x v="10"/>
    <s v="Henry Nelson"/>
    <x v="552"/>
    <x v="5"/>
    <x v="11"/>
    <x v="0"/>
  </r>
  <r>
    <s v="AX12702"/>
    <s v="ENX2043"/>
    <s v="A157"/>
    <s v="EMP1021"/>
    <x v="188"/>
    <x v="3"/>
    <x v="3"/>
    <n v="545"/>
    <n v="425"/>
    <n v="1700"/>
    <n v="2180"/>
    <n v="480"/>
    <x v="0"/>
    <s v="Clarence Fox"/>
    <x v="188"/>
    <x v="3"/>
    <x v="3"/>
    <x v="0"/>
  </r>
  <r>
    <s v="AX12706"/>
    <s v="ENX2054"/>
    <s v="A104"/>
    <s v="EMP1009"/>
    <x v="553"/>
    <x v="117"/>
    <x v="1"/>
    <n v="127"/>
    <n v="79"/>
    <n v="79"/>
    <n v="127"/>
    <n v="48"/>
    <x v="53"/>
    <s v="Kenneth Fields"/>
    <x v="553"/>
    <x v="5"/>
    <x v="6"/>
    <x v="0"/>
  </r>
  <r>
    <s v="AX12709"/>
    <s v="ENX2005"/>
    <s v="A158"/>
    <s v="EMP1038"/>
    <x v="61"/>
    <x v="30"/>
    <x v="0"/>
    <n v="684"/>
    <n v="561"/>
    <n v="1122"/>
    <n v="1368"/>
    <n v="246"/>
    <x v="4"/>
    <s v="Scott Mason"/>
    <x v="61"/>
    <x v="6"/>
    <x v="0"/>
    <x v="0"/>
  </r>
  <r>
    <s v="AX12712"/>
    <s v="ENX2099"/>
    <s v="A160"/>
    <s v="EMP1023"/>
    <x v="554"/>
    <x v="49"/>
    <x v="0"/>
    <n v="1367"/>
    <n v="984"/>
    <n v="1968"/>
    <n v="2734"/>
    <n v="766"/>
    <x v="1"/>
    <s v="Brian Davis"/>
    <x v="554"/>
    <x v="4"/>
    <x v="8"/>
    <x v="0"/>
  </r>
  <r>
    <s v="AX12714"/>
    <s v="ENX2072"/>
    <s v="A142"/>
    <s v="EMP1022"/>
    <x v="328"/>
    <x v="277"/>
    <x v="1"/>
    <n v="1887"/>
    <n v="1378"/>
    <n v="1378"/>
    <n v="1887"/>
    <n v="509"/>
    <x v="15"/>
    <s v="Walter Cook"/>
    <x v="328"/>
    <x v="4"/>
    <x v="0"/>
    <x v="0"/>
  </r>
  <r>
    <s v="AX12716"/>
    <s v="ENX2042"/>
    <s v="A108"/>
    <s v="EMP1044"/>
    <x v="555"/>
    <x v="4"/>
    <x v="1"/>
    <n v="203"/>
    <n v="154"/>
    <n v="154"/>
    <n v="203"/>
    <n v="49"/>
    <x v="64"/>
    <s v="Martin Carr"/>
    <x v="555"/>
    <x v="2"/>
    <x v="2"/>
    <x v="0"/>
  </r>
  <r>
    <s v="AX12721"/>
    <s v="ENX2076"/>
    <s v="A116"/>
    <s v="EMP1014"/>
    <x v="43"/>
    <x v="80"/>
    <x v="1"/>
    <n v="1522"/>
    <n v="791"/>
    <n v="791"/>
    <n v="1522"/>
    <n v="731"/>
    <x v="47"/>
    <s v="Ronald Reed"/>
    <x v="43"/>
    <x v="3"/>
    <x v="1"/>
    <x v="0"/>
  </r>
  <r>
    <s v="AX12722"/>
    <s v="ENX2069"/>
    <s v="A154"/>
    <s v="EMP1043"/>
    <x v="394"/>
    <x v="217"/>
    <x v="1"/>
    <n v="378"/>
    <n v="291"/>
    <n v="291"/>
    <n v="378"/>
    <n v="87"/>
    <x v="55"/>
    <s v="Joshua Taylor"/>
    <x v="394"/>
    <x v="1"/>
    <x v="5"/>
    <x v="0"/>
  </r>
  <r>
    <s v="AX12727"/>
    <s v="ENX2019"/>
    <s v="A128"/>
    <s v="EMP1024"/>
    <x v="556"/>
    <x v="130"/>
    <x v="1"/>
    <n v="800"/>
    <n v="536"/>
    <n v="536"/>
    <n v="800"/>
    <n v="264"/>
    <x v="16"/>
    <s v="Ernest Wheeler"/>
    <x v="556"/>
    <x v="2"/>
    <x v="2"/>
    <x v="0"/>
  </r>
  <r>
    <s v="AX12730"/>
    <s v="ENX2058"/>
    <s v="A160"/>
    <s v="EMP1033"/>
    <x v="557"/>
    <x v="291"/>
    <x v="2"/>
    <n v="2257"/>
    <n v="1535"/>
    <n v="4605"/>
    <n v="6771"/>
    <n v="2166"/>
    <x v="1"/>
    <s v="Jerry Perry"/>
    <x v="557"/>
    <x v="4"/>
    <x v="0"/>
    <x v="0"/>
  </r>
  <r>
    <s v="AX12732"/>
    <s v="ENX2026"/>
    <s v="A139"/>
    <s v="EMP1026"/>
    <x v="401"/>
    <x v="213"/>
    <x v="1"/>
    <n v="947"/>
    <n v="786"/>
    <n v="786"/>
    <n v="947"/>
    <n v="161"/>
    <x v="12"/>
    <s v="Martin Perry"/>
    <x v="401"/>
    <x v="3"/>
    <x v="5"/>
    <x v="0"/>
  </r>
  <r>
    <s v="AX12738"/>
    <s v="ENX2036"/>
    <s v="A159"/>
    <s v="EMP1032"/>
    <x v="244"/>
    <x v="305"/>
    <x v="2"/>
    <n v="1582"/>
    <n v="1234"/>
    <n v="3702"/>
    <n v="4746"/>
    <n v="1044"/>
    <x v="52"/>
    <s v="Larry Castillo"/>
    <x v="244"/>
    <x v="3"/>
    <x v="11"/>
    <x v="0"/>
  </r>
  <r>
    <s v="AX12743"/>
    <s v="ENX2034"/>
    <s v="A134"/>
    <s v="EMP1005"/>
    <x v="487"/>
    <x v="273"/>
    <x v="3"/>
    <n v="871"/>
    <n v="540"/>
    <n v="2160"/>
    <n v="3484"/>
    <n v="1324"/>
    <x v="7"/>
    <s v="Ryan Welch"/>
    <x v="487"/>
    <x v="6"/>
    <x v="0"/>
    <x v="0"/>
  </r>
  <r>
    <s v="AX12744"/>
    <s v="ENX2021"/>
    <s v="A158"/>
    <s v="EMP1010"/>
    <x v="268"/>
    <x v="285"/>
    <x v="1"/>
    <n v="217"/>
    <n v="171"/>
    <n v="171"/>
    <n v="217"/>
    <n v="46"/>
    <x v="4"/>
    <s v="Joshua Cook"/>
    <x v="268"/>
    <x v="3"/>
    <x v="2"/>
    <x v="0"/>
  </r>
  <r>
    <s v="AX12750"/>
    <s v="ENX2003"/>
    <s v="A111"/>
    <s v="EMP1024"/>
    <x v="333"/>
    <x v="62"/>
    <x v="1"/>
    <n v="1783"/>
    <n v="1516"/>
    <n v="1516"/>
    <n v="1783"/>
    <n v="267"/>
    <x v="19"/>
    <s v="Ernest Wheeler"/>
    <x v="333"/>
    <x v="3"/>
    <x v="0"/>
    <x v="0"/>
  </r>
  <r>
    <s v="AX12751"/>
    <s v="ENX2013"/>
    <s v="A159"/>
    <s v="EMP1031"/>
    <x v="558"/>
    <x v="252"/>
    <x v="0"/>
    <n v="368"/>
    <n v="269"/>
    <n v="538"/>
    <n v="736"/>
    <n v="198"/>
    <x v="52"/>
    <s v="Brian Thomas"/>
    <x v="558"/>
    <x v="2"/>
    <x v="1"/>
    <x v="0"/>
  </r>
  <r>
    <s v="AX12753"/>
    <s v="ENX2059"/>
    <s v="A146"/>
    <s v="EMP1021"/>
    <x v="262"/>
    <x v="65"/>
    <x v="2"/>
    <n v="1494"/>
    <n v="971"/>
    <n v="2913"/>
    <n v="4482"/>
    <n v="1569"/>
    <x v="8"/>
    <s v="Clarence Fox"/>
    <x v="262"/>
    <x v="5"/>
    <x v="5"/>
    <x v="0"/>
  </r>
  <r>
    <s v="AX12757"/>
    <s v="ENX2007"/>
    <s v="A134"/>
    <s v="EMP1006"/>
    <x v="454"/>
    <x v="148"/>
    <x v="1"/>
    <n v="1405"/>
    <n v="1054"/>
    <n v="1054"/>
    <n v="1405"/>
    <n v="351"/>
    <x v="7"/>
    <s v="Sean Miller"/>
    <x v="454"/>
    <x v="6"/>
    <x v="2"/>
    <x v="0"/>
  </r>
  <r>
    <s v="AX12759"/>
    <s v="ENX2095"/>
    <s v="A125"/>
    <s v="EMP1007"/>
    <x v="333"/>
    <x v="173"/>
    <x v="0"/>
    <n v="1743"/>
    <n v="872"/>
    <n v="1744"/>
    <n v="3486"/>
    <n v="1742"/>
    <x v="72"/>
    <s v="Jeremy Mendoza"/>
    <x v="333"/>
    <x v="4"/>
    <x v="10"/>
    <x v="0"/>
  </r>
  <r>
    <s v="AX12761"/>
    <s v="ENX2089"/>
    <s v="A156"/>
    <s v="EMP1021"/>
    <x v="156"/>
    <x v="278"/>
    <x v="3"/>
    <n v="2294"/>
    <n v="1399"/>
    <n v="5596"/>
    <n v="9176"/>
    <n v="3580"/>
    <x v="39"/>
    <s v="Clarence Fox"/>
    <x v="156"/>
    <x v="4"/>
    <x v="1"/>
    <x v="0"/>
  </r>
  <r>
    <s v="AX12764"/>
    <s v="ENX2010"/>
    <s v="A146"/>
    <s v="EMP1013"/>
    <x v="559"/>
    <x v="173"/>
    <x v="0"/>
    <n v="1812"/>
    <n v="1305"/>
    <n v="2610"/>
    <n v="3624"/>
    <n v="1014"/>
    <x v="8"/>
    <s v="Charles Harper"/>
    <x v="559"/>
    <x v="4"/>
    <x v="10"/>
    <x v="0"/>
  </r>
  <r>
    <s v="AX12768"/>
    <s v="ENX2025"/>
    <s v="A129"/>
    <s v="EMP1035"/>
    <x v="513"/>
    <x v="194"/>
    <x v="2"/>
    <n v="667"/>
    <n v="387"/>
    <n v="1161"/>
    <n v="2001"/>
    <n v="840"/>
    <x v="59"/>
    <s v="Roger Ramos"/>
    <x v="513"/>
    <x v="1"/>
    <x v="4"/>
    <x v="0"/>
  </r>
  <r>
    <s v="AX12770"/>
    <s v="ENX2046"/>
    <s v="A126"/>
    <s v="EMP1019"/>
    <x v="334"/>
    <x v="243"/>
    <x v="0"/>
    <n v="2410"/>
    <n v="1518"/>
    <n v="3036"/>
    <n v="4820"/>
    <n v="1784"/>
    <x v="38"/>
    <s v="Roger Robertson"/>
    <x v="334"/>
    <x v="6"/>
    <x v="9"/>
    <x v="0"/>
  </r>
  <r>
    <s v="AX12771"/>
    <s v="ENX2052"/>
    <s v="A115"/>
    <s v="EMP1038"/>
    <x v="394"/>
    <x v="2"/>
    <x v="0"/>
    <n v="1526"/>
    <n v="1251"/>
    <n v="2502"/>
    <n v="3052"/>
    <n v="550"/>
    <x v="22"/>
    <s v="Scott Mason"/>
    <x v="394"/>
    <x v="2"/>
    <x v="2"/>
    <x v="0"/>
  </r>
  <r>
    <s v="AX12772"/>
    <s v="ENX2028"/>
    <s v="A150"/>
    <s v="EMP1020"/>
    <x v="437"/>
    <x v="59"/>
    <x v="2"/>
    <n v="2283"/>
    <n v="1484"/>
    <n v="4452"/>
    <n v="6849"/>
    <n v="2397"/>
    <x v="27"/>
    <s v="Ryan Butler"/>
    <x v="437"/>
    <x v="0"/>
    <x v="2"/>
    <x v="0"/>
  </r>
  <r>
    <s v="AX12782"/>
    <s v="ENX2021"/>
    <s v="A136"/>
    <s v="EMP1007"/>
    <x v="560"/>
    <x v="299"/>
    <x v="1"/>
    <n v="217"/>
    <n v="171"/>
    <n v="171"/>
    <n v="217"/>
    <n v="46"/>
    <x v="29"/>
    <s v="Jeremy Mendoza"/>
    <x v="560"/>
    <x v="0"/>
    <x v="6"/>
    <x v="0"/>
  </r>
  <r>
    <s v="AX12788"/>
    <s v="ENX2037"/>
    <s v="A107"/>
    <s v="EMP1007"/>
    <x v="561"/>
    <x v="127"/>
    <x v="1"/>
    <n v="880"/>
    <n v="634"/>
    <n v="634"/>
    <n v="880"/>
    <n v="246"/>
    <x v="13"/>
    <s v="Jeremy Mendoza"/>
    <x v="561"/>
    <x v="6"/>
    <x v="10"/>
    <x v="0"/>
  </r>
  <r>
    <s v="AX12791"/>
    <s v="ENX2042"/>
    <s v="A148"/>
    <s v="EMP1021"/>
    <x v="383"/>
    <x v="103"/>
    <x v="2"/>
    <n v="203"/>
    <n v="154"/>
    <n v="462"/>
    <n v="609"/>
    <n v="147"/>
    <x v="31"/>
    <s v="Clarence Fox"/>
    <x v="383"/>
    <x v="4"/>
    <x v="2"/>
    <x v="0"/>
  </r>
  <r>
    <s v="AX12792"/>
    <s v="ENX2007"/>
    <s v="A138"/>
    <s v="EMP1013"/>
    <x v="8"/>
    <x v="327"/>
    <x v="1"/>
    <n v="1405"/>
    <n v="1054"/>
    <n v="1054"/>
    <n v="1405"/>
    <n v="351"/>
    <x v="6"/>
    <s v="Charles Harper"/>
    <x v="8"/>
    <x v="2"/>
    <x v="10"/>
    <x v="0"/>
  </r>
  <r>
    <s v="AX12793"/>
    <s v="ENX2030"/>
    <s v="A160"/>
    <s v="EMP1015"/>
    <x v="318"/>
    <x v="48"/>
    <x v="2"/>
    <n v="1899"/>
    <n v="1044"/>
    <n v="3132"/>
    <n v="5697"/>
    <n v="2565"/>
    <x v="1"/>
    <s v="Justin Lynch"/>
    <x v="318"/>
    <x v="2"/>
    <x v="0"/>
    <x v="0"/>
  </r>
  <r>
    <s v="AX12795"/>
    <s v="ENX2030"/>
    <s v="A166"/>
    <s v="EMP1026"/>
    <x v="562"/>
    <x v="40"/>
    <x v="1"/>
    <n v="1899"/>
    <n v="1044"/>
    <n v="1044"/>
    <n v="1899"/>
    <n v="855"/>
    <x v="65"/>
    <s v="Martin Perry"/>
    <x v="562"/>
    <x v="5"/>
    <x v="11"/>
    <x v="0"/>
  </r>
  <r>
    <s v="AX12798"/>
    <s v="ENX2042"/>
    <s v="A146"/>
    <s v="EMP1012"/>
    <x v="463"/>
    <x v="126"/>
    <x v="2"/>
    <n v="203"/>
    <n v="154"/>
    <n v="462"/>
    <n v="609"/>
    <n v="147"/>
    <x v="8"/>
    <s v="John Reyes"/>
    <x v="463"/>
    <x v="1"/>
    <x v="2"/>
    <x v="0"/>
  </r>
  <r>
    <s v="AX12800"/>
    <s v="ENX2055"/>
    <s v="A166"/>
    <s v="EMP1037"/>
    <x v="134"/>
    <x v="261"/>
    <x v="2"/>
    <n v="2495"/>
    <n v="1896"/>
    <n v="5688"/>
    <n v="7485"/>
    <n v="1797"/>
    <x v="65"/>
    <s v="Carl Hall"/>
    <x v="134"/>
    <x v="1"/>
    <x v="7"/>
    <x v="0"/>
  </r>
  <r>
    <s v="AX12801"/>
    <s v="ENX2072"/>
    <s v="A145"/>
    <s v="EMP1024"/>
    <x v="519"/>
    <x v="207"/>
    <x v="2"/>
    <n v="1887"/>
    <n v="1378"/>
    <n v="4134"/>
    <n v="5661"/>
    <n v="1527"/>
    <x v="50"/>
    <s v="Ernest Wheeler"/>
    <x v="519"/>
    <x v="0"/>
    <x v="0"/>
    <x v="0"/>
  </r>
  <r>
    <s v="AX12803"/>
    <s v="ENX2083"/>
    <s v="A119"/>
    <s v="EMP1019"/>
    <x v="563"/>
    <x v="322"/>
    <x v="1"/>
    <n v="2141"/>
    <n v="1777"/>
    <n v="1777"/>
    <n v="2141"/>
    <n v="364"/>
    <x v="61"/>
    <s v="Roger Robertson"/>
    <x v="563"/>
    <x v="2"/>
    <x v="11"/>
    <x v="0"/>
  </r>
  <r>
    <s v="AX12805"/>
    <s v="ENX2034"/>
    <s v="A110"/>
    <s v="EMP1019"/>
    <x v="564"/>
    <x v="217"/>
    <x v="0"/>
    <n v="871"/>
    <n v="540"/>
    <n v="1080"/>
    <n v="1742"/>
    <n v="662"/>
    <x v="73"/>
    <s v="Roger Robertson"/>
    <x v="564"/>
    <x v="1"/>
    <x v="5"/>
    <x v="0"/>
  </r>
  <r>
    <s v="AX12808"/>
    <s v="ENX2072"/>
    <s v="A160"/>
    <s v="EMP1038"/>
    <x v="565"/>
    <x v="223"/>
    <x v="1"/>
    <n v="1887"/>
    <n v="1378"/>
    <n v="1378"/>
    <n v="1887"/>
    <n v="509"/>
    <x v="1"/>
    <s v="Scott Mason"/>
    <x v="565"/>
    <x v="6"/>
    <x v="2"/>
    <x v="0"/>
  </r>
  <r>
    <s v="AX12810"/>
    <s v="ENX2060"/>
    <s v="A108"/>
    <s v="EMP1043"/>
    <x v="439"/>
    <x v="311"/>
    <x v="3"/>
    <n v="1467"/>
    <n v="807"/>
    <n v="3228"/>
    <n v="5868"/>
    <n v="2640"/>
    <x v="64"/>
    <s v="Joshua Taylor"/>
    <x v="439"/>
    <x v="1"/>
    <x v="1"/>
    <x v="0"/>
  </r>
  <r>
    <s v="AX12819"/>
    <s v="ENX2011"/>
    <s v="A169"/>
    <s v="EMP1042"/>
    <x v="129"/>
    <x v="292"/>
    <x v="1"/>
    <n v="530"/>
    <n v="435"/>
    <n v="435"/>
    <n v="530"/>
    <n v="95"/>
    <x v="30"/>
    <s v="Scott Clark"/>
    <x v="129"/>
    <x v="4"/>
    <x v="3"/>
    <x v="0"/>
  </r>
  <r>
    <s v="AX12820"/>
    <s v="ENX2068"/>
    <s v="A173"/>
    <s v="EMP1019"/>
    <x v="508"/>
    <x v="92"/>
    <x v="1"/>
    <n v="1500"/>
    <n v="900"/>
    <n v="900"/>
    <n v="1500"/>
    <n v="600"/>
    <x v="14"/>
    <s v="Roger Robertson"/>
    <x v="508"/>
    <x v="5"/>
    <x v="11"/>
    <x v="0"/>
  </r>
  <r>
    <s v="AX12828"/>
    <s v="ENX2068"/>
    <s v="A163"/>
    <s v="EMP1000"/>
    <x v="359"/>
    <x v="180"/>
    <x v="0"/>
    <n v="1500"/>
    <n v="900"/>
    <n v="1800"/>
    <n v="3000"/>
    <n v="1200"/>
    <x v="60"/>
    <s v="Fred Robertson"/>
    <x v="359"/>
    <x v="5"/>
    <x v="7"/>
    <x v="0"/>
  </r>
  <r>
    <s v="AX12833"/>
    <s v="ENX2004"/>
    <s v="A148"/>
    <s v="EMP1037"/>
    <x v="189"/>
    <x v="332"/>
    <x v="2"/>
    <n v="1278"/>
    <n v="665"/>
    <n v="1995"/>
    <n v="3834"/>
    <n v="1839"/>
    <x v="31"/>
    <s v="Carl Hall"/>
    <x v="189"/>
    <x v="6"/>
    <x v="8"/>
    <x v="0"/>
  </r>
  <r>
    <s v="AX12834"/>
    <s v="ENX2065"/>
    <s v="A170"/>
    <s v="EMP1027"/>
    <x v="112"/>
    <x v="105"/>
    <x v="0"/>
    <n v="2396"/>
    <n v="1965"/>
    <n v="3930"/>
    <n v="4792"/>
    <n v="862"/>
    <x v="18"/>
    <s v="Gary Rodriguez"/>
    <x v="112"/>
    <x v="5"/>
    <x v="8"/>
    <x v="0"/>
  </r>
  <r>
    <s v="AX12836"/>
    <s v="ENX2067"/>
    <s v="A153"/>
    <s v="EMP1011"/>
    <x v="341"/>
    <x v="331"/>
    <x v="1"/>
    <n v="1119"/>
    <n v="683"/>
    <n v="683"/>
    <n v="1119"/>
    <n v="436"/>
    <x v="69"/>
    <s v="Larry Marshall"/>
    <x v="341"/>
    <x v="1"/>
    <x v="11"/>
    <x v="0"/>
  </r>
  <r>
    <s v="AX12838"/>
    <s v="ENX2021"/>
    <s v="A106"/>
    <s v="EMP1023"/>
    <x v="91"/>
    <x v="333"/>
    <x v="1"/>
    <n v="217"/>
    <n v="171"/>
    <n v="171"/>
    <n v="217"/>
    <n v="46"/>
    <x v="35"/>
    <s v="Brian Davis"/>
    <x v="91"/>
    <x v="5"/>
    <x v="4"/>
    <x v="0"/>
  </r>
  <r>
    <s v="AX12839"/>
    <s v="ENX2013"/>
    <s v="A152"/>
    <s v="EMP1032"/>
    <x v="15"/>
    <x v="115"/>
    <x v="3"/>
    <n v="368"/>
    <n v="269"/>
    <n v="1076"/>
    <n v="1472"/>
    <n v="396"/>
    <x v="54"/>
    <s v="Larry Castillo"/>
    <x v="15"/>
    <x v="0"/>
    <x v="7"/>
    <x v="0"/>
  </r>
  <r>
    <s v="AX12842"/>
    <s v="ENX2086"/>
    <s v="A114"/>
    <s v="EMP1026"/>
    <x v="358"/>
    <x v="42"/>
    <x v="1"/>
    <n v="123"/>
    <n v="84"/>
    <n v="84"/>
    <n v="123"/>
    <n v="39"/>
    <x v="36"/>
    <s v="Martin Perry"/>
    <x v="358"/>
    <x v="3"/>
    <x v="3"/>
    <x v="0"/>
  </r>
  <r>
    <s v="AX12843"/>
    <s v="ENX2011"/>
    <s v="A113"/>
    <s v="EMP1028"/>
    <x v="428"/>
    <x v="31"/>
    <x v="2"/>
    <n v="530"/>
    <n v="435"/>
    <n v="1305"/>
    <n v="1590"/>
    <n v="285"/>
    <x v="49"/>
    <s v="Howard Sims"/>
    <x v="428"/>
    <x v="1"/>
    <x v="1"/>
    <x v="0"/>
  </r>
  <r>
    <s v="AX12844"/>
    <s v="ENX2067"/>
    <s v="A117"/>
    <s v="EMP1040"/>
    <x v="566"/>
    <x v="41"/>
    <x v="2"/>
    <n v="1119"/>
    <n v="683"/>
    <n v="2049"/>
    <n v="3357"/>
    <n v="1308"/>
    <x v="63"/>
    <s v="Patrick Ruiz"/>
    <x v="566"/>
    <x v="1"/>
    <x v="6"/>
    <x v="0"/>
  </r>
  <r>
    <s v="AX12845"/>
    <s v="ENX2076"/>
    <s v="A157"/>
    <s v="EMP1030"/>
    <x v="255"/>
    <x v="284"/>
    <x v="1"/>
    <n v="1522"/>
    <n v="791"/>
    <n v="791"/>
    <n v="1522"/>
    <n v="731"/>
    <x v="0"/>
    <s v="Bobby Russell"/>
    <x v="255"/>
    <x v="4"/>
    <x v="7"/>
    <x v="0"/>
  </r>
  <r>
    <s v="AX12851"/>
    <s v="ENX2061"/>
    <s v="A168"/>
    <s v="EMP1036"/>
    <x v="44"/>
    <x v="152"/>
    <x v="2"/>
    <n v="913"/>
    <n v="584"/>
    <n v="1752"/>
    <n v="2739"/>
    <n v="987"/>
    <x v="45"/>
    <s v="Robert Reed"/>
    <x v="44"/>
    <x v="5"/>
    <x v="6"/>
    <x v="0"/>
  </r>
  <r>
    <s v="AX12852"/>
    <s v="ENX2013"/>
    <s v="A121"/>
    <s v="EMP1006"/>
    <x v="375"/>
    <x v="21"/>
    <x v="3"/>
    <n v="368"/>
    <n v="269"/>
    <n v="1076"/>
    <n v="1472"/>
    <n v="396"/>
    <x v="70"/>
    <s v="Sean Miller"/>
    <x v="375"/>
    <x v="5"/>
    <x v="0"/>
    <x v="0"/>
  </r>
  <r>
    <s v="AX12854"/>
    <s v="ENX2083"/>
    <s v="A106"/>
    <s v="EMP1010"/>
    <x v="294"/>
    <x v="200"/>
    <x v="1"/>
    <n v="2141"/>
    <n v="1777"/>
    <n v="1777"/>
    <n v="2141"/>
    <n v="364"/>
    <x v="35"/>
    <s v="Joshua Cook"/>
    <x v="294"/>
    <x v="2"/>
    <x v="6"/>
    <x v="0"/>
  </r>
  <r>
    <s v="AX12856"/>
    <s v="ENX2067"/>
    <s v="A135"/>
    <s v="EMP1028"/>
    <x v="567"/>
    <x v="109"/>
    <x v="0"/>
    <n v="1119"/>
    <n v="683"/>
    <n v="1366"/>
    <n v="2238"/>
    <n v="872"/>
    <x v="44"/>
    <s v="Howard Sims"/>
    <x v="567"/>
    <x v="1"/>
    <x v="4"/>
    <x v="0"/>
  </r>
  <r>
    <s v="AX12857"/>
    <s v="ENX2051"/>
    <s v="A123"/>
    <s v="EMP1002"/>
    <x v="568"/>
    <x v="334"/>
    <x v="1"/>
    <n v="1077"/>
    <n v="732"/>
    <n v="732"/>
    <n v="1077"/>
    <n v="345"/>
    <x v="62"/>
    <s v="Andrew Bowman"/>
    <x v="568"/>
    <x v="0"/>
    <x v="4"/>
    <x v="0"/>
  </r>
  <r>
    <s v="AX12860"/>
    <s v="ENX2048"/>
    <s v="A143"/>
    <s v="EMP1003"/>
    <x v="376"/>
    <x v="203"/>
    <x v="1"/>
    <n v="502"/>
    <n v="296"/>
    <n v="296"/>
    <n v="502"/>
    <n v="206"/>
    <x v="9"/>
    <s v="Christopher Tucker"/>
    <x v="376"/>
    <x v="1"/>
    <x v="6"/>
    <x v="0"/>
  </r>
  <r>
    <s v="AX12862"/>
    <s v="ENX2098"/>
    <s v="A163"/>
    <s v="EMP1040"/>
    <x v="532"/>
    <x v="306"/>
    <x v="2"/>
    <n v="1178"/>
    <n v="683"/>
    <n v="2049"/>
    <n v="3534"/>
    <n v="1485"/>
    <x v="60"/>
    <s v="Patrick Ruiz"/>
    <x v="532"/>
    <x v="5"/>
    <x v="7"/>
    <x v="0"/>
  </r>
  <r>
    <s v="AX12866"/>
    <s v="ENX2029"/>
    <s v="A167"/>
    <s v="EMP1028"/>
    <x v="564"/>
    <x v="75"/>
    <x v="1"/>
    <n v="1848"/>
    <n v="1294"/>
    <n v="1294"/>
    <n v="1848"/>
    <n v="554"/>
    <x v="10"/>
    <s v="Howard Sims"/>
    <x v="564"/>
    <x v="4"/>
    <x v="9"/>
    <x v="0"/>
  </r>
  <r>
    <s v="AX12867"/>
    <s v="ENX2022"/>
    <s v="A156"/>
    <s v="EMP1003"/>
    <x v="204"/>
    <x v="212"/>
    <x v="0"/>
    <n v="561"/>
    <n v="421"/>
    <n v="842"/>
    <n v="1122"/>
    <n v="280"/>
    <x v="39"/>
    <s v="Christopher Tucker"/>
    <x v="204"/>
    <x v="3"/>
    <x v="11"/>
    <x v="0"/>
  </r>
  <r>
    <s v="AX12871"/>
    <s v="ENX2007"/>
    <s v="A139"/>
    <s v="EMP1009"/>
    <x v="133"/>
    <x v="243"/>
    <x v="3"/>
    <n v="1405"/>
    <n v="1054"/>
    <n v="4216"/>
    <n v="5620"/>
    <n v="1404"/>
    <x v="12"/>
    <s v="Kenneth Fields"/>
    <x v="133"/>
    <x v="6"/>
    <x v="9"/>
    <x v="0"/>
  </r>
  <r>
    <s v="AX12872"/>
    <s v="ENX2087"/>
    <s v="A129"/>
    <s v="EMP1013"/>
    <x v="181"/>
    <x v="133"/>
    <x v="2"/>
    <n v="1022"/>
    <n v="818"/>
    <n v="2454"/>
    <n v="3066"/>
    <n v="612"/>
    <x v="59"/>
    <s v="Charles Harper"/>
    <x v="181"/>
    <x v="0"/>
    <x v="4"/>
    <x v="0"/>
  </r>
  <r>
    <s v="AX12874"/>
    <s v="ENX2056"/>
    <s v="A148"/>
    <s v="EMP1004"/>
    <x v="311"/>
    <x v="178"/>
    <x v="1"/>
    <n v="1635"/>
    <n v="1046"/>
    <n v="1046"/>
    <n v="1635"/>
    <n v="589"/>
    <x v="31"/>
    <s v="Kenneth Bradley"/>
    <x v="311"/>
    <x v="5"/>
    <x v="0"/>
    <x v="0"/>
  </r>
  <r>
    <s v="AX12875"/>
    <s v="ENX2012"/>
    <s v="A116"/>
    <s v="EMP1005"/>
    <x v="208"/>
    <x v="218"/>
    <x v="1"/>
    <n v="1353"/>
    <n v="947"/>
    <n v="947"/>
    <n v="1353"/>
    <n v="406"/>
    <x v="47"/>
    <s v="Ryan Welch"/>
    <x v="208"/>
    <x v="6"/>
    <x v="7"/>
    <x v="0"/>
  </r>
  <r>
    <s v="AX12877"/>
    <s v="ENX2017"/>
    <s v="A171"/>
    <s v="EMP1010"/>
    <x v="525"/>
    <x v="224"/>
    <x v="1"/>
    <n v="35"/>
    <n v="22"/>
    <n v="22"/>
    <n v="35"/>
    <n v="13"/>
    <x v="58"/>
    <s v="Joshua Cook"/>
    <x v="525"/>
    <x v="2"/>
    <x v="9"/>
    <x v="0"/>
  </r>
  <r>
    <s v="AX12881"/>
    <s v="ENX2089"/>
    <s v="A148"/>
    <s v="EMP1030"/>
    <x v="232"/>
    <x v="282"/>
    <x v="2"/>
    <n v="2294"/>
    <n v="1399"/>
    <n v="4197"/>
    <n v="6882"/>
    <n v="2685"/>
    <x v="31"/>
    <s v="Bobby Russell"/>
    <x v="232"/>
    <x v="3"/>
    <x v="4"/>
    <x v="0"/>
  </r>
  <r>
    <s v="AX12884"/>
    <s v="ENX2075"/>
    <s v="A160"/>
    <s v="EMP1013"/>
    <x v="284"/>
    <x v="99"/>
    <x v="1"/>
    <n v="400"/>
    <n v="208"/>
    <n v="208"/>
    <n v="400"/>
    <n v="192"/>
    <x v="1"/>
    <s v="Charles Harper"/>
    <x v="284"/>
    <x v="6"/>
    <x v="1"/>
    <x v="0"/>
  </r>
  <r>
    <s v="AX12887"/>
    <s v="ENX2066"/>
    <s v="A117"/>
    <s v="EMP1009"/>
    <x v="569"/>
    <x v="37"/>
    <x v="0"/>
    <n v="2091"/>
    <n v="1485"/>
    <n v="2970"/>
    <n v="4182"/>
    <n v="1212"/>
    <x v="63"/>
    <s v="Kenneth Fields"/>
    <x v="569"/>
    <x v="4"/>
    <x v="7"/>
    <x v="0"/>
  </r>
  <r>
    <s v="AX12889"/>
    <s v="ENX2012"/>
    <s v="A127"/>
    <s v="EMP1031"/>
    <x v="569"/>
    <x v="168"/>
    <x v="0"/>
    <n v="1353"/>
    <n v="947"/>
    <n v="1894"/>
    <n v="2706"/>
    <n v="812"/>
    <x v="5"/>
    <s v="Brian Thomas"/>
    <x v="569"/>
    <x v="1"/>
    <x v="6"/>
    <x v="0"/>
  </r>
  <r>
    <s v="AX12890"/>
    <s v="ENX2099"/>
    <s v="A154"/>
    <s v="EMP1009"/>
    <x v="379"/>
    <x v="72"/>
    <x v="1"/>
    <n v="1367"/>
    <n v="984"/>
    <n v="984"/>
    <n v="1367"/>
    <n v="383"/>
    <x v="55"/>
    <s v="Kenneth Fields"/>
    <x v="379"/>
    <x v="2"/>
    <x v="1"/>
    <x v="0"/>
  </r>
  <r>
    <s v="AX12891"/>
    <s v="ENX2065"/>
    <s v="A164"/>
    <s v="EMP1002"/>
    <x v="214"/>
    <x v="249"/>
    <x v="1"/>
    <n v="2396"/>
    <n v="1965"/>
    <n v="1965"/>
    <n v="2396"/>
    <n v="431"/>
    <x v="68"/>
    <s v="Andrew Bowman"/>
    <x v="214"/>
    <x v="0"/>
    <x v="5"/>
    <x v="0"/>
  </r>
  <r>
    <s v="AX12893"/>
    <s v="ENX2094"/>
    <s v="A138"/>
    <s v="EMP1018"/>
    <x v="557"/>
    <x v="241"/>
    <x v="1"/>
    <n v="771"/>
    <n v="648"/>
    <n v="648"/>
    <n v="771"/>
    <n v="123"/>
    <x v="6"/>
    <s v="Jimmy Young"/>
    <x v="557"/>
    <x v="2"/>
    <x v="5"/>
    <x v="0"/>
  </r>
  <r>
    <s v="AX12894"/>
    <s v="ENX2006"/>
    <s v="A170"/>
    <s v="EMP1012"/>
    <x v="570"/>
    <x v="194"/>
    <x v="1"/>
    <n v="1826"/>
    <n v="1443"/>
    <n v="1443"/>
    <n v="1826"/>
    <n v="383"/>
    <x v="18"/>
    <s v="John Reyes"/>
    <x v="570"/>
    <x v="1"/>
    <x v="4"/>
    <x v="0"/>
  </r>
  <r>
    <s v="AX12895"/>
    <s v="ENX2004"/>
    <s v="A133"/>
    <s v="EMP1018"/>
    <x v="492"/>
    <x v="306"/>
    <x v="2"/>
    <n v="1278"/>
    <n v="665"/>
    <n v="1995"/>
    <n v="3834"/>
    <n v="1839"/>
    <x v="37"/>
    <s v="Jimmy Young"/>
    <x v="492"/>
    <x v="5"/>
    <x v="7"/>
    <x v="0"/>
  </r>
  <r>
    <s v="AX12897"/>
    <s v="ENX2072"/>
    <s v="A170"/>
    <s v="EMP1023"/>
    <x v="571"/>
    <x v="31"/>
    <x v="3"/>
    <n v="1887"/>
    <n v="1378"/>
    <n v="5512"/>
    <n v="7548"/>
    <n v="2036"/>
    <x v="18"/>
    <s v="Brian Davis"/>
    <x v="571"/>
    <x v="1"/>
    <x v="1"/>
    <x v="0"/>
  </r>
  <r>
    <s v="AX12898"/>
    <s v="ENX2034"/>
    <s v="A160"/>
    <s v="EMP1044"/>
    <x v="161"/>
    <x v="335"/>
    <x v="0"/>
    <n v="871"/>
    <n v="540"/>
    <n v="1080"/>
    <n v="1742"/>
    <n v="662"/>
    <x v="1"/>
    <s v="Martin Carr"/>
    <x v="161"/>
    <x v="0"/>
    <x v="2"/>
    <x v="0"/>
  </r>
  <r>
    <s v="AX12900"/>
    <s v="ENX2067"/>
    <s v="A134"/>
    <s v="EMP1038"/>
    <x v="136"/>
    <x v="192"/>
    <x v="0"/>
    <n v="1119"/>
    <n v="683"/>
    <n v="1366"/>
    <n v="2238"/>
    <n v="872"/>
    <x v="7"/>
    <s v="Scott Mason"/>
    <x v="136"/>
    <x v="5"/>
    <x v="5"/>
    <x v="0"/>
  </r>
  <r>
    <s v="AX12902"/>
    <s v="ENX2074"/>
    <s v="A111"/>
    <s v="EMP1041"/>
    <x v="205"/>
    <x v="22"/>
    <x v="2"/>
    <n v="504"/>
    <n v="408"/>
    <n v="1224"/>
    <n v="1512"/>
    <n v="288"/>
    <x v="19"/>
    <s v="Joe Sims"/>
    <x v="205"/>
    <x v="5"/>
    <x v="6"/>
    <x v="0"/>
  </r>
  <r>
    <s v="AX12904"/>
    <s v="ENX2063"/>
    <s v="A171"/>
    <s v="EMP1035"/>
    <x v="359"/>
    <x v="118"/>
    <x v="1"/>
    <n v="1708"/>
    <n v="871"/>
    <n v="871"/>
    <n v="1708"/>
    <n v="837"/>
    <x v="58"/>
    <s v="Roger Ramos"/>
    <x v="359"/>
    <x v="3"/>
    <x v="8"/>
    <x v="0"/>
  </r>
  <r>
    <s v="AX12907"/>
    <s v="ENX2070"/>
    <s v="A106"/>
    <s v="EMP1041"/>
    <x v="512"/>
    <x v="209"/>
    <x v="2"/>
    <n v="1671"/>
    <n v="1220"/>
    <n v="3660"/>
    <n v="5013"/>
    <n v="1353"/>
    <x v="35"/>
    <s v="Joe Sims"/>
    <x v="512"/>
    <x v="5"/>
    <x v="9"/>
    <x v="0"/>
  </r>
  <r>
    <s v="AX12911"/>
    <s v="ENX2020"/>
    <s v="A103"/>
    <s v="EMP1016"/>
    <x v="572"/>
    <x v="90"/>
    <x v="1"/>
    <n v="2005"/>
    <n v="1223"/>
    <n v="1223"/>
    <n v="2005"/>
    <n v="782"/>
    <x v="2"/>
    <s v="Henry Nelson"/>
    <x v="572"/>
    <x v="2"/>
    <x v="11"/>
    <x v="0"/>
  </r>
  <r>
    <s v="AX12915"/>
    <s v="ENX2033"/>
    <s v="A115"/>
    <s v="EMP1044"/>
    <x v="472"/>
    <x v="263"/>
    <x v="2"/>
    <n v="2182"/>
    <n v="1200"/>
    <n v="3600"/>
    <n v="6546"/>
    <n v="2946"/>
    <x v="22"/>
    <s v="Martin Carr"/>
    <x v="472"/>
    <x v="6"/>
    <x v="7"/>
    <x v="0"/>
  </r>
  <r>
    <s v="AX12916"/>
    <s v="ENX2057"/>
    <s v="A108"/>
    <s v="EMP1043"/>
    <x v="82"/>
    <x v="16"/>
    <x v="1"/>
    <n v="181"/>
    <n v="130"/>
    <n v="130"/>
    <n v="181"/>
    <n v="51"/>
    <x v="64"/>
    <s v="Joshua Taylor"/>
    <x v="82"/>
    <x v="2"/>
    <x v="9"/>
    <x v="0"/>
  </r>
  <r>
    <s v="AX12918"/>
    <s v="ENX2084"/>
    <s v="A172"/>
    <s v="EMP1012"/>
    <x v="573"/>
    <x v="181"/>
    <x v="2"/>
    <n v="1783"/>
    <n v="1230"/>
    <n v="3690"/>
    <n v="5349"/>
    <n v="1659"/>
    <x v="28"/>
    <s v="John Reyes"/>
    <x v="573"/>
    <x v="2"/>
    <x v="3"/>
    <x v="0"/>
  </r>
  <r>
    <s v="AX12919"/>
    <s v="ENX2054"/>
    <s v="A104"/>
    <s v="EMP1039"/>
    <x v="574"/>
    <x v="304"/>
    <x v="1"/>
    <n v="127"/>
    <n v="79"/>
    <n v="79"/>
    <n v="127"/>
    <n v="48"/>
    <x v="53"/>
    <s v="Eugene Holmes"/>
    <x v="574"/>
    <x v="6"/>
    <x v="10"/>
    <x v="0"/>
  </r>
  <r>
    <s v="AX12921"/>
    <s v="ENX2027"/>
    <s v="A105"/>
    <s v="EMP1034"/>
    <x v="115"/>
    <x v="217"/>
    <x v="2"/>
    <n v="2497"/>
    <n v="1473"/>
    <n v="4419"/>
    <n v="7491"/>
    <n v="3072"/>
    <x v="57"/>
    <s v="Arthur Mccoy"/>
    <x v="115"/>
    <x v="1"/>
    <x v="5"/>
    <x v="0"/>
  </r>
  <r>
    <s v="AX12925"/>
    <s v="ENX2014"/>
    <s v="A150"/>
    <s v="EMP1041"/>
    <x v="156"/>
    <x v="142"/>
    <x v="2"/>
    <n v="1809"/>
    <n v="1067"/>
    <n v="3201"/>
    <n v="5427"/>
    <n v="2226"/>
    <x v="27"/>
    <s v="Joe Sims"/>
    <x v="156"/>
    <x v="1"/>
    <x v="0"/>
    <x v="0"/>
  </r>
  <r>
    <s v="AX12926"/>
    <s v="ENX2040"/>
    <s v="A159"/>
    <s v="EMP1004"/>
    <x v="575"/>
    <x v="210"/>
    <x v="0"/>
    <n v="1889"/>
    <n v="945"/>
    <n v="1890"/>
    <n v="3778"/>
    <n v="1888"/>
    <x v="52"/>
    <s v="Kenneth Bradley"/>
    <x v="575"/>
    <x v="2"/>
    <x v="7"/>
    <x v="0"/>
  </r>
  <r>
    <s v="AX12927"/>
    <s v="ENX2019"/>
    <s v="A140"/>
    <s v="EMP1001"/>
    <x v="77"/>
    <x v="235"/>
    <x v="0"/>
    <n v="800"/>
    <n v="536"/>
    <n v="1072"/>
    <n v="1600"/>
    <n v="528"/>
    <x v="46"/>
    <s v="Kevin Butler"/>
    <x v="77"/>
    <x v="2"/>
    <x v="8"/>
    <x v="0"/>
  </r>
  <r>
    <s v="AX12929"/>
    <s v="ENX2088"/>
    <s v="A127"/>
    <s v="EMP1033"/>
    <x v="347"/>
    <x v="57"/>
    <x v="2"/>
    <n v="603"/>
    <n v="416"/>
    <n v="1248"/>
    <n v="1809"/>
    <n v="561"/>
    <x v="5"/>
    <s v="Jerry Perry"/>
    <x v="347"/>
    <x v="0"/>
    <x v="5"/>
    <x v="0"/>
  </r>
  <r>
    <s v="AX12931"/>
    <s v="ENX2072"/>
    <s v="A170"/>
    <s v="EMP1034"/>
    <x v="414"/>
    <x v="137"/>
    <x v="3"/>
    <n v="1887"/>
    <n v="1378"/>
    <n v="5512"/>
    <n v="7548"/>
    <n v="2036"/>
    <x v="18"/>
    <s v="Arthur Mccoy"/>
    <x v="414"/>
    <x v="6"/>
    <x v="0"/>
    <x v="0"/>
  </r>
  <r>
    <s v="AX12932"/>
    <s v="ENX2098"/>
    <s v="A138"/>
    <s v="EMP1040"/>
    <x v="330"/>
    <x v="103"/>
    <x v="1"/>
    <n v="1178"/>
    <n v="683"/>
    <n v="683"/>
    <n v="1178"/>
    <n v="495"/>
    <x v="6"/>
    <s v="Patrick Ruiz"/>
    <x v="330"/>
    <x v="4"/>
    <x v="2"/>
    <x v="0"/>
  </r>
  <r>
    <s v="AX12933"/>
    <s v="ENX2099"/>
    <s v="A143"/>
    <s v="EMP1044"/>
    <x v="576"/>
    <x v="218"/>
    <x v="1"/>
    <n v="1367"/>
    <n v="984"/>
    <n v="984"/>
    <n v="1367"/>
    <n v="383"/>
    <x v="9"/>
    <s v="Martin Carr"/>
    <x v="576"/>
    <x v="6"/>
    <x v="7"/>
    <x v="0"/>
  </r>
  <r>
    <s v="AX12934"/>
    <s v="ENX2052"/>
    <s v="A159"/>
    <s v="EMP1006"/>
    <x v="239"/>
    <x v="336"/>
    <x v="1"/>
    <n v="1526"/>
    <n v="1251"/>
    <n v="1251"/>
    <n v="1526"/>
    <n v="275"/>
    <x v="52"/>
    <s v="Sean Miller"/>
    <x v="239"/>
    <x v="0"/>
    <x v="10"/>
    <x v="0"/>
  </r>
  <r>
    <s v="AX12935"/>
    <s v="ENX2037"/>
    <s v="A156"/>
    <s v="EMP1027"/>
    <x v="265"/>
    <x v="70"/>
    <x v="1"/>
    <n v="880"/>
    <n v="634"/>
    <n v="634"/>
    <n v="880"/>
    <n v="246"/>
    <x v="39"/>
    <s v="Gary Rodriguez"/>
    <x v="265"/>
    <x v="2"/>
    <x v="4"/>
    <x v="0"/>
  </r>
  <r>
    <s v="AX12937"/>
    <s v="ENX2083"/>
    <s v="A104"/>
    <s v="EMP1009"/>
    <x v="129"/>
    <x v="337"/>
    <x v="1"/>
    <n v="2141"/>
    <n v="1777"/>
    <n v="1777"/>
    <n v="2141"/>
    <n v="364"/>
    <x v="53"/>
    <s v="Kenneth Fields"/>
    <x v="129"/>
    <x v="2"/>
    <x v="8"/>
    <x v="0"/>
  </r>
  <r>
    <s v="AX12938"/>
    <s v="ENX2044"/>
    <s v="A131"/>
    <s v="EMP1037"/>
    <x v="475"/>
    <x v="150"/>
    <x v="1"/>
    <n v="886"/>
    <n v="478"/>
    <n v="478"/>
    <n v="886"/>
    <n v="408"/>
    <x v="66"/>
    <s v="Carl Hall"/>
    <x v="475"/>
    <x v="1"/>
    <x v="0"/>
    <x v="0"/>
  </r>
  <r>
    <s v="AX12941"/>
    <s v="ENX2056"/>
    <s v="A107"/>
    <s v="EMP1032"/>
    <x v="577"/>
    <x v="178"/>
    <x v="2"/>
    <n v="1635"/>
    <n v="1046"/>
    <n v="3138"/>
    <n v="4905"/>
    <n v="1767"/>
    <x v="13"/>
    <s v="Larry Castillo"/>
    <x v="577"/>
    <x v="5"/>
    <x v="0"/>
    <x v="0"/>
  </r>
  <r>
    <s v="AX12944"/>
    <s v="ENX2015"/>
    <s v="A158"/>
    <s v="EMP1032"/>
    <x v="380"/>
    <x v="319"/>
    <x v="0"/>
    <n v="637"/>
    <n v="389"/>
    <n v="778"/>
    <n v="1274"/>
    <n v="496"/>
    <x v="4"/>
    <s v="Larry Castillo"/>
    <x v="380"/>
    <x v="3"/>
    <x v="4"/>
    <x v="0"/>
  </r>
  <r>
    <s v="AX12948"/>
    <s v="ENX2062"/>
    <s v="A105"/>
    <s v="EMP1007"/>
    <x v="506"/>
    <x v="235"/>
    <x v="0"/>
    <n v="2464"/>
    <n v="1774"/>
    <n v="3548"/>
    <n v="4928"/>
    <n v="1380"/>
    <x v="57"/>
    <s v="Jeremy Mendoza"/>
    <x v="506"/>
    <x v="2"/>
    <x v="8"/>
    <x v="0"/>
  </r>
  <r>
    <s v="AX12956"/>
    <s v="ENX2032"/>
    <s v="A151"/>
    <s v="EMP1022"/>
    <x v="1"/>
    <x v="325"/>
    <x v="1"/>
    <n v="1967"/>
    <n v="1397"/>
    <n v="1397"/>
    <n v="1967"/>
    <n v="570"/>
    <x v="24"/>
    <s v="Walter Cook"/>
    <x v="1"/>
    <x v="4"/>
    <x v="7"/>
    <x v="0"/>
  </r>
  <r>
    <s v="AX12958"/>
    <s v="ENX2027"/>
    <s v="A146"/>
    <s v="EMP1026"/>
    <x v="578"/>
    <x v="19"/>
    <x v="1"/>
    <n v="2497"/>
    <n v="1473"/>
    <n v="1473"/>
    <n v="2497"/>
    <n v="1024"/>
    <x v="8"/>
    <s v="Martin Perry"/>
    <x v="578"/>
    <x v="5"/>
    <x v="2"/>
    <x v="0"/>
  </r>
  <r>
    <s v="AX12960"/>
    <s v="ENX2093"/>
    <s v="A108"/>
    <s v="EMP1008"/>
    <x v="484"/>
    <x v="338"/>
    <x v="1"/>
    <n v="112"/>
    <n v="90"/>
    <n v="90"/>
    <n v="112"/>
    <n v="22"/>
    <x v="64"/>
    <s v="Carl Elliott"/>
    <x v="484"/>
    <x v="2"/>
    <x v="11"/>
    <x v="0"/>
  </r>
  <r>
    <s v="AX12961"/>
    <s v="ENX2046"/>
    <s v="A116"/>
    <s v="EMP1033"/>
    <x v="579"/>
    <x v="322"/>
    <x v="2"/>
    <n v="2410"/>
    <n v="1518"/>
    <n v="4554"/>
    <n v="7230"/>
    <n v="2676"/>
    <x v="47"/>
    <s v="Jerry Perry"/>
    <x v="579"/>
    <x v="2"/>
    <x v="11"/>
    <x v="0"/>
  </r>
  <r>
    <s v="AX12972"/>
    <s v="ENX2050"/>
    <s v="A149"/>
    <s v="EMP1007"/>
    <x v="444"/>
    <x v="177"/>
    <x v="1"/>
    <n v="2391"/>
    <n v="1291"/>
    <n v="1291"/>
    <n v="2391"/>
    <n v="1100"/>
    <x v="42"/>
    <s v="Jeremy Mendoza"/>
    <x v="444"/>
    <x v="1"/>
    <x v="3"/>
    <x v="0"/>
  </r>
  <r>
    <s v="AX12978"/>
    <s v="ENX2024"/>
    <s v="A152"/>
    <s v="EMP1024"/>
    <x v="570"/>
    <x v="193"/>
    <x v="0"/>
    <n v="356"/>
    <n v="292"/>
    <n v="584"/>
    <n v="712"/>
    <n v="128"/>
    <x v="54"/>
    <s v="Ernest Wheeler"/>
    <x v="570"/>
    <x v="4"/>
    <x v="11"/>
    <x v="0"/>
  </r>
  <r>
    <s v="AX12988"/>
    <s v="ENX2052"/>
    <s v="A161"/>
    <s v="EMP1006"/>
    <x v="449"/>
    <x v="123"/>
    <x v="2"/>
    <n v="1526"/>
    <n v="1251"/>
    <n v="3753"/>
    <n v="4578"/>
    <n v="825"/>
    <x v="25"/>
    <s v="Sean Miller"/>
    <x v="449"/>
    <x v="4"/>
    <x v="7"/>
    <x v="0"/>
  </r>
  <r>
    <s v="AX12991"/>
    <s v="ENX2062"/>
    <s v="A134"/>
    <s v="EMP1038"/>
    <x v="75"/>
    <x v="62"/>
    <x v="1"/>
    <n v="2464"/>
    <n v="1774"/>
    <n v="1774"/>
    <n v="2464"/>
    <n v="690"/>
    <x v="7"/>
    <s v="Scott Mason"/>
    <x v="75"/>
    <x v="3"/>
    <x v="0"/>
    <x v="0"/>
  </r>
  <r>
    <s v="AX12995"/>
    <s v="ENX2054"/>
    <s v="A126"/>
    <s v="EMP1031"/>
    <x v="469"/>
    <x v="206"/>
    <x v="1"/>
    <n v="127"/>
    <n v="79"/>
    <n v="79"/>
    <n v="127"/>
    <n v="48"/>
    <x v="38"/>
    <s v="Brian Thomas"/>
    <x v="469"/>
    <x v="3"/>
    <x v="9"/>
    <x v="0"/>
  </r>
  <r>
    <s v="AX12996"/>
    <s v="ENX2036"/>
    <s v="A118"/>
    <s v="EMP1030"/>
    <x v="237"/>
    <x v="267"/>
    <x v="1"/>
    <n v="1582"/>
    <n v="1234"/>
    <n v="1234"/>
    <n v="1582"/>
    <n v="348"/>
    <x v="11"/>
    <s v="Bobby Russell"/>
    <x v="237"/>
    <x v="2"/>
    <x v="1"/>
    <x v="0"/>
  </r>
  <r>
    <s v="AX13000"/>
    <s v="ENX2004"/>
    <s v="A164"/>
    <s v="EMP1028"/>
    <x v="31"/>
    <x v="111"/>
    <x v="1"/>
    <n v="1278"/>
    <n v="665"/>
    <n v="665"/>
    <n v="1278"/>
    <n v="613"/>
    <x v="68"/>
    <s v="Howard Sims"/>
    <x v="31"/>
    <x v="5"/>
    <x v="4"/>
    <x v="0"/>
  </r>
  <r>
    <s v="AX13002"/>
    <s v="ENX2049"/>
    <s v="A130"/>
    <s v="EMP1019"/>
    <x v="337"/>
    <x v="138"/>
    <x v="1"/>
    <n v="826"/>
    <n v="562"/>
    <n v="562"/>
    <n v="826"/>
    <n v="264"/>
    <x v="3"/>
    <s v="Roger Robertson"/>
    <x v="337"/>
    <x v="6"/>
    <x v="4"/>
    <x v="0"/>
  </r>
  <r>
    <s v="AX13010"/>
    <s v="ENX2038"/>
    <s v="A105"/>
    <s v="EMP1020"/>
    <x v="580"/>
    <x v="183"/>
    <x v="1"/>
    <n v="392"/>
    <n v="255"/>
    <n v="255"/>
    <n v="392"/>
    <n v="137"/>
    <x v="57"/>
    <s v="Ryan Butler"/>
    <x v="580"/>
    <x v="3"/>
    <x v="9"/>
    <x v="0"/>
  </r>
  <r>
    <s v="AX13012"/>
    <s v="ENX2055"/>
    <s v="A142"/>
    <s v="EMP1011"/>
    <x v="557"/>
    <x v="339"/>
    <x v="0"/>
    <n v="2495"/>
    <n v="1896"/>
    <n v="3792"/>
    <n v="4990"/>
    <n v="1198"/>
    <x v="15"/>
    <s v="Larry Marshall"/>
    <x v="557"/>
    <x v="2"/>
    <x v="7"/>
    <x v="0"/>
  </r>
  <r>
    <s v="AX13013"/>
    <s v="ENX2055"/>
    <s v="A102"/>
    <s v="EMP1039"/>
    <x v="99"/>
    <x v="85"/>
    <x v="1"/>
    <n v="2495"/>
    <n v="1896"/>
    <n v="1896"/>
    <n v="2495"/>
    <n v="599"/>
    <x v="43"/>
    <s v="Eugene Holmes"/>
    <x v="99"/>
    <x v="5"/>
    <x v="8"/>
    <x v="0"/>
  </r>
  <r>
    <s v="AX13018"/>
    <s v="ENX2038"/>
    <s v="A103"/>
    <s v="EMP1038"/>
    <x v="68"/>
    <x v="237"/>
    <x v="1"/>
    <n v="392"/>
    <n v="255"/>
    <n v="255"/>
    <n v="392"/>
    <n v="137"/>
    <x v="2"/>
    <s v="Scott Mason"/>
    <x v="68"/>
    <x v="4"/>
    <x v="10"/>
    <x v="0"/>
  </r>
  <r>
    <s v="AX13021"/>
    <s v="ENX2082"/>
    <s v="A152"/>
    <s v="EMP1007"/>
    <x v="492"/>
    <x v="194"/>
    <x v="0"/>
    <n v="1103"/>
    <n v="838"/>
    <n v="1676"/>
    <n v="2206"/>
    <n v="530"/>
    <x v="54"/>
    <s v="Jeremy Mendoza"/>
    <x v="492"/>
    <x v="1"/>
    <x v="4"/>
    <x v="0"/>
  </r>
  <r>
    <s v="AX13022"/>
    <s v="ENX2072"/>
    <s v="A164"/>
    <s v="EMP1037"/>
    <x v="581"/>
    <x v="157"/>
    <x v="1"/>
    <n v="1887"/>
    <n v="1378"/>
    <n v="1378"/>
    <n v="1887"/>
    <n v="509"/>
    <x v="68"/>
    <s v="Carl Hall"/>
    <x v="581"/>
    <x v="2"/>
    <x v="6"/>
    <x v="0"/>
  </r>
  <r>
    <s v="AX13028"/>
    <s v="ENX2050"/>
    <s v="A163"/>
    <s v="EMP1020"/>
    <x v="582"/>
    <x v="15"/>
    <x v="1"/>
    <n v="2391"/>
    <n v="1291"/>
    <n v="1291"/>
    <n v="2391"/>
    <n v="1100"/>
    <x v="60"/>
    <s v="Ryan Butler"/>
    <x v="582"/>
    <x v="0"/>
    <x v="8"/>
    <x v="0"/>
  </r>
  <r>
    <s v="AX13032"/>
    <s v="ENX2100"/>
    <s v="A145"/>
    <s v="EMP1022"/>
    <x v="196"/>
    <x v="288"/>
    <x v="1"/>
    <n v="799"/>
    <n v="455"/>
    <n v="455"/>
    <n v="799"/>
    <n v="344"/>
    <x v="50"/>
    <s v="Walter Cook"/>
    <x v="196"/>
    <x v="0"/>
    <x v="1"/>
    <x v="0"/>
  </r>
  <r>
    <s v="AX13038"/>
    <s v="ENX2083"/>
    <s v="A157"/>
    <s v="EMP1022"/>
    <x v="42"/>
    <x v="340"/>
    <x v="1"/>
    <n v="2141"/>
    <n v="1777"/>
    <n v="1777"/>
    <n v="2141"/>
    <n v="364"/>
    <x v="0"/>
    <s v="Walter Cook"/>
    <x v="42"/>
    <x v="5"/>
    <x v="3"/>
    <x v="0"/>
  </r>
  <r>
    <s v="AX13039"/>
    <s v="ENX2057"/>
    <s v="A121"/>
    <s v="EMP1023"/>
    <x v="583"/>
    <x v="208"/>
    <x v="1"/>
    <n v="181"/>
    <n v="130"/>
    <n v="130"/>
    <n v="181"/>
    <n v="51"/>
    <x v="70"/>
    <s v="Brian Davis"/>
    <x v="583"/>
    <x v="4"/>
    <x v="2"/>
    <x v="0"/>
  </r>
  <r>
    <s v="AX13040"/>
    <s v="ENX2049"/>
    <s v="A123"/>
    <s v="EMP1033"/>
    <x v="75"/>
    <x v="191"/>
    <x v="3"/>
    <n v="826"/>
    <n v="562"/>
    <n v="2248"/>
    <n v="3304"/>
    <n v="1056"/>
    <x v="62"/>
    <s v="Jerry Perry"/>
    <x v="75"/>
    <x v="4"/>
    <x v="11"/>
    <x v="0"/>
  </r>
  <r>
    <s v="AX13042"/>
    <s v="ENX2095"/>
    <s v="A139"/>
    <s v="EMP1032"/>
    <x v="456"/>
    <x v="64"/>
    <x v="2"/>
    <n v="1743"/>
    <n v="872"/>
    <n v="2616"/>
    <n v="5229"/>
    <n v="2613"/>
    <x v="12"/>
    <s v="Larry Castillo"/>
    <x v="456"/>
    <x v="0"/>
    <x v="8"/>
    <x v="0"/>
  </r>
  <r>
    <s v="AX13050"/>
    <s v="ENX2090"/>
    <s v="A105"/>
    <s v="EMP1032"/>
    <x v="168"/>
    <x v="322"/>
    <x v="1"/>
    <n v="1338"/>
    <n v="682"/>
    <n v="682"/>
    <n v="1338"/>
    <n v="656"/>
    <x v="57"/>
    <s v="Larry Castillo"/>
    <x v="168"/>
    <x v="2"/>
    <x v="11"/>
    <x v="0"/>
  </r>
  <r>
    <s v="AX13063"/>
    <s v="ENX2009"/>
    <s v="A164"/>
    <s v="EMP1014"/>
    <x v="584"/>
    <x v="132"/>
    <x v="2"/>
    <n v="584"/>
    <n v="420"/>
    <n v="1260"/>
    <n v="1752"/>
    <n v="492"/>
    <x v="68"/>
    <s v="Ronald Reed"/>
    <x v="584"/>
    <x v="0"/>
    <x v="3"/>
    <x v="0"/>
  </r>
  <r>
    <s v="AX13067"/>
    <s v="ENX2096"/>
    <s v="A118"/>
    <s v="EMP1014"/>
    <x v="541"/>
    <x v="328"/>
    <x v="1"/>
    <n v="1587"/>
    <n v="1301"/>
    <n v="1301"/>
    <n v="1587"/>
    <n v="286"/>
    <x v="11"/>
    <s v="Ronald Reed"/>
    <x v="541"/>
    <x v="6"/>
    <x v="11"/>
    <x v="0"/>
  </r>
  <r>
    <s v="AX13068"/>
    <s v="ENX2071"/>
    <s v="A135"/>
    <s v="EMP1002"/>
    <x v="335"/>
    <x v="250"/>
    <x v="2"/>
    <n v="136"/>
    <n v="72"/>
    <n v="216"/>
    <n v="408"/>
    <n v="192"/>
    <x v="44"/>
    <s v="Andrew Bowman"/>
    <x v="335"/>
    <x v="6"/>
    <x v="5"/>
    <x v="0"/>
  </r>
  <r>
    <s v="AX13071"/>
    <s v="ENX2079"/>
    <s v="A145"/>
    <s v="EMP1028"/>
    <x v="263"/>
    <x v="266"/>
    <x v="2"/>
    <n v="1725"/>
    <n v="1363"/>
    <n v="4089"/>
    <n v="5175"/>
    <n v="1086"/>
    <x v="50"/>
    <s v="Howard Sims"/>
    <x v="263"/>
    <x v="6"/>
    <x v="2"/>
    <x v="0"/>
  </r>
  <r>
    <s v="AX13080"/>
    <s v="ENX2080"/>
    <s v="A126"/>
    <s v="EMP1016"/>
    <x v="585"/>
    <x v="49"/>
    <x v="0"/>
    <n v="2353"/>
    <n v="1788"/>
    <n v="3576"/>
    <n v="4706"/>
    <n v="1130"/>
    <x v="38"/>
    <s v="Henry Nelson"/>
    <x v="585"/>
    <x v="4"/>
    <x v="8"/>
    <x v="0"/>
  </r>
  <r>
    <s v="AX13094"/>
    <s v="ENX2098"/>
    <s v="A155"/>
    <s v="EMP1041"/>
    <x v="383"/>
    <x v="206"/>
    <x v="1"/>
    <n v="1178"/>
    <n v="683"/>
    <n v="683"/>
    <n v="1178"/>
    <n v="495"/>
    <x v="41"/>
    <s v="Joe Sims"/>
    <x v="383"/>
    <x v="3"/>
    <x v="9"/>
    <x v="0"/>
  </r>
  <r>
    <s v="AX13101"/>
    <s v="ENX2017"/>
    <s v="A118"/>
    <s v="EMP1011"/>
    <x v="586"/>
    <x v="113"/>
    <x v="2"/>
    <n v="35"/>
    <n v="22"/>
    <n v="66"/>
    <n v="105"/>
    <n v="39"/>
    <x v="11"/>
    <s v="Larry Marshall"/>
    <x v="586"/>
    <x v="4"/>
    <x v="1"/>
    <x v="0"/>
  </r>
  <r>
    <s v="AX13108"/>
    <s v="ENX2045"/>
    <s v="A115"/>
    <s v="EMP1007"/>
    <x v="296"/>
    <x v="218"/>
    <x v="3"/>
    <n v="556"/>
    <n v="395"/>
    <n v="1580"/>
    <n v="2224"/>
    <n v="644"/>
    <x v="22"/>
    <s v="Jeremy Mendoza"/>
    <x v="296"/>
    <x v="6"/>
    <x v="7"/>
    <x v="0"/>
  </r>
  <r>
    <s v="AX13113"/>
    <s v="ENX2032"/>
    <s v="A104"/>
    <s v="EMP1011"/>
    <x v="587"/>
    <x v="276"/>
    <x v="1"/>
    <n v="1967"/>
    <n v="1397"/>
    <n v="1397"/>
    <n v="1967"/>
    <n v="570"/>
    <x v="53"/>
    <s v="Larry Marshall"/>
    <x v="587"/>
    <x v="1"/>
    <x v="11"/>
    <x v="0"/>
  </r>
  <r>
    <s v="AX13114"/>
    <s v="ENX2028"/>
    <s v="A105"/>
    <s v="EMP1004"/>
    <x v="588"/>
    <x v="21"/>
    <x v="1"/>
    <n v="2283"/>
    <n v="1484"/>
    <n v="1484"/>
    <n v="2283"/>
    <n v="799"/>
    <x v="57"/>
    <s v="Kenneth Bradley"/>
    <x v="588"/>
    <x v="5"/>
    <x v="0"/>
    <x v="0"/>
  </r>
  <r>
    <s v="AX13116"/>
    <s v="ENX2040"/>
    <s v="A168"/>
    <s v="EMP1035"/>
    <x v="364"/>
    <x v="310"/>
    <x v="3"/>
    <n v="1889"/>
    <n v="945"/>
    <n v="3780"/>
    <n v="7556"/>
    <n v="3776"/>
    <x v="45"/>
    <s v="Roger Ramos"/>
    <x v="364"/>
    <x v="4"/>
    <x v="3"/>
    <x v="0"/>
  </r>
  <r>
    <s v="AX13118"/>
    <s v="ENX2041"/>
    <s v="A103"/>
    <s v="EMP1022"/>
    <x v="331"/>
    <x v="265"/>
    <x v="3"/>
    <n v="1380"/>
    <n v="1090"/>
    <n v="4360"/>
    <n v="5520"/>
    <n v="1160"/>
    <x v="2"/>
    <s v="Walter Cook"/>
    <x v="331"/>
    <x v="1"/>
    <x v="4"/>
    <x v="0"/>
  </r>
  <r>
    <s v="AX13120"/>
    <s v="ENX2045"/>
    <s v="A101"/>
    <s v="EMP1016"/>
    <x v="458"/>
    <x v="44"/>
    <x v="1"/>
    <n v="556"/>
    <n v="395"/>
    <n v="395"/>
    <n v="556"/>
    <n v="161"/>
    <x v="26"/>
    <s v="Henry Nelson"/>
    <x v="458"/>
    <x v="1"/>
    <x v="4"/>
    <x v="0"/>
  </r>
  <r>
    <s v="AX13128"/>
    <s v="ENX2074"/>
    <s v="A135"/>
    <s v="EMP1010"/>
    <x v="112"/>
    <x v="288"/>
    <x v="2"/>
    <n v="504"/>
    <n v="408"/>
    <n v="1224"/>
    <n v="1512"/>
    <n v="288"/>
    <x v="44"/>
    <s v="Joshua Cook"/>
    <x v="112"/>
    <x v="0"/>
    <x v="1"/>
    <x v="0"/>
  </r>
  <r>
    <s v="AX13131"/>
    <s v="ENX2056"/>
    <s v="A148"/>
    <s v="EMP1040"/>
    <x v="520"/>
    <x v="104"/>
    <x v="2"/>
    <n v="1635"/>
    <n v="1046"/>
    <n v="3138"/>
    <n v="4905"/>
    <n v="1767"/>
    <x v="31"/>
    <s v="Patrick Ruiz"/>
    <x v="520"/>
    <x v="3"/>
    <x v="0"/>
    <x v="0"/>
  </r>
  <r>
    <s v="AX13134"/>
    <s v="ENX2056"/>
    <s v="A129"/>
    <s v="EMP1032"/>
    <x v="447"/>
    <x v="245"/>
    <x v="3"/>
    <n v="1635"/>
    <n v="1046"/>
    <n v="4184"/>
    <n v="6540"/>
    <n v="2356"/>
    <x v="59"/>
    <s v="Larry Castillo"/>
    <x v="447"/>
    <x v="5"/>
    <x v="8"/>
    <x v="0"/>
  </r>
  <r>
    <s v="AX13137"/>
    <s v="ENX2068"/>
    <s v="A112"/>
    <s v="EMP1023"/>
    <x v="552"/>
    <x v="163"/>
    <x v="1"/>
    <n v="1500"/>
    <n v="900"/>
    <n v="900"/>
    <n v="1500"/>
    <n v="600"/>
    <x v="40"/>
    <s v="Brian Davis"/>
    <x v="552"/>
    <x v="4"/>
    <x v="9"/>
    <x v="0"/>
  </r>
  <r>
    <s v="AX13139"/>
    <s v="ENX2000"/>
    <s v="A165"/>
    <s v="EMP1006"/>
    <x v="236"/>
    <x v="286"/>
    <x v="0"/>
    <n v="2241"/>
    <n v="1367"/>
    <n v="2734"/>
    <n v="4482"/>
    <n v="1748"/>
    <x v="51"/>
    <s v="Sean Miller"/>
    <x v="236"/>
    <x v="3"/>
    <x v="10"/>
    <x v="0"/>
  </r>
  <r>
    <s v="AX13142"/>
    <s v="ENX2005"/>
    <s v="A139"/>
    <s v="EMP1037"/>
    <x v="589"/>
    <x v="29"/>
    <x v="2"/>
    <n v="684"/>
    <n v="561"/>
    <n v="1683"/>
    <n v="2052"/>
    <n v="369"/>
    <x v="12"/>
    <s v="Carl Hall"/>
    <x v="589"/>
    <x v="5"/>
    <x v="3"/>
    <x v="0"/>
  </r>
  <r>
    <s v="AX13151"/>
    <s v="ENX2040"/>
    <s v="A106"/>
    <s v="EMP1006"/>
    <x v="590"/>
    <x v="204"/>
    <x v="1"/>
    <n v="1889"/>
    <n v="945"/>
    <n v="945"/>
    <n v="1889"/>
    <n v="944"/>
    <x v="35"/>
    <s v="Sean Miller"/>
    <x v="590"/>
    <x v="5"/>
    <x v="9"/>
    <x v="0"/>
  </r>
  <r>
    <s v="AX13152"/>
    <s v="ENX2062"/>
    <s v="A161"/>
    <s v="EMP1013"/>
    <x v="479"/>
    <x v="341"/>
    <x v="2"/>
    <n v="2464"/>
    <n v="1774"/>
    <n v="5322"/>
    <n v="7392"/>
    <n v="2070"/>
    <x v="25"/>
    <s v="Charles Harper"/>
    <x v="479"/>
    <x v="4"/>
    <x v="9"/>
    <x v="0"/>
  </r>
  <r>
    <s v="AX13153"/>
    <s v="ENX2069"/>
    <s v="A157"/>
    <s v="EMP1043"/>
    <x v="508"/>
    <x v="250"/>
    <x v="1"/>
    <n v="378"/>
    <n v="291"/>
    <n v="291"/>
    <n v="378"/>
    <n v="87"/>
    <x v="0"/>
    <s v="Joshua Taylor"/>
    <x v="508"/>
    <x v="6"/>
    <x v="5"/>
    <x v="0"/>
  </r>
  <r>
    <s v="AX13157"/>
    <s v="ENX2082"/>
    <s v="A172"/>
    <s v="EMP1016"/>
    <x v="149"/>
    <x v="324"/>
    <x v="0"/>
    <n v="1103"/>
    <n v="838"/>
    <n v="1676"/>
    <n v="2206"/>
    <n v="530"/>
    <x v="28"/>
    <s v="Henry Nelson"/>
    <x v="149"/>
    <x v="2"/>
    <x v="4"/>
    <x v="0"/>
  </r>
  <r>
    <s v="AX13160"/>
    <s v="ENX2039"/>
    <s v="A166"/>
    <s v="EMP1044"/>
    <x v="136"/>
    <x v="178"/>
    <x v="0"/>
    <n v="817"/>
    <n v="409"/>
    <n v="818"/>
    <n v="1634"/>
    <n v="816"/>
    <x v="65"/>
    <s v="Martin Carr"/>
    <x v="136"/>
    <x v="5"/>
    <x v="0"/>
    <x v="0"/>
  </r>
  <r>
    <s v="AX13165"/>
    <s v="ENX2030"/>
    <s v="A171"/>
    <s v="EMP1001"/>
    <x v="458"/>
    <x v="315"/>
    <x v="1"/>
    <n v="1899"/>
    <n v="1044"/>
    <n v="1044"/>
    <n v="1899"/>
    <n v="855"/>
    <x v="58"/>
    <s v="Kevin Butler"/>
    <x v="458"/>
    <x v="3"/>
    <x v="8"/>
    <x v="0"/>
  </r>
  <r>
    <s v="AX13168"/>
    <s v="ENX2064"/>
    <s v="A103"/>
    <s v="EMP1034"/>
    <x v="405"/>
    <x v="229"/>
    <x v="1"/>
    <n v="1414"/>
    <n v="962"/>
    <n v="962"/>
    <n v="1414"/>
    <n v="452"/>
    <x v="2"/>
    <s v="Arthur Mccoy"/>
    <x v="405"/>
    <x v="4"/>
    <x v="8"/>
    <x v="0"/>
  </r>
  <r>
    <s v="AX13169"/>
    <s v="ENX2019"/>
    <s v="A167"/>
    <s v="EMP1000"/>
    <x v="591"/>
    <x v="171"/>
    <x v="3"/>
    <n v="800"/>
    <n v="536"/>
    <n v="2144"/>
    <n v="3200"/>
    <n v="1056"/>
    <x v="10"/>
    <s v="Fred Robertson"/>
    <x v="591"/>
    <x v="3"/>
    <x v="9"/>
    <x v="0"/>
  </r>
  <r>
    <s v="AX13175"/>
    <s v="ENX2050"/>
    <s v="A152"/>
    <s v="EMP1028"/>
    <x v="292"/>
    <x v="234"/>
    <x v="3"/>
    <n v="2391"/>
    <n v="1291"/>
    <n v="5164"/>
    <n v="9564"/>
    <n v="4400"/>
    <x v="54"/>
    <s v="Howard Sims"/>
    <x v="292"/>
    <x v="3"/>
    <x v="1"/>
    <x v="0"/>
  </r>
  <r>
    <s v="AX13177"/>
    <s v="ENX2078"/>
    <s v="A146"/>
    <s v="EMP1017"/>
    <x v="363"/>
    <x v="92"/>
    <x v="1"/>
    <n v="1798"/>
    <n v="971"/>
    <n v="971"/>
    <n v="1798"/>
    <n v="827"/>
    <x v="8"/>
    <s v="Brian Hansen"/>
    <x v="363"/>
    <x v="5"/>
    <x v="11"/>
    <x v="0"/>
  </r>
  <r>
    <s v="AX13180"/>
    <s v="ENX2052"/>
    <s v="A166"/>
    <s v="EMP1026"/>
    <x v="207"/>
    <x v="342"/>
    <x v="1"/>
    <n v="1526"/>
    <n v="1251"/>
    <n v="1251"/>
    <n v="1526"/>
    <n v="275"/>
    <x v="65"/>
    <s v="Martin Perry"/>
    <x v="207"/>
    <x v="1"/>
    <x v="10"/>
    <x v="0"/>
  </r>
  <r>
    <s v="AX13185"/>
    <s v="ENX2063"/>
    <s v="A117"/>
    <s v="EMP1037"/>
    <x v="291"/>
    <x v="291"/>
    <x v="2"/>
    <n v="1708"/>
    <n v="871"/>
    <n v="2613"/>
    <n v="5124"/>
    <n v="2511"/>
    <x v="63"/>
    <s v="Carl Hall"/>
    <x v="291"/>
    <x v="4"/>
    <x v="0"/>
    <x v="0"/>
  </r>
  <r>
    <s v="AX13189"/>
    <s v="ENX2066"/>
    <s v="A164"/>
    <s v="EMP1033"/>
    <x v="448"/>
    <x v="311"/>
    <x v="0"/>
    <n v="2091"/>
    <n v="1485"/>
    <n v="2970"/>
    <n v="4182"/>
    <n v="1212"/>
    <x v="68"/>
    <s v="Jerry Perry"/>
    <x v="448"/>
    <x v="1"/>
    <x v="1"/>
    <x v="0"/>
  </r>
  <r>
    <s v="AX13193"/>
    <s v="ENX2004"/>
    <s v="A116"/>
    <s v="EMP1044"/>
    <x v="317"/>
    <x v="343"/>
    <x v="1"/>
    <n v="1278"/>
    <n v="665"/>
    <n v="665"/>
    <n v="1278"/>
    <n v="613"/>
    <x v="47"/>
    <s v="Martin Carr"/>
    <x v="317"/>
    <x v="3"/>
    <x v="7"/>
    <x v="0"/>
  </r>
  <r>
    <s v="AX13195"/>
    <s v="ENX2040"/>
    <s v="A107"/>
    <s v="EMP1030"/>
    <x v="592"/>
    <x v="178"/>
    <x v="1"/>
    <n v="1889"/>
    <n v="945"/>
    <n v="945"/>
    <n v="1889"/>
    <n v="944"/>
    <x v="13"/>
    <s v="Bobby Russell"/>
    <x v="592"/>
    <x v="5"/>
    <x v="0"/>
    <x v="0"/>
  </r>
  <r>
    <s v="AX13196"/>
    <s v="ENX2036"/>
    <s v="A125"/>
    <s v="EMP1020"/>
    <x v="593"/>
    <x v="45"/>
    <x v="2"/>
    <n v="1582"/>
    <n v="1234"/>
    <n v="3702"/>
    <n v="4746"/>
    <n v="1044"/>
    <x v="72"/>
    <s v="Ryan Butler"/>
    <x v="593"/>
    <x v="5"/>
    <x v="2"/>
    <x v="0"/>
  </r>
  <r>
    <s v="AX13198"/>
    <s v="ENX2055"/>
    <s v="A145"/>
    <s v="EMP1039"/>
    <x v="461"/>
    <x v="305"/>
    <x v="1"/>
    <n v="2495"/>
    <n v="1896"/>
    <n v="1896"/>
    <n v="2495"/>
    <n v="599"/>
    <x v="50"/>
    <s v="Eugene Holmes"/>
    <x v="461"/>
    <x v="3"/>
    <x v="11"/>
    <x v="0"/>
  </r>
  <r>
    <s v="AX13201"/>
    <s v="ENX2068"/>
    <s v="A167"/>
    <s v="EMP1038"/>
    <x v="298"/>
    <x v="166"/>
    <x v="2"/>
    <n v="1500"/>
    <n v="900"/>
    <n v="2700"/>
    <n v="4500"/>
    <n v="1800"/>
    <x v="10"/>
    <s v="Scott Mason"/>
    <x v="298"/>
    <x v="0"/>
    <x v="11"/>
    <x v="0"/>
  </r>
  <r>
    <s v="AX13203"/>
    <s v="ENX2018"/>
    <s v="A111"/>
    <s v="EMP1044"/>
    <x v="594"/>
    <x v="105"/>
    <x v="2"/>
    <n v="1972"/>
    <n v="1321"/>
    <n v="3963"/>
    <n v="5916"/>
    <n v="1953"/>
    <x v="19"/>
    <s v="Martin Carr"/>
    <x v="594"/>
    <x v="5"/>
    <x v="8"/>
    <x v="0"/>
  </r>
  <r>
    <s v="AX13208"/>
    <s v="ENX2021"/>
    <s v="A106"/>
    <s v="EMP1007"/>
    <x v="595"/>
    <x v="132"/>
    <x v="2"/>
    <n v="217"/>
    <n v="171"/>
    <n v="513"/>
    <n v="651"/>
    <n v="138"/>
    <x v="35"/>
    <s v="Jeremy Mendoza"/>
    <x v="595"/>
    <x v="0"/>
    <x v="3"/>
    <x v="0"/>
  </r>
  <r>
    <s v="AX13210"/>
    <s v="ENX2098"/>
    <s v="A122"/>
    <s v="EMP1043"/>
    <x v="596"/>
    <x v="142"/>
    <x v="1"/>
    <n v="1178"/>
    <n v="683"/>
    <n v="683"/>
    <n v="1178"/>
    <n v="495"/>
    <x v="17"/>
    <s v="Joshua Taylor"/>
    <x v="596"/>
    <x v="1"/>
    <x v="0"/>
    <x v="0"/>
  </r>
  <r>
    <s v="AX13215"/>
    <s v="ENX2089"/>
    <s v="A121"/>
    <s v="EMP1036"/>
    <x v="430"/>
    <x v="70"/>
    <x v="3"/>
    <n v="2294"/>
    <n v="1399"/>
    <n v="5596"/>
    <n v="9176"/>
    <n v="3580"/>
    <x v="70"/>
    <s v="Robert Reed"/>
    <x v="430"/>
    <x v="2"/>
    <x v="4"/>
    <x v="0"/>
  </r>
  <r>
    <s v="AX13216"/>
    <s v="ENX2046"/>
    <s v="A122"/>
    <s v="EMP1014"/>
    <x v="113"/>
    <x v="52"/>
    <x v="1"/>
    <n v="2410"/>
    <n v="1518"/>
    <n v="1518"/>
    <n v="2410"/>
    <n v="892"/>
    <x v="17"/>
    <s v="Ronald Reed"/>
    <x v="113"/>
    <x v="3"/>
    <x v="11"/>
    <x v="0"/>
  </r>
  <r>
    <s v="AX13218"/>
    <s v="ENX2027"/>
    <s v="A130"/>
    <s v="EMP1027"/>
    <x v="361"/>
    <x v="67"/>
    <x v="2"/>
    <n v="2497"/>
    <n v="1473"/>
    <n v="4419"/>
    <n v="7491"/>
    <n v="3072"/>
    <x v="3"/>
    <s v="Gary Rodriguez"/>
    <x v="361"/>
    <x v="1"/>
    <x v="5"/>
    <x v="0"/>
  </r>
  <r>
    <s v="AX13219"/>
    <s v="ENX2025"/>
    <s v="A125"/>
    <s v="EMP1033"/>
    <x v="597"/>
    <x v="155"/>
    <x v="2"/>
    <n v="667"/>
    <n v="387"/>
    <n v="1161"/>
    <n v="2001"/>
    <n v="840"/>
    <x v="72"/>
    <s v="Jerry Perry"/>
    <x v="597"/>
    <x v="4"/>
    <x v="4"/>
    <x v="0"/>
  </r>
  <r>
    <s v="AX13224"/>
    <s v="ENX2046"/>
    <s v="A134"/>
    <s v="EMP1017"/>
    <x v="598"/>
    <x v="194"/>
    <x v="3"/>
    <n v="2410"/>
    <n v="1518"/>
    <n v="6072"/>
    <n v="9640"/>
    <n v="3568"/>
    <x v="7"/>
    <s v="Brian Hansen"/>
    <x v="598"/>
    <x v="1"/>
    <x v="4"/>
    <x v="0"/>
  </r>
  <r>
    <s v="AX13226"/>
    <s v="ENX2034"/>
    <s v="A156"/>
    <s v="EMP1021"/>
    <x v="274"/>
    <x v="124"/>
    <x v="2"/>
    <n v="871"/>
    <n v="540"/>
    <n v="1620"/>
    <n v="2613"/>
    <n v="993"/>
    <x v="39"/>
    <s v="Clarence Fox"/>
    <x v="274"/>
    <x v="0"/>
    <x v="11"/>
    <x v="0"/>
  </r>
  <r>
    <s v="AX13234"/>
    <s v="ENX2100"/>
    <s v="A165"/>
    <s v="EMP1014"/>
    <x v="154"/>
    <x v="92"/>
    <x v="1"/>
    <n v="799"/>
    <n v="455"/>
    <n v="455"/>
    <n v="799"/>
    <n v="344"/>
    <x v="51"/>
    <s v="Ronald Reed"/>
    <x v="154"/>
    <x v="5"/>
    <x v="11"/>
    <x v="0"/>
  </r>
  <r>
    <s v="AX13239"/>
    <s v="ENX2031"/>
    <s v="A128"/>
    <s v="EMP1033"/>
    <x v="297"/>
    <x v="197"/>
    <x v="1"/>
    <n v="1638"/>
    <n v="1261"/>
    <n v="1261"/>
    <n v="1638"/>
    <n v="377"/>
    <x v="16"/>
    <s v="Jerry Perry"/>
    <x v="297"/>
    <x v="4"/>
    <x v="5"/>
    <x v="0"/>
  </r>
  <r>
    <s v="AX13240"/>
    <s v="ENX2010"/>
    <s v="A125"/>
    <s v="EMP1023"/>
    <x v="176"/>
    <x v="73"/>
    <x v="1"/>
    <n v="1812"/>
    <n v="1305"/>
    <n v="1305"/>
    <n v="1812"/>
    <n v="507"/>
    <x v="72"/>
    <s v="Brian Davis"/>
    <x v="176"/>
    <x v="3"/>
    <x v="0"/>
    <x v="0"/>
  </r>
  <r>
    <s v="AX13241"/>
    <s v="ENX2001"/>
    <s v="A170"/>
    <s v="EMP1034"/>
    <x v="541"/>
    <x v="147"/>
    <x v="1"/>
    <n v="951"/>
    <n v="504"/>
    <n v="504"/>
    <n v="951"/>
    <n v="447"/>
    <x v="18"/>
    <s v="Arthur Mccoy"/>
    <x v="541"/>
    <x v="0"/>
    <x v="10"/>
    <x v="0"/>
  </r>
  <r>
    <s v="AX13244"/>
    <s v="ENX2010"/>
    <s v="A153"/>
    <s v="EMP1000"/>
    <x v="133"/>
    <x v="232"/>
    <x v="1"/>
    <n v="1812"/>
    <n v="1305"/>
    <n v="1305"/>
    <n v="1812"/>
    <n v="507"/>
    <x v="69"/>
    <s v="Fred Robertson"/>
    <x v="133"/>
    <x v="4"/>
    <x v="5"/>
    <x v="0"/>
  </r>
  <r>
    <s v="AX13245"/>
    <s v="ENX2057"/>
    <s v="A163"/>
    <s v="EMP1040"/>
    <x v="599"/>
    <x v="118"/>
    <x v="1"/>
    <n v="181"/>
    <n v="130"/>
    <n v="130"/>
    <n v="181"/>
    <n v="51"/>
    <x v="60"/>
    <s v="Patrick Ruiz"/>
    <x v="599"/>
    <x v="3"/>
    <x v="8"/>
    <x v="0"/>
  </r>
  <r>
    <s v="AX13249"/>
    <s v="ENX2096"/>
    <s v="A143"/>
    <s v="EMP1004"/>
    <x v="563"/>
    <x v="343"/>
    <x v="1"/>
    <n v="1587"/>
    <n v="1301"/>
    <n v="1301"/>
    <n v="1587"/>
    <n v="286"/>
    <x v="9"/>
    <s v="Kenneth Bradley"/>
    <x v="563"/>
    <x v="3"/>
    <x v="7"/>
    <x v="0"/>
  </r>
  <r>
    <s v="AX13252"/>
    <s v="ENX2081"/>
    <s v="A159"/>
    <s v="EMP1022"/>
    <x v="250"/>
    <x v="344"/>
    <x v="1"/>
    <n v="1566"/>
    <n v="1190"/>
    <n v="1190"/>
    <n v="1566"/>
    <n v="376"/>
    <x v="52"/>
    <s v="Walter Cook"/>
    <x v="250"/>
    <x v="4"/>
    <x v="5"/>
    <x v="0"/>
  </r>
  <r>
    <s v="AX13259"/>
    <s v="ENX2073"/>
    <s v="A124"/>
    <s v="EMP1039"/>
    <x v="268"/>
    <x v="68"/>
    <x v="2"/>
    <n v="95"/>
    <n v="61"/>
    <n v="183"/>
    <n v="285"/>
    <n v="102"/>
    <x v="21"/>
    <s v="Eugene Holmes"/>
    <x v="268"/>
    <x v="0"/>
    <x v="5"/>
    <x v="0"/>
  </r>
  <r>
    <s v="AX13264"/>
    <s v="ENX2061"/>
    <s v="A141"/>
    <s v="EMP1040"/>
    <x v="600"/>
    <x v="97"/>
    <x v="1"/>
    <n v="913"/>
    <n v="584"/>
    <n v="584"/>
    <n v="913"/>
    <n v="329"/>
    <x v="23"/>
    <s v="Patrick Ruiz"/>
    <x v="600"/>
    <x v="0"/>
    <x v="10"/>
    <x v="0"/>
  </r>
  <r>
    <s v="AX13269"/>
    <s v="ENX2055"/>
    <s v="A131"/>
    <s v="EMP1006"/>
    <x v="601"/>
    <x v="80"/>
    <x v="1"/>
    <n v="2495"/>
    <n v="1896"/>
    <n v="1896"/>
    <n v="2495"/>
    <n v="599"/>
    <x v="66"/>
    <s v="Sean Miller"/>
    <x v="601"/>
    <x v="3"/>
    <x v="1"/>
    <x v="0"/>
  </r>
  <r>
    <s v="AX13272"/>
    <s v="ENX2008"/>
    <s v="A164"/>
    <s v="EMP1044"/>
    <x v="602"/>
    <x v="328"/>
    <x v="1"/>
    <n v="315"/>
    <n v="208"/>
    <n v="208"/>
    <n v="315"/>
    <n v="107"/>
    <x v="68"/>
    <s v="Martin Carr"/>
    <x v="602"/>
    <x v="6"/>
    <x v="11"/>
    <x v="0"/>
  </r>
  <r>
    <s v="AX13274"/>
    <s v="ENX2097"/>
    <s v="A112"/>
    <s v="EMP1007"/>
    <x v="548"/>
    <x v="345"/>
    <x v="1"/>
    <n v="1052"/>
    <n v="589"/>
    <n v="589"/>
    <n v="1052"/>
    <n v="463"/>
    <x v="40"/>
    <s v="Jeremy Mendoza"/>
    <x v="548"/>
    <x v="3"/>
    <x v="10"/>
    <x v="0"/>
  </r>
  <r>
    <s v="AX13284"/>
    <s v="ENX2055"/>
    <s v="A152"/>
    <s v="EMP1011"/>
    <x v="280"/>
    <x v="202"/>
    <x v="1"/>
    <n v="2495"/>
    <n v="1896"/>
    <n v="1896"/>
    <n v="2495"/>
    <n v="599"/>
    <x v="54"/>
    <s v="Larry Marshall"/>
    <x v="280"/>
    <x v="1"/>
    <x v="5"/>
    <x v="0"/>
  </r>
  <r>
    <s v="AX13286"/>
    <s v="ENX2097"/>
    <s v="A110"/>
    <s v="EMP1038"/>
    <x v="241"/>
    <x v="315"/>
    <x v="1"/>
    <n v="1052"/>
    <n v="589"/>
    <n v="589"/>
    <n v="1052"/>
    <n v="463"/>
    <x v="73"/>
    <s v="Scott Mason"/>
    <x v="241"/>
    <x v="3"/>
    <x v="8"/>
    <x v="0"/>
  </r>
  <r>
    <s v="AX13287"/>
    <s v="ENX2022"/>
    <s v="A126"/>
    <s v="EMP1014"/>
    <x v="603"/>
    <x v="4"/>
    <x v="0"/>
    <n v="561"/>
    <n v="421"/>
    <n v="842"/>
    <n v="1122"/>
    <n v="280"/>
    <x v="38"/>
    <s v="Ronald Reed"/>
    <x v="603"/>
    <x v="2"/>
    <x v="2"/>
    <x v="0"/>
  </r>
  <r>
    <s v="AX13288"/>
    <s v="ENX2080"/>
    <s v="A146"/>
    <s v="EMP1010"/>
    <x v="233"/>
    <x v="196"/>
    <x v="2"/>
    <n v="2353"/>
    <n v="1788"/>
    <n v="5364"/>
    <n v="7059"/>
    <n v="1695"/>
    <x v="8"/>
    <s v="Joshua Cook"/>
    <x v="233"/>
    <x v="6"/>
    <x v="5"/>
    <x v="0"/>
  </r>
  <r>
    <s v="AX13294"/>
    <s v="ENX2038"/>
    <s v="A131"/>
    <s v="EMP1035"/>
    <x v="366"/>
    <x v="198"/>
    <x v="1"/>
    <n v="392"/>
    <n v="255"/>
    <n v="255"/>
    <n v="392"/>
    <n v="137"/>
    <x v="66"/>
    <s v="Roger Ramos"/>
    <x v="366"/>
    <x v="0"/>
    <x v="9"/>
    <x v="0"/>
  </r>
  <r>
    <s v="AX13299"/>
    <s v="ENX2094"/>
    <s v="A127"/>
    <s v="EMP1044"/>
    <x v="445"/>
    <x v="329"/>
    <x v="0"/>
    <n v="771"/>
    <n v="648"/>
    <n v="1296"/>
    <n v="1542"/>
    <n v="246"/>
    <x v="5"/>
    <s v="Martin Carr"/>
    <x v="445"/>
    <x v="3"/>
    <x v="11"/>
    <x v="0"/>
  </r>
  <r>
    <s v="AX13302"/>
    <s v="ENX2078"/>
    <s v="A130"/>
    <s v="EMP1043"/>
    <x v="604"/>
    <x v="4"/>
    <x v="1"/>
    <n v="1798"/>
    <n v="971"/>
    <n v="971"/>
    <n v="1798"/>
    <n v="827"/>
    <x v="3"/>
    <s v="Joshua Taylor"/>
    <x v="604"/>
    <x v="2"/>
    <x v="2"/>
    <x v="0"/>
  </r>
  <r>
    <s v="AX13306"/>
    <s v="ENX2056"/>
    <s v="A133"/>
    <s v="EMP1022"/>
    <x v="605"/>
    <x v="98"/>
    <x v="1"/>
    <n v="1635"/>
    <n v="1046"/>
    <n v="1046"/>
    <n v="1635"/>
    <n v="589"/>
    <x v="37"/>
    <s v="Walter Cook"/>
    <x v="605"/>
    <x v="3"/>
    <x v="5"/>
    <x v="0"/>
  </r>
  <r>
    <s v="AX13307"/>
    <s v="ENX2043"/>
    <s v="A154"/>
    <s v="EMP1001"/>
    <x v="606"/>
    <x v="239"/>
    <x v="0"/>
    <n v="545"/>
    <n v="425"/>
    <n v="850"/>
    <n v="1090"/>
    <n v="240"/>
    <x v="55"/>
    <s v="Kevin Butler"/>
    <x v="606"/>
    <x v="5"/>
    <x v="1"/>
    <x v="0"/>
  </r>
  <r>
    <s v="AX13309"/>
    <s v="ENX2048"/>
    <s v="A120"/>
    <s v="EMP1019"/>
    <x v="272"/>
    <x v="302"/>
    <x v="1"/>
    <n v="502"/>
    <n v="296"/>
    <n v="296"/>
    <n v="502"/>
    <n v="206"/>
    <x v="71"/>
    <s v="Roger Robertson"/>
    <x v="272"/>
    <x v="3"/>
    <x v="8"/>
    <x v="0"/>
  </r>
  <r>
    <s v="AX13311"/>
    <s v="ENX2100"/>
    <s v="A145"/>
    <s v="EMP1015"/>
    <x v="143"/>
    <x v="182"/>
    <x v="1"/>
    <n v="799"/>
    <n v="455"/>
    <n v="455"/>
    <n v="799"/>
    <n v="344"/>
    <x v="50"/>
    <s v="Justin Lynch"/>
    <x v="143"/>
    <x v="1"/>
    <x v="8"/>
    <x v="0"/>
  </r>
  <r>
    <s v="AX13312"/>
    <s v="ENX2098"/>
    <s v="A171"/>
    <s v="EMP1031"/>
    <x v="607"/>
    <x v="321"/>
    <x v="1"/>
    <n v="1178"/>
    <n v="683"/>
    <n v="683"/>
    <n v="1178"/>
    <n v="495"/>
    <x v="58"/>
    <s v="Brian Thomas"/>
    <x v="607"/>
    <x v="3"/>
    <x v="4"/>
    <x v="0"/>
  </r>
  <r>
    <s v="AX13314"/>
    <s v="ENX2077"/>
    <s v="A153"/>
    <s v="EMP1008"/>
    <x v="589"/>
    <x v="346"/>
    <x v="0"/>
    <n v="530"/>
    <n v="424"/>
    <n v="848"/>
    <n v="1060"/>
    <n v="212"/>
    <x v="69"/>
    <s v="Carl Elliott"/>
    <x v="589"/>
    <x v="1"/>
    <x v="7"/>
    <x v="0"/>
  </r>
  <r>
    <s v="AX13317"/>
    <s v="ENX2069"/>
    <s v="A147"/>
    <s v="EMP1042"/>
    <x v="576"/>
    <x v="131"/>
    <x v="1"/>
    <n v="378"/>
    <n v="291"/>
    <n v="291"/>
    <n v="378"/>
    <n v="87"/>
    <x v="20"/>
    <s v="Scott Clark"/>
    <x v="576"/>
    <x v="5"/>
    <x v="1"/>
    <x v="0"/>
  </r>
  <r>
    <s v="AX13319"/>
    <s v="ENX2001"/>
    <s v="A150"/>
    <s v="EMP1020"/>
    <x v="608"/>
    <x v="17"/>
    <x v="2"/>
    <n v="951"/>
    <n v="504"/>
    <n v="1512"/>
    <n v="2853"/>
    <n v="1341"/>
    <x v="27"/>
    <s v="Ryan Butler"/>
    <x v="608"/>
    <x v="1"/>
    <x v="10"/>
    <x v="0"/>
  </r>
  <r>
    <s v="AX13320"/>
    <s v="ENX2051"/>
    <s v="A135"/>
    <s v="EMP1012"/>
    <x v="595"/>
    <x v="164"/>
    <x v="2"/>
    <n v="1077"/>
    <n v="732"/>
    <n v="2196"/>
    <n v="3231"/>
    <n v="1035"/>
    <x v="44"/>
    <s v="John Reyes"/>
    <x v="595"/>
    <x v="1"/>
    <x v="9"/>
    <x v="0"/>
  </r>
  <r>
    <s v="AX13323"/>
    <s v="ENX2081"/>
    <s v="A104"/>
    <s v="EMP1033"/>
    <x v="311"/>
    <x v="132"/>
    <x v="1"/>
    <n v="1566"/>
    <n v="1190"/>
    <n v="1190"/>
    <n v="1566"/>
    <n v="376"/>
    <x v="53"/>
    <s v="Jerry Perry"/>
    <x v="311"/>
    <x v="0"/>
    <x v="3"/>
    <x v="0"/>
  </r>
  <r>
    <s v="AX13324"/>
    <s v="ENX2010"/>
    <s v="A161"/>
    <s v="EMP1031"/>
    <x v="124"/>
    <x v="66"/>
    <x v="1"/>
    <n v="1812"/>
    <n v="1305"/>
    <n v="1305"/>
    <n v="1812"/>
    <n v="507"/>
    <x v="25"/>
    <s v="Brian Thomas"/>
    <x v="124"/>
    <x v="0"/>
    <x v="11"/>
    <x v="0"/>
  </r>
  <r>
    <s v="AX13325"/>
    <s v="ENX2082"/>
    <s v="A153"/>
    <s v="EMP1036"/>
    <x v="609"/>
    <x v="292"/>
    <x v="3"/>
    <n v="1103"/>
    <n v="838"/>
    <n v="3352"/>
    <n v="4412"/>
    <n v="1060"/>
    <x v="69"/>
    <s v="Robert Reed"/>
    <x v="609"/>
    <x v="4"/>
    <x v="3"/>
    <x v="0"/>
  </r>
  <r>
    <s v="AX13326"/>
    <s v="ENX2082"/>
    <s v="A131"/>
    <s v="EMP1026"/>
    <x v="38"/>
    <x v="238"/>
    <x v="1"/>
    <n v="1103"/>
    <n v="838"/>
    <n v="838"/>
    <n v="1103"/>
    <n v="265"/>
    <x v="66"/>
    <s v="Martin Perry"/>
    <x v="38"/>
    <x v="6"/>
    <x v="4"/>
    <x v="0"/>
  </r>
  <r>
    <s v="AX13331"/>
    <s v="ENX2074"/>
    <s v="A109"/>
    <s v="EMP1031"/>
    <x v="401"/>
    <x v="267"/>
    <x v="1"/>
    <n v="504"/>
    <n v="408"/>
    <n v="408"/>
    <n v="504"/>
    <n v="96"/>
    <x v="34"/>
    <s v="Brian Thomas"/>
    <x v="401"/>
    <x v="2"/>
    <x v="1"/>
    <x v="0"/>
  </r>
  <r>
    <s v="AX13336"/>
    <s v="ENX2039"/>
    <s v="A149"/>
    <s v="EMP1020"/>
    <x v="24"/>
    <x v="144"/>
    <x v="1"/>
    <n v="817"/>
    <n v="409"/>
    <n v="409"/>
    <n v="817"/>
    <n v="408"/>
    <x v="42"/>
    <s v="Ryan Butler"/>
    <x v="24"/>
    <x v="5"/>
    <x v="2"/>
    <x v="0"/>
  </r>
  <r>
    <s v="AX13341"/>
    <s v="ENX2015"/>
    <s v="A131"/>
    <s v="EMP1014"/>
    <x v="189"/>
    <x v="76"/>
    <x v="0"/>
    <n v="637"/>
    <n v="389"/>
    <n v="778"/>
    <n v="1274"/>
    <n v="496"/>
    <x v="66"/>
    <s v="Ronald Reed"/>
    <x v="189"/>
    <x v="2"/>
    <x v="4"/>
    <x v="0"/>
  </r>
  <r>
    <s v="AX13342"/>
    <s v="ENX2044"/>
    <s v="A130"/>
    <s v="EMP1037"/>
    <x v="610"/>
    <x v="347"/>
    <x v="1"/>
    <n v="886"/>
    <n v="478"/>
    <n v="478"/>
    <n v="886"/>
    <n v="408"/>
    <x v="3"/>
    <s v="Carl Hall"/>
    <x v="610"/>
    <x v="6"/>
    <x v="6"/>
    <x v="0"/>
  </r>
  <r>
    <s v="AX13343"/>
    <s v="ENX2089"/>
    <s v="A100"/>
    <s v="EMP1000"/>
    <x v="78"/>
    <x v="8"/>
    <x v="0"/>
    <n v="2294"/>
    <n v="1399"/>
    <n v="2798"/>
    <n v="4588"/>
    <n v="1790"/>
    <x v="67"/>
    <s v="Fred Robertson"/>
    <x v="78"/>
    <x v="4"/>
    <x v="2"/>
    <x v="0"/>
  </r>
  <r>
    <s v="AX13345"/>
    <s v="ENX2062"/>
    <s v="A124"/>
    <s v="EMP1038"/>
    <x v="388"/>
    <x v="71"/>
    <x v="3"/>
    <n v="2464"/>
    <n v="1774"/>
    <n v="7096"/>
    <n v="9856"/>
    <n v="2760"/>
    <x v="21"/>
    <s v="Scott Mason"/>
    <x v="388"/>
    <x v="0"/>
    <x v="2"/>
    <x v="0"/>
  </r>
  <r>
    <s v="AX13349"/>
    <s v="ENX2039"/>
    <s v="A145"/>
    <s v="EMP1031"/>
    <x v="56"/>
    <x v="84"/>
    <x v="1"/>
    <n v="817"/>
    <n v="409"/>
    <n v="409"/>
    <n v="817"/>
    <n v="408"/>
    <x v="50"/>
    <s v="Brian Thomas"/>
    <x v="56"/>
    <x v="2"/>
    <x v="4"/>
    <x v="0"/>
  </r>
  <r>
    <s v="AX13351"/>
    <s v="ENX2076"/>
    <s v="A107"/>
    <s v="EMP1024"/>
    <x v="611"/>
    <x v="238"/>
    <x v="1"/>
    <n v="1522"/>
    <n v="791"/>
    <n v="791"/>
    <n v="1522"/>
    <n v="731"/>
    <x v="13"/>
    <s v="Ernest Wheeler"/>
    <x v="611"/>
    <x v="6"/>
    <x v="4"/>
    <x v="0"/>
  </r>
  <r>
    <s v="AX13353"/>
    <s v="ENX2093"/>
    <s v="A147"/>
    <s v="EMP1001"/>
    <x v="392"/>
    <x v="168"/>
    <x v="1"/>
    <n v="112"/>
    <n v="90"/>
    <n v="90"/>
    <n v="112"/>
    <n v="22"/>
    <x v="20"/>
    <s v="Kevin Butler"/>
    <x v="392"/>
    <x v="1"/>
    <x v="6"/>
    <x v="0"/>
  </r>
  <r>
    <s v="AX13356"/>
    <s v="ENX2048"/>
    <s v="A143"/>
    <s v="EMP1042"/>
    <x v="83"/>
    <x v="104"/>
    <x v="1"/>
    <n v="502"/>
    <n v="296"/>
    <n v="296"/>
    <n v="502"/>
    <n v="206"/>
    <x v="9"/>
    <s v="Scott Clark"/>
    <x v="83"/>
    <x v="3"/>
    <x v="0"/>
    <x v="0"/>
  </r>
  <r>
    <s v="AX13360"/>
    <s v="ENX2075"/>
    <s v="A172"/>
    <s v="EMP1005"/>
    <x v="201"/>
    <x v="236"/>
    <x v="1"/>
    <n v="400"/>
    <n v="208"/>
    <n v="208"/>
    <n v="400"/>
    <n v="192"/>
    <x v="28"/>
    <s v="Ryan Welch"/>
    <x v="201"/>
    <x v="1"/>
    <x v="7"/>
    <x v="0"/>
  </r>
  <r>
    <s v="AX13361"/>
    <s v="ENX2090"/>
    <s v="A172"/>
    <s v="EMP1011"/>
    <x v="188"/>
    <x v="134"/>
    <x v="1"/>
    <n v="1338"/>
    <n v="682"/>
    <n v="682"/>
    <n v="1338"/>
    <n v="656"/>
    <x v="28"/>
    <s v="Larry Marshall"/>
    <x v="188"/>
    <x v="2"/>
    <x v="5"/>
    <x v="0"/>
  </r>
  <r>
    <s v="AX13363"/>
    <s v="ENX2008"/>
    <s v="A145"/>
    <s v="EMP1007"/>
    <x v="557"/>
    <x v="320"/>
    <x v="0"/>
    <n v="315"/>
    <n v="208"/>
    <n v="416"/>
    <n v="630"/>
    <n v="214"/>
    <x v="50"/>
    <s v="Jeremy Mendoza"/>
    <x v="557"/>
    <x v="0"/>
    <x v="3"/>
    <x v="0"/>
  </r>
  <r>
    <s v="AX13364"/>
    <s v="ENX2061"/>
    <s v="A139"/>
    <s v="EMP1000"/>
    <x v="577"/>
    <x v="317"/>
    <x v="1"/>
    <n v="913"/>
    <n v="584"/>
    <n v="584"/>
    <n v="913"/>
    <n v="329"/>
    <x v="12"/>
    <s v="Fred Robertson"/>
    <x v="577"/>
    <x v="0"/>
    <x v="9"/>
    <x v="0"/>
  </r>
  <r>
    <s v="AX13366"/>
    <s v="ENX2042"/>
    <s v="A127"/>
    <s v="EMP1020"/>
    <x v="612"/>
    <x v="164"/>
    <x v="1"/>
    <n v="203"/>
    <n v="154"/>
    <n v="154"/>
    <n v="203"/>
    <n v="49"/>
    <x v="5"/>
    <s v="Ryan Butler"/>
    <x v="612"/>
    <x v="1"/>
    <x v="9"/>
    <x v="0"/>
  </r>
  <r>
    <s v="AX13367"/>
    <s v="ENX2087"/>
    <s v="A170"/>
    <s v="EMP1031"/>
    <x v="488"/>
    <x v="348"/>
    <x v="1"/>
    <n v="1022"/>
    <n v="818"/>
    <n v="818"/>
    <n v="1022"/>
    <n v="204"/>
    <x v="18"/>
    <s v="Brian Thomas"/>
    <x v="488"/>
    <x v="4"/>
    <x v="4"/>
    <x v="0"/>
  </r>
  <r>
    <s v="AX13368"/>
    <s v="ENX2080"/>
    <s v="A112"/>
    <s v="EMP1023"/>
    <x v="177"/>
    <x v="9"/>
    <x v="0"/>
    <n v="2353"/>
    <n v="1788"/>
    <n v="3576"/>
    <n v="4706"/>
    <n v="1130"/>
    <x v="40"/>
    <s v="Brian Davis"/>
    <x v="177"/>
    <x v="2"/>
    <x v="1"/>
    <x v="0"/>
  </r>
  <r>
    <s v="AX13374"/>
    <s v="ENX2080"/>
    <s v="A143"/>
    <s v="EMP1002"/>
    <x v="429"/>
    <x v="344"/>
    <x v="0"/>
    <n v="2353"/>
    <n v="1788"/>
    <n v="3576"/>
    <n v="4706"/>
    <n v="1130"/>
    <x v="9"/>
    <s v="Andrew Bowman"/>
    <x v="429"/>
    <x v="4"/>
    <x v="5"/>
    <x v="0"/>
  </r>
  <r>
    <s v="AX13376"/>
    <s v="ENX2035"/>
    <s v="A120"/>
    <s v="EMP1032"/>
    <x v="613"/>
    <x v="138"/>
    <x v="1"/>
    <n v="458"/>
    <n v="376"/>
    <n v="376"/>
    <n v="458"/>
    <n v="82"/>
    <x v="71"/>
    <s v="Larry Castillo"/>
    <x v="613"/>
    <x v="6"/>
    <x v="4"/>
    <x v="0"/>
  </r>
  <r>
    <s v="AX13380"/>
    <s v="ENX2046"/>
    <s v="A128"/>
    <s v="EMP1044"/>
    <x v="135"/>
    <x v="229"/>
    <x v="1"/>
    <n v="2410"/>
    <n v="1518"/>
    <n v="1518"/>
    <n v="2410"/>
    <n v="892"/>
    <x v="16"/>
    <s v="Martin Carr"/>
    <x v="135"/>
    <x v="4"/>
    <x v="8"/>
    <x v="0"/>
  </r>
  <r>
    <s v="AX13381"/>
    <s v="ENX2038"/>
    <s v="A162"/>
    <s v="EMP1038"/>
    <x v="151"/>
    <x v="51"/>
    <x v="1"/>
    <n v="392"/>
    <n v="255"/>
    <n v="255"/>
    <n v="392"/>
    <n v="137"/>
    <x v="48"/>
    <s v="Scott Mason"/>
    <x v="151"/>
    <x v="5"/>
    <x v="7"/>
    <x v="0"/>
  </r>
  <r>
    <s v="AX13390"/>
    <s v="ENX2060"/>
    <s v="A108"/>
    <s v="EMP1027"/>
    <x v="614"/>
    <x v="272"/>
    <x v="1"/>
    <n v="1467"/>
    <n v="807"/>
    <n v="807"/>
    <n v="1467"/>
    <n v="660"/>
    <x v="64"/>
    <s v="Gary Rodriguez"/>
    <x v="614"/>
    <x v="6"/>
    <x v="2"/>
    <x v="0"/>
  </r>
  <r>
    <s v="AX13393"/>
    <s v="ENX2075"/>
    <s v="A157"/>
    <s v="EMP1027"/>
    <x v="68"/>
    <x v="157"/>
    <x v="1"/>
    <n v="400"/>
    <n v="208"/>
    <n v="208"/>
    <n v="400"/>
    <n v="192"/>
    <x v="0"/>
    <s v="Gary Rodriguez"/>
    <x v="68"/>
    <x v="2"/>
    <x v="6"/>
    <x v="0"/>
  </r>
  <r>
    <s v="AX13394"/>
    <s v="ENX2063"/>
    <s v="A125"/>
    <s v="EMP1041"/>
    <x v="296"/>
    <x v="219"/>
    <x v="1"/>
    <n v="1708"/>
    <n v="871"/>
    <n v="871"/>
    <n v="1708"/>
    <n v="837"/>
    <x v="72"/>
    <s v="Joe Sims"/>
    <x v="296"/>
    <x v="6"/>
    <x v="8"/>
    <x v="0"/>
  </r>
  <r>
    <s v="AX13395"/>
    <s v="ENX2062"/>
    <s v="A137"/>
    <s v="EMP1002"/>
    <x v="460"/>
    <x v="323"/>
    <x v="1"/>
    <n v="2464"/>
    <n v="1774"/>
    <n v="1774"/>
    <n v="2464"/>
    <n v="690"/>
    <x v="32"/>
    <s v="Andrew Bowman"/>
    <x v="460"/>
    <x v="3"/>
    <x v="6"/>
    <x v="0"/>
  </r>
  <r>
    <s v="AX13396"/>
    <s v="ENX2018"/>
    <s v="A124"/>
    <s v="EMP1040"/>
    <x v="415"/>
    <x v="254"/>
    <x v="1"/>
    <n v="1972"/>
    <n v="1321"/>
    <n v="1321"/>
    <n v="1972"/>
    <n v="651"/>
    <x v="21"/>
    <s v="Patrick Ruiz"/>
    <x v="415"/>
    <x v="5"/>
    <x v="8"/>
    <x v="0"/>
  </r>
  <r>
    <s v="AX13397"/>
    <s v="ENX2061"/>
    <s v="A105"/>
    <s v="EMP1021"/>
    <x v="527"/>
    <x v="98"/>
    <x v="2"/>
    <n v="913"/>
    <n v="584"/>
    <n v="1752"/>
    <n v="2739"/>
    <n v="987"/>
    <x v="57"/>
    <s v="Clarence Fox"/>
    <x v="527"/>
    <x v="3"/>
    <x v="5"/>
    <x v="0"/>
  </r>
  <r>
    <s v="AX13398"/>
    <s v="ENX2089"/>
    <s v="A146"/>
    <s v="EMP1016"/>
    <x v="426"/>
    <x v="283"/>
    <x v="3"/>
    <n v="2294"/>
    <n v="1399"/>
    <n v="5596"/>
    <n v="9176"/>
    <n v="3580"/>
    <x v="8"/>
    <s v="Henry Nelson"/>
    <x v="426"/>
    <x v="1"/>
    <x v="8"/>
    <x v="0"/>
  </r>
  <r>
    <s v="AX13400"/>
    <s v="ENX2040"/>
    <s v="A124"/>
    <s v="EMP1036"/>
    <x v="559"/>
    <x v="283"/>
    <x v="1"/>
    <n v="1889"/>
    <n v="945"/>
    <n v="945"/>
    <n v="1889"/>
    <n v="944"/>
    <x v="21"/>
    <s v="Robert Reed"/>
    <x v="559"/>
    <x v="1"/>
    <x v="8"/>
    <x v="0"/>
  </r>
  <r>
    <s v="AX13407"/>
    <s v="ENX2090"/>
    <s v="A135"/>
    <s v="EMP1000"/>
    <x v="64"/>
    <x v="248"/>
    <x v="3"/>
    <n v="1338"/>
    <n v="682"/>
    <n v="2728"/>
    <n v="5352"/>
    <n v="2624"/>
    <x v="44"/>
    <s v="Fred Robertson"/>
    <x v="64"/>
    <x v="2"/>
    <x v="3"/>
    <x v="0"/>
  </r>
  <r>
    <s v="AX13408"/>
    <s v="ENX2034"/>
    <s v="A109"/>
    <s v="EMP1038"/>
    <x v="144"/>
    <x v="80"/>
    <x v="2"/>
    <n v="871"/>
    <n v="540"/>
    <n v="1620"/>
    <n v="2613"/>
    <n v="993"/>
    <x v="34"/>
    <s v="Scott Mason"/>
    <x v="144"/>
    <x v="3"/>
    <x v="1"/>
    <x v="0"/>
  </r>
  <r>
    <s v="AX13414"/>
    <s v="ENX2094"/>
    <s v="A138"/>
    <s v="EMP1039"/>
    <x v="615"/>
    <x v="208"/>
    <x v="3"/>
    <n v="771"/>
    <n v="648"/>
    <n v="2592"/>
    <n v="3084"/>
    <n v="492"/>
    <x v="6"/>
    <s v="Eugene Holmes"/>
    <x v="615"/>
    <x v="4"/>
    <x v="2"/>
    <x v="0"/>
  </r>
  <r>
    <s v="AX13418"/>
    <s v="ENX2018"/>
    <s v="A142"/>
    <s v="EMP1035"/>
    <x v="510"/>
    <x v="24"/>
    <x v="2"/>
    <n v="1972"/>
    <n v="1321"/>
    <n v="3963"/>
    <n v="5916"/>
    <n v="1953"/>
    <x v="15"/>
    <s v="Roger Ramos"/>
    <x v="510"/>
    <x v="0"/>
    <x v="1"/>
    <x v="0"/>
  </r>
  <r>
    <s v="AX13419"/>
    <s v="ENX2068"/>
    <s v="A132"/>
    <s v="EMP1014"/>
    <x v="477"/>
    <x v="200"/>
    <x v="1"/>
    <n v="1500"/>
    <n v="900"/>
    <n v="900"/>
    <n v="1500"/>
    <n v="600"/>
    <x v="56"/>
    <s v="Ronald Reed"/>
    <x v="477"/>
    <x v="2"/>
    <x v="6"/>
    <x v="0"/>
  </r>
  <r>
    <s v="AX13420"/>
    <s v="ENX2036"/>
    <s v="A119"/>
    <s v="EMP1042"/>
    <x v="120"/>
    <x v="290"/>
    <x v="1"/>
    <n v="1582"/>
    <n v="1234"/>
    <n v="1234"/>
    <n v="1582"/>
    <n v="348"/>
    <x v="61"/>
    <s v="Scott Clark"/>
    <x v="120"/>
    <x v="6"/>
    <x v="6"/>
    <x v="0"/>
  </r>
  <r>
    <s v="AX13421"/>
    <s v="ENX2049"/>
    <s v="A122"/>
    <s v="EMP1006"/>
    <x v="225"/>
    <x v="300"/>
    <x v="1"/>
    <n v="826"/>
    <n v="562"/>
    <n v="562"/>
    <n v="826"/>
    <n v="264"/>
    <x v="17"/>
    <s v="Sean Miller"/>
    <x v="225"/>
    <x v="6"/>
    <x v="6"/>
    <x v="0"/>
  </r>
  <r>
    <s v="AX13422"/>
    <s v="ENX2052"/>
    <s v="A141"/>
    <s v="EMP1018"/>
    <x v="3"/>
    <x v="121"/>
    <x v="1"/>
    <n v="1526"/>
    <n v="1251"/>
    <n v="1251"/>
    <n v="1526"/>
    <n v="275"/>
    <x v="23"/>
    <s v="Jimmy Young"/>
    <x v="3"/>
    <x v="6"/>
    <x v="8"/>
    <x v="0"/>
  </r>
  <r>
    <s v="AX13423"/>
    <s v="ENX2038"/>
    <s v="A160"/>
    <s v="EMP1008"/>
    <x v="258"/>
    <x v="23"/>
    <x v="1"/>
    <n v="392"/>
    <n v="255"/>
    <n v="255"/>
    <n v="392"/>
    <n v="137"/>
    <x v="1"/>
    <s v="Carl Elliott"/>
    <x v="258"/>
    <x v="3"/>
    <x v="11"/>
    <x v="0"/>
  </r>
  <r>
    <s v="AX13428"/>
    <s v="ENX2046"/>
    <s v="A105"/>
    <s v="EMP1034"/>
    <x v="167"/>
    <x v="140"/>
    <x v="1"/>
    <n v="2410"/>
    <n v="1518"/>
    <n v="1518"/>
    <n v="2410"/>
    <n v="892"/>
    <x v="57"/>
    <s v="Arthur Mccoy"/>
    <x v="167"/>
    <x v="1"/>
    <x v="2"/>
    <x v="0"/>
  </r>
  <r>
    <s v="AX13429"/>
    <s v="ENX2048"/>
    <s v="A128"/>
    <s v="EMP1019"/>
    <x v="616"/>
    <x v="249"/>
    <x v="1"/>
    <n v="502"/>
    <n v="296"/>
    <n v="296"/>
    <n v="502"/>
    <n v="206"/>
    <x v="16"/>
    <s v="Roger Robertson"/>
    <x v="616"/>
    <x v="0"/>
    <x v="5"/>
    <x v="0"/>
  </r>
  <r>
    <s v="AX13430"/>
    <s v="ENX2015"/>
    <s v="A112"/>
    <s v="EMP1033"/>
    <x v="91"/>
    <x v="84"/>
    <x v="2"/>
    <n v="637"/>
    <n v="389"/>
    <n v="1167"/>
    <n v="1911"/>
    <n v="744"/>
    <x v="40"/>
    <s v="Jerry Perry"/>
    <x v="91"/>
    <x v="2"/>
    <x v="4"/>
    <x v="0"/>
  </r>
  <r>
    <s v="AX13435"/>
    <s v="ENX2002"/>
    <s v="A170"/>
    <s v="EMP1025"/>
    <x v="550"/>
    <x v="82"/>
    <x v="1"/>
    <n v="847"/>
    <n v="534"/>
    <n v="534"/>
    <n v="847"/>
    <n v="313"/>
    <x v="18"/>
    <s v="Ernest Wagner"/>
    <x v="550"/>
    <x v="6"/>
    <x v="3"/>
    <x v="0"/>
  </r>
  <r>
    <s v="AX13436"/>
    <s v="ENX2010"/>
    <s v="A149"/>
    <s v="EMP1031"/>
    <x v="13"/>
    <x v="284"/>
    <x v="0"/>
    <n v="1812"/>
    <n v="1305"/>
    <n v="2610"/>
    <n v="3624"/>
    <n v="1014"/>
    <x v="42"/>
    <s v="Brian Thomas"/>
    <x v="13"/>
    <x v="4"/>
    <x v="7"/>
    <x v="0"/>
  </r>
  <r>
    <s v="AX13441"/>
    <s v="ENX2065"/>
    <s v="A168"/>
    <s v="EMP1009"/>
    <x v="617"/>
    <x v="62"/>
    <x v="1"/>
    <n v="2396"/>
    <n v="1965"/>
    <n v="1965"/>
    <n v="2396"/>
    <n v="431"/>
    <x v="45"/>
    <s v="Kenneth Fields"/>
    <x v="617"/>
    <x v="3"/>
    <x v="0"/>
    <x v="0"/>
  </r>
  <r>
    <s v="AX13444"/>
    <s v="ENX2078"/>
    <s v="A115"/>
    <s v="EMP1044"/>
    <x v="481"/>
    <x v="47"/>
    <x v="1"/>
    <n v="1798"/>
    <n v="971"/>
    <n v="971"/>
    <n v="1798"/>
    <n v="827"/>
    <x v="22"/>
    <s v="Martin Carr"/>
    <x v="481"/>
    <x v="1"/>
    <x v="9"/>
    <x v="0"/>
  </r>
  <r>
    <s v="AX13448"/>
    <s v="ENX2076"/>
    <s v="A106"/>
    <s v="EMP1013"/>
    <x v="535"/>
    <x v="349"/>
    <x v="0"/>
    <n v="1522"/>
    <n v="791"/>
    <n v="1582"/>
    <n v="3044"/>
    <n v="1462"/>
    <x v="35"/>
    <s v="Charles Harper"/>
    <x v="535"/>
    <x v="0"/>
    <x v="0"/>
    <x v="0"/>
  </r>
  <r>
    <s v="AX13455"/>
    <s v="ENX2025"/>
    <s v="A112"/>
    <s v="EMP1034"/>
    <x v="494"/>
    <x v="214"/>
    <x v="1"/>
    <n v="667"/>
    <n v="387"/>
    <n v="387"/>
    <n v="667"/>
    <n v="280"/>
    <x v="40"/>
    <s v="Arthur Mccoy"/>
    <x v="494"/>
    <x v="5"/>
    <x v="3"/>
    <x v="0"/>
  </r>
  <r>
    <s v="AX13456"/>
    <s v="ENX2041"/>
    <s v="A169"/>
    <s v="EMP1035"/>
    <x v="502"/>
    <x v="134"/>
    <x v="3"/>
    <n v="1380"/>
    <n v="1090"/>
    <n v="4360"/>
    <n v="5520"/>
    <n v="1160"/>
    <x v="30"/>
    <s v="Roger Ramos"/>
    <x v="502"/>
    <x v="2"/>
    <x v="5"/>
    <x v="0"/>
  </r>
  <r>
    <s v="AX13457"/>
    <s v="ENX2030"/>
    <s v="A124"/>
    <s v="EMP1012"/>
    <x v="249"/>
    <x v="30"/>
    <x v="2"/>
    <n v="1899"/>
    <n v="1044"/>
    <n v="3132"/>
    <n v="5697"/>
    <n v="2565"/>
    <x v="21"/>
    <s v="John Reyes"/>
    <x v="249"/>
    <x v="6"/>
    <x v="0"/>
    <x v="0"/>
  </r>
  <r>
    <s v="AX13465"/>
    <s v="ENX2058"/>
    <s v="A119"/>
    <s v="EMP1037"/>
    <x v="365"/>
    <x v="239"/>
    <x v="1"/>
    <n v="2257"/>
    <n v="1535"/>
    <n v="1535"/>
    <n v="2257"/>
    <n v="722"/>
    <x v="61"/>
    <s v="Carl Hall"/>
    <x v="365"/>
    <x v="5"/>
    <x v="1"/>
    <x v="0"/>
  </r>
  <r>
    <s v="AX13466"/>
    <s v="ENX2083"/>
    <s v="A136"/>
    <s v="EMP1036"/>
    <x v="615"/>
    <x v="148"/>
    <x v="1"/>
    <n v="2141"/>
    <n v="1777"/>
    <n v="1777"/>
    <n v="2141"/>
    <n v="364"/>
    <x v="29"/>
    <s v="Robert Reed"/>
    <x v="615"/>
    <x v="6"/>
    <x v="2"/>
    <x v="0"/>
  </r>
  <r>
    <s v="AX13471"/>
    <s v="ENX2092"/>
    <s v="A130"/>
    <s v="EMP1044"/>
    <x v="353"/>
    <x v="350"/>
    <x v="0"/>
    <n v="1639"/>
    <n v="1295"/>
    <n v="2590"/>
    <n v="3278"/>
    <n v="688"/>
    <x v="3"/>
    <s v="Martin Carr"/>
    <x v="353"/>
    <x v="6"/>
    <x v="7"/>
    <x v="0"/>
  </r>
  <r>
    <s v="AX13473"/>
    <s v="ENX2030"/>
    <s v="A132"/>
    <s v="EMP1000"/>
    <x v="404"/>
    <x v="34"/>
    <x v="0"/>
    <n v="1899"/>
    <n v="1044"/>
    <n v="2088"/>
    <n v="3798"/>
    <n v="1710"/>
    <x v="56"/>
    <s v="Fred Robertson"/>
    <x v="404"/>
    <x v="6"/>
    <x v="3"/>
    <x v="0"/>
  </r>
  <r>
    <s v="AX13474"/>
    <s v="ENX2094"/>
    <s v="A149"/>
    <s v="EMP1027"/>
    <x v="618"/>
    <x v="279"/>
    <x v="2"/>
    <n v="771"/>
    <n v="648"/>
    <n v="1944"/>
    <n v="2313"/>
    <n v="369"/>
    <x v="42"/>
    <s v="Gary Rodriguez"/>
    <x v="618"/>
    <x v="1"/>
    <x v="3"/>
    <x v="0"/>
  </r>
  <r>
    <s v="AX13475"/>
    <s v="ENX2077"/>
    <s v="A162"/>
    <s v="EMP1010"/>
    <x v="215"/>
    <x v="300"/>
    <x v="1"/>
    <n v="530"/>
    <n v="424"/>
    <n v="424"/>
    <n v="530"/>
    <n v="106"/>
    <x v="48"/>
    <s v="Joshua Cook"/>
    <x v="215"/>
    <x v="6"/>
    <x v="6"/>
    <x v="0"/>
  </r>
  <r>
    <s v="AX13482"/>
    <s v="ENX2021"/>
    <s v="A117"/>
    <s v="EMP1001"/>
    <x v="462"/>
    <x v="28"/>
    <x v="1"/>
    <n v="217"/>
    <n v="171"/>
    <n v="171"/>
    <n v="217"/>
    <n v="46"/>
    <x v="63"/>
    <s v="Kevin Butler"/>
    <x v="462"/>
    <x v="4"/>
    <x v="6"/>
    <x v="0"/>
  </r>
  <r>
    <s v="AX13488"/>
    <s v="ENX2000"/>
    <s v="A131"/>
    <s v="EMP1006"/>
    <x v="362"/>
    <x v="178"/>
    <x v="1"/>
    <n v="2241"/>
    <n v="1367"/>
    <n v="1367"/>
    <n v="2241"/>
    <n v="874"/>
    <x v="66"/>
    <s v="Sean Miller"/>
    <x v="362"/>
    <x v="5"/>
    <x v="0"/>
    <x v="0"/>
  </r>
  <r>
    <s v="AX13491"/>
    <s v="ENX2095"/>
    <s v="A136"/>
    <s v="EMP1038"/>
    <x v="194"/>
    <x v="44"/>
    <x v="1"/>
    <n v="1743"/>
    <n v="872"/>
    <n v="872"/>
    <n v="1743"/>
    <n v="871"/>
    <x v="29"/>
    <s v="Scott Mason"/>
    <x v="194"/>
    <x v="1"/>
    <x v="4"/>
    <x v="0"/>
  </r>
  <r>
    <s v="AX13498"/>
    <s v="ENX2081"/>
    <s v="A121"/>
    <s v="EMP1002"/>
    <x v="619"/>
    <x v="92"/>
    <x v="0"/>
    <n v="1566"/>
    <n v="1190"/>
    <n v="2380"/>
    <n v="3132"/>
    <n v="752"/>
    <x v="70"/>
    <s v="Andrew Bowman"/>
    <x v="619"/>
    <x v="5"/>
    <x v="11"/>
    <x v="0"/>
  </r>
  <r>
    <s v="AX13503"/>
    <s v="ENX2082"/>
    <s v="A155"/>
    <s v="EMP1003"/>
    <x v="290"/>
    <x v="248"/>
    <x v="1"/>
    <n v="1103"/>
    <n v="838"/>
    <n v="838"/>
    <n v="1103"/>
    <n v="265"/>
    <x v="41"/>
    <s v="Christopher Tucker"/>
    <x v="290"/>
    <x v="2"/>
    <x v="3"/>
    <x v="0"/>
  </r>
  <r>
    <s v="AX13517"/>
    <s v="ENX2074"/>
    <s v="A170"/>
    <s v="EMP1024"/>
    <x v="289"/>
    <x v="109"/>
    <x v="0"/>
    <n v="504"/>
    <n v="408"/>
    <n v="816"/>
    <n v="1008"/>
    <n v="192"/>
    <x v="18"/>
    <s v="Ernest Wheeler"/>
    <x v="289"/>
    <x v="1"/>
    <x v="4"/>
    <x v="0"/>
  </r>
  <r>
    <s v="AX13522"/>
    <s v="ENX2065"/>
    <s v="A164"/>
    <s v="EMP1023"/>
    <x v="620"/>
    <x v="52"/>
    <x v="2"/>
    <n v="2396"/>
    <n v="1965"/>
    <n v="5895"/>
    <n v="7188"/>
    <n v="1293"/>
    <x v="68"/>
    <s v="Brian Davis"/>
    <x v="620"/>
    <x v="3"/>
    <x v="11"/>
    <x v="0"/>
  </r>
  <r>
    <s v="AX13524"/>
    <s v="ENX2081"/>
    <s v="A115"/>
    <s v="EMP1030"/>
    <x v="446"/>
    <x v="172"/>
    <x v="2"/>
    <n v="1566"/>
    <n v="1190"/>
    <n v="3570"/>
    <n v="4698"/>
    <n v="1128"/>
    <x v="22"/>
    <s v="Bobby Russell"/>
    <x v="446"/>
    <x v="4"/>
    <x v="4"/>
    <x v="0"/>
  </r>
  <r>
    <s v="AX13525"/>
    <s v="ENX2005"/>
    <s v="A114"/>
    <s v="EMP1041"/>
    <x v="621"/>
    <x v="281"/>
    <x v="2"/>
    <n v="684"/>
    <n v="561"/>
    <n v="1683"/>
    <n v="2052"/>
    <n v="369"/>
    <x v="36"/>
    <s v="Joe Sims"/>
    <x v="621"/>
    <x v="0"/>
    <x v="4"/>
    <x v="0"/>
  </r>
  <r>
    <s v="AX13534"/>
    <s v="ENX2023"/>
    <s v="A127"/>
    <s v="EMP1019"/>
    <x v="604"/>
    <x v="307"/>
    <x v="2"/>
    <n v="818"/>
    <n v="450"/>
    <n v="1350"/>
    <n v="2454"/>
    <n v="1104"/>
    <x v="5"/>
    <s v="Roger Robertson"/>
    <x v="604"/>
    <x v="1"/>
    <x v="5"/>
    <x v="0"/>
  </r>
  <r>
    <s v="AX13535"/>
    <s v="ENX2019"/>
    <s v="A136"/>
    <s v="EMP1006"/>
    <x v="336"/>
    <x v="256"/>
    <x v="0"/>
    <n v="800"/>
    <n v="536"/>
    <n v="1072"/>
    <n v="1600"/>
    <n v="528"/>
    <x v="29"/>
    <s v="Sean Miller"/>
    <x v="336"/>
    <x v="0"/>
    <x v="7"/>
    <x v="0"/>
  </r>
  <r>
    <s v="AX13536"/>
    <s v="ENX2003"/>
    <s v="A142"/>
    <s v="EMP1027"/>
    <x v="509"/>
    <x v="157"/>
    <x v="0"/>
    <n v="1783"/>
    <n v="1516"/>
    <n v="3032"/>
    <n v="3566"/>
    <n v="534"/>
    <x v="15"/>
    <s v="Gary Rodriguez"/>
    <x v="509"/>
    <x v="2"/>
    <x v="6"/>
    <x v="0"/>
  </r>
  <r>
    <s v="AX13537"/>
    <s v="ENX2001"/>
    <s v="A129"/>
    <s v="EMP1005"/>
    <x v="603"/>
    <x v="110"/>
    <x v="1"/>
    <n v="951"/>
    <n v="504"/>
    <n v="504"/>
    <n v="951"/>
    <n v="447"/>
    <x v="59"/>
    <s v="Ryan Welch"/>
    <x v="603"/>
    <x v="1"/>
    <x v="2"/>
    <x v="0"/>
  </r>
  <r>
    <s v="AX13540"/>
    <s v="ENX2043"/>
    <s v="A129"/>
    <s v="EMP1040"/>
    <x v="382"/>
    <x v="34"/>
    <x v="0"/>
    <n v="545"/>
    <n v="425"/>
    <n v="850"/>
    <n v="1090"/>
    <n v="240"/>
    <x v="59"/>
    <s v="Patrick Ruiz"/>
    <x v="382"/>
    <x v="6"/>
    <x v="3"/>
    <x v="0"/>
  </r>
  <r>
    <s v="AX13542"/>
    <s v="ENX2001"/>
    <s v="A172"/>
    <s v="EMP1035"/>
    <x v="477"/>
    <x v="3"/>
    <x v="1"/>
    <n v="951"/>
    <n v="504"/>
    <n v="504"/>
    <n v="951"/>
    <n v="447"/>
    <x v="28"/>
    <s v="Roger Ramos"/>
    <x v="477"/>
    <x v="3"/>
    <x v="3"/>
    <x v="0"/>
  </r>
  <r>
    <s v="AX13543"/>
    <s v="ENX2084"/>
    <s v="A147"/>
    <s v="EMP1012"/>
    <x v="622"/>
    <x v="82"/>
    <x v="1"/>
    <n v="1783"/>
    <n v="1230"/>
    <n v="1230"/>
    <n v="1783"/>
    <n v="553"/>
    <x v="20"/>
    <s v="John Reyes"/>
    <x v="622"/>
    <x v="6"/>
    <x v="3"/>
    <x v="0"/>
  </r>
  <r>
    <s v="AX13551"/>
    <s v="ENX2089"/>
    <s v="A154"/>
    <s v="EMP1021"/>
    <x v="168"/>
    <x v="299"/>
    <x v="3"/>
    <n v="2294"/>
    <n v="1399"/>
    <n v="5596"/>
    <n v="9176"/>
    <n v="3580"/>
    <x v="55"/>
    <s v="Clarence Fox"/>
    <x v="168"/>
    <x v="0"/>
    <x v="6"/>
    <x v="0"/>
  </r>
  <r>
    <s v="AX13552"/>
    <s v="ENX2094"/>
    <s v="A143"/>
    <s v="EMP1011"/>
    <x v="262"/>
    <x v="158"/>
    <x v="1"/>
    <n v="771"/>
    <n v="648"/>
    <n v="648"/>
    <n v="771"/>
    <n v="123"/>
    <x v="9"/>
    <s v="Larry Marshall"/>
    <x v="262"/>
    <x v="2"/>
    <x v="11"/>
    <x v="0"/>
  </r>
  <r>
    <s v="AX13553"/>
    <s v="ENX2037"/>
    <s v="A167"/>
    <s v="EMP1008"/>
    <x v="160"/>
    <x v="180"/>
    <x v="1"/>
    <n v="880"/>
    <n v="634"/>
    <n v="634"/>
    <n v="880"/>
    <n v="246"/>
    <x v="10"/>
    <s v="Carl Elliott"/>
    <x v="160"/>
    <x v="5"/>
    <x v="7"/>
    <x v="0"/>
  </r>
  <r>
    <s v="AX13557"/>
    <s v="ENX2058"/>
    <s v="A143"/>
    <s v="EMP1044"/>
    <x v="170"/>
    <x v="237"/>
    <x v="3"/>
    <n v="2257"/>
    <n v="1535"/>
    <n v="6140"/>
    <n v="9028"/>
    <n v="2888"/>
    <x v="9"/>
    <s v="Martin Carr"/>
    <x v="170"/>
    <x v="4"/>
    <x v="10"/>
    <x v="0"/>
  </r>
  <r>
    <s v="AX13558"/>
    <s v="ENX2090"/>
    <s v="A153"/>
    <s v="EMP1028"/>
    <x v="300"/>
    <x v="171"/>
    <x v="0"/>
    <n v="1338"/>
    <n v="682"/>
    <n v="1364"/>
    <n v="2676"/>
    <n v="1312"/>
    <x v="69"/>
    <s v="Howard Sims"/>
    <x v="300"/>
    <x v="3"/>
    <x v="9"/>
    <x v="0"/>
  </r>
  <r>
    <s v="AX13561"/>
    <s v="ENX2097"/>
    <s v="A124"/>
    <s v="EMP1040"/>
    <x v="351"/>
    <x v="351"/>
    <x v="2"/>
    <n v="1052"/>
    <n v="589"/>
    <n v="1767"/>
    <n v="3156"/>
    <n v="1389"/>
    <x v="21"/>
    <s v="Patrick Ruiz"/>
    <x v="351"/>
    <x v="1"/>
    <x v="3"/>
    <x v="0"/>
  </r>
  <r>
    <s v="AX13562"/>
    <s v="ENX2094"/>
    <s v="A171"/>
    <s v="EMP1044"/>
    <x v="623"/>
    <x v="216"/>
    <x v="1"/>
    <n v="771"/>
    <n v="648"/>
    <n v="648"/>
    <n v="771"/>
    <n v="123"/>
    <x v="58"/>
    <s v="Martin Carr"/>
    <x v="623"/>
    <x v="1"/>
    <x v="10"/>
    <x v="0"/>
  </r>
  <r>
    <s v="AX13563"/>
    <s v="ENX2033"/>
    <s v="A157"/>
    <s v="EMP1025"/>
    <x v="438"/>
    <x v="156"/>
    <x v="3"/>
    <n v="2182"/>
    <n v="1200"/>
    <n v="4800"/>
    <n v="8728"/>
    <n v="3928"/>
    <x v="0"/>
    <s v="Ernest Wagner"/>
    <x v="438"/>
    <x v="6"/>
    <x v="5"/>
    <x v="0"/>
  </r>
  <r>
    <s v="AX13565"/>
    <s v="ENX2089"/>
    <s v="A156"/>
    <s v="EMP1031"/>
    <x v="242"/>
    <x v="112"/>
    <x v="3"/>
    <n v="2294"/>
    <n v="1399"/>
    <n v="5596"/>
    <n v="9176"/>
    <n v="3580"/>
    <x v="39"/>
    <s v="Brian Thomas"/>
    <x v="242"/>
    <x v="4"/>
    <x v="10"/>
    <x v="0"/>
  </r>
  <r>
    <s v="AX13567"/>
    <s v="ENX2020"/>
    <s v="A148"/>
    <s v="EMP1013"/>
    <x v="624"/>
    <x v="352"/>
    <x v="0"/>
    <n v="2005"/>
    <n v="1223"/>
    <n v="2446"/>
    <n v="4010"/>
    <n v="1564"/>
    <x v="31"/>
    <s v="Charles Harper"/>
    <x v="624"/>
    <x v="3"/>
    <x v="6"/>
    <x v="0"/>
  </r>
  <r>
    <s v="AX13573"/>
    <s v="ENX2014"/>
    <s v="A126"/>
    <s v="EMP1043"/>
    <x v="625"/>
    <x v="343"/>
    <x v="1"/>
    <n v="1809"/>
    <n v="1067"/>
    <n v="1067"/>
    <n v="1809"/>
    <n v="742"/>
    <x v="38"/>
    <s v="Joshua Taylor"/>
    <x v="625"/>
    <x v="3"/>
    <x v="7"/>
    <x v="0"/>
  </r>
  <r>
    <s v="AX13579"/>
    <s v="ENX2055"/>
    <s v="A114"/>
    <s v="EMP1003"/>
    <x v="387"/>
    <x v="27"/>
    <x v="1"/>
    <n v="2495"/>
    <n v="1896"/>
    <n v="1896"/>
    <n v="2495"/>
    <n v="599"/>
    <x v="36"/>
    <s v="Christopher Tucker"/>
    <x v="387"/>
    <x v="5"/>
    <x v="11"/>
    <x v="0"/>
  </r>
  <r>
    <s v="AX13580"/>
    <s v="ENX2085"/>
    <s v="A152"/>
    <s v="EMP1030"/>
    <x v="94"/>
    <x v="97"/>
    <x v="1"/>
    <n v="1862"/>
    <n v="1173"/>
    <n v="1173"/>
    <n v="1862"/>
    <n v="689"/>
    <x v="54"/>
    <s v="Bobby Russell"/>
    <x v="94"/>
    <x v="0"/>
    <x v="10"/>
    <x v="0"/>
  </r>
  <r>
    <s v="AX13587"/>
    <s v="ENX2064"/>
    <s v="A100"/>
    <s v="EMP1006"/>
    <x v="43"/>
    <x v="349"/>
    <x v="0"/>
    <n v="1414"/>
    <n v="962"/>
    <n v="1924"/>
    <n v="2828"/>
    <n v="904"/>
    <x v="67"/>
    <s v="Sean Miller"/>
    <x v="43"/>
    <x v="0"/>
    <x v="0"/>
    <x v="0"/>
  </r>
  <r>
    <s v="AX13589"/>
    <s v="ENX2079"/>
    <s v="A118"/>
    <s v="EMP1037"/>
    <x v="115"/>
    <x v="336"/>
    <x v="0"/>
    <n v="1725"/>
    <n v="1363"/>
    <n v="2726"/>
    <n v="3450"/>
    <n v="724"/>
    <x v="11"/>
    <s v="Carl Hall"/>
    <x v="115"/>
    <x v="0"/>
    <x v="10"/>
    <x v="0"/>
  </r>
  <r>
    <s v="AX13602"/>
    <s v="ENX2035"/>
    <s v="A103"/>
    <s v="EMP1036"/>
    <x v="31"/>
    <x v="93"/>
    <x v="1"/>
    <n v="458"/>
    <n v="376"/>
    <n v="376"/>
    <n v="458"/>
    <n v="82"/>
    <x v="2"/>
    <s v="Robert Reed"/>
    <x v="31"/>
    <x v="5"/>
    <x v="2"/>
    <x v="0"/>
  </r>
  <r>
    <s v="AX13606"/>
    <s v="ENX2085"/>
    <s v="A123"/>
    <s v="EMP1002"/>
    <x v="350"/>
    <x v="338"/>
    <x v="2"/>
    <n v="1862"/>
    <n v="1173"/>
    <n v="3519"/>
    <n v="5586"/>
    <n v="2067"/>
    <x v="62"/>
    <s v="Andrew Bowman"/>
    <x v="350"/>
    <x v="2"/>
    <x v="11"/>
    <x v="0"/>
  </r>
  <r>
    <s v="AX13615"/>
    <s v="ENX2025"/>
    <s v="A126"/>
    <s v="EMP1028"/>
    <x v="559"/>
    <x v="2"/>
    <x v="2"/>
    <n v="667"/>
    <n v="387"/>
    <n v="1161"/>
    <n v="2001"/>
    <n v="840"/>
    <x v="38"/>
    <s v="Howard Sims"/>
    <x v="559"/>
    <x v="2"/>
    <x v="2"/>
    <x v="0"/>
  </r>
  <r>
    <s v="AX13616"/>
    <s v="ENX2040"/>
    <s v="A115"/>
    <s v="EMP1002"/>
    <x v="604"/>
    <x v="344"/>
    <x v="3"/>
    <n v="1889"/>
    <n v="945"/>
    <n v="3780"/>
    <n v="7556"/>
    <n v="3776"/>
    <x v="22"/>
    <s v="Andrew Bowman"/>
    <x v="604"/>
    <x v="4"/>
    <x v="5"/>
    <x v="0"/>
  </r>
  <r>
    <s v="AX13617"/>
    <s v="ENX2032"/>
    <s v="A126"/>
    <s v="EMP1037"/>
    <x v="3"/>
    <x v="263"/>
    <x v="1"/>
    <n v="1967"/>
    <n v="1397"/>
    <n v="1397"/>
    <n v="1967"/>
    <n v="570"/>
    <x v="38"/>
    <s v="Carl Hall"/>
    <x v="3"/>
    <x v="6"/>
    <x v="7"/>
    <x v="0"/>
  </r>
  <r>
    <s v="AX13621"/>
    <s v="ENX2059"/>
    <s v="A125"/>
    <s v="EMP1016"/>
    <x v="623"/>
    <x v="353"/>
    <x v="1"/>
    <n v="1494"/>
    <n v="971"/>
    <n v="971"/>
    <n v="1494"/>
    <n v="523"/>
    <x v="72"/>
    <s v="Henry Nelson"/>
    <x v="623"/>
    <x v="1"/>
    <x v="11"/>
    <x v="0"/>
  </r>
  <r>
    <s v="AX13622"/>
    <s v="ENX2040"/>
    <s v="A157"/>
    <s v="EMP1034"/>
    <x v="231"/>
    <x v="17"/>
    <x v="1"/>
    <n v="1889"/>
    <n v="945"/>
    <n v="945"/>
    <n v="1889"/>
    <n v="944"/>
    <x v="0"/>
    <s v="Arthur Mccoy"/>
    <x v="231"/>
    <x v="1"/>
    <x v="10"/>
    <x v="0"/>
  </r>
  <r>
    <s v="AX13625"/>
    <s v="ENX2025"/>
    <s v="A124"/>
    <s v="EMP1041"/>
    <x v="380"/>
    <x v="221"/>
    <x v="2"/>
    <n v="667"/>
    <n v="387"/>
    <n v="1161"/>
    <n v="2001"/>
    <n v="840"/>
    <x v="21"/>
    <s v="Joe Sims"/>
    <x v="380"/>
    <x v="4"/>
    <x v="6"/>
    <x v="0"/>
  </r>
  <r>
    <s v="AX13628"/>
    <s v="ENX2022"/>
    <s v="A169"/>
    <s v="EMP1009"/>
    <x v="501"/>
    <x v="264"/>
    <x v="2"/>
    <n v="561"/>
    <n v="421"/>
    <n v="1263"/>
    <n v="1683"/>
    <n v="420"/>
    <x v="30"/>
    <s v="Kenneth Fields"/>
    <x v="501"/>
    <x v="4"/>
    <x v="3"/>
    <x v="0"/>
  </r>
  <r>
    <s v="AX13631"/>
    <s v="ENX2071"/>
    <s v="A121"/>
    <s v="EMP1027"/>
    <x v="585"/>
    <x v="32"/>
    <x v="1"/>
    <n v="136"/>
    <n v="72"/>
    <n v="72"/>
    <n v="136"/>
    <n v="64"/>
    <x v="70"/>
    <s v="Gary Rodriguez"/>
    <x v="585"/>
    <x v="5"/>
    <x v="3"/>
    <x v="0"/>
  </r>
  <r>
    <s v="AX13633"/>
    <s v="ENX2068"/>
    <s v="A161"/>
    <s v="EMP1026"/>
    <x v="331"/>
    <x v="198"/>
    <x v="0"/>
    <n v="1500"/>
    <n v="900"/>
    <n v="1800"/>
    <n v="3000"/>
    <n v="1200"/>
    <x v="25"/>
    <s v="Martin Perry"/>
    <x v="331"/>
    <x v="0"/>
    <x v="9"/>
    <x v="0"/>
  </r>
  <r>
    <s v="AX13637"/>
    <s v="ENX2046"/>
    <s v="A128"/>
    <s v="EMP1012"/>
    <x v="464"/>
    <x v="56"/>
    <x v="2"/>
    <n v="2410"/>
    <n v="1518"/>
    <n v="4554"/>
    <n v="7230"/>
    <n v="2676"/>
    <x v="16"/>
    <s v="John Reyes"/>
    <x v="464"/>
    <x v="3"/>
    <x v="7"/>
    <x v="0"/>
  </r>
  <r>
    <s v="AX13641"/>
    <s v="ENX2078"/>
    <s v="A115"/>
    <s v="EMP1013"/>
    <x v="81"/>
    <x v="267"/>
    <x v="1"/>
    <n v="1798"/>
    <n v="971"/>
    <n v="971"/>
    <n v="1798"/>
    <n v="827"/>
    <x v="22"/>
    <s v="Charles Harper"/>
    <x v="81"/>
    <x v="2"/>
    <x v="1"/>
    <x v="0"/>
  </r>
  <r>
    <s v="AX13642"/>
    <s v="ENX2025"/>
    <s v="A111"/>
    <s v="EMP1020"/>
    <x v="381"/>
    <x v="275"/>
    <x v="1"/>
    <n v="667"/>
    <n v="387"/>
    <n v="387"/>
    <n v="667"/>
    <n v="280"/>
    <x v="19"/>
    <s v="Ryan Butler"/>
    <x v="381"/>
    <x v="4"/>
    <x v="4"/>
    <x v="0"/>
  </r>
  <r>
    <s v="AX13650"/>
    <s v="ENX2047"/>
    <s v="A115"/>
    <s v="EMP1030"/>
    <x v="383"/>
    <x v="267"/>
    <x v="2"/>
    <n v="290"/>
    <n v="200"/>
    <n v="600"/>
    <n v="870"/>
    <n v="270"/>
    <x v="22"/>
    <s v="Bobby Russell"/>
    <x v="383"/>
    <x v="2"/>
    <x v="1"/>
    <x v="0"/>
  </r>
  <r>
    <s v="AX13657"/>
    <s v="ENX2001"/>
    <s v="A121"/>
    <s v="EMP1016"/>
    <x v="229"/>
    <x v="122"/>
    <x v="1"/>
    <n v="951"/>
    <n v="504"/>
    <n v="504"/>
    <n v="951"/>
    <n v="447"/>
    <x v="70"/>
    <s v="Henry Nelson"/>
    <x v="229"/>
    <x v="3"/>
    <x v="6"/>
    <x v="0"/>
  </r>
  <r>
    <s v="AX13658"/>
    <s v="ENX2028"/>
    <s v="A100"/>
    <s v="EMP1009"/>
    <x v="532"/>
    <x v="186"/>
    <x v="1"/>
    <n v="2283"/>
    <n v="1484"/>
    <n v="1484"/>
    <n v="2283"/>
    <n v="799"/>
    <x v="67"/>
    <s v="Kenneth Fields"/>
    <x v="532"/>
    <x v="1"/>
    <x v="0"/>
    <x v="0"/>
  </r>
  <r>
    <s v="AX13659"/>
    <s v="ENX2081"/>
    <s v="A113"/>
    <s v="EMP1001"/>
    <x v="76"/>
    <x v="309"/>
    <x v="0"/>
    <n v="1566"/>
    <n v="1190"/>
    <n v="2380"/>
    <n v="3132"/>
    <n v="752"/>
    <x v="49"/>
    <s v="Kevin Butler"/>
    <x v="76"/>
    <x v="2"/>
    <x v="8"/>
    <x v="0"/>
  </r>
  <r>
    <s v="AX13666"/>
    <s v="ENX2070"/>
    <s v="A154"/>
    <s v="EMP1004"/>
    <x v="626"/>
    <x v="327"/>
    <x v="0"/>
    <n v="1671"/>
    <n v="1220"/>
    <n v="2440"/>
    <n v="3342"/>
    <n v="902"/>
    <x v="55"/>
    <s v="Kenneth Bradley"/>
    <x v="626"/>
    <x v="2"/>
    <x v="10"/>
    <x v="0"/>
  </r>
  <r>
    <s v="AX13673"/>
    <s v="ENX2001"/>
    <s v="A118"/>
    <s v="EMP1040"/>
    <x v="627"/>
    <x v="73"/>
    <x v="2"/>
    <n v="951"/>
    <n v="504"/>
    <n v="1512"/>
    <n v="2853"/>
    <n v="1341"/>
    <x v="11"/>
    <s v="Patrick Ruiz"/>
    <x v="627"/>
    <x v="3"/>
    <x v="0"/>
    <x v="0"/>
  </r>
  <r>
    <s v="AX13677"/>
    <s v="ENX2069"/>
    <s v="A140"/>
    <s v="EMP1011"/>
    <x v="611"/>
    <x v="88"/>
    <x v="2"/>
    <n v="378"/>
    <n v="291"/>
    <n v="873"/>
    <n v="1134"/>
    <n v="261"/>
    <x v="46"/>
    <s v="Larry Marshall"/>
    <x v="611"/>
    <x v="5"/>
    <x v="9"/>
    <x v="0"/>
  </r>
  <r>
    <s v="AX13678"/>
    <s v="ENX2051"/>
    <s v="A129"/>
    <s v="EMP1027"/>
    <x v="222"/>
    <x v="338"/>
    <x v="0"/>
    <n v="1077"/>
    <n v="732"/>
    <n v="1464"/>
    <n v="2154"/>
    <n v="690"/>
    <x v="59"/>
    <s v="Gary Rodriguez"/>
    <x v="222"/>
    <x v="2"/>
    <x v="11"/>
    <x v="0"/>
  </r>
  <r>
    <s v="AX13681"/>
    <s v="ENX2091"/>
    <s v="A137"/>
    <s v="EMP1024"/>
    <x v="440"/>
    <x v="191"/>
    <x v="0"/>
    <n v="368"/>
    <n v="294"/>
    <n v="588"/>
    <n v="736"/>
    <n v="148"/>
    <x v="32"/>
    <s v="Ernest Wheeler"/>
    <x v="440"/>
    <x v="4"/>
    <x v="11"/>
    <x v="0"/>
  </r>
  <r>
    <s v="AX13682"/>
    <s v="ENX2060"/>
    <s v="A165"/>
    <s v="EMP1041"/>
    <x v="263"/>
    <x v="4"/>
    <x v="3"/>
    <n v="1467"/>
    <n v="807"/>
    <n v="3228"/>
    <n v="5868"/>
    <n v="2640"/>
    <x v="51"/>
    <s v="Joe Sims"/>
    <x v="263"/>
    <x v="2"/>
    <x v="2"/>
    <x v="0"/>
  </r>
  <r>
    <s v="AX13683"/>
    <s v="ENX2042"/>
    <s v="A172"/>
    <s v="EMP1028"/>
    <x v="273"/>
    <x v="100"/>
    <x v="0"/>
    <n v="203"/>
    <n v="154"/>
    <n v="308"/>
    <n v="406"/>
    <n v="98"/>
    <x v="28"/>
    <s v="Howard Sims"/>
    <x v="273"/>
    <x v="6"/>
    <x v="6"/>
    <x v="0"/>
  </r>
  <r>
    <s v="AX13684"/>
    <s v="ENX2065"/>
    <s v="A147"/>
    <s v="EMP1018"/>
    <x v="363"/>
    <x v="74"/>
    <x v="1"/>
    <n v="2396"/>
    <n v="1965"/>
    <n v="1965"/>
    <n v="2396"/>
    <n v="431"/>
    <x v="20"/>
    <s v="Jimmy Young"/>
    <x v="363"/>
    <x v="0"/>
    <x v="8"/>
    <x v="0"/>
  </r>
  <r>
    <s v="AX13685"/>
    <s v="ENX2056"/>
    <s v="A152"/>
    <s v="EMP1006"/>
    <x v="351"/>
    <x v="215"/>
    <x v="2"/>
    <n v="1635"/>
    <n v="1046"/>
    <n v="3138"/>
    <n v="4905"/>
    <n v="1767"/>
    <x v="54"/>
    <s v="Sean Miller"/>
    <x v="351"/>
    <x v="4"/>
    <x v="8"/>
    <x v="0"/>
  </r>
  <r>
    <s v="AX13689"/>
    <s v="ENX2007"/>
    <s v="A130"/>
    <s v="EMP1042"/>
    <x v="13"/>
    <x v="103"/>
    <x v="0"/>
    <n v="1405"/>
    <n v="1054"/>
    <n v="2108"/>
    <n v="2810"/>
    <n v="702"/>
    <x v="3"/>
    <s v="Scott Clark"/>
    <x v="13"/>
    <x v="4"/>
    <x v="2"/>
    <x v="0"/>
  </r>
  <r>
    <s v="AX13690"/>
    <s v="ENX2076"/>
    <s v="A132"/>
    <s v="EMP1022"/>
    <x v="408"/>
    <x v="347"/>
    <x v="1"/>
    <n v="1522"/>
    <n v="791"/>
    <n v="791"/>
    <n v="1522"/>
    <n v="731"/>
    <x v="56"/>
    <s v="Walter Cook"/>
    <x v="408"/>
    <x v="6"/>
    <x v="6"/>
    <x v="0"/>
  </r>
  <r>
    <s v="AX13693"/>
    <s v="ENX2034"/>
    <s v="A169"/>
    <s v="EMP1009"/>
    <x v="362"/>
    <x v="107"/>
    <x v="0"/>
    <n v="871"/>
    <n v="540"/>
    <n v="1080"/>
    <n v="1742"/>
    <n v="662"/>
    <x v="30"/>
    <s v="Kenneth Fields"/>
    <x v="362"/>
    <x v="5"/>
    <x v="5"/>
    <x v="0"/>
  </r>
  <r>
    <s v="AX13694"/>
    <s v="ENX2053"/>
    <s v="A147"/>
    <s v="EMP1043"/>
    <x v="415"/>
    <x v="8"/>
    <x v="1"/>
    <n v="596"/>
    <n v="358"/>
    <n v="358"/>
    <n v="596"/>
    <n v="238"/>
    <x v="20"/>
    <s v="Joshua Taylor"/>
    <x v="415"/>
    <x v="4"/>
    <x v="2"/>
    <x v="0"/>
  </r>
  <r>
    <s v="AX13697"/>
    <s v="ENX2094"/>
    <s v="A116"/>
    <s v="EMP1037"/>
    <x v="19"/>
    <x v="197"/>
    <x v="3"/>
    <n v="771"/>
    <n v="648"/>
    <n v="2592"/>
    <n v="3084"/>
    <n v="492"/>
    <x v="47"/>
    <s v="Carl Hall"/>
    <x v="19"/>
    <x v="4"/>
    <x v="5"/>
    <x v="0"/>
  </r>
  <r>
    <s v="AX13699"/>
    <s v="ENX2035"/>
    <s v="A102"/>
    <s v="EMP1034"/>
    <x v="273"/>
    <x v="2"/>
    <x v="0"/>
    <n v="458"/>
    <n v="376"/>
    <n v="752"/>
    <n v="916"/>
    <n v="164"/>
    <x v="43"/>
    <s v="Arthur Mccoy"/>
    <x v="273"/>
    <x v="2"/>
    <x v="2"/>
    <x v="0"/>
  </r>
  <r>
    <s v="AX13701"/>
    <s v="ENX2056"/>
    <s v="A162"/>
    <s v="EMP1035"/>
    <x v="628"/>
    <x v="84"/>
    <x v="1"/>
    <n v="1635"/>
    <n v="1046"/>
    <n v="1046"/>
    <n v="1635"/>
    <n v="589"/>
    <x v="48"/>
    <s v="Roger Ramos"/>
    <x v="628"/>
    <x v="2"/>
    <x v="4"/>
    <x v="0"/>
  </r>
  <r>
    <s v="AX13702"/>
    <s v="ENX2004"/>
    <s v="A114"/>
    <s v="EMP1042"/>
    <x v="289"/>
    <x v="353"/>
    <x v="3"/>
    <n v="1278"/>
    <n v="665"/>
    <n v="2660"/>
    <n v="5112"/>
    <n v="2452"/>
    <x v="36"/>
    <s v="Scott Clark"/>
    <x v="289"/>
    <x v="1"/>
    <x v="11"/>
    <x v="0"/>
  </r>
  <r>
    <s v="AX13704"/>
    <s v="ENX2081"/>
    <s v="A129"/>
    <s v="EMP1007"/>
    <x v="629"/>
    <x v="185"/>
    <x v="0"/>
    <n v="1566"/>
    <n v="1190"/>
    <n v="2380"/>
    <n v="3132"/>
    <n v="752"/>
    <x v="59"/>
    <s v="Jeremy Mendoza"/>
    <x v="629"/>
    <x v="5"/>
    <x v="6"/>
    <x v="0"/>
  </r>
  <r>
    <s v="AX13705"/>
    <s v="ENX2076"/>
    <s v="A142"/>
    <s v="EMP1037"/>
    <x v="630"/>
    <x v="305"/>
    <x v="2"/>
    <n v="1522"/>
    <n v="791"/>
    <n v="2373"/>
    <n v="4566"/>
    <n v="2193"/>
    <x v="15"/>
    <s v="Carl Hall"/>
    <x v="630"/>
    <x v="3"/>
    <x v="11"/>
    <x v="0"/>
  </r>
  <r>
    <s v="AX13708"/>
    <s v="ENX2084"/>
    <s v="A119"/>
    <s v="EMP1017"/>
    <x v="147"/>
    <x v="337"/>
    <x v="2"/>
    <n v="1783"/>
    <n v="1230"/>
    <n v="3690"/>
    <n v="5349"/>
    <n v="1659"/>
    <x v="61"/>
    <s v="Brian Hansen"/>
    <x v="147"/>
    <x v="2"/>
    <x v="8"/>
    <x v="0"/>
  </r>
  <r>
    <s v="AX13713"/>
    <s v="ENX2020"/>
    <s v="A142"/>
    <s v="EMP1042"/>
    <x v="210"/>
    <x v="173"/>
    <x v="1"/>
    <n v="2005"/>
    <n v="1223"/>
    <n v="1223"/>
    <n v="2005"/>
    <n v="782"/>
    <x v="15"/>
    <s v="Scott Clark"/>
    <x v="210"/>
    <x v="4"/>
    <x v="10"/>
    <x v="0"/>
  </r>
  <r>
    <s v="AX13715"/>
    <s v="ENX2099"/>
    <s v="A126"/>
    <s v="EMP1040"/>
    <x v="246"/>
    <x v="247"/>
    <x v="1"/>
    <n v="1367"/>
    <n v="984"/>
    <n v="984"/>
    <n v="1367"/>
    <n v="383"/>
    <x v="38"/>
    <s v="Patrick Ruiz"/>
    <x v="246"/>
    <x v="6"/>
    <x v="5"/>
    <x v="0"/>
  </r>
  <r>
    <s v="AX13721"/>
    <s v="ENX2084"/>
    <s v="A162"/>
    <s v="EMP1004"/>
    <x v="388"/>
    <x v="165"/>
    <x v="3"/>
    <n v="1783"/>
    <n v="1230"/>
    <n v="4920"/>
    <n v="7132"/>
    <n v="2212"/>
    <x v="48"/>
    <s v="Kenneth Bradley"/>
    <x v="388"/>
    <x v="0"/>
    <x v="10"/>
    <x v="0"/>
  </r>
  <r>
    <s v="AX13725"/>
    <s v="ENX2008"/>
    <s v="A115"/>
    <s v="EMP1022"/>
    <x v="436"/>
    <x v="302"/>
    <x v="3"/>
    <n v="315"/>
    <n v="208"/>
    <n v="832"/>
    <n v="1260"/>
    <n v="428"/>
    <x v="22"/>
    <s v="Walter Cook"/>
    <x v="436"/>
    <x v="3"/>
    <x v="8"/>
    <x v="0"/>
  </r>
  <r>
    <s v="AX13727"/>
    <s v="ENX2008"/>
    <s v="A123"/>
    <s v="EMP1013"/>
    <x v="631"/>
    <x v="174"/>
    <x v="2"/>
    <n v="315"/>
    <n v="208"/>
    <n v="624"/>
    <n v="945"/>
    <n v="321"/>
    <x v="62"/>
    <s v="Charles Harper"/>
    <x v="631"/>
    <x v="0"/>
    <x v="7"/>
    <x v="0"/>
  </r>
  <r>
    <s v="AX13729"/>
    <s v="ENX2062"/>
    <s v="A102"/>
    <s v="EMP1025"/>
    <x v="581"/>
    <x v="301"/>
    <x v="1"/>
    <n v="2464"/>
    <n v="1774"/>
    <n v="1774"/>
    <n v="2464"/>
    <n v="690"/>
    <x v="43"/>
    <s v="Ernest Wagner"/>
    <x v="581"/>
    <x v="5"/>
    <x v="9"/>
    <x v="0"/>
  </r>
  <r>
    <s v="AX13730"/>
    <s v="ENX2081"/>
    <s v="A153"/>
    <s v="EMP1037"/>
    <x v="53"/>
    <x v="108"/>
    <x v="1"/>
    <n v="1566"/>
    <n v="1190"/>
    <n v="1190"/>
    <n v="1566"/>
    <n v="376"/>
    <x v="69"/>
    <s v="Carl Hall"/>
    <x v="53"/>
    <x v="4"/>
    <x v="10"/>
    <x v="0"/>
  </r>
  <r>
    <s v="AX13734"/>
    <s v="ENX2035"/>
    <s v="A115"/>
    <s v="EMP1022"/>
    <x v="502"/>
    <x v="266"/>
    <x v="2"/>
    <n v="458"/>
    <n v="376"/>
    <n v="1128"/>
    <n v="1374"/>
    <n v="246"/>
    <x v="22"/>
    <s v="Walter Cook"/>
    <x v="502"/>
    <x v="6"/>
    <x v="2"/>
    <x v="0"/>
  </r>
  <r>
    <s v="AX13738"/>
    <s v="ENX2079"/>
    <s v="A142"/>
    <s v="EMP1012"/>
    <x v="105"/>
    <x v="31"/>
    <x v="1"/>
    <n v="1725"/>
    <n v="1363"/>
    <n v="1363"/>
    <n v="1725"/>
    <n v="362"/>
    <x v="15"/>
    <s v="John Reyes"/>
    <x v="105"/>
    <x v="1"/>
    <x v="1"/>
    <x v="0"/>
  </r>
  <r>
    <s v="AX13739"/>
    <s v="ENX2038"/>
    <s v="A111"/>
    <s v="EMP1006"/>
    <x v="632"/>
    <x v="30"/>
    <x v="1"/>
    <n v="392"/>
    <n v="255"/>
    <n v="255"/>
    <n v="392"/>
    <n v="137"/>
    <x v="19"/>
    <s v="Sean Miller"/>
    <x v="632"/>
    <x v="6"/>
    <x v="0"/>
    <x v="0"/>
  </r>
  <r>
    <s v="AX13744"/>
    <s v="ENX2095"/>
    <s v="A121"/>
    <s v="EMP1039"/>
    <x v="416"/>
    <x v="169"/>
    <x v="0"/>
    <n v="1743"/>
    <n v="872"/>
    <n v="1744"/>
    <n v="3486"/>
    <n v="1742"/>
    <x v="70"/>
    <s v="Eugene Holmes"/>
    <x v="416"/>
    <x v="0"/>
    <x v="1"/>
    <x v="0"/>
  </r>
  <r>
    <s v="AX13745"/>
    <s v="ENX2038"/>
    <s v="A170"/>
    <s v="EMP1026"/>
    <x v="445"/>
    <x v="245"/>
    <x v="1"/>
    <n v="392"/>
    <n v="255"/>
    <n v="255"/>
    <n v="392"/>
    <n v="137"/>
    <x v="18"/>
    <s v="Martin Perry"/>
    <x v="445"/>
    <x v="5"/>
    <x v="8"/>
    <x v="0"/>
  </r>
  <r>
    <s v="AX13748"/>
    <s v="ENX2064"/>
    <s v="A165"/>
    <s v="EMP1009"/>
    <x v="300"/>
    <x v="162"/>
    <x v="2"/>
    <n v="1414"/>
    <n v="962"/>
    <n v="2886"/>
    <n v="4242"/>
    <n v="1356"/>
    <x v="51"/>
    <s v="Kenneth Fields"/>
    <x v="300"/>
    <x v="2"/>
    <x v="6"/>
    <x v="0"/>
  </r>
  <r>
    <s v="AX13750"/>
    <s v="ENX2093"/>
    <s v="A141"/>
    <s v="EMP1025"/>
    <x v="547"/>
    <x v="347"/>
    <x v="1"/>
    <n v="112"/>
    <n v="90"/>
    <n v="90"/>
    <n v="112"/>
    <n v="22"/>
    <x v="23"/>
    <s v="Ernest Wagner"/>
    <x v="547"/>
    <x v="6"/>
    <x v="6"/>
    <x v="0"/>
  </r>
  <r>
    <s v="AX13751"/>
    <s v="ENX2100"/>
    <s v="A107"/>
    <s v="EMP1022"/>
    <x v="194"/>
    <x v="161"/>
    <x v="2"/>
    <n v="799"/>
    <n v="455"/>
    <n v="1365"/>
    <n v="2397"/>
    <n v="1032"/>
    <x v="13"/>
    <s v="Walter Cook"/>
    <x v="194"/>
    <x v="6"/>
    <x v="11"/>
    <x v="0"/>
  </r>
  <r>
    <s v="AX13752"/>
    <s v="ENX2047"/>
    <s v="A104"/>
    <s v="EMP1028"/>
    <x v="45"/>
    <x v="113"/>
    <x v="3"/>
    <n v="290"/>
    <n v="200"/>
    <n v="800"/>
    <n v="1160"/>
    <n v="360"/>
    <x v="53"/>
    <s v="Howard Sims"/>
    <x v="45"/>
    <x v="4"/>
    <x v="1"/>
    <x v="0"/>
  </r>
  <r>
    <s v="AX13753"/>
    <s v="ENX2071"/>
    <s v="A129"/>
    <s v="EMP1009"/>
    <x v="633"/>
    <x v="2"/>
    <x v="2"/>
    <n v="136"/>
    <n v="72"/>
    <n v="216"/>
    <n v="408"/>
    <n v="192"/>
    <x v="59"/>
    <s v="Kenneth Fields"/>
    <x v="633"/>
    <x v="2"/>
    <x v="2"/>
    <x v="0"/>
  </r>
  <r>
    <s v="AX13762"/>
    <s v="ENX2023"/>
    <s v="A134"/>
    <s v="EMP1019"/>
    <x v="113"/>
    <x v="111"/>
    <x v="0"/>
    <n v="818"/>
    <n v="450"/>
    <n v="900"/>
    <n v="1636"/>
    <n v="736"/>
    <x v="7"/>
    <s v="Roger Robertson"/>
    <x v="113"/>
    <x v="5"/>
    <x v="4"/>
    <x v="0"/>
  </r>
  <r>
    <s v="AX13769"/>
    <s v="ENX2034"/>
    <s v="A168"/>
    <s v="EMP1018"/>
    <x v="534"/>
    <x v="12"/>
    <x v="2"/>
    <n v="871"/>
    <n v="540"/>
    <n v="1620"/>
    <n v="2613"/>
    <n v="993"/>
    <x v="45"/>
    <s v="Jimmy Young"/>
    <x v="534"/>
    <x v="3"/>
    <x v="7"/>
    <x v="0"/>
  </r>
  <r>
    <s v="AX13770"/>
    <s v="ENX2024"/>
    <s v="A120"/>
    <s v="EMP1015"/>
    <x v="596"/>
    <x v="48"/>
    <x v="0"/>
    <n v="356"/>
    <n v="292"/>
    <n v="584"/>
    <n v="712"/>
    <n v="128"/>
    <x v="71"/>
    <s v="Justin Lynch"/>
    <x v="596"/>
    <x v="2"/>
    <x v="0"/>
    <x v="0"/>
  </r>
  <r>
    <s v="AX13772"/>
    <s v="ENX2099"/>
    <s v="A136"/>
    <s v="EMP1009"/>
    <x v="200"/>
    <x v="106"/>
    <x v="2"/>
    <n v="1367"/>
    <n v="984"/>
    <n v="2952"/>
    <n v="4101"/>
    <n v="1149"/>
    <x v="29"/>
    <s v="Kenneth Fields"/>
    <x v="200"/>
    <x v="4"/>
    <x v="5"/>
    <x v="0"/>
  </r>
  <r>
    <s v="AX13774"/>
    <s v="ENX2020"/>
    <s v="A101"/>
    <s v="EMP1004"/>
    <x v="415"/>
    <x v="56"/>
    <x v="1"/>
    <n v="2005"/>
    <n v="1223"/>
    <n v="1223"/>
    <n v="2005"/>
    <n v="782"/>
    <x v="26"/>
    <s v="Kenneth Bradley"/>
    <x v="415"/>
    <x v="3"/>
    <x v="7"/>
    <x v="0"/>
  </r>
  <r>
    <s v="AX13776"/>
    <s v="ENX2031"/>
    <s v="A106"/>
    <s v="EMP1041"/>
    <x v="411"/>
    <x v="354"/>
    <x v="1"/>
    <n v="1638"/>
    <n v="1261"/>
    <n v="1261"/>
    <n v="1638"/>
    <n v="377"/>
    <x v="35"/>
    <s v="Joe Sims"/>
    <x v="411"/>
    <x v="5"/>
    <x v="4"/>
    <x v="0"/>
  </r>
  <r>
    <s v="AX13781"/>
    <s v="ENX2007"/>
    <s v="A108"/>
    <s v="EMP1009"/>
    <x v="51"/>
    <x v="178"/>
    <x v="2"/>
    <n v="1405"/>
    <n v="1054"/>
    <n v="3162"/>
    <n v="4215"/>
    <n v="1053"/>
    <x v="64"/>
    <s v="Kenneth Fields"/>
    <x v="51"/>
    <x v="5"/>
    <x v="0"/>
    <x v="0"/>
  </r>
  <r>
    <s v="AX13783"/>
    <s v="ENX2007"/>
    <s v="A107"/>
    <s v="EMP1042"/>
    <x v="106"/>
    <x v="55"/>
    <x v="2"/>
    <n v="1405"/>
    <n v="1054"/>
    <n v="3162"/>
    <n v="4215"/>
    <n v="1053"/>
    <x v="13"/>
    <s v="Scott Clark"/>
    <x v="106"/>
    <x v="4"/>
    <x v="9"/>
    <x v="0"/>
  </r>
  <r>
    <s v="AX13786"/>
    <s v="ENX2023"/>
    <s v="A127"/>
    <s v="EMP1041"/>
    <x v="371"/>
    <x v="67"/>
    <x v="2"/>
    <n v="818"/>
    <n v="450"/>
    <n v="1350"/>
    <n v="2454"/>
    <n v="1104"/>
    <x v="5"/>
    <s v="Joe Sims"/>
    <x v="371"/>
    <x v="1"/>
    <x v="5"/>
    <x v="0"/>
  </r>
  <r>
    <s v="AX13788"/>
    <s v="ENX2025"/>
    <s v="A112"/>
    <s v="EMP1006"/>
    <x v="139"/>
    <x v="225"/>
    <x v="1"/>
    <n v="667"/>
    <n v="387"/>
    <n v="387"/>
    <n v="667"/>
    <n v="280"/>
    <x v="40"/>
    <s v="Sean Miller"/>
    <x v="139"/>
    <x v="0"/>
    <x v="3"/>
    <x v="0"/>
  </r>
  <r>
    <s v="AX13789"/>
    <s v="ENX2016"/>
    <s v="A167"/>
    <s v="EMP1021"/>
    <x v="25"/>
    <x v="247"/>
    <x v="1"/>
    <n v="1351"/>
    <n v="1108"/>
    <n v="1108"/>
    <n v="1351"/>
    <n v="243"/>
    <x v="10"/>
    <s v="Clarence Fox"/>
    <x v="25"/>
    <x v="6"/>
    <x v="5"/>
    <x v="0"/>
  </r>
  <r>
    <s v="AX13792"/>
    <s v="ENX2012"/>
    <s v="A122"/>
    <s v="EMP1001"/>
    <x v="412"/>
    <x v="119"/>
    <x v="2"/>
    <n v="1353"/>
    <n v="947"/>
    <n v="2841"/>
    <n v="4059"/>
    <n v="1218"/>
    <x v="17"/>
    <s v="Kevin Butler"/>
    <x v="412"/>
    <x v="0"/>
    <x v="1"/>
    <x v="0"/>
  </r>
  <r>
    <s v="AX13793"/>
    <s v="ENX2015"/>
    <s v="A168"/>
    <s v="EMP1010"/>
    <x v="634"/>
    <x v="26"/>
    <x v="0"/>
    <n v="637"/>
    <n v="389"/>
    <n v="778"/>
    <n v="1274"/>
    <n v="496"/>
    <x v="45"/>
    <s v="Joshua Cook"/>
    <x v="634"/>
    <x v="4"/>
    <x v="0"/>
    <x v="0"/>
  </r>
  <r>
    <s v="AX13794"/>
    <s v="ENX2094"/>
    <s v="A122"/>
    <s v="EMP1011"/>
    <x v="462"/>
    <x v="226"/>
    <x v="1"/>
    <n v="771"/>
    <n v="648"/>
    <n v="648"/>
    <n v="771"/>
    <n v="123"/>
    <x v="17"/>
    <s v="Larry Marshall"/>
    <x v="462"/>
    <x v="2"/>
    <x v="5"/>
    <x v="0"/>
  </r>
  <r>
    <s v="AX13797"/>
    <s v="ENX2091"/>
    <s v="A152"/>
    <s v="EMP1027"/>
    <x v="635"/>
    <x v="317"/>
    <x v="1"/>
    <n v="368"/>
    <n v="294"/>
    <n v="294"/>
    <n v="368"/>
    <n v="74"/>
    <x v="54"/>
    <s v="Gary Rodriguez"/>
    <x v="635"/>
    <x v="0"/>
    <x v="9"/>
    <x v="0"/>
  </r>
  <r>
    <s v="AX13800"/>
    <s v="ENX2063"/>
    <s v="A173"/>
    <s v="EMP1042"/>
    <x v="398"/>
    <x v="180"/>
    <x v="2"/>
    <n v="1708"/>
    <n v="871"/>
    <n v="2613"/>
    <n v="5124"/>
    <n v="2511"/>
    <x v="14"/>
    <s v="Scott Clark"/>
    <x v="398"/>
    <x v="5"/>
    <x v="7"/>
    <x v="0"/>
  </r>
  <r>
    <s v="AX13804"/>
    <s v="ENX2071"/>
    <s v="A153"/>
    <s v="EMP1042"/>
    <x v="427"/>
    <x v="4"/>
    <x v="1"/>
    <n v="136"/>
    <n v="72"/>
    <n v="72"/>
    <n v="136"/>
    <n v="64"/>
    <x v="69"/>
    <s v="Scott Clark"/>
    <x v="427"/>
    <x v="2"/>
    <x v="2"/>
    <x v="0"/>
  </r>
  <r>
    <s v="AX13805"/>
    <s v="ENX2066"/>
    <s v="A146"/>
    <s v="EMP1037"/>
    <x v="24"/>
    <x v="241"/>
    <x v="0"/>
    <n v="2091"/>
    <n v="1485"/>
    <n v="2970"/>
    <n v="4182"/>
    <n v="1212"/>
    <x v="8"/>
    <s v="Carl Hall"/>
    <x v="24"/>
    <x v="2"/>
    <x v="5"/>
    <x v="0"/>
  </r>
  <r>
    <s v="AX13810"/>
    <s v="ENX2023"/>
    <s v="A159"/>
    <s v="EMP1014"/>
    <x v="12"/>
    <x v="198"/>
    <x v="2"/>
    <n v="818"/>
    <n v="450"/>
    <n v="1350"/>
    <n v="2454"/>
    <n v="1104"/>
    <x v="52"/>
    <s v="Ronald Reed"/>
    <x v="12"/>
    <x v="0"/>
    <x v="9"/>
    <x v="0"/>
  </r>
  <r>
    <s v="AX13820"/>
    <s v="ENX2021"/>
    <s v="A172"/>
    <s v="EMP1011"/>
    <x v="636"/>
    <x v="328"/>
    <x v="0"/>
    <n v="217"/>
    <n v="171"/>
    <n v="342"/>
    <n v="434"/>
    <n v="92"/>
    <x v="28"/>
    <s v="Larry Marshall"/>
    <x v="636"/>
    <x v="6"/>
    <x v="11"/>
    <x v="0"/>
  </r>
  <r>
    <s v="AX13821"/>
    <s v="ENX2031"/>
    <s v="A112"/>
    <s v="EMP1044"/>
    <x v="637"/>
    <x v="177"/>
    <x v="3"/>
    <n v="1638"/>
    <n v="1261"/>
    <n v="5044"/>
    <n v="6552"/>
    <n v="1508"/>
    <x v="40"/>
    <s v="Martin Carr"/>
    <x v="637"/>
    <x v="1"/>
    <x v="3"/>
    <x v="0"/>
  </r>
  <r>
    <s v="AX13822"/>
    <s v="ENX2093"/>
    <s v="A105"/>
    <s v="EMP1019"/>
    <x v="638"/>
    <x v="89"/>
    <x v="0"/>
    <n v="112"/>
    <n v="90"/>
    <n v="180"/>
    <n v="224"/>
    <n v="44"/>
    <x v="57"/>
    <s v="Roger Robertson"/>
    <x v="638"/>
    <x v="0"/>
    <x v="8"/>
    <x v="0"/>
  </r>
  <r>
    <s v="AX13823"/>
    <s v="ENX2055"/>
    <s v="A132"/>
    <s v="EMP1018"/>
    <x v="267"/>
    <x v="85"/>
    <x v="2"/>
    <n v="2495"/>
    <n v="1896"/>
    <n v="5688"/>
    <n v="7485"/>
    <n v="1797"/>
    <x v="56"/>
    <s v="Jimmy Young"/>
    <x v="267"/>
    <x v="5"/>
    <x v="8"/>
    <x v="0"/>
  </r>
  <r>
    <s v="AX13825"/>
    <s v="ENX2081"/>
    <s v="A142"/>
    <s v="EMP1000"/>
    <x v="313"/>
    <x v="137"/>
    <x v="0"/>
    <n v="1566"/>
    <n v="1190"/>
    <n v="2380"/>
    <n v="3132"/>
    <n v="752"/>
    <x v="15"/>
    <s v="Fred Robertson"/>
    <x v="313"/>
    <x v="6"/>
    <x v="0"/>
    <x v="0"/>
  </r>
  <r>
    <s v="AX13826"/>
    <s v="ENX2071"/>
    <s v="A108"/>
    <s v="EMP1002"/>
    <x v="280"/>
    <x v="112"/>
    <x v="1"/>
    <n v="136"/>
    <n v="72"/>
    <n v="72"/>
    <n v="136"/>
    <n v="64"/>
    <x v="64"/>
    <s v="Andrew Bowman"/>
    <x v="280"/>
    <x v="4"/>
    <x v="10"/>
    <x v="0"/>
  </r>
  <r>
    <s v="AX13827"/>
    <s v="ENX2068"/>
    <s v="A150"/>
    <s v="EMP1034"/>
    <x v="639"/>
    <x v="218"/>
    <x v="0"/>
    <n v="1500"/>
    <n v="900"/>
    <n v="1800"/>
    <n v="3000"/>
    <n v="1200"/>
    <x v="27"/>
    <s v="Arthur Mccoy"/>
    <x v="639"/>
    <x v="6"/>
    <x v="7"/>
    <x v="0"/>
  </r>
  <r>
    <s v="AX13828"/>
    <s v="ENX2018"/>
    <s v="A113"/>
    <s v="EMP1021"/>
    <x v="640"/>
    <x v="235"/>
    <x v="1"/>
    <n v="1972"/>
    <n v="1321"/>
    <n v="1321"/>
    <n v="1972"/>
    <n v="651"/>
    <x v="49"/>
    <s v="Clarence Fox"/>
    <x v="640"/>
    <x v="2"/>
    <x v="8"/>
    <x v="0"/>
  </r>
  <r>
    <s v="AX13831"/>
    <s v="ENX2079"/>
    <s v="A155"/>
    <s v="EMP1031"/>
    <x v="331"/>
    <x v="97"/>
    <x v="1"/>
    <n v="1725"/>
    <n v="1363"/>
    <n v="1363"/>
    <n v="1725"/>
    <n v="362"/>
    <x v="41"/>
    <s v="Brian Thomas"/>
    <x v="331"/>
    <x v="0"/>
    <x v="10"/>
    <x v="0"/>
  </r>
  <r>
    <s v="AX13834"/>
    <s v="ENX2023"/>
    <s v="A103"/>
    <s v="EMP1036"/>
    <x v="228"/>
    <x v="18"/>
    <x v="2"/>
    <n v="818"/>
    <n v="450"/>
    <n v="1350"/>
    <n v="2454"/>
    <n v="1104"/>
    <x v="2"/>
    <s v="Robert Reed"/>
    <x v="228"/>
    <x v="2"/>
    <x v="0"/>
    <x v="0"/>
  </r>
  <r>
    <s v="AX13841"/>
    <s v="ENX2025"/>
    <s v="A107"/>
    <s v="EMP1000"/>
    <x v="147"/>
    <x v="315"/>
    <x v="3"/>
    <n v="667"/>
    <n v="387"/>
    <n v="1548"/>
    <n v="2668"/>
    <n v="1120"/>
    <x v="13"/>
    <s v="Fred Robertson"/>
    <x v="147"/>
    <x v="3"/>
    <x v="8"/>
    <x v="0"/>
  </r>
  <r>
    <s v="AX13844"/>
    <s v="ENX2002"/>
    <s v="A103"/>
    <s v="EMP1003"/>
    <x v="63"/>
    <x v="174"/>
    <x v="1"/>
    <n v="847"/>
    <n v="534"/>
    <n v="534"/>
    <n v="847"/>
    <n v="313"/>
    <x v="2"/>
    <s v="Christopher Tucker"/>
    <x v="63"/>
    <x v="0"/>
    <x v="7"/>
    <x v="0"/>
  </r>
  <r>
    <s v="AX13845"/>
    <s v="ENX2070"/>
    <s v="A148"/>
    <s v="EMP1033"/>
    <x v="590"/>
    <x v="328"/>
    <x v="1"/>
    <n v="1671"/>
    <n v="1220"/>
    <n v="1220"/>
    <n v="1671"/>
    <n v="451"/>
    <x v="31"/>
    <s v="Jerry Perry"/>
    <x v="590"/>
    <x v="6"/>
    <x v="11"/>
    <x v="0"/>
  </r>
  <r>
    <s v="AX13847"/>
    <s v="ENX2051"/>
    <s v="A149"/>
    <s v="EMP1004"/>
    <x v="571"/>
    <x v="189"/>
    <x v="2"/>
    <n v="1077"/>
    <n v="732"/>
    <n v="2196"/>
    <n v="3231"/>
    <n v="1035"/>
    <x v="42"/>
    <s v="Kenneth Bradley"/>
    <x v="571"/>
    <x v="6"/>
    <x v="4"/>
    <x v="0"/>
  </r>
  <r>
    <s v="AX13851"/>
    <s v="ENX2023"/>
    <s v="A105"/>
    <s v="EMP1011"/>
    <x v="278"/>
    <x v="83"/>
    <x v="1"/>
    <n v="818"/>
    <n v="450"/>
    <n v="450"/>
    <n v="818"/>
    <n v="368"/>
    <x v="57"/>
    <s v="Larry Marshall"/>
    <x v="278"/>
    <x v="3"/>
    <x v="6"/>
    <x v="0"/>
  </r>
  <r>
    <s v="AX13853"/>
    <s v="ENX2074"/>
    <s v="A160"/>
    <s v="EMP1017"/>
    <x v="198"/>
    <x v="180"/>
    <x v="1"/>
    <n v="504"/>
    <n v="408"/>
    <n v="408"/>
    <n v="504"/>
    <n v="96"/>
    <x v="1"/>
    <s v="Brian Hansen"/>
    <x v="198"/>
    <x v="5"/>
    <x v="7"/>
    <x v="0"/>
  </r>
  <r>
    <s v="AX13855"/>
    <s v="ENX2022"/>
    <s v="A108"/>
    <s v="EMP1027"/>
    <x v="212"/>
    <x v="75"/>
    <x v="1"/>
    <n v="561"/>
    <n v="421"/>
    <n v="421"/>
    <n v="561"/>
    <n v="140"/>
    <x v="64"/>
    <s v="Gary Rodriguez"/>
    <x v="212"/>
    <x v="4"/>
    <x v="9"/>
    <x v="0"/>
  </r>
  <r>
    <s v="AX13856"/>
    <s v="ENX2045"/>
    <s v="A149"/>
    <s v="EMP1018"/>
    <x v="631"/>
    <x v="320"/>
    <x v="3"/>
    <n v="556"/>
    <n v="395"/>
    <n v="1580"/>
    <n v="2224"/>
    <n v="644"/>
    <x v="42"/>
    <s v="Jimmy Young"/>
    <x v="631"/>
    <x v="0"/>
    <x v="3"/>
    <x v="0"/>
  </r>
  <r>
    <s v="AX13859"/>
    <s v="ENX2089"/>
    <s v="A109"/>
    <s v="EMP1044"/>
    <x v="34"/>
    <x v="98"/>
    <x v="1"/>
    <n v="2294"/>
    <n v="1399"/>
    <n v="1399"/>
    <n v="2294"/>
    <n v="895"/>
    <x v="34"/>
    <s v="Martin Carr"/>
    <x v="34"/>
    <x v="3"/>
    <x v="5"/>
    <x v="0"/>
  </r>
  <r>
    <s v="AX13868"/>
    <s v="ENX2061"/>
    <s v="A108"/>
    <s v="EMP1012"/>
    <x v="156"/>
    <x v="122"/>
    <x v="1"/>
    <n v="913"/>
    <n v="584"/>
    <n v="584"/>
    <n v="913"/>
    <n v="329"/>
    <x v="64"/>
    <s v="John Reyes"/>
    <x v="156"/>
    <x v="3"/>
    <x v="6"/>
    <x v="0"/>
  </r>
  <r>
    <s v="AX13870"/>
    <s v="ENX2025"/>
    <s v="A137"/>
    <s v="EMP1022"/>
    <x v="36"/>
    <x v="36"/>
    <x v="1"/>
    <n v="667"/>
    <n v="387"/>
    <n v="387"/>
    <n v="667"/>
    <n v="280"/>
    <x v="32"/>
    <s v="Walter Cook"/>
    <x v="36"/>
    <x v="6"/>
    <x v="3"/>
    <x v="0"/>
  </r>
  <r>
    <s v="AX13872"/>
    <s v="ENX2064"/>
    <s v="A150"/>
    <s v="EMP1026"/>
    <x v="66"/>
    <x v="171"/>
    <x v="1"/>
    <n v="1414"/>
    <n v="962"/>
    <n v="962"/>
    <n v="1414"/>
    <n v="452"/>
    <x v="27"/>
    <s v="Martin Perry"/>
    <x v="66"/>
    <x v="3"/>
    <x v="9"/>
    <x v="0"/>
  </r>
  <r>
    <s v="AX13873"/>
    <s v="ENX2000"/>
    <s v="A135"/>
    <s v="EMP1030"/>
    <x v="641"/>
    <x v="265"/>
    <x v="3"/>
    <n v="2241"/>
    <n v="1367"/>
    <n v="5468"/>
    <n v="8964"/>
    <n v="3496"/>
    <x v="44"/>
    <s v="Bobby Russell"/>
    <x v="641"/>
    <x v="1"/>
    <x v="4"/>
    <x v="0"/>
  </r>
  <r>
    <s v="AX13874"/>
    <s v="ENX2016"/>
    <s v="A154"/>
    <s v="EMP1029"/>
    <x v="562"/>
    <x v="315"/>
    <x v="1"/>
    <n v="1351"/>
    <n v="1108"/>
    <n v="1108"/>
    <n v="1351"/>
    <n v="243"/>
    <x v="55"/>
    <s v="Howard Gardner"/>
    <x v="562"/>
    <x v="3"/>
    <x v="8"/>
    <x v="0"/>
  </r>
  <r>
    <s v="AX13880"/>
    <s v="ENX2023"/>
    <s v="A121"/>
    <s v="EMP1031"/>
    <x v="534"/>
    <x v="335"/>
    <x v="2"/>
    <n v="818"/>
    <n v="450"/>
    <n v="1350"/>
    <n v="2454"/>
    <n v="1104"/>
    <x v="70"/>
    <s v="Brian Thomas"/>
    <x v="534"/>
    <x v="0"/>
    <x v="2"/>
    <x v="0"/>
  </r>
  <r>
    <s v="AX13882"/>
    <s v="ENX2016"/>
    <s v="A142"/>
    <s v="EMP1026"/>
    <x v="526"/>
    <x v="254"/>
    <x v="1"/>
    <n v="1351"/>
    <n v="1108"/>
    <n v="1108"/>
    <n v="1351"/>
    <n v="243"/>
    <x v="15"/>
    <s v="Martin Perry"/>
    <x v="526"/>
    <x v="5"/>
    <x v="8"/>
    <x v="0"/>
  </r>
  <r>
    <s v="AX13883"/>
    <s v="ENX2040"/>
    <s v="A157"/>
    <s v="EMP1013"/>
    <x v="642"/>
    <x v="313"/>
    <x v="1"/>
    <n v="1889"/>
    <n v="945"/>
    <n v="945"/>
    <n v="1889"/>
    <n v="944"/>
    <x v="0"/>
    <s v="Charles Harper"/>
    <x v="642"/>
    <x v="2"/>
    <x v="7"/>
    <x v="0"/>
  </r>
  <r>
    <s v="AX13884"/>
    <s v="ENX2012"/>
    <s v="A129"/>
    <s v="EMP1040"/>
    <x v="229"/>
    <x v="190"/>
    <x v="2"/>
    <n v="1353"/>
    <n v="947"/>
    <n v="2841"/>
    <n v="4059"/>
    <n v="1218"/>
    <x v="59"/>
    <s v="Patrick Ruiz"/>
    <x v="229"/>
    <x v="6"/>
    <x v="7"/>
    <x v="0"/>
  </r>
  <r>
    <s v="AX13885"/>
    <s v="ENX2035"/>
    <s v="A105"/>
    <s v="EMP1026"/>
    <x v="643"/>
    <x v="92"/>
    <x v="1"/>
    <n v="458"/>
    <n v="376"/>
    <n v="376"/>
    <n v="458"/>
    <n v="82"/>
    <x v="57"/>
    <s v="Martin Perry"/>
    <x v="643"/>
    <x v="5"/>
    <x v="11"/>
    <x v="0"/>
  </r>
  <r>
    <s v="AX13886"/>
    <s v="ENX2043"/>
    <s v="A164"/>
    <s v="EMP1000"/>
    <x v="644"/>
    <x v="57"/>
    <x v="1"/>
    <n v="545"/>
    <n v="425"/>
    <n v="425"/>
    <n v="545"/>
    <n v="120"/>
    <x v="68"/>
    <s v="Fred Robertson"/>
    <x v="644"/>
    <x v="0"/>
    <x v="5"/>
    <x v="0"/>
  </r>
  <r>
    <s v="AX13889"/>
    <s v="ENX2092"/>
    <s v="A141"/>
    <s v="EMP1019"/>
    <x v="13"/>
    <x v="297"/>
    <x v="1"/>
    <n v="1639"/>
    <n v="1295"/>
    <n v="1295"/>
    <n v="1639"/>
    <n v="344"/>
    <x v="23"/>
    <s v="Roger Robertson"/>
    <x v="13"/>
    <x v="0"/>
    <x v="0"/>
    <x v="0"/>
  </r>
  <r>
    <s v="AX13892"/>
    <s v="ENX2067"/>
    <s v="A109"/>
    <s v="EMP1043"/>
    <x v="19"/>
    <x v="355"/>
    <x v="2"/>
    <n v="1119"/>
    <n v="683"/>
    <n v="2049"/>
    <n v="3357"/>
    <n v="1308"/>
    <x v="34"/>
    <s v="Joshua Taylor"/>
    <x v="19"/>
    <x v="1"/>
    <x v="6"/>
    <x v="0"/>
  </r>
  <r>
    <s v="AX13895"/>
    <s v="ENX2069"/>
    <s v="A135"/>
    <s v="EMP1033"/>
    <x v="356"/>
    <x v="162"/>
    <x v="1"/>
    <n v="378"/>
    <n v="291"/>
    <n v="291"/>
    <n v="378"/>
    <n v="87"/>
    <x v="44"/>
    <s v="Jerry Perry"/>
    <x v="356"/>
    <x v="2"/>
    <x v="6"/>
    <x v="0"/>
  </r>
  <r>
    <s v="AX13899"/>
    <s v="ENX2019"/>
    <s v="A141"/>
    <s v="EMP1024"/>
    <x v="576"/>
    <x v="104"/>
    <x v="0"/>
    <n v="800"/>
    <n v="536"/>
    <n v="1072"/>
    <n v="1600"/>
    <n v="528"/>
    <x v="23"/>
    <s v="Ernest Wheeler"/>
    <x v="576"/>
    <x v="3"/>
    <x v="0"/>
    <x v="0"/>
  </r>
  <r>
    <s v="AX13901"/>
    <s v="ENX2093"/>
    <s v="A158"/>
    <s v="EMP1007"/>
    <x v="163"/>
    <x v="274"/>
    <x v="1"/>
    <n v="112"/>
    <n v="90"/>
    <n v="90"/>
    <n v="112"/>
    <n v="22"/>
    <x v="4"/>
    <s v="Jeremy Mendoza"/>
    <x v="163"/>
    <x v="2"/>
    <x v="6"/>
    <x v="0"/>
  </r>
  <r>
    <s v="AX13905"/>
    <s v="ENX2067"/>
    <s v="A146"/>
    <s v="EMP1027"/>
    <x v="146"/>
    <x v="185"/>
    <x v="3"/>
    <n v="1119"/>
    <n v="683"/>
    <n v="2732"/>
    <n v="4476"/>
    <n v="1744"/>
    <x v="8"/>
    <s v="Gary Rodriguez"/>
    <x v="146"/>
    <x v="5"/>
    <x v="6"/>
    <x v="0"/>
  </r>
  <r>
    <s v="AX13907"/>
    <s v="ENX2000"/>
    <s v="A148"/>
    <s v="EMP1002"/>
    <x v="645"/>
    <x v="241"/>
    <x v="1"/>
    <n v="2241"/>
    <n v="1367"/>
    <n v="1367"/>
    <n v="2241"/>
    <n v="874"/>
    <x v="31"/>
    <s v="Andrew Bowman"/>
    <x v="645"/>
    <x v="2"/>
    <x v="5"/>
    <x v="0"/>
  </r>
  <r>
    <s v="AX13911"/>
    <s v="ENX2005"/>
    <s v="A147"/>
    <s v="EMP1012"/>
    <x v="646"/>
    <x v="57"/>
    <x v="1"/>
    <n v="684"/>
    <n v="561"/>
    <n v="561"/>
    <n v="684"/>
    <n v="123"/>
    <x v="20"/>
    <s v="John Reyes"/>
    <x v="646"/>
    <x v="0"/>
    <x v="5"/>
    <x v="0"/>
  </r>
  <r>
    <s v="AX13912"/>
    <s v="ENX2036"/>
    <s v="A124"/>
    <s v="EMP1012"/>
    <x v="111"/>
    <x v="40"/>
    <x v="2"/>
    <n v="1582"/>
    <n v="1234"/>
    <n v="3702"/>
    <n v="4746"/>
    <n v="1044"/>
    <x v="21"/>
    <s v="John Reyes"/>
    <x v="111"/>
    <x v="5"/>
    <x v="11"/>
    <x v="0"/>
  </r>
  <r>
    <s v="AX13915"/>
    <s v="ENX2031"/>
    <s v="A103"/>
    <s v="EMP1036"/>
    <x v="87"/>
    <x v="335"/>
    <x v="2"/>
    <n v="1638"/>
    <n v="1261"/>
    <n v="3783"/>
    <n v="4914"/>
    <n v="1131"/>
    <x v="2"/>
    <s v="Robert Reed"/>
    <x v="87"/>
    <x v="0"/>
    <x v="2"/>
    <x v="0"/>
  </r>
  <r>
    <s v="AX13916"/>
    <s v="ENX2014"/>
    <s v="A135"/>
    <s v="EMP1021"/>
    <x v="600"/>
    <x v="356"/>
    <x v="0"/>
    <n v="1809"/>
    <n v="1067"/>
    <n v="2134"/>
    <n v="3618"/>
    <n v="1484"/>
    <x v="44"/>
    <s v="Clarence Fox"/>
    <x v="600"/>
    <x v="0"/>
    <x v="5"/>
    <x v="0"/>
  </r>
  <r>
    <s v="AX13917"/>
    <s v="ENX2006"/>
    <s v="A152"/>
    <s v="EMP1022"/>
    <x v="647"/>
    <x v="277"/>
    <x v="0"/>
    <n v="1826"/>
    <n v="1443"/>
    <n v="2886"/>
    <n v="3652"/>
    <n v="766"/>
    <x v="54"/>
    <s v="Walter Cook"/>
    <x v="647"/>
    <x v="4"/>
    <x v="0"/>
    <x v="0"/>
  </r>
  <r>
    <s v="AX13927"/>
    <s v="ENX2019"/>
    <s v="A146"/>
    <s v="EMP1013"/>
    <x v="110"/>
    <x v="29"/>
    <x v="0"/>
    <n v="800"/>
    <n v="536"/>
    <n v="1072"/>
    <n v="1600"/>
    <n v="528"/>
    <x v="8"/>
    <s v="Charles Harper"/>
    <x v="110"/>
    <x v="5"/>
    <x v="3"/>
    <x v="0"/>
  </r>
  <r>
    <s v="AX13932"/>
    <s v="ENX2065"/>
    <s v="A128"/>
    <s v="EMP1042"/>
    <x v="648"/>
    <x v="150"/>
    <x v="0"/>
    <n v="2396"/>
    <n v="1965"/>
    <n v="3930"/>
    <n v="4792"/>
    <n v="862"/>
    <x v="16"/>
    <s v="Scott Clark"/>
    <x v="648"/>
    <x v="1"/>
    <x v="0"/>
    <x v="0"/>
  </r>
  <r>
    <s v="AX13933"/>
    <s v="ENX2090"/>
    <s v="A110"/>
    <s v="EMP1017"/>
    <x v="373"/>
    <x v="188"/>
    <x v="2"/>
    <n v="1338"/>
    <n v="682"/>
    <n v="2046"/>
    <n v="4014"/>
    <n v="1968"/>
    <x v="73"/>
    <s v="Brian Hansen"/>
    <x v="373"/>
    <x v="2"/>
    <x v="0"/>
    <x v="0"/>
  </r>
  <r>
    <s v="AX13939"/>
    <s v="ENX2023"/>
    <s v="A115"/>
    <s v="EMP1028"/>
    <x v="336"/>
    <x v="31"/>
    <x v="3"/>
    <n v="818"/>
    <n v="450"/>
    <n v="1800"/>
    <n v="3272"/>
    <n v="1472"/>
    <x v="22"/>
    <s v="Howard Sims"/>
    <x v="336"/>
    <x v="1"/>
    <x v="1"/>
    <x v="0"/>
  </r>
  <r>
    <s v="AX13942"/>
    <s v="ENX2028"/>
    <s v="A108"/>
    <s v="EMP1000"/>
    <x v="371"/>
    <x v="221"/>
    <x v="2"/>
    <n v="2283"/>
    <n v="1484"/>
    <n v="4452"/>
    <n v="6849"/>
    <n v="2397"/>
    <x v="64"/>
    <s v="Fred Robertson"/>
    <x v="371"/>
    <x v="4"/>
    <x v="6"/>
    <x v="0"/>
  </r>
  <r>
    <s v="AX13943"/>
    <s v="ENX2025"/>
    <s v="A124"/>
    <s v="EMP1034"/>
    <x v="649"/>
    <x v="347"/>
    <x v="1"/>
    <n v="667"/>
    <n v="387"/>
    <n v="387"/>
    <n v="667"/>
    <n v="280"/>
    <x v="21"/>
    <s v="Arthur Mccoy"/>
    <x v="649"/>
    <x v="6"/>
    <x v="6"/>
    <x v="0"/>
  </r>
  <r>
    <s v="AX13945"/>
    <s v="ENX2088"/>
    <s v="A142"/>
    <s v="EMP1039"/>
    <x v="70"/>
    <x v="22"/>
    <x v="1"/>
    <n v="603"/>
    <n v="416"/>
    <n v="416"/>
    <n v="603"/>
    <n v="187"/>
    <x v="15"/>
    <s v="Eugene Holmes"/>
    <x v="70"/>
    <x v="5"/>
    <x v="6"/>
    <x v="0"/>
  </r>
  <r>
    <s v="AX13946"/>
    <s v="ENX2069"/>
    <s v="A164"/>
    <s v="EMP1002"/>
    <x v="405"/>
    <x v="218"/>
    <x v="2"/>
    <n v="378"/>
    <n v="291"/>
    <n v="873"/>
    <n v="1134"/>
    <n v="261"/>
    <x v="68"/>
    <s v="Andrew Bowman"/>
    <x v="405"/>
    <x v="6"/>
    <x v="7"/>
    <x v="0"/>
  </r>
  <r>
    <s v="AX13950"/>
    <s v="ENX2081"/>
    <s v="A105"/>
    <s v="EMP1006"/>
    <x v="593"/>
    <x v="348"/>
    <x v="1"/>
    <n v="1566"/>
    <n v="1190"/>
    <n v="1190"/>
    <n v="1566"/>
    <n v="376"/>
    <x v="57"/>
    <s v="Sean Miller"/>
    <x v="593"/>
    <x v="4"/>
    <x v="4"/>
    <x v="0"/>
  </r>
  <r>
    <s v="AX13959"/>
    <s v="ENX2063"/>
    <s v="A114"/>
    <s v="EMP1034"/>
    <x v="626"/>
    <x v="58"/>
    <x v="3"/>
    <n v="1708"/>
    <n v="871"/>
    <n v="3484"/>
    <n v="6832"/>
    <n v="3348"/>
    <x v="36"/>
    <s v="Arthur Mccoy"/>
    <x v="626"/>
    <x v="3"/>
    <x v="1"/>
    <x v="0"/>
  </r>
  <r>
    <s v="AX13961"/>
    <s v="ENX2026"/>
    <s v="A141"/>
    <s v="EMP1040"/>
    <x v="185"/>
    <x v="70"/>
    <x v="0"/>
    <n v="947"/>
    <n v="786"/>
    <n v="1572"/>
    <n v="1894"/>
    <n v="322"/>
    <x v="23"/>
    <s v="Patrick Ruiz"/>
    <x v="185"/>
    <x v="2"/>
    <x v="4"/>
    <x v="0"/>
  </r>
  <r>
    <s v="AX13963"/>
    <s v="ENX2045"/>
    <s v="A164"/>
    <s v="EMP1044"/>
    <x v="650"/>
    <x v="355"/>
    <x v="2"/>
    <n v="556"/>
    <n v="395"/>
    <n v="1185"/>
    <n v="1668"/>
    <n v="483"/>
    <x v="68"/>
    <s v="Martin Carr"/>
    <x v="650"/>
    <x v="1"/>
    <x v="6"/>
    <x v="0"/>
  </r>
  <r>
    <s v="AX13965"/>
    <s v="ENX2032"/>
    <s v="A143"/>
    <s v="EMP1030"/>
    <x v="651"/>
    <x v="190"/>
    <x v="1"/>
    <n v="1967"/>
    <n v="1397"/>
    <n v="1397"/>
    <n v="1967"/>
    <n v="570"/>
    <x v="9"/>
    <s v="Bobby Russell"/>
    <x v="651"/>
    <x v="6"/>
    <x v="7"/>
    <x v="0"/>
  </r>
  <r>
    <s v="AX13970"/>
    <s v="ENX2090"/>
    <s v="A138"/>
    <s v="EMP1042"/>
    <x v="175"/>
    <x v="323"/>
    <x v="0"/>
    <n v="1338"/>
    <n v="682"/>
    <n v="1364"/>
    <n v="2676"/>
    <n v="1312"/>
    <x v="6"/>
    <s v="Scott Clark"/>
    <x v="175"/>
    <x v="3"/>
    <x v="6"/>
    <x v="0"/>
  </r>
  <r>
    <s v="AX13974"/>
    <s v="ENX2025"/>
    <s v="A165"/>
    <s v="EMP1022"/>
    <x v="367"/>
    <x v="25"/>
    <x v="2"/>
    <n v="667"/>
    <n v="387"/>
    <n v="1161"/>
    <n v="2001"/>
    <n v="840"/>
    <x v="51"/>
    <s v="Walter Cook"/>
    <x v="367"/>
    <x v="1"/>
    <x v="7"/>
    <x v="0"/>
  </r>
  <r>
    <s v="AX13977"/>
    <s v="ENX2087"/>
    <s v="A132"/>
    <s v="EMP1005"/>
    <x v="554"/>
    <x v="221"/>
    <x v="2"/>
    <n v="1022"/>
    <n v="818"/>
    <n v="2454"/>
    <n v="3066"/>
    <n v="612"/>
    <x v="56"/>
    <s v="Ryan Welch"/>
    <x v="554"/>
    <x v="4"/>
    <x v="6"/>
    <x v="0"/>
  </r>
  <r>
    <s v="AX13978"/>
    <s v="ENX2066"/>
    <s v="A136"/>
    <s v="EMP1027"/>
    <x v="57"/>
    <x v="100"/>
    <x v="3"/>
    <n v="2091"/>
    <n v="1485"/>
    <n v="5940"/>
    <n v="8364"/>
    <n v="2424"/>
    <x v="29"/>
    <s v="Gary Rodriguez"/>
    <x v="57"/>
    <x v="6"/>
    <x v="6"/>
    <x v="0"/>
  </r>
  <r>
    <s v="AX13979"/>
    <s v="ENX2096"/>
    <s v="A109"/>
    <s v="EMP1039"/>
    <x v="112"/>
    <x v="315"/>
    <x v="1"/>
    <n v="1587"/>
    <n v="1301"/>
    <n v="1301"/>
    <n v="1587"/>
    <n v="286"/>
    <x v="34"/>
    <s v="Eugene Holmes"/>
    <x v="112"/>
    <x v="3"/>
    <x v="8"/>
    <x v="0"/>
  </r>
  <r>
    <s v="AX13980"/>
    <s v="ENX2046"/>
    <s v="A141"/>
    <s v="EMP1014"/>
    <x v="348"/>
    <x v="272"/>
    <x v="1"/>
    <n v="2410"/>
    <n v="1518"/>
    <n v="1518"/>
    <n v="2410"/>
    <n v="892"/>
    <x v="23"/>
    <s v="Ronald Reed"/>
    <x v="348"/>
    <x v="6"/>
    <x v="2"/>
    <x v="0"/>
  </r>
  <r>
    <s v="AX13981"/>
    <s v="ENX2039"/>
    <s v="A116"/>
    <s v="EMP1001"/>
    <x v="652"/>
    <x v="108"/>
    <x v="1"/>
    <n v="817"/>
    <n v="409"/>
    <n v="409"/>
    <n v="817"/>
    <n v="408"/>
    <x v="47"/>
    <s v="Kevin Butler"/>
    <x v="652"/>
    <x v="4"/>
    <x v="10"/>
    <x v="0"/>
  </r>
  <r>
    <s v="AX13982"/>
    <s v="ENX2015"/>
    <s v="A139"/>
    <s v="EMP1028"/>
    <x v="70"/>
    <x v="132"/>
    <x v="1"/>
    <n v="637"/>
    <n v="389"/>
    <n v="389"/>
    <n v="637"/>
    <n v="248"/>
    <x v="12"/>
    <s v="Howard Sims"/>
    <x v="70"/>
    <x v="0"/>
    <x v="3"/>
    <x v="0"/>
  </r>
  <r>
    <s v="AX13983"/>
    <s v="ENX2040"/>
    <s v="A111"/>
    <s v="EMP1033"/>
    <x v="141"/>
    <x v="247"/>
    <x v="0"/>
    <n v="1889"/>
    <n v="945"/>
    <n v="1890"/>
    <n v="3778"/>
    <n v="1888"/>
    <x v="19"/>
    <s v="Jerry Perry"/>
    <x v="141"/>
    <x v="6"/>
    <x v="5"/>
    <x v="0"/>
  </r>
  <r>
    <s v="AX13985"/>
    <s v="ENX2020"/>
    <s v="A122"/>
    <s v="EMP1016"/>
    <x v="390"/>
    <x v="283"/>
    <x v="0"/>
    <n v="2005"/>
    <n v="1223"/>
    <n v="2446"/>
    <n v="4010"/>
    <n v="1564"/>
    <x v="17"/>
    <s v="Henry Nelson"/>
    <x v="390"/>
    <x v="1"/>
    <x v="8"/>
    <x v="0"/>
  </r>
  <r>
    <s v="AX13987"/>
    <s v="ENX2096"/>
    <s v="A155"/>
    <s v="EMP1019"/>
    <x v="606"/>
    <x v="216"/>
    <x v="2"/>
    <n v="1587"/>
    <n v="1301"/>
    <n v="3903"/>
    <n v="4761"/>
    <n v="858"/>
    <x v="41"/>
    <s v="Roger Robertson"/>
    <x v="606"/>
    <x v="1"/>
    <x v="10"/>
    <x v="0"/>
  </r>
  <r>
    <s v="AX13988"/>
    <s v="ENX2087"/>
    <s v="A164"/>
    <s v="EMP1040"/>
    <x v="557"/>
    <x v="303"/>
    <x v="1"/>
    <n v="1022"/>
    <n v="818"/>
    <n v="818"/>
    <n v="1022"/>
    <n v="204"/>
    <x v="68"/>
    <s v="Patrick Ruiz"/>
    <x v="557"/>
    <x v="1"/>
    <x v="10"/>
    <x v="0"/>
  </r>
  <r>
    <s v="AX13992"/>
    <s v="ENX2077"/>
    <s v="A142"/>
    <s v="EMP1011"/>
    <x v="567"/>
    <x v="65"/>
    <x v="3"/>
    <n v="530"/>
    <n v="424"/>
    <n v="1696"/>
    <n v="2120"/>
    <n v="424"/>
    <x v="15"/>
    <s v="Larry Marshall"/>
    <x v="567"/>
    <x v="5"/>
    <x v="5"/>
    <x v="0"/>
  </r>
  <r>
    <s v="AX13993"/>
    <s v="ENX2074"/>
    <s v="A167"/>
    <s v="EMP1014"/>
    <x v="607"/>
    <x v="219"/>
    <x v="1"/>
    <n v="504"/>
    <n v="408"/>
    <n v="408"/>
    <n v="504"/>
    <n v="96"/>
    <x v="10"/>
    <s v="Ronald Reed"/>
    <x v="607"/>
    <x v="6"/>
    <x v="8"/>
    <x v="0"/>
  </r>
  <r>
    <s v="AX13998"/>
    <s v="ENX2020"/>
    <s v="A127"/>
    <s v="EMP1014"/>
    <x v="375"/>
    <x v="344"/>
    <x v="1"/>
    <n v="2005"/>
    <n v="1223"/>
    <n v="1223"/>
    <n v="2005"/>
    <n v="782"/>
    <x v="5"/>
    <s v="Ronald Reed"/>
    <x v="375"/>
    <x v="4"/>
    <x v="5"/>
    <x v="0"/>
  </r>
  <r>
    <s v="AX14001"/>
    <s v="ENX2019"/>
    <s v="A160"/>
    <s v="EMP1003"/>
    <x v="243"/>
    <x v="73"/>
    <x v="1"/>
    <n v="800"/>
    <n v="536"/>
    <n v="536"/>
    <n v="800"/>
    <n v="264"/>
    <x v="1"/>
    <s v="Christopher Tucker"/>
    <x v="243"/>
    <x v="3"/>
    <x v="0"/>
    <x v="0"/>
  </r>
  <r>
    <s v="AX14003"/>
    <s v="ENX2037"/>
    <s v="A123"/>
    <s v="EMP1007"/>
    <x v="653"/>
    <x v="132"/>
    <x v="0"/>
    <n v="880"/>
    <n v="634"/>
    <n v="1268"/>
    <n v="1760"/>
    <n v="492"/>
    <x v="62"/>
    <s v="Jeremy Mendoza"/>
    <x v="653"/>
    <x v="0"/>
    <x v="3"/>
    <x v="0"/>
  </r>
  <r>
    <s v="AX14005"/>
    <s v="ENX2073"/>
    <s v="A119"/>
    <s v="EMP1043"/>
    <x v="654"/>
    <x v="93"/>
    <x v="2"/>
    <n v="95"/>
    <n v="61"/>
    <n v="183"/>
    <n v="285"/>
    <n v="102"/>
    <x v="61"/>
    <s v="Joshua Taylor"/>
    <x v="654"/>
    <x v="5"/>
    <x v="2"/>
    <x v="0"/>
  </r>
  <r>
    <s v="AX14006"/>
    <s v="ENX2008"/>
    <s v="A173"/>
    <s v="EMP1024"/>
    <x v="655"/>
    <x v="81"/>
    <x v="1"/>
    <n v="315"/>
    <n v="208"/>
    <n v="208"/>
    <n v="315"/>
    <n v="107"/>
    <x v="14"/>
    <s v="Ernest Wheeler"/>
    <x v="655"/>
    <x v="5"/>
    <x v="1"/>
    <x v="0"/>
  </r>
  <r>
    <s v="AX14009"/>
    <s v="ENX2020"/>
    <s v="A168"/>
    <s v="EMP1025"/>
    <x v="323"/>
    <x v="158"/>
    <x v="1"/>
    <n v="2005"/>
    <n v="1223"/>
    <n v="1223"/>
    <n v="2005"/>
    <n v="782"/>
    <x v="45"/>
    <s v="Ernest Wagner"/>
    <x v="323"/>
    <x v="2"/>
    <x v="11"/>
    <x v="0"/>
  </r>
  <r>
    <s v="AX14016"/>
    <s v="ENX2100"/>
    <s v="A102"/>
    <s v="EMP1007"/>
    <x v="229"/>
    <x v="269"/>
    <x v="0"/>
    <n v="799"/>
    <n v="455"/>
    <n v="910"/>
    <n v="1598"/>
    <n v="688"/>
    <x v="43"/>
    <s v="Jeremy Mendoza"/>
    <x v="229"/>
    <x v="3"/>
    <x v="1"/>
    <x v="0"/>
  </r>
  <r>
    <s v="AX14019"/>
    <s v="ENX2056"/>
    <s v="A113"/>
    <s v="EMP1009"/>
    <x v="656"/>
    <x v="217"/>
    <x v="1"/>
    <n v="1635"/>
    <n v="1046"/>
    <n v="1046"/>
    <n v="1635"/>
    <n v="589"/>
    <x v="49"/>
    <s v="Kenneth Fields"/>
    <x v="656"/>
    <x v="1"/>
    <x v="5"/>
    <x v="0"/>
  </r>
  <r>
    <s v="AX14020"/>
    <s v="ENX2011"/>
    <s v="A169"/>
    <s v="EMP1044"/>
    <x v="344"/>
    <x v="157"/>
    <x v="1"/>
    <n v="530"/>
    <n v="435"/>
    <n v="435"/>
    <n v="530"/>
    <n v="95"/>
    <x v="30"/>
    <s v="Martin Carr"/>
    <x v="344"/>
    <x v="2"/>
    <x v="6"/>
    <x v="0"/>
  </r>
  <r>
    <s v="AX14021"/>
    <s v="ENX2054"/>
    <s v="A113"/>
    <s v="EMP1021"/>
    <x v="432"/>
    <x v="252"/>
    <x v="1"/>
    <n v="127"/>
    <n v="79"/>
    <n v="79"/>
    <n v="127"/>
    <n v="48"/>
    <x v="49"/>
    <s v="Clarence Fox"/>
    <x v="432"/>
    <x v="2"/>
    <x v="1"/>
    <x v="0"/>
  </r>
  <r>
    <s v="AX14028"/>
    <s v="ENX2079"/>
    <s v="A144"/>
    <s v="EMP1022"/>
    <x v="505"/>
    <x v="50"/>
    <x v="2"/>
    <n v="1725"/>
    <n v="1363"/>
    <n v="4089"/>
    <n v="5175"/>
    <n v="1086"/>
    <x v="33"/>
    <s v="Walter Cook"/>
    <x v="505"/>
    <x v="5"/>
    <x v="4"/>
    <x v="0"/>
  </r>
  <r>
    <s v="AX14037"/>
    <s v="ENX2062"/>
    <s v="A113"/>
    <s v="EMP1001"/>
    <x v="259"/>
    <x v="196"/>
    <x v="0"/>
    <n v="2464"/>
    <n v="1774"/>
    <n v="3548"/>
    <n v="4928"/>
    <n v="1380"/>
    <x v="49"/>
    <s v="Kevin Butler"/>
    <x v="259"/>
    <x v="6"/>
    <x v="5"/>
    <x v="0"/>
  </r>
  <r>
    <s v="AX14038"/>
    <s v="ENX2006"/>
    <s v="A169"/>
    <s v="EMP1018"/>
    <x v="26"/>
    <x v="72"/>
    <x v="2"/>
    <n v="1826"/>
    <n v="1443"/>
    <n v="4329"/>
    <n v="5478"/>
    <n v="1149"/>
    <x v="30"/>
    <s v="Jimmy Young"/>
    <x v="26"/>
    <x v="2"/>
    <x v="1"/>
    <x v="0"/>
  </r>
  <r>
    <s v="AX14039"/>
    <s v="ENX2045"/>
    <s v="A140"/>
    <s v="EMP1033"/>
    <x v="657"/>
    <x v="151"/>
    <x v="3"/>
    <n v="556"/>
    <n v="395"/>
    <n v="1580"/>
    <n v="2224"/>
    <n v="644"/>
    <x v="46"/>
    <s v="Jerry Perry"/>
    <x v="657"/>
    <x v="4"/>
    <x v="3"/>
    <x v="0"/>
  </r>
  <r>
    <s v="AX14043"/>
    <s v="ENX2040"/>
    <s v="A145"/>
    <s v="EMP1029"/>
    <x v="379"/>
    <x v="25"/>
    <x v="2"/>
    <n v="1889"/>
    <n v="945"/>
    <n v="2835"/>
    <n v="5667"/>
    <n v="2832"/>
    <x v="50"/>
    <s v="Howard Gardner"/>
    <x v="379"/>
    <x v="1"/>
    <x v="7"/>
    <x v="0"/>
  </r>
  <r>
    <s v="AX14044"/>
    <s v="ENX2036"/>
    <s v="A136"/>
    <s v="EMP1041"/>
    <x v="658"/>
    <x v="119"/>
    <x v="3"/>
    <n v="1582"/>
    <n v="1234"/>
    <n v="4936"/>
    <n v="6328"/>
    <n v="1392"/>
    <x v="29"/>
    <s v="Joe Sims"/>
    <x v="658"/>
    <x v="0"/>
    <x v="1"/>
    <x v="0"/>
  </r>
  <r>
    <s v="AX14045"/>
    <s v="ENX2098"/>
    <s v="A138"/>
    <s v="EMP1012"/>
    <x v="659"/>
    <x v="199"/>
    <x v="1"/>
    <n v="1178"/>
    <n v="683"/>
    <n v="683"/>
    <n v="1178"/>
    <n v="495"/>
    <x v="6"/>
    <s v="John Reyes"/>
    <x v="659"/>
    <x v="5"/>
    <x v="1"/>
    <x v="0"/>
  </r>
  <r>
    <s v="AX14046"/>
    <s v="ENX2056"/>
    <s v="A112"/>
    <s v="EMP1037"/>
    <x v="641"/>
    <x v="159"/>
    <x v="1"/>
    <n v="1635"/>
    <n v="1046"/>
    <n v="1046"/>
    <n v="1635"/>
    <n v="589"/>
    <x v="40"/>
    <s v="Carl Hall"/>
    <x v="641"/>
    <x v="1"/>
    <x v="10"/>
    <x v="0"/>
  </r>
  <r>
    <s v="AX14049"/>
    <s v="ENX2055"/>
    <s v="A107"/>
    <s v="EMP1027"/>
    <x v="350"/>
    <x v="217"/>
    <x v="3"/>
    <n v="2495"/>
    <n v="1896"/>
    <n v="7584"/>
    <n v="9980"/>
    <n v="2396"/>
    <x v="13"/>
    <s v="Gary Rodriguez"/>
    <x v="350"/>
    <x v="1"/>
    <x v="5"/>
    <x v="0"/>
  </r>
  <r>
    <s v="AX14053"/>
    <s v="ENX2095"/>
    <s v="A126"/>
    <s v="EMP1015"/>
    <x v="313"/>
    <x v="14"/>
    <x v="2"/>
    <n v="1743"/>
    <n v="872"/>
    <n v="2616"/>
    <n v="5229"/>
    <n v="2613"/>
    <x v="38"/>
    <s v="Justin Lynch"/>
    <x v="313"/>
    <x v="0"/>
    <x v="6"/>
    <x v="0"/>
  </r>
  <r>
    <s v="AX14054"/>
    <s v="ENX2048"/>
    <s v="A117"/>
    <s v="EMP1000"/>
    <x v="300"/>
    <x v="357"/>
    <x v="3"/>
    <n v="502"/>
    <n v="296"/>
    <n v="1184"/>
    <n v="2008"/>
    <n v="824"/>
    <x v="63"/>
    <s v="Fred Robertson"/>
    <x v="300"/>
    <x v="4"/>
    <x v="5"/>
    <x v="0"/>
  </r>
  <r>
    <s v="AX14055"/>
    <s v="ENX2098"/>
    <s v="A141"/>
    <s v="EMP1006"/>
    <x v="316"/>
    <x v="106"/>
    <x v="3"/>
    <n v="1178"/>
    <n v="683"/>
    <n v="2732"/>
    <n v="4712"/>
    <n v="1980"/>
    <x v="23"/>
    <s v="Sean Miller"/>
    <x v="316"/>
    <x v="4"/>
    <x v="5"/>
    <x v="0"/>
  </r>
  <r>
    <s v="AX14057"/>
    <s v="ENX2080"/>
    <s v="A103"/>
    <s v="EMP1037"/>
    <x v="181"/>
    <x v="157"/>
    <x v="0"/>
    <n v="2353"/>
    <n v="1788"/>
    <n v="3576"/>
    <n v="4706"/>
    <n v="1130"/>
    <x v="2"/>
    <s v="Carl Hall"/>
    <x v="181"/>
    <x v="2"/>
    <x v="6"/>
    <x v="0"/>
  </r>
  <r>
    <s v="AX14059"/>
    <s v="ENX2003"/>
    <s v="A136"/>
    <s v="EMP1015"/>
    <x v="598"/>
    <x v="284"/>
    <x v="1"/>
    <n v="1783"/>
    <n v="1516"/>
    <n v="1516"/>
    <n v="1783"/>
    <n v="267"/>
    <x v="29"/>
    <s v="Justin Lynch"/>
    <x v="598"/>
    <x v="4"/>
    <x v="7"/>
    <x v="0"/>
  </r>
  <r>
    <s v="AX14061"/>
    <s v="ENX2038"/>
    <s v="A139"/>
    <s v="EMP1043"/>
    <x v="660"/>
    <x v="289"/>
    <x v="1"/>
    <n v="392"/>
    <n v="255"/>
    <n v="255"/>
    <n v="392"/>
    <n v="137"/>
    <x v="12"/>
    <s v="Joshua Taylor"/>
    <x v="660"/>
    <x v="6"/>
    <x v="10"/>
    <x v="0"/>
  </r>
  <r>
    <s v="AX14069"/>
    <s v="ENX2078"/>
    <s v="A118"/>
    <s v="EMP1020"/>
    <x v="374"/>
    <x v="42"/>
    <x v="1"/>
    <n v="1798"/>
    <n v="971"/>
    <n v="971"/>
    <n v="1798"/>
    <n v="827"/>
    <x v="11"/>
    <s v="Ryan Butler"/>
    <x v="374"/>
    <x v="3"/>
    <x v="3"/>
    <x v="0"/>
  </r>
  <r>
    <s v="AX14074"/>
    <s v="ENX2079"/>
    <s v="A144"/>
    <s v="EMP1003"/>
    <x v="132"/>
    <x v="25"/>
    <x v="3"/>
    <n v="1725"/>
    <n v="1363"/>
    <n v="5452"/>
    <n v="6900"/>
    <n v="1448"/>
    <x v="33"/>
    <s v="Christopher Tucker"/>
    <x v="132"/>
    <x v="1"/>
    <x v="7"/>
    <x v="0"/>
  </r>
  <r>
    <s v="AX14077"/>
    <s v="ENX2075"/>
    <s v="A140"/>
    <s v="EMP1012"/>
    <x v="19"/>
    <x v="222"/>
    <x v="0"/>
    <n v="400"/>
    <n v="208"/>
    <n v="416"/>
    <n v="800"/>
    <n v="384"/>
    <x v="46"/>
    <s v="John Reyes"/>
    <x v="19"/>
    <x v="5"/>
    <x v="11"/>
    <x v="0"/>
  </r>
  <r>
    <s v="AX14080"/>
    <s v="ENX2045"/>
    <s v="A156"/>
    <s v="EMP1014"/>
    <x v="9"/>
    <x v="238"/>
    <x v="3"/>
    <n v="556"/>
    <n v="395"/>
    <n v="1580"/>
    <n v="2224"/>
    <n v="644"/>
    <x v="39"/>
    <s v="Ronald Reed"/>
    <x v="9"/>
    <x v="6"/>
    <x v="4"/>
    <x v="0"/>
  </r>
  <r>
    <s v="AX14082"/>
    <s v="ENX2099"/>
    <s v="A103"/>
    <s v="EMP1035"/>
    <x v="661"/>
    <x v="93"/>
    <x v="1"/>
    <n v="1367"/>
    <n v="984"/>
    <n v="984"/>
    <n v="1367"/>
    <n v="383"/>
    <x v="2"/>
    <s v="Roger Ramos"/>
    <x v="661"/>
    <x v="5"/>
    <x v="2"/>
    <x v="0"/>
  </r>
  <r>
    <s v="AX14083"/>
    <s v="ENX2036"/>
    <s v="A128"/>
    <s v="EMP1003"/>
    <x v="567"/>
    <x v="12"/>
    <x v="2"/>
    <n v="1582"/>
    <n v="1234"/>
    <n v="3702"/>
    <n v="4746"/>
    <n v="1044"/>
    <x v="16"/>
    <s v="Christopher Tucker"/>
    <x v="567"/>
    <x v="3"/>
    <x v="7"/>
    <x v="0"/>
  </r>
  <r>
    <s v="AX14086"/>
    <s v="ENX2059"/>
    <s v="A160"/>
    <s v="EMP1033"/>
    <x v="595"/>
    <x v="112"/>
    <x v="1"/>
    <n v="1494"/>
    <n v="971"/>
    <n v="971"/>
    <n v="1494"/>
    <n v="523"/>
    <x v="1"/>
    <s v="Jerry Perry"/>
    <x v="595"/>
    <x v="4"/>
    <x v="10"/>
    <x v="0"/>
  </r>
  <r>
    <s v="AX14087"/>
    <s v="ENX2063"/>
    <s v="A153"/>
    <s v="EMP1034"/>
    <x v="413"/>
    <x v="352"/>
    <x v="2"/>
    <n v="1708"/>
    <n v="871"/>
    <n v="2613"/>
    <n v="5124"/>
    <n v="2511"/>
    <x v="69"/>
    <s v="Arthur Mccoy"/>
    <x v="413"/>
    <x v="3"/>
    <x v="6"/>
    <x v="0"/>
  </r>
  <r>
    <s v="AX14088"/>
    <s v="ENX2078"/>
    <s v="A115"/>
    <s v="EMP1021"/>
    <x v="361"/>
    <x v="173"/>
    <x v="0"/>
    <n v="1798"/>
    <n v="971"/>
    <n v="1942"/>
    <n v="3596"/>
    <n v="1654"/>
    <x v="22"/>
    <s v="Clarence Fox"/>
    <x v="361"/>
    <x v="4"/>
    <x v="10"/>
    <x v="0"/>
  </r>
  <r>
    <s v="AX14099"/>
    <s v="ENX2062"/>
    <s v="A165"/>
    <s v="EMP1010"/>
    <x v="662"/>
    <x v="304"/>
    <x v="2"/>
    <n v="2464"/>
    <n v="1774"/>
    <n v="5322"/>
    <n v="7392"/>
    <n v="2070"/>
    <x v="51"/>
    <s v="Joshua Cook"/>
    <x v="662"/>
    <x v="6"/>
    <x v="10"/>
    <x v="0"/>
  </r>
  <r>
    <s v="AX14100"/>
    <s v="ENX2044"/>
    <s v="A127"/>
    <s v="EMP1037"/>
    <x v="577"/>
    <x v="46"/>
    <x v="2"/>
    <n v="886"/>
    <n v="478"/>
    <n v="1434"/>
    <n v="2658"/>
    <n v="1224"/>
    <x v="5"/>
    <s v="Carl Hall"/>
    <x v="577"/>
    <x v="5"/>
    <x v="10"/>
    <x v="0"/>
  </r>
  <r>
    <s v="AX14108"/>
    <s v="ENX2010"/>
    <s v="A111"/>
    <s v="EMP1024"/>
    <x v="508"/>
    <x v="357"/>
    <x v="1"/>
    <n v="1812"/>
    <n v="1305"/>
    <n v="1305"/>
    <n v="1812"/>
    <n v="507"/>
    <x v="19"/>
    <s v="Ernest Wheeler"/>
    <x v="508"/>
    <x v="4"/>
    <x v="5"/>
    <x v="0"/>
  </r>
  <r>
    <s v="AX14112"/>
    <s v="ENX2051"/>
    <s v="A144"/>
    <s v="EMP1025"/>
    <x v="85"/>
    <x v="244"/>
    <x v="1"/>
    <n v="1077"/>
    <n v="732"/>
    <n v="732"/>
    <n v="1077"/>
    <n v="345"/>
    <x v="33"/>
    <s v="Ernest Wagner"/>
    <x v="85"/>
    <x v="1"/>
    <x v="3"/>
    <x v="0"/>
  </r>
  <r>
    <s v="AX14113"/>
    <s v="ENX2047"/>
    <s v="A160"/>
    <s v="EMP1039"/>
    <x v="531"/>
    <x v="17"/>
    <x v="1"/>
    <n v="290"/>
    <n v="200"/>
    <n v="200"/>
    <n v="290"/>
    <n v="90"/>
    <x v="1"/>
    <s v="Eugene Holmes"/>
    <x v="531"/>
    <x v="1"/>
    <x v="10"/>
    <x v="0"/>
  </r>
  <r>
    <s v="AX14115"/>
    <s v="ENX2088"/>
    <s v="A142"/>
    <s v="EMP1021"/>
    <x v="231"/>
    <x v="287"/>
    <x v="1"/>
    <n v="603"/>
    <n v="416"/>
    <n v="416"/>
    <n v="603"/>
    <n v="187"/>
    <x v="15"/>
    <s v="Clarence Fox"/>
    <x v="231"/>
    <x v="2"/>
    <x v="10"/>
    <x v="0"/>
  </r>
  <r>
    <s v="AX14117"/>
    <s v="ENX2035"/>
    <s v="A136"/>
    <s v="EMP1001"/>
    <x v="588"/>
    <x v="123"/>
    <x v="1"/>
    <n v="458"/>
    <n v="376"/>
    <n v="376"/>
    <n v="458"/>
    <n v="82"/>
    <x v="29"/>
    <s v="Kevin Butler"/>
    <x v="588"/>
    <x v="4"/>
    <x v="7"/>
    <x v="0"/>
  </r>
  <r>
    <s v="AX14120"/>
    <s v="ENX2005"/>
    <s v="A107"/>
    <s v="EMP1011"/>
    <x v="659"/>
    <x v="204"/>
    <x v="1"/>
    <n v="684"/>
    <n v="561"/>
    <n v="561"/>
    <n v="684"/>
    <n v="123"/>
    <x v="13"/>
    <s v="Larry Marshall"/>
    <x v="659"/>
    <x v="5"/>
    <x v="9"/>
    <x v="0"/>
  </r>
  <r>
    <s v="AX14124"/>
    <s v="ENX2016"/>
    <s v="A141"/>
    <s v="EMP1019"/>
    <x v="663"/>
    <x v="258"/>
    <x v="2"/>
    <n v="1351"/>
    <n v="1108"/>
    <n v="3324"/>
    <n v="4053"/>
    <n v="729"/>
    <x v="23"/>
    <s v="Roger Robertson"/>
    <x v="663"/>
    <x v="5"/>
    <x v="4"/>
    <x v="0"/>
  </r>
  <r>
    <s v="AX14130"/>
    <s v="ENX2013"/>
    <s v="A131"/>
    <s v="EMP1007"/>
    <x v="201"/>
    <x v="239"/>
    <x v="1"/>
    <n v="368"/>
    <n v="269"/>
    <n v="269"/>
    <n v="368"/>
    <n v="99"/>
    <x v="66"/>
    <s v="Jeremy Mendoza"/>
    <x v="201"/>
    <x v="5"/>
    <x v="1"/>
    <x v="0"/>
  </r>
  <r>
    <s v="AX14131"/>
    <s v="ENX2073"/>
    <s v="A135"/>
    <s v="EMP1004"/>
    <x v="664"/>
    <x v="358"/>
    <x v="0"/>
    <n v="95"/>
    <n v="61"/>
    <n v="122"/>
    <n v="190"/>
    <n v="68"/>
    <x v="44"/>
    <s v="Kenneth Bradley"/>
    <x v="664"/>
    <x v="6"/>
    <x v="1"/>
    <x v="0"/>
  </r>
  <r>
    <s v="AX14133"/>
    <s v="ENX2054"/>
    <s v="A164"/>
    <s v="EMP1004"/>
    <x v="313"/>
    <x v="197"/>
    <x v="2"/>
    <n v="127"/>
    <n v="79"/>
    <n v="237"/>
    <n v="381"/>
    <n v="144"/>
    <x v="68"/>
    <s v="Kenneth Bradley"/>
    <x v="313"/>
    <x v="4"/>
    <x v="5"/>
    <x v="0"/>
  </r>
  <r>
    <s v="AX14137"/>
    <s v="ENX2023"/>
    <s v="A162"/>
    <s v="EMP1030"/>
    <x v="110"/>
    <x v="344"/>
    <x v="1"/>
    <n v="818"/>
    <n v="450"/>
    <n v="450"/>
    <n v="818"/>
    <n v="368"/>
    <x v="48"/>
    <s v="Bobby Russell"/>
    <x v="110"/>
    <x v="4"/>
    <x v="5"/>
    <x v="0"/>
  </r>
  <r>
    <s v="AX14142"/>
    <s v="ENX2068"/>
    <s v="A156"/>
    <s v="EMP1019"/>
    <x v="501"/>
    <x v="147"/>
    <x v="1"/>
    <n v="1500"/>
    <n v="900"/>
    <n v="900"/>
    <n v="1500"/>
    <n v="600"/>
    <x v="39"/>
    <s v="Roger Robertson"/>
    <x v="501"/>
    <x v="0"/>
    <x v="10"/>
    <x v="0"/>
  </r>
  <r>
    <s v="AX14143"/>
    <s v="ENX2062"/>
    <s v="A155"/>
    <s v="EMP1023"/>
    <x v="457"/>
    <x v="178"/>
    <x v="0"/>
    <n v="2464"/>
    <n v="1774"/>
    <n v="3548"/>
    <n v="4928"/>
    <n v="1380"/>
    <x v="41"/>
    <s v="Brian Davis"/>
    <x v="457"/>
    <x v="5"/>
    <x v="0"/>
    <x v="0"/>
  </r>
  <r>
    <s v="AX14145"/>
    <s v="ENX2042"/>
    <s v="A142"/>
    <s v="EMP1023"/>
    <x v="665"/>
    <x v="15"/>
    <x v="1"/>
    <n v="203"/>
    <n v="154"/>
    <n v="154"/>
    <n v="203"/>
    <n v="49"/>
    <x v="15"/>
    <s v="Brian Davis"/>
    <x v="665"/>
    <x v="0"/>
    <x v="8"/>
    <x v="0"/>
  </r>
  <r>
    <s v="AX14151"/>
    <s v="ENX2019"/>
    <s v="A152"/>
    <s v="EMP1010"/>
    <x v="426"/>
    <x v="243"/>
    <x v="0"/>
    <n v="800"/>
    <n v="536"/>
    <n v="1072"/>
    <n v="1600"/>
    <n v="528"/>
    <x v="54"/>
    <s v="Joshua Cook"/>
    <x v="426"/>
    <x v="6"/>
    <x v="9"/>
    <x v="0"/>
  </r>
  <r>
    <s v="AX14156"/>
    <s v="ENX2082"/>
    <s v="A136"/>
    <s v="EMP1039"/>
    <x v="514"/>
    <x v="289"/>
    <x v="2"/>
    <n v="1103"/>
    <n v="838"/>
    <n v="2514"/>
    <n v="3309"/>
    <n v="795"/>
    <x v="29"/>
    <s v="Eugene Holmes"/>
    <x v="514"/>
    <x v="6"/>
    <x v="10"/>
    <x v="0"/>
  </r>
  <r>
    <s v="AX14158"/>
    <s v="ENX2044"/>
    <s v="A170"/>
    <s v="EMP1000"/>
    <x v="666"/>
    <x v="325"/>
    <x v="1"/>
    <n v="886"/>
    <n v="478"/>
    <n v="478"/>
    <n v="886"/>
    <n v="408"/>
    <x v="18"/>
    <s v="Fred Robertson"/>
    <x v="666"/>
    <x v="4"/>
    <x v="7"/>
    <x v="0"/>
  </r>
  <r>
    <s v="AX14159"/>
    <s v="ENX2087"/>
    <s v="A152"/>
    <s v="EMP1035"/>
    <x v="448"/>
    <x v="36"/>
    <x v="0"/>
    <n v="1022"/>
    <n v="818"/>
    <n v="1636"/>
    <n v="2044"/>
    <n v="408"/>
    <x v="54"/>
    <s v="Roger Ramos"/>
    <x v="448"/>
    <x v="6"/>
    <x v="3"/>
    <x v="0"/>
  </r>
  <r>
    <s v="AX14161"/>
    <s v="ENX2053"/>
    <s v="A117"/>
    <s v="EMP1022"/>
    <x v="311"/>
    <x v="211"/>
    <x v="1"/>
    <n v="596"/>
    <n v="358"/>
    <n v="358"/>
    <n v="596"/>
    <n v="238"/>
    <x v="63"/>
    <s v="Walter Cook"/>
    <x v="311"/>
    <x v="6"/>
    <x v="9"/>
    <x v="0"/>
  </r>
  <r>
    <s v="AX14162"/>
    <s v="ENX2076"/>
    <s v="A157"/>
    <s v="EMP1033"/>
    <x v="667"/>
    <x v="38"/>
    <x v="2"/>
    <n v="1522"/>
    <n v="791"/>
    <n v="2373"/>
    <n v="4566"/>
    <n v="2193"/>
    <x v="0"/>
    <s v="Jerry Perry"/>
    <x v="667"/>
    <x v="4"/>
    <x v="2"/>
    <x v="0"/>
  </r>
  <r>
    <s v="AX14166"/>
    <s v="ENX2009"/>
    <s v="A101"/>
    <s v="EMP1029"/>
    <x v="269"/>
    <x v="309"/>
    <x v="1"/>
    <n v="584"/>
    <n v="420"/>
    <n v="420"/>
    <n v="584"/>
    <n v="164"/>
    <x v="26"/>
    <s v="Howard Gardner"/>
    <x v="269"/>
    <x v="2"/>
    <x v="8"/>
    <x v="0"/>
  </r>
  <r>
    <s v="AX14169"/>
    <s v="ENX2044"/>
    <s v="A159"/>
    <s v="EMP1013"/>
    <x v="131"/>
    <x v="113"/>
    <x v="1"/>
    <n v="886"/>
    <n v="478"/>
    <n v="478"/>
    <n v="886"/>
    <n v="408"/>
    <x v="52"/>
    <s v="Charles Harper"/>
    <x v="131"/>
    <x v="4"/>
    <x v="1"/>
    <x v="0"/>
  </r>
  <r>
    <s v="AX14170"/>
    <s v="ENX2066"/>
    <s v="A128"/>
    <s v="EMP1003"/>
    <x v="204"/>
    <x v="287"/>
    <x v="1"/>
    <n v="2091"/>
    <n v="1485"/>
    <n v="1485"/>
    <n v="2091"/>
    <n v="606"/>
    <x v="16"/>
    <s v="Christopher Tucker"/>
    <x v="204"/>
    <x v="2"/>
    <x v="10"/>
    <x v="0"/>
  </r>
  <r>
    <s v="AX14172"/>
    <s v="ENX2092"/>
    <s v="A141"/>
    <s v="EMP1019"/>
    <x v="668"/>
    <x v="215"/>
    <x v="1"/>
    <n v="1639"/>
    <n v="1295"/>
    <n v="1295"/>
    <n v="1639"/>
    <n v="344"/>
    <x v="23"/>
    <s v="Roger Robertson"/>
    <x v="668"/>
    <x v="4"/>
    <x v="8"/>
    <x v="0"/>
  </r>
  <r>
    <s v="AX14173"/>
    <s v="ENX2089"/>
    <s v="A122"/>
    <s v="EMP1035"/>
    <x v="385"/>
    <x v="138"/>
    <x v="2"/>
    <n v="2294"/>
    <n v="1399"/>
    <n v="4197"/>
    <n v="6882"/>
    <n v="2685"/>
    <x v="17"/>
    <s v="Roger Ramos"/>
    <x v="385"/>
    <x v="6"/>
    <x v="4"/>
    <x v="0"/>
  </r>
  <r>
    <s v="AX14174"/>
    <s v="ENX2011"/>
    <s v="A165"/>
    <s v="EMP1001"/>
    <x v="431"/>
    <x v="68"/>
    <x v="2"/>
    <n v="530"/>
    <n v="435"/>
    <n v="1305"/>
    <n v="1590"/>
    <n v="285"/>
    <x v="51"/>
    <s v="Kevin Butler"/>
    <x v="431"/>
    <x v="0"/>
    <x v="5"/>
    <x v="0"/>
  </r>
  <r>
    <s v="AX14175"/>
    <s v="ENX2022"/>
    <s v="A149"/>
    <s v="EMP1022"/>
    <x v="11"/>
    <x v="245"/>
    <x v="1"/>
    <n v="561"/>
    <n v="421"/>
    <n v="421"/>
    <n v="561"/>
    <n v="140"/>
    <x v="42"/>
    <s v="Walter Cook"/>
    <x v="11"/>
    <x v="5"/>
    <x v="8"/>
    <x v="0"/>
  </r>
  <r>
    <s v="AX14176"/>
    <s v="ENX2096"/>
    <s v="A168"/>
    <s v="EMP1000"/>
    <x v="384"/>
    <x v="229"/>
    <x v="1"/>
    <n v="1587"/>
    <n v="1301"/>
    <n v="1301"/>
    <n v="1587"/>
    <n v="286"/>
    <x v="45"/>
    <s v="Fred Robertson"/>
    <x v="384"/>
    <x v="4"/>
    <x v="8"/>
    <x v="0"/>
  </r>
  <r>
    <s v="AX14177"/>
    <s v="ENX2022"/>
    <s v="A155"/>
    <s v="EMP1017"/>
    <x v="669"/>
    <x v="15"/>
    <x v="1"/>
    <n v="561"/>
    <n v="421"/>
    <n v="421"/>
    <n v="561"/>
    <n v="140"/>
    <x v="41"/>
    <s v="Brian Hansen"/>
    <x v="669"/>
    <x v="0"/>
    <x v="8"/>
    <x v="0"/>
  </r>
  <r>
    <s v="AX14179"/>
    <s v="ENX2040"/>
    <s v="A100"/>
    <s v="EMP1020"/>
    <x v="260"/>
    <x v="24"/>
    <x v="2"/>
    <n v="1889"/>
    <n v="945"/>
    <n v="2835"/>
    <n v="5667"/>
    <n v="2832"/>
    <x v="67"/>
    <s v="Ryan Butler"/>
    <x v="260"/>
    <x v="0"/>
    <x v="1"/>
    <x v="0"/>
  </r>
  <r>
    <s v="AX14182"/>
    <s v="ENX2013"/>
    <s v="A162"/>
    <s v="EMP1010"/>
    <x v="205"/>
    <x v="138"/>
    <x v="2"/>
    <n v="368"/>
    <n v="269"/>
    <n v="807"/>
    <n v="1104"/>
    <n v="297"/>
    <x v="48"/>
    <s v="Joshua Cook"/>
    <x v="205"/>
    <x v="6"/>
    <x v="4"/>
    <x v="0"/>
  </r>
  <r>
    <s v="AX14187"/>
    <s v="ENX2032"/>
    <s v="A123"/>
    <s v="EMP1027"/>
    <x v="164"/>
    <x v="61"/>
    <x v="1"/>
    <n v="1967"/>
    <n v="1397"/>
    <n v="1397"/>
    <n v="1967"/>
    <n v="570"/>
    <x v="62"/>
    <s v="Gary Rodriguez"/>
    <x v="164"/>
    <x v="6"/>
    <x v="9"/>
    <x v="0"/>
  </r>
  <r>
    <s v="AX14193"/>
    <s v="ENX2068"/>
    <s v="A167"/>
    <s v="EMP1006"/>
    <x v="666"/>
    <x v="165"/>
    <x v="1"/>
    <n v="1500"/>
    <n v="900"/>
    <n v="900"/>
    <n v="1500"/>
    <n v="600"/>
    <x v="10"/>
    <s v="Sean Miller"/>
    <x v="666"/>
    <x v="0"/>
    <x v="10"/>
    <x v="0"/>
  </r>
  <r>
    <s v="AX14195"/>
    <s v="ENX2044"/>
    <s v="A112"/>
    <s v="EMP1000"/>
    <x v="248"/>
    <x v="83"/>
    <x v="1"/>
    <n v="886"/>
    <n v="478"/>
    <n v="478"/>
    <n v="886"/>
    <n v="408"/>
    <x v="40"/>
    <s v="Fred Robertson"/>
    <x v="248"/>
    <x v="3"/>
    <x v="6"/>
    <x v="0"/>
  </r>
  <r>
    <s v="AX14196"/>
    <s v="ENX2051"/>
    <s v="A136"/>
    <s v="EMP1007"/>
    <x v="75"/>
    <x v="289"/>
    <x v="1"/>
    <n v="1077"/>
    <n v="732"/>
    <n v="732"/>
    <n v="1077"/>
    <n v="345"/>
    <x v="29"/>
    <s v="Jeremy Mendoza"/>
    <x v="75"/>
    <x v="6"/>
    <x v="10"/>
    <x v="0"/>
  </r>
  <r>
    <s v="AX14200"/>
    <s v="ENX2083"/>
    <s v="A154"/>
    <s v="EMP1038"/>
    <x v="383"/>
    <x v="22"/>
    <x v="1"/>
    <n v="2141"/>
    <n v="1777"/>
    <n v="1777"/>
    <n v="2141"/>
    <n v="364"/>
    <x v="55"/>
    <s v="Scott Mason"/>
    <x v="383"/>
    <x v="5"/>
    <x v="6"/>
    <x v="0"/>
  </r>
  <r>
    <s v="AX14201"/>
    <s v="ENX2045"/>
    <s v="A134"/>
    <s v="EMP1025"/>
    <x v="137"/>
    <x v="171"/>
    <x v="2"/>
    <n v="556"/>
    <n v="395"/>
    <n v="1185"/>
    <n v="1668"/>
    <n v="483"/>
    <x v="7"/>
    <s v="Ernest Wagner"/>
    <x v="137"/>
    <x v="3"/>
    <x v="9"/>
    <x v="0"/>
  </r>
  <r>
    <s v="AX14205"/>
    <s v="ENX2022"/>
    <s v="A151"/>
    <s v="EMP1036"/>
    <x v="426"/>
    <x v="108"/>
    <x v="2"/>
    <n v="561"/>
    <n v="421"/>
    <n v="1263"/>
    <n v="1683"/>
    <n v="420"/>
    <x v="24"/>
    <s v="Robert Reed"/>
    <x v="426"/>
    <x v="4"/>
    <x v="10"/>
    <x v="0"/>
  </r>
  <r>
    <s v="AX14210"/>
    <s v="ENX2044"/>
    <s v="A149"/>
    <s v="EMP1004"/>
    <x v="435"/>
    <x v="3"/>
    <x v="1"/>
    <n v="886"/>
    <n v="478"/>
    <n v="478"/>
    <n v="886"/>
    <n v="408"/>
    <x v="42"/>
    <s v="Kenneth Bradley"/>
    <x v="435"/>
    <x v="3"/>
    <x v="3"/>
    <x v="0"/>
  </r>
  <r>
    <s v="AX14211"/>
    <s v="ENX2073"/>
    <s v="A151"/>
    <s v="EMP1016"/>
    <x v="178"/>
    <x v="129"/>
    <x v="1"/>
    <n v="95"/>
    <n v="61"/>
    <n v="61"/>
    <n v="95"/>
    <n v="34"/>
    <x v="24"/>
    <s v="Henry Nelson"/>
    <x v="178"/>
    <x v="5"/>
    <x v="0"/>
    <x v="0"/>
  </r>
  <r>
    <s v="AX14214"/>
    <s v="ENX2032"/>
    <s v="A120"/>
    <s v="EMP1033"/>
    <x v="507"/>
    <x v="196"/>
    <x v="2"/>
    <n v="1967"/>
    <n v="1397"/>
    <n v="4191"/>
    <n v="5901"/>
    <n v="1710"/>
    <x v="71"/>
    <s v="Jerry Perry"/>
    <x v="507"/>
    <x v="6"/>
    <x v="5"/>
    <x v="0"/>
  </r>
  <r>
    <s v="AX14217"/>
    <s v="ENX2053"/>
    <s v="A108"/>
    <s v="EMP1033"/>
    <x v="312"/>
    <x v="340"/>
    <x v="0"/>
    <n v="596"/>
    <n v="358"/>
    <n v="716"/>
    <n v="1192"/>
    <n v="476"/>
    <x v="64"/>
    <s v="Jerry Perry"/>
    <x v="312"/>
    <x v="5"/>
    <x v="3"/>
    <x v="0"/>
  </r>
  <r>
    <s v="AX14218"/>
    <s v="ENX2100"/>
    <s v="A130"/>
    <s v="EMP1040"/>
    <x v="650"/>
    <x v="96"/>
    <x v="2"/>
    <n v="799"/>
    <n v="455"/>
    <n v="1365"/>
    <n v="2397"/>
    <n v="1032"/>
    <x v="3"/>
    <s v="Patrick Ruiz"/>
    <x v="650"/>
    <x v="6"/>
    <x v="2"/>
    <x v="0"/>
  </r>
  <r>
    <s v="AX14224"/>
    <s v="ENX2064"/>
    <s v="A114"/>
    <s v="EMP1010"/>
    <x v="587"/>
    <x v="138"/>
    <x v="1"/>
    <n v="1414"/>
    <n v="962"/>
    <n v="962"/>
    <n v="1414"/>
    <n v="452"/>
    <x v="36"/>
    <s v="Joshua Cook"/>
    <x v="587"/>
    <x v="6"/>
    <x v="4"/>
    <x v="0"/>
  </r>
  <r>
    <s v="AX14229"/>
    <s v="ENX2039"/>
    <s v="A100"/>
    <s v="EMP1004"/>
    <x v="670"/>
    <x v="151"/>
    <x v="2"/>
    <n v="817"/>
    <n v="409"/>
    <n v="1227"/>
    <n v="2451"/>
    <n v="1224"/>
    <x v="67"/>
    <s v="Kenneth Bradley"/>
    <x v="670"/>
    <x v="4"/>
    <x v="3"/>
    <x v="0"/>
  </r>
  <r>
    <s v="AX14230"/>
    <s v="ENX2081"/>
    <s v="A154"/>
    <s v="EMP1022"/>
    <x v="289"/>
    <x v="46"/>
    <x v="2"/>
    <n v="1566"/>
    <n v="1190"/>
    <n v="3570"/>
    <n v="4698"/>
    <n v="1128"/>
    <x v="55"/>
    <s v="Walter Cook"/>
    <x v="289"/>
    <x v="5"/>
    <x v="10"/>
    <x v="0"/>
  </r>
  <r>
    <s v="AX14231"/>
    <s v="ENX2006"/>
    <s v="A170"/>
    <s v="EMP1023"/>
    <x v="145"/>
    <x v="255"/>
    <x v="1"/>
    <n v="1826"/>
    <n v="1443"/>
    <n v="1443"/>
    <n v="1826"/>
    <n v="383"/>
    <x v="18"/>
    <s v="Brian Davis"/>
    <x v="145"/>
    <x v="1"/>
    <x v="9"/>
    <x v="0"/>
  </r>
  <r>
    <s v="AX14236"/>
    <s v="ENX2006"/>
    <s v="A141"/>
    <s v="EMP1037"/>
    <x v="671"/>
    <x v="338"/>
    <x v="1"/>
    <n v="1826"/>
    <n v="1443"/>
    <n v="1443"/>
    <n v="1826"/>
    <n v="383"/>
    <x v="23"/>
    <s v="Carl Hall"/>
    <x v="671"/>
    <x v="2"/>
    <x v="11"/>
    <x v="0"/>
  </r>
  <r>
    <s v="AX14237"/>
    <s v="ENX2072"/>
    <s v="A133"/>
    <s v="EMP1026"/>
    <x v="112"/>
    <x v="112"/>
    <x v="3"/>
    <n v="1887"/>
    <n v="1378"/>
    <n v="5512"/>
    <n v="7548"/>
    <n v="2036"/>
    <x v="37"/>
    <s v="Martin Perry"/>
    <x v="112"/>
    <x v="4"/>
    <x v="10"/>
    <x v="0"/>
  </r>
  <r>
    <s v="AX14248"/>
    <s v="ENX2036"/>
    <s v="A139"/>
    <s v="EMP1001"/>
    <x v="443"/>
    <x v="308"/>
    <x v="2"/>
    <n v="1582"/>
    <n v="1234"/>
    <n v="3702"/>
    <n v="4746"/>
    <n v="1044"/>
    <x v="12"/>
    <s v="Kevin Butler"/>
    <x v="443"/>
    <x v="1"/>
    <x v="7"/>
    <x v="0"/>
  </r>
  <r>
    <s v="AX14254"/>
    <s v="ENX2084"/>
    <s v="A151"/>
    <s v="EMP1041"/>
    <x v="39"/>
    <x v="262"/>
    <x v="3"/>
    <n v="1783"/>
    <n v="1230"/>
    <n v="4920"/>
    <n v="7132"/>
    <n v="2212"/>
    <x v="24"/>
    <s v="Joe Sims"/>
    <x v="39"/>
    <x v="0"/>
    <x v="2"/>
    <x v="0"/>
  </r>
  <r>
    <s v="AX14257"/>
    <s v="ENX2028"/>
    <s v="A129"/>
    <s v="EMP1036"/>
    <x v="672"/>
    <x v="73"/>
    <x v="1"/>
    <n v="2283"/>
    <n v="1484"/>
    <n v="1484"/>
    <n v="2283"/>
    <n v="799"/>
    <x v="59"/>
    <s v="Robert Reed"/>
    <x v="672"/>
    <x v="3"/>
    <x v="0"/>
    <x v="0"/>
  </r>
  <r>
    <s v="AX14258"/>
    <s v="ENX2006"/>
    <s v="A145"/>
    <s v="EMP1021"/>
    <x v="544"/>
    <x v="11"/>
    <x v="3"/>
    <n v="1826"/>
    <n v="1443"/>
    <n v="5772"/>
    <n v="7304"/>
    <n v="1532"/>
    <x v="50"/>
    <s v="Clarence Fox"/>
    <x v="544"/>
    <x v="4"/>
    <x v="6"/>
    <x v="0"/>
  </r>
  <r>
    <s v="AX14259"/>
    <s v="ENX2017"/>
    <s v="A150"/>
    <s v="EMP1040"/>
    <x v="569"/>
    <x v="41"/>
    <x v="0"/>
    <n v="35"/>
    <n v="22"/>
    <n v="44"/>
    <n v="70"/>
    <n v="26"/>
    <x v="27"/>
    <s v="Patrick Ruiz"/>
    <x v="569"/>
    <x v="1"/>
    <x v="6"/>
    <x v="0"/>
  </r>
  <r>
    <s v="AX14260"/>
    <s v="ENX2091"/>
    <s v="A119"/>
    <s v="EMP1040"/>
    <x v="442"/>
    <x v="93"/>
    <x v="1"/>
    <n v="368"/>
    <n v="294"/>
    <n v="294"/>
    <n v="368"/>
    <n v="74"/>
    <x v="61"/>
    <s v="Patrick Ruiz"/>
    <x v="442"/>
    <x v="5"/>
    <x v="2"/>
    <x v="0"/>
  </r>
  <r>
    <s v="AX14262"/>
    <s v="ENX2069"/>
    <s v="A159"/>
    <s v="EMP1043"/>
    <x v="673"/>
    <x v="293"/>
    <x v="1"/>
    <n v="378"/>
    <n v="291"/>
    <n v="291"/>
    <n v="378"/>
    <n v="87"/>
    <x v="52"/>
    <s v="Joshua Taylor"/>
    <x v="673"/>
    <x v="0"/>
    <x v="4"/>
    <x v="0"/>
  </r>
  <r>
    <s v="AX14264"/>
    <s v="ENX2015"/>
    <s v="A160"/>
    <s v="EMP1002"/>
    <x v="593"/>
    <x v="196"/>
    <x v="3"/>
    <n v="637"/>
    <n v="389"/>
    <n v="1556"/>
    <n v="2548"/>
    <n v="992"/>
    <x v="1"/>
    <s v="Andrew Bowman"/>
    <x v="593"/>
    <x v="6"/>
    <x v="5"/>
    <x v="0"/>
  </r>
  <r>
    <s v="AX14268"/>
    <s v="ENX2072"/>
    <s v="A130"/>
    <s v="EMP1036"/>
    <x v="80"/>
    <x v="359"/>
    <x v="1"/>
    <n v="1887"/>
    <n v="1378"/>
    <n v="1378"/>
    <n v="1887"/>
    <n v="509"/>
    <x v="3"/>
    <s v="Robert Reed"/>
    <x v="80"/>
    <x v="4"/>
    <x v="10"/>
    <x v="0"/>
  </r>
  <r>
    <s v="AX14269"/>
    <s v="ENX2027"/>
    <s v="A128"/>
    <s v="EMP1002"/>
    <x v="663"/>
    <x v="243"/>
    <x v="1"/>
    <n v="2497"/>
    <n v="1473"/>
    <n v="1473"/>
    <n v="2497"/>
    <n v="1024"/>
    <x v="16"/>
    <s v="Andrew Bowman"/>
    <x v="663"/>
    <x v="6"/>
    <x v="9"/>
    <x v="0"/>
  </r>
  <r>
    <s v="AX14272"/>
    <s v="ENX2041"/>
    <s v="A118"/>
    <s v="EMP1024"/>
    <x v="40"/>
    <x v="114"/>
    <x v="2"/>
    <n v="1380"/>
    <n v="1090"/>
    <n v="3270"/>
    <n v="4140"/>
    <n v="870"/>
    <x v="11"/>
    <s v="Ernest Wheeler"/>
    <x v="40"/>
    <x v="0"/>
    <x v="1"/>
    <x v="0"/>
  </r>
  <r>
    <s v="AX14285"/>
    <s v="ENX2090"/>
    <s v="A147"/>
    <s v="EMP1015"/>
    <x v="26"/>
    <x v="181"/>
    <x v="3"/>
    <n v="1338"/>
    <n v="682"/>
    <n v="2728"/>
    <n v="5352"/>
    <n v="2624"/>
    <x v="20"/>
    <s v="Justin Lynch"/>
    <x v="26"/>
    <x v="2"/>
    <x v="3"/>
    <x v="0"/>
  </r>
  <r>
    <s v="AX14290"/>
    <s v="ENX2058"/>
    <s v="A114"/>
    <s v="EMP1029"/>
    <x v="345"/>
    <x v="41"/>
    <x v="3"/>
    <n v="2257"/>
    <n v="1535"/>
    <n v="6140"/>
    <n v="9028"/>
    <n v="2888"/>
    <x v="36"/>
    <s v="Howard Gardner"/>
    <x v="345"/>
    <x v="1"/>
    <x v="6"/>
    <x v="0"/>
  </r>
  <r>
    <s v="AX14293"/>
    <s v="ENX2067"/>
    <s v="A171"/>
    <s v="EMP1015"/>
    <x v="658"/>
    <x v="331"/>
    <x v="1"/>
    <n v="1119"/>
    <n v="683"/>
    <n v="683"/>
    <n v="1119"/>
    <n v="436"/>
    <x v="58"/>
    <s v="Justin Lynch"/>
    <x v="658"/>
    <x v="1"/>
    <x v="11"/>
    <x v="0"/>
  </r>
  <r>
    <s v="AX14298"/>
    <s v="ENX2031"/>
    <s v="A137"/>
    <s v="EMP1021"/>
    <x v="54"/>
    <x v="304"/>
    <x v="1"/>
    <n v="1638"/>
    <n v="1261"/>
    <n v="1261"/>
    <n v="1638"/>
    <n v="377"/>
    <x v="32"/>
    <s v="Clarence Fox"/>
    <x v="54"/>
    <x v="6"/>
    <x v="10"/>
    <x v="0"/>
  </r>
  <r>
    <s v="AX14300"/>
    <s v="ENX2081"/>
    <s v="A157"/>
    <s v="EMP1001"/>
    <x v="505"/>
    <x v="236"/>
    <x v="2"/>
    <n v="1566"/>
    <n v="1190"/>
    <n v="3570"/>
    <n v="4698"/>
    <n v="1128"/>
    <x v="0"/>
    <s v="Kevin Butler"/>
    <x v="505"/>
    <x v="1"/>
    <x v="7"/>
    <x v="0"/>
  </r>
  <r>
    <s v="AX14312"/>
    <s v="ENX2077"/>
    <s v="A146"/>
    <s v="EMP1042"/>
    <x v="674"/>
    <x v="215"/>
    <x v="1"/>
    <n v="530"/>
    <n v="424"/>
    <n v="424"/>
    <n v="530"/>
    <n v="106"/>
    <x v="8"/>
    <s v="Scott Clark"/>
    <x v="674"/>
    <x v="4"/>
    <x v="8"/>
    <x v="0"/>
  </r>
  <r>
    <s v="AX14313"/>
    <s v="ENX2035"/>
    <s v="A111"/>
    <s v="EMP1026"/>
    <x v="218"/>
    <x v="194"/>
    <x v="3"/>
    <n v="458"/>
    <n v="376"/>
    <n v="1504"/>
    <n v="1832"/>
    <n v="328"/>
    <x v="19"/>
    <s v="Martin Perry"/>
    <x v="218"/>
    <x v="1"/>
    <x v="4"/>
    <x v="0"/>
  </r>
  <r>
    <s v="AX14314"/>
    <s v="ENX2040"/>
    <s v="A139"/>
    <s v="EMP1017"/>
    <x v="571"/>
    <x v="33"/>
    <x v="1"/>
    <n v="1889"/>
    <n v="945"/>
    <n v="945"/>
    <n v="1889"/>
    <n v="944"/>
    <x v="12"/>
    <s v="Brian Hansen"/>
    <x v="571"/>
    <x v="4"/>
    <x v="1"/>
    <x v="0"/>
  </r>
  <r>
    <s v="AX14317"/>
    <s v="ENX2012"/>
    <s v="A142"/>
    <s v="EMP1005"/>
    <x v="223"/>
    <x v="274"/>
    <x v="2"/>
    <n v="1353"/>
    <n v="947"/>
    <n v="2841"/>
    <n v="4059"/>
    <n v="1218"/>
    <x v="15"/>
    <s v="Ryan Welch"/>
    <x v="223"/>
    <x v="2"/>
    <x v="6"/>
    <x v="0"/>
  </r>
  <r>
    <s v="AX14318"/>
    <s v="ENX2014"/>
    <s v="A172"/>
    <s v="EMP1020"/>
    <x v="108"/>
    <x v="65"/>
    <x v="2"/>
    <n v="1809"/>
    <n v="1067"/>
    <n v="3201"/>
    <n v="5427"/>
    <n v="2226"/>
    <x v="28"/>
    <s v="Ryan Butler"/>
    <x v="108"/>
    <x v="5"/>
    <x v="5"/>
    <x v="0"/>
  </r>
  <r>
    <s v="AX14321"/>
    <s v="ENX2003"/>
    <s v="A102"/>
    <s v="EMP1003"/>
    <x v="618"/>
    <x v="13"/>
    <x v="1"/>
    <n v="1783"/>
    <n v="1516"/>
    <n v="1516"/>
    <n v="1783"/>
    <n v="267"/>
    <x v="43"/>
    <s v="Christopher Tucker"/>
    <x v="618"/>
    <x v="3"/>
    <x v="8"/>
    <x v="0"/>
  </r>
  <r>
    <s v="AX14323"/>
    <s v="ENX2018"/>
    <s v="A110"/>
    <s v="EMP1044"/>
    <x v="675"/>
    <x v="202"/>
    <x v="1"/>
    <n v="1972"/>
    <n v="1321"/>
    <n v="1321"/>
    <n v="1972"/>
    <n v="651"/>
    <x v="73"/>
    <s v="Martin Carr"/>
    <x v="675"/>
    <x v="1"/>
    <x v="5"/>
    <x v="0"/>
  </r>
  <r>
    <s v="AX14328"/>
    <s v="ENX2079"/>
    <s v="A127"/>
    <s v="EMP1033"/>
    <x v="653"/>
    <x v="57"/>
    <x v="2"/>
    <n v="1725"/>
    <n v="1363"/>
    <n v="4089"/>
    <n v="5175"/>
    <n v="1086"/>
    <x v="5"/>
    <s v="Jerry Perry"/>
    <x v="653"/>
    <x v="0"/>
    <x v="5"/>
    <x v="0"/>
  </r>
  <r>
    <s v="AX14329"/>
    <s v="ENX2052"/>
    <s v="A172"/>
    <s v="EMP1014"/>
    <x v="676"/>
    <x v="214"/>
    <x v="1"/>
    <n v="1526"/>
    <n v="1251"/>
    <n v="1251"/>
    <n v="1526"/>
    <n v="275"/>
    <x v="28"/>
    <s v="Ronald Reed"/>
    <x v="676"/>
    <x v="5"/>
    <x v="3"/>
    <x v="0"/>
  </r>
  <r>
    <s v="AX14330"/>
    <s v="ENX2026"/>
    <s v="A140"/>
    <s v="EMP1030"/>
    <x v="550"/>
    <x v="360"/>
    <x v="0"/>
    <n v="947"/>
    <n v="786"/>
    <n v="1572"/>
    <n v="1894"/>
    <n v="322"/>
    <x v="46"/>
    <s v="Bobby Russell"/>
    <x v="550"/>
    <x v="2"/>
    <x v="3"/>
    <x v="0"/>
  </r>
  <r>
    <s v="AX14333"/>
    <s v="ENX2020"/>
    <s v="A136"/>
    <s v="EMP1027"/>
    <x v="464"/>
    <x v="193"/>
    <x v="0"/>
    <n v="2005"/>
    <n v="1223"/>
    <n v="2446"/>
    <n v="4010"/>
    <n v="1564"/>
    <x v="29"/>
    <s v="Gary Rodriguez"/>
    <x v="464"/>
    <x v="4"/>
    <x v="11"/>
    <x v="0"/>
  </r>
  <r>
    <s v="AX14338"/>
    <s v="ENX2046"/>
    <s v="A135"/>
    <s v="EMP1032"/>
    <x v="63"/>
    <x v="23"/>
    <x v="2"/>
    <n v="2410"/>
    <n v="1518"/>
    <n v="4554"/>
    <n v="7230"/>
    <n v="2676"/>
    <x v="44"/>
    <s v="Larry Castillo"/>
    <x v="63"/>
    <x v="3"/>
    <x v="11"/>
    <x v="0"/>
  </r>
  <r>
    <s v="AX14340"/>
    <s v="ENX2079"/>
    <s v="A113"/>
    <s v="EMP1016"/>
    <x v="26"/>
    <x v="204"/>
    <x v="0"/>
    <n v="1725"/>
    <n v="1363"/>
    <n v="2726"/>
    <n v="3450"/>
    <n v="724"/>
    <x v="49"/>
    <s v="Henry Nelson"/>
    <x v="26"/>
    <x v="5"/>
    <x v="9"/>
    <x v="0"/>
  </r>
  <r>
    <s v="AX14342"/>
    <s v="ENX2068"/>
    <s v="A109"/>
    <s v="EMP1004"/>
    <x v="677"/>
    <x v="275"/>
    <x v="3"/>
    <n v="1500"/>
    <n v="900"/>
    <n v="3600"/>
    <n v="6000"/>
    <n v="2400"/>
    <x v="34"/>
    <s v="Kenneth Bradley"/>
    <x v="677"/>
    <x v="4"/>
    <x v="4"/>
    <x v="0"/>
  </r>
  <r>
    <s v="AX14344"/>
    <s v="ENX2002"/>
    <s v="A123"/>
    <s v="EMP1001"/>
    <x v="678"/>
    <x v="271"/>
    <x v="3"/>
    <n v="847"/>
    <n v="534"/>
    <n v="2136"/>
    <n v="3388"/>
    <n v="1252"/>
    <x v="62"/>
    <s v="Kevin Butler"/>
    <x v="678"/>
    <x v="0"/>
    <x v="9"/>
    <x v="0"/>
  </r>
  <r>
    <s v="AX14345"/>
    <s v="ENX2032"/>
    <s v="A134"/>
    <s v="EMP1042"/>
    <x v="544"/>
    <x v="280"/>
    <x v="3"/>
    <n v="1967"/>
    <n v="1397"/>
    <n v="5588"/>
    <n v="7868"/>
    <n v="2280"/>
    <x v="7"/>
    <s v="Scott Clark"/>
    <x v="544"/>
    <x v="3"/>
    <x v="7"/>
    <x v="0"/>
  </r>
  <r>
    <s v="AX14346"/>
    <s v="ENX2026"/>
    <s v="A115"/>
    <s v="EMP1020"/>
    <x v="32"/>
    <x v="321"/>
    <x v="0"/>
    <n v="947"/>
    <n v="786"/>
    <n v="1572"/>
    <n v="1894"/>
    <n v="322"/>
    <x v="22"/>
    <s v="Ryan Butler"/>
    <x v="32"/>
    <x v="3"/>
    <x v="4"/>
    <x v="0"/>
  </r>
  <r>
    <s v="AX14347"/>
    <s v="ENX2011"/>
    <s v="A106"/>
    <s v="EMP1018"/>
    <x v="679"/>
    <x v="49"/>
    <x v="1"/>
    <n v="530"/>
    <n v="435"/>
    <n v="435"/>
    <n v="530"/>
    <n v="95"/>
    <x v="35"/>
    <s v="Jimmy Young"/>
    <x v="679"/>
    <x v="4"/>
    <x v="8"/>
    <x v="0"/>
  </r>
  <r>
    <s v="AX14354"/>
    <s v="ENX2042"/>
    <s v="A104"/>
    <s v="EMP1024"/>
    <x v="680"/>
    <x v="201"/>
    <x v="0"/>
    <n v="203"/>
    <n v="154"/>
    <n v="308"/>
    <n v="406"/>
    <n v="98"/>
    <x v="53"/>
    <s v="Ernest Wheeler"/>
    <x v="680"/>
    <x v="6"/>
    <x v="8"/>
    <x v="0"/>
  </r>
  <r>
    <s v="AX14356"/>
    <s v="ENX2067"/>
    <s v="A165"/>
    <s v="EMP1017"/>
    <x v="252"/>
    <x v="222"/>
    <x v="2"/>
    <n v="1119"/>
    <n v="683"/>
    <n v="2049"/>
    <n v="3357"/>
    <n v="1308"/>
    <x v="51"/>
    <s v="Brian Hansen"/>
    <x v="252"/>
    <x v="5"/>
    <x v="11"/>
    <x v="0"/>
  </r>
  <r>
    <s v="AX14361"/>
    <s v="ENX2058"/>
    <s v="A118"/>
    <s v="EMP1043"/>
    <x v="681"/>
    <x v="28"/>
    <x v="0"/>
    <n v="2257"/>
    <n v="1535"/>
    <n v="3070"/>
    <n v="4514"/>
    <n v="1444"/>
    <x v="11"/>
    <s v="Joshua Taylor"/>
    <x v="681"/>
    <x v="4"/>
    <x v="6"/>
    <x v="0"/>
  </r>
  <r>
    <s v="AX14362"/>
    <s v="ENX2100"/>
    <s v="A145"/>
    <s v="EMP1002"/>
    <x v="580"/>
    <x v="218"/>
    <x v="2"/>
    <n v="799"/>
    <n v="455"/>
    <n v="1365"/>
    <n v="2397"/>
    <n v="1032"/>
    <x v="50"/>
    <s v="Andrew Bowman"/>
    <x v="580"/>
    <x v="6"/>
    <x v="7"/>
    <x v="0"/>
  </r>
  <r>
    <s v="AX14365"/>
    <s v="ENX2039"/>
    <s v="A119"/>
    <s v="EMP1022"/>
    <x v="682"/>
    <x v="198"/>
    <x v="0"/>
    <n v="817"/>
    <n v="409"/>
    <n v="818"/>
    <n v="1634"/>
    <n v="816"/>
    <x v="61"/>
    <s v="Walter Cook"/>
    <x v="682"/>
    <x v="0"/>
    <x v="9"/>
    <x v="0"/>
  </r>
  <r>
    <s v="AX14366"/>
    <s v="ENX2004"/>
    <s v="A101"/>
    <s v="EMP1026"/>
    <x v="332"/>
    <x v="114"/>
    <x v="0"/>
    <n v="1278"/>
    <n v="665"/>
    <n v="1330"/>
    <n v="2556"/>
    <n v="1226"/>
    <x v="26"/>
    <s v="Martin Perry"/>
    <x v="332"/>
    <x v="0"/>
    <x v="1"/>
    <x v="0"/>
  </r>
  <r>
    <s v="AX14373"/>
    <s v="ENX2003"/>
    <s v="A166"/>
    <s v="EMP1007"/>
    <x v="598"/>
    <x v="270"/>
    <x v="3"/>
    <n v="1783"/>
    <n v="1516"/>
    <n v="6064"/>
    <n v="7132"/>
    <n v="1068"/>
    <x v="65"/>
    <s v="Jeremy Mendoza"/>
    <x v="598"/>
    <x v="2"/>
    <x v="7"/>
    <x v="0"/>
  </r>
  <r>
    <s v="AX14374"/>
    <s v="ENX2057"/>
    <s v="A118"/>
    <s v="EMP1029"/>
    <x v="480"/>
    <x v="164"/>
    <x v="2"/>
    <n v="181"/>
    <n v="130"/>
    <n v="390"/>
    <n v="543"/>
    <n v="153"/>
    <x v="11"/>
    <s v="Howard Gardner"/>
    <x v="480"/>
    <x v="1"/>
    <x v="9"/>
    <x v="0"/>
  </r>
  <r>
    <s v="AX14375"/>
    <s v="ENX2068"/>
    <s v="A102"/>
    <s v="EMP1039"/>
    <x v="131"/>
    <x v="82"/>
    <x v="3"/>
    <n v="1500"/>
    <n v="900"/>
    <n v="3600"/>
    <n v="6000"/>
    <n v="2400"/>
    <x v="43"/>
    <s v="Eugene Holmes"/>
    <x v="131"/>
    <x v="6"/>
    <x v="3"/>
    <x v="0"/>
  </r>
  <r>
    <s v="AX14385"/>
    <s v="ENX2017"/>
    <s v="A150"/>
    <s v="EMP1007"/>
    <x v="357"/>
    <x v="155"/>
    <x v="2"/>
    <n v="35"/>
    <n v="22"/>
    <n v="66"/>
    <n v="105"/>
    <n v="39"/>
    <x v="27"/>
    <s v="Jeremy Mendoza"/>
    <x v="357"/>
    <x v="4"/>
    <x v="4"/>
    <x v="0"/>
  </r>
  <r>
    <s v="AX14388"/>
    <s v="ENX2049"/>
    <s v="A123"/>
    <s v="EMP1031"/>
    <x v="193"/>
    <x v="10"/>
    <x v="2"/>
    <n v="826"/>
    <n v="562"/>
    <n v="1686"/>
    <n v="2478"/>
    <n v="792"/>
    <x v="62"/>
    <s v="Brian Thomas"/>
    <x v="193"/>
    <x v="5"/>
    <x v="3"/>
    <x v="0"/>
  </r>
  <r>
    <s v="AX14389"/>
    <s v="ENX2079"/>
    <s v="A107"/>
    <s v="EMP1010"/>
    <x v="55"/>
    <x v="177"/>
    <x v="1"/>
    <n v="1725"/>
    <n v="1363"/>
    <n v="1363"/>
    <n v="1725"/>
    <n v="362"/>
    <x v="13"/>
    <s v="Joshua Cook"/>
    <x v="55"/>
    <x v="1"/>
    <x v="3"/>
    <x v="0"/>
  </r>
  <r>
    <s v="AX14390"/>
    <s v="ENX2004"/>
    <s v="A101"/>
    <s v="EMP1016"/>
    <x v="314"/>
    <x v="315"/>
    <x v="1"/>
    <n v="1278"/>
    <n v="665"/>
    <n v="665"/>
    <n v="1278"/>
    <n v="613"/>
    <x v="26"/>
    <s v="Henry Nelson"/>
    <x v="314"/>
    <x v="3"/>
    <x v="8"/>
    <x v="0"/>
  </r>
  <r>
    <s v="AX14393"/>
    <s v="ENX2088"/>
    <s v="A121"/>
    <s v="EMP1031"/>
    <x v="176"/>
    <x v="73"/>
    <x v="0"/>
    <n v="603"/>
    <n v="416"/>
    <n v="832"/>
    <n v="1206"/>
    <n v="374"/>
    <x v="70"/>
    <s v="Brian Thomas"/>
    <x v="176"/>
    <x v="3"/>
    <x v="0"/>
    <x v="0"/>
  </r>
  <r>
    <s v="AX14395"/>
    <s v="ENX2011"/>
    <s v="A141"/>
    <s v="EMP1036"/>
    <x v="683"/>
    <x v="210"/>
    <x v="2"/>
    <n v="530"/>
    <n v="435"/>
    <n v="1305"/>
    <n v="1590"/>
    <n v="285"/>
    <x v="23"/>
    <s v="Robert Reed"/>
    <x v="683"/>
    <x v="2"/>
    <x v="7"/>
    <x v="0"/>
  </r>
  <r>
    <s v="AX14396"/>
    <s v="ENX2092"/>
    <s v="A126"/>
    <s v="EMP1013"/>
    <x v="684"/>
    <x v="255"/>
    <x v="0"/>
    <n v="1639"/>
    <n v="1295"/>
    <n v="2590"/>
    <n v="3278"/>
    <n v="688"/>
    <x v="38"/>
    <s v="Charles Harper"/>
    <x v="684"/>
    <x v="1"/>
    <x v="9"/>
    <x v="0"/>
  </r>
  <r>
    <s v="AX14398"/>
    <s v="ENX2088"/>
    <s v="A147"/>
    <s v="EMP1035"/>
    <x v="516"/>
    <x v="331"/>
    <x v="1"/>
    <n v="603"/>
    <n v="416"/>
    <n v="416"/>
    <n v="603"/>
    <n v="187"/>
    <x v="20"/>
    <s v="Roger Ramos"/>
    <x v="516"/>
    <x v="1"/>
    <x v="11"/>
    <x v="0"/>
  </r>
  <r>
    <s v="AX14402"/>
    <s v="ENX2042"/>
    <s v="A128"/>
    <s v="EMP1001"/>
    <x v="54"/>
    <x v="322"/>
    <x v="1"/>
    <n v="203"/>
    <n v="154"/>
    <n v="154"/>
    <n v="203"/>
    <n v="49"/>
    <x v="16"/>
    <s v="Kevin Butler"/>
    <x v="54"/>
    <x v="2"/>
    <x v="11"/>
    <x v="0"/>
  </r>
  <r>
    <s v="AX14403"/>
    <s v="ENX2093"/>
    <s v="A115"/>
    <s v="EMP1000"/>
    <x v="157"/>
    <x v="353"/>
    <x v="1"/>
    <n v="112"/>
    <n v="90"/>
    <n v="90"/>
    <n v="112"/>
    <n v="22"/>
    <x v="22"/>
    <s v="Fred Robertson"/>
    <x v="157"/>
    <x v="1"/>
    <x v="11"/>
    <x v="0"/>
  </r>
  <r>
    <s v="AX14405"/>
    <s v="ENX2078"/>
    <s v="A159"/>
    <s v="EMP1026"/>
    <x v="530"/>
    <x v="283"/>
    <x v="0"/>
    <n v="1798"/>
    <n v="971"/>
    <n v="1942"/>
    <n v="3596"/>
    <n v="1654"/>
    <x v="52"/>
    <s v="Martin Perry"/>
    <x v="530"/>
    <x v="1"/>
    <x v="8"/>
    <x v="0"/>
  </r>
  <r>
    <s v="AX14406"/>
    <s v="ENX2084"/>
    <s v="A139"/>
    <s v="EMP1012"/>
    <x v="206"/>
    <x v="192"/>
    <x v="1"/>
    <n v="1783"/>
    <n v="1230"/>
    <n v="1230"/>
    <n v="1783"/>
    <n v="553"/>
    <x v="12"/>
    <s v="John Reyes"/>
    <x v="206"/>
    <x v="5"/>
    <x v="5"/>
    <x v="0"/>
  </r>
  <r>
    <s v="AX14409"/>
    <s v="ENX2077"/>
    <s v="A116"/>
    <s v="EMP1033"/>
    <x v="668"/>
    <x v="95"/>
    <x v="3"/>
    <n v="530"/>
    <n v="424"/>
    <n v="1696"/>
    <n v="2120"/>
    <n v="424"/>
    <x v="47"/>
    <s v="Jerry Perry"/>
    <x v="668"/>
    <x v="5"/>
    <x v="7"/>
    <x v="0"/>
  </r>
  <r>
    <s v="AX14412"/>
    <s v="ENX2011"/>
    <s v="A127"/>
    <s v="EMP1007"/>
    <x v="65"/>
    <x v="279"/>
    <x v="1"/>
    <n v="530"/>
    <n v="435"/>
    <n v="435"/>
    <n v="530"/>
    <n v="95"/>
    <x v="5"/>
    <s v="Jeremy Mendoza"/>
    <x v="65"/>
    <x v="1"/>
    <x v="3"/>
    <x v="0"/>
  </r>
  <r>
    <s v="AX14417"/>
    <s v="ENX2066"/>
    <s v="A115"/>
    <s v="EMP1029"/>
    <x v="475"/>
    <x v="44"/>
    <x v="0"/>
    <n v="2091"/>
    <n v="1485"/>
    <n v="2970"/>
    <n v="4182"/>
    <n v="1212"/>
    <x v="22"/>
    <s v="Howard Gardner"/>
    <x v="475"/>
    <x v="1"/>
    <x v="4"/>
    <x v="0"/>
  </r>
  <r>
    <s v="AX14422"/>
    <s v="ENX2073"/>
    <s v="A130"/>
    <s v="EMP1044"/>
    <x v="37"/>
    <x v="162"/>
    <x v="1"/>
    <n v="95"/>
    <n v="61"/>
    <n v="61"/>
    <n v="95"/>
    <n v="34"/>
    <x v="3"/>
    <s v="Martin Carr"/>
    <x v="37"/>
    <x v="2"/>
    <x v="6"/>
    <x v="0"/>
  </r>
  <r>
    <s v="AX14424"/>
    <s v="ENX2064"/>
    <s v="A156"/>
    <s v="EMP1002"/>
    <x v="619"/>
    <x v="109"/>
    <x v="0"/>
    <n v="1414"/>
    <n v="962"/>
    <n v="1924"/>
    <n v="2828"/>
    <n v="904"/>
    <x v="39"/>
    <s v="Andrew Bowman"/>
    <x v="619"/>
    <x v="1"/>
    <x v="4"/>
    <x v="0"/>
  </r>
  <r>
    <s v="AX14425"/>
    <s v="ENX2081"/>
    <s v="A140"/>
    <s v="EMP1040"/>
    <x v="480"/>
    <x v="59"/>
    <x v="1"/>
    <n v="1566"/>
    <n v="1190"/>
    <n v="1190"/>
    <n v="1566"/>
    <n v="376"/>
    <x v="46"/>
    <s v="Patrick Ruiz"/>
    <x v="480"/>
    <x v="0"/>
    <x v="2"/>
    <x v="0"/>
  </r>
  <r>
    <s v="AX14427"/>
    <s v="ENX2100"/>
    <s v="A116"/>
    <s v="EMP1002"/>
    <x v="654"/>
    <x v="133"/>
    <x v="1"/>
    <n v="799"/>
    <n v="455"/>
    <n v="455"/>
    <n v="799"/>
    <n v="344"/>
    <x v="47"/>
    <s v="Andrew Bowman"/>
    <x v="654"/>
    <x v="0"/>
    <x v="4"/>
    <x v="0"/>
  </r>
  <r>
    <s v="AX14430"/>
    <s v="ENX2018"/>
    <s v="A106"/>
    <s v="EMP1028"/>
    <x v="551"/>
    <x v="203"/>
    <x v="2"/>
    <n v="1972"/>
    <n v="1321"/>
    <n v="3963"/>
    <n v="5916"/>
    <n v="1953"/>
    <x v="35"/>
    <s v="Howard Sims"/>
    <x v="551"/>
    <x v="1"/>
    <x v="6"/>
    <x v="0"/>
  </r>
  <r>
    <s v="AX14434"/>
    <s v="ENX2088"/>
    <s v="A116"/>
    <s v="EMP1001"/>
    <x v="603"/>
    <x v="319"/>
    <x v="1"/>
    <n v="603"/>
    <n v="416"/>
    <n v="416"/>
    <n v="603"/>
    <n v="187"/>
    <x v="47"/>
    <s v="Kevin Butler"/>
    <x v="603"/>
    <x v="3"/>
    <x v="4"/>
    <x v="0"/>
  </r>
  <r>
    <s v="AX14438"/>
    <s v="ENX2077"/>
    <s v="A100"/>
    <s v="EMP1011"/>
    <x v="503"/>
    <x v="165"/>
    <x v="0"/>
    <n v="530"/>
    <n v="424"/>
    <n v="848"/>
    <n v="1060"/>
    <n v="212"/>
    <x v="67"/>
    <s v="Larry Marshall"/>
    <x v="503"/>
    <x v="0"/>
    <x v="10"/>
    <x v="0"/>
  </r>
  <r>
    <s v="AX14439"/>
    <s v="ENX2026"/>
    <s v="A146"/>
    <s v="EMP1003"/>
    <x v="521"/>
    <x v="205"/>
    <x v="2"/>
    <n v="947"/>
    <n v="786"/>
    <n v="2358"/>
    <n v="2841"/>
    <n v="483"/>
    <x v="8"/>
    <s v="Christopher Tucker"/>
    <x v="521"/>
    <x v="5"/>
    <x v="10"/>
    <x v="0"/>
  </r>
  <r>
    <s v="AX14441"/>
    <s v="ENX2004"/>
    <s v="A110"/>
    <s v="EMP1044"/>
    <x v="309"/>
    <x v="171"/>
    <x v="2"/>
    <n v="1278"/>
    <n v="665"/>
    <n v="1995"/>
    <n v="3834"/>
    <n v="1839"/>
    <x v="73"/>
    <s v="Martin Carr"/>
    <x v="309"/>
    <x v="3"/>
    <x v="9"/>
    <x v="0"/>
  </r>
  <r>
    <s v="AX14443"/>
    <s v="ENX2032"/>
    <s v="A104"/>
    <s v="EMP1037"/>
    <x v="437"/>
    <x v="360"/>
    <x v="0"/>
    <n v="1967"/>
    <n v="1397"/>
    <n v="2794"/>
    <n v="3934"/>
    <n v="1140"/>
    <x v="53"/>
    <s v="Carl Hall"/>
    <x v="437"/>
    <x v="2"/>
    <x v="3"/>
    <x v="0"/>
  </r>
  <r>
    <s v="AX14444"/>
    <s v="ENX2025"/>
    <s v="A140"/>
    <s v="EMP1012"/>
    <x v="80"/>
    <x v="256"/>
    <x v="1"/>
    <n v="667"/>
    <n v="387"/>
    <n v="387"/>
    <n v="667"/>
    <n v="280"/>
    <x v="46"/>
    <s v="John Reyes"/>
    <x v="80"/>
    <x v="0"/>
    <x v="7"/>
    <x v="0"/>
  </r>
  <r>
    <s v="AX14449"/>
    <s v="ENX2096"/>
    <s v="A116"/>
    <s v="EMP1014"/>
    <x v="566"/>
    <x v="361"/>
    <x v="0"/>
    <n v="1587"/>
    <n v="1301"/>
    <n v="2602"/>
    <n v="3174"/>
    <n v="572"/>
    <x v="47"/>
    <s v="Ronald Reed"/>
    <x v="566"/>
    <x v="0"/>
    <x v="3"/>
    <x v="0"/>
  </r>
  <r>
    <s v="AX14453"/>
    <s v="ENX2090"/>
    <s v="A173"/>
    <s v="EMP1018"/>
    <x v="577"/>
    <x v="152"/>
    <x v="1"/>
    <n v="1338"/>
    <n v="682"/>
    <n v="682"/>
    <n v="1338"/>
    <n v="656"/>
    <x v="14"/>
    <s v="Jimmy Young"/>
    <x v="577"/>
    <x v="5"/>
    <x v="6"/>
    <x v="0"/>
  </r>
  <r>
    <s v="AX14458"/>
    <s v="ENX2065"/>
    <s v="A128"/>
    <s v="EMP1010"/>
    <x v="287"/>
    <x v="203"/>
    <x v="1"/>
    <n v="2396"/>
    <n v="1965"/>
    <n v="1965"/>
    <n v="2396"/>
    <n v="431"/>
    <x v="16"/>
    <s v="Joshua Cook"/>
    <x v="287"/>
    <x v="1"/>
    <x v="6"/>
    <x v="0"/>
  </r>
  <r>
    <s v="AX14460"/>
    <s v="ENX2071"/>
    <s v="A111"/>
    <s v="EMP1022"/>
    <x v="602"/>
    <x v="104"/>
    <x v="0"/>
    <n v="136"/>
    <n v="72"/>
    <n v="144"/>
    <n v="272"/>
    <n v="128"/>
    <x v="19"/>
    <s v="Walter Cook"/>
    <x v="602"/>
    <x v="3"/>
    <x v="0"/>
    <x v="0"/>
  </r>
  <r>
    <s v="AX14468"/>
    <s v="ENX2032"/>
    <s v="A119"/>
    <s v="EMP1004"/>
    <x v="470"/>
    <x v="223"/>
    <x v="0"/>
    <n v="1967"/>
    <n v="1397"/>
    <n v="2794"/>
    <n v="3934"/>
    <n v="1140"/>
    <x v="61"/>
    <s v="Kenneth Bradley"/>
    <x v="470"/>
    <x v="6"/>
    <x v="2"/>
    <x v="0"/>
  </r>
  <r>
    <s v="AX14469"/>
    <s v="ENX2077"/>
    <s v="A157"/>
    <s v="EMP1011"/>
    <x v="361"/>
    <x v="91"/>
    <x v="0"/>
    <n v="530"/>
    <n v="424"/>
    <n v="848"/>
    <n v="1060"/>
    <n v="212"/>
    <x v="0"/>
    <s v="Larry Marshall"/>
    <x v="361"/>
    <x v="3"/>
    <x v="0"/>
    <x v="0"/>
  </r>
  <r>
    <s v="AX14470"/>
    <s v="ENX2065"/>
    <s v="A126"/>
    <s v="EMP1036"/>
    <x v="432"/>
    <x v="195"/>
    <x v="1"/>
    <n v="2396"/>
    <n v="1965"/>
    <n v="1965"/>
    <n v="2396"/>
    <n v="431"/>
    <x v="38"/>
    <s v="Robert Reed"/>
    <x v="432"/>
    <x v="6"/>
    <x v="9"/>
    <x v="0"/>
  </r>
  <r>
    <s v="AX14471"/>
    <s v="ENX2060"/>
    <s v="A149"/>
    <s v="EMP1009"/>
    <x v="542"/>
    <x v="289"/>
    <x v="1"/>
    <n v="1467"/>
    <n v="807"/>
    <n v="807"/>
    <n v="1467"/>
    <n v="660"/>
    <x v="42"/>
    <s v="Kenneth Fields"/>
    <x v="542"/>
    <x v="6"/>
    <x v="10"/>
    <x v="0"/>
  </r>
  <r>
    <s v="AX14472"/>
    <s v="ENX2043"/>
    <s v="A123"/>
    <s v="EMP1009"/>
    <x v="486"/>
    <x v="225"/>
    <x v="3"/>
    <n v="545"/>
    <n v="425"/>
    <n v="1700"/>
    <n v="2180"/>
    <n v="480"/>
    <x v="62"/>
    <s v="Kenneth Fields"/>
    <x v="486"/>
    <x v="0"/>
    <x v="3"/>
    <x v="0"/>
  </r>
  <r>
    <s v="AX14487"/>
    <s v="ENX2082"/>
    <s v="A151"/>
    <s v="EMP1042"/>
    <x v="451"/>
    <x v="283"/>
    <x v="2"/>
    <n v="1103"/>
    <n v="838"/>
    <n v="2514"/>
    <n v="3309"/>
    <n v="795"/>
    <x v="24"/>
    <s v="Scott Clark"/>
    <x v="451"/>
    <x v="1"/>
    <x v="8"/>
    <x v="0"/>
  </r>
  <r>
    <s v="AX14488"/>
    <s v="ENX2066"/>
    <s v="A101"/>
    <s v="EMP1027"/>
    <x v="59"/>
    <x v="142"/>
    <x v="1"/>
    <n v="2091"/>
    <n v="1485"/>
    <n v="1485"/>
    <n v="2091"/>
    <n v="606"/>
    <x v="26"/>
    <s v="Gary Rodriguez"/>
    <x v="59"/>
    <x v="1"/>
    <x v="0"/>
    <x v="0"/>
  </r>
  <r>
    <s v="AX14490"/>
    <s v="ENX2029"/>
    <s v="A101"/>
    <s v="EMP1010"/>
    <x v="33"/>
    <x v="320"/>
    <x v="0"/>
    <n v="1848"/>
    <n v="1294"/>
    <n v="2588"/>
    <n v="3696"/>
    <n v="1108"/>
    <x v="26"/>
    <s v="Joshua Cook"/>
    <x v="33"/>
    <x v="0"/>
    <x v="3"/>
    <x v="0"/>
  </r>
  <r>
    <s v="AX14493"/>
    <s v="ENX2006"/>
    <s v="A137"/>
    <s v="EMP1007"/>
    <x v="441"/>
    <x v="117"/>
    <x v="1"/>
    <n v="1826"/>
    <n v="1443"/>
    <n v="1443"/>
    <n v="1826"/>
    <n v="383"/>
    <x v="32"/>
    <s v="Jeremy Mendoza"/>
    <x v="441"/>
    <x v="5"/>
    <x v="6"/>
    <x v="0"/>
  </r>
  <r>
    <s v="AX14495"/>
    <s v="ENX2044"/>
    <s v="A122"/>
    <s v="EMP1002"/>
    <x v="433"/>
    <x v="142"/>
    <x v="1"/>
    <n v="886"/>
    <n v="478"/>
    <n v="478"/>
    <n v="886"/>
    <n v="408"/>
    <x v="17"/>
    <s v="Andrew Bowman"/>
    <x v="433"/>
    <x v="1"/>
    <x v="0"/>
    <x v="0"/>
  </r>
  <r>
    <s v="AX14500"/>
    <s v="ENX2050"/>
    <s v="A108"/>
    <s v="EMP1025"/>
    <x v="294"/>
    <x v="98"/>
    <x v="2"/>
    <n v="2391"/>
    <n v="1291"/>
    <n v="3873"/>
    <n v="7173"/>
    <n v="3300"/>
    <x v="64"/>
    <s v="Ernest Wagner"/>
    <x v="294"/>
    <x v="3"/>
    <x v="5"/>
    <x v="0"/>
  </r>
  <r>
    <s v="AX14502"/>
    <s v="ENX2075"/>
    <s v="A160"/>
    <s v="EMP1013"/>
    <x v="685"/>
    <x v="157"/>
    <x v="1"/>
    <n v="400"/>
    <n v="208"/>
    <n v="208"/>
    <n v="400"/>
    <n v="192"/>
    <x v="1"/>
    <s v="Charles Harper"/>
    <x v="685"/>
    <x v="2"/>
    <x v="6"/>
    <x v="0"/>
  </r>
  <r>
    <s v="AX14504"/>
    <s v="ENX2003"/>
    <s v="A147"/>
    <s v="EMP1039"/>
    <x v="301"/>
    <x v="223"/>
    <x v="1"/>
    <n v="1783"/>
    <n v="1516"/>
    <n v="1516"/>
    <n v="1783"/>
    <n v="267"/>
    <x v="20"/>
    <s v="Eugene Holmes"/>
    <x v="301"/>
    <x v="6"/>
    <x v="2"/>
    <x v="0"/>
  </r>
  <r>
    <s v="AX14507"/>
    <s v="ENX2061"/>
    <s v="A133"/>
    <s v="EMP1012"/>
    <x v="89"/>
    <x v="167"/>
    <x v="2"/>
    <n v="913"/>
    <n v="584"/>
    <n v="1752"/>
    <n v="2739"/>
    <n v="987"/>
    <x v="37"/>
    <s v="John Reyes"/>
    <x v="89"/>
    <x v="2"/>
    <x v="4"/>
    <x v="0"/>
  </r>
  <r>
    <s v="AX14513"/>
    <s v="ENX2064"/>
    <s v="A135"/>
    <s v="EMP1037"/>
    <x v="686"/>
    <x v="315"/>
    <x v="3"/>
    <n v="1414"/>
    <n v="962"/>
    <n v="3848"/>
    <n v="5656"/>
    <n v="1808"/>
    <x v="44"/>
    <s v="Carl Hall"/>
    <x v="686"/>
    <x v="3"/>
    <x v="8"/>
    <x v="0"/>
  </r>
  <r>
    <s v="AX14514"/>
    <s v="ENX2085"/>
    <s v="A162"/>
    <s v="EMP1012"/>
    <x v="546"/>
    <x v="35"/>
    <x v="1"/>
    <n v="1862"/>
    <n v="1173"/>
    <n v="1173"/>
    <n v="1862"/>
    <n v="689"/>
    <x v="48"/>
    <s v="John Reyes"/>
    <x v="546"/>
    <x v="3"/>
    <x v="10"/>
    <x v="0"/>
  </r>
  <r>
    <s v="AX14516"/>
    <s v="ENX2079"/>
    <s v="A129"/>
    <s v="EMP1044"/>
    <x v="84"/>
    <x v="287"/>
    <x v="0"/>
    <n v="1725"/>
    <n v="1363"/>
    <n v="2726"/>
    <n v="3450"/>
    <n v="724"/>
    <x v="59"/>
    <s v="Martin Carr"/>
    <x v="84"/>
    <x v="2"/>
    <x v="10"/>
    <x v="0"/>
  </r>
  <r>
    <s v="AX14519"/>
    <s v="ENX2083"/>
    <s v="A141"/>
    <s v="EMP1043"/>
    <x v="273"/>
    <x v="92"/>
    <x v="0"/>
    <n v="2141"/>
    <n v="1777"/>
    <n v="3554"/>
    <n v="4282"/>
    <n v="728"/>
    <x v="23"/>
    <s v="Joshua Taylor"/>
    <x v="273"/>
    <x v="5"/>
    <x v="11"/>
    <x v="0"/>
  </r>
  <r>
    <s v="AX14520"/>
    <s v="ENX2010"/>
    <s v="A119"/>
    <s v="EMP1017"/>
    <x v="466"/>
    <x v="272"/>
    <x v="2"/>
    <n v="1812"/>
    <n v="1305"/>
    <n v="3915"/>
    <n v="5436"/>
    <n v="1521"/>
    <x v="61"/>
    <s v="Brian Hansen"/>
    <x v="466"/>
    <x v="6"/>
    <x v="2"/>
    <x v="0"/>
  </r>
  <r>
    <s v="AX14522"/>
    <s v="ENX2062"/>
    <s v="A111"/>
    <s v="EMP1015"/>
    <x v="617"/>
    <x v="257"/>
    <x v="0"/>
    <n v="2464"/>
    <n v="1774"/>
    <n v="3548"/>
    <n v="4928"/>
    <n v="1380"/>
    <x v="19"/>
    <s v="Justin Lynch"/>
    <x v="617"/>
    <x v="2"/>
    <x v="9"/>
    <x v="0"/>
  </r>
  <r>
    <s v="AX14524"/>
    <s v="ENX2095"/>
    <s v="A165"/>
    <s v="EMP1015"/>
    <x v="687"/>
    <x v="188"/>
    <x v="2"/>
    <n v="1743"/>
    <n v="872"/>
    <n v="2616"/>
    <n v="5229"/>
    <n v="2613"/>
    <x v="51"/>
    <s v="Justin Lynch"/>
    <x v="687"/>
    <x v="2"/>
    <x v="0"/>
    <x v="0"/>
  </r>
  <r>
    <s v="AX14526"/>
    <s v="ENX2071"/>
    <s v="A145"/>
    <s v="EMP1037"/>
    <x v="688"/>
    <x v="37"/>
    <x v="1"/>
    <n v="136"/>
    <n v="72"/>
    <n v="72"/>
    <n v="136"/>
    <n v="64"/>
    <x v="50"/>
    <s v="Carl Hall"/>
    <x v="688"/>
    <x v="4"/>
    <x v="7"/>
    <x v="0"/>
  </r>
  <r>
    <s v="AX14527"/>
    <s v="ENX2092"/>
    <s v="A142"/>
    <s v="EMP1010"/>
    <x v="223"/>
    <x v="218"/>
    <x v="2"/>
    <n v="1639"/>
    <n v="1295"/>
    <n v="3885"/>
    <n v="4917"/>
    <n v="1032"/>
    <x v="15"/>
    <s v="Joshua Cook"/>
    <x v="223"/>
    <x v="6"/>
    <x v="7"/>
    <x v="0"/>
  </r>
  <r>
    <s v="AX14531"/>
    <s v="ENX2041"/>
    <s v="A106"/>
    <s v="EMP1036"/>
    <x v="481"/>
    <x v="172"/>
    <x v="1"/>
    <n v="1380"/>
    <n v="1090"/>
    <n v="1090"/>
    <n v="1380"/>
    <n v="290"/>
    <x v="35"/>
    <s v="Robert Reed"/>
    <x v="481"/>
    <x v="4"/>
    <x v="4"/>
    <x v="0"/>
  </r>
  <r>
    <s v="AX14532"/>
    <s v="ENX2046"/>
    <s v="A163"/>
    <s v="EMP1004"/>
    <x v="689"/>
    <x v="76"/>
    <x v="1"/>
    <n v="2410"/>
    <n v="1518"/>
    <n v="1518"/>
    <n v="2410"/>
    <n v="892"/>
    <x v="60"/>
    <s v="Kenneth Bradley"/>
    <x v="689"/>
    <x v="2"/>
    <x v="4"/>
    <x v="0"/>
  </r>
  <r>
    <s v="AX14533"/>
    <s v="ENX2079"/>
    <s v="A128"/>
    <s v="EMP1017"/>
    <x v="530"/>
    <x v="305"/>
    <x v="1"/>
    <n v="1725"/>
    <n v="1363"/>
    <n v="1363"/>
    <n v="1725"/>
    <n v="362"/>
    <x v="16"/>
    <s v="Brian Hansen"/>
    <x v="530"/>
    <x v="3"/>
    <x v="11"/>
    <x v="0"/>
  </r>
  <r>
    <s v="AX14536"/>
    <s v="ENX2070"/>
    <s v="A146"/>
    <s v="EMP1029"/>
    <x v="112"/>
    <x v="210"/>
    <x v="0"/>
    <n v="1671"/>
    <n v="1220"/>
    <n v="2440"/>
    <n v="3342"/>
    <n v="902"/>
    <x v="8"/>
    <s v="Howard Gardner"/>
    <x v="112"/>
    <x v="2"/>
    <x v="7"/>
    <x v="0"/>
  </r>
  <r>
    <s v="AX14538"/>
    <s v="ENX2031"/>
    <s v="A168"/>
    <s v="EMP1025"/>
    <x v="89"/>
    <x v="77"/>
    <x v="0"/>
    <n v="1638"/>
    <n v="1261"/>
    <n v="2522"/>
    <n v="3276"/>
    <n v="754"/>
    <x v="45"/>
    <s v="Ernest Wagner"/>
    <x v="89"/>
    <x v="6"/>
    <x v="3"/>
    <x v="0"/>
  </r>
  <r>
    <s v="AX14540"/>
    <s v="ENX2039"/>
    <s v="A110"/>
    <s v="EMP1002"/>
    <x v="611"/>
    <x v="12"/>
    <x v="1"/>
    <n v="817"/>
    <n v="409"/>
    <n v="409"/>
    <n v="817"/>
    <n v="408"/>
    <x v="73"/>
    <s v="Andrew Bowman"/>
    <x v="611"/>
    <x v="3"/>
    <x v="7"/>
    <x v="0"/>
  </r>
  <r>
    <s v="AX14542"/>
    <s v="ENX2033"/>
    <s v="A135"/>
    <s v="EMP1013"/>
    <x v="466"/>
    <x v="20"/>
    <x v="3"/>
    <n v="2182"/>
    <n v="1200"/>
    <n v="4800"/>
    <n v="8728"/>
    <n v="3928"/>
    <x v="44"/>
    <s v="Charles Harper"/>
    <x v="466"/>
    <x v="1"/>
    <x v="1"/>
    <x v="0"/>
  </r>
  <r>
    <s v="AX14544"/>
    <s v="ENX2071"/>
    <s v="A158"/>
    <s v="EMP1035"/>
    <x v="527"/>
    <x v="161"/>
    <x v="1"/>
    <n v="136"/>
    <n v="72"/>
    <n v="72"/>
    <n v="136"/>
    <n v="64"/>
    <x v="4"/>
    <s v="Roger Ramos"/>
    <x v="527"/>
    <x v="6"/>
    <x v="11"/>
    <x v="0"/>
  </r>
  <r>
    <s v="AX14545"/>
    <s v="ENX2083"/>
    <s v="A154"/>
    <s v="EMP1020"/>
    <x v="627"/>
    <x v="106"/>
    <x v="1"/>
    <n v="2141"/>
    <n v="1777"/>
    <n v="1777"/>
    <n v="2141"/>
    <n v="364"/>
    <x v="55"/>
    <s v="Ryan Butler"/>
    <x v="627"/>
    <x v="4"/>
    <x v="5"/>
    <x v="0"/>
  </r>
  <r>
    <s v="AX14547"/>
    <s v="ENX2094"/>
    <s v="A155"/>
    <s v="EMP1016"/>
    <x v="686"/>
    <x v="267"/>
    <x v="1"/>
    <n v="771"/>
    <n v="648"/>
    <n v="648"/>
    <n v="771"/>
    <n v="123"/>
    <x v="41"/>
    <s v="Henry Nelson"/>
    <x v="686"/>
    <x v="2"/>
    <x v="1"/>
    <x v="0"/>
  </r>
  <r>
    <s v="AX14551"/>
    <s v="ENX2013"/>
    <s v="A106"/>
    <s v="EMP1011"/>
    <x v="259"/>
    <x v="286"/>
    <x v="0"/>
    <n v="368"/>
    <n v="269"/>
    <n v="538"/>
    <n v="736"/>
    <n v="198"/>
    <x v="35"/>
    <s v="Larry Marshall"/>
    <x v="259"/>
    <x v="3"/>
    <x v="10"/>
    <x v="0"/>
  </r>
  <r>
    <s v="AX14555"/>
    <s v="ENX2097"/>
    <s v="A165"/>
    <s v="EMP1035"/>
    <x v="418"/>
    <x v="138"/>
    <x v="2"/>
    <n v="1052"/>
    <n v="589"/>
    <n v="1767"/>
    <n v="3156"/>
    <n v="1389"/>
    <x v="51"/>
    <s v="Roger Ramos"/>
    <x v="418"/>
    <x v="6"/>
    <x v="4"/>
    <x v="0"/>
  </r>
  <r>
    <s v="AX14559"/>
    <s v="ENX2087"/>
    <s v="A164"/>
    <s v="EMP1015"/>
    <x v="163"/>
    <x v="162"/>
    <x v="3"/>
    <n v="1022"/>
    <n v="818"/>
    <n v="3272"/>
    <n v="4088"/>
    <n v="816"/>
    <x v="68"/>
    <s v="Justin Lynch"/>
    <x v="163"/>
    <x v="2"/>
    <x v="6"/>
    <x v="0"/>
  </r>
  <r>
    <s v="AX14562"/>
    <s v="ENX2042"/>
    <s v="A166"/>
    <s v="EMP1044"/>
    <x v="8"/>
    <x v="236"/>
    <x v="2"/>
    <n v="203"/>
    <n v="154"/>
    <n v="462"/>
    <n v="609"/>
    <n v="147"/>
    <x v="65"/>
    <s v="Martin Carr"/>
    <x v="8"/>
    <x v="1"/>
    <x v="7"/>
    <x v="0"/>
  </r>
  <r>
    <s v="AX14566"/>
    <s v="ENX2076"/>
    <s v="A147"/>
    <s v="EMP1002"/>
    <x v="312"/>
    <x v="155"/>
    <x v="2"/>
    <n v="1522"/>
    <n v="791"/>
    <n v="2373"/>
    <n v="4566"/>
    <n v="2193"/>
    <x v="20"/>
    <s v="Andrew Bowman"/>
    <x v="312"/>
    <x v="4"/>
    <x v="4"/>
    <x v="0"/>
  </r>
  <r>
    <s v="AX14567"/>
    <s v="ENX2068"/>
    <s v="A138"/>
    <s v="EMP1024"/>
    <x v="241"/>
    <x v="246"/>
    <x v="1"/>
    <n v="1500"/>
    <n v="900"/>
    <n v="900"/>
    <n v="1500"/>
    <n v="600"/>
    <x v="6"/>
    <s v="Ernest Wheeler"/>
    <x v="241"/>
    <x v="2"/>
    <x v="0"/>
    <x v="0"/>
  </r>
  <r>
    <s v="AX14569"/>
    <s v="ENX2068"/>
    <s v="A134"/>
    <s v="EMP1004"/>
    <x v="688"/>
    <x v="224"/>
    <x v="2"/>
    <n v="1500"/>
    <n v="900"/>
    <n v="2700"/>
    <n v="4500"/>
    <n v="1800"/>
    <x v="7"/>
    <s v="Kenneth Bradley"/>
    <x v="688"/>
    <x v="2"/>
    <x v="9"/>
    <x v="0"/>
  </r>
  <r>
    <s v="AX14571"/>
    <s v="ENX2002"/>
    <s v="A152"/>
    <s v="EMP1034"/>
    <x v="690"/>
    <x v="13"/>
    <x v="1"/>
    <n v="847"/>
    <n v="534"/>
    <n v="534"/>
    <n v="847"/>
    <n v="313"/>
    <x v="54"/>
    <s v="Arthur Mccoy"/>
    <x v="690"/>
    <x v="3"/>
    <x v="8"/>
    <x v="0"/>
  </r>
  <r>
    <s v="AX14572"/>
    <s v="ENX2011"/>
    <s v="A138"/>
    <s v="EMP1041"/>
    <x v="680"/>
    <x v="78"/>
    <x v="0"/>
    <n v="530"/>
    <n v="435"/>
    <n v="870"/>
    <n v="1060"/>
    <n v="190"/>
    <x v="6"/>
    <s v="Joe Sims"/>
    <x v="680"/>
    <x v="6"/>
    <x v="4"/>
    <x v="0"/>
  </r>
  <r>
    <s v="AX14573"/>
    <s v="ENX2087"/>
    <s v="A141"/>
    <s v="EMP1013"/>
    <x v="686"/>
    <x v="263"/>
    <x v="0"/>
    <n v="1022"/>
    <n v="818"/>
    <n v="1636"/>
    <n v="2044"/>
    <n v="408"/>
    <x v="23"/>
    <s v="Charles Harper"/>
    <x v="686"/>
    <x v="6"/>
    <x v="7"/>
    <x v="0"/>
  </r>
  <r>
    <s v="AX14574"/>
    <s v="ENX2047"/>
    <s v="A134"/>
    <s v="EMP1022"/>
    <x v="125"/>
    <x v="119"/>
    <x v="1"/>
    <n v="290"/>
    <n v="200"/>
    <n v="200"/>
    <n v="290"/>
    <n v="90"/>
    <x v="7"/>
    <s v="Walter Cook"/>
    <x v="125"/>
    <x v="0"/>
    <x v="1"/>
    <x v="0"/>
  </r>
  <r>
    <s v="AX14575"/>
    <s v="ENX2022"/>
    <s v="A128"/>
    <s v="EMP1004"/>
    <x v="460"/>
    <x v="51"/>
    <x v="3"/>
    <n v="561"/>
    <n v="421"/>
    <n v="1684"/>
    <n v="2244"/>
    <n v="560"/>
    <x v="16"/>
    <s v="Kenneth Bradley"/>
    <x v="460"/>
    <x v="5"/>
    <x v="7"/>
    <x v="0"/>
  </r>
  <r>
    <s v="AX14576"/>
    <s v="ENX2077"/>
    <s v="A153"/>
    <s v="EMP1008"/>
    <x v="494"/>
    <x v="144"/>
    <x v="2"/>
    <n v="530"/>
    <n v="424"/>
    <n v="1272"/>
    <n v="1590"/>
    <n v="318"/>
    <x v="69"/>
    <s v="Carl Elliott"/>
    <x v="494"/>
    <x v="5"/>
    <x v="2"/>
    <x v="0"/>
  </r>
  <r>
    <s v="AX14580"/>
    <s v="ENX2057"/>
    <s v="A172"/>
    <s v="EMP1001"/>
    <x v="641"/>
    <x v="172"/>
    <x v="1"/>
    <n v="181"/>
    <n v="130"/>
    <n v="130"/>
    <n v="181"/>
    <n v="51"/>
    <x v="28"/>
    <s v="Kevin Butler"/>
    <x v="641"/>
    <x v="4"/>
    <x v="4"/>
    <x v="0"/>
  </r>
  <r>
    <s v="AX14581"/>
    <s v="ENX2002"/>
    <s v="A123"/>
    <s v="EMP1044"/>
    <x v="443"/>
    <x v="37"/>
    <x v="3"/>
    <n v="847"/>
    <n v="534"/>
    <n v="2136"/>
    <n v="3388"/>
    <n v="1252"/>
    <x v="62"/>
    <s v="Martin Carr"/>
    <x v="443"/>
    <x v="4"/>
    <x v="7"/>
    <x v="0"/>
  </r>
  <r>
    <s v="AX14584"/>
    <s v="ENX2051"/>
    <s v="A165"/>
    <s v="EMP1027"/>
    <x v="541"/>
    <x v="204"/>
    <x v="1"/>
    <n v="1077"/>
    <n v="732"/>
    <n v="732"/>
    <n v="1077"/>
    <n v="345"/>
    <x v="51"/>
    <s v="Gary Rodriguez"/>
    <x v="541"/>
    <x v="5"/>
    <x v="9"/>
    <x v="0"/>
  </r>
  <r>
    <s v="AX14588"/>
    <s v="ENX2090"/>
    <s v="A144"/>
    <s v="EMP1003"/>
    <x v="313"/>
    <x v="215"/>
    <x v="1"/>
    <n v="1338"/>
    <n v="682"/>
    <n v="682"/>
    <n v="1338"/>
    <n v="656"/>
    <x v="33"/>
    <s v="Christopher Tucker"/>
    <x v="313"/>
    <x v="4"/>
    <x v="8"/>
    <x v="0"/>
  </r>
  <r>
    <s v="AX14589"/>
    <s v="ENX2068"/>
    <s v="A123"/>
    <s v="EMP1042"/>
    <x v="536"/>
    <x v="40"/>
    <x v="1"/>
    <n v="1500"/>
    <n v="900"/>
    <n v="900"/>
    <n v="1500"/>
    <n v="600"/>
    <x v="62"/>
    <s v="Scott Clark"/>
    <x v="536"/>
    <x v="5"/>
    <x v="11"/>
    <x v="0"/>
  </r>
  <r>
    <s v="AX14590"/>
    <s v="ENX2056"/>
    <s v="A155"/>
    <s v="EMP1014"/>
    <x v="349"/>
    <x v="41"/>
    <x v="1"/>
    <n v="1635"/>
    <n v="1046"/>
    <n v="1046"/>
    <n v="1635"/>
    <n v="589"/>
    <x v="41"/>
    <s v="Ronald Reed"/>
    <x v="349"/>
    <x v="1"/>
    <x v="6"/>
    <x v="0"/>
  </r>
  <r>
    <s v="AX14591"/>
    <s v="ENX2044"/>
    <s v="A146"/>
    <s v="EMP1026"/>
    <x v="573"/>
    <x v="106"/>
    <x v="2"/>
    <n v="886"/>
    <n v="478"/>
    <n v="1434"/>
    <n v="2658"/>
    <n v="1224"/>
    <x v="8"/>
    <s v="Martin Perry"/>
    <x v="573"/>
    <x v="4"/>
    <x v="5"/>
    <x v="0"/>
  </r>
  <r>
    <s v="AX14592"/>
    <s v="ENX2066"/>
    <s v="A145"/>
    <s v="EMP1043"/>
    <x v="440"/>
    <x v="308"/>
    <x v="1"/>
    <n v="2091"/>
    <n v="1485"/>
    <n v="1485"/>
    <n v="2091"/>
    <n v="606"/>
    <x v="50"/>
    <s v="Joshua Taylor"/>
    <x v="440"/>
    <x v="1"/>
    <x v="7"/>
    <x v="0"/>
  </r>
  <r>
    <s v="AX14595"/>
    <s v="ENX2092"/>
    <s v="A165"/>
    <s v="EMP1038"/>
    <x v="40"/>
    <x v="309"/>
    <x v="1"/>
    <n v="1639"/>
    <n v="1295"/>
    <n v="1295"/>
    <n v="1639"/>
    <n v="344"/>
    <x v="51"/>
    <s v="Scott Mason"/>
    <x v="40"/>
    <x v="2"/>
    <x v="8"/>
    <x v="0"/>
  </r>
  <r>
    <s v="AX14596"/>
    <s v="ENX2083"/>
    <s v="A142"/>
    <s v="EMP1024"/>
    <x v="298"/>
    <x v="159"/>
    <x v="1"/>
    <n v="2141"/>
    <n v="1777"/>
    <n v="1777"/>
    <n v="2141"/>
    <n v="364"/>
    <x v="15"/>
    <s v="Ernest Wheeler"/>
    <x v="298"/>
    <x v="1"/>
    <x v="10"/>
    <x v="0"/>
  </r>
  <r>
    <s v="AX14599"/>
    <s v="ENX2024"/>
    <s v="A110"/>
    <s v="EMP1037"/>
    <x v="691"/>
    <x v="59"/>
    <x v="1"/>
    <n v="356"/>
    <n v="292"/>
    <n v="292"/>
    <n v="356"/>
    <n v="64"/>
    <x v="73"/>
    <s v="Carl Hall"/>
    <x v="691"/>
    <x v="0"/>
    <x v="2"/>
    <x v="0"/>
  </r>
  <r>
    <s v="AX14600"/>
    <s v="ENX2035"/>
    <s v="A114"/>
    <s v="EMP1030"/>
    <x v="692"/>
    <x v="30"/>
    <x v="3"/>
    <n v="458"/>
    <n v="376"/>
    <n v="1504"/>
    <n v="1832"/>
    <n v="328"/>
    <x v="36"/>
    <s v="Bobby Russell"/>
    <x v="692"/>
    <x v="6"/>
    <x v="0"/>
    <x v="0"/>
  </r>
  <r>
    <s v="AX14601"/>
    <s v="ENX2024"/>
    <s v="A143"/>
    <s v="EMP1041"/>
    <x v="590"/>
    <x v="28"/>
    <x v="1"/>
    <n v="356"/>
    <n v="292"/>
    <n v="292"/>
    <n v="356"/>
    <n v="64"/>
    <x v="9"/>
    <s v="Joe Sims"/>
    <x v="590"/>
    <x v="4"/>
    <x v="6"/>
    <x v="0"/>
  </r>
  <r>
    <s v="AX14604"/>
    <s v="ENX2005"/>
    <s v="A146"/>
    <s v="EMP1036"/>
    <x v="89"/>
    <x v="153"/>
    <x v="1"/>
    <n v="684"/>
    <n v="561"/>
    <n v="561"/>
    <n v="684"/>
    <n v="123"/>
    <x v="8"/>
    <s v="Robert Reed"/>
    <x v="89"/>
    <x v="5"/>
    <x v="1"/>
    <x v="0"/>
  </r>
  <r>
    <s v="AX14605"/>
    <s v="ENX2068"/>
    <s v="A166"/>
    <s v="EMP1007"/>
    <x v="149"/>
    <x v="11"/>
    <x v="0"/>
    <n v="1500"/>
    <n v="900"/>
    <n v="1800"/>
    <n v="3000"/>
    <n v="1200"/>
    <x v="65"/>
    <s v="Jeremy Mendoza"/>
    <x v="149"/>
    <x v="4"/>
    <x v="6"/>
    <x v="0"/>
  </r>
  <r>
    <s v="AX14606"/>
    <s v="ENX2012"/>
    <s v="A124"/>
    <s v="EMP1017"/>
    <x v="400"/>
    <x v="267"/>
    <x v="2"/>
    <n v="1353"/>
    <n v="947"/>
    <n v="2841"/>
    <n v="4059"/>
    <n v="1218"/>
    <x v="21"/>
    <s v="Brian Hansen"/>
    <x v="400"/>
    <x v="2"/>
    <x v="1"/>
    <x v="0"/>
  </r>
  <r>
    <s v="AX14610"/>
    <s v="ENX2077"/>
    <s v="A142"/>
    <s v="EMP1002"/>
    <x v="643"/>
    <x v="332"/>
    <x v="3"/>
    <n v="530"/>
    <n v="424"/>
    <n v="1696"/>
    <n v="2120"/>
    <n v="424"/>
    <x v="15"/>
    <s v="Andrew Bowman"/>
    <x v="643"/>
    <x v="6"/>
    <x v="8"/>
    <x v="0"/>
  </r>
  <r>
    <s v="AX14616"/>
    <s v="ENX2054"/>
    <s v="A164"/>
    <s v="EMP1004"/>
    <x v="216"/>
    <x v="350"/>
    <x v="2"/>
    <n v="127"/>
    <n v="79"/>
    <n v="237"/>
    <n v="381"/>
    <n v="144"/>
    <x v="68"/>
    <s v="Kenneth Bradley"/>
    <x v="216"/>
    <x v="6"/>
    <x v="7"/>
    <x v="0"/>
  </r>
  <r>
    <s v="AX14620"/>
    <s v="ENX2097"/>
    <s v="A126"/>
    <s v="EMP1011"/>
    <x v="387"/>
    <x v="209"/>
    <x v="0"/>
    <n v="1052"/>
    <n v="589"/>
    <n v="1178"/>
    <n v="2104"/>
    <n v="926"/>
    <x v="38"/>
    <s v="Larry Marshall"/>
    <x v="387"/>
    <x v="5"/>
    <x v="9"/>
    <x v="0"/>
  </r>
  <r>
    <s v="AX14622"/>
    <s v="ENX2058"/>
    <s v="A136"/>
    <s v="EMP1040"/>
    <x v="262"/>
    <x v="61"/>
    <x v="1"/>
    <n v="2257"/>
    <n v="1535"/>
    <n v="1535"/>
    <n v="2257"/>
    <n v="722"/>
    <x v="29"/>
    <s v="Patrick Ruiz"/>
    <x v="262"/>
    <x v="6"/>
    <x v="9"/>
    <x v="0"/>
  </r>
  <r>
    <s v="AX14627"/>
    <s v="ENX2002"/>
    <s v="A130"/>
    <s v="EMP1027"/>
    <x v="65"/>
    <x v="46"/>
    <x v="1"/>
    <n v="847"/>
    <n v="534"/>
    <n v="534"/>
    <n v="847"/>
    <n v="313"/>
    <x v="3"/>
    <s v="Gary Rodriguez"/>
    <x v="65"/>
    <x v="5"/>
    <x v="10"/>
    <x v="0"/>
  </r>
  <r>
    <s v="AX14631"/>
    <s v="ENX2000"/>
    <s v="A100"/>
    <s v="EMP1014"/>
    <x v="693"/>
    <x v="78"/>
    <x v="1"/>
    <n v="2241"/>
    <n v="1367"/>
    <n v="1367"/>
    <n v="2241"/>
    <n v="874"/>
    <x v="67"/>
    <s v="Ronald Reed"/>
    <x v="693"/>
    <x v="6"/>
    <x v="4"/>
    <x v="0"/>
  </r>
  <r>
    <s v="AX14633"/>
    <s v="ENX2009"/>
    <s v="A135"/>
    <s v="EMP1040"/>
    <x v="574"/>
    <x v="77"/>
    <x v="1"/>
    <n v="584"/>
    <n v="420"/>
    <n v="420"/>
    <n v="584"/>
    <n v="164"/>
    <x v="44"/>
    <s v="Patrick Ruiz"/>
    <x v="574"/>
    <x v="6"/>
    <x v="3"/>
    <x v="0"/>
  </r>
  <r>
    <s v="AX14639"/>
    <s v="ENX2072"/>
    <s v="A103"/>
    <s v="EMP1018"/>
    <x v="365"/>
    <x v="261"/>
    <x v="1"/>
    <n v="1887"/>
    <n v="1378"/>
    <n v="1378"/>
    <n v="1887"/>
    <n v="509"/>
    <x v="2"/>
    <s v="Jimmy Young"/>
    <x v="365"/>
    <x v="1"/>
    <x v="7"/>
    <x v="0"/>
  </r>
  <r>
    <s v="AX14641"/>
    <s v="ENX2066"/>
    <s v="A101"/>
    <s v="EMP1036"/>
    <x v="201"/>
    <x v="256"/>
    <x v="2"/>
    <n v="2091"/>
    <n v="1485"/>
    <n v="4455"/>
    <n v="6273"/>
    <n v="1818"/>
    <x v="26"/>
    <s v="Robert Reed"/>
    <x v="201"/>
    <x v="0"/>
    <x v="7"/>
    <x v="0"/>
  </r>
  <r>
    <s v="AX14642"/>
    <s v="ENX2068"/>
    <s v="A107"/>
    <s v="EMP1033"/>
    <x v="604"/>
    <x v="171"/>
    <x v="3"/>
    <n v="1500"/>
    <n v="900"/>
    <n v="3600"/>
    <n v="6000"/>
    <n v="2400"/>
    <x v="13"/>
    <s v="Jerry Perry"/>
    <x v="604"/>
    <x v="3"/>
    <x v="9"/>
    <x v="0"/>
  </r>
  <r>
    <s v="AX14644"/>
    <s v="ENX2079"/>
    <s v="A114"/>
    <s v="EMP1031"/>
    <x v="64"/>
    <x v="265"/>
    <x v="2"/>
    <n v="1725"/>
    <n v="1363"/>
    <n v="4089"/>
    <n v="5175"/>
    <n v="1086"/>
    <x v="36"/>
    <s v="Brian Thomas"/>
    <x v="64"/>
    <x v="1"/>
    <x v="4"/>
    <x v="0"/>
  </r>
  <r>
    <s v="AX14646"/>
    <s v="ENX2083"/>
    <s v="A124"/>
    <s v="EMP1020"/>
    <x v="94"/>
    <x v="173"/>
    <x v="3"/>
    <n v="2141"/>
    <n v="1777"/>
    <n v="7108"/>
    <n v="8564"/>
    <n v="1456"/>
    <x v="21"/>
    <s v="Ryan Butler"/>
    <x v="94"/>
    <x v="4"/>
    <x v="10"/>
    <x v="0"/>
  </r>
  <r>
    <s v="AX14648"/>
    <s v="ENX2049"/>
    <s v="A148"/>
    <s v="EMP1025"/>
    <x v="694"/>
    <x v="205"/>
    <x v="1"/>
    <n v="826"/>
    <n v="562"/>
    <n v="562"/>
    <n v="826"/>
    <n v="264"/>
    <x v="31"/>
    <s v="Ernest Wagner"/>
    <x v="694"/>
    <x v="5"/>
    <x v="10"/>
    <x v="0"/>
  </r>
  <r>
    <s v="AX14652"/>
    <s v="ENX2081"/>
    <s v="A155"/>
    <s v="EMP1043"/>
    <x v="443"/>
    <x v="297"/>
    <x v="1"/>
    <n v="1566"/>
    <n v="1190"/>
    <n v="1190"/>
    <n v="1566"/>
    <n v="376"/>
    <x v="41"/>
    <s v="Joshua Taylor"/>
    <x v="443"/>
    <x v="0"/>
    <x v="0"/>
    <x v="0"/>
  </r>
  <r>
    <s v="AX14660"/>
    <s v="ENX2069"/>
    <s v="A100"/>
    <s v="EMP1029"/>
    <x v="355"/>
    <x v="79"/>
    <x v="1"/>
    <n v="378"/>
    <n v="291"/>
    <n v="291"/>
    <n v="378"/>
    <n v="87"/>
    <x v="67"/>
    <s v="Howard Gardner"/>
    <x v="355"/>
    <x v="2"/>
    <x v="8"/>
    <x v="0"/>
  </r>
  <r>
    <s v="AX14662"/>
    <s v="ENX2049"/>
    <s v="A114"/>
    <s v="EMP1042"/>
    <x v="542"/>
    <x v="274"/>
    <x v="2"/>
    <n v="826"/>
    <n v="562"/>
    <n v="1686"/>
    <n v="2478"/>
    <n v="792"/>
    <x v="36"/>
    <s v="Scott Clark"/>
    <x v="542"/>
    <x v="2"/>
    <x v="6"/>
    <x v="0"/>
  </r>
  <r>
    <s v="AX14664"/>
    <s v="ENX2063"/>
    <s v="A130"/>
    <s v="EMP1022"/>
    <x v="613"/>
    <x v="180"/>
    <x v="1"/>
    <n v="1708"/>
    <n v="871"/>
    <n v="871"/>
    <n v="1708"/>
    <n v="837"/>
    <x v="3"/>
    <s v="Walter Cook"/>
    <x v="613"/>
    <x v="5"/>
    <x v="7"/>
    <x v="0"/>
  </r>
  <r>
    <s v="AX14667"/>
    <s v="ENX2085"/>
    <s v="A160"/>
    <s v="EMP1010"/>
    <x v="292"/>
    <x v="335"/>
    <x v="2"/>
    <n v="1862"/>
    <n v="1173"/>
    <n v="3519"/>
    <n v="5586"/>
    <n v="2067"/>
    <x v="1"/>
    <s v="Joshua Cook"/>
    <x v="292"/>
    <x v="0"/>
    <x v="2"/>
    <x v="0"/>
  </r>
  <r>
    <s v="AX14669"/>
    <s v="ENX2065"/>
    <s v="A118"/>
    <s v="EMP1002"/>
    <x v="242"/>
    <x v="151"/>
    <x v="1"/>
    <n v="2396"/>
    <n v="1965"/>
    <n v="1965"/>
    <n v="2396"/>
    <n v="431"/>
    <x v="11"/>
    <s v="Andrew Bowman"/>
    <x v="242"/>
    <x v="4"/>
    <x v="3"/>
    <x v="0"/>
  </r>
  <r>
    <s v="AX14670"/>
    <s v="ENX2010"/>
    <s v="A130"/>
    <s v="EMP1016"/>
    <x v="230"/>
    <x v="283"/>
    <x v="2"/>
    <n v="1812"/>
    <n v="1305"/>
    <n v="3915"/>
    <n v="5436"/>
    <n v="1521"/>
    <x v="3"/>
    <s v="Henry Nelson"/>
    <x v="230"/>
    <x v="1"/>
    <x v="8"/>
    <x v="0"/>
  </r>
  <r>
    <s v="AX14671"/>
    <s v="ENX2042"/>
    <s v="A122"/>
    <s v="EMP1010"/>
    <x v="402"/>
    <x v="201"/>
    <x v="3"/>
    <n v="203"/>
    <n v="154"/>
    <n v="616"/>
    <n v="812"/>
    <n v="196"/>
    <x v="17"/>
    <s v="Joshua Cook"/>
    <x v="402"/>
    <x v="6"/>
    <x v="8"/>
    <x v="0"/>
  </r>
  <r>
    <s v="AX14677"/>
    <s v="ENX2009"/>
    <s v="A137"/>
    <s v="EMP1035"/>
    <x v="238"/>
    <x v="239"/>
    <x v="3"/>
    <n v="584"/>
    <n v="420"/>
    <n v="1680"/>
    <n v="2336"/>
    <n v="656"/>
    <x v="32"/>
    <s v="Roger Ramos"/>
    <x v="238"/>
    <x v="5"/>
    <x v="1"/>
    <x v="0"/>
  </r>
  <r>
    <s v="AX14682"/>
    <s v="ENX2085"/>
    <s v="A143"/>
    <s v="EMP1033"/>
    <x v="121"/>
    <x v="324"/>
    <x v="1"/>
    <n v="1862"/>
    <n v="1173"/>
    <n v="1173"/>
    <n v="1862"/>
    <n v="689"/>
    <x v="9"/>
    <s v="Jerry Perry"/>
    <x v="121"/>
    <x v="2"/>
    <x v="4"/>
    <x v="0"/>
  </r>
  <r>
    <s v="AX14684"/>
    <s v="ENX2045"/>
    <s v="A129"/>
    <s v="EMP1013"/>
    <x v="292"/>
    <x v="187"/>
    <x v="1"/>
    <n v="556"/>
    <n v="395"/>
    <n v="395"/>
    <n v="556"/>
    <n v="161"/>
    <x v="59"/>
    <s v="Charles Harper"/>
    <x v="292"/>
    <x v="0"/>
    <x v="6"/>
    <x v="0"/>
  </r>
  <r>
    <s v="AX14686"/>
    <s v="ENX2020"/>
    <s v="A158"/>
    <s v="EMP1008"/>
    <x v="435"/>
    <x v="288"/>
    <x v="1"/>
    <n v="2005"/>
    <n v="1223"/>
    <n v="1223"/>
    <n v="2005"/>
    <n v="782"/>
    <x v="4"/>
    <s v="Carl Elliott"/>
    <x v="435"/>
    <x v="0"/>
    <x v="1"/>
    <x v="0"/>
  </r>
  <r>
    <s v="AX14690"/>
    <s v="ENX2001"/>
    <s v="A122"/>
    <s v="EMP1033"/>
    <x v="338"/>
    <x v="226"/>
    <x v="1"/>
    <n v="951"/>
    <n v="504"/>
    <n v="504"/>
    <n v="951"/>
    <n v="447"/>
    <x v="17"/>
    <s v="Jerry Perry"/>
    <x v="338"/>
    <x v="2"/>
    <x v="5"/>
    <x v="0"/>
  </r>
  <r>
    <s v="AX14691"/>
    <s v="ENX2024"/>
    <s v="A169"/>
    <s v="EMP1035"/>
    <x v="78"/>
    <x v="168"/>
    <x v="2"/>
    <n v="356"/>
    <n v="292"/>
    <n v="876"/>
    <n v="1068"/>
    <n v="192"/>
    <x v="30"/>
    <s v="Roger Ramos"/>
    <x v="78"/>
    <x v="1"/>
    <x v="6"/>
    <x v="0"/>
  </r>
  <r>
    <s v="AX14692"/>
    <s v="ENX2000"/>
    <s v="A156"/>
    <s v="EMP1001"/>
    <x v="484"/>
    <x v="116"/>
    <x v="3"/>
    <n v="2241"/>
    <n v="1367"/>
    <n v="5468"/>
    <n v="8964"/>
    <n v="3496"/>
    <x v="39"/>
    <s v="Kevin Butler"/>
    <x v="484"/>
    <x v="4"/>
    <x v="0"/>
    <x v="0"/>
  </r>
  <r>
    <s v="AX14696"/>
    <s v="ENX2058"/>
    <s v="A134"/>
    <s v="EMP1035"/>
    <x v="396"/>
    <x v="352"/>
    <x v="3"/>
    <n v="2257"/>
    <n v="1535"/>
    <n v="6140"/>
    <n v="9028"/>
    <n v="2888"/>
    <x v="7"/>
    <s v="Roger Ramos"/>
    <x v="396"/>
    <x v="3"/>
    <x v="6"/>
    <x v="0"/>
  </r>
  <r>
    <s v="AX14697"/>
    <s v="ENX2025"/>
    <s v="A122"/>
    <s v="EMP1039"/>
    <x v="658"/>
    <x v="337"/>
    <x v="2"/>
    <n v="667"/>
    <n v="387"/>
    <n v="1161"/>
    <n v="2001"/>
    <n v="840"/>
    <x v="17"/>
    <s v="Eugene Holmes"/>
    <x v="658"/>
    <x v="2"/>
    <x v="8"/>
    <x v="0"/>
  </r>
  <r>
    <s v="AX14699"/>
    <s v="ENX2020"/>
    <s v="A160"/>
    <s v="EMP1041"/>
    <x v="695"/>
    <x v="325"/>
    <x v="1"/>
    <n v="2005"/>
    <n v="1223"/>
    <n v="1223"/>
    <n v="2005"/>
    <n v="782"/>
    <x v="1"/>
    <s v="Joe Sims"/>
    <x v="695"/>
    <x v="4"/>
    <x v="7"/>
    <x v="0"/>
  </r>
  <r>
    <s v="AX14700"/>
    <s v="ENX2055"/>
    <s v="A159"/>
    <s v="EMP1041"/>
    <x v="180"/>
    <x v="11"/>
    <x v="1"/>
    <n v="2495"/>
    <n v="1896"/>
    <n v="1896"/>
    <n v="2495"/>
    <n v="599"/>
    <x v="52"/>
    <s v="Joe Sims"/>
    <x v="180"/>
    <x v="4"/>
    <x v="6"/>
    <x v="0"/>
  </r>
  <r>
    <s v="AX14702"/>
    <s v="ENX2100"/>
    <s v="A106"/>
    <s v="EMP1000"/>
    <x v="515"/>
    <x v="19"/>
    <x v="3"/>
    <n v="799"/>
    <n v="455"/>
    <n v="1820"/>
    <n v="3196"/>
    <n v="1376"/>
    <x v="35"/>
    <s v="Fred Robertson"/>
    <x v="515"/>
    <x v="5"/>
    <x v="2"/>
    <x v="0"/>
  </r>
  <r>
    <s v="AX14703"/>
    <s v="ENX2029"/>
    <s v="A147"/>
    <s v="EMP1032"/>
    <x v="111"/>
    <x v="8"/>
    <x v="1"/>
    <n v="1848"/>
    <n v="1294"/>
    <n v="1294"/>
    <n v="1848"/>
    <n v="554"/>
    <x v="20"/>
    <s v="Larry Castillo"/>
    <x v="111"/>
    <x v="4"/>
    <x v="2"/>
    <x v="0"/>
  </r>
  <r>
    <s v="AX14709"/>
    <s v="ENX2003"/>
    <s v="A100"/>
    <s v="EMP1009"/>
    <x v="463"/>
    <x v="359"/>
    <x v="2"/>
    <n v="1783"/>
    <n v="1516"/>
    <n v="4548"/>
    <n v="5349"/>
    <n v="801"/>
    <x v="67"/>
    <s v="Kenneth Fields"/>
    <x v="463"/>
    <x v="4"/>
    <x v="10"/>
    <x v="0"/>
  </r>
  <r>
    <s v="AX14711"/>
    <s v="ENX2078"/>
    <s v="A171"/>
    <s v="EMP1029"/>
    <x v="263"/>
    <x v="37"/>
    <x v="1"/>
    <n v="1798"/>
    <n v="971"/>
    <n v="971"/>
    <n v="1798"/>
    <n v="827"/>
    <x v="58"/>
    <s v="Howard Gardner"/>
    <x v="263"/>
    <x v="4"/>
    <x v="7"/>
    <x v="0"/>
  </r>
  <r>
    <s v="AX14713"/>
    <s v="ENX2088"/>
    <s v="A117"/>
    <s v="EMP1011"/>
    <x v="86"/>
    <x v="37"/>
    <x v="1"/>
    <n v="603"/>
    <n v="416"/>
    <n v="416"/>
    <n v="603"/>
    <n v="187"/>
    <x v="63"/>
    <s v="Larry Marshall"/>
    <x v="86"/>
    <x v="4"/>
    <x v="7"/>
    <x v="0"/>
  </r>
  <r>
    <s v="AX14714"/>
    <s v="ENX2068"/>
    <s v="A122"/>
    <s v="EMP1039"/>
    <x v="119"/>
    <x v="348"/>
    <x v="1"/>
    <n v="1500"/>
    <n v="900"/>
    <n v="900"/>
    <n v="1500"/>
    <n v="600"/>
    <x v="17"/>
    <s v="Eugene Holmes"/>
    <x v="119"/>
    <x v="4"/>
    <x v="4"/>
    <x v="0"/>
  </r>
  <r>
    <s v="AX14715"/>
    <s v="ENX2067"/>
    <s v="A116"/>
    <s v="EMP1043"/>
    <x v="609"/>
    <x v="254"/>
    <x v="0"/>
    <n v="1119"/>
    <n v="683"/>
    <n v="1366"/>
    <n v="2238"/>
    <n v="872"/>
    <x v="47"/>
    <s v="Joshua Taylor"/>
    <x v="609"/>
    <x v="5"/>
    <x v="8"/>
    <x v="0"/>
  </r>
  <r>
    <s v="AX14717"/>
    <s v="ENX2016"/>
    <s v="A124"/>
    <s v="EMP1021"/>
    <x v="427"/>
    <x v="286"/>
    <x v="3"/>
    <n v="1351"/>
    <n v="1108"/>
    <n v="4432"/>
    <n v="5404"/>
    <n v="972"/>
    <x v="21"/>
    <s v="Clarence Fox"/>
    <x v="427"/>
    <x v="3"/>
    <x v="10"/>
    <x v="0"/>
  </r>
  <r>
    <s v="AX14721"/>
    <s v="ENX2074"/>
    <s v="A159"/>
    <s v="EMP1001"/>
    <x v="696"/>
    <x v="131"/>
    <x v="0"/>
    <n v="504"/>
    <n v="408"/>
    <n v="816"/>
    <n v="1008"/>
    <n v="192"/>
    <x v="52"/>
    <s v="Kevin Butler"/>
    <x v="696"/>
    <x v="5"/>
    <x v="1"/>
    <x v="0"/>
  </r>
  <r>
    <s v="AX14726"/>
    <s v="ENX2042"/>
    <s v="A171"/>
    <s v="EMP1015"/>
    <x v="697"/>
    <x v="68"/>
    <x v="0"/>
    <n v="203"/>
    <n v="154"/>
    <n v="308"/>
    <n v="406"/>
    <n v="98"/>
    <x v="58"/>
    <s v="Justin Lynch"/>
    <x v="697"/>
    <x v="0"/>
    <x v="5"/>
    <x v="0"/>
  </r>
  <r>
    <s v="AX14727"/>
    <s v="ENX2004"/>
    <s v="A153"/>
    <s v="EMP1017"/>
    <x v="652"/>
    <x v="312"/>
    <x v="1"/>
    <n v="1278"/>
    <n v="665"/>
    <n v="665"/>
    <n v="1278"/>
    <n v="613"/>
    <x v="69"/>
    <s v="Brian Hansen"/>
    <x v="652"/>
    <x v="0"/>
    <x v="5"/>
    <x v="0"/>
  </r>
  <r>
    <s v="AX14729"/>
    <s v="ENX2037"/>
    <s v="A165"/>
    <s v="EMP1031"/>
    <x v="16"/>
    <x v="275"/>
    <x v="1"/>
    <n v="880"/>
    <n v="634"/>
    <n v="634"/>
    <n v="880"/>
    <n v="246"/>
    <x v="51"/>
    <s v="Brian Thomas"/>
    <x v="16"/>
    <x v="4"/>
    <x v="4"/>
    <x v="0"/>
  </r>
  <r>
    <s v="AX14734"/>
    <s v="ENX2052"/>
    <s v="A119"/>
    <s v="EMP1020"/>
    <x v="667"/>
    <x v="349"/>
    <x v="1"/>
    <n v="1526"/>
    <n v="1251"/>
    <n v="1251"/>
    <n v="1526"/>
    <n v="275"/>
    <x v="61"/>
    <s v="Ryan Butler"/>
    <x v="667"/>
    <x v="0"/>
    <x v="0"/>
    <x v="0"/>
  </r>
  <r>
    <s v="AX14736"/>
    <s v="ENX2069"/>
    <s v="A105"/>
    <s v="EMP1004"/>
    <x v="108"/>
    <x v="317"/>
    <x v="1"/>
    <n v="378"/>
    <n v="291"/>
    <n v="291"/>
    <n v="378"/>
    <n v="87"/>
    <x v="57"/>
    <s v="Kenneth Bradley"/>
    <x v="108"/>
    <x v="0"/>
    <x v="9"/>
    <x v="0"/>
  </r>
  <r>
    <s v="AX14739"/>
    <s v="ENX2028"/>
    <s v="A125"/>
    <s v="EMP1018"/>
    <x v="685"/>
    <x v="18"/>
    <x v="1"/>
    <n v="2283"/>
    <n v="1484"/>
    <n v="1484"/>
    <n v="2283"/>
    <n v="799"/>
    <x v="72"/>
    <s v="Jimmy Young"/>
    <x v="685"/>
    <x v="2"/>
    <x v="0"/>
    <x v="0"/>
  </r>
  <r>
    <s v="AX14741"/>
    <s v="ENX2028"/>
    <s v="A109"/>
    <s v="EMP1001"/>
    <x v="645"/>
    <x v="110"/>
    <x v="0"/>
    <n v="2283"/>
    <n v="1484"/>
    <n v="2968"/>
    <n v="4566"/>
    <n v="1598"/>
    <x v="34"/>
    <s v="Kevin Butler"/>
    <x v="645"/>
    <x v="1"/>
    <x v="2"/>
    <x v="0"/>
  </r>
  <r>
    <s v="AX14743"/>
    <s v="ENX2021"/>
    <s v="A148"/>
    <s v="EMP1044"/>
    <x v="470"/>
    <x v="40"/>
    <x v="1"/>
    <n v="217"/>
    <n v="171"/>
    <n v="171"/>
    <n v="217"/>
    <n v="46"/>
    <x v="31"/>
    <s v="Martin Carr"/>
    <x v="470"/>
    <x v="5"/>
    <x v="11"/>
    <x v="0"/>
  </r>
  <r>
    <s v="AX14744"/>
    <s v="ENX2018"/>
    <s v="A170"/>
    <s v="EMP1005"/>
    <x v="1"/>
    <x v="189"/>
    <x v="2"/>
    <n v="1972"/>
    <n v="1321"/>
    <n v="3963"/>
    <n v="5916"/>
    <n v="1953"/>
    <x v="18"/>
    <s v="Ryan Welch"/>
    <x v="1"/>
    <x v="6"/>
    <x v="4"/>
    <x v="0"/>
  </r>
  <r>
    <s v="AX14748"/>
    <s v="ENX2026"/>
    <s v="A154"/>
    <s v="EMP1039"/>
    <x v="438"/>
    <x v="233"/>
    <x v="1"/>
    <n v="947"/>
    <n v="786"/>
    <n v="786"/>
    <n v="947"/>
    <n v="161"/>
    <x v="55"/>
    <s v="Eugene Holmes"/>
    <x v="438"/>
    <x v="2"/>
    <x v="10"/>
    <x v="0"/>
  </r>
  <r>
    <s v="AX14749"/>
    <s v="ENX2041"/>
    <s v="A162"/>
    <s v="EMP1034"/>
    <x v="523"/>
    <x v="184"/>
    <x v="1"/>
    <n v="1380"/>
    <n v="1090"/>
    <n v="1090"/>
    <n v="1380"/>
    <n v="290"/>
    <x v="48"/>
    <s v="Arthur Mccoy"/>
    <x v="523"/>
    <x v="0"/>
    <x v="6"/>
    <x v="0"/>
  </r>
  <r>
    <s v="AX14750"/>
    <s v="ENX2083"/>
    <s v="A149"/>
    <s v="EMP1007"/>
    <x v="346"/>
    <x v="6"/>
    <x v="0"/>
    <n v="2141"/>
    <n v="1777"/>
    <n v="3554"/>
    <n v="4282"/>
    <n v="728"/>
    <x v="42"/>
    <s v="Jeremy Mendoza"/>
    <x v="346"/>
    <x v="4"/>
    <x v="1"/>
    <x v="0"/>
  </r>
  <r>
    <s v="AX14752"/>
    <s v="ENX2081"/>
    <s v="A128"/>
    <s v="EMP1009"/>
    <x v="344"/>
    <x v="332"/>
    <x v="1"/>
    <n v="1566"/>
    <n v="1190"/>
    <n v="1190"/>
    <n v="1566"/>
    <n v="376"/>
    <x v="16"/>
    <s v="Kenneth Fields"/>
    <x v="344"/>
    <x v="6"/>
    <x v="8"/>
    <x v="0"/>
  </r>
  <r>
    <s v="AX14756"/>
    <s v="ENX2056"/>
    <s v="A160"/>
    <s v="EMP1028"/>
    <x v="259"/>
    <x v="94"/>
    <x v="1"/>
    <n v="1635"/>
    <n v="1046"/>
    <n v="1046"/>
    <n v="1635"/>
    <n v="589"/>
    <x v="1"/>
    <s v="Howard Sims"/>
    <x v="259"/>
    <x v="4"/>
    <x v="11"/>
    <x v="0"/>
  </r>
  <r>
    <s v="AX14760"/>
    <s v="ENX2078"/>
    <s v="A144"/>
    <s v="EMP1036"/>
    <x v="389"/>
    <x v="110"/>
    <x v="1"/>
    <n v="1798"/>
    <n v="971"/>
    <n v="971"/>
    <n v="1798"/>
    <n v="827"/>
    <x v="33"/>
    <s v="Robert Reed"/>
    <x v="389"/>
    <x v="1"/>
    <x v="2"/>
    <x v="0"/>
  </r>
  <r>
    <s v="AX14762"/>
    <s v="ENX2011"/>
    <s v="A135"/>
    <s v="EMP1014"/>
    <x v="301"/>
    <x v="336"/>
    <x v="3"/>
    <n v="530"/>
    <n v="435"/>
    <n v="1740"/>
    <n v="2120"/>
    <n v="380"/>
    <x v="44"/>
    <s v="Ronald Reed"/>
    <x v="301"/>
    <x v="0"/>
    <x v="10"/>
    <x v="0"/>
  </r>
  <r>
    <s v="AX14764"/>
    <s v="ENX2023"/>
    <s v="A147"/>
    <s v="EMP1029"/>
    <x v="156"/>
    <x v="6"/>
    <x v="3"/>
    <n v="818"/>
    <n v="450"/>
    <n v="1800"/>
    <n v="3272"/>
    <n v="1472"/>
    <x v="20"/>
    <s v="Howard Gardner"/>
    <x v="156"/>
    <x v="4"/>
    <x v="1"/>
    <x v="0"/>
  </r>
  <r>
    <s v="AX14765"/>
    <s v="ENX2010"/>
    <s v="A118"/>
    <s v="EMP1042"/>
    <x v="144"/>
    <x v="226"/>
    <x v="1"/>
    <n v="1812"/>
    <n v="1305"/>
    <n v="1305"/>
    <n v="1812"/>
    <n v="507"/>
    <x v="11"/>
    <s v="Scott Clark"/>
    <x v="144"/>
    <x v="2"/>
    <x v="5"/>
    <x v="0"/>
  </r>
  <r>
    <s v="AX14767"/>
    <s v="ENX2018"/>
    <s v="A129"/>
    <s v="EMP1012"/>
    <x v="469"/>
    <x v="209"/>
    <x v="0"/>
    <n v="1972"/>
    <n v="1321"/>
    <n v="2642"/>
    <n v="3944"/>
    <n v="1302"/>
    <x v="59"/>
    <s v="John Reyes"/>
    <x v="469"/>
    <x v="5"/>
    <x v="9"/>
    <x v="0"/>
  </r>
  <r>
    <s v="AX14772"/>
    <s v="ENX2049"/>
    <s v="A117"/>
    <s v="EMP1039"/>
    <x v="698"/>
    <x v="286"/>
    <x v="1"/>
    <n v="826"/>
    <n v="562"/>
    <n v="562"/>
    <n v="826"/>
    <n v="264"/>
    <x v="63"/>
    <s v="Eugene Holmes"/>
    <x v="698"/>
    <x v="3"/>
    <x v="10"/>
    <x v="0"/>
  </r>
  <r>
    <s v="AX14774"/>
    <s v="ENX2027"/>
    <s v="A114"/>
    <s v="EMP1008"/>
    <x v="340"/>
    <x v="66"/>
    <x v="2"/>
    <n v="2497"/>
    <n v="1473"/>
    <n v="4419"/>
    <n v="7491"/>
    <n v="3072"/>
    <x v="36"/>
    <s v="Carl Elliott"/>
    <x v="340"/>
    <x v="0"/>
    <x v="11"/>
    <x v="0"/>
  </r>
  <r>
    <s v="AX14779"/>
    <s v="ENX2073"/>
    <s v="A168"/>
    <s v="EMP1006"/>
    <x v="18"/>
    <x v="271"/>
    <x v="3"/>
    <n v="95"/>
    <n v="61"/>
    <n v="244"/>
    <n v="380"/>
    <n v="136"/>
    <x v="45"/>
    <s v="Sean Miller"/>
    <x v="18"/>
    <x v="0"/>
    <x v="9"/>
    <x v="0"/>
  </r>
  <r>
    <s v="AX14780"/>
    <s v="ENX2050"/>
    <s v="A131"/>
    <s v="EMP1008"/>
    <x v="453"/>
    <x v="280"/>
    <x v="1"/>
    <n v="2391"/>
    <n v="1291"/>
    <n v="1291"/>
    <n v="2391"/>
    <n v="1100"/>
    <x v="66"/>
    <s v="Carl Elliott"/>
    <x v="453"/>
    <x v="3"/>
    <x v="7"/>
    <x v="0"/>
  </r>
  <r>
    <s v="AX14787"/>
    <s v="ENX2043"/>
    <s v="A101"/>
    <s v="EMP1030"/>
    <x v="642"/>
    <x v="7"/>
    <x v="1"/>
    <n v="545"/>
    <n v="425"/>
    <n v="425"/>
    <n v="545"/>
    <n v="120"/>
    <x v="26"/>
    <s v="Bobby Russell"/>
    <x v="642"/>
    <x v="3"/>
    <x v="5"/>
    <x v="0"/>
  </r>
  <r>
    <s v="AX14793"/>
    <s v="ENX2072"/>
    <s v="A140"/>
    <s v="EMP1002"/>
    <x v="295"/>
    <x v="208"/>
    <x v="1"/>
    <n v="1887"/>
    <n v="1378"/>
    <n v="1378"/>
    <n v="1887"/>
    <n v="509"/>
    <x v="46"/>
    <s v="Andrew Bowman"/>
    <x v="295"/>
    <x v="4"/>
    <x v="2"/>
    <x v="0"/>
  </r>
  <r>
    <s v="AX14795"/>
    <s v="ENX2070"/>
    <s v="A144"/>
    <s v="EMP1038"/>
    <x v="93"/>
    <x v="278"/>
    <x v="1"/>
    <n v="1671"/>
    <n v="1220"/>
    <n v="1220"/>
    <n v="1671"/>
    <n v="451"/>
    <x v="33"/>
    <s v="Scott Mason"/>
    <x v="93"/>
    <x v="4"/>
    <x v="1"/>
    <x v="0"/>
  </r>
  <r>
    <s v="AX14796"/>
    <s v="ENX2018"/>
    <s v="A141"/>
    <s v="EMP1015"/>
    <x v="260"/>
    <x v="160"/>
    <x v="0"/>
    <n v="1972"/>
    <n v="1321"/>
    <n v="2642"/>
    <n v="3944"/>
    <n v="1302"/>
    <x v="23"/>
    <s v="Justin Lynch"/>
    <x v="260"/>
    <x v="3"/>
    <x v="2"/>
    <x v="0"/>
  </r>
  <r>
    <s v="AX14800"/>
    <s v="ENX2067"/>
    <s v="A166"/>
    <s v="EMP1040"/>
    <x v="699"/>
    <x v="17"/>
    <x v="1"/>
    <n v="1119"/>
    <n v="683"/>
    <n v="683"/>
    <n v="1119"/>
    <n v="436"/>
    <x v="65"/>
    <s v="Patrick Ruiz"/>
    <x v="699"/>
    <x v="1"/>
    <x v="10"/>
    <x v="0"/>
  </r>
  <r>
    <s v="AX14802"/>
    <s v="ENX2089"/>
    <s v="A169"/>
    <s v="EMP1033"/>
    <x v="700"/>
    <x v="78"/>
    <x v="0"/>
    <n v="2294"/>
    <n v="1399"/>
    <n v="2798"/>
    <n v="4588"/>
    <n v="1790"/>
    <x v="30"/>
    <s v="Jerry Perry"/>
    <x v="700"/>
    <x v="6"/>
    <x v="4"/>
    <x v="0"/>
  </r>
  <r>
    <s v="AX14805"/>
    <s v="ENX2032"/>
    <s v="A119"/>
    <s v="EMP1024"/>
    <x v="479"/>
    <x v="354"/>
    <x v="1"/>
    <n v="1967"/>
    <n v="1397"/>
    <n v="1397"/>
    <n v="1967"/>
    <n v="570"/>
    <x v="61"/>
    <s v="Ernest Wheeler"/>
    <x v="479"/>
    <x v="5"/>
    <x v="4"/>
    <x v="0"/>
  </r>
  <r>
    <s v="AX14807"/>
    <s v="ENX2044"/>
    <s v="A112"/>
    <s v="EMP1044"/>
    <x v="664"/>
    <x v="46"/>
    <x v="1"/>
    <n v="886"/>
    <n v="478"/>
    <n v="478"/>
    <n v="886"/>
    <n v="408"/>
    <x v="40"/>
    <s v="Martin Carr"/>
    <x v="664"/>
    <x v="5"/>
    <x v="10"/>
    <x v="0"/>
  </r>
  <r>
    <s v="AX14808"/>
    <s v="ENX2067"/>
    <s v="A114"/>
    <s v="EMP1003"/>
    <x v="398"/>
    <x v="307"/>
    <x v="2"/>
    <n v="1119"/>
    <n v="683"/>
    <n v="2049"/>
    <n v="3357"/>
    <n v="1308"/>
    <x v="36"/>
    <s v="Christopher Tucker"/>
    <x v="398"/>
    <x v="1"/>
    <x v="5"/>
    <x v="0"/>
  </r>
  <r>
    <s v="AX14809"/>
    <s v="ENX2053"/>
    <s v="A143"/>
    <s v="EMP1006"/>
    <x v="370"/>
    <x v="60"/>
    <x v="0"/>
    <n v="596"/>
    <n v="358"/>
    <n v="716"/>
    <n v="1192"/>
    <n v="476"/>
    <x v="9"/>
    <s v="Sean Miller"/>
    <x v="370"/>
    <x v="5"/>
    <x v="10"/>
    <x v="0"/>
  </r>
  <r>
    <s v="AX14813"/>
    <s v="ENX2051"/>
    <s v="A105"/>
    <s v="EMP1034"/>
    <x v="368"/>
    <x v="319"/>
    <x v="2"/>
    <n v="1077"/>
    <n v="732"/>
    <n v="2196"/>
    <n v="3231"/>
    <n v="1035"/>
    <x v="57"/>
    <s v="Arthur Mccoy"/>
    <x v="368"/>
    <x v="3"/>
    <x v="4"/>
    <x v="0"/>
  </r>
  <r>
    <s v="AX14814"/>
    <s v="ENX2070"/>
    <s v="A171"/>
    <s v="EMP1003"/>
    <x v="480"/>
    <x v="302"/>
    <x v="1"/>
    <n v="1671"/>
    <n v="1220"/>
    <n v="1220"/>
    <n v="1671"/>
    <n v="451"/>
    <x v="58"/>
    <s v="Christopher Tucker"/>
    <x v="480"/>
    <x v="3"/>
    <x v="8"/>
    <x v="0"/>
  </r>
  <r>
    <s v="AX14819"/>
    <s v="ENX2007"/>
    <s v="A147"/>
    <s v="EMP1016"/>
    <x v="653"/>
    <x v="31"/>
    <x v="1"/>
    <n v="1405"/>
    <n v="1054"/>
    <n v="1054"/>
    <n v="1405"/>
    <n v="351"/>
    <x v="20"/>
    <s v="Henry Nelson"/>
    <x v="653"/>
    <x v="1"/>
    <x v="1"/>
    <x v="0"/>
  </r>
  <r>
    <s v="AX14829"/>
    <s v="ENX2064"/>
    <s v="A146"/>
    <s v="EMP1022"/>
    <x v="475"/>
    <x v="222"/>
    <x v="3"/>
    <n v="1414"/>
    <n v="962"/>
    <n v="3848"/>
    <n v="5656"/>
    <n v="1808"/>
    <x v="8"/>
    <s v="Walter Cook"/>
    <x v="475"/>
    <x v="5"/>
    <x v="11"/>
    <x v="0"/>
  </r>
  <r>
    <s v="AX14832"/>
    <s v="ENX2067"/>
    <s v="A110"/>
    <s v="EMP1028"/>
    <x v="357"/>
    <x v="189"/>
    <x v="3"/>
    <n v="1119"/>
    <n v="683"/>
    <n v="2732"/>
    <n v="4476"/>
    <n v="1744"/>
    <x v="73"/>
    <s v="Howard Sims"/>
    <x v="357"/>
    <x v="6"/>
    <x v="4"/>
    <x v="0"/>
  </r>
  <r>
    <s v="AX14834"/>
    <s v="ENX2012"/>
    <s v="A142"/>
    <s v="EMP1013"/>
    <x v="154"/>
    <x v="31"/>
    <x v="0"/>
    <n v="1353"/>
    <n v="947"/>
    <n v="1894"/>
    <n v="2706"/>
    <n v="812"/>
    <x v="15"/>
    <s v="Charles Harper"/>
    <x v="154"/>
    <x v="1"/>
    <x v="1"/>
    <x v="0"/>
  </r>
  <r>
    <s v="AX14835"/>
    <s v="ENX2015"/>
    <s v="A138"/>
    <s v="EMP1014"/>
    <x v="633"/>
    <x v="324"/>
    <x v="1"/>
    <n v="637"/>
    <n v="389"/>
    <n v="389"/>
    <n v="637"/>
    <n v="248"/>
    <x v="6"/>
    <s v="Ronald Reed"/>
    <x v="633"/>
    <x v="2"/>
    <x v="4"/>
    <x v="0"/>
  </r>
  <r>
    <s v="AX14841"/>
    <s v="ENX2071"/>
    <s v="A156"/>
    <s v="EMP1035"/>
    <x v="343"/>
    <x v="170"/>
    <x v="2"/>
    <n v="136"/>
    <n v="72"/>
    <n v="216"/>
    <n v="408"/>
    <n v="192"/>
    <x v="39"/>
    <s v="Roger Ramos"/>
    <x v="343"/>
    <x v="6"/>
    <x v="0"/>
    <x v="0"/>
  </r>
  <r>
    <s v="AX14842"/>
    <s v="ENX2033"/>
    <s v="A142"/>
    <s v="EMP1044"/>
    <x v="514"/>
    <x v="196"/>
    <x v="0"/>
    <n v="2182"/>
    <n v="1200"/>
    <n v="2400"/>
    <n v="4364"/>
    <n v="1964"/>
    <x v="15"/>
    <s v="Martin Carr"/>
    <x v="514"/>
    <x v="6"/>
    <x v="5"/>
    <x v="0"/>
  </r>
  <r>
    <s v="AX14843"/>
    <s v="ENX2021"/>
    <s v="A147"/>
    <s v="EMP1031"/>
    <x v="47"/>
    <x v="51"/>
    <x v="0"/>
    <n v="217"/>
    <n v="171"/>
    <n v="342"/>
    <n v="434"/>
    <n v="92"/>
    <x v="20"/>
    <s v="Brian Thomas"/>
    <x v="47"/>
    <x v="5"/>
    <x v="7"/>
    <x v="0"/>
  </r>
  <r>
    <s v="AX14845"/>
    <s v="ENX2016"/>
    <s v="A116"/>
    <s v="EMP1012"/>
    <x v="178"/>
    <x v="94"/>
    <x v="1"/>
    <n v="1351"/>
    <n v="1108"/>
    <n v="1108"/>
    <n v="1351"/>
    <n v="243"/>
    <x v="47"/>
    <s v="John Reyes"/>
    <x v="178"/>
    <x v="4"/>
    <x v="11"/>
    <x v="0"/>
  </r>
  <r>
    <s v="AX14849"/>
    <s v="ENX2013"/>
    <s v="A133"/>
    <s v="EMP1032"/>
    <x v="245"/>
    <x v="118"/>
    <x v="2"/>
    <n v="368"/>
    <n v="269"/>
    <n v="807"/>
    <n v="1104"/>
    <n v="297"/>
    <x v="37"/>
    <s v="Larry Castillo"/>
    <x v="245"/>
    <x v="3"/>
    <x v="8"/>
    <x v="0"/>
  </r>
  <r>
    <s v="AX14852"/>
    <s v="ENX2070"/>
    <s v="A129"/>
    <s v="EMP1024"/>
    <x v="28"/>
    <x v="125"/>
    <x v="1"/>
    <n v="1671"/>
    <n v="1220"/>
    <n v="1220"/>
    <n v="1671"/>
    <n v="451"/>
    <x v="59"/>
    <s v="Ernest Wheeler"/>
    <x v="28"/>
    <x v="2"/>
    <x v="10"/>
    <x v="0"/>
  </r>
  <r>
    <s v="AX14856"/>
    <s v="ENX2075"/>
    <s v="A127"/>
    <s v="EMP1017"/>
    <x v="190"/>
    <x v="296"/>
    <x v="0"/>
    <n v="400"/>
    <n v="208"/>
    <n v="416"/>
    <n v="800"/>
    <n v="384"/>
    <x v="5"/>
    <s v="Brian Hansen"/>
    <x v="190"/>
    <x v="2"/>
    <x v="2"/>
    <x v="0"/>
  </r>
  <r>
    <s v="AX14857"/>
    <s v="ENX2093"/>
    <s v="A147"/>
    <s v="EMP1030"/>
    <x v="455"/>
    <x v="188"/>
    <x v="3"/>
    <n v="112"/>
    <n v="90"/>
    <n v="360"/>
    <n v="448"/>
    <n v="88"/>
    <x v="20"/>
    <s v="Bobby Russell"/>
    <x v="455"/>
    <x v="2"/>
    <x v="0"/>
    <x v="0"/>
  </r>
  <r>
    <s v="AX14858"/>
    <s v="ENX2011"/>
    <s v="A133"/>
    <s v="EMP1040"/>
    <x v="502"/>
    <x v="65"/>
    <x v="1"/>
    <n v="530"/>
    <n v="435"/>
    <n v="435"/>
    <n v="530"/>
    <n v="95"/>
    <x v="37"/>
    <s v="Patrick Ruiz"/>
    <x v="502"/>
    <x v="5"/>
    <x v="5"/>
    <x v="0"/>
  </r>
  <r>
    <s v="AX14859"/>
    <s v="ENX2061"/>
    <s v="A140"/>
    <s v="EMP1003"/>
    <x v="597"/>
    <x v="203"/>
    <x v="2"/>
    <n v="913"/>
    <n v="584"/>
    <n v="1752"/>
    <n v="2739"/>
    <n v="987"/>
    <x v="46"/>
    <s v="Christopher Tucker"/>
    <x v="597"/>
    <x v="1"/>
    <x v="6"/>
    <x v="0"/>
  </r>
  <r>
    <s v="AX14861"/>
    <s v="ENX2070"/>
    <s v="A111"/>
    <s v="EMP1021"/>
    <x v="669"/>
    <x v="144"/>
    <x v="1"/>
    <n v="1671"/>
    <n v="1220"/>
    <n v="1220"/>
    <n v="1671"/>
    <n v="451"/>
    <x v="19"/>
    <s v="Clarence Fox"/>
    <x v="669"/>
    <x v="5"/>
    <x v="2"/>
    <x v="0"/>
  </r>
  <r>
    <s v="AX14862"/>
    <s v="ENX2065"/>
    <s v="A172"/>
    <s v="EMP1000"/>
    <x v="387"/>
    <x v="349"/>
    <x v="2"/>
    <n v="2396"/>
    <n v="1965"/>
    <n v="5895"/>
    <n v="7188"/>
    <n v="1293"/>
    <x v="28"/>
    <s v="Fred Robertson"/>
    <x v="387"/>
    <x v="0"/>
    <x v="0"/>
    <x v="0"/>
  </r>
  <r>
    <s v="AX14864"/>
    <s v="ENX2005"/>
    <s v="A122"/>
    <s v="EMP1013"/>
    <x v="608"/>
    <x v="128"/>
    <x v="1"/>
    <n v="684"/>
    <n v="561"/>
    <n v="561"/>
    <n v="684"/>
    <n v="123"/>
    <x v="17"/>
    <s v="Charles Harper"/>
    <x v="608"/>
    <x v="2"/>
    <x v="5"/>
    <x v="0"/>
  </r>
  <r>
    <s v="AX14865"/>
    <s v="ENX2002"/>
    <s v="A125"/>
    <s v="EMP1041"/>
    <x v="555"/>
    <x v="216"/>
    <x v="0"/>
    <n v="847"/>
    <n v="534"/>
    <n v="1068"/>
    <n v="1694"/>
    <n v="626"/>
    <x v="72"/>
    <s v="Joe Sims"/>
    <x v="555"/>
    <x v="1"/>
    <x v="10"/>
    <x v="0"/>
  </r>
  <r>
    <s v="AX14871"/>
    <s v="ENX2052"/>
    <s v="A162"/>
    <s v="EMP1034"/>
    <x v="36"/>
    <x v="80"/>
    <x v="1"/>
    <n v="1526"/>
    <n v="1251"/>
    <n v="1251"/>
    <n v="1526"/>
    <n v="275"/>
    <x v="48"/>
    <s v="Arthur Mccoy"/>
    <x v="36"/>
    <x v="3"/>
    <x v="1"/>
    <x v="0"/>
  </r>
  <r>
    <s v="AX14874"/>
    <s v="ENX2074"/>
    <s v="A146"/>
    <s v="EMP1035"/>
    <x v="678"/>
    <x v="46"/>
    <x v="1"/>
    <n v="504"/>
    <n v="408"/>
    <n v="408"/>
    <n v="504"/>
    <n v="96"/>
    <x v="8"/>
    <s v="Roger Ramos"/>
    <x v="678"/>
    <x v="5"/>
    <x v="10"/>
    <x v="0"/>
  </r>
  <r>
    <s v="AX14875"/>
    <s v="ENX2025"/>
    <s v="A130"/>
    <s v="EMP1017"/>
    <x v="288"/>
    <x v="64"/>
    <x v="1"/>
    <n v="667"/>
    <n v="387"/>
    <n v="387"/>
    <n v="667"/>
    <n v="280"/>
    <x v="3"/>
    <s v="Brian Hansen"/>
    <x v="288"/>
    <x v="0"/>
    <x v="8"/>
    <x v="0"/>
  </r>
  <r>
    <s v="AX14877"/>
    <s v="ENX2010"/>
    <s v="A128"/>
    <s v="EMP1031"/>
    <x v="477"/>
    <x v="61"/>
    <x v="1"/>
    <n v="1812"/>
    <n v="1305"/>
    <n v="1305"/>
    <n v="1812"/>
    <n v="507"/>
    <x v="16"/>
    <s v="Brian Thomas"/>
    <x v="477"/>
    <x v="6"/>
    <x v="9"/>
    <x v="0"/>
  </r>
  <r>
    <s v="AX14878"/>
    <s v="ENX2006"/>
    <s v="A102"/>
    <s v="EMP1008"/>
    <x v="323"/>
    <x v="236"/>
    <x v="3"/>
    <n v="1826"/>
    <n v="1443"/>
    <n v="5772"/>
    <n v="7304"/>
    <n v="1532"/>
    <x v="43"/>
    <s v="Carl Elliott"/>
    <x v="323"/>
    <x v="1"/>
    <x v="7"/>
    <x v="0"/>
  </r>
  <r>
    <s v="AX14883"/>
    <s v="ENX2018"/>
    <s v="A123"/>
    <s v="EMP1011"/>
    <x v="407"/>
    <x v="65"/>
    <x v="1"/>
    <n v="1972"/>
    <n v="1321"/>
    <n v="1321"/>
    <n v="1972"/>
    <n v="651"/>
    <x v="62"/>
    <s v="Larry Marshall"/>
    <x v="407"/>
    <x v="5"/>
    <x v="5"/>
    <x v="0"/>
  </r>
  <r>
    <s v="AX14890"/>
    <s v="ENX2006"/>
    <s v="A143"/>
    <s v="EMP1010"/>
    <x v="701"/>
    <x v="340"/>
    <x v="1"/>
    <n v="1826"/>
    <n v="1443"/>
    <n v="1443"/>
    <n v="1826"/>
    <n v="383"/>
    <x v="9"/>
    <s v="Joshua Cook"/>
    <x v="701"/>
    <x v="5"/>
    <x v="3"/>
    <x v="0"/>
  </r>
  <r>
    <s v="AX14891"/>
    <s v="ENX2061"/>
    <s v="A129"/>
    <s v="EMP1037"/>
    <x v="401"/>
    <x v="338"/>
    <x v="0"/>
    <n v="913"/>
    <n v="584"/>
    <n v="1168"/>
    <n v="1826"/>
    <n v="658"/>
    <x v="59"/>
    <s v="Carl Hall"/>
    <x v="401"/>
    <x v="2"/>
    <x v="11"/>
    <x v="0"/>
  </r>
  <r>
    <s v="AX14897"/>
    <s v="ENX2041"/>
    <s v="A118"/>
    <s v="EMP1032"/>
    <x v="702"/>
    <x v="344"/>
    <x v="0"/>
    <n v="1380"/>
    <n v="1090"/>
    <n v="2180"/>
    <n v="2760"/>
    <n v="580"/>
    <x v="11"/>
    <s v="Larry Castillo"/>
    <x v="702"/>
    <x v="4"/>
    <x v="5"/>
    <x v="0"/>
  </r>
  <r>
    <s v="AX14900"/>
    <s v="ENX2091"/>
    <s v="A128"/>
    <s v="EMP1023"/>
    <x v="44"/>
    <x v="360"/>
    <x v="1"/>
    <n v="368"/>
    <n v="294"/>
    <n v="294"/>
    <n v="368"/>
    <n v="74"/>
    <x v="16"/>
    <s v="Brian Davis"/>
    <x v="44"/>
    <x v="2"/>
    <x v="3"/>
    <x v="0"/>
  </r>
  <r>
    <s v="AX14903"/>
    <s v="ENX2052"/>
    <s v="A116"/>
    <s v="EMP1026"/>
    <x v="247"/>
    <x v="230"/>
    <x v="1"/>
    <n v="1526"/>
    <n v="1251"/>
    <n v="1251"/>
    <n v="1526"/>
    <n v="275"/>
    <x v="47"/>
    <s v="Martin Perry"/>
    <x v="247"/>
    <x v="4"/>
    <x v="8"/>
    <x v="0"/>
  </r>
  <r>
    <s v="AX14904"/>
    <s v="ENX2006"/>
    <s v="A168"/>
    <s v="EMP1001"/>
    <x v="511"/>
    <x v="228"/>
    <x v="1"/>
    <n v="1826"/>
    <n v="1443"/>
    <n v="1443"/>
    <n v="1826"/>
    <n v="383"/>
    <x v="45"/>
    <s v="Kevin Butler"/>
    <x v="511"/>
    <x v="6"/>
    <x v="11"/>
    <x v="0"/>
  </r>
  <r>
    <s v="AX14909"/>
    <s v="ENX2022"/>
    <s v="A150"/>
    <s v="EMP1040"/>
    <x v="283"/>
    <x v="163"/>
    <x v="1"/>
    <n v="561"/>
    <n v="421"/>
    <n v="421"/>
    <n v="561"/>
    <n v="140"/>
    <x v="27"/>
    <s v="Patrick Ruiz"/>
    <x v="283"/>
    <x v="4"/>
    <x v="9"/>
    <x v="0"/>
  </r>
  <r>
    <s v="AX14912"/>
    <s v="ENX2087"/>
    <s v="A148"/>
    <s v="EMP1001"/>
    <x v="703"/>
    <x v="357"/>
    <x v="3"/>
    <n v="1022"/>
    <n v="818"/>
    <n v="3272"/>
    <n v="4088"/>
    <n v="816"/>
    <x v="31"/>
    <s v="Kevin Butler"/>
    <x v="703"/>
    <x v="4"/>
    <x v="5"/>
    <x v="0"/>
  </r>
  <r>
    <s v="AX14915"/>
    <s v="ENX2096"/>
    <s v="A133"/>
    <s v="EMP1034"/>
    <x v="236"/>
    <x v="237"/>
    <x v="1"/>
    <n v="1587"/>
    <n v="1301"/>
    <n v="1301"/>
    <n v="1587"/>
    <n v="286"/>
    <x v="37"/>
    <s v="Arthur Mccoy"/>
    <x v="236"/>
    <x v="4"/>
    <x v="10"/>
    <x v="0"/>
  </r>
  <r>
    <s v="AX14923"/>
    <s v="ENX2051"/>
    <s v="A157"/>
    <s v="EMP1010"/>
    <x v="77"/>
    <x v="227"/>
    <x v="1"/>
    <n v="1077"/>
    <n v="732"/>
    <n v="732"/>
    <n v="1077"/>
    <n v="345"/>
    <x v="0"/>
    <s v="Joshua Cook"/>
    <x v="77"/>
    <x v="4"/>
    <x v="3"/>
    <x v="0"/>
  </r>
  <r>
    <s v="AX14924"/>
    <s v="ENX2070"/>
    <s v="A119"/>
    <s v="EMP1032"/>
    <x v="358"/>
    <x v="273"/>
    <x v="3"/>
    <n v="1671"/>
    <n v="1220"/>
    <n v="4880"/>
    <n v="6684"/>
    <n v="1804"/>
    <x v="61"/>
    <s v="Larry Castillo"/>
    <x v="358"/>
    <x v="6"/>
    <x v="0"/>
    <x v="0"/>
  </r>
  <r>
    <s v="AX14927"/>
    <s v="ENX2040"/>
    <s v="A114"/>
    <s v="EMP1029"/>
    <x v="289"/>
    <x v="93"/>
    <x v="1"/>
    <n v="1889"/>
    <n v="945"/>
    <n v="945"/>
    <n v="1889"/>
    <n v="944"/>
    <x v="36"/>
    <s v="Howard Gardner"/>
    <x v="289"/>
    <x v="5"/>
    <x v="2"/>
    <x v="0"/>
  </r>
  <r>
    <s v="AX14931"/>
    <s v="ENX2046"/>
    <s v="A152"/>
    <s v="EMP1033"/>
    <x v="91"/>
    <x v="152"/>
    <x v="0"/>
    <n v="2410"/>
    <n v="1518"/>
    <n v="3036"/>
    <n v="4820"/>
    <n v="1784"/>
    <x v="54"/>
    <s v="Jerry Perry"/>
    <x v="91"/>
    <x v="5"/>
    <x v="6"/>
    <x v="0"/>
  </r>
  <r>
    <s v="AX14933"/>
    <s v="ENX2094"/>
    <s v="A165"/>
    <s v="EMP1018"/>
    <x v="375"/>
    <x v="331"/>
    <x v="2"/>
    <n v="771"/>
    <n v="648"/>
    <n v="1944"/>
    <n v="2313"/>
    <n v="369"/>
    <x v="51"/>
    <s v="Jimmy Young"/>
    <x v="375"/>
    <x v="1"/>
    <x v="11"/>
    <x v="0"/>
  </r>
  <r>
    <s v="AX14939"/>
    <s v="ENX2023"/>
    <s v="A147"/>
    <s v="EMP1037"/>
    <x v="492"/>
    <x v="326"/>
    <x v="1"/>
    <n v="818"/>
    <n v="450"/>
    <n v="450"/>
    <n v="818"/>
    <n v="368"/>
    <x v="20"/>
    <s v="Carl Hall"/>
    <x v="492"/>
    <x v="2"/>
    <x v="0"/>
    <x v="0"/>
  </r>
  <r>
    <s v="AX14940"/>
    <s v="ENX2020"/>
    <s v="A164"/>
    <s v="EMP1010"/>
    <x v="457"/>
    <x v="42"/>
    <x v="2"/>
    <n v="2005"/>
    <n v="1223"/>
    <n v="3669"/>
    <n v="6015"/>
    <n v="2346"/>
    <x v="68"/>
    <s v="Joshua Cook"/>
    <x v="457"/>
    <x v="3"/>
    <x v="3"/>
    <x v="0"/>
  </r>
  <r>
    <s v="AX14941"/>
    <s v="ENX2044"/>
    <s v="A112"/>
    <s v="EMP1036"/>
    <x v="241"/>
    <x v="20"/>
    <x v="1"/>
    <n v="886"/>
    <n v="478"/>
    <n v="478"/>
    <n v="886"/>
    <n v="408"/>
    <x v="40"/>
    <s v="Robert Reed"/>
    <x v="241"/>
    <x v="1"/>
    <x v="1"/>
    <x v="0"/>
  </r>
  <r>
    <s v="AX14945"/>
    <s v="ENX2093"/>
    <s v="A120"/>
    <s v="EMP1022"/>
    <x v="183"/>
    <x v="349"/>
    <x v="1"/>
    <n v="112"/>
    <n v="90"/>
    <n v="90"/>
    <n v="112"/>
    <n v="22"/>
    <x v="71"/>
    <s v="Walter Cook"/>
    <x v="183"/>
    <x v="0"/>
    <x v="0"/>
    <x v="0"/>
  </r>
  <r>
    <s v="AX14949"/>
    <s v="ENX2090"/>
    <s v="A151"/>
    <s v="EMP1040"/>
    <x v="704"/>
    <x v="60"/>
    <x v="2"/>
    <n v="1338"/>
    <n v="682"/>
    <n v="2046"/>
    <n v="4014"/>
    <n v="1968"/>
    <x v="24"/>
    <s v="Patrick Ruiz"/>
    <x v="704"/>
    <x v="5"/>
    <x v="10"/>
    <x v="0"/>
  </r>
  <r>
    <s v="AX14953"/>
    <s v="ENX2022"/>
    <s v="A161"/>
    <s v="EMP1024"/>
    <x v="460"/>
    <x v="235"/>
    <x v="2"/>
    <n v="561"/>
    <n v="421"/>
    <n v="1263"/>
    <n v="1683"/>
    <n v="420"/>
    <x v="25"/>
    <s v="Ernest Wheeler"/>
    <x v="460"/>
    <x v="2"/>
    <x v="8"/>
    <x v="0"/>
  </r>
  <r>
    <s v="AX14963"/>
    <s v="ENX2039"/>
    <s v="A115"/>
    <s v="EMP1023"/>
    <x v="664"/>
    <x v="294"/>
    <x v="1"/>
    <n v="817"/>
    <n v="409"/>
    <n v="409"/>
    <n v="817"/>
    <n v="408"/>
    <x v="22"/>
    <s v="Brian Davis"/>
    <x v="664"/>
    <x v="2"/>
    <x v="9"/>
    <x v="0"/>
  </r>
  <r>
    <s v="AX14970"/>
    <s v="ENX2042"/>
    <s v="A100"/>
    <s v="EMP1010"/>
    <x v="414"/>
    <x v="18"/>
    <x v="1"/>
    <n v="203"/>
    <n v="154"/>
    <n v="154"/>
    <n v="203"/>
    <n v="49"/>
    <x v="67"/>
    <s v="Joshua Cook"/>
    <x v="414"/>
    <x v="2"/>
    <x v="0"/>
    <x v="0"/>
  </r>
  <r>
    <s v="AX14980"/>
    <s v="ENX2007"/>
    <s v="A166"/>
    <s v="EMP1005"/>
    <x v="600"/>
    <x v="1"/>
    <x v="2"/>
    <n v="1405"/>
    <n v="1054"/>
    <n v="3162"/>
    <n v="4215"/>
    <n v="1053"/>
    <x v="65"/>
    <s v="Ryan Welch"/>
    <x v="600"/>
    <x v="1"/>
    <x v="1"/>
    <x v="0"/>
  </r>
  <r>
    <s v="AX14982"/>
    <s v="ENX2065"/>
    <s v="A144"/>
    <s v="EMP1014"/>
    <x v="161"/>
    <x v="72"/>
    <x v="2"/>
    <n v="2396"/>
    <n v="1965"/>
    <n v="5895"/>
    <n v="7188"/>
    <n v="1293"/>
    <x v="33"/>
    <s v="Ronald Reed"/>
    <x v="161"/>
    <x v="2"/>
    <x v="1"/>
    <x v="0"/>
  </r>
  <r>
    <s v="AX14983"/>
    <s v="ENX2013"/>
    <s v="A131"/>
    <s v="EMP1008"/>
    <x v="705"/>
    <x v="116"/>
    <x v="2"/>
    <n v="368"/>
    <n v="269"/>
    <n v="807"/>
    <n v="1104"/>
    <n v="297"/>
    <x v="66"/>
    <s v="Carl Elliott"/>
    <x v="705"/>
    <x v="4"/>
    <x v="0"/>
    <x v="0"/>
  </r>
  <r>
    <s v="AX14984"/>
    <s v="ENX2023"/>
    <s v="A147"/>
    <s v="EMP1029"/>
    <x v="706"/>
    <x v="127"/>
    <x v="1"/>
    <n v="818"/>
    <n v="450"/>
    <n v="450"/>
    <n v="818"/>
    <n v="368"/>
    <x v="20"/>
    <s v="Howard Gardner"/>
    <x v="706"/>
    <x v="6"/>
    <x v="10"/>
    <x v="0"/>
  </r>
  <r>
    <s v="AX14986"/>
    <s v="ENX2076"/>
    <s v="A141"/>
    <s v="EMP1026"/>
    <x v="707"/>
    <x v="350"/>
    <x v="1"/>
    <n v="1522"/>
    <n v="791"/>
    <n v="791"/>
    <n v="1522"/>
    <n v="731"/>
    <x v="23"/>
    <s v="Martin Perry"/>
    <x v="707"/>
    <x v="6"/>
    <x v="7"/>
    <x v="0"/>
  </r>
  <r>
    <s v="AX14987"/>
    <s v="ENX2067"/>
    <s v="A173"/>
    <s v="EMP1025"/>
    <x v="305"/>
    <x v="303"/>
    <x v="3"/>
    <n v="1119"/>
    <n v="683"/>
    <n v="2732"/>
    <n v="4476"/>
    <n v="1744"/>
    <x v="14"/>
    <s v="Ernest Wagner"/>
    <x v="305"/>
    <x v="1"/>
    <x v="10"/>
    <x v="0"/>
  </r>
  <r>
    <s v="AX14988"/>
    <s v="ENX2024"/>
    <s v="A127"/>
    <s v="EMP1021"/>
    <x v="13"/>
    <x v="306"/>
    <x v="2"/>
    <n v="356"/>
    <n v="292"/>
    <n v="876"/>
    <n v="1068"/>
    <n v="192"/>
    <x v="5"/>
    <s v="Clarence Fox"/>
    <x v="13"/>
    <x v="5"/>
    <x v="7"/>
    <x v="0"/>
  </r>
  <r>
    <s v="AX14990"/>
    <s v="ENX2052"/>
    <s v="A151"/>
    <s v="EMP1002"/>
    <x v="19"/>
    <x v="288"/>
    <x v="2"/>
    <n v="1526"/>
    <n v="1251"/>
    <n v="3753"/>
    <n v="4578"/>
    <n v="825"/>
    <x v="24"/>
    <s v="Andrew Bowman"/>
    <x v="19"/>
    <x v="0"/>
    <x v="1"/>
    <x v="0"/>
  </r>
  <r>
    <s v="AX14993"/>
    <s v="ENX2067"/>
    <s v="A156"/>
    <s v="EMP1015"/>
    <x v="343"/>
    <x v="12"/>
    <x v="1"/>
    <n v="1119"/>
    <n v="683"/>
    <n v="683"/>
    <n v="1119"/>
    <n v="436"/>
    <x v="39"/>
    <s v="Justin Lynch"/>
    <x v="343"/>
    <x v="3"/>
    <x v="7"/>
    <x v="0"/>
  </r>
  <r>
    <s v="AX14994"/>
    <s v="ENX2030"/>
    <s v="A127"/>
    <s v="EMP1041"/>
    <x v="15"/>
    <x v="158"/>
    <x v="1"/>
    <n v="1899"/>
    <n v="1044"/>
    <n v="1044"/>
    <n v="1899"/>
    <n v="855"/>
    <x v="5"/>
    <s v="Joe Sims"/>
    <x v="15"/>
    <x v="2"/>
    <x v="11"/>
    <x v="0"/>
  </r>
  <r>
    <s v="AX14997"/>
    <s v="ENX2000"/>
    <s v="A139"/>
    <s v="EMP1012"/>
    <x v="708"/>
    <x v="283"/>
    <x v="0"/>
    <n v="2241"/>
    <n v="1367"/>
    <n v="2734"/>
    <n v="4482"/>
    <n v="1748"/>
    <x v="12"/>
    <s v="John Reyes"/>
    <x v="708"/>
    <x v="1"/>
    <x v="8"/>
    <x v="0"/>
  </r>
  <r>
    <s v="AX14998"/>
    <s v="ENX2017"/>
    <s v="A144"/>
    <s v="EMP1009"/>
    <x v="554"/>
    <x v="261"/>
    <x v="0"/>
    <n v="35"/>
    <n v="22"/>
    <n v="44"/>
    <n v="70"/>
    <n v="26"/>
    <x v="33"/>
    <s v="Kenneth Fields"/>
    <x v="554"/>
    <x v="1"/>
    <x v="7"/>
    <x v="0"/>
  </r>
  <r>
    <s v="AX15003"/>
    <s v="ENX2076"/>
    <s v="A166"/>
    <s v="EMP1035"/>
    <x v="450"/>
    <x v="77"/>
    <x v="1"/>
    <n v="1522"/>
    <n v="791"/>
    <n v="791"/>
    <n v="1522"/>
    <n v="731"/>
    <x v="65"/>
    <s v="Roger Ramos"/>
    <x v="450"/>
    <x v="6"/>
    <x v="3"/>
    <x v="0"/>
  </r>
  <r>
    <s v="AX15004"/>
    <s v="ENX2086"/>
    <s v="A125"/>
    <s v="EMP1017"/>
    <x v="427"/>
    <x v="78"/>
    <x v="1"/>
    <n v="123"/>
    <n v="84"/>
    <n v="84"/>
    <n v="123"/>
    <n v="39"/>
    <x v="72"/>
    <s v="Brian Hansen"/>
    <x v="427"/>
    <x v="6"/>
    <x v="4"/>
    <x v="0"/>
  </r>
  <r>
    <s v="AX15005"/>
    <s v="ENX2079"/>
    <s v="A131"/>
    <s v="EMP1016"/>
    <x v="12"/>
    <x v="287"/>
    <x v="1"/>
    <n v="1725"/>
    <n v="1363"/>
    <n v="1363"/>
    <n v="1725"/>
    <n v="362"/>
    <x v="66"/>
    <s v="Henry Nelson"/>
    <x v="12"/>
    <x v="2"/>
    <x v="10"/>
    <x v="0"/>
  </r>
  <r>
    <s v="AX15008"/>
    <s v="ENX2039"/>
    <s v="A103"/>
    <s v="EMP1017"/>
    <x v="26"/>
    <x v="68"/>
    <x v="2"/>
    <n v="817"/>
    <n v="409"/>
    <n v="1227"/>
    <n v="2451"/>
    <n v="1224"/>
    <x v="2"/>
    <s v="Brian Hansen"/>
    <x v="26"/>
    <x v="0"/>
    <x v="5"/>
    <x v="0"/>
  </r>
  <r>
    <s v="AX15011"/>
    <s v="ENX2003"/>
    <s v="A159"/>
    <s v="EMP1021"/>
    <x v="455"/>
    <x v="119"/>
    <x v="1"/>
    <n v="1783"/>
    <n v="1516"/>
    <n v="1516"/>
    <n v="1783"/>
    <n v="267"/>
    <x v="52"/>
    <s v="Clarence Fox"/>
    <x v="455"/>
    <x v="0"/>
    <x v="1"/>
    <x v="0"/>
  </r>
  <r>
    <s v="AX15014"/>
    <s v="ENX2061"/>
    <s v="A149"/>
    <s v="EMP1018"/>
    <x v="709"/>
    <x v="303"/>
    <x v="1"/>
    <n v="913"/>
    <n v="584"/>
    <n v="584"/>
    <n v="913"/>
    <n v="329"/>
    <x v="42"/>
    <s v="Jimmy Young"/>
    <x v="709"/>
    <x v="1"/>
    <x v="10"/>
    <x v="0"/>
  </r>
  <r>
    <s v="AX15015"/>
    <s v="ENX2045"/>
    <s v="A165"/>
    <s v="EMP1001"/>
    <x v="150"/>
    <x v="17"/>
    <x v="0"/>
    <n v="556"/>
    <n v="395"/>
    <n v="790"/>
    <n v="1112"/>
    <n v="322"/>
    <x v="51"/>
    <s v="Kevin Butler"/>
    <x v="150"/>
    <x v="1"/>
    <x v="10"/>
    <x v="0"/>
  </r>
  <r>
    <s v="AX15016"/>
    <s v="ENX2061"/>
    <s v="A161"/>
    <s v="EMP1037"/>
    <x v="107"/>
    <x v="222"/>
    <x v="2"/>
    <n v="913"/>
    <n v="584"/>
    <n v="1752"/>
    <n v="2739"/>
    <n v="987"/>
    <x v="25"/>
    <s v="Carl Hall"/>
    <x v="107"/>
    <x v="5"/>
    <x v="11"/>
    <x v="0"/>
  </r>
  <r>
    <s v="AX15021"/>
    <s v="ENX2013"/>
    <s v="A160"/>
    <s v="EMP1029"/>
    <x v="273"/>
    <x v="357"/>
    <x v="1"/>
    <n v="368"/>
    <n v="269"/>
    <n v="269"/>
    <n v="368"/>
    <n v="99"/>
    <x v="1"/>
    <s v="Howard Gardner"/>
    <x v="273"/>
    <x v="4"/>
    <x v="5"/>
    <x v="0"/>
  </r>
  <r>
    <s v="AX15022"/>
    <s v="ENX2046"/>
    <s v="A167"/>
    <s v="EMP1021"/>
    <x v="710"/>
    <x v="150"/>
    <x v="2"/>
    <n v="2410"/>
    <n v="1518"/>
    <n v="4554"/>
    <n v="7230"/>
    <n v="2676"/>
    <x v="10"/>
    <s v="Clarence Fox"/>
    <x v="710"/>
    <x v="1"/>
    <x v="0"/>
    <x v="0"/>
  </r>
  <r>
    <s v="AX15028"/>
    <s v="ENX2002"/>
    <s v="A141"/>
    <s v="EMP1028"/>
    <x v="397"/>
    <x v="86"/>
    <x v="1"/>
    <n v="847"/>
    <n v="534"/>
    <n v="534"/>
    <n v="847"/>
    <n v="313"/>
    <x v="23"/>
    <s v="Howard Sims"/>
    <x v="397"/>
    <x v="3"/>
    <x v="2"/>
    <x v="0"/>
  </r>
  <r>
    <s v="AX15033"/>
    <s v="ENX2083"/>
    <s v="A111"/>
    <s v="EMP1032"/>
    <x v="554"/>
    <x v="129"/>
    <x v="1"/>
    <n v="2141"/>
    <n v="1777"/>
    <n v="1777"/>
    <n v="2141"/>
    <n v="364"/>
    <x v="19"/>
    <s v="Larry Castillo"/>
    <x v="554"/>
    <x v="5"/>
    <x v="0"/>
    <x v="0"/>
  </r>
  <r>
    <s v="AX15034"/>
    <s v="ENX2024"/>
    <s v="A135"/>
    <s v="EMP1031"/>
    <x v="171"/>
    <x v="235"/>
    <x v="2"/>
    <n v="356"/>
    <n v="292"/>
    <n v="876"/>
    <n v="1068"/>
    <n v="192"/>
    <x v="44"/>
    <s v="Brian Thomas"/>
    <x v="171"/>
    <x v="2"/>
    <x v="8"/>
    <x v="0"/>
  </r>
  <r>
    <s v="AX15035"/>
    <s v="ENX2075"/>
    <s v="A141"/>
    <s v="EMP1003"/>
    <x v="280"/>
    <x v="258"/>
    <x v="1"/>
    <n v="400"/>
    <n v="208"/>
    <n v="208"/>
    <n v="400"/>
    <n v="192"/>
    <x v="23"/>
    <s v="Christopher Tucker"/>
    <x v="280"/>
    <x v="5"/>
    <x v="4"/>
    <x v="0"/>
  </r>
  <r>
    <s v="AX15042"/>
    <s v="ENX2038"/>
    <s v="A106"/>
    <s v="EMP1006"/>
    <x v="711"/>
    <x v="149"/>
    <x v="2"/>
    <n v="392"/>
    <n v="255"/>
    <n v="765"/>
    <n v="1176"/>
    <n v="411"/>
    <x v="35"/>
    <s v="Sean Miller"/>
    <x v="711"/>
    <x v="6"/>
    <x v="1"/>
    <x v="0"/>
  </r>
  <r>
    <s v="AX15045"/>
    <s v="ENX2009"/>
    <s v="A106"/>
    <s v="EMP1016"/>
    <x v="278"/>
    <x v="13"/>
    <x v="2"/>
    <n v="584"/>
    <n v="420"/>
    <n v="1260"/>
    <n v="1752"/>
    <n v="492"/>
    <x v="35"/>
    <s v="Henry Nelson"/>
    <x v="278"/>
    <x v="3"/>
    <x v="8"/>
    <x v="0"/>
  </r>
  <r>
    <s v="AX15053"/>
    <s v="ENX2019"/>
    <s v="A149"/>
    <s v="EMP1013"/>
    <x v="452"/>
    <x v="336"/>
    <x v="2"/>
    <n v="800"/>
    <n v="536"/>
    <n v="1608"/>
    <n v="2400"/>
    <n v="792"/>
    <x v="42"/>
    <s v="Charles Harper"/>
    <x v="452"/>
    <x v="0"/>
    <x v="10"/>
    <x v="0"/>
  </r>
  <r>
    <s v="AX15054"/>
    <s v="ENX2086"/>
    <s v="A121"/>
    <s v="EMP1023"/>
    <x v="583"/>
    <x v="234"/>
    <x v="0"/>
    <n v="123"/>
    <n v="84"/>
    <n v="168"/>
    <n v="246"/>
    <n v="78"/>
    <x v="70"/>
    <s v="Brian Davis"/>
    <x v="583"/>
    <x v="3"/>
    <x v="1"/>
    <x v="0"/>
  </r>
  <r>
    <s v="AX15058"/>
    <s v="ENX2034"/>
    <s v="A129"/>
    <s v="EMP1026"/>
    <x v="102"/>
    <x v="135"/>
    <x v="1"/>
    <n v="871"/>
    <n v="540"/>
    <n v="540"/>
    <n v="871"/>
    <n v="331"/>
    <x v="59"/>
    <s v="Martin Perry"/>
    <x v="102"/>
    <x v="1"/>
    <x v="9"/>
    <x v="0"/>
  </r>
  <r>
    <s v="AX15064"/>
    <s v="ENX2054"/>
    <s v="A128"/>
    <s v="EMP1031"/>
    <x v="712"/>
    <x v="251"/>
    <x v="2"/>
    <n v="127"/>
    <n v="79"/>
    <n v="237"/>
    <n v="381"/>
    <n v="144"/>
    <x v="16"/>
    <s v="Brian Thomas"/>
    <x v="712"/>
    <x v="5"/>
    <x v="11"/>
    <x v="0"/>
  </r>
  <r>
    <s v="AX15069"/>
    <s v="ENX2038"/>
    <s v="A110"/>
    <s v="EMP1028"/>
    <x v="194"/>
    <x v="24"/>
    <x v="2"/>
    <n v="392"/>
    <n v="255"/>
    <n v="765"/>
    <n v="1176"/>
    <n v="411"/>
    <x v="73"/>
    <s v="Howard Sims"/>
    <x v="194"/>
    <x v="0"/>
    <x v="1"/>
    <x v="0"/>
  </r>
  <r>
    <s v="AX15071"/>
    <s v="ENX2054"/>
    <s v="A139"/>
    <s v="EMP1036"/>
    <x v="115"/>
    <x v="242"/>
    <x v="1"/>
    <n v="127"/>
    <n v="79"/>
    <n v="79"/>
    <n v="127"/>
    <n v="48"/>
    <x v="12"/>
    <s v="Robert Reed"/>
    <x v="115"/>
    <x v="3"/>
    <x v="2"/>
    <x v="0"/>
  </r>
  <r>
    <s v="AX15078"/>
    <s v="ENX2085"/>
    <s v="A155"/>
    <s v="EMP1040"/>
    <x v="149"/>
    <x v="131"/>
    <x v="1"/>
    <n v="1862"/>
    <n v="1173"/>
    <n v="1173"/>
    <n v="1862"/>
    <n v="689"/>
    <x v="41"/>
    <s v="Patrick Ruiz"/>
    <x v="149"/>
    <x v="5"/>
    <x v="1"/>
    <x v="0"/>
  </r>
  <r>
    <s v="AX15079"/>
    <s v="ENX2094"/>
    <s v="A168"/>
    <s v="EMP1023"/>
    <x v="59"/>
    <x v="245"/>
    <x v="1"/>
    <n v="771"/>
    <n v="648"/>
    <n v="648"/>
    <n v="771"/>
    <n v="123"/>
    <x v="45"/>
    <s v="Brian Davis"/>
    <x v="59"/>
    <x v="5"/>
    <x v="8"/>
    <x v="0"/>
  </r>
  <r>
    <s v="AX15081"/>
    <s v="ENX2062"/>
    <s v="A173"/>
    <s v="EMP1018"/>
    <x v="320"/>
    <x v="45"/>
    <x v="3"/>
    <n v="2464"/>
    <n v="1774"/>
    <n v="7096"/>
    <n v="9856"/>
    <n v="2760"/>
    <x v="14"/>
    <s v="Jimmy Young"/>
    <x v="320"/>
    <x v="5"/>
    <x v="2"/>
    <x v="0"/>
  </r>
  <r>
    <s v="AX15083"/>
    <s v="ENX2058"/>
    <s v="A134"/>
    <s v="EMP1033"/>
    <x v="476"/>
    <x v="153"/>
    <x v="0"/>
    <n v="2257"/>
    <n v="1535"/>
    <n v="3070"/>
    <n v="4514"/>
    <n v="1444"/>
    <x v="7"/>
    <s v="Jerry Perry"/>
    <x v="476"/>
    <x v="5"/>
    <x v="1"/>
    <x v="0"/>
  </r>
  <r>
    <s v="AX15084"/>
    <s v="ENX2035"/>
    <s v="A152"/>
    <s v="EMP1039"/>
    <x v="538"/>
    <x v="18"/>
    <x v="1"/>
    <n v="458"/>
    <n v="376"/>
    <n v="376"/>
    <n v="458"/>
    <n v="82"/>
    <x v="54"/>
    <s v="Eugene Holmes"/>
    <x v="538"/>
    <x v="2"/>
    <x v="0"/>
    <x v="0"/>
  </r>
  <r>
    <s v="AX15085"/>
    <s v="ENX2042"/>
    <s v="A170"/>
    <s v="EMP1031"/>
    <x v="41"/>
    <x v="158"/>
    <x v="2"/>
    <n v="203"/>
    <n v="154"/>
    <n v="462"/>
    <n v="609"/>
    <n v="147"/>
    <x v="18"/>
    <s v="Brian Thomas"/>
    <x v="41"/>
    <x v="2"/>
    <x v="11"/>
    <x v="0"/>
  </r>
  <r>
    <s v="AX15086"/>
    <s v="ENX2098"/>
    <s v="A139"/>
    <s v="EMP1020"/>
    <x v="264"/>
    <x v="287"/>
    <x v="2"/>
    <n v="1178"/>
    <n v="683"/>
    <n v="2049"/>
    <n v="3534"/>
    <n v="1485"/>
    <x v="12"/>
    <s v="Ryan Butler"/>
    <x v="264"/>
    <x v="2"/>
    <x v="10"/>
    <x v="0"/>
  </r>
  <r>
    <s v="AX15088"/>
    <s v="ENX2014"/>
    <s v="A128"/>
    <s v="EMP1028"/>
    <x v="262"/>
    <x v="146"/>
    <x v="1"/>
    <n v="1809"/>
    <n v="1067"/>
    <n v="1067"/>
    <n v="1809"/>
    <n v="742"/>
    <x v="16"/>
    <s v="Howard Sims"/>
    <x v="262"/>
    <x v="6"/>
    <x v="1"/>
    <x v="0"/>
  </r>
  <r>
    <s v="AX15091"/>
    <s v="ENX2073"/>
    <s v="A109"/>
    <s v="EMP1025"/>
    <x v="422"/>
    <x v="356"/>
    <x v="0"/>
    <n v="95"/>
    <n v="61"/>
    <n v="122"/>
    <n v="190"/>
    <n v="68"/>
    <x v="34"/>
    <s v="Ernest Wagner"/>
    <x v="422"/>
    <x v="0"/>
    <x v="5"/>
    <x v="0"/>
  </r>
  <r>
    <s v="AX15093"/>
    <s v="ENX2034"/>
    <s v="A166"/>
    <s v="EMP1027"/>
    <x v="688"/>
    <x v="187"/>
    <x v="1"/>
    <n v="871"/>
    <n v="540"/>
    <n v="540"/>
    <n v="871"/>
    <n v="331"/>
    <x v="65"/>
    <s v="Gary Rodriguez"/>
    <x v="688"/>
    <x v="0"/>
    <x v="6"/>
    <x v="0"/>
  </r>
  <r>
    <s v="AX15095"/>
    <s v="ENX2082"/>
    <s v="A117"/>
    <s v="EMP1023"/>
    <x v="166"/>
    <x v="74"/>
    <x v="1"/>
    <n v="1103"/>
    <n v="838"/>
    <n v="838"/>
    <n v="1103"/>
    <n v="265"/>
    <x v="63"/>
    <s v="Brian Davis"/>
    <x v="166"/>
    <x v="0"/>
    <x v="8"/>
    <x v="0"/>
  </r>
  <r>
    <s v="AX15097"/>
    <s v="ENX2096"/>
    <s v="A113"/>
    <s v="EMP1029"/>
    <x v="637"/>
    <x v="224"/>
    <x v="3"/>
    <n v="1587"/>
    <n v="1301"/>
    <n v="5204"/>
    <n v="6348"/>
    <n v="1144"/>
    <x v="49"/>
    <s v="Howard Gardner"/>
    <x v="637"/>
    <x v="2"/>
    <x v="9"/>
    <x v="0"/>
  </r>
  <r>
    <s v="AX15100"/>
    <s v="ENX2100"/>
    <s v="A130"/>
    <s v="EMP1012"/>
    <x v="713"/>
    <x v="239"/>
    <x v="1"/>
    <n v="799"/>
    <n v="455"/>
    <n v="455"/>
    <n v="799"/>
    <n v="344"/>
    <x v="3"/>
    <s v="John Reyes"/>
    <x v="713"/>
    <x v="5"/>
    <x v="1"/>
    <x v="0"/>
  </r>
  <r>
    <s v="AX15101"/>
    <s v="ENX2067"/>
    <s v="A149"/>
    <s v="EMP1029"/>
    <x v="354"/>
    <x v="306"/>
    <x v="3"/>
    <n v="1119"/>
    <n v="683"/>
    <n v="2732"/>
    <n v="4476"/>
    <n v="1744"/>
    <x v="42"/>
    <s v="Howard Gardner"/>
    <x v="354"/>
    <x v="5"/>
    <x v="7"/>
    <x v="0"/>
  </r>
  <r>
    <s v="AX15102"/>
    <s v="ENX2075"/>
    <s v="A101"/>
    <s v="EMP1014"/>
    <x v="60"/>
    <x v="319"/>
    <x v="3"/>
    <n v="400"/>
    <n v="208"/>
    <n v="832"/>
    <n v="1600"/>
    <n v="768"/>
    <x v="26"/>
    <s v="Ronald Reed"/>
    <x v="60"/>
    <x v="3"/>
    <x v="4"/>
    <x v="0"/>
  </r>
  <r>
    <s v="AX15105"/>
    <s v="ENX2038"/>
    <s v="A111"/>
    <s v="EMP1036"/>
    <x v="227"/>
    <x v="119"/>
    <x v="1"/>
    <n v="392"/>
    <n v="255"/>
    <n v="255"/>
    <n v="392"/>
    <n v="137"/>
    <x v="19"/>
    <s v="Robert Reed"/>
    <x v="227"/>
    <x v="0"/>
    <x v="1"/>
    <x v="0"/>
  </r>
  <r>
    <s v="AX15107"/>
    <s v="ENX2002"/>
    <s v="A172"/>
    <s v="EMP1009"/>
    <x v="398"/>
    <x v="81"/>
    <x v="2"/>
    <n v="847"/>
    <n v="534"/>
    <n v="1602"/>
    <n v="2541"/>
    <n v="939"/>
    <x v="28"/>
    <s v="Kenneth Fields"/>
    <x v="398"/>
    <x v="5"/>
    <x v="1"/>
    <x v="0"/>
  </r>
  <r>
    <s v="AX15108"/>
    <s v="ENX2040"/>
    <s v="A132"/>
    <s v="EMP1017"/>
    <x v="714"/>
    <x v="150"/>
    <x v="2"/>
    <n v="1889"/>
    <n v="945"/>
    <n v="2835"/>
    <n v="5667"/>
    <n v="2832"/>
    <x v="56"/>
    <s v="Brian Hansen"/>
    <x v="714"/>
    <x v="1"/>
    <x v="0"/>
    <x v="0"/>
  </r>
  <r>
    <s v="AX15110"/>
    <s v="ENX2068"/>
    <s v="A151"/>
    <s v="EMP1039"/>
    <x v="271"/>
    <x v="284"/>
    <x v="1"/>
    <n v="1500"/>
    <n v="900"/>
    <n v="900"/>
    <n v="1500"/>
    <n v="600"/>
    <x v="24"/>
    <s v="Eugene Holmes"/>
    <x v="271"/>
    <x v="4"/>
    <x v="7"/>
    <x v="0"/>
  </r>
  <r>
    <s v="AX15112"/>
    <s v="ENX2023"/>
    <s v="A123"/>
    <s v="EMP1007"/>
    <x v="691"/>
    <x v="260"/>
    <x v="2"/>
    <n v="818"/>
    <n v="450"/>
    <n v="1350"/>
    <n v="2454"/>
    <n v="1104"/>
    <x v="62"/>
    <s v="Jeremy Mendoza"/>
    <x v="691"/>
    <x v="3"/>
    <x v="3"/>
    <x v="0"/>
  </r>
  <r>
    <s v="AX15119"/>
    <s v="ENX2058"/>
    <s v="A105"/>
    <s v="EMP1000"/>
    <x v="715"/>
    <x v="317"/>
    <x v="0"/>
    <n v="2257"/>
    <n v="1535"/>
    <n v="3070"/>
    <n v="4514"/>
    <n v="1444"/>
    <x v="57"/>
    <s v="Fred Robertson"/>
    <x v="715"/>
    <x v="0"/>
    <x v="9"/>
    <x v="0"/>
  </r>
  <r>
    <s v="AX15123"/>
    <s v="ENX2025"/>
    <s v="A106"/>
    <s v="EMP1004"/>
    <x v="288"/>
    <x v="337"/>
    <x v="3"/>
    <n v="667"/>
    <n v="387"/>
    <n v="1548"/>
    <n v="2668"/>
    <n v="1120"/>
    <x v="35"/>
    <s v="Kenneth Bradley"/>
    <x v="288"/>
    <x v="2"/>
    <x v="8"/>
    <x v="0"/>
  </r>
  <r>
    <s v="AX15125"/>
    <s v="ENX2094"/>
    <s v="A133"/>
    <s v="EMP1003"/>
    <x v="434"/>
    <x v="102"/>
    <x v="2"/>
    <n v="771"/>
    <n v="648"/>
    <n v="1944"/>
    <n v="2313"/>
    <n v="369"/>
    <x v="37"/>
    <s v="Christopher Tucker"/>
    <x v="434"/>
    <x v="1"/>
    <x v="5"/>
    <x v="0"/>
  </r>
  <r>
    <s v="AX15132"/>
    <s v="ENX2014"/>
    <s v="A166"/>
    <s v="EMP1012"/>
    <x v="627"/>
    <x v="261"/>
    <x v="1"/>
    <n v="1809"/>
    <n v="1067"/>
    <n v="1067"/>
    <n v="1809"/>
    <n v="742"/>
    <x v="65"/>
    <s v="John Reyes"/>
    <x v="627"/>
    <x v="1"/>
    <x v="7"/>
    <x v="0"/>
  </r>
  <r>
    <s v="AX15134"/>
    <s v="ENX2051"/>
    <s v="A109"/>
    <s v="EMP1018"/>
    <x v="175"/>
    <x v="212"/>
    <x v="1"/>
    <n v="1077"/>
    <n v="732"/>
    <n v="732"/>
    <n v="1077"/>
    <n v="345"/>
    <x v="34"/>
    <s v="Jimmy Young"/>
    <x v="175"/>
    <x v="3"/>
    <x v="11"/>
    <x v="0"/>
  </r>
  <r>
    <s v="AX15135"/>
    <s v="ENX2054"/>
    <s v="A111"/>
    <s v="EMP1005"/>
    <x v="61"/>
    <x v="166"/>
    <x v="1"/>
    <n v="127"/>
    <n v="79"/>
    <n v="79"/>
    <n v="127"/>
    <n v="48"/>
    <x v="19"/>
    <s v="Ryan Welch"/>
    <x v="61"/>
    <x v="0"/>
    <x v="11"/>
    <x v="0"/>
  </r>
  <r>
    <s v="AX15136"/>
    <s v="ENX2052"/>
    <s v="A169"/>
    <s v="EMP1042"/>
    <x v="71"/>
    <x v="93"/>
    <x v="2"/>
    <n v="1526"/>
    <n v="1251"/>
    <n v="3753"/>
    <n v="4578"/>
    <n v="825"/>
    <x v="30"/>
    <s v="Scott Clark"/>
    <x v="71"/>
    <x v="5"/>
    <x v="2"/>
    <x v="0"/>
  </r>
  <r>
    <s v="AX15137"/>
    <s v="ENX2100"/>
    <s v="A112"/>
    <s v="EMP1012"/>
    <x v="134"/>
    <x v="263"/>
    <x v="3"/>
    <n v="799"/>
    <n v="455"/>
    <n v="1820"/>
    <n v="3196"/>
    <n v="1376"/>
    <x v="40"/>
    <s v="John Reyes"/>
    <x v="134"/>
    <x v="6"/>
    <x v="7"/>
    <x v="0"/>
  </r>
  <r>
    <s v="AX15138"/>
    <s v="ENX2023"/>
    <s v="A110"/>
    <s v="EMP1032"/>
    <x v="716"/>
    <x v="88"/>
    <x v="1"/>
    <n v="818"/>
    <n v="450"/>
    <n v="450"/>
    <n v="818"/>
    <n v="368"/>
    <x v="73"/>
    <s v="Larry Castillo"/>
    <x v="716"/>
    <x v="5"/>
    <x v="9"/>
    <x v="0"/>
  </r>
  <r>
    <s v="AX15141"/>
    <s v="ENX2018"/>
    <s v="A138"/>
    <s v="EMP1030"/>
    <x v="672"/>
    <x v="162"/>
    <x v="3"/>
    <n v="1972"/>
    <n v="1321"/>
    <n v="5284"/>
    <n v="7888"/>
    <n v="2604"/>
    <x v="6"/>
    <s v="Bobby Russell"/>
    <x v="672"/>
    <x v="2"/>
    <x v="6"/>
    <x v="0"/>
  </r>
  <r>
    <s v="AX15142"/>
    <s v="ENX2036"/>
    <s v="A106"/>
    <s v="EMP1015"/>
    <x v="717"/>
    <x v="343"/>
    <x v="1"/>
    <n v="1582"/>
    <n v="1234"/>
    <n v="1234"/>
    <n v="1582"/>
    <n v="348"/>
    <x v="35"/>
    <s v="Justin Lynch"/>
    <x v="717"/>
    <x v="3"/>
    <x v="7"/>
    <x v="0"/>
  </r>
  <r>
    <s v="AX15144"/>
    <s v="ENX2004"/>
    <s v="A100"/>
    <s v="EMP1044"/>
    <x v="718"/>
    <x v="103"/>
    <x v="1"/>
    <n v="1278"/>
    <n v="665"/>
    <n v="665"/>
    <n v="1278"/>
    <n v="613"/>
    <x v="67"/>
    <s v="Martin Carr"/>
    <x v="718"/>
    <x v="4"/>
    <x v="2"/>
    <x v="0"/>
  </r>
  <r>
    <s v="AX15146"/>
    <s v="ENX2051"/>
    <s v="A158"/>
    <s v="EMP1038"/>
    <x v="188"/>
    <x v="106"/>
    <x v="2"/>
    <n v="1077"/>
    <n v="732"/>
    <n v="2196"/>
    <n v="3231"/>
    <n v="1035"/>
    <x v="4"/>
    <s v="Scott Mason"/>
    <x v="188"/>
    <x v="4"/>
    <x v="5"/>
    <x v="0"/>
  </r>
  <r>
    <s v="AX15151"/>
    <s v="ENX2030"/>
    <s v="A152"/>
    <s v="EMP1005"/>
    <x v="134"/>
    <x v="101"/>
    <x v="0"/>
    <n v="1899"/>
    <n v="1044"/>
    <n v="2088"/>
    <n v="3798"/>
    <n v="1710"/>
    <x v="54"/>
    <s v="Ryan Welch"/>
    <x v="134"/>
    <x v="1"/>
    <x v="2"/>
    <x v="0"/>
  </r>
  <r>
    <s v="AX15155"/>
    <s v="ENX2005"/>
    <s v="A156"/>
    <s v="EMP1007"/>
    <x v="97"/>
    <x v="105"/>
    <x v="0"/>
    <n v="684"/>
    <n v="561"/>
    <n v="1122"/>
    <n v="1368"/>
    <n v="246"/>
    <x v="39"/>
    <s v="Jeremy Mendoza"/>
    <x v="97"/>
    <x v="5"/>
    <x v="8"/>
    <x v="0"/>
  </r>
  <r>
    <s v="AX15160"/>
    <s v="ENX2071"/>
    <s v="A117"/>
    <s v="EMP1024"/>
    <x v="386"/>
    <x v="171"/>
    <x v="1"/>
    <n v="136"/>
    <n v="72"/>
    <n v="72"/>
    <n v="136"/>
    <n v="64"/>
    <x v="63"/>
    <s v="Ernest Wheeler"/>
    <x v="386"/>
    <x v="3"/>
    <x v="9"/>
    <x v="0"/>
  </r>
  <r>
    <s v="AX15173"/>
    <s v="ENX2075"/>
    <s v="A115"/>
    <s v="EMP1024"/>
    <x v="109"/>
    <x v="137"/>
    <x v="2"/>
    <n v="400"/>
    <n v="208"/>
    <n v="624"/>
    <n v="1200"/>
    <n v="576"/>
    <x v="22"/>
    <s v="Ernest Wheeler"/>
    <x v="109"/>
    <x v="6"/>
    <x v="0"/>
    <x v="0"/>
  </r>
  <r>
    <s v="AX15174"/>
    <s v="ENX2017"/>
    <s v="A122"/>
    <s v="EMP1029"/>
    <x v="93"/>
    <x v="105"/>
    <x v="3"/>
    <n v="35"/>
    <n v="22"/>
    <n v="88"/>
    <n v="140"/>
    <n v="52"/>
    <x v="17"/>
    <s v="Howard Gardner"/>
    <x v="93"/>
    <x v="5"/>
    <x v="8"/>
    <x v="0"/>
  </r>
  <r>
    <s v="AX15175"/>
    <s v="ENX2062"/>
    <s v="A168"/>
    <s v="EMP1025"/>
    <x v="131"/>
    <x v="113"/>
    <x v="1"/>
    <n v="2464"/>
    <n v="1774"/>
    <n v="1774"/>
    <n v="2464"/>
    <n v="690"/>
    <x v="45"/>
    <s v="Ernest Wagner"/>
    <x v="131"/>
    <x v="4"/>
    <x v="1"/>
    <x v="0"/>
  </r>
  <r>
    <s v="AX15177"/>
    <s v="ENX2064"/>
    <s v="A152"/>
    <s v="EMP1003"/>
    <x v="573"/>
    <x v="244"/>
    <x v="1"/>
    <n v="1414"/>
    <n v="962"/>
    <n v="962"/>
    <n v="1414"/>
    <n v="452"/>
    <x v="54"/>
    <s v="Christopher Tucker"/>
    <x v="573"/>
    <x v="1"/>
    <x v="3"/>
    <x v="0"/>
  </r>
  <r>
    <s v="AX15179"/>
    <s v="ENX2007"/>
    <s v="A152"/>
    <s v="EMP1005"/>
    <x v="663"/>
    <x v="83"/>
    <x v="1"/>
    <n v="1405"/>
    <n v="1054"/>
    <n v="1054"/>
    <n v="1405"/>
    <n v="351"/>
    <x v="54"/>
    <s v="Ryan Welch"/>
    <x v="663"/>
    <x v="3"/>
    <x v="6"/>
    <x v="0"/>
  </r>
  <r>
    <s v="AX15182"/>
    <s v="ENX2058"/>
    <s v="A107"/>
    <s v="EMP1024"/>
    <x v="719"/>
    <x v="165"/>
    <x v="1"/>
    <n v="2257"/>
    <n v="1535"/>
    <n v="1535"/>
    <n v="2257"/>
    <n v="722"/>
    <x v="13"/>
    <s v="Ernest Wheeler"/>
    <x v="719"/>
    <x v="0"/>
    <x v="10"/>
    <x v="0"/>
  </r>
  <r>
    <s v="AX15184"/>
    <s v="ENX2093"/>
    <s v="A157"/>
    <s v="EMP1000"/>
    <x v="144"/>
    <x v="195"/>
    <x v="3"/>
    <n v="112"/>
    <n v="90"/>
    <n v="360"/>
    <n v="448"/>
    <n v="88"/>
    <x v="0"/>
    <s v="Fred Robertson"/>
    <x v="144"/>
    <x v="6"/>
    <x v="9"/>
    <x v="0"/>
  </r>
  <r>
    <s v="AX15188"/>
    <s v="ENX2079"/>
    <s v="A117"/>
    <s v="EMP1001"/>
    <x v="428"/>
    <x v="192"/>
    <x v="1"/>
    <n v="1725"/>
    <n v="1363"/>
    <n v="1363"/>
    <n v="1725"/>
    <n v="362"/>
    <x v="63"/>
    <s v="Kevin Butler"/>
    <x v="428"/>
    <x v="5"/>
    <x v="5"/>
    <x v="0"/>
  </r>
  <r>
    <s v="AX15194"/>
    <s v="ENX2085"/>
    <s v="A120"/>
    <s v="EMP1010"/>
    <x v="444"/>
    <x v="103"/>
    <x v="1"/>
    <n v="1862"/>
    <n v="1173"/>
    <n v="1173"/>
    <n v="1862"/>
    <n v="689"/>
    <x v="71"/>
    <s v="Joshua Cook"/>
    <x v="444"/>
    <x v="4"/>
    <x v="2"/>
    <x v="0"/>
  </r>
  <r>
    <s v="AX15195"/>
    <s v="ENX2018"/>
    <s v="A157"/>
    <s v="EMP1003"/>
    <x v="132"/>
    <x v="167"/>
    <x v="1"/>
    <n v="1972"/>
    <n v="1321"/>
    <n v="1321"/>
    <n v="1972"/>
    <n v="651"/>
    <x v="0"/>
    <s v="Christopher Tucker"/>
    <x v="132"/>
    <x v="2"/>
    <x v="4"/>
    <x v="0"/>
  </r>
  <r>
    <s v="AX15197"/>
    <s v="ENX2032"/>
    <s v="A109"/>
    <s v="EMP1008"/>
    <x v="543"/>
    <x v="309"/>
    <x v="1"/>
    <n v="1967"/>
    <n v="1397"/>
    <n v="1397"/>
    <n v="1967"/>
    <n v="570"/>
    <x v="34"/>
    <s v="Carl Elliott"/>
    <x v="543"/>
    <x v="2"/>
    <x v="8"/>
    <x v="0"/>
  </r>
  <r>
    <s v="AX15202"/>
    <s v="ENX2089"/>
    <s v="A168"/>
    <s v="EMP1035"/>
    <x v="257"/>
    <x v="243"/>
    <x v="2"/>
    <n v="2294"/>
    <n v="1399"/>
    <n v="4197"/>
    <n v="6882"/>
    <n v="2685"/>
    <x v="45"/>
    <s v="Roger Ramos"/>
    <x v="257"/>
    <x v="6"/>
    <x v="9"/>
    <x v="0"/>
  </r>
  <r>
    <s v="AX15205"/>
    <s v="ENX2026"/>
    <s v="A157"/>
    <s v="EMP1020"/>
    <x v="720"/>
    <x v="325"/>
    <x v="2"/>
    <n v="947"/>
    <n v="786"/>
    <n v="2358"/>
    <n v="2841"/>
    <n v="483"/>
    <x v="0"/>
    <s v="Ryan Butler"/>
    <x v="720"/>
    <x v="4"/>
    <x v="7"/>
    <x v="0"/>
  </r>
  <r>
    <s v="AX15209"/>
    <s v="ENX2096"/>
    <s v="A100"/>
    <s v="EMP1043"/>
    <x v="144"/>
    <x v="188"/>
    <x v="1"/>
    <n v="1587"/>
    <n v="1301"/>
    <n v="1301"/>
    <n v="1587"/>
    <n v="286"/>
    <x v="67"/>
    <s v="Joshua Taylor"/>
    <x v="144"/>
    <x v="2"/>
    <x v="0"/>
    <x v="0"/>
  </r>
  <r>
    <s v="AX15212"/>
    <s v="ENX2012"/>
    <s v="A111"/>
    <s v="EMP1009"/>
    <x v="410"/>
    <x v="65"/>
    <x v="2"/>
    <n v="1353"/>
    <n v="947"/>
    <n v="2841"/>
    <n v="4059"/>
    <n v="1218"/>
    <x v="19"/>
    <s v="Kenneth Fields"/>
    <x v="410"/>
    <x v="5"/>
    <x v="5"/>
    <x v="0"/>
  </r>
  <r>
    <s v="AX15214"/>
    <s v="ENX2045"/>
    <s v="A161"/>
    <s v="EMP1041"/>
    <x v="721"/>
    <x v="281"/>
    <x v="2"/>
    <n v="556"/>
    <n v="395"/>
    <n v="1185"/>
    <n v="1668"/>
    <n v="483"/>
    <x v="25"/>
    <s v="Joe Sims"/>
    <x v="721"/>
    <x v="0"/>
    <x v="4"/>
    <x v="0"/>
  </r>
  <r>
    <s v="AX15215"/>
    <s v="ENX2044"/>
    <s v="A116"/>
    <s v="EMP1022"/>
    <x v="598"/>
    <x v="288"/>
    <x v="1"/>
    <n v="886"/>
    <n v="478"/>
    <n v="478"/>
    <n v="886"/>
    <n v="408"/>
    <x v="47"/>
    <s v="Walter Cook"/>
    <x v="598"/>
    <x v="0"/>
    <x v="1"/>
    <x v="0"/>
  </r>
  <r>
    <s v="AX15220"/>
    <s v="ENX2016"/>
    <s v="A119"/>
    <s v="EMP1028"/>
    <x v="390"/>
    <x v="253"/>
    <x v="1"/>
    <n v="1351"/>
    <n v="1108"/>
    <n v="1108"/>
    <n v="1351"/>
    <n v="243"/>
    <x v="61"/>
    <s v="Howard Sims"/>
    <x v="390"/>
    <x v="1"/>
    <x v="2"/>
    <x v="0"/>
  </r>
  <r>
    <s v="AX15225"/>
    <s v="ENX2037"/>
    <s v="A125"/>
    <s v="EMP1000"/>
    <x v="356"/>
    <x v="254"/>
    <x v="0"/>
    <n v="880"/>
    <n v="634"/>
    <n v="1268"/>
    <n v="1760"/>
    <n v="492"/>
    <x v="72"/>
    <s v="Fred Robertson"/>
    <x v="356"/>
    <x v="5"/>
    <x v="8"/>
    <x v="0"/>
  </r>
  <r>
    <s v="AX15229"/>
    <s v="ENX2017"/>
    <s v="A171"/>
    <s v="EMP1009"/>
    <x v="661"/>
    <x v="49"/>
    <x v="1"/>
    <n v="35"/>
    <n v="22"/>
    <n v="22"/>
    <n v="35"/>
    <n v="13"/>
    <x v="58"/>
    <s v="Kenneth Fields"/>
    <x v="661"/>
    <x v="4"/>
    <x v="8"/>
    <x v="0"/>
  </r>
  <r>
    <s v="AX15231"/>
    <s v="ENX2023"/>
    <s v="A168"/>
    <s v="EMP1018"/>
    <x v="472"/>
    <x v="13"/>
    <x v="2"/>
    <n v="818"/>
    <n v="450"/>
    <n v="1350"/>
    <n v="2454"/>
    <n v="1104"/>
    <x v="45"/>
    <s v="Jimmy Young"/>
    <x v="472"/>
    <x v="3"/>
    <x v="8"/>
    <x v="0"/>
  </r>
  <r>
    <s v="AX15236"/>
    <s v="ENX2069"/>
    <s v="A154"/>
    <s v="EMP1016"/>
    <x v="269"/>
    <x v="327"/>
    <x v="1"/>
    <n v="378"/>
    <n v="291"/>
    <n v="291"/>
    <n v="378"/>
    <n v="87"/>
    <x v="55"/>
    <s v="Henry Nelson"/>
    <x v="269"/>
    <x v="2"/>
    <x v="10"/>
    <x v="0"/>
  </r>
  <r>
    <s v="AX15238"/>
    <s v="ENX2032"/>
    <s v="A144"/>
    <s v="EMP1034"/>
    <x v="615"/>
    <x v="284"/>
    <x v="1"/>
    <n v="1967"/>
    <n v="1397"/>
    <n v="1397"/>
    <n v="1967"/>
    <n v="570"/>
    <x v="33"/>
    <s v="Arthur Mccoy"/>
    <x v="615"/>
    <x v="4"/>
    <x v="7"/>
    <x v="0"/>
  </r>
  <r>
    <s v="AX15248"/>
    <s v="ENX2003"/>
    <s v="A129"/>
    <s v="EMP1011"/>
    <x v="722"/>
    <x v="78"/>
    <x v="2"/>
    <n v="1783"/>
    <n v="1516"/>
    <n v="4548"/>
    <n v="5349"/>
    <n v="801"/>
    <x v="59"/>
    <s v="Larry Marshall"/>
    <x v="722"/>
    <x v="6"/>
    <x v="4"/>
    <x v="0"/>
  </r>
  <r>
    <s v="AX15252"/>
    <s v="ENX2001"/>
    <s v="A114"/>
    <s v="EMP1000"/>
    <x v="582"/>
    <x v="299"/>
    <x v="1"/>
    <n v="951"/>
    <n v="504"/>
    <n v="504"/>
    <n v="951"/>
    <n v="447"/>
    <x v="36"/>
    <s v="Fred Robertson"/>
    <x v="582"/>
    <x v="0"/>
    <x v="6"/>
    <x v="0"/>
  </r>
  <r>
    <s v="AX15253"/>
    <s v="ENX2025"/>
    <s v="A117"/>
    <s v="EMP1001"/>
    <x v="597"/>
    <x v="234"/>
    <x v="1"/>
    <n v="667"/>
    <n v="387"/>
    <n v="387"/>
    <n v="667"/>
    <n v="280"/>
    <x v="63"/>
    <s v="Kevin Butler"/>
    <x v="597"/>
    <x v="3"/>
    <x v="1"/>
    <x v="0"/>
  </r>
  <r>
    <s v="AX15254"/>
    <s v="ENX2054"/>
    <s v="A126"/>
    <s v="EMP1000"/>
    <x v="723"/>
    <x v="104"/>
    <x v="1"/>
    <n v="127"/>
    <n v="79"/>
    <n v="79"/>
    <n v="127"/>
    <n v="48"/>
    <x v="38"/>
    <s v="Fred Robertson"/>
    <x v="723"/>
    <x v="3"/>
    <x v="0"/>
    <x v="0"/>
  </r>
  <r>
    <s v="AX15261"/>
    <s v="ENX2017"/>
    <s v="A131"/>
    <s v="EMP1000"/>
    <x v="707"/>
    <x v="133"/>
    <x v="1"/>
    <n v="35"/>
    <n v="22"/>
    <n v="22"/>
    <n v="35"/>
    <n v="13"/>
    <x v="66"/>
    <s v="Fred Robertson"/>
    <x v="707"/>
    <x v="0"/>
    <x v="4"/>
    <x v="0"/>
  </r>
  <r>
    <s v="AX15263"/>
    <s v="ENX2006"/>
    <s v="A164"/>
    <s v="EMP1003"/>
    <x v="668"/>
    <x v="157"/>
    <x v="1"/>
    <n v="1826"/>
    <n v="1443"/>
    <n v="1443"/>
    <n v="1826"/>
    <n v="383"/>
    <x v="68"/>
    <s v="Christopher Tucker"/>
    <x v="668"/>
    <x v="2"/>
    <x v="6"/>
    <x v="0"/>
  </r>
  <r>
    <s v="AX15265"/>
    <s v="ENX2011"/>
    <s v="A141"/>
    <s v="EMP1017"/>
    <x v="528"/>
    <x v="299"/>
    <x v="2"/>
    <n v="530"/>
    <n v="435"/>
    <n v="1305"/>
    <n v="1590"/>
    <n v="285"/>
    <x v="23"/>
    <s v="Brian Hansen"/>
    <x v="528"/>
    <x v="0"/>
    <x v="6"/>
    <x v="0"/>
  </r>
  <r>
    <s v="AX15268"/>
    <s v="ENX2017"/>
    <s v="A103"/>
    <s v="EMP1012"/>
    <x v="560"/>
    <x v="244"/>
    <x v="0"/>
    <n v="35"/>
    <n v="22"/>
    <n v="44"/>
    <n v="70"/>
    <n v="26"/>
    <x v="2"/>
    <s v="John Reyes"/>
    <x v="560"/>
    <x v="1"/>
    <x v="3"/>
    <x v="0"/>
  </r>
  <r>
    <s v="AX15272"/>
    <s v="ENX2051"/>
    <s v="A150"/>
    <s v="EMP1041"/>
    <x v="724"/>
    <x v="64"/>
    <x v="3"/>
    <n v="1077"/>
    <n v="732"/>
    <n v="2928"/>
    <n v="4308"/>
    <n v="1380"/>
    <x v="27"/>
    <s v="Joe Sims"/>
    <x v="724"/>
    <x v="0"/>
    <x v="8"/>
    <x v="0"/>
  </r>
  <r>
    <s v="AX15277"/>
    <s v="ENX2017"/>
    <s v="A166"/>
    <s v="EMP1016"/>
    <x v="635"/>
    <x v="344"/>
    <x v="1"/>
    <n v="35"/>
    <n v="22"/>
    <n v="22"/>
    <n v="35"/>
    <n v="13"/>
    <x v="65"/>
    <s v="Henry Nelson"/>
    <x v="635"/>
    <x v="4"/>
    <x v="5"/>
    <x v="0"/>
  </r>
  <r>
    <s v="AX15279"/>
    <s v="ENX2091"/>
    <s v="A114"/>
    <s v="EMP1006"/>
    <x v="582"/>
    <x v="329"/>
    <x v="1"/>
    <n v="368"/>
    <n v="294"/>
    <n v="294"/>
    <n v="368"/>
    <n v="74"/>
    <x v="36"/>
    <s v="Sean Miller"/>
    <x v="582"/>
    <x v="3"/>
    <x v="11"/>
    <x v="0"/>
  </r>
  <r>
    <s v="AX15283"/>
    <s v="ENX2028"/>
    <s v="A140"/>
    <s v="EMP1032"/>
    <x v="674"/>
    <x v="155"/>
    <x v="0"/>
    <n v="2283"/>
    <n v="1484"/>
    <n v="2968"/>
    <n v="4566"/>
    <n v="1598"/>
    <x v="46"/>
    <s v="Larry Castillo"/>
    <x v="674"/>
    <x v="4"/>
    <x v="4"/>
    <x v="0"/>
  </r>
  <r>
    <s v="AX15285"/>
    <s v="ENX2034"/>
    <s v="A144"/>
    <s v="EMP1024"/>
    <x v="502"/>
    <x v="111"/>
    <x v="1"/>
    <n v="871"/>
    <n v="540"/>
    <n v="540"/>
    <n v="871"/>
    <n v="331"/>
    <x v="33"/>
    <s v="Ernest Wheeler"/>
    <x v="502"/>
    <x v="5"/>
    <x v="4"/>
    <x v="0"/>
  </r>
  <r>
    <s v="AX15291"/>
    <s v="ENX2067"/>
    <s v="A166"/>
    <s v="EMP1040"/>
    <x v="572"/>
    <x v="68"/>
    <x v="1"/>
    <n v="1119"/>
    <n v="683"/>
    <n v="683"/>
    <n v="1119"/>
    <n v="436"/>
    <x v="65"/>
    <s v="Patrick Ruiz"/>
    <x v="572"/>
    <x v="0"/>
    <x v="5"/>
    <x v="0"/>
  </r>
  <r>
    <s v="AX15293"/>
    <s v="ENX2024"/>
    <s v="A126"/>
    <s v="EMP1020"/>
    <x v="725"/>
    <x v="115"/>
    <x v="1"/>
    <n v="356"/>
    <n v="292"/>
    <n v="292"/>
    <n v="356"/>
    <n v="64"/>
    <x v="38"/>
    <s v="Ryan Butler"/>
    <x v="725"/>
    <x v="0"/>
    <x v="7"/>
    <x v="0"/>
  </r>
  <r>
    <s v="AX15297"/>
    <s v="ENX2008"/>
    <s v="A123"/>
    <s v="EMP1044"/>
    <x v="221"/>
    <x v="195"/>
    <x v="1"/>
    <n v="315"/>
    <n v="208"/>
    <n v="208"/>
    <n v="315"/>
    <n v="107"/>
    <x v="62"/>
    <s v="Martin Carr"/>
    <x v="221"/>
    <x v="6"/>
    <x v="9"/>
    <x v="0"/>
  </r>
  <r>
    <s v="AX15301"/>
    <s v="ENX2053"/>
    <s v="A110"/>
    <s v="EMP1027"/>
    <x v="191"/>
    <x v="339"/>
    <x v="3"/>
    <n v="596"/>
    <n v="358"/>
    <n v="1432"/>
    <n v="2384"/>
    <n v="952"/>
    <x v="73"/>
    <s v="Gary Rodriguez"/>
    <x v="191"/>
    <x v="2"/>
    <x v="7"/>
    <x v="0"/>
  </r>
  <r>
    <s v="AX15307"/>
    <s v="ENX2081"/>
    <s v="A122"/>
    <s v="EMP1029"/>
    <x v="476"/>
    <x v="178"/>
    <x v="2"/>
    <n v="1566"/>
    <n v="1190"/>
    <n v="3570"/>
    <n v="4698"/>
    <n v="1128"/>
    <x v="17"/>
    <s v="Howard Gardner"/>
    <x v="476"/>
    <x v="5"/>
    <x v="0"/>
    <x v="0"/>
  </r>
  <r>
    <s v="AX15312"/>
    <s v="ENX2031"/>
    <s v="A114"/>
    <s v="EMP1038"/>
    <x v="80"/>
    <x v="132"/>
    <x v="1"/>
    <n v="1638"/>
    <n v="1261"/>
    <n v="1261"/>
    <n v="1638"/>
    <n v="377"/>
    <x v="36"/>
    <s v="Scott Mason"/>
    <x v="80"/>
    <x v="0"/>
    <x v="3"/>
    <x v="0"/>
  </r>
  <r>
    <s v="AX15313"/>
    <s v="ENX2019"/>
    <s v="A116"/>
    <s v="EMP1019"/>
    <x v="125"/>
    <x v="156"/>
    <x v="0"/>
    <n v="800"/>
    <n v="536"/>
    <n v="1072"/>
    <n v="1600"/>
    <n v="528"/>
    <x v="47"/>
    <s v="Roger Robertson"/>
    <x v="125"/>
    <x v="6"/>
    <x v="5"/>
    <x v="0"/>
  </r>
  <r>
    <s v="AX15314"/>
    <s v="ENX2000"/>
    <s v="A104"/>
    <s v="EMP1029"/>
    <x v="481"/>
    <x v="115"/>
    <x v="1"/>
    <n v="2241"/>
    <n v="1367"/>
    <n v="1367"/>
    <n v="2241"/>
    <n v="874"/>
    <x v="53"/>
    <s v="Howard Gardner"/>
    <x v="481"/>
    <x v="0"/>
    <x v="7"/>
    <x v="0"/>
  </r>
  <r>
    <s v="AX15315"/>
    <s v="ENX2037"/>
    <s v="A112"/>
    <s v="EMP1010"/>
    <x v="488"/>
    <x v="273"/>
    <x v="0"/>
    <n v="880"/>
    <n v="634"/>
    <n v="1268"/>
    <n v="1760"/>
    <n v="492"/>
    <x v="40"/>
    <s v="Joshua Cook"/>
    <x v="488"/>
    <x v="6"/>
    <x v="0"/>
    <x v="0"/>
  </r>
  <r>
    <s v="AX15319"/>
    <s v="ENX2097"/>
    <s v="A114"/>
    <s v="EMP1015"/>
    <x v="442"/>
    <x v="338"/>
    <x v="2"/>
    <n v="1052"/>
    <n v="589"/>
    <n v="1767"/>
    <n v="3156"/>
    <n v="1389"/>
    <x v="36"/>
    <s v="Justin Lynch"/>
    <x v="442"/>
    <x v="2"/>
    <x v="11"/>
    <x v="0"/>
  </r>
  <r>
    <s v="AX15320"/>
    <s v="ENX2049"/>
    <s v="A109"/>
    <s v="EMP1018"/>
    <x v="690"/>
    <x v="169"/>
    <x v="1"/>
    <n v="826"/>
    <n v="562"/>
    <n v="562"/>
    <n v="826"/>
    <n v="264"/>
    <x v="34"/>
    <s v="Jimmy Young"/>
    <x v="690"/>
    <x v="0"/>
    <x v="1"/>
    <x v="0"/>
  </r>
  <r>
    <s v="AX15323"/>
    <s v="ENX2050"/>
    <s v="A150"/>
    <s v="EMP1029"/>
    <x v="165"/>
    <x v="198"/>
    <x v="3"/>
    <n v="2391"/>
    <n v="1291"/>
    <n v="5164"/>
    <n v="9564"/>
    <n v="4400"/>
    <x v="27"/>
    <s v="Howard Gardner"/>
    <x v="165"/>
    <x v="0"/>
    <x v="9"/>
    <x v="0"/>
  </r>
  <r>
    <s v="AX15331"/>
    <s v="ENX2087"/>
    <s v="A148"/>
    <s v="EMP1029"/>
    <x v="249"/>
    <x v="115"/>
    <x v="2"/>
    <n v="1022"/>
    <n v="818"/>
    <n v="2454"/>
    <n v="3066"/>
    <n v="612"/>
    <x v="31"/>
    <s v="Howard Gardner"/>
    <x v="249"/>
    <x v="0"/>
    <x v="7"/>
    <x v="0"/>
  </r>
  <r>
    <s v="AX15334"/>
    <s v="ENX2007"/>
    <s v="A117"/>
    <s v="EMP1000"/>
    <x v="159"/>
    <x v="144"/>
    <x v="1"/>
    <n v="1405"/>
    <n v="1054"/>
    <n v="1054"/>
    <n v="1405"/>
    <n v="351"/>
    <x v="63"/>
    <s v="Fred Robertson"/>
    <x v="159"/>
    <x v="5"/>
    <x v="2"/>
    <x v="0"/>
  </r>
  <r>
    <s v="AX15337"/>
    <s v="ENX2023"/>
    <s v="A111"/>
    <s v="EMP1010"/>
    <x v="300"/>
    <x v="82"/>
    <x v="0"/>
    <n v="818"/>
    <n v="450"/>
    <n v="900"/>
    <n v="1636"/>
    <n v="736"/>
    <x v="19"/>
    <s v="Joshua Cook"/>
    <x v="300"/>
    <x v="6"/>
    <x v="3"/>
    <x v="0"/>
  </r>
  <r>
    <s v="AX15339"/>
    <s v="ENX2019"/>
    <s v="A121"/>
    <s v="EMP1003"/>
    <x v="45"/>
    <x v="122"/>
    <x v="1"/>
    <n v="800"/>
    <n v="536"/>
    <n v="536"/>
    <n v="800"/>
    <n v="264"/>
    <x v="70"/>
    <s v="Christopher Tucker"/>
    <x v="45"/>
    <x v="3"/>
    <x v="6"/>
    <x v="0"/>
  </r>
  <r>
    <s v="AX15341"/>
    <s v="ENX2022"/>
    <s v="A118"/>
    <s v="EMP1041"/>
    <x v="726"/>
    <x v="325"/>
    <x v="1"/>
    <n v="561"/>
    <n v="421"/>
    <n v="421"/>
    <n v="561"/>
    <n v="140"/>
    <x v="11"/>
    <s v="Joe Sims"/>
    <x v="726"/>
    <x v="4"/>
    <x v="7"/>
    <x v="0"/>
  </r>
  <r>
    <s v="AX15345"/>
    <s v="ENX2030"/>
    <s v="A150"/>
    <s v="EMP1043"/>
    <x v="91"/>
    <x v="220"/>
    <x v="3"/>
    <n v="1899"/>
    <n v="1044"/>
    <n v="4176"/>
    <n v="7596"/>
    <n v="3420"/>
    <x v="27"/>
    <s v="Joshua Taylor"/>
    <x v="91"/>
    <x v="6"/>
    <x v="6"/>
    <x v="0"/>
  </r>
  <r>
    <s v="AX15346"/>
    <s v="ENX2029"/>
    <s v="A145"/>
    <s v="EMP1000"/>
    <x v="319"/>
    <x v="63"/>
    <x v="0"/>
    <n v="1848"/>
    <n v="1294"/>
    <n v="2588"/>
    <n v="3696"/>
    <n v="1108"/>
    <x v="50"/>
    <s v="Fred Robertson"/>
    <x v="319"/>
    <x v="3"/>
    <x v="3"/>
    <x v="0"/>
  </r>
  <r>
    <s v="AX15348"/>
    <s v="ENX2080"/>
    <s v="A157"/>
    <s v="EMP1005"/>
    <x v="168"/>
    <x v="298"/>
    <x v="1"/>
    <n v="2353"/>
    <n v="1788"/>
    <n v="1788"/>
    <n v="2353"/>
    <n v="565"/>
    <x v="0"/>
    <s v="Ryan Welch"/>
    <x v="168"/>
    <x v="2"/>
    <x v="11"/>
    <x v="0"/>
  </r>
  <r>
    <s v="AX15354"/>
    <s v="ENX2021"/>
    <s v="A136"/>
    <s v="EMP1004"/>
    <x v="165"/>
    <x v="321"/>
    <x v="1"/>
    <n v="217"/>
    <n v="171"/>
    <n v="171"/>
    <n v="217"/>
    <n v="46"/>
    <x v="29"/>
    <s v="Kenneth Bradley"/>
    <x v="165"/>
    <x v="3"/>
    <x v="4"/>
    <x v="0"/>
  </r>
  <r>
    <s v="AX15355"/>
    <s v="ENX2060"/>
    <s v="A104"/>
    <s v="EMP1017"/>
    <x v="372"/>
    <x v="156"/>
    <x v="1"/>
    <n v="1467"/>
    <n v="807"/>
    <n v="807"/>
    <n v="1467"/>
    <n v="660"/>
    <x v="53"/>
    <s v="Brian Hansen"/>
    <x v="372"/>
    <x v="6"/>
    <x v="5"/>
    <x v="0"/>
  </r>
  <r>
    <s v="AX15357"/>
    <s v="ENX2018"/>
    <s v="A166"/>
    <s v="EMP1001"/>
    <x v="515"/>
    <x v="310"/>
    <x v="1"/>
    <n v="1972"/>
    <n v="1321"/>
    <n v="1321"/>
    <n v="1972"/>
    <n v="651"/>
    <x v="65"/>
    <s v="Kevin Butler"/>
    <x v="515"/>
    <x v="4"/>
    <x v="3"/>
    <x v="0"/>
  </r>
  <r>
    <s v="AX15362"/>
    <s v="ENX2040"/>
    <s v="A169"/>
    <s v="EMP1023"/>
    <x v="265"/>
    <x v="98"/>
    <x v="1"/>
    <n v="1889"/>
    <n v="945"/>
    <n v="945"/>
    <n v="1889"/>
    <n v="944"/>
    <x v="30"/>
    <s v="Brian Davis"/>
    <x v="265"/>
    <x v="3"/>
    <x v="5"/>
    <x v="0"/>
  </r>
  <r>
    <s v="AX15366"/>
    <s v="ENX2058"/>
    <s v="A135"/>
    <s v="EMP1001"/>
    <x v="383"/>
    <x v="234"/>
    <x v="1"/>
    <n v="2257"/>
    <n v="1535"/>
    <n v="1535"/>
    <n v="2257"/>
    <n v="722"/>
    <x v="44"/>
    <s v="Kevin Butler"/>
    <x v="383"/>
    <x v="3"/>
    <x v="1"/>
    <x v="0"/>
  </r>
  <r>
    <s v="AX15370"/>
    <s v="ENX2077"/>
    <s v="A117"/>
    <s v="EMP1007"/>
    <x v="727"/>
    <x v="181"/>
    <x v="1"/>
    <n v="530"/>
    <n v="424"/>
    <n v="424"/>
    <n v="530"/>
    <n v="106"/>
    <x v="63"/>
    <s v="Jeremy Mendoza"/>
    <x v="727"/>
    <x v="2"/>
    <x v="3"/>
    <x v="0"/>
  </r>
  <r>
    <s v="AX15372"/>
    <s v="ENX2016"/>
    <s v="A138"/>
    <s v="EMP1027"/>
    <x v="368"/>
    <x v="118"/>
    <x v="2"/>
    <n v="1351"/>
    <n v="1108"/>
    <n v="3324"/>
    <n v="4053"/>
    <n v="729"/>
    <x v="6"/>
    <s v="Gary Rodriguez"/>
    <x v="368"/>
    <x v="3"/>
    <x v="8"/>
    <x v="0"/>
  </r>
  <r>
    <s v="AX15376"/>
    <s v="ENX2099"/>
    <s v="A166"/>
    <s v="EMP1001"/>
    <x v="728"/>
    <x v="104"/>
    <x v="2"/>
    <n v="1367"/>
    <n v="984"/>
    <n v="2952"/>
    <n v="4101"/>
    <n v="1149"/>
    <x v="65"/>
    <s v="Kevin Butler"/>
    <x v="728"/>
    <x v="3"/>
    <x v="0"/>
    <x v="0"/>
  </r>
  <r>
    <s v="AX15379"/>
    <s v="ENX2089"/>
    <s v="A146"/>
    <s v="EMP1013"/>
    <x v="349"/>
    <x v="326"/>
    <x v="1"/>
    <n v="2294"/>
    <n v="1399"/>
    <n v="1399"/>
    <n v="2294"/>
    <n v="895"/>
    <x v="8"/>
    <s v="Charles Harper"/>
    <x v="349"/>
    <x v="2"/>
    <x v="0"/>
    <x v="0"/>
  </r>
  <r>
    <s v="AX15380"/>
    <s v="ENX2090"/>
    <s v="A115"/>
    <s v="EMP1041"/>
    <x v="428"/>
    <x v="246"/>
    <x v="0"/>
    <n v="1338"/>
    <n v="682"/>
    <n v="1364"/>
    <n v="2676"/>
    <n v="1312"/>
    <x v="22"/>
    <s v="Joe Sims"/>
    <x v="428"/>
    <x v="2"/>
    <x v="0"/>
    <x v="0"/>
  </r>
  <r>
    <s v="AX15381"/>
    <s v="ENX2094"/>
    <s v="A118"/>
    <s v="EMP1004"/>
    <x v="31"/>
    <x v="312"/>
    <x v="0"/>
    <n v="771"/>
    <n v="648"/>
    <n v="1296"/>
    <n v="1542"/>
    <n v="246"/>
    <x v="11"/>
    <s v="Kenneth Bradley"/>
    <x v="31"/>
    <x v="0"/>
    <x v="5"/>
    <x v="0"/>
  </r>
  <r>
    <s v="AX15383"/>
    <s v="ENX2087"/>
    <s v="A170"/>
    <s v="EMP1020"/>
    <x v="398"/>
    <x v="237"/>
    <x v="3"/>
    <n v="1022"/>
    <n v="818"/>
    <n v="3272"/>
    <n v="4088"/>
    <n v="816"/>
    <x v="18"/>
    <s v="Ryan Butler"/>
    <x v="398"/>
    <x v="4"/>
    <x v="10"/>
    <x v="0"/>
  </r>
  <r>
    <s v="AX15384"/>
    <s v="ENX2097"/>
    <s v="A162"/>
    <s v="EMP1001"/>
    <x v="501"/>
    <x v="124"/>
    <x v="2"/>
    <n v="1052"/>
    <n v="589"/>
    <n v="1767"/>
    <n v="3156"/>
    <n v="1389"/>
    <x v="48"/>
    <s v="Kevin Butler"/>
    <x v="501"/>
    <x v="0"/>
    <x v="11"/>
    <x v="0"/>
  </r>
  <r>
    <s v="AX15385"/>
    <s v="ENX2092"/>
    <s v="A163"/>
    <s v="EMP1014"/>
    <x v="729"/>
    <x v="249"/>
    <x v="3"/>
    <n v="1639"/>
    <n v="1295"/>
    <n v="5180"/>
    <n v="6556"/>
    <n v="1376"/>
    <x v="60"/>
    <s v="Ronald Reed"/>
    <x v="729"/>
    <x v="0"/>
    <x v="5"/>
    <x v="0"/>
  </r>
  <r>
    <s v="AX15386"/>
    <s v="ENX2029"/>
    <s v="A148"/>
    <s v="EMP1015"/>
    <x v="406"/>
    <x v="23"/>
    <x v="1"/>
    <n v="1848"/>
    <n v="1294"/>
    <n v="1294"/>
    <n v="1848"/>
    <n v="554"/>
    <x v="31"/>
    <s v="Justin Lynch"/>
    <x v="406"/>
    <x v="3"/>
    <x v="11"/>
    <x v="0"/>
  </r>
  <r>
    <s v="AX15389"/>
    <s v="ENX2088"/>
    <s v="A129"/>
    <s v="EMP1042"/>
    <x v="498"/>
    <x v="10"/>
    <x v="2"/>
    <n v="603"/>
    <n v="416"/>
    <n v="1248"/>
    <n v="1809"/>
    <n v="561"/>
    <x v="59"/>
    <s v="Scott Clark"/>
    <x v="498"/>
    <x v="5"/>
    <x v="3"/>
    <x v="0"/>
  </r>
  <r>
    <s v="AX15390"/>
    <s v="ENX2090"/>
    <s v="A111"/>
    <s v="EMP1026"/>
    <x v="40"/>
    <x v="103"/>
    <x v="1"/>
    <n v="1338"/>
    <n v="682"/>
    <n v="682"/>
    <n v="1338"/>
    <n v="656"/>
    <x v="19"/>
    <s v="Martin Perry"/>
    <x v="40"/>
    <x v="4"/>
    <x v="2"/>
    <x v="0"/>
  </r>
  <r>
    <s v="AX15397"/>
    <s v="ENX2093"/>
    <s v="A165"/>
    <s v="EMP1039"/>
    <x v="47"/>
    <x v="138"/>
    <x v="0"/>
    <n v="112"/>
    <n v="90"/>
    <n v="180"/>
    <n v="224"/>
    <n v="44"/>
    <x v="51"/>
    <s v="Eugene Holmes"/>
    <x v="47"/>
    <x v="6"/>
    <x v="4"/>
    <x v="0"/>
  </r>
  <r>
    <s v="AX15398"/>
    <s v="ENX2019"/>
    <s v="A170"/>
    <s v="EMP1037"/>
    <x v="606"/>
    <x v="208"/>
    <x v="2"/>
    <n v="800"/>
    <n v="536"/>
    <n v="1608"/>
    <n v="2400"/>
    <n v="792"/>
    <x v="18"/>
    <s v="Carl Hall"/>
    <x v="606"/>
    <x v="4"/>
    <x v="2"/>
    <x v="0"/>
  </r>
  <r>
    <s v="AX15402"/>
    <s v="ENX2065"/>
    <s v="A109"/>
    <s v="EMP1008"/>
    <x v="164"/>
    <x v="299"/>
    <x v="1"/>
    <n v="2396"/>
    <n v="1965"/>
    <n v="1965"/>
    <n v="2396"/>
    <n v="431"/>
    <x v="34"/>
    <s v="Carl Elliott"/>
    <x v="164"/>
    <x v="0"/>
    <x v="6"/>
    <x v="0"/>
  </r>
  <r>
    <s v="AX15403"/>
    <s v="ENX2089"/>
    <s v="A156"/>
    <s v="EMP1002"/>
    <x v="677"/>
    <x v="253"/>
    <x v="1"/>
    <n v="2294"/>
    <n v="1399"/>
    <n v="1399"/>
    <n v="2294"/>
    <n v="895"/>
    <x v="39"/>
    <s v="Andrew Bowman"/>
    <x v="677"/>
    <x v="1"/>
    <x v="2"/>
    <x v="0"/>
  </r>
  <r>
    <s v="AX15406"/>
    <s v="ENX2048"/>
    <s v="A154"/>
    <s v="EMP1026"/>
    <x v="661"/>
    <x v="271"/>
    <x v="2"/>
    <n v="502"/>
    <n v="296"/>
    <n v="888"/>
    <n v="1506"/>
    <n v="618"/>
    <x v="55"/>
    <s v="Martin Perry"/>
    <x v="661"/>
    <x v="0"/>
    <x v="9"/>
    <x v="0"/>
  </r>
  <r>
    <s v="AX15416"/>
    <s v="ENX2044"/>
    <s v="A149"/>
    <s v="EMP1006"/>
    <x v="530"/>
    <x v="305"/>
    <x v="1"/>
    <n v="886"/>
    <n v="478"/>
    <n v="478"/>
    <n v="886"/>
    <n v="408"/>
    <x v="42"/>
    <s v="Sean Miller"/>
    <x v="530"/>
    <x v="3"/>
    <x v="11"/>
    <x v="0"/>
  </r>
  <r>
    <s v="AX15422"/>
    <s v="ENX2021"/>
    <s v="A163"/>
    <s v="EMP1034"/>
    <x v="475"/>
    <x v="123"/>
    <x v="0"/>
    <n v="217"/>
    <n v="171"/>
    <n v="342"/>
    <n v="434"/>
    <n v="92"/>
    <x v="60"/>
    <s v="Arthur Mccoy"/>
    <x v="475"/>
    <x v="4"/>
    <x v="7"/>
    <x v="0"/>
  </r>
  <r>
    <s v="AX15431"/>
    <s v="ENX2032"/>
    <s v="A120"/>
    <s v="EMP1011"/>
    <x v="66"/>
    <x v="88"/>
    <x v="3"/>
    <n v="1967"/>
    <n v="1397"/>
    <n v="5588"/>
    <n v="7868"/>
    <n v="2280"/>
    <x v="71"/>
    <s v="Larry Marshall"/>
    <x v="66"/>
    <x v="5"/>
    <x v="9"/>
    <x v="0"/>
  </r>
  <r>
    <s v="AX15432"/>
    <s v="ENX2012"/>
    <s v="A114"/>
    <s v="EMP1008"/>
    <x v="113"/>
    <x v="76"/>
    <x v="1"/>
    <n v="1353"/>
    <n v="947"/>
    <n v="947"/>
    <n v="1353"/>
    <n v="406"/>
    <x v="36"/>
    <s v="Carl Elliott"/>
    <x v="113"/>
    <x v="2"/>
    <x v="4"/>
    <x v="0"/>
  </r>
  <r>
    <s v="AX15435"/>
    <s v="ENX2052"/>
    <s v="A173"/>
    <s v="EMP1040"/>
    <x v="442"/>
    <x v="163"/>
    <x v="0"/>
    <n v="1526"/>
    <n v="1251"/>
    <n v="2502"/>
    <n v="3052"/>
    <n v="550"/>
    <x v="14"/>
    <s v="Patrick Ruiz"/>
    <x v="442"/>
    <x v="4"/>
    <x v="9"/>
    <x v="0"/>
  </r>
  <r>
    <s v="AX15436"/>
    <s v="ENX2060"/>
    <s v="A161"/>
    <s v="EMP1026"/>
    <x v="123"/>
    <x v="290"/>
    <x v="1"/>
    <n v="1467"/>
    <n v="807"/>
    <n v="807"/>
    <n v="1467"/>
    <n v="660"/>
    <x v="25"/>
    <s v="Martin Perry"/>
    <x v="123"/>
    <x v="6"/>
    <x v="6"/>
    <x v="0"/>
  </r>
  <r>
    <s v="AX15437"/>
    <s v="ENX2051"/>
    <s v="A161"/>
    <s v="EMP1002"/>
    <x v="657"/>
    <x v="217"/>
    <x v="1"/>
    <n v="1077"/>
    <n v="732"/>
    <n v="732"/>
    <n v="1077"/>
    <n v="345"/>
    <x v="25"/>
    <s v="Andrew Bowman"/>
    <x v="657"/>
    <x v="1"/>
    <x v="5"/>
    <x v="0"/>
  </r>
  <r>
    <s v="AX15439"/>
    <s v="ENX2080"/>
    <s v="A122"/>
    <s v="EMP1042"/>
    <x v="667"/>
    <x v="1"/>
    <x v="1"/>
    <n v="2353"/>
    <n v="1788"/>
    <n v="1788"/>
    <n v="2353"/>
    <n v="565"/>
    <x v="17"/>
    <s v="Scott Clark"/>
    <x v="667"/>
    <x v="1"/>
    <x v="1"/>
    <x v="0"/>
  </r>
  <r>
    <s v="AX15440"/>
    <s v="ENX2033"/>
    <s v="A143"/>
    <s v="EMP1003"/>
    <x v="156"/>
    <x v="115"/>
    <x v="1"/>
    <n v="2182"/>
    <n v="1200"/>
    <n v="1200"/>
    <n v="2182"/>
    <n v="982"/>
    <x v="9"/>
    <s v="Christopher Tucker"/>
    <x v="156"/>
    <x v="0"/>
    <x v="7"/>
    <x v="0"/>
  </r>
  <r>
    <s v="AX15443"/>
    <s v="ENX2054"/>
    <s v="A156"/>
    <s v="EMP1019"/>
    <x v="36"/>
    <x v="278"/>
    <x v="1"/>
    <n v="127"/>
    <n v="79"/>
    <n v="79"/>
    <n v="127"/>
    <n v="48"/>
    <x v="39"/>
    <s v="Roger Robertson"/>
    <x v="36"/>
    <x v="4"/>
    <x v="1"/>
    <x v="0"/>
  </r>
  <r>
    <s v="AX15447"/>
    <s v="ENX2088"/>
    <s v="A108"/>
    <s v="EMP1026"/>
    <x v="52"/>
    <x v="111"/>
    <x v="0"/>
    <n v="603"/>
    <n v="416"/>
    <n v="832"/>
    <n v="1206"/>
    <n v="374"/>
    <x v="64"/>
    <s v="Martin Perry"/>
    <x v="52"/>
    <x v="5"/>
    <x v="4"/>
    <x v="0"/>
  </r>
  <r>
    <s v="AX15450"/>
    <s v="ENX2091"/>
    <s v="A169"/>
    <s v="EMP1024"/>
    <x v="730"/>
    <x v="291"/>
    <x v="2"/>
    <n v="368"/>
    <n v="294"/>
    <n v="882"/>
    <n v="1104"/>
    <n v="222"/>
    <x v="30"/>
    <s v="Ernest Wheeler"/>
    <x v="730"/>
    <x v="4"/>
    <x v="0"/>
    <x v="0"/>
  </r>
  <r>
    <s v="AX15452"/>
    <s v="ENX2071"/>
    <s v="A112"/>
    <s v="EMP1003"/>
    <x v="556"/>
    <x v="140"/>
    <x v="3"/>
    <n v="136"/>
    <n v="72"/>
    <n v="288"/>
    <n v="544"/>
    <n v="256"/>
    <x v="40"/>
    <s v="Christopher Tucker"/>
    <x v="556"/>
    <x v="1"/>
    <x v="2"/>
    <x v="0"/>
  </r>
  <r>
    <s v="AX15454"/>
    <s v="ENX2100"/>
    <s v="A158"/>
    <s v="EMP1026"/>
    <x v="466"/>
    <x v="117"/>
    <x v="2"/>
    <n v="799"/>
    <n v="455"/>
    <n v="1365"/>
    <n v="2397"/>
    <n v="1032"/>
    <x v="4"/>
    <s v="Martin Perry"/>
    <x v="466"/>
    <x v="5"/>
    <x v="6"/>
    <x v="0"/>
  </r>
  <r>
    <s v="AX15456"/>
    <s v="ENX2090"/>
    <s v="A115"/>
    <s v="EMP1006"/>
    <x v="350"/>
    <x v="230"/>
    <x v="0"/>
    <n v="1338"/>
    <n v="682"/>
    <n v="1364"/>
    <n v="2676"/>
    <n v="1312"/>
    <x v="22"/>
    <s v="Sean Miller"/>
    <x v="350"/>
    <x v="4"/>
    <x v="8"/>
    <x v="0"/>
  </r>
  <r>
    <s v="AX15457"/>
    <s v="ENX2038"/>
    <s v="A158"/>
    <s v="EMP1040"/>
    <x v="261"/>
    <x v="203"/>
    <x v="0"/>
    <n v="392"/>
    <n v="255"/>
    <n v="510"/>
    <n v="784"/>
    <n v="274"/>
    <x v="4"/>
    <s v="Patrick Ruiz"/>
    <x v="261"/>
    <x v="1"/>
    <x v="6"/>
    <x v="0"/>
  </r>
  <r>
    <s v="AX15463"/>
    <s v="ENX2006"/>
    <s v="A151"/>
    <s v="EMP1013"/>
    <x v="710"/>
    <x v="8"/>
    <x v="2"/>
    <n v="1826"/>
    <n v="1443"/>
    <n v="4329"/>
    <n v="5478"/>
    <n v="1149"/>
    <x v="24"/>
    <s v="Charles Harper"/>
    <x v="710"/>
    <x v="4"/>
    <x v="2"/>
    <x v="0"/>
  </r>
  <r>
    <s v="AX15476"/>
    <s v="ENX2014"/>
    <s v="A122"/>
    <s v="EMP1002"/>
    <x v="458"/>
    <x v="88"/>
    <x v="1"/>
    <n v="1809"/>
    <n v="1067"/>
    <n v="1067"/>
    <n v="1809"/>
    <n v="742"/>
    <x v="17"/>
    <s v="Andrew Bowman"/>
    <x v="458"/>
    <x v="5"/>
    <x v="9"/>
    <x v="0"/>
  </r>
  <r>
    <s v="AX15481"/>
    <s v="ENX2077"/>
    <s v="A141"/>
    <s v="EMP1023"/>
    <x v="230"/>
    <x v="72"/>
    <x v="0"/>
    <n v="530"/>
    <n v="424"/>
    <n v="848"/>
    <n v="1060"/>
    <n v="212"/>
    <x v="23"/>
    <s v="Brian Davis"/>
    <x v="230"/>
    <x v="2"/>
    <x v="1"/>
    <x v="0"/>
  </r>
  <r>
    <s v="AX15483"/>
    <s v="ENX2075"/>
    <s v="A158"/>
    <s v="EMP1022"/>
    <x v="668"/>
    <x v="207"/>
    <x v="2"/>
    <n v="400"/>
    <n v="208"/>
    <n v="624"/>
    <n v="1200"/>
    <n v="576"/>
    <x v="4"/>
    <s v="Walter Cook"/>
    <x v="668"/>
    <x v="0"/>
    <x v="0"/>
    <x v="0"/>
  </r>
  <r>
    <s v="AX15484"/>
    <s v="ENX2055"/>
    <s v="A140"/>
    <s v="EMP1023"/>
    <x v="628"/>
    <x v="157"/>
    <x v="3"/>
    <n v="2495"/>
    <n v="1896"/>
    <n v="7584"/>
    <n v="9980"/>
    <n v="2396"/>
    <x v="46"/>
    <s v="Brian Davis"/>
    <x v="628"/>
    <x v="2"/>
    <x v="6"/>
    <x v="0"/>
  </r>
  <r>
    <s v="AX15492"/>
    <s v="ENX2012"/>
    <s v="A170"/>
    <s v="EMP1020"/>
    <x v="59"/>
    <x v="49"/>
    <x v="1"/>
    <n v="1353"/>
    <n v="947"/>
    <n v="947"/>
    <n v="1353"/>
    <n v="406"/>
    <x v="18"/>
    <s v="Ryan Butler"/>
    <x v="59"/>
    <x v="4"/>
    <x v="8"/>
    <x v="0"/>
  </r>
  <r>
    <s v="AX15497"/>
    <s v="ENX2036"/>
    <s v="A158"/>
    <s v="EMP1018"/>
    <x v="375"/>
    <x v="10"/>
    <x v="0"/>
    <n v="1582"/>
    <n v="1234"/>
    <n v="2468"/>
    <n v="3164"/>
    <n v="696"/>
    <x v="4"/>
    <s v="Jimmy Young"/>
    <x v="375"/>
    <x v="5"/>
    <x v="3"/>
    <x v="0"/>
  </r>
  <r>
    <s v="AX15501"/>
    <s v="ENX2044"/>
    <s v="A113"/>
    <s v="EMP1026"/>
    <x v="609"/>
    <x v="215"/>
    <x v="1"/>
    <n v="886"/>
    <n v="478"/>
    <n v="478"/>
    <n v="886"/>
    <n v="408"/>
    <x v="49"/>
    <s v="Martin Perry"/>
    <x v="609"/>
    <x v="4"/>
    <x v="8"/>
    <x v="0"/>
  </r>
  <r>
    <s v="AX15506"/>
    <s v="ENX2022"/>
    <s v="A165"/>
    <s v="EMP1006"/>
    <x v="218"/>
    <x v="247"/>
    <x v="1"/>
    <n v="561"/>
    <n v="421"/>
    <n v="421"/>
    <n v="561"/>
    <n v="140"/>
    <x v="51"/>
    <s v="Sean Miller"/>
    <x v="218"/>
    <x v="6"/>
    <x v="5"/>
    <x v="0"/>
  </r>
  <r>
    <s v="AX15507"/>
    <s v="ENX2060"/>
    <s v="A129"/>
    <s v="EMP1041"/>
    <x v="303"/>
    <x v="310"/>
    <x v="1"/>
    <n v="1467"/>
    <n v="807"/>
    <n v="807"/>
    <n v="1467"/>
    <n v="660"/>
    <x v="59"/>
    <s v="Joe Sims"/>
    <x v="303"/>
    <x v="4"/>
    <x v="3"/>
    <x v="0"/>
  </r>
  <r>
    <s v="AX15508"/>
    <s v="ENX2099"/>
    <s v="A158"/>
    <s v="EMP1035"/>
    <x v="731"/>
    <x v="250"/>
    <x v="1"/>
    <n v="1367"/>
    <n v="984"/>
    <n v="984"/>
    <n v="1367"/>
    <n v="383"/>
    <x v="4"/>
    <s v="Roger Ramos"/>
    <x v="731"/>
    <x v="6"/>
    <x v="5"/>
    <x v="0"/>
  </r>
  <r>
    <s v="AX15509"/>
    <s v="ENX2000"/>
    <s v="A117"/>
    <s v="EMP1013"/>
    <x v="118"/>
    <x v="76"/>
    <x v="1"/>
    <n v="2241"/>
    <n v="1367"/>
    <n v="1367"/>
    <n v="2241"/>
    <n v="874"/>
    <x v="63"/>
    <s v="Charles Harper"/>
    <x v="118"/>
    <x v="2"/>
    <x v="4"/>
    <x v="0"/>
  </r>
  <r>
    <s v="AX15513"/>
    <s v="ENX2006"/>
    <s v="A141"/>
    <s v="EMP1015"/>
    <x v="16"/>
    <x v="341"/>
    <x v="3"/>
    <n v="1826"/>
    <n v="1443"/>
    <n v="5772"/>
    <n v="7304"/>
    <n v="1532"/>
    <x v="23"/>
    <s v="Justin Lynch"/>
    <x v="16"/>
    <x v="4"/>
    <x v="9"/>
    <x v="0"/>
  </r>
  <r>
    <s v="AX15517"/>
    <s v="ENX2058"/>
    <s v="A141"/>
    <s v="EMP1028"/>
    <x v="336"/>
    <x v="192"/>
    <x v="0"/>
    <n v="2257"/>
    <n v="1535"/>
    <n v="3070"/>
    <n v="4514"/>
    <n v="1444"/>
    <x v="23"/>
    <s v="Howard Sims"/>
    <x v="336"/>
    <x v="5"/>
    <x v="5"/>
    <x v="0"/>
  </r>
  <r>
    <s v="AX15519"/>
    <s v="ENX2022"/>
    <s v="A158"/>
    <s v="EMP1016"/>
    <x v="469"/>
    <x v="157"/>
    <x v="1"/>
    <n v="561"/>
    <n v="421"/>
    <n v="421"/>
    <n v="561"/>
    <n v="140"/>
    <x v="4"/>
    <s v="Henry Nelson"/>
    <x v="469"/>
    <x v="2"/>
    <x v="6"/>
    <x v="0"/>
  </r>
  <r>
    <s v="AX15520"/>
    <s v="ENX2029"/>
    <s v="A160"/>
    <s v="EMP1021"/>
    <x v="116"/>
    <x v="174"/>
    <x v="1"/>
    <n v="1848"/>
    <n v="1294"/>
    <n v="1294"/>
    <n v="1848"/>
    <n v="554"/>
    <x v="1"/>
    <s v="Clarence Fox"/>
    <x v="116"/>
    <x v="0"/>
    <x v="7"/>
    <x v="0"/>
  </r>
  <r>
    <s v="AX15526"/>
    <s v="ENX2028"/>
    <s v="A102"/>
    <s v="EMP1015"/>
    <x v="654"/>
    <x v="140"/>
    <x v="1"/>
    <n v="2283"/>
    <n v="1484"/>
    <n v="1484"/>
    <n v="2283"/>
    <n v="799"/>
    <x v="43"/>
    <s v="Justin Lynch"/>
    <x v="654"/>
    <x v="1"/>
    <x v="2"/>
    <x v="0"/>
  </r>
  <r>
    <s v="AX15527"/>
    <s v="ENX2096"/>
    <s v="A133"/>
    <s v="EMP1034"/>
    <x v="241"/>
    <x v="165"/>
    <x v="1"/>
    <n v="1587"/>
    <n v="1301"/>
    <n v="1301"/>
    <n v="1587"/>
    <n v="286"/>
    <x v="37"/>
    <s v="Arthur Mccoy"/>
    <x v="241"/>
    <x v="0"/>
    <x v="10"/>
    <x v="0"/>
  </r>
  <r>
    <s v="AX15529"/>
    <s v="ENX2093"/>
    <s v="A173"/>
    <s v="EMP1006"/>
    <x v="326"/>
    <x v="186"/>
    <x v="2"/>
    <n v="112"/>
    <n v="90"/>
    <n v="270"/>
    <n v="336"/>
    <n v="66"/>
    <x v="14"/>
    <s v="Sean Miller"/>
    <x v="326"/>
    <x v="1"/>
    <x v="0"/>
    <x v="0"/>
  </r>
  <r>
    <s v="AX15530"/>
    <s v="ENX2049"/>
    <s v="A172"/>
    <s v="EMP1032"/>
    <x v="301"/>
    <x v="167"/>
    <x v="2"/>
    <n v="826"/>
    <n v="562"/>
    <n v="1686"/>
    <n v="2478"/>
    <n v="792"/>
    <x v="28"/>
    <s v="Larry Castillo"/>
    <x v="301"/>
    <x v="2"/>
    <x v="4"/>
    <x v="0"/>
  </r>
  <r>
    <s v="AX15532"/>
    <s v="ENX2033"/>
    <s v="A142"/>
    <s v="EMP1003"/>
    <x v="710"/>
    <x v="120"/>
    <x v="1"/>
    <n v="2182"/>
    <n v="1200"/>
    <n v="1200"/>
    <n v="2182"/>
    <n v="982"/>
    <x v="15"/>
    <s v="Christopher Tucker"/>
    <x v="710"/>
    <x v="0"/>
    <x v="11"/>
    <x v="0"/>
  </r>
  <r>
    <s v="AX15534"/>
    <s v="ENX2030"/>
    <s v="A143"/>
    <s v="EMP1012"/>
    <x v="489"/>
    <x v="88"/>
    <x v="1"/>
    <n v="1899"/>
    <n v="1044"/>
    <n v="1044"/>
    <n v="1899"/>
    <n v="855"/>
    <x v="9"/>
    <s v="John Reyes"/>
    <x v="489"/>
    <x v="5"/>
    <x v="9"/>
    <x v="0"/>
  </r>
  <r>
    <s v="AX15536"/>
    <s v="ENX2076"/>
    <s v="A157"/>
    <s v="EMP1006"/>
    <x v="338"/>
    <x v="20"/>
    <x v="1"/>
    <n v="1522"/>
    <n v="791"/>
    <n v="791"/>
    <n v="1522"/>
    <n v="731"/>
    <x v="0"/>
    <s v="Sean Miller"/>
    <x v="338"/>
    <x v="1"/>
    <x v="1"/>
    <x v="0"/>
  </r>
  <r>
    <s v="AX15537"/>
    <s v="ENX2070"/>
    <s v="A112"/>
    <s v="EMP1023"/>
    <x v="732"/>
    <x v="58"/>
    <x v="1"/>
    <n v="1671"/>
    <n v="1220"/>
    <n v="1220"/>
    <n v="1671"/>
    <n v="451"/>
    <x v="40"/>
    <s v="Brian Davis"/>
    <x v="732"/>
    <x v="3"/>
    <x v="1"/>
    <x v="0"/>
  </r>
  <r>
    <s v="AX15539"/>
    <s v="ENX2004"/>
    <s v="A151"/>
    <s v="EMP1018"/>
    <x v="713"/>
    <x v="324"/>
    <x v="3"/>
    <n v="1278"/>
    <n v="665"/>
    <n v="2660"/>
    <n v="5112"/>
    <n v="2452"/>
    <x v="24"/>
    <s v="Jimmy Young"/>
    <x v="713"/>
    <x v="2"/>
    <x v="4"/>
    <x v="0"/>
  </r>
  <r>
    <s v="AX15540"/>
    <s v="ENX2058"/>
    <s v="A121"/>
    <s v="EMP1026"/>
    <x v="733"/>
    <x v="100"/>
    <x v="1"/>
    <n v="2257"/>
    <n v="1535"/>
    <n v="1535"/>
    <n v="2257"/>
    <n v="722"/>
    <x v="70"/>
    <s v="Martin Perry"/>
    <x v="733"/>
    <x v="6"/>
    <x v="6"/>
    <x v="0"/>
  </r>
  <r>
    <s v="AX15542"/>
    <s v="ENX2053"/>
    <s v="A150"/>
    <s v="EMP1040"/>
    <x v="136"/>
    <x v="107"/>
    <x v="3"/>
    <n v="596"/>
    <n v="358"/>
    <n v="1432"/>
    <n v="2384"/>
    <n v="952"/>
    <x v="27"/>
    <s v="Patrick Ruiz"/>
    <x v="136"/>
    <x v="5"/>
    <x v="5"/>
    <x v="0"/>
  </r>
  <r>
    <s v="AX15543"/>
    <s v="ENX2056"/>
    <s v="A169"/>
    <s v="EMP1038"/>
    <x v="444"/>
    <x v="328"/>
    <x v="1"/>
    <n v="1635"/>
    <n v="1046"/>
    <n v="1046"/>
    <n v="1635"/>
    <n v="589"/>
    <x v="30"/>
    <s v="Scott Mason"/>
    <x v="444"/>
    <x v="6"/>
    <x v="11"/>
    <x v="0"/>
  </r>
  <r>
    <s v="AX15546"/>
    <s v="ENX2068"/>
    <s v="A136"/>
    <s v="EMP1038"/>
    <x v="468"/>
    <x v="39"/>
    <x v="3"/>
    <n v="1500"/>
    <n v="900"/>
    <n v="3600"/>
    <n v="6000"/>
    <n v="2400"/>
    <x v="29"/>
    <s v="Scott Mason"/>
    <x v="468"/>
    <x v="1"/>
    <x v="8"/>
    <x v="0"/>
  </r>
  <r>
    <s v="AX15547"/>
    <s v="ENX2047"/>
    <s v="A140"/>
    <s v="EMP1027"/>
    <x v="30"/>
    <x v="44"/>
    <x v="1"/>
    <n v="290"/>
    <n v="200"/>
    <n v="200"/>
    <n v="290"/>
    <n v="90"/>
    <x v="46"/>
    <s v="Gary Rodriguez"/>
    <x v="30"/>
    <x v="1"/>
    <x v="4"/>
    <x v="0"/>
  </r>
  <r>
    <s v="AX15550"/>
    <s v="ENX2095"/>
    <s v="A145"/>
    <s v="EMP1032"/>
    <x v="664"/>
    <x v="294"/>
    <x v="1"/>
    <n v="1743"/>
    <n v="872"/>
    <n v="872"/>
    <n v="1743"/>
    <n v="871"/>
    <x v="50"/>
    <s v="Larry Castillo"/>
    <x v="664"/>
    <x v="2"/>
    <x v="9"/>
    <x v="0"/>
  </r>
  <r>
    <s v="AX15554"/>
    <s v="ENX2007"/>
    <s v="A159"/>
    <s v="EMP1010"/>
    <x v="310"/>
    <x v="67"/>
    <x v="3"/>
    <n v="1405"/>
    <n v="1054"/>
    <n v="4216"/>
    <n v="5620"/>
    <n v="1404"/>
    <x v="52"/>
    <s v="Joshua Cook"/>
    <x v="310"/>
    <x v="1"/>
    <x v="5"/>
    <x v="0"/>
  </r>
  <r>
    <s v="AX15556"/>
    <s v="ENX2008"/>
    <s v="A130"/>
    <s v="EMP1013"/>
    <x v="655"/>
    <x v="247"/>
    <x v="1"/>
    <n v="315"/>
    <n v="208"/>
    <n v="208"/>
    <n v="315"/>
    <n v="107"/>
    <x v="3"/>
    <s v="Charles Harper"/>
    <x v="655"/>
    <x v="6"/>
    <x v="5"/>
    <x v="0"/>
  </r>
  <r>
    <s v="AX15562"/>
    <s v="ENX2093"/>
    <s v="A107"/>
    <s v="EMP1018"/>
    <x v="598"/>
    <x v="36"/>
    <x v="1"/>
    <n v="112"/>
    <n v="90"/>
    <n v="90"/>
    <n v="112"/>
    <n v="22"/>
    <x v="13"/>
    <s v="Jimmy Young"/>
    <x v="598"/>
    <x v="6"/>
    <x v="3"/>
    <x v="0"/>
  </r>
  <r>
    <s v="AX15565"/>
    <s v="ENX2080"/>
    <s v="A144"/>
    <s v="EMP1044"/>
    <x v="542"/>
    <x v="31"/>
    <x v="1"/>
    <n v="2353"/>
    <n v="1788"/>
    <n v="1788"/>
    <n v="2353"/>
    <n v="565"/>
    <x v="33"/>
    <s v="Martin Carr"/>
    <x v="542"/>
    <x v="1"/>
    <x v="1"/>
    <x v="0"/>
  </r>
  <r>
    <s v="AX15568"/>
    <s v="ENX2100"/>
    <s v="A135"/>
    <s v="EMP1031"/>
    <x v="734"/>
    <x v="252"/>
    <x v="1"/>
    <n v="799"/>
    <n v="455"/>
    <n v="455"/>
    <n v="799"/>
    <n v="344"/>
    <x v="44"/>
    <s v="Brian Thomas"/>
    <x v="734"/>
    <x v="2"/>
    <x v="1"/>
    <x v="0"/>
  </r>
  <r>
    <s v="AX15569"/>
    <s v="ENX2052"/>
    <s v="A136"/>
    <s v="EMP1013"/>
    <x v="470"/>
    <x v="227"/>
    <x v="1"/>
    <n v="1526"/>
    <n v="1251"/>
    <n v="1251"/>
    <n v="1526"/>
    <n v="275"/>
    <x v="29"/>
    <s v="Charles Harper"/>
    <x v="470"/>
    <x v="4"/>
    <x v="3"/>
    <x v="0"/>
  </r>
  <r>
    <s v="AX15575"/>
    <s v="ENX2019"/>
    <s v="A104"/>
    <s v="EMP1044"/>
    <x v="382"/>
    <x v="30"/>
    <x v="2"/>
    <n v="800"/>
    <n v="536"/>
    <n v="1608"/>
    <n v="2400"/>
    <n v="792"/>
    <x v="53"/>
    <s v="Martin Carr"/>
    <x v="382"/>
    <x v="6"/>
    <x v="0"/>
    <x v="0"/>
  </r>
  <r>
    <s v="AX15579"/>
    <s v="ENX2079"/>
    <s v="A111"/>
    <s v="EMP1032"/>
    <x v="30"/>
    <x v="306"/>
    <x v="1"/>
    <n v="1725"/>
    <n v="1363"/>
    <n v="1363"/>
    <n v="1725"/>
    <n v="362"/>
    <x v="19"/>
    <s v="Larry Castillo"/>
    <x v="30"/>
    <x v="5"/>
    <x v="7"/>
    <x v="0"/>
  </r>
  <r>
    <s v="AX15586"/>
    <s v="ENX2058"/>
    <s v="A133"/>
    <s v="EMP1021"/>
    <x v="349"/>
    <x v="93"/>
    <x v="1"/>
    <n v="2257"/>
    <n v="1535"/>
    <n v="1535"/>
    <n v="2257"/>
    <n v="722"/>
    <x v="37"/>
    <s v="Clarence Fox"/>
    <x v="349"/>
    <x v="5"/>
    <x v="2"/>
    <x v="0"/>
  </r>
  <r>
    <s v="AX15591"/>
    <s v="ENX2077"/>
    <s v="A153"/>
    <s v="EMP1002"/>
    <x v="420"/>
    <x v="158"/>
    <x v="1"/>
    <n v="530"/>
    <n v="424"/>
    <n v="424"/>
    <n v="530"/>
    <n v="106"/>
    <x v="69"/>
    <s v="Andrew Bowman"/>
    <x v="420"/>
    <x v="2"/>
    <x v="11"/>
    <x v="0"/>
  </r>
  <r>
    <s v="AX15593"/>
    <s v="ENX2062"/>
    <s v="A102"/>
    <s v="EMP1036"/>
    <x v="735"/>
    <x v="341"/>
    <x v="1"/>
    <n v="2464"/>
    <n v="1774"/>
    <n v="1774"/>
    <n v="2464"/>
    <n v="690"/>
    <x v="43"/>
    <s v="Robert Reed"/>
    <x v="735"/>
    <x v="4"/>
    <x v="9"/>
    <x v="0"/>
  </r>
  <r>
    <s v="AX15594"/>
    <s v="ENX2022"/>
    <s v="A139"/>
    <s v="EMP1015"/>
    <x v="120"/>
    <x v="11"/>
    <x v="1"/>
    <n v="561"/>
    <n v="421"/>
    <n v="421"/>
    <n v="561"/>
    <n v="140"/>
    <x v="12"/>
    <s v="Justin Lynch"/>
    <x v="120"/>
    <x v="4"/>
    <x v="6"/>
    <x v="0"/>
  </r>
  <r>
    <s v="AX15595"/>
    <s v="ENX2070"/>
    <s v="A152"/>
    <s v="EMP1013"/>
    <x v="736"/>
    <x v="231"/>
    <x v="0"/>
    <n v="1671"/>
    <n v="1220"/>
    <n v="2440"/>
    <n v="3342"/>
    <n v="902"/>
    <x v="54"/>
    <s v="Charles Harper"/>
    <x v="736"/>
    <x v="3"/>
    <x v="8"/>
    <x v="0"/>
  </r>
  <r>
    <s v="AX15596"/>
    <s v="ENX2092"/>
    <s v="A123"/>
    <s v="EMP1007"/>
    <x v="617"/>
    <x v="251"/>
    <x v="1"/>
    <n v="1639"/>
    <n v="1295"/>
    <n v="1295"/>
    <n v="1639"/>
    <n v="344"/>
    <x v="62"/>
    <s v="Jeremy Mendoza"/>
    <x v="617"/>
    <x v="5"/>
    <x v="11"/>
    <x v="0"/>
  </r>
  <r>
    <s v="AX15597"/>
    <s v="ENX2003"/>
    <s v="A142"/>
    <s v="EMP1007"/>
    <x v="205"/>
    <x v="320"/>
    <x v="1"/>
    <n v="1783"/>
    <n v="1516"/>
    <n v="1516"/>
    <n v="1783"/>
    <n v="267"/>
    <x v="15"/>
    <s v="Jeremy Mendoza"/>
    <x v="205"/>
    <x v="0"/>
    <x v="3"/>
    <x v="0"/>
  </r>
  <r>
    <s v="AX15598"/>
    <s v="ENX2030"/>
    <s v="A117"/>
    <s v="EMP1010"/>
    <x v="483"/>
    <x v="64"/>
    <x v="3"/>
    <n v="1899"/>
    <n v="1044"/>
    <n v="4176"/>
    <n v="7596"/>
    <n v="3420"/>
    <x v="63"/>
    <s v="Joshua Cook"/>
    <x v="483"/>
    <x v="0"/>
    <x v="8"/>
    <x v="0"/>
  </r>
  <r>
    <s v="AX15600"/>
    <s v="ENX2085"/>
    <s v="A123"/>
    <s v="EMP1017"/>
    <x v="256"/>
    <x v="70"/>
    <x v="0"/>
    <n v="1862"/>
    <n v="1173"/>
    <n v="2346"/>
    <n v="3724"/>
    <n v="1378"/>
    <x v="62"/>
    <s v="Brian Hansen"/>
    <x v="256"/>
    <x v="2"/>
    <x v="4"/>
    <x v="0"/>
  </r>
  <r>
    <s v="AX15602"/>
    <s v="ENX2068"/>
    <s v="A159"/>
    <s v="EMP1008"/>
    <x v="351"/>
    <x v="96"/>
    <x v="1"/>
    <n v="1500"/>
    <n v="900"/>
    <n v="900"/>
    <n v="1500"/>
    <n v="600"/>
    <x v="52"/>
    <s v="Carl Elliott"/>
    <x v="351"/>
    <x v="6"/>
    <x v="2"/>
    <x v="0"/>
  </r>
  <r>
    <s v="AX15604"/>
    <s v="ENX2019"/>
    <s v="A150"/>
    <s v="EMP1020"/>
    <x v="462"/>
    <x v="145"/>
    <x v="3"/>
    <n v="800"/>
    <n v="536"/>
    <n v="2144"/>
    <n v="3200"/>
    <n v="1056"/>
    <x v="27"/>
    <s v="Ryan Butler"/>
    <x v="462"/>
    <x v="5"/>
    <x v="0"/>
    <x v="0"/>
  </r>
  <r>
    <s v="AX15605"/>
    <s v="ENX2072"/>
    <s v="A145"/>
    <s v="EMP1011"/>
    <x v="204"/>
    <x v="192"/>
    <x v="1"/>
    <n v="1887"/>
    <n v="1378"/>
    <n v="1378"/>
    <n v="1887"/>
    <n v="509"/>
    <x v="50"/>
    <s v="Larry Marshall"/>
    <x v="204"/>
    <x v="5"/>
    <x v="5"/>
    <x v="0"/>
  </r>
  <r>
    <s v="AX15608"/>
    <s v="ENX2019"/>
    <s v="A130"/>
    <s v="EMP1035"/>
    <x v="108"/>
    <x v="358"/>
    <x v="2"/>
    <n v="800"/>
    <n v="536"/>
    <n v="1608"/>
    <n v="2400"/>
    <n v="792"/>
    <x v="3"/>
    <s v="Roger Ramos"/>
    <x v="108"/>
    <x v="6"/>
    <x v="1"/>
    <x v="0"/>
  </r>
  <r>
    <s v="AX15612"/>
    <s v="ENX2040"/>
    <s v="A137"/>
    <s v="EMP1034"/>
    <x v="384"/>
    <x v="255"/>
    <x v="1"/>
    <n v="1889"/>
    <n v="945"/>
    <n v="945"/>
    <n v="1889"/>
    <n v="944"/>
    <x v="32"/>
    <s v="Arthur Mccoy"/>
    <x v="384"/>
    <x v="1"/>
    <x v="9"/>
    <x v="0"/>
  </r>
  <r>
    <s v="AX15613"/>
    <s v="ENX2072"/>
    <s v="A111"/>
    <s v="EMP1019"/>
    <x v="586"/>
    <x v="108"/>
    <x v="2"/>
    <n v="1887"/>
    <n v="1378"/>
    <n v="4134"/>
    <n v="5661"/>
    <n v="1527"/>
    <x v="19"/>
    <s v="Roger Robertson"/>
    <x v="586"/>
    <x v="4"/>
    <x v="10"/>
    <x v="0"/>
  </r>
  <r>
    <s v="AX15614"/>
    <s v="ENX2075"/>
    <s v="A146"/>
    <s v="EMP1007"/>
    <x v="412"/>
    <x v="135"/>
    <x v="0"/>
    <n v="400"/>
    <n v="208"/>
    <n v="416"/>
    <n v="800"/>
    <n v="384"/>
    <x v="8"/>
    <s v="Jeremy Mendoza"/>
    <x v="412"/>
    <x v="1"/>
    <x v="9"/>
    <x v="0"/>
  </r>
  <r>
    <s v="AX15617"/>
    <s v="ENX2067"/>
    <s v="A149"/>
    <s v="EMP1035"/>
    <x v="255"/>
    <x v="289"/>
    <x v="2"/>
    <n v="1119"/>
    <n v="683"/>
    <n v="2049"/>
    <n v="3357"/>
    <n v="1308"/>
    <x v="42"/>
    <s v="Roger Ramos"/>
    <x v="255"/>
    <x v="6"/>
    <x v="10"/>
    <x v="0"/>
  </r>
  <r>
    <s v="AX15619"/>
    <s v="ENX2070"/>
    <s v="A114"/>
    <s v="EMP1005"/>
    <x v="6"/>
    <x v="44"/>
    <x v="1"/>
    <n v="1671"/>
    <n v="1220"/>
    <n v="1220"/>
    <n v="1671"/>
    <n v="451"/>
    <x v="36"/>
    <s v="Ryan Welch"/>
    <x v="6"/>
    <x v="1"/>
    <x v="4"/>
    <x v="0"/>
  </r>
  <r>
    <s v="AX15620"/>
    <s v="ENX2028"/>
    <s v="A160"/>
    <s v="EMP1024"/>
    <x v="461"/>
    <x v="191"/>
    <x v="0"/>
    <n v="2283"/>
    <n v="1484"/>
    <n v="2968"/>
    <n v="4566"/>
    <n v="1598"/>
    <x v="1"/>
    <s v="Ernest Wheeler"/>
    <x v="461"/>
    <x v="4"/>
    <x v="11"/>
    <x v="0"/>
  </r>
  <r>
    <s v="AX15622"/>
    <s v="ENX2095"/>
    <s v="A132"/>
    <s v="EMP1029"/>
    <x v="159"/>
    <x v="226"/>
    <x v="0"/>
    <n v="1743"/>
    <n v="872"/>
    <n v="1744"/>
    <n v="3486"/>
    <n v="1742"/>
    <x v="56"/>
    <s v="Howard Gardner"/>
    <x v="159"/>
    <x v="2"/>
    <x v="5"/>
    <x v="0"/>
  </r>
  <r>
    <s v="AX15625"/>
    <s v="ENX2058"/>
    <s v="A164"/>
    <s v="EMP1023"/>
    <x v="684"/>
    <x v="59"/>
    <x v="0"/>
    <n v="2257"/>
    <n v="1535"/>
    <n v="3070"/>
    <n v="4514"/>
    <n v="1444"/>
    <x v="68"/>
    <s v="Brian Davis"/>
    <x v="684"/>
    <x v="0"/>
    <x v="2"/>
    <x v="0"/>
  </r>
  <r>
    <s v="AX15626"/>
    <s v="ENX2015"/>
    <s v="A108"/>
    <s v="EMP1016"/>
    <x v="198"/>
    <x v="154"/>
    <x v="3"/>
    <n v="637"/>
    <n v="389"/>
    <n v="1556"/>
    <n v="2548"/>
    <n v="992"/>
    <x v="64"/>
    <s v="Henry Nelson"/>
    <x v="198"/>
    <x v="6"/>
    <x v="7"/>
    <x v="0"/>
  </r>
  <r>
    <s v="AX15628"/>
    <s v="ENX2052"/>
    <s v="A156"/>
    <s v="EMP1009"/>
    <x v="545"/>
    <x v="58"/>
    <x v="3"/>
    <n v="1526"/>
    <n v="1251"/>
    <n v="5004"/>
    <n v="6104"/>
    <n v="1100"/>
    <x v="39"/>
    <s v="Kenneth Fields"/>
    <x v="545"/>
    <x v="3"/>
    <x v="1"/>
    <x v="0"/>
  </r>
  <r>
    <s v="AX15631"/>
    <s v="ENX2069"/>
    <s v="A170"/>
    <s v="EMP1023"/>
    <x v="340"/>
    <x v="215"/>
    <x v="1"/>
    <n v="378"/>
    <n v="291"/>
    <n v="291"/>
    <n v="378"/>
    <n v="87"/>
    <x v="18"/>
    <s v="Brian Davis"/>
    <x v="340"/>
    <x v="4"/>
    <x v="8"/>
    <x v="0"/>
  </r>
  <r>
    <s v="AX15632"/>
    <s v="ENX2083"/>
    <s v="A106"/>
    <s v="EMP1035"/>
    <x v="359"/>
    <x v="229"/>
    <x v="0"/>
    <n v="2141"/>
    <n v="1777"/>
    <n v="3554"/>
    <n v="4282"/>
    <n v="728"/>
    <x v="35"/>
    <s v="Roger Ramos"/>
    <x v="359"/>
    <x v="4"/>
    <x v="8"/>
    <x v="0"/>
  </r>
  <r>
    <s v="AX15634"/>
    <s v="ENX2020"/>
    <s v="A118"/>
    <s v="EMP1003"/>
    <x v="17"/>
    <x v="233"/>
    <x v="0"/>
    <n v="2005"/>
    <n v="1223"/>
    <n v="2446"/>
    <n v="4010"/>
    <n v="1564"/>
    <x v="11"/>
    <s v="Christopher Tucker"/>
    <x v="17"/>
    <x v="2"/>
    <x v="10"/>
    <x v="0"/>
  </r>
  <r>
    <s v="AX15635"/>
    <s v="ENX2091"/>
    <s v="A133"/>
    <s v="EMP1039"/>
    <x v="733"/>
    <x v="36"/>
    <x v="2"/>
    <n v="368"/>
    <n v="294"/>
    <n v="882"/>
    <n v="1104"/>
    <n v="222"/>
    <x v="37"/>
    <s v="Eugene Holmes"/>
    <x v="733"/>
    <x v="6"/>
    <x v="3"/>
    <x v="0"/>
  </r>
  <r>
    <s v="AX15636"/>
    <s v="ENX2027"/>
    <s v="A132"/>
    <s v="EMP1028"/>
    <x v="189"/>
    <x v="160"/>
    <x v="1"/>
    <n v="2497"/>
    <n v="1473"/>
    <n v="1473"/>
    <n v="2497"/>
    <n v="1024"/>
    <x v="56"/>
    <s v="Howard Sims"/>
    <x v="189"/>
    <x v="3"/>
    <x v="2"/>
    <x v="0"/>
  </r>
  <r>
    <s v="AX15638"/>
    <s v="ENX2005"/>
    <s v="A152"/>
    <s v="EMP1037"/>
    <x v="140"/>
    <x v="60"/>
    <x v="2"/>
    <n v="684"/>
    <n v="561"/>
    <n v="1683"/>
    <n v="2052"/>
    <n v="369"/>
    <x v="54"/>
    <s v="Carl Hall"/>
    <x v="140"/>
    <x v="5"/>
    <x v="10"/>
    <x v="0"/>
  </r>
  <r>
    <s v="AX15639"/>
    <s v="ENX2000"/>
    <s v="A167"/>
    <s v="EMP1033"/>
    <x v="453"/>
    <x v="7"/>
    <x v="1"/>
    <n v="2241"/>
    <n v="1367"/>
    <n v="1367"/>
    <n v="2241"/>
    <n v="874"/>
    <x v="10"/>
    <s v="Jerry Perry"/>
    <x v="453"/>
    <x v="3"/>
    <x v="5"/>
    <x v="0"/>
  </r>
  <r>
    <s v="AX15642"/>
    <s v="ENX2063"/>
    <s v="A108"/>
    <s v="EMP1007"/>
    <x v="625"/>
    <x v="211"/>
    <x v="3"/>
    <n v="1708"/>
    <n v="871"/>
    <n v="3484"/>
    <n v="6832"/>
    <n v="3348"/>
    <x v="64"/>
    <s v="Jeremy Mendoza"/>
    <x v="625"/>
    <x v="6"/>
    <x v="9"/>
    <x v="0"/>
  </r>
  <r>
    <s v="AX15647"/>
    <s v="ENX2085"/>
    <s v="A170"/>
    <s v="EMP1031"/>
    <x v="115"/>
    <x v="166"/>
    <x v="0"/>
    <n v="1862"/>
    <n v="1173"/>
    <n v="2346"/>
    <n v="3724"/>
    <n v="1378"/>
    <x v="18"/>
    <s v="Brian Thomas"/>
    <x v="115"/>
    <x v="0"/>
    <x v="11"/>
    <x v="0"/>
  </r>
  <r>
    <s v="AX15650"/>
    <s v="ENX2082"/>
    <s v="A146"/>
    <s v="EMP1043"/>
    <x v="282"/>
    <x v="253"/>
    <x v="1"/>
    <n v="1103"/>
    <n v="838"/>
    <n v="838"/>
    <n v="1103"/>
    <n v="265"/>
    <x v="8"/>
    <s v="Joshua Taylor"/>
    <x v="282"/>
    <x v="1"/>
    <x v="2"/>
    <x v="0"/>
  </r>
  <r>
    <s v="AX15652"/>
    <s v="ENX2017"/>
    <s v="A109"/>
    <s v="EMP1019"/>
    <x v="310"/>
    <x v="264"/>
    <x v="1"/>
    <n v="35"/>
    <n v="22"/>
    <n v="22"/>
    <n v="35"/>
    <n v="13"/>
    <x v="34"/>
    <s v="Roger Robertson"/>
    <x v="310"/>
    <x v="4"/>
    <x v="3"/>
    <x v="0"/>
  </r>
  <r>
    <s v="AX15655"/>
    <s v="ENX2074"/>
    <s v="A115"/>
    <s v="EMP1020"/>
    <x v="412"/>
    <x v="169"/>
    <x v="3"/>
    <n v="504"/>
    <n v="408"/>
    <n v="1632"/>
    <n v="2016"/>
    <n v="384"/>
    <x v="22"/>
    <s v="Ryan Butler"/>
    <x v="412"/>
    <x v="0"/>
    <x v="1"/>
    <x v="0"/>
  </r>
  <r>
    <s v="AX15667"/>
    <s v="ENX2056"/>
    <s v="A121"/>
    <s v="EMP1023"/>
    <x v="182"/>
    <x v="194"/>
    <x v="0"/>
    <n v="1635"/>
    <n v="1046"/>
    <n v="2092"/>
    <n v="3270"/>
    <n v="1178"/>
    <x v="70"/>
    <s v="Brian Davis"/>
    <x v="182"/>
    <x v="1"/>
    <x v="4"/>
    <x v="0"/>
  </r>
  <r>
    <s v="AX15669"/>
    <s v="ENX2076"/>
    <s v="A125"/>
    <s v="EMP1030"/>
    <x v="355"/>
    <x v="173"/>
    <x v="0"/>
    <n v="1522"/>
    <n v="791"/>
    <n v="1582"/>
    <n v="3044"/>
    <n v="1462"/>
    <x v="72"/>
    <s v="Bobby Russell"/>
    <x v="355"/>
    <x v="4"/>
    <x v="10"/>
    <x v="0"/>
  </r>
  <r>
    <s v="AX15672"/>
    <s v="ENX2024"/>
    <s v="A173"/>
    <s v="EMP1037"/>
    <x v="173"/>
    <x v="237"/>
    <x v="1"/>
    <n v="356"/>
    <n v="292"/>
    <n v="292"/>
    <n v="356"/>
    <n v="64"/>
    <x v="14"/>
    <s v="Carl Hall"/>
    <x v="173"/>
    <x v="4"/>
    <x v="10"/>
    <x v="0"/>
  </r>
  <r>
    <s v="AX15673"/>
    <s v="ENX2056"/>
    <s v="A149"/>
    <s v="EMP1012"/>
    <x v="194"/>
    <x v="160"/>
    <x v="0"/>
    <n v="1635"/>
    <n v="1046"/>
    <n v="2092"/>
    <n v="3270"/>
    <n v="1178"/>
    <x v="42"/>
    <s v="John Reyes"/>
    <x v="194"/>
    <x v="3"/>
    <x v="2"/>
    <x v="0"/>
  </r>
  <r>
    <s v="AX15676"/>
    <s v="ENX2064"/>
    <s v="A132"/>
    <s v="EMP1044"/>
    <x v="629"/>
    <x v="3"/>
    <x v="1"/>
    <n v="1414"/>
    <n v="962"/>
    <n v="962"/>
    <n v="1414"/>
    <n v="452"/>
    <x v="56"/>
    <s v="Martin Carr"/>
    <x v="629"/>
    <x v="3"/>
    <x v="3"/>
    <x v="0"/>
  </r>
  <r>
    <s v="AX15680"/>
    <s v="ENX2042"/>
    <s v="A158"/>
    <s v="EMP1000"/>
    <x v="22"/>
    <x v="123"/>
    <x v="1"/>
    <n v="203"/>
    <n v="154"/>
    <n v="154"/>
    <n v="203"/>
    <n v="49"/>
    <x v="4"/>
    <s v="Fred Robertson"/>
    <x v="22"/>
    <x v="4"/>
    <x v="7"/>
    <x v="0"/>
  </r>
  <r>
    <s v="AX15681"/>
    <s v="ENX2000"/>
    <s v="A161"/>
    <s v="EMP1030"/>
    <x v="191"/>
    <x v="304"/>
    <x v="0"/>
    <n v="2241"/>
    <n v="1367"/>
    <n v="2734"/>
    <n v="4482"/>
    <n v="1748"/>
    <x v="25"/>
    <s v="Bobby Russell"/>
    <x v="191"/>
    <x v="6"/>
    <x v="10"/>
    <x v="0"/>
  </r>
  <r>
    <s v="AX15686"/>
    <s v="ENX2067"/>
    <s v="A116"/>
    <s v="EMP1006"/>
    <x v="103"/>
    <x v="300"/>
    <x v="2"/>
    <n v="1119"/>
    <n v="683"/>
    <n v="2049"/>
    <n v="3357"/>
    <n v="1308"/>
    <x v="47"/>
    <s v="Sean Miller"/>
    <x v="103"/>
    <x v="6"/>
    <x v="6"/>
    <x v="0"/>
  </r>
  <r>
    <s v="AX15689"/>
    <s v="ENX2073"/>
    <s v="A130"/>
    <s v="EMP1035"/>
    <x v="604"/>
    <x v="277"/>
    <x v="3"/>
    <n v="95"/>
    <n v="61"/>
    <n v="244"/>
    <n v="380"/>
    <n v="136"/>
    <x v="3"/>
    <s v="Roger Ramos"/>
    <x v="604"/>
    <x v="4"/>
    <x v="0"/>
    <x v="0"/>
  </r>
  <r>
    <s v="AX15695"/>
    <s v="ENX2020"/>
    <s v="A124"/>
    <s v="EMP1036"/>
    <x v="340"/>
    <x v="168"/>
    <x v="1"/>
    <n v="2005"/>
    <n v="1223"/>
    <n v="1223"/>
    <n v="2005"/>
    <n v="782"/>
    <x v="21"/>
    <s v="Robert Reed"/>
    <x v="340"/>
    <x v="1"/>
    <x v="6"/>
    <x v="0"/>
  </r>
  <r>
    <s v="AX15697"/>
    <s v="ENX2027"/>
    <s v="A110"/>
    <s v="EMP1020"/>
    <x v="14"/>
    <x v="198"/>
    <x v="1"/>
    <n v="2497"/>
    <n v="1473"/>
    <n v="1473"/>
    <n v="2497"/>
    <n v="1024"/>
    <x v="73"/>
    <s v="Ryan Butler"/>
    <x v="14"/>
    <x v="0"/>
    <x v="9"/>
    <x v="0"/>
  </r>
  <r>
    <s v="AX15698"/>
    <s v="ENX2050"/>
    <s v="A139"/>
    <s v="EMP1039"/>
    <x v="326"/>
    <x v="171"/>
    <x v="1"/>
    <n v="2391"/>
    <n v="1291"/>
    <n v="1291"/>
    <n v="2391"/>
    <n v="1100"/>
    <x v="12"/>
    <s v="Eugene Holmes"/>
    <x v="326"/>
    <x v="3"/>
    <x v="9"/>
    <x v="0"/>
  </r>
  <r>
    <s v="AX15708"/>
    <s v="ENX2045"/>
    <s v="A159"/>
    <s v="EMP1044"/>
    <x v="584"/>
    <x v="146"/>
    <x v="2"/>
    <n v="556"/>
    <n v="395"/>
    <n v="1185"/>
    <n v="1668"/>
    <n v="483"/>
    <x v="52"/>
    <s v="Martin Carr"/>
    <x v="584"/>
    <x v="6"/>
    <x v="1"/>
    <x v="0"/>
  </r>
  <r>
    <s v="AX15711"/>
    <s v="ENX2068"/>
    <s v="A147"/>
    <s v="EMP1012"/>
    <x v="31"/>
    <x v="67"/>
    <x v="3"/>
    <n v="1500"/>
    <n v="900"/>
    <n v="3600"/>
    <n v="6000"/>
    <n v="2400"/>
    <x v="20"/>
    <s v="John Reyes"/>
    <x v="31"/>
    <x v="1"/>
    <x v="5"/>
    <x v="0"/>
  </r>
  <r>
    <s v="AX15713"/>
    <s v="ENX2000"/>
    <s v="A158"/>
    <s v="EMP1000"/>
    <x v="110"/>
    <x v="77"/>
    <x v="1"/>
    <n v="2241"/>
    <n v="1367"/>
    <n v="1367"/>
    <n v="2241"/>
    <n v="874"/>
    <x v="4"/>
    <s v="Fred Robertson"/>
    <x v="110"/>
    <x v="6"/>
    <x v="3"/>
    <x v="0"/>
  </r>
  <r>
    <s v="AX15715"/>
    <s v="ENX2062"/>
    <s v="A132"/>
    <s v="EMP1006"/>
    <x v="624"/>
    <x v="332"/>
    <x v="1"/>
    <n v="2464"/>
    <n v="1774"/>
    <n v="1774"/>
    <n v="2464"/>
    <n v="690"/>
    <x v="56"/>
    <s v="Sean Miller"/>
    <x v="624"/>
    <x v="6"/>
    <x v="8"/>
    <x v="0"/>
  </r>
  <r>
    <s v="AX15719"/>
    <s v="ENX2012"/>
    <s v="A133"/>
    <s v="EMP1009"/>
    <x v="49"/>
    <x v="161"/>
    <x v="1"/>
    <n v="1353"/>
    <n v="947"/>
    <n v="947"/>
    <n v="1353"/>
    <n v="406"/>
    <x v="37"/>
    <s v="Kenneth Fields"/>
    <x v="49"/>
    <x v="6"/>
    <x v="11"/>
    <x v="0"/>
  </r>
  <r>
    <s v="AX15722"/>
    <s v="ENX2057"/>
    <s v="A104"/>
    <s v="EMP1024"/>
    <x v="171"/>
    <x v="77"/>
    <x v="3"/>
    <n v="181"/>
    <n v="130"/>
    <n v="520"/>
    <n v="724"/>
    <n v="204"/>
    <x v="53"/>
    <s v="Ernest Wheeler"/>
    <x v="171"/>
    <x v="6"/>
    <x v="3"/>
    <x v="0"/>
  </r>
  <r>
    <s v="AX15726"/>
    <s v="ENX2073"/>
    <s v="A105"/>
    <s v="EMP1029"/>
    <x v="737"/>
    <x v="167"/>
    <x v="1"/>
    <n v="95"/>
    <n v="61"/>
    <n v="61"/>
    <n v="95"/>
    <n v="34"/>
    <x v="57"/>
    <s v="Howard Gardner"/>
    <x v="737"/>
    <x v="2"/>
    <x v="4"/>
    <x v="0"/>
  </r>
  <r>
    <s v="AX15728"/>
    <s v="ENX2088"/>
    <s v="A105"/>
    <s v="EMP1014"/>
    <x v="11"/>
    <x v="65"/>
    <x v="1"/>
    <n v="603"/>
    <n v="416"/>
    <n v="416"/>
    <n v="603"/>
    <n v="187"/>
    <x v="57"/>
    <s v="Ronald Reed"/>
    <x v="11"/>
    <x v="5"/>
    <x v="5"/>
    <x v="0"/>
  </r>
  <r>
    <s v="AX15735"/>
    <s v="ENX2043"/>
    <s v="A104"/>
    <s v="EMP1021"/>
    <x v="738"/>
    <x v="262"/>
    <x v="1"/>
    <n v="545"/>
    <n v="425"/>
    <n v="425"/>
    <n v="545"/>
    <n v="120"/>
    <x v="53"/>
    <s v="Clarence Fox"/>
    <x v="738"/>
    <x v="0"/>
    <x v="2"/>
    <x v="0"/>
  </r>
  <r>
    <s v="AX15740"/>
    <s v="ENX2008"/>
    <s v="A147"/>
    <s v="EMP1027"/>
    <x v="681"/>
    <x v="71"/>
    <x v="2"/>
    <n v="315"/>
    <n v="208"/>
    <n v="624"/>
    <n v="945"/>
    <n v="321"/>
    <x v="20"/>
    <s v="Gary Rodriguez"/>
    <x v="681"/>
    <x v="0"/>
    <x v="2"/>
    <x v="0"/>
  </r>
  <r>
    <s v="AX15746"/>
    <s v="ENX2098"/>
    <s v="A136"/>
    <s v="EMP1017"/>
    <x v="212"/>
    <x v="94"/>
    <x v="0"/>
    <n v="1178"/>
    <n v="683"/>
    <n v="1366"/>
    <n v="2356"/>
    <n v="990"/>
    <x v="29"/>
    <s v="Brian Hansen"/>
    <x v="212"/>
    <x v="4"/>
    <x v="11"/>
    <x v="0"/>
  </r>
  <r>
    <s v="AX15748"/>
    <s v="ENX2039"/>
    <s v="A126"/>
    <s v="EMP1016"/>
    <x v="91"/>
    <x v="42"/>
    <x v="1"/>
    <n v="817"/>
    <n v="409"/>
    <n v="409"/>
    <n v="817"/>
    <n v="408"/>
    <x v="38"/>
    <s v="Henry Nelson"/>
    <x v="91"/>
    <x v="3"/>
    <x v="3"/>
    <x v="0"/>
  </r>
  <r>
    <s v="AX15751"/>
    <s v="ENX2023"/>
    <s v="A147"/>
    <s v="EMP1022"/>
    <x v="175"/>
    <x v="252"/>
    <x v="1"/>
    <n v="818"/>
    <n v="450"/>
    <n v="450"/>
    <n v="818"/>
    <n v="368"/>
    <x v="20"/>
    <s v="Walter Cook"/>
    <x v="175"/>
    <x v="2"/>
    <x v="1"/>
    <x v="0"/>
  </r>
  <r>
    <s v="AX15755"/>
    <s v="ENX2042"/>
    <s v="A162"/>
    <s v="EMP1026"/>
    <x v="55"/>
    <x v="61"/>
    <x v="0"/>
    <n v="203"/>
    <n v="154"/>
    <n v="308"/>
    <n v="406"/>
    <n v="98"/>
    <x v="48"/>
    <s v="Martin Perry"/>
    <x v="55"/>
    <x v="6"/>
    <x v="9"/>
    <x v="0"/>
  </r>
  <r>
    <s v="AX15757"/>
    <s v="ENX2000"/>
    <s v="A142"/>
    <s v="EMP1043"/>
    <x v="13"/>
    <x v="244"/>
    <x v="1"/>
    <n v="2241"/>
    <n v="1367"/>
    <n v="1367"/>
    <n v="2241"/>
    <n v="874"/>
    <x v="15"/>
    <s v="Joshua Taylor"/>
    <x v="13"/>
    <x v="1"/>
    <x v="3"/>
    <x v="0"/>
  </r>
  <r>
    <s v="AX15761"/>
    <s v="ENX2094"/>
    <s v="A113"/>
    <s v="EMP1042"/>
    <x v="512"/>
    <x v="229"/>
    <x v="3"/>
    <n v="771"/>
    <n v="648"/>
    <n v="2592"/>
    <n v="3084"/>
    <n v="492"/>
    <x v="49"/>
    <s v="Scott Clark"/>
    <x v="512"/>
    <x v="4"/>
    <x v="8"/>
    <x v="0"/>
  </r>
  <r>
    <s v="AX15762"/>
    <s v="ENX2099"/>
    <s v="A167"/>
    <s v="EMP1025"/>
    <x v="618"/>
    <x v="14"/>
    <x v="1"/>
    <n v="1367"/>
    <n v="984"/>
    <n v="984"/>
    <n v="1367"/>
    <n v="383"/>
    <x v="10"/>
    <s v="Ernest Wagner"/>
    <x v="618"/>
    <x v="0"/>
    <x v="6"/>
    <x v="0"/>
  </r>
  <r>
    <s v="AX15763"/>
    <s v="ENX2082"/>
    <s v="A116"/>
    <s v="EMP1008"/>
    <x v="267"/>
    <x v="267"/>
    <x v="1"/>
    <n v="1103"/>
    <n v="838"/>
    <n v="838"/>
    <n v="1103"/>
    <n v="265"/>
    <x v="47"/>
    <s v="Carl Elliott"/>
    <x v="267"/>
    <x v="2"/>
    <x v="1"/>
    <x v="0"/>
  </r>
  <r>
    <s v="AX15764"/>
    <s v="ENX2077"/>
    <s v="A151"/>
    <s v="EMP1018"/>
    <x v="472"/>
    <x v="79"/>
    <x v="2"/>
    <n v="530"/>
    <n v="424"/>
    <n v="1272"/>
    <n v="1590"/>
    <n v="318"/>
    <x v="24"/>
    <s v="Jimmy Young"/>
    <x v="472"/>
    <x v="2"/>
    <x v="8"/>
    <x v="0"/>
  </r>
  <r>
    <s v="AX15765"/>
    <s v="ENX2027"/>
    <s v="A117"/>
    <s v="EMP1003"/>
    <x v="437"/>
    <x v="113"/>
    <x v="1"/>
    <n v="2497"/>
    <n v="1473"/>
    <n v="1473"/>
    <n v="2497"/>
    <n v="1024"/>
    <x v="63"/>
    <s v="Christopher Tucker"/>
    <x v="437"/>
    <x v="4"/>
    <x v="1"/>
    <x v="0"/>
  </r>
  <r>
    <s v="AX15766"/>
    <s v="ENX2063"/>
    <s v="A111"/>
    <s v="EMP1044"/>
    <x v="190"/>
    <x v="351"/>
    <x v="2"/>
    <n v="1708"/>
    <n v="871"/>
    <n v="2613"/>
    <n v="5124"/>
    <n v="2511"/>
    <x v="19"/>
    <s v="Martin Carr"/>
    <x v="190"/>
    <x v="1"/>
    <x v="3"/>
    <x v="0"/>
  </r>
  <r>
    <s v="AX15777"/>
    <s v="ENX2074"/>
    <s v="A166"/>
    <s v="EMP1020"/>
    <x v="130"/>
    <x v="33"/>
    <x v="1"/>
    <n v="504"/>
    <n v="408"/>
    <n v="408"/>
    <n v="504"/>
    <n v="96"/>
    <x v="65"/>
    <s v="Ryan Butler"/>
    <x v="130"/>
    <x v="4"/>
    <x v="1"/>
    <x v="0"/>
  </r>
  <r>
    <s v="AX15778"/>
    <s v="ENX2009"/>
    <s v="A165"/>
    <s v="EMP1035"/>
    <x v="44"/>
    <x v="38"/>
    <x v="1"/>
    <n v="584"/>
    <n v="420"/>
    <n v="420"/>
    <n v="584"/>
    <n v="164"/>
    <x v="51"/>
    <s v="Roger Ramos"/>
    <x v="44"/>
    <x v="4"/>
    <x v="2"/>
    <x v="0"/>
  </r>
  <r>
    <s v="AX15779"/>
    <s v="ENX2094"/>
    <s v="A158"/>
    <s v="EMP1016"/>
    <x v="447"/>
    <x v="351"/>
    <x v="1"/>
    <n v="771"/>
    <n v="648"/>
    <n v="648"/>
    <n v="771"/>
    <n v="123"/>
    <x v="4"/>
    <s v="Henry Nelson"/>
    <x v="447"/>
    <x v="1"/>
    <x v="3"/>
    <x v="0"/>
  </r>
  <r>
    <s v="AX15782"/>
    <s v="ENX2081"/>
    <s v="A166"/>
    <s v="EMP1000"/>
    <x v="509"/>
    <x v="42"/>
    <x v="1"/>
    <n v="1566"/>
    <n v="1190"/>
    <n v="1190"/>
    <n v="1566"/>
    <n v="376"/>
    <x v="65"/>
    <s v="Fred Robertson"/>
    <x v="509"/>
    <x v="3"/>
    <x v="3"/>
    <x v="0"/>
  </r>
  <r>
    <s v="AX15785"/>
    <s v="ENX2064"/>
    <s v="A129"/>
    <s v="EMP1013"/>
    <x v="660"/>
    <x v="136"/>
    <x v="1"/>
    <n v="1414"/>
    <n v="962"/>
    <n v="962"/>
    <n v="1414"/>
    <n v="452"/>
    <x v="59"/>
    <s v="Charles Harper"/>
    <x v="660"/>
    <x v="4"/>
    <x v="1"/>
    <x v="0"/>
  </r>
  <r>
    <s v="AX15787"/>
    <s v="ENX2082"/>
    <s v="A167"/>
    <s v="EMP1012"/>
    <x v="672"/>
    <x v="90"/>
    <x v="1"/>
    <n v="1103"/>
    <n v="838"/>
    <n v="838"/>
    <n v="1103"/>
    <n v="265"/>
    <x v="10"/>
    <s v="John Reyes"/>
    <x v="672"/>
    <x v="2"/>
    <x v="11"/>
    <x v="0"/>
  </r>
  <r>
    <s v="AX15797"/>
    <s v="ENX2099"/>
    <s v="A100"/>
    <s v="EMP1044"/>
    <x v="225"/>
    <x v="154"/>
    <x v="0"/>
    <n v="1367"/>
    <n v="984"/>
    <n v="1968"/>
    <n v="2734"/>
    <n v="766"/>
    <x v="67"/>
    <s v="Martin Carr"/>
    <x v="225"/>
    <x v="6"/>
    <x v="7"/>
    <x v="0"/>
  </r>
  <r>
    <s v="AX15798"/>
    <s v="ENX2086"/>
    <s v="A161"/>
    <s v="EMP1002"/>
    <x v="638"/>
    <x v="39"/>
    <x v="0"/>
    <n v="123"/>
    <n v="84"/>
    <n v="168"/>
    <n v="246"/>
    <n v="78"/>
    <x v="25"/>
    <s v="Andrew Bowman"/>
    <x v="638"/>
    <x v="1"/>
    <x v="8"/>
    <x v="0"/>
  </r>
  <r>
    <s v="AX15800"/>
    <s v="ENX2005"/>
    <s v="A141"/>
    <s v="EMP1009"/>
    <x v="40"/>
    <x v="4"/>
    <x v="0"/>
    <n v="684"/>
    <n v="561"/>
    <n v="1122"/>
    <n v="1368"/>
    <n v="246"/>
    <x v="23"/>
    <s v="Kenneth Fields"/>
    <x v="40"/>
    <x v="2"/>
    <x v="2"/>
    <x v="0"/>
  </r>
  <r>
    <s v="AX15801"/>
    <s v="ENX2008"/>
    <s v="A143"/>
    <s v="EMP1027"/>
    <x v="156"/>
    <x v="278"/>
    <x v="2"/>
    <n v="315"/>
    <n v="208"/>
    <n v="624"/>
    <n v="945"/>
    <n v="321"/>
    <x v="9"/>
    <s v="Gary Rodriguez"/>
    <x v="156"/>
    <x v="4"/>
    <x v="1"/>
    <x v="0"/>
  </r>
  <r>
    <s v="AX15803"/>
    <s v="ENX2016"/>
    <s v="A167"/>
    <s v="EMP1008"/>
    <x v="333"/>
    <x v="40"/>
    <x v="2"/>
    <n v="1351"/>
    <n v="1108"/>
    <n v="3324"/>
    <n v="4053"/>
    <n v="729"/>
    <x v="10"/>
    <s v="Carl Elliott"/>
    <x v="333"/>
    <x v="5"/>
    <x v="11"/>
    <x v="0"/>
  </r>
  <r>
    <s v="AX15806"/>
    <s v="ENX2090"/>
    <s v="A134"/>
    <s v="EMP1014"/>
    <x v="14"/>
    <x v="336"/>
    <x v="1"/>
    <n v="1338"/>
    <n v="682"/>
    <n v="682"/>
    <n v="1338"/>
    <n v="656"/>
    <x v="7"/>
    <s v="Ronald Reed"/>
    <x v="14"/>
    <x v="0"/>
    <x v="10"/>
    <x v="0"/>
  </r>
  <r>
    <s v="AX15807"/>
    <s v="ENX2071"/>
    <s v="A112"/>
    <s v="EMP1002"/>
    <x v="169"/>
    <x v="176"/>
    <x v="0"/>
    <n v="136"/>
    <n v="72"/>
    <n v="144"/>
    <n v="272"/>
    <n v="128"/>
    <x v="40"/>
    <s v="Andrew Bowman"/>
    <x v="169"/>
    <x v="1"/>
    <x v="8"/>
    <x v="0"/>
  </r>
  <r>
    <s v="AX15808"/>
    <s v="ENX2006"/>
    <s v="A120"/>
    <s v="EMP1000"/>
    <x v="683"/>
    <x v="290"/>
    <x v="1"/>
    <n v="1826"/>
    <n v="1443"/>
    <n v="1443"/>
    <n v="1826"/>
    <n v="383"/>
    <x v="71"/>
    <s v="Fred Robertson"/>
    <x v="683"/>
    <x v="6"/>
    <x v="6"/>
    <x v="0"/>
  </r>
  <r>
    <s v="AX15810"/>
    <s v="ENX2072"/>
    <s v="A117"/>
    <s v="EMP1027"/>
    <x v="104"/>
    <x v="105"/>
    <x v="1"/>
    <n v="1887"/>
    <n v="1378"/>
    <n v="1378"/>
    <n v="1887"/>
    <n v="509"/>
    <x v="63"/>
    <s v="Gary Rodriguez"/>
    <x v="104"/>
    <x v="5"/>
    <x v="8"/>
    <x v="0"/>
  </r>
  <r>
    <s v="AX15814"/>
    <s v="ENX2032"/>
    <s v="A159"/>
    <s v="EMP1019"/>
    <x v="566"/>
    <x v="106"/>
    <x v="2"/>
    <n v="1967"/>
    <n v="1397"/>
    <n v="4191"/>
    <n v="5901"/>
    <n v="1710"/>
    <x v="52"/>
    <s v="Roger Robertson"/>
    <x v="566"/>
    <x v="4"/>
    <x v="5"/>
    <x v="0"/>
  </r>
  <r>
    <s v="AX15815"/>
    <s v="ENX2009"/>
    <s v="A148"/>
    <s v="EMP1027"/>
    <x v="173"/>
    <x v="356"/>
    <x v="0"/>
    <n v="584"/>
    <n v="420"/>
    <n v="840"/>
    <n v="1168"/>
    <n v="328"/>
    <x v="31"/>
    <s v="Gary Rodriguez"/>
    <x v="173"/>
    <x v="0"/>
    <x v="5"/>
    <x v="0"/>
  </r>
  <r>
    <s v="AX15817"/>
    <s v="ENX2035"/>
    <s v="A102"/>
    <s v="EMP1042"/>
    <x v="549"/>
    <x v="303"/>
    <x v="1"/>
    <n v="458"/>
    <n v="376"/>
    <n v="376"/>
    <n v="458"/>
    <n v="82"/>
    <x v="43"/>
    <s v="Scott Clark"/>
    <x v="549"/>
    <x v="1"/>
    <x v="10"/>
    <x v="0"/>
  </r>
  <r>
    <s v="AX15820"/>
    <s v="ENX2063"/>
    <s v="A116"/>
    <s v="EMP1032"/>
    <x v="554"/>
    <x v="4"/>
    <x v="2"/>
    <n v="1708"/>
    <n v="871"/>
    <n v="2613"/>
    <n v="5124"/>
    <n v="2511"/>
    <x v="47"/>
    <s v="Larry Castillo"/>
    <x v="554"/>
    <x v="2"/>
    <x v="2"/>
    <x v="0"/>
  </r>
  <r>
    <s v="AX15822"/>
    <s v="ENX2028"/>
    <s v="A128"/>
    <s v="EMP1044"/>
    <x v="518"/>
    <x v="339"/>
    <x v="1"/>
    <n v="2283"/>
    <n v="1484"/>
    <n v="1484"/>
    <n v="2283"/>
    <n v="799"/>
    <x v="16"/>
    <s v="Martin Carr"/>
    <x v="518"/>
    <x v="2"/>
    <x v="7"/>
    <x v="0"/>
  </r>
  <r>
    <s v="AX15825"/>
    <s v="ENX2010"/>
    <s v="A102"/>
    <s v="EMP1018"/>
    <x v="530"/>
    <x v="232"/>
    <x v="0"/>
    <n v="1812"/>
    <n v="1305"/>
    <n v="2610"/>
    <n v="3624"/>
    <n v="1014"/>
    <x v="43"/>
    <s v="Jimmy Young"/>
    <x v="530"/>
    <x v="4"/>
    <x v="5"/>
    <x v="0"/>
  </r>
  <r>
    <s v="AX15827"/>
    <s v="ENX2062"/>
    <s v="A166"/>
    <s v="EMP1004"/>
    <x v="302"/>
    <x v="234"/>
    <x v="2"/>
    <n v="2464"/>
    <n v="1774"/>
    <n v="5322"/>
    <n v="7392"/>
    <n v="2070"/>
    <x v="65"/>
    <s v="Kenneth Bradley"/>
    <x v="302"/>
    <x v="3"/>
    <x v="1"/>
    <x v="0"/>
  </r>
  <r>
    <s v="AX15830"/>
    <s v="ENX2099"/>
    <s v="A125"/>
    <s v="EMP1030"/>
    <x v="661"/>
    <x v="134"/>
    <x v="2"/>
    <n v="1367"/>
    <n v="984"/>
    <n v="2952"/>
    <n v="4101"/>
    <n v="1149"/>
    <x v="72"/>
    <s v="Bobby Russell"/>
    <x v="661"/>
    <x v="2"/>
    <x v="5"/>
    <x v="0"/>
  </r>
  <r>
    <s v="AX15832"/>
    <s v="ENX2063"/>
    <s v="A129"/>
    <s v="EMP1001"/>
    <x v="586"/>
    <x v="234"/>
    <x v="1"/>
    <n v="1708"/>
    <n v="871"/>
    <n v="871"/>
    <n v="1708"/>
    <n v="837"/>
    <x v="59"/>
    <s v="Kevin Butler"/>
    <x v="586"/>
    <x v="3"/>
    <x v="1"/>
    <x v="0"/>
  </r>
  <r>
    <s v="AX15835"/>
    <s v="ENX2098"/>
    <s v="A108"/>
    <s v="EMP1030"/>
    <x v="355"/>
    <x v="204"/>
    <x v="0"/>
    <n v="1178"/>
    <n v="683"/>
    <n v="1366"/>
    <n v="2356"/>
    <n v="990"/>
    <x v="64"/>
    <s v="Bobby Russell"/>
    <x v="355"/>
    <x v="5"/>
    <x v="9"/>
    <x v="0"/>
  </r>
  <r>
    <s v="AX15838"/>
    <s v="ENX2022"/>
    <s v="A168"/>
    <s v="EMP1034"/>
    <x v="556"/>
    <x v="1"/>
    <x v="2"/>
    <n v="561"/>
    <n v="421"/>
    <n v="1263"/>
    <n v="1683"/>
    <n v="420"/>
    <x v="45"/>
    <s v="Arthur Mccoy"/>
    <x v="556"/>
    <x v="1"/>
    <x v="1"/>
    <x v="0"/>
  </r>
  <r>
    <s v="AX15840"/>
    <s v="ENX2062"/>
    <s v="A132"/>
    <s v="EMP1011"/>
    <x v="116"/>
    <x v="220"/>
    <x v="0"/>
    <n v="2464"/>
    <n v="1774"/>
    <n v="3548"/>
    <n v="4928"/>
    <n v="1380"/>
    <x v="56"/>
    <s v="Larry Marshall"/>
    <x v="116"/>
    <x v="6"/>
    <x v="6"/>
    <x v="0"/>
  </r>
  <r>
    <s v="AX15844"/>
    <s v="ENX2059"/>
    <s v="A157"/>
    <s v="EMP1042"/>
    <x v="517"/>
    <x v="261"/>
    <x v="2"/>
    <n v="1494"/>
    <n v="971"/>
    <n v="2913"/>
    <n v="4482"/>
    <n v="1569"/>
    <x v="0"/>
    <s v="Scott Clark"/>
    <x v="517"/>
    <x v="1"/>
    <x v="7"/>
    <x v="0"/>
  </r>
  <r>
    <s v="AX15845"/>
    <s v="ENX2067"/>
    <s v="A113"/>
    <s v="EMP1000"/>
    <x v="176"/>
    <x v="202"/>
    <x v="2"/>
    <n v="1119"/>
    <n v="683"/>
    <n v="2049"/>
    <n v="3357"/>
    <n v="1308"/>
    <x v="49"/>
    <s v="Fred Robertson"/>
    <x v="176"/>
    <x v="1"/>
    <x v="5"/>
    <x v="0"/>
  </r>
  <r>
    <s v="AX15847"/>
    <s v="ENX2014"/>
    <s v="A136"/>
    <s v="EMP1035"/>
    <x v="112"/>
    <x v="31"/>
    <x v="1"/>
    <n v="1809"/>
    <n v="1067"/>
    <n v="1067"/>
    <n v="1809"/>
    <n v="742"/>
    <x v="29"/>
    <s v="Roger Ramos"/>
    <x v="112"/>
    <x v="1"/>
    <x v="1"/>
    <x v="0"/>
  </r>
  <r>
    <s v="AX15851"/>
    <s v="ENX2009"/>
    <s v="A170"/>
    <s v="EMP1017"/>
    <x v="701"/>
    <x v="354"/>
    <x v="1"/>
    <n v="584"/>
    <n v="420"/>
    <n v="420"/>
    <n v="584"/>
    <n v="164"/>
    <x v="18"/>
    <s v="Brian Hansen"/>
    <x v="701"/>
    <x v="5"/>
    <x v="4"/>
    <x v="0"/>
  </r>
  <r>
    <s v="AX15852"/>
    <s v="ENX2068"/>
    <s v="A167"/>
    <s v="EMP1035"/>
    <x v="635"/>
    <x v="280"/>
    <x v="3"/>
    <n v="1500"/>
    <n v="900"/>
    <n v="3600"/>
    <n v="6000"/>
    <n v="2400"/>
    <x v="10"/>
    <s v="Roger Ramos"/>
    <x v="635"/>
    <x v="3"/>
    <x v="7"/>
    <x v="0"/>
  </r>
  <r>
    <s v="AX15853"/>
    <s v="ENX2086"/>
    <s v="A158"/>
    <s v="EMP1019"/>
    <x v="174"/>
    <x v="323"/>
    <x v="0"/>
    <n v="123"/>
    <n v="84"/>
    <n v="168"/>
    <n v="246"/>
    <n v="78"/>
    <x v="4"/>
    <s v="Roger Robertson"/>
    <x v="174"/>
    <x v="3"/>
    <x v="6"/>
    <x v="0"/>
  </r>
  <r>
    <s v="AX15855"/>
    <s v="ENX2080"/>
    <s v="A119"/>
    <s v="EMP1035"/>
    <x v="439"/>
    <x v="238"/>
    <x v="2"/>
    <n v="2353"/>
    <n v="1788"/>
    <n v="5364"/>
    <n v="7059"/>
    <n v="1695"/>
    <x v="61"/>
    <s v="Roger Ramos"/>
    <x v="439"/>
    <x v="6"/>
    <x v="4"/>
    <x v="0"/>
  </r>
  <r>
    <s v="AX15858"/>
    <s v="ENX2027"/>
    <s v="A115"/>
    <s v="EMP1024"/>
    <x v="265"/>
    <x v="177"/>
    <x v="0"/>
    <n v="2497"/>
    <n v="1473"/>
    <n v="2946"/>
    <n v="4994"/>
    <n v="2048"/>
    <x v="22"/>
    <s v="Ernest Wheeler"/>
    <x v="265"/>
    <x v="1"/>
    <x v="3"/>
    <x v="0"/>
  </r>
  <r>
    <s v="AX15864"/>
    <s v="ENX2031"/>
    <s v="A132"/>
    <s v="EMP1000"/>
    <x v="739"/>
    <x v="214"/>
    <x v="3"/>
    <n v="1638"/>
    <n v="1261"/>
    <n v="5044"/>
    <n v="6552"/>
    <n v="1508"/>
    <x v="56"/>
    <s v="Fred Robertson"/>
    <x v="739"/>
    <x v="5"/>
    <x v="3"/>
    <x v="0"/>
  </r>
  <r>
    <s v="AX15866"/>
    <s v="ENX2092"/>
    <s v="A132"/>
    <s v="EMP1000"/>
    <x v="175"/>
    <x v="277"/>
    <x v="2"/>
    <n v="1639"/>
    <n v="1295"/>
    <n v="3885"/>
    <n v="4917"/>
    <n v="1032"/>
    <x v="56"/>
    <s v="Fred Robertson"/>
    <x v="175"/>
    <x v="4"/>
    <x v="0"/>
    <x v="0"/>
  </r>
  <r>
    <s v="AX15867"/>
    <s v="ENX2054"/>
    <s v="A157"/>
    <s v="EMP1029"/>
    <x v="413"/>
    <x v="297"/>
    <x v="2"/>
    <n v="127"/>
    <n v="79"/>
    <n v="237"/>
    <n v="381"/>
    <n v="144"/>
    <x v="0"/>
    <s v="Howard Gardner"/>
    <x v="413"/>
    <x v="0"/>
    <x v="0"/>
    <x v="0"/>
  </r>
  <r>
    <s v="AX15868"/>
    <s v="ENX2060"/>
    <s v="A142"/>
    <s v="EMP1000"/>
    <x v="310"/>
    <x v="40"/>
    <x v="1"/>
    <n v="1467"/>
    <n v="807"/>
    <n v="807"/>
    <n v="1467"/>
    <n v="660"/>
    <x v="15"/>
    <s v="Fred Robertson"/>
    <x v="310"/>
    <x v="5"/>
    <x v="11"/>
    <x v="0"/>
  </r>
  <r>
    <s v="AX15869"/>
    <s v="ENX2026"/>
    <s v="A150"/>
    <s v="EMP1037"/>
    <x v="740"/>
    <x v="213"/>
    <x v="3"/>
    <n v="947"/>
    <n v="786"/>
    <n v="3144"/>
    <n v="3788"/>
    <n v="644"/>
    <x v="27"/>
    <s v="Carl Hall"/>
    <x v="740"/>
    <x v="3"/>
    <x v="5"/>
    <x v="0"/>
  </r>
  <r>
    <s v="AX15878"/>
    <s v="ENX2076"/>
    <s v="A119"/>
    <s v="EMP1032"/>
    <x v="454"/>
    <x v="362"/>
    <x v="1"/>
    <n v="1522"/>
    <n v="791"/>
    <n v="791"/>
    <n v="1522"/>
    <n v="731"/>
    <x v="61"/>
    <s v="Larry Castillo"/>
    <x v="454"/>
    <x v="0"/>
    <x v="9"/>
    <x v="0"/>
  </r>
  <r>
    <s v="AX15884"/>
    <s v="ENX2020"/>
    <s v="A132"/>
    <s v="EMP1006"/>
    <x v="152"/>
    <x v="204"/>
    <x v="2"/>
    <n v="2005"/>
    <n v="1223"/>
    <n v="3669"/>
    <n v="6015"/>
    <n v="2346"/>
    <x v="56"/>
    <s v="Sean Miller"/>
    <x v="152"/>
    <x v="5"/>
    <x v="9"/>
    <x v="0"/>
  </r>
  <r>
    <s v="AX15887"/>
    <s v="ENX2095"/>
    <s v="A107"/>
    <s v="EMP1021"/>
    <x v="507"/>
    <x v="253"/>
    <x v="1"/>
    <n v="1743"/>
    <n v="872"/>
    <n v="872"/>
    <n v="1743"/>
    <n v="871"/>
    <x v="13"/>
    <s v="Clarence Fox"/>
    <x v="507"/>
    <x v="1"/>
    <x v="2"/>
    <x v="0"/>
  </r>
  <r>
    <s v="AX15888"/>
    <s v="ENX2023"/>
    <s v="A131"/>
    <s v="EMP1004"/>
    <x v="199"/>
    <x v="164"/>
    <x v="0"/>
    <n v="818"/>
    <n v="450"/>
    <n v="900"/>
    <n v="1636"/>
    <n v="736"/>
    <x v="66"/>
    <s v="Kenneth Bradley"/>
    <x v="199"/>
    <x v="1"/>
    <x v="9"/>
    <x v="0"/>
  </r>
  <r>
    <s v="AX15890"/>
    <s v="ENX2057"/>
    <s v="A150"/>
    <s v="EMP1026"/>
    <x v="395"/>
    <x v="303"/>
    <x v="1"/>
    <n v="181"/>
    <n v="130"/>
    <n v="130"/>
    <n v="181"/>
    <n v="51"/>
    <x v="27"/>
    <s v="Martin Perry"/>
    <x v="395"/>
    <x v="1"/>
    <x v="10"/>
    <x v="0"/>
  </r>
  <r>
    <s v="AX15894"/>
    <s v="ENX2005"/>
    <s v="A154"/>
    <s v="EMP1034"/>
    <x v="552"/>
    <x v="237"/>
    <x v="1"/>
    <n v="684"/>
    <n v="561"/>
    <n v="561"/>
    <n v="684"/>
    <n v="123"/>
    <x v="55"/>
    <s v="Arthur Mccoy"/>
    <x v="552"/>
    <x v="4"/>
    <x v="10"/>
    <x v="0"/>
  </r>
  <r>
    <s v="AX15895"/>
    <s v="ENX2078"/>
    <s v="A140"/>
    <s v="EMP1031"/>
    <x v="326"/>
    <x v="170"/>
    <x v="1"/>
    <n v="1798"/>
    <n v="971"/>
    <n v="971"/>
    <n v="1798"/>
    <n v="827"/>
    <x v="46"/>
    <s v="Brian Thomas"/>
    <x v="326"/>
    <x v="6"/>
    <x v="0"/>
    <x v="0"/>
  </r>
  <r>
    <s v="AX15896"/>
    <s v="ENX2064"/>
    <s v="A142"/>
    <s v="EMP1031"/>
    <x v="284"/>
    <x v="25"/>
    <x v="0"/>
    <n v="1414"/>
    <n v="962"/>
    <n v="1924"/>
    <n v="2828"/>
    <n v="904"/>
    <x v="15"/>
    <s v="Brian Thomas"/>
    <x v="284"/>
    <x v="1"/>
    <x v="7"/>
    <x v="0"/>
  </r>
  <r>
    <s v="AX15901"/>
    <s v="ENX2071"/>
    <s v="A128"/>
    <s v="EMP1011"/>
    <x v="343"/>
    <x v="53"/>
    <x v="0"/>
    <n v="136"/>
    <n v="72"/>
    <n v="144"/>
    <n v="272"/>
    <n v="128"/>
    <x v="16"/>
    <s v="Larry Marshall"/>
    <x v="343"/>
    <x v="3"/>
    <x v="5"/>
    <x v="0"/>
  </r>
  <r>
    <s v="AX15910"/>
    <s v="ENX2023"/>
    <s v="A111"/>
    <s v="EMP1005"/>
    <x v="277"/>
    <x v="5"/>
    <x v="0"/>
    <n v="818"/>
    <n v="450"/>
    <n v="900"/>
    <n v="1636"/>
    <n v="736"/>
    <x v="19"/>
    <s v="Ryan Welch"/>
    <x v="277"/>
    <x v="3"/>
    <x v="4"/>
    <x v="0"/>
  </r>
  <r>
    <s v="AX15911"/>
    <s v="ENX2027"/>
    <s v="A102"/>
    <s v="EMP1004"/>
    <x v="577"/>
    <x v="89"/>
    <x v="1"/>
    <n v="2497"/>
    <n v="1473"/>
    <n v="1473"/>
    <n v="2497"/>
    <n v="1024"/>
    <x v="43"/>
    <s v="Kenneth Bradley"/>
    <x v="577"/>
    <x v="0"/>
    <x v="8"/>
    <x v="0"/>
  </r>
  <r>
    <s v="AX15913"/>
    <s v="ENX2040"/>
    <s v="A149"/>
    <s v="EMP1041"/>
    <x v="259"/>
    <x v="332"/>
    <x v="0"/>
    <n v="1889"/>
    <n v="945"/>
    <n v="1890"/>
    <n v="3778"/>
    <n v="1888"/>
    <x v="42"/>
    <s v="Joe Sims"/>
    <x v="259"/>
    <x v="6"/>
    <x v="8"/>
    <x v="0"/>
  </r>
  <r>
    <s v="AX15914"/>
    <s v="ENX2004"/>
    <s v="A150"/>
    <s v="EMP1041"/>
    <x v="654"/>
    <x v="18"/>
    <x v="1"/>
    <n v="1278"/>
    <n v="665"/>
    <n v="665"/>
    <n v="1278"/>
    <n v="613"/>
    <x v="27"/>
    <s v="Joe Sims"/>
    <x v="654"/>
    <x v="2"/>
    <x v="0"/>
    <x v="0"/>
  </r>
  <r>
    <s v="AX15918"/>
    <s v="ENX2018"/>
    <s v="A121"/>
    <s v="EMP1010"/>
    <x v="604"/>
    <x v="246"/>
    <x v="2"/>
    <n v="1972"/>
    <n v="1321"/>
    <n v="3963"/>
    <n v="5916"/>
    <n v="1953"/>
    <x v="70"/>
    <s v="Joshua Cook"/>
    <x v="604"/>
    <x v="2"/>
    <x v="0"/>
    <x v="0"/>
  </r>
  <r>
    <s v="AX15920"/>
    <s v="ENX2033"/>
    <s v="A165"/>
    <s v="EMP1023"/>
    <x v="1"/>
    <x v="81"/>
    <x v="1"/>
    <n v="2182"/>
    <n v="1200"/>
    <n v="1200"/>
    <n v="2182"/>
    <n v="982"/>
    <x v="51"/>
    <s v="Brian Davis"/>
    <x v="1"/>
    <x v="5"/>
    <x v="1"/>
    <x v="0"/>
  </r>
  <r>
    <s v="AX15924"/>
    <s v="ENX2067"/>
    <s v="A138"/>
    <s v="EMP1004"/>
    <x v="109"/>
    <x v="331"/>
    <x v="1"/>
    <n v="1119"/>
    <n v="683"/>
    <n v="683"/>
    <n v="1119"/>
    <n v="436"/>
    <x v="6"/>
    <s v="Kenneth Bradley"/>
    <x v="109"/>
    <x v="1"/>
    <x v="11"/>
    <x v="0"/>
  </r>
  <r>
    <s v="AX15925"/>
    <s v="ENX2010"/>
    <s v="A147"/>
    <s v="EMP1041"/>
    <x v="667"/>
    <x v="300"/>
    <x v="2"/>
    <n v="1812"/>
    <n v="1305"/>
    <n v="3915"/>
    <n v="5436"/>
    <n v="1521"/>
    <x v="20"/>
    <s v="Joe Sims"/>
    <x v="667"/>
    <x v="6"/>
    <x v="6"/>
    <x v="0"/>
  </r>
  <r>
    <s v="AX15927"/>
    <s v="ENX2010"/>
    <s v="A113"/>
    <s v="EMP1015"/>
    <x v="567"/>
    <x v="276"/>
    <x v="1"/>
    <n v="1812"/>
    <n v="1305"/>
    <n v="1305"/>
    <n v="1812"/>
    <n v="507"/>
    <x v="49"/>
    <s v="Justin Lynch"/>
    <x v="567"/>
    <x v="1"/>
    <x v="11"/>
    <x v="0"/>
  </r>
  <r>
    <s v="AX15933"/>
    <s v="ENX2034"/>
    <s v="A158"/>
    <s v="EMP1021"/>
    <x v="330"/>
    <x v="232"/>
    <x v="1"/>
    <n v="871"/>
    <n v="540"/>
    <n v="540"/>
    <n v="871"/>
    <n v="331"/>
    <x v="4"/>
    <s v="Clarence Fox"/>
    <x v="330"/>
    <x v="4"/>
    <x v="5"/>
    <x v="0"/>
  </r>
  <r>
    <s v="AX15937"/>
    <s v="ENX2036"/>
    <s v="A173"/>
    <s v="EMP1028"/>
    <x v="741"/>
    <x v="241"/>
    <x v="0"/>
    <n v="1582"/>
    <n v="1234"/>
    <n v="2468"/>
    <n v="3164"/>
    <n v="696"/>
    <x v="14"/>
    <s v="Howard Sims"/>
    <x v="741"/>
    <x v="2"/>
    <x v="5"/>
    <x v="0"/>
  </r>
  <r>
    <s v="AX15939"/>
    <s v="ENX2070"/>
    <s v="A164"/>
    <s v="EMP1044"/>
    <x v="70"/>
    <x v="292"/>
    <x v="2"/>
    <n v="1671"/>
    <n v="1220"/>
    <n v="3660"/>
    <n v="5013"/>
    <n v="1353"/>
    <x v="68"/>
    <s v="Martin Carr"/>
    <x v="70"/>
    <x v="4"/>
    <x v="3"/>
    <x v="0"/>
  </r>
  <r>
    <s v="AX15942"/>
    <s v="ENX2059"/>
    <s v="A108"/>
    <s v="EMP1003"/>
    <x v="615"/>
    <x v="250"/>
    <x v="1"/>
    <n v="1494"/>
    <n v="971"/>
    <n v="971"/>
    <n v="1494"/>
    <n v="523"/>
    <x v="64"/>
    <s v="Christopher Tucker"/>
    <x v="615"/>
    <x v="6"/>
    <x v="5"/>
    <x v="0"/>
  </r>
  <r>
    <s v="AX15943"/>
    <s v="ENX2067"/>
    <s v="A167"/>
    <s v="EMP1025"/>
    <x v="23"/>
    <x v="83"/>
    <x v="1"/>
    <n v="1119"/>
    <n v="683"/>
    <n v="683"/>
    <n v="1119"/>
    <n v="436"/>
    <x v="10"/>
    <s v="Ernest Wagner"/>
    <x v="23"/>
    <x v="3"/>
    <x v="6"/>
    <x v="0"/>
  </r>
  <r>
    <s v="AX15945"/>
    <s v="ENX2041"/>
    <s v="A165"/>
    <s v="EMP1012"/>
    <x v="287"/>
    <x v="40"/>
    <x v="0"/>
    <n v="1380"/>
    <n v="1090"/>
    <n v="2180"/>
    <n v="2760"/>
    <n v="580"/>
    <x v="51"/>
    <s v="John Reyes"/>
    <x v="287"/>
    <x v="5"/>
    <x v="11"/>
    <x v="0"/>
  </r>
  <r>
    <s v="AX15949"/>
    <s v="ENX2017"/>
    <s v="A113"/>
    <s v="EMP1036"/>
    <x v="77"/>
    <x v="87"/>
    <x v="3"/>
    <n v="35"/>
    <n v="22"/>
    <n v="88"/>
    <n v="140"/>
    <n v="52"/>
    <x v="49"/>
    <s v="Robert Reed"/>
    <x v="77"/>
    <x v="4"/>
    <x v="11"/>
    <x v="0"/>
  </r>
  <r>
    <s v="AX15950"/>
    <s v="ENX2043"/>
    <s v="A131"/>
    <s v="EMP1042"/>
    <x v="443"/>
    <x v="197"/>
    <x v="2"/>
    <n v="545"/>
    <n v="425"/>
    <n v="1275"/>
    <n v="1635"/>
    <n v="360"/>
    <x v="66"/>
    <s v="Scott Clark"/>
    <x v="443"/>
    <x v="4"/>
    <x v="5"/>
    <x v="0"/>
  </r>
  <r>
    <s v="AX15958"/>
    <s v="ENX2009"/>
    <s v="A124"/>
    <s v="EMP1023"/>
    <x v="120"/>
    <x v="225"/>
    <x v="3"/>
    <n v="584"/>
    <n v="420"/>
    <n v="1680"/>
    <n v="2336"/>
    <n v="656"/>
    <x v="21"/>
    <s v="Brian Davis"/>
    <x v="120"/>
    <x v="0"/>
    <x v="3"/>
    <x v="0"/>
  </r>
  <r>
    <s v="AX15962"/>
    <s v="ENX2013"/>
    <s v="A156"/>
    <s v="EMP1010"/>
    <x v="474"/>
    <x v="75"/>
    <x v="2"/>
    <n v="368"/>
    <n v="269"/>
    <n v="807"/>
    <n v="1104"/>
    <n v="297"/>
    <x v="39"/>
    <s v="Joshua Cook"/>
    <x v="474"/>
    <x v="4"/>
    <x v="9"/>
    <x v="0"/>
  </r>
  <r>
    <s v="AX15963"/>
    <s v="ENX2040"/>
    <s v="A120"/>
    <s v="EMP1005"/>
    <x v="384"/>
    <x v="15"/>
    <x v="3"/>
    <n v="1889"/>
    <n v="945"/>
    <n v="3780"/>
    <n v="7556"/>
    <n v="3776"/>
    <x v="71"/>
    <s v="Ryan Welch"/>
    <x v="384"/>
    <x v="0"/>
    <x v="8"/>
    <x v="0"/>
  </r>
  <r>
    <s v="AX15964"/>
    <s v="ENX2052"/>
    <s v="A105"/>
    <s v="EMP1010"/>
    <x v="249"/>
    <x v="85"/>
    <x v="1"/>
    <n v="1526"/>
    <n v="1251"/>
    <n v="1251"/>
    <n v="1526"/>
    <n v="275"/>
    <x v="57"/>
    <s v="Joshua Cook"/>
    <x v="249"/>
    <x v="5"/>
    <x v="8"/>
    <x v="0"/>
  </r>
  <r>
    <s v="AX15965"/>
    <s v="ENX2006"/>
    <s v="A108"/>
    <s v="EMP1017"/>
    <x v="162"/>
    <x v="147"/>
    <x v="1"/>
    <n v="1826"/>
    <n v="1443"/>
    <n v="1443"/>
    <n v="1826"/>
    <n v="383"/>
    <x v="64"/>
    <s v="Brian Hansen"/>
    <x v="162"/>
    <x v="0"/>
    <x v="10"/>
    <x v="0"/>
  </r>
  <r>
    <s v="AX15968"/>
    <s v="ENX2031"/>
    <s v="A122"/>
    <s v="EMP1011"/>
    <x v="513"/>
    <x v="154"/>
    <x v="1"/>
    <n v="1638"/>
    <n v="1261"/>
    <n v="1261"/>
    <n v="1638"/>
    <n v="377"/>
    <x v="17"/>
    <s v="Larry Marshall"/>
    <x v="513"/>
    <x v="6"/>
    <x v="7"/>
    <x v="0"/>
  </r>
  <r>
    <s v="AX15979"/>
    <s v="ENX2100"/>
    <s v="A156"/>
    <s v="EMP1035"/>
    <x v="501"/>
    <x v="226"/>
    <x v="1"/>
    <n v="799"/>
    <n v="455"/>
    <n v="455"/>
    <n v="799"/>
    <n v="344"/>
    <x v="39"/>
    <s v="Roger Ramos"/>
    <x v="501"/>
    <x v="2"/>
    <x v="5"/>
    <x v="0"/>
  </r>
  <r>
    <s v="AX15989"/>
    <s v="ENX2048"/>
    <s v="A147"/>
    <s v="EMP1039"/>
    <x v="596"/>
    <x v="252"/>
    <x v="2"/>
    <n v="502"/>
    <n v="296"/>
    <n v="888"/>
    <n v="1506"/>
    <n v="618"/>
    <x v="20"/>
    <s v="Eugene Holmes"/>
    <x v="596"/>
    <x v="2"/>
    <x v="1"/>
    <x v="0"/>
  </r>
  <r>
    <s v="AX15990"/>
    <s v="ENX2093"/>
    <s v="A159"/>
    <s v="EMP1009"/>
    <x v="532"/>
    <x v="31"/>
    <x v="0"/>
    <n v="112"/>
    <n v="90"/>
    <n v="180"/>
    <n v="224"/>
    <n v="44"/>
    <x v="52"/>
    <s v="Kenneth Fields"/>
    <x v="532"/>
    <x v="1"/>
    <x v="1"/>
    <x v="0"/>
  </r>
  <r>
    <s v="AX15992"/>
    <s v="ENX2077"/>
    <s v="A173"/>
    <s v="EMP1007"/>
    <x v="528"/>
    <x v="130"/>
    <x v="2"/>
    <n v="530"/>
    <n v="424"/>
    <n v="1272"/>
    <n v="1590"/>
    <n v="318"/>
    <x v="14"/>
    <s v="Jeremy Mendoza"/>
    <x v="528"/>
    <x v="2"/>
    <x v="2"/>
    <x v="0"/>
  </r>
  <r>
    <s v="AX15994"/>
    <s v="ENX2040"/>
    <s v="A153"/>
    <s v="EMP1031"/>
    <x v="289"/>
    <x v="42"/>
    <x v="3"/>
    <n v="1889"/>
    <n v="945"/>
    <n v="3780"/>
    <n v="7556"/>
    <n v="3776"/>
    <x v="69"/>
    <s v="Brian Thomas"/>
    <x v="289"/>
    <x v="3"/>
    <x v="3"/>
    <x v="0"/>
  </r>
  <r>
    <s v="AX15996"/>
    <s v="ENX2095"/>
    <s v="A113"/>
    <s v="EMP1000"/>
    <x v="22"/>
    <x v="327"/>
    <x v="0"/>
    <n v="1743"/>
    <n v="872"/>
    <n v="1744"/>
    <n v="3486"/>
    <n v="1742"/>
    <x v="49"/>
    <s v="Fred Robertson"/>
    <x v="22"/>
    <x v="2"/>
    <x v="10"/>
    <x v="0"/>
  </r>
  <r>
    <s v="AX15998"/>
    <s v="ENX2038"/>
    <s v="A173"/>
    <s v="EMP1001"/>
    <x v="359"/>
    <x v="324"/>
    <x v="0"/>
    <n v="392"/>
    <n v="255"/>
    <n v="510"/>
    <n v="784"/>
    <n v="274"/>
    <x v="14"/>
    <s v="Kevin Butler"/>
    <x v="359"/>
    <x v="2"/>
    <x v="4"/>
    <x v="0"/>
  </r>
  <r>
    <s v="AX15999"/>
    <s v="ENX2044"/>
    <s v="A138"/>
    <s v="EMP1017"/>
    <x v="168"/>
    <x v="261"/>
    <x v="1"/>
    <n v="886"/>
    <n v="478"/>
    <n v="478"/>
    <n v="886"/>
    <n v="408"/>
    <x v="6"/>
    <s v="Brian Hansen"/>
    <x v="168"/>
    <x v="1"/>
    <x v="7"/>
    <x v="0"/>
  </r>
  <r>
    <s v="AX16003"/>
    <s v="ENX2035"/>
    <s v="A166"/>
    <s v="EMP1037"/>
    <x v="663"/>
    <x v="333"/>
    <x v="2"/>
    <n v="458"/>
    <n v="376"/>
    <n v="1128"/>
    <n v="1374"/>
    <n v="246"/>
    <x v="65"/>
    <s v="Carl Hall"/>
    <x v="663"/>
    <x v="5"/>
    <x v="4"/>
    <x v="0"/>
  </r>
  <r>
    <s v="AX16006"/>
    <s v="ENX2008"/>
    <s v="A156"/>
    <s v="EMP1035"/>
    <x v="129"/>
    <x v="118"/>
    <x v="1"/>
    <n v="315"/>
    <n v="208"/>
    <n v="208"/>
    <n v="315"/>
    <n v="107"/>
    <x v="39"/>
    <s v="Roger Ramos"/>
    <x v="129"/>
    <x v="3"/>
    <x v="8"/>
    <x v="0"/>
  </r>
  <r>
    <s v="AX16007"/>
    <s v="ENX2089"/>
    <s v="A119"/>
    <s v="EMP1039"/>
    <x v="420"/>
    <x v="39"/>
    <x v="1"/>
    <n v="2294"/>
    <n v="1399"/>
    <n v="1399"/>
    <n v="2294"/>
    <n v="895"/>
    <x v="61"/>
    <s v="Eugene Holmes"/>
    <x v="420"/>
    <x v="1"/>
    <x v="8"/>
    <x v="0"/>
  </r>
  <r>
    <s v="AX16008"/>
    <s v="ENX2078"/>
    <s v="A126"/>
    <s v="EMP1019"/>
    <x v="564"/>
    <x v="275"/>
    <x v="1"/>
    <n v="1798"/>
    <n v="971"/>
    <n v="971"/>
    <n v="1798"/>
    <n v="827"/>
    <x v="38"/>
    <s v="Roger Robertson"/>
    <x v="564"/>
    <x v="4"/>
    <x v="4"/>
    <x v="0"/>
  </r>
  <r>
    <s v="AX16010"/>
    <s v="ENX2029"/>
    <s v="A173"/>
    <s v="EMP1014"/>
    <x v="694"/>
    <x v="86"/>
    <x v="1"/>
    <n v="1848"/>
    <n v="1294"/>
    <n v="1294"/>
    <n v="1848"/>
    <n v="554"/>
    <x v="14"/>
    <s v="Ronald Reed"/>
    <x v="694"/>
    <x v="3"/>
    <x v="2"/>
    <x v="0"/>
  </r>
  <r>
    <s v="AX16012"/>
    <s v="ENX2068"/>
    <s v="A123"/>
    <s v="EMP1037"/>
    <x v="641"/>
    <x v="276"/>
    <x v="1"/>
    <n v="1500"/>
    <n v="900"/>
    <n v="900"/>
    <n v="1500"/>
    <n v="600"/>
    <x v="62"/>
    <s v="Carl Hall"/>
    <x v="641"/>
    <x v="1"/>
    <x v="11"/>
    <x v="0"/>
  </r>
  <r>
    <s v="AX16013"/>
    <s v="ENX2060"/>
    <s v="A118"/>
    <s v="EMP1016"/>
    <x v="87"/>
    <x v="27"/>
    <x v="2"/>
    <n v="1467"/>
    <n v="807"/>
    <n v="2421"/>
    <n v="4401"/>
    <n v="1980"/>
    <x v="11"/>
    <s v="Henry Nelson"/>
    <x v="87"/>
    <x v="5"/>
    <x v="11"/>
    <x v="0"/>
  </r>
  <r>
    <s v="AX16018"/>
    <s v="ENX2096"/>
    <s v="A131"/>
    <s v="EMP1007"/>
    <x v="201"/>
    <x v="315"/>
    <x v="1"/>
    <n v="1587"/>
    <n v="1301"/>
    <n v="1301"/>
    <n v="1587"/>
    <n v="286"/>
    <x v="66"/>
    <s v="Jeremy Mendoza"/>
    <x v="201"/>
    <x v="3"/>
    <x v="8"/>
    <x v="0"/>
  </r>
  <r>
    <s v="AX16019"/>
    <s v="ENX2043"/>
    <s v="A102"/>
    <s v="EMP1038"/>
    <x v="234"/>
    <x v="327"/>
    <x v="3"/>
    <n v="545"/>
    <n v="425"/>
    <n v="1700"/>
    <n v="2180"/>
    <n v="480"/>
    <x v="43"/>
    <s v="Scott Mason"/>
    <x v="234"/>
    <x v="2"/>
    <x v="10"/>
    <x v="0"/>
  </r>
  <r>
    <s v="AX16020"/>
    <s v="ENX2039"/>
    <s v="A171"/>
    <s v="EMP1038"/>
    <x v="220"/>
    <x v="103"/>
    <x v="0"/>
    <n v="817"/>
    <n v="409"/>
    <n v="818"/>
    <n v="1634"/>
    <n v="816"/>
    <x v="58"/>
    <s v="Scott Mason"/>
    <x v="220"/>
    <x v="4"/>
    <x v="2"/>
    <x v="0"/>
  </r>
  <r>
    <s v="AX16021"/>
    <s v="ENX2005"/>
    <s v="A167"/>
    <s v="EMP1017"/>
    <x v="18"/>
    <x v="176"/>
    <x v="1"/>
    <n v="684"/>
    <n v="561"/>
    <n v="561"/>
    <n v="684"/>
    <n v="123"/>
    <x v="10"/>
    <s v="Brian Hansen"/>
    <x v="18"/>
    <x v="1"/>
    <x v="8"/>
    <x v="0"/>
  </r>
  <r>
    <s v="AX16027"/>
    <s v="ENX2082"/>
    <s v="A166"/>
    <s v="EMP1042"/>
    <x v="714"/>
    <x v="74"/>
    <x v="0"/>
    <n v="1103"/>
    <n v="838"/>
    <n v="1676"/>
    <n v="2206"/>
    <n v="530"/>
    <x v="65"/>
    <s v="Scott Clark"/>
    <x v="714"/>
    <x v="0"/>
    <x v="8"/>
    <x v="0"/>
  </r>
  <r>
    <s v="AX16030"/>
    <s v="ENX2068"/>
    <s v="A171"/>
    <s v="EMP1020"/>
    <x v="320"/>
    <x v="40"/>
    <x v="2"/>
    <n v="1500"/>
    <n v="900"/>
    <n v="2700"/>
    <n v="4500"/>
    <n v="1800"/>
    <x v="58"/>
    <s v="Ryan Butler"/>
    <x v="320"/>
    <x v="5"/>
    <x v="11"/>
    <x v="0"/>
  </r>
  <r>
    <s v="AX16032"/>
    <s v="ENX2050"/>
    <s v="A101"/>
    <s v="EMP1039"/>
    <x v="112"/>
    <x v="254"/>
    <x v="0"/>
    <n v="2391"/>
    <n v="1291"/>
    <n v="2582"/>
    <n v="4782"/>
    <n v="2200"/>
    <x v="26"/>
    <s v="Eugene Holmes"/>
    <x v="112"/>
    <x v="5"/>
    <x v="8"/>
    <x v="0"/>
  </r>
  <r>
    <s v="AX16035"/>
    <s v="ENX2036"/>
    <s v="A156"/>
    <s v="EMP1035"/>
    <x v="597"/>
    <x v="358"/>
    <x v="1"/>
    <n v="1582"/>
    <n v="1234"/>
    <n v="1234"/>
    <n v="1582"/>
    <n v="348"/>
    <x v="39"/>
    <s v="Roger Ramos"/>
    <x v="597"/>
    <x v="6"/>
    <x v="1"/>
    <x v="0"/>
  </r>
  <r>
    <s v="AX16040"/>
    <s v="ENX2069"/>
    <s v="A120"/>
    <s v="EMP1029"/>
    <x v="61"/>
    <x v="41"/>
    <x v="2"/>
    <n v="378"/>
    <n v="291"/>
    <n v="873"/>
    <n v="1134"/>
    <n v="261"/>
    <x v="71"/>
    <s v="Howard Gardner"/>
    <x v="61"/>
    <x v="1"/>
    <x v="6"/>
    <x v="0"/>
  </r>
  <r>
    <s v="AX16056"/>
    <s v="ENX2048"/>
    <s v="A115"/>
    <s v="EMP1000"/>
    <x v="128"/>
    <x v="65"/>
    <x v="3"/>
    <n v="502"/>
    <n v="296"/>
    <n v="1184"/>
    <n v="2008"/>
    <n v="824"/>
    <x v="22"/>
    <s v="Fred Robertson"/>
    <x v="128"/>
    <x v="5"/>
    <x v="5"/>
    <x v="0"/>
  </r>
  <r>
    <s v="AX16057"/>
    <s v="ENX2070"/>
    <s v="A120"/>
    <s v="EMP1004"/>
    <x v="196"/>
    <x v="122"/>
    <x v="1"/>
    <n v="1671"/>
    <n v="1220"/>
    <n v="1220"/>
    <n v="1671"/>
    <n v="451"/>
    <x v="71"/>
    <s v="Kenneth Bradley"/>
    <x v="196"/>
    <x v="3"/>
    <x v="6"/>
    <x v="0"/>
  </r>
  <r>
    <s v="AX16058"/>
    <s v="ENX2093"/>
    <s v="A136"/>
    <s v="EMP1037"/>
    <x v="579"/>
    <x v="331"/>
    <x v="2"/>
    <n v="112"/>
    <n v="90"/>
    <n v="270"/>
    <n v="336"/>
    <n v="66"/>
    <x v="29"/>
    <s v="Carl Hall"/>
    <x v="579"/>
    <x v="1"/>
    <x v="11"/>
    <x v="0"/>
  </r>
  <r>
    <s v="AX16062"/>
    <s v="ENX2079"/>
    <s v="A127"/>
    <s v="EMP1039"/>
    <x v="423"/>
    <x v="13"/>
    <x v="2"/>
    <n v="1725"/>
    <n v="1363"/>
    <n v="4089"/>
    <n v="5175"/>
    <n v="1086"/>
    <x v="5"/>
    <s v="Eugene Holmes"/>
    <x v="423"/>
    <x v="3"/>
    <x v="8"/>
    <x v="0"/>
  </r>
  <r>
    <s v="AX16064"/>
    <s v="ENX2053"/>
    <s v="A135"/>
    <s v="EMP1019"/>
    <x v="20"/>
    <x v="321"/>
    <x v="3"/>
    <n v="596"/>
    <n v="358"/>
    <n v="1432"/>
    <n v="2384"/>
    <n v="952"/>
    <x v="44"/>
    <s v="Roger Robertson"/>
    <x v="20"/>
    <x v="3"/>
    <x v="4"/>
    <x v="0"/>
  </r>
  <r>
    <s v="AX16068"/>
    <s v="ENX2036"/>
    <s v="A145"/>
    <s v="EMP1015"/>
    <x v="368"/>
    <x v="217"/>
    <x v="1"/>
    <n v="1582"/>
    <n v="1234"/>
    <n v="1234"/>
    <n v="1582"/>
    <n v="348"/>
    <x v="50"/>
    <s v="Justin Lynch"/>
    <x v="368"/>
    <x v="1"/>
    <x v="5"/>
    <x v="0"/>
  </r>
  <r>
    <s v="AX16070"/>
    <s v="ENX2047"/>
    <s v="A105"/>
    <s v="EMP1004"/>
    <x v="531"/>
    <x v="310"/>
    <x v="0"/>
    <n v="290"/>
    <n v="200"/>
    <n v="400"/>
    <n v="580"/>
    <n v="180"/>
    <x v="57"/>
    <s v="Kenneth Bradley"/>
    <x v="531"/>
    <x v="4"/>
    <x v="3"/>
    <x v="0"/>
  </r>
  <r>
    <s v="AX16079"/>
    <s v="ENX2071"/>
    <s v="A121"/>
    <s v="EMP1027"/>
    <x v="277"/>
    <x v="5"/>
    <x v="1"/>
    <n v="136"/>
    <n v="72"/>
    <n v="72"/>
    <n v="136"/>
    <n v="64"/>
    <x v="70"/>
    <s v="Gary Rodriguez"/>
    <x v="277"/>
    <x v="3"/>
    <x v="4"/>
    <x v="0"/>
  </r>
  <r>
    <s v="AX16085"/>
    <s v="ENX2049"/>
    <s v="A100"/>
    <s v="EMP1002"/>
    <x v="510"/>
    <x v="222"/>
    <x v="2"/>
    <n v="826"/>
    <n v="562"/>
    <n v="1686"/>
    <n v="2478"/>
    <n v="792"/>
    <x v="67"/>
    <s v="Andrew Bowman"/>
    <x v="510"/>
    <x v="5"/>
    <x v="11"/>
    <x v="0"/>
  </r>
  <r>
    <s v="AX16086"/>
    <s v="ENX2007"/>
    <s v="A104"/>
    <s v="EMP1043"/>
    <x v="741"/>
    <x v="351"/>
    <x v="1"/>
    <n v="1405"/>
    <n v="1054"/>
    <n v="1054"/>
    <n v="1405"/>
    <n v="351"/>
    <x v="53"/>
    <s v="Joshua Taylor"/>
    <x v="741"/>
    <x v="1"/>
    <x v="3"/>
    <x v="0"/>
  </r>
  <r>
    <s v="AX16088"/>
    <s v="ENX2081"/>
    <s v="A132"/>
    <s v="EMP1043"/>
    <x v="702"/>
    <x v="92"/>
    <x v="2"/>
    <n v="1566"/>
    <n v="1190"/>
    <n v="3570"/>
    <n v="4698"/>
    <n v="1128"/>
    <x v="56"/>
    <s v="Joshua Taylor"/>
    <x v="702"/>
    <x v="5"/>
    <x v="11"/>
    <x v="0"/>
  </r>
  <r>
    <s v="AX16089"/>
    <s v="ENX2057"/>
    <s v="A159"/>
    <s v="EMP1042"/>
    <x v="8"/>
    <x v="127"/>
    <x v="1"/>
    <n v="181"/>
    <n v="130"/>
    <n v="130"/>
    <n v="181"/>
    <n v="51"/>
    <x v="52"/>
    <s v="Scott Clark"/>
    <x v="8"/>
    <x v="6"/>
    <x v="10"/>
    <x v="0"/>
  </r>
  <r>
    <s v="AX16092"/>
    <s v="ENX2005"/>
    <s v="A147"/>
    <s v="EMP1043"/>
    <x v="555"/>
    <x v="302"/>
    <x v="1"/>
    <n v="684"/>
    <n v="561"/>
    <n v="561"/>
    <n v="684"/>
    <n v="123"/>
    <x v="20"/>
    <s v="Joshua Taylor"/>
    <x v="555"/>
    <x v="3"/>
    <x v="8"/>
    <x v="0"/>
  </r>
  <r>
    <s v="AX16093"/>
    <s v="ENX2004"/>
    <s v="A152"/>
    <s v="EMP1010"/>
    <x v="649"/>
    <x v="85"/>
    <x v="2"/>
    <n v="1278"/>
    <n v="665"/>
    <n v="1995"/>
    <n v="3834"/>
    <n v="1839"/>
    <x v="54"/>
    <s v="Joshua Cook"/>
    <x v="649"/>
    <x v="5"/>
    <x v="8"/>
    <x v="0"/>
  </r>
  <r>
    <s v="AX16094"/>
    <s v="ENX2099"/>
    <s v="A137"/>
    <s v="EMP1025"/>
    <x v="278"/>
    <x v="301"/>
    <x v="2"/>
    <n v="1367"/>
    <n v="984"/>
    <n v="2952"/>
    <n v="4101"/>
    <n v="1149"/>
    <x v="32"/>
    <s v="Ernest Wagner"/>
    <x v="278"/>
    <x v="5"/>
    <x v="9"/>
    <x v="0"/>
  </r>
  <r>
    <s v="AX16096"/>
    <s v="ENX2091"/>
    <s v="A160"/>
    <s v="EMP1040"/>
    <x v="91"/>
    <x v="125"/>
    <x v="1"/>
    <n v="368"/>
    <n v="294"/>
    <n v="294"/>
    <n v="368"/>
    <n v="74"/>
    <x v="1"/>
    <s v="Patrick Ruiz"/>
    <x v="91"/>
    <x v="2"/>
    <x v="10"/>
    <x v="0"/>
  </r>
  <r>
    <s v="AX16098"/>
    <s v="ENX2088"/>
    <s v="A137"/>
    <s v="EMP1043"/>
    <x v="668"/>
    <x v="108"/>
    <x v="0"/>
    <n v="603"/>
    <n v="416"/>
    <n v="832"/>
    <n v="1206"/>
    <n v="374"/>
    <x v="32"/>
    <s v="Joshua Taylor"/>
    <x v="668"/>
    <x v="4"/>
    <x v="10"/>
    <x v="0"/>
  </r>
  <r>
    <s v="AX16099"/>
    <s v="ENX2100"/>
    <s v="A102"/>
    <s v="EMP1000"/>
    <x v="742"/>
    <x v="105"/>
    <x v="1"/>
    <n v="799"/>
    <n v="455"/>
    <n v="455"/>
    <n v="799"/>
    <n v="344"/>
    <x v="43"/>
    <s v="Fred Robertson"/>
    <x v="742"/>
    <x v="5"/>
    <x v="8"/>
    <x v="0"/>
  </r>
  <r>
    <s v="AX16100"/>
    <s v="ENX2075"/>
    <s v="A154"/>
    <s v="EMP1039"/>
    <x v="430"/>
    <x v="217"/>
    <x v="1"/>
    <n v="400"/>
    <n v="208"/>
    <n v="208"/>
    <n v="400"/>
    <n v="192"/>
    <x v="55"/>
    <s v="Eugene Holmes"/>
    <x v="430"/>
    <x v="1"/>
    <x v="5"/>
    <x v="0"/>
  </r>
  <r>
    <s v="AX16105"/>
    <s v="ENX2069"/>
    <s v="A163"/>
    <s v="EMP1011"/>
    <x v="99"/>
    <x v="42"/>
    <x v="2"/>
    <n v="378"/>
    <n v="291"/>
    <n v="873"/>
    <n v="1134"/>
    <n v="261"/>
    <x v="60"/>
    <s v="Larry Marshall"/>
    <x v="99"/>
    <x v="3"/>
    <x v="3"/>
    <x v="0"/>
  </r>
  <r>
    <s v="AX16107"/>
    <s v="ENX2037"/>
    <s v="A106"/>
    <s v="EMP1017"/>
    <x v="85"/>
    <x v="94"/>
    <x v="1"/>
    <n v="880"/>
    <n v="634"/>
    <n v="634"/>
    <n v="880"/>
    <n v="246"/>
    <x v="35"/>
    <s v="Brian Hansen"/>
    <x v="85"/>
    <x v="4"/>
    <x v="11"/>
    <x v="0"/>
  </r>
  <r>
    <s v="AX16109"/>
    <s v="ENX2071"/>
    <s v="A131"/>
    <s v="EMP1031"/>
    <x v="76"/>
    <x v="5"/>
    <x v="0"/>
    <n v="136"/>
    <n v="72"/>
    <n v="144"/>
    <n v="272"/>
    <n v="128"/>
    <x v="66"/>
    <s v="Brian Thomas"/>
    <x v="76"/>
    <x v="3"/>
    <x v="4"/>
    <x v="0"/>
  </r>
  <r>
    <s v="AX16110"/>
    <s v="ENX2043"/>
    <s v="A139"/>
    <s v="EMP1036"/>
    <x v="743"/>
    <x v="306"/>
    <x v="3"/>
    <n v="545"/>
    <n v="425"/>
    <n v="1700"/>
    <n v="2180"/>
    <n v="480"/>
    <x v="12"/>
    <s v="Robert Reed"/>
    <x v="743"/>
    <x v="5"/>
    <x v="7"/>
    <x v="0"/>
  </r>
  <r>
    <s v="AX16111"/>
    <s v="ENX2093"/>
    <s v="A118"/>
    <s v="EMP1033"/>
    <x v="623"/>
    <x v="53"/>
    <x v="2"/>
    <n v="112"/>
    <n v="90"/>
    <n v="270"/>
    <n v="336"/>
    <n v="66"/>
    <x v="11"/>
    <s v="Jerry Perry"/>
    <x v="623"/>
    <x v="3"/>
    <x v="5"/>
    <x v="0"/>
  </r>
  <r>
    <s v="AX16118"/>
    <s v="ENX2094"/>
    <s v="A127"/>
    <s v="EMP1016"/>
    <x v="582"/>
    <x v="126"/>
    <x v="1"/>
    <n v="771"/>
    <n v="648"/>
    <n v="648"/>
    <n v="771"/>
    <n v="123"/>
    <x v="5"/>
    <s v="Henry Nelson"/>
    <x v="582"/>
    <x v="1"/>
    <x v="2"/>
    <x v="0"/>
  </r>
  <r>
    <s v="AX16119"/>
    <s v="ENX2032"/>
    <s v="A158"/>
    <s v="EMP1008"/>
    <x v="531"/>
    <x v="266"/>
    <x v="2"/>
    <n v="1967"/>
    <n v="1397"/>
    <n v="4191"/>
    <n v="5901"/>
    <n v="1710"/>
    <x v="4"/>
    <s v="Carl Elliott"/>
    <x v="531"/>
    <x v="6"/>
    <x v="2"/>
    <x v="0"/>
  </r>
  <r>
    <s v="AX16121"/>
    <s v="ENX2060"/>
    <s v="A116"/>
    <s v="EMP1036"/>
    <x v="450"/>
    <x v="99"/>
    <x v="1"/>
    <n v="1467"/>
    <n v="807"/>
    <n v="807"/>
    <n v="1467"/>
    <n v="660"/>
    <x v="47"/>
    <s v="Robert Reed"/>
    <x v="450"/>
    <x v="6"/>
    <x v="1"/>
    <x v="0"/>
  </r>
  <r>
    <s v="AX16123"/>
    <s v="ENX2035"/>
    <s v="A160"/>
    <s v="EMP1004"/>
    <x v="302"/>
    <x v="189"/>
    <x v="1"/>
    <n v="458"/>
    <n v="376"/>
    <n v="376"/>
    <n v="458"/>
    <n v="82"/>
    <x v="1"/>
    <s v="Kenneth Bradley"/>
    <x v="302"/>
    <x v="6"/>
    <x v="4"/>
    <x v="0"/>
  </r>
  <r>
    <s v="AX16127"/>
    <s v="ENX2001"/>
    <s v="A135"/>
    <s v="EMP1032"/>
    <x v="480"/>
    <x v="60"/>
    <x v="1"/>
    <n v="951"/>
    <n v="504"/>
    <n v="504"/>
    <n v="951"/>
    <n v="447"/>
    <x v="44"/>
    <s v="Larry Castillo"/>
    <x v="480"/>
    <x v="5"/>
    <x v="10"/>
    <x v="0"/>
  </r>
  <r>
    <s v="AX16130"/>
    <s v="ENX2050"/>
    <s v="A143"/>
    <s v="EMP1044"/>
    <x v="519"/>
    <x v="66"/>
    <x v="2"/>
    <n v="2391"/>
    <n v="1291"/>
    <n v="3873"/>
    <n v="7173"/>
    <n v="3300"/>
    <x v="9"/>
    <s v="Martin Carr"/>
    <x v="519"/>
    <x v="0"/>
    <x v="11"/>
    <x v="0"/>
  </r>
  <r>
    <s v="AX16131"/>
    <s v="ENX2094"/>
    <s v="A170"/>
    <s v="EMP1027"/>
    <x v="592"/>
    <x v="294"/>
    <x v="1"/>
    <n v="771"/>
    <n v="648"/>
    <n v="648"/>
    <n v="771"/>
    <n v="123"/>
    <x v="18"/>
    <s v="Gary Rodriguez"/>
    <x v="592"/>
    <x v="2"/>
    <x v="9"/>
    <x v="0"/>
  </r>
  <r>
    <s v="AX16134"/>
    <s v="ENX2001"/>
    <s v="A152"/>
    <s v="EMP1010"/>
    <x v="146"/>
    <x v="107"/>
    <x v="2"/>
    <n v="951"/>
    <n v="504"/>
    <n v="1512"/>
    <n v="2853"/>
    <n v="1341"/>
    <x v="54"/>
    <s v="Joshua Cook"/>
    <x v="146"/>
    <x v="5"/>
    <x v="5"/>
    <x v="0"/>
  </r>
  <r>
    <s v="AX16135"/>
    <s v="ENX2045"/>
    <s v="A167"/>
    <s v="EMP1019"/>
    <x v="653"/>
    <x v="291"/>
    <x v="1"/>
    <n v="556"/>
    <n v="395"/>
    <n v="395"/>
    <n v="556"/>
    <n v="161"/>
    <x v="10"/>
    <s v="Roger Robertson"/>
    <x v="653"/>
    <x v="4"/>
    <x v="0"/>
    <x v="0"/>
  </r>
  <r>
    <s v="AX16138"/>
    <s v="ENX2002"/>
    <s v="A121"/>
    <s v="EMP1037"/>
    <x v="391"/>
    <x v="60"/>
    <x v="1"/>
    <n v="847"/>
    <n v="534"/>
    <n v="534"/>
    <n v="847"/>
    <n v="313"/>
    <x v="70"/>
    <s v="Carl Hall"/>
    <x v="391"/>
    <x v="5"/>
    <x v="10"/>
    <x v="0"/>
  </r>
  <r>
    <s v="AX16143"/>
    <s v="ENX2035"/>
    <s v="A130"/>
    <s v="EMP1026"/>
    <x v="177"/>
    <x v="20"/>
    <x v="1"/>
    <n v="458"/>
    <n v="376"/>
    <n v="376"/>
    <n v="458"/>
    <n v="82"/>
    <x v="3"/>
    <s v="Martin Perry"/>
    <x v="177"/>
    <x v="1"/>
    <x v="1"/>
    <x v="0"/>
  </r>
  <r>
    <s v="AX16154"/>
    <s v="ENX2041"/>
    <s v="A172"/>
    <s v="EMP1041"/>
    <x v="665"/>
    <x v="185"/>
    <x v="1"/>
    <n v="1380"/>
    <n v="1090"/>
    <n v="1090"/>
    <n v="1380"/>
    <n v="290"/>
    <x v="28"/>
    <s v="Joe Sims"/>
    <x v="665"/>
    <x v="5"/>
    <x v="6"/>
    <x v="0"/>
  </r>
  <r>
    <s v="AX16156"/>
    <s v="ENX2044"/>
    <s v="A123"/>
    <s v="EMP1011"/>
    <x v="684"/>
    <x v="111"/>
    <x v="1"/>
    <n v="886"/>
    <n v="478"/>
    <n v="478"/>
    <n v="886"/>
    <n v="408"/>
    <x v="62"/>
    <s v="Larry Marshall"/>
    <x v="684"/>
    <x v="5"/>
    <x v="4"/>
    <x v="0"/>
  </r>
  <r>
    <s v="AX16160"/>
    <s v="ENX2079"/>
    <s v="A147"/>
    <s v="EMP1026"/>
    <x v="40"/>
    <x v="310"/>
    <x v="2"/>
    <n v="1725"/>
    <n v="1363"/>
    <n v="4089"/>
    <n v="5175"/>
    <n v="1086"/>
    <x v="20"/>
    <s v="Martin Perry"/>
    <x v="40"/>
    <x v="4"/>
    <x v="3"/>
    <x v="0"/>
  </r>
  <r>
    <s v="AX16164"/>
    <s v="ENX2058"/>
    <s v="A152"/>
    <s v="EMP1038"/>
    <x v="716"/>
    <x v="150"/>
    <x v="1"/>
    <n v="2257"/>
    <n v="1535"/>
    <n v="1535"/>
    <n v="2257"/>
    <n v="722"/>
    <x v="54"/>
    <s v="Scott Mason"/>
    <x v="716"/>
    <x v="1"/>
    <x v="0"/>
    <x v="0"/>
  </r>
  <r>
    <s v="AX16167"/>
    <s v="ENX2045"/>
    <s v="A160"/>
    <s v="EMP1017"/>
    <x v="44"/>
    <x v="200"/>
    <x v="1"/>
    <n v="556"/>
    <n v="395"/>
    <n v="395"/>
    <n v="556"/>
    <n v="161"/>
    <x v="1"/>
    <s v="Brian Hansen"/>
    <x v="44"/>
    <x v="2"/>
    <x v="6"/>
    <x v="0"/>
  </r>
  <r>
    <s v="AX16168"/>
    <s v="ENX2029"/>
    <s v="A146"/>
    <s v="EMP1044"/>
    <x v="215"/>
    <x v="197"/>
    <x v="1"/>
    <n v="1848"/>
    <n v="1294"/>
    <n v="1294"/>
    <n v="1848"/>
    <n v="554"/>
    <x v="8"/>
    <s v="Martin Carr"/>
    <x v="215"/>
    <x v="4"/>
    <x v="5"/>
    <x v="0"/>
  </r>
  <r>
    <s v="AX16170"/>
    <s v="ENX2030"/>
    <s v="A119"/>
    <s v="EMP1016"/>
    <x v="64"/>
    <x v="358"/>
    <x v="1"/>
    <n v="1899"/>
    <n v="1044"/>
    <n v="1044"/>
    <n v="1899"/>
    <n v="855"/>
    <x v="61"/>
    <s v="Henry Nelson"/>
    <x v="64"/>
    <x v="6"/>
    <x v="1"/>
    <x v="0"/>
  </r>
  <r>
    <s v="AX16177"/>
    <s v="ENX2014"/>
    <s v="A110"/>
    <s v="EMP1010"/>
    <x v="4"/>
    <x v="179"/>
    <x v="1"/>
    <n v="1809"/>
    <n v="1067"/>
    <n v="1067"/>
    <n v="1809"/>
    <n v="742"/>
    <x v="73"/>
    <s v="Joshua Cook"/>
    <x v="4"/>
    <x v="6"/>
    <x v="11"/>
    <x v="0"/>
  </r>
  <r>
    <s v="AX16178"/>
    <s v="ENX2020"/>
    <s v="A164"/>
    <s v="EMP1018"/>
    <x v="39"/>
    <x v="236"/>
    <x v="1"/>
    <n v="2005"/>
    <n v="1223"/>
    <n v="1223"/>
    <n v="2005"/>
    <n v="782"/>
    <x v="68"/>
    <s v="Jimmy Young"/>
    <x v="39"/>
    <x v="1"/>
    <x v="7"/>
    <x v="0"/>
  </r>
  <r>
    <s v="AX16180"/>
    <s v="ENX2094"/>
    <s v="A130"/>
    <s v="EMP1002"/>
    <x v="537"/>
    <x v="181"/>
    <x v="1"/>
    <n v="771"/>
    <n v="648"/>
    <n v="648"/>
    <n v="771"/>
    <n v="123"/>
    <x v="3"/>
    <s v="Andrew Bowman"/>
    <x v="537"/>
    <x v="2"/>
    <x v="3"/>
    <x v="0"/>
  </r>
  <r>
    <s v="AX16186"/>
    <s v="ENX2081"/>
    <s v="A163"/>
    <s v="EMP1001"/>
    <x v="139"/>
    <x v="153"/>
    <x v="0"/>
    <n v="1566"/>
    <n v="1190"/>
    <n v="2380"/>
    <n v="3132"/>
    <n v="752"/>
    <x v="60"/>
    <s v="Kevin Butler"/>
    <x v="139"/>
    <x v="5"/>
    <x v="1"/>
    <x v="0"/>
  </r>
  <r>
    <s v="AX16187"/>
    <s v="ENX2063"/>
    <s v="A162"/>
    <s v="EMP1006"/>
    <x v="609"/>
    <x v="95"/>
    <x v="3"/>
    <n v="1708"/>
    <n v="871"/>
    <n v="3484"/>
    <n v="6832"/>
    <n v="3348"/>
    <x v="48"/>
    <s v="Sean Miller"/>
    <x v="609"/>
    <x v="5"/>
    <x v="7"/>
    <x v="0"/>
  </r>
  <r>
    <s v="AX16191"/>
    <s v="ENX2088"/>
    <s v="A119"/>
    <s v="EMP1039"/>
    <x v="367"/>
    <x v="104"/>
    <x v="0"/>
    <n v="603"/>
    <n v="416"/>
    <n v="832"/>
    <n v="1206"/>
    <n v="374"/>
    <x v="61"/>
    <s v="Eugene Holmes"/>
    <x v="367"/>
    <x v="3"/>
    <x v="0"/>
    <x v="0"/>
  </r>
  <r>
    <s v="AX16192"/>
    <s v="ENX2036"/>
    <s v="A116"/>
    <s v="EMP1039"/>
    <x v="248"/>
    <x v="194"/>
    <x v="2"/>
    <n v="1582"/>
    <n v="1234"/>
    <n v="3702"/>
    <n v="4746"/>
    <n v="1044"/>
    <x v="47"/>
    <s v="Eugene Holmes"/>
    <x v="248"/>
    <x v="1"/>
    <x v="4"/>
    <x v="0"/>
  </r>
  <r>
    <s v="AX16194"/>
    <s v="ENX2082"/>
    <s v="A142"/>
    <s v="EMP1040"/>
    <x v="192"/>
    <x v="127"/>
    <x v="1"/>
    <n v="1103"/>
    <n v="838"/>
    <n v="838"/>
    <n v="1103"/>
    <n v="265"/>
    <x v="15"/>
    <s v="Patrick Ruiz"/>
    <x v="192"/>
    <x v="6"/>
    <x v="10"/>
    <x v="0"/>
  </r>
  <r>
    <s v="AX16199"/>
    <s v="ENX2029"/>
    <s v="A149"/>
    <s v="EMP1007"/>
    <x v="67"/>
    <x v="122"/>
    <x v="0"/>
    <n v="1848"/>
    <n v="1294"/>
    <n v="2588"/>
    <n v="3696"/>
    <n v="1108"/>
    <x v="42"/>
    <s v="Jeremy Mendoza"/>
    <x v="67"/>
    <x v="3"/>
    <x v="6"/>
    <x v="0"/>
  </r>
  <r>
    <s v="AX16200"/>
    <s v="ENX2033"/>
    <s v="A155"/>
    <s v="EMP1025"/>
    <x v="96"/>
    <x v="96"/>
    <x v="1"/>
    <n v="2182"/>
    <n v="1200"/>
    <n v="1200"/>
    <n v="2182"/>
    <n v="982"/>
    <x v="41"/>
    <s v="Ernest Wagner"/>
    <x v="96"/>
    <x v="6"/>
    <x v="2"/>
    <x v="0"/>
  </r>
  <r>
    <s v="AX16203"/>
    <s v="ENX2020"/>
    <s v="A164"/>
    <s v="EMP1027"/>
    <x v="679"/>
    <x v="270"/>
    <x v="2"/>
    <n v="2005"/>
    <n v="1223"/>
    <n v="3669"/>
    <n v="6015"/>
    <n v="2346"/>
    <x v="68"/>
    <s v="Gary Rodriguez"/>
    <x v="679"/>
    <x v="2"/>
    <x v="7"/>
    <x v="0"/>
  </r>
  <r>
    <s v="AX16207"/>
    <s v="ENX2045"/>
    <s v="A116"/>
    <s v="EMP1042"/>
    <x v="744"/>
    <x v="358"/>
    <x v="1"/>
    <n v="556"/>
    <n v="395"/>
    <n v="395"/>
    <n v="556"/>
    <n v="161"/>
    <x v="47"/>
    <s v="Scott Clark"/>
    <x v="744"/>
    <x v="6"/>
    <x v="1"/>
    <x v="0"/>
  </r>
  <r>
    <s v="AX16213"/>
    <s v="ENX2089"/>
    <s v="A142"/>
    <s v="EMP1009"/>
    <x v="408"/>
    <x v="85"/>
    <x v="0"/>
    <n v="2294"/>
    <n v="1399"/>
    <n v="2798"/>
    <n v="4588"/>
    <n v="1790"/>
    <x v="15"/>
    <s v="Kenneth Fields"/>
    <x v="408"/>
    <x v="5"/>
    <x v="8"/>
    <x v="0"/>
  </r>
  <r>
    <s v="AX16214"/>
    <s v="ENX2091"/>
    <s v="A102"/>
    <s v="EMP1001"/>
    <x v="401"/>
    <x v="50"/>
    <x v="0"/>
    <n v="368"/>
    <n v="294"/>
    <n v="588"/>
    <n v="736"/>
    <n v="148"/>
    <x v="43"/>
    <s v="Kevin Butler"/>
    <x v="401"/>
    <x v="5"/>
    <x v="4"/>
    <x v="0"/>
  </r>
  <r>
    <s v="AX16218"/>
    <s v="ENX2029"/>
    <s v="A117"/>
    <s v="EMP1029"/>
    <x v="80"/>
    <x v="264"/>
    <x v="3"/>
    <n v="1848"/>
    <n v="1294"/>
    <n v="5176"/>
    <n v="7392"/>
    <n v="2216"/>
    <x v="63"/>
    <s v="Howard Gardner"/>
    <x v="80"/>
    <x v="4"/>
    <x v="3"/>
    <x v="0"/>
  </r>
  <r>
    <s v="AX16219"/>
    <s v="ENX2092"/>
    <s v="A133"/>
    <s v="EMP1040"/>
    <x v="151"/>
    <x v="93"/>
    <x v="0"/>
    <n v="1639"/>
    <n v="1295"/>
    <n v="2590"/>
    <n v="3278"/>
    <n v="688"/>
    <x v="37"/>
    <s v="Patrick Ruiz"/>
    <x v="151"/>
    <x v="5"/>
    <x v="2"/>
    <x v="0"/>
  </r>
  <r>
    <s v="AX16226"/>
    <s v="ENX2007"/>
    <s v="A141"/>
    <s v="EMP1014"/>
    <x v="336"/>
    <x v="207"/>
    <x v="1"/>
    <n v="1405"/>
    <n v="1054"/>
    <n v="1054"/>
    <n v="1405"/>
    <n v="351"/>
    <x v="23"/>
    <s v="Ronald Reed"/>
    <x v="336"/>
    <x v="0"/>
    <x v="0"/>
    <x v="0"/>
  </r>
  <r>
    <s v="AX16227"/>
    <s v="ENX2014"/>
    <s v="A132"/>
    <s v="EMP1007"/>
    <x v="428"/>
    <x v="174"/>
    <x v="2"/>
    <n v="1809"/>
    <n v="1067"/>
    <n v="3201"/>
    <n v="5427"/>
    <n v="2226"/>
    <x v="56"/>
    <s v="Jeremy Mendoza"/>
    <x v="428"/>
    <x v="0"/>
    <x v="7"/>
    <x v="0"/>
  </r>
  <r>
    <s v="AX16231"/>
    <s v="ENX2015"/>
    <s v="A167"/>
    <s v="EMP1043"/>
    <x v="721"/>
    <x v="190"/>
    <x v="1"/>
    <n v="637"/>
    <n v="389"/>
    <n v="389"/>
    <n v="637"/>
    <n v="248"/>
    <x v="10"/>
    <s v="Joshua Taylor"/>
    <x v="721"/>
    <x v="6"/>
    <x v="7"/>
    <x v="0"/>
  </r>
  <r>
    <s v="AX16232"/>
    <s v="ENX2059"/>
    <s v="A161"/>
    <s v="EMP1019"/>
    <x v="158"/>
    <x v="185"/>
    <x v="1"/>
    <n v="1494"/>
    <n v="971"/>
    <n v="971"/>
    <n v="1494"/>
    <n v="523"/>
    <x v="25"/>
    <s v="Roger Robertson"/>
    <x v="158"/>
    <x v="5"/>
    <x v="6"/>
    <x v="0"/>
  </r>
  <r>
    <s v="AX16234"/>
    <s v="ENX2073"/>
    <s v="A116"/>
    <s v="EMP1024"/>
    <x v="669"/>
    <x v="332"/>
    <x v="0"/>
    <n v="95"/>
    <n v="61"/>
    <n v="122"/>
    <n v="190"/>
    <n v="68"/>
    <x v="47"/>
    <s v="Ernest Wheeler"/>
    <x v="669"/>
    <x v="6"/>
    <x v="8"/>
    <x v="0"/>
  </r>
  <r>
    <s v="AX16237"/>
    <s v="ENX2051"/>
    <s v="A117"/>
    <s v="EMP1015"/>
    <x v="745"/>
    <x v="104"/>
    <x v="0"/>
    <n v="1077"/>
    <n v="732"/>
    <n v="1464"/>
    <n v="2154"/>
    <n v="690"/>
    <x v="63"/>
    <s v="Justin Lynch"/>
    <x v="745"/>
    <x v="3"/>
    <x v="0"/>
    <x v="0"/>
  </r>
  <r>
    <s v="AX16238"/>
    <s v="ENX2081"/>
    <s v="A125"/>
    <s v="EMP1008"/>
    <x v="27"/>
    <x v="363"/>
    <x v="2"/>
    <n v="1566"/>
    <n v="1190"/>
    <n v="3570"/>
    <n v="4698"/>
    <n v="1128"/>
    <x v="72"/>
    <s v="Carl Elliott"/>
    <x v="27"/>
    <x v="0"/>
    <x v="9"/>
    <x v="0"/>
  </r>
  <r>
    <s v="AX16241"/>
    <s v="ENX2039"/>
    <s v="A118"/>
    <s v="EMP1005"/>
    <x v="656"/>
    <x v="238"/>
    <x v="1"/>
    <n v="817"/>
    <n v="409"/>
    <n v="409"/>
    <n v="817"/>
    <n v="408"/>
    <x v="11"/>
    <s v="Ryan Welch"/>
    <x v="656"/>
    <x v="6"/>
    <x v="4"/>
    <x v="0"/>
  </r>
  <r>
    <s v="AX16244"/>
    <s v="ENX2006"/>
    <s v="A104"/>
    <s v="EMP1015"/>
    <x v="507"/>
    <x v="339"/>
    <x v="1"/>
    <n v="1826"/>
    <n v="1443"/>
    <n v="1443"/>
    <n v="1826"/>
    <n v="383"/>
    <x v="53"/>
    <s v="Justin Lynch"/>
    <x v="507"/>
    <x v="2"/>
    <x v="7"/>
    <x v="0"/>
  </r>
  <r>
    <s v="AX16245"/>
    <s v="ENX2072"/>
    <s v="A150"/>
    <s v="EMP1033"/>
    <x v="125"/>
    <x v="353"/>
    <x v="0"/>
    <n v="1887"/>
    <n v="1378"/>
    <n v="2756"/>
    <n v="3774"/>
    <n v="1018"/>
    <x v="27"/>
    <s v="Jerry Perry"/>
    <x v="125"/>
    <x v="1"/>
    <x v="11"/>
    <x v="0"/>
  </r>
  <r>
    <s v="AX16254"/>
    <s v="ENX2024"/>
    <s v="A154"/>
    <s v="EMP1036"/>
    <x v="16"/>
    <x v="277"/>
    <x v="2"/>
    <n v="356"/>
    <n v="292"/>
    <n v="876"/>
    <n v="1068"/>
    <n v="192"/>
    <x v="55"/>
    <s v="Robert Reed"/>
    <x v="16"/>
    <x v="4"/>
    <x v="0"/>
    <x v="0"/>
  </r>
  <r>
    <s v="AX16255"/>
    <s v="ENX2012"/>
    <s v="A136"/>
    <s v="EMP1015"/>
    <x v="660"/>
    <x v="140"/>
    <x v="0"/>
    <n v="1353"/>
    <n v="947"/>
    <n v="1894"/>
    <n v="2706"/>
    <n v="812"/>
    <x v="29"/>
    <s v="Justin Lynch"/>
    <x v="660"/>
    <x v="1"/>
    <x v="2"/>
    <x v="0"/>
  </r>
  <r>
    <s v="AX16256"/>
    <s v="ENX2042"/>
    <s v="A144"/>
    <s v="EMP1000"/>
    <x v="405"/>
    <x v="293"/>
    <x v="1"/>
    <n v="203"/>
    <n v="154"/>
    <n v="154"/>
    <n v="203"/>
    <n v="49"/>
    <x v="33"/>
    <s v="Fred Robertson"/>
    <x v="405"/>
    <x v="0"/>
    <x v="4"/>
    <x v="0"/>
  </r>
  <r>
    <s v="AX16258"/>
    <s v="ENX2078"/>
    <s v="A122"/>
    <s v="EMP1005"/>
    <x v="444"/>
    <x v="8"/>
    <x v="2"/>
    <n v="1798"/>
    <n v="971"/>
    <n v="2913"/>
    <n v="5394"/>
    <n v="2481"/>
    <x v="17"/>
    <s v="Ryan Welch"/>
    <x v="444"/>
    <x v="4"/>
    <x v="2"/>
    <x v="0"/>
  </r>
  <r>
    <s v="AX16262"/>
    <s v="ENX2057"/>
    <s v="A139"/>
    <s v="EMP1001"/>
    <x v="343"/>
    <x v="54"/>
    <x v="1"/>
    <n v="181"/>
    <n v="130"/>
    <n v="130"/>
    <n v="181"/>
    <n v="51"/>
    <x v="12"/>
    <s v="Kevin Butler"/>
    <x v="343"/>
    <x v="3"/>
    <x v="10"/>
    <x v="0"/>
  </r>
  <r>
    <s v="AX16263"/>
    <s v="ENX2017"/>
    <s v="A138"/>
    <s v="EMP1040"/>
    <x v="659"/>
    <x v="100"/>
    <x v="1"/>
    <n v="35"/>
    <n v="22"/>
    <n v="22"/>
    <n v="35"/>
    <n v="13"/>
    <x v="6"/>
    <s v="Patrick Ruiz"/>
    <x v="659"/>
    <x v="6"/>
    <x v="6"/>
    <x v="0"/>
  </r>
  <r>
    <s v="AX16264"/>
    <s v="ENX2061"/>
    <s v="A137"/>
    <s v="EMP1003"/>
    <x v="746"/>
    <x v="304"/>
    <x v="1"/>
    <n v="913"/>
    <n v="584"/>
    <n v="584"/>
    <n v="913"/>
    <n v="329"/>
    <x v="32"/>
    <s v="Christopher Tucker"/>
    <x v="746"/>
    <x v="6"/>
    <x v="10"/>
    <x v="0"/>
  </r>
  <r>
    <s v="AX16266"/>
    <s v="ENX2044"/>
    <s v="A171"/>
    <s v="EMP1034"/>
    <x v="294"/>
    <x v="240"/>
    <x v="2"/>
    <n v="886"/>
    <n v="478"/>
    <n v="1434"/>
    <n v="2658"/>
    <n v="1224"/>
    <x v="58"/>
    <s v="Arthur Mccoy"/>
    <x v="294"/>
    <x v="5"/>
    <x v="5"/>
    <x v="0"/>
  </r>
  <r>
    <s v="AX16268"/>
    <s v="ENX2086"/>
    <s v="A142"/>
    <s v="EMP1033"/>
    <x v="173"/>
    <x v="22"/>
    <x v="0"/>
    <n v="123"/>
    <n v="84"/>
    <n v="168"/>
    <n v="246"/>
    <n v="78"/>
    <x v="15"/>
    <s v="Jerry Perry"/>
    <x v="173"/>
    <x v="5"/>
    <x v="6"/>
    <x v="0"/>
  </r>
  <r>
    <s v="AX16269"/>
    <s v="ENX2020"/>
    <s v="A158"/>
    <s v="EMP1034"/>
    <x v="94"/>
    <x v="71"/>
    <x v="2"/>
    <n v="2005"/>
    <n v="1223"/>
    <n v="3669"/>
    <n v="6015"/>
    <n v="2346"/>
    <x v="4"/>
    <s v="Arthur Mccoy"/>
    <x v="94"/>
    <x v="0"/>
    <x v="2"/>
    <x v="0"/>
  </r>
  <r>
    <s v="AX16270"/>
    <s v="ENX2081"/>
    <s v="A126"/>
    <s v="EMP1015"/>
    <x v="627"/>
    <x v="109"/>
    <x v="1"/>
    <n v="1566"/>
    <n v="1190"/>
    <n v="1190"/>
    <n v="1566"/>
    <n v="376"/>
    <x v="38"/>
    <s v="Justin Lynch"/>
    <x v="627"/>
    <x v="1"/>
    <x v="4"/>
    <x v="0"/>
  </r>
  <r>
    <s v="AX16277"/>
    <s v="ENX2035"/>
    <s v="A122"/>
    <s v="EMP1009"/>
    <x v="48"/>
    <x v="301"/>
    <x v="1"/>
    <n v="458"/>
    <n v="376"/>
    <n v="376"/>
    <n v="458"/>
    <n v="82"/>
    <x v="17"/>
    <s v="Kenneth Fields"/>
    <x v="48"/>
    <x v="5"/>
    <x v="9"/>
    <x v="0"/>
  </r>
  <r>
    <s v="AX16278"/>
    <s v="ENX2053"/>
    <s v="A117"/>
    <s v="EMP1035"/>
    <x v="533"/>
    <x v="90"/>
    <x v="1"/>
    <n v="596"/>
    <n v="358"/>
    <n v="358"/>
    <n v="596"/>
    <n v="238"/>
    <x v="63"/>
    <s v="Roger Ramos"/>
    <x v="533"/>
    <x v="2"/>
    <x v="11"/>
    <x v="0"/>
  </r>
  <r>
    <s v="AX16280"/>
    <s v="ENX2097"/>
    <s v="A103"/>
    <s v="EMP1040"/>
    <x v="53"/>
    <x v="190"/>
    <x v="0"/>
    <n v="1052"/>
    <n v="589"/>
    <n v="1178"/>
    <n v="2104"/>
    <n v="926"/>
    <x v="2"/>
    <s v="Patrick Ruiz"/>
    <x v="53"/>
    <x v="6"/>
    <x v="7"/>
    <x v="0"/>
  </r>
  <r>
    <s v="AX16283"/>
    <s v="ENX2005"/>
    <s v="A106"/>
    <s v="EMP1009"/>
    <x v="387"/>
    <x v="8"/>
    <x v="1"/>
    <n v="684"/>
    <n v="561"/>
    <n v="561"/>
    <n v="684"/>
    <n v="123"/>
    <x v="35"/>
    <s v="Kenneth Fields"/>
    <x v="387"/>
    <x v="4"/>
    <x v="2"/>
    <x v="0"/>
  </r>
  <r>
    <s v="AX16287"/>
    <s v="ENX2053"/>
    <s v="A119"/>
    <s v="EMP1004"/>
    <x v="7"/>
    <x v="142"/>
    <x v="3"/>
    <n v="596"/>
    <n v="358"/>
    <n v="1432"/>
    <n v="2384"/>
    <n v="952"/>
    <x v="61"/>
    <s v="Kenneth Bradley"/>
    <x v="7"/>
    <x v="1"/>
    <x v="0"/>
    <x v="0"/>
  </r>
  <r>
    <s v="AX16288"/>
    <s v="ENX2097"/>
    <s v="A171"/>
    <s v="EMP1042"/>
    <x v="18"/>
    <x v="345"/>
    <x v="1"/>
    <n v="1052"/>
    <n v="589"/>
    <n v="589"/>
    <n v="1052"/>
    <n v="463"/>
    <x v="58"/>
    <s v="Scott Clark"/>
    <x v="18"/>
    <x v="3"/>
    <x v="10"/>
    <x v="0"/>
  </r>
  <r>
    <s v="AX16290"/>
    <s v="ENX2070"/>
    <s v="A153"/>
    <s v="EMP1002"/>
    <x v="566"/>
    <x v="101"/>
    <x v="0"/>
    <n v="1671"/>
    <n v="1220"/>
    <n v="2440"/>
    <n v="3342"/>
    <n v="902"/>
    <x v="69"/>
    <s v="Andrew Bowman"/>
    <x v="566"/>
    <x v="1"/>
    <x v="2"/>
    <x v="0"/>
  </r>
  <r>
    <s v="AX16291"/>
    <s v="ENX2016"/>
    <s v="A160"/>
    <s v="EMP1026"/>
    <x v="747"/>
    <x v="108"/>
    <x v="0"/>
    <n v="1351"/>
    <n v="1108"/>
    <n v="2216"/>
    <n v="2702"/>
    <n v="486"/>
    <x v="1"/>
    <s v="Martin Perry"/>
    <x v="747"/>
    <x v="4"/>
    <x v="10"/>
    <x v="0"/>
  </r>
  <r>
    <s v="AX16292"/>
    <s v="ENX2032"/>
    <s v="A148"/>
    <s v="EMP1021"/>
    <x v="135"/>
    <x v="238"/>
    <x v="2"/>
    <n v="1967"/>
    <n v="1397"/>
    <n v="4191"/>
    <n v="5901"/>
    <n v="1710"/>
    <x v="31"/>
    <s v="Clarence Fox"/>
    <x v="135"/>
    <x v="6"/>
    <x v="4"/>
    <x v="0"/>
  </r>
  <r>
    <s v="AX16293"/>
    <s v="ENX2086"/>
    <s v="A150"/>
    <s v="EMP1001"/>
    <x v="299"/>
    <x v="92"/>
    <x v="3"/>
    <n v="123"/>
    <n v="84"/>
    <n v="336"/>
    <n v="492"/>
    <n v="156"/>
    <x v="27"/>
    <s v="Kevin Butler"/>
    <x v="299"/>
    <x v="5"/>
    <x v="11"/>
    <x v="0"/>
  </r>
  <r>
    <s v="AX16297"/>
    <s v="ENX2035"/>
    <s v="A140"/>
    <s v="EMP1040"/>
    <x v="230"/>
    <x v="342"/>
    <x v="3"/>
    <n v="458"/>
    <n v="376"/>
    <n v="1504"/>
    <n v="1832"/>
    <n v="328"/>
    <x v="46"/>
    <s v="Patrick Ruiz"/>
    <x v="230"/>
    <x v="1"/>
    <x v="10"/>
    <x v="0"/>
  </r>
  <r>
    <s v="AX16299"/>
    <s v="ENX2033"/>
    <s v="A161"/>
    <s v="EMP1032"/>
    <x v="610"/>
    <x v="364"/>
    <x v="1"/>
    <n v="2182"/>
    <n v="1200"/>
    <n v="1200"/>
    <n v="2182"/>
    <n v="982"/>
    <x v="25"/>
    <s v="Larry Castillo"/>
    <x v="610"/>
    <x v="6"/>
    <x v="8"/>
    <x v="0"/>
  </r>
  <r>
    <s v="AX16300"/>
    <s v="ENX2038"/>
    <s v="A135"/>
    <s v="EMP1020"/>
    <x v="641"/>
    <x v="112"/>
    <x v="0"/>
    <n v="392"/>
    <n v="255"/>
    <n v="510"/>
    <n v="784"/>
    <n v="274"/>
    <x v="44"/>
    <s v="Ryan Butler"/>
    <x v="641"/>
    <x v="4"/>
    <x v="10"/>
    <x v="0"/>
  </r>
  <r>
    <s v="AX16306"/>
    <s v="ENX2096"/>
    <s v="A128"/>
    <s v="EMP1024"/>
    <x v="109"/>
    <x v="325"/>
    <x v="0"/>
    <n v="1587"/>
    <n v="1301"/>
    <n v="2602"/>
    <n v="3174"/>
    <n v="572"/>
    <x v="16"/>
    <s v="Ernest Wheeler"/>
    <x v="109"/>
    <x v="4"/>
    <x v="7"/>
    <x v="0"/>
  </r>
  <r>
    <s v="AX16309"/>
    <s v="ENX2071"/>
    <s v="A159"/>
    <s v="EMP1021"/>
    <x v="32"/>
    <x v="139"/>
    <x v="1"/>
    <n v="136"/>
    <n v="72"/>
    <n v="72"/>
    <n v="136"/>
    <n v="64"/>
    <x v="52"/>
    <s v="Clarence Fox"/>
    <x v="32"/>
    <x v="4"/>
    <x v="9"/>
    <x v="0"/>
  </r>
  <r>
    <s v="AX16313"/>
    <s v="ENX2008"/>
    <s v="A159"/>
    <s v="EMP1016"/>
    <x v="506"/>
    <x v="339"/>
    <x v="3"/>
    <n v="315"/>
    <n v="208"/>
    <n v="832"/>
    <n v="1260"/>
    <n v="428"/>
    <x v="52"/>
    <s v="Henry Nelson"/>
    <x v="506"/>
    <x v="2"/>
    <x v="7"/>
    <x v="0"/>
  </r>
  <r>
    <s v="AX16318"/>
    <s v="ENX2064"/>
    <s v="A102"/>
    <s v="EMP1017"/>
    <x v="299"/>
    <x v="213"/>
    <x v="0"/>
    <n v="1414"/>
    <n v="962"/>
    <n v="1924"/>
    <n v="2828"/>
    <n v="904"/>
    <x v="43"/>
    <s v="Brian Hansen"/>
    <x v="299"/>
    <x v="3"/>
    <x v="5"/>
    <x v="0"/>
  </r>
  <r>
    <s v="AX16327"/>
    <s v="ENX2035"/>
    <s v="A118"/>
    <s v="EMP1037"/>
    <x v="597"/>
    <x v="312"/>
    <x v="1"/>
    <n v="458"/>
    <n v="376"/>
    <n v="376"/>
    <n v="458"/>
    <n v="82"/>
    <x v="11"/>
    <s v="Carl Hall"/>
    <x v="597"/>
    <x v="0"/>
    <x v="5"/>
    <x v="0"/>
  </r>
  <r>
    <s v="AX16328"/>
    <s v="ENX2001"/>
    <s v="A150"/>
    <s v="EMP1040"/>
    <x v="111"/>
    <x v="262"/>
    <x v="1"/>
    <n v="951"/>
    <n v="504"/>
    <n v="504"/>
    <n v="951"/>
    <n v="447"/>
    <x v="27"/>
    <s v="Patrick Ruiz"/>
    <x v="111"/>
    <x v="0"/>
    <x v="2"/>
    <x v="0"/>
  </r>
  <r>
    <s v="AX16330"/>
    <s v="ENX2077"/>
    <s v="A136"/>
    <s v="EMP1018"/>
    <x v="18"/>
    <x v="262"/>
    <x v="1"/>
    <n v="530"/>
    <n v="424"/>
    <n v="424"/>
    <n v="530"/>
    <n v="106"/>
    <x v="29"/>
    <s v="Jimmy Young"/>
    <x v="18"/>
    <x v="0"/>
    <x v="2"/>
    <x v="0"/>
  </r>
  <r>
    <s v="AX16333"/>
    <s v="ENX2032"/>
    <s v="A146"/>
    <s v="EMP1007"/>
    <x v="275"/>
    <x v="13"/>
    <x v="0"/>
    <n v="1967"/>
    <n v="1397"/>
    <n v="2794"/>
    <n v="3934"/>
    <n v="1140"/>
    <x v="8"/>
    <s v="Jeremy Mendoza"/>
    <x v="275"/>
    <x v="3"/>
    <x v="8"/>
    <x v="0"/>
  </r>
  <r>
    <s v="AX16336"/>
    <s v="ENX2054"/>
    <s v="A162"/>
    <s v="EMP1031"/>
    <x v="378"/>
    <x v="114"/>
    <x v="2"/>
    <n v="127"/>
    <n v="79"/>
    <n v="237"/>
    <n v="381"/>
    <n v="144"/>
    <x v="48"/>
    <s v="Brian Thomas"/>
    <x v="378"/>
    <x v="0"/>
    <x v="1"/>
    <x v="0"/>
  </r>
  <r>
    <s v="AX16340"/>
    <s v="ENX2096"/>
    <s v="A107"/>
    <s v="EMP1007"/>
    <x v="377"/>
    <x v="136"/>
    <x v="1"/>
    <n v="1587"/>
    <n v="1301"/>
    <n v="1301"/>
    <n v="1587"/>
    <n v="286"/>
    <x v="13"/>
    <s v="Jeremy Mendoza"/>
    <x v="377"/>
    <x v="4"/>
    <x v="1"/>
    <x v="0"/>
  </r>
  <r>
    <s v="AX16341"/>
    <s v="ENX2067"/>
    <s v="A131"/>
    <s v="EMP1022"/>
    <x v="303"/>
    <x v="8"/>
    <x v="2"/>
    <n v="1119"/>
    <n v="683"/>
    <n v="2049"/>
    <n v="3357"/>
    <n v="1308"/>
    <x v="66"/>
    <s v="Walter Cook"/>
    <x v="303"/>
    <x v="4"/>
    <x v="2"/>
    <x v="0"/>
  </r>
  <r>
    <s v="AX16344"/>
    <s v="ENX2007"/>
    <s v="A163"/>
    <s v="EMP1043"/>
    <x v="24"/>
    <x v="192"/>
    <x v="2"/>
    <n v="1405"/>
    <n v="1054"/>
    <n v="3162"/>
    <n v="4215"/>
    <n v="1053"/>
    <x v="60"/>
    <s v="Joshua Taylor"/>
    <x v="24"/>
    <x v="5"/>
    <x v="5"/>
    <x v="0"/>
  </r>
  <r>
    <s v="AX16348"/>
    <s v="ENX2011"/>
    <s v="A163"/>
    <s v="EMP1031"/>
    <x v="153"/>
    <x v="297"/>
    <x v="1"/>
    <n v="530"/>
    <n v="435"/>
    <n v="435"/>
    <n v="530"/>
    <n v="95"/>
    <x v="60"/>
    <s v="Brian Thomas"/>
    <x v="153"/>
    <x v="0"/>
    <x v="0"/>
    <x v="0"/>
  </r>
  <r>
    <s v="AX16349"/>
    <s v="ENX2100"/>
    <s v="A138"/>
    <s v="EMP1007"/>
    <x v="248"/>
    <x v="120"/>
    <x v="1"/>
    <n v="799"/>
    <n v="455"/>
    <n v="455"/>
    <n v="799"/>
    <n v="344"/>
    <x v="6"/>
    <s v="Jeremy Mendoza"/>
    <x v="248"/>
    <x v="0"/>
    <x v="11"/>
    <x v="0"/>
  </r>
  <r>
    <s v="AX16350"/>
    <s v="ENX2071"/>
    <s v="A155"/>
    <s v="EMP1014"/>
    <x v="426"/>
    <x v="40"/>
    <x v="1"/>
    <n v="136"/>
    <n v="72"/>
    <n v="72"/>
    <n v="136"/>
    <n v="64"/>
    <x v="41"/>
    <s v="Ronald Reed"/>
    <x v="426"/>
    <x v="5"/>
    <x v="11"/>
    <x v="0"/>
  </r>
  <r>
    <s v="AX16354"/>
    <s v="ENX2033"/>
    <s v="A143"/>
    <s v="EMP1022"/>
    <x v="193"/>
    <x v="343"/>
    <x v="1"/>
    <n v="2182"/>
    <n v="1200"/>
    <n v="1200"/>
    <n v="2182"/>
    <n v="982"/>
    <x v="9"/>
    <s v="Walter Cook"/>
    <x v="193"/>
    <x v="3"/>
    <x v="7"/>
    <x v="0"/>
  </r>
  <r>
    <s v="AX16355"/>
    <s v="ENX2014"/>
    <s v="A165"/>
    <s v="EMP1041"/>
    <x v="561"/>
    <x v="27"/>
    <x v="1"/>
    <n v="1809"/>
    <n v="1067"/>
    <n v="1067"/>
    <n v="1809"/>
    <n v="742"/>
    <x v="51"/>
    <s v="Joe Sims"/>
    <x v="561"/>
    <x v="5"/>
    <x v="11"/>
    <x v="0"/>
  </r>
  <r>
    <s v="AX16356"/>
    <s v="ENX2074"/>
    <s v="A168"/>
    <s v="EMP1028"/>
    <x v="192"/>
    <x v="44"/>
    <x v="1"/>
    <n v="504"/>
    <n v="408"/>
    <n v="408"/>
    <n v="504"/>
    <n v="96"/>
    <x v="45"/>
    <s v="Howard Sims"/>
    <x v="192"/>
    <x v="1"/>
    <x v="4"/>
    <x v="0"/>
  </r>
  <r>
    <s v="AX16357"/>
    <s v="ENX2051"/>
    <s v="A162"/>
    <s v="EMP1012"/>
    <x v="26"/>
    <x v="348"/>
    <x v="2"/>
    <n v="1077"/>
    <n v="732"/>
    <n v="2196"/>
    <n v="3231"/>
    <n v="1035"/>
    <x v="48"/>
    <s v="John Reyes"/>
    <x v="26"/>
    <x v="4"/>
    <x v="4"/>
    <x v="0"/>
  </r>
  <r>
    <s v="AX16364"/>
    <s v="ENX2020"/>
    <s v="A106"/>
    <s v="EMP1001"/>
    <x v="262"/>
    <x v="162"/>
    <x v="3"/>
    <n v="2005"/>
    <n v="1223"/>
    <n v="4892"/>
    <n v="8020"/>
    <n v="3128"/>
    <x v="35"/>
    <s v="Kevin Butler"/>
    <x v="262"/>
    <x v="2"/>
    <x v="6"/>
    <x v="0"/>
  </r>
  <r>
    <s v="AX16374"/>
    <s v="ENX2002"/>
    <s v="A155"/>
    <s v="EMP1001"/>
    <x v="735"/>
    <x v="242"/>
    <x v="1"/>
    <n v="847"/>
    <n v="534"/>
    <n v="534"/>
    <n v="847"/>
    <n v="313"/>
    <x v="41"/>
    <s v="Kevin Butler"/>
    <x v="735"/>
    <x v="3"/>
    <x v="2"/>
    <x v="0"/>
  </r>
  <r>
    <s v="AX16380"/>
    <s v="ENX2099"/>
    <s v="A140"/>
    <s v="EMP1022"/>
    <x v="27"/>
    <x v="236"/>
    <x v="1"/>
    <n v="1367"/>
    <n v="984"/>
    <n v="984"/>
    <n v="1367"/>
    <n v="383"/>
    <x v="46"/>
    <s v="Walter Cook"/>
    <x v="27"/>
    <x v="1"/>
    <x v="7"/>
    <x v="0"/>
  </r>
  <r>
    <s v="AX16382"/>
    <s v="ENX2040"/>
    <s v="A146"/>
    <s v="EMP1002"/>
    <x v="280"/>
    <x v="0"/>
    <x v="0"/>
    <n v="1889"/>
    <n v="945"/>
    <n v="1890"/>
    <n v="3778"/>
    <n v="1888"/>
    <x v="8"/>
    <s v="Andrew Bowman"/>
    <x v="280"/>
    <x v="0"/>
    <x v="0"/>
    <x v="0"/>
  </r>
  <r>
    <s v="AX16393"/>
    <s v="ENX2011"/>
    <s v="A101"/>
    <s v="EMP1011"/>
    <x v="58"/>
    <x v="80"/>
    <x v="1"/>
    <n v="530"/>
    <n v="435"/>
    <n v="435"/>
    <n v="530"/>
    <n v="95"/>
    <x v="26"/>
    <s v="Larry Marshall"/>
    <x v="58"/>
    <x v="3"/>
    <x v="1"/>
    <x v="0"/>
  </r>
  <r>
    <s v="AX16394"/>
    <s v="ENX2052"/>
    <s v="A150"/>
    <s v="EMP1006"/>
    <x v="492"/>
    <x v="196"/>
    <x v="0"/>
    <n v="1526"/>
    <n v="1251"/>
    <n v="2502"/>
    <n v="3052"/>
    <n v="550"/>
    <x v="27"/>
    <s v="Sean Miller"/>
    <x v="492"/>
    <x v="6"/>
    <x v="5"/>
    <x v="0"/>
  </r>
  <r>
    <s v="AX16395"/>
    <s v="ENX2047"/>
    <s v="A102"/>
    <s v="EMP1021"/>
    <x v="422"/>
    <x v="235"/>
    <x v="0"/>
    <n v="290"/>
    <n v="200"/>
    <n v="400"/>
    <n v="580"/>
    <n v="180"/>
    <x v="43"/>
    <s v="Clarence Fox"/>
    <x v="422"/>
    <x v="2"/>
    <x v="8"/>
    <x v="0"/>
  </r>
  <r>
    <s v="AX16396"/>
    <s v="ENX2057"/>
    <s v="A164"/>
    <s v="EMP1043"/>
    <x v="38"/>
    <x v="165"/>
    <x v="1"/>
    <n v="181"/>
    <n v="130"/>
    <n v="130"/>
    <n v="181"/>
    <n v="51"/>
    <x v="68"/>
    <s v="Joshua Taylor"/>
    <x v="38"/>
    <x v="0"/>
    <x v="10"/>
    <x v="0"/>
  </r>
  <r>
    <s v="AX16398"/>
    <s v="ENX2079"/>
    <s v="A157"/>
    <s v="EMP1034"/>
    <x v="16"/>
    <x v="161"/>
    <x v="1"/>
    <n v="1725"/>
    <n v="1363"/>
    <n v="1363"/>
    <n v="1725"/>
    <n v="362"/>
    <x v="0"/>
    <s v="Arthur Mccoy"/>
    <x v="16"/>
    <x v="6"/>
    <x v="11"/>
    <x v="0"/>
  </r>
  <r>
    <s v="AX16399"/>
    <s v="ENX2090"/>
    <s v="A120"/>
    <s v="EMP1037"/>
    <x v="235"/>
    <x v="75"/>
    <x v="2"/>
    <n v="1338"/>
    <n v="682"/>
    <n v="2046"/>
    <n v="4014"/>
    <n v="1968"/>
    <x v="71"/>
    <s v="Carl Hall"/>
    <x v="235"/>
    <x v="4"/>
    <x v="9"/>
    <x v="0"/>
  </r>
  <r>
    <s v="AX16401"/>
    <s v="ENX2014"/>
    <s v="A164"/>
    <s v="EMP1033"/>
    <x v="748"/>
    <x v="164"/>
    <x v="1"/>
    <n v="1809"/>
    <n v="1067"/>
    <n v="1067"/>
    <n v="1809"/>
    <n v="742"/>
    <x v="68"/>
    <s v="Jerry Perry"/>
    <x v="748"/>
    <x v="1"/>
    <x v="9"/>
    <x v="0"/>
  </r>
  <r>
    <s v="AX16404"/>
    <s v="ENX2037"/>
    <s v="A168"/>
    <s v="EMP1031"/>
    <x v="516"/>
    <x v="268"/>
    <x v="1"/>
    <n v="880"/>
    <n v="634"/>
    <n v="634"/>
    <n v="880"/>
    <n v="246"/>
    <x v="45"/>
    <s v="Brian Thomas"/>
    <x v="516"/>
    <x v="0"/>
    <x v="3"/>
    <x v="0"/>
  </r>
  <r>
    <s v="AX16410"/>
    <s v="ENX2085"/>
    <s v="A109"/>
    <s v="EMP1038"/>
    <x v="625"/>
    <x v="247"/>
    <x v="0"/>
    <n v="1862"/>
    <n v="1173"/>
    <n v="2346"/>
    <n v="3724"/>
    <n v="1378"/>
    <x v="34"/>
    <s v="Scott Mason"/>
    <x v="625"/>
    <x v="6"/>
    <x v="5"/>
    <x v="0"/>
  </r>
  <r>
    <s v="AX16411"/>
    <s v="ENX2001"/>
    <s v="A114"/>
    <s v="EMP1013"/>
    <x v="273"/>
    <x v="346"/>
    <x v="2"/>
    <n v="951"/>
    <n v="504"/>
    <n v="1512"/>
    <n v="2853"/>
    <n v="1341"/>
    <x v="36"/>
    <s v="Charles Harper"/>
    <x v="273"/>
    <x v="1"/>
    <x v="7"/>
    <x v="0"/>
  </r>
  <r>
    <s v="AX16412"/>
    <s v="ENX2034"/>
    <s v="A154"/>
    <s v="EMP1025"/>
    <x v="582"/>
    <x v="211"/>
    <x v="3"/>
    <n v="871"/>
    <n v="540"/>
    <n v="2160"/>
    <n v="3484"/>
    <n v="1324"/>
    <x v="55"/>
    <s v="Ernest Wagner"/>
    <x v="582"/>
    <x v="6"/>
    <x v="9"/>
    <x v="0"/>
  </r>
  <r>
    <s v="AX16417"/>
    <s v="ENX2038"/>
    <s v="A121"/>
    <s v="EMP1012"/>
    <x v="245"/>
    <x v="48"/>
    <x v="3"/>
    <n v="392"/>
    <n v="255"/>
    <n v="1020"/>
    <n v="1568"/>
    <n v="548"/>
    <x v="70"/>
    <s v="John Reyes"/>
    <x v="245"/>
    <x v="2"/>
    <x v="0"/>
    <x v="0"/>
  </r>
  <r>
    <s v="AX16419"/>
    <s v="ENX2034"/>
    <s v="A139"/>
    <s v="EMP1017"/>
    <x v="320"/>
    <x v="72"/>
    <x v="2"/>
    <n v="871"/>
    <n v="540"/>
    <n v="1620"/>
    <n v="2613"/>
    <n v="993"/>
    <x v="12"/>
    <s v="Brian Hansen"/>
    <x v="320"/>
    <x v="2"/>
    <x v="1"/>
    <x v="0"/>
  </r>
  <r>
    <s v="AX16420"/>
    <s v="ENX2052"/>
    <s v="A130"/>
    <s v="EMP1014"/>
    <x v="510"/>
    <x v="162"/>
    <x v="0"/>
    <n v="1526"/>
    <n v="1251"/>
    <n v="2502"/>
    <n v="3052"/>
    <n v="550"/>
    <x v="3"/>
    <s v="Ronald Reed"/>
    <x v="510"/>
    <x v="2"/>
    <x v="6"/>
    <x v="0"/>
  </r>
  <r>
    <s v="AX16422"/>
    <s v="ENX2007"/>
    <s v="A103"/>
    <s v="EMP1010"/>
    <x v="6"/>
    <x v="118"/>
    <x v="1"/>
    <n v="1405"/>
    <n v="1054"/>
    <n v="1054"/>
    <n v="1405"/>
    <n v="351"/>
    <x v="2"/>
    <s v="Joshua Cook"/>
    <x v="6"/>
    <x v="3"/>
    <x v="8"/>
    <x v="0"/>
  </r>
  <r>
    <s v="AX16424"/>
    <s v="ENX2054"/>
    <s v="A127"/>
    <s v="EMP1041"/>
    <x v="696"/>
    <x v="128"/>
    <x v="3"/>
    <n v="127"/>
    <n v="79"/>
    <n v="316"/>
    <n v="508"/>
    <n v="192"/>
    <x v="5"/>
    <s v="Joe Sims"/>
    <x v="696"/>
    <x v="2"/>
    <x v="5"/>
    <x v="0"/>
  </r>
  <r>
    <s v="AX16425"/>
    <s v="ENX2089"/>
    <s v="A109"/>
    <s v="EMP1012"/>
    <x v="491"/>
    <x v="332"/>
    <x v="0"/>
    <n v="2294"/>
    <n v="1399"/>
    <n v="2798"/>
    <n v="4588"/>
    <n v="1790"/>
    <x v="34"/>
    <s v="John Reyes"/>
    <x v="491"/>
    <x v="6"/>
    <x v="8"/>
    <x v="0"/>
  </r>
  <r>
    <s v="AX16436"/>
    <s v="ENX2002"/>
    <s v="A132"/>
    <s v="EMP1038"/>
    <x v="596"/>
    <x v="297"/>
    <x v="0"/>
    <n v="847"/>
    <n v="534"/>
    <n v="1068"/>
    <n v="1694"/>
    <n v="626"/>
    <x v="56"/>
    <s v="Scott Mason"/>
    <x v="596"/>
    <x v="0"/>
    <x v="0"/>
    <x v="0"/>
  </r>
  <r>
    <s v="AX16440"/>
    <s v="ENX2013"/>
    <s v="A120"/>
    <s v="EMP1015"/>
    <x v="159"/>
    <x v="259"/>
    <x v="0"/>
    <n v="368"/>
    <n v="269"/>
    <n v="538"/>
    <n v="736"/>
    <n v="198"/>
    <x v="71"/>
    <s v="Justin Lynch"/>
    <x v="159"/>
    <x v="3"/>
    <x v="2"/>
    <x v="0"/>
  </r>
  <r>
    <s v="AX16441"/>
    <s v="ENX2056"/>
    <s v="A142"/>
    <s v="EMP1018"/>
    <x v="101"/>
    <x v="254"/>
    <x v="2"/>
    <n v="1635"/>
    <n v="1046"/>
    <n v="3138"/>
    <n v="4905"/>
    <n v="1767"/>
    <x v="15"/>
    <s v="Jimmy Young"/>
    <x v="101"/>
    <x v="5"/>
    <x v="8"/>
    <x v="0"/>
  </r>
  <r>
    <s v="AX16445"/>
    <s v="ENX2050"/>
    <s v="A113"/>
    <s v="EMP1038"/>
    <x v="734"/>
    <x v="278"/>
    <x v="1"/>
    <n v="2391"/>
    <n v="1291"/>
    <n v="1291"/>
    <n v="2391"/>
    <n v="1100"/>
    <x v="49"/>
    <s v="Scott Mason"/>
    <x v="734"/>
    <x v="4"/>
    <x v="1"/>
    <x v="0"/>
  </r>
  <r>
    <s v="AX16448"/>
    <s v="ENX2019"/>
    <s v="A149"/>
    <s v="EMP1007"/>
    <x v="472"/>
    <x v="244"/>
    <x v="0"/>
    <n v="800"/>
    <n v="536"/>
    <n v="1072"/>
    <n v="1600"/>
    <n v="528"/>
    <x v="42"/>
    <s v="Jeremy Mendoza"/>
    <x v="472"/>
    <x v="1"/>
    <x v="3"/>
    <x v="0"/>
  </r>
  <r>
    <s v="AX16449"/>
    <s v="ENX2088"/>
    <s v="A172"/>
    <s v="EMP1015"/>
    <x v="529"/>
    <x v="229"/>
    <x v="2"/>
    <n v="603"/>
    <n v="416"/>
    <n v="1248"/>
    <n v="1809"/>
    <n v="561"/>
    <x v="28"/>
    <s v="Justin Lynch"/>
    <x v="529"/>
    <x v="4"/>
    <x v="8"/>
    <x v="0"/>
  </r>
  <r>
    <s v="AX16450"/>
    <s v="ENX2098"/>
    <s v="A119"/>
    <s v="EMP1011"/>
    <x v="0"/>
    <x v="117"/>
    <x v="1"/>
    <n v="1178"/>
    <n v="683"/>
    <n v="683"/>
    <n v="1178"/>
    <n v="495"/>
    <x v="61"/>
    <s v="Larry Marshall"/>
    <x v="0"/>
    <x v="5"/>
    <x v="6"/>
    <x v="0"/>
  </r>
  <r>
    <s v="AX16453"/>
    <s v="ENX2033"/>
    <s v="A161"/>
    <s v="EMP1035"/>
    <x v="641"/>
    <x v="332"/>
    <x v="1"/>
    <n v="2182"/>
    <n v="1200"/>
    <n v="1200"/>
    <n v="2182"/>
    <n v="982"/>
    <x v="25"/>
    <s v="Roger Ramos"/>
    <x v="641"/>
    <x v="6"/>
    <x v="8"/>
    <x v="0"/>
  </r>
  <r>
    <s v="AX16458"/>
    <s v="ENX2095"/>
    <s v="A124"/>
    <s v="EMP1010"/>
    <x v="256"/>
    <x v="49"/>
    <x v="2"/>
    <n v="1743"/>
    <n v="872"/>
    <n v="2616"/>
    <n v="5229"/>
    <n v="2613"/>
    <x v="21"/>
    <s v="Joshua Cook"/>
    <x v="256"/>
    <x v="4"/>
    <x v="8"/>
    <x v="0"/>
  </r>
  <r>
    <s v="AX16461"/>
    <s v="ENX2089"/>
    <s v="A113"/>
    <s v="EMP1028"/>
    <x v="749"/>
    <x v="1"/>
    <x v="2"/>
    <n v="2294"/>
    <n v="1399"/>
    <n v="4197"/>
    <n v="6882"/>
    <n v="2685"/>
    <x v="49"/>
    <s v="Howard Sims"/>
    <x v="749"/>
    <x v="1"/>
    <x v="1"/>
    <x v="0"/>
  </r>
  <r>
    <s v="AX16464"/>
    <s v="ENX2072"/>
    <s v="A120"/>
    <s v="EMP1003"/>
    <x v="9"/>
    <x v="343"/>
    <x v="1"/>
    <n v="1887"/>
    <n v="1378"/>
    <n v="1378"/>
    <n v="1887"/>
    <n v="509"/>
    <x v="71"/>
    <s v="Christopher Tucker"/>
    <x v="9"/>
    <x v="3"/>
    <x v="7"/>
    <x v="0"/>
  </r>
  <r>
    <s v="AX16465"/>
    <s v="ENX2023"/>
    <s v="A133"/>
    <s v="EMP1022"/>
    <x v="750"/>
    <x v="181"/>
    <x v="1"/>
    <n v="818"/>
    <n v="450"/>
    <n v="450"/>
    <n v="818"/>
    <n v="368"/>
    <x v="37"/>
    <s v="Walter Cook"/>
    <x v="750"/>
    <x v="2"/>
    <x v="3"/>
    <x v="0"/>
  </r>
  <r>
    <s v="AX16467"/>
    <s v="ENX2038"/>
    <s v="A157"/>
    <s v="EMP1022"/>
    <x v="465"/>
    <x v="39"/>
    <x v="1"/>
    <n v="392"/>
    <n v="255"/>
    <n v="255"/>
    <n v="392"/>
    <n v="137"/>
    <x v="0"/>
    <s v="Walter Cook"/>
    <x v="465"/>
    <x v="1"/>
    <x v="8"/>
    <x v="0"/>
  </r>
  <r>
    <s v="AX16471"/>
    <s v="ENX2090"/>
    <s v="A108"/>
    <s v="EMP1012"/>
    <x v="124"/>
    <x v="62"/>
    <x v="0"/>
    <n v="1338"/>
    <n v="682"/>
    <n v="1364"/>
    <n v="2676"/>
    <n v="1312"/>
    <x v="64"/>
    <s v="John Reyes"/>
    <x v="124"/>
    <x v="3"/>
    <x v="0"/>
    <x v="0"/>
  </r>
  <r>
    <s v="AX16473"/>
    <s v="ENX2026"/>
    <s v="A117"/>
    <s v="EMP1017"/>
    <x v="36"/>
    <x v="164"/>
    <x v="3"/>
    <n v="947"/>
    <n v="786"/>
    <n v="3144"/>
    <n v="3788"/>
    <n v="644"/>
    <x v="63"/>
    <s v="Brian Hansen"/>
    <x v="36"/>
    <x v="1"/>
    <x v="9"/>
    <x v="0"/>
  </r>
  <r>
    <s v="AX16479"/>
    <s v="ENX2081"/>
    <s v="A118"/>
    <s v="EMP1025"/>
    <x v="489"/>
    <x v="143"/>
    <x v="2"/>
    <n v="1566"/>
    <n v="1190"/>
    <n v="3570"/>
    <n v="4698"/>
    <n v="1128"/>
    <x v="11"/>
    <s v="Ernest Wagner"/>
    <x v="489"/>
    <x v="6"/>
    <x v="10"/>
    <x v="0"/>
  </r>
  <r>
    <s v="AX16480"/>
    <s v="ENX2004"/>
    <s v="A160"/>
    <s v="EMP1030"/>
    <x v="751"/>
    <x v="7"/>
    <x v="3"/>
    <n v="1278"/>
    <n v="665"/>
    <n v="2660"/>
    <n v="5112"/>
    <n v="2452"/>
    <x v="1"/>
    <s v="Bobby Russell"/>
    <x v="751"/>
    <x v="3"/>
    <x v="5"/>
    <x v="0"/>
  </r>
  <r>
    <s v="AX16483"/>
    <s v="ENX2100"/>
    <s v="A136"/>
    <s v="EMP1011"/>
    <x v="19"/>
    <x v="351"/>
    <x v="1"/>
    <n v="799"/>
    <n v="455"/>
    <n v="455"/>
    <n v="799"/>
    <n v="344"/>
    <x v="29"/>
    <s v="Larry Marshall"/>
    <x v="19"/>
    <x v="1"/>
    <x v="3"/>
    <x v="0"/>
  </r>
  <r>
    <s v="AX16484"/>
    <s v="ENX2092"/>
    <s v="A155"/>
    <s v="EMP1036"/>
    <x v="390"/>
    <x v="307"/>
    <x v="1"/>
    <n v="1639"/>
    <n v="1295"/>
    <n v="1295"/>
    <n v="1639"/>
    <n v="344"/>
    <x v="41"/>
    <s v="Robert Reed"/>
    <x v="390"/>
    <x v="1"/>
    <x v="5"/>
    <x v="0"/>
  </r>
  <r>
    <s v="AX16486"/>
    <s v="ENX2018"/>
    <s v="A119"/>
    <s v="EMP1032"/>
    <x v="262"/>
    <x v="232"/>
    <x v="3"/>
    <n v="1972"/>
    <n v="1321"/>
    <n v="5284"/>
    <n v="7888"/>
    <n v="2604"/>
    <x v="61"/>
    <s v="Larry Castillo"/>
    <x v="262"/>
    <x v="4"/>
    <x v="5"/>
    <x v="0"/>
  </r>
  <r>
    <s v="AX16487"/>
    <s v="ENX2013"/>
    <s v="A103"/>
    <s v="EMP1035"/>
    <x v="620"/>
    <x v="66"/>
    <x v="3"/>
    <n v="368"/>
    <n v="269"/>
    <n v="1076"/>
    <n v="1472"/>
    <n v="396"/>
    <x v="2"/>
    <s v="Roger Ramos"/>
    <x v="620"/>
    <x v="0"/>
    <x v="11"/>
    <x v="0"/>
  </r>
  <r>
    <s v="AX16489"/>
    <s v="ENX2012"/>
    <s v="A119"/>
    <s v="EMP1026"/>
    <x v="610"/>
    <x v="205"/>
    <x v="1"/>
    <n v="1353"/>
    <n v="947"/>
    <n v="947"/>
    <n v="1353"/>
    <n v="406"/>
    <x v="61"/>
    <s v="Martin Perry"/>
    <x v="610"/>
    <x v="5"/>
    <x v="10"/>
    <x v="0"/>
  </r>
  <r>
    <s v="AX16493"/>
    <s v="ENX2088"/>
    <s v="A116"/>
    <s v="EMP1028"/>
    <x v="443"/>
    <x v="92"/>
    <x v="2"/>
    <n v="603"/>
    <n v="416"/>
    <n v="1248"/>
    <n v="1809"/>
    <n v="561"/>
    <x v="47"/>
    <s v="Howard Sims"/>
    <x v="443"/>
    <x v="5"/>
    <x v="11"/>
    <x v="0"/>
  </r>
  <r>
    <s v="AX16509"/>
    <s v="ENX2096"/>
    <s v="A113"/>
    <s v="EMP1036"/>
    <x v="481"/>
    <x v="22"/>
    <x v="1"/>
    <n v="1587"/>
    <n v="1301"/>
    <n v="1301"/>
    <n v="1587"/>
    <n v="286"/>
    <x v="49"/>
    <s v="Robert Reed"/>
    <x v="481"/>
    <x v="5"/>
    <x v="6"/>
    <x v="0"/>
  </r>
  <r>
    <s v="AX16511"/>
    <s v="ENX2095"/>
    <s v="A118"/>
    <s v="EMP1019"/>
    <x v="105"/>
    <x v="331"/>
    <x v="1"/>
    <n v="1743"/>
    <n v="872"/>
    <n v="872"/>
    <n v="1743"/>
    <n v="871"/>
    <x v="11"/>
    <s v="Roger Robertson"/>
    <x v="105"/>
    <x v="1"/>
    <x v="11"/>
    <x v="0"/>
  </r>
  <r>
    <s v="AX16512"/>
    <s v="ENX2014"/>
    <s v="A105"/>
    <s v="EMP1043"/>
    <x v="752"/>
    <x v="344"/>
    <x v="1"/>
    <n v="1809"/>
    <n v="1067"/>
    <n v="1067"/>
    <n v="1809"/>
    <n v="742"/>
    <x v="57"/>
    <s v="Joshua Taylor"/>
    <x v="752"/>
    <x v="4"/>
    <x v="5"/>
    <x v="0"/>
  </r>
  <r>
    <s v="AX16514"/>
    <s v="ENX2098"/>
    <s v="A130"/>
    <s v="EMP1012"/>
    <x v="679"/>
    <x v="102"/>
    <x v="1"/>
    <n v="1178"/>
    <n v="683"/>
    <n v="683"/>
    <n v="1178"/>
    <n v="495"/>
    <x v="3"/>
    <s v="John Reyes"/>
    <x v="679"/>
    <x v="1"/>
    <x v="5"/>
    <x v="0"/>
  </r>
  <r>
    <s v="AX16515"/>
    <s v="ENX2077"/>
    <s v="A151"/>
    <s v="EMP1022"/>
    <x v="685"/>
    <x v="172"/>
    <x v="1"/>
    <n v="530"/>
    <n v="424"/>
    <n v="424"/>
    <n v="530"/>
    <n v="106"/>
    <x v="24"/>
    <s v="Walter Cook"/>
    <x v="685"/>
    <x v="4"/>
    <x v="4"/>
    <x v="0"/>
  </r>
  <r>
    <s v="AX16517"/>
    <s v="ENX2035"/>
    <s v="A130"/>
    <s v="EMP1021"/>
    <x v="497"/>
    <x v="45"/>
    <x v="1"/>
    <n v="458"/>
    <n v="376"/>
    <n v="376"/>
    <n v="458"/>
    <n v="82"/>
    <x v="3"/>
    <s v="Clarence Fox"/>
    <x v="497"/>
    <x v="5"/>
    <x v="2"/>
    <x v="0"/>
  </r>
  <r>
    <s v="AX16520"/>
    <s v="ENX2052"/>
    <s v="A138"/>
    <s v="EMP1036"/>
    <x v="416"/>
    <x v="138"/>
    <x v="1"/>
    <n v="1526"/>
    <n v="1251"/>
    <n v="1251"/>
    <n v="1526"/>
    <n v="275"/>
    <x v="6"/>
    <s v="Robert Reed"/>
    <x v="416"/>
    <x v="6"/>
    <x v="4"/>
    <x v="0"/>
  </r>
  <r>
    <s v="AX16522"/>
    <s v="ENX2028"/>
    <s v="A125"/>
    <s v="EMP1041"/>
    <x v="113"/>
    <x v="324"/>
    <x v="0"/>
    <n v="2283"/>
    <n v="1484"/>
    <n v="2968"/>
    <n v="4566"/>
    <n v="1598"/>
    <x v="72"/>
    <s v="Joe Sims"/>
    <x v="113"/>
    <x v="2"/>
    <x v="4"/>
    <x v="0"/>
  </r>
  <r>
    <s v="AX16525"/>
    <s v="ENX2083"/>
    <s v="A151"/>
    <s v="EMP1008"/>
    <x v="380"/>
    <x v="252"/>
    <x v="1"/>
    <n v="2141"/>
    <n v="1777"/>
    <n v="1777"/>
    <n v="2141"/>
    <n v="364"/>
    <x v="24"/>
    <s v="Carl Elliott"/>
    <x v="380"/>
    <x v="2"/>
    <x v="1"/>
    <x v="0"/>
  </r>
  <r>
    <s v="AX16528"/>
    <s v="ENX2055"/>
    <s v="A112"/>
    <s v="EMP1035"/>
    <x v="205"/>
    <x v="254"/>
    <x v="1"/>
    <n v="2495"/>
    <n v="1896"/>
    <n v="1896"/>
    <n v="2495"/>
    <n v="599"/>
    <x v="40"/>
    <s v="Roger Ramos"/>
    <x v="205"/>
    <x v="5"/>
    <x v="8"/>
    <x v="0"/>
  </r>
  <r>
    <s v="AX16530"/>
    <s v="ENX2050"/>
    <s v="A149"/>
    <s v="EMP1000"/>
    <x v="157"/>
    <x v="135"/>
    <x v="0"/>
    <n v="2391"/>
    <n v="1291"/>
    <n v="2582"/>
    <n v="4782"/>
    <n v="2200"/>
    <x v="42"/>
    <s v="Fred Robertson"/>
    <x v="157"/>
    <x v="1"/>
    <x v="9"/>
    <x v="0"/>
  </r>
  <r>
    <s v="AX16532"/>
    <s v="ENX2011"/>
    <s v="A115"/>
    <s v="EMP1010"/>
    <x v="125"/>
    <x v="222"/>
    <x v="1"/>
    <n v="530"/>
    <n v="435"/>
    <n v="435"/>
    <n v="530"/>
    <n v="95"/>
    <x v="22"/>
    <s v="Joshua Cook"/>
    <x v="125"/>
    <x v="5"/>
    <x v="11"/>
    <x v="0"/>
  </r>
  <r>
    <s v="AX16534"/>
    <s v="ENX2015"/>
    <s v="A143"/>
    <s v="EMP1038"/>
    <x v="114"/>
    <x v="348"/>
    <x v="2"/>
    <n v="637"/>
    <n v="389"/>
    <n v="1167"/>
    <n v="1911"/>
    <n v="744"/>
    <x v="9"/>
    <s v="Scott Mason"/>
    <x v="114"/>
    <x v="4"/>
    <x v="4"/>
    <x v="0"/>
  </r>
  <r>
    <s v="AX16538"/>
    <s v="ENX2096"/>
    <s v="A109"/>
    <s v="EMP1037"/>
    <x v="109"/>
    <x v="228"/>
    <x v="1"/>
    <n v="1587"/>
    <n v="1301"/>
    <n v="1301"/>
    <n v="1587"/>
    <n v="286"/>
    <x v="34"/>
    <s v="Carl Hall"/>
    <x v="109"/>
    <x v="6"/>
    <x v="11"/>
    <x v="0"/>
  </r>
  <r>
    <s v="AX16549"/>
    <s v="ENX2092"/>
    <s v="A135"/>
    <s v="EMP1002"/>
    <x v="279"/>
    <x v="119"/>
    <x v="1"/>
    <n v="1639"/>
    <n v="1295"/>
    <n v="1295"/>
    <n v="1639"/>
    <n v="344"/>
    <x v="44"/>
    <s v="Andrew Bowman"/>
    <x v="279"/>
    <x v="0"/>
    <x v="1"/>
    <x v="0"/>
  </r>
  <r>
    <s v="AX16550"/>
    <s v="ENX2007"/>
    <s v="A116"/>
    <s v="EMP1030"/>
    <x v="674"/>
    <x v="3"/>
    <x v="1"/>
    <n v="1405"/>
    <n v="1054"/>
    <n v="1054"/>
    <n v="1405"/>
    <n v="351"/>
    <x v="47"/>
    <s v="Bobby Russell"/>
    <x v="674"/>
    <x v="3"/>
    <x v="3"/>
    <x v="0"/>
  </r>
  <r>
    <s v="AX16552"/>
    <s v="ENX2020"/>
    <s v="A160"/>
    <s v="EMP1024"/>
    <x v="560"/>
    <x v="352"/>
    <x v="1"/>
    <n v="2005"/>
    <n v="1223"/>
    <n v="1223"/>
    <n v="2005"/>
    <n v="782"/>
    <x v="1"/>
    <s v="Ernest Wheeler"/>
    <x v="560"/>
    <x v="3"/>
    <x v="6"/>
    <x v="0"/>
  </r>
  <r>
    <s v="AX16554"/>
    <s v="ENX2050"/>
    <s v="A163"/>
    <s v="EMP1020"/>
    <x v="699"/>
    <x v="260"/>
    <x v="1"/>
    <n v="2391"/>
    <n v="1291"/>
    <n v="1291"/>
    <n v="2391"/>
    <n v="1100"/>
    <x v="60"/>
    <s v="Ryan Butler"/>
    <x v="699"/>
    <x v="3"/>
    <x v="3"/>
    <x v="0"/>
  </r>
  <r>
    <s v="AX16559"/>
    <s v="ENX2066"/>
    <s v="A148"/>
    <s v="EMP1012"/>
    <x v="131"/>
    <x v="313"/>
    <x v="1"/>
    <n v="2091"/>
    <n v="1485"/>
    <n v="1485"/>
    <n v="2091"/>
    <n v="606"/>
    <x v="31"/>
    <s v="John Reyes"/>
    <x v="131"/>
    <x v="2"/>
    <x v="7"/>
    <x v="0"/>
  </r>
  <r>
    <s v="AX16563"/>
    <s v="ENX2097"/>
    <s v="A111"/>
    <s v="EMP1003"/>
    <x v="478"/>
    <x v="193"/>
    <x v="2"/>
    <n v="1052"/>
    <n v="589"/>
    <n v="1767"/>
    <n v="3156"/>
    <n v="1389"/>
    <x v="19"/>
    <s v="Christopher Tucker"/>
    <x v="478"/>
    <x v="4"/>
    <x v="11"/>
    <x v="0"/>
  </r>
  <r>
    <s v="AX16568"/>
    <s v="ENX2056"/>
    <s v="A140"/>
    <s v="EMP1037"/>
    <x v="753"/>
    <x v="252"/>
    <x v="1"/>
    <n v="1635"/>
    <n v="1046"/>
    <n v="1046"/>
    <n v="1635"/>
    <n v="589"/>
    <x v="46"/>
    <s v="Carl Hall"/>
    <x v="753"/>
    <x v="2"/>
    <x v="1"/>
    <x v="0"/>
  </r>
  <r>
    <s v="AX16572"/>
    <s v="ENX2056"/>
    <s v="A115"/>
    <s v="EMP1014"/>
    <x v="477"/>
    <x v="286"/>
    <x v="1"/>
    <n v="1635"/>
    <n v="1046"/>
    <n v="1046"/>
    <n v="1635"/>
    <n v="589"/>
    <x v="22"/>
    <s v="Ronald Reed"/>
    <x v="477"/>
    <x v="3"/>
    <x v="10"/>
    <x v="0"/>
  </r>
  <r>
    <s v="AX16573"/>
    <s v="ENX2004"/>
    <s v="A157"/>
    <s v="EMP1037"/>
    <x v="30"/>
    <x v="67"/>
    <x v="1"/>
    <n v="1278"/>
    <n v="665"/>
    <n v="665"/>
    <n v="1278"/>
    <n v="613"/>
    <x v="0"/>
    <s v="Carl Hall"/>
    <x v="30"/>
    <x v="1"/>
    <x v="5"/>
    <x v="0"/>
  </r>
  <r>
    <s v="AX16574"/>
    <s v="ENX2044"/>
    <s v="A112"/>
    <s v="EMP1038"/>
    <x v="237"/>
    <x v="74"/>
    <x v="2"/>
    <n v="886"/>
    <n v="478"/>
    <n v="1434"/>
    <n v="2658"/>
    <n v="1224"/>
    <x v="40"/>
    <s v="Scott Mason"/>
    <x v="237"/>
    <x v="0"/>
    <x v="8"/>
    <x v="0"/>
  </r>
  <r>
    <s v="AX16576"/>
    <s v="ENX2020"/>
    <s v="A125"/>
    <s v="EMP1001"/>
    <x v="32"/>
    <x v="328"/>
    <x v="1"/>
    <n v="2005"/>
    <n v="1223"/>
    <n v="1223"/>
    <n v="2005"/>
    <n v="782"/>
    <x v="72"/>
    <s v="Kevin Butler"/>
    <x v="32"/>
    <x v="6"/>
    <x v="11"/>
    <x v="0"/>
  </r>
  <r>
    <s v="AX16577"/>
    <s v="ENX2004"/>
    <s v="A109"/>
    <s v="EMP1019"/>
    <x v="710"/>
    <x v="300"/>
    <x v="1"/>
    <n v="1278"/>
    <n v="665"/>
    <n v="665"/>
    <n v="1278"/>
    <n v="613"/>
    <x v="34"/>
    <s v="Roger Robertson"/>
    <x v="710"/>
    <x v="6"/>
    <x v="6"/>
    <x v="0"/>
  </r>
  <r>
    <s v="AX16581"/>
    <s v="ENX2040"/>
    <s v="A157"/>
    <s v="EMP1029"/>
    <x v="519"/>
    <x v="32"/>
    <x v="1"/>
    <n v="1889"/>
    <n v="945"/>
    <n v="945"/>
    <n v="1889"/>
    <n v="944"/>
    <x v="0"/>
    <s v="Howard Gardner"/>
    <x v="519"/>
    <x v="5"/>
    <x v="3"/>
    <x v="0"/>
  </r>
  <r>
    <s v="AX16582"/>
    <s v="ENX2013"/>
    <s v="A151"/>
    <s v="EMP1034"/>
    <x v="415"/>
    <x v="167"/>
    <x v="1"/>
    <n v="368"/>
    <n v="269"/>
    <n v="269"/>
    <n v="368"/>
    <n v="99"/>
    <x v="24"/>
    <s v="Arthur Mccoy"/>
    <x v="415"/>
    <x v="2"/>
    <x v="4"/>
    <x v="0"/>
  </r>
  <r>
    <s v="AX16592"/>
    <s v="ENX2054"/>
    <s v="A131"/>
    <s v="EMP1038"/>
    <x v="754"/>
    <x v="42"/>
    <x v="1"/>
    <n v="127"/>
    <n v="79"/>
    <n v="79"/>
    <n v="127"/>
    <n v="48"/>
    <x v="66"/>
    <s v="Scott Mason"/>
    <x v="754"/>
    <x v="3"/>
    <x v="3"/>
    <x v="0"/>
  </r>
  <r>
    <s v="AX16593"/>
    <s v="ENX2046"/>
    <s v="A151"/>
    <s v="EMP1016"/>
    <x v="269"/>
    <x v="105"/>
    <x v="0"/>
    <n v="2410"/>
    <n v="1518"/>
    <n v="3036"/>
    <n v="4820"/>
    <n v="1784"/>
    <x v="24"/>
    <s v="Henry Nelson"/>
    <x v="269"/>
    <x v="5"/>
    <x v="8"/>
    <x v="0"/>
  </r>
  <r>
    <s v="AX16598"/>
    <s v="ENX2060"/>
    <s v="A104"/>
    <s v="EMP1039"/>
    <x v="43"/>
    <x v="324"/>
    <x v="0"/>
    <n v="1467"/>
    <n v="807"/>
    <n v="1614"/>
    <n v="2934"/>
    <n v="1320"/>
    <x v="53"/>
    <s v="Eugene Holmes"/>
    <x v="43"/>
    <x v="2"/>
    <x v="4"/>
    <x v="0"/>
  </r>
  <r>
    <s v="AX16599"/>
    <s v="ENX2050"/>
    <s v="A101"/>
    <s v="EMP1043"/>
    <x v="89"/>
    <x v="40"/>
    <x v="1"/>
    <n v="2391"/>
    <n v="1291"/>
    <n v="1291"/>
    <n v="2391"/>
    <n v="1100"/>
    <x v="26"/>
    <s v="Joshua Taylor"/>
    <x v="89"/>
    <x v="5"/>
    <x v="11"/>
    <x v="0"/>
  </r>
  <r>
    <s v="AX16602"/>
    <s v="ENX2049"/>
    <s v="A124"/>
    <s v="EMP1014"/>
    <x v="534"/>
    <x v="43"/>
    <x v="1"/>
    <n v="826"/>
    <n v="562"/>
    <n v="562"/>
    <n v="826"/>
    <n v="264"/>
    <x v="21"/>
    <s v="Ronald Reed"/>
    <x v="534"/>
    <x v="3"/>
    <x v="9"/>
    <x v="0"/>
  </r>
  <r>
    <s v="AX16603"/>
    <s v="ENX2087"/>
    <s v="A100"/>
    <s v="EMP1040"/>
    <x v="453"/>
    <x v="105"/>
    <x v="2"/>
    <n v="1022"/>
    <n v="818"/>
    <n v="2454"/>
    <n v="3066"/>
    <n v="612"/>
    <x v="67"/>
    <s v="Patrick Ruiz"/>
    <x v="453"/>
    <x v="5"/>
    <x v="8"/>
    <x v="0"/>
  </r>
  <r>
    <s v="AX16604"/>
    <s v="ENX2050"/>
    <s v="A146"/>
    <s v="EMP1034"/>
    <x v="100"/>
    <x v="270"/>
    <x v="0"/>
    <n v="2391"/>
    <n v="1291"/>
    <n v="2582"/>
    <n v="4782"/>
    <n v="2200"/>
    <x v="8"/>
    <s v="Arthur Mccoy"/>
    <x v="100"/>
    <x v="2"/>
    <x v="7"/>
    <x v="0"/>
  </r>
  <r>
    <s v="AX16605"/>
    <s v="ENX2097"/>
    <s v="A133"/>
    <s v="EMP1005"/>
    <x v="18"/>
    <x v="9"/>
    <x v="1"/>
    <n v="1052"/>
    <n v="589"/>
    <n v="589"/>
    <n v="1052"/>
    <n v="463"/>
    <x v="37"/>
    <s v="Ryan Welch"/>
    <x v="18"/>
    <x v="2"/>
    <x v="1"/>
    <x v="0"/>
  </r>
  <r>
    <s v="AX16606"/>
    <s v="ENX2038"/>
    <s v="A158"/>
    <s v="EMP1001"/>
    <x v="745"/>
    <x v="341"/>
    <x v="1"/>
    <n v="392"/>
    <n v="255"/>
    <n v="255"/>
    <n v="392"/>
    <n v="137"/>
    <x v="4"/>
    <s v="Kevin Butler"/>
    <x v="745"/>
    <x v="4"/>
    <x v="9"/>
    <x v="0"/>
  </r>
  <r>
    <s v="AX16607"/>
    <s v="ENX2095"/>
    <s v="A138"/>
    <s v="EMP1023"/>
    <x v="78"/>
    <x v="314"/>
    <x v="1"/>
    <n v="1743"/>
    <n v="872"/>
    <n v="872"/>
    <n v="1743"/>
    <n v="871"/>
    <x v="6"/>
    <s v="Brian Davis"/>
    <x v="78"/>
    <x v="1"/>
    <x v="0"/>
    <x v="0"/>
  </r>
  <r>
    <s v="AX16610"/>
    <s v="ENX2099"/>
    <s v="A116"/>
    <s v="EMP1010"/>
    <x v="448"/>
    <x v="97"/>
    <x v="3"/>
    <n v="1367"/>
    <n v="984"/>
    <n v="3936"/>
    <n v="5468"/>
    <n v="1532"/>
    <x v="47"/>
    <s v="Joshua Cook"/>
    <x v="448"/>
    <x v="0"/>
    <x v="10"/>
    <x v="0"/>
  </r>
  <r>
    <s v="AX16612"/>
    <s v="ENX2055"/>
    <s v="A118"/>
    <s v="EMP1009"/>
    <x v="272"/>
    <x v="140"/>
    <x v="1"/>
    <n v="2495"/>
    <n v="1896"/>
    <n v="1896"/>
    <n v="2495"/>
    <n v="599"/>
    <x v="11"/>
    <s v="Kenneth Fields"/>
    <x v="272"/>
    <x v="1"/>
    <x v="2"/>
    <x v="0"/>
  </r>
  <r>
    <s v="AX16614"/>
    <s v="ENX2099"/>
    <s v="A166"/>
    <s v="EMP1015"/>
    <x v="312"/>
    <x v="51"/>
    <x v="2"/>
    <n v="1367"/>
    <n v="984"/>
    <n v="2952"/>
    <n v="4101"/>
    <n v="1149"/>
    <x v="65"/>
    <s v="Justin Lynch"/>
    <x v="312"/>
    <x v="5"/>
    <x v="7"/>
    <x v="0"/>
  </r>
  <r>
    <s v="AX16616"/>
    <s v="ENX2028"/>
    <s v="A107"/>
    <s v="EMP1040"/>
    <x v="129"/>
    <x v="281"/>
    <x v="3"/>
    <n v="2283"/>
    <n v="1484"/>
    <n v="5936"/>
    <n v="9132"/>
    <n v="3196"/>
    <x v="13"/>
    <s v="Patrick Ruiz"/>
    <x v="129"/>
    <x v="0"/>
    <x v="4"/>
    <x v="0"/>
  </r>
  <r>
    <s v="AX16617"/>
    <s v="ENX2083"/>
    <s v="A104"/>
    <s v="EMP1034"/>
    <x v="656"/>
    <x v="357"/>
    <x v="1"/>
    <n v="2141"/>
    <n v="1777"/>
    <n v="1777"/>
    <n v="2141"/>
    <n v="364"/>
    <x v="53"/>
    <s v="Arthur Mccoy"/>
    <x v="656"/>
    <x v="4"/>
    <x v="5"/>
    <x v="0"/>
  </r>
  <r>
    <s v="AX16620"/>
    <s v="ENX2097"/>
    <s v="A111"/>
    <s v="EMP1029"/>
    <x v="632"/>
    <x v="60"/>
    <x v="1"/>
    <n v="1052"/>
    <n v="589"/>
    <n v="589"/>
    <n v="1052"/>
    <n v="463"/>
    <x v="19"/>
    <s v="Howard Gardner"/>
    <x v="632"/>
    <x v="5"/>
    <x v="10"/>
    <x v="0"/>
  </r>
  <r>
    <s v="AX16625"/>
    <s v="ENX2035"/>
    <s v="A120"/>
    <s v="EMP1003"/>
    <x v="302"/>
    <x v="139"/>
    <x v="1"/>
    <n v="458"/>
    <n v="376"/>
    <n v="376"/>
    <n v="458"/>
    <n v="82"/>
    <x v="71"/>
    <s v="Christopher Tucker"/>
    <x v="302"/>
    <x v="4"/>
    <x v="9"/>
    <x v="0"/>
  </r>
  <r>
    <s v="AX16628"/>
    <s v="ENX2006"/>
    <s v="A172"/>
    <s v="EMP1006"/>
    <x v="724"/>
    <x v="164"/>
    <x v="3"/>
    <n v="1826"/>
    <n v="1443"/>
    <n v="5772"/>
    <n v="7304"/>
    <n v="1532"/>
    <x v="28"/>
    <s v="Sean Miller"/>
    <x v="724"/>
    <x v="1"/>
    <x v="9"/>
    <x v="0"/>
  </r>
  <r>
    <s v="AX16631"/>
    <s v="ENX2092"/>
    <s v="A146"/>
    <s v="EMP1016"/>
    <x v="545"/>
    <x v="118"/>
    <x v="0"/>
    <n v="1639"/>
    <n v="1295"/>
    <n v="2590"/>
    <n v="3278"/>
    <n v="688"/>
    <x v="8"/>
    <s v="Henry Nelson"/>
    <x v="545"/>
    <x v="3"/>
    <x v="8"/>
    <x v="0"/>
  </r>
  <r>
    <s v="AX16632"/>
    <s v="ENX2012"/>
    <s v="A105"/>
    <s v="EMP1009"/>
    <x v="695"/>
    <x v="3"/>
    <x v="2"/>
    <n v="1353"/>
    <n v="947"/>
    <n v="2841"/>
    <n v="4059"/>
    <n v="1218"/>
    <x v="57"/>
    <s v="Kenneth Fields"/>
    <x v="695"/>
    <x v="3"/>
    <x v="3"/>
    <x v="0"/>
  </r>
  <r>
    <s v="AX16635"/>
    <s v="ENX2064"/>
    <s v="A158"/>
    <s v="EMP1031"/>
    <x v="674"/>
    <x v="226"/>
    <x v="2"/>
    <n v="1414"/>
    <n v="962"/>
    <n v="2886"/>
    <n v="4242"/>
    <n v="1356"/>
    <x v="4"/>
    <s v="Brian Thomas"/>
    <x v="674"/>
    <x v="2"/>
    <x v="5"/>
    <x v="0"/>
  </r>
  <r>
    <s v="AX16636"/>
    <s v="ENX2016"/>
    <s v="A136"/>
    <s v="EMP1032"/>
    <x v="518"/>
    <x v="284"/>
    <x v="1"/>
    <n v="1351"/>
    <n v="1108"/>
    <n v="1108"/>
    <n v="1351"/>
    <n v="243"/>
    <x v="29"/>
    <s v="Larry Castillo"/>
    <x v="518"/>
    <x v="4"/>
    <x v="7"/>
    <x v="0"/>
  </r>
  <r>
    <s v="AX16638"/>
    <s v="ENX2019"/>
    <s v="A143"/>
    <s v="EMP1011"/>
    <x v="347"/>
    <x v="354"/>
    <x v="1"/>
    <n v="800"/>
    <n v="536"/>
    <n v="536"/>
    <n v="800"/>
    <n v="264"/>
    <x v="9"/>
    <s v="Larry Marshall"/>
    <x v="347"/>
    <x v="5"/>
    <x v="4"/>
    <x v="0"/>
  </r>
  <r>
    <s v="AX16639"/>
    <s v="ENX2066"/>
    <s v="A169"/>
    <s v="EMP1040"/>
    <x v="755"/>
    <x v="241"/>
    <x v="2"/>
    <n v="2091"/>
    <n v="1485"/>
    <n v="4455"/>
    <n v="6273"/>
    <n v="1818"/>
    <x v="30"/>
    <s v="Patrick Ruiz"/>
    <x v="755"/>
    <x v="2"/>
    <x v="5"/>
    <x v="0"/>
  </r>
  <r>
    <s v="AX16644"/>
    <s v="ENX2099"/>
    <s v="A119"/>
    <s v="EMP1036"/>
    <x v="479"/>
    <x v="282"/>
    <x v="1"/>
    <n v="1367"/>
    <n v="984"/>
    <n v="984"/>
    <n v="1367"/>
    <n v="383"/>
    <x v="61"/>
    <s v="Robert Reed"/>
    <x v="479"/>
    <x v="3"/>
    <x v="4"/>
    <x v="0"/>
  </r>
  <r>
    <s v="AX16646"/>
    <s v="ENX2091"/>
    <s v="A167"/>
    <s v="EMP1028"/>
    <x v="614"/>
    <x v="228"/>
    <x v="2"/>
    <n v="368"/>
    <n v="294"/>
    <n v="882"/>
    <n v="1104"/>
    <n v="222"/>
    <x v="10"/>
    <s v="Howard Sims"/>
    <x v="614"/>
    <x v="6"/>
    <x v="11"/>
    <x v="0"/>
  </r>
  <r>
    <s v="AX16647"/>
    <s v="ENX2031"/>
    <s v="A161"/>
    <s v="EMP1033"/>
    <x v="585"/>
    <x v="37"/>
    <x v="1"/>
    <n v="1638"/>
    <n v="1261"/>
    <n v="1261"/>
    <n v="1638"/>
    <n v="377"/>
    <x v="25"/>
    <s v="Jerry Perry"/>
    <x v="585"/>
    <x v="4"/>
    <x v="7"/>
    <x v="0"/>
  </r>
  <r>
    <s v="AX16649"/>
    <s v="ENX2016"/>
    <s v="A105"/>
    <s v="EMP1016"/>
    <x v="389"/>
    <x v="83"/>
    <x v="1"/>
    <n v="1351"/>
    <n v="1108"/>
    <n v="1108"/>
    <n v="1351"/>
    <n v="243"/>
    <x v="57"/>
    <s v="Henry Nelson"/>
    <x v="389"/>
    <x v="3"/>
    <x v="6"/>
    <x v="0"/>
  </r>
  <r>
    <s v="AX16650"/>
    <s v="ENX2072"/>
    <s v="A138"/>
    <s v="EMP1006"/>
    <x v="701"/>
    <x v="298"/>
    <x v="2"/>
    <n v="1887"/>
    <n v="1378"/>
    <n v="4134"/>
    <n v="5661"/>
    <n v="1527"/>
    <x v="6"/>
    <s v="Sean Miller"/>
    <x v="701"/>
    <x v="2"/>
    <x v="11"/>
    <x v="0"/>
  </r>
  <r>
    <s v="AX16652"/>
    <s v="ENX2023"/>
    <s v="A133"/>
    <s v="EMP1038"/>
    <x v="345"/>
    <x v="79"/>
    <x v="2"/>
    <n v="818"/>
    <n v="450"/>
    <n v="1350"/>
    <n v="2454"/>
    <n v="1104"/>
    <x v="37"/>
    <s v="Scott Mason"/>
    <x v="345"/>
    <x v="2"/>
    <x v="8"/>
    <x v="0"/>
  </r>
  <r>
    <s v="AX16655"/>
    <s v="ENX2059"/>
    <s v="A127"/>
    <s v="EMP1009"/>
    <x v="178"/>
    <x v="240"/>
    <x v="1"/>
    <n v="1494"/>
    <n v="971"/>
    <n v="971"/>
    <n v="1494"/>
    <n v="523"/>
    <x v="5"/>
    <s v="Kenneth Fields"/>
    <x v="178"/>
    <x v="5"/>
    <x v="5"/>
    <x v="0"/>
  </r>
  <r>
    <s v="AX16656"/>
    <s v="ENX2095"/>
    <s v="A101"/>
    <s v="EMP1023"/>
    <x v="560"/>
    <x v="80"/>
    <x v="2"/>
    <n v="1743"/>
    <n v="872"/>
    <n v="2616"/>
    <n v="5229"/>
    <n v="2613"/>
    <x v="26"/>
    <s v="Brian Davis"/>
    <x v="560"/>
    <x v="3"/>
    <x v="1"/>
    <x v="0"/>
  </r>
  <r>
    <s v="AX16662"/>
    <s v="ENX2077"/>
    <s v="A102"/>
    <s v="EMP1014"/>
    <x v="641"/>
    <x v="20"/>
    <x v="1"/>
    <n v="530"/>
    <n v="424"/>
    <n v="424"/>
    <n v="530"/>
    <n v="106"/>
    <x v="43"/>
    <s v="Ronald Reed"/>
    <x v="641"/>
    <x v="1"/>
    <x v="1"/>
    <x v="0"/>
  </r>
  <r>
    <s v="AX16663"/>
    <s v="ENX2096"/>
    <s v="A163"/>
    <s v="EMP1016"/>
    <x v="79"/>
    <x v="80"/>
    <x v="0"/>
    <n v="1587"/>
    <n v="1301"/>
    <n v="2602"/>
    <n v="3174"/>
    <n v="572"/>
    <x v="60"/>
    <s v="Henry Nelson"/>
    <x v="79"/>
    <x v="3"/>
    <x v="1"/>
    <x v="0"/>
  </r>
  <r>
    <s v="AX16664"/>
    <s v="ENX2023"/>
    <s v="A138"/>
    <s v="EMP1035"/>
    <x v="85"/>
    <x v="240"/>
    <x v="1"/>
    <n v="818"/>
    <n v="450"/>
    <n v="450"/>
    <n v="818"/>
    <n v="368"/>
    <x v="6"/>
    <s v="Roger Ramos"/>
    <x v="85"/>
    <x v="5"/>
    <x v="5"/>
    <x v="0"/>
  </r>
  <r>
    <s v="AX16665"/>
    <s v="ENX2056"/>
    <s v="A106"/>
    <s v="EMP1021"/>
    <x v="662"/>
    <x v="28"/>
    <x v="0"/>
    <n v="1635"/>
    <n v="1046"/>
    <n v="2092"/>
    <n v="3270"/>
    <n v="1178"/>
    <x v="35"/>
    <s v="Clarence Fox"/>
    <x v="662"/>
    <x v="4"/>
    <x v="6"/>
    <x v="0"/>
  </r>
  <r>
    <s v="AX16666"/>
    <s v="ENX2100"/>
    <s v="A170"/>
    <s v="EMP1022"/>
    <x v="446"/>
    <x v="90"/>
    <x v="1"/>
    <n v="799"/>
    <n v="455"/>
    <n v="455"/>
    <n v="799"/>
    <n v="344"/>
    <x v="18"/>
    <s v="Walter Cook"/>
    <x v="446"/>
    <x v="2"/>
    <x v="11"/>
    <x v="0"/>
  </r>
  <r>
    <s v="AX16668"/>
    <s v="ENX2056"/>
    <s v="A142"/>
    <s v="EMP1009"/>
    <x v="232"/>
    <x v="215"/>
    <x v="0"/>
    <n v="1635"/>
    <n v="1046"/>
    <n v="2092"/>
    <n v="3270"/>
    <n v="1178"/>
    <x v="15"/>
    <s v="Kenneth Fields"/>
    <x v="232"/>
    <x v="4"/>
    <x v="8"/>
    <x v="0"/>
  </r>
  <r>
    <s v="AX16669"/>
    <s v="ENX2008"/>
    <s v="A144"/>
    <s v="EMP1037"/>
    <x v="633"/>
    <x v="92"/>
    <x v="1"/>
    <n v="315"/>
    <n v="208"/>
    <n v="208"/>
    <n v="315"/>
    <n v="107"/>
    <x v="33"/>
    <s v="Carl Hall"/>
    <x v="633"/>
    <x v="5"/>
    <x v="11"/>
    <x v="0"/>
  </r>
  <r>
    <s v="AX16670"/>
    <s v="ENX2016"/>
    <s v="A140"/>
    <s v="EMP1035"/>
    <x v="370"/>
    <x v="61"/>
    <x v="2"/>
    <n v="1351"/>
    <n v="1108"/>
    <n v="3324"/>
    <n v="4053"/>
    <n v="729"/>
    <x v="46"/>
    <s v="Roger Ramos"/>
    <x v="370"/>
    <x v="6"/>
    <x v="9"/>
    <x v="0"/>
  </r>
  <r>
    <s v="AX16672"/>
    <s v="ENX2089"/>
    <s v="A118"/>
    <s v="EMP1039"/>
    <x v="289"/>
    <x v="112"/>
    <x v="0"/>
    <n v="2294"/>
    <n v="1399"/>
    <n v="2798"/>
    <n v="4588"/>
    <n v="1790"/>
    <x v="11"/>
    <s v="Eugene Holmes"/>
    <x v="289"/>
    <x v="4"/>
    <x v="10"/>
    <x v="0"/>
  </r>
  <r>
    <s v="AX16673"/>
    <s v="ENX2025"/>
    <s v="A135"/>
    <s v="EMP1039"/>
    <x v="449"/>
    <x v="170"/>
    <x v="2"/>
    <n v="667"/>
    <n v="387"/>
    <n v="1161"/>
    <n v="2001"/>
    <n v="840"/>
    <x v="44"/>
    <s v="Eugene Holmes"/>
    <x v="449"/>
    <x v="6"/>
    <x v="0"/>
    <x v="0"/>
  </r>
  <r>
    <s v="AX16676"/>
    <s v="ENX2029"/>
    <s v="A151"/>
    <s v="EMP1027"/>
    <x v="540"/>
    <x v="28"/>
    <x v="1"/>
    <n v="1848"/>
    <n v="1294"/>
    <n v="1294"/>
    <n v="1848"/>
    <n v="554"/>
    <x v="24"/>
    <s v="Gary Rodriguez"/>
    <x v="540"/>
    <x v="4"/>
    <x v="6"/>
    <x v="0"/>
  </r>
  <r>
    <s v="AX16677"/>
    <s v="ENX2040"/>
    <s v="A168"/>
    <s v="EMP1028"/>
    <x v="251"/>
    <x v="354"/>
    <x v="1"/>
    <n v="1889"/>
    <n v="945"/>
    <n v="945"/>
    <n v="1889"/>
    <n v="944"/>
    <x v="45"/>
    <s v="Howard Sims"/>
    <x v="251"/>
    <x v="5"/>
    <x v="4"/>
    <x v="0"/>
  </r>
  <r>
    <s v="AX16682"/>
    <s v="ENX2092"/>
    <s v="A152"/>
    <s v="EMP1015"/>
    <x v="717"/>
    <x v="4"/>
    <x v="1"/>
    <n v="1639"/>
    <n v="1295"/>
    <n v="1295"/>
    <n v="1639"/>
    <n v="344"/>
    <x v="54"/>
    <s v="Justin Lynch"/>
    <x v="717"/>
    <x v="2"/>
    <x v="2"/>
    <x v="0"/>
  </r>
  <r>
    <s v="AX16686"/>
    <s v="ENX2039"/>
    <s v="A126"/>
    <s v="EMP1039"/>
    <x v="392"/>
    <x v="160"/>
    <x v="2"/>
    <n v="817"/>
    <n v="409"/>
    <n v="1227"/>
    <n v="2451"/>
    <n v="1224"/>
    <x v="38"/>
    <s v="Eugene Holmes"/>
    <x v="392"/>
    <x v="3"/>
    <x v="2"/>
    <x v="0"/>
  </r>
  <r>
    <s v="AX16687"/>
    <s v="ENX2041"/>
    <s v="A169"/>
    <s v="EMP1030"/>
    <x v="364"/>
    <x v="317"/>
    <x v="0"/>
    <n v="1380"/>
    <n v="1090"/>
    <n v="2180"/>
    <n v="2760"/>
    <n v="580"/>
    <x v="30"/>
    <s v="Bobby Russell"/>
    <x v="364"/>
    <x v="0"/>
    <x v="9"/>
    <x v="0"/>
  </r>
  <r>
    <s v="AX16693"/>
    <s v="ENX2022"/>
    <s v="A160"/>
    <s v="EMP1032"/>
    <x v="305"/>
    <x v="181"/>
    <x v="3"/>
    <n v="561"/>
    <n v="421"/>
    <n v="1684"/>
    <n v="2244"/>
    <n v="560"/>
    <x v="1"/>
    <s v="Larry Castillo"/>
    <x v="305"/>
    <x v="2"/>
    <x v="3"/>
    <x v="0"/>
  </r>
  <r>
    <s v="AX16694"/>
    <s v="ENX2044"/>
    <s v="A136"/>
    <s v="EMP1028"/>
    <x v="455"/>
    <x v="278"/>
    <x v="2"/>
    <n v="886"/>
    <n v="478"/>
    <n v="1434"/>
    <n v="2658"/>
    <n v="1224"/>
    <x v="29"/>
    <s v="Howard Sims"/>
    <x v="455"/>
    <x v="4"/>
    <x v="1"/>
    <x v="0"/>
  </r>
  <r>
    <s v="AX16699"/>
    <s v="ENX2036"/>
    <s v="A132"/>
    <s v="EMP1030"/>
    <x v="430"/>
    <x v="29"/>
    <x v="1"/>
    <n v="1582"/>
    <n v="1234"/>
    <n v="1234"/>
    <n v="1582"/>
    <n v="348"/>
    <x v="56"/>
    <s v="Bobby Russell"/>
    <x v="430"/>
    <x v="5"/>
    <x v="3"/>
    <x v="0"/>
  </r>
  <r>
    <s v="AX16705"/>
    <s v="ENX2003"/>
    <s v="A125"/>
    <s v="EMP1004"/>
    <x v="671"/>
    <x v="177"/>
    <x v="3"/>
    <n v="1783"/>
    <n v="1516"/>
    <n v="6064"/>
    <n v="7132"/>
    <n v="1068"/>
    <x v="72"/>
    <s v="Kenneth Bradley"/>
    <x v="671"/>
    <x v="1"/>
    <x v="3"/>
    <x v="0"/>
  </r>
  <r>
    <s v="AX16711"/>
    <s v="ENX2048"/>
    <s v="A129"/>
    <s v="EMP1014"/>
    <x v="660"/>
    <x v="120"/>
    <x v="2"/>
    <n v="502"/>
    <n v="296"/>
    <n v="888"/>
    <n v="1506"/>
    <n v="618"/>
    <x v="59"/>
    <s v="Ronald Reed"/>
    <x v="660"/>
    <x v="0"/>
    <x v="11"/>
    <x v="0"/>
  </r>
  <r>
    <s v="AX16720"/>
    <s v="ENX2000"/>
    <s v="A166"/>
    <s v="EMP1001"/>
    <x v="690"/>
    <x v="255"/>
    <x v="1"/>
    <n v="2241"/>
    <n v="1367"/>
    <n v="1367"/>
    <n v="2241"/>
    <n v="874"/>
    <x v="65"/>
    <s v="Kevin Butler"/>
    <x v="690"/>
    <x v="1"/>
    <x v="9"/>
    <x v="0"/>
  </r>
  <r>
    <s v="AX16725"/>
    <s v="ENX2028"/>
    <s v="A124"/>
    <s v="EMP1005"/>
    <x v="522"/>
    <x v="37"/>
    <x v="0"/>
    <n v="2283"/>
    <n v="1484"/>
    <n v="2968"/>
    <n v="4566"/>
    <n v="1598"/>
    <x v="21"/>
    <s v="Ryan Welch"/>
    <x v="522"/>
    <x v="4"/>
    <x v="7"/>
    <x v="0"/>
  </r>
  <r>
    <s v="AX16728"/>
    <s v="ENX2074"/>
    <s v="A100"/>
    <s v="EMP1017"/>
    <x v="756"/>
    <x v="281"/>
    <x v="2"/>
    <n v="504"/>
    <n v="408"/>
    <n v="1224"/>
    <n v="1512"/>
    <n v="288"/>
    <x v="67"/>
    <s v="Brian Hansen"/>
    <x v="756"/>
    <x v="0"/>
    <x v="4"/>
    <x v="0"/>
  </r>
  <r>
    <s v="AX16729"/>
    <s v="ENX2051"/>
    <s v="A151"/>
    <s v="EMP1040"/>
    <x v="751"/>
    <x v="30"/>
    <x v="1"/>
    <n v="1077"/>
    <n v="732"/>
    <n v="732"/>
    <n v="1077"/>
    <n v="345"/>
    <x v="24"/>
    <s v="Patrick Ruiz"/>
    <x v="751"/>
    <x v="6"/>
    <x v="0"/>
    <x v="0"/>
  </r>
  <r>
    <s v="AX16731"/>
    <s v="ENX2063"/>
    <s v="A172"/>
    <s v="EMP1007"/>
    <x v="192"/>
    <x v="240"/>
    <x v="1"/>
    <n v="1708"/>
    <n v="871"/>
    <n v="871"/>
    <n v="1708"/>
    <n v="837"/>
    <x v="28"/>
    <s v="Jeremy Mendoza"/>
    <x v="192"/>
    <x v="5"/>
    <x v="5"/>
    <x v="0"/>
  </r>
  <r>
    <s v="AX16732"/>
    <s v="ENX2070"/>
    <s v="A116"/>
    <s v="EMP1041"/>
    <x v="549"/>
    <x v="259"/>
    <x v="1"/>
    <n v="1671"/>
    <n v="1220"/>
    <n v="1220"/>
    <n v="1671"/>
    <n v="451"/>
    <x v="47"/>
    <s v="Joe Sims"/>
    <x v="549"/>
    <x v="3"/>
    <x v="2"/>
    <x v="0"/>
  </r>
  <r>
    <s v="AX16733"/>
    <s v="ENX2096"/>
    <s v="A145"/>
    <s v="EMP1033"/>
    <x v="255"/>
    <x v="312"/>
    <x v="0"/>
    <n v="1587"/>
    <n v="1301"/>
    <n v="2602"/>
    <n v="3174"/>
    <n v="572"/>
    <x v="50"/>
    <s v="Jerry Perry"/>
    <x v="255"/>
    <x v="0"/>
    <x v="5"/>
    <x v="0"/>
  </r>
  <r>
    <s v="AX16735"/>
    <s v="ENX2012"/>
    <s v="A130"/>
    <s v="EMP1012"/>
    <x v="731"/>
    <x v="308"/>
    <x v="3"/>
    <n v="1353"/>
    <n v="947"/>
    <n v="3788"/>
    <n v="5412"/>
    <n v="1624"/>
    <x v="3"/>
    <s v="John Reyes"/>
    <x v="731"/>
    <x v="1"/>
    <x v="7"/>
    <x v="0"/>
  </r>
  <r>
    <s v="AX16738"/>
    <s v="ENX2039"/>
    <s v="A148"/>
    <s v="EMP1036"/>
    <x v="757"/>
    <x v="205"/>
    <x v="1"/>
    <n v="817"/>
    <n v="409"/>
    <n v="409"/>
    <n v="817"/>
    <n v="408"/>
    <x v="31"/>
    <s v="Robert Reed"/>
    <x v="757"/>
    <x v="5"/>
    <x v="10"/>
    <x v="0"/>
  </r>
  <r>
    <s v="AX16746"/>
    <s v="ENX2069"/>
    <s v="A125"/>
    <s v="EMP1016"/>
    <x v="294"/>
    <x v="225"/>
    <x v="1"/>
    <n v="378"/>
    <n v="291"/>
    <n v="291"/>
    <n v="378"/>
    <n v="87"/>
    <x v="72"/>
    <s v="Henry Nelson"/>
    <x v="294"/>
    <x v="0"/>
    <x v="3"/>
    <x v="0"/>
  </r>
  <r>
    <s v="AX16749"/>
    <s v="ENX2026"/>
    <s v="A116"/>
    <s v="EMP1042"/>
    <x v="61"/>
    <x v="125"/>
    <x v="0"/>
    <n v="947"/>
    <n v="786"/>
    <n v="1572"/>
    <n v="1894"/>
    <n v="322"/>
    <x v="47"/>
    <s v="Scott Clark"/>
    <x v="61"/>
    <x v="2"/>
    <x v="10"/>
    <x v="0"/>
  </r>
  <r>
    <s v="AX16751"/>
    <s v="ENX2026"/>
    <s v="A160"/>
    <s v="EMP1012"/>
    <x v="292"/>
    <x v="121"/>
    <x v="0"/>
    <n v="947"/>
    <n v="786"/>
    <n v="1572"/>
    <n v="1894"/>
    <n v="322"/>
    <x v="1"/>
    <s v="John Reyes"/>
    <x v="292"/>
    <x v="6"/>
    <x v="8"/>
    <x v="0"/>
  </r>
  <r>
    <s v="AX16759"/>
    <s v="ENX2034"/>
    <s v="A156"/>
    <s v="EMP1025"/>
    <x v="568"/>
    <x v="345"/>
    <x v="1"/>
    <n v="871"/>
    <n v="540"/>
    <n v="540"/>
    <n v="871"/>
    <n v="331"/>
    <x v="39"/>
    <s v="Ernest Wagner"/>
    <x v="568"/>
    <x v="3"/>
    <x v="10"/>
    <x v="0"/>
  </r>
  <r>
    <s v="AX16760"/>
    <s v="ENX2020"/>
    <s v="A149"/>
    <s v="EMP1021"/>
    <x v="267"/>
    <x v="132"/>
    <x v="1"/>
    <n v="2005"/>
    <n v="1223"/>
    <n v="1223"/>
    <n v="2005"/>
    <n v="782"/>
    <x v="42"/>
    <s v="Clarence Fox"/>
    <x v="267"/>
    <x v="0"/>
    <x v="3"/>
    <x v="0"/>
  </r>
  <r>
    <s v="AX16761"/>
    <s v="ENX2022"/>
    <s v="A117"/>
    <s v="EMP1028"/>
    <x v="521"/>
    <x v="242"/>
    <x v="1"/>
    <n v="561"/>
    <n v="421"/>
    <n v="421"/>
    <n v="561"/>
    <n v="140"/>
    <x v="63"/>
    <s v="Howard Sims"/>
    <x v="521"/>
    <x v="3"/>
    <x v="2"/>
    <x v="0"/>
  </r>
  <r>
    <s v="AX16762"/>
    <s v="ENX2027"/>
    <s v="A124"/>
    <s v="EMP1018"/>
    <x v="659"/>
    <x v="306"/>
    <x v="1"/>
    <n v="2497"/>
    <n v="1473"/>
    <n v="1473"/>
    <n v="2497"/>
    <n v="1024"/>
    <x v="21"/>
    <s v="Jimmy Young"/>
    <x v="659"/>
    <x v="5"/>
    <x v="7"/>
    <x v="0"/>
  </r>
  <r>
    <s v="AX16767"/>
    <s v="ENX2092"/>
    <s v="A149"/>
    <s v="EMP1029"/>
    <x v="667"/>
    <x v="74"/>
    <x v="2"/>
    <n v="1639"/>
    <n v="1295"/>
    <n v="3885"/>
    <n v="4917"/>
    <n v="1032"/>
    <x v="42"/>
    <s v="Howard Gardner"/>
    <x v="667"/>
    <x v="0"/>
    <x v="8"/>
    <x v="0"/>
  </r>
  <r>
    <s v="AX16769"/>
    <s v="ENX2008"/>
    <s v="A124"/>
    <s v="EMP1006"/>
    <x v="645"/>
    <x v="279"/>
    <x v="0"/>
    <n v="315"/>
    <n v="208"/>
    <n v="416"/>
    <n v="630"/>
    <n v="214"/>
    <x v="21"/>
    <s v="Sean Miller"/>
    <x v="645"/>
    <x v="1"/>
    <x v="3"/>
    <x v="0"/>
  </r>
  <r>
    <s v="AX16773"/>
    <s v="ENX2024"/>
    <s v="A117"/>
    <s v="EMP1020"/>
    <x v="242"/>
    <x v="87"/>
    <x v="2"/>
    <n v="356"/>
    <n v="292"/>
    <n v="876"/>
    <n v="1068"/>
    <n v="192"/>
    <x v="63"/>
    <s v="Ryan Butler"/>
    <x v="242"/>
    <x v="4"/>
    <x v="11"/>
    <x v="0"/>
  </r>
  <r>
    <s v="AX16777"/>
    <s v="ENX2034"/>
    <s v="A154"/>
    <s v="EMP1009"/>
    <x v="693"/>
    <x v="134"/>
    <x v="1"/>
    <n v="871"/>
    <n v="540"/>
    <n v="540"/>
    <n v="871"/>
    <n v="331"/>
    <x v="55"/>
    <s v="Kenneth Fields"/>
    <x v="693"/>
    <x v="2"/>
    <x v="5"/>
    <x v="0"/>
  </r>
  <r>
    <s v="AX16779"/>
    <s v="ENX2057"/>
    <s v="A163"/>
    <s v="EMP1003"/>
    <x v="572"/>
    <x v="208"/>
    <x v="2"/>
    <n v="181"/>
    <n v="130"/>
    <n v="390"/>
    <n v="543"/>
    <n v="153"/>
    <x v="60"/>
    <s v="Christopher Tucker"/>
    <x v="572"/>
    <x v="4"/>
    <x v="2"/>
    <x v="0"/>
  </r>
  <r>
    <s v="AX16780"/>
    <s v="ENX2019"/>
    <s v="A158"/>
    <s v="EMP1025"/>
    <x v="610"/>
    <x v="196"/>
    <x v="0"/>
    <n v="800"/>
    <n v="536"/>
    <n v="1072"/>
    <n v="1600"/>
    <n v="528"/>
    <x v="4"/>
    <s v="Ernest Wagner"/>
    <x v="610"/>
    <x v="6"/>
    <x v="5"/>
    <x v="0"/>
  </r>
  <r>
    <s v="AX16785"/>
    <s v="ENX2067"/>
    <s v="A128"/>
    <s v="EMP1037"/>
    <x v="441"/>
    <x v="248"/>
    <x v="0"/>
    <n v="1119"/>
    <n v="683"/>
    <n v="1366"/>
    <n v="2238"/>
    <n v="872"/>
    <x v="16"/>
    <s v="Carl Hall"/>
    <x v="441"/>
    <x v="2"/>
    <x v="3"/>
    <x v="0"/>
  </r>
  <r>
    <s v="AX16787"/>
    <s v="ENX2061"/>
    <s v="A115"/>
    <s v="EMP1009"/>
    <x v="128"/>
    <x v="109"/>
    <x v="1"/>
    <n v="913"/>
    <n v="584"/>
    <n v="584"/>
    <n v="913"/>
    <n v="329"/>
    <x v="22"/>
    <s v="Kenneth Fields"/>
    <x v="128"/>
    <x v="1"/>
    <x v="4"/>
    <x v="0"/>
  </r>
  <r>
    <s v="AX16789"/>
    <s v="ENX2050"/>
    <s v="A102"/>
    <s v="EMP1017"/>
    <x v="281"/>
    <x v="125"/>
    <x v="1"/>
    <n v="2391"/>
    <n v="1291"/>
    <n v="1291"/>
    <n v="2391"/>
    <n v="1100"/>
    <x v="43"/>
    <s v="Brian Hansen"/>
    <x v="281"/>
    <x v="2"/>
    <x v="10"/>
    <x v="0"/>
  </r>
  <r>
    <s v="AX16794"/>
    <s v="ENX2096"/>
    <s v="A144"/>
    <s v="EMP1037"/>
    <x v="533"/>
    <x v="121"/>
    <x v="3"/>
    <n v="1587"/>
    <n v="1301"/>
    <n v="5204"/>
    <n v="6348"/>
    <n v="1144"/>
    <x v="33"/>
    <s v="Carl Hall"/>
    <x v="533"/>
    <x v="6"/>
    <x v="8"/>
    <x v="0"/>
  </r>
  <r>
    <s v="AX16795"/>
    <s v="ENX2021"/>
    <s v="A159"/>
    <s v="EMP1018"/>
    <x v="283"/>
    <x v="327"/>
    <x v="1"/>
    <n v="217"/>
    <n v="171"/>
    <n v="171"/>
    <n v="217"/>
    <n v="46"/>
    <x v="52"/>
    <s v="Jimmy Young"/>
    <x v="283"/>
    <x v="2"/>
    <x v="10"/>
    <x v="0"/>
  </r>
  <r>
    <s v="AX16799"/>
    <s v="ENX2010"/>
    <s v="A109"/>
    <s v="EMP1042"/>
    <x v="545"/>
    <x v="53"/>
    <x v="1"/>
    <n v="1812"/>
    <n v="1305"/>
    <n v="1305"/>
    <n v="1812"/>
    <n v="507"/>
    <x v="34"/>
    <s v="Scott Clark"/>
    <x v="545"/>
    <x v="3"/>
    <x v="5"/>
    <x v="0"/>
  </r>
  <r>
    <s v="AX16804"/>
    <s v="ENX2087"/>
    <s v="A100"/>
    <s v="EMP1002"/>
    <x v="226"/>
    <x v="44"/>
    <x v="1"/>
    <n v="1022"/>
    <n v="818"/>
    <n v="818"/>
    <n v="1022"/>
    <n v="204"/>
    <x v="67"/>
    <s v="Andrew Bowman"/>
    <x v="226"/>
    <x v="1"/>
    <x v="4"/>
    <x v="0"/>
  </r>
  <r>
    <s v="AX16806"/>
    <s v="ENX2040"/>
    <s v="A102"/>
    <s v="EMP1005"/>
    <x v="295"/>
    <x v="164"/>
    <x v="1"/>
    <n v="1889"/>
    <n v="945"/>
    <n v="945"/>
    <n v="1889"/>
    <n v="944"/>
    <x v="43"/>
    <s v="Ryan Welch"/>
    <x v="295"/>
    <x v="1"/>
    <x v="9"/>
    <x v="0"/>
  </r>
  <r>
    <s v="AX16811"/>
    <s v="ENX2041"/>
    <s v="A167"/>
    <s v="EMP1033"/>
    <x v="344"/>
    <x v="24"/>
    <x v="1"/>
    <n v="1380"/>
    <n v="1090"/>
    <n v="1090"/>
    <n v="1380"/>
    <n v="290"/>
    <x v="10"/>
    <s v="Jerry Perry"/>
    <x v="344"/>
    <x v="0"/>
    <x v="1"/>
    <x v="0"/>
  </r>
  <r>
    <s v="AX16819"/>
    <s v="ENX2067"/>
    <s v="A128"/>
    <s v="EMP1031"/>
    <x v="308"/>
    <x v="101"/>
    <x v="0"/>
    <n v="1119"/>
    <n v="683"/>
    <n v="1366"/>
    <n v="2238"/>
    <n v="872"/>
    <x v="16"/>
    <s v="Brian Thomas"/>
    <x v="308"/>
    <x v="1"/>
    <x v="2"/>
    <x v="0"/>
  </r>
  <r>
    <s v="AX16820"/>
    <s v="ENX2096"/>
    <s v="A153"/>
    <s v="EMP1043"/>
    <x v="403"/>
    <x v="48"/>
    <x v="1"/>
    <n v="1587"/>
    <n v="1301"/>
    <n v="1301"/>
    <n v="1587"/>
    <n v="286"/>
    <x v="69"/>
    <s v="Joshua Taylor"/>
    <x v="403"/>
    <x v="2"/>
    <x v="0"/>
    <x v="0"/>
  </r>
  <r>
    <s v="AX16821"/>
    <s v="ENX2048"/>
    <s v="A168"/>
    <s v="EMP1002"/>
    <x v="396"/>
    <x v="124"/>
    <x v="1"/>
    <n v="502"/>
    <n v="296"/>
    <n v="296"/>
    <n v="502"/>
    <n v="206"/>
    <x v="45"/>
    <s v="Andrew Bowman"/>
    <x v="396"/>
    <x v="0"/>
    <x v="11"/>
    <x v="0"/>
  </r>
  <r>
    <s v="AX16829"/>
    <s v="ENX2065"/>
    <s v="A108"/>
    <s v="EMP1024"/>
    <x v="342"/>
    <x v="185"/>
    <x v="1"/>
    <n v="2396"/>
    <n v="1965"/>
    <n v="1965"/>
    <n v="2396"/>
    <n v="431"/>
    <x v="64"/>
    <s v="Ernest Wheeler"/>
    <x v="342"/>
    <x v="5"/>
    <x v="6"/>
    <x v="0"/>
  </r>
  <r>
    <s v="AX16830"/>
    <s v="ENX2019"/>
    <s v="A107"/>
    <s v="EMP1012"/>
    <x v="186"/>
    <x v="233"/>
    <x v="0"/>
    <n v="800"/>
    <n v="536"/>
    <n v="1072"/>
    <n v="1600"/>
    <n v="528"/>
    <x v="13"/>
    <s v="John Reyes"/>
    <x v="186"/>
    <x v="2"/>
    <x v="10"/>
    <x v="0"/>
  </r>
  <r>
    <s v="AX16833"/>
    <s v="ENX2084"/>
    <s v="A140"/>
    <s v="EMP1014"/>
    <x v="133"/>
    <x v="365"/>
    <x v="1"/>
    <n v="1783"/>
    <n v="1230"/>
    <n v="1230"/>
    <n v="1783"/>
    <n v="553"/>
    <x v="46"/>
    <s v="Ronald Reed"/>
    <x v="133"/>
    <x v="2"/>
    <x v="6"/>
    <x v="0"/>
  </r>
  <r>
    <s v="AX16834"/>
    <s v="ENX2033"/>
    <s v="A116"/>
    <s v="EMP1002"/>
    <x v="550"/>
    <x v="260"/>
    <x v="2"/>
    <n v="2182"/>
    <n v="1200"/>
    <n v="3600"/>
    <n v="6546"/>
    <n v="2946"/>
    <x v="47"/>
    <s v="Andrew Bowman"/>
    <x v="550"/>
    <x v="3"/>
    <x v="3"/>
    <x v="0"/>
  </r>
  <r>
    <s v="AX16837"/>
    <s v="ENX2093"/>
    <s v="A122"/>
    <s v="EMP1000"/>
    <x v="205"/>
    <x v="236"/>
    <x v="0"/>
    <n v="112"/>
    <n v="90"/>
    <n v="180"/>
    <n v="224"/>
    <n v="44"/>
    <x v="17"/>
    <s v="Fred Robertson"/>
    <x v="205"/>
    <x v="1"/>
    <x v="7"/>
    <x v="0"/>
  </r>
  <r>
    <s v="AX16844"/>
    <s v="ENX2033"/>
    <s v="A163"/>
    <s v="EMP1015"/>
    <x v="565"/>
    <x v="250"/>
    <x v="1"/>
    <n v="2182"/>
    <n v="1200"/>
    <n v="1200"/>
    <n v="2182"/>
    <n v="982"/>
    <x v="60"/>
    <s v="Justin Lynch"/>
    <x v="565"/>
    <x v="6"/>
    <x v="5"/>
    <x v="0"/>
  </r>
  <r>
    <s v="AX16845"/>
    <s v="ENX2009"/>
    <s v="A105"/>
    <s v="EMP1001"/>
    <x v="610"/>
    <x v="216"/>
    <x v="1"/>
    <n v="584"/>
    <n v="420"/>
    <n v="420"/>
    <n v="584"/>
    <n v="164"/>
    <x v="57"/>
    <s v="Kevin Butler"/>
    <x v="610"/>
    <x v="1"/>
    <x v="10"/>
    <x v="0"/>
  </r>
  <r>
    <s v="AX16846"/>
    <s v="ENX2019"/>
    <s v="A114"/>
    <s v="EMP1013"/>
    <x v="555"/>
    <x v="24"/>
    <x v="0"/>
    <n v="800"/>
    <n v="536"/>
    <n v="1072"/>
    <n v="1600"/>
    <n v="528"/>
    <x v="36"/>
    <s v="Charles Harper"/>
    <x v="555"/>
    <x v="0"/>
    <x v="1"/>
    <x v="0"/>
  </r>
  <r>
    <s v="AX16847"/>
    <s v="ENX2091"/>
    <s v="A110"/>
    <s v="EMP1029"/>
    <x v="39"/>
    <x v="57"/>
    <x v="1"/>
    <n v="368"/>
    <n v="294"/>
    <n v="294"/>
    <n v="368"/>
    <n v="74"/>
    <x v="73"/>
    <s v="Howard Gardner"/>
    <x v="39"/>
    <x v="0"/>
    <x v="5"/>
    <x v="0"/>
  </r>
  <r>
    <s v="AX16855"/>
    <s v="ENX2093"/>
    <s v="A161"/>
    <s v="EMP1036"/>
    <x v="356"/>
    <x v="54"/>
    <x v="2"/>
    <n v="112"/>
    <n v="90"/>
    <n v="270"/>
    <n v="336"/>
    <n v="66"/>
    <x v="25"/>
    <s v="Robert Reed"/>
    <x v="356"/>
    <x v="3"/>
    <x v="10"/>
    <x v="0"/>
  </r>
  <r>
    <s v="AX16862"/>
    <s v="ENX2000"/>
    <s v="A140"/>
    <s v="EMP1031"/>
    <x v="610"/>
    <x v="153"/>
    <x v="0"/>
    <n v="2241"/>
    <n v="1367"/>
    <n v="2734"/>
    <n v="4482"/>
    <n v="1748"/>
    <x v="46"/>
    <s v="Brian Thomas"/>
    <x v="610"/>
    <x v="5"/>
    <x v="1"/>
    <x v="0"/>
  </r>
  <r>
    <s v="AX16869"/>
    <s v="ENX2042"/>
    <s v="A106"/>
    <s v="EMP1026"/>
    <x v="201"/>
    <x v="229"/>
    <x v="3"/>
    <n v="203"/>
    <n v="154"/>
    <n v="616"/>
    <n v="812"/>
    <n v="196"/>
    <x v="35"/>
    <s v="Martin Perry"/>
    <x v="201"/>
    <x v="4"/>
    <x v="8"/>
    <x v="0"/>
  </r>
  <r>
    <s v="AX16873"/>
    <s v="ENX2003"/>
    <s v="A140"/>
    <s v="EMP1007"/>
    <x v="195"/>
    <x v="129"/>
    <x v="1"/>
    <n v="1783"/>
    <n v="1516"/>
    <n v="1516"/>
    <n v="1783"/>
    <n v="267"/>
    <x v="46"/>
    <s v="Jeremy Mendoza"/>
    <x v="195"/>
    <x v="5"/>
    <x v="0"/>
    <x v="0"/>
  </r>
  <r>
    <s v="AX16875"/>
    <s v="ENX2057"/>
    <s v="A160"/>
    <s v="EMP1033"/>
    <x v="189"/>
    <x v="101"/>
    <x v="1"/>
    <n v="181"/>
    <n v="130"/>
    <n v="130"/>
    <n v="181"/>
    <n v="51"/>
    <x v="1"/>
    <s v="Jerry Perry"/>
    <x v="189"/>
    <x v="1"/>
    <x v="2"/>
    <x v="0"/>
  </r>
  <r>
    <s v="AX16878"/>
    <s v="ENX2028"/>
    <s v="A106"/>
    <s v="EMP1037"/>
    <x v="589"/>
    <x v="255"/>
    <x v="1"/>
    <n v="2283"/>
    <n v="1484"/>
    <n v="1484"/>
    <n v="2283"/>
    <n v="799"/>
    <x v="35"/>
    <s v="Carl Hall"/>
    <x v="589"/>
    <x v="1"/>
    <x v="9"/>
    <x v="0"/>
  </r>
  <r>
    <s v="AX16879"/>
    <s v="ENX2018"/>
    <s v="A120"/>
    <s v="EMP1021"/>
    <x v="106"/>
    <x v="121"/>
    <x v="2"/>
    <n v="1972"/>
    <n v="1321"/>
    <n v="3963"/>
    <n v="5916"/>
    <n v="1953"/>
    <x v="71"/>
    <s v="Clarence Fox"/>
    <x v="106"/>
    <x v="6"/>
    <x v="8"/>
    <x v="0"/>
  </r>
  <r>
    <s v="AX16881"/>
    <s v="ENX2016"/>
    <s v="A106"/>
    <s v="EMP1013"/>
    <x v="479"/>
    <x v="253"/>
    <x v="3"/>
    <n v="1351"/>
    <n v="1108"/>
    <n v="4432"/>
    <n v="5404"/>
    <n v="972"/>
    <x v="35"/>
    <s v="Charles Harper"/>
    <x v="479"/>
    <x v="1"/>
    <x v="2"/>
    <x v="0"/>
  </r>
  <r>
    <s v="AX16884"/>
    <s v="ENX2061"/>
    <s v="A119"/>
    <s v="EMP1028"/>
    <x v="530"/>
    <x v="279"/>
    <x v="1"/>
    <n v="913"/>
    <n v="584"/>
    <n v="584"/>
    <n v="913"/>
    <n v="329"/>
    <x v="61"/>
    <s v="Howard Sims"/>
    <x v="530"/>
    <x v="1"/>
    <x v="3"/>
    <x v="0"/>
  </r>
  <r>
    <s v="AX16885"/>
    <s v="ENX2069"/>
    <s v="A162"/>
    <s v="EMP1042"/>
    <x v="299"/>
    <x v="338"/>
    <x v="1"/>
    <n v="378"/>
    <n v="291"/>
    <n v="291"/>
    <n v="378"/>
    <n v="87"/>
    <x v="48"/>
    <s v="Scott Clark"/>
    <x v="299"/>
    <x v="2"/>
    <x v="11"/>
    <x v="0"/>
  </r>
  <r>
    <s v="AX16889"/>
    <s v="ENX2011"/>
    <s v="A145"/>
    <s v="EMP1009"/>
    <x v="203"/>
    <x v="169"/>
    <x v="2"/>
    <n v="530"/>
    <n v="435"/>
    <n v="1305"/>
    <n v="1590"/>
    <n v="285"/>
    <x v="50"/>
    <s v="Kenneth Fields"/>
    <x v="203"/>
    <x v="0"/>
    <x v="1"/>
    <x v="0"/>
  </r>
  <r>
    <s v="AX16890"/>
    <s v="ENX2074"/>
    <s v="A143"/>
    <s v="EMP1014"/>
    <x v="621"/>
    <x v="234"/>
    <x v="1"/>
    <n v="504"/>
    <n v="408"/>
    <n v="408"/>
    <n v="504"/>
    <n v="96"/>
    <x v="9"/>
    <s v="Ronald Reed"/>
    <x v="621"/>
    <x v="3"/>
    <x v="1"/>
    <x v="0"/>
  </r>
  <r>
    <s v="AX16891"/>
    <s v="ENX2012"/>
    <s v="A142"/>
    <s v="EMP1037"/>
    <x v="234"/>
    <x v="22"/>
    <x v="1"/>
    <n v="1353"/>
    <n v="947"/>
    <n v="947"/>
    <n v="1353"/>
    <n v="406"/>
    <x v="15"/>
    <s v="Carl Hall"/>
    <x v="234"/>
    <x v="5"/>
    <x v="6"/>
    <x v="0"/>
  </r>
  <r>
    <s v="AX16895"/>
    <s v="ENX2070"/>
    <s v="A131"/>
    <s v="EMP1031"/>
    <x v="330"/>
    <x v="38"/>
    <x v="1"/>
    <n v="1671"/>
    <n v="1220"/>
    <n v="1220"/>
    <n v="1671"/>
    <n v="451"/>
    <x v="66"/>
    <s v="Brian Thomas"/>
    <x v="330"/>
    <x v="4"/>
    <x v="2"/>
    <x v="0"/>
  </r>
  <r>
    <s v="AX16903"/>
    <s v="ENX2020"/>
    <s v="A116"/>
    <s v="EMP1039"/>
    <x v="25"/>
    <x v="351"/>
    <x v="1"/>
    <n v="2005"/>
    <n v="1223"/>
    <n v="1223"/>
    <n v="2005"/>
    <n v="782"/>
    <x v="47"/>
    <s v="Eugene Holmes"/>
    <x v="25"/>
    <x v="1"/>
    <x v="3"/>
    <x v="0"/>
  </r>
  <r>
    <s v="AX16904"/>
    <s v="ENX2078"/>
    <s v="A125"/>
    <s v="EMP1040"/>
    <x v="528"/>
    <x v="19"/>
    <x v="3"/>
    <n v="1798"/>
    <n v="971"/>
    <n v="3884"/>
    <n v="7192"/>
    <n v="3308"/>
    <x v="72"/>
    <s v="Patrick Ruiz"/>
    <x v="528"/>
    <x v="5"/>
    <x v="2"/>
    <x v="0"/>
  </r>
  <r>
    <s v="AX16905"/>
    <s v="ENX2097"/>
    <s v="A105"/>
    <s v="EMP1010"/>
    <x v="738"/>
    <x v="350"/>
    <x v="2"/>
    <n v="1052"/>
    <n v="589"/>
    <n v="1767"/>
    <n v="3156"/>
    <n v="1389"/>
    <x v="57"/>
    <s v="Joshua Cook"/>
    <x v="738"/>
    <x v="6"/>
    <x v="7"/>
    <x v="0"/>
  </r>
  <r>
    <s v="AX16912"/>
    <s v="ENX2067"/>
    <s v="A114"/>
    <s v="EMP1006"/>
    <x v="362"/>
    <x v="190"/>
    <x v="1"/>
    <n v="1119"/>
    <n v="683"/>
    <n v="683"/>
    <n v="1119"/>
    <n v="436"/>
    <x v="36"/>
    <s v="Sean Miller"/>
    <x v="362"/>
    <x v="6"/>
    <x v="7"/>
    <x v="0"/>
  </r>
  <r>
    <s v="AX16914"/>
    <s v="ENX2006"/>
    <s v="A168"/>
    <s v="EMP1030"/>
    <x v="611"/>
    <x v="35"/>
    <x v="1"/>
    <n v="1826"/>
    <n v="1443"/>
    <n v="1443"/>
    <n v="1826"/>
    <n v="383"/>
    <x v="45"/>
    <s v="Bobby Russell"/>
    <x v="611"/>
    <x v="3"/>
    <x v="10"/>
    <x v="0"/>
  </r>
  <r>
    <s v="AX16917"/>
    <s v="ENX2074"/>
    <s v="A149"/>
    <s v="EMP1000"/>
    <x v="105"/>
    <x v="126"/>
    <x v="0"/>
    <n v="504"/>
    <n v="408"/>
    <n v="816"/>
    <n v="1008"/>
    <n v="192"/>
    <x v="42"/>
    <s v="Fred Robertson"/>
    <x v="105"/>
    <x v="1"/>
    <x v="2"/>
    <x v="0"/>
  </r>
  <r>
    <s v="AX16919"/>
    <s v="ENX2029"/>
    <s v="A129"/>
    <s v="EMP1039"/>
    <x v="706"/>
    <x v="89"/>
    <x v="1"/>
    <n v="1848"/>
    <n v="1294"/>
    <n v="1294"/>
    <n v="1848"/>
    <n v="554"/>
    <x v="59"/>
    <s v="Eugene Holmes"/>
    <x v="706"/>
    <x v="0"/>
    <x v="8"/>
    <x v="0"/>
  </r>
  <r>
    <s v="AX16920"/>
    <s v="ENX2092"/>
    <s v="A112"/>
    <s v="EMP1043"/>
    <x v="753"/>
    <x v="29"/>
    <x v="1"/>
    <n v="1639"/>
    <n v="1295"/>
    <n v="1295"/>
    <n v="1639"/>
    <n v="344"/>
    <x v="40"/>
    <s v="Joshua Taylor"/>
    <x v="753"/>
    <x v="5"/>
    <x v="3"/>
    <x v="0"/>
  </r>
  <r>
    <s v="AX16923"/>
    <s v="ENX2005"/>
    <s v="A128"/>
    <s v="EMP1018"/>
    <x v="53"/>
    <x v="112"/>
    <x v="1"/>
    <n v="684"/>
    <n v="561"/>
    <n v="561"/>
    <n v="684"/>
    <n v="123"/>
    <x v="16"/>
    <s v="Jimmy Young"/>
    <x v="53"/>
    <x v="4"/>
    <x v="10"/>
    <x v="0"/>
  </r>
  <r>
    <s v="AX16927"/>
    <s v="ENX2008"/>
    <s v="A148"/>
    <s v="EMP1005"/>
    <x v="639"/>
    <x v="255"/>
    <x v="1"/>
    <n v="315"/>
    <n v="208"/>
    <n v="208"/>
    <n v="315"/>
    <n v="107"/>
    <x v="31"/>
    <s v="Ryan Welch"/>
    <x v="639"/>
    <x v="1"/>
    <x v="9"/>
    <x v="0"/>
  </r>
  <r>
    <s v="AX16929"/>
    <s v="ENX2040"/>
    <s v="A150"/>
    <s v="EMP1032"/>
    <x v="27"/>
    <x v="78"/>
    <x v="1"/>
    <n v="1889"/>
    <n v="945"/>
    <n v="945"/>
    <n v="1889"/>
    <n v="944"/>
    <x v="27"/>
    <s v="Larry Castillo"/>
    <x v="27"/>
    <x v="6"/>
    <x v="4"/>
    <x v="0"/>
  </r>
  <r>
    <s v="AX16931"/>
    <s v="ENX2052"/>
    <s v="A130"/>
    <s v="EMP1025"/>
    <x v="641"/>
    <x v="178"/>
    <x v="2"/>
    <n v="1526"/>
    <n v="1251"/>
    <n v="3753"/>
    <n v="4578"/>
    <n v="825"/>
    <x v="3"/>
    <s v="Ernest Wagner"/>
    <x v="641"/>
    <x v="5"/>
    <x v="0"/>
    <x v="0"/>
  </r>
  <r>
    <s v="AX16932"/>
    <s v="ENX2090"/>
    <s v="A117"/>
    <s v="EMP1032"/>
    <x v="679"/>
    <x v="18"/>
    <x v="0"/>
    <n v="1338"/>
    <n v="682"/>
    <n v="1364"/>
    <n v="2676"/>
    <n v="1312"/>
    <x v="63"/>
    <s v="Larry Castillo"/>
    <x v="679"/>
    <x v="2"/>
    <x v="0"/>
    <x v="0"/>
  </r>
  <r>
    <s v="AX16934"/>
    <s v="ENX2074"/>
    <s v="A128"/>
    <s v="EMP1006"/>
    <x v="516"/>
    <x v="139"/>
    <x v="0"/>
    <n v="504"/>
    <n v="408"/>
    <n v="816"/>
    <n v="1008"/>
    <n v="192"/>
    <x v="16"/>
    <s v="Sean Miller"/>
    <x v="516"/>
    <x v="4"/>
    <x v="9"/>
    <x v="0"/>
  </r>
  <r>
    <s v="AX16938"/>
    <s v="ENX2028"/>
    <s v="A109"/>
    <s v="EMP1039"/>
    <x v="83"/>
    <x v="264"/>
    <x v="2"/>
    <n v="2283"/>
    <n v="1484"/>
    <n v="4452"/>
    <n v="6849"/>
    <n v="2397"/>
    <x v="34"/>
    <s v="Eugene Holmes"/>
    <x v="83"/>
    <x v="4"/>
    <x v="3"/>
    <x v="0"/>
  </r>
  <r>
    <s v="AX16939"/>
    <s v="ENX2010"/>
    <s v="A153"/>
    <s v="EMP1002"/>
    <x v="333"/>
    <x v="348"/>
    <x v="0"/>
    <n v="1812"/>
    <n v="1305"/>
    <n v="2610"/>
    <n v="3624"/>
    <n v="1014"/>
    <x v="69"/>
    <s v="Andrew Bowman"/>
    <x v="333"/>
    <x v="4"/>
    <x v="4"/>
    <x v="0"/>
  </r>
  <r>
    <s v="AX16945"/>
    <s v="ENX2097"/>
    <s v="A106"/>
    <s v="EMP1024"/>
    <x v="319"/>
    <x v="175"/>
    <x v="0"/>
    <n v="1052"/>
    <n v="589"/>
    <n v="1178"/>
    <n v="2104"/>
    <n v="926"/>
    <x v="35"/>
    <s v="Ernest Wheeler"/>
    <x v="319"/>
    <x v="4"/>
    <x v="6"/>
    <x v="0"/>
  </r>
  <r>
    <s v="AX16948"/>
    <s v="ENX2069"/>
    <s v="A118"/>
    <s v="EMP1041"/>
    <x v="758"/>
    <x v="315"/>
    <x v="1"/>
    <n v="378"/>
    <n v="291"/>
    <n v="291"/>
    <n v="378"/>
    <n v="87"/>
    <x v="11"/>
    <s v="Joe Sims"/>
    <x v="758"/>
    <x v="3"/>
    <x v="8"/>
    <x v="0"/>
  </r>
  <r>
    <s v="AX16949"/>
    <s v="ENX2062"/>
    <s v="A125"/>
    <s v="EMP1000"/>
    <x v="92"/>
    <x v="310"/>
    <x v="1"/>
    <n v="2464"/>
    <n v="1774"/>
    <n v="1774"/>
    <n v="2464"/>
    <n v="690"/>
    <x v="72"/>
    <s v="Fred Robertson"/>
    <x v="92"/>
    <x v="4"/>
    <x v="3"/>
    <x v="0"/>
  </r>
  <r>
    <s v="AX16950"/>
    <s v="ENX2031"/>
    <s v="A169"/>
    <s v="EMP1036"/>
    <x v="345"/>
    <x v="99"/>
    <x v="1"/>
    <n v="1638"/>
    <n v="1261"/>
    <n v="1261"/>
    <n v="1638"/>
    <n v="377"/>
    <x v="30"/>
    <s v="Robert Reed"/>
    <x v="345"/>
    <x v="6"/>
    <x v="1"/>
    <x v="0"/>
  </r>
  <r>
    <s v="AX16951"/>
    <s v="ENX2094"/>
    <s v="A131"/>
    <s v="EMP1015"/>
    <x v="756"/>
    <x v="184"/>
    <x v="1"/>
    <n v="771"/>
    <n v="648"/>
    <n v="648"/>
    <n v="771"/>
    <n v="123"/>
    <x v="66"/>
    <s v="Justin Lynch"/>
    <x v="756"/>
    <x v="0"/>
    <x v="6"/>
    <x v="0"/>
  </r>
  <r>
    <s v="AX16953"/>
    <s v="ENX2039"/>
    <s v="A154"/>
    <s v="EMP1044"/>
    <x v="426"/>
    <x v="238"/>
    <x v="1"/>
    <n v="817"/>
    <n v="409"/>
    <n v="409"/>
    <n v="817"/>
    <n v="408"/>
    <x v="55"/>
    <s v="Martin Carr"/>
    <x v="426"/>
    <x v="6"/>
    <x v="4"/>
    <x v="0"/>
  </r>
  <r>
    <s v="AX16958"/>
    <s v="ENX2030"/>
    <s v="A149"/>
    <s v="EMP1038"/>
    <x v="639"/>
    <x v="197"/>
    <x v="0"/>
    <n v="1899"/>
    <n v="1044"/>
    <n v="2088"/>
    <n v="3798"/>
    <n v="1710"/>
    <x v="42"/>
    <s v="Scott Mason"/>
    <x v="639"/>
    <x v="4"/>
    <x v="5"/>
    <x v="0"/>
  </r>
  <r>
    <s v="AX16961"/>
    <s v="ENX2046"/>
    <s v="A135"/>
    <s v="EMP1005"/>
    <x v="759"/>
    <x v="134"/>
    <x v="3"/>
    <n v="2410"/>
    <n v="1518"/>
    <n v="6072"/>
    <n v="9640"/>
    <n v="3568"/>
    <x v="44"/>
    <s v="Ryan Welch"/>
    <x v="759"/>
    <x v="2"/>
    <x v="5"/>
    <x v="0"/>
  </r>
  <r>
    <s v="AX16964"/>
    <s v="ENX2045"/>
    <s v="A138"/>
    <s v="EMP1019"/>
    <x v="478"/>
    <x v="194"/>
    <x v="1"/>
    <n v="556"/>
    <n v="395"/>
    <n v="395"/>
    <n v="556"/>
    <n v="161"/>
    <x v="6"/>
    <s v="Roger Robertson"/>
    <x v="478"/>
    <x v="1"/>
    <x v="4"/>
    <x v="0"/>
  </r>
  <r>
    <s v="AX16965"/>
    <s v="ENX2038"/>
    <s v="A173"/>
    <s v="EMP1022"/>
    <x v="9"/>
    <x v="279"/>
    <x v="1"/>
    <n v="392"/>
    <n v="255"/>
    <n v="255"/>
    <n v="392"/>
    <n v="137"/>
    <x v="14"/>
    <s v="Walter Cook"/>
    <x v="9"/>
    <x v="1"/>
    <x v="3"/>
    <x v="0"/>
  </r>
  <r>
    <s v="AX16967"/>
    <s v="ENX2003"/>
    <s v="A154"/>
    <s v="EMP1037"/>
    <x v="656"/>
    <x v="110"/>
    <x v="0"/>
    <n v="1783"/>
    <n v="1516"/>
    <n v="3032"/>
    <n v="3566"/>
    <n v="534"/>
    <x v="55"/>
    <s v="Carl Hall"/>
    <x v="656"/>
    <x v="1"/>
    <x v="2"/>
    <x v="0"/>
  </r>
  <r>
    <s v="AX16969"/>
    <s v="ENX2083"/>
    <s v="A106"/>
    <s v="EMP1043"/>
    <x v="599"/>
    <x v="266"/>
    <x v="1"/>
    <n v="2141"/>
    <n v="1777"/>
    <n v="1777"/>
    <n v="2141"/>
    <n v="364"/>
    <x v="35"/>
    <s v="Joshua Taylor"/>
    <x v="599"/>
    <x v="6"/>
    <x v="2"/>
    <x v="0"/>
  </r>
  <r>
    <s v="AX16971"/>
    <s v="ENX2091"/>
    <s v="A113"/>
    <s v="EMP1014"/>
    <x v="313"/>
    <x v="185"/>
    <x v="0"/>
    <n v="368"/>
    <n v="294"/>
    <n v="588"/>
    <n v="736"/>
    <n v="148"/>
    <x v="49"/>
    <s v="Ronald Reed"/>
    <x v="313"/>
    <x v="5"/>
    <x v="6"/>
    <x v="0"/>
  </r>
  <r>
    <s v="AX16974"/>
    <s v="ENX2025"/>
    <s v="A143"/>
    <s v="EMP1007"/>
    <x v="366"/>
    <x v="341"/>
    <x v="1"/>
    <n v="667"/>
    <n v="387"/>
    <n v="387"/>
    <n v="667"/>
    <n v="280"/>
    <x v="9"/>
    <s v="Jeremy Mendoza"/>
    <x v="366"/>
    <x v="4"/>
    <x v="9"/>
    <x v="0"/>
  </r>
  <r>
    <s v="AX16975"/>
    <s v="ENX2036"/>
    <s v="A103"/>
    <s v="EMP1009"/>
    <x v="560"/>
    <x v="84"/>
    <x v="3"/>
    <n v="1582"/>
    <n v="1234"/>
    <n v="4936"/>
    <n v="6328"/>
    <n v="1392"/>
    <x v="2"/>
    <s v="Kenneth Fields"/>
    <x v="560"/>
    <x v="2"/>
    <x v="4"/>
    <x v="0"/>
  </r>
  <r>
    <s v="AX16982"/>
    <s v="ENX2006"/>
    <s v="A101"/>
    <s v="EMP1011"/>
    <x v="113"/>
    <x v="35"/>
    <x v="1"/>
    <n v="1826"/>
    <n v="1443"/>
    <n v="1443"/>
    <n v="1826"/>
    <n v="383"/>
    <x v="26"/>
    <s v="Larry Marshall"/>
    <x v="113"/>
    <x v="3"/>
    <x v="10"/>
    <x v="0"/>
  </r>
  <r>
    <s v="AX16983"/>
    <s v="ENX2076"/>
    <s v="A141"/>
    <s v="EMP1043"/>
    <x v="91"/>
    <x v="50"/>
    <x v="1"/>
    <n v="1522"/>
    <n v="791"/>
    <n v="791"/>
    <n v="1522"/>
    <n v="731"/>
    <x v="23"/>
    <s v="Joshua Taylor"/>
    <x v="91"/>
    <x v="5"/>
    <x v="4"/>
    <x v="0"/>
  </r>
  <r>
    <s v="AX16990"/>
    <s v="ENX2029"/>
    <s v="A103"/>
    <s v="EMP1005"/>
    <x v="553"/>
    <x v="250"/>
    <x v="2"/>
    <n v="1848"/>
    <n v="1294"/>
    <n v="3882"/>
    <n v="5544"/>
    <n v="1662"/>
    <x v="2"/>
    <s v="Ryan Welch"/>
    <x v="553"/>
    <x v="6"/>
    <x v="5"/>
    <x v="0"/>
  </r>
  <r>
    <s v="AX16991"/>
    <s v="ENX2059"/>
    <s v="A104"/>
    <s v="EMP1005"/>
    <x v="331"/>
    <x v="28"/>
    <x v="2"/>
    <n v="1494"/>
    <n v="971"/>
    <n v="2913"/>
    <n v="4482"/>
    <n v="1569"/>
    <x v="53"/>
    <s v="Ryan Welch"/>
    <x v="331"/>
    <x v="4"/>
    <x v="6"/>
    <x v="0"/>
  </r>
  <r>
    <s v="AX16993"/>
    <s v="ENX2013"/>
    <s v="A145"/>
    <s v="EMP1021"/>
    <x v="354"/>
    <x v="259"/>
    <x v="0"/>
    <n v="368"/>
    <n v="269"/>
    <n v="538"/>
    <n v="736"/>
    <n v="198"/>
    <x v="50"/>
    <s v="Clarence Fox"/>
    <x v="354"/>
    <x v="3"/>
    <x v="2"/>
    <x v="0"/>
  </r>
  <r>
    <s v="AX16994"/>
    <s v="ENX2035"/>
    <s v="A156"/>
    <s v="EMP1015"/>
    <x v="504"/>
    <x v="284"/>
    <x v="0"/>
    <n v="458"/>
    <n v="376"/>
    <n v="752"/>
    <n v="916"/>
    <n v="164"/>
    <x v="39"/>
    <s v="Justin Lynch"/>
    <x v="504"/>
    <x v="4"/>
    <x v="7"/>
    <x v="0"/>
  </r>
  <r>
    <s v="AX17002"/>
    <s v="ENX2073"/>
    <s v="A154"/>
    <s v="EMP1015"/>
    <x v="517"/>
    <x v="355"/>
    <x v="1"/>
    <n v="95"/>
    <n v="61"/>
    <n v="61"/>
    <n v="95"/>
    <n v="34"/>
    <x v="55"/>
    <s v="Justin Lynch"/>
    <x v="517"/>
    <x v="1"/>
    <x v="6"/>
    <x v="0"/>
  </r>
  <r>
    <s v="AX17009"/>
    <s v="ENX2042"/>
    <s v="A117"/>
    <s v="EMP1039"/>
    <x v="292"/>
    <x v="229"/>
    <x v="1"/>
    <n v="203"/>
    <n v="154"/>
    <n v="154"/>
    <n v="203"/>
    <n v="49"/>
    <x v="63"/>
    <s v="Eugene Holmes"/>
    <x v="292"/>
    <x v="4"/>
    <x v="8"/>
    <x v="0"/>
  </r>
  <r>
    <s v="AX17011"/>
    <s v="ENX2046"/>
    <s v="A112"/>
    <s v="EMP1001"/>
    <x v="429"/>
    <x v="26"/>
    <x v="3"/>
    <n v="2410"/>
    <n v="1518"/>
    <n v="6072"/>
    <n v="9640"/>
    <n v="3568"/>
    <x v="40"/>
    <s v="Kevin Butler"/>
    <x v="429"/>
    <x v="4"/>
    <x v="0"/>
    <x v="0"/>
  </r>
  <r>
    <s v="AX17020"/>
    <s v="ENX2068"/>
    <s v="A140"/>
    <s v="EMP1041"/>
    <x v="760"/>
    <x v="78"/>
    <x v="2"/>
    <n v="1500"/>
    <n v="900"/>
    <n v="2700"/>
    <n v="4500"/>
    <n v="1800"/>
    <x v="46"/>
    <s v="Joe Sims"/>
    <x v="760"/>
    <x v="6"/>
    <x v="4"/>
    <x v="0"/>
  </r>
  <r>
    <s v="AX17022"/>
    <s v="ENX2054"/>
    <s v="A147"/>
    <s v="EMP1037"/>
    <x v="356"/>
    <x v="329"/>
    <x v="1"/>
    <n v="127"/>
    <n v="79"/>
    <n v="79"/>
    <n v="127"/>
    <n v="48"/>
    <x v="20"/>
    <s v="Carl Hall"/>
    <x v="356"/>
    <x v="3"/>
    <x v="11"/>
    <x v="0"/>
  </r>
  <r>
    <s v="AX17024"/>
    <s v="ENX2033"/>
    <s v="A146"/>
    <s v="EMP1026"/>
    <x v="162"/>
    <x v="300"/>
    <x v="1"/>
    <n v="2182"/>
    <n v="1200"/>
    <n v="1200"/>
    <n v="2182"/>
    <n v="982"/>
    <x v="8"/>
    <s v="Martin Perry"/>
    <x v="162"/>
    <x v="6"/>
    <x v="6"/>
    <x v="0"/>
  </r>
  <r>
    <s v="AX17034"/>
    <s v="ENX2007"/>
    <s v="A146"/>
    <s v="EMP1014"/>
    <x v="340"/>
    <x v="289"/>
    <x v="1"/>
    <n v="1405"/>
    <n v="1054"/>
    <n v="1054"/>
    <n v="1405"/>
    <n v="351"/>
    <x v="8"/>
    <s v="Ronald Reed"/>
    <x v="340"/>
    <x v="6"/>
    <x v="10"/>
    <x v="0"/>
  </r>
  <r>
    <s v="AX17035"/>
    <s v="ENX2084"/>
    <s v="A157"/>
    <s v="EMP1019"/>
    <x v="311"/>
    <x v="150"/>
    <x v="3"/>
    <n v="1783"/>
    <n v="1230"/>
    <n v="4920"/>
    <n v="7132"/>
    <n v="2212"/>
    <x v="0"/>
    <s v="Roger Robertson"/>
    <x v="311"/>
    <x v="1"/>
    <x v="0"/>
    <x v="0"/>
  </r>
  <r>
    <s v="AX17038"/>
    <s v="ENX2082"/>
    <s v="A121"/>
    <s v="EMP1007"/>
    <x v="761"/>
    <x v="233"/>
    <x v="1"/>
    <n v="1103"/>
    <n v="838"/>
    <n v="838"/>
    <n v="1103"/>
    <n v="265"/>
    <x v="70"/>
    <s v="Jeremy Mendoza"/>
    <x v="761"/>
    <x v="2"/>
    <x v="10"/>
    <x v="0"/>
  </r>
  <r>
    <s v="AX17043"/>
    <s v="ENX2078"/>
    <s v="A135"/>
    <s v="EMP1019"/>
    <x v="84"/>
    <x v="277"/>
    <x v="2"/>
    <n v="1798"/>
    <n v="971"/>
    <n v="2913"/>
    <n v="5394"/>
    <n v="2481"/>
    <x v="44"/>
    <s v="Roger Robertson"/>
    <x v="84"/>
    <x v="4"/>
    <x v="0"/>
    <x v="0"/>
  </r>
  <r>
    <s v="AX17050"/>
    <s v="ENX2066"/>
    <s v="A113"/>
    <s v="EMP1023"/>
    <x v="519"/>
    <x v="284"/>
    <x v="2"/>
    <n v="2091"/>
    <n v="1485"/>
    <n v="4455"/>
    <n v="6273"/>
    <n v="1818"/>
    <x v="49"/>
    <s v="Brian Davis"/>
    <x v="519"/>
    <x v="4"/>
    <x v="7"/>
    <x v="0"/>
  </r>
  <r>
    <s v="AX17055"/>
    <s v="ENX2010"/>
    <s v="A122"/>
    <s v="EMP1003"/>
    <x v="184"/>
    <x v="123"/>
    <x v="0"/>
    <n v="1812"/>
    <n v="1305"/>
    <n v="2610"/>
    <n v="3624"/>
    <n v="1014"/>
    <x v="17"/>
    <s v="Christopher Tucker"/>
    <x v="184"/>
    <x v="4"/>
    <x v="7"/>
    <x v="0"/>
  </r>
  <r>
    <s v="AX17057"/>
    <s v="ENX2095"/>
    <s v="A140"/>
    <s v="EMP1034"/>
    <x v="62"/>
    <x v="97"/>
    <x v="1"/>
    <n v="1743"/>
    <n v="872"/>
    <n v="872"/>
    <n v="1743"/>
    <n v="871"/>
    <x v="46"/>
    <s v="Arthur Mccoy"/>
    <x v="62"/>
    <x v="0"/>
    <x v="10"/>
    <x v="0"/>
  </r>
  <r>
    <s v="AX17059"/>
    <s v="ENX2094"/>
    <s v="A101"/>
    <s v="EMP1015"/>
    <x v="134"/>
    <x v="231"/>
    <x v="0"/>
    <n v="771"/>
    <n v="648"/>
    <n v="1296"/>
    <n v="1542"/>
    <n v="246"/>
    <x v="26"/>
    <s v="Justin Lynch"/>
    <x v="134"/>
    <x v="3"/>
    <x v="8"/>
    <x v="0"/>
  </r>
  <r>
    <s v="AX17061"/>
    <s v="ENX2060"/>
    <s v="A165"/>
    <s v="EMP1029"/>
    <x v="762"/>
    <x v="254"/>
    <x v="2"/>
    <n v="1467"/>
    <n v="807"/>
    <n v="2421"/>
    <n v="4401"/>
    <n v="1980"/>
    <x v="51"/>
    <s v="Howard Gardner"/>
    <x v="762"/>
    <x v="5"/>
    <x v="8"/>
    <x v="0"/>
  </r>
  <r>
    <s v="AX17067"/>
    <s v="ENX2028"/>
    <s v="A119"/>
    <s v="EMP1025"/>
    <x v="53"/>
    <x v="165"/>
    <x v="0"/>
    <n v="2283"/>
    <n v="1484"/>
    <n v="2968"/>
    <n v="4566"/>
    <n v="1598"/>
    <x v="61"/>
    <s v="Ernest Wagner"/>
    <x v="53"/>
    <x v="0"/>
    <x v="10"/>
    <x v="0"/>
  </r>
  <r>
    <s v="AX17068"/>
    <s v="ENX2038"/>
    <s v="A129"/>
    <s v="EMP1035"/>
    <x v="194"/>
    <x v="111"/>
    <x v="0"/>
    <n v="392"/>
    <n v="255"/>
    <n v="510"/>
    <n v="784"/>
    <n v="274"/>
    <x v="59"/>
    <s v="Roger Ramos"/>
    <x v="194"/>
    <x v="5"/>
    <x v="4"/>
    <x v="0"/>
  </r>
  <r>
    <s v="AX17070"/>
    <s v="ENX2071"/>
    <s v="A120"/>
    <s v="EMP1023"/>
    <x v="171"/>
    <x v="300"/>
    <x v="0"/>
    <n v="136"/>
    <n v="72"/>
    <n v="144"/>
    <n v="272"/>
    <n v="128"/>
    <x v="71"/>
    <s v="Brian Davis"/>
    <x v="171"/>
    <x v="6"/>
    <x v="6"/>
    <x v="0"/>
  </r>
  <r>
    <s v="AX17071"/>
    <s v="ENX2035"/>
    <s v="A170"/>
    <s v="EMP1004"/>
    <x v="75"/>
    <x v="218"/>
    <x v="1"/>
    <n v="458"/>
    <n v="376"/>
    <n v="376"/>
    <n v="458"/>
    <n v="82"/>
    <x v="18"/>
    <s v="Kenneth Bradley"/>
    <x v="75"/>
    <x v="6"/>
    <x v="7"/>
    <x v="0"/>
  </r>
  <r>
    <s v="AX17072"/>
    <s v="ENX2085"/>
    <s v="A116"/>
    <s v="EMP1041"/>
    <x v="215"/>
    <x v="84"/>
    <x v="1"/>
    <n v="1862"/>
    <n v="1173"/>
    <n v="1173"/>
    <n v="1862"/>
    <n v="689"/>
    <x v="47"/>
    <s v="Joe Sims"/>
    <x v="215"/>
    <x v="2"/>
    <x v="4"/>
    <x v="0"/>
  </r>
  <r>
    <s v="AX17080"/>
    <s v="ENX2096"/>
    <s v="A144"/>
    <s v="EMP1043"/>
    <x v="118"/>
    <x v="150"/>
    <x v="1"/>
    <n v="1587"/>
    <n v="1301"/>
    <n v="1301"/>
    <n v="1587"/>
    <n v="286"/>
    <x v="33"/>
    <s v="Joshua Taylor"/>
    <x v="118"/>
    <x v="1"/>
    <x v="0"/>
    <x v="0"/>
  </r>
  <r>
    <s v="AX17082"/>
    <s v="ENX2087"/>
    <s v="A130"/>
    <s v="EMP1010"/>
    <x v="425"/>
    <x v="83"/>
    <x v="3"/>
    <n v="1022"/>
    <n v="818"/>
    <n v="3272"/>
    <n v="4088"/>
    <n v="816"/>
    <x v="3"/>
    <s v="Joshua Cook"/>
    <x v="425"/>
    <x v="3"/>
    <x v="6"/>
    <x v="0"/>
  </r>
  <r>
    <s v="AX17084"/>
    <s v="ENX2024"/>
    <s v="A103"/>
    <s v="EMP1026"/>
    <x v="115"/>
    <x v="296"/>
    <x v="1"/>
    <n v="356"/>
    <n v="292"/>
    <n v="292"/>
    <n v="356"/>
    <n v="64"/>
    <x v="2"/>
    <s v="Martin Perry"/>
    <x v="115"/>
    <x v="2"/>
    <x v="2"/>
    <x v="0"/>
  </r>
  <r>
    <s v="AX17085"/>
    <s v="ENX2027"/>
    <s v="A111"/>
    <s v="EMP1012"/>
    <x v="549"/>
    <x v="88"/>
    <x v="2"/>
    <n v="2497"/>
    <n v="1473"/>
    <n v="4419"/>
    <n v="7491"/>
    <n v="3072"/>
    <x v="19"/>
    <s v="John Reyes"/>
    <x v="549"/>
    <x v="5"/>
    <x v="9"/>
    <x v="0"/>
  </r>
  <r>
    <s v="AX17086"/>
    <s v="ENX2090"/>
    <s v="A111"/>
    <s v="EMP1029"/>
    <x v="201"/>
    <x v="27"/>
    <x v="2"/>
    <n v="1338"/>
    <n v="682"/>
    <n v="2046"/>
    <n v="4014"/>
    <n v="1968"/>
    <x v="19"/>
    <s v="Howard Gardner"/>
    <x v="201"/>
    <x v="5"/>
    <x v="11"/>
    <x v="0"/>
  </r>
  <r>
    <s v="AX17088"/>
    <s v="ENX2017"/>
    <s v="A139"/>
    <s v="EMP1043"/>
    <x v="467"/>
    <x v="283"/>
    <x v="1"/>
    <n v="35"/>
    <n v="22"/>
    <n v="22"/>
    <n v="35"/>
    <n v="13"/>
    <x v="12"/>
    <s v="Joshua Taylor"/>
    <x v="467"/>
    <x v="1"/>
    <x v="8"/>
    <x v="0"/>
  </r>
  <r>
    <s v="AX17090"/>
    <s v="ENX2100"/>
    <s v="A123"/>
    <s v="EMP1019"/>
    <x v="348"/>
    <x v="339"/>
    <x v="1"/>
    <n v="799"/>
    <n v="455"/>
    <n v="455"/>
    <n v="799"/>
    <n v="344"/>
    <x v="62"/>
    <s v="Roger Robertson"/>
    <x v="348"/>
    <x v="2"/>
    <x v="7"/>
    <x v="0"/>
  </r>
  <r>
    <s v="AX17092"/>
    <s v="ENX2087"/>
    <s v="A103"/>
    <s v="EMP1018"/>
    <x v="382"/>
    <x v="233"/>
    <x v="1"/>
    <n v="1022"/>
    <n v="818"/>
    <n v="818"/>
    <n v="1022"/>
    <n v="204"/>
    <x v="2"/>
    <s v="Jimmy Young"/>
    <x v="382"/>
    <x v="2"/>
    <x v="10"/>
    <x v="0"/>
  </r>
  <r>
    <s v="AX17094"/>
    <s v="ENX2061"/>
    <s v="A127"/>
    <s v="EMP1011"/>
    <x v="58"/>
    <x v="95"/>
    <x v="1"/>
    <n v="913"/>
    <n v="584"/>
    <n v="584"/>
    <n v="913"/>
    <n v="329"/>
    <x v="5"/>
    <s v="Larry Marshall"/>
    <x v="58"/>
    <x v="5"/>
    <x v="7"/>
    <x v="0"/>
  </r>
  <r>
    <s v="AX17096"/>
    <s v="ENX2003"/>
    <s v="A163"/>
    <s v="EMP1027"/>
    <x v="4"/>
    <x v="28"/>
    <x v="1"/>
    <n v="1783"/>
    <n v="1516"/>
    <n v="1516"/>
    <n v="1783"/>
    <n v="267"/>
    <x v="60"/>
    <s v="Gary Rodriguez"/>
    <x v="4"/>
    <x v="4"/>
    <x v="6"/>
    <x v="0"/>
  </r>
  <r>
    <s v="AX17097"/>
    <s v="ENX2086"/>
    <s v="A112"/>
    <s v="EMP1001"/>
    <x v="353"/>
    <x v="95"/>
    <x v="2"/>
    <n v="123"/>
    <n v="84"/>
    <n v="252"/>
    <n v="369"/>
    <n v="117"/>
    <x v="40"/>
    <s v="Kevin Butler"/>
    <x v="353"/>
    <x v="5"/>
    <x v="7"/>
    <x v="0"/>
  </r>
  <r>
    <s v="AX17098"/>
    <s v="ENX2094"/>
    <s v="A125"/>
    <s v="EMP1033"/>
    <x v="43"/>
    <x v="64"/>
    <x v="1"/>
    <n v="771"/>
    <n v="648"/>
    <n v="648"/>
    <n v="771"/>
    <n v="123"/>
    <x v="72"/>
    <s v="Jerry Perry"/>
    <x v="43"/>
    <x v="0"/>
    <x v="8"/>
    <x v="0"/>
  </r>
  <r>
    <s v="AX17099"/>
    <s v="ENX2025"/>
    <s v="A112"/>
    <s v="EMP1043"/>
    <x v="487"/>
    <x v="313"/>
    <x v="0"/>
    <n v="667"/>
    <n v="387"/>
    <n v="774"/>
    <n v="1334"/>
    <n v="560"/>
    <x v="40"/>
    <s v="Joshua Taylor"/>
    <x v="487"/>
    <x v="2"/>
    <x v="7"/>
    <x v="0"/>
  </r>
  <r>
    <s v="AX17100"/>
    <s v="ENX2007"/>
    <s v="A138"/>
    <s v="EMP1025"/>
    <x v="273"/>
    <x v="117"/>
    <x v="3"/>
    <n v="1405"/>
    <n v="1054"/>
    <n v="4216"/>
    <n v="5620"/>
    <n v="1404"/>
    <x v="6"/>
    <s v="Ernest Wagner"/>
    <x v="273"/>
    <x v="5"/>
    <x v="6"/>
    <x v="0"/>
  </r>
  <r>
    <s v="AX17102"/>
    <s v="ENX2005"/>
    <s v="A121"/>
    <s v="EMP1023"/>
    <x v="569"/>
    <x v="191"/>
    <x v="2"/>
    <n v="684"/>
    <n v="561"/>
    <n v="1683"/>
    <n v="2052"/>
    <n v="369"/>
    <x v="70"/>
    <s v="Brian Davis"/>
    <x v="569"/>
    <x v="4"/>
    <x v="11"/>
    <x v="0"/>
  </r>
  <r>
    <s v="AX17103"/>
    <s v="ENX2059"/>
    <s v="A116"/>
    <s v="EMP1012"/>
    <x v="627"/>
    <x v="84"/>
    <x v="1"/>
    <n v="1494"/>
    <n v="971"/>
    <n v="971"/>
    <n v="1494"/>
    <n v="523"/>
    <x v="47"/>
    <s v="John Reyes"/>
    <x v="627"/>
    <x v="2"/>
    <x v="4"/>
    <x v="0"/>
  </r>
  <r>
    <s v="AX17104"/>
    <s v="ENX2027"/>
    <s v="A172"/>
    <s v="EMP1040"/>
    <x v="748"/>
    <x v="290"/>
    <x v="1"/>
    <n v="2497"/>
    <n v="1473"/>
    <n v="1473"/>
    <n v="2497"/>
    <n v="1024"/>
    <x v="28"/>
    <s v="Patrick Ruiz"/>
    <x v="748"/>
    <x v="6"/>
    <x v="6"/>
    <x v="0"/>
  </r>
  <r>
    <s v="AX17106"/>
    <s v="ENX2030"/>
    <s v="A150"/>
    <s v="EMP1033"/>
    <x v="152"/>
    <x v="40"/>
    <x v="2"/>
    <n v="1899"/>
    <n v="1044"/>
    <n v="3132"/>
    <n v="5697"/>
    <n v="2565"/>
    <x v="27"/>
    <s v="Jerry Perry"/>
    <x v="152"/>
    <x v="5"/>
    <x v="11"/>
    <x v="0"/>
  </r>
  <r>
    <s v="AX17110"/>
    <s v="ENX2095"/>
    <s v="A155"/>
    <s v="EMP1027"/>
    <x v="350"/>
    <x v="338"/>
    <x v="0"/>
    <n v="1743"/>
    <n v="872"/>
    <n v="1744"/>
    <n v="3486"/>
    <n v="1742"/>
    <x v="41"/>
    <s v="Gary Rodriguez"/>
    <x v="350"/>
    <x v="2"/>
    <x v="11"/>
    <x v="0"/>
  </r>
  <r>
    <s v="AX17113"/>
    <s v="ENX2057"/>
    <s v="A151"/>
    <s v="EMP1043"/>
    <x v="741"/>
    <x v="349"/>
    <x v="0"/>
    <n v="181"/>
    <n v="130"/>
    <n v="260"/>
    <n v="362"/>
    <n v="102"/>
    <x v="24"/>
    <s v="Joshua Taylor"/>
    <x v="741"/>
    <x v="0"/>
    <x v="0"/>
    <x v="0"/>
  </r>
  <r>
    <s v="AX17115"/>
    <s v="ENX2024"/>
    <s v="A107"/>
    <s v="EMP1037"/>
    <x v="634"/>
    <x v="347"/>
    <x v="1"/>
    <n v="356"/>
    <n v="292"/>
    <n v="292"/>
    <n v="356"/>
    <n v="64"/>
    <x v="13"/>
    <s v="Carl Hall"/>
    <x v="634"/>
    <x v="6"/>
    <x v="6"/>
    <x v="0"/>
  </r>
  <r>
    <s v="AX17116"/>
    <s v="ENX2027"/>
    <s v="A164"/>
    <s v="EMP1039"/>
    <x v="412"/>
    <x v="53"/>
    <x v="0"/>
    <n v="2497"/>
    <n v="1473"/>
    <n v="2946"/>
    <n v="4994"/>
    <n v="2048"/>
    <x v="68"/>
    <s v="Eugene Holmes"/>
    <x v="412"/>
    <x v="3"/>
    <x v="5"/>
    <x v="0"/>
  </r>
  <r>
    <s v="AX17119"/>
    <s v="ENX2088"/>
    <s v="A102"/>
    <s v="EMP1009"/>
    <x v="164"/>
    <x v="340"/>
    <x v="3"/>
    <n v="603"/>
    <n v="416"/>
    <n v="1664"/>
    <n v="2412"/>
    <n v="748"/>
    <x v="43"/>
    <s v="Kenneth Fields"/>
    <x v="164"/>
    <x v="5"/>
    <x v="3"/>
    <x v="0"/>
  </r>
  <r>
    <s v="AX17120"/>
    <s v="ENX2084"/>
    <s v="A111"/>
    <s v="EMP1009"/>
    <x v="388"/>
    <x v="267"/>
    <x v="1"/>
    <n v="1783"/>
    <n v="1230"/>
    <n v="1230"/>
    <n v="1783"/>
    <n v="553"/>
    <x v="19"/>
    <s v="Kenneth Fields"/>
    <x v="388"/>
    <x v="2"/>
    <x v="1"/>
    <x v="0"/>
  </r>
  <r>
    <s v="AX17121"/>
    <s v="ENX2008"/>
    <s v="A148"/>
    <s v="EMP1036"/>
    <x v="568"/>
    <x v="335"/>
    <x v="1"/>
    <n v="315"/>
    <n v="208"/>
    <n v="208"/>
    <n v="315"/>
    <n v="107"/>
    <x v="31"/>
    <s v="Robert Reed"/>
    <x v="568"/>
    <x v="0"/>
    <x v="2"/>
    <x v="0"/>
  </r>
  <r>
    <s v="AX17122"/>
    <s v="ENX2091"/>
    <s v="A156"/>
    <s v="EMP1014"/>
    <x v="244"/>
    <x v="30"/>
    <x v="3"/>
    <n v="368"/>
    <n v="294"/>
    <n v="1176"/>
    <n v="1472"/>
    <n v="296"/>
    <x v="39"/>
    <s v="Ronald Reed"/>
    <x v="244"/>
    <x v="6"/>
    <x v="0"/>
    <x v="0"/>
  </r>
  <r>
    <s v="AX17124"/>
    <s v="ENX2067"/>
    <s v="A118"/>
    <s v="EMP1038"/>
    <x v="438"/>
    <x v="346"/>
    <x v="2"/>
    <n v="1119"/>
    <n v="683"/>
    <n v="2049"/>
    <n v="3357"/>
    <n v="1308"/>
    <x v="11"/>
    <s v="Scott Mason"/>
    <x v="438"/>
    <x v="1"/>
    <x v="7"/>
    <x v="0"/>
  </r>
  <r>
    <s v="AX17126"/>
    <s v="ENX2032"/>
    <s v="A139"/>
    <s v="EMP1019"/>
    <x v="396"/>
    <x v="256"/>
    <x v="0"/>
    <n v="1967"/>
    <n v="1397"/>
    <n v="2794"/>
    <n v="3934"/>
    <n v="1140"/>
    <x v="12"/>
    <s v="Roger Robertson"/>
    <x v="396"/>
    <x v="0"/>
    <x v="7"/>
    <x v="0"/>
  </r>
  <r>
    <s v="AX17128"/>
    <s v="ENX2014"/>
    <s v="A134"/>
    <s v="EMP1028"/>
    <x v="475"/>
    <x v="305"/>
    <x v="1"/>
    <n v="1809"/>
    <n v="1067"/>
    <n v="1067"/>
    <n v="1809"/>
    <n v="742"/>
    <x v="7"/>
    <s v="Howard Sims"/>
    <x v="475"/>
    <x v="3"/>
    <x v="11"/>
    <x v="0"/>
  </r>
  <r>
    <s v="AX17132"/>
    <s v="ENX2046"/>
    <s v="A138"/>
    <s v="EMP1038"/>
    <x v="247"/>
    <x v="205"/>
    <x v="1"/>
    <n v="2410"/>
    <n v="1518"/>
    <n v="1518"/>
    <n v="2410"/>
    <n v="892"/>
    <x v="6"/>
    <s v="Scott Mason"/>
    <x v="247"/>
    <x v="5"/>
    <x v="10"/>
    <x v="0"/>
  </r>
  <r>
    <s v="AX17134"/>
    <s v="ENX2013"/>
    <s v="A132"/>
    <s v="EMP1018"/>
    <x v="446"/>
    <x v="53"/>
    <x v="1"/>
    <n v="368"/>
    <n v="269"/>
    <n v="269"/>
    <n v="368"/>
    <n v="99"/>
    <x v="56"/>
    <s v="Jimmy Young"/>
    <x v="446"/>
    <x v="3"/>
    <x v="5"/>
    <x v="0"/>
  </r>
  <r>
    <s v="AX17137"/>
    <s v="ENX2023"/>
    <s v="A152"/>
    <s v="EMP1035"/>
    <x v="232"/>
    <x v="241"/>
    <x v="1"/>
    <n v="818"/>
    <n v="450"/>
    <n v="450"/>
    <n v="818"/>
    <n v="368"/>
    <x v="54"/>
    <s v="Roger Ramos"/>
    <x v="232"/>
    <x v="2"/>
    <x v="5"/>
    <x v="0"/>
  </r>
  <r>
    <s v="AX17140"/>
    <s v="ENX2098"/>
    <s v="A108"/>
    <s v="EMP1043"/>
    <x v="18"/>
    <x v="47"/>
    <x v="1"/>
    <n v="1178"/>
    <n v="683"/>
    <n v="683"/>
    <n v="1178"/>
    <n v="495"/>
    <x v="64"/>
    <s v="Joshua Taylor"/>
    <x v="18"/>
    <x v="1"/>
    <x v="9"/>
    <x v="0"/>
  </r>
  <r>
    <s v="AX17141"/>
    <s v="ENX2023"/>
    <s v="A122"/>
    <s v="EMP1028"/>
    <x v="212"/>
    <x v="207"/>
    <x v="1"/>
    <n v="818"/>
    <n v="450"/>
    <n v="450"/>
    <n v="818"/>
    <n v="368"/>
    <x v="17"/>
    <s v="Howard Sims"/>
    <x v="212"/>
    <x v="0"/>
    <x v="0"/>
    <x v="0"/>
  </r>
  <r>
    <s v="AX17143"/>
    <s v="ENX2007"/>
    <s v="A112"/>
    <s v="EMP1004"/>
    <x v="699"/>
    <x v="259"/>
    <x v="3"/>
    <n v="1405"/>
    <n v="1054"/>
    <n v="4216"/>
    <n v="5620"/>
    <n v="1404"/>
    <x v="40"/>
    <s v="Kenneth Bradley"/>
    <x v="699"/>
    <x v="3"/>
    <x v="2"/>
    <x v="0"/>
  </r>
  <r>
    <s v="AX17144"/>
    <s v="ENX2006"/>
    <s v="A154"/>
    <s v="EMP1017"/>
    <x v="370"/>
    <x v="237"/>
    <x v="1"/>
    <n v="1826"/>
    <n v="1443"/>
    <n v="1443"/>
    <n v="1826"/>
    <n v="383"/>
    <x v="55"/>
    <s v="Brian Hansen"/>
    <x v="370"/>
    <x v="4"/>
    <x v="10"/>
    <x v="0"/>
  </r>
  <r>
    <s v="AX17145"/>
    <s v="ENX2049"/>
    <s v="A116"/>
    <s v="EMP1009"/>
    <x v="355"/>
    <x v="157"/>
    <x v="1"/>
    <n v="826"/>
    <n v="562"/>
    <n v="562"/>
    <n v="826"/>
    <n v="264"/>
    <x v="47"/>
    <s v="Kenneth Fields"/>
    <x v="355"/>
    <x v="2"/>
    <x v="6"/>
    <x v="0"/>
  </r>
  <r>
    <s v="AX17148"/>
    <s v="ENX2051"/>
    <s v="A172"/>
    <s v="EMP1007"/>
    <x v="578"/>
    <x v="343"/>
    <x v="0"/>
    <n v="1077"/>
    <n v="732"/>
    <n v="1464"/>
    <n v="2154"/>
    <n v="690"/>
    <x v="28"/>
    <s v="Jeremy Mendoza"/>
    <x v="578"/>
    <x v="3"/>
    <x v="7"/>
    <x v="0"/>
  </r>
  <r>
    <s v="AX17152"/>
    <s v="ENX2037"/>
    <s v="A171"/>
    <s v="EMP1038"/>
    <x v="255"/>
    <x v="133"/>
    <x v="1"/>
    <n v="880"/>
    <n v="634"/>
    <n v="634"/>
    <n v="880"/>
    <n v="246"/>
    <x v="58"/>
    <s v="Scott Mason"/>
    <x v="255"/>
    <x v="0"/>
    <x v="4"/>
    <x v="0"/>
  </r>
  <r>
    <s v="AX17154"/>
    <s v="ENX2013"/>
    <s v="A166"/>
    <s v="EMP1020"/>
    <x v="24"/>
    <x v="33"/>
    <x v="2"/>
    <n v="368"/>
    <n v="269"/>
    <n v="807"/>
    <n v="1104"/>
    <n v="297"/>
    <x v="65"/>
    <s v="Ryan Butler"/>
    <x v="24"/>
    <x v="4"/>
    <x v="1"/>
    <x v="0"/>
  </r>
  <r>
    <s v="AX17156"/>
    <s v="ENX2081"/>
    <s v="A166"/>
    <s v="EMP1041"/>
    <x v="239"/>
    <x v="39"/>
    <x v="2"/>
    <n v="1566"/>
    <n v="1190"/>
    <n v="3570"/>
    <n v="4698"/>
    <n v="1128"/>
    <x v="65"/>
    <s v="Joe Sims"/>
    <x v="239"/>
    <x v="1"/>
    <x v="8"/>
    <x v="0"/>
  </r>
  <r>
    <s v="AX17157"/>
    <s v="ENX2055"/>
    <s v="A156"/>
    <s v="EMP1023"/>
    <x v="743"/>
    <x v="171"/>
    <x v="0"/>
    <n v="2495"/>
    <n v="1896"/>
    <n v="3792"/>
    <n v="4990"/>
    <n v="1198"/>
    <x v="39"/>
    <s v="Brian Davis"/>
    <x v="743"/>
    <x v="3"/>
    <x v="9"/>
    <x v="0"/>
  </r>
  <r>
    <s v="AX17166"/>
    <s v="ENX2023"/>
    <s v="A132"/>
    <s v="EMP1022"/>
    <x v="65"/>
    <x v="288"/>
    <x v="1"/>
    <n v="818"/>
    <n v="450"/>
    <n v="450"/>
    <n v="818"/>
    <n v="368"/>
    <x v="56"/>
    <s v="Walter Cook"/>
    <x v="65"/>
    <x v="0"/>
    <x v="1"/>
    <x v="0"/>
  </r>
  <r>
    <s v="AX17167"/>
    <s v="ENX2038"/>
    <s v="A110"/>
    <s v="EMP1018"/>
    <x v="402"/>
    <x v="218"/>
    <x v="1"/>
    <n v="392"/>
    <n v="255"/>
    <n v="255"/>
    <n v="392"/>
    <n v="137"/>
    <x v="73"/>
    <s v="Jimmy Young"/>
    <x v="402"/>
    <x v="6"/>
    <x v="7"/>
    <x v="0"/>
  </r>
  <r>
    <s v="AX17169"/>
    <s v="ENX2080"/>
    <s v="A149"/>
    <s v="EMP1011"/>
    <x v="385"/>
    <x v="94"/>
    <x v="2"/>
    <n v="2353"/>
    <n v="1788"/>
    <n v="5364"/>
    <n v="7059"/>
    <n v="1695"/>
    <x v="42"/>
    <s v="Larry Marshall"/>
    <x v="385"/>
    <x v="4"/>
    <x v="11"/>
    <x v="0"/>
  </r>
  <r>
    <s v="AX17170"/>
    <s v="ENX2045"/>
    <s v="A143"/>
    <s v="EMP1009"/>
    <x v="488"/>
    <x v="76"/>
    <x v="0"/>
    <n v="556"/>
    <n v="395"/>
    <n v="790"/>
    <n v="1112"/>
    <n v="322"/>
    <x v="9"/>
    <s v="Kenneth Fields"/>
    <x v="488"/>
    <x v="2"/>
    <x v="4"/>
    <x v="0"/>
  </r>
  <r>
    <s v="AX17171"/>
    <s v="ENX2026"/>
    <s v="A117"/>
    <s v="EMP1026"/>
    <x v="466"/>
    <x v="347"/>
    <x v="3"/>
    <n v="947"/>
    <n v="786"/>
    <n v="3144"/>
    <n v="3788"/>
    <n v="644"/>
    <x v="63"/>
    <s v="Martin Perry"/>
    <x v="466"/>
    <x v="6"/>
    <x v="6"/>
    <x v="0"/>
  </r>
  <r>
    <s v="AX17174"/>
    <s v="ENX2084"/>
    <s v="A164"/>
    <s v="EMP1012"/>
    <x v="65"/>
    <x v="305"/>
    <x v="1"/>
    <n v="1783"/>
    <n v="1230"/>
    <n v="1230"/>
    <n v="1783"/>
    <n v="553"/>
    <x v="68"/>
    <s v="John Reyes"/>
    <x v="65"/>
    <x v="3"/>
    <x v="11"/>
    <x v="0"/>
  </r>
  <r>
    <s v="AX17175"/>
    <s v="ENX2027"/>
    <s v="A106"/>
    <s v="EMP1000"/>
    <x v="281"/>
    <x v="187"/>
    <x v="1"/>
    <n v="2497"/>
    <n v="1473"/>
    <n v="1473"/>
    <n v="2497"/>
    <n v="1024"/>
    <x v="35"/>
    <s v="Fred Robertson"/>
    <x v="281"/>
    <x v="0"/>
    <x v="6"/>
    <x v="0"/>
  </r>
  <r>
    <s v="AX17176"/>
    <s v="ENX2069"/>
    <s v="A146"/>
    <s v="EMP1010"/>
    <x v="612"/>
    <x v="212"/>
    <x v="2"/>
    <n v="378"/>
    <n v="291"/>
    <n v="873"/>
    <n v="1134"/>
    <n v="261"/>
    <x v="8"/>
    <s v="Joshua Cook"/>
    <x v="612"/>
    <x v="3"/>
    <x v="11"/>
    <x v="0"/>
  </r>
  <r>
    <s v="AX17189"/>
    <s v="ENX2060"/>
    <s v="A105"/>
    <s v="EMP1033"/>
    <x v="58"/>
    <x v="335"/>
    <x v="1"/>
    <n v="1467"/>
    <n v="807"/>
    <n v="807"/>
    <n v="1467"/>
    <n v="660"/>
    <x v="57"/>
    <s v="Jerry Perry"/>
    <x v="58"/>
    <x v="0"/>
    <x v="2"/>
    <x v="0"/>
  </r>
  <r>
    <s v="AX17190"/>
    <s v="ENX2075"/>
    <s v="A137"/>
    <s v="EMP1035"/>
    <x v="1"/>
    <x v="83"/>
    <x v="0"/>
    <n v="400"/>
    <n v="208"/>
    <n v="416"/>
    <n v="800"/>
    <n v="384"/>
    <x v="32"/>
    <s v="Roger Ramos"/>
    <x v="1"/>
    <x v="3"/>
    <x v="6"/>
    <x v="0"/>
  </r>
  <r>
    <s v="AX17191"/>
    <s v="ENX2055"/>
    <s v="A153"/>
    <s v="EMP1040"/>
    <x v="288"/>
    <x v="106"/>
    <x v="1"/>
    <n v="2495"/>
    <n v="1896"/>
    <n v="1896"/>
    <n v="2495"/>
    <n v="599"/>
    <x v="69"/>
    <s v="Patrick Ruiz"/>
    <x v="288"/>
    <x v="4"/>
    <x v="5"/>
    <x v="0"/>
  </r>
  <r>
    <s v="AX17197"/>
    <s v="ENX2088"/>
    <s v="A157"/>
    <s v="EMP1034"/>
    <x v="750"/>
    <x v="329"/>
    <x v="1"/>
    <n v="603"/>
    <n v="416"/>
    <n v="416"/>
    <n v="603"/>
    <n v="187"/>
    <x v="0"/>
    <s v="Arthur Mccoy"/>
    <x v="750"/>
    <x v="3"/>
    <x v="11"/>
    <x v="0"/>
  </r>
  <r>
    <s v="AX17199"/>
    <s v="ENX2023"/>
    <s v="A122"/>
    <s v="EMP1029"/>
    <x v="293"/>
    <x v="319"/>
    <x v="1"/>
    <n v="818"/>
    <n v="450"/>
    <n v="450"/>
    <n v="818"/>
    <n v="368"/>
    <x v="17"/>
    <s v="Howard Gardner"/>
    <x v="293"/>
    <x v="3"/>
    <x v="4"/>
    <x v="0"/>
  </r>
  <r>
    <s v="AX17213"/>
    <s v="ENX2034"/>
    <s v="A112"/>
    <s v="EMP1024"/>
    <x v="148"/>
    <x v="279"/>
    <x v="0"/>
    <n v="871"/>
    <n v="540"/>
    <n v="1080"/>
    <n v="1742"/>
    <n v="662"/>
    <x v="40"/>
    <s v="Ernest Wheeler"/>
    <x v="148"/>
    <x v="1"/>
    <x v="3"/>
    <x v="0"/>
  </r>
  <r>
    <s v="AX17219"/>
    <s v="ENX2091"/>
    <s v="A167"/>
    <s v="EMP1002"/>
    <x v="763"/>
    <x v="305"/>
    <x v="0"/>
    <n v="368"/>
    <n v="294"/>
    <n v="588"/>
    <n v="736"/>
    <n v="148"/>
    <x v="10"/>
    <s v="Andrew Bowman"/>
    <x v="763"/>
    <x v="3"/>
    <x v="11"/>
    <x v="0"/>
  </r>
  <r>
    <s v="AX17226"/>
    <s v="ENX2016"/>
    <s v="A120"/>
    <s v="EMP1005"/>
    <x v="592"/>
    <x v="110"/>
    <x v="2"/>
    <n v="1351"/>
    <n v="1108"/>
    <n v="3324"/>
    <n v="4053"/>
    <n v="729"/>
    <x v="71"/>
    <s v="Ryan Welch"/>
    <x v="592"/>
    <x v="1"/>
    <x v="2"/>
    <x v="0"/>
  </r>
  <r>
    <s v="AX17228"/>
    <s v="ENX2007"/>
    <s v="A106"/>
    <s v="EMP1042"/>
    <x v="571"/>
    <x v="154"/>
    <x v="3"/>
    <n v="1405"/>
    <n v="1054"/>
    <n v="4216"/>
    <n v="5620"/>
    <n v="1404"/>
    <x v="35"/>
    <s v="Scott Clark"/>
    <x v="571"/>
    <x v="6"/>
    <x v="7"/>
    <x v="0"/>
  </r>
  <r>
    <s v="AX17230"/>
    <s v="ENX2059"/>
    <s v="A157"/>
    <s v="EMP1016"/>
    <x v="559"/>
    <x v="256"/>
    <x v="1"/>
    <n v="1494"/>
    <n v="971"/>
    <n v="971"/>
    <n v="1494"/>
    <n v="523"/>
    <x v="0"/>
    <s v="Henry Nelson"/>
    <x v="559"/>
    <x v="0"/>
    <x v="7"/>
    <x v="0"/>
  </r>
  <r>
    <s v="AX17231"/>
    <s v="ENX2061"/>
    <s v="A139"/>
    <s v="EMP1040"/>
    <x v="268"/>
    <x v="202"/>
    <x v="2"/>
    <n v="913"/>
    <n v="584"/>
    <n v="1752"/>
    <n v="2739"/>
    <n v="987"/>
    <x v="12"/>
    <s v="Patrick Ruiz"/>
    <x v="268"/>
    <x v="1"/>
    <x v="5"/>
    <x v="0"/>
  </r>
  <r>
    <s v="AX17237"/>
    <s v="ENX2073"/>
    <s v="A156"/>
    <s v="EMP1005"/>
    <x v="5"/>
    <x v="204"/>
    <x v="0"/>
    <n v="95"/>
    <n v="61"/>
    <n v="122"/>
    <n v="190"/>
    <n v="68"/>
    <x v="39"/>
    <s v="Ryan Welch"/>
    <x v="5"/>
    <x v="5"/>
    <x v="9"/>
    <x v="0"/>
  </r>
  <r>
    <s v="AX17238"/>
    <s v="ENX2069"/>
    <s v="A165"/>
    <s v="EMP1026"/>
    <x v="564"/>
    <x v="295"/>
    <x v="0"/>
    <n v="378"/>
    <n v="291"/>
    <n v="582"/>
    <n v="756"/>
    <n v="174"/>
    <x v="51"/>
    <s v="Martin Perry"/>
    <x v="564"/>
    <x v="0"/>
    <x v="7"/>
    <x v="0"/>
  </r>
  <r>
    <s v="AX17240"/>
    <s v="ENX2073"/>
    <s v="A102"/>
    <s v="EMP1039"/>
    <x v="480"/>
    <x v="212"/>
    <x v="1"/>
    <n v="95"/>
    <n v="61"/>
    <n v="61"/>
    <n v="95"/>
    <n v="34"/>
    <x v="43"/>
    <s v="Eugene Holmes"/>
    <x v="480"/>
    <x v="3"/>
    <x v="11"/>
    <x v="0"/>
  </r>
  <r>
    <s v="AX17241"/>
    <s v="ENX2031"/>
    <s v="A173"/>
    <s v="EMP1008"/>
    <x v="280"/>
    <x v="205"/>
    <x v="3"/>
    <n v="1638"/>
    <n v="1261"/>
    <n v="5044"/>
    <n v="6552"/>
    <n v="1508"/>
    <x v="14"/>
    <s v="Carl Elliott"/>
    <x v="280"/>
    <x v="5"/>
    <x v="10"/>
    <x v="0"/>
  </r>
  <r>
    <s v="AX17243"/>
    <s v="ENX2090"/>
    <s v="A117"/>
    <s v="EMP1044"/>
    <x v="140"/>
    <x v="298"/>
    <x v="1"/>
    <n v="1338"/>
    <n v="682"/>
    <n v="682"/>
    <n v="1338"/>
    <n v="656"/>
    <x v="63"/>
    <s v="Martin Carr"/>
    <x v="140"/>
    <x v="2"/>
    <x v="11"/>
    <x v="0"/>
  </r>
  <r>
    <s v="AX17245"/>
    <s v="ENX2096"/>
    <s v="A103"/>
    <s v="EMP1032"/>
    <x v="250"/>
    <x v="329"/>
    <x v="0"/>
    <n v="1587"/>
    <n v="1301"/>
    <n v="2602"/>
    <n v="3174"/>
    <n v="572"/>
    <x v="2"/>
    <s v="Larry Castillo"/>
    <x v="250"/>
    <x v="3"/>
    <x v="11"/>
    <x v="0"/>
  </r>
  <r>
    <s v="AX17250"/>
    <s v="ENX2051"/>
    <s v="A116"/>
    <s v="EMP1004"/>
    <x v="333"/>
    <x v="109"/>
    <x v="3"/>
    <n v="1077"/>
    <n v="732"/>
    <n v="2928"/>
    <n v="4308"/>
    <n v="1380"/>
    <x v="47"/>
    <s v="Kenneth Bradley"/>
    <x v="333"/>
    <x v="1"/>
    <x v="4"/>
    <x v="0"/>
  </r>
  <r>
    <s v="AX17253"/>
    <s v="ENX2070"/>
    <s v="A112"/>
    <s v="EMP1025"/>
    <x v="414"/>
    <x v="91"/>
    <x v="2"/>
    <n v="1671"/>
    <n v="1220"/>
    <n v="3660"/>
    <n v="5013"/>
    <n v="1353"/>
    <x v="40"/>
    <s v="Ernest Wagner"/>
    <x v="414"/>
    <x v="3"/>
    <x v="0"/>
    <x v="0"/>
  </r>
  <r>
    <s v="AX17262"/>
    <s v="ENX2042"/>
    <s v="A120"/>
    <s v="EMP1031"/>
    <x v="664"/>
    <x v="154"/>
    <x v="1"/>
    <n v="203"/>
    <n v="154"/>
    <n v="154"/>
    <n v="203"/>
    <n v="49"/>
    <x v="71"/>
    <s v="Brian Thomas"/>
    <x v="664"/>
    <x v="6"/>
    <x v="7"/>
    <x v="0"/>
  </r>
  <r>
    <s v="AX17265"/>
    <s v="ENX2062"/>
    <s v="A154"/>
    <s v="EMP1044"/>
    <x v="133"/>
    <x v="25"/>
    <x v="1"/>
    <n v="2464"/>
    <n v="1774"/>
    <n v="1774"/>
    <n v="2464"/>
    <n v="690"/>
    <x v="55"/>
    <s v="Martin Carr"/>
    <x v="133"/>
    <x v="1"/>
    <x v="7"/>
    <x v="0"/>
  </r>
  <r>
    <s v="AX17272"/>
    <s v="ENX2022"/>
    <s v="A144"/>
    <s v="EMP1033"/>
    <x v="546"/>
    <x v="217"/>
    <x v="1"/>
    <n v="561"/>
    <n v="421"/>
    <n v="421"/>
    <n v="561"/>
    <n v="140"/>
    <x v="33"/>
    <s v="Jerry Perry"/>
    <x v="546"/>
    <x v="1"/>
    <x v="5"/>
    <x v="0"/>
  </r>
  <r>
    <s v="AX17275"/>
    <s v="ENX2077"/>
    <s v="A139"/>
    <s v="EMP1025"/>
    <x v="195"/>
    <x v="219"/>
    <x v="1"/>
    <n v="530"/>
    <n v="424"/>
    <n v="424"/>
    <n v="530"/>
    <n v="106"/>
    <x v="12"/>
    <s v="Ernest Wagner"/>
    <x v="195"/>
    <x v="6"/>
    <x v="8"/>
    <x v="0"/>
  </r>
  <r>
    <s v="AX17276"/>
    <s v="ENX2017"/>
    <s v="A113"/>
    <s v="EMP1043"/>
    <x v="112"/>
    <x v="224"/>
    <x v="0"/>
    <n v="35"/>
    <n v="22"/>
    <n v="44"/>
    <n v="70"/>
    <n v="26"/>
    <x v="49"/>
    <s v="Joshua Taylor"/>
    <x v="112"/>
    <x v="2"/>
    <x v="9"/>
    <x v="0"/>
  </r>
  <r>
    <s v="AX17277"/>
    <s v="ENX2082"/>
    <s v="A157"/>
    <s v="EMP1033"/>
    <x v="166"/>
    <x v="212"/>
    <x v="3"/>
    <n v="1103"/>
    <n v="838"/>
    <n v="3352"/>
    <n v="4412"/>
    <n v="1060"/>
    <x v="0"/>
    <s v="Jerry Perry"/>
    <x v="166"/>
    <x v="3"/>
    <x v="11"/>
    <x v="0"/>
  </r>
  <r>
    <s v="AX17279"/>
    <s v="ENX2026"/>
    <s v="A159"/>
    <s v="EMP1023"/>
    <x v="571"/>
    <x v="206"/>
    <x v="0"/>
    <n v="947"/>
    <n v="786"/>
    <n v="1572"/>
    <n v="1894"/>
    <n v="322"/>
    <x v="52"/>
    <s v="Brian Davis"/>
    <x v="571"/>
    <x v="3"/>
    <x v="9"/>
    <x v="0"/>
  </r>
  <r>
    <s v="AX17287"/>
    <s v="ENX2075"/>
    <s v="A134"/>
    <s v="EMP1017"/>
    <x v="523"/>
    <x v="15"/>
    <x v="1"/>
    <n v="400"/>
    <n v="208"/>
    <n v="208"/>
    <n v="400"/>
    <n v="192"/>
    <x v="7"/>
    <s v="Brian Hansen"/>
    <x v="523"/>
    <x v="0"/>
    <x v="8"/>
    <x v="0"/>
  </r>
  <r>
    <s v="AX17290"/>
    <s v="ENX2003"/>
    <s v="A156"/>
    <s v="EMP1026"/>
    <x v="520"/>
    <x v="230"/>
    <x v="2"/>
    <n v="1783"/>
    <n v="1516"/>
    <n v="4548"/>
    <n v="5349"/>
    <n v="801"/>
    <x v="39"/>
    <s v="Martin Perry"/>
    <x v="520"/>
    <x v="4"/>
    <x v="8"/>
    <x v="0"/>
  </r>
  <r>
    <s v="AX17296"/>
    <s v="ENX2059"/>
    <s v="A173"/>
    <s v="EMP1002"/>
    <x v="316"/>
    <x v="207"/>
    <x v="1"/>
    <n v="1494"/>
    <n v="971"/>
    <n v="971"/>
    <n v="1494"/>
    <n v="523"/>
    <x v="14"/>
    <s v="Andrew Bowman"/>
    <x v="316"/>
    <x v="0"/>
    <x v="0"/>
    <x v="0"/>
  </r>
  <r>
    <s v="AX17299"/>
    <s v="ENX2034"/>
    <s v="A165"/>
    <s v="EMP1002"/>
    <x v="94"/>
    <x v="352"/>
    <x v="3"/>
    <n v="871"/>
    <n v="540"/>
    <n v="2160"/>
    <n v="3484"/>
    <n v="1324"/>
    <x v="51"/>
    <s v="Andrew Bowman"/>
    <x v="94"/>
    <x v="3"/>
    <x v="6"/>
    <x v="0"/>
  </r>
  <r>
    <s v="AX17309"/>
    <s v="ENX2084"/>
    <s v="A164"/>
    <s v="EMP1025"/>
    <x v="284"/>
    <x v="166"/>
    <x v="1"/>
    <n v="1783"/>
    <n v="1230"/>
    <n v="1230"/>
    <n v="1783"/>
    <n v="553"/>
    <x v="68"/>
    <s v="Ernest Wagner"/>
    <x v="284"/>
    <x v="0"/>
    <x v="11"/>
    <x v="0"/>
  </r>
  <r>
    <s v="AX17310"/>
    <s v="ENX2036"/>
    <s v="A171"/>
    <s v="EMP1026"/>
    <x v="764"/>
    <x v="326"/>
    <x v="1"/>
    <n v="1582"/>
    <n v="1234"/>
    <n v="1234"/>
    <n v="1582"/>
    <n v="348"/>
    <x v="58"/>
    <s v="Martin Perry"/>
    <x v="764"/>
    <x v="2"/>
    <x v="0"/>
    <x v="0"/>
  </r>
  <r>
    <s v="AX17311"/>
    <s v="ENX2024"/>
    <s v="A167"/>
    <s v="EMP1015"/>
    <x v="248"/>
    <x v="52"/>
    <x v="2"/>
    <n v="356"/>
    <n v="292"/>
    <n v="876"/>
    <n v="1068"/>
    <n v="192"/>
    <x v="10"/>
    <s v="Justin Lynch"/>
    <x v="248"/>
    <x v="3"/>
    <x v="11"/>
    <x v="0"/>
  </r>
  <r>
    <s v="AX17315"/>
    <s v="ENX2030"/>
    <s v="A153"/>
    <s v="EMP1031"/>
    <x v="691"/>
    <x v="103"/>
    <x v="1"/>
    <n v="1899"/>
    <n v="1044"/>
    <n v="1044"/>
    <n v="1899"/>
    <n v="855"/>
    <x v="69"/>
    <s v="Brian Thomas"/>
    <x v="691"/>
    <x v="4"/>
    <x v="2"/>
    <x v="0"/>
  </r>
  <r>
    <s v="AX17318"/>
    <s v="ENX2042"/>
    <s v="A166"/>
    <s v="EMP1018"/>
    <x v="126"/>
    <x v="182"/>
    <x v="1"/>
    <n v="203"/>
    <n v="154"/>
    <n v="154"/>
    <n v="203"/>
    <n v="49"/>
    <x v="65"/>
    <s v="Jimmy Young"/>
    <x v="126"/>
    <x v="1"/>
    <x v="8"/>
    <x v="0"/>
  </r>
  <r>
    <s v="AX17320"/>
    <s v="ENX2055"/>
    <s v="A134"/>
    <s v="EMP1020"/>
    <x v="143"/>
    <x v="240"/>
    <x v="3"/>
    <n v="2495"/>
    <n v="1896"/>
    <n v="7584"/>
    <n v="9980"/>
    <n v="2396"/>
    <x v="7"/>
    <s v="Ryan Butler"/>
    <x v="143"/>
    <x v="5"/>
    <x v="5"/>
    <x v="0"/>
  </r>
  <r>
    <s v="AX17323"/>
    <s v="ENX2004"/>
    <s v="A149"/>
    <s v="EMP1013"/>
    <x v="387"/>
    <x v="344"/>
    <x v="1"/>
    <n v="1278"/>
    <n v="665"/>
    <n v="665"/>
    <n v="1278"/>
    <n v="613"/>
    <x v="42"/>
    <s v="Charles Harper"/>
    <x v="387"/>
    <x v="4"/>
    <x v="5"/>
    <x v="0"/>
  </r>
  <r>
    <s v="AX17331"/>
    <s v="ENX2025"/>
    <s v="A165"/>
    <s v="EMP1007"/>
    <x v="765"/>
    <x v="331"/>
    <x v="1"/>
    <n v="667"/>
    <n v="387"/>
    <n v="387"/>
    <n v="667"/>
    <n v="280"/>
    <x v="51"/>
    <s v="Jeremy Mendoza"/>
    <x v="765"/>
    <x v="1"/>
    <x v="11"/>
    <x v="0"/>
  </r>
  <r>
    <s v="AX17333"/>
    <s v="ENX2032"/>
    <s v="A142"/>
    <s v="EMP1030"/>
    <x v="726"/>
    <x v="310"/>
    <x v="3"/>
    <n v="1967"/>
    <n v="1397"/>
    <n v="5588"/>
    <n v="7868"/>
    <n v="2280"/>
    <x v="15"/>
    <s v="Bobby Russell"/>
    <x v="726"/>
    <x v="4"/>
    <x v="3"/>
    <x v="0"/>
  </r>
  <r>
    <s v="AX17341"/>
    <s v="ENX2092"/>
    <s v="A159"/>
    <s v="EMP1001"/>
    <x v="124"/>
    <x v="80"/>
    <x v="1"/>
    <n v="1639"/>
    <n v="1295"/>
    <n v="1295"/>
    <n v="1639"/>
    <n v="344"/>
    <x v="52"/>
    <s v="Kevin Butler"/>
    <x v="124"/>
    <x v="3"/>
    <x v="1"/>
    <x v="0"/>
  </r>
  <r>
    <s v="AX17344"/>
    <s v="ENX2053"/>
    <s v="A102"/>
    <s v="EMP1012"/>
    <x v="357"/>
    <x v="304"/>
    <x v="1"/>
    <n v="596"/>
    <n v="358"/>
    <n v="358"/>
    <n v="596"/>
    <n v="238"/>
    <x v="43"/>
    <s v="John Reyes"/>
    <x v="357"/>
    <x v="6"/>
    <x v="10"/>
    <x v="0"/>
  </r>
  <r>
    <s v="AX17345"/>
    <s v="ENX2021"/>
    <s v="A145"/>
    <s v="EMP1040"/>
    <x v="358"/>
    <x v="142"/>
    <x v="1"/>
    <n v="217"/>
    <n v="171"/>
    <n v="171"/>
    <n v="217"/>
    <n v="46"/>
    <x v="50"/>
    <s v="Patrick Ruiz"/>
    <x v="358"/>
    <x v="1"/>
    <x v="0"/>
    <x v="0"/>
  </r>
  <r>
    <s v="AX17350"/>
    <s v="ENX2002"/>
    <s v="A167"/>
    <s v="EMP1008"/>
    <x v="26"/>
    <x v="64"/>
    <x v="1"/>
    <n v="847"/>
    <n v="534"/>
    <n v="534"/>
    <n v="847"/>
    <n v="313"/>
    <x v="10"/>
    <s v="Carl Elliott"/>
    <x v="26"/>
    <x v="0"/>
    <x v="8"/>
    <x v="0"/>
  </r>
  <r>
    <s v="AX17351"/>
    <s v="ENX2056"/>
    <s v="A139"/>
    <s v="EMP1043"/>
    <x v="229"/>
    <x v="150"/>
    <x v="1"/>
    <n v="1635"/>
    <n v="1046"/>
    <n v="1046"/>
    <n v="1635"/>
    <n v="589"/>
    <x v="12"/>
    <s v="Joshua Taylor"/>
    <x v="229"/>
    <x v="1"/>
    <x v="0"/>
    <x v="0"/>
  </r>
  <r>
    <s v="AX17357"/>
    <s v="ENX2092"/>
    <s v="A115"/>
    <s v="EMP1043"/>
    <x v="625"/>
    <x v="216"/>
    <x v="1"/>
    <n v="1639"/>
    <n v="1295"/>
    <n v="1295"/>
    <n v="1639"/>
    <n v="344"/>
    <x v="22"/>
    <s v="Joshua Taylor"/>
    <x v="625"/>
    <x v="1"/>
    <x v="10"/>
    <x v="0"/>
  </r>
  <r>
    <s v="AX17358"/>
    <s v="ENX2087"/>
    <s v="A132"/>
    <s v="EMP1030"/>
    <x v="702"/>
    <x v="69"/>
    <x v="0"/>
    <n v="1022"/>
    <n v="818"/>
    <n v="1636"/>
    <n v="2044"/>
    <n v="408"/>
    <x v="56"/>
    <s v="Bobby Russell"/>
    <x v="702"/>
    <x v="2"/>
    <x v="3"/>
    <x v="0"/>
  </r>
  <r>
    <s v="AX17360"/>
    <s v="ENX2001"/>
    <s v="A115"/>
    <s v="EMP1035"/>
    <x v="443"/>
    <x v="88"/>
    <x v="2"/>
    <n v="951"/>
    <n v="504"/>
    <n v="1512"/>
    <n v="2853"/>
    <n v="1341"/>
    <x v="22"/>
    <s v="Roger Ramos"/>
    <x v="443"/>
    <x v="5"/>
    <x v="9"/>
    <x v="0"/>
  </r>
  <r>
    <s v="AX17363"/>
    <s v="ENX2074"/>
    <s v="A124"/>
    <s v="EMP1002"/>
    <x v="266"/>
    <x v="64"/>
    <x v="3"/>
    <n v="504"/>
    <n v="408"/>
    <n v="1632"/>
    <n v="2016"/>
    <n v="384"/>
    <x v="21"/>
    <s v="Andrew Bowman"/>
    <x v="266"/>
    <x v="0"/>
    <x v="8"/>
    <x v="0"/>
  </r>
  <r>
    <s v="AX17366"/>
    <s v="ENX2030"/>
    <s v="A142"/>
    <s v="EMP1007"/>
    <x v="200"/>
    <x v="138"/>
    <x v="1"/>
    <n v="1899"/>
    <n v="1044"/>
    <n v="1044"/>
    <n v="1899"/>
    <n v="855"/>
    <x v="15"/>
    <s v="Jeremy Mendoza"/>
    <x v="200"/>
    <x v="6"/>
    <x v="4"/>
    <x v="0"/>
  </r>
  <r>
    <s v="AX17388"/>
    <s v="ENX2019"/>
    <s v="A112"/>
    <s v="EMP1020"/>
    <x v="688"/>
    <x v="35"/>
    <x v="2"/>
    <n v="800"/>
    <n v="536"/>
    <n v="1608"/>
    <n v="2400"/>
    <n v="792"/>
    <x v="40"/>
    <s v="Ryan Butler"/>
    <x v="688"/>
    <x v="3"/>
    <x v="10"/>
    <x v="0"/>
  </r>
  <r>
    <s v="AX17394"/>
    <s v="ENX2008"/>
    <s v="A167"/>
    <s v="EMP1044"/>
    <x v="85"/>
    <x v="20"/>
    <x v="1"/>
    <n v="315"/>
    <n v="208"/>
    <n v="208"/>
    <n v="315"/>
    <n v="107"/>
    <x v="10"/>
    <s v="Martin Carr"/>
    <x v="85"/>
    <x v="1"/>
    <x v="1"/>
    <x v="0"/>
  </r>
  <r>
    <s v="AX17401"/>
    <s v="ENX2063"/>
    <s v="A116"/>
    <s v="EMP1044"/>
    <x v="668"/>
    <x v="25"/>
    <x v="0"/>
    <n v="1708"/>
    <n v="871"/>
    <n v="1742"/>
    <n v="3416"/>
    <n v="1674"/>
    <x v="47"/>
    <s v="Martin Carr"/>
    <x v="668"/>
    <x v="1"/>
    <x v="7"/>
    <x v="0"/>
  </r>
  <r>
    <s v="AX17402"/>
    <s v="ENX2088"/>
    <s v="A173"/>
    <s v="EMP1030"/>
    <x v="495"/>
    <x v="290"/>
    <x v="1"/>
    <n v="603"/>
    <n v="416"/>
    <n v="416"/>
    <n v="603"/>
    <n v="187"/>
    <x v="14"/>
    <s v="Bobby Russell"/>
    <x v="495"/>
    <x v="6"/>
    <x v="6"/>
    <x v="0"/>
  </r>
  <r>
    <s v="AX17404"/>
    <s v="ENX2068"/>
    <s v="A167"/>
    <s v="EMP1016"/>
    <x v="38"/>
    <x v="222"/>
    <x v="1"/>
    <n v="1500"/>
    <n v="900"/>
    <n v="900"/>
    <n v="1500"/>
    <n v="600"/>
    <x v="10"/>
    <s v="Henry Nelson"/>
    <x v="38"/>
    <x v="5"/>
    <x v="11"/>
    <x v="0"/>
  </r>
  <r>
    <s v="AX17405"/>
    <s v="ENX2089"/>
    <s v="A166"/>
    <s v="EMP1028"/>
    <x v="429"/>
    <x v="301"/>
    <x v="3"/>
    <n v="2294"/>
    <n v="1399"/>
    <n v="5596"/>
    <n v="9176"/>
    <n v="3580"/>
    <x v="65"/>
    <s v="Howard Sims"/>
    <x v="429"/>
    <x v="5"/>
    <x v="9"/>
    <x v="0"/>
  </r>
  <r>
    <s v="AX17407"/>
    <s v="ENX2019"/>
    <s v="A128"/>
    <s v="EMP1032"/>
    <x v="758"/>
    <x v="269"/>
    <x v="3"/>
    <n v="800"/>
    <n v="536"/>
    <n v="2144"/>
    <n v="3200"/>
    <n v="1056"/>
    <x v="16"/>
    <s v="Larry Castillo"/>
    <x v="758"/>
    <x v="3"/>
    <x v="1"/>
    <x v="0"/>
  </r>
  <r>
    <s v="AX17414"/>
    <s v="ENX2014"/>
    <s v="A120"/>
    <s v="EMP1028"/>
    <x v="753"/>
    <x v="345"/>
    <x v="3"/>
    <n v="1809"/>
    <n v="1067"/>
    <n v="4268"/>
    <n v="7236"/>
    <n v="2968"/>
    <x v="71"/>
    <s v="Howard Sims"/>
    <x v="753"/>
    <x v="3"/>
    <x v="10"/>
    <x v="0"/>
  </r>
  <r>
    <s v="AX17415"/>
    <s v="ENX2092"/>
    <s v="A109"/>
    <s v="EMP1001"/>
    <x v="708"/>
    <x v="222"/>
    <x v="1"/>
    <n v="1639"/>
    <n v="1295"/>
    <n v="1295"/>
    <n v="1639"/>
    <n v="344"/>
    <x v="34"/>
    <s v="Kevin Butler"/>
    <x v="708"/>
    <x v="5"/>
    <x v="11"/>
    <x v="0"/>
  </r>
  <r>
    <s v="AX17417"/>
    <s v="ENX2089"/>
    <s v="A163"/>
    <s v="EMP1013"/>
    <x v="144"/>
    <x v="213"/>
    <x v="1"/>
    <n v="2294"/>
    <n v="1399"/>
    <n v="1399"/>
    <n v="2294"/>
    <n v="895"/>
    <x v="60"/>
    <s v="Charles Harper"/>
    <x v="144"/>
    <x v="3"/>
    <x v="5"/>
    <x v="0"/>
  </r>
  <r>
    <s v="AX17419"/>
    <s v="ENX2052"/>
    <s v="A154"/>
    <s v="EMP1039"/>
    <x v="540"/>
    <x v="308"/>
    <x v="0"/>
    <n v="1526"/>
    <n v="1251"/>
    <n v="2502"/>
    <n v="3052"/>
    <n v="550"/>
    <x v="55"/>
    <s v="Eugene Holmes"/>
    <x v="540"/>
    <x v="1"/>
    <x v="7"/>
    <x v="0"/>
  </r>
  <r>
    <s v="AX17424"/>
    <s v="ENX2085"/>
    <s v="A103"/>
    <s v="EMP1006"/>
    <x v="692"/>
    <x v="222"/>
    <x v="2"/>
    <n v="1862"/>
    <n v="1173"/>
    <n v="3519"/>
    <n v="5586"/>
    <n v="2067"/>
    <x v="2"/>
    <s v="Sean Miller"/>
    <x v="692"/>
    <x v="5"/>
    <x v="11"/>
    <x v="0"/>
  </r>
  <r>
    <s v="AX17427"/>
    <s v="ENX2002"/>
    <s v="A115"/>
    <s v="EMP1040"/>
    <x v="749"/>
    <x v="144"/>
    <x v="0"/>
    <n v="847"/>
    <n v="534"/>
    <n v="1068"/>
    <n v="1694"/>
    <n v="626"/>
    <x v="22"/>
    <s v="Patrick Ruiz"/>
    <x v="749"/>
    <x v="5"/>
    <x v="2"/>
    <x v="0"/>
  </r>
  <r>
    <s v="AX17432"/>
    <s v="ENX2053"/>
    <s v="A153"/>
    <s v="EMP1026"/>
    <x v="424"/>
    <x v="256"/>
    <x v="3"/>
    <n v="596"/>
    <n v="358"/>
    <n v="1432"/>
    <n v="2384"/>
    <n v="952"/>
    <x v="69"/>
    <s v="Martin Perry"/>
    <x v="424"/>
    <x v="0"/>
    <x v="7"/>
    <x v="0"/>
  </r>
  <r>
    <s v="AX17433"/>
    <s v="ENX2034"/>
    <s v="A170"/>
    <s v="EMP1034"/>
    <x v="105"/>
    <x v="344"/>
    <x v="1"/>
    <n v="871"/>
    <n v="540"/>
    <n v="540"/>
    <n v="871"/>
    <n v="331"/>
    <x v="18"/>
    <s v="Arthur Mccoy"/>
    <x v="105"/>
    <x v="4"/>
    <x v="5"/>
    <x v="0"/>
  </r>
  <r>
    <s v="AX17437"/>
    <s v="ENX2060"/>
    <s v="A110"/>
    <s v="EMP1025"/>
    <x v="763"/>
    <x v="198"/>
    <x v="1"/>
    <n v="1467"/>
    <n v="807"/>
    <n v="807"/>
    <n v="1467"/>
    <n v="660"/>
    <x v="73"/>
    <s v="Ernest Wagner"/>
    <x v="763"/>
    <x v="0"/>
    <x v="9"/>
    <x v="0"/>
  </r>
  <r>
    <s v="AX17439"/>
    <s v="ENX2037"/>
    <s v="A140"/>
    <s v="EMP1029"/>
    <x v="666"/>
    <x v="8"/>
    <x v="0"/>
    <n v="880"/>
    <n v="634"/>
    <n v="1268"/>
    <n v="1760"/>
    <n v="492"/>
    <x v="46"/>
    <s v="Howard Gardner"/>
    <x v="666"/>
    <x v="4"/>
    <x v="2"/>
    <x v="0"/>
  </r>
  <r>
    <s v="AX17440"/>
    <s v="ENX2087"/>
    <s v="A104"/>
    <s v="EMP1005"/>
    <x v="686"/>
    <x v="211"/>
    <x v="1"/>
    <n v="1022"/>
    <n v="818"/>
    <n v="818"/>
    <n v="1022"/>
    <n v="204"/>
    <x v="53"/>
    <s v="Ryan Welch"/>
    <x v="686"/>
    <x v="6"/>
    <x v="9"/>
    <x v="0"/>
  </r>
  <r>
    <s v="AX17444"/>
    <s v="ENX2058"/>
    <s v="A156"/>
    <s v="EMP1019"/>
    <x v="623"/>
    <x v="82"/>
    <x v="2"/>
    <n v="2257"/>
    <n v="1535"/>
    <n v="4605"/>
    <n v="6771"/>
    <n v="2166"/>
    <x v="39"/>
    <s v="Roger Robertson"/>
    <x v="623"/>
    <x v="6"/>
    <x v="3"/>
    <x v="0"/>
  </r>
  <r>
    <s v="AX17445"/>
    <s v="ENX2047"/>
    <s v="A100"/>
    <s v="EMP1003"/>
    <x v="116"/>
    <x v="97"/>
    <x v="3"/>
    <n v="290"/>
    <n v="200"/>
    <n v="800"/>
    <n v="1160"/>
    <n v="360"/>
    <x v="67"/>
    <s v="Christopher Tucker"/>
    <x v="116"/>
    <x v="0"/>
    <x v="10"/>
    <x v="0"/>
  </r>
  <r>
    <s v="AX17448"/>
    <s v="ENX2034"/>
    <s v="A141"/>
    <s v="EMP1021"/>
    <x v="522"/>
    <x v="61"/>
    <x v="2"/>
    <n v="871"/>
    <n v="540"/>
    <n v="1620"/>
    <n v="2613"/>
    <n v="993"/>
    <x v="23"/>
    <s v="Clarence Fox"/>
    <x v="522"/>
    <x v="6"/>
    <x v="9"/>
    <x v="0"/>
  </r>
  <r>
    <s v="AX17452"/>
    <s v="ENX2024"/>
    <s v="A151"/>
    <s v="EMP1019"/>
    <x v="215"/>
    <x v="252"/>
    <x v="1"/>
    <n v="356"/>
    <n v="292"/>
    <n v="292"/>
    <n v="356"/>
    <n v="64"/>
    <x v="24"/>
    <s v="Roger Robertson"/>
    <x v="215"/>
    <x v="2"/>
    <x v="1"/>
    <x v="0"/>
  </r>
  <r>
    <s v="AX17453"/>
    <s v="ENX2056"/>
    <s v="A138"/>
    <s v="EMP1027"/>
    <x v="686"/>
    <x v="76"/>
    <x v="0"/>
    <n v="1635"/>
    <n v="1046"/>
    <n v="2092"/>
    <n v="3270"/>
    <n v="1178"/>
    <x v="6"/>
    <s v="Gary Rodriguez"/>
    <x v="686"/>
    <x v="2"/>
    <x v="4"/>
    <x v="0"/>
  </r>
  <r>
    <s v="AX17455"/>
    <s v="ENX2086"/>
    <s v="A152"/>
    <s v="EMP1038"/>
    <x v="334"/>
    <x v="178"/>
    <x v="1"/>
    <n v="123"/>
    <n v="84"/>
    <n v="84"/>
    <n v="123"/>
    <n v="39"/>
    <x v="54"/>
    <s v="Scott Mason"/>
    <x v="334"/>
    <x v="5"/>
    <x v="0"/>
    <x v="0"/>
  </r>
  <r>
    <s v="AX17464"/>
    <s v="ENX2008"/>
    <s v="A169"/>
    <s v="EMP1035"/>
    <x v="124"/>
    <x v="159"/>
    <x v="1"/>
    <n v="315"/>
    <n v="208"/>
    <n v="208"/>
    <n v="315"/>
    <n v="107"/>
    <x v="30"/>
    <s v="Roger Ramos"/>
    <x v="124"/>
    <x v="1"/>
    <x v="10"/>
    <x v="0"/>
  </r>
  <r>
    <s v="AX17465"/>
    <s v="ENX2028"/>
    <s v="A133"/>
    <s v="EMP1028"/>
    <x v="753"/>
    <x v="230"/>
    <x v="2"/>
    <n v="2283"/>
    <n v="1484"/>
    <n v="4452"/>
    <n v="6849"/>
    <n v="2397"/>
    <x v="37"/>
    <s v="Howard Sims"/>
    <x v="753"/>
    <x v="4"/>
    <x v="8"/>
    <x v="0"/>
  </r>
  <r>
    <s v="AX17466"/>
    <s v="ENX2100"/>
    <s v="A116"/>
    <s v="EMP1024"/>
    <x v="60"/>
    <x v="228"/>
    <x v="2"/>
    <n v="799"/>
    <n v="455"/>
    <n v="1365"/>
    <n v="2397"/>
    <n v="1032"/>
    <x v="47"/>
    <s v="Ernest Wheeler"/>
    <x v="60"/>
    <x v="6"/>
    <x v="11"/>
    <x v="0"/>
  </r>
  <r>
    <s v="AX17468"/>
    <s v="ENX2023"/>
    <s v="A127"/>
    <s v="EMP1007"/>
    <x v="591"/>
    <x v="53"/>
    <x v="3"/>
    <n v="818"/>
    <n v="450"/>
    <n v="1800"/>
    <n v="3272"/>
    <n v="1472"/>
    <x v="5"/>
    <s v="Jeremy Mendoza"/>
    <x v="591"/>
    <x v="3"/>
    <x v="5"/>
    <x v="0"/>
  </r>
  <r>
    <s v="AX17471"/>
    <s v="ENX2023"/>
    <s v="A145"/>
    <s v="EMP1035"/>
    <x v="256"/>
    <x v="109"/>
    <x v="1"/>
    <n v="818"/>
    <n v="450"/>
    <n v="450"/>
    <n v="818"/>
    <n v="368"/>
    <x v="50"/>
    <s v="Roger Ramos"/>
    <x v="256"/>
    <x v="1"/>
    <x v="4"/>
    <x v="0"/>
  </r>
  <r>
    <s v="AX17474"/>
    <s v="ENX2062"/>
    <s v="A122"/>
    <s v="EMP1033"/>
    <x v="159"/>
    <x v="212"/>
    <x v="2"/>
    <n v="2464"/>
    <n v="1774"/>
    <n v="5322"/>
    <n v="7392"/>
    <n v="2070"/>
    <x v="17"/>
    <s v="Jerry Perry"/>
    <x v="159"/>
    <x v="3"/>
    <x v="11"/>
    <x v="0"/>
  </r>
  <r>
    <s v="AX17475"/>
    <s v="ENX2052"/>
    <s v="A132"/>
    <s v="EMP1001"/>
    <x v="755"/>
    <x v="229"/>
    <x v="1"/>
    <n v="1526"/>
    <n v="1251"/>
    <n v="1251"/>
    <n v="1526"/>
    <n v="275"/>
    <x v="56"/>
    <s v="Kevin Butler"/>
    <x v="755"/>
    <x v="4"/>
    <x v="8"/>
    <x v="0"/>
  </r>
  <r>
    <s v="AX17477"/>
    <s v="ENX2049"/>
    <s v="A154"/>
    <s v="EMP1011"/>
    <x v="268"/>
    <x v="308"/>
    <x v="2"/>
    <n v="826"/>
    <n v="562"/>
    <n v="1686"/>
    <n v="2478"/>
    <n v="792"/>
    <x v="55"/>
    <s v="Larry Marshall"/>
    <x v="268"/>
    <x v="1"/>
    <x v="7"/>
    <x v="0"/>
  </r>
  <r>
    <s v="AX17484"/>
    <s v="ENX2030"/>
    <s v="A144"/>
    <s v="EMP1007"/>
    <x v="766"/>
    <x v="33"/>
    <x v="1"/>
    <n v="1899"/>
    <n v="1044"/>
    <n v="1044"/>
    <n v="1899"/>
    <n v="855"/>
    <x v="33"/>
    <s v="Jeremy Mendoza"/>
    <x v="766"/>
    <x v="4"/>
    <x v="1"/>
    <x v="0"/>
  </r>
  <r>
    <s v="AX17486"/>
    <s v="ENX2089"/>
    <s v="A100"/>
    <s v="EMP1022"/>
    <x v="547"/>
    <x v="244"/>
    <x v="1"/>
    <n v="2294"/>
    <n v="1399"/>
    <n v="1399"/>
    <n v="2294"/>
    <n v="895"/>
    <x v="67"/>
    <s v="Walter Cook"/>
    <x v="547"/>
    <x v="1"/>
    <x v="3"/>
    <x v="0"/>
  </r>
  <r>
    <s v="AX17490"/>
    <s v="ENX2043"/>
    <s v="A116"/>
    <s v="EMP1004"/>
    <x v="476"/>
    <x v="36"/>
    <x v="0"/>
    <n v="545"/>
    <n v="425"/>
    <n v="850"/>
    <n v="1090"/>
    <n v="240"/>
    <x v="47"/>
    <s v="Kenneth Bradley"/>
    <x v="476"/>
    <x v="6"/>
    <x v="3"/>
    <x v="0"/>
  </r>
  <r>
    <s v="AX17495"/>
    <s v="ENX2017"/>
    <s v="A101"/>
    <s v="EMP1010"/>
    <x v="556"/>
    <x v="262"/>
    <x v="3"/>
    <n v="35"/>
    <n v="22"/>
    <n v="88"/>
    <n v="140"/>
    <n v="52"/>
    <x v="26"/>
    <s v="Joshua Cook"/>
    <x v="556"/>
    <x v="0"/>
    <x v="2"/>
    <x v="0"/>
  </r>
  <r>
    <s v="AX17498"/>
    <s v="ENX2067"/>
    <s v="A105"/>
    <s v="EMP1010"/>
    <x v="38"/>
    <x v="204"/>
    <x v="1"/>
    <n v="1119"/>
    <n v="683"/>
    <n v="683"/>
    <n v="1119"/>
    <n v="436"/>
    <x v="57"/>
    <s v="Joshua Cook"/>
    <x v="38"/>
    <x v="5"/>
    <x v="9"/>
    <x v="0"/>
  </r>
  <r>
    <s v="AX17507"/>
    <s v="ENX2030"/>
    <s v="A167"/>
    <s v="EMP1024"/>
    <x v="417"/>
    <x v="151"/>
    <x v="3"/>
    <n v="1899"/>
    <n v="1044"/>
    <n v="4176"/>
    <n v="7596"/>
    <n v="3420"/>
    <x v="10"/>
    <s v="Ernest Wheeler"/>
    <x v="417"/>
    <x v="4"/>
    <x v="3"/>
    <x v="0"/>
  </r>
  <r>
    <s v="AX17508"/>
    <s v="ENX2080"/>
    <s v="A152"/>
    <s v="EMP1033"/>
    <x v="607"/>
    <x v="191"/>
    <x v="2"/>
    <n v="2353"/>
    <n v="1788"/>
    <n v="5364"/>
    <n v="7059"/>
    <n v="1695"/>
    <x v="54"/>
    <s v="Jerry Perry"/>
    <x v="607"/>
    <x v="4"/>
    <x v="11"/>
    <x v="0"/>
  </r>
  <r>
    <s v="AX17510"/>
    <s v="ENX2077"/>
    <s v="A155"/>
    <s v="EMP1037"/>
    <x v="714"/>
    <x v="303"/>
    <x v="1"/>
    <n v="530"/>
    <n v="424"/>
    <n v="424"/>
    <n v="530"/>
    <n v="106"/>
    <x v="41"/>
    <s v="Carl Hall"/>
    <x v="714"/>
    <x v="1"/>
    <x v="10"/>
    <x v="0"/>
  </r>
  <r>
    <s v="AX17513"/>
    <s v="ENX2004"/>
    <s v="A171"/>
    <s v="EMP1012"/>
    <x v="85"/>
    <x v="221"/>
    <x v="2"/>
    <n v="1278"/>
    <n v="665"/>
    <n v="1995"/>
    <n v="3834"/>
    <n v="1839"/>
    <x v="58"/>
    <s v="John Reyes"/>
    <x v="85"/>
    <x v="4"/>
    <x v="6"/>
    <x v="0"/>
  </r>
  <r>
    <s v="AX17518"/>
    <s v="ENX2071"/>
    <s v="A168"/>
    <s v="EMP1009"/>
    <x v="405"/>
    <x v="74"/>
    <x v="1"/>
    <n v="136"/>
    <n v="72"/>
    <n v="72"/>
    <n v="136"/>
    <n v="64"/>
    <x v="45"/>
    <s v="Kenneth Fields"/>
    <x v="405"/>
    <x v="0"/>
    <x v="8"/>
    <x v="0"/>
  </r>
  <r>
    <s v="AX17519"/>
    <s v="ENX2006"/>
    <s v="A136"/>
    <s v="EMP1002"/>
    <x v="266"/>
    <x v="241"/>
    <x v="1"/>
    <n v="1826"/>
    <n v="1443"/>
    <n v="1443"/>
    <n v="1826"/>
    <n v="383"/>
    <x v="29"/>
    <s v="Andrew Bowman"/>
    <x v="266"/>
    <x v="2"/>
    <x v="5"/>
    <x v="0"/>
  </r>
  <r>
    <s v="AX17521"/>
    <s v="ENX2009"/>
    <s v="A128"/>
    <s v="EMP1016"/>
    <x v="175"/>
    <x v="309"/>
    <x v="2"/>
    <n v="584"/>
    <n v="420"/>
    <n v="1260"/>
    <n v="1752"/>
    <n v="492"/>
    <x v="16"/>
    <s v="Henry Nelson"/>
    <x v="175"/>
    <x v="2"/>
    <x v="8"/>
    <x v="0"/>
  </r>
  <r>
    <s v="AX17523"/>
    <s v="ENX2063"/>
    <s v="A117"/>
    <s v="EMP1025"/>
    <x v="270"/>
    <x v="83"/>
    <x v="2"/>
    <n v="1708"/>
    <n v="871"/>
    <n v="2613"/>
    <n v="5124"/>
    <n v="2511"/>
    <x v="63"/>
    <s v="Ernest Wagner"/>
    <x v="270"/>
    <x v="3"/>
    <x v="6"/>
    <x v="0"/>
  </r>
  <r>
    <s v="AX17524"/>
    <s v="ENX2083"/>
    <s v="A122"/>
    <s v="EMP1016"/>
    <x v="220"/>
    <x v="350"/>
    <x v="1"/>
    <n v="2141"/>
    <n v="1777"/>
    <n v="1777"/>
    <n v="2141"/>
    <n v="364"/>
    <x v="17"/>
    <s v="Henry Nelson"/>
    <x v="220"/>
    <x v="6"/>
    <x v="7"/>
    <x v="0"/>
  </r>
  <r>
    <s v="AX17527"/>
    <s v="ENX2100"/>
    <s v="A151"/>
    <s v="EMP1026"/>
    <x v="682"/>
    <x v="106"/>
    <x v="2"/>
    <n v="799"/>
    <n v="455"/>
    <n v="1365"/>
    <n v="2397"/>
    <n v="1032"/>
    <x v="24"/>
    <s v="Martin Perry"/>
    <x v="682"/>
    <x v="4"/>
    <x v="5"/>
    <x v="0"/>
  </r>
  <r>
    <s v="AX17529"/>
    <s v="ENX2048"/>
    <s v="A102"/>
    <s v="EMP1012"/>
    <x v="502"/>
    <x v="74"/>
    <x v="2"/>
    <n v="502"/>
    <n v="296"/>
    <n v="888"/>
    <n v="1506"/>
    <n v="618"/>
    <x v="43"/>
    <s v="John Reyes"/>
    <x v="502"/>
    <x v="0"/>
    <x v="8"/>
    <x v="0"/>
  </r>
  <r>
    <s v="AX17532"/>
    <s v="ENX2000"/>
    <s v="A129"/>
    <s v="EMP1015"/>
    <x v="563"/>
    <x v="109"/>
    <x v="1"/>
    <n v="2241"/>
    <n v="1367"/>
    <n v="1367"/>
    <n v="2241"/>
    <n v="874"/>
    <x v="59"/>
    <s v="Justin Lynch"/>
    <x v="563"/>
    <x v="1"/>
    <x v="4"/>
    <x v="0"/>
  </r>
  <r>
    <s v="AX17534"/>
    <s v="ENX2084"/>
    <s v="A141"/>
    <s v="EMP1043"/>
    <x v="139"/>
    <x v="321"/>
    <x v="0"/>
    <n v="1783"/>
    <n v="1230"/>
    <n v="2460"/>
    <n v="3566"/>
    <n v="1106"/>
    <x v="23"/>
    <s v="Joshua Taylor"/>
    <x v="139"/>
    <x v="3"/>
    <x v="4"/>
    <x v="0"/>
  </r>
  <r>
    <s v="AX17537"/>
    <s v="ENX2009"/>
    <s v="A150"/>
    <s v="EMP1008"/>
    <x v="713"/>
    <x v="92"/>
    <x v="1"/>
    <n v="584"/>
    <n v="420"/>
    <n v="420"/>
    <n v="584"/>
    <n v="164"/>
    <x v="27"/>
    <s v="Carl Elliott"/>
    <x v="713"/>
    <x v="5"/>
    <x v="11"/>
    <x v="0"/>
  </r>
  <r>
    <s v="AX17544"/>
    <s v="ENX2094"/>
    <s v="A156"/>
    <s v="EMP1021"/>
    <x v="206"/>
    <x v="340"/>
    <x v="0"/>
    <n v="771"/>
    <n v="648"/>
    <n v="1296"/>
    <n v="1542"/>
    <n v="246"/>
    <x v="39"/>
    <s v="Clarence Fox"/>
    <x v="206"/>
    <x v="5"/>
    <x v="3"/>
    <x v="0"/>
  </r>
  <r>
    <s v="AX17546"/>
    <s v="ENX2069"/>
    <s v="A170"/>
    <s v="EMP1024"/>
    <x v="680"/>
    <x v="48"/>
    <x v="1"/>
    <n v="378"/>
    <n v="291"/>
    <n v="291"/>
    <n v="378"/>
    <n v="87"/>
    <x v="18"/>
    <s v="Ernest Wheeler"/>
    <x v="680"/>
    <x v="2"/>
    <x v="0"/>
    <x v="0"/>
  </r>
  <r>
    <s v="AX17549"/>
    <s v="ENX2046"/>
    <s v="A119"/>
    <s v="EMP1000"/>
    <x v="767"/>
    <x v="119"/>
    <x v="2"/>
    <n v="2410"/>
    <n v="1518"/>
    <n v="4554"/>
    <n v="7230"/>
    <n v="2676"/>
    <x v="61"/>
    <s v="Fred Robertson"/>
    <x v="767"/>
    <x v="0"/>
    <x v="1"/>
    <x v="0"/>
  </r>
  <r>
    <s v="AX17550"/>
    <s v="ENX2092"/>
    <s v="A113"/>
    <s v="EMP1021"/>
    <x v="178"/>
    <x v="7"/>
    <x v="1"/>
    <n v="1639"/>
    <n v="1295"/>
    <n v="1295"/>
    <n v="1639"/>
    <n v="344"/>
    <x v="49"/>
    <s v="Clarence Fox"/>
    <x v="178"/>
    <x v="3"/>
    <x v="5"/>
    <x v="0"/>
  </r>
  <r>
    <s v="AX17552"/>
    <s v="ENX2076"/>
    <s v="A105"/>
    <s v="EMP1028"/>
    <x v="372"/>
    <x v="328"/>
    <x v="1"/>
    <n v="1522"/>
    <n v="791"/>
    <n v="791"/>
    <n v="1522"/>
    <n v="731"/>
    <x v="57"/>
    <s v="Howard Sims"/>
    <x v="372"/>
    <x v="6"/>
    <x v="11"/>
    <x v="0"/>
  </r>
  <r>
    <s v="AX17554"/>
    <s v="ENX2003"/>
    <s v="A106"/>
    <s v="EMP1005"/>
    <x v="694"/>
    <x v="339"/>
    <x v="1"/>
    <n v="1783"/>
    <n v="1516"/>
    <n v="1516"/>
    <n v="1783"/>
    <n v="267"/>
    <x v="35"/>
    <s v="Ryan Welch"/>
    <x v="694"/>
    <x v="2"/>
    <x v="7"/>
    <x v="0"/>
  </r>
  <r>
    <s v="AX17556"/>
    <s v="ENX2049"/>
    <s v="A146"/>
    <s v="EMP1041"/>
    <x v="576"/>
    <x v="225"/>
    <x v="2"/>
    <n v="826"/>
    <n v="562"/>
    <n v="1686"/>
    <n v="2478"/>
    <n v="792"/>
    <x v="8"/>
    <s v="Joe Sims"/>
    <x v="576"/>
    <x v="0"/>
    <x v="3"/>
    <x v="0"/>
  </r>
  <r>
    <s v="AX17561"/>
    <s v="ENX2055"/>
    <s v="A168"/>
    <s v="EMP1038"/>
    <x v="562"/>
    <x v="350"/>
    <x v="1"/>
    <n v="2495"/>
    <n v="1896"/>
    <n v="1896"/>
    <n v="2495"/>
    <n v="599"/>
    <x v="45"/>
    <s v="Scott Mason"/>
    <x v="562"/>
    <x v="6"/>
    <x v="7"/>
    <x v="0"/>
  </r>
  <r>
    <s v="AX17563"/>
    <s v="ENX2062"/>
    <s v="A138"/>
    <s v="EMP1040"/>
    <x v="175"/>
    <x v="14"/>
    <x v="1"/>
    <n v="2464"/>
    <n v="1774"/>
    <n v="1774"/>
    <n v="2464"/>
    <n v="690"/>
    <x v="6"/>
    <s v="Patrick Ruiz"/>
    <x v="175"/>
    <x v="0"/>
    <x v="6"/>
    <x v="0"/>
  </r>
  <r>
    <s v="AX17565"/>
    <s v="ENX2036"/>
    <s v="A113"/>
    <s v="EMP1014"/>
    <x v="608"/>
    <x v="197"/>
    <x v="3"/>
    <n v="1582"/>
    <n v="1234"/>
    <n v="4936"/>
    <n v="6328"/>
    <n v="1392"/>
    <x v="49"/>
    <s v="Ronald Reed"/>
    <x v="608"/>
    <x v="4"/>
    <x v="5"/>
    <x v="0"/>
  </r>
  <r>
    <s v="AX17566"/>
    <s v="ENX2035"/>
    <s v="A145"/>
    <s v="EMP1039"/>
    <x v="157"/>
    <x v="47"/>
    <x v="3"/>
    <n v="458"/>
    <n v="376"/>
    <n v="1504"/>
    <n v="1832"/>
    <n v="328"/>
    <x v="50"/>
    <s v="Eugene Holmes"/>
    <x v="157"/>
    <x v="1"/>
    <x v="9"/>
    <x v="0"/>
  </r>
  <r>
    <s v="AX17567"/>
    <s v="ENX2053"/>
    <s v="A173"/>
    <s v="EMP1034"/>
    <x v="604"/>
    <x v="111"/>
    <x v="0"/>
    <n v="596"/>
    <n v="358"/>
    <n v="716"/>
    <n v="1192"/>
    <n v="476"/>
    <x v="14"/>
    <s v="Arthur Mccoy"/>
    <x v="604"/>
    <x v="5"/>
    <x v="4"/>
    <x v="0"/>
  </r>
  <r>
    <s v="AX17571"/>
    <s v="ENX2006"/>
    <s v="A163"/>
    <s v="EMP1020"/>
    <x v="303"/>
    <x v="155"/>
    <x v="1"/>
    <n v="1826"/>
    <n v="1443"/>
    <n v="1443"/>
    <n v="1826"/>
    <n v="383"/>
    <x v="60"/>
    <s v="Ryan Butler"/>
    <x v="303"/>
    <x v="4"/>
    <x v="4"/>
    <x v="0"/>
  </r>
  <r>
    <s v="AX17576"/>
    <s v="ENX2016"/>
    <s v="A172"/>
    <s v="EMP1011"/>
    <x v="34"/>
    <x v="313"/>
    <x v="1"/>
    <n v="1351"/>
    <n v="1108"/>
    <n v="1108"/>
    <n v="1351"/>
    <n v="243"/>
    <x v="28"/>
    <s v="Larry Marshall"/>
    <x v="34"/>
    <x v="2"/>
    <x v="7"/>
    <x v="0"/>
  </r>
  <r>
    <s v="AX17577"/>
    <s v="ENX2004"/>
    <s v="A150"/>
    <s v="EMP1035"/>
    <x v="734"/>
    <x v="54"/>
    <x v="1"/>
    <n v="1278"/>
    <n v="665"/>
    <n v="665"/>
    <n v="1278"/>
    <n v="613"/>
    <x v="27"/>
    <s v="Roger Ramos"/>
    <x v="734"/>
    <x v="3"/>
    <x v="10"/>
    <x v="0"/>
  </r>
  <r>
    <s v="AX17578"/>
    <s v="ENX2076"/>
    <s v="A125"/>
    <s v="EMP1019"/>
    <x v="675"/>
    <x v="106"/>
    <x v="1"/>
    <n v="1522"/>
    <n v="791"/>
    <n v="791"/>
    <n v="1522"/>
    <n v="731"/>
    <x v="72"/>
    <s v="Roger Robertson"/>
    <x v="675"/>
    <x v="4"/>
    <x v="5"/>
    <x v="0"/>
  </r>
  <r>
    <s v="AX17579"/>
    <s v="ENX2070"/>
    <s v="A114"/>
    <s v="EMP1041"/>
    <x v="154"/>
    <x v="247"/>
    <x v="0"/>
    <n v="1671"/>
    <n v="1220"/>
    <n v="2440"/>
    <n v="3342"/>
    <n v="902"/>
    <x v="36"/>
    <s v="Joe Sims"/>
    <x v="154"/>
    <x v="6"/>
    <x v="5"/>
    <x v="0"/>
  </r>
  <r>
    <s v="AX17581"/>
    <s v="ENX2027"/>
    <s v="A148"/>
    <s v="EMP1024"/>
    <x v="639"/>
    <x v="341"/>
    <x v="3"/>
    <n v="2497"/>
    <n v="1473"/>
    <n v="5892"/>
    <n v="9988"/>
    <n v="4096"/>
    <x v="31"/>
    <s v="Ernest Wheeler"/>
    <x v="639"/>
    <x v="4"/>
    <x v="9"/>
    <x v="0"/>
  </r>
  <r>
    <s v="AX17585"/>
    <s v="ENX2057"/>
    <s v="A167"/>
    <s v="EMP1030"/>
    <x v="248"/>
    <x v="168"/>
    <x v="1"/>
    <n v="181"/>
    <n v="130"/>
    <n v="130"/>
    <n v="181"/>
    <n v="51"/>
    <x v="10"/>
    <s v="Bobby Russell"/>
    <x v="248"/>
    <x v="1"/>
    <x v="6"/>
    <x v="0"/>
  </r>
  <r>
    <s v="AX17587"/>
    <s v="ENX2013"/>
    <s v="A113"/>
    <s v="EMP1043"/>
    <x v="446"/>
    <x v="303"/>
    <x v="0"/>
    <n v="368"/>
    <n v="269"/>
    <n v="538"/>
    <n v="736"/>
    <n v="198"/>
    <x v="49"/>
    <s v="Joshua Taylor"/>
    <x v="446"/>
    <x v="1"/>
    <x v="10"/>
    <x v="0"/>
  </r>
  <r>
    <s v="AX17596"/>
    <s v="ENX2023"/>
    <s v="A163"/>
    <s v="EMP1008"/>
    <x v="449"/>
    <x v="200"/>
    <x v="3"/>
    <n v="818"/>
    <n v="450"/>
    <n v="1800"/>
    <n v="3272"/>
    <n v="1472"/>
    <x v="60"/>
    <s v="Carl Elliott"/>
    <x v="449"/>
    <x v="2"/>
    <x v="6"/>
    <x v="0"/>
  </r>
  <r>
    <s v="AX17604"/>
    <s v="ENX2008"/>
    <s v="A116"/>
    <s v="EMP1018"/>
    <x v="412"/>
    <x v="218"/>
    <x v="1"/>
    <n v="315"/>
    <n v="208"/>
    <n v="208"/>
    <n v="315"/>
    <n v="107"/>
    <x v="47"/>
    <s v="Jimmy Young"/>
    <x v="412"/>
    <x v="6"/>
    <x v="7"/>
    <x v="0"/>
  </r>
  <r>
    <s v="AX17605"/>
    <s v="ENX2059"/>
    <s v="A151"/>
    <s v="EMP1007"/>
    <x v="730"/>
    <x v="16"/>
    <x v="1"/>
    <n v="1494"/>
    <n v="971"/>
    <n v="971"/>
    <n v="1494"/>
    <n v="523"/>
    <x v="24"/>
    <s v="Jeremy Mendoza"/>
    <x v="730"/>
    <x v="2"/>
    <x v="9"/>
    <x v="0"/>
  </r>
  <r>
    <s v="AX17607"/>
    <s v="ENX2072"/>
    <s v="A102"/>
    <s v="EMP1027"/>
    <x v="179"/>
    <x v="259"/>
    <x v="1"/>
    <n v="1887"/>
    <n v="1378"/>
    <n v="1378"/>
    <n v="1887"/>
    <n v="509"/>
    <x v="43"/>
    <s v="Gary Rodriguez"/>
    <x v="179"/>
    <x v="3"/>
    <x v="2"/>
    <x v="0"/>
  </r>
  <r>
    <s v="AX17611"/>
    <s v="ENX2040"/>
    <s v="A162"/>
    <s v="EMP1035"/>
    <x v="296"/>
    <x v="290"/>
    <x v="1"/>
    <n v="1889"/>
    <n v="945"/>
    <n v="945"/>
    <n v="1889"/>
    <n v="944"/>
    <x v="48"/>
    <s v="Roger Ramos"/>
    <x v="296"/>
    <x v="6"/>
    <x v="6"/>
    <x v="0"/>
  </r>
  <r>
    <s v="AX17614"/>
    <s v="ENX2064"/>
    <s v="A102"/>
    <s v="EMP1036"/>
    <x v="353"/>
    <x v="3"/>
    <x v="2"/>
    <n v="1414"/>
    <n v="962"/>
    <n v="2886"/>
    <n v="4242"/>
    <n v="1356"/>
    <x v="43"/>
    <s v="Robert Reed"/>
    <x v="353"/>
    <x v="3"/>
    <x v="3"/>
    <x v="0"/>
  </r>
  <r>
    <s v="AX17619"/>
    <s v="ENX2079"/>
    <s v="A114"/>
    <s v="EMP1041"/>
    <x v="384"/>
    <x v="157"/>
    <x v="1"/>
    <n v="1725"/>
    <n v="1363"/>
    <n v="1363"/>
    <n v="1725"/>
    <n v="362"/>
    <x v="36"/>
    <s v="Joe Sims"/>
    <x v="384"/>
    <x v="2"/>
    <x v="6"/>
    <x v="0"/>
  </r>
  <r>
    <s v="AX17620"/>
    <s v="ENX2014"/>
    <s v="A153"/>
    <s v="EMP1011"/>
    <x v="357"/>
    <x v="39"/>
    <x v="3"/>
    <n v="1809"/>
    <n v="1067"/>
    <n v="4268"/>
    <n v="7236"/>
    <n v="2968"/>
    <x v="69"/>
    <s v="Larry Marshall"/>
    <x v="357"/>
    <x v="1"/>
    <x v="8"/>
    <x v="0"/>
  </r>
  <r>
    <s v="AX17635"/>
    <s v="ENX2079"/>
    <s v="A152"/>
    <s v="EMP1012"/>
    <x v="474"/>
    <x v="90"/>
    <x v="1"/>
    <n v="1725"/>
    <n v="1363"/>
    <n v="1363"/>
    <n v="1725"/>
    <n v="362"/>
    <x v="54"/>
    <s v="John Reyes"/>
    <x v="474"/>
    <x v="2"/>
    <x v="11"/>
    <x v="0"/>
  </r>
  <r>
    <s v="AX17639"/>
    <s v="ENX2070"/>
    <s v="A100"/>
    <s v="EMP1037"/>
    <x v="73"/>
    <x v="262"/>
    <x v="2"/>
    <n v="1671"/>
    <n v="1220"/>
    <n v="3660"/>
    <n v="5013"/>
    <n v="1353"/>
    <x v="67"/>
    <s v="Carl Hall"/>
    <x v="73"/>
    <x v="0"/>
    <x v="2"/>
    <x v="0"/>
  </r>
  <r>
    <s v="AX17640"/>
    <s v="ENX2032"/>
    <s v="A149"/>
    <s v="EMP1030"/>
    <x v="129"/>
    <x v="89"/>
    <x v="1"/>
    <n v="1967"/>
    <n v="1397"/>
    <n v="1397"/>
    <n v="1967"/>
    <n v="570"/>
    <x v="42"/>
    <s v="Bobby Russell"/>
    <x v="129"/>
    <x v="0"/>
    <x v="8"/>
    <x v="0"/>
  </r>
  <r>
    <s v="AX17643"/>
    <s v="ENX2079"/>
    <s v="A120"/>
    <s v="EMP1004"/>
    <x v="368"/>
    <x v="169"/>
    <x v="1"/>
    <n v="1725"/>
    <n v="1363"/>
    <n v="1363"/>
    <n v="1725"/>
    <n v="362"/>
    <x v="71"/>
    <s v="Kenneth Bradley"/>
    <x v="368"/>
    <x v="0"/>
    <x v="1"/>
    <x v="0"/>
  </r>
  <r>
    <s v="AX17659"/>
    <s v="ENX2091"/>
    <s v="A139"/>
    <s v="EMP1025"/>
    <x v="680"/>
    <x v="95"/>
    <x v="3"/>
    <n v="368"/>
    <n v="294"/>
    <n v="1176"/>
    <n v="1472"/>
    <n v="296"/>
    <x v="12"/>
    <s v="Ernest Wagner"/>
    <x v="680"/>
    <x v="5"/>
    <x v="7"/>
    <x v="0"/>
  </r>
  <r>
    <s v="AX17661"/>
    <s v="ENX2055"/>
    <s v="A138"/>
    <s v="EMP1006"/>
    <x v="101"/>
    <x v="133"/>
    <x v="2"/>
    <n v="2495"/>
    <n v="1896"/>
    <n v="5688"/>
    <n v="7485"/>
    <n v="1797"/>
    <x v="6"/>
    <s v="Sean Miller"/>
    <x v="101"/>
    <x v="0"/>
    <x v="4"/>
    <x v="0"/>
  </r>
  <r>
    <s v="AX17663"/>
    <s v="ENX2065"/>
    <s v="A162"/>
    <s v="EMP1041"/>
    <x v="384"/>
    <x v="69"/>
    <x v="0"/>
    <n v="2396"/>
    <n v="1965"/>
    <n v="3930"/>
    <n v="4792"/>
    <n v="862"/>
    <x v="48"/>
    <s v="Joe Sims"/>
    <x v="384"/>
    <x v="2"/>
    <x v="3"/>
    <x v="0"/>
  </r>
  <r>
    <s v="AX17664"/>
    <s v="ENX2045"/>
    <s v="A168"/>
    <s v="EMP1016"/>
    <x v="645"/>
    <x v="137"/>
    <x v="1"/>
    <n v="556"/>
    <n v="395"/>
    <n v="395"/>
    <n v="556"/>
    <n v="161"/>
    <x v="45"/>
    <s v="Henry Nelson"/>
    <x v="645"/>
    <x v="6"/>
    <x v="0"/>
    <x v="0"/>
  </r>
  <r>
    <s v="AX17666"/>
    <s v="ENX2016"/>
    <s v="A160"/>
    <s v="EMP1018"/>
    <x v="673"/>
    <x v="203"/>
    <x v="0"/>
    <n v="1351"/>
    <n v="1108"/>
    <n v="2216"/>
    <n v="2702"/>
    <n v="486"/>
    <x v="1"/>
    <s v="Jimmy Young"/>
    <x v="673"/>
    <x v="1"/>
    <x v="6"/>
    <x v="0"/>
  </r>
  <r>
    <s v="AX17669"/>
    <s v="ENX2043"/>
    <s v="A115"/>
    <s v="EMP1024"/>
    <x v="104"/>
    <x v="250"/>
    <x v="2"/>
    <n v="545"/>
    <n v="425"/>
    <n v="1275"/>
    <n v="1635"/>
    <n v="360"/>
    <x v="22"/>
    <s v="Ernest Wheeler"/>
    <x v="104"/>
    <x v="6"/>
    <x v="5"/>
    <x v="0"/>
  </r>
  <r>
    <s v="AX17670"/>
    <s v="ENX2012"/>
    <s v="A167"/>
    <s v="EMP1039"/>
    <x v="520"/>
    <x v="360"/>
    <x v="1"/>
    <n v="1353"/>
    <n v="947"/>
    <n v="947"/>
    <n v="1353"/>
    <n v="406"/>
    <x v="10"/>
    <s v="Eugene Holmes"/>
    <x v="520"/>
    <x v="2"/>
    <x v="3"/>
    <x v="0"/>
  </r>
  <r>
    <s v="AX17671"/>
    <s v="ENX2073"/>
    <s v="A120"/>
    <s v="EMP1003"/>
    <x v="560"/>
    <x v="96"/>
    <x v="2"/>
    <n v="95"/>
    <n v="61"/>
    <n v="183"/>
    <n v="285"/>
    <n v="102"/>
    <x v="71"/>
    <s v="Christopher Tucker"/>
    <x v="560"/>
    <x v="6"/>
    <x v="2"/>
    <x v="0"/>
  </r>
  <r>
    <s v="AX17674"/>
    <s v="ENX2053"/>
    <s v="A133"/>
    <s v="EMP1007"/>
    <x v="188"/>
    <x v="134"/>
    <x v="3"/>
    <n v="596"/>
    <n v="358"/>
    <n v="1432"/>
    <n v="2384"/>
    <n v="952"/>
    <x v="37"/>
    <s v="Jeremy Mendoza"/>
    <x v="188"/>
    <x v="2"/>
    <x v="5"/>
    <x v="0"/>
  </r>
  <r>
    <s v="AX17678"/>
    <s v="ENX2029"/>
    <s v="A119"/>
    <s v="EMP1034"/>
    <x v="333"/>
    <x v="8"/>
    <x v="3"/>
    <n v="1848"/>
    <n v="1294"/>
    <n v="5176"/>
    <n v="7392"/>
    <n v="2216"/>
    <x v="61"/>
    <s v="Arthur Mccoy"/>
    <x v="333"/>
    <x v="4"/>
    <x v="2"/>
    <x v="0"/>
  </r>
  <r>
    <s v="AX17684"/>
    <s v="ENX2009"/>
    <s v="A147"/>
    <s v="EMP1002"/>
    <x v="311"/>
    <x v="293"/>
    <x v="3"/>
    <n v="584"/>
    <n v="420"/>
    <n v="1680"/>
    <n v="2336"/>
    <n v="656"/>
    <x v="20"/>
    <s v="Andrew Bowman"/>
    <x v="311"/>
    <x v="0"/>
    <x v="4"/>
    <x v="0"/>
  </r>
  <r>
    <s v="AX17686"/>
    <s v="ENX2072"/>
    <s v="A120"/>
    <s v="EMP1002"/>
    <x v="558"/>
    <x v="30"/>
    <x v="1"/>
    <n v="1887"/>
    <n v="1378"/>
    <n v="1378"/>
    <n v="1887"/>
    <n v="509"/>
    <x v="71"/>
    <s v="Andrew Bowman"/>
    <x v="558"/>
    <x v="6"/>
    <x v="0"/>
    <x v="0"/>
  </r>
  <r>
    <s v="AX17688"/>
    <s v="ENX2045"/>
    <s v="A162"/>
    <s v="EMP1000"/>
    <x v="67"/>
    <x v="348"/>
    <x v="2"/>
    <n v="556"/>
    <n v="395"/>
    <n v="1185"/>
    <n v="1668"/>
    <n v="483"/>
    <x v="48"/>
    <s v="Fred Robertson"/>
    <x v="67"/>
    <x v="4"/>
    <x v="4"/>
    <x v="0"/>
  </r>
  <r>
    <s v="AX17691"/>
    <s v="ENX2081"/>
    <s v="A160"/>
    <s v="EMP1032"/>
    <x v="352"/>
    <x v="311"/>
    <x v="2"/>
    <n v="1566"/>
    <n v="1190"/>
    <n v="3570"/>
    <n v="4698"/>
    <n v="1128"/>
    <x v="1"/>
    <s v="Larry Castillo"/>
    <x v="352"/>
    <x v="1"/>
    <x v="1"/>
    <x v="0"/>
  </r>
  <r>
    <s v="AX17692"/>
    <s v="ENX2073"/>
    <s v="A100"/>
    <s v="EMP1002"/>
    <x v="755"/>
    <x v="319"/>
    <x v="1"/>
    <n v="95"/>
    <n v="61"/>
    <n v="61"/>
    <n v="95"/>
    <n v="34"/>
    <x v="67"/>
    <s v="Andrew Bowman"/>
    <x v="755"/>
    <x v="3"/>
    <x v="4"/>
    <x v="0"/>
  </r>
  <r>
    <s v="AX17696"/>
    <s v="ENX2002"/>
    <s v="A136"/>
    <s v="EMP1016"/>
    <x v="768"/>
    <x v="336"/>
    <x v="1"/>
    <n v="847"/>
    <n v="534"/>
    <n v="534"/>
    <n v="847"/>
    <n v="313"/>
    <x v="29"/>
    <s v="Henry Nelson"/>
    <x v="768"/>
    <x v="0"/>
    <x v="10"/>
    <x v="0"/>
  </r>
  <r>
    <s v="AX17698"/>
    <s v="ENX2029"/>
    <s v="A154"/>
    <s v="EMP1005"/>
    <x v="320"/>
    <x v="257"/>
    <x v="1"/>
    <n v="1848"/>
    <n v="1294"/>
    <n v="1294"/>
    <n v="1848"/>
    <n v="554"/>
    <x v="55"/>
    <s v="Ryan Welch"/>
    <x v="320"/>
    <x v="2"/>
    <x v="9"/>
    <x v="0"/>
  </r>
  <r>
    <s v="AX17703"/>
    <s v="ENX2096"/>
    <s v="A127"/>
    <s v="EMP1023"/>
    <x v="587"/>
    <x v="165"/>
    <x v="1"/>
    <n v="1587"/>
    <n v="1301"/>
    <n v="1301"/>
    <n v="1587"/>
    <n v="286"/>
    <x v="5"/>
    <s v="Brian Davis"/>
    <x v="587"/>
    <x v="0"/>
    <x v="10"/>
    <x v="0"/>
  </r>
  <r>
    <s v="AX17705"/>
    <s v="ENX2099"/>
    <s v="A128"/>
    <s v="EMP1003"/>
    <x v="646"/>
    <x v="351"/>
    <x v="1"/>
    <n v="1367"/>
    <n v="984"/>
    <n v="984"/>
    <n v="1367"/>
    <n v="383"/>
    <x v="16"/>
    <s v="Christopher Tucker"/>
    <x v="646"/>
    <x v="1"/>
    <x v="3"/>
    <x v="0"/>
  </r>
  <r>
    <s v="AX17719"/>
    <s v="ENX2028"/>
    <s v="A137"/>
    <s v="EMP1036"/>
    <x v="310"/>
    <x v="354"/>
    <x v="1"/>
    <n v="2283"/>
    <n v="1484"/>
    <n v="1484"/>
    <n v="2283"/>
    <n v="799"/>
    <x v="32"/>
    <s v="Robert Reed"/>
    <x v="310"/>
    <x v="5"/>
    <x v="4"/>
    <x v="0"/>
  </r>
  <r>
    <s v="AX17724"/>
    <s v="ENX2006"/>
    <s v="A163"/>
    <s v="EMP1035"/>
    <x v="437"/>
    <x v="187"/>
    <x v="1"/>
    <n v="1826"/>
    <n v="1443"/>
    <n v="1443"/>
    <n v="1826"/>
    <n v="383"/>
    <x v="60"/>
    <s v="Roger Ramos"/>
    <x v="437"/>
    <x v="0"/>
    <x v="6"/>
    <x v="0"/>
  </r>
  <r>
    <s v="AX17725"/>
    <s v="ENX2065"/>
    <s v="A133"/>
    <s v="EMP1003"/>
    <x v="240"/>
    <x v="18"/>
    <x v="3"/>
    <n v="2396"/>
    <n v="1965"/>
    <n v="7860"/>
    <n v="9584"/>
    <n v="1724"/>
    <x v="37"/>
    <s v="Christopher Tucker"/>
    <x v="240"/>
    <x v="2"/>
    <x v="0"/>
    <x v="0"/>
  </r>
  <r>
    <s v="AX17726"/>
    <s v="ENX2021"/>
    <s v="A147"/>
    <s v="EMP1011"/>
    <x v="3"/>
    <x v="108"/>
    <x v="1"/>
    <n v="217"/>
    <n v="171"/>
    <n v="171"/>
    <n v="217"/>
    <n v="46"/>
    <x v="20"/>
    <s v="Larry Marshall"/>
    <x v="3"/>
    <x v="4"/>
    <x v="10"/>
    <x v="0"/>
  </r>
  <r>
    <s v="AX17730"/>
    <s v="ENX2079"/>
    <s v="A153"/>
    <s v="EMP1005"/>
    <x v="374"/>
    <x v="329"/>
    <x v="1"/>
    <n v="1725"/>
    <n v="1363"/>
    <n v="1363"/>
    <n v="1725"/>
    <n v="362"/>
    <x v="69"/>
    <s v="Ryan Welch"/>
    <x v="374"/>
    <x v="3"/>
    <x v="11"/>
    <x v="0"/>
  </r>
  <r>
    <s v="AX17732"/>
    <s v="ENX2028"/>
    <s v="A100"/>
    <s v="EMP1041"/>
    <x v="101"/>
    <x v="261"/>
    <x v="2"/>
    <n v="2283"/>
    <n v="1484"/>
    <n v="4452"/>
    <n v="6849"/>
    <n v="2397"/>
    <x v="67"/>
    <s v="Joe Sims"/>
    <x v="101"/>
    <x v="1"/>
    <x v="7"/>
    <x v="0"/>
  </r>
  <r>
    <s v="AX17737"/>
    <s v="ENX2067"/>
    <s v="A147"/>
    <s v="EMP1011"/>
    <x v="221"/>
    <x v="48"/>
    <x v="0"/>
    <n v="1119"/>
    <n v="683"/>
    <n v="1366"/>
    <n v="2238"/>
    <n v="872"/>
    <x v="20"/>
    <s v="Larry Marshall"/>
    <x v="221"/>
    <x v="2"/>
    <x v="0"/>
    <x v="0"/>
  </r>
  <r>
    <s v="AX17739"/>
    <s v="ENX2062"/>
    <s v="A149"/>
    <s v="EMP1002"/>
    <x v="435"/>
    <x v="231"/>
    <x v="3"/>
    <n v="2464"/>
    <n v="1774"/>
    <n v="7096"/>
    <n v="9856"/>
    <n v="2760"/>
    <x v="42"/>
    <s v="Andrew Bowman"/>
    <x v="435"/>
    <x v="3"/>
    <x v="8"/>
    <x v="0"/>
  </r>
  <r>
    <s v="AX17740"/>
    <s v="ENX2088"/>
    <s v="A149"/>
    <s v="EMP1031"/>
    <x v="396"/>
    <x v="359"/>
    <x v="1"/>
    <n v="603"/>
    <n v="416"/>
    <n v="416"/>
    <n v="603"/>
    <n v="187"/>
    <x v="42"/>
    <s v="Brian Thomas"/>
    <x v="396"/>
    <x v="4"/>
    <x v="10"/>
    <x v="0"/>
  </r>
  <r>
    <s v="AX17742"/>
    <s v="ENX2012"/>
    <s v="A158"/>
    <s v="EMP1026"/>
    <x v="326"/>
    <x v="10"/>
    <x v="1"/>
    <n v="1353"/>
    <n v="947"/>
    <n v="947"/>
    <n v="1353"/>
    <n v="406"/>
    <x v="4"/>
    <s v="Martin Perry"/>
    <x v="326"/>
    <x v="5"/>
    <x v="3"/>
    <x v="0"/>
  </r>
  <r>
    <s v="AX17746"/>
    <s v="ENX2052"/>
    <s v="A103"/>
    <s v="EMP1003"/>
    <x v="740"/>
    <x v="308"/>
    <x v="1"/>
    <n v="1526"/>
    <n v="1251"/>
    <n v="1251"/>
    <n v="1526"/>
    <n v="275"/>
    <x v="2"/>
    <s v="Christopher Tucker"/>
    <x v="740"/>
    <x v="1"/>
    <x v="7"/>
    <x v="0"/>
  </r>
  <r>
    <s v="AX17749"/>
    <s v="ENX2025"/>
    <s v="A139"/>
    <s v="EMP1007"/>
    <x v="210"/>
    <x v="43"/>
    <x v="2"/>
    <n v="667"/>
    <n v="387"/>
    <n v="1161"/>
    <n v="2001"/>
    <n v="840"/>
    <x v="12"/>
    <s v="Jeremy Mendoza"/>
    <x v="210"/>
    <x v="3"/>
    <x v="9"/>
    <x v="0"/>
  </r>
  <r>
    <s v="AX17750"/>
    <s v="ENX2030"/>
    <s v="A161"/>
    <s v="EMP1026"/>
    <x v="469"/>
    <x v="49"/>
    <x v="1"/>
    <n v="1899"/>
    <n v="1044"/>
    <n v="1044"/>
    <n v="1899"/>
    <n v="855"/>
    <x v="25"/>
    <s v="Martin Perry"/>
    <x v="469"/>
    <x v="4"/>
    <x v="8"/>
    <x v="0"/>
  </r>
  <r>
    <s v="AX17752"/>
    <s v="ENX2003"/>
    <s v="A163"/>
    <s v="EMP1030"/>
    <x v="108"/>
    <x v="356"/>
    <x v="3"/>
    <n v="1783"/>
    <n v="1516"/>
    <n v="6064"/>
    <n v="7132"/>
    <n v="1068"/>
    <x v="60"/>
    <s v="Bobby Russell"/>
    <x v="108"/>
    <x v="0"/>
    <x v="5"/>
    <x v="0"/>
  </r>
  <r>
    <s v="AX17758"/>
    <s v="ENX2082"/>
    <s v="A136"/>
    <s v="EMP1012"/>
    <x v="101"/>
    <x v="293"/>
    <x v="1"/>
    <n v="1103"/>
    <n v="838"/>
    <n v="838"/>
    <n v="1103"/>
    <n v="265"/>
    <x v="29"/>
    <s v="John Reyes"/>
    <x v="101"/>
    <x v="0"/>
    <x v="4"/>
    <x v="0"/>
  </r>
  <r>
    <s v="AX17759"/>
    <s v="ENX2083"/>
    <s v="A149"/>
    <s v="EMP1023"/>
    <x v="240"/>
    <x v="165"/>
    <x v="1"/>
    <n v="2141"/>
    <n v="1777"/>
    <n v="1777"/>
    <n v="2141"/>
    <n v="364"/>
    <x v="42"/>
    <s v="Brian Davis"/>
    <x v="240"/>
    <x v="0"/>
    <x v="10"/>
    <x v="0"/>
  </r>
  <r>
    <s v="AX17762"/>
    <s v="ENX2045"/>
    <s v="A141"/>
    <s v="EMP1009"/>
    <x v="201"/>
    <x v="103"/>
    <x v="1"/>
    <n v="556"/>
    <n v="395"/>
    <n v="395"/>
    <n v="556"/>
    <n v="161"/>
    <x v="23"/>
    <s v="Kenneth Fields"/>
    <x v="201"/>
    <x v="4"/>
    <x v="2"/>
    <x v="0"/>
  </r>
  <r>
    <s v="AX17763"/>
    <s v="ENX2011"/>
    <s v="A154"/>
    <s v="EMP1027"/>
    <x v="731"/>
    <x v="51"/>
    <x v="1"/>
    <n v="530"/>
    <n v="435"/>
    <n v="435"/>
    <n v="530"/>
    <n v="95"/>
    <x v="55"/>
    <s v="Gary Rodriguez"/>
    <x v="731"/>
    <x v="5"/>
    <x v="7"/>
    <x v="0"/>
  </r>
  <r>
    <s v="AX17766"/>
    <s v="ENX2030"/>
    <s v="A168"/>
    <s v="EMP1033"/>
    <x v="558"/>
    <x v="198"/>
    <x v="2"/>
    <n v="1899"/>
    <n v="1044"/>
    <n v="3132"/>
    <n v="5697"/>
    <n v="2565"/>
    <x v="45"/>
    <s v="Jerry Perry"/>
    <x v="558"/>
    <x v="0"/>
    <x v="9"/>
    <x v="0"/>
  </r>
  <r>
    <s v="AX17768"/>
    <s v="ENX2041"/>
    <s v="A151"/>
    <s v="EMP1039"/>
    <x v="552"/>
    <x v="72"/>
    <x v="1"/>
    <n v="1380"/>
    <n v="1090"/>
    <n v="1090"/>
    <n v="1380"/>
    <n v="290"/>
    <x v="24"/>
    <s v="Eugene Holmes"/>
    <x v="552"/>
    <x v="2"/>
    <x v="1"/>
    <x v="0"/>
  </r>
  <r>
    <s v="AX17771"/>
    <s v="ENX2031"/>
    <s v="A107"/>
    <s v="EMP1026"/>
    <x v="670"/>
    <x v="300"/>
    <x v="0"/>
    <n v="1638"/>
    <n v="1261"/>
    <n v="2522"/>
    <n v="3276"/>
    <n v="754"/>
    <x v="13"/>
    <s v="Martin Perry"/>
    <x v="670"/>
    <x v="6"/>
    <x v="6"/>
    <x v="0"/>
  </r>
  <r>
    <s v="AX17775"/>
    <s v="ENX2062"/>
    <s v="A156"/>
    <s v="EMP1041"/>
    <x v="769"/>
    <x v="78"/>
    <x v="2"/>
    <n v="2464"/>
    <n v="1774"/>
    <n v="5322"/>
    <n v="7392"/>
    <n v="2070"/>
    <x v="39"/>
    <s v="Joe Sims"/>
    <x v="769"/>
    <x v="6"/>
    <x v="4"/>
    <x v="0"/>
  </r>
  <r>
    <s v="AX17799"/>
    <s v="ENX2037"/>
    <s v="A153"/>
    <s v="EMP1020"/>
    <x v="423"/>
    <x v="256"/>
    <x v="1"/>
    <n v="880"/>
    <n v="634"/>
    <n v="634"/>
    <n v="880"/>
    <n v="246"/>
    <x v="69"/>
    <s v="Ryan Butler"/>
    <x v="423"/>
    <x v="0"/>
    <x v="7"/>
    <x v="0"/>
  </r>
  <r>
    <s v="AX17801"/>
    <s v="ENX2071"/>
    <s v="A142"/>
    <s v="EMP1037"/>
    <x v="196"/>
    <x v="200"/>
    <x v="1"/>
    <n v="136"/>
    <n v="72"/>
    <n v="72"/>
    <n v="136"/>
    <n v="64"/>
    <x v="15"/>
    <s v="Carl Hall"/>
    <x v="196"/>
    <x v="2"/>
    <x v="6"/>
    <x v="0"/>
  </r>
  <r>
    <s v="AX17803"/>
    <s v="ENX2097"/>
    <s v="A148"/>
    <s v="EMP1037"/>
    <x v="404"/>
    <x v="118"/>
    <x v="1"/>
    <n v="1052"/>
    <n v="589"/>
    <n v="589"/>
    <n v="1052"/>
    <n v="463"/>
    <x v="31"/>
    <s v="Carl Hall"/>
    <x v="404"/>
    <x v="3"/>
    <x v="8"/>
    <x v="0"/>
  </r>
  <r>
    <s v="AX17805"/>
    <s v="ENX2016"/>
    <s v="A100"/>
    <s v="EMP1023"/>
    <x v="10"/>
    <x v="137"/>
    <x v="2"/>
    <n v="1351"/>
    <n v="1108"/>
    <n v="3324"/>
    <n v="4053"/>
    <n v="729"/>
    <x v="67"/>
    <s v="Brian Davis"/>
    <x v="10"/>
    <x v="6"/>
    <x v="0"/>
    <x v="0"/>
  </r>
  <r>
    <s v="AX17815"/>
    <s v="ENX2090"/>
    <s v="A156"/>
    <s v="EMP1030"/>
    <x v="348"/>
    <x v="8"/>
    <x v="0"/>
    <n v="1338"/>
    <n v="682"/>
    <n v="1364"/>
    <n v="2676"/>
    <n v="1312"/>
    <x v="39"/>
    <s v="Bobby Russell"/>
    <x v="348"/>
    <x v="4"/>
    <x v="2"/>
    <x v="0"/>
  </r>
  <r>
    <s v="AX17819"/>
    <s v="ENX2020"/>
    <s v="A108"/>
    <s v="EMP1023"/>
    <x v="598"/>
    <x v="197"/>
    <x v="1"/>
    <n v="2005"/>
    <n v="1223"/>
    <n v="1223"/>
    <n v="2005"/>
    <n v="782"/>
    <x v="64"/>
    <s v="Brian Davis"/>
    <x v="598"/>
    <x v="4"/>
    <x v="5"/>
    <x v="0"/>
  </r>
  <r>
    <s v="AX17822"/>
    <s v="ENX2030"/>
    <s v="A162"/>
    <s v="EMP1004"/>
    <x v="758"/>
    <x v="47"/>
    <x v="1"/>
    <n v="1899"/>
    <n v="1044"/>
    <n v="1044"/>
    <n v="1899"/>
    <n v="855"/>
    <x v="48"/>
    <s v="Kenneth Bradley"/>
    <x v="758"/>
    <x v="1"/>
    <x v="9"/>
    <x v="0"/>
  </r>
  <r>
    <s v="AX17828"/>
    <s v="ENX2089"/>
    <s v="A166"/>
    <s v="EMP1006"/>
    <x v="281"/>
    <x v="112"/>
    <x v="1"/>
    <n v="2294"/>
    <n v="1399"/>
    <n v="1399"/>
    <n v="2294"/>
    <n v="895"/>
    <x v="65"/>
    <s v="Sean Miller"/>
    <x v="281"/>
    <x v="4"/>
    <x v="10"/>
    <x v="0"/>
  </r>
  <r>
    <s v="AX17829"/>
    <s v="ENX2100"/>
    <s v="A151"/>
    <s v="EMP1040"/>
    <x v="322"/>
    <x v="61"/>
    <x v="2"/>
    <n v="799"/>
    <n v="455"/>
    <n v="1365"/>
    <n v="2397"/>
    <n v="1032"/>
    <x v="24"/>
    <s v="Patrick Ruiz"/>
    <x v="322"/>
    <x v="6"/>
    <x v="9"/>
    <x v="0"/>
  </r>
  <r>
    <s v="AX17830"/>
    <s v="ENX2025"/>
    <s v="A158"/>
    <s v="EMP1022"/>
    <x v="568"/>
    <x v="235"/>
    <x v="1"/>
    <n v="667"/>
    <n v="387"/>
    <n v="387"/>
    <n v="667"/>
    <n v="280"/>
    <x v="4"/>
    <s v="Walter Cook"/>
    <x v="568"/>
    <x v="2"/>
    <x v="8"/>
    <x v="0"/>
  </r>
  <r>
    <s v="AX17832"/>
    <s v="ENX2085"/>
    <s v="A172"/>
    <s v="EMP1005"/>
    <x v="400"/>
    <x v="195"/>
    <x v="1"/>
    <n v="1862"/>
    <n v="1173"/>
    <n v="1173"/>
    <n v="1862"/>
    <n v="689"/>
    <x v="28"/>
    <s v="Ryan Welch"/>
    <x v="400"/>
    <x v="6"/>
    <x v="9"/>
    <x v="0"/>
  </r>
  <r>
    <s v="AX17833"/>
    <s v="ENX2088"/>
    <s v="A117"/>
    <s v="EMP1003"/>
    <x v="467"/>
    <x v="107"/>
    <x v="2"/>
    <n v="603"/>
    <n v="416"/>
    <n v="1248"/>
    <n v="1809"/>
    <n v="561"/>
    <x v="63"/>
    <s v="Christopher Tucker"/>
    <x v="467"/>
    <x v="5"/>
    <x v="5"/>
    <x v="0"/>
  </r>
  <r>
    <s v="AX17835"/>
    <s v="ENX2025"/>
    <s v="A156"/>
    <s v="EMP1019"/>
    <x v="149"/>
    <x v="268"/>
    <x v="1"/>
    <n v="667"/>
    <n v="387"/>
    <n v="387"/>
    <n v="667"/>
    <n v="280"/>
    <x v="39"/>
    <s v="Roger Robertson"/>
    <x v="149"/>
    <x v="0"/>
    <x v="3"/>
    <x v="0"/>
  </r>
  <r>
    <s v="AX17836"/>
    <s v="ENX2034"/>
    <s v="A103"/>
    <s v="EMP1003"/>
    <x v="730"/>
    <x v="76"/>
    <x v="1"/>
    <n v="871"/>
    <n v="540"/>
    <n v="540"/>
    <n v="871"/>
    <n v="331"/>
    <x v="2"/>
    <s v="Christopher Tucker"/>
    <x v="730"/>
    <x v="2"/>
    <x v="4"/>
    <x v="0"/>
  </r>
  <r>
    <s v="AX17837"/>
    <s v="ENX2047"/>
    <s v="A117"/>
    <s v="EMP1019"/>
    <x v="446"/>
    <x v="35"/>
    <x v="0"/>
    <n v="290"/>
    <n v="200"/>
    <n v="400"/>
    <n v="580"/>
    <n v="180"/>
    <x v="63"/>
    <s v="Roger Robertson"/>
    <x v="446"/>
    <x v="3"/>
    <x v="10"/>
    <x v="0"/>
  </r>
  <r>
    <s v="AX17840"/>
    <s v="ENX2070"/>
    <s v="A117"/>
    <s v="EMP1005"/>
    <x v="400"/>
    <x v="352"/>
    <x v="1"/>
    <n v="1671"/>
    <n v="1220"/>
    <n v="1220"/>
    <n v="1671"/>
    <n v="451"/>
    <x v="63"/>
    <s v="Ryan Welch"/>
    <x v="400"/>
    <x v="3"/>
    <x v="6"/>
    <x v="0"/>
  </r>
  <r>
    <s v="AX17842"/>
    <s v="ENX2040"/>
    <s v="A131"/>
    <s v="EMP1005"/>
    <x v="726"/>
    <x v="331"/>
    <x v="1"/>
    <n v="1889"/>
    <n v="945"/>
    <n v="945"/>
    <n v="1889"/>
    <n v="944"/>
    <x v="66"/>
    <s v="Ryan Welch"/>
    <x v="726"/>
    <x v="1"/>
    <x v="11"/>
    <x v="0"/>
  </r>
  <r>
    <s v="AX17845"/>
    <s v="ENX2022"/>
    <s v="A116"/>
    <s v="EMP1016"/>
    <x v="205"/>
    <x v="102"/>
    <x v="3"/>
    <n v="561"/>
    <n v="421"/>
    <n v="1684"/>
    <n v="2244"/>
    <n v="560"/>
    <x v="47"/>
    <s v="Henry Nelson"/>
    <x v="205"/>
    <x v="1"/>
    <x v="5"/>
    <x v="0"/>
  </r>
  <r>
    <s v="AX17848"/>
    <s v="ENX2064"/>
    <s v="A168"/>
    <s v="EMP1035"/>
    <x v="0"/>
    <x v="236"/>
    <x v="1"/>
    <n v="1414"/>
    <n v="962"/>
    <n v="962"/>
    <n v="1414"/>
    <n v="452"/>
    <x v="45"/>
    <s v="Roger Ramos"/>
    <x v="0"/>
    <x v="1"/>
    <x v="7"/>
    <x v="0"/>
  </r>
  <r>
    <s v="AX17850"/>
    <s v="ENX2096"/>
    <s v="A160"/>
    <s v="EMP1019"/>
    <x v="185"/>
    <x v="350"/>
    <x v="1"/>
    <n v="1587"/>
    <n v="1301"/>
    <n v="1301"/>
    <n v="1587"/>
    <n v="286"/>
    <x v="1"/>
    <s v="Roger Robertson"/>
    <x v="185"/>
    <x v="6"/>
    <x v="7"/>
    <x v="0"/>
  </r>
  <r>
    <s v="AX17852"/>
    <s v="ENX2073"/>
    <s v="A120"/>
    <s v="EMP1043"/>
    <x v="423"/>
    <x v="121"/>
    <x v="1"/>
    <n v="95"/>
    <n v="61"/>
    <n v="61"/>
    <n v="95"/>
    <n v="34"/>
    <x v="71"/>
    <s v="Joshua Taylor"/>
    <x v="423"/>
    <x v="6"/>
    <x v="8"/>
    <x v="0"/>
  </r>
  <r>
    <s v="AX17858"/>
    <s v="ENX2020"/>
    <s v="A133"/>
    <s v="EMP1034"/>
    <x v="343"/>
    <x v="65"/>
    <x v="2"/>
    <n v="2005"/>
    <n v="1223"/>
    <n v="3669"/>
    <n v="6015"/>
    <n v="2346"/>
    <x v="37"/>
    <s v="Arthur Mccoy"/>
    <x v="343"/>
    <x v="5"/>
    <x v="5"/>
    <x v="0"/>
  </r>
  <r>
    <s v="AX17861"/>
    <s v="ENX2017"/>
    <s v="A134"/>
    <s v="EMP1025"/>
    <x v="178"/>
    <x v="135"/>
    <x v="2"/>
    <n v="35"/>
    <n v="22"/>
    <n v="66"/>
    <n v="105"/>
    <n v="39"/>
    <x v="7"/>
    <s v="Ernest Wagner"/>
    <x v="178"/>
    <x v="1"/>
    <x v="9"/>
    <x v="0"/>
  </r>
  <r>
    <s v="AX17864"/>
    <s v="ENX2077"/>
    <s v="A129"/>
    <s v="EMP1001"/>
    <x v="370"/>
    <x v="297"/>
    <x v="3"/>
    <n v="530"/>
    <n v="424"/>
    <n v="1696"/>
    <n v="2120"/>
    <n v="424"/>
    <x v="59"/>
    <s v="Kevin Butler"/>
    <x v="370"/>
    <x v="0"/>
    <x v="0"/>
    <x v="0"/>
  </r>
  <r>
    <s v="AX17865"/>
    <s v="ENX2035"/>
    <s v="A138"/>
    <s v="EMP1021"/>
    <x v="423"/>
    <x v="240"/>
    <x v="1"/>
    <n v="458"/>
    <n v="376"/>
    <n v="376"/>
    <n v="458"/>
    <n v="82"/>
    <x v="6"/>
    <s v="Clarence Fox"/>
    <x v="423"/>
    <x v="5"/>
    <x v="5"/>
    <x v="0"/>
  </r>
  <r>
    <s v="AX17869"/>
    <s v="ENX2081"/>
    <s v="A106"/>
    <s v="EMP1042"/>
    <x v="497"/>
    <x v="176"/>
    <x v="3"/>
    <n v="1566"/>
    <n v="1190"/>
    <n v="4760"/>
    <n v="6264"/>
    <n v="1504"/>
    <x v="35"/>
    <s v="Scott Clark"/>
    <x v="497"/>
    <x v="1"/>
    <x v="8"/>
    <x v="0"/>
  </r>
  <r>
    <s v="AX17870"/>
    <s v="ENX2036"/>
    <s v="A169"/>
    <s v="EMP1039"/>
    <x v="287"/>
    <x v="306"/>
    <x v="1"/>
    <n v="1582"/>
    <n v="1234"/>
    <n v="1234"/>
    <n v="1582"/>
    <n v="348"/>
    <x v="30"/>
    <s v="Eugene Holmes"/>
    <x v="287"/>
    <x v="5"/>
    <x v="7"/>
    <x v="0"/>
  </r>
  <r>
    <s v="AX17871"/>
    <s v="ENX2048"/>
    <s v="A106"/>
    <s v="EMP1000"/>
    <x v="334"/>
    <x v="146"/>
    <x v="1"/>
    <n v="502"/>
    <n v="296"/>
    <n v="296"/>
    <n v="502"/>
    <n v="206"/>
    <x v="35"/>
    <s v="Fred Robertson"/>
    <x v="334"/>
    <x v="6"/>
    <x v="1"/>
    <x v="0"/>
  </r>
  <r>
    <s v="AX17879"/>
    <s v="ENX2004"/>
    <s v="A146"/>
    <s v="EMP1026"/>
    <x v="468"/>
    <x v="43"/>
    <x v="1"/>
    <n v="1278"/>
    <n v="665"/>
    <n v="665"/>
    <n v="1278"/>
    <n v="613"/>
    <x v="8"/>
    <s v="Martin Perry"/>
    <x v="468"/>
    <x v="3"/>
    <x v="9"/>
    <x v="0"/>
  </r>
  <r>
    <s v="AX17880"/>
    <s v="ENX2029"/>
    <s v="A150"/>
    <s v="EMP1030"/>
    <x v="264"/>
    <x v="306"/>
    <x v="2"/>
    <n v="1848"/>
    <n v="1294"/>
    <n v="3882"/>
    <n v="5544"/>
    <n v="1662"/>
    <x v="27"/>
    <s v="Bobby Russell"/>
    <x v="264"/>
    <x v="5"/>
    <x v="7"/>
    <x v="0"/>
  </r>
  <r>
    <s v="AX17882"/>
    <s v="ENX2064"/>
    <s v="A160"/>
    <s v="EMP1008"/>
    <x v="718"/>
    <x v="217"/>
    <x v="1"/>
    <n v="1414"/>
    <n v="962"/>
    <n v="962"/>
    <n v="1414"/>
    <n v="452"/>
    <x v="1"/>
    <s v="Carl Elliott"/>
    <x v="718"/>
    <x v="1"/>
    <x v="5"/>
    <x v="0"/>
  </r>
  <r>
    <s v="AX17886"/>
    <s v="ENX2003"/>
    <s v="A122"/>
    <s v="EMP1039"/>
    <x v="440"/>
    <x v="205"/>
    <x v="2"/>
    <n v="1783"/>
    <n v="1516"/>
    <n v="4548"/>
    <n v="5349"/>
    <n v="801"/>
    <x v="17"/>
    <s v="Eugene Holmes"/>
    <x v="440"/>
    <x v="5"/>
    <x v="10"/>
    <x v="0"/>
  </r>
  <r>
    <s v="AX17891"/>
    <s v="ENX2028"/>
    <s v="A127"/>
    <s v="EMP1023"/>
    <x v="600"/>
    <x v="302"/>
    <x v="1"/>
    <n v="2283"/>
    <n v="1484"/>
    <n v="1484"/>
    <n v="2283"/>
    <n v="799"/>
    <x v="5"/>
    <s v="Brian Davis"/>
    <x v="600"/>
    <x v="3"/>
    <x v="8"/>
    <x v="0"/>
  </r>
  <r>
    <s v="AX17895"/>
    <s v="ENX2020"/>
    <s v="A156"/>
    <s v="EMP1030"/>
    <x v="28"/>
    <x v="262"/>
    <x v="2"/>
    <n v="2005"/>
    <n v="1223"/>
    <n v="3669"/>
    <n v="6015"/>
    <n v="2346"/>
    <x v="39"/>
    <s v="Bobby Russell"/>
    <x v="28"/>
    <x v="0"/>
    <x v="2"/>
    <x v="0"/>
  </r>
  <r>
    <s v="AX17899"/>
    <s v="ENX2030"/>
    <s v="A144"/>
    <s v="EMP1014"/>
    <x v="263"/>
    <x v="183"/>
    <x v="2"/>
    <n v="1899"/>
    <n v="1044"/>
    <n v="3132"/>
    <n v="5697"/>
    <n v="2565"/>
    <x v="33"/>
    <s v="Ronald Reed"/>
    <x v="263"/>
    <x v="3"/>
    <x v="9"/>
    <x v="0"/>
  </r>
  <r>
    <s v="AX17900"/>
    <s v="ENX2066"/>
    <s v="A173"/>
    <s v="EMP1028"/>
    <x v="599"/>
    <x v="143"/>
    <x v="0"/>
    <n v="2091"/>
    <n v="1485"/>
    <n v="2970"/>
    <n v="4182"/>
    <n v="1212"/>
    <x v="14"/>
    <s v="Howard Sims"/>
    <x v="599"/>
    <x v="6"/>
    <x v="10"/>
    <x v="0"/>
  </r>
  <r>
    <s v="AX17901"/>
    <s v="ENX2005"/>
    <s v="A163"/>
    <s v="EMP1000"/>
    <x v="674"/>
    <x v="164"/>
    <x v="0"/>
    <n v="684"/>
    <n v="561"/>
    <n v="1122"/>
    <n v="1368"/>
    <n v="246"/>
    <x v="60"/>
    <s v="Fred Robertson"/>
    <x v="674"/>
    <x v="1"/>
    <x v="9"/>
    <x v="0"/>
  </r>
  <r>
    <s v="AX17906"/>
    <s v="ENX2031"/>
    <s v="A104"/>
    <s v="EMP1034"/>
    <x v="681"/>
    <x v="324"/>
    <x v="1"/>
    <n v="1638"/>
    <n v="1261"/>
    <n v="1261"/>
    <n v="1638"/>
    <n v="377"/>
    <x v="53"/>
    <s v="Arthur Mccoy"/>
    <x v="681"/>
    <x v="2"/>
    <x v="4"/>
    <x v="0"/>
  </r>
  <r>
    <s v="AX17911"/>
    <s v="ENX2011"/>
    <s v="A173"/>
    <s v="EMP1000"/>
    <x v="434"/>
    <x v="62"/>
    <x v="3"/>
    <n v="530"/>
    <n v="435"/>
    <n v="1740"/>
    <n v="2120"/>
    <n v="380"/>
    <x v="14"/>
    <s v="Fred Robertson"/>
    <x v="434"/>
    <x v="3"/>
    <x v="0"/>
    <x v="0"/>
  </r>
  <r>
    <s v="AX17914"/>
    <s v="ENX2082"/>
    <s v="A166"/>
    <s v="EMP1038"/>
    <x v="316"/>
    <x v="233"/>
    <x v="1"/>
    <n v="1103"/>
    <n v="838"/>
    <n v="838"/>
    <n v="1103"/>
    <n v="265"/>
    <x v="65"/>
    <s v="Scott Mason"/>
    <x v="316"/>
    <x v="2"/>
    <x v="10"/>
    <x v="0"/>
  </r>
  <r>
    <s v="AX17916"/>
    <s v="ENX2100"/>
    <s v="A152"/>
    <s v="EMP1034"/>
    <x v="685"/>
    <x v="139"/>
    <x v="1"/>
    <n v="799"/>
    <n v="455"/>
    <n v="455"/>
    <n v="799"/>
    <n v="344"/>
    <x v="54"/>
    <s v="Arthur Mccoy"/>
    <x v="685"/>
    <x v="4"/>
    <x v="9"/>
    <x v="0"/>
  </r>
  <r>
    <s v="AX17920"/>
    <s v="ENX2086"/>
    <s v="A104"/>
    <s v="EMP1022"/>
    <x v="692"/>
    <x v="121"/>
    <x v="1"/>
    <n v="123"/>
    <n v="84"/>
    <n v="84"/>
    <n v="123"/>
    <n v="39"/>
    <x v="53"/>
    <s v="Walter Cook"/>
    <x v="692"/>
    <x v="6"/>
    <x v="8"/>
    <x v="0"/>
  </r>
  <r>
    <s v="AX17922"/>
    <s v="ENX2049"/>
    <s v="A120"/>
    <s v="EMP1009"/>
    <x v="587"/>
    <x v="257"/>
    <x v="1"/>
    <n v="826"/>
    <n v="562"/>
    <n v="562"/>
    <n v="826"/>
    <n v="264"/>
    <x v="71"/>
    <s v="Kenneth Fields"/>
    <x v="587"/>
    <x v="2"/>
    <x v="9"/>
    <x v="0"/>
  </r>
  <r>
    <s v="AX17925"/>
    <s v="ENX2065"/>
    <s v="A128"/>
    <s v="EMP1015"/>
    <x v="430"/>
    <x v="112"/>
    <x v="2"/>
    <n v="2396"/>
    <n v="1965"/>
    <n v="5895"/>
    <n v="7188"/>
    <n v="1293"/>
    <x v="16"/>
    <s v="Justin Lynch"/>
    <x v="430"/>
    <x v="4"/>
    <x v="10"/>
    <x v="0"/>
  </r>
  <r>
    <s v="AX17945"/>
    <s v="ENX2035"/>
    <s v="A128"/>
    <s v="EMP1035"/>
    <x v="45"/>
    <x v="359"/>
    <x v="2"/>
    <n v="458"/>
    <n v="376"/>
    <n v="1128"/>
    <n v="1374"/>
    <n v="246"/>
    <x v="16"/>
    <s v="Roger Ramos"/>
    <x v="45"/>
    <x v="4"/>
    <x v="10"/>
    <x v="0"/>
  </r>
  <r>
    <s v="AX17947"/>
    <s v="ENX2084"/>
    <s v="A161"/>
    <s v="EMP1012"/>
    <x v="476"/>
    <x v="93"/>
    <x v="1"/>
    <n v="1783"/>
    <n v="1230"/>
    <n v="1230"/>
    <n v="1783"/>
    <n v="553"/>
    <x v="25"/>
    <s v="John Reyes"/>
    <x v="476"/>
    <x v="5"/>
    <x v="2"/>
    <x v="0"/>
  </r>
  <r>
    <s v="AX17948"/>
    <s v="ENX2060"/>
    <s v="A135"/>
    <s v="EMP1015"/>
    <x v="550"/>
    <x v="335"/>
    <x v="1"/>
    <n v="1467"/>
    <n v="807"/>
    <n v="807"/>
    <n v="1467"/>
    <n v="660"/>
    <x v="44"/>
    <s v="Justin Lynch"/>
    <x v="550"/>
    <x v="0"/>
    <x v="2"/>
    <x v="0"/>
  </r>
  <r>
    <s v="AX17954"/>
    <s v="ENX2051"/>
    <s v="A143"/>
    <s v="EMP1008"/>
    <x v="370"/>
    <x v="6"/>
    <x v="1"/>
    <n v="1077"/>
    <n v="732"/>
    <n v="732"/>
    <n v="1077"/>
    <n v="345"/>
    <x v="9"/>
    <s v="Carl Elliott"/>
    <x v="370"/>
    <x v="4"/>
    <x v="1"/>
    <x v="0"/>
  </r>
  <r>
    <s v="AX17957"/>
    <s v="ENX2076"/>
    <s v="A107"/>
    <s v="EMP1012"/>
    <x v="265"/>
    <x v="190"/>
    <x v="0"/>
    <n v="1522"/>
    <n v="791"/>
    <n v="1582"/>
    <n v="3044"/>
    <n v="1462"/>
    <x v="13"/>
    <s v="John Reyes"/>
    <x v="265"/>
    <x v="6"/>
    <x v="7"/>
    <x v="0"/>
  </r>
  <r>
    <s v="AX17958"/>
    <s v="ENX2049"/>
    <s v="A168"/>
    <s v="EMP1019"/>
    <x v="528"/>
    <x v="244"/>
    <x v="2"/>
    <n v="826"/>
    <n v="562"/>
    <n v="1686"/>
    <n v="2478"/>
    <n v="792"/>
    <x v="45"/>
    <s v="Roger Robertson"/>
    <x v="528"/>
    <x v="1"/>
    <x v="3"/>
    <x v="0"/>
  </r>
  <r>
    <s v="AX17963"/>
    <s v="ENX2073"/>
    <s v="A135"/>
    <s v="EMP1023"/>
    <x v="185"/>
    <x v="323"/>
    <x v="1"/>
    <n v="95"/>
    <n v="61"/>
    <n v="61"/>
    <n v="95"/>
    <n v="34"/>
    <x v="44"/>
    <s v="Brian Davis"/>
    <x v="185"/>
    <x v="3"/>
    <x v="6"/>
    <x v="0"/>
  </r>
  <r>
    <s v="AX17967"/>
    <s v="ENX2053"/>
    <s v="A172"/>
    <s v="EMP1030"/>
    <x v="268"/>
    <x v="288"/>
    <x v="0"/>
    <n v="596"/>
    <n v="358"/>
    <n v="716"/>
    <n v="1192"/>
    <n v="476"/>
    <x v="28"/>
    <s v="Bobby Russell"/>
    <x v="268"/>
    <x v="0"/>
    <x v="1"/>
    <x v="0"/>
  </r>
  <r>
    <s v="AX17969"/>
    <s v="ENX2012"/>
    <s v="A146"/>
    <s v="EMP1015"/>
    <x v="693"/>
    <x v="311"/>
    <x v="2"/>
    <n v="1353"/>
    <n v="947"/>
    <n v="2841"/>
    <n v="4059"/>
    <n v="1218"/>
    <x v="8"/>
    <s v="Justin Lynch"/>
    <x v="693"/>
    <x v="1"/>
    <x v="1"/>
    <x v="0"/>
  </r>
  <r>
    <s v="AX17970"/>
    <s v="ENX2005"/>
    <s v="A116"/>
    <s v="EMP1041"/>
    <x v="591"/>
    <x v="50"/>
    <x v="3"/>
    <n v="684"/>
    <n v="561"/>
    <n v="2244"/>
    <n v="2736"/>
    <n v="492"/>
    <x v="47"/>
    <s v="Joe Sims"/>
    <x v="591"/>
    <x v="5"/>
    <x v="4"/>
    <x v="0"/>
  </r>
  <r>
    <s v="AX17971"/>
    <s v="ENX2069"/>
    <s v="A132"/>
    <s v="EMP1024"/>
    <x v="566"/>
    <x v="169"/>
    <x v="0"/>
    <n v="378"/>
    <n v="291"/>
    <n v="582"/>
    <n v="756"/>
    <n v="174"/>
    <x v="56"/>
    <s v="Ernest Wheeler"/>
    <x v="566"/>
    <x v="0"/>
    <x v="1"/>
    <x v="0"/>
  </r>
  <r>
    <s v="AX17983"/>
    <s v="ENX2036"/>
    <s v="A145"/>
    <s v="EMP1042"/>
    <x v="712"/>
    <x v="107"/>
    <x v="1"/>
    <n v="1582"/>
    <n v="1234"/>
    <n v="1234"/>
    <n v="1582"/>
    <n v="348"/>
    <x v="50"/>
    <s v="Scott Clark"/>
    <x v="712"/>
    <x v="5"/>
    <x v="5"/>
    <x v="0"/>
  </r>
  <r>
    <s v="AX17986"/>
    <s v="ENX2016"/>
    <s v="A158"/>
    <s v="EMP1031"/>
    <x v="307"/>
    <x v="53"/>
    <x v="1"/>
    <n v="1351"/>
    <n v="1108"/>
    <n v="1108"/>
    <n v="1351"/>
    <n v="243"/>
    <x v="4"/>
    <s v="Brian Thomas"/>
    <x v="307"/>
    <x v="3"/>
    <x v="5"/>
    <x v="0"/>
  </r>
  <r>
    <s v="AX17989"/>
    <s v="ENX2066"/>
    <s v="A143"/>
    <s v="EMP1004"/>
    <x v="66"/>
    <x v="279"/>
    <x v="1"/>
    <n v="2091"/>
    <n v="1485"/>
    <n v="1485"/>
    <n v="2091"/>
    <n v="606"/>
    <x v="9"/>
    <s v="Kenneth Bradley"/>
    <x v="66"/>
    <x v="1"/>
    <x v="3"/>
    <x v="0"/>
  </r>
  <r>
    <s v="AX17991"/>
    <s v="ENX2065"/>
    <s v="A164"/>
    <s v="EMP1016"/>
    <x v="270"/>
    <x v="63"/>
    <x v="1"/>
    <n v="2396"/>
    <n v="1965"/>
    <n v="1965"/>
    <n v="2396"/>
    <n v="431"/>
    <x v="68"/>
    <s v="Henry Nelson"/>
    <x v="270"/>
    <x v="3"/>
    <x v="3"/>
    <x v="0"/>
  </r>
  <r>
    <s v="AX17992"/>
    <s v="ENX2020"/>
    <s v="A110"/>
    <s v="EMP1039"/>
    <x v="306"/>
    <x v="297"/>
    <x v="1"/>
    <n v="2005"/>
    <n v="1223"/>
    <n v="1223"/>
    <n v="2005"/>
    <n v="782"/>
    <x v="73"/>
    <s v="Eugene Holmes"/>
    <x v="306"/>
    <x v="0"/>
    <x v="0"/>
    <x v="0"/>
  </r>
  <r>
    <s v="AX17993"/>
    <s v="ENX2048"/>
    <s v="A105"/>
    <s v="EMP1039"/>
    <x v="699"/>
    <x v="319"/>
    <x v="0"/>
    <n v="502"/>
    <n v="296"/>
    <n v="592"/>
    <n v="1004"/>
    <n v="412"/>
    <x v="57"/>
    <s v="Eugene Holmes"/>
    <x v="699"/>
    <x v="3"/>
    <x v="4"/>
    <x v="0"/>
  </r>
  <r>
    <s v="AX17994"/>
    <s v="ENX2072"/>
    <s v="A157"/>
    <s v="EMP1014"/>
    <x v="120"/>
    <x v="313"/>
    <x v="1"/>
    <n v="1887"/>
    <n v="1378"/>
    <n v="1378"/>
    <n v="1887"/>
    <n v="509"/>
    <x v="0"/>
    <s v="Ronald Reed"/>
    <x v="120"/>
    <x v="2"/>
    <x v="7"/>
    <x v="0"/>
  </r>
  <r>
    <s v="AX17995"/>
    <s v="ENX2098"/>
    <s v="A106"/>
    <s v="EMP1033"/>
    <x v="673"/>
    <x v="301"/>
    <x v="1"/>
    <n v="1178"/>
    <n v="683"/>
    <n v="683"/>
    <n v="1178"/>
    <n v="495"/>
    <x v="35"/>
    <s v="Jerry Perry"/>
    <x v="673"/>
    <x v="5"/>
    <x v="9"/>
    <x v="0"/>
  </r>
  <r>
    <s v="AX17997"/>
    <s v="ENX2041"/>
    <s v="A150"/>
    <s v="EMP1020"/>
    <x v="233"/>
    <x v="296"/>
    <x v="1"/>
    <n v="1380"/>
    <n v="1090"/>
    <n v="1090"/>
    <n v="1380"/>
    <n v="290"/>
    <x v="27"/>
    <s v="Ryan Butler"/>
    <x v="233"/>
    <x v="2"/>
    <x v="2"/>
    <x v="0"/>
  </r>
  <r>
    <s v="AX17998"/>
    <s v="ENX2032"/>
    <s v="A163"/>
    <s v="EMP1029"/>
    <x v="407"/>
    <x v="40"/>
    <x v="0"/>
    <n v="1967"/>
    <n v="1397"/>
    <n v="2794"/>
    <n v="3934"/>
    <n v="1140"/>
    <x v="60"/>
    <s v="Howard Gardner"/>
    <x v="407"/>
    <x v="5"/>
    <x v="11"/>
    <x v="0"/>
  </r>
  <r>
    <s v="AX17999"/>
    <s v="ENX2021"/>
    <s v="A128"/>
    <s v="EMP1038"/>
    <x v="516"/>
    <x v="76"/>
    <x v="1"/>
    <n v="217"/>
    <n v="171"/>
    <n v="171"/>
    <n v="217"/>
    <n v="46"/>
    <x v="16"/>
    <s v="Scott Mason"/>
    <x v="516"/>
    <x v="2"/>
    <x v="4"/>
    <x v="0"/>
  </r>
  <r>
    <s v="AX18002"/>
    <s v="ENX2082"/>
    <s v="A158"/>
    <s v="EMP1012"/>
    <x v="275"/>
    <x v="67"/>
    <x v="3"/>
    <n v="1103"/>
    <n v="838"/>
    <n v="3352"/>
    <n v="4412"/>
    <n v="1060"/>
    <x v="4"/>
    <s v="John Reyes"/>
    <x v="275"/>
    <x v="1"/>
    <x v="5"/>
    <x v="0"/>
  </r>
  <r>
    <s v="AX18008"/>
    <s v="ENX2031"/>
    <s v="A120"/>
    <s v="EMP1009"/>
    <x v="447"/>
    <x v="234"/>
    <x v="1"/>
    <n v="1638"/>
    <n v="1261"/>
    <n v="1261"/>
    <n v="1638"/>
    <n v="377"/>
    <x v="71"/>
    <s v="Kenneth Fields"/>
    <x v="447"/>
    <x v="3"/>
    <x v="1"/>
    <x v="0"/>
  </r>
  <r>
    <s v="AX18009"/>
    <s v="ENX2025"/>
    <s v="A157"/>
    <s v="EMP1040"/>
    <x v="82"/>
    <x v="50"/>
    <x v="1"/>
    <n v="667"/>
    <n v="387"/>
    <n v="387"/>
    <n v="667"/>
    <n v="280"/>
    <x v="0"/>
    <s v="Patrick Ruiz"/>
    <x v="82"/>
    <x v="5"/>
    <x v="4"/>
    <x v="0"/>
  </r>
  <r>
    <s v="AX18012"/>
    <s v="ENX2090"/>
    <s v="A150"/>
    <s v="EMP1043"/>
    <x v="251"/>
    <x v="76"/>
    <x v="1"/>
    <n v="1338"/>
    <n v="682"/>
    <n v="682"/>
    <n v="1338"/>
    <n v="656"/>
    <x v="27"/>
    <s v="Joshua Taylor"/>
    <x v="251"/>
    <x v="2"/>
    <x v="4"/>
    <x v="0"/>
  </r>
  <r>
    <s v="AX18020"/>
    <s v="ENX2071"/>
    <s v="A167"/>
    <s v="EMP1008"/>
    <x v="683"/>
    <x v="119"/>
    <x v="1"/>
    <n v="136"/>
    <n v="72"/>
    <n v="72"/>
    <n v="136"/>
    <n v="64"/>
    <x v="10"/>
    <s v="Carl Elliott"/>
    <x v="683"/>
    <x v="0"/>
    <x v="1"/>
    <x v="0"/>
  </r>
  <r>
    <s v="AX18021"/>
    <s v="ENX2025"/>
    <s v="A140"/>
    <s v="EMP1032"/>
    <x v="99"/>
    <x v="289"/>
    <x v="1"/>
    <n v="667"/>
    <n v="387"/>
    <n v="387"/>
    <n v="667"/>
    <n v="280"/>
    <x v="46"/>
    <s v="Larry Castillo"/>
    <x v="99"/>
    <x v="6"/>
    <x v="10"/>
    <x v="0"/>
  </r>
  <r>
    <s v="AX18024"/>
    <s v="ENX2066"/>
    <s v="A144"/>
    <s v="EMP1024"/>
    <x v="465"/>
    <x v="324"/>
    <x v="0"/>
    <n v="2091"/>
    <n v="1485"/>
    <n v="2970"/>
    <n v="4182"/>
    <n v="1212"/>
    <x v="33"/>
    <s v="Ernest Wheeler"/>
    <x v="465"/>
    <x v="2"/>
    <x v="4"/>
    <x v="0"/>
  </r>
  <r>
    <s v="AX18026"/>
    <s v="ENX2091"/>
    <s v="A150"/>
    <s v="EMP1010"/>
    <x v="323"/>
    <x v="215"/>
    <x v="1"/>
    <n v="368"/>
    <n v="294"/>
    <n v="294"/>
    <n v="368"/>
    <n v="74"/>
    <x v="27"/>
    <s v="Joshua Cook"/>
    <x v="323"/>
    <x v="4"/>
    <x v="8"/>
    <x v="0"/>
  </r>
  <r>
    <s v="AX18037"/>
    <s v="ENX2081"/>
    <s v="A155"/>
    <s v="EMP1015"/>
    <x v="447"/>
    <x v="105"/>
    <x v="1"/>
    <n v="1566"/>
    <n v="1190"/>
    <n v="1190"/>
    <n v="1566"/>
    <n v="376"/>
    <x v="41"/>
    <s v="Justin Lynch"/>
    <x v="447"/>
    <x v="5"/>
    <x v="8"/>
    <x v="0"/>
  </r>
  <r>
    <s v="AX18041"/>
    <s v="ENX2082"/>
    <s v="A110"/>
    <s v="EMP1038"/>
    <x v="474"/>
    <x v="332"/>
    <x v="1"/>
    <n v="1103"/>
    <n v="838"/>
    <n v="838"/>
    <n v="1103"/>
    <n v="265"/>
    <x v="73"/>
    <s v="Scott Mason"/>
    <x v="474"/>
    <x v="6"/>
    <x v="8"/>
    <x v="0"/>
  </r>
  <r>
    <s v="AX18042"/>
    <s v="ENX2011"/>
    <s v="A123"/>
    <s v="EMP1015"/>
    <x v="676"/>
    <x v="260"/>
    <x v="1"/>
    <n v="530"/>
    <n v="435"/>
    <n v="435"/>
    <n v="530"/>
    <n v="95"/>
    <x v="62"/>
    <s v="Justin Lynch"/>
    <x v="676"/>
    <x v="3"/>
    <x v="3"/>
    <x v="0"/>
  </r>
  <r>
    <s v="AX18045"/>
    <s v="ENX2082"/>
    <s v="A121"/>
    <s v="EMP1037"/>
    <x v="390"/>
    <x v="355"/>
    <x v="1"/>
    <n v="1103"/>
    <n v="838"/>
    <n v="838"/>
    <n v="1103"/>
    <n v="265"/>
    <x v="70"/>
    <s v="Carl Hall"/>
    <x v="390"/>
    <x v="1"/>
    <x v="6"/>
    <x v="0"/>
  </r>
  <r>
    <s v="AX18046"/>
    <s v="ENX2096"/>
    <s v="A115"/>
    <s v="EMP1040"/>
    <x v="542"/>
    <x v="173"/>
    <x v="3"/>
    <n v="1587"/>
    <n v="1301"/>
    <n v="5204"/>
    <n v="6348"/>
    <n v="1144"/>
    <x v="22"/>
    <s v="Patrick Ruiz"/>
    <x v="542"/>
    <x v="4"/>
    <x v="10"/>
    <x v="0"/>
  </r>
  <r>
    <s v="AX18050"/>
    <s v="ENX2048"/>
    <s v="A170"/>
    <s v="EMP1024"/>
    <x v="68"/>
    <x v="233"/>
    <x v="0"/>
    <n v="502"/>
    <n v="296"/>
    <n v="592"/>
    <n v="1004"/>
    <n v="412"/>
    <x v="18"/>
    <s v="Ernest Wheeler"/>
    <x v="68"/>
    <x v="2"/>
    <x v="10"/>
    <x v="0"/>
  </r>
  <r>
    <s v="AX18052"/>
    <s v="ENX2009"/>
    <s v="A117"/>
    <s v="EMP1036"/>
    <x v="139"/>
    <x v="156"/>
    <x v="1"/>
    <n v="584"/>
    <n v="420"/>
    <n v="420"/>
    <n v="584"/>
    <n v="164"/>
    <x v="63"/>
    <s v="Robert Reed"/>
    <x v="139"/>
    <x v="6"/>
    <x v="5"/>
    <x v="0"/>
  </r>
  <r>
    <s v="AX18053"/>
    <s v="ENX2045"/>
    <s v="A103"/>
    <s v="EMP1002"/>
    <x v="750"/>
    <x v="287"/>
    <x v="2"/>
    <n v="556"/>
    <n v="395"/>
    <n v="1185"/>
    <n v="1668"/>
    <n v="483"/>
    <x v="2"/>
    <s v="Andrew Bowman"/>
    <x v="750"/>
    <x v="2"/>
    <x v="10"/>
    <x v="0"/>
  </r>
  <r>
    <s v="AX18056"/>
    <s v="ENX2062"/>
    <s v="A142"/>
    <s v="EMP1034"/>
    <x v="454"/>
    <x v="301"/>
    <x v="0"/>
    <n v="2464"/>
    <n v="1774"/>
    <n v="3548"/>
    <n v="4928"/>
    <n v="1380"/>
    <x v="15"/>
    <s v="Arthur Mccoy"/>
    <x v="454"/>
    <x v="5"/>
    <x v="9"/>
    <x v="0"/>
  </r>
  <r>
    <s v="AX18061"/>
    <s v="ENX2088"/>
    <s v="A104"/>
    <s v="EMP1001"/>
    <x v="567"/>
    <x v="243"/>
    <x v="1"/>
    <n v="603"/>
    <n v="416"/>
    <n v="416"/>
    <n v="603"/>
    <n v="187"/>
    <x v="53"/>
    <s v="Kevin Butler"/>
    <x v="567"/>
    <x v="6"/>
    <x v="9"/>
    <x v="0"/>
  </r>
  <r>
    <s v="AX18062"/>
    <s v="ENX2084"/>
    <s v="A157"/>
    <s v="EMP1026"/>
    <x v="287"/>
    <x v="117"/>
    <x v="1"/>
    <n v="1783"/>
    <n v="1230"/>
    <n v="1230"/>
    <n v="1783"/>
    <n v="553"/>
    <x v="0"/>
    <s v="Martin Perry"/>
    <x v="287"/>
    <x v="5"/>
    <x v="6"/>
    <x v="0"/>
  </r>
  <r>
    <s v="AX18064"/>
    <s v="ENX2083"/>
    <s v="A146"/>
    <s v="EMP1023"/>
    <x v="725"/>
    <x v="6"/>
    <x v="1"/>
    <n v="2141"/>
    <n v="1777"/>
    <n v="1777"/>
    <n v="2141"/>
    <n v="364"/>
    <x v="8"/>
    <s v="Brian Davis"/>
    <x v="725"/>
    <x v="4"/>
    <x v="1"/>
    <x v="0"/>
  </r>
  <r>
    <s v="AX18065"/>
    <s v="ENX2007"/>
    <s v="A150"/>
    <s v="EMP1006"/>
    <x v="126"/>
    <x v="0"/>
    <x v="1"/>
    <n v="1405"/>
    <n v="1054"/>
    <n v="1054"/>
    <n v="1405"/>
    <n v="351"/>
    <x v="27"/>
    <s v="Sean Miller"/>
    <x v="126"/>
    <x v="0"/>
    <x v="0"/>
    <x v="0"/>
  </r>
  <r>
    <s v="AX18067"/>
    <s v="ENX2038"/>
    <s v="A139"/>
    <s v="EMP1012"/>
    <x v="523"/>
    <x v="126"/>
    <x v="3"/>
    <n v="392"/>
    <n v="255"/>
    <n v="1020"/>
    <n v="1568"/>
    <n v="548"/>
    <x v="12"/>
    <s v="John Reyes"/>
    <x v="523"/>
    <x v="1"/>
    <x v="2"/>
    <x v="0"/>
  </r>
  <r>
    <s v="AX18068"/>
    <s v="ENX2015"/>
    <s v="A164"/>
    <s v="EMP1010"/>
    <x v="567"/>
    <x v="3"/>
    <x v="1"/>
    <n v="637"/>
    <n v="389"/>
    <n v="389"/>
    <n v="637"/>
    <n v="248"/>
    <x v="68"/>
    <s v="Joshua Cook"/>
    <x v="567"/>
    <x v="3"/>
    <x v="3"/>
    <x v="0"/>
  </r>
  <r>
    <s v="AX18069"/>
    <s v="ENX2090"/>
    <s v="A152"/>
    <s v="EMP1017"/>
    <x v="572"/>
    <x v="257"/>
    <x v="0"/>
    <n v="1338"/>
    <n v="682"/>
    <n v="1364"/>
    <n v="2676"/>
    <n v="1312"/>
    <x v="54"/>
    <s v="Brian Hansen"/>
    <x v="572"/>
    <x v="2"/>
    <x v="9"/>
    <x v="0"/>
  </r>
  <r>
    <s v="AX18071"/>
    <s v="ENX2062"/>
    <s v="A116"/>
    <s v="EMP1003"/>
    <x v="770"/>
    <x v="184"/>
    <x v="1"/>
    <n v="2464"/>
    <n v="1774"/>
    <n v="1774"/>
    <n v="2464"/>
    <n v="690"/>
    <x v="47"/>
    <s v="Christopher Tucker"/>
    <x v="770"/>
    <x v="0"/>
    <x v="6"/>
    <x v="0"/>
  </r>
  <r>
    <s v="AX18072"/>
    <s v="ENX2010"/>
    <s v="A107"/>
    <s v="EMP1001"/>
    <x v="771"/>
    <x v="242"/>
    <x v="1"/>
    <n v="1812"/>
    <n v="1305"/>
    <n v="1305"/>
    <n v="1812"/>
    <n v="507"/>
    <x v="13"/>
    <s v="Kevin Butler"/>
    <x v="771"/>
    <x v="3"/>
    <x v="2"/>
    <x v="0"/>
  </r>
  <r>
    <s v="AX18075"/>
    <s v="ENX2069"/>
    <s v="A130"/>
    <s v="EMP1000"/>
    <x v="546"/>
    <x v="201"/>
    <x v="0"/>
    <n v="378"/>
    <n v="291"/>
    <n v="582"/>
    <n v="756"/>
    <n v="174"/>
    <x v="3"/>
    <s v="Fred Robertson"/>
    <x v="546"/>
    <x v="6"/>
    <x v="8"/>
    <x v="0"/>
  </r>
  <r>
    <s v="AX18078"/>
    <s v="ENX2020"/>
    <s v="A171"/>
    <s v="EMP1013"/>
    <x v="309"/>
    <x v="326"/>
    <x v="0"/>
    <n v="2005"/>
    <n v="1223"/>
    <n v="2446"/>
    <n v="4010"/>
    <n v="1564"/>
    <x v="58"/>
    <s v="Charles Harper"/>
    <x v="309"/>
    <x v="2"/>
    <x v="0"/>
    <x v="0"/>
  </r>
  <r>
    <s v="AX18085"/>
    <s v="ENX2015"/>
    <s v="A154"/>
    <s v="EMP1001"/>
    <x v="354"/>
    <x v="86"/>
    <x v="1"/>
    <n v="637"/>
    <n v="389"/>
    <n v="389"/>
    <n v="637"/>
    <n v="248"/>
    <x v="55"/>
    <s v="Kevin Butler"/>
    <x v="354"/>
    <x v="3"/>
    <x v="2"/>
    <x v="0"/>
  </r>
  <r>
    <s v="AX18088"/>
    <s v="ENX2061"/>
    <s v="A153"/>
    <s v="EMP1003"/>
    <x v="720"/>
    <x v="294"/>
    <x v="0"/>
    <n v="913"/>
    <n v="584"/>
    <n v="1168"/>
    <n v="1826"/>
    <n v="658"/>
    <x v="69"/>
    <s v="Christopher Tucker"/>
    <x v="720"/>
    <x v="2"/>
    <x v="9"/>
    <x v="0"/>
  </r>
  <r>
    <s v="AX18089"/>
    <s v="ENX2048"/>
    <s v="A113"/>
    <s v="EMP1004"/>
    <x v="512"/>
    <x v="361"/>
    <x v="0"/>
    <n v="502"/>
    <n v="296"/>
    <n v="592"/>
    <n v="1004"/>
    <n v="412"/>
    <x v="49"/>
    <s v="Kenneth Bradley"/>
    <x v="512"/>
    <x v="0"/>
    <x v="3"/>
    <x v="0"/>
  </r>
  <r>
    <s v="AX18090"/>
    <s v="ENX2010"/>
    <s v="A116"/>
    <s v="EMP1006"/>
    <x v="545"/>
    <x v="191"/>
    <x v="1"/>
    <n v="1812"/>
    <n v="1305"/>
    <n v="1305"/>
    <n v="1812"/>
    <n v="507"/>
    <x v="47"/>
    <s v="Sean Miller"/>
    <x v="545"/>
    <x v="4"/>
    <x v="11"/>
    <x v="0"/>
  </r>
  <r>
    <s v="AX18096"/>
    <s v="ENX2048"/>
    <s v="A166"/>
    <s v="EMP1030"/>
    <x v="76"/>
    <x v="131"/>
    <x v="1"/>
    <n v="502"/>
    <n v="296"/>
    <n v="296"/>
    <n v="502"/>
    <n v="206"/>
    <x v="65"/>
    <s v="Bobby Russell"/>
    <x v="76"/>
    <x v="5"/>
    <x v="1"/>
    <x v="0"/>
  </r>
  <r>
    <s v="AX18105"/>
    <s v="ENX2020"/>
    <s v="A109"/>
    <s v="EMP1028"/>
    <x v="771"/>
    <x v="78"/>
    <x v="1"/>
    <n v="2005"/>
    <n v="1223"/>
    <n v="1223"/>
    <n v="2005"/>
    <n v="782"/>
    <x v="34"/>
    <s v="Howard Sims"/>
    <x v="771"/>
    <x v="6"/>
    <x v="4"/>
    <x v="0"/>
  </r>
  <r>
    <s v="AX18110"/>
    <s v="ENX2026"/>
    <s v="A112"/>
    <s v="EMP1029"/>
    <x v="505"/>
    <x v="248"/>
    <x v="3"/>
    <n v="947"/>
    <n v="786"/>
    <n v="3144"/>
    <n v="3788"/>
    <n v="644"/>
    <x v="40"/>
    <s v="Howard Gardner"/>
    <x v="505"/>
    <x v="2"/>
    <x v="3"/>
    <x v="0"/>
  </r>
  <r>
    <s v="AX18113"/>
    <s v="ENX2077"/>
    <s v="A107"/>
    <s v="EMP1033"/>
    <x v="300"/>
    <x v="235"/>
    <x v="0"/>
    <n v="530"/>
    <n v="424"/>
    <n v="848"/>
    <n v="1060"/>
    <n v="212"/>
    <x v="13"/>
    <s v="Jerry Perry"/>
    <x v="300"/>
    <x v="2"/>
    <x v="8"/>
    <x v="0"/>
  </r>
  <r>
    <s v="AX18114"/>
    <s v="ENX2068"/>
    <s v="A116"/>
    <s v="EMP1042"/>
    <x v="180"/>
    <x v="183"/>
    <x v="1"/>
    <n v="1500"/>
    <n v="900"/>
    <n v="900"/>
    <n v="1500"/>
    <n v="600"/>
    <x v="47"/>
    <s v="Scott Clark"/>
    <x v="180"/>
    <x v="3"/>
    <x v="9"/>
    <x v="0"/>
  </r>
  <r>
    <s v="AX18119"/>
    <s v="ENX2095"/>
    <s v="A126"/>
    <s v="EMP1035"/>
    <x v="764"/>
    <x v="273"/>
    <x v="2"/>
    <n v="1743"/>
    <n v="872"/>
    <n v="2616"/>
    <n v="5229"/>
    <n v="2613"/>
    <x v="38"/>
    <s v="Roger Ramos"/>
    <x v="764"/>
    <x v="6"/>
    <x v="0"/>
    <x v="0"/>
  </r>
  <r>
    <s v="AX18124"/>
    <s v="ENX2033"/>
    <s v="A126"/>
    <s v="EMP1034"/>
    <x v="351"/>
    <x v="99"/>
    <x v="2"/>
    <n v="2182"/>
    <n v="1200"/>
    <n v="3600"/>
    <n v="6546"/>
    <n v="2946"/>
    <x v="38"/>
    <s v="Arthur Mccoy"/>
    <x v="351"/>
    <x v="6"/>
    <x v="1"/>
    <x v="0"/>
  </r>
  <r>
    <s v="AX18126"/>
    <s v="ENX2003"/>
    <s v="A149"/>
    <s v="EMP1040"/>
    <x v="633"/>
    <x v="259"/>
    <x v="1"/>
    <n v="1783"/>
    <n v="1516"/>
    <n v="1516"/>
    <n v="1783"/>
    <n v="267"/>
    <x v="42"/>
    <s v="Patrick Ruiz"/>
    <x v="633"/>
    <x v="3"/>
    <x v="2"/>
    <x v="0"/>
  </r>
  <r>
    <s v="AX18128"/>
    <s v="ENX2069"/>
    <s v="A138"/>
    <s v="EMP1042"/>
    <x v="357"/>
    <x v="237"/>
    <x v="1"/>
    <n v="378"/>
    <n v="291"/>
    <n v="291"/>
    <n v="378"/>
    <n v="87"/>
    <x v="6"/>
    <s v="Scott Clark"/>
    <x v="357"/>
    <x v="4"/>
    <x v="10"/>
    <x v="0"/>
  </r>
  <r>
    <s v="AX18131"/>
    <s v="ENX2006"/>
    <s v="A122"/>
    <s v="EMP1036"/>
    <x v="300"/>
    <x v="299"/>
    <x v="0"/>
    <n v="1826"/>
    <n v="1443"/>
    <n v="2886"/>
    <n v="3652"/>
    <n v="766"/>
    <x v="17"/>
    <s v="Robert Reed"/>
    <x v="300"/>
    <x v="0"/>
    <x v="6"/>
    <x v="0"/>
  </r>
  <r>
    <s v="AX18132"/>
    <s v="ENX2021"/>
    <s v="A106"/>
    <s v="EMP1021"/>
    <x v="147"/>
    <x v="355"/>
    <x v="3"/>
    <n v="217"/>
    <n v="171"/>
    <n v="684"/>
    <n v="868"/>
    <n v="184"/>
    <x v="35"/>
    <s v="Clarence Fox"/>
    <x v="147"/>
    <x v="1"/>
    <x v="6"/>
    <x v="0"/>
  </r>
  <r>
    <s v="AX18137"/>
    <s v="ENX2083"/>
    <s v="A155"/>
    <s v="EMP1010"/>
    <x v="268"/>
    <x v="253"/>
    <x v="1"/>
    <n v="2141"/>
    <n v="1777"/>
    <n v="1777"/>
    <n v="2141"/>
    <n v="364"/>
    <x v="41"/>
    <s v="Joshua Cook"/>
    <x v="268"/>
    <x v="1"/>
    <x v="2"/>
    <x v="0"/>
  </r>
  <r>
    <s v="AX18143"/>
    <s v="ENX2042"/>
    <s v="A112"/>
    <s v="EMP1013"/>
    <x v="110"/>
    <x v="75"/>
    <x v="1"/>
    <n v="203"/>
    <n v="154"/>
    <n v="154"/>
    <n v="203"/>
    <n v="49"/>
    <x v="40"/>
    <s v="Charles Harper"/>
    <x v="110"/>
    <x v="4"/>
    <x v="9"/>
    <x v="0"/>
  </r>
  <r>
    <s v="AX18144"/>
    <s v="ENX2002"/>
    <s v="A113"/>
    <s v="EMP1034"/>
    <x v="512"/>
    <x v="38"/>
    <x v="2"/>
    <n v="847"/>
    <n v="534"/>
    <n v="1602"/>
    <n v="2541"/>
    <n v="939"/>
    <x v="49"/>
    <s v="Arthur Mccoy"/>
    <x v="512"/>
    <x v="4"/>
    <x v="2"/>
    <x v="0"/>
  </r>
  <r>
    <s v="AX18146"/>
    <s v="ENX2019"/>
    <s v="A102"/>
    <s v="EMP1042"/>
    <x v="321"/>
    <x v="139"/>
    <x v="0"/>
    <n v="800"/>
    <n v="536"/>
    <n v="1072"/>
    <n v="1600"/>
    <n v="528"/>
    <x v="43"/>
    <s v="Scott Clark"/>
    <x v="321"/>
    <x v="4"/>
    <x v="9"/>
    <x v="0"/>
  </r>
  <r>
    <s v="AX18148"/>
    <s v="ENX2084"/>
    <s v="A106"/>
    <s v="EMP1003"/>
    <x v="568"/>
    <x v="316"/>
    <x v="0"/>
    <n v="1783"/>
    <n v="1230"/>
    <n v="2460"/>
    <n v="3566"/>
    <n v="1106"/>
    <x v="35"/>
    <s v="Christopher Tucker"/>
    <x v="568"/>
    <x v="5"/>
    <x v="10"/>
    <x v="0"/>
  </r>
  <r>
    <s v="AX18153"/>
    <s v="ENX2059"/>
    <s v="A109"/>
    <s v="EMP1030"/>
    <x v="180"/>
    <x v="236"/>
    <x v="2"/>
    <n v="1494"/>
    <n v="971"/>
    <n v="2913"/>
    <n v="4482"/>
    <n v="1569"/>
    <x v="34"/>
    <s v="Bobby Russell"/>
    <x v="180"/>
    <x v="1"/>
    <x v="7"/>
    <x v="0"/>
  </r>
  <r>
    <s v="AX18154"/>
    <s v="ENX2060"/>
    <s v="A129"/>
    <s v="EMP1000"/>
    <x v="634"/>
    <x v="106"/>
    <x v="1"/>
    <n v="1467"/>
    <n v="807"/>
    <n v="807"/>
    <n v="1467"/>
    <n v="660"/>
    <x v="59"/>
    <s v="Fred Robertson"/>
    <x v="634"/>
    <x v="4"/>
    <x v="5"/>
    <x v="0"/>
  </r>
  <r>
    <s v="AX18155"/>
    <s v="ENX2072"/>
    <s v="A138"/>
    <s v="EMP1020"/>
    <x v="453"/>
    <x v="47"/>
    <x v="2"/>
    <n v="1887"/>
    <n v="1378"/>
    <n v="4134"/>
    <n v="5661"/>
    <n v="1527"/>
    <x v="6"/>
    <s v="Ryan Butler"/>
    <x v="453"/>
    <x v="1"/>
    <x v="9"/>
    <x v="0"/>
  </r>
  <r>
    <s v="AX18156"/>
    <s v="ENX2038"/>
    <s v="A105"/>
    <s v="EMP1009"/>
    <x v="337"/>
    <x v="330"/>
    <x v="2"/>
    <n v="392"/>
    <n v="255"/>
    <n v="765"/>
    <n v="1176"/>
    <n v="411"/>
    <x v="57"/>
    <s v="Kenneth Fields"/>
    <x v="337"/>
    <x v="3"/>
    <x v="6"/>
    <x v="0"/>
  </r>
  <r>
    <s v="AX18157"/>
    <s v="ENX2002"/>
    <s v="A145"/>
    <s v="EMP1018"/>
    <x v="515"/>
    <x v="235"/>
    <x v="2"/>
    <n v="847"/>
    <n v="534"/>
    <n v="1602"/>
    <n v="2541"/>
    <n v="939"/>
    <x v="50"/>
    <s v="Jimmy Young"/>
    <x v="515"/>
    <x v="2"/>
    <x v="8"/>
    <x v="0"/>
  </r>
  <r>
    <s v="AX18160"/>
    <s v="ENX2000"/>
    <s v="A166"/>
    <s v="EMP1038"/>
    <x v="97"/>
    <x v="365"/>
    <x v="1"/>
    <n v="2241"/>
    <n v="1367"/>
    <n v="1367"/>
    <n v="2241"/>
    <n v="874"/>
    <x v="65"/>
    <s v="Scott Mason"/>
    <x v="97"/>
    <x v="2"/>
    <x v="6"/>
    <x v="0"/>
  </r>
  <r>
    <s v="AX18162"/>
    <s v="ENX2074"/>
    <s v="A150"/>
    <s v="EMP1043"/>
    <x v="122"/>
    <x v="260"/>
    <x v="1"/>
    <n v="504"/>
    <n v="408"/>
    <n v="408"/>
    <n v="504"/>
    <n v="96"/>
    <x v="27"/>
    <s v="Joshua Taylor"/>
    <x v="122"/>
    <x v="3"/>
    <x v="3"/>
    <x v="0"/>
  </r>
  <r>
    <s v="AX18164"/>
    <s v="ENX2072"/>
    <s v="A169"/>
    <s v="EMP1023"/>
    <x v="385"/>
    <x v="358"/>
    <x v="1"/>
    <n v="1887"/>
    <n v="1378"/>
    <n v="1378"/>
    <n v="1887"/>
    <n v="509"/>
    <x v="30"/>
    <s v="Brian Davis"/>
    <x v="385"/>
    <x v="6"/>
    <x v="1"/>
    <x v="0"/>
  </r>
  <r>
    <s v="AX18167"/>
    <s v="ENX2007"/>
    <s v="A160"/>
    <s v="EMP1012"/>
    <x v="97"/>
    <x v="307"/>
    <x v="1"/>
    <n v="1405"/>
    <n v="1054"/>
    <n v="1054"/>
    <n v="1405"/>
    <n v="351"/>
    <x v="1"/>
    <s v="John Reyes"/>
    <x v="97"/>
    <x v="1"/>
    <x v="5"/>
    <x v="0"/>
  </r>
  <r>
    <s v="AX18168"/>
    <s v="ENX2087"/>
    <s v="A166"/>
    <s v="EMP1031"/>
    <x v="687"/>
    <x v="105"/>
    <x v="1"/>
    <n v="1022"/>
    <n v="818"/>
    <n v="818"/>
    <n v="1022"/>
    <n v="204"/>
    <x v="65"/>
    <s v="Brian Thomas"/>
    <x v="687"/>
    <x v="5"/>
    <x v="8"/>
    <x v="0"/>
  </r>
  <r>
    <s v="AX18172"/>
    <s v="ENX2014"/>
    <s v="A173"/>
    <s v="EMP1043"/>
    <x v="203"/>
    <x v="59"/>
    <x v="0"/>
    <n v="1809"/>
    <n v="1067"/>
    <n v="2134"/>
    <n v="3618"/>
    <n v="1484"/>
    <x v="14"/>
    <s v="Joshua Taylor"/>
    <x v="203"/>
    <x v="0"/>
    <x v="2"/>
    <x v="0"/>
  </r>
  <r>
    <s v="AX18176"/>
    <s v="ENX2084"/>
    <s v="A121"/>
    <s v="EMP1009"/>
    <x v="283"/>
    <x v="298"/>
    <x v="3"/>
    <n v="1783"/>
    <n v="1230"/>
    <n v="4920"/>
    <n v="7132"/>
    <n v="2212"/>
    <x v="70"/>
    <s v="Kenneth Fields"/>
    <x v="283"/>
    <x v="2"/>
    <x v="11"/>
    <x v="0"/>
  </r>
  <r>
    <s v="AX18178"/>
    <s v="ENX2001"/>
    <s v="A153"/>
    <s v="EMP1008"/>
    <x v="746"/>
    <x v="361"/>
    <x v="1"/>
    <n v="951"/>
    <n v="504"/>
    <n v="504"/>
    <n v="951"/>
    <n v="447"/>
    <x v="69"/>
    <s v="Carl Elliott"/>
    <x v="746"/>
    <x v="0"/>
    <x v="3"/>
    <x v="0"/>
  </r>
  <r>
    <s v="AX18179"/>
    <s v="ENX2051"/>
    <s v="A128"/>
    <s v="EMP1006"/>
    <x v="100"/>
    <x v="45"/>
    <x v="0"/>
    <n v="1077"/>
    <n v="732"/>
    <n v="1464"/>
    <n v="2154"/>
    <n v="690"/>
    <x v="16"/>
    <s v="Sean Miller"/>
    <x v="100"/>
    <x v="5"/>
    <x v="2"/>
    <x v="0"/>
  </r>
  <r>
    <s v="AX18180"/>
    <s v="ENX2039"/>
    <s v="A118"/>
    <s v="EMP1002"/>
    <x v="443"/>
    <x v="201"/>
    <x v="1"/>
    <n v="817"/>
    <n v="409"/>
    <n v="409"/>
    <n v="817"/>
    <n v="408"/>
    <x v="11"/>
    <s v="Andrew Bowman"/>
    <x v="443"/>
    <x v="6"/>
    <x v="8"/>
    <x v="0"/>
  </r>
  <r>
    <s v="AX18195"/>
    <s v="ENX2065"/>
    <s v="A133"/>
    <s v="EMP1008"/>
    <x v="562"/>
    <x v="24"/>
    <x v="3"/>
    <n v="2396"/>
    <n v="1965"/>
    <n v="7860"/>
    <n v="9584"/>
    <n v="1724"/>
    <x v="37"/>
    <s v="Carl Elliott"/>
    <x v="562"/>
    <x v="0"/>
    <x v="1"/>
    <x v="0"/>
  </r>
  <r>
    <s v="AX18196"/>
    <s v="ENX2058"/>
    <s v="A157"/>
    <s v="EMP1009"/>
    <x v="427"/>
    <x v="160"/>
    <x v="0"/>
    <n v="2257"/>
    <n v="1535"/>
    <n v="3070"/>
    <n v="4514"/>
    <n v="1444"/>
    <x v="0"/>
    <s v="Kenneth Fields"/>
    <x v="427"/>
    <x v="3"/>
    <x v="2"/>
    <x v="0"/>
  </r>
  <r>
    <s v="AX18197"/>
    <s v="ENX2093"/>
    <s v="A162"/>
    <s v="EMP1012"/>
    <x v="772"/>
    <x v="165"/>
    <x v="3"/>
    <n v="112"/>
    <n v="90"/>
    <n v="360"/>
    <n v="448"/>
    <n v="88"/>
    <x v="48"/>
    <s v="John Reyes"/>
    <x v="772"/>
    <x v="0"/>
    <x v="10"/>
    <x v="0"/>
  </r>
  <r>
    <s v="AX18199"/>
    <s v="ENX2059"/>
    <s v="A143"/>
    <s v="EMP1000"/>
    <x v="421"/>
    <x v="64"/>
    <x v="3"/>
    <n v="1494"/>
    <n v="971"/>
    <n v="3884"/>
    <n v="5976"/>
    <n v="2092"/>
    <x v="9"/>
    <s v="Fred Robertson"/>
    <x v="421"/>
    <x v="0"/>
    <x v="8"/>
    <x v="0"/>
  </r>
  <r>
    <s v="AX18201"/>
    <s v="ENX2000"/>
    <s v="A158"/>
    <s v="EMP1042"/>
    <x v="542"/>
    <x v="250"/>
    <x v="0"/>
    <n v="2241"/>
    <n v="1367"/>
    <n v="2734"/>
    <n v="4482"/>
    <n v="1748"/>
    <x v="4"/>
    <s v="Scott Clark"/>
    <x v="542"/>
    <x v="6"/>
    <x v="5"/>
    <x v="0"/>
  </r>
  <r>
    <s v="AX18203"/>
    <s v="ENX2076"/>
    <s v="A132"/>
    <s v="EMP1032"/>
    <x v="623"/>
    <x v="81"/>
    <x v="1"/>
    <n v="1522"/>
    <n v="791"/>
    <n v="791"/>
    <n v="1522"/>
    <n v="731"/>
    <x v="56"/>
    <s v="Larry Castillo"/>
    <x v="623"/>
    <x v="5"/>
    <x v="1"/>
    <x v="0"/>
  </r>
  <r>
    <s v="AX18204"/>
    <s v="ENX2079"/>
    <s v="A119"/>
    <s v="EMP1043"/>
    <x v="6"/>
    <x v="162"/>
    <x v="3"/>
    <n v="1725"/>
    <n v="1363"/>
    <n v="5452"/>
    <n v="6900"/>
    <n v="1448"/>
    <x v="61"/>
    <s v="Joshua Taylor"/>
    <x v="6"/>
    <x v="2"/>
    <x v="6"/>
    <x v="0"/>
  </r>
  <r>
    <s v="AX18205"/>
    <s v="ENX2025"/>
    <s v="A134"/>
    <s v="EMP1019"/>
    <x v="72"/>
    <x v="225"/>
    <x v="2"/>
    <n v="667"/>
    <n v="387"/>
    <n v="1161"/>
    <n v="2001"/>
    <n v="840"/>
    <x v="7"/>
    <s v="Roger Robertson"/>
    <x v="72"/>
    <x v="0"/>
    <x v="3"/>
    <x v="0"/>
  </r>
  <r>
    <s v="AX18208"/>
    <s v="ENX2006"/>
    <s v="A126"/>
    <s v="EMP1026"/>
    <x v="375"/>
    <x v="214"/>
    <x v="1"/>
    <n v="1826"/>
    <n v="1443"/>
    <n v="1443"/>
    <n v="1826"/>
    <n v="383"/>
    <x v="38"/>
    <s v="Martin Perry"/>
    <x v="375"/>
    <x v="5"/>
    <x v="3"/>
    <x v="0"/>
  </r>
  <r>
    <s v="AX18210"/>
    <s v="ENX2094"/>
    <s v="A136"/>
    <s v="EMP1019"/>
    <x v="566"/>
    <x v="328"/>
    <x v="1"/>
    <n v="771"/>
    <n v="648"/>
    <n v="648"/>
    <n v="771"/>
    <n v="123"/>
    <x v="29"/>
    <s v="Roger Robertson"/>
    <x v="566"/>
    <x v="6"/>
    <x v="11"/>
    <x v="0"/>
  </r>
  <r>
    <s v="AX18214"/>
    <s v="ENX2031"/>
    <s v="A165"/>
    <s v="EMP1040"/>
    <x v="704"/>
    <x v="47"/>
    <x v="2"/>
    <n v="1638"/>
    <n v="1261"/>
    <n v="3783"/>
    <n v="4914"/>
    <n v="1131"/>
    <x v="51"/>
    <s v="Patrick Ruiz"/>
    <x v="704"/>
    <x v="1"/>
    <x v="9"/>
    <x v="0"/>
  </r>
  <r>
    <s v="AX18218"/>
    <s v="ENX2064"/>
    <s v="A121"/>
    <s v="EMP1005"/>
    <x v="751"/>
    <x v="295"/>
    <x v="2"/>
    <n v="1414"/>
    <n v="962"/>
    <n v="2886"/>
    <n v="4242"/>
    <n v="1356"/>
    <x v="70"/>
    <s v="Ryan Welch"/>
    <x v="751"/>
    <x v="0"/>
    <x v="7"/>
    <x v="0"/>
  </r>
  <r>
    <s v="AX18223"/>
    <s v="ENX2058"/>
    <s v="A102"/>
    <s v="EMP1012"/>
    <x v="545"/>
    <x v="60"/>
    <x v="0"/>
    <n v="2257"/>
    <n v="1535"/>
    <n v="3070"/>
    <n v="4514"/>
    <n v="1444"/>
    <x v="43"/>
    <s v="John Reyes"/>
    <x v="545"/>
    <x v="5"/>
    <x v="10"/>
    <x v="0"/>
  </r>
  <r>
    <s v="AX18226"/>
    <s v="ENX2027"/>
    <s v="A119"/>
    <s v="EMP1029"/>
    <x v="358"/>
    <x v="333"/>
    <x v="3"/>
    <n v="2497"/>
    <n v="1473"/>
    <n v="5892"/>
    <n v="9988"/>
    <n v="4096"/>
    <x v="61"/>
    <s v="Howard Gardner"/>
    <x v="358"/>
    <x v="5"/>
    <x v="4"/>
    <x v="0"/>
  </r>
  <r>
    <s v="AX18229"/>
    <s v="ENX2038"/>
    <s v="A130"/>
    <s v="EMP1010"/>
    <x v="304"/>
    <x v="137"/>
    <x v="0"/>
    <n v="392"/>
    <n v="255"/>
    <n v="510"/>
    <n v="784"/>
    <n v="274"/>
    <x v="3"/>
    <s v="Joshua Cook"/>
    <x v="304"/>
    <x v="6"/>
    <x v="0"/>
    <x v="0"/>
  </r>
  <r>
    <s v="AX18234"/>
    <s v="ENX2074"/>
    <s v="A131"/>
    <s v="EMP1040"/>
    <x v="446"/>
    <x v="345"/>
    <x v="3"/>
    <n v="504"/>
    <n v="408"/>
    <n v="1632"/>
    <n v="2016"/>
    <n v="384"/>
    <x v="66"/>
    <s v="Patrick Ruiz"/>
    <x v="446"/>
    <x v="3"/>
    <x v="10"/>
    <x v="0"/>
  </r>
  <r>
    <s v="AX18239"/>
    <s v="ENX2013"/>
    <s v="A125"/>
    <s v="EMP1009"/>
    <x v="500"/>
    <x v="208"/>
    <x v="0"/>
    <n v="368"/>
    <n v="269"/>
    <n v="538"/>
    <n v="736"/>
    <n v="198"/>
    <x v="72"/>
    <s v="Kenneth Fields"/>
    <x v="500"/>
    <x v="4"/>
    <x v="2"/>
    <x v="0"/>
  </r>
  <r>
    <s v="AX18241"/>
    <s v="ENX2055"/>
    <s v="A172"/>
    <s v="EMP1009"/>
    <x v="567"/>
    <x v="285"/>
    <x v="1"/>
    <n v="2495"/>
    <n v="1896"/>
    <n v="1896"/>
    <n v="2495"/>
    <n v="599"/>
    <x v="28"/>
    <s v="Kenneth Fields"/>
    <x v="567"/>
    <x v="3"/>
    <x v="2"/>
    <x v="0"/>
  </r>
  <r>
    <s v="AX18243"/>
    <s v="ENX2071"/>
    <s v="A105"/>
    <s v="EMP1015"/>
    <x v="408"/>
    <x v="90"/>
    <x v="1"/>
    <n v="136"/>
    <n v="72"/>
    <n v="72"/>
    <n v="136"/>
    <n v="64"/>
    <x v="57"/>
    <s v="Justin Lynch"/>
    <x v="408"/>
    <x v="2"/>
    <x v="11"/>
    <x v="0"/>
  </r>
  <r>
    <s v="AX18244"/>
    <s v="ENX2065"/>
    <s v="A160"/>
    <s v="EMP1003"/>
    <x v="734"/>
    <x v="287"/>
    <x v="1"/>
    <n v="2396"/>
    <n v="1965"/>
    <n v="1965"/>
    <n v="2396"/>
    <n v="431"/>
    <x v="1"/>
    <s v="Christopher Tucker"/>
    <x v="734"/>
    <x v="2"/>
    <x v="10"/>
    <x v="0"/>
  </r>
  <r>
    <s v="AX18247"/>
    <s v="ENX2040"/>
    <s v="A131"/>
    <s v="EMP1005"/>
    <x v="199"/>
    <x v="65"/>
    <x v="0"/>
    <n v="1889"/>
    <n v="945"/>
    <n v="1890"/>
    <n v="3778"/>
    <n v="1888"/>
    <x v="66"/>
    <s v="Ryan Welch"/>
    <x v="199"/>
    <x v="5"/>
    <x v="5"/>
    <x v="0"/>
  </r>
  <r>
    <s v="AX18249"/>
    <s v="ENX2006"/>
    <s v="A170"/>
    <s v="EMP1012"/>
    <x v="732"/>
    <x v="290"/>
    <x v="0"/>
    <n v="1826"/>
    <n v="1443"/>
    <n v="2886"/>
    <n v="3652"/>
    <n v="766"/>
    <x v="18"/>
    <s v="John Reyes"/>
    <x v="732"/>
    <x v="6"/>
    <x v="6"/>
    <x v="0"/>
  </r>
  <r>
    <s v="AX18254"/>
    <s v="ENX2048"/>
    <s v="A133"/>
    <s v="EMP1029"/>
    <x v="289"/>
    <x v="6"/>
    <x v="1"/>
    <n v="502"/>
    <n v="296"/>
    <n v="296"/>
    <n v="502"/>
    <n v="206"/>
    <x v="37"/>
    <s v="Howard Gardner"/>
    <x v="289"/>
    <x v="4"/>
    <x v="1"/>
    <x v="0"/>
  </r>
  <r>
    <s v="AX18260"/>
    <s v="ENX2050"/>
    <s v="A157"/>
    <s v="EMP1030"/>
    <x v="456"/>
    <x v="296"/>
    <x v="0"/>
    <n v="2391"/>
    <n v="1291"/>
    <n v="2582"/>
    <n v="4782"/>
    <n v="2200"/>
    <x v="0"/>
    <s v="Bobby Russell"/>
    <x v="456"/>
    <x v="2"/>
    <x v="2"/>
    <x v="0"/>
  </r>
  <r>
    <s v="AX18261"/>
    <s v="ENX2083"/>
    <s v="A102"/>
    <s v="EMP1012"/>
    <x v="705"/>
    <x v="218"/>
    <x v="1"/>
    <n v="2141"/>
    <n v="1777"/>
    <n v="1777"/>
    <n v="2141"/>
    <n v="364"/>
    <x v="43"/>
    <s v="John Reyes"/>
    <x v="705"/>
    <x v="6"/>
    <x v="7"/>
    <x v="0"/>
  </r>
  <r>
    <s v="AX18262"/>
    <s v="ENX2073"/>
    <s v="A150"/>
    <s v="EMP1017"/>
    <x v="228"/>
    <x v="354"/>
    <x v="3"/>
    <n v="95"/>
    <n v="61"/>
    <n v="244"/>
    <n v="380"/>
    <n v="136"/>
    <x v="27"/>
    <s v="Brian Hansen"/>
    <x v="228"/>
    <x v="5"/>
    <x v="4"/>
    <x v="0"/>
  </r>
  <r>
    <s v="AX18263"/>
    <s v="ENX2061"/>
    <s v="A108"/>
    <s v="EMP1018"/>
    <x v="233"/>
    <x v="140"/>
    <x v="3"/>
    <n v="913"/>
    <n v="584"/>
    <n v="2336"/>
    <n v="3652"/>
    <n v="1316"/>
    <x v="64"/>
    <s v="Jimmy Young"/>
    <x v="233"/>
    <x v="1"/>
    <x v="2"/>
    <x v="0"/>
  </r>
  <r>
    <s v="AX18266"/>
    <s v="ENX2094"/>
    <s v="A102"/>
    <s v="EMP1009"/>
    <x v="750"/>
    <x v="195"/>
    <x v="0"/>
    <n v="771"/>
    <n v="648"/>
    <n v="1296"/>
    <n v="1542"/>
    <n v="246"/>
    <x v="43"/>
    <s v="Kenneth Fields"/>
    <x v="750"/>
    <x v="6"/>
    <x v="9"/>
    <x v="0"/>
  </r>
  <r>
    <s v="AX18275"/>
    <s v="ENX2089"/>
    <s v="A139"/>
    <s v="EMP1039"/>
    <x v="688"/>
    <x v="215"/>
    <x v="3"/>
    <n v="2294"/>
    <n v="1399"/>
    <n v="5596"/>
    <n v="9176"/>
    <n v="3580"/>
    <x v="12"/>
    <s v="Eugene Holmes"/>
    <x v="688"/>
    <x v="4"/>
    <x v="8"/>
    <x v="0"/>
  </r>
  <r>
    <s v="AX18276"/>
    <s v="ENX2041"/>
    <s v="A135"/>
    <s v="EMP1006"/>
    <x v="456"/>
    <x v="29"/>
    <x v="2"/>
    <n v="1380"/>
    <n v="1090"/>
    <n v="3270"/>
    <n v="4140"/>
    <n v="870"/>
    <x v="44"/>
    <s v="Sean Miller"/>
    <x v="456"/>
    <x v="5"/>
    <x v="3"/>
    <x v="0"/>
  </r>
  <r>
    <s v="AX18278"/>
    <s v="ENX2072"/>
    <s v="A155"/>
    <s v="EMP1041"/>
    <x v="132"/>
    <x v="132"/>
    <x v="1"/>
    <n v="1887"/>
    <n v="1378"/>
    <n v="1378"/>
    <n v="1887"/>
    <n v="509"/>
    <x v="41"/>
    <s v="Joe Sims"/>
    <x v="132"/>
    <x v="0"/>
    <x v="3"/>
    <x v="0"/>
  </r>
  <r>
    <s v="AX18283"/>
    <s v="ENX2013"/>
    <s v="A147"/>
    <s v="EMP1038"/>
    <x v="425"/>
    <x v="10"/>
    <x v="2"/>
    <n v="368"/>
    <n v="269"/>
    <n v="807"/>
    <n v="1104"/>
    <n v="297"/>
    <x v="20"/>
    <s v="Scott Mason"/>
    <x v="425"/>
    <x v="5"/>
    <x v="3"/>
    <x v="0"/>
  </r>
  <r>
    <s v="AX18285"/>
    <s v="ENX2090"/>
    <s v="A156"/>
    <s v="EMP1005"/>
    <x v="105"/>
    <x v="92"/>
    <x v="2"/>
    <n v="1338"/>
    <n v="682"/>
    <n v="2046"/>
    <n v="4014"/>
    <n v="1968"/>
    <x v="39"/>
    <s v="Ryan Welch"/>
    <x v="105"/>
    <x v="5"/>
    <x v="11"/>
    <x v="0"/>
  </r>
  <r>
    <s v="AX18288"/>
    <s v="ENX2094"/>
    <s v="A135"/>
    <s v="EMP1030"/>
    <x v="239"/>
    <x v="308"/>
    <x v="1"/>
    <n v="771"/>
    <n v="648"/>
    <n v="648"/>
    <n v="771"/>
    <n v="123"/>
    <x v="44"/>
    <s v="Bobby Russell"/>
    <x v="239"/>
    <x v="1"/>
    <x v="7"/>
    <x v="0"/>
  </r>
  <r>
    <s v="AX18289"/>
    <s v="ENX2010"/>
    <s v="A151"/>
    <s v="EMP1005"/>
    <x v="773"/>
    <x v="245"/>
    <x v="1"/>
    <n v="1812"/>
    <n v="1305"/>
    <n v="1305"/>
    <n v="1812"/>
    <n v="507"/>
    <x v="24"/>
    <s v="Ryan Welch"/>
    <x v="773"/>
    <x v="5"/>
    <x v="8"/>
    <x v="0"/>
  </r>
  <r>
    <s v="AX18292"/>
    <s v="ENX2062"/>
    <s v="A155"/>
    <s v="EMP1023"/>
    <x v="349"/>
    <x v="335"/>
    <x v="1"/>
    <n v="2464"/>
    <n v="1774"/>
    <n v="1774"/>
    <n v="2464"/>
    <n v="690"/>
    <x v="41"/>
    <s v="Brian Davis"/>
    <x v="349"/>
    <x v="0"/>
    <x v="2"/>
    <x v="0"/>
  </r>
  <r>
    <s v="AX18294"/>
    <s v="ENX2057"/>
    <s v="A113"/>
    <s v="EMP1021"/>
    <x v="6"/>
    <x v="14"/>
    <x v="3"/>
    <n v="181"/>
    <n v="130"/>
    <n v="520"/>
    <n v="724"/>
    <n v="204"/>
    <x v="49"/>
    <s v="Clarence Fox"/>
    <x v="6"/>
    <x v="0"/>
    <x v="6"/>
    <x v="0"/>
  </r>
  <r>
    <s v="AX18295"/>
    <s v="ENX2042"/>
    <s v="A164"/>
    <s v="EMP1017"/>
    <x v="750"/>
    <x v="83"/>
    <x v="1"/>
    <n v="203"/>
    <n v="154"/>
    <n v="154"/>
    <n v="203"/>
    <n v="49"/>
    <x v="68"/>
    <s v="Brian Hansen"/>
    <x v="750"/>
    <x v="3"/>
    <x v="6"/>
    <x v="0"/>
  </r>
  <r>
    <s v="AX18298"/>
    <s v="ENX2100"/>
    <s v="A158"/>
    <s v="EMP1037"/>
    <x v="117"/>
    <x v="198"/>
    <x v="2"/>
    <n v="799"/>
    <n v="455"/>
    <n v="1365"/>
    <n v="2397"/>
    <n v="1032"/>
    <x v="4"/>
    <s v="Carl Hall"/>
    <x v="117"/>
    <x v="0"/>
    <x v="9"/>
    <x v="0"/>
  </r>
  <r>
    <s v="AX18299"/>
    <s v="ENX2094"/>
    <s v="A120"/>
    <s v="EMP1015"/>
    <x v="144"/>
    <x v="291"/>
    <x v="1"/>
    <n v="771"/>
    <n v="648"/>
    <n v="648"/>
    <n v="771"/>
    <n v="123"/>
    <x v="71"/>
    <s v="Justin Lynch"/>
    <x v="144"/>
    <x v="4"/>
    <x v="0"/>
    <x v="0"/>
  </r>
  <r>
    <s v="AX18307"/>
    <s v="ENX2100"/>
    <s v="A166"/>
    <s v="EMP1025"/>
    <x v="481"/>
    <x v="96"/>
    <x v="1"/>
    <n v="799"/>
    <n v="455"/>
    <n v="455"/>
    <n v="799"/>
    <n v="344"/>
    <x v="65"/>
    <s v="Ernest Wagner"/>
    <x v="481"/>
    <x v="6"/>
    <x v="2"/>
    <x v="0"/>
  </r>
  <r>
    <s v="AX18310"/>
    <s v="ENX2082"/>
    <s v="A134"/>
    <s v="EMP1015"/>
    <x v="600"/>
    <x v="338"/>
    <x v="1"/>
    <n v="1103"/>
    <n v="838"/>
    <n v="838"/>
    <n v="1103"/>
    <n v="265"/>
    <x v="7"/>
    <s v="Justin Lynch"/>
    <x v="600"/>
    <x v="2"/>
    <x v="11"/>
    <x v="0"/>
  </r>
  <r>
    <s v="AX18315"/>
    <s v="ENX2051"/>
    <s v="A167"/>
    <s v="EMP1025"/>
    <x v="52"/>
    <x v="303"/>
    <x v="1"/>
    <n v="1077"/>
    <n v="732"/>
    <n v="732"/>
    <n v="1077"/>
    <n v="345"/>
    <x v="10"/>
    <s v="Ernest Wagner"/>
    <x v="52"/>
    <x v="1"/>
    <x v="10"/>
    <x v="0"/>
  </r>
  <r>
    <s v="AX18317"/>
    <s v="ENX2061"/>
    <s v="A133"/>
    <s v="EMP1025"/>
    <x v="35"/>
    <x v="51"/>
    <x v="0"/>
    <n v="913"/>
    <n v="584"/>
    <n v="1168"/>
    <n v="1826"/>
    <n v="658"/>
    <x v="37"/>
    <s v="Ernest Wagner"/>
    <x v="35"/>
    <x v="5"/>
    <x v="7"/>
    <x v="0"/>
  </r>
  <r>
    <s v="AX18321"/>
    <s v="ENX2075"/>
    <s v="A104"/>
    <s v="EMP1027"/>
    <x v="272"/>
    <x v="136"/>
    <x v="0"/>
    <n v="400"/>
    <n v="208"/>
    <n v="416"/>
    <n v="800"/>
    <n v="384"/>
    <x v="53"/>
    <s v="Gary Rodriguez"/>
    <x v="272"/>
    <x v="4"/>
    <x v="1"/>
    <x v="0"/>
  </r>
  <r>
    <s v="AX18322"/>
    <s v="ENX2081"/>
    <s v="A134"/>
    <s v="EMP1038"/>
    <x v="299"/>
    <x v="344"/>
    <x v="1"/>
    <n v="1566"/>
    <n v="1190"/>
    <n v="1190"/>
    <n v="1566"/>
    <n v="376"/>
    <x v="7"/>
    <s v="Scott Mason"/>
    <x v="299"/>
    <x v="4"/>
    <x v="5"/>
    <x v="0"/>
  </r>
  <r>
    <s v="AX18325"/>
    <s v="ENX2032"/>
    <s v="A152"/>
    <s v="EMP1014"/>
    <x v="765"/>
    <x v="269"/>
    <x v="2"/>
    <n v="1967"/>
    <n v="1397"/>
    <n v="4191"/>
    <n v="5901"/>
    <n v="1710"/>
    <x v="54"/>
    <s v="Ronald Reed"/>
    <x v="765"/>
    <x v="3"/>
    <x v="1"/>
    <x v="0"/>
  </r>
  <r>
    <s v="AX18326"/>
    <s v="ENX2025"/>
    <s v="A108"/>
    <s v="EMP1002"/>
    <x v="81"/>
    <x v="269"/>
    <x v="1"/>
    <n v="667"/>
    <n v="387"/>
    <n v="387"/>
    <n v="667"/>
    <n v="280"/>
    <x v="64"/>
    <s v="Andrew Bowman"/>
    <x v="81"/>
    <x v="3"/>
    <x v="1"/>
    <x v="0"/>
  </r>
  <r>
    <s v="AX18327"/>
    <s v="ENX2098"/>
    <s v="A170"/>
    <s v="EMP1004"/>
    <x v="324"/>
    <x v="80"/>
    <x v="0"/>
    <n v="1178"/>
    <n v="683"/>
    <n v="1366"/>
    <n v="2356"/>
    <n v="990"/>
    <x v="18"/>
    <s v="Kenneth Bradley"/>
    <x v="324"/>
    <x v="3"/>
    <x v="1"/>
    <x v="0"/>
  </r>
  <r>
    <s v="AX18330"/>
    <s v="ENX2071"/>
    <s v="A159"/>
    <s v="EMP1023"/>
    <x v="625"/>
    <x v="269"/>
    <x v="0"/>
    <n v="136"/>
    <n v="72"/>
    <n v="144"/>
    <n v="272"/>
    <n v="128"/>
    <x v="52"/>
    <s v="Brian Davis"/>
    <x v="625"/>
    <x v="3"/>
    <x v="1"/>
    <x v="0"/>
  </r>
  <r>
    <s v="AX18331"/>
    <s v="ENX2004"/>
    <s v="A136"/>
    <s v="EMP1018"/>
    <x v="774"/>
    <x v="29"/>
    <x v="1"/>
    <n v="1278"/>
    <n v="665"/>
    <n v="665"/>
    <n v="1278"/>
    <n v="613"/>
    <x v="29"/>
    <s v="Jimmy Young"/>
    <x v="774"/>
    <x v="5"/>
    <x v="3"/>
    <x v="0"/>
  </r>
  <r>
    <s v="AX18337"/>
    <s v="ENX2079"/>
    <s v="A160"/>
    <s v="EMP1032"/>
    <x v="112"/>
    <x v="43"/>
    <x v="0"/>
    <n v="1725"/>
    <n v="1363"/>
    <n v="2726"/>
    <n v="3450"/>
    <n v="724"/>
    <x v="1"/>
    <s v="Larry Castillo"/>
    <x v="112"/>
    <x v="3"/>
    <x v="9"/>
    <x v="0"/>
  </r>
  <r>
    <s v="AX18338"/>
    <s v="ENX2023"/>
    <s v="A141"/>
    <s v="EMP1012"/>
    <x v="69"/>
    <x v="92"/>
    <x v="2"/>
    <n v="818"/>
    <n v="450"/>
    <n v="1350"/>
    <n v="2454"/>
    <n v="1104"/>
    <x v="23"/>
    <s v="John Reyes"/>
    <x v="69"/>
    <x v="5"/>
    <x v="11"/>
    <x v="0"/>
  </r>
  <r>
    <s v="AX18339"/>
    <s v="ENX2069"/>
    <s v="A155"/>
    <s v="EMP1003"/>
    <x v="549"/>
    <x v="339"/>
    <x v="1"/>
    <n v="378"/>
    <n v="291"/>
    <n v="291"/>
    <n v="378"/>
    <n v="87"/>
    <x v="41"/>
    <s v="Christopher Tucker"/>
    <x v="549"/>
    <x v="2"/>
    <x v="7"/>
    <x v="0"/>
  </r>
  <r>
    <s v="AX18340"/>
    <s v="ENX2037"/>
    <s v="A103"/>
    <s v="EMP1029"/>
    <x v="496"/>
    <x v="340"/>
    <x v="1"/>
    <n v="880"/>
    <n v="634"/>
    <n v="634"/>
    <n v="880"/>
    <n v="246"/>
    <x v="2"/>
    <s v="Howard Gardner"/>
    <x v="496"/>
    <x v="5"/>
    <x v="3"/>
    <x v="0"/>
  </r>
  <r>
    <s v="AX18342"/>
    <s v="ENX2090"/>
    <s v="A103"/>
    <s v="EMP1018"/>
    <x v="604"/>
    <x v="16"/>
    <x v="1"/>
    <n v="1338"/>
    <n v="682"/>
    <n v="682"/>
    <n v="1338"/>
    <n v="656"/>
    <x v="2"/>
    <s v="Jimmy Young"/>
    <x v="604"/>
    <x v="2"/>
    <x v="9"/>
    <x v="0"/>
  </r>
  <r>
    <s v="AX18344"/>
    <s v="ENX2045"/>
    <s v="A102"/>
    <s v="EMP1004"/>
    <x v="352"/>
    <x v="214"/>
    <x v="2"/>
    <n v="556"/>
    <n v="395"/>
    <n v="1185"/>
    <n v="1668"/>
    <n v="483"/>
    <x v="43"/>
    <s v="Kenneth Bradley"/>
    <x v="352"/>
    <x v="5"/>
    <x v="3"/>
    <x v="0"/>
  </r>
  <r>
    <s v="AX18351"/>
    <s v="ENX2002"/>
    <s v="A166"/>
    <s v="EMP1006"/>
    <x v="303"/>
    <x v="92"/>
    <x v="1"/>
    <n v="847"/>
    <n v="534"/>
    <n v="534"/>
    <n v="847"/>
    <n v="313"/>
    <x v="65"/>
    <s v="Sean Miller"/>
    <x v="303"/>
    <x v="5"/>
    <x v="11"/>
    <x v="0"/>
  </r>
  <r>
    <s v="AX18353"/>
    <s v="ENX2078"/>
    <s v="A164"/>
    <s v="EMP1038"/>
    <x v="218"/>
    <x v="34"/>
    <x v="0"/>
    <n v="1798"/>
    <n v="971"/>
    <n v="1942"/>
    <n v="3596"/>
    <n v="1654"/>
    <x v="68"/>
    <s v="Scott Mason"/>
    <x v="218"/>
    <x v="6"/>
    <x v="3"/>
    <x v="0"/>
  </r>
  <r>
    <s v="AX18354"/>
    <s v="ENX2084"/>
    <s v="A173"/>
    <s v="EMP1027"/>
    <x v="32"/>
    <x v="208"/>
    <x v="1"/>
    <n v="1783"/>
    <n v="1230"/>
    <n v="1230"/>
    <n v="1783"/>
    <n v="553"/>
    <x v="14"/>
    <s v="Gary Rodriguez"/>
    <x v="32"/>
    <x v="4"/>
    <x v="2"/>
    <x v="0"/>
  </r>
  <r>
    <s v="AX18356"/>
    <s v="ENX2033"/>
    <s v="A161"/>
    <s v="EMP1025"/>
    <x v="158"/>
    <x v="221"/>
    <x v="1"/>
    <n v="2182"/>
    <n v="1200"/>
    <n v="1200"/>
    <n v="2182"/>
    <n v="982"/>
    <x v="25"/>
    <s v="Ernest Wagner"/>
    <x v="158"/>
    <x v="4"/>
    <x v="6"/>
    <x v="0"/>
  </r>
  <r>
    <s v="AX18367"/>
    <s v="ENX2083"/>
    <s v="A157"/>
    <s v="EMP1013"/>
    <x v="495"/>
    <x v="331"/>
    <x v="1"/>
    <n v="2141"/>
    <n v="1777"/>
    <n v="1777"/>
    <n v="2141"/>
    <n v="364"/>
    <x v="0"/>
    <s v="Charles Harper"/>
    <x v="495"/>
    <x v="1"/>
    <x v="11"/>
    <x v="0"/>
  </r>
  <r>
    <s v="AX18370"/>
    <s v="ENX2035"/>
    <s v="A168"/>
    <s v="EMP1015"/>
    <x v="613"/>
    <x v="164"/>
    <x v="1"/>
    <n v="458"/>
    <n v="376"/>
    <n v="376"/>
    <n v="458"/>
    <n v="82"/>
    <x v="45"/>
    <s v="Justin Lynch"/>
    <x v="613"/>
    <x v="1"/>
    <x v="9"/>
    <x v="0"/>
  </r>
  <r>
    <s v="AX18371"/>
    <s v="ENX2062"/>
    <s v="A163"/>
    <s v="EMP1002"/>
    <x v="355"/>
    <x v="69"/>
    <x v="2"/>
    <n v="2464"/>
    <n v="1774"/>
    <n v="5322"/>
    <n v="7392"/>
    <n v="2070"/>
    <x v="60"/>
    <s v="Andrew Bowman"/>
    <x v="355"/>
    <x v="2"/>
    <x v="3"/>
    <x v="0"/>
  </r>
  <r>
    <s v="AX18372"/>
    <s v="ENX2063"/>
    <s v="A139"/>
    <s v="EMP1005"/>
    <x v="561"/>
    <x v="275"/>
    <x v="2"/>
    <n v="1708"/>
    <n v="871"/>
    <n v="2613"/>
    <n v="5124"/>
    <n v="2511"/>
    <x v="12"/>
    <s v="Ryan Welch"/>
    <x v="561"/>
    <x v="4"/>
    <x v="4"/>
    <x v="0"/>
  </r>
  <r>
    <s v="AX18374"/>
    <s v="ENX2023"/>
    <s v="A167"/>
    <s v="EMP1018"/>
    <x v="481"/>
    <x v="107"/>
    <x v="3"/>
    <n v="818"/>
    <n v="450"/>
    <n v="1800"/>
    <n v="3272"/>
    <n v="1472"/>
    <x v="10"/>
    <s v="Jimmy Young"/>
    <x v="481"/>
    <x v="5"/>
    <x v="5"/>
    <x v="0"/>
  </r>
  <r>
    <s v="AX18377"/>
    <s v="ENX2051"/>
    <s v="A168"/>
    <s v="EMP1011"/>
    <x v="536"/>
    <x v="143"/>
    <x v="0"/>
    <n v="1077"/>
    <n v="732"/>
    <n v="1464"/>
    <n v="2154"/>
    <n v="690"/>
    <x v="45"/>
    <s v="Larry Marshall"/>
    <x v="536"/>
    <x v="6"/>
    <x v="10"/>
    <x v="0"/>
  </r>
  <r>
    <s v="AX18383"/>
    <s v="ENX2010"/>
    <s v="A123"/>
    <s v="EMP1024"/>
    <x v="498"/>
    <x v="14"/>
    <x v="1"/>
    <n v="1812"/>
    <n v="1305"/>
    <n v="1305"/>
    <n v="1812"/>
    <n v="507"/>
    <x v="62"/>
    <s v="Ernest Wheeler"/>
    <x v="498"/>
    <x v="0"/>
    <x v="6"/>
    <x v="0"/>
  </r>
  <r>
    <s v="AX18385"/>
    <s v="ENX2059"/>
    <s v="A125"/>
    <s v="EMP1010"/>
    <x v="148"/>
    <x v="203"/>
    <x v="1"/>
    <n v="1494"/>
    <n v="971"/>
    <n v="971"/>
    <n v="1494"/>
    <n v="523"/>
    <x v="72"/>
    <s v="Joshua Cook"/>
    <x v="148"/>
    <x v="1"/>
    <x v="6"/>
    <x v="0"/>
  </r>
  <r>
    <s v="AX18387"/>
    <s v="ENX2029"/>
    <s v="A109"/>
    <s v="EMP1038"/>
    <x v="551"/>
    <x v="231"/>
    <x v="0"/>
    <n v="1848"/>
    <n v="1294"/>
    <n v="2588"/>
    <n v="3696"/>
    <n v="1108"/>
    <x v="34"/>
    <s v="Scott Mason"/>
    <x v="551"/>
    <x v="3"/>
    <x v="8"/>
    <x v="0"/>
  </r>
  <r>
    <s v="AX18389"/>
    <s v="ENX2067"/>
    <s v="A161"/>
    <s v="EMP1028"/>
    <x v="93"/>
    <x v="81"/>
    <x v="1"/>
    <n v="1119"/>
    <n v="683"/>
    <n v="683"/>
    <n v="1119"/>
    <n v="436"/>
    <x v="25"/>
    <s v="Howard Sims"/>
    <x v="93"/>
    <x v="5"/>
    <x v="1"/>
    <x v="0"/>
  </r>
  <r>
    <s v="AX18390"/>
    <s v="ENX2024"/>
    <s v="A141"/>
    <s v="EMP1039"/>
    <x v="515"/>
    <x v="15"/>
    <x v="1"/>
    <n v="356"/>
    <n v="292"/>
    <n v="292"/>
    <n v="356"/>
    <n v="64"/>
    <x v="23"/>
    <s v="Eugene Holmes"/>
    <x v="515"/>
    <x v="0"/>
    <x v="8"/>
    <x v="0"/>
  </r>
  <r>
    <s v="AX18400"/>
    <s v="ENX2051"/>
    <s v="A169"/>
    <s v="EMP1026"/>
    <x v="175"/>
    <x v="118"/>
    <x v="1"/>
    <n v="1077"/>
    <n v="732"/>
    <n v="732"/>
    <n v="1077"/>
    <n v="345"/>
    <x v="30"/>
    <s v="Martin Perry"/>
    <x v="175"/>
    <x v="3"/>
    <x v="8"/>
    <x v="0"/>
  </r>
  <r>
    <s v="AX18401"/>
    <s v="ENX2000"/>
    <s v="A135"/>
    <s v="EMP1026"/>
    <x v="533"/>
    <x v="172"/>
    <x v="1"/>
    <n v="2241"/>
    <n v="1367"/>
    <n v="1367"/>
    <n v="2241"/>
    <n v="874"/>
    <x v="44"/>
    <s v="Martin Perry"/>
    <x v="533"/>
    <x v="4"/>
    <x v="4"/>
    <x v="0"/>
  </r>
  <r>
    <s v="AX18406"/>
    <s v="ENX2010"/>
    <s v="A169"/>
    <s v="EMP1028"/>
    <x v="590"/>
    <x v="139"/>
    <x v="1"/>
    <n v="1812"/>
    <n v="1305"/>
    <n v="1305"/>
    <n v="1812"/>
    <n v="507"/>
    <x v="30"/>
    <s v="Howard Sims"/>
    <x v="590"/>
    <x v="4"/>
    <x v="9"/>
    <x v="0"/>
  </r>
  <r>
    <s v="AX18415"/>
    <s v="ENX2049"/>
    <s v="A101"/>
    <s v="EMP1032"/>
    <x v="592"/>
    <x v="116"/>
    <x v="1"/>
    <n v="826"/>
    <n v="562"/>
    <n v="562"/>
    <n v="826"/>
    <n v="264"/>
    <x v="26"/>
    <s v="Larry Castillo"/>
    <x v="592"/>
    <x v="4"/>
    <x v="0"/>
    <x v="0"/>
  </r>
  <r>
    <s v="AX18418"/>
    <s v="ENX2035"/>
    <s v="A140"/>
    <s v="EMP1015"/>
    <x v="574"/>
    <x v="315"/>
    <x v="1"/>
    <n v="458"/>
    <n v="376"/>
    <n v="376"/>
    <n v="458"/>
    <n v="82"/>
    <x v="46"/>
    <s v="Justin Lynch"/>
    <x v="574"/>
    <x v="3"/>
    <x v="8"/>
    <x v="0"/>
  </r>
  <r>
    <s v="AX18420"/>
    <s v="ENX2023"/>
    <s v="A126"/>
    <s v="EMP1043"/>
    <x v="583"/>
    <x v="223"/>
    <x v="1"/>
    <n v="818"/>
    <n v="450"/>
    <n v="450"/>
    <n v="818"/>
    <n v="368"/>
    <x v="38"/>
    <s v="Joshua Taylor"/>
    <x v="583"/>
    <x v="6"/>
    <x v="2"/>
    <x v="0"/>
  </r>
  <r>
    <s v="AX18421"/>
    <s v="ENX2067"/>
    <s v="A116"/>
    <s v="EMP1035"/>
    <x v="499"/>
    <x v="68"/>
    <x v="1"/>
    <n v="1119"/>
    <n v="683"/>
    <n v="683"/>
    <n v="1119"/>
    <n v="436"/>
    <x v="47"/>
    <s v="Roger Ramos"/>
    <x v="499"/>
    <x v="0"/>
    <x v="5"/>
    <x v="0"/>
  </r>
  <r>
    <s v="AX18422"/>
    <s v="ENX2011"/>
    <s v="A134"/>
    <s v="EMP1030"/>
    <x v="176"/>
    <x v="107"/>
    <x v="1"/>
    <n v="530"/>
    <n v="435"/>
    <n v="435"/>
    <n v="530"/>
    <n v="95"/>
    <x v="7"/>
    <s v="Bobby Russell"/>
    <x v="176"/>
    <x v="5"/>
    <x v="5"/>
    <x v="0"/>
  </r>
  <r>
    <s v="AX18423"/>
    <s v="ENX2068"/>
    <s v="A110"/>
    <s v="EMP1007"/>
    <x v="559"/>
    <x v="345"/>
    <x v="0"/>
    <n v="1500"/>
    <n v="900"/>
    <n v="1800"/>
    <n v="3000"/>
    <n v="1200"/>
    <x v="73"/>
    <s v="Jeremy Mendoza"/>
    <x v="559"/>
    <x v="3"/>
    <x v="10"/>
    <x v="0"/>
  </r>
  <r>
    <s v="AX18424"/>
    <s v="ENX2077"/>
    <s v="A109"/>
    <s v="EMP1032"/>
    <x v="307"/>
    <x v="327"/>
    <x v="1"/>
    <n v="530"/>
    <n v="424"/>
    <n v="424"/>
    <n v="530"/>
    <n v="106"/>
    <x v="34"/>
    <s v="Larry Castillo"/>
    <x v="307"/>
    <x v="2"/>
    <x v="10"/>
    <x v="0"/>
  </r>
  <r>
    <s v="AX18426"/>
    <s v="ENX2058"/>
    <s v="A137"/>
    <s v="EMP1037"/>
    <x v="170"/>
    <x v="259"/>
    <x v="2"/>
    <n v="2257"/>
    <n v="1535"/>
    <n v="4605"/>
    <n v="6771"/>
    <n v="2166"/>
    <x v="32"/>
    <s v="Carl Hall"/>
    <x v="170"/>
    <x v="3"/>
    <x v="2"/>
    <x v="0"/>
  </r>
  <r>
    <s v="AX18427"/>
    <s v="ENX2071"/>
    <s v="A101"/>
    <s v="EMP1014"/>
    <x v="711"/>
    <x v="236"/>
    <x v="1"/>
    <n v="136"/>
    <n v="72"/>
    <n v="72"/>
    <n v="136"/>
    <n v="64"/>
    <x v="26"/>
    <s v="Ronald Reed"/>
    <x v="711"/>
    <x v="1"/>
    <x v="7"/>
    <x v="0"/>
  </r>
  <r>
    <s v="AX18443"/>
    <s v="ENX2083"/>
    <s v="A159"/>
    <s v="EMP1024"/>
    <x v="368"/>
    <x v="78"/>
    <x v="3"/>
    <n v="2141"/>
    <n v="1777"/>
    <n v="7108"/>
    <n v="8564"/>
    <n v="1456"/>
    <x v="52"/>
    <s v="Ernest Wheeler"/>
    <x v="368"/>
    <x v="6"/>
    <x v="4"/>
    <x v="0"/>
  </r>
  <r>
    <s v="AX18446"/>
    <s v="ENX2002"/>
    <s v="A157"/>
    <s v="EMP1036"/>
    <x v="80"/>
    <x v="318"/>
    <x v="2"/>
    <n v="847"/>
    <n v="534"/>
    <n v="1602"/>
    <n v="2541"/>
    <n v="939"/>
    <x v="0"/>
    <s v="Robert Reed"/>
    <x v="80"/>
    <x v="0"/>
    <x v="4"/>
    <x v="0"/>
  </r>
  <r>
    <s v="AX18448"/>
    <s v="ENX2015"/>
    <s v="A161"/>
    <s v="EMP1003"/>
    <x v="701"/>
    <x v="48"/>
    <x v="1"/>
    <n v="637"/>
    <n v="389"/>
    <n v="389"/>
    <n v="637"/>
    <n v="248"/>
    <x v="25"/>
    <s v="Christopher Tucker"/>
    <x v="701"/>
    <x v="2"/>
    <x v="0"/>
    <x v="0"/>
  </r>
  <r>
    <s v="AX18452"/>
    <s v="ENX2006"/>
    <s v="A119"/>
    <s v="EMP1000"/>
    <x v="305"/>
    <x v="173"/>
    <x v="3"/>
    <n v="1826"/>
    <n v="1443"/>
    <n v="5772"/>
    <n v="7304"/>
    <n v="1532"/>
    <x v="61"/>
    <s v="Fred Robertson"/>
    <x v="305"/>
    <x v="4"/>
    <x v="10"/>
    <x v="0"/>
  </r>
  <r>
    <s v="AX18456"/>
    <s v="ENX2069"/>
    <s v="A133"/>
    <s v="EMP1033"/>
    <x v="715"/>
    <x v="101"/>
    <x v="1"/>
    <n v="378"/>
    <n v="291"/>
    <n v="291"/>
    <n v="378"/>
    <n v="87"/>
    <x v="37"/>
    <s v="Jerry Perry"/>
    <x v="715"/>
    <x v="1"/>
    <x v="2"/>
    <x v="0"/>
  </r>
  <r>
    <s v="AX18457"/>
    <s v="ENX2042"/>
    <s v="A121"/>
    <s v="EMP1038"/>
    <x v="522"/>
    <x v="300"/>
    <x v="1"/>
    <n v="203"/>
    <n v="154"/>
    <n v="154"/>
    <n v="203"/>
    <n v="49"/>
    <x v="70"/>
    <s v="Scott Mason"/>
    <x v="522"/>
    <x v="6"/>
    <x v="6"/>
    <x v="0"/>
  </r>
  <r>
    <s v="AX18464"/>
    <s v="ENX2095"/>
    <s v="A171"/>
    <s v="EMP1025"/>
    <x v="317"/>
    <x v="142"/>
    <x v="2"/>
    <n v="1743"/>
    <n v="872"/>
    <n v="2616"/>
    <n v="5229"/>
    <n v="2613"/>
    <x v="58"/>
    <s v="Ernest Wagner"/>
    <x v="317"/>
    <x v="1"/>
    <x v="0"/>
    <x v="0"/>
  </r>
  <r>
    <s v="AX18465"/>
    <s v="ENX2081"/>
    <s v="A110"/>
    <s v="EMP1021"/>
    <x v="81"/>
    <x v="245"/>
    <x v="0"/>
    <n v="1566"/>
    <n v="1190"/>
    <n v="2380"/>
    <n v="3132"/>
    <n v="752"/>
    <x v="73"/>
    <s v="Clarence Fox"/>
    <x v="81"/>
    <x v="5"/>
    <x v="8"/>
    <x v="0"/>
  </r>
  <r>
    <s v="AX18469"/>
    <s v="ENX2011"/>
    <s v="A156"/>
    <s v="EMP1024"/>
    <x v="744"/>
    <x v="317"/>
    <x v="1"/>
    <n v="530"/>
    <n v="435"/>
    <n v="435"/>
    <n v="530"/>
    <n v="95"/>
    <x v="39"/>
    <s v="Ernest Wheeler"/>
    <x v="744"/>
    <x v="0"/>
    <x v="9"/>
    <x v="0"/>
  </r>
  <r>
    <s v="AX18472"/>
    <s v="ENX2040"/>
    <s v="A115"/>
    <s v="EMP1012"/>
    <x v="488"/>
    <x v="295"/>
    <x v="2"/>
    <n v="1889"/>
    <n v="945"/>
    <n v="2835"/>
    <n v="5667"/>
    <n v="2832"/>
    <x v="22"/>
    <s v="John Reyes"/>
    <x v="488"/>
    <x v="0"/>
    <x v="7"/>
    <x v="0"/>
  </r>
  <r>
    <s v="AX18485"/>
    <s v="ENX2088"/>
    <s v="A107"/>
    <s v="EMP1028"/>
    <x v="764"/>
    <x v="123"/>
    <x v="1"/>
    <n v="603"/>
    <n v="416"/>
    <n v="416"/>
    <n v="603"/>
    <n v="187"/>
    <x v="13"/>
    <s v="Howard Sims"/>
    <x v="764"/>
    <x v="4"/>
    <x v="7"/>
    <x v="0"/>
  </r>
  <r>
    <s v="AX18487"/>
    <s v="ENX2039"/>
    <s v="A158"/>
    <s v="EMP1002"/>
    <x v="187"/>
    <x v="259"/>
    <x v="2"/>
    <n v="817"/>
    <n v="409"/>
    <n v="1227"/>
    <n v="2451"/>
    <n v="1224"/>
    <x v="4"/>
    <s v="Andrew Bowman"/>
    <x v="187"/>
    <x v="3"/>
    <x v="2"/>
    <x v="0"/>
  </r>
  <r>
    <s v="AX18491"/>
    <s v="ENX2100"/>
    <s v="A102"/>
    <s v="EMP1005"/>
    <x v="325"/>
    <x v="245"/>
    <x v="1"/>
    <n v="799"/>
    <n v="455"/>
    <n v="455"/>
    <n v="799"/>
    <n v="344"/>
    <x v="43"/>
    <s v="Ryan Welch"/>
    <x v="325"/>
    <x v="5"/>
    <x v="8"/>
    <x v="0"/>
  </r>
  <r>
    <s v="AX18498"/>
    <s v="ENX2052"/>
    <s v="A160"/>
    <s v="EMP1021"/>
    <x v="278"/>
    <x v="74"/>
    <x v="2"/>
    <n v="1526"/>
    <n v="1251"/>
    <n v="3753"/>
    <n v="4578"/>
    <n v="825"/>
    <x v="1"/>
    <s v="Clarence Fox"/>
    <x v="278"/>
    <x v="0"/>
    <x v="8"/>
    <x v="0"/>
  </r>
  <r>
    <s v="AX18501"/>
    <s v="ENX2089"/>
    <s v="A105"/>
    <s v="EMP1044"/>
    <x v="750"/>
    <x v="84"/>
    <x v="1"/>
    <n v="2294"/>
    <n v="1399"/>
    <n v="1399"/>
    <n v="2294"/>
    <n v="895"/>
    <x v="57"/>
    <s v="Martin Carr"/>
    <x v="750"/>
    <x v="2"/>
    <x v="4"/>
    <x v="0"/>
  </r>
  <r>
    <s v="AX18503"/>
    <s v="ENX2080"/>
    <s v="A143"/>
    <s v="EMP1021"/>
    <x v="657"/>
    <x v="257"/>
    <x v="1"/>
    <n v="2353"/>
    <n v="1788"/>
    <n v="1788"/>
    <n v="2353"/>
    <n v="565"/>
    <x v="9"/>
    <s v="Clarence Fox"/>
    <x v="657"/>
    <x v="2"/>
    <x v="9"/>
    <x v="0"/>
  </r>
  <r>
    <s v="AX18509"/>
    <s v="ENX2038"/>
    <s v="A115"/>
    <s v="EMP1023"/>
    <x v="188"/>
    <x v="290"/>
    <x v="0"/>
    <n v="392"/>
    <n v="255"/>
    <n v="510"/>
    <n v="784"/>
    <n v="274"/>
    <x v="22"/>
    <s v="Brian Davis"/>
    <x v="188"/>
    <x v="6"/>
    <x v="6"/>
    <x v="0"/>
  </r>
  <r>
    <s v="AX18513"/>
    <s v="ENX2081"/>
    <s v="A171"/>
    <s v="EMP1016"/>
    <x v="197"/>
    <x v="110"/>
    <x v="0"/>
    <n v="1566"/>
    <n v="1190"/>
    <n v="2380"/>
    <n v="3132"/>
    <n v="752"/>
    <x v="58"/>
    <s v="Henry Nelson"/>
    <x v="197"/>
    <x v="1"/>
    <x v="2"/>
    <x v="0"/>
  </r>
  <r>
    <s v="AX18514"/>
    <s v="ENX2000"/>
    <s v="A133"/>
    <s v="EMP1011"/>
    <x v="83"/>
    <x v="118"/>
    <x v="3"/>
    <n v="2241"/>
    <n v="1367"/>
    <n v="5468"/>
    <n v="8964"/>
    <n v="3496"/>
    <x v="37"/>
    <s v="Larry Marshall"/>
    <x v="83"/>
    <x v="3"/>
    <x v="8"/>
    <x v="0"/>
  </r>
  <r>
    <s v="AX18516"/>
    <s v="ENX2070"/>
    <s v="A100"/>
    <s v="EMP1042"/>
    <x v="142"/>
    <x v="227"/>
    <x v="1"/>
    <n v="1671"/>
    <n v="1220"/>
    <n v="1220"/>
    <n v="1671"/>
    <n v="451"/>
    <x v="67"/>
    <s v="Scott Clark"/>
    <x v="142"/>
    <x v="4"/>
    <x v="3"/>
    <x v="0"/>
  </r>
  <r>
    <s v="AX18521"/>
    <s v="ENX2071"/>
    <s v="A102"/>
    <s v="EMP1038"/>
    <x v="86"/>
    <x v="228"/>
    <x v="1"/>
    <n v="136"/>
    <n v="72"/>
    <n v="72"/>
    <n v="136"/>
    <n v="64"/>
    <x v="43"/>
    <s v="Scott Mason"/>
    <x v="86"/>
    <x v="6"/>
    <x v="11"/>
    <x v="0"/>
  </r>
  <r>
    <s v="AX18523"/>
    <s v="ENX2066"/>
    <s v="A106"/>
    <s v="EMP1006"/>
    <x v="238"/>
    <x v="323"/>
    <x v="1"/>
    <n v="2091"/>
    <n v="1485"/>
    <n v="1485"/>
    <n v="2091"/>
    <n v="606"/>
    <x v="35"/>
    <s v="Sean Miller"/>
    <x v="238"/>
    <x v="3"/>
    <x v="6"/>
    <x v="0"/>
  </r>
  <r>
    <s v="AX18524"/>
    <s v="ENX2027"/>
    <s v="A157"/>
    <s v="EMP1030"/>
    <x v="269"/>
    <x v="116"/>
    <x v="1"/>
    <n v="2497"/>
    <n v="1473"/>
    <n v="1473"/>
    <n v="2497"/>
    <n v="1024"/>
    <x v="0"/>
    <s v="Bobby Russell"/>
    <x v="269"/>
    <x v="4"/>
    <x v="0"/>
    <x v="0"/>
  </r>
  <r>
    <s v="AX18528"/>
    <s v="ENX2010"/>
    <s v="A168"/>
    <s v="EMP1021"/>
    <x v="680"/>
    <x v="204"/>
    <x v="1"/>
    <n v="1812"/>
    <n v="1305"/>
    <n v="1305"/>
    <n v="1812"/>
    <n v="507"/>
    <x v="45"/>
    <s v="Clarence Fox"/>
    <x v="680"/>
    <x v="5"/>
    <x v="9"/>
    <x v="0"/>
  </r>
  <r>
    <s v="AX18532"/>
    <s v="ENX2094"/>
    <s v="A157"/>
    <s v="EMP1042"/>
    <x v="658"/>
    <x v="248"/>
    <x v="1"/>
    <n v="771"/>
    <n v="648"/>
    <n v="648"/>
    <n v="771"/>
    <n v="123"/>
    <x v="0"/>
    <s v="Scott Clark"/>
    <x v="658"/>
    <x v="2"/>
    <x v="3"/>
    <x v="0"/>
  </r>
  <r>
    <s v="AX18535"/>
    <s v="ENX2000"/>
    <s v="A167"/>
    <s v="EMP1022"/>
    <x v="282"/>
    <x v="6"/>
    <x v="1"/>
    <n v="2241"/>
    <n v="1367"/>
    <n v="1367"/>
    <n v="2241"/>
    <n v="874"/>
    <x v="10"/>
    <s v="Walter Cook"/>
    <x v="282"/>
    <x v="4"/>
    <x v="1"/>
    <x v="0"/>
  </r>
  <r>
    <s v="AX18538"/>
    <s v="ENX2072"/>
    <s v="A126"/>
    <s v="EMP1040"/>
    <x v="447"/>
    <x v="186"/>
    <x v="2"/>
    <n v="1887"/>
    <n v="1378"/>
    <n v="4134"/>
    <n v="5661"/>
    <n v="1527"/>
    <x v="38"/>
    <s v="Patrick Ruiz"/>
    <x v="447"/>
    <x v="1"/>
    <x v="0"/>
    <x v="0"/>
  </r>
  <r>
    <s v="AX18544"/>
    <s v="ENX2022"/>
    <s v="A104"/>
    <s v="EMP1044"/>
    <x v="588"/>
    <x v="11"/>
    <x v="1"/>
    <n v="561"/>
    <n v="421"/>
    <n v="421"/>
    <n v="561"/>
    <n v="140"/>
    <x v="53"/>
    <s v="Martin Carr"/>
    <x v="588"/>
    <x v="4"/>
    <x v="6"/>
    <x v="0"/>
  </r>
  <r>
    <s v="AX18547"/>
    <s v="ENX2066"/>
    <s v="A110"/>
    <s v="EMP1015"/>
    <x v="775"/>
    <x v="181"/>
    <x v="1"/>
    <n v="2091"/>
    <n v="1485"/>
    <n v="1485"/>
    <n v="2091"/>
    <n v="606"/>
    <x v="73"/>
    <s v="Justin Lynch"/>
    <x v="775"/>
    <x v="2"/>
    <x v="3"/>
    <x v="0"/>
  </r>
  <r>
    <s v="AX18548"/>
    <s v="ENX2054"/>
    <s v="A101"/>
    <s v="EMP1039"/>
    <x v="498"/>
    <x v="170"/>
    <x v="3"/>
    <n v="127"/>
    <n v="79"/>
    <n v="316"/>
    <n v="508"/>
    <n v="192"/>
    <x v="26"/>
    <s v="Eugene Holmes"/>
    <x v="498"/>
    <x v="6"/>
    <x v="0"/>
    <x v="0"/>
  </r>
  <r>
    <s v="AX18549"/>
    <s v="ENX2004"/>
    <s v="A163"/>
    <s v="EMP1039"/>
    <x v="235"/>
    <x v="111"/>
    <x v="1"/>
    <n v="1278"/>
    <n v="665"/>
    <n v="665"/>
    <n v="1278"/>
    <n v="613"/>
    <x v="60"/>
    <s v="Eugene Holmes"/>
    <x v="235"/>
    <x v="5"/>
    <x v="4"/>
    <x v="0"/>
  </r>
  <r>
    <s v="AX18550"/>
    <s v="ENX2001"/>
    <s v="A168"/>
    <s v="EMP1044"/>
    <x v="650"/>
    <x v="104"/>
    <x v="0"/>
    <n v="951"/>
    <n v="504"/>
    <n v="1008"/>
    <n v="1902"/>
    <n v="894"/>
    <x v="45"/>
    <s v="Martin Carr"/>
    <x v="650"/>
    <x v="3"/>
    <x v="0"/>
    <x v="0"/>
  </r>
  <r>
    <s v="AX18553"/>
    <s v="ENX2021"/>
    <s v="A111"/>
    <s v="EMP1023"/>
    <x v="95"/>
    <x v="107"/>
    <x v="1"/>
    <n v="217"/>
    <n v="171"/>
    <n v="171"/>
    <n v="217"/>
    <n v="46"/>
    <x v="19"/>
    <s v="Brian Davis"/>
    <x v="95"/>
    <x v="5"/>
    <x v="5"/>
    <x v="0"/>
  </r>
  <r>
    <s v="AX18555"/>
    <s v="ENX2021"/>
    <s v="A141"/>
    <s v="EMP1034"/>
    <x v="446"/>
    <x v="162"/>
    <x v="2"/>
    <n v="217"/>
    <n v="171"/>
    <n v="513"/>
    <n v="651"/>
    <n v="138"/>
    <x v="23"/>
    <s v="Arthur Mccoy"/>
    <x v="446"/>
    <x v="2"/>
    <x v="6"/>
    <x v="0"/>
  </r>
  <r>
    <s v="AX18556"/>
    <s v="ENX2061"/>
    <s v="A153"/>
    <s v="EMP1005"/>
    <x v="721"/>
    <x v="339"/>
    <x v="1"/>
    <n v="913"/>
    <n v="584"/>
    <n v="584"/>
    <n v="913"/>
    <n v="329"/>
    <x v="69"/>
    <s v="Ryan Welch"/>
    <x v="721"/>
    <x v="2"/>
    <x v="7"/>
    <x v="0"/>
  </r>
  <r>
    <s v="AX18558"/>
    <s v="ENX2088"/>
    <s v="A116"/>
    <s v="EMP1029"/>
    <x v="337"/>
    <x v="278"/>
    <x v="1"/>
    <n v="603"/>
    <n v="416"/>
    <n v="416"/>
    <n v="603"/>
    <n v="187"/>
    <x v="47"/>
    <s v="Howard Gardner"/>
    <x v="337"/>
    <x v="4"/>
    <x v="1"/>
    <x v="0"/>
  </r>
  <r>
    <s v="AX18565"/>
    <s v="ENX2094"/>
    <s v="A134"/>
    <s v="EMP1032"/>
    <x v="221"/>
    <x v="75"/>
    <x v="1"/>
    <n v="771"/>
    <n v="648"/>
    <n v="648"/>
    <n v="771"/>
    <n v="123"/>
    <x v="7"/>
    <s v="Larry Castillo"/>
    <x v="221"/>
    <x v="4"/>
    <x v="9"/>
    <x v="0"/>
  </r>
  <r>
    <s v="AX18566"/>
    <s v="ENX2039"/>
    <s v="A128"/>
    <s v="EMP1030"/>
    <x v="195"/>
    <x v="261"/>
    <x v="2"/>
    <n v="817"/>
    <n v="409"/>
    <n v="1227"/>
    <n v="2451"/>
    <n v="1224"/>
    <x v="16"/>
    <s v="Bobby Russell"/>
    <x v="195"/>
    <x v="1"/>
    <x v="7"/>
    <x v="0"/>
  </r>
  <r>
    <s v="AX18567"/>
    <s v="ENX2062"/>
    <s v="A130"/>
    <s v="EMP1040"/>
    <x v="334"/>
    <x v="121"/>
    <x v="2"/>
    <n v="2464"/>
    <n v="1774"/>
    <n v="5322"/>
    <n v="7392"/>
    <n v="2070"/>
    <x v="3"/>
    <s v="Patrick Ruiz"/>
    <x v="334"/>
    <x v="6"/>
    <x v="8"/>
    <x v="0"/>
  </r>
  <r>
    <s v="AX18568"/>
    <s v="ENX2061"/>
    <s v="A109"/>
    <s v="EMP1017"/>
    <x v="142"/>
    <x v="192"/>
    <x v="3"/>
    <n v="913"/>
    <n v="584"/>
    <n v="2336"/>
    <n v="3652"/>
    <n v="1316"/>
    <x v="34"/>
    <s v="Brian Hansen"/>
    <x v="142"/>
    <x v="5"/>
    <x v="5"/>
    <x v="0"/>
  </r>
  <r>
    <s v="AX18570"/>
    <s v="ENX2035"/>
    <s v="A153"/>
    <s v="EMP1019"/>
    <x v="650"/>
    <x v="55"/>
    <x v="1"/>
    <n v="458"/>
    <n v="376"/>
    <n v="376"/>
    <n v="458"/>
    <n v="82"/>
    <x v="69"/>
    <s v="Roger Robertson"/>
    <x v="650"/>
    <x v="4"/>
    <x v="9"/>
    <x v="0"/>
  </r>
  <r>
    <s v="AX18573"/>
    <s v="ENX2035"/>
    <s v="A122"/>
    <s v="EMP1004"/>
    <x v="368"/>
    <x v="147"/>
    <x v="1"/>
    <n v="458"/>
    <n v="376"/>
    <n v="376"/>
    <n v="458"/>
    <n v="82"/>
    <x v="17"/>
    <s v="Kenneth Bradley"/>
    <x v="368"/>
    <x v="0"/>
    <x v="10"/>
    <x v="0"/>
  </r>
  <r>
    <s v="AX18576"/>
    <s v="ENX2022"/>
    <s v="A139"/>
    <s v="EMP1031"/>
    <x v="737"/>
    <x v="83"/>
    <x v="2"/>
    <n v="561"/>
    <n v="421"/>
    <n v="1263"/>
    <n v="1683"/>
    <n v="420"/>
    <x v="12"/>
    <s v="Brian Thomas"/>
    <x v="737"/>
    <x v="3"/>
    <x v="6"/>
    <x v="0"/>
  </r>
  <r>
    <s v="AX18577"/>
    <s v="ENX2070"/>
    <s v="A148"/>
    <s v="EMP1015"/>
    <x v="670"/>
    <x v="127"/>
    <x v="2"/>
    <n v="1671"/>
    <n v="1220"/>
    <n v="3660"/>
    <n v="5013"/>
    <n v="1353"/>
    <x v="31"/>
    <s v="Justin Lynch"/>
    <x v="670"/>
    <x v="6"/>
    <x v="10"/>
    <x v="0"/>
  </r>
  <r>
    <s v="AX18586"/>
    <s v="ENX2063"/>
    <s v="A117"/>
    <s v="EMP1019"/>
    <x v="81"/>
    <x v="209"/>
    <x v="2"/>
    <n v="1708"/>
    <n v="871"/>
    <n v="2613"/>
    <n v="5124"/>
    <n v="2511"/>
    <x v="63"/>
    <s v="Roger Robertson"/>
    <x v="81"/>
    <x v="5"/>
    <x v="9"/>
    <x v="0"/>
  </r>
  <r>
    <s v="AX18588"/>
    <s v="ENX2056"/>
    <s v="A130"/>
    <s v="EMP1044"/>
    <x v="58"/>
    <x v="121"/>
    <x v="1"/>
    <n v="1635"/>
    <n v="1046"/>
    <n v="1046"/>
    <n v="1635"/>
    <n v="589"/>
    <x v="3"/>
    <s v="Martin Carr"/>
    <x v="58"/>
    <x v="6"/>
    <x v="8"/>
    <x v="0"/>
  </r>
  <r>
    <s v="AX18589"/>
    <s v="ENX2063"/>
    <s v="A129"/>
    <s v="EMP1024"/>
    <x v="755"/>
    <x v="34"/>
    <x v="3"/>
    <n v="1708"/>
    <n v="871"/>
    <n v="3484"/>
    <n v="6832"/>
    <n v="3348"/>
    <x v="59"/>
    <s v="Ernest Wheeler"/>
    <x v="755"/>
    <x v="6"/>
    <x v="3"/>
    <x v="0"/>
  </r>
  <r>
    <s v="AX18591"/>
    <s v="ENX2005"/>
    <s v="A163"/>
    <s v="EMP1037"/>
    <x v="659"/>
    <x v="181"/>
    <x v="1"/>
    <n v="684"/>
    <n v="561"/>
    <n v="561"/>
    <n v="684"/>
    <n v="123"/>
    <x v="60"/>
    <s v="Carl Hall"/>
    <x v="659"/>
    <x v="2"/>
    <x v="3"/>
    <x v="0"/>
  </r>
  <r>
    <s v="AX18593"/>
    <s v="ENX2015"/>
    <s v="A172"/>
    <s v="EMP1013"/>
    <x v="180"/>
    <x v="223"/>
    <x v="2"/>
    <n v="637"/>
    <n v="389"/>
    <n v="1167"/>
    <n v="1911"/>
    <n v="744"/>
    <x v="28"/>
    <s v="Charles Harper"/>
    <x v="180"/>
    <x v="6"/>
    <x v="2"/>
    <x v="0"/>
  </r>
  <r>
    <s v="AX18594"/>
    <s v="ENX2096"/>
    <s v="A142"/>
    <s v="EMP1015"/>
    <x v="721"/>
    <x v="297"/>
    <x v="0"/>
    <n v="1587"/>
    <n v="1301"/>
    <n v="2602"/>
    <n v="3174"/>
    <n v="572"/>
    <x v="15"/>
    <s v="Justin Lynch"/>
    <x v="721"/>
    <x v="0"/>
    <x v="0"/>
    <x v="0"/>
  </r>
  <r>
    <s v="AX18598"/>
    <s v="ENX2040"/>
    <s v="A118"/>
    <s v="EMP1002"/>
    <x v="289"/>
    <x v="77"/>
    <x v="0"/>
    <n v="1889"/>
    <n v="945"/>
    <n v="1890"/>
    <n v="3778"/>
    <n v="1888"/>
    <x v="11"/>
    <s v="Andrew Bowman"/>
    <x v="289"/>
    <x v="6"/>
    <x v="3"/>
    <x v="0"/>
  </r>
  <r>
    <s v="AX18599"/>
    <s v="ENX2082"/>
    <s v="A132"/>
    <s v="EMP1038"/>
    <x v="240"/>
    <x v="47"/>
    <x v="1"/>
    <n v="1103"/>
    <n v="838"/>
    <n v="838"/>
    <n v="1103"/>
    <n v="265"/>
    <x v="56"/>
    <s v="Scott Mason"/>
    <x v="240"/>
    <x v="1"/>
    <x v="9"/>
    <x v="0"/>
  </r>
  <r>
    <s v="AX18601"/>
    <s v="ENX2098"/>
    <s v="A163"/>
    <s v="EMP1021"/>
    <x v="230"/>
    <x v="300"/>
    <x v="1"/>
    <n v="1178"/>
    <n v="683"/>
    <n v="683"/>
    <n v="1178"/>
    <n v="495"/>
    <x v="60"/>
    <s v="Clarence Fox"/>
    <x v="230"/>
    <x v="6"/>
    <x v="6"/>
    <x v="0"/>
  </r>
  <r>
    <s v="AX18603"/>
    <s v="ENX2023"/>
    <s v="A159"/>
    <s v="EMP1013"/>
    <x v="620"/>
    <x v="280"/>
    <x v="1"/>
    <n v="818"/>
    <n v="450"/>
    <n v="450"/>
    <n v="818"/>
    <n v="368"/>
    <x v="52"/>
    <s v="Charles Harper"/>
    <x v="620"/>
    <x v="3"/>
    <x v="7"/>
    <x v="0"/>
  </r>
  <r>
    <s v="AX18604"/>
    <s v="ENX2025"/>
    <s v="A117"/>
    <s v="EMP1013"/>
    <x v="108"/>
    <x v="175"/>
    <x v="1"/>
    <n v="667"/>
    <n v="387"/>
    <n v="387"/>
    <n v="667"/>
    <n v="280"/>
    <x v="63"/>
    <s v="Charles Harper"/>
    <x v="108"/>
    <x v="4"/>
    <x v="6"/>
    <x v="0"/>
  </r>
  <r>
    <s v="AX18617"/>
    <s v="ENX2099"/>
    <s v="A101"/>
    <s v="EMP1007"/>
    <x v="302"/>
    <x v="203"/>
    <x v="1"/>
    <n v="1367"/>
    <n v="984"/>
    <n v="984"/>
    <n v="1367"/>
    <n v="383"/>
    <x v="26"/>
    <s v="Jeremy Mendoza"/>
    <x v="302"/>
    <x v="1"/>
    <x v="6"/>
    <x v="0"/>
  </r>
  <r>
    <s v="AX18619"/>
    <s v="ENX2060"/>
    <s v="A171"/>
    <s v="EMP1024"/>
    <x v="776"/>
    <x v="294"/>
    <x v="1"/>
    <n v="1467"/>
    <n v="807"/>
    <n v="807"/>
    <n v="1467"/>
    <n v="660"/>
    <x v="58"/>
    <s v="Ernest Wheeler"/>
    <x v="776"/>
    <x v="2"/>
    <x v="9"/>
    <x v="0"/>
  </r>
  <r>
    <s v="AX18626"/>
    <s v="ENX2023"/>
    <s v="A104"/>
    <s v="EMP1041"/>
    <x v="269"/>
    <x v="74"/>
    <x v="1"/>
    <n v="818"/>
    <n v="450"/>
    <n v="450"/>
    <n v="818"/>
    <n v="368"/>
    <x v="53"/>
    <s v="Joe Sims"/>
    <x v="269"/>
    <x v="0"/>
    <x v="8"/>
    <x v="0"/>
  </r>
  <r>
    <s v="AX18627"/>
    <s v="ENX2050"/>
    <s v="A153"/>
    <s v="EMP1036"/>
    <x v="628"/>
    <x v="164"/>
    <x v="1"/>
    <n v="2391"/>
    <n v="1291"/>
    <n v="1291"/>
    <n v="2391"/>
    <n v="1100"/>
    <x v="69"/>
    <s v="Robert Reed"/>
    <x v="628"/>
    <x v="1"/>
    <x v="9"/>
    <x v="0"/>
  </r>
  <r>
    <s v="AX18629"/>
    <s v="ENX2001"/>
    <s v="A167"/>
    <s v="EMP1041"/>
    <x v="397"/>
    <x v="159"/>
    <x v="1"/>
    <n v="951"/>
    <n v="504"/>
    <n v="504"/>
    <n v="951"/>
    <n v="447"/>
    <x v="10"/>
    <s v="Joe Sims"/>
    <x v="397"/>
    <x v="1"/>
    <x v="10"/>
    <x v="0"/>
  </r>
  <r>
    <s v="AX18635"/>
    <s v="ENX2038"/>
    <s v="A151"/>
    <s v="EMP1005"/>
    <x v="106"/>
    <x v="31"/>
    <x v="3"/>
    <n v="392"/>
    <n v="255"/>
    <n v="1020"/>
    <n v="1568"/>
    <n v="548"/>
    <x v="24"/>
    <s v="Ryan Welch"/>
    <x v="106"/>
    <x v="1"/>
    <x v="1"/>
    <x v="0"/>
  </r>
  <r>
    <s v="AX18637"/>
    <s v="ENX2076"/>
    <s v="A123"/>
    <s v="EMP1025"/>
    <x v="714"/>
    <x v="72"/>
    <x v="1"/>
    <n v="1522"/>
    <n v="791"/>
    <n v="791"/>
    <n v="1522"/>
    <n v="731"/>
    <x v="62"/>
    <s v="Ernest Wagner"/>
    <x v="714"/>
    <x v="2"/>
    <x v="1"/>
    <x v="0"/>
  </r>
  <r>
    <s v="AX18639"/>
    <s v="ENX2064"/>
    <s v="A114"/>
    <s v="EMP1000"/>
    <x v="306"/>
    <x v="20"/>
    <x v="1"/>
    <n v="1414"/>
    <n v="962"/>
    <n v="962"/>
    <n v="1414"/>
    <n v="452"/>
    <x v="36"/>
    <s v="Fred Robertson"/>
    <x v="306"/>
    <x v="1"/>
    <x v="1"/>
    <x v="0"/>
  </r>
  <r>
    <s v="AX18640"/>
    <s v="ENX2037"/>
    <s v="A138"/>
    <s v="EMP1041"/>
    <x v="118"/>
    <x v="60"/>
    <x v="1"/>
    <n v="880"/>
    <n v="634"/>
    <n v="634"/>
    <n v="880"/>
    <n v="246"/>
    <x v="6"/>
    <s v="Joe Sims"/>
    <x v="118"/>
    <x v="5"/>
    <x v="10"/>
    <x v="0"/>
  </r>
  <r>
    <s v="AX18641"/>
    <s v="ENX2009"/>
    <s v="A166"/>
    <s v="EMP1012"/>
    <x v="133"/>
    <x v="289"/>
    <x v="1"/>
    <n v="584"/>
    <n v="420"/>
    <n v="420"/>
    <n v="584"/>
    <n v="164"/>
    <x v="65"/>
    <s v="John Reyes"/>
    <x v="133"/>
    <x v="6"/>
    <x v="10"/>
    <x v="0"/>
  </r>
  <r>
    <s v="AX18642"/>
    <s v="ENX2005"/>
    <s v="A125"/>
    <s v="EMP1039"/>
    <x v="422"/>
    <x v="270"/>
    <x v="1"/>
    <n v="684"/>
    <n v="561"/>
    <n v="561"/>
    <n v="684"/>
    <n v="123"/>
    <x v="72"/>
    <s v="Eugene Holmes"/>
    <x v="422"/>
    <x v="2"/>
    <x v="7"/>
    <x v="0"/>
  </r>
  <r>
    <s v="AX18651"/>
    <s v="ENX2076"/>
    <s v="A137"/>
    <s v="EMP1044"/>
    <x v="215"/>
    <x v="307"/>
    <x v="2"/>
    <n v="1522"/>
    <n v="791"/>
    <n v="2373"/>
    <n v="4566"/>
    <n v="2193"/>
    <x v="32"/>
    <s v="Martin Carr"/>
    <x v="215"/>
    <x v="1"/>
    <x v="5"/>
    <x v="0"/>
  </r>
  <r>
    <s v="AX18654"/>
    <s v="ENX2005"/>
    <s v="A102"/>
    <s v="EMP1000"/>
    <x v="106"/>
    <x v="351"/>
    <x v="1"/>
    <n v="684"/>
    <n v="561"/>
    <n v="561"/>
    <n v="684"/>
    <n v="123"/>
    <x v="43"/>
    <s v="Fred Robertson"/>
    <x v="106"/>
    <x v="1"/>
    <x v="3"/>
    <x v="0"/>
  </r>
  <r>
    <s v="AX18656"/>
    <s v="ENX2058"/>
    <s v="A139"/>
    <s v="EMP1000"/>
    <x v="777"/>
    <x v="148"/>
    <x v="2"/>
    <n v="2257"/>
    <n v="1535"/>
    <n v="4605"/>
    <n v="6771"/>
    <n v="2166"/>
    <x v="12"/>
    <s v="Fred Robertson"/>
    <x v="777"/>
    <x v="6"/>
    <x v="2"/>
    <x v="0"/>
  </r>
  <r>
    <s v="AX18657"/>
    <s v="ENX2019"/>
    <s v="A170"/>
    <s v="EMP1033"/>
    <x v="260"/>
    <x v="79"/>
    <x v="1"/>
    <n v="800"/>
    <n v="536"/>
    <n v="536"/>
    <n v="800"/>
    <n v="264"/>
    <x v="18"/>
    <s v="Jerry Perry"/>
    <x v="260"/>
    <x v="2"/>
    <x v="8"/>
    <x v="0"/>
  </r>
  <r>
    <s v="AX18659"/>
    <s v="ENX2012"/>
    <s v="A109"/>
    <s v="EMP1026"/>
    <x v="596"/>
    <x v="12"/>
    <x v="1"/>
    <n v="1353"/>
    <n v="947"/>
    <n v="947"/>
    <n v="1353"/>
    <n v="406"/>
    <x v="34"/>
    <s v="Martin Perry"/>
    <x v="596"/>
    <x v="3"/>
    <x v="7"/>
    <x v="0"/>
  </r>
  <r>
    <s v="AX18660"/>
    <s v="ENX2089"/>
    <s v="A152"/>
    <s v="EMP1029"/>
    <x v="228"/>
    <x v="319"/>
    <x v="2"/>
    <n v="2294"/>
    <n v="1399"/>
    <n v="4197"/>
    <n v="6882"/>
    <n v="2685"/>
    <x v="54"/>
    <s v="Howard Gardner"/>
    <x v="228"/>
    <x v="3"/>
    <x v="4"/>
    <x v="0"/>
  </r>
  <r>
    <s v="AX18661"/>
    <s v="ENX2084"/>
    <s v="A164"/>
    <s v="EMP1042"/>
    <x v="417"/>
    <x v="163"/>
    <x v="1"/>
    <n v="1783"/>
    <n v="1230"/>
    <n v="1230"/>
    <n v="1783"/>
    <n v="553"/>
    <x v="68"/>
    <s v="Scott Clark"/>
    <x v="417"/>
    <x v="4"/>
    <x v="9"/>
    <x v="0"/>
  </r>
  <r>
    <s v="AX18662"/>
    <s v="ENX2022"/>
    <s v="A161"/>
    <s v="EMP1027"/>
    <x v="312"/>
    <x v="30"/>
    <x v="3"/>
    <n v="561"/>
    <n v="421"/>
    <n v="1684"/>
    <n v="2244"/>
    <n v="560"/>
    <x v="25"/>
    <s v="Gary Rodriguez"/>
    <x v="312"/>
    <x v="6"/>
    <x v="0"/>
    <x v="0"/>
  </r>
  <r>
    <s v="AX18668"/>
    <s v="ENX2082"/>
    <s v="A117"/>
    <s v="EMP1016"/>
    <x v="397"/>
    <x v="77"/>
    <x v="2"/>
    <n v="1103"/>
    <n v="838"/>
    <n v="2514"/>
    <n v="3309"/>
    <n v="795"/>
    <x v="63"/>
    <s v="Henry Nelson"/>
    <x v="397"/>
    <x v="6"/>
    <x v="3"/>
    <x v="0"/>
  </r>
  <r>
    <s v="AX18673"/>
    <s v="ENX2025"/>
    <s v="A147"/>
    <s v="EMP1011"/>
    <x v="25"/>
    <x v="68"/>
    <x v="1"/>
    <n v="667"/>
    <n v="387"/>
    <n v="387"/>
    <n v="667"/>
    <n v="280"/>
    <x v="20"/>
    <s v="Larry Marshall"/>
    <x v="25"/>
    <x v="0"/>
    <x v="5"/>
    <x v="0"/>
  </r>
  <r>
    <s v="AX18675"/>
    <s v="ENX2073"/>
    <s v="A100"/>
    <s v="EMP1005"/>
    <x v="335"/>
    <x v="88"/>
    <x v="0"/>
    <n v="95"/>
    <n v="61"/>
    <n v="122"/>
    <n v="190"/>
    <n v="68"/>
    <x v="67"/>
    <s v="Ryan Welch"/>
    <x v="335"/>
    <x v="5"/>
    <x v="9"/>
    <x v="0"/>
  </r>
  <r>
    <s v="AX18677"/>
    <s v="ENX2030"/>
    <s v="A138"/>
    <s v="EMP1025"/>
    <x v="552"/>
    <x v="98"/>
    <x v="1"/>
    <n v="1899"/>
    <n v="1044"/>
    <n v="1044"/>
    <n v="1899"/>
    <n v="855"/>
    <x v="6"/>
    <s v="Ernest Wagner"/>
    <x v="552"/>
    <x v="3"/>
    <x v="5"/>
    <x v="0"/>
  </r>
  <r>
    <s v="AX18680"/>
    <s v="ENX2074"/>
    <s v="A155"/>
    <s v="EMP1036"/>
    <x v="303"/>
    <x v="283"/>
    <x v="0"/>
    <n v="504"/>
    <n v="408"/>
    <n v="816"/>
    <n v="1008"/>
    <n v="192"/>
    <x v="41"/>
    <s v="Robert Reed"/>
    <x v="303"/>
    <x v="1"/>
    <x v="8"/>
    <x v="0"/>
  </r>
  <r>
    <s v="AX18682"/>
    <s v="ENX2000"/>
    <s v="A129"/>
    <s v="EMP1017"/>
    <x v="120"/>
    <x v="170"/>
    <x v="3"/>
    <n v="2241"/>
    <n v="1367"/>
    <n v="5468"/>
    <n v="8964"/>
    <n v="3496"/>
    <x v="59"/>
    <s v="Brian Hansen"/>
    <x v="120"/>
    <x v="6"/>
    <x v="0"/>
    <x v="0"/>
  </r>
  <r>
    <s v="AX18683"/>
    <s v="ENX2043"/>
    <s v="A105"/>
    <s v="EMP1031"/>
    <x v="762"/>
    <x v="289"/>
    <x v="1"/>
    <n v="545"/>
    <n v="425"/>
    <n v="425"/>
    <n v="545"/>
    <n v="120"/>
    <x v="57"/>
    <s v="Brian Thomas"/>
    <x v="762"/>
    <x v="6"/>
    <x v="10"/>
    <x v="0"/>
  </r>
  <r>
    <s v="AX18684"/>
    <s v="ENX2043"/>
    <s v="A125"/>
    <s v="EMP1015"/>
    <x v="763"/>
    <x v="278"/>
    <x v="0"/>
    <n v="545"/>
    <n v="425"/>
    <n v="850"/>
    <n v="1090"/>
    <n v="240"/>
    <x v="72"/>
    <s v="Justin Lynch"/>
    <x v="763"/>
    <x v="4"/>
    <x v="1"/>
    <x v="0"/>
  </r>
  <r>
    <s v="AX18685"/>
    <s v="ENX2034"/>
    <s v="A101"/>
    <s v="EMP1017"/>
    <x v="260"/>
    <x v="56"/>
    <x v="1"/>
    <n v="871"/>
    <n v="540"/>
    <n v="540"/>
    <n v="871"/>
    <n v="331"/>
    <x v="26"/>
    <s v="Brian Hansen"/>
    <x v="260"/>
    <x v="3"/>
    <x v="7"/>
    <x v="0"/>
  </r>
  <r>
    <s v="AX18686"/>
    <s v="ENX2083"/>
    <s v="A118"/>
    <s v="EMP1008"/>
    <x v="485"/>
    <x v="219"/>
    <x v="2"/>
    <n v="2141"/>
    <n v="1777"/>
    <n v="5331"/>
    <n v="6423"/>
    <n v="1092"/>
    <x v="11"/>
    <s v="Carl Elliott"/>
    <x v="485"/>
    <x v="6"/>
    <x v="8"/>
    <x v="0"/>
  </r>
  <r>
    <s v="AX18687"/>
    <s v="ENX2089"/>
    <s v="A156"/>
    <s v="EMP1009"/>
    <x v="380"/>
    <x v="176"/>
    <x v="2"/>
    <n v="2294"/>
    <n v="1399"/>
    <n v="4197"/>
    <n v="6882"/>
    <n v="2685"/>
    <x v="39"/>
    <s v="Kenneth Fields"/>
    <x v="380"/>
    <x v="1"/>
    <x v="8"/>
    <x v="0"/>
  </r>
  <r>
    <s v="AX18689"/>
    <s v="ENX2073"/>
    <s v="A153"/>
    <s v="EMP1000"/>
    <x v="109"/>
    <x v="150"/>
    <x v="1"/>
    <n v="95"/>
    <n v="61"/>
    <n v="61"/>
    <n v="95"/>
    <n v="34"/>
    <x v="69"/>
    <s v="Fred Robertson"/>
    <x v="109"/>
    <x v="1"/>
    <x v="0"/>
    <x v="0"/>
  </r>
  <r>
    <s v="AX18692"/>
    <s v="ENX2014"/>
    <s v="A124"/>
    <s v="EMP1004"/>
    <x v="182"/>
    <x v="258"/>
    <x v="2"/>
    <n v="1809"/>
    <n v="1067"/>
    <n v="3201"/>
    <n v="5427"/>
    <n v="2226"/>
    <x v="21"/>
    <s v="Kenneth Bradley"/>
    <x v="182"/>
    <x v="5"/>
    <x v="4"/>
    <x v="0"/>
  </r>
  <r>
    <s v="AX18695"/>
    <s v="ENX2039"/>
    <s v="A139"/>
    <s v="EMP1029"/>
    <x v="88"/>
    <x v="342"/>
    <x v="3"/>
    <n v="817"/>
    <n v="409"/>
    <n v="1636"/>
    <n v="3268"/>
    <n v="1632"/>
    <x v="12"/>
    <s v="Howard Gardner"/>
    <x v="88"/>
    <x v="1"/>
    <x v="10"/>
    <x v="0"/>
  </r>
  <r>
    <s v="AX18697"/>
    <s v="ENX2007"/>
    <s v="A149"/>
    <s v="EMP1036"/>
    <x v="455"/>
    <x v="29"/>
    <x v="0"/>
    <n v="1405"/>
    <n v="1054"/>
    <n v="2108"/>
    <n v="2810"/>
    <n v="702"/>
    <x v="42"/>
    <s v="Robert Reed"/>
    <x v="455"/>
    <x v="5"/>
    <x v="3"/>
    <x v="0"/>
  </r>
  <r>
    <s v="AX18699"/>
    <s v="ENX2038"/>
    <s v="A170"/>
    <s v="EMP1030"/>
    <x v="633"/>
    <x v="188"/>
    <x v="0"/>
    <n v="392"/>
    <n v="255"/>
    <n v="510"/>
    <n v="784"/>
    <n v="274"/>
    <x v="18"/>
    <s v="Bobby Russell"/>
    <x v="633"/>
    <x v="2"/>
    <x v="0"/>
    <x v="0"/>
  </r>
  <r>
    <s v="AX18703"/>
    <s v="ENX2013"/>
    <s v="A145"/>
    <s v="EMP1015"/>
    <x v="427"/>
    <x v="298"/>
    <x v="0"/>
    <n v="368"/>
    <n v="269"/>
    <n v="538"/>
    <n v="736"/>
    <n v="198"/>
    <x v="50"/>
    <s v="Justin Lynch"/>
    <x v="427"/>
    <x v="2"/>
    <x v="11"/>
    <x v="0"/>
  </r>
  <r>
    <s v="AX18704"/>
    <s v="ENX2093"/>
    <s v="A152"/>
    <s v="EMP1033"/>
    <x v="210"/>
    <x v="359"/>
    <x v="2"/>
    <n v="112"/>
    <n v="90"/>
    <n v="270"/>
    <n v="336"/>
    <n v="66"/>
    <x v="54"/>
    <s v="Jerry Perry"/>
    <x v="210"/>
    <x v="4"/>
    <x v="10"/>
    <x v="0"/>
  </r>
  <r>
    <s v="AX18705"/>
    <s v="ENX2026"/>
    <s v="A105"/>
    <s v="EMP1019"/>
    <x v="233"/>
    <x v="106"/>
    <x v="2"/>
    <n v="947"/>
    <n v="786"/>
    <n v="2358"/>
    <n v="2841"/>
    <n v="483"/>
    <x v="57"/>
    <s v="Roger Robertson"/>
    <x v="233"/>
    <x v="4"/>
    <x v="5"/>
    <x v="0"/>
  </r>
  <r>
    <s v="AX18707"/>
    <s v="ENX2069"/>
    <s v="A149"/>
    <s v="EMP1015"/>
    <x v="448"/>
    <x v="231"/>
    <x v="1"/>
    <n v="378"/>
    <n v="291"/>
    <n v="291"/>
    <n v="378"/>
    <n v="87"/>
    <x v="42"/>
    <s v="Justin Lynch"/>
    <x v="448"/>
    <x v="3"/>
    <x v="8"/>
    <x v="0"/>
  </r>
  <r>
    <s v="AX18708"/>
    <s v="ENX2038"/>
    <s v="A156"/>
    <s v="EMP1029"/>
    <x v="251"/>
    <x v="152"/>
    <x v="0"/>
    <n v="392"/>
    <n v="255"/>
    <n v="510"/>
    <n v="784"/>
    <n v="274"/>
    <x v="39"/>
    <s v="Howard Gardner"/>
    <x v="251"/>
    <x v="5"/>
    <x v="6"/>
    <x v="0"/>
  </r>
  <r>
    <s v="AX18709"/>
    <s v="ENX2081"/>
    <s v="A100"/>
    <s v="EMP1009"/>
    <x v="381"/>
    <x v="43"/>
    <x v="1"/>
    <n v="1566"/>
    <n v="1190"/>
    <n v="1190"/>
    <n v="1566"/>
    <n v="376"/>
    <x v="67"/>
    <s v="Kenneth Fields"/>
    <x v="381"/>
    <x v="3"/>
    <x v="9"/>
    <x v="0"/>
  </r>
  <r>
    <s v="AX18711"/>
    <s v="ENX2060"/>
    <s v="A173"/>
    <s v="EMP1015"/>
    <x v="546"/>
    <x v="181"/>
    <x v="1"/>
    <n v="1467"/>
    <n v="807"/>
    <n v="807"/>
    <n v="1467"/>
    <n v="660"/>
    <x v="14"/>
    <s v="Justin Lynch"/>
    <x v="546"/>
    <x v="2"/>
    <x v="3"/>
    <x v="0"/>
  </r>
  <r>
    <s v="AX18718"/>
    <s v="ENX2075"/>
    <s v="A108"/>
    <s v="EMP1030"/>
    <x v="29"/>
    <x v="61"/>
    <x v="2"/>
    <n v="400"/>
    <n v="208"/>
    <n v="624"/>
    <n v="1200"/>
    <n v="576"/>
    <x v="64"/>
    <s v="Bobby Russell"/>
    <x v="29"/>
    <x v="6"/>
    <x v="9"/>
    <x v="0"/>
  </r>
  <r>
    <s v="AX18724"/>
    <s v="ENX2028"/>
    <s v="A154"/>
    <s v="EMP1031"/>
    <x v="228"/>
    <x v="30"/>
    <x v="1"/>
    <n v="2283"/>
    <n v="1484"/>
    <n v="1484"/>
    <n v="2283"/>
    <n v="799"/>
    <x v="55"/>
    <s v="Brian Thomas"/>
    <x v="228"/>
    <x v="6"/>
    <x v="0"/>
    <x v="0"/>
  </r>
  <r>
    <s v="AX18726"/>
    <s v="ENX2032"/>
    <s v="A136"/>
    <s v="EMP1007"/>
    <x v="398"/>
    <x v="70"/>
    <x v="1"/>
    <n v="1967"/>
    <n v="1397"/>
    <n v="1397"/>
    <n v="1967"/>
    <n v="570"/>
    <x v="29"/>
    <s v="Jeremy Mendoza"/>
    <x v="398"/>
    <x v="2"/>
    <x v="4"/>
    <x v="0"/>
  </r>
  <r>
    <s v="AX18733"/>
    <s v="ENX2017"/>
    <s v="A170"/>
    <s v="EMP1004"/>
    <x v="424"/>
    <x v="32"/>
    <x v="1"/>
    <n v="35"/>
    <n v="22"/>
    <n v="22"/>
    <n v="35"/>
    <n v="13"/>
    <x v="18"/>
    <s v="Kenneth Bradley"/>
    <x v="424"/>
    <x v="5"/>
    <x v="3"/>
    <x v="0"/>
  </r>
  <r>
    <s v="AX18735"/>
    <s v="ENX2009"/>
    <s v="A115"/>
    <s v="EMP1042"/>
    <x v="99"/>
    <x v="285"/>
    <x v="2"/>
    <n v="584"/>
    <n v="420"/>
    <n v="1260"/>
    <n v="1752"/>
    <n v="492"/>
    <x v="22"/>
    <s v="Scott Clark"/>
    <x v="99"/>
    <x v="3"/>
    <x v="2"/>
    <x v="0"/>
  </r>
  <r>
    <s v="AX18740"/>
    <s v="ENX2009"/>
    <s v="A116"/>
    <s v="EMP1010"/>
    <x v="774"/>
    <x v="194"/>
    <x v="2"/>
    <n v="584"/>
    <n v="420"/>
    <n v="1260"/>
    <n v="1752"/>
    <n v="492"/>
    <x v="47"/>
    <s v="Joshua Cook"/>
    <x v="774"/>
    <x v="1"/>
    <x v="4"/>
    <x v="0"/>
  </r>
  <r>
    <s v="AX18743"/>
    <s v="ENX2004"/>
    <s v="A132"/>
    <s v="EMP1033"/>
    <x v="179"/>
    <x v="332"/>
    <x v="3"/>
    <n v="1278"/>
    <n v="665"/>
    <n v="2660"/>
    <n v="5112"/>
    <n v="2452"/>
    <x v="56"/>
    <s v="Jerry Perry"/>
    <x v="179"/>
    <x v="6"/>
    <x v="8"/>
    <x v="0"/>
  </r>
  <r>
    <s v="AX18745"/>
    <s v="ENX2091"/>
    <s v="A111"/>
    <s v="EMP1006"/>
    <x v="442"/>
    <x v="15"/>
    <x v="0"/>
    <n v="368"/>
    <n v="294"/>
    <n v="588"/>
    <n v="736"/>
    <n v="148"/>
    <x v="19"/>
    <s v="Sean Miller"/>
    <x v="442"/>
    <x v="0"/>
    <x v="8"/>
    <x v="0"/>
  </r>
  <r>
    <s v="AX18748"/>
    <s v="ENX2065"/>
    <s v="A157"/>
    <s v="EMP1024"/>
    <x v="293"/>
    <x v="362"/>
    <x v="1"/>
    <n v="2396"/>
    <n v="1965"/>
    <n v="1965"/>
    <n v="2396"/>
    <n v="431"/>
    <x v="0"/>
    <s v="Ernest Wheeler"/>
    <x v="293"/>
    <x v="0"/>
    <x v="9"/>
    <x v="0"/>
  </r>
  <r>
    <s v="AX18754"/>
    <s v="ENX2050"/>
    <s v="A130"/>
    <s v="EMP1030"/>
    <x v="102"/>
    <x v="61"/>
    <x v="3"/>
    <n v="2391"/>
    <n v="1291"/>
    <n v="5164"/>
    <n v="9564"/>
    <n v="4400"/>
    <x v="3"/>
    <s v="Bobby Russell"/>
    <x v="102"/>
    <x v="6"/>
    <x v="9"/>
    <x v="0"/>
  </r>
  <r>
    <s v="AX18760"/>
    <s v="ENX2075"/>
    <s v="A106"/>
    <s v="EMP1027"/>
    <x v="660"/>
    <x v="290"/>
    <x v="1"/>
    <n v="400"/>
    <n v="208"/>
    <n v="208"/>
    <n v="400"/>
    <n v="192"/>
    <x v="35"/>
    <s v="Gary Rodriguez"/>
    <x v="660"/>
    <x v="6"/>
    <x v="6"/>
    <x v="0"/>
  </r>
  <r>
    <s v="AX18764"/>
    <s v="ENX2041"/>
    <s v="A144"/>
    <s v="EMP1008"/>
    <x v="490"/>
    <x v="156"/>
    <x v="1"/>
    <n v="1380"/>
    <n v="1090"/>
    <n v="1090"/>
    <n v="1380"/>
    <n v="290"/>
    <x v="33"/>
    <s v="Carl Elliott"/>
    <x v="490"/>
    <x v="6"/>
    <x v="5"/>
    <x v="0"/>
  </r>
  <r>
    <s v="AX18770"/>
    <s v="ENX2091"/>
    <s v="A107"/>
    <s v="EMP1002"/>
    <x v="187"/>
    <x v="71"/>
    <x v="1"/>
    <n v="368"/>
    <n v="294"/>
    <n v="294"/>
    <n v="368"/>
    <n v="74"/>
    <x v="13"/>
    <s v="Andrew Bowman"/>
    <x v="187"/>
    <x v="0"/>
    <x v="2"/>
    <x v="0"/>
  </r>
  <r>
    <s v="AX18772"/>
    <s v="ENX2072"/>
    <s v="A104"/>
    <s v="EMP1001"/>
    <x v="741"/>
    <x v="322"/>
    <x v="1"/>
    <n v="1887"/>
    <n v="1378"/>
    <n v="1378"/>
    <n v="1887"/>
    <n v="509"/>
    <x v="53"/>
    <s v="Kevin Butler"/>
    <x v="741"/>
    <x v="2"/>
    <x v="11"/>
    <x v="0"/>
  </r>
  <r>
    <s v="AX18773"/>
    <s v="ENX2047"/>
    <s v="A159"/>
    <s v="EMP1020"/>
    <x v="251"/>
    <x v="302"/>
    <x v="1"/>
    <n v="290"/>
    <n v="200"/>
    <n v="200"/>
    <n v="290"/>
    <n v="90"/>
    <x v="52"/>
    <s v="Ryan Butler"/>
    <x v="251"/>
    <x v="3"/>
    <x v="8"/>
    <x v="0"/>
  </r>
  <r>
    <s v="AX18774"/>
    <s v="ENX2096"/>
    <s v="A108"/>
    <s v="EMP1000"/>
    <x v="92"/>
    <x v="349"/>
    <x v="1"/>
    <n v="1587"/>
    <n v="1301"/>
    <n v="1301"/>
    <n v="1587"/>
    <n v="286"/>
    <x v="64"/>
    <s v="Fred Robertson"/>
    <x v="92"/>
    <x v="0"/>
    <x v="0"/>
    <x v="0"/>
  </r>
  <r>
    <s v="AX18775"/>
    <s v="ENX2043"/>
    <s v="A138"/>
    <s v="EMP1003"/>
    <x v="604"/>
    <x v="78"/>
    <x v="1"/>
    <n v="545"/>
    <n v="425"/>
    <n v="425"/>
    <n v="545"/>
    <n v="120"/>
    <x v="6"/>
    <s v="Christopher Tucker"/>
    <x v="604"/>
    <x v="6"/>
    <x v="4"/>
    <x v="0"/>
  </r>
  <r>
    <s v="AX18777"/>
    <s v="ENX2008"/>
    <s v="A134"/>
    <s v="EMP1022"/>
    <x v="691"/>
    <x v="22"/>
    <x v="3"/>
    <n v="315"/>
    <n v="208"/>
    <n v="832"/>
    <n v="1260"/>
    <n v="428"/>
    <x v="7"/>
    <s v="Walter Cook"/>
    <x v="691"/>
    <x v="5"/>
    <x v="6"/>
    <x v="0"/>
  </r>
  <r>
    <s v="AX18784"/>
    <s v="ENX2096"/>
    <s v="A158"/>
    <s v="EMP1007"/>
    <x v="692"/>
    <x v="292"/>
    <x v="3"/>
    <n v="1587"/>
    <n v="1301"/>
    <n v="5204"/>
    <n v="6348"/>
    <n v="1144"/>
    <x v="4"/>
    <s v="Jeremy Mendoza"/>
    <x v="692"/>
    <x v="4"/>
    <x v="3"/>
    <x v="0"/>
  </r>
  <r>
    <s v="AX18786"/>
    <s v="ENX2077"/>
    <s v="A110"/>
    <s v="EMP1038"/>
    <x v="150"/>
    <x v="37"/>
    <x v="1"/>
    <n v="530"/>
    <n v="424"/>
    <n v="424"/>
    <n v="530"/>
    <n v="106"/>
    <x v="73"/>
    <s v="Scott Mason"/>
    <x v="150"/>
    <x v="4"/>
    <x v="7"/>
    <x v="0"/>
  </r>
  <r>
    <s v="AX18788"/>
    <s v="ENX2029"/>
    <s v="A124"/>
    <s v="EMP1025"/>
    <x v="33"/>
    <x v="58"/>
    <x v="1"/>
    <n v="1848"/>
    <n v="1294"/>
    <n v="1294"/>
    <n v="1848"/>
    <n v="554"/>
    <x v="21"/>
    <s v="Ernest Wagner"/>
    <x v="33"/>
    <x v="3"/>
    <x v="1"/>
    <x v="0"/>
  </r>
  <r>
    <s v="AX18789"/>
    <s v="ENX2044"/>
    <s v="A127"/>
    <s v="EMP1024"/>
    <x v="290"/>
    <x v="271"/>
    <x v="0"/>
    <n v="886"/>
    <n v="478"/>
    <n v="956"/>
    <n v="1772"/>
    <n v="816"/>
    <x v="5"/>
    <s v="Ernest Wheeler"/>
    <x v="290"/>
    <x v="0"/>
    <x v="9"/>
    <x v="0"/>
  </r>
  <r>
    <s v="AX18790"/>
    <s v="ENX2095"/>
    <s v="A105"/>
    <s v="EMP1041"/>
    <x v="277"/>
    <x v="223"/>
    <x v="1"/>
    <n v="1743"/>
    <n v="872"/>
    <n v="872"/>
    <n v="1743"/>
    <n v="871"/>
    <x v="57"/>
    <s v="Joe Sims"/>
    <x v="277"/>
    <x v="6"/>
    <x v="2"/>
    <x v="0"/>
  </r>
  <r>
    <s v="AX18802"/>
    <s v="ENX2054"/>
    <s v="A100"/>
    <s v="EMP1014"/>
    <x v="759"/>
    <x v="322"/>
    <x v="1"/>
    <n v="127"/>
    <n v="79"/>
    <n v="79"/>
    <n v="127"/>
    <n v="48"/>
    <x v="67"/>
    <s v="Ronald Reed"/>
    <x v="759"/>
    <x v="2"/>
    <x v="11"/>
    <x v="0"/>
  </r>
  <r>
    <s v="AX18807"/>
    <s v="ENX2091"/>
    <s v="A116"/>
    <s v="EMP1020"/>
    <x v="57"/>
    <x v="240"/>
    <x v="0"/>
    <n v="368"/>
    <n v="294"/>
    <n v="588"/>
    <n v="736"/>
    <n v="148"/>
    <x v="47"/>
    <s v="Ryan Butler"/>
    <x v="57"/>
    <x v="5"/>
    <x v="5"/>
    <x v="0"/>
  </r>
  <r>
    <s v="AX18810"/>
    <s v="ENX2087"/>
    <s v="A138"/>
    <s v="EMP1041"/>
    <x v="390"/>
    <x v="91"/>
    <x v="1"/>
    <n v="1022"/>
    <n v="818"/>
    <n v="818"/>
    <n v="1022"/>
    <n v="204"/>
    <x v="6"/>
    <s v="Joe Sims"/>
    <x v="390"/>
    <x v="3"/>
    <x v="0"/>
    <x v="0"/>
  </r>
  <r>
    <s v="AX18811"/>
    <s v="ENX2037"/>
    <s v="A105"/>
    <s v="EMP1003"/>
    <x v="64"/>
    <x v="138"/>
    <x v="0"/>
    <n v="880"/>
    <n v="634"/>
    <n v="1268"/>
    <n v="1760"/>
    <n v="492"/>
    <x v="57"/>
    <s v="Christopher Tucker"/>
    <x v="64"/>
    <x v="6"/>
    <x v="4"/>
    <x v="0"/>
  </r>
  <r>
    <s v="AX18814"/>
    <s v="ENX2026"/>
    <s v="A119"/>
    <s v="EMP1043"/>
    <x v="84"/>
    <x v="249"/>
    <x v="2"/>
    <n v="947"/>
    <n v="786"/>
    <n v="2358"/>
    <n v="2841"/>
    <n v="483"/>
    <x v="61"/>
    <s v="Joshua Taylor"/>
    <x v="84"/>
    <x v="0"/>
    <x v="5"/>
    <x v="0"/>
  </r>
  <r>
    <s v="AX18819"/>
    <s v="ENX2044"/>
    <s v="A168"/>
    <s v="EMP1011"/>
    <x v="325"/>
    <x v="40"/>
    <x v="0"/>
    <n v="886"/>
    <n v="478"/>
    <n v="956"/>
    <n v="1772"/>
    <n v="816"/>
    <x v="45"/>
    <s v="Larry Marshall"/>
    <x v="325"/>
    <x v="5"/>
    <x v="11"/>
    <x v="0"/>
  </r>
  <r>
    <s v="AX18820"/>
    <s v="ENX2022"/>
    <s v="A169"/>
    <s v="EMP1039"/>
    <x v="629"/>
    <x v="283"/>
    <x v="0"/>
    <n v="561"/>
    <n v="421"/>
    <n v="842"/>
    <n v="1122"/>
    <n v="280"/>
    <x v="30"/>
    <s v="Eugene Holmes"/>
    <x v="629"/>
    <x v="1"/>
    <x v="8"/>
    <x v="0"/>
  </r>
  <r>
    <s v="AX18821"/>
    <s v="ENX2096"/>
    <s v="A151"/>
    <s v="EMP1036"/>
    <x v="672"/>
    <x v="79"/>
    <x v="2"/>
    <n v="1587"/>
    <n v="1301"/>
    <n v="3903"/>
    <n v="4761"/>
    <n v="858"/>
    <x v="24"/>
    <s v="Robert Reed"/>
    <x v="672"/>
    <x v="2"/>
    <x v="8"/>
    <x v="0"/>
  </r>
  <r>
    <s v="AX18824"/>
    <s v="ENX2022"/>
    <s v="A115"/>
    <s v="EMP1036"/>
    <x v="221"/>
    <x v="259"/>
    <x v="1"/>
    <n v="561"/>
    <n v="421"/>
    <n v="421"/>
    <n v="561"/>
    <n v="140"/>
    <x v="22"/>
    <s v="Robert Reed"/>
    <x v="221"/>
    <x v="3"/>
    <x v="2"/>
    <x v="0"/>
  </r>
  <r>
    <s v="AX18830"/>
    <s v="ENX2087"/>
    <s v="A124"/>
    <s v="EMP1018"/>
    <x v="107"/>
    <x v="185"/>
    <x v="1"/>
    <n v="1022"/>
    <n v="818"/>
    <n v="818"/>
    <n v="1022"/>
    <n v="204"/>
    <x v="21"/>
    <s v="Jimmy Young"/>
    <x v="107"/>
    <x v="5"/>
    <x v="6"/>
    <x v="0"/>
  </r>
  <r>
    <s v="AX18832"/>
    <s v="ENX2028"/>
    <s v="A117"/>
    <s v="EMP1007"/>
    <x v="123"/>
    <x v="25"/>
    <x v="1"/>
    <n v="2283"/>
    <n v="1484"/>
    <n v="1484"/>
    <n v="2283"/>
    <n v="799"/>
    <x v="63"/>
    <s v="Jeremy Mendoza"/>
    <x v="123"/>
    <x v="1"/>
    <x v="7"/>
    <x v="0"/>
  </r>
  <r>
    <s v="AX18838"/>
    <s v="ENX2021"/>
    <s v="A115"/>
    <s v="EMP1041"/>
    <x v="116"/>
    <x v="136"/>
    <x v="2"/>
    <n v="217"/>
    <n v="171"/>
    <n v="513"/>
    <n v="651"/>
    <n v="138"/>
    <x v="22"/>
    <s v="Joe Sims"/>
    <x v="116"/>
    <x v="4"/>
    <x v="1"/>
    <x v="0"/>
  </r>
  <r>
    <s v="AX18840"/>
    <s v="ENX2019"/>
    <s v="A136"/>
    <s v="EMP1005"/>
    <x v="619"/>
    <x v="168"/>
    <x v="1"/>
    <n v="800"/>
    <n v="536"/>
    <n v="536"/>
    <n v="800"/>
    <n v="264"/>
    <x v="29"/>
    <s v="Ryan Welch"/>
    <x v="619"/>
    <x v="1"/>
    <x v="6"/>
    <x v="0"/>
  </r>
  <r>
    <s v="AX18841"/>
    <s v="ENX2074"/>
    <s v="A158"/>
    <s v="EMP1002"/>
    <x v="247"/>
    <x v="266"/>
    <x v="3"/>
    <n v="504"/>
    <n v="408"/>
    <n v="1632"/>
    <n v="2016"/>
    <n v="384"/>
    <x v="4"/>
    <s v="Andrew Bowman"/>
    <x v="247"/>
    <x v="6"/>
    <x v="2"/>
    <x v="0"/>
  </r>
  <r>
    <s v="AX18844"/>
    <s v="ENX2007"/>
    <s v="A114"/>
    <s v="EMP1019"/>
    <x v="742"/>
    <x v="289"/>
    <x v="1"/>
    <n v="1405"/>
    <n v="1054"/>
    <n v="1054"/>
    <n v="1405"/>
    <n v="351"/>
    <x v="36"/>
    <s v="Roger Robertson"/>
    <x v="742"/>
    <x v="6"/>
    <x v="10"/>
    <x v="0"/>
  </r>
  <r>
    <s v="AX18849"/>
    <s v="ENX2079"/>
    <s v="A171"/>
    <s v="EMP1006"/>
    <x v="639"/>
    <x v="337"/>
    <x v="2"/>
    <n v="1725"/>
    <n v="1363"/>
    <n v="4089"/>
    <n v="5175"/>
    <n v="1086"/>
    <x v="58"/>
    <s v="Sean Miller"/>
    <x v="639"/>
    <x v="2"/>
    <x v="8"/>
    <x v="0"/>
  </r>
  <r>
    <s v="AX18850"/>
    <s v="ENX2090"/>
    <s v="A130"/>
    <s v="EMP1027"/>
    <x v="375"/>
    <x v="361"/>
    <x v="1"/>
    <n v="1338"/>
    <n v="682"/>
    <n v="682"/>
    <n v="1338"/>
    <n v="656"/>
    <x v="3"/>
    <s v="Gary Rodriguez"/>
    <x v="375"/>
    <x v="0"/>
    <x v="3"/>
    <x v="0"/>
  </r>
  <r>
    <s v="AX18851"/>
    <s v="ENX2073"/>
    <s v="A127"/>
    <s v="EMP1004"/>
    <x v="323"/>
    <x v="0"/>
    <x v="2"/>
    <n v="95"/>
    <n v="61"/>
    <n v="183"/>
    <n v="285"/>
    <n v="102"/>
    <x v="5"/>
    <s v="Kenneth Bradley"/>
    <x v="323"/>
    <x v="0"/>
    <x v="0"/>
    <x v="0"/>
  </r>
  <r>
    <s v="AX18853"/>
    <s v="ENX2073"/>
    <s v="A124"/>
    <s v="EMP1021"/>
    <x v="181"/>
    <x v="259"/>
    <x v="1"/>
    <n v="95"/>
    <n v="61"/>
    <n v="61"/>
    <n v="95"/>
    <n v="34"/>
    <x v="21"/>
    <s v="Clarence Fox"/>
    <x v="181"/>
    <x v="3"/>
    <x v="2"/>
    <x v="0"/>
  </r>
  <r>
    <s v="AX18855"/>
    <s v="ENX2072"/>
    <s v="A141"/>
    <s v="EMP1016"/>
    <x v="631"/>
    <x v="159"/>
    <x v="2"/>
    <n v="1887"/>
    <n v="1378"/>
    <n v="4134"/>
    <n v="5661"/>
    <n v="1527"/>
    <x v="23"/>
    <s v="Henry Nelson"/>
    <x v="631"/>
    <x v="1"/>
    <x v="10"/>
    <x v="0"/>
  </r>
  <r>
    <s v="AX18861"/>
    <s v="ENX2043"/>
    <s v="A169"/>
    <s v="EMP1003"/>
    <x v="738"/>
    <x v="26"/>
    <x v="1"/>
    <n v="545"/>
    <n v="425"/>
    <n v="425"/>
    <n v="545"/>
    <n v="120"/>
    <x v="30"/>
    <s v="Christopher Tucker"/>
    <x v="738"/>
    <x v="4"/>
    <x v="0"/>
    <x v="0"/>
  </r>
  <r>
    <s v="AX18863"/>
    <s v="ENX2069"/>
    <s v="A115"/>
    <s v="EMP1042"/>
    <x v="44"/>
    <x v="61"/>
    <x v="1"/>
    <n v="378"/>
    <n v="291"/>
    <n v="291"/>
    <n v="378"/>
    <n v="87"/>
    <x v="22"/>
    <s v="Scott Clark"/>
    <x v="44"/>
    <x v="6"/>
    <x v="9"/>
    <x v="0"/>
  </r>
  <r>
    <s v="AX18870"/>
    <s v="ENX2012"/>
    <s v="A152"/>
    <s v="EMP1006"/>
    <x v="27"/>
    <x v="337"/>
    <x v="3"/>
    <n v="1353"/>
    <n v="947"/>
    <n v="3788"/>
    <n v="5412"/>
    <n v="1624"/>
    <x v="54"/>
    <s v="Sean Miller"/>
    <x v="27"/>
    <x v="2"/>
    <x v="8"/>
    <x v="0"/>
  </r>
  <r>
    <s v="AX18871"/>
    <s v="ENX2074"/>
    <s v="A117"/>
    <s v="EMP1003"/>
    <x v="209"/>
    <x v="228"/>
    <x v="0"/>
    <n v="504"/>
    <n v="408"/>
    <n v="816"/>
    <n v="1008"/>
    <n v="192"/>
    <x v="63"/>
    <s v="Christopher Tucker"/>
    <x v="209"/>
    <x v="6"/>
    <x v="11"/>
    <x v="0"/>
  </r>
  <r>
    <s v="AX18872"/>
    <s v="ENX2030"/>
    <s v="A107"/>
    <s v="EMP1042"/>
    <x v="446"/>
    <x v="142"/>
    <x v="0"/>
    <n v="1899"/>
    <n v="1044"/>
    <n v="2088"/>
    <n v="3798"/>
    <n v="1710"/>
    <x v="13"/>
    <s v="Scott Clark"/>
    <x v="446"/>
    <x v="1"/>
    <x v="0"/>
    <x v="0"/>
  </r>
  <r>
    <s v="AX18879"/>
    <s v="ENX2094"/>
    <s v="A163"/>
    <s v="EMP1019"/>
    <x v="574"/>
    <x v="261"/>
    <x v="2"/>
    <n v="771"/>
    <n v="648"/>
    <n v="1944"/>
    <n v="2313"/>
    <n v="369"/>
    <x v="60"/>
    <s v="Roger Robertson"/>
    <x v="574"/>
    <x v="1"/>
    <x v="7"/>
    <x v="0"/>
  </r>
  <r>
    <s v="AX18880"/>
    <s v="ENX2082"/>
    <s v="A119"/>
    <s v="EMP1016"/>
    <x v="570"/>
    <x v="297"/>
    <x v="0"/>
    <n v="1103"/>
    <n v="838"/>
    <n v="1676"/>
    <n v="2206"/>
    <n v="530"/>
    <x v="61"/>
    <s v="Henry Nelson"/>
    <x v="570"/>
    <x v="0"/>
    <x v="0"/>
    <x v="0"/>
  </r>
  <r>
    <s v="AX18885"/>
    <s v="ENX2067"/>
    <s v="A147"/>
    <s v="EMP1017"/>
    <x v="201"/>
    <x v="68"/>
    <x v="1"/>
    <n v="1119"/>
    <n v="683"/>
    <n v="683"/>
    <n v="1119"/>
    <n v="436"/>
    <x v="20"/>
    <s v="Brian Hansen"/>
    <x v="201"/>
    <x v="0"/>
    <x v="5"/>
    <x v="0"/>
  </r>
  <r>
    <s v="AX18889"/>
    <s v="ENX2074"/>
    <s v="A103"/>
    <s v="EMP1004"/>
    <x v="637"/>
    <x v="17"/>
    <x v="1"/>
    <n v="504"/>
    <n v="408"/>
    <n v="408"/>
    <n v="504"/>
    <n v="96"/>
    <x v="2"/>
    <s v="Kenneth Bradley"/>
    <x v="637"/>
    <x v="1"/>
    <x v="10"/>
    <x v="0"/>
  </r>
  <r>
    <s v="AX18898"/>
    <s v="ENX2056"/>
    <s v="A135"/>
    <s v="EMP1035"/>
    <x v="111"/>
    <x v="33"/>
    <x v="3"/>
    <n v="1635"/>
    <n v="1046"/>
    <n v="4184"/>
    <n v="6540"/>
    <n v="2356"/>
    <x v="44"/>
    <s v="Roger Ramos"/>
    <x v="111"/>
    <x v="4"/>
    <x v="1"/>
    <x v="0"/>
  </r>
  <r>
    <s v="AX18900"/>
    <s v="ENX2003"/>
    <s v="A146"/>
    <s v="EMP1001"/>
    <x v="364"/>
    <x v="215"/>
    <x v="3"/>
    <n v="1783"/>
    <n v="1516"/>
    <n v="6064"/>
    <n v="7132"/>
    <n v="1068"/>
    <x v="8"/>
    <s v="Kevin Butler"/>
    <x v="364"/>
    <x v="4"/>
    <x v="8"/>
    <x v="0"/>
  </r>
  <r>
    <s v="AX18903"/>
    <s v="ENX2041"/>
    <s v="A173"/>
    <s v="EMP1028"/>
    <x v="768"/>
    <x v="112"/>
    <x v="1"/>
    <n v="1380"/>
    <n v="1090"/>
    <n v="1090"/>
    <n v="1380"/>
    <n v="290"/>
    <x v="14"/>
    <s v="Howard Sims"/>
    <x v="768"/>
    <x v="4"/>
    <x v="10"/>
    <x v="0"/>
  </r>
  <r>
    <s v="AX18914"/>
    <s v="ENX2003"/>
    <s v="A127"/>
    <s v="EMP1002"/>
    <x v="652"/>
    <x v="275"/>
    <x v="2"/>
    <n v="1783"/>
    <n v="1516"/>
    <n v="4548"/>
    <n v="5349"/>
    <n v="801"/>
    <x v="5"/>
    <s v="Andrew Bowman"/>
    <x v="652"/>
    <x v="4"/>
    <x v="4"/>
    <x v="0"/>
  </r>
  <r>
    <s v="AX18924"/>
    <s v="ENX2052"/>
    <s v="A158"/>
    <s v="EMP1041"/>
    <x v="105"/>
    <x v="115"/>
    <x v="1"/>
    <n v="1526"/>
    <n v="1251"/>
    <n v="1251"/>
    <n v="1526"/>
    <n v="275"/>
    <x v="4"/>
    <s v="Joe Sims"/>
    <x v="105"/>
    <x v="0"/>
    <x v="7"/>
    <x v="0"/>
  </r>
  <r>
    <s v="AX18927"/>
    <s v="ENX2072"/>
    <s v="A121"/>
    <s v="EMP1026"/>
    <x v="362"/>
    <x v="296"/>
    <x v="3"/>
    <n v="1887"/>
    <n v="1378"/>
    <n v="5512"/>
    <n v="7548"/>
    <n v="2036"/>
    <x v="70"/>
    <s v="Martin Perry"/>
    <x v="362"/>
    <x v="2"/>
    <x v="2"/>
    <x v="0"/>
  </r>
  <r>
    <s v="AX18930"/>
    <s v="ENX2021"/>
    <s v="A109"/>
    <s v="EMP1033"/>
    <x v="571"/>
    <x v="320"/>
    <x v="1"/>
    <n v="217"/>
    <n v="171"/>
    <n v="171"/>
    <n v="217"/>
    <n v="46"/>
    <x v="34"/>
    <s v="Jerry Perry"/>
    <x v="571"/>
    <x v="0"/>
    <x v="3"/>
    <x v="0"/>
  </r>
  <r>
    <s v="AX18931"/>
    <s v="ENX2016"/>
    <s v="A159"/>
    <s v="EMP1010"/>
    <x v="257"/>
    <x v="113"/>
    <x v="1"/>
    <n v="1351"/>
    <n v="1108"/>
    <n v="1108"/>
    <n v="1351"/>
    <n v="243"/>
    <x v="52"/>
    <s v="Joshua Cook"/>
    <x v="257"/>
    <x v="4"/>
    <x v="1"/>
    <x v="0"/>
  </r>
  <r>
    <s v="AX18939"/>
    <s v="ENX2003"/>
    <s v="A123"/>
    <s v="EMP1042"/>
    <x v="561"/>
    <x v="205"/>
    <x v="2"/>
    <n v="1783"/>
    <n v="1516"/>
    <n v="4548"/>
    <n v="5349"/>
    <n v="801"/>
    <x v="62"/>
    <s v="Scott Clark"/>
    <x v="561"/>
    <x v="5"/>
    <x v="10"/>
    <x v="0"/>
  </r>
  <r>
    <s v="AX18942"/>
    <s v="ENX2019"/>
    <s v="A145"/>
    <s v="EMP1043"/>
    <x v="245"/>
    <x v="224"/>
    <x v="2"/>
    <n v="800"/>
    <n v="536"/>
    <n v="1608"/>
    <n v="2400"/>
    <n v="792"/>
    <x v="50"/>
    <s v="Joshua Taylor"/>
    <x v="245"/>
    <x v="2"/>
    <x v="9"/>
    <x v="0"/>
  </r>
  <r>
    <s v="AX18943"/>
    <s v="ENX2005"/>
    <s v="A172"/>
    <s v="EMP1006"/>
    <x v="761"/>
    <x v="361"/>
    <x v="0"/>
    <n v="684"/>
    <n v="561"/>
    <n v="1122"/>
    <n v="1368"/>
    <n v="246"/>
    <x v="28"/>
    <s v="Sean Miller"/>
    <x v="761"/>
    <x v="0"/>
    <x v="3"/>
    <x v="0"/>
  </r>
  <r>
    <s v="AX18944"/>
    <s v="ENX2026"/>
    <s v="A148"/>
    <s v="EMP1035"/>
    <x v="151"/>
    <x v="71"/>
    <x v="3"/>
    <n v="947"/>
    <n v="786"/>
    <n v="3144"/>
    <n v="3788"/>
    <n v="644"/>
    <x v="31"/>
    <s v="Roger Ramos"/>
    <x v="151"/>
    <x v="0"/>
    <x v="2"/>
    <x v="0"/>
  </r>
  <r>
    <s v="AX18947"/>
    <s v="ENX2067"/>
    <s v="A170"/>
    <s v="EMP1007"/>
    <x v="425"/>
    <x v="161"/>
    <x v="0"/>
    <n v="1119"/>
    <n v="683"/>
    <n v="1366"/>
    <n v="2238"/>
    <n v="872"/>
    <x v="18"/>
    <s v="Jeremy Mendoza"/>
    <x v="425"/>
    <x v="6"/>
    <x v="11"/>
    <x v="0"/>
  </r>
  <r>
    <s v="AX18952"/>
    <s v="ENX2081"/>
    <s v="A156"/>
    <s v="EMP1019"/>
    <x v="624"/>
    <x v="341"/>
    <x v="1"/>
    <n v="1566"/>
    <n v="1190"/>
    <n v="1190"/>
    <n v="1566"/>
    <n v="376"/>
    <x v="39"/>
    <s v="Roger Robertson"/>
    <x v="624"/>
    <x v="4"/>
    <x v="9"/>
    <x v="0"/>
  </r>
  <r>
    <s v="AX18953"/>
    <s v="ENX2000"/>
    <s v="A112"/>
    <s v="EMP1036"/>
    <x v="92"/>
    <x v="108"/>
    <x v="0"/>
    <n v="2241"/>
    <n v="1367"/>
    <n v="2734"/>
    <n v="4482"/>
    <n v="1748"/>
    <x v="40"/>
    <s v="Robert Reed"/>
    <x v="92"/>
    <x v="4"/>
    <x v="10"/>
    <x v="0"/>
  </r>
  <r>
    <s v="AX18962"/>
    <s v="ENX2082"/>
    <s v="A120"/>
    <s v="EMP1027"/>
    <x v="297"/>
    <x v="188"/>
    <x v="1"/>
    <n v="1103"/>
    <n v="838"/>
    <n v="838"/>
    <n v="1103"/>
    <n v="265"/>
    <x v="71"/>
    <s v="Gary Rodriguez"/>
    <x v="297"/>
    <x v="2"/>
    <x v="0"/>
    <x v="0"/>
  </r>
  <r>
    <s v="AX18964"/>
    <s v="ENX2052"/>
    <s v="A114"/>
    <s v="EMP1005"/>
    <x v="778"/>
    <x v="188"/>
    <x v="0"/>
    <n v="1526"/>
    <n v="1251"/>
    <n v="2502"/>
    <n v="3052"/>
    <n v="550"/>
    <x v="36"/>
    <s v="Ryan Welch"/>
    <x v="778"/>
    <x v="2"/>
    <x v="0"/>
    <x v="0"/>
  </r>
  <r>
    <s v="AX18965"/>
    <s v="ENX2001"/>
    <s v="A126"/>
    <s v="EMP1019"/>
    <x v="117"/>
    <x v="240"/>
    <x v="1"/>
    <n v="951"/>
    <n v="504"/>
    <n v="504"/>
    <n v="951"/>
    <n v="447"/>
    <x v="38"/>
    <s v="Roger Robertson"/>
    <x v="117"/>
    <x v="5"/>
    <x v="5"/>
    <x v="0"/>
  </r>
  <r>
    <s v="AX18969"/>
    <s v="ENX2056"/>
    <s v="A125"/>
    <s v="EMP1000"/>
    <x v="186"/>
    <x v="125"/>
    <x v="1"/>
    <n v="1635"/>
    <n v="1046"/>
    <n v="1046"/>
    <n v="1635"/>
    <n v="589"/>
    <x v="72"/>
    <s v="Fred Robertson"/>
    <x v="186"/>
    <x v="2"/>
    <x v="10"/>
    <x v="0"/>
  </r>
  <r>
    <s v="AX18970"/>
    <s v="ENX2096"/>
    <s v="A140"/>
    <s v="EMP1039"/>
    <x v="585"/>
    <x v="99"/>
    <x v="1"/>
    <n v="1587"/>
    <n v="1301"/>
    <n v="1301"/>
    <n v="1587"/>
    <n v="286"/>
    <x v="46"/>
    <s v="Eugene Holmes"/>
    <x v="585"/>
    <x v="6"/>
    <x v="1"/>
    <x v="0"/>
  </r>
  <r>
    <s v="AX18971"/>
    <s v="ENX2086"/>
    <s v="A143"/>
    <s v="EMP1018"/>
    <x v="33"/>
    <x v="25"/>
    <x v="1"/>
    <n v="123"/>
    <n v="84"/>
    <n v="84"/>
    <n v="123"/>
    <n v="39"/>
    <x v="9"/>
    <s v="Jimmy Young"/>
    <x v="33"/>
    <x v="1"/>
    <x v="7"/>
    <x v="0"/>
  </r>
  <r>
    <s v="AX18981"/>
    <s v="ENX2053"/>
    <s v="A166"/>
    <s v="EMP1039"/>
    <x v="258"/>
    <x v="222"/>
    <x v="1"/>
    <n v="596"/>
    <n v="358"/>
    <n v="358"/>
    <n v="596"/>
    <n v="238"/>
    <x v="65"/>
    <s v="Eugene Holmes"/>
    <x v="258"/>
    <x v="5"/>
    <x v="11"/>
    <x v="0"/>
  </r>
  <r>
    <s v="AX18985"/>
    <s v="ENX2023"/>
    <s v="A113"/>
    <s v="EMP1001"/>
    <x v="722"/>
    <x v="11"/>
    <x v="2"/>
    <n v="818"/>
    <n v="450"/>
    <n v="1350"/>
    <n v="2454"/>
    <n v="1104"/>
    <x v="49"/>
    <s v="Kevin Butler"/>
    <x v="722"/>
    <x v="4"/>
    <x v="6"/>
    <x v="0"/>
  </r>
  <r>
    <s v="AX18986"/>
    <s v="ENX2049"/>
    <s v="A171"/>
    <s v="EMP1023"/>
    <x v="779"/>
    <x v="218"/>
    <x v="1"/>
    <n v="826"/>
    <n v="562"/>
    <n v="562"/>
    <n v="826"/>
    <n v="264"/>
    <x v="58"/>
    <s v="Brian Davis"/>
    <x v="779"/>
    <x v="6"/>
    <x v="7"/>
    <x v="0"/>
  </r>
  <r>
    <s v="AX18993"/>
    <s v="ENX2053"/>
    <s v="A101"/>
    <s v="EMP1017"/>
    <x v="648"/>
    <x v="363"/>
    <x v="1"/>
    <n v="596"/>
    <n v="358"/>
    <n v="358"/>
    <n v="596"/>
    <n v="238"/>
    <x v="26"/>
    <s v="Brian Hansen"/>
    <x v="648"/>
    <x v="0"/>
    <x v="9"/>
    <x v="0"/>
  </r>
  <r>
    <s v="AX18999"/>
    <s v="ENX2034"/>
    <s v="A113"/>
    <s v="EMP1003"/>
    <x v="306"/>
    <x v="120"/>
    <x v="1"/>
    <n v="871"/>
    <n v="540"/>
    <n v="540"/>
    <n v="871"/>
    <n v="331"/>
    <x v="49"/>
    <s v="Christopher Tucker"/>
    <x v="306"/>
    <x v="0"/>
    <x v="11"/>
    <x v="0"/>
  </r>
  <r>
    <s v="AX19007"/>
    <s v="ENX2030"/>
    <s v="A136"/>
    <s v="EMP1041"/>
    <x v="118"/>
    <x v="325"/>
    <x v="2"/>
    <n v="1899"/>
    <n v="1044"/>
    <n v="3132"/>
    <n v="5697"/>
    <n v="2565"/>
    <x v="29"/>
    <s v="Joe Sims"/>
    <x v="118"/>
    <x v="4"/>
    <x v="7"/>
    <x v="0"/>
  </r>
  <r>
    <s v="AX19008"/>
    <s v="ENX2032"/>
    <s v="A131"/>
    <s v="EMP1044"/>
    <x v="578"/>
    <x v="54"/>
    <x v="3"/>
    <n v="1967"/>
    <n v="1397"/>
    <n v="5588"/>
    <n v="7868"/>
    <n v="2280"/>
    <x v="66"/>
    <s v="Martin Carr"/>
    <x v="578"/>
    <x v="3"/>
    <x v="10"/>
    <x v="0"/>
  </r>
  <r>
    <s v="AX19009"/>
    <s v="ENX2040"/>
    <s v="A104"/>
    <s v="EMP1037"/>
    <x v="645"/>
    <x v="341"/>
    <x v="0"/>
    <n v="1889"/>
    <n v="945"/>
    <n v="1890"/>
    <n v="3778"/>
    <n v="1888"/>
    <x v="53"/>
    <s v="Carl Hall"/>
    <x v="645"/>
    <x v="4"/>
    <x v="9"/>
    <x v="0"/>
  </r>
  <r>
    <s v="AX19010"/>
    <s v="ENX2069"/>
    <s v="A146"/>
    <s v="EMP1003"/>
    <x v="263"/>
    <x v="271"/>
    <x v="3"/>
    <n v="378"/>
    <n v="291"/>
    <n v="1164"/>
    <n v="1512"/>
    <n v="348"/>
    <x v="8"/>
    <s v="Christopher Tucker"/>
    <x v="263"/>
    <x v="0"/>
    <x v="9"/>
    <x v="0"/>
  </r>
  <r>
    <s v="AX19014"/>
    <s v="ENX2003"/>
    <s v="A131"/>
    <s v="EMP1027"/>
    <x v="361"/>
    <x v="44"/>
    <x v="0"/>
    <n v="1783"/>
    <n v="1516"/>
    <n v="3032"/>
    <n v="3566"/>
    <n v="534"/>
    <x v="66"/>
    <s v="Gary Rodriguez"/>
    <x v="361"/>
    <x v="1"/>
    <x v="4"/>
    <x v="0"/>
  </r>
  <r>
    <s v="AX19018"/>
    <s v="ENX2030"/>
    <s v="A100"/>
    <s v="EMP1005"/>
    <x v="37"/>
    <x v="350"/>
    <x v="2"/>
    <n v="1899"/>
    <n v="1044"/>
    <n v="3132"/>
    <n v="5697"/>
    <n v="2565"/>
    <x v="67"/>
    <s v="Ryan Welch"/>
    <x v="37"/>
    <x v="6"/>
    <x v="7"/>
    <x v="0"/>
  </r>
  <r>
    <s v="AX19019"/>
    <s v="ENX2029"/>
    <s v="A126"/>
    <s v="EMP1019"/>
    <x v="193"/>
    <x v="54"/>
    <x v="3"/>
    <n v="1848"/>
    <n v="1294"/>
    <n v="5176"/>
    <n v="7392"/>
    <n v="2216"/>
    <x v="38"/>
    <s v="Roger Robertson"/>
    <x v="193"/>
    <x v="3"/>
    <x v="10"/>
    <x v="0"/>
  </r>
  <r>
    <s v="AX19020"/>
    <s v="ENX2062"/>
    <s v="A171"/>
    <s v="EMP1016"/>
    <x v="328"/>
    <x v="264"/>
    <x v="1"/>
    <n v="2464"/>
    <n v="1774"/>
    <n v="1774"/>
    <n v="2464"/>
    <n v="690"/>
    <x v="58"/>
    <s v="Henry Nelson"/>
    <x v="328"/>
    <x v="4"/>
    <x v="3"/>
    <x v="0"/>
  </r>
  <r>
    <s v="AX19026"/>
    <s v="ENX2001"/>
    <s v="A141"/>
    <s v="EMP1002"/>
    <x v="359"/>
    <x v="142"/>
    <x v="2"/>
    <n v="951"/>
    <n v="504"/>
    <n v="1512"/>
    <n v="2853"/>
    <n v="1341"/>
    <x v="23"/>
    <s v="Andrew Bowman"/>
    <x v="359"/>
    <x v="1"/>
    <x v="0"/>
    <x v="0"/>
  </r>
  <r>
    <s v="AX19027"/>
    <s v="ENX2082"/>
    <s v="A140"/>
    <s v="EMP1000"/>
    <x v="780"/>
    <x v="106"/>
    <x v="1"/>
    <n v="1103"/>
    <n v="838"/>
    <n v="838"/>
    <n v="1103"/>
    <n v="265"/>
    <x v="46"/>
    <s v="Fred Robertson"/>
    <x v="780"/>
    <x v="4"/>
    <x v="5"/>
    <x v="0"/>
  </r>
  <r>
    <s v="AX19030"/>
    <s v="ENX2076"/>
    <s v="A117"/>
    <s v="EMP1022"/>
    <x v="230"/>
    <x v="61"/>
    <x v="0"/>
    <n v="1522"/>
    <n v="791"/>
    <n v="1582"/>
    <n v="3044"/>
    <n v="1462"/>
    <x v="63"/>
    <s v="Walter Cook"/>
    <x v="230"/>
    <x v="6"/>
    <x v="9"/>
    <x v="0"/>
  </r>
  <r>
    <s v="AX19033"/>
    <s v="ENX2023"/>
    <s v="A144"/>
    <s v="EMP1040"/>
    <x v="458"/>
    <x v="186"/>
    <x v="2"/>
    <n v="818"/>
    <n v="450"/>
    <n v="1350"/>
    <n v="2454"/>
    <n v="1104"/>
    <x v="33"/>
    <s v="Patrick Ruiz"/>
    <x v="458"/>
    <x v="1"/>
    <x v="0"/>
    <x v="0"/>
  </r>
  <r>
    <s v="AX19036"/>
    <s v="ENX2096"/>
    <s v="A141"/>
    <s v="EMP1032"/>
    <x v="309"/>
    <x v="353"/>
    <x v="0"/>
    <n v="1587"/>
    <n v="1301"/>
    <n v="2602"/>
    <n v="3174"/>
    <n v="572"/>
    <x v="23"/>
    <s v="Larry Castillo"/>
    <x v="309"/>
    <x v="1"/>
    <x v="11"/>
    <x v="0"/>
  </r>
  <r>
    <s v="AX19041"/>
    <s v="ENX2034"/>
    <s v="A114"/>
    <s v="EMP1021"/>
    <x v="697"/>
    <x v="75"/>
    <x v="1"/>
    <n v="871"/>
    <n v="540"/>
    <n v="540"/>
    <n v="871"/>
    <n v="331"/>
    <x v="36"/>
    <s v="Clarence Fox"/>
    <x v="697"/>
    <x v="4"/>
    <x v="9"/>
    <x v="0"/>
  </r>
  <r>
    <s v="AX19046"/>
    <s v="ENX2074"/>
    <s v="A129"/>
    <s v="EMP1004"/>
    <x v="294"/>
    <x v="203"/>
    <x v="1"/>
    <n v="504"/>
    <n v="408"/>
    <n v="408"/>
    <n v="504"/>
    <n v="96"/>
    <x v="59"/>
    <s v="Kenneth Bradley"/>
    <x v="294"/>
    <x v="1"/>
    <x v="6"/>
    <x v="0"/>
  </r>
  <r>
    <s v="AX19047"/>
    <s v="ENX2012"/>
    <s v="A110"/>
    <s v="EMP1014"/>
    <x v="385"/>
    <x v="141"/>
    <x v="1"/>
    <n v="1353"/>
    <n v="947"/>
    <n v="947"/>
    <n v="1353"/>
    <n v="406"/>
    <x v="73"/>
    <s v="Ronald Reed"/>
    <x v="385"/>
    <x v="1"/>
    <x v="11"/>
    <x v="0"/>
  </r>
  <r>
    <s v="AX19049"/>
    <s v="ENX2090"/>
    <s v="A169"/>
    <s v="EMP1012"/>
    <x v="186"/>
    <x v="163"/>
    <x v="1"/>
    <n v="1338"/>
    <n v="682"/>
    <n v="682"/>
    <n v="1338"/>
    <n v="656"/>
    <x v="30"/>
    <s v="John Reyes"/>
    <x v="186"/>
    <x v="4"/>
    <x v="9"/>
    <x v="0"/>
  </r>
  <r>
    <s v="AX19054"/>
    <s v="ENX2043"/>
    <s v="A167"/>
    <s v="EMP1012"/>
    <x v="507"/>
    <x v="365"/>
    <x v="1"/>
    <n v="545"/>
    <n v="425"/>
    <n v="425"/>
    <n v="545"/>
    <n v="120"/>
    <x v="10"/>
    <s v="John Reyes"/>
    <x v="507"/>
    <x v="2"/>
    <x v="6"/>
    <x v="0"/>
  </r>
  <r>
    <s v="AX19055"/>
    <s v="ENX2048"/>
    <s v="A114"/>
    <s v="EMP1017"/>
    <x v="204"/>
    <x v="177"/>
    <x v="1"/>
    <n v="502"/>
    <n v="296"/>
    <n v="296"/>
    <n v="502"/>
    <n v="206"/>
    <x v="36"/>
    <s v="Brian Hansen"/>
    <x v="204"/>
    <x v="1"/>
    <x v="3"/>
    <x v="0"/>
  </r>
  <r>
    <s v="AX19056"/>
    <s v="ENX2053"/>
    <s v="A121"/>
    <s v="EMP1016"/>
    <x v="49"/>
    <x v="59"/>
    <x v="2"/>
    <n v="596"/>
    <n v="358"/>
    <n v="1074"/>
    <n v="1788"/>
    <n v="714"/>
    <x v="70"/>
    <s v="Henry Nelson"/>
    <x v="49"/>
    <x v="0"/>
    <x v="2"/>
    <x v="0"/>
  </r>
  <r>
    <s v="AX19061"/>
    <s v="ENX2035"/>
    <s v="A125"/>
    <s v="EMP1020"/>
    <x v="681"/>
    <x v="230"/>
    <x v="1"/>
    <n v="458"/>
    <n v="376"/>
    <n v="376"/>
    <n v="458"/>
    <n v="82"/>
    <x v="72"/>
    <s v="Ryan Butler"/>
    <x v="681"/>
    <x v="4"/>
    <x v="8"/>
    <x v="0"/>
  </r>
  <r>
    <s v="AX19062"/>
    <s v="ENX2027"/>
    <s v="A168"/>
    <s v="EMP1017"/>
    <x v="277"/>
    <x v="195"/>
    <x v="0"/>
    <n v="2497"/>
    <n v="1473"/>
    <n v="2946"/>
    <n v="4994"/>
    <n v="2048"/>
    <x v="45"/>
    <s v="Brian Hansen"/>
    <x v="277"/>
    <x v="6"/>
    <x v="9"/>
    <x v="0"/>
  </r>
  <r>
    <s v="AX19066"/>
    <s v="ENX2085"/>
    <s v="A144"/>
    <s v="EMP1024"/>
    <x v="97"/>
    <x v="145"/>
    <x v="1"/>
    <n v="1862"/>
    <n v="1173"/>
    <n v="1173"/>
    <n v="1862"/>
    <n v="689"/>
    <x v="33"/>
    <s v="Ernest Wheeler"/>
    <x v="97"/>
    <x v="5"/>
    <x v="0"/>
    <x v="0"/>
  </r>
  <r>
    <s v="AX19067"/>
    <s v="ENX2042"/>
    <s v="A136"/>
    <s v="EMP1013"/>
    <x v="385"/>
    <x v="347"/>
    <x v="2"/>
    <n v="203"/>
    <n v="154"/>
    <n v="462"/>
    <n v="609"/>
    <n v="147"/>
    <x v="29"/>
    <s v="Charles Harper"/>
    <x v="385"/>
    <x v="6"/>
    <x v="6"/>
    <x v="0"/>
  </r>
  <r>
    <s v="AX19068"/>
    <s v="ENX2088"/>
    <s v="A130"/>
    <s v="EMP1022"/>
    <x v="19"/>
    <x v="253"/>
    <x v="3"/>
    <n v="603"/>
    <n v="416"/>
    <n v="1664"/>
    <n v="2412"/>
    <n v="748"/>
    <x v="3"/>
    <s v="Walter Cook"/>
    <x v="19"/>
    <x v="1"/>
    <x v="2"/>
    <x v="0"/>
  </r>
  <r>
    <s v="AX19069"/>
    <s v="ENX2070"/>
    <s v="A139"/>
    <s v="EMP1007"/>
    <x v="269"/>
    <x v="227"/>
    <x v="0"/>
    <n v="1671"/>
    <n v="1220"/>
    <n v="2440"/>
    <n v="3342"/>
    <n v="902"/>
    <x v="12"/>
    <s v="Jeremy Mendoza"/>
    <x v="269"/>
    <x v="4"/>
    <x v="3"/>
    <x v="0"/>
  </r>
  <r>
    <s v="AX19071"/>
    <s v="ENX2094"/>
    <s v="A136"/>
    <s v="EMP1001"/>
    <x v="47"/>
    <x v="201"/>
    <x v="0"/>
    <n v="771"/>
    <n v="648"/>
    <n v="1296"/>
    <n v="1542"/>
    <n v="246"/>
    <x v="29"/>
    <s v="Kevin Butler"/>
    <x v="47"/>
    <x v="6"/>
    <x v="8"/>
    <x v="0"/>
  </r>
  <r>
    <s v="AX19073"/>
    <s v="ENX2029"/>
    <s v="A137"/>
    <s v="EMP1021"/>
    <x v="458"/>
    <x v="274"/>
    <x v="1"/>
    <n v="1848"/>
    <n v="1294"/>
    <n v="1294"/>
    <n v="1848"/>
    <n v="554"/>
    <x v="32"/>
    <s v="Clarence Fox"/>
    <x v="458"/>
    <x v="2"/>
    <x v="6"/>
    <x v="0"/>
  </r>
  <r>
    <s v="AX19074"/>
    <s v="ENX2020"/>
    <s v="A171"/>
    <s v="EMP1004"/>
    <x v="140"/>
    <x v="359"/>
    <x v="3"/>
    <n v="2005"/>
    <n v="1223"/>
    <n v="4892"/>
    <n v="8020"/>
    <n v="3128"/>
    <x v="58"/>
    <s v="Kenneth Bradley"/>
    <x v="140"/>
    <x v="4"/>
    <x v="10"/>
    <x v="0"/>
  </r>
  <r>
    <s v="AX19077"/>
    <s v="ENX2049"/>
    <s v="A115"/>
    <s v="EMP1019"/>
    <x v="665"/>
    <x v="9"/>
    <x v="1"/>
    <n v="826"/>
    <n v="562"/>
    <n v="562"/>
    <n v="826"/>
    <n v="264"/>
    <x v="22"/>
    <s v="Roger Robertson"/>
    <x v="665"/>
    <x v="2"/>
    <x v="1"/>
    <x v="0"/>
  </r>
  <r>
    <s v="AX19090"/>
    <s v="ENX2042"/>
    <s v="A107"/>
    <s v="EMP1018"/>
    <x v="165"/>
    <x v="213"/>
    <x v="3"/>
    <n v="203"/>
    <n v="154"/>
    <n v="616"/>
    <n v="812"/>
    <n v="196"/>
    <x v="13"/>
    <s v="Jimmy Young"/>
    <x v="165"/>
    <x v="3"/>
    <x v="5"/>
    <x v="0"/>
  </r>
  <r>
    <s v="AX19092"/>
    <s v="ENX2041"/>
    <s v="A160"/>
    <s v="EMP1035"/>
    <x v="203"/>
    <x v="353"/>
    <x v="3"/>
    <n v="1380"/>
    <n v="1090"/>
    <n v="4360"/>
    <n v="5520"/>
    <n v="1160"/>
    <x v="1"/>
    <s v="Roger Ramos"/>
    <x v="203"/>
    <x v="1"/>
    <x v="11"/>
    <x v="0"/>
  </r>
  <r>
    <s v="AX19095"/>
    <s v="ENX2091"/>
    <s v="A171"/>
    <s v="EMP1001"/>
    <x v="303"/>
    <x v="318"/>
    <x v="2"/>
    <n v="368"/>
    <n v="294"/>
    <n v="882"/>
    <n v="1104"/>
    <n v="222"/>
    <x v="58"/>
    <s v="Kevin Butler"/>
    <x v="303"/>
    <x v="0"/>
    <x v="4"/>
    <x v="0"/>
  </r>
  <r>
    <s v="AX19099"/>
    <s v="ENX2049"/>
    <s v="A112"/>
    <s v="EMP1042"/>
    <x v="781"/>
    <x v="177"/>
    <x v="1"/>
    <n v="826"/>
    <n v="562"/>
    <n v="562"/>
    <n v="826"/>
    <n v="264"/>
    <x v="40"/>
    <s v="Scott Clark"/>
    <x v="781"/>
    <x v="1"/>
    <x v="3"/>
    <x v="0"/>
  </r>
  <r>
    <s v="AX19108"/>
    <s v="ENX2030"/>
    <s v="A142"/>
    <s v="EMP1028"/>
    <x v="777"/>
    <x v="254"/>
    <x v="2"/>
    <n v="1899"/>
    <n v="1044"/>
    <n v="3132"/>
    <n v="5697"/>
    <n v="2565"/>
    <x v="15"/>
    <s v="Howard Sims"/>
    <x v="777"/>
    <x v="5"/>
    <x v="8"/>
    <x v="0"/>
  </r>
  <r>
    <s v="AX19109"/>
    <s v="ENX2096"/>
    <s v="A167"/>
    <s v="EMP1029"/>
    <x v="384"/>
    <x v="198"/>
    <x v="2"/>
    <n v="1587"/>
    <n v="1301"/>
    <n v="3903"/>
    <n v="4761"/>
    <n v="858"/>
    <x v="10"/>
    <s v="Howard Gardner"/>
    <x v="384"/>
    <x v="0"/>
    <x v="9"/>
    <x v="0"/>
  </r>
  <r>
    <s v="AX19111"/>
    <s v="ENX2025"/>
    <s v="A137"/>
    <s v="EMP1023"/>
    <x v="684"/>
    <x v="18"/>
    <x v="1"/>
    <n v="667"/>
    <n v="387"/>
    <n v="387"/>
    <n v="667"/>
    <n v="280"/>
    <x v="32"/>
    <s v="Brian Davis"/>
    <x v="684"/>
    <x v="2"/>
    <x v="0"/>
    <x v="0"/>
  </r>
  <r>
    <s v="AX19113"/>
    <s v="ENX2054"/>
    <s v="A147"/>
    <s v="EMP1041"/>
    <x v="490"/>
    <x v="275"/>
    <x v="2"/>
    <n v="127"/>
    <n v="79"/>
    <n v="237"/>
    <n v="381"/>
    <n v="144"/>
    <x v="20"/>
    <s v="Joe Sims"/>
    <x v="490"/>
    <x v="4"/>
    <x v="4"/>
    <x v="0"/>
  </r>
  <r>
    <s v="AX19114"/>
    <s v="ENX2024"/>
    <s v="A112"/>
    <s v="EMP1044"/>
    <x v="311"/>
    <x v="263"/>
    <x v="1"/>
    <n v="356"/>
    <n v="292"/>
    <n v="292"/>
    <n v="356"/>
    <n v="64"/>
    <x v="40"/>
    <s v="Martin Carr"/>
    <x v="311"/>
    <x v="6"/>
    <x v="7"/>
    <x v="0"/>
  </r>
  <r>
    <s v="AX19117"/>
    <s v="ENX2071"/>
    <s v="A149"/>
    <s v="EMP1001"/>
    <x v="154"/>
    <x v="39"/>
    <x v="2"/>
    <n v="136"/>
    <n v="72"/>
    <n v="216"/>
    <n v="408"/>
    <n v="192"/>
    <x v="42"/>
    <s v="Kevin Butler"/>
    <x v="154"/>
    <x v="1"/>
    <x v="8"/>
    <x v="0"/>
  </r>
  <r>
    <s v="AX19120"/>
    <s v="ENX2035"/>
    <s v="A167"/>
    <s v="EMP1029"/>
    <x v="715"/>
    <x v="269"/>
    <x v="1"/>
    <n v="458"/>
    <n v="376"/>
    <n v="376"/>
    <n v="458"/>
    <n v="82"/>
    <x v="10"/>
    <s v="Howard Gardner"/>
    <x v="715"/>
    <x v="3"/>
    <x v="1"/>
    <x v="0"/>
  </r>
  <r>
    <s v="AX19123"/>
    <s v="ENX2061"/>
    <s v="A154"/>
    <s v="EMP1002"/>
    <x v="353"/>
    <x v="329"/>
    <x v="2"/>
    <n v="913"/>
    <n v="584"/>
    <n v="1752"/>
    <n v="2739"/>
    <n v="987"/>
    <x v="55"/>
    <s v="Andrew Bowman"/>
    <x v="353"/>
    <x v="3"/>
    <x v="11"/>
    <x v="0"/>
  </r>
  <r>
    <s v="AX19125"/>
    <s v="ENX2050"/>
    <s v="A154"/>
    <s v="EMP1027"/>
    <x v="436"/>
    <x v="22"/>
    <x v="1"/>
    <n v="2391"/>
    <n v="1291"/>
    <n v="1291"/>
    <n v="2391"/>
    <n v="1100"/>
    <x v="55"/>
    <s v="Gary Rodriguez"/>
    <x v="436"/>
    <x v="5"/>
    <x v="6"/>
    <x v="0"/>
  </r>
  <r>
    <s v="AX19126"/>
    <s v="ENX2034"/>
    <s v="A167"/>
    <s v="EMP1008"/>
    <x v="623"/>
    <x v="261"/>
    <x v="3"/>
    <n v="871"/>
    <n v="540"/>
    <n v="2160"/>
    <n v="3484"/>
    <n v="1324"/>
    <x v="10"/>
    <s v="Carl Elliott"/>
    <x v="623"/>
    <x v="1"/>
    <x v="7"/>
    <x v="0"/>
  </r>
  <r>
    <s v="AX19127"/>
    <s v="ENX2086"/>
    <s v="A123"/>
    <s v="EMP1033"/>
    <x v="542"/>
    <x v="219"/>
    <x v="2"/>
    <n v="123"/>
    <n v="84"/>
    <n v="252"/>
    <n v="369"/>
    <n v="117"/>
    <x v="62"/>
    <s v="Jerry Perry"/>
    <x v="542"/>
    <x v="6"/>
    <x v="8"/>
    <x v="0"/>
  </r>
  <r>
    <s v="AX19128"/>
    <s v="ENX2067"/>
    <s v="A155"/>
    <s v="EMP1030"/>
    <x v="158"/>
    <x v="168"/>
    <x v="3"/>
    <n v="1119"/>
    <n v="683"/>
    <n v="2732"/>
    <n v="4476"/>
    <n v="1744"/>
    <x v="41"/>
    <s v="Bobby Russell"/>
    <x v="158"/>
    <x v="1"/>
    <x v="6"/>
    <x v="0"/>
  </r>
  <r>
    <s v="AX19129"/>
    <s v="ENX2083"/>
    <s v="A111"/>
    <s v="EMP1034"/>
    <x v="532"/>
    <x v="36"/>
    <x v="1"/>
    <n v="2141"/>
    <n v="1777"/>
    <n v="1777"/>
    <n v="2141"/>
    <n v="364"/>
    <x v="19"/>
    <s v="Arthur Mccoy"/>
    <x v="532"/>
    <x v="6"/>
    <x v="3"/>
    <x v="0"/>
  </r>
  <r>
    <s v="AX19130"/>
    <s v="ENX2049"/>
    <s v="A153"/>
    <s v="EMP1035"/>
    <x v="197"/>
    <x v="211"/>
    <x v="3"/>
    <n v="826"/>
    <n v="562"/>
    <n v="2248"/>
    <n v="3304"/>
    <n v="1056"/>
    <x v="69"/>
    <s v="Roger Ramos"/>
    <x v="197"/>
    <x v="6"/>
    <x v="9"/>
    <x v="0"/>
  </r>
  <r>
    <s v="AX19131"/>
    <s v="ENX2026"/>
    <s v="A166"/>
    <s v="EMP1000"/>
    <x v="742"/>
    <x v="207"/>
    <x v="1"/>
    <n v="947"/>
    <n v="786"/>
    <n v="786"/>
    <n v="947"/>
    <n v="161"/>
    <x v="65"/>
    <s v="Fred Robertson"/>
    <x v="742"/>
    <x v="0"/>
    <x v="0"/>
    <x v="0"/>
  </r>
  <r>
    <s v="AX19136"/>
    <s v="ENX2021"/>
    <s v="A172"/>
    <s v="EMP1033"/>
    <x v="539"/>
    <x v="207"/>
    <x v="1"/>
    <n v="217"/>
    <n v="171"/>
    <n v="171"/>
    <n v="217"/>
    <n v="46"/>
    <x v="28"/>
    <s v="Jerry Perry"/>
    <x v="539"/>
    <x v="0"/>
    <x v="0"/>
    <x v="0"/>
  </r>
  <r>
    <s v="AX19137"/>
    <s v="ENX2090"/>
    <s v="A143"/>
    <s v="EMP1011"/>
    <x v="258"/>
    <x v="107"/>
    <x v="1"/>
    <n v="1338"/>
    <n v="682"/>
    <n v="682"/>
    <n v="1338"/>
    <n v="656"/>
    <x v="9"/>
    <s v="Larry Marshall"/>
    <x v="258"/>
    <x v="5"/>
    <x v="5"/>
    <x v="0"/>
  </r>
  <r>
    <s v="AX19138"/>
    <s v="ENX2061"/>
    <s v="A169"/>
    <s v="EMP1032"/>
    <x v="406"/>
    <x v="356"/>
    <x v="1"/>
    <n v="913"/>
    <n v="584"/>
    <n v="584"/>
    <n v="913"/>
    <n v="329"/>
    <x v="30"/>
    <s v="Larry Castillo"/>
    <x v="406"/>
    <x v="0"/>
    <x v="5"/>
    <x v="0"/>
  </r>
  <r>
    <s v="AX19139"/>
    <s v="ENX2041"/>
    <s v="A107"/>
    <s v="EMP1020"/>
    <x v="749"/>
    <x v="161"/>
    <x v="0"/>
    <n v="1380"/>
    <n v="1090"/>
    <n v="2180"/>
    <n v="2760"/>
    <n v="580"/>
    <x v="13"/>
    <s v="Ryan Butler"/>
    <x v="749"/>
    <x v="6"/>
    <x v="11"/>
    <x v="0"/>
  </r>
  <r>
    <s v="AX19148"/>
    <s v="ENX2085"/>
    <s v="A173"/>
    <s v="EMP1009"/>
    <x v="354"/>
    <x v="257"/>
    <x v="3"/>
    <n v="1862"/>
    <n v="1173"/>
    <n v="4692"/>
    <n v="7448"/>
    <n v="2756"/>
    <x v="14"/>
    <s v="Kenneth Fields"/>
    <x v="354"/>
    <x v="2"/>
    <x v="9"/>
    <x v="0"/>
  </r>
  <r>
    <s v="AX19149"/>
    <s v="ENX2081"/>
    <s v="A143"/>
    <s v="EMP1031"/>
    <x v="740"/>
    <x v="359"/>
    <x v="1"/>
    <n v="1566"/>
    <n v="1190"/>
    <n v="1190"/>
    <n v="1566"/>
    <n v="376"/>
    <x v="9"/>
    <s v="Brian Thomas"/>
    <x v="740"/>
    <x v="4"/>
    <x v="10"/>
    <x v="0"/>
  </r>
  <r>
    <s v="AX19150"/>
    <s v="ENX2026"/>
    <s v="A141"/>
    <s v="EMP1023"/>
    <x v="672"/>
    <x v="327"/>
    <x v="1"/>
    <n v="947"/>
    <n v="786"/>
    <n v="786"/>
    <n v="947"/>
    <n v="161"/>
    <x v="23"/>
    <s v="Brian Davis"/>
    <x v="672"/>
    <x v="2"/>
    <x v="10"/>
    <x v="0"/>
  </r>
  <r>
    <s v="AX19151"/>
    <s v="ENX2010"/>
    <s v="A106"/>
    <s v="EMP1017"/>
    <x v="565"/>
    <x v="30"/>
    <x v="3"/>
    <n v="1812"/>
    <n v="1305"/>
    <n v="5220"/>
    <n v="7248"/>
    <n v="2028"/>
    <x v="35"/>
    <s v="Brian Hansen"/>
    <x v="565"/>
    <x v="6"/>
    <x v="0"/>
    <x v="0"/>
  </r>
  <r>
    <s v="AX19153"/>
    <s v="ENX2092"/>
    <s v="A112"/>
    <s v="EMP1007"/>
    <x v="680"/>
    <x v="180"/>
    <x v="1"/>
    <n v="1639"/>
    <n v="1295"/>
    <n v="1295"/>
    <n v="1639"/>
    <n v="344"/>
    <x v="40"/>
    <s v="Jeremy Mendoza"/>
    <x v="680"/>
    <x v="5"/>
    <x v="7"/>
    <x v="0"/>
  </r>
  <r>
    <s v="AX19154"/>
    <s v="ENX2027"/>
    <s v="A111"/>
    <s v="EMP1039"/>
    <x v="650"/>
    <x v="23"/>
    <x v="1"/>
    <n v="2497"/>
    <n v="1473"/>
    <n v="1473"/>
    <n v="2497"/>
    <n v="1024"/>
    <x v="19"/>
    <s v="Eugene Holmes"/>
    <x v="650"/>
    <x v="3"/>
    <x v="11"/>
    <x v="0"/>
  </r>
  <r>
    <s v="AX19157"/>
    <s v="ENX2068"/>
    <s v="A131"/>
    <s v="EMP1020"/>
    <x v="142"/>
    <x v="286"/>
    <x v="2"/>
    <n v="1500"/>
    <n v="900"/>
    <n v="2700"/>
    <n v="4500"/>
    <n v="1800"/>
    <x v="66"/>
    <s v="Ryan Butler"/>
    <x v="142"/>
    <x v="3"/>
    <x v="10"/>
    <x v="0"/>
  </r>
  <r>
    <s v="AX19159"/>
    <s v="ENX2061"/>
    <s v="A121"/>
    <s v="EMP1011"/>
    <x v="264"/>
    <x v="294"/>
    <x v="1"/>
    <n v="913"/>
    <n v="584"/>
    <n v="584"/>
    <n v="913"/>
    <n v="329"/>
    <x v="70"/>
    <s v="Larry Marshall"/>
    <x v="264"/>
    <x v="2"/>
    <x v="9"/>
    <x v="0"/>
  </r>
  <r>
    <s v="AX19162"/>
    <s v="ENX2036"/>
    <s v="A113"/>
    <s v="EMP1027"/>
    <x v="151"/>
    <x v="243"/>
    <x v="1"/>
    <n v="1582"/>
    <n v="1234"/>
    <n v="1234"/>
    <n v="1582"/>
    <n v="348"/>
    <x v="49"/>
    <s v="Gary Rodriguez"/>
    <x v="151"/>
    <x v="6"/>
    <x v="9"/>
    <x v="0"/>
  </r>
  <r>
    <s v="AX19164"/>
    <s v="ENX2046"/>
    <s v="A153"/>
    <s v="EMP1019"/>
    <x v="336"/>
    <x v="204"/>
    <x v="1"/>
    <n v="2410"/>
    <n v="1518"/>
    <n v="1518"/>
    <n v="2410"/>
    <n v="892"/>
    <x v="69"/>
    <s v="Roger Robertson"/>
    <x v="336"/>
    <x v="5"/>
    <x v="9"/>
    <x v="0"/>
  </r>
  <r>
    <s v="AX19166"/>
    <s v="ENX2051"/>
    <s v="A164"/>
    <s v="EMP1024"/>
    <x v="519"/>
    <x v="233"/>
    <x v="0"/>
    <n v="1077"/>
    <n v="732"/>
    <n v="1464"/>
    <n v="2154"/>
    <n v="690"/>
    <x v="68"/>
    <s v="Ernest Wheeler"/>
    <x v="519"/>
    <x v="2"/>
    <x v="10"/>
    <x v="0"/>
  </r>
  <r>
    <s v="AX19167"/>
    <s v="ENX2021"/>
    <s v="A157"/>
    <s v="EMP1028"/>
    <x v="283"/>
    <x v="155"/>
    <x v="0"/>
    <n v="217"/>
    <n v="171"/>
    <n v="342"/>
    <n v="434"/>
    <n v="92"/>
    <x v="0"/>
    <s v="Howard Sims"/>
    <x v="283"/>
    <x v="4"/>
    <x v="4"/>
    <x v="0"/>
  </r>
  <r>
    <s v="AX19169"/>
    <s v="ENX2035"/>
    <s v="A113"/>
    <s v="EMP1037"/>
    <x v="310"/>
    <x v="339"/>
    <x v="0"/>
    <n v="458"/>
    <n v="376"/>
    <n v="752"/>
    <n v="916"/>
    <n v="164"/>
    <x v="49"/>
    <s v="Carl Hall"/>
    <x v="310"/>
    <x v="2"/>
    <x v="7"/>
    <x v="0"/>
  </r>
  <r>
    <s v="AX19171"/>
    <s v="ENX2064"/>
    <s v="A156"/>
    <s v="EMP1027"/>
    <x v="158"/>
    <x v="72"/>
    <x v="0"/>
    <n v="1414"/>
    <n v="962"/>
    <n v="1924"/>
    <n v="2828"/>
    <n v="904"/>
    <x v="39"/>
    <s v="Gary Rodriguez"/>
    <x v="158"/>
    <x v="2"/>
    <x v="1"/>
    <x v="0"/>
  </r>
  <r>
    <s v="AX19174"/>
    <s v="ENX2081"/>
    <s v="A128"/>
    <s v="EMP1043"/>
    <x v="161"/>
    <x v="217"/>
    <x v="3"/>
    <n v="1566"/>
    <n v="1190"/>
    <n v="4760"/>
    <n v="6264"/>
    <n v="1504"/>
    <x v="16"/>
    <s v="Joshua Taylor"/>
    <x v="161"/>
    <x v="1"/>
    <x v="5"/>
    <x v="0"/>
  </r>
  <r>
    <s v="AX19178"/>
    <s v="ENX2044"/>
    <s v="A100"/>
    <s v="EMP1025"/>
    <x v="169"/>
    <x v="208"/>
    <x v="1"/>
    <n v="886"/>
    <n v="478"/>
    <n v="478"/>
    <n v="886"/>
    <n v="408"/>
    <x v="67"/>
    <s v="Ernest Wagner"/>
    <x v="169"/>
    <x v="4"/>
    <x v="2"/>
    <x v="0"/>
  </r>
  <r>
    <s v="AX19181"/>
    <s v="ENX2006"/>
    <s v="A169"/>
    <s v="EMP1006"/>
    <x v="602"/>
    <x v="320"/>
    <x v="1"/>
    <n v="1826"/>
    <n v="1443"/>
    <n v="1443"/>
    <n v="1826"/>
    <n v="383"/>
    <x v="30"/>
    <s v="Sean Miller"/>
    <x v="602"/>
    <x v="0"/>
    <x v="3"/>
    <x v="0"/>
  </r>
  <r>
    <s v="AX19187"/>
    <s v="ENX2098"/>
    <s v="A142"/>
    <s v="EMP1033"/>
    <x v="645"/>
    <x v="68"/>
    <x v="1"/>
    <n v="1178"/>
    <n v="683"/>
    <n v="683"/>
    <n v="1178"/>
    <n v="495"/>
    <x v="15"/>
    <s v="Jerry Perry"/>
    <x v="645"/>
    <x v="0"/>
    <x v="5"/>
    <x v="0"/>
  </r>
  <r>
    <s v="AX19188"/>
    <s v="ENX2072"/>
    <s v="A127"/>
    <s v="EMP1014"/>
    <x v="439"/>
    <x v="310"/>
    <x v="0"/>
    <n v="1887"/>
    <n v="1378"/>
    <n v="2756"/>
    <n v="3774"/>
    <n v="1018"/>
    <x v="5"/>
    <s v="Ronald Reed"/>
    <x v="439"/>
    <x v="4"/>
    <x v="3"/>
    <x v="0"/>
  </r>
  <r>
    <s v="AX19193"/>
    <s v="ENX2002"/>
    <s v="A144"/>
    <s v="EMP1034"/>
    <x v="716"/>
    <x v="315"/>
    <x v="1"/>
    <n v="847"/>
    <n v="534"/>
    <n v="534"/>
    <n v="847"/>
    <n v="313"/>
    <x v="33"/>
    <s v="Arthur Mccoy"/>
    <x v="716"/>
    <x v="3"/>
    <x v="8"/>
    <x v="0"/>
  </r>
  <r>
    <s v="AX19194"/>
    <s v="ENX2099"/>
    <s v="A144"/>
    <s v="EMP1027"/>
    <x v="370"/>
    <x v="4"/>
    <x v="2"/>
    <n v="1367"/>
    <n v="984"/>
    <n v="2952"/>
    <n v="4101"/>
    <n v="1149"/>
    <x v="33"/>
    <s v="Gary Rodriguez"/>
    <x v="370"/>
    <x v="2"/>
    <x v="2"/>
    <x v="0"/>
  </r>
  <r>
    <s v="AX19195"/>
    <s v="ENX2053"/>
    <s v="A102"/>
    <s v="EMP1004"/>
    <x v="722"/>
    <x v="179"/>
    <x v="2"/>
    <n v="596"/>
    <n v="358"/>
    <n v="1074"/>
    <n v="1788"/>
    <n v="714"/>
    <x v="43"/>
    <s v="Kenneth Bradley"/>
    <x v="722"/>
    <x v="6"/>
    <x v="11"/>
    <x v="0"/>
  </r>
  <r>
    <s v="AX19196"/>
    <s v="ENX2002"/>
    <s v="A124"/>
    <s v="EMP1001"/>
    <x v="60"/>
    <x v="155"/>
    <x v="1"/>
    <n v="847"/>
    <n v="534"/>
    <n v="534"/>
    <n v="847"/>
    <n v="313"/>
    <x v="21"/>
    <s v="Kevin Butler"/>
    <x v="60"/>
    <x v="4"/>
    <x v="4"/>
    <x v="0"/>
  </r>
  <r>
    <s v="AX19199"/>
    <s v="ENX2035"/>
    <s v="A144"/>
    <s v="EMP1008"/>
    <x v="100"/>
    <x v="122"/>
    <x v="1"/>
    <n v="458"/>
    <n v="376"/>
    <n v="376"/>
    <n v="458"/>
    <n v="82"/>
    <x v="33"/>
    <s v="Carl Elliott"/>
    <x v="100"/>
    <x v="3"/>
    <x v="6"/>
    <x v="0"/>
  </r>
  <r>
    <s v="AX19200"/>
    <s v="ENX2057"/>
    <s v="A106"/>
    <s v="EMP1035"/>
    <x v="448"/>
    <x v="221"/>
    <x v="1"/>
    <n v="181"/>
    <n v="130"/>
    <n v="130"/>
    <n v="181"/>
    <n v="51"/>
    <x v="35"/>
    <s v="Roger Ramos"/>
    <x v="448"/>
    <x v="4"/>
    <x v="6"/>
    <x v="0"/>
  </r>
  <r>
    <s v="AX19207"/>
    <s v="ENX2006"/>
    <s v="A123"/>
    <s v="EMP1035"/>
    <x v="289"/>
    <x v="340"/>
    <x v="1"/>
    <n v="1826"/>
    <n v="1443"/>
    <n v="1443"/>
    <n v="1826"/>
    <n v="383"/>
    <x v="62"/>
    <s v="Roger Ramos"/>
    <x v="289"/>
    <x v="5"/>
    <x v="3"/>
    <x v="0"/>
  </r>
  <r>
    <s v="AX19209"/>
    <s v="ENX2071"/>
    <s v="A108"/>
    <s v="EMP1025"/>
    <x v="578"/>
    <x v="126"/>
    <x v="2"/>
    <n v="136"/>
    <n v="72"/>
    <n v="216"/>
    <n v="408"/>
    <n v="192"/>
    <x v="64"/>
    <s v="Ernest Wagner"/>
    <x v="578"/>
    <x v="1"/>
    <x v="2"/>
    <x v="0"/>
  </r>
  <r>
    <s v="AX19211"/>
    <s v="ENX2015"/>
    <s v="A119"/>
    <s v="EMP1028"/>
    <x v="287"/>
    <x v="352"/>
    <x v="1"/>
    <n v="637"/>
    <n v="389"/>
    <n v="389"/>
    <n v="637"/>
    <n v="248"/>
    <x v="61"/>
    <s v="Howard Sims"/>
    <x v="287"/>
    <x v="3"/>
    <x v="6"/>
    <x v="0"/>
  </r>
  <r>
    <s v="AX19213"/>
    <s v="ENX2041"/>
    <s v="A118"/>
    <s v="EMP1012"/>
    <x v="270"/>
    <x v="146"/>
    <x v="2"/>
    <n v="1380"/>
    <n v="1090"/>
    <n v="3270"/>
    <n v="4140"/>
    <n v="870"/>
    <x v="11"/>
    <s v="John Reyes"/>
    <x v="270"/>
    <x v="6"/>
    <x v="1"/>
    <x v="0"/>
  </r>
  <r>
    <s v="AX19214"/>
    <s v="ENX2034"/>
    <s v="A100"/>
    <s v="EMP1018"/>
    <x v="154"/>
    <x v="142"/>
    <x v="0"/>
    <n v="871"/>
    <n v="540"/>
    <n v="1080"/>
    <n v="1742"/>
    <n v="662"/>
    <x v="67"/>
    <s v="Jimmy Young"/>
    <x v="154"/>
    <x v="1"/>
    <x v="0"/>
    <x v="0"/>
  </r>
  <r>
    <s v="AX19215"/>
    <s v="ENX2017"/>
    <s v="A155"/>
    <s v="EMP1035"/>
    <x v="444"/>
    <x v="152"/>
    <x v="1"/>
    <n v="35"/>
    <n v="22"/>
    <n v="22"/>
    <n v="35"/>
    <n v="13"/>
    <x v="41"/>
    <s v="Roger Ramos"/>
    <x v="444"/>
    <x v="5"/>
    <x v="6"/>
    <x v="0"/>
  </r>
  <r>
    <s v="AX19216"/>
    <s v="ENX2020"/>
    <s v="A128"/>
    <s v="EMP1037"/>
    <x v="265"/>
    <x v="65"/>
    <x v="0"/>
    <n v="2005"/>
    <n v="1223"/>
    <n v="2446"/>
    <n v="4010"/>
    <n v="1564"/>
    <x v="16"/>
    <s v="Carl Hall"/>
    <x v="265"/>
    <x v="5"/>
    <x v="5"/>
    <x v="0"/>
  </r>
  <r>
    <s v="AX19219"/>
    <s v="ENX2028"/>
    <s v="A154"/>
    <s v="EMP1002"/>
    <x v="686"/>
    <x v="139"/>
    <x v="1"/>
    <n v="2283"/>
    <n v="1484"/>
    <n v="1484"/>
    <n v="2283"/>
    <n v="799"/>
    <x v="55"/>
    <s v="Andrew Bowman"/>
    <x v="686"/>
    <x v="4"/>
    <x v="9"/>
    <x v="0"/>
  </r>
  <r>
    <s v="AX19221"/>
    <s v="ENX2075"/>
    <s v="A120"/>
    <s v="EMP1008"/>
    <x v="89"/>
    <x v="170"/>
    <x v="1"/>
    <n v="400"/>
    <n v="208"/>
    <n v="208"/>
    <n v="400"/>
    <n v="192"/>
    <x v="71"/>
    <s v="Carl Elliott"/>
    <x v="89"/>
    <x v="6"/>
    <x v="0"/>
    <x v="0"/>
  </r>
  <r>
    <s v="AX19228"/>
    <s v="ENX2084"/>
    <s v="A137"/>
    <s v="EMP1030"/>
    <x v="730"/>
    <x v="48"/>
    <x v="2"/>
    <n v="1783"/>
    <n v="1230"/>
    <n v="3690"/>
    <n v="5349"/>
    <n v="1659"/>
    <x v="32"/>
    <s v="Bobby Russell"/>
    <x v="730"/>
    <x v="2"/>
    <x v="0"/>
    <x v="0"/>
  </r>
  <r>
    <s v="AX19229"/>
    <s v="ENX2067"/>
    <s v="A154"/>
    <s v="EMP1036"/>
    <x v="175"/>
    <x v="365"/>
    <x v="1"/>
    <n v="1119"/>
    <n v="683"/>
    <n v="683"/>
    <n v="1119"/>
    <n v="436"/>
    <x v="55"/>
    <s v="Robert Reed"/>
    <x v="175"/>
    <x v="2"/>
    <x v="6"/>
    <x v="0"/>
  </r>
  <r>
    <s v="AX19232"/>
    <s v="ENX2007"/>
    <s v="A151"/>
    <s v="EMP1044"/>
    <x v="362"/>
    <x v="223"/>
    <x v="3"/>
    <n v="1405"/>
    <n v="1054"/>
    <n v="4216"/>
    <n v="5620"/>
    <n v="1404"/>
    <x v="24"/>
    <s v="Martin Carr"/>
    <x v="362"/>
    <x v="6"/>
    <x v="2"/>
    <x v="0"/>
  </r>
  <r>
    <s v="AX19238"/>
    <s v="ENX2013"/>
    <s v="A109"/>
    <s v="EMP1010"/>
    <x v="634"/>
    <x v="35"/>
    <x v="3"/>
    <n v="368"/>
    <n v="269"/>
    <n v="1076"/>
    <n v="1472"/>
    <n v="396"/>
    <x v="34"/>
    <s v="Joshua Cook"/>
    <x v="634"/>
    <x v="3"/>
    <x v="10"/>
    <x v="0"/>
  </r>
  <r>
    <s v="AX19239"/>
    <s v="ENX2052"/>
    <s v="A120"/>
    <s v="EMP1031"/>
    <x v="357"/>
    <x v="315"/>
    <x v="0"/>
    <n v="1526"/>
    <n v="1251"/>
    <n v="2502"/>
    <n v="3052"/>
    <n v="550"/>
    <x v="71"/>
    <s v="Brian Thomas"/>
    <x v="357"/>
    <x v="3"/>
    <x v="8"/>
    <x v="0"/>
  </r>
  <r>
    <s v="AX19243"/>
    <s v="ENX2055"/>
    <s v="A112"/>
    <s v="EMP1029"/>
    <x v="36"/>
    <x v="292"/>
    <x v="1"/>
    <n v="2495"/>
    <n v="1896"/>
    <n v="1896"/>
    <n v="2495"/>
    <n v="599"/>
    <x v="40"/>
    <s v="Howard Gardner"/>
    <x v="36"/>
    <x v="4"/>
    <x v="3"/>
    <x v="0"/>
  </r>
  <r>
    <s v="AX19250"/>
    <s v="ENX2018"/>
    <s v="A117"/>
    <s v="EMP1029"/>
    <x v="587"/>
    <x v="69"/>
    <x v="1"/>
    <n v="1972"/>
    <n v="1321"/>
    <n v="1321"/>
    <n v="1972"/>
    <n v="651"/>
    <x v="63"/>
    <s v="Howard Gardner"/>
    <x v="587"/>
    <x v="2"/>
    <x v="3"/>
    <x v="0"/>
  </r>
  <r>
    <s v="AX19256"/>
    <s v="ENX2075"/>
    <s v="A118"/>
    <s v="EMP1025"/>
    <x v="298"/>
    <x v="160"/>
    <x v="1"/>
    <n v="400"/>
    <n v="208"/>
    <n v="208"/>
    <n v="400"/>
    <n v="192"/>
    <x v="11"/>
    <s v="Ernest Wagner"/>
    <x v="298"/>
    <x v="3"/>
    <x v="2"/>
    <x v="0"/>
  </r>
  <r>
    <s v="AX19257"/>
    <s v="ENX2052"/>
    <s v="A166"/>
    <s v="EMP1023"/>
    <x v="782"/>
    <x v="349"/>
    <x v="3"/>
    <n v="1526"/>
    <n v="1251"/>
    <n v="5004"/>
    <n v="6104"/>
    <n v="1100"/>
    <x v="65"/>
    <s v="Brian Davis"/>
    <x v="782"/>
    <x v="0"/>
    <x v="0"/>
    <x v="0"/>
  </r>
  <r>
    <s v="AX19258"/>
    <s v="ENX2059"/>
    <s v="A155"/>
    <s v="EMP1009"/>
    <x v="154"/>
    <x v="220"/>
    <x v="1"/>
    <n v="1494"/>
    <n v="971"/>
    <n v="971"/>
    <n v="1494"/>
    <n v="523"/>
    <x v="41"/>
    <s v="Kenneth Fields"/>
    <x v="154"/>
    <x v="6"/>
    <x v="6"/>
    <x v="0"/>
  </r>
  <r>
    <s v="AX19266"/>
    <s v="ENX2007"/>
    <s v="A126"/>
    <s v="EMP1030"/>
    <x v="71"/>
    <x v="53"/>
    <x v="0"/>
    <n v="1405"/>
    <n v="1054"/>
    <n v="2108"/>
    <n v="2810"/>
    <n v="702"/>
    <x v="38"/>
    <s v="Bobby Russell"/>
    <x v="71"/>
    <x v="3"/>
    <x v="5"/>
    <x v="0"/>
  </r>
  <r>
    <s v="AX19268"/>
    <s v="ENX2030"/>
    <s v="A119"/>
    <s v="EMP1012"/>
    <x v="756"/>
    <x v="213"/>
    <x v="1"/>
    <n v="1899"/>
    <n v="1044"/>
    <n v="1044"/>
    <n v="1899"/>
    <n v="855"/>
    <x v="61"/>
    <s v="John Reyes"/>
    <x v="756"/>
    <x v="3"/>
    <x v="5"/>
    <x v="0"/>
  </r>
  <r>
    <s v="AX19270"/>
    <s v="ENX2086"/>
    <s v="A119"/>
    <s v="EMP1019"/>
    <x v="220"/>
    <x v="13"/>
    <x v="1"/>
    <n v="123"/>
    <n v="84"/>
    <n v="84"/>
    <n v="123"/>
    <n v="39"/>
    <x v="61"/>
    <s v="Roger Robertson"/>
    <x v="220"/>
    <x v="3"/>
    <x v="8"/>
    <x v="0"/>
  </r>
  <r>
    <s v="AX19271"/>
    <s v="ENX2083"/>
    <s v="A126"/>
    <s v="EMP1020"/>
    <x v="244"/>
    <x v="327"/>
    <x v="3"/>
    <n v="2141"/>
    <n v="1777"/>
    <n v="7108"/>
    <n v="8564"/>
    <n v="1456"/>
    <x v="38"/>
    <s v="Ryan Butler"/>
    <x v="244"/>
    <x v="2"/>
    <x v="10"/>
    <x v="0"/>
  </r>
  <r>
    <s v="AX19277"/>
    <s v="ENX2095"/>
    <s v="A154"/>
    <s v="EMP1011"/>
    <x v="13"/>
    <x v="142"/>
    <x v="1"/>
    <n v="1743"/>
    <n v="872"/>
    <n v="872"/>
    <n v="1743"/>
    <n v="871"/>
    <x v="55"/>
    <s v="Larry Marshall"/>
    <x v="13"/>
    <x v="1"/>
    <x v="0"/>
    <x v="0"/>
  </r>
  <r>
    <s v="AX19278"/>
    <s v="ENX2061"/>
    <s v="A129"/>
    <s v="EMP1008"/>
    <x v="352"/>
    <x v="198"/>
    <x v="1"/>
    <n v="913"/>
    <n v="584"/>
    <n v="584"/>
    <n v="913"/>
    <n v="329"/>
    <x v="59"/>
    <s v="Carl Elliott"/>
    <x v="352"/>
    <x v="0"/>
    <x v="9"/>
    <x v="0"/>
  </r>
  <r>
    <s v="AX19280"/>
    <s v="ENX2072"/>
    <s v="A125"/>
    <s v="EMP1012"/>
    <x v="212"/>
    <x v="102"/>
    <x v="2"/>
    <n v="1887"/>
    <n v="1378"/>
    <n v="4134"/>
    <n v="5661"/>
    <n v="1527"/>
    <x v="72"/>
    <s v="John Reyes"/>
    <x v="212"/>
    <x v="1"/>
    <x v="5"/>
    <x v="0"/>
  </r>
  <r>
    <s v="AX19282"/>
    <s v="ENX2032"/>
    <s v="A116"/>
    <s v="EMP1011"/>
    <x v="758"/>
    <x v="46"/>
    <x v="2"/>
    <n v="1967"/>
    <n v="1397"/>
    <n v="4191"/>
    <n v="5901"/>
    <n v="1710"/>
    <x v="47"/>
    <s v="Larry Marshall"/>
    <x v="758"/>
    <x v="5"/>
    <x v="10"/>
    <x v="0"/>
  </r>
  <r>
    <s v="AX19283"/>
    <s v="ENX2040"/>
    <s v="A120"/>
    <s v="EMP1041"/>
    <x v="423"/>
    <x v="235"/>
    <x v="1"/>
    <n v="1889"/>
    <n v="945"/>
    <n v="945"/>
    <n v="1889"/>
    <n v="944"/>
    <x v="71"/>
    <s v="Joe Sims"/>
    <x v="423"/>
    <x v="2"/>
    <x v="8"/>
    <x v="0"/>
  </r>
  <r>
    <s v="AX19287"/>
    <s v="ENX2082"/>
    <s v="A101"/>
    <s v="EMP1013"/>
    <x v="526"/>
    <x v="73"/>
    <x v="1"/>
    <n v="1103"/>
    <n v="838"/>
    <n v="838"/>
    <n v="1103"/>
    <n v="265"/>
    <x v="26"/>
    <s v="Charles Harper"/>
    <x v="526"/>
    <x v="3"/>
    <x v="0"/>
    <x v="0"/>
  </r>
  <r>
    <s v="AX19295"/>
    <s v="ENX2009"/>
    <s v="A106"/>
    <s v="EMP1004"/>
    <x v="644"/>
    <x v="335"/>
    <x v="1"/>
    <n v="584"/>
    <n v="420"/>
    <n v="420"/>
    <n v="584"/>
    <n v="164"/>
    <x v="35"/>
    <s v="Kenneth Bradley"/>
    <x v="644"/>
    <x v="0"/>
    <x v="2"/>
    <x v="0"/>
  </r>
  <r>
    <s v="AX19296"/>
    <s v="ENX2041"/>
    <s v="A128"/>
    <s v="EMP1014"/>
    <x v="686"/>
    <x v="285"/>
    <x v="1"/>
    <n v="1380"/>
    <n v="1090"/>
    <n v="1090"/>
    <n v="1380"/>
    <n v="290"/>
    <x v="16"/>
    <s v="Ronald Reed"/>
    <x v="686"/>
    <x v="3"/>
    <x v="2"/>
    <x v="0"/>
  </r>
  <r>
    <s v="AX19299"/>
    <s v="ENX2013"/>
    <s v="A155"/>
    <s v="EMP1004"/>
    <x v="459"/>
    <x v="152"/>
    <x v="1"/>
    <n v="368"/>
    <n v="269"/>
    <n v="269"/>
    <n v="368"/>
    <n v="99"/>
    <x v="41"/>
    <s v="Kenneth Bradley"/>
    <x v="459"/>
    <x v="5"/>
    <x v="6"/>
    <x v="0"/>
  </r>
  <r>
    <s v="AX19300"/>
    <s v="ENX2048"/>
    <s v="A118"/>
    <s v="EMP1012"/>
    <x v="79"/>
    <x v="151"/>
    <x v="1"/>
    <n v="502"/>
    <n v="296"/>
    <n v="296"/>
    <n v="502"/>
    <n v="206"/>
    <x v="11"/>
    <s v="John Reyes"/>
    <x v="79"/>
    <x v="4"/>
    <x v="3"/>
    <x v="0"/>
  </r>
  <r>
    <s v="AX19303"/>
    <s v="ENX2014"/>
    <s v="A137"/>
    <s v="EMP1009"/>
    <x v="68"/>
    <x v="12"/>
    <x v="2"/>
    <n v="1809"/>
    <n v="1067"/>
    <n v="3201"/>
    <n v="5427"/>
    <n v="2226"/>
    <x v="32"/>
    <s v="Kenneth Fields"/>
    <x v="68"/>
    <x v="3"/>
    <x v="7"/>
    <x v="0"/>
  </r>
  <r>
    <s v="AX19305"/>
    <s v="ENX2088"/>
    <s v="A125"/>
    <s v="EMP1042"/>
    <x v="771"/>
    <x v="16"/>
    <x v="0"/>
    <n v="603"/>
    <n v="416"/>
    <n v="832"/>
    <n v="1206"/>
    <n v="374"/>
    <x v="72"/>
    <s v="Scott Clark"/>
    <x v="771"/>
    <x v="2"/>
    <x v="9"/>
    <x v="0"/>
  </r>
  <r>
    <s v="AX19309"/>
    <s v="ENX2097"/>
    <s v="A134"/>
    <s v="EMP1039"/>
    <x v="591"/>
    <x v="291"/>
    <x v="1"/>
    <n v="1052"/>
    <n v="589"/>
    <n v="589"/>
    <n v="1052"/>
    <n v="463"/>
    <x v="7"/>
    <s v="Eugene Holmes"/>
    <x v="591"/>
    <x v="4"/>
    <x v="0"/>
    <x v="0"/>
  </r>
  <r>
    <s v="AX19310"/>
    <s v="ENX2039"/>
    <s v="A114"/>
    <s v="EMP1021"/>
    <x v="94"/>
    <x v="178"/>
    <x v="0"/>
    <n v="817"/>
    <n v="409"/>
    <n v="818"/>
    <n v="1634"/>
    <n v="816"/>
    <x v="36"/>
    <s v="Clarence Fox"/>
    <x v="94"/>
    <x v="5"/>
    <x v="0"/>
    <x v="0"/>
  </r>
  <r>
    <s v="AX19318"/>
    <s v="ENX2007"/>
    <s v="A115"/>
    <s v="EMP1011"/>
    <x v="736"/>
    <x v="201"/>
    <x v="1"/>
    <n v="1405"/>
    <n v="1054"/>
    <n v="1054"/>
    <n v="1405"/>
    <n v="351"/>
    <x v="22"/>
    <s v="Larry Marshall"/>
    <x v="736"/>
    <x v="6"/>
    <x v="8"/>
    <x v="0"/>
  </r>
  <r>
    <s v="AX19323"/>
    <s v="ENX2036"/>
    <s v="A114"/>
    <s v="EMP1017"/>
    <x v="704"/>
    <x v="73"/>
    <x v="0"/>
    <n v="1582"/>
    <n v="1234"/>
    <n v="2468"/>
    <n v="3164"/>
    <n v="696"/>
    <x v="36"/>
    <s v="Brian Hansen"/>
    <x v="704"/>
    <x v="3"/>
    <x v="0"/>
    <x v="0"/>
  </r>
  <r>
    <s v="AX19328"/>
    <s v="ENX2030"/>
    <s v="A112"/>
    <s v="EMP1023"/>
    <x v="119"/>
    <x v="143"/>
    <x v="1"/>
    <n v="1899"/>
    <n v="1044"/>
    <n v="1044"/>
    <n v="1899"/>
    <n v="855"/>
    <x v="40"/>
    <s v="Brian Davis"/>
    <x v="119"/>
    <x v="6"/>
    <x v="10"/>
    <x v="0"/>
  </r>
  <r>
    <s v="AX19329"/>
    <s v="ENX2042"/>
    <s v="A160"/>
    <s v="EMP1042"/>
    <x v="673"/>
    <x v="245"/>
    <x v="0"/>
    <n v="203"/>
    <n v="154"/>
    <n v="308"/>
    <n v="406"/>
    <n v="98"/>
    <x v="1"/>
    <s v="Scott Clark"/>
    <x v="673"/>
    <x v="5"/>
    <x v="8"/>
    <x v="0"/>
  </r>
  <r>
    <s v="AX19333"/>
    <s v="ENX2054"/>
    <s v="A112"/>
    <s v="EMP1025"/>
    <x v="632"/>
    <x v="143"/>
    <x v="1"/>
    <n v="127"/>
    <n v="79"/>
    <n v="79"/>
    <n v="127"/>
    <n v="48"/>
    <x v="40"/>
    <s v="Ernest Wagner"/>
    <x v="632"/>
    <x v="6"/>
    <x v="10"/>
    <x v="0"/>
  </r>
  <r>
    <s v="AX19335"/>
    <s v="ENX2063"/>
    <s v="A170"/>
    <s v="EMP1004"/>
    <x v="409"/>
    <x v="360"/>
    <x v="3"/>
    <n v="1708"/>
    <n v="871"/>
    <n v="3484"/>
    <n v="6832"/>
    <n v="3348"/>
    <x v="18"/>
    <s v="Kenneth Bradley"/>
    <x v="409"/>
    <x v="2"/>
    <x v="3"/>
    <x v="0"/>
  </r>
  <r>
    <s v="AX19337"/>
    <s v="ENX2072"/>
    <s v="A137"/>
    <s v="EMP1010"/>
    <x v="312"/>
    <x v="137"/>
    <x v="1"/>
    <n v="1887"/>
    <n v="1378"/>
    <n v="1378"/>
    <n v="1887"/>
    <n v="509"/>
    <x v="32"/>
    <s v="Joshua Cook"/>
    <x v="312"/>
    <x v="6"/>
    <x v="0"/>
    <x v="0"/>
  </r>
  <r>
    <s v="AX19338"/>
    <s v="ENX2098"/>
    <s v="A129"/>
    <s v="EMP1043"/>
    <x v="219"/>
    <x v="150"/>
    <x v="1"/>
    <n v="1178"/>
    <n v="683"/>
    <n v="683"/>
    <n v="1178"/>
    <n v="495"/>
    <x v="59"/>
    <s v="Joshua Taylor"/>
    <x v="219"/>
    <x v="1"/>
    <x v="0"/>
    <x v="0"/>
  </r>
  <r>
    <s v="AX19346"/>
    <s v="ENX2002"/>
    <s v="A109"/>
    <s v="EMP1029"/>
    <x v="338"/>
    <x v="130"/>
    <x v="2"/>
    <n v="847"/>
    <n v="534"/>
    <n v="1602"/>
    <n v="2541"/>
    <n v="939"/>
    <x v="34"/>
    <s v="Howard Gardner"/>
    <x v="338"/>
    <x v="2"/>
    <x v="2"/>
    <x v="0"/>
  </r>
  <r>
    <s v="AX19356"/>
    <s v="ENX2008"/>
    <s v="A128"/>
    <s v="EMP1012"/>
    <x v="764"/>
    <x v="174"/>
    <x v="1"/>
    <n v="315"/>
    <n v="208"/>
    <n v="208"/>
    <n v="315"/>
    <n v="107"/>
    <x v="16"/>
    <s v="John Reyes"/>
    <x v="764"/>
    <x v="0"/>
    <x v="7"/>
    <x v="0"/>
  </r>
  <r>
    <s v="AX19358"/>
    <s v="ENX2000"/>
    <s v="A170"/>
    <s v="EMP1024"/>
    <x v="696"/>
    <x v="40"/>
    <x v="1"/>
    <n v="2241"/>
    <n v="1367"/>
    <n v="1367"/>
    <n v="2241"/>
    <n v="874"/>
    <x v="18"/>
    <s v="Ernest Wheeler"/>
    <x v="696"/>
    <x v="5"/>
    <x v="11"/>
    <x v="0"/>
  </r>
  <r>
    <s v="AX19359"/>
    <s v="ENX2042"/>
    <s v="A149"/>
    <s v="EMP1027"/>
    <x v="689"/>
    <x v="96"/>
    <x v="1"/>
    <n v="203"/>
    <n v="154"/>
    <n v="154"/>
    <n v="203"/>
    <n v="49"/>
    <x v="42"/>
    <s v="Gary Rodriguez"/>
    <x v="689"/>
    <x v="6"/>
    <x v="2"/>
    <x v="0"/>
  </r>
  <r>
    <s v="AX19362"/>
    <s v="ENX2037"/>
    <s v="A170"/>
    <s v="EMP1033"/>
    <x v="99"/>
    <x v="129"/>
    <x v="0"/>
    <n v="880"/>
    <n v="634"/>
    <n v="1268"/>
    <n v="1760"/>
    <n v="492"/>
    <x v="18"/>
    <s v="Jerry Perry"/>
    <x v="99"/>
    <x v="5"/>
    <x v="0"/>
    <x v="0"/>
  </r>
  <r>
    <s v="AX19366"/>
    <s v="ENX2062"/>
    <s v="A151"/>
    <s v="EMP1029"/>
    <x v="308"/>
    <x v="210"/>
    <x v="1"/>
    <n v="2464"/>
    <n v="1774"/>
    <n v="1774"/>
    <n v="2464"/>
    <n v="690"/>
    <x v="24"/>
    <s v="Howard Gardner"/>
    <x v="308"/>
    <x v="2"/>
    <x v="7"/>
    <x v="0"/>
  </r>
  <r>
    <s v="AX19368"/>
    <s v="ENX2060"/>
    <s v="A166"/>
    <s v="EMP1044"/>
    <x v="645"/>
    <x v="98"/>
    <x v="2"/>
    <n v="1467"/>
    <n v="807"/>
    <n v="2421"/>
    <n v="4401"/>
    <n v="1980"/>
    <x v="65"/>
    <s v="Martin Carr"/>
    <x v="645"/>
    <x v="3"/>
    <x v="5"/>
    <x v="0"/>
  </r>
  <r>
    <s v="AX19371"/>
    <s v="ENX2023"/>
    <s v="A110"/>
    <s v="EMP1009"/>
    <x v="244"/>
    <x v="270"/>
    <x v="1"/>
    <n v="818"/>
    <n v="450"/>
    <n v="450"/>
    <n v="818"/>
    <n v="368"/>
    <x v="73"/>
    <s v="Kenneth Fields"/>
    <x v="244"/>
    <x v="2"/>
    <x v="7"/>
    <x v="0"/>
  </r>
  <r>
    <s v="AX19372"/>
    <s v="ENX2011"/>
    <s v="A142"/>
    <s v="EMP1022"/>
    <x v="393"/>
    <x v="88"/>
    <x v="1"/>
    <n v="530"/>
    <n v="435"/>
    <n v="435"/>
    <n v="530"/>
    <n v="95"/>
    <x v="15"/>
    <s v="Walter Cook"/>
    <x v="393"/>
    <x v="5"/>
    <x v="9"/>
    <x v="0"/>
  </r>
  <r>
    <s v="AX19374"/>
    <s v="ENX2065"/>
    <s v="A163"/>
    <s v="EMP1011"/>
    <x v="442"/>
    <x v="42"/>
    <x v="1"/>
    <n v="2396"/>
    <n v="1965"/>
    <n v="1965"/>
    <n v="2396"/>
    <n v="431"/>
    <x v="60"/>
    <s v="Larry Marshall"/>
    <x v="442"/>
    <x v="3"/>
    <x v="3"/>
    <x v="0"/>
  </r>
  <r>
    <s v="AX19381"/>
    <s v="ENX2030"/>
    <s v="A129"/>
    <s v="EMP1036"/>
    <x v="520"/>
    <x v="328"/>
    <x v="3"/>
    <n v="1899"/>
    <n v="1044"/>
    <n v="4176"/>
    <n v="7596"/>
    <n v="3420"/>
    <x v="59"/>
    <s v="Robert Reed"/>
    <x v="520"/>
    <x v="6"/>
    <x v="11"/>
    <x v="0"/>
  </r>
  <r>
    <s v="AX19383"/>
    <s v="ENX2061"/>
    <s v="A161"/>
    <s v="EMP1001"/>
    <x v="659"/>
    <x v="94"/>
    <x v="1"/>
    <n v="913"/>
    <n v="584"/>
    <n v="584"/>
    <n v="913"/>
    <n v="329"/>
    <x v="25"/>
    <s v="Kevin Butler"/>
    <x v="659"/>
    <x v="4"/>
    <x v="11"/>
    <x v="0"/>
  </r>
  <r>
    <s v="AX19385"/>
    <s v="ENX2040"/>
    <s v="A124"/>
    <s v="EMP1009"/>
    <x v="573"/>
    <x v="344"/>
    <x v="3"/>
    <n v="1889"/>
    <n v="945"/>
    <n v="3780"/>
    <n v="7556"/>
    <n v="3776"/>
    <x v="21"/>
    <s v="Kenneth Fields"/>
    <x v="573"/>
    <x v="4"/>
    <x v="5"/>
    <x v="0"/>
  </r>
  <r>
    <s v="AX19386"/>
    <s v="ENX2010"/>
    <s v="A143"/>
    <s v="EMP1035"/>
    <x v="192"/>
    <x v="72"/>
    <x v="1"/>
    <n v="1812"/>
    <n v="1305"/>
    <n v="1305"/>
    <n v="1812"/>
    <n v="507"/>
    <x v="9"/>
    <s v="Roger Ramos"/>
    <x v="192"/>
    <x v="2"/>
    <x v="1"/>
    <x v="0"/>
  </r>
  <r>
    <s v="AX19394"/>
    <s v="ENX2010"/>
    <s v="A116"/>
    <s v="EMP1041"/>
    <x v="634"/>
    <x v="331"/>
    <x v="1"/>
    <n v="1812"/>
    <n v="1305"/>
    <n v="1305"/>
    <n v="1812"/>
    <n v="507"/>
    <x v="47"/>
    <s v="Joe Sims"/>
    <x v="634"/>
    <x v="1"/>
    <x v="11"/>
    <x v="0"/>
  </r>
  <r>
    <s v="AX19395"/>
    <s v="ENX2046"/>
    <s v="A137"/>
    <s v="EMP1017"/>
    <x v="122"/>
    <x v="185"/>
    <x v="0"/>
    <n v="2410"/>
    <n v="1518"/>
    <n v="3036"/>
    <n v="4820"/>
    <n v="1784"/>
    <x v="32"/>
    <s v="Brian Hansen"/>
    <x v="122"/>
    <x v="5"/>
    <x v="6"/>
    <x v="0"/>
  </r>
  <r>
    <s v="AX19396"/>
    <s v="ENX2095"/>
    <s v="A138"/>
    <s v="EMP1044"/>
    <x v="323"/>
    <x v="278"/>
    <x v="1"/>
    <n v="1743"/>
    <n v="872"/>
    <n v="872"/>
    <n v="1743"/>
    <n v="871"/>
    <x v="6"/>
    <s v="Martin Carr"/>
    <x v="323"/>
    <x v="4"/>
    <x v="1"/>
    <x v="0"/>
  </r>
  <r>
    <s v="AX19397"/>
    <s v="ENX2051"/>
    <s v="A124"/>
    <s v="EMP1040"/>
    <x v="651"/>
    <x v="239"/>
    <x v="1"/>
    <n v="1077"/>
    <n v="732"/>
    <n v="732"/>
    <n v="1077"/>
    <n v="345"/>
    <x v="21"/>
    <s v="Patrick Ruiz"/>
    <x v="651"/>
    <x v="5"/>
    <x v="1"/>
    <x v="0"/>
  </r>
  <r>
    <s v="AX19399"/>
    <s v="ENX2073"/>
    <s v="A106"/>
    <s v="EMP1043"/>
    <x v="669"/>
    <x v="323"/>
    <x v="1"/>
    <n v="95"/>
    <n v="61"/>
    <n v="61"/>
    <n v="95"/>
    <n v="34"/>
    <x v="35"/>
    <s v="Joshua Taylor"/>
    <x v="669"/>
    <x v="3"/>
    <x v="6"/>
    <x v="0"/>
  </r>
  <r>
    <s v="AX19401"/>
    <s v="ENX2001"/>
    <s v="A167"/>
    <s v="EMP1001"/>
    <x v="522"/>
    <x v="44"/>
    <x v="0"/>
    <n v="951"/>
    <n v="504"/>
    <n v="1008"/>
    <n v="1902"/>
    <n v="894"/>
    <x v="10"/>
    <s v="Kevin Butler"/>
    <x v="522"/>
    <x v="1"/>
    <x v="4"/>
    <x v="0"/>
  </r>
  <r>
    <s v="AX19407"/>
    <s v="ENX2005"/>
    <s v="A155"/>
    <s v="EMP1012"/>
    <x v="67"/>
    <x v="283"/>
    <x v="2"/>
    <n v="684"/>
    <n v="561"/>
    <n v="1683"/>
    <n v="2052"/>
    <n v="369"/>
    <x v="41"/>
    <s v="John Reyes"/>
    <x v="67"/>
    <x v="1"/>
    <x v="8"/>
    <x v="0"/>
  </r>
  <r>
    <s v="AX19408"/>
    <s v="ENX2072"/>
    <s v="A142"/>
    <s v="EMP1033"/>
    <x v="19"/>
    <x v="246"/>
    <x v="1"/>
    <n v="1887"/>
    <n v="1378"/>
    <n v="1378"/>
    <n v="1887"/>
    <n v="509"/>
    <x v="15"/>
    <s v="Jerry Perry"/>
    <x v="19"/>
    <x v="2"/>
    <x v="0"/>
    <x v="0"/>
  </r>
  <r>
    <s v="AX19423"/>
    <s v="ENX2001"/>
    <s v="A100"/>
    <s v="EMP1014"/>
    <x v="542"/>
    <x v="51"/>
    <x v="0"/>
    <n v="951"/>
    <n v="504"/>
    <n v="1008"/>
    <n v="1902"/>
    <n v="894"/>
    <x v="67"/>
    <s v="Ronald Reed"/>
    <x v="542"/>
    <x v="5"/>
    <x v="7"/>
    <x v="0"/>
  </r>
  <r>
    <s v="AX19429"/>
    <s v="ENX2090"/>
    <s v="A162"/>
    <s v="EMP1005"/>
    <x v="380"/>
    <x v="107"/>
    <x v="1"/>
    <n v="1338"/>
    <n v="682"/>
    <n v="682"/>
    <n v="1338"/>
    <n v="656"/>
    <x v="48"/>
    <s v="Ryan Welch"/>
    <x v="380"/>
    <x v="5"/>
    <x v="5"/>
    <x v="0"/>
  </r>
  <r>
    <s v="AX19434"/>
    <s v="ENX2015"/>
    <s v="A130"/>
    <s v="EMP1032"/>
    <x v="664"/>
    <x v="293"/>
    <x v="0"/>
    <n v="637"/>
    <n v="389"/>
    <n v="778"/>
    <n v="1274"/>
    <n v="496"/>
    <x v="3"/>
    <s v="Larry Castillo"/>
    <x v="664"/>
    <x v="0"/>
    <x v="4"/>
    <x v="0"/>
  </r>
  <r>
    <s v="AX19436"/>
    <s v="ENX2092"/>
    <s v="A103"/>
    <s v="EMP1002"/>
    <x v="474"/>
    <x v="296"/>
    <x v="1"/>
    <n v="1639"/>
    <n v="1295"/>
    <n v="1295"/>
    <n v="1639"/>
    <n v="344"/>
    <x v="2"/>
    <s v="Andrew Bowman"/>
    <x v="474"/>
    <x v="2"/>
    <x v="2"/>
    <x v="0"/>
  </r>
  <r>
    <s v="AX19438"/>
    <s v="ENX2073"/>
    <s v="A113"/>
    <s v="EMP1024"/>
    <x v="67"/>
    <x v="77"/>
    <x v="1"/>
    <n v="95"/>
    <n v="61"/>
    <n v="61"/>
    <n v="95"/>
    <n v="34"/>
    <x v="49"/>
    <s v="Ernest Wheeler"/>
    <x v="67"/>
    <x v="6"/>
    <x v="3"/>
    <x v="0"/>
  </r>
  <r>
    <s v="AX19443"/>
    <s v="ENX2019"/>
    <s v="A103"/>
    <s v="EMP1028"/>
    <x v="750"/>
    <x v="267"/>
    <x v="0"/>
    <n v="800"/>
    <n v="536"/>
    <n v="1072"/>
    <n v="1600"/>
    <n v="528"/>
    <x v="2"/>
    <s v="Howard Sims"/>
    <x v="750"/>
    <x v="2"/>
    <x v="1"/>
    <x v="0"/>
  </r>
  <r>
    <s v="AX19446"/>
    <s v="ENX2053"/>
    <s v="A124"/>
    <s v="EMP1016"/>
    <x v="754"/>
    <x v="357"/>
    <x v="1"/>
    <n v="596"/>
    <n v="358"/>
    <n v="358"/>
    <n v="596"/>
    <n v="238"/>
    <x v="21"/>
    <s v="Henry Nelson"/>
    <x v="754"/>
    <x v="4"/>
    <x v="5"/>
    <x v="0"/>
  </r>
  <r>
    <s v="AX19447"/>
    <s v="ENX2049"/>
    <s v="A120"/>
    <s v="EMP1006"/>
    <x v="607"/>
    <x v="245"/>
    <x v="2"/>
    <n v="826"/>
    <n v="562"/>
    <n v="1686"/>
    <n v="2478"/>
    <n v="792"/>
    <x v="71"/>
    <s v="Sean Miller"/>
    <x v="607"/>
    <x v="5"/>
    <x v="8"/>
    <x v="0"/>
  </r>
  <r>
    <s v="AX19450"/>
    <s v="ENX2053"/>
    <s v="A112"/>
    <s v="EMP1011"/>
    <x v="22"/>
    <x v="25"/>
    <x v="1"/>
    <n v="596"/>
    <n v="358"/>
    <n v="358"/>
    <n v="596"/>
    <n v="238"/>
    <x v="40"/>
    <s v="Larry Marshall"/>
    <x v="22"/>
    <x v="1"/>
    <x v="7"/>
    <x v="0"/>
  </r>
  <r>
    <s v="AX19459"/>
    <s v="ENX2005"/>
    <s v="A108"/>
    <s v="EMP1035"/>
    <x v="310"/>
    <x v="139"/>
    <x v="0"/>
    <n v="684"/>
    <n v="561"/>
    <n v="1122"/>
    <n v="1368"/>
    <n v="246"/>
    <x v="64"/>
    <s v="Roger Ramos"/>
    <x v="310"/>
    <x v="4"/>
    <x v="9"/>
    <x v="0"/>
  </r>
  <r>
    <s v="AX19466"/>
    <s v="ENX2028"/>
    <s v="A149"/>
    <s v="EMP1024"/>
    <x v="779"/>
    <x v="138"/>
    <x v="1"/>
    <n v="2283"/>
    <n v="1484"/>
    <n v="1484"/>
    <n v="2283"/>
    <n v="799"/>
    <x v="42"/>
    <s v="Ernest Wheeler"/>
    <x v="779"/>
    <x v="6"/>
    <x v="4"/>
    <x v="0"/>
  </r>
  <r>
    <s v="AX19469"/>
    <s v="ENX2071"/>
    <s v="A145"/>
    <s v="EMP1039"/>
    <x v="566"/>
    <x v="306"/>
    <x v="2"/>
    <n v="136"/>
    <n v="72"/>
    <n v="216"/>
    <n v="408"/>
    <n v="192"/>
    <x v="50"/>
    <s v="Eugene Holmes"/>
    <x v="566"/>
    <x v="5"/>
    <x v="7"/>
    <x v="0"/>
  </r>
  <r>
    <s v="AX19470"/>
    <s v="ENX2001"/>
    <s v="A169"/>
    <s v="EMP1008"/>
    <x v="97"/>
    <x v="187"/>
    <x v="2"/>
    <n v="951"/>
    <n v="504"/>
    <n v="1512"/>
    <n v="2853"/>
    <n v="1341"/>
    <x v="30"/>
    <s v="Carl Elliott"/>
    <x v="97"/>
    <x v="0"/>
    <x v="6"/>
    <x v="0"/>
  </r>
  <r>
    <s v="AX19472"/>
    <s v="ENX2071"/>
    <s v="A151"/>
    <s v="EMP1010"/>
    <x v="212"/>
    <x v="112"/>
    <x v="0"/>
    <n v="136"/>
    <n v="72"/>
    <n v="144"/>
    <n v="272"/>
    <n v="128"/>
    <x v="24"/>
    <s v="Joshua Cook"/>
    <x v="212"/>
    <x v="4"/>
    <x v="10"/>
    <x v="0"/>
  </r>
  <r>
    <s v="AX19475"/>
    <s v="ENX2016"/>
    <s v="A140"/>
    <s v="EMP1022"/>
    <x v="78"/>
    <x v="204"/>
    <x v="2"/>
    <n v="1351"/>
    <n v="1108"/>
    <n v="3324"/>
    <n v="4053"/>
    <n v="729"/>
    <x v="46"/>
    <s v="Walter Cook"/>
    <x v="78"/>
    <x v="5"/>
    <x v="9"/>
    <x v="0"/>
  </r>
  <r>
    <s v="AX19476"/>
    <s v="ENX2029"/>
    <s v="A130"/>
    <s v="EMP1024"/>
    <x v="87"/>
    <x v="120"/>
    <x v="0"/>
    <n v="1848"/>
    <n v="1294"/>
    <n v="2588"/>
    <n v="3696"/>
    <n v="1108"/>
    <x v="3"/>
    <s v="Ernest Wheeler"/>
    <x v="87"/>
    <x v="0"/>
    <x v="11"/>
    <x v="0"/>
  </r>
  <r>
    <s v="AX19477"/>
    <s v="ENX2100"/>
    <s v="A153"/>
    <s v="EMP1020"/>
    <x v="544"/>
    <x v="167"/>
    <x v="0"/>
    <n v="799"/>
    <n v="455"/>
    <n v="910"/>
    <n v="1598"/>
    <n v="688"/>
    <x v="69"/>
    <s v="Ryan Butler"/>
    <x v="544"/>
    <x v="2"/>
    <x v="4"/>
    <x v="0"/>
  </r>
  <r>
    <s v="AX19478"/>
    <s v="ENX2059"/>
    <s v="A135"/>
    <s v="EMP1023"/>
    <x v="627"/>
    <x v="45"/>
    <x v="1"/>
    <n v="1494"/>
    <n v="971"/>
    <n v="971"/>
    <n v="1494"/>
    <n v="523"/>
    <x v="44"/>
    <s v="Brian Davis"/>
    <x v="627"/>
    <x v="5"/>
    <x v="2"/>
    <x v="0"/>
  </r>
  <r>
    <s v="AX19479"/>
    <s v="ENX2091"/>
    <s v="A165"/>
    <s v="EMP1007"/>
    <x v="405"/>
    <x v="13"/>
    <x v="1"/>
    <n v="368"/>
    <n v="294"/>
    <n v="294"/>
    <n v="368"/>
    <n v="74"/>
    <x v="51"/>
    <s v="Jeremy Mendoza"/>
    <x v="405"/>
    <x v="3"/>
    <x v="8"/>
    <x v="0"/>
  </r>
  <r>
    <s v="AX19480"/>
    <s v="ENX2009"/>
    <s v="A139"/>
    <s v="EMP1006"/>
    <x v="662"/>
    <x v="175"/>
    <x v="1"/>
    <n v="584"/>
    <n v="420"/>
    <n v="420"/>
    <n v="584"/>
    <n v="164"/>
    <x v="12"/>
    <s v="Sean Miller"/>
    <x v="662"/>
    <x v="4"/>
    <x v="6"/>
    <x v="0"/>
  </r>
  <r>
    <s v="AX19481"/>
    <s v="ENX2076"/>
    <s v="A115"/>
    <s v="EMP1009"/>
    <x v="707"/>
    <x v="307"/>
    <x v="2"/>
    <n v="1522"/>
    <n v="791"/>
    <n v="2373"/>
    <n v="4566"/>
    <n v="2193"/>
    <x v="22"/>
    <s v="Kenneth Fields"/>
    <x v="707"/>
    <x v="1"/>
    <x v="5"/>
    <x v="0"/>
  </r>
  <r>
    <s v="AX19483"/>
    <s v="ENX2072"/>
    <s v="A157"/>
    <s v="EMP1014"/>
    <x v="608"/>
    <x v="326"/>
    <x v="2"/>
    <n v="1887"/>
    <n v="1378"/>
    <n v="4134"/>
    <n v="5661"/>
    <n v="1527"/>
    <x v="0"/>
    <s v="Ronald Reed"/>
    <x v="608"/>
    <x v="2"/>
    <x v="0"/>
    <x v="0"/>
  </r>
  <r>
    <s v="AX19485"/>
    <s v="ENX2031"/>
    <s v="A145"/>
    <s v="EMP1008"/>
    <x v="621"/>
    <x v="136"/>
    <x v="1"/>
    <n v="1638"/>
    <n v="1261"/>
    <n v="1261"/>
    <n v="1638"/>
    <n v="377"/>
    <x v="50"/>
    <s v="Carl Elliott"/>
    <x v="621"/>
    <x v="4"/>
    <x v="1"/>
    <x v="0"/>
  </r>
  <r>
    <s v="AX19488"/>
    <s v="ENX2027"/>
    <s v="A117"/>
    <s v="EMP1012"/>
    <x v="477"/>
    <x v="233"/>
    <x v="2"/>
    <n v="2497"/>
    <n v="1473"/>
    <n v="4419"/>
    <n v="7491"/>
    <n v="3072"/>
    <x v="63"/>
    <s v="John Reyes"/>
    <x v="477"/>
    <x v="2"/>
    <x v="10"/>
    <x v="0"/>
  </r>
  <r>
    <s v="AX19489"/>
    <s v="ENX2040"/>
    <s v="A130"/>
    <s v="EMP1042"/>
    <x v="720"/>
    <x v="230"/>
    <x v="1"/>
    <n v="1889"/>
    <n v="945"/>
    <n v="945"/>
    <n v="1889"/>
    <n v="944"/>
    <x v="3"/>
    <s v="Scott Clark"/>
    <x v="720"/>
    <x v="4"/>
    <x v="8"/>
    <x v="0"/>
  </r>
  <r>
    <s v="AX19493"/>
    <s v="ENX2000"/>
    <s v="A149"/>
    <s v="EMP1011"/>
    <x v="357"/>
    <x v="125"/>
    <x v="1"/>
    <n v="2241"/>
    <n v="1367"/>
    <n v="1367"/>
    <n v="2241"/>
    <n v="874"/>
    <x v="42"/>
    <s v="Larry Marshall"/>
    <x v="357"/>
    <x v="2"/>
    <x v="10"/>
    <x v="0"/>
  </r>
  <r>
    <s v="AX19502"/>
    <s v="ENX2086"/>
    <s v="A142"/>
    <s v="EMP1025"/>
    <x v="641"/>
    <x v="356"/>
    <x v="1"/>
    <n v="123"/>
    <n v="84"/>
    <n v="84"/>
    <n v="123"/>
    <n v="39"/>
    <x v="15"/>
    <s v="Ernest Wagner"/>
    <x v="641"/>
    <x v="0"/>
    <x v="5"/>
    <x v="0"/>
  </r>
  <r>
    <s v="AX19504"/>
    <s v="ENX2006"/>
    <s v="A142"/>
    <s v="EMP1007"/>
    <x v="246"/>
    <x v="120"/>
    <x v="3"/>
    <n v="1826"/>
    <n v="1443"/>
    <n v="5772"/>
    <n v="7304"/>
    <n v="1532"/>
    <x v="15"/>
    <s v="Jeremy Mendoza"/>
    <x v="246"/>
    <x v="0"/>
    <x v="11"/>
    <x v="0"/>
  </r>
  <r>
    <s v="AX19506"/>
    <s v="ENX2042"/>
    <s v="A167"/>
    <s v="EMP1018"/>
    <x v="569"/>
    <x v="292"/>
    <x v="2"/>
    <n v="203"/>
    <n v="154"/>
    <n v="462"/>
    <n v="609"/>
    <n v="147"/>
    <x v="10"/>
    <s v="Jimmy Young"/>
    <x v="569"/>
    <x v="4"/>
    <x v="3"/>
    <x v="0"/>
  </r>
  <r>
    <s v="AX19508"/>
    <s v="ENX2069"/>
    <s v="A128"/>
    <s v="EMP1042"/>
    <x v="217"/>
    <x v="205"/>
    <x v="1"/>
    <n v="378"/>
    <n v="291"/>
    <n v="291"/>
    <n v="378"/>
    <n v="87"/>
    <x v="16"/>
    <s v="Scott Clark"/>
    <x v="217"/>
    <x v="5"/>
    <x v="10"/>
    <x v="0"/>
  </r>
  <r>
    <s v="AX19510"/>
    <s v="ENX2089"/>
    <s v="A104"/>
    <s v="EMP1026"/>
    <x v="726"/>
    <x v="71"/>
    <x v="1"/>
    <n v="2294"/>
    <n v="1399"/>
    <n v="1399"/>
    <n v="2294"/>
    <n v="895"/>
    <x v="53"/>
    <s v="Martin Perry"/>
    <x v="726"/>
    <x v="0"/>
    <x v="2"/>
    <x v="0"/>
  </r>
  <r>
    <s v="AX19513"/>
    <s v="ENX2047"/>
    <s v="A120"/>
    <s v="EMP1037"/>
    <x v="783"/>
    <x v="8"/>
    <x v="1"/>
    <n v="290"/>
    <n v="200"/>
    <n v="200"/>
    <n v="290"/>
    <n v="90"/>
    <x v="71"/>
    <s v="Carl Hall"/>
    <x v="783"/>
    <x v="4"/>
    <x v="2"/>
    <x v="0"/>
  </r>
  <r>
    <s v="AX19528"/>
    <s v="ENX2100"/>
    <s v="A160"/>
    <s v="EMP1001"/>
    <x v="503"/>
    <x v="4"/>
    <x v="1"/>
    <n v="799"/>
    <n v="455"/>
    <n v="455"/>
    <n v="799"/>
    <n v="344"/>
    <x v="1"/>
    <s v="Kevin Butler"/>
    <x v="503"/>
    <x v="2"/>
    <x v="2"/>
    <x v="0"/>
  </r>
  <r>
    <s v="AX19545"/>
    <s v="ENX2082"/>
    <s v="A115"/>
    <s v="EMP1044"/>
    <x v="324"/>
    <x v="20"/>
    <x v="1"/>
    <n v="1103"/>
    <n v="838"/>
    <n v="838"/>
    <n v="1103"/>
    <n v="265"/>
    <x v="22"/>
    <s v="Martin Carr"/>
    <x v="324"/>
    <x v="1"/>
    <x v="1"/>
    <x v="0"/>
  </r>
  <r>
    <s v="AX19546"/>
    <s v="ENX2043"/>
    <s v="A112"/>
    <s v="EMP1041"/>
    <x v="335"/>
    <x v="12"/>
    <x v="1"/>
    <n v="545"/>
    <n v="425"/>
    <n v="425"/>
    <n v="545"/>
    <n v="120"/>
    <x v="40"/>
    <s v="Joe Sims"/>
    <x v="335"/>
    <x v="3"/>
    <x v="7"/>
    <x v="0"/>
  </r>
  <r>
    <s v="AX19547"/>
    <s v="ENX2070"/>
    <s v="A150"/>
    <s v="EMP1012"/>
    <x v="599"/>
    <x v="196"/>
    <x v="2"/>
    <n v="1671"/>
    <n v="1220"/>
    <n v="3660"/>
    <n v="5013"/>
    <n v="1353"/>
    <x v="27"/>
    <s v="John Reyes"/>
    <x v="599"/>
    <x v="6"/>
    <x v="5"/>
    <x v="0"/>
  </r>
  <r>
    <s v="AX19565"/>
    <s v="ENX2052"/>
    <s v="A143"/>
    <s v="EMP1016"/>
    <x v="707"/>
    <x v="57"/>
    <x v="2"/>
    <n v="1526"/>
    <n v="1251"/>
    <n v="3753"/>
    <n v="4578"/>
    <n v="825"/>
    <x v="9"/>
    <s v="Henry Nelson"/>
    <x v="707"/>
    <x v="0"/>
    <x v="5"/>
    <x v="0"/>
  </r>
  <r>
    <s v="AX19568"/>
    <s v="ENX2014"/>
    <s v="A150"/>
    <s v="EMP1001"/>
    <x v="249"/>
    <x v="319"/>
    <x v="2"/>
    <n v="1809"/>
    <n v="1067"/>
    <n v="3201"/>
    <n v="5427"/>
    <n v="2226"/>
    <x v="27"/>
    <s v="Kevin Butler"/>
    <x v="249"/>
    <x v="3"/>
    <x v="4"/>
    <x v="0"/>
  </r>
  <r>
    <s v="AX19572"/>
    <s v="ENX2051"/>
    <s v="A160"/>
    <s v="EMP1029"/>
    <x v="769"/>
    <x v="292"/>
    <x v="1"/>
    <n v="1077"/>
    <n v="732"/>
    <n v="732"/>
    <n v="1077"/>
    <n v="345"/>
    <x v="1"/>
    <s v="Howard Gardner"/>
    <x v="769"/>
    <x v="4"/>
    <x v="3"/>
    <x v="0"/>
  </r>
  <r>
    <s v="AX19576"/>
    <s v="ENX2014"/>
    <s v="A128"/>
    <s v="EMP1012"/>
    <x v="451"/>
    <x v="194"/>
    <x v="1"/>
    <n v="1809"/>
    <n v="1067"/>
    <n v="1067"/>
    <n v="1809"/>
    <n v="742"/>
    <x v="16"/>
    <s v="John Reyes"/>
    <x v="451"/>
    <x v="1"/>
    <x v="4"/>
    <x v="0"/>
  </r>
  <r>
    <s v="AX19578"/>
    <s v="ENX2094"/>
    <s v="A166"/>
    <s v="EMP1038"/>
    <x v="773"/>
    <x v="187"/>
    <x v="3"/>
    <n v="771"/>
    <n v="648"/>
    <n v="2592"/>
    <n v="3084"/>
    <n v="492"/>
    <x v="65"/>
    <s v="Scott Mason"/>
    <x v="773"/>
    <x v="0"/>
    <x v="6"/>
    <x v="0"/>
  </r>
  <r>
    <s v="AX19580"/>
    <s v="ENX2046"/>
    <s v="A149"/>
    <s v="EMP1007"/>
    <x v="776"/>
    <x v="128"/>
    <x v="2"/>
    <n v="2410"/>
    <n v="1518"/>
    <n v="4554"/>
    <n v="7230"/>
    <n v="2676"/>
    <x v="42"/>
    <s v="Jeremy Mendoza"/>
    <x v="776"/>
    <x v="2"/>
    <x v="5"/>
    <x v="0"/>
  </r>
  <r>
    <s v="AX19582"/>
    <s v="ENX2016"/>
    <s v="A126"/>
    <s v="EMP1026"/>
    <x v="285"/>
    <x v="31"/>
    <x v="2"/>
    <n v="1351"/>
    <n v="1108"/>
    <n v="3324"/>
    <n v="4053"/>
    <n v="729"/>
    <x v="38"/>
    <s v="Martin Perry"/>
    <x v="285"/>
    <x v="1"/>
    <x v="1"/>
    <x v="0"/>
  </r>
  <r>
    <s v="AX19584"/>
    <s v="ENX2098"/>
    <s v="A164"/>
    <s v="EMP1018"/>
    <x v="576"/>
    <x v="127"/>
    <x v="1"/>
    <n v="1178"/>
    <n v="683"/>
    <n v="683"/>
    <n v="1178"/>
    <n v="495"/>
    <x v="68"/>
    <s v="Jimmy Young"/>
    <x v="576"/>
    <x v="6"/>
    <x v="10"/>
    <x v="0"/>
  </r>
  <r>
    <s v="AX19587"/>
    <s v="ENX2002"/>
    <s v="A163"/>
    <s v="EMP1008"/>
    <x v="66"/>
    <x v="206"/>
    <x v="2"/>
    <n v="847"/>
    <n v="534"/>
    <n v="1602"/>
    <n v="2541"/>
    <n v="939"/>
    <x v="60"/>
    <s v="Carl Elliott"/>
    <x v="66"/>
    <x v="3"/>
    <x v="9"/>
    <x v="0"/>
  </r>
  <r>
    <s v="AX19593"/>
    <s v="ENX2007"/>
    <s v="A155"/>
    <s v="EMP1006"/>
    <x v="407"/>
    <x v="311"/>
    <x v="2"/>
    <n v="1405"/>
    <n v="1054"/>
    <n v="3162"/>
    <n v="4215"/>
    <n v="1053"/>
    <x v="41"/>
    <s v="Sean Miller"/>
    <x v="407"/>
    <x v="1"/>
    <x v="1"/>
    <x v="0"/>
  </r>
  <r>
    <s v="AX19602"/>
    <s v="ENX2084"/>
    <s v="A169"/>
    <s v="EMP1005"/>
    <x v="169"/>
    <x v="119"/>
    <x v="1"/>
    <n v="1783"/>
    <n v="1230"/>
    <n v="1230"/>
    <n v="1783"/>
    <n v="553"/>
    <x v="30"/>
    <s v="Ryan Welch"/>
    <x v="169"/>
    <x v="0"/>
    <x v="1"/>
    <x v="0"/>
  </r>
  <r>
    <s v="AX19604"/>
    <s v="ENX2000"/>
    <s v="A143"/>
    <s v="EMP1002"/>
    <x v="304"/>
    <x v="48"/>
    <x v="1"/>
    <n v="2241"/>
    <n v="1367"/>
    <n v="1367"/>
    <n v="2241"/>
    <n v="874"/>
    <x v="9"/>
    <s v="Andrew Bowman"/>
    <x v="304"/>
    <x v="2"/>
    <x v="0"/>
    <x v="0"/>
  </r>
  <r>
    <s v="AX19608"/>
    <s v="ENX2099"/>
    <s v="A109"/>
    <s v="EMP1040"/>
    <x v="489"/>
    <x v="130"/>
    <x v="1"/>
    <n v="1367"/>
    <n v="984"/>
    <n v="984"/>
    <n v="1367"/>
    <n v="383"/>
    <x v="34"/>
    <s v="Patrick Ruiz"/>
    <x v="489"/>
    <x v="2"/>
    <x v="2"/>
    <x v="0"/>
  </r>
  <r>
    <s v="AX19609"/>
    <s v="ENX2003"/>
    <s v="A125"/>
    <s v="EMP1016"/>
    <x v="212"/>
    <x v="274"/>
    <x v="1"/>
    <n v="1783"/>
    <n v="1516"/>
    <n v="1516"/>
    <n v="1783"/>
    <n v="267"/>
    <x v="72"/>
    <s v="Henry Nelson"/>
    <x v="212"/>
    <x v="2"/>
    <x v="6"/>
    <x v="0"/>
  </r>
  <r>
    <s v="AX19612"/>
    <s v="ENX2058"/>
    <s v="A114"/>
    <s v="EMP1031"/>
    <x v="725"/>
    <x v="61"/>
    <x v="2"/>
    <n v="2257"/>
    <n v="1535"/>
    <n v="4605"/>
    <n v="6771"/>
    <n v="2166"/>
    <x v="36"/>
    <s v="Brian Thomas"/>
    <x v="725"/>
    <x v="6"/>
    <x v="9"/>
    <x v="0"/>
  </r>
  <r>
    <s v="AX19613"/>
    <s v="ENX2014"/>
    <s v="A116"/>
    <s v="EMP1000"/>
    <x v="68"/>
    <x v="121"/>
    <x v="1"/>
    <n v="1809"/>
    <n v="1067"/>
    <n v="1067"/>
    <n v="1809"/>
    <n v="742"/>
    <x v="47"/>
    <s v="Fred Robertson"/>
    <x v="68"/>
    <x v="6"/>
    <x v="8"/>
    <x v="0"/>
  </r>
  <r>
    <s v="AX19615"/>
    <s v="ENX2083"/>
    <s v="A100"/>
    <s v="EMP1006"/>
    <x v="357"/>
    <x v="344"/>
    <x v="1"/>
    <n v="2141"/>
    <n v="1777"/>
    <n v="1777"/>
    <n v="2141"/>
    <n v="364"/>
    <x v="67"/>
    <s v="Sean Miller"/>
    <x v="357"/>
    <x v="4"/>
    <x v="5"/>
    <x v="0"/>
  </r>
  <r>
    <s v="AX19616"/>
    <s v="ENX2071"/>
    <s v="A111"/>
    <s v="EMP1017"/>
    <x v="646"/>
    <x v="150"/>
    <x v="1"/>
    <n v="136"/>
    <n v="72"/>
    <n v="72"/>
    <n v="136"/>
    <n v="64"/>
    <x v="19"/>
    <s v="Brian Hansen"/>
    <x v="646"/>
    <x v="1"/>
    <x v="0"/>
    <x v="0"/>
  </r>
  <r>
    <s v="AX19622"/>
    <s v="ENX2094"/>
    <s v="A170"/>
    <s v="EMP1005"/>
    <x v="784"/>
    <x v="207"/>
    <x v="0"/>
    <n v="771"/>
    <n v="648"/>
    <n v="1296"/>
    <n v="1542"/>
    <n v="246"/>
    <x v="18"/>
    <s v="Ryan Welch"/>
    <x v="784"/>
    <x v="0"/>
    <x v="0"/>
    <x v="0"/>
  </r>
  <r>
    <s v="AX19627"/>
    <s v="ENX2001"/>
    <s v="A128"/>
    <s v="EMP1042"/>
    <x v="141"/>
    <x v="189"/>
    <x v="1"/>
    <n v="951"/>
    <n v="504"/>
    <n v="504"/>
    <n v="951"/>
    <n v="447"/>
    <x v="16"/>
    <s v="Scott Clark"/>
    <x v="141"/>
    <x v="6"/>
    <x v="4"/>
    <x v="0"/>
  </r>
  <r>
    <s v="AX19635"/>
    <s v="ENX2023"/>
    <s v="A132"/>
    <s v="EMP1023"/>
    <x v="114"/>
    <x v="162"/>
    <x v="1"/>
    <n v="818"/>
    <n v="450"/>
    <n v="450"/>
    <n v="818"/>
    <n v="368"/>
    <x v="56"/>
    <s v="Brian Davis"/>
    <x v="114"/>
    <x v="2"/>
    <x v="6"/>
    <x v="0"/>
  </r>
  <r>
    <s v="AX19638"/>
    <s v="ENX2013"/>
    <s v="A138"/>
    <s v="EMP1027"/>
    <x v="381"/>
    <x v="333"/>
    <x v="2"/>
    <n v="368"/>
    <n v="269"/>
    <n v="807"/>
    <n v="1104"/>
    <n v="297"/>
    <x v="6"/>
    <s v="Gary Rodriguez"/>
    <x v="381"/>
    <x v="5"/>
    <x v="4"/>
    <x v="0"/>
  </r>
  <r>
    <s v="AX19641"/>
    <s v="ENX2073"/>
    <s v="A167"/>
    <s v="EMP1018"/>
    <x v="725"/>
    <x v="233"/>
    <x v="1"/>
    <n v="95"/>
    <n v="61"/>
    <n v="61"/>
    <n v="95"/>
    <n v="34"/>
    <x v="10"/>
    <s v="Jimmy Young"/>
    <x v="725"/>
    <x v="2"/>
    <x v="10"/>
    <x v="0"/>
  </r>
  <r>
    <s v="AX19650"/>
    <s v="ENX2080"/>
    <s v="A140"/>
    <s v="EMP1014"/>
    <x v="36"/>
    <x v="305"/>
    <x v="2"/>
    <n v="2353"/>
    <n v="1788"/>
    <n v="5364"/>
    <n v="7059"/>
    <n v="1695"/>
    <x v="46"/>
    <s v="Ronald Reed"/>
    <x v="36"/>
    <x v="3"/>
    <x v="11"/>
    <x v="0"/>
  </r>
  <r>
    <s v="AX19652"/>
    <s v="ENX2009"/>
    <s v="A124"/>
    <s v="EMP1023"/>
    <x v="622"/>
    <x v="311"/>
    <x v="0"/>
    <n v="584"/>
    <n v="420"/>
    <n v="840"/>
    <n v="1168"/>
    <n v="328"/>
    <x v="21"/>
    <s v="Brian Davis"/>
    <x v="622"/>
    <x v="1"/>
    <x v="1"/>
    <x v="0"/>
  </r>
  <r>
    <s v="AX19656"/>
    <s v="ENX2019"/>
    <s v="A154"/>
    <s v="EMP1017"/>
    <x v="126"/>
    <x v="363"/>
    <x v="1"/>
    <n v="800"/>
    <n v="536"/>
    <n v="536"/>
    <n v="800"/>
    <n v="264"/>
    <x v="55"/>
    <s v="Brian Hansen"/>
    <x v="126"/>
    <x v="0"/>
    <x v="9"/>
    <x v="0"/>
  </r>
  <r>
    <s v="AX19659"/>
    <s v="ENX2060"/>
    <s v="A148"/>
    <s v="EMP1031"/>
    <x v="679"/>
    <x v="326"/>
    <x v="0"/>
    <n v="1467"/>
    <n v="807"/>
    <n v="1614"/>
    <n v="2934"/>
    <n v="1320"/>
    <x v="31"/>
    <s v="Brian Thomas"/>
    <x v="679"/>
    <x v="2"/>
    <x v="0"/>
    <x v="0"/>
  </r>
  <r>
    <s v="AX19660"/>
    <s v="ENX2057"/>
    <s v="A156"/>
    <s v="EMP1040"/>
    <x v="441"/>
    <x v="257"/>
    <x v="1"/>
    <n v="181"/>
    <n v="130"/>
    <n v="130"/>
    <n v="181"/>
    <n v="51"/>
    <x v="39"/>
    <s v="Patrick Ruiz"/>
    <x v="441"/>
    <x v="2"/>
    <x v="9"/>
    <x v="0"/>
  </r>
  <r>
    <s v="AX19664"/>
    <s v="ENX2066"/>
    <s v="A166"/>
    <s v="EMP1037"/>
    <x v="673"/>
    <x v="191"/>
    <x v="2"/>
    <n v="2091"/>
    <n v="1485"/>
    <n v="4455"/>
    <n v="6273"/>
    <n v="1818"/>
    <x v="65"/>
    <s v="Carl Hall"/>
    <x v="673"/>
    <x v="4"/>
    <x v="11"/>
    <x v="0"/>
  </r>
  <r>
    <s v="AX19665"/>
    <s v="ENX2079"/>
    <s v="A142"/>
    <s v="EMP1005"/>
    <x v="276"/>
    <x v="61"/>
    <x v="1"/>
    <n v="1725"/>
    <n v="1363"/>
    <n v="1363"/>
    <n v="1725"/>
    <n v="362"/>
    <x v="15"/>
    <s v="Ryan Welch"/>
    <x v="276"/>
    <x v="6"/>
    <x v="9"/>
    <x v="0"/>
  </r>
  <r>
    <s v="AX19673"/>
    <s v="ENX2069"/>
    <s v="A100"/>
    <s v="EMP1027"/>
    <x v="100"/>
    <x v="40"/>
    <x v="3"/>
    <n v="378"/>
    <n v="291"/>
    <n v="1164"/>
    <n v="1512"/>
    <n v="348"/>
    <x v="67"/>
    <s v="Gary Rodriguez"/>
    <x v="100"/>
    <x v="5"/>
    <x v="11"/>
    <x v="0"/>
  </r>
  <r>
    <s v="AX19675"/>
    <s v="ENX2058"/>
    <s v="A173"/>
    <s v="EMP1041"/>
    <x v="462"/>
    <x v="162"/>
    <x v="1"/>
    <n v="2257"/>
    <n v="1535"/>
    <n v="1535"/>
    <n v="2257"/>
    <n v="722"/>
    <x v="14"/>
    <s v="Joe Sims"/>
    <x v="462"/>
    <x v="2"/>
    <x v="6"/>
    <x v="0"/>
  </r>
  <r>
    <s v="AX19678"/>
    <s v="ENX2078"/>
    <s v="A163"/>
    <s v="EMP1039"/>
    <x v="319"/>
    <x v="43"/>
    <x v="1"/>
    <n v="1798"/>
    <n v="971"/>
    <n v="971"/>
    <n v="1798"/>
    <n v="827"/>
    <x v="60"/>
    <s v="Eugene Holmes"/>
    <x v="319"/>
    <x v="3"/>
    <x v="9"/>
    <x v="0"/>
  </r>
  <r>
    <s v="AX19679"/>
    <s v="ENX2096"/>
    <s v="A157"/>
    <s v="EMP1006"/>
    <x v="660"/>
    <x v="244"/>
    <x v="1"/>
    <n v="1587"/>
    <n v="1301"/>
    <n v="1301"/>
    <n v="1587"/>
    <n v="286"/>
    <x v="0"/>
    <s v="Sean Miller"/>
    <x v="660"/>
    <x v="1"/>
    <x v="3"/>
    <x v="0"/>
  </r>
  <r>
    <s v="AX19681"/>
    <s v="ENX2058"/>
    <s v="A126"/>
    <s v="EMP1000"/>
    <x v="783"/>
    <x v="209"/>
    <x v="1"/>
    <n v="2257"/>
    <n v="1535"/>
    <n v="1535"/>
    <n v="2257"/>
    <n v="722"/>
    <x v="38"/>
    <s v="Fred Robertson"/>
    <x v="783"/>
    <x v="5"/>
    <x v="9"/>
    <x v="0"/>
  </r>
  <r>
    <s v="AX19682"/>
    <s v="ENX2071"/>
    <s v="A157"/>
    <s v="EMP1043"/>
    <x v="737"/>
    <x v="275"/>
    <x v="1"/>
    <n v="136"/>
    <n v="72"/>
    <n v="72"/>
    <n v="136"/>
    <n v="64"/>
    <x v="0"/>
    <s v="Joshua Taylor"/>
    <x v="737"/>
    <x v="4"/>
    <x v="4"/>
    <x v="0"/>
  </r>
  <r>
    <s v="AX19684"/>
    <s v="ENX2093"/>
    <s v="A142"/>
    <s v="EMP1033"/>
    <x v="636"/>
    <x v="152"/>
    <x v="1"/>
    <n v="112"/>
    <n v="90"/>
    <n v="90"/>
    <n v="112"/>
    <n v="22"/>
    <x v="15"/>
    <s v="Jerry Perry"/>
    <x v="636"/>
    <x v="5"/>
    <x v="6"/>
    <x v="0"/>
  </r>
  <r>
    <s v="AX19687"/>
    <s v="ENX2063"/>
    <s v="A148"/>
    <s v="EMP1026"/>
    <x v="357"/>
    <x v="20"/>
    <x v="1"/>
    <n v="1708"/>
    <n v="871"/>
    <n v="871"/>
    <n v="1708"/>
    <n v="837"/>
    <x v="31"/>
    <s v="Martin Perry"/>
    <x v="357"/>
    <x v="1"/>
    <x v="1"/>
    <x v="0"/>
  </r>
  <r>
    <s v="AX19688"/>
    <s v="ENX2015"/>
    <s v="A109"/>
    <s v="EMP1044"/>
    <x v="205"/>
    <x v="163"/>
    <x v="1"/>
    <n v="637"/>
    <n v="389"/>
    <n v="389"/>
    <n v="637"/>
    <n v="248"/>
    <x v="34"/>
    <s v="Martin Carr"/>
    <x v="205"/>
    <x v="4"/>
    <x v="9"/>
    <x v="0"/>
  </r>
  <r>
    <s v="AX19690"/>
    <s v="ENX2058"/>
    <s v="A128"/>
    <s v="EMP1025"/>
    <x v="381"/>
    <x v="12"/>
    <x v="1"/>
    <n v="2257"/>
    <n v="1535"/>
    <n v="1535"/>
    <n v="2257"/>
    <n v="722"/>
    <x v="16"/>
    <s v="Ernest Wagner"/>
    <x v="381"/>
    <x v="3"/>
    <x v="7"/>
    <x v="0"/>
  </r>
  <r>
    <s v="AX19692"/>
    <s v="ENX2061"/>
    <s v="A123"/>
    <s v="EMP1026"/>
    <x v="420"/>
    <x v="239"/>
    <x v="1"/>
    <n v="913"/>
    <n v="584"/>
    <n v="584"/>
    <n v="913"/>
    <n v="329"/>
    <x v="62"/>
    <s v="Martin Perry"/>
    <x v="420"/>
    <x v="5"/>
    <x v="1"/>
    <x v="0"/>
  </r>
  <r>
    <s v="AX19697"/>
    <s v="ENX2058"/>
    <s v="A146"/>
    <s v="EMP1009"/>
    <x v="326"/>
    <x v="57"/>
    <x v="1"/>
    <n v="2257"/>
    <n v="1535"/>
    <n v="1535"/>
    <n v="2257"/>
    <n v="722"/>
    <x v="8"/>
    <s v="Kenneth Fields"/>
    <x v="326"/>
    <x v="0"/>
    <x v="5"/>
    <x v="0"/>
  </r>
  <r>
    <s v="AX19699"/>
    <s v="ENX2080"/>
    <s v="A127"/>
    <s v="EMP1041"/>
    <x v="274"/>
    <x v="317"/>
    <x v="3"/>
    <n v="2353"/>
    <n v="1788"/>
    <n v="7152"/>
    <n v="9412"/>
    <n v="2260"/>
    <x v="5"/>
    <s v="Joe Sims"/>
    <x v="274"/>
    <x v="0"/>
    <x v="9"/>
    <x v="0"/>
  </r>
  <r>
    <s v="AX19702"/>
    <s v="ENX2051"/>
    <s v="A113"/>
    <s v="EMP1041"/>
    <x v="762"/>
    <x v="157"/>
    <x v="0"/>
    <n v="1077"/>
    <n v="732"/>
    <n v="1464"/>
    <n v="2154"/>
    <n v="690"/>
    <x v="49"/>
    <s v="Joe Sims"/>
    <x v="762"/>
    <x v="2"/>
    <x v="6"/>
    <x v="0"/>
  </r>
  <r>
    <s v="AX19704"/>
    <s v="ENX2042"/>
    <s v="A163"/>
    <s v="EMP1044"/>
    <x v="764"/>
    <x v="157"/>
    <x v="1"/>
    <n v="203"/>
    <n v="154"/>
    <n v="154"/>
    <n v="203"/>
    <n v="49"/>
    <x v="60"/>
    <s v="Martin Carr"/>
    <x v="764"/>
    <x v="2"/>
    <x v="6"/>
    <x v="0"/>
  </r>
  <r>
    <s v="AX19705"/>
    <s v="ENX2031"/>
    <s v="A101"/>
    <s v="EMP1014"/>
    <x v="84"/>
    <x v="216"/>
    <x v="2"/>
    <n v="1638"/>
    <n v="1261"/>
    <n v="3783"/>
    <n v="4914"/>
    <n v="1131"/>
    <x v="26"/>
    <s v="Ronald Reed"/>
    <x v="84"/>
    <x v="1"/>
    <x v="10"/>
    <x v="0"/>
  </r>
  <r>
    <s v="AX19709"/>
    <s v="ENX2038"/>
    <s v="A120"/>
    <s v="EMP1039"/>
    <x v="211"/>
    <x v="245"/>
    <x v="0"/>
    <n v="392"/>
    <n v="255"/>
    <n v="510"/>
    <n v="784"/>
    <n v="274"/>
    <x v="71"/>
    <s v="Eugene Holmes"/>
    <x v="211"/>
    <x v="5"/>
    <x v="8"/>
    <x v="0"/>
  </r>
  <r>
    <s v="AX19710"/>
    <s v="ENX2001"/>
    <s v="A128"/>
    <s v="EMP1001"/>
    <x v="305"/>
    <x v="347"/>
    <x v="1"/>
    <n v="951"/>
    <n v="504"/>
    <n v="504"/>
    <n v="951"/>
    <n v="447"/>
    <x v="16"/>
    <s v="Kevin Butler"/>
    <x v="305"/>
    <x v="6"/>
    <x v="6"/>
    <x v="0"/>
  </r>
  <r>
    <s v="AX19712"/>
    <s v="ENX2090"/>
    <s v="A168"/>
    <s v="EMP1025"/>
    <x v="105"/>
    <x v="41"/>
    <x v="0"/>
    <n v="1338"/>
    <n v="682"/>
    <n v="1364"/>
    <n v="2676"/>
    <n v="1312"/>
    <x v="45"/>
    <s v="Ernest Wagner"/>
    <x v="105"/>
    <x v="1"/>
    <x v="6"/>
    <x v="0"/>
  </r>
  <r>
    <s v="AX19714"/>
    <s v="ENX2043"/>
    <s v="A152"/>
    <s v="EMP1016"/>
    <x v="523"/>
    <x v="9"/>
    <x v="1"/>
    <n v="545"/>
    <n v="425"/>
    <n v="425"/>
    <n v="545"/>
    <n v="120"/>
    <x v="54"/>
    <s v="Henry Nelson"/>
    <x v="523"/>
    <x v="2"/>
    <x v="1"/>
    <x v="0"/>
  </r>
  <r>
    <s v="AX19716"/>
    <s v="ENX2060"/>
    <s v="A162"/>
    <s v="EMP1004"/>
    <x v="117"/>
    <x v="210"/>
    <x v="1"/>
    <n v="1467"/>
    <n v="807"/>
    <n v="807"/>
    <n v="1467"/>
    <n v="660"/>
    <x v="48"/>
    <s v="Kenneth Bradley"/>
    <x v="117"/>
    <x v="2"/>
    <x v="7"/>
    <x v="0"/>
  </r>
  <r>
    <s v="AX19718"/>
    <s v="ENX2031"/>
    <s v="A156"/>
    <s v="EMP1005"/>
    <x v="668"/>
    <x v="267"/>
    <x v="2"/>
    <n v="1638"/>
    <n v="1261"/>
    <n v="3783"/>
    <n v="4914"/>
    <n v="1131"/>
    <x v="39"/>
    <s v="Ryan Welch"/>
    <x v="668"/>
    <x v="2"/>
    <x v="1"/>
    <x v="0"/>
  </r>
  <r>
    <s v="AX19721"/>
    <s v="ENX2041"/>
    <s v="A108"/>
    <s v="EMP1017"/>
    <x v="688"/>
    <x v="21"/>
    <x v="3"/>
    <n v="1380"/>
    <n v="1090"/>
    <n v="4360"/>
    <n v="5520"/>
    <n v="1160"/>
    <x v="64"/>
    <s v="Brian Hansen"/>
    <x v="688"/>
    <x v="5"/>
    <x v="0"/>
    <x v="0"/>
  </r>
  <r>
    <s v="AX19725"/>
    <s v="ENX2002"/>
    <s v="A121"/>
    <s v="EMP1022"/>
    <x v="682"/>
    <x v="245"/>
    <x v="1"/>
    <n v="847"/>
    <n v="534"/>
    <n v="534"/>
    <n v="847"/>
    <n v="313"/>
    <x v="70"/>
    <s v="Walter Cook"/>
    <x v="682"/>
    <x v="5"/>
    <x v="8"/>
    <x v="0"/>
  </r>
  <r>
    <s v="AX19726"/>
    <s v="ENX2065"/>
    <s v="A165"/>
    <s v="EMP1041"/>
    <x v="156"/>
    <x v="106"/>
    <x v="1"/>
    <n v="2396"/>
    <n v="1965"/>
    <n v="1965"/>
    <n v="2396"/>
    <n v="431"/>
    <x v="51"/>
    <s v="Joe Sims"/>
    <x v="156"/>
    <x v="4"/>
    <x v="5"/>
    <x v="0"/>
  </r>
  <r>
    <s v="AX19733"/>
    <s v="ENX2076"/>
    <s v="A164"/>
    <s v="EMP1010"/>
    <x v="775"/>
    <x v="99"/>
    <x v="2"/>
    <n v="1522"/>
    <n v="791"/>
    <n v="2373"/>
    <n v="4566"/>
    <n v="2193"/>
    <x v="68"/>
    <s v="Joshua Cook"/>
    <x v="775"/>
    <x v="6"/>
    <x v="1"/>
    <x v="0"/>
  </r>
  <r>
    <s v="AX19737"/>
    <s v="ENX2000"/>
    <s v="A120"/>
    <s v="EMP1043"/>
    <x v="586"/>
    <x v="146"/>
    <x v="1"/>
    <n v="2241"/>
    <n v="1367"/>
    <n v="1367"/>
    <n v="2241"/>
    <n v="874"/>
    <x v="71"/>
    <s v="Joshua Taylor"/>
    <x v="586"/>
    <x v="6"/>
    <x v="1"/>
    <x v="0"/>
  </r>
  <r>
    <s v="AX19739"/>
    <s v="ENX2099"/>
    <s v="A166"/>
    <s v="EMP1005"/>
    <x v="565"/>
    <x v="250"/>
    <x v="1"/>
    <n v="1367"/>
    <n v="984"/>
    <n v="984"/>
    <n v="1367"/>
    <n v="383"/>
    <x v="65"/>
    <s v="Ryan Welch"/>
    <x v="565"/>
    <x v="6"/>
    <x v="5"/>
    <x v="0"/>
  </r>
  <r>
    <s v="AX19746"/>
    <s v="ENX2076"/>
    <s v="A164"/>
    <s v="EMP1012"/>
    <x v="529"/>
    <x v="47"/>
    <x v="1"/>
    <n v="1522"/>
    <n v="791"/>
    <n v="791"/>
    <n v="1522"/>
    <n v="731"/>
    <x v="68"/>
    <s v="John Reyes"/>
    <x v="529"/>
    <x v="1"/>
    <x v="9"/>
    <x v="0"/>
  </r>
  <r>
    <s v="AX19747"/>
    <s v="ENX2043"/>
    <s v="A171"/>
    <s v="EMP1041"/>
    <x v="351"/>
    <x v="47"/>
    <x v="3"/>
    <n v="545"/>
    <n v="425"/>
    <n v="1700"/>
    <n v="2180"/>
    <n v="480"/>
    <x v="58"/>
    <s v="Joe Sims"/>
    <x v="351"/>
    <x v="1"/>
    <x v="9"/>
    <x v="0"/>
  </r>
  <r>
    <s v="AX19749"/>
    <s v="ENX2052"/>
    <s v="A103"/>
    <s v="EMP1010"/>
    <x v="118"/>
    <x v="142"/>
    <x v="1"/>
    <n v="1526"/>
    <n v="1251"/>
    <n v="1251"/>
    <n v="1526"/>
    <n v="275"/>
    <x v="2"/>
    <s v="Joshua Cook"/>
    <x v="118"/>
    <x v="1"/>
    <x v="0"/>
    <x v="0"/>
  </r>
  <r>
    <s v="AX19750"/>
    <s v="ENX2076"/>
    <s v="A102"/>
    <s v="EMP1005"/>
    <x v="209"/>
    <x v="0"/>
    <x v="1"/>
    <n v="1522"/>
    <n v="791"/>
    <n v="791"/>
    <n v="1522"/>
    <n v="731"/>
    <x v="43"/>
    <s v="Ryan Welch"/>
    <x v="209"/>
    <x v="0"/>
    <x v="0"/>
    <x v="0"/>
  </r>
  <r>
    <s v="AX19757"/>
    <s v="ENX2035"/>
    <s v="A119"/>
    <s v="EMP1044"/>
    <x v="495"/>
    <x v="117"/>
    <x v="0"/>
    <n v="458"/>
    <n v="376"/>
    <n v="752"/>
    <n v="916"/>
    <n v="164"/>
    <x v="61"/>
    <s v="Martin Carr"/>
    <x v="495"/>
    <x v="5"/>
    <x v="6"/>
    <x v="0"/>
  </r>
  <r>
    <s v="AX19758"/>
    <s v="ENX2099"/>
    <s v="A105"/>
    <s v="EMP1007"/>
    <x v="239"/>
    <x v="207"/>
    <x v="1"/>
    <n v="1367"/>
    <n v="984"/>
    <n v="984"/>
    <n v="1367"/>
    <n v="383"/>
    <x v="57"/>
    <s v="Jeremy Mendoza"/>
    <x v="239"/>
    <x v="0"/>
    <x v="0"/>
    <x v="0"/>
  </r>
  <r>
    <s v="AX19760"/>
    <s v="ENX2060"/>
    <s v="A173"/>
    <s v="EMP1044"/>
    <x v="691"/>
    <x v="83"/>
    <x v="2"/>
    <n v="1467"/>
    <n v="807"/>
    <n v="2421"/>
    <n v="4401"/>
    <n v="1980"/>
    <x v="14"/>
    <s v="Martin Carr"/>
    <x v="691"/>
    <x v="3"/>
    <x v="6"/>
    <x v="0"/>
  </r>
  <r>
    <s v="AX19766"/>
    <s v="ENX2074"/>
    <s v="A122"/>
    <s v="EMP1034"/>
    <x v="724"/>
    <x v="48"/>
    <x v="1"/>
    <n v="504"/>
    <n v="408"/>
    <n v="408"/>
    <n v="504"/>
    <n v="96"/>
    <x v="17"/>
    <s v="Arthur Mccoy"/>
    <x v="724"/>
    <x v="2"/>
    <x v="0"/>
    <x v="0"/>
  </r>
  <r>
    <s v="AX19771"/>
    <s v="ENX2059"/>
    <s v="A122"/>
    <s v="EMP1032"/>
    <x v="33"/>
    <x v="211"/>
    <x v="0"/>
    <n v="1494"/>
    <n v="971"/>
    <n v="1942"/>
    <n v="2988"/>
    <n v="1046"/>
    <x v="17"/>
    <s v="Larry Castillo"/>
    <x v="33"/>
    <x v="6"/>
    <x v="9"/>
    <x v="0"/>
  </r>
  <r>
    <s v="AX19772"/>
    <s v="ENX2048"/>
    <s v="A170"/>
    <s v="EMP1025"/>
    <x v="131"/>
    <x v="143"/>
    <x v="3"/>
    <n v="502"/>
    <n v="296"/>
    <n v="1184"/>
    <n v="2008"/>
    <n v="824"/>
    <x v="18"/>
    <s v="Ernest Wagner"/>
    <x v="131"/>
    <x v="6"/>
    <x v="10"/>
    <x v="0"/>
  </r>
  <r>
    <s v="AX19773"/>
    <s v="ENX2051"/>
    <s v="A173"/>
    <s v="EMP1037"/>
    <x v="121"/>
    <x v="224"/>
    <x v="3"/>
    <n v="1077"/>
    <n v="732"/>
    <n v="2928"/>
    <n v="4308"/>
    <n v="1380"/>
    <x v="14"/>
    <s v="Carl Hall"/>
    <x v="121"/>
    <x v="2"/>
    <x v="9"/>
    <x v="0"/>
  </r>
  <r>
    <s v="AX19778"/>
    <s v="ENX2047"/>
    <s v="A102"/>
    <s v="EMP1021"/>
    <x v="699"/>
    <x v="249"/>
    <x v="3"/>
    <n v="290"/>
    <n v="200"/>
    <n v="800"/>
    <n v="1160"/>
    <n v="360"/>
    <x v="43"/>
    <s v="Clarence Fox"/>
    <x v="699"/>
    <x v="0"/>
    <x v="5"/>
    <x v="0"/>
  </r>
  <r>
    <s v="AX19779"/>
    <s v="ENX2063"/>
    <s v="A117"/>
    <s v="EMP1021"/>
    <x v="283"/>
    <x v="68"/>
    <x v="1"/>
    <n v="1708"/>
    <n v="871"/>
    <n v="871"/>
    <n v="1708"/>
    <n v="837"/>
    <x v="63"/>
    <s v="Clarence Fox"/>
    <x v="283"/>
    <x v="0"/>
    <x v="5"/>
    <x v="0"/>
  </r>
  <r>
    <s v="AX19780"/>
    <s v="ENX2060"/>
    <s v="A119"/>
    <s v="EMP1016"/>
    <x v="434"/>
    <x v="249"/>
    <x v="0"/>
    <n v="1467"/>
    <n v="807"/>
    <n v="1614"/>
    <n v="2934"/>
    <n v="1320"/>
    <x v="61"/>
    <s v="Henry Nelson"/>
    <x v="434"/>
    <x v="0"/>
    <x v="5"/>
    <x v="0"/>
  </r>
  <r>
    <s v="AX19781"/>
    <s v="ENX2100"/>
    <s v="A170"/>
    <s v="EMP1033"/>
    <x v="61"/>
    <x v="178"/>
    <x v="3"/>
    <n v="799"/>
    <n v="455"/>
    <n v="1820"/>
    <n v="3196"/>
    <n v="1376"/>
    <x v="18"/>
    <s v="Jerry Perry"/>
    <x v="61"/>
    <x v="5"/>
    <x v="0"/>
    <x v="0"/>
  </r>
  <r>
    <s v="AX19785"/>
    <s v="ENX2062"/>
    <s v="A162"/>
    <s v="EMP1032"/>
    <x v="322"/>
    <x v="38"/>
    <x v="1"/>
    <n v="2464"/>
    <n v="1774"/>
    <n v="1774"/>
    <n v="2464"/>
    <n v="690"/>
    <x v="48"/>
    <s v="Larry Castillo"/>
    <x v="322"/>
    <x v="4"/>
    <x v="2"/>
    <x v="0"/>
  </r>
  <r>
    <s v="AX19786"/>
    <s v="ENX2062"/>
    <s v="A106"/>
    <s v="EMP1004"/>
    <x v="117"/>
    <x v="81"/>
    <x v="2"/>
    <n v="2464"/>
    <n v="1774"/>
    <n v="5322"/>
    <n v="7392"/>
    <n v="2070"/>
    <x v="35"/>
    <s v="Kenneth Bradley"/>
    <x v="117"/>
    <x v="5"/>
    <x v="1"/>
    <x v="0"/>
  </r>
  <r>
    <s v="AX19793"/>
    <s v="ENX2068"/>
    <s v="A124"/>
    <s v="EMP1017"/>
    <x v="209"/>
    <x v="158"/>
    <x v="0"/>
    <n v="1500"/>
    <n v="900"/>
    <n v="1800"/>
    <n v="3000"/>
    <n v="1200"/>
    <x v="21"/>
    <s v="Brian Hansen"/>
    <x v="209"/>
    <x v="2"/>
    <x v="11"/>
    <x v="0"/>
  </r>
  <r>
    <s v="AX19794"/>
    <s v="ENX2055"/>
    <s v="A146"/>
    <s v="EMP1012"/>
    <x v="396"/>
    <x v="11"/>
    <x v="2"/>
    <n v="2495"/>
    <n v="1896"/>
    <n v="5688"/>
    <n v="7485"/>
    <n v="1797"/>
    <x v="8"/>
    <s v="John Reyes"/>
    <x v="396"/>
    <x v="4"/>
    <x v="6"/>
    <x v="0"/>
  </r>
  <r>
    <s v="AX19796"/>
    <s v="ENX2008"/>
    <s v="A101"/>
    <s v="EMP1032"/>
    <x v="744"/>
    <x v="261"/>
    <x v="1"/>
    <n v="315"/>
    <n v="208"/>
    <n v="208"/>
    <n v="315"/>
    <n v="107"/>
    <x v="26"/>
    <s v="Larry Castillo"/>
    <x v="744"/>
    <x v="1"/>
    <x v="7"/>
    <x v="0"/>
  </r>
  <r>
    <s v="AX19798"/>
    <s v="ENX2087"/>
    <s v="A131"/>
    <s v="EMP1031"/>
    <x v="288"/>
    <x v="58"/>
    <x v="0"/>
    <n v="1022"/>
    <n v="818"/>
    <n v="1636"/>
    <n v="2044"/>
    <n v="408"/>
    <x v="66"/>
    <s v="Brian Thomas"/>
    <x v="288"/>
    <x v="3"/>
    <x v="1"/>
    <x v="0"/>
  </r>
  <r>
    <s v="AX19800"/>
    <s v="ENX2039"/>
    <s v="A117"/>
    <s v="EMP1001"/>
    <x v="19"/>
    <x v="212"/>
    <x v="3"/>
    <n v="817"/>
    <n v="409"/>
    <n v="1636"/>
    <n v="3268"/>
    <n v="1632"/>
    <x v="63"/>
    <s v="Kevin Butler"/>
    <x v="19"/>
    <x v="3"/>
    <x v="11"/>
    <x v="0"/>
  </r>
  <r>
    <s v="AX19801"/>
    <s v="ENX2025"/>
    <s v="A110"/>
    <s v="EMP1030"/>
    <x v="785"/>
    <x v="306"/>
    <x v="0"/>
    <n v="667"/>
    <n v="387"/>
    <n v="774"/>
    <n v="1334"/>
    <n v="560"/>
    <x v="73"/>
    <s v="Bobby Russell"/>
    <x v="785"/>
    <x v="5"/>
    <x v="7"/>
    <x v="0"/>
  </r>
  <r>
    <s v="AX19802"/>
    <s v="ENX2044"/>
    <s v="A165"/>
    <s v="EMP1007"/>
    <x v="180"/>
    <x v="262"/>
    <x v="1"/>
    <n v="886"/>
    <n v="478"/>
    <n v="478"/>
    <n v="886"/>
    <n v="408"/>
    <x v="51"/>
    <s v="Jeremy Mendoza"/>
    <x v="180"/>
    <x v="0"/>
    <x v="2"/>
    <x v="0"/>
  </r>
  <r>
    <s v="AX19805"/>
    <s v="ENX2090"/>
    <s v="A117"/>
    <s v="EMP1023"/>
    <x v="595"/>
    <x v="145"/>
    <x v="1"/>
    <n v="1338"/>
    <n v="682"/>
    <n v="682"/>
    <n v="1338"/>
    <n v="656"/>
    <x v="63"/>
    <s v="Brian Davis"/>
    <x v="595"/>
    <x v="5"/>
    <x v="0"/>
    <x v="0"/>
  </r>
  <r>
    <s v="AX19807"/>
    <s v="ENX2098"/>
    <s v="A120"/>
    <s v="EMP1033"/>
    <x v="273"/>
    <x v="222"/>
    <x v="0"/>
    <n v="1178"/>
    <n v="683"/>
    <n v="1366"/>
    <n v="2356"/>
    <n v="990"/>
    <x v="71"/>
    <s v="Jerry Perry"/>
    <x v="273"/>
    <x v="5"/>
    <x v="11"/>
    <x v="0"/>
  </r>
  <r>
    <s v="AX19808"/>
    <s v="ENX2017"/>
    <s v="A126"/>
    <s v="EMP1034"/>
    <x v="136"/>
    <x v="324"/>
    <x v="1"/>
    <n v="35"/>
    <n v="22"/>
    <n v="22"/>
    <n v="35"/>
    <n v="13"/>
    <x v="38"/>
    <s v="Arthur Mccoy"/>
    <x v="136"/>
    <x v="2"/>
    <x v="4"/>
    <x v="0"/>
  </r>
  <r>
    <s v="AX19811"/>
    <s v="ENX2060"/>
    <s v="A117"/>
    <s v="EMP1002"/>
    <x v="709"/>
    <x v="150"/>
    <x v="2"/>
    <n v="1467"/>
    <n v="807"/>
    <n v="2421"/>
    <n v="4401"/>
    <n v="1980"/>
    <x v="63"/>
    <s v="Andrew Bowman"/>
    <x v="709"/>
    <x v="1"/>
    <x v="0"/>
    <x v="0"/>
  </r>
  <r>
    <s v="AX19814"/>
    <s v="ENX2085"/>
    <s v="A105"/>
    <s v="EMP1015"/>
    <x v="770"/>
    <x v="201"/>
    <x v="1"/>
    <n v="1862"/>
    <n v="1173"/>
    <n v="1173"/>
    <n v="1862"/>
    <n v="689"/>
    <x v="57"/>
    <s v="Justin Lynch"/>
    <x v="770"/>
    <x v="6"/>
    <x v="8"/>
    <x v="0"/>
  </r>
  <r>
    <s v="AX19815"/>
    <s v="ENX2011"/>
    <s v="A104"/>
    <s v="EMP1039"/>
    <x v="472"/>
    <x v="353"/>
    <x v="2"/>
    <n v="530"/>
    <n v="435"/>
    <n v="1305"/>
    <n v="1590"/>
    <n v="285"/>
    <x v="53"/>
    <s v="Eugene Holmes"/>
    <x v="472"/>
    <x v="1"/>
    <x v="11"/>
    <x v="0"/>
  </r>
  <r>
    <s v="AX19816"/>
    <s v="ENX2055"/>
    <s v="A136"/>
    <s v="EMP1022"/>
    <x v="337"/>
    <x v="322"/>
    <x v="1"/>
    <n v="2495"/>
    <n v="1896"/>
    <n v="1896"/>
    <n v="2495"/>
    <n v="599"/>
    <x v="29"/>
    <s v="Walter Cook"/>
    <x v="337"/>
    <x v="2"/>
    <x v="11"/>
    <x v="0"/>
  </r>
  <r>
    <s v="AX19820"/>
    <s v="ENX2033"/>
    <s v="A137"/>
    <s v="EMP1039"/>
    <x v="735"/>
    <x v="109"/>
    <x v="1"/>
    <n v="2182"/>
    <n v="1200"/>
    <n v="1200"/>
    <n v="2182"/>
    <n v="982"/>
    <x v="32"/>
    <s v="Eugene Holmes"/>
    <x v="735"/>
    <x v="1"/>
    <x v="4"/>
    <x v="0"/>
  </r>
  <r>
    <s v="AX19824"/>
    <s v="ENX2032"/>
    <s v="A146"/>
    <s v="EMP1011"/>
    <x v="676"/>
    <x v="162"/>
    <x v="3"/>
    <n v="1967"/>
    <n v="1397"/>
    <n v="5588"/>
    <n v="7868"/>
    <n v="2280"/>
    <x v="8"/>
    <s v="Larry Marshall"/>
    <x v="676"/>
    <x v="2"/>
    <x v="6"/>
    <x v="0"/>
  </r>
  <r>
    <s v="AX19827"/>
    <s v="ENX2074"/>
    <s v="A127"/>
    <s v="EMP1014"/>
    <x v="643"/>
    <x v="10"/>
    <x v="0"/>
    <n v="504"/>
    <n v="408"/>
    <n v="816"/>
    <n v="1008"/>
    <n v="192"/>
    <x v="5"/>
    <s v="Ronald Reed"/>
    <x v="643"/>
    <x v="5"/>
    <x v="3"/>
    <x v="0"/>
  </r>
  <r>
    <s v="AX19828"/>
    <s v="ENX2057"/>
    <s v="A167"/>
    <s v="EMP1007"/>
    <x v="773"/>
    <x v="332"/>
    <x v="1"/>
    <n v="181"/>
    <n v="130"/>
    <n v="130"/>
    <n v="181"/>
    <n v="51"/>
    <x v="10"/>
    <s v="Jeremy Mendoza"/>
    <x v="773"/>
    <x v="6"/>
    <x v="8"/>
    <x v="0"/>
  </r>
  <r>
    <s v="AX19830"/>
    <s v="ENX2005"/>
    <s v="A107"/>
    <s v="EMP1016"/>
    <x v="301"/>
    <x v="259"/>
    <x v="2"/>
    <n v="684"/>
    <n v="561"/>
    <n v="1683"/>
    <n v="2052"/>
    <n v="369"/>
    <x v="13"/>
    <s v="Henry Nelson"/>
    <x v="301"/>
    <x v="3"/>
    <x v="2"/>
    <x v="0"/>
  </r>
  <r>
    <s v="AX19831"/>
    <s v="ENX2056"/>
    <s v="A159"/>
    <s v="EMP1012"/>
    <x v="54"/>
    <x v="200"/>
    <x v="0"/>
    <n v="1635"/>
    <n v="1046"/>
    <n v="2092"/>
    <n v="3270"/>
    <n v="1178"/>
    <x v="52"/>
    <s v="John Reyes"/>
    <x v="54"/>
    <x v="2"/>
    <x v="6"/>
    <x v="0"/>
  </r>
  <r>
    <s v="AX19833"/>
    <s v="ENX2061"/>
    <s v="A140"/>
    <s v="EMP1024"/>
    <x v="520"/>
    <x v="134"/>
    <x v="2"/>
    <n v="913"/>
    <n v="584"/>
    <n v="1752"/>
    <n v="2739"/>
    <n v="987"/>
    <x v="46"/>
    <s v="Ernest Wheeler"/>
    <x v="520"/>
    <x v="2"/>
    <x v="5"/>
    <x v="0"/>
  </r>
  <r>
    <s v="AX19838"/>
    <s v="ENX2036"/>
    <s v="A165"/>
    <s v="EMP1031"/>
    <x v="173"/>
    <x v="338"/>
    <x v="1"/>
    <n v="1582"/>
    <n v="1234"/>
    <n v="1234"/>
    <n v="1582"/>
    <n v="348"/>
    <x v="51"/>
    <s v="Brian Thomas"/>
    <x v="173"/>
    <x v="2"/>
    <x v="11"/>
    <x v="0"/>
  </r>
  <r>
    <s v="AX19841"/>
    <s v="ENX2048"/>
    <s v="A116"/>
    <s v="EMP1031"/>
    <x v="756"/>
    <x v="232"/>
    <x v="1"/>
    <n v="502"/>
    <n v="296"/>
    <n v="296"/>
    <n v="502"/>
    <n v="206"/>
    <x v="47"/>
    <s v="Brian Thomas"/>
    <x v="756"/>
    <x v="4"/>
    <x v="5"/>
    <x v="0"/>
  </r>
  <r>
    <s v="AX19845"/>
    <s v="ENX2018"/>
    <s v="A117"/>
    <s v="EMP1016"/>
    <x v="532"/>
    <x v="342"/>
    <x v="0"/>
    <n v="1972"/>
    <n v="1321"/>
    <n v="2642"/>
    <n v="3944"/>
    <n v="1302"/>
    <x v="63"/>
    <s v="Henry Nelson"/>
    <x v="532"/>
    <x v="1"/>
    <x v="10"/>
    <x v="0"/>
  </r>
  <r>
    <s v="AX19846"/>
    <s v="ENX2003"/>
    <s v="A127"/>
    <s v="EMP1004"/>
    <x v="347"/>
    <x v="164"/>
    <x v="1"/>
    <n v="1783"/>
    <n v="1516"/>
    <n v="1516"/>
    <n v="1783"/>
    <n v="267"/>
    <x v="5"/>
    <s v="Kenneth Bradley"/>
    <x v="347"/>
    <x v="1"/>
    <x v="9"/>
    <x v="0"/>
  </r>
  <r>
    <s v="AX19847"/>
    <s v="ENX2051"/>
    <s v="A171"/>
    <s v="EMP1019"/>
    <x v="247"/>
    <x v="217"/>
    <x v="1"/>
    <n v="1077"/>
    <n v="732"/>
    <n v="732"/>
    <n v="1077"/>
    <n v="345"/>
    <x v="58"/>
    <s v="Roger Robertson"/>
    <x v="247"/>
    <x v="1"/>
    <x v="5"/>
    <x v="0"/>
  </r>
  <r>
    <s v="AX19858"/>
    <s v="ENX2086"/>
    <s v="A150"/>
    <s v="EMP1035"/>
    <x v="625"/>
    <x v="284"/>
    <x v="2"/>
    <n v="123"/>
    <n v="84"/>
    <n v="252"/>
    <n v="369"/>
    <n v="117"/>
    <x v="27"/>
    <s v="Roger Ramos"/>
    <x v="625"/>
    <x v="4"/>
    <x v="7"/>
    <x v="0"/>
  </r>
  <r>
    <s v="AX19860"/>
    <s v="ENX2004"/>
    <s v="A172"/>
    <s v="EMP1041"/>
    <x v="28"/>
    <x v="70"/>
    <x v="2"/>
    <n v="1278"/>
    <n v="665"/>
    <n v="1995"/>
    <n v="3834"/>
    <n v="1839"/>
    <x v="28"/>
    <s v="Joe Sims"/>
    <x v="28"/>
    <x v="2"/>
    <x v="4"/>
    <x v="0"/>
  </r>
  <r>
    <s v="AX19863"/>
    <s v="ENX2060"/>
    <s v="A130"/>
    <s v="EMP1032"/>
    <x v="368"/>
    <x v="78"/>
    <x v="1"/>
    <n v="1467"/>
    <n v="807"/>
    <n v="807"/>
    <n v="1467"/>
    <n v="660"/>
    <x v="3"/>
    <s v="Larry Castillo"/>
    <x v="368"/>
    <x v="6"/>
    <x v="4"/>
    <x v="0"/>
  </r>
  <r>
    <s v="AX19866"/>
    <s v="ENX2078"/>
    <s v="A125"/>
    <s v="EMP1024"/>
    <x v="200"/>
    <x v="73"/>
    <x v="0"/>
    <n v="1798"/>
    <n v="971"/>
    <n v="1942"/>
    <n v="3596"/>
    <n v="1654"/>
    <x v="72"/>
    <s v="Ernest Wheeler"/>
    <x v="200"/>
    <x v="3"/>
    <x v="0"/>
    <x v="0"/>
  </r>
  <r>
    <s v="AX19867"/>
    <s v="ENX2095"/>
    <s v="A111"/>
    <s v="EMP1021"/>
    <x v="290"/>
    <x v="151"/>
    <x v="1"/>
    <n v="1743"/>
    <n v="872"/>
    <n v="872"/>
    <n v="1743"/>
    <n v="871"/>
    <x v="19"/>
    <s v="Clarence Fox"/>
    <x v="290"/>
    <x v="4"/>
    <x v="3"/>
    <x v="0"/>
  </r>
  <r>
    <s v="AX19872"/>
    <s v="ENX2028"/>
    <s v="A133"/>
    <s v="EMP1024"/>
    <x v="573"/>
    <x v="148"/>
    <x v="3"/>
    <n v="2283"/>
    <n v="1484"/>
    <n v="5936"/>
    <n v="9132"/>
    <n v="3196"/>
    <x v="37"/>
    <s v="Ernest Wheeler"/>
    <x v="573"/>
    <x v="6"/>
    <x v="2"/>
    <x v="0"/>
  </r>
  <r>
    <s v="AX19877"/>
    <s v="ENX2072"/>
    <s v="A155"/>
    <s v="EMP1012"/>
    <x v="117"/>
    <x v="321"/>
    <x v="1"/>
    <n v="1887"/>
    <n v="1378"/>
    <n v="1378"/>
    <n v="1887"/>
    <n v="509"/>
    <x v="41"/>
    <s v="John Reyes"/>
    <x v="117"/>
    <x v="3"/>
    <x v="4"/>
    <x v="0"/>
  </r>
  <r>
    <s v="AX19879"/>
    <s v="ENX2073"/>
    <s v="A157"/>
    <s v="EMP1036"/>
    <x v="40"/>
    <x v="238"/>
    <x v="1"/>
    <n v="95"/>
    <n v="61"/>
    <n v="61"/>
    <n v="95"/>
    <n v="34"/>
    <x v="0"/>
    <s v="Robert Reed"/>
    <x v="40"/>
    <x v="6"/>
    <x v="4"/>
    <x v="0"/>
  </r>
  <r>
    <s v="AX19882"/>
    <s v="ENX2048"/>
    <s v="A125"/>
    <s v="EMP1011"/>
    <x v="215"/>
    <x v="110"/>
    <x v="1"/>
    <n v="502"/>
    <n v="296"/>
    <n v="296"/>
    <n v="502"/>
    <n v="206"/>
    <x v="72"/>
    <s v="Larry Marshall"/>
    <x v="215"/>
    <x v="1"/>
    <x v="2"/>
    <x v="0"/>
  </r>
  <r>
    <s v="AX19883"/>
    <s v="ENX2069"/>
    <s v="A168"/>
    <s v="EMP1026"/>
    <x v="754"/>
    <x v="109"/>
    <x v="1"/>
    <n v="378"/>
    <n v="291"/>
    <n v="291"/>
    <n v="378"/>
    <n v="87"/>
    <x v="45"/>
    <s v="Martin Perry"/>
    <x v="754"/>
    <x v="1"/>
    <x v="4"/>
    <x v="0"/>
  </r>
  <r>
    <s v="AX19885"/>
    <s v="ENX2064"/>
    <s v="A164"/>
    <s v="EMP1044"/>
    <x v="492"/>
    <x v="135"/>
    <x v="0"/>
    <n v="1414"/>
    <n v="962"/>
    <n v="1924"/>
    <n v="2828"/>
    <n v="904"/>
    <x v="68"/>
    <s v="Martin Carr"/>
    <x v="492"/>
    <x v="1"/>
    <x v="9"/>
    <x v="0"/>
  </r>
  <r>
    <s v="AX19889"/>
    <s v="ENX2037"/>
    <s v="A121"/>
    <s v="EMP1018"/>
    <x v="60"/>
    <x v="319"/>
    <x v="1"/>
    <n v="880"/>
    <n v="634"/>
    <n v="634"/>
    <n v="880"/>
    <n v="246"/>
    <x v="70"/>
    <s v="Jimmy Young"/>
    <x v="60"/>
    <x v="3"/>
    <x v="4"/>
    <x v="0"/>
  </r>
  <r>
    <s v="AX19892"/>
    <s v="ENX2053"/>
    <s v="A134"/>
    <s v="EMP1043"/>
    <x v="724"/>
    <x v="123"/>
    <x v="0"/>
    <n v="596"/>
    <n v="358"/>
    <n v="716"/>
    <n v="1192"/>
    <n v="476"/>
    <x v="7"/>
    <s v="Joshua Taylor"/>
    <x v="724"/>
    <x v="4"/>
    <x v="7"/>
    <x v="0"/>
  </r>
  <r>
    <s v="AX19896"/>
    <s v="ENX2022"/>
    <s v="A140"/>
    <s v="EMP1015"/>
    <x v="192"/>
    <x v="22"/>
    <x v="1"/>
    <n v="561"/>
    <n v="421"/>
    <n v="421"/>
    <n v="561"/>
    <n v="140"/>
    <x v="46"/>
    <s v="Justin Lynch"/>
    <x v="192"/>
    <x v="5"/>
    <x v="6"/>
    <x v="0"/>
  </r>
  <r>
    <s v="AX19901"/>
    <s v="ENX2016"/>
    <s v="A154"/>
    <s v="EMP1018"/>
    <x v="669"/>
    <x v="234"/>
    <x v="2"/>
    <n v="1351"/>
    <n v="1108"/>
    <n v="3324"/>
    <n v="4053"/>
    <n v="729"/>
    <x v="55"/>
    <s v="Jimmy Young"/>
    <x v="669"/>
    <x v="3"/>
    <x v="1"/>
    <x v="0"/>
  </r>
  <r>
    <s v="AX19905"/>
    <s v="ENX2003"/>
    <s v="A149"/>
    <s v="EMP1030"/>
    <x v="535"/>
    <x v="52"/>
    <x v="0"/>
    <n v="1783"/>
    <n v="1516"/>
    <n v="3032"/>
    <n v="3566"/>
    <n v="534"/>
    <x v="42"/>
    <s v="Bobby Russell"/>
    <x v="535"/>
    <x v="3"/>
    <x v="11"/>
    <x v="0"/>
  </r>
  <r>
    <s v="AX19911"/>
    <s v="ENX2093"/>
    <s v="A165"/>
    <s v="EMP1005"/>
    <x v="447"/>
    <x v="263"/>
    <x v="1"/>
    <n v="112"/>
    <n v="90"/>
    <n v="90"/>
    <n v="112"/>
    <n v="22"/>
    <x v="51"/>
    <s v="Ryan Welch"/>
    <x v="447"/>
    <x v="6"/>
    <x v="7"/>
    <x v="0"/>
  </r>
  <r>
    <s v="AX19914"/>
    <s v="ENX2003"/>
    <s v="A110"/>
    <s v="EMP1019"/>
    <x v="150"/>
    <x v="330"/>
    <x v="1"/>
    <n v="1783"/>
    <n v="1516"/>
    <n v="1516"/>
    <n v="1783"/>
    <n v="267"/>
    <x v="73"/>
    <s v="Roger Robertson"/>
    <x v="150"/>
    <x v="3"/>
    <x v="6"/>
    <x v="0"/>
  </r>
  <r>
    <s v="AX19917"/>
    <s v="ENX2099"/>
    <s v="A148"/>
    <s v="EMP1024"/>
    <x v="529"/>
    <x v="260"/>
    <x v="1"/>
    <n v="1367"/>
    <n v="984"/>
    <n v="984"/>
    <n v="1367"/>
    <n v="383"/>
    <x v="31"/>
    <s v="Ernest Wheeler"/>
    <x v="529"/>
    <x v="3"/>
    <x v="3"/>
    <x v="0"/>
  </r>
  <r>
    <s v="AX19918"/>
    <s v="ENX2044"/>
    <s v="A167"/>
    <s v="EMP1034"/>
    <x v="570"/>
    <x v="325"/>
    <x v="1"/>
    <n v="886"/>
    <n v="478"/>
    <n v="478"/>
    <n v="886"/>
    <n v="408"/>
    <x v="10"/>
    <s v="Arthur Mccoy"/>
    <x v="570"/>
    <x v="4"/>
    <x v="7"/>
    <x v="0"/>
  </r>
  <r>
    <s v="AX19919"/>
    <s v="ENX2037"/>
    <s v="A117"/>
    <s v="EMP1022"/>
    <x v="760"/>
    <x v="37"/>
    <x v="1"/>
    <n v="880"/>
    <n v="634"/>
    <n v="634"/>
    <n v="880"/>
    <n v="246"/>
    <x v="63"/>
    <s v="Walter Cook"/>
    <x v="760"/>
    <x v="4"/>
    <x v="7"/>
    <x v="0"/>
  </r>
  <r>
    <s v="AX19925"/>
    <s v="ENX2032"/>
    <s v="A126"/>
    <s v="EMP1040"/>
    <x v="722"/>
    <x v="27"/>
    <x v="1"/>
    <n v="1967"/>
    <n v="1397"/>
    <n v="1397"/>
    <n v="1967"/>
    <n v="570"/>
    <x v="38"/>
    <s v="Patrick Ruiz"/>
    <x v="722"/>
    <x v="5"/>
    <x v="11"/>
    <x v="0"/>
  </r>
  <r>
    <s v="AX19928"/>
    <s v="ENX2095"/>
    <s v="A125"/>
    <s v="EMP1015"/>
    <x v="333"/>
    <x v="229"/>
    <x v="1"/>
    <n v="1743"/>
    <n v="872"/>
    <n v="872"/>
    <n v="1743"/>
    <n v="871"/>
    <x v="72"/>
    <s v="Justin Lynch"/>
    <x v="333"/>
    <x v="4"/>
    <x v="8"/>
    <x v="0"/>
  </r>
  <r>
    <s v="AX19929"/>
    <s v="ENX2051"/>
    <s v="A112"/>
    <s v="EMP1008"/>
    <x v="88"/>
    <x v="166"/>
    <x v="1"/>
    <n v="1077"/>
    <n v="732"/>
    <n v="732"/>
    <n v="1077"/>
    <n v="345"/>
    <x v="40"/>
    <s v="Carl Elliott"/>
    <x v="88"/>
    <x v="0"/>
    <x v="11"/>
    <x v="0"/>
  </r>
  <r>
    <s v="AX19932"/>
    <s v="ENX2044"/>
    <s v="A105"/>
    <s v="EMP1019"/>
    <x v="579"/>
    <x v="63"/>
    <x v="0"/>
    <n v="886"/>
    <n v="478"/>
    <n v="956"/>
    <n v="1772"/>
    <n v="816"/>
    <x v="57"/>
    <s v="Roger Robertson"/>
    <x v="579"/>
    <x v="3"/>
    <x v="3"/>
    <x v="0"/>
  </r>
  <r>
    <s v="AX19938"/>
    <s v="ENX2000"/>
    <s v="A145"/>
    <s v="EMP1016"/>
    <x v="585"/>
    <x v="20"/>
    <x v="1"/>
    <n v="2241"/>
    <n v="1367"/>
    <n v="1367"/>
    <n v="2241"/>
    <n v="874"/>
    <x v="50"/>
    <s v="Henry Nelson"/>
    <x v="585"/>
    <x v="1"/>
    <x v="1"/>
    <x v="0"/>
  </r>
  <r>
    <s v="AX19943"/>
    <s v="ENX2025"/>
    <s v="A144"/>
    <s v="EMP1025"/>
    <x v="654"/>
    <x v="52"/>
    <x v="1"/>
    <n v="667"/>
    <n v="387"/>
    <n v="387"/>
    <n v="667"/>
    <n v="280"/>
    <x v="33"/>
    <s v="Ernest Wagner"/>
    <x v="654"/>
    <x v="3"/>
    <x v="11"/>
    <x v="0"/>
  </r>
  <r>
    <s v="AX19948"/>
    <s v="ENX2063"/>
    <s v="A151"/>
    <s v="EMP1021"/>
    <x v="126"/>
    <x v="202"/>
    <x v="1"/>
    <n v="1708"/>
    <n v="871"/>
    <n v="871"/>
    <n v="1708"/>
    <n v="837"/>
    <x v="24"/>
    <s v="Clarence Fox"/>
    <x v="126"/>
    <x v="1"/>
    <x v="5"/>
    <x v="0"/>
  </r>
  <r>
    <s v="AX19952"/>
    <s v="ENX2012"/>
    <s v="A122"/>
    <s v="EMP1031"/>
    <x v="517"/>
    <x v="133"/>
    <x v="1"/>
    <n v="1353"/>
    <n v="947"/>
    <n v="947"/>
    <n v="1353"/>
    <n v="406"/>
    <x v="17"/>
    <s v="Brian Thomas"/>
    <x v="517"/>
    <x v="0"/>
    <x v="4"/>
    <x v="0"/>
  </r>
  <r>
    <s v="AX19954"/>
    <s v="ENX2035"/>
    <s v="A173"/>
    <s v="EMP1044"/>
    <x v="479"/>
    <x v="249"/>
    <x v="1"/>
    <n v="458"/>
    <n v="376"/>
    <n v="376"/>
    <n v="458"/>
    <n v="82"/>
    <x v="14"/>
    <s v="Martin Carr"/>
    <x v="479"/>
    <x v="0"/>
    <x v="5"/>
    <x v="0"/>
  </r>
  <r>
    <s v="AX19957"/>
    <s v="ENX2021"/>
    <s v="A158"/>
    <s v="EMP1008"/>
    <x v="287"/>
    <x v="103"/>
    <x v="1"/>
    <n v="217"/>
    <n v="171"/>
    <n v="171"/>
    <n v="217"/>
    <n v="46"/>
    <x v="4"/>
    <s v="Carl Elliott"/>
    <x v="287"/>
    <x v="4"/>
    <x v="2"/>
    <x v="0"/>
  </r>
  <r>
    <s v="AX19959"/>
    <s v="ENX2074"/>
    <s v="A170"/>
    <s v="EMP1044"/>
    <x v="130"/>
    <x v="151"/>
    <x v="1"/>
    <n v="504"/>
    <n v="408"/>
    <n v="408"/>
    <n v="504"/>
    <n v="96"/>
    <x v="18"/>
    <s v="Martin Carr"/>
    <x v="130"/>
    <x v="4"/>
    <x v="3"/>
    <x v="0"/>
  </r>
  <r>
    <s v="AX19963"/>
    <s v="ENX2036"/>
    <s v="A114"/>
    <s v="EMP1040"/>
    <x v="655"/>
    <x v="295"/>
    <x v="3"/>
    <n v="1582"/>
    <n v="1234"/>
    <n v="4936"/>
    <n v="6328"/>
    <n v="1392"/>
    <x v="36"/>
    <s v="Patrick Ruiz"/>
    <x v="655"/>
    <x v="0"/>
    <x v="7"/>
    <x v="0"/>
  </r>
  <r>
    <s v="AX19964"/>
    <s v="ENX2038"/>
    <s v="A135"/>
    <s v="EMP1024"/>
    <x v="24"/>
    <x v="206"/>
    <x v="2"/>
    <n v="392"/>
    <n v="255"/>
    <n v="765"/>
    <n v="1176"/>
    <n v="411"/>
    <x v="44"/>
    <s v="Ernest Wheeler"/>
    <x v="24"/>
    <x v="3"/>
    <x v="9"/>
    <x v="0"/>
  </r>
  <r>
    <s v="AX19967"/>
    <s v="ENX2010"/>
    <s v="A138"/>
    <s v="EMP1010"/>
    <x v="747"/>
    <x v="55"/>
    <x v="0"/>
    <n v="1812"/>
    <n v="1305"/>
    <n v="2610"/>
    <n v="3624"/>
    <n v="1014"/>
    <x v="6"/>
    <s v="Joshua Cook"/>
    <x v="747"/>
    <x v="4"/>
    <x v="9"/>
    <x v="0"/>
  </r>
  <r>
    <s v="AX19968"/>
    <s v="ENX2093"/>
    <s v="A166"/>
    <s v="EMP1014"/>
    <x v="515"/>
    <x v="341"/>
    <x v="3"/>
    <n v="112"/>
    <n v="90"/>
    <n v="360"/>
    <n v="448"/>
    <n v="88"/>
    <x v="65"/>
    <s v="Ronald Reed"/>
    <x v="515"/>
    <x v="4"/>
    <x v="9"/>
    <x v="0"/>
  </r>
  <r>
    <s v="AX19969"/>
    <s v="ENX2054"/>
    <s v="A143"/>
    <s v="EMP1002"/>
    <x v="558"/>
    <x v="165"/>
    <x v="1"/>
    <n v="127"/>
    <n v="79"/>
    <n v="79"/>
    <n v="127"/>
    <n v="48"/>
    <x v="9"/>
    <s v="Andrew Bowman"/>
    <x v="558"/>
    <x v="0"/>
    <x v="10"/>
    <x v="0"/>
  </r>
  <r>
    <s v="AX19974"/>
    <s v="ENX2037"/>
    <s v="A166"/>
    <s v="EMP1019"/>
    <x v="659"/>
    <x v="62"/>
    <x v="0"/>
    <n v="880"/>
    <n v="634"/>
    <n v="1268"/>
    <n v="1760"/>
    <n v="492"/>
    <x v="65"/>
    <s v="Roger Robertson"/>
    <x v="659"/>
    <x v="3"/>
    <x v="0"/>
    <x v="0"/>
  </r>
  <r>
    <s v="AX19977"/>
    <s v="ENX2040"/>
    <s v="A134"/>
    <s v="EMP1020"/>
    <x v="409"/>
    <x v="151"/>
    <x v="2"/>
    <n v="1889"/>
    <n v="945"/>
    <n v="2835"/>
    <n v="5667"/>
    <n v="2832"/>
    <x v="7"/>
    <s v="Ryan Butler"/>
    <x v="409"/>
    <x v="4"/>
    <x v="3"/>
    <x v="0"/>
  </r>
  <r>
    <s v="AX19979"/>
    <s v="ENX2050"/>
    <s v="A103"/>
    <s v="EMP1033"/>
    <x v="534"/>
    <x v="177"/>
    <x v="1"/>
    <n v="2391"/>
    <n v="1291"/>
    <n v="1291"/>
    <n v="2391"/>
    <n v="1100"/>
    <x v="2"/>
    <s v="Jerry Perry"/>
    <x v="534"/>
    <x v="1"/>
    <x v="3"/>
    <x v="0"/>
  </r>
  <r>
    <s v="AX19987"/>
    <s v="ENX2010"/>
    <s v="A142"/>
    <s v="EMP1025"/>
    <x v="402"/>
    <x v="265"/>
    <x v="1"/>
    <n v="1812"/>
    <n v="1305"/>
    <n v="1305"/>
    <n v="1812"/>
    <n v="507"/>
    <x v="15"/>
    <s v="Ernest Wagner"/>
    <x v="402"/>
    <x v="1"/>
    <x v="4"/>
    <x v="0"/>
  </r>
  <r>
    <s v="AX19989"/>
    <s v="ENX2003"/>
    <s v="A146"/>
    <s v="EMP1023"/>
    <x v="453"/>
    <x v="254"/>
    <x v="1"/>
    <n v="1783"/>
    <n v="1516"/>
    <n v="1516"/>
    <n v="1783"/>
    <n v="267"/>
    <x v="8"/>
    <s v="Brian Davis"/>
    <x v="453"/>
    <x v="5"/>
    <x v="8"/>
    <x v="0"/>
  </r>
  <r>
    <s v="AX19990"/>
    <s v="ENX2063"/>
    <s v="A102"/>
    <s v="EMP1020"/>
    <x v="509"/>
    <x v="295"/>
    <x v="1"/>
    <n v="1708"/>
    <n v="871"/>
    <n v="871"/>
    <n v="1708"/>
    <n v="837"/>
    <x v="43"/>
    <s v="Ryan Butler"/>
    <x v="509"/>
    <x v="0"/>
    <x v="7"/>
    <x v="0"/>
  </r>
  <r>
    <s v="AX19998"/>
    <s v="ENX2097"/>
    <s v="A160"/>
    <s v="EMP1038"/>
    <x v="233"/>
    <x v="103"/>
    <x v="3"/>
    <n v="1052"/>
    <n v="589"/>
    <n v="2356"/>
    <n v="4208"/>
    <n v="1852"/>
    <x v="1"/>
    <s v="Scott Mason"/>
    <x v="233"/>
    <x v="4"/>
    <x v="2"/>
    <x v="0"/>
  </r>
  <r>
    <s v="AX20000"/>
    <s v="ENX2040"/>
    <s v="A110"/>
    <s v="EMP1026"/>
    <x v="298"/>
    <x v="309"/>
    <x v="2"/>
    <n v="1889"/>
    <n v="945"/>
    <n v="2835"/>
    <n v="5667"/>
    <n v="2832"/>
    <x v="73"/>
    <s v="Martin Perry"/>
    <x v="298"/>
    <x v="2"/>
    <x v="8"/>
    <x v="0"/>
  </r>
  <r>
    <s v="AX20006"/>
    <s v="ENX2076"/>
    <s v="A156"/>
    <s v="EMP1033"/>
    <x v="377"/>
    <x v="124"/>
    <x v="3"/>
    <n v="1522"/>
    <n v="791"/>
    <n v="3164"/>
    <n v="6088"/>
    <n v="2924"/>
    <x v="39"/>
    <s v="Jerry Perry"/>
    <x v="377"/>
    <x v="0"/>
    <x v="11"/>
    <x v="0"/>
  </r>
  <r>
    <s v="AX20009"/>
    <s v="ENX2001"/>
    <s v="A160"/>
    <s v="EMP1025"/>
    <x v="5"/>
    <x v="91"/>
    <x v="2"/>
    <n v="951"/>
    <n v="504"/>
    <n v="1512"/>
    <n v="2853"/>
    <n v="1341"/>
    <x v="1"/>
    <s v="Ernest Wagner"/>
    <x v="5"/>
    <x v="3"/>
    <x v="0"/>
    <x v="0"/>
  </r>
  <r>
    <s v="AX20010"/>
    <s v="ENX2047"/>
    <s v="A115"/>
    <s v="EMP1009"/>
    <x v="123"/>
    <x v="186"/>
    <x v="2"/>
    <n v="290"/>
    <n v="200"/>
    <n v="600"/>
    <n v="870"/>
    <n v="270"/>
    <x v="22"/>
    <s v="Kenneth Fields"/>
    <x v="123"/>
    <x v="1"/>
    <x v="0"/>
    <x v="0"/>
  </r>
  <r>
    <s v="AX20024"/>
    <s v="ENX2093"/>
    <s v="A152"/>
    <s v="EMP1016"/>
    <x v="708"/>
    <x v="69"/>
    <x v="1"/>
    <n v="112"/>
    <n v="90"/>
    <n v="90"/>
    <n v="112"/>
    <n v="22"/>
    <x v="54"/>
    <s v="Henry Nelson"/>
    <x v="708"/>
    <x v="2"/>
    <x v="3"/>
    <x v="0"/>
  </r>
  <r>
    <s v="AX20026"/>
    <s v="ENX2010"/>
    <s v="A136"/>
    <s v="EMP1014"/>
    <x v="461"/>
    <x v="195"/>
    <x v="1"/>
    <n v="1812"/>
    <n v="1305"/>
    <n v="1305"/>
    <n v="1812"/>
    <n v="507"/>
    <x v="29"/>
    <s v="Ronald Reed"/>
    <x v="461"/>
    <x v="6"/>
    <x v="9"/>
    <x v="0"/>
  </r>
  <r>
    <s v="AX20027"/>
    <s v="ENX2099"/>
    <s v="A102"/>
    <s v="EMP1023"/>
    <x v="771"/>
    <x v="236"/>
    <x v="1"/>
    <n v="1367"/>
    <n v="984"/>
    <n v="984"/>
    <n v="1367"/>
    <n v="383"/>
    <x v="43"/>
    <s v="Brian Davis"/>
    <x v="771"/>
    <x v="1"/>
    <x v="7"/>
    <x v="0"/>
  </r>
  <r>
    <s v="AX20028"/>
    <s v="ENX2026"/>
    <s v="A173"/>
    <s v="EMP1006"/>
    <x v="148"/>
    <x v="243"/>
    <x v="3"/>
    <n v="947"/>
    <n v="786"/>
    <n v="3144"/>
    <n v="3788"/>
    <n v="644"/>
    <x v="14"/>
    <s v="Sean Miller"/>
    <x v="148"/>
    <x v="6"/>
    <x v="9"/>
    <x v="0"/>
  </r>
  <r>
    <s v="AX20031"/>
    <s v="ENX2049"/>
    <s v="A157"/>
    <s v="EMP1006"/>
    <x v="685"/>
    <x v="28"/>
    <x v="1"/>
    <n v="826"/>
    <n v="562"/>
    <n v="562"/>
    <n v="826"/>
    <n v="264"/>
    <x v="0"/>
    <s v="Sean Miller"/>
    <x v="685"/>
    <x v="4"/>
    <x v="6"/>
    <x v="0"/>
  </r>
  <r>
    <s v="AX20034"/>
    <s v="ENX2046"/>
    <s v="A143"/>
    <s v="EMP1030"/>
    <x v="369"/>
    <x v="115"/>
    <x v="2"/>
    <n v="2410"/>
    <n v="1518"/>
    <n v="4554"/>
    <n v="7230"/>
    <n v="2676"/>
    <x v="9"/>
    <s v="Bobby Russell"/>
    <x v="369"/>
    <x v="0"/>
    <x v="7"/>
    <x v="0"/>
  </r>
  <r>
    <s v="AX20038"/>
    <s v="ENX2002"/>
    <s v="A125"/>
    <s v="EMP1028"/>
    <x v="222"/>
    <x v="171"/>
    <x v="1"/>
    <n v="847"/>
    <n v="534"/>
    <n v="534"/>
    <n v="847"/>
    <n v="313"/>
    <x v="72"/>
    <s v="Howard Sims"/>
    <x v="222"/>
    <x v="3"/>
    <x v="9"/>
    <x v="0"/>
  </r>
  <r>
    <s v="AX20039"/>
    <s v="ENX2063"/>
    <s v="A166"/>
    <s v="EMP1008"/>
    <x v="594"/>
    <x v="34"/>
    <x v="3"/>
    <n v="1708"/>
    <n v="871"/>
    <n v="3484"/>
    <n v="6832"/>
    <n v="3348"/>
    <x v="65"/>
    <s v="Carl Elliott"/>
    <x v="594"/>
    <x v="6"/>
    <x v="3"/>
    <x v="0"/>
  </r>
  <r>
    <s v="AX20045"/>
    <s v="ENX2066"/>
    <s v="A160"/>
    <s v="EMP1004"/>
    <x v="401"/>
    <x v="278"/>
    <x v="1"/>
    <n v="2091"/>
    <n v="1485"/>
    <n v="1485"/>
    <n v="2091"/>
    <n v="606"/>
    <x v="1"/>
    <s v="Kenneth Bradley"/>
    <x v="401"/>
    <x v="4"/>
    <x v="1"/>
    <x v="0"/>
  </r>
  <r>
    <s v="AX20049"/>
    <s v="ENX2065"/>
    <s v="A161"/>
    <s v="EMP1017"/>
    <x v="121"/>
    <x v="295"/>
    <x v="0"/>
    <n v="2396"/>
    <n v="1965"/>
    <n v="3930"/>
    <n v="4792"/>
    <n v="862"/>
    <x v="25"/>
    <s v="Brian Hansen"/>
    <x v="121"/>
    <x v="0"/>
    <x v="7"/>
    <x v="0"/>
  </r>
  <r>
    <s v="AX20050"/>
    <s v="ENX2046"/>
    <s v="A126"/>
    <s v="EMP1004"/>
    <x v="90"/>
    <x v="278"/>
    <x v="2"/>
    <n v="2410"/>
    <n v="1518"/>
    <n v="4554"/>
    <n v="7230"/>
    <n v="2676"/>
    <x v="38"/>
    <s v="Kenneth Bradley"/>
    <x v="90"/>
    <x v="4"/>
    <x v="1"/>
    <x v="0"/>
  </r>
  <r>
    <s v="AX20052"/>
    <s v="ENX2024"/>
    <s v="A118"/>
    <s v="EMP1042"/>
    <x v="9"/>
    <x v="35"/>
    <x v="1"/>
    <n v="356"/>
    <n v="292"/>
    <n v="292"/>
    <n v="356"/>
    <n v="64"/>
    <x v="11"/>
    <s v="Scott Clark"/>
    <x v="9"/>
    <x v="3"/>
    <x v="10"/>
    <x v="0"/>
  </r>
  <r>
    <s v="AX20053"/>
    <s v="ENX2009"/>
    <s v="A147"/>
    <s v="EMP1041"/>
    <x v="461"/>
    <x v="158"/>
    <x v="1"/>
    <n v="584"/>
    <n v="420"/>
    <n v="420"/>
    <n v="584"/>
    <n v="164"/>
    <x v="20"/>
    <s v="Joe Sims"/>
    <x v="461"/>
    <x v="2"/>
    <x v="11"/>
    <x v="0"/>
  </r>
  <r>
    <s v="AX20057"/>
    <s v="ENX2046"/>
    <s v="A124"/>
    <s v="EMP1005"/>
    <x v="224"/>
    <x v="30"/>
    <x v="1"/>
    <n v="2410"/>
    <n v="1518"/>
    <n v="1518"/>
    <n v="2410"/>
    <n v="892"/>
    <x v="21"/>
    <s v="Ryan Welch"/>
    <x v="224"/>
    <x v="6"/>
    <x v="0"/>
    <x v="0"/>
  </r>
  <r>
    <s v="AX20060"/>
    <s v="ENX2026"/>
    <s v="A115"/>
    <s v="EMP1031"/>
    <x v="786"/>
    <x v="345"/>
    <x v="1"/>
    <n v="947"/>
    <n v="786"/>
    <n v="786"/>
    <n v="947"/>
    <n v="161"/>
    <x v="22"/>
    <s v="Brian Thomas"/>
    <x v="786"/>
    <x v="3"/>
    <x v="10"/>
    <x v="0"/>
  </r>
  <r>
    <s v="AX20064"/>
    <s v="ENX2093"/>
    <s v="A167"/>
    <s v="EMP1015"/>
    <x v="411"/>
    <x v="168"/>
    <x v="1"/>
    <n v="112"/>
    <n v="90"/>
    <n v="90"/>
    <n v="112"/>
    <n v="22"/>
    <x v="10"/>
    <s v="Justin Lynch"/>
    <x v="411"/>
    <x v="1"/>
    <x v="6"/>
    <x v="0"/>
  </r>
  <r>
    <s v="AX20070"/>
    <s v="ENX2045"/>
    <s v="A171"/>
    <s v="EMP1014"/>
    <x v="410"/>
    <x v="316"/>
    <x v="1"/>
    <n v="556"/>
    <n v="395"/>
    <n v="395"/>
    <n v="556"/>
    <n v="161"/>
    <x v="58"/>
    <s v="Ronald Reed"/>
    <x v="410"/>
    <x v="5"/>
    <x v="10"/>
    <x v="0"/>
  </r>
  <r>
    <s v="AX20071"/>
    <s v="ENX2005"/>
    <s v="A147"/>
    <s v="EMP1030"/>
    <x v="218"/>
    <x v="93"/>
    <x v="0"/>
    <n v="684"/>
    <n v="561"/>
    <n v="1122"/>
    <n v="1368"/>
    <n v="246"/>
    <x v="20"/>
    <s v="Bobby Russell"/>
    <x v="218"/>
    <x v="5"/>
    <x v="2"/>
    <x v="0"/>
  </r>
  <r>
    <s v="AX20074"/>
    <s v="ENX2002"/>
    <s v="A106"/>
    <s v="EMP1035"/>
    <x v="673"/>
    <x v="227"/>
    <x v="2"/>
    <n v="847"/>
    <n v="534"/>
    <n v="1602"/>
    <n v="2541"/>
    <n v="939"/>
    <x v="35"/>
    <s v="Roger Ramos"/>
    <x v="673"/>
    <x v="4"/>
    <x v="3"/>
    <x v="0"/>
  </r>
  <r>
    <s v="AX20075"/>
    <s v="ENX2055"/>
    <s v="A157"/>
    <s v="EMP1034"/>
    <x v="333"/>
    <x v="154"/>
    <x v="0"/>
    <n v="2495"/>
    <n v="1896"/>
    <n v="3792"/>
    <n v="4990"/>
    <n v="1198"/>
    <x v="0"/>
    <s v="Arthur Mccoy"/>
    <x v="333"/>
    <x v="6"/>
    <x v="7"/>
    <x v="0"/>
  </r>
  <r>
    <s v="AX20076"/>
    <s v="ENX2052"/>
    <s v="A129"/>
    <s v="EMP1018"/>
    <x v="343"/>
    <x v="157"/>
    <x v="0"/>
    <n v="1526"/>
    <n v="1251"/>
    <n v="2502"/>
    <n v="3052"/>
    <n v="550"/>
    <x v="59"/>
    <s v="Jimmy Young"/>
    <x v="343"/>
    <x v="2"/>
    <x v="6"/>
    <x v="0"/>
  </r>
  <r>
    <s v="AX20078"/>
    <s v="ENX2098"/>
    <s v="A102"/>
    <s v="EMP1033"/>
    <x v="331"/>
    <x v="11"/>
    <x v="0"/>
    <n v="1178"/>
    <n v="683"/>
    <n v="1366"/>
    <n v="2356"/>
    <n v="990"/>
    <x v="43"/>
    <s v="Jerry Perry"/>
    <x v="331"/>
    <x v="4"/>
    <x v="6"/>
    <x v="0"/>
  </r>
  <r>
    <s v="AX20079"/>
    <s v="ENX2091"/>
    <s v="A156"/>
    <s v="EMP1005"/>
    <x v="619"/>
    <x v="17"/>
    <x v="1"/>
    <n v="368"/>
    <n v="294"/>
    <n v="294"/>
    <n v="368"/>
    <n v="74"/>
    <x v="39"/>
    <s v="Ryan Welch"/>
    <x v="619"/>
    <x v="1"/>
    <x v="10"/>
    <x v="0"/>
  </r>
  <r>
    <s v="AX20081"/>
    <s v="ENX2043"/>
    <s v="A107"/>
    <s v="EMP1036"/>
    <x v="709"/>
    <x v="332"/>
    <x v="1"/>
    <n v="545"/>
    <n v="425"/>
    <n v="425"/>
    <n v="545"/>
    <n v="120"/>
    <x v="13"/>
    <s v="Robert Reed"/>
    <x v="709"/>
    <x v="6"/>
    <x v="8"/>
    <x v="0"/>
  </r>
  <r>
    <s v="AX20082"/>
    <s v="ENX2073"/>
    <s v="A123"/>
    <s v="EMP1039"/>
    <x v="249"/>
    <x v="106"/>
    <x v="1"/>
    <n v="95"/>
    <n v="61"/>
    <n v="61"/>
    <n v="95"/>
    <n v="34"/>
    <x v="62"/>
    <s v="Eugene Holmes"/>
    <x v="249"/>
    <x v="4"/>
    <x v="5"/>
    <x v="0"/>
  </r>
  <r>
    <s v="AX20084"/>
    <s v="ENX2046"/>
    <s v="A137"/>
    <s v="EMP1023"/>
    <x v="748"/>
    <x v="117"/>
    <x v="1"/>
    <n v="2410"/>
    <n v="1518"/>
    <n v="1518"/>
    <n v="2410"/>
    <n v="892"/>
    <x v="32"/>
    <s v="Brian Davis"/>
    <x v="748"/>
    <x v="5"/>
    <x v="6"/>
    <x v="0"/>
  </r>
  <r>
    <s v="AX20087"/>
    <s v="ENX2083"/>
    <s v="A157"/>
    <s v="EMP1015"/>
    <x v="446"/>
    <x v="176"/>
    <x v="3"/>
    <n v="2141"/>
    <n v="1777"/>
    <n v="7108"/>
    <n v="8564"/>
    <n v="1456"/>
    <x v="0"/>
    <s v="Justin Lynch"/>
    <x v="446"/>
    <x v="1"/>
    <x v="8"/>
    <x v="0"/>
  </r>
  <r>
    <s v="AX20088"/>
    <s v="ENX2088"/>
    <s v="A120"/>
    <s v="EMP1011"/>
    <x v="486"/>
    <x v="90"/>
    <x v="1"/>
    <n v="603"/>
    <n v="416"/>
    <n v="416"/>
    <n v="603"/>
    <n v="187"/>
    <x v="71"/>
    <s v="Larry Marshall"/>
    <x v="486"/>
    <x v="2"/>
    <x v="11"/>
    <x v="0"/>
  </r>
  <r>
    <s v="AX20090"/>
    <s v="ENX2084"/>
    <s v="A103"/>
    <s v="EMP1044"/>
    <x v="297"/>
    <x v="69"/>
    <x v="1"/>
    <n v="1783"/>
    <n v="1230"/>
    <n v="1230"/>
    <n v="1783"/>
    <n v="553"/>
    <x v="2"/>
    <s v="Martin Carr"/>
    <x v="297"/>
    <x v="2"/>
    <x v="3"/>
    <x v="0"/>
  </r>
  <r>
    <s v="AX20094"/>
    <s v="ENX2052"/>
    <s v="A141"/>
    <s v="EMP1035"/>
    <x v="220"/>
    <x v="330"/>
    <x v="1"/>
    <n v="1526"/>
    <n v="1251"/>
    <n v="1251"/>
    <n v="1526"/>
    <n v="275"/>
    <x v="23"/>
    <s v="Roger Ramos"/>
    <x v="220"/>
    <x v="3"/>
    <x v="6"/>
    <x v="0"/>
  </r>
  <r>
    <s v="AX20097"/>
    <s v="ENX2041"/>
    <s v="A139"/>
    <s v="EMP1043"/>
    <x v="779"/>
    <x v="168"/>
    <x v="1"/>
    <n v="1380"/>
    <n v="1090"/>
    <n v="1090"/>
    <n v="1380"/>
    <n v="290"/>
    <x v="12"/>
    <s v="Joshua Taylor"/>
    <x v="779"/>
    <x v="1"/>
    <x v="6"/>
    <x v="0"/>
  </r>
  <r>
    <s v="AX20099"/>
    <s v="ENX2037"/>
    <s v="A115"/>
    <s v="EMP1035"/>
    <x v="561"/>
    <x v="246"/>
    <x v="1"/>
    <n v="880"/>
    <n v="634"/>
    <n v="634"/>
    <n v="880"/>
    <n v="246"/>
    <x v="22"/>
    <s v="Roger Ramos"/>
    <x v="561"/>
    <x v="2"/>
    <x v="0"/>
    <x v="0"/>
  </r>
  <r>
    <s v="AX20101"/>
    <s v="ENX2078"/>
    <s v="A102"/>
    <s v="EMP1002"/>
    <x v="447"/>
    <x v="311"/>
    <x v="1"/>
    <n v="1798"/>
    <n v="971"/>
    <n v="971"/>
    <n v="1798"/>
    <n v="827"/>
    <x v="43"/>
    <s v="Andrew Bowman"/>
    <x v="447"/>
    <x v="1"/>
    <x v="1"/>
    <x v="0"/>
  </r>
  <r>
    <s v="AX20105"/>
    <s v="ENX2006"/>
    <s v="A141"/>
    <s v="EMP1012"/>
    <x v="541"/>
    <x v="15"/>
    <x v="2"/>
    <n v="1826"/>
    <n v="1443"/>
    <n v="4329"/>
    <n v="5478"/>
    <n v="1149"/>
    <x v="23"/>
    <s v="John Reyes"/>
    <x v="541"/>
    <x v="0"/>
    <x v="8"/>
    <x v="0"/>
  </r>
  <r>
    <s v="AX20106"/>
    <s v="ENX2094"/>
    <s v="A114"/>
    <s v="EMP1037"/>
    <x v="306"/>
    <x v="235"/>
    <x v="1"/>
    <n v="771"/>
    <n v="648"/>
    <n v="648"/>
    <n v="771"/>
    <n v="123"/>
    <x v="36"/>
    <s v="Carl Hall"/>
    <x v="306"/>
    <x v="2"/>
    <x v="8"/>
    <x v="0"/>
  </r>
  <r>
    <s v="AX20107"/>
    <s v="ENX2046"/>
    <s v="A119"/>
    <s v="EMP1005"/>
    <x v="183"/>
    <x v="317"/>
    <x v="0"/>
    <n v="2410"/>
    <n v="1518"/>
    <n v="3036"/>
    <n v="4820"/>
    <n v="1784"/>
    <x v="61"/>
    <s v="Ryan Welch"/>
    <x v="183"/>
    <x v="0"/>
    <x v="9"/>
    <x v="0"/>
  </r>
  <r>
    <s v="AX20109"/>
    <s v="ENX2015"/>
    <s v="A105"/>
    <s v="EMP1031"/>
    <x v="400"/>
    <x v="45"/>
    <x v="1"/>
    <n v="637"/>
    <n v="389"/>
    <n v="389"/>
    <n v="637"/>
    <n v="248"/>
    <x v="57"/>
    <s v="Brian Thomas"/>
    <x v="400"/>
    <x v="5"/>
    <x v="2"/>
    <x v="0"/>
  </r>
  <r>
    <s v="AX20113"/>
    <s v="ENX2093"/>
    <s v="A110"/>
    <s v="EMP1012"/>
    <x v="268"/>
    <x v="11"/>
    <x v="1"/>
    <n v="112"/>
    <n v="90"/>
    <n v="90"/>
    <n v="112"/>
    <n v="22"/>
    <x v="73"/>
    <s v="John Reyes"/>
    <x v="268"/>
    <x v="4"/>
    <x v="6"/>
    <x v="0"/>
  </r>
  <r>
    <s v="AX20116"/>
    <s v="ENX2092"/>
    <s v="A164"/>
    <s v="EMP1027"/>
    <x v="553"/>
    <x v="245"/>
    <x v="2"/>
    <n v="1639"/>
    <n v="1295"/>
    <n v="3885"/>
    <n v="4917"/>
    <n v="1032"/>
    <x v="68"/>
    <s v="Gary Rodriguez"/>
    <x v="553"/>
    <x v="5"/>
    <x v="8"/>
    <x v="0"/>
  </r>
  <r>
    <s v="AX20121"/>
    <s v="ENX2006"/>
    <s v="A143"/>
    <s v="EMP1017"/>
    <x v="24"/>
    <x v="331"/>
    <x v="1"/>
    <n v="1826"/>
    <n v="1443"/>
    <n v="1443"/>
    <n v="1826"/>
    <n v="383"/>
    <x v="9"/>
    <s v="Brian Hansen"/>
    <x v="24"/>
    <x v="1"/>
    <x v="11"/>
    <x v="0"/>
  </r>
  <r>
    <s v="AX20123"/>
    <s v="ENX2055"/>
    <s v="A162"/>
    <s v="EMP1004"/>
    <x v="571"/>
    <x v="309"/>
    <x v="0"/>
    <n v="2495"/>
    <n v="1896"/>
    <n v="3792"/>
    <n v="4990"/>
    <n v="1198"/>
    <x v="48"/>
    <s v="Kenneth Bradley"/>
    <x v="571"/>
    <x v="2"/>
    <x v="8"/>
    <x v="0"/>
  </r>
  <r>
    <s v="AX20127"/>
    <s v="ENX2006"/>
    <s v="A166"/>
    <s v="EMP1029"/>
    <x v="206"/>
    <x v="289"/>
    <x v="3"/>
    <n v="1826"/>
    <n v="1443"/>
    <n v="5772"/>
    <n v="7304"/>
    <n v="1532"/>
    <x v="65"/>
    <s v="Howard Gardner"/>
    <x v="206"/>
    <x v="6"/>
    <x v="10"/>
    <x v="0"/>
  </r>
  <r>
    <s v="AX20132"/>
    <s v="ENX2014"/>
    <s v="A156"/>
    <s v="EMP1023"/>
    <x v="342"/>
    <x v="8"/>
    <x v="0"/>
    <n v="1809"/>
    <n v="1067"/>
    <n v="2134"/>
    <n v="3618"/>
    <n v="1484"/>
    <x v="39"/>
    <s v="Brian Davis"/>
    <x v="342"/>
    <x v="4"/>
    <x v="2"/>
    <x v="0"/>
  </r>
  <r>
    <s v="AX20134"/>
    <s v="ENX2093"/>
    <s v="A171"/>
    <s v="EMP1016"/>
    <x v="393"/>
    <x v="22"/>
    <x v="2"/>
    <n v="112"/>
    <n v="90"/>
    <n v="270"/>
    <n v="336"/>
    <n v="66"/>
    <x v="58"/>
    <s v="Henry Nelson"/>
    <x v="393"/>
    <x v="5"/>
    <x v="6"/>
    <x v="0"/>
  </r>
  <r>
    <s v="AX20136"/>
    <s v="ENX2053"/>
    <s v="A108"/>
    <s v="EMP1021"/>
    <x v="184"/>
    <x v="6"/>
    <x v="1"/>
    <n v="596"/>
    <n v="358"/>
    <n v="358"/>
    <n v="596"/>
    <n v="238"/>
    <x v="64"/>
    <s v="Clarence Fox"/>
    <x v="184"/>
    <x v="4"/>
    <x v="1"/>
    <x v="0"/>
  </r>
  <r>
    <s v="AX20139"/>
    <s v="ENX2024"/>
    <s v="A140"/>
    <s v="EMP1004"/>
    <x v="480"/>
    <x v="190"/>
    <x v="1"/>
    <n v="356"/>
    <n v="292"/>
    <n v="292"/>
    <n v="356"/>
    <n v="64"/>
    <x v="46"/>
    <s v="Kenneth Bradley"/>
    <x v="480"/>
    <x v="6"/>
    <x v="7"/>
    <x v="0"/>
  </r>
  <r>
    <s v="AX20142"/>
    <s v="ENX2046"/>
    <s v="A169"/>
    <s v="EMP1044"/>
    <x v="500"/>
    <x v="307"/>
    <x v="1"/>
    <n v="2410"/>
    <n v="1518"/>
    <n v="1518"/>
    <n v="2410"/>
    <n v="892"/>
    <x v="30"/>
    <s v="Martin Carr"/>
    <x v="500"/>
    <x v="1"/>
    <x v="5"/>
    <x v="0"/>
  </r>
  <r>
    <s v="AX20144"/>
    <s v="ENX2048"/>
    <s v="A149"/>
    <s v="EMP1040"/>
    <x v="485"/>
    <x v="97"/>
    <x v="2"/>
    <n v="502"/>
    <n v="296"/>
    <n v="888"/>
    <n v="1506"/>
    <n v="618"/>
    <x v="42"/>
    <s v="Patrick Ruiz"/>
    <x v="485"/>
    <x v="0"/>
    <x v="10"/>
    <x v="0"/>
  </r>
  <r>
    <s v="AX20146"/>
    <s v="ENX2027"/>
    <s v="A128"/>
    <s v="EMP1009"/>
    <x v="660"/>
    <x v="229"/>
    <x v="0"/>
    <n v="2497"/>
    <n v="1473"/>
    <n v="2946"/>
    <n v="4994"/>
    <n v="2048"/>
    <x v="16"/>
    <s v="Kenneth Fields"/>
    <x v="660"/>
    <x v="4"/>
    <x v="8"/>
    <x v="0"/>
  </r>
  <r>
    <s v="AX20150"/>
    <s v="ENX2074"/>
    <s v="A114"/>
    <s v="EMP1038"/>
    <x v="239"/>
    <x v="115"/>
    <x v="1"/>
    <n v="504"/>
    <n v="408"/>
    <n v="408"/>
    <n v="504"/>
    <n v="96"/>
    <x v="36"/>
    <s v="Scott Mason"/>
    <x v="239"/>
    <x v="0"/>
    <x v="7"/>
    <x v="0"/>
  </r>
  <r>
    <s v="AX20157"/>
    <s v="ENX2098"/>
    <s v="A114"/>
    <s v="EMP1014"/>
    <x v="377"/>
    <x v="163"/>
    <x v="0"/>
    <n v="1178"/>
    <n v="683"/>
    <n v="1366"/>
    <n v="2356"/>
    <n v="990"/>
    <x v="36"/>
    <s v="Ronald Reed"/>
    <x v="377"/>
    <x v="4"/>
    <x v="9"/>
    <x v="0"/>
  </r>
  <r>
    <s v="AX20158"/>
    <s v="ENX2074"/>
    <s v="A112"/>
    <s v="EMP1020"/>
    <x v="365"/>
    <x v="59"/>
    <x v="1"/>
    <n v="504"/>
    <n v="408"/>
    <n v="408"/>
    <n v="504"/>
    <n v="96"/>
    <x v="40"/>
    <s v="Ryan Butler"/>
    <x v="365"/>
    <x v="0"/>
    <x v="2"/>
    <x v="0"/>
  </r>
  <r>
    <s v="AX20159"/>
    <s v="ENX2067"/>
    <s v="A169"/>
    <s v="EMP1009"/>
    <x v="786"/>
    <x v="189"/>
    <x v="1"/>
    <n v="1119"/>
    <n v="683"/>
    <n v="683"/>
    <n v="1119"/>
    <n v="436"/>
    <x v="30"/>
    <s v="Kenneth Fields"/>
    <x v="786"/>
    <x v="6"/>
    <x v="4"/>
    <x v="0"/>
  </r>
  <r>
    <s v="AX20169"/>
    <s v="ENX2018"/>
    <s v="A132"/>
    <s v="EMP1006"/>
    <x v="36"/>
    <x v="301"/>
    <x v="1"/>
    <n v="1972"/>
    <n v="1321"/>
    <n v="1321"/>
    <n v="1972"/>
    <n v="651"/>
    <x v="56"/>
    <s v="Sean Miller"/>
    <x v="36"/>
    <x v="5"/>
    <x v="9"/>
    <x v="0"/>
  </r>
  <r>
    <s v="AX20176"/>
    <s v="ENX2027"/>
    <s v="A146"/>
    <s v="EMP1034"/>
    <x v="595"/>
    <x v="326"/>
    <x v="2"/>
    <n v="2497"/>
    <n v="1473"/>
    <n v="4419"/>
    <n v="7491"/>
    <n v="3072"/>
    <x v="8"/>
    <s v="Arthur Mccoy"/>
    <x v="595"/>
    <x v="2"/>
    <x v="0"/>
    <x v="0"/>
  </r>
  <r>
    <s v="AX20177"/>
    <s v="ENX2073"/>
    <s v="A164"/>
    <s v="EMP1005"/>
    <x v="234"/>
    <x v="353"/>
    <x v="1"/>
    <n v="95"/>
    <n v="61"/>
    <n v="61"/>
    <n v="95"/>
    <n v="34"/>
    <x v="68"/>
    <s v="Ryan Welch"/>
    <x v="234"/>
    <x v="1"/>
    <x v="11"/>
    <x v="0"/>
  </r>
  <r>
    <s v="AX20183"/>
    <s v="ENX2079"/>
    <s v="A120"/>
    <s v="EMP1004"/>
    <x v="614"/>
    <x v="129"/>
    <x v="0"/>
    <n v="1725"/>
    <n v="1363"/>
    <n v="2726"/>
    <n v="3450"/>
    <n v="724"/>
    <x v="71"/>
    <s v="Kenneth Bradley"/>
    <x v="614"/>
    <x v="5"/>
    <x v="0"/>
    <x v="0"/>
  </r>
  <r>
    <s v="AX20193"/>
    <s v="ENX2087"/>
    <s v="A110"/>
    <s v="EMP1010"/>
    <x v="619"/>
    <x v="253"/>
    <x v="0"/>
    <n v="1022"/>
    <n v="818"/>
    <n v="1636"/>
    <n v="2044"/>
    <n v="408"/>
    <x v="73"/>
    <s v="Joshua Cook"/>
    <x v="619"/>
    <x v="1"/>
    <x v="2"/>
    <x v="0"/>
  </r>
  <r>
    <s v="AX20196"/>
    <s v="ENX2092"/>
    <s v="A104"/>
    <s v="EMP1012"/>
    <x v="308"/>
    <x v="34"/>
    <x v="2"/>
    <n v="1639"/>
    <n v="1295"/>
    <n v="3885"/>
    <n v="4917"/>
    <n v="1032"/>
    <x v="53"/>
    <s v="John Reyes"/>
    <x v="308"/>
    <x v="6"/>
    <x v="3"/>
    <x v="0"/>
  </r>
  <r>
    <s v="AX20197"/>
    <s v="ENX2059"/>
    <s v="A165"/>
    <s v="EMP1042"/>
    <x v="409"/>
    <x v="227"/>
    <x v="1"/>
    <n v="1494"/>
    <n v="971"/>
    <n v="971"/>
    <n v="1494"/>
    <n v="523"/>
    <x v="51"/>
    <s v="Scott Clark"/>
    <x v="409"/>
    <x v="4"/>
    <x v="3"/>
    <x v="0"/>
  </r>
  <r>
    <s v="AX20198"/>
    <s v="ENX2042"/>
    <s v="A138"/>
    <s v="EMP1005"/>
    <x v="149"/>
    <x v="319"/>
    <x v="0"/>
    <n v="203"/>
    <n v="154"/>
    <n v="308"/>
    <n v="406"/>
    <n v="98"/>
    <x v="6"/>
    <s v="Ryan Welch"/>
    <x v="149"/>
    <x v="3"/>
    <x v="4"/>
    <x v="0"/>
  </r>
  <r>
    <s v="AX20201"/>
    <s v="ENX2049"/>
    <s v="A155"/>
    <s v="EMP1004"/>
    <x v="347"/>
    <x v="55"/>
    <x v="1"/>
    <n v="826"/>
    <n v="562"/>
    <n v="562"/>
    <n v="826"/>
    <n v="264"/>
    <x v="41"/>
    <s v="Kenneth Bradley"/>
    <x v="347"/>
    <x v="4"/>
    <x v="9"/>
    <x v="0"/>
  </r>
  <r>
    <s v="AX20202"/>
    <s v="ENX2053"/>
    <s v="A121"/>
    <s v="EMP1016"/>
    <x v="364"/>
    <x v="326"/>
    <x v="1"/>
    <n v="596"/>
    <n v="358"/>
    <n v="358"/>
    <n v="596"/>
    <n v="238"/>
    <x v="70"/>
    <s v="Henry Nelson"/>
    <x v="364"/>
    <x v="2"/>
    <x v="0"/>
    <x v="0"/>
  </r>
  <r>
    <s v="AX20203"/>
    <s v="ENX2005"/>
    <s v="A135"/>
    <s v="EMP1022"/>
    <x v="521"/>
    <x v="140"/>
    <x v="0"/>
    <n v="684"/>
    <n v="561"/>
    <n v="1122"/>
    <n v="1368"/>
    <n v="246"/>
    <x v="44"/>
    <s v="Walter Cook"/>
    <x v="521"/>
    <x v="1"/>
    <x v="2"/>
    <x v="0"/>
  </r>
  <r>
    <s v="AX20205"/>
    <s v="ENX2035"/>
    <s v="A140"/>
    <s v="EMP1006"/>
    <x v="713"/>
    <x v="245"/>
    <x v="2"/>
    <n v="458"/>
    <n v="376"/>
    <n v="1128"/>
    <n v="1374"/>
    <n v="246"/>
    <x v="46"/>
    <s v="Sean Miller"/>
    <x v="713"/>
    <x v="5"/>
    <x v="8"/>
    <x v="0"/>
  </r>
  <r>
    <s v="AX20206"/>
    <s v="ENX2075"/>
    <s v="A102"/>
    <s v="EMP1033"/>
    <x v="342"/>
    <x v="79"/>
    <x v="1"/>
    <n v="400"/>
    <n v="208"/>
    <n v="208"/>
    <n v="400"/>
    <n v="192"/>
    <x v="43"/>
    <s v="Jerry Perry"/>
    <x v="342"/>
    <x v="2"/>
    <x v="8"/>
    <x v="0"/>
  </r>
  <r>
    <s v="AX20207"/>
    <s v="ENX2024"/>
    <s v="A101"/>
    <s v="EMP1010"/>
    <x v="9"/>
    <x v="338"/>
    <x v="1"/>
    <n v="356"/>
    <n v="292"/>
    <n v="292"/>
    <n v="356"/>
    <n v="64"/>
    <x v="26"/>
    <s v="Joshua Cook"/>
    <x v="9"/>
    <x v="2"/>
    <x v="11"/>
    <x v="0"/>
  </r>
  <r>
    <s v="AX20213"/>
    <s v="ENX2095"/>
    <s v="A140"/>
    <s v="EMP1003"/>
    <x v="668"/>
    <x v="132"/>
    <x v="1"/>
    <n v="1743"/>
    <n v="872"/>
    <n v="872"/>
    <n v="1743"/>
    <n v="871"/>
    <x v="46"/>
    <s v="Christopher Tucker"/>
    <x v="668"/>
    <x v="0"/>
    <x v="3"/>
    <x v="0"/>
  </r>
  <r>
    <s v="AX20214"/>
    <s v="ENX2085"/>
    <s v="A165"/>
    <s v="EMP1017"/>
    <x v="740"/>
    <x v="344"/>
    <x v="1"/>
    <n v="1862"/>
    <n v="1173"/>
    <n v="1173"/>
    <n v="1862"/>
    <n v="689"/>
    <x v="51"/>
    <s v="Brian Hansen"/>
    <x v="740"/>
    <x v="4"/>
    <x v="5"/>
    <x v="0"/>
  </r>
  <r>
    <s v="AX20216"/>
    <s v="ENX2023"/>
    <s v="A139"/>
    <s v="EMP1002"/>
    <x v="490"/>
    <x v="166"/>
    <x v="0"/>
    <n v="818"/>
    <n v="450"/>
    <n v="900"/>
    <n v="1636"/>
    <n v="736"/>
    <x v="12"/>
    <s v="Andrew Bowman"/>
    <x v="490"/>
    <x v="0"/>
    <x v="11"/>
    <x v="0"/>
  </r>
  <r>
    <s v="AX20217"/>
    <s v="ENX2066"/>
    <s v="A125"/>
    <s v="EMP1041"/>
    <x v="303"/>
    <x v="303"/>
    <x v="1"/>
    <n v="2091"/>
    <n v="1485"/>
    <n v="1485"/>
    <n v="2091"/>
    <n v="606"/>
    <x v="72"/>
    <s v="Joe Sims"/>
    <x v="303"/>
    <x v="1"/>
    <x v="10"/>
    <x v="0"/>
  </r>
  <r>
    <s v="AX20225"/>
    <s v="ENX2009"/>
    <s v="A126"/>
    <s v="EMP1020"/>
    <x v="75"/>
    <x v="194"/>
    <x v="2"/>
    <n v="584"/>
    <n v="420"/>
    <n v="1260"/>
    <n v="1752"/>
    <n v="492"/>
    <x v="38"/>
    <s v="Ryan Butler"/>
    <x v="75"/>
    <x v="1"/>
    <x v="4"/>
    <x v="0"/>
  </r>
  <r>
    <s v="AX20226"/>
    <s v="ENX2053"/>
    <s v="A127"/>
    <s v="EMP1017"/>
    <x v="427"/>
    <x v="173"/>
    <x v="2"/>
    <n v="596"/>
    <n v="358"/>
    <n v="1074"/>
    <n v="1788"/>
    <n v="714"/>
    <x v="5"/>
    <s v="Brian Hansen"/>
    <x v="427"/>
    <x v="4"/>
    <x v="10"/>
    <x v="0"/>
  </r>
  <r>
    <s v="AX20227"/>
    <s v="ENX2007"/>
    <s v="A164"/>
    <s v="EMP1030"/>
    <x v="648"/>
    <x v="114"/>
    <x v="3"/>
    <n v="1405"/>
    <n v="1054"/>
    <n v="4216"/>
    <n v="5620"/>
    <n v="1404"/>
    <x v="68"/>
    <s v="Bobby Russell"/>
    <x v="648"/>
    <x v="0"/>
    <x v="1"/>
    <x v="0"/>
  </r>
  <r>
    <s v="AX20228"/>
    <s v="ENX2029"/>
    <s v="A134"/>
    <s v="EMP1003"/>
    <x v="593"/>
    <x v="71"/>
    <x v="0"/>
    <n v="1848"/>
    <n v="1294"/>
    <n v="2588"/>
    <n v="3696"/>
    <n v="1108"/>
    <x v="7"/>
    <s v="Christopher Tucker"/>
    <x v="593"/>
    <x v="0"/>
    <x v="2"/>
    <x v="0"/>
  </r>
  <r>
    <s v="AX20233"/>
    <s v="ENX2016"/>
    <s v="A119"/>
    <s v="EMP1013"/>
    <x v="263"/>
    <x v="96"/>
    <x v="1"/>
    <n v="1351"/>
    <n v="1108"/>
    <n v="1108"/>
    <n v="1351"/>
    <n v="243"/>
    <x v="61"/>
    <s v="Charles Harper"/>
    <x v="263"/>
    <x v="6"/>
    <x v="2"/>
    <x v="0"/>
  </r>
  <r>
    <s v="AX20234"/>
    <s v="ENX2029"/>
    <s v="A142"/>
    <s v="EMP1043"/>
    <x v="709"/>
    <x v="335"/>
    <x v="1"/>
    <n v="1848"/>
    <n v="1294"/>
    <n v="1294"/>
    <n v="1848"/>
    <n v="554"/>
    <x v="15"/>
    <s v="Joshua Taylor"/>
    <x v="709"/>
    <x v="0"/>
    <x v="2"/>
    <x v="0"/>
  </r>
  <r>
    <s v="AX20235"/>
    <s v="ENX2040"/>
    <s v="A134"/>
    <s v="EMP1010"/>
    <x v="364"/>
    <x v="321"/>
    <x v="0"/>
    <n v="1889"/>
    <n v="945"/>
    <n v="1890"/>
    <n v="3778"/>
    <n v="1888"/>
    <x v="7"/>
    <s v="Joshua Cook"/>
    <x v="364"/>
    <x v="3"/>
    <x v="4"/>
    <x v="0"/>
  </r>
  <r>
    <s v="AX20239"/>
    <s v="ENX2095"/>
    <s v="A115"/>
    <s v="EMP1015"/>
    <x v="582"/>
    <x v="353"/>
    <x v="2"/>
    <n v="1743"/>
    <n v="872"/>
    <n v="2616"/>
    <n v="5229"/>
    <n v="2613"/>
    <x v="22"/>
    <s v="Justin Lynch"/>
    <x v="582"/>
    <x v="1"/>
    <x v="11"/>
    <x v="0"/>
  </r>
  <r>
    <s v="AX20241"/>
    <s v="ENX2030"/>
    <s v="A169"/>
    <s v="EMP1007"/>
    <x v="311"/>
    <x v="88"/>
    <x v="1"/>
    <n v="1899"/>
    <n v="1044"/>
    <n v="1044"/>
    <n v="1899"/>
    <n v="855"/>
    <x v="30"/>
    <s v="Jeremy Mendoza"/>
    <x v="311"/>
    <x v="5"/>
    <x v="9"/>
    <x v="0"/>
  </r>
  <r>
    <s v="AX20242"/>
    <s v="ENX2088"/>
    <s v="A125"/>
    <s v="EMP1018"/>
    <x v="426"/>
    <x v="327"/>
    <x v="1"/>
    <n v="603"/>
    <n v="416"/>
    <n v="416"/>
    <n v="603"/>
    <n v="187"/>
    <x v="72"/>
    <s v="Jimmy Young"/>
    <x v="426"/>
    <x v="2"/>
    <x v="10"/>
    <x v="0"/>
  </r>
  <r>
    <s v="AX20245"/>
    <s v="ENX2083"/>
    <s v="A102"/>
    <s v="EMP1015"/>
    <x v="781"/>
    <x v="160"/>
    <x v="1"/>
    <n v="2141"/>
    <n v="1777"/>
    <n v="1777"/>
    <n v="2141"/>
    <n v="364"/>
    <x v="43"/>
    <s v="Justin Lynch"/>
    <x v="781"/>
    <x v="3"/>
    <x v="2"/>
    <x v="0"/>
  </r>
  <r>
    <s v="AX20247"/>
    <s v="ENX2099"/>
    <s v="A147"/>
    <s v="EMP1033"/>
    <x v="2"/>
    <x v="82"/>
    <x v="1"/>
    <n v="1367"/>
    <n v="984"/>
    <n v="984"/>
    <n v="1367"/>
    <n v="383"/>
    <x v="20"/>
    <s v="Jerry Perry"/>
    <x v="2"/>
    <x v="6"/>
    <x v="3"/>
    <x v="0"/>
  </r>
  <r>
    <s v="AX20250"/>
    <s v="ENX2088"/>
    <s v="A141"/>
    <s v="EMP1010"/>
    <x v="33"/>
    <x v="334"/>
    <x v="0"/>
    <n v="603"/>
    <n v="416"/>
    <n v="832"/>
    <n v="1206"/>
    <n v="374"/>
    <x v="23"/>
    <s v="Joshua Cook"/>
    <x v="33"/>
    <x v="0"/>
    <x v="4"/>
    <x v="0"/>
  </r>
  <r>
    <s v="AX20252"/>
    <s v="ENX2012"/>
    <s v="A112"/>
    <s v="EMP1030"/>
    <x v="191"/>
    <x v="154"/>
    <x v="2"/>
    <n v="1353"/>
    <n v="947"/>
    <n v="2841"/>
    <n v="4059"/>
    <n v="1218"/>
    <x v="40"/>
    <s v="Bobby Russell"/>
    <x v="191"/>
    <x v="6"/>
    <x v="7"/>
    <x v="0"/>
  </r>
  <r>
    <s v="AX20254"/>
    <s v="ENX2047"/>
    <s v="A163"/>
    <s v="EMP1006"/>
    <x v="716"/>
    <x v="179"/>
    <x v="1"/>
    <n v="290"/>
    <n v="200"/>
    <n v="200"/>
    <n v="290"/>
    <n v="90"/>
    <x v="60"/>
    <s v="Sean Miller"/>
    <x v="716"/>
    <x v="6"/>
    <x v="11"/>
    <x v="0"/>
  </r>
  <r>
    <s v="AX20256"/>
    <s v="ENX2033"/>
    <s v="A146"/>
    <s v="EMP1027"/>
    <x v="231"/>
    <x v="274"/>
    <x v="2"/>
    <n v="2182"/>
    <n v="1200"/>
    <n v="3600"/>
    <n v="6546"/>
    <n v="2946"/>
    <x v="8"/>
    <s v="Gary Rodriguez"/>
    <x v="231"/>
    <x v="2"/>
    <x v="6"/>
    <x v="0"/>
  </r>
  <r>
    <s v="AX20259"/>
    <s v="ENX2076"/>
    <s v="A116"/>
    <s v="EMP1010"/>
    <x v="136"/>
    <x v="133"/>
    <x v="1"/>
    <n v="1522"/>
    <n v="791"/>
    <n v="791"/>
    <n v="1522"/>
    <n v="731"/>
    <x v="47"/>
    <s v="Joshua Cook"/>
    <x v="136"/>
    <x v="0"/>
    <x v="4"/>
    <x v="0"/>
  </r>
  <r>
    <s v="AX20260"/>
    <s v="ENX2005"/>
    <s v="A110"/>
    <s v="EMP1025"/>
    <x v="261"/>
    <x v="41"/>
    <x v="2"/>
    <n v="684"/>
    <n v="561"/>
    <n v="1683"/>
    <n v="2052"/>
    <n v="369"/>
    <x v="73"/>
    <s v="Ernest Wagner"/>
    <x v="261"/>
    <x v="1"/>
    <x v="6"/>
    <x v="0"/>
  </r>
  <r>
    <s v="AX20261"/>
    <s v="ENX2008"/>
    <s v="A148"/>
    <s v="EMP1031"/>
    <x v="31"/>
    <x v="304"/>
    <x v="1"/>
    <n v="315"/>
    <n v="208"/>
    <n v="208"/>
    <n v="315"/>
    <n v="107"/>
    <x v="31"/>
    <s v="Brian Thomas"/>
    <x v="31"/>
    <x v="6"/>
    <x v="10"/>
    <x v="0"/>
  </r>
  <r>
    <s v="AX20263"/>
    <s v="ENX2037"/>
    <s v="A172"/>
    <s v="EMP1044"/>
    <x v="240"/>
    <x v="218"/>
    <x v="1"/>
    <n v="880"/>
    <n v="634"/>
    <n v="634"/>
    <n v="880"/>
    <n v="246"/>
    <x v="28"/>
    <s v="Martin Carr"/>
    <x v="240"/>
    <x v="6"/>
    <x v="7"/>
    <x v="0"/>
  </r>
  <r>
    <s v="AX20266"/>
    <s v="ENX2097"/>
    <s v="A106"/>
    <s v="EMP1040"/>
    <x v="435"/>
    <x v="5"/>
    <x v="1"/>
    <n v="1052"/>
    <n v="589"/>
    <n v="589"/>
    <n v="1052"/>
    <n v="463"/>
    <x v="35"/>
    <s v="Patrick Ruiz"/>
    <x v="435"/>
    <x v="3"/>
    <x v="4"/>
    <x v="0"/>
  </r>
  <r>
    <s v="AX20267"/>
    <s v="ENX2023"/>
    <s v="A120"/>
    <s v="EMP1009"/>
    <x v="458"/>
    <x v="360"/>
    <x v="1"/>
    <n v="818"/>
    <n v="450"/>
    <n v="450"/>
    <n v="818"/>
    <n v="368"/>
    <x v="71"/>
    <s v="Kenneth Fields"/>
    <x v="458"/>
    <x v="2"/>
    <x v="3"/>
    <x v="0"/>
  </r>
  <r>
    <s v="AX20272"/>
    <s v="ENX2039"/>
    <s v="A146"/>
    <s v="EMP1015"/>
    <x v="459"/>
    <x v="104"/>
    <x v="2"/>
    <n v="817"/>
    <n v="409"/>
    <n v="1227"/>
    <n v="2451"/>
    <n v="1224"/>
    <x v="8"/>
    <s v="Justin Lynch"/>
    <x v="459"/>
    <x v="3"/>
    <x v="0"/>
    <x v="0"/>
  </r>
  <r>
    <s v="AX20273"/>
    <s v="ENX2051"/>
    <s v="A117"/>
    <s v="EMP1007"/>
    <x v="450"/>
    <x v="295"/>
    <x v="1"/>
    <n v="1077"/>
    <n v="732"/>
    <n v="732"/>
    <n v="1077"/>
    <n v="345"/>
    <x v="63"/>
    <s v="Jeremy Mendoza"/>
    <x v="450"/>
    <x v="0"/>
    <x v="7"/>
    <x v="0"/>
  </r>
  <r>
    <s v="AX20279"/>
    <s v="ENX2042"/>
    <s v="A138"/>
    <s v="EMP1016"/>
    <x v="612"/>
    <x v="188"/>
    <x v="1"/>
    <n v="203"/>
    <n v="154"/>
    <n v="154"/>
    <n v="203"/>
    <n v="49"/>
    <x v="6"/>
    <s v="Henry Nelson"/>
    <x v="612"/>
    <x v="2"/>
    <x v="0"/>
    <x v="0"/>
  </r>
  <r>
    <s v="AX20283"/>
    <s v="ENX2026"/>
    <s v="A148"/>
    <s v="EMP1008"/>
    <x v="184"/>
    <x v="110"/>
    <x v="3"/>
    <n v="947"/>
    <n v="786"/>
    <n v="3144"/>
    <n v="3788"/>
    <n v="644"/>
    <x v="31"/>
    <s v="Carl Elliott"/>
    <x v="184"/>
    <x v="1"/>
    <x v="2"/>
    <x v="0"/>
  </r>
  <r>
    <s v="AX20284"/>
    <s v="ENX2037"/>
    <s v="A104"/>
    <s v="EMP1002"/>
    <x v="4"/>
    <x v="167"/>
    <x v="2"/>
    <n v="880"/>
    <n v="634"/>
    <n v="1902"/>
    <n v="2640"/>
    <n v="738"/>
    <x v="53"/>
    <s v="Andrew Bowman"/>
    <x v="4"/>
    <x v="2"/>
    <x v="4"/>
    <x v="0"/>
  </r>
  <r>
    <s v="AX20285"/>
    <s v="ENX2013"/>
    <s v="A141"/>
    <s v="EMP1030"/>
    <x v="679"/>
    <x v="258"/>
    <x v="0"/>
    <n v="368"/>
    <n v="269"/>
    <n v="538"/>
    <n v="736"/>
    <n v="198"/>
    <x v="23"/>
    <s v="Bobby Russell"/>
    <x v="679"/>
    <x v="5"/>
    <x v="4"/>
    <x v="0"/>
  </r>
  <r>
    <s v="AX20287"/>
    <s v="ENX2039"/>
    <s v="A147"/>
    <s v="EMP1025"/>
    <x v="469"/>
    <x v="4"/>
    <x v="0"/>
    <n v="817"/>
    <n v="409"/>
    <n v="818"/>
    <n v="1634"/>
    <n v="816"/>
    <x v="20"/>
    <s v="Ernest Wagner"/>
    <x v="469"/>
    <x v="2"/>
    <x v="2"/>
    <x v="0"/>
  </r>
  <r>
    <s v="AX20290"/>
    <s v="ENX2067"/>
    <s v="A111"/>
    <s v="EMP1004"/>
    <x v="661"/>
    <x v="264"/>
    <x v="1"/>
    <n v="1119"/>
    <n v="683"/>
    <n v="683"/>
    <n v="1119"/>
    <n v="436"/>
    <x v="19"/>
    <s v="Kenneth Bradley"/>
    <x v="661"/>
    <x v="4"/>
    <x v="3"/>
    <x v="0"/>
  </r>
  <r>
    <s v="AX20300"/>
    <s v="ENX2057"/>
    <s v="A100"/>
    <s v="EMP1010"/>
    <x v="408"/>
    <x v="356"/>
    <x v="1"/>
    <n v="181"/>
    <n v="130"/>
    <n v="130"/>
    <n v="181"/>
    <n v="51"/>
    <x v="67"/>
    <s v="Joshua Cook"/>
    <x v="408"/>
    <x v="0"/>
    <x v="5"/>
    <x v="0"/>
  </r>
  <r>
    <s v="AX20304"/>
    <s v="ENX2079"/>
    <s v="A132"/>
    <s v="EMP1044"/>
    <x v="276"/>
    <x v="114"/>
    <x v="1"/>
    <n v="1725"/>
    <n v="1363"/>
    <n v="1363"/>
    <n v="1725"/>
    <n v="362"/>
    <x v="56"/>
    <s v="Martin Carr"/>
    <x v="276"/>
    <x v="0"/>
    <x v="1"/>
    <x v="0"/>
  </r>
  <r>
    <s v="AX20306"/>
    <s v="ENX2059"/>
    <s v="A134"/>
    <s v="EMP1005"/>
    <x v="299"/>
    <x v="114"/>
    <x v="0"/>
    <n v="1494"/>
    <n v="971"/>
    <n v="1942"/>
    <n v="2988"/>
    <n v="1046"/>
    <x v="7"/>
    <s v="Ryan Welch"/>
    <x v="299"/>
    <x v="0"/>
    <x v="1"/>
    <x v="0"/>
  </r>
  <r>
    <s v="AX20308"/>
    <s v="ENX2023"/>
    <s v="A154"/>
    <s v="EMP1000"/>
    <x v="26"/>
    <x v="174"/>
    <x v="1"/>
    <n v="818"/>
    <n v="450"/>
    <n v="450"/>
    <n v="818"/>
    <n v="368"/>
    <x v="55"/>
    <s v="Fred Robertson"/>
    <x v="26"/>
    <x v="0"/>
    <x v="7"/>
    <x v="0"/>
  </r>
  <r>
    <s v="AX20309"/>
    <s v="ENX2076"/>
    <s v="A156"/>
    <s v="EMP1016"/>
    <x v="349"/>
    <x v="291"/>
    <x v="1"/>
    <n v="1522"/>
    <n v="791"/>
    <n v="791"/>
    <n v="1522"/>
    <n v="731"/>
    <x v="39"/>
    <s v="Henry Nelson"/>
    <x v="349"/>
    <x v="4"/>
    <x v="0"/>
    <x v="0"/>
  </r>
  <r>
    <s v="AX20310"/>
    <s v="ENX2054"/>
    <s v="A112"/>
    <s v="EMP1034"/>
    <x v="179"/>
    <x v="316"/>
    <x v="1"/>
    <n v="127"/>
    <n v="79"/>
    <n v="79"/>
    <n v="127"/>
    <n v="48"/>
    <x v="40"/>
    <s v="Arthur Mccoy"/>
    <x v="179"/>
    <x v="5"/>
    <x v="10"/>
    <x v="0"/>
  </r>
  <r>
    <s v="AX20311"/>
    <s v="ENX2028"/>
    <s v="A162"/>
    <s v="EMP1018"/>
    <x v="228"/>
    <x v="189"/>
    <x v="2"/>
    <n v="2283"/>
    <n v="1484"/>
    <n v="4452"/>
    <n v="6849"/>
    <n v="2397"/>
    <x v="48"/>
    <s v="Jimmy Young"/>
    <x v="228"/>
    <x v="6"/>
    <x v="4"/>
    <x v="0"/>
  </r>
  <r>
    <s v="AX20314"/>
    <s v="ENX2057"/>
    <s v="A164"/>
    <s v="EMP1035"/>
    <x v="32"/>
    <x v="199"/>
    <x v="1"/>
    <n v="181"/>
    <n v="130"/>
    <n v="130"/>
    <n v="181"/>
    <n v="51"/>
    <x v="68"/>
    <s v="Roger Ramos"/>
    <x v="32"/>
    <x v="5"/>
    <x v="1"/>
    <x v="0"/>
  </r>
  <r>
    <s v="AX20316"/>
    <s v="ENX2092"/>
    <s v="A172"/>
    <s v="EMP1023"/>
    <x v="582"/>
    <x v="272"/>
    <x v="2"/>
    <n v="1639"/>
    <n v="1295"/>
    <n v="3885"/>
    <n v="4917"/>
    <n v="1032"/>
    <x v="28"/>
    <s v="Brian Davis"/>
    <x v="582"/>
    <x v="6"/>
    <x v="2"/>
    <x v="0"/>
  </r>
  <r>
    <s v="AX20317"/>
    <s v="ENX2027"/>
    <s v="A126"/>
    <s v="EMP1039"/>
    <x v="325"/>
    <x v="304"/>
    <x v="2"/>
    <n v="2497"/>
    <n v="1473"/>
    <n v="4419"/>
    <n v="7491"/>
    <n v="3072"/>
    <x v="38"/>
    <s v="Eugene Holmes"/>
    <x v="325"/>
    <x v="6"/>
    <x v="10"/>
    <x v="0"/>
  </r>
  <r>
    <s v="AX20318"/>
    <s v="ENX2084"/>
    <s v="A169"/>
    <s v="EMP1030"/>
    <x v="460"/>
    <x v="254"/>
    <x v="1"/>
    <n v="1783"/>
    <n v="1230"/>
    <n v="1230"/>
    <n v="1783"/>
    <n v="553"/>
    <x v="30"/>
    <s v="Bobby Russell"/>
    <x v="460"/>
    <x v="5"/>
    <x v="8"/>
    <x v="0"/>
  </r>
  <r>
    <s v="AX20321"/>
    <s v="ENX2073"/>
    <s v="A165"/>
    <s v="EMP1009"/>
    <x v="417"/>
    <x v="127"/>
    <x v="1"/>
    <n v="95"/>
    <n v="61"/>
    <n v="61"/>
    <n v="95"/>
    <n v="34"/>
    <x v="51"/>
    <s v="Kenneth Fields"/>
    <x v="417"/>
    <x v="6"/>
    <x v="10"/>
    <x v="0"/>
  </r>
  <r>
    <s v="AX20333"/>
    <s v="ENX2028"/>
    <s v="A103"/>
    <s v="EMP1040"/>
    <x v="517"/>
    <x v="28"/>
    <x v="1"/>
    <n v="2283"/>
    <n v="1484"/>
    <n v="1484"/>
    <n v="2283"/>
    <n v="799"/>
    <x v="2"/>
    <s v="Patrick Ruiz"/>
    <x v="517"/>
    <x v="4"/>
    <x v="6"/>
    <x v="0"/>
  </r>
  <r>
    <s v="AX20343"/>
    <s v="ENX2074"/>
    <s v="A107"/>
    <s v="EMP1001"/>
    <x v="435"/>
    <x v="311"/>
    <x v="1"/>
    <n v="504"/>
    <n v="408"/>
    <n v="408"/>
    <n v="504"/>
    <n v="96"/>
    <x v="13"/>
    <s v="Kevin Butler"/>
    <x v="435"/>
    <x v="1"/>
    <x v="1"/>
    <x v="0"/>
  </r>
  <r>
    <s v="AX20345"/>
    <s v="ENX2073"/>
    <s v="A132"/>
    <s v="EMP1041"/>
    <x v="657"/>
    <x v="160"/>
    <x v="2"/>
    <n v="95"/>
    <n v="61"/>
    <n v="183"/>
    <n v="285"/>
    <n v="102"/>
    <x v="56"/>
    <s v="Joe Sims"/>
    <x v="657"/>
    <x v="3"/>
    <x v="2"/>
    <x v="0"/>
  </r>
  <r>
    <s v="AX20347"/>
    <s v="ENX2003"/>
    <s v="A161"/>
    <s v="EMP1029"/>
    <x v="186"/>
    <x v="84"/>
    <x v="1"/>
    <n v="1783"/>
    <n v="1516"/>
    <n v="1516"/>
    <n v="1783"/>
    <n v="267"/>
    <x v="25"/>
    <s v="Howard Gardner"/>
    <x v="186"/>
    <x v="2"/>
    <x v="4"/>
    <x v="0"/>
  </r>
  <r>
    <s v="AX20349"/>
    <s v="ENX2066"/>
    <s v="A147"/>
    <s v="EMP1042"/>
    <x v="715"/>
    <x v="70"/>
    <x v="1"/>
    <n v="2091"/>
    <n v="1485"/>
    <n v="1485"/>
    <n v="2091"/>
    <n v="606"/>
    <x v="20"/>
    <s v="Scott Clark"/>
    <x v="715"/>
    <x v="2"/>
    <x v="4"/>
    <x v="0"/>
  </r>
  <r>
    <s v="AX20350"/>
    <s v="ENX2063"/>
    <s v="A169"/>
    <s v="EMP1036"/>
    <x v="572"/>
    <x v="76"/>
    <x v="2"/>
    <n v="1708"/>
    <n v="871"/>
    <n v="2613"/>
    <n v="5124"/>
    <n v="2511"/>
    <x v="30"/>
    <s v="Robert Reed"/>
    <x v="572"/>
    <x v="2"/>
    <x v="4"/>
    <x v="0"/>
  </r>
  <r>
    <s v="AX20357"/>
    <s v="ENX2090"/>
    <s v="A134"/>
    <s v="EMP1010"/>
    <x v="432"/>
    <x v="202"/>
    <x v="1"/>
    <n v="1338"/>
    <n v="682"/>
    <n v="682"/>
    <n v="1338"/>
    <n v="656"/>
    <x v="7"/>
    <s v="Joshua Cook"/>
    <x v="432"/>
    <x v="1"/>
    <x v="5"/>
    <x v="0"/>
  </r>
  <r>
    <s v="AX20358"/>
    <s v="ENX2006"/>
    <s v="A134"/>
    <s v="EMP1028"/>
    <x v="480"/>
    <x v="21"/>
    <x v="2"/>
    <n v="1826"/>
    <n v="1443"/>
    <n v="4329"/>
    <n v="5478"/>
    <n v="1149"/>
    <x v="7"/>
    <s v="Howard Sims"/>
    <x v="480"/>
    <x v="5"/>
    <x v="0"/>
    <x v="0"/>
  </r>
  <r>
    <s v="AX20360"/>
    <s v="ENX2054"/>
    <s v="A134"/>
    <s v="EMP1044"/>
    <x v="561"/>
    <x v="23"/>
    <x v="2"/>
    <n v="127"/>
    <n v="79"/>
    <n v="237"/>
    <n v="381"/>
    <n v="144"/>
    <x v="7"/>
    <s v="Martin Carr"/>
    <x v="561"/>
    <x v="3"/>
    <x v="11"/>
    <x v="0"/>
  </r>
  <r>
    <s v="AX20365"/>
    <s v="ENX2000"/>
    <s v="A161"/>
    <s v="EMP1016"/>
    <x v="204"/>
    <x v="324"/>
    <x v="1"/>
    <n v="2241"/>
    <n v="1367"/>
    <n v="1367"/>
    <n v="2241"/>
    <n v="874"/>
    <x v="25"/>
    <s v="Henry Nelson"/>
    <x v="204"/>
    <x v="2"/>
    <x v="4"/>
    <x v="0"/>
  </r>
  <r>
    <s v="AX20368"/>
    <s v="ENX2079"/>
    <s v="A119"/>
    <s v="EMP1004"/>
    <x v="28"/>
    <x v="341"/>
    <x v="0"/>
    <n v="1725"/>
    <n v="1363"/>
    <n v="2726"/>
    <n v="3450"/>
    <n v="724"/>
    <x v="61"/>
    <s v="Kenneth Bradley"/>
    <x v="28"/>
    <x v="4"/>
    <x v="9"/>
    <x v="0"/>
  </r>
  <r>
    <s v="AX20369"/>
    <s v="ENX2074"/>
    <s v="A134"/>
    <s v="EMP1039"/>
    <x v="41"/>
    <x v="128"/>
    <x v="0"/>
    <n v="504"/>
    <n v="408"/>
    <n v="816"/>
    <n v="1008"/>
    <n v="192"/>
    <x v="7"/>
    <s v="Eugene Holmes"/>
    <x v="41"/>
    <x v="2"/>
    <x v="5"/>
    <x v="0"/>
  </r>
  <r>
    <s v="AX20370"/>
    <s v="ENX2049"/>
    <s v="A101"/>
    <s v="EMP1032"/>
    <x v="663"/>
    <x v="207"/>
    <x v="1"/>
    <n v="826"/>
    <n v="562"/>
    <n v="562"/>
    <n v="826"/>
    <n v="264"/>
    <x v="26"/>
    <s v="Larry Castillo"/>
    <x v="663"/>
    <x v="0"/>
    <x v="0"/>
    <x v="0"/>
  </r>
  <r>
    <s v="AX20372"/>
    <s v="ENX2061"/>
    <s v="A117"/>
    <s v="EMP1006"/>
    <x v="54"/>
    <x v="320"/>
    <x v="1"/>
    <n v="913"/>
    <n v="584"/>
    <n v="584"/>
    <n v="913"/>
    <n v="329"/>
    <x v="63"/>
    <s v="Sean Miller"/>
    <x v="54"/>
    <x v="0"/>
    <x v="3"/>
    <x v="0"/>
  </r>
  <r>
    <s v="AX20377"/>
    <s v="ENX2023"/>
    <s v="A151"/>
    <s v="EMP1025"/>
    <x v="447"/>
    <x v="17"/>
    <x v="1"/>
    <n v="818"/>
    <n v="450"/>
    <n v="450"/>
    <n v="818"/>
    <n v="368"/>
    <x v="24"/>
    <s v="Ernest Wagner"/>
    <x v="447"/>
    <x v="1"/>
    <x v="10"/>
    <x v="0"/>
  </r>
  <r>
    <s v="AX20379"/>
    <s v="ENX2003"/>
    <s v="A149"/>
    <s v="EMP1027"/>
    <x v="716"/>
    <x v="315"/>
    <x v="1"/>
    <n v="1783"/>
    <n v="1516"/>
    <n v="1516"/>
    <n v="1783"/>
    <n v="267"/>
    <x v="42"/>
    <s v="Gary Rodriguez"/>
    <x v="716"/>
    <x v="3"/>
    <x v="8"/>
    <x v="0"/>
  </r>
  <r>
    <s v="AX20381"/>
    <s v="ENX2019"/>
    <s v="A167"/>
    <s v="EMP1034"/>
    <x v="679"/>
    <x v="121"/>
    <x v="1"/>
    <n v="800"/>
    <n v="536"/>
    <n v="536"/>
    <n v="800"/>
    <n v="264"/>
    <x v="10"/>
    <s v="Arthur Mccoy"/>
    <x v="679"/>
    <x v="6"/>
    <x v="8"/>
    <x v="0"/>
  </r>
  <r>
    <s v="AX20385"/>
    <s v="ENX2015"/>
    <s v="A138"/>
    <s v="EMP1038"/>
    <x v="275"/>
    <x v="231"/>
    <x v="1"/>
    <n v="637"/>
    <n v="389"/>
    <n v="389"/>
    <n v="637"/>
    <n v="248"/>
    <x v="6"/>
    <s v="Scott Mason"/>
    <x v="275"/>
    <x v="3"/>
    <x v="8"/>
    <x v="0"/>
  </r>
  <r>
    <s v="AX20386"/>
    <s v="ENX2076"/>
    <s v="A102"/>
    <s v="EMP1021"/>
    <x v="386"/>
    <x v="347"/>
    <x v="2"/>
    <n v="1522"/>
    <n v="791"/>
    <n v="2373"/>
    <n v="4566"/>
    <n v="2193"/>
    <x v="43"/>
    <s v="Clarence Fox"/>
    <x v="386"/>
    <x v="6"/>
    <x v="6"/>
    <x v="0"/>
  </r>
  <r>
    <s v="AX20387"/>
    <s v="ENX2021"/>
    <s v="A122"/>
    <s v="EMP1025"/>
    <x v="113"/>
    <x v="208"/>
    <x v="1"/>
    <n v="217"/>
    <n v="171"/>
    <n v="171"/>
    <n v="217"/>
    <n v="46"/>
    <x v="17"/>
    <s v="Ernest Wagner"/>
    <x v="113"/>
    <x v="4"/>
    <x v="2"/>
    <x v="0"/>
  </r>
  <r>
    <s v="AX20388"/>
    <s v="ENX2042"/>
    <s v="A136"/>
    <s v="EMP1036"/>
    <x v="180"/>
    <x v="223"/>
    <x v="1"/>
    <n v="203"/>
    <n v="154"/>
    <n v="154"/>
    <n v="203"/>
    <n v="49"/>
    <x v="29"/>
    <s v="Robert Reed"/>
    <x v="180"/>
    <x v="6"/>
    <x v="2"/>
    <x v="0"/>
  </r>
  <r>
    <s v="AX20400"/>
    <s v="ENX2045"/>
    <s v="A159"/>
    <s v="EMP1030"/>
    <x v="220"/>
    <x v="108"/>
    <x v="1"/>
    <n v="556"/>
    <n v="395"/>
    <n v="395"/>
    <n v="556"/>
    <n v="161"/>
    <x v="52"/>
    <s v="Bobby Russell"/>
    <x v="220"/>
    <x v="4"/>
    <x v="10"/>
    <x v="0"/>
  </r>
  <r>
    <s v="AX20403"/>
    <s v="ENX2059"/>
    <s v="A138"/>
    <s v="EMP1030"/>
    <x v="787"/>
    <x v="258"/>
    <x v="2"/>
    <n v="1494"/>
    <n v="971"/>
    <n v="2913"/>
    <n v="4482"/>
    <n v="1569"/>
    <x v="6"/>
    <s v="Bobby Russell"/>
    <x v="787"/>
    <x v="5"/>
    <x v="4"/>
    <x v="0"/>
  </r>
  <r>
    <s v="AX20406"/>
    <s v="ENX2022"/>
    <s v="A118"/>
    <s v="EMP1007"/>
    <x v="552"/>
    <x v="50"/>
    <x v="1"/>
    <n v="561"/>
    <n v="421"/>
    <n v="421"/>
    <n v="561"/>
    <n v="140"/>
    <x v="11"/>
    <s v="Jeremy Mendoza"/>
    <x v="552"/>
    <x v="5"/>
    <x v="4"/>
    <x v="0"/>
  </r>
  <r>
    <s v="AX20408"/>
    <s v="ENX2065"/>
    <s v="A165"/>
    <s v="EMP1023"/>
    <x v="587"/>
    <x v="35"/>
    <x v="3"/>
    <n v="2396"/>
    <n v="1965"/>
    <n v="7860"/>
    <n v="9584"/>
    <n v="1724"/>
    <x v="51"/>
    <s v="Brian Davis"/>
    <x v="587"/>
    <x v="3"/>
    <x v="10"/>
    <x v="0"/>
  </r>
  <r>
    <s v="AX20413"/>
    <s v="ENX2080"/>
    <s v="A108"/>
    <s v="EMP1012"/>
    <x v="737"/>
    <x v="203"/>
    <x v="1"/>
    <n v="2353"/>
    <n v="1788"/>
    <n v="1788"/>
    <n v="2353"/>
    <n v="565"/>
    <x v="64"/>
    <s v="John Reyes"/>
    <x v="737"/>
    <x v="1"/>
    <x v="6"/>
    <x v="0"/>
  </r>
  <r>
    <s v="AX20420"/>
    <s v="ENX2050"/>
    <s v="A101"/>
    <s v="EMP1005"/>
    <x v="682"/>
    <x v="9"/>
    <x v="1"/>
    <n v="2391"/>
    <n v="1291"/>
    <n v="1291"/>
    <n v="2391"/>
    <n v="1100"/>
    <x v="26"/>
    <s v="Ryan Welch"/>
    <x v="682"/>
    <x v="2"/>
    <x v="1"/>
    <x v="0"/>
  </r>
  <r>
    <s v="AX20422"/>
    <s v="ENX2038"/>
    <s v="A120"/>
    <s v="EMP1027"/>
    <x v="552"/>
    <x v="338"/>
    <x v="1"/>
    <n v="392"/>
    <n v="255"/>
    <n v="255"/>
    <n v="392"/>
    <n v="137"/>
    <x v="71"/>
    <s v="Gary Rodriguez"/>
    <x v="552"/>
    <x v="2"/>
    <x v="11"/>
    <x v="0"/>
  </r>
  <r>
    <s v="AX20424"/>
    <s v="ENX2026"/>
    <s v="A144"/>
    <s v="EMP1006"/>
    <x v="103"/>
    <x v="258"/>
    <x v="1"/>
    <n v="947"/>
    <n v="786"/>
    <n v="786"/>
    <n v="947"/>
    <n v="161"/>
    <x v="33"/>
    <s v="Sean Miller"/>
    <x v="103"/>
    <x v="5"/>
    <x v="4"/>
    <x v="0"/>
  </r>
  <r>
    <s v="AX20427"/>
    <s v="ENX2088"/>
    <s v="A141"/>
    <s v="EMP1022"/>
    <x v="526"/>
    <x v="69"/>
    <x v="1"/>
    <n v="603"/>
    <n v="416"/>
    <n v="416"/>
    <n v="603"/>
    <n v="187"/>
    <x v="23"/>
    <s v="Walter Cook"/>
    <x v="526"/>
    <x v="2"/>
    <x v="3"/>
    <x v="0"/>
  </r>
  <r>
    <s v="AX20430"/>
    <s v="ENX2099"/>
    <s v="A172"/>
    <s v="EMP1000"/>
    <x v="196"/>
    <x v="42"/>
    <x v="1"/>
    <n v="1367"/>
    <n v="984"/>
    <n v="984"/>
    <n v="1367"/>
    <n v="383"/>
    <x v="28"/>
    <s v="Fred Robertson"/>
    <x v="196"/>
    <x v="3"/>
    <x v="3"/>
    <x v="0"/>
  </r>
  <r>
    <s v="AX20433"/>
    <s v="ENX2010"/>
    <s v="A168"/>
    <s v="EMP1001"/>
    <x v="693"/>
    <x v="91"/>
    <x v="0"/>
    <n v="1812"/>
    <n v="1305"/>
    <n v="2610"/>
    <n v="3624"/>
    <n v="1014"/>
    <x v="45"/>
    <s v="Kevin Butler"/>
    <x v="693"/>
    <x v="3"/>
    <x v="0"/>
    <x v="0"/>
  </r>
  <r>
    <s v="AX20435"/>
    <s v="ENX2015"/>
    <s v="A137"/>
    <s v="EMP1007"/>
    <x v="430"/>
    <x v="239"/>
    <x v="1"/>
    <n v="637"/>
    <n v="389"/>
    <n v="389"/>
    <n v="637"/>
    <n v="248"/>
    <x v="32"/>
    <s v="Jeremy Mendoza"/>
    <x v="430"/>
    <x v="5"/>
    <x v="1"/>
    <x v="0"/>
  </r>
  <r>
    <s v="AX20438"/>
    <s v="ENX2087"/>
    <s v="A149"/>
    <s v="EMP1002"/>
    <x v="630"/>
    <x v="242"/>
    <x v="0"/>
    <n v="1022"/>
    <n v="818"/>
    <n v="1636"/>
    <n v="2044"/>
    <n v="408"/>
    <x v="42"/>
    <s v="Andrew Bowman"/>
    <x v="630"/>
    <x v="3"/>
    <x v="2"/>
    <x v="0"/>
  </r>
  <r>
    <s v="AX20439"/>
    <s v="ENX2018"/>
    <s v="A135"/>
    <s v="EMP1040"/>
    <x v="350"/>
    <x v="228"/>
    <x v="1"/>
    <n v="1972"/>
    <n v="1321"/>
    <n v="1321"/>
    <n v="1972"/>
    <n v="651"/>
    <x v="44"/>
    <s v="Patrick Ruiz"/>
    <x v="350"/>
    <x v="6"/>
    <x v="11"/>
    <x v="0"/>
  </r>
  <r>
    <s v="AX20440"/>
    <s v="ENX2090"/>
    <s v="A140"/>
    <s v="EMP1035"/>
    <x v="482"/>
    <x v="139"/>
    <x v="3"/>
    <n v="1338"/>
    <n v="682"/>
    <n v="2728"/>
    <n v="5352"/>
    <n v="2624"/>
    <x v="46"/>
    <s v="Roger Ramos"/>
    <x v="482"/>
    <x v="4"/>
    <x v="9"/>
    <x v="0"/>
  </r>
  <r>
    <s v="AX20446"/>
    <s v="ENX2082"/>
    <s v="A142"/>
    <s v="EMP1001"/>
    <x v="360"/>
    <x v="104"/>
    <x v="3"/>
    <n v="1103"/>
    <n v="838"/>
    <n v="3352"/>
    <n v="4412"/>
    <n v="1060"/>
    <x v="15"/>
    <s v="Kevin Butler"/>
    <x v="360"/>
    <x v="3"/>
    <x v="0"/>
    <x v="0"/>
  </r>
  <r>
    <s v="AX20447"/>
    <s v="ENX2062"/>
    <s v="A113"/>
    <s v="EMP1021"/>
    <x v="380"/>
    <x v="236"/>
    <x v="2"/>
    <n v="2464"/>
    <n v="1774"/>
    <n v="5322"/>
    <n v="7392"/>
    <n v="2070"/>
    <x v="49"/>
    <s v="Clarence Fox"/>
    <x v="380"/>
    <x v="1"/>
    <x v="7"/>
    <x v="0"/>
  </r>
  <r>
    <s v="AX20450"/>
    <s v="ENX2020"/>
    <s v="A159"/>
    <s v="EMP1032"/>
    <x v="276"/>
    <x v="164"/>
    <x v="1"/>
    <n v="2005"/>
    <n v="1223"/>
    <n v="1223"/>
    <n v="2005"/>
    <n v="782"/>
    <x v="52"/>
    <s v="Larry Castillo"/>
    <x v="276"/>
    <x v="1"/>
    <x v="9"/>
    <x v="0"/>
  </r>
  <r>
    <s v="AX20453"/>
    <s v="ENX2052"/>
    <s v="A125"/>
    <s v="EMP1026"/>
    <x v="733"/>
    <x v="177"/>
    <x v="1"/>
    <n v="1526"/>
    <n v="1251"/>
    <n v="1251"/>
    <n v="1526"/>
    <n v="275"/>
    <x v="72"/>
    <s v="Martin Perry"/>
    <x v="733"/>
    <x v="1"/>
    <x v="3"/>
    <x v="0"/>
  </r>
  <r>
    <s v="AX20455"/>
    <s v="ENX2043"/>
    <s v="A143"/>
    <s v="EMP1020"/>
    <x v="527"/>
    <x v="202"/>
    <x v="1"/>
    <n v="545"/>
    <n v="425"/>
    <n v="425"/>
    <n v="545"/>
    <n v="120"/>
    <x v="9"/>
    <s v="Ryan Butler"/>
    <x v="527"/>
    <x v="1"/>
    <x v="5"/>
    <x v="0"/>
  </r>
  <r>
    <s v="AX20456"/>
    <s v="ENX2088"/>
    <s v="A166"/>
    <s v="EMP1023"/>
    <x v="740"/>
    <x v="202"/>
    <x v="1"/>
    <n v="603"/>
    <n v="416"/>
    <n v="416"/>
    <n v="603"/>
    <n v="187"/>
    <x v="65"/>
    <s v="Brian Davis"/>
    <x v="740"/>
    <x v="1"/>
    <x v="5"/>
    <x v="0"/>
  </r>
  <r>
    <s v="AX20458"/>
    <s v="ENX2005"/>
    <s v="A152"/>
    <s v="EMP1014"/>
    <x v="120"/>
    <x v="26"/>
    <x v="0"/>
    <n v="684"/>
    <n v="561"/>
    <n v="1122"/>
    <n v="1368"/>
    <n v="246"/>
    <x v="54"/>
    <s v="Ronald Reed"/>
    <x v="120"/>
    <x v="4"/>
    <x v="0"/>
    <x v="0"/>
  </r>
  <r>
    <s v="AX20459"/>
    <s v="ENX2048"/>
    <s v="A132"/>
    <s v="EMP1028"/>
    <x v="249"/>
    <x v="242"/>
    <x v="1"/>
    <n v="502"/>
    <n v="296"/>
    <n v="296"/>
    <n v="502"/>
    <n v="206"/>
    <x v="56"/>
    <s v="Howard Sims"/>
    <x v="249"/>
    <x v="3"/>
    <x v="2"/>
    <x v="0"/>
  </r>
  <r>
    <s v="AX20468"/>
    <s v="ENX2009"/>
    <s v="A140"/>
    <s v="EMP1020"/>
    <x v="709"/>
    <x v="364"/>
    <x v="0"/>
    <n v="584"/>
    <n v="420"/>
    <n v="840"/>
    <n v="1168"/>
    <n v="328"/>
    <x v="46"/>
    <s v="Ryan Butler"/>
    <x v="709"/>
    <x v="6"/>
    <x v="8"/>
    <x v="0"/>
  </r>
  <r>
    <s v="AX20477"/>
    <s v="ENX2082"/>
    <s v="A148"/>
    <s v="EMP1041"/>
    <x v="109"/>
    <x v="357"/>
    <x v="1"/>
    <n v="1103"/>
    <n v="838"/>
    <n v="838"/>
    <n v="1103"/>
    <n v="265"/>
    <x v="31"/>
    <s v="Joe Sims"/>
    <x v="109"/>
    <x v="4"/>
    <x v="5"/>
    <x v="0"/>
  </r>
  <r>
    <s v="AX20482"/>
    <s v="ENX2089"/>
    <s v="A158"/>
    <s v="EMP1008"/>
    <x v="227"/>
    <x v="263"/>
    <x v="1"/>
    <n v="2294"/>
    <n v="1399"/>
    <n v="1399"/>
    <n v="2294"/>
    <n v="895"/>
    <x v="4"/>
    <s v="Carl Elliott"/>
    <x v="227"/>
    <x v="6"/>
    <x v="7"/>
    <x v="0"/>
  </r>
  <r>
    <s v="AX20484"/>
    <s v="ENX2039"/>
    <s v="A122"/>
    <s v="EMP1014"/>
    <x v="784"/>
    <x v="293"/>
    <x v="3"/>
    <n v="817"/>
    <n v="409"/>
    <n v="1636"/>
    <n v="3268"/>
    <n v="1632"/>
    <x v="17"/>
    <s v="Ronald Reed"/>
    <x v="784"/>
    <x v="0"/>
    <x v="4"/>
    <x v="0"/>
  </r>
  <r>
    <s v="AX20491"/>
    <s v="ENX2018"/>
    <s v="A149"/>
    <s v="EMP1027"/>
    <x v="622"/>
    <x v="318"/>
    <x v="1"/>
    <n v="1972"/>
    <n v="1321"/>
    <n v="1321"/>
    <n v="1972"/>
    <n v="651"/>
    <x v="42"/>
    <s v="Gary Rodriguez"/>
    <x v="622"/>
    <x v="0"/>
    <x v="4"/>
    <x v="0"/>
  </r>
  <r>
    <s v="AX20500"/>
    <s v="ENX2077"/>
    <s v="A143"/>
    <s v="EMP1014"/>
    <x v="657"/>
    <x v="182"/>
    <x v="0"/>
    <n v="530"/>
    <n v="424"/>
    <n v="848"/>
    <n v="1060"/>
    <n v="212"/>
    <x v="9"/>
    <s v="Ronald Reed"/>
    <x v="657"/>
    <x v="1"/>
    <x v="8"/>
    <x v="0"/>
  </r>
  <r>
    <s v="AX20502"/>
    <s v="ENX2048"/>
    <s v="A157"/>
    <s v="EMP1008"/>
    <x v="498"/>
    <x v="178"/>
    <x v="1"/>
    <n v="502"/>
    <n v="296"/>
    <n v="296"/>
    <n v="502"/>
    <n v="206"/>
    <x v="0"/>
    <s v="Carl Elliott"/>
    <x v="498"/>
    <x v="5"/>
    <x v="0"/>
    <x v="0"/>
  </r>
  <r>
    <s v="AX20508"/>
    <s v="ENX2027"/>
    <s v="A147"/>
    <s v="EMP1010"/>
    <x v="304"/>
    <x v="35"/>
    <x v="2"/>
    <n v="2497"/>
    <n v="1473"/>
    <n v="4419"/>
    <n v="7491"/>
    <n v="3072"/>
    <x v="20"/>
    <s v="Joshua Cook"/>
    <x v="304"/>
    <x v="3"/>
    <x v="10"/>
    <x v="0"/>
  </r>
  <r>
    <s v="AX20510"/>
    <s v="ENX2093"/>
    <s v="A106"/>
    <s v="EMP1017"/>
    <x v="701"/>
    <x v="236"/>
    <x v="1"/>
    <n v="112"/>
    <n v="90"/>
    <n v="90"/>
    <n v="112"/>
    <n v="22"/>
    <x v="35"/>
    <s v="Brian Hansen"/>
    <x v="701"/>
    <x v="1"/>
    <x v="7"/>
    <x v="0"/>
  </r>
  <r>
    <s v="AX20514"/>
    <s v="ENX2092"/>
    <s v="A151"/>
    <s v="EMP1041"/>
    <x v="618"/>
    <x v="68"/>
    <x v="2"/>
    <n v="1639"/>
    <n v="1295"/>
    <n v="3885"/>
    <n v="4917"/>
    <n v="1032"/>
    <x v="24"/>
    <s v="Joe Sims"/>
    <x v="618"/>
    <x v="0"/>
    <x v="5"/>
    <x v="0"/>
  </r>
  <r>
    <s v="AX20522"/>
    <s v="ENX2017"/>
    <s v="A158"/>
    <s v="EMP1012"/>
    <x v="431"/>
    <x v="274"/>
    <x v="2"/>
    <n v="35"/>
    <n v="22"/>
    <n v="66"/>
    <n v="105"/>
    <n v="39"/>
    <x v="4"/>
    <s v="John Reyes"/>
    <x v="431"/>
    <x v="2"/>
    <x v="6"/>
    <x v="0"/>
  </r>
  <r>
    <s v="AX20525"/>
    <s v="ENX2090"/>
    <s v="A119"/>
    <s v="EMP1002"/>
    <x v="287"/>
    <x v="343"/>
    <x v="2"/>
    <n v="1338"/>
    <n v="682"/>
    <n v="2046"/>
    <n v="4014"/>
    <n v="1968"/>
    <x v="61"/>
    <s v="Andrew Bowman"/>
    <x v="287"/>
    <x v="3"/>
    <x v="7"/>
    <x v="0"/>
  </r>
  <r>
    <s v="AX20529"/>
    <s v="ENX2010"/>
    <s v="A155"/>
    <s v="EMP1041"/>
    <x v="731"/>
    <x v="210"/>
    <x v="2"/>
    <n v="1812"/>
    <n v="1305"/>
    <n v="3915"/>
    <n v="5436"/>
    <n v="1521"/>
    <x v="41"/>
    <s v="Joe Sims"/>
    <x v="731"/>
    <x v="2"/>
    <x v="7"/>
    <x v="0"/>
  </r>
  <r>
    <s v="AX20530"/>
    <s v="ENX2040"/>
    <s v="A113"/>
    <s v="EMP1021"/>
    <x v="18"/>
    <x v="261"/>
    <x v="1"/>
    <n v="1889"/>
    <n v="945"/>
    <n v="945"/>
    <n v="1889"/>
    <n v="944"/>
    <x v="49"/>
    <s v="Clarence Fox"/>
    <x v="18"/>
    <x v="1"/>
    <x v="7"/>
    <x v="0"/>
  </r>
  <r>
    <s v="AX20536"/>
    <s v="ENX2043"/>
    <s v="A163"/>
    <s v="EMP1027"/>
    <x v="750"/>
    <x v="197"/>
    <x v="1"/>
    <n v="545"/>
    <n v="425"/>
    <n v="425"/>
    <n v="545"/>
    <n v="120"/>
    <x v="60"/>
    <s v="Gary Rodriguez"/>
    <x v="750"/>
    <x v="4"/>
    <x v="5"/>
    <x v="0"/>
  </r>
  <r>
    <s v="AX20542"/>
    <s v="ENX2062"/>
    <s v="A136"/>
    <s v="EMP1020"/>
    <x v="760"/>
    <x v="224"/>
    <x v="1"/>
    <n v="2464"/>
    <n v="1774"/>
    <n v="1774"/>
    <n v="2464"/>
    <n v="690"/>
    <x v="29"/>
    <s v="Ryan Butler"/>
    <x v="760"/>
    <x v="2"/>
    <x v="9"/>
    <x v="0"/>
  </r>
  <r>
    <s v="AX20543"/>
    <s v="ENX2043"/>
    <s v="A167"/>
    <s v="EMP1005"/>
    <x v="329"/>
    <x v="75"/>
    <x v="1"/>
    <n v="545"/>
    <n v="425"/>
    <n v="425"/>
    <n v="545"/>
    <n v="120"/>
    <x v="10"/>
    <s v="Ryan Welch"/>
    <x v="329"/>
    <x v="4"/>
    <x v="9"/>
    <x v="0"/>
  </r>
  <r>
    <s v="AX20545"/>
    <s v="ENX2026"/>
    <s v="A112"/>
    <s v="EMP1012"/>
    <x v="117"/>
    <x v="202"/>
    <x v="1"/>
    <n v="947"/>
    <n v="786"/>
    <n v="786"/>
    <n v="947"/>
    <n v="161"/>
    <x v="40"/>
    <s v="John Reyes"/>
    <x v="117"/>
    <x v="1"/>
    <x v="5"/>
    <x v="0"/>
  </r>
  <r>
    <s v="AX20549"/>
    <s v="ENX2044"/>
    <s v="A148"/>
    <s v="EMP1008"/>
    <x v="123"/>
    <x v="50"/>
    <x v="3"/>
    <n v="886"/>
    <n v="478"/>
    <n v="1912"/>
    <n v="3544"/>
    <n v="1632"/>
    <x v="31"/>
    <s v="Carl Elliott"/>
    <x v="123"/>
    <x v="5"/>
    <x v="4"/>
    <x v="0"/>
  </r>
  <r>
    <s v="AX20550"/>
    <s v="ENX2073"/>
    <s v="A133"/>
    <s v="EMP1015"/>
    <x v="717"/>
    <x v="365"/>
    <x v="1"/>
    <n v="95"/>
    <n v="61"/>
    <n v="61"/>
    <n v="95"/>
    <n v="34"/>
    <x v="37"/>
    <s v="Justin Lynch"/>
    <x v="717"/>
    <x v="2"/>
    <x v="6"/>
    <x v="0"/>
  </r>
  <r>
    <s v="AX20551"/>
    <s v="ENX2002"/>
    <s v="A133"/>
    <s v="EMP1024"/>
    <x v="549"/>
    <x v="67"/>
    <x v="1"/>
    <n v="847"/>
    <n v="534"/>
    <n v="534"/>
    <n v="847"/>
    <n v="313"/>
    <x v="37"/>
    <s v="Ernest Wheeler"/>
    <x v="549"/>
    <x v="1"/>
    <x v="5"/>
    <x v="0"/>
  </r>
  <r>
    <s v="AX20554"/>
    <s v="ENX2026"/>
    <s v="A101"/>
    <s v="EMP1018"/>
    <x v="306"/>
    <x v="300"/>
    <x v="0"/>
    <n v="947"/>
    <n v="786"/>
    <n v="1572"/>
    <n v="1894"/>
    <n v="322"/>
    <x v="26"/>
    <s v="Jimmy Young"/>
    <x v="306"/>
    <x v="6"/>
    <x v="6"/>
    <x v="0"/>
  </r>
  <r>
    <s v="AX20555"/>
    <s v="ENX2049"/>
    <s v="A169"/>
    <s v="EMP1029"/>
    <x v="676"/>
    <x v="210"/>
    <x v="2"/>
    <n v="826"/>
    <n v="562"/>
    <n v="1686"/>
    <n v="2478"/>
    <n v="792"/>
    <x v="30"/>
    <s v="Howard Gardner"/>
    <x v="676"/>
    <x v="2"/>
    <x v="7"/>
    <x v="0"/>
  </r>
  <r>
    <s v="AX20556"/>
    <s v="ENX2075"/>
    <s v="A132"/>
    <s v="EMP1018"/>
    <x v="597"/>
    <x v="329"/>
    <x v="1"/>
    <n v="400"/>
    <n v="208"/>
    <n v="208"/>
    <n v="400"/>
    <n v="192"/>
    <x v="56"/>
    <s v="Jimmy Young"/>
    <x v="597"/>
    <x v="3"/>
    <x v="11"/>
    <x v="0"/>
  </r>
  <r>
    <s v="AX20562"/>
    <s v="ENX2091"/>
    <s v="A124"/>
    <s v="EMP1015"/>
    <x v="280"/>
    <x v="184"/>
    <x v="1"/>
    <n v="368"/>
    <n v="294"/>
    <n v="294"/>
    <n v="368"/>
    <n v="74"/>
    <x v="21"/>
    <s v="Justin Lynch"/>
    <x v="280"/>
    <x v="0"/>
    <x v="6"/>
    <x v="0"/>
  </r>
  <r>
    <s v="AX20566"/>
    <s v="ENX2005"/>
    <s v="A138"/>
    <s v="EMP1043"/>
    <x v="239"/>
    <x v="58"/>
    <x v="1"/>
    <n v="684"/>
    <n v="561"/>
    <n v="561"/>
    <n v="684"/>
    <n v="123"/>
    <x v="6"/>
    <s v="Joshua Taylor"/>
    <x v="239"/>
    <x v="3"/>
    <x v="1"/>
    <x v="0"/>
  </r>
  <r>
    <s v="AX20569"/>
    <s v="ENX2016"/>
    <s v="A169"/>
    <s v="EMP1015"/>
    <x v="407"/>
    <x v="210"/>
    <x v="3"/>
    <n v="1351"/>
    <n v="1108"/>
    <n v="4432"/>
    <n v="5404"/>
    <n v="972"/>
    <x v="30"/>
    <s v="Justin Lynch"/>
    <x v="407"/>
    <x v="2"/>
    <x v="7"/>
    <x v="0"/>
  </r>
  <r>
    <s v="AX20570"/>
    <s v="ENX2069"/>
    <s v="A121"/>
    <s v="EMP1006"/>
    <x v="672"/>
    <x v="26"/>
    <x v="3"/>
    <n v="378"/>
    <n v="291"/>
    <n v="1164"/>
    <n v="1512"/>
    <n v="348"/>
    <x v="70"/>
    <s v="Sean Miller"/>
    <x v="672"/>
    <x v="4"/>
    <x v="0"/>
    <x v="0"/>
  </r>
  <r>
    <s v="AX20572"/>
    <s v="ENX2090"/>
    <s v="A122"/>
    <s v="EMP1030"/>
    <x v="59"/>
    <x v="282"/>
    <x v="1"/>
    <n v="1338"/>
    <n v="682"/>
    <n v="682"/>
    <n v="1338"/>
    <n v="656"/>
    <x v="17"/>
    <s v="Bobby Russell"/>
    <x v="59"/>
    <x v="3"/>
    <x v="4"/>
    <x v="0"/>
  </r>
  <r>
    <s v="AX20574"/>
    <s v="ENX2079"/>
    <s v="A161"/>
    <s v="EMP1006"/>
    <x v="330"/>
    <x v="129"/>
    <x v="1"/>
    <n v="1725"/>
    <n v="1363"/>
    <n v="1363"/>
    <n v="1725"/>
    <n v="362"/>
    <x v="25"/>
    <s v="Sean Miller"/>
    <x v="330"/>
    <x v="5"/>
    <x v="0"/>
    <x v="0"/>
  </r>
  <r>
    <s v="AX20577"/>
    <s v="ENX2040"/>
    <s v="A107"/>
    <s v="EMP1016"/>
    <x v="396"/>
    <x v="194"/>
    <x v="1"/>
    <n v="1889"/>
    <n v="945"/>
    <n v="945"/>
    <n v="1889"/>
    <n v="944"/>
    <x v="13"/>
    <s v="Henry Nelson"/>
    <x v="396"/>
    <x v="1"/>
    <x v="4"/>
    <x v="0"/>
  </r>
  <r>
    <s v="AX20578"/>
    <s v="ENX2013"/>
    <s v="A153"/>
    <s v="EMP1014"/>
    <x v="361"/>
    <x v="305"/>
    <x v="3"/>
    <n v="368"/>
    <n v="269"/>
    <n v="1076"/>
    <n v="1472"/>
    <n v="396"/>
    <x v="69"/>
    <s v="Ronald Reed"/>
    <x v="361"/>
    <x v="3"/>
    <x v="11"/>
    <x v="0"/>
  </r>
  <r>
    <s v="AX20580"/>
    <s v="ENX2096"/>
    <s v="A133"/>
    <s v="EMP1003"/>
    <x v="187"/>
    <x v="8"/>
    <x v="0"/>
    <n v="1587"/>
    <n v="1301"/>
    <n v="2602"/>
    <n v="3174"/>
    <n v="572"/>
    <x v="37"/>
    <s v="Christopher Tucker"/>
    <x v="187"/>
    <x v="4"/>
    <x v="2"/>
    <x v="0"/>
  </r>
  <r>
    <s v="AX20586"/>
    <s v="ENX2008"/>
    <s v="A159"/>
    <s v="EMP1031"/>
    <x v="470"/>
    <x v="225"/>
    <x v="1"/>
    <n v="315"/>
    <n v="208"/>
    <n v="208"/>
    <n v="315"/>
    <n v="107"/>
    <x v="52"/>
    <s v="Brian Thomas"/>
    <x v="470"/>
    <x v="0"/>
    <x v="3"/>
    <x v="0"/>
  </r>
  <r>
    <s v="AX20587"/>
    <s v="ENX2040"/>
    <s v="A154"/>
    <s v="EMP1002"/>
    <x v="231"/>
    <x v="256"/>
    <x v="3"/>
    <n v="1889"/>
    <n v="945"/>
    <n v="3780"/>
    <n v="7556"/>
    <n v="3776"/>
    <x v="55"/>
    <s v="Andrew Bowman"/>
    <x v="231"/>
    <x v="0"/>
    <x v="7"/>
    <x v="0"/>
  </r>
  <r>
    <s v="AX20588"/>
    <s v="ENX2087"/>
    <s v="A109"/>
    <s v="EMP1021"/>
    <x v="190"/>
    <x v="4"/>
    <x v="3"/>
    <n v="1022"/>
    <n v="818"/>
    <n v="3272"/>
    <n v="4088"/>
    <n v="816"/>
    <x v="34"/>
    <s v="Clarence Fox"/>
    <x v="190"/>
    <x v="2"/>
    <x v="2"/>
    <x v="0"/>
  </r>
  <r>
    <s v="AX20591"/>
    <s v="ENX2096"/>
    <s v="A124"/>
    <s v="EMP1036"/>
    <x v="239"/>
    <x v="301"/>
    <x v="1"/>
    <n v="1587"/>
    <n v="1301"/>
    <n v="1301"/>
    <n v="1587"/>
    <n v="286"/>
    <x v="21"/>
    <s v="Robert Reed"/>
    <x v="239"/>
    <x v="5"/>
    <x v="9"/>
    <x v="0"/>
  </r>
  <r>
    <s v="AX20598"/>
    <s v="ENX2092"/>
    <s v="A121"/>
    <s v="EMP1019"/>
    <x v="749"/>
    <x v="211"/>
    <x v="0"/>
    <n v="1639"/>
    <n v="1295"/>
    <n v="2590"/>
    <n v="3278"/>
    <n v="688"/>
    <x v="70"/>
    <s v="Roger Robertson"/>
    <x v="749"/>
    <x v="6"/>
    <x v="9"/>
    <x v="0"/>
  </r>
  <r>
    <s v="AX20600"/>
    <s v="ENX2092"/>
    <s v="A148"/>
    <s v="EMP1024"/>
    <x v="84"/>
    <x v="15"/>
    <x v="1"/>
    <n v="1639"/>
    <n v="1295"/>
    <n v="1295"/>
    <n v="1639"/>
    <n v="344"/>
    <x v="31"/>
    <s v="Ernest Wheeler"/>
    <x v="84"/>
    <x v="0"/>
    <x v="8"/>
    <x v="0"/>
  </r>
  <r>
    <s v="AX20601"/>
    <s v="ENX2044"/>
    <s v="A163"/>
    <s v="EMP1034"/>
    <x v="94"/>
    <x v="317"/>
    <x v="1"/>
    <n v="886"/>
    <n v="478"/>
    <n v="478"/>
    <n v="886"/>
    <n v="408"/>
    <x v="60"/>
    <s v="Arthur Mccoy"/>
    <x v="94"/>
    <x v="0"/>
    <x v="9"/>
    <x v="0"/>
  </r>
  <r>
    <s v="AX20605"/>
    <s v="ENX2049"/>
    <s v="A173"/>
    <s v="EMP1006"/>
    <x v="98"/>
    <x v="141"/>
    <x v="1"/>
    <n v="826"/>
    <n v="562"/>
    <n v="562"/>
    <n v="826"/>
    <n v="264"/>
    <x v="14"/>
    <s v="Sean Miller"/>
    <x v="98"/>
    <x v="1"/>
    <x v="11"/>
    <x v="0"/>
  </r>
  <r>
    <s v="AX20606"/>
    <s v="ENX2070"/>
    <s v="A173"/>
    <s v="EMP1035"/>
    <x v="62"/>
    <x v="159"/>
    <x v="0"/>
    <n v="1671"/>
    <n v="1220"/>
    <n v="2440"/>
    <n v="3342"/>
    <n v="902"/>
    <x v="14"/>
    <s v="Roger Ramos"/>
    <x v="62"/>
    <x v="1"/>
    <x v="10"/>
    <x v="0"/>
  </r>
  <r>
    <s v="AX20608"/>
    <s v="ENX2041"/>
    <s v="A117"/>
    <s v="EMP1032"/>
    <x v="84"/>
    <x v="291"/>
    <x v="1"/>
    <n v="1380"/>
    <n v="1090"/>
    <n v="1090"/>
    <n v="1380"/>
    <n v="290"/>
    <x v="63"/>
    <s v="Larry Castillo"/>
    <x v="84"/>
    <x v="4"/>
    <x v="0"/>
    <x v="0"/>
  </r>
  <r>
    <s v="AX20610"/>
    <s v="ENX2089"/>
    <s v="A118"/>
    <s v="EMP1024"/>
    <x v="544"/>
    <x v="312"/>
    <x v="1"/>
    <n v="2294"/>
    <n v="1399"/>
    <n v="1399"/>
    <n v="2294"/>
    <n v="895"/>
    <x v="11"/>
    <s v="Ernest Wheeler"/>
    <x v="544"/>
    <x v="0"/>
    <x v="5"/>
    <x v="0"/>
  </r>
  <r>
    <s v="AX20612"/>
    <s v="ENX2087"/>
    <s v="A149"/>
    <s v="EMP1044"/>
    <x v="140"/>
    <x v="218"/>
    <x v="3"/>
    <n v="1022"/>
    <n v="818"/>
    <n v="3272"/>
    <n v="4088"/>
    <n v="816"/>
    <x v="42"/>
    <s v="Martin Carr"/>
    <x v="140"/>
    <x v="6"/>
    <x v="7"/>
    <x v="0"/>
  </r>
  <r>
    <s v="AX20613"/>
    <s v="ENX2052"/>
    <s v="A146"/>
    <s v="EMP1042"/>
    <x v="568"/>
    <x v="328"/>
    <x v="3"/>
    <n v="1526"/>
    <n v="1251"/>
    <n v="5004"/>
    <n v="6104"/>
    <n v="1100"/>
    <x v="8"/>
    <s v="Scott Clark"/>
    <x v="568"/>
    <x v="6"/>
    <x v="11"/>
    <x v="0"/>
  </r>
  <r>
    <s v="AX20619"/>
    <s v="ENX2003"/>
    <s v="A165"/>
    <s v="EMP1039"/>
    <x v="728"/>
    <x v="301"/>
    <x v="0"/>
    <n v="1783"/>
    <n v="1516"/>
    <n v="3032"/>
    <n v="3566"/>
    <n v="534"/>
    <x v="51"/>
    <s v="Eugene Holmes"/>
    <x v="728"/>
    <x v="5"/>
    <x v="9"/>
    <x v="0"/>
  </r>
  <r>
    <s v="AX20623"/>
    <s v="ENX2032"/>
    <s v="A146"/>
    <s v="EMP1017"/>
    <x v="394"/>
    <x v="218"/>
    <x v="1"/>
    <n v="1967"/>
    <n v="1397"/>
    <n v="1397"/>
    <n v="1967"/>
    <n v="570"/>
    <x v="8"/>
    <s v="Brian Hansen"/>
    <x v="394"/>
    <x v="6"/>
    <x v="7"/>
    <x v="0"/>
  </r>
  <r>
    <s v="AX20624"/>
    <s v="ENX2090"/>
    <s v="A120"/>
    <s v="EMP1028"/>
    <x v="640"/>
    <x v="195"/>
    <x v="1"/>
    <n v="1338"/>
    <n v="682"/>
    <n v="682"/>
    <n v="1338"/>
    <n v="656"/>
    <x v="71"/>
    <s v="Howard Sims"/>
    <x v="640"/>
    <x v="6"/>
    <x v="9"/>
    <x v="0"/>
  </r>
  <r>
    <s v="AX20627"/>
    <s v="ENX2023"/>
    <s v="A164"/>
    <s v="EMP1031"/>
    <x v="443"/>
    <x v="246"/>
    <x v="0"/>
    <n v="818"/>
    <n v="450"/>
    <n v="900"/>
    <n v="1636"/>
    <n v="736"/>
    <x v="68"/>
    <s v="Brian Thomas"/>
    <x v="443"/>
    <x v="2"/>
    <x v="0"/>
    <x v="0"/>
  </r>
  <r>
    <s v="AX20630"/>
    <s v="ENX2085"/>
    <s v="A138"/>
    <s v="EMP1029"/>
    <x v="179"/>
    <x v="364"/>
    <x v="0"/>
    <n v="1862"/>
    <n v="1173"/>
    <n v="2346"/>
    <n v="3724"/>
    <n v="1378"/>
    <x v="6"/>
    <s v="Howard Gardner"/>
    <x v="179"/>
    <x v="6"/>
    <x v="8"/>
    <x v="0"/>
  </r>
  <r>
    <s v="AX20631"/>
    <s v="ENX2006"/>
    <s v="A104"/>
    <s v="EMP1008"/>
    <x v="254"/>
    <x v="326"/>
    <x v="1"/>
    <n v="1826"/>
    <n v="1443"/>
    <n v="1443"/>
    <n v="1826"/>
    <n v="383"/>
    <x v="53"/>
    <s v="Carl Elliott"/>
    <x v="254"/>
    <x v="2"/>
    <x v="0"/>
    <x v="0"/>
  </r>
  <r>
    <s v="AX20633"/>
    <s v="ENX2015"/>
    <s v="A148"/>
    <s v="EMP1022"/>
    <x v="290"/>
    <x v="163"/>
    <x v="1"/>
    <n v="637"/>
    <n v="389"/>
    <n v="389"/>
    <n v="637"/>
    <n v="248"/>
    <x v="31"/>
    <s v="Walter Cook"/>
    <x v="290"/>
    <x v="4"/>
    <x v="9"/>
    <x v="0"/>
  </r>
  <r>
    <s v="AX20634"/>
    <s v="ENX2030"/>
    <s v="A115"/>
    <s v="EMP1001"/>
    <x v="713"/>
    <x v="142"/>
    <x v="1"/>
    <n v="1899"/>
    <n v="1044"/>
    <n v="1044"/>
    <n v="1899"/>
    <n v="855"/>
    <x v="22"/>
    <s v="Kevin Butler"/>
    <x v="713"/>
    <x v="1"/>
    <x v="0"/>
    <x v="0"/>
  </r>
  <r>
    <s v="AX20635"/>
    <s v="ENX2042"/>
    <s v="A153"/>
    <s v="EMP1000"/>
    <x v="771"/>
    <x v="122"/>
    <x v="0"/>
    <n v="203"/>
    <n v="154"/>
    <n v="308"/>
    <n v="406"/>
    <n v="98"/>
    <x v="69"/>
    <s v="Fred Robertson"/>
    <x v="771"/>
    <x v="3"/>
    <x v="6"/>
    <x v="0"/>
  </r>
  <r>
    <s v="AX20636"/>
    <s v="ENX2085"/>
    <s v="A102"/>
    <s v="EMP1028"/>
    <x v="784"/>
    <x v="320"/>
    <x v="2"/>
    <n v="1862"/>
    <n v="1173"/>
    <n v="3519"/>
    <n v="5586"/>
    <n v="2067"/>
    <x v="43"/>
    <s v="Howard Sims"/>
    <x v="784"/>
    <x v="0"/>
    <x v="3"/>
    <x v="0"/>
  </r>
  <r>
    <s v="AX20638"/>
    <s v="ENX2064"/>
    <s v="A123"/>
    <s v="EMP1027"/>
    <x v="618"/>
    <x v="119"/>
    <x v="1"/>
    <n v="1414"/>
    <n v="962"/>
    <n v="962"/>
    <n v="1414"/>
    <n v="452"/>
    <x v="62"/>
    <s v="Gary Rodriguez"/>
    <x v="618"/>
    <x v="0"/>
    <x v="1"/>
    <x v="0"/>
  </r>
  <r>
    <s v="AX20645"/>
    <s v="ENX2012"/>
    <s v="A139"/>
    <s v="EMP1024"/>
    <x v="501"/>
    <x v="206"/>
    <x v="2"/>
    <n v="1353"/>
    <n v="947"/>
    <n v="2841"/>
    <n v="4059"/>
    <n v="1218"/>
    <x v="12"/>
    <s v="Ernest Wheeler"/>
    <x v="501"/>
    <x v="3"/>
    <x v="9"/>
    <x v="0"/>
  </r>
  <r>
    <s v="AX20646"/>
    <s v="ENX2072"/>
    <s v="A162"/>
    <s v="EMP1019"/>
    <x v="684"/>
    <x v="261"/>
    <x v="2"/>
    <n v="1887"/>
    <n v="1378"/>
    <n v="4134"/>
    <n v="5661"/>
    <n v="1527"/>
    <x v="48"/>
    <s v="Roger Robertson"/>
    <x v="684"/>
    <x v="1"/>
    <x v="7"/>
    <x v="0"/>
  </r>
  <r>
    <s v="AX20647"/>
    <s v="ENX2097"/>
    <s v="A149"/>
    <s v="EMP1038"/>
    <x v="462"/>
    <x v="172"/>
    <x v="3"/>
    <n v="1052"/>
    <n v="589"/>
    <n v="2356"/>
    <n v="4208"/>
    <n v="1852"/>
    <x v="42"/>
    <s v="Scott Mason"/>
    <x v="462"/>
    <x v="4"/>
    <x v="4"/>
    <x v="0"/>
  </r>
  <r>
    <s v="AX20650"/>
    <s v="ENX2004"/>
    <s v="A145"/>
    <s v="EMP1038"/>
    <x v="651"/>
    <x v="201"/>
    <x v="1"/>
    <n v="1278"/>
    <n v="665"/>
    <n v="665"/>
    <n v="1278"/>
    <n v="613"/>
    <x v="50"/>
    <s v="Scott Mason"/>
    <x v="651"/>
    <x v="6"/>
    <x v="8"/>
    <x v="0"/>
  </r>
  <r>
    <s v="AX20653"/>
    <s v="ENX2071"/>
    <s v="A164"/>
    <s v="EMP1003"/>
    <x v="429"/>
    <x v="110"/>
    <x v="1"/>
    <n v="136"/>
    <n v="72"/>
    <n v="72"/>
    <n v="136"/>
    <n v="64"/>
    <x v="68"/>
    <s v="Christopher Tucker"/>
    <x v="429"/>
    <x v="1"/>
    <x v="2"/>
    <x v="0"/>
  </r>
  <r>
    <s v="AX20659"/>
    <s v="ENX2015"/>
    <s v="A135"/>
    <s v="EMP1008"/>
    <x v="705"/>
    <x v="262"/>
    <x v="3"/>
    <n v="637"/>
    <n v="389"/>
    <n v="1556"/>
    <n v="2548"/>
    <n v="992"/>
    <x v="44"/>
    <s v="Carl Elliott"/>
    <x v="705"/>
    <x v="0"/>
    <x v="2"/>
    <x v="0"/>
  </r>
  <r>
    <s v="AX20666"/>
    <s v="ENX2074"/>
    <s v="A122"/>
    <s v="EMP1010"/>
    <x v="316"/>
    <x v="144"/>
    <x v="1"/>
    <n v="504"/>
    <n v="408"/>
    <n v="408"/>
    <n v="504"/>
    <n v="96"/>
    <x v="17"/>
    <s v="Joshua Cook"/>
    <x v="316"/>
    <x v="5"/>
    <x v="2"/>
    <x v="0"/>
  </r>
  <r>
    <s v="AX20667"/>
    <s v="ENX2061"/>
    <s v="A125"/>
    <s v="EMP1034"/>
    <x v="299"/>
    <x v="97"/>
    <x v="1"/>
    <n v="913"/>
    <n v="584"/>
    <n v="584"/>
    <n v="913"/>
    <n v="329"/>
    <x v="72"/>
    <s v="Arthur Mccoy"/>
    <x v="299"/>
    <x v="0"/>
    <x v="10"/>
    <x v="0"/>
  </r>
  <r>
    <s v="AX20669"/>
    <s v="ENX2064"/>
    <s v="A102"/>
    <s v="EMP1010"/>
    <x v="130"/>
    <x v="65"/>
    <x v="2"/>
    <n v="1414"/>
    <n v="962"/>
    <n v="2886"/>
    <n v="4242"/>
    <n v="1356"/>
    <x v="43"/>
    <s v="Joshua Cook"/>
    <x v="130"/>
    <x v="5"/>
    <x v="5"/>
    <x v="0"/>
  </r>
  <r>
    <s v="AX20671"/>
    <s v="ENX2076"/>
    <s v="A112"/>
    <s v="EMP1014"/>
    <x v="369"/>
    <x v="78"/>
    <x v="2"/>
    <n v="1522"/>
    <n v="791"/>
    <n v="2373"/>
    <n v="4566"/>
    <n v="2193"/>
    <x v="40"/>
    <s v="Ronald Reed"/>
    <x v="369"/>
    <x v="6"/>
    <x v="4"/>
    <x v="0"/>
  </r>
  <r>
    <s v="AX20672"/>
    <s v="ENX2078"/>
    <s v="A104"/>
    <s v="EMP1004"/>
    <x v="522"/>
    <x v="123"/>
    <x v="0"/>
    <n v="1798"/>
    <n v="971"/>
    <n v="1942"/>
    <n v="3596"/>
    <n v="1654"/>
    <x v="53"/>
    <s v="Kenneth Bradley"/>
    <x v="522"/>
    <x v="4"/>
    <x v="7"/>
    <x v="0"/>
  </r>
  <r>
    <s v="AX20674"/>
    <s v="ENX2060"/>
    <s v="A114"/>
    <s v="EMP1043"/>
    <x v="569"/>
    <x v="157"/>
    <x v="0"/>
    <n v="1467"/>
    <n v="807"/>
    <n v="1614"/>
    <n v="2934"/>
    <n v="1320"/>
    <x v="36"/>
    <s v="Joshua Taylor"/>
    <x v="569"/>
    <x v="2"/>
    <x v="6"/>
    <x v="0"/>
  </r>
  <r>
    <s v="AX20676"/>
    <s v="ENX2097"/>
    <s v="A101"/>
    <s v="EMP1043"/>
    <x v="384"/>
    <x v="134"/>
    <x v="2"/>
    <n v="1052"/>
    <n v="589"/>
    <n v="1767"/>
    <n v="3156"/>
    <n v="1389"/>
    <x v="26"/>
    <s v="Joshua Taylor"/>
    <x v="384"/>
    <x v="2"/>
    <x v="5"/>
    <x v="0"/>
  </r>
  <r>
    <s v="AX20677"/>
    <s v="ENX2064"/>
    <s v="A160"/>
    <s v="EMP1007"/>
    <x v="16"/>
    <x v="53"/>
    <x v="2"/>
    <n v="1414"/>
    <n v="962"/>
    <n v="2886"/>
    <n v="4242"/>
    <n v="1356"/>
    <x v="1"/>
    <s v="Jeremy Mendoza"/>
    <x v="16"/>
    <x v="3"/>
    <x v="5"/>
    <x v="0"/>
  </r>
  <r>
    <s v="AX20678"/>
    <s v="ENX2069"/>
    <s v="A161"/>
    <s v="EMP1019"/>
    <x v="473"/>
    <x v="123"/>
    <x v="1"/>
    <n v="378"/>
    <n v="291"/>
    <n v="291"/>
    <n v="378"/>
    <n v="87"/>
    <x v="25"/>
    <s v="Roger Robertson"/>
    <x v="473"/>
    <x v="4"/>
    <x v="7"/>
    <x v="0"/>
  </r>
  <r>
    <s v="AX20684"/>
    <s v="ENX2096"/>
    <s v="A116"/>
    <s v="EMP1010"/>
    <x v="303"/>
    <x v="58"/>
    <x v="1"/>
    <n v="1587"/>
    <n v="1301"/>
    <n v="1301"/>
    <n v="1587"/>
    <n v="286"/>
    <x v="47"/>
    <s v="Joshua Cook"/>
    <x v="303"/>
    <x v="3"/>
    <x v="1"/>
    <x v="0"/>
  </r>
  <r>
    <s v="AX20685"/>
    <s v="ENX2031"/>
    <s v="A122"/>
    <s v="EMP1023"/>
    <x v="762"/>
    <x v="111"/>
    <x v="1"/>
    <n v="1638"/>
    <n v="1261"/>
    <n v="1261"/>
    <n v="1638"/>
    <n v="377"/>
    <x v="17"/>
    <s v="Brian Davis"/>
    <x v="762"/>
    <x v="5"/>
    <x v="4"/>
    <x v="0"/>
  </r>
  <r>
    <s v="AX20688"/>
    <s v="ENX2019"/>
    <s v="A145"/>
    <s v="EMP1044"/>
    <x v="623"/>
    <x v="15"/>
    <x v="2"/>
    <n v="800"/>
    <n v="536"/>
    <n v="1608"/>
    <n v="2400"/>
    <n v="792"/>
    <x v="50"/>
    <s v="Martin Carr"/>
    <x v="623"/>
    <x v="0"/>
    <x v="8"/>
    <x v="0"/>
  </r>
  <r>
    <s v="AX20689"/>
    <s v="ENX2074"/>
    <s v="A130"/>
    <s v="EMP1008"/>
    <x v="551"/>
    <x v="175"/>
    <x v="0"/>
    <n v="504"/>
    <n v="408"/>
    <n v="816"/>
    <n v="1008"/>
    <n v="192"/>
    <x v="3"/>
    <s v="Carl Elliott"/>
    <x v="551"/>
    <x v="4"/>
    <x v="6"/>
    <x v="0"/>
  </r>
  <r>
    <s v="AX20694"/>
    <s v="ENX2011"/>
    <s v="A104"/>
    <s v="EMP1022"/>
    <x v="190"/>
    <x v="171"/>
    <x v="1"/>
    <n v="530"/>
    <n v="435"/>
    <n v="435"/>
    <n v="530"/>
    <n v="95"/>
    <x v="53"/>
    <s v="Walter Cook"/>
    <x v="190"/>
    <x v="3"/>
    <x v="9"/>
    <x v="0"/>
  </r>
  <r>
    <s v="AX20700"/>
    <s v="ENX2038"/>
    <s v="A145"/>
    <s v="EMP1016"/>
    <x v="307"/>
    <x v="330"/>
    <x v="0"/>
    <n v="392"/>
    <n v="255"/>
    <n v="510"/>
    <n v="784"/>
    <n v="274"/>
    <x v="50"/>
    <s v="Henry Nelson"/>
    <x v="307"/>
    <x v="3"/>
    <x v="6"/>
    <x v="0"/>
  </r>
  <r>
    <s v="AX20701"/>
    <s v="ENX2059"/>
    <s v="A107"/>
    <s v="EMP1025"/>
    <x v="639"/>
    <x v="99"/>
    <x v="1"/>
    <n v="1494"/>
    <n v="971"/>
    <n v="971"/>
    <n v="1494"/>
    <n v="523"/>
    <x v="13"/>
    <s v="Ernest Wagner"/>
    <x v="639"/>
    <x v="6"/>
    <x v="1"/>
    <x v="0"/>
  </r>
  <r>
    <s v="AX20702"/>
    <s v="ENX2074"/>
    <s v="A161"/>
    <s v="EMP1000"/>
    <x v="342"/>
    <x v="321"/>
    <x v="1"/>
    <n v="504"/>
    <n v="408"/>
    <n v="408"/>
    <n v="504"/>
    <n v="96"/>
    <x v="25"/>
    <s v="Fred Robertson"/>
    <x v="342"/>
    <x v="3"/>
    <x v="4"/>
    <x v="0"/>
  </r>
  <r>
    <s v="AX20704"/>
    <s v="ENX2096"/>
    <s v="A122"/>
    <s v="EMP1005"/>
    <x v="291"/>
    <x v="263"/>
    <x v="0"/>
    <n v="1587"/>
    <n v="1301"/>
    <n v="2602"/>
    <n v="3174"/>
    <n v="572"/>
    <x v="17"/>
    <s v="Ryan Welch"/>
    <x v="291"/>
    <x v="6"/>
    <x v="7"/>
    <x v="0"/>
  </r>
  <r>
    <s v="AX20705"/>
    <s v="ENX2021"/>
    <s v="A119"/>
    <s v="EMP1023"/>
    <x v="203"/>
    <x v="92"/>
    <x v="1"/>
    <n v="217"/>
    <n v="171"/>
    <n v="171"/>
    <n v="217"/>
    <n v="46"/>
    <x v="61"/>
    <s v="Brian Davis"/>
    <x v="203"/>
    <x v="5"/>
    <x v="11"/>
    <x v="0"/>
  </r>
  <r>
    <s v="AX20716"/>
    <s v="ENX2066"/>
    <s v="A109"/>
    <s v="EMP1003"/>
    <x v="554"/>
    <x v="166"/>
    <x v="1"/>
    <n v="2091"/>
    <n v="1485"/>
    <n v="1485"/>
    <n v="2091"/>
    <n v="606"/>
    <x v="34"/>
    <s v="Christopher Tucker"/>
    <x v="554"/>
    <x v="0"/>
    <x v="11"/>
    <x v="0"/>
  </r>
  <r>
    <s v="AX20719"/>
    <s v="ENX2044"/>
    <s v="A113"/>
    <s v="EMP1003"/>
    <x v="38"/>
    <x v="284"/>
    <x v="0"/>
    <n v="886"/>
    <n v="478"/>
    <n v="956"/>
    <n v="1772"/>
    <n v="816"/>
    <x v="49"/>
    <s v="Christopher Tucker"/>
    <x v="38"/>
    <x v="4"/>
    <x v="7"/>
    <x v="0"/>
  </r>
  <r>
    <s v="AX20726"/>
    <s v="ENX2100"/>
    <s v="A127"/>
    <s v="EMP1030"/>
    <x v="504"/>
    <x v="155"/>
    <x v="0"/>
    <n v="799"/>
    <n v="455"/>
    <n v="910"/>
    <n v="1598"/>
    <n v="688"/>
    <x v="5"/>
    <s v="Bobby Russell"/>
    <x v="504"/>
    <x v="4"/>
    <x v="4"/>
    <x v="0"/>
  </r>
  <r>
    <s v="AX20727"/>
    <s v="ENX2093"/>
    <s v="A172"/>
    <s v="EMP1001"/>
    <x v="509"/>
    <x v="74"/>
    <x v="2"/>
    <n v="112"/>
    <n v="90"/>
    <n v="270"/>
    <n v="336"/>
    <n v="66"/>
    <x v="28"/>
    <s v="Kevin Butler"/>
    <x v="509"/>
    <x v="0"/>
    <x v="8"/>
    <x v="0"/>
  </r>
  <r>
    <s v="AX20729"/>
    <s v="ENX2007"/>
    <s v="A127"/>
    <s v="EMP1026"/>
    <x v="159"/>
    <x v="182"/>
    <x v="1"/>
    <n v="1405"/>
    <n v="1054"/>
    <n v="1054"/>
    <n v="1405"/>
    <n v="351"/>
    <x v="5"/>
    <s v="Martin Perry"/>
    <x v="159"/>
    <x v="1"/>
    <x v="8"/>
    <x v="0"/>
  </r>
  <r>
    <s v="AX20730"/>
    <s v="ENX2079"/>
    <s v="A117"/>
    <s v="EMP1004"/>
    <x v="198"/>
    <x v="43"/>
    <x v="1"/>
    <n v="1725"/>
    <n v="1363"/>
    <n v="1363"/>
    <n v="1725"/>
    <n v="362"/>
    <x v="63"/>
    <s v="Kenneth Bradley"/>
    <x v="198"/>
    <x v="3"/>
    <x v="9"/>
    <x v="0"/>
  </r>
  <r>
    <s v="AX20731"/>
    <s v="ENX2021"/>
    <s v="A152"/>
    <s v="EMP1031"/>
    <x v="385"/>
    <x v="264"/>
    <x v="2"/>
    <n v="217"/>
    <n v="171"/>
    <n v="513"/>
    <n v="651"/>
    <n v="138"/>
    <x v="54"/>
    <s v="Brian Thomas"/>
    <x v="385"/>
    <x v="4"/>
    <x v="3"/>
    <x v="0"/>
  </r>
  <r>
    <s v="AX20735"/>
    <s v="ENX2011"/>
    <s v="A111"/>
    <s v="EMP1023"/>
    <x v="726"/>
    <x v="235"/>
    <x v="0"/>
    <n v="530"/>
    <n v="435"/>
    <n v="870"/>
    <n v="1060"/>
    <n v="190"/>
    <x v="19"/>
    <s v="Brian Davis"/>
    <x v="726"/>
    <x v="2"/>
    <x v="8"/>
    <x v="0"/>
  </r>
  <r>
    <s v="AX20736"/>
    <s v="ENX2049"/>
    <s v="A129"/>
    <s v="EMP1001"/>
    <x v="504"/>
    <x v="177"/>
    <x v="0"/>
    <n v="826"/>
    <n v="562"/>
    <n v="1124"/>
    <n v="1652"/>
    <n v="528"/>
    <x v="59"/>
    <s v="Kevin Butler"/>
    <x v="504"/>
    <x v="1"/>
    <x v="3"/>
    <x v="0"/>
  </r>
  <r>
    <s v="AX20737"/>
    <s v="ENX2000"/>
    <s v="A102"/>
    <s v="EMP1003"/>
    <x v="7"/>
    <x v="338"/>
    <x v="1"/>
    <n v="2241"/>
    <n v="1367"/>
    <n v="1367"/>
    <n v="2241"/>
    <n v="874"/>
    <x v="43"/>
    <s v="Christopher Tucker"/>
    <x v="7"/>
    <x v="2"/>
    <x v="11"/>
    <x v="0"/>
  </r>
  <r>
    <s v="AX20738"/>
    <s v="ENX2044"/>
    <s v="A137"/>
    <s v="EMP1009"/>
    <x v="494"/>
    <x v="85"/>
    <x v="0"/>
    <n v="886"/>
    <n v="478"/>
    <n v="956"/>
    <n v="1772"/>
    <n v="816"/>
    <x v="32"/>
    <s v="Kenneth Fields"/>
    <x v="494"/>
    <x v="5"/>
    <x v="8"/>
    <x v="0"/>
  </r>
  <r>
    <s v="AX20740"/>
    <s v="ENX2030"/>
    <s v="A131"/>
    <s v="EMP1016"/>
    <x v="513"/>
    <x v="215"/>
    <x v="0"/>
    <n v="1899"/>
    <n v="1044"/>
    <n v="2088"/>
    <n v="3798"/>
    <n v="1710"/>
    <x v="66"/>
    <s v="Henry Nelson"/>
    <x v="513"/>
    <x v="4"/>
    <x v="8"/>
    <x v="0"/>
  </r>
  <r>
    <s v="AX20741"/>
    <s v="ENX2002"/>
    <s v="A147"/>
    <s v="EMP1005"/>
    <x v="83"/>
    <x v="16"/>
    <x v="1"/>
    <n v="847"/>
    <n v="534"/>
    <n v="534"/>
    <n v="847"/>
    <n v="313"/>
    <x v="20"/>
    <s v="Ryan Welch"/>
    <x v="83"/>
    <x v="2"/>
    <x v="9"/>
    <x v="0"/>
  </r>
  <r>
    <s v="AX20743"/>
    <s v="ENX2046"/>
    <s v="A173"/>
    <s v="EMP1025"/>
    <x v="564"/>
    <x v="156"/>
    <x v="3"/>
    <n v="2410"/>
    <n v="1518"/>
    <n v="6072"/>
    <n v="9640"/>
    <n v="3568"/>
    <x v="14"/>
    <s v="Ernest Wagner"/>
    <x v="564"/>
    <x v="6"/>
    <x v="5"/>
    <x v="0"/>
  </r>
  <r>
    <s v="AX20744"/>
    <s v="ENX2056"/>
    <s v="A107"/>
    <s v="EMP1016"/>
    <x v="723"/>
    <x v="82"/>
    <x v="1"/>
    <n v="1635"/>
    <n v="1046"/>
    <n v="1046"/>
    <n v="1635"/>
    <n v="589"/>
    <x v="13"/>
    <s v="Henry Nelson"/>
    <x v="723"/>
    <x v="6"/>
    <x v="3"/>
    <x v="0"/>
  </r>
  <r>
    <s v="AX20745"/>
    <s v="ENX2099"/>
    <s v="A166"/>
    <s v="EMP1010"/>
    <x v="253"/>
    <x v="261"/>
    <x v="1"/>
    <n v="1367"/>
    <n v="984"/>
    <n v="984"/>
    <n v="1367"/>
    <n v="383"/>
    <x v="65"/>
    <s v="Joshua Cook"/>
    <x v="253"/>
    <x v="1"/>
    <x v="7"/>
    <x v="0"/>
  </r>
  <r>
    <s v="AX20747"/>
    <s v="ENX2087"/>
    <s v="A141"/>
    <s v="EMP1039"/>
    <x v="321"/>
    <x v="343"/>
    <x v="1"/>
    <n v="1022"/>
    <n v="818"/>
    <n v="818"/>
    <n v="1022"/>
    <n v="204"/>
    <x v="23"/>
    <s v="Eugene Holmes"/>
    <x v="321"/>
    <x v="3"/>
    <x v="7"/>
    <x v="0"/>
  </r>
  <r>
    <s v="AX20749"/>
    <s v="ENX2044"/>
    <s v="A172"/>
    <s v="EMP1005"/>
    <x v="443"/>
    <x v="86"/>
    <x v="1"/>
    <n v="886"/>
    <n v="478"/>
    <n v="478"/>
    <n v="886"/>
    <n v="408"/>
    <x v="28"/>
    <s v="Ryan Welch"/>
    <x v="443"/>
    <x v="3"/>
    <x v="2"/>
    <x v="0"/>
  </r>
  <r>
    <s v="AX20757"/>
    <s v="ENX2096"/>
    <s v="A162"/>
    <s v="EMP1022"/>
    <x v="313"/>
    <x v="22"/>
    <x v="2"/>
    <n v="1587"/>
    <n v="1301"/>
    <n v="3903"/>
    <n v="4761"/>
    <n v="858"/>
    <x v="48"/>
    <s v="Walter Cook"/>
    <x v="313"/>
    <x v="5"/>
    <x v="6"/>
    <x v="0"/>
  </r>
  <r>
    <s v="AX20759"/>
    <s v="ENX2024"/>
    <s v="A127"/>
    <s v="EMP1014"/>
    <x v="548"/>
    <x v="134"/>
    <x v="1"/>
    <n v="356"/>
    <n v="292"/>
    <n v="292"/>
    <n v="356"/>
    <n v="64"/>
    <x v="5"/>
    <s v="Ronald Reed"/>
    <x v="548"/>
    <x v="2"/>
    <x v="5"/>
    <x v="0"/>
  </r>
  <r>
    <s v="AX20765"/>
    <s v="ENX2078"/>
    <s v="A165"/>
    <s v="EMP1014"/>
    <x v="770"/>
    <x v="365"/>
    <x v="3"/>
    <n v="1798"/>
    <n v="971"/>
    <n v="3884"/>
    <n v="7192"/>
    <n v="3308"/>
    <x v="51"/>
    <s v="Ronald Reed"/>
    <x v="770"/>
    <x v="2"/>
    <x v="6"/>
    <x v="0"/>
  </r>
  <r>
    <s v="AX20766"/>
    <s v="ENX2033"/>
    <s v="A173"/>
    <s v="EMP1025"/>
    <x v="788"/>
    <x v="61"/>
    <x v="0"/>
    <n v="2182"/>
    <n v="1200"/>
    <n v="2400"/>
    <n v="4364"/>
    <n v="1964"/>
    <x v="14"/>
    <s v="Ernest Wagner"/>
    <x v="788"/>
    <x v="6"/>
    <x v="9"/>
    <x v="0"/>
  </r>
  <r>
    <s v="AX20767"/>
    <s v="ENX2090"/>
    <s v="A118"/>
    <s v="EMP1020"/>
    <x v="733"/>
    <x v="335"/>
    <x v="1"/>
    <n v="1338"/>
    <n v="682"/>
    <n v="682"/>
    <n v="1338"/>
    <n v="656"/>
    <x v="11"/>
    <s v="Ryan Butler"/>
    <x v="733"/>
    <x v="0"/>
    <x v="2"/>
    <x v="0"/>
  </r>
  <r>
    <s v="AX20771"/>
    <s v="ENX2066"/>
    <s v="A164"/>
    <s v="EMP1005"/>
    <x v="127"/>
    <x v="80"/>
    <x v="2"/>
    <n v="2091"/>
    <n v="1485"/>
    <n v="4455"/>
    <n v="6273"/>
    <n v="1818"/>
    <x v="68"/>
    <s v="Ryan Welch"/>
    <x v="127"/>
    <x v="3"/>
    <x v="1"/>
    <x v="0"/>
  </r>
  <r>
    <s v="AX20774"/>
    <s v="ENX2045"/>
    <s v="A118"/>
    <s v="EMP1015"/>
    <x v="230"/>
    <x v="335"/>
    <x v="1"/>
    <n v="556"/>
    <n v="395"/>
    <n v="395"/>
    <n v="556"/>
    <n v="161"/>
    <x v="11"/>
    <s v="Justin Lynch"/>
    <x v="230"/>
    <x v="0"/>
    <x v="2"/>
    <x v="0"/>
  </r>
  <r>
    <s v="AX20776"/>
    <s v="ENX2084"/>
    <s v="A125"/>
    <s v="EMP1039"/>
    <x v="765"/>
    <x v="197"/>
    <x v="1"/>
    <n v="1783"/>
    <n v="1230"/>
    <n v="1230"/>
    <n v="1783"/>
    <n v="553"/>
    <x v="72"/>
    <s v="Eugene Holmes"/>
    <x v="765"/>
    <x v="4"/>
    <x v="5"/>
    <x v="0"/>
  </r>
  <r>
    <s v="AX20780"/>
    <s v="ENX2078"/>
    <s v="A157"/>
    <s v="EMP1039"/>
    <x v="311"/>
    <x v="168"/>
    <x v="1"/>
    <n v="1798"/>
    <n v="971"/>
    <n v="971"/>
    <n v="1798"/>
    <n v="827"/>
    <x v="0"/>
    <s v="Eugene Holmes"/>
    <x v="311"/>
    <x v="1"/>
    <x v="6"/>
    <x v="0"/>
  </r>
  <r>
    <s v="AX20784"/>
    <s v="ENX2050"/>
    <s v="A151"/>
    <s v="EMP1000"/>
    <x v="627"/>
    <x v="290"/>
    <x v="3"/>
    <n v="2391"/>
    <n v="1291"/>
    <n v="5164"/>
    <n v="9564"/>
    <n v="4400"/>
    <x v="24"/>
    <s v="Fred Robertson"/>
    <x v="627"/>
    <x v="6"/>
    <x v="6"/>
    <x v="0"/>
  </r>
  <r>
    <s v="AX20786"/>
    <s v="ENX2065"/>
    <s v="A127"/>
    <s v="EMP1011"/>
    <x v="249"/>
    <x v="177"/>
    <x v="1"/>
    <n v="2396"/>
    <n v="1965"/>
    <n v="1965"/>
    <n v="2396"/>
    <n v="431"/>
    <x v="5"/>
    <s v="Larry Marshall"/>
    <x v="249"/>
    <x v="1"/>
    <x v="3"/>
    <x v="0"/>
  </r>
  <r>
    <s v="AX20791"/>
    <s v="ENX2033"/>
    <s v="A141"/>
    <s v="EMP1016"/>
    <x v="444"/>
    <x v="38"/>
    <x v="2"/>
    <n v="2182"/>
    <n v="1200"/>
    <n v="3600"/>
    <n v="6546"/>
    <n v="2946"/>
    <x v="23"/>
    <s v="Henry Nelson"/>
    <x v="444"/>
    <x v="4"/>
    <x v="2"/>
    <x v="0"/>
  </r>
  <r>
    <s v="AX20794"/>
    <s v="ENX2095"/>
    <s v="A157"/>
    <s v="EMP1034"/>
    <x v="641"/>
    <x v="309"/>
    <x v="2"/>
    <n v="1743"/>
    <n v="872"/>
    <n v="2616"/>
    <n v="5229"/>
    <n v="2613"/>
    <x v="0"/>
    <s v="Arthur Mccoy"/>
    <x v="641"/>
    <x v="2"/>
    <x v="8"/>
    <x v="0"/>
  </r>
  <r>
    <s v="AX20799"/>
    <s v="ENX2061"/>
    <s v="A147"/>
    <s v="EMP1036"/>
    <x v="417"/>
    <x v="286"/>
    <x v="3"/>
    <n v="913"/>
    <n v="584"/>
    <n v="2336"/>
    <n v="3652"/>
    <n v="1316"/>
    <x v="20"/>
    <s v="Robert Reed"/>
    <x v="417"/>
    <x v="3"/>
    <x v="10"/>
    <x v="0"/>
  </r>
  <r>
    <s v="AX20804"/>
    <s v="ENX2013"/>
    <s v="A153"/>
    <s v="EMP1020"/>
    <x v="228"/>
    <x v="364"/>
    <x v="1"/>
    <n v="368"/>
    <n v="269"/>
    <n v="269"/>
    <n v="368"/>
    <n v="99"/>
    <x v="69"/>
    <s v="Ryan Butler"/>
    <x v="228"/>
    <x v="6"/>
    <x v="8"/>
    <x v="0"/>
  </r>
  <r>
    <s v="AX20812"/>
    <s v="ENX2025"/>
    <s v="A103"/>
    <s v="EMP1039"/>
    <x v="650"/>
    <x v="138"/>
    <x v="1"/>
    <n v="667"/>
    <n v="387"/>
    <n v="387"/>
    <n v="667"/>
    <n v="280"/>
    <x v="2"/>
    <s v="Eugene Holmes"/>
    <x v="650"/>
    <x v="6"/>
    <x v="4"/>
    <x v="0"/>
  </r>
  <r>
    <s v="AX20813"/>
    <s v="ENX2051"/>
    <s v="A132"/>
    <s v="EMP1004"/>
    <x v="705"/>
    <x v="322"/>
    <x v="1"/>
    <n v="1077"/>
    <n v="732"/>
    <n v="732"/>
    <n v="1077"/>
    <n v="345"/>
    <x v="56"/>
    <s v="Kenneth Bradley"/>
    <x v="705"/>
    <x v="2"/>
    <x v="11"/>
    <x v="0"/>
  </r>
  <r>
    <s v="AX20814"/>
    <s v="ENX2040"/>
    <s v="A112"/>
    <s v="EMP1003"/>
    <x v="345"/>
    <x v="312"/>
    <x v="1"/>
    <n v="1889"/>
    <n v="945"/>
    <n v="945"/>
    <n v="1889"/>
    <n v="944"/>
    <x v="40"/>
    <s v="Christopher Tucker"/>
    <x v="345"/>
    <x v="0"/>
    <x v="5"/>
    <x v="0"/>
  </r>
  <r>
    <s v="AX20819"/>
    <s v="ENX2016"/>
    <s v="A156"/>
    <s v="EMP1023"/>
    <x v="223"/>
    <x v="157"/>
    <x v="0"/>
    <n v="1351"/>
    <n v="1108"/>
    <n v="2216"/>
    <n v="2702"/>
    <n v="486"/>
    <x v="39"/>
    <s v="Brian Davis"/>
    <x v="223"/>
    <x v="2"/>
    <x v="6"/>
    <x v="0"/>
  </r>
  <r>
    <s v="AX20822"/>
    <s v="ENX2002"/>
    <s v="A126"/>
    <s v="EMP1028"/>
    <x v="640"/>
    <x v="70"/>
    <x v="1"/>
    <n v="847"/>
    <n v="534"/>
    <n v="534"/>
    <n v="847"/>
    <n v="313"/>
    <x v="38"/>
    <s v="Howard Sims"/>
    <x v="640"/>
    <x v="2"/>
    <x v="4"/>
    <x v="0"/>
  </r>
  <r>
    <s v="AX20834"/>
    <s v="ENX2014"/>
    <s v="A127"/>
    <s v="EMP1041"/>
    <x v="322"/>
    <x v="253"/>
    <x v="1"/>
    <n v="1809"/>
    <n v="1067"/>
    <n v="1067"/>
    <n v="1809"/>
    <n v="742"/>
    <x v="5"/>
    <s v="Joe Sims"/>
    <x v="322"/>
    <x v="1"/>
    <x v="2"/>
    <x v="0"/>
  </r>
  <r>
    <s v="AX20840"/>
    <s v="ENX2050"/>
    <s v="A126"/>
    <s v="EMP1008"/>
    <x v="242"/>
    <x v="101"/>
    <x v="0"/>
    <n v="2391"/>
    <n v="1291"/>
    <n v="2582"/>
    <n v="4782"/>
    <n v="2200"/>
    <x v="38"/>
    <s v="Carl Elliott"/>
    <x v="242"/>
    <x v="1"/>
    <x v="2"/>
    <x v="0"/>
  </r>
  <r>
    <s v="AX20841"/>
    <s v="ENX2089"/>
    <s v="A103"/>
    <s v="EMP1004"/>
    <x v="425"/>
    <x v="115"/>
    <x v="1"/>
    <n v="2294"/>
    <n v="1399"/>
    <n v="1399"/>
    <n v="2294"/>
    <n v="895"/>
    <x v="2"/>
    <s v="Kenneth Bradley"/>
    <x v="425"/>
    <x v="0"/>
    <x v="7"/>
    <x v="0"/>
  </r>
  <r>
    <s v="AX20844"/>
    <s v="ENX2003"/>
    <s v="A127"/>
    <s v="EMP1000"/>
    <x v="83"/>
    <x v="234"/>
    <x v="2"/>
    <n v="1783"/>
    <n v="1516"/>
    <n v="4548"/>
    <n v="5349"/>
    <n v="801"/>
    <x v="5"/>
    <s v="Fred Robertson"/>
    <x v="83"/>
    <x v="3"/>
    <x v="1"/>
    <x v="0"/>
  </r>
  <r>
    <s v="AX20849"/>
    <s v="ENX2041"/>
    <s v="A102"/>
    <s v="EMP1022"/>
    <x v="660"/>
    <x v="319"/>
    <x v="3"/>
    <n v="1380"/>
    <n v="1090"/>
    <n v="4360"/>
    <n v="5520"/>
    <n v="1160"/>
    <x v="43"/>
    <s v="Walter Cook"/>
    <x v="660"/>
    <x v="3"/>
    <x v="4"/>
    <x v="0"/>
  </r>
  <r>
    <s v="AX20851"/>
    <s v="ENX2084"/>
    <s v="A108"/>
    <s v="EMP1007"/>
    <x v="625"/>
    <x v="28"/>
    <x v="3"/>
    <n v="1783"/>
    <n v="1230"/>
    <n v="4920"/>
    <n v="7132"/>
    <n v="2212"/>
    <x v="64"/>
    <s v="Jeremy Mendoza"/>
    <x v="625"/>
    <x v="4"/>
    <x v="6"/>
    <x v="0"/>
  </r>
  <r>
    <s v="AX20853"/>
    <s v="ENX2014"/>
    <s v="A123"/>
    <s v="EMP1033"/>
    <x v="205"/>
    <x v="34"/>
    <x v="2"/>
    <n v="1809"/>
    <n v="1067"/>
    <n v="3201"/>
    <n v="5427"/>
    <n v="2226"/>
    <x v="62"/>
    <s v="Jerry Perry"/>
    <x v="205"/>
    <x v="6"/>
    <x v="3"/>
    <x v="0"/>
  </r>
  <r>
    <s v="AX20854"/>
    <s v="ENX2044"/>
    <s v="A120"/>
    <s v="EMP1001"/>
    <x v="647"/>
    <x v="188"/>
    <x v="2"/>
    <n v="886"/>
    <n v="478"/>
    <n v="1434"/>
    <n v="2658"/>
    <n v="1224"/>
    <x v="71"/>
    <s v="Kevin Butler"/>
    <x v="647"/>
    <x v="2"/>
    <x v="0"/>
    <x v="0"/>
  </r>
  <r>
    <s v="AX20860"/>
    <s v="ENX2066"/>
    <s v="A140"/>
    <s v="EMP1004"/>
    <x v="247"/>
    <x v="158"/>
    <x v="2"/>
    <n v="2091"/>
    <n v="1485"/>
    <n v="4455"/>
    <n v="6273"/>
    <n v="1818"/>
    <x v="46"/>
    <s v="Kenneth Bradley"/>
    <x v="247"/>
    <x v="2"/>
    <x v="11"/>
    <x v="0"/>
  </r>
  <r>
    <s v="AX20861"/>
    <s v="ENX2035"/>
    <s v="A129"/>
    <s v="EMP1016"/>
    <x v="38"/>
    <x v="149"/>
    <x v="1"/>
    <n v="458"/>
    <n v="376"/>
    <n v="376"/>
    <n v="458"/>
    <n v="82"/>
    <x v="59"/>
    <s v="Henry Nelson"/>
    <x v="38"/>
    <x v="6"/>
    <x v="1"/>
    <x v="0"/>
  </r>
  <r>
    <s v="AX20862"/>
    <s v="ENX2071"/>
    <s v="A122"/>
    <s v="EMP1031"/>
    <x v="680"/>
    <x v="310"/>
    <x v="3"/>
    <n v="136"/>
    <n v="72"/>
    <n v="288"/>
    <n v="544"/>
    <n v="256"/>
    <x v="17"/>
    <s v="Brian Thomas"/>
    <x v="680"/>
    <x v="4"/>
    <x v="3"/>
    <x v="0"/>
  </r>
  <r>
    <s v="AX20866"/>
    <s v="ENX2055"/>
    <s v="A131"/>
    <s v="EMP1007"/>
    <x v="496"/>
    <x v="291"/>
    <x v="3"/>
    <n v="2495"/>
    <n v="1896"/>
    <n v="7584"/>
    <n v="9980"/>
    <n v="2396"/>
    <x v="66"/>
    <s v="Jeremy Mendoza"/>
    <x v="496"/>
    <x v="4"/>
    <x v="0"/>
    <x v="0"/>
  </r>
  <r>
    <s v="AX20871"/>
    <s v="ENX2096"/>
    <s v="A103"/>
    <s v="EMP1035"/>
    <x v="104"/>
    <x v="319"/>
    <x v="3"/>
    <n v="1587"/>
    <n v="1301"/>
    <n v="5204"/>
    <n v="6348"/>
    <n v="1144"/>
    <x v="2"/>
    <s v="Roger Ramos"/>
    <x v="104"/>
    <x v="3"/>
    <x v="4"/>
    <x v="0"/>
  </r>
  <r>
    <s v="AX20881"/>
    <s v="ENX2013"/>
    <s v="A103"/>
    <s v="EMP1037"/>
    <x v="409"/>
    <x v="302"/>
    <x v="3"/>
    <n v="368"/>
    <n v="269"/>
    <n v="1076"/>
    <n v="1472"/>
    <n v="396"/>
    <x v="2"/>
    <s v="Carl Hall"/>
    <x v="409"/>
    <x v="3"/>
    <x v="8"/>
    <x v="0"/>
  </r>
  <r>
    <s v="AX20886"/>
    <s v="ENX2018"/>
    <s v="A173"/>
    <s v="EMP1019"/>
    <x v="647"/>
    <x v="343"/>
    <x v="1"/>
    <n v="1972"/>
    <n v="1321"/>
    <n v="1321"/>
    <n v="1972"/>
    <n v="651"/>
    <x v="14"/>
    <s v="Roger Robertson"/>
    <x v="647"/>
    <x v="3"/>
    <x v="7"/>
    <x v="0"/>
  </r>
  <r>
    <s v="AX20887"/>
    <s v="ENX2083"/>
    <s v="A116"/>
    <s v="EMP1028"/>
    <x v="535"/>
    <x v="109"/>
    <x v="1"/>
    <n v="2141"/>
    <n v="1777"/>
    <n v="1777"/>
    <n v="2141"/>
    <n v="364"/>
    <x v="47"/>
    <s v="Howard Sims"/>
    <x v="535"/>
    <x v="1"/>
    <x v="4"/>
    <x v="0"/>
  </r>
  <r>
    <s v="AX20893"/>
    <s v="ENX2064"/>
    <s v="A136"/>
    <s v="EMP1031"/>
    <x v="242"/>
    <x v="91"/>
    <x v="1"/>
    <n v="1414"/>
    <n v="962"/>
    <n v="962"/>
    <n v="1414"/>
    <n v="452"/>
    <x v="29"/>
    <s v="Brian Thomas"/>
    <x v="242"/>
    <x v="3"/>
    <x v="0"/>
    <x v="0"/>
  </r>
  <r>
    <s v="AX20899"/>
    <s v="ENX2050"/>
    <s v="A141"/>
    <s v="EMP1037"/>
    <x v="431"/>
    <x v="221"/>
    <x v="3"/>
    <n v="2391"/>
    <n v="1291"/>
    <n v="5164"/>
    <n v="9564"/>
    <n v="4400"/>
    <x v="23"/>
    <s v="Carl Hall"/>
    <x v="431"/>
    <x v="4"/>
    <x v="6"/>
    <x v="0"/>
  </r>
  <r>
    <s v="AX20902"/>
    <s v="ENX2030"/>
    <s v="A149"/>
    <s v="EMP1006"/>
    <x v="236"/>
    <x v="98"/>
    <x v="2"/>
    <n v="1899"/>
    <n v="1044"/>
    <n v="3132"/>
    <n v="5697"/>
    <n v="2565"/>
    <x v="42"/>
    <s v="Sean Miller"/>
    <x v="236"/>
    <x v="3"/>
    <x v="5"/>
    <x v="0"/>
  </r>
  <r>
    <s v="AX20905"/>
    <s v="ENX2062"/>
    <s v="A118"/>
    <s v="EMP1004"/>
    <x v="607"/>
    <x v="261"/>
    <x v="2"/>
    <n v="2464"/>
    <n v="1774"/>
    <n v="5322"/>
    <n v="7392"/>
    <n v="2070"/>
    <x v="11"/>
    <s v="Kenneth Bradley"/>
    <x v="607"/>
    <x v="1"/>
    <x v="7"/>
    <x v="0"/>
  </r>
  <r>
    <s v="AX20907"/>
    <s v="ENX2027"/>
    <s v="A137"/>
    <s v="EMP1001"/>
    <x v="25"/>
    <x v="313"/>
    <x v="2"/>
    <n v="2497"/>
    <n v="1473"/>
    <n v="4419"/>
    <n v="7491"/>
    <n v="3072"/>
    <x v="32"/>
    <s v="Kevin Butler"/>
    <x v="25"/>
    <x v="2"/>
    <x v="7"/>
    <x v="0"/>
  </r>
  <r>
    <s v="AX20910"/>
    <s v="ENX2084"/>
    <s v="A118"/>
    <s v="EMP1013"/>
    <x v="530"/>
    <x v="62"/>
    <x v="1"/>
    <n v="1783"/>
    <n v="1230"/>
    <n v="1230"/>
    <n v="1783"/>
    <n v="553"/>
    <x v="11"/>
    <s v="Charles Harper"/>
    <x v="530"/>
    <x v="3"/>
    <x v="0"/>
    <x v="0"/>
  </r>
  <r>
    <s v="AX20913"/>
    <s v="ENX2074"/>
    <s v="A125"/>
    <s v="EMP1018"/>
    <x v="94"/>
    <x v="182"/>
    <x v="3"/>
    <n v="504"/>
    <n v="408"/>
    <n v="1632"/>
    <n v="2016"/>
    <n v="384"/>
    <x v="72"/>
    <s v="Jimmy Young"/>
    <x v="94"/>
    <x v="1"/>
    <x v="8"/>
    <x v="0"/>
  </r>
  <r>
    <s v="AX20914"/>
    <s v="ENX2022"/>
    <s v="A161"/>
    <s v="EMP1009"/>
    <x v="144"/>
    <x v="6"/>
    <x v="1"/>
    <n v="561"/>
    <n v="421"/>
    <n v="421"/>
    <n v="561"/>
    <n v="140"/>
    <x v="25"/>
    <s v="Kenneth Fields"/>
    <x v="144"/>
    <x v="4"/>
    <x v="1"/>
    <x v="0"/>
  </r>
  <r>
    <s v="AX20915"/>
    <s v="ENX2011"/>
    <s v="A160"/>
    <s v="EMP1003"/>
    <x v="561"/>
    <x v="70"/>
    <x v="1"/>
    <n v="530"/>
    <n v="435"/>
    <n v="435"/>
    <n v="530"/>
    <n v="95"/>
    <x v="1"/>
    <s v="Christopher Tucker"/>
    <x v="561"/>
    <x v="2"/>
    <x v="4"/>
    <x v="0"/>
  </r>
  <r>
    <s v="AX20921"/>
    <s v="ENX2090"/>
    <s v="A118"/>
    <s v="EMP1043"/>
    <x v="612"/>
    <x v="189"/>
    <x v="3"/>
    <n v="1338"/>
    <n v="682"/>
    <n v="2728"/>
    <n v="5352"/>
    <n v="2624"/>
    <x v="11"/>
    <s v="Joshua Taylor"/>
    <x v="612"/>
    <x v="6"/>
    <x v="4"/>
    <x v="0"/>
  </r>
  <r>
    <s v="AX20922"/>
    <s v="ENX2057"/>
    <s v="A125"/>
    <s v="EMP1020"/>
    <x v="87"/>
    <x v="274"/>
    <x v="1"/>
    <n v="181"/>
    <n v="130"/>
    <n v="130"/>
    <n v="181"/>
    <n v="51"/>
    <x v="72"/>
    <s v="Ryan Butler"/>
    <x v="87"/>
    <x v="2"/>
    <x v="6"/>
    <x v="0"/>
  </r>
  <r>
    <s v="AX20928"/>
    <s v="ENX2023"/>
    <s v="A120"/>
    <s v="EMP1023"/>
    <x v="410"/>
    <x v="274"/>
    <x v="2"/>
    <n v="818"/>
    <n v="450"/>
    <n v="1350"/>
    <n v="2454"/>
    <n v="1104"/>
    <x v="71"/>
    <s v="Brian Davis"/>
    <x v="410"/>
    <x v="2"/>
    <x v="6"/>
    <x v="0"/>
  </r>
  <r>
    <s v="AX20930"/>
    <s v="ENX2031"/>
    <s v="A161"/>
    <s v="EMP1017"/>
    <x v="577"/>
    <x v="54"/>
    <x v="3"/>
    <n v="1638"/>
    <n v="1261"/>
    <n v="5044"/>
    <n v="6552"/>
    <n v="1508"/>
    <x v="25"/>
    <s v="Brian Hansen"/>
    <x v="577"/>
    <x v="3"/>
    <x v="10"/>
    <x v="0"/>
  </r>
  <r>
    <s v="AX20938"/>
    <s v="ENX2071"/>
    <s v="A115"/>
    <s v="EMP1014"/>
    <x v="612"/>
    <x v="302"/>
    <x v="1"/>
    <n v="136"/>
    <n v="72"/>
    <n v="72"/>
    <n v="136"/>
    <n v="64"/>
    <x v="22"/>
    <s v="Ronald Reed"/>
    <x v="612"/>
    <x v="3"/>
    <x v="8"/>
    <x v="0"/>
  </r>
  <r>
    <s v="AX20942"/>
    <s v="ENX2035"/>
    <s v="A141"/>
    <s v="EMP1003"/>
    <x v="321"/>
    <x v="146"/>
    <x v="2"/>
    <n v="458"/>
    <n v="376"/>
    <n v="1128"/>
    <n v="1374"/>
    <n v="246"/>
    <x v="23"/>
    <s v="Christopher Tucker"/>
    <x v="321"/>
    <x v="6"/>
    <x v="1"/>
    <x v="0"/>
  </r>
  <r>
    <s v="AX20944"/>
    <s v="ENX2002"/>
    <s v="A142"/>
    <s v="EMP1044"/>
    <x v="171"/>
    <x v="5"/>
    <x v="0"/>
    <n v="847"/>
    <n v="534"/>
    <n v="1068"/>
    <n v="1694"/>
    <n v="626"/>
    <x v="15"/>
    <s v="Martin Carr"/>
    <x v="171"/>
    <x v="3"/>
    <x v="4"/>
    <x v="0"/>
  </r>
  <r>
    <s v="AX20951"/>
    <s v="ENX2091"/>
    <s v="A145"/>
    <s v="EMP1020"/>
    <x v="484"/>
    <x v="152"/>
    <x v="1"/>
    <n v="368"/>
    <n v="294"/>
    <n v="294"/>
    <n v="368"/>
    <n v="74"/>
    <x v="50"/>
    <s v="Ryan Butler"/>
    <x v="484"/>
    <x v="5"/>
    <x v="6"/>
    <x v="0"/>
  </r>
  <r>
    <s v="AX20952"/>
    <s v="ENX2015"/>
    <s v="A153"/>
    <s v="EMP1024"/>
    <x v="126"/>
    <x v="165"/>
    <x v="1"/>
    <n v="637"/>
    <n v="389"/>
    <n v="389"/>
    <n v="637"/>
    <n v="248"/>
    <x v="69"/>
    <s v="Ernest Wheeler"/>
    <x v="126"/>
    <x v="0"/>
    <x v="10"/>
    <x v="0"/>
  </r>
  <r>
    <s v="AX20955"/>
    <s v="ENX2065"/>
    <s v="A154"/>
    <s v="EMP1039"/>
    <x v="689"/>
    <x v="135"/>
    <x v="1"/>
    <n v="2396"/>
    <n v="1965"/>
    <n v="1965"/>
    <n v="2396"/>
    <n v="431"/>
    <x v="55"/>
    <s v="Eugene Holmes"/>
    <x v="689"/>
    <x v="1"/>
    <x v="9"/>
    <x v="0"/>
  </r>
  <r>
    <s v="AX20957"/>
    <s v="ENX2083"/>
    <s v="A170"/>
    <s v="EMP1035"/>
    <x v="91"/>
    <x v="25"/>
    <x v="3"/>
    <n v="2141"/>
    <n v="1777"/>
    <n v="7108"/>
    <n v="8564"/>
    <n v="1456"/>
    <x v="18"/>
    <s v="Roger Ramos"/>
    <x v="91"/>
    <x v="1"/>
    <x v="7"/>
    <x v="0"/>
  </r>
  <r>
    <s v="AX20960"/>
    <s v="ENX2022"/>
    <s v="A109"/>
    <s v="EMP1032"/>
    <x v="652"/>
    <x v="346"/>
    <x v="2"/>
    <n v="561"/>
    <n v="421"/>
    <n v="1263"/>
    <n v="1683"/>
    <n v="420"/>
    <x v="34"/>
    <s v="Larry Castillo"/>
    <x v="652"/>
    <x v="1"/>
    <x v="7"/>
    <x v="0"/>
  </r>
  <r>
    <s v="AX20962"/>
    <s v="ENX2022"/>
    <s v="A139"/>
    <s v="EMP1041"/>
    <x v="518"/>
    <x v="81"/>
    <x v="0"/>
    <n v="561"/>
    <n v="421"/>
    <n v="842"/>
    <n v="1122"/>
    <n v="280"/>
    <x v="12"/>
    <s v="Joe Sims"/>
    <x v="518"/>
    <x v="5"/>
    <x v="1"/>
    <x v="0"/>
  </r>
  <r>
    <s v="AX20964"/>
    <s v="ENX2010"/>
    <s v="A109"/>
    <s v="EMP1034"/>
    <x v="64"/>
    <x v="53"/>
    <x v="1"/>
    <n v="1812"/>
    <n v="1305"/>
    <n v="1305"/>
    <n v="1812"/>
    <n v="507"/>
    <x v="34"/>
    <s v="Arthur Mccoy"/>
    <x v="64"/>
    <x v="3"/>
    <x v="5"/>
    <x v="0"/>
  </r>
  <r>
    <s v="AX20967"/>
    <s v="ENX2016"/>
    <s v="A170"/>
    <s v="EMP1040"/>
    <x v="28"/>
    <x v="207"/>
    <x v="1"/>
    <n v="1351"/>
    <n v="1108"/>
    <n v="1108"/>
    <n v="1351"/>
    <n v="243"/>
    <x v="18"/>
    <s v="Patrick Ruiz"/>
    <x v="28"/>
    <x v="0"/>
    <x v="0"/>
    <x v="0"/>
  </r>
  <r>
    <s v="AX20970"/>
    <s v="ENX2022"/>
    <s v="A122"/>
    <s v="EMP1016"/>
    <x v="401"/>
    <x v="181"/>
    <x v="2"/>
    <n v="561"/>
    <n v="421"/>
    <n v="1263"/>
    <n v="1683"/>
    <n v="420"/>
    <x v="17"/>
    <s v="Henry Nelson"/>
    <x v="401"/>
    <x v="2"/>
    <x v="3"/>
    <x v="0"/>
  </r>
  <r>
    <s v="AX20973"/>
    <s v="ENX2073"/>
    <s v="A117"/>
    <s v="EMP1035"/>
    <x v="467"/>
    <x v="7"/>
    <x v="0"/>
    <n v="95"/>
    <n v="61"/>
    <n v="122"/>
    <n v="190"/>
    <n v="68"/>
    <x v="63"/>
    <s v="Roger Ramos"/>
    <x v="467"/>
    <x v="3"/>
    <x v="5"/>
    <x v="0"/>
  </r>
  <r>
    <s v="AX20976"/>
    <s v="ENX2077"/>
    <s v="A116"/>
    <s v="EMP1020"/>
    <x v="488"/>
    <x v="91"/>
    <x v="0"/>
    <n v="530"/>
    <n v="424"/>
    <n v="848"/>
    <n v="1060"/>
    <n v="212"/>
    <x v="47"/>
    <s v="Ryan Butler"/>
    <x v="488"/>
    <x v="3"/>
    <x v="0"/>
    <x v="0"/>
  </r>
  <r>
    <s v="AX20980"/>
    <s v="ENX2085"/>
    <s v="A126"/>
    <s v="EMP1005"/>
    <x v="480"/>
    <x v="191"/>
    <x v="3"/>
    <n v="1862"/>
    <n v="1173"/>
    <n v="4692"/>
    <n v="7448"/>
    <n v="2756"/>
    <x v="38"/>
    <s v="Ryan Welch"/>
    <x v="480"/>
    <x v="4"/>
    <x v="11"/>
    <x v="0"/>
  </r>
  <r>
    <s v="AX20984"/>
    <s v="ENX2003"/>
    <s v="A124"/>
    <s v="EMP1010"/>
    <x v="212"/>
    <x v="55"/>
    <x v="1"/>
    <n v="1783"/>
    <n v="1516"/>
    <n v="1516"/>
    <n v="1783"/>
    <n v="267"/>
    <x v="21"/>
    <s v="Joshua Cook"/>
    <x v="212"/>
    <x v="4"/>
    <x v="9"/>
    <x v="0"/>
  </r>
  <r>
    <s v="AX20987"/>
    <s v="ENX2095"/>
    <s v="A168"/>
    <s v="EMP1003"/>
    <x v="136"/>
    <x v="79"/>
    <x v="1"/>
    <n v="1743"/>
    <n v="872"/>
    <n v="872"/>
    <n v="1743"/>
    <n v="871"/>
    <x v="45"/>
    <s v="Christopher Tucker"/>
    <x v="136"/>
    <x v="2"/>
    <x v="8"/>
    <x v="0"/>
  </r>
  <r>
    <s v="AX20989"/>
    <s v="ENX2053"/>
    <s v="A140"/>
    <s v="EMP1015"/>
    <x v="308"/>
    <x v="96"/>
    <x v="3"/>
    <n v="596"/>
    <n v="358"/>
    <n v="1432"/>
    <n v="2384"/>
    <n v="952"/>
    <x v="46"/>
    <s v="Justin Lynch"/>
    <x v="308"/>
    <x v="6"/>
    <x v="2"/>
    <x v="0"/>
  </r>
  <r>
    <s v="AX20991"/>
    <s v="ENX2040"/>
    <s v="A122"/>
    <s v="EMP1025"/>
    <x v="741"/>
    <x v="105"/>
    <x v="0"/>
    <n v="1889"/>
    <n v="945"/>
    <n v="1890"/>
    <n v="3778"/>
    <n v="1888"/>
    <x v="17"/>
    <s v="Ernest Wagner"/>
    <x v="741"/>
    <x v="5"/>
    <x v="8"/>
    <x v="0"/>
  </r>
  <r>
    <s v="AX20996"/>
    <s v="ENX2005"/>
    <s v="A135"/>
    <s v="EMP1011"/>
    <x v="627"/>
    <x v="276"/>
    <x v="1"/>
    <n v="684"/>
    <n v="561"/>
    <n v="561"/>
    <n v="684"/>
    <n v="123"/>
    <x v="44"/>
    <s v="Larry Marshall"/>
    <x v="627"/>
    <x v="1"/>
    <x v="11"/>
    <x v="0"/>
  </r>
  <r>
    <s v="AX20997"/>
    <s v="ENX2043"/>
    <s v="A153"/>
    <s v="EMP1004"/>
    <x v="499"/>
    <x v="10"/>
    <x v="1"/>
    <n v="545"/>
    <n v="425"/>
    <n v="425"/>
    <n v="545"/>
    <n v="120"/>
    <x v="69"/>
    <s v="Kenneth Bradley"/>
    <x v="499"/>
    <x v="5"/>
    <x v="3"/>
    <x v="0"/>
  </r>
  <r>
    <s v="AX21000"/>
    <s v="ENX2084"/>
    <s v="A171"/>
    <s v="EMP1042"/>
    <x v="116"/>
    <x v="255"/>
    <x v="2"/>
    <n v="1783"/>
    <n v="1230"/>
    <n v="3690"/>
    <n v="5349"/>
    <n v="1659"/>
    <x v="58"/>
    <s v="Scott Clark"/>
    <x v="116"/>
    <x v="1"/>
    <x v="9"/>
    <x v="0"/>
  </r>
  <r>
    <s v="AX21002"/>
    <s v="ENX2063"/>
    <s v="A130"/>
    <s v="EMP1032"/>
    <x v="525"/>
    <x v="299"/>
    <x v="0"/>
    <n v="1708"/>
    <n v="871"/>
    <n v="1742"/>
    <n v="3416"/>
    <n v="1674"/>
    <x v="3"/>
    <s v="Larry Castillo"/>
    <x v="525"/>
    <x v="0"/>
    <x v="6"/>
    <x v="0"/>
  </r>
  <r>
    <s v="AX21005"/>
    <s v="ENX2084"/>
    <s v="A115"/>
    <s v="EMP1036"/>
    <x v="452"/>
    <x v="176"/>
    <x v="1"/>
    <n v="1783"/>
    <n v="1230"/>
    <n v="1230"/>
    <n v="1783"/>
    <n v="553"/>
    <x v="22"/>
    <s v="Robert Reed"/>
    <x v="452"/>
    <x v="1"/>
    <x v="8"/>
    <x v="0"/>
  </r>
  <r>
    <s v="AX21006"/>
    <s v="ENX2010"/>
    <s v="A109"/>
    <s v="EMP1039"/>
    <x v="405"/>
    <x v="303"/>
    <x v="1"/>
    <n v="1812"/>
    <n v="1305"/>
    <n v="1305"/>
    <n v="1812"/>
    <n v="507"/>
    <x v="34"/>
    <s v="Eugene Holmes"/>
    <x v="405"/>
    <x v="1"/>
    <x v="10"/>
    <x v="0"/>
  </r>
  <r>
    <s v="AX21009"/>
    <s v="ENX2090"/>
    <s v="A160"/>
    <s v="EMP1028"/>
    <x v="108"/>
    <x v="103"/>
    <x v="1"/>
    <n v="1338"/>
    <n v="682"/>
    <n v="682"/>
    <n v="1338"/>
    <n v="656"/>
    <x v="1"/>
    <s v="Howard Sims"/>
    <x v="108"/>
    <x v="4"/>
    <x v="2"/>
    <x v="0"/>
  </r>
  <r>
    <s v="AX21011"/>
    <s v="ENX2068"/>
    <s v="A110"/>
    <s v="EMP1016"/>
    <x v="779"/>
    <x v="44"/>
    <x v="1"/>
    <n v="1500"/>
    <n v="900"/>
    <n v="900"/>
    <n v="1500"/>
    <n v="600"/>
    <x v="73"/>
    <s v="Henry Nelson"/>
    <x v="779"/>
    <x v="1"/>
    <x v="4"/>
    <x v="0"/>
  </r>
  <r>
    <s v="AX21012"/>
    <s v="ENX2047"/>
    <s v="A120"/>
    <s v="EMP1031"/>
    <x v="8"/>
    <x v="250"/>
    <x v="1"/>
    <n v="290"/>
    <n v="200"/>
    <n v="200"/>
    <n v="290"/>
    <n v="90"/>
    <x v="71"/>
    <s v="Brian Thomas"/>
    <x v="8"/>
    <x v="6"/>
    <x v="5"/>
    <x v="0"/>
  </r>
  <r>
    <s v="AX21019"/>
    <s v="ENX2066"/>
    <s v="A110"/>
    <s v="EMP1019"/>
    <x v="102"/>
    <x v="206"/>
    <x v="1"/>
    <n v="2091"/>
    <n v="1485"/>
    <n v="1485"/>
    <n v="2091"/>
    <n v="606"/>
    <x v="73"/>
    <s v="Roger Robertson"/>
    <x v="102"/>
    <x v="3"/>
    <x v="9"/>
    <x v="0"/>
  </r>
  <r>
    <s v="AX21021"/>
    <s v="ENX2051"/>
    <s v="A135"/>
    <s v="EMP1036"/>
    <x v="531"/>
    <x v="61"/>
    <x v="1"/>
    <n v="1077"/>
    <n v="732"/>
    <n v="732"/>
    <n v="1077"/>
    <n v="345"/>
    <x v="44"/>
    <s v="Robert Reed"/>
    <x v="531"/>
    <x v="6"/>
    <x v="9"/>
    <x v="0"/>
  </r>
  <r>
    <s v="AX21022"/>
    <s v="ENX2070"/>
    <s v="A166"/>
    <s v="EMP1032"/>
    <x v="499"/>
    <x v="131"/>
    <x v="1"/>
    <n v="1671"/>
    <n v="1220"/>
    <n v="1220"/>
    <n v="1671"/>
    <n v="451"/>
    <x v="65"/>
    <s v="Larry Castillo"/>
    <x v="499"/>
    <x v="5"/>
    <x v="1"/>
    <x v="0"/>
  </r>
  <r>
    <s v="AX21025"/>
    <s v="ENX2075"/>
    <s v="A117"/>
    <s v="EMP1028"/>
    <x v="662"/>
    <x v="238"/>
    <x v="1"/>
    <n v="400"/>
    <n v="208"/>
    <n v="208"/>
    <n v="400"/>
    <n v="192"/>
    <x v="63"/>
    <s v="Howard Sims"/>
    <x v="662"/>
    <x v="6"/>
    <x v="4"/>
    <x v="0"/>
  </r>
  <r>
    <s v="AX21033"/>
    <s v="ENX2003"/>
    <s v="A152"/>
    <s v="EMP1016"/>
    <x v="350"/>
    <x v="16"/>
    <x v="2"/>
    <n v="1783"/>
    <n v="1516"/>
    <n v="4548"/>
    <n v="5349"/>
    <n v="801"/>
    <x v="54"/>
    <s v="Henry Nelson"/>
    <x v="350"/>
    <x v="2"/>
    <x v="9"/>
    <x v="0"/>
  </r>
  <r>
    <s v="AX21034"/>
    <s v="ENX2070"/>
    <s v="A118"/>
    <s v="EMP1006"/>
    <x v="445"/>
    <x v="313"/>
    <x v="0"/>
    <n v="1671"/>
    <n v="1220"/>
    <n v="2440"/>
    <n v="3342"/>
    <n v="902"/>
    <x v="11"/>
    <s v="Sean Miller"/>
    <x v="445"/>
    <x v="2"/>
    <x v="7"/>
    <x v="0"/>
  </r>
  <r>
    <s v="AX21036"/>
    <s v="ENX2019"/>
    <s v="A120"/>
    <s v="EMP1040"/>
    <x v="386"/>
    <x v="270"/>
    <x v="1"/>
    <n v="800"/>
    <n v="536"/>
    <n v="536"/>
    <n v="800"/>
    <n v="264"/>
    <x v="71"/>
    <s v="Patrick Ruiz"/>
    <x v="386"/>
    <x v="2"/>
    <x v="7"/>
    <x v="0"/>
  </r>
  <r>
    <s v="AX21038"/>
    <s v="ENX2091"/>
    <s v="A148"/>
    <s v="EMP1021"/>
    <x v="689"/>
    <x v="277"/>
    <x v="0"/>
    <n v="368"/>
    <n v="294"/>
    <n v="588"/>
    <n v="736"/>
    <n v="148"/>
    <x v="31"/>
    <s v="Clarence Fox"/>
    <x v="689"/>
    <x v="4"/>
    <x v="0"/>
    <x v="0"/>
  </r>
  <r>
    <s v="AX21040"/>
    <s v="ENX2093"/>
    <s v="A167"/>
    <s v="EMP1032"/>
    <x v="4"/>
    <x v="261"/>
    <x v="1"/>
    <n v="112"/>
    <n v="90"/>
    <n v="90"/>
    <n v="112"/>
    <n v="22"/>
    <x v="10"/>
    <s v="Larry Castillo"/>
    <x v="4"/>
    <x v="1"/>
    <x v="7"/>
    <x v="0"/>
  </r>
  <r>
    <s v="AX21047"/>
    <s v="ENX2075"/>
    <s v="A116"/>
    <s v="EMP1037"/>
    <x v="572"/>
    <x v="297"/>
    <x v="1"/>
    <n v="400"/>
    <n v="208"/>
    <n v="208"/>
    <n v="400"/>
    <n v="192"/>
    <x v="47"/>
    <s v="Carl Hall"/>
    <x v="572"/>
    <x v="0"/>
    <x v="0"/>
    <x v="0"/>
  </r>
  <r>
    <s v="AX21049"/>
    <s v="ENX2026"/>
    <s v="A164"/>
    <s v="EMP1040"/>
    <x v="561"/>
    <x v="235"/>
    <x v="1"/>
    <n v="947"/>
    <n v="786"/>
    <n v="786"/>
    <n v="947"/>
    <n v="161"/>
    <x v="68"/>
    <s v="Patrick Ruiz"/>
    <x v="561"/>
    <x v="2"/>
    <x v="8"/>
    <x v="0"/>
  </r>
  <r>
    <s v="AX21051"/>
    <s v="ENX2046"/>
    <s v="A139"/>
    <s v="EMP1026"/>
    <x v="437"/>
    <x v="351"/>
    <x v="2"/>
    <n v="2410"/>
    <n v="1518"/>
    <n v="4554"/>
    <n v="7230"/>
    <n v="2676"/>
    <x v="12"/>
    <s v="Martin Perry"/>
    <x v="437"/>
    <x v="1"/>
    <x v="3"/>
    <x v="0"/>
  </r>
  <r>
    <s v="AX21053"/>
    <s v="ENX2069"/>
    <s v="A142"/>
    <s v="EMP1002"/>
    <x v="193"/>
    <x v="180"/>
    <x v="2"/>
    <n v="378"/>
    <n v="291"/>
    <n v="873"/>
    <n v="1134"/>
    <n v="261"/>
    <x v="15"/>
    <s v="Andrew Bowman"/>
    <x v="193"/>
    <x v="5"/>
    <x v="7"/>
    <x v="0"/>
  </r>
  <r>
    <s v="AX21062"/>
    <s v="ENX2025"/>
    <s v="A141"/>
    <s v="EMP1039"/>
    <x v="568"/>
    <x v="308"/>
    <x v="1"/>
    <n v="667"/>
    <n v="387"/>
    <n v="387"/>
    <n v="667"/>
    <n v="280"/>
    <x v="23"/>
    <s v="Eugene Holmes"/>
    <x v="568"/>
    <x v="1"/>
    <x v="7"/>
    <x v="0"/>
  </r>
  <r>
    <s v="AX21063"/>
    <s v="ENX2099"/>
    <s v="A148"/>
    <s v="EMP1021"/>
    <x v="228"/>
    <x v="0"/>
    <x v="1"/>
    <n v="1367"/>
    <n v="984"/>
    <n v="984"/>
    <n v="1367"/>
    <n v="383"/>
    <x v="31"/>
    <s v="Clarence Fox"/>
    <x v="228"/>
    <x v="0"/>
    <x v="0"/>
    <x v="0"/>
  </r>
  <r>
    <s v="AX21067"/>
    <s v="ENX2068"/>
    <s v="A148"/>
    <s v="EMP1023"/>
    <x v="171"/>
    <x v="108"/>
    <x v="1"/>
    <n v="1500"/>
    <n v="900"/>
    <n v="900"/>
    <n v="1500"/>
    <n v="600"/>
    <x v="31"/>
    <s v="Brian Davis"/>
    <x v="171"/>
    <x v="4"/>
    <x v="10"/>
    <x v="0"/>
  </r>
  <r>
    <s v="AX21074"/>
    <s v="ENX2016"/>
    <s v="A151"/>
    <s v="EMP1017"/>
    <x v="318"/>
    <x v="345"/>
    <x v="1"/>
    <n v="1351"/>
    <n v="1108"/>
    <n v="1108"/>
    <n v="1351"/>
    <n v="243"/>
    <x v="24"/>
    <s v="Brian Hansen"/>
    <x v="318"/>
    <x v="3"/>
    <x v="10"/>
    <x v="0"/>
  </r>
  <r>
    <s v="AX21081"/>
    <s v="ENX2094"/>
    <s v="A121"/>
    <s v="EMP1027"/>
    <x v="652"/>
    <x v="232"/>
    <x v="1"/>
    <n v="771"/>
    <n v="648"/>
    <n v="648"/>
    <n v="771"/>
    <n v="123"/>
    <x v="70"/>
    <s v="Gary Rodriguez"/>
    <x v="652"/>
    <x v="4"/>
    <x v="5"/>
    <x v="0"/>
  </r>
  <r>
    <s v="AX21082"/>
    <s v="ENX2003"/>
    <s v="A164"/>
    <s v="EMP1043"/>
    <x v="778"/>
    <x v="220"/>
    <x v="3"/>
    <n v="1783"/>
    <n v="1516"/>
    <n v="6064"/>
    <n v="7132"/>
    <n v="1068"/>
    <x v="68"/>
    <s v="Joshua Taylor"/>
    <x v="778"/>
    <x v="6"/>
    <x v="6"/>
    <x v="0"/>
  </r>
  <r>
    <s v="AX21083"/>
    <s v="ENX2099"/>
    <s v="A161"/>
    <s v="EMP1010"/>
    <x v="6"/>
    <x v="221"/>
    <x v="0"/>
    <n v="1367"/>
    <n v="984"/>
    <n v="1968"/>
    <n v="2734"/>
    <n v="766"/>
    <x v="25"/>
    <s v="Joshua Cook"/>
    <x v="6"/>
    <x v="4"/>
    <x v="6"/>
    <x v="0"/>
  </r>
  <r>
    <s v="AX21085"/>
    <s v="ENX2095"/>
    <s v="A173"/>
    <s v="EMP1000"/>
    <x v="377"/>
    <x v="211"/>
    <x v="0"/>
    <n v="1743"/>
    <n v="872"/>
    <n v="1744"/>
    <n v="3486"/>
    <n v="1742"/>
    <x v="14"/>
    <s v="Fred Robertson"/>
    <x v="377"/>
    <x v="6"/>
    <x v="9"/>
    <x v="0"/>
  </r>
  <r>
    <s v="AX21087"/>
    <s v="ENX2013"/>
    <s v="A105"/>
    <s v="EMP1037"/>
    <x v="726"/>
    <x v="78"/>
    <x v="2"/>
    <n v="368"/>
    <n v="269"/>
    <n v="807"/>
    <n v="1104"/>
    <n v="297"/>
    <x v="57"/>
    <s v="Carl Hall"/>
    <x v="726"/>
    <x v="6"/>
    <x v="4"/>
    <x v="0"/>
  </r>
  <r>
    <s v="AX21089"/>
    <s v="ENX2054"/>
    <s v="A128"/>
    <s v="EMP1020"/>
    <x v="253"/>
    <x v="90"/>
    <x v="1"/>
    <n v="127"/>
    <n v="79"/>
    <n v="79"/>
    <n v="127"/>
    <n v="48"/>
    <x v="16"/>
    <s v="Ryan Butler"/>
    <x v="253"/>
    <x v="2"/>
    <x v="11"/>
    <x v="0"/>
  </r>
  <r>
    <s v="AX21090"/>
    <s v="ENX2035"/>
    <s v="A111"/>
    <s v="EMP1032"/>
    <x v="115"/>
    <x v="359"/>
    <x v="2"/>
    <n v="458"/>
    <n v="376"/>
    <n v="1128"/>
    <n v="1374"/>
    <n v="246"/>
    <x v="19"/>
    <s v="Larry Castillo"/>
    <x v="115"/>
    <x v="4"/>
    <x v="10"/>
    <x v="0"/>
  </r>
  <r>
    <s v="AX21095"/>
    <s v="ENX2024"/>
    <s v="A133"/>
    <s v="EMP1012"/>
    <x v="441"/>
    <x v="172"/>
    <x v="2"/>
    <n v="356"/>
    <n v="292"/>
    <n v="876"/>
    <n v="1068"/>
    <n v="192"/>
    <x v="37"/>
    <s v="John Reyes"/>
    <x v="441"/>
    <x v="4"/>
    <x v="4"/>
    <x v="0"/>
  </r>
  <r>
    <s v="AX21096"/>
    <s v="ENX2068"/>
    <s v="A145"/>
    <s v="EMP1036"/>
    <x v="467"/>
    <x v="216"/>
    <x v="3"/>
    <n v="1500"/>
    <n v="900"/>
    <n v="3600"/>
    <n v="6000"/>
    <n v="2400"/>
    <x v="50"/>
    <s v="Robert Reed"/>
    <x v="467"/>
    <x v="1"/>
    <x v="10"/>
    <x v="0"/>
  </r>
  <r>
    <s v="AX21098"/>
    <s v="ENX2096"/>
    <s v="A107"/>
    <s v="EMP1019"/>
    <x v="235"/>
    <x v="20"/>
    <x v="2"/>
    <n v="1587"/>
    <n v="1301"/>
    <n v="3903"/>
    <n v="4761"/>
    <n v="858"/>
    <x v="13"/>
    <s v="Roger Robertson"/>
    <x v="235"/>
    <x v="1"/>
    <x v="1"/>
    <x v="0"/>
  </r>
  <r>
    <s v="AX21100"/>
    <s v="ENX2054"/>
    <s v="A136"/>
    <s v="EMP1038"/>
    <x v="359"/>
    <x v="167"/>
    <x v="0"/>
    <n v="127"/>
    <n v="79"/>
    <n v="158"/>
    <n v="254"/>
    <n v="96"/>
    <x v="29"/>
    <s v="Scott Mason"/>
    <x v="359"/>
    <x v="2"/>
    <x v="4"/>
    <x v="0"/>
  </r>
  <r>
    <s v="AX21101"/>
    <s v="ENX2018"/>
    <s v="A150"/>
    <s v="EMP1026"/>
    <x v="591"/>
    <x v="108"/>
    <x v="3"/>
    <n v="1972"/>
    <n v="1321"/>
    <n v="5284"/>
    <n v="7888"/>
    <n v="2604"/>
    <x v="27"/>
    <s v="Martin Perry"/>
    <x v="591"/>
    <x v="4"/>
    <x v="10"/>
    <x v="0"/>
  </r>
  <r>
    <s v="AX21105"/>
    <s v="ENX2060"/>
    <s v="A138"/>
    <s v="EMP1027"/>
    <x v="316"/>
    <x v="55"/>
    <x v="1"/>
    <n v="1467"/>
    <n v="807"/>
    <n v="807"/>
    <n v="1467"/>
    <n v="660"/>
    <x v="6"/>
    <s v="Gary Rodriguez"/>
    <x v="316"/>
    <x v="4"/>
    <x v="9"/>
    <x v="0"/>
  </r>
  <r>
    <s v="AX21106"/>
    <s v="ENX2053"/>
    <s v="A134"/>
    <s v="EMP1034"/>
    <x v="690"/>
    <x v="308"/>
    <x v="1"/>
    <n v="596"/>
    <n v="358"/>
    <n v="358"/>
    <n v="596"/>
    <n v="238"/>
    <x v="7"/>
    <s v="Arthur Mccoy"/>
    <x v="690"/>
    <x v="1"/>
    <x v="7"/>
    <x v="0"/>
  </r>
  <r>
    <s v="AX21108"/>
    <s v="ENX2030"/>
    <s v="A137"/>
    <s v="EMP1007"/>
    <x v="286"/>
    <x v="359"/>
    <x v="1"/>
    <n v="1899"/>
    <n v="1044"/>
    <n v="1044"/>
    <n v="1899"/>
    <n v="855"/>
    <x v="32"/>
    <s v="Jeremy Mendoza"/>
    <x v="286"/>
    <x v="4"/>
    <x v="10"/>
    <x v="0"/>
  </r>
  <r>
    <s v="AX21109"/>
    <s v="ENX2017"/>
    <s v="A133"/>
    <s v="EMP1019"/>
    <x v="603"/>
    <x v="262"/>
    <x v="3"/>
    <n v="35"/>
    <n v="22"/>
    <n v="88"/>
    <n v="140"/>
    <n v="52"/>
    <x v="37"/>
    <s v="Roger Robertson"/>
    <x v="603"/>
    <x v="0"/>
    <x v="2"/>
    <x v="0"/>
  </r>
  <r>
    <s v="AX21111"/>
    <s v="ENX2030"/>
    <s v="A150"/>
    <s v="EMP1044"/>
    <x v="771"/>
    <x v="58"/>
    <x v="0"/>
    <n v="1899"/>
    <n v="1044"/>
    <n v="2088"/>
    <n v="3798"/>
    <n v="1710"/>
    <x v="27"/>
    <s v="Martin Carr"/>
    <x v="771"/>
    <x v="3"/>
    <x v="1"/>
    <x v="0"/>
  </r>
  <r>
    <s v="AX21118"/>
    <s v="ENX2068"/>
    <s v="A162"/>
    <s v="EMP1026"/>
    <x v="145"/>
    <x v="243"/>
    <x v="2"/>
    <n v="1500"/>
    <n v="900"/>
    <n v="2700"/>
    <n v="4500"/>
    <n v="1800"/>
    <x v="48"/>
    <s v="Martin Perry"/>
    <x v="145"/>
    <x v="6"/>
    <x v="9"/>
    <x v="0"/>
  </r>
  <r>
    <s v="AX21125"/>
    <s v="ENX2032"/>
    <s v="A107"/>
    <s v="EMP1041"/>
    <x v="728"/>
    <x v="231"/>
    <x v="1"/>
    <n v="1967"/>
    <n v="1397"/>
    <n v="1397"/>
    <n v="1967"/>
    <n v="570"/>
    <x v="13"/>
    <s v="Joe Sims"/>
    <x v="728"/>
    <x v="3"/>
    <x v="8"/>
    <x v="0"/>
  </r>
  <r>
    <s v="AX21128"/>
    <s v="ENX2025"/>
    <s v="A151"/>
    <s v="EMP1006"/>
    <x v="748"/>
    <x v="225"/>
    <x v="1"/>
    <n v="667"/>
    <n v="387"/>
    <n v="387"/>
    <n v="667"/>
    <n v="280"/>
    <x v="24"/>
    <s v="Sean Miller"/>
    <x v="748"/>
    <x v="0"/>
    <x v="3"/>
    <x v="0"/>
  </r>
  <r>
    <s v="AX21137"/>
    <s v="ENX2074"/>
    <s v="A104"/>
    <s v="EMP1010"/>
    <x v="153"/>
    <x v="361"/>
    <x v="2"/>
    <n v="504"/>
    <n v="408"/>
    <n v="1224"/>
    <n v="1512"/>
    <n v="288"/>
    <x v="53"/>
    <s v="Joshua Cook"/>
    <x v="153"/>
    <x v="0"/>
    <x v="3"/>
    <x v="0"/>
  </r>
  <r>
    <s v="AX21141"/>
    <s v="ENX2003"/>
    <s v="A117"/>
    <s v="EMP1033"/>
    <x v="649"/>
    <x v="180"/>
    <x v="3"/>
    <n v="1783"/>
    <n v="1516"/>
    <n v="6064"/>
    <n v="7132"/>
    <n v="1068"/>
    <x v="63"/>
    <s v="Jerry Perry"/>
    <x v="649"/>
    <x v="5"/>
    <x v="7"/>
    <x v="0"/>
  </r>
  <r>
    <s v="AX21143"/>
    <s v="ENX2023"/>
    <s v="A150"/>
    <s v="EMP1031"/>
    <x v="354"/>
    <x v="164"/>
    <x v="1"/>
    <n v="818"/>
    <n v="450"/>
    <n v="450"/>
    <n v="818"/>
    <n v="368"/>
    <x v="27"/>
    <s v="Brian Thomas"/>
    <x v="354"/>
    <x v="1"/>
    <x v="9"/>
    <x v="0"/>
  </r>
  <r>
    <s v="AX21145"/>
    <s v="ENX2031"/>
    <s v="A103"/>
    <s v="EMP1029"/>
    <x v="104"/>
    <x v="295"/>
    <x v="1"/>
    <n v="1638"/>
    <n v="1261"/>
    <n v="1261"/>
    <n v="1638"/>
    <n v="377"/>
    <x v="2"/>
    <s v="Howard Gardner"/>
    <x v="104"/>
    <x v="0"/>
    <x v="7"/>
    <x v="0"/>
  </r>
  <r>
    <s v="AX21156"/>
    <s v="ENX2022"/>
    <s v="A156"/>
    <s v="EMP1030"/>
    <x v="181"/>
    <x v="38"/>
    <x v="2"/>
    <n v="561"/>
    <n v="421"/>
    <n v="1263"/>
    <n v="1683"/>
    <n v="420"/>
    <x v="39"/>
    <s v="Bobby Russell"/>
    <x v="181"/>
    <x v="4"/>
    <x v="2"/>
    <x v="0"/>
  </r>
  <r>
    <s v="AX21160"/>
    <s v="ENX2086"/>
    <s v="A145"/>
    <s v="EMP1025"/>
    <x v="508"/>
    <x v="156"/>
    <x v="2"/>
    <n v="123"/>
    <n v="84"/>
    <n v="252"/>
    <n v="369"/>
    <n v="117"/>
    <x v="50"/>
    <s v="Ernest Wagner"/>
    <x v="508"/>
    <x v="6"/>
    <x v="5"/>
    <x v="0"/>
  </r>
  <r>
    <s v="AX21161"/>
    <s v="ENX2040"/>
    <s v="A120"/>
    <s v="EMP1014"/>
    <x v="19"/>
    <x v="117"/>
    <x v="3"/>
    <n v="1889"/>
    <n v="945"/>
    <n v="3780"/>
    <n v="7556"/>
    <n v="3776"/>
    <x v="71"/>
    <s v="Ronald Reed"/>
    <x v="19"/>
    <x v="5"/>
    <x v="6"/>
    <x v="0"/>
  </r>
  <r>
    <s v="AX21170"/>
    <s v="ENX2028"/>
    <s v="A150"/>
    <s v="EMP1013"/>
    <x v="133"/>
    <x v="202"/>
    <x v="3"/>
    <n v="2283"/>
    <n v="1484"/>
    <n v="5936"/>
    <n v="9132"/>
    <n v="3196"/>
    <x v="27"/>
    <s v="Charles Harper"/>
    <x v="133"/>
    <x v="1"/>
    <x v="5"/>
    <x v="0"/>
  </r>
  <r>
    <s v="AX21173"/>
    <s v="ENX2036"/>
    <s v="A157"/>
    <s v="EMP1027"/>
    <x v="344"/>
    <x v="81"/>
    <x v="1"/>
    <n v="1582"/>
    <n v="1234"/>
    <n v="1234"/>
    <n v="1582"/>
    <n v="348"/>
    <x v="0"/>
    <s v="Gary Rodriguez"/>
    <x v="344"/>
    <x v="5"/>
    <x v="1"/>
    <x v="0"/>
  </r>
  <r>
    <s v="AX21178"/>
    <s v="ENX2011"/>
    <s v="A125"/>
    <s v="EMP1015"/>
    <x v="569"/>
    <x v="113"/>
    <x v="1"/>
    <n v="530"/>
    <n v="435"/>
    <n v="435"/>
    <n v="530"/>
    <n v="95"/>
    <x v="72"/>
    <s v="Justin Lynch"/>
    <x v="569"/>
    <x v="4"/>
    <x v="1"/>
    <x v="0"/>
  </r>
  <r>
    <s v="AX21185"/>
    <s v="ENX2090"/>
    <s v="A105"/>
    <s v="EMP1001"/>
    <x v="172"/>
    <x v="190"/>
    <x v="0"/>
    <n v="1338"/>
    <n v="682"/>
    <n v="1364"/>
    <n v="2676"/>
    <n v="1312"/>
    <x v="57"/>
    <s v="Kevin Butler"/>
    <x v="172"/>
    <x v="6"/>
    <x v="7"/>
    <x v="0"/>
  </r>
  <r>
    <s v="AX21189"/>
    <s v="ENX2070"/>
    <s v="A107"/>
    <s v="EMP1040"/>
    <x v="126"/>
    <x v="165"/>
    <x v="3"/>
    <n v="1671"/>
    <n v="1220"/>
    <n v="4880"/>
    <n v="6684"/>
    <n v="1804"/>
    <x v="13"/>
    <s v="Patrick Ruiz"/>
    <x v="126"/>
    <x v="0"/>
    <x v="10"/>
    <x v="0"/>
  </r>
  <r>
    <s v="AX21192"/>
    <s v="ENX2003"/>
    <s v="A142"/>
    <s v="EMP1026"/>
    <x v="760"/>
    <x v="263"/>
    <x v="2"/>
    <n v="1783"/>
    <n v="1516"/>
    <n v="4548"/>
    <n v="5349"/>
    <n v="801"/>
    <x v="15"/>
    <s v="Martin Perry"/>
    <x v="760"/>
    <x v="6"/>
    <x v="7"/>
    <x v="0"/>
  </r>
  <r>
    <s v="AX21194"/>
    <s v="ENX2039"/>
    <s v="A151"/>
    <s v="EMP1002"/>
    <x v="787"/>
    <x v="241"/>
    <x v="1"/>
    <n v="817"/>
    <n v="409"/>
    <n v="409"/>
    <n v="817"/>
    <n v="408"/>
    <x v="24"/>
    <s v="Andrew Bowman"/>
    <x v="787"/>
    <x v="2"/>
    <x v="5"/>
    <x v="0"/>
  </r>
  <r>
    <s v="AX21195"/>
    <s v="ENX2016"/>
    <s v="A154"/>
    <s v="EMP1013"/>
    <x v="511"/>
    <x v="250"/>
    <x v="1"/>
    <n v="1351"/>
    <n v="1108"/>
    <n v="1108"/>
    <n v="1351"/>
    <n v="243"/>
    <x v="55"/>
    <s v="Charles Harper"/>
    <x v="511"/>
    <x v="6"/>
    <x v="5"/>
    <x v="0"/>
  </r>
  <r>
    <s v="AX21202"/>
    <s v="ENX2023"/>
    <s v="A112"/>
    <s v="EMP1001"/>
    <x v="208"/>
    <x v="331"/>
    <x v="1"/>
    <n v="818"/>
    <n v="450"/>
    <n v="450"/>
    <n v="818"/>
    <n v="368"/>
    <x v="40"/>
    <s v="Kevin Butler"/>
    <x v="208"/>
    <x v="1"/>
    <x v="11"/>
    <x v="0"/>
  </r>
  <r>
    <s v="AX21203"/>
    <s v="ENX2055"/>
    <s v="A161"/>
    <s v="EMP1044"/>
    <x v="645"/>
    <x v="119"/>
    <x v="1"/>
    <n v="2495"/>
    <n v="1896"/>
    <n v="1896"/>
    <n v="2495"/>
    <n v="599"/>
    <x v="25"/>
    <s v="Martin Carr"/>
    <x v="645"/>
    <x v="0"/>
    <x v="1"/>
    <x v="0"/>
  </r>
  <r>
    <s v="AX21204"/>
    <s v="ENX2021"/>
    <s v="A152"/>
    <s v="EMP1018"/>
    <x v="104"/>
    <x v="165"/>
    <x v="2"/>
    <n v="217"/>
    <n v="171"/>
    <n v="513"/>
    <n v="651"/>
    <n v="138"/>
    <x v="54"/>
    <s v="Jimmy Young"/>
    <x v="104"/>
    <x v="0"/>
    <x v="10"/>
    <x v="0"/>
  </r>
  <r>
    <s v="AX21207"/>
    <s v="ENX2022"/>
    <s v="A132"/>
    <s v="EMP1008"/>
    <x v="479"/>
    <x v="125"/>
    <x v="1"/>
    <n v="561"/>
    <n v="421"/>
    <n v="421"/>
    <n v="561"/>
    <n v="140"/>
    <x v="56"/>
    <s v="Carl Elliott"/>
    <x v="479"/>
    <x v="2"/>
    <x v="10"/>
    <x v="0"/>
  </r>
  <r>
    <s v="AX21213"/>
    <s v="ENX2007"/>
    <s v="A128"/>
    <s v="EMP1000"/>
    <x v="649"/>
    <x v="128"/>
    <x v="1"/>
    <n v="1405"/>
    <n v="1054"/>
    <n v="1054"/>
    <n v="1405"/>
    <n v="351"/>
    <x v="16"/>
    <s v="Fred Robertson"/>
    <x v="649"/>
    <x v="2"/>
    <x v="5"/>
    <x v="0"/>
  </r>
  <r>
    <s v="AX21217"/>
    <s v="ENX2062"/>
    <s v="A106"/>
    <s v="EMP1039"/>
    <x v="490"/>
    <x v="289"/>
    <x v="3"/>
    <n v="2464"/>
    <n v="1774"/>
    <n v="7096"/>
    <n v="9856"/>
    <n v="2760"/>
    <x v="35"/>
    <s v="Eugene Holmes"/>
    <x v="490"/>
    <x v="6"/>
    <x v="10"/>
    <x v="0"/>
  </r>
  <r>
    <s v="AX21219"/>
    <s v="ENX2032"/>
    <s v="A113"/>
    <s v="EMP1011"/>
    <x v="335"/>
    <x v="242"/>
    <x v="0"/>
    <n v="1967"/>
    <n v="1397"/>
    <n v="2794"/>
    <n v="3934"/>
    <n v="1140"/>
    <x v="49"/>
    <s v="Larry Marshall"/>
    <x v="335"/>
    <x v="3"/>
    <x v="2"/>
    <x v="0"/>
  </r>
  <r>
    <s v="AX21220"/>
    <s v="ENX2083"/>
    <s v="A154"/>
    <s v="EMP1010"/>
    <x v="431"/>
    <x v="146"/>
    <x v="1"/>
    <n v="2141"/>
    <n v="1777"/>
    <n v="1777"/>
    <n v="2141"/>
    <n v="364"/>
    <x v="55"/>
    <s v="Joshua Cook"/>
    <x v="431"/>
    <x v="6"/>
    <x v="1"/>
    <x v="0"/>
  </r>
  <r>
    <s v="AX21221"/>
    <s v="ENX2041"/>
    <s v="A103"/>
    <s v="EMP1026"/>
    <x v="113"/>
    <x v="336"/>
    <x v="0"/>
    <n v="1380"/>
    <n v="1090"/>
    <n v="2180"/>
    <n v="2760"/>
    <n v="580"/>
    <x v="2"/>
    <s v="Martin Perry"/>
    <x v="113"/>
    <x v="0"/>
    <x v="10"/>
    <x v="0"/>
  </r>
  <r>
    <s v="AX21224"/>
    <s v="ENX2030"/>
    <s v="A140"/>
    <s v="EMP1034"/>
    <x v="181"/>
    <x v="303"/>
    <x v="1"/>
    <n v="1899"/>
    <n v="1044"/>
    <n v="1044"/>
    <n v="1899"/>
    <n v="855"/>
    <x v="46"/>
    <s v="Arthur Mccoy"/>
    <x v="181"/>
    <x v="1"/>
    <x v="10"/>
    <x v="0"/>
  </r>
  <r>
    <s v="AX21226"/>
    <s v="ENX2087"/>
    <s v="A128"/>
    <s v="EMP1019"/>
    <x v="625"/>
    <x v="85"/>
    <x v="0"/>
    <n v="1022"/>
    <n v="818"/>
    <n v="1636"/>
    <n v="2044"/>
    <n v="408"/>
    <x v="16"/>
    <s v="Roger Robertson"/>
    <x v="625"/>
    <x v="5"/>
    <x v="8"/>
    <x v="0"/>
  </r>
  <r>
    <s v="AX21233"/>
    <s v="ENX2054"/>
    <s v="A146"/>
    <s v="EMP1028"/>
    <x v="103"/>
    <x v="155"/>
    <x v="1"/>
    <n v="127"/>
    <n v="79"/>
    <n v="79"/>
    <n v="127"/>
    <n v="48"/>
    <x v="8"/>
    <s v="Howard Sims"/>
    <x v="103"/>
    <x v="4"/>
    <x v="4"/>
    <x v="0"/>
  </r>
  <r>
    <s v="AX21234"/>
    <s v="ENX2061"/>
    <s v="A162"/>
    <s v="EMP1004"/>
    <x v="600"/>
    <x v="135"/>
    <x v="0"/>
    <n v="913"/>
    <n v="584"/>
    <n v="1168"/>
    <n v="1826"/>
    <n v="658"/>
    <x v="48"/>
    <s v="Kenneth Bradley"/>
    <x v="600"/>
    <x v="1"/>
    <x v="9"/>
    <x v="0"/>
  </r>
  <r>
    <s v="AX21236"/>
    <s v="ENX2046"/>
    <s v="A110"/>
    <s v="EMP1030"/>
    <x v="590"/>
    <x v="105"/>
    <x v="0"/>
    <n v="2410"/>
    <n v="1518"/>
    <n v="3036"/>
    <n v="4820"/>
    <n v="1784"/>
    <x v="73"/>
    <s v="Bobby Russell"/>
    <x v="590"/>
    <x v="5"/>
    <x v="8"/>
    <x v="0"/>
  </r>
  <r>
    <s v="AX21238"/>
    <s v="ENX2095"/>
    <s v="A170"/>
    <s v="EMP1035"/>
    <x v="73"/>
    <x v="234"/>
    <x v="3"/>
    <n v="1743"/>
    <n v="872"/>
    <n v="3488"/>
    <n v="6972"/>
    <n v="3484"/>
    <x v="18"/>
    <s v="Roger Ramos"/>
    <x v="73"/>
    <x v="3"/>
    <x v="1"/>
    <x v="0"/>
  </r>
  <r>
    <s v="AX21243"/>
    <s v="ENX2057"/>
    <s v="A104"/>
    <s v="EMP1015"/>
    <x v="595"/>
    <x v="337"/>
    <x v="1"/>
    <n v="181"/>
    <n v="130"/>
    <n v="130"/>
    <n v="181"/>
    <n v="51"/>
    <x v="53"/>
    <s v="Justin Lynch"/>
    <x v="595"/>
    <x v="2"/>
    <x v="8"/>
    <x v="0"/>
  </r>
  <r>
    <s v="AX21246"/>
    <s v="ENX2040"/>
    <s v="A137"/>
    <s v="EMP1040"/>
    <x v="408"/>
    <x v="270"/>
    <x v="3"/>
    <n v="1889"/>
    <n v="945"/>
    <n v="3780"/>
    <n v="7556"/>
    <n v="3776"/>
    <x v="32"/>
    <s v="Patrick Ruiz"/>
    <x v="408"/>
    <x v="2"/>
    <x v="7"/>
    <x v="0"/>
  </r>
  <r>
    <s v="AX21248"/>
    <s v="ENX2076"/>
    <s v="A128"/>
    <s v="EMP1033"/>
    <x v="516"/>
    <x v="353"/>
    <x v="1"/>
    <n v="1522"/>
    <n v="791"/>
    <n v="791"/>
    <n v="1522"/>
    <n v="731"/>
    <x v="16"/>
    <s v="Jerry Perry"/>
    <x v="516"/>
    <x v="1"/>
    <x v="11"/>
    <x v="0"/>
  </r>
  <r>
    <s v="AX21249"/>
    <s v="ENX2099"/>
    <s v="A127"/>
    <s v="EMP1033"/>
    <x v="668"/>
    <x v="140"/>
    <x v="0"/>
    <n v="1367"/>
    <n v="984"/>
    <n v="1968"/>
    <n v="2734"/>
    <n v="766"/>
    <x v="5"/>
    <s v="Jerry Perry"/>
    <x v="668"/>
    <x v="1"/>
    <x v="2"/>
    <x v="0"/>
  </r>
  <r>
    <s v="AX21250"/>
    <s v="ENX2016"/>
    <s v="A133"/>
    <s v="EMP1038"/>
    <x v="272"/>
    <x v="236"/>
    <x v="1"/>
    <n v="1351"/>
    <n v="1108"/>
    <n v="1108"/>
    <n v="1351"/>
    <n v="243"/>
    <x v="37"/>
    <s v="Scott Mason"/>
    <x v="272"/>
    <x v="1"/>
    <x v="7"/>
    <x v="0"/>
  </r>
  <r>
    <s v="AX21256"/>
    <s v="ENX2019"/>
    <s v="A112"/>
    <s v="EMP1027"/>
    <x v="654"/>
    <x v="93"/>
    <x v="3"/>
    <n v="800"/>
    <n v="536"/>
    <n v="2144"/>
    <n v="3200"/>
    <n v="1056"/>
    <x v="40"/>
    <s v="Gary Rodriguez"/>
    <x v="654"/>
    <x v="5"/>
    <x v="2"/>
    <x v="0"/>
  </r>
  <r>
    <s v="AX21257"/>
    <s v="ENX2088"/>
    <s v="A111"/>
    <s v="EMP1011"/>
    <x v="502"/>
    <x v="307"/>
    <x v="2"/>
    <n v="603"/>
    <n v="416"/>
    <n v="1248"/>
    <n v="1809"/>
    <n v="561"/>
    <x v="19"/>
    <s v="Larry Marshall"/>
    <x v="502"/>
    <x v="1"/>
    <x v="5"/>
    <x v="0"/>
  </r>
  <r>
    <s v="AX21262"/>
    <s v="ENX2045"/>
    <s v="A126"/>
    <s v="EMP1015"/>
    <x v="371"/>
    <x v="86"/>
    <x v="0"/>
    <n v="556"/>
    <n v="395"/>
    <n v="790"/>
    <n v="1112"/>
    <n v="322"/>
    <x v="38"/>
    <s v="Justin Lynch"/>
    <x v="371"/>
    <x v="3"/>
    <x v="2"/>
    <x v="0"/>
  </r>
  <r>
    <s v="AX21263"/>
    <s v="ENX2098"/>
    <s v="A111"/>
    <s v="EMP1007"/>
    <x v="308"/>
    <x v="44"/>
    <x v="2"/>
    <n v="1178"/>
    <n v="683"/>
    <n v="2049"/>
    <n v="3534"/>
    <n v="1485"/>
    <x v="19"/>
    <s v="Jeremy Mendoza"/>
    <x v="308"/>
    <x v="1"/>
    <x v="4"/>
    <x v="0"/>
  </r>
  <r>
    <s v="AX21266"/>
    <s v="ENX2019"/>
    <s v="A171"/>
    <s v="EMP1013"/>
    <x v="744"/>
    <x v="242"/>
    <x v="3"/>
    <n v="800"/>
    <n v="536"/>
    <n v="2144"/>
    <n v="3200"/>
    <n v="1056"/>
    <x v="58"/>
    <s v="Charles Harper"/>
    <x v="744"/>
    <x v="3"/>
    <x v="2"/>
    <x v="0"/>
  </r>
  <r>
    <s v="AX21267"/>
    <s v="ENX2030"/>
    <s v="A128"/>
    <s v="EMP1024"/>
    <x v="220"/>
    <x v="81"/>
    <x v="1"/>
    <n v="1899"/>
    <n v="1044"/>
    <n v="1044"/>
    <n v="1899"/>
    <n v="855"/>
    <x v="16"/>
    <s v="Ernest Wheeler"/>
    <x v="220"/>
    <x v="5"/>
    <x v="1"/>
    <x v="0"/>
  </r>
  <r>
    <s v="AX21270"/>
    <s v="ENX2066"/>
    <s v="A147"/>
    <s v="EMP1009"/>
    <x v="54"/>
    <x v="275"/>
    <x v="1"/>
    <n v="2091"/>
    <n v="1485"/>
    <n v="1485"/>
    <n v="2091"/>
    <n v="606"/>
    <x v="20"/>
    <s v="Kenneth Fields"/>
    <x v="54"/>
    <x v="4"/>
    <x v="4"/>
    <x v="0"/>
  </r>
  <r>
    <s v="AX21271"/>
    <s v="ENX2005"/>
    <s v="A143"/>
    <s v="EMP1021"/>
    <x v="552"/>
    <x v="131"/>
    <x v="1"/>
    <n v="684"/>
    <n v="561"/>
    <n v="561"/>
    <n v="684"/>
    <n v="123"/>
    <x v="9"/>
    <s v="Clarence Fox"/>
    <x v="552"/>
    <x v="5"/>
    <x v="1"/>
    <x v="0"/>
  </r>
  <r>
    <s v="AX21273"/>
    <s v="ENX2058"/>
    <s v="A130"/>
    <s v="EMP1024"/>
    <x v="624"/>
    <x v="354"/>
    <x v="1"/>
    <n v="2257"/>
    <n v="1535"/>
    <n v="1535"/>
    <n v="2257"/>
    <n v="722"/>
    <x v="3"/>
    <s v="Ernest Wheeler"/>
    <x v="624"/>
    <x v="5"/>
    <x v="4"/>
    <x v="0"/>
  </r>
  <r>
    <s v="AX21277"/>
    <s v="ENX2027"/>
    <s v="A100"/>
    <s v="EMP1013"/>
    <x v="146"/>
    <x v="269"/>
    <x v="1"/>
    <n v="2497"/>
    <n v="1473"/>
    <n v="1473"/>
    <n v="2497"/>
    <n v="1024"/>
    <x v="67"/>
    <s v="Charles Harper"/>
    <x v="146"/>
    <x v="3"/>
    <x v="1"/>
    <x v="0"/>
  </r>
  <r>
    <s v="AX21279"/>
    <s v="ENX2039"/>
    <s v="A155"/>
    <s v="EMP1010"/>
    <x v="116"/>
    <x v="319"/>
    <x v="2"/>
    <n v="817"/>
    <n v="409"/>
    <n v="1227"/>
    <n v="2451"/>
    <n v="1224"/>
    <x v="41"/>
    <s v="Joshua Cook"/>
    <x v="116"/>
    <x v="3"/>
    <x v="4"/>
    <x v="0"/>
  </r>
  <r>
    <s v="AX21281"/>
    <s v="ENX2040"/>
    <s v="A158"/>
    <s v="EMP1000"/>
    <x v="657"/>
    <x v="58"/>
    <x v="2"/>
    <n v="1889"/>
    <n v="945"/>
    <n v="2835"/>
    <n v="5667"/>
    <n v="2832"/>
    <x v="4"/>
    <s v="Fred Robertson"/>
    <x v="657"/>
    <x v="3"/>
    <x v="1"/>
    <x v="0"/>
  </r>
  <r>
    <s v="AX21283"/>
    <s v="ENX2011"/>
    <s v="A109"/>
    <s v="EMP1025"/>
    <x v="662"/>
    <x v="156"/>
    <x v="1"/>
    <n v="530"/>
    <n v="435"/>
    <n v="435"/>
    <n v="530"/>
    <n v="95"/>
    <x v="34"/>
    <s v="Ernest Wagner"/>
    <x v="662"/>
    <x v="6"/>
    <x v="5"/>
    <x v="0"/>
  </r>
  <r>
    <s v="AX21286"/>
    <s v="ENX2052"/>
    <s v="A105"/>
    <s v="EMP1030"/>
    <x v="225"/>
    <x v="13"/>
    <x v="1"/>
    <n v="1526"/>
    <n v="1251"/>
    <n v="1251"/>
    <n v="1526"/>
    <n v="275"/>
    <x v="57"/>
    <s v="Bobby Russell"/>
    <x v="225"/>
    <x v="3"/>
    <x v="8"/>
    <x v="0"/>
  </r>
  <r>
    <s v="AX21287"/>
    <s v="ENX2048"/>
    <s v="A169"/>
    <s v="EMP1022"/>
    <x v="664"/>
    <x v="50"/>
    <x v="3"/>
    <n v="502"/>
    <n v="296"/>
    <n v="1184"/>
    <n v="2008"/>
    <n v="824"/>
    <x v="30"/>
    <s v="Walter Cook"/>
    <x v="664"/>
    <x v="5"/>
    <x v="4"/>
    <x v="0"/>
  </r>
  <r>
    <s v="AX21288"/>
    <s v="ENX2024"/>
    <s v="A159"/>
    <s v="EMP1029"/>
    <x v="695"/>
    <x v="122"/>
    <x v="3"/>
    <n v="356"/>
    <n v="292"/>
    <n v="1168"/>
    <n v="1424"/>
    <n v="256"/>
    <x v="52"/>
    <s v="Howard Gardner"/>
    <x v="695"/>
    <x v="3"/>
    <x v="6"/>
    <x v="0"/>
  </r>
  <r>
    <s v="AX21290"/>
    <s v="ENX2001"/>
    <s v="A123"/>
    <s v="EMP1029"/>
    <x v="543"/>
    <x v="122"/>
    <x v="2"/>
    <n v="951"/>
    <n v="504"/>
    <n v="1512"/>
    <n v="2853"/>
    <n v="1341"/>
    <x v="62"/>
    <s v="Howard Gardner"/>
    <x v="543"/>
    <x v="3"/>
    <x v="6"/>
    <x v="0"/>
  </r>
  <r>
    <s v="AX21293"/>
    <s v="ENX2059"/>
    <s v="A123"/>
    <s v="EMP1012"/>
    <x v="592"/>
    <x v="184"/>
    <x v="0"/>
    <n v="1494"/>
    <n v="971"/>
    <n v="1942"/>
    <n v="2988"/>
    <n v="1046"/>
    <x v="62"/>
    <s v="John Reyes"/>
    <x v="592"/>
    <x v="0"/>
    <x v="6"/>
    <x v="0"/>
  </r>
  <r>
    <s v="AX21299"/>
    <s v="ENX2028"/>
    <s v="A146"/>
    <s v="EMP1034"/>
    <x v="703"/>
    <x v="37"/>
    <x v="0"/>
    <n v="2283"/>
    <n v="1484"/>
    <n v="2968"/>
    <n v="4566"/>
    <n v="1598"/>
    <x v="8"/>
    <s v="Arthur Mccoy"/>
    <x v="703"/>
    <x v="4"/>
    <x v="7"/>
    <x v="0"/>
  </r>
  <r>
    <s v="AX21300"/>
    <s v="ENX2006"/>
    <s v="A108"/>
    <s v="EMP1010"/>
    <x v="179"/>
    <x v="77"/>
    <x v="3"/>
    <n v="1826"/>
    <n v="1443"/>
    <n v="5772"/>
    <n v="7304"/>
    <n v="1532"/>
    <x v="64"/>
    <s v="Joshua Cook"/>
    <x v="179"/>
    <x v="6"/>
    <x v="3"/>
    <x v="0"/>
  </r>
  <r>
    <s v="AX21308"/>
    <s v="ENX2008"/>
    <s v="A139"/>
    <s v="EMP1042"/>
    <x v="652"/>
    <x v="85"/>
    <x v="1"/>
    <n v="315"/>
    <n v="208"/>
    <n v="208"/>
    <n v="315"/>
    <n v="107"/>
    <x v="12"/>
    <s v="Scott Clark"/>
    <x v="652"/>
    <x v="5"/>
    <x v="8"/>
    <x v="0"/>
  </r>
  <r>
    <s v="AX21310"/>
    <s v="ENX2057"/>
    <s v="A105"/>
    <s v="EMP1039"/>
    <x v="116"/>
    <x v="296"/>
    <x v="1"/>
    <n v="181"/>
    <n v="130"/>
    <n v="130"/>
    <n v="181"/>
    <n v="51"/>
    <x v="57"/>
    <s v="Eugene Holmes"/>
    <x v="116"/>
    <x v="2"/>
    <x v="2"/>
    <x v="0"/>
  </r>
  <r>
    <s v="AX21314"/>
    <s v="ENX2050"/>
    <s v="A120"/>
    <s v="EMP1034"/>
    <x v="330"/>
    <x v="44"/>
    <x v="1"/>
    <n v="2391"/>
    <n v="1291"/>
    <n v="1291"/>
    <n v="2391"/>
    <n v="1100"/>
    <x v="71"/>
    <s v="Arthur Mccoy"/>
    <x v="330"/>
    <x v="1"/>
    <x v="4"/>
    <x v="0"/>
  </r>
  <r>
    <s v="AX21316"/>
    <s v="ENX2037"/>
    <s v="A140"/>
    <s v="EMP1020"/>
    <x v="141"/>
    <x v="287"/>
    <x v="2"/>
    <n v="880"/>
    <n v="634"/>
    <n v="1902"/>
    <n v="2640"/>
    <n v="738"/>
    <x v="46"/>
    <s v="Ryan Butler"/>
    <x v="141"/>
    <x v="2"/>
    <x v="10"/>
    <x v="0"/>
  </r>
  <r>
    <s v="AX21317"/>
    <s v="ENX2053"/>
    <s v="A161"/>
    <s v="EMP1012"/>
    <x v="333"/>
    <x v="263"/>
    <x v="1"/>
    <n v="596"/>
    <n v="358"/>
    <n v="358"/>
    <n v="596"/>
    <n v="238"/>
    <x v="25"/>
    <s v="John Reyes"/>
    <x v="333"/>
    <x v="6"/>
    <x v="7"/>
    <x v="0"/>
  </r>
  <r>
    <s v="AX21320"/>
    <s v="ENX2098"/>
    <s v="A128"/>
    <s v="EMP1020"/>
    <x v="746"/>
    <x v="264"/>
    <x v="2"/>
    <n v="1178"/>
    <n v="683"/>
    <n v="2049"/>
    <n v="3534"/>
    <n v="1485"/>
    <x v="16"/>
    <s v="Ryan Butler"/>
    <x v="746"/>
    <x v="4"/>
    <x v="3"/>
    <x v="0"/>
  </r>
  <r>
    <s v="AX21326"/>
    <s v="ENX2063"/>
    <s v="A126"/>
    <s v="EMP1000"/>
    <x v="535"/>
    <x v="113"/>
    <x v="1"/>
    <n v="1708"/>
    <n v="871"/>
    <n v="871"/>
    <n v="1708"/>
    <n v="837"/>
    <x v="38"/>
    <s v="Fred Robertson"/>
    <x v="535"/>
    <x v="4"/>
    <x v="1"/>
    <x v="0"/>
  </r>
  <r>
    <s v="AX21329"/>
    <s v="ENX2048"/>
    <s v="A151"/>
    <s v="EMP1018"/>
    <x v="75"/>
    <x v="77"/>
    <x v="0"/>
    <n v="502"/>
    <n v="296"/>
    <n v="592"/>
    <n v="1004"/>
    <n v="412"/>
    <x v="24"/>
    <s v="Jimmy Young"/>
    <x v="75"/>
    <x v="6"/>
    <x v="3"/>
    <x v="0"/>
  </r>
  <r>
    <s v="AX21330"/>
    <s v="ENX2009"/>
    <s v="A101"/>
    <s v="EMP1009"/>
    <x v="102"/>
    <x v="207"/>
    <x v="2"/>
    <n v="584"/>
    <n v="420"/>
    <n v="1260"/>
    <n v="1752"/>
    <n v="492"/>
    <x v="26"/>
    <s v="Kenneth Fields"/>
    <x v="102"/>
    <x v="0"/>
    <x v="0"/>
    <x v="0"/>
  </r>
  <r>
    <s v="AX21332"/>
    <s v="ENX2047"/>
    <s v="A109"/>
    <s v="EMP1025"/>
    <x v="608"/>
    <x v="140"/>
    <x v="1"/>
    <n v="290"/>
    <n v="200"/>
    <n v="200"/>
    <n v="290"/>
    <n v="90"/>
    <x v="34"/>
    <s v="Ernest Wagner"/>
    <x v="608"/>
    <x v="1"/>
    <x v="2"/>
    <x v="0"/>
  </r>
  <r>
    <s v="AX21334"/>
    <s v="ENX2032"/>
    <s v="A140"/>
    <s v="EMP1014"/>
    <x v="278"/>
    <x v="139"/>
    <x v="0"/>
    <n v="1967"/>
    <n v="1397"/>
    <n v="2794"/>
    <n v="3934"/>
    <n v="1140"/>
    <x v="46"/>
    <s v="Ronald Reed"/>
    <x v="278"/>
    <x v="4"/>
    <x v="9"/>
    <x v="0"/>
  </r>
  <r>
    <s v="AX21336"/>
    <s v="ENX2093"/>
    <s v="A152"/>
    <s v="EMP1002"/>
    <x v="139"/>
    <x v="85"/>
    <x v="0"/>
    <n v="112"/>
    <n v="90"/>
    <n v="180"/>
    <n v="224"/>
    <n v="44"/>
    <x v="54"/>
    <s v="Andrew Bowman"/>
    <x v="139"/>
    <x v="5"/>
    <x v="8"/>
    <x v="0"/>
  </r>
  <r>
    <s v="AX21337"/>
    <s v="ENX2097"/>
    <s v="A147"/>
    <s v="EMP1040"/>
    <x v="542"/>
    <x v="18"/>
    <x v="0"/>
    <n v="1052"/>
    <n v="589"/>
    <n v="1178"/>
    <n v="2104"/>
    <n v="926"/>
    <x v="20"/>
    <s v="Patrick Ruiz"/>
    <x v="542"/>
    <x v="2"/>
    <x v="0"/>
    <x v="0"/>
  </r>
  <r>
    <s v="AX21360"/>
    <s v="ENX2051"/>
    <s v="A161"/>
    <s v="EMP1028"/>
    <x v="168"/>
    <x v="144"/>
    <x v="1"/>
    <n v="1077"/>
    <n v="732"/>
    <n v="732"/>
    <n v="1077"/>
    <n v="345"/>
    <x v="25"/>
    <s v="Howard Sims"/>
    <x v="168"/>
    <x v="5"/>
    <x v="2"/>
    <x v="0"/>
  </r>
  <r>
    <s v="AX21361"/>
    <s v="ENX2005"/>
    <s v="A153"/>
    <s v="EMP1043"/>
    <x v="357"/>
    <x v="165"/>
    <x v="1"/>
    <n v="684"/>
    <n v="561"/>
    <n v="561"/>
    <n v="684"/>
    <n v="123"/>
    <x v="69"/>
    <s v="Joshua Taylor"/>
    <x v="357"/>
    <x v="0"/>
    <x v="10"/>
    <x v="0"/>
  </r>
  <r>
    <s v="AX21363"/>
    <s v="ENX2073"/>
    <s v="A144"/>
    <s v="EMP1018"/>
    <x v="115"/>
    <x v="262"/>
    <x v="1"/>
    <n v="95"/>
    <n v="61"/>
    <n v="61"/>
    <n v="95"/>
    <n v="34"/>
    <x v="33"/>
    <s v="Jimmy Young"/>
    <x v="115"/>
    <x v="0"/>
    <x v="2"/>
    <x v="0"/>
  </r>
  <r>
    <s v="AX21364"/>
    <s v="ENX2033"/>
    <s v="A148"/>
    <s v="EMP1029"/>
    <x v="590"/>
    <x v="219"/>
    <x v="1"/>
    <n v="2182"/>
    <n v="1200"/>
    <n v="1200"/>
    <n v="2182"/>
    <n v="982"/>
    <x v="31"/>
    <s v="Howard Gardner"/>
    <x v="590"/>
    <x v="6"/>
    <x v="8"/>
    <x v="0"/>
  </r>
  <r>
    <s v="AX21366"/>
    <s v="ENX2085"/>
    <s v="A107"/>
    <s v="EMP1026"/>
    <x v="81"/>
    <x v="165"/>
    <x v="3"/>
    <n v="1862"/>
    <n v="1173"/>
    <n v="4692"/>
    <n v="7448"/>
    <n v="2756"/>
    <x v="13"/>
    <s v="Martin Perry"/>
    <x v="81"/>
    <x v="0"/>
    <x v="10"/>
    <x v="0"/>
  </r>
  <r>
    <s v="AX21367"/>
    <s v="ENX2077"/>
    <s v="A169"/>
    <s v="EMP1011"/>
    <x v="482"/>
    <x v="197"/>
    <x v="2"/>
    <n v="530"/>
    <n v="424"/>
    <n v="1272"/>
    <n v="1590"/>
    <n v="318"/>
    <x v="30"/>
    <s v="Larry Marshall"/>
    <x v="482"/>
    <x v="4"/>
    <x v="5"/>
    <x v="0"/>
  </r>
  <r>
    <s v="AX21378"/>
    <s v="ENX2047"/>
    <s v="A165"/>
    <s v="EMP1000"/>
    <x v="580"/>
    <x v="183"/>
    <x v="1"/>
    <n v="290"/>
    <n v="200"/>
    <n v="200"/>
    <n v="290"/>
    <n v="90"/>
    <x v="51"/>
    <s v="Fred Robertson"/>
    <x v="580"/>
    <x v="3"/>
    <x v="9"/>
    <x v="0"/>
  </r>
  <r>
    <s v="AX21383"/>
    <s v="ENX2052"/>
    <s v="A166"/>
    <s v="EMP1037"/>
    <x v="648"/>
    <x v="140"/>
    <x v="0"/>
    <n v="1526"/>
    <n v="1251"/>
    <n v="2502"/>
    <n v="3052"/>
    <n v="550"/>
    <x v="65"/>
    <s v="Carl Hall"/>
    <x v="648"/>
    <x v="1"/>
    <x v="2"/>
    <x v="0"/>
  </r>
  <r>
    <s v="AX21389"/>
    <s v="ENX2058"/>
    <s v="A108"/>
    <s v="EMP1006"/>
    <x v="11"/>
    <x v="10"/>
    <x v="0"/>
    <n v="2257"/>
    <n v="1535"/>
    <n v="3070"/>
    <n v="4514"/>
    <n v="1444"/>
    <x v="64"/>
    <s v="Sean Miller"/>
    <x v="11"/>
    <x v="5"/>
    <x v="3"/>
    <x v="0"/>
  </r>
  <r>
    <s v="AX21391"/>
    <s v="ENX2025"/>
    <s v="A166"/>
    <s v="EMP1041"/>
    <x v="353"/>
    <x v="157"/>
    <x v="1"/>
    <n v="667"/>
    <n v="387"/>
    <n v="387"/>
    <n v="667"/>
    <n v="280"/>
    <x v="65"/>
    <s v="Joe Sims"/>
    <x v="353"/>
    <x v="2"/>
    <x v="6"/>
    <x v="0"/>
  </r>
  <r>
    <s v="AX21394"/>
    <s v="ENX2020"/>
    <s v="A110"/>
    <s v="EMP1000"/>
    <x v="523"/>
    <x v="15"/>
    <x v="1"/>
    <n v="2005"/>
    <n v="1223"/>
    <n v="1223"/>
    <n v="2005"/>
    <n v="782"/>
    <x v="73"/>
    <s v="Fred Robertson"/>
    <x v="523"/>
    <x v="0"/>
    <x v="8"/>
    <x v="0"/>
  </r>
  <r>
    <s v="AX21395"/>
    <s v="ENX2051"/>
    <s v="A169"/>
    <s v="EMP1006"/>
    <x v="242"/>
    <x v="350"/>
    <x v="1"/>
    <n v="1077"/>
    <n v="732"/>
    <n v="732"/>
    <n v="1077"/>
    <n v="345"/>
    <x v="30"/>
    <s v="Sean Miller"/>
    <x v="242"/>
    <x v="6"/>
    <x v="7"/>
    <x v="0"/>
  </r>
  <r>
    <s v="AX21397"/>
    <s v="ENX2065"/>
    <s v="A166"/>
    <s v="EMP1039"/>
    <x v="418"/>
    <x v="108"/>
    <x v="1"/>
    <n v="2396"/>
    <n v="1965"/>
    <n v="1965"/>
    <n v="2396"/>
    <n v="431"/>
    <x v="65"/>
    <s v="Eugene Holmes"/>
    <x v="418"/>
    <x v="4"/>
    <x v="10"/>
    <x v="0"/>
  </r>
  <r>
    <s v="AX21398"/>
    <s v="ENX2020"/>
    <s v="A160"/>
    <s v="EMP1015"/>
    <x v="224"/>
    <x v="41"/>
    <x v="3"/>
    <n v="2005"/>
    <n v="1223"/>
    <n v="4892"/>
    <n v="8020"/>
    <n v="3128"/>
    <x v="1"/>
    <s v="Justin Lynch"/>
    <x v="224"/>
    <x v="1"/>
    <x v="6"/>
    <x v="0"/>
  </r>
  <r>
    <s v="AX21400"/>
    <s v="ENX2023"/>
    <s v="A145"/>
    <s v="EMP1006"/>
    <x v="650"/>
    <x v="224"/>
    <x v="1"/>
    <n v="818"/>
    <n v="450"/>
    <n v="450"/>
    <n v="818"/>
    <n v="368"/>
    <x v="50"/>
    <s v="Sean Miller"/>
    <x v="650"/>
    <x v="2"/>
    <x v="9"/>
    <x v="0"/>
  </r>
  <r>
    <s v="AX21401"/>
    <s v="ENX2053"/>
    <s v="A112"/>
    <s v="EMP1039"/>
    <x v="641"/>
    <x v="57"/>
    <x v="2"/>
    <n v="596"/>
    <n v="358"/>
    <n v="1074"/>
    <n v="1788"/>
    <n v="714"/>
    <x v="40"/>
    <s v="Eugene Holmes"/>
    <x v="641"/>
    <x v="0"/>
    <x v="5"/>
    <x v="0"/>
  </r>
  <r>
    <s v="AX21403"/>
    <s v="ENX2091"/>
    <s v="A131"/>
    <s v="EMP1026"/>
    <x v="676"/>
    <x v="286"/>
    <x v="1"/>
    <n v="368"/>
    <n v="294"/>
    <n v="294"/>
    <n v="368"/>
    <n v="74"/>
    <x v="66"/>
    <s v="Martin Perry"/>
    <x v="676"/>
    <x v="3"/>
    <x v="10"/>
    <x v="0"/>
  </r>
  <r>
    <s v="AX21406"/>
    <s v="ENX2066"/>
    <s v="A173"/>
    <s v="EMP1022"/>
    <x v="776"/>
    <x v="132"/>
    <x v="1"/>
    <n v="2091"/>
    <n v="1485"/>
    <n v="1485"/>
    <n v="2091"/>
    <n v="606"/>
    <x v="14"/>
    <s v="Walter Cook"/>
    <x v="776"/>
    <x v="0"/>
    <x v="3"/>
    <x v="0"/>
  </r>
  <r>
    <s v="AX21407"/>
    <s v="ENX2060"/>
    <s v="A169"/>
    <s v="EMP1039"/>
    <x v="789"/>
    <x v="146"/>
    <x v="0"/>
    <n v="1467"/>
    <n v="807"/>
    <n v="1614"/>
    <n v="2934"/>
    <n v="1320"/>
    <x v="30"/>
    <s v="Eugene Holmes"/>
    <x v="789"/>
    <x v="6"/>
    <x v="1"/>
    <x v="0"/>
  </r>
  <r>
    <s v="AX21409"/>
    <s v="ENX2071"/>
    <s v="A137"/>
    <s v="EMP1013"/>
    <x v="25"/>
    <x v="324"/>
    <x v="2"/>
    <n v="136"/>
    <n v="72"/>
    <n v="216"/>
    <n v="408"/>
    <n v="192"/>
    <x v="32"/>
    <s v="Charles Harper"/>
    <x v="25"/>
    <x v="2"/>
    <x v="4"/>
    <x v="0"/>
  </r>
  <r>
    <s v="AX21414"/>
    <s v="ENX2082"/>
    <s v="A131"/>
    <s v="EMP1041"/>
    <x v="286"/>
    <x v="20"/>
    <x v="0"/>
    <n v="1103"/>
    <n v="838"/>
    <n v="1676"/>
    <n v="2206"/>
    <n v="530"/>
    <x v="66"/>
    <s v="Joe Sims"/>
    <x v="286"/>
    <x v="1"/>
    <x v="1"/>
    <x v="0"/>
  </r>
  <r>
    <s v="AX21415"/>
    <s v="ENX2097"/>
    <s v="A137"/>
    <s v="EMP1030"/>
    <x v="246"/>
    <x v="72"/>
    <x v="0"/>
    <n v="1052"/>
    <n v="589"/>
    <n v="1178"/>
    <n v="2104"/>
    <n v="926"/>
    <x v="32"/>
    <s v="Bobby Russell"/>
    <x v="246"/>
    <x v="2"/>
    <x v="1"/>
    <x v="0"/>
  </r>
  <r>
    <s v="AX21417"/>
    <s v="ENX2096"/>
    <s v="A173"/>
    <s v="EMP1014"/>
    <x v="95"/>
    <x v="99"/>
    <x v="1"/>
    <n v="1587"/>
    <n v="1301"/>
    <n v="1301"/>
    <n v="1587"/>
    <n v="286"/>
    <x v="14"/>
    <s v="Ronald Reed"/>
    <x v="95"/>
    <x v="6"/>
    <x v="1"/>
    <x v="0"/>
  </r>
  <r>
    <s v="AX21420"/>
    <s v="ENX2018"/>
    <s v="A160"/>
    <s v="EMP1019"/>
    <x v="686"/>
    <x v="50"/>
    <x v="1"/>
    <n v="1972"/>
    <n v="1321"/>
    <n v="1321"/>
    <n v="1972"/>
    <n v="651"/>
    <x v="1"/>
    <s v="Roger Robertson"/>
    <x v="686"/>
    <x v="5"/>
    <x v="4"/>
    <x v="0"/>
  </r>
  <r>
    <s v="AX21421"/>
    <s v="ENX2093"/>
    <s v="A141"/>
    <s v="EMP1014"/>
    <x v="453"/>
    <x v="256"/>
    <x v="1"/>
    <n v="112"/>
    <n v="90"/>
    <n v="90"/>
    <n v="112"/>
    <n v="22"/>
    <x v="23"/>
    <s v="Ronald Reed"/>
    <x v="453"/>
    <x v="0"/>
    <x v="7"/>
    <x v="0"/>
  </r>
  <r>
    <s v="AX21424"/>
    <s v="ENX2014"/>
    <s v="A165"/>
    <s v="EMP1021"/>
    <x v="499"/>
    <x v="30"/>
    <x v="1"/>
    <n v="1809"/>
    <n v="1067"/>
    <n v="1067"/>
    <n v="1809"/>
    <n v="742"/>
    <x v="51"/>
    <s v="Clarence Fox"/>
    <x v="499"/>
    <x v="6"/>
    <x v="0"/>
    <x v="0"/>
  </r>
  <r>
    <s v="AX21429"/>
    <s v="ENX2028"/>
    <s v="A106"/>
    <s v="EMP1042"/>
    <x v="774"/>
    <x v="326"/>
    <x v="2"/>
    <n v="2283"/>
    <n v="1484"/>
    <n v="4452"/>
    <n v="6849"/>
    <n v="2397"/>
    <x v="35"/>
    <s v="Scott Clark"/>
    <x v="774"/>
    <x v="2"/>
    <x v="0"/>
    <x v="0"/>
  </r>
  <r>
    <s v="AX21430"/>
    <s v="ENX2068"/>
    <s v="A154"/>
    <s v="EMP1040"/>
    <x v="316"/>
    <x v="134"/>
    <x v="0"/>
    <n v="1500"/>
    <n v="900"/>
    <n v="1800"/>
    <n v="3000"/>
    <n v="1200"/>
    <x v="55"/>
    <s v="Patrick Ruiz"/>
    <x v="316"/>
    <x v="2"/>
    <x v="5"/>
    <x v="0"/>
  </r>
  <r>
    <s v="AX21432"/>
    <s v="ENX2044"/>
    <s v="A159"/>
    <s v="EMP1036"/>
    <x v="442"/>
    <x v="133"/>
    <x v="1"/>
    <n v="886"/>
    <n v="478"/>
    <n v="478"/>
    <n v="886"/>
    <n v="408"/>
    <x v="52"/>
    <s v="Robert Reed"/>
    <x v="442"/>
    <x v="0"/>
    <x v="4"/>
    <x v="0"/>
  </r>
  <r>
    <s v="AX21433"/>
    <s v="ENX2052"/>
    <s v="A137"/>
    <s v="EMP1016"/>
    <x v="656"/>
    <x v="288"/>
    <x v="0"/>
    <n v="1526"/>
    <n v="1251"/>
    <n v="2502"/>
    <n v="3052"/>
    <n v="550"/>
    <x v="32"/>
    <s v="Henry Nelson"/>
    <x v="656"/>
    <x v="0"/>
    <x v="1"/>
    <x v="0"/>
  </r>
  <r>
    <s v="AX21440"/>
    <s v="ENX2087"/>
    <s v="A153"/>
    <s v="EMP1004"/>
    <x v="323"/>
    <x v="234"/>
    <x v="1"/>
    <n v="1022"/>
    <n v="818"/>
    <n v="818"/>
    <n v="1022"/>
    <n v="204"/>
    <x v="69"/>
    <s v="Kenneth Bradley"/>
    <x v="323"/>
    <x v="3"/>
    <x v="1"/>
    <x v="0"/>
  </r>
  <r>
    <s v="AX21443"/>
    <s v="ENX2088"/>
    <s v="A103"/>
    <s v="EMP1033"/>
    <x v="155"/>
    <x v="269"/>
    <x v="2"/>
    <n v="603"/>
    <n v="416"/>
    <n v="1248"/>
    <n v="1809"/>
    <n v="561"/>
    <x v="2"/>
    <s v="Jerry Perry"/>
    <x v="155"/>
    <x v="3"/>
    <x v="1"/>
    <x v="0"/>
  </r>
  <r>
    <s v="AX21444"/>
    <s v="ENX2032"/>
    <s v="A128"/>
    <s v="EMP1021"/>
    <x v="275"/>
    <x v="97"/>
    <x v="1"/>
    <n v="1967"/>
    <n v="1397"/>
    <n v="1397"/>
    <n v="1967"/>
    <n v="570"/>
    <x v="16"/>
    <s v="Clarence Fox"/>
    <x v="275"/>
    <x v="0"/>
    <x v="10"/>
    <x v="0"/>
  </r>
  <r>
    <s v="AX21449"/>
    <s v="ENX2078"/>
    <s v="A141"/>
    <s v="EMP1013"/>
    <x v="338"/>
    <x v="164"/>
    <x v="1"/>
    <n v="1798"/>
    <n v="971"/>
    <n v="971"/>
    <n v="1798"/>
    <n v="827"/>
    <x v="23"/>
    <s v="Charles Harper"/>
    <x v="338"/>
    <x v="1"/>
    <x v="9"/>
    <x v="0"/>
  </r>
  <r>
    <s v="AX21450"/>
    <s v="ENX2077"/>
    <s v="A158"/>
    <s v="EMP1021"/>
    <x v="243"/>
    <x v="273"/>
    <x v="1"/>
    <n v="530"/>
    <n v="424"/>
    <n v="424"/>
    <n v="530"/>
    <n v="106"/>
    <x v="4"/>
    <s v="Clarence Fox"/>
    <x v="243"/>
    <x v="6"/>
    <x v="0"/>
    <x v="0"/>
  </r>
  <r>
    <s v="AX21451"/>
    <s v="ENX2003"/>
    <s v="A116"/>
    <s v="EMP1000"/>
    <x v="281"/>
    <x v="256"/>
    <x v="2"/>
    <n v="1783"/>
    <n v="1516"/>
    <n v="4548"/>
    <n v="5349"/>
    <n v="801"/>
    <x v="47"/>
    <s v="Fred Robertson"/>
    <x v="281"/>
    <x v="0"/>
    <x v="7"/>
    <x v="0"/>
  </r>
  <r>
    <s v="AX21455"/>
    <s v="ENX2070"/>
    <s v="A151"/>
    <s v="EMP1022"/>
    <x v="272"/>
    <x v="77"/>
    <x v="1"/>
    <n v="1671"/>
    <n v="1220"/>
    <n v="1220"/>
    <n v="1671"/>
    <n v="451"/>
    <x v="24"/>
    <s v="Walter Cook"/>
    <x v="272"/>
    <x v="6"/>
    <x v="3"/>
    <x v="0"/>
  </r>
  <r>
    <s v="AX21457"/>
    <s v="ENX2023"/>
    <s v="A161"/>
    <s v="EMP1013"/>
    <x v="513"/>
    <x v="134"/>
    <x v="1"/>
    <n v="818"/>
    <n v="450"/>
    <n v="450"/>
    <n v="818"/>
    <n v="368"/>
    <x v="25"/>
    <s v="Charles Harper"/>
    <x v="513"/>
    <x v="2"/>
    <x v="5"/>
    <x v="0"/>
  </r>
  <r>
    <s v="AX21458"/>
    <s v="ENX2077"/>
    <s v="A166"/>
    <s v="EMP1043"/>
    <x v="405"/>
    <x v="188"/>
    <x v="2"/>
    <n v="530"/>
    <n v="424"/>
    <n v="1272"/>
    <n v="1590"/>
    <n v="318"/>
    <x v="65"/>
    <s v="Joshua Taylor"/>
    <x v="405"/>
    <x v="2"/>
    <x v="0"/>
    <x v="0"/>
  </r>
  <r>
    <s v="AX21465"/>
    <s v="ENX2052"/>
    <s v="A168"/>
    <s v="EMP1031"/>
    <x v="460"/>
    <x v="357"/>
    <x v="3"/>
    <n v="1526"/>
    <n v="1251"/>
    <n v="5004"/>
    <n v="6104"/>
    <n v="1100"/>
    <x v="45"/>
    <s v="Brian Thomas"/>
    <x v="460"/>
    <x v="4"/>
    <x v="5"/>
    <x v="0"/>
  </r>
  <r>
    <s v="AX21466"/>
    <s v="ENX2077"/>
    <s v="A143"/>
    <s v="EMP1031"/>
    <x v="440"/>
    <x v="274"/>
    <x v="2"/>
    <n v="530"/>
    <n v="424"/>
    <n v="1272"/>
    <n v="1590"/>
    <n v="318"/>
    <x v="9"/>
    <s v="Brian Thomas"/>
    <x v="440"/>
    <x v="2"/>
    <x v="6"/>
    <x v="0"/>
  </r>
  <r>
    <s v="AX21467"/>
    <s v="ENX2031"/>
    <s v="A102"/>
    <s v="EMP1004"/>
    <x v="245"/>
    <x v="337"/>
    <x v="1"/>
    <n v="1638"/>
    <n v="1261"/>
    <n v="1261"/>
    <n v="1638"/>
    <n v="377"/>
    <x v="43"/>
    <s v="Kenneth Bradley"/>
    <x v="245"/>
    <x v="2"/>
    <x v="8"/>
    <x v="0"/>
  </r>
  <r>
    <s v="AX21468"/>
    <s v="ENX2027"/>
    <s v="A161"/>
    <s v="EMP1012"/>
    <x v="478"/>
    <x v="187"/>
    <x v="2"/>
    <n v="2497"/>
    <n v="1473"/>
    <n v="4419"/>
    <n v="7491"/>
    <n v="3072"/>
    <x v="25"/>
    <s v="John Reyes"/>
    <x v="478"/>
    <x v="0"/>
    <x v="6"/>
    <x v="0"/>
  </r>
  <r>
    <s v="AX21473"/>
    <s v="ENX2073"/>
    <s v="A108"/>
    <s v="EMP1043"/>
    <x v="146"/>
    <x v="355"/>
    <x v="1"/>
    <n v="95"/>
    <n v="61"/>
    <n v="61"/>
    <n v="95"/>
    <n v="34"/>
    <x v="64"/>
    <s v="Joshua Taylor"/>
    <x v="146"/>
    <x v="1"/>
    <x v="6"/>
    <x v="0"/>
  </r>
  <r>
    <s v="AX21477"/>
    <s v="ENX2040"/>
    <s v="A103"/>
    <s v="EMP1012"/>
    <x v="643"/>
    <x v="78"/>
    <x v="1"/>
    <n v="1889"/>
    <n v="945"/>
    <n v="945"/>
    <n v="1889"/>
    <n v="944"/>
    <x v="2"/>
    <s v="John Reyes"/>
    <x v="643"/>
    <x v="6"/>
    <x v="4"/>
    <x v="0"/>
  </r>
  <r>
    <s v="AX21480"/>
    <s v="ENX2060"/>
    <s v="A152"/>
    <s v="EMP1000"/>
    <x v="382"/>
    <x v="99"/>
    <x v="1"/>
    <n v="1467"/>
    <n v="807"/>
    <n v="807"/>
    <n v="1467"/>
    <n v="660"/>
    <x v="54"/>
    <s v="Fred Robertson"/>
    <x v="382"/>
    <x v="6"/>
    <x v="1"/>
    <x v="0"/>
  </r>
  <r>
    <s v="AX21482"/>
    <s v="ENX2021"/>
    <s v="A108"/>
    <s v="EMP1008"/>
    <x v="649"/>
    <x v="204"/>
    <x v="2"/>
    <n v="217"/>
    <n v="171"/>
    <n v="513"/>
    <n v="651"/>
    <n v="138"/>
    <x v="64"/>
    <s v="Carl Elliott"/>
    <x v="649"/>
    <x v="5"/>
    <x v="9"/>
    <x v="0"/>
  </r>
  <r>
    <s v="AX21485"/>
    <s v="ENX2006"/>
    <s v="A154"/>
    <s v="EMP1043"/>
    <x v="374"/>
    <x v="38"/>
    <x v="0"/>
    <n v="1826"/>
    <n v="1443"/>
    <n v="2886"/>
    <n v="3652"/>
    <n v="766"/>
    <x v="55"/>
    <s v="Joshua Taylor"/>
    <x v="374"/>
    <x v="4"/>
    <x v="2"/>
    <x v="0"/>
  </r>
  <r>
    <s v="AX21489"/>
    <s v="ENX2013"/>
    <s v="A126"/>
    <s v="EMP1028"/>
    <x v="331"/>
    <x v="131"/>
    <x v="3"/>
    <n v="368"/>
    <n v="269"/>
    <n v="1076"/>
    <n v="1472"/>
    <n v="396"/>
    <x v="38"/>
    <s v="Howard Sims"/>
    <x v="331"/>
    <x v="5"/>
    <x v="1"/>
    <x v="0"/>
  </r>
  <r>
    <s v="AX21492"/>
    <s v="ENX2091"/>
    <s v="A146"/>
    <s v="EMP1003"/>
    <x v="540"/>
    <x v="84"/>
    <x v="0"/>
    <n v="368"/>
    <n v="294"/>
    <n v="588"/>
    <n v="736"/>
    <n v="148"/>
    <x v="8"/>
    <s v="Christopher Tucker"/>
    <x v="540"/>
    <x v="2"/>
    <x v="4"/>
    <x v="0"/>
  </r>
  <r>
    <s v="AX21494"/>
    <s v="ENX2011"/>
    <s v="A117"/>
    <s v="EMP1022"/>
    <x v="315"/>
    <x v="208"/>
    <x v="3"/>
    <n v="530"/>
    <n v="435"/>
    <n v="1740"/>
    <n v="2120"/>
    <n v="380"/>
    <x v="63"/>
    <s v="Walter Cook"/>
    <x v="315"/>
    <x v="4"/>
    <x v="2"/>
    <x v="0"/>
  </r>
  <r>
    <s v="AX21495"/>
    <s v="ENX2087"/>
    <s v="A101"/>
    <s v="EMP1038"/>
    <x v="357"/>
    <x v="248"/>
    <x v="2"/>
    <n v="1022"/>
    <n v="818"/>
    <n v="2454"/>
    <n v="3066"/>
    <n v="612"/>
    <x v="26"/>
    <s v="Scott Mason"/>
    <x v="357"/>
    <x v="2"/>
    <x v="3"/>
    <x v="0"/>
  </r>
  <r>
    <s v="AX21498"/>
    <s v="ENX2018"/>
    <s v="A138"/>
    <s v="EMP1038"/>
    <x v="684"/>
    <x v="164"/>
    <x v="0"/>
    <n v="1972"/>
    <n v="1321"/>
    <n v="2642"/>
    <n v="3944"/>
    <n v="1302"/>
    <x v="6"/>
    <s v="Scott Mason"/>
    <x v="684"/>
    <x v="1"/>
    <x v="9"/>
    <x v="0"/>
  </r>
  <r>
    <s v="AX21499"/>
    <s v="ENX2008"/>
    <s v="A145"/>
    <s v="EMP1023"/>
    <x v="549"/>
    <x v="185"/>
    <x v="3"/>
    <n v="315"/>
    <n v="208"/>
    <n v="832"/>
    <n v="1260"/>
    <n v="428"/>
    <x v="50"/>
    <s v="Brian Davis"/>
    <x v="549"/>
    <x v="5"/>
    <x v="6"/>
    <x v="0"/>
  </r>
  <r>
    <s v="AX21508"/>
    <s v="ENX2002"/>
    <s v="A108"/>
    <s v="EMP1023"/>
    <x v="410"/>
    <x v="156"/>
    <x v="1"/>
    <n v="847"/>
    <n v="534"/>
    <n v="534"/>
    <n v="847"/>
    <n v="313"/>
    <x v="64"/>
    <s v="Brian Davis"/>
    <x v="410"/>
    <x v="6"/>
    <x v="5"/>
    <x v="0"/>
  </r>
  <r>
    <s v="AX21511"/>
    <s v="ENX2081"/>
    <s v="A156"/>
    <s v="EMP1027"/>
    <x v="790"/>
    <x v="104"/>
    <x v="1"/>
    <n v="1566"/>
    <n v="1190"/>
    <n v="1190"/>
    <n v="1566"/>
    <n v="376"/>
    <x v="39"/>
    <s v="Gary Rodriguez"/>
    <x v="790"/>
    <x v="3"/>
    <x v="0"/>
    <x v="0"/>
  </r>
  <r>
    <s v="AX21512"/>
    <s v="ENX2063"/>
    <s v="A121"/>
    <s v="EMP1016"/>
    <x v="12"/>
    <x v="94"/>
    <x v="0"/>
    <n v="1708"/>
    <n v="871"/>
    <n v="1742"/>
    <n v="3416"/>
    <n v="1674"/>
    <x v="70"/>
    <s v="Henry Nelson"/>
    <x v="12"/>
    <x v="4"/>
    <x v="11"/>
    <x v="0"/>
  </r>
  <r>
    <s v="AX21513"/>
    <s v="ENX2046"/>
    <s v="A173"/>
    <s v="EMP1041"/>
    <x v="17"/>
    <x v="62"/>
    <x v="1"/>
    <n v="2410"/>
    <n v="1518"/>
    <n v="1518"/>
    <n v="2410"/>
    <n v="892"/>
    <x v="14"/>
    <s v="Joe Sims"/>
    <x v="17"/>
    <x v="3"/>
    <x v="0"/>
    <x v="0"/>
  </r>
  <r>
    <s v="AX21515"/>
    <s v="ENX2024"/>
    <s v="A117"/>
    <s v="EMP1000"/>
    <x v="409"/>
    <x v="179"/>
    <x v="1"/>
    <n v="356"/>
    <n v="292"/>
    <n v="292"/>
    <n v="356"/>
    <n v="64"/>
    <x v="63"/>
    <s v="Fred Robertson"/>
    <x v="409"/>
    <x v="6"/>
    <x v="11"/>
    <x v="0"/>
  </r>
  <r>
    <s v="AX21519"/>
    <s v="ENX2033"/>
    <s v="A116"/>
    <s v="EMP1010"/>
    <x v="539"/>
    <x v="313"/>
    <x v="1"/>
    <n v="2182"/>
    <n v="1200"/>
    <n v="1200"/>
    <n v="2182"/>
    <n v="982"/>
    <x v="47"/>
    <s v="Joshua Cook"/>
    <x v="539"/>
    <x v="2"/>
    <x v="7"/>
    <x v="0"/>
  </r>
  <r>
    <s v="AX21520"/>
    <s v="ENX2057"/>
    <s v="A157"/>
    <s v="EMP1015"/>
    <x v="110"/>
    <x v="247"/>
    <x v="1"/>
    <n v="181"/>
    <n v="130"/>
    <n v="130"/>
    <n v="181"/>
    <n v="51"/>
    <x v="0"/>
    <s v="Justin Lynch"/>
    <x v="110"/>
    <x v="6"/>
    <x v="5"/>
    <x v="0"/>
  </r>
  <r>
    <s v="AX21523"/>
    <s v="ENX2031"/>
    <s v="A113"/>
    <s v="EMP1004"/>
    <x v="748"/>
    <x v="66"/>
    <x v="1"/>
    <n v="1638"/>
    <n v="1261"/>
    <n v="1261"/>
    <n v="1638"/>
    <n v="377"/>
    <x v="49"/>
    <s v="Kenneth Bradley"/>
    <x v="748"/>
    <x v="0"/>
    <x v="11"/>
    <x v="0"/>
  </r>
  <r>
    <s v="AX21526"/>
    <s v="ENX2062"/>
    <s v="A138"/>
    <s v="EMP1005"/>
    <x v="756"/>
    <x v="138"/>
    <x v="3"/>
    <n v="2464"/>
    <n v="1774"/>
    <n v="7096"/>
    <n v="9856"/>
    <n v="2760"/>
    <x v="6"/>
    <s v="Ryan Welch"/>
    <x v="756"/>
    <x v="6"/>
    <x v="4"/>
    <x v="0"/>
  </r>
  <r>
    <s v="AX21528"/>
    <s v="ENX2067"/>
    <s v="A119"/>
    <s v="EMP1031"/>
    <x v="269"/>
    <x v="108"/>
    <x v="1"/>
    <n v="1119"/>
    <n v="683"/>
    <n v="683"/>
    <n v="1119"/>
    <n v="436"/>
    <x v="61"/>
    <s v="Brian Thomas"/>
    <x v="269"/>
    <x v="4"/>
    <x v="10"/>
    <x v="0"/>
  </r>
  <r>
    <s v="AX21529"/>
    <s v="ENX2018"/>
    <s v="A133"/>
    <s v="EMP1029"/>
    <x v="175"/>
    <x v="247"/>
    <x v="1"/>
    <n v="1972"/>
    <n v="1321"/>
    <n v="1321"/>
    <n v="1972"/>
    <n v="651"/>
    <x v="37"/>
    <s v="Howard Gardner"/>
    <x v="175"/>
    <x v="6"/>
    <x v="5"/>
    <x v="0"/>
  </r>
  <r>
    <s v="AX21530"/>
    <s v="ENX2037"/>
    <s v="A132"/>
    <s v="EMP1008"/>
    <x v="64"/>
    <x v="26"/>
    <x v="1"/>
    <n v="880"/>
    <n v="634"/>
    <n v="634"/>
    <n v="880"/>
    <n v="246"/>
    <x v="56"/>
    <s v="Carl Elliott"/>
    <x v="64"/>
    <x v="4"/>
    <x v="0"/>
    <x v="0"/>
  </r>
  <r>
    <s v="AX21531"/>
    <s v="ENX2077"/>
    <s v="A138"/>
    <s v="EMP1026"/>
    <x v="100"/>
    <x v="345"/>
    <x v="1"/>
    <n v="530"/>
    <n v="424"/>
    <n v="424"/>
    <n v="530"/>
    <n v="106"/>
    <x v="6"/>
    <s v="Martin Perry"/>
    <x v="100"/>
    <x v="3"/>
    <x v="10"/>
    <x v="0"/>
  </r>
  <r>
    <s v="AX21535"/>
    <s v="ENX2085"/>
    <s v="A129"/>
    <s v="EMP1014"/>
    <x v="169"/>
    <x v="101"/>
    <x v="0"/>
    <n v="1862"/>
    <n v="1173"/>
    <n v="2346"/>
    <n v="3724"/>
    <n v="1378"/>
    <x v="59"/>
    <s v="Ronald Reed"/>
    <x v="169"/>
    <x v="1"/>
    <x v="2"/>
    <x v="0"/>
  </r>
  <r>
    <s v="AX21537"/>
    <s v="ENX2032"/>
    <s v="A101"/>
    <s v="EMP1029"/>
    <x v="611"/>
    <x v="207"/>
    <x v="1"/>
    <n v="1967"/>
    <n v="1397"/>
    <n v="1397"/>
    <n v="1967"/>
    <n v="570"/>
    <x v="26"/>
    <s v="Howard Gardner"/>
    <x v="611"/>
    <x v="0"/>
    <x v="0"/>
    <x v="0"/>
  </r>
  <r>
    <s v="AX21538"/>
    <s v="ENX2097"/>
    <s v="A132"/>
    <s v="EMP1014"/>
    <x v="422"/>
    <x v="270"/>
    <x v="0"/>
    <n v="1052"/>
    <n v="589"/>
    <n v="1178"/>
    <n v="2104"/>
    <n v="926"/>
    <x v="56"/>
    <s v="Ronald Reed"/>
    <x v="422"/>
    <x v="2"/>
    <x v="7"/>
    <x v="0"/>
  </r>
  <r>
    <s v="AX21541"/>
    <s v="ENX2054"/>
    <s v="A101"/>
    <s v="EMP1019"/>
    <x v="12"/>
    <x v="100"/>
    <x v="1"/>
    <n v="127"/>
    <n v="79"/>
    <n v="79"/>
    <n v="127"/>
    <n v="48"/>
    <x v="26"/>
    <s v="Roger Robertson"/>
    <x v="12"/>
    <x v="6"/>
    <x v="6"/>
    <x v="0"/>
  </r>
  <r>
    <s v="AX21542"/>
    <s v="ENX2023"/>
    <s v="A152"/>
    <s v="EMP1001"/>
    <x v="244"/>
    <x v="301"/>
    <x v="0"/>
    <n v="818"/>
    <n v="450"/>
    <n v="900"/>
    <n v="1636"/>
    <n v="736"/>
    <x v="54"/>
    <s v="Kevin Butler"/>
    <x v="244"/>
    <x v="5"/>
    <x v="9"/>
    <x v="0"/>
  </r>
  <r>
    <s v="AX21547"/>
    <s v="ENX2013"/>
    <s v="A126"/>
    <s v="EMP1018"/>
    <x v="144"/>
    <x v="11"/>
    <x v="0"/>
    <n v="368"/>
    <n v="269"/>
    <n v="538"/>
    <n v="736"/>
    <n v="198"/>
    <x v="38"/>
    <s v="Jimmy Young"/>
    <x v="144"/>
    <x v="4"/>
    <x v="6"/>
    <x v="0"/>
  </r>
  <r>
    <s v="AX21563"/>
    <s v="ENX2003"/>
    <s v="A130"/>
    <s v="EMP1043"/>
    <x v="19"/>
    <x v="0"/>
    <x v="1"/>
    <n v="1783"/>
    <n v="1516"/>
    <n v="1516"/>
    <n v="1783"/>
    <n v="267"/>
    <x v="3"/>
    <s v="Joshua Taylor"/>
    <x v="19"/>
    <x v="0"/>
    <x v="0"/>
    <x v="0"/>
  </r>
  <r>
    <s v="AX21564"/>
    <s v="ENX2083"/>
    <s v="A164"/>
    <s v="EMP1021"/>
    <x v="752"/>
    <x v="294"/>
    <x v="1"/>
    <n v="2141"/>
    <n v="1777"/>
    <n v="1777"/>
    <n v="2141"/>
    <n v="364"/>
    <x v="68"/>
    <s v="Clarence Fox"/>
    <x v="752"/>
    <x v="2"/>
    <x v="9"/>
    <x v="0"/>
  </r>
  <r>
    <s v="AX21568"/>
    <s v="ENX2026"/>
    <s v="A129"/>
    <s v="EMP1027"/>
    <x v="220"/>
    <x v="253"/>
    <x v="1"/>
    <n v="947"/>
    <n v="786"/>
    <n v="786"/>
    <n v="947"/>
    <n v="161"/>
    <x v="59"/>
    <s v="Gary Rodriguez"/>
    <x v="220"/>
    <x v="1"/>
    <x v="2"/>
    <x v="0"/>
  </r>
  <r>
    <s v="AX21570"/>
    <s v="ENX2072"/>
    <s v="A156"/>
    <s v="EMP1009"/>
    <x v="411"/>
    <x v="240"/>
    <x v="1"/>
    <n v="1887"/>
    <n v="1378"/>
    <n v="1378"/>
    <n v="1887"/>
    <n v="509"/>
    <x v="39"/>
    <s v="Kenneth Fields"/>
    <x v="411"/>
    <x v="5"/>
    <x v="5"/>
    <x v="0"/>
  </r>
  <r>
    <s v="AX21571"/>
    <s v="ENX2048"/>
    <s v="A155"/>
    <s v="EMP1041"/>
    <x v="622"/>
    <x v="153"/>
    <x v="1"/>
    <n v="502"/>
    <n v="296"/>
    <n v="296"/>
    <n v="502"/>
    <n v="206"/>
    <x v="41"/>
    <s v="Joe Sims"/>
    <x v="622"/>
    <x v="5"/>
    <x v="1"/>
    <x v="0"/>
  </r>
  <r>
    <s v="AX21573"/>
    <s v="ENX2059"/>
    <s v="A161"/>
    <s v="EMP1030"/>
    <x v="53"/>
    <x v="12"/>
    <x v="1"/>
    <n v="1494"/>
    <n v="971"/>
    <n v="971"/>
    <n v="1494"/>
    <n v="523"/>
    <x v="25"/>
    <s v="Bobby Russell"/>
    <x v="53"/>
    <x v="3"/>
    <x v="7"/>
    <x v="0"/>
  </r>
  <r>
    <s v="AX21575"/>
    <s v="ENX2052"/>
    <s v="A145"/>
    <s v="EMP1043"/>
    <x v="781"/>
    <x v="307"/>
    <x v="2"/>
    <n v="1526"/>
    <n v="1251"/>
    <n v="3753"/>
    <n v="4578"/>
    <n v="825"/>
    <x v="50"/>
    <s v="Joshua Taylor"/>
    <x v="781"/>
    <x v="1"/>
    <x v="5"/>
    <x v="0"/>
  </r>
  <r>
    <s v="AX21578"/>
    <s v="ENX2098"/>
    <s v="A158"/>
    <s v="EMP1015"/>
    <x v="323"/>
    <x v="309"/>
    <x v="1"/>
    <n v="1178"/>
    <n v="683"/>
    <n v="683"/>
    <n v="1178"/>
    <n v="495"/>
    <x v="4"/>
    <s v="Justin Lynch"/>
    <x v="323"/>
    <x v="2"/>
    <x v="8"/>
    <x v="0"/>
  </r>
  <r>
    <s v="AX21582"/>
    <s v="ENX2016"/>
    <s v="A166"/>
    <s v="EMP1017"/>
    <x v="603"/>
    <x v="74"/>
    <x v="2"/>
    <n v="1351"/>
    <n v="1108"/>
    <n v="3324"/>
    <n v="4053"/>
    <n v="729"/>
    <x v="65"/>
    <s v="Brian Hansen"/>
    <x v="603"/>
    <x v="0"/>
    <x v="8"/>
    <x v="0"/>
  </r>
  <r>
    <s v="AX21586"/>
    <s v="ENX2023"/>
    <s v="A108"/>
    <s v="EMP1011"/>
    <x v="729"/>
    <x v="148"/>
    <x v="1"/>
    <n v="818"/>
    <n v="450"/>
    <n v="450"/>
    <n v="818"/>
    <n v="368"/>
    <x v="64"/>
    <s v="Larry Marshall"/>
    <x v="729"/>
    <x v="6"/>
    <x v="2"/>
    <x v="0"/>
  </r>
  <r>
    <s v="AX21588"/>
    <s v="ENX2060"/>
    <s v="A144"/>
    <s v="EMP1034"/>
    <x v="756"/>
    <x v="329"/>
    <x v="2"/>
    <n v="1467"/>
    <n v="807"/>
    <n v="2421"/>
    <n v="4401"/>
    <n v="1980"/>
    <x v="33"/>
    <s v="Arthur Mccoy"/>
    <x v="756"/>
    <x v="3"/>
    <x v="11"/>
    <x v="0"/>
  </r>
  <r>
    <s v="AX21592"/>
    <s v="ENX2029"/>
    <s v="A114"/>
    <s v="EMP1030"/>
    <x v="161"/>
    <x v="160"/>
    <x v="3"/>
    <n v="1848"/>
    <n v="1294"/>
    <n v="5176"/>
    <n v="7392"/>
    <n v="2216"/>
    <x v="36"/>
    <s v="Bobby Russell"/>
    <x v="161"/>
    <x v="3"/>
    <x v="2"/>
    <x v="0"/>
  </r>
  <r>
    <s v="AX21594"/>
    <s v="ENX2020"/>
    <s v="A130"/>
    <s v="EMP1027"/>
    <x v="620"/>
    <x v="355"/>
    <x v="2"/>
    <n v="2005"/>
    <n v="1223"/>
    <n v="3669"/>
    <n v="6015"/>
    <n v="2346"/>
    <x v="3"/>
    <s v="Gary Rodriguez"/>
    <x v="620"/>
    <x v="1"/>
    <x v="6"/>
    <x v="0"/>
  </r>
  <r>
    <s v="AX21595"/>
    <s v="ENX2053"/>
    <s v="A171"/>
    <s v="EMP1014"/>
    <x v="655"/>
    <x v="235"/>
    <x v="2"/>
    <n v="596"/>
    <n v="358"/>
    <n v="1074"/>
    <n v="1788"/>
    <n v="714"/>
    <x v="58"/>
    <s v="Ronald Reed"/>
    <x v="655"/>
    <x v="2"/>
    <x v="8"/>
    <x v="0"/>
  </r>
  <r>
    <s v="AX21596"/>
    <s v="ENX2007"/>
    <s v="A105"/>
    <s v="EMP1024"/>
    <x v="582"/>
    <x v="289"/>
    <x v="2"/>
    <n v="1405"/>
    <n v="1054"/>
    <n v="3162"/>
    <n v="4215"/>
    <n v="1053"/>
    <x v="57"/>
    <s v="Ernest Wheeler"/>
    <x v="582"/>
    <x v="6"/>
    <x v="10"/>
    <x v="0"/>
  </r>
  <r>
    <s v="AX21599"/>
    <s v="ENX2099"/>
    <s v="A107"/>
    <s v="EMP1020"/>
    <x v="51"/>
    <x v="202"/>
    <x v="1"/>
    <n v="1367"/>
    <n v="984"/>
    <n v="984"/>
    <n v="1367"/>
    <n v="383"/>
    <x v="13"/>
    <s v="Ryan Butler"/>
    <x v="51"/>
    <x v="1"/>
    <x v="5"/>
    <x v="0"/>
  </r>
  <r>
    <s v="AX21600"/>
    <s v="ENX2056"/>
    <s v="A169"/>
    <s v="EMP1002"/>
    <x v="245"/>
    <x v="346"/>
    <x v="1"/>
    <n v="1635"/>
    <n v="1046"/>
    <n v="1046"/>
    <n v="1635"/>
    <n v="589"/>
    <x v="30"/>
    <s v="Andrew Bowman"/>
    <x v="245"/>
    <x v="1"/>
    <x v="7"/>
    <x v="0"/>
  </r>
  <r>
    <s v="AX21601"/>
    <s v="ENX2075"/>
    <s v="A157"/>
    <s v="EMP1027"/>
    <x v="450"/>
    <x v="170"/>
    <x v="1"/>
    <n v="400"/>
    <n v="208"/>
    <n v="208"/>
    <n v="400"/>
    <n v="192"/>
    <x v="0"/>
    <s v="Gary Rodriguez"/>
    <x v="450"/>
    <x v="6"/>
    <x v="0"/>
    <x v="0"/>
  </r>
  <r>
    <s v="AX21602"/>
    <s v="ENX2038"/>
    <s v="A150"/>
    <s v="EMP1041"/>
    <x v="114"/>
    <x v="346"/>
    <x v="1"/>
    <n v="392"/>
    <n v="255"/>
    <n v="255"/>
    <n v="392"/>
    <n v="137"/>
    <x v="27"/>
    <s v="Joe Sims"/>
    <x v="114"/>
    <x v="1"/>
    <x v="7"/>
    <x v="0"/>
  </r>
  <r>
    <s v="AX21607"/>
    <s v="ENX2018"/>
    <s v="A122"/>
    <s v="EMP1041"/>
    <x v="285"/>
    <x v="214"/>
    <x v="3"/>
    <n v="1972"/>
    <n v="1321"/>
    <n v="5284"/>
    <n v="7888"/>
    <n v="2604"/>
    <x v="17"/>
    <s v="Joe Sims"/>
    <x v="285"/>
    <x v="5"/>
    <x v="3"/>
    <x v="0"/>
  </r>
  <r>
    <s v="AX21613"/>
    <s v="ENX2053"/>
    <s v="A170"/>
    <s v="EMP1034"/>
    <x v="239"/>
    <x v="311"/>
    <x v="0"/>
    <n v="596"/>
    <n v="358"/>
    <n v="716"/>
    <n v="1192"/>
    <n v="476"/>
    <x v="18"/>
    <s v="Arthur Mccoy"/>
    <x v="239"/>
    <x v="1"/>
    <x v="1"/>
    <x v="0"/>
  </r>
  <r>
    <s v="AX21614"/>
    <s v="ENX2090"/>
    <s v="A159"/>
    <s v="EMP1000"/>
    <x v="75"/>
    <x v="196"/>
    <x v="0"/>
    <n v="1338"/>
    <n v="682"/>
    <n v="1364"/>
    <n v="2676"/>
    <n v="1312"/>
    <x v="52"/>
    <s v="Fred Robertson"/>
    <x v="75"/>
    <x v="6"/>
    <x v="5"/>
    <x v="0"/>
  </r>
  <r>
    <s v="AX21616"/>
    <s v="ENX2074"/>
    <s v="A142"/>
    <s v="EMP1039"/>
    <x v="378"/>
    <x v="296"/>
    <x v="3"/>
    <n v="504"/>
    <n v="408"/>
    <n v="1632"/>
    <n v="2016"/>
    <n v="384"/>
    <x v="15"/>
    <s v="Eugene Holmes"/>
    <x v="378"/>
    <x v="2"/>
    <x v="2"/>
    <x v="0"/>
  </r>
  <r>
    <s v="AX21618"/>
    <s v="ENX2065"/>
    <s v="A131"/>
    <s v="EMP1019"/>
    <x v="791"/>
    <x v="15"/>
    <x v="2"/>
    <n v="2396"/>
    <n v="1965"/>
    <n v="5895"/>
    <n v="7188"/>
    <n v="1293"/>
    <x v="66"/>
    <s v="Roger Robertson"/>
    <x v="791"/>
    <x v="0"/>
    <x v="8"/>
    <x v="0"/>
  </r>
  <r>
    <s v="AX21620"/>
    <s v="ENX2019"/>
    <s v="A165"/>
    <s v="EMP1043"/>
    <x v="73"/>
    <x v="162"/>
    <x v="1"/>
    <n v="800"/>
    <n v="536"/>
    <n v="536"/>
    <n v="800"/>
    <n v="264"/>
    <x v="51"/>
    <s v="Joshua Taylor"/>
    <x v="73"/>
    <x v="2"/>
    <x v="6"/>
    <x v="0"/>
  </r>
  <r>
    <s v="AX21623"/>
    <s v="ENX2088"/>
    <s v="A108"/>
    <s v="EMP1006"/>
    <x v="484"/>
    <x v="359"/>
    <x v="3"/>
    <n v="603"/>
    <n v="416"/>
    <n v="1664"/>
    <n v="2412"/>
    <n v="748"/>
    <x v="64"/>
    <s v="Sean Miller"/>
    <x v="484"/>
    <x v="4"/>
    <x v="10"/>
    <x v="0"/>
  </r>
  <r>
    <s v="AX21632"/>
    <s v="ENX2010"/>
    <s v="A128"/>
    <s v="EMP1012"/>
    <x v="716"/>
    <x v="61"/>
    <x v="1"/>
    <n v="1812"/>
    <n v="1305"/>
    <n v="1305"/>
    <n v="1812"/>
    <n v="507"/>
    <x v="16"/>
    <s v="John Reyes"/>
    <x v="716"/>
    <x v="6"/>
    <x v="9"/>
    <x v="0"/>
  </r>
  <r>
    <s v="AX21633"/>
    <s v="ENX2054"/>
    <s v="A159"/>
    <s v="EMP1008"/>
    <x v="515"/>
    <x v="11"/>
    <x v="3"/>
    <n v="127"/>
    <n v="79"/>
    <n v="316"/>
    <n v="508"/>
    <n v="192"/>
    <x v="52"/>
    <s v="Carl Elliott"/>
    <x v="515"/>
    <x v="4"/>
    <x v="6"/>
    <x v="0"/>
  </r>
  <r>
    <s v="AX21635"/>
    <s v="ENX2079"/>
    <s v="A131"/>
    <s v="EMP1041"/>
    <x v="648"/>
    <x v="173"/>
    <x v="1"/>
    <n v="1725"/>
    <n v="1363"/>
    <n v="1363"/>
    <n v="1725"/>
    <n v="362"/>
    <x v="66"/>
    <s v="Joe Sims"/>
    <x v="648"/>
    <x v="4"/>
    <x v="10"/>
    <x v="0"/>
  </r>
  <r>
    <s v="AX21640"/>
    <s v="ENX2012"/>
    <s v="A153"/>
    <s v="EMP1028"/>
    <x v="220"/>
    <x v="315"/>
    <x v="0"/>
    <n v="1353"/>
    <n v="947"/>
    <n v="1894"/>
    <n v="2706"/>
    <n v="812"/>
    <x v="69"/>
    <s v="Howard Sims"/>
    <x v="220"/>
    <x v="3"/>
    <x v="8"/>
    <x v="0"/>
  </r>
  <r>
    <s v="AX21646"/>
    <s v="ENX2001"/>
    <s v="A140"/>
    <s v="EMP1007"/>
    <x v="705"/>
    <x v="287"/>
    <x v="1"/>
    <n v="951"/>
    <n v="504"/>
    <n v="504"/>
    <n v="951"/>
    <n v="447"/>
    <x v="46"/>
    <s v="Jeremy Mendoza"/>
    <x v="705"/>
    <x v="2"/>
    <x v="10"/>
    <x v="0"/>
  </r>
  <r>
    <s v="AX21647"/>
    <s v="ENX2018"/>
    <s v="A164"/>
    <s v="EMP1002"/>
    <x v="219"/>
    <x v="256"/>
    <x v="1"/>
    <n v="1972"/>
    <n v="1321"/>
    <n v="1321"/>
    <n v="1972"/>
    <n v="651"/>
    <x v="68"/>
    <s v="Andrew Bowman"/>
    <x v="219"/>
    <x v="0"/>
    <x v="7"/>
    <x v="0"/>
  </r>
  <r>
    <s v="AX21657"/>
    <s v="ENX2052"/>
    <s v="A154"/>
    <s v="EMP1039"/>
    <x v="48"/>
    <x v="334"/>
    <x v="0"/>
    <n v="1526"/>
    <n v="1251"/>
    <n v="2502"/>
    <n v="3052"/>
    <n v="550"/>
    <x v="55"/>
    <s v="Eugene Holmes"/>
    <x v="48"/>
    <x v="0"/>
    <x v="4"/>
    <x v="0"/>
  </r>
  <r>
    <s v="AX21661"/>
    <s v="ENX2093"/>
    <s v="A149"/>
    <s v="EMP1030"/>
    <x v="44"/>
    <x v="70"/>
    <x v="0"/>
    <n v="112"/>
    <n v="90"/>
    <n v="180"/>
    <n v="224"/>
    <n v="44"/>
    <x v="42"/>
    <s v="Bobby Russell"/>
    <x v="44"/>
    <x v="2"/>
    <x v="4"/>
    <x v="0"/>
  </r>
  <r>
    <s v="AX21667"/>
    <s v="ENX2036"/>
    <s v="A165"/>
    <s v="EMP1030"/>
    <x v="385"/>
    <x v="192"/>
    <x v="1"/>
    <n v="1582"/>
    <n v="1234"/>
    <n v="1234"/>
    <n v="1582"/>
    <n v="348"/>
    <x v="51"/>
    <s v="Bobby Russell"/>
    <x v="385"/>
    <x v="5"/>
    <x v="5"/>
    <x v="0"/>
  </r>
  <r>
    <s v="AX21671"/>
    <s v="ENX2092"/>
    <s v="A165"/>
    <s v="EMP1009"/>
    <x v="709"/>
    <x v="41"/>
    <x v="0"/>
    <n v="1639"/>
    <n v="1295"/>
    <n v="2590"/>
    <n v="3278"/>
    <n v="688"/>
    <x v="51"/>
    <s v="Kenneth Fields"/>
    <x v="709"/>
    <x v="1"/>
    <x v="6"/>
    <x v="0"/>
  </r>
  <r>
    <s v="AX21675"/>
    <s v="ENX2032"/>
    <s v="A156"/>
    <s v="EMP1043"/>
    <x v="3"/>
    <x v="300"/>
    <x v="1"/>
    <n v="1967"/>
    <n v="1397"/>
    <n v="1397"/>
    <n v="1967"/>
    <n v="570"/>
    <x v="39"/>
    <s v="Joshua Taylor"/>
    <x v="3"/>
    <x v="6"/>
    <x v="6"/>
    <x v="0"/>
  </r>
  <r>
    <s v="AX21683"/>
    <s v="ENX2032"/>
    <s v="A130"/>
    <s v="EMP1003"/>
    <x v="353"/>
    <x v="227"/>
    <x v="3"/>
    <n v="1967"/>
    <n v="1397"/>
    <n v="5588"/>
    <n v="7868"/>
    <n v="2280"/>
    <x v="3"/>
    <s v="Christopher Tucker"/>
    <x v="353"/>
    <x v="4"/>
    <x v="3"/>
    <x v="0"/>
  </r>
  <r>
    <s v="AX21684"/>
    <s v="ENX2060"/>
    <s v="A144"/>
    <s v="EMP1020"/>
    <x v="770"/>
    <x v="215"/>
    <x v="1"/>
    <n v="1467"/>
    <n v="807"/>
    <n v="807"/>
    <n v="1467"/>
    <n v="660"/>
    <x v="33"/>
    <s v="Ryan Butler"/>
    <x v="770"/>
    <x v="4"/>
    <x v="8"/>
    <x v="0"/>
  </r>
  <r>
    <s v="AX21687"/>
    <s v="ENX2022"/>
    <s v="A139"/>
    <s v="EMP1024"/>
    <x v="695"/>
    <x v="247"/>
    <x v="2"/>
    <n v="561"/>
    <n v="421"/>
    <n v="1263"/>
    <n v="1683"/>
    <n v="420"/>
    <x v="12"/>
    <s v="Ernest Wheeler"/>
    <x v="695"/>
    <x v="6"/>
    <x v="5"/>
    <x v="0"/>
  </r>
  <r>
    <s v="AX21688"/>
    <s v="ENX2058"/>
    <s v="A128"/>
    <s v="EMP1014"/>
    <x v="514"/>
    <x v="304"/>
    <x v="1"/>
    <n v="2257"/>
    <n v="1535"/>
    <n v="1535"/>
    <n v="2257"/>
    <n v="722"/>
    <x v="16"/>
    <s v="Ronald Reed"/>
    <x v="514"/>
    <x v="6"/>
    <x v="10"/>
    <x v="0"/>
  </r>
  <r>
    <s v="AX21689"/>
    <s v="ENX2099"/>
    <s v="A142"/>
    <s v="EMP1031"/>
    <x v="31"/>
    <x v="297"/>
    <x v="3"/>
    <n v="1367"/>
    <n v="984"/>
    <n v="3936"/>
    <n v="5468"/>
    <n v="1532"/>
    <x v="15"/>
    <s v="Brian Thomas"/>
    <x v="31"/>
    <x v="0"/>
    <x v="0"/>
    <x v="0"/>
  </r>
  <r>
    <s v="AX21691"/>
    <s v="ENX2099"/>
    <s v="A117"/>
    <s v="EMP1033"/>
    <x v="386"/>
    <x v="248"/>
    <x v="2"/>
    <n v="1367"/>
    <n v="984"/>
    <n v="2952"/>
    <n v="4101"/>
    <n v="1149"/>
    <x v="63"/>
    <s v="Jerry Perry"/>
    <x v="386"/>
    <x v="2"/>
    <x v="3"/>
    <x v="0"/>
  </r>
  <r>
    <s v="AX21694"/>
    <s v="ENX2063"/>
    <s v="A100"/>
    <s v="EMP1014"/>
    <x v="126"/>
    <x v="24"/>
    <x v="1"/>
    <n v="1708"/>
    <n v="871"/>
    <n v="871"/>
    <n v="1708"/>
    <n v="837"/>
    <x v="67"/>
    <s v="Ronald Reed"/>
    <x v="126"/>
    <x v="0"/>
    <x v="1"/>
    <x v="0"/>
  </r>
  <r>
    <s v="AX21697"/>
    <s v="ENX2031"/>
    <s v="A165"/>
    <s v="EMP1028"/>
    <x v="661"/>
    <x v="169"/>
    <x v="1"/>
    <n v="1638"/>
    <n v="1261"/>
    <n v="1261"/>
    <n v="1638"/>
    <n v="377"/>
    <x v="51"/>
    <s v="Howard Sims"/>
    <x v="661"/>
    <x v="0"/>
    <x v="1"/>
    <x v="0"/>
  </r>
  <r>
    <s v="AX21701"/>
    <s v="ENX2082"/>
    <s v="A151"/>
    <s v="EMP1030"/>
    <x v="348"/>
    <x v="352"/>
    <x v="1"/>
    <n v="1103"/>
    <n v="838"/>
    <n v="838"/>
    <n v="1103"/>
    <n v="265"/>
    <x v="24"/>
    <s v="Bobby Russell"/>
    <x v="348"/>
    <x v="3"/>
    <x v="6"/>
    <x v="0"/>
  </r>
  <r>
    <s v="AX21708"/>
    <s v="ENX2059"/>
    <s v="A148"/>
    <s v="EMP1035"/>
    <x v="69"/>
    <x v="28"/>
    <x v="2"/>
    <n v="1494"/>
    <n v="971"/>
    <n v="2913"/>
    <n v="4482"/>
    <n v="1569"/>
    <x v="31"/>
    <s v="Roger Ramos"/>
    <x v="69"/>
    <x v="4"/>
    <x v="6"/>
    <x v="0"/>
  </r>
  <r>
    <s v="AX21709"/>
    <s v="ENX2097"/>
    <s v="A119"/>
    <s v="EMP1016"/>
    <x v="688"/>
    <x v="70"/>
    <x v="1"/>
    <n v="1052"/>
    <n v="589"/>
    <n v="589"/>
    <n v="1052"/>
    <n v="463"/>
    <x v="61"/>
    <s v="Henry Nelson"/>
    <x v="688"/>
    <x v="2"/>
    <x v="4"/>
    <x v="0"/>
  </r>
  <r>
    <s v="AX21714"/>
    <s v="ENX2050"/>
    <s v="A107"/>
    <s v="EMP1004"/>
    <x v="774"/>
    <x v="346"/>
    <x v="3"/>
    <n v="2391"/>
    <n v="1291"/>
    <n v="5164"/>
    <n v="9564"/>
    <n v="4400"/>
    <x v="13"/>
    <s v="Kenneth Bradley"/>
    <x v="774"/>
    <x v="1"/>
    <x v="7"/>
    <x v="0"/>
  </r>
  <r>
    <s v="AX21716"/>
    <s v="ENX2048"/>
    <s v="A128"/>
    <s v="EMP1036"/>
    <x v="228"/>
    <x v="250"/>
    <x v="3"/>
    <n v="502"/>
    <n v="296"/>
    <n v="1184"/>
    <n v="2008"/>
    <n v="824"/>
    <x v="16"/>
    <s v="Robert Reed"/>
    <x v="228"/>
    <x v="6"/>
    <x v="5"/>
    <x v="0"/>
  </r>
  <r>
    <s v="AX21719"/>
    <s v="ENX2078"/>
    <s v="A169"/>
    <s v="EMP1026"/>
    <x v="165"/>
    <x v="313"/>
    <x v="2"/>
    <n v="1798"/>
    <n v="971"/>
    <n v="2913"/>
    <n v="5394"/>
    <n v="2481"/>
    <x v="30"/>
    <s v="Martin Perry"/>
    <x v="165"/>
    <x v="2"/>
    <x v="7"/>
    <x v="0"/>
  </r>
  <r>
    <s v="AX21737"/>
    <s v="ENX2057"/>
    <s v="A147"/>
    <s v="EMP1014"/>
    <x v="529"/>
    <x v="237"/>
    <x v="1"/>
    <n v="181"/>
    <n v="130"/>
    <n v="130"/>
    <n v="181"/>
    <n v="51"/>
    <x v="20"/>
    <s v="Ronald Reed"/>
    <x v="529"/>
    <x v="4"/>
    <x v="10"/>
    <x v="0"/>
  </r>
  <r>
    <s v="AX21742"/>
    <s v="ENX2052"/>
    <s v="A108"/>
    <s v="EMP1038"/>
    <x v="431"/>
    <x v="108"/>
    <x v="0"/>
    <n v="1526"/>
    <n v="1251"/>
    <n v="2502"/>
    <n v="3052"/>
    <n v="550"/>
    <x v="64"/>
    <s v="Scott Mason"/>
    <x v="431"/>
    <x v="4"/>
    <x v="10"/>
    <x v="0"/>
  </r>
  <r>
    <s v="AX21745"/>
    <s v="ENX2099"/>
    <s v="A140"/>
    <s v="EMP1040"/>
    <x v="490"/>
    <x v="73"/>
    <x v="1"/>
    <n v="1367"/>
    <n v="984"/>
    <n v="984"/>
    <n v="1367"/>
    <n v="383"/>
    <x v="46"/>
    <s v="Patrick Ruiz"/>
    <x v="490"/>
    <x v="3"/>
    <x v="0"/>
    <x v="0"/>
  </r>
  <r>
    <s v="AX21748"/>
    <s v="ENX2018"/>
    <s v="A101"/>
    <s v="EMP1013"/>
    <x v="232"/>
    <x v="206"/>
    <x v="3"/>
    <n v="1972"/>
    <n v="1321"/>
    <n v="5284"/>
    <n v="7888"/>
    <n v="2604"/>
    <x v="26"/>
    <s v="Charles Harper"/>
    <x v="232"/>
    <x v="3"/>
    <x v="9"/>
    <x v="0"/>
  </r>
  <r>
    <s v="AX21755"/>
    <s v="ENX2048"/>
    <s v="A145"/>
    <s v="EMP1025"/>
    <x v="639"/>
    <x v="6"/>
    <x v="2"/>
    <n v="502"/>
    <n v="296"/>
    <n v="888"/>
    <n v="1506"/>
    <n v="618"/>
    <x v="50"/>
    <s v="Ernest Wagner"/>
    <x v="639"/>
    <x v="4"/>
    <x v="1"/>
    <x v="0"/>
  </r>
  <r>
    <s v="AX21756"/>
    <s v="ENX2070"/>
    <s v="A116"/>
    <s v="EMP1007"/>
    <x v="623"/>
    <x v="248"/>
    <x v="1"/>
    <n v="1671"/>
    <n v="1220"/>
    <n v="1220"/>
    <n v="1671"/>
    <n v="451"/>
    <x v="47"/>
    <s v="Jeremy Mendoza"/>
    <x v="623"/>
    <x v="2"/>
    <x v="3"/>
    <x v="0"/>
  </r>
  <r>
    <s v="AX21757"/>
    <s v="ENX2021"/>
    <s v="A142"/>
    <s v="EMP1027"/>
    <x v="705"/>
    <x v="192"/>
    <x v="0"/>
    <n v="217"/>
    <n v="171"/>
    <n v="342"/>
    <n v="434"/>
    <n v="92"/>
    <x v="15"/>
    <s v="Gary Rodriguez"/>
    <x v="705"/>
    <x v="5"/>
    <x v="5"/>
    <x v="0"/>
  </r>
  <r>
    <s v="AX21759"/>
    <s v="ENX2010"/>
    <s v="A144"/>
    <s v="EMP1025"/>
    <x v="126"/>
    <x v="210"/>
    <x v="0"/>
    <n v="1812"/>
    <n v="1305"/>
    <n v="2610"/>
    <n v="3624"/>
    <n v="1014"/>
    <x v="33"/>
    <s v="Ernest Wagner"/>
    <x v="126"/>
    <x v="2"/>
    <x v="7"/>
    <x v="0"/>
  </r>
  <r>
    <s v="AX21761"/>
    <s v="ENX2002"/>
    <s v="A164"/>
    <s v="EMP1021"/>
    <x v="310"/>
    <x v="335"/>
    <x v="3"/>
    <n v="847"/>
    <n v="534"/>
    <n v="2136"/>
    <n v="3388"/>
    <n v="1252"/>
    <x v="68"/>
    <s v="Clarence Fox"/>
    <x v="310"/>
    <x v="0"/>
    <x v="2"/>
    <x v="0"/>
  </r>
  <r>
    <s v="AX21767"/>
    <s v="ENX2088"/>
    <s v="A169"/>
    <s v="EMP1040"/>
    <x v="676"/>
    <x v="287"/>
    <x v="2"/>
    <n v="603"/>
    <n v="416"/>
    <n v="1248"/>
    <n v="1809"/>
    <n v="561"/>
    <x v="30"/>
    <s v="Patrick Ruiz"/>
    <x v="676"/>
    <x v="2"/>
    <x v="10"/>
    <x v="0"/>
  </r>
  <r>
    <s v="AX21768"/>
    <s v="ENX2013"/>
    <s v="A101"/>
    <s v="EMP1008"/>
    <x v="640"/>
    <x v="172"/>
    <x v="2"/>
    <n v="368"/>
    <n v="269"/>
    <n v="807"/>
    <n v="1104"/>
    <n v="297"/>
    <x v="26"/>
    <s v="Carl Elliott"/>
    <x v="640"/>
    <x v="4"/>
    <x v="4"/>
    <x v="0"/>
  </r>
  <r>
    <s v="AX21773"/>
    <s v="ENX2011"/>
    <s v="A169"/>
    <s v="EMP1044"/>
    <x v="57"/>
    <x v="209"/>
    <x v="0"/>
    <n v="530"/>
    <n v="435"/>
    <n v="870"/>
    <n v="1060"/>
    <n v="190"/>
    <x v="30"/>
    <s v="Martin Carr"/>
    <x v="57"/>
    <x v="5"/>
    <x v="9"/>
    <x v="0"/>
  </r>
  <r>
    <s v="AX21775"/>
    <s v="ENX2083"/>
    <s v="A128"/>
    <s v="EMP1018"/>
    <x v="36"/>
    <x v="214"/>
    <x v="1"/>
    <n v="2141"/>
    <n v="1777"/>
    <n v="1777"/>
    <n v="2141"/>
    <n v="364"/>
    <x v="16"/>
    <s v="Jimmy Young"/>
    <x v="36"/>
    <x v="5"/>
    <x v="3"/>
    <x v="0"/>
  </r>
  <r>
    <s v="AX21778"/>
    <s v="ENX2006"/>
    <s v="A145"/>
    <s v="EMP1021"/>
    <x v="489"/>
    <x v="323"/>
    <x v="1"/>
    <n v="1826"/>
    <n v="1443"/>
    <n v="1443"/>
    <n v="1826"/>
    <n v="383"/>
    <x v="50"/>
    <s v="Clarence Fox"/>
    <x v="489"/>
    <x v="3"/>
    <x v="6"/>
    <x v="0"/>
  </r>
  <r>
    <s v="AX21783"/>
    <s v="ENX2044"/>
    <s v="A119"/>
    <s v="EMP1008"/>
    <x v="35"/>
    <x v="78"/>
    <x v="2"/>
    <n v="886"/>
    <n v="478"/>
    <n v="1434"/>
    <n v="2658"/>
    <n v="1224"/>
    <x v="61"/>
    <s v="Carl Elliott"/>
    <x v="35"/>
    <x v="6"/>
    <x v="4"/>
    <x v="0"/>
  </r>
  <r>
    <s v="AX21785"/>
    <s v="ENX2056"/>
    <s v="A125"/>
    <s v="EMP1023"/>
    <x v="154"/>
    <x v="92"/>
    <x v="0"/>
    <n v="1635"/>
    <n v="1046"/>
    <n v="2092"/>
    <n v="3270"/>
    <n v="1178"/>
    <x v="72"/>
    <s v="Brian Davis"/>
    <x v="154"/>
    <x v="5"/>
    <x v="11"/>
    <x v="0"/>
  </r>
  <r>
    <s v="AX21791"/>
    <s v="ENX2045"/>
    <s v="A125"/>
    <s v="EMP1024"/>
    <x v="595"/>
    <x v="81"/>
    <x v="3"/>
    <n v="556"/>
    <n v="395"/>
    <n v="1580"/>
    <n v="2224"/>
    <n v="644"/>
    <x v="72"/>
    <s v="Ernest Wheeler"/>
    <x v="595"/>
    <x v="5"/>
    <x v="1"/>
    <x v="0"/>
  </r>
  <r>
    <s v="AX21794"/>
    <s v="ENX2023"/>
    <s v="A116"/>
    <s v="EMP1019"/>
    <x v="3"/>
    <x v="294"/>
    <x v="1"/>
    <n v="818"/>
    <n v="450"/>
    <n v="450"/>
    <n v="818"/>
    <n v="368"/>
    <x v="47"/>
    <s v="Roger Robertson"/>
    <x v="3"/>
    <x v="2"/>
    <x v="9"/>
    <x v="0"/>
  </r>
  <r>
    <s v="AX21795"/>
    <s v="ENX2014"/>
    <s v="A151"/>
    <s v="EMP1026"/>
    <x v="360"/>
    <x v="244"/>
    <x v="3"/>
    <n v="1809"/>
    <n v="1067"/>
    <n v="4268"/>
    <n v="7236"/>
    <n v="2968"/>
    <x v="24"/>
    <s v="Martin Perry"/>
    <x v="360"/>
    <x v="1"/>
    <x v="3"/>
    <x v="0"/>
  </r>
  <r>
    <s v="AX21796"/>
    <s v="ENX2064"/>
    <s v="A159"/>
    <s v="EMP1010"/>
    <x v="112"/>
    <x v="36"/>
    <x v="3"/>
    <n v="1414"/>
    <n v="962"/>
    <n v="3848"/>
    <n v="5656"/>
    <n v="1808"/>
    <x v="52"/>
    <s v="Joshua Cook"/>
    <x v="112"/>
    <x v="6"/>
    <x v="3"/>
    <x v="0"/>
  </r>
  <r>
    <s v="AX21797"/>
    <s v="ENX2018"/>
    <s v="A102"/>
    <s v="EMP1024"/>
    <x v="141"/>
    <x v="308"/>
    <x v="1"/>
    <n v="1972"/>
    <n v="1321"/>
    <n v="1321"/>
    <n v="1972"/>
    <n v="651"/>
    <x v="43"/>
    <s v="Ernest Wheeler"/>
    <x v="141"/>
    <x v="1"/>
    <x v="7"/>
    <x v="0"/>
  </r>
  <r>
    <s v="AX21805"/>
    <s v="ENX2046"/>
    <s v="A146"/>
    <s v="EMP1021"/>
    <x v="585"/>
    <x v="146"/>
    <x v="1"/>
    <n v="2410"/>
    <n v="1518"/>
    <n v="1518"/>
    <n v="2410"/>
    <n v="892"/>
    <x v="8"/>
    <s v="Clarence Fox"/>
    <x v="585"/>
    <x v="6"/>
    <x v="1"/>
    <x v="0"/>
  </r>
  <r>
    <s v="AX21806"/>
    <s v="ENX2029"/>
    <s v="A122"/>
    <s v="EMP1013"/>
    <x v="20"/>
    <x v="44"/>
    <x v="1"/>
    <n v="1848"/>
    <n v="1294"/>
    <n v="1294"/>
    <n v="1848"/>
    <n v="554"/>
    <x v="17"/>
    <s v="Charles Harper"/>
    <x v="20"/>
    <x v="1"/>
    <x v="4"/>
    <x v="0"/>
  </r>
  <r>
    <s v="AX21809"/>
    <s v="ENX2005"/>
    <s v="A146"/>
    <s v="EMP1029"/>
    <x v="699"/>
    <x v="260"/>
    <x v="0"/>
    <n v="684"/>
    <n v="561"/>
    <n v="1122"/>
    <n v="1368"/>
    <n v="246"/>
    <x v="8"/>
    <s v="Howard Gardner"/>
    <x v="699"/>
    <x v="3"/>
    <x v="3"/>
    <x v="0"/>
  </r>
  <r>
    <s v="AX21810"/>
    <s v="ENX2069"/>
    <s v="A163"/>
    <s v="EMP1017"/>
    <x v="739"/>
    <x v="54"/>
    <x v="2"/>
    <n v="378"/>
    <n v="291"/>
    <n v="873"/>
    <n v="1134"/>
    <n v="261"/>
    <x v="60"/>
    <s v="Brian Hansen"/>
    <x v="739"/>
    <x v="3"/>
    <x v="10"/>
    <x v="0"/>
  </r>
  <r>
    <s v="AX21814"/>
    <s v="ENX2085"/>
    <s v="A111"/>
    <s v="EMP1019"/>
    <x v="524"/>
    <x v="249"/>
    <x v="1"/>
    <n v="1862"/>
    <n v="1173"/>
    <n v="1173"/>
    <n v="1862"/>
    <n v="689"/>
    <x v="19"/>
    <s v="Roger Robertson"/>
    <x v="524"/>
    <x v="0"/>
    <x v="5"/>
    <x v="0"/>
  </r>
  <r>
    <s v="AX21819"/>
    <s v="ENX2066"/>
    <s v="A163"/>
    <s v="EMP1000"/>
    <x v="302"/>
    <x v="240"/>
    <x v="1"/>
    <n v="2091"/>
    <n v="1485"/>
    <n v="1485"/>
    <n v="2091"/>
    <n v="606"/>
    <x v="60"/>
    <s v="Fred Robertson"/>
    <x v="302"/>
    <x v="5"/>
    <x v="5"/>
    <x v="0"/>
  </r>
  <r>
    <s v="AX21820"/>
    <s v="ENX2091"/>
    <s v="A101"/>
    <s v="EMP1016"/>
    <x v="188"/>
    <x v="293"/>
    <x v="1"/>
    <n v="368"/>
    <n v="294"/>
    <n v="294"/>
    <n v="368"/>
    <n v="74"/>
    <x v="26"/>
    <s v="Henry Nelson"/>
    <x v="188"/>
    <x v="0"/>
    <x v="4"/>
    <x v="0"/>
  </r>
  <r>
    <s v="AX21821"/>
    <s v="ENX2037"/>
    <s v="A129"/>
    <s v="EMP1026"/>
    <x v="236"/>
    <x v="339"/>
    <x v="2"/>
    <n v="880"/>
    <n v="634"/>
    <n v="1902"/>
    <n v="2640"/>
    <n v="738"/>
    <x v="59"/>
    <s v="Martin Perry"/>
    <x v="236"/>
    <x v="2"/>
    <x v="7"/>
    <x v="0"/>
  </r>
  <r>
    <s v="AX21822"/>
    <s v="ENX2029"/>
    <s v="A160"/>
    <s v="EMP1042"/>
    <x v="571"/>
    <x v="51"/>
    <x v="2"/>
    <n v="1848"/>
    <n v="1294"/>
    <n v="3882"/>
    <n v="5544"/>
    <n v="1662"/>
    <x v="1"/>
    <s v="Scott Clark"/>
    <x v="571"/>
    <x v="5"/>
    <x v="7"/>
    <x v="0"/>
  </r>
  <r>
    <s v="AX21823"/>
    <s v="ENX2074"/>
    <s v="A127"/>
    <s v="EMP1043"/>
    <x v="708"/>
    <x v="159"/>
    <x v="1"/>
    <n v="504"/>
    <n v="408"/>
    <n v="408"/>
    <n v="504"/>
    <n v="96"/>
    <x v="5"/>
    <s v="Joshua Taylor"/>
    <x v="708"/>
    <x v="1"/>
    <x v="10"/>
    <x v="0"/>
  </r>
  <r>
    <s v="AX21824"/>
    <s v="ENX2023"/>
    <s v="A172"/>
    <s v="EMP1001"/>
    <x v="566"/>
    <x v="325"/>
    <x v="0"/>
    <n v="818"/>
    <n v="450"/>
    <n v="900"/>
    <n v="1636"/>
    <n v="736"/>
    <x v="28"/>
    <s v="Kevin Butler"/>
    <x v="566"/>
    <x v="4"/>
    <x v="7"/>
    <x v="0"/>
  </r>
  <r>
    <s v="AX21833"/>
    <s v="ENX2056"/>
    <s v="A118"/>
    <s v="EMP1008"/>
    <x v="274"/>
    <x v="171"/>
    <x v="1"/>
    <n v="1635"/>
    <n v="1046"/>
    <n v="1046"/>
    <n v="1635"/>
    <n v="589"/>
    <x v="11"/>
    <s v="Carl Elliott"/>
    <x v="274"/>
    <x v="3"/>
    <x v="9"/>
    <x v="0"/>
  </r>
  <r>
    <s v="AX21835"/>
    <s v="ENX2014"/>
    <s v="A112"/>
    <s v="EMP1000"/>
    <x v="732"/>
    <x v="253"/>
    <x v="1"/>
    <n v="1809"/>
    <n v="1067"/>
    <n v="1067"/>
    <n v="1809"/>
    <n v="742"/>
    <x v="40"/>
    <s v="Fred Robertson"/>
    <x v="732"/>
    <x v="1"/>
    <x v="2"/>
    <x v="0"/>
  </r>
  <r>
    <s v="AX21836"/>
    <s v="ENX2054"/>
    <s v="A131"/>
    <s v="EMP1005"/>
    <x v="342"/>
    <x v="139"/>
    <x v="1"/>
    <n v="127"/>
    <n v="79"/>
    <n v="79"/>
    <n v="127"/>
    <n v="48"/>
    <x v="66"/>
    <s v="Ryan Welch"/>
    <x v="342"/>
    <x v="4"/>
    <x v="9"/>
    <x v="0"/>
  </r>
  <r>
    <s v="AX21837"/>
    <s v="ENX2019"/>
    <s v="A158"/>
    <s v="EMP1044"/>
    <x v="650"/>
    <x v="280"/>
    <x v="1"/>
    <n v="800"/>
    <n v="536"/>
    <n v="536"/>
    <n v="800"/>
    <n v="264"/>
    <x v="4"/>
    <s v="Martin Carr"/>
    <x v="650"/>
    <x v="3"/>
    <x v="7"/>
    <x v="0"/>
  </r>
  <r>
    <s v="AX21842"/>
    <s v="ENX2057"/>
    <s v="A163"/>
    <s v="EMP1021"/>
    <x v="147"/>
    <x v="15"/>
    <x v="1"/>
    <n v="181"/>
    <n v="130"/>
    <n v="130"/>
    <n v="181"/>
    <n v="51"/>
    <x v="60"/>
    <s v="Clarence Fox"/>
    <x v="147"/>
    <x v="0"/>
    <x v="8"/>
    <x v="0"/>
  </r>
  <r>
    <s v="AX21843"/>
    <s v="ENX2081"/>
    <s v="A141"/>
    <s v="EMP1017"/>
    <x v="370"/>
    <x v="364"/>
    <x v="1"/>
    <n v="1566"/>
    <n v="1190"/>
    <n v="1190"/>
    <n v="1566"/>
    <n v="376"/>
    <x v="23"/>
    <s v="Brian Hansen"/>
    <x v="370"/>
    <x v="6"/>
    <x v="8"/>
    <x v="0"/>
  </r>
  <r>
    <s v="AX21847"/>
    <s v="ENX2019"/>
    <s v="A119"/>
    <s v="EMP1037"/>
    <x v="788"/>
    <x v="13"/>
    <x v="1"/>
    <n v="800"/>
    <n v="536"/>
    <n v="536"/>
    <n v="800"/>
    <n v="264"/>
    <x v="61"/>
    <s v="Carl Hall"/>
    <x v="788"/>
    <x v="3"/>
    <x v="8"/>
    <x v="0"/>
  </r>
  <r>
    <s v="AX21852"/>
    <s v="ENX2070"/>
    <s v="A144"/>
    <s v="EMP1015"/>
    <x v="254"/>
    <x v="110"/>
    <x v="1"/>
    <n v="1671"/>
    <n v="1220"/>
    <n v="1220"/>
    <n v="1671"/>
    <n v="451"/>
    <x v="33"/>
    <s v="Justin Lynch"/>
    <x v="254"/>
    <x v="1"/>
    <x v="2"/>
    <x v="0"/>
  </r>
  <r>
    <s v="AX21853"/>
    <s v="ENX2077"/>
    <s v="A112"/>
    <s v="EMP1013"/>
    <x v="568"/>
    <x v="228"/>
    <x v="2"/>
    <n v="530"/>
    <n v="424"/>
    <n v="1272"/>
    <n v="1590"/>
    <n v="318"/>
    <x v="40"/>
    <s v="Charles Harper"/>
    <x v="568"/>
    <x v="6"/>
    <x v="11"/>
    <x v="0"/>
  </r>
  <r>
    <s v="AX21854"/>
    <s v="ENX2081"/>
    <s v="A125"/>
    <s v="EMP1038"/>
    <x v="278"/>
    <x v="86"/>
    <x v="2"/>
    <n v="1566"/>
    <n v="1190"/>
    <n v="3570"/>
    <n v="4698"/>
    <n v="1128"/>
    <x v="72"/>
    <s v="Scott Mason"/>
    <x v="278"/>
    <x v="3"/>
    <x v="2"/>
    <x v="0"/>
  </r>
  <r>
    <s v="AX21855"/>
    <s v="ENX2012"/>
    <s v="A112"/>
    <s v="EMP1044"/>
    <x v="166"/>
    <x v="18"/>
    <x v="1"/>
    <n v="1353"/>
    <n v="947"/>
    <n v="947"/>
    <n v="1353"/>
    <n v="406"/>
    <x v="40"/>
    <s v="Martin Carr"/>
    <x v="166"/>
    <x v="2"/>
    <x v="0"/>
    <x v="0"/>
  </r>
  <r>
    <s v="AX21856"/>
    <s v="ENX2035"/>
    <s v="A159"/>
    <s v="EMP1030"/>
    <x v="198"/>
    <x v="263"/>
    <x v="2"/>
    <n v="458"/>
    <n v="376"/>
    <n v="1128"/>
    <n v="1374"/>
    <n v="246"/>
    <x v="52"/>
    <s v="Bobby Russell"/>
    <x v="198"/>
    <x v="6"/>
    <x v="7"/>
    <x v="0"/>
  </r>
  <r>
    <s v="AX21864"/>
    <s v="ENX2069"/>
    <s v="A134"/>
    <s v="EMP1005"/>
    <x v="482"/>
    <x v="287"/>
    <x v="1"/>
    <n v="378"/>
    <n v="291"/>
    <n v="291"/>
    <n v="378"/>
    <n v="87"/>
    <x v="7"/>
    <s v="Ryan Welch"/>
    <x v="482"/>
    <x v="2"/>
    <x v="10"/>
    <x v="0"/>
  </r>
  <r>
    <s v="AX21865"/>
    <s v="ENX2087"/>
    <s v="A101"/>
    <s v="EMP1037"/>
    <x v="660"/>
    <x v="218"/>
    <x v="2"/>
    <n v="1022"/>
    <n v="818"/>
    <n v="2454"/>
    <n v="3066"/>
    <n v="612"/>
    <x v="26"/>
    <s v="Carl Hall"/>
    <x v="660"/>
    <x v="6"/>
    <x v="7"/>
    <x v="0"/>
  </r>
  <r>
    <s v="AX21866"/>
    <s v="ENX2004"/>
    <s v="A167"/>
    <s v="EMP1013"/>
    <x v="306"/>
    <x v="131"/>
    <x v="3"/>
    <n v="1278"/>
    <n v="665"/>
    <n v="2660"/>
    <n v="5112"/>
    <n v="2452"/>
    <x v="10"/>
    <s v="Charles Harper"/>
    <x v="306"/>
    <x v="5"/>
    <x v="1"/>
    <x v="0"/>
  </r>
  <r>
    <s v="AX21868"/>
    <s v="ENX2100"/>
    <s v="A114"/>
    <s v="EMP1018"/>
    <x v="295"/>
    <x v="358"/>
    <x v="0"/>
    <n v="799"/>
    <n v="455"/>
    <n v="910"/>
    <n v="1598"/>
    <n v="688"/>
    <x v="36"/>
    <s v="Jimmy Young"/>
    <x v="295"/>
    <x v="6"/>
    <x v="1"/>
    <x v="0"/>
  </r>
  <r>
    <s v="AX21873"/>
    <s v="ENX2077"/>
    <s v="A119"/>
    <s v="EMP1022"/>
    <x v="328"/>
    <x v="167"/>
    <x v="3"/>
    <n v="530"/>
    <n v="424"/>
    <n v="1696"/>
    <n v="2120"/>
    <n v="424"/>
    <x v="61"/>
    <s v="Walter Cook"/>
    <x v="328"/>
    <x v="2"/>
    <x v="4"/>
    <x v="0"/>
  </r>
  <r>
    <s v="AX21874"/>
    <s v="ENX2051"/>
    <s v="A127"/>
    <s v="EMP1025"/>
    <x v="716"/>
    <x v="12"/>
    <x v="1"/>
    <n v="1077"/>
    <n v="732"/>
    <n v="732"/>
    <n v="1077"/>
    <n v="345"/>
    <x v="5"/>
    <s v="Ernest Wagner"/>
    <x v="716"/>
    <x v="3"/>
    <x v="7"/>
    <x v="0"/>
  </r>
  <r>
    <s v="AX21878"/>
    <s v="ENX2007"/>
    <s v="A117"/>
    <s v="EMP1042"/>
    <x v="659"/>
    <x v="35"/>
    <x v="3"/>
    <n v="1405"/>
    <n v="1054"/>
    <n v="4216"/>
    <n v="5620"/>
    <n v="1404"/>
    <x v="63"/>
    <s v="Scott Clark"/>
    <x v="659"/>
    <x v="3"/>
    <x v="10"/>
    <x v="0"/>
  </r>
  <r>
    <s v="AX21884"/>
    <s v="ENX2032"/>
    <s v="A167"/>
    <s v="EMP1042"/>
    <x v="342"/>
    <x v="47"/>
    <x v="1"/>
    <n v="1967"/>
    <n v="1397"/>
    <n v="1397"/>
    <n v="1967"/>
    <n v="570"/>
    <x v="10"/>
    <s v="Scott Clark"/>
    <x v="342"/>
    <x v="1"/>
    <x v="9"/>
    <x v="0"/>
  </r>
  <r>
    <s v="AX21888"/>
    <s v="ENX2098"/>
    <s v="A136"/>
    <s v="EMP1016"/>
    <x v="748"/>
    <x v="53"/>
    <x v="1"/>
    <n v="1178"/>
    <n v="683"/>
    <n v="683"/>
    <n v="1178"/>
    <n v="495"/>
    <x v="29"/>
    <s v="Henry Nelson"/>
    <x v="748"/>
    <x v="3"/>
    <x v="5"/>
    <x v="0"/>
  </r>
  <r>
    <s v="AX21891"/>
    <s v="ENX2089"/>
    <s v="A170"/>
    <s v="EMP1006"/>
    <x v="727"/>
    <x v="222"/>
    <x v="1"/>
    <n v="2294"/>
    <n v="1399"/>
    <n v="1399"/>
    <n v="2294"/>
    <n v="895"/>
    <x v="18"/>
    <s v="Sean Miller"/>
    <x v="727"/>
    <x v="5"/>
    <x v="11"/>
    <x v="0"/>
  </r>
  <r>
    <s v="AX21897"/>
    <s v="ENX2066"/>
    <s v="A132"/>
    <s v="EMP1037"/>
    <x v="638"/>
    <x v="241"/>
    <x v="2"/>
    <n v="2091"/>
    <n v="1485"/>
    <n v="4455"/>
    <n v="6273"/>
    <n v="1818"/>
    <x v="56"/>
    <s v="Carl Hall"/>
    <x v="638"/>
    <x v="2"/>
    <x v="5"/>
    <x v="0"/>
  </r>
  <r>
    <s v="AX21903"/>
    <s v="ENX2025"/>
    <s v="A143"/>
    <s v="EMP1014"/>
    <x v="49"/>
    <x v="265"/>
    <x v="1"/>
    <n v="667"/>
    <n v="387"/>
    <n v="387"/>
    <n v="667"/>
    <n v="280"/>
    <x v="9"/>
    <s v="Ronald Reed"/>
    <x v="49"/>
    <x v="1"/>
    <x v="4"/>
    <x v="0"/>
  </r>
  <r>
    <s v="AX21907"/>
    <s v="ENX2030"/>
    <s v="A140"/>
    <s v="EMP1002"/>
    <x v="564"/>
    <x v="256"/>
    <x v="2"/>
    <n v="1899"/>
    <n v="1044"/>
    <n v="3132"/>
    <n v="5697"/>
    <n v="2565"/>
    <x v="46"/>
    <s v="Andrew Bowman"/>
    <x v="564"/>
    <x v="0"/>
    <x v="7"/>
    <x v="0"/>
  </r>
  <r>
    <s v="AX21909"/>
    <s v="ENX2042"/>
    <s v="A165"/>
    <s v="EMP1030"/>
    <x v="767"/>
    <x v="169"/>
    <x v="2"/>
    <n v="203"/>
    <n v="154"/>
    <n v="462"/>
    <n v="609"/>
    <n v="147"/>
    <x v="51"/>
    <s v="Bobby Russell"/>
    <x v="767"/>
    <x v="0"/>
    <x v="1"/>
    <x v="0"/>
  </r>
  <r>
    <s v="AX21910"/>
    <s v="ENX2004"/>
    <s v="A161"/>
    <s v="EMP1003"/>
    <x v="45"/>
    <x v="243"/>
    <x v="1"/>
    <n v="1278"/>
    <n v="665"/>
    <n v="665"/>
    <n v="1278"/>
    <n v="613"/>
    <x v="25"/>
    <s v="Christopher Tucker"/>
    <x v="45"/>
    <x v="6"/>
    <x v="9"/>
    <x v="0"/>
  </r>
  <r>
    <s v="AX21914"/>
    <s v="ENX2057"/>
    <s v="A145"/>
    <s v="EMP1011"/>
    <x v="17"/>
    <x v="353"/>
    <x v="1"/>
    <n v="181"/>
    <n v="130"/>
    <n v="130"/>
    <n v="181"/>
    <n v="51"/>
    <x v="50"/>
    <s v="Larry Marshall"/>
    <x v="17"/>
    <x v="1"/>
    <x v="11"/>
    <x v="0"/>
  </r>
  <r>
    <s v="AX21915"/>
    <s v="ENX2069"/>
    <s v="A171"/>
    <s v="EMP1018"/>
    <x v="62"/>
    <x v="26"/>
    <x v="1"/>
    <n v="378"/>
    <n v="291"/>
    <n v="291"/>
    <n v="378"/>
    <n v="87"/>
    <x v="58"/>
    <s v="Jimmy Young"/>
    <x v="62"/>
    <x v="4"/>
    <x v="0"/>
    <x v="0"/>
  </r>
  <r>
    <s v="AX21920"/>
    <s v="ENX2062"/>
    <s v="A121"/>
    <s v="EMP1028"/>
    <x v="23"/>
    <x v="141"/>
    <x v="0"/>
    <n v="2464"/>
    <n v="1774"/>
    <n v="3548"/>
    <n v="4928"/>
    <n v="1380"/>
    <x v="70"/>
    <s v="Howard Sims"/>
    <x v="23"/>
    <x v="1"/>
    <x v="11"/>
    <x v="0"/>
  </r>
  <r>
    <s v="AX21923"/>
    <s v="ENX2077"/>
    <s v="A142"/>
    <s v="EMP1003"/>
    <x v="78"/>
    <x v="154"/>
    <x v="2"/>
    <n v="530"/>
    <n v="424"/>
    <n v="1272"/>
    <n v="1590"/>
    <n v="318"/>
    <x v="15"/>
    <s v="Christopher Tucker"/>
    <x v="78"/>
    <x v="6"/>
    <x v="7"/>
    <x v="0"/>
  </r>
  <r>
    <s v="AX21927"/>
    <s v="ENX2051"/>
    <s v="A119"/>
    <s v="EMP1018"/>
    <x v="770"/>
    <x v="30"/>
    <x v="0"/>
    <n v="1077"/>
    <n v="732"/>
    <n v="1464"/>
    <n v="2154"/>
    <n v="690"/>
    <x v="61"/>
    <s v="Jimmy Young"/>
    <x v="770"/>
    <x v="6"/>
    <x v="0"/>
    <x v="0"/>
  </r>
  <r>
    <s v="AX21931"/>
    <s v="ENX2012"/>
    <s v="A141"/>
    <s v="EMP1032"/>
    <x v="103"/>
    <x v="213"/>
    <x v="3"/>
    <n v="1353"/>
    <n v="947"/>
    <n v="3788"/>
    <n v="5412"/>
    <n v="1624"/>
    <x v="23"/>
    <s v="Larry Castillo"/>
    <x v="103"/>
    <x v="3"/>
    <x v="5"/>
    <x v="0"/>
  </r>
  <r>
    <s v="AX21932"/>
    <s v="ENX2098"/>
    <s v="A122"/>
    <s v="EMP1019"/>
    <x v="21"/>
    <x v="43"/>
    <x v="1"/>
    <n v="1178"/>
    <n v="683"/>
    <n v="683"/>
    <n v="1178"/>
    <n v="495"/>
    <x v="17"/>
    <s v="Roger Robertson"/>
    <x v="21"/>
    <x v="3"/>
    <x v="9"/>
    <x v="0"/>
  </r>
  <r>
    <s v="AX21944"/>
    <s v="ENX2081"/>
    <s v="A131"/>
    <s v="EMP1041"/>
    <x v="414"/>
    <x v="282"/>
    <x v="3"/>
    <n v="1566"/>
    <n v="1190"/>
    <n v="4760"/>
    <n v="6264"/>
    <n v="1504"/>
    <x v="66"/>
    <s v="Joe Sims"/>
    <x v="414"/>
    <x v="3"/>
    <x v="4"/>
    <x v="0"/>
  </r>
  <r>
    <s v="AX21949"/>
    <s v="ENX2008"/>
    <s v="A165"/>
    <s v="EMP1010"/>
    <x v="737"/>
    <x v="158"/>
    <x v="2"/>
    <n v="315"/>
    <n v="208"/>
    <n v="624"/>
    <n v="945"/>
    <n v="321"/>
    <x v="51"/>
    <s v="Joshua Cook"/>
    <x v="737"/>
    <x v="2"/>
    <x v="11"/>
    <x v="0"/>
  </r>
  <r>
    <s v="AX21950"/>
    <s v="ENX2045"/>
    <s v="A140"/>
    <s v="EMP1035"/>
    <x v="74"/>
    <x v="199"/>
    <x v="1"/>
    <n v="556"/>
    <n v="395"/>
    <n v="395"/>
    <n v="556"/>
    <n v="161"/>
    <x v="46"/>
    <s v="Roger Ramos"/>
    <x v="74"/>
    <x v="5"/>
    <x v="1"/>
    <x v="0"/>
  </r>
  <r>
    <s v="AX21951"/>
    <s v="ENX2041"/>
    <s v="A153"/>
    <s v="EMP1001"/>
    <x v="607"/>
    <x v="15"/>
    <x v="1"/>
    <n v="1380"/>
    <n v="1090"/>
    <n v="1090"/>
    <n v="1380"/>
    <n v="290"/>
    <x v="69"/>
    <s v="Kevin Butler"/>
    <x v="607"/>
    <x v="0"/>
    <x v="8"/>
    <x v="0"/>
  </r>
  <r>
    <s v="AX21952"/>
    <s v="ENX2081"/>
    <s v="A150"/>
    <s v="EMP1044"/>
    <x v="35"/>
    <x v="236"/>
    <x v="1"/>
    <n v="1566"/>
    <n v="1190"/>
    <n v="1190"/>
    <n v="1566"/>
    <n v="376"/>
    <x v="27"/>
    <s v="Martin Carr"/>
    <x v="35"/>
    <x v="1"/>
    <x v="7"/>
    <x v="0"/>
  </r>
  <r>
    <s v="AX21956"/>
    <s v="ENX2070"/>
    <s v="A128"/>
    <s v="EMP1028"/>
    <x v="492"/>
    <x v="249"/>
    <x v="1"/>
    <n v="1671"/>
    <n v="1220"/>
    <n v="1220"/>
    <n v="1671"/>
    <n v="451"/>
    <x v="16"/>
    <s v="Howard Sims"/>
    <x v="492"/>
    <x v="0"/>
    <x v="5"/>
    <x v="0"/>
  </r>
  <r>
    <s v="AX21958"/>
    <s v="ENX2002"/>
    <s v="A143"/>
    <s v="EMP1013"/>
    <x v="704"/>
    <x v="170"/>
    <x v="0"/>
    <n v="847"/>
    <n v="534"/>
    <n v="1068"/>
    <n v="1694"/>
    <n v="626"/>
    <x v="9"/>
    <s v="Charles Harper"/>
    <x v="704"/>
    <x v="6"/>
    <x v="0"/>
    <x v="0"/>
  </r>
  <r>
    <s v="AX21964"/>
    <s v="ENX2057"/>
    <s v="A111"/>
    <s v="EMP1011"/>
    <x v="325"/>
    <x v="226"/>
    <x v="1"/>
    <n v="181"/>
    <n v="130"/>
    <n v="130"/>
    <n v="181"/>
    <n v="51"/>
    <x v="19"/>
    <s v="Larry Marshall"/>
    <x v="325"/>
    <x v="2"/>
    <x v="5"/>
    <x v="0"/>
  </r>
  <r>
    <s v="AX21965"/>
    <s v="ENX2017"/>
    <s v="A105"/>
    <s v="EMP1005"/>
    <x v="496"/>
    <x v="145"/>
    <x v="3"/>
    <n v="35"/>
    <n v="22"/>
    <n v="88"/>
    <n v="140"/>
    <n v="52"/>
    <x v="57"/>
    <s v="Ryan Welch"/>
    <x v="496"/>
    <x v="5"/>
    <x v="0"/>
    <x v="0"/>
  </r>
  <r>
    <s v="AX21966"/>
    <s v="ENX2051"/>
    <s v="A144"/>
    <s v="EMP1028"/>
    <x v="437"/>
    <x v="276"/>
    <x v="1"/>
    <n v="1077"/>
    <n v="732"/>
    <n v="732"/>
    <n v="1077"/>
    <n v="345"/>
    <x v="33"/>
    <s v="Howard Sims"/>
    <x v="437"/>
    <x v="1"/>
    <x v="11"/>
    <x v="0"/>
  </r>
  <r>
    <s v="AX21967"/>
    <s v="ENX2026"/>
    <s v="A128"/>
    <s v="EMP1043"/>
    <x v="141"/>
    <x v="240"/>
    <x v="1"/>
    <n v="947"/>
    <n v="786"/>
    <n v="786"/>
    <n v="947"/>
    <n v="161"/>
    <x v="16"/>
    <s v="Joshua Taylor"/>
    <x v="141"/>
    <x v="5"/>
    <x v="5"/>
    <x v="0"/>
  </r>
  <r>
    <s v="AX21969"/>
    <s v="ENX2089"/>
    <s v="A163"/>
    <s v="EMP1001"/>
    <x v="191"/>
    <x v="130"/>
    <x v="1"/>
    <n v="2294"/>
    <n v="1399"/>
    <n v="1399"/>
    <n v="2294"/>
    <n v="895"/>
    <x v="60"/>
    <s v="Kevin Butler"/>
    <x v="191"/>
    <x v="2"/>
    <x v="2"/>
    <x v="0"/>
  </r>
  <r>
    <s v="AX21972"/>
    <s v="ENX2085"/>
    <s v="A162"/>
    <s v="EMP1034"/>
    <x v="412"/>
    <x v="353"/>
    <x v="0"/>
    <n v="1862"/>
    <n v="1173"/>
    <n v="2346"/>
    <n v="3724"/>
    <n v="1378"/>
    <x v="48"/>
    <s v="Arthur Mccoy"/>
    <x v="412"/>
    <x v="1"/>
    <x v="11"/>
    <x v="0"/>
  </r>
  <r>
    <s v="AX21975"/>
    <s v="ENX2002"/>
    <s v="A119"/>
    <s v="EMP1011"/>
    <x v="459"/>
    <x v="301"/>
    <x v="1"/>
    <n v="847"/>
    <n v="534"/>
    <n v="534"/>
    <n v="847"/>
    <n v="313"/>
    <x v="61"/>
    <s v="Larry Marshall"/>
    <x v="459"/>
    <x v="5"/>
    <x v="9"/>
    <x v="0"/>
  </r>
  <r>
    <s v="AX21978"/>
    <s v="ENX2003"/>
    <s v="A150"/>
    <s v="EMP1020"/>
    <x v="109"/>
    <x v="182"/>
    <x v="1"/>
    <n v="1783"/>
    <n v="1516"/>
    <n v="1516"/>
    <n v="1783"/>
    <n v="267"/>
    <x v="27"/>
    <s v="Ryan Butler"/>
    <x v="109"/>
    <x v="1"/>
    <x v="8"/>
    <x v="0"/>
  </r>
  <r>
    <s v="AX21979"/>
    <s v="ENX2054"/>
    <s v="A128"/>
    <s v="EMP1039"/>
    <x v="430"/>
    <x v="45"/>
    <x v="2"/>
    <n v="127"/>
    <n v="79"/>
    <n v="237"/>
    <n v="381"/>
    <n v="144"/>
    <x v="16"/>
    <s v="Eugene Holmes"/>
    <x v="430"/>
    <x v="5"/>
    <x v="2"/>
    <x v="0"/>
  </r>
  <r>
    <s v="AX21986"/>
    <s v="ENX2069"/>
    <s v="A119"/>
    <s v="EMP1032"/>
    <x v="283"/>
    <x v="342"/>
    <x v="1"/>
    <n v="378"/>
    <n v="291"/>
    <n v="291"/>
    <n v="378"/>
    <n v="87"/>
    <x v="61"/>
    <s v="Larry Castillo"/>
    <x v="283"/>
    <x v="1"/>
    <x v="10"/>
    <x v="0"/>
  </r>
  <r>
    <s v="AX21987"/>
    <s v="ENX2039"/>
    <s v="A111"/>
    <s v="EMP1025"/>
    <x v="670"/>
    <x v="181"/>
    <x v="2"/>
    <n v="817"/>
    <n v="409"/>
    <n v="1227"/>
    <n v="2451"/>
    <n v="1224"/>
    <x v="19"/>
    <s v="Ernest Wagner"/>
    <x v="670"/>
    <x v="2"/>
    <x v="3"/>
    <x v="0"/>
  </r>
  <r>
    <s v="AX21988"/>
    <s v="ENX2097"/>
    <s v="A131"/>
    <s v="EMP1030"/>
    <x v="649"/>
    <x v="243"/>
    <x v="1"/>
    <n v="1052"/>
    <n v="589"/>
    <n v="589"/>
    <n v="1052"/>
    <n v="463"/>
    <x v="66"/>
    <s v="Bobby Russell"/>
    <x v="649"/>
    <x v="6"/>
    <x v="9"/>
    <x v="0"/>
  </r>
  <r>
    <s v="AX21991"/>
    <s v="ENX2031"/>
    <s v="A138"/>
    <s v="EMP1021"/>
    <x v="491"/>
    <x v="175"/>
    <x v="0"/>
    <n v="1638"/>
    <n v="1261"/>
    <n v="2522"/>
    <n v="3276"/>
    <n v="754"/>
    <x v="6"/>
    <s v="Clarence Fox"/>
    <x v="491"/>
    <x v="4"/>
    <x v="6"/>
    <x v="0"/>
  </r>
  <r>
    <s v="AX21993"/>
    <s v="ENX2009"/>
    <s v="A159"/>
    <s v="EMP1001"/>
    <x v="135"/>
    <x v="84"/>
    <x v="1"/>
    <n v="584"/>
    <n v="420"/>
    <n v="420"/>
    <n v="584"/>
    <n v="164"/>
    <x v="52"/>
    <s v="Kevin Butler"/>
    <x v="135"/>
    <x v="2"/>
    <x v="4"/>
    <x v="0"/>
  </r>
  <r>
    <s v="AX21999"/>
    <s v="ENX2089"/>
    <s v="A123"/>
    <s v="EMP1028"/>
    <x v="100"/>
    <x v="212"/>
    <x v="1"/>
    <n v="2294"/>
    <n v="1399"/>
    <n v="1399"/>
    <n v="2294"/>
    <n v="895"/>
    <x v="62"/>
    <s v="Howard Sims"/>
    <x v="100"/>
    <x v="3"/>
    <x v="11"/>
    <x v="0"/>
  </r>
  <r>
    <s v="AX22000"/>
    <s v="ENX2066"/>
    <s v="A132"/>
    <s v="EMP1020"/>
    <x v="45"/>
    <x v="178"/>
    <x v="1"/>
    <n v="2091"/>
    <n v="1485"/>
    <n v="1485"/>
    <n v="2091"/>
    <n v="606"/>
    <x v="56"/>
    <s v="Ryan Butler"/>
    <x v="45"/>
    <x v="5"/>
    <x v="0"/>
    <x v="0"/>
  </r>
  <r>
    <s v="AX22001"/>
    <s v="ENX2010"/>
    <s v="A126"/>
    <s v="EMP1019"/>
    <x v="630"/>
    <x v="134"/>
    <x v="1"/>
    <n v="1812"/>
    <n v="1305"/>
    <n v="1305"/>
    <n v="1812"/>
    <n v="507"/>
    <x v="38"/>
    <s v="Roger Robertson"/>
    <x v="630"/>
    <x v="2"/>
    <x v="5"/>
    <x v="0"/>
  </r>
  <r>
    <s v="AX22005"/>
    <s v="ENX2048"/>
    <s v="A136"/>
    <s v="EMP1027"/>
    <x v="756"/>
    <x v="229"/>
    <x v="0"/>
    <n v="502"/>
    <n v="296"/>
    <n v="592"/>
    <n v="1004"/>
    <n v="412"/>
    <x v="29"/>
    <s v="Gary Rodriguez"/>
    <x v="756"/>
    <x v="4"/>
    <x v="8"/>
    <x v="0"/>
  </r>
  <r>
    <s v="AX22007"/>
    <s v="ENX2037"/>
    <s v="A140"/>
    <s v="EMP1042"/>
    <x v="458"/>
    <x v="241"/>
    <x v="1"/>
    <n v="880"/>
    <n v="634"/>
    <n v="634"/>
    <n v="880"/>
    <n v="246"/>
    <x v="46"/>
    <s v="Scott Clark"/>
    <x v="458"/>
    <x v="2"/>
    <x v="5"/>
    <x v="0"/>
  </r>
  <r>
    <s v="AX22009"/>
    <s v="ENX2001"/>
    <s v="A112"/>
    <s v="EMP1029"/>
    <x v="568"/>
    <x v="192"/>
    <x v="1"/>
    <n v="951"/>
    <n v="504"/>
    <n v="504"/>
    <n v="951"/>
    <n v="447"/>
    <x v="40"/>
    <s v="Howard Gardner"/>
    <x v="568"/>
    <x v="5"/>
    <x v="5"/>
    <x v="0"/>
  </r>
  <r>
    <s v="AX22012"/>
    <s v="ENX2077"/>
    <s v="A106"/>
    <s v="EMP1013"/>
    <x v="647"/>
    <x v="209"/>
    <x v="1"/>
    <n v="530"/>
    <n v="424"/>
    <n v="424"/>
    <n v="530"/>
    <n v="106"/>
    <x v="35"/>
    <s v="Charles Harper"/>
    <x v="647"/>
    <x v="5"/>
    <x v="9"/>
    <x v="0"/>
  </r>
  <r>
    <s v="AX22023"/>
    <s v="ENX2058"/>
    <s v="A103"/>
    <s v="EMP1037"/>
    <x v="771"/>
    <x v="140"/>
    <x v="0"/>
    <n v="2257"/>
    <n v="1535"/>
    <n v="3070"/>
    <n v="4514"/>
    <n v="1444"/>
    <x v="2"/>
    <s v="Carl Hall"/>
    <x v="771"/>
    <x v="1"/>
    <x v="2"/>
    <x v="0"/>
  </r>
  <r>
    <s v="AX22026"/>
    <s v="ENX2025"/>
    <s v="A167"/>
    <s v="EMP1025"/>
    <x v="38"/>
    <x v="220"/>
    <x v="0"/>
    <n v="667"/>
    <n v="387"/>
    <n v="774"/>
    <n v="1334"/>
    <n v="560"/>
    <x v="10"/>
    <s v="Ernest Wagner"/>
    <x v="38"/>
    <x v="6"/>
    <x v="6"/>
    <x v="0"/>
  </r>
  <r>
    <s v="AX22028"/>
    <s v="ENX2012"/>
    <s v="A169"/>
    <s v="EMP1029"/>
    <x v="748"/>
    <x v="65"/>
    <x v="1"/>
    <n v="1353"/>
    <n v="947"/>
    <n v="947"/>
    <n v="1353"/>
    <n v="406"/>
    <x v="30"/>
    <s v="Howard Gardner"/>
    <x v="748"/>
    <x v="5"/>
    <x v="5"/>
    <x v="0"/>
  </r>
  <r>
    <s v="AX22030"/>
    <s v="ENX2022"/>
    <s v="A133"/>
    <s v="EMP1018"/>
    <x v="766"/>
    <x v="315"/>
    <x v="1"/>
    <n v="561"/>
    <n v="421"/>
    <n v="421"/>
    <n v="561"/>
    <n v="140"/>
    <x v="37"/>
    <s v="Jimmy Young"/>
    <x v="766"/>
    <x v="3"/>
    <x v="8"/>
    <x v="0"/>
  </r>
  <r>
    <s v="AX22032"/>
    <s v="ENX2057"/>
    <s v="A107"/>
    <s v="EMP1006"/>
    <x v="167"/>
    <x v="161"/>
    <x v="1"/>
    <n v="181"/>
    <n v="130"/>
    <n v="130"/>
    <n v="181"/>
    <n v="51"/>
    <x v="13"/>
    <s v="Sean Miller"/>
    <x v="167"/>
    <x v="6"/>
    <x v="11"/>
    <x v="0"/>
  </r>
  <r>
    <s v="AX22034"/>
    <s v="ENX2030"/>
    <s v="A162"/>
    <s v="EMP1038"/>
    <x v="375"/>
    <x v="19"/>
    <x v="1"/>
    <n v="1899"/>
    <n v="1044"/>
    <n v="1044"/>
    <n v="1899"/>
    <n v="855"/>
    <x v="48"/>
    <s v="Scott Mason"/>
    <x v="375"/>
    <x v="5"/>
    <x v="2"/>
    <x v="0"/>
  </r>
  <r>
    <s v="AX22037"/>
    <s v="ENX2082"/>
    <s v="A133"/>
    <s v="EMP1020"/>
    <x v="686"/>
    <x v="113"/>
    <x v="1"/>
    <n v="1103"/>
    <n v="838"/>
    <n v="838"/>
    <n v="1103"/>
    <n v="265"/>
    <x v="37"/>
    <s v="Ryan Butler"/>
    <x v="686"/>
    <x v="4"/>
    <x v="1"/>
    <x v="0"/>
  </r>
  <r>
    <s v="AX22040"/>
    <s v="ENX2008"/>
    <s v="A120"/>
    <s v="EMP1005"/>
    <x v="765"/>
    <x v="129"/>
    <x v="3"/>
    <n v="315"/>
    <n v="208"/>
    <n v="832"/>
    <n v="1260"/>
    <n v="428"/>
    <x v="71"/>
    <s v="Ryan Welch"/>
    <x v="765"/>
    <x v="5"/>
    <x v="0"/>
    <x v="0"/>
  </r>
  <r>
    <s v="AX22046"/>
    <s v="ENX2068"/>
    <s v="A144"/>
    <s v="EMP1038"/>
    <x v="711"/>
    <x v="347"/>
    <x v="3"/>
    <n v="1500"/>
    <n v="900"/>
    <n v="3600"/>
    <n v="6000"/>
    <n v="2400"/>
    <x v="33"/>
    <s v="Scott Mason"/>
    <x v="711"/>
    <x v="6"/>
    <x v="6"/>
    <x v="0"/>
  </r>
  <r>
    <s v="AX22047"/>
    <s v="ENX2019"/>
    <s v="A127"/>
    <s v="EMP1041"/>
    <x v="604"/>
    <x v="243"/>
    <x v="3"/>
    <n v="800"/>
    <n v="536"/>
    <n v="2144"/>
    <n v="3200"/>
    <n v="1056"/>
    <x v="5"/>
    <s v="Joe Sims"/>
    <x v="604"/>
    <x v="6"/>
    <x v="9"/>
    <x v="0"/>
  </r>
  <r>
    <s v="AX22050"/>
    <s v="ENX2071"/>
    <s v="A147"/>
    <s v="EMP1032"/>
    <x v="224"/>
    <x v="321"/>
    <x v="2"/>
    <n v="136"/>
    <n v="72"/>
    <n v="216"/>
    <n v="408"/>
    <n v="192"/>
    <x v="20"/>
    <s v="Larry Castillo"/>
    <x v="224"/>
    <x v="3"/>
    <x v="4"/>
    <x v="0"/>
  </r>
  <r>
    <s v="AX22051"/>
    <s v="ENX2023"/>
    <s v="A105"/>
    <s v="EMP1008"/>
    <x v="287"/>
    <x v="41"/>
    <x v="0"/>
    <n v="818"/>
    <n v="450"/>
    <n v="900"/>
    <n v="1636"/>
    <n v="736"/>
    <x v="57"/>
    <s v="Carl Elliott"/>
    <x v="287"/>
    <x v="1"/>
    <x v="6"/>
    <x v="0"/>
  </r>
  <r>
    <s v="AX22054"/>
    <s v="ENX2001"/>
    <s v="A110"/>
    <s v="EMP1003"/>
    <x v="199"/>
    <x v="62"/>
    <x v="1"/>
    <n v="951"/>
    <n v="504"/>
    <n v="504"/>
    <n v="951"/>
    <n v="447"/>
    <x v="73"/>
    <s v="Christopher Tucker"/>
    <x v="199"/>
    <x v="3"/>
    <x v="0"/>
    <x v="0"/>
  </r>
  <r>
    <s v="AX22056"/>
    <s v="ENX2093"/>
    <s v="A167"/>
    <s v="EMP1018"/>
    <x v="505"/>
    <x v="212"/>
    <x v="0"/>
    <n v="112"/>
    <n v="90"/>
    <n v="180"/>
    <n v="224"/>
    <n v="44"/>
    <x v="10"/>
    <s v="Jimmy Young"/>
    <x v="505"/>
    <x v="3"/>
    <x v="11"/>
    <x v="0"/>
  </r>
  <r>
    <s v="AX22060"/>
    <s v="ENX2013"/>
    <s v="A145"/>
    <s v="EMP1012"/>
    <x v="81"/>
    <x v="120"/>
    <x v="1"/>
    <n v="368"/>
    <n v="269"/>
    <n v="269"/>
    <n v="368"/>
    <n v="99"/>
    <x v="50"/>
    <s v="John Reyes"/>
    <x v="81"/>
    <x v="0"/>
    <x v="11"/>
    <x v="0"/>
  </r>
  <r>
    <s v="AX22063"/>
    <s v="ENX2015"/>
    <s v="A152"/>
    <s v="EMP1020"/>
    <x v="261"/>
    <x v="256"/>
    <x v="1"/>
    <n v="637"/>
    <n v="389"/>
    <n v="389"/>
    <n v="637"/>
    <n v="248"/>
    <x v="54"/>
    <s v="Ryan Butler"/>
    <x v="261"/>
    <x v="0"/>
    <x v="7"/>
    <x v="0"/>
  </r>
  <r>
    <s v="AX22066"/>
    <s v="ENX2095"/>
    <s v="A132"/>
    <s v="EMP1007"/>
    <x v="313"/>
    <x v="108"/>
    <x v="1"/>
    <n v="1743"/>
    <n v="872"/>
    <n v="872"/>
    <n v="1743"/>
    <n v="871"/>
    <x v="56"/>
    <s v="Jeremy Mendoza"/>
    <x v="313"/>
    <x v="4"/>
    <x v="10"/>
    <x v="0"/>
  </r>
  <r>
    <s v="AX22079"/>
    <s v="ENX2062"/>
    <s v="A157"/>
    <s v="EMP1016"/>
    <x v="458"/>
    <x v="61"/>
    <x v="1"/>
    <n v="2464"/>
    <n v="1774"/>
    <n v="1774"/>
    <n v="2464"/>
    <n v="690"/>
    <x v="0"/>
    <s v="Henry Nelson"/>
    <x v="458"/>
    <x v="6"/>
    <x v="9"/>
    <x v="0"/>
  </r>
  <r>
    <s v="AX22081"/>
    <s v="ENX2069"/>
    <s v="A118"/>
    <s v="EMP1012"/>
    <x v="430"/>
    <x v="139"/>
    <x v="2"/>
    <n v="378"/>
    <n v="291"/>
    <n v="873"/>
    <n v="1134"/>
    <n v="261"/>
    <x v="11"/>
    <s v="John Reyes"/>
    <x v="430"/>
    <x v="4"/>
    <x v="9"/>
    <x v="0"/>
  </r>
  <r>
    <s v="AX22083"/>
    <s v="ENX2038"/>
    <s v="A117"/>
    <s v="EMP1025"/>
    <x v="236"/>
    <x v="149"/>
    <x v="3"/>
    <n v="392"/>
    <n v="255"/>
    <n v="1020"/>
    <n v="1568"/>
    <n v="548"/>
    <x v="63"/>
    <s v="Ernest Wagner"/>
    <x v="236"/>
    <x v="6"/>
    <x v="1"/>
    <x v="0"/>
  </r>
  <r>
    <s v="AX22087"/>
    <s v="ENX2061"/>
    <s v="A169"/>
    <s v="EMP1000"/>
    <x v="169"/>
    <x v="25"/>
    <x v="2"/>
    <n v="913"/>
    <n v="584"/>
    <n v="1752"/>
    <n v="2739"/>
    <n v="987"/>
    <x v="30"/>
    <s v="Fred Robertson"/>
    <x v="169"/>
    <x v="1"/>
    <x v="7"/>
    <x v="0"/>
  </r>
  <r>
    <s v="AX22091"/>
    <s v="ENX2075"/>
    <s v="A163"/>
    <s v="EMP1042"/>
    <x v="114"/>
    <x v="87"/>
    <x v="2"/>
    <n v="400"/>
    <n v="208"/>
    <n v="624"/>
    <n v="1200"/>
    <n v="576"/>
    <x v="60"/>
    <s v="Scott Clark"/>
    <x v="114"/>
    <x v="4"/>
    <x v="11"/>
    <x v="0"/>
  </r>
  <r>
    <s v="AX22102"/>
    <s v="ENX2067"/>
    <s v="A132"/>
    <s v="EMP1033"/>
    <x v="271"/>
    <x v="138"/>
    <x v="1"/>
    <n v="1119"/>
    <n v="683"/>
    <n v="683"/>
    <n v="1119"/>
    <n v="436"/>
    <x v="56"/>
    <s v="Jerry Perry"/>
    <x v="271"/>
    <x v="6"/>
    <x v="4"/>
    <x v="0"/>
  </r>
  <r>
    <s v="AX22108"/>
    <s v="ENX2064"/>
    <s v="A167"/>
    <s v="EMP1020"/>
    <x v="352"/>
    <x v="41"/>
    <x v="3"/>
    <n v="1414"/>
    <n v="962"/>
    <n v="3848"/>
    <n v="5656"/>
    <n v="1808"/>
    <x v="10"/>
    <s v="Ryan Butler"/>
    <x v="352"/>
    <x v="1"/>
    <x v="6"/>
    <x v="0"/>
  </r>
  <r>
    <s v="AX22113"/>
    <s v="ENX2002"/>
    <s v="A163"/>
    <s v="EMP1036"/>
    <x v="730"/>
    <x v="31"/>
    <x v="1"/>
    <n v="847"/>
    <n v="534"/>
    <n v="534"/>
    <n v="847"/>
    <n v="313"/>
    <x v="60"/>
    <s v="Robert Reed"/>
    <x v="730"/>
    <x v="1"/>
    <x v="1"/>
    <x v="0"/>
  </r>
  <r>
    <s v="AX22116"/>
    <s v="ENX2025"/>
    <s v="A105"/>
    <s v="EMP1043"/>
    <x v="621"/>
    <x v="237"/>
    <x v="1"/>
    <n v="667"/>
    <n v="387"/>
    <n v="387"/>
    <n v="667"/>
    <n v="280"/>
    <x v="57"/>
    <s v="Joshua Taylor"/>
    <x v="621"/>
    <x v="4"/>
    <x v="10"/>
    <x v="0"/>
  </r>
  <r>
    <s v="AX22118"/>
    <s v="ENX2062"/>
    <s v="A119"/>
    <s v="EMP1024"/>
    <x v="663"/>
    <x v="140"/>
    <x v="1"/>
    <n v="2464"/>
    <n v="1774"/>
    <n v="1774"/>
    <n v="2464"/>
    <n v="690"/>
    <x v="61"/>
    <s v="Ernest Wheeler"/>
    <x v="663"/>
    <x v="1"/>
    <x v="2"/>
    <x v="0"/>
  </r>
  <r>
    <s v="AX22122"/>
    <s v="ENX2014"/>
    <s v="A131"/>
    <s v="EMP1014"/>
    <x v="95"/>
    <x v="75"/>
    <x v="1"/>
    <n v="1809"/>
    <n v="1067"/>
    <n v="1067"/>
    <n v="1809"/>
    <n v="742"/>
    <x v="66"/>
    <s v="Ronald Reed"/>
    <x v="95"/>
    <x v="4"/>
    <x v="9"/>
    <x v="0"/>
  </r>
  <r>
    <s v="AX22127"/>
    <s v="ENX2050"/>
    <s v="A116"/>
    <s v="EMP1013"/>
    <x v="223"/>
    <x v="296"/>
    <x v="1"/>
    <n v="2391"/>
    <n v="1291"/>
    <n v="1291"/>
    <n v="2391"/>
    <n v="1100"/>
    <x v="47"/>
    <s v="Charles Harper"/>
    <x v="223"/>
    <x v="2"/>
    <x v="2"/>
    <x v="0"/>
  </r>
  <r>
    <s v="AX22129"/>
    <s v="ENX2001"/>
    <s v="A130"/>
    <s v="EMP1029"/>
    <x v="210"/>
    <x v="3"/>
    <x v="1"/>
    <n v="951"/>
    <n v="504"/>
    <n v="504"/>
    <n v="951"/>
    <n v="447"/>
    <x v="3"/>
    <s v="Howard Gardner"/>
    <x v="210"/>
    <x v="3"/>
    <x v="3"/>
    <x v="0"/>
  </r>
  <r>
    <s v="AX22130"/>
    <s v="ENX2058"/>
    <s v="A123"/>
    <s v="EMP1040"/>
    <x v="326"/>
    <x v="112"/>
    <x v="1"/>
    <n v="2257"/>
    <n v="1535"/>
    <n v="1535"/>
    <n v="2257"/>
    <n v="722"/>
    <x v="62"/>
    <s v="Patrick Ruiz"/>
    <x v="326"/>
    <x v="4"/>
    <x v="10"/>
    <x v="0"/>
  </r>
  <r>
    <s v="AX22138"/>
    <s v="ENX2055"/>
    <s v="A150"/>
    <s v="EMP1028"/>
    <x v="183"/>
    <x v="248"/>
    <x v="1"/>
    <n v="2495"/>
    <n v="1896"/>
    <n v="1896"/>
    <n v="2495"/>
    <n v="599"/>
    <x v="27"/>
    <s v="Howard Sims"/>
    <x v="183"/>
    <x v="2"/>
    <x v="3"/>
    <x v="0"/>
  </r>
  <r>
    <s v="AX22140"/>
    <s v="ENX2005"/>
    <s v="A163"/>
    <s v="EMP1010"/>
    <x v="56"/>
    <x v="280"/>
    <x v="0"/>
    <n v="684"/>
    <n v="561"/>
    <n v="1122"/>
    <n v="1368"/>
    <n v="246"/>
    <x v="60"/>
    <s v="Joshua Cook"/>
    <x v="56"/>
    <x v="3"/>
    <x v="7"/>
    <x v="0"/>
  </r>
  <r>
    <s v="AX22142"/>
    <s v="ENX2009"/>
    <s v="A152"/>
    <s v="EMP1029"/>
    <x v="499"/>
    <x v="14"/>
    <x v="0"/>
    <n v="584"/>
    <n v="420"/>
    <n v="840"/>
    <n v="1168"/>
    <n v="328"/>
    <x v="54"/>
    <s v="Howard Gardner"/>
    <x v="499"/>
    <x v="0"/>
    <x v="6"/>
    <x v="0"/>
  </r>
  <r>
    <s v="AX22144"/>
    <s v="ENX2042"/>
    <s v="A166"/>
    <s v="EMP1001"/>
    <x v="613"/>
    <x v="362"/>
    <x v="1"/>
    <n v="203"/>
    <n v="154"/>
    <n v="154"/>
    <n v="203"/>
    <n v="49"/>
    <x v="65"/>
    <s v="Kevin Butler"/>
    <x v="613"/>
    <x v="0"/>
    <x v="9"/>
    <x v="0"/>
  </r>
  <r>
    <s v="AX22145"/>
    <s v="ENX2038"/>
    <s v="A100"/>
    <s v="EMP1032"/>
    <x v="203"/>
    <x v="153"/>
    <x v="2"/>
    <n v="392"/>
    <n v="255"/>
    <n v="765"/>
    <n v="1176"/>
    <n v="411"/>
    <x v="67"/>
    <s v="Larry Castillo"/>
    <x v="203"/>
    <x v="5"/>
    <x v="1"/>
    <x v="0"/>
  </r>
  <r>
    <s v="AX22148"/>
    <s v="ENX2028"/>
    <s v="A162"/>
    <s v="EMP1010"/>
    <x v="346"/>
    <x v="200"/>
    <x v="0"/>
    <n v="2283"/>
    <n v="1484"/>
    <n v="2968"/>
    <n v="4566"/>
    <n v="1598"/>
    <x v="48"/>
    <s v="Joshua Cook"/>
    <x v="346"/>
    <x v="2"/>
    <x v="6"/>
    <x v="0"/>
  </r>
  <r>
    <s v="AX22150"/>
    <s v="ENX2095"/>
    <s v="A115"/>
    <s v="EMP1036"/>
    <x v="464"/>
    <x v="276"/>
    <x v="1"/>
    <n v="1743"/>
    <n v="872"/>
    <n v="872"/>
    <n v="1743"/>
    <n v="871"/>
    <x v="22"/>
    <s v="Robert Reed"/>
    <x v="464"/>
    <x v="1"/>
    <x v="11"/>
    <x v="0"/>
  </r>
  <r>
    <s v="AX22151"/>
    <s v="ENX2067"/>
    <s v="A146"/>
    <s v="EMP1007"/>
    <x v="524"/>
    <x v="43"/>
    <x v="1"/>
    <n v="1119"/>
    <n v="683"/>
    <n v="683"/>
    <n v="1119"/>
    <n v="436"/>
    <x v="8"/>
    <s v="Jeremy Mendoza"/>
    <x v="524"/>
    <x v="3"/>
    <x v="9"/>
    <x v="0"/>
  </r>
  <r>
    <s v="AX22156"/>
    <s v="ENX2052"/>
    <s v="A133"/>
    <s v="EMP1013"/>
    <x v="473"/>
    <x v="229"/>
    <x v="3"/>
    <n v="1526"/>
    <n v="1251"/>
    <n v="5004"/>
    <n v="6104"/>
    <n v="1100"/>
    <x v="37"/>
    <s v="Charles Harper"/>
    <x v="473"/>
    <x v="4"/>
    <x v="8"/>
    <x v="0"/>
  </r>
  <r>
    <s v="AX22157"/>
    <s v="ENX2043"/>
    <s v="A105"/>
    <s v="EMP1017"/>
    <x v="423"/>
    <x v="170"/>
    <x v="0"/>
    <n v="545"/>
    <n v="425"/>
    <n v="850"/>
    <n v="1090"/>
    <n v="240"/>
    <x v="57"/>
    <s v="Brian Hansen"/>
    <x v="423"/>
    <x v="6"/>
    <x v="0"/>
    <x v="0"/>
  </r>
  <r>
    <s v="AX22160"/>
    <s v="ENX2068"/>
    <s v="A117"/>
    <s v="EMP1037"/>
    <x v="112"/>
    <x v="74"/>
    <x v="1"/>
    <n v="1500"/>
    <n v="900"/>
    <n v="900"/>
    <n v="1500"/>
    <n v="600"/>
    <x v="63"/>
    <s v="Carl Hall"/>
    <x v="112"/>
    <x v="0"/>
    <x v="8"/>
    <x v="0"/>
  </r>
  <r>
    <s v="AX22166"/>
    <s v="ENX2064"/>
    <s v="A135"/>
    <s v="EMP1005"/>
    <x v="646"/>
    <x v="162"/>
    <x v="0"/>
    <n v="1414"/>
    <n v="962"/>
    <n v="1924"/>
    <n v="2828"/>
    <n v="904"/>
    <x v="44"/>
    <s v="Ryan Welch"/>
    <x v="646"/>
    <x v="2"/>
    <x v="6"/>
    <x v="0"/>
  </r>
  <r>
    <s v="AX22168"/>
    <s v="ENX2037"/>
    <s v="A166"/>
    <s v="EMP1012"/>
    <x v="466"/>
    <x v="64"/>
    <x v="2"/>
    <n v="880"/>
    <n v="634"/>
    <n v="1902"/>
    <n v="2640"/>
    <n v="738"/>
    <x v="65"/>
    <s v="John Reyes"/>
    <x v="466"/>
    <x v="0"/>
    <x v="8"/>
    <x v="0"/>
  </r>
  <r>
    <s v="AX22170"/>
    <s v="ENX2033"/>
    <s v="A153"/>
    <s v="EMP1000"/>
    <x v="361"/>
    <x v="291"/>
    <x v="1"/>
    <n v="2182"/>
    <n v="1200"/>
    <n v="1200"/>
    <n v="2182"/>
    <n v="982"/>
    <x v="69"/>
    <s v="Fred Robertson"/>
    <x v="361"/>
    <x v="4"/>
    <x v="0"/>
    <x v="0"/>
  </r>
  <r>
    <s v="AX22171"/>
    <s v="ENX2041"/>
    <s v="A112"/>
    <s v="EMP1007"/>
    <x v="700"/>
    <x v="49"/>
    <x v="0"/>
    <n v="1380"/>
    <n v="1090"/>
    <n v="2180"/>
    <n v="2760"/>
    <n v="580"/>
    <x v="40"/>
    <s v="Jeremy Mendoza"/>
    <x v="700"/>
    <x v="4"/>
    <x v="8"/>
    <x v="0"/>
  </r>
  <r>
    <s v="AX22173"/>
    <s v="ENX2053"/>
    <s v="A153"/>
    <s v="EMP1034"/>
    <x v="562"/>
    <x v="261"/>
    <x v="0"/>
    <n v="596"/>
    <n v="358"/>
    <n v="716"/>
    <n v="1192"/>
    <n v="476"/>
    <x v="69"/>
    <s v="Arthur Mccoy"/>
    <x v="562"/>
    <x v="1"/>
    <x v="7"/>
    <x v="0"/>
  </r>
  <r>
    <s v="AX22178"/>
    <s v="ENX2052"/>
    <s v="A127"/>
    <s v="EMP1026"/>
    <x v="112"/>
    <x v="217"/>
    <x v="1"/>
    <n v="1526"/>
    <n v="1251"/>
    <n v="1251"/>
    <n v="1526"/>
    <n v="275"/>
    <x v="5"/>
    <s v="Martin Perry"/>
    <x v="112"/>
    <x v="1"/>
    <x v="5"/>
    <x v="0"/>
  </r>
  <r>
    <s v="AX22185"/>
    <s v="ENX2021"/>
    <s v="A132"/>
    <s v="EMP1040"/>
    <x v="649"/>
    <x v="266"/>
    <x v="3"/>
    <n v="217"/>
    <n v="171"/>
    <n v="684"/>
    <n v="868"/>
    <n v="184"/>
    <x v="56"/>
    <s v="Patrick Ruiz"/>
    <x v="649"/>
    <x v="6"/>
    <x v="2"/>
    <x v="0"/>
  </r>
  <r>
    <s v="AX22188"/>
    <s v="ENX2087"/>
    <s v="A119"/>
    <s v="EMP1019"/>
    <x v="374"/>
    <x v="9"/>
    <x v="3"/>
    <n v="1022"/>
    <n v="818"/>
    <n v="3272"/>
    <n v="4088"/>
    <n v="816"/>
    <x v="61"/>
    <s v="Roger Robertson"/>
    <x v="374"/>
    <x v="2"/>
    <x v="1"/>
    <x v="0"/>
  </r>
  <r>
    <s v="AX22191"/>
    <s v="ENX2016"/>
    <s v="A128"/>
    <s v="EMP1017"/>
    <x v="677"/>
    <x v="328"/>
    <x v="1"/>
    <n v="1351"/>
    <n v="1108"/>
    <n v="1108"/>
    <n v="1351"/>
    <n v="243"/>
    <x v="16"/>
    <s v="Brian Hansen"/>
    <x v="677"/>
    <x v="6"/>
    <x v="11"/>
    <x v="0"/>
  </r>
  <r>
    <s v="AX22195"/>
    <s v="ENX2076"/>
    <s v="A115"/>
    <s v="EMP1017"/>
    <x v="268"/>
    <x v="257"/>
    <x v="1"/>
    <n v="1522"/>
    <n v="791"/>
    <n v="791"/>
    <n v="1522"/>
    <n v="731"/>
    <x v="22"/>
    <s v="Brian Hansen"/>
    <x v="268"/>
    <x v="2"/>
    <x v="9"/>
    <x v="0"/>
  </r>
  <r>
    <s v="AX22197"/>
    <s v="ENX2016"/>
    <s v="A108"/>
    <s v="EMP1044"/>
    <x v="211"/>
    <x v="283"/>
    <x v="3"/>
    <n v="1351"/>
    <n v="1108"/>
    <n v="4432"/>
    <n v="5404"/>
    <n v="972"/>
    <x v="64"/>
    <s v="Martin Carr"/>
    <x v="211"/>
    <x v="1"/>
    <x v="8"/>
    <x v="0"/>
  </r>
  <r>
    <s v="AX22208"/>
    <s v="ENX2015"/>
    <s v="A140"/>
    <s v="EMP1013"/>
    <x v="146"/>
    <x v="262"/>
    <x v="2"/>
    <n v="637"/>
    <n v="389"/>
    <n v="1167"/>
    <n v="1911"/>
    <n v="744"/>
    <x v="46"/>
    <s v="Charles Harper"/>
    <x v="146"/>
    <x v="0"/>
    <x v="2"/>
    <x v="0"/>
  </r>
  <r>
    <s v="AX22213"/>
    <s v="ENX2000"/>
    <s v="A152"/>
    <s v="EMP1023"/>
    <x v="708"/>
    <x v="155"/>
    <x v="1"/>
    <n v="2241"/>
    <n v="1367"/>
    <n v="1367"/>
    <n v="2241"/>
    <n v="874"/>
    <x v="54"/>
    <s v="Brian Davis"/>
    <x v="708"/>
    <x v="4"/>
    <x v="4"/>
    <x v="0"/>
  </r>
  <r>
    <s v="AX22215"/>
    <s v="ENX2002"/>
    <s v="A156"/>
    <s v="EMP1024"/>
    <x v="718"/>
    <x v="343"/>
    <x v="0"/>
    <n v="847"/>
    <n v="534"/>
    <n v="1068"/>
    <n v="1694"/>
    <n v="626"/>
    <x v="39"/>
    <s v="Ernest Wheeler"/>
    <x v="718"/>
    <x v="3"/>
    <x v="7"/>
    <x v="0"/>
  </r>
  <r>
    <s v="AX22217"/>
    <s v="ENX2032"/>
    <s v="A149"/>
    <s v="EMP1035"/>
    <x v="746"/>
    <x v="309"/>
    <x v="1"/>
    <n v="1967"/>
    <n v="1397"/>
    <n v="1397"/>
    <n v="1967"/>
    <n v="570"/>
    <x v="42"/>
    <s v="Roger Ramos"/>
    <x v="746"/>
    <x v="2"/>
    <x v="8"/>
    <x v="0"/>
  </r>
  <r>
    <s v="AX22222"/>
    <s v="ENX2044"/>
    <s v="A154"/>
    <s v="EMP1041"/>
    <x v="95"/>
    <x v="309"/>
    <x v="2"/>
    <n v="886"/>
    <n v="478"/>
    <n v="1434"/>
    <n v="2658"/>
    <n v="1224"/>
    <x v="55"/>
    <s v="Joe Sims"/>
    <x v="95"/>
    <x v="2"/>
    <x v="8"/>
    <x v="0"/>
  </r>
  <r>
    <s v="AX22223"/>
    <s v="ENX2076"/>
    <s v="A145"/>
    <s v="EMP1018"/>
    <x v="592"/>
    <x v="363"/>
    <x v="1"/>
    <n v="1522"/>
    <n v="791"/>
    <n v="791"/>
    <n v="1522"/>
    <n v="731"/>
    <x v="50"/>
    <s v="Jimmy Young"/>
    <x v="592"/>
    <x v="0"/>
    <x v="9"/>
    <x v="0"/>
  </r>
  <r>
    <s v="AX22235"/>
    <s v="ENX2099"/>
    <s v="A141"/>
    <s v="EMP1004"/>
    <x v="44"/>
    <x v="275"/>
    <x v="1"/>
    <n v="1367"/>
    <n v="984"/>
    <n v="984"/>
    <n v="1367"/>
    <n v="383"/>
    <x v="23"/>
    <s v="Kenneth Bradley"/>
    <x v="44"/>
    <x v="4"/>
    <x v="4"/>
    <x v="0"/>
  </r>
  <r>
    <s v="AX22236"/>
    <s v="ENX2011"/>
    <s v="A167"/>
    <s v="EMP1005"/>
    <x v="374"/>
    <x v="51"/>
    <x v="0"/>
    <n v="530"/>
    <n v="435"/>
    <n v="870"/>
    <n v="1060"/>
    <n v="190"/>
    <x v="10"/>
    <s v="Ryan Welch"/>
    <x v="374"/>
    <x v="5"/>
    <x v="7"/>
    <x v="0"/>
  </r>
  <r>
    <s v="AX22237"/>
    <s v="ENX2023"/>
    <s v="A102"/>
    <s v="EMP1005"/>
    <x v="170"/>
    <x v="110"/>
    <x v="0"/>
    <n v="818"/>
    <n v="450"/>
    <n v="900"/>
    <n v="1636"/>
    <n v="736"/>
    <x v="43"/>
    <s v="Ryan Welch"/>
    <x v="170"/>
    <x v="1"/>
    <x v="2"/>
    <x v="0"/>
  </r>
  <r>
    <s v="AX22239"/>
    <s v="ENX2009"/>
    <s v="A160"/>
    <s v="EMP1006"/>
    <x v="317"/>
    <x v="50"/>
    <x v="1"/>
    <n v="584"/>
    <n v="420"/>
    <n v="420"/>
    <n v="584"/>
    <n v="164"/>
    <x v="1"/>
    <s v="Sean Miller"/>
    <x v="317"/>
    <x v="5"/>
    <x v="4"/>
    <x v="0"/>
  </r>
  <r>
    <s v="AX22244"/>
    <s v="ENX2100"/>
    <s v="A160"/>
    <s v="EMP1021"/>
    <x v="21"/>
    <x v="271"/>
    <x v="3"/>
    <n v="799"/>
    <n v="455"/>
    <n v="1820"/>
    <n v="3196"/>
    <n v="1376"/>
    <x v="1"/>
    <s v="Clarence Fox"/>
    <x v="21"/>
    <x v="0"/>
    <x v="9"/>
    <x v="0"/>
  </r>
  <r>
    <s v="AX22247"/>
    <s v="ENX2071"/>
    <s v="A146"/>
    <s v="EMP1009"/>
    <x v="406"/>
    <x v="47"/>
    <x v="1"/>
    <n v="136"/>
    <n v="72"/>
    <n v="72"/>
    <n v="136"/>
    <n v="64"/>
    <x v="8"/>
    <s v="Kenneth Fields"/>
    <x v="406"/>
    <x v="1"/>
    <x v="9"/>
    <x v="0"/>
  </r>
  <r>
    <s v="AX22249"/>
    <s v="ENX2039"/>
    <s v="A128"/>
    <s v="EMP1023"/>
    <x v="212"/>
    <x v="59"/>
    <x v="1"/>
    <n v="817"/>
    <n v="409"/>
    <n v="409"/>
    <n v="817"/>
    <n v="408"/>
    <x v="16"/>
    <s v="Brian Davis"/>
    <x v="212"/>
    <x v="0"/>
    <x v="2"/>
    <x v="0"/>
  </r>
  <r>
    <s v="AX22251"/>
    <s v="ENX2040"/>
    <s v="A140"/>
    <s v="EMP1024"/>
    <x v="238"/>
    <x v="273"/>
    <x v="1"/>
    <n v="1889"/>
    <n v="945"/>
    <n v="945"/>
    <n v="1889"/>
    <n v="944"/>
    <x v="46"/>
    <s v="Ernest Wheeler"/>
    <x v="238"/>
    <x v="6"/>
    <x v="0"/>
    <x v="0"/>
  </r>
  <r>
    <s v="AX22253"/>
    <s v="ENX2068"/>
    <s v="A117"/>
    <s v="EMP1038"/>
    <x v="617"/>
    <x v="312"/>
    <x v="1"/>
    <n v="1500"/>
    <n v="900"/>
    <n v="900"/>
    <n v="1500"/>
    <n v="600"/>
    <x v="63"/>
    <s v="Scott Mason"/>
    <x v="617"/>
    <x v="0"/>
    <x v="5"/>
    <x v="0"/>
  </r>
  <r>
    <s v="AX22260"/>
    <s v="ENX2021"/>
    <s v="A111"/>
    <s v="EMP1010"/>
    <x v="760"/>
    <x v="187"/>
    <x v="0"/>
    <n v="217"/>
    <n v="171"/>
    <n v="342"/>
    <n v="434"/>
    <n v="92"/>
    <x v="19"/>
    <s v="Joshua Cook"/>
    <x v="760"/>
    <x v="0"/>
    <x v="6"/>
    <x v="0"/>
  </r>
  <r>
    <s v="AX22267"/>
    <s v="ENX2097"/>
    <s v="A123"/>
    <s v="EMP1015"/>
    <x v="301"/>
    <x v="318"/>
    <x v="2"/>
    <n v="1052"/>
    <n v="589"/>
    <n v="1767"/>
    <n v="3156"/>
    <n v="1389"/>
    <x v="62"/>
    <s v="Justin Lynch"/>
    <x v="301"/>
    <x v="0"/>
    <x v="4"/>
    <x v="0"/>
  </r>
  <r>
    <s v="AX22268"/>
    <s v="ENX2017"/>
    <s v="A131"/>
    <s v="EMP1033"/>
    <x v="333"/>
    <x v="247"/>
    <x v="0"/>
    <n v="35"/>
    <n v="22"/>
    <n v="44"/>
    <n v="70"/>
    <n v="26"/>
    <x v="66"/>
    <s v="Jerry Perry"/>
    <x v="333"/>
    <x v="6"/>
    <x v="5"/>
    <x v="0"/>
  </r>
  <r>
    <s v="AX22269"/>
    <s v="ENX2007"/>
    <s v="A121"/>
    <s v="EMP1009"/>
    <x v="514"/>
    <x v="286"/>
    <x v="1"/>
    <n v="1405"/>
    <n v="1054"/>
    <n v="1054"/>
    <n v="1405"/>
    <n v="351"/>
    <x v="70"/>
    <s v="Kenneth Fields"/>
    <x v="514"/>
    <x v="3"/>
    <x v="10"/>
    <x v="0"/>
  </r>
  <r>
    <s v="AX22270"/>
    <s v="ENX2072"/>
    <s v="A138"/>
    <s v="EMP1038"/>
    <x v="184"/>
    <x v="320"/>
    <x v="0"/>
    <n v="1887"/>
    <n v="1378"/>
    <n v="2756"/>
    <n v="3774"/>
    <n v="1018"/>
    <x v="6"/>
    <s v="Scott Mason"/>
    <x v="184"/>
    <x v="0"/>
    <x v="3"/>
    <x v="0"/>
  </r>
  <r>
    <s v="AX22273"/>
    <s v="ENX2013"/>
    <s v="A160"/>
    <s v="EMP1012"/>
    <x v="792"/>
    <x v="251"/>
    <x v="0"/>
    <n v="368"/>
    <n v="269"/>
    <n v="538"/>
    <n v="736"/>
    <n v="198"/>
    <x v="1"/>
    <s v="John Reyes"/>
    <x v="792"/>
    <x v="5"/>
    <x v="11"/>
    <x v="0"/>
  </r>
  <r>
    <s v="AX22274"/>
    <s v="ENX2005"/>
    <s v="A152"/>
    <s v="EMP1026"/>
    <x v="319"/>
    <x v="49"/>
    <x v="1"/>
    <n v="684"/>
    <n v="561"/>
    <n v="561"/>
    <n v="684"/>
    <n v="123"/>
    <x v="54"/>
    <s v="Martin Perry"/>
    <x v="319"/>
    <x v="4"/>
    <x v="8"/>
    <x v="0"/>
  </r>
  <r>
    <s v="AX22277"/>
    <s v="ENX2017"/>
    <s v="A115"/>
    <s v="EMP1033"/>
    <x v="693"/>
    <x v="357"/>
    <x v="1"/>
    <n v="35"/>
    <n v="22"/>
    <n v="22"/>
    <n v="35"/>
    <n v="13"/>
    <x v="22"/>
    <s v="Jerry Perry"/>
    <x v="693"/>
    <x v="4"/>
    <x v="5"/>
    <x v="0"/>
  </r>
  <r>
    <s v="AX22283"/>
    <s v="ENX2063"/>
    <s v="A133"/>
    <s v="EMP1008"/>
    <x v="55"/>
    <x v="222"/>
    <x v="2"/>
    <n v="1708"/>
    <n v="871"/>
    <n v="2613"/>
    <n v="5124"/>
    <n v="2511"/>
    <x v="37"/>
    <s v="Carl Elliott"/>
    <x v="55"/>
    <x v="5"/>
    <x v="11"/>
    <x v="0"/>
  </r>
  <r>
    <s v="AX22290"/>
    <s v="ENX2075"/>
    <s v="A102"/>
    <s v="EMP1020"/>
    <x v="96"/>
    <x v="123"/>
    <x v="0"/>
    <n v="400"/>
    <n v="208"/>
    <n v="416"/>
    <n v="800"/>
    <n v="384"/>
    <x v="43"/>
    <s v="Ryan Butler"/>
    <x v="96"/>
    <x v="4"/>
    <x v="7"/>
    <x v="0"/>
  </r>
  <r>
    <s v="AX22295"/>
    <s v="ENX2038"/>
    <s v="A119"/>
    <s v="EMP1021"/>
    <x v="448"/>
    <x v="301"/>
    <x v="3"/>
    <n v="392"/>
    <n v="255"/>
    <n v="1020"/>
    <n v="1568"/>
    <n v="548"/>
    <x v="61"/>
    <s v="Clarence Fox"/>
    <x v="448"/>
    <x v="5"/>
    <x v="9"/>
    <x v="0"/>
  </r>
  <r>
    <s v="AX22297"/>
    <s v="ENX2060"/>
    <s v="A170"/>
    <s v="EMP1025"/>
    <x v="592"/>
    <x v="335"/>
    <x v="1"/>
    <n v="1467"/>
    <n v="807"/>
    <n v="807"/>
    <n v="1467"/>
    <n v="660"/>
    <x v="18"/>
    <s v="Ernest Wagner"/>
    <x v="592"/>
    <x v="0"/>
    <x v="2"/>
    <x v="0"/>
  </r>
  <r>
    <s v="AX22299"/>
    <s v="ENX2061"/>
    <s v="A149"/>
    <s v="EMP1000"/>
    <x v="672"/>
    <x v="251"/>
    <x v="1"/>
    <n v="913"/>
    <n v="584"/>
    <n v="584"/>
    <n v="913"/>
    <n v="329"/>
    <x v="42"/>
    <s v="Fred Robertson"/>
    <x v="672"/>
    <x v="5"/>
    <x v="11"/>
    <x v="0"/>
  </r>
  <r>
    <s v="AX22300"/>
    <s v="ENX2047"/>
    <s v="A119"/>
    <s v="EMP1017"/>
    <x v="118"/>
    <x v="163"/>
    <x v="0"/>
    <n v="290"/>
    <n v="200"/>
    <n v="400"/>
    <n v="580"/>
    <n v="180"/>
    <x v="61"/>
    <s v="Brian Hansen"/>
    <x v="118"/>
    <x v="4"/>
    <x v="9"/>
    <x v="0"/>
  </r>
  <r>
    <s v="AX22303"/>
    <s v="ENX2007"/>
    <s v="A130"/>
    <s v="EMP1020"/>
    <x v="126"/>
    <x v="241"/>
    <x v="0"/>
    <n v="1405"/>
    <n v="1054"/>
    <n v="2108"/>
    <n v="2810"/>
    <n v="702"/>
    <x v="3"/>
    <s v="Ryan Butler"/>
    <x v="126"/>
    <x v="2"/>
    <x v="5"/>
    <x v="0"/>
  </r>
  <r>
    <s v="AX22304"/>
    <s v="ENX2061"/>
    <s v="A159"/>
    <s v="EMP1028"/>
    <x v="6"/>
    <x v="83"/>
    <x v="1"/>
    <n v="913"/>
    <n v="584"/>
    <n v="584"/>
    <n v="913"/>
    <n v="329"/>
    <x v="52"/>
    <s v="Howard Sims"/>
    <x v="6"/>
    <x v="3"/>
    <x v="6"/>
    <x v="0"/>
  </r>
  <r>
    <s v="AX22310"/>
    <s v="ENX2008"/>
    <s v="A160"/>
    <s v="EMP1034"/>
    <x v="759"/>
    <x v="203"/>
    <x v="1"/>
    <n v="315"/>
    <n v="208"/>
    <n v="208"/>
    <n v="315"/>
    <n v="107"/>
    <x v="1"/>
    <s v="Arthur Mccoy"/>
    <x v="759"/>
    <x v="1"/>
    <x v="6"/>
    <x v="0"/>
  </r>
  <r>
    <s v="AX22323"/>
    <s v="ENX2036"/>
    <s v="A158"/>
    <s v="EMP1025"/>
    <x v="419"/>
    <x v="29"/>
    <x v="1"/>
    <n v="1582"/>
    <n v="1234"/>
    <n v="1234"/>
    <n v="1582"/>
    <n v="348"/>
    <x v="4"/>
    <s v="Ernest Wagner"/>
    <x v="419"/>
    <x v="5"/>
    <x v="3"/>
    <x v="0"/>
  </r>
  <r>
    <s v="AX22334"/>
    <s v="ENX2084"/>
    <s v="A170"/>
    <s v="EMP1036"/>
    <x v="559"/>
    <x v="30"/>
    <x v="1"/>
    <n v="1783"/>
    <n v="1230"/>
    <n v="1230"/>
    <n v="1783"/>
    <n v="553"/>
    <x v="18"/>
    <s v="Robert Reed"/>
    <x v="559"/>
    <x v="6"/>
    <x v="0"/>
    <x v="0"/>
  </r>
  <r>
    <s v="AX22335"/>
    <s v="ENX2065"/>
    <s v="A163"/>
    <s v="EMP1040"/>
    <x v="517"/>
    <x v="47"/>
    <x v="0"/>
    <n v="2396"/>
    <n v="1965"/>
    <n v="3930"/>
    <n v="4792"/>
    <n v="862"/>
    <x v="60"/>
    <s v="Patrick Ruiz"/>
    <x v="517"/>
    <x v="1"/>
    <x v="9"/>
    <x v="0"/>
  </r>
  <r>
    <s v="AX22336"/>
    <s v="ENX2092"/>
    <s v="A124"/>
    <s v="EMP1029"/>
    <x v="372"/>
    <x v="269"/>
    <x v="0"/>
    <n v="1639"/>
    <n v="1295"/>
    <n v="2590"/>
    <n v="3278"/>
    <n v="688"/>
    <x v="21"/>
    <s v="Howard Gardner"/>
    <x v="372"/>
    <x v="3"/>
    <x v="1"/>
    <x v="0"/>
  </r>
  <r>
    <s v="AX22340"/>
    <s v="ENX2078"/>
    <s v="A136"/>
    <s v="EMP1019"/>
    <x v="289"/>
    <x v="144"/>
    <x v="0"/>
    <n v="1798"/>
    <n v="971"/>
    <n v="1942"/>
    <n v="3596"/>
    <n v="1654"/>
    <x v="29"/>
    <s v="Roger Robertson"/>
    <x v="289"/>
    <x v="5"/>
    <x v="2"/>
    <x v="0"/>
  </r>
  <r>
    <s v="AX22341"/>
    <s v="ENX2087"/>
    <s v="A142"/>
    <s v="EMP1042"/>
    <x v="588"/>
    <x v="200"/>
    <x v="0"/>
    <n v="1022"/>
    <n v="818"/>
    <n v="1636"/>
    <n v="2044"/>
    <n v="408"/>
    <x v="15"/>
    <s v="Scott Clark"/>
    <x v="588"/>
    <x v="2"/>
    <x v="6"/>
    <x v="0"/>
  </r>
  <r>
    <s v="AX22346"/>
    <s v="ENX2038"/>
    <s v="A163"/>
    <s v="EMP1018"/>
    <x v="735"/>
    <x v="172"/>
    <x v="1"/>
    <n v="392"/>
    <n v="255"/>
    <n v="255"/>
    <n v="392"/>
    <n v="137"/>
    <x v="60"/>
    <s v="Jimmy Young"/>
    <x v="735"/>
    <x v="4"/>
    <x v="4"/>
    <x v="0"/>
  </r>
  <r>
    <s v="AX22347"/>
    <s v="ENX2024"/>
    <s v="A137"/>
    <s v="EMP1035"/>
    <x v="668"/>
    <x v="272"/>
    <x v="0"/>
    <n v="356"/>
    <n v="292"/>
    <n v="584"/>
    <n v="712"/>
    <n v="128"/>
    <x v="32"/>
    <s v="Roger Ramos"/>
    <x v="668"/>
    <x v="6"/>
    <x v="2"/>
    <x v="0"/>
  </r>
  <r>
    <s v="AX22352"/>
    <s v="ENX2068"/>
    <s v="A129"/>
    <s v="EMP1005"/>
    <x v="384"/>
    <x v="276"/>
    <x v="1"/>
    <n v="1500"/>
    <n v="900"/>
    <n v="900"/>
    <n v="1500"/>
    <n v="600"/>
    <x v="59"/>
    <s v="Ryan Welch"/>
    <x v="384"/>
    <x v="1"/>
    <x v="11"/>
    <x v="0"/>
  </r>
  <r>
    <s v="AX22353"/>
    <s v="ENX2033"/>
    <s v="A117"/>
    <s v="EMP1017"/>
    <x v="405"/>
    <x v="32"/>
    <x v="2"/>
    <n v="2182"/>
    <n v="1200"/>
    <n v="3600"/>
    <n v="6546"/>
    <n v="2946"/>
    <x v="63"/>
    <s v="Brian Hansen"/>
    <x v="405"/>
    <x v="5"/>
    <x v="3"/>
    <x v="0"/>
  </r>
  <r>
    <s v="AX22354"/>
    <s v="ENX2086"/>
    <s v="A135"/>
    <s v="EMP1025"/>
    <x v="618"/>
    <x v="98"/>
    <x v="1"/>
    <n v="123"/>
    <n v="84"/>
    <n v="84"/>
    <n v="123"/>
    <n v="39"/>
    <x v="44"/>
    <s v="Ernest Wagner"/>
    <x v="618"/>
    <x v="3"/>
    <x v="5"/>
    <x v="0"/>
  </r>
  <r>
    <s v="AX22355"/>
    <s v="ENX2098"/>
    <s v="A144"/>
    <s v="EMP1007"/>
    <x v="566"/>
    <x v="29"/>
    <x v="3"/>
    <n v="1178"/>
    <n v="683"/>
    <n v="2732"/>
    <n v="4712"/>
    <n v="1980"/>
    <x v="33"/>
    <s v="Jeremy Mendoza"/>
    <x v="566"/>
    <x v="5"/>
    <x v="3"/>
    <x v="0"/>
  </r>
  <r>
    <s v="AX22356"/>
    <s v="ENX2097"/>
    <s v="A104"/>
    <s v="EMP1016"/>
    <x v="549"/>
    <x v="173"/>
    <x v="0"/>
    <n v="1052"/>
    <n v="589"/>
    <n v="1178"/>
    <n v="2104"/>
    <n v="926"/>
    <x v="53"/>
    <s v="Henry Nelson"/>
    <x v="549"/>
    <x v="4"/>
    <x v="10"/>
    <x v="0"/>
  </r>
  <r>
    <s v="AX22358"/>
    <s v="ENX2036"/>
    <s v="A134"/>
    <s v="EMP1006"/>
    <x v="11"/>
    <x v="184"/>
    <x v="2"/>
    <n v="1582"/>
    <n v="1234"/>
    <n v="3702"/>
    <n v="4746"/>
    <n v="1044"/>
    <x v="7"/>
    <s v="Sean Miller"/>
    <x v="11"/>
    <x v="0"/>
    <x v="6"/>
    <x v="0"/>
  </r>
  <r>
    <s v="AX22363"/>
    <s v="ENX2054"/>
    <s v="A139"/>
    <s v="EMP1007"/>
    <x v="246"/>
    <x v="198"/>
    <x v="2"/>
    <n v="127"/>
    <n v="79"/>
    <n v="237"/>
    <n v="381"/>
    <n v="144"/>
    <x v="12"/>
    <s v="Jeremy Mendoza"/>
    <x v="246"/>
    <x v="0"/>
    <x v="9"/>
    <x v="0"/>
  </r>
  <r>
    <s v="AX22370"/>
    <s v="ENX2046"/>
    <s v="A125"/>
    <s v="EMP1033"/>
    <x v="84"/>
    <x v="142"/>
    <x v="1"/>
    <n v="2410"/>
    <n v="1518"/>
    <n v="1518"/>
    <n v="2410"/>
    <n v="892"/>
    <x v="72"/>
    <s v="Jerry Perry"/>
    <x v="84"/>
    <x v="1"/>
    <x v="0"/>
    <x v="0"/>
  </r>
  <r>
    <s v="AX22373"/>
    <s v="ENX2069"/>
    <s v="A124"/>
    <s v="EMP1029"/>
    <x v="202"/>
    <x v="191"/>
    <x v="0"/>
    <n v="378"/>
    <n v="291"/>
    <n v="582"/>
    <n v="756"/>
    <n v="174"/>
    <x v="21"/>
    <s v="Howard Gardner"/>
    <x v="202"/>
    <x v="4"/>
    <x v="11"/>
    <x v="0"/>
  </r>
  <r>
    <s v="AX22374"/>
    <s v="ENX2030"/>
    <s v="A160"/>
    <s v="EMP1027"/>
    <x v="730"/>
    <x v="243"/>
    <x v="1"/>
    <n v="1899"/>
    <n v="1044"/>
    <n v="1044"/>
    <n v="1899"/>
    <n v="855"/>
    <x v="1"/>
    <s v="Gary Rodriguez"/>
    <x v="730"/>
    <x v="6"/>
    <x v="9"/>
    <x v="0"/>
  </r>
  <r>
    <s v="AX22376"/>
    <s v="ENX2076"/>
    <s v="A156"/>
    <s v="EMP1002"/>
    <x v="593"/>
    <x v="176"/>
    <x v="1"/>
    <n v="1522"/>
    <n v="791"/>
    <n v="791"/>
    <n v="1522"/>
    <n v="731"/>
    <x v="39"/>
    <s v="Andrew Bowman"/>
    <x v="593"/>
    <x v="1"/>
    <x v="8"/>
    <x v="0"/>
  </r>
  <r>
    <s v="AX22379"/>
    <s v="ENX2094"/>
    <s v="A134"/>
    <s v="EMP1003"/>
    <x v="390"/>
    <x v="159"/>
    <x v="1"/>
    <n v="771"/>
    <n v="648"/>
    <n v="648"/>
    <n v="771"/>
    <n v="123"/>
    <x v="7"/>
    <s v="Christopher Tucker"/>
    <x v="390"/>
    <x v="1"/>
    <x v="10"/>
    <x v="0"/>
  </r>
  <r>
    <s v="AX22381"/>
    <s v="ENX2067"/>
    <s v="A122"/>
    <s v="EMP1030"/>
    <x v="88"/>
    <x v="364"/>
    <x v="1"/>
    <n v="1119"/>
    <n v="683"/>
    <n v="683"/>
    <n v="1119"/>
    <n v="436"/>
    <x v="17"/>
    <s v="Bobby Russell"/>
    <x v="88"/>
    <x v="6"/>
    <x v="8"/>
    <x v="0"/>
  </r>
  <r>
    <s v="AX22382"/>
    <s v="ENX2022"/>
    <s v="A123"/>
    <s v="EMP1000"/>
    <x v="159"/>
    <x v="345"/>
    <x v="2"/>
    <n v="561"/>
    <n v="421"/>
    <n v="1263"/>
    <n v="1683"/>
    <n v="420"/>
    <x v="62"/>
    <s v="Fred Robertson"/>
    <x v="159"/>
    <x v="3"/>
    <x v="10"/>
    <x v="0"/>
  </r>
  <r>
    <s v="AX22389"/>
    <s v="ENX2007"/>
    <s v="A130"/>
    <s v="EMP1024"/>
    <x v="300"/>
    <x v="232"/>
    <x v="3"/>
    <n v="1405"/>
    <n v="1054"/>
    <n v="4216"/>
    <n v="5620"/>
    <n v="1404"/>
    <x v="3"/>
    <s v="Ernest Wheeler"/>
    <x v="300"/>
    <x v="4"/>
    <x v="5"/>
    <x v="0"/>
  </r>
  <r>
    <s v="AX22390"/>
    <s v="ENX2010"/>
    <s v="A166"/>
    <s v="EMP1005"/>
    <x v="741"/>
    <x v="144"/>
    <x v="2"/>
    <n v="1812"/>
    <n v="1305"/>
    <n v="3915"/>
    <n v="5436"/>
    <n v="1521"/>
    <x v="65"/>
    <s v="Ryan Welch"/>
    <x v="741"/>
    <x v="5"/>
    <x v="2"/>
    <x v="0"/>
  </r>
  <r>
    <s v="AX22401"/>
    <s v="ENX2070"/>
    <s v="A121"/>
    <s v="EMP1017"/>
    <x v="36"/>
    <x v="219"/>
    <x v="1"/>
    <n v="1671"/>
    <n v="1220"/>
    <n v="1220"/>
    <n v="1671"/>
    <n v="451"/>
    <x v="70"/>
    <s v="Brian Hansen"/>
    <x v="36"/>
    <x v="6"/>
    <x v="8"/>
    <x v="0"/>
  </r>
  <r>
    <s v="AX22403"/>
    <s v="ENX2026"/>
    <s v="A145"/>
    <s v="EMP1034"/>
    <x v="571"/>
    <x v="317"/>
    <x v="3"/>
    <n v="947"/>
    <n v="786"/>
    <n v="3144"/>
    <n v="3788"/>
    <n v="644"/>
    <x v="50"/>
    <s v="Arthur Mccoy"/>
    <x v="571"/>
    <x v="0"/>
    <x v="9"/>
    <x v="0"/>
  </r>
  <r>
    <s v="AX22405"/>
    <s v="ENX2035"/>
    <s v="A130"/>
    <s v="EMP1015"/>
    <x v="188"/>
    <x v="11"/>
    <x v="2"/>
    <n v="458"/>
    <n v="376"/>
    <n v="1128"/>
    <n v="1374"/>
    <n v="246"/>
    <x v="3"/>
    <s v="Justin Lynch"/>
    <x v="188"/>
    <x v="4"/>
    <x v="6"/>
    <x v="0"/>
  </r>
  <r>
    <s v="AX22410"/>
    <s v="ENX2077"/>
    <s v="A126"/>
    <s v="EMP1017"/>
    <x v="397"/>
    <x v="149"/>
    <x v="1"/>
    <n v="530"/>
    <n v="424"/>
    <n v="424"/>
    <n v="530"/>
    <n v="106"/>
    <x v="38"/>
    <s v="Brian Hansen"/>
    <x v="397"/>
    <x v="6"/>
    <x v="1"/>
    <x v="0"/>
  </r>
  <r>
    <s v="AX22411"/>
    <s v="ENX2010"/>
    <s v="A101"/>
    <s v="EMP1025"/>
    <x v="452"/>
    <x v="126"/>
    <x v="0"/>
    <n v="1812"/>
    <n v="1305"/>
    <n v="2610"/>
    <n v="3624"/>
    <n v="1014"/>
    <x v="26"/>
    <s v="Ernest Wagner"/>
    <x v="452"/>
    <x v="1"/>
    <x v="2"/>
    <x v="0"/>
  </r>
  <r>
    <s v="AX22412"/>
    <s v="ENX2058"/>
    <s v="A160"/>
    <s v="EMP1003"/>
    <x v="151"/>
    <x v="304"/>
    <x v="1"/>
    <n v="2257"/>
    <n v="1535"/>
    <n v="1535"/>
    <n v="2257"/>
    <n v="722"/>
    <x v="1"/>
    <s v="Christopher Tucker"/>
    <x v="151"/>
    <x v="6"/>
    <x v="10"/>
    <x v="0"/>
  </r>
  <r>
    <s v="AX22414"/>
    <s v="ENX2006"/>
    <s v="A141"/>
    <s v="EMP1001"/>
    <x v="523"/>
    <x v="318"/>
    <x v="2"/>
    <n v="1826"/>
    <n v="1443"/>
    <n v="4329"/>
    <n v="5478"/>
    <n v="1149"/>
    <x v="23"/>
    <s v="Kevin Butler"/>
    <x v="523"/>
    <x v="0"/>
    <x v="4"/>
    <x v="0"/>
  </r>
  <r>
    <s v="AX22428"/>
    <s v="ENX2069"/>
    <s v="A129"/>
    <s v="EMP1041"/>
    <x v="257"/>
    <x v="261"/>
    <x v="3"/>
    <n v="378"/>
    <n v="291"/>
    <n v="1164"/>
    <n v="1512"/>
    <n v="348"/>
    <x v="59"/>
    <s v="Joe Sims"/>
    <x v="257"/>
    <x v="1"/>
    <x v="7"/>
    <x v="0"/>
  </r>
  <r>
    <s v="AX22430"/>
    <s v="ENX2035"/>
    <s v="A124"/>
    <s v="EMP1015"/>
    <x v="220"/>
    <x v="4"/>
    <x v="1"/>
    <n v="458"/>
    <n v="376"/>
    <n v="376"/>
    <n v="458"/>
    <n v="82"/>
    <x v="21"/>
    <s v="Justin Lynch"/>
    <x v="220"/>
    <x v="2"/>
    <x v="2"/>
    <x v="0"/>
  </r>
  <r>
    <s v="AX22432"/>
    <s v="ENX2073"/>
    <s v="A173"/>
    <s v="EMP1041"/>
    <x v="148"/>
    <x v="132"/>
    <x v="1"/>
    <n v="95"/>
    <n v="61"/>
    <n v="61"/>
    <n v="95"/>
    <n v="34"/>
    <x v="14"/>
    <s v="Joe Sims"/>
    <x v="148"/>
    <x v="0"/>
    <x v="3"/>
    <x v="0"/>
  </r>
  <r>
    <s v="AX22434"/>
    <s v="ENX2029"/>
    <s v="A134"/>
    <s v="EMP1031"/>
    <x v="368"/>
    <x v="133"/>
    <x v="3"/>
    <n v="1848"/>
    <n v="1294"/>
    <n v="5176"/>
    <n v="7392"/>
    <n v="2216"/>
    <x v="7"/>
    <s v="Brian Thomas"/>
    <x v="368"/>
    <x v="0"/>
    <x v="4"/>
    <x v="0"/>
  </r>
  <r>
    <s v="AX22440"/>
    <s v="ENX2054"/>
    <s v="A166"/>
    <s v="EMP1007"/>
    <x v="560"/>
    <x v="216"/>
    <x v="0"/>
    <n v="127"/>
    <n v="79"/>
    <n v="158"/>
    <n v="254"/>
    <n v="96"/>
    <x v="65"/>
    <s v="Jeremy Mendoza"/>
    <x v="560"/>
    <x v="1"/>
    <x v="10"/>
    <x v="0"/>
  </r>
  <r>
    <s v="AX22443"/>
    <s v="ENX2038"/>
    <s v="A139"/>
    <s v="EMP1041"/>
    <x v="264"/>
    <x v="327"/>
    <x v="2"/>
    <n v="392"/>
    <n v="255"/>
    <n v="765"/>
    <n v="1176"/>
    <n v="411"/>
    <x v="12"/>
    <s v="Joe Sims"/>
    <x v="264"/>
    <x v="2"/>
    <x v="10"/>
    <x v="0"/>
  </r>
  <r>
    <s v="AX22444"/>
    <s v="ENX2009"/>
    <s v="A155"/>
    <s v="EMP1034"/>
    <x v="649"/>
    <x v="173"/>
    <x v="0"/>
    <n v="584"/>
    <n v="420"/>
    <n v="840"/>
    <n v="1168"/>
    <n v="328"/>
    <x v="41"/>
    <s v="Arthur Mccoy"/>
    <x v="649"/>
    <x v="4"/>
    <x v="10"/>
    <x v="0"/>
  </r>
  <r>
    <s v="AX22446"/>
    <s v="ENX2034"/>
    <s v="A132"/>
    <s v="EMP1029"/>
    <x v="297"/>
    <x v="303"/>
    <x v="0"/>
    <n v="871"/>
    <n v="540"/>
    <n v="1080"/>
    <n v="1742"/>
    <n v="662"/>
    <x v="56"/>
    <s v="Howard Gardner"/>
    <x v="297"/>
    <x v="1"/>
    <x v="10"/>
    <x v="0"/>
  </r>
  <r>
    <s v="AX22448"/>
    <s v="ENX2008"/>
    <s v="A135"/>
    <s v="EMP1024"/>
    <x v="28"/>
    <x v="61"/>
    <x v="0"/>
    <n v="315"/>
    <n v="208"/>
    <n v="416"/>
    <n v="630"/>
    <n v="214"/>
    <x v="44"/>
    <s v="Ernest Wheeler"/>
    <x v="28"/>
    <x v="6"/>
    <x v="9"/>
    <x v="0"/>
  </r>
  <r>
    <s v="AX22449"/>
    <s v="ENX2027"/>
    <s v="A138"/>
    <s v="EMP1040"/>
    <x v="152"/>
    <x v="217"/>
    <x v="2"/>
    <n v="2497"/>
    <n v="1473"/>
    <n v="4419"/>
    <n v="7491"/>
    <n v="3072"/>
    <x v="6"/>
    <s v="Patrick Ruiz"/>
    <x v="152"/>
    <x v="1"/>
    <x v="5"/>
    <x v="0"/>
  </r>
  <r>
    <s v="AX22452"/>
    <s v="ENX2077"/>
    <s v="A112"/>
    <s v="EMP1010"/>
    <x v="523"/>
    <x v="98"/>
    <x v="0"/>
    <n v="530"/>
    <n v="424"/>
    <n v="848"/>
    <n v="1060"/>
    <n v="212"/>
    <x v="40"/>
    <s v="Joshua Cook"/>
    <x v="523"/>
    <x v="3"/>
    <x v="5"/>
    <x v="0"/>
  </r>
  <r>
    <s v="AX22463"/>
    <s v="ENX2046"/>
    <s v="A153"/>
    <s v="EMP1004"/>
    <x v="66"/>
    <x v="258"/>
    <x v="1"/>
    <n v="2410"/>
    <n v="1518"/>
    <n v="1518"/>
    <n v="2410"/>
    <n v="892"/>
    <x v="69"/>
    <s v="Kenneth Bradley"/>
    <x v="66"/>
    <x v="5"/>
    <x v="4"/>
    <x v="0"/>
  </r>
  <r>
    <s v="AX22479"/>
    <s v="ENX2039"/>
    <s v="A117"/>
    <s v="EMP1044"/>
    <x v="619"/>
    <x v="6"/>
    <x v="0"/>
    <n v="817"/>
    <n v="409"/>
    <n v="818"/>
    <n v="1634"/>
    <n v="816"/>
    <x v="63"/>
    <s v="Martin Carr"/>
    <x v="619"/>
    <x v="4"/>
    <x v="1"/>
    <x v="0"/>
  </r>
  <r>
    <s v="AX22480"/>
    <s v="ENX2014"/>
    <s v="A119"/>
    <s v="EMP1001"/>
    <x v="427"/>
    <x v="356"/>
    <x v="1"/>
    <n v="1809"/>
    <n v="1067"/>
    <n v="1067"/>
    <n v="1809"/>
    <n v="742"/>
    <x v="61"/>
    <s v="Kevin Butler"/>
    <x v="427"/>
    <x v="0"/>
    <x v="5"/>
    <x v="0"/>
  </r>
  <r>
    <s v="AX22484"/>
    <s v="ENX2007"/>
    <s v="A167"/>
    <s v="EMP1006"/>
    <x v="394"/>
    <x v="248"/>
    <x v="2"/>
    <n v="1405"/>
    <n v="1054"/>
    <n v="3162"/>
    <n v="4215"/>
    <n v="1053"/>
    <x v="10"/>
    <s v="Sean Miller"/>
    <x v="394"/>
    <x v="2"/>
    <x v="3"/>
    <x v="0"/>
  </r>
  <r>
    <s v="AX22490"/>
    <s v="ENX2012"/>
    <s v="A135"/>
    <s v="EMP1000"/>
    <x v="292"/>
    <x v="82"/>
    <x v="0"/>
    <n v="1353"/>
    <n v="947"/>
    <n v="1894"/>
    <n v="2706"/>
    <n v="812"/>
    <x v="44"/>
    <s v="Fred Robertson"/>
    <x v="292"/>
    <x v="6"/>
    <x v="3"/>
    <x v="0"/>
  </r>
  <r>
    <s v="AX22493"/>
    <s v="ENX2056"/>
    <s v="A117"/>
    <s v="EMP1019"/>
    <x v="729"/>
    <x v="364"/>
    <x v="0"/>
    <n v="1635"/>
    <n v="1046"/>
    <n v="2092"/>
    <n v="3270"/>
    <n v="1178"/>
    <x v="63"/>
    <s v="Roger Robertson"/>
    <x v="729"/>
    <x v="6"/>
    <x v="8"/>
    <x v="0"/>
  </r>
  <r>
    <s v="AX22496"/>
    <s v="ENX2000"/>
    <s v="A127"/>
    <s v="EMP1025"/>
    <x v="642"/>
    <x v="11"/>
    <x v="1"/>
    <n v="2241"/>
    <n v="1367"/>
    <n v="1367"/>
    <n v="2241"/>
    <n v="874"/>
    <x v="5"/>
    <s v="Ernest Wagner"/>
    <x v="642"/>
    <x v="4"/>
    <x v="6"/>
    <x v="0"/>
  </r>
  <r>
    <s v="AX22499"/>
    <s v="ENX2006"/>
    <s v="A117"/>
    <s v="EMP1032"/>
    <x v="466"/>
    <x v="279"/>
    <x v="3"/>
    <n v="1826"/>
    <n v="1443"/>
    <n v="5772"/>
    <n v="7304"/>
    <n v="1532"/>
    <x v="63"/>
    <s v="Larry Castillo"/>
    <x v="466"/>
    <x v="1"/>
    <x v="3"/>
    <x v="0"/>
  </r>
  <r>
    <s v="AX22507"/>
    <s v="ENX2095"/>
    <s v="A167"/>
    <s v="EMP1036"/>
    <x v="446"/>
    <x v="132"/>
    <x v="1"/>
    <n v="1743"/>
    <n v="872"/>
    <n v="872"/>
    <n v="1743"/>
    <n v="871"/>
    <x v="10"/>
    <s v="Robert Reed"/>
    <x v="446"/>
    <x v="0"/>
    <x v="3"/>
    <x v="0"/>
  </r>
  <r>
    <s v="AX22508"/>
    <s v="ENX2089"/>
    <s v="A103"/>
    <s v="EMP1013"/>
    <x v="630"/>
    <x v="3"/>
    <x v="2"/>
    <n v="2294"/>
    <n v="1399"/>
    <n v="4197"/>
    <n v="6882"/>
    <n v="2685"/>
    <x v="2"/>
    <s v="Charles Harper"/>
    <x v="630"/>
    <x v="3"/>
    <x v="3"/>
    <x v="0"/>
  </r>
  <r>
    <s v="AX22510"/>
    <s v="ENX2027"/>
    <s v="A142"/>
    <s v="EMP1035"/>
    <x v="221"/>
    <x v="47"/>
    <x v="3"/>
    <n v="2497"/>
    <n v="1473"/>
    <n v="5892"/>
    <n v="9988"/>
    <n v="4096"/>
    <x v="15"/>
    <s v="Roger Ramos"/>
    <x v="221"/>
    <x v="1"/>
    <x v="9"/>
    <x v="0"/>
  </r>
  <r>
    <s v="AX22511"/>
    <s v="ENX2004"/>
    <s v="A136"/>
    <s v="EMP1020"/>
    <x v="419"/>
    <x v="317"/>
    <x v="2"/>
    <n v="1278"/>
    <n v="665"/>
    <n v="1995"/>
    <n v="3834"/>
    <n v="1839"/>
    <x v="29"/>
    <s v="Ryan Butler"/>
    <x v="419"/>
    <x v="0"/>
    <x v="9"/>
    <x v="0"/>
  </r>
  <r>
    <s v="AX22517"/>
    <s v="ENX2070"/>
    <s v="A111"/>
    <s v="EMP1005"/>
    <x v="688"/>
    <x v="327"/>
    <x v="1"/>
    <n v="1671"/>
    <n v="1220"/>
    <n v="1220"/>
    <n v="1671"/>
    <n v="451"/>
    <x v="19"/>
    <s v="Ryan Welch"/>
    <x v="688"/>
    <x v="2"/>
    <x v="10"/>
    <x v="0"/>
  </r>
  <r>
    <s v="AX22519"/>
    <s v="ENX2043"/>
    <s v="A150"/>
    <s v="EMP1026"/>
    <x v="651"/>
    <x v="149"/>
    <x v="0"/>
    <n v="545"/>
    <n v="425"/>
    <n v="850"/>
    <n v="1090"/>
    <n v="240"/>
    <x v="27"/>
    <s v="Martin Perry"/>
    <x v="651"/>
    <x v="6"/>
    <x v="1"/>
    <x v="0"/>
  </r>
  <r>
    <s v="AX22520"/>
    <s v="ENX2075"/>
    <s v="A102"/>
    <s v="EMP1030"/>
    <x v="308"/>
    <x v="77"/>
    <x v="1"/>
    <n v="400"/>
    <n v="208"/>
    <n v="208"/>
    <n v="400"/>
    <n v="192"/>
    <x v="43"/>
    <s v="Bobby Russell"/>
    <x v="308"/>
    <x v="6"/>
    <x v="3"/>
    <x v="0"/>
  </r>
  <r>
    <s v="AX22521"/>
    <s v="ENX2014"/>
    <s v="A161"/>
    <s v="EMP1002"/>
    <x v="123"/>
    <x v="164"/>
    <x v="3"/>
    <n v="1809"/>
    <n v="1067"/>
    <n v="4268"/>
    <n v="7236"/>
    <n v="2968"/>
    <x v="25"/>
    <s v="Andrew Bowman"/>
    <x v="123"/>
    <x v="1"/>
    <x v="9"/>
    <x v="0"/>
  </r>
  <r>
    <s v="AX22526"/>
    <s v="ENX2043"/>
    <s v="A132"/>
    <s v="EMP1044"/>
    <x v="351"/>
    <x v="197"/>
    <x v="3"/>
    <n v="545"/>
    <n v="425"/>
    <n v="1700"/>
    <n v="2180"/>
    <n v="480"/>
    <x v="56"/>
    <s v="Martin Carr"/>
    <x v="351"/>
    <x v="4"/>
    <x v="5"/>
    <x v="0"/>
  </r>
  <r>
    <s v="AX22527"/>
    <s v="ENX2007"/>
    <s v="A139"/>
    <s v="EMP1036"/>
    <x v="297"/>
    <x v="84"/>
    <x v="1"/>
    <n v="1405"/>
    <n v="1054"/>
    <n v="1054"/>
    <n v="1405"/>
    <n v="351"/>
    <x v="12"/>
    <s v="Robert Reed"/>
    <x v="297"/>
    <x v="2"/>
    <x v="4"/>
    <x v="0"/>
  </r>
  <r>
    <s v="AX22534"/>
    <s v="ENX2092"/>
    <s v="A161"/>
    <s v="EMP1024"/>
    <x v="772"/>
    <x v="261"/>
    <x v="0"/>
    <n v="1639"/>
    <n v="1295"/>
    <n v="2590"/>
    <n v="3278"/>
    <n v="688"/>
    <x v="25"/>
    <s v="Ernest Wheeler"/>
    <x v="772"/>
    <x v="1"/>
    <x v="7"/>
    <x v="0"/>
  </r>
  <r>
    <s v="AX22536"/>
    <s v="ENX2014"/>
    <s v="A152"/>
    <s v="EMP1005"/>
    <x v="503"/>
    <x v="322"/>
    <x v="2"/>
    <n v="1809"/>
    <n v="1067"/>
    <n v="3201"/>
    <n v="5427"/>
    <n v="2226"/>
    <x v="54"/>
    <s v="Ryan Welch"/>
    <x v="503"/>
    <x v="2"/>
    <x v="11"/>
    <x v="0"/>
  </r>
  <r>
    <s v="AX22539"/>
    <s v="ENX2054"/>
    <s v="A170"/>
    <s v="EMP1030"/>
    <x v="311"/>
    <x v="319"/>
    <x v="1"/>
    <n v="127"/>
    <n v="79"/>
    <n v="79"/>
    <n v="127"/>
    <n v="48"/>
    <x v="18"/>
    <s v="Bobby Russell"/>
    <x v="311"/>
    <x v="3"/>
    <x v="4"/>
    <x v="0"/>
  </r>
  <r>
    <s v="AX22540"/>
    <s v="ENX2022"/>
    <s v="A153"/>
    <s v="EMP1009"/>
    <x v="737"/>
    <x v="203"/>
    <x v="0"/>
    <n v="561"/>
    <n v="421"/>
    <n v="842"/>
    <n v="1122"/>
    <n v="280"/>
    <x v="69"/>
    <s v="Kenneth Fields"/>
    <x v="737"/>
    <x v="1"/>
    <x v="6"/>
    <x v="0"/>
  </r>
  <r>
    <s v="AX22541"/>
    <s v="ENX2053"/>
    <s v="A125"/>
    <s v="EMP1013"/>
    <x v="34"/>
    <x v="146"/>
    <x v="0"/>
    <n v="596"/>
    <n v="358"/>
    <n v="716"/>
    <n v="1192"/>
    <n v="476"/>
    <x v="72"/>
    <s v="Charles Harper"/>
    <x v="34"/>
    <x v="6"/>
    <x v="1"/>
    <x v="0"/>
  </r>
  <r>
    <s v="AX22543"/>
    <s v="ENX2016"/>
    <s v="A127"/>
    <s v="EMP1038"/>
    <x v="252"/>
    <x v="141"/>
    <x v="1"/>
    <n v="1351"/>
    <n v="1108"/>
    <n v="1108"/>
    <n v="1351"/>
    <n v="243"/>
    <x v="5"/>
    <s v="Scott Mason"/>
    <x v="252"/>
    <x v="1"/>
    <x v="11"/>
    <x v="0"/>
  </r>
  <r>
    <s v="AX22544"/>
    <s v="ENX2088"/>
    <s v="A138"/>
    <s v="EMP1012"/>
    <x v="353"/>
    <x v="303"/>
    <x v="2"/>
    <n v="603"/>
    <n v="416"/>
    <n v="1248"/>
    <n v="1809"/>
    <n v="561"/>
    <x v="6"/>
    <s v="John Reyes"/>
    <x v="353"/>
    <x v="1"/>
    <x v="10"/>
    <x v="0"/>
  </r>
  <r>
    <s v="AX22545"/>
    <s v="ENX2027"/>
    <s v="A145"/>
    <s v="EMP1031"/>
    <x v="742"/>
    <x v="214"/>
    <x v="1"/>
    <n v="2497"/>
    <n v="1473"/>
    <n v="1473"/>
    <n v="2497"/>
    <n v="1024"/>
    <x v="50"/>
    <s v="Brian Thomas"/>
    <x v="742"/>
    <x v="5"/>
    <x v="3"/>
    <x v="0"/>
  </r>
  <r>
    <s v="AX22552"/>
    <s v="ENX2083"/>
    <s v="A163"/>
    <s v="EMP1038"/>
    <x v="606"/>
    <x v="190"/>
    <x v="3"/>
    <n v="2141"/>
    <n v="1777"/>
    <n v="7108"/>
    <n v="8564"/>
    <n v="1456"/>
    <x v="60"/>
    <s v="Scott Mason"/>
    <x v="606"/>
    <x v="6"/>
    <x v="7"/>
    <x v="0"/>
  </r>
  <r>
    <s v="AX22553"/>
    <s v="ENX2027"/>
    <s v="A149"/>
    <s v="EMP1033"/>
    <x v="358"/>
    <x v="69"/>
    <x v="1"/>
    <n v="2497"/>
    <n v="1473"/>
    <n v="1473"/>
    <n v="2497"/>
    <n v="1024"/>
    <x v="42"/>
    <s v="Jerry Perry"/>
    <x v="358"/>
    <x v="2"/>
    <x v="3"/>
    <x v="0"/>
  </r>
  <r>
    <s v="AX22555"/>
    <s v="ENX2067"/>
    <s v="A136"/>
    <s v="EMP1026"/>
    <x v="477"/>
    <x v="122"/>
    <x v="1"/>
    <n v="1119"/>
    <n v="683"/>
    <n v="683"/>
    <n v="1119"/>
    <n v="436"/>
    <x v="29"/>
    <s v="Martin Perry"/>
    <x v="477"/>
    <x v="3"/>
    <x v="6"/>
    <x v="0"/>
  </r>
  <r>
    <s v="AX22560"/>
    <s v="ENX2075"/>
    <s v="A164"/>
    <s v="EMP1038"/>
    <x v="102"/>
    <x v="13"/>
    <x v="1"/>
    <n v="400"/>
    <n v="208"/>
    <n v="208"/>
    <n v="400"/>
    <n v="192"/>
    <x v="68"/>
    <s v="Scott Mason"/>
    <x v="102"/>
    <x v="3"/>
    <x v="8"/>
    <x v="0"/>
  </r>
  <r>
    <s v="AX22562"/>
    <s v="ENX2026"/>
    <s v="A116"/>
    <s v="EMP1043"/>
    <x v="683"/>
    <x v="28"/>
    <x v="0"/>
    <n v="947"/>
    <n v="786"/>
    <n v="1572"/>
    <n v="1894"/>
    <n v="322"/>
    <x v="47"/>
    <s v="Joshua Taylor"/>
    <x v="683"/>
    <x v="4"/>
    <x v="6"/>
    <x v="0"/>
  </r>
  <r>
    <s v="AX22565"/>
    <s v="ENX2018"/>
    <s v="A145"/>
    <s v="EMP1041"/>
    <x v="188"/>
    <x v="96"/>
    <x v="3"/>
    <n v="1972"/>
    <n v="1321"/>
    <n v="5284"/>
    <n v="7888"/>
    <n v="2604"/>
    <x v="50"/>
    <s v="Joe Sims"/>
    <x v="188"/>
    <x v="6"/>
    <x v="2"/>
    <x v="0"/>
  </r>
  <r>
    <s v="AX22569"/>
    <s v="ENX2055"/>
    <s v="A161"/>
    <s v="EMP1023"/>
    <x v="123"/>
    <x v="339"/>
    <x v="1"/>
    <n v="2495"/>
    <n v="1896"/>
    <n v="1896"/>
    <n v="2495"/>
    <n v="599"/>
    <x v="25"/>
    <s v="Brian Davis"/>
    <x v="123"/>
    <x v="2"/>
    <x v="7"/>
    <x v="0"/>
  </r>
  <r>
    <s v="AX22571"/>
    <s v="ENX2089"/>
    <s v="A106"/>
    <s v="EMP1001"/>
    <x v="776"/>
    <x v="85"/>
    <x v="0"/>
    <n v="2294"/>
    <n v="1399"/>
    <n v="2798"/>
    <n v="4588"/>
    <n v="1790"/>
    <x v="35"/>
    <s v="Kevin Butler"/>
    <x v="776"/>
    <x v="5"/>
    <x v="8"/>
    <x v="0"/>
  </r>
  <r>
    <s v="AX22573"/>
    <s v="ENX2038"/>
    <s v="A139"/>
    <s v="EMP1042"/>
    <x v="418"/>
    <x v="312"/>
    <x v="1"/>
    <n v="392"/>
    <n v="255"/>
    <n v="255"/>
    <n v="392"/>
    <n v="137"/>
    <x v="12"/>
    <s v="Scott Clark"/>
    <x v="418"/>
    <x v="0"/>
    <x v="5"/>
    <x v="0"/>
  </r>
  <r>
    <s v="AX22574"/>
    <s v="ENX2026"/>
    <s v="A136"/>
    <s v="EMP1030"/>
    <x v="632"/>
    <x v="363"/>
    <x v="1"/>
    <n v="947"/>
    <n v="786"/>
    <n v="786"/>
    <n v="947"/>
    <n v="161"/>
    <x v="29"/>
    <s v="Bobby Russell"/>
    <x v="632"/>
    <x v="0"/>
    <x v="9"/>
    <x v="0"/>
  </r>
  <r>
    <s v="AX22575"/>
    <s v="ENX2089"/>
    <s v="A149"/>
    <s v="EMP1015"/>
    <x v="554"/>
    <x v="41"/>
    <x v="1"/>
    <n v="2294"/>
    <n v="1399"/>
    <n v="1399"/>
    <n v="2294"/>
    <n v="895"/>
    <x v="42"/>
    <s v="Justin Lynch"/>
    <x v="554"/>
    <x v="1"/>
    <x v="6"/>
    <x v="0"/>
  </r>
  <r>
    <s v="AX22576"/>
    <s v="ENX2060"/>
    <s v="A115"/>
    <s v="EMP1003"/>
    <x v="679"/>
    <x v="169"/>
    <x v="1"/>
    <n v="1467"/>
    <n v="807"/>
    <n v="807"/>
    <n v="1467"/>
    <n v="660"/>
    <x v="22"/>
    <s v="Christopher Tucker"/>
    <x v="679"/>
    <x v="0"/>
    <x v="1"/>
    <x v="0"/>
  </r>
  <r>
    <s v="AX22581"/>
    <s v="ENX2097"/>
    <s v="A107"/>
    <s v="EMP1000"/>
    <x v="689"/>
    <x v="120"/>
    <x v="1"/>
    <n v="1052"/>
    <n v="589"/>
    <n v="589"/>
    <n v="1052"/>
    <n v="463"/>
    <x v="13"/>
    <s v="Fred Robertson"/>
    <x v="689"/>
    <x v="0"/>
    <x v="11"/>
    <x v="0"/>
  </r>
  <r>
    <s v="AX22585"/>
    <s v="ENX2063"/>
    <s v="A122"/>
    <s v="EMP1024"/>
    <x v="407"/>
    <x v="38"/>
    <x v="1"/>
    <n v="1708"/>
    <n v="871"/>
    <n v="871"/>
    <n v="1708"/>
    <n v="837"/>
    <x v="17"/>
    <s v="Ernest Wheeler"/>
    <x v="407"/>
    <x v="4"/>
    <x v="2"/>
    <x v="0"/>
  </r>
  <r>
    <s v="AX22589"/>
    <s v="ENX2020"/>
    <s v="A133"/>
    <s v="EMP1011"/>
    <x v="0"/>
    <x v="247"/>
    <x v="1"/>
    <n v="2005"/>
    <n v="1223"/>
    <n v="1223"/>
    <n v="2005"/>
    <n v="782"/>
    <x v="37"/>
    <s v="Larry Marshall"/>
    <x v="0"/>
    <x v="6"/>
    <x v="5"/>
    <x v="0"/>
  </r>
  <r>
    <s v="AX22591"/>
    <s v="ENX2082"/>
    <s v="A144"/>
    <s v="EMP1026"/>
    <x v="487"/>
    <x v="359"/>
    <x v="0"/>
    <n v="1103"/>
    <n v="838"/>
    <n v="1676"/>
    <n v="2206"/>
    <n v="530"/>
    <x v="33"/>
    <s v="Martin Perry"/>
    <x v="487"/>
    <x v="4"/>
    <x v="10"/>
    <x v="0"/>
  </r>
  <r>
    <s v="AX22597"/>
    <s v="ENX2100"/>
    <s v="A126"/>
    <s v="EMP1017"/>
    <x v="23"/>
    <x v="133"/>
    <x v="2"/>
    <n v="799"/>
    <n v="455"/>
    <n v="1365"/>
    <n v="2397"/>
    <n v="1032"/>
    <x v="38"/>
    <s v="Brian Hansen"/>
    <x v="23"/>
    <x v="0"/>
    <x v="4"/>
    <x v="0"/>
  </r>
  <r>
    <s v="AX22610"/>
    <s v="ENX2081"/>
    <s v="A126"/>
    <s v="EMP1018"/>
    <x v="148"/>
    <x v="280"/>
    <x v="1"/>
    <n v="1566"/>
    <n v="1190"/>
    <n v="1190"/>
    <n v="1566"/>
    <n v="376"/>
    <x v="38"/>
    <s v="Jimmy Young"/>
    <x v="148"/>
    <x v="3"/>
    <x v="7"/>
    <x v="0"/>
  </r>
  <r>
    <s v="AX22611"/>
    <s v="ENX2065"/>
    <s v="A153"/>
    <s v="EMP1006"/>
    <x v="173"/>
    <x v="28"/>
    <x v="0"/>
    <n v="2396"/>
    <n v="1965"/>
    <n v="3930"/>
    <n v="4792"/>
    <n v="862"/>
    <x v="69"/>
    <s v="Sean Miller"/>
    <x v="173"/>
    <x v="4"/>
    <x v="6"/>
    <x v="0"/>
  </r>
  <r>
    <s v="AX22616"/>
    <s v="ENX2053"/>
    <s v="A118"/>
    <s v="EMP1040"/>
    <x v="571"/>
    <x v="285"/>
    <x v="1"/>
    <n v="596"/>
    <n v="358"/>
    <n v="358"/>
    <n v="596"/>
    <n v="238"/>
    <x v="11"/>
    <s v="Patrick Ruiz"/>
    <x v="571"/>
    <x v="3"/>
    <x v="2"/>
    <x v="0"/>
  </r>
  <r>
    <s v="AX22617"/>
    <s v="ENX2062"/>
    <s v="A101"/>
    <s v="EMP1036"/>
    <x v="371"/>
    <x v="10"/>
    <x v="1"/>
    <n v="2464"/>
    <n v="1774"/>
    <n v="1774"/>
    <n v="2464"/>
    <n v="690"/>
    <x v="26"/>
    <s v="Robert Reed"/>
    <x v="371"/>
    <x v="5"/>
    <x v="3"/>
    <x v="0"/>
  </r>
  <r>
    <s v="AX22619"/>
    <s v="ENX2032"/>
    <s v="A159"/>
    <s v="EMP1010"/>
    <x v="704"/>
    <x v="325"/>
    <x v="1"/>
    <n v="1967"/>
    <n v="1397"/>
    <n v="1397"/>
    <n v="1967"/>
    <n v="570"/>
    <x v="52"/>
    <s v="Joshua Cook"/>
    <x v="704"/>
    <x v="4"/>
    <x v="7"/>
    <x v="0"/>
  </r>
  <r>
    <s v="AX22621"/>
    <s v="ENX2074"/>
    <s v="A122"/>
    <s v="EMP1032"/>
    <x v="549"/>
    <x v="229"/>
    <x v="2"/>
    <n v="504"/>
    <n v="408"/>
    <n v="1224"/>
    <n v="1512"/>
    <n v="288"/>
    <x v="17"/>
    <s v="Larry Castillo"/>
    <x v="549"/>
    <x v="4"/>
    <x v="8"/>
    <x v="0"/>
  </r>
  <r>
    <s v="AX22622"/>
    <s v="ENX2065"/>
    <s v="A153"/>
    <s v="EMP1014"/>
    <x v="735"/>
    <x v="213"/>
    <x v="1"/>
    <n v="2396"/>
    <n v="1965"/>
    <n v="1965"/>
    <n v="2396"/>
    <n v="431"/>
    <x v="69"/>
    <s v="Ronald Reed"/>
    <x v="735"/>
    <x v="3"/>
    <x v="5"/>
    <x v="0"/>
  </r>
  <r>
    <s v="AX22623"/>
    <s v="ENX2037"/>
    <s v="A130"/>
    <s v="EMP1017"/>
    <x v="636"/>
    <x v="103"/>
    <x v="1"/>
    <n v="880"/>
    <n v="634"/>
    <n v="634"/>
    <n v="880"/>
    <n v="246"/>
    <x v="3"/>
    <s v="Brian Hansen"/>
    <x v="636"/>
    <x v="4"/>
    <x v="2"/>
    <x v="0"/>
  </r>
  <r>
    <s v="AX22625"/>
    <s v="ENX2035"/>
    <s v="A132"/>
    <s v="EMP1004"/>
    <x v="757"/>
    <x v="291"/>
    <x v="0"/>
    <n v="458"/>
    <n v="376"/>
    <n v="752"/>
    <n v="916"/>
    <n v="164"/>
    <x v="56"/>
    <s v="Kenneth Bradley"/>
    <x v="757"/>
    <x v="4"/>
    <x v="0"/>
    <x v="0"/>
  </r>
  <r>
    <s v="AX22639"/>
    <s v="ENX2081"/>
    <s v="A109"/>
    <s v="EMP1010"/>
    <x v="71"/>
    <x v="225"/>
    <x v="1"/>
    <n v="1566"/>
    <n v="1190"/>
    <n v="1190"/>
    <n v="1566"/>
    <n v="376"/>
    <x v="34"/>
    <s v="Joshua Cook"/>
    <x v="71"/>
    <x v="0"/>
    <x v="3"/>
    <x v="0"/>
  </r>
  <r>
    <s v="AX22644"/>
    <s v="ENX2091"/>
    <s v="A101"/>
    <s v="EMP1021"/>
    <x v="98"/>
    <x v="224"/>
    <x v="1"/>
    <n v="368"/>
    <n v="294"/>
    <n v="294"/>
    <n v="368"/>
    <n v="74"/>
    <x v="26"/>
    <s v="Clarence Fox"/>
    <x v="98"/>
    <x v="2"/>
    <x v="9"/>
    <x v="0"/>
  </r>
  <r>
    <s v="AX22645"/>
    <s v="ENX2020"/>
    <s v="A172"/>
    <s v="EMP1014"/>
    <x v="175"/>
    <x v="356"/>
    <x v="1"/>
    <n v="2005"/>
    <n v="1223"/>
    <n v="1223"/>
    <n v="2005"/>
    <n v="782"/>
    <x v="28"/>
    <s v="Ronald Reed"/>
    <x v="175"/>
    <x v="0"/>
    <x v="5"/>
    <x v="0"/>
  </r>
  <r>
    <s v="AX22646"/>
    <s v="ENX2081"/>
    <s v="A139"/>
    <s v="EMP1040"/>
    <x v="473"/>
    <x v="264"/>
    <x v="0"/>
    <n v="1566"/>
    <n v="1190"/>
    <n v="2380"/>
    <n v="3132"/>
    <n v="752"/>
    <x v="12"/>
    <s v="Patrick Ruiz"/>
    <x v="473"/>
    <x v="4"/>
    <x v="3"/>
    <x v="0"/>
  </r>
  <r>
    <s v="AX22647"/>
    <s v="ENX2073"/>
    <s v="A101"/>
    <s v="EMP1007"/>
    <x v="168"/>
    <x v="98"/>
    <x v="1"/>
    <n v="95"/>
    <n v="61"/>
    <n v="61"/>
    <n v="95"/>
    <n v="34"/>
    <x v="26"/>
    <s v="Jeremy Mendoza"/>
    <x v="168"/>
    <x v="3"/>
    <x v="5"/>
    <x v="0"/>
  </r>
  <r>
    <s v="AX22648"/>
    <s v="ENX2022"/>
    <s v="A161"/>
    <s v="EMP1037"/>
    <x v="597"/>
    <x v="71"/>
    <x v="2"/>
    <n v="561"/>
    <n v="421"/>
    <n v="1263"/>
    <n v="1683"/>
    <n v="420"/>
    <x v="25"/>
    <s v="Carl Hall"/>
    <x v="597"/>
    <x v="0"/>
    <x v="2"/>
    <x v="0"/>
  </r>
  <r>
    <s v="AX22650"/>
    <s v="ENX2051"/>
    <s v="A126"/>
    <s v="EMP1037"/>
    <x v="463"/>
    <x v="330"/>
    <x v="0"/>
    <n v="1077"/>
    <n v="732"/>
    <n v="1464"/>
    <n v="2154"/>
    <n v="690"/>
    <x v="38"/>
    <s v="Carl Hall"/>
    <x v="463"/>
    <x v="3"/>
    <x v="6"/>
    <x v="0"/>
  </r>
  <r>
    <s v="AX22652"/>
    <s v="ENX2051"/>
    <s v="A133"/>
    <s v="EMP1034"/>
    <x v="259"/>
    <x v="70"/>
    <x v="1"/>
    <n v="1077"/>
    <n v="732"/>
    <n v="732"/>
    <n v="1077"/>
    <n v="345"/>
    <x v="37"/>
    <s v="Arthur Mccoy"/>
    <x v="259"/>
    <x v="2"/>
    <x v="4"/>
    <x v="0"/>
  </r>
  <r>
    <s v="AX22659"/>
    <s v="ENX2054"/>
    <s v="A133"/>
    <s v="EMP1006"/>
    <x v="240"/>
    <x v="69"/>
    <x v="0"/>
    <n v="127"/>
    <n v="79"/>
    <n v="158"/>
    <n v="254"/>
    <n v="96"/>
    <x v="37"/>
    <s v="Sean Miller"/>
    <x v="240"/>
    <x v="2"/>
    <x v="3"/>
    <x v="0"/>
  </r>
  <r>
    <s v="AX22661"/>
    <s v="ENX2010"/>
    <s v="A104"/>
    <s v="EMP1008"/>
    <x v="792"/>
    <x v="210"/>
    <x v="0"/>
    <n v="1812"/>
    <n v="1305"/>
    <n v="2610"/>
    <n v="3624"/>
    <n v="1014"/>
    <x v="53"/>
    <s v="Carl Elliott"/>
    <x v="792"/>
    <x v="2"/>
    <x v="7"/>
    <x v="0"/>
  </r>
  <r>
    <s v="AX22662"/>
    <s v="ENX2013"/>
    <s v="A139"/>
    <s v="EMP1023"/>
    <x v="194"/>
    <x v="173"/>
    <x v="1"/>
    <n v="368"/>
    <n v="269"/>
    <n v="269"/>
    <n v="368"/>
    <n v="99"/>
    <x v="12"/>
    <s v="Brian Davis"/>
    <x v="194"/>
    <x v="4"/>
    <x v="10"/>
    <x v="0"/>
  </r>
  <r>
    <s v="AX22663"/>
    <s v="ENX2064"/>
    <s v="A152"/>
    <s v="EMP1026"/>
    <x v="427"/>
    <x v="67"/>
    <x v="0"/>
    <n v="1414"/>
    <n v="962"/>
    <n v="1924"/>
    <n v="2828"/>
    <n v="904"/>
    <x v="54"/>
    <s v="Martin Perry"/>
    <x v="427"/>
    <x v="1"/>
    <x v="5"/>
    <x v="0"/>
  </r>
  <r>
    <s v="AX22673"/>
    <s v="ENX2091"/>
    <s v="A125"/>
    <s v="EMP1004"/>
    <x v="781"/>
    <x v="206"/>
    <x v="2"/>
    <n v="368"/>
    <n v="294"/>
    <n v="882"/>
    <n v="1104"/>
    <n v="222"/>
    <x v="72"/>
    <s v="Kenneth Bradley"/>
    <x v="781"/>
    <x v="3"/>
    <x v="9"/>
    <x v="0"/>
  </r>
  <r>
    <s v="AX22674"/>
    <s v="ENX2042"/>
    <s v="A112"/>
    <s v="EMP1021"/>
    <x v="721"/>
    <x v="346"/>
    <x v="0"/>
    <n v="203"/>
    <n v="154"/>
    <n v="308"/>
    <n v="406"/>
    <n v="98"/>
    <x v="40"/>
    <s v="Clarence Fox"/>
    <x v="721"/>
    <x v="1"/>
    <x v="7"/>
    <x v="0"/>
  </r>
  <r>
    <s v="AX22675"/>
    <s v="ENX2044"/>
    <s v="A115"/>
    <s v="EMP1016"/>
    <x v="158"/>
    <x v="251"/>
    <x v="2"/>
    <n v="886"/>
    <n v="478"/>
    <n v="1434"/>
    <n v="2658"/>
    <n v="1224"/>
    <x v="22"/>
    <s v="Henry Nelson"/>
    <x v="158"/>
    <x v="5"/>
    <x v="11"/>
    <x v="0"/>
  </r>
  <r>
    <s v="AX22676"/>
    <s v="ENX2014"/>
    <s v="A115"/>
    <s v="EMP1005"/>
    <x v="758"/>
    <x v="112"/>
    <x v="0"/>
    <n v="1809"/>
    <n v="1067"/>
    <n v="2134"/>
    <n v="3618"/>
    <n v="1484"/>
    <x v="22"/>
    <s v="Ryan Welch"/>
    <x v="758"/>
    <x v="4"/>
    <x v="10"/>
    <x v="0"/>
  </r>
  <r>
    <s v="AX22682"/>
    <s v="ENX2097"/>
    <s v="A120"/>
    <s v="EMP1028"/>
    <x v="201"/>
    <x v="9"/>
    <x v="1"/>
    <n v="1052"/>
    <n v="589"/>
    <n v="589"/>
    <n v="1052"/>
    <n v="463"/>
    <x v="71"/>
    <s v="Howard Sims"/>
    <x v="201"/>
    <x v="2"/>
    <x v="1"/>
    <x v="0"/>
  </r>
  <r>
    <s v="AX22684"/>
    <s v="ENX2012"/>
    <s v="A136"/>
    <s v="EMP1012"/>
    <x v="219"/>
    <x v="104"/>
    <x v="0"/>
    <n v="1353"/>
    <n v="947"/>
    <n v="1894"/>
    <n v="2706"/>
    <n v="812"/>
    <x v="29"/>
    <s v="John Reyes"/>
    <x v="219"/>
    <x v="3"/>
    <x v="0"/>
    <x v="0"/>
  </r>
  <r>
    <s v="AX22685"/>
    <s v="ENX2019"/>
    <s v="A155"/>
    <s v="EMP1040"/>
    <x v="189"/>
    <x v="166"/>
    <x v="2"/>
    <n v="800"/>
    <n v="536"/>
    <n v="1608"/>
    <n v="2400"/>
    <n v="792"/>
    <x v="41"/>
    <s v="Patrick Ruiz"/>
    <x v="189"/>
    <x v="0"/>
    <x v="11"/>
    <x v="0"/>
  </r>
  <r>
    <s v="AX22686"/>
    <s v="ENX2041"/>
    <s v="A118"/>
    <s v="EMP1030"/>
    <x v="555"/>
    <x v="3"/>
    <x v="1"/>
    <n v="1380"/>
    <n v="1090"/>
    <n v="1090"/>
    <n v="1380"/>
    <n v="290"/>
    <x v="11"/>
    <s v="Bobby Russell"/>
    <x v="555"/>
    <x v="3"/>
    <x v="3"/>
    <x v="0"/>
  </r>
  <r>
    <s v="AX22687"/>
    <s v="ENX2066"/>
    <s v="A112"/>
    <s v="EMP1027"/>
    <x v="584"/>
    <x v="49"/>
    <x v="1"/>
    <n v="2091"/>
    <n v="1485"/>
    <n v="1485"/>
    <n v="2091"/>
    <n v="606"/>
    <x v="40"/>
    <s v="Gary Rodriguez"/>
    <x v="584"/>
    <x v="4"/>
    <x v="8"/>
    <x v="0"/>
  </r>
  <r>
    <s v="AX22694"/>
    <s v="ENX2004"/>
    <s v="A109"/>
    <s v="EMP1036"/>
    <x v="587"/>
    <x v="174"/>
    <x v="1"/>
    <n v="1278"/>
    <n v="665"/>
    <n v="665"/>
    <n v="1278"/>
    <n v="613"/>
    <x v="34"/>
    <s v="Robert Reed"/>
    <x v="587"/>
    <x v="0"/>
    <x v="7"/>
    <x v="0"/>
  </r>
  <r>
    <s v="AX22699"/>
    <s v="ENX2086"/>
    <s v="A161"/>
    <s v="EMP1015"/>
    <x v="739"/>
    <x v="62"/>
    <x v="2"/>
    <n v="123"/>
    <n v="84"/>
    <n v="252"/>
    <n v="369"/>
    <n v="117"/>
    <x v="25"/>
    <s v="Justin Lynch"/>
    <x v="739"/>
    <x v="3"/>
    <x v="0"/>
    <x v="0"/>
  </r>
  <r>
    <s v="AX22701"/>
    <s v="ENX2025"/>
    <s v="A113"/>
    <s v="EMP1001"/>
    <x v="222"/>
    <x v="74"/>
    <x v="1"/>
    <n v="667"/>
    <n v="387"/>
    <n v="387"/>
    <n v="667"/>
    <n v="280"/>
    <x v="49"/>
    <s v="Kevin Butler"/>
    <x v="222"/>
    <x v="0"/>
    <x v="8"/>
    <x v="0"/>
  </r>
  <r>
    <s v="AX22703"/>
    <s v="ENX2003"/>
    <s v="A157"/>
    <s v="EMP1018"/>
    <x v="28"/>
    <x v="53"/>
    <x v="1"/>
    <n v="1783"/>
    <n v="1516"/>
    <n v="1516"/>
    <n v="1783"/>
    <n v="267"/>
    <x v="0"/>
    <s v="Jimmy Young"/>
    <x v="28"/>
    <x v="3"/>
    <x v="5"/>
    <x v="0"/>
  </r>
  <r>
    <s v="AX22704"/>
    <s v="ENX2026"/>
    <s v="A105"/>
    <s v="EMP1022"/>
    <x v="395"/>
    <x v="53"/>
    <x v="2"/>
    <n v="947"/>
    <n v="786"/>
    <n v="2358"/>
    <n v="2841"/>
    <n v="483"/>
    <x v="57"/>
    <s v="Walter Cook"/>
    <x v="395"/>
    <x v="3"/>
    <x v="5"/>
    <x v="0"/>
  </r>
  <r>
    <s v="AX22705"/>
    <s v="ENX2012"/>
    <s v="A144"/>
    <s v="EMP1018"/>
    <x v="389"/>
    <x v="38"/>
    <x v="3"/>
    <n v="1353"/>
    <n v="947"/>
    <n v="3788"/>
    <n v="5412"/>
    <n v="1624"/>
    <x v="33"/>
    <s v="Jimmy Young"/>
    <x v="389"/>
    <x v="4"/>
    <x v="2"/>
    <x v="0"/>
  </r>
  <r>
    <s v="AX22708"/>
    <s v="ENX2014"/>
    <s v="A149"/>
    <s v="EMP1036"/>
    <x v="349"/>
    <x v="6"/>
    <x v="1"/>
    <n v="1809"/>
    <n v="1067"/>
    <n v="1067"/>
    <n v="1809"/>
    <n v="742"/>
    <x v="42"/>
    <s v="Robert Reed"/>
    <x v="349"/>
    <x v="4"/>
    <x v="1"/>
    <x v="0"/>
  </r>
  <r>
    <s v="AX22709"/>
    <s v="ENX2066"/>
    <s v="A148"/>
    <s v="EMP1012"/>
    <x v="41"/>
    <x v="234"/>
    <x v="1"/>
    <n v="2091"/>
    <n v="1485"/>
    <n v="1485"/>
    <n v="2091"/>
    <n v="606"/>
    <x v="31"/>
    <s v="John Reyes"/>
    <x v="41"/>
    <x v="3"/>
    <x v="1"/>
    <x v="0"/>
  </r>
  <r>
    <s v="AX22711"/>
    <s v="ENX2071"/>
    <s v="A100"/>
    <s v="EMP1008"/>
    <x v="728"/>
    <x v="30"/>
    <x v="3"/>
    <n v="136"/>
    <n v="72"/>
    <n v="288"/>
    <n v="544"/>
    <n v="256"/>
    <x v="67"/>
    <s v="Carl Elliott"/>
    <x v="728"/>
    <x v="6"/>
    <x v="0"/>
    <x v="0"/>
  </r>
  <r>
    <s v="AX22722"/>
    <s v="ENX2096"/>
    <s v="A108"/>
    <s v="EMP1000"/>
    <x v="557"/>
    <x v="61"/>
    <x v="1"/>
    <n v="1587"/>
    <n v="1301"/>
    <n v="1301"/>
    <n v="1587"/>
    <n v="286"/>
    <x v="64"/>
    <s v="Fred Robertson"/>
    <x v="557"/>
    <x v="6"/>
    <x v="9"/>
    <x v="0"/>
  </r>
  <r>
    <s v="AX22727"/>
    <s v="ENX2032"/>
    <s v="A148"/>
    <s v="EMP1035"/>
    <x v="216"/>
    <x v="248"/>
    <x v="1"/>
    <n v="1967"/>
    <n v="1397"/>
    <n v="1397"/>
    <n v="1967"/>
    <n v="570"/>
    <x v="31"/>
    <s v="Roger Ramos"/>
    <x v="216"/>
    <x v="2"/>
    <x v="3"/>
    <x v="0"/>
  </r>
  <r>
    <s v="AX22728"/>
    <s v="ENX2069"/>
    <s v="A134"/>
    <s v="EMP1027"/>
    <x v="424"/>
    <x v="142"/>
    <x v="1"/>
    <n v="378"/>
    <n v="291"/>
    <n v="291"/>
    <n v="378"/>
    <n v="87"/>
    <x v="7"/>
    <s v="Gary Rodriguez"/>
    <x v="424"/>
    <x v="1"/>
    <x v="0"/>
    <x v="0"/>
  </r>
  <r>
    <s v="AX22729"/>
    <s v="ENX2051"/>
    <s v="A136"/>
    <s v="EMP1027"/>
    <x v="347"/>
    <x v="319"/>
    <x v="1"/>
    <n v="1077"/>
    <n v="732"/>
    <n v="732"/>
    <n v="1077"/>
    <n v="345"/>
    <x v="29"/>
    <s v="Gary Rodriguez"/>
    <x v="347"/>
    <x v="3"/>
    <x v="4"/>
    <x v="0"/>
  </r>
  <r>
    <s v="AX22730"/>
    <s v="ENX2021"/>
    <s v="A120"/>
    <s v="EMP1008"/>
    <x v="661"/>
    <x v="46"/>
    <x v="1"/>
    <n v="217"/>
    <n v="171"/>
    <n v="171"/>
    <n v="217"/>
    <n v="46"/>
    <x v="71"/>
    <s v="Carl Elliott"/>
    <x v="661"/>
    <x v="5"/>
    <x v="10"/>
    <x v="0"/>
  </r>
  <r>
    <s v="AX22735"/>
    <s v="ENX2016"/>
    <s v="A138"/>
    <s v="EMP1032"/>
    <x v="691"/>
    <x v="71"/>
    <x v="2"/>
    <n v="1351"/>
    <n v="1108"/>
    <n v="3324"/>
    <n v="4053"/>
    <n v="729"/>
    <x v="6"/>
    <s v="Larry Castillo"/>
    <x v="691"/>
    <x v="0"/>
    <x v="2"/>
    <x v="0"/>
  </r>
  <r>
    <s v="AX22737"/>
    <s v="ENX2037"/>
    <s v="A135"/>
    <s v="EMP1004"/>
    <x v="320"/>
    <x v="95"/>
    <x v="1"/>
    <n v="880"/>
    <n v="634"/>
    <n v="634"/>
    <n v="880"/>
    <n v="246"/>
    <x v="44"/>
    <s v="Kenneth Bradley"/>
    <x v="320"/>
    <x v="5"/>
    <x v="7"/>
    <x v="0"/>
  </r>
  <r>
    <s v="AX22746"/>
    <s v="ENX2072"/>
    <s v="A147"/>
    <s v="EMP1015"/>
    <x v="568"/>
    <x v="300"/>
    <x v="1"/>
    <n v="1887"/>
    <n v="1378"/>
    <n v="1378"/>
    <n v="1887"/>
    <n v="509"/>
    <x v="20"/>
    <s v="Justin Lynch"/>
    <x v="568"/>
    <x v="6"/>
    <x v="6"/>
    <x v="0"/>
  </r>
  <r>
    <s v="AX22752"/>
    <s v="ENX2032"/>
    <s v="A156"/>
    <s v="EMP1010"/>
    <x v="318"/>
    <x v="319"/>
    <x v="1"/>
    <n v="1967"/>
    <n v="1397"/>
    <n v="1397"/>
    <n v="1967"/>
    <n v="570"/>
    <x v="39"/>
    <s v="Joshua Cook"/>
    <x v="318"/>
    <x v="3"/>
    <x v="4"/>
    <x v="0"/>
  </r>
  <r>
    <s v="AX22757"/>
    <s v="ENX2010"/>
    <s v="A163"/>
    <s v="EMP1023"/>
    <x v="376"/>
    <x v="333"/>
    <x v="2"/>
    <n v="1812"/>
    <n v="1305"/>
    <n v="3915"/>
    <n v="5436"/>
    <n v="1521"/>
    <x v="60"/>
    <s v="Brian Davis"/>
    <x v="376"/>
    <x v="5"/>
    <x v="4"/>
    <x v="0"/>
  </r>
  <r>
    <s v="AX22760"/>
    <s v="ENX2026"/>
    <s v="A102"/>
    <s v="EMP1015"/>
    <x v="752"/>
    <x v="10"/>
    <x v="0"/>
    <n v="947"/>
    <n v="786"/>
    <n v="1572"/>
    <n v="1894"/>
    <n v="322"/>
    <x v="43"/>
    <s v="Justin Lynch"/>
    <x v="752"/>
    <x v="5"/>
    <x v="3"/>
    <x v="0"/>
  </r>
  <r>
    <s v="AX22763"/>
    <s v="ENX2039"/>
    <s v="A111"/>
    <s v="EMP1043"/>
    <x v="771"/>
    <x v="214"/>
    <x v="1"/>
    <n v="817"/>
    <n v="409"/>
    <n v="409"/>
    <n v="817"/>
    <n v="408"/>
    <x v="19"/>
    <s v="Joshua Taylor"/>
    <x v="771"/>
    <x v="5"/>
    <x v="3"/>
    <x v="0"/>
  </r>
  <r>
    <s v="AX22764"/>
    <s v="ENX2051"/>
    <s v="A170"/>
    <s v="EMP1035"/>
    <x v="50"/>
    <x v="272"/>
    <x v="3"/>
    <n v="1077"/>
    <n v="732"/>
    <n v="2928"/>
    <n v="4308"/>
    <n v="1380"/>
    <x v="18"/>
    <s v="Roger Ramos"/>
    <x v="50"/>
    <x v="6"/>
    <x v="2"/>
    <x v="0"/>
  </r>
  <r>
    <s v="AX22765"/>
    <s v="ENX2016"/>
    <s v="A145"/>
    <s v="EMP1008"/>
    <x v="65"/>
    <x v="165"/>
    <x v="1"/>
    <n v="1351"/>
    <n v="1108"/>
    <n v="1108"/>
    <n v="1351"/>
    <n v="243"/>
    <x v="50"/>
    <s v="Carl Elliott"/>
    <x v="65"/>
    <x v="0"/>
    <x v="10"/>
    <x v="0"/>
  </r>
  <r>
    <s v="AX22766"/>
    <s v="ENX2009"/>
    <s v="A150"/>
    <s v="EMP1015"/>
    <x v="367"/>
    <x v="231"/>
    <x v="3"/>
    <n v="584"/>
    <n v="420"/>
    <n v="1680"/>
    <n v="2336"/>
    <n v="656"/>
    <x v="27"/>
    <s v="Justin Lynch"/>
    <x v="367"/>
    <x v="3"/>
    <x v="8"/>
    <x v="0"/>
  </r>
  <r>
    <s v="AX22774"/>
    <s v="ENX2070"/>
    <s v="A123"/>
    <s v="EMP1042"/>
    <x v="593"/>
    <x v="179"/>
    <x v="1"/>
    <n v="1671"/>
    <n v="1220"/>
    <n v="1220"/>
    <n v="1671"/>
    <n v="451"/>
    <x v="62"/>
    <s v="Scott Clark"/>
    <x v="593"/>
    <x v="6"/>
    <x v="11"/>
    <x v="0"/>
  </r>
  <r>
    <s v="AX22777"/>
    <s v="ENX2036"/>
    <s v="A117"/>
    <s v="EMP1040"/>
    <x v="192"/>
    <x v="52"/>
    <x v="1"/>
    <n v="1582"/>
    <n v="1234"/>
    <n v="1234"/>
    <n v="1582"/>
    <n v="348"/>
    <x v="63"/>
    <s v="Patrick Ruiz"/>
    <x v="192"/>
    <x v="3"/>
    <x v="11"/>
    <x v="0"/>
  </r>
  <r>
    <s v="AX22778"/>
    <s v="ENX2057"/>
    <s v="A112"/>
    <s v="EMP1036"/>
    <x v="143"/>
    <x v="340"/>
    <x v="1"/>
    <n v="181"/>
    <n v="130"/>
    <n v="130"/>
    <n v="181"/>
    <n v="51"/>
    <x v="40"/>
    <s v="Robert Reed"/>
    <x v="143"/>
    <x v="5"/>
    <x v="3"/>
    <x v="0"/>
  </r>
  <r>
    <s v="AX22779"/>
    <s v="ENX2000"/>
    <s v="A100"/>
    <s v="EMP1031"/>
    <x v="577"/>
    <x v="257"/>
    <x v="1"/>
    <n v="2241"/>
    <n v="1367"/>
    <n v="1367"/>
    <n v="2241"/>
    <n v="874"/>
    <x v="67"/>
    <s v="Brian Thomas"/>
    <x v="577"/>
    <x v="2"/>
    <x v="9"/>
    <x v="0"/>
  </r>
  <r>
    <s v="AX22781"/>
    <s v="ENX2100"/>
    <s v="A161"/>
    <s v="EMP1038"/>
    <x v="789"/>
    <x v="290"/>
    <x v="3"/>
    <n v="799"/>
    <n v="455"/>
    <n v="1820"/>
    <n v="3196"/>
    <n v="1376"/>
    <x v="25"/>
    <s v="Scott Mason"/>
    <x v="789"/>
    <x v="6"/>
    <x v="6"/>
    <x v="0"/>
  </r>
  <r>
    <s v="AX22783"/>
    <s v="ENX2034"/>
    <s v="A109"/>
    <s v="EMP1037"/>
    <x v="379"/>
    <x v="194"/>
    <x v="0"/>
    <n v="871"/>
    <n v="540"/>
    <n v="1080"/>
    <n v="1742"/>
    <n v="662"/>
    <x v="34"/>
    <s v="Carl Hall"/>
    <x v="379"/>
    <x v="1"/>
    <x v="4"/>
    <x v="0"/>
  </r>
  <r>
    <s v="AX22785"/>
    <s v="ENX2029"/>
    <s v="A121"/>
    <s v="EMP1005"/>
    <x v="89"/>
    <x v="97"/>
    <x v="1"/>
    <n v="1848"/>
    <n v="1294"/>
    <n v="1294"/>
    <n v="1848"/>
    <n v="554"/>
    <x v="70"/>
    <s v="Ryan Welch"/>
    <x v="89"/>
    <x v="0"/>
    <x v="10"/>
    <x v="0"/>
  </r>
  <r>
    <s v="AX22787"/>
    <s v="ENX2020"/>
    <s v="A142"/>
    <s v="EMP1044"/>
    <x v="741"/>
    <x v="331"/>
    <x v="0"/>
    <n v="2005"/>
    <n v="1223"/>
    <n v="2446"/>
    <n v="4010"/>
    <n v="1564"/>
    <x v="15"/>
    <s v="Martin Carr"/>
    <x v="741"/>
    <x v="1"/>
    <x v="11"/>
    <x v="0"/>
  </r>
  <r>
    <s v="AX22788"/>
    <s v="ENX2046"/>
    <s v="A143"/>
    <s v="EMP1029"/>
    <x v="255"/>
    <x v="364"/>
    <x v="1"/>
    <n v="2410"/>
    <n v="1518"/>
    <n v="1518"/>
    <n v="2410"/>
    <n v="892"/>
    <x v="9"/>
    <s v="Howard Gardner"/>
    <x v="255"/>
    <x v="6"/>
    <x v="8"/>
    <x v="0"/>
  </r>
  <r>
    <s v="AX22789"/>
    <s v="ENX2068"/>
    <s v="A107"/>
    <s v="EMP1018"/>
    <x v="597"/>
    <x v="227"/>
    <x v="1"/>
    <n v="1500"/>
    <n v="900"/>
    <n v="900"/>
    <n v="1500"/>
    <n v="600"/>
    <x v="13"/>
    <s v="Jimmy Young"/>
    <x v="597"/>
    <x v="4"/>
    <x v="3"/>
    <x v="0"/>
  </r>
  <r>
    <s v="AX22790"/>
    <s v="ENX2096"/>
    <s v="A130"/>
    <s v="EMP1038"/>
    <x v="301"/>
    <x v="42"/>
    <x v="1"/>
    <n v="1587"/>
    <n v="1301"/>
    <n v="1301"/>
    <n v="1587"/>
    <n v="286"/>
    <x v="3"/>
    <s v="Scott Mason"/>
    <x v="301"/>
    <x v="3"/>
    <x v="3"/>
    <x v="0"/>
  </r>
  <r>
    <s v="AX22793"/>
    <s v="ENX2091"/>
    <s v="A150"/>
    <s v="EMP1030"/>
    <x v="40"/>
    <x v="210"/>
    <x v="1"/>
    <n v="368"/>
    <n v="294"/>
    <n v="294"/>
    <n v="368"/>
    <n v="74"/>
    <x v="27"/>
    <s v="Bobby Russell"/>
    <x v="40"/>
    <x v="2"/>
    <x v="7"/>
    <x v="0"/>
  </r>
  <r>
    <s v="AX22794"/>
    <s v="ENX2036"/>
    <s v="A110"/>
    <s v="EMP1003"/>
    <x v="661"/>
    <x v="94"/>
    <x v="0"/>
    <n v="1582"/>
    <n v="1234"/>
    <n v="2468"/>
    <n v="3164"/>
    <n v="696"/>
    <x v="73"/>
    <s v="Christopher Tucker"/>
    <x v="661"/>
    <x v="4"/>
    <x v="11"/>
    <x v="0"/>
  </r>
  <r>
    <s v="AX22795"/>
    <s v="ENX2034"/>
    <s v="A110"/>
    <s v="EMP1003"/>
    <x v="314"/>
    <x v="282"/>
    <x v="1"/>
    <n v="871"/>
    <n v="540"/>
    <n v="540"/>
    <n v="871"/>
    <n v="331"/>
    <x v="73"/>
    <s v="Christopher Tucker"/>
    <x v="314"/>
    <x v="3"/>
    <x v="4"/>
    <x v="0"/>
  </r>
  <r>
    <s v="AX22796"/>
    <s v="ENX2077"/>
    <s v="A135"/>
    <s v="EMP1044"/>
    <x v="63"/>
    <x v="158"/>
    <x v="3"/>
    <n v="530"/>
    <n v="424"/>
    <n v="1696"/>
    <n v="2120"/>
    <n v="424"/>
    <x v="44"/>
    <s v="Martin Carr"/>
    <x v="63"/>
    <x v="2"/>
    <x v="11"/>
    <x v="0"/>
  </r>
  <r>
    <s v="AX22798"/>
    <s v="ENX2056"/>
    <s v="A173"/>
    <s v="EMP1002"/>
    <x v="692"/>
    <x v="27"/>
    <x v="1"/>
    <n v="1635"/>
    <n v="1046"/>
    <n v="1046"/>
    <n v="1635"/>
    <n v="589"/>
    <x v="14"/>
    <s v="Andrew Bowman"/>
    <x v="692"/>
    <x v="5"/>
    <x v="11"/>
    <x v="0"/>
  </r>
  <r>
    <s v="AX22801"/>
    <s v="ENX2060"/>
    <s v="A103"/>
    <s v="EMP1014"/>
    <x v="793"/>
    <x v="53"/>
    <x v="2"/>
    <n v="1467"/>
    <n v="807"/>
    <n v="2421"/>
    <n v="4401"/>
    <n v="1980"/>
    <x v="2"/>
    <s v="Ronald Reed"/>
    <x v="793"/>
    <x v="3"/>
    <x v="5"/>
    <x v="0"/>
  </r>
  <r>
    <s v="AX22805"/>
    <s v="ENX2011"/>
    <s v="A152"/>
    <s v="EMP1036"/>
    <x v="232"/>
    <x v="74"/>
    <x v="1"/>
    <n v="530"/>
    <n v="435"/>
    <n v="435"/>
    <n v="530"/>
    <n v="95"/>
    <x v="54"/>
    <s v="Robert Reed"/>
    <x v="232"/>
    <x v="0"/>
    <x v="8"/>
    <x v="0"/>
  </r>
  <r>
    <s v="AX22809"/>
    <s v="ENX2071"/>
    <s v="A171"/>
    <s v="EMP1030"/>
    <x v="286"/>
    <x v="110"/>
    <x v="2"/>
    <n v="136"/>
    <n v="72"/>
    <n v="216"/>
    <n v="408"/>
    <n v="192"/>
    <x v="58"/>
    <s v="Bobby Russell"/>
    <x v="286"/>
    <x v="1"/>
    <x v="2"/>
    <x v="0"/>
  </r>
  <r>
    <s v="AX22811"/>
    <s v="ENX2062"/>
    <s v="A128"/>
    <s v="EMP1003"/>
    <x v="694"/>
    <x v="42"/>
    <x v="3"/>
    <n v="2464"/>
    <n v="1774"/>
    <n v="7096"/>
    <n v="9856"/>
    <n v="2760"/>
    <x v="16"/>
    <s v="Christopher Tucker"/>
    <x v="694"/>
    <x v="3"/>
    <x v="3"/>
    <x v="0"/>
  </r>
  <r>
    <s v="AX22814"/>
    <s v="ENX2093"/>
    <s v="A162"/>
    <s v="EMP1021"/>
    <x v="69"/>
    <x v="164"/>
    <x v="1"/>
    <n v="112"/>
    <n v="90"/>
    <n v="90"/>
    <n v="112"/>
    <n v="22"/>
    <x v="48"/>
    <s v="Clarence Fox"/>
    <x v="69"/>
    <x v="1"/>
    <x v="9"/>
    <x v="0"/>
  </r>
  <r>
    <s v="AX22815"/>
    <s v="ENX2026"/>
    <s v="A100"/>
    <s v="EMP1040"/>
    <x v="727"/>
    <x v="82"/>
    <x v="3"/>
    <n v="947"/>
    <n v="786"/>
    <n v="3144"/>
    <n v="3788"/>
    <n v="644"/>
    <x v="67"/>
    <s v="Patrick Ruiz"/>
    <x v="727"/>
    <x v="6"/>
    <x v="3"/>
    <x v="0"/>
  </r>
  <r>
    <s v="AX22817"/>
    <s v="ENX2092"/>
    <s v="A120"/>
    <s v="EMP1037"/>
    <x v="558"/>
    <x v="346"/>
    <x v="3"/>
    <n v="1639"/>
    <n v="1295"/>
    <n v="5180"/>
    <n v="6556"/>
    <n v="1376"/>
    <x v="71"/>
    <s v="Carl Hall"/>
    <x v="558"/>
    <x v="1"/>
    <x v="7"/>
    <x v="0"/>
  </r>
  <r>
    <s v="AX22821"/>
    <s v="ENX2089"/>
    <s v="A170"/>
    <s v="EMP1003"/>
    <x v="36"/>
    <x v="160"/>
    <x v="1"/>
    <n v="2294"/>
    <n v="1399"/>
    <n v="1399"/>
    <n v="2294"/>
    <n v="895"/>
    <x v="18"/>
    <s v="Christopher Tucker"/>
    <x v="36"/>
    <x v="3"/>
    <x v="2"/>
    <x v="0"/>
  </r>
  <r>
    <s v="AX22823"/>
    <s v="ENX2087"/>
    <s v="A141"/>
    <s v="EMP1023"/>
    <x v="497"/>
    <x v="95"/>
    <x v="2"/>
    <n v="1022"/>
    <n v="818"/>
    <n v="2454"/>
    <n v="3066"/>
    <n v="612"/>
    <x v="23"/>
    <s v="Brian Davis"/>
    <x v="497"/>
    <x v="5"/>
    <x v="7"/>
    <x v="0"/>
  </r>
  <r>
    <s v="AX22825"/>
    <s v="ENX2082"/>
    <s v="A126"/>
    <s v="EMP1032"/>
    <x v="81"/>
    <x v="361"/>
    <x v="2"/>
    <n v="1103"/>
    <n v="838"/>
    <n v="2514"/>
    <n v="3309"/>
    <n v="795"/>
    <x v="38"/>
    <s v="Larry Castillo"/>
    <x v="81"/>
    <x v="0"/>
    <x v="3"/>
    <x v="0"/>
  </r>
  <r>
    <s v="AX22826"/>
    <s v="ENX2067"/>
    <s v="A100"/>
    <s v="EMP1017"/>
    <x v="325"/>
    <x v="22"/>
    <x v="1"/>
    <n v="1119"/>
    <n v="683"/>
    <n v="683"/>
    <n v="1119"/>
    <n v="436"/>
    <x v="67"/>
    <s v="Brian Hansen"/>
    <x v="325"/>
    <x v="5"/>
    <x v="6"/>
    <x v="0"/>
  </r>
  <r>
    <s v="AX22830"/>
    <s v="ENX2083"/>
    <s v="A122"/>
    <s v="EMP1032"/>
    <x v="614"/>
    <x v="155"/>
    <x v="2"/>
    <n v="2141"/>
    <n v="1777"/>
    <n v="5331"/>
    <n v="6423"/>
    <n v="1092"/>
    <x v="17"/>
    <s v="Larry Castillo"/>
    <x v="614"/>
    <x v="4"/>
    <x v="4"/>
    <x v="0"/>
  </r>
  <r>
    <s v="AX22832"/>
    <s v="ENX2006"/>
    <s v="A131"/>
    <s v="EMP1036"/>
    <x v="588"/>
    <x v="149"/>
    <x v="1"/>
    <n v="1826"/>
    <n v="1443"/>
    <n v="1443"/>
    <n v="1826"/>
    <n v="383"/>
    <x v="66"/>
    <s v="Robert Reed"/>
    <x v="588"/>
    <x v="6"/>
    <x v="1"/>
    <x v="0"/>
  </r>
  <r>
    <s v="AX22833"/>
    <s v="ENX2040"/>
    <s v="A147"/>
    <s v="EMP1028"/>
    <x v="7"/>
    <x v="151"/>
    <x v="1"/>
    <n v="1889"/>
    <n v="945"/>
    <n v="945"/>
    <n v="1889"/>
    <n v="944"/>
    <x v="20"/>
    <s v="Howard Sims"/>
    <x v="7"/>
    <x v="4"/>
    <x v="3"/>
    <x v="0"/>
  </r>
  <r>
    <s v="AX22835"/>
    <s v="ENX2074"/>
    <s v="A132"/>
    <s v="EMP1037"/>
    <x v="709"/>
    <x v="178"/>
    <x v="1"/>
    <n v="504"/>
    <n v="408"/>
    <n v="408"/>
    <n v="504"/>
    <n v="96"/>
    <x v="56"/>
    <s v="Carl Hall"/>
    <x v="709"/>
    <x v="5"/>
    <x v="0"/>
    <x v="0"/>
  </r>
  <r>
    <s v="AX22836"/>
    <s v="ENX2039"/>
    <s v="A109"/>
    <s v="EMP1035"/>
    <x v="205"/>
    <x v="44"/>
    <x v="2"/>
    <n v="817"/>
    <n v="409"/>
    <n v="1227"/>
    <n v="2451"/>
    <n v="1224"/>
    <x v="34"/>
    <s v="Roger Ramos"/>
    <x v="205"/>
    <x v="1"/>
    <x v="4"/>
    <x v="0"/>
  </r>
  <r>
    <s v="AX22837"/>
    <s v="ENX2023"/>
    <s v="A139"/>
    <s v="EMP1007"/>
    <x v="582"/>
    <x v="252"/>
    <x v="2"/>
    <n v="818"/>
    <n v="450"/>
    <n v="1350"/>
    <n v="2454"/>
    <n v="1104"/>
    <x v="12"/>
    <s v="Jeremy Mendoza"/>
    <x v="582"/>
    <x v="2"/>
    <x v="1"/>
    <x v="0"/>
  </r>
  <r>
    <s v="AX22840"/>
    <s v="ENX2057"/>
    <s v="A150"/>
    <s v="EMP1028"/>
    <x v="123"/>
    <x v="233"/>
    <x v="2"/>
    <n v="181"/>
    <n v="130"/>
    <n v="390"/>
    <n v="543"/>
    <n v="153"/>
    <x v="27"/>
    <s v="Howard Sims"/>
    <x v="123"/>
    <x v="2"/>
    <x v="10"/>
    <x v="0"/>
  </r>
  <r>
    <s v="AX22841"/>
    <s v="ENX2053"/>
    <s v="A153"/>
    <s v="EMP1036"/>
    <x v="695"/>
    <x v="326"/>
    <x v="1"/>
    <n v="596"/>
    <n v="358"/>
    <n v="358"/>
    <n v="596"/>
    <n v="238"/>
    <x v="69"/>
    <s v="Robert Reed"/>
    <x v="695"/>
    <x v="2"/>
    <x v="0"/>
    <x v="0"/>
  </r>
  <r>
    <s v="AX22843"/>
    <s v="ENX2007"/>
    <s v="A120"/>
    <s v="EMP1000"/>
    <x v="305"/>
    <x v="235"/>
    <x v="1"/>
    <n v="1405"/>
    <n v="1054"/>
    <n v="1054"/>
    <n v="1405"/>
    <n v="351"/>
    <x v="71"/>
    <s v="Fred Robertson"/>
    <x v="305"/>
    <x v="2"/>
    <x v="8"/>
    <x v="0"/>
  </r>
  <r>
    <s v="AX22844"/>
    <s v="ENX2049"/>
    <s v="A143"/>
    <s v="EMP1005"/>
    <x v="157"/>
    <x v="180"/>
    <x v="2"/>
    <n v="826"/>
    <n v="562"/>
    <n v="1686"/>
    <n v="2478"/>
    <n v="792"/>
    <x v="9"/>
    <s v="Ryan Welch"/>
    <x v="157"/>
    <x v="5"/>
    <x v="7"/>
    <x v="0"/>
  </r>
  <r>
    <s v="AX22845"/>
    <s v="ENX2018"/>
    <s v="A150"/>
    <s v="EMP1037"/>
    <x v="143"/>
    <x v="45"/>
    <x v="0"/>
    <n v="1972"/>
    <n v="1321"/>
    <n v="2642"/>
    <n v="3944"/>
    <n v="1302"/>
    <x v="27"/>
    <s v="Carl Hall"/>
    <x v="143"/>
    <x v="5"/>
    <x v="2"/>
    <x v="0"/>
  </r>
  <r>
    <s v="AX22848"/>
    <s v="ENX2091"/>
    <s v="A166"/>
    <s v="EMP1026"/>
    <x v="232"/>
    <x v="29"/>
    <x v="1"/>
    <n v="368"/>
    <n v="294"/>
    <n v="294"/>
    <n v="368"/>
    <n v="74"/>
    <x v="65"/>
    <s v="Martin Perry"/>
    <x v="232"/>
    <x v="5"/>
    <x v="3"/>
    <x v="0"/>
  </r>
  <r>
    <s v="AX22849"/>
    <s v="ENX2048"/>
    <s v="A109"/>
    <s v="EMP1039"/>
    <x v="100"/>
    <x v="341"/>
    <x v="1"/>
    <n v="502"/>
    <n v="296"/>
    <n v="296"/>
    <n v="502"/>
    <n v="206"/>
    <x v="34"/>
    <s v="Eugene Holmes"/>
    <x v="100"/>
    <x v="4"/>
    <x v="9"/>
    <x v="0"/>
  </r>
  <r>
    <s v="AX22854"/>
    <s v="ENX2086"/>
    <s v="A158"/>
    <s v="EMP1023"/>
    <x v="630"/>
    <x v="28"/>
    <x v="2"/>
    <n v="123"/>
    <n v="84"/>
    <n v="252"/>
    <n v="369"/>
    <n v="117"/>
    <x v="4"/>
    <s v="Brian Davis"/>
    <x v="630"/>
    <x v="4"/>
    <x v="6"/>
    <x v="0"/>
  </r>
  <r>
    <s v="AX22855"/>
    <s v="ENX2054"/>
    <s v="A113"/>
    <s v="EMP1039"/>
    <x v="90"/>
    <x v="336"/>
    <x v="1"/>
    <n v="127"/>
    <n v="79"/>
    <n v="79"/>
    <n v="127"/>
    <n v="48"/>
    <x v="49"/>
    <s v="Eugene Holmes"/>
    <x v="90"/>
    <x v="0"/>
    <x v="10"/>
    <x v="0"/>
  </r>
  <r>
    <s v="AX22856"/>
    <s v="ENX2087"/>
    <s v="A172"/>
    <s v="EMP1031"/>
    <x v="367"/>
    <x v="64"/>
    <x v="3"/>
    <n v="1022"/>
    <n v="818"/>
    <n v="3272"/>
    <n v="4088"/>
    <n v="816"/>
    <x v="28"/>
    <s v="Brian Thomas"/>
    <x v="367"/>
    <x v="0"/>
    <x v="8"/>
    <x v="0"/>
  </r>
  <r>
    <s v="AX22860"/>
    <s v="ENX2008"/>
    <s v="A172"/>
    <s v="EMP1026"/>
    <x v="377"/>
    <x v="300"/>
    <x v="1"/>
    <n v="315"/>
    <n v="208"/>
    <n v="208"/>
    <n v="315"/>
    <n v="107"/>
    <x v="28"/>
    <s v="Martin Perry"/>
    <x v="377"/>
    <x v="6"/>
    <x v="6"/>
    <x v="0"/>
  </r>
  <r>
    <s v="AX22864"/>
    <s v="ENX2043"/>
    <s v="A144"/>
    <s v="EMP1008"/>
    <x v="452"/>
    <x v="274"/>
    <x v="2"/>
    <n v="545"/>
    <n v="425"/>
    <n v="1275"/>
    <n v="1635"/>
    <n v="360"/>
    <x v="33"/>
    <s v="Carl Elliott"/>
    <x v="452"/>
    <x v="2"/>
    <x v="6"/>
    <x v="0"/>
  </r>
  <r>
    <s v="AX22866"/>
    <s v="ENX2097"/>
    <s v="A106"/>
    <s v="EMP1020"/>
    <x v="580"/>
    <x v="3"/>
    <x v="1"/>
    <n v="1052"/>
    <n v="589"/>
    <n v="589"/>
    <n v="1052"/>
    <n v="463"/>
    <x v="35"/>
    <s v="Ryan Butler"/>
    <x v="580"/>
    <x v="3"/>
    <x v="3"/>
    <x v="0"/>
  </r>
  <r>
    <s v="AX22871"/>
    <s v="ENX2028"/>
    <s v="A100"/>
    <s v="EMP1026"/>
    <x v="390"/>
    <x v="350"/>
    <x v="1"/>
    <n v="2283"/>
    <n v="1484"/>
    <n v="1484"/>
    <n v="2283"/>
    <n v="799"/>
    <x v="67"/>
    <s v="Martin Perry"/>
    <x v="390"/>
    <x v="6"/>
    <x v="7"/>
    <x v="0"/>
  </r>
  <r>
    <s v="AX22872"/>
    <s v="ENX2028"/>
    <s v="A131"/>
    <s v="EMP1041"/>
    <x v="636"/>
    <x v="327"/>
    <x v="1"/>
    <n v="2283"/>
    <n v="1484"/>
    <n v="1484"/>
    <n v="2283"/>
    <n v="799"/>
    <x v="66"/>
    <s v="Joe Sims"/>
    <x v="636"/>
    <x v="2"/>
    <x v="10"/>
    <x v="0"/>
  </r>
  <r>
    <s v="AX22875"/>
    <s v="ENX2100"/>
    <s v="A162"/>
    <s v="EMP1007"/>
    <x v="207"/>
    <x v="126"/>
    <x v="1"/>
    <n v="799"/>
    <n v="455"/>
    <n v="455"/>
    <n v="799"/>
    <n v="344"/>
    <x v="48"/>
    <s v="Jeremy Mendoza"/>
    <x v="207"/>
    <x v="1"/>
    <x v="2"/>
    <x v="0"/>
  </r>
  <r>
    <s v="AX22877"/>
    <s v="ENX2008"/>
    <s v="A127"/>
    <s v="EMP1025"/>
    <x v="690"/>
    <x v="137"/>
    <x v="1"/>
    <n v="315"/>
    <n v="208"/>
    <n v="208"/>
    <n v="315"/>
    <n v="107"/>
    <x v="5"/>
    <s v="Ernest Wagner"/>
    <x v="690"/>
    <x v="6"/>
    <x v="0"/>
    <x v="0"/>
  </r>
  <r>
    <s v="AX22884"/>
    <s v="ENX2058"/>
    <s v="A132"/>
    <s v="EMP1003"/>
    <x v="731"/>
    <x v="278"/>
    <x v="3"/>
    <n v="2257"/>
    <n v="1535"/>
    <n v="6140"/>
    <n v="9028"/>
    <n v="2888"/>
    <x v="56"/>
    <s v="Christopher Tucker"/>
    <x v="731"/>
    <x v="4"/>
    <x v="1"/>
    <x v="0"/>
  </r>
  <r>
    <s v="AX22891"/>
    <s v="ENX2082"/>
    <s v="A117"/>
    <s v="EMP1017"/>
    <x v="30"/>
    <x v="64"/>
    <x v="0"/>
    <n v="1103"/>
    <n v="838"/>
    <n v="1676"/>
    <n v="2206"/>
    <n v="530"/>
    <x v="63"/>
    <s v="Brian Hansen"/>
    <x v="30"/>
    <x v="0"/>
    <x v="8"/>
    <x v="0"/>
  </r>
  <r>
    <s v="AX22892"/>
    <s v="ENX2020"/>
    <s v="A108"/>
    <s v="EMP1001"/>
    <x v="335"/>
    <x v="50"/>
    <x v="2"/>
    <n v="2005"/>
    <n v="1223"/>
    <n v="3669"/>
    <n v="6015"/>
    <n v="2346"/>
    <x v="64"/>
    <s v="Kevin Butler"/>
    <x v="335"/>
    <x v="5"/>
    <x v="4"/>
    <x v="0"/>
  </r>
  <r>
    <s v="AX22893"/>
    <s v="ENX2017"/>
    <s v="A100"/>
    <s v="EMP1001"/>
    <x v="145"/>
    <x v="184"/>
    <x v="3"/>
    <n v="35"/>
    <n v="22"/>
    <n v="88"/>
    <n v="140"/>
    <n v="52"/>
    <x v="67"/>
    <s v="Kevin Butler"/>
    <x v="145"/>
    <x v="0"/>
    <x v="6"/>
    <x v="0"/>
  </r>
  <r>
    <s v="AX22899"/>
    <s v="ENX2078"/>
    <s v="A101"/>
    <s v="EMP1025"/>
    <x v="486"/>
    <x v="116"/>
    <x v="1"/>
    <n v="1798"/>
    <n v="971"/>
    <n v="971"/>
    <n v="1798"/>
    <n v="827"/>
    <x v="26"/>
    <s v="Ernest Wagner"/>
    <x v="486"/>
    <x v="4"/>
    <x v="0"/>
    <x v="0"/>
  </r>
  <r>
    <s v="AX22900"/>
    <s v="ENX2091"/>
    <s v="A157"/>
    <s v="EMP1042"/>
    <x v="457"/>
    <x v="180"/>
    <x v="1"/>
    <n v="368"/>
    <n v="294"/>
    <n v="294"/>
    <n v="368"/>
    <n v="74"/>
    <x v="0"/>
    <s v="Scott Clark"/>
    <x v="457"/>
    <x v="5"/>
    <x v="7"/>
    <x v="0"/>
  </r>
  <r>
    <s v="AX22907"/>
    <s v="ENX2006"/>
    <s v="A144"/>
    <s v="EMP1009"/>
    <x v="81"/>
    <x v="112"/>
    <x v="0"/>
    <n v="1826"/>
    <n v="1443"/>
    <n v="2886"/>
    <n v="3652"/>
    <n v="766"/>
    <x v="33"/>
    <s v="Kenneth Fields"/>
    <x v="81"/>
    <x v="4"/>
    <x v="10"/>
    <x v="0"/>
  </r>
  <r>
    <s v="AX22908"/>
    <s v="ENX2023"/>
    <s v="A107"/>
    <s v="EMP1001"/>
    <x v="351"/>
    <x v="53"/>
    <x v="1"/>
    <n v="818"/>
    <n v="450"/>
    <n v="450"/>
    <n v="818"/>
    <n v="368"/>
    <x v="13"/>
    <s v="Kevin Butler"/>
    <x v="351"/>
    <x v="3"/>
    <x v="5"/>
    <x v="0"/>
  </r>
  <r>
    <s v="AX22910"/>
    <s v="ENX2015"/>
    <s v="A129"/>
    <s v="EMP1020"/>
    <x v="350"/>
    <x v="314"/>
    <x v="1"/>
    <n v="637"/>
    <n v="389"/>
    <n v="389"/>
    <n v="637"/>
    <n v="248"/>
    <x v="59"/>
    <s v="Ryan Butler"/>
    <x v="350"/>
    <x v="1"/>
    <x v="0"/>
    <x v="0"/>
  </r>
  <r>
    <s v="AX22914"/>
    <s v="ENX2013"/>
    <s v="A143"/>
    <s v="EMP1019"/>
    <x v="160"/>
    <x v="218"/>
    <x v="0"/>
    <n v="368"/>
    <n v="269"/>
    <n v="538"/>
    <n v="736"/>
    <n v="198"/>
    <x v="9"/>
    <s v="Roger Robertson"/>
    <x v="160"/>
    <x v="6"/>
    <x v="7"/>
    <x v="0"/>
  </r>
  <r>
    <s v="AX22923"/>
    <s v="ENX2071"/>
    <s v="A107"/>
    <s v="EMP1015"/>
    <x v="683"/>
    <x v="163"/>
    <x v="0"/>
    <n v="136"/>
    <n v="72"/>
    <n v="144"/>
    <n v="272"/>
    <n v="128"/>
    <x v="13"/>
    <s v="Justin Lynch"/>
    <x v="683"/>
    <x v="4"/>
    <x v="9"/>
    <x v="0"/>
  </r>
  <r>
    <s v="AX22924"/>
    <s v="ENX2067"/>
    <s v="A133"/>
    <s v="EMP1028"/>
    <x v="168"/>
    <x v="47"/>
    <x v="0"/>
    <n v="1119"/>
    <n v="683"/>
    <n v="1366"/>
    <n v="2238"/>
    <n v="872"/>
    <x v="37"/>
    <s v="Howard Sims"/>
    <x v="168"/>
    <x v="1"/>
    <x v="9"/>
    <x v="0"/>
  </r>
  <r>
    <s v="AX22925"/>
    <s v="ENX2041"/>
    <s v="A169"/>
    <s v="EMP1034"/>
    <x v="322"/>
    <x v="239"/>
    <x v="1"/>
    <n v="1380"/>
    <n v="1090"/>
    <n v="1090"/>
    <n v="1380"/>
    <n v="290"/>
    <x v="30"/>
    <s v="Arthur Mccoy"/>
    <x v="322"/>
    <x v="5"/>
    <x v="1"/>
    <x v="0"/>
  </r>
  <r>
    <s v="AX22927"/>
    <s v="ENX2094"/>
    <s v="A150"/>
    <s v="EMP1035"/>
    <x v="70"/>
    <x v="223"/>
    <x v="2"/>
    <n v="771"/>
    <n v="648"/>
    <n v="1944"/>
    <n v="2313"/>
    <n v="369"/>
    <x v="27"/>
    <s v="Roger Ramos"/>
    <x v="70"/>
    <x v="6"/>
    <x v="2"/>
    <x v="0"/>
  </r>
  <r>
    <s v="AX22928"/>
    <s v="ENX2088"/>
    <s v="A153"/>
    <s v="EMP1011"/>
    <x v="194"/>
    <x v="323"/>
    <x v="2"/>
    <n v="603"/>
    <n v="416"/>
    <n v="1248"/>
    <n v="1809"/>
    <n v="561"/>
    <x v="69"/>
    <s v="Larry Marshall"/>
    <x v="194"/>
    <x v="3"/>
    <x v="6"/>
    <x v="0"/>
  </r>
  <r>
    <s v="AX22934"/>
    <s v="ENX2015"/>
    <s v="A162"/>
    <s v="EMP1043"/>
    <x v="78"/>
    <x v="15"/>
    <x v="1"/>
    <n v="637"/>
    <n v="389"/>
    <n v="389"/>
    <n v="637"/>
    <n v="248"/>
    <x v="48"/>
    <s v="Joshua Taylor"/>
    <x v="78"/>
    <x v="0"/>
    <x v="8"/>
    <x v="0"/>
  </r>
  <r>
    <s v="AX22936"/>
    <s v="ENX2020"/>
    <s v="A103"/>
    <s v="EMP1005"/>
    <x v="162"/>
    <x v="151"/>
    <x v="1"/>
    <n v="2005"/>
    <n v="1223"/>
    <n v="1223"/>
    <n v="2005"/>
    <n v="782"/>
    <x v="2"/>
    <s v="Ryan Welch"/>
    <x v="162"/>
    <x v="4"/>
    <x v="3"/>
    <x v="0"/>
  </r>
  <r>
    <s v="AX22938"/>
    <s v="ENX2085"/>
    <s v="A153"/>
    <s v="EMP1022"/>
    <x v="430"/>
    <x v="137"/>
    <x v="0"/>
    <n v="1862"/>
    <n v="1173"/>
    <n v="2346"/>
    <n v="3724"/>
    <n v="1378"/>
    <x v="69"/>
    <s v="Walter Cook"/>
    <x v="430"/>
    <x v="6"/>
    <x v="0"/>
    <x v="0"/>
  </r>
  <r>
    <s v="AX22940"/>
    <s v="ENX2089"/>
    <s v="A113"/>
    <s v="EMP1043"/>
    <x v="644"/>
    <x v="265"/>
    <x v="3"/>
    <n v="2294"/>
    <n v="1399"/>
    <n v="5596"/>
    <n v="9176"/>
    <n v="3580"/>
    <x v="49"/>
    <s v="Joshua Taylor"/>
    <x v="644"/>
    <x v="1"/>
    <x v="4"/>
    <x v="0"/>
  </r>
  <r>
    <s v="AX22942"/>
    <s v="ENX2042"/>
    <s v="A107"/>
    <s v="EMP1044"/>
    <x v="102"/>
    <x v="324"/>
    <x v="1"/>
    <n v="203"/>
    <n v="154"/>
    <n v="154"/>
    <n v="203"/>
    <n v="49"/>
    <x v="13"/>
    <s v="Martin Carr"/>
    <x v="102"/>
    <x v="2"/>
    <x v="4"/>
    <x v="0"/>
  </r>
  <r>
    <s v="AX22945"/>
    <s v="ENX2001"/>
    <s v="A103"/>
    <s v="EMP1041"/>
    <x v="210"/>
    <x v="34"/>
    <x v="1"/>
    <n v="951"/>
    <n v="504"/>
    <n v="504"/>
    <n v="951"/>
    <n v="447"/>
    <x v="2"/>
    <s v="Joe Sims"/>
    <x v="210"/>
    <x v="6"/>
    <x v="3"/>
    <x v="0"/>
  </r>
  <r>
    <s v="AX22952"/>
    <s v="ENX2096"/>
    <s v="A102"/>
    <s v="EMP1043"/>
    <x v="655"/>
    <x v="346"/>
    <x v="1"/>
    <n v="1587"/>
    <n v="1301"/>
    <n v="1301"/>
    <n v="1587"/>
    <n v="286"/>
    <x v="43"/>
    <s v="Joshua Taylor"/>
    <x v="655"/>
    <x v="1"/>
    <x v="7"/>
    <x v="0"/>
  </r>
  <r>
    <s v="AX22959"/>
    <s v="ENX2018"/>
    <s v="A124"/>
    <s v="EMP1028"/>
    <x v="82"/>
    <x v="193"/>
    <x v="0"/>
    <n v="1972"/>
    <n v="1321"/>
    <n v="2642"/>
    <n v="3944"/>
    <n v="1302"/>
    <x v="21"/>
    <s v="Howard Sims"/>
    <x v="82"/>
    <x v="4"/>
    <x v="11"/>
    <x v="0"/>
  </r>
  <r>
    <s v="AX22960"/>
    <s v="ENX2001"/>
    <s v="A145"/>
    <s v="EMP1001"/>
    <x v="602"/>
    <x v="47"/>
    <x v="1"/>
    <n v="951"/>
    <n v="504"/>
    <n v="504"/>
    <n v="951"/>
    <n v="447"/>
    <x v="50"/>
    <s v="Kevin Butler"/>
    <x v="602"/>
    <x v="1"/>
    <x v="9"/>
    <x v="0"/>
  </r>
  <r>
    <s v="AX22961"/>
    <s v="ENX2024"/>
    <s v="A135"/>
    <s v="EMP1008"/>
    <x v="262"/>
    <x v="139"/>
    <x v="2"/>
    <n v="356"/>
    <n v="292"/>
    <n v="876"/>
    <n v="1068"/>
    <n v="192"/>
    <x v="44"/>
    <s v="Carl Elliott"/>
    <x v="262"/>
    <x v="4"/>
    <x v="9"/>
    <x v="0"/>
  </r>
  <r>
    <s v="AX22962"/>
    <s v="ENX2036"/>
    <s v="A112"/>
    <s v="EMP1024"/>
    <x v="319"/>
    <x v="10"/>
    <x v="1"/>
    <n v="1582"/>
    <n v="1234"/>
    <n v="1234"/>
    <n v="1582"/>
    <n v="348"/>
    <x v="40"/>
    <s v="Ernest Wheeler"/>
    <x v="319"/>
    <x v="5"/>
    <x v="3"/>
    <x v="0"/>
  </r>
  <r>
    <s v="AX22965"/>
    <s v="ENX2068"/>
    <s v="A120"/>
    <s v="EMP1031"/>
    <x v="762"/>
    <x v="12"/>
    <x v="1"/>
    <n v="1500"/>
    <n v="900"/>
    <n v="900"/>
    <n v="1500"/>
    <n v="600"/>
    <x v="71"/>
    <s v="Brian Thomas"/>
    <x v="762"/>
    <x v="3"/>
    <x v="7"/>
    <x v="0"/>
  </r>
  <r>
    <s v="AX22968"/>
    <s v="ENX2047"/>
    <s v="A129"/>
    <s v="EMP1004"/>
    <x v="615"/>
    <x v="218"/>
    <x v="1"/>
    <n v="290"/>
    <n v="200"/>
    <n v="200"/>
    <n v="290"/>
    <n v="90"/>
    <x v="59"/>
    <s v="Kenneth Bradley"/>
    <x v="615"/>
    <x v="6"/>
    <x v="7"/>
    <x v="0"/>
  </r>
  <r>
    <s v="AX22971"/>
    <s v="ENX2025"/>
    <s v="A111"/>
    <s v="EMP1023"/>
    <x v="702"/>
    <x v="280"/>
    <x v="1"/>
    <n v="667"/>
    <n v="387"/>
    <n v="387"/>
    <n v="667"/>
    <n v="280"/>
    <x v="19"/>
    <s v="Brian Davis"/>
    <x v="702"/>
    <x v="3"/>
    <x v="7"/>
    <x v="0"/>
  </r>
  <r>
    <s v="AX22973"/>
    <s v="ENX2093"/>
    <s v="A109"/>
    <s v="EMP1023"/>
    <x v="538"/>
    <x v="335"/>
    <x v="2"/>
    <n v="112"/>
    <n v="90"/>
    <n v="270"/>
    <n v="336"/>
    <n v="66"/>
    <x v="34"/>
    <s v="Brian Davis"/>
    <x v="538"/>
    <x v="0"/>
    <x v="2"/>
    <x v="0"/>
  </r>
  <r>
    <s v="AX22977"/>
    <s v="ENX2047"/>
    <s v="A153"/>
    <s v="EMP1012"/>
    <x v="683"/>
    <x v="232"/>
    <x v="1"/>
    <n v="290"/>
    <n v="200"/>
    <n v="200"/>
    <n v="290"/>
    <n v="90"/>
    <x v="69"/>
    <s v="John Reyes"/>
    <x v="683"/>
    <x v="4"/>
    <x v="5"/>
    <x v="0"/>
  </r>
  <r>
    <s v="AX22984"/>
    <s v="ENX2057"/>
    <s v="A114"/>
    <s v="EMP1002"/>
    <x v="385"/>
    <x v="230"/>
    <x v="2"/>
    <n v="181"/>
    <n v="130"/>
    <n v="390"/>
    <n v="543"/>
    <n v="153"/>
    <x v="36"/>
    <s v="Andrew Bowman"/>
    <x v="385"/>
    <x v="4"/>
    <x v="8"/>
    <x v="0"/>
  </r>
  <r>
    <s v="AX22986"/>
    <s v="ENX2081"/>
    <s v="A122"/>
    <s v="EMP1037"/>
    <x v="303"/>
    <x v="151"/>
    <x v="2"/>
    <n v="1566"/>
    <n v="1190"/>
    <n v="3570"/>
    <n v="4698"/>
    <n v="1128"/>
    <x v="17"/>
    <s v="Carl Hall"/>
    <x v="303"/>
    <x v="4"/>
    <x v="3"/>
    <x v="0"/>
  </r>
  <r>
    <s v="AX22988"/>
    <s v="ENX2077"/>
    <s v="A136"/>
    <s v="EMP1017"/>
    <x v="528"/>
    <x v="103"/>
    <x v="1"/>
    <n v="530"/>
    <n v="424"/>
    <n v="424"/>
    <n v="530"/>
    <n v="106"/>
    <x v="29"/>
    <s v="Brian Hansen"/>
    <x v="528"/>
    <x v="4"/>
    <x v="2"/>
    <x v="0"/>
  </r>
  <r>
    <s v="AX22991"/>
    <s v="ENX2008"/>
    <s v="A120"/>
    <s v="EMP1026"/>
    <x v="695"/>
    <x v="354"/>
    <x v="0"/>
    <n v="315"/>
    <n v="208"/>
    <n v="416"/>
    <n v="630"/>
    <n v="214"/>
    <x v="71"/>
    <s v="Martin Perry"/>
    <x v="695"/>
    <x v="5"/>
    <x v="4"/>
    <x v="0"/>
  </r>
  <r>
    <s v="AX22997"/>
    <s v="ENX2032"/>
    <s v="A143"/>
    <s v="EMP1005"/>
    <x v="653"/>
    <x v="116"/>
    <x v="3"/>
    <n v="1967"/>
    <n v="1397"/>
    <n v="5588"/>
    <n v="7868"/>
    <n v="2280"/>
    <x v="9"/>
    <s v="Ryan Welch"/>
    <x v="653"/>
    <x v="4"/>
    <x v="0"/>
    <x v="0"/>
  </r>
  <r>
    <s v="AX22999"/>
    <s v="ENX2039"/>
    <s v="A158"/>
    <s v="EMP1012"/>
    <x v="611"/>
    <x v="352"/>
    <x v="0"/>
    <n v="817"/>
    <n v="409"/>
    <n v="818"/>
    <n v="1634"/>
    <n v="816"/>
    <x v="4"/>
    <s v="John Reyes"/>
    <x v="611"/>
    <x v="3"/>
    <x v="6"/>
    <x v="0"/>
  </r>
  <r>
    <s v="AX23001"/>
    <s v="ENX2009"/>
    <s v="A132"/>
    <s v="EMP1036"/>
    <x v="609"/>
    <x v="38"/>
    <x v="1"/>
    <n v="584"/>
    <n v="420"/>
    <n v="420"/>
    <n v="584"/>
    <n v="164"/>
    <x v="56"/>
    <s v="Robert Reed"/>
    <x v="609"/>
    <x v="4"/>
    <x v="2"/>
    <x v="0"/>
  </r>
  <r>
    <s v="AX23003"/>
    <s v="ENX2067"/>
    <s v="A151"/>
    <s v="EMP1004"/>
    <x v="547"/>
    <x v="155"/>
    <x v="1"/>
    <n v="1119"/>
    <n v="683"/>
    <n v="683"/>
    <n v="1119"/>
    <n v="436"/>
    <x v="24"/>
    <s v="Kenneth Bradley"/>
    <x v="547"/>
    <x v="4"/>
    <x v="4"/>
    <x v="0"/>
  </r>
  <r>
    <s v="AX23004"/>
    <s v="ENX2091"/>
    <s v="A104"/>
    <s v="EMP1042"/>
    <x v="330"/>
    <x v="26"/>
    <x v="2"/>
    <n v="368"/>
    <n v="294"/>
    <n v="882"/>
    <n v="1104"/>
    <n v="222"/>
    <x v="53"/>
    <s v="Scott Clark"/>
    <x v="330"/>
    <x v="4"/>
    <x v="0"/>
    <x v="0"/>
  </r>
  <r>
    <s v="AX23006"/>
    <s v="ENX2092"/>
    <s v="A156"/>
    <s v="EMP1023"/>
    <x v="392"/>
    <x v="264"/>
    <x v="1"/>
    <n v="1639"/>
    <n v="1295"/>
    <n v="1295"/>
    <n v="1639"/>
    <n v="344"/>
    <x v="39"/>
    <s v="Brian Davis"/>
    <x v="392"/>
    <x v="4"/>
    <x v="3"/>
    <x v="0"/>
  </r>
  <r>
    <s v="AX23012"/>
    <s v="ENX2006"/>
    <s v="A112"/>
    <s v="EMP1037"/>
    <x v="452"/>
    <x v="27"/>
    <x v="1"/>
    <n v="1826"/>
    <n v="1443"/>
    <n v="1443"/>
    <n v="1826"/>
    <n v="383"/>
    <x v="40"/>
    <s v="Carl Hall"/>
    <x v="452"/>
    <x v="5"/>
    <x v="11"/>
    <x v="0"/>
  </r>
  <r>
    <s v="AX23017"/>
    <s v="ENX2086"/>
    <s v="A128"/>
    <s v="EMP1025"/>
    <x v="465"/>
    <x v="242"/>
    <x v="3"/>
    <n v="123"/>
    <n v="84"/>
    <n v="336"/>
    <n v="492"/>
    <n v="156"/>
    <x v="16"/>
    <s v="Ernest Wagner"/>
    <x v="465"/>
    <x v="3"/>
    <x v="2"/>
    <x v="0"/>
  </r>
  <r>
    <s v="AX23019"/>
    <s v="ENX2072"/>
    <s v="A152"/>
    <s v="EMP1000"/>
    <x v="112"/>
    <x v="88"/>
    <x v="2"/>
    <n v="1887"/>
    <n v="1378"/>
    <n v="4134"/>
    <n v="5661"/>
    <n v="1527"/>
    <x v="54"/>
    <s v="Fred Robertson"/>
    <x v="112"/>
    <x v="5"/>
    <x v="9"/>
    <x v="0"/>
  </r>
  <r>
    <s v="AX23020"/>
    <s v="ENX2047"/>
    <s v="A101"/>
    <s v="EMP1027"/>
    <x v="170"/>
    <x v="337"/>
    <x v="2"/>
    <n v="290"/>
    <n v="200"/>
    <n v="600"/>
    <n v="870"/>
    <n v="270"/>
    <x v="26"/>
    <s v="Gary Rodriguez"/>
    <x v="170"/>
    <x v="2"/>
    <x v="8"/>
    <x v="0"/>
  </r>
  <r>
    <s v="AX23024"/>
    <s v="ENX2080"/>
    <s v="A152"/>
    <s v="EMP1032"/>
    <x v="162"/>
    <x v="105"/>
    <x v="1"/>
    <n v="2353"/>
    <n v="1788"/>
    <n v="1788"/>
    <n v="2353"/>
    <n v="565"/>
    <x v="54"/>
    <s v="Larry Castillo"/>
    <x v="162"/>
    <x v="5"/>
    <x v="8"/>
    <x v="0"/>
  </r>
  <r>
    <s v="AX23025"/>
    <s v="ENX2024"/>
    <s v="A106"/>
    <s v="EMP1009"/>
    <x v="65"/>
    <x v="353"/>
    <x v="1"/>
    <n v="356"/>
    <n v="292"/>
    <n v="292"/>
    <n v="356"/>
    <n v="64"/>
    <x v="35"/>
    <s v="Kenneth Fields"/>
    <x v="65"/>
    <x v="1"/>
    <x v="11"/>
    <x v="0"/>
  </r>
  <r>
    <s v="AX23026"/>
    <s v="ENX2029"/>
    <s v="A102"/>
    <s v="EMP1008"/>
    <x v="93"/>
    <x v="192"/>
    <x v="3"/>
    <n v="1848"/>
    <n v="1294"/>
    <n v="5176"/>
    <n v="7392"/>
    <n v="2216"/>
    <x v="43"/>
    <s v="Carl Elliott"/>
    <x v="93"/>
    <x v="5"/>
    <x v="5"/>
    <x v="0"/>
  </r>
  <r>
    <s v="AX23029"/>
    <s v="ENX2099"/>
    <s v="A121"/>
    <s v="EMP1031"/>
    <x v="543"/>
    <x v="238"/>
    <x v="0"/>
    <n v="1367"/>
    <n v="984"/>
    <n v="1968"/>
    <n v="2734"/>
    <n v="766"/>
    <x v="70"/>
    <s v="Brian Thomas"/>
    <x v="543"/>
    <x v="6"/>
    <x v="4"/>
    <x v="0"/>
  </r>
  <r>
    <s v="AX23031"/>
    <s v="ENX2005"/>
    <s v="A143"/>
    <s v="EMP1036"/>
    <x v="63"/>
    <x v="282"/>
    <x v="1"/>
    <n v="684"/>
    <n v="561"/>
    <n v="561"/>
    <n v="684"/>
    <n v="123"/>
    <x v="9"/>
    <s v="Robert Reed"/>
    <x v="63"/>
    <x v="3"/>
    <x v="4"/>
    <x v="0"/>
  </r>
  <r>
    <s v="AX23034"/>
    <s v="ENX2096"/>
    <s v="A156"/>
    <s v="EMP1014"/>
    <x v="716"/>
    <x v="198"/>
    <x v="3"/>
    <n v="1587"/>
    <n v="1301"/>
    <n v="5204"/>
    <n v="6348"/>
    <n v="1144"/>
    <x v="39"/>
    <s v="Ronald Reed"/>
    <x v="716"/>
    <x v="0"/>
    <x v="9"/>
    <x v="0"/>
  </r>
  <r>
    <s v="AX23041"/>
    <s v="ENX2078"/>
    <s v="A160"/>
    <s v="EMP1020"/>
    <x v="619"/>
    <x v="347"/>
    <x v="1"/>
    <n v="1798"/>
    <n v="971"/>
    <n v="971"/>
    <n v="1798"/>
    <n v="827"/>
    <x v="1"/>
    <s v="Ryan Butler"/>
    <x v="619"/>
    <x v="6"/>
    <x v="6"/>
    <x v="0"/>
  </r>
  <r>
    <s v="AX23048"/>
    <s v="ENX2087"/>
    <s v="A162"/>
    <s v="EMP1021"/>
    <x v="448"/>
    <x v="206"/>
    <x v="1"/>
    <n v="1022"/>
    <n v="818"/>
    <n v="818"/>
    <n v="1022"/>
    <n v="204"/>
    <x v="48"/>
    <s v="Clarence Fox"/>
    <x v="448"/>
    <x v="3"/>
    <x v="9"/>
    <x v="0"/>
  </r>
  <r>
    <s v="AX23051"/>
    <s v="ENX2003"/>
    <s v="A132"/>
    <s v="EMP1015"/>
    <x v="1"/>
    <x v="339"/>
    <x v="3"/>
    <n v="1783"/>
    <n v="1516"/>
    <n v="6064"/>
    <n v="7132"/>
    <n v="1068"/>
    <x v="56"/>
    <s v="Justin Lynch"/>
    <x v="1"/>
    <x v="2"/>
    <x v="7"/>
    <x v="0"/>
  </r>
  <r>
    <s v="AX23059"/>
    <s v="ENX2057"/>
    <s v="A151"/>
    <s v="EMP1032"/>
    <x v="392"/>
    <x v="326"/>
    <x v="1"/>
    <n v="181"/>
    <n v="130"/>
    <n v="130"/>
    <n v="181"/>
    <n v="51"/>
    <x v="24"/>
    <s v="Larry Castillo"/>
    <x v="392"/>
    <x v="2"/>
    <x v="0"/>
    <x v="0"/>
  </r>
  <r>
    <s v="AX23063"/>
    <s v="ENX2060"/>
    <s v="A128"/>
    <s v="EMP1008"/>
    <x v="660"/>
    <x v="305"/>
    <x v="3"/>
    <n v="1467"/>
    <n v="807"/>
    <n v="3228"/>
    <n v="5868"/>
    <n v="2640"/>
    <x v="16"/>
    <s v="Carl Elliott"/>
    <x v="660"/>
    <x v="3"/>
    <x v="11"/>
    <x v="0"/>
  </r>
  <r>
    <s v="AX23067"/>
    <s v="ENX2046"/>
    <s v="A163"/>
    <s v="EMP1019"/>
    <x v="772"/>
    <x v="188"/>
    <x v="1"/>
    <n v="2410"/>
    <n v="1518"/>
    <n v="1518"/>
    <n v="2410"/>
    <n v="892"/>
    <x v="60"/>
    <s v="Roger Robertson"/>
    <x v="772"/>
    <x v="2"/>
    <x v="0"/>
    <x v="0"/>
  </r>
  <r>
    <s v="AX23068"/>
    <s v="ENX2077"/>
    <s v="A168"/>
    <s v="EMP1041"/>
    <x v="283"/>
    <x v="286"/>
    <x v="1"/>
    <n v="530"/>
    <n v="424"/>
    <n v="424"/>
    <n v="530"/>
    <n v="106"/>
    <x v="45"/>
    <s v="Joe Sims"/>
    <x v="283"/>
    <x v="3"/>
    <x v="10"/>
    <x v="0"/>
  </r>
  <r>
    <s v="AX23072"/>
    <s v="ENX2075"/>
    <s v="A131"/>
    <s v="EMP1002"/>
    <x v="400"/>
    <x v="216"/>
    <x v="1"/>
    <n v="400"/>
    <n v="208"/>
    <n v="208"/>
    <n v="400"/>
    <n v="192"/>
    <x v="66"/>
    <s v="Andrew Bowman"/>
    <x v="400"/>
    <x v="1"/>
    <x v="10"/>
    <x v="0"/>
  </r>
  <r>
    <s v="AX23075"/>
    <s v="ENX2053"/>
    <s v="A101"/>
    <s v="EMP1020"/>
    <x v="363"/>
    <x v="83"/>
    <x v="0"/>
    <n v="596"/>
    <n v="358"/>
    <n v="716"/>
    <n v="1192"/>
    <n v="476"/>
    <x v="26"/>
    <s v="Ryan Butler"/>
    <x v="363"/>
    <x v="3"/>
    <x v="6"/>
    <x v="0"/>
  </r>
  <r>
    <s v="AX23082"/>
    <s v="ENX2091"/>
    <s v="A103"/>
    <s v="EMP1035"/>
    <x v="741"/>
    <x v="256"/>
    <x v="1"/>
    <n v="368"/>
    <n v="294"/>
    <n v="294"/>
    <n v="368"/>
    <n v="74"/>
    <x v="2"/>
    <s v="Roger Ramos"/>
    <x v="741"/>
    <x v="0"/>
    <x v="7"/>
    <x v="0"/>
  </r>
  <r>
    <s v="AX23085"/>
    <s v="ENX2040"/>
    <s v="A102"/>
    <s v="EMP1013"/>
    <x v="789"/>
    <x v="281"/>
    <x v="1"/>
    <n v="1889"/>
    <n v="945"/>
    <n v="945"/>
    <n v="1889"/>
    <n v="944"/>
    <x v="43"/>
    <s v="Charles Harper"/>
    <x v="789"/>
    <x v="0"/>
    <x v="4"/>
    <x v="0"/>
  </r>
  <r>
    <s v="AX23091"/>
    <s v="ENX2001"/>
    <s v="A121"/>
    <s v="EMP1023"/>
    <x v="382"/>
    <x v="21"/>
    <x v="3"/>
    <n v="951"/>
    <n v="504"/>
    <n v="2016"/>
    <n v="3804"/>
    <n v="1788"/>
    <x v="70"/>
    <s v="Brian Davis"/>
    <x v="382"/>
    <x v="5"/>
    <x v="0"/>
    <x v="0"/>
  </r>
  <r>
    <s v="AX23094"/>
    <s v="ENX2002"/>
    <s v="A136"/>
    <s v="EMP1008"/>
    <x v="391"/>
    <x v="233"/>
    <x v="1"/>
    <n v="847"/>
    <n v="534"/>
    <n v="534"/>
    <n v="847"/>
    <n v="313"/>
    <x v="29"/>
    <s v="Carl Elliott"/>
    <x v="391"/>
    <x v="2"/>
    <x v="10"/>
    <x v="0"/>
  </r>
  <r>
    <s v="AX23099"/>
    <s v="ENX2015"/>
    <s v="A158"/>
    <s v="EMP1022"/>
    <x v="468"/>
    <x v="9"/>
    <x v="1"/>
    <n v="637"/>
    <n v="389"/>
    <n v="389"/>
    <n v="637"/>
    <n v="248"/>
    <x v="4"/>
    <s v="Walter Cook"/>
    <x v="468"/>
    <x v="2"/>
    <x v="1"/>
    <x v="0"/>
  </r>
  <r>
    <s v="AX23102"/>
    <s v="ENX2080"/>
    <s v="A159"/>
    <s v="EMP1011"/>
    <x v="774"/>
    <x v="0"/>
    <x v="1"/>
    <n v="2353"/>
    <n v="1788"/>
    <n v="1788"/>
    <n v="2353"/>
    <n v="565"/>
    <x v="52"/>
    <s v="Larry Marshall"/>
    <x v="774"/>
    <x v="0"/>
    <x v="0"/>
    <x v="0"/>
  </r>
  <r>
    <s v="AX23104"/>
    <s v="ENX2078"/>
    <s v="A101"/>
    <s v="EMP1041"/>
    <x v="82"/>
    <x v="222"/>
    <x v="3"/>
    <n v="1798"/>
    <n v="971"/>
    <n v="3884"/>
    <n v="7192"/>
    <n v="3308"/>
    <x v="26"/>
    <s v="Joe Sims"/>
    <x v="82"/>
    <x v="5"/>
    <x v="11"/>
    <x v="0"/>
  </r>
  <r>
    <s v="AX23108"/>
    <s v="ENX2078"/>
    <s v="A115"/>
    <s v="EMP1004"/>
    <x v="390"/>
    <x v="270"/>
    <x v="0"/>
    <n v="1798"/>
    <n v="971"/>
    <n v="1942"/>
    <n v="3596"/>
    <n v="1654"/>
    <x v="22"/>
    <s v="Kenneth Bradley"/>
    <x v="390"/>
    <x v="2"/>
    <x v="7"/>
    <x v="0"/>
  </r>
  <r>
    <s v="AX23110"/>
    <s v="ENX2047"/>
    <s v="A171"/>
    <s v="EMP1006"/>
    <x v="680"/>
    <x v="170"/>
    <x v="2"/>
    <n v="290"/>
    <n v="200"/>
    <n v="600"/>
    <n v="870"/>
    <n v="270"/>
    <x v="58"/>
    <s v="Sean Miller"/>
    <x v="680"/>
    <x v="6"/>
    <x v="0"/>
    <x v="0"/>
  </r>
  <r>
    <s v="AX23112"/>
    <s v="ENX2079"/>
    <s v="A161"/>
    <s v="EMP1031"/>
    <x v="81"/>
    <x v="160"/>
    <x v="0"/>
    <n v="1725"/>
    <n v="1363"/>
    <n v="2726"/>
    <n v="3450"/>
    <n v="724"/>
    <x v="25"/>
    <s v="Brian Thomas"/>
    <x v="81"/>
    <x v="3"/>
    <x v="2"/>
    <x v="0"/>
  </r>
  <r>
    <s v="AX23115"/>
    <s v="ENX2006"/>
    <s v="A155"/>
    <s v="EMP1028"/>
    <x v="11"/>
    <x v="258"/>
    <x v="0"/>
    <n v="1826"/>
    <n v="1443"/>
    <n v="2886"/>
    <n v="3652"/>
    <n v="766"/>
    <x v="41"/>
    <s v="Howard Sims"/>
    <x v="11"/>
    <x v="5"/>
    <x v="4"/>
    <x v="0"/>
  </r>
  <r>
    <s v="AX23116"/>
    <s v="ENX2054"/>
    <s v="A121"/>
    <s v="EMP1001"/>
    <x v="331"/>
    <x v="79"/>
    <x v="2"/>
    <n v="127"/>
    <n v="79"/>
    <n v="237"/>
    <n v="381"/>
    <n v="144"/>
    <x v="70"/>
    <s v="Kevin Butler"/>
    <x v="331"/>
    <x v="2"/>
    <x v="8"/>
    <x v="0"/>
  </r>
  <r>
    <s v="AX23117"/>
    <s v="ENX2090"/>
    <s v="A152"/>
    <s v="EMP1042"/>
    <x v="126"/>
    <x v="230"/>
    <x v="2"/>
    <n v="1338"/>
    <n v="682"/>
    <n v="2046"/>
    <n v="4014"/>
    <n v="1968"/>
    <x v="54"/>
    <s v="Scott Clark"/>
    <x v="126"/>
    <x v="4"/>
    <x v="8"/>
    <x v="0"/>
  </r>
  <r>
    <s v="AX23125"/>
    <s v="ENX2018"/>
    <s v="A151"/>
    <s v="EMP1011"/>
    <x v="238"/>
    <x v="325"/>
    <x v="3"/>
    <n v="1972"/>
    <n v="1321"/>
    <n v="5284"/>
    <n v="7888"/>
    <n v="2604"/>
    <x v="24"/>
    <s v="Larry Marshall"/>
    <x v="238"/>
    <x v="4"/>
    <x v="7"/>
    <x v="0"/>
  </r>
  <r>
    <s v="AX23130"/>
    <s v="ENX2055"/>
    <s v="A153"/>
    <s v="EMP1018"/>
    <x v="126"/>
    <x v="99"/>
    <x v="1"/>
    <n v="2495"/>
    <n v="1896"/>
    <n v="1896"/>
    <n v="2495"/>
    <n v="599"/>
    <x v="69"/>
    <s v="Jimmy Young"/>
    <x v="126"/>
    <x v="6"/>
    <x v="1"/>
    <x v="0"/>
  </r>
  <r>
    <s v="AX23132"/>
    <s v="ENX2071"/>
    <s v="A100"/>
    <s v="EMP1008"/>
    <x v="565"/>
    <x v="262"/>
    <x v="1"/>
    <n v="136"/>
    <n v="72"/>
    <n v="72"/>
    <n v="136"/>
    <n v="64"/>
    <x v="67"/>
    <s v="Carl Elliott"/>
    <x v="565"/>
    <x v="0"/>
    <x v="2"/>
    <x v="0"/>
  </r>
  <r>
    <s v="AX23137"/>
    <s v="ENX2075"/>
    <s v="A120"/>
    <s v="EMP1019"/>
    <x v="576"/>
    <x v="346"/>
    <x v="2"/>
    <n v="400"/>
    <n v="208"/>
    <n v="624"/>
    <n v="1200"/>
    <n v="576"/>
    <x v="71"/>
    <s v="Roger Robertson"/>
    <x v="576"/>
    <x v="1"/>
    <x v="7"/>
    <x v="0"/>
  </r>
  <r>
    <s v="AX23141"/>
    <s v="ENX2017"/>
    <s v="A146"/>
    <s v="EMP1034"/>
    <x v="437"/>
    <x v="85"/>
    <x v="2"/>
    <n v="35"/>
    <n v="22"/>
    <n v="66"/>
    <n v="105"/>
    <n v="39"/>
    <x v="8"/>
    <s v="Arthur Mccoy"/>
    <x v="437"/>
    <x v="5"/>
    <x v="8"/>
    <x v="0"/>
  </r>
  <r>
    <s v="AX23148"/>
    <s v="ENX2032"/>
    <s v="A138"/>
    <s v="EMP1023"/>
    <x v="294"/>
    <x v="256"/>
    <x v="1"/>
    <n v="1967"/>
    <n v="1397"/>
    <n v="1397"/>
    <n v="1967"/>
    <n v="570"/>
    <x v="6"/>
    <s v="Brian Davis"/>
    <x v="294"/>
    <x v="0"/>
    <x v="7"/>
    <x v="0"/>
  </r>
  <r>
    <s v="AX23152"/>
    <s v="ENX2021"/>
    <s v="A132"/>
    <s v="EMP1024"/>
    <x v="673"/>
    <x v="330"/>
    <x v="0"/>
    <n v="217"/>
    <n v="171"/>
    <n v="342"/>
    <n v="434"/>
    <n v="92"/>
    <x v="56"/>
    <s v="Ernest Wheeler"/>
    <x v="673"/>
    <x v="3"/>
    <x v="6"/>
    <x v="0"/>
  </r>
  <r>
    <s v="AX23156"/>
    <s v="ENX2074"/>
    <s v="A169"/>
    <s v="EMP1009"/>
    <x v="618"/>
    <x v="278"/>
    <x v="3"/>
    <n v="504"/>
    <n v="408"/>
    <n v="1632"/>
    <n v="2016"/>
    <n v="384"/>
    <x v="30"/>
    <s v="Kenneth Fields"/>
    <x v="618"/>
    <x v="4"/>
    <x v="1"/>
    <x v="0"/>
  </r>
  <r>
    <s v="AX23159"/>
    <s v="ENX2100"/>
    <s v="A125"/>
    <s v="EMP1000"/>
    <x v="402"/>
    <x v="17"/>
    <x v="3"/>
    <n v="799"/>
    <n v="455"/>
    <n v="1820"/>
    <n v="3196"/>
    <n v="1376"/>
    <x v="72"/>
    <s v="Fred Robertson"/>
    <x v="402"/>
    <x v="1"/>
    <x v="10"/>
    <x v="0"/>
  </r>
  <r>
    <s v="AX23162"/>
    <s v="ENX2028"/>
    <s v="A110"/>
    <s v="EMP1037"/>
    <x v="179"/>
    <x v="93"/>
    <x v="2"/>
    <n v="2283"/>
    <n v="1484"/>
    <n v="4452"/>
    <n v="6849"/>
    <n v="2397"/>
    <x v="73"/>
    <s v="Carl Hall"/>
    <x v="179"/>
    <x v="5"/>
    <x v="2"/>
    <x v="0"/>
  </r>
  <r>
    <s v="AX23168"/>
    <s v="ENX2099"/>
    <s v="A169"/>
    <s v="EMP1021"/>
    <x v="141"/>
    <x v="24"/>
    <x v="1"/>
    <n v="1367"/>
    <n v="984"/>
    <n v="984"/>
    <n v="1367"/>
    <n v="383"/>
    <x v="30"/>
    <s v="Clarence Fox"/>
    <x v="141"/>
    <x v="0"/>
    <x v="1"/>
    <x v="0"/>
  </r>
  <r>
    <s v="AX23174"/>
    <s v="ENX2013"/>
    <s v="A111"/>
    <s v="EMP1001"/>
    <x v="498"/>
    <x v="12"/>
    <x v="2"/>
    <n v="368"/>
    <n v="269"/>
    <n v="807"/>
    <n v="1104"/>
    <n v="297"/>
    <x v="19"/>
    <s v="Kevin Butler"/>
    <x v="498"/>
    <x v="3"/>
    <x v="7"/>
    <x v="0"/>
  </r>
  <r>
    <s v="AX23175"/>
    <s v="ENX2017"/>
    <s v="A160"/>
    <s v="EMP1026"/>
    <x v="109"/>
    <x v="317"/>
    <x v="1"/>
    <n v="35"/>
    <n v="22"/>
    <n v="22"/>
    <n v="35"/>
    <n v="13"/>
    <x v="1"/>
    <s v="Martin Perry"/>
    <x v="109"/>
    <x v="0"/>
    <x v="9"/>
    <x v="0"/>
  </r>
  <r>
    <s v="AX23177"/>
    <s v="ENX2034"/>
    <s v="A171"/>
    <s v="EMP1015"/>
    <x v="159"/>
    <x v="261"/>
    <x v="0"/>
    <n v="871"/>
    <n v="540"/>
    <n v="1080"/>
    <n v="1742"/>
    <n v="662"/>
    <x v="58"/>
    <s v="Justin Lynch"/>
    <x v="159"/>
    <x v="1"/>
    <x v="7"/>
    <x v="0"/>
  </r>
  <r>
    <s v="AX23180"/>
    <s v="ENX2071"/>
    <s v="A160"/>
    <s v="EMP1018"/>
    <x v="524"/>
    <x v="288"/>
    <x v="1"/>
    <n v="136"/>
    <n v="72"/>
    <n v="72"/>
    <n v="136"/>
    <n v="64"/>
    <x v="1"/>
    <s v="Jimmy Young"/>
    <x v="524"/>
    <x v="0"/>
    <x v="1"/>
    <x v="0"/>
  </r>
  <r>
    <s v="AX23187"/>
    <s v="ENX2014"/>
    <s v="A118"/>
    <s v="EMP1008"/>
    <x v="446"/>
    <x v="26"/>
    <x v="1"/>
    <n v="1809"/>
    <n v="1067"/>
    <n v="1067"/>
    <n v="1809"/>
    <n v="742"/>
    <x v="11"/>
    <s v="Carl Elliott"/>
    <x v="446"/>
    <x v="4"/>
    <x v="0"/>
    <x v="0"/>
  </r>
  <r>
    <s v="AX23190"/>
    <s v="ENX2057"/>
    <s v="A105"/>
    <s v="EMP1036"/>
    <x v="71"/>
    <x v="117"/>
    <x v="1"/>
    <n v="181"/>
    <n v="130"/>
    <n v="130"/>
    <n v="181"/>
    <n v="51"/>
    <x v="57"/>
    <s v="Robert Reed"/>
    <x v="71"/>
    <x v="5"/>
    <x v="6"/>
    <x v="0"/>
  </r>
  <r>
    <s v="AX23195"/>
    <s v="ENX2022"/>
    <s v="A134"/>
    <s v="EMP1003"/>
    <x v="232"/>
    <x v="320"/>
    <x v="0"/>
    <n v="561"/>
    <n v="421"/>
    <n v="842"/>
    <n v="1122"/>
    <n v="280"/>
    <x v="7"/>
    <s v="Christopher Tucker"/>
    <x v="232"/>
    <x v="0"/>
    <x v="3"/>
    <x v="0"/>
  </r>
  <r>
    <s v="AX23197"/>
    <s v="ENX2093"/>
    <s v="A168"/>
    <s v="EMP1004"/>
    <x v="86"/>
    <x v="51"/>
    <x v="2"/>
    <n v="112"/>
    <n v="90"/>
    <n v="270"/>
    <n v="336"/>
    <n v="66"/>
    <x v="45"/>
    <s v="Kenneth Bradley"/>
    <x v="86"/>
    <x v="5"/>
    <x v="7"/>
    <x v="0"/>
  </r>
  <r>
    <s v="AX23198"/>
    <s v="ENX2038"/>
    <s v="A109"/>
    <s v="EMP1010"/>
    <x v="683"/>
    <x v="194"/>
    <x v="3"/>
    <n v="392"/>
    <n v="255"/>
    <n v="1020"/>
    <n v="1568"/>
    <n v="548"/>
    <x v="34"/>
    <s v="Joshua Cook"/>
    <x v="683"/>
    <x v="1"/>
    <x v="4"/>
    <x v="0"/>
  </r>
  <r>
    <s v="AX23200"/>
    <s v="ENX2024"/>
    <s v="A161"/>
    <s v="EMP1009"/>
    <x v="23"/>
    <x v="160"/>
    <x v="2"/>
    <n v="356"/>
    <n v="292"/>
    <n v="876"/>
    <n v="1068"/>
    <n v="192"/>
    <x v="25"/>
    <s v="Kenneth Fields"/>
    <x v="23"/>
    <x v="3"/>
    <x v="2"/>
    <x v="0"/>
  </r>
  <r>
    <s v="AX23203"/>
    <s v="ENX2063"/>
    <s v="A100"/>
    <s v="EMP1041"/>
    <x v="368"/>
    <x v="179"/>
    <x v="1"/>
    <n v="1708"/>
    <n v="871"/>
    <n v="871"/>
    <n v="1708"/>
    <n v="837"/>
    <x v="67"/>
    <s v="Joe Sims"/>
    <x v="368"/>
    <x v="6"/>
    <x v="11"/>
    <x v="0"/>
  </r>
  <r>
    <s v="AX23206"/>
    <s v="ENX2091"/>
    <s v="A129"/>
    <s v="EMP1041"/>
    <x v="304"/>
    <x v="63"/>
    <x v="1"/>
    <n v="368"/>
    <n v="294"/>
    <n v="294"/>
    <n v="368"/>
    <n v="74"/>
    <x v="59"/>
    <s v="Joe Sims"/>
    <x v="304"/>
    <x v="3"/>
    <x v="3"/>
    <x v="0"/>
  </r>
  <r>
    <s v="AX23209"/>
    <s v="ENX2027"/>
    <s v="A125"/>
    <s v="EMP1032"/>
    <x v="540"/>
    <x v="210"/>
    <x v="1"/>
    <n v="2497"/>
    <n v="1473"/>
    <n v="1473"/>
    <n v="2497"/>
    <n v="1024"/>
    <x v="72"/>
    <s v="Larry Castillo"/>
    <x v="540"/>
    <x v="2"/>
    <x v="7"/>
    <x v="0"/>
  </r>
  <r>
    <s v="AX23211"/>
    <s v="ENX2046"/>
    <s v="A142"/>
    <s v="EMP1039"/>
    <x v="580"/>
    <x v="53"/>
    <x v="1"/>
    <n v="2410"/>
    <n v="1518"/>
    <n v="1518"/>
    <n v="2410"/>
    <n v="892"/>
    <x v="15"/>
    <s v="Eugene Holmes"/>
    <x v="580"/>
    <x v="3"/>
    <x v="5"/>
    <x v="0"/>
  </r>
  <r>
    <s v="AX23213"/>
    <s v="ENX2029"/>
    <s v="A146"/>
    <s v="EMP1018"/>
    <x v="401"/>
    <x v="238"/>
    <x v="3"/>
    <n v="1848"/>
    <n v="1294"/>
    <n v="5176"/>
    <n v="7392"/>
    <n v="2216"/>
    <x v="8"/>
    <s v="Jimmy Young"/>
    <x v="401"/>
    <x v="6"/>
    <x v="4"/>
    <x v="0"/>
  </r>
  <r>
    <s v="AX23215"/>
    <s v="ENX2047"/>
    <s v="A152"/>
    <s v="EMP1044"/>
    <x v="5"/>
    <x v="259"/>
    <x v="0"/>
    <n v="290"/>
    <n v="200"/>
    <n v="400"/>
    <n v="580"/>
    <n v="180"/>
    <x v="54"/>
    <s v="Martin Carr"/>
    <x v="5"/>
    <x v="3"/>
    <x v="2"/>
    <x v="0"/>
  </r>
  <r>
    <s v="AX23218"/>
    <s v="ENX2004"/>
    <s v="A120"/>
    <s v="EMP1010"/>
    <x v="155"/>
    <x v="40"/>
    <x v="0"/>
    <n v="1278"/>
    <n v="665"/>
    <n v="1330"/>
    <n v="2556"/>
    <n v="1226"/>
    <x v="71"/>
    <s v="Joshua Cook"/>
    <x v="155"/>
    <x v="5"/>
    <x v="11"/>
    <x v="0"/>
  </r>
  <r>
    <s v="AX23223"/>
    <s v="ENX2080"/>
    <s v="A104"/>
    <s v="EMP1016"/>
    <x v="559"/>
    <x v="70"/>
    <x v="3"/>
    <n v="2353"/>
    <n v="1788"/>
    <n v="7152"/>
    <n v="9412"/>
    <n v="2260"/>
    <x v="53"/>
    <s v="Henry Nelson"/>
    <x v="559"/>
    <x v="2"/>
    <x v="4"/>
    <x v="0"/>
  </r>
  <r>
    <s v="AX23225"/>
    <s v="ENX2083"/>
    <s v="A169"/>
    <s v="EMP1036"/>
    <x v="84"/>
    <x v="344"/>
    <x v="1"/>
    <n v="2141"/>
    <n v="1777"/>
    <n v="1777"/>
    <n v="2141"/>
    <n v="364"/>
    <x v="30"/>
    <s v="Robert Reed"/>
    <x v="84"/>
    <x v="4"/>
    <x v="5"/>
    <x v="0"/>
  </r>
  <r>
    <s v="AX23230"/>
    <s v="ENX2083"/>
    <s v="A111"/>
    <s v="EMP1022"/>
    <x v="669"/>
    <x v="79"/>
    <x v="3"/>
    <n v="2141"/>
    <n v="1777"/>
    <n v="7108"/>
    <n v="8564"/>
    <n v="1456"/>
    <x v="19"/>
    <s v="Walter Cook"/>
    <x v="669"/>
    <x v="2"/>
    <x v="8"/>
    <x v="0"/>
  </r>
  <r>
    <s v="AX23236"/>
    <s v="ENX2012"/>
    <s v="A153"/>
    <s v="EMP1001"/>
    <x v="221"/>
    <x v="207"/>
    <x v="1"/>
    <n v="1353"/>
    <n v="947"/>
    <n v="947"/>
    <n v="1353"/>
    <n v="406"/>
    <x v="69"/>
    <s v="Kevin Butler"/>
    <x v="221"/>
    <x v="0"/>
    <x v="0"/>
    <x v="0"/>
  </r>
  <r>
    <s v="AX23238"/>
    <s v="ENX2070"/>
    <s v="A123"/>
    <s v="EMP1022"/>
    <x v="169"/>
    <x v="173"/>
    <x v="0"/>
    <n v="1671"/>
    <n v="1220"/>
    <n v="2440"/>
    <n v="3342"/>
    <n v="902"/>
    <x v="62"/>
    <s v="Walter Cook"/>
    <x v="169"/>
    <x v="4"/>
    <x v="10"/>
    <x v="0"/>
  </r>
  <r>
    <s v="AX23241"/>
    <s v="ENX2076"/>
    <s v="A116"/>
    <s v="EMP1022"/>
    <x v="615"/>
    <x v="78"/>
    <x v="3"/>
    <n v="1522"/>
    <n v="791"/>
    <n v="3164"/>
    <n v="6088"/>
    <n v="2924"/>
    <x v="47"/>
    <s v="Walter Cook"/>
    <x v="615"/>
    <x v="6"/>
    <x v="4"/>
    <x v="0"/>
  </r>
  <r>
    <s v="AX23245"/>
    <s v="ENX2042"/>
    <s v="A117"/>
    <s v="EMP1005"/>
    <x v="143"/>
    <x v="216"/>
    <x v="1"/>
    <n v="203"/>
    <n v="154"/>
    <n v="154"/>
    <n v="203"/>
    <n v="49"/>
    <x v="63"/>
    <s v="Ryan Welch"/>
    <x v="143"/>
    <x v="1"/>
    <x v="10"/>
    <x v="0"/>
  </r>
  <r>
    <s v="AX23248"/>
    <s v="ENX2051"/>
    <s v="A119"/>
    <s v="EMP1039"/>
    <x v="3"/>
    <x v="179"/>
    <x v="1"/>
    <n v="1077"/>
    <n v="732"/>
    <n v="732"/>
    <n v="1077"/>
    <n v="345"/>
    <x v="61"/>
    <s v="Eugene Holmes"/>
    <x v="3"/>
    <x v="6"/>
    <x v="11"/>
    <x v="0"/>
  </r>
  <r>
    <s v="AX23250"/>
    <s v="ENX2019"/>
    <s v="A145"/>
    <s v="EMP1007"/>
    <x v="184"/>
    <x v="27"/>
    <x v="0"/>
    <n v="800"/>
    <n v="536"/>
    <n v="1072"/>
    <n v="1600"/>
    <n v="528"/>
    <x v="50"/>
    <s v="Jeremy Mendoza"/>
    <x v="184"/>
    <x v="5"/>
    <x v="11"/>
    <x v="0"/>
  </r>
  <r>
    <s v="AX23251"/>
    <s v="ENX2078"/>
    <s v="A109"/>
    <s v="EMP1030"/>
    <x v="90"/>
    <x v="353"/>
    <x v="1"/>
    <n v="1798"/>
    <n v="971"/>
    <n v="971"/>
    <n v="1798"/>
    <n v="827"/>
    <x v="34"/>
    <s v="Bobby Russell"/>
    <x v="90"/>
    <x v="1"/>
    <x v="11"/>
    <x v="0"/>
  </r>
  <r>
    <s v="AX23254"/>
    <s v="ENX2046"/>
    <s v="A146"/>
    <s v="EMP1035"/>
    <x v="245"/>
    <x v="295"/>
    <x v="1"/>
    <n v="2410"/>
    <n v="1518"/>
    <n v="1518"/>
    <n v="2410"/>
    <n v="892"/>
    <x v="8"/>
    <s v="Roger Ramos"/>
    <x v="245"/>
    <x v="0"/>
    <x v="7"/>
    <x v="0"/>
  </r>
  <r>
    <s v="AX23256"/>
    <s v="ENX2069"/>
    <s v="A131"/>
    <s v="EMP1036"/>
    <x v="406"/>
    <x v="360"/>
    <x v="0"/>
    <n v="378"/>
    <n v="291"/>
    <n v="582"/>
    <n v="756"/>
    <n v="174"/>
    <x v="66"/>
    <s v="Robert Reed"/>
    <x v="406"/>
    <x v="2"/>
    <x v="3"/>
    <x v="0"/>
  </r>
  <r>
    <s v="AX23257"/>
    <s v="ENX2088"/>
    <s v="A135"/>
    <s v="EMP1014"/>
    <x v="265"/>
    <x v="62"/>
    <x v="3"/>
    <n v="603"/>
    <n v="416"/>
    <n v="1664"/>
    <n v="2412"/>
    <n v="748"/>
    <x v="44"/>
    <s v="Ronald Reed"/>
    <x v="265"/>
    <x v="3"/>
    <x v="0"/>
    <x v="0"/>
  </r>
  <r>
    <s v="AX23258"/>
    <s v="ENX2001"/>
    <s v="A125"/>
    <s v="EMP1005"/>
    <x v="262"/>
    <x v="357"/>
    <x v="0"/>
    <n v="951"/>
    <n v="504"/>
    <n v="1008"/>
    <n v="1902"/>
    <n v="894"/>
    <x v="72"/>
    <s v="Ryan Welch"/>
    <x v="262"/>
    <x v="4"/>
    <x v="5"/>
    <x v="0"/>
  </r>
  <r>
    <s v="AX23259"/>
    <s v="ENX2068"/>
    <s v="A127"/>
    <s v="EMP1040"/>
    <x v="201"/>
    <x v="277"/>
    <x v="1"/>
    <n v="1500"/>
    <n v="900"/>
    <n v="900"/>
    <n v="1500"/>
    <n v="600"/>
    <x v="5"/>
    <s v="Patrick Ruiz"/>
    <x v="201"/>
    <x v="4"/>
    <x v="0"/>
    <x v="0"/>
  </r>
  <r>
    <s v="AX23261"/>
    <s v="ENX2064"/>
    <s v="A111"/>
    <s v="EMP1021"/>
    <x v="44"/>
    <x v="223"/>
    <x v="1"/>
    <n v="1414"/>
    <n v="962"/>
    <n v="962"/>
    <n v="1414"/>
    <n v="452"/>
    <x v="19"/>
    <s v="Clarence Fox"/>
    <x v="44"/>
    <x v="6"/>
    <x v="2"/>
    <x v="0"/>
  </r>
  <r>
    <s v="AX23264"/>
    <s v="ENX2070"/>
    <s v="A103"/>
    <s v="EMP1012"/>
    <x v="287"/>
    <x v="101"/>
    <x v="1"/>
    <n v="1671"/>
    <n v="1220"/>
    <n v="1220"/>
    <n v="1671"/>
    <n v="451"/>
    <x v="2"/>
    <s v="John Reyes"/>
    <x v="287"/>
    <x v="1"/>
    <x v="2"/>
    <x v="0"/>
  </r>
  <r>
    <s v="AX23266"/>
    <s v="ENX2035"/>
    <s v="A165"/>
    <s v="EMP1036"/>
    <x v="122"/>
    <x v="298"/>
    <x v="1"/>
    <n v="458"/>
    <n v="376"/>
    <n v="376"/>
    <n v="458"/>
    <n v="82"/>
    <x v="51"/>
    <s v="Robert Reed"/>
    <x v="122"/>
    <x v="2"/>
    <x v="11"/>
    <x v="0"/>
  </r>
  <r>
    <s v="AX23267"/>
    <s v="ENX2000"/>
    <s v="A106"/>
    <s v="EMP1039"/>
    <x v="487"/>
    <x v="52"/>
    <x v="0"/>
    <n v="2241"/>
    <n v="1367"/>
    <n v="2734"/>
    <n v="4482"/>
    <n v="1748"/>
    <x v="35"/>
    <s v="Eugene Holmes"/>
    <x v="487"/>
    <x v="3"/>
    <x v="11"/>
    <x v="0"/>
  </r>
  <r>
    <s v="AX23269"/>
    <s v="ENX2079"/>
    <s v="A151"/>
    <s v="EMP1027"/>
    <x v="218"/>
    <x v="314"/>
    <x v="2"/>
    <n v="1725"/>
    <n v="1363"/>
    <n v="4089"/>
    <n v="5175"/>
    <n v="1086"/>
    <x v="24"/>
    <s v="Gary Rodriguez"/>
    <x v="218"/>
    <x v="1"/>
    <x v="0"/>
    <x v="0"/>
  </r>
  <r>
    <s v="AX23271"/>
    <s v="ENX2067"/>
    <s v="A113"/>
    <s v="EMP1026"/>
    <x v="206"/>
    <x v="335"/>
    <x v="1"/>
    <n v="1119"/>
    <n v="683"/>
    <n v="683"/>
    <n v="1119"/>
    <n v="436"/>
    <x v="49"/>
    <s v="Martin Perry"/>
    <x v="206"/>
    <x v="0"/>
    <x v="2"/>
    <x v="0"/>
  </r>
  <r>
    <s v="AX23277"/>
    <s v="ENX2071"/>
    <s v="A144"/>
    <s v="EMP1026"/>
    <x v="622"/>
    <x v="355"/>
    <x v="1"/>
    <n v="136"/>
    <n v="72"/>
    <n v="72"/>
    <n v="136"/>
    <n v="64"/>
    <x v="33"/>
    <s v="Martin Perry"/>
    <x v="622"/>
    <x v="1"/>
    <x v="6"/>
    <x v="0"/>
  </r>
  <r>
    <s v="AX23282"/>
    <s v="ENX2078"/>
    <s v="A167"/>
    <s v="EMP1020"/>
    <x v="437"/>
    <x v="65"/>
    <x v="0"/>
    <n v="1798"/>
    <n v="971"/>
    <n v="1942"/>
    <n v="3596"/>
    <n v="1654"/>
    <x v="10"/>
    <s v="Ryan Butler"/>
    <x v="437"/>
    <x v="5"/>
    <x v="5"/>
    <x v="0"/>
  </r>
  <r>
    <s v="AX23286"/>
    <s v="ENX2091"/>
    <s v="A148"/>
    <s v="EMP1013"/>
    <x v="85"/>
    <x v="212"/>
    <x v="3"/>
    <n v="368"/>
    <n v="294"/>
    <n v="1176"/>
    <n v="1472"/>
    <n v="296"/>
    <x v="31"/>
    <s v="Charles Harper"/>
    <x v="85"/>
    <x v="3"/>
    <x v="11"/>
    <x v="0"/>
  </r>
  <r>
    <s v="AX23288"/>
    <s v="ENX2066"/>
    <s v="A121"/>
    <s v="EMP1043"/>
    <x v="338"/>
    <x v="238"/>
    <x v="1"/>
    <n v="2091"/>
    <n v="1485"/>
    <n v="1485"/>
    <n v="2091"/>
    <n v="606"/>
    <x v="70"/>
    <s v="Joshua Taylor"/>
    <x v="338"/>
    <x v="6"/>
    <x v="4"/>
    <x v="0"/>
  </r>
  <r>
    <s v="AX23293"/>
    <s v="ENX2099"/>
    <s v="A122"/>
    <s v="EMP1025"/>
    <x v="520"/>
    <x v="319"/>
    <x v="0"/>
    <n v="1367"/>
    <n v="984"/>
    <n v="1968"/>
    <n v="2734"/>
    <n v="766"/>
    <x v="17"/>
    <s v="Ernest Wagner"/>
    <x v="520"/>
    <x v="3"/>
    <x v="4"/>
    <x v="0"/>
  </r>
  <r>
    <s v="AX23296"/>
    <s v="ENX2096"/>
    <s v="A168"/>
    <s v="EMP1030"/>
    <x v="375"/>
    <x v="273"/>
    <x v="3"/>
    <n v="1587"/>
    <n v="1301"/>
    <n v="5204"/>
    <n v="6348"/>
    <n v="1144"/>
    <x v="45"/>
    <s v="Bobby Russell"/>
    <x v="375"/>
    <x v="6"/>
    <x v="0"/>
    <x v="0"/>
  </r>
  <r>
    <s v="AX23300"/>
    <s v="ENX2003"/>
    <s v="A143"/>
    <s v="EMP1022"/>
    <x v="328"/>
    <x v="96"/>
    <x v="2"/>
    <n v="1783"/>
    <n v="1516"/>
    <n v="4548"/>
    <n v="5349"/>
    <n v="801"/>
    <x v="9"/>
    <s v="Walter Cook"/>
    <x v="328"/>
    <x v="6"/>
    <x v="2"/>
    <x v="0"/>
  </r>
  <r>
    <s v="AX23301"/>
    <s v="ENX2024"/>
    <s v="A150"/>
    <s v="EMP1006"/>
    <x v="109"/>
    <x v="331"/>
    <x v="2"/>
    <n v="356"/>
    <n v="292"/>
    <n v="876"/>
    <n v="1068"/>
    <n v="192"/>
    <x v="27"/>
    <s v="Sean Miller"/>
    <x v="109"/>
    <x v="1"/>
    <x v="11"/>
    <x v="0"/>
  </r>
  <r>
    <s v="AX23309"/>
    <s v="ENX2008"/>
    <s v="A157"/>
    <s v="EMP1034"/>
    <x v="70"/>
    <x v="19"/>
    <x v="1"/>
    <n v="315"/>
    <n v="208"/>
    <n v="208"/>
    <n v="315"/>
    <n v="107"/>
    <x v="0"/>
    <s v="Arthur Mccoy"/>
    <x v="70"/>
    <x v="5"/>
    <x v="2"/>
    <x v="0"/>
  </r>
  <r>
    <s v="AX23310"/>
    <s v="ENX2056"/>
    <s v="A170"/>
    <s v="EMP1011"/>
    <x v="207"/>
    <x v="301"/>
    <x v="2"/>
    <n v="1635"/>
    <n v="1046"/>
    <n v="3138"/>
    <n v="4905"/>
    <n v="1767"/>
    <x v="18"/>
    <s v="Larry Marshall"/>
    <x v="207"/>
    <x v="5"/>
    <x v="9"/>
    <x v="0"/>
  </r>
  <r>
    <s v="AX23311"/>
    <s v="ENX2077"/>
    <s v="A147"/>
    <s v="EMP1024"/>
    <x v="85"/>
    <x v="226"/>
    <x v="0"/>
    <n v="530"/>
    <n v="424"/>
    <n v="848"/>
    <n v="1060"/>
    <n v="212"/>
    <x v="20"/>
    <s v="Ernest Wheeler"/>
    <x v="85"/>
    <x v="2"/>
    <x v="5"/>
    <x v="0"/>
  </r>
  <r>
    <s v="AX23312"/>
    <s v="ENX2068"/>
    <s v="A142"/>
    <s v="EMP1035"/>
    <x v="538"/>
    <x v="316"/>
    <x v="1"/>
    <n v="1500"/>
    <n v="900"/>
    <n v="900"/>
    <n v="1500"/>
    <n v="600"/>
    <x v="15"/>
    <s v="Roger Ramos"/>
    <x v="538"/>
    <x v="5"/>
    <x v="10"/>
    <x v="0"/>
  </r>
  <r>
    <s v="AX23321"/>
    <s v="ENX2088"/>
    <s v="A146"/>
    <s v="EMP1038"/>
    <x v="544"/>
    <x v="322"/>
    <x v="1"/>
    <n v="603"/>
    <n v="416"/>
    <n v="416"/>
    <n v="603"/>
    <n v="187"/>
    <x v="8"/>
    <s v="Scott Mason"/>
    <x v="544"/>
    <x v="2"/>
    <x v="11"/>
    <x v="0"/>
  </r>
  <r>
    <s v="AX23326"/>
    <s v="ENX2085"/>
    <s v="A145"/>
    <s v="EMP1043"/>
    <x v="73"/>
    <x v="179"/>
    <x v="0"/>
    <n v="1862"/>
    <n v="1173"/>
    <n v="2346"/>
    <n v="3724"/>
    <n v="1378"/>
    <x v="50"/>
    <s v="Joshua Taylor"/>
    <x v="73"/>
    <x v="6"/>
    <x v="11"/>
    <x v="0"/>
  </r>
  <r>
    <s v="AX23328"/>
    <s v="ENX2062"/>
    <s v="A113"/>
    <s v="EMP1000"/>
    <x v="93"/>
    <x v="38"/>
    <x v="1"/>
    <n v="2464"/>
    <n v="1774"/>
    <n v="1774"/>
    <n v="2464"/>
    <n v="690"/>
    <x v="49"/>
    <s v="Fred Robertson"/>
    <x v="93"/>
    <x v="4"/>
    <x v="2"/>
    <x v="0"/>
  </r>
  <r>
    <s v="AX23330"/>
    <s v="ENX2011"/>
    <s v="A108"/>
    <s v="EMP1014"/>
    <x v="532"/>
    <x v="343"/>
    <x v="1"/>
    <n v="530"/>
    <n v="435"/>
    <n v="435"/>
    <n v="530"/>
    <n v="95"/>
    <x v="64"/>
    <s v="Ronald Reed"/>
    <x v="532"/>
    <x v="3"/>
    <x v="7"/>
    <x v="0"/>
  </r>
  <r>
    <s v="AX23331"/>
    <s v="ENX2058"/>
    <s v="A144"/>
    <s v="EMP1044"/>
    <x v="31"/>
    <x v="340"/>
    <x v="2"/>
    <n v="2257"/>
    <n v="1535"/>
    <n v="4605"/>
    <n v="6771"/>
    <n v="2166"/>
    <x v="33"/>
    <s v="Martin Carr"/>
    <x v="31"/>
    <x v="5"/>
    <x v="3"/>
    <x v="0"/>
  </r>
  <r>
    <s v="AX23335"/>
    <s v="ENX2045"/>
    <s v="A138"/>
    <s v="EMP1013"/>
    <x v="761"/>
    <x v="159"/>
    <x v="1"/>
    <n v="556"/>
    <n v="395"/>
    <n v="395"/>
    <n v="556"/>
    <n v="161"/>
    <x v="6"/>
    <s v="Charles Harper"/>
    <x v="761"/>
    <x v="1"/>
    <x v="10"/>
    <x v="0"/>
  </r>
  <r>
    <s v="AX23340"/>
    <s v="ENX2069"/>
    <s v="A138"/>
    <s v="EMP1039"/>
    <x v="593"/>
    <x v="76"/>
    <x v="1"/>
    <n v="378"/>
    <n v="291"/>
    <n v="291"/>
    <n v="378"/>
    <n v="87"/>
    <x v="6"/>
    <s v="Eugene Holmes"/>
    <x v="593"/>
    <x v="2"/>
    <x v="4"/>
    <x v="0"/>
  </r>
  <r>
    <s v="AX23349"/>
    <s v="ENX2030"/>
    <s v="A169"/>
    <s v="EMP1001"/>
    <x v="122"/>
    <x v="192"/>
    <x v="1"/>
    <n v="1899"/>
    <n v="1044"/>
    <n v="1044"/>
    <n v="1899"/>
    <n v="855"/>
    <x v="30"/>
    <s v="Kevin Butler"/>
    <x v="122"/>
    <x v="5"/>
    <x v="5"/>
    <x v="0"/>
  </r>
  <r>
    <s v="AX23352"/>
    <s v="ENX2080"/>
    <s v="A101"/>
    <s v="EMP1026"/>
    <x v="761"/>
    <x v="96"/>
    <x v="2"/>
    <n v="2353"/>
    <n v="1788"/>
    <n v="5364"/>
    <n v="7059"/>
    <n v="1695"/>
    <x v="26"/>
    <s v="Martin Perry"/>
    <x v="761"/>
    <x v="6"/>
    <x v="2"/>
    <x v="0"/>
  </r>
  <r>
    <s v="AX23353"/>
    <s v="ENX2064"/>
    <s v="A127"/>
    <s v="EMP1030"/>
    <x v="709"/>
    <x v="74"/>
    <x v="1"/>
    <n v="1414"/>
    <n v="962"/>
    <n v="962"/>
    <n v="1414"/>
    <n v="452"/>
    <x v="5"/>
    <s v="Bobby Russell"/>
    <x v="709"/>
    <x v="0"/>
    <x v="8"/>
    <x v="0"/>
  </r>
  <r>
    <s v="AX23356"/>
    <s v="ENX2025"/>
    <s v="A117"/>
    <s v="EMP1021"/>
    <x v="617"/>
    <x v="48"/>
    <x v="0"/>
    <n v="667"/>
    <n v="387"/>
    <n v="774"/>
    <n v="1334"/>
    <n v="560"/>
    <x v="63"/>
    <s v="Clarence Fox"/>
    <x v="617"/>
    <x v="2"/>
    <x v="0"/>
    <x v="0"/>
  </r>
  <r>
    <s v="AX23358"/>
    <s v="ENX2035"/>
    <s v="A132"/>
    <s v="EMP1043"/>
    <x v="458"/>
    <x v="84"/>
    <x v="0"/>
    <n v="458"/>
    <n v="376"/>
    <n v="752"/>
    <n v="916"/>
    <n v="164"/>
    <x v="56"/>
    <s v="Joshua Taylor"/>
    <x v="458"/>
    <x v="2"/>
    <x v="4"/>
    <x v="0"/>
  </r>
  <r>
    <s v="AX23362"/>
    <s v="ENX2093"/>
    <s v="A144"/>
    <s v="EMP1039"/>
    <x v="386"/>
    <x v="173"/>
    <x v="0"/>
    <n v="112"/>
    <n v="90"/>
    <n v="180"/>
    <n v="224"/>
    <n v="44"/>
    <x v="33"/>
    <s v="Eugene Holmes"/>
    <x v="386"/>
    <x v="4"/>
    <x v="10"/>
    <x v="0"/>
  </r>
  <r>
    <s v="AX23364"/>
    <s v="ENX2043"/>
    <s v="A122"/>
    <s v="EMP1029"/>
    <x v="671"/>
    <x v="339"/>
    <x v="1"/>
    <n v="545"/>
    <n v="425"/>
    <n v="425"/>
    <n v="545"/>
    <n v="120"/>
    <x v="17"/>
    <s v="Howard Gardner"/>
    <x v="671"/>
    <x v="2"/>
    <x v="7"/>
    <x v="0"/>
  </r>
  <r>
    <s v="AX23366"/>
    <s v="ENX2053"/>
    <s v="A122"/>
    <s v="EMP1010"/>
    <x v="61"/>
    <x v="217"/>
    <x v="2"/>
    <n v="596"/>
    <n v="358"/>
    <n v="1074"/>
    <n v="1788"/>
    <n v="714"/>
    <x v="17"/>
    <s v="Joshua Cook"/>
    <x v="61"/>
    <x v="1"/>
    <x v="5"/>
    <x v="0"/>
  </r>
  <r>
    <s v="AX23369"/>
    <s v="ENX2043"/>
    <s v="A130"/>
    <s v="EMP1042"/>
    <x v="123"/>
    <x v="293"/>
    <x v="3"/>
    <n v="545"/>
    <n v="425"/>
    <n v="1700"/>
    <n v="2180"/>
    <n v="480"/>
    <x v="3"/>
    <s v="Scott Clark"/>
    <x v="123"/>
    <x v="0"/>
    <x v="4"/>
    <x v="0"/>
  </r>
  <r>
    <s v="AX23370"/>
    <s v="ENX2078"/>
    <s v="A167"/>
    <s v="EMP1000"/>
    <x v="535"/>
    <x v="62"/>
    <x v="1"/>
    <n v="1798"/>
    <n v="971"/>
    <n v="971"/>
    <n v="1798"/>
    <n v="827"/>
    <x v="10"/>
    <s v="Fred Robertson"/>
    <x v="535"/>
    <x v="3"/>
    <x v="0"/>
    <x v="0"/>
  </r>
  <r>
    <s v="AX23373"/>
    <s v="ENX2069"/>
    <s v="A101"/>
    <s v="EMP1035"/>
    <x v="290"/>
    <x v="10"/>
    <x v="2"/>
    <n v="378"/>
    <n v="291"/>
    <n v="873"/>
    <n v="1134"/>
    <n v="261"/>
    <x v="26"/>
    <s v="Roger Ramos"/>
    <x v="290"/>
    <x v="5"/>
    <x v="3"/>
    <x v="0"/>
  </r>
  <r>
    <s v="AX23375"/>
    <s v="ENX2085"/>
    <s v="A157"/>
    <s v="EMP1040"/>
    <x v="664"/>
    <x v="307"/>
    <x v="1"/>
    <n v="1862"/>
    <n v="1173"/>
    <n v="1173"/>
    <n v="1862"/>
    <n v="689"/>
    <x v="0"/>
    <s v="Patrick Ruiz"/>
    <x v="664"/>
    <x v="1"/>
    <x v="5"/>
    <x v="0"/>
  </r>
  <r>
    <s v="AX23381"/>
    <s v="ENX2004"/>
    <s v="A116"/>
    <s v="EMP1039"/>
    <x v="119"/>
    <x v="97"/>
    <x v="1"/>
    <n v="1278"/>
    <n v="665"/>
    <n v="665"/>
    <n v="1278"/>
    <n v="613"/>
    <x v="47"/>
    <s v="Eugene Holmes"/>
    <x v="119"/>
    <x v="0"/>
    <x v="10"/>
    <x v="0"/>
  </r>
  <r>
    <s v="AX23390"/>
    <s v="ENX2007"/>
    <s v="A155"/>
    <s v="EMP1016"/>
    <x v="153"/>
    <x v="174"/>
    <x v="2"/>
    <n v="1405"/>
    <n v="1054"/>
    <n v="3162"/>
    <n v="4215"/>
    <n v="1053"/>
    <x v="41"/>
    <s v="Henry Nelson"/>
    <x v="153"/>
    <x v="0"/>
    <x v="7"/>
    <x v="0"/>
  </r>
  <r>
    <s v="AX23393"/>
    <s v="ENX2035"/>
    <s v="A147"/>
    <s v="EMP1022"/>
    <x v="279"/>
    <x v="195"/>
    <x v="1"/>
    <n v="458"/>
    <n v="376"/>
    <n v="376"/>
    <n v="458"/>
    <n v="82"/>
    <x v="20"/>
    <s v="Walter Cook"/>
    <x v="279"/>
    <x v="6"/>
    <x v="9"/>
    <x v="0"/>
  </r>
  <r>
    <s v="AX23401"/>
    <s v="ENX2081"/>
    <s v="A172"/>
    <s v="EMP1041"/>
    <x v="30"/>
    <x v="339"/>
    <x v="1"/>
    <n v="1566"/>
    <n v="1190"/>
    <n v="1190"/>
    <n v="1566"/>
    <n v="376"/>
    <x v="28"/>
    <s v="Joe Sims"/>
    <x v="30"/>
    <x v="2"/>
    <x v="7"/>
    <x v="0"/>
  </r>
  <r>
    <s v="AX23402"/>
    <s v="ENX2019"/>
    <s v="A130"/>
    <s v="EMP1000"/>
    <x v="569"/>
    <x v="31"/>
    <x v="2"/>
    <n v="800"/>
    <n v="536"/>
    <n v="1608"/>
    <n v="2400"/>
    <n v="792"/>
    <x v="3"/>
    <s v="Fred Robertson"/>
    <x v="569"/>
    <x v="1"/>
    <x v="1"/>
    <x v="0"/>
  </r>
  <r>
    <s v="AX23405"/>
    <s v="ENX2074"/>
    <s v="A133"/>
    <s v="EMP1020"/>
    <x v="49"/>
    <x v="162"/>
    <x v="2"/>
    <n v="504"/>
    <n v="408"/>
    <n v="1224"/>
    <n v="1512"/>
    <n v="288"/>
    <x v="37"/>
    <s v="Ryan Butler"/>
    <x v="49"/>
    <x v="2"/>
    <x v="6"/>
    <x v="0"/>
  </r>
  <r>
    <s v="AX23408"/>
    <s v="ENX2048"/>
    <s v="A110"/>
    <s v="EMP1037"/>
    <x v="758"/>
    <x v="281"/>
    <x v="2"/>
    <n v="502"/>
    <n v="296"/>
    <n v="888"/>
    <n v="1506"/>
    <n v="618"/>
    <x v="73"/>
    <s v="Carl Hall"/>
    <x v="758"/>
    <x v="0"/>
    <x v="4"/>
    <x v="0"/>
  </r>
  <r>
    <s v="AX23411"/>
    <s v="ENX2092"/>
    <s v="A156"/>
    <s v="EMP1002"/>
    <x v="779"/>
    <x v="343"/>
    <x v="1"/>
    <n v="1639"/>
    <n v="1295"/>
    <n v="1295"/>
    <n v="1639"/>
    <n v="344"/>
    <x v="39"/>
    <s v="Andrew Bowman"/>
    <x v="779"/>
    <x v="3"/>
    <x v="7"/>
    <x v="0"/>
  </r>
  <r>
    <s v="AX23414"/>
    <s v="ENX2062"/>
    <s v="A112"/>
    <s v="EMP1040"/>
    <x v="420"/>
    <x v="218"/>
    <x v="2"/>
    <n v="2464"/>
    <n v="1774"/>
    <n v="5322"/>
    <n v="7392"/>
    <n v="2070"/>
    <x v="40"/>
    <s v="Patrick Ruiz"/>
    <x v="420"/>
    <x v="6"/>
    <x v="7"/>
    <x v="0"/>
  </r>
  <r>
    <s v="AX23416"/>
    <s v="ENX2075"/>
    <s v="A149"/>
    <s v="EMP1010"/>
    <x v="176"/>
    <x v="5"/>
    <x v="1"/>
    <n v="400"/>
    <n v="208"/>
    <n v="208"/>
    <n v="400"/>
    <n v="192"/>
    <x v="42"/>
    <s v="Joshua Cook"/>
    <x v="176"/>
    <x v="3"/>
    <x v="4"/>
    <x v="0"/>
  </r>
  <r>
    <s v="AX23418"/>
    <s v="ENX2022"/>
    <s v="A129"/>
    <s v="EMP1017"/>
    <x v="263"/>
    <x v="273"/>
    <x v="0"/>
    <n v="561"/>
    <n v="421"/>
    <n v="842"/>
    <n v="1122"/>
    <n v="280"/>
    <x v="59"/>
    <s v="Brian Hansen"/>
    <x v="263"/>
    <x v="6"/>
    <x v="0"/>
    <x v="0"/>
  </r>
  <r>
    <s v="AX23422"/>
    <s v="ENX2030"/>
    <s v="A172"/>
    <s v="EMP1019"/>
    <x v="151"/>
    <x v="21"/>
    <x v="0"/>
    <n v="1899"/>
    <n v="1044"/>
    <n v="2088"/>
    <n v="3798"/>
    <n v="1710"/>
    <x v="28"/>
    <s v="Roger Robertson"/>
    <x v="151"/>
    <x v="5"/>
    <x v="0"/>
    <x v="0"/>
  </r>
  <r>
    <s v="AX23425"/>
    <s v="ENX2062"/>
    <s v="A144"/>
    <s v="EMP1031"/>
    <x v="644"/>
    <x v="52"/>
    <x v="3"/>
    <n v="2464"/>
    <n v="1774"/>
    <n v="7096"/>
    <n v="9856"/>
    <n v="2760"/>
    <x v="33"/>
    <s v="Brian Thomas"/>
    <x v="644"/>
    <x v="3"/>
    <x v="11"/>
    <x v="0"/>
  </r>
  <r>
    <s v="AX23429"/>
    <s v="ENX2046"/>
    <s v="A163"/>
    <s v="EMP1035"/>
    <x v="173"/>
    <x v="273"/>
    <x v="1"/>
    <n v="2410"/>
    <n v="1518"/>
    <n v="1518"/>
    <n v="2410"/>
    <n v="892"/>
    <x v="60"/>
    <s v="Roger Ramos"/>
    <x v="173"/>
    <x v="6"/>
    <x v="0"/>
    <x v="0"/>
  </r>
  <r>
    <s v="AX23436"/>
    <s v="ENX2007"/>
    <s v="A154"/>
    <s v="EMP1022"/>
    <x v="69"/>
    <x v="275"/>
    <x v="0"/>
    <n v="1405"/>
    <n v="1054"/>
    <n v="2108"/>
    <n v="2810"/>
    <n v="702"/>
    <x v="55"/>
    <s v="Walter Cook"/>
    <x v="69"/>
    <x v="4"/>
    <x v="4"/>
    <x v="0"/>
  </r>
  <r>
    <s v="AX23438"/>
    <s v="ENX2015"/>
    <s v="A158"/>
    <s v="EMP1023"/>
    <x v="686"/>
    <x v="197"/>
    <x v="2"/>
    <n v="637"/>
    <n v="389"/>
    <n v="1167"/>
    <n v="1911"/>
    <n v="744"/>
    <x v="4"/>
    <s v="Brian Davis"/>
    <x v="686"/>
    <x v="4"/>
    <x v="5"/>
    <x v="0"/>
  </r>
  <r>
    <s v="AX23441"/>
    <s v="ENX2008"/>
    <s v="A143"/>
    <s v="EMP1028"/>
    <x v="413"/>
    <x v="222"/>
    <x v="2"/>
    <n v="315"/>
    <n v="208"/>
    <n v="624"/>
    <n v="945"/>
    <n v="321"/>
    <x v="9"/>
    <s v="Howard Sims"/>
    <x v="413"/>
    <x v="5"/>
    <x v="11"/>
    <x v="0"/>
  </r>
  <r>
    <s v="AX23444"/>
    <s v="ENX2056"/>
    <s v="A135"/>
    <s v="EMP1000"/>
    <x v="408"/>
    <x v="115"/>
    <x v="1"/>
    <n v="1635"/>
    <n v="1046"/>
    <n v="1046"/>
    <n v="1635"/>
    <n v="589"/>
    <x v="44"/>
    <s v="Fred Robertson"/>
    <x v="408"/>
    <x v="0"/>
    <x v="7"/>
    <x v="0"/>
  </r>
  <r>
    <s v="AX23449"/>
    <s v="ENX2090"/>
    <s v="A118"/>
    <s v="EMP1011"/>
    <x v="224"/>
    <x v="97"/>
    <x v="1"/>
    <n v="1338"/>
    <n v="682"/>
    <n v="682"/>
    <n v="1338"/>
    <n v="656"/>
    <x v="11"/>
    <s v="Larry Marshall"/>
    <x v="224"/>
    <x v="0"/>
    <x v="10"/>
    <x v="0"/>
  </r>
  <r>
    <s v="AX23450"/>
    <s v="ENX2070"/>
    <s v="A154"/>
    <s v="EMP1015"/>
    <x v="401"/>
    <x v="290"/>
    <x v="1"/>
    <n v="1671"/>
    <n v="1220"/>
    <n v="1220"/>
    <n v="1671"/>
    <n v="451"/>
    <x v="55"/>
    <s v="Justin Lynch"/>
    <x v="401"/>
    <x v="6"/>
    <x v="6"/>
    <x v="0"/>
  </r>
  <r>
    <s v="AX23454"/>
    <s v="ENX2030"/>
    <s v="A134"/>
    <s v="EMP1019"/>
    <x v="461"/>
    <x v="173"/>
    <x v="3"/>
    <n v="1899"/>
    <n v="1044"/>
    <n v="4176"/>
    <n v="7596"/>
    <n v="3420"/>
    <x v="7"/>
    <s v="Roger Robertson"/>
    <x v="461"/>
    <x v="4"/>
    <x v="10"/>
    <x v="0"/>
  </r>
  <r>
    <s v="AX23456"/>
    <s v="ENX2090"/>
    <s v="A144"/>
    <s v="EMP1020"/>
    <x v="44"/>
    <x v="185"/>
    <x v="2"/>
    <n v="1338"/>
    <n v="682"/>
    <n v="2046"/>
    <n v="4014"/>
    <n v="1968"/>
    <x v="33"/>
    <s v="Ryan Butler"/>
    <x v="44"/>
    <x v="5"/>
    <x v="6"/>
    <x v="0"/>
  </r>
  <r>
    <s v="AX23458"/>
    <s v="ENX2044"/>
    <s v="A162"/>
    <s v="EMP1008"/>
    <x v="144"/>
    <x v="268"/>
    <x v="2"/>
    <n v="886"/>
    <n v="478"/>
    <n v="1434"/>
    <n v="2658"/>
    <n v="1224"/>
    <x v="48"/>
    <s v="Carl Elliott"/>
    <x v="144"/>
    <x v="0"/>
    <x v="3"/>
    <x v="0"/>
  </r>
  <r>
    <s v="AX23459"/>
    <s v="ENX2038"/>
    <s v="A128"/>
    <s v="EMP1030"/>
    <x v="384"/>
    <x v="245"/>
    <x v="1"/>
    <n v="392"/>
    <n v="255"/>
    <n v="255"/>
    <n v="392"/>
    <n v="137"/>
    <x v="16"/>
    <s v="Bobby Russell"/>
    <x v="384"/>
    <x v="5"/>
    <x v="8"/>
    <x v="0"/>
  </r>
  <r>
    <s v="AX23465"/>
    <s v="ENX2096"/>
    <s v="A128"/>
    <s v="EMP1037"/>
    <x v="601"/>
    <x v="243"/>
    <x v="0"/>
    <n v="1587"/>
    <n v="1301"/>
    <n v="2602"/>
    <n v="3174"/>
    <n v="572"/>
    <x v="16"/>
    <s v="Carl Hall"/>
    <x v="601"/>
    <x v="6"/>
    <x v="9"/>
    <x v="0"/>
  </r>
  <r>
    <s v="AX23466"/>
    <s v="ENX2058"/>
    <s v="A115"/>
    <s v="EMP1038"/>
    <x v="25"/>
    <x v="254"/>
    <x v="1"/>
    <n v="2257"/>
    <n v="1535"/>
    <n v="1535"/>
    <n v="2257"/>
    <n v="722"/>
    <x v="22"/>
    <s v="Scott Mason"/>
    <x v="25"/>
    <x v="5"/>
    <x v="8"/>
    <x v="0"/>
  </r>
  <r>
    <s v="AX23471"/>
    <s v="ENX2091"/>
    <s v="A143"/>
    <s v="EMP1022"/>
    <x v="684"/>
    <x v="115"/>
    <x v="1"/>
    <n v="368"/>
    <n v="294"/>
    <n v="294"/>
    <n v="368"/>
    <n v="74"/>
    <x v="9"/>
    <s v="Walter Cook"/>
    <x v="684"/>
    <x v="0"/>
    <x v="7"/>
    <x v="0"/>
  </r>
  <r>
    <s v="AX23474"/>
    <s v="ENX2093"/>
    <s v="A140"/>
    <s v="EMP1006"/>
    <x v="210"/>
    <x v="334"/>
    <x v="0"/>
    <n v="112"/>
    <n v="90"/>
    <n v="180"/>
    <n v="224"/>
    <n v="44"/>
    <x v="46"/>
    <s v="Sean Miller"/>
    <x v="210"/>
    <x v="0"/>
    <x v="4"/>
    <x v="0"/>
  </r>
  <r>
    <s v="AX23478"/>
    <s v="ENX2036"/>
    <s v="A164"/>
    <s v="EMP1006"/>
    <x v="50"/>
    <x v="95"/>
    <x v="1"/>
    <n v="1582"/>
    <n v="1234"/>
    <n v="1234"/>
    <n v="1582"/>
    <n v="348"/>
    <x v="68"/>
    <s v="Sean Miller"/>
    <x v="50"/>
    <x v="5"/>
    <x v="7"/>
    <x v="0"/>
  </r>
  <r>
    <s v="AX23479"/>
    <s v="ENX2081"/>
    <s v="A156"/>
    <s v="EMP1040"/>
    <x v="729"/>
    <x v="249"/>
    <x v="2"/>
    <n v="1566"/>
    <n v="1190"/>
    <n v="3570"/>
    <n v="4698"/>
    <n v="1128"/>
    <x v="39"/>
    <s v="Patrick Ruiz"/>
    <x v="729"/>
    <x v="0"/>
    <x v="5"/>
    <x v="0"/>
  </r>
  <r>
    <s v="AX23480"/>
    <s v="ENX2078"/>
    <s v="A128"/>
    <s v="EMP1006"/>
    <x v="476"/>
    <x v="209"/>
    <x v="2"/>
    <n v="1798"/>
    <n v="971"/>
    <n v="2913"/>
    <n v="5394"/>
    <n v="2481"/>
    <x v="16"/>
    <s v="Sean Miller"/>
    <x v="476"/>
    <x v="5"/>
    <x v="9"/>
    <x v="0"/>
  </r>
  <r>
    <s v="AX23482"/>
    <s v="ENX2060"/>
    <s v="A132"/>
    <s v="EMP1006"/>
    <x v="314"/>
    <x v="209"/>
    <x v="0"/>
    <n v="1467"/>
    <n v="807"/>
    <n v="1614"/>
    <n v="2934"/>
    <n v="1320"/>
    <x v="56"/>
    <s v="Sean Miller"/>
    <x v="314"/>
    <x v="5"/>
    <x v="9"/>
    <x v="0"/>
  </r>
  <r>
    <s v="AX23486"/>
    <s v="ENX2037"/>
    <s v="A166"/>
    <s v="EMP1031"/>
    <x v="335"/>
    <x v="119"/>
    <x v="1"/>
    <n v="880"/>
    <n v="634"/>
    <n v="634"/>
    <n v="880"/>
    <n v="246"/>
    <x v="65"/>
    <s v="Brian Thomas"/>
    <x v="335"/>
    <x v="0"/>
    <x v="1"/>
    <x v="0"/>
  </r>
  <r>
    <s v="AX23494"/>
    <s v="ENX2099"/>
    <s v="A124"/>
    <s v="EMP1013"/>
    <x v="723"/>
    <x v="147"/>
    <x v="1"/>
    <n v="1367"/>
    <n v="984"/>
    <n v="984"/>
    <n v="1367"/>
    <n v="383"/>
    <x v="21"/>
    <s v="Charles Harper"/>
    <x v="723"/>
    <x v="0"/>
    <x v="10"/>
    <x v="0"/>
  </r>
  <r>
    <s v="AX23496"/>
    <s v="ENX2057"/>
    <s v="A144"/>
    <s v="EMP1008"/>
    <x v="579"/>
    <x v="62"/>
    <x v="1"/>
    <n v="181"/>
    <n v="130"/>
    <n v="130"/>
    <n v="181"/>
    <n v="51"/>
    <x v="33"/>
    <s v="Carl Elliott"/>
    <x v="579"/>
    <x v="3"/>
    <x v="0"/>
    <x v="0"/>
  </r>
  <r>
    <s v="AX23498"/>
    <s v="ENX2011"/>
    <s v="A167"/>
    <s v="EMP1011"/>
    <x v="751"/>
    <x v="63"/>
    <x v="0"/>
    <n v="530"/>
    <n v="435"/>
    <n v="870"/>
    <n v="1060"/>
    <n v="190"/>
    <x v="10"/>
    <s v="Larry Marshall"/>
    <x v="751"/>
    <x v="3"/>
    <x v="3"/>
    <x v="0"/>
  </r>
  <r>
    <s v="AX23501"/>
    <s v="ENX2072"/>
    <s v="A140"/>
    <s v="EMP1043"/>
    <x v="754"/>
    <x v="90"/>
    <x v="1"/>
    <n v="1887"/>
    <n v="1378"/>
    <n v="1378"/>
    <n v="1887"/>
    <n v="509"/>
    <x v="46"/>
    <s v="Joshua Taylor"/>
    <x v="754"/>
    <x v="2"/>
    <x v="11"/>
    <x v="0"/>
  </r>
  <r>
    <s v="AX23503"/>
    <s v="ENX2033"/>
    <s v="A111"/>
    <s v="EMP1033"/>
    <x v="451"/>
    <x v="96"/>
    <x v="1"/>
    <n v="2182"/>
    <n v="1200"/>
    <n v="1200"/>
    <n v="2182"/>
    <n v="982"/>
    <x v="19"/>
    <s v="Jerry Perry"/>
    <x v="451"/>
    <x v="6"/>
    <x v="2"/>
    <x v="0"/>
  </r>
  <r>
    <s v="AX23507"/>
    <s v="ENX2082"/>
    <s v="A171"/>
    <s v="EMP1023"/>
    <x v="340"/>
    <x v="358"/>
    <x v="1"/>
    <n v="1103"/>
    <n v="838"/>
    <n v="838"/>
    <n v="1103"/>
    <n v="265"/>
    <x v="58"/>
    <s v="Brian Davis"/>
    <x v="340"/>
    <x v="6"/>
    <x v="1"/>
    <x v="0"/>
  </r>
  <r>
    <s v="AX23508"/>
    <s v="ENX2047"/>
    <s v="A124"/>
    <s v="EMP1038"/>
    <x v="688"/>
    <x v="138"/>
    <x v="1"/>
    <n v="290"/>
    <n v="200"/>
    <n v="200"/>
    <n v="290"/>
    <n v="90"/>
    <x v="21"/>
    <s v="Scott Mason"/>
    <x v="688"/>
    <x v="6"/>
    <x v="4"/>
    <x v="0"/>
  </r>
  <r>
    <s v="AX23509"/>
    <s v="ENX2003"/>
    <s v="A106"/>
    <s v="EMP1017"/>
    <x v="226"/>
    <x v="316"/>
    <x v="2"/>
    <n v="1783"/>
    <n v="1516"/>
    <n v="4548"/>
    <n v="5349"/>
    <n v="801"/>
    <x v="35"/>
    <s v="Brian Hansen"/>
    <x v="226"/>
    <x v="5"/>
    <x v="10"/>
    <x v="0"/>
  </r>
  <r>
    <s v="AX23510"/>
    <s v="ENX2069"/>
    <s v="A112"/>
    <s v="EMP1009"/>
    <x v="620"/>
    <x v="350"/>
    <x v="1"/>
    <n v="378"/>
    <n v="291"/>
    <n v="291"/>
    <n v="378"/>
    <n v="87"/>
    <x v="40"/>
    <s v="Kenneth Fields"/>
    <x v="620"/>
    <x v="6"/>
    <x v="7"/>
    <x v="0"/>
  </r>
  <r>
    <s v="AX23511"/>
    <s v="ENX2092"/>
    <s v="A106"/>
    <s v="EMP1028"/>
    <x v="616"/>
    <x v="328"/>
    <x v="1"/>
    <n v="1639"/>
    <n v="1295"/>
    <n v="1295"/>
    <n v="1639"/>
    <n v="344"/>
    <x v="35"/>
    <s v="Howard Sims"/>
    <x v="616"/>
    <x v="6"/>
    <x v="11"/>
    <x v="0"/>
  </r>
  <r>
    <s v="AX23525"/>
    <s v="ENX2091"/>
    <s v="A103"/>
    <s v="EMP1019"/>
    <x v="737"/>
    <x v="336"/>
    <x v="0"/>
    <n v="368"/>
    <n v="294"/>
    <n v="588"/>
    <n v="736"/>
    <n v="148"/>
    <x v="2"/>
    <s v="Roger Robertson"/>
    <x v="737"/>
    <x v="0"/>
    <x v="10"/>
    <x v="0"/>
  </r>
  <r>
    <s v="AX23526"/>
    <s v="ENX2049"/>
    <s v="A141"/>
    <s v="EMP1029"/>
    <x v="190"/>
    <x v="154"/>
    <x v="1"/>
    <n v="826"/>
    <n v="562"/>
    <n v="562"/>
    <n v="826"/>
    <n v="264"/>
    <x v="23"/>
    <s v="Howard Gardner"/>
    <x v="190"/>
    <x v="6"/>
    <x v="7"/>
    <x v="0"/>
  </r>
  <r>
    <s v="AX23527"/>
    <s v="ENX2026"/>
    <s v="A171"/>
    <s v="EMP1024"/>
    <x v="54"/>
    <x v="37"/>
    <x v="1"/>
    <n v="947"/>
    <n v="786"/>
    <n v="786"/>
    <n v="947"/>
    <n v="161"/>
    <x v="58"/>
    <s v="Ernest Wheeler"/>
    <x v="54"/>
    <x v="4"/>
    <x v="7"/>
    <x v="0"/>
  </r>
  <r>
    <s v="AX23528"/>
    <s v="ENX2080"/>
    <s v="A145"/>
    <s v="EMP1031"/>
    <x v="447"/>
    <x v="122"/>
    <x v="1"/>
    <n v="2353"/>
    <n v="1788"/>
    <n v="1788"/>
    <n v="2353"/>
    <n v="565"/>
    <x v="50"/>
    <s v="Brian Thomas"/>
    <x v="447"/>
    <x v="3"/>
    <x v="6"/>
    <x v="0"/>
  </r>
  <r>
    <s v="AX23539"/>
    <s v="ENX2070"/>
    <s v="A134"/>
    <s v="EMP1002"/>
    <x v="170"/>
    <x v="364"/>
    <x v="1"/>
    <n v="1671"/>
    <n v="1220"/>
    <n v="1220"/>
    <n v="1671"/>
    <n v="451"/>
    <x v="7"/>
    <s v="Andrew Bowman"/>
    <x v="170"/>
    <x v="6"/>
    <x v="8"/>
    <x v="0"/>
  </r>
  <r>
    <s v="AX23543"/>
    <s v="ENX2024"/>
    <s v="A100"/>
    <s v="EMP1026"/>
    <x v="579"/>
    <x v="296"/>
    <x v="2"/>
    <n v="356"/>
    <n v="292"/>
    <n v="876"/>
    <n v="1068"/>
    <n v="192"/>
    <x v="67"/>
    <s v="Martin Perry"/>
    <x v="579"/>
    <x v="2"/>
    <x v="2"/>
    <x v="0"/>
  </r>
  <r>
    <s v="AX23546"/>
    <s v="ENX2084"/>
    <s v="A102"/>
    <s v="EMP1019"/>
    <x v="683"/>
    <x v="291"/>
    <x v="2"/>
    <n v="1783"/>
    <n v="1230"/>
    <n v="3690"/>
    <n v="5349"/>
    <n v="1659"/>
    <x v="43"/>
    <s v="Roger Robertson"/>
    <x v="683"/>
    <x v="4"/>
    <x v="0"/>
    <x v="0"/>
  </r>
  <r>
    <s v="AX23551"/>
    <s v="ENX2100"/>
    <s v="A117"/>
    <s v="EMP1034"/>
    <x v="220"/>
    <x v="272"/>
    <x v="3"/>
    <n v="799"/>
    <n v="455"/>
    <n v="1820"/>
    <n v="3196"/>
    <n v="1376"/>
    <x v="63"/>
    <s v="Arthur Mccoy"/>
    <x v="220"/>
    <x v="6"/>
    <x v="2"/>
    <x v="0"/>
  </r>
  <r>
    <s v="AX23552"/>
    <s v="ENX2008"/>
    <s v="A137"/>
    <s v="EMP1023"/>
    <x v="614"/>
    <x v="234"/>
    <x v="1"/>
    <n v="315"/>
    <n v="208"/>
    <n v="208"/>
    <n v="315"/>
    <n v="107"/>
    <x v="32"/>
    <s v="Brian Davis"/>
    <x v="614"/>
    <x v="3"/>
    <x v="1"/>
    <x v="0"/>
  </r>
  <r>
    <s v="AX23554"/>
    <s v="ENX2098"/>
    <s v="A123"/>
    <s v="EMP1036"/>
    <x v="688"/>
    <x v="285"/>
    <x v="1"/>
    <n v="1178"/>
    <n v="683"/>
    <n v="683"/>
    <n v="1178"/>
    <n v="495"/>
    <x v="62"/>
    <s v="Robert Reed"/>
    <x v="688"/>
    <x v="3"/>
    <x v="2"/>
    <x v="0"/>
  </r>
  <r>
    <s v="AX23555"/>
    <s v="ENX2045"/>
    <s v="A142"/>
    <s v="EMP1004"/>
    <x v="790"/>
    <x v="155"/>
    <x v="0"/>
    <n v="556"/>
    <n v="395"/>
    <n v="790"/>
    <n v="1112"/>
    <n v="322"/>
    <x v="15"/>
    <s v="Kenneth Bradley"/>
    <x v="790"/>
    <x v="4"/>
    <x v="4"/>
    <x v="0"/>
  </r>
  <r>
    <s v="AX23556"/>
    <s v="ENX2006"/>
    <s v="A147"/>
    <s v="EMP1029"/>
    <x v="417"/>
    <x v="41"/>
    <x v="3"/>
    <n v="1826"/>
    <n v="1443"/>
    <n v="5772"/>
    <n v="7304"/>
    <n v="1532"/>
    <x v="20"/>
    <s v="Howard Gardner"/>
    <x v="417"/>
    <x v="1"/>
    <x v="6"/>
    <x v="0"/>
  </r>
  <r>
    <s v="AX23569"/>
    <s v="ENX2017"/>
    <s v="A144"/>
    <s v="EMP1033"/>
    <x v="527"/>
    <x v="333"/>
    <x v="3"/>
    <n v="35"/>
    <n v="22"/>
    <n v="88"/>
    <n v="140"/>
    <n v="52"/>
    <x v="33"/>
    <s v="Jerry Perry"/>
    <x v="527"/>
    <x v="5"/>
    <x v="4"/>
    <x v="0"/>
  </r>
  <r>
    <s v="AX23571"/>
    <s v="ENX2045"/>
    <s v="A105"/>
    <s v="EMP1031"/>
    <x v="207"/>
    <x v="115"/>
    <x v="1"/>
    <n v="556"/>
    <n v="395"/>
    <n v="395"/>
    <n v="556"/>
    <n v="161"/>
    <x v="57"/>
    <s v="Brian Thomas"/>
    <x v="207"/>
    <x v="0"/>
    <x v="7"/>
    <x v="0"/>
  </r>
  <r>
    <s v="AX23572"/>
    <s v="ENX2069"/>
    <s v="A149"/>
    <s v="EMP1008"/>
    <x v="400"/>
    <x v="216"/>
    <x v="2"/>
    <n v="378"/>
    <n v="291"/>
    <n v="873"/>
    <n v="1134"/>
    <n v="261"/>
    <x v="42"/>
    <s v="Carl Elliott"/>
    <x v="400"/>
    <x v="1"/>
    <x v="10"/>
    <x v="0"/>
  </r>
  <r>
    <s v="AX23573"/>
    <s v="ENX2005"/>
    <s v="A157"/>
    <s v="EMP1036"/>
    <x v="30"/>
    <x v="330"/>
    <x v="0"/>
    <n v="684"/>
    <n v="561"/>
    <n v="1122"/>
    <n v="1368"/>
    <n v="246"/>
    <x v="0"/>
    <s v="Robert Reed"/>
    <x v="30"/>
    <x v="3"/>
    <x v="6"/>
    <x v="0"/>
  </r>
  <r>
    <s v="AX23576"/>
    <s v="ENX2023"/>
    <s v="A129"/>
    <s v="EMP1011"/>
    <x v="166"/>
    <x v="39"/>
    <x v="0"/>
    <n v="818"/>
    <n v="450"/>
    <n v="900"/>
    <n v="1636"/>
    <n v="736"/>
    <x v="59"/>
    <s v="Larry Marshall"/>
    <x v="166"/>
    <x v="1"/>
    <x v="8"/>
    <x v="0"/>
  </r>
  <r>
    <s v="AX23577"/>
    <s v="ENX2061"/>
    <s v="A160"/>
    <s v="EMP1004"/>
    <x v="720"/>
    <x v="315"/>
    <x v="0"/>
    <n v="913"/>
    <n v="584"/>
    <n v="1168"/>
    <n v="1826"/>
    <n v="658"/>
    <x v="1"/>
    <s v="Kenneth Bradley"/>
    <x v="720"/>
    <x v="3"/>
    <x v="8"/>
    <x v="0"/>
  </r>
  <r>
    <s v="AX23588"/>
    <s v="ENX2016"/>
    <s v="A148"/>
    <s v="EMP1016"/>
    <x v="480"/>
    <x v="106"/>
    <x v="0"/>
    <n v="1351"/>
    <n v="1108"/>
    <n v="2216"/>
    <n v="2702"/>
    <n v="486"/>
    <x v="31"/>
    <s v="Henry Nelson"/>
    <x v="480"/>
    <x v="4"/>
    <x v="5"/>
    <x v="0"/>
  </r>
  <r>
    <s v="AX23589"/>
    <s v="ENX2008"/>
    <s v="A136"/>
    <s v="EMP1028"/>
    <x v="395"/>
    <x v="225"/>
    <x v="0"/>
    <n v="315"/>
    <n v="208"/>
    <n v="416"/>
    <n v="630"/>
    <n v="214"/>
    <x v="29"/>
    <s v="Howard Sims"/>
    <x v="395"/>
    <x v="0"/>
    <x v="3"/>
    <x v="0"/>
  </r>
  <r>
    <s v="AX23592"/>
    <s v="ENX2041"/>
    <s v="A151"/>
    <s v="EMP1000"/>
    <x v="207"/>
    <x v="43"/>
    <x v="0"/>
    <n v="1380"/>
    <n v="1090"/>
    <n v="2180"/>
    <n v="2760"/>
    <n v="580"/>
    <x v="24"/>
    <s v="Fred Robertson"/>
    <x v="207"/>
    <x v="3"/>
    <x v="9"/>
    <x v="0"/>
  </r>
  <r>
    <s v="AX23594"/>
    <s v="ENX2049"/>
    <s v="A110"/>
    <s v="EMP1033"/>
    <x v="395"/>
    <x v="310"/>
    <x v="3"/>
    <n v="826"/>
    <n v="562"/>
    <n v="2248"/>
    <n v="3304"/>
    <n v="1056"/>
    <x v="73"/>
    <s v="Jerry Perry"/>
    <x v="395"/>
    <x v="4"/>
    <x v="3"/>
    <x v="0"/>
  </r>
  <r>
    <s v="AX23597"/>
    <s v="ENX2049"/>
    <s v="A108"/>
    <s v="EMP1033"/>
    <x v="607"/>
    <x v="15"/>
    <x v="1"/>
    <n v="826"/>
    <n v="562"/>
    <n v="562"/>
    <n v="826"/>
    <n v="264"/>
    <x v="64"/>
    <s v="Jerry Perry"/>
    <x v="607"/>
    <x v="0"/>
    <x v="8"/>
    <x v="0"/>
  </r>
  <r>
    <s v="AX23603"/>
    <s v="ENX2075"/>
    <s v="A148"/>
    <s v="EMP1005"/>
    <x v="15"/>
    <x v="327"/>
    <x v="3"/>
    <n v="400"/>
    <n v="208"/>
    <n v="832"/>
    <n v="1600"/>
    <n v="768"/>
    <x v="31"/>
    <s v="Ryan Welch"/>
    <x v="15"/>
    <x v="2"/>
    <x v="10"/>
    <x v="0"/>
  </r>
  <r>
    <s v="AX23604"/>
    <s v="ENX2074"/>
    <s v="A147"/>
    <s v="EMP1010"/>
    <x v="661"/>
    <x v="6"/>
    <x v="1"/>
    <n v="504"/>
    <n v="408"/>
    <n v="408"/>
    <n v="504"/>
    <n v="96"/>
    <x v="20"/>
    <s v="Joshua Cook"/>
    <x v="661"/>
    <x v="4"/>
    <x v="1"/>
    <x v="0"/>
  </r>
  <r>
    <s v="AX23607"/>
    <s v="ENX2017"/>
    <s v="A105"/>
    <s v="EMP1030"/>
    <x v="677"/>
    <x v="183"/>
    <x v="0"/>
    <n v="35"/>
    <n v="22"/>
    <n v="44"/>
    <n v="70"/>
    <n v="26"/>
    <x v="57"/>
    <s v="Bobby Russell"/>
    <x v="677"/>
    <x v="3"/>
    <x v="9"/>
    <x v="0"/>
  </r>
  <r>
    <s v="AX23610"/>
    <s v="ENX2017"/>
    <s v="A127"/>
    <s v="EMP1023"/>
    <x v="174"/>
    <x v="360"/>
    <x v="1"/>
    <n v="35"/>
    <n v="22"/>
    <n v="22"/>
    <n v="35"/>
    <n v="13"/>
    <x v="5"/>
    <s v="Brian Davis"/>
    <x v="174"/>
    <x v="2"/>
    <x v="3"/>
    <x v="0"/>
  </r>
  <r>
    <s v="AX23611"/>
    <s v="ENX2098"/>
    <s v="A102"/>
    <s v="EMP1005"/>
    <x v="487"/>
    <x v="124"/>
    <x v="2"/>
    <n v="1178"/>
    <n v="683"/>
    <n v="2049"/>
    <n v="3534"/>
    <n v="1485"/>
    <x v="43"/>
    <s v="Ryan Welch"/>
    <x v="487"/>
    <x v="0"/>
    <x v="11"/>
    <x v="0"/>
  </r>
  <r>
    <s v="AX23615"/>
    <s v="ENX2088"/>
    <s v="A146"/>
    <s v="EMP1031"/>
    <x v="101"/>
    <x v="360"/>
    <x v="3"/>
    <n v="603"/>
    <n v="416"/>
    <n v="1664"/>
    <n v="2412"/>
    <n v="748"/>
    <x v="8"/>
    <s v="Brian Thomas"/>
    <x v="101"/>
    <x v="2"/>
    <x v="3"/>
    <x v="0"/>
  </r>
  <r>
    <s v="AX23622"/>
    <s v="ENX2005"/>
    <s v="A116"/>
    <s v="EMP1033"/>
    <x v="473"/>
    <x v="150"/>
    <x v="2"/>
    <n v="684"/>
    <n v="561"/>
    <n v="1683"/>
    <n v="2052"/>
    <n v="369"/>
    <x v="47"/>
    <s v="Jerry Perry"/>
    <x v="473"/>
    <x v="1"/>
    <x v="0"/>
    <x v="0"/>
  </r>
  <r>
    <s v="AX23623"/>
    <s v="ENX2024"/>
    <s v="A161"/>
    <s v="EMP1023"/>
    <x v="672"/>
    <x v="285"/>
    <x v="1"/>
    <n v="356"/>
    <n v="292"/>
    <n v="292"/>
    <n v="356"/>
    <n v="64"/>
    <x v="25"/>
    <s v="Brian Davis"/>
    <x v="672"/>
    <x v="3"/>
    <x v="2"/>
    <x v="0"/>
  </r>
  <r>
    <s v="AX23625"/>
    <s v="ENX2008"/>
    <s v="A131"/>
    <s v="EMP1018"/>
    <x v="282"/>
    <x v="13"/>
    <x v="2"/>
    <n v="315"/>
    <n v="208"/>
    <n v="624"/>
    <n v="945"/>
    <n v="321"/>
    <x v="66"/>
    <s v="Jimmy Young"/>
    <x v="282"/>
    <x v="3"/>
    <x v="8"/>
    <x v="0"/>
  </r>
  <r>
    <s v="AX23626"/>
    <s v="ENX2013"/>
    <s v="A133"/>
    <s v="EMP1041"/>
    <x v="222"/>
    <x v="159"/>
    <x v="3"/>
    <n v="368"/>
    <n v="269"/>
    <n v="1076"/>
    <n v="1472"/>
    <n v="396"/>
    <x v="37"/>
    <s v="Joe Sims"/>
    <x v="222"/>
    <x v="1"/>
    <x v="10"/>
    <x v="0"/>
  </r>
  <r>
    <s v="AX23627"/>
    <s v="ENX2007"/>
    <s v="A112"/>
    <s v="EMP1013"/>
    <x v="378"/>
    <x v="29"/>
    <x v="2"/>
    <n v="1405"/>
    <n v="1054"/>
    <n v="3162"/>
    <n v="4215"/>
    <n v="1053"/>
    <x v="40"/>
    <s v="Charles Harper"/>
    <x v="378"/>
    <x v="5"/>
    <x v="3"/>
    <x v="0"/>
  </r>
  <r>
    <s v="AX23629"/>
    <s v="ENX2049"/>
    <s v="A144"/>
    <s v="EMP1028"/>
    <x v="460"/>
    <x v="335"/>
    <x v="1"/>
    <n v="826"/>
    <n v="562"/>
    <n v="562"/>
    <n v="826"/>
    <n v="264"/>
    <x v="33"/>
    <s v="Howard Sims"/>
    <x v="460"/>
    <x v="0"/>
    <x v="2"/>
    <x v="0"/>
  </r>
  <r>
    <s v="AX23632"/>
    <s v="ENX2040"/>
    <s v="A102"/>
    <s v="EMP1004"/>
    <x v="206"/>
    <x v="353"/>
    <x v="0"/>
    <n v="1889"/>
    <n v="945"/>
    <n v="1890"/>
    <n v="3778"/>
    <n v="1888"/>
    <x v="43"/>
    <s v="Kenneth Bradley"/>
    <x v="206"/>
    <x v="1"/>
    <x v="11"/>
    <x v="0"/>
  </r>
  <r>
    <s v="AX23633"/>
    <s v="ENX2012"/>
    <s v="A151"/>
    <s v="EMP1015"/>
    <x v="246"/>
    <x v="260"/>
    <x v="1"/>
    <n v="1353"/>
    <n v="947"/>
    <n v="947"/>
    <n v="1353"/>
    <n v="406"/>
    <x v="24"/>
    <s v="Justin Lynch"/>
    <x v="246"/>
    <x v="3"/>
    <x v="3"/>
    <x v="0"/>
  </r>
  <r>
    <s v="AX23635"/>
    <s v="ENX2023"/>
    <s v="A152"/>
    <s v="EMP1043"/>
    <x v="176"/>
    <x v="287"/>
    <x v="1"/>
    <n v="818"/>
    <n v="450"/>
    <n v="450"/>
    <n v="818"/>
    <n v="368"/>
    <x v="54"/>
    <s v="Joshua Taylor"/>
    <x v="176"/>
    <x v="2"/>
    <x v="10"/>
    <x v="0"/>
  </r>
  <r>
    <s v="AX23636"/>
    <s v="ENX2046"/>
    <s v="A104"/>
    <s v="EMP1011"/>
    <x v="137"/>
    <x v="68"/>
    <x v="0"/>
    <n v="2410"/>
    <n v="1518"/>
    <n v="3036"/>
    <n v="4820"/>
    <n v="1784"/>
    <x v="53"/>
    <s v="Larry Marshall"/>
    <x v="137"/>
    <x v="0"/>
    <x v="5"/>
    <x v="0"/>
  </r>
  <r>
    <s v="AX23640"/>
    <s v="ENX2001"/>
    <s v="A168"/>
    <s v="EMP1017"/>
    <x v="267"/>
    <x v="215"/>
    <x v="1"/>
    <n v="951"/>
    <n v="504"/>
    <n v="504"/>
    <n v="951"/>
    <n v="447"/>
    <x v="45"/>
    <s v="Brian Hansen"/>
    <x v="267"/>
    <x v="4"/>
    <x v="8"/>
    <x v="0"/>
  </r>
  <r>
    <s v="AX23641"/>
    <s v="ENX2072"/>
    <s v="A110"/>
    <s v="EMP1041"/>
    <x v="587"/>
    <x v="130"/>
    <x v="3"/>
    <n v="1887"/>
    <n v="1378"/>
    <n v="5512"/>
    <n v="7548"/>
    <n v="2036"/>
    <x v="73"/>
    <s v="Joe Sims"/>
    <x v="587"/>
    <x v="2"/>
    <x v="2"/>
    <x v="0"/>
  </r>
  <r>
    <s v="AX23642"/>
    <s v="ENX2097"/>
    <s v="A126"/>
    <s v="EMP1013"/>
    <x v="193"/>
    <x v="354"/>
    <x v="0"/>
    <n v="1052"/>
    <n v="589"/>
    <n v="1178"/>
    <n v="2104"/>
    <n v="926"/>
    <x v="38"/>
    <s v="Charles Harper"/>
    <x v="193"/>
    <x v="5"/>
    <x v="4"/>
    <x v="0"/>
  </r>
  <r>
    <s v="AX23643"/>
    <s v="ENX2037"/>
    <s v="A102"/>
    <s v="EMP1016"/>
    <x v="74"/>
    <x v="334"/>
    <x v="2"/>
    <n v="880"/>
    <n v="634"/>
    <n v="1902"/>
    <n v="2640"/>
    <n v="738"/>
    <x v="43"/>
    <s v="Henry Nelson"/>
    <x v="74"/>
    <x v="0"/>
    <x v="4"/>
    <x v="0"/>
  </r>
  <r>
    <s v="AX23647"/>
    <s v="ENX2001"/>
    <s v="A132"/>
    <s v="EMP1025"/>
    <x v="376"/>
    <x v="16"/>
    <x v="1"/>
    <n v="951"/>
    <n v="504"/>
    <n v="504"/>
    <n v="951"/>
    <n v="447"/>
    <x v="56"/>
    <s v="Ernest Wagner"/>
    <x v="376"/>
    <x v="2"/>
    <x v="9"/>
    <x v="0"/>
  </r>
  <r>
    <s v="AX23649"/>
    <s v="ENX2021"/>
    <s v="A127"/>
    <s v="EMP1037"/>
    <x v="175"/>
    <x v="128"/>
    <x v="3"/>
    <n v="217"/>
    <n v="171"/>
    <n v="684"/>
    <n v="868"/>
    <n v="184"/>
    <x v="5"/>
    <s v="Carl Hall"/>
    <x v="175"/>
    <x v="2"/>
    <x v="5"/>
    <x v="0"/>
  </r>
  <r>
    <s v="AX23652"/>
    <s v="ENX2036"/>
    <s v="A146"/>
    <s v="EMP1029"/>
    <x v="541"/>
    <x v="287"/>
    <x v="0"/>
    <n v="1582"/>
    <n v="1234"/>
    <n v="2468"/>
    <n v="3164"/>
    <n v="696"/>
    <x v="8"/>
    <s v="Howard Gardner"/>
    <x v="541"/>
    <x v="2"/>
    <x v="10"/>
    <x v="0"/>
  </r>
  <r>
    <s v="AX23656"/>
    <s v="ENX2079"/>
    <s v="A162"/>
    <s v="EMP1012"/>
    <x v="785"/>
    <x v="7"/>
    <x v="0"/>
    <n v="1725"/>
    <n v="1363"/>
    <n v="2726"/>
    <n v="3450"/>
    <n v="724"/>
    <x v="48"/>
    <s v="John Reyes"/>
    <x v="785"/>
    <x v="3"/>
    <x v="5"/>
    <x v="0"/>
  </r>
  <r>
    <s v="AX23657"/>
    <s v="ENX2081"/>
    <s v="A104"/>
    <s v="EMP1027"/>
    <x v="302"/>
    <x v="340"/>
    <x v="1"/>
    <n v="1566"/>
    <n v="1190"/>
    <n v="1190"/>
    <n v="1566"/>
    <n v="376"/>
    <x v="53"/>
    <s v="Gary Rodriguez"/>
    <x v="302"/>
    <x v="5"/>
    <x v="3"/>
    <x v="0"/>
  </r>
  <r>
    <s v="AX23658"/>
    <s v="ENX2051"/>
    <s v="A123"/>
    <s v="EMP1012"/>
    <x v="786"/>
    <x v="230"/>
    <x v="1"/>
    <n v="1077"/>
    <n v="732"/>
    <n v="732"/>
    <n v="1077"/>
    <n v="345"/>
    <x v="62"/>
    <s v="John Reyes"/>
    <x v="786"/>
    <x v="4"/>
    <x v="8"/>
    <x v="0"/>
  </r>
  <r>
    <s v="AX23659"/>
    <s v="ENX2032"/>
    <s v="A154"/>
    <s v="EMP1023"/>
    <x v="375"/>
    <x v="239"/>
    <x v="3"/>
    <n v="1967"/>
    <n v="1397"/>
    <n v="5588"/>
    <n v="7868"/>
    <n v="2280"/>
    <x v="55"/>
    <s v="Brian Davis"/>
    <x v="375"/>
    <x v="5"/>
    <x v="1"/>
    <x v="0"/>
  </r>
  <r>
    <s v="AX23663"/>
    <s v="ENX2010"/>
    <s v="A162"/>
    <s v="EMP1037"/>
    <x v="533"/>
    <x v="90"/>
    <x v="0"/>
    <n v="1812"/>
    <n v="1305"/>
    <n v="2610"/>
    <n v="3624"/>
    <n v="1014"/>
    <x v="48"/>
    <s v="Carl Hall"/>
    <x v="533"/>
    <x v="2"/>
    <x v="11"/>
    <x v="0"/>
  </r>
  <r>
    <s v="AX23665"/>
    <s v="ENX2011"/>
    <s v="A132"/>
    <s v="EMP1009"/>
    <x v="119"/>
    <x v="332"/>
    <x v="1"/>
    <n v="530"/>
    <n v="435"/>
    <n v="435"/>
    <n v="530"/>
    <n v="95"/>
    <x v="56"/>
    <s v="Kenneth Fields"/>
    <x v="119"/>
    <x v="6"/>
    <x v="8"/>
    <x v="0"/>
  </r>
  <r>
    <s v="AX23668"/>
    <s v="ENX2088"/>
    <s v="A102"/>
    <s v="EMP1011"/>
    <x v="736"/>
    <x v="342"/>
    <x v="1"/>
    <n v="603"/>
    <n v="416"/>
    <n v="416"/>
    <n v="603"/>
    <n v="187"/>
    <x v="43"/>
    <s v="Larry Marshall"/>
    <x v="736"/>
    <x v="1"/>
    <x v="10"/>
    <x v="0"/>
  </r>
  <r>
    <s v="AX23670"/>
    <s v="ENX2012"/>
    <s v="A144"/>
    <s v="EMP1022"/>
    <x v="102"/>
    <x v="38"/>
    <x v="1"/>
    <n v="1353"/>
    <n v="947"/>
    <n v="947"/>
    <n v="1353"/>
    <n v="406"/>
    <x v="33"/>
    <s v="Walter Cook"/>
    <x v="102"/>
    <x v="4"/>
    <x v="2"/>
    <x v="0"/>
  </r>
  <r>
    <s v="AX23673"/>
    <s v="ENX2064"/>
    <s v="A125"/>
    <s v="EMP1022"/>
    <x v="323"/>
    <x v="181"/>
    <x v="0"/>
    <n v="1414"/>
    <n v="962"/>
    <n v="1924"/>
    <n v="2828"/>
    <n v="904"/>
    <x v="72"/>
    <s v="Walter Cook"/>
    <x v="323"/>
    <x v="2"/>
    <x v="3"/>
    <x v="0"/>
  </r>
  <r>
    <s v="AX23684"/>
    <s v="ENX2051"/>
    <s v="A123"/>
    <s v="EMP1013"/>
    <x v="482"/>
    <x v="171"/>
    <x v="3"/>
    <n v="1077"/>
    <n v="732"/>
    <n v="2928"/>
    <n v="4308"/>
    <n v="1380"/>
    <x v="62"/>
    <s v="Charles Harper"/>
    <x v="482"/>
    <x v="3"/>
    <x v="9"/>
    <x v="0"/>
  </r>
  <r>
    <s v="AX23685"/>
    <s v="ENX2027"/>
    <s v="A151"/>
    <s v="EMP1030"/>
    <x v="703"/>
    <x v="0"/>
    <x v="1"/>
    <n v="2497"/>
    <n v="1473"/>
    <n v="1473"/>
    <n v="2497"/>
    <n v="1024"/>
    <x v="24"/>
    <s v="Bobby Russell"/>
    <x v="703"/>
    <x v="0"/>
    <x v="0"/>
    <x v="0"/>
  </r>
  <r>
    <s v="AX23690"/>
    <s v="ENX2039"/>
    <s v="A133"/>
    <s v="EMP1024"/>
    <x v="437"/>
    <x v="141"/>
    <x v="1"/>
    <n v="817"/>
    <n v="409"/>
    <n v="409"/>
    <n v="817"/>
    <n v="408"/>
    <x v="37"/>
    <s v="Ernest Wheeler"/>
    <x v="437"/>
    <x v="1"/>
    <x v="11"/>
    <x v="0"/>
  </r>
  <r>
    <s v="AX23693"/>
    <s v="ENX2054"/>
    <s v="A142"/>
    <s v="EMP1013"/>
    <x v="554"/>
    <x v="261"/>
    <x v="2"/>
    <n v="127"/>
    <n v="79"/>
    <n v="237"/>
    <n v="381"/>
    <n v="144"/>
    <x v="15"/>
    <s v="Charles Harper"/>
    <x v="554"/>
    <x v="1"/>
    <x v="7"/>
    <x v="0"/>
  </r>
  <r>
    <s v="AX23696"/>
    <s v="ENX2027"/>
    <s v="A149"/>
    <s v="EMP1039"/>
    <x v="691"/>
    <x v="357"/>
    <x v="3"/>
    <n v="2497"/>
    <n v="1473"/>
    <n v="5892"/>
    <n v="9988"/>
    <n v="4096"/>
    <x v="42"/>
    <s v="Eugene Holmes"/>
    <x v="691"/>
    <x v="4"/>
    <x v="5"/>
    <x v="0"/>
  </r>
  <r>
    <s v="AX23705"/>
    <s v="ENX2000"/>
    <s v="A153"/>
    <s v="EMP1016"/>
    <x v="20"/>
    <x v="217"/>
    <x v="1"/>
    <n v="2241"/>
    <n v="1367"/>
    <n v="1367"/>
    <n v="2241"/>
    <n v="874"/>
    <x v="69"/>
    <s v="Henry Nelson"/>
    <x v="20"/>
    <x v="1"/>
    <x v="5"/>
    <x v="0"/>
  </r>
  <r>
    <s v="AX23709"/>
    <s v="ENX2071"/>
    <s v="A113"/>
    <s v="EMP1016"/>
    <x v="491"/>
    <x v="97"/>
    <x v="1"/>
    <n v="136"/>
    <n v="72"/>
    <n v="72"/>
    <n v="136"/>
    <n v="64"/>
    <x v="49"/>
    <s v="Henry Nelson"/>
    <x v="491"/>
    <x v="0"/>
    <x v="10"/>
    <x v="0"/>
  </r>
  <r>
    <s v="AX23710"/>
    <s v="ENX2017"/>
    <s v="A114"/>
    <s v="EMP1027"/>
    <x v="64"/>
    <x v="263"/>
    <x v="1"/>
    <n v="35"/>
    <n v="22"/>
    <n v="22"/>
    <n v="35"/>
    <n v="13"/>
    <x v="36"/>
    <s v="Gary Rodriguez"/>
    <x v="64"/>
    <x v="6"/>
    <x v="7"/>
    <x v="0"/>
  </r>
  <r>
    <s v="AX23713"/>
    <s v="ENX2025"/>
    <s v="A168"/>
    <s v="EMP1037"/>
    <x v="300"/>
    <x v="11"/>
    <x v="1"/>
    <n v="667"/>
    <n v="387"/>
    <n v="387"/>
    <n v="667"/>
    <n v="280"/>
    <x v="45"/>
    <s v="Carl Hall"/>
    <x v="300"/>
    <x v="4"/>
    <x v="6"/>
    <x v="0"/>
  </r>
  <r>
    <s v="AX23714"/>
    <s v="ENX2023"/>
    <s v="A139"/>
    <s v="EMP1013"/>
    <x v="769"/>
    <x v="177"/>
    <x v="2"/>
    <n v="818"/>
    <n v="450"/>
    <n v="1350"/>
    <n v="2454"/>
    <n v="1104"/>
    <x v="12"/>
    <s v="Charles Harper"/>
    <x v="769"/>
    <x v="1"/>
    <x v="3"/>
    <x v="0"/>
  </r>
  <r>
    <s v="AX23718"/>
    <s v="ENX2058"/>
    <s v="A102"/>
    <s v="EMP1039"/>
    <x v="689"/>
    <x v="267"/>
    <x v="1"/>
    <n v="2257"/>
    <n v="1535"/>
    <n v="1535"/>
    <n v="2257"/>
    <n v="722"/>
    <x v="43"/>
    <s v="Eugene Holmes"/>
    <x v="689"/>
    <x v="2"/>
    <x v="1"/>
    <x v="0"/>
  </r>
  <r>
    <s v="AX23720"/>
    <s v="ENX2016"/>
    <s v="A127"/>
    <s v="EMP1033"/>
    <x v="175"/>
    <x v="224"/>
    <x v="3"/>
    <n v="1351"/>
    <n v="1108"/>
    <n v="4432"/>
    <n v="5404"/>
    <n v="972"/>
    <x v="5"/>
    <s v="Jerry Perry"/>
    <x v="175"/>
    <x v="2"/>
    <x v="9"/>
    <x v="0"/>
  </r>
  <r>
    <s v="AX23723"/>
    <s v="ENX2063"/>
    <s v="A114"/>
    <s v="EMP1044"/>
    <x v="389"/>
    <x v="350"/>
    <x v="2"/>
    <n v="1708"/>
    <n v="871"/>
    <n v="2613"/>
    <n v="5124"/>
    <n v="2511"/>
    <x v="36"/>
    <s v="Martin Carr"/>
    <x v="389"/>
    <x v="6"/>
    <x v="7"/>
    <x v="0"/>
  </r>
  <r>
    <s v="AX23724"/>
    <s v="ENX2011"/>
    <s v="A129"/>
    <s v="EMP1014"/>
    <x v="270"/>
    <x v="312"/>
    <x v="2"/>
    <n v="530"/>
    <n v="435"/>
    <n v="1305"/>
    <n v="1590"/>
    <n v="285"/>
    <x v="59"/>
    <s v="Ronald Reed"/>
    <x v="270"/>
    <x v="0"/>
    <x v="5"/>
    <x v="0"/>
  </r>
  <r>
    <s v="AX23725"/>
    <s v="ENX2040"/>
    <s v="A118"/>
    <s v="EMP1039"/>
    <x v="49"/>
    <x v="89"/>
    <x v="0"/>
    <n v="1889"/>
    <n v="945"/>
    <n v="1890"/>
    <n v="3778"/>
    <n v="1888"/>
    <x v="11"/>
    <s v="Eugene Holmes"/>
    <x v="49"/>
    <x v="0"/>
    <x v="8"/>
    <x v="0"/>
  </r>
  <r>
    <s v="AX23731"/>
    <s v="ENX2042"/>
    <s v="A121"/>
    <s v="EMP1028"/>
    <x v="317"/>
    <x v="56"/>
    <x v="0"/>
    <n v="203"/>
    <n v="154"/>
    <n v="308"/>
    <n v="406"/>
    <n v="98"/>
    <x v="70"/>
    <s v="Howard Sims"/>
    <x v="317"/>
    <x v="3"/>
    <x v="7"/>
    <x v="0"/>
  </r>
  <r>
    <s v="AX23734"/>
    <s v="ENX2073"/>
    <s v="A146"/>
    <s v="EMP1014"/>
    <x v="794"/>
    <x v="29"/>
    <x v="0"/>
    <n v="95"/>
    <n v="61"/>
    <n v="122"/>
    <n v="190"/>
    <n v="68"/>
    <x v="8"/>
    <s v="Ronald Reed"/>
    <x v="794"/>
    <x v="5"/>
    <x v="3"/>
    <x v="0"/>
  </r>
  <r>
    <s v="AX23735"/>
    <s v="ENX2045"/>
    <s v="A104"/>
    <s v="EMP1004"/>
    <x v="773"/>
    <x v="0"/>
    <x v="0"/>
    <n v="556"/>
    <n v="395"/>
    <n v="790"/>
    <n v="1112"/>
    <n v="322"/>
    <x v="53"/>
    <s v="Kenneth Bradley"/>
    <x v="773"/>
    <x v="0"/>
    <x v="0"/>
    <x v="0"/>
  </r>
  <r>
    <s v="AX23743"/>
    <s v="ENX2004"/>
    <s v="A119"/>
    <s v="EMP1033"/>
    <x v="313"/>
    <x v="122"/>
    <x v="1"/>
    <n v="1278"/>
    <n v="665"/>
    <n v="665"/>
    <n v="1278"/>
    <n v="613"/>
    <x v="61"/>
    <s v="Jerry Perry"/>
    <x v="313"/>
    <x v="3"/>
    <x v="6"/>
    <x v="0"/>
  </r>
  <r>
    <s v="AX23745"/>
    <s v="ENX2056"/>
    <s v="A165"/>
    <s v="EMP1029"/>
    <x v="672"/>
    <x v="126"/>
    <x v="1"/>
    <n v="1635"/>
    <n v="1046"/>
    <n v="1046"/>
    <n v="1635"/>
    <n v="589"/>
    <x v="51"/>
    <s v="Howard Gardner"/>
    <x v="672"/>
    <x v="1"/>
    <x v="2"/>
    <x v="0"/>
  </r>
  <r>
    <s v="AX23754"/>
    <s v="ENX2083"/>
    <s v="A158"/>
    <s v="EMP1000"/>
    <x v="739"/>
    <x v="287"/>
    <x v="2"/>
    <n v="2141"/>
    <n v="1777"/>
    <n v="5331"/>
    <n v="6423"/>
    <n v="1092"/>
    <x v="4"/>
    <s v="Fred Robertson"/>
    <x v="739"/>
    <x v="2"/>
    <x v="10"/>
    <x v="0"/>
  </r>
  <r>
    <s v="AX23757"/>
    <s v="ENX2002"/>
    <s v="A150"/>
    <s v="EMP1036"/>
    <x v="406"/>
    <x v="252"/>
    <x v="0"/>
    <n v="847"/>
    <n v="534"/>
    <n v="1068"/>
    <n v="1694"/>
    <n v="626"/>
    <x v="27"/>
    <s v="Robert Reed"/>
    <x v="406"/>
    <x v="2"/>
    <x v="1"/>
    <x v="0"/>
  </r>
  <r>
    <s v="AX23758"/>
    <s v="ENX2100"/>
    <s v="A140"/>
    <s v="EMP1026"/>
    <x v="603"/>
    <x v="302"/>
    <x v="1"/>
    <n v="799"/>
    <n v="455"/>
    <n v="455"/>
    <n v="799"/>
    <n v="344"/>
    <x v="46"/>
    <s v="Martin Perry"/>
    <x v="603"/>
    <x v="3"/>
    <x v="8"/>
    <x v="0"/>
  </r>
  <r>
    <s v="AX23760"/>
    <s v="ENX2031"/>
    <s v="A170"/>
    <s v="EMP1044"/>
    <x v="9"/>
    <x v="286"/>
    <x v="0"/>
    <n v="1638"/>
    <n v="1261"/>
    <n v="2522"/>
    <n v="3276"/>
    <n v="754"/>
    <x v="18"/>
    <s v="Martin Carr"/>
    <x v="9"/>
    <x v="3"/>
    <x v="10"/>
    <x v="0"/>
  </r>
  <r>
    <s v="AX23761"/>
    <s v="ENX2006"/>
    <s v="A123"/>
    <s v="EMP1042"/>
    <x v="112"/>
    <x v="131"/>
    <x v="1"/>
    <n v="1826"/>
    <n v="1443"/>
    <n v="1443"/>
    <n v="1826"/>
    <n v="383"/>
    <x v="62"/>
    <s v="Scott Clark"/>
    <x v="112"/>
    <x v="5"/>
    <x v="1"/>
    <x v="0"/>
  </r>
  <r>
    <s v="AX23763"/>
    <s v="ENX2024"/>
    <s v="A134"/>
    <s v="EMP1034"/>
    <x v="337"/>
    <x v="356"/>
    <x v="2"/>
    <n v="356"/>
    <n v="292"/>
    <n v="876"/>
    <n v="1068"/>
    <n v="192"/>
    <x v="7"/>
    <s v="Arthur Mccoy"/>
    <x v="337"/>
    <x v="0"/>
    <x v="5"/>
    <x v="0"/>
  </r>
  <r>
    <s v="AX23765"/>
    <s v="ENX2017"/>
    <s v="A137"/>
    <s v="EMP1035"/>
    <x v="687"/>
    <x v="161"/>
    <x v="1"/>
    <n v="35"/>
    <n v="22"/>
    <n v="22"/>
    <n v="35"/>
    <n v="13"/>
    <x v="32"/>
    <s v="Roger Ramos"/>
    <x v="687"/>
    <x v="6"/>
    <x v="11"/>
    <x v="0"/>
  </r>
  <r>
    <s v="AX23768"/>
    <s v="ENX2067"/>
    <s v="A113"/>
    <s v="EMP1013"/>
    <x v="15"/>
    <x v="199"/>
    <x v="1"/>
    <n v="1119"/>
    <n v="683"/>
    <n v="683"/>
    <n v="1119"/>
    <n v="436"/>
    <x v="49"/>
    <s v="Charles Harper"/>
    <x v="15"/>
    <x v="5"/>
    <x v="1"/>
    <x v="0"/>
  </r>
  <r>
    <s v="AX23769"/>
    <s v="ENX2072"/>
    <s v="A104"/>
    <s v="EMP1030"/>
    <x v="78"/>
    <x v="235"/>
    <x v="3"/>
    <n v="1887"/>
    <n v="1378"/>
    <n v="5512"/>
    <n v="7548"/>
    <n v="2036"/>
    <x v="53"/>
    <s v="Bobby Russell"/>
    <x v="78"/>
    <x v="2"/>
    <x v="8"/>
    <x v="0"/>
  </r>
  <r>
    <s v="AX23770"/>
    <s v="ENX2013"/>
    <s v="A162"/>
    <s v="EMP1032"/>
    <x v="128"/>
    <x v="109"/>
    <x v="3"/>
    <n v="368"/>
    <n v="269"/>
    <n v="1076"/>
    <n v="1472"/>
    <n v="396"/>
    <x v="48"/>
    <s v="Larry Castillo"/>
    <x v="128"/>
    <x v="1"/>
    <x v="4"/>
    <x v="0"/>
  </r>
  <r>
    <s v="AX23771"/>
    <s v="ENX2037"/>
    <s v="A152"/>
    <s v="EMP1006"/>
    <x v="434"/>
    <x v="5"/>
    <x v="1"/>
    <n v="880"/>
    <n v="634"/>
    <n v="634"/>
    <n v="880"/>
    <n v="246"/>
    <x v="54"/>
    <s v="Sean Miller"/>
    <x v="434"/>
    <x v="3"/>
    <x v="4"/>
    <x v="0"/>
  </r>
  <r>
    <s v="AX23774"/>
    <s v="ENX2013"/>
    <s v="A137"/>
    <s v="EMP1038"/>
    <x v="339"/>
    <x v="64"/>
    <x v="2"/>
    <n v="368"/>
    <n v="269"/>
    <n v="807"/>
    <n v="1104"/>
    <n v="297"/>
    <x v="32"/>
    <s v="Scott Mason"/>
    <x v="339"/>
    <x v="0"/>
    <x v="8"/>
    <x v="0"/>
  </r>
  <r>
    <s v="AX23776"/>
    <s v="ENX2038"/>
    <s v="A116"/>
    <s v="EMP1029"/>
    <x v="298"/>
    <x v="360"/>
    <x v="1"/>
    <n v="392"/>
    <n v="255"/>
    <n v="255"/>
    <n v="392"/>
    <n v="137"/>
    <x v="47"/>
    <s v="Howard Gardner"/>
    <x v="298"/>
    <x v="2"/>
    <x v="3"/>
    <x v="0"/>
  </r>
  <r>
    <s v="AX23779"/>
    <s v="ENX2058"/>
    <s v="A103"/>
    <s v="EMP1042"/>
    <x v="508"/>
    <x v="130"/>
    <x v="2"/>
    <n v="2257"/>
    <n v="1535"/>
    <n v="4605"/>
    <n v="6771"/>
    <n v="2166"/>
    <x v="2"/>
    <s v="Scott Clark"/>
    <x v="508"/>
    <x v="2"/>
    <x v="2"/>
    <x v="0"/>
  </r>
  <r>
    <s v="AX23782"/>
    <s v="ENX2067"/>
    <s v="A168"/>
    <s v="EMP1031"/>
    <x v="42"/>
    <x v="95"/>
    <x v="1"/>
    <n v="1119"/>
    <n v="683"/>
    <n v="683"/>
    <n v="1119"/>
    <n v="436"/>
    <x v="45"/>
    <s v="Brian Thomas"/>
    <x v="42"/>
    <x v="5"/>
    <x v="7"/>
    <x v="0"/>
  </r>
  <r>
    <s v="AX23786"/>
    <s v="ENX2094"/>
    <s v="A119"/>
    <s v="EMP1035"/>
    <x v="640"/>
    <x v="363"/>
    <x v="3"/>
    <n v="771"/>
    <n v="648"/>
    <n v="2592"/>
    <n v="3084"/>
    <n v="492"/>
    <x v="61"/>
    <s v="Roger Ramos"/>
    <x v="640"/>
    <x v="0"/>
    <x v="9"/>
    <x v="0"/>
  </r>
  <r>
    <s v="AX23787"/>
    <s v="ENX2006"/>
    <s v="A123"/>
    <s v="EMP1022"/>
    <x v="32"/>
    <x v="29"/>
    <x v="0"/>
    <n v="1826"/>
    <n v="1443"/>
    <n v="2886"/>
    <n v="3652"/>
    <n v="766"/>
    <x v="62"/>
    <s v="Walter Cook"/>
    <x v="32"/>
    <x v="5"/>
    <x v="3"/>
    <x v="0"/>
  </r>
  <r>
    <s v="AX23789"/>
    <s v="ENX2032"/>
    <s v="A136"/>
    <s v="EMP1002"/>
    <x v="30"/>
    <x v="286"/>
    <x v="2"/>
    <n v="1967"/>
    <n v="1397"/>
    <n v="4191"/>
    <n v="5901"/>
    <n v="1710"/>
    <x v="29"/>
    <s v="Andrew Bowman"/>
    <x v="30"/>
    <x v="3"/>
    <x v="10"/>
    <x v="0"/>
  </r>
  <r>
    <s v="AX23791"/>
    <s v="ENX2042"/>
    <s v="A141"/>
    <s v="EMP1042"/>
    <x v="480"/>
    <x v="80"/>
    <x v="3"/>
    <n v="203"/>
    <n v="154"/>
    <n v="616"/>
    <n v="812"/>
    <n v="196"/>
    <x v="23"/>
    <s v="Scott Clark"/>
    <x v="480"/>
    <x v="3"/>
    <x v="1"/>
    <x v="0"/>
  </r>
  <r>
    <s v="AX23802"/>
    <s v="ENX2033"/>
    <s v="A146"/>
    <s v="EMP1001"/>
    <x v="375"/>
    <x v="103"/>
    <x v="2"/>
    <n v="2182"/>
    <n v="1200"/>
    <n v="3600"/>
    <n v="6546"/>
    <n v="2946"/>
    <x v="8"/>
    <s v="Kevin Butler"/>
    <x v="375"/>
    <x v="4"/>
    <x v="2"/>
    <x v="0"/>
  </r>
  <r>
    <s v="AX23806"/>
    <s v="ENX2028"/>
    <s v="A140"/>
    <s v="EMP1040"/>
    <x v="329"/>
    <x v="309"/>
    <x v="1"/>
    <n v="2283"/>
    <n v="1484"/>
    <n v="1484"/>
    <n v="2283"/>
    <n v="799"/>
    <x v="46"/>
    <s v="Patrick Ruiz"/>
    <x v="329"/>
    <x v="2"/>
    <x v="8"/>
    <x v="0"/>
  </r>
  <r>
    <s v="AX23811"/>
    <s v="ENX2099"/>
    <s v="A163"/>
    <s v="EMP1011"/>
    <x v="35"/>
    <x v="301"/>
    <x v="2"/>
    <n v="1367"/>
    <n v="984"/>
    <n v="2952"/>
    <n v="4101"/>
    <n v="1149"/>
    <x v="60"/>
    <s v="Larry Marshall"/>
    <x v="35"/>
    <x v="5"/>
    <x v="9"/>
    <x v="0"/>
  </r>
  <r>
    <s v="AX23812"/>
    <s v="ENX2092"/>
    <s v="A153"/>
    <s v="EMP1029"/>
    <x v="104"/>
    <x v="177"/>
    <x v="0"/>
    <n v="1639"/>
    <n v="1295"/>
    <n v="2590"/>
    <n v="3278"/>
    <n v="688"/>
    <x v="69"/>
    <s v="Howard Gardner"/>
    <x v="104"/>
    <x v="1"/>
    <x v="3"/>
    <x v="0"/>
  </r>
  <r>
    <s v="AX23813"/>
    <s v="ENX2088"/>
    <s v="A148"/>
    <s v="EMP1042"/>
    <x v="331"/>
    <x v="183"/>
    <x v="2"/>
    <n v="603"/>
    <n v="416"/>
    <n v="1248"/>
    <n v="1809"/>
    <n v="561"/>
    <x v="31"/>
    <s v="Scott Clark"/>
    <x v="331"/>
    <x v="3"/>
    <x v="9"/>
    <x v="0"/>
  </r>
  <r>
    <s v="AX23816"/>
    <s v="ENX2003"/>
    <s v="A129"/>
    <s v="EMP1025"/>
    <x v="170"/>
    <x v="120"/>
    <x v="1"/>
    <n v="1783"/>
    <n v="1516"/>
    <n v="1516"/>
    <n v="1783"/>
    <n v="267"/>
    <x v="59"/>
    <s v="Ernest Wagner"/>
    <x v="170"/>
    <x v="0"/>
    <x v="11"/>
    <x v="0"/>
  </r>
  <r>
    <s v="AX23817"/>
    <s v="ENX2023"/>
    <s v="A147"/>
    <s v="EMP1012"/>
    <x v="417"/>
    <x v="80"/>
    <x v="1"/>
    <n v="818"/>
    <n v="450"/>
    <n v="450"/>
    <n v="818"/>
    <n v="368"/>
    <x v="20"/>
    <s v="John Reyes"/>
    <x v="417"/>
    <x v="3"/>
    <x v="1"/>
    <x v="0"/>
  </r>
  <r>
    <s v="AX23819"/>
    <s v="ENX2046"/>
    <s v="A138"/>
    <s v="EMP1024"/>
    <x v="727"/>
    <x v="310"/>
    <x v="0"/>
    <n v="2410"/>
    <n v="1518"/>
    <n v="3036"/>
    <n v="4820"/>
    <n v="1784"/>
    <x v="6"/>
    <s v="Ernest Wheeler"/>
    <x v="727"/>
    <x v="4"/>
    <x v="3"/>
    <x v="0"/>
  </r>
  <r>
    <s v="AX23820"/>
    <s v="ENX2023"/>
    <s v="A117"/>
    <s v="EMP1017"/>
    <x v="523"/>
    <x v="190"/>
    <x v="0"/>
    <n v="818"/>
    <n v="450"/>
    <n v="900"/>
    <n v="1636"/>
    <n v="736"/>
    <x v="63"/>
    <s v="Brian Hansen"/>
    <x v="523"/>
    <x v="6"/>
    <x v="7"/>
    <x v="0"/>
  </r>
  <r>
    <s v="AX23824"/>
    <s v="ENX2077"/>
    <s v="A152"/>
    <s v="EMP1030"/>
    <x v="499"/>
    <x v="87"/>
    <x v="2"/>
    <n v="530"/>
    <n v="424"/>
    <n v="1272"/>
    <n v="1590"/>
    <n v="318"/>
    <x v="54"/>
    <s v="Bobby Russell"/>
    <x v="499"/>
    <x v="4"/>
    <x v="11"/>
    <x v="0"/>
  </r>
  <r>
    <s v="AX23829"/>
    <s v="ENX2006"/>
    <s v="A141"/>
    <s v="EMP1037"/>
    <x v="422"/>
    <x v="60"/>
    <x v="1"/>
    <n v="1826"/>
    <n v="1443"/>
    <n v="1443"/>
    <n v="1826"/>
    <n v="383"/>
    <x v="23"/>
    <s v="Carl Hall"/>
    <x v="422"/>
    <x v="5"/>
    <x v="10"/>
    <x v="0"/>
  </r>
  <r>
    <s v="AX23832"/>
    <s v="ENX2002"/>
    <s v="A105"/>
    <s v="EMP1025"/>
    <x v="389"/>
    <x v="133"/>
    <x v="1"/>
    <n v="847"/>
    <n v="534"/>
    <n v="534"/>
    <n v="847"/>
    <n v="313"/>
    <x v="57"/>
    <s v="Ernest Wagner"/>
    <x v="389"/>
    <x v="0"/>
    <x v="4"/>
    <x v="0"/>
  </r>
  <r>
    <s v="AX23833"/>
    <s v="ENX2010"/>
    <s v="A162"/>
    <s v="EMP1004"/>
    <x v="580"/>
    <x v="159"/>
    <x v="1"/>
    <n v="1812"/>
    <n v="1305"/>
    <n v="1305"/>
    <n v="1812"/>
    <n v="507"/>
    <x v="48"/>
    <s v="Kenneth Bradley"/>
    <x v="580"/>
    <x v="1"/>
    <x v="10"/>
    <x v="0"/>
  </r>
  <r>
    <s v="AX23834"/>
    <s v="ENX2056"/>
    <s v="A109"/>
    <s v="EMP1036"/>
    <x v="614"/>
    <x v="214"/>
    <x v="0"/>
    <n v="1635"/>
    <n v="1046"/>
    <n v="2092"/>
    <n v="3270"/>
    <n v="1178"/>
    <x v="34"/>
    <s v="Robert Reed"/>
    <x v="614"/>
    <x v="5"/>
    <x v="3"/>
    <x v="0"/>
  </r>
  <r>
    <s v="AX23841"/>
    <s v="ENX2056"/>
    <s v="A135"/>
    <s v="EMP1017"/>
    <x v="708"/>
    <x v="162"/>
    <x v="0"/>
    <n v="1635"/>
    <n v="1046"/>
    <n v="2092"/>
    <n v="3270"/>
    <n v="1178"/>
    <x v="44"/>
    <s v="Brian Hansen"/>
    <x v="708"/>
    <x v="2"/>
    <x v="6"/>
    <x v="0"/>
  </r>
  <r>
    <s v="AX23842"/>
    <s v="ENX2071"/>
    <s v="A105"/>
    <s v="EMP1025"/>
    <x v="427"/>
    <x v="193"/>
    <x v="1"/>
    <n v="136"/>
    <n v="72"/>
    <n v="72"/>
    <n v="136"/>
    <n v="64"/>
    <x v="57"/>
    <s v="Ernest Wagner"/>
    <x v="427"/>
    <x v="4"/>
    <x v="11"/>
    <x v="0"/>
  </r>
  <r>
    <s v="AX23843"/>
    <s v="ENX2086"/>
    <s v="A133"/>
    <s v="EMP1011"/>
    <x v="47"/>
    <x v="182"/>
    <x v="3"/>
    <n v="123"/>
    <n v="84"/>
    <n v="336"/>
    <n v="492"/>
    <n v="156"/>
    <x v="37"/>
    <s v="Larry Marshall"/>
    <x v="47"/>
    <x v="1"/>
    <x v="8"/>
    <x v="0"/>
  </r>
  <r>
    <s v="AX23845"/>
    <s v="ENX2085"/>
    <s v="A104"/>
    <s v="EMP1038"/>
    <x v="491"/>
    <x v="265"/>
    <x v="2"/>
    <n v="1862"/>
    <n v="1173"/>
    <n v="3519"/>
    <n v="5586"/>
    <n v="2067"/>
    <x v="53"/>
    <s v="Scott Mason"/>
    <x v="491"/>
    <x v="1"/>
    <x v="4"/>
    <x v="0"/>
  </r>
  <r>
    <s v="AX23850"/>
    <s v="ENX2084"/>
    <s v="A140"/>
    <s v="EMP1011"/>
    <x v="651"/>
    <x v="155"/>
    <x v="1"/>
    <n v="1783"/>
    <n v="1230"/>
    <n v="1230"/>
    <n v="1783"/>
    <n v="553"/>
    <x v="46"/>
    <s v="Larry Marshall"/>
    <x v="651"/>
    <x v="4"/>
    <x v="4"/>
    <x v="0"/>
  </r>
  <r>
    <s v="AX23852"/>
    <s v="ENX2041"/>
    <s v="A138"/>
    <s v="EMP1036"/>
    <x v="47"/>
    <x v="9"/>
    <x v="3"/>
    <n v="1380"/>
    <n v="1090"/>
    <n v="4360"/>
    <n v="5520"/>
    <n v="1160"/>
    <x v="6"/>
    <s v="Robert Reed"/>
    <x v="47"/>
    <x v="2"/>
    <x v="1"/>
    <x v="0"/>
  </r>
  <r>
    <s v="AX23855"/>
    <s v="ENX2018"/>
    <s v="A172"/>
    <s v="EMP1022"/>
    <x v="362"/>
    <x v="39"/>
    <x v="1"/>
    <n v="1972"/>
    <n v="1321"/>
    <n v="1321"/>
    <n v="1972"/>
    <n v="651"/>
    <x v="28"/>
    <s v="Walter Cook"/>
    <x v="362"/>
    <x v="1"/>
    <x v="8"/>
    <x v="0"/>
  </r>
  <r>
    <s v="AX23858"/>
    <s v="ENX2051"/>
    <s v="A105"/>
    <s v="EMP1017"/>
    <x v="402"/>
    <x v="255"/>
    <x v="1"/>
    <n v="1077"/>
    <n v="732"/>
    <n v="732"/>
    <n v="1077"/>
    <n v="345"/>
    <x v="57"/>
    <s v="Brian Hansen"/>
    <x v="402"/>
    <x v="1"/>
    <x v="9"/>
    <x v="0"/>
  </r>
  <r>
    <s v="AX23863"/>
    <s v="ENX2064"/>
    <s v="A168"/>
    <s v="EMP1007"/>
    <x v="722"/>
    <x v="87"/>
    <x v="0"/>
    <n v="1414"/>
    <n v="962"/>
    <n v="1924"/>
    <n v="2828"/>
    <n v="904"/>
    <x v="45"/>
    <s v="Jeremy Mendoza"/>
    <x v="722"/>
    <x v="4"/>
    <x v="11"/>
    <x v="0"/>
  </r>
  <r>
    <s v="AX23864"/>
    <s v="ENX2033"/>
    <s v="A134"/>
    <s v="EMP1039"/>
    <x v="520"/>
    <x v="46"/>
    <x v="1"/>
    <n v="2182"/>
    <n v="1200"/>
    <n v="1200"/>
    <n v="2182"/>
    <n v="982"/>
    <x v="7"/>
    <s v="Eugene Holmes"/>
    <x v="520"/>
    <x v="5"/>
    <x v="10"/>
    <x v="0"/>
  </r>
  <r>
    <s v="AX23868"/>
    <s v="ENX2032"/>
    <s v="A116"/>
    <s v="EMP1006"/>
    <x v="33"/>
    <x v="332"/>
    <x v="0"/>
    <n v="1967"/>
    <n v="1397"/>
    <n v="2794"/>
    <n v="3934"/>
    <n v="1140"/>
    <x v="47"/>
    <s v="Sean Miller"/>
    <x v="33"/>
    <x v="6"/>
    <x v="8"/>
    <x v="0"/>
  </r>
  <r>
    <s v="AX23869"/>
    <s v="ENX2023"/>
    <s v="A161"/>
    <s v="EMP1015"/>
    <x v="528"/>
    <x v="365"/>
    <x v="2"/>
    <n v="818"/>
    <n v="450"/>
    <n v="1350"/>
    <n v="2454"/>
    <n v="1104"/>
    <x v="25"/>
    <s v="Justin Lynch"/>
    <x v="528"/>
    <x v="2"/>
    <x v="6"/>
    <x v="0"/>
  </r>
  <r>
    <s v="AX23871"/>
    <s v="ENX2075"/>
    <s v="A164"/>
    <s v="EMP1003"/>
    <x v="467"/>
    <x v="20"/>
    <x v="1"/>
    <n v="400"/>
    <n v="208"/>
    <n v="208"/>
    <n v="400"/>
    <n v="192"/>
    <x v="68"/>
    <s v="Christopher Tucker"/>
    <x v="467"/>
    <x v="1"/>
    <x v="1"/>
    <x v="0"/>
  </r>
  <r>
    <s v="AX23875"/>
    <s v="ENX2084"/>
    <s v="A139"/>
    <s v="EMP1027"/>
    <x v="27"/>
    <x v="201"/>
    <x v="3"/>
    <n v="1783"/>
    <n v="1230"/>
    <n v="4920"/>
    <n v="7132"/>
    <n v="2212"/>
    <x v="12"/>
    <s v="Gary Rodriguez"/>
    <x v="27"/>
    <x v="6"/>
    <x v="8"/>
    <x v="0"/>
  </r>
  <r>
    <s v="AX23877"/>
    <s v="ENX2035"/>
    <s v="A126"/>
    <s v="EMP1018"/>
    <x v="760"/>
    <x v="15"/>
    <x v="2"/>
    <n v="458"/>
    <n v="376"/>
    <n v="1128"/>
    <n v="1374"/>
    <n v="246"/>
    <x v="38"/>
    <s v="Jimmy Young"/>
    <x v="760"/>
    <x v="0"/>
    <x v="8"/>
    <x v="0"/>
  </r>
  <r>
    <s v="AX23878"/>
    <s v="ENX2002"/>
    <s v="A161"/>
    <s v="EMP1032"/>
    <x v="20"/>
    <x v="117"/>
    <x v="0"/>
    <n v="847"/>
    <n v="534"/>
    <n v="1068"/>
    <n v="1694"/>
    <n v="626"/>
    <x v="25"/>
    <s v="Larry Castillo"/>
    <x v="20"/>
    <x v="5"/>
    <x v="6"/>
    <x v="0"/>
  </r>
  <r>
    <s v="AX23879"/>
    <s v="ENX2009"/>
    <s v="A138"/>
    <s v="EMP1016"/>
    <x v="54"/>
    <x v="215"/>
    <x v="3"/>
    <n v="584"/>
    <n v="420"/>
    <n v="1680"/>
    <n v="2336"/>
    <n v="656"/>
    <x v="6"/>
    <s v="Henry Nelson"/>
    <x v="54"/>
    <x v="4"/>
    <x v="8"/>
    <x v="0"/>
  </r>
  <r>
    <s v="AX23881"/>
    <s v="ENX2051"/>
    <s v="A102"/>
    <s v="EMP1029"/>
    <x v="352"/>
    <x v="271"/>
    <x v="2"/>
    <n v="1077"/>
    <n v="732"/>
    <n v="2196"/>
    <n v="3231"/>
    <n v="1035"/>
    <x v="43"/>
    <s v="Howard Gardner"/>
    <x v="352"/>
    <x v="0"/>
    <x v="9"/>
    <x v="0"/>
  </r>
  <r>
    <s v="AX23882"/>
    <s v="ENX2019"/>
    <s v="A130"/>
    <s v="EMP1024"/>
    <x v="343"/>
    <x v="51"/>
    <x v="2"/>
    <n v="800"/>
    <n v="536"/>
    <n v="1608"/>
    <n v="2400"/>
    <n v="792"/>
    <x v="3"/>
    <s v="Ernest Wheeler"/>
    <x v="343"/>
    <x v="5"/>
    <x v="7"/>
    <x v="0"/>
  </r>
  <r>
    <s v="AX23888"/>
    <s v="ENX2088"/>
    <s v="A150"/>
    <s v="EMP1011"/>
    <x v="626"/>
    <x v="189"/>
    <x v="2"/>
    <n v="603"/>
    <n v="416"/>
    <n v="1248"/>
    <n v="1809"/>
    <n v="561"/>
    <x v="27"/>
    <s v="Larry Marshall"/>
    <x v="626"/>
    <x v="6"/>
    <x v="4"/>
    <x v="0"/>
  </r>
  <r>
    <s v="AX23889"/>
    <s v="ENX2007"/>
    <s v="A157"/>
    <s v="EMP1015"/>
    <x v="693"/>
    <x v="177"/>
    <x v="2"/>
    <n v="1405"/>
    <n v="1054"/>
    <n v="3162"/>
    <n v="4215"/>
    <n v="1053"/>
    <x v="0"/>
    <s v="Justin Lynch"/>
    <x v="693"/>
    <x v="1"/>
    <x v="3"/>
    <x v="0"/>
  </r>
  <r>
    <s v="AX23891"/>
    <s v="ENX2086"/>
    <s v="A130"/>
    <s v="EMP1040"/>
    <x v="169"/>
    <x v="17"/>
    <x v="1"/>
    <n v="123"/>
    <n v="84"/>
    <n v="84"/>
    <n v="123"/>
    <n v="39"/>
    <x v="3"/>
    <s v="Patrick Ruiz"/>
    <x v="169"/>
    <x v="1"/>
    <x v="10"/>
    <x v="0"/>
  </r>
  <r>
    <s v="AX23895"/>
    <s v="ENX2062"/>
    <s v="A168"/>
    <s v="EMP1026"/>
    <x v="328"/>
    <x v="165"/>
    <x v="2"/>
    <n v="2464"/>
    <n v="1774"/>
    <n v="5322"/>
    <n v="7392"/>
    <n v="2070"/>
    <x v="45"/>
    <s v="Martin Perry"/>
    <x v="328"/>
    <x v="0"/>
    <x v="10"/>
    <x v="0"/>
  </r>
  <r>
    <s v="AX23901"/>
    <s v="ENX2065"/>
    <s v="A111"/>
    <s v="EMP1003"/>
    <x v="35"/>
    <x v="299"/>
    <x v="1"/>
    <n v="2396"/>
    <n v="1965"/>
    <n v="1965"/>
    <n v="2396"/>
    <n v="431"/>
    <x v="19"/>
    <s v="Christopher Tucker"/>
    <x v="35"/>
    <x v="0"/>
    <x v="6"/>
    <x v="0"/>
  </r>
  <r>
    <s v="AX23904"/>
    <s v="ENX2054"/>
    <s v="A153"/>
    <s v="EMP1027"/>
    <x v="93"/>
    <x v="335"/>
    <x v="1"/>
    <n v="127"/>
    <n v="79"/>
    <n v="79"/>
    <n v="127"/>
    <n v="48"/>
    <x v="69"/>
    <s v="Gary Rodriguez"/>
    <x v="93"/>
    <x v="0"/>
    <x v="2"/>
    <x v="0"/>
  </r>
  <r>
    <s v="AX23906"/>
    <s v="ENX2008"/>
    <s v="A168"/>
    <s v="EMP1039"/>
    <x v="533"/>
    <x v="344"/>
    <x v="2"/>
    <n v="315"/>
    <n v="208"/>
    <n v="624"/>
    <n v="945"/>
    <n v="321"/>
    <x v="45"/>
    <s v="Eugene Holmes"/>
    <x v="533"/>
    <x v="4"/>
    <x v="5"/>
    <x v="0"/>
  </r>
  <r>
    <s v="AX23909"/>
    <s v="ENX2030"/>
    <s v="A125"/>
    <s v="EMP1023"/>
    <x v="794"/>
    <x v="253"/>
    <x v="1"/>
    <n v="1899"/>
    <n v="1044"/>
    <n v="1044"/>
    <n v="1899"/>
    <n v="855"/>
    <x v="72"/>
    <s v="Brian Davis"/>
    <x v="794"/>
    <x v="1"/>
    <x v="2"/>
    <x v="0"/>
  </r>
  <r>
    <s v="AX23911"/>
    <s v="ENX2010"/>
    <s v="A154"/>
    <s v="EMP1024"/>
    <x v="42"/>
    <x v="141"/>
    <x v="1"/>
    <n v="1812"/>
    <n v="1305"/>
    <n v="1305"/>
    <n v="1812"/>
    <n v="507"/>
    <x v="55"/>
    <s v="Ernest Wheeler"/>
    <x v="42"/>
    <x v="1"/>
    <x v="11"/>
    <x v="0"/>
  </r>
  <r>
    <s v="AX23914"/>
    <s v="ENX2053"/>
    <s v="A117"/>
    <s v="EMP1009"/>
    <x v="142"/>
    <x v="254"/>
    <x v="0"/>
    <n v="596"/>
    <n v="358"/>
    <n v="716"/>
    <n v="1192"/>
    <n v="476"/>
    <x v="63"/>
    <s v="Kenneth Fields"/>
    <x v="142"/>
    <x v="5"/>
    <x v="8"/>
    <x v="0"/>
  </r>
  <r>
    <s v="AX23915"/>
    <s v="ENX2027"/>
    <s v="A104"/>
    <s v="EMP1031"/>
    <x v="411"/>
    <x v="266"/>
    <x v="2"/>
    <n v="2497"/>
    <n v="1473"/>
    <n v="4419"/>
    <n v="7491"/>
    <n v="3072"/>
    <x v="53"/>
    <s v="Brian Thomas"/>
    <x v="411"/>
    <x v="6"/>
    <x v="2"/>
    <x v="0"/>
  </r>
  <r>
    <s v="AX23917"/>
    <s v="ENX2036"/>
    <s v="A140"/>
    <s v="EMP1041"/>
    <x v="401"/>
    <x v="282"/>
    <x v="0"/>
    <n v="1582"/>
    <n v="1234"/>
    <n v="2468"/>
    <n v="3164"/>
    <n v="696"/>
    <x v="46"/>
    <s v="Joe Sims"/>
    <x v="401"/>
    <x v="3"/>
    <x v="4"/>
    <x v="0"/>
  </r>
  <r>
    <s v="AX23920"/>
    <s v="ENX2076"/>
    <s v="A136"/>
    <s v="EMP1007"/>
    <x v="671"/>
    <x v="224"/>
    <x v="1"/>
    <n v="1522"/>
    <n v="791"/>
    <n v="791"/>
    <n v="1522"/>
    <n v="731"/>
    <x v="29"/>
    <s v="Jeremy Mendoza"/>
    <x v="671"/>
    <x v="2"/>
    <x v="9"/>
    <x v="0"/>
  </r>
  <r>
    <s v="AX23921"/>
    <s v="ENX2023"/>
    <s v="A153"/>
    <s v="EMP1010"/>
    <x v="8"/>
    <x v="266"/>
    <x v="2"/>
    <n v="818"/>
    <n v="450"/>
    <n v="1350"/>
    <n v="2454"/>
    <n v="1104"/>
    <x v="69"/>
    <s v="Joshua Cook"/>
    <x v="8"/>
    <x v="6"/>
    <x v="2"/>
    <x v="0"/>
  </r>
  <r>
    <s v="AX23925"/>
    <s v="ENX2057"/>
    <s v="A131"/>
    <s v="EMP1040"/>
    <x v="739"/>
    <x v="252"/>
    <x v="0"/>
    <n v="181"/>
    <n v="130"/>
    <n v="260"/>
    <n v="362"/>
    <n v="102"/>
    <x v="66"/>
    <s v="Patrick Ruiz"/>
    <x v="739"/>
    <x v="2"/>
    <x v="1"/>
    <x v="0"/>
  </r>
  <r>
    <s v="AX23929"/>
    <s v="ENX2030"/>
    <s v="A145"/>
    <s v="EMP1013"/>
    <x v="388"/>
    <x v="12"/>
    <x v="1"/>
    <n v="1899"/>
    <n v="1044"/>
    <n v="1044"/>
    <n v="1899"/>
    <n v="855"/>
    <x v="50"/>
    <s v="Charles Harper"/>
    <x v="388"/>
    <x v="3"/>
    <x v="7"/>
    <x v="0"/>
  </r>
  <r>
    <s v="AX23930"/>
    <s v="ENX2022"/>
    <s v="A111"/>
    <s v="EMP1027"/>
    <x v="503"/>
    <x v="211"/>
    <x v="1"/>
    <n v="561"/>
    <n v="421"/>
    <n v="421"/>
    <n v="561"/>
    <n v="140"/>
    <x v="19"/>
    <s v="Gary Rodriguez"/>
    <x v="503"/>
    <x v="6"/>
    <x v="9"/>
    <x v="0"/>
  </r>
  <r>
    <s v="AX23944"/>
    <s v="ENX2089"/>
    <s v="A162"/>
    <s v="EMP1031"/>
    <x v="337"/>
    <x v="181"/>
    <x v="0"/>
    <n v="2294"/>
    <n v="1399"/>
    <n v="2798"/>
    <n v="4588"/>
    <n v="1790"/>
    <x v="48"/>
    <s v="Brian Thomas"/>
    <x v="337"/>
    <x v="2"/>
    <x v="3"/>
    <x v="0"/>
  </r>
  <r>
    <s v="AX23950"/>
    <s v="ENX2092"/>
    <s v="A172"/>
    <s v="EMP1021"/>
    <x v="499"/>
    <x v="207"/>
    <x v="0"/>
    <n v="1639"/>
    <n v="1295"/>
    <n v="2590"/>
    <n v="3278"/>
    <n v="688"/>
    <x v="28"/>
    <s v="Clarence Fox"/>
    <x v="499"/>
    <x v="0"/>
    <x v="0"/>
    <x v="0"/>
  </r>
  <r>
    <s v="AX23951"/>
    <s v="ENX2087"/>
    <s v="A133"/>
    <s v="EMP1023"/>
    <x v="360"/>
    <x v="191"/>
    <x v="2"/>
    <n v="1022"/>
    <n v="818"/>
    <n v="2454"/>
    <n v="3066"/>
    <n v="612"/>
    <x v="37"/>
    <s v="Brian Davis"/>
    <x v="360"/>
    <x v="4"/>
    <x v="11"/>
    <x v="0"/>
  </r>
  <r>
    <s v="AX23954"/>
    <s v="ENX2072"/>
    <s v="A135"/>
    <s v="EMP1000"/>
    <x v="306"/>
    <x v="255"/>
    <x v="1"/>
    <n v="1887"/>
    <n v="1378"/>
    <n v="1378"/>
    <n v="1887"/>
    <n v="509"/>
    <x v="44"/>
    <s v="Fred Robertson"/>
    <x v="306"/>
    <x v="1"/>
    <x v="9"/>
    <x v="0"/>
  </r>
  <r>
    <s v="AX23956"/>
    <s v="ENX2031"/>
    <s v="A120"/>
    <s v="EMP1018"/>
    <x v="327"/>
    <x v="287"/>
    <x v="2"/>
    <n v="1638"/>
    <n v="1261"/>
    <n v="3783"/>
    <n v="4914"/>
    <n v="1131"/>
    <x v="71"/>
    <s v="Jimmy Young"/>
    <x v="327"/>
    <x v="2"/>
    <x v="10"/>
    <x v="0"/>
  </r>
  <r>
    <s v="AX23961"/>
    <s v="ENX2089"/>
    <s v="A152"/>
    <s v="EMP1011"/>
    <x v="159"/>
    <x v="212"/>
    <x v="1"/>
    <n v="2294"/>
    <n v="1399"/>
    <n v="1399"/>
    <n v="2294"/>
    <n v="895"/>
    <x v="54"/>
    <s v="Larry Marshall"/>
    <x v="159"/>
    <x v="3"/>
    <x v="11"/>
    <x v="0"/>
  </r>
  <r>
    <s v="AX23962"/>
    <s v="ENX2036"/>
    <s v="A166"/>
    <s v="EMP1044"/>
    <x v="755"/>
    <x v="175"/>
    <x v="1"/>
    <n v="1582"/>
    <n v="1234"/>
    <n v="1234"/>
    <n v="1582"/>
    <n v="348"/>
    <x v="65"/>
    <s v="Martin Carr"/>
    <x v="755"/>
    <x v="4"/>
    <x v="6"/>
    <x v="0"/>
  </r>
  <r>
    <s v="AX23966"/>
    <s v="ENX2100"/>
    <s v="A166"/>
    <s v="EMP1032"/>
    <x v="181"/>
    <x v="116"/>
    <x v="1"/>
    <n v="799"/>
    <n v="455"/>
    <n v="455"/>
    <n v="799"/>
    <n v="344"/>
    <x v="65"/>
    <s v="Larry Castillo"/>
    <x v="181"/>
    <x v="4"/>
    <x v="0"/>
    <x v="0"/>
  </r>
  <r>
    <s v="AX23967"/>
    <s v="ENX2023"/>
    <s v="A172"/>
    <s v="EMP1038"/>
    <x v="566"/>
    <x v="75"/>
    <x v="1"/>
    <n v="818"/>
    <n v="450"/>
    <n v="450"/>
    <n v="818"/>
    <n v="368"/>
    <x v="28"/>
    <s v="Scott Mason"/>
    <x v="566"/>
    <x v="4"/>
    <x v="9"/>
    <x v="0"/>
  </r>
  <r>
    <s v="AX23968"/>
    <s v="ENX2096"/>
    <s v="A154"/>
    <s v="EMP1031"/>
    <x v="770"/>
    <x v="244"/>
    <x v="1"/>
    <n v="1587"/>
    <n v="1301"/>
    <n v="1301"/>
    <n v="1587"/>
    <n v="286"/>
    <x v="55"/>
    <s v="Brian Thomas"/>
    <x v="770"/>
    <x v="1"/>
    <x v="3"/>
    <x v="0"/>
  </r>
  <r>
    <s v="AX23972"/>
    <s v="ENX2029"/>
    <s v="A158"/>
    <s v="EMP1040"/>
    <x v="459"/>
    <x v="351"/>
    <x v="1"/>
    <n v="1848"/>
    <n v="1294"/>
    <n v="1294"/>
    <n v="1848"/>
    <n v="554"/>
    <x v="4"/>
    <s v="Patrick Ruiz"/>
    <x v="459"/>
    <x v="1"/>
    <x v="3"/>
    <x v="0"/>
  </r>
  <r>
    <s v="AX23977"/>
    <s v="ENX2061"/>
    <s v="A147"/>
    <s v="EMP1016"/>
    <x v="284"/>
    <x v="138"/>
    <x v="1"/>
    <n v="913"/>
    <n v="584"/>
    <n v="584"/>
    <n v="913"/>
    <n v="329"/>
    <x v="20"/>
    <s v="Henry Nelson"/>
    <x v="284"/>
    <x v="6"/>
    <x v="4"/>
    <x v="0"/>
  </r>
  <r>
    <s v="AX23984"/>
    <s v="ENX2083"/>
    <s v="A166"/>
    <s v="EMP1043"/>
    <x v="488"/>
    <x v="199"/>
    <x v="1"/>
    <n v="2141"/>
    <n v="1777"/>
    <n v="1777"/>
    <n v="2141"/>
    <n v="364"/>
    <x v="65"/>
    <s v="Joshua Taylor"/>
    <x v="488"/>
    <x v="5"/>
    <x v="1"/>
    <x v="0"/>
  </r>
  <r>
    <s v="AX23986"/>
    <s v="ENX2030"/>
    <s v="A144"/>
    <s v="EMP1025"/>
    <x v="347"/>
    <x v="338"/>
    <x v="0"/>
    <n v="1899"/>
    <n v="1044"/>
    <n v="2088"/>
    <n v="3798"/>
    <n v="1710"/>
    <x v="33"/>
    <s v="Ernest Wagner"/>
    <x v="347"/>
    <x v="2"/>
    <x v="11"/>
    <x v="0"/>
  </r>
  <r>
    <s v="AX23987"/>
    <s v="ENX2006"/>
    <s v="A106"/>
    <s v="EMP1009"/>
    <x v="22"/>
    <x v="273"/>
    <x v="1"/>
    <n v="1826"/>
    <n v="1443"/>
    <n v="1443"/>
    <n v="1826"/>
    <n v="383"/>
    <x v="35"/>
    <s v="Kenneth Fields"/>
    <x v="22"/>
    <x v="6"/>
    <x v="0"/>
    <x v="0"/>
  </r>
  <r>
    <s v="AX23992"/>
    <s v="ENX2039"/>
    <s v="A154"/>
    <s v="EMP1022"/>
    <x v="28"/>
    <x v="357"/>
    <x v="0"/>
    <n v="817"/>
    <n v="409"/>
    <n v="818"/>
    <n v="1634"/>
    <n v="816"/>
    <x v="55"/>
    <s v="Walter Cook"/>
    <x v="28"/>
    <x v="4"/>
    <x v="5"/>
    <x v="0"/>
  </r>
  <r>
    <s v="AX23995"/>
    <s v="ENX2069"/>
    <s v="A159"/>
    <s v="EMP1025"/>
    <x v="71"/>
    <x v="56"/>
    <x v="3"/>
    <n v="378"/>
    <n v="291"/>
    <n v="1164"/>
    <n v="1512"/>
    <n v="348"/>
    <x v="52"/>
    <s v="Ernest Wagner"/>
    <x v="71"/>
    <x v="3"/>
    <x v="7"/>
    <x v="0"/>
  </r>
  <r>
    <s v="AX23996"/>
    <s v="ENX2093"/>
    <s v="A146"/>
    <s v="EMP1012"/>
    <x v="702"/>
    <x v="302"/>
    <x v="0"/>
    <n v="112"/>
    <n v="90"/>
    <n v="180"/>
    <n v="224"/>
    <n v="44"/>
    <x v="8"/>
    <s v="John Reyes"/>
    <x v="702"/>
    <x v="3"/>
    <x v="8"/>
    <x v="0"/>
  </r>
  <r>
    <s v="AX23997"/>
    <s v="ENX2001"/>
    <s v="A117"/>
    <s v="EMP1002"/>
    <x v="332"/>
    <x v="333"/>
    <x v="2"/>
    <n v="951"/>
    <n v="504"/>
    <n v="1512"/>
    <n v="2853"/>
    <n v="1341"/>
    <x v="63"/>
    <s v="Andrew Bowman"/>
    <x v="332"/>
    <x v="5"/>
    <x v="4"/>
    <x v="0"/>
  </r>
  <r>
    <s v="AX23998"/>
    <s v="ENX2030"/>
    <s v="A105"/>
    <s v="EMP1042"/>
    <x v="89"/>
    <x v="64"/>
    <x v="2"/>
    <n v="1899"/>
    <n v="1044"/>
    <n v="3132"/>
    <n v="5697"/>
    <n v="2565"/>
    <x v="57"/>
    <s v="Scott Clark"/>
    <x v="89"/>
    <x v="0"/>
    <x v="8"/>
    <x v="0"/>
  </r>
  <r>
    <s v="AX24005"/>
    <s v="ENX2090"/>
    <s v="A129"/>
    <s v="EMP1010"/>
    <x v="400"/>
    <x v="264"/>
    <x v="1"/>
    <n v="1338"/>
    <n v="682"/>
    <n v="682"/>
    <n v="1338"/>
    <n v="656"/>
    <x v="59"/>
    <s v="Joshua Cook"/>
    <x v="400"/>
    <x v="4"/>
    <x v="3"/>
    <x v="0"/>
  </r>
  <r>
    <s v="AX24007"/>
    <s v="ENX2076"/>
    <s v="A124"/>
    <s v="EMP1028"/>
    <x v="123"/>
    <x v="169"/>
    <x v="0"/>
    <n v="1522"/>
    <n v="791"/>
    <n v="1582"/>
    <n v="3044"/>
    <n v="1462"/>
    <x v="21"/>
    <s v="Howard Sims"/>
    <x v="123"/>
    <x v="0"/>
    <x v="1"/>
    <x v="0"/>
  </r>
  <r>
    <s v="AX24008"/>
    <s v="ENX2088"/>
    <s v="A131"/>
    <s v="EMP1027"/>
    <x v="31"/>
    <x v="224"/>
    <x v="1"/>
    <n v="603"/>
    <n v="416"/>
    <n v="416"/>
    <n v="603"/>
    <n v="187"/>
    <x v="66"/>
    <s v="Gary Rodriguez"/>
    <x v="31"/>
    <x v="2"/>
    <x v="9"/>
    <x v="0"/>
  </r>
  <r>
    <s v="AX24012"/>
    <s v="ENX2022"/>
    <s v="A162"/>
    <s v="EMP1034"/>
    <x v="42"/>
    <x v="253"/>
    <x v="1"/>
    <n v="561"/>
    <n v="421"/>
    <n v="421"/>
    <n v="561"/>
    <n v="140"/>
    <x v="48"/>
    <s v="Arthur Mccoy"/>
    <x v="42"/>
    <x v="1"/>
    <x v="2"/>
    <x v="0"/>
  </r>
  <r>
    <s v="AX24014"/>
    <s v="ENX2059"/>
    <s v="A110"/>
    <s v="EMP1023"/>
    <x v="478"/>
    <x v="305"/>
    <x v="0"/>
    <n v="1494"/>
    <n v="971"/>
    <n v="1942"/>
    <n v="2988"/>
    <n v="1046"/>
    <x v="73"/>
    <s v="Brian Davis"/>
    <x v="478"/>
    <x v="3"/>
    <x v="11"/>
    <x v="0"/>
  </r>
  <r>
    <s v="AX24016"/>
    <s v="ENX2008"/>
    <s v="A163"/>
    <s v="EMP1040"/>
    <x v="401"/>
    <x v="256"/>
    <x v="1"/>
    <n v="315"/>
    <n v="208"/>
    <n v="208"/>
    <n v="315"/>
    <n v="107"/>
    <x v="60"/>
    <s v="Patrick Ruiz"/>
    <x v="401"/>
    <x v="0"/>
    <x v="7"/>
    <x v="0"/>
  </r>
  <r>
    <s v="AX24020"/>
    <s v="ENX2064"/>
    <s v="A167"/>
    <s v="EMP1007"/>
    <x v="597"/>
    <x v="70"/>
    <x v="1"/>
    <n v="1414"/>
    <n v="962"/>
    <n v="962"/>
    <n v="1414"/>
    <n v="452"/>
    <x v="10"/>
    <s v="Jeremy Mendoza"/>
    <x v="597"/>
    <x v="2"/>
    <x v="4"/>
    <x v="0"/>
  </r>
  <r>
    <s v="AX24031"/>
    <s v="ENX2045"/>
    <s v="A136"/>
    <s v="EMP1032"/>
    <x v="307"/>
    <x v="315"/>
    <x v="1"/>
    <n v="556"/>
    <n v="395"/>
    <n v="395"/>
    <n v="556"/>
    <n v="161"/>
    <x v="29"/>
    <s v="Larry Castillo"/>
    <x v="307"/>
    <x v="3"/>
    <x v="8"/>
    <x v="0"/>
  </r>
  <r>
    <s v="AX24032"/>
    <s v="ENX2059"/>
    <s v="A139"/>
    <s v="EMP1009"/>
    <x v="741"/>
    <x v="61"/>
    <x v="0"/>
    <n v="1494"/>
    <n v="971"/>
    <n v="1942"/>
    <n v="2988"/>
    <n v="1046"/>
    <x v="12"/>
    <s v="Kenneth Fields"/>
    <x v="741"/>
    <x v="6"/>
    <x v="9"/>
    <x v="0"/>
  </r>
  <r>
    <s v="AX24037"/>
    <s v="ENX2069"/>
    <s v="A126"/>
    <s v="EMP1028"/>
    <x v="503"/>
    <x v="329"/>
    <x v="0"/>
    <n v="378"/>
    <n v="291"/>
    <n v="582"/>
    <n v="756"/>
    <n v="174"/>
    <x v="38"/>
    <s v="Howard Sims"/>
    <x v="503"/>
    <x v="3"/>
    <x v="11"/>
    <x v="0"/>
  </r>
  <r>
    <s v="AX24039"/>
    <s v="ENX2037"/>
    <s v="A155"/>
    <s v="EMP1016"/>
    <x v="540"/>
    <x v="167"/>
    <x v="1"/>
    <n v="880"/>
    <n v="634"/>
    <n v="634"/>
    <n v="880"/>
    <n v="246"/>
    <x v="41"/>
    <s v="Henry Nelson"/>
    <x v="540"/>
    <x v="2"/>
    <x v="4"/>
    <x v="0"/>
  </r>
  <r>
    <s v="AX24040"/>
    <s v="ENX2088"/>
    <s v="A117"/>
    <s v="EMP1029"/>
    <x v="131"/>
    <x v="84"/>
    <x v="0"/>
    <n v="603"/>
    <n v="416"/>
    <n v="832"/>
    <n v="1206"/>
    <n v="374"/>
    <x v="63"/>
    <s v="Howard Gardner"/>
    <x v="131"/>
    <x v="2"/>
    <x v="4"/>
    <x v="0"/>
  </r>
  <r>
    <s v="AX24041"/>
    <s v="ENX2087"/>
    <s v="A112"/>
    <s v="EMP1015"/>
    <x v="148"/>
    <x v="94"/>
    <x v="0"/>
    <n v="1022"/>
    <n v="818"/>
    <n v="1636"/>
    <n v="2044"/>
    <n v="408"/>
    <x v="40"/>
    <s v="Justin Lynch"/>
    <x v="148"/>
    <x v="4"/>
    <x v="11"/>
    <x v="0"/>
  </r>
  <r>
    <s v="AX24049"/>
    <s v="ENX2064"/>
    <s v="A171"/>
    <s v="EMP1010"/>
    <x v="795"/>
    <x v="42"/>
    <x v="1"/>
    <n v="1414"/>
    <n v="962"/>
    <n v="962"/>
    <n v="1414"/>
    <n v="452"/>
    <x v="58"/>
    <s v="Joshua Cook"/>
    <x v="795"/>
    <x v="3"/>
    <x v="3"/>
    <x v="0"/>
  </r>
  <r>
    <s v="AX24056"/>
    <s v="ENX2027"/>
    <s v="A161"/>
    <s v="EMP1042"/>
    <x v="770"/>
    <x v="101"/>
    <x v="0"/>
    <n v="2497"/>
    <n v="1473"/>
    <n v="2946"/>
    <n v="4994"/>
    <n v="2048"/>
    <x v="25"/>
    <s v="Scott Clark"/>
    <x v="770"/>
    <x v="1"/>
    <x v="2"/>
    <x v="0"/>
  </r>
  <r>
    <s v="AX24059"/>
    <s v="ENX2019"/>
    <s v="A127"/>
    <s v="EMP1006"/>
    <x v="124"/>
    <x v="165"/>
    <x v="1"/>
    <n v="800"/>
    <n v="536"/>
    <n v="536"/>
    <n v="800"/>
    <n v="264"/>
    <x v="5"/>
    <s v="Sean Miller"/>
    <x v="124"/>
    <x v="0"/>
    <x v="10"/>
    <x v="0"/>
  </r>
  <r>
    <s v="AX24060"/>
    <s v="ENX2016"/>
    <s v="A131"/>
    <s v="EMP1002"/>
    <x v="778"/>
    <x v="253"/>
    <x v="1"/>
    <n v="1351"/>
    <n v="1108"/>
    <n v="1108"/>
    <n v="1351"/>
    <n v="243"/>
    <x v="66"/>
    <s v="Andrew Bowman"/>
    <x v="778"/>
    <x v="1"/>
    <x v="2"/>
    <x v="0"/>
  </r>
  <r>
    <s v="AX24062"/>
    <s v="ENX2072"/>
    <s v="A173"/>
    <s v="EMP1033"/>
    <x v="487"/>
    <x v="123"/>
    <x v="1"/>
    <n v="1887"/>
    <n v="1378"/>
    <n v="1378"/>
    <n v="1887"/>
    <n v="509"/>
    <x v="14"/>
    <s v="Jerry Perry"/>
    <x v="487"/>
    <x v="4"/>
    <x v="7"/>
    <x v="0"/>
  </r>
  <r>
    <s v="AX24063"/>
    <s v="ENX2081"/>
    <s v="A124"/>
    <s v="EMP1004"/>
    <x v="74"/>
    <x v="226"/>
    <x v="0"/>
    <n v="1566"/>
    <n v="1190"/>
    <n v="2380"/>
    <n v="3132"/>
    <n v="752"/>
    <x v="21"/>
    <s v="Kenneth Bradley"/>
    <x v="74"/>
    <x v="2"/>
    <x v="5"/>
    <x v="0"/>
  </r>
  <r>
    <s v="AX24067"/>
    <s v="ENX2091"/>
    <s v="A139"/>
    <s v="EMP1036"/>
    <x v="311"/>
    <x v="57"/>
    <x v="2"/>
    <n v="368"/>
    <n v="294"/>
    <n v="882"/>
    <n v="1104"/>
    <n v="222"/>
    <x v="12"/>
    <s v="Robert Reed"/>
    <x v="311"/>
    <x v="0"/>
    <x v="5"/>
    <x v="0"/>
  </r>
  <r>
    <s v="AX24074"/>
    <s v="ENX2026"/>
    <s v="A112"/>
    <s v="EMP1044"/>
    <x v="339"/>
    <x v="252"/>
    <x v="1"/>
    <n v="947"/>
    <n v="786"/>
    <n v="786"/>
    <n v="947"/>
    <n v="161"/>
    <x v="40"/>
    <s v="Martin Carr"/>
    <x v="339"/>
    <x v="2"/>
    <x v="1"/>
    <x v="0"/>
  </r>
  <r>
    <s v="AX24077"/>
    <s v="ENX2078"/>
    <s v="A129"/>
    <s v="EMP1016"/>
    <x v="667"/>
    <x v="229"/>
    <x v="1"/>
    <n v="1798"/>
    <n v="971"/>
    <n v="971"/>
    <n v="1798"/>
    <n v="827"/>
    <x v="59"/>
    <s v="Henry Nelson"/>
    <x v="667"/>
    <x v="4"/>
    <x v="8"/>
    <x v="0"/>
  </r>
  <r>
    <s v="AX24078"/>
    <s v="ENX2020"/>
    <s v="A105"/>
    <s v="EMP1008"/>
    <x v="232"/>
    <x v="122"/>
    <x v="1"/>
    <n v="2005"/>
    <n v="1223"/>
    <n v="1223"/>
    <n v="2005"/>
    <n v="782"/>
    <x v="57"/>
    <s v="Carl Elliott"/>
    <x v="232"/>
    <x v="3"/>
    <x v="6"/>
    <x v="0"/>
  </r>
  <r>
    <s v="AX24084"/>
    <s v="ENX2027"/>
    <s v="A122"/>
    <s v="EMP1018"/>
    <x v="471"/>
    <x v="174"/>
    <x v="1"/>
    <n v="2497"/>
    <n v="1473"/>
    <n v="1473"/>
    <n v="2497"/>
    <n v="1024"/>
    <x v="17"/>
    <s v="Jimmy Young"/>
    <x v="471"/>
    <x v="0"/>
    <x v="7"/>
    <x v="0"/>
  </r>
  <r>
    <s v="AX24086"/>
    <s v="ENX2019"/>
    <s v="A112"/>
    <s v="EMP1005"/>
    <x v="384"/>
    <x v="0"/>
    <x v="1"/>
    <n v="800"/>
    <n v="536"/>
    <n v="536"/>
    <n v="800"/>
    <n v="264"/>
    <x v="40"/>
    <s v="Ryan Welch"/>
    <x v="384"/>
    <x v="0"/>
    <x v="0"/>
    <x v="0"/>
  </r>
  <r>
    <s v="AX24087"/>
    <s v="ENX2086"/>
    <s v="A148"/>
    <s v="EMP1005"/>
    <x v="417"/>
    <x v="350"/>
    <x v="2"/>
    <n v="123"/>
    <n v="84"/>
    <n v="252"/>
    <n v="369"/>
    <n v="117"/>
    <x v="31"/>
    <s v="Ryan Welch"/>
    <x v="417"/>
    <x v="6"/>
    <x v="7"/>
    <x v="0"/>
  </r>
  <r>
    <s v="AX24092"/>
    <s v="ENX2075"/>
    <s v="A159"/>
    <s v="EMP1027"/>
    <x v="537"/>
    <x v="99"/>
    <x v="2"/>
    <n v="400"/>
    <n v="208"/>
    <n v="624"/>
    <n v="1200"/>
    <n v="576"/>
    <x v="52"/>
    <s v="Gary Rodriguez"/>
    <x v="537"/>
    <x v="6"/>
    <x v="1"/>
    <x v="0"/>
  </r>
  <r>
    <s v="AX24094"/>
    <s v="ENX2039"/>
    <s v="A113"/>
    <s v="EMP1039"/>
    <x v="56"/>
    <x v="226"/>
    <x v="2"/>
    <n v="817"/>
    <n v="409"/>
    <n v="1227"/>
    <n v="2451"/>
    <n v="1224"/>
    <x v="49"/>
    <s v="Eugene Holmes"/>
    <x v="56"/>
    <x v="2"/>
    <x v="5"/>
    <x v="0"/>
  </r>
  <r>
    <s v="AX24096"/>
    <s v="ENX2070"/>
    <s v="A125"/>
    <s v="EMP1016"/>
    <x v="629"/>
    <x v="326"/>
    <x v="0"/>
    <n v="1671"/>
    <n v="1220"/>
    <n v="2440"/>
    <n v="3342"/>
    <n v="902"/>
    <x v="72"/>
    <s v="Henry Nelson"/>
    <x v="629"/>
    <x v="2"/>
    <x v="0"/>
    <x v="0"/>
  </r>
  <r>
    <s v="AX24106"/>
    <s v="ENX2089"/>
    <s v="A106"/>
    <s v="EMP1021"/>
    <x v="10"/>
    <x v="178"/>
    <x v="0"/>
    <n v="2294"/>
    <n v="1399"/>
    <n v="2798"/>
    <n v="4588"/>
    <n v="1790"/>
    <x v="35"/>
    <s v="Clarence Fox"/>
    <x v="10"/>
    <x v="5"/>
    <x v="0"/>
    <x v="0"/>
  </r>
  <r>
    <s v="AX24107"/>
    <s v="ENX2073"/>
    <s v="A114"/>
    <s v="EMP1029"/>
    <x v="173"/>
    <x v="224"/>
    <x v="0"/>
    <n v="95"/>
    <n v="61"/>
    <n v="122"/>
    <n v="190"/>
    <n v="68"/>
    <x v="36"/>
    <s v="Howard Gardner"/>
    <x v="173"/>
    <x v="2"/>
    <x v="9"/>
    <x v="0"/>
  </r>
  <r>
    <s v="AX24113"/>
    <s v="ENX2030"/>
    <s v="A171"/>
    <s v="EMP1015"/>
    <x v="744"/>
    <x v="263"/>
    <x v="1"/>
    <n v="1899"/>
    <n v="1044"/>
    <n v="1044"/>
    <n v="1899"/>
    <n v="855"/>
    <x v="58"/>
    <s v="Justin Lynch"/>
    <x v="744"/>
    <x v="6"/>
    <x v="7"/>
    <x v="0"/>
  </r>
  <r>
    <s v="AX24115"/>
    <s v="ENX2003"/>
    <s v="A169"/>
    <s v="EMP1012"/>
    <x v="90"/>
    <x v="149"/>
    <x v="0"/>
    <n v="1783"/>
    <n v="1516"/>
    <n v="3032"/>
    <n v="3566"/>
    <n v="534"/>
    <x v="30"/>
    <s v="John Reyes"/>
    <x v="90"/>
    <x v="6"/>
    <x v="1"/>
    <x v="0"/>
  </r>
  <r>
    <s v="AX24117"/>
    <s v="ENX2028"/>
    <s v="A102"/>
    <s v="EMP1031"/>
    <x v="104"/>
    <x v="37"/>
    <x v="2"/>
    <n v="2283"/>
    <n v="1484"/>
    <n v="4452"/>
    <n v="6849"/>
    <n v="2397"/>
    <x v="43"/>
    <s v="Brian Thomas"/>
    <x v="104"/>
    <x v="4"/>
    <x v="7"/>
    <x v="0"/>
  </r>
  <r>
    <s v="AX24118"/>
    <s v="ENX2052"/>
    <s v="A106"/>
    <s v="EMP1043"/>
    <x v="328"/>
    <x v="128"/>
    <x v="2"/>
    <n v="1526"/>
    <n v="1251"/>
    <n v="3753"/>
    <n v="4578"/>
    <n v="825"/>
    <x v="35"/>
    <s v="Joshua Taylor"/>
    <x v="328"/>
    <x v="2"/>
    <x v="5"/>
    <x v="0"/>
  </r>
  <r>
    <s v="AX24122"/>
    <s v="ENX2072"/>
    <s v="A137"/>
    <s v="EMP1035"/>
    <x v="346"/>
    <x v="89"/>
    <x v="3"/>
    <n v="1887"/>
    <n v="1378"/>
    <n v="5512"/>
    <n v="7548"/>
    <n v="2036"/>
    <x v="32"/>
    <s v="Roger Ramos"/>
    <x v="346"/>
    <x v="0"/>
    <x v="8"/>
    <x v="0"/>
  </r>
  <r>
    <s v="AX24125"/>
    <s v="ENX2029"/>
    <s v="A154"/>
    <s v="EMP1000"/>
    <x v="742"/>
    <x v="129"/>
    <x v="0"/>
    <n v="1848"/>
    <n v="1294"/>
    <n v="2588"/>
    <n v="3696"/>
    <n v="1108"/>
    <x v="55"/>
    <s v="Fred Robertson"/>
    <x v="742"/>
    <x v="5"/>
    <x v="0"/>
    <x v="0"/>
  </r>
  <r>
    <s v="AX24132"/>
    <s v="ENX2037"/>
    <s v="A150"/>
    <s v="EMP1011"/>
    <x v="279"/>
    <x v="218"/>
    <x v="1"/>
    <n v="880"/>
    <n v="634"/>
    <n v="634"/>
    <n v="880"/>
    <n v="246"/>
    <x v="27"/>
    <s v="Larry Marshall"/>
    <x v="279"/>
    <x v="6"/>
    <x v="7"/>
    <x v="0"/>
  </r>
  <r>
    <s v="AX24135"/>
    <s v="ENX2059"/>
    <s v="A127"/>
    <s v="EMP1037"/>
    <x v="479"/>
    <x v="346"/>
    <x v="0"/>
    <n v="1494"/>
    <n v="971"/>
    <n v="1942"/>
    <n v="2988"/>
    <n v="1046"/>
    <x v="5"/>
    <s v="Carl Hall"/>
    <x v="479"/>
    <x v="1"/>
    <x v="7"/>
    <x v="0"/>
  </r>
  <r>
    <s v="AX24136"/>
    <s v="ENX2025"/>
    <s v="A109"/>
    <s v="EMP1018"/>
    <x v="43"/>
    <x v="73"/>
    <x v="1"/>
    <n v="667"/>
    <n v="387"/>
    <n v="387"/>
    <n v="667"/>
    <n v="280"/>
    <x v="34"/>
    <s v="Jimmy Young"/>
    <x v="43"/>
    <x v="3"/>
    <x v="0"/>
    <x v="0"/>
  </r>
  <r>
    <s v="AX24148"/>
    <s v="ENX2045"/>
    <s v="A132"/>
    <s v="EMP1017"/>
    <x v="509"/>
    <x v="263"/>
    <x v="1"/>
    <n v="556"/>
    <n v="395"/>
    <n v="395"/>
    <n v="556"/>
    <n v="161"/>
    <x v="56"/>
    <s v="Brian Hansen"/>
    <x v="509"/>
    <x v="6"/>
    <x v="7"/>
    <x v="0"/>
  </r>
  <r>
    <s v="AX24154"/>
    <s v="ENX2018"/>
    <s v="A137"/>
    <s v="EMP1000"/>
    <x v="192"/>
    <x v="245"/>
    <x v="0"/>
    <n v="1972"/>
    <n v="1321"/>
    <n v="2642"/>
    <n v="3944"/>
    <n v="1302"/>
    <x v="32"/>
    <s v="Fred Robertson"/>
    <x v="192"/>
    <x v="5"/>
    <x v="8"/>
    <x v="0"/>
  </r>
  <r>
    <s v="AX24155"/>
    <s v="ENX2073"/>
    <s v="A170"/>
    <s v="EMP1013"/>
    <x v="287"/>
    <x v="284"/>
    <x v="1"/>
    <n v="95"/>
    <n v="61"/>
    <n v="61"/>
    <n v="95"/>
    <n v="34"/>
    <x v="18"/>
    <s v="Charles Harper"/>
    <x v="287"/>
    <x v="4"/>
    <x v="7"/>
    <x v="0"/>
  </r>
  <r>
    <s v="AX24156"/>
    <s v="ENX2001"/>
    <s v="A119"/>
    <s v="EMP1008"/>
    <x v="219"/>
    <x v="227"/>
    <x v="2"/>
    <n v="951"/>
    <n v="504"/>
    <n v="1512"/>
    <n v="2853"/>
    <n v="1341"/>
    <x v="61"/>
    <s v="Carl Elliott"/>
    <x v="219"/>
    <x v="4"/>
    <x v="3"/>
    <x v="0"/>
  </r>
  <r>
    <s v="AX24157"/>
    <s v="ENX2007"/>
    <s v="A125"/>
    <s v="EMP1044"/>
    <x v="742"/>
    <x v="239"/>
    <x v="0"/>
    <n v="1405"/>
    <n v="1054"/>
    <n v="2108"/>
    <n v="2810"/>
    <n v="702"/>
    <x v="72"/>
    <s v="Martin Carr"/>
    <x v="742"/>
    <x v="5"/>
    <x v="1"/>
    <x v="0"/>
  </r>
  <r>
    <s v="AX24160"/>
    <s v="ENX2054"/>
    <s v="A142"/>
    <s v="EMP1020"/>
    <x v="738"/>
    <x v="215"/>
    <x v="0"/>
    <n v="127"/>
    <n v="79"/>
    <n v="158"/>
    <n v="254"/>
    <n v="96"/>
    <x v="15"/>
    <s v="Ryan Butler"/>
    <x v="738"/>
    <x v="4"/>
    <x v="8"/>
    <x v="0"/>
  </r>
  <r>
    <s v="AX24165"/>
    <s v="ENX2071"/>
    <s v="A144"/>
    <s v="EMP1005"/>
    <x v="533"/>
    <x v="277"/>
    <x v="2"/>
    <n v="136"/>
    <n v="72"/>
    <n v="216"/>
    <n v="408"/>
    <n v="192"/>
    <x v="33"/>
    <s v="Ryan Welch"/>
    <x v="533"/>
    <x v="4"/>
    <x v="0"/>
    <x v="0"/>
  </r>
  <r>
    <s v="AX24167"/>
    <s v="ENX2030"/>
    <s v="A165"/>
    <s v="EMP1026"/>
    <x v="536"/>
    <x v="156"/>
    <x v="1"/>
    <n v="1899"/>
    <n v="1044"/>
    <n v="1044"/>
    <n v="1899"/>
    <n v="855"/>
    <x v="51"/>
    <s v="Martin Perry"/>
    <x v="536"/>
    <x v="6"/>
    <x v="5"/>
    <x v="0"/>
  </r>
  <r>
    <s v="AX24177"/>
    <s v="ENX2061"/>
    <s v="A131"/>
    <s v="EMP1023"/>
    <x v="37"/>
    <x v="43"/>
    <x v="1"/>
    <n v="913"/>
    <n v="584"/>
    <n v="584"/>
    <n v="913"/>
    <n v="329"/>
    <x v="66"/>
    <s v="Brian Davis"/>
    <x v="37"/>
    <x v="3"/>
    <x v="9"/>
    <x v="0"/>
  </r>
  <r>
    <s v="AX24178"/>
    <s v="ENX2043"/>
    <s v="A142"/>
    <s v="EMP1042"/>
    <x v="712"/>
    <x v="124"/>
    <x v="2"/>
    <n v="545"/>
    <n v="425"/>
    <n v="1275"/>
    <n v="1635"/>
    <n v="360"/>
    <x v="15"/>
    <s v="Scott Clark"/>
    <x v="712"/>
    <x v="0"/>
    <x v="11"/>
    <x v="0"/>
  </r>
  <r>
    <s v="AX24179"/>
    <s v="ENX2005"/>
    <s v="A124"/>
    <s v="EMP1033"/>
    <x v="344"/>
    <x v="342"/>
    <x v="0"/>
    <n v="684"/>
    <n v="561"/>
    <n v="1122"/>
    <n v="1368"/>
    <n v="246"/>
    <x v="21"/>
    <s v="Jerry Perry"/>
    <x v="344"/>
    <x v="1"/>
    <x v="10"/>
    <x v="0"/>
  </r>
  <r>
    <s v="AX24181"/>
    <s v="ENX2079"/>
    <s v="A119"/>
    <s v="EMP1034"/>
    <x v="548"/>
    <x v="294"/>
    <x v="3"/>
    <n v="1725"/>
    <n v="1363"/>
    <n v="5452"/>
    <n v="6900"/>
    <n v="1448"/>
    <x v="61"/>
    <s v="Arthur Mccoy"/>
    <x v="548"/>
    <x v="2"/>
    <x v="9"/>
    <x v="0"/>
  </r>
  <r>
    <s v="AX24182"/>
    <s v="ENX2051"/>
    <s v="A162"/>
    <s v="EMP1000"/>
    <x v="450"/>
    <x v="342"/>
    <x v="0"/>
    <n v="1077"/>
    <n v="732"/>
    <n v="1464"/>
    <n v="2154"/>
    <n v="690"/>
    <x v="48"/>
    <s v="Fred Robertson"/>
    <x v="450"/>
    <x v="1"/>
    <x v="10"/>
    <x v="0"/>
  </r>
  <r>
    <s v="AX24184"/>
    <s v="ENX2098"/>
    <s v="A118"/>
    <s v="EMP1015"/>
    <x v="527"/>
    <x v="10"/>
    <x v="0"/>
    <n v="1178"/>
    <n v="683"/>
    <n v="1366"/>
    <n v="2356"/>
    <n v="990"/>
    <x v="11"/>
    <s v="Justin Lynch"/>
    <x v="527"/>
    <x v="5"/>
    <x v="3"/>
    <x v="0"/>
  </r>
  <r>
    <s v="AX24186"/>
    <s v="ENX2027"/>
    <s v="A124"/>
    <s v="EMP1012"/>
    <x v="555"/>
    <x v="274"/>
    <x v="0"/>
    <n v="2497"/>
    <n v="1473"/>
    <n v="2946"/>
    <n v="4994"/>
    <n v="2048"/>
    <x v="21"/>
    <s v="John Reyes"/>
    <x v="555"/>
    <x v="2"/>
    <x v="6"/>
    <x v="0"/>
  </r>
  <r>
    <s v="AX24187"/>
    <s v="ENX2048"/>
    <s v="A146"/>
    <s v="EMP1017"/>
    <x v="663"/>
    <x v="47"/>
    <x v="1"/>
    <n v="502"/>
    <n v="296"/>
    <n v="296"/>
    <n v="502"/>
    <n v="206"/>
    <x v="8"/>
    <s v="Brian Hansen"/>
    <x v="663"/>
    <x v="1"/>
    <x v="9"/>
    <x v="0"/>
  </r>
  <r>
    <s v="AX24190"/>
    <s v="ENX2066"/>
    <s v="A154"/>
    <s v="EMP1023"/>
    <x v="202"/>
    <x v="82"/>
    <x v="3"/>
    <n v="2091"/>
    <n v="1485"/>
    <n v="5940"/>
    <n v="8364"/>
    <n v="2424"/>
    <x v="55"/>
    <s v="Brian Davis"/>
    <x v="202"/>
    <x v="6"/>
    <x v="3"/>
    <x v="0"/>
  </r>
  <r>
    <s v="AX24192"/>
    <s v="ENX2081"/>
    <s v="A147"/>
    <s v="EMP1007"/>
    <x v="523"/>
    <x v="323"/>
    <x v="1"/>
    <n v="1566"/>
    <n v="1190"/>
    <n v="1190"/>
    <n v="1566"/>
    <n v="376"/>
    <x v="20"/>
    <s v="Jeremy Mendoza"/>
    <x v="523"/>
    <x v="3"/>
    <x v="6"/>
    <x v="0"/>
  </r>
  <r>
    <s v="AX24204"/>
    <s v="ENX2014"/>
    <s v="A120"/>
    <s v="EMP1034"/>
    <x v="69"/>
    <x v="269"/>
    <x v="2"/>
    <n v="1809"/>
    <n v="1067"/>
    <n v="3201"/>
    <n v="5427"/>
    <n v="2226"/>
    <x v="71"/>
    <s v="Arthur Mccoy"/>
    <x v="69"/>
    <x v="3"/>
    <x v="1"/>
    <x v="0"/>
  </r>
  <r>
    <s v="AX24205"/>
    <s v="ENX2070"/>
    <s v="A155"/>
    <s v="EMP1002"/>
    <x v="170"/>
    <x v="119"/>
    <x v="1"/>
    <n v="1671"/>
    <n v="1220"/>
    <n v="1220"/>
    <n v="1671"/>
    <n v="451"/>
    <x v="41"/>
    <s v="Andrew Bowman"/>
    <x v="170"/>
    <x v="0"/>
    <x v="1"/>
    <x v="0"/>
  </r>
  <r>
    <s v="AX24215"/>
    <s v="ENX2011"/>
    <s v="A127"/>
    <s v="EMP1025"/>
    <x v="713"/>
    <x v="173"/>
    <x v="2"/>
    <n v="530"/>
    <n v="435"/>
    <n v="1305"/>
    <n v="1590"/>
    <n v="285"/>
    <x v="5"/>
    <s v="Ernest Wagner"/>
    <x v="713"/>
    <x v="4"/>
    <x v="10"/>
    <x v="0"/>
  </r>
  <r>
    <s v="AX24219"/>
    <s v="ENX2028"/>
    <s v="A162"/>
    <s v="EMP1011"/>
    <x v="683"/>
    <x v="364"/>
    <x v="2"/>
    <n v="2283"/>
    <n v="1484"/>
    <n v="4452"/>
    <n v="6849"/>
    <n v="2397"/>
    <x v="48"/>
    <s v="Larry Marshall"/>
    <x v="683"/>
    <x v="6"/>
    <x v="8"/>
    <x v="0"/>
  </r>
  <r>
    <s v="AX24220"/>
    <s v="ENX2062"/>
    <s v="A154"/>
    <s v="EMP1013"/>
    <x v="81"/>
    <x v="342"/>
    <x v="0"/>
    <n v="2464"/>
    <n v="1774"/>
    <n v="3548"/>
    <n v="4928"/>
    <n v="1380"/>
    <x v="55"/>
    <s v="Charles Harper"/>
    <x v="81"/>
    <x v="1"/>
    <x v="10"/>
    <x v="0"/>
  </r>
  <r>
    <s v="AX24224"/>
    <s v="ENX2034"/>
    <s v="A102"/>
    <s v="EMP1030"/>
    <x v="55"/>
    <x v="30"/>
    <x v="0"/>
    <n v="871"/>
    <n v="540"/>
    <n v="1080"/>
    <n v="1742"/>
    <n v="662"/>
    <x v="43"/>
    <s v="Bobby Russell"/>
    <x v="55"/>
    <x v="6"/>
    <x v="0"/>
    <x v="0"/>
  </r>
  <r>
    <s v="AX24227"/>
    <s v="ENX2096"/>
    <s v="A148"/>
    <s v="EMP1010"/>
    <x v="90"/>
    <x v="306"/>
    <x v="1"/>
    <n v="1587"/>
    <n v="1301"/>
    <n v="1301"/>
    <n v="1587"/>
    <n v="286"/>
    <x v="31"/>
    <s v="Joshua Cook"/>
    <x v="90"/>
    <x v="5"/>
    <x v="7"/>
    <x v="0"/>
  </r>
  <r>
    <s v="AX24234"/>
    <s v="ENX2067"/>
    <s v="A144"/>
    <s v="EMP1044"/>
    <x v="30"/>
    <x v="45"/>
    <x v="0"/>
    <n v="1119"/>
    <n v="683"/>
    <n v="1366"/>
    <n v="2238"/>
    <n v="872"/>
    <x v="33"/>
    <s v="Martin Carr"/>
    <x v="30"/>
    <x v="5"/>
    <x v="2"/>
    <x v="0"/>
  </r>
  <r>
    <s v="AX24236"/>
    <s v="ENX2082"/>
    <s v="A132"/>
    <s v="EMP1011"/>
    <x v="223"/>
    <x v="30"/>
    <x v="0"/>
    <n v="1103"/>
    <n v="838"/>
    <n v="1676"/>
    <n v="2206"/>
    <n v="530"/>
    <x v="56"/>
    <s v="Larry Marshall"/>
    <x v="223"/>
    <x v="6"/>
    <x v="0"/>
    <x v="0"/>
  </r>
  <r>
    <s v="AX24239"/>
    <s v="ENX2003"/>
    <s v="A163"/>
    <s v="EMP1037"/>
    <x v="539"/>
    <x v="319"/>
    <x v="1"/>
    <n v="1783"/>
    <n v="1516"/>
    <n v="1516"/>
    <n v="1783"/>
    <n v="267"/>
    <x v="60"/>
    <s v="Carl Hall"/>
    <x v="539"/>
    <x v="3"/>
    <x v="4"/>
    <x v="0"/>
  </r>
  <r>
    <s v="AX24241"/>
    <s v="ENX2081"/>
    <s v="A104"/>
    <s v="EMP1002"/>
    <x v="431"/>
    <x v="35"/>
    <x v="3"/>
    <n v="1566"/>
    <n v="1190"/>
    <n v="4760"/>
    <n v="6264"/>
    <n v="1504"/>
    <x v="53"/>
    <s v="Andrew Bowman"/>
    <x v="431"/>
    <x v="3"/>
    <x v="10"/>
    <x v="0"/>
  </r>
  <r>
    <s v="AX24243"/>
    <s v="ENX2010"/>
    <s v="A139"/>
    <s v="EMP1008"/>
    <x v="382"/>
    <x v="65"/>
    <x v="1"/>
    <n v="1812"/>
    <n v="1305"/>
    <n v="1305"/>
    <n v="1812"/>
    <n v="507"/>
    <x v="12"/>
    <s v="Carl Elliott"/>
    <x v="382"/>
    <x v="5"/>
    <x v="5"/>
    <x v="0"/>
  </r>
  <r>
    <s v="AX24248"/>
    <s v="ENX2031"/>
    <s v="A123"/>
    <s v="EMP1036"/>
    <x v="459"/>
    <x v="297"/>
    <x v="1"/>
    <n v="1638"/>
    <n v="1261"/>
    <n v="1261"/>
    <n v="1638"/>
    <n v="377"/>
    <x v="62"/>
    <s v="Robert Reed"/>
    <x v="459"/>
    <x v="0"/>
    <x v="0"/>
    <x v="0"/>
  </r>
  <r>
    <s v="AX24255"/>
    <s v="ENX2006"/>
    <s v="A147"/>
    <s v="EMP1034"/>
    <x v="535"/>
    <x v="263"/>
    <x v="3"/>
    <n v="1826"/>
    <n v="1443"/>
    <n v="5772"/>
    <n v="7304"/>
    <n v="1532"/>
    <x v="20"/>
    <s v="Arthur Mccoy"/>
    <x v="535"/>
    <x v="6"/>
    <x v="7"/>
    <x v="0"/>
  </r>
  <r>
    <s v="AX24257"/>
    <s v="ENX2028"/>
    <s v="A158"/>
    <s v="EMP1026"/>
    <x v="609"/>
    <x v="76"/>
    <x v="1"/>
    <n v="2283"/>
    <n v="1484"/>
    <n v="1484"/>
    <n v="2283"/>
    <n v="799"/>
    <x v="4"/>
    <s v="Martin Perry"/>
    <x v="609"/>
    <x v="2"/>
    <x v="4"/>
    <x v="0"/>
  </r>
  <r>
    <s v="AX24258"/>
    <s v="ENX2001"/>
    <s v="A154"/>
    <s v="EMP1014"/>
    <x v="592"/>
    <x v="101"/>
    <x v="2"/>
    <n v="951"/>
    <n v="504"/>
    <n v="1512"/>
    <n v="2853"/>
    <n v="1341"/>
    <x v="55"/>
    <s v="Ronald Reed"/>
    <x v="592"/>
    <x v="1"/>
    <x v="2"/>
    <x v="0"/>
  </r>
  <r>
    <s v="AX24259"/>
    <s v="ENX2051"/>
    <s v="A136"/>
    <s v="EMP1043"/>
    <x v="106"/>
    <x v="292"/>
    <x v="1"/>
    <n v="1077"/>
    <n v="732"/>
    <n v="732"/>
    <n v="1077"/>
    <n v="345"/>
    <x v="29"/>
    <s v="Joshua Taylor"/>
    <x v="106"/>
    <x v="4"/>
    <x v="3"/>
    <x v="0"/>
  </r>
  <r>
    <s v="AX24261"/>
    <s v="ENX2037"/>
    <s v="A145"/>
    <s v="EMP1024"/>
    <x v="110"/>
    <x v="144"/>
    <x v="3"/>
    <n v="880"/>
    <n v="634"/>
    <n v="2536"/>
    <n v="3520"/>
    <n v="984"/>
    <x v="50"/>
    <s v="Ernest Wheeler"/>
    <x v="110"/>
    <x v="5"/>
    <x v="2"/>
    <x v="0"/>
  </r>
  <r>
    <s v="AX24267"/>
    <s v="ENX2046"/>
    <s v="A135"/>
    <s v="EMP1030"/>
    <x v="774"/>
    <x v="4"/>
    <x v="1"/>
    <n v="2410"/>
    <n v="1518"/>
    <n v="1518"/>
    <n v="2410"/>
    <n v="892"/>
    <x v="44"/>
    <s v="Bobby Russell"/>
    <x v="774"/>
    <x v="2"/>
    <x v="2"/>
    <x v="0"/>
  </r>
  <r>
    <s v="AX24268"/>
    <s v="ENX2015"/>
    <s v="A116"/>
    <s v="EMP1008"/>
    <x v="510"/>
    <x v="284"/>
    <x v="1"/>
    <n v="637"/>
    <n v="389"/>
    <n v="389"/>
    <n v="637"/>
    <n v="248"/>
    <x v="47"/>
    <s v="Carl Elliott"/>
    <x v="510"/>
    <x v="4"/>
    <x v="7"/>
    <x v="0"/>
  </r>
  <r>
    <s v="AX24275"/>
    <s v="ENX2027"/>
    <s v="A114"/>
    <s v="EMP1018"/>
    <x v="373"/>
    <x v="285"/>
    <x v="3"/>
    <n v="2497"/>
    <n v="1473"/>
    <n v="5892"/>
    <n v="9988"/>
    <n v="4096"/>
    <x v="36"/>
    <s v="Jimmy Young"/>
    <x v="373"/>
    <x v="3"/>
    <x v="2"/>
    <x v="0"/>
  </r>
  <r>
    <s v="AX24279"/>
    <s v="ENX2001"/>
    <s v="A165"/>
    <s v="EMP1044"/>
    <x v="784"/>
    <x v="85"/>
    <x v="1"/>
    <n v="951"/>
    <n v="504"/>
    <n v="504"/>
    <n v="951"/>
    <n v="447"/>
    <x v="51"/>
    <s v="Martin Carr"/>
    <x v="784"/>
    <x v="5"/>
    <x v="8"/>
    <x v="0"/>
  </r>
  <r>
    <s v="AX24280"/>
    <s v="ENX2096"/>
    <s v="A110"/>
    <s v="EMP1003"/>
    <x v="679"/>
    <x v="69"/>
    <x v="0"/>
    <n v="1587"/>
    <n v="1301"/>
    <n v="2602"/>
    <n v="3174"/>
    <n v="572"/>
    <x v="73"/>
    <s v="Christopher Tucker"/>
    <x v="679"/>
    <x v="2"/>
    <x v="3"/>
    <x v="0"/>
  </r>
  <r>
    <s v="AX24282"/>
    <s v="ENX2005"/>
    <s v="A111"/>
    <s v="EMP1005"/>
    <x v="479"/>
    <x v="119"/>
    <x v="1"/>
    <n v="684"/>
    <n v="561"/>
    <n v="561"/>
    <n v="684"/>
    <n v="123"/>
    <x v="19"/>
    <s v="Ryan Welch"/>
    <x v="479"/>
    <x v="0"/>
    <x v="1"/>
    <x v="0"/>
  </r>
  <r>
    <s v="AX24283"/>
    <s v="ENX2063"/>
    <s v="A156"/>
    <s v="EMP1042"/>
    <x v="379"/>
    <x v="145"/>
    <x v="3"/>
    <n v="1708"/>
    <n v="871"/>
    <n v="3484"/>
    <n v="6832"/>
    <n v="3348"/>
    <x v="39"/>
    <s v="Scott Clark"/>
    <x v="379"/>
    <x v="5"/>
    <x v="0"/>
    <x v="0"/>
  </r>
  <r>
    <s v="AX24285"/>
    <s v="ENX2030"/>
    <s v="A115"/>
    <s v="EMP1003"/>
    <x v="278"/>
    <x v="67"/>
    <x v="1"/>
    <n v="1899"/>
    <n v="1044"/>
    <n v="1044"/>
    <n v="1899"/>
    <n v="855"/>
    <x v="22"/>
    <s v="Christopher Tucker"/>
    <x v="278"/>
    <x v="1"/>
    <x v="5"/>
    <x v="0"/>
  </r>
  <r>
    <s v="AX24289"/>
    <s v="ENX2040"/>
    <s v="A159"/>
    <s v="EMP1014"/>
    <x v="26"/>
    <x v="354"/>
    <x v="1"/>
    <n v="1889"/>
    <n v="945"/>
    <n v="945"/>
    <n v="1889"/>
    <n v="944"/>
    <x v="52"/>
    <s v="Ronald Reed"/>
    <x v="26"/>
    <x v="5"/>
    <x v="4"/>
    <x v="0"/>
  </r>
  <r>
    <s v="AX24292"/>
    <s v="ENX2007"/>
    <s v="A144"/>
    <s v="EMP1029"/>
    <x v="657"/>
    <x v="73"/>
    <x v="1"/>
    <n v="1405"/>
    <n v="1054"/>
    <n v="1054"/>
    <n v="1405"/>
    <n v="351"/>
    <x v="33"/>
    <s v="Howard Gardner"/>
    <x v="657"/>
    <x v="3"/>
    <x v="0"/>
    <x v="0"/>
  </r>
  <r>
    <s v="AX24295"/>
    <s v="ENX2089"/>
    <s v="A173"/>
    <s v="EMP1010"/>
    <x v="20"/>
    <x v="182"/>
    <x v="0"/>
    <n v="2294"/>
    <n v="1399"/>
    <n v="2798"/>
    <n v="4588"/>
    <n v="1790"/>
    <x v="14"/>
    <s v="Joshua Cook"/>
    <x v="20"/>
    <x v="1"/>
    <x v="8"/>
    <x v="0"/>
  </r>
  <r>
    <s v="AX24297"/>
    <s v="ENX2029"/>
    <s v="A135"/>
    <s v="EMP1042"/>
    <x v="363"/>
    <x v="21"/>
    <x v="1"/>
    <n v="1848"/>
    <n v="1294"/>
    <n v="1294"/>
    <n v="1848"/>
    <n v="554"/>
    <x v="44"/>
    <s v="Scott Clark"/>
    <x v="363"/>
    <x v="5"/>
    <x v="0"/>
    <x v="0"/>
  </r>
  <r>
    <s v="AX24299"/>
    <s v="ENX2074"/>
    <s v="A151"/>
    <s v="EMP1027"/>
    <x v="164"/>
    <x v="358"/>
    <x v="1"/>
    <n v="504"/>
    <n v="408"/>
    <n v="408"/>
    <n v="504"/>
    <n v="96"/>
    <x v="24"/>
    <s v="Gary Rodriguez"/>
    <x v="164"/>
    <x v="6"/>
    <x v="1"/>
    <x v="0"/>
  </r>
  <r>
    <s v="AX24300"/>
    <s v="ENX2018"/>
    <s v="A138"/>
    <s v="EMP1027"/>
    <x v="554"/>
    <x v="192"/>
    <x v="2"/>
    <n v="1972"/>
    <n v="1321"/>
    <n v="3963"/>
    <n v="5916"/>
    <n v="1953"/>
    <x v="6"/>
    <s v="Gary Rodriguez"/>
    <x v="554"/>
    <x v="5"/>
    <x v="5"/>
    <x v="0"/>
  </r>
  <r>
    <s v="AX24306"/>
    <s v="ENX2073"/>
    <s v="A101"/>
    <s v="EMP1022"/>
    <x v="597"/>
    <x v="364"/>
    <x v="0"/>
    <n v="95"/>
    <n v="61"/>
    <n v="122"/>
    <n v="190"/>
    <n v="68"/>
    <x v="26"/>
    <s v="Walter Cook"/>
    <x v="597"/>
    <x v="6"/>
    <x v="8"/>
    <x v="0"/>
  </r>
  <r>
    <s v="AX24311"/>
    <s v="ENX2033"/>
    <s v="A140"/>
    <s v="EMP1024"/>
    <x v="285"/>
    <x v="164"/>
    <x v="1"/>
    <n v="2182"/>
    <n v="1200"/>
    <n v="1200"/>
    <n v="2182"/>
    <n v="982"/>
    <x v="46"/>
    <s v="Ernest Wheeler"/>
    <x v="285"/>
    <x v="1"/>
    <x v="9"/>
    <x v="0"/>
  </r>
  <r>
    <s v="AX24314"/>
    <s v="ENX2043"/>
    <s v="A116"/>
    <s v="EMP1016"/>
    <x v="499"/>
    <x v="333"/>
    <x v="2"/>
    <n v="545"/>
    <n v="425"/>
    <n v="1275"/>
    <n v="1635"/>
    <n v="360"/>
    <x v="47"/>
    <s v="Henry Nelson"/>
    <x v="499"/>
    <x v="5"/>
    <x v="4"/>
    <x v="0"/>
  </r>
  <r>
    <s v="AX24319"/>
    <s v="ENX2092"/>
    <s v="A144"/>
    <s v="EMP1044"/>
    <x v="387"/>
    <x v="95"/>
    <x v="1"/>
    <n v="1639"/>
    <n v="1295"/>
    <n v="1295"/>
    <n v="1639"/>
    <n v="344"/>
    <x v="33"/>
    <s v="Martin Carr"/>
    <x v="387"/>
    <x v="5"/>
    <x v="7"/>
    <x v="0"/>
  </r>
  <r>
    <s v="AX24325"/>
    <s v="ENX2057"/>
    <s v="A147"/>
    <s v="EMP1035"/>
    <x v="31"/>
    <x v="256"/>
    <x v="2"/>
    <n v="181"/>
    <n v="130"/>
    <n v="390"/>
    <n v="543"/>
    <n v="153"/>
    <x v="20"/>
    <s v="Roger Ramos"/>
    <x v="31"/>
    <x v="0"/>
    <x v="7"/>
    <x v="0"/>
  </r>
  <r>
    <s v="AX24331"/>
    <s v="ENX2087"/>
    <s v="A137"/>
    <s v="EMP1005"/>
    <x v="690"/>
    <x v="6"/>
    <x v="3"/>
    <n v="1022"/>
    <n v="818"/>
    <n v="3272"/>
    <n v="4088"/>
    <n v="816"/>
    <x v="32"/>
    <s v="Ryan Welch"/>
    <x v="690"/>
    <x v="4"/>
    <x v="1"/>
    <x v="0"/>
  </r>
  <r>
    <s v="AX24335"/>
    <s v="ENX2054"/>
    <s v="A128"/>
    <s v="EMP1005"/>
    <x v="287"/>
    <x v="359"/>
    <x v="1"/>
    <n v="127"/>
    <n v="79"/>
    <n v="79"/>
    <n v="127"/>
    <n v="48"/>
    <x v="16"/>
    <s v="Ryan Welch"/>
    <x v="287"/>
    <x v="4"/>
    <x v="10"/>
    <x v="0"/>
  </r>
  <r>
    <s v="AX24338"/>
    <s v="ENX2062"/>
    <s v="A119"/>
    <s v="EMP1022"/>
    <x v="368"/>
    <x v="259"/>
    <x v="2"/>
    <n v="2464"/>
    <n v="1774"/>
    <n v="5322"/>
    <n v="7392"/>
    <n v="2070"/>
    <x v="61"/>
    <s v="Walter Cook"/>
    <x v="368"/>
    <x v="3"/>
    <x v="2"/>
    <x v="0"/>
  </r>
  <r>
    <s v="AX24339"/>
    <s v="ENX2020"/>
    <s v="A157"/>
    <s v="EMP1005"/>
    <x v="427"/>
    <x v="304"/>
    <x v="0"/>
    <n v="2005"/>
    <n v="1223"/>
    <n v="2446"/>
    <n v="4010"/>
    <n v="1564"/>
    <x v="0"/>
    <s v="Ryan Welch"/>
    <x v="427"/>
    <x v="6"/>
    <x v="10"/>
    <x v="0"/>
  </r>
  <r>
    <s v="AX24342"/>
    <s v="ENX2014"/>
    <s v="A145"/>
    <s v="EMP1001"/>
    <x v="465"/>
    <x v="72"/>
    <x v="1"/>
    <n v="1809"/>
    <n v="1067"/>
    <n v="1067"/>
    <n v="1809"/>
    <n v="742"/>
    <x v="50"/>
    <s v="Kevin Butler"/>
    <x v="465"/>
    <x v="2"/>
    <x v="1"/>
    <x v="0"/>
  </r>
  <r>
    <s v="AX24346"/>
    <s v="ENX2034"/>
    <s v="A173"/>
    <s v="EMP1025"/>
    <x v="209"/>
    <x v="39"/>
    <x v="3"/>
    <n v="871"/>
    <n v="540"/>
    <n v="2160"/>
    <n v="3484"/>
    <n v="1324"/>
    <x v="14"/>
    <s v="Ernest Wagner"/>
    <x v="209"/>
    <x v="1"/>
    <x v="8"/>
    <x v="0"/>
  </r>
  <r>
    <s v="AX24348"/>
    <s v="ENX2082"/>
    <s v="A169"/>
    <s v="EMP1003"/>
    <x v="559"/>
    <x v="129"/>
    <x v="1"/>
    <n v="1103"/>
    <n v="838"/>
    <n v="838"/>
    <n v="1103"/>
    <n v="265"/>
    <x v="30"/>
    <s v="Christopher Tucker"/>
    <x v="559"/>
    <x v="5"/>
    <x v="0"/>
    <x v="0"/>
  </r>
  <r>
    <s v="AX24349"/>
    <s v="ENX2054"/>
    <s v="A107"/>
    <s v="EMP1018"/>
    <x v="773"/>
    <x v="2"/>
    <x v="3"/>
    <n v="127"/>
    <n v="79"/>
    <n v="316"/>
    <n v="508"/>
    <n v="192"/>
    <x v="13"/>
    <s v="Jimmy Young"/>
    <x v="773"/>
    <x v="2"/>
    <x v="2"/>
    <x v="0"/>
  </r>
  <r>
    <s v="AX24351"/>
    <s v="ENX2019"/>
    <s v="A162"/>
    <s v="EMP1029"/>
    <x v="113"/>
    <x v="82"/>
    <x v="1"/>
    <n v="800"/>
    <n v="536"/>
    <n v="536"/>
    <n v="800"/>
    <n v="264"/>
    <x v="48"/>
    <s v="Howard Gardner"/>
    <x v="113"/>
    <x v="6"/>
    <x v="3"/>
    <x v="0"/>
  </r>
  <r>
    <s v="AX24352"/>
    <s v="ENX2089"/>
    <s v="A111"/>
    <s v="EMP1029"/>
    <x v="670"/>
    <x v="300"/>
    <x v="3"/>
    <n v="2294"/>
    <n v="1399"/>
    <n v="5596"/>
    <n v="9176"/>
    <n v="3580"/>
    <x v="19"/>
    <s v="Howard Gardner"/>
    <x v="670"/>
    <x v="6"/>
    <x v="6"/>
    <x v="0"/>
  </r>
  <r>
    <s v="AX24359"/>
    <s v="ENX2030"/>
    <s v="A149"/>
    <s v="EMP1026"/>
    <x v="145"/>
    <x v="55"/>
    <x v="2"/>
    <n v="1899"/>
    <n v="1044"/>
    <n v="3132"/>
    <n v="5697"/>
    <n v="2565"/>
    <x v="42"/>
    <s v="Martin Perry"/>
    <x v="145"/>
    <x v="4"/>
    <x v="9"/>
    <x v="0"/>
  </r>
  <r>
    <s v="AX24360"/>
    <s v="ENX2021"/>
    <s v="A140"/>
    <s v="EMP1039"/>
    <x v="89"/>
    <x v="350"/>
    <x v="2"/>
    <n v="217"/>
    <n v="171"/>
    <n v="513"/>
    <n v="651"/>
    <n v="138"/>
    <x v="46"/>
    <s v="Eugene Holmes"/>
    <x v="89"/>
    <x v="6"/>
    <x v="7"/>
    <x v="0"/>
  </r>
  <r>
    <s v="AX24364"/>
    <s v="ENX2045"/>
    <s v="A160"/>
    <s v="EMP1002"/>
    <x v="163"/>
    <x v="148"/>
    <x v="0"/>
    <n v="556"/>
    <n v="395"/>
    <n v="790"/>
    <n v="1112"/>
    <n v="322"/>
    <x v="1"/>
    <s v="Andrew Bowman"/>
    <x v="163"/>
    <x v="6"/>
    <x v="2"/>
    <x v="0"/>
  </r>
  <r>
    <s v="AX24367"/>
    <s v="ENX2089"/>
    <s v="A166"/>
    <s v="EMP1016"/>
    <x v="143"/>
    <x v="53"/>
    <x v="1"/>
    <n v="2294"/>
    <n v="1399"/>
    <n v="1399"/>
    <n v="2294"/>
    <n v="895"/>
    <x v="65"/>
    <s v="Henry Nelson"/>
    <x v="143"/>
    <x v="3"/>
    <x v="5"/>
    <x v="0"/>
  </r>
  <r>
    <s v="AX24368"/>
    <s v="ENX2001"/>
    <s v="A115"/>
    <s v="EMP1020"/>
    <x v="309"/>
    <x v="166"/>
    <x v="1"/>
    <n v="951"/>
    <n v="504"/>
    <n v="504"/>
    <n v="951"/>
    <n v="447"/>
    <x v="22"/>
    <s v="Ryan Butler"/>
    <x v="309"/>
    <x v="0"/>
    <x v="11"/>
    <x v="0"/>
  </r>
  <r>
    <s v="AX24369"/>
    <s v="ENX2088"/>
    <s v="A156"/>
    <s v="EMP1003"/>
    <x v="28"/>
    <x v="12"/>
    <x v="1"/>
    <n v="603"/>
    <n v="416"/>
    <n v="416"/>
    <n v="603"/>
    <n v="187"/>
    <x v="39"/>
    <s v="Christopher Tucker"/>
    <x v="28"/>
    <x v="3"/>
    <x v="7"/>
    <x v="0"/>
  </r>
  <r>
    <s v="AX24372"/>
    <s v="ENX2054"/>
    <s v="A138"/>
    <s v="EMP1006"/>
    <x v="647"/>
    <x v="69"/>
    <x v="1"/>
    <n v="127"/>
    <n v="79"/>
    <n v="79"/>
    <n v="127"/>
    <n v="48"/>
    <x v="6"/>
    <s v="Sean Miller"/>
    <x v="647"/>
    <x v="2"/>
    <x v="3"/>
    <x v="0"/>
  </r>
  <r>
    <s v="AX24373"/>
    <s v="ENX2064"/>
    <s v="A152"/>
    <s v="EMP1042"/>
    <x v="81"/>
    <x v="87"/>
    <x v="2"/>
    <n v="1414"/>
    <n v="962"/>
    <n v="2886"/>
    <n v="4242"/>
    <n v="1356"/>
    <x v="54"/>
    <s v="Scott Clark"/>
    <x v="81"/>
    <x v="4"/>
    <x v="11"/>
    <x v="0"/>
  </r>
  <r>
    <s v="AX24375"/>
    <s v="ENX2049"/>
    <s v="A131"/>
    <s v="EMP1005"/>
    <x v="432"/>
    <x v="331"/>
    <x v="2"/>
    <n v="826"/>
    <n v="562"/>
    <n v="1686"/>
    <n v="2478"/>
    <n v="792"/>
    <x v="66"/>
    <s v="Ryan Welch"/>
    <x v="432"/>
    <x v="1"/>
    <x v="11"/>
    <x v="0"/>
  </r>
  <r>
    <s v="AX24383"/>
    <s v="ENX2091"/>
    <s v="A156"/>
    <s v="EMP1011"/>
    <x v="735"/>
    <x v="40"/>
    <x v="0"/>
    <n v="368"/>
    <n v="294"/>
    <n v="588"/>
    <n v="736"/>
    <n v="148"/>
    <x v="39"/>
    <s v="Larry Marshall"/>
    <x v="735"/>
    <x v="5"/>
    <x v="11"/>
    <x v="0"/>
  </r>
  <r>
    <s v="AX24385"/>
    <s v="ENX2025"/>
    <s v="A158"/>
    <s v="EMP1010"/>
    <x v="455"/>
    <x v="184"/>
    <x v="1"/>
    <n v="667"/>
    <n v="387"/>
    <n v="387"/>
    <n v="667"/>
    <n v="280"/>
    <x v="4"/>
    <s v="Joshua Cook"/>
    <x v="455"/>
    <x v="0"/>
    <x v="6"/>
    <x v="0"/>
  </r>
  <r>
    <s v="AX24386"/>
    <s v="ENX2051"/>
    <s v="A127"/>
    <s v="EMP1013"/>
    <x v="201"/>
    <x v="16"/>
    <x v="1"/>
    <n v="1077"/>
    <n v="732"/>
    <n v="732"/>
    <n v="1077"/>
    <n v="345"/>
    <x v="5"/>
    <s v="Charles Harper"/>
    <x v="201"/>
    <x v="2"/>
    <x v="9"/>
    <x v="0"/>
  </r>
  <r>
    <s v="AX24387"/>
    <s v="ENX2077"/>
    <s v="A147"/>
    <s v="EMP1012"/>
    <x v="357"/>
    <x v="68"/>
    <x v="2"/>
    <n v="530"/>
    <n v="424"/>
    <n v="1272"/>
    <n v="1590"/>
    <n v="318"/>
    <x v="20"/>
    <s v="John Reyes"/>
    <x v="357"/>
    <x v="0"/>
    <x v="5"/>
    <x v="0"/>
  </r>
  <r>
    <s v="AX24389"/>
    <s v="ENX2030"/>
    <s v="A169"/>
    <s v="EMP1000"/>
    <x v="678"/>
    <x v="206"/>
    <x v="1"/>
    <n v="1899"/>
    <n v="1044"/>
    <n v="1044"/>
    <n v="1899"/>
    <n v="855"/>
    <x v="30"/>
    <s v="Fred Robertson"/>
    <x v="678"/>
    <x v="3"/>
    <x v="9"/>
    <x v="0"/>
  </r>
  <r>
    <s v="AX24392"/>
    <s v="ENX2057"/>
    <s v="A113"/>
    <s v="EMP1034"/>
    <x v="628"/>
    <x v="330"/>
    <x v="3"/>
    <n v="181"/>
    <n v="130"/>
    <n v="520"/>
    <n v="724"/>
    <n v="204"/>
    <x v="49"/>
    <s v="Arthur Mccoy"/>
    <x v="628"/>
    <x v="3"/>
    <x v="6"/>
    <x v="0"/>
  </r>
  <r>
    <s v="AX24393"/>
    <s v="ENX2065"/>
    <s v="A114"/>
    <s v="EMP1019"/>
    <x v="526"/>
    <x v="278"/>
    <x v="0"/>
    <n v="2396"/>
    <n v="1965"/>
    <n v="3930"/>
    <n v="4792"/>
    <n v="862"/>
    <x v="36"/>
    <s v="Roger Robertson"/>
    <x v="526"/>
    <x v="4"/>
    <x v="1"/>
    <x v="0"/>
  </r>
  <r>
    <s v="AX24394"/>
    <s v="ENX2042"/>
    <s v="A141"/>
    <s v="EMP1039"/>
    <x v="676"/>
    <x v="160"/>
    <x v="3"/>
    <n v="203"/>
    <n v="154"/>
    <n v="616"/>
    <n v="812"/>
    <n v="196"/>
    <x v="23"/>
    <s v="Eugene Holmes"/>
    <x v="676"/>
    <x v="3"/>
    <x v="2"/>
    <x v="0"/>
  </r>
  <r>
    <s v="AX24398"/>
    <s v="ENX2002"/>
    <s v="A127"/>
    <s v="EMP1027"/>
    <x v="510"/>
    <x v="79"/>
    <x v="3"/>
    <n v="847"/>
    <n v="534"/>
    <n v="2136"/>
    <n v="3388"/>
    <n v="1252"/>
    <x v="5"/>
    <s v="Gary Rodriguez"/>
    <x v="510"/>
    <x v="2"/>
    <x v="8"/>
    <x v="0"/>
  </r>
  <r>
    <s v="AX24400"/>
    <s v="ENX2057"/>
    <s v="A160"/>
    <s v="EMP1011"/>
    <x v="657"/>
    <x v="324"/>
    <x v="1"/>
    <n v="181"/>
    <n v="130"/>
    <n v="130"/>
    <n v="181"/>
    <n v="51"/>
    <x v="1"/>
    <s v="Larry Marshall"/>
    <x v="657"/>
    <x v="2"/>
    <x v="4"/>
    <x v="0"/>
  </r>
  <r>
    <s v="AX24404"/>
    <s v="ENX2069"/>
    <s v="A153"/>
    <s v="EMP1032"/>
    <x v="44"/>
    <x v="196"/>
    <x v="1"/>
    <n v="378"/>
    <n v="291"/>
    <n v="291"/>
    <n v="378"/>
    <n v="87"/>
    <x v="69"/>
    <s v="Larry Castillo"/>
    <x v="44"/>
    <x v="6"/>
    <x v="5"/>
    <x v="0"/>
  </r>
  <r>
    <s v="AX24406"/>
    <s v="ENX2017"/>
    <s v="A165"/>
    <s v="EMP1022"/>
    <x v="772"/>
    <x v="299"/>
    <x v="1"/>
    <n v="35"/>
    <n v="22"/>
    <n v="22"/>
    <n v="35"/>
    <n v="13"/>
    <x v="51"/>
    <s v="Walter Cook"/>
    <x v="772"/>
    <x v="0"/>
    <x v="6"/>
    <x v="0"/>
  </r>
  <r>
    <s v="AX24408"/>
    <s v="ENX2045"/>
    <s v="A139"/>
    <s v="EMP1025"/>
    <x v="615"/>
    <x v="113"/>
    <x v="2"/>
    <n v="556"/>
    <n v="395"/>
    <n v="1185"/>
    <n v="1668"/>
    <n v="483"/>
    <x v="12"/>
    <s v="Ernest Wagner"/>
    <x v="615"/>
    <x v="4"/>
    <x v="1"/>
    <x v="0"/>
  </r>
  <r>
    <s v="AX24412"/>
    <s v="ENX2092"/>
    <s v="A110"/>
    <s v="EMP1011"/>
    <x v="220"/>
    <x v="235"/>
    <x v="2"/>
    <n v="1639"/>
    <n v="1295"/>
    <n v="3885"/>
    <n v="4917"/>
    <n v="1032"/>
    <x v="73"/>
    <s v="Larry Marshall"/>
    <x v="220"/>
    <x v="2"/>
    <x v="8"/>
    <x v="0"/>
  </r>
  <r>
    <s v="AX24415"/>
    <s v="ENX2021"/>
    <s v="A171"/>
    <s v="EMP1041"/>
    <x v="313"/>
    <x v="160"/>
    <x v="0"/>
    <n v="217"/>
    <n v="171"/>
    <n v="342"/>
    <n v="434"/>
    <n v="92"/>
    <x v="58"/>
    <s v="Joe Sims"/>
    <x v="313"/>
    <x v="3"/>
    <x v="2"/>
    <x v="0"/>
  </r>
  <r>
    <s v="AX24416"/>
    <s v="ENX2011"/>
    <s v="A126"/>
    <s v="EMP1039"/>
    <x v="248"/>
    <x v="296"/>
    <x v="3"/>
    <n v="530"/>
    <n v="435"/>
    <n v="1740"/>
    <n v="2120"/>
    <n v="380"/>
    <x v="38"/>
    <s v="Eugene Holmes"/>
    <x v="248"/>
    <x v="2"/>
    <x v="2"/>
    <x v="0"/>
  </r>
  <r>
    <s v="AX24423"/>
    <s v="ENX2013"/>
    <s v="A113"/>
    <s v="EMP1012"/>
    <x v="642"/>
    <x v="37"/>
    <x v="0"/>
    <n v="368"/>
    <n v="269"/>
    <n v="538"/>
    <n v="736"/>
    <n v="198"/>
    <x v="49"/>
    <s v="John Reyes"/>
    <x v="642"/>
    <x v="4"/>
    <x v="7"/>
    <x v="0"/>
  </r>
  <r>
    <s v="AX24432"/>
    <s v="ENX2034"/>
    <s v="A138"/>
    <s v="EMP1036"/>
    <x v="77"/>
    <x v="237"/>
    <x v="1"/>
    <n v="871"/>
    <n v="540"/>
    <n v="540"/>
    <n v="871"/>
    <n v="331"/>
    <x v="6"/>
    <s v="Robert Reed"/>
    <x v="77"/>
    <x v="4"/>
    <x v="10"/>
    <x v="0"/>
  </r>
  <r>
    <s v="AX24434"/>
    <s v="ENX2033"/>
    <s v="A117"/>
    <s v="EMP1004"/>
    <x v="101"/>
    <x v="80"/>
    <x v="1"/>
    <n v="2182"/>
    <n v="1200"/>
    <n v="1200"/>
    <n v="2182"/>
    <n v="982"/>
    <x v="63"/>
    <s v="Kenneth Bradley"/>
    <x v="101"/>
    <x v="3"/>
    <x v="1"/>
    <x v="0"/>
  </r>
  <r>
    <s v="AX24435"/>
    <s v="ENX2089"/>
    <s v="A166"/>
    <s v="EMP1034"/>
    <x v="323"/>
    <x v="285"/>
    <x v="1"/>
    <n v="2294"/>
    <n v="1399"/>
    <n v="1399"/>
    <n v="2294"/>
    <n v="895"/>
    <x v="65"/>
    <s v="Arthur Mccoy"/>
    <x v="323"/>
    <x v="3"/>
    <x v="2"/>
    <x v="0"/>
  </r>
  <r>
    <s v="AX24447"/>
    <s v="ENX2027"/>
    <s v="A125"/>
    <s v="EMP1037"/>
    <x v="292"/>
    <x v="293"/>
    <x v="0"/>
    <n v="2497"/>
    <n v="1473"/>
    <n v="2946"/>
    <n v="4994"/>
    <n v="2048"/>
    <x v="72"/>
    <s v="Carl Hall"/>
    <x v="292"/>
    <x v="0"/>
    <x v="4"/>
    <x v="0"/>
  </r>
  <r>
    <s v="AX24448"/>
    <s v="ENX2045"/>
    <s v="A141"/>
    <s v="EMP1001"/>
    <x v="130"/>
    <x v="221"/>
    <x v="1"/>
    <n v="556"/>
    <n v="395"/>
    <n v="395"/>
    <n v="556"/>
    <n v="161"/>
    <x v="23"/>
    <s v="Kevin Butler"/>
    <x v="130"/>
    <x v="4"/>
    <x v="6"/>
    <x v="0"/>
  </r>
  <r>
    <s v="AX24449"/>
    <s v="ENX2080"/>
    <s v="A108"/>
    <s v="EMP1011"/>
    <x v="62"/>
    <x v="17"/>
    <x v="3"/>
    <n v="2353"/>
    <n v="1788"/>
    <n v="7152"/>
    <n v="9412"/>
    <n v="2260"/>
    <x v="64"/>
    <s v="Larry Marshall"/>
    <x v="62"/>
    <x v="1"/>
    <x v="10"/>
    <x v="0"/>
  </r>
  <r>
    <s v="AX24453"/>
    <s v="ENX2082"/>
    <s v="A103"/>
    <s v="EMP1020"/>
    <x v="282"/>
    <x v="94"/>
    <x v="1"/>
    <n v="1103"/>
    <n v="838"/>
    <n v="838"/>
    <n v="1103"/>
    <n v="265"/>
    <x v="2"/>
    <s v="Ryan Butler"/>
    <x v="282"/>
    <x v="4"/>
    <x v="11"/>
    <x v="0"/>
  </r>
  <r>
    <s v="AX24457"/>
    <s v="ENX2016"/>
    <s v="A117"/>
    <s v="EMP1044"/>
    <x v="112"/>
    <x v="51"/>
    <x v="1"/>
    <n v="1351"/>
    <n v="1108"/>
    <n v="1108"/>
    <n v="1351"/>
    <n v="243"/>
    <x v="63"/>
    <s v="Martin Carr"/>
    <x v="112"/>
    <x v="5"/>
    <x v="7"/>
    <x v="0"/>
  </r>
  <r>
    <s v="AX24458"/>
    <s v="ENX2021"/>
    <s v="A167"/>
    <s v="EMP1012"/>
    <x v="261"/>
    <x v="316"/>
    <x v="1"/>
    <n v="217"/>
    <n v="171"/>
    <n v="171"/>
    <n v="217"/>
    <n v="46"/>
    <x v="10"/>
    <s v="John Reyes"/>
    <x v="261"/>
    <x v="5"/>
    <x v="10"/>
    <x v="0"/>
  </r>
  <r>
    <s v="AX24463"/>
    <s v="ENX2067"/>
    <s v="A138"/>
    <s v="EMP1032"/>
    <x v="386"/>
    <x v="6"/>
    <x v="1"/>
    <n v="1119"/>
    <n v="683"/>
    <n v="683"/>
    <n v="1119"/>
    <n v="436"/>
    <x v="6"/>
    <s v="Larry Castillo"/>
    <x v="386"/>
    <x v="4"/>
    <x v="1"/>
    <x v="0"/>
  </r>
  <r>
    <s v="AX24472"/>
    <s v="ENX2099"/>
    <s v="A132"/>
    <s v="EMP1040"/>
    <x v="605"/>
    <x v="262"/>
    <x v="1"/>
    <n v="1367"/>
    <n v="984"/>
    <n v="984"/>
    <n v="1367"/>
    <n v="383"/>
    <x v="56"/>
    <s v="Patrick Ruiz"/>
    <x v="605"/>
    <x v="0"/>
    <x v="2"/>
    <x v="0"/>
  </r>
  <r>
    <s v="AX24473"/>
    <s v="ENX2095"/>
    <s v="A118"/>
    <s v="EMP1014"/>
    <x v="532"/>
    <x v="341"/>
    <x v="1"/>
    <n v="1743"/>
    <n v="872"/>
    <n v="872"/>
    <n v="1743"/>
    <n v="871"/>
    <x v="11"/>
    <s v="Ronald Reed"/>
    <x v="532"/>
    <x v="4"/>
    <x v="9"/>
    <x v="0"/>
  </r>
  <r>
    <s v="AX24474"/>
    <s v="ENX2085"/>
    <s v="A173"/>
    <s v="EMP1020"/>
    <x v="362"/>
    <x v="136"/>
    <x v="0"/>
    <n v="1862"/>
    <n v="1173"/>
    <n v="2346"/>
    <n v="3724"/>
    <n v="1378"/>
    <x v="14"/>
    <s v="Ryan Butler"/>
    <x v="362"/>
    <x v="4"/>
    <x v="1"/>
    <x v="0"/>
  </r>
  <r>
    <s v="AX24486"/>
    <s v="ENX2100"/>
    <s v="A148"/>
    <s v="EMP1030"/>
    <x v="315"/>
    <x v="63"/>
    <x v="3"/>
    <n v="799"/>
    <n v="455"/>
    <n v="1820"/>
    <n v="3196"/>
    <n v="1376"/>
    <x v="31"/>
    <s v="Bobby Russell"/>
    <x v="315"/>
    <x v="3"/>
    <x v="3"/>
    <x v="0"/>
  </r>
  <r>
    <s v="AX24503"/>
    <s v="ENX2022"/>
    <s v="A145"/>
    <s v="EMP1022"/>
    <x v="572"/>
    <x v="153"/>
    <x v="3"/>
    <n v="561"/>
    <n v="421"/>
    <n v="1684"/>
    <n v="2244"/>
    <n v="560"/>
    <x v="50"/>
    <s v="Walter Cook"/>
    <x v="572"/>
    <x v="5"/>
    <x v="1"/>
    <x v="0"/>
  </r>
  <r>
    <s v="AX24508"/>
    <s v="ENX2064"/>
    <s v="A105"/>
    <s v="EMP1025"/>
    <x v="203"/>
    <x v="51"/>
    <x v="2"/>
    <n v="1414"/>
    <n v="962"/>
    <n v="2886"/>
    <n v="4242"/>
    <n v="1356"/>
    <x v="57"/>
    <s v="Ernest Wagner"/>
    <x v="203"/>
    <x v="5"/>
    <x v="7"/>
    <x v="0"/>
  </r>
  <r>
    <s v="AX24513"/>
    <s v="ENX2004"/>
    <s v="A154"/>
    <s v="EMP1019"/>
    <x v="227"/>
    <x v="205"/>
    <x v="1"/>
    <n v="1278"/>
    <n v="665"/>
    <n v="665"/>
    <n v="1278"/>
    <n v="613"/>
    <x v="55"/>
    <s v="Roger Robertson"/>
    <x v="227"/>
    <x v="5"/>
    <x v="10"/>
    <x v="0"/>
  </r>
  <r>
    <s v="AX24515"/>
    <s v="ENX2037"/>
    <s v="A106"/>
    <s v="EMP1031"/>
    <x v="125"/>
    <x v="103"/>
    <x v="3"/>
    <n v="880"/>
    <n v="634"/>
    <n v="2536"/>
    <n v="3520"/>
    <n v="984"/>
    <x v="35"/>
    <s v="Brian Thomas"/>
    <x v="125"/>
    <x v="4"/>
    <x v="2"/>
    <x v="0"/>
  </r>
  <r>
    <s v="AX24519"/>
    <s v="ENX2002"/>
    <s v="A119"/>
    <s v="EMP1038"/>
    <x v="136"/>
    <x v="288"/>
    <x v="1"/>
    <n v="847"/>
    <n v="534"/>
    <n v="534"/>
    <n v="847"/>
    <n v="313"/>
    <x v="61"/>
    <s v="Scott Mason"/>
    <x v="136"/>
    <x v="0"/>
    <x v="1"/>
    <x v="0"/>
  </r>
  <r>
    <s v="AX24521"/>
    <s v="ENX2029"/>
    <s v="A136"/>
    <s v="EMP1027"/>
    <x v="761"/>
    <x v="200"/>
    <x v="2"/>
    <n v="1848"/>
    <n v="1294"/>
    <n v="3882"/>
    <n v="5544"/>
    <n v="1662"/>
    <x v="29"/>
    <s v="Gary Rodriguez"/>
    <x v="761"/>
    <x v="2"/>
    <x v="6"/>
    <x v="0"/>
  </r>
  <r>
    <s v="AX24539"/>
    <s v="ENX2009"/>
    <s v="A170"/>
    <s v="EMP1008"/>
    <x v="430"/>
    <x v="235"/>
    <x v="2"/>
    <n v="584"/>
    <n v="420"/>
    <n v="1260"/>
    <n v="1752"/>
    <n v="492"/>
    <x v="18"/>
    <s v="Carl Elliott"/>
    <x v="430"/>
    <x v="2"/>
    <x v="8"/>
    <x v="0"/>
  </r>
  <r>
    <s v="AX24546"/>
    <s v="ENX2008"/>
    <s v="A151"/>
    <s v="EMP1043"/>
    <x v="315"/>
    <x v="71"/>
    <x v="1"/>
    <n v="315"/>
    <n v="208"/>
    <n v="208"/>
    <n v="315"/>
    <n v="107"/>
    <x v="24"/>
    <s v="Joshua Taylor"/>
    <x v="315"/>
    <x v="0"/>
    <x v="2"/>
    <x v="0"/>
  </r>
  <r>
    <s v="AX24549"/>
    <s v="ENX2054"/>
    <s v="A165"/>
    <s v="EMP1040"/>
    <x v="611"/>
    <x v="96"/>
    <x v="0"/>
    <n v="127"/>
    <n v="79"/>
    <n v="158"/>
    <n v="254"/>
    <n v="96"/>
    <x v="51"/>
    <s v="Patrick Ruiz"/>
    <x v="611"/>
    <x v="6"/>
    <x v="2"/>
    <x v="0"/>
  </r>
  <r>
    <s v="AX24555"/>
    <s v="ENX2041"/>
    <s v="A129"/>
    <s v="EMP1044"/>
    <x v="475"/>
    <x v="44"/>
    <x v="3"/>
    <n v="1380"/>
    <n v="1090"/>
    <n v="4360"/>
    <n v="5520"/>
    <n v="1160"/>
    <x v="59"/>
    <s v="Martin Carr"/>
    <x v="475"/>
    <x v="1"/>
    <x v="4"/>
    <x v="0"/>
  </r>
  <r>
    <s v="AX24558"/>
    <s v="ENX2055"/>
    <s v="A154"/>
    <s v="EMP1039"/>
    <x v="612"/>
    <x v="364"/>
    <x v="2"/>
    <n v="2495"/>
    <n v="1896"/>
    <n v="5688"/>
    <n v="7485"/>
    <n v="1797"/>
    <x v="55"/>
    <s v="Eugene Holmes"/>
    <x v="612"/>
    <x v="6"/>
    <x v="8"/>
    <x v="0"/>
  </r>
  <r>
    <s v="AX24562"/>
    <s v="ENX2023"/>
    <s v="A168"/>
    <s v="EMP1034"/>
    <x v="576"/>
    <x v="49"/>
    <x v="2"/>
    <n v="818"/>
    <n v="450"/>
    <n v="1350"/>
    <n v="2454"/>
    <n v="1104"/>
    <x v="45"/>
    <s v="Arthur Mccoy"/>
    <x v="576"/>
    <x v="4"/>
    <x v="8"/>
    <x v="0"/>
  </r>
  <r>
    <s v="AX24566"/>
    <s v="ENX2036"/>
    <s v="A122"/>
    <s v="EMP1026"/>
    <x v="241"/>
    <x v="71"/>
    <x v="3"/>
    <n v="1582"/>
    <n v="1234"/>
    <n v="4936"/>
    <n v="6328"/>
    <n v="1392"/>
    <x v="17"/>
    <s v="Martin Perry"/>
    <x v="241"/>
    <x v="0"/>
    <x v="2"/>
    <x v="0"/>
  </r>
  <r>
    <s v="AX24572"/>
    <s v="ENX2054"/>
    <s v="A166"/>
    <s v="EMP1023"/>
    <x v="317"/>
    <x v="294"/>
    <x v="0"/>
    <n v="127"/>
    <n v="79"/>
    <n v="158"/>
    <n v="254"/>
    <n v="96"/>
    <x v="65"/>
    <s v="Brian Davis"/>
    <x v="317"/>
    <x v="2"/>
    <x v="9"/>
    <x v="0"/>
  </r>
  <r>
    <s v="AX24573"/>
    <s v="ENX2023"/>
    <s v="A134"/>
    <s v="EMP1005"/>
    <x v="167"/>
    <x v="353"/>
    <x v="1"/>
    <n v="818"/>
    <n v="450"/>
    <n v="450"/>
    <n v="818"/>
    <n v="368"/>
    <x v="7"/>
    <s v="Ryan Welch"/>
    <x v="167"/>
    <x v="1"/>
    <x v="11"/>
    <x v="0"/>
  </r>
  <r>
    <s v="AX24575"/>
    <s v="ENX2017"/>
    <s v="A123"/>
    <s v="EMP1044"/>
    <x v="276"/>
    <x v="222"/>
    <x v="3"/>
    <n v="35"/>
    <n v="22"/>
    <n v="88"/>
    <n v="140"/>
    <n v="52"/>
    <x v="62"/>
    <s v="Martin Carr"/>
    <x v="276"/>
    <x v="5"/>
    <x v="11"/>
    <x v="0"/>
  </r>
  <r>
    <s v="AX24580"/>
    <s v="ENX2045"/>
    <s v="A116"/>
    <s v="EMP1027"/>
    <x v="623"/>
    <x v="24"/>
    <x v="1"/>
    <n v="556"/>
    <n v="395"/>
    <n v="395"/>
    <n v="556"/>
    <n v="161"/>
    <x v="47"/>
    <s v="Gary Rodriguez"/>
    <x v="623"/>
    <x v="0"/>
    <x v="1"/>
    <x v="0"/>
  </r>
  <r>
    <s v="AX24587"/>
    <s v="ENX2090"/>
    <s v="A146"/>
    <s v="EMP1033"/>
    <x v="720"/>
    <x v="237"/>
    <x v="2"/>
    <n v="1338"/>
    <n v="682"/>
    <n v="2046"/>
    <n v="4014"/>
    <n v="1968"/>
    <x v="8"/>
    <s v="Jerry Perry"/>
    <x v="720"/>
    <x v="4"/>
    <x v="10"/>
    <x v="0"/>
  </r>
  <r>
    <s v="AX24589"/>
    <s v="ENX2100"/>
    <s v="A120"/>
    <s v="EMP1007"/>
    <x v="45"/>
    <x v="34"/>
    <x v="1"/>
    <n v="799"/>
    <n v="455"/>
    <n v="455"/>
    <n v="799"/>
    <n v="344"/>
    <x v="71"/>
    <s v="Jeremy Mendoza"/>
    <x v="45"/>
    <x v="6"/>
    <x v="3"/>
    <x v="0"/>
  </r>
  <r>
    <s v="AX24595"/>
    <s v="ENX2090"/>
    <s v="A141"/>
    <s v="EMP1017"/>
    <x v="482"/>
    <x v="246"/>
    <x v="1"/>
    <n v="1338"/>
    <n v="682"/>
    <n v="682"/>
    <n v="1338"/>
    <n v="656"/>
    <x v="23"/>
    <s v="Brian Hansen"/>
    <x v="482"/>
    <x v="2"/>
    <x v="0"/>
    <x v="0"/>
  </r>
  <r>
    <s v="AX24605"/>
    <s v="ENX2049"/>
    <s v="A164"/>
    <s v="EMP1004"/>
    <x v="540"/>
    <x v="10"/>
    <x v="0"/>
    <n v="826"/>
    <n v="562"/>
    <n v="1124"/>
    <n v="1652"/>
    <n v="528"/>
    <x v="68"/>
    <s v="Kenneth Bradley"/>
    <x v="540"/>
    <x v="5"/>
    <x v="3"/>
    <x v="0"/>
  </r>
  <r>
    <s v="AX24609"/>
    <s v="ENX2009"/>
    <s v="A151"/>
    <s v="EMP1003"/>
    <x v="636"/>
    <x v="129"/>
    <x v="1"/>
    <n v="584"/>
    <n v="420"/>
    <n v="420"/>
    <n v="584"/>
    <n v="164"/>
    <x v="24"/>
    <s v="Christopher Tucker"/>
    <x v="636"/>
    <x v="5"/>
    <x v="0"/>
    <x v="0"/>
  </r>
  <r>
    <s v="AX24610"/>
    <s v="ENX2061"/>
    <s v="A108"/>
    <s v="EMP1044"/>
    <x v="639"/>
    <x v="163"/>
    <x v="0"/>
    <n v="913"/>
    <n v="584"/>
    <n v="1168"/>
    <n v="1826"/>
    <n v="658"/>
    <x v="64"/>
    <s v="Martin Carr"/>
    <x v="639"/>
    <x v="4"/>
    <x v="9"/>
    <x v="0"/>
  </r>
  <r>
    <s v="AX24612"/>
    <s v="ENX2097"/>
    <s v="A102"/>
    <s v="EMP1010"/>
    <x v="524"/>
    <x v="110"/>
    <x v="1"/>
    <n v="1052"/>
    <n v="589"/>
    <n v="589"/>
    <n v="1052"/>
    <n v="463"/>
    <x v="43"/>
    <s v="Joshua Cook"/>
    <x v="524"/>
    <x v="1"/>
    <x v="2"/>
    <x v="0"/>
  </r>
  <r>
    <s v="AX24615"/>
    <s v="ENX2062"/>
    <s v="A164"/>
    <s v="EMP1000"/>
    <x v="481"/>
    <x v="260"/>
    <x v="2"/>
    <n v="2464"/>
    <n v="1774"/>
    <n v="5322"/>
    <n v="7392"/>
    <n v="2070"/>
    <x v="68"/>
    <s v="Fred Robertson"/>
    <x v="481"/>
    <x v="3"/>
    <x v="3"/>
    <x v="0"/>
  </r>
  <r>
    <s v="AX24619"/>
    <s v="ENX2013"/>
    <s v="A165"/>
    <s v="EMP1044"/>
    <x v="360"/>
    <x v="56"/>
    <x v="1"/>
    <n v="368"/>
    <n v="269"/>
    <n v="269"/>
    <n v="368"/>
    <n v="99"/>
    <x v="51"/>
    <s v="Martin Carr"/>
    <x v="360"/>
    <x v="3"/>
    <x v="7"/>
    <x v="0"/>
  </r>
  <r>
    <s v="AX24622"/>
    <s v="ENX2045"/>
    <s v="A159"/>
    <s v="EMP1030"/>
    <x v="710"/>
    <x v="268"/>
    <x v="1"/>
    <n v="556"/>
    <n v="395"/>
    <n v="395"/>
    <n v="556"/>
    <n v="161"/>
    <x v="52"/>
    <s v="Bobby Russell"/>
    <x v="710"/>
    <x v="0"/>
    <x v="3"/>
    <x v="0"/>
  </r>
  <r>
    <s v="AX24623"/>
    <s v="ENX2045"/>
    <s v="A108"/>
    <s v="EMP1022"/>
    <x v="275"/>
    <x v="188"/>
    <x v="0"/>
    <n v="556"/>
    <n v="395"/>
    <n v="790"/>
    <n v="1112"/>
    <n v="322"/>
    <x v="64"/>
    <s v="Walter Cook"/>
    <x v="275"/>
    <x v="2"/>
    <x v="0"/>
    <x v="0"/>
  </r>
  <r>
    <s v="AX24624"/>
    <s v="ENX2054"/>
    <s v="A117"/>
    <s v="EMP1011"/>
    <x v="287"/>
    <x v="132"/>
    <x v="2"/>
    <n v="127"/>
    <n v="79"/>
    <n v="237"/>
    <n v="381"/>
    <n v="144"/>
    <x v="63"/>
    <s v="Larry Marshall"/>
    <x v="287"/>
    <x v="0"/>
    <x v="3"/>
    <x v="0"/>
  </r>
  <r>
    <s v="AX24627"/>
    <s v="ENX2089"/>
    <s v="A109"/>
    <s v="EMP1044"/>
    <x v="614"/>
    <x v="226"/>
    <x v="3"/>
    <n v="2294"/>
    <n v="1399"/>
    <n v="5596"/>
    <n v="9176"/>
    <n v="3580"/>
    <x v="34"/>
    <s v="Martin Carr"/>
    <x v="614"/>
    <x v="2"/>
    <x v="5"/>
    <x v="0"/>
  </r>
  <r>
    <s v="AX24630"/>
    <s v="ENX2099"/>
    <s v="A126"/>
    <s v="EMP1003"/>
    <x v="718"/>
    <x v="335"/>
    <x v="2"/>
    <n v="1367"/>
    <n v="984"/>
    <n v="2952"/>
    <n v="4101"/>
    <n v="1149"/>
    <x v="38"/>
    <s v="Christopher Tucker"/>
    <x v="718"/>
    <x v="0"/>
    <x v="2"/>
    <x v="0"/>
  </r>
  <r>
    <s v="AX24631"/>
    <s v="ENX2088"/>
    <s v="A162"/>
    <s v="EMP1024"/>
    <x v="409"/>
    <x v="208"/>
    <x v="1"/>
    <n v="603"/>
    <n v="416"/>
    <n v="416"/>
    <n v="603"/>
    <n v="187"/>
    <x v="48"/>
    <s v="Ernest Wheeler"/>
    <x v="409"/>
    <x v="4"/>
    <x v="2"/>
    <x v="0"/>
  </r>
  <r>
    <s v="AX24633"/>
    <s v="ENX2031"/>
    <s v="A104"/>
    <s v="EMP1011"/>
    <x v="404"/>
    <x v="98"/>
    <x v="0"/>
    <n v="1638"/>
    <n v="1261"/>
    <n v="2522"/>
    <n v="3276"/>
    <n v="754"/>
    <x v="53"/>
    <s v="Larry Marshall"/>
    <x v="404"/>
    <x v="3"/>
    <x v="5"/>
    <x v="0"/>
  </r>
  <r>
    <s v="AX24634"/>
    <s v="ENX2008"/>
    <s v="A159"/>
    <s v="EMP1039"/>
    <x v="288"/>
    <x v="60"/>
    <x v="1"/>
    <n v="315"/>
    <n v="208"/>
    <n v="208"/>
    <n v="315"/>
    <n v="107"/>
    <x v="52"/>
    <s v="Eugene Holmes"/>
    <x v="288"/>
    <x v="5"/>
    <x v="10"/>
    <x v="0"/>
  </r>
  <r>
    <s v="AX24635"/>
    <s v="ENX2032"/>
    <s v="A111"/>
    <s v="EMP1003"/>
    <x v="291"/>
    <x v="188"/>
    <x v="1"/>
    <n v="1967"/>
    <n v="1397"/>
    <n v="1397"/>
    <n v="1967"/>
    <n v="570"/>
    <x v="19"/>
    <s v="Christopher Tucker"/>
    <x v="291"/>
    <x v="2"/>
    <x v="0"/>
    <x v="0"/>
  </r>
  <r>
    <s v="AX24640"/>
    <s v="ENX2010"/>
    <s v="A167"/>
    <s v="EMP1002"/>
    <x v="371"/>
    <x v="136"/>
    <x v="0"/>
    <n v="1812"/>
    <n v="1305"/>
    <n v="2610"/>
    <n v="3624"/>
    <n v="1014"/>
    <x v="10"/>
    <s v="Andrew Bowman"/>
    <x v="371"/>
    <x v="4"/>
    <x v="1"/>
    <x v="0"/>
  </r>
  <r>
    <s v="AX24645"/>
    <s v="ENX2055"/>
    <s v="A163"/>
    <s v="EMP1026"/>
    <x v="60"/>
    <x v="44"/>
    <x v="1"/>
    <n v="2495"/>
    <n v="1896"/>
    <n v="1896"/>
    <n v="2495"/>
    <n v="599"/>
    <x v="60"/>
    <s v="Martin Perry"/>
    <x v="60"/>
    <x v="1"/>
    <x v="4"/>
    <x v="0"/>
  </r>
  <r>
    <s v="AX24649"/>
    <s v="ENX2037"/>
    <s v="A147"/>
    <s v="EMP1043"/>
    <x v="761"/>
    <x v="27"/>
    <x v="1"/>
    <n v="880"/>
    <n v="634"/>
    <n v="634"/>
    <n v="880"/>
    <n v="246"/>
    <x v="20"/>
    <s v="Joshua Taylor"/>
    <x v="761"/>
    <x v="5"/>
    <x v="11"/>
    <x v="0"/>
  </r>
  <r>
    <s v="AX24650"/>
    <s v="ENX2059"/>
    <s v="A108"/>
    <s v="EMP1026"/>
    <x v="36"/>
    <x v="204"/>
    <x v="1"/>
    <n v="1494"/>
    <n v="971"/>
    <n v="971"/>
    <n v="1494"/>
    <n v="523"/>
    <x v="64"/>
    <s v="Martin Perry"/>
    <x v="36"/>
    <x v="5"/>
    <x v="9"/>
    <x v="0"/>
  </r>
  <r>
    <s v="AX24654"/>
    <s v="ENX2000"/>
    <s v="A153"/>
    <s v="EMP1019"/>
    <x v="639"/>
    <x v="136"/>
    <x v="1"/>
    <n v="2241"/>
    <n v="1367"/>
    <n v="1367"/>
    <n v="2241"/>
    <n v="874"/>
    <x v="69"/>
    <s v="Roger Robertson"/>
    <x v="639"/>
    <x v="4"/>
    <x v="1"/>
    <x v="0"/>
  </r>
  <r>
    <s v="AX24656"/>
    <s v="ENX2078"/>
    <s v="A171"/>
    <s v="EMP1005"/>
    <x v="307"/>
    <x v="90"/>
    <x v="0"/>
    <n v="1798"/>
    <n v="971"/>
    <n v="1942"/>
    <n v="3596"/>
    <n v="1654"/>
    <x v="58"/>
    <s v="Ryan Welch"/>
    <x v="307"/>
    <x v="2"/>
    <x v="11"/>
    <x v="0"/>
  </r>
  <r>
    <s v="AX24658"/>
    <s v="ENX2071"/>
    <s v="A143"/>
    <s v="EMP1022"/>
    <x v="354"/>
    <x v="163"/>
    <x v="0"/>
    <n v="136"/>
    <n v="72"/>
    <n v="144"/>
    <n v="272"/>
    <n v="128"/>
    <x v="9"/>
    <s v="Walter Cook"/>
    <x v="354"/>
    <x v="4"/>
    <x v="9"/>
    <x v="0"/>
  </r>
  <r>
    <s v="AX24660"/>
    <s v="ENX2076"/>
    <s v="A103"/>
    <s v="EMP1038"/>
    <x v="17"/>
    <x v="315"/>
    <x v="2"/>
    <n v="1522"/>
    <n v="791"/>
    <n v="2373"/>
    <n v="4566"/>
    <n v="2193"/>
    <x v="2"/>
    <s v="Scott Mason"/>
    <x v="17"/>
    <x v="3"/>
    <x v="8"/>
    <x v="0"/>
  </r>
  <r>
    <s v="AX24662"/>
    <s v="ENX2094"/>
    <s v="A103"/>
    <s v="EMP1043"/>
    <x v="557"/>
    <x v="216"/>
    <x v="1"/>
    <n v="771"/>
    <n v="648"/>
    <n v="648"/>
    <n v="771"/>
    <n v="123"/>
    <x v="2"/>
    <s v="Joshua Taylor"/>
    <x v="557"/>
    <x v="1"/>
    <x v="10"/>
    <x v="0"/>
  </r>
  <r>
    <s v="AX24663"/>
    <s v="ENX2010"/>
    <s v="A132"/>
    <s v="EMP1037"/>
    <x v="252"/>
    <x v="50"/>
    <x v="1"/>
    <n v="1812"/>
    <n v="1305"/>
    <n v="1305"/>
    <n v="1812"/>
    <n v="507"/>
    <x v="56"/>
    <s v="Carl Hall"/>
    <x v="252"/>
    <x v="5"/>
    <x v="4"/>
    <x v="0"/>
  </r>
  <r>
    <s v="AX24665"/>
    <s v="ENX2007"/>
    <s v="A131"/>
    <s v="EMP1013"/>
    <x v="88"/>
    <x v="221"/>
    <x v="2"/>
    <n v="1405"/>
    <n v="1054"/>
    <n v="3162"/>
    <n v="4215"/>
    <n v="1053"/>
    <x v="66"/>
    <s v="Charles Harper"/>
    <x v="88"/>
    <x v="4"/>
    <x v="6"/>
    <x v="0"/>
  </r>
  <r>
    <s v="AX24666"/>
    <s v="ENX2022"/>
    <s v="A167"/>
    <s v="EMP1023"/>
    <x v="30"/>
    <x v="263"/>
    <x v="1"/>
    <n v="561"/>
    <n v="421"/>
    <n v="421"/>
    <n v="561"/>
    <n v="140"/>
    <x v="10"/>
    <s v="Brian Davis"/>
    <x v="30"/>
    <x v="6"/>
    <x v="7"/>
    <x v="0"/>
  </r>
  <r>
    <s v="AX24675"/>
    <s v="ENX2047"/>
    <s v="A103"/>
    <s v="EMP1026"/>
    <x v="317"/>
    <x v="279"/>
    <x v="1"/>
    <n v="290"/>
    <n v="200"/>
    <n v="200"/>
    <n v="290"/>
    <n v="90"/>
    <x v="2"/>
    <s v="Martin Perry"/>
    <x v="317"/>
    <x v="1"/>
    <x v="3"/>
    <x v="0"/>
  </r>
  <r>
    <s v="AX24687"/>
    <s v="ENX2065"/>
    <s v="A145"/>
    <s v="EMP1030"/>
    <x v="762"/>
    <x v="89"/>
    <x v="2"/>
    <n v="2396"/>
    <n v="1965"/>
    <n v="5895"/>
    <n v="7188"/>
    <n v="1293"/>
    <x v="50"/>
    <s v="Bobby Russell"/>
    <x v="762"/>
    <x v="0"/>
    <x v="8"/>
    <x v="0"/>
  </r>
  <r>
    <s v="AX24688"/>
    <s v="ENX2050"/>
    <s v="A157"/>
    <s v="EMP1000"/>
    <x v="615"/>
    <x v="29"/>
    <x v="1"/>
    <n v="2391"/>
    <n v="1291"/>
    <n v="1291"/>
    <n v="2391"/>
    <n v="1100"/>
    <x v="0"/>
    <s v="Fred Robertson"/>
    <x v="615"/>
    <x v="5"/>
    <x v="3"/>
    <x v="0"/>
  </r>
  <r>
    <s v="AX24690"/>
    <s v="ENX2043"/>
    <s v="A165"/>
    <s v="EMP1021"/>
    <x v="433"/>
    <x v="353"/>
    <x v="1"/>
    <n v="545"/>
    <n v="425"/>
    <n v="425"/>
    <n v="545"/>
    <n v="120"/>
    <x v="51"/>
    <s v="Clarence Fox"/>
    <x v="433"/>
    <x v="1"/>
    <x v="11"/>
    <x v="0"/>
  </r>
  <r>
    <s v="AX24691"/>
    <s v="ENX2010"/>
    <s v="A155"/>
    <s v="EMP1007"/>
    <x v="239"/>
    <x v="138"/>
    <x v="1"/>
    <n v="1812"/>
    <n v="1305"/>
    <n v="1305"/>
    <n v="1812"/>
    <n v="507"/>
    <x v="41"/>
    <s v="Jeremy Mendoza"/>
    <x v="239"/>
    <x v="6"/>
    <x v="4"/>
    <x v="0"/>
  </r>
  <r>
    <s v="AX24694"/>
    <s v="ENX2070"/>
    <s v="A141"/>
    <s v="EMP1015"/>
    <x v="576"/>
    <x v="60"/>
    <x v="0"/>
    <n v="1671"/>
    <n v="1220"/>
    <n v="2440"/>
    <n v="3342"/>
    <n v="902"/>
    <x v="23"/>
    <s v="Justin Lynch"/>
    <x v="576"/>
    <x v="5"/>
    <x v="10"/>
    <x v="0"/>
  </r>
  <r>
    <s v="AX24695"/>
    <s v="ENX2016"/>
    <s v="A144"/>
    <s v="EMP1042"/>
    <x v="520"/>
    <x v="118"/>
    <x v="1"/>
    <n v="1351"/>
    <n v="1108"/>
    <n v="1108"/>
    <n v="1351"/>
    <n v="243"/>
    <x v="33"/>
    <s v="Scott Clark"/>
    <x v="520"/>
    <x v="3"/>
    <x v="8"/>
    <x v="0"/>
  </r>
  <r>
    <s v="AX24699"/>
    <s v="ENX2089"/>
    <s v="A146"/>
    <s v="EMP1003"/>
    <x v="103"/>
    <x v="118"/>
    <x v="1"/>
    <n v="2294"/>
    <n v="1399"/>
    <n v="1399"/>
    <n v="2294"/>
    <n v="895"/>
    <x v="8"/>
    <s v="Christopher Tucker"/>
    <x v="103"/>
    <x v="3"/>
    <x v="8"/>
    <x v="0"/>
  </r>
  <r>
    <s v="AX24701"/>
    <s v="ENX2002"/>
    <s v="A138"/>
    <s v="EMP1021"/>
    <x v="64"/>
    <x v="145"/>
    <x v="2"/>
    <n v="847"/>
    <n v="534"/>
    <n v="1602"/>
    <n v="2541"/>
    <n v="939"/>
    <x v="6"/>
    <s v="Clarence Fox"/>
    <x v="64"/>
    <x v="5"/>
    <x v="0"/>
    <x v="0"/>
  </r>
  <r>
    <s v="AX24706"/>
    <s v="ENX2080"/>
    <s v="A170"/>
    <s v="EMP1037"/>
    <x v="786"/>
    <x v="240"/>
    <x v="1"/>
    <n v="2353"/>
    <n v="1788"/>
    <n v="1788"/>
    <n v="2353"/>
    <n v="565"/>
    <x v="18"/>
    <s v="Carl Hall"/>
    <x v="786"/>
    <x v="5"/>
    <x v="5"/>
    <x v="0"/>
  </r>
  <r>
    <s v="AX24709"/>
    <s v="ENX2069"/>
    <s v="A114"/>
    <s v="EMP1018"/>
    <x v="220"/>
    <x v="361"/>
    <x v="1"/>
    <n v="378"/>
    <n v="291"/>
    <n v="291"/>
    <n v="378"/>
    <n v="87"/>
    <x v="36"/>
    <s v="Jimmy Young"/>
    <x v="220"/>
    <x v="0"/>
    <x v="3"/>
    <x v="0"/>
  </r>
  <r>
    <s v="AX24715"/>
    <s v="ENX2088"/>
    <s v="A157"/>
    <s v="EMP1006"/>
    <x v="258"/>
    <x v="203"/>
    <x v="1"/>
    <n v="603"/>
    <n v="416"/>
    <n v="416"/>
    <n v="603"/>
    <n v="187"/>
    <x v="0"/>
    <s v="Sean Miller"/>
    <x v="258"/>
    <x v="1"/>
    <x v="6"/>
    <x v="0"/>
  </r>
  <r>
    <s v="AX24723"/>
    <s v="ENX2064"/>
    <s v="A108"/>
    <s v="EMP1001"/>
    <x v="625"/>
    <x v="28"/>
    <x v="1"/>
    <n v="1414"/>
    <n v="962"/>
    <n v="962"/>
    <n v="1414"/>
    <n v="452"/>
    <x v="64"/>
    <s v="Kevin Butler"/>
    <x v="625"/>
    <x v="4"/>
    <x v="6"/>
    <x v="0"/>
  </r>
  <r>
    <s v="AX24726"/>
    <s v="ENX2055"/>
    <s v="A116"/>
    <s v="EMP1021"/>
    <x v="142"/>
    <x v="241"/>
    <x v="0"/>
    <n v="2495"/>
    <n v="1896"/>
    <n v="3792"/>
    <n v="4990"/>
    <n v="1198"/>
    <x v="47"/>
    <s v="Clarence Fox"/>
    <x v="142"/>
    <x v="2"/>
    <x v="5"/>
    <x v="0"/>
  </r>
  <r>
    <s v="AX24727"/>
    <s v="ENX2022"/>
    <s v="A136"/>
    <s v="EMP1001"/>
    <x v="446"/>
    <x v="54"/>
    <x v="2"/>
    <n v="561"/>
    <n v="421"/>
    <n v="1263"/>
    <n v="1683"/>
    <n v="420"/>
    <x v="29"/>
    <s v="Kevin Butler"/>
    <x v="446"/>
    <x v="3"/>
    <x v="10"/>
    <x v="0"/>
  </r>
  <r>
    <s v="AX24728"/>
    <s v="ENX2056"/>
    <s v="A142"/>
    <s v="EMP1020"/>
    <x v="490"/>
    <x v="226"/>
    <x v="1"/>
    <n v="1635"/>
    <n v="1046"/>
    <n v="1046"/>
    <n v="1635"/>
    <n v="589"/>
    <x v="15"/>
    <s v="Ryan Butler"/>
    <x v="490"/>
    <x v="2"/>
    <x v="5"/>
    <x v="0"/>
  </r>
  <r>
    <s v="AX24729"/>
    <s v="ENX2012"/>
    <s v="A147"/>
    <s v="EMP1022"/>
    <x v="130"/>
    <x v="162"/>
    <x v="1"/>
    <n v="1353"/>
    <n v="947"/>
    <n v="947"/>
    <n v="1353"/>
    <n v="406"/>
    <x v="20"/>
    <s v="Walter Cook"/>
    <x v="130"/>
    <x v="2"/>
    <x v="6"/>
    <x v="0"/>
  </r>
  <r>
    <s v="AX24738"/>
    <s v="ENX2043"/>
    <s v="A115"/>
    <s v="EMP1038"/>
    <x v="353"/>
    <x v="190"/>
    <x v="2"/>
    <n v="545"/>
    <n v="425"/>
    <n v="1275"/>
    <n v="1635"/>
    <n v="360"/>
    <x v="22"/>
    <s v="Scott Mason"/>
    <x v="353"/>
    <x v="6"/>
    <x v="7"/>
    <x v="0"/>
  </r>
  <r>
    <s v="AX24739"/>
    <s v="ENX2097"/>
    <s v="A108"/>
    <s v="EMP1010"/>
    <x v="436"/>
    <x v="6"/>
    <x v="0"/>
    <n v="1052"/>
    <n v="589"/>
    <n v="1178"/>
    <n v="2104"/>
    <n v="926"/>
    <x v="64"/>
    <s v="Joshua Cook"/>
    <x v="436"/>
    <x v="4"/>
    <x v="1"/>
    <x v="0"/>
  </r>
  <r>
    <s v="AX24741"/>
    <s v="ENX2032"/>
    <s v="A115"/>
    <s v="EMP1002"/>
    <x v="693"/>
    <x v="279"/>
    <x v="1"/>
    <n v="1967"/>
    <n v="1397"/>
    <n v="1397"/>
    <n v="1967"/>
    <n v="570"/>
    <x v="22"/>
    <s v="Andrew Bowman"/>
    <x v="693"/>
    <x v="1"/>
    <x v="3"/>
    <x v="0"/>
  </r>
  <r>
    <s v="AX24742"/>
    <s v="ENX2037"/>
    <s v="A171"/>
    <s v="EMP1008"/>
    <x v="335"/>
    <x v="180"/>
    <x v="1"/>
    <n v="880"/>
    <n v="634"/>
    <n v="634"/>
    <n v="880"/>
    <n v="246"/>
    <x v="58"/>
    <s v="Carl Elliott"/>
    <x v="335"/>
    <x v="5"/>
    <x v="7"/>
    <x v="0"/>
  </r>
  <r>
    <s v="AX24745"/>
    <s v="ENX2083"/>
    <s v="A172"/>
    <s v="EMP1040"/>
    <x v="545"/>
    <x v="138"/>
    <x v="2"/>
    <n v="2141"/>
    <n v="1777"/>
    <n v="5331"/>
    <n v="6423"/>
    <n v="1092"/>
    <x v="28"/>
    <s v="Patrick Ruiz"/>
    <x v="545"/>
    <x v="6"/>
    <x v="4"/>
    <x v="0"/>
  </r>
  <r>
    <s v="AX24748"/>
    <s v="ENX2084"/>
    <s v="A169"/>
    <s v="EMP1021"/>
    <x v="528"/>
    <x v="16"/>
    <x v="2"/>
    <n v="1783"/>
    <n v="1230"/>
    <n v="3690"/>
    <n v="5349"/>
    <n v="1659"/>
    <x v="30"/>
    <s v="Clarence Fox"/>
    <x v="528"/>
    <x v="2"/>
    <x v="9"/>
    <x v="0"/>
  </r>
  <r>
    <s v="AX24755"/>
    <s v="ENX2034"/>
    <s v="A114"/>
    <s v="EMP1013"/>
    <x v="430"/>
    <x v="24"/>
    <x v="1"/>
    <n v="871"/>
    <n v="540"/>
    <n v="540"/>
    <n v="871"/>
    <n v="331"/>
    <x v="36"/>
    <s v="Charles Harper"/>
    <x v="430"/>
    <x v="0"/>
    <x v="1"/>
    <x v="0"/>
  </r>
  <r>
    <s v="AX24756"/>
    <s v="ENX2099"/>
    <s v="A132"/>
    <s v="EMP1011"/>
    <x v="433"/>
    <x v="310"/>
    <x v="0"/>
    <n v="1367"/>
    <n v="984"/>
    <n v="1968"/>
    <n v="2734"/>
    <n v="766"/>
    <x v="56"/>
    <s v="Larry Marshall"/>
    <x v="433"/>
    <x v="4"/>
    <x v="3"/>
    <x v="0"/>
  </r>
  <r>
    <s v="AX24759"/>
    <s v="ENX2043"/>
    <s v="A111"/>
    <s v="EMP1011"/>
    <x v="565"/>
    <x v="215"/>
    <x v="1"/>
    <n v="545"/>
    <n v="425"/>
    <n v="425"/>
    <n v="545"/>
    <n v="120"/>
    <x v="19"/>
    <s v="Larry Marshall"/>
    <x v="565"/>
    <x v="4"/>
    <x v="8"/>
    <x v="0"/>
  </r>
  <r>
    <s v="AX24761"/>
    <s v="ENX2023"/>
    <s v="A107"/>
    <s v="EMP1021"/>
    <x v="433"/>
    <x v="37"/>
    <x v="3"/>
    <n v="818"/>
    <n v="450"/>
    <n v="1800"/>
    <n v="3272"/>
    <n v="1472"/>
    <x v="13"/>
    <s v="Clarence Fox"/>
    <x v="433"/>
    <x v="4"/>
    <x v="7"/>
    <x v="0"/>
  </r>
  <r>
    <s v="AX24764"/>
    <s v="ENX2099"/>
    <s v="A169"/>
    <s v="EMP1009"/>
    <x v="86"/>
    <x v="4"/>
    <x v="0"/>
    <n v="1367"/>
    <n v="984"/>
    <n v="1968"/>
    <n v="2734"/>
    <n v="766"/>
    <x v="30"/>
    <s v="Kenneth Fields"/>
    <x v="86"/>
    <x v="2"/>
    <x v="2"/>
    <x v="0"/>
  </r>
  <r>
    <s v="AX24765"/>
    <s v="ENX2024"/>
    <s v="A173"/>
    <s v="EMP1027"/>
    <x v="689"/>
    <x v="315"/>
    <x v="0"/>
    <n v="356"/>
    <n v="292"/>
    <n v="584"/>
    <n v="712"/>
    <n v="128"/>
    <x v="14"/>
    <s v="Gary Rodriguez"/>
    <x v="689"/>
    <x v="3"/>
    <x v="8"/>
    <x v="0"/>
  </r>
  <r>
    <s v="AX24768"/>
    <s v="ENX2036"/>
    <s v="A105"/>
    <s v="EMP1007"/>
    <x v="645"/>
    <x v="268"/>
    <x v="2"/>
    <n v="1582"/>
    <n v="1234"/>
    <n v="3702"/>
    <n v="4746"/>
    <n v="1044"/>
    <x v="57"/>
    <s v="Jeremy Mendoza"/>
    <x v="645"/>
    <x v="0"/>
    <x v="3"/>
    <x v="0"/>
  </r>
  <r>
    <s v="AX24770"/>
    <s v="ENX2032"/>
    <s v="A158"/>
    <s v="EMP1002"/>
    <x v="370"/>
    <x v="119"/>
    <x v="0"/>
    <n v="1967"/>
    <n v="1397"/>
    <n v="2794"/>
    <n v="3934"/>
    <n v="1140"/>
    <x v="4"/>
    <s v="Andrew Bowman"/>
    <x v="370"/>
    <x v="0"/>
    <x v="1"/>
    <x v="0"/>
  </r>
  <r>
    <s v="AX24772"/>
    <s v="ENX2098"/>
    <s v="A151"/>
    <s v="EMP1009"/>
    <x v="24"/>
    <x v="170"/>
    <x v="3"/>
    <n v="1178"/>
    <n v="683"/>
    <n v="2732"/>
    <n v="4712"/>
    <n v="1980"/>
    <x v="24"/>
    <s v="Kenneth Fields"/>
    <x v="24"/>
    <x v="6"/>
    <x v="0"/>
    <x v="0"/>
  </r>
  <r>
    <s v="AX24774"/>
    <s v="ENX2024"/>
    <s v="A149"/>
    <s v="EMP1004"/>
    <x v="775"/>
    <x v="73"/>
    <x v="2"/>
    <n v="356"/>
    <n v="292"/>
    <n v="876"/>
    <n v="1068"/>
    <n v="192"/>
    <x v="42"/>
    <s v="Kenneth Bradley"/>
    <x v="775"/>
    <x v="3"/>
    <x v="0"/>
    <x v="0"/>
  </r>
  <r>
    <s v="AX24776"/>
    <s v="ENX2094"/>
    <s v="A108"/>
    <s v="EMP1016"/>
    <x v="371"/>
    <x v="281"/>
    <x v="3"/>
    <n v="771"/>
    <n v="648"/>
    <n v="2592"/>
    <n v="3084"/>
    <n v="492"/>
    <x v="64"/>
    <s v="Henry Nelson"/>
    <x v="371"/>
    <x v="0"/>
    <x v="4"/>
    <x v="0"/>
  </r>
  <r>
    <s v="AX24779"/>
    <s v="ENX2048"/>
    <s v="A100"/>
    <s v="EMP1016"/>
    <x v="760"/>
    <x v="136"/>
    <x v="2"/>
    <n v="502"/>
    <n v="296"/>
    <n v="888"/>
    <n v="1506"/>
    <n v="618"/>
    <x v="67"/>
    <s v="Henry Nelson"/>
    <x v="760"/>
    <x v="4"/>
    <x v="1"/>
    <x v="0"/>
  </r>
  <r>
    <s v="AX24780"/>
    <s v="ENX2000"/>
    <s v="A132"/>
    <s v="EMP1000"/>
    <x v="432"/>
    <x v="321"/>
    <x v="3"/>
    <n v="2241"/>
    <n v="1367"/>
    <n v="5468"/>
    <n v="8964"/>
    <n v="3496"/>
    <x v="56"/>
    <s v="Fred Robertson"/>
    <x v="432"/>
    <x v="3"/>
    <x v="4"/>
    <x v="0"/>
  </r>
  <r>
    <s v="AX24785"/>
    <s v="ENX2000"/>
    <s v="A120"/>
    <s v="EMP1000"/>
    <x v="669"/>
    <x v="328"/>
    <x v="2"/>
    <n v="2241"/>
    <n v="1367"/>
    <n v="4101"/>
    <n v="6723"/>
    <n v="2622"/>
    <x v="71"/>
    <s v="Fred Robertson"/>
    <x v="669"/>
    <x v="6"/>
    <x v="11"/>
    <x v="0"/>
  </r>
  <r>
    <s v="AX24796"/>
    <s v="ENX2025"/>
    <s v="A143"/>
    <s v="EMP1044"/>
    <x v="412"/>
    <x v="13"/>
    <x v="1"/>
    <n v="667"/>
    <n v="387"/>
    <n v="387"/>
    <n v="667"/>
    <n v="280"/>
    <x v="9"/>
    <s v="Martin Carr"/>
    <x v="412"/>
    <x v="3"/>
    <x v="8"/>
    <x v="0"/>
  </r>
  <r>
    <s v="AX24797"/>
    <s v="ENX2022"/>
    <s v="A132"/>
    <s v="EMP1044"/>
    <x v="474"/>
    <x v="291"/>
    <x v="3"/>
    <n v="561"/>
    <n v="421"/>
    <n v="1684"/>
    <n v="2244"/>
    <n v="560"/>
    <x v="56"/>
    <s v="Martin Carr"/>
    <x v="474"/>
    <x v="4"/>
    <x v="0"/>
    <x v="0"/>
  </r>
  <r>
    <s v="AX24807"/>
    <s v="ENX2084"/>
    <s v="A133"/>
    <s v="EMP1040"/>
    <x v="245"/>
    <x v="127"/>
    <x v="1"/>
    <n v="1783"/>
    <n v="1230"/>
    <n v="1230"/>
    <n v="1783"/>
    <n v="553"/>
    <x v="37"/>
    <s v="Patrick Ruiz"/>
    <x v="245"/>
    <x v="6"/>
    <x v="10"/>
    <x v="0"/>
  </r>
  <r>
    <s v="AX24809"/>
    <s v="ENX2042"/>
    <s v="A152"/>
    <s v="EMP1020"/>
    <x v="581"/>
    <x v="300"/>
    <x v="2"/>
    <n v="203"/>
    <n v="154"/>
    <n v="462"/>
    <n v="609"/>
    <n v="147"/>
    <x v="54"/>
    <s v="Ryan Butler"/>
    <x v="581"/>
    <x v="6"/>
    <x v="6"/>
    <x v="0"/>
  </r>
  <r>
    <s v="AX24812"/>
    <s v="ENX2036"/>
    <s v="A106"/>
    <s v="EMP1023"/>
    <x v="334"/>
    <x v="349"/>
    <x v="1"/>
    <n v="1582"/>
    <n v="1234"/>
    <n v="1234"/>
    <n v="1582"/>
    <n v="348"/>
    <x v="35"/>
    <s v="Brian Davis"/>
    <x v="334"/>
    <x v="0"/>
    <x v="0"/>
    <x v="0"/>
  </r>
  <r>
    <s v="AX24814"/>
    <s v="ENX2000"/>
    <s v="A117"/>
    <s v="EMP1002"/>
    <x v="602"/>
    <x v="88"/>
    <x v="1"/>
    <n v="2241"/>
    <n v="1367"/>
    <n v="1367"/>
    <n v="2241"/>
    <n v="874"/>
    <x v="63"/>
    <s v="Andrew Bowman"/>
    <x v="602"/>
    <x v="5"/>
    <x v="9"/>
    <x v="0"/>
  </r>
  <r>
    <s v="AX24816"/>
    <s v="ENX2080"/>
    <s v="A145"/>
    <s v="EMP1019"/>
    <x v="448"/>
    <x v="237"/>
    <x v="0"/>
    <n v="2353"/>
    <n v="1788"/>
    <n v="3576"/>
    <n v="4706"/>
    <n v="1130"/>
    <x v="50"/>
    <s v="Roger Robertson"/>
    <x v="448"/>
    <x v="4"/>
    <x v="10"/>
    <x v="0"/>
  </r>
  <r>
    <s v="AX24821"/>
    <s v="ENX2022"/>
    <s v="A169"/>
    <s v="EMP1042"/>
    <x v="165"/>
    <x v="126"/>
    <x v="2"/>
    <n v="561"/>
    <n v="421"/>
    <n v="1263"/>
    <n v="1683"/>
    <n v="420"/>
    <x v="30"/>
    <s v="Scott Clark"/>
    <x v="165"/>
    <x v="1"/>
    <x v="2"/>
    <x v="0"/>
  </r>
  <r>
    <s v="AX24822"/>
    <s v="ENX2041"/>
    <s v="A155"/>
    <s v="EMP1009"/>
    <x v="443"/>
    <x v="9"/>
    <x v="1"/>
    <n v="1380"/>
    <n v="1090"/>
    <n v="1090"/>
    <n v="1380"/>
    <n v="290"/>
    <x v="41"/>
    <s v="Kenneth Fields"/>
    <x v="443"/>
    <x v="2"/>
    <x v="1"/>
    <x v="0"/>
  </r>
  <r>
    <s v="AX24823"/>
    <s v="ENX2093"/>
    <s v="A157"/>
    <s v="EMP1032"/>
    <x v="280"/>
    <x v="156"/>
    <x v="1"/>
    <n v="112"/>
    <n v="90"/>
    <n v="90"/>
    <n v="112"/>
    <n v="22"/>
    <x v="0"/>
    <s v="Larry Castillo"/>
    <x v="280"/>
    <x v="6"/>
    <x v="5"/>
    <x v="0"/>
  </r>
  <r>
    <s v="AX24826"/>
    <s v="ENX2034"/>
    <s v="A166"/>
    <s v="EMP1023"/>
    <x v="638"/>
    <x v="147"/>
    <x v="0"/>
    <n v="871"/>
    <n v="540"/>
    <n v="1080"/>
    <n v="1742"/>
    <n v="662"/>
    <x v="65"/>
    <s v="Brian Davis"/>
    <x v="638"/>
    <x v="0"/>
    <x v="10"/>
    <x v="0"/>
  </r>
  <r>
    <s v="AX24827"/>
    <s v="ENX2079"/>
    <s v="A169"/>
    <s v="EMP1031"/>
    <x v="647"/>
    <x v="149"/>
    <x v="0"/>
    <n v="1725"/>
    <n v="1363"/>
    <n v="2726"/>
    <n v="3450"/>
    <n v="724"/>
    <x v="30"/>
    <s v="Brian Thomas"/>
    <x v="647"/>
    <x v="6"/>
    <x v="1"/>
    <x v="0"/>
  </r>
  <r>
    <s v="AX24831"/>
    <s v="ENX2057"/>
    <s v="A127"/>
    <s v="EMP1006"/>
    <x v="198"/>
    <x v="324"/>
    <x v="0"/>
    <n v="181"/>
    <n v="130"/>
    <n v="260"/>
    <n v="362"/>
    <n v="102"/>
    <x v="5"/>
    <s v="Sean Miller"/>
    <x v="198"/>
    <x v="2"/>
    <x v="4"/>
    <x v="0"/>
  </r>
  <r>
    <s v="AX24835"/>
    <s v="ENX2002"/>
    <s v="A153"/>
    <s v="EMP1034"/>
    <x v="584"/>
    <x v="312"/>
    <x v="1"/>
    <n v="847"/>
    <n v="534"/>
    <n v="534"/>
    <n v="847"/>
    <n v="313"/>
    <x v="69"/>
    <s v="Arthur Mccoy"/>
    <x v="584"/>
    <x v="0"/>
    <x v="5"/>
    <x v="0"/>
  </r>
  <r>
    <s v="AX24836"/>
    <s v="ENX2062"/>
    <s v="A133"/>
    <s v="EMP1041"/>
    <x v="708"/>
    <x v="337"/>
    <x v="1"/>
    <n v="2464"/>
    <n v="1774"/>
    <n v="1774"/>
    <n v="2464"/>
    <n v="690"/>
    <x v="37"/>
    <s v="Joe Sims"/>
    <x v="708"/>
    <x v="2"/>
    <x v="8"/>
    <x v="0"/>
  </r>
  <r>
    <s v="AX24837"/>
    <s v="ENX2032"/>
    <s v="A110"/>
    <s v="EMP1032"/>
    <x v="410"/>
    <x v="118"/>
    <x v="2"/>
    <n v="1967"/>
    <n v="1397"/>
    <n v="4191"/>
    <n v="5901"/>
    <n v="1710"/>
    <x v="73"/>
    <s v="Larry Castillo"/>
    <x v="410"/>
    <x v="3"/>
    <x v="8"/>
    <x v="0"/>
  </r>
  <r>
    <s v="AX24841"/>
    <s v="ENX2082"/>
    <s v="A109"/>
    <s v="EMP1005"/>
    <x v="129"/>
    <x v="120"/>
    <x v="2"/>
    <n v="1103"/>
    <n v="838"/>
    <n v="2514"/>
    <n v="3309"/>
    <n v="795"/>
    <x v="34"/>
    <s v="Ryan Welch"/>
    <x v="129"/>
    <x v="0"/>
    <x v="11"/>
    <x v="0"/>
  </r>
  <r>
    <s v="AX24850"/>
    <s v="ENX2037"/>
    <s v="A157"/>
    <s v="EMP1024"/>
    <x v="577"/>
    <x v="140"/>
    <x v="1"/>
    <n v="880"/>
    <n v="634"/>
    <n v="634"/>
    <n v="880"/>
    <n v="246"/>
    <x v="0"/>
    <s v="Ernest Wheeler"/>
    <x v="577"/>
    <x v="1"/>
    <x v="2"/>
    <x v="0"/>
  </r>
  <r>
    <s v="AX24851"/>
    <s v="ENX2099"/>
    <s v="A137"/>
    <s v="EMP1001"/>
    <x v="227"/>
    <x v="143"/>
    <x v="0"/>
    <n v="1367"/>
    <n v="984"/>
    <n v="1968"/>
    <n v="2734"/>
    <n v="766"/>
    <x v="32"/>
    <s v="Kevin Butler"/>
    <x v="227"/>
    <x v="6"/>
    <x v="10"/>
    <x v="0"/>
  </r>
  <r>
    <s v="AX24852"/>
    <s v="ENX2035"/>
    <s v="A171"/>
    <s v="EMP1021"/>
    <x v="342"/>
    <x v="97"/>
    <x v="1"/>
    <n v="458"/>
    <n v="376"/>
    <n v="376"/>
    <n v="458"/>
    <n v="82"/>
    <x v="58"/>
    <s v="Clarence Fox"/>
    <x v="342"/>
    <x v="0"/>
    <x v="10"/>
    <x v="0"/>
  </r>
  <r>
    <s v="AX24854"/>
    <s v="ENX2040"/>
    <s v="A147"/>
    <s v="EMP1007"/>
    <x v="209"/>
    <x v="247"/>
    <x v="1"/>
    <n v="1889"/>
    <n v="945"/>
    <n v="945"/>
    <n v="1889"/>
    <n v="944"/>
    <x v="20"/>
    <s v="Jeremy Mendoza"/>
    <x v="209"/>
    <x v="6"/>
    <x v="5"/>
    <x v="0"/>
  </r>
  <r>
    <s v="AX24858"/>
    <s v="ENX2093"/>
    <s v="A141"/>
    <s v="EMP1006"/>
    <x v="453"/>
    <x v="175"/>
    <x v="3"/>
    <n v="112"/>
    <n v="90"/>
    <n v="360"/>
    <n v="448"/>
    <n v="88"/>
    <x v="23"/>
    <s v="Sean Miller"/>
    <x v="453"/>
    <x v="4"/>
    <x v="6"/>
    <x v="0"/>
  </r>
  <r>
    <s v="AX24860"/>
    <s v="ENX2094"/>
    <s v="A124"/>
    <s v="EMP1002"/>
    <x v="438"/>
    <x v="8"/>
    <x v="2"/>
    <n v="771"/>
    <n v="648"/>
    <n v="1944"/>
    <n v="2313"/>
    <n v="369"/>
    <x v="21"/>
    <s v="Andrew Bowman"/>
    <x v="438"/>
    <x v="4"/>
    <x v="2"/>
    <x v="0"/>
  </r>
  <r>
    <s v="AX24861"/>
    <s v="ENX2047"/>
    <s v="A159"/>
    <s v="EMP1036"/>
    <x v="56"/>
    <x v="309"/>
    <x v="2"/>
    <n v="290"/>
    <n v="200"/>
    <n v="600"/>
    <n v="870"/>
    <n v="270"/>
    <x v="52"/>
    <s v="Robert Reed"/>
    <x v="56"/>
    <x v="2"/>
    <x v="8"/>
    <x v="0"/>
  </r>
  <r>
    <s v="AX24862"/>
    <s v="ENX2051"/>
    <s v="A153"/>
    <s v="EMP1016"/>
    <x v="119"/>
    <x v="164"/>
    <x v="1"/>
    <n v="1077"/>
    <n v="732"/>
    <n v="732"/>
    <n v="1077"/>
    <n v="345"/>
    <x v="69"/>
    <s v="Henry Nelson"/>
    <x v="119"/>
    <x v="1"/>
    <x v="9"/>
    <x v="0"/>
  </r>
  <r>
    <s v="AX24863"/>
    <s v="ENX2063"/>
    <s v="A169"/>
    <s v="EMP1016"/>
    <x v="422"/>
    <x v="65"/>
    <x v="0"/>
    <n v="1708"/>
    <n v="871"/>
    <n v="1742"/>
    <n v="3416"/>
    <n v="1674"/>
    <x v="30"/>
    <s v="Henry Nelson"/>
    <x v="422"/>
    <x v="5"/>
    <x v="5"/>
    <x v="0"/>
  </r>
  <r>
    <s v="AX24864"/>
    <s v="ENX2099"/>
    <s v="A137"/>
    <s v="EMP1042"/>
    <x v="111"/>
    <x v="304"/>
    <x v="3"/>
    <n v="1367"/>
    <n v="984"/>
    <n v="3936"/>
    <n v="5468"/>
    <n v="1532"/>
    <x v="32"/>
    <s v="Scott Clark"/>
    <x v="111"/>
    <x v="6"/>
    <x v="10"/>
    <x v="0"/>
  </r>
  <r>
    <s v="AX24867"/>
    <s v="ENX2008"/>
    <s v="A142"/>
    <s v="EMP1021"/>
    <x v="364"/>
    <x v="100"/>
    <x v="2"/>
    <n v="315"/>
    <n v="208"/>
    <n v="624"/>
    <n v="945"/>
    <n v="321"/>
    <x v="15"/>
    <s v="Clarence Fox"/>
    <x v="364"/>
    <x v="6"/>
    <x v="6"/>
    <x v="0"/>
  </r>
  <r>
    <s v="AX24872"/>
    <s v="ENX2081"/>
    <s v="A145"/>
    <s v="EMP1037"/>
    <x v="188"/>
    <x v="17"/>
    <x v="2"/>
    <n v="1566"/>
    <n v="1190"/>
    <n v="3570"/>
    <n v="4698"/>
    <n v="1128"/>
    <x v="50"/>
    <s v="Carl Hall"/>
    <x v="188"/>
    <x v="1"/>
    <x v="10"/>
    <x v="0"/>
  </r>
  <r>
    <s v="AX24877"/>
    <s v="ENX2099"/>
    <s v="A149"/>
    <s v="EMP1005"/>
    <x v="610"/>
    <x v="209"/>
    <x v="2"/>
    <n v="1367"/>
    <n v="984"/>
    <n v="2952"/>
    <n v="4101"/>
    <n v="1149"/>
    <x v="42"/>
    <s v="Ryan Welch"/>
    <x v="610"/>
    <x v="5"/>
    <x v="9"/>
    <x v="0"/>
  </r>
  <r>
    <s v="AX24883"/>
    <s v="ENX2090"/>
    <s v="A113"/>
    <s v="EMP1019"/>
    <x v="595"/>
    <x v="96"/>
    <x v="2"/>
    <n v="1338"/>
    <n v="682"/>
    <n v="2046"/>
    <n v="4014"/>
    <n v="1968"/>
    <x v="49"/>
    <s v="Roger Robertson"/>
    <x v="595"/>
    <x v="6"/>
    <x v="2"/>
    <x v="0"/>
  </r>
  <r>
    <s v="AX24886"/>
    <s v="ENX2090"/>
    <s v="A171"/>
    <s v="EMP1013"/>
    <x v="293"/>
    <x v="251"/>
    <x v="0"/>
    <n v="1338"/>
    <n v="682"/>
    <n v="1364"/>
    <n v="2676"/>
    <n v="1312"/>
    <x v="58"/>
    <s v="Charles Harper"/>
    <x v="293"/>
    <x v="5"/>
    <x v="11"/>
    <x v="0"/>
  </r>
  <r>
    <s v="AX24890"/>
    <s v="ENX2031"/>
    <s v="A165"/>
    <s v="EMP1044"/>
    <x v="530"/>
    <x v="327"/>
    <x v="1"/>
    <n v="1638"/>
    <n v="1261"/>
    <n v="1261"/>
    <n v="1638"/>
    <n v="377"/>
    <x v="51"/>
    <s v="Martin Carr"/>
    <x v="530"/>
    <x v="2"/>
    <x v="10"/>
    <x v="0"/>
  </r>
  <r>
    <s v="AX24896"/>
    <s v="ENX2001"/>
    <s v="A129"/>
    <s v="EMP1019"/>
    <x v="441"/>
    <x v="72"/>
    <x v="3"/>
    <n v="951"/>
    <n v="504"/>
    <n v="2016"/>
    <n v="3804"/>
    <n v="1788"/>
    <x v="59"/>
    <s v="Roger Robertson"/>
    <x v="441"/>
    <x v="2"/>
    <x v="1"/>
    <x v="0"/>
  </r>
  <r>
    <s v="AX24898"/>
    <s v="ENX2002"/>
    <s v="A121"/>
    <s v="EMP1010"/>
    <x v="664"/>
    <x v="286"/>
    <x v="2"/>
    <n v="847"/>
    <n v="534"/>
    <n v="1602"/>
    <n v="2541"/>
    <n v="939"/>
    <x v="70"/>
    <s v="Joshua Cook"/>
    <x v="664"/>
    <x v="3"/>
    <x v="10"/>
    <x v="0"/>
  </r>
  <r>
    <s v="AX24908"/>
    <s v="ENX2092"/>
    <s v="A101"/>
    <s v="EMP1013"/>
    <x v="290"/>
    <x v="179"/>
    <x v="1"/>
    <n v="1639"/>
    <n v="1295"/>
    <n v="1295"/>
    <n v="1639"/>
    <n v="344"/>
    <x v="26"/>
    <s v="Charles Harper"/>
    <x v="290"/>
    <x v="6"/>
    <x v="11"/>
    <x v="0"/>
  </r>
  <r>
    <s v="AX24915"/>
    <s v="ENX2025"/>
    <s v="A114"/>
    <s v="EMP1023"/>
    <x v="403"/>
    <x v="110"/>
    <x v="2"/>
    <n v="667"/>
    <n v="387"/>
    <n v="1161"/>
    <n v="2001"/>
    <n v="840"/>
    <x v="36"/>
    <s v="Brian Davis"/>
    <x v="403"/>
    <x v="1"/>
    <x v="2"/>
    <x v="0"/>
  </r>
  <r>
    <s v="AX24916"/>
    <s v="ENX2066"/>
    <s v="A152"/>
    <s v="EMP1037"/>
    <x v="176"/>
    <x v="90"/>
    <x v="0"/>
    <n v="2091"/>
    <n v="1485"/>
    <n v="2970"/>
    <n v="4182"/>
    <n v="1212"/>
    <x v="54"/>
    <s v="Carl Hall"/>
    <x v="176"/>
    <x v="2"/>
    <x v="11"/>
    <x v="0"/>
  </r>
  <r>
    <s v="AX24922"/>
    <s v="ENX2029"/>
    <s v="A147"/>
    <s v="EMP1038"/>
    <x v="581"/>
    <x v="325"/>
    <x v="1"/>
    <n v="1848"/>
    <n v="1294"/>
    <n v="1294"/>
    <n v="1848"/>
    <n v="554"/>
    <x v="20"/>
    <s v="Scott Mason"/>
    <x v="581"/>
    <x v="4"/>
    <x v="7"/>
    <x v="0"/>
  </r>
  <r>
    <s v="AX24931"/>
    <s v="ENX2021"/>
    <s v="A173"/>
    <s v="EMP1025"/>
    <x v="53"/>
    <x v="224"/>
    <x v="1"/>
    <n v="217"/>
    <n v="171"/>
    <n v="171"/>
    <n v="217"/>
    <n v="46"/>
    <x v="14"/>
    <s v="Ernest Wagner"/>
    <x v="53"/>
    <x v="2"/>
    <x v="9"/>
    <x v="0"/>
  </r>
  <r>
    <s v="AX24933"/>
    <s v="ENX2002"/>
    <s v="A154"/>
    <s v="EMP1002"/>
    <x v="20"/>
    <x v="288"/>
    <x v="1"/>
    <n v="847"/>
    <n v="534"/>
    <n v="534"/>
    <n v="847"/>
    <n v="313"/>
    <x v="55"/>
    <s v="Andrew Bowman"/>
    <x v="20"/>
    <x v="0"/>
    <x v="1"/>
    <x v="0"/>
  </r>
  <r>
    <s v="AX24934"/>
    <s v="ENX2007"/>
    <s v="A136"/>
    <s v="EMP1009"/>
    <x v="189"/>
    <x v="244"/>
    <x v="1"/>
    <n v="1405"/>
    <n v="1054"/>
    <n v="1054"/>
    <n v="1405"/>
    <n v="351"/>
    <x v="29"/>
    <s v="Kenneth Fields"/>
    <x v="189"/>
    <x v="1"/>
    <x v="3"/>
    <x v="0"/>
  </r>
  <r>
    <s v="AX24936"/>
    <s v="ENX2078"/>
    <s v="A149"/>
    <s v="EMP1020"/>
    <x v="292"/>
    <x v="182"/>
    <x v="2"/>
    <n v="1798"/>
    <n v="971"/>
    <n v="2913"/>
    <n v="5394"/>
    <n v="2481"/>
    <x v="42"/>
    <s v="Ryan Butler"/>
    <x v="292"/>
    <x v="1"/>
    <x v="8"/>
    <x v="0"/>
  </r>
  <r>
    <s v="AX24938"/>
    <s v="ENX2065"/>
    <s v="A102"/>
    <s v="EMP1002"/>
    <x v="391"/>
    <x v="53"/>
    <x v="2"/>
    <n v="2396"/>
    <n v="1965"/>
    <n v="5895"/>
    <n v="7188"/>
    <n v="1293"/>
    <x v="43"/>
    <s v="Andrew Bowman"/>
    <x v="391"/>
    <x v="3"/>
    <x v="5"/>
    <x v="0"/>
  </r>
  <r>
    <s v="AX24939"/>
    <s v="ENX2098"/>
    <s v="A139"/>
    <s v="EMP1011"/>
    <x v="422"/>
    <x v="242"/>
    <x v="1"/>
    <n v="1178"/>
    <n v="683"/>
    <n v="683"/>
    <n v="1178"/>
    <n v="495"/>
    <x v="12"/>
    <s v="Larry Marshall"/>
    <x v="422"/>
    <x v="3"/>
    <x v="2"/>
    <x v="0"/>
  </r>
  <r>
    <s v="AX24942"/>
    <s v="ENX2059"/>
    <s v="A110"/>
    <s v="EMP1028"/>
    <x v="468"/>
    <x v="97"/>
    <x v="1"/>
    <n v="1494"/>
    <n v="971"/>
    <n v="971"/>
    <n v="1494"/>
    <n v="523"/>
    <x v="73"/>
    <s v="Howard Sims"/>
    <x v="468"/>
    <x v="0"/>
    <x v="10"/>
    <x v="0"/>
  </r>
  <r>
    <s v="AX24943"/>
    <s v="ENX2013"/>
    <s v="A114"/>
    <s v="EMP1021"/>
    <x v="325"/>
    <x v="82"/>
    <x v="1"/>
    <n v="368"/>
    <n v="269"/>
    <n v="269"/>
    <n v="368"/>
    <n v="99"/>
    <x v="36"/>
    <s v="Clarence Fox"/>
    <x v="325"/>
    <x v="6"/>
    <x v="3"/>
    <x v="0"/>
  </r>
  <r>
    <s v="AX24948"/>
    <s v="ENX2072"/>
    <s v="A161"/>
    <s v="EMP1016"/>
    <x v="250"/>
    <x v="337"/>
    <x v="1"/>
    <n v="1887"/>
    <n v="1378"/>
    <n v="1378"/>
    <n v="1887"/>
    <n v="509"/>
    <x v="25"/>
    <s v="Henry Nelson"/>
    <x v="250"/>
    <x v="2"/>
    <x v="8"/>
    <x v="0"/>
  </r>
  <r>
    <s v="AX24957"/>
    <s v="ENX2013"/>
    <s v="A167"/>
    <s v="EMP1042"/>
    <x v="234"/>
    <x v="63"/>
    <x v="1"/>
    <n v="368"/>
    <n v="269"/>
    <n v="269"/>
    <n v="368"/>
    <n v="99"/>
    <x v="10"/>
    <s v="Scott Clark"/>
    <x v="234"/>
    <x v="3"/>
    <x v="3"/>
    <x v="0"/>
  </r>
  <r>
    <s v="AX24962"/>
    <s v="ENX2071"/>
    <s v="A125"/>
    <s v="EMP1031"/>
    <x v="118"/>
    <x v="231"/>
    <x v="1"/>
    <n v="136"/>
    <n v="72"/>
    <n v="72"/>
    <n v="136"/>
    <n v="64"/>
    <x v="72"/>
    <s v="Brian Thomas"/>
    <x v="118"/>
    <x v="3"/>
    <x v="8"/>
    <x v="0"/>
  </r>
  <r>
    <s v="AX24964"/>
    <s v="ENX2064"/>
    <s v="A152"/>
    <s v="EMP1028"/>
    <x v="29"/>
    <x v="334"/>
    <x v="2"/>
    <n v="1414"/>
    <n v="962"/>
    <n v="2886"/>
    <n v="4242"/>
    <n v="1356"/>
    <x v="54"/>
    <s v="Howard Sims"/>
    <x v="29"/>
    <x v="0"/>
    <x v="4"/>
    <x v="0"/>
  </r>
  <r>
    <s v="AX24966"/>
    <s v="ENX2090"/>
    <s v="A171"/>
    <s v="EMP1004"/>
    <x v="790"/>
    <x v="141"/>
    <x v="3"/>
    <n v="1338"/>
    <n v="682"/>
    <n v="2728"/>
    <n v="5352"/>
    <n v="2624"/>
    <x v="58"/>
    <s v="Kenneth Bradley"/>
    <x v="790"/>
    <x v="1"/>
    <x v="11"/>
    <x v="0"/>
  </r>
  <r>
    <s v="AX24968"/>
    <s v="ENX2037"/>
    <s v="A157"/>
    <s v="EMP1019"/>
    <x v="428"/>
    <x v="236"/>
    <x v="2"/>
    <n v="880"/>
    <n v="634"/>
    <n v="1902"/>
    <n v="2640"/>
    <n v="738"/>
    <x v="0"/>
    <s v="Roger Robertson"/>
    <x v="428"/>
    <x v="1"/>
    <x v="7"/>
    <x v="0"/>
  </r>
  <r>
    <s v="AX24979"/>
    <s v="ENX2093"/>
    <s v="A115"/>
    <s v="EMP1016"/>
    <x v="207"/>
    <x v="88"/>
    <x v="3"/>
    <n v="112"/>
    <n v="90"/>
    <n v="360"/>
    <n v="448"/>
    <n v="88"/>
    <x v="22"/>
    <s v="Henry Nelson"/>
    <x v="207"/>
    <x v="5"/>
    <x v="9"/>
    <x v="0"/>
  </r>
  <r>
    <s v="AX24985"/>
    <s v="ENX2007"/>
    <s v="A139"/>
    <s v="EMP1020"/>
    <x v="502"/>
    <x v="362"/>
    <x v="1"/>
    <n v="1405"/>
    <n v="1054"/>
    <n v="1054"/>
    <n v="1405"/>
    <n v="351"/>
    <x v="12"/>
    <s v="Ryan Butler"/>
    <x v="502"/>
    <x v="0"/>
    <x v="9"/>
    <x v="0"/>
  </r>
  <r>
    <s v="AX24989"/>
    <s v="ENX2046"/>
    <s v="A109"/>
    <s v="EMP1013"/>
    <x v="667"/>
    <x v="287"/>
    <x v="1"/>
    <n v="2410"/>
    <n v="1518"/>
    <n v="1518"/>
    <n v="2410"/>
    <n v="892"/>
    <x v="34"/>
    <s v="Charles Harper"/>
    <x v="667"/>
    <x v="2"/>
    <x v="10"/>
    <x v="0"/>
  </r>
  <r>
    <s v="AX24990"/>
    <s v="ENX2082"/>
    <s v="A169"/>
    <s v="EMP1031"/>
    <x v="498"/>
    <x v="208"/>
    <x v="3"/>
    <n v="1103"/>
    <n v="838"/>
    <n v="3352"/>
    <n v="4412"/>
    <n v="1060"/>
    <x v="30"/>
    <s v="Brian Thomas"/>
    <x v="498"/>
    <x v="4"/>
    <x v="2"/>
    <x v="0"/>
  </r>
  <r>
    <s v="AX24991"/>
    <s v="ENX2083"/>
    <s v="A119"/>
    <s v="EMP1044"/>
    <x v="34"/>
    <x v="8"/>
    <x v="2"/>
    <n v="2141"/>
    <n v="1777"/>
    <n v="5331"/>
    <n v="6423"/>
    <n v="1092"/>
    <x v="61"/>
    <s v="Martin Carr"/>
    <x v="34"/>
    <x v="4"/>
    <x v="2"/>
    <x v="0"/>
  </r>
  <r>
    <s v="AX24992"/>
    <s v="ENX2100"/>
    <s v="A135"/>
    <s v="EMP1005"/>
    <x v="296"/>
    <x v="362"/>
    <x v="3"/>
    <n v="799"/>
    <n v="455"/>
    <n v="1820"/>
    <n v="3196"/>
    <n v="1376"/>
    <x v="44"/>
    <s v="Ryan Welch"/>
    <x v="296"/>
    <x v="0"/>
    <x v="9"/>
    <x v="0"/>
  </r>
  <r>
    <s v="AX24994"/>
    <s v="ENX2024"/>
    <s v="A169"/>
    <s v="EMP1044"/>
    <x v="723"/>
    <x v="346"/>
    <x v="1"/>
    <n v="356"/>
    <n v="292"/>
    <n v="292"/>
    <n v="356"/>
    <n v="64"/>
    <x v="30"/>
    <s v="Martin Carr"/>
    <x v="723"/>
    <x v="1"/>
    <x v="7"/>
    <x v="0"/>
  </r>
  <r>
    <s v="AX24997"/>
    <s v="ENX2040"/>
    <s v="A161"/>
    <s v="EMP1003"/>
    <x v="205"/>
    <x v="144"/>
    <x v="1"/>
    <n v="1889"/>
    <n v="945"/>
    <n v="945"/>
    <n v="1889"/>
    <n v="944"/>
    <x v="25"/>
    <s v="Christopher Tucker"/>
    <x v="205"/>
    <x v="5"/>
    <x v="2"/>
    <x v="0"/>
  </r>
  <r>
    <s v="AX24999"/>
    <s v="ENX2055"/>
    <s v="A114"/>
    <s v="EMP1031"/>
    <x v="723"/>
    <x v="139"/>
    <x v="0"/>
    <n v="2495"/>
    <n v="1896"/>
    <n v="3792"/>
    <n v="4990"/>
    <n v="1198"/>
    <x v="36"/>
    <s v="Brian Thomas"/>
    <x v="723"/>
    <x v="4"/>
    <x v="9"/>
    <x v="0"/>
  </r>
  <r>
    <s v="AX10004"/>
    <s v="ENX2029"/>
    <s v="A142"/>
    <s v="EMP1019"/>
    <x v="436"/>
    <x v="366"/>
    <x v="3"/>
    <n v="1848"/>
    <n v="1294"/>
    <n v="5176"/>
    <n v="7392"/>
    <n v="2216"/>
    <x v="15"/>
    <s v="Roger Robertson"/>
    <x v="436"/>
    <x v="1"/>
    <x v="0"/>
    <x v="1"/>
  </r>
  <r>
    <s v="AX10014"/>
    <s v="ENX2079"/>
    <s v="A152"/>
    <s v="EMP1041"/>
    <x v="444"/>
    <x v="367"/>
    <x v="1"/>
    <n v="1725"/>
    <n v="1363"/>
    <n v="1363"/>
    <n v="1725"/>
    <n v="362"/>
    <x v="54"/>
    <s v="Joe Sims"/>
    <x v="444"/>
    <x v="4"/>
    <x v="0"/>
    <x v="1"/>
  </r>
  <r>
    <s v="AX10027"/>
    <s v="ENX2062"/>
    <s v="A126"/>
    <s v="EMP1001"/>
    <x v="523"/>
    <x v="368"/>
    <x v="1"/>
    <n v="2464"/>
    <n v="1774"/>
    <n v="1774"/>
    <n v="2464"/>
    <n v="690"/>
    <x v="38"/>
    <s v="Kevin Butler"/>
    <x v="523"/>
    <x v="2"/>
    <x v="2"/>
    <x v="1"/>
  </r>
  <r>
    <s v="AX10032"/>
    <s v="ENX2083"/>
    <s v="A156"/>
    <s v="EMP1025"/>
    <x v="28"/>
    <x v="369"/>
    <x v="1"/>
    <n v="2141"/>
    <n v="1777"/>
    <n v="1777"/>
    <n v="2141"/>
    <n v="364"/>
    <x v="39"/>
    <s v="Ernest Wagner"/>
    <x v="28"/>
    <x v="3"/>
    <x v="1"/>
    <x v="1"/>
  </r>
  <r>
    <s v="AX10042"/>
    <s v="ENX2100"/>
    <s v="A147"/>
    <s v="EMP1019"/>
    <x v="641"/>
    <x v="370"/>
    <x v="1"/>
    <n v="799"/>
    <n v="455"/>
    <n v="455"/>
    <n v="799"/>
    <n v="344"/>
    <x v="20"/>
    <s v="Roger Robertson"/>
    <x v="641"/>
    <x v="3"/>
    <x v="1"/>
    <x v="1"/>
  </r>
  <r>
    <s v="AX10061"/>
    <s v="ENX2041"/>
    <s v="A101"/>
    <s v="EMP1041"/>
    <x v="396"/>
    <x v="371"/>
    <x v="1"/>
    <n v="1380"/>
    <n v="1090"/>
    <n v="1090"/>
    <n v="1380"/>
    <n v="290"/>
    <x v="26"/>
    <s v="Joe Sims"/>
    <x v="396"/>
    <x v="0"/>
    <x v="0"/>
    <x v="1"/>
  </r>
  <r>
    <s v="AX10070"/>
    <s v="ENX2046"/>
    <s v="A159"/>
    <s v="EMP1040"/>
    <x v="656"/>
    <x v="370"/>
    <x v="1"/>
    <n v="2410"/>
    <n v="1518"/>
    <n v="1518"/>
    <n v="2410"/>
    <n v="892"/>
    <x v="52"/>
    <s v="Patrick Ruiz"/>
    <x v="656"/>
    <x v="3"/>
    <x v="1"/>
    <x v="1"/>
  </r>
  <r>
    <s v="AX10071"/>
    <s v="ENX2091"/>
    <s v="A121"/>
    <s v="EMP1016"/>
    <x v="89"/>
    <x v="372"/>
    <x v="2"/>
    <n v="368"/>
    <n v="294"/>
    <n v="882"/>
    <n v="1104"/>
    <n v="222"/>
    <x v="70"/>
    <s v="Henry Nelson"/>
    <x v="89"/>
    <x v="4"/>
    <x v="1"/>
    <x v="1"/>
  </r>
  <r>
    <s v="AX10074"/>
    <s v="ENX2038"/>
    <s v="A121"/>
    <s v="EMP1042"/>
    <x v="12"/>
    <x v="373"/>
    <x v="1"/>
    <n v="392"/>
    <n v="255"/>
    <n v="255"/>
    <n v="392"/>
    <n v="137"/>
    <x v="70"/>
    <s v="Scott Clark"/>
    <x v="12"/>
    <x v="0"/>
    <x v="0"/>
    <x v="1"/>
  </r>
  <r>
    <s v="AX10086"/>
    <s v="ENX2054"/>
    <s v="A130"/>
    <s v="EMP1023"/>
    <x v="13"/>
    <x v="374"/>
    <x v="1"/>
    <n v="127"/>
    <n v="79"/>
    <n v="79"/>
    <n v="127"/>
    <n v="48"/>
    <x v="3"/>
    <s v="Brian Davis"/>
    <x v="13"/>
    <x v="0"/>
    <x v="1"/>
    <x v="1"/>
  </r>
  <r>
    <s v="AX10096"/>
    <s v="ENX2005"/>
    <s v="A133"/>
    <s v="EMP1037"/>
    <x v="299"/>
    <x v="375"/>
    <x v="1"/>
    <n v="684"/>
    <n v="561"/>
    <n v="561"/>
    <n v="684"/>
    <n v="123"/>
    <x v="37"/>
    <s v="Carl Hall"/>
    <x v="299"/>
    <x v="6"/>
    <x v="0"/>
    <x v="1"/>
  </r>
  <r>
    <s v="AX10098"/>
    <s v="ENX2098"/>
    <s v="A119"/>
    <s v="EMP1022"/>
    <x v="321"/>
    <x v="376"/>
    <x v="1"/>
    <n v="1178"/>
    <n v="683"/>
    <n v="683"/>
    <n v="1178"/>
    <n v="495"/>
    <x v="61"/>
    <s v="Walter Cook"/>
    <x v="321"/>
    <x v="6"/>
    <x v="2"/>
    <x v="1"/>
  </r>
  <r>
    <s v="AX10133"/>
    <s v="ENX2045"/>
    <s v="A104"/>
    <s v="EMP1038"/>
    <x v="731"/>
    <x v="377"/>
    <x v="1"/>
    <n v="556"/>
    <n v="395"/>
    <n v="395"/>
    <n v="556"/>
    <n v="161"/>
    <x v="53"/>
    <s v="Scott Mason"/>
    <x v="731"/>
    <x v="3"/>
    <x v="1"/>
    <x v="1"/>
  </r>
  <r>
    <s v="AX10145"/>
    <s v="ENX2033"/>
    <s v="A111"/>
    <s v="EMP1007"/>
    <x v="79"/>
    <x v="378"/>
    <x v="0"/>
    <n v="2182"/>
    <n v="1200"/>
    <n v="2400"/>
    <n v="4364"/>
    <n v="1964"/>
    <x v="19"/>
    <s v="Jeremy Mendoza"/>
    <x v="79"/>
    <x v="4"/>
    <x v="0"/>
    <x v="1"/>
  </r>
  <r>
    <s v="AX10155"/>
    <s v="ENX2027"/>
    <s v="A111"/>
    <s v="EMP1024"/>
    <x v="618"/>
    <x v="379"/>
    <x v="1"/>
    <n v="2497"/>
    <n v="1473"/>
    <n v="1473"/>
    <n v="2497"/>
    <n v="1024"/>
    <x v="19"/>
    <s v="Ernest Wheeler"/>
    <x v="618"/>
    <x v="1"/>
    <x v="1"/>
    <x v="1"/>
  </r>
  <r>
    <s v="AX10162"/>
    <s v="ENX2030"/>
    <s v="A158"/>
    <s v="EMP1015"/>
    <x v="384"/>
    <x v="380"/>
    <x v="0"/>
    <n v="1899"/>
    <n v="1044"/>
    <n v="2088"/>
    <n v="3798"/>
    <n v="1710"/>
    <x v="4"/>
    <s v="Justin Lynch"/>
    <x v="384"/>
    <x v="1"/>
    <x v="0"/>
    <x v="1"/>
  </r>
  <r>
    <s v="AX10173"/>
    <s v="ENX2093"/>
    <s v="A115"/>
    <s v="EMP1040"/>
    <x v="532"/>
    <x v="381"/>
    <x v="2"/>
    <n v="112"/>
    <n v="90"/>
    <n v="270"/>
    <n v="336"/>
    <n v="66"/>
    <x v="22"/>
    <s v="Patrick Ruiz"/>
    <x v="532"/>
    <x v="6"/>
    <x v="1"/>
    <x v="1"/>
  </r>
  <r>
    <s v="AX10180"/>
    <s v="ENX2011"/>
    <s v="A148"/>
    <s v="EMP1006"/>
    <x v="731"/>
    <x v="382"/>
    <x v="3"/>
    <n v="530"/>
    <n v="435"/>
    <n v="1740"/>
    <n v="2120"/>
    <n v="380"/>
    <x v="31"/>
    <s v="Sean Miller"/>
    <x v="731"/>
    <x v="1"/>
    <x v="1"/>
    <x v="1"/>
  </r>
  <r>
    <s v="AX10199"/>
    <s v="ENX2100"/>
    <s v="A115"/>
    <s v="EMP1001"/>
    <x v="731"/>
    <x v="368"/>
    <x v="0"/>
    <n v="799"/>
    <n v="455"/>
    <n v="910"/>
    <n v="1598"/>
    <n v="688"/>
    <x v="22"/>
    <s v="Kevin Butler"/>
    <x v="731"/>
    <x v="2"/>
    <x v="2"/>
    <x v="1"/>
  </r>
  <r>
    <s v="AX10208"/>
    <s v="ENX2054"/>
    <s v="A132"/>
    <s v="EMP1029"/>
    <x v="388"/>
    <x v="383"/>
    <x v="1"/>
    <n v="127"/>
    <n v="79"/>
    <n v="79"/>
    <n v="127"/>
    <n v="48"/>
    <x v="56"/>
    <s v="Howard Gardner"/>
    <x v="388"/>
    <x v="3"/>
    <x v="2"/>
    <x v="1"/>
  </r>
  <r>
    <s v="AX10209"/>
    <s v="ENX2043"/>
    <s v="A120"/>
    <s v="EMP1040"/>
    <x v="128"/>
    <x v="376"/>
    <x v="2"/>
    <n v="545"/>
    <n v="425"/>
    <n v="1275"/>
    <n v="1635"/>
    <n v="360"/>
    <x v="71"/>
    <s v="Patrick Ruiz"/>
    <x v="128"/>
    <x v="6"/>
    <x v="2"/>
    <x v="1"/>
  </r>
  <r>
    <s v="AX10218"/>
    <s v="ENX2029"/>
    <s v="A123"/>
    <s v="EMP1018"/>
    <x v="36"/>
    <x v="384"/>
    <x v="2"/>
    <n v="1848"/>
    <n v="1294"/>
    <n v="3882"/>
    <n v="5544"/>
    <n v="1662"/>
    <x v="62"/>
    <s v="Jimmy Young"/>
    <x v="36"/>
    <x v="6"/>
    <x v="1"/>
    <x v="1"/>
  </r>
  <r>
    <s v="AX10230"/>
    <s v="ENX2078"/>
    <s v="A115"/>
    <s v="EMP1005"/>
    <x v="136"/>
    <x v="385"/>
    <x v="1"/>
    <n v="1798"/>
    <n v="971"/>
    <n v="971"/>
    <n v="1798"/>
    <n v="827"/>
    <x v="22"/>
    <s v="Ryan Welch"/>
    <x v="136"/>
    <x v="6"/>
    <x v="1"/>
    <x v="1"/>
  </r>
  <r>
    <s v="AX10232"/>
    <s v="ENX2081"/>
    <s v="A143"/>
    <s v="EMP1035"/>
    <x v="591"/>
    <x v="366"/>
    <x v="1"/>
    <n v="1566"/>
    <n v="1190"/>
    <n v="1190"/>
    <n v="1566"/>
    <n v="376"/>
    <x v="9"/>
    <s v="Roger Ramos"/>
    <x v="591"/>
    <x v="1"/>
    <x v="0"/>
    <x v="1"/>
  </r>
  <r>
    <s v="AX10243"/>
    <s v="ENX2004"/>
    <s v="A108"/>
    <s v="EMP1020"/>
    <x v="41"/>
    <x v="380"/>
    <x v="3"/>
    <n v="1278"/>
    <n v="665"/>
    <n v="2660"/>
    <n v="5112"/>
    <n v="2452"/>
    <x v="64"/>
    <s v="Ryan Butler"/>
    <x v="41"/>
    <x v="1"/>
    <x v="0"/>
    <x v="1"/>
  </r>
  <r>
    <s v="AX10259"/>
    <s v="ENX2040"/>
    <s v="A139"/>
    <s v="EMP1029"/>
    <x v="184"/>
    <x v="386"/>
    <x v="1"/>
    <n v="1889"/>
    <n v="945"/>
    <n v="945"/>
    <n v="1889"/>
    <n v="944"/>
    <x v="12"/>
    <s v="Howard Gardner"/>
    <x v="184"/>
    <x v="3"/>
    <x v="1"/>
    <x v="1"/>
  </r>
  <r>
    <s v="AX10268"/>
    <s v="ENX2043"/>
    <s v="A125"/>
    <s v="EMP1025"/>
    <x v="159"/>
    <x v="387"/>
    <x v="0"/>
    <n v="545"/>
    <n v="425"/>
    <n v="850"/>
    <n v="1090"/>
    <n v="240"/>
    <x v="72"/>
    <s v="Ernest Wagner"/>
    <x v="159"/>
    <x v="6"/>
    <x v="2"/>
    <x v="1"/>
  </r>
  <r>
    <s v="AX10295"/>
    <s v="ENX2076"/>
    <s v="A111"/>
    <s v="EMP1003"/>
    <x v="428"/>
    <x v="388"/>
    <x v="2"/>
    <n v="1522"/>
    <n v="791"/>
    <n v="2373"/>
    <n v="4566"/>
    <n v="2193"/>
    <x v="19"/>
    <s v="Christopher Tucker"/>
    <x v="428"/>
    <x v="2"/>
    <x v="2"/>
    <x v="1"/>
  </r>
  <r>
    <s v="AX10303"/>
    <s v="ENX2052"/>
    <s v="A135"/>
    <s v="EMP1034"/>
    <x v="444"/>
    <x v="389"/>
    <x v="2"/>
    <n v="1526"/>
    <n v="1251"/>
    <n v="3753"/>
    <n v="4578"/>
    <n v="825"/>
    <x v="44"/>
    <s v="Arthur Mccoy"/>
    <x v="444"/>
    <x v="4"/>
    <x v="2"/>
    <x v="1"/>
  </r>
  <r>
    <s v="AX10307"/>
    <s v="ENX2098"/>
    <s v="A155"/>
    <s v="EMP1005"/>
    <x v="792"/>
    <x v="383"/>
    <x v="0"/>
    <n v="1178"/>
    <n v="683"/>
    <n v="1366"/>
    <n v="2356"/>
    <n v="990"/>
    <x v="41"/>
    <s v="Ryan Welch"/>
    <x v="792"/>
    <x v="3"/>
    <x v="2"/>
    <x v="1"/>
  </r>
  <r>
    <s v="AX10308"/>
    <s v="ENX2081"/>
    <s v="A145"/>
    <s v="EMP1029"/>
    <x v="777"/>
    <x v="381"/>
    <x v="2"/>
    <n v="1566"/>
    <n v="1190"/>
    <n v="3570"/>
    <n v="4698"/>
    <n v="1128"/>
    <x v="50"/>
    <s v="Howard Gardner"/>
    <x v="777"/>
    <x v="6"/>
    <x v="1"/>
    <x v="1"/>
  </r>
  <r>
    <s v="AX10313"/>
    <s v="ENX2012"/>
    <s v="A170"/>
    <s v="EMP1002"/>
    <x v="176"/>
    <x v="390"/>
    <x v="2"/>
    <n v="1353"/>
    <n v="947"/>
    <n v="2841"/>
    <n v="4059"/>
    <n v="1218"/>
    <x v="18"/>
    <s v="Andrew Bowman"/>
    <x v="176"/>
    <x v="2"/>
    <x v="0"/>
    <x v="1"/>
  </r>
  <r>
    <s v="AX10323"/>
    <s v="ENX2010"/>
    <s v="A134"/>
    <s v="EMP1038"/>
    <x v="481"/>
    <x v="391"/>
    <x v="2"/>
    <n v="1812"/>
    <n v="1305"/>
    <n v="3915"/>
    <n v="5436"/>
    <n v="1521"/>
    <x v="7"/>
    <s v="Scott Mason"/>
    <x v="481"/>
    <x v="3"/>
    <x v="0"/>
    <x v="1"/>
  </r>
  <r>
    <s v="AX10324"/>
    <s v="ENX2027"/>
    <s v="A108"/>
    <s v="EMP1002"/>
    <x v="616"/>
    <x v="386"/>
    <x v="1"/>
    <n v="2497"/>
    <n v="1473"/>
    <n v="1473"/>
    <n v="2497"/>
    <n v="1024"/>
    <x v="64"/>
    <s v="Andrew Bowman"/>
    <x v="616"/>
    <x v="3"/>
    <x v="1"/>
    <x v="1"/>
  </r>
  <r>
    <s v="AX10331"/>
    <s v="ENX2032"/>
    <s v="A141"/>
    <s v="EMP1043"/>
    <x v="548"/>
    <x v="384"/>
    <x v="1"/>
    <n v="1967"/>
    <n v="1397"/>
    <n v="1397"/>
    <n v="1967"/>
    <n v="570"/>
    <x v="23"/>
    <s v="Joshua Taylor"/>
    <x v="548"/>
    <x v="6"/>
    <x v="1"/>
    <x v="1"/>
  </r>
  <r>
    <s v="AX10335"/>
    <s v="ENX2023"/>
    <s v="A134"/>
    <s v="EMP1033"/>
    <x v="349"/>
    <x v="392"/>
    <x v="1"/>
    <n v="818"/>
    <n v="450"/>
    <n v="450"/>
    <n v="818"/>
    <n v="368"/>
    <x v="7"/>
    <s v="Jerry Perry"/>
    <x v="349"/>
    <x v="3"/>
    <x v="2"/>
    <x v="1"/>
  </r>
  <r>
    <s v="AX10337"/>
    <s v="ENX2061"/>
    <s v="A155"/>
    <s v="EMP1031"/>
    <x v="578"/>
    <x v="393"/>
    <x v="3"/>
    <n v="913"/>
    <n v="584"/>
    <n v="2336"/>
    <n v="3652"/>
    <n v="1316"/>
    <x v="41"/>
    <s v="Brian Thomas"/>
    <x v="578"/>
    <x v="5"/>
    <x v="0"/>
    <x v="1"/>
  </r>
  <r>
    <s v="AX10350"/>
    <s v="ENX2000"/>
    <s v="A129"/>
    <s v="EMP1008"/>
    <x v="127"/>
    <x v="383"/>
    <x v="1"/>
    <n v="2241"/>
    <n v="1367"/>
    <n v="1367"/>
    <n v="2241"/>
    <n v="874"/>
    <x v="59"/>
    <s v="Carl Elliott"/>
    <x v="127"/>
    <x v="3"/>
    <x v="2"/>
    <x v="1"/>
  </r>
  <r>
    <s v="AX10355"/>
    <s v="ENX2040"/>
    <s v="A151"/>
    <s v="EMP1010"/>
    <x v="61"/>
    <x v="366"/>
    <x v="0"/>
    <n v="1889"/>
    <n v="945"/>
    <n v="1890"/>
    <n v="3778"/>
    <n v="1888"/>
    <x v="24"/>
    <s v="Joshua Cook"/>
    <x v="61"/>
    <x v="1"/>
    <x v="0"/>
    <x v="1"/>
  </r>
  <r>
    <s v="AX10360"/>
    <s v="ENX2041"/>
    <s v="A126"/>
    <s v="EMP1003"/>
    <x v="221"/>
    <x v="389"/>
    <x v="1"/>
    <n v="1380"/>
    <n v="1090"/>
    <n v="1090"/>
    <n v="1380"/>
    <n v="290"/>
    <x v="38"/>
    <s v="Christopher Tucker"/>
    <x v="221"/>
    <x v="4"/>
    <x v="2"/>
    <x v="1"/>
  </r>
  <r>
    <s v="AX10381"/>
    <s v="ENX2024"/>
    <s v="A138"/>
    <s v="EMP1018"/>
    <x v="299"/>
    <x v="394"/>
    <x v="2"/>
    <n v="356"/>
    <n v="292"/>
    <n v="876"/>
    <n v="1068"/>
    <n v="192"/>
    <x v="6"/>
    <s v="Jimmy Young"/>
    <x v="299"/>
    <x v="5"/>
    <x v="1"/>
    <x v="1"/>
  </r>
  <r>
    <s v="AX10405"/>
    <s v="ENX2062"/>
    <s v="A159"/>
    <s v="EMP1036"/>
    <x v="592"/>
    <x v="395"/>
    <x v="2"/>
    <n v="2464"/>
    <n v="1774"/>
    <n v="5322"/>
    <n v="7392"/>
    <n v="2070"/>
    <x v="52"/>
    <s v="Robert Reed"/>
    <x v="592"/>
    <x v="2"/>
    <x v="0"/>
    <x v="1"/>
  </r>
  <r>
    <s v="AX10411"/>
    <s v="ENX2100"/>
    <s v="A164"/>
    <s v="EMP1010"/>
    <x v="429"/>
    <x v="396"/>
    <x v="1"/>
    <n v="799"/>
    <n v="455"/>
    <n v="455"/>
    <n v="799"/>
    <n v="344"/>
    <x v="68"/>
    <s v="Joshua Cook"/>
    <x v="429"/>
    <x v="2"/>
    <x v="0"/>
    <x v="1"/>
  </r>
  <r>
    <s v="AX10439"/>
    <s v="ENX2056"/>
    <s v="A157"/>
    <s v="EMP1001"/>
    <x v="646"/>
    <x v="397"/>
    <x v="1"/>
    <n v="1635"/>
    <n v="1046"/>
    <n v="1046"/>
    <n v="1635"/>
    <n v="589"/>
    <x v="0"/>
    <s v="Kevin Butler"/>
    <x v="646"/>
    <x v="3"/>
    <x v="0"/>
    <x v="1"/>
  </r>
  <r>
    <s v="AX10452"/>
    <s v="ENX2094"/>
    <s v="A168"/>
    <s v="EMP1039"/>
    <x v="718"/>
    <x v="398"/>
    <x v="1"/>
    <n v="771"/>
    <n v="648"/>
    <n v="648"/>
    <n v="771"/>
    <n v="123"/>
    <x v="45"/>
    <s v="Eugene Holmes"/>
    <x v="718"/>
    <x v="0"/>
    <x v="1"/>
    <x v="1"/>
  </r>
  <r>
    <s v="AX10457"/>
    <s v="ENX2099"/>
    <s v="A164"/>
    <s v="EMP1036"/>
    <x v="697"/>
    <x v="399"/>
    <x v="0"/>
    <n v="1367"/>
    <n v="984"/>
    <n v="1968"/>
    <n v="2734"/>
    <n v="766"/>
    <x v="68"/>
    <s v="Robert Reed"/>
    <x v="697"/>
    <x v="5"/>
    <x v="1"/>
    <x v="1"/>
  </r>
  <r>
    <s v="AX10472"/>
    <s v="ENX2031"/>
    <s v="A129"/>
    <s v="EMP1020"/>
    <x v="748"/>
    <x v="378"/>
    <x v="1"/>
    <n v="1638"/>
    <n v="1261"/>
    <n v="1261"/>
    <n v="1638"/>
    <n v="377"/>
    <x v="59"/>
    <s v="Ryan Butler"/>
    <x v="748"/>
    <x v="4"/>
    <x v="0"/>
    <x v="1"/>
  </r>
  <r>
    <s v="AX10476"/>
    <s v="ENX2041"/>
    <s v="A132"/>
    <s v="EMP1022"/>
    <x v="486"/>
    <x v="375"/>
    <x v="1"/>
    <n v="1380"/>
    <n v="1090"/>
    <n v="1090"/>
    <n v="1380"/>
    <n v="290"/>
    <x v="56"/>
    <s v="Walter Cook"/>
    <x v="486"/>
    <x v="6"/>
    <x v="0"/>
    <x v="1"/>
  </r>
  <r>
    <s v="AX10478"/>
    <s v="ENX2066"/>
    <s v="A105"/>
    <s v="EMP1003"/>
    <x v="497"/>
    <x v="400"/>
    <x v="0"/>
    <n v="2091"/>
    <n v="1485"/>
    <n v="2970"/>
    <n v="4182"/>
    <n v="1212"/>
    <x v="57"/>
    <s v="Christopher Tucker"/>
    <x v="497"/>
    <x v="6"/>
    <x v="0"/>
    <x v="1"/>
  </r>
  <r>
    <s v="AX10495"/>
    <s v="ENX2099"/>
    <s v="A146"/>
    <s v="EMP1043"/>
    <x v="454"/>
    <x v="378"/>
    <x v="2"/>
    <n v="1367"/>
    <n v="984"/>
    <n v="2952"/>
    <n v="4101"/>
    <n v="1149"/>
    <x v="8"/>
    <s v="Joshua Taylor"/>
    <x v="454"/>
    <x v="4"/>
    <x v="0"/>
    <x v="1"/>
  </r>
  <r>
    <s v="AX10512"/>
    <s v="ENX2099"/>
    <s v="A129"/>
    <s v="EMP1037"/>
    <x v="274"/>
    <x v="366"/>
    <x v="2"/>
    <n v="1367"/>
    <n v="984"/>
    <n v="2952"/>
    <n v="4101"/>
    <n v="1149"/>
    <x v="59"/>
    <s v="Carl Hall"/>
    <x v="274"/>
    <x v="1"/>
    <x v="0"/>
    <x v="1"/>
  </r>
  <r>
    <s v="AX10513"/>
    <s v="ENX2059"/>
    <s v="A138"/>
    <s v="EMP1029"/>
    <x v="58"/>
    <x v="401"/>
    <x v="1"/>
    <n v="1494"/>
    <n v="971"/>
    <n v="971"/>
    <n v="1494"/>
    <n v="523"/>
    <x v="6"/>
    <s v="Howard Gardner"/>
    <x v="58"/>
    <x v="4"/>
    <x v="0"/>
    <x v="1"/>
  </r>
  <r>
    <s v="AX10521"/>
    <s v="ENX2042"/>
    <s v="A108"/>
    <s v="EMP1011"/>
    <x v="689"/>
    <x v="402"/>
    <x v="1"/>
    <n v="203"/>
    <n v="154"/>
    <n v="154"/>
    <n v="203"/>
    <n v="49"/>
    <x v="64"/>
    <s v="Larry Marshall"/>
    <x v="689"/>
    <x v="4"/>
    <x v="1"/>
    <x v="1"/>
  </r>
  <r>
    <s v="AX10546"/>
    <s v="ENX2003"/>
    <s v="A137"/>
    <s v="EMP1033"/>
    <x v="621"/>
    <x v="403"/>
    <x v="0"/>
    <n v="1783"/>
    <n v="1516"/>
    <n v="3032"/>
    <n v="3566"/>
    <n v="534"/>
    <x v="32"/>
    <s v="Jerry Perry"/>
    <x v="621"/>
    <x v="0"/>
    <x v="0"/>
    <x v="1"/>
  </r>
  <r>
    <s v="AX10569"/>
    <s v="ENX2074"/>
    <s v="A161"/>
    <s v="EMP1021"/>
    <x v="4"/>
    <x v="391"/>
    <x v="3"/>
    <n v="504"/>
    <n v="408"/>
    <n v="1632"/>
    <n v="2016"/>
    <n v="384"/>
    <x v="25"/>
    <s v="Clarence Fox"/>
    <x v="4"/>
    <x v="3"/>
    <x v="0"/>
    <x v="1"/>
  </r>
  <r>
    <s v="AX10649"/>
    <s v="ENX2030"/>
    <s v="A120"/>
    <s v="EMP1023"/>
    <x v="111"/>
    <x v="370"/>
    <x v="1"/>
    <n v="1899"/>
    <n v="1044"/>
    <n v="1044"/>
    <n v="1899"/>
    <n v="855"/>
    <x v="71"/>
    <s v="Brian Davis"/>
    <x v="111"/>
    <x v="3"/>
    <x v="1"/>
    <x v="1"/>
  </r>
  <r>
    <s v="AX10654"/>
    <s v="ENX2003"/>
    <s v="A127"/>
    <s v="EMP1034"/>
    <x v="675"/>
    <x v="401"/>
    <x v="1"/>
    <n v="1783"/>
    <n v="1516"/>
    <n v="1516"/>
    <n v="1783"/>
    <n v="267"/>
    <x v="5"/>
    <s v="Arthur Mccoy"/>
    <x v="675"/>
    <x v="4"/>
    <x v="0"/>
    <x v="1"/>
  </r>
  <r>
    <s v="AX10661"/>
    <s v="ENX2083"/>
    <s v="A142"/>
    <s v="EMP1043"/>
    <x v="641"/>
    <x v="404"/>
    <x v="0"/>
    <n v="2141"/>
    <n v="1777"/>
    <n v="3554"/>
    <n v="4282"/>
    <n v="728"/>
    <x v="15"/>
    <s v="Joshua Taylor"/>
    <x v="641"/>
    <x v="3"/>
    <x v="0"/>
    <x v="1"/>
  </r>
  <r>
    <s v="AX10670"/>
    <s v="ENX2072"/>
    <s v="A140"/>
    <s v="EMP1006"/>
    <x v="352"/>
    <x v="405"/>
    <x v="1"/>
    <n v="1887"/>
    <n v="1378"/>
    <n v="1378"/>
    <n v="1887"/>
    <n v="509"/>
    <x v="46"/>
    <s v="Sean Miller"/>
    <x v="352"/>
    <x v="2"/>
    <x v="1"/>
    <x v="1"/>
  </r>
  <r>
    <s v="AX10685"/>
    <s v="ENX2038"/>
    <s v="A145"/>
    <s v="EMP1026"/>
    <x v="776"/>
    <x v="405"/>
    <x v="2"/>
    <n v="392"/>
    <n v="255"/>
    <n v="765"/>
    <n v="1176"/>
    <n v="411"/>
    <x v="50"/>
    <s v="Martin Perry"/>
    <x v="776"/>
    <x v="2"/>
    <x v="1"/>
    <x v="1"/>
  </r>
  <r>
    <s v="AX10703"/>
    <s v="ENX2074"/>
    <s v="A104"/>
    <s v="EMP1032"/>
    <x v="73"/>
    <x v="380"/>
    <x v="1"/>
    <n v="504"/>
    <n v="408"/>
    <n v="408"/>
    <n v="504"/>
    <n v="96"/>
    <x v="53"/>
    <s v="Larry Castillo"/>
    <x v="73"/>
    <x v="1"/>
    <x v="0"/>
    <x v="1"/>
  </r>
  <r>
    <s v="AX10710"/>
    <s v="ENX2041"/>
    <s v="A124"/>
    <s v="EMP1010"/>
    <x v="789"/>
    <x v="406"/>
    <x v="0"/>
    <n v="1380"/>
    <n v="1090"/>
    <n v="2180"/>
    <n v="2760"/>
    <n v="580"/>
    <x v="21"/>
    <s v="Joshua Cook"/>
    <x v="789"/>
    <x v="0"/>
    <x v="1"/>
    <x v="1"/>
  </r>
  <r>
    <s v="AX10715"/>
    <s v="ENX2054"/>
    <s v="A154"/>
    <s v="EMP1032"/>
    <x v="540"/>
    <x v="406"/>
    <x v="1"/>
    <n v="127"/>
    <n v="79"/>
    <n v="79"/>
    <n v="127"/>
    <n v="48"/>
    <x v="55"/>
    <s v="Larry Castillo"/>
    <x v="540"/>
    <x v="0"/>
    <x v="1"/>
    <x v="1"/>
  </r>
  <r>
    <s v="AX10722"/>
    <s v="ENX2027"/>
    <s v="A170"/>
    <s v="EMP1025"/>
    <x v="653"/>
    <x v="407"/>
    <x v="2"/>
    <n v="2497"/>
    <n v="1473"/>
    <n v="4419"/>
    <n v="7491"/>
    <n v="3072"/>
    <x v="18"/>
    <s v="Ernest Wagner"/>
    <x v="653"/>
    <x v="2"/>
    <x v="1"/>
    <x v="1"/>
  </r>
  <r>
    <s v="AX10726"/>
    <s v="ENX2036"/>
    <s v="A102"/>
    <s v="EMP1019"/>
    <x v="375"/>
    <x v="391"/>
    <x v="0"/>
    <n v="1582"/>
    <n v="1234"/>
    <n v="2468"/>
    <n v="3164"/>
    <n v="696"/>
    <x v="43"/>
    <s v="Roger Robertson"/>
    <x v="375"/>
    <x v="3"/>
    <x v="0"/>
    <x v="1"/>
  </r>
  <r>
    <s v="AX10733"/>
    <s v="ENX2024"/>
    <s v="A148"/>
    <s v="EMP1013"/>
    <x v="479"/>
    <x v="408"/>
    <x v="3"/>
    <n v="356"/>
    <n v="292"/>
    <n v="1168"/>
    <n v="1424"/>
    <n v="256"/>
    <x v="31"/>
    <s v="Charles Harper"/>
    <x v="479"/>
    <x v="4"/>
    <x v="1"/>
    <x v="1"/>
  </r>
  <r>
    <s v="AX10771"/>
    <s v="ENX2022"/>
    <s v="A157"/>
    <s v="EMP1026"/>
    <x v="601"/>
    <x v="368"/>
    <x v="1"/>
    <n v="561"/>
    <n v="421"/>
    <n v="421"/>
    <n v="561"/>
    <n v="140"/>
    <x v="0"/>
    <s v="Martin Perry"/>
    <x v="601"/>
    <x v="2"/>
    <x v="2"/>
    <x v="1"/>
  </r>
  <r>
    <s v="AX10783"/>
    <s v="ENX2061"/>
    <s v="A168"/>
    <s v="EMP1017"/>
    <x v="336"/>
    <x v="409"/>
    <x v="1"/>
    <n v="913"/>
    <n v="584"/>
    <n v="584"/>
    <n v="913"/>
    <n v="329"/>
    <x v="45"/>
    <s v="Brian Hansen"/>
    <x v="336"/>
    <x v="2"/>
    <x v="1"/>
    <x v="1"/>
  </r>
  <r>
    <s v="AX10808"/>
    <s v="ENX2027"/>
    <s v="A146"/>
    <s v="EMP1011"/>
    <x v="689"/>
    <x v="367"/>
    <x v="1"/>
    <n v="2497"/>
    <n v="1473"/>
    <n v="1473"/>
    <n v="2497"/>
    <n v="1024"/>
    <x v="8"/>
    <s v="Larry Marshall"/>
    <x v="689"/>
    <x v="4"/>
    <x v="0"/>
    <x v="1"/>
  </r>
  <r>
    <s v="AX10820"/>
    <s v="ENX2013"/>
    <s v="A135"/>
    <s v="EMP1034"/>
    <x v="387"/>
    <x v="410"/>
    <x v="1"/>
    <n v="368"/>
    <n v="269"/>
    <n v="269"/>
    <n v="368"/>
    <n v="99"/>
    <x v="44"/>
    <s v="Arthur Mccoy"/>
    <x v="387"/>
    <x v="5"/>
    <x v="2"/>
    <x v="1"/>
  </r>
  <r>
    <s v="AX10826"/>
    <s v="ENX2065"/>
    <s v="A147"/>
    <s v="EMP1034"/>
    <x v="396"/>
    <x v="411"/>
    <x v="1"/>
    <n v="2396"/>
    <n v="1965"/>
    <n v="1965"/>
    <n v="2396"/>
    <n v="431"/>
    <x v="20"/>
    <s v="Arthur Mccoy"/>
    <x v="396"/>
    <x v="5"/>
    <x v="1"/>
    <x v="1"/>
  </r>
  <r>
    <s v="AX10880"/>
    <s v="ENX2068"/>
    <s v="A123"/>
    <s v="EMP1032"/>
    <x v="302"/>
    <x v="412"/>
    <x v="1"/>
    <n v="1500"/>
    <n v="900"/>
    <n v="900"/>
    <n v="1500"/>
    <n v="600"/>
    <x v="62"/>
    <s v="Larry Castillo"/>
    <x v="302"/>
    <x v="5"/>
    <x v="0"/>
    <x v="1"/>
  </r>
  <r>
    <s v="AX10920"/>
    <s v="ENX2077"/>
    <s v="A132"/>
    <s v="EMP1000"/>
    <x v="634"/>
    <x v="374"/>
    <x v="1"/>
    <n v="530"/>
    <n v="424"/>
    <n v="424"/>
    <n v="530"/>
    <n v="106"/>
    <x v="56"/>
    <s v="Fred Robertson"/>
    <x v="634"/>
    <x v="0"/>
    <x v="1"/>
    <x v="1"/>
  </r>
  <r>
    <s v="AX10925"/>
    <s v="ENX2055"/>
    <s v="A151"/>
    <s v="EMP1012"/>
    <x v="489"/>
    <x v="374"/>
    <x v="1"/>
    <n v="2495"/>
    <n v="1896"/>
    <n v="1896"/>
    <n v="2495"/>
    <n v="599"/>
    <x v="24"/>
    <s v="John Reyes"/>
    <x v="489"/>
    <x v="0"/>
    <x v="1"/>
    <x v="1"/>
  </r>
  <r>
    <s v="AX10935"/>
    <s v="ENX2097"/>
    <s v="A134"/>
    <s v="EMP1022"/>
    <x v="362"/>
    <x v="373"/>
    <x v="1"/>
    <n v="1052"/>
    <n v="589"/>
    <n v="589"/>
    <n v="1052"/>
    <n v="463"/>
    <x v="7"/>
    <s v="Walter Cook"/>
    <x v="362"/>
    <x v="0"/>
    <x v="0"/>
    <x v="1"/>
  </r>
  <r>
    <s v="AX10971"/>
    <s v="ENX2081"/>
    <s v="A131"/>
    <s v="EMP1033"/>
    <x v="730"/>
    <x v="412"/>
    <x v="1"/>
    <n v="1566"/>
    <n v="1190"/>
    <n v="1190"/>
    <n v="1566"/>
    <n v="376"/>
    <x v="66"/>
    <s v="Jerry Perry"/>
    <x v="730"/>
    <x v="5"/>
    <x v="0"/>
    <x v="1"/>
  </r>
  <r>
    <s v="AX11010"/>
    <s v="ENX2007"/>
    <s v="A162"/>
    <s v="EMP1016"/>
    <x v="276"/>
    <x v="382"/>
    <x v="0"/>
    <n v="1405"/>
    <n v="1054"/>
    <n v="2108"/>
    <n v="2810"/>
    <n v="702"/>
    <x v="48"/>
    <s v="Henry Nelson"/>
    <x v="276"/>
    <x v="1"/>
    <x v="1"/>
    <x v="1"/>
  </r>
  <r>
    <s v="AX11039"/>
    <s v="ENX2031"/>
    <s v="A145"/>
    <s v="EMP1031"/>
    <x v="686"/>
    <x v="404"/>
    <x v="0"/>
    <n v="1638"/>
    <n v="1261"/>
    <n v="2522"/>
    <n v="3276"/>
    <n v="754"/>
    <x v="50"/>
    <s v="Brian Thomas"/>
    <x v="686"/>
    <x v="3"/>
    <x v="0"/>
    <x v="1"/>
  </r>
  <r>
    <s v="AX11071"/>
    <s v="ENX2061"/>
    <s v="A172"/>
    <s v="EMP1017"/>
    <x v="222"/>
    <x v="413"/>
    <x v="1"/>
    <n v="913"/>
    <n v="584"/>
    <n v="584"/>
    <n v="913"/>
    <n v="329"/>
    <x v="28"/>
    <s v="Brian Hansen"/>
    <x v="222"/>
    <x v="6"/>
    <x v="2"/>
    <x v="1"/>
  </r>
  <r>
    <s v="AX11086"/>
    <s v="ENX2055"/>
    <s v="A142"/>
    <s v="EMP1040"/>
    <x v="587"/>
    <x v="414"/>
    <x v="3"/>
    <n v="2495"/>
    <n v="1896"/>
    <n v="7584"/>
    <n v="9980"/>
    <n v="2396"/>
    <x v="15"/>
    <s v="Patrick Ruiz"/>
    <x v="587"/>
    <x v="5"/>
    <x v="0"/>
    <x v="1"/>
  </r>
  <r>
    <s v="AX11109"/>
    <s v="ENX2037"/>
    <s v="A154"/>
    <s v="EMP1012"/>
    <x v="279"/>
    <x v="415"/>
    <x v="1"/>
    <n v="880"/>
    <n v="634"/>
    <n v="634"/>
    <n v="880"/>
    <n v="246"/>
    <x v="55"/>
    <s v="John Reyes"/>
    <x v="279"/>
    <x v="1"/>
    <x v="0"/>
    <x v="1"/>
  </r>
  <r>
    <s v="AX11128"/>
    <s v="ENX2069"/>
    <s v="A134"/>
    <s v="EMP1010"/>
    <x v="257"/>
    <x v="374"/>
    <x v="1"/>
    <n v="378"/>
    <n v="291"/>
    <n v="291"/>
    <n v="378"/>
    <n v="87"/>
    <x v="7"/>
    <s v="Joshua Cook"/>
    <x v="257"/>
    <x v="0"/>
    <x v="1"/>
    <x v="1"/>
  </r>
  <r>
    <s v="AX11134"/>
    <s v="ENX2012"/>
    <s v="A120"/>
    <s v="EMP1019"/>
    <x v="570"/>
    <x v="410"/>
    <x v="2"/>
    <n v="1353"/>
    <n v="947"/>
    <n v="2841"/>
    <n v="4059"/>
    <n v="1218"/>
    <x v="71"/>
    <s v="Roger Robertson"/>
    <x v="570"/>
    <x v="5"/>
    <x v="2"/>
    <x v="1"/>
  </r>
  <r>
    <s v="AX11172"/>
    <s v="ENX2007"/>
    <s v="A124"/>
    <s v="EMP1042"/>
    <x v="391"/>
    <x v="416"/>
    <x v="1"/>
    <n v="1405"/>
    <n v="1054"/>
    <n v="1054"/>
    <n v="1405"/>
    <n v="351"/>
    <x v="21"/>
    <s v="Scott Clark"/>
    <x v="391"/>
    <x v="1"/>
    <x v="2"/>
    <x v="1"/>
  </r>
  <r>
    <s v="AX11175"/>
    <s v="ENX2033"/>
    <s v="A129"/>
    <s v="EMP1038"/>
    <x v="635"/>
    <x v="379"/>
    <x v="1"/>
    <n v="2182"/>
    <n v="1200"/>
    <n v="1200"/>
    <n v="2182"/>
    <n v="982"/>
    <x v="59"/>
    <s v="Scott Mason"/>
    <x v="635"/>
    <x v="1"/>
    <x v="1"/>
    <x v="1"/>
  </r>
  <r>
    <s v="AX11206"/>
    <s v="ENX2007"/>
    <s v="A142"/>
    <s v="EMP1002"/>
    <x v="132"/>
    <x v="372"/>
    <x v="3"/>
    <n v="1405"/>
    <n v="1054"/>
    <n v="4216"/>
    <n v="5620"/>
    <n v="1404"/>
    <x v="15"/>
    <s v="Andrew Bowman"/>
    <x v="132"/>
    <x v="4"/>
    <x v="1"/>
    <x v="1"/>
  </r>
  <r>
    <s v="AX11210"/>
    <s v="ENX2001"/>
    <s v="A109"/>
    <s v="EMP1026"/>
    <x v="115"/>
    <x v="417"/>
    <x v="1"/>
    <n v="951"/>
    <n v="504"/>
    <n v="504"/>
    <n v="951"/>
    <n v="447"/>
    <x v="34"/>
    <s v="Martin Perry"/>
    <x v="115"/>
    <x v="1"/>
    <x v="1"/>
    <x v="1"/>
  </r>
  <r>
    <s v="AX11213"/>
    <s v="ENX2012"/>
    <s v="A102"/>
    <s v="EMP1043"/>
    <x v="604"/>
    <x v="418"/>
    <x v="0"/>
    <n v="1353"/>
    <n v="947"/>
    <n v="1894"/>
    <n v="2706"/>
    <n v="812"/>
    <x v="43"/>
    <s v="Joshua Taylor"/>
    <x v="604"/>
    <x v="2"/>
    <x v="1"/>
    <x v="1"/>
  </r>
  <r>
    <s v="AX11222"/>
    <s v="ENX2092"/>
    <s v="A153"/>
    <s v="EMP1005"/>
    <x v="796"/>
    <x v="419"/>
    <x v="2"/>
    <n v="1639"/>
    <n v="1295"/>
    <n v="3885"/>
    <n v="4917"/>
    <n v="1032"/>
    <x v="69"/>
    <s v="Ryan Welch"/>
    <x v="796"/>
    <x v="6"/>
    <x v="0"/>
    <x v="1"/>
  </r>
  <r>
    <s v="AX11246"/>
    <s v="ENX2060"/>
    <s v="A109"/>
    <s v="EMP1008"/>
    <x v="510"/>
    <x v="420"/>
    <x v="1"/>
    <n v="1467"/>
    <n v="807"/>
    <n v="807"/>
    <n v="1467"/>
    <n v="660"/>
    <x v="34"/>
    <s v="Carl Elliott"/>
    <x v="510"/>
    <x v="0"/>
    <x v="2"/>
    <x v="1"/>
  </r>
  <r>
    <s v="AX11254"/>
    <s v="ENX2020"/>
    <s v="A160"/>
    <s v="EMP1037"/>
    <x v="337"/>
    <x v="421"/>
    <x v="1"/>
    <n v="2005"/>
    <n v="1223"/>
    <n v="1223"/>
    <n v="2005"/>
    <n v="782"/>
    <x v="1"/>
    <s v="Carl Hall"/>
    <x v="337"/>
    <x v="2"/>
    <x v="1"/>
    <x v="1"/>
  </r>
  <r>
    <s v="AX11258"/>
    <s v="ENX2091"/>
    <s v="A149"/>
    <s v="EMP1041"/>
    <x v="264"/>
    <x v="396"/>
    <x v="1"/>
    <n v="368"/>
    <n v="294"/>
    <n v="294"/>
    <n v="368"/>
    <n v="74"/>
    <x v="42"/>
    <s v="Joe Sims"/>
    <x v="264"/>
    <x v="2"/>
    <x v="0"/>
    <x v="1"/>
  </r>
  <r>
    <s v="AX11261"/>
    <s v="ENX2077"/>
    <s v="A131"/>
    <s v="EMP1036"/>
    <x v="10"/>
    <x v="422"/>
    <x v="0"/>
    <n v="530"/>
    <n v="424"/>
    <n v="848"/>
    <n v="1060"/>
    <n v="212"/>
    <x v="66"/>
    <s v="Robert Reed"/>
    <x v="10"/>
    <x v="0"/>
    <x v="2"/>
    <x v="1"/>
  </r>
  <r>
    <s v="AX11282"/>
    <s v="ENX2005"/>
    <s v="A102"/>
    <s v="EMP1018"/>
    <x v="724"/>
    <x v="391"/>
    <x v="2"/>
    <n v="684"/>
    <n v="561"/>
    <n v="1683"/>
    <n v="2052"/>
    <n v="369"/>
    <x v="43"/>
    <s v="Jimmy Young"/>
    <x v="724"/>
    <x v="3"/>
    <x v="0"/>
    <x v="1"/>
  </r>
  <r>
    <s v="AX11285"/>
    <s v="ENX2088"/>
    <s v="A127"/>
    <s v="EMP1033"/>
    <x v="247"/>
    <x v="423"/>
    <x v="2"/>
    <n v="603"/>
    <n v="416"/>
    <n v="1248"/>
    <n v="1809"/>
    <n v="561"/>
    <x v="5"/>
    <s v="Jerry Perry"/>
    <x v="247"/>
    <x v="4"/>
    <x v="0"/>
    <x v="1"/>
  </r>
  <r>
    <s v="AX11289"/>
    <s v="ENX2007"/>
    <s v="A111"/>
    <s v="EMP1019"/>
    <x v="793"/>
    <x v="405"/>
    <x v="1"/>
    <n v="1405"/>
    <n v="1054"/>
    <n v="1054"/>
    <n v="1405"/>
    <n v="351"/>
    <x v="19"/>
    <s v="Roger Robertson"/>
    <x v="793"/>
    <x v="2"/>
    <x v="1"/>
    <x v="1"/>
  </r>
  <r>
    <s v="AX11293"/>
    <s v="ENX2043"/>
    <s v="A104"/>
    <s v="EMP1031"/>
    <x v="442"/>
    <x v="409"/>
    <x v="1"/>
    <n v="545"/>
    <n v="425"/>
    <n v="425"/>
    <n v="545"/>
    <n v="120"/>
    <x v="53"/>
    <s v="Brian Thomas"/>
    <x v="442"/>
    <x v="2"/>
    <x v="1"/>
    <x v="1"/>
  </r>
  <r>
    <s v="AX11327"/>
    <s v="ENX2059"/>
    <s v="A112"/>
    <s v="EMP1039"/>
    <x v="612"/>
    <x v="411"/>
    <x v="1"/>
    <n v="1494"/>
    <n v="971"/>
    <n v="971"/>
    <n v="1494"/>
    <n v="523"/>
    <x v="40"/>
    <s v="Eugene Holmes"/>
    <x v="612"/>
    <x v="5"/>
    <x v="1"/>
    <x v="1"/>
  </r>
  <r>
    <s v="AX11329"/>
    <s v="ENX2052"/>
    <s v="A123"/>
    <s v="EMP1002"/>
    <x v="328"/>
    <x v="366"/>
    <x v="2"/>
    <n v="1526"/>
    <n v="1251"/>
    <n v="3753"/>
    <n v="4578"/>
    <n v="825"/>
    <x v="62"/>
    <s v="Andrew Bowman"/>
    <x v="328"/>
    <x v="1"/>
    <x v="0"/>
    <x v="1"/>
  </r>
  <r>
    <s v="AX11330"/>
    <s v="ENX2047"/>
    <s v="A134"/>
    <s v="EMP1025"/>
    <x v="139"/>
    <x v="375"/>
    <x v="1"/>
    <n v="290"/>
    <n v="200"/>
    <n v="200"/>
    <n v="290"/>
    <n v="90"/>
    <x v="7"/>
    <s v="Ernest Wagner"/>
    <x v="139"/>
    <x v="6"/>
    <x v="0"/>
    <x v="1"/>
  </r>
  <r>
    <s v="AX11368"/>
    <s v="ENX2071"/>
    <s v="A103"/>
    <s v="EMP1011"/>
    <x v="62"/>
    <x v="404"/>
    <x v="1"/>
    <n v="136"/>
    <n v="72"/>
    <n v="72"/>
    <n v="136"/>
    <n v="64"/>
    <x v="2"/>
    <s v="Larry Marshall"/>
    <x v="62"/>
    <x v="3"/>
    <x v="0"/>
    <x v="1"/>
  </r>
  <r>
    <s v="AX11370"/>
    <s v="ENX2031"/>
    <s v="A173"/>
    <s v="EMP1022"/>
    <x v="706"/>
    <x v="391"/>
    <x v="2"/>
    <n v="1638"/>
    <n v="1261"/>
    <n v="3783"/>
    <n v="4914"/>
    <n v="1131"/>
    <x v="14"/>
    <s v="Walter Cook"/>
    <x v="706"/>
    <x v="3"/>
    <x v="0"/>
    <x v="1"/>
  </r>
  <r>
    <s v="AX11399"/>
    <s v="ENX2020"/>
    <s v="A144"/>
    <s v="EMP1002"/>
    <x v="353"/>
    <x v="424"/>
    <x v="1"/>
    <n v="2005"/>
    <n v="1223"/>
    <n v="1223"/>
    <n v="2005"/>
    <n v="782"/>
    <x v="33"/>
    <s v="Andrew Bowman"/>
    <x v="353"/>
    <x v="1"/>
    <x v="1"/>
    <x v="1"/>
  </r>
  <r>
    <s v="AX11414"/>
    <s v="ENX2066"/>
    <s v="A132"/>
    <s v="EMP1021"/>
    <x v="525"/>
    <x v="378"/>
    <x v="1"/>
    <n v="2091"/>
    <n v="1485"/>
    <n v="1485"/>
    <n v="2091"/>
    <n v="606"/>
    <x v="56"/>
    <s v="Clarence Fox"/>
    <x v="525"/>
    <x v="4"/>
    <x v="0"/>
    <x v="1"/>
  </r>
  <r>
    <s v="AX11421"/>
    <s v="ENX2000"/>
    <s v="A166"/>
    <s v="EMP1012"/>
    <x v="780"/>
    <x v="380"/>
    <x v="2"/>
    <n v="2241"/>
    <n v="1367"/>
    <n v="4101"/>
    <n v="6723"/>
    <n v="2622"/>
    <x v="65"/>
    <s v="John Reyes"/>
    <x v="780"/>
    <x v="1"/>
    <x v="0"/>
    <x v="1"/>
  </r>
  <r>
    <s v="AX11425"/>
    <s v="ENX2031"/>
    <s v="A102"/>
    <s v="EMP1011"/>
    <x v="86"/>
    <x v="400"/>
    <x v="1"/>
    <n v="1638"/>
    <n v="1261"/>
    <n v="1261"/>
    <n v="1638"/>
    <n v="377"/>
    <x v="43"/>
    <s v="Larry Marshall"/>
    <x v="86"/>
    <x v="6"/>
    <x v="0"/>
    <x v="1"/>
  </r>
  <r>
    <s v="AX11445"/>
    <s v="ENX2019"/>
    <s v="A125"/>
    <s v="EMP1022"/>
    <x v="370"/>
    <x v="424"/>
    <x v="1"/>
    <n v="800"/>
    <n v="536"/>
    <n v="536"/>
    <n v="800"/>
    <n v="264"/>
    <x v="72"/>
    <s v="Walter Cook"/>
    <x v="370"/>
    <x v="1"/>
    <x v="1"/>
    <x v="1"/>
  </r>
  <r>
    <s v="AX11446"/>
    <s v="ENX2093"/>
    <s v="A102"/>
    <s v="EMP1008"/>
    <x v="81"/>
    <x v="410"/>
    <x v="1"/>
    <n v="112"/>
    <n v="90"/>
    <n v="90"/>
    <n v="112"/>
    <n v="22"/>
    <x v="43"/>
    <s v="Carl Elliott"/>
    <x v="81"/>
    <x v="5"/>
    <x v="2"/>
    <x v="1"/>
  </r>
  <r>
    <s v="AX11508"/>
    <s v="ENX2020"/>
    <s v="A149"/>
    <s v="EMP1010"/>
    <x v="115"/>
    <x v="386"/>
    <x v="1"/>
    <n v="2005"/>
    <n v="1223"/>
    <n v="1223"/>
    <n v="2005"/>
    <n v="782"/>
    <x v="42"/>
    <s v="Joshua Cook"/>
    <x v="115"/>
    <x v="3"/>
    <x v="1"/>
    <x v="1"/>
  </r>
  <r>
    <s v="AX11511"/>
    <s v="ENX2028"/>
    <s v="A157"/>
    <s v="EMP1040"/>
    <x v="710"/>
    <x v="425"/>
    <x v="1"/>
    <n v="2283"/>
    <n v="1484"/>
    <n v="1484"/>
    <n v="2283"/>
    <n v="799"/>
    <x v="0"/>
    <s v="Patrick Ruiz"/>
    <x v="710"/>
    <x v="6"/>
    <x v="0"/>
    <x v="1"/>
  </r>
  <r>
    <s v="AX11516"/>
    <s v="ENX2088"/>
    <s v="A150"/>
    <s v="EMP1023"/>
    <x v="405"/>
    <x v="382"/>
    <x v="2"/>
    <n v="603"/>
    <n v="416"/>
    <n v="1248"/>
    <n v="1809"/>
    <n v="561"/>
    <x v="27"/>
    <s v="Brian Davis"/>
    <x v="405"/>
    <x v="1"/>
    <x v="1"/>
    <x v="1"/>
  </r>
  <r>
    <s v="AX11563"/>
    <s v="ENX2062"/>
    <s v="A106"/>
    <s v="EMP1036"/>
    <x v="620"/>
    <x v="426"/>
    <x v="2"/>
    <n v="2464"/>
    <n v="1774"/>
    <n v="5322"/>
    <n v="7392"/>
    <n v="2070"/>
    <x v="35"/>
    <s v="Robert Reed"/>
    <x v="620"/>
    <x v="0"/>
    <x v="0"/>
    <x v="1"/>
  </r>
  <r>
    <s v="AX11564"/>
    <s v="ENX2037"/>
    <s v="A100"/>
    <s v="EMP1025"/>
    <x v="283"/>
    <x v="418"/>
    <x v="0"/>
    <n v="880"/>
    <n v="634"/>
    <n v="1268"/>
    <n v="1760"/>
    <n v="492"/>
    <x v="67"/>
    <s v="Ernest Wagner"/>
    <x v="283"/>
    <x v="2"/>
    <x v="1"/>
    <x v="1"/>
  </r>
  <r>
    <s v="AX11575"/>
    <s v="ENX2093"/>
    <s v="A128"/>
    <s v="EMP1020"/>
    <x v="791"/>
    <x v="404"/>
    <x v="1"/>
    <n v="112"/>
    <n v="90"/>
    <n v="90"/>
    <n v="112"/>
    <n v="22"/>
    <x v="16"/>
    <s v="Ryan Butler"/>
    <x v="791"/>
    <x v="3"/>
    <x v="0"/>
    <x v="1"/>
  </r>
  <r>
    <s v="AX11587"/>
    <s v="ENX2021"/>
    <s v="A173"/>
    <s v="EMP1010"/>
    <x v="510"/>
    <x v="367"/>
    <x v="0"/>
    <n v="217"/>
    <n v="171"/>
    <n v="342"/>
    <n v="434"/>
    <n v="92"/>
    <x v="14"/>
    <s v="Joshua Cook"/>
    <x v="510"/>
    <x v="4"/>
    <x v="0"/>
    <x v="1"/>
  </r>
  <r>
    <s v="AX11610"/>
    <s v="ENX2089"/>
    <s v="A108"/>
    <s v="EMP1040"/>
    <x v="234"/>
    <x v="386"/>
    <x v="3"/>
    <n v="2294"/>
    <n v="1399"/>
    <n v="5596"/>
    <n v="9176"/>
    <n v="3580"/>
    <x v="64"/>
    <s v="Patrick Ruiz"/>
    <x v="234"/>
    <x v="3"/>
    <x v="1"/>
    <x v="1"/>
  </r>
  <r>
    <s v="AX11617"/>
    <s v="ENX2085"/>
    <s v="A124"/>
    <s v="EMP1013"/>
    <x v="539"/>
    <x v="414"/>
    <x v="3"/>
    <n v="1862"/>
    <n v="1173"/>
    <n v="4692"/>
    <n v="7448"/>
    <n v="2756"/>
    <x v="21"/>
    <s v="Charles Harper"/>
    <x v="539"/>
    <x v="5"/>
    <x v="0"/>
    <x v="1"/>
  </r>
  <r>
    <s v="AX11627"/>
    <s v="ENX2035"/>
    <s v="A131"/>
    <s v="EMP1022"/>
    <x v="675"/>
    <x v="385"/>
    <x v="1"/>
    <n v="458"/>
    <n v="376"/>
    <n v="376"/>
    <n v="458"/>
    <n v="82"/>
    <x v="66"/>
    <s v="Walter Cook"/>
    <x v="675"/>
    <x v="6"/>
    <x v="1"/>
    <x v="1"/>
  </r>
  <r>
    <s v="AX11633"/>
    <s v="ENX2044"/>
    <s v="A172"/>
    <s v="EMP1036"/>
    <x v="173"/>
    <x v="384"/>
    <x v="0"/>
    <n v="886"/>
    <n v="478"/>
    <n v="956"/>
    <n v="1772"/>
    <n v="816"/>
    <x v="28"/>
    <s v="Robert Reed"/>
    <x v="173"/>
    <x v="6"/>
    <x v="1"/>
    <x v="1"/>
  </r>
  <r>
    <s v="AX11676"/>
    <s v="ENX2078"/>
    <s v="A130"/>
    <s v="EMP1015"/>
    <x v="531"/>
    <x v="369"/>
    <x v="2"/>
    <n v="1798"/>
    <n v="971"/>
    <n v="2913"/>
    <n v="5394"/>
    <n v="2481"/>
    <x v="3"/>
    <s v="Justin Lynch"/>
    <x v="531"/>
    <x v="3"/>
    <x v="1"/>
    <x v="1"/>
  </r>
  <r>
    <s v="AX11689"/>
    <s v="ENX2014"/>
    <s v="A152"/>
    <s v="EMP1034"/>
    <x v="540"/>
    <x v="366"/>
    <x v="1"/>
    <n v="1809"/>
    <n v="1067"/>
    <n v="1067"/>
    <n v="1809"/>
    <n v="742"/>
    <x v="54"/>
    <s v="Arthur Mccoy"/>
    <x v="540"/>
    <x v="1"/>
    <x v="0"/>
    <x v="1"/>
  </r>
  <r>
    <s v="AX11713"/>
    <s v="ENX2051"/>
    <s v="A120"/>
    <s v="EMP1003"/>
    <x v="683"/>
    <x v="406"/>
    <x v="0"/>
    <n v="1077"/>
    <n v="732"/>
    <n v="1464"/>
    <n v="2154"/>
    <n v="690"/>
    <x v="71"/>
    <s v="Christopher Tucker"/>
    <x v="683"/>
    <x v="0"/>
    <x v="1"/>
    <x v="1"/>
  </r>
  <r>
    <s v="AX11715"/>
    <s v="ENX2005"/>
    <s v="A149"/>
    <s v="EMP1039"/>
    <x v="215"/>
    <x v="375"/>
    <x v="1"/>
    <n v="684"/>
    <n v="561"/>
    <n v="561"/>
    <n v="684"/>
    <n v="123"/>
    <x v="42"/>
    <s v="Eugene Holmes"/>
    <x v="215"/>
    <x v="6"/>
    <x v="0"/>
    <x v="1"/>
  </r>
  <r>
    <s v="AX11733"/>
    <s v="ENX2033"/>
    <s v="A167"/>
    <s v="EMP1014"/>
    <x v="380"/>
    <x v="427"/>
    <x v="1"/>
    <n v="2182"/>
    <n v="1200"/>
    <n v="1200"/>
    <n v="2182"/>
    <n v="982"/>
    <x v="10"/>
    <s v="Ronald Reed"/>
    <x v="380"/>
    <x v="3"/>
    <x v="1"/>
    <x v="1"/>
  </r>
  <r>
    <s v="AX11754"/>
    <s v="ENX2049"/>
    <s v="A110"/>
    <s v="EMP1008"/>
    <x v="161"/>
    <x v="419"/>
    <x v="1"/>
    <n v="826"/>
    <n v="562"/>
    <n v="562"/>
    <n v="826"/>
    <n v="264"/>
    <x v="73"/>
    <s v="Carl Elliott"/>
    <x v="161"/>
    <x v="6"/>
    <x v="0"/>
    <x v="1"/>
  </r>
  <r>
    <s v="AX11779"/>
    <s v="ENX2022"/>
    <s v="A140"/>
    <s v="EMP1016"/>
    <x v="636"/>
    <x v="370"/>
    <x v="1"/>
    <n v="561"/>
    <n v="421"/>
    <n v="421"/>
    <n v="561"/>
    <n v="140"/>
    <x v="46"/>
    <s v="Henry Nelson"/>
    <x v="636"/>
    <x v="3"/>
    <x v="1"/>
    <x v="1"/>
  </r>
  <r>
    <s v="AX11796"/>
    <s v="ENX2058"/>
    <s v="A138"/>
    <s v="EMP1001"/>
    <x v="198"/>
    <x v="428"/>
    <x v="2"/>
    <n v="2257"/>
    <n v="1535"/>
    <n v="4605"/>
    <n v="6771"/>
    <n v="2166"/>
    <x v="6"/>
    <s v="Kevin Butler"/>
    <x v="198"/>
    <x v="6"/>
    <x v="1"/>
    <x v="1"/>
  </r>
  <r>
    <s v="AX11797"/>
    <s v="ENX2092"/>
    <s v="A135"/>
    <s v="EMP1036"/>
    <x v="245"/>
    <x v="429"/>
    <x v="1"/>
    <n v="1639"/>
    <n v="1295"/>
    <n v="1295"/>
    <n v="1639"/>
    <n v="344"/>
    <x v="44"/>
    <s v="Robert Reed"/>
    <x v="245"/>
    <x v="1"/>
    <x v="2"/>
    <x v="1"/>
  </r>
  <r>
    <s v="AX11798"/>
    <s v="ENX2049"/>
    <s v="A143"/>
    <s v="EMP1004"/>
    <x v="502"/>
    <x v="430"/>
    <x v="0"/>
    <n v="826"/>
    <n v="562"/>
    <n v="1124"/>
    <n v="1652"/>
    <n v="528"/>
    <x v="9"/>
    <s v="Kenneth Bradley"/>
    <x v="502"/>
    <x v="4"/>
    <x v="1"/>
    <x v="1"/>
  </r>
  <r>
    <s v="AX11807"/>
    <s v="ENX2023"/>
    <s v="A119"/>
    <s v="EMP1024"/>
    <x v="373"/>
    <x v="409"/>
    <x v="2"/>
    <n v="818"/>
    <n v="450"/>
    <n v="1350"/>
    <n v="2454"/>
    <n v="1104"/>
    <x v="61"/>
    <s v="Ernest Wheeler"/>
    <x v="373"/>
    <x v="2"/>
    <x v="1"/>
    <x v="1"/>
  </r>
  <r>
    <s v="AX11833"/>
    <s v="ENX2092"/>
    <s v="A153"/>
    <s v="EMP1043"/>
    <x v="472"/>
    <x v="426"/>
    <x v="1"/>
    <n v="1639"/>
    <n v="1295"/>
    <n v="1295"/>
    <n v="1639"/>
    <n v="344"/>
    <x v="69"/>
    <s v="Joshua Taylor"/>
    <x v="472"/>
    <x v="0"/>
    <x v="0"/>
    <x v="1"/>
  </r>
  <r>
    <s v="AX11870"/>
    <s v="ENX2038"/>
    <s v="A156"/>
    <s v="EMP1020"/>
    <x v="375"/>
    <x v="371"/>
    <x v="1"/>
    <n v="392"/>
    <n v="255"/>
    <n v="255"/>
    <n v="392"/>
    <n v="137"/>
    <x v="39"/>
    <s v="Ryan Butler"/>
    <x v="375"/>
    <x v="0"/>
    <x v="0"/>
    <x v="1"/>
  </r>
  <r>
    <s v="AX11873"/>
    <s v="ENX2048"/>
    <s v="A123"/>
    <s v="EMP1018"/>
    <x v="387"/>
    <x v="431"/>
    <x v="1"/>
    <n v="502"/>
    <n v="296"/>
    <n v="296"/>
    <n v="502"/>
    <n v="206"/>
    <x v="62"/>
    <s v="Jimmy Young"/>
    <x v="387"/>
    <x v="3"/>
    <x v="0"/>
    <x v="1"/>
  </r>
  <r>
    <s v="AX11894"/>
    <s v="ENX2064"/>
    <s v="A131"/>
    <s v="EMP1036"/>
    <x v="755"/>
    <x v="422"/>
    <x v="3"/>
    <n v="1414"/>
    <n v="962"/>
    <n v="3848"/>
    <n v="5656"/>
    <n v="1808"/>
    <x v="66"/>
    <s v="Robert Reed"/>
    <x v="755"/>
    <x v="0"/>
    <x v="2"/>
    <x v="1"/>
  </r>
  <r>
    <s v="AX11947"/>
    <s v="ENX2000"/>
    <s v="A111"/>
    <s v="EMP1001"/>
    <x v="416"/>
    <x v="391"/>
    <x v="1"/>
    <n v="2241"/>
    <n v="1367"/>
    <n v="1367"/>
    <n v="2241"/>
    <n v="874"/>
    <x v="19"/>
    <s v="Kevin Butler"/>
    <x v="416"/>
    <x v="3"/>
    <x v="0"/>
    <x v="1"/>
  </r>
  <r>
    <s v="AX11952"/>
    <s v="ENX2047"/>
    <s v="A169"/>
    <s v="EMP1042"/>
    <x v="127"/>
    <x v="411"/>
    <x v="2"/>
    <n v="290"/>
    <n v="200"/>
    <n v="600"/>
    <n v="870"/>
    <n v="270"/>
    <x v="30"/>
    <s v="Scott Clark"/>
    <x v="127"/>
    <x v="5"/>
    <x v="1"/>
    <x v="1"/>
  </r>
  <r>
    <s v="AX11975"/>
    <s v="ENX2031"/>
    <s v="A112"/>
    <s v="EMP1029"/>
    <x v="691"/>
    <x v="392"/>
    <x v="0"/>
    <n v="1638"/>
    <n v="1261"/>
    <n v="2522"/>
    <n v="3276"/>
    <n v="754"/>
    <x v="40"/>
    <s v="Howard Gardner"/>
    <x v="691"/>
    <x v="3"/>
    <x v="2"/>
    <x v="1"/>
  </r>
  <r>
    <s v="AX11978"/>
    <s v="ENX2000"/>
    <s v="A144"/>
    <s v="EMP1032"/>
    <x v="444"/>
    <x v="390"/>
    <x v="1"/>
    <n v="2241"/>
    <n v="1367"/>
    <n v="1367"/>
    <n v="2241"/>
    <n v="874"/>
    <x v="33"/>
    <s v="Larry Castillo"/>
    <x v="444"/>
    <x v="2"/>
    <x v="0"/>
    <x v="1"/>
  </r>
  <r>
    <s v="AX11987"/>
    <s v="ENX2086"/>
    <s v="A161"/>
    <s v="EMP1010"/>
    <x v="174"/>
    <x v="424"/>
    <x v="1"/>
    <n v="123"/>
    <n v="84"/>
    <n v="84"/>
    <n v="123"/>
    <n v="39"/>
    <x v="25"/>
    <s v="Joshua Cook"/>
    <x v="174"/>
    <x v="1"/>
    <x v="1"/>
    <x v="1"/>
  </r>
  <r>
    <s v="AX11995"/>
    <s v="ENX2076"/>
    <s v="A159"/>
    <s v="EMP1036"/>
    <x v="44"/>
    <x v="404"/>
    <x v="1"/>
    <n v="1522"/>
    <n v="791"/>
    <n v="791"/>
    <n v="1522"/>
    <n v="731"/>
    <x v="52"/>
    <s v="Robert Reed"/>
    <x v="44"/>
    <x v="3"/>
    <x v="0"/>
    <x v="1"/>
  </r>
  <r>
    <s v="AX12026"/>
    <s v="ENX2025"/>
    <s v="A133"/>
    <s v="EMP1027"/>
    <x v="669"/>
    <x v="409"/>
    <x v="1"/>
    <n v="667"/>
    <n v="387"/>
    <n v="387"/>
    <n v="667"/>
    <n v="280"/>
    <x v="37"/>
    <s v="Gary Rodriguez"/>
    <x v="669"/>
    <x v="2"/>
    <x v="1"/>
    <x v="1"/>
  </r>
  <r>
    <s v="AX12039"/>
    <s v="ENX2081"/>
    <s v="A172"/>
    <s v="EMP1004"/>
    <x v="418"/>
    <x v="367"/>
    <x v="1"/>
    <n v="1566"/>
    <n v="1190"/>
    <n v="1190"/>
    <n v="1566"/>
    <n v="376"/>
    <x v="28"/>
    <s v="Kenneth Bradley"/>
    <x v="418"/>
    <x v="4"/>
    <x v="0"/>
    <x v="1"/>
  </r>
  <r>
    <s v="AX12042"/>
    <s v="ENX2077"/>
    <s v="A162"/>
    <s v="EMP1032"/>
    <x v="766"/>
    <x v="396"/>
    <x v="2"/>
    <n v="530"/>
    <n v="424"/>
    <n v="1272"/>
    <n v="1590"/>
    <n v="318"/>
    <x v="48"/>
    <s v="Larry Castillo"/>
    <x v="766"/>
    <x v="2"/>
    <x v="0"/>
    <x v="1"/>
  </r>
  <r>
    <s v="AX12046"/>
    <s v="ENX2033"/>
    <s v="A115"/>
    <s v="EMP1026"/>
    <x v="384"/>
    <x v="379"/>
    <x v="1"/>
    <n v="2182"/>
    <n v="1200"/>
    <n v="1200"/>
    <n v="2182"/>
    <n v="982"/>
    <x v="22"/>
    <s v="Martin Perry"/>
    <x v="384"/>
    <x v="1"/>
    <x v="1"/>
    <x v="1"/>
  </r>
  <r>
    <s v="AX12060"/>
    <s v="ENX2076"/>
    <s v="A135"/>
    <s v="EMP1037"/>
    <x v="307"/>
    <x v="425"/>
    <x v="1"/>
    <n v="1522"/>
    <n v="791"/>
    <n v="791"/>
    <n v="1522"/>
    <n v="731"/>
    <x v="44"/>
    <s v="Carl Hall"/>
    <x v="307"/>
    <x v="6"/>
    <x v="0"/>
    <x v="1"/>
  </r>
  <r>
    <s v="AX12066"/>
    <s v="ENX2078"/>
    <s v="A171"/>
    <s v="EMP1010"/>
    <x v="640"/>
    <x v="409"/>
    <x v="1"/>
    <n v="1798"/>
    <n v="971"/>
    <n v="971"/>
    <n v="1798"/>
    <n v="827"/>
    <x v="58"/>
    <s v="Joshua Cook"/>
    <x v="640"/>
    <x v="2"/>
    <x v="1"/>
    <x v="1"/>
  </r>
  <r>
    <s v="AX12073"/>
    <s v="ENX2090"/>
    <s v="A128"/>
    <s v="EMP1013"/>
    <x v="657"/>
    <x v="432"/>
    <x v="1"/>
    <n v="1338"/>
    <n v="682"/>
    <n v="682"/>
    <n v="1338"/>
    <n v="656"/>
    <x v="16"/>
    <s v="Charles Harper"/>
    <x v="657"/>
    <x v="4"/>
    <x v="2"/>
    <x v="1"/>
  </r>
  <r>
    <s v="AX12111"/>
    <s v="ENX2029"/>
    <s v="A122"/>
    <s v="EMP1027"/>
    <x v="277"/>
    <x v="369"/>
    <x v="1"/>
    <n v="1848"/>
    <n v="1294"/>
    <n v="1294"/>
    <n v="1848"/>
    <n v="554"/>
    <x v="17"/>
    <s v="Gary Rodriguez"/>
    <x v="277"/>
    <x v="3"/>
    <x v="1"/>
    <x v="1"/>
  </r>
  <r>
    <s v="AX12113"/>
    <s v="ENX2008"/>
    <s v="A103"/>
    <s v="EMP1034"/>
    <x v="659"/>
    <x v="379"/>
    <x v="1"/>
    <n v="315"/>
    <n v="208"/>
    <n v="208"/>
    <n v="315"/>
    <n v="107"/>
    <x v="2"/>
    <s v="Arthur Mccoy"/>
    <x v="659"/>
    <x v="1"/>
    <x v="1"/>
    <x v="1"/>
  </r>
  <r>
    <s v="AX12123"/>
    <s v="ENX2050"/>
    <s v="A104"/>
    <s v="EMP1003"/>
    <x v="777"/>
    <x v="433"/>
    <x v="3"/>
    <n v="2391"/>
    <n v="1291"/>
    <n v="5164"/>
    <n v="9564"/>
    <n v="4400"/>
    <x v="53"/>
    <s v="Christopher Tucker"/>
    <x v="777"/>
    <x v="5"/>
    <x v="0"/>
    <x v="1"/>
  </r>
  <r>
    <s v="AX12148"/>
    <s v="ENX2095"/>
    <s v="A116"/>
    <s v="EMP1044"/>
    <x v="791"/>
    <x v="372"/>
    <x v="0"/>
    <n v="1743"/>
    <n v="872"/>
    <n v="1744"/>
    <n v="3486"/>
    <n v="1742"/>
    <x v="47"/>
    <s v="Martin Carr"/>
    <x v="791"/>
    <x v="4"/>
    <x v="1"/>
    <x v="1"/>
  </r>
  <r>
    <s v="AX12155"/>
    <s v="ENX2064"/>
    <s v="A135"/>
    <s v="EMP1019"/>
    <x v="153"/>
    <x v="381"/>
    <x v="3"/>
    <n v="1414"/>
    <n v="962"/>
    <n v="3848"/>
    <n v="5656"/>
    <n v="1808"/>
    <x v="44"/>
    <s v="Roger Robertson"/>
    <x v="153"/>
    <x v="6"/>
    <x v="1"/>
    <x v="1"/>
  </r>
  <r>
    <s v="AX12168"/>
    <s v="ENX2068"/>
    <s v="A140"/>
    <s v="EMP1007"/>
    <x v="329"/>
    <x v="424"/>
    <x v="1"/>
    <n v="1500"/>
    <n v="900"/>
    <n v="900"/>
    <n v="1500"/>
    <n v="600"/>
    <x v="46"/>
    <s v="Jeremy Mendoza"/>
    <x v="329"/>
    <x v="1"/>
    <x v="1"/>
    <x v="1"/>
  </r>
  <r>
    <s v="AX12169"/>
    <s v="ENX2080"/>
    <s v="A101"/>
    <s v="EMP1022"/>
    <x v="102"/>
    <x v="426"/>
    <x v="1"/>
    <n v="2353"/>
    <n v="1788"/>
    <n v="1788"/>
    <n v="2353"/>
    <n v="565"/>
    <x v="26"/>
    <s v="Walter Cook"/>
    <x v="102"/>
    <x v="0"/>
    <x v="0"/>
    <x v="1"/>
  </r>
  <r>
    <s v="AX12182"/>
    <s v="ENX2008"/>
    <s v="A163"/>
    <s v="EMP1010"/>
    <x v="11"/>
    <x v="430"/>
    <x v="1"/>
    <n v="315"/>
    <n v="208"/>
    <n v="208"/>
    <n v="315"/>
    <n v="107"/>
    <x v="60"/>
    <s v="Joshua Cook"/>
    <x v="11"/>
    <x v="4"/>
    <x v="1"/>
    <x v="1"/>
  </r>
  <r>
    <s v="AX12207"/>
    <s v="ENX2003"/>
    <s v="A125"/>
    <s v="EMP1017"/>
    <x v="756"/>
    <x v="434"/>
    <x v="2"/>
    <n v="1783"/>
    <n v="1516"/>
    <n v="4548"/>
    <n v="5349"/>
    <n v="801"/>
    <x v="72"/>
    <s v="Brian Hansen"/>
    <x v="756"/>
    <x v="0"/>
    <x v="1"/>
    <x v="1"/>
  </r>
  <r>
    <s v="AX12215"/>
    <s v="ENX2064"/>
    <s v="A132"/>
    <s v="EMP1040"/>
    <x v="54"/>
    <x v="390"/>
    <x v="0"/>
    <n v="1414"/>
    <n v="962"/>
    <n v="1924"/>
    <n v="2828"/>
    <n v="904"/>
    <x v="56"/>
    <s v="Patrick Ruiz"/>
    <x v="54"/>
    <x v="2"/>
    <x v="0"/>
    <x v="1"/>
  </r>
  <r>
    <s v="AX12223"/>
    <s v="ENX2036"/>
    <s v="A172"/>
    <s v="EMP1025"/>
    <x v="316"/>
    <x v="366"/>
    <x v="1"/>
    <n v="1582"/>
    <n v="1234"/>
    <n v="1234"/>
    <n v="1582"/>
    <n v="348"/>
    <x v="28"/>
    <s v="Ernest Wagner"/>
    <x v="316"/>
    <x v="1"/>
    <x v="0"/>
    <x v="1"/>
  </r>
  <r>
    <s v="AX12235"/>
    <s v="ENX2057"/>
    <s v="A106"/>
    <s v="EMP1015"/>
    <x v="100"/>
    <x v="405"/>
    <x v="1"/>
    <n v="181"/>
    <n v="130"/>
    <n v="130"/>
    <n v="181"/>
    <n v="51"/>
    <x v="35"/>
    <s v="Justin Lynch"/>
    <x v="100"/>
    <x v="2"/>
    <x v="1"/>
    <x v="1"/>
  </r>
  <r>
    <s v="AX12253"/>
    <s v="ENX2061"/>
    <s v="A115"/>
    <s v="EMP1044"/>
    <x v="44"/>
    <x v="412"/>
    <x v="2"/>
    <n v="913"/>
    <n v="584"/>
    <n v="1752"/>
    <n v="2739"/>
    <n v="987"/>
    <x v="22"/>
    <s v="Martin Carr"/>
    <x v="44"/>
    <x v="5"/>
    <x v="0"/>
    <x v="1"/>
  </r>
  <r>
    <s v="AX12261"/>
    <s v="ENX2050"/>
    <s v="A157"/>
    <s v="EMP1043"/>
    <x v="103"/>
    <x v="412"/>
    <x v="1"/>
    <n v="2391"/>
    <n v="1291"/>
    <n v="1291"/>
    <n v="2391"/>
    <n v="1100"/>
    <x v="0"/>
    <s v="Joshua Taylor"/>
    <x v="103"/>
    <x v="5"/>
    <x v="0"/>
    <x v="1"/>
  </r>
  <r>
    <s v="AX12288"/>
    <s v="ENX2044"/>
    <s v="A166"/>
    <s v="EMP1013"/>
    <x v="161"/>
    <x v="435"/>
    <x v="0"/>
    <n v="886"/>
    <n v="478"/>
    <n v="956"/>
    <n v="1772"/>
    <n v="816"/>
    <x v="65"/>
    <s v="Charles Harper"/>
    <x v="161"/>
    <x v="2"/>
    <x v="0"/>
    <x v="1"/>
  </r>
  <r>
    <s v="AX12296"/>
    <s v="ENX2024"/>
    <s v="A172"/>
    <s v="EMP1034"/>
    <x v="746"/>
    <x v="381"/>
    <x v="2"/>
    <n v="356"/>
    <n v="292"/>
    <n v="876"/>
    <n v="1068"/>
    <n v="192"/>
    <x v="28"/>
    <s v="Arthur Mccoy"/>
    <x v="746"/>
    <x v="6"/>
    <x v="1"/>
    <x v="1"/>
  </r>
  <r>
    <s v="AX12305"/>
    <s v="ENX2005"/>
    <s v="A100"/>
    <s v="EMP1005"/>
    <x v="160"/>
    <x v="425"/>
    <x v="1"/>
    <n v="684"/>
    <n v="561"/>
    <n v="561"/>
    <n v="684"/>
    <n v="123"/>
    <x v="67"/>
    <s v="Ryan Welch"/>
    <x v="160"/>
    <x v="6"/>
    <x v="0"/>
    <x v="1"/>
  </r>
  <r>
    <s v="AX12356"/>
    <s v="ENX2100"/>
    <s v="A116"/>
    <s v="EMP1043"/>
    <x v="503"/>
    <x v="410"/>
    <x v="0"/>
    <n v="799"/>
    <n v="455"/>
    <n v="910"/>
    <n v="1598"/>
    <n v="688"/>
    <x v="47"/>
    <s v="Joshua Taylor"/>
    <x v="503"/>
    <x v="5"/>
    <x v="2"/>
    <x v="1"/>
  </r>
  <r>
    <s v="AX12359"/>
    <s v="ENX2010"/>
    <s v="A146"/>
    <s v="EMP1013"/>
    <x v="456"/>
    <x v="435"/>
    <x v="3"/>
    <n v="1812"/>
    <n v="1305"/>
    <n v="5220"/>
    <n v="7248"/>
    <n v="2028"/>
    <x v="8"/>
    <s v="Charles Harper"/>
    <x v="456"/>
    <x v="2"/>
    <x v="0"/>
    <x v="1"/>
  </r>
  <r>
    <s v="AX12362"/>
    <s v="ENX2062"/>
    <s v="A108"/>
    <s v="EMP1002"/>
    <x v="146"/>
    <x v="410"/>
    <x v="1"/>
    <n v="2464"/>
    <n v="1774"/>
    <n v="1774"/>
    <n v="2464"/>
    <n v="690"/>
    <x v="64"/>
    <s v="Andrew Bowman"/>
    <x v="146"/>
    <x v="5"/>
    <x v="2"/>
    <x v="1"/>
  </r>
  <r>
    <s v="AX12369"/>
    <s v="ENX2008"/>
    <s v="A113"/>
    <s v="EMP1036"/>
    <x v="692"/>
    <x v="390"/>
    <x v="1"/>
    <n v="315"/>
    <n v="208"/>
    <n v="208"/>
    <n v="315"/>
    <n v="107"/>
    <x v="49"/>
    <s v="Robert Reed"/>
    <x v="692"/>
    <x v="2"/>
    <x v="0"/>
    <x v="1"/>
  </r>
  <r>
    <s v="AX12380"/>
    <s v="ENX2039"/>
    <s v="A124"/>
    <s v="EMP1031"/>
    <x v="372"/>
    <x v="382"/>
    <x v="3"/>
    <n v="817"/>
    <n v="409"/>
    <n v="1636"/>
    <n v="3268"/>
    <n v="1632"/>
    <x v="21"/>
    <s v="Brian Thomas"/>
    <x v="372"/>
    <x v="1"/>
    <x v="1"/>
    <x v="1"/>
  </r>
  <r>
    <s v="AX12391"/>
    <s v="ENX2039"/>
    <s v="A116"/>
    <s v="EMP1016"/>
    <x v="156"/>
    <x v="395"/>
    <x v="1"/>
    <n v="817"/>
    <n v="409"/>
    <n v="409"/>
    <n v="817"/>
    <n v="408"/>
    <x v="47"/>
    <s v="Henry Nelson"/>
    <x v="156"/>
    <x v="2"/>
    <x v="0"/>
    <x v="1"/>
  </r>
  <r>
    <s v="AX12418"/>
    <s v="ENX2007"/>
    <s v="A118"/>
    <s v="EMP1000"/>
    <x v="203"/>
    <x v="384"/>
    <x v="1"/>
    <n v="1405"/>
    <n v="1054"/>
    <n v="1054"/>
    <n v="1405"/>
    <n v="351"/>
    <x v="11"/>
    <s v="Fred Robertson"/>
    <x v="203"/>
    <x v="6"/>
    <x v="1"/>
    <x v="1"/>
  </r>
  <r>
    <s v="AX12420"/>
    <s v="ENX2048"/>
    <s v="A105"/>
    <s v="EMP1005"/>
    <x v="704"/>
    <x v="414"/>
    <x v="1"/>
    <n v="502"/>
    <n v="296"/>
    <n v="296"/>
    <n v="502"/>
    <n v="206"/>
    <x v="57"/>
    <s v="Ryan Welch"/>
    <x v="704"/>
    <x v="5"/>
    <x v="0"/>
    <x v="1"/>
  </r>
  <r>
    <s v="AX12463"/>
    <s v="ENX2041"/>
    <s v="A172"/>
    <s v="EMP1038"/>
    <x v="787"/>
    <x v="368"/>
    <x v="1"/>
    <n v="1380"/>
    <n v="1090"/>
    <n v="1090"/>
    <n v="1380"/>
    <n v="290"/>
    <x v="28"/>
    <s v="Scott Mason"/>
    <x v="787"/>
    <x v="2"/>
    <x v="2"/>
    <x v="1"/>
  </r>
  <r>
    <s v="AX12477"/>
    <s v="ENX2044"/>
    <s v="A125"/>
    <s v="EMP1019"/>
    <x v="653"/>
    <x v="370"/>
    <x v="1"/>
    <n v="886"/>
    <n v="478"/>
    <n v="478"/>
    <n v="886"/>
    <n v="408"/>
    <x v="72"/>
    <s v="Roger Robertson"/>
    <x v="653"/>
    <x v="3"/>
    <x v="1"/>
    <x v="1"/>
  </r>
  <r>
    <s v="AX12486"/>
    <s v="ENX2058"/>
    <s v="A171"/>
    <s v="EMP1004"/>
    <x v="161"/>
    <x v="416"/>
    <x v="2"/>
    <n v="2257"/>
    <n v="1535"/>
    <n v="4605"/>
    <n v="6771"/>
    <n v="2166"/>
    <x v="58"/>
    <s v="Kenneth Bradley"/>
    <x v="161"/>
    <x v="1"/>
    <x v="2"/>
    <x v="1"/>
  </r>
  <r>
    <s v="AX12497"/>
    <s v="ENX2018"/>
    <s v="A111"/>
    <s v="EMP1024"/>
    <x v="298"/>
    <x v="425"/>
    <x v="0"/>
    <n v="1972"/>
    <n v="1321"/>
    <n v="2642"/>
    <n v="3944"/>
    <n v="1302"/>
    <x v="19"/>
    <s v="Ernest Wheeler"/>
    <x v="298"/>
    <x v="6"/>
    <x v="0"/>
    <x v="1"/>
  </r>
  <r>
    <s v="AX12500"/>
    <s v="ENX2060"/>
    <s v="A122"/>
    <s v="EMP1007"/>
    <x v="217"/>
    <x v="426"/>
    <x v="2"/>
    <n v="1467"/>
    <n v="807"/>
    <n v="2421"/>
    <n v="4401"/>
    <n v="1980"/>
    <x v="17"/>
    <s v="Jeremy Mendoza"/>
    <x v="217"/>
    <x v="0"/>
    <x v="0"/>
    <x v="1"/>
  </r>
  <r>
    <s v="AX12501"/>
    <s v="ENX2011"/>
    <s v="A165"/>
    <s v="EMP1041"/>
    <x v="116"/>
    <x v="436"/>
    <x v="2"/>
    <n v="530"/>
    <n v="435"/>
    <n v="1305"/>
    <n v="1590"/>
    <n v="285"/>
    <x v="51"/>
    <s v="Joe Sims"/>
    <x v="116"/>
    <x v="5"/>
    <x v="1"/>
    <x v="1"/>
  </r>
  <r>
    <s v="AX12503"/>
    <s v="ENX2077"/>
    <s v="A150"/>
    <s v="EMP1025"/>
    <x v="641"/>
    <x v="423"/>
    <x v="1"/>
    <n v="530"/>
    <n v="424"/>
    <n v="424"/>
    <n v="530"/>
    <n v="106"/>
    <x v="27"/>
    <s v="Ernest Wagner"/>
    <x v="641"/>
    <x v="4"/>
    <x v="0"/>
    <x v="1"/>
  </r>
  <r>
    <s v="AX12506"/>
    <s v="ENX2033"/>
    <s v="A148"/>
    <s v="EMP1014"/>
    <x v="157"/>
    <x v="423"/>
    <x v="3"/>
    <n v="2182"/>
    <n v="1200"/>
    <n v="4800"/>
    <n v="8728"/>
    <n v="3928"/>
    <x v="31"/>
    <s v="Ronald Reed"/>
    <x v="157"/>
    <x v="4"/>
    <x v="0"/>
    <x v="1"/>
  </r>
  <r>
    <s v="AX12511"/>
    <s v="ENX2078"/>
    <s v="A161"/>
    <s v="EMP1008"/>
    <x v="522"/>
    <x v="403"/>
    <x v="0"/>
    <n v="1798"/>
    <n v="971"/>
    <n v="1942"/>
    <n v="3596"/>
    <n v="1654"/>
    <x v="25"/>
    <s v="Carl Elliott"/>
    <x v="522"/>
    <x v="0"/>
    <x v="0"/>
    <x v="1"/>
  </r>
  <r>
    <s v="AX12517"/>
    <s v="ENX2044"/>
    <s v="A147"/>
    <s v="EMP1027"/>
    <x v="46"/>
    <x v="431"/>
    <x v="0"/>
    <n v="886"/>
    <n v="478"/>
    <n v="956"/>
    <n v="1772"/>
    <n v="816"/>
    <x v="20"/>
    <s v="Gary Rodriguez"/>
    <x v="46"/>
    <x v="3"/>
    <x v="0"/>
    <x v="1"/>
  </r>
  <r>
    <s v="AX12518"/>
    <s v="ENX2053"/>
    <s v="A107"/>
    <s v="EMP1034"/>
    <x v="312"/>
    <x v="431"/>
    <x v="0"/>
    <n v="596"/>
    <n v="358"/>
    <n v="716"/>
    <n v="1192"/>
    <n v="476"/>
    <x v="13"/>
    <s v="Arthur Mccoy"/>
    <x v="312"/>
    <x v="3"/>
    <x v="0"/>
    <x v="1"/>
  </r>
  <r>
    <s v="AX12543"/>
    <s v="ENX2021"/>
    <s v="A106"/>
    <s v="EMP1012"/>
    <x v="95"/>
    <x v="405"/>
    <x v="2"/>
    <n v="217"/>
    <n v="171"/>
    <n v="513"/>
    <n v="651"/>
    <n v="138"/>
    <x v="35"/>
    <s v="John Reyes"/>
    <x v="95"/>
    <x v="2"/>
    <x v="1"/>
    <x v="1"/>
  </r>
  <r>
    <s v="AX12563"/>
    <s v="ENX2038"/>
    <s v="A171"/>
    <s v="EMP1029"/>
    <x v="487"/>
    <x v="421"/>
    <x v="2"/>
    <n v="392"/>
    <n v="255"/>
    <n v="765"/>
    <n v="1176"/>
    <n v="411"/>
    <x v="58"/>
    <s v="Howard Gardner"/>
    <x v="487"/>
    <x v="2"/>
    <x v="1"/>
    <x v="1"/>
  </r>
  <r>
    <s v="AX12566"/>
    <s v="ENX2044"/>
    <s v="A156"/>
    <s v="EMP1039"/>
    <x v="176"/>
    <x v="403"/>
    <x v="0"/>
    <n v="886"/>
    <n v="478"/>
    <n v="956"/>
    <n v="1772"/>
    <n v="816"/>
    <x v="39"/>
    <s v="Eugene Holmes"/>
    <x v="176"/>
    <x v="0"/>
    <x v="0"/>
    <x v="1"/>
  </r>
  <r>
    <s v="AX12586"/>
    <s v="ENX2075"/>
    <s v="A148"/>
    <s v="EMP1013"/>
    <x v="19"/>
    <x v="421"/>
    <x v="0"/>
    <n v="400"/>
    <n v="208"/>
    <n v="416"/>
    <n v="800"/>
    <n v="384"/>
    <x v="31"/>
    <s v="Charles Harper"/>
    <x v="19"/>
    <x v="2"/>
    <x v="1"/>
    <x v="1"/>
  </r>
  <r>
    <s v="AX12602"/>
    <s v="ENX2020"/>
    <s v="A127"/>
    <s v="EMP1013"/>
    <x v="383"/>
    <x v="437"/>
    <x v="1"/>
    <n v="2005"/>
    <n v="1223"/>
    <n v="1223"/>
    <n v="2005"/>
    <n v="782"/>
    <x v="5"/>
    <s v="Charles Harper"/>
    <x v="383"/>
    <x v="5"/>
    <x v="2"/>
    <x v="1"/>
  </r>
  <r>
    <s v="AX12618"/>
    <s v="ENX2074"/>
    <s v="A171"/>
    <s v="EMP1032"/>
    <x v="361"/>
    <x v="400"/>
    <x v="3"/>
    <n v="504"/>
    <n v="408"/>
    <n v="1632"/>
    <n v="2016"/>
    <n v="384"/>
    <x v="58"/>
    <s v="Larry Castillo"/>
    <x v="361"/>
    <x v="6"/>
    <x v="0"/>
    <x v="1"/>
  </r>
  <r>
    <s v="AX12624"/>
    <s v="ENX2072"/>
    <s v="A144"/>
    <s v="EMP1011"/>
    <x v="51"/>
    <x v="394"/>
    <x v="3"/>
    <n v="1887"/>
    <n v="1378"/>
    <n v="5512"/>
    <n v="7548"/>
    <n v="2036"/>
    <x v="33"/>
    <s v="Larry Marshall"/>
    <x v="51"/>
    <x v="5"/>
    <x v="1"/>
    <x v="1"/>
  </r>
  <r>
    <s v="AX12626"/>
    <s v="ENX2033"/>
    <s v="A116"/>
    <s v="EMP1042"/>
    <x v="473"/>
    <x v="395"/>
    <x v="3"/>
    <n v="2182"/>
    <n v="1200"/>
    <n v="4800"/>
    <n v="8728"/>
    <n v="3928"/>
    <x v="47"/>
    <s v="Scott Clark"/>
    <x v="473"/>
    <x v="2"/>
    <x v="0"/>
    <x v="1"/>
  </r>
  <r>
    <s v="AX12630"/>
    <s v="ENX2076"/>
    <s v="A140"/>
    <s v="EMP1006"/>
    <x v="273"/>
    <x v="427"/>
    <x v="1"/>
    <n v="1522"/>
    <n v="791"/>
    <n v="791"/>
    <n v="1522"/>
    <n v="731"/>
    <x v="46"/>
    <s v="Sean Miller"/>
    <x v="273"/>
    <x v="3"/>
    <x v="1"/>
    <x v="1"/>
  </r>
  <r>
    <s v="AX12636"/>
    <s v="ENX2020"/>
    <s v="A158"/>
    <s v="EMP1030"/>
    <x v="297"/>
    <x v="386"/>
    <x v="2"/>
    <n v="2005"/>
    <n v="1223"/>
    <n v="3669"/>
    <n v="6015"/>
    <n v="2346"/>
    <x v="4"/>
    <s v="Bobby Russell"/>
    <x v="297"/>
    <x v="3"/>
    <x v="1"/>
    <x v="1"/>
  </r>
  <r>
    <s v="AX12639"/>
    <s v="ENX2084"/>
    <s v="A117"/>
    <s v="EMP1036"/>
    <x v="601"/>
    <x v="409"/>
    <x v="1"/>
    <n v="1783"/>
    <n v="1230"/>
    <n v="1230"/>
    <n v="1783"/>
    <n v="553"/>
    <x v="63"/>
    <s v="Robert Reed"/>
    <x v="601"/>
    <x v="2"/>
    <x v="1"/>
    <x v="1"/>
  </r>
  <r>
    <s v="AX12651"/>
    <s v="ENX2005"/>
    <s v="A150"/>
    <s v="EMP1002"/>
    <x v="33"/>
    <x v="377"/>
    <x v="2"/>
    <n v="684"/>
    <n v="561"/>
    <n v="1683"/>
    <n v="2052"/>
    <n v="369"/>
    <x v="27"/>
    <s v="Andrew Bowman"/>
    <x v="33"/>
    <x v="3"/>
    <x v="1"/>
    <x v="1"/>
  </r>
  <r>
    <s v="AX12660"/>
    <s v="ENX2087"/>
    <s v="A118"/>
    <s v="EMP1036"/>
    <x v="693"/>
    <x v="399"/>
    <x v="0"/>
    <n v="1022"/>
    <n v="818"/>
    <n v="1636"/>
    <n v="2044"/>
    <n v="408"/>
    <x v="11"/>
    <s v="Robert Reed"/>
    <x v="693"/>
    <x v="5"/>
    <x v="1"/>
    <x v="1"/>
  </r>
  <r>
    <s v="AX12664"/>
    <s v="ENX2035"/>
    <s v="A163"/>
    <s v="EMP1028"/>
    <x v="445"/>
    <x v="395"/>
    <x v="3"/>
    <n v="458"/>
    <n v="376"/>
    <n v="1504"/>
    <n v="1832"/>
    <n v="328"/>
    <x v="60"/>
    <s v="Howard Sims"/>
    <x v="445"/>
    <x v="2"/>
    <x v="0"/>
    <x v="1"/>
  </r>
  <r>
    <s v="AX12666"/>
    <s v="ENX2008"/>
    <s v="A130"/>
    <s v="EMP1016"/>
    <x v="635"/>
    <x v="413"/>
    <x v="3"/>
    <n v="315"/>
    <n v="208"/>
    <n v="832"/>
    <n v="1260"/>
    <n v="428"/>
    <x v="3"/>
    <s v="Henry Nelson"/>
    <x v="635"/>
    <x v="6"/>
    <x v="2"/>
    <x v="1"/>
  </r>
  <r>
    <s v="AX12695"/>
    <s v="ENX2000"/>
    <s v="A150"/>
    <s v="EMP1020"/>
    <x v="643"/>
    <x v="437"/>
    <x v="3"/>
    <n v="2241"/>
    <n v="1367"/>
    <n v="5468"/>
    <n v="8964"/>
    <n v="3496"/>
    <x v="27"/>
    <s v="Ryan Butler"/>
    <x v="643"/>
    <x v="5"/>
    <x v="2"/>
    <x v="1"/>
  </r>
  <r>
    <s v="AX12711"/>
    <s v="ENX2089"/>
    <s v="A166"/>
    <s v="EMP1001"/>
    <x v="105"/>
    <x v="429"/>
    <x v="2"/>
    <n v="2294"/>
    <n v="1399"/>
    <n v="4197"/>
    <n v="6882"/>
    <n v="2685"/>
    <x v="65"/>
    <s v="Kevin Butler"/>
    <x v="105"/>
    <x v="1"/>
    <x v="2"/>
    <x v="1"/>
  </r>
  <r>
    <s v="AX12728"/>
    <s v="ENX2005"/>
    <s v="A101"/>
    <s v="EMP1032"/>
    <x v="105"/>
    <x v="395"/>
    <x v="3"/>
    <n v="684"/>
    <n v="561"/>
    <n v="2244"/>
    <n v="2736"/>
    <n v="492"/>
    <x v="26"/>
    <s v="Larry Castillo"/>
    <x v="105"/>
    <x v="2"/>
    <x v="0"/>
    <x v="1"/>
  </r>
  <r>
    <s v="AX12742"/>
    <s v="ENX2085"/>
    <s v="A170"/>
    <s v="EMP1039"/>
    <x v="652"/>
    <x v="402"/>
    <x v="1"/>
    <n v="1862"/>
    <n v="1173"/>
    <n v="1173"/>
    <n v="1862"/>
    <n v="689"/>
    <x v="18"/>
    <s v="Eugene Holmes"/>
    <x v="652"/>
    <x v="4"/>
    <x v="1"/>
    <x v="1"/>
  </r>
  <r>
    <s v="AX12756"/>
    <s v="ENX2016"/>
    <s v="A156"/>
    <s v="EMP1013"/>
    <x v="748"/>
    <x v="417"/>
    <x v="0"/>
    <n v="1351"/>
    <n v="1108"/>
    <n v="2216"/>
    <n v="2702"/>
    <n v="486"/>
    <x v="39"/>
    <s v="Charles Harper"/>
    <x v="748"/>
    <x v="1"/>
    <x v="1"/>
    <x v="1"/>
  </r>
  <r>
    <s v="AX12758"/>
    <s v="ENX2029"/>
    <s v="A126"/>
    <s v="EMP1029"/>
    <x v="741"/>
    <x v="366"/>
    <x v="1"/>
    <n v="1848"/>
    <n v="1294"/>
    <n v="1294"/>
    <n v="1848"/>
    <n v="554"/>
    <x v="38"/>
    <s v="Howard Gardner"/>
    <x v="741"/>
    <x v="1"/>
    <x v="0"/>
    <x v="1"/>
  </r>
  <r>
    <s v="AX12777"/>
    <s v="ENX2049"/>
    <s v="A134"/>
    <s v="EMP1025"/>
    <x v="535"/>
    <x v="418"/>
    <x v="1"/>
    <n v="826"/>
    <n v="562"/>
    <n v="562"/>
    <n v="826"/>
    <n v="264"/>
    <x v="7"/>
    <s v="Ernest Wagner"/>
    <x v="535"/>
    <x v="2"/>
    <x v="1"/>
    <x v="1"/>
  </r>
  <r>
    <s v="AX12779"/>
    <s v="ENX2014"/>
    <s v="A170"/>
    <s v="EMP1039"/>
    <x v="80"/>
    <x v="436"/>
    <x v="3"/>
    <n v="1809"/>
    <n v="1067"/>
    <n v="4268"/>
    <n v="7236"/>
    <n v="2968"/>
    <x v="18"/>
    <s v="Eugene Holmes"/>
    <x v="80"/>
    <x v="5"/>
    <x v="1"/>
    <x v="1"/>
  </r>
  <r>
    <s v="AX12785"/>
    <s v="ENX2010"/>
    <s v="A157"/>
    <s v="EMP1031"/>
    <x v="13"/>
    <x v="404"/>
    <x v="1"/>
    <n v="1812"/>
    <n v="1305"/>
    <n v="1305"/>
    <n v="1812"/>
    <n v="507"/>
    <x v="0"/>
    <s v="Brian Thomas"/>
    <x v="13"/>
    <x v="3"/>
    <x v="0"/>
    <x v="1"/>
  </r>
  <r>
    <s v="AX12827"/>
    <s v="ENX2045"/>
    <s v="A148"/>
    <s v="EMP1016"/>
    <x v="743"/>
    <x v="418"/>
    <x v="1"/>
    <n v="556"/>
    <n v="395"/>
    <n v="395"/>
    <n v="556"/>
    <n v="161"/>
    <x v="31"/>
    <s v="Henry Nelson"/>
    <x v="743"/>
    <x v="2"/>
    <x v="1"/>
    <x v="1"/>
  </r>
  <r>
    <s v="AX12840"/>
    <s v="ENX2007"/>
    <s v="A135"/>
    <s v="EMP1037"/>
    <x v="58"/>
    <x v="367"/>
    <x v="1"/>
    <n v="1405"/>
    <n v="1054"/>
    <n v="1054"/>
    <n v="1405"/>
    <n v="351"/>
    <x v="44"/>
    <s v="Carl Hall"/>
    <x v="58"/>
    <x v="4"/>
    <x v="0"/>
    <x v="1"/>
  </r>
  <r>
    <s v="AX12855"/>
    <s v="ENX2011"/>
    <s v="A135"/>
    <s v="EMP1038"/>
    <x v="64"/>
    <x v="367"/>
    <x v="1"/>
    <n v="530"/>
    <n v="435"/>
    <n v="435"/>
    <n v="530"/>
    <n v="95"/>
    <x v="44"/>
    <s v="Scott Mason"/>
    <x v="64"/>
    <x v="4"/>
    <x v="0"/>
    <x v="1"/>
  </r>
  <r>
    <s v="AX12858"/>
    <s v="ENX2039"/>
    <s v="A101"/>
    <s v="EMP1015"/>
    <x v="638"/>
    <x v="426"/>
    <x v="1"/>
    <n v="817"/>
    <n v="409"/>
    <n v="409"/>
    <n v="817"/>
    <n v="408"/>
    <x v="26"/>
    <s v="Justin Lynch"/>
    <x v="638"/>
    <x v="0"/>
    <x v="0"/>
    <x v="1"/>
  </r>
  <r>
    <s v="AX12899"/>
    <s v="ENX2063"/>
    <s v="A156"/>
    <s v="EMP1021"/>
    <x v="370"/>
    <x v="429"/>
    <x v="0"/>
    <n v="1708"/>
    <n v="871"/>
    <n v="1742"/>
    <n v="3416"/>
    <n v="1674"/>
    <x v="39"/>
    <s v="Clarence Fox"/>
    <x v="370"/>
    <x v="1"/>
    <x v="2"/>
    <x v="1"/>
  </r>
  <r>
    <s v="AX12906"/>
    <s v="ENX2050"/>
    <s v="A135"/>
    <s v="EMP1011"/>
    <x v="700"/>
    <x v="432"/>
    <x v="0"/>
    <n v="2391"/>
    <n v="1291"/>
    <n v="2582"/>
    <n v="4782"/>
    <n v="2200"/>
    <x v="44"/>
    <s v="Larry Marshall"/>
    <x v="700"/>
    <x v="4"/>
    <x v="2"/>
    <x v="1"/>
  </r>
  <r>
    <s v="AX12912"/>
    <s v="ENX2049"/>
    <s v="A129"/>
    <s v="EMP1027"/>
    <x v="505"/>
    <x v="403"/>
    <x v="1"/>
    <n v="826"/>
    <n v="562"/>
    <n v="562"/>
    <n v="826"/>
    <n v="264"/>
    <x v="59"/>
    <s v="Gary Rodriguez"/>
    <x v="505"/>
    <x v="0"/>
    <x v="0"/>
    <x v="1"/>
  </r>
  <r>
    <s v="AX12923"/>
    <s v="ENX2100"/>
    <s v="A129"/>
    <s v="EMP1010"/>
    <x v="758"/>
    <x v="366"/>
    <x v="1"/>
    <n v="799"/>
    <n v="455"/>
    <n v="455"/>
    <n v="799"/>
    <n v="344"/>
    <x v="59"/>
    <s v="Joshua Cook"/>
    <x v="758"/>
    <x v="1"/>
    <x v="0"/>
    <x v="1"/>
  </r>
  <r>
    <s v="AX12947"/>
    <s v="ENX2088"/>
    <s v="A142"/>
    <s v="EMP1027"/>
    <x v="588"/>
    <x v="403"/>
    <x v="2"/>
    <n v="603"/>
    <n v="416"/>
    <n v="1248"/>
    <n v="1809"/>
    <n v="561"/>
    <x v="15"/>
    <s v="Gary Rodriguez"/>
    <x v="588"/>
    <x v="0"/>
    <x v="0"/>
    <x v="1"/>
  </r>
  <r>
    <s v="AX12986"/>
    <s v="ENX2062"/>
    <s v="A147"/>
    <s v="EMP1006"/>
    <x v="131"/>
    <x v="426"/>
    <x v="2"/>
    <n v="2464"/>
    <n v="1774"/>
    <n v="5322"/>
    <n v="7392"/>
    <n v="2070"/>
    <x v="20"/>
    <s v="Sean Miller"/>
    <x v="131"/>
    <x v="0"/>
    <x v="0"/>
    <x v="1"/>
  </r>
  <r>
    <s v="AX12990"/>
    <s v="ENX2095"/>
    <s v="A145"/>
    <s v="EMP1003"/>
    <x v="120"/>
    <x v="385"/>
    <x v="1"/>
    <n v="1743"/>
    <n v="872"/>
    <n v="872"/>
    <n v="1743"/>
    <n v="871"/>
    <x v="50"/>
    <s v="Christopher Tucker"/>
    <x v="120"/>
    <x v="6"/>
    <x v="1"/>
    <x v="1"/>
  </r>
  <r>
    <s v="AX13017"/>
    <s v="ENX2004"/>
    <s v="A109"/>
    <s v="EMP1017"/>
    <x v="339"/>
    <x v="386"/>
    <x v="3"/>
    <n v="1278"/>
    <n v="665"/>
    <n v="2660"/>
    <n v="5112"/>
    <n v="2452"/>
    <x v="34"/>
    <s v="Brian Hansen"/>
    <x v="339"/>
    <x v="3"/>
    <x v="1"/>
    <x v="1"/>
  </r>
  <r>
    <s v="AX13024"/>
    <s v="ENX2060"/>
    <s v="A125"/>
    <s v="EMP1021"/>
    <x v="446"/>
    <x v="411"/>
    <x v="0"/>
    <n v="1467"/>
    <n v="807"/>
    <n v="1614"/>
    <n v="2934"/>
    <n v="1320"/>
    <x v="72"/>
    <s v="Clarence Fox"/>
    <x v="446"/>
    <x v="5"/>
    <x v="1"/>
    <x v="1"/>
  </r>
  <r>
    <s v="AX13026"/>
    <s v="ENX2028"/>
    <s v="A118"/>
    <s v="EMP1015"/>
    <x v="84"/>
    <x v="424"/>
    <x v="1"/>
    <n v="2283"/>
    <n v="1484"/>
    <n v="1484"/>
    <n v="2283"/>
    <n v="799"/>
    <x v="11"/>
    <s v="Justin Lynch"/>
    <x v="84"/>
    <x v="1"/>
    <x v="1"/>
    <x v="1"/>
  </r>
  <r>
    <s v="AX13041"/>
    <s v="ENX2093"/>
    <s v="A133"/>
    <s v="EMP1041"/>
    <x v="66"/>
    <x v="380"/>
    <x v="1"/>
    <n v="112"/>
    <n v="90"/>
    <n v="90"/>
    <n v="112"/>
    <n v="22"/>
    <x v="37"/>
    <s v="Joe Sims"/>
    <x v="66"/>
    <x v="1"/>
    <x v="0"/>
    <x v="1"/>
  </r>
  <r>
    <s v="AX13045"/>
    <s v="ENX2045"/>
    <s v="A121"/>
    <s v="EMP1025"/>
    <x v="383"/>
    <x v="393"/>
    <x v="0"/>
    <n v="556"/>
    <n v="395"/>
    <n v="790"/>
    <n v="1112"/>
    <n v="322"/>
    <x v="70"/>
    <s v="Ernest Wagner"/>
    <x v="383"/>
    <x v="5"/>
    <x v="0"/>
    <x v="1"/>
  </r>
  <r>
    <s v="AX13053"/>
    <s v="ENX2008"/>
    <s v="A162"/>
    <s v="EMP1007"/>
    <x v="241"/>
    <x v="391"/>
    <x v="1"/>
    <n v="315"/>
    <n v="208"/>
    <n v="208"/>
    <n v="315"/>
    <n v="107"/>
    <x v="48"/>
    <s v="Jeremy Mendoza"/>
    <x v="241"/>
    <x v="3"/>
    <x v="0"/>
    <x v="1"/>
  </r>
  <r>
    <s v="AX13065"/>
    <s v="ENX2021"/>
    <s v="A147"/>
    <s v="EMP1022"/>
    <x v="599"/>
    <x v="393"/>
    <x v="3"/>
    <n v="217"/>
    <n v="171"/>
    <n v="684"/>
    <n v="868"/>
    <n v="184"/>
    <x v="20"/>
    <s v="Walter Cook"/>
    <x v="599"/>
    <x v="5"/>
    <x v="0"/>
    <x v="1"/>
  </r>
  <r>
    <s v="AX13090"/>
    <s v="ENX2001"/>
    <s v="A132"/>
    <s v="EMP1036"/>
    <x v="260"/>
    <x v="374"/>
    <x v="1"/>
    <n v="951"/>
    <n v="504"/>
    <n v="504"/>
    <n v="951"/>
    <n v="447"/>
    <x v="56"/>
    <s v="Robert Reed"/>
    <x v="260"/>
    <x v="0"/>
    <x v="1"/>
    <x v="1"/>
  </r>
  <r>
    <s v="AX13093"/>
    <s v="ENX2077"/>
    <s v="A123"/>
    <s v="EMP1027"/>
    <x v="191"/>
    <x v="417"/>
    <x v="2"/>
    <n v="530"/>
    <n v="424"/>
    <n v="1272"/>
    <n v="1590"/>
    <n v="318"/>
    <x v="62"/>
    <s v="Gary Rodriguez"/>
    <x v="191"/>
    <x v="1"/>
    <x v="1"/>
    <x v="1"/>
  </r>
  <r>
    <s v="AX13095"/>
    <s v="ENX2063"/>
    <s v="A118"/>
    <s v="EMP1013"/>
    <x v="636"/>
    <x v="413"/>
    <x v="0"/>
    <n v="1708"/>
    <n v="871"/>
    <n v="1742"/>
    <n v="3416"/>
    <n v="1674"/>
    <x v="11"/>
    <s v="Charles Harper"/>
    <x v="636"/>
    <x v="6"/>
    <x v="2"/>
    <x v="1"/>
  </r>
  <r>
    <s v="AX13096"/>
    <s v="ENX2031"/>
    <s v="A104"/>
    <s v="EMP1034"/>
    <x v="692"/>
    <x v="423"/>
    <x v="1"/>
    <n v="1638"/>
    <n v="1261"/>
    <n v="1261"/>
    <n v="1638"/>
    <n v="377"/>
    <x v="53"/>
    <s v="Arthur Mccoy"/>
    <x v="692"/>
    <x v="4"/>
    <x v="0"/>
    <x v="1"/>
  </r>
  <r>
    <s v="AX13106"/>
    <s v="ENX2047"/>
    <s v="A155"/>
    <s v="EMP1018"/>
    <x v="452"/>
    <x v="369"/>
    <x v="1"/>
    <n v="290"/>
    <n v="200"/>
    <n v="200"/>
    <n v="290"/>
    <n v="90"/>
    <x v="41"/>
    <s v="Jimmy Young"/>
    <x v="452"/>
    <x v="3"/>
    <x v="1"/>
    <x v="1"/>
  </r>
  <r>
    <s v="AX13133"/>
    <s v="ENX2034"/>
    <s v="A167"/>
    <s v="EMP1019"/>
    <x v="289"/>
    <x v="417"/>
    <x v="2"/>
    <n v="871"/>
    <n v="540"/>
    <n v="1620"/>
    <n v="2613"/>
    <n v="993"/>
    <x v="10"/>
    <s v="Roger Robertson"/>
    <x v="289"/>
    <x v="1"/>
    <x v="1"/>
    <x v="1"/>
  </r>
  <r>
    <s v="AX13141"/>
    <s v="ENX2086"/>
    <s v="A139"/>
    <s v="EMP1042"/>
    <x v="454"/>
    <x v="385"/>
    <x v="3"/>
    <n v="123"/>
    <n v="84"/>
    <n v="336"/>
    <n v="492"/>
    <n v="156"/>
    <x v="12"/>
    <s v="Scott Clark"/>
    <x v="454"/>
    <x v="6"/>
    <x v="1"/>
    <x v="1"/>
  </r>
  <r>
    <s v="AX13148"/>
    <s v="ENX2080"/>
    <s v="A173"/>
    <s v="EMP1027"/>
    <x v="117"/>
    <x v="428"/>
    <x v="3"/>
    <n v="2353"/>
    <n v="1788"/>
    <n v="7152"/>
    <n v="9412"/>
    <n v="2260"/>
    <x v="14"/>
    <s v="Gary Rodriguez"/>
    <x v="117"/>
    <x v="6"/>
    <x v="1"/>
    <x v="1"/>
  </r>
  <r>
    <s v="AX13150"/>
    <s v="ENX2036"/>
    <s v="A103"/>
    <s v="EMP1005"/>
    <x v="178"/>
    <x v="391"/>
    <x v="2"/>
    <n v="1582"/>
    <n v="1234"/>
    <n v="3702"/>
    <n v="4746"/>
    <n v="1044"/>
    <x v="2"/>
    <s v="Ryan Welch"/>
    <x v="178"/>
    <x v="3"/>
    <x v="0"/>
    <x v="1"/>
  </r>
  <r>
    <s v="AX13155"/>
    <s v="ENX2040"/>
    <s v="A147"/>
    <s v="EMP1021"/>
    <x v="362"/>
    <x v="438"/>
    <x v="0"/>
    <n v="1889"/>
    <n v="945"/>
    <n v="1890"/>
    <n v="3778"/>
    <n v="1888"/>
    <x v="20"/>
    <s v="Clarence Fox"/>
    <x v="362"/>
    <x v="5"/>
    <x v="1"/>
    <x v="1"/>
  </r>
  <r>
    <s v="AX13159"/>
    <s v="ENX2041"/>
    <s v="A105"/>
    <s v="EMP1043"/>
    <x v="255"/>
    <x v="410"/>
    <x v="3"/>
    <n v="1380"/>
    <n v="1090"/>
    <n v="4360"/>
    <n v="5520"/>
    <n v="1160"/>
    <x v="57"/>
    <s v="Joshua Taylor"/>
    <x v="255"/>
    <x v="5"/>
    <x v="2"/>
    <x v="1"/>
  </r>
  <r>
    <s v="AX13166"/>
    <s v="ENX2048"/>
    <s v="A117"/>
    <s v="EMP1006"/>
    <x v="270"/>
    <x v="397"/>
    <x v="1"/>
    <n v="502"/>
    <n v="296"/>
    <n v="296"/>
    <n v="502"/>
    <n v="206"/>
    <x v="63"/>
    <s v="Sean Miller"/>
    <x v="270"/>
    <x v="3"/>
    <x v="0"/>
    <x v="1"/>
  </r>
  <r>
    <s v="AX13178"/>
    <s v="ENX2001"/>
    <s v="A101"/>
    <s v="EMP1023"/>
    <x v="282"/>
    <x v="389"/>
    <x v="1"/>
    <n v="951"/>
    <n v="504"/>
    <n v="504"/>
    <n v="951"/>
    <n v="447"/>
    <x v="26"/>
    <s v="Brian Davis"/>
    <x v="282"/>
    <x v="4"/>
    <x v="2"/>
    <x v="1"/>
  </r>
  <r>
    <s v="AX13202"/>
    <s v="ENX2048"/>
    <s v="A166"/>
    <s v="EMP1025"/>
    <x v="757"/>
    <x v="383"/>
    <x v="1"/>
    <n v="502"/>
    <n v="296"/>
    <n v="296"/>
    <n v="502"/>
    <n v="206"/>
    <x v="65"/>
    <s v="Ernest Wagner"/>
    <x v="757"/>
    <x v="3"/>
    <x v="2"/>
    <x v="1"/>
  </r>
  <r>
    <s v="AX13231"/>
    <s v="ENX2040"/>
    <s v="A119"/>
    <s v="EMP1002"/>
    <x v="466"/>
    <x v="400"/>
    <x v="1"/>
    <n v="1889"/>
    <n v="945"/>
    <n v="945"/>
    <n v="1889"/>
    <n v="944"/>
    <x v="61"/>
    <s v="Andrew Bowman"/>
    <x v="466"/>
    <x v="6"/>
    <x v="0"/>
    <x v="1"/>
  </r>
  <r>
    <s v="AX13237"/>
    <s v="ENX2035"/>
    <s v="A148"/>
    <s v="EMP1018"/>
    <x v="112"/>
    <x v="370"/>
    <x v="1"/>
    <n v="458"/>
    <n v="376"/>
    <n v="376"/>
    <n v="458"/>
    <n v="82"/>
    <x v="31"/>
    <s v="Jimmy Young"/>
    <x v="112"/>
    <x v="3"/>
    <x v="1"/>
    <x v="1"/>
  </r>
  <r>
    <s v="AX13242"/>
    <s v="ENX2036"/>
    <s v="A146"/>
    <s v="EMP1011"/>
    <x v="175"/>
    <x v="383"/>
    <x v="1"/>
    <n v="1582"/>
    <n v="1234"/>
    <n v="1234"/>
    <n v="1582"/>
    <n v="348"/>
    <x v="8"/>
    <s v="Larry Marshall"/>
    <x v="175"/>
    <x v="3"/>
    <x v="2"/>
    <x v="1"/>
  </r>
  <r>
    <s v="AX13281"/>
    <s v="ENX2014"/>
    <s v="A157"/>
    <s v="EMP1012"/>
    <x v="165"/>
    <x v="427"/>
    <x v="1"/>
    <n v="1809"/>
    <n v="1067"/>
    <n v="1067"/>
    <n v="1809"/>
    <n v="742"/>
    <x v="0"/>
    <s v="John Reyes"/>
    <x v="165"/>
    <x v="3"/>
    <x v="1"/>
    <x v="1"/>
  </r>
  <r>
    <s v="AX13298"/>
    <s v="ENX2050"/>
    <s v="A114"/>
    <s v="EMP1002"/>
    <x v="600"/>
    <x v="394"/>
    <x v="1"/>
    <n v="2391"/>
    <n v="1291"/>
    <n v="1291"/>
    <n v="2391"/>
    <n v="1100"/>
    <x v="36"/>
    <s v="Andrew Bowman"/>
    <x v="600"/>
    <x v="5"/>
    <x v="1"/>
    <x v="1"/>
  </r>
  <r>
    <s v="AX13300"/>
    <s v="ENX2043"/>
    <s v="A165"/>
    <s v="EMP1005"/>
    <x v="676"/>
    <x v="410"/>
    <x v="2"/>
    <n v="545"/>
    <n v="425"/>
    <n v="1275"/>
    <n v="1635"/>
    <n v="360"/>
    <x v="51"/>
    <s v="Ryan Welch"/>
    <x v="676"/>
    <x v="5"/>
    <x v="2"/>
    <x v="1"/>
  </r>
  <r>
    <s v="AX13315"/>
    <s v="ENX2047"/>
    <s v="A157"/>
    <s v="EMP1014"/>
    <x v="754"/>
    <x v="378"/>
    <x v="0"/>
    <n v="290"/>
    <n v="200"/>
    <n v="400"/>
    <n v="580"/>
    <n v="180"/>
    <x v="0"/>
    <s v="Ronald Reed"/>
    <x v="754"/>
    <x v="4"/>
    <x v="0"/>
    <x v="1"/>
  </r>
  <r>
    <s v="AX13337"/>
    <s v="ENX2049"/>
    <s v="A140"/>
    <s v="EMP1039"/>
    <x v="232"/>
    <x v="438"/>
    <x v="1"/>
    <n v="826"/>
    <n v="562"/>
    <n v="562"/>
    <n v="826"/>
    <n v="264"/>
    <x v="46"/>
    <s v="Eugene Holmes"/>
    <x v="232"/>
    <x v="5"/>
    <x v="1"/>
    <x v="1"/>
  </r>
  <r>
    <s v="AX13350"/>
    <s v="ENX2018"/>
    <s v="A170"/>
    <s v="EMP1034"/>
    <x v="620"/>
    <x v="389"/>
    <x v="3"/>
    <n v="1972"/>
    <n v="1321"/>
    <n v="5284"/>
    <n v="7888"/>
    <n v="2604"/>
    <x v="18"/>
    <s v="Arthur Mccoy"/>
    <x v="620"/>
    <x v="4"/>
    <x v="2"/>
    <x v="1"/>
  </r>
  <r>
    <s v="AX13359"/>
    <s v="ENX2074"/>
    <s v="A132"/>
    <s v="EMP1024"/>
    <x v="535"/>
    <x v="432"/>
    <x v="1"/>
    <n v="504"/>
    <n v="408"/>
    <n v="408"/>
    <n v="504"/>
    <n v="96"/>
    <x v="56"/>
    <s v="Ernest Wheeler"/>
    <x v="535"/>
    <x v="4"/>
    <x v="2"/>
    <x v="1"/>
  </r>
  <r>
    <s v="AX13377"/>
    <s v="ENX2072"/>
    <s v="A164"/>
    <s v="EMP1001"/>
    <x v="112"/>
    <x v="429"/>
    <x v="0"/>
    <n v="1887"/>
    <n v="1378"/>
    <n v="2756"/>
    <n v="3774"/>
    <n v="1018"/>
    <x v="68"/>
    <s v="Kevin Butler"/>
    <x v="112"/>
    <x v="1"/>
    <x v="2"/>
    <x v="1"/>
  </r>
  <r>
    <s v="AX13382"/>
    <s v="ENX2073"/>
    <s v="A165"/>
    <s v="EMP1006"/>
    <x v="176"/>
    <x v="413"/>
    <x v="1"/>
    <n v="95"/>
    <n v="61"/>
    <n v="61"/>
    <n v="95"/>
    <n v="34"/>
    <x v="51"/>
    <s v="Sean Miller"/>
    <x v="176"/>
    <x v="6"/>
    <x v="2"/>
    <x v="1"/>
  </r>
  <r>
    <s v="AX13383"/>
    <s v="ENX2060"/>
    <s v="A113"/>
    <s v="EMP1031"/>
    <x v="12"/>
    <x v="395"/>
    <x v="1"/>
    <n v="1467"/>
    <n v="807"/>
    <n v="807"/>
    <n v="1467"/>
    <n v="660"/>
    <x v="49"/>
    <s v="Brian Thomas"/>
    <x v="12"/>
    <x v="2"/>
    <x v="0"/>
    <x v="1"/>
  </r>
  <r>
    <s v="AX13404"/>
    <s v="ENX2058"/>
    <s v="A157"/>
    <s v="EMP1026"/>
    <x v="678"/>
    <x v="430"/>
    <x v="1"/>
    <n v="2257"/>
    <n v="1535"/>
    <n v="1535"/>
    <n v="2257"/>
    <n v="722"/>
    <x v="0"/>
    <s v="Martin Perry"/>
    <x v="678"/>
    <x v="4"/>
    <x v="1"/>
    <x v="1"/>
  </r>
  <r>
    <s v="AX13412"/>
    <s v="ENX2077"/>
    <s v="A132"/>
    <s v="EMP1021"/>
    <x v="645"/>
    <x v="416"/>
    <x v="1"/>
    <n v="530"/>
    <n v="424"/>
    <n v="424"/>
    <n v="530"/>
    <n v="106"/>
    <x v="56"/>
    <s v="Clarence Fox"/>
    <x v="645"/>
    <x v="1"/>
    <x v="2"/>
    <x v="1"/>
  </r>
  <r>
    <s v="AX13445"/>
    <s v="ENX2085"/>
    <s v="A152"/>
    <s v="EMP1000"/>
    <x v="406"/>
    <x v="410"/>
    <x v="3"/>
    <n v="1862"/>
    <n v="1173"/>
    <n v="4692"/>
    <n v="7448"/>
    <n v="2756"/>
    <x v="54"/>
    <s v="Fred Robertson"/>
    <x v="406"/>
    <x v="5"/>
    <x v="2"/>
    <x v="1"/>
  </r>
  <r>
    <s v="AX13447"/>
    <s v="ENX2021"/>
    <s v="A127"/>
    <s v="EMP1040"/>
    <x v="482"/>
    <x v="415"/>
    <x v="1"/>
    <n v="217"/>
    <n v="171"/>
    <n v="171"/>
    <n v="217"/>
    <n v="46"/>
    <x v="5"/>
    <s v="Patrick Ruiz"/>
    <x v="482"/>
    <x v="1"/>
    <x v="0"/>
    <x v="1"/>
  </r>
  <r>
    <s v="AX13450"/>
    <s v="ENX2055"/>
    <s v="A132"/>
    <s v="EMP1024"/>
    <x v="289"/>
    <x v="438"/>
    <x v="2"/>
    <n v="2495"/>
    <n v="1896"/>
    <n v="5688"/>
    <n v="7485"/>
    <n v="1797"/>
    <x v="56"/>
    <s v="Ernest Wheeler"/>
    <x v="289"/>
    <x v="5"/>
    <x v="1"/>
    <x v="1"/>
  </r>
  <r>
    <s v="AX13454"/>
    <s v="ENX2083"/>
    <s v="A140"/>
    <s v="EMP1034"/>
    <x v="50"/>
    <x v="429"/>
    <x v="1"/>
    <n v="2141"/>
    <n v="1777"/>
    <n v="1777"/>
    <n v="2141"/>
    <n v="364"/>
    <x v="46"/>
    <s v="Arthur Mccoy"/>
    <x v="50"/>
    <x v="1"/>
    <x v="2"/>
    <x v="1"/>
  </r>
  <r>
    <s v="AX13462"/>
    <s v="ENX2051"/>
    <s v="A169"/>
    <s v="EMP1039"/>
    <x v="464"/>
    <x v="439"/>
    <x v="0"/>
    <n v="1077"/>
    <n v="732"/>
    <n v="1464"/>
    <n v="2154"/>
    <n v="690"/>
    <x v="30"/>
    <s v="Eugene Holmes"/>
    <x v="464"/>
    <x v="1"/>
    <x v="0"/>
    <x v="1"/>
  </r>
  <r>
    <s v="AX13463"/>
    <s v="ENX2065"/>
    <s v="A164"/>
    <s v="EMP1004"/>
    <x v="561"/>
    <x v="386"/>
    <x v="1"/>
    <n v="2396"/>
    <n v="1965"/>
    <n v="1965"/>
    <n v="2396"/>
    <n v="431"/>
    <x v="68"/>
    <s v="Kenneth Bradley"/>
    <x v="561"/>
    <x v="3"/>
    <x v="1"/>
    <x v="1"/>
  </r>
  <r>
    <s v="AX13469"/>
    <s v="ENX2080"/>
    <s v="A148"/>
    <s v="EMP1043"/>
    <x v="416"/>
    <x v="369"/>
    <x v="1"/>
    <n v="2353"/>
    <n v="1788"/>
    <n v="1788"/>
    <n v="2353"/>
    <n v="565"/>
    <x v="31"/>
    <s v="Joshua Taylor"/>
    <x v="416"/>
    <x v="3"/>
    <x v="1"/>
    <x v="1"/>
  </r>
  <r>
    <s v="AX13484"/>
    <s v="ENX2064"/>
    <s v="A127"/>
    <s v="EMP1023"/>
    <x v="389"/>
    <x v="438"/>
    <x v="0"/>
    <n v="1414"/>
    <n v="962"/>
    <n v="1924"/>
    <n v="2828"/>
    <n v="904"/>
    <x v="5"/>
    <s v="Brian Davis"/>
    <x v="389"/>
    <x v="5"/>
    <x v="1"/>
    <x v="1"/>
  </r>
  <r>
    <s v="AX13490"/>
    <s v="ENX2097"/>
    <s v="A111"/>
    <s v="EMP1013"/>
    <x v="635"/>
    <x v="405"/>
    <x v="1"/>
    <n v="1052"/>
    <n v="589"/>
    <n v="589"/>
    <n v="1052"/>
    <n v="463"/>
    <x v="19"/>
    <s v="Charles Harper"/>
    <x v="635"/>
    <x v="2"/>
    <x v="1"/>
    <x v="1"/>
  </r>
  <r>
    <s v="AX13493"/>
    <s v="ENX2030"/>
    <s v="A159"/>
    <s v="EMP1033"/>
    <x v="262"/>
    <x v="437"/>
    <x v="1"/>
    <n v="1899"/>
    <n v="1044"/>
    <n v="1044"/>
    <n v="1899"/>
    <n v="855"/>
    <x v="52"/>
    <s v="Jerry Perry"/>
    <x v="262"/>
    <x v="5"/>
    <x v="2"/>
    <x v="1"/>
  </r>
  <r>
    <s v="AX13495"/>
    <s v="ENX2033"/>
    <s v="A105"/>
    <s v="EMP1013"/>
    <x v="81"/>
    <x v="422"/>
    <x v="1"/>
    <n v="2182"/>
    <n v="1200"/>
    <n v="1200"/>
    <n v="2182"/>
    <n v="982"/>
    <x v="57"/>
    <s v="Charles Harper"/>
    <x v="81"/>
    <x v="0"/>
    <x v="2"/>
    <x v="1"/>
  </r>
  <r>
    <s v="AX13529"/>
    <s v="ENX2064"/>
    <s v="A114"/>
    <s v="EMP1021"/>
    <x v="580"/>
    <x v="408"/>
    <x v="2"/>
    <n v="1414"/>
    <n v="962"/>
    <n v="2886"/>
    <n v="4242"/>
    <n v="1356"/>
    <x v="36"/>
    <s v="Clarence Fox"/>
    <x v="580"/>
    <x v="4"/>
    <x v="1"/>
    <x v="1"/>
  </r>
  <r>
    <s v="AX13545"/>
    <s v="ENX2098"/>
    <s v="A117"/>
    <s v="EMP1028"/>
    <x v="315"/>
    <x v="412"/>
    <x v="1"/>
    <n v="1178"/>
    <n v="683"/>
    <n v="683"/>
    <n v="1178"/>
    <n v="495"/>
    <x v="63"/>
    <s v="Howard Sims"/>
    <x v="315"/>
    <x v="5"/>
    <x v="0"/>
    <x v="1"/>
  </r>
  <r>
    <s v="AX13549"/>
    <s v="ENX2096"/>
    <s v="A105"/>
    <s v="EMP1031"/>
    <x v="286"/>
    <x v="383"/>
    <x v="1"/>
    <n v="1587"/>
    <n v="1301"/>
    <n v="1301"/>
    <n v="1587"/>
    <n v="286"/>
    <x v="57"/>
    <s v="Brian Thomas"/>
    <x v="286"/>
    <x v="3"/>
    <x v="2"/>
    <x v="1"/>
  </r>
  <r>
    <s v="AX13559"/>
    <s v="ENX2079"/>
    <s v="A126"/>
    <s v="EMP1032"/>
    <x v="718"/>
    <x v="397"/>
    <x v="0"/>
    <n v="1725"/>
    <n v="1363"/>
    <n v="2726"/>
    <n v="3450"/>
    <n v="724"/>
    <x v="38"/>
    <s v="Larry Castillo"/>
    <x v="718"/>
    <x v="3"/>
    <x v="0"/>
    <x v="1"/>
  </r>
  <r>
    <s v="AX13595"/>
    <s v="ENX2045"/>
    <s v="A160"/>
    <s v="EMP1042"/>
    <x v="479"/>
    <x v="387"/>
    <x v="1"/>
    <n v="556"/>
    <n v="395"/>
    <n v="395"/>
    <n v="556"/>
    <n v="161"/>
    <x v="1"/>
    <s v="Scott Clark"/>
    <x v="479"/>
    <x v="6"/>
    <x v="2"/>
    <x v="1"/>
  </r>
  <r>
    <s v="AX13614"/>
    <s v="ENX2004"/>
    <s v="A124"/>
    <s v="EMP1036"/>
    <x v="742"/>
    <x v="431"/>
    <x v="2"/>
    <n v="1278"/>
    <n v="665"/>
    <n v="1995"/>
    <n v="3834"/>
    <n v="1839"/>
    <x v="21"/>
    <s v="Robert Reed"/>
    <x v="742"/>
    <x v="3"/>
    <x v="0"/>
    <x v="1"/>
  </r>
  <r>
    <s v="AX13630"/>
    <s v="ENX2013"/>
    <s v="A116"/>
    <s v="EMP1025"/>
    <x v="146"/>
    <x v="384"/>
    <x v="0"/>
    <n v="368"/>
    <n v="269"/>
    <n v="538"/>
    <n v="736"/>
    <n v="198"/>
    <x v="47"/>
    <s v="Ernest Wagner"/>
    <x v="146"/>
    <x v="6"/>
    <x v="1"/>
    <x v="1"/>
  </r>
  <r>
    <s v="AX13644"/>
    <s v="ENX2020"/>
    <s v="A162"/>
    <s v="EMP1013"/>
    <x v="506"/>
    <x v="402"/>
    <x v="3"/>
    <n v="2005"/>
    <n v="1223"/>
    <n v="4892"/>
    <n v="8020"/>
    <n v="3128"/>
    <x v="48"/>
    <s v="Charles Harper"/>
    <x v="506"/>
    <x v="4"/>
    <x v="1"/>
    <x v="1"/>
  </r>
  <r>
    <s v="AX13669"/>
    <s v="ENX2083"/>
    <s v="A126"/>
    <s v="EMP1036"/>
    <x v="390"/>
    <x v="419"/>
    <x v="1"/>
    <n v="2141"/>
    <n v="1777"/>
    <n v="1777"/>
    <n v="2141"/>
    <n v="364"/>
    <x v="38"/>
    <s v="Robert Reed"/>
    <x v="390"/>
    <x v="6"/>
    <x v="0"/>
    <x v="1"/>
  </r>
  <r>
    <s v="AX13692"/>
    <s v="ENX2001"/>
    <s v="A125"/>
    <s v="EMP1007"/>
    <x v="213"/>
    <x v="419"/>
    <x v="2"/>
    <n v="951"/>
    <n v="504"/>
    <n v="1512"/>
    <n v="2853"/>
    <n v="1341"/>
    <x v="72"/>
    <s v="Jeremy Mendoza"/>
    <x v="213"/>
    <x v="6"/>
    <x v="0"/>
    <x v="1"/>
  </r>
  <r>
    <s v="AX13695"/>
    <s v="ENX2061"/>
    <s v="A155"/>
    <s v="EMP1009"/>
    <x v="77"/>
    <x v="382"/>
    <x v="2"/>
    <n v="913"/>
    <n v="584"/>
    <n v="1752"/>
    <n v="2739"/>
    <n v="987"/>
    <x v="41"/>
    <s v="Kenneth Fields"/>
    <x v="77"/>
    <x v="1"/>
    <x v="1"/>
    <x v="1"/>
  </r>
  <r>
    <s v="AX13696"/>
    <s v="ENX2094"/>
    <s v="A150"/>
    <s v="EMP1016"/>
    <x v="563"/>
    <x v="375"/>
    <x v="1"/>
    <n v="771"/>
    <n v="648"/>
    <n v="648"/>
    <n v="771"/>
    <n v="123"/>
    <x v="27"/>
    <s v="Henry Nelson"/>
    <x v="563"/>
    <x v="6"/>
    <x v="0"/>
    <x v="1"/>
  </r>
  <r>
    <s v="AX13700"/>
    <s v="ENX2042"/>
    <s v="A101"/>
    <s v="EMP1012"/>
    <x v="83"/>
    <x v="405"/>
    <x v="2"/>
    <n v="203"/>
    <n v="154"/>
    <n v="462"/>
    <n v="609"/>
    <n v="147"/>
    <x v="26"/>
    <s v="John Reyes"/>
    <x v="83"/>
    <x v="2"/>
    <x v="1"/>
    <x v="1"/>
  </r>
  <r>
    <s v="AX13709"/>
    <s v="ENX2086"/>
    <s v="A159"/>
    <s v="EMP1018"/>
    <x v="516"/>
    <x v="374"/>
    <x v="2"/>
    <n v="123"/>
    <n v="84"/>
    <n v="252"/>
    <n v="369"/>
    <n v="117"/>
    <x v="52"/>
    <s v="Jimmy Young"/>
    <x v="516"/>
    <x v="0"/>
    <x v="1"/>
    <x v="1"/>
  </r>
  <r>
    <s v="AX13717"/>
    <s v="ENX2055"/>
    <s v="A155"/>
    <s v="EMP1009"/>
    <x v="260"/>
    <x v="434"/>
    <x v="1"/>
    <n v="2495"/>
    <n v="1896"/>
    <n v="1896"/>
    <n v="2495"/>
    <n v="599"/>
    <x v="41"/>
    <s v="Kenneth Fields"/>
    <x v="260"/>
    <x v="0"/>
    <x v="1"/>
    <x v="1"/>
  </r>
  <r>
    <s v="AX13724"/>
    <s v="ENX2018"/>
    <s v="A115"/>
    <s v="EMP1005"/>
    <x v="206"/>
    <x v="377"/>
    <x v="0"/>
    <n v="1972"/>
    <n v="1321"/>
    <n v="2642"/>
    <n v="3944"/>
    <n v="1302"/>
    <x v="22"/>
    <s v="Ryan Welch"/>
    <x v="206"/>
    <x v="3"/>
    <x v="1"/>
    <x v="1"/>
  </r>
  <r>
    <s v="AX13755"/>
    <s v="ENX2054"/>
    <s v="A168"/>
    <s v="EMP1016"/>
    <x v="635"/>
    <x v="405"/>
    <x v="1"/>
    <n v="127"/>
    <n v="79"/>
    <n v="79"/>
    <n v="127"/>
    <n v="48"/>
    <x v="45"/>
    <s v="Henry Nelson"/>
    <x v="635"/>
    <x v="2"/>
    <x v="1"/>
    <x v="1"/>
  </r>
  <r>
    <s v="AX13768"/>
    <s v="ENX2001"/>
    <s v="A116"/>
    <s v="EMP1013"/>
    <x v="690"/>
    <x v="428"/>
    <x v="1"/>
    <n v="951"/>
    <n v="504"/>
    <n v="504"/>
    <n v="951"/>
    <n v="447"/>
    <x v="47"/>
    <s v="Charles Harper"/>
    <x v="690"/>
    <x v="6"/>
    <x v="1"/>
    <x v="1"/>
  </r>
  <r>
    <s v="AX13833"/>
    <s v="ENX2079"/>
    <s v="A120"/>
    <s v="EMP1012"/>
    <x v="63"/>
    <x v="381"/>
    <x v="3"/>
    <n v="1725"/>
    <n v="1363"/>
    <n v="5452"/>
    <n v="6900"/>
    <n v="1448"/>
    <x v="71"/>
    <s v="John Reyes"/>
    <x v="63"/>
    <x v="6"/>
    <x v="1"/>
    <x v="1"/>
  </r>
  <r>
    <s v="AX13862"/>
    <s v="ENX2097"/>
    <s v="A123"/>
    <s v="EMP1036"/>
    <x v="177"/>
    <x v="406"/>
    <x v="1"/>
    <n v="1052"/>
    <n v="589"/>
    <n v="589"/>
    <n v="1052"/>
    <n v="463"/>
    <x v="62"/>
    <s v="Robert Reed"/>
    <x v="177"/>
    <x v="0"/>
    <x v="1"/>
    <x v="1"/>
  </r>
  <r>
    <s v="AX13881"/>
    <s v="ENX2036"/>
    <s v="A116"/>
    <s v="EMP1018"/>
    <x v="103"/>
    <x v="390"/>
    <x v="1"/>
    <n v="1582"/>
    <n v="1234"/>
    <n v="1234"/>
    <n v="1582"/>
    <n v="348"/>
    <x v="47"/>
    <s v="Jimmy Young"/>
    <x v="103"/>
    <x v="2"/>
    <x v="0"/>
    <x v="1"/>
  </r>
  <r>
    <s v="AX13940"/>
    <s v="ENX2066"/>
    <s v="A136"/>
    <s v="EMP1039"/>
    <x v="736"/>
    <x v="407"/>
    <x v="1"/>
    <n v="2091"/>
    <n v="1485"/>
    <n v="1485"/>
    <n v="2091"/>
    <n v="606"/>
    <x v="29"/>
    <s v="Eugene Holmes"/>
    <x v="736"/>
    <x v="2"/>
    <x v="1"/>
    <x v="1"/>
  </r>
  <r>
    <s v="AX14002"/>
    <s v="ENX2050"/>
    <s v="A129"/>
    <s v="EMP1039"/>
    <x v="508"/>
    <x v="410"/>
    <x v="1"/>
    <n v="2391"/>
    <n v="1291"/>
    <n v="1291"/>
    <n v="2391"/>
    <n v="1100"/>
    <x v="59"/>
    <s v="Eugene Holmes"/>
    <x v="508"/>
    <x v="5"/>
    <x v="2"/>
    <x v="1"/>
  </r>
  <r>
    <s v="AX14013"/>
    <s v="ENX2083"/>
    <s v="A139"/>
    <s v="EMP1021"/>
    <x v="259"/>
    <x v="415"/>
    <x v="1"/>
    <n v="2141"/>
    <n v="1777"/>
    <n v="1777"/>
    <n v="2141"/>
    <n v="364"/>
    <x v="12"/>
    <s v="Clarence Fox"/>
    <x v="259"/>
    <x v="1"/>
    <x v="0"/>
    <x v="1"/>
  </r>
  <r>
    <s v="AX14026"/>
    <s v="ENX2022"/>
    <s v="A115"/>
    <s v="EMP1017"/>
    <x v="693"/>
    <x v="392"/>
    <x v="1"/>
    <n v="561"/>
    <n v="421"/>
    <n v="421"/>
    <n v="561"/>
    <n v="140"/>
    <x v="22"/>
    <s v="Brian Hansen"/>
    <x v="693"/>
    <x v="3"/>
    <x v="2"/>
    <x v="1"/>
  </r>
  <r>
    <s v="AX14040"/>
    <s v="ENX2053"/>
    <s v="A160"/>
    <s v="EMP1030"/>
    <x v="191"/>
    <x v="375"/>
    <x v="3"/>
    <n v="596"/>
    <n v="358"/>
    <n v="1432"/>
    <n v="2384"/>
    <n v="952"/>
    <x v="1"/>
    <s v="Bobby Russell"/>
    <x v="191"/>
    <x v="6"/>
    <x v="0"/>
    <x v="1"/>
  </r>
  <r>
    <s v="AX14048"/>
    <s v="ENX2079"/>
    <s v="A145"/>
    <s v="EMP1001"/>
    <x v="365"/>
    <x v="366"/>
    <x v="3"/>
    <n v="1725"/>
    <n v="1363"/>
    <n v="5452"/>
    <n v="6900"/>
    <n v="1448"/>
    <x v="50"/>
    <s v="Kevin Butler"/>
    <x v="365"/>
    <x v="1"/>
    <x v="0"/>
    <x v="1"/>
  </r>
  <r>
    <s v="AX14050"/>
    <s v="ENX2056"/>
    <s v="A165"/>
    <s v="EMP1043"/>
    <x v="728"/>
    <x v="432"/>
    <x v="2"/>
    <n v="1635"/>
    <n v="1046"/>
    <n v="3138"/>
    <n v="4905"/>
    <n v="1767"/>
    <x v="51"/>
    <s v="Joshua Taylor"/>
    <x v="728"/>
    <x v="4"/>
    <x v="2"/>
    <x v="1"/>
  </r>
  <r>
    <s v="AX14052"/>
    <s v="ENX2067"/>
    <s v="A139"/>
    <s v="EMP1030"/>
    <x v="627"/>
    <x v="435"/>
    <x v="1"/>
    <n v="1119"/>
    <n v="683"/>
    <n v="683"/>
    <n v="1119"/>
    <n v="436"/>
    <x v="12"/>
    <s v="Bobby Russell"/>
    <x v="627"/>
    <x v="2"/>
    <x v="0"/>
    <x v="1"/>
  </r>
  <r>
    <s v="AX14097"/>
    <s v="ENX2054"/>
    <s v="A137"/>
    <s v="EMP1026"/>
    <x v="659"/>
    <x v="416"/>
    <x v="2"/>
    <n v="127"/>
    <n v="79"/>
    <n v="237"/>
    <n v="381"/>
    <n v="144"/>
    <x v="32"/>
    <s v="Martin Perry"/>
    <x v="659"/>
    <x v="1"/>
    <x v="2"/>
    <x v="1"/>
  </r>
  <r>
    <s v="AX14141"/>
    <s v="ENX2080"/>
    <s v="A173"/>
    <s v="EMP1028"/>
    <x v="85"/>
    <x v="369"/>
    <x v="3"/>
    <n v="2353"/>
    <n v="1788"/>
    <n v="7152"/>
    <n v="9412"/>
    <n v="2260"/>
    <x v="14"/>
    <s v="Howard Sims"/>
    <x v="85"/>
    <x v="3"/>
    <x v="1"/>
    <x v="1"/>
  </r>
  <r>
    <s v="AX14178"/>
    <s v="ENX2095"/>
    <s v="A114"/>
    <s v="EMP1023"/>
    <x v="574"/>
    <x v="419"/>
    <x v="0"/>
    <n v="1743"/>
    <n v="872"/>
    <n v="1744"/>
    <n v="3486"/>
    <n v="1742"/>
    <x v="36"/>
    <s v="Brian Davis"/>
    <x v="574"/>
    <x v="6"/>
    <x v="0"/>
    <x v="1"/>
  </r>
  <r>
    <s v="AX14183"/>
    <s v="ENX2041"/>
    <s v="A156"/>
    <s v="EMP1016"/>
    <x v="502"/>
    <x v="392"/>
    <x v="1"/>
    <n v="1380"/>
    <n v="1090"/>
    <n v="1090"/>
    <n v="1380"/>
    <n v="290"/>
    <x v="39"/>
    <s v="Henry Nelson"/>
    <x v="502"/>
    <x v="3"/>
    <x v="2"/>
    <x v="1"/>
  </r>
  <r>
    <s v="AX14198"/>
    <s v="ENX2002"/>
    <s v="A149"/>
    <s v="EMP1037"/>
    <x v="297"/>
    <x v="372"/>
    <x v="1"/>
    <n v="847"/>
    <n v="534"/>
    <n v="534"/>
    <n v="847"/>
    <n v="313"/>
    <x v="42"/>
    <s v="Carl Hall"/>
    <x v="297"/>
    <x v="4"/>
    <x v="1"/>
    <x v="1"/>
  </r>
  <r>
    <s v="AX14212"/>
    <s v="ENX2019"/>
    <s v="A124"/>
    <s v="EMP1014"/>
    <x v="410"/>
    <x v="421"/>
    <x v="1"/>
    <n v="800"/>
    <n v="536"/>
    <n v="536"/>
    <n v="800"/>
    <n v="264"/>
    <x v="21"/>
    <s v="Ronald Reed"/>
    <x v="410"/>
    <x v="2"/>
    <x v="1"/>
    <x v="1"/>
  </r>
  <r>
    <s v="AX14219"/>
    <s v="ENX2093"/>
    <s v="A126"/>
    <s v="EMP1024"/>
    <x v="674"/>
    <x v="425"/>
    <x v="0"/>
    <n v="112"/>
    <n v="90"/>
    <n v="180"/>
    <n v="224"/>
    <n v="44"/>
    <x v="38"/>
    <s v="Ernest Wheeler"/>
    <x v="674"/>
    <x v="6"/>
    <x v="0"/>
    <x v="1"/>
  </r>
  <r>
    <s v="AX14234"/>
    <s v="ENX2062"/>
    <s v="A166"/>
    <s v="EMP1025"/>
    <x v="302"/>
    <x v="379"/>
    <x v="0"/>
    <n v="2464"/>
    <n v="1774"/>
    <n v="3548"/>
    <n v="4928"/>
    <n v="1380"/>
    <x v="65"/>
    <s v="Ernest Wagner"/>
    <x v="302"/>
    <x v="1"/>
    <x v="1"/>
    <x v="1"/>
  </r>
  <r>
    <s v="AX14243"/>
    <s v="ENX2064"/>
    <s v="A140"/>
    <s v="EMP1004"/>
    <x v="745"/>
    <x v="409"/>
    <x v="2"/>
    <n v="1414"/>
    <n v="962"/>
    <n v="2886"/>
    <n v="4242"/>
    <n v="1356"/>
    <x v="46"/>
    <s v="Kenneth Bradley"/>
    <x v="745"/>
    <x v="2"/>
    <x v="1"/>
    <x v="1"/>
  </r>
  <r>
    <s v="AX14244"/>
    <s v="ENX2027"/>
    <s v="A163"/>
    <s v="EMP1014"/>
    <x v="362"/>
    <x v="412"/>
    <x v="2"/>
    <n v="2497"/>
    <n v="1473"/>
    <n v="4419"/>
    <n v="7491"/>
    <n v="3072"/>
    <x v="60"/>
    <s v="Ronald Reed"/>
    <x v="362"/>
    <x v="5"/>
    <x v="0"/>
    <x v="1"/>
  </r>
  <r>
    <s v="AX14246"/>
    <s v="ENX2050"/>
    <s v="A121"/>
    <s v="EMP1040"/>
    <x v="13"/>
    <x v="395"/>
    <x v="1"/>
    <n v="2391"/>
    <n v="1291"/>
    <n v="1291"/>
    <n v="2391"/>
    <n v="1100"/>
    <x v="70"/>
    <s v="Patrick Ruiz"/>
    <x v="13"/>
    <x v="2"/>
    <x v="0"/>
    <x v="1"/>
  </r>
  <r>
    <s v="AX14253"/>
    <s v="ENX2009"/>
    <s v="A158"/>
    <s v="EMP1026"/>
    <x v="745"/>
    <x v="429"/>
    <x v="1"/>
    <n v="584"/>
    <n v="420"/>
    <n v="420"/>
    <n v="584"/>
    <n v="164"/>
    <x v="4"/>
    <s v="Martin Perry"/>
    <x v="745"/>
    <x v="1"/>
    <x v="2"/>
    <x v="1"/>
  </r>
  <r>
    <s v="AX14304"/>
    <s v="ENX2002"/>
    <s v="A138"/>
    <s v="EMP1027"/>
    <x v="390"/>
    <x v="372"/>
    <x v="1"/>
    <n v="847"/>
    <n v="534"/>
    <n v="534"/>
    <n v="847"/>
    <n v="313"/>
    <x v="6"/>
    <s v="Gary Rodriguez"/>
    <x v="390"/>
    <x v="4"/>
    <x v="1"/>
    <x v="1"/>
  </r>
  <r>
    <s v="AX14311"/>
    <s v="ENX2050"/>
    <s v="A157"/>
    <s v="EMP1001"/>
    <x v="461"/>
    <x v="378"/>
    <x v="3"/>
    <n v="2391"/>
    <n v="1291"/>
    <n v="5164"/>
    <n v="9564"/>
    <n v="4400"/>
    <x v="0"/>
    <s v="Kevin Butler"/>
    <x v="461"/>
    <x v="4"/>
    <x v="0"/>
    <x v="1"/>
  </r>
  <r>
    <s v="AX14349"/>
    <s v="ENX2067"/>
    <s v="A171"/>
    <s v="EMP1038"/>
    <x v="275"/>
    <x v="371"/>
    <x v="1"/>
    <n v="1119"/>
    <n v="683"/>
    <n v="683"/>
    <n v="1119"/>
    <n v="436"/>
    <x v="58"/>
    <s v="Scott Mason"/>
    <x v="275"/>
    <x v="0"/>
    <x v="0"/>
    <x v="1"/>
  </r>
  <r>
    <s v="AX14359"/>
    <s v="ENX2074"/>
    <s v="A118"/>
    <s v="EMP1029"/>
    <x v="744"/>
    <x v="377"/>
    <x v="1"/>
    <n v="504"/>
    <n v="408"/>
    <n v="408"/>
    <n v="504"/>
    <n v="96"/>
    <x v="11"/>
    <s v="Howard Gardner"/>
    <x v="744"/>
    <x v="3"/>
    <x v="1"/>
    <x v="1"/>
  </r>
  <r>
    <s v="AX14384"/>
    <s v="ENX2085"/>
    <s v="A123"/>
    <s v="EMP1015"/>
    <x v="689"/>
    <x v="369"/>
    <x v="1"/>
    <n v="1862"/>
    <n v="1173"/>
    <n v="1173"/>
    <n v="1862"/>
    <n v="689"/>
    <x v="62"/>
    <s v="Justin Lynch"/>
    <x v="689"/>
    <x v="3"/>
    <x v="1"/>
    <x v="1"/>
  </r>
  <r>
    <s v="AX14418"/>
    <s v="ENX2020"/>
    <s v="A109"/>
    <s v="EMP1004"/>
    <x v="257"/>
    <x v="383"/>
    <x v="1"/>
    <n v="2005"/>
    <n v="1223"/>
    <n v="1223"/>
    <n v="2005"/>
    <n v="782"/>
    <x v="34"/>
    <s v="Kenneth Bradley"/>
    <x v="257"/>
    <x v="3"/>
    <x v="2"/>
    <x v="1"/>
  </r>
  <r>
    <s v="AX14426"/>
    <s v="ENX2090"/>
    <s v="A102"/>
    <s v="EMP1025"/>
    <x v="94"/>
    <x v="429"/>
    <x v="1"/>
    <n v="1338"/>
    <n v="682"/>
    <n v="682"/>
    <n v="1338"/>
    <n v="656"/>
    <x v="43"/>
    <s v="Ernest Wagner"/>
    <x v="94"/>
    <x v="1"/>
    <x v="2"/>
    <x v="1"/>
  </r>
  <r>
    <s v="AX14474"/>
    <s v="ENX2021"/>
    <s v="A132"/>
    <s v="EMP1019"/>
    <x v="586"/>
    <x v="429"/>
    <x v="2"/>
    <n v="217"/>
    <n v="171"/>
    <n v="513"/>
    <n v="651"/>
    <n v="138"/>
    <x v="56"/>
    <s v="Roger Robertson"/>
    <x v="586"/>
    <x v="1"/>
    <x v="2"/>
    <x v="1"/>
  </r>
  <r>
    <s v="AX14480"/>
    <s v="ENX2088"/>
    <s v="A119"/>
    <s v="EMP1039"/>
    <x v="170"/>
    <x v="420"/>
    <x v="1"/>
    <n v="603"/>
    <n v="416"/>
    <n v="416"/>
    <n v="603"/>
    <n v="187"/>
    <x v="61"/>
    <s v="Eugene Holmes"/>
    <x v="170"/>
    <x v="0"/>
    <x v="2"/>
    <x v="1"/>
  </r>
  <r>
    <s v="AX14481"/>
    <s v="ENX2048"/>
    <s v="A173"/>
    <s v="EMP1026"/>
    <x v="629"/>
    <x v="416"/>
    <x v="2"/>
    <n v="502"/>
    <n v="296"/>
    <n v="888"/>
    <n v="1506"/>
    <n v="618"/>
    <x v="14"/>
    <s v="Martin Perry"/>
    <x v="629"/>
    <x v="1"/>
    <x v="2"/>
    <x v="1"/>
  </r>
  <r>
    <s v="AX14485"/>
    <s v="ENX2008"/>
    <s v="A134"/>
    <s v="EMP1013"/>
    <x v="761"/>
    <x v="403"/>
    <x v="2"/>
    <n v="315"/>
    <n v="208"/>
    <n v="624"/>
    <n v="945"/>
    <n v="321"/>
    <x v="7"/>
    <s v="Charles Harper"/>
    <x v="761"/>
    <x v="0"/>
    <x v="0"/>
    <x v="1"/>
  </r>
  <r>
    <s v="AX14509"/>
    <s v="ENX2008"/>
    <s v="A103"/>
    <s v="EMP1011"/>
    <x v="734"/>
    <x v="418"/>
    <x v="3"/>
    <n v="315"/>
    <n v="208"/>
    <n v="832"/>
    <n v="1260"/>
    <n v="428"/>
    <x v="2"/>
    <s v="Larry Marshall"/>
    <x v="734"/>
    <x v="2"/>
    <x v="1"/>
    <x v="1"/>
  </r>
  <r>
    <s v="AX14512"/>
    <s v="ENX2025"/>
    <s v="A129"/>
    <s v="EMP1023"/>
    <x v="190"/>
    <x v="383"/>
    <x v="0"/>
    <n v="667"/>
    <n v="387"/>
    <n v="774"/>
    <n v="1334"/>
    <n v="560"/>
    <x v="59"/>
    <s v="Brian Davis"/>
    <x v="190"/>
    <x v="3"/>
    <x v="2"/>
    <x v="1"/>
  </r>
  <r>
    <s v="AX14539"/>
    <s v="ENX2098"/>
    <s v="A114"/>
    <s v="EMP1013"/>
    <x v="56"/>
    <x v="438"/>
    <x v="0"/>
    <n v="1178"/>
    <n v="683"/>
    <n v="1366"/>
    <n v="2356"/>
    <n v="990"/>
    <x v="36"/>
    <s v="Charles Harper"/>
    <x v="56"/>
    <x v="5"/>
    <x v="1"/>
    <x v="1"/>
  </r>
  <r>
    <s v="AX14548"/>
    <s v="ENX2026"/>
    <s v="A166"/>
    <s v="EMP1020"/>
    <x v="661"/>
    <x v="422"/>
    <x v="1"/>
    <n v="947"/>
    <n v="786"/>
    <n v="786"/>
    <n v="947"/>
    <n v="161"/>
    <x v="65"/>
    <s v="Ryan Butler"/>
    <x v="661"/>
    <x v="0"/>
    <x v="2"/>
    <x v="1"/>
  </r>
  <r>
    <s v="AX14594"/>
    <s v="ENX2014"/>
    <s v="A145"/>
    <s v="EMP1039"/>
    <x v="721"/>
    <x v="400"/>
    <x v="1"/>
    <n v="1809"/>
    <n v="1067"/>
    <n v="1067"/>
    <n v="1809"/>
    <n v="742"/>
    <x v="50"/>
    <s v="Eugene Holmes"/>
    <x v="721"/>
    <x v="6"/>
    <x v="0"/>
    <x v="1"/>
  </r>
  <r>
    <s v="AX14609"/>
    <s v="ENX2093"/>
    <s v="A127"/>
    <s v="EMP1024"/>
    <x v="755"/>
    <x v="377"/>
    <x v="0"/>
    <n v="112"/>
    <n v="90"/>
    <n v="180"/>
    <n v="224"/>
    <n v="44"/>
    <x v="5"/>
    <s v="Ernest Wheeler"/>
    <x v="755"/>
    <x v="3"/>
    <x v="1"/>
    <x v="1"/>
  </r>
  <r>
    <s v="AX14618"/>
    <s v="ENX2051"/>
    <s v="A113"/>
    <s v="EMP1003"/>
    <x v="133"/>
    <x v="405"/>
    <x v="2"/>
    <n v="1077"/>
    <n v="732"/>
    <n v="2196"/>
    <n v="3231"/>
    <n v="1035"/>
    <x v="49"/>
    <s v="Christopher Tucker"/>
    <x v="133"/>
    <x v="2"/>
    <x v="1"/>
    <x v="1"/>
  </r>
  <r>
    <s v="AX14628"/>
    <s v="ENX2030"/>
    <s v="A117"/>
    <s v="EMP1022"/>
    <x v="512"/>
    <x v="414"/>
    <x v="1"/>
    <n v="1899"/>
    <n v="1044"/>
    <n v="1044"/>
    <n v="1899"/>
    <n v="855"/>
    <x v="63"/>
    <s v="Walter Cook"/>
    <x v="512"/>
    <x v="5"/>
    <x v="0"/>
    <x v="1"/>
  </r>
  <r>
    <s v="AX14636"/>
    <s v="ENX2025"/>
    <s v="A108"/>
    <s v="EMP1034"/>
    <x v="284"/>
    <x v="410"/>
    <x v="1"/>
    <n v="667"/>
    <n v="387"/>
    <n v="387"/>
    <n v="667"/>
    <n v="280"/>
    <x v="64"/>
    <s v="Arthur Mccoy"/>
    <x v="284"/>
    <x v="5"/>
    <x v="2"/>
    <x v="1"/>
  </r>
  <r>
    <s v="AX14638"/>
    <s v="ENX2058"/>
    <s v="A154"/>
    <s v="EMP1011"/>
    <x v="28"/>
    <x v="428"/>
    <x v="0"/>
    <n v="2257"/>
    <n v="1535"/>
    <n v="3070"/>
    <n v="4514"/>
    <n v="1444"/>
    <x v="55"/>
    <s v="Larry Marshall"/>
    <x v="28"/>
    <x v="6"/>
    <x v="1"/>
    <x v="1"/>
  </r>
  <r>
    <s v="AX14661"/>
    <s v="ENX2093"/>
    <s v="A140"/>
    <s v="EMP1002"/>
    <x v="698"/>
    <x v="408"/>
    <x v="1"/>
    <n v="112"/>
    <n v="90"/>
    <n v="90"/>
    <n v="112"/>
    <n v="22"/>
    <x v="46"/>
    <s v="Andrew Bowman"/>
    <x v="698"/>
    <x v="4"/>
    <x v="1"/>
    <x v="1"/>
  </r>
  <r>
    <s v="AX14688"/>
    <s v="ENX2060"/>
    <s v="A167"/>
    <s v="EMP1014"/>
    <x v="365"/>
    <x v="434"/>
    <x v="1"/>
    <n v="1467"/>
    <n v="807"/>
    <n v="807"/>
    <n v="1467"/>
    <n v="660"/>
    <x v="10"/>
    <s v="Ronald Reed"/>
    <x v="365"/>
    <x v="0"/>
    <x v="1"/>
    <x v="1"/>
  </r>
  <r>
    <s v="AX14705"/>
    <s v="ENX2051"/>
    <s v="A159"/>
    <s v="EMP1035"/>
    <x v="325"/>
    <x v="420"/>
    <x v="2"/>
    <n v="1077"/>
    <n v="732"/>
    <n v="2196"/>
    <n v="3231"/>
    <n v="1035"/>
    <x v="52"/>
    <s v="Roger Ramos"/>
    <x v="325"/>
    <x v="0"/>
    <x v="2"/>
    <x v="1"/>
  </r>
  <r>
    <s v="AX14731"/>
    <s v="ENX2053"/>
    <s v="A121"/>
    <s v="EMP1014"/>
    <x v="378"/>
    <x v="413"/>
    <x v="2"/>
    <n v="596"/>
    <n v="358"/>
    <n v="1074"/>
    <n v="1788"/>
    <n v="714"/>
    <x v="70"/>
    <s v="Ronald Reed"/>
    <x v="378"/>
    <x v="6"/>
    <x v="2"/>
    <x v="1"/>
  </r>
  <r>
    <s v="AX14778"/>
    <s v="ENX2058"/>
    <s v="A137"/>
    <s v="EMP1029"/>
    <x v="531"/>
    <x v="411"/>
    <x v="1"/>
    <n v="2257"/>
    <n v="1535"/>
    <n v="1535"/>
    <n v="2257"/>
    <n v="722"/>
    <x v="32"/>
    <s v="Howard Gardner"/>
    <x v="531"/>
    <x v="5"/>
    <x v="1"/>
    <x v="1"/>
  </r>
  <r>
    <s v="AX14801"/>
    <s v="ENX2035"/>
    <s v="A165"/>
    <s v="EMP1023"/>
    <x v="691"/>
    <x v="437"/>
    <x v="1"/>
    <n v="458"/>
    <n v="376"/>
    <n v="376"/>
    <n v="458"/>
    <n v="82"/>
    <x v="51"/>
    <s v="Brian Davis"/>
    <x v="691"/>
    <x v="5"/>
    <x v="2"/>
    <x v="1"/>
  </r>
  <r>
    <s v="AX14812"/>
    <s v="ENX2066"/>
    <s v="A158"/>
    <s v="EMP1010"/>
    <x v="227"/>
    <x v="387"/>
    <x v="0"/>
    <n v="2091"/>
    <n v="1485"/>
    <n v="2970"/>
    <n v="4182"/>
    <n v="1212"/>
    <x v="4"/>
    <s v="Joshua Cook"/>
    <x v="227"/>
    <x v="6"/>
    <x v="2"/>
    <x v="1"/>
  </r>
  <r>
    <s v="AX14823"/>
    <s v="ENX2049"/>
    <s v="A145"/>
    <s v="EMP1032"/>
    <x v="112"/>
    <x v="369"/>
    <x v="0"/>
    <n v="826"/>
    <n v="562"/>
    <n v="1124"/>
    <n v="1652"/>
    <n v="528"/>
    <x v="50"/>
    <s v="Larry Castillo"/>
    <x v="112"/>
    <x v="3"/>
    <x v="1"/>
    <x v="1"/>
  </r>
  <r>
    <s v="AX14826"/>
    <s v="ENX2082"/>
    <s v="A165"/>
    <s v="EMP1029"/>
    <x v="256"/>
    <x v="376"/>
    <x v="2"/>
    <n v="1103"/>
    <n v="838"/>
    <n v="2514"/>
    <n v="3309"/>
    <n v="795"/>
    <x v="51"/>
    <s v="Howard Gardner"/>
    <x v="256"/>
    <x v="6"/>
    <x v="2"/>
    <x v="1"/>
  </r>
  <r>
    <s v="AX14872"/>
    <s v="ENX2060"/>
    <s v="A138"/>
    <s v="EMP1029"/>
    <x v="595"/>
    <x v="413"/>
    <x v="1"/>
    <n v="1467"/>
    <n v="807"/>
    <n v="807"/>
    <n v="1467"/>
    <n v="660"/>
    <x v="6"/>
    <s v="Howard Gardner"/>
    <x v="595"/>
    <x v="6"/>
    <x v="2"/>
    <x v="1"/>
  </r>
  <r>
    <s v="AX14899"/>
    <s v="ENX2089"/>
    <s v="A112"/>
    <s v="EMP1025"/>
    <x v="214"/>
    <x v="396"/>
    <x v="0"/>
    <n v="2294"/>
    <n v="1399"/>
    <n v="2798"/>
    <n v="4588"/>
    <n v="1790"/>
    <x v="40"/>
    <s v="Ernest Wagner"/>
    <x v="214"/>
    <x v="2"/>
    <x v="0"/>
    <x v="1"/>
  </r>
  <r>
    <s v="AX14908"/>
    <s v="ENX2002"/>
    <s v="A160"/>
    <s v="EMP1044"/>
    <x v="458"/>
    <x v="430"/>
    <x v="2"/>
    <n v="847"/>
    <n v="534"/>
    <n v="1602"/>
    <n v="2541"/>
    <n v="939"/>
    <x v="1"/>
    <s v="Martin Carr"/>
    <x v="458"/>
    <x v="4"/>
    <x v="1"/>
    <x v="1"/>
  </r>
  <r>
    <s v="AX14911"/>
    <s v="ENX2003"/>
    <s v="A123"/>
    <s v="EMP1021"/>
    <x v="130"/>
    <x v="386"/>
    <x v="3"/>
    <n v="1783"/>
    <n v="1516"/>
    <n v="6064"/>
    <n v="7132"/>
    <n v="1068"/>
    <x v="62"/>
    <s v="Clarence Fox"/>
    <x v="130"/>
    <x v="3"/>
    <x v="1"/>
    <x v="1"/>
  </r>
  <r>
    <s v="AX14934"/>
    <s v="ENX2037"/>
    <s v="A149"/>
    <s v="EMP1000"/>
    <x v="276"/>
    <x v="410"/>
    <x v="2"/>
    <n v="880"/>
    <n v="634"/>
    <n v="1902"/>
    <n v="2640"/>
    <n v="738"/>
    <x v="42"/>
    <s v="Fred Robertson"/>
    <x v="276"/>
    <x v="5"/>
    <x v="2"/>
    <x v="1"/>
  </r>
  <r>
    <s v="AX14969"/>
    <s v="ENX2074"/>
    <s v="A105"/>
    <s v="EMP1011"/>
    <x v="169"/>
    <x v="430"/>
    <x v="2"/>
    <n v="504"/>
    <n v="408"/>
    <n v="1224"/>
    <n v="1512"/>
    <n v="288"/>
    <x v="57"/>
    <s v="Larry Marshall"/>
    <x v="169"/>
    <x v="4"/>
    <x v="1"/>
    <x v="1"/>
  </r>
  <r>
    <s v="AX15007"/>
    <s v="ENX2005"/>
    <s v="A141"/>
    <s v="EMP1041"/>
    <x v="154"/>
    <x v="427"/>
    <x v="1"/>
    <n v="684"/>
    <n v="561"/>
    <n v="561"/>
    <n v="684"/>
    <n v="123"/>
    <x v="23"/>
    <s v="Joe Sims"/>
    <x v="154"/>
    <x v="3"/>
    <x v="1"/>
    <x v="1"/>
  </r>
  <r>
    <s v="AX15017"/>
    <s v="ENX2080"/>
    <s v="A163"/>
    <s v="EMP1006"/>
    <x v="429"/>
    <x v="368"/>
    <x v="0"/>
    <n v="2353"/>
    <n v="1788"/>
    <n v="3576"/>
    <n v="4706"/>
    <n v="1130"/>
    <x v="60"/>
    <s v="Sean Miller"/>
    <x v="429"/>
    <x v="2"/>
    <x v="2"/>
    <x v="1"/>
  </r>
  <r>
    <s v="AX15031"/>
    <s v="ENX2091"/>
    <s v="A147"/>
    <s v="EMP1005"/>
    <x v="496"/>
    <x v="430"/>
    <x v="0"/>
    <n v="368"/>
    <n v="294"/>
    <n v="588"/>
    <n v="736"/>
    <n v="148"/>
    <x v="20"/>
    <s v="Ryan Welch"/>
    <x v="496"/>
    <x v="4"/>
    <x v="1"/>
    <x v="1"/>
  </r>
  <r>
    <s v="AX15037"/>
    <s v="ENX2073"/>
    <s v="A162"/>
    <s v="EMP1037"/>
    <x v="338"/>
    <x v="407"/>
    <x v="1"/>
    <n v="95"/>
    <n v="61"/>
    <n v="61"/>
    <n v="95"/>
    <n v="34"/>
    <x v="48"/>
    <s v="Carl Hall"/>
    <x v="338"/>
    <x v="2"/>
    <x v="1"/>
    <x v="1"/>
  </r>
  <r>
    <s v="AX15052"/>
    <s v="ENX2030"/>
    <s v="A159"/>
    <s v="EMP1042"/>
    <x v="698"/>
    <x v="406"/>
    <x v="3"/>
    <n v="1899"/>
    <n v="1044"/>
    <n v="4176"/>
    <n v="7596"/>
    <n v="3420"/>
    <x v="52"/>
    <s v="Scott Clark"/>
    <x v="698"/>
    <x v="0"/>
    <x v="1"/>
    <x v="1"/>
  </r>
  <r>
    <s v="AX15104"/>
    <s v="ENX2017"/>
    <s v="A117"/>
    <s v="EMP1041"/>
    <x v="402"/>
    <x v="394"/>
    <x v="1"/>
    <n v="35"/>
    <n v="22"/>
    <n v="22"/>
    <n v="35"/>
    <n v="13"/>
    <x v="63"/>
    <s v="Joe Sims"/>
    <x v="402"/>
    <x v="5"/>
    <x v="1"/>
    <x v="1"/>
  </r>
  <r>
    <s v="AX15120"/>
    <s v="ENX2074"/>
    <s v="A144"/>
    <s v="EMP1039"/>
    <x v="133"/>
    <x v="422"/>
    <x v="1"/>
    <n v="504"/>
    <n v="408"/>
    <n v="408"/>
    <n v="504"/>
    <n v="96"/>
    <x v="33"/>
    <s v="Eugene Holmes"/>
    <x v="133"/>
    <x v="0"/>
    <x v="2"/>
    <x v="1"/>
  </r>
  <r>
    <s v="AX15121"/>
    <s v="ENX2038"/>
    <s v="A105"/>
    <s v="EMP1025"/>
    <x v="158"/>
    <x v="367"/>
    <x v="0"/>
    <n v="392"/>
    <n v="255"/>
    <n v="510"/>
    <n v="784"/>
    <n v="274"/>
    <x v="57"/>
    <s v="Ernest Wagner"/>
    <x v="158"/>
    <x v="4"/>
    <x v="0"/>
    <x v="1"/>
  </r>
  <r>
    <s v="AX15143"/>
    <s v="ENX2059"/>
    <s v="A146"/>
    <s v="EMP1004"/>
    <x v="445"/>
    <x v="436"/>
    <x v="3"/>
    <n v="1494"/>
    <n v="971"/>
    <n v="3884"/>
    <n v="5976"/>
    <n v="2092"/>
    <x v="8"/>
    <s v="Kenneth Bradley"/>
    <x v="445"/>
    <x v="5"/>
    <x v="1"/>
    <x v="1"/>
  </r>
  <r>
    <s v="AX15165"/>
    <s v="ENX2073"/>
    <s v="A163"/>
    <s v="EMP1001"/>
    <x v="468"/>
    <x v="371"/>
    <x v="3"/>
    <n v="95"/>
    <n v="61"/>
    <n v="244"/>
    <n v="380"/>
    <n v="136"/>
    <x v="60"/>
    <s v="Kevin Butler"/>
    <x v="468"/>
    <x v="0"/>
    <x v="0"/>
    <x v="1"/>
  </r>
  <r>
    <s v="AX15168"/>
    <s v="ENX2081"/>
    <s v="A142"/>
    <s v="EMP1020"/>
    <x v="492"/>
    <x v="394"/>
    <x v="1"/>
    <n v="1566"/>
    <n v="1190"/>
    <n v="1190"/>
    <n v="1566"/>
    <n v="376"/>
    <x v="15"/>
    <s v="Ryan Butler"/>
    <x v="492"/>
    <x v="5"/>
    <x v="1"/>
    <x v="1"/>
  </r>
  <r>
    <s v="AX15170"/>
    <s v="ENX2023"/>
    <s v="A100"/>
    <s v="EMP1020"/>
    <x v="157"/>
    <x v="433"/>
    <x v="0"/>
    <n v="818"/>
    <n v="450"/>
    <n v="900"/>
    <n v="1636"/>
    <n v="736"/>
    <x v="67"/>
    <s v="Ryan Butler"/>
    <x v="157"/>
    <x v="5"/>
    <x v="0"/>
    <x v="1"/>
  </r>
  <r>
    <s v="AX15185"/>
    <s v="ENX2063"/>
    <s v="A145"/>
    <s v="EMP1033"/>
    <x v="740"/>
    <x v="431"/>
    <x v="3"/>
    <n v="1708"/>
    <n v="871"/>
    <n v="3484"/>
    <n v="6832"/>
    <n v="3348"/>
    <x v="50"/>
    <s v="Jerry Perry"/>
    <x v="740"/>
    <x v="3"/>
    <x v="0"/>
    <x v="1"/>
  </r>
  <r>
    <s v="AX15223"/>
    <s v="ENX2032"/>
    <s v="A165"/>
    <s v="EMP1035"/>
    <x v="629"/>
    <x v="421"/>
    <x v="1"/>
    <n v="1967"/>
    <n v="1397"/>
    <n v="1397"/>
    <n v="1967"/>
    <n v="570"/>
    <x v="51"/>
    <s v="Roger Ramos"/>
    <x v="629"/>
    <x v="2"/>
    <x v="1"/>
    <x v="1"/>
  </r>
  <r>
    <s v="AX15239"/>
    <s v="ENX2086"/>
    <s v="A136"/>
    <s v="EMP1029"/>
    <x v="388"/>
    <x v="413"/>
    <x v="1"/>
    <n v="123"/>
    <n v="84"/>
    <n v="84"/>
    <n v="123"/>
    <n v="39"/>
    <x v="29"/>
    <s v="Howard Gardner"/>
    <x v="388"/>
    <x v="6"/>
    <x v="2"/>
    <x v="1"/>
  </r>
  <r>
    <s v="AX15245"/>
    <s v="ENX2088"/>
    <s v="A100"/>
    <s v="EMP1010"/>
    <x v="222"/>
    <x v="397"/>
    <x v="2"/>
    <n v="603"/>
    <n v="416"/>
    <n v="1248"/>
    <n v="1809"/>
    <n v="561"/>
    <x v="67"/>
    <s v="Joshua Cook"/>
    <x v="222"/>
    <x v="3"/>
    <x v="0"/>
    <x v="1"/>
  </r>
  <r>
    <s v="AX15247"/>
    <s v="ENX2018"/>
    <s v="A108"/>
    <s v="EMP1004"/>
    <x v="456"/>
    <x v="408"/>
    <x v="1"/>
    <n v="1972"/>
    <n v="1321"/>
    <n v="1321"/>
    <n v="1972"/>
    <n v="651"/>
    <x v="64"/>
    <s v="Kenneth Bradley"/>
    <x v="456"/>
    <x v="4"/>
    <x v="1"/>
    <x v="1"/>
  </r>
  <r>
    <s v="AX15259"/>
    <s v="ENX2044"/>
    <s v="A126"/>
    <s v="EMP1021"/>
    <x v="442"/>
    <x v="414"/>
    <x v="1"/>
    <n v="886"/>
    <n v="478"/>
    <n v="478"/>
    <n v="886"/>
    <n v="408"/>
    <x v="38"/>
    <s v="Clarence Fox"/>
    <x v="442"/>
    <x v="5"/>
    <x v="0"/>
    <x v="1"/>
  </r>
  <r>
    <s v="AX15292"/>
    <s v="ENX2059"/>
    <s v="A104"/>
    <s v="EMP1039"/>
    <x v="108"/>
    <x v="368"/>
    <x v="2"/>
    <n v="1494"/>
    <n v="971"/>
    <n v="2913"/>
    <n v="4482"/>
    <n v="1569"/>
    <x v="53"/>
    <s v="Eugene Holmes"/>
    <x v="108"/>
    <x v="2"/>
    <x v="2"/>
    <x v="1"/>
  </r>
  <r>
    <s v="AX15332"/>
    <s v="ENX2076"/>
    <s v="A112"/>
    <s v="EMP1026"/>
    <x v="287"/>
    <x v="423"/>
    <x v="2"/>
    <n v="1522"/>
    <n v="791"/>
    <n v="2373"/>
    <n v="4566"/>
    <n v="2193"/>
    <x v="40"/>
    <s v="Martin Perry"/>
    <x v="287"/>
    <x v="4"/>
    <x v="0"/>
    <x v="1"/>
  </r>
  <r>
    <s v="AX15344"/>
    <s v="ENX2020"/>
    <s v="A165"/>
    <s v="EMP1010"/>
    <x v="419"/>
    <x v="417"/>
    <x v="1"/>
    <n v="2005"/>
    <n v="1223"/>
    <n v="1223"/>
    <n v="2005"/>
    <n v="782"/>
    <x v="51"/>
    <s v="Joshua Cook"/>
    <x v="419"/>
    <x v="1"/>
    <x v="1"/>
    <x v="1"/>
  </r>
  <r>
    <s v="AX15356"/>
    <s v="ENX2054"/>
    <s v="A125"/>
    <s v="EMP1038"/>
    <x v="17"/>
    <x v="432"/>
    <x v="1"/>
    <n v="127"/>
    <n v="79"/>
    <n v="79"/>
    <n v="127"/>
    <n v="48"/>
    <x v="72"/>
    <s v="Scott Mason"/>
    <x v="17"/>
    <x v="4"/>
    <x v="2"/>
    <x v="1"/>
  </r>
  <r>
    <s v="AX15368"/>
    <s v="ENX2079"/>
    <s v="A104"/>
    <s v="EMP1002"/>
    <x v="15"/>
    <x v="402"/>
    <x v="1"/>
    <n v="1725"/>
    <n v="1363"/>
    <n v="1363"/>
    <n v="1725"/>
    <n v="362"/>
    <x v="53"/>
    <s v="Andrew Bowman"/>
    <x v="15"/>
    <x v="4"/>
    <x v="1"/>
    <x v="1"/>
  </r>
  <r>
    <s v="AX15399"/>
    <s v="ENX2085"/>
    <s v="A164"/>
    <s v="EMP1020"/>
    <x v="75"/>
    <x v="378"/>
    <x v="2"/>
    <n v="1862"/>
    <n v="1173"/>
    <n v="3519"/>
    <n v="5586"/>
    <n v="2067"/>
    <x v="68"/>
    <s v="Ryan Butler"/>
    <x v="75"/>
    <x v="4"/>
    <x v="0"/>
    <x v="1"/>
  </r>
  <r>
    <s v="AX15401"/>
    <s v="ENX2099"/>
    <s v="A151"/>
    <s v="EMP1027"/>
    <x v="265"/>
    <x v="427"/>
    <x v="0"/>
    <n v="1367"/>
    <n v="984"/>
    <n v="1968"/>
    <n v="2734"/>
    <n v="766"/>
    <x v="24"/>
    <s v="Gary Rodriguez"/>
    <x v="265"/>
    <x v="3"/>
    <x v="1"/>
    <x v="1"/>
  </r>
  <r>
    <s v="AX15446"/>
    <s v="ENX2083"/>
    <s v="A141"/>
    <s v="EMP1038"/>
    <x v="371"/>
    <x v="396"/>
    <x v="1"/>
    <n v="2141"/>
    <n v="1777"/>
    <n v="1777"/>
    <n v="2141"/>
    <n v="364"/>
    <x v="23"/>
    <s v="Scott Mason"/>
    <x v="371"/>
    <x v="2"/>
    <x v="0"/>
    <x v="1"/>
  </r>
  <r>
    <s v="AX15451"/>
    <s v="ENX2003"/>
    <s v="A163"/>
    <s v="EMP1008"/>
    <x v="633"/>
    <x v="433"/>
    <x v="2"/>
    <n v="1783"/>
    <n v="1516"/>
    <n v="4548"/>
    <n v="5349"/>
    <n v="801"/>
    <x v="60"/>
    <s v="Carl Elliott"/>
    <x v="633"/>
    <x v="5"/>
    <x v="0"/>
    <x v="1"/>
  </r>
  <r>
    <s v="AX15464"/>
    <s v="ENX2074"/>
    <s v="A139"/>
    <s v="EMP1011"/>
    <x v="329"/>
    <x v="436"/>
    <x v="3"/>
    <n v="504"/>
    <n v="408"/>
    <n v="1632"/>
    <n v="2016"/>
    <n v="384"/>
    <x v="12"/>
    <s v="Larry Marshall"/>
    <x v="329"/>
    <x v="5"/>
    <x v="1"/>
    <x v="1"/>
  </r>
  <r>
    <s v="AX15467"/>
    <s v="ENX2020"/>
    <s v="A154"/>
    <s v="EMP1025"/>
    <x v="525"/>
    <x v="366"/>
    <x v="1"/>
    <n v="2005"/>
    <n v="1223"/>
    <n v="1223"/>
    <n v="2005"/>
    <n v="782"/>
    <x v="55"/>
    <s v="Ernest Wagner"/>
    <x v="525"/>
    <x v="1"/>
    <x v="0"/>
    <x v="1"/>
  </r>
  <r>
    <s v="AX15468"/>
    <s v="ENX2040"/>
    <s v="A143"/>
    <s v="EMP1038"/>
    <x v="332"/>
    <x v="428"/>
    <x v="1"/>
    <n v="1889"/>
    <n v="945"/>
    <n v="945"/>
    <n v="1889"/>
    <n v="944"/>
    <x v="9"/>
    <s v="Scott Mason"/>
    <x v="332"/>
    <x v="6"/>
    <x v="1"/>
    <x v="1"/>
  </r>
  <r>
    <s v="AX15474"/>
    <s v="ENX2084"/>
    <s v="A133"/>
    <s v="EMP1003"/>
    <x v="97"/>
    <x v="377"/>
    <x v="1"/>
    <n v="1783"/>
    <n v="1230"/>
    <n v="1230"/>
    <n v="1783"/>
    <n v="553"/>
    <x v="37"/>
    <s v="Christopher Tucker"/>
    <x v="97"/>
    <x v="3"/>
    <x v="1"/>
    <x v="1"/>
  </r>
  <r>
    <s v="AX15477"/>
    <s v="ENX2056"/>
    <s v="A168"/>
    <s v="EMP1029"/>
    <x v="690"/>
    <x v="428"/>
    <x v="1"/>
    <n v="1635"/>
    <n v="1046"/>
    <n v="1046"/>
    <n v="1635"/>
    <n v="589"/>
    <x v="45"/>
    <s v="Howard Gardner"/>
    <x v="690"/>
    <x v="6"/>
    <x v="1"/>
    <x v="1"/>
  </r>
  <r>
    <s v="AX15495"/>
    <s v="ENX2023"/>
    <s v="A148"/>
    <s v="EMP1033"/>
    <x v="123"/>
    <x v="366"/>
    <x v="1"/>
    <n v="818"/>
    <n v="450"/>
    <n v="450"/>
    <n v="818"/>
    <n v="368"/>
    <x v="31"/>
    <s v="Jerry Perry"/>
    <x v="123"/>
    <x v="1"/>
    <x v="0"/>
    <x v="1"/>
  </r>
  <r>
    <s v="AX15510"/>
    <s v="ENX2035"/>
    <s v="A157"/>
    <s v="EMP1012"/>
    <x v="239"/>
    <x v="413"/>
    <x v="1"/>
    <n v="458"/>
    <n v="376"/>
    <n v="376"/>
    <n v="458"/>
    <n v="82"/>
    <x v="0"/>
    <s v="John Reyes"/>
    <x v="239"/>
    <x v="6"/>
    <x v="2"/>
    <x v="1"/>
  </r>
  <r>
    <s v="AX15512"/>
    <s v="ENX2022"/>
    <s v="A135"/>
    <s v="EMP1007"/>
    <x v="75"/>
    <x v="369"/>
    <x v="1"/>
    <n v="561"/>
    <n v="421"/>
    <n v="421"/>
    <n v="561"/>
    <n v="140"/>
    <x v="44"/>
    <s v="Jeremy Mendoza"/>
    <x v="75"/>
    <x v="3"/>
    <x v="1"/>
    <x v="1"/>
  </r>
  <r>
    <s v="AX15516"/>
    <s v="ENX2001"/>
    <s v="A110"/>
    <s v="EMP1017"/>
    <x v="670"/>
    <x v="379"/>
    <x v="1"/>
    <n v="951"/>
    <n v="504"/>
    <n v="504"/>
    <n v="951"/>
    <n v="447"/>
    <x v="73"/>
    <s v="Brian Hansen"/>
    <x v="670"/>
    <x v="1"/>
    <x v="1"/>
    <x v="1"/>
  </r>
  <r>
    <s v="AX15522"/>
    <s v="ENX2060"/>
    <s v="A155"/>
    <s v="EMP1043"/>
    <x v="348"/>
    <x v="367"/>
    <x v="3"/>
    <n v="1467"/>
    <n v="807"/>
    <n v="3228"/>
    <n v="5868"/>
    <n v="2640"/>
    <x v="41"/>
    <s v="Joshua Taylor"/>
    <x v="348"/>
    <x v="4"/>
    <x v="0"/>
    <x v="1"/>
  </r>
  <r>
    <s v="AX15531"/>
    <s v="ENX2039"/>
    <s v="A126"/>
    <s v="EMP1040"/>
    <x v="469"/>
    <x v="375"/>
    <x v="2"/>
    <n v="817"/>
    <n v="409"/>
    <n v="1227"/>
    <n v="2451"/>
    <n v="1224"/>
    <x v="38"/>
    <s v="Patrick Ruiz"/>
    <x v="469"/>
    <x v="6"/>
    <x v="0"/>
    <x v="1"/>
  </r>
  <r>
    <s v="AX15533"/>
    <s v="ENX2023"/>
    <s v="A143"/>
    <s v="EMP1004"/>
    <x v="90"/>
    <x v="405"/>
    <x v="1"/>
    <n v="818"/>
    <n v="450"/>
    <n v="450"/>
    <n v="818"/>
    <n v="368"/>
    <x v="9"/>
    <s v="Kenneth Bradley"/>
    <x v="90"/>
    <x v="2"/>
    <x v="1"/>
    <x v="1"/>
  </r>
  <r>
    <s v="AX15538"/>
    <s v="ENX2098"/>
    <s v="A129"/>
    <s v="EMP1022"/>
    <x v="361"/>
    <x v="420"/>
    <x v="3"/>
    <n v="1178"/>
    <n v="683"/>
    <n v="2732"/>
    <n v="4712"/>
    <n v="1980"/>
    <x v="59"/>
    <s v="Walter Cook"/>
    <x v="361"/>
    <x v="0"/>
    <x v="2"/>
    <x v="1"/>
  </r>
  <r>
    <s v="AX15551"/>
    <s v="ENX2026"/>
    <s v="A132"/>
    <s v="EMP1027"/>
    <x v="144"/>
    <x v="410"/>
    <x v="0"/>
    <n v="947"/>
    <n v="786"/>
    <n v="1572"/>
    <n v="1894"/>
    <n v="322"/>
    <x v="56"/>
    <s v="Gary Rodriguez"/>
    <x v="144"/>
    <x v="5"/>
    <x v="2"/>
    <x v="1"/>
  </r>
  <r>
    <s v="AX15563"/>
    <s v="ENX2020"/>
    <s v="A104"/>
    <s v="EMP1039"/>
    <x v="283"/>
    <x v="366"/>
    <x v="1"/>
    <n v="2005"/>
    <n v="1223"/>
    <n v="1223"/>
    <n v="2005"/>
    <n v="782"/>
    <x v="53"/>
    <s v="Eugene Holmes"/>
    <x v="283"/>
    <x v="1"/>
    <x v="0"/>
    <x v="1"/>
  </r>
  <r>
    <s v="AX15570"/>
    <s v="ENX2087"/>
    <s v="A164"/>
    <s v="EMP1041"/>
    <x v="775"/>
    <x v="410"/>
    <x v="1"/>
    <n v="1022"/>
    <n v="818"/>
    <n v="818"/>
    <n v="1022"/>
    <n v="204"/>
    <x v="68"/>
    <s v="Joe Sims"/>
    <x v="775"/>
    <x v="5"/>
    <x v="2"/>
    <x v="1"/>
  </r>
  <r>
    <s v="AX15599"/>
    <s v="ENX2080"/>
    <s v="A164"/>
    <s v="EMP1043"/>
    <x v="791"/>
    <x v="415"/>
    <x v="1"/>
    <n v="2353"/>
    <n v="1788"/>
    <n v="1788"/>
    <n v="2353"/>
    <n v="565"/>
    <x v="68"/>
    <s v="Joshua Taylor"/>
    <x v="791"/>
    <x v="1"/>
    <x v="0"/>
    <x v="1"/>
  </r>
  <r>
    <s v="AX15607"/>
    <s v="ENX2029"/>
    <s v="A137"/>
    <s v="EMP1025"/>
    <x v="435"/>
    <x v="437"/>
    <x v="0"/>
    <n v="1848"/>
    <n v="1294"/>
    <n v="2588"/>
    <n v="3696"/>
    <n v="1108"/>
    <x v="32"/>
    <s v="Ernest Wagner"/>
    <x v="435"/>
    <x v="5"/>
    <x v="2"/>
    <x v="1"/>
  </r>
  <r>
    <s v="AX15618"/>
    <s v="ENX2090"/>
    <s v="A117"/>
    <s v="EMP1021"/>
    <x v="424"/>
    <x v="410"/>
    <x v="1"/>
    <n v="1338"/>
    <n v="682"/>
    <n v="682"/>
    <n v="1338"/>
    <n v="656"/>
    <x v="63"/>
    <s v="Clarence Fox"/>
    <x v="424"/>
    <x v="5"/>
    <x v="2"/>
    <x v="1"/>
  </r>
  <r>
    <s v="AX15659"/>
    <s v="ENX2036"/>
    <s v="A123"/>
    <s v="EMP1044"/>
    <x v="639"/>
    <x v="366"/>
    <x v="1"/>
    <n v="1582"/>
    <n v="1234"/>
    <n v="1234"/>
    <n v="1582"/>
    <n v="348"/>
    <x v="62"/>
    <s v="Martin Carr"/>
    <x v="639"/>
    <x v="1"/>
    <x v="0"/>
    <x v="1"/>
  </r>
  <r>
    <s v="AX15683"/>
    <s v="ENX2042"/>
    <s v="A123"/>
    <s v="EMP1015"/>
    <x v="440"/>
    <x v="377"/>
    <x v="1"/>
    <n v="203"/>
    <n v="154"/>
    <n v="154"/>
    <n v="203"/>
    <n v="49"/>
    <x v="62"/>
    <s v="Justin Lynch"/>
    <x v="440"/>
    <x v="3"/>
    <x v="1"/>
    <x v="1"/>
  </r>
  <r>
    <s v="AX15707"/>
    <s v="ENX2077"/>
    <s v="A145"/>
    <s v="EMP1009"/>
    <x v="112"/>
    <x v="416"/>
    <x v="2"/>
    <n v="530"/>
    <n v="424"/>
    <n v="1272"/>
    <n v="1590"/>
    <n v="318"/>
    <x v="50"/>
    <s v="Kenneth Fields"/>
    <x v="112"/>
    <x v="1"/>
    <x v="2"/>
    <x v="1"/>
  </r>
  <r>
    <s v="AX15730"/>
    <s v="ENX2083"/>
    <s v="A156"/>
    <s v="EMP1015"/>
    <x v="727"/>
    <x v="369"/>
    <x v="3"/>
    <n v="2141"/>
    <n v="1777"/>
    <n v="7108"/>
    <n v="8564"/>
    <n v="1456"/>
    <x v="39"/>
    <s v="Justin Lynch"/>
    <x v="727"/>
    <x v="3"/>
    <x v="1"/>
    <x v="1"/>
  </r>
  <r>
    <s v="AX15747"/>
    <s v="ENX2023"/>
    <s v="A136"/>
    <s v="EMP1027"/>
    <x v="21"/>
    <x v="370"/>
    <x v="1"/>
    <n v="818"/>
    <n v="450"/>
    <n v="450"/>
    <n v="818"/>
    <n v="368"/>
    <x v="29"/>
    <s v="Gary Rodriguez"/>
    <x v="21"/>
    <x v="3"/>
    <x v="1"/>
    <x v="1"/>
  </r>
  <r>
    <s v="AX15752"/>
    <s v="ENX2002"/>
    <s v="A160"/>
    <s v="EMP1039"/>
    <x v="28"/>
    <x v="383"/>
    <x v="1"/>
    <n v="847"/>
    <n v="534"/>
    <n v="534"/>
    <n v="847"/>
    <n v="313"/>
    <x v="1"/>
    <s v="Eugene Holmes"/>
    <x v="28"/>
    <x v="3"/>
    <x v="2"/>
    <x v="1"/>
  </r>
  <r>
    <s v="AX15756"/>
    <s v="ENX2083"/>
    <s v="A102"/>
    <s v="EMP1011"/>
    <x v="26"/>
    <x v="432"/>
    <x v="1"/>
    <n v="2141"/>
    <n v="1777"/>
    <n v="1777"/>
    <n v="2141"/>
    <n v="364"/>
    <x v="43"/>
    <s v="Larry Marshall"/>
    <x v="26"/>
    <x v="4"/>
    <x v="2"/>
    <x v="1"/>
  </r>
  <r>
    <s v="AX15772"/>
    <s v="ENX2059"/>
    <s v="A153"/>
    <s v="EMP1040"/>
    <x v="267"/>
    <x v="400"/>
    <x v="0"/>
    <n v="1494"/>
    <n v="971"/>
    <n v="1942"/>
    <n v="2988"/>
    <n v="1046"/>
    <x v="69"/>
    <s v="Patrick Ruiz"/>
    <x v="267"/>
    <x v="6"/>
    <x v="0"/>
    <x v="1"/>
  </r>
  <r>
    <s v="AX15773"/>
    <s v="ENX2100"/>
    <s v="A120"/>
    <s v="EMP1013"/>
    <x v="541"/>
    <x v="432"/>
    <x v="1"/>
    <n v="799"/>
    <n v="455"/>
    <n v="455"/>
    <n v="799"/>
    <n v="344"/>
    <x v="71"/>
    <s v="Charles Harper"/>
    <x v="541"/>
    <x v="4"/>
    <x v="2"/>
    <x v="1"/>
  </r>
  <r>
    <s v="AX15775"/>
    <s v="ENX2052"/>
    <s v="A113"/>
    <s v="EMP1036"/>
    <x v="413"/>
    <x v="427"/>
    <x v="1"/>
    <n v="1526"/>
    <n v="1251"/>
    <n v="1251"/>
    <n v="1526"/>
    <n v="275"/>
    <x v="49"/>
    <s v="Robert Reed"/>
    <x v="413"/>
    <x v="3"/>
    <x v="1"/>
    <x v="1"/>
  </r>
  <r>
    <s v="AX15789"/>
    <s v="ENX2031"/>
    <s v="A168"/>
    <s v="EMP1038"/>
    <x v="565"/>
    <x v="433"/>
    <x v="0"/>
    <n v="1638"/>
    <n v="1261"/>
    <n v="2522"/>
    <n v="3276"/>
    <n v="754"/>
    <x v="45"/>
    <s v="Scott Mason"/>
    <x v="565"/>
    <x v="5"/>
    <x v="0"/>
    <x v="1"/>
  </r>
  <r>
    <s v="AX15802"/>
    <s v="ENX2045"/>
    <s v="A142"/>
    <s v="EMP1000"/>
    <x v="644"/>
    <x v="398"/>
    <x v="1"/>
    <n v="556"/>
    <n v="395"/>
    <n v="395"/>
    <n v="556"/>
    <n v="161"/>
    <x v="15"/>
    <s v="Fred Robertson"/>
    <x v="644"/>
    <x v="0"/>
    <x v="1"/>
    <x v="1"/>
  </r>
  <r>
    <s v="AX15906"/>
    <s v="ENX2042"/>
    <s v="A170"/>
    <s v="EMP1018"/>
    <x v="379"/>
    <x v="431"/>
    <x v="2"/>
    <n v="203"/>
    <n v="154"/>
    <n v="462"/>
    <n v="609"/>
    <n v="147"/>
    <x v="18"/>
    <s v="Jimmy Young"/>
    <x v="379"/>
    <x v="3"/>
    <x v="0"/>
    <x v="1"/>
  </r>
  <r>
    <s v="AX15912"/>
    <s v="ENX2011"/>
    <s v="A141"/>
    <s v="EMP1005"/>
    <x v="497"/>
    <x v="367"/>
    <x v="1"/>
    <n v="530"/>
    <n v="435"/>
    <n v="435"/>
    <n v="530"/>
    <n v="95"/>
    <x v="23"/>
    <s v="Ryan Welch"/>
    <x v="497"/>
    <x v="4"/>
    <x v="0"/>
    <x v="1"/>
  </r>
  <r>
    <s v="AX15923"/>
    <s v="ENX2091"/>
    <s v="A134"/>
    <s v="EMP1013"/>
    <x v="50"/>
    <x v="384"/>
    <x v="1"/>
    <n v="368"/>
    <n v="294"/>
    <n v="294"/>
    <n v="368"/>
    <n v="74"/>
    <x v="7"/>
    <s v="Charles Harper"/>
    <x v="50"/>
    <x v="6"/>
    <x v="1"/>
    <x v="1"/>
  </r>
  <r>
    <s v="AX15929"/>
    <s v="ENX2080"/>
    <s v="A122"/>
    <s v="EMP1039"/>
    <x v="783"/>
    <x v="413"/>
    <x v="1"/>
    <n v="2353"/>
    <n v="1788"/>
    <n v="1788"/>
    <n v="2353"/>
    <n v="565"/>
    <x v="17"/>
    <s v="Eugene Holmes"/>
    <x v="783"/>
    <x v="6"/>
    <x v="2"/>
    <x v="1"/>
  </r>
  <r>
    <s v="AX15934"/>
    <s v="ENX2009"/>
    <s v="A103"/>
    <s v="EMP1044"/>
    <x v="393"/>
    <x v="388"/>
    <x v="0"/>
    <n v="584"/>
    <n v="420"/>
    <n v="840"/>
    <n v="1168"/>
    <n v="328"/>
    <x v="2"/>
    <s v="Martin Carr"/>
    <x v="393"/>
    <x v="2"/>
    <x v="2"/>
    <x v="1"/>
  </r>
  <r>
    <s v="AX15944"/>
    <s v="ENX2052"/>
    <s v="A119"/>
    <s v="EMP1031"/>
    <x v="224"/>
    <x v="388"/>
    <x v="3"/>
    <n v="1526"/>
    <n v="1251"/>
    <n v="5004"/>
    <n v="6104"/>
    <n v="1100"/>
    <x v="61"/>
    <s v="Brian Thomas"/>
    <x v="224"/>
    <x v="2"/>
    <x v="2"/>
    <x v="1"/>
  </r>
  <r>
    <s v="AX15955"/>
    <s v="ENX2017"/>
    <s v="A157"/>
    <s v="EMP1030"/>
    <x v="656"/>
    <x v="435"/>
    <x v="1"/>
    <n v="35"/>
    <n v="22"/>
    <n v="22"/>
    <n v="35"/>
    <n v="13"/>
    <x v="0"/>
    <s v="Bobby Russell"/>
    <x v="656"/>
    <x v="2"/>
    <x v="0"/>
    <x v="1"/>
  </r>
  <r>
    <s v="AX15956"/>
    <s v="ENX2003"/>
    <s v="A161"/>
    <s v="EMP1022"/>
    <x v="240"/>
    <x v="411"/>
    <x v="1"/>
    <n v="1783"/>
    <n v="1516"/>
    <n v="1516"/>
    <n v="1783"/>
    <n v="267"/>
    <x v="25"/>
    <s v="Walter Cook"/>
    <x v="240"/>
    <x v="5"/>
    <x v="1"/>
    <x v="1"/>
  </r>
  <r>
    <s v="AX15959"/>
    <s v="ENX2061"/>
    <s v="A121"/>
    <s v="EMP1006"/>
    <x v="621"/>
    <x v="435"/>
    <x v="2"/>
    <n v="913"/>
    <n v="584"/>
    <n v="1752"/>
    <n v="2739"/>
    <n v="987"/>
    <x v="70"/>
    <s v="Sean Miller"/>
    <x v="621"/>
    <x v="2"/>
    <x v="0"/>
    <x v="1"/>
  </r>
  <r>
    <s v="AX15972"/>
    <s v="ENX2095"/>
    <s v="A114"/>
    <s v="EMP1013"/>
    <x v="764"/>
    <x v="367"/>
    <x v="0"/>
    <n v="1743"/>
    <n v="872"/>
    <n v="1744"/>
    <n v="3486"/>
    <n v="1742"/>
    <x v="36"/>
    <s v="Charles Harper"/>
    <x v="764"/>
    <x v="4"/>
    <x v="0"/>
    <x v="1"/>
  </r>
  <r>
    <s v="AX15978"/>
    <s v="ENX2080"/>
    <s v="A172"/>
    <s v="EMP1031"/>
    <x v="719"/>
    <x v="371"/>
    <x v="1"/>
    <n v="2353"/>
    <n v="1788"/>
    <n v="1788"/>
    <n v="2353"/>
    <n v="565"/>
    <x v="28"/>
    <s v="Brian Thomas"/>
    <x v="719"/>
    <x v="0"/>
    <x v="0"/>
    <x v="1"/>
  </r>
  <r>
    <s v="AX16016"/>
    <s v="ENX2041"/>
    <s v="A127"/>
    <s v="EMP1038"/>
    <x v="379"/>
    <x v="394"/>
    <x v="3"/>
    <n v="1380"/>
    <n v="1090"/>
    <n v="4360"/>
    <n v="5520"/>
    <n v="1160"/>
    <x v="5"/>
    <s v="Scott Mason"/>
    <x v="379"/>
    <x v="5"/>
    <x v="1"/>
    <x v="1"/>
  </r>
  <r>
    <s v="AX16033"/>
    <s v="ENX2045"/>
    <s v="A157"/>
    <s v="EMP1017"/>
    <x v="3"/>
    <x v="406"/>
    <x v="3"/>
    <n v="556"/>
    <n v="395"/>
    <n v="1580"/>
    <n v="2224"/>
    <n v="644"/>
    <x v="0"/>
    <s v="Brian Hansen"/>
    <x v="3"/>
    <x v="0"/>
    <x v="1"/>
    <x v="1"/>
  </r>
  <r>
    <s v="AX16053"/>
    <s v="ENX2008"/>
    <s v="A131"/>
    <s v="EMP1021"/>
    <x v="797"/>
    <x v="423"/>
    <x v="1"/>
    <n v="315"/>
    <n v="208"/>
    <n v="208"/>
    <n v="315"/>
    <n v="107"/>
    <x v="66"/>
    <s v="Clarence Fox"/>
    <x v="797"/>
    <x v="4"/>
    <x v="0"/>
    <x v="1"/>
  </r>
  <r>
    <s v="AX16063"/>
    <s v="ENX2028"/>
    <s v="A164"/>
    <s v="EMP1029"/>
    <x v="2"/>
    <x v="369"/>
    <x v="1"/>
    <n v="2283"/>
    <n v="1484"/>
    <n v="1484"/>
    <n v="2283"/>
    <n v="799"/>
    <x v="68"/>
    <s v="Howard Gardner"/>
    <x v="2"/>
    <x v="3"/>
    <x v="1"/>
    <x v="1"/>
  </r>
  <r>
    <s v="AX16136"/>
    <s v="ENX2094"/>
    <s v="A130"/>
    <s v="EMP1005"/>
    <x v="353"/>
    <x v="395"/>
    <x v="1"/>
    <n v="771"/>
    <n v="648"/>
    <n v="648"/>
    <n v="771"/>
    <n v="123"/>
    <x v="3"/>
    <s v="Ryan Welch"/>
    <x v="353"/>
    <x v="2"/>
    <x v="0"/>
    <x v="1"/>
  </r>
  <r>
    <s v="AX16142"/>
    <s v="ENX2055"/>
    <s v="A138"/>
    <s v="EMP1019"/>
    <x v="167"/>
    <x v="433"/>
    <x v="2"/>
    <n v="2495"/>
    <n v="1896"/>
    <n v="5688"/>
    <n v="7485"/>
    <n v="1797"/>
    <x v="6"/>
    <s v="Roger Robertson"/>
    <x v="167"/>
    <x v="5"/>
    <x v="0"/>
    <x v="1"/>
  </r>
  <r>
    <s v="AX16149"/>
    <s v="ENX2001"/>
    <s v="A133"/>
    <s v="EMP1010"/>
    <x v="577"/>
    <x v="419"/>
    <x v="0"/>
    <n v="951"/>
    <n v="504"/>
    <n v="1008"/>
    <n v="1902"/>
    <n v="894"/>
    <x v="37"/>
    <s v="Joshua Cook"/>
    <x v="577"/>
    <x v="6"/>
    <x v="0"/>
    <x v="1"/>
  </r>
  <r>
    <s v="AX16151"/>
    <s v="ENX2019"/>
    <s v="A126"/>
    <s v="EMP1012"/>
    <x v="357"/>
    <x v="397"/>
    <x v="1"/>
    <n v="800"/>
    <n v="536"/>
    <n v="536"/>
    <n v="800"/>
    <n v="264"/>
    <x v="38"/>
    <s v="John Reyes"/>
    <x v="357"/>
    <x v="3"/>
    <x v="0"/>
    <x v="1"/>
  </r>
  <r>
    <s v="AX16161"/>
    <s v="ENX2078"/>
    <s v="A124"/>
    <s v="EMP1042"/>
    <x v="577"/>
    <x v="430"/>
    <x v="2"/>
    <n v="1798"/>
    <n v="971"/>
    <n v="2913"/>
    <n v="5394"/>
    <n v="2481"/>
    <x v="21"/>
    <s v="Scott Clark"/>
    <x v="577"/>
    <x v="4"/>
    <x v="1"/>
    <x v="1"/>
  </r>
  <r>
    <s v="AX16169"/>
    <s v="ENX2076"/>
    <s v="A169"/>
    <s v="EMP1009"/>
    <x v="152"/>
    <x v="420"/>
    <x v="1"/>
    <n v="1522"/>
    <n v="791"/>
    <n v="791"/>
    <n v="1522"/>
    <n v="731"/>
    <x v="30"/>
    <s v="Kenneth Fields"/>
    <x v="152"/>
    <x v="0"/>
    <x v="2"/>
    <x v="1"/>
  </r>
  <r>
    <s v="AX16182"/>
    <s v="ENX2007"/>
    <s v="A142"/>
    <s v="EMP1028"/>
    <x v="355"/>
    <x v="408"/>
    <x v="2"/>
    <n v="1405"/>
    <n v="1054"/>
    <n v="3162"/>
    <n v="4215"/>
    <n v="1053"/>
    <x v="15"/>
    <s v="Howard Sims"/>
    <x v="355"/>
    <x v="4"/>
    <x v="1"/>
    <x v="1"/>
  </r>
  <r>
    <s v="AX16195"/>
    <s v="ENX2035"/>
    <s v="A156"/>
    <s v="EMP1001"/>
    <x v="563"/>
    <x v="367"/>
    <x v="1"/>
    <n v="458"/>
    <n v="376"/>
    <n v="376"/>
    <n v="458"/>
    <n v="82"/>
    <x v="39"/>
    <s v="Kevin Butler"/>
    <x v="563"/>
    <x v="4"/>
    <x v="0"/>
    <x v="1"/>
  </r>
  <r>
    <s v="AX16210"/>
    <s v="ENX2003"/>
    <s v="A125"/>
    <s v="EMP1009"/>
    <x v="672"/>
    <x v="396"/>
    <x v="1"/>
    <n v="1783"/>
    <n v="1516"/>
    <n v="1516"/>
    <n v="1783"/>
    <n v="267"/>
    <x v="72"/>
    <s v="Kenneth Fields"/>
    <x v="672"/>
    <x v="2"/>
    <x v="0"/>
    <x v="1"/>
  </r>
  <r>
    <s v="AX16247"/>
    <s v="ENX2010"/>
    <s v="A102"/>
    <s v="EMP1033"/>
    <x v="154"/>
    <x v="414"/>
    <x v="0"/>
    <n v="1812"/>
    <n v="1305"/>
    <n v="2610"/>
    <n v="3624"/>
    <n v="1014"/>
    <x v="43"/>
    <s v="Jerry Perry"/>
    <x v="154"/>
    <x v="5"/>
    <x v="0"/>
    <x v="1"/>
  </r>
  <r>
    <s v="AX16248"/>
    <s v="ENX2051"/>
    <s v="A170"/>
    <s v="EMP1023"/>
    <x v="174"/>
    <x v="418"/>
    <x v="1"/>
    <n v="1077"/>
    <n v="732"/>
    <n v="732"/>
    <n v="1077"/>
    <n v="345"/>
    <x v="18"/>
    <s v="Brian Davis"/>
    <x v="174"/>
    <x v="2"/>
    <x v="1"/>
    <x v="1"/>
  </r>
  <r>
    <s v="AX16281"/>
    <s v="ENX2051"/>
    <s v="A100"/>
    <s v="EMP1035"/>
    <x v="602"/>
    <x v="415"/>
    <x v="2"/>
    <n v="1077"/>
    <n v="732"/>
    <n v="2196"/>
    <n v="3231"/>
    <n v="1035"/>
    <x v="67"/>
    <s v="Roger Ramos"/>
    <x v="602"/>
    <x v="1"/>
    <x v="0"/>
    <x v="1"/>
  </r>
  <r>
    <s v="AX16284"/>
    <s v="ENX2073"/>
    <s v="A124"/>
    <s v="EMP1038"/>
    <x v="540"/>
    <x v="429"/>
    <x v="0"/>
    <n v="95"/>
    <n v="61"/>
    <n v="122"/>
    <n v="190"/>
    <n v="68"/>
    <x v="21"/>
    <s v="Scott Mason"/>
    <x v="540"/>
    <x v="1"/>
    <x v="2"/>
    <x v="1"/>
  </r>
  <r>
    <s v="AX16286"/>
    <s v="ENX2091"/>
    <s v="A159"/>
    <s v="EMP1044"/>
    <x v="424"/>
    <x v="392"/>
    <x v="1"/>
    <n v="368"/>
    <n v="294"/>
    <n v="294"/>
    <n v="368"/>
    <n v="74"/>
    <x v="52"/>
    <s v="Martin Carr"/>
    <x v="424"/>
    <x v="3"/>
    <x v="2"/>
    <x v="1"/>
  </r>
  <r>
    <s v="AX16302"/>
    <s v="ENX2021"/>
    <s v="A136"/>
    <s v="EMP1004"/>
    <x v="489"/>
    <x v="400"/>
    <x v="3"/>
    <n v="217"/>
    <n v="171"/>
    <n v="684"/>
    <n v="868"/>
    <n v="184"/>
    <x v="29"/>
    <s v="Kenneth Bradley"/>
    <x v="489"/>
    <x v="6"/>
    <x v="0"/>
    <x v="1"/>
  </r>
  <r>
    <s v="AX16337"/>
    <s v="ENX2007"/>
    <s v="A155"/>
    <s v="EMP1020"/>
    <x v="312"/>
    <x v="412"/>
    <x v="2"/>
    <n v="1405"/>
    <n v="1054"/>
    <n v="3162"/>
    <n v="4215"/>
    <n v="1053"/>
    <x v="41"/>
    <s v="Ryan Butler"/>
    <x v="312"/>
    <x v="5"/>
    <x v="0"/>
    <x v="1"/>
  </r>
  <r>
    <s v="AX16338"/>
    <s v="ENX2067"/>
    <s v="A147"/>
    <s v="EMP1041"/>
    <x v="190"/>
    <x v="379"/>
    <x v="1"/>
    <n v="1119"/>
    <n v="683"/>
    <n v="683"/>
    <n v="1119"/>
    <n v="436"/>
    <x v="20"/>
    <s v="Joe Sims"/>
    <x v="190"/>
    <x v="1"/>
    <x v="1"/>
    <x v="1"/>
  </r>
  <r>
    <s v="AX16361"/>
    <s v="ENX2037"/>
    <s v="A115"/>
    <s v="EMP1005"/>
    <x v="14"/>
    <x v="400"/>
    <x v="1"/>
    <n v="880"/>
    <n v="634"/>
    <n v="634"/>
    <n v="880"/>
    <n v="246"/>
    <x v="22"/>
    <s v="Ryan Welch"/>
    <x v="14"/>
    <x v="6"/>
    <x v="0"/>
    <x v="1"/>
  </r>
  <r>
    <s v="AX16362"/>
    <s v="ENX2096"/>
    <s v="A135"/>
    <s v="EMP1016"/>
    <x v="175"/>
    <x v="380"/>
    <x v="1"/>
    <n v="1587"/>
    <n v="1301"/>
    <n v="1301"/>
    <n v="1587"/>
    <n v="286"/>
    <x v="44"/>
    <s v="Henry Nelson"/>
    <x v="175"/>
    <x v="1"/>
    <x v="0"/>
    <x v="1"/>
  </r>
  <r>
    <s v="AX16365"/>
    <s v="ENX2057"/>
    <s v="A100"/>
    <s v="EMP1044"/>
    <x v="390"/>
    <x v="372"/>
    <x v="1"/>
    <n v="181"/>
    <n v="130"/>
    <n v="130"/>
    <n v="181"/>
    <n v="51"/>
    <x v="67"/>
    <s v="Martin Carr"/>
    <x v="390"/>
    <x v="4"/>
    <x v="1"/>
    <x v="1"/>
  </r>
  <r>
    <s v="AX16369"/>
    <s v="ENX2081"/>
    <s v="A118"/>
    <s v="EMP1005"/>
    <x v="771"/>
    <x v="432"/>
    <x v="1"/>
    <n v="1566"/>
    <n v="1190"/>
    <n v="1190"/>
    <n v="1566"/>
    <n v="376"/>
    <x v="11"/>
    <s v="Ryan Welch"/>
    <x v="771"/>
    <x v="4"/>
    <x v="2"/>
    <x v="1"/>
  </r>
  <r>
    <s v="AX16379"/>
    <s v="ENX2005"/>
    <s v="A115"/>
    <s v="EMP1020"/>
    <x v="163"/>
    <x v="374"/>
    <x v="2"/>
    <n v="684"/>
    <n v="561"/>
    <n v="1683"/>
    <n v="2052"/>
    <n v="369"/>
    <x v="22"/>
    <s v="Ryan Butler"/>
    <x v="163"/>
    <x v="0"/>
    <x v="1"/>
    <x v="1"/>
  </r>
  <r>
    <s v="AX16407"/>
    <s v="ENX2025"/>
    <s v="A112"/>
    <s v="EMP1022"/>
    <x v="165"/>
    <x v="366"/>
    <x v="3"/>
    <n v="667"/>
    <n v="387"/>
    <n v="1548"/>
    <n v="2668"/>
    <n v="1120"/>
    <x v="40"/>
    <s v="Walter Cook"/>
    <x v="165"/>
    <x v="1"/>
    <x v="0"/>
    <x v="1"/>
  </r>
  <r>
    <s v="AX16414"/>
    <s v="ENX2000"/>
    <s v="A159"/>
    <s v="EMP1038"/>
    <x v="48"/>
    <x v="410"/>
    <x v="2"/>
    <n v="2241"/>
    <n v="1367"/>
    <n v="4101"/>
    <n v="6723"/>
    <n v="2622"/>
    <x v="52"/>
    <s v="Scott Mason"/>
    <x v="48"/>
    <x v="5"/>
    <x v="2"/>
    <x v="1"/>
  </r>
  <r>
    <s v="AX16439"/>
    <s v="ENX2023"/>
    <s v="A110"/>
    <s v="EMP1025"/>
    <x v="364"/>
    <x v="432"/>
    <x v="1"/>
    <n v="818"/>
    <n v="450"/>
    <n v="450"/>
    <n v="818"/>
    <n v="368"/>
    <x v="73"/>
    <s v="Ernest Wagner"/>
    <x v="364"/>
    <x v="4"/>
    <x v="2"/>
    <x v="1"/>
  </r>
  <r>
    <s v="AX16466"/>
    <s v="ENX2010"/>
    <s v="A111"/>
    <s v="EMP1007"/>
    <x v="206"/>
    <x v="406"/>
    <x v="2"/>
    <n v="1812"/>
    <n v="1305"/>
    <n v="3915"/>
    <n v="5436"/>
    <n v="1521"/>
    <x v="19"/>
    <s v="Jeremy Mendoza"/>
    <x v="206"/>
    <x v="0"/>
    <x v="1"/>
    <x v="1"/>
  </r>
  <r>
    <s v="AX16497"/>
    <s v="ENX2080"/>
    <s v="A172"/>
    <s v="EMP1020"/>
    <x v="191"/>
    <x v="409"/>
    <x v="2"/>
    <n v="2353"/>
    <n v="1788"/>
    <n v="5364"/>
    <n v="7059"/>
    <n v="1695"/>
    <x v="28"/>
    <s v="Ryan Butler"/>
    <x v="191"/>
    <x v="2"/>
    <x v="1"/>
    <x v="1"/>
  </r>
  <r>
    <s v="AX16546"/>
    <s v="ENX2080"/>
    <s v="A117"/>
    <s v="EMP1022"/>
    <x v="40"/>
    <x v="382"/>
    <x v="3"/>
    <n v="2353"/>
    <n v="1788"/>
    <n v="7152"/>
    <n v="9412"/>
    <n v="2260"/>
    <x v="63"/>
    <s v="Walter Cook"/>
    <x v="40"/>
    <x v="1"/>
    <x v="1"/>
    <x v="1"/>
  </r>
  <r>
    <s v="AX16565"/>
    <s v="ENX2084"/>
    <s v="A136"/>
    <s v="EMP1000"/>
    <x v="342"/>
    <x v="398"/>
    <x v="2"/>
    <n v="1783"/>
    <n v="1230"/>
    <n v="3690"/>
    <n v="5349"/>
    <n v="1659"/>
    <x v="29"/>
    <s v="Fred Robertson"/>
    <x v="342"/>
    <x v="0"/>
    <x v="1"/>
    <x v="1"/>
  </r>
  <r>
    <s v="AX16567"/>
    <s v="ENX2054"/>
    <s v="A118"/>
    <s v="EMP1000"/>
    <x v="558"/>
    <x v="386"/>
    <x v="3"/>
    <n v="127"/>
    <n v="79"/>
    <n v="316"/>
    <n v="508"/>
    <n v="192"/>
    <x v="11"/>
    <s v="Fred Robertson"/>
    <x v="558"/>
    <x v="3"/>
    <x v="1"/>
    <x v="1"/>
  </r>
  <r>
    <s v="AX16578"/>
    <s v="ENX2088"/>
    <s v="A109"/>
    <s v="EMP1040"/>
    <x v="256"/>
    <x v="387"/>
    <x v="2"/>
    <n v="603"/>
    <n v="416"/>
    <n v="1248"/>
    <n v="1809"/>
    <n v="561"/>
    <x v="34"/>
    <s v="Patrick Ruiz"/>
    <x v="256"/>
    <x v="6"/>
    <x v="2"/>
    <x v="1"/>
  </r>
  <r>
    <s v="AX16584"/>
    <s v="ENX2095"/>
    <s v="A116"/>
    <s v="EMP1018"/>
    <x v="285"/>
    <x v="425"/>
    <x v="1"/>
    <n v="1743"/>
    <n v="872"/>
    <n v="872"/>
    <n v="1743"/>
    <n v="871"/>
    <x v="47"/>
    <s v="Jimmy Young"/>
    <x v="285"/>
    <x v="6"/>
    <x v="0"/>
    <x v="1"/>
  </r>
  <r>
    <s v="AX16594"/>
    <s v="ENX2034"/>
    <s v="A147"/>
    <s v="EMP1044"/>
    <x v="522"/>
    <x v="388"/>
    <x v="1"/>
    <n v="871"/>
    <n v="540"/>
    <n v="540"/>
    <n v="871"/>
    <n v="331"/>
    <x v="20"/>
    <s v="Martin Carr"/>
    <x v="522"/>
    <x v="2"/>
    <x v="2"/>
    <x v="1"/>
  </r>
  <r>
    <s v="AX16611"/>
    <s v="ENX2069"/>
    <s v="A154"/>
    <s v="EMP1009"/>
    <x v="326"/>
    <x v="385"/>
    <x v="2"/>
    <n v="378"/>
    <n v="291"/>
    <n v="873"/>
    <n v="1134"/>
    <n v="261"/>
    <x v="55"/>
    <s v="Kenneth Fields"/>
    <x v="326"/>
    <x v="6"/>
    <x v="1"/>
    <x v="1"/>
  </r>
  <r>
    <s v="AX16680"/>
    <s v="ENX2088"/>
    <s v="A129"/>
    <s v="EMP1042"/>
    <x v="101"/>
    <x v="422"/>
    <x v="1"/>
    <n v="603"/>
    <n v="416"/>
    <n v="416"/>
    <n v="603"/>
    <n v="187"/>
    <x v="59"/>
    <s v="Scott Clark"/>
    <x v="101"/>
    <x v="0"/>
    <x v="2"/>
    <x v="1"/>
  </r>
  <r>
    <s v="AX16698"/>
    <s v="ENX2057"/>
    <s v="A115"/>
    <s v="EMP1023"/>
    <x v="789"/>
    <x v="405"/>
    <x v="1"/>
    <n v="181"/>
    <n v="130"/>
    <n v="130"/>
    <n v="181"/>
    <n v="51"/>
    <x v="22"/>
    <s v="Brian Davis"/>
    <x v="789"/>
    <x v="2"/>
    <x v="1"/>
    <x v="1"/>
  </r>
  <r>
    <s v="AX16701"/>
    <s v="ENX2009"/>
    <s v="A113"/>
    <s v="EMP1002"/>
    <x v="516"/>
    <x v="389"/>
    <x v="1"/>
    <n v="584"/>
    <n v="420"/>
    <n v="420"/>
    <n v="584"/>
    <n v="164"/>
    <x v="49"/>
    <s v="Andrew Bowman"/>
    <x v="516"/>
    <x v="4"/>
    <x v="2"/>
    <x v="1"/>
  </r>
  <r>
    <s v="AX16706"/>
    <s v="ENX2033"/>
    <s v="A155"/>
    <s v="EMP1037"/>
    <x v="436"/>
    <x v="416"/>
    <x v="2"/>
    <n v="2182"/>
    <n v="1200"/>
    <n v="3600"/>
    <n v="6546"/>
    <n v="2946"/>
    <x v="41"/>
    <s v="Carl Hall"/>
    <x v="436"/>
    <x v="1"/>
    <x v="2"/>
    <x v="1"/>
  </r>
  <r>
    <s v="AX16716"/>
    <s v="ENX2058"/>
    <s v="A108"/>
    <s v="EMP1021"/>
    <x v="510"/>
    <x v="413"/>
    <x v="1"/>
    <n v="2257"/>
    <n v="1535"/>
    <n v="1535"/>
    <n v="2257"/>
    <n v="722"/>
    <x v="64"/>
    <s v="Clarence Fox"/>
    <x v="510"/>
    <x v="6"/>
    <x v="2"/>
    <x v="1"/>
  </r>
  <r>
    <s v="AX16719"/>
    <s v="ENX2024"/>
    <s v="A112"/>
    <s v="EMP1028"/>
    <x v="56"/>
    <x v="433"/>
    <x v="2"/>
    <n v="356"/>
    <n v="292"/>
    <n v="876"/>
    <n v="1068"/>
    <n v="192"/>
    <x v="40"/>
    <s v="Howard Sims"/>
    <x v="56"/>
    <x v="5"/>
    <x v="0"/>
    <x v="1"/>
  </r>
  <r>
    <s v="AX16723"/>
    <s v="ENX2006"/>
    <s v="A121"/>
    <s v="EMP1022"/>
    <x v="386"/>
    <x v="372"/>
    <x v="1"/>
    <n v="1826"/>
    <n v="1443"/>
    <n v="1443"/>
    <n v="1826"/>
    <n v="383"/>
    <x v="70"/>
    <s v="Walter Cook"/>
    <x v="386"/>
    <x v="4"/>
    <x v="1"/>
    <x v="1"/>
  </r>
  <r>
    <s v="AX16742"/>
    <s v="ENX2091"/>
    <s v="A134"/>
    <s v="EMP1036"/>
    <x v="97"/>
    <x v="415"/>
    <x v="1"/>
    <n v="368"/>
    <n v="294"/>
    <n v="294"/>
    <n v="368"/>
    <n v="74"/>
    <x v="7"/>
    <s v="Robert Reed"/>
    <x v="97"/>
    <x v="1"/>
    <x v="0"/>
    <x v="1"/>
  </r>
  <r>
    <s v="AX16754"/>
    <s v="ENX2082"/>
    <s v="A117"/>
    <s v="EMP1018"/>
    <x v="190"/>
    <x v="402"/>
    <x v="2"/>
    <n v="1103"/>
    <n v="838"/>
    <n v="2514"/>
    <n v="3309"/>
    <n v="795"/>
    <x v="63"/>
    <s v="Jimmy Young"/>
    <x v="190"/>
    <x v="4"/>
    <x v="1"/>
    <x v="1"/>
  </r>
  <r>
    <s v="AX16771"/>
    <s v="ENX2005"/>
    <s v="A100"/>
    <s v="EMP1040"/>
    <x v="316"/>
    <x v="424"/>
    <x v="1"/>
    <n v="684"/>
    <n v="561"/>
    <n v="561"/>
    <n v="684"/>
    <n v="123"/>
    <x v="67"/>
    <s v="Patrick Ruiz"/>
    <x v="316"/>
    <x v="1"/>
    <x v="1"/>
    <x v="1"/>
  </r>
  <r>
    <s v="AX16776"/>
    <s v="ENX2051"/>
    <s v="A144"/>
    <s v="EMP1027"/>
    <x v="56"/>
    <x v="423"/>
    <x v="1"/>
    <n v="1077"/>
    <n v="732"/>
    <n v="732"/>
    <n v="1077"/>
    <n v="345"/>
    <x v="33"/>
    <s v="Gary Rodriguez"/>
    <x v="56"/>
    <x v="4"/>
    <x v="0"/>
    <x v="1"/>
  </r>
  <r>
    <s v="AX16793"/>
    <s v="ENX2063"/>
    <s v="A133"/>
    <s v="EMP1041"/>
    <x v="557"/>
    <x v="401"/>
    <x v="2"/>
    <n v="1708"/>
    <n v="871"/>
    <n v="2613"/>
    <n v="5124"/>
    <n v="2511"/>
    <x v="37"/>
    <s v="Joe Sims"/>
    <x v="557"/>
    <x v="4"/>
    <x v="0"/>
    <x v="1"/>
  </r>
  <r>
    <s v="AX16805"/>
    <s v="ENX2050"/>
    <s v="A168"/>
    <s v="EMP1026"/>
    <x v="347"/>
    <x v="388"/>
    <x v="1"/>
    <n v="2391"/>
    <n v="1291"/>
    <n v="1291"/>
    <n v="2391"/>
    <n v="1100"/>
    <x v="45"/>
    <s v="Martin Perry"/>
    <x v="347"/>
    <x v="2"/>
    <x v="2"/>
    <x v="1"/>
  </r>
  <r>
    <s v="AX16825"/>
    <s v="ENX2014"/>
    <s v="A165"/>
    <s v="EMP1007"/>
    <x v="302"/>
    <x v="400"/>
    <x v="1"/>
    <n v="1809"/>
    <n v="1067"/>
    <n v="1067"/>
    <n v="1809"/>
    <n v="742"/>
    <x v="51"/>
    <s v="Jeremy Mendoza"/>
    <x v="302"/>
    <x v="6"/>
    <x v="0"/>
    <x v="1"/>
  </r>
  <r>
    <s v="AX16827"/>
    <s v="ENX2086"/>
    <s v="A128"/>
    <s v="EMP1022"/>
    <x v="679"/>
    <x v="431"/>
    <x v="2"/>
    <n v="123"/>
    <n v="84"/>
    <n v="252"/>
    <n v="369"/>
    <n v="117"/>
    <x v="16"/>
    <s v="Walter Cook"/>
    <x v="679"/>
    <x v="3"/>
    <x v="0"/>
    <x v="1"/>
  </r>
  <r>
    <s v="AX16831"/>
    <s v="ENX2087"/>
    <s v="A143"/>
    <s v="EMP1012"/>
    <x v="713"/>
    <x v="372"/>
    <x v="1"/>
    <n v="1022"/>
    <n v="818"/>
    <n v="818"/>
    <n v="1022"/>
    <n v="204"/>
    <x v="9"/>
    <s v="John Reyes"/>
    <x v="713"/>
    <x v="4"/>
    <x v="1"/>
    <x v="1"/>
  </r>
  <r>
    <s v="AX16887"/>
    <s v="ENX2067"/>
    <s v="A169"/>
    <s v="EMP1018"/>
    <x v="561"/>
    <x v="417"/>
    <x v="1"/>
    <n v="1119"/>
    <n v="683"/>
    <n v="683"/>
    <n v="1119"/>
    <n v="436"/>
    <x v="30"/>
    <s v="Jimmy Young"/>
    <x v="561"/>
    <x v="1"/>
    <x v="1"/>
    <x v="1"/>
  </r>
  <r>
    <s v="AX16937"/>
    <s v="ENX2043"/>
    <s v="A151"/>
    <s v="EMP1031"/>
    <x v="404"/>
    <x v="427"/>
    <x v="2"/>
    <n v="545"/>
    <n v="425"/>
    <n v="1275"/>
    <n v="1635"/>
    <n v="360"/>
    <x v="24"/>
    <s v="Brian Thomas"/>
    <x v="404"/>
    <x v="3"/>
    <x v="1"/>
    <x v="1"/>
  </r>
  <r>
    <s v="AX16942"/>
    <s v="ENX2003"/>
    <s v="A154"/>
    <s v="EMP1044"/>
    <x v="225"/>
    <x v="385"/>
    <x v="2"/>
    <n v="1783"/>
    <n v="1516"/>
    <n v="4548"/>
    <n v="5349"/>
    <n v="801"/>
    <x v="55"/>
    <s v="Martin Carr"/>
    <x v="225"/>
    <x v="6"/>
    <x v="1"/>
    <x v="1"/>
  </r>
  <r>
    <s v="AX16944"/>
    <s v="ENX2055"/>
    <s v="A127"/>
    <s v="EMP1038"/>
    <x v="48"/>
    <x v="370"/>
    <x v="2"/>
    <n v="2495"/>
    <n v="1896"/>
    <n v="5688"/>
    <n v="7485"/>
    <n v="1797"/>
    <x v="5"/>
    <s v="Scott Mason"/>
    <x v="48"/>
    <x v="3"/>
    <x v="1"/>
    <x v="1"/>
  </r>
  <r>
    <s v="AX16963"/>
    <s v="ENX2068"/>
    <s v="A140"/>
    <s v="EMP1020"/>
    <x v="620"/>
    <x v="418"/>
    <x v="2"/>
    <n v="1500"/>
    <n v="900"/>
    <n v="2700"/>
    <n v="4500"/>
    <n v="1800"/>
    <x v="46"/>
    <s v="Ryan Butler"/>
    <x v="620"/>
    <x v="2"/>
    <x v="1"/>
    <x v="1"/>
  </r>
  <r>
    <s v="AX16966"/>
    <s v="ENX2083"/>
    <s v="A117"/>
    <s v="EMP1015"/>
    <x v="507"/>
    <x v="429"/>
    <x v="3"/>
    <n v="2141"/>
    <n v="1777"/>
    <n v="7108"/>
    <n v="8564"/>
    <n v="1456"/>
    <x v="63"/>
    <s v="Justin Lynch"/>
    <x v="507"/>
    <x v="1"/>
    <x v="2"/>
    <x v="1"/>
  </r>
  <r>
    <s v="AX16981"/>
    <s v="ENX2025"/>
    <s v="A149"/>
    <s v="EMP1039"/>
    <x v="691"/>
    <x v="414"/>
    <x v="0"/>
    <n v="667"/>
    <n v="387"/>
    <n v="774"/>
    <n v="1334"/>
    <n v="560"/>
    <x v="42"/>
    <s v="Eugene Holmes"/>
    <x v="691"/>
    <x v="5"/>
    <x v="0"/>
    <x v="1"/>
  </r>
  <r>
    <s v="AX16995"/>
    <s v="ENX2087"/>
    <s v="A115"/>
    <s v="EMP1028"/>
    <x v="596"/>
    <x v="368"/>
    <x v="1"/>
    <n v="1022"/>
    <n v="818"/>
    <n v="818"/>
    <n v="1022"/>
    <n v="204"/>
    <x v="22"/>
    <s v="Howard Sims"/>
    <x v="596"/>
    <x v="2"/>
    <x v="2"/>
    <x v="1"/>
  </r>
  <r>
    <s v="AX17005"/>
    <s v="ENX2066"/>
    <s v="A109"/>
    <s v="EMP1011"/>
    <x v="567"/>
    <x v="372"/>
    <x v="2"/>
    <n v="2091"/>
    <n v="1485"/>
    <n v="4455"/>
    <n v="6273"/>
    <n v="1818"/>
    <x v="34"/>
    <s v="Larry Marshall"/>
    <x v="567"/>
    <x v="4"/>
    <x v="1"/>
    <x v="1"/>
  </r>
  <r>
    <s v="AX17010"/>
    <s v="ENX2082"/>
    <s v="A103"/>
    <s v="EMP1031"/>
    <x v="590"/>
    <x v="431"/>
    <x v="2"/>
    <n v="1103"/>
    <n v="838"/>
    <n v="2514"/>
    <n v="3309"/>
    <n v="795"/>
    <x v="2"/>
    <s v="Brian Thomas"/>
    <x v="590"/>
    <x v="3"/>
    <x v="0"/>
    <x v="1"/>
  </r>
  <r>
    <s v="AX17017"/>
    <s v="ENX2021"/>
    <s v="A145"/>
    <s v="EMP1033"/>
    <x v="399"/>
    <x v="433"/>
    <x v="2"/>
    <n v="217"/>
    <n v="171"/>
    <n v="513"/>
    <n v="651"/>
    <n v="138"/>
    <x v="50"/>
    <s v="Jerry Perry"/>
    <x v="399"/>
    <x v="5"/>
    <x v="0"/>
    <x v="1"/>
  </r>
  <r>
    <s v="AX17036"/>
    <s v="ENX2036"/>
    <s v="A159"/>
    <s v="EMP1020"/>
    <x v="543"/>
    <x v="431"/>
    <x v="1"/>
    <n v="1582"/>
    <n v="1234"/>
    <n v="1234"/>
    <n v="1582"/>
    <n v="348"/>
    <x v="52"/>
    <s v="Ryan Butler"/>
    <x v="543"/>
    <x v="3"/>
    <x v="0"/>
    <x v="1"/>
  </r>
  <r>
    <s v="AX17039"/>
    <s v="ENX2000"/>
    <s v="A127"/>
    <s v="EMP1013"/>
    <x v="179"/>
    <x v="368"/>
    <x v="1"/>
    <n v="2241"/>
    <n v="1367"/>
    <n v="1367"/>
    <n v="2241"/>
    <n v="874"/>
    <x v="5"/>
    <s v="Charles Harper"/>
    <x v="179"/>
    <x v="2"/>
    <x v="2"/>
    <x v="1"/>
  </r>
  <r>
    <s v="AX17065"/>
    <s v="ENX2067"/>
    <s v="A147"/>
    <s v="EMP1024"/>
    <x v="96"/>
    <x v="385"/>
    <x v="0"/>
    <n v="1119"/>
    <n v="683"/>
    <n v="1366"/>
    <n v="2238"/>
    <n v="872"/>
    <x v="20"/>
    <s v="Ernest Wheeler"/>
    <x v="96"/>
    <x v="6"/>
    <x v="1"/>
    <x v="1"/>
  </r>
  <r>
    <s v="AX17066"/>
    <s v="ENX2022"/>
    <s v="A151"/>
    <s v="EMP1024"/>
    <x v="781"/>
    <x v="369"/>
    <x v="3"/>
    <n v="561"/>
    <n v="421"/>
    <n v="1684"/>
    <n v="2244"/>
    <n v="560"/>
    <x v="24"/>
    <s v="Ernest Wheeler"/>
    <x v="781"/>
    <x v="3"/>
    <x v="1"/>
    <x v="1"/>
  </r>
  <r>
    <s v="AX17075"/>
    <s v="ENX2077"/>
    <s v="A108"/>
    <s v="EMP1033"/>
    <x v="362"/>
    <x v="388"/>
    <x v="1"/>
    <n v="530"/>
    <n v="424"/>
    <n v="424"/>
    <n v="530"/>
    <n v="106"/>
    <x v="64"/>
    <s v="Jerry Perry"/>
    <x v="362"/>
    <x v="2"/>
    <x v="2"/>
    <x v="1"/>
  </r>
  <r>
    <s v="AX17077"/>
    <s v="ENX2064"/>
    <s v="A114"/>
    <s v="EMP1027"/>
    <x v="378"/>
    <x v="420"/>
    <x v="0"/>
    <n v="1414"/>
    <n v="962"/>
    <n v="1924"/>
    <n v="2828"/>
    <n v="904"/>
    <x v="36"/>
    <s v="Gary Rodriguez"/>
    <x v="378"/>
    <x v="0"/>
    <x v="2"/>
    <x v="1"/>
  </r>
  <r>
    <s v="AX17112"/>
    <s v="ENX2033"/>
    <s v="A106"/>
    <s v="EMP1021"/>
    <x v="586"/>
    <x v="413"/>
    <x v="1"/>
    <n v="2182"/>
    <n v="1200"/>
    <n v="1200"/>
    <n v="2182"/>
    <n v="982"/>
    <x v="35"/>
    <s v="Clarence Fox"/>
    <x v="586"/>
    <x v="6"/>
    <x v="2"/>
    <x v="1"/>
  </r>
  <r>
    <s v="AX17153"/>
    <s v="ENX2092"/>
    <s v="A112"/>
    <s v="EMP1005"/>
    <x v="669"/>
    <x v="436"/>
    <x v="1"/>
    <n v="1639"/>
    <n v="1295"/>
    <n v="1295"/>
    <n v="1639"/>
    <n v="344"/>
    <x v="40"/>
    <s v="Ryan Welch"/>
    <x v="669"/>
    <x v="5"/>
    <x v="1"/>
    <x v="1"/>
  </r>
  <r>
    <s v="AX17164"/>
    <s v="ENX2056"/>
    <s v="A130"/>
    <s v="EMP1029"/>
    <x v="341"/>
    <x v="410"/>
    <x v="1"/>
    <n v="1635"/>
    <n v="1046"/>
    <n v="1046"/>
    <n v="1635"/>
    <n v="589"/>
    <x v="3"/>
    <s v="Howard Gardner"/>
    <x v="341"/>
    <x v="5"/>
    <x v="2"/>
    <x v="1"/>
  </r>
  <r>
    <s v="AX17182"/>
    <s v="ENX2034"/>
    <s v="A113"/>
    <s v="EMP1024"/>
    <x v="152"/>
    <x v="367"/>
    <x v="1"/>
    <n v="871"/>
    <n v="540"/>
    <n v="540"/>
    <n v="871"/>
    <n v="331"/>
    <x v="49"/>
    <s v="Ernest Wheeler"/>
    <x v="152"/>
    <x v="4"/>
    <x v="0"/>
    <x v="1"/>
  </r>
  <r>
    <s v="AX17218"/>
    <s v="ENX2066"/>
    <s v="A162"/>
    <s v="EMP1025"/>
    <x v="166"/>
    <x v="405"/>
    <x v="1"/>
    <n v="2091"/>
    <n v="1485"/>
    <n v="1485"/>
    <n v="2091"/>
    <n v="606"/>
    <x v="48"/>
    <s v="Ernest Wagner"/>
    <x v="166"/>
    <x v="2"/>
    <x v="1"/>
    <x v="1"/>
  </r>
  <r>
    <s v="AX17227"/>
    <s v="ENX2059"/>
    <s v="A141"/>
    <s v="EMP1015"/>
    <x v="92"/>
    <x v="427"/>
    <x v="2"/>
    <n v="1494"/>
    <n v="971"/>
    <n v="2913"/>
    <n v="4482"/>
    <n v="1569"/>
    <x v="23"/>
    <s v="Justin Lynch"/>
    <x v="92"/>
    <x v="3"/>
    <x v="1"/>
    <x v="1"/>
  </r>
  <r>
    <s v="AX17239"/>
    <s v="ENX2065"/>
    <s v="A105"/>
    <s v="EMP1035"/>
    <x v="616"/>
    <x v="418"/>
    <x v="3"/>
    <n v="2396"/>
    <n v="1965"/>
    <n v="7860"/>
    <n v="9584"/>
    <n v="1724"/>
    <x v="57"/>
    <s v="Roger Ramos"/>
    <x v="616"/>
    <x v="2"/>
    <x v="1"/>
    <x v="1"/>
  </r>
  <r>
    <s v="AX17248"/>
    <s v="ENX2048"/>
    <s v="A134"/>
    <s v="EMP1028"/>
    <x v="196"/>
    <x v="383"/>
    <x v="1"/>
    <n v="502"/>
    <n v="296"/>
    <n v="296"/>
    <n v="502"/>
    <n v="206"/>
    <x v="7"/>
    <s v="Howard Sims"/>
    <x v="196"/>
    <x v="3"/>
    <x v="2"/>
    <x v="1"/>
  </r>
  <r>
    <s v="AX17270"/>
    <s v="ENX2031"/>
    <s v="A116"/>
    <s v="EMP1042"/>
    <x v="674"/>
    <x v="403"/>
    <x v="1"/>
    <n v="1638"/>
    <n v="1261"/>
    <n v="1261"/>
    <n v="1638"/>
    <n v="377"/>
    <x v="47"/>
    <s v="Scott Clark"/>
    <x v="674"/>
    <x v="0"/>
    <x v="0"/>
    <x v="1"/>
  </r>
  <r>
    <s v="AX17282"/>
    <s v="ENX2082"/>
    <s v="A149"/>
    <s v="EMP1044"/>
    <x v="439"/>
    <x v="375"/>
    <x v="1"/>
    <n v="1103"/>
    <n v="838"/>
    <n v="838"/>
    <n v="1103"/>
    <n v="265"/>
    <x v="42"/>
    <s v="Martin Carr"/>
    <x v="439"/>
    <x v="6"/>
    <x v="0"/>
    <x v="1"/>
  </r>
  <r>
    <s v="AX17308"/>
    <s v="ENX2093"/>
    <s v="A138"/>
    <s v="EMP1033"/>
    <x v="459"/>
    <x v="368"/>
    <x v="1"/>
    <n v="112"/>
    <n v="90"/>
    <n v="90"/>
    <n v="112"/>
    <n v="22"/>
    <x v="6"/>
    <s v="Jerry Perry"/>
    <x v="459"/>
    <x v="2"/>
    <x v="2"/>
    <x v="1"/>
  </r>
  <r>
    <s v="AX17326"/>
    <s v="ENX2078"/>
    <s v="A114"/>
    <s v="EMP1025"/>
    <x v="441"/>
    <x v="419"/>
    <x v="2"/>
    <n v="1798"/>
    <n v="971"/>
    <n v="2913"/>
    <n v="5394"/>
    <n v="2481"/>
    <x v="36"/>
    <s v="Ernest Wagner"/>
    <x v="441"/>
    <x v="6"/>
    <x v="0"/>
    <x v="1"/>
  </r>
  <r>
    <s v="AX17328"/>
    <s v="ENX2089"/>
    <s v="A173"/>
    <s v="EMP1033"/>
    <x v="528"/>
    <x v="374"/>
    <x v="1"/>
    <n v="2294"/>
    <n v="1399"/>
    <n v="1399"/>
    <n v="2294"/>
    <n v="895"/>
    <x v="14"/>
    <s v="Jerry Perry"/>
    <x v="528"/>
    <x v="0"/>
    <x v="1"/>
    <x v="1"/>
  </r>
  <r>
    <s v="AX17346"/>
    <s v="ENX2087"/>
    <s v="A146"/>
    <s v="EMP1000"/>
    <x v="451"/>
    <x v="406"/>
    <x v="2"/>
    <n v="1022"/>
    <n v="818"/>
    <n v="2454"/>
    <n v="3066"/>
    <n v="612"/>
    <x v="8"/>
    <s v="Fred Robertson"/>
    <x v="451"/>
    <x v="0"/>
    <x v="1"/>
    <x v="1"/>
  </r>
  <r>
    <s v="AX17359"/>
    <s v="ENX2041"/>
    <s v="A118"/>
    <s v="EMP1002"/>
    <x v="717"/>
    <x v="366"/>
    <x v="1"/>
    <n v="1380"/>
    <n v="1090"/>
    <n v="1090"/>
    <n v="1380"/>
    <n v="290"/>
    <x v="11"/>
    <s v="Andrew Bowman"/>
    <x v="717"/>
    <x v="1"/>
    <x v="0"/>
    <x v="1"/>
  </r>
  <r>
    <s v="AX17367"/>
    <s v="ENX2071"/>
    <s v="A140"/>
    <s v="EMP1019"/>
    <x v="86"/>
    <x v="367"/>
    <x v="0"/>
    <n v="136"/>
    <n v="72"/>
    <n v="144"/>
    <n v="272"/>
    <n v="128"/>
    <x v="46"/>
    <s v="Roger Robertson"/>
    <x v="86"/>
    <x v="4"/>
    <x v="0"/>
    <x v="1"/>
  </r>
  <r>
    <s v="AX17369"/>
    <s v="ENX2074"/>
    <s v="A132"/>
    <s v="EMP1039"/>
    <x v="439"/>
    <x v="420"/>
    <x v="1"/>
    <n v="504"/>
    <n v="408"/>
    <n v="408"/>
    <n v="504"/>
    <n v="96"/>
    <x v="56"/>
    <s v="Eugene Holmes"/>
    <x v="439"/>
    <x v="0"/>
    <x v="2"/>
    <x v="1"/>
  </r>
  <r>
    <s v="AX17372"/>
    <s v="ENX2065"/>
    <s v="A124"/>
    <s v="EMP1041"/>
    <x v="185"/>
    <x v="396"/>
    <x v="1"/>
    <n v="2396"/>
    <n v="1965"/>
    <n v="1965"/>
    <n v="2396"/>
    <n v="431"/>
    <x v="21"/>
    <s v="Joe Sims"/>
    <x v="185"/>
    <x v="2"/>
    <x v="0"/>
    <x v="1"/>
  </r>
  <r>
    <s v="AX17379"/>
    <s v="ENX2068"/>
    <s v="A117"/>
    <s v="EMP1019"/>
    <x v="75"/>
    <x v="379"/>
    <x v="2"/>
    <n v="1500"/>
    <n v="900"/>
    <n v="2700"/>
    <n v="4500"/>
    <n v="1800"/>
    <x v="63"/>
    <s v="Roger Robertson"/>
    <x v="75"/>
    <x v="1"/>
    <x v="1"/>
    <x v="1"/>
  </r>
  <r>
    <s v="AX17381"/>
    <s v="ENX2039"/>
    <s v="A159"/>
    <s v="EMP1043"/>
    <x v="685"/>
    <x v="423"/>
    <x v="1"/>
    <n v="817"/>
    <n v="409"/>
    <n v="409"/>
    <n v="817"/>
    <n v="408"/>
    <x v="52"/>
    <s v="Joshua Taylor"/>
    <x v="685"/>
    <x v="4"/>
    <x v="0"/>
    <x v="1"/>
  </r>
  <r>
    <s v="AX17395"/>
    <s v="ENX2044"/>
    <s v="A167"/>
    <s v="EMP1018"/>
    <x v="193"/>
    <x v="416"/>
    <x v="1"/>
    <n v="886"/>
    <n v="478"/>
    <n v="478"/>
    <n v="886"/>
    <n v="408"/>
    <x v="10"/>
    <s v="Jimmy Young"/>
    <x v="193"/>
    <x v="1"/>
    <x v="2"/>
    <x v="1"/>
  </r>
  <r>
    <s v="AX17408"/>
    <s v="ENX2062"/>
    <s v="A146"/>
    <s v="EMP1037"/>
    <x v="217"/>
    <x v="431"/>
    <x v="0"/>
    <n v="2464"/>
    <n v="1774"/>
    <n v="3548"/>
    <n v="4928"/>
    <n v="1380"/>
    <x v="8"/>
    <s v="Carl Hall"/>
    <x v="217"/>
    <x v="3"/>
    <x v="0"/>
    <x v="1"/>
  </r>
  <r>
    <s v="AX17442"/>
    <s v="ENX2027"/>
    <s v="A139"/>
    <s v="EMP1012"/>
    <x v="221"/>
    <x v="425"/>
    <x v="2"/>
    <n v="2497"/>
    <n v="1473"/>
    <n v="4419"/>
    <n v="7491"/>
    <n v="3072"/>
    <x v="12"/>
    <s v="John Reyes"/>
    <x v="221"/>
    <x v="6"/>
    <x v="0"/>
    <x v="1"/>
  </r>
  <r>
    <s v="AX17476"/>
    <s v="ENX2085"/>
    <s v="A127"/>
    <s v="EMP1027"/>
    <x v="500"/>
    <x v="414"/>
    <x v="3"/>
    <n v="1862"/>
    <n v="1173"/>
    <n v="4692"/>
    <n v="7448"/>
    <n v="2756"/>
    <x v="5"/>
    <s v="Gary Rodriguez"/>
    <x v="500"/>
    <x v="5"/>
    <x v="0"/>
    <x v="1"/>
  </r>
  <r>
    <s v="AX17482"/>
    <s v="ENX2065"/>
    <s v="A167"/>
    <s v="EMP1006"/>
    <x v="192"/>
    <x v="429"/>
    <x v="1"/>
    <n v="2396"/>
    <n v="1965"/>
    <n v="1965"/>
    <n v="2396"/>
    <n v="431"/>
    <x v="10"/>
    <s v="Sean Miller"/>
    <x v="192"/>
    <x v="1"/>
    <x v="2"/>
    <x v="1"/>
  </r>
  <r>
    <s v="AX17483"/>
    <s v="ENX2015"/>
    <s v="A116"/>
    <s v="EMP1011"/>
    <x v="493"/>
    <x v="375"/>
    <x v="1"/>
    <n v="637"/>
    <n v="389"/>
    <n v="389"/>
    <n v="637"/>
    <n v="248"/>
    <x v="47"/>
    <s v="Larry Marshall"/>
    <x v="493"/>
    <x v="6"/>
    <x v="0"/>
    <x v="1"/>
  </r>
  <r>
    <s v="AX17488"/>
    <s v="ENX2035"/>
    <s v="A126"/>
    <s v="EMP1015"/>
    <x v="418"/>
    <x v="388"/>
    <x v="1"/>
    <n v="458"/>
    <n v="376"/>
    <n v="376"/>
    <n v="458"/>
    <n v="82"/>
    <x v="38"/>
    <s v="Justin Lynch"/>
    <x v="418"/>
    <x v="2"/>
    <x v="2"/>
    <x v="1"/>
  </r>
  <r>
    <s v="AX17493"/>
    <s v="ENX2073"/>
    <s v="A100"/>
    <s v="EMP1040"/>
    <x v="499"/>
    <x v="427"/>
    <x v="2"/>
    <n v="95"/>
    <n v="61"/>
    <n v="183"/>
    <n v="285"/>
    <n v="102"/>
    <x v="67"/>
    <s v="Patrick Ruiz"/>
    <x v="499"/>
    <x v="3"/>
    <x v="1"/>
    <x v="1"/>
  </r>
  <r>
    <s v="AX17499"/>
    <s v="ENX2087"/>
    <s v="A116"/>
    <s v="EMP1010"/>
    <x v="656"/>
    <x v="408"/>
    <x v="2"/>
    <n v="1022"/>
    <n v="818"/>
    <n v="2454"/>
    <n v="3066"/>
    <n v="612"/>
    <x v="47"/>
    <s v="Joshua Cook"/>
    <x v="656"/>
    <x v="4"/>
    <x v="1"/>
    <x v="1"/>
  </r>
  <r>
    <s v="AX17514"/>
    <s v="ENX2092"/>
    <s v="A136"/>
    <s v="EMP1017"/>
    <x v="260"/>
    <x v="385"/>
    <x v="3"/>
    <n v="1639"/>
    <n v="1295"/>
    <n v="5180"/>
    <n v="6556"/>
    <n v="1376"/>
    <x v="29"/>
    <s v="Brian Hansen"/>
    <x v="260"/>
    <x v="6"/>
    <x v="1"/>
    <x v="1"/>
  </r>
  <r>
    <s v="AX17525"/>
    <s v="ENX2064"/>
    <s v="A172"/>
    <s v="EMP1039"/>
    <x v="403"/>
    <x v="371"/>
    <x v="1"/>
    <n v="1414"/>
    <n v="962"/>
    <n v="962"/>
    <n v="1414"/>
    <n v="452"/>
    <x v="28"/>
    <s v="Eugene Holmes"/>
    <x v="403"/>
    <x v="0"/>
    <x v="0"/>
    <x v="1"/>
  </r>
  <r>
    <s v="AX17526"/>
    <s v="ENX2095"/>
    <s v="A155"/>
    <s v="EMP1028"/>
    <x v="644"/>
    <x v="429"/>
    <x v="3"/>
    <n v="1743"/>
    <n v="872"/>
    <n v="3488"/>
    <n v="6972"/>
    <n v="3484"/>
    <x v="41"/>
    <s v="Howard Sims"/>
    <x v="644"/>
    <x v="1"/>
    <x v="2"/>
    <x v="1"/>
  </r>
  <r>
    <s v="AX17536"/>
    <s v="ENX2084"/>
    <s v="A117"/>
    <s v="EMP1023"/>
    <x v="501"/>
    <x v="404"/>
    <x v="1"/>
    <n v="1783"/>
    <n v="1230"/>
    <n v="1230"/>
    <n v="1783"/>
    <n v="553"/>
    <x v="63"/>
    <s v="Brian Davis"/>
    <x v="501"/>
    <x v="3"/>
    <x v="0"/>
    <x v="1"/>
  </r>
  <r>
    <s v="AX17558"/>
    <s v="ENX2020"/>
    <s v="A151"/>
    <s v="EMP1030"/>
    <x v="723"/>
    <x v="383"/>
    <x v="0"/>
    <n v="2005"/>
    <n v="1223"/>
    <n v="2446"/>
    <n v="4010"/>
    <n v="1564"/>
    <x v="24"/>
    <s v="Bobby Russell"/>
    <x v="723"/>
    <x v="3"/>
    <x v="2"/>
    <x v="1"/>
  </r>
  <r>
    <s v="AX17592"/>
    <s v="ENX2067"/>
    <s v="A139"/>
    <s v="EMP1019"/>
    <x v="752"/>
    <x v="436"/>
    <x v="1"/>
    <n v="1119"/>
    <n v="683"/>
    <n v="683"/>
    <n v="1119"/>
    <n v="436"/>
    <x v="12"/>
    <s v="Roger Robertson"/>
    <x v="752"/>
    <x v="5"/>
    <x v="1"/>
    <x v="1"/>
  </r>
  <r>
    <s v="AX17608"/>
    <s v="ENX2044"/>
    <s v="A122"/>
    <s v="EMP1006"/>
    <x v="108"/>
    <x v="386"/>
    <x v="1"/>
    <n v="886"/>
    <n v="478"/>
    <n v="478"/>
    <n v="886"/>
    <n v="408"/>
    <x v="17"/>
    <s v="Sean Miller"/>
    <x v="108"/>
    <x v="3"/>
    <x v="1"/>
    <x v="1"/>
  </r>
  <r>
    <s v="AX17632"/>
    <s v="ENX2078"/>
    <s v="A115"/>
    <s v="EMP1037"/>
    <x v="504"/>
    <x v="410"/>
    <x v="3"/>
    <n v="1798"/>
    <n v="971"/>
    <n v="3884"/>
    <n v="7192"/>
    <n v="3308"/>
    <x v="22"/>
    <s v="Carl Hall"/>
    <x v="504"/>
    <x v="5"/>
    <x v="2"/>
    <x v="1"/>
  </r>
  <r>
    <s v="AX17648"/>
    <s v="ENX2075"/>
    <s v="A169"/>
    <s v="EMP1024"/>
    <x v="423"/>
    <x v="383"/>
    <x v="1"/>
    <n v="400"/>
    <n v="208"/>
    <n v="208"/>
    <n v="400"/>
    <n v="192"/>
    <x v="30"/>
    <s v="Ernest Wheeler"/>
    <x v="423"/>
    <x v="3"/>
    <x v="2"/>
    <x v="1"/>
  </r>
  <r>
    <s v="AX17651"/>
    <s v="ENX2092"/>
    <s v="A111"/>
    <s v="EMP1026"/>
    <x v="595"/>
    <x v="408"/>
    <x v="0"/>
    <n v="1639"/>
    <n v="1295"/>
    <n v="2590"/>
    <n v="3278"/>
    <n v="688"/>
    <x v="19"/>
    <s v="Martin Perry"/>
    <x v="595"/>
    <x v="4"/>
    <x v="1"/>
    <x v="1"/>
  </r>
  <r>
    <s v="AX17658"/>
    <s v="ENX2049"/>
    <s v="A111"/>
    <s v="EMP1018"/>
    <x v="24"/>
    <x v="435"/>
    <x v="2"/>
    <n v="826"/>
    <n v="562"/>
    <n v="1686"/>
    <n v="2478"/>
    <n v="792"/>
    <x v="19"/>
    <s v="Jimmy Young"/>
    <x v="24"/>
    <x v="2"/>
    <x v="0"/>
    <x v="1"/>
  </r>
  <r>
    <s v="AX17675"/>
    <s v="ENX2051"/>
    <s v="A104"/>
    <s v="EMP1020"/>
    <x v="768"/>
    <x v="405"/>
    <x v="2"/>
    <n v="1077"/>
    <n v="732"/>
    <n v="2196"/>
    <n v="3231"/>
    <n v="1035"/>
    <x v="53"/>
    <s v="Ryan Butler"/>
    <x v="768"/>
    <x v="2"/>
    <x v="1"/>
    <x v="1"/>
  </r>
  <r>
    <s v="AX17683"/>
    <s v="ENX2017"/>
    <s v="A146"/>
    <s v="EMP1027"/>
    <x v="246"/>
    <x v="421"/>
    <x v="1"/>
    <n v="35"/>
    <n v="22"/>
    <n v="22"/>
    <n v="35"/>
    <n v="13"/>
    <x v="8"/>
    <s v="Gary Rodriguez"/>
    <x v="246"/>
    <x v="2"/>
    <x v="1"/>
    <x v="1"/>
  </r>
  <r>
    <s v="AX17690"/>
    <s v="ENX2061"/>
    <s v="A126"/>
    <s v="EMP1003"/>
    <x v="668"/>
    <x v="390"/>
    <x v="2"/>
    <n v="913"/>
    <n v="584"/>
    <n v="1752"/>
    <n v="2739"/>
    <n v="987"/>
    <x v="38"/>
    <s v="Christopher Tucker"/>
    <x v="668"/>
    <x v="2"/>
    <x v="0"/>
    <x v="1"/>
  </r>
  <r>
    <s v="AX17717"/>
    <s v="ENX2093"/>
    <s v="A117"/>
    <s v="EMP1000"/>
    <x v="600"/>
    <x v="394"/>
    <x v="0"/>
    <n v="112"/>
    <n v="90"/>
    <n v="180"/>
    <n v="224"/>
    <n v="44"/>
    <x v="63"/>
    <s v="Fred Robertson"/>
    <x v="600"/>
    <x v="5"/>
    <x v="1"/>
    <x v="1"/>
  </r>
  <r>
    <s v="AX17729"/>
    <s v="ENX2032"/>
    <s v="A113"/>
    <s v="EMP1034"/>
    <x v="779"/>
    <x v="412"/>
    <x v="0"/>
    <n v="1967"/>
    <n v="1397"/>
    <n v="2794"/>
    <n v="3934"/>
    <n v="1140"/>
    <x v="49"/>
    <s v="Arthur Mccoy"/>
    <x v="779"/>
    <x v="5"/>
    <x v="0"/>
    <x v="1"/>
  </r>
  <r>
    <s v="AX17748"/>
    <s v="ENX2060"/>
    <s v="A163"/>
    <s v="EMP1027"/>
    <x v="110"/>
    <x v="421"/>
    <x v="1"/>
    <n v="1467"/>
    <n v="807"/>
    <n v="807"/>
    <n v="1467"/>
    <n v="660"/>
    <x v="60"/>
    <s v="Gary Rodriguez"/>
    <x v="110"/>
    <x v="2"/>
    <x v="1"/>
    <x v="1"/>
  </r>
  <r>
    <s v="AX17754"/>
    <s v="ENX2005"/>
    <s v="A115"/>
    <s v="EMP1038"/>
    <x v="21"/>
    <x v="429"/>
    <x v="3"/>
    <n v="684"/>
    <n v="561"/>
    <n v="2244"/>
    <n v="2736"/>
    <n v="492"/>
    <x v="22"/>
    <s v="Scott Mason"/>
    <x v="21"/>
    <x v="1"/>
    <x v="2"/>
    <x v="1"/>
  </r>
  <r>
    <s v="AX17756"/>
    <s v="ENX2019"/>
    <s v="A122"/>
    <s v="EMP1004"/>
    <x v="219"/>
    <x v="415"/>
    <x v="3"/>
    <n v="800"/>
    <n v="536"/>
    <n v="2144"/>
    <n v="3200"/>
    <n v="1056"/>
    <x v="17"/>
    <s v="Kenneth Bradley"/>
    <x v="219"/>
    <x v="1"/>
    <x v="0"/>
    <x v="1"/>
  </r>
  <r>
    <s v="AX17760"/>
    <s v="ENX2100"/>
    <s v="A108"/>
    <s v="EMP1037"/>
    <x v="573"/>
    <x v="430"/>
    <x v="2"/>
    <n v="799"/>
    <n v="455"/>
    <n v="1365"/>
    <n v="2397"/>
    <n v="1032"/>
    <x v="64"/>
    <s v="Carl Hall"/>
    <x v="573"/>
    <x v="4"/>
    <x v="1"/>
    <x v="1"/>
  </r>
  <r>
    <s v="AX17787"/>
    <s v="ENX2007"/>
    <s v="A145"/>
    <s v="EMP1008"/>
    <x v="669"/>
    <x v="376"/>
    <x v="1"/>
    <n v="1405"/>
    <n v="1054"/>
    <n v="1054"/>
    <n v="1405"/>
    <n v="351"/>
    <x v="50"/>
    <s v="Carl Elliott"/>
    <x v="669"/>
    <x v="6"/>
    <x v="2"/>
    <x v="1"/>
  </r>
  <r>
    <s v="AX17792"/>
    <s v="ENX2045"/>
    <s v="A155"/>
    <s v="EMP1016"/>
    <x v="659"/>
    <x v="406"/>
    <x v="1"/>
    <n v="556"/>
    <n v="395"/>
    <n v="395"/>
    <n v="556"/>
    <n v="161"/>
    <x v="41"/>
    <s v="Henry Nelson"/>
    <x v="659"/>
    <x v="0"/>
    <x v="1"/>
    <x v="1"/>
  </r>
  <r>
    <s v="AX17809"/>
    <s v="ENX2066"/>
    <s v="A111"/>
    <s v="EMP1043"/>
    <x v="132"/>
    <x v="406"/>
    <x v="0"/>
    <n v="2091"/>
    <n v="1485"/>
    <n v="2970"/>
    <n v="4182"/>
    <n v="1212"/>
    <x v="19"/>
    <s v="Joshua Taylor"/>
    <x v="132"/>
    <x v="0"/>
    <x v="1"/>
    <x v="1"/>
  </r>
  <r>
    <s v="AX17820"/>
    <s v="ENX2100"/>
    <s v="A168"/>
    <s v="EMP1029"/>
    <x v="548"/>
    <x v="380"/>
    <x v="1"/>
    <n v="799"/>
    <n v="455"/>
    <n v="455"/>
    <n v="799"/>
    <n v="344"/>
    <x v="45"/>
    <s v="Howard Gardner"/>
    <x v="548"/>
    <x v="1"/>
    <x v="0"/>
    <x v="1"/>
  </r>
  <r>
    <s v="AX17834"/>
    <s v="ENX2058"/>
    <s v="A129"/>
    <s v="EMP1041"/>
    <x v="348"/>
    <x v="390"/>
    <x v="1"/>
    <n v="2257"/>
    <n v="1535"/>
    <n v="1535"/>
    <n v="2257"/>
    <n v="722"/>
    <x v="59"/>
    <s v="Joe Sims"/>
    <x v="348"/>
    <x v="2"/>
    <x v="0"/>
    <x v="1"/>
  </r>
  <r>
    <s v="AX17846"/>
    <s v="ENX2078"/>
    <s v="A131"/>
    <s v="EMP1024"/>
    <x v="59"/>
    <x v="367"/>
    <x v="0"/>
    <n v="1798"/>
    <n v="971"/>
    <n v="1942"/>
    <n v="3596"/>
    <n v="1654"/>
    <x v="66"/>
    <s v="Ernest Wheeler"/>
    <x v="59"/>
    <x v="4"/>
    <x v="0"/>
    <x v="1"/>
  </r>
  <r>
    <s v="AX17860"/>
    <s v="ENX2044"/>
    <s v="A113"/>
    <s v="EMP1006"/>
    <x v="698"/>
    <x v="391"/>
    <x v="3"/>
    <n v="886"/>
    <n v="478"/>
    <n v="1912"/>
    <n v="3544"/>
    <n v="1632"/>
    <x v="49"/>
    <s v="Sean Miller"/>
    <x v="698"/>
    <x v="3"/>
    <x v="0"/>
    <x v="1"/>
  </r>
  <r>
    <s v="AX17913"/>
    <s v="ENX2019"/>
    <s v="A123"/>
    <s v="EMP1036"/>
    <x v="454"/>
    <x v="435"/>
    <x v="0"/>
    <n v="800"/>
    <n v="536"/>
    <n v="1072"/>
    <n v="1600"/>
    <n v="528"/>
    <x v="62"/>
    <s v="Robert Reed"/>
    <x v="454"/>
    <x v="2"/>
    <x v="0"/>
    <x v="1"/>
  </r>
  <r>
    <s v="AX17977"/>
    <s v="ENX2023"/>
    <s v="A107"/>
    <s v="EMP1015"/>
    <x v="41"/>
    <x v="432"/>
    <x v="1"/>
    <n v="818"/>
    <n v="450"/>
    <n v="450"/>
    <n v="818"/>
    <n v="368"/>
    <x v="13"/>
    <s v="Justin Lynch"/>
    <x v="41"/>
    <x v="4"/>
    <x v="2"/>
    <x v="1"/>
  </r>
  <r>
    <s v="AX18005"/>
    <s v="ENX2028"/>
    <s v="A138"/>
    <s v="EMP1043"/>
    <x v="514"/>
    <x v="425"/>
    <x v="3"/>
    <n v="2283"/>
    <n v="1484"/>
    <n v="5936"/>
    <n v="9132"/>
    <n v="3196"/>
    <x v="6"/>
    <s v="Joshua Taylor"/>
    <x v="514"/>
    <x v="6"/>
    <x v="0"/>
    <x v="1"/>
  </r>
  <r>
    <s v="AX18010"/>
    <s v="ENX2014"/>
    <s v="A131"/>
    <s v="EMP1008"/>
    <x v="666"/>
    <x v="392"/>
    <x v="0"/>
    <n v="1809"/>
    <n v="1067"/>
    <n v="2134"/>
    <n v="3618"/>
    <n v="1484"/>
    <x v="66"/>
    <s v="Carl Elliott"/>
    <x v="666"/>
    <x v="3"/>
    <x v="2"/>
    <x v="1"/>
  </r>
  <r>
    <s v="AX18031"/>
    <s v="ENX2031"/>
    <s v="A144"/>
    <s v="EMP1042"/>
    <x v="518"/>
    <x v="414"/>
    <x v="1"/>
    <n v="1638"/>
    <n v="1261"/>
    <n v="1261"/>
    <n v="1638"/>
    <n v="377"/>
    <x v="33"/>
    <s v="Scott Clark"/>
    <x v="518"/>
    <x v="5"/>
    <x v="0"/>
    <x v="1"/>
  </r>
  <r>
    <s v="AX18033"/>
    <s v="ENX2084"/>
    <s v="A108"/>
    <s v="EMP1042"/>
    <x v="196"/>
    <x v="375"/>
    <x v="1"/>
    <n v="1783"/>
    <n v="1230"/>
    <n v="1230"/>
    <n v="1783"/>
    <n v="553"/>
    <x v="64"/>
    <s v="Scott Clark"/>
    <x v="196"/>
    <x v="6"/>
    <x v="0"/>
    <x v="1"/>
  </r>
  <r>
    <s v="AX18047"/>
    <s v="ENX2085"/>
    <s v="A168"/>
    <s v="EMP1040"/>
    <x v="496"/>
    <x v="379"/>
    <x v="0"/>
    <n v="1862"/>
    <n v="1173"/>
    <n v="2346"/>
    <n v="3724"/>
    <n v="1378"/>
    <x v="45"/>
    <s v="Patrick Ruiz"/>
    <x v="496"/>
    <x v="1"/>
    <x v="1"/>
    <x v="1"/>
  </r>
  <r>
    <s v="AX18066"/>
    <s v="ENX2001"/>
    <s v="A149"/>
    <s v="EMP1018"/>
    <x v="156"/>
    <x v="387"/>
    <x v="1"/>
    <n v="951"/>
    <n v="504"/>
    <n v="504"/>
    <n v="951"/>
    <n v="447"/>
    <x v="42"/>
    <s v="Jimmy Young"/>
    <x v="156"/>
    <x v="6"/>
    <x v="2"/>
    <x v="1"/>
  </r>
  <r>
    <s v="AX18076"/>
    <s v="ENX2052"/>
    <s v="A153"/>
    <s v="EMP1004"/>
    <x v="664"/>
    <x v="399"/>
    <x v="1"/>
    <n v="1526"/>
    <n v="1251"/>
    <n v="1251"/>
    <n v="1526"/>
    <n v="275"/>
    <x v="69"/>
    <s v="Kenneth Bradley"/>
    <x v="664"/>
    <x v="5"/>
    <x v="1"/>
    <x v="1"/>
  </r>
  <r>
    <s v="AX18081"/>
    <s v="ENX2069"/>
    <s v="A108"/>
    <s v="EMP1017"/>
    <x v="548"/>
    <x v="368"/>
    <x v="1"/>
    <n v="378"/>
    <n v="291"/>
    <n v="291"/>
    <n v="378"/>
    <n v="87"/>
    <x v="64"/>
    <s v="Brian Hansen"/>
    <x v="548"/>
    <x v="2"/>
    <x v="2"/>
    <x v="1"/>
  </r>
  <r>
    <s v="AX18118"/>
    <s v="ENX2000"/>
    <s v="A107"/>
    <s v="EMP1030"/>
    <x v="424"/>
    <x v="373"/>
    <x v="0"/>
    <n v="2241"/>
    <n v="1367"/>
    <n v="2734"/>
    <n v="4482"/>
    <n v="1748"/>
    <x v="13"/>
    <s v="Bobby Russell"/>
    <x v="424"/>
    <x v="0"/>
    <x v="0"/>
    <x v="1"/>
  </r>
  <r>
    <s v="AX18134"/>
    <s v="ENX2007"/>
    <s v="A112"/>
    <s v="EMP1023"/>
    <x v="197"/>
    <x v="399"/>
    <x v="1"/>
    <n v="1405"/>
    <n v="1054"/>
    <n v="1054"/>
    <n v="1405"/>
    <n v="351"/>
    <x v="40"/>
    <s v="Brian Davis"/>
    <x v="197"/>
    <x v="5"/>
    <x v="1"/>
    <x v="1"/>
  </r>
  <r>
    <s v="AX18185"/>
    <s v="ENX2050"/>
    <s v="A159"/>
    <s v="EMP1004"/>
    <x v="179"/>
    <x v="409"/>
    <x v="0"/>
    <n v="2391"/>
    <n v="1291"/>
    <n v="2582"/>
    <n v="4782"/>
    <n v="2200"/>
    <x v="52"/>
    <s v="Kenneth Bradley"/>
    <x v="179"/>
    <x v="2"/>
    <x v="1"/>
    <x v="1"/>
  </r>
  <r>
    <s v="AX18194"/>
    <s v="ENX2001"/>
    <s v="A168"/>
    <s v="EMP1016"/>
    <x v="743"/>
    <x v="379"/>
    <x v="1"/>
    <n v="951"/>
    <n v="504"/>
    <n v="504"/>
    <n v="951"/>
    <n v="447"/>
    <x v="45"/>
    <s v="Henry Nelson"/>
    <x v="743"/>
    <x v="1"/>
    <x v="1"/>
    <x v="1"/>
  </r>
  <r>
    <s v="AX18206"/>
    <s v="ENX2013"/>
    <s v="A157"/>
    <s v="EMP1022"/>
    <x v="418"/>
    <x v="367"/>
    <x v="2"/>
    <n v="368"/>
    <n v="269"/>
    <n v="807"/>
    <n v="1104"/>
    <n v="297"/>
    <x v="0"/>
    <s v="Walter Cook"/>
    <x v="418"/>
    <x v="4"/>
    <x v="0"/>
    <x v="1"/>
  </r>
  <r>
    <s v="AX18248"/>
    <s v="ENX2064"/>
    <s v="A150"/>
    <s v="EMP1016"/>
    <x v="764"/>
    <x v="415"/>
    <x v="2"/>
    <n v="1414"/>
    <n v="962"/>
    <n v="2886"/>
    <n v="4242"/>
    <n v="1356"/>
    <x v="27"/>
    <s v="Henry Nelson"/>
    <x v="764"/>
    <x v="1"/>
    <x v="0"/>
    <x v="1"/>
  </r>
  <r>
    <s v="AX18277"/>
    <s v="ENX2080"/>
    <s v="A123"/>
    <s v="EMP1021"/>
    <x v="577"/>
    <x v="417"/>
    <x v="1"/>
    <n v="2353"/>
    <n v="1788"/>
    <n v="1788"/>
    <n v="2353"/>
    <n v="565"/>
    <x v="62"/>
    <s v="Clarence Fox"/>
    <x v="577"/>
    <x v="1"/>
    <x v="1"/>
    <x v="1"/>
  </r>
  <r>
    <s v="AX18291"/>
    <s v="ENX2082"/>
    <s v="A168"/>
    <s v="EMP1014"/>
    <x v="235"/>
    <x v="438"/>
    <x v="0"/>
    <n v="1103"/>
    <n v="838"/>
    <n v="1676"/>
    <n v="2206"/>
    <n v="530"/>
    <x v="45"/>
    <s v="Ronald Reed"/>
    <x v="235"/>
    <x v="5"/>
    <x v="1"/>
    <x v="1"/>
  </r>
  <r>
    <s v="AX18303"/>
    <s v="ENX2066"/>
    <s v="A141"/>
    <s v="EMP1043"/>
    <x v="460"/>
    <x v="431"/>
    <x v="2"/>
    <n v="2091"/>
    <n v="1485"/>
    <n v="4455"/>
    <n v="6273"/>
    <n v="1818"/>
    <x v="23"/>
    <s v="Joshua Taylor"/>
    <x v="460"/>
    <x v="3"/>
    <x v="0"/>
    <x v="1"/>
  </r>
  <r>
    <s v="AX18328"/>
    <s v="ENX2073"/>
    <s v="A114"/>
    <s v="EMP1029"/>
    <x v="162"/>
    <x v="371"/>
    <x v="3"/>
    <n v="95"/>
    <n v="61"/>
    <n v="244"/>
    <n v="380"/>
    <n v="136"/>
    <x v="36"/>
    <s v="Howard Gardner"/>
    <x v="162"/>
    <x v="0"/>
    <x v="0"/>
    <x v="1"/>
  </r>
  <r>
    <s v="AX18352"/>
    <s v="ENX2083"/>
    <s v="A123"/>
    <s v="EMP1035"/>
    <x v="467"/>
    <x v="420"/>
    <x v="1"/>
    <n v="2141"/>
    <n v="1777"/>
    <n v="1777"/>
    <n v="2141"/>
    <n v="364"/>
    <x v="62"/>
    <s v="Roger Ramos"/>
    <x v="467"/>
    <x v="0"/>
    <x v="2"/>
    <x v="1"/>
  </r>
  <r>
    <s v="AX18361"/>
    <s v="ENX2071"/>
    <s v="A151"/>
    <s v="EMP1000"/>
    <x v="702"/>
    <x v="394"/>
    <x v="1"/>
    <n v="136"/>
    <n v="72"/>
    <n v="72"/>
    <n v="136"/>
    <n v="64"/>
    <x v="24"/>
    <s v="Fred Robertson"/>
    <x v="702"/>
    <x v="5"/>
    <x v="1"/>
    <x v="1"/>
  </r>
  <r>
    <s v="AX18391"/>
    <s v="ENX2095"/>
    <s v="A100"/>
    <s v="EMP1015"/>
    <x v="700"/>
    <x v="419"/>
    <x v="3"/>
    <n v="1743"/>
    <n v="872"/>
    <n v="3488"/>
    <n v="6972"/>
    <n v="3484"/>
    <x v="67"/>
    <s v="Justin Lynch"/>
    <x v="700"/>
    <x v="6"/>
    <x v="0"/>
    <x v="1"/>
  </r>
  <r>
    <s v="AX18428"/>
    <s v="ENX2062"/>
    <s v="A137"/>
    <s v="EMP1022"/>
    <x v="235"/>
    <x v="366"/>
    <x v="2"/>
    <n v="2464"/>
    <n v="1774"/>
    <n v="5322"/>
    <n v="7392"/>
    <n v="2070"/>
    <x v="32"/>
    <s v="Walter Cook"/>
    <x v="235"/>
    <x v="1"/>
    <x v="0"/>
    <x v="1"/>
  </r>
  <r>
    <s v="AX18442"/>
    <s v="ENX2078"/>
    <s v="A111"/>
    <s v="EMP1037"/>
    <x v="511"/>
    <x v="400"/>
    <x v="1"/>
    <n v="1798"/>
    <n v="971"/>
    <n v="971"/>
    <n v="1798"/>
    <n v="827"/>
    <x v="19"/>
    <s v="Carl Hall"/>
    <x v="511"/>
    <x v="6"/>
    <x v="0"/>
    <x v="1"/>
  </r>
  <r>
    <s v="AX18450"/>
    <s v="ENX2041"/>
    <s v="A142"/>
    <s v="EMP1040"/>
    <x v="760"/>
    <x v="403"/>
    <x v="1"/>
    <n v="1380"/>
    <n v="1090"/>
    <n v="1090"/>
    <n v="1380"/>
    <n v="290"/>
    <x v="15"/>
    <s v="Patrick Ruiz"/>
    <x v="760"/>
    <x v="0"/>
    <x v="0"/>
    <x v="1"/>
  </r>
  <r>
    <s v="AX18454"/>
    <s v="ENX2095"/>
    <s v="A131"/>
    <s v="EMP1004"/>
    <x v="157"/>
    <x v="385"/>
    <x v="2"/>
    <n v="1743"/>
    <n v="872"/>
    <n v="2616"/>
    <n v="5229"/>
    <n v="2613"/>
    <x v="66"/>
    <s v="Kenneth Bradley"/>
    <x v="157"/>
    <x v="6"/>
    <x v="1"/>
    <x v="1"/>
  </r>
  <r>
    <s v="AX18471"/>
    <s v="ENX2086"/>
    <s v="A110"/>
    <s v="EMP1032"/>
    <x v="224"/>
    <x v="433"/>
    <x v="3"/>
    <n v="123"/>
    <n v="84"/>
    <n v="336"/>
    <n v="492"/>
    <n v="156"/>
    <x v="73"/>
    <s v="Larry Castillo"/>
    <x v="224"/>
    <x v="5"/>
    <x v="0"/>
    <x v="1"/>
  </r>
  <r>
    <s v="AX18496"/>
    <s v="ENX2067"/>
    <s v="A126"/>
    <s v="EMP1017"/>
    <x v="532"/>
    <x v="432"/>
    <x v="2"/>
    <n v="1119"/>
    <n v="683"/>
    <n v="2049"/>
    <n v="3357"/>
    <n v="1308"/>
    <x v="38"/>
    <s v="Brian Hansen"/>
    <x v="532"/>
    <x v="4"/>
    <x v="2"/>
    <x v="1"/>
  </r>
  <r>
    <s v="AX18507"/>
    <s v="ENX2035"/>
    <s v="A164"/>
    <s v="EMP1036"/>
    <x v="166"/>
    <x v="390"/>
    <x v="2"/>
    <n v="458"/>
    <n v="376"/>
    <n v="1128"/>
    <n v="1374"/>
    <n v="246"/>
    <x v="68"/>
    <s v="Robert Reed"/>
    <x v="166"/>
    <x v="2"/>
    <x v="0"/>
    <x v="1"/>
  </r>
  <r>
    <s v="AX18519"/>
    <s v="ENX2070"/>
    <s v="A172"/>
    <s v="EMP1018"/>
    <x v="322"/>
    <x v="398"/>
    <x v="0"/>
    <n v="1671"/>
    <n v="1220"/>
    <n v="2440"/>
    <n v="3342"/>
    <n v="902"/>
    <x v="28"/>
    <s v="Jimmy Young"/>
    <x v="322"/>
    <x v="0"/>
    <x v="1"/>
    <x v="1"/>
  </r>
  <r>
    <s v="AX18525"/>
    <s v="ENX2023"/>
    <s v="A165"/>
    <s v="EMP1019"/>
    <x v="691"/>
    <x v="410"/>
    <x v="1"/>
    <n v="818"/>
    <n v="450"/>
    <n v="450"/>
    <n v="818"/>
    <n v="368"/>
    <x v="51"/>
    <s v="Roger Robertson"/>
    <x v="691"/>
    <x v="5"/>
    <x v="2"/>
    <x v="1"/>
  </r>
  <r>
    <s v="AX18534"/>
    <s v="ENX2060"/>
    <s v="A167"/>
    <s v="EMP1008"/>
    <x v="485"/>
    <x v="432"/>
    <x v="1"/>
    <n v="1467"/>
    <n v="807"/>
    <n v="807"/>
    <n v="1467"/>
    <n v="660"/>
    <x v="10"/>
    <s v="Carl Elliott"/>
    <x v="485"/>
    <x v="4"/>
    <x v="2"/>
    <x v="1"/>
  </r>
  <r>
    <s v="AX18541"/>
    <s v="ENX2039"/>
    <s v="A146"/>
    <s v="EMP1024"/>
    <x v="67"/>
    <x v="385"/>
    <x v="1"/>
    <n v="817"/>
    <n v="409"/>
    <n v="409"/>
    <n v="817"/>
    <n v="408"/>
    <x v="8"/>
    <s v="Ernest Wheeler"/>
    <x v="67"/>
    <x v="6"/>
    <x v="1"/>
    <x v="1"/>
  </r>
  <r>
    <s v="AX18596"/>
    <s v="ENX2086"/>
    <s v="A145"/>
    <s v="EMP1006"/>
    <x v="380"/>
    <x v="367"/>
    <x v="1"/>
    <n v="123"/>
    <n v="84"/>
    <n v="84"/>
    <n v="123"/>
    <n v="39"/>
    <x v="50"/>
    <s v="Sean Miller"/>
    <x v="380"/>
    <x v="4"/>
    <x v="0"/>
    <x v="1"/>
  </r>
  <r>
    <s v="AX18600"/>
    <s v="ENX2037"/>
    <s v="A152"/>
    <s v="EMP1009"/>
    <x v="343"/>
    <x v="386"/>
    <x v="1"/>
    <n v="880"/>
    <n v="634"/>
    <n v="634"/>
    <n v="880"/>
    <n v="246"/>
    <x v="54"/>
    <s v="Kenneth Fields"/>
    <x v="343"/>
    <x v="3"/>
    <x v="1"/>
    <x v="1"/>
  </r>
  <r>
    <s v="AX18608"/>
    <s v="ENX2076"/>
    <s v="A157"/>
    <s v="EMP1022"/>
    <x v="281"/>
    <x v="377"/>
    <x v="1"/>
    <n v="1522"/>
    <n v="791"/>
    <n v="791"/>
    <n v="1522"/>
    <n v="731"/>
    <x v="0"/>
    <s v="Walter Cook"/>
    <x v="281"/>
    <x v="3"/>
    <x v="1"/>
    <x v="1"/>
  </r>
  <r>
    <s v="AX18610"/>
    <s v="ENX2087"/>
    <s v="A131"/>
    <s v="EMP1029"/>
    <x v="794"/>
    <x v="430"/>
    <x v="1"/>
    <n v="1022"/>
    <n v="818"/>
    <n v="818"/>
    <n v="1022"/>
    <n v="204"/>
    <x v="66"/>
    <s v="Howard Gardner"/>
    <x v="794"/>
    <x v="4"/>
    <x v="1"/>
    <x v="1"/>
  </r>
  <r>
    <s v="AX18633"/>
    <s v="ENX2074"/>
    <s v="A171"/>
    <s v="EMP1035"/>
    <x v="292"/>
    <x v="374"/>
    <x v="1"/>
    <n v="504"/>
    <n v="408"/>
    <n v="408"/>
    <n v="504"/>
    <n v="96"/>
    <x v="58"/>
    <s v="Roger Ramos"/>
    <x v="292"/>
    <x v="0"/>
    <x v="1"/>
    <x v="1"/>
  </r>
  <r>
    <s v="AX18636"/>
    <s v="ENX2043"/>
    <s v="A112"/>
    <s v="EMP1037"/>
    <x v="330"/>
    <x v="387"/>
    <x v="2"/>
    <n v="545"/>
    <n v="425"/>
    <n v="1275"/>
    <n v="1635"/>
    <n v="360"/>
    <x v="40"/>
    <s v="Carl Hall"/>
    <x v="330"/>
    <x v="6"/>
    <x v="2"/>
    <x v="1"/>
  </r>
  <r>
    <s v="AX18658"/>
    <s v="ENX2055"/>
    <s v="A147"/>
    <s v="EMP1021"/>
    <x v="326"/>
    <x v="405"/>
    <x v="1"/>
    <n v="2495"/>
    <n v="1896"/>
    <n v="1896"/>
    <n v="2495"/>
    <n v="599"/>
    <x v="20"/>
    <s v="Clarence Fox"/>
    <x v="326"/>
    <x v="2"/>
    <x v="1"/>
    <x v="1"/>
  </r>
  <r>
    <s v="AX18672"/>
    <s v="ENX2058"/>
    <s v="A133"/>
    <s v="EMP1022"/>
    <x v="166"/>
    <x v="409"/>
    <x v="2"/>
    <n v="2257"/>
    <n v="1535"/>
    <n v="4605"/>
    <n v="6771"/>
    <n v="2166"/>
    <x v="37"/>
    <s v="Walter Cook"/>
    <x v="166"/>
    <x v="2"/>
    <x v="1"/>
    <x v="1"/>
  </r>
  <r>
    <s v="AX18678"/>
    <s v="ENX2028"/>
    <s v="A145"/>
    <s v="EMP1018"/>
    <x v="0"/>
    <x v="410"/>
    <x v="2"/>
    <n v="2283"/>
    <n v="1484"/>
    <n v="4452"/>
    <n v="6849"/>
    <n v="2397"/>
    <x v="50"/>
    <s v="Jimmy Young"/>
    <x v="0"/>
    <x v="5"/>
    <x v="2"/>
    <x v="1"/>
  </r>
  <r>
    <s v="AX18710"/>
    <s v="ENX2093"/>
    <s v="A108"/>
    <s v="EMP1001"/>
    <x v="418"/>
    <x v="379"/>
    <x v="1"/>
    <n v="112"/>
    <n v="90"/>
    <n v="90"/>
    <n v="112"/>
    <n v="22"/>
    <x v="64"/>
    <s v="Kevin Butler"/>
    <x v="418"/>
    <x v="1"/>
    <x v="1"/>
    <x v="1"/>
  </r>
  <r>
    <s v="AX18798"/>
    <s v="ENX2043"/>
    <s v="A101"/>
    <s v="EMP1002"/>
    <x v="356"/>
    <x v="374"/>
    <x v="1"/>
    <n v="545"/>
    <n v="425"/>
    <n v="425"/>
    <n v="545"/>
    <n v="120"/>
    <x v="26"/>
    <s v="Andrew Bowman"/>
    <x v="356"/>
    <x v="0"/>
    <x v="1"/>
    <x v="1"/>
  </r>
  <r>
    <s v="AX18803"/>
    <s v="ENX2090"/>
    <s v="A127"/>
    <s v="EMP1034"/>
    <x v="385"/>
    <x v="389"/>
    <x v="1"/>
    <n v="1338"/>
    <n v="682"/>
    <n v="682"/>
    <n v="1338"/>
    <n v="656"/>
    <x v="5"/>
    <s v="Arthur Mccoy"/>
    <x v="385"/>
    <x v="4"/>
    <x v="2"/>
    <x v="1"/>
  </r>
  <r>
    <s v="AX18806"/>
    <s v="ENX2092"/>
    <s v="A128"/>
    <s v="EMP1043"/>
    <x v="598"/>
    <x v="374"/>
    <x v="1"/>
    <n v="1639"/>
    <n v="1295"/>
    <n v="1295"/>
    <n v="1639"/>
    <n v="344"/>
    <x v="16"/>
    <s v="Joshua Taylor"/>
    <x v="598"/>
    <x v="0"/>
    <x v="1"/>
    <x v="1"/>
  </r>
  <r>
    <s v="AX18817"/>
    <s v="ENX2043"/>
    <s v="A118"/>
    <s v="EMP1012"/>
    <x v="547"/>
    <x v="394"/>
    <x v="0"/>
    <n v="545"/>
    <n v="425"/>
    <n v="850"/>
    <n v="1090"/>
    <n v="240"/>
    <x v="11"/>
    <s v="John Reyes"/>
    <x v="547"/>
    <x v="5"/>
    <x v="1"/>
    <x v="1"/>
  </r>
  <r>
    <s v="AX18825"/>
    <s v="ENX2032"/>
    <s v="A157"/>
    <s v="EMP1031"/>
    <x v="223"/>
    <x v="380"/>
    <x v="2"/>
    <n v="1967"/>
    <n v="1397"/>
    <n v="4191"/>
    <n v="5901"/>
    <n v="1710"/>
    <x v="0"/>
    <s v="Brian Thomas"/>
    <x v="223"/>
    <x v="1"/>
    <x v="0"/>
    <x v="1"/>
  </r>
  <r>
    <s v="AX18826"/>
    <s v="ENX2052"/>
    <s v="A135"/>
    <s v="EMP1040"/>
    <x v="577"/>
    <x v="419"/>
    <x v="2"/>
    <n v="1526"/>
    <n v="1251"/>
    <n v="3753"/>
    <n v="4578"/>
    <n v="825"/>
    <x v="44"/>
    <s v="Patrick Ruiz"/>
    <x v="577"/>
    <x v="6"/>
    <x v="0"/>
    <x v="1"/>
  </r>
  <r>
    <s v="AX18829"/>
    <s v="ENX2011"/>
    <s v="A101"/>
    <s v="EMP1029"/>
    <x v="576"/>
    <x v="370"/>
    <x v="1"/>
    <n v="530"/>
    <n v="435"/>
    <n v="435"/>
    <n v="530"/>
    <n v="95"/>
    <x v="26"/>
    <s v="Howard Gardner"/>
    <x v="576"/>
    <x v="3"/>
    <x v="1"/>
    <x v="1"/>
  </r>
  <r>
    <s v="AX18831"/>
    <s v="ENX2072"/>
    <s v="A102"/>
    <s v="EMP1018"/>
    <x v="541"/>
    <x v="385"/>
    <x v="0"/>
    <n v="1887"/>
    <n v="1378"/>
    <n v="2756"/>
    <n v="3774"/>
    <n v="1018"/>
    <x v="43"/>
    <s v="Jimmy Young"/>
    <x v="541"/>
    <x v="6"/>
    <x v="1"/>
    <x v="1"/>
  </r>
  <r>
    <s v="AX18836"/>
    <s v="ENX2085"/>
    <s v="A161"/>
    <s v="EMP1018"/>
    <x v="28"/>
    <x v="420"/>
    <x v="1"/>
    <n v="1862"/>
    <n v="1173"/>
    <n v="1173"/>
    <n v="1862"/>
    <n v="689"/>
    <x v="25"/>
    <s v="Jimmy Young"/>
    <x v="28"/>
    <x v="0"/>
    <x v="2"/>
    <x v="1"/>
  </r>
  <r>
    <s v="AX18837"/>
    <s v="ENX2072"/>
    <s v="A140"/>
    <s v="EMP1034"/>
    <x v="613"/>
    <x v="422"/>
    <x v="3"/>
    <n v="1887"/>
    <n v="1378"/>
    <n v="5512"/>
    <n v="7548"/>
    <n v="2036"/>
    <x v="46"/>
    <s v="Arthur Mccoy"/>
    <x v="613"/>
    <x v="0"/>
    <x v="2"/>
    <x v="1"/>
  </r>
  <r>
    <s v="AX18857"/>
    <s v="ENX2088"/>
    <s v="A116"/>
    <s v="EMP1037"/>
    <x v="713"/>
    <x v="394"/>
    <x v="2"/>
    <n v="603"/>
    <n v="416"/>
    <n v="1248"/>
    <n v="1809"/>
    <n v="561"/>
    <x v="47"/>
    <s v="Carl Hall"/>
    <x v="713"/>
    <x v="5"/>
    <x v="1"/>
    <x v="1"/>
  </r>
  <r>
    <s v="AX18921"/>
    <s v="ENX2031"/>
    <s v="A125"/>
    <s v="EMP1043"/>
    <x v="510"/>
    <x v="397"/>
    <x v="2"/>
    <n v="1638"/>
    <n v="1261"/>
    <n v="3783"/>
    <n v="4914"/>
    <n v="1131"/>
    <x v="72"/>
    <s v="Joshua Taylor"/>
    <x v="510"/>
    <x v="3"/>
    <x v="0"/>
    <x v="1"/>
  </r>
  <r>
    <s v="AX18936"/>
    <s v="ENX2080"/>
    <s v="A134"/>
    <s v="EMP1044"/>
    <x v="74"/>
    <x v="376"/>
    <x v="0"/>
    <n v="2353"/>
    <n v="1788"/>
    <n v="3576"/>
    <n v="4706"/>
    <n v="1130"/>
    <x v="7"/>
    <s v="Martin Carr"/>
    <x v="74"/>
    <x v="6"/>
    <x v="2"/>
    <x v="1"/>
  </r>
  <r>
    <s v="AX18951"/>
    <s v="ENX2040"/>
    <s v="A172"/>
    <s v="EMP1040"/>
    <x v="298"/>
    <x v="396"/>
    <x v="1"/>
    <n v="1889"/>
    <n v="945"/>
    <n v="945"/>
    <n v="1889"/>
    <n v="944"/>
    <x v="28"/>
    <s v="Patrick Ruiz"/>
    <x v="298"/>
    <x v="2"/>
    <x v="0"/>
    <x v="1"/>
  </r>
  <r>
    <s v="AX18974"/>
    <s v="ENX2049"/>
    <s v="A137"/>
    <s v="EMP1009"/>
    <x v="520"/>
    <x v="410"/>
    <x v="2"/>
    <n v="826"/>
    <n v="562"/>
    <n v="1686"/>
    <n v="2478"/>
    <n v="792"/>
    <x v="32"/>
    <s v="Kenneth Fields"/>
    <x v="520"/>
    <x v="5"/>
    <x v="2"/>
    <x v="1"/>
  </r>
  <r>
    <s v="AX18975"/>
    <s v="ENX2058"/>
    <s v="A160"/>
    <s v="EMP1031"/>
    <x v="24"/>
    <x v="406"/>
    <x v="1"/>
    <n v="2257"/>
    <n v="1535"/>
    <n v="1535"/>
    <n v="2257"/>
    <n v="722"/>
    <x v="1"/>
    <s v="Brian Thomas"/>
    <x v="24"/>
    <x v="0"/>
    <x v="1"/>
    <x v="1"/>
  </r>
  <r>
    <s v="AX18987"/>
    <s v="ENX2061"/>
    <s v="A114"/>
    <s v="EMP1011"/>
    <x v="5"/>
    <x v="368"/>
    <x v="1"/>
    <n v="913"/>
    <n v="584"/>
    <n v="584"/>
    <n v="913"/>
    <n v="329"/>
    <x v="36"/>
    <s v="Larry Marshall"/>
    <x v="5"/>
    <x v="2"/>
    <x v="2"/>
    <x v="1"/>
  </r>
  <r>
    <s v="AX18994"/>
    <s v="ENX2015"/>
    <s v="A149"/>
    <s v="EMP1004"/>
    <x v="447"/>
    <x v="429"/>
    <x v="1"/>
    <n v="637"/>
    <n v="389"/>
    <n v="389"/>
    <n v="637"/>
    <n v="248"/>
    <x v="42"/>
    <s v="Kenneth Bradley"/>
    <x v="447"/>
    <x v="1"/>
    <x v="2"/>
    <x v="1"/>
  </r>
  <r>
    <s v="AX19003"/>
    <s v="ENX2077"/>
    <s v="A114"/>
    <s v="EMP1030"/>
    <x v="553"/>
    <x v="394"/>
    <x v="1"/>
    <n v="530"/>
    <n v="424"/>
    <n v="424"/>
    <n v="530"/>
    <n v="106"/>
    <x v="36"/>
    <s v="Bobby Russell"/>
    <x v="553"/>
    <x v="5"/>
    <x v="1"/>
    <x v="1"/>
  </r>
  <r>
    <s v="AX19022"/>
    <s v="ENX2065"/>
    <s v="A146"/>
    <s v="EMP1016"/>
    <x v="34"/>
    <x v="389"/>
    <x v="1"/>
    <n v="2396"/>
    <n v="1965"/>
    <n v="1965"/>
    <n v="2396"/>
    <n v="431"/>
    <x v="8"/>
    <s v="Henry Nelson"/>
    <x v="34"/>
    <x v="4"/>
    <x v="2"/>
    <x v="1"/>
  </r>
  <r>
    <s v="AX19052"/>
    <s v="ENX2075"/>
    <s v="A158"/>
    <s v="EMP1009"/>
    <x v="452"/>
    <x v="366"/>
    <x v="1"/>
    <n v="400"/>
    <n v="208"/>
    <n v="208"/>
    <n v="400"/>
    <n v="192"/>
    <x v="4"/>
    <s v="Kenneth Fields"/>
    <x v="452"/>
    <x v="1"/>
    <x v="0"/>
    <x v="1"/>
  </r>
  <r>
    <s v="AX19082"/>
    <s v="ENX2040"/>
    <s v="A151"/>
    <s v="EMP1003"/>
    <x v="639"/>
    <x v="377"/>
    <x v="1"/>
    <n v="1889"/>
    <n v="945"/>
    <n v="945"/>
    <n v="1889"/>
    <n v="944"/>
    <x v="24"/>
    <s v="Christopher Tucker"/>
    <x v="639"/>
    <x v="3"/>
    <x v="1"/>
    <x v="1"/>
  </r>
  <r>
    <s v="AX19091"/>
    <s v="ENX2023"/>
    <s v="A121"/>
    <s v="EMP1016"/>
    <x v="169"/>
    <x v="371"/>
    <x v="1"/>
    <n v="818"/>
    <n v="450"/>
    <n v="450"/>
    <n v="818"/>
    <n v="368"/>
    <x v="70"/>
    <s v="Henry Nelson"/>
    <x v="169"/>
    <x v="0"/>
    <x v="0"/>
    <x v="1"/>
  </r>
  <r>
    <s v="AX19097"/>
    <s v="ENX2007"/>
    <s v="A127"/>
    <s v="EMP1017"/>
    <x v="316"/>
    <x v="379"/>
    <x v="1"/>
    <n v="1405"/>
    <n v="1054"/>
    <n v="1054"/>
    <n v="1405"/>
    <n v="351"/>
    <x v="5"/>
    <s v="Brian Hansen"/>
    <x v="316"/>
    <x v="1"/>
    <x v="1"/>
    <x v="1"/>
  </r>
  <r>
    <s v="AX19098"/>
    <s v="ENX2058"/>
    <s v="A146"/>
    <s v="EMP1016"/>
    <x v="603"/>
    <x v="402"/>
    <x v="2"/>
    <n v="2257"/>
    <n v="1535"/>
    <n v="4605"/>
    <n v="6771"/>
    <n v="2166"/>
    <x v="8"/>
    <s v="Henry Nelson"/>
    <x v="603"/>
    <x v="4"/>
    <x v="1"/>
    <x v="1"/>
  </r>
  <r>
    <s v="AX19102"/>
    <s v="ENX2034"/>
    <s v="A119"/>
    <s v="EMP1026"/>
    <x v="731"/>
    <x v="392"/>
    <x v="1"/>
    <n v="871"/>
    <n v="540"/>
    <n v="540"/>
    <n v="871"/>
    <n v="331"/>
    <x v="61"/>
    <s v="Martin Perry"/>
    <x v="731"/>
    <x v="3"/>
    <x v="2"/>
    <x v="1"/>
  </r>
  <r>
    <s v="AX19118"/>
    <s v="ENX2096"/>
    <s v="A144"/>
    <s v="EMP1026"/>
    <x v="513"/>
    <x v="386"/>
    <x v="1"/>
    <n v="1587"/>
    <n v="1301"/>
    <n v="1301"/>
    <n v="1587"/>
    <n v="286"/>
    <x v="33"/>
    <s v="Martin Perry"/>
    <x v="513"/>
    <x v="3"/>
    <x v="1"/>
    <x v="1"/>
  </r>
  <r>
    <s v="AX19161"/>
    <s v="ENX2034"/>
    <s v="A129"/>
    <s v="EMP1033"/>
    <x v="400"/>
    <x v="426"/>
    <x v="1"/>
    <n v="871"/>
    <n v="540"/>
    <n v="540"/>
    <n v="871"/>
    <n v="331"/>
    <x v="59"/>
    <s v="Jerry Perry"/>
    <x v="400"/>
    <x v="0"/>
    <x v="0"/>
    <x v="1"/>
  </r>
  <r>
    <s v="AX19168"/>
    <s v="ENX2046"/>
    <s v="A167"/>
    <s v="EMP1025"/>
    <x v="702"/>
    <x v="375"/>
    <x v="1"/>
    <n v="2410"/>
    <n v="1518"/>
    <n v="1518"/>
    <n v="2410"/>
    <n v="892"/>
    <x v="10"/>
    <s v="Ernest Wagner"/>
    <x v="702"/>
    <x v="6"/>
    <x v="0"/>
    <x v="1"/>
  </r>
  <r>
    <s v="AX19173"/>
    <s v="ENX2002"/>
    <s v="A142"/>
    <s v="EMP1024"/>
    <x v="572"/>
    <x v="368"/>
    <x v="0"/>
    <n v="847"/>
    <n v="534"/>
    <n v="1068"/>
    <n v="1694"/>
    <n v="626"/>
    <x v="15"/>
    <s v="Ernest Wheeler"/>
    <x v="572"/>
    <x v="2"/>
    <x v="2"/>
    <x v="1"/>
  </r>
  <r>
    <s v="AX19182"/>
    <s v="ENX2029"/>
    <s v="A116"/>
    <s v="EMP1017"/>
    <x v="508"/>
    <x v="404"/>
    <x v="1"/>
    <n v="1848"/>
    <n v="1294"/>
    <n v="1294"/>
    <n v="1848"/>
    <n v="554"/>
    <x v="47"/>
    <s v="Brian Hansen"/>
    <x v="508"/>
    <x v="3"/>
    <x v="0"/>
    <x v="1"/>
  </r>
  <r>
    <s v="AX19206"/>
    <s v="ENX2054"/>
    <s v="A105"/>
    <s v="EMP1037"/>
    <x v="55"/>
    <x v="384"/>
    <x v="3"/>
    <n v="127"/>
    <n v="79"/>
    <n v="316"/>
    <n v="508"/>
    <n v="192"/>
    <x v="57"/>
    <s v="Carl Hall"/>
    <x v="55"/>
    <x v="6"/>
    <x v="1"/>
    <x v="1"/>
  </r>
  <r>
    <s v="AX19225"/>
    <s v="ENX2028"/>
    <s v="A137"/>
    <s v="EMP1009"/>
    <x v="138"/>
    <x v="389"/>
    <x v="2"/>
    <n v="2283"/>
    <n v="1484"/>
    <n v="4452"/>
    <n v="6849"/>
    <n v="2397"/>
    <x v="32"/>
    <s v="Kenneth Fields"/>
    <x v="138"/>
    <x v="4"/>
    <x v="2"/>
    <x v="1"/>
  </r>
  <r>
    <s v="AX19267"/>
    <s v="ENX2076"/>
    <s v="A152"/>
    <s v="EMP1039"/>
    <x v="543"/>
    <x v="400"/>
    <x v="1"/>
    <n v="1522"/>
    <n v="791"/>
    <n v="791"/>
    <n v="1522"/>
    <n v="731"/>
    <x v="54"/>
    <s v="Eugene Holmes"/>
    <x v="543"/>
    <x v="6"/>
    <x v="0"/>
    <x v="1"/>
  </r>
  <r>
    <s v="AX19272"/>
    <s v="ENX2017"/>
    <s v="A135"/>
    <s v="EMP1006"/>
    <x v="391"/>
    <x v="419"/>
    <x v="0"/>
    <n v="35"/>
    <n v="22"/>
    <n v="44"/>
    <n v="70"/>
    <n v="26"/>
    <x v="44"/>
    <s v="Sean Miller"/>
    <x v="391"/>
    <x v="6"/>
    <x v="0"/>
    <x v="1"/>
  </r>
  <r>
    <s v="AX19274"/>
    <s v="ENX2071"/>
    <s v="A170"/>
    <s v="EMP1003"/>
    <x v="235"/>
    <x v="410"/>
    <x v="3"/>
    <n v="136"/>
    <n v="72"/>
    <n v="288"/>
    <n v="544"/>
    <n v="256"/>
    <x v="18"/>
    <s v="Christopher Tucker"/>
    <x v="235"/>
    <x v="5"/>
    <x v="2"/>
    <x v="1"/>
  </r>
  <r>
    <s v="AX19276"/>
    <s v="ENX2015"/>
    <s v="A135"/>
    <s v="EMP1040"/>
    <x v="394"/>
    <x v="406"/>
    <x v="1"/>
    <n v="637"/>
    <n v="389"/>
    <n v="389"/>
    <n v="637"/>
    <n v="248"/>
    <x v="44"/>
    <s v="Patrick Ruiz"/>
    <x v="394"/>
    <x v="0"/>
    <x v="1"/>
    <x v="1"/>
  </r>
  <r>
    <s v="AX19308"/>
    <s v="ENX2095"/>
    <s v="A114"/>
    <s v="EMP1034"/>
    <x v="358"/>
    <x v="430"/>
    <x v="3"/>
    <n v="1743"/>
    <n v="872"/>
    <n v="3488"/>
    <n v="6972"/>
    <n v="3484"/>
    <x v="36"/>
    <s v="Arthur Mccoy"/>
    <x v="358"/>
    <x v="4"/>
    <x v="1"/>
    <x v="1"/>
  </r>
  <r>
    <s v="AX19332"/>
    <s v="ENX2012"/>
    <s v="A147"/>
    <s v="EMP1002"/>
    <x v="518"/>
    <x v="392"/>
    <x v="3"/>
    <n v="1353"/>
    <n v="947"/>
    <n v="3788"/>
    <n v="5412"/>
    <n v="1624"/>
    <x v="20"/>
    <s v="Andrew Bowman"/>
    <x v="518"/>
    <x v="3"/>
    <x v="2"/>
    <x v="1"/>
  </r>
  <r>
    <s v="AX19352"/>
    <s v="ENX2098"/>
    <s v="A143"/>
    <s v="EMP1040"/>
    <x v="225"/>
    <x v="375"/>
    <x v="0"/>
    <n v="1178"/>
    <n v="683"/>
    <n v="1366"/>
    <n v="2356"/>
    <n v="990"/>
    <x v="9"/>
    <s v="Patrick Ruiz"/>
    <x v="225"/>
    <x v="6"/>
    <x v="0"/>
    <x v="1"/>
  </r>
  <r>
    <s v="AX19353"/>
    <s v="ENX2017"/>
    <s v="A132"/>
    <s v="EMP1022"/>
    <x v="454"/>
    <x v="367"/>
    <x v="1"/>
    <n v="35"/>
    <n v="22"/>
    <n v="22"/>
    <n v="35"/>
    <n v="13"/>
    <x v="56"/>
    <s v="Walter Cook"/>
    <x v="454"/>
    <x v="4"/>
    <x v="0"/>
    <x v="1"/>
  </r>
  <r>
    <s v="AX19387"/>
    <s v="ENX2043"/>
    <s v="A173"/>
    <s v="EMP1003"/>
    <x v="134"/>
    <x v="394"/>
    <x v="1"/>
    <n v="545"/>
    <n v="425"/>
    <n v="425"/>
    <n v="545"/>
    <n v="120"/>
    <x v="14"/>
    <s v="Christopher Tucker"/>
    <x v="134"/>
    <x v="5"/>
    <x v="1"/>
    <x v="1"/>
  </r>
  <r>
    <s v="AX19413"/>
    <s v="ENX2004"/>
    <s v="A168"/>
    <s v="EMP1003"/>
    <x v="538"/>
    <x v="417"/>
    <x v="3"/>
    <n v="1278"/>
    <n v="665"/>
    <n v="2660"/>
    <n v="5112"/>
    <n v="2452"/>
    <x v="45"/>
    <s v="Christopher Tucker"/>
    <x v="538"/>
    <x v="1"/>
    <x v="1"/>
    <x v="1"/>
  </r>
  <r>
    <s v="AX19433"/>
    <s v="ENX2028"/>
    <s v="A114"/>
    <s v="EMP1014"/>
    <x v="565"/>
    <x v="390"/>
    <x v="1"/>
    <n v="2283"/>
    <n v="1484"/>
    <n v="1484"/>
    <n v="2283"/>
    <n v="799"/>
    <x v="36"/>
    <s v="Ronald Reed"/>
    <x v="565"/>
    <x v="2"/>
    <x v="0"/>
    <x v="1"/>
  </r>
  <r>
    <s v="AX19435"/>
    <s v="ENX2012"/>
    <s v="A168"/>
    <s v="EMP1019"/>
    <x v="83"/>
    <x v="387"/>
    <x v="1"/>
    <n v="1353"/>
    <n v="947"/>
    <n v="947"/>
    <n v="1353"/>
    <n v="406"/>
    <x v="45"/>
    <s v="Roger Robertson"/>
    <x v="83"/>
    <x v="6"/>
    <x v="2"/>
    <x v="1"/>
  </r>
  <r>
    <s v="AX19440"/>
    <s v="ENX2077"/>
    <s v="A145"/>
    <s v="EMP1012"/>
    <x v="696"/>
    <x v="431"/>
    <x v="3"/>
    <n v="530"/>
    <n v="424"/>
    <n v="1696"/>
    <n v="2120"/>
    <n v="424"/>
    <x v="50"/>
    <s v="John Reyes"/>
    <x v="696"/>
    <x v="3"/>
    <x v="0"/>
    <x v="1"/>
  </r>
  <r>
    <s v="AX19449"/>
    <s v="ENX2028"/>
    <s v="A151"/>
    <s v="EMP1029"/>
    <x v="401"/>
    <x v="397"/>
    <x v="2"/>
    <n v="2283"/>
    <n v="1484"/>
    <n v="4452"/>
    <n v="6849"/>
    <n v="2397"/>
    <x v="24"/>
    <s v="Howard Gardner"/>
    <x v="401"/>
    <x v="3"/>
    <x v="0"/>
    <x v="1"/>
  </r>
  <r>
    <s v="AX19455"/>
    <s v="ENX2080"/>
    <s v="A151"/>
    <s v="EMP1018"/>
    <x v="539"/>
    <x v="378"/>
    <x v="1"/>
    <n v="2353"/>
    <n v="1788"/>
    <n v="1788"/>
    <n v="2353"/>
    <n v="565"/>
    <x v="24"/>
    <s v="Jimmy Young"/>
    <x v="539"/>
    <x v="4"/>
    <x v="0"/>
    <x v="1"/>
  </r>
  <r>
    <s v="AX19503"/>
    <s v="ENX2093"/>
    <s v="A154"/>
    <s v="EMP1022"/>
    <x v="185"/>
    <x v="428"/>
    <x v="2"/>
    <n v="112"/>
    <n v="90"/>
    <n v="270"/>
    <n v="336"/>
    <n v="66"/>
    <x v="55"/>
    <s v="Walter Cook"/>
    <x v="185"/>
    <x v="6"/>
    <x v="1"/>
    <x v="1"/>
  </r>
  <r>
    <s v="AX19512"/>
    <s v="ENX2073"/>
    <s v="A142"/>
    <s v="EMP1019"/>
    <x v="780"/>
    <x v="426"/>
    <x v="1"/>
    <n v="95"/>
    <n v="61"/>
    <n v="61"/>
    <n v="95"/>
    <n v="34"/>
    <x v="15"/>
    <s v="Roger Robertson"/>
    <x v="780"/>
    <x v="0"/>
    <x v="0"/>
    <x v="1"/>
  </r>
  <r>
    <s v="AX19520"/>
    <s v="ENX2028"/>
    <s v="A138"/>
    <s v="EMP1039"/>
    <x v="577"/>
    <x v="435"/>
    <x v="1"/>
    <n v="2283"/>
    <n v="1484"/>
    <n v="1484"/>
    <n v="2283"/>
    <n v="799"/>
    <x v="6"/>
    <s v="Eugene Holmes"/>
    <x v="577"/>
    <x v="2"/>
    <x v="0"/>
    <x v="1"/>
  </r>
  <r>
    <s v="AX19530"/>
    <s v="ENX2081"/>
    <s v="A121"/>
    <s v="EMP1033"/>
    <x v="316"/>
    <x v="374"/>
    <x v="1"/>
    <n v="1566"/>
    <n v="1190"/>
    <n v="1190"/>
    <n v="1566"/>
    <n v="376"/>
    <x v="70"/>
    <s v="Jerry Perry"/>
    <x v="316"/>
    <x v="0"/>
    <x v="1"/>
    <x v="1"/>
  </r>
  <r>
    <s v="AX19537"/>
    <s v="ENX2098"/>
    <s v="A116"/>
    <s v="EMP1029"/>
    <x v="596"/>
    <x v="413"/>
    <x v="1"/>
    <n v="1178"/>
    <n v="683"/>
    <n v="683"/>
    <n v="1178"/>
    <n v="495"/>
    <x v="47"/>
    <s v="Howard Gardner"/>
    <x v="596"/>
    <x v="6"/>
    <x v="2"/>
    <x v="1"/>
  </r>
  <r>
    <s v="AX19554"/>
    <s v="ENX2013"/>
    <s v="A133"/>
    <s v="EMP1044"/>
    <x v="240"/>
    <x v="428"/>
    <x v="0"/>
    <n v="368"/>
    <n v="269"/>
    <n v="538"/>
    <n v="736"/>
    <n v="198"/>
    <x v="37"/>
    <s v="Martin Carr"/>
    <x v="240"/>
    <x v="6"/>
    <x v="1"/>
    <x v="1"/>
  </r>
  <r>
    <s v="AX19560"/>
    <s v="ENX2077"/>
    <s v="A142"/>
    <s v="EMP1012"/>
    <x v="128"/>
    <x v="379"/>
    <x v="2"/>
    <n v="530"/>
    <n v="424"/>
    <n v="1272"/>
    <n v="1590"/>
    <n v="318"/>
    <x v="15"/>
    <s v="John Reyes"/>
    <x v="128"/>
    <x v="1"/>
    <x v="1"/>
    <x v="1"/>
  </r>
  <r>
    <s v="AX19571"/>
    <s v="ENX2095"/>
    <s v="A128"/>
    <s v="EMP1015"/>
    <x v="232"/>
    <x v="392"/>
    <x v="0"/>
    <n v="1743"/>
    <n v="872"/>
    <n v="1744"/>
    <n v="3486"/>
    <n v="1742"/>
    <x v="16"/>
    <s v="Justin Lynch"/>
    <x v="232"/>
    <x v="3"/>
    <x v="2"/>
    <x v="1"/>
  </r>
  <r>
    <s v="AX19573"/>
    <s v="ENX2071"/>
    <s v="A102"/>
    <s v="EMP1004"/>
    <x v="727"/>
    <x v="387"/>
    <x v="1"/>
    <n v="136"/>
    <n v="72"/>
    <n v="72"/>
    <n v="136"/>
    <n v="64"/>
    <x v="43"/>
    <s v="Kenneth Bradley"/>
    <x v="727"/>
    <x v="6"/>
    <x v="2"/>
    <x v="1"/>
  </r>
  <r>
    <s v="AX19603"/>
    <s v="ENX2000"/>
    <s v="A121"/>
    <s v="EMP1010"/>
    <x v="617"/>
    <x v="431"/>
    <x v="2"/>
    <n v="2241"/>
    <n v="1367"/>
    <n v="4101"/>
    <n v="6723"/>
    <n v="2622"/>
    <x v="70"/>
    <s v="Joshua Cook"/>
    <x v="617"/>
    <x v="3"/>
    <x v="0"/>
    <x v="1"/>
  </r>
  <r>
    <s v="AX19605"/>
    <s v="ENX2018"/>
    <s v="A106"/>
    <s v="EMP1035"/>
    <x v="579"/>
    <x v="411"/>
    <x v="1"/>
    <n v="1972"/>
    <n v="1321"/>
    <n v="1321"/>
    <n v="1972"/>
    <n v="651"/>
    <x v="35"/>
    <s v="Roger Ramos"/>
    <x v="579"/>
    <x v="5"/>
    <x v="1"/>
    <x v="1"/>
  </r>
  <r>
    <s v="AX19626"/>
    <s v="ENX2003"/>
    <s v="A106"/>
    <s v="EMP1005"/>
    <x v="515"/>
    <x v="392"/>
    <x v="2"/>
    <n v="1783"/>
    <n v="1516"/>
    <n v="4548"/>
    <n v="5349"/>
    <n v="801"/>
    <x v="35"/>
    <s v="Ryan Welch"/>
    <x v="515"/>
    <x v="3"/>
    <x v="2"/>
    <x v="1"/>
  </r>
  <r>
    <s v="AX19646"/>
    <s v="ENX2040"/>
    <s v="A146"/>
    <s v="EMP1035"/>
    <x v="784"/>
    <x v="413"/>
    <x v="1"/>
    <n v="1889"/>
    <n v="945"/>
    <n v="945"/>
    <n v="1889"/>
    <n v="944"/>
    <x v="8"/>
    <s v="Roger Ramos"/>
    <x v="784"/>
    <x v="6"/>
    <x v="2"/>
    <x v="1"/>
  </r>
  <r>
    <s v="AX19655"/>
    <s v="ENX2000"/>
    <s v="A173"/>
    <s v="EMP1032"/>
    <x v="674"/>
    <x v="415"/>
    <x v="1"/>
    <n v="2241"/>
    <n v="1367"/>
    <n v="1367"/>
    <n v="2241"/>
    <n v="874"/>
    <x v="14"/>
    <s v="Larry Castillo"/>
    <x v="674"/>
    <x v="1"/>
    <x v="0"/>
    <x v="1"/>
  </r>
  <r>
    <s v="AX19686"/>
    <s v="ENX2021"/>
    <s v="A162"/>
    <s v="EMP1006"/>
    <x v="42"/>
    <x v="391"/>
    <x v="2"/>
    <n v="217"/>
    <n v="171"/>
    <n v="513"/>
    <n v="651"/>
    <n v="138"/>
    <x v="48"/>
    <s v="Sean Miller"/>
    <x v="42"/>
    <x v="3"/>
    <x v="0"/>
    <x v="1"/>
  </r>
  <r>
    <s v="AX19720"/>
    <s v="ENX2023"/>
    <s v="A156"/>
    <s v="EMP1035"/>
    <x v="152"/>
    <x v="439"/>
    <x v="1"/>
    <n v="818"/>
    <n v="450"/>
    <n v="450"/>
    <n v="818"/>
    <n v="368"/>
    <x v="39"/>
    <s v="Roger Ramos"/>
    <x v="152"/>
    <x v="1"/>
    <x v="0"/>
    <x v="1"/>
  </r>
  <r>
    <s v="AX19743"/>
    <s v="ENX2059"/>
    <s v="A173"/>
    <s v="EMP1027"/>
    <x v="438"/>
    <x v="393"/>
    <x v="2"/>
    <n v="1494"/>
    <n v="971"/>
    <n v="2913"/>
    <n v="4482"/>
    <n v="1569"/>
    <x v="14"/>
    <s v="Gary Rodriguez"/>
    <x v="438"/>
    <x v="5"/>
    <x v="0"/>
    <x v="1"/>
  </r>
  <r>
    <s v="AX19755"/>
    <s v="ENX2011"/>
    <s v="A163"/>
    <s v="EMP1006"/>
    <x v="767"/>
    <x v="392"/>
    <x v="3"/>
    <n v="530"/>
    <n v="435"/>
    <n v="1740"/>
    <n v="2120"/>
    <n v="380"/>
    <x v="60"/>
    <s v="Sean Miller"/>
    <x v="767"/>
    <x v="3"/>
    <x v="2"/>
    <x v="1"/>
  </r>
  <r>
    <s v="AX19762"/>
    <s v="ENX2086"/>
    <s v="A143"/>
    <s v="EMP1017"/>
    <x v="113"/>
    <x v="395"/>
    <x v="1"/>
    <n v="123"/>
    <n v="84"/>
    <n v="84"/>
    <n v="123"/>
    <n v="39"/>
    <x v="9"/>
    <s v="Brian Hansen"/>
    <x v="113"/>
    <x v="2"/>
    <x v="0"/>
    <x v="1"/>
  </r>
  <r>
    <s v="AX19763"/>
    <s v="ENX2088"/>
    <s v="A120"/>
    <s v="EMP1034"/>
    <x v="733"/>
    <x v="381"/>
    <x v="3"/>
    <n v="603"/>
    <n v="416"/>
    <n v="1664"/>
    <n v="2412"/>
    <n v="748"/>
    <x v="71"/>
    <s v="Arthur Mccoy"/>
    <x v="733"/>
    <x v="6"/>
    <x v="1"/>
    <x v="1"/>
  </r>
  <r>
    <s v="AX19789"/>
    <s v="ENX2007"/>
    <s v="A170"/>
    <s v="EMP1021"/>
    <x v="710"/>
    <x v="384"/>
    <x v="0"/>
    <n v="1405"/>
    <n v="1054"/>
    <n v="2108"/>
    <n v="2810"/>
    <n v="702"/>
    <x v="18"/>
    <s v="Clarence Fox"/>
    <x v="710"/>
    <x v="6"/>
    <x v="1"/>
    <x v="1"/>
  </r>
  <r>
    <s v="AX19790"/>
    <s v="ENX2039"/>
    <s v="A149"/>
    <s v="EMP1030"/>
    <x v="562"/>
    <x v="377"/>
    <x v="0"/>
    <n v="817"/>
    <n v="409"/>
    <n v="818"/>
    <n v="1634"/>
    <n v="816"/>
    <x v="42"/>
    <s v="Bobby Russell"/>
    <x v="562"/>
    <x v="3"/>
    <x v="1"/>
    <x v="1"/>
  </r>
  <r>
    <s v="AX19791"/>
    <s v="ENX2087"/>
    <s v="A147"/>
    <s v="EMP1028"/>
    <x v="499"/>
    <x v="413"/>
    <x v="2"/>
    <n v="1022"/>
    <n v="818"/>
    <n v="2454"/>
    <n v="3066"/>
    <n v="612"/>
    <x v="20"/>
    <s v="Howard Sims"/>
    <x v="499"/>
    <x v="6"/>
    <x v="2"/>
    <x v="1"/>
  </r>
  <r>
    <s v="AX19795"/>
    <s v="ENX2076"/>
    <s v="A110"/>
    <s v="EMP1039"/>
    <x v="24"/>
    <x v="386"/>
    <x v="1"/>
    <n v="1522"/>
    <n v="791"/>
    <n v="791"/>
    <n v="1522"/>
    <n v="731"/>
    <x v="73"/>
    <s v="Eugene Holmes"/>
    <x v="24"/>
    <x v="3"/>
    <x v="1"/>
    <x v="1"/>
  </r>
  <r>
    <s v="AX19799"/>
    <s v="ENX2077"/>
    <s v="A133"/>
    <s v="EMP1003"/>
    <x v="445"/>
    <x v="403"/>
    <x v="0"/>
    <n v="530"/>
    <n v="424"/>
    <n v="848"/>
    <n v="1060"/>
    <n v="212"/>
    <x v="37"/>
    <s v="Christopher Tucker"/>
    <x v="445"/>
    <x v="0"/>
    <x v="0"/>
    <x v="1"/>
  </r>
  <r>
    <s v="AX19817"/>
    <s v="ENX2015"/>
    <s v="A170"/>
    <s v="EMP1026"/>
    <x v="26"/>
    <x v="367"/>
    <x v="2"/>
    <n v="637"/>
    <n v="389"/>
    <n v="1167"/>
    <n v="1911"/>
    <n v="744"/>
    <x v="18"/>
    <s v="Martin Perry"/>
    <x v="26"/>
    <x v="4"/>
    <x v="0"/>
    <x v="1"/>
  </r>
  <r>
    <s v="AX19834"/>
    <s v="ENX2003"/>
    <s v="A145"/>
    <s v="EMP1025"/>
    <x v="135"/>
    <x v="374"/>
    <x v="3"/>
    <n v="1783"/>
    <n v="1516"/>
    <n v="6064"/>
    <n v="7132"/>
    <n v="1068"/>
    <x v="50"/>
    <s v="Ernest Wagner"/>
    <x v="135"/>
    <x v="0"/>
    <x v="1"/>
    <x v="1"/>
  </r>
  <r>
    <s v="AX19835"/>
    <s v="ENX2092"/>
    <s v="A154"/>
    <s v="EMP1010"/>
    <x v="323"/>
    <x v="401"/>
    <x v="3"/>
    <n v="1639"/>
    <n v="1295"/>
    <n v="5180"/>
    <n v="6556"/>
    <n v="1376"/>
    <x v="55"/>
    <s v="Joshua Cook"/>
    <x v="323"/>
    <x v="4"/>
    <x v="0"/>
    <x v="1"/>
  </r>
  <r>
    <s v="AX19842"/>
    <s v="ENX2013"/>
    <s v="A131"/>
    <s v="EMP1041"/>
    <x v="727"/>
    <x v="386"/>
    <x v="3"/>
    <n v="368"/>
    <n v="269"/>
    <n v="1076"/>
    <n v="1472"/>
    <n v="396"/>
    <x v="66"/>
    <s v="Joe Sims"/>
    <x v="727"/>
    <x v="3"/>
    <x v="1"/>
    <x v="1"/>
  </r>
  <r>
    <s v="AX19855"/>
    <s v="ENX2065"/>
    <s v="A125"/>
    <s v="EMP1005"/>
    <x v="114"/>
    <x v="429"/>
    <x v="1"/>
    <n v="2396"/>
    <n v="1965"/>
    <n v="1965"/>
    <n v="2396"/>
    <n v="431"/>
    <x v="72"/>
    <s v="Ryan Welch"/>
    <x v="114"/>
    <x v="1"/>
    <x v="2"/>
    <x v="1"/>
  </r>
  <r>
    <s v="AX19857"/>
    <s v="ENX2039"/>
    <s v="A119"/>
    <s v="EMP1043"/>
    <x v="538"/>
    <x v="410"/>
    <x v="1"/>
    <n v="817"/>
    <n v="409"/>
    <n v="409"/>
    <n v="817"/>
    <n v="408"/>
    <x v="61"/>
    <s v="Joshua Taylor"/>
    <x v="538"/>
    <x v="5"/>
    <x v="2"/>
    <x v="1"/>
  </r>
  <r>
    <s v="AX19861"/>
    <s v="ENX2071"/>
    <s v="A129"/>
    <s v="EMP1036"/>
    <x v="11"/>
    <x v="399"/>
    <x v="2"/>
    <n v="136"/>
    <n v="72"/>
    <n v="216"/>
    <n v="408"/>
    <n v="192"/>
    <x v="59"/>
    <s v="Robert Reed"/>
    <x v="11"/>
    <x v="5"/>
    <x v="1"/>
    <x v="1"/>
  </r>
  <r>
    <s v="AX19868"/>
    <s v="ENX2040"/>
    <s v="A122"/>
    <s v="EMP1019"/>
    <x v="760"/>
    <x v="439"/>
    <x v="1"/>
    <n v="1889"/>
    <n v="945"/>
    <n v="945"/>
    <n v="1889"/>
    <n v="944"/>
    <x v="17"/>
    <s v="Roger Robertson"/>
    <x v="760"/>
    <x v="1"/>
    <x v="0"/>
    <x v="1"/>
  </r>
  <r>
    <s v="AX19878"/>
    <s v="ENX2070"/>
    <s v="A141"/>
    <s v="EMP1000"/>
    <x v="309"/>
    <x v="437"/>
    <x v="2"/>
    <n v="1671"/>
    <n v="1220"/>
    <n v="3660"/>
    <n v="5013"/>
    <n v="1353"/>
    <x v="23"/>
    <s v="Fred Robertson"/>
    <x v="309"/>
    <x v="5"/>
    <x v="2"/>
    <x v="1"/>
  </r>
  <r>
    <s v="AX19880"/>
    <s v="ENX2013"/>
    <s v="A162"/>
    <s v="EMP1040"/>
    <x v="159"/>
    <x v="412"/>
    <x v="1"/>
    <n v="368"/>
    <n v="269"/>
    <n v="269"/>
    <n v="368"/>
    <n v="99"/>
    <x v="48"/>
    <s v="Patrick Ruiz"/>
    <x v="159"/>
    <x v="5"/>
    <x v="0"/>
    <x v="1"/>
  </r>
  <r>
    <s v="AX19906"/>
    <s v="ENX2069"/>
    <s v="A154"/>
    <s v="EMP1041"/>
    <x v="287"/>
    <x v="438"/>
    <x v="1"/>
    <n v="378"/>
    <n v="291"/>
    <n v="291"/>
    <n v="378"/>
    <n v="87"/>
    <x v="55"/>
    <s v="Joe Sims"/>
    <x v="287"/>
    <x v="5"/>
    <x v="1"/>
    <x v="1"/>
  </r>
  <r>
    <s v="AX19913"/>
    <s v="ENX2036"/>
    <s v="A111"/>
    <s v="EMP1044"/>
    <x v="144"/>
    <x v="413"/>
    <x v="1"/>
    <n v="1582"/>
    <n v="1234"/>
    <n v="1234"/>
    <n v="1582"/>
    <n v="348"/>
    <x v="19"/>
    <s v="Martin Carr"/>
    <x v="144"/>
    <x v="6"/>
    <x v="2"/>
    <x v="1"/>
  </r>
  <r>
    <s v="AX19935"/>
    <s v="ENX2003"/>
    <s v="A143"/>
    <s v="EMP1005"/>
    <x v="600"/>
    <x v="431"/>
    <x v="1"/>
    <n v="1783"/>
    <n v="1516"/>
    <n v="1516"/>
    <n v="1783"/>
    <n v="267"/>
    <x v="9"/>
    <s v="Ryan Welch"/>
    <x v="600"/>
    <x v="3"/>
    <x v="0"/>
    <x v="1"/>
  </r>
  <r>
    <s v="AX19975"/>
    <s v="ENX2088"/>
    <s v="A112"/>
    <s v="EMP1013"/>
    <x v="687"/>
    <x v="378"/>
    <x v="3"/>
    <n v="603"/>
    <n v="416"/>
    <n v="1664"/>
    <n v="2412"/>
    <n v="748"/>
    <x v="40"/>
    <s v="Charles Harper"/>
    <x v="687"/>
    <x v="4"/>
    <x v="0"/>
    <x v="1"/>
  </r>
  <r>
    <s v="AX19996"/>
    <s v="ENX2031"/>
    <s v="A116"/>
    <s v="EMP1019"/>
    <x v="509"/>
    <x v="397"/>
    <x v="1"/>
    <n v="1638"/>
    <n v="1261"/>
    <n v="1261"/>
    <n v="1638"/>
    <n v="377"/>
    <x v="47"/>
    <s v="Roger Robertson"/>
    <x v="509"/>
    <x v="3"/>
    <x v="0"/>
    <x v="1"/>
  </r>
  <r>
    <s v="AX19999"/>
    <s v="ENX2020"/>
    <s v="A122"/>
    <s v="EMP1038"/>
    <x v="684"/>
    <x v="406"/>
    <x v="2"/>
    <n v="2005"/>
    <n v="1223"/>
    <n v="3669"/>
    <n v="6015"/>
    <n v="2346"/>
    <x v="17"/>
    <s v="Scott Mason"/>
    <x v="684"/>
    <x v="0"/>
    <x v="1"/>
    <x v="1"/>
  </r>
  <r>
    <s v="AX20005"/>
    <s v="ENX2055"/>
    <s v="A151"/>
    <s v="EMP1031"/>
    <x v="718"/>
    <x v="393"/>
    <x v="1"/>
    <n v="2495"/>
    <n v="1896"/>
    <n v="1896"/>
    <n v="2495"/>
    <n v="599"/>
    <x v="24"/>
    <s v="Brian Thomas"/>
    <x v="718"/>
    <x v="5"/>
    <x v="0"/>
    <x v="1"/>
  </r>
  <r>
    <s v="AX20017"/>
    <s v="ENX2018"/>
    <s v="A160"/>
    <s v="EMP1030"/>
    <x v="435"/>
    <x v="383"/>
    <x v="1"/>
    <n v="1972"/>
    <n v="1321"/>
    <n v="1321"/>
    <n v="1972"/>
    <n v="651"/>
    <x v="1"/>
    <s v="Bobby Russell"/>
    <x v="435"/>
    <x v="3"/>
    <x v="2"/>
    <x v="1"/>
  </r>
  <r>
    <s v="AX20020"/>
    <s v="ENX2022"/>
    <s v="A142"/>
    <s v="EMP1039"/>
    <x v="194"/>
    <x v="426"/>
    <x v="2"/>
    <n v="561"/>
    <n v="421"/>
    <n v="1263"/>
    <n v="1683"/>
    <n v="420"/>
    <x v="15"/>
    <s v="Eugene Holmes"/>
    <x v="194"/>
    <x v="0"/>
    <x v="0"/>
    <x v="1"/>
  </r>
  <r>
    <s v="AX20035"/>
    <s v="ENX2015"/>
    <s v="A147"/>
    <s v="EMP1016"/>
    <x v="269"/>
    <x v="432"/>
    <x v="3"/>
    <n v="637"/>
    <n v="389"/>
    <n v="1556"/>
    <n v="2548"/>
    <n v="992"/>
    <x v="20"/>
    <s v="Henry Nelson"/>
    <x v="269"/>
    <x v="4"/>
    <x v="2"/>
    <x v="1"/>
  </r>
  <r>
    <s v="AX20041"/>
    <s v="ENX2055"/>
    <s v="A156"/>
    <s v="EMP1021"/>
    <x v="777"/>
    <x v="429"/>
    <x v="1"/>
    <n v="2495"/>
    <n v="1896"/>
    <n v="1896"/>
    <n v="2495"/>
    <n v="599"/>
    <x v="39"/>
    <s v="Clarence Fox"/>
    <x v="777"/>
    <x v="1"/>
    <x v="2"/>
    <x v="1"/>
  </r>
  <r>
    <s v="AX20042"/>
    <s v="ENX2013"/>
    <s v="A127"/>
    <s v="EMP1007"/>
    <x v="578"/>
    <x v="403"/>
    <x v="0"/>
    <n v="368"/>
    <n v="269"/>
    <n v="538"/>
    <n v="736"/>
    <n v="198"/>
    <x v="5"/>
    <s v="Jeremy Mendoza"/>
    <x v="578"/>
    <x v="0"/>
    <x v="0"/>
    <x v="1"/>
  </r>
  <r>
    <s v="AX20083"/>
    <s v="ENX2093"/>
    <s v="A124"/>
    <s v="EMP1031"/>
    <x v="71"/>
    <x v="369"/>
    <x v="1"/>
    <n v="112"/>
    <n v="90"/>
    <n v="90"/>
    <n v="112"/>
    <n v="22"/>
    <x v="21"/>
    <s v="Brian Thomas"/>
    <x v="71"/>
    <x v="3"/>
    <x v="1"/>
    <x v="1"/>
  </r>
  <r>
    <s v="AX20122"/>
    <s v="ENX2092"/>
    <s v="A154"/>
    <s v="EMP1029"/>
    <x v="683"/>
    <x v="385"/>
    <x v="1"/>
    <n v="1639"/>
    <n v="1295"/>
    <n v="1295"/>
    <n v="1639"/>
    <n v="344"/>
    <x v="55"/>
    <s v="Howard Gardner"/>
    <x v="683"/>
    <x v="6"/>
    <x v="1"/>
    <x v="1"/>
  </r>
  <r>
    <s v="AX20133"/>
    <s v="ENX2000"/>
    <s v="A147"/>
    <s v="EMP1023"/>
    <x v="96"/>
    <x v="378"/>
    <x v="2"/>
    <n v="2241"/>
    <n v="1367"/>
    <n v="4101"/>
    <n v="6723"/>
    <n v="2622"/>
    <x v="20"/>
    <s v="Brian Davis"/>
    <x v="96"/>
    <x v="4"/>
    <x v="0"/>
    <x v="1"/>
  </r>
  <r>
    <s v="AX20145"/>
    <s v="ENX2056"/>
    <s v="A171"/>
    <s v="EMP1011"/>
    <x v="104"/>
    <x v="415"/>
    <x v="3"/>
    <n v="1635"/>
    <n v="1046"/>
    <n v="4184"/>
    <n v="6540"/>
    <n v="2356"/>
    <x v="58"/>
    <s v="Larry Marshall"/>
    <x v="104"/>
    <x v="1"/>
    <x v="0"/>
    <x v="1"/>
  </r>
  <r>
    <s v="AX20153"/>
    <s v="ENX2070"/>
    <s v="A107"/>
    <s v="EMP1006"/>
    <x v="185"/>
    <x v="430"/>
    <x v="1"/>
    <n v="1671"/>
    <n v="1220"/>
    <n v="1220"/>
    <n v="1671"/>
    <n v="451"/>
    <x v="13"/>
    <s v="Sean Miller"/>
    <x v="185"/>
    <x v="4"/>
    <x v="1"/>
    <x v="1"/>
  </r>
  <r>
    <s v="AX20172"/>
    <s v="ENX2061"/>
    <s v="A121"/>
    <s v="EMP1041"/>
    <x v="336"/>
    <x v="383"/>
    <x v="1"/>
    <n v="913"/>
    <n v="584"/>
    <n v="584"/>
    <n v="913"/>
    <n v="329"/>
    <x v="70"/>
    <s v="Joe Sims"/>
    <x v="336"/>
    <x v="3"/>
    <x v="2"/>
    <x v="1"/>
  </r>
  <r>
    <s v="AX20222"/>
    <s v="ENX2033"/>
    <s v="A114"/>
    <s v="EMP1007"/>
    <x v="597"/>
    <x v="426"/>
    <x v="1"/>
    <n v="2182"/>
    <n v="1200"/>
    <n v="1200"/>
    <n v="2182"/>
    <n v="982"/>
    <x v="36"/>
    <s v="Jeremy Mendoza"/>
    <x v="597"/>
    <x v="0"/>
    <x v="0"/>
    <x v="1"/>
  </r>
  <r>
    <s v="AX20258"/>
    <s v="ENX2066"/>
    <s v="A138"/>
    <s v="EMP1037"/>
    <x v="691"/>
    <x v="404"/>
    <x v="0"/>
    <n v="2091"/>
    <n v="1485"/>
    <n v="2970"/>
    <n v="4182"/>
    <n v="1212"/>
    <x v="6"/>
    <s v="Carl Hall"/>
    <x v="691"/>
    <x v="3"/>
    <x v="0"/>
    <x v="1"/>
  </r>
  <r>
    <s v="AX20265"/>
    <s v="ENX2062"/>
    <s v="A114"/>
    <s v="EMP1005"/>
    <x v="243"/>
    <x v="368"/>
    <x v="2"/>
    <n v="2464"/>
    <n v="1774"/>
    <n v="5322"/>
    <n v="7392"/>
    <n v="2070"/>
    <x v="36"/>
    <s v="Ryan Welch"/>
    <x v="243"/>
    <x v="2"/>
    <x v="2"/>
    <x v="1"/>
  </r>
  <r>
    <s v="AX20268"/>
    <s v="ENX2094"/>
    <s v="A173"/>
    <s v="EMP1036"/>
    <x v="330"/>
    <x v="374"/>
    <x v="0"/>
    <n v="771"/>
    <n v="648"/>
    <n v="1296"/>
    <n v="1542"/>
    <n v="246"/>
    <x v="14"/>
    <s v="Robert Reed"/>
    <x v="330"/>
    <x v="0"/>
    <x v="1"/>
    <x v="1"/>
  </r>
  <r>
    <s v="AX20270"/>
    <s v="ENX2009"/>
    <s v="A117"/>
    <s v="EMP1010"/>
    <x v="316"/>
    <x v="433"/>
    <x v="1"/>
    <n v="584"/>
    <n v="420"/>
    <n v="420"/>
    <n v="584"/>
    <n v="164"/>
    <x v="63"/>
    <s v="Joshua Cook"/>
    <x v="316"/>
    <x v="5"/>
    <x v="0"/>
    <x v="1"/>
  </r>
  <r>
    <s v="AX20274"/>
    <s v="ENX2035"/>
    <s v="A122"/>
    <s v="EMP1041"/>
    <x v="527"/>
    <x v="415"/>
    <x v="2"/>
    <n v="458"/>
    <n v="376"/>
    <n v="1128"/>
    <n v="1374"/>
    <n v="246"/>
    <x v="17"/>
    <s v="Joe Sims"/>
    <x v="527"/>
    <x v="1"/>
    <x v="0"/>
    <x v="1"/>
  </r>
  <r>
    <s v="AX20275"/>
    <s v="ENX2045"/>
    <s v="A107"/>
    <s v="EMP1009"/>
    <x v="368"/>
    <x v="410"/>
    <x v="3"/>
    <n v="556"/>
    <n v="395"/>
    <n v="1580"/>
    <n v="2224"/>
    <n v="644"/>
    <x v="13"/>
    <s v="Kenneth Fields"/>
    <x v="368"/>
    <x v="5"/>
    <x v="2"/>
    <x v="1"/>
  </r>
  <r>
    <s v="AX20286"/>
    <s v="ENX2055"/>
    <s v="A145"/>
    <s v="EMP1009"/>
    <x v="28"/>
    <x v="405"/>
    <x v="1"/>
    <n v="2495"/>
    <n v="1896"/>
    <n v="1896"/>
    <n v="2495"/>
    <n v="599"/>
    <x v="50"/>
    <s v="Kenneth Fields"/>
    <x v="28"/>
    <x v="2"/>
    <x v="1"/>
    <x v="1"/>
  </r>
  <r>
    <s v="AX20293"/>
    <s v="ENX2044"/>
    <s v="A137"/>
    <s v="EMP1038"/>
    <x v="693"/>
    <x v="405"/>
    <x v="3"/>
    <n v="886"/>
    <n v="478"/>
    <n v="1912"/>
    <n v="3544"/>
    <n v="1632"/>
    <x v="32"/>
    <s v="Scott Mason"/>
    <x v="693"/>
    <x v="2"/>
    <x v="1"/>
    <x v="1"/>
  </r>
  <r>
    <s v="AX20322"/>
    <s v="ENX2033"/>
    <s v="A122"/>
    <s v="EMP1042"/>
    <x v="359"/>
    <x v="390"/>
    <x v="0"/>
    <n v="2182"/>
    <n v="1200"/>
    <n v="2400"/>
    <n v="4364"/>
    <n v="1964"/>
    <x v="17"/>
    <s v="Scott Clark"/>
    <x v="359"/>
    <x v="2"/>
    <x v="0"/>
    <x v="1"/>
  </r>
  <r>
    <s v="AX20330"/>
    <s v="ENX2020"/>
    <s v="A132"/>
    <s v="EMP1040"/>
    <x v="268"/>
    <x v="372"/>
    <x v="1"/>
    <n v="2005"/>
    <n v="1223"/>
    <n v="1223"/>
    <n v="2005"/>
    <n v="782"/>
    <x v="56"/>
    <s v="Patrick Ruiz"/>
    <x v="268"/>
    <x v="4"/>
    <x v="1"/>
    <x v="1"/>
  </r>
  <r>
    <s v="AX20337"/>
    <s v="ENX2082"/>
    <s v="A132"/>
    <s v="EMP1004"/>
    <x v="709"/>
    <x v="372"/>
    <x v="1"/>
    <n v="1103"/>
    <n v="838"/>
    <n v="838"/>
    <n v="1103"/>
    <n v="265"/>
    <x v="56"/>
    <s v="Kenneth Bradley"/>
    <x v="709"/>
    <x v="4"/>
    <x v="1"/>
    <x v="1"/>
  </r>
  <r>
    <s v="AX20353"/>
    <s v="ENX2060"/>
    <s v="A125"/>
    <s v="EMP1023"/>
    <x v="136"/>
    <x v="396"/>
    <x v="1"/>
    <n v="1467"/>
    <n v="807"/>
    <n v="807"/>
    <n v="1467"/>
    <n v="660"/>
    <x v="72"/>
    <s v="Brian Davis"/>
    <x v="136"/>
    <x v="2"/>
    <x v="0"/>
    <x v="1"/>
  </r>
  <r>
    <s v="AX20378"/>
    <s v="ENX2076"/>
    <s v="A102"/>
    <s v="EMP1022"/>
    <x v="18"/>
    <x v="406"/>
    <x v="0"/>
    <n v="1522"/>
    <n v="791"/>
    <n v="1582"/>
    <n v="3044"/>
    <n v="1462"/>
    <x v="43"/>
    <s v="Walter Cook"/>
    <x v="18"/>
    <x v="0"/>
    <x v="1"/>
    <x v="1"/>
  </r>
  <r>
    <s v="AX20393"/>
    <s v="ENX2033"/>
    <s v="A160"/>
    <s v="EMP1041"/>
    <x v="576"/>
    <x v="380"/>
    <x v="0"/>
    <n v="2182"/>
    <n v="1200"/>
    <n v="2400"/>
    <n v="4364"/>
    <n v="1964"/>
    <x v="1"/>
    <s v="Joe Sims"/>
    <x v="576"/>
    <x v="1"/>
    <x v="0"/>
    <x v="1"/>
  </r>
  <r>
    <s v="AX20399"/>
    <s v="ENX2002"/>
    <s v="A146"/>
    <s v="EMP1033"/>
    <x v="410"/>
    <x v="416"/>
    <x v="2"/>
    <n v="847"/>
    <n v="534"/>
    <n v="1602"/>
    <n v="2541"/>
    <n v="939"/>
    <x v="8"/>
    <s v="Jerry Perry"/>
    <x v="410"/>
    <x v="1"/>
    <x v="2"/>
    <x v="1"/>
  </r>
  <r>
    <s v="AX20414"/>
    <s v="ENX2084"/>
    <s v="A145"/>
    <s v="EMP1009"/>
    <x v="768"/>
    <x v="377"/>
    <x v="1"/>
    <n v="1783"/>
    <n v="1230"/>
    <n v="1230"/>
    <n v="1783"/>
    <n v="553"/>
    <x v="50"/>
    <s v="Kenneth Fields"/>
    <x v="768"/>
    <x v="3"/>
    <x v="1"/>
    <x v="1"/>
  </r>
  <r>
    <s v="AX20417"/>
    <s v="ENX2078"/>
    <s v="A156"/>
    <s v="EMP1028"/>
    <x v="532"/>
    <x v="430"/>
    <x v="0"/>
    <n v="1798"/>
    <n v="971"/>
    <n v="1942"/>
    <n v="3596"/>
    <n v="1654"/>
    <x v="39"/>
    <s v="Howard Sims"/>
    <x v="532"/>
    <x v="4"/>
    <x v="1"/>
    <x v="1"/>
  </r>
  <r>
    <s v="AX20418"/>
    <s v="ENX2009"/>
    <s v="A151"/>
    <s v="EMP1034"/>
    <x v="277"/>
    <x v="371"/>
    <x v="1"/>
    <n v="584"/>
    <n v="420"/>
    <n v="420"/>
    <n v="584"/>
    <n v="164"/>
    <x v="24"/>
    <s v="Arthur Mccoy"/>
    <x v="277"/>
    <x v="0"/>
    <x v="0"/>
    <x v="1"/>
  </r>
  <r>
    <s v="AX20426"/>
    <s v="ENX2047"/>
    <s v="A137"/>
    <s v="EMP1043"/>
    <x v="82"/>
    <x v="417"/>
    <x v="1"/>
    <n v="290"/>
    <n v="200"/>
    <n v="200"/>
    <n v="290"/>
    <n v="90"/>
    <x v="32"/>
    <s v="Joshua Taylor"/>
    <x v="82"/>
    <x v="1"/>
    <x v="1"/>
    <x v="1"/>
  </r>
  <r>
    <s v="AX20452"/>
    <s v="ENX2015"/>
    <s v="A168"/>
    <s v="EMP1012"/>
    <x v="517"/>
    <x v="389"/>
    <x v="2"/>
    <n v="637"/>
    <n v="389"/>
    <n v="1167"/>
    <n v="1911"/>
    <n v="744"/>
    <x v="45"/>
    <s v="John Reyes"/>
    <x v="517"/>
    <x v="4"/>
    <x v="2"/>
    <x v="1"/>
  </r>
  <r>
    <s v="AX20454"/>
    <s v="ENX2071"/>
    <s v="A106"/>
    <s v="EMP1012"/>
    <x v="59"/>
    <x v="435"/>
    <x v="2"/>
    <n v="136"/>
    <n v="72"/>
    <n v="216"/>
    <n v="408"/>
    <n v="192"/>
    <x v="35"/>
    <s v="John Reyes"/>
    <x v="59"/>
    <x v="2"/>
    <x v="0"/>
    <x v="1"/>
  </r>
  <r>
    <s v="AX20473"/>
    <s v="ENX2099"/>
    <s v="A127"/>
    <s v="EMP1039"/>
    <x v="587"/>
    <x v="439"/>
    <x v="1"/>
    <n v="1367"/>
    <n v="984"/>
    <n v="984"/>
    <n v="1367"/>
    <n v="383"/>
    <x v="5"/>
    <s v="Eugene Holmes"/>
    <x v="587"/>
    <x v="1"/>
    <x v="0"/>
    <x v="1"/>
  </r>
  <r>
    <s v="AX20488"/>
    <s v="ENX2036"/>
    <s v="A104"/>
    <s v="EMP1038"/>
    <x v="731"/>
    <x v="380"/>
    <x v="0"/>
    <n v="1582"/>
    <n v="1234"/>
    <n v="2468"/>
    <n v="3164"/>
    <n v="696"/>
    <x v="53"/>
    <s v="Scott Mason"/>
    <x v="731"/>
    <x v="1"/>
    <x v="0"/>
    <x v="1"/>
  </r>
  <r>
    <s v="AX20501"/>
    <s v="ENX2013"/>
    <s v="A127"/>
    <s v="EMP1030"/>
    <x v="49"/>
    <x v="373"/>
    <x v="0"/>
    <n v="368"/>
    <n v="269"/>
    <n v="538"/>
    <n v="736"/>
    <n v="198"/>
    <x v="5"/>
    <s v="Bobby Russell"/>
    <x v="49"/>
    <x v="0"/>
    <x v="0"/>
    <x v="1"/>
  </r>
  <r>
    <s v="AX20509"/>
    <s v="ENX2005"/>
    <s v="A157"/>
    <s v="EMP1039"/>
    <x v="158"/>
    <x v="409"/>
    <x v="3"/>
    <n v="684"/>
    <n v="561"/>
    <n v="2244"/>
    <n v="2736"/>
    <n v="492"/>
    <x v="0"/>
    <s v="Eugene Holmes"/>
    <x v="158"/>
    <x v="2"/>
    <x v="1"/>
    <x v="1"/>
  </r>
  <r>
    <s v="AX20527"/>
    <s v="ENX2033"/>
    <s v="A152"/>
    <s v="EMP1008"/>
    <x v="645"/>
    <x v="422"/>
    <x v="1"/>
    <n v="2182"/>
    <n v="1200"/>
    <n v="1200"/>
    <n v="2182"/>
    <n v="982"/>
    <x v="54"/>
    <s v="Carl Elliott"/>
    <x v="645"/>
    <x v="0"/>
    <x v="2"/>
    <x v="1"/>
  </r>
  <r>
    <s v="AX20546"/>
    <s v="ENX2007"/>
    <s v="A140"/>
    <s v="EMP1032"/>
    <x v="453"/>
    <x v="389"/>
    <x v="1"/>
    <n v="1405"/>
    <n v="1054"/>
    <n v="1054"/>
    <n v="1405"/>
    <n v="351"/>
    <x v="46"/>
    <s v="Larry Castillo"/>
    <x v="453"/>
    <x v="4"/>
    <x v="2"/>
    <x v="1"/>
  </r>
  <r>
    <s v="AX20553"/>
    <s v="ENX2073"/>
    <s v="A112"/>
    <s v="EMP1012"/>
    <x v="147"/>
    <x v="370"/>
    <x v="1"/>
    <n v="95"/>
    <n v="61"/>
    <n v="61"/>
    <n v="95"/>
    <n v="34"/>
    <x v="40"/>
    <s v="John Reyes"/>
    <x v="147"/>
    <x v="3"/>
    <x v="1"/>
    <x v="1"/>
  </r>
  <r>
    <s v="AX20568"/>
    <s v="ENX2030"/>
    <s v="A114"/>
    <s v="EMP1031"/>
    <x v="34"/>
    <x v="382"/>
    <x v="1"/>
    <n v="1899"/>
    <n v="1044"/>
    <n v="1044"/>
    <n v="1899"/>
    <n v="855"/>
    <x v="36"/>
    <s v="Brian Thomas"/>
    <x v="34"/>
    <x v="1"/>
    <x v="1"/>
    <x v="1"/>
  </r>
  <r>
    <s v="AX20599"/>
    <s v="ENX2028"/>
    <s v="A152"/>
    <s v="EMP1017"/>
    <x v="427"/>
    <x v="404"/>
    <x v="3"/>
    <n v="2283"/>
    <n v="1484"/>
    <n v="5936"/>
    <n v="9132"/>
    <n v="3196"/>
    <x v="54"/>
    <s v="Brian Hansen"/>
    <x v="427"/>
    <x v="3"/>
    <x v="0"/>
    <x v="1"/>
  </r>
  <r>
    <s v="AX20616"/>
    <s v="ENX2070"/>
    <s v="A102"/>
    <s v="EMP1043"/>
    <x v="174"/>
    <x v="432"/>
    <x v="1"/>
    <n v="1671"/>
    <n v="1220"/>
    <n v="1220"/>
    <n v="1671"/>
    <n v="451"/>
    <x v="43"/>
    <s v="Joshua Taylor"/>
    <x v="174"/>
    <x v="4"/>
    <x v="2"/>
    <x v="1"/>
  </r>
  <r>
    <s v="AX20641"/>
    <s v="ENX2064"/>
    <s v="A138"/>
    <s v="EMP1025"/>
    <x v="243"/>
    <x v="393"/>
    <x v="1"/>
    <n v="1414"/>
    <n v="962"/>
    <n v="962"/>
    <n v="1414"/>
    <n v="452"/>
    <x v="6"/>
    <s v="Ernest Wagner"/>
    <x v="243"/>
    <x v="5"/>
    <x v="0"/>
    <x v="1"/>
  </r>
  <r>
    <s v="AX20657"/>
    <s v="ENX2075"/>
    <s v="A139"/>
    <s v="EMP1034"/>
    <x v="543"/>
    <x v="390"/>
    <x v="1"/>
    <n v="400"/>
    <n v="208"/>
    <n v="208"/>
    <n v="400"/>
    <n v="192"/>
    <x v="12"/>
    <s v="Arthur Mccoy"/>
    <x v="543"/>
    <x v="2"/>
    <x v="0"/>
    <x v="1"/>
  </r>
  <r>
    <s v="AX20673"/>
    <s v="ENX2056"/>
    <s v="A153"/>
    <s v="EMP1022"/>
    <x v="744"/>
    <x v="399"/>
    <x v="1"/>
    <n v="1635"/>
    <n v="1046"/>
    <n v="1046"/>
    <n v="1635"/>
    <n v="589"/>
    <x v="69"/>
    <s v="Walter Cook"/>
    <x v="744"/>
    <x v="5"/>
    <x v="1"/>
    <x v="1"/>
  </r>
  <r>
    <s v="AX20679"/>
    <s v="ENX2053"/>
    <s v="A173"/>
    <s v="EMP1007"/>
    <x v="76"/>
    <x v="416"/>
    <x v="0"/>
    <n v="596"/>
    <n v="358"/>
    <n v="716"/>
    <n v="1192"/>
    <n v="476"/>
    <x v="14"/>
    <s v="Jeremy Mendoza"/>
    <x v="76"/>
    <x v="1"/>
    <x v="2"/>
    <x v="1"/>
  </r>
  <r>
    <s v="AX20683"/>
    <s v="ENX2007"/>
    <s v="A162"/>
    <s v="EMP1024"/>
    <x v="644"/>
    <x v="409"/>
    <x v="0"/>
    <n v="1405"/>
    <n v="1054"/>
    <n v="2108"/>
    <n v="2810"/>
    <n v="702"/>
    <x v="48"/>
    <s v="Ernest Wheeler"/>
    <x v="644"/>
    <x v="2"/>
    <x v="1"/>
    <x v="1"/>
  </r>
  <r>
    <s v="AX20699"/>
    <s v="ENX2066"/>
    <s v="A169"/>
    <s v="EMP1004"/>
    <x v="726"/>
    <x v="405"/>
    <x v="3"/>
    <n v="2091"/>
    <n v="1485"/>
    <n v="5940"/>
    <n v="8364"/>
    <n v="2424"/>
    <x v="30"/>
    <s v="Kenneth Bradley"/>
    <x v="726"/>
    <x v="2"/>
    <x v="1"/>
    <x v="1"/>
  </r>
  <r>
    <s v="AX20711"/>
    <s v="ENX2098"/>
    <s v="A140"/>
    <s v="EMP1016"/>
    <x v="84"/>
    <x v="436"/>
    <x v="0"/>
    <n v="1178"/>
    <n v="683"/>
    <n v="1366"/>
    <n v="2356"/>
    <n v="990"/>
    <x v="46"/>
    <s v="Henry Nelson"/>
    <x v="84"/>
    <x v="5"/>
    <x v="1"/>
    <x v="1"/>
  </r>
  <r>
    <s v="AX20723"/>
    <s v="ENX2010"/>
    <s v="A146"/>
    <s v="EMP1043"/>
    <x v="55"/>
    <x v="403"/>
    <x v="0"/>
    <n v="1812"/>
    <n v="1305"/>
    <n v="2610"/>
    <n v="3624"/>
    <n v="1014"/>
    <x v="8"/>
    <s v="Joshua Taylor"/>
    <x v="55"/>
    <x v="0"/>
    <x v="0"/>
    <x v="1"/>
  </r>
  <r>
    <s v="AX20728"/>
    <s v="ENX2035"/>
    <s v="A102"/>
    <s v="EMP1018"/>
    <x v="227"/>
    <x v="426"/>
    <x v="1"/>
    <n v="458"/>
    <n v="376"/>
    <n v="376"/>
    <n v="458"/>
    <n v="82"/>
    <x v="43"/>
    <s v="Jimmy Young"/>
    <x v="227"/>
    <x v="0"/>
    <x v="0"/>
    <x v="1"/>
  </r>
  <r>
    <s v="AX20734"/>
    <s v="ENX2046"/>
    <s v="A160"/>
    <s v="EMP1005"/>
    <x v="665"/>
    <x v="408"/>
    <x v="1"/>
    <n v="2410"/>
    <n v="1518"/>
    <n v="1518"/>
    <n v="2410"/>
    <n v="892"/>
    <x v="1"/>
    <s v="Ryan Welch"/>
    <x v="665"/>
    <x v="4"/>
    <x v="1"/>
    <x v="1"/>
  </r>
  <r>
    <s v="AX20750"/>
    <s v="ENX2071"/>
    <s v="A115"/>
    <s v="EMP1017"/>
    <x v="164"/>
    <x v="424"/>
    <x v="1"/>
    <n v="136"/>
    <n v="72"/>
    <n v="72"/>
    <n v="136"/>
    <n v="64"/>
    <x v="22"/>
    <s v="Brian Hansen"/>
    <x v="164"/>
    <x v="1"/>
    <x v="1"/>
    <x v="1"/>
  </r>
  <r>
    <s v="AX20763"/>
    <s v="ENX2095"/>
    <s v="A115"/>
    <s v="EMP1008"/>
    <x v="371"/>
    <x v="407"/>
    <x v="1"/>
    <n v="1743"/>
    <n v="872"/>
    <n v="872"/>
    <n v="1743"/>
    <n v="871"/>
    <x v="22"/>
    <s v="Carl Elliott"/>
    <x v="371"/>
    <x v="2"/>
    <x v="1"/>
    <x v="1"/>
  </r>
  <r>
    <s v="AX20800"/>
    <s v="ENX2081"/>
    <s v="A133"/>
    <s v="EMP1033"/>
    <x v="696"/>
    <x v="398"/>
    <x v="1"/>
    <n v="1566"/>
    <n v="1190"/>
    <n v="1190"/>
    <n v="1566"/>
    <n v="376"/>
    <x v="37"/>
    <s v="Jerry Perry"/>
    <x v="696"/>
    <x v="0"/>
    <x v="1"/>
    <x v="1"/>
  </r>
  <r>
    <s v="AX20825"/>
    <s v="ENX2067"/>
    <s v="A120"/>
    <s v="EMP1004"/>
    <x v="82"/>
    <x v="381"/>
    <x v="0"/>
    <n v="1119"/>
    <n v="683"/>
    <n v="1366"/>
    <n v="2238"/>
    <n v="872"/>
    <x v="71"/>
    <s v="Kenneth Bradley"/>
    <x v="82"/>
    <x v="6"/>
    <x v="1"/>
    <x v="1"/>
  </r>
  <r>
    <s v="AX20835"/>
    <s v="ENX2022"/>
    <s v="A156"/>
    <s v="EMP1029"/>
    <x v="575"/>
    <x v="399"/>
    <x v="0"/>
    <n v="561"/>
    <n v="421"/>
    <n v="842"/>
    <n v="1122"/>
    <n v="280"/>
    <x v="39"/>
    <s v="Howard Gardner"/>
    <x v="575"/>
    <x v="5"/>
    <x v="1"/>
    <x v="1"/>
  </r>
  <r>
    <s v="AX20855"/>
    <s v="ENX2047"/>
    <s v="A103"/>
    <s v="EMP1016"/>
    <x v="110"/>
    <x v="366"/>
    <x v="2"/>
    <n v="290"/>
    <n v="200"/>
    <n v="600"/>
    <n v="870"/>
    <n v="270"/>
    <x v="2"/>
    <s v="Henry Nelson"/>
    <x v="110"/>
    <x v="1"/>
    <x v="0"/>
    <x v="1"/>
  </r>
  <r>
    <s v="AX20863"/>
    <s v="ENX2049"/>
    <s v="A148"/>
    <s v="EMP1018"/>
    <x v="454"/>
    <x v="376"/>
    <x v="2"/>
    <n v="826"/>
    <n v="562"/>
    <n v="1686"/>
    <n v="2478"/>
    <n v="792"/>
    <x v="31"/>
    <s v="Jimmy Young"/>
    <x v="454"/>
    <x v="6"/>
    <x v="2"/>
    <x v="1"/>
  </r>
  <r>
    <s v="AX20884"/>
    <s v="ENX2049"/>
    <s v="A170"/>
    <s v="EMP1030"/>
    <x v="540"/>
    <x v="373"/>
    <x v="2"/>
    <n v="826"/>
    <n v="562"/>
    <n v="1686"/>
    <n v="2478"/>
    <n v="792"/>
    <x v="18"/>
    <s v="Bobby Russell"/>
    <x v="540"/>
    <x v="0"/>
    <x v="0"/>
    <x v="1"/>
  </r>
  <r>
    <s v="AX20904"/>
    <s v="ENX2016"/>
    <s v="A163"/>
    <s v="EMP1030"/>
    <x v="275"/>
    <x v="401"/>
    <x v="1"/>
    <n v="1351"/>
    <n v="1108"/>
    <n v="1108"/>
    <n v="1351"/>
    <n v="243"/>
    <x v="60"/>
    <s v="Bobby Russell"/>
    <x v="275"/>
    <x v="4"/>
    <x v="0"/>
    <x v="1"/>
  </r>
  <r>
    <s v="AX20939"/>
    <s v="ENX2017"/>
    <s v="A155"/>
    <s v="EMP1021"/>
    <x v="476"/>
    <x v="422"/>
    <x v="1"/>
    <n v="35"/>
    <n v="22"/>
    <n v="22"/>
    <n v="35"/>
    <n v="13"/>
    <x v="41"/>
    <s v="Clarence Fox"/>
    <x v="476"/>
    <x v="0"/>
    <x v="2"/>
    <x v="1"/>
  </r>
  <r>
    <s v="AX20986"/>
    <s v="ENX2055"/>
    <s v="A112"/>
    <s v="EMP1044"/>
    <x v="601"/>
    <x v="368"/>
    <x v="1"/>
    <n v="2495"/>
    <n v="1896"/>
    <n v="1896"/>
    <n v="2495"/>
    <n v="599"/>
    <x v="40"/>
    <s v="Martin Carr"/>
    <x v="601"/>
    <x v="2"/>
    <x v="2"/>
    <x v="1"/>
  </r>
  <r>
    <s v="AX20992"/>
    <s v="ENX2084"/>
    <s v="A147"/>
    <s v="EMP1004"/>
    <x v="298"/>
    <x v="434"/>
    <x v="1"/>
    <n v="1783"/>
    <n v="1230"/>
    <n v="1230"/>
    <n v="1783"/>
    <n v="553"/>
    <x v="20"/>
    <s v="Kenneth Bradley"/>
    <x v="298"/>
    <x v="0"/>
    <x v="1"/>
    <x v="1"/>
  </r>
  <r>
    <s v="AX21001"/>
    <s v="ENX2004"/>
    <s v="A156"/>
    <s v="EMP1016"/>
    <x v="446"/>
    <x v="436"/>
    <x v="1"/>
    <n v="1278"/>
    <n v="665"/>
    <n v="665"/>
    <n v="1278"/>
    <n v="613"/>
    <x v="39"/>
    <s v="Henry Nelson"/>
    <x v="446"/>
    <x v="5"/>
    <x v="1"/>
    <x v="1"/>
  </r>
  <r>
    <s v="AX21024"/>
    <s v="ENX2060"/>
    <s v="A105"/>
    <s v="EMP1007"/>
    <x v="538"/>
    <x v="436"/>
    <x v="0"/>
    <n v="1467"/>
    <n v="807"/>
    <n v="1614"/>
    <n v="2934"/>
    <n v="1320"/>
    <x v="57"/>
    <s v="Jeremy Mendoza"/>
    <x v="538"/>
    <x v="5"/>
    <x v="1"/>
    <x v="1"/>
  </r>
  <r>
    <s v="AX21042"/>
    <s v="ENX2010"/>
    <s v="A116"/>
    <s v="EMP1010"/>
    <x v="156"/>
    <x v="366"/>
    <x v="1"/>
    <n v="1812"/>
    <n v="1305"/>
    <n v="1305"/>
    <n v="1812"/>
    <n v="507"/>
    <x v="47"/>
    <s v="Joshua Cook"/>
    <x v="156"/>
    <x v="1"/>
    <x v="0"/>
    <x v="1"/>
  </r>
  <r>
    <s v="AX21065"/>
    <s v="ENX2097"/>
    <s v="A170"/>
    <s v="EMP1006"/>
    <x v="254"/>
    <x v="438"/>
    <x v="1"/>
    <n v="1052"/>
    <n v="589"/>
    <n v="589"/>
    <n v="1052"/>
    <n v="463"/>
    <x v="18"/>
    <s v="Sean Miller"/>
    <x v="254"/>
    <x v="5"/>
    <x v="1"/>
    <x v="1"/>
  </r>
  <r>
    <s v="AX21079"/>
    <s v="ENX2086"/>
    <s v="A158"/>
    <s v="EMP1033"/>
    <x v="222"/>
    <x v="392"/>
    <x v="1"/>
    <n v="123"/>
    <n v="84"/>
    <n v="84"/>
    <n v="123"/>
    <n v="39"/>
    <x v="4"/>
    <s v="Jerry Perry"/>
    <x v="222"/>
    <x v="3"/>
    <x v="2"/>
    <x v="1"/>
  </r>
  <r>
    <s v="AX21086"/>
    <s v="ENX2053"/>
    <s v="A161"/>
    <s v="EMP1043"/>
    <x v="527"/>
    <x v="376"/>
    <x v="0"/>
    <n v="596"/>
    <n v="358"/>
    <n v="716"/>
    <n v="1192"/>
    <n v="476"/>
    <x v="25"/>
    <s v="Joshua Taylor"/>
    <x v="527"/>
    <x v="6"/>
    <x v="2"/>
    <x v="1"/>
  </r>
  <r>
    <s v="AX21126"/>
    <s v="ENX2000"/>
    <s v="A150"/>
    <s v="EMP1038"/>
    <x v="77"/>
    <x v="395"/>
    <x v="1"/>
    <n v="2241"/>
    <n v="1367"/>
    <n v="1367"/>
    <n v="2241"/>
    <n v="874"/>
    <x v="27"/>
    <s v="Scott Mason"/>
    <x v="77"/>
    <x v="2"/>
    <x v="0"/>
    <x v="1"/>
  </r>
  <r>
    <s v="AX21127"/>
    <s v="ENX2041"/>
    <s v="A172"/>
    <s v="EMP1044"/>
    <x v="398"/>
    <x v="409"/>
    <x v="2"/>
    <n v="1380"/>
    <n v="1090"/>
    <n v="3270"/>
    <n v="4140"/>
    <n v="870"/>
    <x v="28"/>
    <s v="Martin Carr"/>
    <x v="398"/>
    <x v="2"/>
    <x v="1"/>
    <x v="1"/>
  </r>
  <r>
    <s v="AX21135"/>
    <s v="ENX2047"/>
    <s v="A132"/>
    <s v="EMP1042"/>
    <x v="76"/>
    <x v="366"/>
    <x v="0"/>
    <n v="290"/>
    <n v="200"/>
    <n v="400"/>
    <n v="580"/>
    <n v="180"/>
    <x v="56"/>
    <s v="Scott Clark"/>
    <x v="76"/>
    <x v="1"/>
    <x v="0"/>
    <x v="1"/>
  </r>
  <r>
    <s v="AX21153"/>
    <s v="ENX2042"/>
    <s v="A172"/>
    <s v="EMP1035"/>
    <x v="45"/>
    <x v="400"/>
    <x v="1"/>
    <n v="203"/>
    <n v="154"/>
    <n v="154"/>
    <n v="203"/>
    <n v="49"/>
    <x v="28"/>
    <s v="Roger Ramos"/>
    <x v="45"/>
    <x v="6"/>
    <x v="0"/>
    <x v="1"/>
  </r>
  <r>
    <s v="AX21164"/>
    <s v="ENX2027"/>
    <s v="A169"/>
    <s v="EMP1018"/>
    <x v="600"/>
    <x v="382"/>
    <x v="1"/>
    <n v="2497"/>
    <n v="1473"/>
    <n v="1473"/>
    <n v="2497"/>
    <n v="1024"/>
    <x v="30"/>
    <s v="Jimmy Young"/>
    <x v="600"/>
    <x v="1"/>
    <x v="1"/>
    <x v="1"/>
  </r>
  <r>
    <s v="AX21172"/>
    <s v="ENX2029"/>
    <s v="A124"/>
    <s v="EMP1033"/>
    <x v="763"/>
    <x v="422"/>
    <x v="1"/>
    <n v="1848"/>
    <n v="1294"/>
    <n v="1294"/>
    <n v="1848"/>
    <n v="554"/>
    <x v="21"/>
    <s v="Jerry Perry"/>
    <x v="763"/>
    <x v="0"/>
    <x v="2"/>
    <x v="1"/>
  </r>
  <r>
    <s v="AX21174"/>
    <s v="ENX2039"/>
    <s v="A102"/>
    <s v="EMP1035"/>
    <x v="489"/>
    <x v="419"/>
    <x v="1"/>
    <n v="817"/>
    <n v="409"/>
    <n v="409"/>
    <n v="817"/>
    <n v="408"/>
    <x v="43"/>
    <s v="Roger Ramos"/>
    <x v="489"/>
    <x v="6"/>
    <x v="0"/>
    <x v="1"/>
  </r>
  <r>
    <s v="AX21198"/>
    <s v="ENX2046"/>
    <s v="A131"/>
    <s v="EMP1024"/>
    <x v="180"/>
    <x v="415"/>
    <x v="1"/>
    <n v="2410"/>
    <n v="1518"/>
    <n v="1518"/>
    <n v="2410"/>
    <n v="892"/>
    <x v="66"/>
    <s v="Ernest Wheeler"/>
    <x v="180"/>
    <x v="1"/>
    <x v="0"/>
    <x v="1"/>
  </r>
  <r>
    <s v="AX21201"/>
    <s v="ENX2080"/>
    <s v="A113"/>
    <s v="EMP1014"/>
    <x v="402"/>
    <x v="417"/>
    <x v="3"/>
    <n v="2353"/>
    <n v="1788"/>
    <n v="7152"/>
    <n v="9412"/>
    <n v="2260"/>
    <x v="49"/>
    <s v="Ronald Reed"/>
    <x v="402"/>
    <x v="1"/>
    <x v="1"/>
    <x v="1"/>
  </r>
  <r>
    <s v="AX21215"/>
    <s v="ENX2055"/>
    <s v="A102"/>
    <s v="EMP1002"/>
    <x v="17"/>
    <x v="428"/>
    <x v="1"/>
    <n v="2495"/>
    <n v="1896"/>
    <n v="1896"/>
    <n v="2495"/>
    <n v="599"/>
    <x v="43"/>
    <s v="Andrew Bowman"/>
    <x v="17"/>
    <x v="6"/>
    <x v="1"/>
    <x v="1"/>
  </r>
  <r>
    <s v="AX21223"/>
    <s v="ENX2099"/>
    <s v="A153"/>
    <s v="EMP1003"/>
    <x v="73"/>
    <x v="439"/>
    <x v="1"/>
    <n v="1367"/>
    <n v="984"/>
    <n v="984"/>
    <n v="1367"/>
    <n v="383"/>
    <x v="69"/>
    <s v="Christopher Tucker"/>
    <x v="73"/>
    <x v="1"/>
    <x v="0"/>
    <x v="1"/>
  </r>
  <r>
    <s v="AX21242"/>
    <s v="ENX2001"/>
    <s v="A162"/>
    <s v="EMP1025"/>
    <x v="26"/>
    <x v="383"/>
    <x v="1"/>
    <n v="951"/>
    <n v="504"/>
    <n v="504"/>
    <n v="951"/>
    <n v="447"/>
    <x v="48"/>
    <s v="Ernest Wagner"/>
    <x v="26"/>
    <x v="3"/>
    <x v="2"/>
    <x v="1"/>
  </r>
  <r>
    <s v="AX21244"/>
    <s v="ENX2054"/>
    <s v="A101"/>
    <s v="EMP1041"/>
    <x v="268"/>
    <x v="393"/>
    <x v="1"/>
    <n v="127"/>
    <n v="79"/>
    <n v="79"/>
    <n v="127"/>
    <n v="48"/>
    <x v="26"/>
    <s v="Joe Sims"/>
    <x v="268"/>
    <x v="5"/>
    <x v="0"/>
    <x v="1"/>
  </r>
  <r>
    <s v="AX21251"/>
    <s v="ENX2024"/>
    <s v="A120"/>
    <s v="EMP1014"/>
    <x v="80"/>
    <x v="375"/>
    <x v="1"/>
    <n v="356"/>
    <n v="292"/>
    <n v="292"/>
    <n v="356"/>
    <n v="64"/>
    <x v="71"/>
    <s v="Ronald Reed"/>
    <x v="80"/>
    <x v="6"/>
    <x v="0"/>
    <x v="1"/>
  </r>
  <r>
    <s v="AX21269"/>
    <s v="ENX2015"/>
    <s v="A100"/>
    <s v="EMP1033"/>
    <x v="481"/>
    <x v="366"/>
    <x v="1"/>
    <n v="637"/>
    <n v="389"/>
    <n v="389"/>
    <n v="637"/>
    <n v="248"/>
    <x v="67"/>
    <s v="Jerry Perry"/>
    <x v="481"/>
    <x v="1"/>
    <x v="0"/>
    <x v="1"/>
  </r>
  <r>
    <s v="AX21282"/>
    <s v="ENX2090"/>
    <s v="A118"/>
    <s v="EMP1018"/>
    <x v="761"/>
    <x v="396"/>
    <x v="0"/>
    <n v="1338"/>
    <n v="682"/>
    <n v="1364"/>
    <n v="2676"/>
    <n v="1312"/>
    <x v="11"/>
    <s v="Jimmy Young"/>
    <x v="761"/>
    <x v="2"/>
    <x v="0"/>
    <x v="1"/>
  </r>
  <r>
    <s v="AX21292"/>
    <s v="ENX2094"/>
    <s v="A113"/>
    <s v="EMP1011"/>
    <x v="267"/>
    <x v="387"/>
    <x v="1"/>
    <n v="771"/>
    <n v="648"/>
    <n v="648"/>
    <n v="771"/>
    <n v="123"/>
    <x v="49"/>
    <s v="Larry Marshall"/>
    <x v="267"/>
    <x v="6"/>
    <x v="2"/>
    <x v="1"/>
  </r>
  <r>
    <s v="AX21338"/>
    <s v="ENX2026"/>
    <s v="A101"/>
    <s v="EMP1020"/>
    <x v="457"/>
    <x v="400"/>
    <x v="1"/>
    <n v="947"/>
    <n v="786"/>
    <n v="786"/>
    <n v="947"/>
    <n v="161"/>
    <x v="26"/>
    <s v="Ryan Butler"/>
    <x v="457"/>
    <x v="6"/>
    <x v="0"/>
    <x v="1"/>
  </r>
  <r>
    <s v="AX21382"/>
    <s v="ENX2056"/>
    <s v="A152"/>
    <s v="EMP1007"/>
    <x v="516"/>
    <x v="393"/>
    <x v="1"/>
    <n v="1635"/>
    <n v="1046"/>
    <n v="1046"/>
    <n v="1635"/>
    <n v="589"/>
    <x v="54"/>
    <s v="Jeremy Mendoza"/>
    <x v="516"/>
    <x v="5"/>
    <x v="0"/>
    <x v="1"/>
  </r>
  <r>
    <s v="AX21385"/>
    <s v="ENX2095"/>
    <s v="A138"/>
    <s v="EMP1044"/>
    <x v="755"/>
    <x v="421"/>
    <x v="1"/>
    <n v="1743"/>
    <n v="872"/>
    <n v="872"/>
    <n v="1743"/>
    <n v="871"/>
    <x v="6"/>
    <s v="Martin Carr"/>
    <x v="755"/>
    <x v="2"/>
    <x v="1"/>
    <x v="1"/>
  </r>
  <r>
    <s v="AX21393"/>
    <s v="ENX2060"/>
    <s v="A120"/>
    <s v="EMP1039"/>
    <x v="11"/>
    <x v="370"/>
    <x v="1"/>
    <n v="1467"/>
    <n v="807"/>
    <n v="807"/>
    <n v="1467"/>
    <n v="660"/>
    <x v="71"/>
    <s v="Eugene Holmes"/>
    <x v="11"/>
    <x v="3"/>
    <x v="1"/>
    <x v="1"/>
  </r>
  <r>
    <s v="AX21402"/>
    <s v="ENX2015"/>
    <s v="A142"/>
    <s v="EMP1038"/>
    <x v="506"/>
    <x v="366"/>
    <x v="3"/>
    <n v="637"/>
    <n v="389"/>
    <n v="1556"/>
    <n v="2548"/>
    <n v="992"/>
    <x v="15"/>
    <s v="Scott Mason"/>
    <x v="506"/>
    <x v="1"/>
    <x v="0"/>
    <x v="1"/>
  </r>
  <r>
    <s v="AX21408"/>
    <s v="ENX2081"/>
    <s v="A134"/>
    <s v="EMP1028"/>
    <x v="88"/>
    <x v="392"/>
    <x v="1"/>
    <n v="1566"/>
    <n v="1190"/>
    <n v="1190"/>
    <n v="1566"/>
    <n v="376"/>
    <x v="7"/>
    <s v="Howard Sims"/>
    <x v="88"/>
    <x v="3"/>
    <x v="2"/>
    <x v="1"/>
  </r>
  <r>
    <s v="AX21412"/>
    <s v="ENX2082"/>
    <s v="A148"/>
    <s v="EMP1012"/>
    <x v="719"/>
    <x v="432"/>
    <x v="0"/>
    <n v="1103"/>
    <n v="838"/>
    <n v="1676"/>
    <n v="2206"/>
    <n v="530"/>
    <x v="31"/>
    <s v="John Reyes"/>
    <x v="719"/>
    <x v="4"/>
    <x v="2"/>
    <x v="1"/>
  </r>
  <r>
    <s v="AX21416"/>
    <s v="ENX2064"/>
    <s v="A107"/>
    <s v="EMP1023"/>
    <x v="794"/>
    <x v="417"/>
    <x v="2"/>
    <n v="1414"/>
    <n v="962"/>
    <n v="2886"/>
    <n v="4242"/>
    <n v="1356"/>
    <x v="13"/>
    <s v="Brian Davis"/>
    <x v="794"/>
    <x v="1"/>
    <x v="1"/>
    <x v="1"/>
  </r>
  <r>
    <s v="AX21423"/>
    <s v="ENX2040"/>
    <s v="A172"/>
    <s v="EMP1018"/>
    <x v="64"/>
    <x v="388"/>
    <x v="1"/>
    <n v="1889"/>
    <n v="945"/>
    <n v="945"/>
    <n v="1889"/>
    <n v="944"/>
    <x v="28"/>
    <s v="Jimmy Young"/>
    <x v="64"/>
    <x v="2"/>
    <x v="2"/>
    <x v="1"/>
  </r>
  <r>
    <s v="AX21447"/>
    <s v="ENX2090"/>
    <s v="A104"/>
    <s v="EMP1043"/>
    <x v="700"/>
    <x v="373"/>
    <x v="1"/>
    <n v="1338"/>
    <n v="682"/>
    <n v="682"/>
    <n v="1338"/>
    <n v="656"/>
    <x v="53"/>
    <s v="Joshua Taylor"/>
    <x v="700"/>
    <x v="0"/>
    <x v="0"/>
    <x v="1"/>
  </r>
  <r>
    <s v="AX21460"/>
    <s v="ENX2094"/>
    <s v="A133"/>
    <s v="EMP1031"/>
    <x v="190"/>
    <x v="395"/>
    <x v="0"/>
    <n v="771"/>
    <n v="648"/>
    <n v="1296"/>
    <n v="1542"/>
    <n v="246"/>
    <x v="37"/>
    <s v="Brian Thomas"/>
    <x v="190"/>
    <x v="2"/>
    <x v="0"/>
    <x v="1"/>
  </r>
  <r>
    <s v="AX21471"/>
    <s v="ENX2047"/>
    <s v="A157"/>
    <s v="EMP1039"/>
    <x v="576"/>
    <x v="425"/>
    <x v="1"/>
    <n v="290"/>
    <n v="200"/>
    <n v="200"/>
    <n v="290"/>
    <n v="90"/>
    <x v="0"/>
    <s v="Eugene Holmes"/>
    <x v="576"/>
    <x v="6"/>
    <x v="0"/>
    <x v="1"/>
  </r>
  <r>
    <s v="AX21478"/>
    <s v="ENX2039"/>
    <s v="A132"/>
    <s v="EMP1022"/>
    <x v="118"/>
    <x v="367"/>
    <x v="1"/>
    <n v="817"/>
    <n v="409"/>
    <n v="409"/>
    <n v="817"/>
    <n v="408"/>
    <x v="56"/>
    <s v="Walter Cook"/>
    <x v="118"/>
    <x v="4"/>
    <x v="0"/>
    <x v="1"/>
  </r>
  <r>
    <s v="AX21479"/>
    <s v="ENX2046"/>
    <s v="A160"/>
    <s v="EMP1040"/>
    <x v="134"/>
    <x v="430"/>
    <x v="1"/>
    <n v="2410"/>
    <n v="1518"/>
    <n v="1518"/>
    <n v="2410"/>
    <n v="892"/>
    <x v="1"/>
    <s v="Patrick Ruiz"/>
    <x v="134"/>
    <x v="4"/>
    <x v="1"/>
    <x v="1"/>
  </r>
  <r>
    <s v="AX21493"/>
    <s v="ENX2032"/>
    <s v="A165"/>
    <s v="EMP1007"/>
    <x v="283"/>
    <x v="410"/>
    <x v="1"/>
    <n v="1967"/>
    <n v="1397"/>
    <n v="1397"/>
    <n v="1967"/>
    <n v="570"/>
    <x v="51"/>
    <s v="Jeremy Mendoza"/>
    <x v="283"/>
    <x v="5"/>
    <x v="2"/>
    <x v="1"/>
  </r>
  <r>
    <s v="AX21521"/>
    <s v="ENX2063"/>
    <s v="A131"/>
    <s v="EMP1041"/>
    <x v="114"/>
    <x v="413"/>
    <x v="1"/>
    <n v="1708"/>
    <n v="871"/>
    <n v="871"/>
    <n v="1708"/>
    <n v="837"/>
    <x v="66"/>
    <s v="Joe Sims"/>
    <x v="114"/>
    <x v="6"/>
    <x v="2"/>
    <x v="1"/>
  </r>
  <r>
    <s v="AX21536"/>
    <s v="ENX2067"/>
    <s v="A137"/>
    <s v="EMP1018"/>
    <x v="78"/>
    <x v="436"/>
    <x v="1"/>
    <n v="1119"/>
    <n v="683"/>
    <n v="683"/>
    <n v="1119"/>
    <n v="436"/>
    <x v="32"/>
    <s v="Jimmy Young"/>
    <x v="78"/>
    <x v="5"/>
    <x v="1"/>
    <x v="1"/>
  </r>
  <r>
    <s v="AX21581"/>
    <s v="ENX2050"/>
    <s v="A143"/>
    <s v="EMP1010"/>
    <x v="494"/>
    <x v="401"/>
    <x v="1"/>
    <n v="2391"/>
    <n v="1291"/>
    <n v="1291"/>
    <n v="2391"/>
    <n v="1100"/>
    <x v="9"/>
    <s v="Joshua Cook"/>
    <x v="494"/>
    <x v="4"/>
    <x v="0"/>
    <x v="1"/>
  </r>
  <r>
    <s v="AX21589"/>
    <s v="ENX2086"/>
    <s v="A101"/>
    <s v="EMP1013"/>
    <x v="562"/>
    <x v="377"/>
    <x v="2"/>
    <n v="123"/>
    <n v="84"/>
    <n v="252"/>
    <n v="369"/>
    <n v="117"/>
    <x v="26"/>
    <s v="Charles Harper"/>
    <x v="562"/>
    <x v="3"/>
    <x v="1"/>
    <x v="1"/>
  </r>
  <r>
    <s v="AX21606"/>
    <s v="ENX2061"/>
    <s v="A141"/>
    <s v="EMP1034"/>
    <x v="286"/>
    <x v="376"/>
    <x v="1"/>
    <n v="913"/>
    <n v="584"/>
    <n v="584"/>
    <n v="913"/>
    <n v="329"/>
    <x v="23"/>
    <s v="Arthur Mccoy"/>
    <x v="286"/>
    <x v="6"/>
    <x v="2"/>
    <x v="1"/>
  </r>
  <r>
    <s v="AX21628"/>
    <s v="ENX2092"/>
    <s v="A129"/>
    <s v="EMP1044"/>
    <x v="175"/>
    <x v="415"/>
    <x v="1"/>
    <n v="1639"/>
    <n v="1295"/>
    <n v="1295"/>
    <n v="1639"/>
    <n v="344"/>
    <x v="59"/>
    <s v="Martin Carr"/>
    <x v="175"/>
    <x v="1"/>
    <x v="0"/>
    <x v="1"/>
  </r>
  <r>
    <s v="AX21644"/>
    <s v="ENX2040"/>
    <s v="A158"/>
    <s v="EMP1031"/>
    <x v="561"/>
    <x v="389"/>
    <x v="1"/>
    <n v="1889"/>
    <n v="945"/>
    <n v="945"/>
    <n v="1889"/>
    <n v="944"/>
    <x v="4"/>
    <s v="Brian Thomas"/>
    <x v="561"/>
    <x v="4"/>
    <x v="2"/>
    <x v="1"/>
  </r>
  <r>
    <s v="AX21663"/>
    <s v="ENX2013"/>
    <s v="A142"/>
    <s v="EMP1024"/>
    <x v="480"/>
    <x v="416"/>
    <x v="2"/>
    <n v="368"/>
    <n v="269"/>
    <n v="807"/>
    <n v="1104"/>
    <n v="297"/>
    <x v="15"/>
    <s v="Ernest Wheeler"/>
    <x v="480"/>
    <x v="1"/>
    <x v="2"/>
    <x v="1"/>
  </r>
  <r>
    <s v="AX21678"/>
    <s v="ENX2080"/>
    <s v="A158"/>
    <s v="EMP1008"/>
    <x v="433"/>
    <x v="405"/>
    <x v="1"/>
    <n v="2353"/>
    <n v="1788"/>
    <n v="1788"/>
    <n v="2353"/>
    <n v="565"/>
    <x v="4"/>
    <s v="Carl Elliott"/>
    <x v="433"/>
    <x v="2"/>
    <x v="1"/>
    <x v="1"/>
  </r>
  <r>
    <s v="AX21722"/>
    <s v="ENX2055"/>
    <s v="A144"/>
    <s v="EMP1009"/>
    <x v="596"/>
    <x v="389"/>
    <x v="1"/>
    <n v="2495"/>
    <n v="1896"/>
    <n v="1896"/>
    <n v="2495"/>
    <n v="599"/>
    <x v="33"/>
    <s v="Kenneth Fields"/>
    <x v="596"/>
    <x v="4"/>
    <x v="2"/>
    <x v="1"/>
  </r>
  <r>
    <s v="AX21760"/>
    <s v="ENX2034"/>
    <s v="A116"/>
    <s v="EMP1033"/>
    <x v="703"/>
    <x v="373"/>
    <x v="2"/>
    <n v="871"/>
    <n v="540"/>
    <n v="1620"/>
    <n v="2613"/>
    <n v="993"/>
    <x v="47"/>
    <s v="Jerry Perry"/>
    <x v="703"/>
    <x v="0"/>
    <x v="0"/>
    <x v="1"/>
  </r>
  <r>
    <s v="AX21763"/>
    <s v="ENX2067"/>
    <s v="A157"/>
    <s v="EMP1044"/>
    <x v="618"/>
    <x v="416"/>
    <x v="0"/>
    <n v="1119"/>
    <n v="683"/>
    <n v="1366"/>
    <n v="2238"/>
    <n v="872"/>
    <x v="0"/>
    <s v="Martin Carr"/>
    <x v="618"/>
    <x v="1"/>
    <x v="2"/>
    <x v="1"/>
  </r>
  <r>
    <s v="AX21772"/>
    <s v="ENX2056"/>
    <s v="A101"/>
    <s v="EMP1038"/>
    <x v="700"/>
    <x v="412"/>
    <x v="0"/>
    <n v="1635"/>
    <n v="1046"/>
    <n v="2092"/>
    <n v="3270"/>
    <n v="1178"/>
    <x v="26"/>
    <s v="Scott Mason"/>
    <x v="700"/>
    <x v="5"/>
    <x v="0"/>
    <x v="1"/>
  </r>
  <r>
    <s v="AX21793"/>
    <s v="ENX2051"/>
    <s v="A124"/>
    <s v="EMP1025"/>
    <x v="366"/>
    <x v="370"/>
    <x v="1"/>
    <n v="1077"/>
    <n v="732"/>
    <n v="732"/>
    <n v="1077"/>
    <n v="345"/>
    <x v="21"/>
    <s v="Ernest Wagner"/>
    <x v="366"/>
    <x v="3"/>
    <x v="1"/>
    <x v="1"/>
  </r>
  <r>
    <s v="AX21798"/>
    <s v="ENX2040"/>
    <s v="A109"/>
    <s v="EMP1036"/>
    <x v="766"/>
    <x v="409"/>
    <x v="2"/>
    <n v="1889"/>
    <n v="945"/>
    <n v="2835"/>
    <n v="5667"/>
    <n v="2832"/>
    <x v="34"/>
    <s v="Robert Reed"/>
    <x v="766"/>
    <x v="2"/>
    <x v="1"/>
    <x v="1"/>
  </r>
  <r>
    <s v="AX21802"/>
    <s v="ENX2075"/>
    <s v="A172"/>
    <s v="EMP1033"/>
    <x v="550"/>
    <x v="389"/>
    <x v="3"/>
    <n v="400"/>
    <n v="208"/>
    <n v="832"/>
    <n v="1600"/>
    <n v="768"/>
    <x v="28"/>
    <s v="Jerry Perry"/>
    <x v="550"/>
    <x v="4"/>
    <x v="2"/>
    <x v="1"/>
  </r>
  <r>
    <s v="AX21840"/>
    <s v="ENX2023"/>
    <s v="A127"/>
    <s v="EMP1016"/>
    <x v="47"/>
    <x v="396"/>
    <x v="1"/>
    <n v="818"/>
    <n v="450"/>
    <n v="450"/>
    <n v="818"/>
    <n v="368"/>
    <x v="5"/>
    <s v="Henry Nelson"/>
    <x v="47"/>
    <x v="2"/>
    <x v="0"/>
    <x v="1"/>
  </r>
  <r>
    <s v="AX21845"/>
    <s v="ENX2062"/>
    <s v="A132"/>
    <s v="EMP1037"/>
    <x v="612"/>
    <x v="378"/>
    <x v="1"/>
    <n v="2464"/>
    <n v="1774"/>
    <n v="1774"/>
    <n v="2464"/>
    <n v="690"/>
    <x v="56"/>
    <s v="Carl Hall"/>
    <x v="612"/>
    <x v="4"/>
    <x v="0"/>
    <x v="1"/>
  </r>
  <r>
    <s v="AX21857"/>
    <s v="ENX2076"/>
    <s v="A173"/>
    <s v="EMP1003"/>
    <x v="429"/>
    <x v="397"/>
    <x v="0"/>
    <n v="1522"/>
    <n v="791"/>
    <n v="1582"/>
    <n v="3044"/>
    <n v="1462"/>
    <x v="14"/>
    <s v="Christopher Tucker"/>
    <x v="429"/>
    <x v="3"/>
    <x v="0"/>
    <x v="1"/>
  </r>
  <r>
    <s v="AX21883"/>
    <s v="ENX2077"/>
    <s v="A104"/>
    <s v="EMP1013"/>
    <x v="315"/>
    <x v="434"/>
    <x v="0"/>
    <n v="530"/>
    <n v="424"/>
    <n v="848"/>
    <n v="1060"/>
    <n v="212"/>
    <x v="53"/>
    <s v="Charles Harper"/>
    <x v="315"/>
    <x v="0"/>
    <x v="1"/>
    <x v="1"/>
  </r>
  <r>
    <s v="AX21916"/>
    <s v="ENX2081"/>
    <s v="A108"/>
    <s v="EMP1009"/>
    <x v="667"/>
    <x v="367"/>
    <x v="1"/>
    <n v="1566"/>
    <n v="1190"/>
    <n v="1190"/>
    <n v="1566"/>
    <n v="376"/>
    <x v="64"/>
    <s v="Kenneth Fields"/>
    <x v="667"/>
    <x v="4"/>
    <x v="0"/>
    <x v="1"/>
  </r>
  <r>
    <s v="AX21953"/>
    <s v="ENX2041"/>
    <s v="A141"/>
    <s v="EMP1037"/>
    <x v="786"/>
    <x v="372"/>
    <x v="0"/>
    <n v="1380"/>
    <n v="1090"/>
    <n v="2180"/>
    <n v="2760"/>
    <n v="580"/>
    <x v="23"/>
    <s v="Carl Hall"/>
    <x v="786"/>
    <x v="4"/>
    <x v="1"/>
    <x v="1"/>
  </r>
  <r>
    <s v="AX21954"/>
    <s v="ENX2017"/>
    <s v="A110"/>
    <s v="EMP1004"/>
    <x v="670"/>
    <x v="412"/>
    <x v="2"/>
    <n v="35"/>
    <n v="22"/>
    <n v="66"/>
    <n v="105"/>
    <n v="39"/>
    <x v="73"/>
    <s v="Kenneth Bradley"/>
    <x v="670"/>
    <x v="5"/>
    <x v="0"/>
    <x v="1"/>
  </r>
  <r>
    <s v="AX21996"/>
    <s v="ENX2061"/>
    <s v="A120"/>
    <s v="EMP1014"/>
    <x v="191"/>
    <x v="389"/>
    <x v="1"/>
    <n v="913"/>
    <n v="584"/>
    <n v="584"/>
    <n v="913"/>
    <n v="329"/>
    <x v="71"/>
    <s v="Ronald Reed"/>
    <x v="191"/>
    <x v="4"/>
    <x v="2"/>
    <x v="1"/>
  </r>
  <r>
    <s v="AX22029"/>
    <s v="ENX2057"/>
    <s v="A148"/>
    <s v="EMP1033"/>
    <x v="509"/>
    <x v="390"/>
    <x v="2"/>
    <n v="181"/>
    <n v="130"/>
    <n v="390"/>
    <n v="543"/>
    <n v="153"/>
    <x v="31"/>
    <s v="Jerry Perry"/>
    <x v="509"/>
    <x v="2"/>
    <x v="0"/>
    <x v="1"/>
  </r>
  <r>
    <s v="AX22031"/>
    <s v="ENX2046"/>
    <s v="A108"/>
    <s v="EMP1034"/>
    <x v="743"/>
    <x v="403"/>
    <x v="2"/>
    <n v="2410"/>
    <n v="1518"/>
    <n v="4554"/>
    <n v="7230"/>
    <n v="2676"/>
    <x v="64"/>
    <s v="Arthur Mccoy"/>
    <x v="743"/>
    <x v="0"/>
    <x v="0"/>
    <x v="1"/>
  </r>
  <r>
    <s v="AX22036"/>
    <s v="ENX2083"/>
    <s v="A137"/>
    <s v="EMP1015"/>
    <x v="257"/>
    <x v="377"/>
    <x v="1"/>
    <n v="2141"/>
    <n v="1777"/>
    <n v="1777"/>
    <n v="2141"/>
    <n v="364"/>
    <x v="32"/>
    <s v="Justin Lynch"/>
    <x v="257"/>
    <x v="3"/>
    <x v="1"/>
    <x v="1"/>
  </r>
  <r>
    <s v="AX22039"/>
    <s v="ENX2059"/>
    <s v="A123"/>
    <s v="EMP1022"/>
    <x v="703"/>
    <x v="400"/>
    <x v="1"/>
    <n v="1494"/>
    <n v="971"/>
    <n v="971"/>
    <n v="1494"/>
    <n v="523"/>
    <x v="62"/>
    <s v="Walter Cook"/>
    <x v="703"/>
    <x v="6"/>
    <x v="0"/>
    <x v="1"/>
  </r>
  <r>
    <s v="AX22055"/>
    <s v="ENX2029"/>
    <s v="A133"/>
    <s v="EMP1028"/>
    <x v="506"/>
    <x v="385"/>
    <x v="1"/>
    <n v="1848"/>
    <n v="1294"/>
    <n v="1294"/>
    <n v="1848"/>
    <n v="554"/>
    <x v="37"/>
    <s v="Howard Sims"/>
    <x v="506"/>
    <x v="6"/>
    <x v="1"/>
    <x v="1"/>
  </r>
  <r>
    <s v="AX22067"/>
    <s v="ENX2025"/>
    <s v="A143"/>
    <s v="EMP1001"/>
    <x v="329"/>
    <x v="438"/>
    <x v="1"/>
    <n v="667"/>
    <n v="387"/>
    <n v="387"/>
    <n v="667"/>
    <n v="280"/>
    <x v="9"/>
    <s v="Kevin Butler"/>
    <x v="329"/>
    <x v="5"/>
    <x v="1"/>
    <x v="1"/>
  </r>
  <r>
    <s v="AX22071"/>
    <s v="ENX2083"/>
    <s v="A106"/>
    <s v="EMP1003"/>
    <x v="112"/>
    <x v="413"/>
    <x v="1"/>
    <n v="2141"/>
    <n v="1777"/>
    <n v="1777"/>
    <n v="2141"/>
    <n v="364"/>
    <x v="35"/>
    <s v="Christopher Tucker"/>
    <x v="112"/>
    <x v="6"/>
    <x v="2"/>
    <x v="1"/>
  </r>
  <r>
    <s v="AX22084"/>
    <s v="ENX2043"/>
    <s v="A121"/>
    <s v="EMP1008"/>
    <x v="477"/>
    <x v="435"/>
    <x v="2"/>
    <n v="545"/>
    <n v="425"/>
    <n v="1275"/>
    <n v="1635"/>
    <n v="360"/>
    <x v="70"/>
    <s v="Carl Elliott"/>
    <x v="477"/>
    <x v="2"/>
    <x v="0"/>
    <x v="1"/>
  </r>
  <r>
    <s v="AX22088"/>
    <s v="ENX2057"/>
    <s v="A154"/>
    <s v="EMP1010"/>
    <x v="99"/>
    <x v="439"/>
    <x v="1"/>
    <n v="181"/>
    <n v="130"/>
    <n v="130"/>
    <n v="181"/>
    <n v="51"/>
    <x v="55"/>
    <s v="Joshua Cook"/>
    <x v="99"/>
    <x v="1"/>
    <x v="0"/>
    <x v="1"/>
  </r>
  <r>
    <s v="AX22137"/>
    <s v="ENX2076"/>
    <s v="A145"/>
    <s v="EMP1038"/>
    <x v="484"/>
    <x v="436"/>
    <x v="1"/>
    <n v="1522"/>
    <n v="791"/>
    <n v="791"/>
    <n v="1522"/>
    <n v="731"/>
    <x v="50"/>
    <s v="Scott Mason"/>
    <x v="484"/>
    <x v="5"/>
    <x v="1"/>
    <x v="1"/>
  </r>
  <r>
    <s v="AX22161"/>
    <s v="ENX2079"/>
    <s v="A146"/>
    <s v="EMP1018"/>
    <x v="405"/>
    <x v="376"/>
    <x v="2"/>
    <n v="1725"/>
    <n v="1363"/>
    <n v="4089"/>
    <n v="5175"/>
    <n v="1086"/>
    <x v="8"/>
    <s v="Jimmy Young"/>
    <x v="405"/>
    <x v="6"/>
    <x v="2"/>
    <x v="1"/>
  </r>
  <r>
    <s v="AX22176"/>
    <s v="ENX2038"/>
    <s v="A152"/>
    <s v="EMP1044"/>
    <x v="357"/>
    <x v="400"/>
    <x v="1"/>
    <n v="392"/>
    <n v="255"/>
    <n v="255"/>
    <n v="392"/>
    <n v="137"/>
    <x v="54"/>
    <s v="Martin Carr"/>
    <x v="357"/>
    <x v="6"/>
    <x v="0"/>
    <x v="1"/>
  </r>
  <r>
    <s v="AX22179"/>
    <s v="ENX2056"/>
    <s v="A164"/>
    <s v="EMP1039"/>
    <x v="284"/>
    <x v="431"/>
    <x v="0"/>
    <n v="1635"/>
    <n v="1046"/>
    <n v="2092"/>
    <n v="3270"/>
    <n v="1178"/>
    <x v="68"/>
    <s v="Eugene Holmes"/>
    <x v="284"/>
    <x v="3"/>
    <x v="0"/>
    <x v="1"/>
  </r>
  <r>
    <s v="AX22180"/>
    <s v="ENX2057"/>
    <s v="A166"/>
    <s v="EMP1002"/>
    <x v="354"/>
    <x v="370"/>
    <x v="1"/>
    <n v="181"/>
    <n v="130"/>
    <n v="130"/>
    <n v="181"/>
    <n v="51"/>
    <x v="65"/>
    <s v="Andrew Bowman"/>
    <x v="354"/>
    <x v="3"/>
    <x v="1"/>
    <x v="1"/>
  </r>
  <r>
    <s v="AX22187"/>
    <s v="ENX2081"/>
    <s v="A150"/>
    <s v="EMP1017"/>
    <x v="242"/>
    <x v="406"/>
    <x v="1"/>
    <n v="1566"/>
    <n v="1190"/>
    <n v="1190"/>
    <n v="1566"/>
    <n v="376"/>
    <x v="27"/>
    <s v="Brian Hansen"/>
    <x v="242"/>
    <x v="0"/>
    <x v="1"/>
    <x v="1"/>
  </r>
  <r>
    <s v="AX22189"/>
    <s v="ENX2027"/>
    <s v="A118"/>
    <s v="EMP1031"/>
    <x v="84"/>
    <x v="368"/>
    <x v="1"/>
    <n v="2497"/>
    <n v="1473"/>
    <n v="1473"/>
    <n v="2497"/>
    <n v="1024"/>
    <x v="11"/>
    <s v="Brian Thomas"/>
    <x v="84"/>
    <x v="2"/>
    <x v="2"/>
    <x v="1"/>
  </r>
  <r>
    <s v="AX22199"/>
    <s v="ENX2018"/>
    <s v="A122"/>
    <s v="EMP1026"/>
    <x v="790"/>
    <x v="387"/>
    <x v="0"/>
    <n v="1972"/>
    <n v="1321"/>
    <n v="2642"/>
    <n v="3944"/>
    <n v="1302"/>
    <x v="17"/>
    <s v="Martin Perry"/>
    <x v="790"/>
    <x v="6"/>
    <x v="2"/>
    <x v="1"/>
  </r>
  <r>
    <s v="AX22200"/>
    <s v="ENX2010"/>
    <s v="A101"/>
    <s v="EMP1027"/>
    <x v="715"/>
    <x v="380"/>
    <x v="1"/>
    <n v="1812"/>
    <n v="1305"/>
    <n v="1305"/>
    <n v="1812"/>
    <n v="507"/>
    <x v="26"/>
    <s v="Gary Rodriguez"/>
    <x v="715"/>
    <x v="1"/>
    <x v="0"/>
    <x v="1"/>
  </r>
  <r>
    <s v="AX22202"/>
    <s v="ENX2030"/>
    <s v="A142"/>
    <s v="EMP1000"/>
    <x v="561"/>
    <x v="408"/>
    <x v="1"/>
    <n v="1899"/>
    <n v="1044"/>
    <n v="1044"/>
    <n v="1899"/>
    <n v="855"/>
    <x v="15"/>
    <s v="Fred Robertson"/>
    <x v="561"/>
    <x v="4"/>
    <x v="1"/>
    <x v="1"/>
  </r>
  <r>
    <s v="AX22205"/>
    <s v="ENX2002"/>
    <s v="A173"/>
    <s v="EMP1012"/>
    <x v="144"/>
    <x v="427"/>
    <x v="2"/>
    <n v="847"/>
    <n v="534"/>
    <n v="1602"/>
    <n v="2541"/>
    <n v="939"/>
    <x v="14"/>
    <s v="John Reyes"/>
    <x v="144"/>
    <x v="3"/>
    <x v="1"/>
    <x v="1"/>
  </r>
  <r>
    <s v="AX22288"/>
    <s v="ENX2043"/>
    <s v="A138"/>
    <s v="EMP1041"/>
    <x v="157"/>
    <x v="367"/>
    <x v="2"/>
    <n v="545"/>
    <n v="425"/>
    <n v="1275"/>
    <n v="1635"/>
    <n v="360"/>
    <x v="6"/>
    <s v="Joe Sims"/>
    <x v="157"/>
    <x v="4"/>
    <x v="0"/>
    <x v="1"/>
  </r>
  <r>
    <s v="AX22289"/>
    <s v="ENX2021"/>
    <s v="A110"/>
    <s v="EMP1016"/>
    <x v="787"/>
    <x v="424"/>
    <x v="1"/>
    <n v="217"/>
    <n v="171"/>
    <n v="171"/>
    <n v="217"/>
    <n v="46"/>
    <x v="73"/>
    <s v="Henry Nelson"/>
    <x v="787"/>
    <x v="1"/>
    <x v="1"/>
    <x v="1"/>
  </r>
  <r>
    <s v="AX22314"/>
    <s v="ENX2030"/>
    <s v="A145"/>
    <s v="EMP1029"/>
    <x v="197"/>
    <x v="416"/>
    <x v="2"/>
    <n v="1899"/>
    <n v="1044"/>
    <n v="3132"/>
    <n v="5697"/>
    <n v="2565"/>
    <x v="50"/>
    <s v="Howard Gardner"/>
    <x v="197"/>
    <x v="1"/>
    <x v="2"/>
    <x v="1"/>
  </r>
  <r>
    <s v="AX22385"/>
    <s v="ENX2054"/>
    <s v="A129"/>
    <s v="EMP1004"/>
    <x v="735"/>
    <x v="391"/>
    <x v="0"/>
    <n v="127"/>
    <n v="79"/>
    <n v="158"/>
    <n v="254"/>
    <n v="96"/>
    <x v="59"/>
    <s v="Kenneth Bradley"/>
    <x v="735"/>
    <x v="3"/>
    <x v="0"/>
    <x v="1"/>
  </r>
  <r>
    <s v="AX22394"/>
    <s v="ENX2068"/>
    <s v="A131"/>
    <s v="EMP1016"/>
    <x v="382"/>
    <x v="418"/>
    <x v="1"/>
    <n v="1500"/>
    <n v="900"/>
    <n v="900"/>
    <n v="1500"/>
    <n v="600"/>
    <x v="66"/>
    <s v="Henry Nelson"/>
    <x v="382"/>
    <x v="2"/>
    <x v="1"/>
    <x v="1"/>
  </r>
  <r>
    <s v="AX22407"/>
    <s v="ENX2034"/>
    <s v="A122"/>
    <s v="EMP1025"/>
    <x v="351"/>
    <x v="388"/>
    <x v="3"/>
    <n v="871"/>
    <n v="540"/>
    <n v="2160"/>
    <n v="3484"/>
    <n v="1324"/>
    <x v="17"/>
    <s v="Ernest Wagner"/>
    <x v="351"/>
    <x v="2"/>
    <x v="2"/>
    <x v="1"/>
  </r>
  <r>
    <s v="AX22409"/>
    <s v="ENX2044"/>
    <s v="A147"/>
    <s v="EMP1033"/>
    <x v="740"/>
    <x v="436"/>
    <x v="0"/>
    <n v="886"/>
    <n v="478"/>
    <n v="956"/>
    <n v="1772"/>
    <n v="816"/>
    <x v="20"/>
    <s v="Jerry Perry"/>
    <x v="740"/>
    <x v="5"/>
    <x v="1"/>
    <x v="1"/>
  </r>
  <r>
    <s v="AX22413"/>
    <s v="ENX2041"/>
    <s v="A141"/>
    <s v="EMP1007"/>
    <x v="135"/>
    <x v="369"/>
    <x v="1"/>
    <n v="1380"/>
    <n v="1090"/>
    <n v="1090"/>
    <n v="1380"/>
    <n v="290"/>
    <x v="23"/>
    <s v="Jeremy Mendoza"/>
    <x v="135"/>
    <x v="3"/>
    <x v="1"/>
    <x v="1"/>
  </r>
  <r>
    <s v="AX22416"/>
    <s v="ENX2084"/>
    <s v="A159"/>
    <s v="EMP1018"/>
    <x v="518"/>
    <x v="436"/>
    <x v="2"/>
    <n v="1783"/>
    <n v="1230"/>
    <n v="3690"/>
    <n v="5349"/>
    <n v="1659"/>
    <x v="52"/>
    <s v="Jimmy Young"/>
    <x v="518"/>
    <x v="5"/>
    <x v="1"/>
    <x v="1"/>
  </r>
  <r>
    <s v="AX22431"/>
    <s v="ENX2057"/>
    <s v="A126"/>
    <s v="EMP1017"/>
    <x v="750"/>
    <x v="382"/>
    <x v="2"/>
    <n v="181"/>
    <n v="130"/>
    <n v="390"/>
    <n v="543"/>
    <n v="153"/>
    <x v="38"/>
    <s v="Brian Hansen"/>
    <x v="750"/>
    <x v="1"/>
    <x v="1"/>
    <x v="1"/>
  </r>
  <r>
    <s v="AX22437"/>
    <s v="ENX2078"/>
    <s v="A109"/>
    <s v="EMP1040"/>
    <x v="405"/>
    <x v="388"/>
    <x v="3"/>
    <n v="1798"/>
    <n v="971"/>
    <n v="3884"/>
    <n v="7192"/>
    <n v="3308"/>
    <x v="34"/>
    <s v="Patrick Ruiz"/>
    <x v="405"/>
    <x v="2"/>
    <x v="2"/>
    <x v="1"/>
  </r>
  <r>
    <s v="AX22453"/>
    <s v="ENX2015"/>
    <s v="A138"/>
    <s v="EMP1017"/>
    <x v="765"/>
    <x v="416"/>
    <x v="2"/>
    <n v="637"/>
    <n v="389"/>
    <n v="1167"/>
    <n v="1911"/>
    <n v="744"/>
    <x v="6"/>
    <s v="Brian Hansen"/>
    <x v="765"/>
    <x v="1"/>
    <x v="2"/>
    <x v="1"/>
  </r>
  <r>
    <s v="AX22471"/>
    <s v="ENX2035"/>
    <s v="A151"/>
    <s v="EMP1015"/>
    <x v="300"/>
    <x v="399"/>
    <x v="2"/>
    <n v="458"/>
    <n v="376"/>
    <n v="1128"/>
    <n v="1374"/>
    <n v="246"/>
    <x v="24"/>
    <s v="Justin Lynch"/>
    <x v="300"/>
    <x v="5"/>
    <x v="1"/>
    <x v="1"/>
  </r>
  <r>
    <s v="AX22475"/>
    <s v="ENX2045"/>
    <s v="A121"/>
    <s v="EMP1035"/>
    <x v="33"/>
    <x v="410"/>
    <x v="2"/>
    <n v="556"/>
    <n v="395"/>
    <n v="1185"/>
    <n v="1668"/>
    <n v="483"/>
    <x v="70"/>
    <s v="Roger Ramos"/>
    <x v="33"/>
    <x v="5"/>
    <x v="2"/>
    <x v="1"/>
  </r>
  <r>
    <s v="AX22491"/>
    <s v="ENX2032"/>
    <s v="A165"/>
    <s v="EMP1009"/>
    <x v="667"/>
    <x v="404"/>
    <x v="2"/>
    <n v="1967"/>
    <n v="1397"/>
    <n v="4191"/>
    <n v="5901"/>
    <n v="1710"/>
    <x v="51"/>
    <s v="Kenneth Fields"/>
    <x v="667"/>
    <x v="3"/>
    <x v="0"/>
    <x v="1"/>
  </r>
  <r>
    <s v="AX22506"/>
    <s v="ENX2061"/>
    <s v="A127"/>
    <s v="EMP1014"/>
    <x v="247"/>
    <x v="429"/>
    <x v="1"/>
    <n v="913"/>
    <n v="584"/>
    <n v="584"/>
    <n v="913"/>
    <n v="329"/>
    <x v="5"/>
    <s v="Ronald Reed"/>
    <x v="247"/>
    <x v="1"/>
    <x v="2"/>
    <x v="1"/>
  </r>
  <r>
    <s v="AX22548"/>
    <s v="ENX2047"/>
    <s v="A115"/>
    <s v="EMP1029"/>
    <x v="562"/>
    <x v="385"/>
    <x v="1"/>
    <n v="290"/>
    <n v="200"/>
    <n v="200"/>
    <n v="290"/>
    <n v="90"/>
    <x v="22"/>
    <s v="Howard Gardner"/>
    <x v="562"/>
    <x v="6"/>
    <x v="1"/>
    <x v="1"/>
  </r>
  <r>
    <s v="AX22549"/>
    <s v="ENX2016"/>
    <s v="A137"/>
    <s v="EMP1038"/>
    <x v="302"/>
    <x v="434"/>
    <x v="1"/>
    <n v="1351"/>
    <n v="1108"/>
    <n v="1108"/>
    <n v="1351"/>
    <n v="243"/>
    <x v="32"/>
    <s v="Scott Mason"/>
    <x v="302"/>
    <x v="0"/>
    <x v="1"/>
    <x v="1"/>
  </r>
  <r>
    <s v="AX22583"/>
    <s v="ENX2072"/>
    <s v="A167"/>
    <s v="EMP1002"/>
    <x v="115"/>
    <x v="368"/>
    <x v="1"/>
    <n v="1887"/>
    <n v="1378"/>
    <n v="1378"/>
    <n v="1887"/>
    <n v="509"/>
    <x v="10"/>
    <s v="Andrew Bowman"/>
    <x v="115"/>
    <x v="2"/>
    <x v="2"/>
    <x v="1"/>
  </r>
  <r>
    <s v="AX22586"/>
    <s v="ENX2052"/>
    <s v="A122"/>
    <s v="EMP1017"/>
    <x v="376"/>
    <x v="439"/>
    <x v="1"/>
    <n v="1526"/>
    <n v="1251"/>
    <n v="1251"/>
    <n v="1526"/>
    <n v="275"/>
    <x v="17"/>
    <s v="Brian Hansen"/>
    <x v="376"/>
    <x v="1"/>
    <x v="0"/>
    <x v="1"/>
  </r>
  <r>
    <s v="AX22608"/>
    <s v="ENX2026"/>
    <s v="A115"/>
    <s v="EMP1016"/>
    <x v="248"/>
    <x v="439"/>
    <x v="3"/>
    <n v="947"/>
    <n v="786"/>
    <n v="3144"/>
    <n v="3788"/>
    <n v="644"/>
    <x v="22"/>
    <s v="Henry Nelson"/>
    <x v="248"/>
    <x v="1"/>
    <x v="0"/>
    <x v="1"/>
  </r>
  <r>
    <s v="AX22634"/>
    <s v="ENX2045"/>
    <s v="A128"/>
    <s v="EMP1022"/>
    <x v="229"/>
    <x v="405"/>
    <x v="3"/>
    <n v="556"/>
    <n v="395"/>
    <n v="1580"/>
    <n v="2224"/>
    <n v="644"/>
    <x v="16"/>
    <s v="Walter Cook"/>
    <x v="229"/>
    <x v="2"/>
    <x v="1"/>
    <x v="1"/>
  </r>
  <r>
    <s v="AX22655"/>
    <s v="ENX2094"/>
    <s v="A111"/>
    <s v="EMP1030"/>
    <x v="359"/>
    <x v="404"/>
    <x v="0"/>
    <n v="771"/>
    <n v="648"/>
    <n v="1296"/>
    <n v="1542"/>
    <n v="246"/>
    <x v="19"/>
    <s v="Bobby Russell"/>
    <x v="359"/>
    <x v="3"/>
    <x v="0"/>
    <x v="1"/>
  </r>
  <r>
    <s v="AX22715"/>
    <s v="ENX2062"/>
    <s v="A157"/>
    <s v="EMP1044"/>
    <x v="90"/>
    <x v="367"/>
    <x v="2"/>
    <n v="2464"/>
    <n v="1774"/>
    <n v="5322"/>
    <n v="7392"/>
    <n v="2070"/>
    <x v="0"/>
    <s v="Martin Carr"/>
    <x v="90"/>
    <x v="4"/>
    <x v="0"/>
    <x v="1"/>
  </r>
  <r>
    <s v="AX22725"/>
    <s v="ENX2025"/>
    <s v="A164"/>
    <s v="EMP1019"/>
    <x v="570"/>
    <x v="426"/>
    <x v="0"/>
    <n v="667"/>
    <n v="387"/>
    <n v="774"/>
    <n v="1334"/>
    <n v="560"/>
    <x v="68"/>
    <s v="Roger Robertson"/>
    <x v="570"/>
    <x v="0"/>
    <x v="0"/>
    <x v="1"/>
  </r>
  <r>
    <s v="AX22736"/>
    <s v="ENX2002"/>
    <s v="A143"/>
    <s v="EMP1003"/>
    <x v="728"/>
    <x v="379"/>
    <x v="2"/>
    <n v="847"/>
    <n v="534"/>
    <n v="1602"/>
    <n v="2541"/>
    <n v="939"/>
    <x v="9"/>
    <s v="Christopher Tucker"/>
    <x v="728"/>
    <x v="1"/>
    <x v="1"/>
    <x v="1"/>
  </r>
  <r>
    <s v="AX22747"/>
    <s v="ENX2055"/>
    <s v="A137"/>
    <s v="EMP1009"/>
    <x v="662"/>
    <x v="401"/>
    <x v="3"/>
    <n v="2495"/>
    <n v="1896"/>
    <n v="7584"/>
    <n v="9980"/>
    <n v="2396"/>
    <x v="32"/>
    <s v="Kenneth Fields"/>
    <x v="662"/>
    <x v="4"/>
    <x v="0"/>
    <x v="1"/>
  </r>
  <r>
    <s v="AX22750"/>
    <s v="ENX2042"/>
    <s v="A105"/>
    <s v="EMP1044"/>
    <x v="399"/>
    <x v="395"/>
    <x v="1"/>
    <n v="203"/>
    <n v="154"/>
    <n v="154"/>
    <n v="203"/>
    <n v="49"/>
    <x v="57"/>
    <s v="Martin Carr"/>
    <x v="399"/>
    <x v="2"/>
    <x v="0"/>
    <x v="1"/>
  </r>
  <r>
    <s v="AX22782"/>
    <s v="ENX2009"/>
    <s v="A110"/>
    <s v="EMP1002"/>
    <x v="531"/>
    <x v="368"/>
    <x v="0"/>
    <n v="584"/>
    <n v="420"/>
    <n v="840"/>
    <n v="1168"/>
    <n v="328"/>
    <x v="73"/>
    <s v="Andrew Bowman"/>
    <x v="531"/>
    <x v="2"/>
    <x v="2"/>
    <x v="1"/>
  </r>
  <r>
    <s v="AX22797"/>
    <s v="ENX2003"/>
    <s v="A110"/>
    <s v="EMP1004"/>
    <x v="31"/>
    <x v="394"/>
    <x v="1"/>
    <n v="1783"/>
    <n v="1516"/>
    <n v="1516"/>
    <n v="1783"/>
    <n v="267"/>
    <x v="73"/>
    <s v="Kenneth Bradley"/>
    <x v="31"/>
    <x v="5"/>
    <x v="1"/>
    <x v="1"/>
  </r>
  <r>
    <s v="AX22838"/>
    <s v="ENX2028"/>
    <s v="A160"/>
    <s v="EMP1006"/>
    <x v="485"/>
    <x v="399"/>
    <x v="3"/>
    <n v="2283"/>
    <n v="1484"/>
    <n v="5936"/>
    <n v="9132"/>
    <n v="3196"/>
    <x v="1"/>
    <s v="Sean Miller"/>
    <x v="485"/>
    <x v="5"/>
    <x v="1"/>
    <x v="1"/>
  </r>
  <r>
    <s v="AX22879"/>
    <s v="ENX2007"/>
    <s v="A124"/>
    <s v="EMP1021"/>
    <x v="426"/>
    <x v="426"/>
    <x v="0"/>
    <n v="1405"/>
    <n v="1054"/>
    <n v="2108"/>
    <n v="2810"/>
    <n v="702"/>
    <x v="21"/>
    <s v="Clarence Fox"/>
    <x v="426"/>
    <x v="0"/>
    <x v="0"/>
    <x v="1"/>
  </r>
  <r>
    <s v="AX22885"/>
    <s v="ENX2083"/>
    <s v="A144"/>
    <s v="EMP1009"/>
    <x v="286"/>
    <x v="367"/>
    <x v="1"/>
    <n v="2141"/>
    <n v="1777"/>
    <n v="1777"/>
    <n v="2141"/>
    <n v="364"/>
    <x v="33"/>
    <s v="Kenneth Fields"/>
    <x v="286"/>
    <x v="4"/>
    <x v="0"/>
    <x v="1"/>
  </r>
  <r>
    <s v="AX22904"/>
    <s v="ENX2099"/>
    <s v="A160"/>
    <s v="EMP1010"/>
    <x v="325"/>
    <x v="373"/>
    <x v="1"/>
    <n v="1367"/>
    <n v="984"/>
    <n v="984"/>
    <n v="1367"/>
    <n v="383"/>
    <x v="1"/>
    <s v="Joshua Cook"/>
    <x v="325"/>
    <x v="0"/>
    <x v="0"/>
    <x v="1"/>
  </r>
  <r>
    <s v="AX22922"/>
    <s v="ENX2091"/>
    <s v="A125"/>
    <s v="EMP1006"/>
    <x v="672"/>
    <x v="374"/>
    <x v="0"/>
    <n v="368"/>
    <n v="294"/>
    <n v="588"/>
    <n v="736"/>
    <n v="148"/>
    <x v="72"/>
    <s v="Sean Miller"/>
    <x v="672"/>
    <x v="0"/>
    <x v="1"/>
    <x v="1"/>
  </r>
  <r>
    <s v="AX22926"/>
    <s v="ENX2020"/>
    <s v="A137"/>
    <s v="EMP1016"/>
    <x v="712"/>
    <x v="390"/>
    <x v="2"/>
    <n v="2005"/>
    <n v="1223"/>
    <n v="3669"/>
    <n v="6015"/>
    <n v="2346"/>
    <x v="32"/>
    <s v="Henry Nelson"/>
    <x v="712"/>
    <x v="2"/>
    <x v="0"/>
    <x v="1"/>
  </r>
  <r>
    <s v="AX22932"/>
    <s v="ENX2012"/>
    <s v="A171"/>
    <s v="EMP1041"/>
    <x v="491"/>
    <x v="426"/>
    <x v="1"/>
    <n v="1353"/>
    <n v="947"/>
    <n v="947"/>
    <n v="1353"/>
    <n v="406"/>
    <x v="58"/>
    <s v="Joe Sims"/>
    <x v="491"/>
    <x v="0"/>
    <x v="0"/>
    <x v="1"/>
  </r>
  <r>
    <s v="AX22939"/>
    <s v="ENX2094"/>
    <s v="A116"/>
    <s v="EMP1034"/>
    <x v="416"/>
    <x v="378"/>
    <x v="1"/>
    <n v="771"/>
    <n v="648"/>
    <n v="648"/>
    <n v="771"/>
    <n v="123"/>
    <x v="47"/>
    <s v="Arthur Mccoy"/>
    <x v="416"/>
    <x v="4"/>
    <x v="0"/>
    <x v="1"/>
  </r>
  <r>
    <s v="AX22943"/>
    <s v="ENX2090"/>
    <s v="A128"/>
    <s v="EMP1044"/>
    <x v="275"/>
    <x v="414"/>
    <x v="0"/>
    <n v="1338"/>
    <n v="682"/>
    <n v="1364"/>
    <n v="2676"/>
    <n v="1312"/>
    <x v="16"/>
    <s v="Martin Carr"/>
    <x v="275"/>
    <x v="5"/>
    <x v="0"/>
    <x v="1"/>
  </r>
  <r>
    <s v="AX22947"/>
    <s v="ENX2028"/>
    <s v="A132"/>
    <s v="EMP1025"/>
    <x v="496"/>
    <x v="428"/>
    <x v="3"/>
    <n v="2283"/>
    <n v="1484"/>
    <n v="5936"/>
    <n v="9132"/>
    <n v="3196"/>
    <x v="56"/>
    <s v="Ernest Wagner"/>
    <x v="496"/>
    <x v="6"/>
    <x v="1"/>
    <x v="1"/>
  </r>
  <r>
    <s v="AX22976"/>
    <s v="ENX2065"/>
    <s v="A108"/>
    <s v="EMP1030"/>
    <x v="406"/>
    <x v="385"/>
    <x v="1"/>
    <n v="2396"/>
    <n v="1965"/>
    <n v="1965"/>
    <n v="2396"/>
    <n v="431"/>
    <x v="64"/>
    <s v="Bobby Russell"/>
    <x v="406"/>
    <x v="6"/>
    <x v="1"/>
    <x v="1"/>
  </r>
  <r>
    <s v="AX22985"/>
    <s v="ENX2075"/>
    <s v="A139"/>
    <s v="EMP1007"/>
    <x v="791"/>
    <x v="404"/>
    <x v="0"/>
    <n v="400"/>
    <n v="208"/>
    <n v="416"/>
    <n v="800"/>
    <n v="384"/>
    <x v="12"/>
    <s v="Jeremy Mendoza"/>
    <x v="791"/>
    <x v="3"/>
    <x v="0"/>
    <x v="1"/>
  </r>
  <r>
    <s v="AX22989"/>
    <s v="ENX2013"/>
    <s v="A109"/>
    <s v="EMP1012"/>
    <x v="691"/>
    <x v="375"/>
    <x v="1"/>
    <n v="368"/>
    <n v="269"/>
    <n v="269"/>
    <n v="368"/>
    <n v="99"/>
    <x v="34"/>
    <s v="John Reyes"/>
    <x v="691"/>
    <x v="6"/>
    <x v="0"/>
    <x v="1"/>
  </r>
  <r>
    <s v="AX23013"/>
    <s v="ENX2018"/>
    <s v="A120"/>
    <s v="EMP1013"/>
    <x v="201"/>
    <x v="376"/>
    <x v="2"/>
    <n v="1972"/>
    <n v="1321"/>
    <n v="3963"/>
    <n v="5916"/>
    <n v="1953"/>
    <x v="71"/>
    <s v="Charles Harper"/>
    <x v="201"/>
    <x v="6"/>
    <x v="2"/>
    <x v="1"/>
  </r>
  <r>
    <s v="AX23035"/>
    <s v="ENX2086"/>
    <s v="A100"/>
    <s v="EMP1008"/>
    <x v="749"/>
    <x v="421"/>
    <x v="3"/>
    <n v="123"/>
    <n v="84"/>
    <n v="336"/>
    <n v="492"/>
    <n v="156"/>
    <x v="67"/>
    <s v="Carl Elliott"/>
    <x v="749"/>
    <x v="2"/>
    <x v="1"/>
    <x v="1"/>
  </r>
  <r>
    <s v="AX23039"/>
    <s v="ENX2075"/>
    <s v="A123"/>
    <s v="EMP1000"/>
    <x v="779"/>
    <x v="368"/>
    <x v="2"/>
    <n v="400"/>
    <n v="208"/>
    <n v="624"/>
    <n v="1200"/>
    <n v="576"/>
    <x v="62"/>
    <s v="Fred Robertson"/>
    <x v="779"/>
    <x v="2"/>
    <x v="2"/>
    <x v="1"/>
  </r>
  <r>
    <s v="AX23045"/>
    <s v="ENX2020"/>
    <s v="A129"/>
    <s v="EMP1023"/>
    <x v="760"/>
    <x v="392"/>
    <x v="1"/>
    <n v="2005"/>
    <n v="1223"/>
    <n v="1223"/>
    <n v="2005"/>
    <n v="782"/>
    <x v="59"/>
    <s v="Brian Davis"/>
    <x v="760"/>
    <x v="3"/>
    <x v="2"/>
    <x v="1"/>
  </r>
  <r>
    <s v="AX23052"/>
    <s v="ENX2065"/>
    <s v="A100"/>
    <s v="EMP1004"/>
    <x v="251"/>
    <x v="392"/>
    <x v="1"/>
    <n v="2396"/>
    <n v="1965"/>
    <n v="1965"/>
    <n v="2396"/>
    <n v="431"/>
    <x v="67"/>
    <s v="Kenneth Bradley"/>
    <x v="251"/>
    <x v="3"/>
    <x v="2"/>
    <x v="1"/>
  </r>
  <r>
    <s v="AX23078"/>
    <s v="ENX2002"/>
    <s v="A165"/>
    <s v="EMP1027"/>
    <x v="624"/>
    <x v="419"/>
    <x v="1"/>
    <n v="847"/>
    <n v="534"/>
    <n v="534"/>
    <n v="847"/>
    <n v="313"/>
    <x v="51"/>
    <s v="Gary Rodriguez"/>
    <x v="624"/>
    <x v="6"/>
    <x v="0"/>
    <x v="1"/>
  </r>
  <r>
    <s v="AX23079"/>
    <s v="ENX2033"/>
    <s v="A162"/>
    <s v="EMP1004"/>
    <x v="31"/>
    <x v="433"/>
    <x v="3"/>
    <n v="2182"/>
    <n v="1200"/>
    <n v="4800"/>
    <n v="8728"/>
    <n v="3928"/>
    <x v="48"/>
    <s v="Kenneth Bradley"/>
    <x v="31"/>
    <x v="5"/>
    <x v="0"/>
    <x v="1"/>
  </r>
  <r>
    <s v="AX23084"/>
    <s v="ENX2032"/>
    <s v="A106"/>
    <s v="EMP1040"/>
    <x v="63"/>
    <x v="393"/>
    <x v="1"/>
    <n v="1967"/>
    <n v="1397"/>
    <n v="1397"/>
    <n v="1967"/>
    <n v="570"/>
    <x v="35"/>
    <s v="Patrick Ruiz"/>
    <x v="63"/>
    <x v="5"/>
    <x v="0"/>
    <x v="1"/>
  </r>
  <r>
    <s v="AX23086"/>
    <s v="ENX2034"/>
    <s v="A153"/>
    <s v="EMP1032"/>
    <x v="273"/>
    <x v="388"/>
    <x v="0"/>
    <n v="871"/>
    <n v="540"/>
    <n v="1080"/>
    <n v="1742"/>
    <n v="662"/>
    <x v="69"/>
    <s v="Larry Castillo"/>
    <x v="273"/>
    <x v="2"/>
    <x v="2"/>
    <x v="1"/>
  </r>
  <r>
    <s v="AX23090"/>
    <s v="ENX2004"/>
    <s v="A120"/>
    <s v="EMP1016"/>
    <x v="794"/>
    <x v="375"/>
    <x v="3"/>
    <n v="1278"/>
    <n v="665"/>
    <n v="2660"/>
    <n v="5112"/>
    <n v="2452"/>
    <x v="71"/>
    <s v="Henry Nelson"/>
    <x v="794"/>
    <x v="6"/>
    <x v="0"/>
    <x v="1"/>
  </r>
  <r>
    <s v="AX23143"/>
    <s v="ENX2036"/>
    <s v="A119"/>
    <s v="EMP1010"/>
    <x v="435"/>
    <x v="433"/>
    <x v="1"/>
    <n v="1582"/>
    <n v="1234"/>
    <n v="1234"/>
    <n v="1582"/>
    <n v="348"/>
    <x v="61"/>
    <s v="Joshua Cook"/>
    <x v="435"/>
    <x v="5"/>
    <x v="0"/>
    <x v="1"/>
  </r>
  <r>
    <s v="AX23181"/>
    <s v="ENX2044"/>
    <s v="A121"/>
    <s v="EMP1026"/>
    <x v="518"/>
    <x v="388"/>
    <x v="1"/>
    <n v="886"/>
    <n v="478"/>
    <n v="478"/>
    <n v="886"/>
    <n v="408"/>
    <x v="70"/>
    <s v="Martin Perry"/>
    <x v="518"/>
    <x v="2"/>
    <x v="2"/>
    <x v="1"/>
  </r>
  <r>
    <s v="AX23188"/>
    <s v="ENX2093"/>
    <s v="A139"/>
    <s v="EMP1024"/>
    <x v="249"/>
    <x v="374"/>
    <x v="1"/>
    <n v="112"/>
    <n v="90"/>
    <n v="90"/>
    <n v="112"/>
    <n v="22"/>
    <x v="12"/>
    <s v="Ernest Wheeler"/>
    <x v="249"/>
    <x v="0"/>
    <x v="1"/>
    <x v="1"/>
  </r>
  <r>
    <s v="AX23229"/>
    <s v="ENX2093"/>
    <s v="A161"/>
    <s v="EMP1028"/>
    <x v="476"/>
    <x v="406"/>
    <x v="2"/>
    <n v="112"/>
    <n v="90"/>
    <n v="270"/>
    <n v="336"/>
    <n v="66"/>
    <x v="25"/>
    <s v="Howard Sims"/>
    <x v="476"/>
    <x v="0"/>
    <x v="1"/>
    <x v="1"/>
  </r>
  <r>
    <s v="AX23255"/>
    <s v="ENX2084"/>
    <s v="A154"/>
    <s v="EMP1006"/>
    <x v="499"/>
    <x v="405"/>
    <x v="2"/>
    <n v="1783"/>
    <n v="1230"/>
    <n v="3690"/>
    <n v="5349"/>
    <n v="1659"/>
    <x v="55"/>
    <s v="Sean Miller"/>
    <x v="499"/>
    <x v="2"/>
    <x v="1"/>
    <x v="1"/>
  </r>
  <r>
    <s v="AX23265"/>
    <s v="ENX2090"/>
    <s v="A158"/>
    <s v="EMP1041"/>
    <x v="450"/>
    <x v="379"/>
    <x v="1"/>
    <n v="1338"/>
    <n v="682"/>
    <n v="682"/>
    <n v="1338"/>
    <n v="656"/>
    <x v="4"/>
    <s v="Joe Sims"/>
    <x v="450"/>
    <x v="1"/>
    <x v="1"/>
    <x v="1"/>
  </r>
  <r>
    <s v="AX23283"/>
    <s v="ENX2023"/>
    <s v="A106"/>
    <s v="EMP1041"/>
    <x v="40"/>
    <x v="374"/>
    <x v="1"/>
    <n v="818"/>
    <n v="450"/>
    <n v="450"/>
    <n v="818"/>
    <n v="368"/>
    <x v="35"/>
    <s v="Joe Sims"/>
    <x v="40"/>
    <x v="0"/>
    <x v="1"/>
    <x v="1"/>
  </r>
  <r>
    <s v="AX23284"/>
    <s v="ENX2021"/>
    <s v="A110"/>
    <s v="EMP1001"/>
    <x v="522"/>
    <x v="397"/>
    <x v="2"/>
    <n v="217"/>
    <n v="171"/>
    <n v="513"/>
    <n v="651"/>
    <n v="138"/>
    <x v="73"/>
    <s v="Kevin Butler"/>
    <x v="522"/>
    <x v="3"/>
    <x v="0"/>
    <x v="1"/>
  </r>
  <r>
    <s v="AX23287"/>
    <s v="ENX2084"/>
    <s v="A158"/>
    <s v="EMP1039"/>
    <x v="38"/>
    <x v="399"/>
    <x v="0"/>
    <n v="1783"/>
    <n v="1230"/>
    <n v="2460"/>
    <n v="3566"/>
    <n v="1106"/>
    <x v="4"/>
    <s v="Eugene Holmes"/>
    <x v="38"/>
    <x v="5"/>
    <x v="1"/>
    <x v="1"/>
  </r>
  <r>
    <s v="AX23313"/>
    <s v="ENX2005"/>
    <s v="A152"/>
    <s v="EMP1014"/>
    <x v="55"/>
    <x v="372"/>
    <x v="2"/>
    <n v="684"/>
    <n v="561"/>
    <n v="1683"/>
    <n v="2052"/>
    <n v="369"/>
    <x v="54"/>
    <s v="Ronald Reed"/>
    <x v="55"/>
    <x v="4"/>
    <x v="1"/>
    <x v="1"/>
  </r>
  <r>
    <s v="AX23320"/>
    <s v="ENX2051"/>
    <s v="A115"/>
    <s v="EMP1002"/>
    <x v="138"/>
    <x v="389"/>
    <x v="0"/>
    <n v="1077"/>
    <n v="732"/>
    <n v="1464"/>
    <n v="2154"/>
    <n v="690"/>
    <x v="22"/>
    <s v="Andrew Bowman"/>
    <x v="138"/>
    <x v="4"/>
    <x v="2"/>
    <x v="1"/>
  </r>
  <r>
    <s v="AX23334"/>
    <s v="ENX2091"/>
    <s v="A143"/>
    <s v="EMP1005"/>
    <x v="646"/>
    <x v="369"/>
    <x v="1"/>
    <n v="368"/>
    <n v="294"/>
    <n v="294"/>
    <n v="368"/>
    <n v="74"/>
    <x v="9"/>
    <s v="Ryan Welch"/>
    <x v="646"/>
    <x v="3"/>
    <x v="1"/>
    <x v="1"/>
  </r>
  <r>
    <s v="AX23361"/>
    <s v="ENX2034"/>
    <s v="A125"/>
    <s v="EMP1041"/>
    <x v="41"/>
    <x v="387"/>
    <x v="2"/>
    <n v="871"/>
    <n v="540"/>
    <n v="1620"/>
    <n v="2613"/>
    <n v="993"/>
    <x v="72"/>
    <s v="Joe Sims"/>
    <x v="41"/>
    <x v="6"/>
    <x v="2"/>
    <x v="1"/>
  </r>
  <r>
    <s v="AX23391"/>
    <s v="ENX2089"/>
    <s v="A128"/>
    <s v="EMP1002"/>
    <x v="224"/>
    <x v="393"/>
    <x v="2"/>
    <n v="2294"/>
    <n v="1399"/>
    <n v="4197"/>
    <n v="6882"/>
    <n v="2685"/>
    <x v="16"/>
    <s v="Andrew Bowman"/>
    <x v="224"/>
    <x v="5"/>
    <x v="0"/>
    <x v="1"/>
  </r>
  <r>
    <s v="AX23392"/>
    <s v="ENX2027"/>
    <s v="A121"/>
    <s v="EMP1029"/>
    <x v="594"/>
    <x v="426"/>
    <x v="3"/>
    <n v="2497"/>
    <n v="1473"/>
    <n v="5892"/>
    <n v="9988"/>
    <n v="4096"/>
    <x v="70"/>
    <s v="Howard Gardner"/>
    <x v="594"/>
    <x v="0"/>
    <x v="0"/>
    <x v="1"/>
  </r>
  <r>
    <s v="AX23400"/>
    <s v="ENX2083"/>
    <s v="A160"/>
    <s v="EMP1039"/>
    <x v="2"/>
    <x v="382"/>
    <x v="0"/>
    <n v="2141"/>
    <n v="1777"/>
    <n v="3554"/>
    <n v="4282"/>
    <n v="728"/>
    <x v="1"/>
    <s v="Eugene Holmes"/>
    <x v="2"/>
    <x v="1"/>
    <x v="1"/>
    <x v="1"/>
  </r>
  <r>
    <s v="AX23404"/>
    <s v="ENX2078"/>
    <s v="A103"/>
    <s v="EMP1014"/>
    <x v="699"/>
    <x v="391"/>
    <x v="1"/>
    <n v="1798"/>
    <n v="971"/>
    <n v="971"/>
    <n v="1798"/>
    <n v="827"/>
    <x v="2"/>
    <s v="Ronald Reed"/>
    <x v="699"/>
    <x v="3"/>
    <x v="0"/>
    <x v="1"/>
  </r>
  <r>
    <s v="AX23413"/>
    <s v="ENX2068"/>
    <s v="A172"/>
    <s v="EMP1032"/>
    <x v="275"/>
    <x v="397"/>
    <x v="3"/>
    <n v="1500"/>
    <n v="900"/>
    <n v="3600"/>
    <n v="6000"/>
    <n v="2400"/>
    <x v="28"/>
    <s v="Larry Castillo"/>
    <x v="275"/>
    <x v="3"/>
    <x v="0"/>
    <x v="1"/>
  </r>
  <r>
    <s v="AX23420"/>
    <s v="ENX2066"/>
    <s v="A126"/>
    <s v="EMP1024"/>
    <x v="181"/>
    <x v="397"/>
    <x v="1"/>
    <n v="2091"/>
    <n v="1485"/>
    <n v="1485"/>
    <n v="2091"/>
    <n v="606"/>
    <x v="38"/>
    <s v="Ernest Wheeler"/>
    <x v="181"/>
    <x v="3"/>
    <x v="0"/>
    <x v="1"/>
  </r>
  <r>
    <s v="AX23440"/>
    <s v="ENX2023"/>
    <s v="A116"/>
    <s v="EMP1018"/>
    <x v="11"/>
    <x v="426"/>
    <x v="1"/>
    <n v="818"/>
    <n v="450"/>
    <n v="450"/>
    <n v="818"/>
    <n v="368"/>
    <x v="47"/>
    <s v="Jimmy Young"/>
    <x v="11"/>
    <x v="0"/>
    <x v="0"/>
    <x v="1"/>
  </r>
  <r>
    <s v="AX23464"/>
    <s v="ENX2069"/>
    <s v="A145"/>
    <s v="EMP1002"/>
    <x v="48"/>
    <x v="426"/>
    <x v="2"/>
    <n v="378"/>
    <n v="291"/>
    <n v="873"/>
    <n v="1134"/>
    <n v="261"/>
    <x v="50"/>
    <s v="Andrew Bowman"/>
    <x v="48"/>
    <x v="0"/>
    <x v="0"/>
    <x v="1"/>
  </r>
  <r>
    <s v="AX23483"/>
    <s v="ENX2018"/>
    <s v="A150"/>
    <s v="EMP1011"/>
    <x v="158"/>
    <x v="404"/>
    <x v="1"/>
    <n v="1972"/>
    <n v="1321"/>
    <n v="1321"/>
    <n v="1972"/>
    <n v="651"/>
    <x v="27"/>
    <s v="Larry Marshall"/>
    <x v="158"/>
    <x v="3"/>
    <x v="0"/>
    <x v="1"/>
  </r>
  <r>
    <s v="AX23517"/>
    <s v="ENX2003"/>
    <s v="A121"/>
    <s v="EMP1038"/>
    <x v="595"/>
    <x v="407"/>
    <x v="1"/>
    <n v="1783"/>
    <n v="1516"/>
    <n v="1516"/>
    <n v="1783"/>
    <n v="267"/>
    <x v="70"/>
    <s v="Scott Mason"/>
    <x v="595"/>
    <x v="2"/>
    <x v="1"/>
    <x v="1"/>
  </r>
  <r>
    <s v="AX23536"/>
    <s v="ENX2033"/>
    <s v="A126"/>
    <s v="EMP1014"/>
    <x v="449"/>
    <x v="396"/>
    <x v="0"/>
    <n v="2182"/>
    <n v="1200"/>
    <n v="2400"/>
    <n v="4364"/>
    <n v="1964"/>
    <x v="38"/>
    <s v="Ronald Reed"/>
    <x v="449"/>
    <x v="2"/>
    <x v="0"/>
    <x v="1"/>
  </r>
  <r>
    <s v="AX23541"/>
    <s v="ENX2033"/>
    <s v="A135"/>
    <s v="EMP1014"/>
    <x v="110"/>
    <x v="408"/>
    <x v="1"/>
    <n v="2182"/>
    <n v="1200"/>
    <n v="1200"/>
    <n v="2182"/>
    <n v="982"/>
    <x v="44"/>
    <s v="Ronald Reed"/>
    <x v="110"/>
    <x v="4"/>
    <x v="1"/>
    <x v="1"/>
  </r>
  <r>
    <s v="AX23548"/>
    <s v="ENX2009"/>
    <s v="A137"/>
    <s v="EMP1040"/>
    <x v="418"/>
    <x v="386"/>
    <x v="0"/>
    <n v="584"/>
    <n v="420"/>
    <n v="840"/>
    <n v="1168"/>
    <n v="328"/>
    <x v="32"/>
    <s v="Patrick Ruiz"/>
    <x v="418"/>
    <x v="3"/>
    <x v="1"/>
    <x v="1"/>
  </r>
  <r>
    <s v="AX23550"/>
    <s v="ENX2081"/>
    <s v="A113"/>
    <s v="EMP1000"/>
    <x v="183"/>
    <x v="392"/>
    <x v="0"/>
    <n v="1566"/>
    <n v="1190"/>
    <n v="2380"/>
    <n v="3132"/>
    <n v="752"/>
    <x v="49"/>
    <s v="Fred Robertson"/>
    <x v="183"/>
    <x v="3"/>
    <x v="2"/>
    <x v="1"/>
  </r>
  <r>
    <s v="AX23557"/>
    <s v="ENX2080"/>
    <s v="A122"/>
    <s v="EMP1012"/>
    <x v="677"/>
    <x v="394"/>
    <x v="1"/>
    <n v="2353"/>
    <n v="1788"/>
    <n v="1788"/>
    <n v="2353"/>
    <n v="565"/>
    <x v="17"/>
    <s v="John Reyes"/>
    <x v="677"/>
    <x v="5"/>
    <x v="1"/>
    <x v="1"/>
  </r>
  <r>
    <s v="AX23560"/>
    <s v="ENX2091"/>
    <s v="A163"/>
    <s v="EMP1005"/>
    <x v="6"/>
    <x v="371"/>
    <x v="1"/>
    <n v="368"/>
    <n v="294"/>
    <n v="294"/>
    <n v="368"/>
    <n v="74"/>
    <x v="60"/>
    <s v="Ryan Welch"/>
    <x v="6"/>
    <x v="0"/>
    <x v="0"/>
    <x v="1"/>
  </r>
  <r>
    <s v="AX23562"/>
    <s v="ENX2079"/>
    <s v="A135"/>
    <s v="EMP1041"/>
    <x v="667"/>
    <x v="417"/>
    <x v="1"/>
    <n v="1725"/>
    <n v="1363"/>
    <n v="1363"/>
    <n v="1725"/>
    <n v="362"/>
    <x v="44"/>
    <s v="Joe Sims"/>
    <x v="667"/>
    <x v="1"/>
    <x v="1"/>
    <x v="1"/>
  </r>
  <r>
    <s v="AX23567"/>
    <s v="ENX2025"/>
    <s v="A152"/>
    <s v="EMP1032"/>
    <x v="493"/>
    <x v="384"/>
    <x v="1"/>
    <n v="667"/>
    <n v="387"/>
    <n v="387"/>
    <n v="667"/>
    <n v="280"/>
    <x v="54"/>
    <s v="Larry Castillo"/>
    <x v="493"/>
    <x v="6"/>
    <x v="1"/>
    <x v="1"/>
  </r>
  <r>
    <s v="AX23568"/>
    <s v="ENX2043"/>
    <s v="A142"/>
    <s v="EMP1020"/>
    <x v="203"/>
    <x v="368"/>
    <x v="1"/>
    <n v="545"/>
    <n v="425"/>
    <n v="425"/>
    <n v="545"/>
    <n v="120"/>
    <x v="15"/>
    <s v="Ryan Butler"/>
    <x v="203"/>
    <x v="2"/>
    <x v="2"/>
    <x v="1"/>
  </r>
  <r>
    <s v="AX23575"/>
    <s v="ENX2095"/>
    <s v="A170"/>
    <s v="EMP1039"/>
    <x v="27"/>
    <x v="408"/>
    <x v="0"/>
    <n v="1743"/>
    <n v="872"/>
    <n v="1744"/>
    <n v="3486"/>
    <n v="1742"/>
    <x v="18"/>
    <s v="Eugene Holmes"/>
    <x v="27"/>
    <x v="4"/>
    <x v="1"/>
    <x v="1"/>
  </r>
  <r>
    <s v="AX23606"/>
    <s v="ENX2087"/>
    <s v="A150"/>
    <s v="EMP1030"/>
    <x v="360"/>
    <x v="403"/>
    <x v="0"/>
    <n v="1022"/>
    <n v="818"/>
    <n v="1636"/>
    <n v="2044"/>
    <n v="408"/>
    <x v="27"/>
    <s v="Bobby Russell"/>
    <x v="360"/>
    <x v="0"/>
    <x v="0"/>
    <x v="1"/>
  </r>
  <r>
    <s v="AX23619"/>
    <s v="ENX2046"/>
    <s v="A152"/>
    <s v="EMP1038"/>
    <x v="216"/>
    <x v="426"/>
    <x v="2"/>
    <n v="2410"/>
    <n v="1518"/>
    <n v="4554"/>
    <n v="7230"/>
    <n v="2676"/>
    <x v="54"/>
    <s v="Scott Mason"/>
    <x v="216"/>
    <x v="0"/>
    <x v="0"/>
    <x v="1"/>
  </r>
  <r>
    <s v="AX23645"/>
    <s v="ENX2023"/>
    <s v="A168"/>
    <s v="EMP1007"/>
    <x v="192"/>
    <x v="397"/>
    <x v="0"/>
    <n v="818"/>
    <n v="450"/>
    <n v="900"/>
    <n v="1636"/>
    <n v="736"/>
    <x v="45"/>
    <s v="Jeremy Mendoza"/>
    <x v="192"/>
    <x v="3"/>
    <x v="0"/>
    <x v="1"/>
  </r>
  <r>
    <s v="AX23646"/>
    <s v="ENX2046"/>
    <s v="A173"/>
    <s v="EMP1012"/>
    <x v="733"/>
    <x v="406"/>
    <x v="1"/>
    <n v="2410"/>
    <n v="1518"/>
    <n v="1518"/>
    <n v="2410"/>
    <n v="892"/>
    <x v="14"/>
    <s v="John Reyes"/>
    <x v="733"/>
    <x v="0"/>
    <x v="1"/>
    <x v="1"/>
  </r>
  <r>
    <s v="AX23683"/>
    <s v="ENX2055"/>
    <s v="A172"/>
    <s v="EMP1028"/>
    <x v="779"/>
    <x v="393"/>
    <x v="3"/>
    <n v="2495"/>
    <n v="1896"/>
    <n v="7584"/>
    <n v="9980"/>
    <n v="2396"/>
    <x v="28"/>
    <s v="Howard Sims"/>
    <x v="779"/>
    <x v="5"/>
    <x v="0"/>
    <x v="1"/>
  </r>
  <r>
    <s v="AX23706"/>
    <s v="ENX2068"/>
    <s v="A127"/>
    <s v="EMP1013"/>
    <x v="656"/>
    <x v="436"/>
    <x v="2"/>
    <n v="1500"/>
    <n v="900"/>
    <n v="2700"/>
    <n v="4500"/>
    <n v="1800"/>
    <x v="5"/>
    <s v="Charles Harper"/>
    <x v="656"/>
    <x v="5"/>
    <x v="1"/>
    <x v="1"/>
  </r>
  <r>
    <s v="AX23727"/>
    <s v="ENX2047"/>
    <s v="A160"/>
    <s v="EMP1005"/>
    <x v="672"/>
    <x v="401"/>
    <x v="2"/>
    <n v="290"/>
    <n v="200"/>
    <n v="600"/>
    <n v="870"/>
    <n v="270"/>
    <x v="1"/>
    <s v="Ryan Welch"/>
    <x v="672"/>
    <x v="4"/>
    <x v="0"/>
    <x v="1"/>
  </r>
  <r>
    <s v="AX23740"/>
    <s v="ENX2056"/>
    <s v="A146"/>
    <s v="EMP1027"/>
    <x v="764"/>
    <x v="417"/>
    <x v="1"/>
    <n v="1635"/>
    <n v="1046"/>
    <n v="1046"/>
    <n v="1635"/>
    <n v="589"/>
    <x v="8"/>
    <s v="Gary Rodriguez"/>
    <x v="764"/>
    <x v="1"/>
    <x v="1"/>
    <x v="1"/>
  </r>
  <r>
    <s v="AX23753"/>
    <s v="ENX2007"/>
    <s v="A129"/>
    <s v="EMP1019"/>
    <x v="414"/>
    <x v="428"/>
    <x v="1"/>
    <n v="1405"/>
    <n v="1054"/>
    <n v="1054"/>
    <n v="1405"/>
    <n v="351"/>
    <x v="59"/>
    <s v="Roger Robertson"/>
    <x v="414"/>
    <x v="6"/>
    <x v="1"/>
    <x v="1"/>
  </r>
  <r>
    <s v="AX23756"/>
    <s v="ENX2062"/>
    <s v="A129"/>
    <s v="EMP1030"/>
    <x v="383"/>
    <x v="370"/>
    <x v="3"/>
    <n v="2464"/>
    <n v="1774"/>
    <n v="7096"/>
    <n v="9856"/>
    <n v="2760"/>
    <x v="59"/>
    <s v="Bobby Russell"/>
    <x v="383"/>
    <x v="3"/>
    <x v="1"/>
    <x v="1"/>
  </r>
  <r>
    <s v="AX23762"/>
    <s v="ENX2072"/>
    <s v="A100"/>
    <s v="EMP1021"/>
    <x v="35"/>
    <x v="383"/>
    <x v="1"/>
    <n v="1887"/>
    <n v="1378"/>
    <n v="1378"/>
    <n v="1887"/>
    <n v="509"/>
    <x v="67"/>
    <s v="Clarence Fox"/>
    <x v="35"/>
    <x v="3"/>
    <x v="2"/>
    <x v="1"/>
  </r>
  <r>
    <s v="AX23800"/>
    <s v="ENX2065"/>
    <s v="A171"/>
    <s v="EMP1009"/>
    <x v="64"/>
    <x v="367"/>
    <x v="3"/>
    <n v="2396"/>
    <n v="1965"/>
    <n v="7860"/>
    <n v="9584"/>
    <n v="1724"/>
    <x v="58"/>
    <s v="Kenneth Fields"/>
    <x v="64"/>
    <x v="4"/>
    <x v="0"/>
    <x v="1"/>
  </r>
  <r>
    <s v="AX23805"/>
    <s v="ENX2003"/>
    <s v="A165"/>
    <s v="EMP1015"/>
    <x v="389"/>
    <x v="418"/>
    <x v="1"/>
    <n v="1783"/>
    <n v="1516"/>
    <n v="1516"/>
    <n v="1783"/>
    <n v="267"/>
    <x v="51"/>
    <s v="Justin Lynch"/>
    <x v="389"/>
    <x v="2"/>
    <x v="1"/>
    <x v="1"/>
  </r>
  <r>
    <s v="AX23836"/>
    <s v="ENX2000"/>
    <s v="A123"/>
    <s v="EMP1019"/>
    <x v="196"/>
    <x v="385"/>
    <x v="1"/>
    <n v="2241"/>
    <n v="1367"/>
    <n v="1367"/>
    <n v="2241"/>
    <n v="874"/>
    <x v="62"/>
    <s v="Roger Robertson"/>
    <x v="196"/>
    <x v="6"/>
    <x v="1"/>
    <x v="1"/>
  </r>
  <r>
    <s v="AX23848"/>
    <s v="ENX2094"/>
    <s v="A132"/>
    <s v="EMP1010"/>
    <x v="696"/>
    <x v="375"/>
    <x v="1"/>
    <n v="771"/>
    <n v="648"/>
    <n v="648"/>
    <n v="771"/>
    <n v="123"/>
    <x v="56"/>
    <s v="Joshua Cook"/>
    <x v="696"/>
    <x v="6"/>
    <x v="0"/>
    <x v="1"/>
  </r>
  <r>
    <s v="AX23866"/>
    <s v="ENX2060"/>
    <s v="A110"/>
    <s v="EMP1036"/>
    <x v="267"/>
    <x v="373"/>
    <x v="1"/>
    <n v="1467"/>
    <n v="807"/>
    <n v="807"/>
    <n v="1467"/>
    <n v="660"/>
    <x v="73"/>
    <s v="Robert Reed"/>
    <x v="267"/>
    <x v="0"/>
    <x v="0"/>
    <x v="1"/>
  </r>
  <r>
    <s v="AX23890"/>
    <s v="ENX2060"/>
    <s v="A123"/>
    <s v="EMP1031"/>
    <x v="340"/>
    <x v="399"/>
    <x v="1"/>
    <n v="1467"/>
    <n v="807"/>
    <n v="807"/>
    <n v="1467"/>
    <n v="660"/>
    <x v="62"/>
    <s v="Brian Thomas"/>
    <x v="340"/>
    <x v="5"/>
    <x v="1"/>
    <x v="1"/>
  </r>
  <r>
    <s v="AX23912"/>
    <s v="ENX2083"/>
    <s v="A140"/>
    <s v="EMP1034"/>
    <x v="575"/>
    <x v="418"/>
    <x v="1"/>
    <n v="2141"/>
    <n v="1777"/>
    <n v="1777"/>
    <n v="2141"/>
    <n v="364"/>
    <x v="46"/>
    <s v="Arthur Mccoy"/>
    <x v="575"/>
    <x v="2"/>
    <x v="1"/>
    <x v="1"/>
  </r>
  <r>
    <s v="AX23927"/>
    <s v="ENX2070"/>
    <s v="A168"/>
    <s v="EMP1004"/>
    <x v="681"/>
    <x v="431"/>
    <x v="3"/>
    <n v="1671"/>
    <n v="1220"/>
    <n v="4880"/>
    <n v="6684"/>
    <n v="1804"/>
    <x v="45"/>
    <s v="Kenneth Bradley"/>
    <x v="681"/>
    <x v="3"/>
    <x v="0"/>
    <x v="1"/>
  </r>
  <r>
    <s v="AX23931"/>
    <s v="ENX2062"/>
    <s v="A110"/>
    <s v="EMP1016"/>
    <x v="9"/>
    <x v="438"/>
    <x v="1"/>
    <n v="2464"/>
    <n v="1774"/>
    <n v="1774"/>
    <n v="2464"/>
    <n v="690"/>
    <x v="73"/>
    <s v="Henry Nelson"/>
    <x v="9"/>
    <x v="5"/>
    <x v="1"/>
    <x v="1"/>
  </r>
  <r>
    <s v="AX23964"/>
    <s v="ENX2021"/>
    <s v="A113"/>
    <s v="EMP1044"/>
    <x v="578"/>
    <x v="422"/>
    <x v="1"/>
    <n v="217"/>
    <n v="171"/>
    <n v="171"/>
    <n v="217"/>
    <n v="46"/>
    <x v="49"/>
    <s v="Martin Carr"/>
    <x v="578"/>
    <x v="0"/>
    <x v="2"/>
    <x v="1"/>
  </r>
  <r>
    <s v="AX23970"/>
    <s v="ENX2022"/>
    <s v="A145"/>
    <s v="EMP1028"/>
    <x v="359"/>
    <x v="386"/>
    <x v="0"/>
    <n v="561"/>
    <n v="421"/>
    <n v="842"/>
    <n v="1122"/>
    <n v="280"/>
    <x v="50"/>
    <s v="Howard Sims"/>
    <x v="359"/>
    <x v="3"/>
    <x v="1"/>
    <x v="1"/>
  </r>
  <r>
    <s v="AX23979"/>
    <s v="ENX2055"/>
    <s v="A139"/>
    <s v="EMP1039"/>
    <x v="761"/>
    <x v="410"/>
    <x v="2"/>
    <n v="2495"/>
    <n v="1896"/>
    <n v="5688"/>
    <n v="7485"/>
    <n v="1797"/>
    <x v="12"/>
    <s v="Eugene Holmes"/>
    <x v="761"/>
    <x v="5"/>
    <x v="2"/>
    <x v="1"/>
  </r>
  <r>
    <s v="AX23991"/>
    <s v="ENX2074"/>
    <s v="A119"/>
    <s v="EMP1041"/>
    <x v="754"/>
    <x v="422"/>
    <x v="0"/>
    <n v="504"/>
    <n v="408"/>
    <n v="816"/>
    <n v="1008"/>
    <n v="192"/>
    <x v="61"/>
    <s v="Joe Sims"/>
    <x v="754"/>
    <x v="0"/>
    <x v="2"/>
    <x v="1"/>
  </r>
  <r>
    <s v="AX24002"/>
    <s v="ENX2066"/>
    <s v="A128"/>
    <s v="EMP1011"/>
    <x v="139"/>
    <x v="410"/>
    <x v="1"/>
    <n v="2091"/>
    <n v="1485"/>
    <n v="1485"/>
    <n v="2091"/>
    <n v="606"/>
    <x v="16"/>
    <s v="Larry Marshall"/>
    <x v="139"/>
    <x v="5"/>
    <x v="2"/>
    <x v="1"/>
  </r>
  <r>
    <s v="AX24018"/>
    <s v="ENX2028"/>
    <s v="A137"/>
    <s v="EMP1020"/>
    <x v="342"/>
    <x v="430"/>
    <x v="3"/>
    <n v="2283"/>
    <n v="1484"/>
    <n v="5936"/>
    <n v="9132"/>
    <n v="3196"/>
    <x v="32"/>
    <s v="Ryan Butler"/>
    <x v="342"/>
    <x v="4"/>
    <x v="1"/>
    <x v="1"/>
  </r>
  <r>
    <s v="AX24033"/>
    <s v="ENX2037"/>
    <s v="A104"/>
    <s v="EMP1014"/>
    <x v="74"/>
    <x v="390"/>
    <x v="0"/>
    <n v="880"/>
    <n v="634"/>
    <n v="1268"/>
    <n v="1760"/>
    <n v="492"/>
    <x v="53"/>
    <s v="Ronald Reed"/>
    <x v="74"/>
    <x v="2"/>
    <x v="0"/>
    <x v="1"/>
  </r>
  <r>
    <s v="AX24036"/>
    <s v="ENX2042"/>
    <s v="A172"/>
    <s v="EMP1010"/>
    <x v="583"/>
    <x v="420"/>
    <x v="1"/>
    <n v="203"/>
    <n v="154"/>
    <n v="154"/>
    <n v="203"/>
    <n v="49"/>
    <x v="28"/>
    <s v="Joshua Cook"/>
    <x v="583"/>
    <x v="0"/>
    <x v="2"/>
    <x v="1"/>
  </r>
  <r>
    <s v="AX24051"/>
    <s v="ENX2079"/>
    <s v="A169"/>
    <s v="EMP1023"/>
    <x v="341"/>
    <x v="382"/>
    <x v="1"/>
    <n v="1725"/>
    <n v="1363"/>
    <n v="1363"/>
    <n v="1725"/>
    <n v="362"/>
    <x v="30"/>
    <s v="Brian Davis"/>
    <x v="341"/>
    <x v="1"/>
    <x v="1"/>
    <x v="1"/>
  </r>
  <r>
    <s v="AX24066"/>
    <s v="ENX2016"/>
    <s v="A106"/>
    <s v="EMP1041"/>
    <x v="385"/>
    <x v="367"/>
    <x v="1"/>
    <n v="1351"/>
    <n v="1108"/>
    <n v="1108"/>
    <n v="1351"/>
    <n v="243"/>
    <x v="35"/>
    <s v="Joe Sims"/>
    <x v="385"/>
    <x v="4"/>
    <x v="0"/>
    <x v="1"/>
  </r>
  <r>
    <s v="AX24069"/>
    <s v="ENX2046"/>
    <s v="A121"/>
    <s v="EMP1005"/>
    <x v="212"/>
    <x v="401"/>
    <x v="1"/>
    <n v="2410"/>
    <n v="1518"/>
    <n v="1518"/>
    <n v="2410"/>
    <n v="892"/>
    <x v="70"/>
    <s v="Ryan Welch"/>
    <x v="212"/>
    <x v="4"/>
    <x v="0"/>
    <x v="1"/>
  </r>
  <r>
    <s v="AX24073"/>
    <s v="ENX2048"/>
    <s v="A117"/>
    <s v="EMP1026"/>
    <x v="569"/>
    <x v="383"/>
    <x v="1"/>
    <n v="502"/>
    <n v="296"/>
    <n v="296"/>
    <n v="502"/>
    <n v="206"/>
    <x v="63"/>
    <s v="Martin Perry"/>
    <x v="569"/>
    <x v="3"/>
    <x v="2"/>
    <x v="1"/>
  </r>
  <r>
    <s v="AX24082"/>
    <s v="ENX2055"/>
    <s v="A170"/>
    <s v="EMP1012"/>
    <x v="414"/>
    <x v="415"/>
    <x v="0"/>
    <n v="2495"/>
    <n v="1896"/>
    <n v="3792"/>
    <n v="4990"/>
    <n v="1198"/>
    <x v="18"/>
    <s v="John Reyes"/>
    <x v="414"/>
    <x v="1"/>
    <x v="0"/>
    <x v="1"/>
  </r>
  <r>
    <s v="AX24088"/>
    <s v="ENX2091"/>
    <s v="A161"/>
    <s v="EMP1042"/>
    <x v="612"/>
    <x v="370"/>
    <x v="1"/>
    <n v="368"/>
    <n v="294"/>
    <n v="294"/>
    <n v="368"/>
    <n v="74"/>
    <x v="25"/>
    <s v="Scott Clark"/>
    <x v="612"/>
    <x v="3"/>
    <x v="1"/>
    <x v="1"/>
  </r>
  <r>
    <s v="AX24090"/>
    <s v="ENX2009"/>
    <s v="A172"/>
    <s v="EMP1037"/>
    <x v="415"/>
    <x v="388"/>
    <x v="1"/>
    <n v="584"/>
    <n v="420"/>
    <n v="420"/>
    <n v="584"/>
    <n v="164"/>
    <x v="28"/>
    <s v="Carl Hall"/>
    <x v="415"/>
    <x v="2"/>
    <x v="2"/>
    <x v="1"/>
  </r>
  <r>
    <s v="AX24091"/>
    <s v="ENX2074"/>
    <s v="A172"/>
    <s v="EMP1037"/>
    <x v="428"/>
    <x v="414"/>
    <x v="2"/>
    <n v="504"/>
    <n v="408"/>
    <n v="1224"/>
    <n v="1512"/>
    <n v="288"/>
    <x v="28"/>
    <s v="Carl Hall"/>
    <x v="428"/>
    <x v="5"/>
    <x v="0"/>
    <x v="1"/>
  </r>
  <r>
    <s v="AX24109"/>
    <s v="ENX2065"/>
    <s v="A155"/>
    <s v="EMP1011"/>
    <x v="712"/>
    <x v="382"/>
    <x v="1"/>
    <n v="2396"/>
    <n v="1965"/>
    <n v="1965"/>
    <n v="2396"/>
    <n v="431"/>
    <x v="41"/>
    <s v="Larry Marshall"/>
    <x v="712"/>
    <x v="1"/>
    <x v="1"/>
    <x v="1"/>
  </r>
  <r>
    <s v="AX24124"/>
    <s v="ENX2035"/>
    <s v="A133"/>
    <s v="EMP1043"/>
    <x v="342"/>
    <x v="373"/>
    <x v="3"/>
    <n v="458"/>
    <n v="376"/>
    <n v="1504"/>
    <n v="1832"/>
    <n v="328"/>
    <x v="37"/>
    <s v="Joshua Taylor"/>
    <x v="342"/>
    <x v="0"/>
    <x v="0"/>
    <x v="1"/>
  </r>
  <r>
    <s v="AX24129"/>
    <s v="ENX2012"/>
    <s v="A110"/>
    <s v="EMP1022"/>
    <x v="264"/>
    <x v="412"/>
    <x v="3"/>
    <n v="1353"/>
    <n v="947"/>
    <n v="3788"/>
    <n v="5412"/>
    <n v="1624"/>
    <x v="73"/>
    <s v="Walter Cook"/>
    <x v="264"/>
    <x v="5"/>
    <x v="0"/>
    <x v="1"/>
  </r>
  <r>
    <s v="AX24143"/>
    <s v="ENX2057"/>
    <s v="A149"/>
    <s v="EMP1043"/>
    <x v="324"/>
    <x v="422"/>
    <x v="0"/>
    <n v="181"/>
    <n v="130"/>
    <n v="260"/>
    <n v="362"/>
    <n v="102"/>
    <x v="42"/>
    <s v="Joshua Taylor"/>
    <x v="324"/>
    <x v="0"/>
    <x v="2"/>
    <x v="1"/>
  </r>
  <r>
    <s v="AX24146"/>
    <s v="ENX2077"/>
    <s v="A115"/>
    <s v="EMP1034"/>
    <x v="349"/>
    <x v="376"/>
    <x v="2"/>
    <n v="530"/>
    <n v="424"/>
    <n v="1272"/>
    <n v="1590"/>
    <n v="318"/>
    <x v="22"/>
    <s v="Arthur Mccoy"/>
    <x v="349"/>
    <x v="6"/>
    <x v="2"/>
    <x v="1"/>
  </r>
  <r>
    <s v="AX24152"/>
    <s v="ENX2023"/>
    <s v="A147"/>
    <s v="EMP1004"/>
    <x v="355"/>
    <x v="415"/>
    <x v="1"/>
    <n v="818"/>
    <n v="450"/>
    <n v="450"/>
    <n v="818"/>
    <n v="368"/>
    <x v="20"/>
    <s v="Kenneth Bradley"/>
    <x v="355"/>
    <x v="1"/>
    <x v="0"/>
    <x v="1"/>
  </r>
  <r>
    <s v="AX24199"/>
    <s v="ENX2094"/>
    <s v="A102"/>
    <s v="EMP1011"/>
    <x v="704"/>
    <x v="423"/>
    <x v="0"/>
    <n v="771"/>
    <n v="648"/>
    <n v="1296"/>
    <n v="1542"/>
    <n v="246"/>
    <x v="43"/>
    <s v="Larry Marshall"/>
    <x v="704"/>
    <x v="4"/>
    <x v="0"/>
    <x v="1"/>
  </r>
  <r>
    <s v="AX24206"/>
    <s v="ENX2022"/>
    <s v="A163"/>
    <s v="EMP1017"/>
    <x v="247"/>
    <x v="399"/>
    <x v="0"/>
    <n v="561"/>
    <n v="421"/>
    <n v="842"/>
    <n v="1122"/>
    <n v="280"/>
    <x v="60"/>
    <s v="Brian Hansen"/>
    <x v="247"/>
    <x v="5"/>
    <x v="1"/>
    <x v="1"/>
  </r>
  <r>
    <s v="AX24221"/>
    <s v="ENX2056"/>
    <s v="A163"/>
    <s v="EMP1031"/>
    <x v="335"/>
    <x v="432"/>
    <x v="1"/>
    <n v="1635"/>
    <n v="1046"/>
    <n v="1046"/>
    <n v="1635"/>
    <n v="589"/>
    <x v="60"/>
    <s v="Brian Thomas"/>
    <x v="335"/>
    <x v="4"/>
    <x v="2"/>
    <x v="1"/>
  </r>
  <r>
    <s v="AX24237"/>
    <s v="ENX2057"/>
    <s v="A109"/>
    <s v="EMP1017"/>
    <x v="360"/>
    <x v="396"/>
    <x v="1"/>
    <n v="181"/>
    <n v="130"/>
    <n v="130"/>
    <n v="181"/>
    <n v="51"/>
    <x v="34"/>
    <s v="Brian Hansen"/>
    <x v="360"/>
    <x v="2"/>
    <x v="0"/>
    <x v="1"/>
  </r>
  <r>
    <s v="AX24247"/>
    <s v="ENX2066"/>
    <s v="A152"/>
    <s v="EMP1017"/>
    <x v="5"/>
    <x v="404"/>
    <x v="0"/>
    <n v="2091"/>
    <n v="1485"/>
    <n v="2970"/>
    <n v="4182"/>
    <n v="1212"/>
    <x v="54"/>
    <s v="Brian Hansen"/>
    <x v="5"/>
    <x v="3"/>
    <x v="0"/>
    <x v="1"/>
  </r>
  <r>
    <s v="AX24251"/>
    <s v="ENX2078"/>
    <s v="A124"/>
    <s v="EMP1024"/>
    <x v="142"/>
    <x v="392"/>
    <x v="1"/>
    <n v="1798"/>
    <n v="971"/>
    <n v="971"/>
    <n v="1798"/>
    <n v="827"/>
    <x v="21"/>
    <s v="Ernest Wheeler"/>
    <x v="142"/>
    <x v="3"/>
    <x v="2"/>
    <x v="1"/>
  </r>
  <r>
    <s v="AX24256"/>
    <s v="ENX2069"/>
    <s v="A170"/>
    <s v="EMP1025"/>
    <x v="503"/>
    <x v="406"/>
    <x v="1"/>
    <n v="378"/>
    <n v="291"/>
    <n v="291"/>
    <n v="378"/>
    <n v="87"/>
    <x v="18"/>
    <s v="Ernest Wagner"/>
    <x v="503"/>
    <x v="0"/>
    <x v="1"/>
    <x v="1"/>
  </r>
  <r>
    <s v="AX24271"/>
    <s v="ENX2077"/>
    <s v="A102"/>
    <s v="EMP1000"/>
    <x v="96"/>
    <x v="434"/>
    <x v="1"/>
    <n v="530"/>
    <n v="424"/>
    <n v="424"/>
    <n v="530"/>
    <n v="106"/>
    <x v="43"/>
    <s v="Fred Robertson"/>
    <x v="96"/>
    <x v="0"/>
    <x v="1"/>
    <x v="1"/>
  </r>
  <r>
    <s v="AX24301"/>
    <s v="ENX2100"/>
    <s v="A125"/>
    <s v="EMP1026"/>
    <x v="603"/>
    <x v="372"/>
    <x v="1"/>
    <n v="799"/>
    <n v="455"/>
    <n v="455"/>
    <n v="799"/>
    <n v="344"/>
    <x v="72"/>
    <s v="Martin Perry"/>
    <x v="603"/>
    <x v="4"/>
    <x v="1"/>
    <x v="1"/>
  </r>
  <r>
    <s v="AX24304"/>
    <s v="ENX2048"/>
    <s v="A102"/>
    <s v="EMP1002"/>
    <x v="217"/>
    <x v="412"/>
    <x v="1"/>
    <n v="502"/>
    <n v="296"/>
    <n v="296"/>
    <n v="502"/>
    <n v="206"/>
    <x v="43"/>
    <s v="Andrew Bowman"/>
    <x v="217"/>
    <x v="5"/>
    <x v="0"/>
    <x v="1"/>
  </r>
  <r>
    <s v="AX24320"/>
    <s v="ENX2094"/>
    <s v="A173"/>
    <s v="EMP1023"/>
    <x v="444"/>
    <x v="419"/>
    <x v="1"/>
    <n v="771"/>
    <n v="648"/>
    <n v="648"/>
    <n v="771"/>
    <n v="123"/>
    <x v="14"/>
    <s v="Brian Davis"/>
    <x v="444"/>
    <x v="6"/>
    <x v="0"/>
    <x v="1"/>
  </r>
  <r>
    <s v="AX24322"/>
    <s v="ENX2057"/>
    <s v="A159"/>
    <s v="EMP1035"/>
    <x v="699"/>
    <x v="408"/>
    <x v="1"/>
    <n v="181"/>
    <n v="130"/>
    <n v="130"/>
    <n v="181"/>
    <n v="51"/>
    <x v="52"/>
    <s v="Roger Ramos"/>
    <x v="699"/>
    <x v="4"/>
    <x v="1"/>
    <x v="1"/>
  </r>
  <r>
    <s v="AX24327"/>
    <s v="ENX2075"/>
    <s v="A157"/>
    <s v="EMP1002"/>
    <x v="9"/>
    <x v="435"/>
    <x v="1"/>
    <n v="400"/>
    <n v="208"/>
    <n v="208"/>
    <n v="400"/>
    <n v="192"/>
    <x v="0"/>
    <s v="Andrew Bowman"/>
    <x v="9"/>
    <x v="2"/>
    <x v="0"/>
    <x v="1"/>
  </r>
  <r>
    <s v="AX24336"/>
    <s v="ENX2016"/>
    <s v="A150"/>
    <s v="EMP1040"/>
    <x v="792"/>
    <x v="430"/>
    <x v="0"/>
    <n v="1351"/>
    <n v="1108"/>
    <n v="2216"/>
    <n v="2702"/>
    <n v="486"/>
    <x v="27"/>
    <s v="Patrick Ruiz"/>
    <x v="792"/>
    <x v="4"/>
    <x v="1"/>
    <x v="1"/>
  </r>
  <r>
    <s v="AX24340"/>
    <s v="ENX2081"/>
    <s v="A134"/>
    <s v="EMP1012"/>
    <x v="316"/>
    <x v="382"/>
    <x v="1"/>
    <n v="1566"/>
    <n v="1190"/>
    <n v="1190"/>
    <n v="1566"/>
    <n v="376"/>
    <x v="7"/>
    <s v="John Reyes"/>
    <x v="316"/>
    <x v="1"/>
    <x v="1"/>
    <x v="1"/>
  </r>
  <r>
    <s v="AX24356"/>
    <s v="ENX2053"/>
    <s v="A113"/>
    <s v="EMP1012"/>
    <x v="409"/>
    <x v="389"/>
    <x v="0"/>
    <n v="596"/>
    <n v="358"/>
    <n v="716"/>
    <n v="1192"/>
    <n v="476"/>
    <x v="49"/>
    <s v="John Reyes"/>
    <x v="409"/>
    <x v="4"/>
    <x v="2"/>
    <x v="1"/>
  </r>
  <r>
    <s v="AX24361"/>
    <s v="ENX2048"/>
    <s v="A154"/>
    <s v="EMP1001"/>
    <x v="647"/>
    <x v="383"/>
    <x v="1"/>
    <n v="502"/>
    <n v="296"/>
    <n v="296"/>
    <n v="502"/>
    <n v="206"/>
    <x v="55"/>
    <s v="Kevin Butler"/>
    <x v="647"/>
    <x v="3"/>
    <x v="2"/>
    <x v="1"/>
  </r>
  <r>
    <s v="AX24366"/>
    <s v="ENX2021"/>
    <s v="A119"/>
    <s v="EMP1043"/>
    <x v="185"/>
    <x v="372"/>
    <x v="0"/>
    <n v="217"/>
    <n v="171"/>
    <n v="342"/>
    <n v="434"/>
    <n v="92"/>
    <x v="61"/>
    <s v="Joshua Taylor"/>
    <x v="185"/>
    <x v="4"/>
    <x v="1"/>
    <x v="1"/>
  </r>
  <r>
    <s v="AX24399"/>
    <s v="ENX2076"/>
    <s v="A119"/>
    <s v="EMP1027"/>
    <x v="437"/>
    <x v="400"/>
    <x v="1"/>
    <n v="1522"/>
    <n v="791"/>
    <n v="791"/>
    <n v="1522"/>
    <n v="731"/>
    <x v="61"/>
    <s v="Gary Rodriguez"/>
    <x v="437"/>
    <x v="6"/>
    <x v="0"/>
    <x v="1"/>
  </r>
  <r>
    <s v="AX24403"/>
    <s v="ENX2027"/>
    <s v="A171"/>
    <s v="EMP1042"/>
    <x v="723"/>
    <x v="400"/>
    <x v="1"/>
    <n v="2497"/>
    <n v="1473"/>
    <n v="1473"/>
    <n v="2497"/>
    <n v="1024"/>
    <x v="58"/>
    <s v="Scott Clark"/>
    <x v="723"/>
    <x v="6"/>
    <x v="0"/>
    <x v="1"/>
  </r>
  <r>
    <s v="AX24426"/>
    <s v="ENX2069"/>
    <s v="A104"/>
    <s v="EMP1010"/>
    <x v="348"/>
    <x v="437"/>
    <x v="1"/>
    <n v="378"/>
    <n v="291"/>
    <n v="291"/>
    <n v="378"/>
    <n v="87"/>
    <x v="53"/>
    <s v="Joshua Cook"/>
    <x v="348"/>
    <x v="5"/>
    <x v="2"/>
    <x v="1"/>
  </r>
  <r>
    <s v="AX24429"/>
    <s v="ENX2005"/>
    <s v="A154"/>
    <s v="EMP1021"/>
    <x v="217"/>
    <x v="435"/>
    <x v="1"/>
    <n v="684"/>
    <n v="561"/>
    <n v="561"/>
    <n v="684"/>
    <n v="123"/>
    <x v="55"/>
    <s v="Clarence Fox"/>
    <x v="217"/>
    <x v="2"/>
    <x v="0"/>
    <x v="1"/>
  </r>
  <r>
    <s v="AX24482"/>
    <s v="ENX2083"/>
    <s v="A151"/>
    <s v="EMP1041"/>
    <x v="570"/>
    <x v="369"/>
    <x v="3"/>
    <n v="2141"/>
    <n v="1777"/>
    <n v="7108"/>
    <n v="8564"/>
    <n v="1456"/>
    <x v="24"/>
    <s v="Joe Sims"/>
    <x v="570"/>
    <x v="3"/>
    <x v="1"/>
    <x v="1"/>
  </r>
  <r>
    <s v="AX24490"/>
    <s v="ENX2078"/>
    <s v="A160"/>
    <s v="EMP1034"/>
    <x v="267"/>
    <x v="416"/>
    <x v="2"/>
    <n v="1798"/>
    <n v="971"/>
    <n v="2913"/>
    <n v="5394"/>
    <n v="2481"/>
    <x v="1"/>
    <s v="Arthur Mccoy"/>
    <x v="267"/>
    <x v="1"/>
    <x v="2"/>
    <x v="1"/>
  </r>
  <r>
    <s v="AX24510"/>
    <s v="ENX2004"/>
    <s v="A156"/>
    <s v="EMP1000"/>
    <x v="570"/>
    <x v="396"/>
    <x v="3"/>
    <n v="1278"/>
    <n v="665"/>
    <n v="2660"/>
    <n v="5112"/>
    <n v="2452"/>
    <x v="39"/>
    <s v="Fred Robertson"/>
    <x v="570"/>
    <x v="2"/>
    <x v="0"/>
    <x v="1"/>
  </r>
  <r>
    <s v="AX24527"/>
    <s v="ENX2053"/>
    <s v="A164"/>
    <s v="EMP1032"/>
    <x v="137"/>
    <x v="387"/>
    <x v="2"/>
    <n v="596"/>
    <n v="358"/>
    <n v="1074"/>
    <n v="1788"/>
    <n v="714"/>
    <x v="68"/>
    <s v="Larry Castillo"/>
    <x v="137"/>
    <x v="6"/>
    <x v="2"/>
    <x v="1"/>
  </r>
  <r>
    <s v="AX24537"/>
    <s v="ENX2023"/>
    <s v="A116"/>
    <s v="EMP1020"/>
    <x v="645"/>
    <x v="413"/>
    <x v="1"/>
    <n v="818"/>
    <n v="450"/>
    <n v="450"/>
    <n v="818"/>
    <n v="368"/>
    <x v="47"/>
    <s v="Ryan Butler"/>
    <x v="645"/>
    <x v="6"/>
    <x v="2"/>
    <x v="1"/>
  </r>
  <r>
    <s v="AX24567"/>
    <s v="ENX2031"/>
    <s v="A106"/>
    <s v="EMP1036"/>
    <x v="502"/>
    <x v="392"/>
    <x v="1"/>
    <n v="1638"/>
    <n v="1261"/>
    <n v="1261"/>
    <n v="1638"/>
    <n v="377"/>
    <x v="35"/>
    <s v="Robert Reed"/>
    <x v="502"/>
    <x v="3"/>
    <x v="2"/>
    <x v="1"/>
  </r>
  <r>
    <s v="AX24570"/>
    <s v="ENX2003"/>
    <s v="A164"/>
    <s v="EMP1004"/>
    <x v="711"/>
    <x v="392"/>
    <x v="0"/>
    <n v="1783"/>
    <n v="1516"/>
    <n v="3032"/>
    <n v="3566"/>
    <n v="534"/>
    <x v="68"/>
    <s v="Kenneth Bradley"/>
    <x v="711"/>
    <x v="3"/>
    <x v="2"/>
    <x v="1"/>
  </r>
  <r>
    <s v="AX24596"/>
    <s v="ENX2016"/>
    <s v="A136"/>
    <s v="EMP1043"/>
    <x v="488"/>
    <x v="397"/>
    <x v="0"/>
    <n v="1351"/>
    <n v="1108"/>
    <n v="2216"/>
    <n v="2702"/>
    <n v="486"/>
    <x v="29"/>
    <s v="Joshua Taylor"/>
    <x v="488"/>
    <x v="3"/>
    <x v="0"/>
    <x v="1"/>
  </r>
  <r>
    <s v="AX24597"/>
    <s v="ENX2019"/>
    <s v="A151"/>
    <s v="EMP1001"/>
    <x v="249"/>
    <x v="411"/>
    <x v="1"/>
    <n v="800"/>
    <n v="536"/>
    <n v="536"/>
    <n v="800"/>
    <n v="264"/>
    <x v="24"/>
    <s v="Kevin Butler"/>
    <x v="249"/>
    <x v="5"/>
    <x v="1"/>
    <x v="1"/>
  </r>
  <r>
    <s v="AX24604"/>
    <s v="ENX2021"/>
    <s v="A120"/>
    <s v="EMP1040"/>
    <x v="436"/>
    <x v="397"/>
    <x v="0"/>
    <n v="217"/>
    <n v="171"/>
    <n v="342"/>
    <n v="434"/>
    <n v="92"/>
    <x v="71"/>
    <s v="Patrick Ruiz"/>
    <x v="436"/>
    <x v="3"/>
    <x v="0"/>
    <x v="1"/>
  </r>
  <r>
    <s v="AX24639"/>
    <s v="ENX2019"/>
    <s v="A162"/>
    <s v="EMP1002"/>
    <x v="749"/>
    <x v="426"/>
    <x v="0"/>
    <n v="800"/>
    <n v="536"/>
    <n v="1072"/>
    <n v="1600"/>
    <n v="528"/>
    <x v="48"/>
    <s v="Andrew Bowman"/>
    <x v="749"/>
    <x v="0"/>
    <x v="0"/>
    <x v="1"/>
  </r>
  <r>
    <s v="AX24641"/>
    <s v="ENX2065"/>
    <s v="A147"/>
    <s v="EMP1009"/>
    <x v="473"/>
    <x v="379"/>
    <x v="1"/>
    <n v="2396"/>
    <n v="1965"/>
    <n v="1965"/>
    <n v="2396"/>
    <n v="431"/>
    <x v="20"/>
    <s v="Kenneth Fields"/>
    <x v="473"/>
    <x v="1"/>
    <x v="1"/>
    <x v="1"/>
  </r>
  <r>
    <s v="AX24671"/>
    <s v="ENX2090"/>
    <s v="A127"/>
    <s v="EMP1044"/>
    <x v="732"/>
    <x v="434"/>
    <x v="2"/>
    <n v="1338"/>
    <n v="682"/>
    <n v="2046"/>
    <n v="4014"/>
    <n v="1968"/>
    <x v="5"/>
    <s v="Martin Carr"/>
    <x v="732"/>
    <x v="0"/>
    <x v="1"/>
    <x v="1"/>
  </r>
  <r>
    <s v="AX24684"/>
    <s v="ENX2095"/>
    <s v="A154"/>
    <s v="EMP1013"/>
    <x v="300"/>
    <x v="407"/>
    <x v="1"/>
    <n v="1743"/>
    <n v="872"/>
    <n v="872"/>
    <n v="1743"/>
    <n v="871"/>
    <x v="55"/>
    <s v="Charles Harper"/>
    <x v="300"/>
    <x v="2"/>
    <x v="1"/>
    <x v="1"/>
  </r>
  <r>
    <s v="AX24734"/>
    <s v="ENX2018"/>
    <s v="A154"/>
    <s v="EMP1034"/>
    <x v="155"/>
    <x v="371"/>
    <x v="1"/>
    <n v="1972"/>
    <n v="1321"/>
    <n v="1321"/>
    <n v="1972"/>
    <n v="651"/>
    <x v="55"/>
    <s v="Arthur Mccoy"/>
    <x v="155"/>
    <x v="0"/>
    <x v="0"/>
    <x v="1"/>
  </r>
  <r>
    <s v="AX24750"/>
    <s v="ENX2043"/>
    <s v="A108"/>
    <s v="EMP1023"/>
    <x v="130"/>
    <x v="424"/>
    <x v="0"/>
    <n v="545"/>
    <n v="425"/>
    <n v="850"/>
    <n v="1090"/>
    <n v="240"/>
    <x v="64"/>
    <s v="Brian Davis"/>
    <x v="130"/>
    <x v="1"/>
    <x v="1"/>
    <x v="1"/>
  </r>
  <r>
    <s v="AX24762"/>
    <s v="ENX2048"/>
    <s v="A104"/>
    <s v="EMP1038"/>
    <x v="720"/>
    <x v="368"/>
    <x v="2"/>
    <n v="502"/>
    <n v="296"/>
    <n v="888"/>
    <n v="1506"/>
    <n v="618"/>
    <x v="53"/>
    <s v="Scott Mason"/>
    <x v="720"/>
    <x v="2"/>
    <x v="2"/>
    <x v="1"/>
  </r>
  <r>
    <s v="AX24771"/>
    <s v="ENX2062"/>
    <s v="A115"/>
    <s v="EMP1036"/>
    <x v="9"/>
    <x v="435"/>
    <x v="2"/>
    <n v="2464"/>
    <n v="1774"/>
    <n v="5322"/>
    <n v="7392"/>
    <n v="2070"/>
    <x v="22"/>
    <s v="Robert Reed"/>
    <x v="9"/>
    <x v="2"/>
    <x v="0"/>
    <x v="1"/>
  </r>
  <r>
    <s v="AX24782"/>
    <s v="ENX2009"/>
    <s v="A122"/>
    <s v="EMP1003"/>
    <x v="741"/>
    <x v="417"/>
    <x v="0"/>
    <n v="584"/>
    <n v="420"/>
    <n v="840"/>
    <n v="1168"/>
    <n v="328"/>
    <x v="17"/>
    <s v="Christopher Tucker"/>
    <x v="741"/>
    <x v="1"/>
    <x v="1"/>
    <x v="1"/>
  </r>
  <r>
    <s v="AX24784"/>
    <s v="ENX2086"/>
    <s v="A102"/>
    <s v="EMP1006"/>
    <x v="471"/>
    <x v="376"/>
    <x v="0"/>
    <n v="123"/>
    <n v="84"/>
    <n v="168"/>
    <n v="246"/>
    <n v="78"/>
    <x v="43"/>
    <s v="Sean Miller"/>
    <x v="471"/>
    <x v="6"/>
    <x v="2"/>
    <x v="1"/>
  </r>
  <r>
    <s v="AX24786"/>
    <s v="ENX2019"/>
    <s v="A134"/>
    <s v="EMP1025"/>
    <x v="369"/>
    <x v="387"/>
    <x v="0"/>
    <n v="800"/>
    <n v="536"/>
    <n v="1072"/>
    <n v="1600"/>
    <n v="528"/>
    <x v="7"/>
    <s v="Ernest Wagner"/>
    <x v="369"/>
    <x v="6"/>
    <x v="2"/>
    <x v="1"/>
  </r>
  <r>
    <s v="AX24787"/>
    <s v="ENX2087"/>
    <s v="A141"/>
    <s v="EMP1027"/>
    <x v="654"/>
    <x v="431"/>
    <x v="0"/>
    <n v="1022"/>
    <n v="818"/>
    <n v="1636"/>
    <n v="2044"/>
    <n v="408"/>
    <x v="23"/>
    <s v="Gary Rodriguez"/>
    <x v="654"/>
    <x v="3"/>
    <x v="0"/>
    <x v="1"/>
  </r>
  <r>
    <s v="AX24800"/>
    <s v="ENX2069"/>
    <s v="A152"/>
    <s v="EMP1015"/>
    <x v="213"/>
    <x v="369"/>
    <x v="2"/>
    <n v="378"/>
    <n v="291"/>
    <n v="873"/>
    <n v="1134"/>
    <n v="261"/>
    <x v="54"/>
    <s v="Justin Lynch"/>
    <x v="213"/>
    <x v="3"/>
    <x v="1"/>
    <x v="1"/>
  </r>
  <r>
    <s v="AX24833"/>
    <s v="ENX2058"/>
    <s v="A148"/>
    <s v="EMP1008"/>
    <x v="583"/>
    <x v="417"/>
    <x v="1"/>
    <n v="2257"/>
    <n v="1535"/>
    <n v="1535"/>
    <n v="2257"/>
    <n v="722"/>
    <x v="31"/>
    <s v="Carl Elliott"/>
    <x v="583"/>
    <x v="1"/>
    <x v="1"/>
    <x v="1"/>
  </r>
  <r>
    <s v="AX24843"/>
    <s v="ENX2083"/>
    <s v="A168"/>
    <s v="EMP1011"/>
    <x v="712"/>
    <x v="425"/>
    <x v="3"/>
    <n v="2141"/>
    <n v="1777"/>
    <n v="7108"/>
    <n v="8564"/>
    <n v="1456"/>
    <x v="45"/>
    <s v="Larry Marshall"/>
    <x v="712"/>
    <x v="6"/>
    <x v="0"/>
    <x v="1"/>
  </r>
  <r>
    <s v="AX24928"/>
    <s v="ENX2000"/>
    <s v="A116"/>
    <s v="EMP1020"/>
    <x v="603"/>
    <x v="432"/>
    <x v="2"/>
    <n v="2241"/>
    <n v="1367"/>
    <n v="4101"/>
    <n v="6723"/>
    <n v="2622"/>
    <x v="47"/>
    <s v="Ryan Butler"/>
    <x v="603"/>
    <x v="4"/>
    <x v="2"/>
    <x v="1"/>
  </r>
  <r>
    <s v="AX24929"/>
    <s v="ENX2050"/>
    <s v="A169"/>
    <s v="EMP1021"/>
    <x v="46"/>
    <x v="395"/>
    <x v="3"/>
    <n v="2391"/>
    <n v="1291"/>
    <n v="5164"/>
    <n v="9564"/>
    <n v="4400"/>
    <x v="30"/>
    <s v="Clarence Fox"/>
    <x v="46"/>
    <x v="2"/>
    <x v="0"/>
    <x v="1"/>
  </r>
  <r>
    <s v="AX24950"/>
    <s v="ENX2048"/>
    <s v="A107"/>
    <s v="EMP1008"/>
    <x v="785"/>
    <x v="437"/>
    <x v="1"/>
    <n v="502"/>
    <n v="296"/>
    <n v="296"/>
    <n v="502"/>
    <n v="206"/>
    <x v="13"/>
    <s v="Carl Elliott"/>
    <x v="785"/>
    <x v="5"/>
    <x v="2"/>
    <x v="1"/>
  </r>
  <r>
    <s v="AX24973"/>
    <s v="ENX2006"/>
    <s v="A149"/>
    <s v="EMP1036"/>
    <x v="180"/>
    <x v="425"/>
    <x v="1"/>
    <n v="1826"/>
    <n v="1443"/>
    <n v="1443"/>
    <n v="1826"/>
    <n v="383"/>
    <x v="42"/>
    <s v="Robert Reed"/>
    <x v="180"/>
    <x v="6"/>
    <x v="0"/>
    <x v="1"/>
  </r>
  <r>
    <s v="AX24977"/>
    <s v="ENX2060"/>
    <s v="A169"/>
    <s v="EMP1038"/>
    <x v="170"/>
    <x v="376"/>
    <x v="1"/>
    <n v="1467"/>
    <n v="807"/>
    <n v="807"/>
    <n v="1467"/>
    <n v="660"/>
    <x v="30"/>
    <s v="Scott Mason"/>
    <x v="170"/>
    <x v="6"/>
    <x v="2"/>
    <x v="1"/>
  </r>
  <r>
    <s v="AX24980"/>
    <s v="ENX2076"/>
    <s v="A148"/>
    <s v="EMP1007"/>
    <x v="340"/>
    <x v="434"/>
    <x v="0"/>
    <n v="1522"/>
    <n v="791"/>
    <n v="1582"/>
    <n v="3044"/>
    <n v="1462"/>
    <x v="31"/>
    <s v="Jeremy Mendoza"/>
    <x v="340"/>
    <x v="0"/>
    <x v="1"/>
    <x v="1"/>
  </r>
  <r>
    <s v="AX10001"/>
    <s v="ENX2071"/>
    <s v="A152"/>
    <s v="EMP1009"/>
    <x v="698"/>
    <x v="440"/>
    <x v="1"/>
    <n v="136"/>
    <n v="72"/>
    <n v="72"/>
    <n v="136"/>
    <n v="64"/>
    <x v="54"/>
    <s v="Kenneth Fields"/>
    <x v="698"/>
    <x v="6"/>
    <x v="10"/>
    <x v="2"/>
  </r>
  <r>
    <s v="AX10002"/>
    <s v="ENX2053"/>
    <s v="A139"/>
    <s v="EMP1007"/>
    <x v="791"/>
    <x v="441"/>
    <x v="1"/>
    <n v="596"/>
    <n v="358"/>
    <n v="358"/>
    <n v="596"/>
    <n v="238"/>
    <x v="12"/>
    <s v="Jeremy Mendoza"/>
    <x v="791"/>
    <x v="0"/>
    <x v="0"/>
    <x v="2"/>
  </r>
  <r>
    <s v="AX10005"/>
    <s v="ENX2030"/>
    <s v="A121"/>
    <s v="EMP1003"/>
    <x v="361"/>
    <x v="442"/>
    <x v="1"/>
    <n v="1899"/>
    <n v="1044"/>
    <n v="1044"/>
    <n v="1899"/>
    <n v="855"/>
    <x v="70"/>
    <s v="Christopher Tucker"/>
    <x v="361"/>
    <x v="0"/>
    <x v="7"/>
    <x v="2"/>
  </r>
  <r>
    <s v="AX10007"/>
    <s v="ENX2001"/>
    <s v="A122"/>
    <s v="EMP1003"/>
    <x v="161"/>
    <x v="443"/>
    <x v="3"/>
    <n v="951"/>
    <n v="504"/>
    <n v="2016"/>
    <n v="3804"/>
    <n v="1788"/>
    <x v="17"/>
    <s v="Christopher Tucker"/>
    <x v="161"/>
    <x v="2"/>
    <x v="1"/>
    <x v="2"/>
  </r>
  <r>
    <s v="AX10009"/>
    <s v="ENX2082"/>
    <s v="A101"/>
    <s v="EMP1029"/>
    <x v="311"/>
    <x v="444"/>
    <x v="1"/>
    <n v="1103"/>
    <n v="838"/>
    <n v="838"/>
    <n v="1103"/>
    <n v="265"/>
    <x v="26"/>
    <s v="Howard Gardner"/>
    <x v="311"/>
    <x v="3"/>
    <x v="3"/>
    <x v="2"/>
  </r>
  <r>
    <s v="AX10011"/>
    <s v="ENX2004"/>
    <s v="A156"/>
    <s v="EMP1007"/>
    <x v="696"/>
    <x v="445"/>
    <x v="2"/>
    <n v="1278"/>
    <n v="665"/>
    <n v="1995"/>
    <n v="3834"/>
    <n v="1839"/>
    <x v="39"/>
    <s v="Jeremy Mendoza"/>
    <x v="696"/>
    <x v="2"/>
    <x v="9"/>
    <x v="2"/>
  </r>
  <r>
    <s v="AX10017"/>
    <s v="ENX2088"/>
    <s v="A163"/>
    <s v="EMP1032"/>
    <x v="683"/>
    <x v="446"/>
    <x v="1"/>
    <n v="603"/>
    <n v="416"/>
    <n v="416"/>
    <n v="603"/>
    <n v="187"/>
    <x v="60"/>
    <s v="Larry Castillo"/>
    <x v="683"/>
    <x v="3"/>
    <x v="5"/>
    <x v="2"/>
  </r>
  <r>
    <s v="AX10022"/>
    <s v="ENX2077"/>
    <s v="A171"/>
    <s v="EMP1005"/>
    <x v="245"/>
    <x v="447"/>
    <x v="0"/>
    <n v="530"/>
    <n v="424"/>
    <n v="848"/>
    <n v="1060"/>
    <n v="212"/>
    <x v="58"/>
    <s v="Ryan Welch"/>
    <x v="245"/>
    <x v="1"/>
    <x v="10"/>
    <x v="2"/>
  </r>
  <r>
    <s v="AX10023"/>
    <s v="ENX2005"/>
    <s v="A164"/>
    <s v="EMP1021"/>
    <x v="217"/>
    <x v="448"/>
    <x v="3"/>
    <n v="684"/>
    <n v="561"/>
    <n v="2244"/>
    <n v="2736"/>
    <n v="492"/>
    <x v="68"/>
    <s v="Clarence Fox"/>
    <x v="217"/>
    <x v="1"/>
    <x v="11"/>
    <x v="2"/>
  </r>
  <r>
    <s v="AX10024"/>
    <s v="ENX2059"/>
    <s v="A104"/>
    <s v="EMP1036"/>
    <x v="133"/>
    <x v="449"/>
    <x v="2"/>
    <n v="1494"/>
    <n v="971"/>
    <n v="2913"/>
    <n v="4482"/>
    <n v="1569"/>
    <x v="53"/>
    <s v="Robert Reed"/>
    <x v="133"/>
    <x v="6"/>
    <x v="1"/>
    <x v="2"/>
  </r>
  <r>
    <s v="AX10025"/>
    <s v="ENX2047"/>
    <s v="A170"/>
    <s v="EMP1015"/>
    <x v="268"/>
    <x v="450"/>
    <x v="1"/>
    <n v="290"/>
    <n v="200"/>
    <n v="200"/>
    <n v="290"/>
    <n v="90"/>
    <x v="18"/>
    <s v="Justin Lynch"/>
    <x v="268"/>
    <x v="0"/>
    <x v="10"/>
    <x v="2"/>
  </r>
  <r>
    <s v="AX10034"/>
    <s v="ENX2099"/>
    <s v="A103"/>
    <s v="EMP1029"/>
    <x v="125"/>
    <x v="451"/>
    <x v="1"/>
    <n v="1367"/>
    <n v="984"/>
    <n v="984"/>
    <n v="1367"/>
    <n v="383"/>
    <x v="2"/>
    <s v="Howard Gardner"/>
    <x v="125"/>
    <x v="0"/>
    <x v="11"/>
    <x v="2"/>
  </r>
  <r>
    <s v="AX10038"/>
    <s v="ENX2098"/>
    <s v="A143"/>
    <s v="EMP1039"/>
    <x v="759"/>
    <x v="452"/>
    <x v="1"/>
    <n v="1178"/>
    <n v="683"/>
    <n v="683"/>
    <n v="1178"/>
    <n v="495"/>
    <x v="9"/>
    <s v="Eugene Holmes"/>
    <x v="759"/>
    <x v="5"/>
    <x v="9"/>
    <x v="2"/>
  </r>
  <r>
    <s v="AX10040"/>
    <s v="ENX2053"/>
    <s v="A122"/>
    <s v="EMP1040"/>
    <x v="703"/>
    <x v="453"/>
    <x v="3"/>
    <n v="596"/>
    <n v="358"/>
    <n v="1432"/>
    <n v="2384"/>
    <n v="952"/>
    <x v="17"/>
    <s v="Patrick Ruiz"/>
    <x v="703"/>
    <x v="3"/>
    <x v="0"/>
    <x v="2"/>
  </r>
  <r>
    <s v="AX10043"/>
    <s v="ENX2068"/>
    <s v="A119"/>
    <s v="EMP1024"/>
    <x v="15"/>
    <x v="454"/>
    <x v="3"/>
    <n v="1500"/>
    <n v="900"/>
    <n v="3600"/>
    <n v="6000"/>
    <n v="2400"/>
    <x v="61"/>
    <s v="Ernest Wheeler"/>
    <x v="15"/>
    <x v="1"/>
    <x v="7"/>
    <x v="2"/>
  </r>
  <r>
    <s v="AX10044"/>
    <s v="ENX2001"/>
    <s v="A120"/>
    <s v="EMP1038"/>
    <x v="743"/>
    <x v="455"/>
    <x v="0"/>
    <n v="951"/>
    <n v="504"/>
    <n v="1008"/>
    <n v="1902"/>
    <n v="894"/>
    <x v="71"/>
    <s v="Scott Mason"/>
    <x v="743"/>
    <x v="5"/>
    <x v="10"/>
    <x v="2"/>
  </r>
  <r>
    <s v="AX10045"/>
    <s v="ENX2058"/>
    <s v="A161"/>
    <s v="EMP1028"/>
    <x v="313"/>
    <x v="456"/>
    <x v="0"/>
    <n v="2257"/>
    <n v="1535"/>
    <n v="3070"/>
    <n v="4514"/>
    <n v="1444"/>
    <x v="25"/>
    <s v="Howard Sims"/>
    <x v="313"/>
    <x v="1"/>
    <x v="2"/>
    <x v="2"/>
  </r>
  <r>
    <s v="AX10046"/>
    <s v="ENX2010"/>
    <s v="A161"/>
    <s v="EMP1010"/>
    <x v="281"/>
    <x v="442"/>
    <x v="3"/>
    <n v="1812"/>
    <n v="1305"/>
    <n v="5220"/>
    <n v="7248"/>
    <n v="2028"/>
    <x v="25"/>
    <s v="Joshua Cook"/>
    <x v="281"/>
    <x v="0"/>
    <x v="7"/>
    <x v="2"/>
  </r>
  <r>
    <s v="AX10050"/>
    <s v="ENX2004"/>
    <s v="A172"/>
    <s v="EMP1003"/>
    <x v="549"/>
    <x v="457"/>
    <x v="1"/>
    <n v="1278"/>
    <n v="665"/>
    <n v="665"/>
    <n v="1278"/>
    <n v="613"/>
    <x v="28"/>
    <s v="Christopher Tucker"/>
    <x v="549"/>
    <x v="2"/>
    <x v="3"/>
    <x v="2"/>
  </r>
  <r>
    <s v="AX10053"/>
    <s v="ENX2030"/>
    <s v="A116"/>
    <s v="EMP1021"/>
    <x v="31"/>
    <x v="458"/>
    <x v="2"/>
    <n v="1899"/>
    <n v="1044"/>
    <n v="3132"/>
    <n v="5697"/>
    <n v="2565"/>
    <x v="47"/>
    <s v="Clarence Fox"/>
    <x v="31"/>
    <x v="2"/>
    <x v="5"/>
    <x v="2"/>
  </r>
  <r>
    <s v="AX10054"/>
    <s v="ENX2095"/>
    <s v="A151"/>
    <s v="EMP1012"/>
    <x v="597"/>
    <x v="459"/>
    <x v="1"/>
    <n v="1743"/>
    <n v="872"/>
    <n v="872"/>
    <n v="1743"/>
    <n v="871"/>
    <x v="24"/>
    <s v="John Reyes"/>
    <x v="597"/>
    <x v="6"/>
    <x v="10"/>
    <x v="2"/>
  </r>
  <r>
    <s v="AX10055"/>
    <s v="ENX2098"/>
    <s v="A172"/>
    <s v="EMP1015"/>
    <x v="299"/>
    <x v="460"/>
    <x v="2"/>
    <n v="1178"/>
    <n v="683"/>
    <n v="2049"/>
    <n v="3534"/>
    <n v="1485"/>
    <x v="28"/>
    <s v="Justin Lynch"/>
    <x v="299"/>
    <x v="0"/>
    <x v="6"/>
    <x v="2"/>
  </r>
  <r>
    <s v="AX10060"/>
    <s v="ENX2065"/>
    <s v="A150"/>
    <s v="EMP1044"/>
    <x v="245"/>
    <x v="461"/>
    <x v="1"/>
    <n v="2396"/>
    <n v="1965"/>
    <n v="1965"/>
    <n v="2396"/>
    <n v="431"/>
    <x v="27"/>
    <s v="Martin Carr"/>
    <x v="245"/>
    <x v="1"/>
    <x v="6"/>
    <x v="2"/>
  </r>
  <r>
    <s v="AX10068"/>
    <s v="ENX2058"/>
    <s v="A107"/>
    <s v="EMP1012"/>
    <x v="14"/>
    <x v="462"/>
    <x v="1"/>
    <n v="2257"/>
    <n v="1535"/>
    <n v="1535"/>
    <n v="2257"/>
    <n v="722"/>
    <x v="13"/>
    <s v="John Reyes"/>
    <x v="14"/>
    <x v="5"/>
    <x v="2"/>
    <x v="2"/>
  </r>
  <r>
    <s v="AX10079"/>
    <s v="ENX2043"/>
    <s v="A172"/>
    <s v="EMP1024"/>
    <x v="352"/>
    <x v="463"/>
    <x v="1"/>
    <n v="545"/>
    <n v="425"/>
    <n v="425"/>
    <n v="545"/>
    <n v="120"/>
    <x v="28"/>
    <s v="Ernest Wheeler"/>
    <x v="352"/>
    <x v="0"/>
    <x v="5"/>
    <x v="2"/>
  </r>
  <r>
    <s v="AX10080"/>
    <s v="ENX2009"/>
    <s v="A129"/>
    <s v="EMP1029"/>
    <x v="556"/>
    <x v="464"/>
    <x v="2"/>
    <n v="584"/>
    <n v="420"/>
    <n v="1260"/>
    <n v="1752"/>
    <n v="492"/>
    <x v="59"/>
    <s v="Howard Gardner"/>
    <x v="556"/>
    <x v="2"/>
    <x v="8"/>
    <x v="2"/>
  </r>
  <r>
    <s v="AX10081"/>
    <s v="ENX2056"/>
    <s v="A120"/>
    <s v="EMP1008"/>
    <x v="400"/>
    <x v="465"/>
    <x v="1"/>
    <n v="1635"/>
    <n v="1046"/>
    <n v="1046"/>
    <n v="1635"/>
    <n v="589"/>
    <x v="71"/>
    <s v="Carl Elliott"/>
    <x v="400"/>
    <x v="4"/>
    <x v="5"/>
    <x v="2"/>
  </r>
  <r>
    <s v="AX10083"/>
    <s v="ENX2092"/>
    <s v="A112"/>
    <s v="EMP1002"/>
    <x v="502"/>
    <x v="466"/>
    <x v="2"/>
    <n v="1639"/>
    <n v="1295"/>
    <n v="3885"/>
    <n v="4917"/>
    <n v="1032"/>
    <x v="40"/>
    <s v="Andrew Bowman"/>
    <x v="502"/>
    <x v="5"/>
    <x v="9"/>
    <x v="2"/>
  </r>
  <r>
    <s v="AX10085"/>
    <s v="ENX2002"/>
    <s v="A130"/>
    <s v="EMP1004"/>
    <x v="435"/>
    <x v="467"/>
    <x v="2"/>
    <n v="847"/>
    <n v="534"/>
    <n v="1602"/>
    <n v="2541"/>
    <n v="939"/>
    <x v="3"/>
    <s v="Kenneth Bradley"/>
    <x v="435"/>
    <x v="0"/>
    <x v="11"/>
    <x v="2"/>
  </r>
  <r>
    <s v="AX10087"/>
    <s v="ENX2092"/>
    <s v="A152"/>
    <s v="EMP1009"/>
    <x v="156"/>
    <x v="468"/>
    <x v="2"/>
    <n v="1639"/>
    <n v="1295"/>
    <n v="3885"/>
    <n v="4917"/>
    <n v="1032"/>
    <x v="54"/>
    <s v="Kenneth Fields"/>
    <x v="156"/>
    <x v="6"/>
    <x v="6"/>
    <x v="2"/>
  </r>
  <r>
    <s v="AX10090"/>
    <s v="ENX2050"/>
    <s v="A146"/>
    <s v="EMP1001"/>
    <x v="317"/>
    <x v="469"/>
    <x v="2"/>
    <n v="2391"/>
    <n v="1291"/>
    <n v="3873"/>
    <n v="7173"/>
    <n v="3300"/>
    <x v="8"/>
    <s v="Kevin Butler"/>
    <x v="317"/>
    <x v="0"/>
    <x v="1"/>
    <x v="2"/>
  </r>
  <r>
    <s v="AX10093"/>
    <s v="ENX2035"/>
    <s v="A113"/>
    <s v="EMP1044"/>
    <x v="74"/>
    <x v="470"/>
    <x v="3"/>
    <n v="458"/>
    <n v="376"/>
    <n v="1504"/>
    <n v="1832"/>
    <n v="328"/>
    <x v="49"/>
    <s v="Martin Carr"/>
    <x v="74"/>
    <x v="3"/>
    <x v="7"/>
    <x v="2"/>
  </r>
  <r>
    <s v="AX10094"/>
    <s v="ENX2040"/>
    <s v="A143"/>
    <s v="EMP1016"/>
    <x v="176"/>
    <x v="471"/>
    <x v="3"/>
    <n v="1889"/>
    <n v="945"/>
    <n v="3780"/>
    <n v="7556"/>
    <n v="3776"/>
    <x v="9"/>
    <s v="Henry Nelson"/>
    <x v="176"/>
    <x v="1"/>
    <x v="4"/>
    <x v="2"/>
  </r>
  <r>
    <s v="AX10095"/>
    <s v="ENX2027"/>
    <s v="A105"/>
    <s v="EMP1039"/>
    <x v="601"/>
    <x v="472"/>
    <x v="1"/>
    <n v="2497"/>
    <n v="1473"/>
    <n v="1473"/>
    <n v="2497"/>
    <n v="1024"/>
    <x v="57"/>
    <s v="Eugene Holmes"/>
    <x v="601"/>
    <x v="3"/>
    <x v="0"/>
    <x v="2"/>
  </r>
  <r>
    <s v="AX10101"/>
    <s v="ENX2036"/>
    <s v="A128"/>
    <s v="EMP1042"/>
    <x v="563"/>
    <x v="473"/>
    <x v="1"/>
    <n v="1582"/>
    <n v="1234"/>
    <n v="1234"/>
    <n v="1582"/>
    <n v="348"/>
    <x v="16"/>
    <s v="Scott Clark"/>
    <x v="563"/>
    <x v="6"/>
    <x v="4"/>
    <x v="2"/>
  </r>
  <r>
    <s v="AX10103"/>
    <s v="ENX2015"/>
    <s v="A121"/>
    <s v="EMP1035"/>
    <x v="711"/>
    <x v="474"/>
    <x v="2"/>
    <n v="637"/>
    <n v="389"/>
    <n v="1167"/>
    <n v="1911"/>
    <n v="744"/>
    <x v="70"/>
    <s v="Roger Ramos"/>
    <x v="711"/>
    <x v="4"/>
    <x v="10"/>
    <x v="2"/>
  </r>
  <r>
    <s v="AX10104"/>
    <s v="ENX2047"/>
    <s v="A168"/>
    <s v="EMP1023"/>
    <x v="170"/>
    <x v="475"/>
    <x v="2"/>
    <n v="290"/>
    <n v="200"/>
    <n v="600"/>
    <n v="870"/>
    <n v="270"/>
    <x v="45"/>
    <s v="Brian Davis"/>
    <x v="170"/>
    <x v="4"/>
    <x v="10"/>
    <x v="2"/>
  </r>
  <r>
    <s v="AX10105"/>
    <s v="ENX2025"/>
    <s v="A146"/>
    <s v="EMP1015"/>
    <x v="721"/>
    <x v="476"/>
    <x v="0"/>
    <n v="667"/>
    <n v="387"/>
    <n v="774"/>
    <n v="1334"/>
    <n v="560"/>
    <x v="8"/>
    <s v="Justin Lynch"/>
    <x v="721"/>
    <x v="6"/>
    <x v="9"/>
    <x v="2"/>
  </r>
  <r>
    <s v="AX10108"/>
    <s v="ENX2015"/>
    <s v="A131"/>
    <s v="EMP1029"/>
    <x v="678"/>
    <x v="477"/>
    <x v="1"/>
    <n v="637"/>
    <n v="389"/>
    <n v="389"/>
    <n v="637"/>
    <n v="248"/>
    <x v="66"/>
    <s v="Howard Gardner"/>
    <x v="678"/>
    <x v="6"/>
    <x v="5"/>
    <x v="2"/>
  </r>
  <r>
    <s v="AX10113"/>
    <s v="ENX2010"/>
    <s v="A167"/>
    <s v="EMP1007"/>
    <x v="732"/>
    <x v="467"/>
    <x v="2"/>
    <n v="1812"/>
    <n v="1305"/>
    <n v="3915"/>
    <n v="5436"/>
    <n v="1521"/>
    <x v="10"/>
    <s v="Jeremy Mendoza"/>
    <x v="732"/>
    <x v="0"/>
    <x v="11"/>
    <x v="2"/>
  </r>
  <r>
    <s v="AX10117"/>
    <s v="ENX2060"/>
    <s v="A140"/>
    <s v="EMP1031"/>
    <x v="393"/>
    <x v="478"/>
    <x v="2"/>
    <n v="1467"/>
    <n v="807"/>
    <n v="2421"/>
    <n v="4401"/>
    <n v="1980"/>
    <x v="46"/>
    <s v="Brian Thomas"/>
    <x v="393"/>
    <x v="5"/>
    <x v="11"/>
    <x v="2"/>
  </r>
  <r>
    <s v="AX10120"/>
    <s v="ENX2021"/>
    <s v="A131"/>
    <s v="EMP1009"/>
    <x v="235"/>
    <x v="479"/>
    <x v="1"/>
    <n v="217"/>
    <n v="171"/>
    <n v="171"/>
    <n v="217"/>
    <n v="46"/>
    <x v="66"/>
    <s v="Kenneth Fields"/>
    <x v="235"/>
    <x v="0"/>
    <x v="10"/>
    <x v="2"/>
  </r>
  <r>
    <s v="AX10125"/>
    <s v="ENX2000"/>
    <s v="A137"/>
    <s v="EMP1016"/>
    <x v="195"/>
    <x v="480"/>
    <x v="0"/>
    <n v="2241"/>
    <n v="1367"/>
    <n v="2734"/>
    <n v="4482"/>
    <n v="1748"/>
    <x v="32"/>
    <s v="Henry Nelson"/>
    <x v="195"/>
    <x v="3"/>
    <x v="9"/>
    <x v="2"/>
  </r>
  <r>
    <s v="AX10128"/>
    <s v="ENX2054"/>
    <s v="A126"/>
    <s v="EMP1029"/>
    <x v="578"/>
    <x v="481"/>
    <x v="1"/>
    <n v="127"/>
    <n v="79"/>
    <n v="79"/>
    <n v="127"/>
    <n v="48"/>
    <x v="38"/>
    <s v="Howard Gardner"/>
    <x v="578"/>
    <x v="5"/>
    <x v="0"/>
    <x v="2"/>
  </r>
  <r>
    <s v="AX10129"/>
    <s v="ENX2083"/>
    <s v="A129"/>
    <s v="EMP1026"/>
    <x v="485"/>
    <x v="482"/>
    <x v="1"/>
    <n v="2141"/>
    <n v="1777"/>
    <n v="1777"/>
    <n v="2141"/>
    <n v="364"/>
    <x v="59"/>
    <s v="Martin Perry"/>
    <x v="485"/>
    <x v="6"/>
    <x v="11"/>
    <x v="2"/>
  </r>
  <r>
    <s v="AX10131"/>
    <s v="ENX2019"/>
    <s v="A119"/>
    <s v="EMP1013"/>
    <x v="38"/>
    <x v="483"/>
    <x v="1"/>
    <n v="800"/>
    <n v="536"/>
    <n v="536"/>
    <n v="800"/>
    <n v="264"/>
    <x v="61"/>
    <s v="Charles Harper"/>
    <x v="38"/>
    <x v="0"/>
    <x v="8"/>
    <x v="2"/>
  </r>
  <r>
    <s v="AX10139"/>
    <s v="ENX2009"/>
    <s v="A104"/>
    <s v="EMP1027"/>
    <x v="748"/>
    <x v="484"/>
    <x v="0"/>
    <n v="584"/>
    <n v="420"/>
    <n v="840"/>
    <n v="1168"/>
    <n v="328"/>
    <x v="53"/>
    <s v="Gary Rodriguez"/>
    <x v="748"/>
    <x v="4"/>
    <x v="1"/>
    <x v="2"/>
  </r>
  <r>
    <s v="AX10142"/>
    <s v="ENX2046"/>
    <s v="A128"/>
    <s v="EMP1028"/>
    <x v="557"/>
    <x v="485"/>
    <x v="3"/>
    <n v="2410"/>
    <n v="1518"/>
    <n v="6072"/>
    <n v="9640"/>
    <n v="3568"/>
    <x v="16"/>
    <s v="Howard Sims"/>
    <x v="557"/>
    <x v="5"/>
    <x v="0"/>
    <x v="2"/>
  </r>
  <r>
    <s v="AX10143"/>
    <s v="ENX2049"/>
    <s v="A127"/>
    <s v="EMP1035"/>
    <x v="271"/>
    <x v="456"/>
    <x v="1"/>
    <n v="826"/>
    <n v="562"/>
    <n v="562"/>
    <n v="826"/>
    <n v="264"/>
    <x v="5"/>
    <s v="Roger Ramos"/>
    <x v="271"/>
    <x v="1"/>
    <x v="2"/>
    <x v="2"/>
  </r>
  <r>
    <s v="AX10146"/>
    <s v="ENX2009"/>
    <s v="A135"/>
    <s v="EMP1018"/>
    <x v="507"/>
    <x v="486"/>
    <x v="1"/>
    <n v="584"/>
    <n v="420"/>
    <n v="420"/>
    <n v="584"/>
    <n v="164"/>
    <x v="44"/>
    <s v="Jimmy Young"/>
    <x v="507"/>
    <x v="6"/>
    <x v="3"/>
    <x v="2"/>
  </r>
  <r>
    <s v="AX10149"/>
    <s v="ENX2093"/>
    <s v="A119"/>
    <s v="EMP1007"/>
    <x v="79"/>
    <x v="487"/>
    <x v="2"/>
    <n v="112"/>
    <n v="90"/>
    <n v="270"/>
    <n v="336"/>
    <n v="66"/>
    <x v="61"/>
    <s v="Jeremy Mendoza"/>
    <x v="79"/>
    <x v="4"/>
    <x v="6"/>
    <x v="2"/>
  </r>
  <r>
    <s v="AX10154"/>
    <s v="ENX2075"/>
    <s v="A140"/>
    <s v="EMP1033"/>
    <x v="481"/>
    <x v="488"/>
    <x v="1"/>
    <n v="400"/>
    <n v="208"/>
    <n v="208"/>
    <n v="400"/>
    <n v="192"/>
    <x v="46"/>
    <s v="Jerry Perry"/>
    <x v="481"/>
    <x v="2"/>
    <x v="3"/>
    <x v="2"/>
  </r>
  <r>
    <s v="AX10160"/>
    <s v="ENX2032"/>
    <s v="A128"/>
    <s v="EMP1014"/>
    <x v="705"/>
    <x v="489"/>
    <x v="0"/>
    <n v="1967"/>
    <n v="1397"/>
    <n v="2794"/>
    <n v="3934"/>
    <n v="1140"/>
    <x v="16"/>
    <s v="Ronald Reed"/>
    <x v="705"/>
    <x v="3"/>
    <x v="5"/>
    <x v="2"/>
  </r>
  <r>
    <s v="AX10161"/>
    <s v="ENX2079"/>
    <s v="A107"/>
    <s v="EMP1034"/>
    <x v="272"/>
    <x v="490"/>
    <x v="3"/>
    <n v="1725"/>
    <n v="1363"/>
    <n v="5452"/>
    <n v="6900"/>
    <n v="1448"/>
    <x v="13"/>
    <s v="Arthur Mccoy"/>
    <x v="272"/>
    <x v="2"/>
    <x v="10"/>
    <x v="2"/>
  </r>
  <r>
    <s v="AX10164"/>
    <s v="ENX2048"/>
    <s v="A134"/>
    <s v="EMP1010"/>
    <x v="204"/>
    <x v="491"/>
    <x v="1"/>
    <n v="502"/>
    <n v="296"/>
    <n v="296"/>
    <n v="502"/>
    <n v="206"/>
    <x v="7"/>
    <s v="Joshua Cook"/>
    <x v="204"/>
    <x v="6"/>
    <x v="4"/>
    <x v="2"/>
  </r>
  <r>
    <s v="AX10165"/>
    <s v="ENX2025"/>
    <s v="A155"/>
    <s v="EMP1026"/>
    <x v="643"/>
    <x v="492"/>
    <x v="1"/>
    <n v="667"/>
    <n v="387"/>
    <n v="387"/>
    <n v="667"/>
    <n v="280"/>
    <x v="41"/>
    <s v="Martin Perry"/>
    <x v="643"/>
    <x v="0"/>
    <x v="7"/>
    <x v="2"/>
  </r>
  <r>
    <s v="AX10168"/>
    <s v="ENX2048"/>
    <s v="A161"/>
    <s v="EMP1018"/>
    <x v="573"/>
    <x v="493"/>
    <x v="3"/>
    <n v="502"/>
    <n v="296"/>
    <n v="1184"/>
    <n v="2008"/>
    <n v="824"/>
    <x v="25"/>
    <s v="Jimmy Young"/>
    <x v="573"/>
    <x v="0"/>
    <x v="1"/>
    <x v="2"/>
  </r>
  <r>
    <s v="AX10174"/>
    <s v="ENX2033"/>
    <s v="A105"/>
    <s v="EMP1007"/>
    <x v="459"/>
    <x v="494"/>
    <x v="3"/>
    <n v="2182"/>
    <n v="1200"/>
    <n v="4800"/>
    <n v="8728"/>
    <n v="3928"/>
    <x v="57"/>
    <s v="Jeremy Mendoza"/>
    <x v="459"/>
    <x v="2"/>
    <x v="9"/>
    <x v="2"/>
  </r>
  <r>
    <s v="AX10175"/>
    <s v="ENX2054"/>
    <s v="A107"/>
    <s v="EMP1030"/>
    <x v="32"/>
    <x v="448"/>
    <x v="2"/>
    <n v="127"/>
    <n v="79"/>
    <n v="237"/>
    <n v="381"/>
    <n v="144"/>
    <x v="13"/>
    <s v="Bobby Russell"/>
    <x v="32"/>
    <x v="1"/>
    <x v="11"/>
    <x v="2"/>
  </r>
  <r>
    <s v="AX10178"/>
    <s v="ENX2041"/>
    <s v="A100"/>
    <s v="EMP1030"/>
    <x v="559"/>
    <x v="495"/>
    <x v="1"/>
    <n v="1380"/>
    <n v="1090"/>
    <n v="1090"/>
    <n v="1380"/>
    <n v="290"/>
    <x v="67"/>
    <s v="Bobby Russell"/>
    <x v="559"/>
    <x v="6"/>
    <x v="5"/>
    <x v="2"/>
  </r>
  <r>
    <s v="AX10179"/>
    <s v="ENX2097"/>
    <s v="A139"/>
    <s v="EMP1025"/>
    <x v="688"/>
    <x v="496"/>
    <x v="3"/>
    <n v="1052"/>
    <n v="589"/>
    <n v="2356"/>
    <n v="4208"/>
    <n v="1852"/>
    <x v="12"/>
    <s v="Ernest Wagner"/>
    <x v="688"/>
    <x v="1"/>
    <x v="5"/>
    <x v="2"/>
  </r>
  <r>
    <s v="AX10181"/>
    <s v="ENX2093"/>
    <s v="A140"/>
    <s v="EMP1017"/>
    <x v="600"/>
    <x v="497"/>
    <x v="2"/>
    <n v="112"/>
    <n v="90"/>
    <n v="270"/>
    <n v="336"/>
    <n v="66"/>
    <x v="46"/>
    <s v="Brian Hansen"/>
    <x v="600"/>
    <x v="3"/>
    <x v="4"/>
    <x v="2"/>
  </r>
  <r>
    <s v="AX10185"/>
    <s v="ENX2048"/>
    <s v="A150"/>
    <s v="EMP1005"/>
    <x v="233"/>
    <x v="498"/>
    <x v="0"/>
    <n v="502"/>
    <n v="296"/>
    <n v="592"/>
    <n v="1004"/>
    <n v="412"/>
    <x v="27"/>
    <s v="Ryan Welch"/>
    <x v="233"/>
    <x v="0"/>
    <x v="4"/>
    <x v="2"/>
  </r>
  <r>
    <s v="AX10189"/>
    <s v="ENX2002"/>
    <s v="A111"/>
    <s v="EMP1030"/>
    <x v="644"/>
    <x v="499"/>
    <x v="1"/>
    <n v="847"/>
    <n v="534"/>
    <n v="534"/>
    <n v="847"/>
    <n v="313"/>
    <x v="19"/>
    <s v="Bobby Russell"/>
    <x v="644"/>
    <x v="5"/>
    <x v="10"/>
    <x v="2"/>
  </r>
  <r>
    <s v="AX10190"/>
    <s v="ENX2034"/>
    <s v="A152"/>
    <s v="EMP1015"/>
    <x v="291"/>
    <x v="500"/>
    <x v="0"/>
    <n v="871"/>
    <n v="540"/>
    <n v="1080"/>
    <n v="1742"/>
    <n v="662"/>
    <x v="54"/>
    <s v="Justin Lynch"/>
    <x v="291"/>
    <x v="5"/>
    <x v="8"/>
    <x v="2"/>
  </r>
  <r>
    <s v="AX10192"/>
    <s v="ENX2093"/>
    <s v="A168"/>
    <s v="EMP1016"/>
    <x v="215"/>
    <x v="501"/>
    <x v="1"/>
    <n v="112"/>
    <n v="90"/>
    <n v="90"/>
    <n v="112"/>
    <n v="22"/>
    <x v="45"/>
    <s v="Henry Nelson"/>
    <x v="215"/>
    <x v="4"/>
    <x v="0"/>
    <x v="2"/>
  </r>
  <r>
    <s v="AX10193"/>
    <s v="ENX2054"/>
    <s v="A139"/>
    <s v="EMP1004"/>
    <x v="795"/>
    <x v="502"/>
    <x v="0"/>
    <n v="127"/>
    <n v="79"/>
    <n v="158"/>
    <n v="254"/>
    <n v="96"/>
    <x v="12"/>
    <s v="Kenneth Bradley"/>
    <x v="795"/>
    <x v="1"/>
    <x v="6"/>
    <x v="2"/>
  </r>
  <r>
    <s v="AX10194"/>
    <s v="ENX2041"/>
    <s v="A106"/>
    <s v="EMP1005"/>
    <x v="788"/>
    <x v="503"/>
    <x v="1"/>
    <n v="1380"/>
    <n v="1090"/>
    <n v="1090"/>
    <n v="1380"/>
    <n v="290"/>
    <x v="35"/>
    <s v="Ryan Welch"/>
    <x v="788"/>
    <x v="6"/>
    <x v="8"/>
    <x v="2"/>
  </r>
  <r>
    <s v="AX10196"/>
    <s v="ENX2083"/>
    <s v="A129"/>
    <s v="EMP1008"/>
    <x v="109"/>
    <x v="504"/>
    <x v="1"/>
    <n v="2141"/>
    <n v="1777"/>
    <n v="1777"/>
    <n v="2141"/>
    <n v="364"/>
    <x v="59"/>
    <s v="Carl Elliott"/>
    <x v="109"/>
    <x v="2"/>
    <x v="7"/>
    <x v="2"/>
  </r>
  <r>
    <s v="AX10202"/>
    <s v="ENX2041"/>
    <s v="A107"/>
    <s v="EMP1032"/>
    <x v="165"/>
    <x v="505"/>
    <x v="1"/>
    <n v="1380"/>
    <n v="1090"/>
    <n v="1090"/>
    <n v="1380"/>
    <n v="290"/>
    <x v="13"/>
    <s v="Larry Castillo"/>
    <x v="165"/>
    <x v="0"/>
    <x v="2"/>
    <x v="2"/>
  </r>
  <r>
    <s v="AX10203"/>
    <s v="ENX2070"/>
    <s v="A143"/>
    <s v="EMP1014"/>
    <x v="778"/>
    <x v="506"/>
    <x v="1"/>
    <n v="1671"/>
    <n v="1220"/>
    <n v="1220"/>
    <n v="1671"/>
    <n v="451"/>
    <x v="9"/>
    <s v="Ronald Reed"/>
    <x v="778"/>
    <x v="1"/>
    <x v="8"/>
    <x v="2"/>
  </r>
  <r>
    <s v="AX10205"/>
    <s v="ENX2042"/>
    <s v="A168"/>
    <s v="EMP1040"/>
    <x v="130"/>
    <x v="446"/>
    <x v="3"/>
    <n v="203"/>
    <n v="154"/>
    <n v="616"/>
    <n v="812"/>
    <n v="196"/>
    <x v="45"/>
    <s v="Patrick Ruiz"/>
    <x v="130"/>
    <x v="3"/>
    <x v="5"/>
    <x v="2"/>
  </r>
  <r>
    <s v="AX10206"/>
    <s v="ENX2054"/>
    <s v="A107"/>
    <s v="EMP1011"/>
    <x v="363"/>
    <x v="485"/>
    <x v="1"/>
    <n v="127"/>
    <n v="79"/>
    <n v="79"/>
    <n v="127"/>
    <n v="48"/>
    <x v="13"/>
    <s v="Larry Marshall"/>
    <x v="363"/>
    <x v="5"/>
    <x v="0"/>
    <x v="2"/>
  </r>
  <r>
    <s v="AX10210"/>
    <s v="ENX2051"/>
    <s v="A164"/>
    <s v="EMP1028"/>
    <x v="706"/>
    <x v="507"/>
    <x v="3"/>
    <n v="1077"/>
    <n v="732"/>
    <n v="2928"/>
    <n v="4308"/>
    <n v="1380"/>
    <x v="68"/>
    <s v="Howard Sims"/>
    <x v="706"/>
    <x v="4"/>
    <x v="0"/>
    <x v="2"/>
  </r>
  <r>
    <s v="AX10213"/>
    <s v="ENX2049"/>
    <s v="A120"/>
    <s v="EMP1013"/>
    <x v="107"/>
    <x v="508"/>
    <x v="0"/>
    <n v="826"/>
    <n v="562"/>
    <n v="1124"/>
    <n v="1652"/>
    <n v="528"/>
    <x v="71"/>
    <s v="Charles Harper"/>
    <x v="107"/>
    <x v="0"/>
    <x v="10"/>
    <x v="2"/>
  </r>
  <r>
    <s v="AX10215"/>
    <s v="ENX2089"/>
    <s v="A118"/>
    <s v="EMP1033"/>
    <x v="498"/>
    <x v="509"/>
    <x v="0"/>
    <n v="2294"/>
    <n v="1399"/>
    <n v="2798"/>
    <n v="4588"/>
    <n v="1790"/>
    <x v="11"/>
    <s v="Jerry Perry"/>
    <x v="498"/>
    <x v="2"/>
    <x v="2"/>
    <x v="2"/>
  </r>
  <r>
    <s v="AX10216"/>
    <s v="ENX2037"/>
    <s v="A106"/>
    <s v="EMP1025"/>
    <x v="595"/>
    <x v="510"/>
    <x v="3"/>
    <n v="880"/>
    <n v="634"/>
    <n v="2536"/>
    <n v="3520"/>
    <n v="984"/>
    <x v="35"/>
    <s v="Ernest Wagner"/>
    <x v="595"/>
    <x v="5"/>
    <x v="4"/>
    <x v="2"/>
  </r>
  <r>
    <s v="AX10221"/>
    <s v="ENX2022"/>
    <s v="A121"/>
    <s v="EMP1019"/>
    <x v="738"/>
    <x v="511"/>
    <x v="1"/>
    <n v="561"/>
    <n v="421"/>
    <n v="421"/>
    <n v="561"/>
    <n v="140"/>
    <x v="70"/>
    <s v="Roger Robertson"/>
    <x v="738"/>
    <x v="2"/>
    <x v="10"/>
    <x v="2"/>
  </r>
  <r>
    <s v="AX10222"/>
    <s v="ENX2059"/>
    <s v="A117"/>
    <s v="EMP1012"/>
    <x v="396"/>
    <x v="512"/>
    <x v="1"/>
    <n v="1494"/>
    <n v="971"/>
    <n v="971"/>
    <n v="1494"/>
    <n v="523"/>
    <x v="63"/>
    <s v="John Reyes"/>
    <x v="396"/>
    <x v="6"/>
    <x v="4"/>
    <x v="2"/>
  </r>
  <r>
    <s v="AX10223"/>
    <s v="ENX2036"/>
    <s v="A135"/>
    <s v="EMP1011"/>
    <x v="203"/>
    <x v="513"/>
    <x v="1"/>
    <n v="1582"/>
    <n v="1234"/>
    <n v="1234"/>
    <n v="1582"/>
    <n v="348"/>
    <x v="44"/>
    <s v="Larry Marshall"/>
    <x v="203"/>
    <x v="6"/>
    <x v="6"/>
    <x v="2"/>
  </r>
  <r>
    <s v="AX10226"/>
    <s v="ENX2019"/>
    <s v="A125"/>
    <s v="EMP1021"/>
    <x v="515"/>
    <x v="514"/>
    <x v="1"/>
    <n v="800"/>
    <n v="536"/>
    <n v="536"/>
    <n v="800"/>
    <n v="264"/>
    <x v="72"/>
    <s v="Clarence Fox"/>
    <x v="515"/>
    <x v="4"/>
    <x v="5"/>
    <x v="2"/>
  </r>
  <r>
    <s v="AX10231"/>
    <s v="ENX2016"/>
    <s v="A163"/>
    <s v="EMP1013"/>
    <x v="426"/>
    <x v="515"/>
    <x v="2"/>
    <n v="1351"/>
    <n v="1108"/>
    <n v="3324"/>
    <n v="4053"/>
    <n v="729"/>
    <x v="60"/>
    <s v="Charles Harper"/>
    <x v="426"/>
    <x v="6"/>
    <x v="1"/>
    <x v="2"/>
  </r>
  <r>
    <s v="AX10233"/>
    <s v="ENX2020"/>
    <s v="A155"/>
    <s v="EMP1043"/>
    <x v="363"/>
    <x v="516"/>
    <x v="2"/>
    <n v="2005"/>
    <n v="1223"/>
    <n v="3669"/>
    <n v="6015"/>
    <n v="2346"/>
    <x v="41"/>
    <s v="Joshua Taylor"/>
    <x v="363"/>
    <x v="6"/>
    <x v="2"/>
    <x v="2"/>
  </r>
  <r>
    <s v="AX10235"/>
    <s v="ENX2006"/>
    <s v="A124"/>
    <s v="EMP1037"/>
    <x v="131"/>
    <x v="517"/>
    <x v="2"/>
    <n v="1826"/>
    <n v="1443"/>
    <n v="4329"/>
    <n v="5478"/>
    <n v="1149"/>
    <x v="21"/>
    <s v="Carl Hall"/>
    <x v="131"/>
    <x v="6"/>
    <x v="8"/>
    <x v="2"/>
  </r>
  <r>
    <s v="AX10238"/>
    <s v="ENX2038"/>
    <s v="A105"/>
    <s v="EMP1004"/>
    <x v="176"/>
    <x v="466"/>
    <x v="1"/>
    <n v="392"/>
    <n v="255"/>
    <n v="255"/>
    <n v="392"/>
    <n v="137"/>
    <x v="57"/>
    <s v="Kenneth Bradley"/>
    <x v="176"/>
    <x v="5"/>
    <x v="9"/>
    <x v="2"/>
  </r>
  <r>
    <s v="AX10242"/>
    <s v="ENX2017"/>
    <s v="A171"/>
    <s v="EMP1003"/>
    <x v="374"/>
    <x v="462"/>
    <x v="1"/>
    <n v="35"/>
    <n v="22"/>
    <n v="22"/>
    <n v="35"/>
    <n v="13"/>
    <x v="58"/>
    <s v="Christopher Tucker"/>
    <x v="374"/>
    <x v="5"/>
    <x v="2"/>
    <x v="2"/>
  </r>
  <r>
    <s v="AX10245"/>
    <s v="ENX2053"/>
    <s v="A145"/>
    <s v="EMP1036"/>
    <x v="154"/>
    <x v="484"/>
    <x v="1"/>
    <n v="596"/>
    <n v="358"/>
    <n v="358"/>
    <n v="596"/>
    <n v="238"/>
    <x v="50"/>
    <s v="Robert Reed"/>
    <x v="154"/>
    <x v="4"/>
    <x v="1"/>
    <x v="2"/>
  </r>
  <r>
    <s v="AX10246"/>
    <s v="ENX2056"/>
    <s v="A125"/>
    <s v="EMP1039"/>
    <x v="260"/>
    <x v="518"/>
    <x v="1"/>
    <n v="1635"/>
    <n v="1046"/>
    <n v="1046"/>
    <n v="1635"/>
    <n v="589"/>
    <x v="72"/>
    <s v="Eugene Holmes"/>
    <x v="260"/>
    <x v="1"/>
    <x v="7"/>
    <x v="2"/>
  </r>
  <r>
    <s v="AX10247"/>
    <s v="ENX2021"/>
    <s v="A111"/>
    <s v="EMP1041"/>
    <x v="45"/>
    <x v="508"/>
    <x v="2"/>
    <n v="217"/>
    <n v="171"/>
    <n v="513"/>
    <n v="651"/>
    <n v="138"/>
    <x v="19"/>
    <s v="Joe Sims"/>
    <x v="45"/>
    <x v="0"/>
    <x v="10"/>
    <x v="2"/>
  </r>
  <r>
    <s v="AX10256"/>
    <s v="ENX2072"/>
    <s v="A125"/>
    <s v="EMP1029"/>
    <x v="751"/>
    <x v="519"/>
    <x v="1"/>
    <n v="1887"/>
    <n v="1378"/>
    <n v="1378"/>
    <n v="1887"/>
    <n v="509"/>
    <x v="72"/>
    <s v="Howard Gardner"/>
    <x v="751"/>
    <x v="6"/>
    <x v="0"/>
    <x v="2"/>
  </r>
  <r>
    <s v="AX10264"/>
    <s v="ENX2042"/>
    <s v="A161"/>
    <s v="EMP1022"/>
    <x v="137"/>
    <x v="520"/>
    <x v="0"/>
    <n v="203"/>
    <n v="154"/>
    <n v="308"/>
    <n v="406"/>
    <n v="98"/>
    <x v="25"/>
    <s v="Walter Cook"/>
    <x v="137"/>
    <x v="0"/>
    <x v="6"/>
    <x v="2"/>
  </r>
  <r>
    <s v="AX10266"/>
    <s v="ENX2027"/>
    <s v="A153"/>
    <s v="EMP1022"/>
    <x v="202"/>
    <x v="521"/>
    <x v="1"/>
    <n v="2497"/>
    <n v="1473"/>
    <n v="1473"/>
    <n v="2497"/>
    <n v="1024"/>
    <x v="69"/>
    <s v="Walter Cook"/>
    <x v="202"/>
    <x v="2"/>
    <x v="6"/>
    <x v="2"/>
  </r>
  <r>
    <s v="AX10271"/>
    <s v="ENX2065"/>
    <s v="A151"/>
    <s v="EMP1006"/>
    <x v="411"/>
    <x v="522"/>
    <x v="1"/>
    <n v="2396"/>
    <n v="1965"/>
    <n v="1965"/>
    <n v="2396"/>
    <n v="431"/>
    <x v="24"/>
    <s v="Sean Miller"/>
    <x v="411"/>
    <x v="0"/>
    <x v="1"/>
    <x v="2"/>
  </r>
  <r>
    <s v="AX10274"/>
    <s v="ENX2018"/>
    <s v="A131"/>
    <s v="EMP1036"/>
    <x v="508"/>
    <x v="490"/>
    <x v="1"/>
    <n v="1972"/>
    <n v="1321"/>
    <n v="1321"/>
    <n v="1972"/>
    <n v="651"/>
    <x v="66"/>
    <s v="Robert Reed"/>
    <x v="508"/>
    <x v="2"/>
    <x v="10"/>
    <x v="2"/>
  </r>
  <r>
    <s v="AX10278"/>
    <s v="ENX2054"/>
    <s v="A160"/>
    <s v="EMP1023"/>
    <x v="110"/>
    <x v="523"/>
    <x v="1"/>
    <n v="127"/>
    <n v="79"/>
    <n v="79"/>
    <n v="127"/>
    <n v="48"/>
    <x v="1"/>
    <s v="Brian Davis"/>
    <x v="110"/>
    <x v="2"/>
    <x v="2"/>
    <x v="2"/>
  </r>
  <r>
    <s v="AX10279"/>
    <s v="ENX2049"/>
    <s v="A140"/>
    <s v="EMP1001"/>
    <x v="452"/>
    <x v="524"/>
    <x v="1"/>
    <n v="826"/>
    <n v="562"/>
    <n v="562"/>
    <n v="826"/>
    <n v="264"/>
    <x v="46"/>
    <s v="Kevin Butler"/>
    <x v="452"/>
    <x v="4"/>
    <x v="5"/>
    <x v="2"/>
  </r>
  <r>
    <s v="AX10280"/>
    <s v="ENX2098"/>
    <s v="A131"/>
    <s v="EMP1039"/>
    <x v="777"/>
    <x v="454"/>
    <x v="0"/>
    <n v="1178"/>
    <n v="683"/>
    <n v="1366"/>
    <n v="2356"/>
    <n v="990"/>
    <x v="66"/>
    <s v="Eugene Holmes"/>
    <x v="777"/>
    <x v="1"/>
    <x v="7"/>
    <x v="2"/>
  </r>
  <r>
    <s v="AX10283"/>
    <s v="ENX2039"/>
    <s v="A137"/>
    <s v="EMP1012"/>
    <x v="608"/>
    <x v="525"/>
    <x v="1"/>
    <n v="817"/>
    <n v="409"/>
    <n v="409"/>
    <n v="817"/>
    <n v="408"/>
    <x v="32"/>
    <s v="John Reyes"/>
    <x v="608"/>
    <x v="1"/>
    <x v="5"/>
    <x v="2"/>
  </r>
  <r>
    <s v="AX10284"/>
    <s v="ENX2028"/>
    <s v="A116"/>
    <s v="EMP1019"/>
    <x v="137"/>
    <x v="526"/>
    <x v="3"/>
    <n v="2283"/>
    <n v="1484"/>
    <n v="5936"/>
    <n v="9132"/>
    <n v="3196"/>
    <x v="47"/>
    <s v="Roger Robertson"/>
    <x v="137"/>
    <x v="2"/>
    <x v="0"/>
    <x v="2"/>
  </r>
  <r>
    <s v="AX10291"/>
    <s v="ENX2066"/>
    <s v="A127"/>
    <s v="EMP1024"/>
    <x v="698"/>
    <x v="527"/>
    <x v="2"/>
    <n v="2091"/>
    <n v="1485"/>
    <n v="4455"/>
    <n v="6273"/>
    <n v="1818"/>
    <x v="5"/>
    <s v="Ernest Wheeler"/>
    <x v="698"/>
    <x v="4"/>
    <x v="4"/>
    <x v="2"/>
  </r>
  <r>
    <s v="AX10294"/>
    <s v="ENX2006"/>
    <s v="A121"/>
    <s v="EMP1012"/>
    <x v="415"/>
    <x v="528"/>
    <x v="3"/>
    <n v="1826"/>
    <n v="1443"/>
    <n v="5772"/>
    <n v="7304"/>
    <n v="1532"/>
    <x v="70"/>
    <s v="John Reyes"/>
    <x v="415"/>
    <x v="3"/>
    <x v="5"/>
    <x v="2"/>
  </r>
  <r>
    <s v="AX10299"/>
    <s v="ENX2022"/>
    <s v="A143"/>
    <s v="EMP1022"/>
    <x v="362"/>
    <x v="528"/>
    <x v="0"/>
    <n v="561"/>
    <n v="421"/>
    <n v="842"/>
    <n v="1122"/>
    <n v="280"/>
    <x v="9"/>
    <s v="Walter Cook"/>
    <x v="362"/>
    <x v="3"/>
    <x v="5"/>
    <x v="2"/>
  </r>
  <r>
    <s v="AX10301"/>
    <s v="ENX2079"/>
    <s v="A164"/>
    <s v="EMP1019"/>
    <x v="116"/>
    <x v="529"/>
    <x v="0"/>
    <n v="1725"/>
    <n v="1363"/>
    <n v="2726"/>
    <n v="3450"/>
    <n v="724"/>
    <x v="68"/>
    <s v="Roger Robertson"/>
    <x v="116"/>
    <x v="5"/>
    <x v="0"/>
    <x v="2"/>
  </r>
  <r>
    <s v="AX10305"/>
    <s v="ENX2080"/>
    <s v="A114"/>
    <s v="EMP1042"/>
    <x v="180"/>
    <x v="523"/>
    <x v="2"/>
    <n v="2353"/>
    <n v="1788"/>
    <n v="5364"/>
    <n v="7059"/>
    <n v="1695"/>
    <x v="36"/>
    <s v="Scott Clark"/>
    <x v="180"/>
    <x v="2"/>
    <x v="2"/>
    <x v="2"/>
  </r>
  <r>
    <s v="AX10306"/>
    <s v="ENX2032"/>
    <s v="A150"/>
    <s v="EMP1025"/>
    <x v="219"/>
    <x v="530"/>
    <x v="1"/>
    <n v="1967"/>
    <n v="1397"/>
    <n v="1397"/>
    <n v="1967"/>
    <n v="570"/>
    <x v="27"/>
    <s v="Ernest Wagner"/>
    <x v="219"/>
    <x v="6"/>
    <x v="8"/>
    <x v="2"/>
  </r>
  <r>
    <s v="AX10314"/>
    <s v="ENX2096"/>
    <s v="A104"/>
    <s v="EMP1042"/>
    <x v="373"/>
    <x v="531"/>
    <x v="2"/>
    <n v="1587"/>
    <n v="1301"/>
    <n v="3903"/>
    <n v="4761"/>
    <n v="858"/>
    <x v="53"/>
    <s v="Scott Clark"/>
    <x v="373"/>
    <x v="5"/>
    <x v="4"/>
    <x v="2"/>
  </r>
  <r>
    <s v="AX10319"/>
    <s v="ENX2016"/>
    <s v="A158"/>
    <s v="EMP1016"/>
    <x v="455"/>
    <x v="462"/>
    <x v="1"/>
    <n v="1351"/>
    <n v="1108"/>
    <n v="1108"/>
    <n v="1351"/>
    <n v="243"/>
    <x v="4"/>
    <s v="Henry Nelson"/>
    <x v="455"/>
    <x v="5"/>
    <x v="2"/>
    <x v="2"/>
  </r>
  <r>
    <s v="AX10320"/>
    <s v="ENX2016"/>
    <s v="A128"/>
    <s v="EMP1036"/>
    <x v="245"/>
    <x v="532"/>
    <x v="0"/>
    <n v="1351"/>
    <n v="1108"/>
    <n v="2216"/>
    <n v="2702"/>
    <n v="486"/>
    <x v="16"/>
    <s v="Robert Reed"/>
    <x v="245"/>
    <x v="2"/>
    <x v="10"/>
    <x v="2"/>
  </r>
  <r>
    <s v="AX10326"/>
    <s v="ENX2085"/>
    <s v="A108"/>
    <s v="EMP1044"/>
    <x v="221"/>
    <x v="533"/>
    <x v="3"/>
    <n v="1862"/>
    <n v="1173"/>
    <n v="4692"/>
    <n v="7448"/>
    <n v="2756"/>
    <x v="64"/>
    <s v="Martin Carr"/>
    <x v="221"/>
    <x v="5"/>
    <x v="5"/>
    <x v="2"/>
  </r>
  <r>
    <s v="AX10328"/>
    <s v="ENX2018"/>
    <s v="A103"/>
    <s v="EMP1027"/>
    <x v="736"/>
    <x v="534"/>
    <x v="2"/>
    <n v="1972"/>
    <n v="1321"/>
    <n v="3963"/>
    <n v="5916"/>
    <n v="1953"/>
    <x v="2"/>
    <s v="Gary Rodriguez"/>
    <x v="736"/>
    <x v="1"/>
    <x v="3"/>
    <x v="2"/>
  </r>
  <r>
    <s v="AX10336"/>
    <s v="ENX2088"/>
    <s v="A155"/>
    <s v="EMP1012"/>
    <x v="121"/>
    <x v="535"/>
    <x v="3"/>
    <n v="603"/>
    <n v="416"/>
    <n v="1664"/>
    <n v="2412"/>
    <n v="748"/>
    <x v="41"/>
    <s v="John Reyes"/>
    <x v="121"/>
    <x v="1"/>
    <x v="8"/>
    <x v="2"/>
  </r>
  <r>
    <s v="AX10338"/>
    <s v="ENX2037"/>
    <s v="A129"/>
    <s v="EMP1007"/>
    <x v="402"/>
    <x v="536"/>
    <x v="1"/>
    <n v="880"/>
    <n v="634"/>
    <n v="634"/>
    <n v="880"/>
    <n v="246"/>
    <x v="59"/>
    <s v="Jeremy Mendoza"/>
    <x v="402"/>
    <x v="1"/>
    <x v="1"/>
    <x v="2"/>
  </r>
  <r>
    <s v="AX10340"/>
    <s v="ENX2086"/>
    <s v="A166"/>
    <s v="EMP1018"/>
    <x v="533"/>
    <x v="519"/>
    <x v="3"/>
    <n v="123"/>
    <n v="84"/>
    <n v="336"/>
    <n v="492"/>
    <n v="156"/>
    <x v="65"/>
    <s v="Jimmy Young"/>
    <x v="533"/>
    <x v="6"/>
    <x v="0"/>
    <x v="2"/>
  </r>
  <r>
    <s v="AX10341"/>
    <s v="ENX2059"/>
    <s v="A155"/>
    <s v="EMP1039"/>
    <x v="653"/>
    <x v="537"/>
    <x v="1"/>
    <n v="1494"/>
    <n v="971"/>
    <n v="971"/>
    <n v="1494"/>
    <n v="523"/>
    <x v="41"/>
    <s v="Eugene Holmes"/>
    <x v="653"/>
    <x v="4"/>
    <x v="10"/>
    <x v="2"/>
  </r>
  <r>
    <s v="AX10345"/>
    <s v="ENX2087"/>
    <s v="A152"/>
    <s v="EMP1034"/>
    <x v="655"/>
    <x v="466"/>
    <x v="1"/>
    <n v="1022"/>
    <n v="818"/>
    <n v="818"/>
    <n v="1022"/>
    <n v="204"/>
    <x v="54"/>
    <s v="Arthur Mccoy"/>
    <x v="655"/>
    <x v="5"/>
    <x v="9"/>
    <x v="2"/>
  </r>
  <r>
    <s v="AX10347"/>
    <s v="ENX2026"/>
    <s v="A101"/>
    <s v="EMP1015"/>
    <x v="362"/>
    <x v="538"/>
    <x v="0"/>
    <n v="947"/>
    <n v="786"/>
    <n v="1572"/>
    <n v="1894"/>
    <n v="322"/>
    <x v="26"/>
    <s v="Justin Lynch"/>
    <x v="362"/>
    <x v="3"/>
    <x v="3"/>
    <x v="2"/>
  </r>
  <r>
    <s v="AX10348"/>
    <s v="ENX2018"/>
    <s v="A131"/>
    <s v="EMP1020"/>
    <x v="707"/>
    <x v="539"/>
    <x v="0"/>
    <n v="1972"/>
    <n v="1321"/>
    <n v="2642"/>
    <n v="3944"/>
    <n v="1302"/>
    <x v="66"/>
    <s v="Ryan Butler"/>
    <x v="707"/>
    <x v="4"/>
    <x v="6"/>
    <x v="2"/>
  </r>
  <r>
    <s v="AX10352"/>
    <s v="ENX2084"/>
    <s v="A120"/>
    <s v="EMP1029"/>
    <x v="316"/>
    <x v="540"/>
    <x v="0"/>
    <n v="1783"/>
    <n v="1230"/>
    <n v="2460"/>
    <n v="3566"/>
    <n v="1106"/>
    <x v="71"/>
    <s v="Howard Gardner"/>
    <x v="316"/>
    <x v="4"/>
    <x v="4"/>
    <x v="2"/>
  </r>
  <r>
    <s v="AX10353"/>
    <s v="ENX2028"/>
    <s v="A172"/>
    <s v="EMP1004"/>
    <x v="613"/>
    <x v="444"/>
    <x v="1"/>
    <n v="2283"/>
    <n v="1484"/>
    <n v="1484"/>
    <n v="2283"/>
    <n v="799"/>
    <x v="28"/>
    <s v="Kenneth Bradley"/>
    <x v="613"/>
    <x v="3"/>
    <x v="3"/>
    <x v="2"/>
  </r>
  <r>
    <s v="AX10356"/>
    <s v="ENX2081"/>
    <s v="A130"/>
    <s v="EMP1030"/>
    <x v="232"/>
    <x v="475"/>
    <x v="2"/>
    <n v="1566"/>
    <n v="1190"/>
    <n v="3570"/>
    <n v="4698"/>
    <n v="1128"/>
    <x v="3"/>
    <s v="Bobby Russell"/>
    <x v="232"/>
    <x v="4"/>
    <x v="10"/>
    <x v="2"/>
  </r>
  <r>
    <s v="AX10358"/>
    <s v="ENX2044"/>
    <s v="A120"/>
    <s v="EMP1008"/>
    <x v="438"/>
    <x v="541"/>
    <x v="1"/>
    <n v="886"/>
    <n v="478"/>
    <n v="478"/>
    <n v="886"/>
    <n v="408"/>
    <x v="71"/>
    <s v="Carl Elliott"/>
    <x v="438"/>
    <x v="3"/>
    <x v="7"/>
    <x v="2"/>
  </r>
  <r>
    <s v="AX10362"/>
    <s v="ENX2071"/>
    <s v="A169"/>
    <s v="EMP1019"/>
    <x v="561"/>
    <x v="542"/>
    <x v="1"/>
    <n v="136"/>
    <n v="72"/>
    <n v="72"/>
    <n v="136"/>
    <n v="64"/>
    <x v="30"/>
    <s v="Roger Robertson"/>
    <x v="561"/>
    <x v="5"/>
    <x v="1"/>
    <x v="2"/>
  </r>
  <r>
    <s v="AX10363"/>
    <s v="ENX2031"/>
    <s v="A108"/>
    <s v="EMP1001"/>
    <x v="386"/>
    <x v="543"/>
    <x v="1"/>
    <n v="1638"/>
    <n v="1261"/>
    <n v="1261"/>
    <n v="1638"/>
    <n v="377"/>
    <x v="64"/>
    <s v="Kevin Butler"/>
    <x v="386"/>
    <x v="4"/>
    <x v="11"/>
    <x v="2"/>
  </r>
  <r>
    <s v="AX10364"/>
    <s v="ENX2080"/>
    <s v="A147"/>
    <s v="EMP1038"/>
    <x v="99"/>
    <x v="497"/>
    <x v="2"/>
    <n v="2353"/>
    <n v="1788"/>
    <n v="5364"/>
    <n v="7059"/>
    <n v="1695"/>
    <x v="20"/>
    <s v="Scott Mason"/>
    <x v="99"/>
    <x v="3"/>
    <x v="4"/>
    <x v="2"/>
  </r>
  <r>
    <s v="AX10365"/>
    <s v="ENX2015"/>
    <s v="A125"/>
    <s v="EMP1013"/>
    <x v="795"/>
    <x v="454"/>
    <x v="1"/>
    <n v="637"/>
    <n v="389"/>
    <n v="389"/>
    <n v="637"/>
    <n v="248"/>
    <x v="72"/>
    <s v="Charles Harper"/>
    <x v="795"/>
    <x v="1"/>
    <x v="7"/>
    <x v="2"/>
  </r>
  <r>
    <s v="AX10367"/>
    <s v="ENX2096"/>
    <s v="A113"/>
    <s v="EMP1008"/>
    <x v="727"/>
    <x v="544"/>
    <x v="1"/>
    <n v="1587"/>
    <n v="1301"/>
    <n v="1301"/>
    <n v="1587"/>
    <n v="286"/>
    <x v="49"/>
    <s v="Carl Elliott"/>
    <x v="727"/>
    <x v="5"/>
    <x v="3"/>
    <x v="2"/>
  </r>
  <r>
    <s v="AX10370"/>
    <s v="ENX2011"/>
    <s v="A132"/>
    <s v="EMP1017"/>
    <x v="313"/>
    <x v="545"/>
    <x v="1"/>
    <n v="530"/>
    <n v="435"/>
    <n v="435"/>
    <n v="530"/>
    <n v="95"/>
    <x v="56"/>
    <s v="Brian Hansen"/>
    <x v="313"/>
    <x v="1"/>
    <x v="3"/>
    <x v="2"/>
  </r>
  <r>
    <s v="AX10372"/>
    <s v="ENX2063"/>
    <s v="A140"/>
    <s v="EMP1007"/>
    <x v="85"/>
    <x v="546"/>
    <x v="2"/>
    <n v="1708"/>
    <n v="871"/>
    <n v="2613"/>
    <n v="5124"/>
    <n v="2511"/>
    <x v="46"/>
    <s v="Jeremy Mendoza"/>
    <x v="85"/>
    <x v="5"/>
    <x v="1"/>
    <x v="2"/>
  </r>
  <r>
    <s v="AX10373"/>
    <s v="ENX2060"/>
    <s v="A136"/>
    <s v="EMP1035"/>
    <x v="579"/>
    <x v="547"/>
    <x v="3"/>
    <n v="1467"/>
    <n v="807"/>
    <n v="3228"/>
    <n v="5868"/>
    <n v="2640"/>
    <x v="29"/>
    <s v="Roger Ramos"/>
    <x v="579"/>
    <x v="5"/>
    <x v="8"/>
    <x v="2"/>
  </r>
  <r>
    <s v="AX10377"/>
    <s v="ENX2086"/>
    <s v="A129"/>
    <s v="EMP1026"/>
    <x v="159"/>
    <x v="548"/>
    <x v="0"/>
    <n v="123"/>
    <n v="84"/>
    <n v="168"/>
    <n v="246"/>
    <n v="78"/>
    <x v="59"/>
    <s v="Martin Perry"/>
    <x v="159"/>
    <x v="6"/>
    <x v="5"/>
    <x v="2"/>
  </r>
  <r>
    <s v="AX10378"/>
    <s v="ENX2007"/>
    <s v="A120"/>
    <s v="EMP1019"/>
    <x v="59"/>
    <x v="549"/>
    <x v="1"/>
    <n v="1405"/>
    <n v="1054"/>
    <n v="1054"/>
    <n v="1405"/>
    <n v="351"/>
    <x v="71"/>
    <s v="Roger Robertson"/>
    <x v="59"/>
    <x v="5"/>
    <x v="1"/>
    <x v="2"/>
  </r>
  <r>
    <s v="AX10380"/>
    <s v="ENX2076"/>
    <s v="A110"/>
    <s v="EMP1035"/>
    <x v="767"/>
    <x v="484"/>
    <x v="1"/>
    <n v="1522"/>
    <n v="791"/>
    <n v="791"/>
    <n v="1522"/>
    <n v="731"/>
    <x v="73"/>
    <s v="Roger Ramos"/>
    <x v="767"/>
    <x v="4"/>
    <x v="1"/>
    <x v="2"/>
  </r>
  <r>
    <s v="AX10383"/>
    <s v="ENX2040"/>
    <s v="A141"/>
    <s v="EMP1024"/>
    <x v="279"/>
    <x v="506"/>
    <x v="0"/>
    <n v="1889"/>
    <n v="945"/>
    <n v="1890"/>
    <n v="3778"/>
    <n v="1888"/>
    <x v="23"/>
    <s v="Ernest Wheeler"/>
    <x v="279"/>
    <x v="1"/>
    <x v="8"/>
    <x v="2"/>
  </r>
  <r>
    <s v="AX10390"/>
    <s v="ENX2011"/>
    <s v="A151"/>
    <s v="EMP1006"/>
    <x v="228"/>
    <x v="550"/>
    <x v="2"/>
    <n v="530"/>
    <n v="435"/>
    <n v="1305"/>
    <n v="1590"/>
    <n v="285"/>
    <x v="24"/>
    <s v="Sean Miller"/>
    <x v="228"/>
    <x v="6"/>
    <x v="2"/>
    <x v="2"/>
  </r>
  <r>
    <s v="AX10395"/>
    <s v="ENX2085"/>
    <s v="A111"/>
    <s v="EMP1017"/>
    <x v="17"/>
    <x v="551"/>
    <x v="1"/>
    <n v="1862"/>
    <n v="1173"/>
    <n v="1173"/>
    <n v="1862"/>
    <n v="689"/>
    <x v="19"/>
    <s v="Brian Hansen"/>
    <x v="17"/>
    <x v="4"/>
    <x v="8"/>
    <x v="2"/>
  </r>
  <r>
    <s v="AX10396"/>
    <s v="ENX2044"/>
    <s v="A116"/>
    <s v="EMP1018"/>
    <x v="352"/>
    <x v="552"/>
    <x v="1"/>
    <n v="886"/>
    <n v="478"/>
    <n v="478"/>
    <n v="886"/>
    <n v="408"/>
    <x v="47"/>
    <s v="Jimmy Young"/>
    <x v="352"/>
    <x v="3"/>
    <x v="9"/>
    <x v="2"/>
  </r>
  <r>
    <s v="AX10399"/>
    <s v="ENX2084"/>
    <s v="A103"/>
    <s v="EMP1012"/>
    <x v="286"/>
    <x v="553"/>
    <x v="1"/>
    <n v="1783"/>
    <n v="1230"/>
    <n v="1230"/>
    <n v="1783"/>
    <n v="553"/>
    <x v="2"/>
    <s v="John Reyes"/>
    <x v="286"/>
    <x v="5"/>
    <x v="4"/>
    <x v="2"/>
  </r>
  <r>
    <s v="AX10400"/>
    <s v="ENX2038"/>
    <s v="A138"/>
    <s v="EMP1032"/>
    <x v="63"/>
    <x v="554"/>
    <x v="3"/>
    <n v="392"/>
    <n v="255"/>
    <n v="1020"/>
    <n v="1568"/>
    <n v="548"/>
    <x v="6"/>
    <s v="Larry Castillo"/>
    <x v="63"/>
    <x v="5"/>
    <x v="4"/>
    <x v="2"/>
  </r>
  <r>
    <s v="AX10401"/>
    <s v="ENX2019"/>
    <s v="A156"/>
    <s v="EMP1011"/>
    <x v="599"/>
    <x v="555"/>
    <x v="1"/>
    <n v="800"/>
    <n v="536"/>
    <n v="536"/>
    <n v="800"/>
    <n v="264"/>
    <x v="39"/>
    <s v="Larry Marshall"/>
    <x v="599"/>
    <x v="2"/>
    <x v="7"/>
    <x v="2"/>
  </r>
  <r>
    <s v="AX10403"/>
    <s v="ENX2041"/>
    <s v="A124"/>
    <s v="EMP1042"/>
    <x v="54"/>
    <x v="556"/>
    <x v="3"/>
    <n v="1380"/>
    <n v="1090"/>
    <n v="4360"/>
    <n v="5520"/>
    <n v="1160"/>
    <x v="21"/>
    <s v="Scott Clark"/>
    <x v="54"/>
    <x v="1"/>
    <x v="9"/>
    <x v="2"/>
  </r>
  <r>
    <s v="AX10408"/>
    <s v="ENX2069"/>
    <s v="A166"/>
    <s v="EMP1025"/>
    <x v="491"/>
    <x v="557"/>
    <x v="1"/>
    <n v="378"/>
    <n v="291"/>
    <n v="291"/>
    <n v="378"/>
    <n v="87"/>
    <x v="65"/>
    <s v="Ernest Wagner"/>
    <x v="491"/>
    <x v="1"/>
    <x v="9"/>
    <x v="2"/>
  </r>
  <r>
    <s v="AX10413"/>
    <s v="ENX2000"/>
    <s v="A109"/>
    <s v="EMP1017"/>
    <x v="280"/>
    <x v="558"/>
    <x v="1"/>
    <n v="2241"/>
    <n v="1367"/>
    <n v="1367"/>
    <n v="2241"/>
    <n v="874"/>
    <x v="34"/>
    <s v="Brian Hansen"/>
    <x v="280"/>
    <x v="1"/>
    <x v="6"/>
    <x v="2"/>
  </r>
  <r>
    <s v="AX10414"/>
    <s v="ENX2043"/>
    <s v="A170"/>
    <s v="EMP1039"/>
    <x v="75"/>
    <x v="559"/>
    <x v="1"/>
    <n v="545"/>
    <n v="425"/>
    <n v="425"/>
    <n v="545"/>
    <n v="120"/>
    <x v="18"/>
    <s v="Eugene Holmes"/>
    <x v="75"/>
    <x v="4"/>
    <x v="4"/>
    <x v="2"/>
  </r>
  <r>
    <s v="AX10417"/>
    <s v="ENX2090"/>
    <s v="A151"/>
    <s v="EMP1024"/>
    <x v="465"/>
    <x v="527"/>
    <x v="1"/>
    <n v="1338"/>
    <n v="682"/>
    <n v="682"/>
    <n v="1338"/>
    <n v="656"/>
    <x v="24"/>
    <s v="Ernest Wheeler"/>
    <x v="465"/>
    <x v="4"/>
    <x v="4"/>
    <x v="2"/>
  </r>
  <r>
    <s v="AX10419"/>
    <s v="ENX2017"/>
    <s v="A101"/>
    <s v="EMP1040"/>
    <x v="326"/>
    <x v="560"/>
    <x v="1"/>
    <n v="35"/>
    <n v="22"/>
    <n v="22"/>
    <n v="35"/>
    <n v="13"/>
    <x v="26"/>
    <s v="Patrick Ruiz"/>
    <x v="326"/>
    <x v="3"/>
    <x v="1"/>
    <x v="2"/>
  </r>
  <r>
    <s v="AX10420"/>
    <s v="ENX2010"/>
    <s v="A112"/>
    <s v="EMP1002"/>
    <x v="210"/>
    <x v="561"/>
    <x v="1"/>
    <n v="1812"/>
    <n v="1305"/>
    <n v="1305"/>
    <n v="1812"/>
    <n v="507"/>
    <x v="40"/>
    <s v="Andrew Bowman"/>
    <x v="210"/>
    <x v="2"/>
    <x v="3"/>
    <x v="2"/>
  </r>
  <r>
    <s v="AX10421"/>
    <s v="ENX2001"/>
    <s v="A112"/>
    <s v="EMP1033"/>
    <x v="431"/>
    <x v="562"/>
    <x v="1"/>
    <n v="951"/>
    <n v="504"/>
    <n v="504"/>
    <n v="951"/>
    <n v="447"/>
    <x v="40"/>
    <s v="Jerry Perry"/>
    <x v="431"/>
    <x v="5"/>
    <x v="1"/>
    <x v="2"/>
  </r>
  <r>
    <s v="AX10423"/>
    <s v="ENX2038"/>
    <s v="A130"/>
    <s v="EMP1037"/>
    <x v="170"/>
    <x v="536"/>
    <x v="3"/>
    <n v="392"/>
    <n v="255"/>
    <n v="1020"/>
    <n v="1568"/>
    <n v="548"/>
    <x v="3"/>
    <s v="Carl Hall"/>
    <x v="170"/>
    <x v="1"/>
    <x v="1"/>
    <x v="2"/>
  </r>
  <r>
    <s v="AX10425"/>
    <s v="ENX2098"/>
    <s v="A120"/>
    <s v="EMP1002"/>
    <x v="163"/>
    <x v="508"/>
    <x v="1"/>
    <n v="1178"/>
    <n v="683"/>
    <n v="683"/>
    <n v="1178"/>
    <n v="495"/>
    <x v="71"/>
    <s v="Andrew Bowman"/>
    <x v="163"/>
    <x v="0"/>
    <x v="10"/>
    <x v="2"/>
  </r>
  <r>
    <s v="AX10426"/>
    <s v="ENX2088"/>
    <s v="A147"/>
    <s v="EMP1032"/>
    <x v="114"/>
    <x v="563"/>
    <x v="1"/>
    <n v="603"/>
    <n v="416"/>
    <n v="416"/>
    <n v="603"/>
    <n v="187"/>
    <x v="20"/>
    <s v="Larry Castillo"/>
    <x v="114"/>
    <x v="5"/>
    <x v="9"/>
    <x v="2"/>
  </r>
  <r>
    <s v="AX10429"/>
    <s v="ENX2014"/>
    <s v="A162"/>
    <s v="EMP1010"/>
    <x v="161"/>
    <x v="486"/>
    <x v="3"/>
    <n v="1809"/>
    <n v="1067"/>
    <n v="4268"/>
    <n v="7236"/>
    <n v="2968"/>
    <x v="48"/>
    <s v="Joshua Cook"/>
    <x v="161"/>
    <x v="6"/>
    <x v="3"/>
    <x v="2"/>
  </r>
  <r>
    <s v="AX10430"/>
    <s v="ENX2026"/>
    <s v="A136"/>
    <s v="EMP1034"/>
    <x v="319"/>
    <x v="513"/>
    <x v="1"/>
    <n v="947"/>
    <n v="786"/>
    <n v="786"/>
    <n v="947"/>
    <n v="161"/>
    <x v="29"/>
    <s v="Arthur Mccoy"/>
    <x v="319"/>
    <x v="6"/>
    <x v="6"/>
    <x v="2"/>
  </r>
  <r>
    <s v="AX10431"/>
    <s v="ENX2002"/>
    <s v="A113"/>
    <s v="EMP1007"/>
    <x v="678"/>
    <x v="564"/>
    <x v="1"/>
    <n v="847"/>
    <n v="534"/>
    <n v="534"/>
    <n v="847"/>
    <n v="313"/>
    <x v="49"/>
    <s v="Jeremy Mendoza"/>
    <x v="678"/>
    <x v="1"/>
    <x v="9"/>
    <x v="2"/>
  </r>
  <r>
    <s v="AX10434"/>
    <s v="ENX2079"/>
    <s v="A166"/>
    <s v="EMP1034"/>
    <x v="426"/>
    <x v="565"/>
    <x v="0"/>
    <n v="1725"/>
    <n v="1363"/>
    <n v="2726"/>
    <n v="3450"/>
    <n v="724"/>
    <x v="65"/>
    <s v="Arthur Mccoy"/>
    <x v="426"/>
    <x v="5"/>
    <x v="0"/>
    <x v="2"/>
  </r>
  <r>
    <s v="AX10438"/>
    <s v="ENX2081"/>
    <s v="A123"/>
    <s v="EMP1012"/>
    <x v="265"/>
    <x v="566"/>
    <x v="0"/>
    <n v="1566"/>
    <n v="1190"/>
    <n v="2380"/>
    <n v="3132"/>
    <n v="752"/>
    <x v="62"/>
    <s v="John Reyes"/>
    <x v="265"/>
    <x v="5"/>
    <x v="8"/>
    <x v="2"/>
  </r>
  <r>
    <s v="AX10440"/>
    <s v="ENX2020"/>
    <s v="A116"/>
    <s v="EMP1008"/>
    <x v="443"/>
    <x v="567"/>
    <x v="1"/>
    <n v="2005"/>
    <n v="1223"/>
    <n v="1223"/>
    <n v="2005"/>
    <n v="782"/>
    <x v="47"/>
    <s v="Carl Elliott"/>
    <x v="443"/>
    <x v="4"/>
    <x v="0"/>
    <x v="2"/>
  </r>
  <r>
    <s v="AX10443"/>
    <s v="ENX2057"/>
    <s v="A133"/>
    <s v="EMP1021"/>
    <x v="128"/>
    <x v="546"/>
    <x v="1"/>
    <n v="181"/>
    <n v="130"/>
    <n v="130"/>
    <n v="181"/>
    <n v="51"/>
    <x v="37"/>
    <s v="Clarence Fox"/>
    <x v="128"/>
    <x v="5"/>
    <x v="1"/>
    <x v="2"/>
  </r>
  <r>
    <s v="AX10444"/>
    <s v="ENX2034"/>
    <s v="A117"/>
    <s v="EMP1012"/>
    <x v="85"/>
    <x v="568"/>
    <x v="2"/>
    <n v="871"/>
    <n v="540"/>
    <n v="1620"/>
    <n v="2613"/>
    <n v="993"/>
    <x v="63"/>
    <s v="John Reyes"/>
    <x v="85"/>
    <x v="3"/>
    <x v="10"/>
    <x v="2"/>
  </r>
  <r>
    <s v="AX10445"/>
    <s v="ENX2053"/>
    <s v="A165"/>
    <s v="EMP1033"/>
    <x v="81"/>
    <x v="525"/>
    <x v="3"/>
    <n v="596"/>
    <n v="358"/>
    <n v="1432"/>
    <n v="2384"/>
    <n v="952"/>
    <x v="51"/>
    <s v="Jerry Perry"/>
    <x v="81"/>
    <x v="1"/>
    <x v="5"/>
    <x v="2"/>
  </r>
  <r>
    <s v="AX10447"/>
    <s v="ENX2057"/>
    <s v="A127"/>
    <s v="EMP1027"/>
    <x v="791"/>
    <x v="553"/>
    <x v="1"/>
    <n v="181"/>
    <n v="130"/>
    <n v="130"/>
    <n v="181"/>
    <n v="51"/>
    <x v="5"/>
    <s v="Gary Rodriguez"/>
    <x v="791"/>
    <x v="5"/>
    <x v="4"/>
    <x v="2"/>
  </r>
  <r>
    <s v="AX10454"/>
    <s v="ENX2084"/>
    <s v="A124"/>
    <s v="EMP1020"/>
    <x v="68"/>
    <x v="533"/>
    <x v="1"/>
    <n v="1783"/>
    <n v="1230"/>
    <n v="1230"/>
    <n v="1783"/>
    <n v="553"/>
    <x v="21"/>
    <s v="Ryan Butler"/>
    <x v="68"/>
    <x v="5"/>
    <x v="5"/>
    <x v="2"/>
  </r>
  <r>
    <s v="AX10462"/>
    <s v="ENX2034"/>
    <s v="A113"/>
    <s v="EMP1003"/>
    <x v="798"/>
    <x v="482"/>
    <x v="1"/>
    <n v="871"/>
    <n v="540"/>
    <n v="540"/>
    <n v="871"/>
    <n v="331"/>
    <x v="49"/>
    <s v="Christopher Tucker"/>
    <x v="798"/>
    <x v="6"/>
    <x v="11"/>
    <x v="2"/>
  </r>
  <r>
    <s v="AX10464"/>
    <s v="ENX2011"/>
    <s v="A125"/>
    <s v="EMP1025"/>
    <x v="265"/>
    <x v="569"/>
    <x v="1"/>
    <n v="530"/>
    <n v="435"/>
    <n v="435"/>
    <n v="530"/>
    <n v="95"/>
    <x v="72"/>
    <s v="Ernest Wagner"/>
    <x v="265"/>
    <x v="4"/>
    <x v="1"/>
    <x v="2"/>
  </r>
  <r>
    <s v="AX10465"/>
    <s v="ENX2011"/>
    <s v="A100"/>
    <s v="EMP1025"/>
    <x v="294"/>
    <x v="570"/>
    <x v="1"/>
    <n v="530"/>
    <n v="435"/>
    <n v="435"/>
    <n v="530"/>
    <n v="95"/>
    <x v="67"/>
    <s v="Ernest Wagner"/>
    <x v="294"/>
    <x v="2"/>
    <x v="4"/>
    <x v="2"/>
  </r>
  <r>
    <s v="AX10466"/>
    <s v="ENX2029"/>
    <s v="A154"/>
    <s v="EMP1022"/>
    <x v="167"/>
    <x v="571"/>
    <x v="0"/>
    <n v="1848"/>
    <n v="1294"/>
    <n v="2588"/>
    <n v="3696"/>
    <n v="1108"/>
    <x v="55"/>
    <s v="Walter Cook"/>
    <x v="167"/>
    <x v="0"/>
    <x v="4"/>
    <x v="2"/>
  </r>
  <r>
    <s v="AX10467"/>
    <s v="ENX2040"/>
    <s v="A162"/>
    <s v="EMP1001"/>
    <x v="430"/>
    <x v="450"/>
    <x v="0"/>
    <n v="1889"/>
    <n v="945"/>
    <n v="1890"/>
    <n v="3778"/>
    <n v="1888"/>
    <x v="48"/>
    <s v="Kevin Butler"/>
    <x v="430"/>
    <x v="0"/>
    <x v="10"/>
    <x v="2"/>
  </r>
  <r>
    <s v="AX10469"/>
    <s v="ENX2031"/>
    <s v="A120"/>
    <s v="EMP1037"/>
    <x v="113"/>
    <x v="572"/>
    <x v="2"/>
    <n v="1638"/>
    <n v="1261"/>
    <n v="3783"/>
    <n v="4914"/>
    <n v="1131"/>
    <x v="71"/>
    <s v="Carl Hall"/>
    <x v="113"/>
    <x v="6"/>
    <x v="11"/>
    <x v="2"/>
  </r>
  <r>
    <s v="AX10474"/>
    <s v="ENX2040"/>
    <s v="A160"/>
    <s v="EMP1043"/>
    <x v="617"/>
    <x v="573"/>
    <x v="1"/>
    <n v="1889"/>
    <n v="945"/>
    <n v="945"/>
    <n v="1889"/>
    <n v="944"/>
    <x v="1"/>
    <s v="Joshua Taylor"/>
    <x v="617"/>
    <x v="1"/>
    <x v="4"/>
    <x v="2"/>
  </r>
  <r>
    <s v="AX10475"/>
    <s v="ENX2084"/>
    <s v="A154"/>
    <s v="EMP1007"/>
    <x v="582"/>
    <x v="574"/>
    <x v="1"/>
    <n v="1783"/>
    <n v="1230"/>
    <n v="1230"/>
    <n v="1783"/>
    <n v="553"/>
    <x v="55"/>
    <s v="Jeremy Mendoza"/>
    <x v="582"/>
    <x v="4"/>
    <x v="3"/>
    <x v="2"/>
  </r>
  <r>
    <s v="AX10479"/>
    <s v="ENX2041"/>
    <s v="A130"/>
    <s v="EMP1005"/>
    <x v="57"/>
    <x v="518"/>
    <x v="1"/>
    <n v="1380"/>
    <n v="1090"/>
    <n v="1090"/>
    <n v="1380"/>
    <n v="290"/>
    <x v="3"/>
    <s v="Ryan Welch"/>
    <x v="57"/>
    <x v="1"/>
    <x v="7"/>
    <x v="2"/>
  </r>
  <r>
    <s v="AX10480"/>
    <s v="ENX2095"/>
    <s v="A125"/>
    <s v="EMP1040"/>
    <x v="97"/>
    <x v="451"/>
    <x v="3"/>
    <n v="1743"/>
    <n v="872"/>
    <n v="3488"/>
    <n v="6972"/>
    <n v="3484"/>
    <x v="72"/>
    <s v="Patrick Ruiz"/>
    <x v="97"/>
    <x v="0"/>
    <x v="11"/>
    <x v="2"/>
  </r>
  <r>
    <s v="AX10482"/>
    <s v="ENX2052"/>
    <s v="A152"/>
    <s v="EMP1025"/>
    <x v="416"/>
    <x v="575"/>
    <x v="0"/>
    <n v="1526"/>
    <n v="1251"/>
    <n v="2502"/>
    <n v="3052"/>
    <n v="550"/>
    <x v="54"/>
    <s v="Ernest Wagner"/>
    <x v="416"/>
    <x v="5"/>
    <x v="7"/>
    <x v="2"/>
  </r>
  <r>
    <s v="AX10485"/>
    <s v="ENX2075"/>
    <s v="A159"/>
    <s v="EMP1018"/>
    <x v="634"/>
    <x v="576"/>
    <x v="2"/>
    <n v="400"/>
    <n v="208"/>
    <n v="624"/>
    <n v="1200"/>
    <n v="576"/>
    <x v="52"/>
    <s v="Jimmy Young"/>
    <x v="634"/>
    <x v="5"/>
    <x v="5"/>
    <x v="2"/>
  </r>
  <r>
    <s v="AX10486"/>
    <s v="ENX2046"/>
    <s v="A111"/>
    <s v="EMP1016"/>
    <x v="326"/>
    <x v="577"/>
    <x v="1"/>
    <n v="2410"/>
    <n v="1518"/>
    <n v="1518"/>
    <n v="2410"/>
    <n v="892"/>
    <x v="19"/>
    <s v="Henry Nelson"/>
    <x v="326"/>
    <x v="4"/>
    <x v="10"/>
    <x v="2"/>
  </r>
  <r>
    <s v="AX10487"/>
    <s v="ENX2091"/>
    <s v="A143"/>
    <s v="EMP1015"/>
    <x v="121"/>
    <x v="578"/>
    <x v="2"/>
    <n v="368"/>
    <n v="294"/>
    <n v="882"/>
    <n v="1104"/>
    <n v="222"/>
    <x v="9"/>
    <s v="Justin Lynch"/>
    <x v="121"/>
    <x v="2"/>
    <x v="2"/>
    <x v="2"/>
  </r>
  <r>
    <s v="AX10488"/>
    <s v="ENX2028"/>
    <s v="A170"/>
    <s v="EMP1017"/>
    <x v="560"/>
    <x v="579"/>
    <x v="1"/>
    <n v="2283"/>
    <n v="1484"/>
    <n v="1484"/>
    <n v="2283"/>
    <n v="799"/>
    <x v="18"/>
    <s v="Brian Hansen"/>
    <x v="560"/>
    <x v="3"/>
    <x v="10"/>
    <x v="2"/>
  </r>
  <r>
    <s v="AX10490"/>
    <s v="ENX2089"/>
    <s v="A169"/>
    <s v="EMP1025"/>
    <x v="111"/>
    <x v="476"/>
    <x v="1"/>
    <n v="2294"/>
    <n v="1399"/>
    <n v="1399"/>
    <n v="2294"/>
    <n v="895"/>
    <x v="30"/>
    <s v="Ernest Wagner"/>
    <x v="111"/>
    <x v="6"/>
    <x v="9"/>
    <x v="2"/>
  </r>
  <r>
    <s v="AX10496"/>
    <s v="ENX2076"/>
    <s v="A144"/>
    <s v="EMP1026"/>
    <x v="70"/>
    <x v="580"/>
    <x v="3"/>
    <n v="1522"/>
    <n v="791"/>
    <n v="3164"/>
    <n v="6088"/>
    <n v="2924"/>
    <x v="33"/>
    <s v="Martin Perry"/>
    <x v="70"/>
    <x v="2"/>
    <x v="7"/>
    <x v="2"/>
  </r>
  <r>
    <s v="AX10498"/>
    <s v="ENX2061"/>
    <s v="A166"/>
    <s v="EMP1043"/>
    <x v="635"/>
    <x v="505"/>
    <x v="1"/>
    <n v="913"/>
    <n v="584"/>
    <n v="584"/>
    <n v="913"/>
    <n v="329"/>
    <x v="65"/>
    <s v="Joshua Taylor"/>
    <x v="635"/>
    <x v="0"/>
    <x v="2"/>
    <x v="2"/>
  </r>
  <r>
    <s v="AX10499"/>
    <s v="ENX2027"/>
    <s v="A142"/>
    <s v="EMP1013"/>
    <x v="355"/>
    <x v="581"/>
    <x v="2"/>
    <n v="2497"/>
    <n v="1473"/>
    <n v="4419"/>
    <n v="7491"/>
    <n v="3072"/>
    <x v="15"/>
    <s v="Charles Harper"/>
    <x v="355"/>
    <x v="4"/>
    <x v="6"/>
    <x v="2"/>
  </r>
  <r>
    <s v="AX10503"/>
    <s v="ENX2009"/>
    <s v="A105"/>
    <s v="EMP1000"/>
    <x v="479"/>
    <x v="532"/>
    <x v="1"/>
    <n v="584"/>
    <n v="420"/>
    <n v="420"/>
    <n v="584"/>
    <n v="164"/>
    <x v="57"/>
    <s v="Fred Robertson"/>
    <x v="479"/>
    <x v="2"/>
    <x v="10"/>
    <x v="2"/>
  </r>
  <r>
    <s v="AX10511"/>
    <s v="ENX2095"/>
    <s v="A128"/>
    <s v="EMP1036"/>
    <x v="432"/>
    <x v="450"/>
    <x v="1"/>
    <n v="1743"/>
    <n v="872"/>
    <n v="872"/>
    <n v="1743"/>
    <n v="871"/>
    <x v="16"/>
    <s v="Robert Reed"/>
    <x v="432"/>
    <x v="0"/>
    <x v="10"/>
    <x v="2"/>
  </r>
  <r>
    <s v="AX10514"/>
    <s v="ENX2053"/>
    <s v="A120"/>
    <s v="EMP1020"/>
    <x v="619"/>
    <x v="582"/>
    <x v="1"/>
    <n v="596"/>
    <n v="358"/>
    <n v="358"/>
    <n v="596"/>
    <n v="238"/>
    <x v="71"/>
    <s v="Ryan Butler"/>
    <x v="619"/>
    <x v="1"/>
    <x v="8"/>
    <x v="2"/>
  </r>
  <r>
    <s v="AX10515"/>
    <s v="ENX2062"/>
    <s v="A143"/>
    <s v="EMP1019"/>
    <x v="351"/>
    <x v="569"/>
    <x v="3"/>
    <n v="2464"/>
    <n v="1774"/>
    <n v="7096"/>
    <n v="9856"/>
    <n v="2760"/>
    <x v="9"/>
    <s v="Roger Robertson"/>
    <x v="351"/>
    <x v="4"/>
    <x v="1"/>
    <x v="2"/>
  </r>
  <r>
    <s v="AX10517"/>
    <s v="ENX2018"/>
    <s v="A115"/>
    <s v="EMP1044"/>
    <x v="765"/>
    <x v="526"/>
    <x v="2"/>
    <n v="1972"/>
    <n v="1321"/>
    <n v="3963"/>
    <n v="5916"/>
    <n v="1953"/>
    <x v="22"/>
    <s v="Martin Carr"/>
    <x v="765"/>
    <x v="2"/>
    <x v="0"/>
    <x v="2"/>
  </r>
  <r>
    <s v="AX10520"/>
    <s v="ENX2015"/>
    <s v="A166"/>
    <s v="EMP1033"/>
    <x v="658"/>
    <x v="583"/>
    <x v="1"/>
    <n v="637"/>
    <n v="389"/>
    <n v="389"/>
    <n v="637"/>
    <n v="248"/>
    <x v="65"/>
    <s v="Jerry Perry"/>
    <x v="658"/>
    <x v="2"/>
    <x v="11"/>
    <x v="2"/>
  </r>
  <r>
    <s v="AX10522"/>
    <s v="ENX2055"/>
    <s v="A148"/>
    <s v="EMP1011"/>
    <x v="218"/>
    <x v="448"/>
    <x v="1"/>
    <n v="2495"/>
    <n v="1896"/>
    <n v="1896"/>
    <n v="2495"/>
    <n v="599"/>
    <x v="31"/>
    <s v="Larry Marshall"/>
    <x v="218"/>
    <x v="1"/>
    <x v="11"/>
    <x v="2"/>
  </r>
  <r>
    <s v="AX10524"/>
    <s v="ENX2078"/>
    <s v="A117"/>
    <s v="EMP1014"/>
    <x v="427"/>
    <x v="493"/>
    <x v="1"/>
    <n v="1798"/>
    <n v="971"/>
    <n v="971"/>
    <n v="1798"/>
    <n v="827"/>
    <x v="63"/>
    <s v="Ronald Reed"/>
    <x v="427"/>
    <x v="0"/>
    <x v="1"/>
    <x v="2"/>
  </r>
  <r>
    <s v="AX10529"/>
    <s v="ENX2060"/>
    <s v="A162"/>
    <s v="EMP1040"/>
    <x v="445"/>
    <x v="579"/>
    <x v="2"/>
    <n v="1467"/>
    <n v="807"/>
    <n v="2421"/>
    <n v="4401"/>
    <n v="1980"/>
    <x v="48"/>
    <s v="Patrick Ruiz"/>
    <x v="445"/>
    <x v="3"/>
    <x v="10"/>
    <x v="2"/>
  </r>
  <r>
    <s v="AX10530"/>
    <s v="ENX2052"/>
    <s v="A132"/>
    <s v="EMP1043"/>
    <x v="215"/>
    <x v="510"/>
    <x v="3"/>
    <n v="1526"/>
    <n v="1251"/>
    <n v="5004"/>
    <n v="6104"/>
    <n v="1100"/>
    <x v="56"/>
    <s v="Joshua Taylor"/>
    <x v="215"/>
    <x v="5"/>
    <x v="4"/>
    <x v="2"/>
  </r>
  <r>
    <s v="AX10532"/>
    <s v="ENX2033"/>
    <s v="A156"/>
    <s v="EMP1012"/>
    <x v="18"/>
    <x v="584"/>
    <x v="1"/>
    <n v="2182"/>
    <n v="1200"/>
    <n v="1200"/>
    <n v="2182"/>
    <n v="982"/>
    <x v="39"/>
    <s v="John Reyes"/>
    <x v="18"/>
    <x v="3"/>
    <x v="1"/>
    <x v="2"/>
  </r>
  <r>
    <s v="AX10535"/>
    <s v="ENX2058"/>
    <s v="A128"/>
    <s v="EMP1009"/>
    <x v="536"/>
    <x v="585"/>
    <x v="1"/>
    <n v="2257"/>
    <n v="1535"/>
    <n v="1535"/>
    <n v="2257"/>
    <n v="722"/>
    <x v="16"/>
    <s v="Kenneth Fields"/>
    <x v="536"/>
    <x v="6"/>
    <x v="7"/>
    <x v="2"/>
  </r>
  <r>
    <s v="AX10537"/>
    <s v="ENX2073"/>
    <s v="A124"/>
    <s v="EMP1022"/>
    <x v="679"/>
    <x v="586"/>
    <x v="1"/>
    <n v="95"/>
    <n v="61"/>
    <n v="61"/>
    <n v="95"/>
    <n v="34"/>
    <x v="21"/>
    <s v="Walter Cook"/>
    <x v="679"/>
    <x v="1"/>
    <x v="1"/>
    <x v="2"/>
  </r>
  <r>
    <s v="AX10538"/>
    <s v="ENX2016"/>
    <s v="A130"/>
    <s v="EMP1013"/>
    <x v="581"/>
    <x v="517"/>
    <x v="2"/>
    <n v="1351"/>
    <n v="1108"/>
    <n v="3324"/>
    <n v="4053"/>
    <n v="729"/>
    <x v="3"/>
    <s v="Charles Harper"/>
    <x v="581"/>
    <x v="6"/>
    <x v="8"/>
    <x v="2"/>
  </r>
  <r>
    <s v="AX10541"/>
    <s v="ENX2076"/>
    <s v="A145"/>
    <s v="EMP1004"/>
    <x v="434"/>
    <x v="463"/>
    <x v="0"/>
    <n v="1522"/>
    <n v="791"/>
    <n v="1582"/>
    <n v="3044"/>
    <n v="1462"/>
    <x v="50"/>
    <s v="Kenneth Bradley"/>
    <x v="434"/>
    <x v="0"/>
    <x v="5"/>
    <x v="2"/>
  </r>
  <r>
    <s v="AX10542"/>
    <s v="ENX2096"/>
    <s v="A107"/>
    <s v="EMP1000"/>
    <x v="418"/>
    <x v="587"/>
    <x v="3"/>
    <n v="1587"/>
    <n v="1301"/>
    <n v="5204"/>
    <n v="6348"/>
    <n v="1144"/>
    <x v="13"/>
    <s v="Fred Robertson"/>
    <x v="418"/>
    <x v="5"/>
    <x v="10"/>
    <x v="2"/>
  </r>
  <r>
    <s v="AX10547"/>
    <s v="ENX2080"/>
    <s v="A113"/>
    <s v="EMP1004"/>
    <x v="785"/>
    <x v="588"/>
    <x v="3"/>
    <n v="2353"/>
    <n v="1788"/>
    <n v="7152"/>
    <n v="9412"/>
    <n v="2260"/>
    <x v="49"/>
    <s v="Kenneth Bradley"/>
    <x v="785"/>
    <x v="1"/>
    <x v="11"/>
    <x v="2"/>
  </r>
  <r>
    <s v="AX10550"/>
    <s v="ENX2060"/>
    <s v="A100"/>
    <s v="EMP1005"/>
    <x v="608"/>
    <x v="449"/>
    <x v="1"/>
    <n v="1467"/>
    <n v="807"/>
    <n v="807"/>
    <n v="1467"/>
    <n v="660"/>
    <x v="67"/>
    <s v="Ryan Welch"/>
    <x v="608"/>
    <x v="6"/>
    <x v="1"/>
    <x v="2"/>
  </r>
  <r>
    <s v="AX10552"/>
    <s v="ENX2095"/>
    <s v="A121"/>
    <s v="EMP1002"/>
    <x v="695"/>
    <x v="523"/>
    <x v="1"/>
    <n v="1743"/>
    <n v="872"/>
    <n v="872"/>
    <n v="1743"/>
    <n v="871"/>
    <x v="70"/>
    <s v="Andrew Bowman"/>
    <x v="695"/>
    <x v="2"/>
    <x v="2"/>
    <x v="2"/>
  </r>
  <r>
    <s v="AX10553"/>
    <s v="ENX2065"/>
    <s v="A155"/>
    <s v="EMP1036"/>
    <x v="744"/>
    <x v="505"/>
    <x v="1"/>
    <n v="2396"/>
    <n v="1965"/>
    <n v="1965"/>
    <n v="2396"/>
    <n v="431"/>
    <x v="41"/>
    <s v="Robert Reed"/>
    <x v="744"/>
    <x v="0"/>
    <x v="2"/>
    <x v="2"/>
  </r>
  <r>
    <s v="AX10554"/>
    <s v="ENX2001"/>
    <s v="A165"/>
    <s v="EMP1008"/>
    <x v="25"/>
    <x v="589"/>
    <x v="0"/>
    <n v="951"/>
    <n v="504"/>
    <n v="1008"/>
    <n v="1902"/>
    <n v="894"/>
    <x v="51"/>
    <s v="Carl Elliott"/>
    <x v="25"/>
    <x v="3"/>
    <x v="4"/>
    <x v="2"/>
  </r>
  <r>
    <s v="AX10557"/>
    <s v="ENX2000"/>
    <s v="A108"/>
    <s v="EMP1012"/>
    <x v="413"/>
    <x v="529"/>
    <x v="1"/>
    <n v="2241"/>
    <n v="1367"/>
    <n v="1367"/>
    <n v="2241"/>
    <n v="874"/>
    <x v="64"/>
    <s v="John Reyes"/>
    <x v="413"/>
    <x v="5"/>
    <x v="0"/>
    <x v="2"/>
  </r>
  <r>
    <s v="AX10559"/>
    <s v="ENX2007"/>
    <s v="A111"/>
    <s v="EMP1037"/>
    <x v="339"/>
    <x v="499"/>
    <x v="2"/>
    <n v="1405"/>
    <n v="1054"/>
    <n v="3162"/>
    <n v="4215"/>
    <n v="1053"/>
    <x v="19"/>
    <s v="Carl Hall"/>
    <x v="339"/>
    <x v="5"/>
    <x v="10"/>
    <x v="2"/>
  </r>
  <r>
    <s v="AX10564"/>
    <s v="ENX2005"/>
    <s v="A143"/>
    <s v="EMP1035"/>
    <x v="45"/>
    <x v="506"/>
    <x v="1"/>
    <n v="684"/>
    <n v="561"/>
    <n v="561"/>
    <n v="684"/>
    <n v="123"/>
    <x v="9"/>
    <s v="Roger Ramos"/>
    <x v="45"/>
    <x v="1"/>
    <x v="8"/>
    <x v="2"/>
  </r>
  <r>
    <s v="AX10566"/>
    <s v="ENX2031"/>
    <s v="A110"/>
    <s v="EMP1029"/>
    <x v="574"/>
    <x v="590"/>
    <x v="3"/>
    <n v="1638"/>
    <n v="1261"/>
    <n v="5044"/>
    <n v="6552"/>
    <n v="1508"/>
    <x v="73"/>
    <s v="Howard Gardner"/>
    <x v="574"/>
    <x v="2"/>
    <x v="1"/>
    <x v="2"/>
  </r>
  <r>
    <s v="AX10574"/>
    <s v="ENX2057"/>
    <s v="A124"/>
    <s v="EMP1010"/>
    <x v="127"/>
    <x v="553"/>
    <x v="1"/>
    <n v="181"/>
    <n v="130"/>
    <n v="130"/>
    <n v="181"/>
    <n v="51"/>
    <x v="21"/>
    <s v="Joshua Cook"/>
    <x v="127"/>
    <x v="5"/>
    <x v="4"/>
    <x v="2"/>
  </r>
  <r>
    <s v="AX10576"/>
    <s v="ENX2058"/>
    <s v="A141"/>
    <s v="EMP1039"/>
    <x v="751"/>
    <x v="591"/>
    <x v="2"/>
    <n v="2257"/>
    <n v="1535"/>
    <n v="4605"/>
    <n v="6771"/>
    <n v="2166"/>
    <x v="23"/>
    <s v="Eugene Holmes"/>
    <x v="751"/>
    <x v="2"/>
    <x v="5"/>
    <x v="2"/>
  </r>
  <r>
    <s v="AX10578"/>
    <s v="ENX2081"/>
    <s v="A159"/>
    <s v="EMP1010"/>
    <x v="710"/>
    <x v="592"/>
    <x v="1"/>
    <n v="1566"/>
    <n v="1190"/>
    <n v="1190"/>
    <n v="1566"/>
    <n v="376"/>
    <x v="52"/>
    <s v="Joshua Cook"/>
    <x v="710"/>
    <x v="3"/>
    <x v="11"/>
    <x v="2"/>
  </r>
  <r>
    <s v="AX10580"/>
    <s v="ENX2080"/>
    <s v="A115"/>
    <s v="EMP1029"/>
    <x v="678"/>
    <x v="583"/>
    <x v="3"/>
    <n v="2353"/>
    <n v="1788"/>
    <n v="7152"/>
    <n v="9412"/>
    <n v="2260"/>
    <x v="22"/>
    <s v="Howard Gardner"/>
    <x v="678"/>
    <x v="2"/>
    <x v="11"/>
    <x v="2"/>
  </r>
  <r>
    <s v="AX10581"/>
    <s v="ENX2072"/>
    <s v="A115"/>
    <s v="EMP1005"/>
    <x v="702"/>
    <x v="593"/>
    <x v="2"/>
    <n v="1887"/>
    <n v="1378"/>
    <n v="4134"/>
    <n v="5661"/>
    <n v="1527"/>
    <x v="22"/>
    <s v="Ryan Welch"/>
    <x v="702"/>
    <x v="1"/>
    <x v="9"/>
    <x v="2"/>
  </r>
  <r>
    <s v="AX10586"/>
    <s v="ENX2007"/>
    <s v="A125"/>
    <s v="EMP1005"/>
    <x v="181"/>
    <x v="594"/>
    <x v="0"/>
    <n v="1405"/>
    <n v="1054"/>
    <n v="2108"/>
    <n v="2810"/>
    <n v="702"/>
    <x v="72"/>
    <s v="Ryan Welch"/>
    <x v="181"/>
    <x v="2"/>
    <x v="10"/>
    <x v="2"/>
  </r>
  <r>
    <s v="AX10591"/>
    <s v="ENX2018"/>
    <s v="A131"/>
    <s v="EMP1003"/>
    <x v="699"/>
    <x v="595"/>
    <x v="1"/>
    <n v="1972"/>
    <n v="1321"/>
    <n v="1321"/>
    <n v="1972"/>
    <n v="651"/>
    <x v="66"/>
    <s v="Christopher Tucker"/>
    <x v="699"/>
    <x v="3"/>
    <x v="4"/>
    <x v="2"/>
  </r>
  <r>
    <s v="AX10599"/>
    <s v="ENX2076"/>
    <s v="A115"/>
    <s v="EMP1034"/>
    <x v="349"/>
    <x v="596"/>
    <x v="2"/>
    <n v="1522"/>
    <n v="791"/>
    <n v="2373"/>
    <n v="4566"/>
    <n v="2193"/>
    <x v="22"/>
    <s v="Arthur Mccoy"/>
    <x v="349"/>
    <x v="5"/>
    <x v="2"/>
    <x v="2"/>
  </r>
  <r>
    <s v="AX10600"/>
    <s v="ENX2031"/>
    <s v="A171"/>
    <s v="EMP1024"/>
    <x v="632"/>
    <x v="591"/>
    <x v="3"/>
    <n v="1638"/>
    <n v="1261"/>
    <n v="5044"/>
    <n v="6552"/>
    <n v="1508"/>
    <x v="58"/>
    <s v="Ernest Wheeler"/>
    <x v="632"/>
    <x v="2"/>
    <x v="5"/>
    <x v="2"/>
  </r>
  <r>
    <s v="AX10601"/>
    <s v="ENX2083"/>
    <s v="A169"/>
    <s v="EMP1018"/>
    <x v="526"/>
    <x v="516"/>
    <x v="2"/>
    <n v="2141"/>
    <n v="1777"/>
    <n v="5331"/>
    <n v="6423"/>
    <n v="1092"/>
    <x v="30"/>
    <s v="Jimmy Young"/>
    <x v="526"/>
    <x v="6"/>
    <x v="2"/>
    <x v="2"/>
  </r>
  <r>
    <s v="AX10602"/>
    <s v="ENX2072"/>
    <s v="A173"/>
    <s v="EMP1005"/>
    <x v="572"/>
    <x v="534"/>
    <x v="0"/>
    <n v="1887"/>
    <n v="1378"/>
    <n v="2756"/>
    <n v="3774"/>
    <n v="1018"/>
    <x v="14"/>
    <s v="Ryan Welch"/>
    <x v="572"/>
    <x v="1"/>
    <x v="3"/>
    <x v="2"/>
  </r>
  <r>
    <s v="AX10604"/>
    <s v="ENX2022"/>
    <s v="A162"/>
    <s v="EMP1038"/>
    <x v="430"/>
    <x v="597"/>
    <x v="1"/>
    <n v="561"/>
    <n v="421"/>
    <n v="421"/>
    <n v="561"/>
    <n v="140"/>
    <x v="48"/>
    <s v="Scott Mason"/>
    <x v="430"/>
    <x v="3"/>
    <x v="1"/>
    <x v="2"/>
  </r>
  <r>
    <s v="AX10606"/>
    <s v="ENX2055"/>
    <s v="A159"/>
    <s v="EMP1043"/>
    <x v="595"/>
    <x v="598"/>
    <x v="1"/>
    <n v="2495"/>
    <n v="1896"/>
    <n v="1896"/>
    <n v="2495"/>
    <n v="599"/>
    <x v="52"/>
    <s v="Joshua Taylor"/>
    <x v="595"/>
    <x v="2"/>
    <x v="7"/>
    <x v="2"/>
  </r>
  <r>
    <s v="AX10609"/>
    <s v="ENX2058"/>
    <s v="A119"/>
    <s v="EMP1014"/>
    <x v="452"/>
    <x v="599"/>
    <x v="1"/>
    <n v="2257"/>
    <n v="1535"/>
    <n v="1535"/>
    <n v="2257"/>
    <n v="722"/>
    <x v="61"/>
    <s v="Ronald Reed"/>
    <x v="452"/>
    <x v="0"/>
    <x v="7"/>
    <x v="2"/>
  </r>
  <r>
    <s v="AX10613"/>
    <s v="ENX2064"/>
    <s v="A125"/>
    <s v="EMP1022"/>
    <x v="598"/>
    <x v="595"/>
    <x v="1"/>
    <n v="1414"/>
    <n v="962"/>
    <n v="962"/>
    <n v="1414"/>
    <n v="452"/>
    <x v="72"/>
    <s v="Walter Cook"/>
    <x v="598"/>
    <x v="3"/>
    <x v="4"/>
    <x v="2"/>
  </r>
  <r>
    <s v="AX10616"/>
    <s v="ENX2042"/>
    <s v="A108"/>
    <s v="EMP1032"/>
    <x v="689"/>
    <x v="551"/>
    <x v="2"/>
    <n v="203"/>
    <n v="154"/>
    <n v="462"/>
    <n v="609"/>
    <n v="147"/>
    <x v="64"/>
    <s v="Larry Castillo"/>
    <x v="689"/>
    <x v="4"/>
    <x v="8"/>
    <x v="2"/>
  </r>
  <r>
    <s v="AX10622"/>
    <s v="ENX2048"/>
    <s v="A123"/>
    <s v="EMP1043"/>
    <x v="699"/>
    <x v="450"/>
    <x v="3"/>
    <n v="502"/>
    <n v="296"/>
    <n v="1184"/>
    <n v="2008"/>
    <n v="824"/>
    <x v="62"/>
    <s v="Joshua Taylor"/>
    <x v="699"/>
    <x v="0"/>
    <x v="10"/>
    <x v="2"/>
  </r>
  <r>
    <s v="AX10625"/>
    <s v="ENX2003"/>
    <s v="A159"/>
    <s v="EMP1035"/>
    <x v="231"/>
    <x v="600"/>
    <x v="0"/>
    <n v="1783"/>
    <n v="1516"/>
    <n v="3032"/>
    <n v="3566"/>
    <n v="534"/>
    <x v="52"/>
    <s v="Roger Ramos"/>
    <x v="231"/>
    <x v="0"/>
    <x v="1"/>
    <x v="2"/>
  </r>
  <r>
    <s v="AX10628"/>
    <s v="ENX2034"/>
    <s v="A127"/>
    <s v="EMP1023"/>
    <x v="156"/>
    <x v="601"/>
    <x v="1"/>
    <n v="871"/>
    <n v="540"/>
    <n v="540"/>
    <n v="871"/>
    <n v="331"/>
    <x v="5"/>
    <s v="Brian Davis"/>
    <x v="156"/>
    <x v="6"/>
    <x v="5"/>
    <x v="2"/>
  </r>
  <r>
    <s v="AX10629"/>
    <s v="ENX2011"/>
    <s v="A129"/>
    <s v="EMP1017"/>
    <x v="371"/>
    <x v="536"/>
    <x v="1"/>
    <n v="530"/>
    <n v="435"/>
    <n v="435"/>
    <n v="530"/>
    <n v="95"/>
    <x v="59"/>
    <s v="Brian Hansen"/>
    <x v="371"/>
    <x v="1"/>
    <x v="1"/>
    <x v="2"/>
  </r>
  <r>
    <s v="AX10637"/>
    <s v="ENX2051"/>
    <s v="A170"/>
    <s v="EMP1021"/>
    <x v="430"/>
    <x v="602"/>
    <x v="0"/>
    <n v="1077"/>
    <n v="732"/>
    <n v="1464"/>
    <n v="2154"/>
    <n v="690"/>
    <x v="18"/>
    <s v="Clarence Fox"/>
    <x v="430"/>
    <x v="4"/>
    <x v="8"/>
    <x v="2"/>
  </r>
  <r>
    <s v="AX10638"/>
    <s v="ENX2017"/>
    <s v="A147"/>
    <s v="EMP1022"/>
    <x v="659"/>
    <x v="603"/>
    <x v="2"/>
    <n v="35"/>
    <n v="22"/>
    <n v="66"/>
    <n v="105"/>
    <n v="39"/>
    <x v="20"/>
    <s v="Walter Cook"/>
    <x v="659"/>
    <x v="4"/>
    <x v="3"/>
    <x v="2"/>
  </r>
  <r>
    <s v="AX10639"/>
    <s v="ENX2028"/>
    <s v="A138"/>
    <s v="EMP1028"/>
    <x v="753"/>
    <x v="604"/>
    <x v="1"/>
    <n v="2283"/>
    <n v="1484"/>
    <n v="1484"/>
    <n v="2283"/>
    <n v="799"/>
    <x v="6"/>
    <s v="Howard Sims"/>
    <x v="753"/>
    <x v="0"/>
    <x v="6"/>
    <x v="2"/>
  </r>
  <r>
    <s v="AX10642"/>
    <s v="ENX2028"/>
    <s v="A143"/>
    <s v="EMP1040"/>
    <x v="698"/>
    <x v="568"/>
    <x v="2"/>
    <n v="2283"/>
    <n v="1484"/>
    <n v="4452"/>
    <n v="6849"/>
    <n v="2397"/>
    <x v="9"/>
    <s v="Patrick Ruiz"/>
    <x v="698"/>
    <x v="3"/>
    <x v="10"/>
    <x v="2"/>
  </r>
  <r>
    <s v="AX10645"/>
    <s v="ENX2086"/>
    <s v="A155"/>
    <s v="EMP1013"/>
    <x v="501"/>
    <x v="516"/>
    <x v="1"/>
    <n v="123"/>
    <n v="84"/>
    <n v="84"/>
    <n v="123"/>
    <n v="39"/>
    <x v="41"/>
    <s v="Charles Harper"/>
    <x v="501"/>
    <x v="6"/>
    <x v="2"/>
    <x v="2"/>
  </r>
  <r>
    <s v="AX10647"/>
    <s v="ENX2080"/>
    <s v="A133"/>
    <s v="EMP1041"/>
    <x v="612"/>
    <x v="605"/>
    <x v="0"/>
    <n v="2353"/>
    <n v="1788"/>
    <n v="3576"/>
    <n v="4706"/>
    <n v="1130"/>
    <x v="37"/>
    <s v="Joe Sims"/>
    <x v="612"/>
    <x v="1"/>
    <x v="1"/>
    <x v="2"/>
  </r>
  <r>
    <s v="AX10658"/>
    <s v="ENX2076"/>
    <s v="A172"/>
    <s v="EMP1033"/>
    <x v="642"/>
    <x v="606"/>
    <x v="2"/>
    <n v="1522"/>
    <n v="791"/>
    <n v="2373"/>
    <n v="4566"/>
    <n v="2193"/>
    <x v="28"/>
    <s v="Jerry Perry"/>
    <x v="642"/>
    <x v="2"/>
    <x v="6"/>
    <x v="2"/>
  </r>
  <r>
    <s v="AX10660"/>
    <s v="ENX2097"/>
    <s v="A156"/>
    <s v="EMP1036"/>
    <x v="434"/>
    <x v="607"/>
    <x v="1"/>
    <n v="1052"/>
    <n v="589"/>
    <n v="589"/>
    <n v="1052"/>
    <n v="463"/>
    <x v="39"/>
    <s v="Robert Reed"/>
    <x v="434"/>
    <x v="5"/>
    <x v="7"/>
    <x v="2"/>
  </r>
  <r>
    <s v="AX10666"/>
    <s v="ENX2032"/>
    <s v="A158"/>
    <s v="EMP1029"/>
    <x v="184"/>
    <x v="608"/>
    <x v="2"/>
    <n v="1967"/>
    <n v="1397"/>
    <n v="4191"/>
    <n v="5901"/>
    <n v="1710"/>
    <x v="4"/>
    <s v="Howard Gardner"/>
    <x v="184"/>
    <x v="6"/>
    <x v="3"/>
    <x v="2"/>
  </r>
  <r>
    <s v="AX10678"/>
    <s v="ENX2041"/>
    <s v="A130"/>
    <s v="EMP1010"/>
    <x v="534"/>
    <x v="609"/>
    <x v="2"/>
    <n v="1380"/>
    <n v="1090"/>
    <n v="3270"/>
    <n v="4140"/>
    <n v="870"/>
    <x v="3"/>
    <s v="Joshua Cook"/>
    <x v="534"/>
    <x v="1"/>
    <x v="4"/>
    <x v="2"/>
  </r>
  <r>
    <s v="AX10679"/>
    <s v="ENX2035"/>
    <s v="A169"/>
    <s v="EMP1015"/>
    <x v="323"/>
    <x v="472"/>
    <x v="0"/>
    <n v="458"/>
    <n v="376"/>
    <n v="752"/>
    <n v="916"/>
    <n v="164"/>
    <x v="30"/>
    <s v="Justin Lynch"/>
    <x v="323"/>
    <x v="3"/>
    <x v="0"/>
    <x v="2"/>
  </r>
  <r>
    <s v="AX10680"/>
    <s v="ENX2098"/>
    <s v="A172"/>
    <s v="EMP1028"/>
    <x v="424"/>
    <x v="610"/>
    <x v="2"/>
    <n v="1178"/>
    <n v="683"/>
    <n v="2049"/>
    <n v="3534"/>
    <n v="1485"/>
    <x v="28"/>
    <s v="Howard Sims"/>
    <x v="424"/>
    <x v="5"/>
    <x v="11"/>
    <x v="2"/>
  </r>
  <r>
    <s v="AX10682"/>
    <s v="ENX2058"/>
    <s v="A139"/>
    <s v="EMP1036"/>
    <x v="265"/>
    <x v="564"/>
    <x v="1"/>
    <n v="2257"/>
    <n v="1535"/>
    <n v="1535"/>
    <n v="2257"/>
    <n v="722"/>
    <x v="12"/>
    <s v="Robert Reed"/>
    <x v="265"/>
    <x v="1"/>
    <x v="9"/>
    <x v="2"/>
  </r>
  <r>
    <s v="AX10686"/>
    <s v="ENX2013"/>
    <s v="A106"/>
    <s v="EMP1013"/>
    <x v="10"/>
    <x v="595"/>
    <x v="1"/>
    <n v="368"/>
    <n v="269"/>
    <n v="269"/>
    <n v="368"/>
    <n v="99"/>
    <x v="35"/>
    <s v="Charles Harper"/>
    <x v="10"/>
    <x v="3"/>
    <x v="4"/>
    <x v="2"/>
  </r>
  <r>
    <s v="AX10687"/>
    <s v="ENX2066"/>
    <s v="A113"/>
    <s v="EMP1035"/>
    <x v="497"/>
    <x v="534"/>
    <x v="0"/>
    <n v="2091"/>
    <n v="1485"/>
    <n v="2970"/>
    <n v="4182"/>
    <n v="1212"/>
    <x v="49"/>
    <s v="Roger Ramos"/>
    <x v="497"/>
    <x v="1"/>
    <x v="3"/>
    <x v="2"/>
  </r>
  <r>
    <s v="AX10697"/>
    <s v="ENX2070"/>
    <s v="A141"/>
    <s v="EMP1044"/>
    <x v="589"/>
    <x v="455"/>
    <x v="3"/>
    <n v="1671"/>
    <n v="1220"/>
    <n v="4880"/>
    <n v="6684"/>
    <n v="1804"/>
    <x v="23"/>
    <s v="Martin Carr"/>
    <x v="589"/>
    <x v="5"/>
    <x v="10"/>
    <x v="2"/>
  </r>
  <r>
    <s v="AX10698"/>
    <s v="ENX2021"/>
    <s v="A157"/>
    <s v="EMP1030"/>
    <x v="205"/>
    <x v="611"/>
    <x v="1"/>
    <n v="217"/>
    <n v="171"/>
    <n v="171"/>
    <n v="217"/>
    <n v="46"/>
    <x v="0"/>
    <s v="Bobby Russell"/>
    <x v="205"/>
    <x v="3"/>
    <x v="3"/>
    <x v="2"/>
  </r>
  <r>
    <s v="AX10704"/>
    <s v="ENX2076"/>
    <s v="A123"/>
    <s v="EMP1022"/>
    <x v="534"/>
    <x v="603"/>
    <x v="1"/>
    <n v="1522"/>
    <n v="791"/>
    <n v="791"/>
    <n v="1522"/>
    <n v="731"/>
    <x v="62"/>
    <s v="Walter Cook"/>
    <x v="534"/>
    <x v="4"/>
    <x v="3"/>
    <x v="2"/>
  </r>
  <r>
    <s v="AX10708"/>
    <s v="ENX2087"/>
    <s v="A138"/>
    <s v="EMP1017"/>
    <x v="422"/>
    <x v="612"/>
    <x v="1"/>
    <n v="1022"/>
    <n v="818"/>
    <n v="818"/>
    <n v="1022"/>
    <n v="204"/>
    <x v="6"/>
    <s v="Brian Hansen"/>
    <x v="422"/>
    <x v="2"/>
    <x v="0"/>
    <x v="2"/>
  </r>
  <r>
    <s v="AX10709"/>
    <s v="ENX2083"/>
    <s v="A144"/>
    <s v="EMP1033"/>
    <x v="605"/>
    <x v="604"/>
    <x v="2"/>
    <n v="2141"/>
    <n v="1777"/>
    <n v="5331"/>
    <n v="6423"/>
    <n v="1092"/>
    <x v="33"/>
    <s v="Jerry Perry"/>
    <x v="605"/>
    <x v="0"/>
    <x v="6"/>
    <x v="2"/>
  </r>
  <r>
    <s v="AX10713"/>
    <s v="ENX2025"/>
    <s v="A142"/>
    <s v="EMP1036"/>
    <x v="79"/>
    <x v="482"/>
    <x v="1"/>
    <n v="667"/>
    <n v="387"/>
    <n v="387"/>
    <n v="667"/>
    <n v="280"/>
    <x v="15"/>
    <s v="Robert Reed"/>
    <x v="79"/>
    <x v="6"/>
    <x v="11"/>
    <x v="2"/>
  </r>
  <r>
    <s v="AX10714"/>
    <s v="ENX2081"/>
    <s v="A131"/>
    <s v="EMP1026"/>
    <x v="364"/>
    <x v="613"/>
    <x v="3"/>
    <n v="1566"/>
    <n v="1190"/>
    <n v="4760"/>
    <n v="6264"/>
    <n v="1504"/>
    <x v="66"/>
    <s v="Martin Perry"/>
    <x v="364"/>
    <x v="0"/>
    <x v="8"/>
    <x v="2"/>
  </r>
  <r>
    <s v="AX10717"/>
    <s v="ENX2063"/>
    <s v="A104"/>
    <s v="EMP1003"/>
    <x v="205"/>
    <x v="514"/>
    <x v="2"/>
    <n v="1708"/>
    <n v="871"/>
    <n v="2613"/>
    <n v="5124"/>
    <n v="2511"/>
    <x v="53"/>
    <s v="Christopher Tucker"/>
    <x v="205"/>
    <x v="4"/>
    <x v="5"/>
    <x v="2"/>
  </r>
  <r>
    <s v="AX10718"/>
    <s v="ENX2008"/>
    <s v="A118"/>
    <s v="EMP1038"/>
    <x v="334"/>
    <x v="608"/>
    <x v="3"/>
    <n v="315"/>
    <n v="208"/>
    <n v="832"/>
    <n v="1260"/>
    <n v="428"/>
    <x v="11"/>
    <s v="Scott Mason"/>
    <x v="334"/>
    <x v="6"/>
    <x v="3"/>
    <x v="2"/>
  </r>
  <r>
    <s v="AX10721"/>
    <s v="ENX2005"/>
    <s v="A156"/>
    <s v="EMP1021"/>
    <x v="680"/>
    <x v="614"/>
    <x v="2"/>
    <n v="684"/>
    <n v="561"/>
    <n v="1683"/>
    <n v="2052"/>
    <n v="369"/>
    <x v="39"/>
    <s v="Clarence Fox"/>
    <x v="680"/>
    <x v="4"/>
    <x v="2"/>
    <x v="2"/>
  </r>
  <r>
    <s v="AX10728"/>
    <s v="ENX2033"/>
    <s v="A135"/>
    <s v="EMP1017"/>
    <x v="542"/>
    <x v="615"/>
    <x v="1"/>
    <n v="2182"/>
    <n v="1200"/>
    <n v="1200"/>
    <n v="2182"/>
    <n v="982"/>
    <x v="44"/>
    <s v="Brian Hansen"/>
    <x v="542"/>
    <x v="2"/>
    <x v="6"/>
    <x v="2"/>
  </r>
  <r>
    <s v="AX10732"/>
    <s v="ENX2062"/>
    <s v="A169"/>
    <s v="EMP1025"/>
    <x v="683"/>
    <x v="488"/>
    <x v="0"/>
    <n v="2464"/>
    <n v="1774"/>
    <n v="3548"/>
    <n v="4928"/>
    <n v="1380"/>
    <x v="30"/>
    <s v="Ernest Wagner"/>
    <x v="683"/>
    <x v="2"/>
    <x v="3"/>
    <x v="2"/>
  </r>
  <r>
    <s v="AX10734"/>
    <s v="ENX2069"/>
    <s v="A101"/>
    <s v="EMP1037"/>
    <x v="629"/>
    <x v="616"/>
    <x v="1"/>
    <n v="378"/>
    <n v="291"/>
    <n v="291"/>
    <n v="378"/>
    <n v="87"/>
    <x v="26"/>
    <s v="Carl Hall"/>
    <x v="629"/>
    <x v="4"/>
    <x v="9"/>
    <x v="2"/>
  </r>
  <r>
    <s v="AX10735"/>
    <s v="ENX2059"/>
    <s v="A148"/>
    <s v="EMP1005"/>
    <x v="355"/>
    <x v="498"/>
    <x v="2"/>
    <n v="1494"/>
    <n v="971"/>
    <n v="2913"/>
    <n v="4482"/>
    <n v="1569"/>
    <x v="31"/>
    <s v="Ryan Welch"/>
    <x v="355"/>
    <x v="0"/>
    <x v="4"/>
    <x v="2"/>
  </r>
  <r>
    <s v="AX10736"/>
    <s v="ENX2060"/>
    <s v="A171"/>
    <s v="EMP1003"/>
    <x v="15"/>
    <x v="617"/>
    <x v="2"/>
    <n v="1467"/>
    <n v="807"/>
    <n v="2421"/>
    <n v="4401"/>
    <n v="1980"/>
    <x v="58"/>
    <s v="Christopher Tucker"/>
    <x v="15"/>
    <x v="0"/>
    <x v="2"/>
    <x v="2"/>
  </r>
  <r>
    <s v="AX10738"/>
    <s v="ENX2004"/>
    <s v="A170"/>
    <s v="EMP1039"/>
    <x v="452"/>
    <x v="611"/>
    <x v="2"/>
    <n v="1278"/>
    <n v="665"/>
    <n v="1995"/>
    <n v="3834"/>
    <n v="1839"/>
    <x v="18"/>
    <s v="Eugene Holmes"/>
    <x v="452"/>
    <x v="3"/>
    <x v="3"/>
    <x v="2"/>
  </r>
  <r>
    <s v="AX10740"/>
    <s v="ENX2024"/>
    <s v="A105"/>
    <s v="EMP1019"/>
    <x v="376"/>
    <x v="618"/>
    <x v="0"/>
    <n v="356"/>
    <n v="292"/>
    <n v="584"/>
    <n v="712"/>
    <n v="128"/>
    <x v="57"/>
    <s v="Roger Robertson"/>
    <x v="376"/>
    <x v="2"/>
    <x v="9"/>
    <x v="2"/>
  </r>
  <r>
    <s v="AX10742"/>
    <s v="ENX2058"/>
    <s v="A143"/>
    <s v="EMP1003"/>
    <x v="475"/>
    <x v="619"/>
    <x v="1"/>
    <n v="2257"/>
    <n v="1535"/>
    <n v="1535"/>
    <n v="2257"/>
    <n v="722"/>
    <x v="9"/>
    <s v="Christopher Tucker"/>
    <x v="475"/>
    <x v="3"/>
    <x v="4"/>
    <x v="2"/>
  </r>
  <r>
    <s v="AX10746"/>
    <s v="ENX2053"/>
    <s v="A102"/>
    <s v="EMP1013"/>
    <x v="80"/>
    <x v="620"/>
    <x v="2"/>
    <n v="596"/>
    <n v="358"/>
    <n v="1074"/>
    <n v="1788"/>
    <n v="714"/>
    <x v="43"/>
    <s v="Charles Harper"/>
    <x v="80"/>
    <x v="1"/>
    <x v="4"/>
    <x v="2"/>
  </r>
  <r>
    <s v="AX10749"/>
    <s v="ENX2025"/>
    <s v="A123"/>
    <s v="EMP1025"/>
    <x v="454"/>
    <x v="621"/>
    <x v="1"/>
    <n v="667"/>
    <n v="387"/>
    <n v="387"/>
    <n v="667"/>
    <n v="280"/>
    <x v="62"/>
    <s v="Ernest Wagner"/>
    <x v="454"/>
    <x v="3"/>
    <x v="7"/>
    <x v="2"/>
  </r>
  <r>
    <s v="AX10751"/>
    <s v="ENX2065"/>
    <s v="A130"/>
    <s v="EMP1017"/>
    <x v="520"/>
    <x v="622"/>
    <x v="1"/>
    <n v="2396"/>
    <n v="1965"/>
    <n v="1965"/>
    <n v="2396"/>
    <n v="431"/>
    <x v="3"/>
    <s v="Brian Hansen"/>
    <x v="520"/>
    <x v="3"/>
    <x v="2"/>
    <x v="2"/>
  </r>
  <r>
    <s v="AX10752"/>
    <s v="ENX2099"/>
    <s v="A137"/>
    <s v="EMP1023"/>
    <x v="313"/>
    <x v="487"/>
    <x v="1"/>
    <n v="1367"/>
    <n v="984"/>
    <n v="984"/>
    <n v="1367"/>
    <n v="383"/>
    <x v="32"/>
    <s v="Brian Davis"/>
    <x v="313"/>
    <x v="4"/>
    <x v="6"/>
    <x v="2"/>
  </r>
  <r>
    <s v="AX10753"/>
    <s v="ENX2031"/>
    <s v="A154"/>
    <s v="EMP1015"/>
    <x v="298"/>
    <x v="623"/>
    <x v="2"/>
    <n v="1638"/>
    <n v="1261"/>
    <n v="3783"/>
    <n v="4914"/>
    <n v="1131"/>
    <x v="55"/>
    <s v="Justin Lynch"/>
    <x v="298"/>
    <x v="1"/>
    <x v="7"/>
    <x v="2"/>
  </r>
  <r>
    <s v="AX10754"/>
    <s v="ENX2024"/>
    <s v="A133"/>
    <s v="EMP1003"/>
    <x v="278"/>
    <x v="602"/>
    <x v="1"/>
    <n v="356"/>
    <n v="292"/>
    <n v="292"/>
    <n v="356"/>
    <n v="64"/>
    <x v="37"/>
    <s v="Christopher Tucker"/>
    <x v="278"/>
    <x v="4"/>
    <x v="8"/>
    <x v="2"/>
  </r>
  <r>
    <s v="AX10755"/>
    <s v="ENX2088"/>
    <s v="A123"/>
    <s v="EMP1023"/>
    <x v="560"/>
    <x v="624"/>
    <x v="0"/>
    <n v="603"/>
    <n v="416"/>
    <n v="832"/>
    <n v="1206"/>
    <n v="374"/>
    <x v="62"/>
    <s v="Brian Davis"/>
    <x v="560"/>
    <x v="3"/>
    <x v="11"/>
    <x v="2"/>
  </r>
  <r>
    <s v="AX10756"/>
    <s v="ENX2013"/>
    <s v="A105"/>
    <s v="EMP1033"/>
    <x v="282"/>
    <x v="625"/>
    <x v="0"/>
    <n v="368"/>
    <n v="269"/>
    <n v="538"/>
    <n v="736"/>
    <n v="198"/>
    <x v="57"/>
    <s v="Jerry Perry"/>
    <x v="282"/>
    <x v="3"/>
    <x v="8"/>
    <x v="2"/>
  </r>
  <r>
    <s v="AX10758"/>
    <s v="ENX2061"/>
    <s v="A142"/>
    <s v="EMP1019"/>
    <x v="399"/>
    <x v="588"/>
    <x v="1"/>
    <n v="913"/>
    <n v="584"/>
    <n v="584"/>
    <n v="913"/>
    <n v="329"/>
    <x v="15"/>
    <s v="Roger Robertson"/>
    <x v="399"/>
    <x v="1"/>
    <x v="11"/>
    <x v="2"/>
  </r>
  <r>
    <s v="AX10761"/>
    <s v="ENX2085"/>
    <s v="A142"/>
    <s v="EMP1024"/>
    <x v="657"/>
    <x v="626"/>
    <x v="1"/>
    <n v="1862"/>
    <n v="1173"/>
    <n v="1173"/>
    <n v="1862"/>
    <n v="689"/>
    <x v="15"/>
    <s v="Ernest Wheeler"/>
    <x v="657"/>
    <x v="6"/>
    <x v="7"/>
    <x v="2"/>
  </r>
  <r>
    <s v="AX10762"/>
    <s v="ENX2009"/>
    <s v="A148"/>
    <s v="EMP1001"/>
    <x v="607"/>
    <x v="627"/>
    <x v="2"/>
    <n v="584"/>
    <n v="420"/>
    <n v="1260"/>
    <n v="1752"/>
    <n v="492"/>
    <x v="31"/>
    <s v="Kevin Butler"/>
    <x v="607"/>
    <x v="2"/>
    <x v="2"/>
    <x v="2"/>
  </r>
  <r>
    <s v="AX10763"/>
    <s v="ENX2039"/>
    <s v="A159"/>
    <s v="EMP1020"/>
    <x v="192"/>
    <x v="529"/>
    <x v="2"/>
    <n v="817"/>
    <n v="409"/>
    <n v="1227"/>
    <n v="2451"/>
    <n v="1224"/>
    <x v="52"/>
    <s v="Ryan Butler"/>
    <x v="192"/>
    <x v="5"/>
    <x v="0"/>
    <x v="2"/>
  </r>
  <r>
    <s v="AX10764"/>
    <s v="ENX2083"/>
    <s v="A130"/>
    <s v="EMP1003"/>
    <x v="699"/>
    <x v="628"/>
    <x v="3"/>
    <n v="2141"/>
    <n v="1777"/>
    <n v="7108"/>
    <n v="8564"/>
    <n v="1456"/>
    <x v="3"/>
    <s v="Christopher Tucker"/>
    <x v="699"/>
    <x v="2"/>
    <x v="8"/>
    <x v="2"/>
  </r>
  <r>
    <s v="AX10767"/>
    <s v="ENX2040"/>
    <s v="A151"/>
    <s v="EMP1043"/>
    <x v="741"/>
    <x v="629"/>
    <x v="2"/>
    <n v="1889"/>
    <n v="945"/>
    <n v="2835"/>
    <n v="5667"/>
    <n v="2832"/>
    <x v="24"/>
    <s v="Joshua Taylor"/>
    <x v="741"/>
    <x v="3"/>
    <x v="6"/>
    <x v="2"/>
  </r>
  <r>
    <s v="AX10770"/>
    <s v="ENX2084"/>
    <s v="A114"/>
    <s v="EMP1040"/>
    <x v="798"/>
    <x v="594"/>
    <x v="3"/>
    <n v="1783"/>
    <n v="1230"/>
    <n v="4920"/>
    <n v="7132"/>
    <n v="2212"/>
    <x v="36"/>
    <s v="Patrick Ruiz"/>
    <x v="798"/>
    <x v="2"/>
    <x v="10"/>
    <x v="2"/>
  </r>
  <r>
    <s v="AX10772"/>
    <s v="ENX2073"/>
    <s v="A105"/>
    <s v="EMP1038"/>
    <x v="270"/>
    <x v="630"/>
    <x v="1"/>
    <n v="95"/>
    <n v="61"/>
    <n v="61"/>
    <n v="95"/>
    <n v="34"/>
    <x v="57"/>
    <s v="Scott Mason"/>
    <x v="270"/>
    <x v="4"/>
    <x v="7"/>
    <x v="2"/>
  </r>
  <r>
    <s v="AX10774"/>
    <s v="ENX2021"/>
    <s v="A118"/>
    <s v="EMP1002"/>
    <x v="95"/>
    <x v="524"/>
    <x v="0"/>
    <n v="217"/>
    <n v="171"/>
    <n v="342"/>
    <n v="434"/>
    <n v="92"/>
    <x v="11"/>
    <s v="Andrew Bowman"/>
    <x v="95"/>
    <x v="4"/>
    <x v="5"/>
    <x v="2"/>
  </r>
  <r>
    <s v="AX10776"/>
    <s v="ENX2097"/>
    <s v="A170"/>
    <s v="EMP1002"/>
    <x v="528"/>
    <x v="631"/>
    <x v="1"/>
    <n v="1052"/>
    <n v="589"/>
    <n v="589"/>
    <n v="1052"/>
    <n v="463"/>
    <x v="18"/>
    <s v="Andrew Bowman"/>
    <x v="528"/>
    <x v="0"/>
    <x v="11"/>
    <x v="2"/>
  </r>
  <r>
    <s v="AX10781"/>
    <s v="ENX2015"/>
    <s v="A113"/>
    <s v="EMP1043"/>
    <x v="667"/>
    <x v="452"/>
    <x v="1"/>
    <n v="637"/>
    <n v="389"/>
    <n v="389"/>
    <n v="637"/>
    <n v="248"/>
    <x v="49"/>
    <s v="Joshua Taylor"/>
    <x v="667"/>
    <x v="5"/>
    <x v="9"/>
    <x v="2"/>
  </r>
  <r>
    <s v="AX10782"/>
    <s v="ENX2064"/>
    <s v="A117"/>
    <s v="EMP1006"/>
    <x v="37"/>
    <x v="606"/>
    <x v="3"/>
    <n v="1414"/>
    <n v="962"/>
    <n v="3848"/>
    <n v="5656"/>
    <n v="1808"/>
    <x v="63"/>
    <s v="Sean Miller"/>
    <x v="37"/>
    <x v="2"/>
    <x v="6"/>
    <x v="2"/>
  </r>
  <r>
    <s v="AX10784"/>
    <s v="ENX2086"/>
    <s v="A119"/>
    <s v="EMP1031"/>
    <x v="729"/>
    <x v="458"/>
    <x v="1"/>
    <n v="123"/>
    <n v="84"/>
    <n v="84"/>
    <n v="123"/>
    <n v="39"/>
    <x v="61"/>
    <s v="Brian Thomas"/>
    <x v="729"/>
    <x v="2"/>
    <x v="5"/>
    <x v="2"/>
  </r>
  <r>
    <s v="AX10785"/>
    <s v="ENX2037"/>
    <s v="A118"/>
    <s v="EMP1017"/>
    <x v="680"/>
    <x v="632"/>
    <x v="1"/>
    <n v="880"/>
    <n v="634"/>
    <n v="634"/>
    <n v="880"/>
    <n v="246"/>
    <x v="11"/>
    <s v="Brian Hansen"/>
    <x v="680"/>
    <x v="3"/>
    <x v="11"/>
    <x v="2"/>
  </r>
  <r>
    <s v="AX10787"/>
    <s v="ENX2051"/>
    <s v="A149"/>
    <s v="EMP1029"/>
    <x v="656"/>
    <x v="461"/>
    <x v="2"/>
    <n v="1077"/>
    <n v="732"/>
    <n v="2196"/>
    <n v="3231"/>
    <n v="1035"/>
    <x v="42"/>
    <s v="Howard Gardner"/>
    <x v="656"/>
    <x v="1"/>
    <x v="6"/>
    <x v="2"/>
  </r>
  <r>
    <s v="AX10790"/>
    <s v="ENX2045"/>
    <s v="A156"/>
    <s v="EMP1031"/>
    <x v="703"/>
    <x v="633"/>
    <x v="0"/>
    <n v="556"/>
    <n v="395"/>
    <n v="790"/>
    <n v="1112"/>
    <n v="322"/>
    <x v="39"/>
    <s v="Brian Thomas"/>
    <x v="703"/>
    <x v="5"/>
    <x v="7"/>
    <x v="2"/>
  </r>
  <r>
    <s v="AX10793"/>
    <s v="ENX2001"/>
    <s v="A153"/>
    <s v="EMP1032"/>
    <x v="670"/>
    <x v="634"/>
    <x v="1"/>
    <n v="951"/>
    <n v="504"/>
    <n v="504"/>
    <n v="951"/>
    <n v="447"/>
    <x v="69"/>
    <s v="Larry Castillo"/>
    <x v="670"/>
    <x v="4"/>
    <x v="0"/>
    <x v="2"/>
  </r>
  <r>
    <s v="AX10795"/>
    <s v="ENX2062"/>
    <s v="A116"/>
    <s v="EMP1018"/>
    <x v="60"/>
    <x v="635"/>
    <x v="2"/>
    <n v="2464"/>
    <n v="1774"/>
    <n v="5322"/>
    <n v="7392"/>
    <n v="2070"/>
    <x v="47"/>
    <s v="Jimmy Young"/>
    <x v="60"/>
    <x v="5"/>
    <x v="6"/>
    <x v="2"/>
  </r>
  <r>
    <s v="AX10796"/>
    <s v="ENX2053"/>
    <s v="A126"/>
    <s v="EMP1040"/>
    <x v="222"/>
    <x v="636"/>
    <x v="3"/>
    <n v="596"/>
    <n v="358"/>
    <n v="1432"/>
    <n v="2384"/>
    <n v="952"/>
    <x v="38"/>
    <s v="Patrick Ruiz"/>
    <x v="222"/>
    <x v="0"/>
    <x v="5"/>
    <x v="2"/>
  </r>
  <r>
    <s v="AX10797"/>
    <s v="ENX2002"/>
    <s v="A140"/>
    <s v="EMP1024"/>
    <x v="658"/>
    <x v="637"/>
    <x v="0"/>
    <n v="847"/>
    <n v="534"/>
    <n v="1068"/>
    <n v="1694"/>
    <n v="626"/>
    <x v="46"/>
    <s v="Ernest Wheeler"/>
    <x v="658"/>
    <x v="0"/>
    <x v="0"/>
    <x v="2"/>
  </r>
  <r>
    <s v="AX10804"/>
    <s v="ENX2035"/>
    <s v="A146"/>
    <s v="EMP1033"/>
    <x v="367"/>
    <x v="498"/>
    <x v="2"/>
    <n v="458"/>
    <n v="376"/>
    <n v="1128"/>
    <n v="1374"/>
    <n v="246"/>
    <x v="8"/>
    <s v="Jerry Perry"/>
    <x v="367"/>
    <x v="0"/>
    <x v="4"/>
    <x v="2"/>
  </r>
  <r>
    <s v="AX10805"/>
    <s v="ENX2023"/>
    <s v="A110"/>
    <s v="EMP1008"/>
    <x v="748"/>
    <x v="638"/>
    <x v="1"/>
    <n v="818"/>
    <n v="450"/>
    <n v="450"/>
    <n v="818"/>
    <n v="368"/>
    <x v="73"/>
    <s v="Carl Elliott"/>
    <x v="748"/>
    <x v="4"/>
    <x v="8"/>
    <x v="2"/>
  </r>
  <r>
    <s v="AX10806"/>
    <s v="ENX2059"/>
    <s v="A104"/>
    <s v="EMP1019"/>
    <x v="66"/>
    <x v="492"/>
    <x v="3"/>
    <n v="1494"/>
    <n v="971"/>
    <n v="3884"/>
    <n v="5976"/>
    <n v="2092"/>
    <x v="53"/>
    <s v="Roger Robertson"/>
    <x v="66"/>
    <x v="0"/>
    <x v="7"/>
    <x v="2"/>
  </r>
  <r>
    <s v="AX10809"/>
    <s v="ENX2058"/>
    <s v="A162"/>
    <s v="EMP1004"/>
    <x v="674"/>
    <x v="639"/>
    <x v="2"/>
    <n v="2257"/>
    <n v="1535"/>
    <n v="4605"/>
    <n v="6771"/>
    <n v="2166"/>
    <x v="48"/>
    <s v="Kenneth Bradley"/>
    <x v="674"/>
    <x v="4"/>
    <x v="2"/>
    <x v="2"/>
  </r>
  <r>
    <s v="AX10813"/>
    <s v="ENX2025"/>
    <s v="A136"/>
    <s v="EMP1006"/>
    <x v="712"/>
    <x v="640"/>
    <x v="1"/>
    <n v="667"/>
    <n v="387"/>
    <n v="387"/>
    <n v="667"/>
    <n v="280"/>
    <x v="29"/>
    <s v="Sean Miller"/>
    <x v="712"/>
    <x v="3"/>
    <x v="2"/>
    <x v="2"/>
  </r>
  <r>
    <s v="AX10818"/>
    <s v="ENX2049"/>
    <s v="A156"/>
    <s v="EMP1007"/>
    <x v="640"/>
    <x v="641"/>
    <x v="1"/>
    <n v="826"/>
    <n v="562"/>
    <n v="562"/>
    <n v="826"/>
    <n v="264"/>
    <x v="39"/>
    <s v="Jeremy Mendoza"/>
    <x v="640"/>
    <x v="6"/>
    <x v="9"/>
    <x v="2"/>
  </r>
  <r>
    <s v="AX10822"/>
    <s v="ENX2017"/>
    <s v="A140"/>
    <s v="EMP1024"/>
    <x v="480"/>
    <x v="552"/>
    <x v="1"/>
    <n v="35"/>
    <n v="22"/>
    <n v="22"/>
    <n v="35"/>
    <n v="13"/>
    <x v="46"/>
    <s v="Ernest Wheeler"/>
    <x v="480"/>
    <x v="3"/>
    <x v="9"/>
    <x v="2"/>
  </r>
  <r>
    <s v="AX10828"/>
    <s v="ENX2078"/>
    <s v="A125"/>
    <s v="EMP1002"/>
    <x v="213"/>
    <x v="553"/>
    <x v="0"/>
    <n v="1798"/>
    <n v="971"/>
    <n v="1942"/>
    <n v="3596"/>
    <n v="1654"/>
    <x v="72"/>
    <s v="Andrew Bowman"/>
    <x v="213"/>
    <x v="5"/>
    <x v="4"/>
    <x v="2"/>
  </r>
  <r>
    <s v="AX10838"/>
    <s v="ENX2100"/>
    <s v="A155"/>
    <s v="EMP1023"/>
    <x v="579"/>
    <x v="549"/>
    <x v="1"/>
    <n v="799"/>
    <n v="455"/>
    <n v="455"/>
    <n v="799"/>
    <n v="344"/>
    <x v="41"/>
    <s v="Brian Davis"/>
    <x v="579"/>
    <x v="5"/>
    <x v="1"/>
    <x v="2"/>
  </r>
  <r>
    <s v="AX10840"/>
    <s v="ENX2027"/>
    <s v="A132"/>
    <s v="EMP1008"/>
    <x v="405"/>
    <x v="642"/>
    <x v="1"/>
    <n v="2497"/>
    <n v="1473"/>
    <n v="1473"/>
    <n v="2497"/>
    <n v="1024"/>
    <x v="56"/>
    <s v="Carl Elliott"/>
    <x v="405"/>
    <x v="4"/>
    <x v="7"/>
    <x v="2"/>
  </r>
  <r>
    <s v="AX10841"/>
    <s v="ENX2042"/>
    <s v="A153"/>
    <s v="EMP1044"/>
    <x v="90"/>
    <x v="643"/>
    <x v="2"/>
    <n v="203"/>
    <n v="154"/>
    <n v="462"/>
    <n v="609"/>
    <n v="147"/>
    <x v="69"/>
    <s v="Martin Carr"/>
    <x v="90"/>
    <x v="6"/>
    <x v="4"/>
    <x v="2"/>
  </r>
  <r>
    <s v="AX10846"/>
    <s v="ENX2095"/>
    <s v="A120"/>
    <s v="EMP1039"/>
    <x v="560"/>
    <x v="644"/>
    <x v="0"/>
    <n v="1743"/>
    <n v="872"/>
    <n v="1744"/>
    <n v="3486"/>
    <n v="1742"/>
    <x v="71"/>
    <s v="Eugene Holmes"/>
    <x v="560"/>
    <x v="5"/>
    <x v="2"/>
    <x v="2"/>
  </r>
  <r>
    <s v="AX10848"/>
    <s v="ENX2017"/>
    <s v="A106"/>
    <s v="EMP1011"/>
    <x v="87"/>
    <x v="645"/>
    <x v="1"/>
    <n v="35"/>
    <n v="22"/>
    <n v="22"/>
    <n v="35"/>
    <n v="13"/>
    <x v="35"/>
    <s v="Larry Marshall"/>
    <x v="87"/>
    <x v="1"/>
    <x v="1"/>
    <x v="2"/>
  </r>
  <r>
    <s v="AX10849"/>
    <s v="ENX2051"/>
    <s v="A172"/>
    <s v="EMP1024"/>
    <x v="55"/>
    <x v="458"/>
    <x v="0"/>
    <n v="1077"/>
    <n v="732"/>
    <n v="1464"/>
    <n v="2154"/>
    <n v="690"/>
    <x v="28"/>
    <s v="Ernest Wheeler"/>
    <x v="55"/>
    <x v="2"/>
    <x v="5"/>
    <x v="2"/>
  </r>
  <r>
    <s v="AX10851"/>
    <s v="ENX2051"/>
    <s v="A120"/>
    <s v="EMP1017"/>
    <x v="108"/>
    <x v="447"/>
    <x v="1"/>
    <n v="1077"/>
    <n v="732"/>
    <n v="732"/>
    <n v="1077"/>
    <n v="345"/>
    <x v="71"/>
    <s v="Brian Hansen"/>
    <x v="108"/>
    <x v="1"/>
    <x v="10"/>
    <x v="2"/>
  </r>
  <r>
    <s v="AX10853"/>
    <s v="ENX2026"/>
    <s v="A122"/>
    <s v="EMP1043"/>
    <x v="239"/>
    <x v="646"/>
    <x v="2"/>
    <n v="947"/>
    <n v="786"/>
    <n v="2358"/>
    <n v="2841"/>
    <n v="483"/>
    <x v="17"/>
    <s v="Joshua Taylor"/>
    <x v="239"/>
    <x v="4"/>
    <x v="1"/>
    <x v="2"/>
  </r>
  <r>
    <s v="AX10854"/>
    <s v="ENX2006"/>
    <s v="A163"/>
    <s v="EMP1008"/>
    <x v="673"/>
    <x v="487"/>
    <x v="1"/>
    <n v="1826"/>
    <n v="1443"/>
    <n v="1443"/>
    <n v="1826"/>
    <n v="383"/>
    <x v="60"/>
    <s v="Carl Elliott"/>
    <x v="673"/>
    <x v="4"/>
    <x v="6"/>
    <x v="2"/>
  </r>
  <r>
    <s v="AX10858"/>
    <s v="ENX2089"/>
    <s v="A158"/>
    <s v="EMP1009"/>
    <x v="745"/>
    <x v="576"/>
    <x v="2"/>
    <n v="2294"/>
    <n v="1399"/>
    <n v="4197"/>
    <n v="6882"/>
    <n v="2685"/>
    <x v="4"/>
    <s v="Kenneth Fields"/>
    <x v="745"/>
    <x v="5"/>
    <x v="5"/>
    <x v="2"/>
  </r>
  <r>
    <s v="AX10860"/>
    <s v="ENX2060"/>
    <s v="A122"/>
    <s v="EMP1026"/>
    <x v="229"/>
    <x v="647"/>
    <x v="1"/>
    <n v="1467"/>
    <n v="807"/>
    <n v="807"/>
    <n v="1467"/>
    <n v="660"/>
    <x v="17"/>
    <s v="Martin Perry"/>
    <x v="229"/>
    <x v="1"/>
    <x v="7"/>
    <x v="2"/>
  </r>
  <r>
    <s v="AX10861"/>
    <s v="ENX2038"/>
    <s v="A105"/>
    <s v="EMP1035"/>
    <x v="644"/>
    <x v="483"/>
    <x v="1"/>
    <n v="392"/>
    <n v="255"/>
    <n v="255"/>
    <n v="392"/>
    <n v="137"/>
    <x v="57"/>
    <s v="Roger Ramos"/>
    <x v="644"/>
    <x v="0"/>
    <x v="8"/>
    <x v="2"/>
  </r>
  <r>
    <s v="AX10863"/>
    <s v="ENX2011"/>
    <s v="A133"/>
    <s v="EMP1030"/>
    <x v="420"/>
    <x v="648"/>
    <x v="2"/>
    <n v="530"/>
    <n v="435"/>
    <n v="1305"/>
    <n v="1590"/>
    <n v="285"/>
    <x v="37"/>
    <s v="Bobby Russell"/>
    <x v="420"/>
    <x v="0"/>
    <x v="9"/>
    <x v="2"/>
  </r>
  <r>
    <s v="AX10864"/>
    <s v="ENX2014"/>
    <s v="A144"/>
    <s v="EMP1000"/>
    <x v="598"/>
    <x v="467"/>
    <x v="1"/>
    <n v="1809"/>
    <n v="1067"/>
    <n v="1067"/>
    <n v="1809"/>
    <n v="742"/>
    <x v="33"/>
    <s v="Fred Robertson"/>
    <x v="598"/>
    <x v="0"/>
    <x v="11"/>
    <x v="2"/>
  </r>
  <r>
    <s v="AX10870"/>
    <s v="ENX2069"/>
    <s v="A146"/>
    <s v="EMP1026"/>
    <x v="107"/>
    <x v="649"/>
    <x v="1"/>
    <n v="378"/>
    <n v="291"/>
    <n v="291"/>
    <n v="378"/>
    <n v="87"/>
    <x v="8"/>
    <s v="Martin Perry"/>
    <x v="107"/>
    <x v="6"/>
    <x v="3"/>
    <x v="2"/>
  </r>
  <r>
    <s v="AX10875"/>
    <s v="ENX2052"/>
    <s v="A144"/>
    <s v="EMP1024"/>
    <x v="189"/>
    <x v="466"/>
    <x v="1"/>
    <n v="1526"/>
    <n v="1251"/>
    <n v="1251"/>
    <n v="1526"/>
    <n v="275"/>
    <x v="33"/>
    <s v="Ernest Wheeler"/>
    <x v="189"/>
    <x v="5"/>
    <x v="9"/>
    <x v="2"/>
  </r>
  <r>
    <s v="AX10876"/>
    <s v="ENX2006"/>
    <s v="A114"/>
    <s v="EMP1009"/>
    <x v="551"/>
    <x v="650"/>
    <x v="1"/>
    <n v="1826"/>
    <n v="1443"/>
    <n v="1443"/>
    <n v="1826"/>
    <n v="383"/>
    <x v="36"/>
    <s v="Kenneth Fields"/>
    <x v="551"/>
    <x v="1"/>
    <x v="3"/>
    <x v="2"/>
  </r>
  <r>
    <s v="AX10885"/>
    <s v="ENX2015"/>
    <s v="A150"/>
    <s v="EMP1022"/>
    <x v="430"/>
    <x v="651"/>
    <x v="1"/>
    <n v="637"/>
    <n v="389"/>
    <n v="389"/>
    <n v="637"/>
    <n v="248"/>
    <x v="27"/>
    <s v="Walter Cook"/>
    <x v="430"/>
    <x v="3"/>
    <x v="6"/>
    <x v="2"/>
  </r>
  <r>
    <s v="AX10890"/>
    <s v="ENX2012"/>
    <s v="A119"/>
    <s v="EMP1003"/>
    <x v="23"/>
    <x v="573"/>
    <x v="1"/>
    <n v="1353"/>
    <n v="947"/>
    <n v="947"/>
    <n v="1353"/>
    <n v="406"/>
    <x v="61"/>
    <s v="Christopher Tucker"/>
    <x v="23"/>
    <x v="1"/>
    <x v="4"/>
    <x v="2"/>
  </r>
  <r>
    <s v="AX10892"/>
    <s v="ENX2000"/>
    <s v="A140"/>
    <s v="EMP1022"/>
    <x v="16"/>
    <x v="652"/>
    <x v="1"/>
    <n v="2241"/>
    <n v="1367"/>
    <n v="1367"/>
    <n v="2241"/>
    <n v="874"/>
    <x v="46"/>
    <s v="Walter Cook"/>
    <x v="16"/>
    <x v="6"/>
    <x v="0"/>
    <x v="2"/>
  </r>
  <r>
    <s v="AX10895"/>
    <s v="ENX2030"/>
    <s v="A137"/>
    <s v="EMP1037"/>
    <x v="128"/>
    <x v="589"/>
    <x v="1"/>
    <n v="1899"/>
    <n v="1044"/>
    <n v="1044"/>
    <n v="1899"/>
    <n v="855"/>
    <x v="32"/>
    <s v="Carl Hall"/>
    <x v="128"/>
    <x v="3"/>
    <x v="4"/>
    <x v="2"/>
  </r>
  <r>
    <s v="AX10897"/>
    <s v="ENX2096"/>
    <s v="A120"/>
    <s v="EMP1003"/>
    <x v="323"/>
    <x v="653"/>
    <x v="0"/>
    <n v="1587"/>
    <n v="1301"/>
    <n v="2602"/>
    <n v="3174"/>
    <n v="572"/>
    <x v="71"/>
    <s v="Christopher Tucker"/>
    <x v="323"/>
    <x v="4"/>
    <x v="11"/>
    <x v="2"/>
  </r>
  <r>
    <s v="AX10898"/>
    <s v="ENX2019"/>
    <s v="A130"/>
    <s v="EMP1020"/>
    <x v="683"/>
    <x v="654"/>
    <x v="1"/>
    <n v="800"/>
    <n v="536"/>
    <n v="536"/>
    <n v="800"/>
    <n v="264"/>
    <x v="3"/>
    <s v="Ryan Butler"/>
    <x v="683"/>
    <x v="0"/>
    <x v="4"/>
    <x v="2"/>
  </r>
  <r>
    <s v="AX10900"/>
    <s v="ENX2036"/>
    <s v="A171"/>
    <s v="EMP1012"/>
    <x v="428"/>
    <x v="655"/>
    <x v="1"/>
    <n v="1582"/>
    <n v="1234"/>
    <n v="1234"/>
    <n v="1582"/>
    <n v="348"/>
    <x v="58"/>
    <s v="John Reyes"/>
    <x v="428"/>
    <x v="4"/>
    <x v="1"/>
    <x v="2"/>
  </r>
  <r>
    <s v="AX10901"/>
    <s v="ENX2032"/>
    <s v="A138"/>
    <s v="EMP1012"/>
    <x v="160"/>
    <x v="485"/>
    <x v="3"/>
    <n v="1967"/>
    <n v="1397"/>
    <n v="5588"/>
    <n v="7868"/>
    <n v="2280"/>
    <x v="6"/>
    <s v="John Reyes"/>
    <x v="160"/>
    <x v="5"/>
    <x v="0"/>
    <x v="2"/>
  </r>
  <r>
    <s v="AX10903"/>
    <s v="ENX2058"/>
    <s v="A143"/>
    <s v="EMP1016"/>
    <x v="241"/>
    <x v="459"/>
    <x v="1"/>
    <n v="2257"/>
    <n v="1535"/>
    <n v="1535"/>
    <n v="2257"/>
    <n v="722"/>
    <x v="9"/>
    <s v="Henry Nelson"/>
    <x v="241"/>
    <x v="6"/>
    <x v="10"/>
    <x v="2"/>
  </r>
  <r>
    <s v="AX10909"/>
    <s v="ENX2072"/>
    <s v="A148"/>
    <s v="EMP1023"/>
    <x v="748"/>
    <x v="656"/>
    <x v="1"/>
    <n v="1887"/>
    <n v="1378"/>
    <n v="1378"/>
    <n v="1887"/>
    <n v="509"/>
    <x v="31"/>
    <s v="Brian Davis"/>
    <x v="748"/>
    <x v="5"/>
    <x v="11"/>
    <x v="2"/>
  </r>
  <r>
    <s v="AX10911"/>
    <s v="ENX2095"/>
    <s v="A111"/>
    <s v="EMP1029"/>
    <x v="714"/>
    <x v="529"/>
    <x v="2"/>
    <n v="1743"/>
    <n v="872"/>
    <n v="2616"/>
    <n v="5229"/>
    <n v="2613"/>
    <x v="19"/>
    <s v="Howard Gardner"/>
    <x v="714"/>
    <x v="5"/>
    <x v="0"/>
    <x v="2"/>
  </r>
  <r>
    <s v="AX10912"/>
    <s v="ENX2047"/>
    <s v="A114"/>
    <s v="EMP1044"/>
    <x v="760"/>
    <x v="657"/>
    <x v="1"/>
    <n v="290"/>
    <n v="200"/>
    <n v="200"/>
    <n v="290"/>
    <n v="90"/>
    <x v="36"/>
    <s v="Martin Carr"/>
    <x v="760"/>
    <x v="1"/>
    <x v="8"/>
    <x v="2"/>
  </r>
  <r>
    <s v="AX10914"/>
    <s v="ENX2040"/>
    <s v="A127"/>
    <s v="EMP1032"/>
    <x v="717"/>
    <x v="453"/>
    <x v="2"/>
    <n v="1889"/>
    <n v="945"/>
    <n v="2835"/>
    <n v="5667"/>
    <n v="2832"/>
    <x v="5"/>
    <s v="Larry Castillo"/>
    <x v="717"/>
    <x v="3"/>
    <x v="0"/>
    <x v="2"/>
  </r>
  <r>
    <s v="AX10917"/>
    <s v="ENX2055"/>
    <s v="A145"/>
    <s v="EMP1029"/>
    <x v="394"/>
    <x v="511"/>
    <x v="0"/>
    <n v="2495"/>
    <n v="1896"/>
    <n v="3792"/>
    <n v="4990"/>
    <n v="1198"/>
    <x v="50"/>
    <s v="Howard Gardner"/>
    <x v="394"/>
    <x v="2"/>
    <x v="10"/>
    <x v="2"/>
  </r>
  <r>
    <s v="AX10918"/>
    <s v="ENX2046"/>
    <s v="A151"/>
    <s v="EMP1007"/>
    <x v="664"/>
    <x v="658"/>
    <x v="1"/>
    <n v="2410"/>
    <n v="1518"/>
    <n v="1518"/>
    <n v="2410"/>
    <n v="892"/>
    <x v="24"/>
    <s v="Jeremy Mendoza"/>
    <x v="664"/>
    <x v="1"/>
    <x v="9"/>
    <x v="2"/>
  </r>
  <r>
    <s v="AX10922"/>
    <s v="ENX2015"/>
    <s v="A131"/>
    <s v="EMP1008"/>
    <x v="728"/>
    <x v="579"/>
    <x v="1"/>
    <n v="637"/>
    <n v="389"/>
    <n v="389"/>
    <n v="637"/>
    <n v="248"/>
    <x v="66"/>
    <s v="Carl Elliott"/>
    <x v="728"/>
    <x v="3"/>
    <x v="10"/>
    <x v="2"/>
  </r>
  <r>
    <s v="AX10926"/>
    <s v="ENX2096"/>
    <s v="A115"/>
    <s v="EMP1016"/>
    <x v="475"/>
    <x v="441"/>
    <x v="1"/>
    <n v="1587"/>
    <n v="1301"/>
    <n v="1301"/>
    <n v="1587"/>
    <n v="286"/>
    <x v="22"/>
    <s v="Henry Nelson"/>
    <x v="475"/>
    <x v="0"/>
    <x v="0"/>
    <x v="2"/>
  </r>
  <r>
    <s v="AX10929"/>
    <s v="ENX2089"/>
    <s v="A103"/>
    <s v="EMP1038"/>
    <x v="501"/>
    <x v="505"/>
    <x v="1"/>
    <n v="2294"/>
    <n v="1399"/>
    <n v="1399"/>
    <n v="2294"/>
    <n v="895"/>
    <x v="2"/>
    <s v="Scott Mason"/>
    <x v="501"/>
    <x v="0"/>
    <x v="2"/>
    <x v="2"/>
  </r>
  <r>
    <s v="AX10933"/>
    <s v="ENX2006"/>
    <s v="A160"/>
    <s v="EMP1026"/>
    <x v="100"/>
    <x v="489"/>
    <x v="1"/>
    <n v="1826"/>
    <n v="1443"/>
    <n v="1443"/>
    <n v="1826"/>
    <n v="383"/>
    <x v="1"/>
    <s v="Martin Perry"/>
    <x v="100"/>
    <x v="3"/>
    <x v="5"/>
    <x v="2"/>
  </r>
  <r>
    <s v="AX10937"/>
    <s v="ENX2083"/>
    <s v="A164"/>
    <s v="EMP1029"/>
    <x v="434"/>
    <x v="474"/>
    <x v="1"/>
    <n v="2141"/>
    <n v="1777"/>
    <n v="1777"/>
    <n v="2141"/>
    <n v="364"/>
    <x v="68"/>
    <s v="Howard Gardner"/>
    <x v="434"/>
    <x v="4"/>
    <x v="10"/>
    <x v="2"/>
  </r>
  <r>
    <s v="AX10940"/>
    <s v="ENX2066"/>
    <s v="A161"/>
    <s v="EMP1041"/>
    <x v="737"/>
    <x v="584"/>
    <x v="3"/>
    <n v="2091"/>
    <n v="1485"/>
    <n v="5940"/>
    <n v="8364"/>
    <n v="2424"/>
    <x v="25"/>
    <s v="Joe Sims"/>
    <x v="737"/>
    <x v="3"/>
    <x v="1"/>
    <x v="2"/>
  </r>
  <r>
    <s v="AX10941"/>
    <s v="ENX2063"/>
    <s v="A130"/>
    <s v="EMP1042"/>
    <x v="780"/>
    <x v="521"/>
    <x v="3"/>
    <n v="1708"/>
    <n v="871"/>
    <n v="3484"/>
    <n v="6832"/>
    <n v="3348"/>
    <x v="3"/>
    <s v="Scott Clark"/>
    <x v="780"/>
    <x v="2"/>
    <x v="6"/>
    <x v="2"/>
  </r>
  <r>
    <s v="AX10942"/>
    <s v="ENX2098"/>
    <s v="A134"/>
    <s v="EMP1036"/>
    <x v="117"/>
    <x v="659"/>
    <x v="0"/>
    <n v="1178"/>
    <n v="683"/>
    <n v="1366"/>
    <n v="2356"/>
    <n v="990"/>
    <x v="7"/>
    <s v="Robert Reed"/>
    <x v="117"/>
    <x v="0"/>
    <x v="4"/>
    <x v="2"/>
  </r>
  <r>
    <s v="AX10944"/>
    <s v="ENX2005"/>
    <s v="A118"/>
    <s v="EMP1027"/>
    <x v="517"/>
    <x v="660"/>
    <x v="3"/>
    <n v="684"/>
    <n v="561"/>
    <n v="2244"/>
    <n v="2736"/>
    <n v="492"/>
    <x v="11"/>
    <s v="Gary Rodriguez"/>
    <x v="517"/>
    <x v="6"/>
    <x v="5"/>
    <x v="2"/>
  </r>
  <r>
    <s v="AX10946"/>
    <s v="ENX2016"/>
    <s v="A140"/>
    <s v="EMP1025"/>
    <x v="230"/>
    <x v="485"/>
    <x v="1"/>
    <n v="1351"/>
    <n v="1108"/>
    <n v="1108"/>
    <n v="1351"/>
    <n v="243"/>
    <x v="46"/>
    <s v="Ernest Wagner"/>
    <x v="230"/>
    <x v="5"/>
    <x v="0"/>
    <x v="2"/>
  </r>
  <r>
    <s v="AX10949"/>
    <s v="ENX2036"/>
    <s v="A139"/>
    <s v="EMP1014"/>
    <x v="269"/>
    <x v="661"/>
    <x v="0"/>
    <n v="1582"/>
    <n v="1234"/>
    <n v="2468"/>
    <n v="3164"/>
    <n v="696"/>
    <x v="12"/>
    <s v="Ronald Reed"/>
    <x v="269"/>
    <x v="6"/>
    <x v="1"/>
    <x v="2"/>
  </r>
  <r>
    <s v="AX10952"/>
    <s v="ENX2055"/>
    <s v="A106"/>
    <s v="EMP1029"/>
    <x v="93"/>
    <x v="572"/>
    <x v="1"/>
    <n v="2495"/>
    <n v="1896"/>
    <n v="1896"/>
    <n v="2495"/>
    <n v="599"/>
    <x v="35"/>
    <s v="Howard Gardner"/>
    <x v="93"/>
    <x v="6"/>
    <x v="11"/>
    <x v="2"/>
  </r>
  <r>
    <s v="AX10954"/>
    <s v="ENX2077"/>
    <s v="A119"/>
    <s v="EMP1012"/>
    <x v="731"/>
    <x v="662"/>
    <x v="1"/>
    <n v="530"/>
    <n v="424"/>
    <n v="424"/>
    <n v="530"/>
    <n v="106"/>
    <x v="61"/>
    <s v="John Reyes"/>
    <x v="731"/>
    <x v="1"/>
    <x v="2"/>
    <x v="2"/>
  </r>
  <r>
    <s v="AX10958"/>
    <s v="ENX2044"/>
    <s v="A120"/>
    <s v="EMP1022"/>
    <x v="230"/>
    <x v="663"/>
    <x v="1"/>
    <n v="886"/>
    <n v="478"/>
    <n v="478"/>
    <n v="886"/>
    <n v="408"/>
    <x v="71"/>
    <s v="Walter Cook"/>
    <x v="230"/>
    <x v="3"/>
    <x v="9"/>
    <x v="2"/>
  </r>
  <r>
    <s v="AX10959"/>
    <s v="ENX2004"/>
    <s v="A171"/>
    <s v="EMP1044"/>
    <x v="181"/>
    <x v="664"/>
    <x v="3"/>
    <n v="1278"/>
    <n v="665"/>
    <n v="2660"/>
    <n v="5112"/>
    <n v="2452"/>
    <x v="58"/>
    <s v="Martin Carr"/>
    <x v="181"/>
    <x v="0"/>
    <x v="8"/>
    <x v="2"/>
  </r>
  <r>
    <s v="AX10964"/>
    <s v="ENX2063"/>
    <s v="A127"/>
    <s v="EMP1032"/>
    <x v="46"/>
    <x v="665"/>
    <x v="3"/>
    <n v="1708"/>
    <n v="871"/>
    <n v="3484"/>
    <n v="6832"/>
    <n v="3348"/>
    <x v="5"/>
    <s v="Larry Castillo"/>
    <x v="46"/>
    <x v="0"/>
    <x v="6"/>
    <x v="2"/>
  </r>
  <r>
    <s v="AX10965"/>
    <s v="ENX2018"/>
    <s v="A124"/>
    <s v="EMP1016"/>
    <x v="349"/>
    <x v="613"/>
    <x v="1"/>
    <n v="1972"/>
    <n v="1321"/>
    <n v="1321"/>
    <n v="1972"/>
    <n v="651"/>
    <x v="21"/>
    <s v="Henry Nelson"/>
    <x v="349"/>
    <x v="0"/>
    <x v="8"/>
    <x v="2"/>
  </r>
  <r>
    <s v="AX10972"/>
    <s v="ENX2071"/>
    <s v="A145"/>
    <s v="EMP1009"/>
    <x v="697"/>
    <x v="659"/>
    <x v="0"/>
    <n v="136"/>
    <n v="72"/>
    <n v="144"/>
    <n v="272"/>
    <n v="128"/>
    <x v="50"/>
    <s v="Kenneth Fields"/>
    <x v="697"/>
    <x v="0"/>
    <x v="4"/>
    <x v="2"/>
  </r>
  <r>
    <s v="AX10974"/>
    <s v="ENX2079"/>
    <s v="A117"/>
    <s v="EMP1027"/>
    <x v="595"/>
    <x v="666"/>
    <x v="3"/>
    <n v="1725"/>
    <n v="1363"/>
    <n v="5452"/>
    <n v="6900"/>
    <n v="1448"/>
    <x v="63"/>
    <s v="Gary Rodriguez"/>
    <x v="595"/>
    <x v="5"/>
    <x v="3"/>
    <x v="2"/>
  </r>
  <r>
    <s v="AX10975"/>
    <s v="ENX2087"/>
    <s v="A150"/>
    <s v="EMP1043"/>
    <x v="386"/>
    <x v="665"/>
    <x v="1"/>
    <n v="1022"/>
    <n v="818"/>
    <n v="818"/>
    <n v="1022"/>
    <n v="204"/>
    <x v="27"/>
    <s v="Joshua Taylor"/>
    <x v="386"/>
    <x v="0"/>
    <x v="6"/>
    <x v="2"/>
  </r>
  <r>
    <s v="AX10976"/>
    <s v="ENX2099"/>
    <s v="A143"/>
    <s v="EMP1005"/>
    <x v="538"/>
    <x v="667"/>
    <x v="2"/>
    <n v="1367"/>
    <n v="984"/>
    <n v="2952"/>
    <n v="4101"/>
    <n v="1149"/>
    <x v="9"/>
    <s v="Ryan Welch"/>
    <x v="538"/>
    <x v="4"/>
    <x v="5"/>
    <x v="2"/>
  </r>
  <r>
    <s v="AX10977"/>
    <s v="ENX2027"/>
    <s v="A144"/>
    <s v="EMP1030"/>
    <x v="659"/>
    <x v="668"/>
    <x v="3"/>
    <n v="2497"/>
    <n v="1473"/>
    <n v="5892"/>
    <n v="9988"/>
    <n v="4096"/>
    <x v="33"/>
    <s v="Bobby Russell"/>
    <x v="659"/>
    <x v="2"/>
    <x v="11"/>
    <x v="2"/>
  </r>
  <r>
    <s v="AX10978"/>
    <s v="ENX2046"/>
    <s v="A105"/>
    <s v="EMP1038"/>
    <x v="77"/>
    <x v="463"/>
    <x v="2"/>
    <n v="2410"/>
    <n v="1518"/>
    <n v="4554"/>
    <n v="7230"/>
    <n v="2676"/>
    <x v="57"/>
    <s v="Scott Mason"/>
    <x v="77"/>
    <x v="0"/>
    <x v="5"/>
    <x v="2"/>
  </r>
  <r>
    <s v="AX10979"/>
    <s v="ENX2092"/>
    <s v="A103"/>
    <s v="EMP1001"/>
    <x v="33"/>
    <x v="669"/>
    <x v="0"/>
    <n v="1639"/>
    <n v="1295"/>
    <n v="2590"/>
    <n v="3278"/>
    <n v="688"/>
    <x v="2"/>
    <s v="Kevin Butler"/>
    <x v="33"/>
    <x v="0"/>
    <x v="9"/>
    <x v="2"/>
  </r>
  <r>
    <s v="AX10980"/>
    <s v="ENX2093"/>
    <s v="A111"/>
    <s v="EMP1033"/>
    <x v="262"/>
    <x v="574"/>
    <x v="2"/>
    <n v="112"/>
    <n v="90"/>
    <n v="270"/>
    <n v="336"/>
    <n v="66"/>
    <x v="19"/>
    <s v="Jerry Perry"/>
    <x v="262"/>
    <x v="4"/>
    <x v="3"/>
    <x v="2"/>
  </r>
  <r>
    <s v="AX10982"/>
    <s v="ENX2089"/>
    <s v="A129"/>
    <s v="EMP1037"/>
    <x v="161"/>
    <x v="670"/>
    <x v="0"/>
    <n v="2294"/>
    <n v="1399"/>
    <n v="2798"/>
    <n v="4588"/>
    <n v="1790"/>
    <x v="59"/>
    <s v="Carl Hall"/>
    <x v="161"/>
    <x v="1"/>
    <x v="2"/>
    <x v="2"/>
  </r>
  <r>
    <s v="AX10983"/>
    <s v="ENX2057"/>
    <s v="A143"/>
    <s v="EMP1021"/>
    <x v="375"/>
    <x v="498"/>
    <x v="3"/>
    <n v="181"/>
    <n v="130"/>
    <n v="520"/>
    <n v="724"/>
    <n v="204"/>
    <x v="9"/>
    <s v="Clarence Fox"/>
    <x v="375"/>
    <x v="0"/>
    <x v="4"/>
    <x v="2"/>
  </r>
  <r>
    <s v="AX10993"/>
    <s v="ENX2078"/>
    <s v="A112"/>
    <s v="EMP1022"/>
    <x v="66"/>
    <x v="671"/>
    <x v="2"/>
    <n v="1798"/>
    <n v="971"/>
    <n v="2913"/>
    <n v="5394"/>
    <n v="2481"/>
    <x v="40"/>
    <s v="Walter Cook"/>
    <x v="66"/>
    <x v="5"/>
    <x v="10"/>
    <x v="2"/>
  </r>
  <r>
    <s v="AX10996"/>
    <s v="ENX2074"/>
    <s v="A123"/>
    <s v="EMP1039"/>
    <x v="198"/>
    <x v="672"/>
    <x v="1"/>
    <n v="504"/>
    <n v="408"/>
    <n v="408"/>
    <n v="504"/>
    <n v="96"/>
    <x v="62"/>
    <s v="Eugene Holmes"/>
    <x v="198"/>
    <x v="4"/>
    <x v="11"/>
    <x v="2"/>
  </r>
  <r>
    <s v="AX10999"/>
    <s v="ENX2031"/>
    <s v="A117"/>
    <s v="EMP1015"/>
    <x v="300"/>
    <x v="557"/>
    <x v="1"/>
    <n v="1638"/>
    <n v="1261"/>
    <n v="1261"/>
    <n v="1638"/>
    <n v="377"/>
    <x v="63"/>
    <s v="Justin Lynch"/>
    <x v="300"/>
    <x v="1"/>
    <x v="9"/>
    <x v="2"/>
  </r>
  <r>
    <s v="AX11001"/>
    <s v="ENX2090"/>
    <s v="A109"/>
    <s v="EMP1024"/>
    <x v="309"/>
    <x v="671"/>
    <x v="2"/>
    <n v="1338"/>
    <n v="682"/>
    <n v="2046"/>
    <n v="4014"/>
    <n v="1968"/>
    <x v="34"/>
    <s v="Ernest Wheeler"/>
    <x v="309"/>
    <x v="5"/>
    <x v="10"/>
    <x v="2"/>
  </r>
  <r>
    <s v="AX11002"/>
    <s v="ENX2087"/>
    <s v="A142"/>
    <s v="EMP1034"/>
    <x v="98"/>
    <x v="610"/>
    <x v="3"/>
    <n v="1022"/>
    <n v="818"/>
    <n v="3272"/>
    <n v="4088"/>
    <n v="816"/>
    <x v="15"/>
    <s v="Arthur Mccoy"/>
    <x v="98"/>
    <x v="5"/>
    <x v="11"/>
    <x v="2"/>
  </r>
  <r>
    <s v="AX11004"/>
    <s v="ENX2097"/>
    <s v="A144"/>
    <s v="EMP1022"/>
    <x v="340"/>
    <x v="673"/>
    <x v="1"/>
    <n v="1052"/>
    <n v="589"/>
    <n v="589"/>
    <n v="1052"/>
    <n v="463"/>
    <x v="33"/>
    <s v="Walter Cook"/>
    <x v="340"/>
    <x v="6"/>
    <x v="11"/>
    <x v="2"/>
  </r>
  <r>
    <s v="AX11014"/>
    <s v="ENX2081"/>
    <s v="A160"/>
    <s v="EMP1040"/>
    <x v="546"/>
    <x v="674"/>
    <x v="0"/>
    <n v="1566"/>
    <n v="1190"/>
    <n v="2380"/>
    <n v="3132"/>
    <n v="752"/>
    <x v="1"/>
    <s v="Patrick Ruiz"/>
    <x v="546"/>
    <x v="0"/>
    <x v="8"/>
    <x v="2"/>
  </r>
  <r>
    <s v="AX11015"/>
    <s v="ENX2077"/>
    <s v="A119"/>
    <s v="EMP1006"/>
    <x v="369"/>
    <x v="675"/>
    <x v="0"/>
    <n v="530"/>
    <n v="424"/>
    <n v="848"/>
    <n v="1060"/>
    <n v="212"/>
    <x v="61"/>
    <s v="Sean Miller"/>
    <x v="369"/>
    <x v="1"/>
    <x v="3"/>
    <x v="2"/>
  </r>
  <r>
    <s v="AX11016"/>
    <s v="ENX2093"/>
    <s v="A150"/>
    <s v="EMP1039"/>
    <x v="118"/>
    <x v="579"/>
    <x v="0"/>
    <n v="112"/>
    <n v="90"/>
    <n v="180"/>
    <n v="224"/>
    <n v="44"/>
    <x v="27"/>
    <s v="Eugene Holmes"/>
    <x v="118"/>
    <x v="3"/>
    <x v="10"/>
    <x v="2"/>
  </r>
  <r>
    <s v="AX11019"/>
    <s v="ENX2023"/>
    <s v="A132"/>
    <s v="EMP1039"/>
    <x v="712"/>
    <x v="676"/>
    <x v="2"/>
    <n v="818"/>
    <n v="450"/>
    <n v="1350"/>
    <n v="2454"/>
    <n v="1104"/>
    <x v="56"/>
    <s v="Eugene Holmes"/>
    <x v="712"/>
    <x v="5"/>
    <x v="9"/>
    <x v="2"/>
  </r>
  <r>
    <s v="AX11020"/>
    <s v="ENX2027"/>
    <s v="A161"/>
    <s v="EMP1034"/>
    <x v="346"/>
    <x v="677"/>
    <x v="1"/>
    <n v="2497"/>
    <n v="1473"/>
    <n v="1473"/>
    <n v="2497"/>
    <n v="1024"/>
    <x v="25"/>
    <s v="Arthur Mccoy"/>
    <x v="346"/>
    <x v="5"/>
    <x v="11"/>
    <x v="2"/>
  </r>
  <r>
    <s v="AX11021"/>
    <s v="ENX2005"/>
    <s v="A116"/>
    <s v="EMP1015"/>
    <x v="754"/>
    <x v="615"/>
    <x v="1"/>
    <n v="684"/>
    <n v="561"/>
    <n v="561"/>
    <n v="684"/>
    <n v="123"/>
    <x v="47"/>
    <s v="Justin Lynch"/>
    <x v="754"/>
    <x v="2"/>
    <x v="6"/>
    <x v="2"/>
  </r>
  <r>
    <s v="AX11022"/>
    <s v="ENX2091"/>
    <s v="A154"/>
    <s v="EMP1034"/>
    <x v="672"/>
    <x v="602"/>
    <x v="1"/>
    <n v="368"/>
    <n v="294"/>
    <n v="294"/>
    <n v="368"/>
    <n v="74"/>
    <x v="55"/>
    <s v="Arthur Mccoy"/>
    <x v="672"/>
    <x v="4"/>
    <x v="8"/>
    <x v="2"/>
  </r>
  <r>
    <s v="AX11025"/>
    <s v="ENX2054"/>
    <s v="A116"/>
    <s v="EMP1008"/>
    <x v="597"/>
    <x v="678"/>
    <x v="3"/>
    <n v="127"/>
    <n v="79"/>
    <n v="316"/>
    <n v="508"/>
    <n v="192"/>
    <x v="47"/>
    <s v="Carl Elliott"/>
    <x v="597"/>
    <x v="1"/>
    <x v="10"/>
    <x v="2"/>
  </r>
  <r>
    <s v="AX11028"/>
    <s v="ENX2020"/>
    <s v="A171"/>
    <s v="EMP1029"/>
    <x v="430"/>
    <x v="535"/>
    <x v="1"/>
    <n v="2005"/>
    <n v="1223"/>
    <n v="1223"/>
    <n v="2005"/>
    <n v="782"/>
    <x v="58"/>
    <s v="Howard Gardner"/>
    <x v="430"/>
    <x v="1"/>
    <x v="8"/>
    <x v="2"/>
  </r>
  <r>
    <s v="AX11032"/>
    <s v="ENX2086"/>
    <s v="A138"/>
    <s v="EMP1019"/>
    <x v="573"/>
    <x v="679"/>
    <x v="3"/>
    <n v="123"/>
    <n v="84"/>
    <n v="336"/>
    <n v="492"/>
    <n v="156"/>
    <x v="6"/>
    <s v="Roger Robertson"/>
    <x v="573"/>
    <x v="4"/>
    <x v="6"/>
    <x v="2"/>
  </r>
  <r>
    <s v="AX11033"/>
    <s v="ENX2008"/>
    <s v="A148"/>
    <s v="EMP1042"/>
    <x v="30"/>
    <x v="680"/>
    <x v="0"/>
    <n v="315"/>
    <n v="208"/>
    <n v="416"/>
    <n v="630"/>
    <n v="214"/>
    <x v="31"/>
    <s v="Scott Clark"/>
    <x v="30"/>
    <x v="1"/>
    <x v="4"/>
    <x v="2"/>
  </r>
  <r>
    <s v="AX11034"/>
    <s v="ENX2020"/>
    <s v="A133"/>
    <s v="EMP1039"/>
    <x v="219"/>
    <x v="681"/>
    <x v="1"/>
    <n v="2005"/>
    <n v="1223"/>
    <n v="1223"/>
    <n v="2005"/>
    <n v="782"/>
    <x v="37"/>
    <s v="Eugene Holmes"/>
    <x v="219"/>
    <x v="6"/>
    <x v="9"/>
    <x v="2"/>
  </r>
  <r>
    <s v="AX11041"/>
    <s v="ENX2040"/>
    <s v="A127"/>
    <s v="EMP1005"/>
    <x v="142"/>
    <x v="532"/>
    <x v="1"/>
    <n v="1889"/>
    <n v="945"/>
    <n v="945"/>
    <n v="1889"/>
    <n v="944"/>
    <x v="5"/>
    <s v="Ryan Welch"/>
    <x v="142"/>
    <x v="2"/>
    <x v="10"/>
    <x v="2"/>
  </r>
  <r>
    <s v="AX11057"/>
    <s v="ENX2005"/>
    <s v="A122"/>
    <s v="EMP1043"/>
    <x v="213"/>
    <x v="662"/>
    <x v="3"/>
    <n v="684"/>
    <n v="561"/>
    <n v="2244"/>
    <n v="2736"/>
    <n v="492"/>
    <x v="17"/>
    <s v="Joshua Taylor"/>
    <x v="213"/>
    <x v="1"/>
    <x v="2"/>
    <x v="2"/>
  </r>
  <r>
    <s v="AX11058"/>
    <s v="ENX2090"/>
    <s v="A171"/>
    <s v="EMP1029"/>
    <x v="462"/>
    <x v="644"/>
    <x v="2"/>
    <n v="1338"/>
    <n v="682"/>
    <n v="2046"/>
    <n v="4014"/>
    <n v="1968"/>
    <x v="58"/>
    <s v="Howard Gardner"/>
    <x v="462"/>
    <x v="5"/>
    <x v="2"/>
    <x v="2"/>
  </r>
  <r>
    <s v="AX11059"/>
    <s v="ENX2024"/>
    <s v="A100"/>
    <s v="EMP1018"/>
    <x v="147"/>
    <x v="519"/>
    <x v="2"/>
    <n v="356"/>
    <n v="292"/>
    <n v="876"/>
    <n v="1068"/>
    <n v="192"/>
    <x v="67"/>
    <s v="Jimmy Young"/>
    <x v="147"/>
    <x v="6"/>
    <x v="0"/>
    <x v="2"/>
  </r>
  <r>
    <s v="AX11067"/>
    <s v="ENX2021"/>
    <s v="A102"/>
    <s v="EMP1031"/>
    <x v="46"/>
    <x v="682"/>
    <x v="2"/>
    <n v="217"/>
    <n v="171"/>
    <n v="513"/>
    <n v="651"/>
    <n v="138"/>
    <x v="43"/>
    <s v="Brian Thomas"/>
    <x v="46"/>
    <x v="3"/>
    <x v="10"/>
    <x v="2"/>
  </r>
  <r>
    <s v="AX11069"/>
    <s v="ENX2051"/>
    <s v="A153"/>
    <s v="EMP1000"/>
    <x v="633"/>
    <x v="445"/>
    <x v="0"/>
    <n v="1077"/>
    <n v="732"/>
    <n v="1464"/>
    <n v="2154"/>
    <n v="690"/>
    <x v="69"/>
    <s v="Fred Robertson"/>
    <x v="633"/>
    <x v="2"/>
    <x v="9"/>
    <x v="2"/>
  </r>
  <r>
    <s v="AX11079"/>
    <s v="ENX2041"/>
    <s v="A117"/>
    <s v="EMP1031"/>
    <x v="647"/>
    <x v="668"/>
    <x v="1"/>
    <n v="1380"/>
    <n v="1090"/>
    <n v="1090"/>
    <n v="1380"/>
    <n v="290"/>
    <x v="63"/>
    <s v="Brian Thomas"/>
    <x v="647"/>
    <x v="2"/>
    <x v="11"/>
    <x v="2"/>
  </r>
  <r>
    <s v="AX11083"/>
    <s v="ENX2004"/>
    <s v="A119"/>
    <s v="EMP1030"/>
    <x v="799"/>
    <x v="568"/>
    <x v="1"/>
    <n v="1278"/>
    <n v="665"/>
    <n v="665"/>
    <n v="1278"/>
    <n v="613"/>
    <x v="61"/>
    <s v="Bobby Russell"/>
    <x v="799"/>
    <x v="3"/>
    <x v="10"/>
    <x v="2"/>
  </r>
  <r>
    <s v="AX11085"/>
    <s v="ENX2047"/>
    <s v="A142"/>
    <s v="EMP1007"/>
    <x v="621"/>
    <x v="683"/>
    <x v="0"/>
    <n v="290"/>
    <n v="200"/>
    <n v="400"/>
    <n v="580"/>
    <n v="180"/>
    <x v="15"/>
    <s v="Jeremy Mendoza"/>
    <x v="621"/>
    <x v="1"/>
    <x v="11"/>
    <x v="2"/>
  </r>
  <r>
    <s v="AX11088"/>
    <s v="ENX2014"/>
    <s v="A168"/>
    <s v="EMP1033"/>
    <x v="799"/>
    <x v="561"/>
    <x v="1"/>
    <n v="1809"/>
    <n v="1067"/>
    <n v="1067"/>
    <n v="1809"/>
    <n v="742"/>
    <x v="45"/>
    <s v="Jerry Perry"/>
    <x v="799"/>
    <x v="2"/>
    <x v="3"/>
    <x v="2"/>
  </r>
  <r>
    <s v="AX11089"/>
    <s v="ENX2074"/>
    <s v="A118"/>
    <s v="EMP1013"/>
    <x v="77"/>
    <x v="684"/>
    <x v="1"/>
    <n v="504"/>
    <n v="408"/>
    <n v="408"/>
    <n v="504"/>
    <n v="96"/>
    <x v="11"/>
    <s v="Charles Harper"/>
    <x v="77"/>
    <x v="3"/>
    <x v="7"/>
    <x v="2"/>
  </r>
  <r>
    <s v="AX11090"/>
    <s v="ENX2022"/>
    <s v="A159"/>
    <s v="EMP1019"/>
    <x v="574"/>
    <x v="477"/>
    <x v="1"/>
    <n v="561"/>
    <n v="421"/>
    <n v="421"/>
    <n v="561"/>
    <n v="140"/>
    <x v="52"/>
    <s v="Roger Robertson"/>
    <x v="574"/>
    <x v="6"/>
    <x v="5"/>
    <x v="2"/>
  </r>
  <r>
    <s v="AX11093"/>
    <s v="ENX2042"/>
    <s v="A130"/>
    <s v="EMP1016"/>
    <x v="446"/>
    <x v="625"/>
    <x v="1"/>
    <n v="203"/>
    <n v="154"/>
    <n v="154"/>
    <n v="203"/>
    <n v="49"/>
    <x v="3"/>
    <s v="Henry Nelson"/>
    <x v="446"/>
    <x v="3"/>
    <x v="8"/>
    <x v="2"/>
  </r>
  <r>
    <s v="AX11094"/>
    <s v="ENX2074"/>
    <s v="A146"/>
    <s v="EMP1043"/>
    <x v="168"/>
    <x v="685"/>
    <x v="2"/>
    <n v="504"/>
    <n v="408"/>
    <n v="1224"/>
    <n v="1512"/>
    <n v="288"/>
    <x v="8"/>
    <s v="Joshua Taylor"/>
    <x v="168"/>
    <x v="3"/>
    <x v="0"/>
    <x v="2"/>
  </r>
  <r>
    <s v="AX11106"/>
    <s v="ENX2063"/>
    <s v="A150"/>
    <s v="EMP1008"/>
    <x v="86"/>
    <x v="686"/>
    <x v="1"/>
    <n v="1708"/>
    <n v="871"/>
    <n v="871"/>
    <n v="1708"/>
    <n v="837"/>
    <x v="27"/>
    <s v="Carl Elliott"/>
    <x v="86"/>
    <x v="2"/>
    <x v="9"/>
    <x v="2"/>
  </r>
  <r>
    <s v="AX11107"/>
    <s v="ENX2016"/>
    <s v="A108"/>
    <s v="EMP1012"/>
    <x v="721"/>
    <x v="687"/>
    <x v="1"/>
    <n v="1351"/>
    <n v="1108"/>
    <n v="1108"/>
    <n v="1351"/>
    <n v="243"/>
    <x v="64"/>
    <s v="John Reyes"/>
    <x v="721"/>
    <x v="3"/>
    <x v="0"/>
    <x v="2"/>
  </r>
  <r>
    <s v="AX11110"/>
    <s v="ENX2082"/>
    <s v="A157"/>
    <s v="EMP1014"/>
    <x v="434"/>
    <x v="530"/>
    <x v="0"/>
    <n v="1103"/>
    <n v="838"/>
    <n v="1676"/>
    <n v="2206"/>
    <n v="530"/>
    <x v="0"/>
    <s v="Ronald Reed"/>
    <x v="434"/>
    <x v="6"/>
    <x v="8"/>
    <x v="2"/>
  </r>
  <r>
    <s v="AX11113"/>
    <s v="ENX2003"/>
    <s v="A136"/>
    <s v="EMP1000"/>
    <x v="394"/>
    <x v="688"/>
    <x v="2"/>
    <n v="1783"/>
    <n v="1516"/>
    <n v="4548"/>
    <n v="5349"/>
    <n v="801"/>
    <x v="29"/>
    <s v="Fred Robertson"/>
    <x v="394"/>
    <x v="2"/>
    <x v="8"/>
    <x v="2"/>
  </r>
  <r>
    <s v="AX11114"/>
    <s v="ENX2075"/>
    <s v="A142"/>
    <s v="EMP1000"/>
    <x v="82"/>
    <x v="442"/>
    <x v="1"/>
    <n v="400"/>
    <n v="208"/>
    <n v="208"/>
    <n v="400"/>
    <n v="192"/>
    <x v="15"/>
    <s v="Fred Robertson"/>
    <x v="82"/>
    <x v="0"/>
    <x v="7"/>
    <x v="2"/>
  </r>
  <r>
    <s v="AX11115"/>
    <s v="ENX2084"/>
    <s v="A104"/>
    <s v="EMP1025"/>
    <x v="658"/>
    <x v="655"/>
    <x v="1"/>
    <n v="1783"/>
    <n v="1230"/>
    <n v="1230"/>
    <n v="1783"/>
    <n v="553"/>
    <x v="53"/>
    <s v="Ernest Wagner"/>
    <x v="658"/>
    <x v="4"/>
    <x v="1"/>
    <x v="2"/>
  </r>
  <r>
    <s v="AX11117"/>
    <s v="ENX2042"/>
    <s v="A108"/>
    <s v="EMP1033"/>
    <x v="701"/>
    <x v="637"/>
    <x v="1"/>
    <n v="203"/>
    <n v="154"/>
    <n v="154"/>
    <n v="203"/>
    <n v="49"/>
    <x v="64"/>
    <s v="Jerry Perry"/>
    <x v="701"/>
    <x v="0"/>
    <x v="0"/>
    <x v="2"/>
  </r>
  <r>
    <s v="AX11123"/>
    <s v="ENX2078"/>
    <s v="A173"/>
    <s v="EMP1007"/>
    <x v="496"/>
    <x v="687"/>
    <x v="2"/>
    <n v="1798"/>
    <n v="971"/>
    <n v="2913"/>
    <n v="5394"/>
    <n v="2481"/>
    <x v="14"/>
    <s v="Jeremy Mendoza"/>
    <x v="496"/>
    <x v="3"/>
    <x v="0"/>
    <x v="2"/>
  </r>
  <r>
    <s v="AX11127"/>
    <s v="ENX2069"/>
    <s v="A130"/>
    <s v="EMP1021"/>
    <x v="408"/>
    <x v="597"/>
    <x v="0"/>
    <n v="378"/>
    <n v="291"/>
    <n v="582"/>
    <n v="756"/>
    <n v="174"/>
    <x v="3"/>
    <s v="Clarence Fox"/>
    <x v="408"/>
    <x v="3"/>
    <x v="1"/>
    <x v="2"/>
  </r>
  <r>
    <s v="AX11129"/>
    <s v="ENX2018"/>
    <s v="A104"/>
    <s v="EMP1034"/>
    <x v="153"/>
    <x v="688"/>
    <x v="1"/>
    <n v="1972"/>
    <n v="1321"/>
    <n v="1321"/>
    <n v="1972"/>
    <n v="651"/>
    <x v="53"/>
    <s v="Arthur Mccoy"/>
    <x v="153"/>
    <x v="2"/>
    <x v="8"/>
    <x v="2"/>
  </r>
  <r>
    <s v="AX11132"/>
    <s v="ENX2070"/>
    <s v="A169"/>
    <s v="EMP1017"/>
    <x v="178"/>
    <x v="598"/>
    <x v="1"/>
    <n v="1671"/>
    <n v="1220"/>
    <n v="1220"/>
    <n v="1671"/>
    <n v="451"/>
    <x v="30"/>
    <s v="Brian Hansen"/>
    <x v="178"/>
    <x v="2"/>
    <x v="7"/>
    <x v="2"/>
  </r>
  <r>
    <s v="AX11135"/>
    <s v="ENX2015"/>
    <s v="A112"/>
    <s v="EMP1007"/>
    <x v="197"/>
    <x v="441"/>
    <x v="1"/>
    <n v="637"/>
    <n v="389"/>
    <n v="389"/>
    <n v="637"/>
    <n v="248"/>
    <x v="40"/>
    <s v="Jeremy Mendoza"/>
    <x v="197"/>
    <x v="0"/>
    <x v="0"/>
    <x v="2"/>
  </r>
  <r>
    <s v="AX11144"/>
    <s v="ENX2082"/>
    <s v="A119"/>
    <s v="EMP1002"/>
    <x v="36"/>
    <x v="533"/>
    <x v="2"/>
    <n v="1103"/>
    <n v="838"/>
    <n v="2514"/>
    <n v="3309"/>
    <n v="795"/>
    <x v="61"/>
    <s v="Andrew Bowman"/>
    <x v="36"/>
    <x v="5"/>
    <x v="5"/>
    <x v="2"/>
  </r>
  <r>
    <s v="AX11145"/>
    <s v="ENX2082"/>
    <s v="A104"/>
    <s v="EMP1010"/>
    <x v="652"/>
    <x v="689"/>
    <x v="1"/>
    <n v="1103"/>
    <n v="838"/>
    <n v="838"/>
    <n v="1103"/>
    <n v="265"/>
    <x v="53"/>
    <s v="Joshua Cook"/>
    <x v="652"/>
    <x v="6"/>
    <x v="3"/>
    <x v="2"/>
  </r>
  <r>
    <s v="AX11152"/>
    <s v="ENX2095"/>
    <s v="A128"/>
    <s v="EMP1030"/>
    <x v="520"/>
    <x v="690"/>
    <x v="0"/>
    <n v="1743"/>
    <n v="872"/>
    <n v="1744"/>
    <n v="3486"/>
    <n v="1742"/>
    <x v="16"/>
    <s v="Bobby Russell"/>
    <x v="520"/>
    <x v="5"/>
    <x v="2"/>
    <x v="2"/>
  </r>
  <r>
    <s v="AX11155"/>
    <s v="ENX2061"/>
    <s v="A110"/>
    <s v="EMP1042"/>
    <x v="254"/>
    <x v="504"/>
    <x v="1"/>
    <n v="913"/>
    <n v="584"/>
    <n v="584"/>
    <n v="913"/>
    <n v="329"/>
    <x v="73"/>
    <s v="Scott Clark"/>
    <x v="254"/>
    <x v="2"/>
    <x v="7"/>
    <x v="2"/>
  </r>
  <r>
    <s v="AX11156"/>
    <s v="ENX2024"/>
    <s v="A110"/>
    <s v="EMP1044"/>
    <x v="361"/>
    <x v="627"/>
    <x v="3"/>
    <n v="356"/>
    <n v="292"/>
    <n v="1168"/>
    <n v="1424"/>
    <n v="256"/>
    <x v="73"/>
    <s v="Martin Carr"/>
    <x v="361"/>
    <x v="2"/>
    <x v="2"/>
    <x v="2"/>
  </r>
  <r>
    <s v="AX11159"/>
    <s v="ENX2000"/>
    <s v="A110"/>
    <s v="EMP1020"/>
    <x v="123"/>
    <x v="648"/>
    <x v="0"/>
    <n v="2241"/>
    <n v="1367"/>
    <n v="2734"/>
    <n v="4482"/>
    <n v="1748"/>
    <x v="73"/>
    <s v="Ryan Butler"/>
    <x v="123"/>
    <x v="0"/>
    <x v="9"/>
    <x v="2"/>
  </r>
  <r>
    <s v="AX11166"/>
    <s v="ENX2041"/>
    <s v="A138"/>
    <s v="EMP1032"/>
    <x v="383"/>
    <x v="650"/>
    <x v="0"/>
    <n v="1380"/>
    <n v="1090"/>
    <n v="2180"/>
    <n v="2760"/>
    <n v="580"/>
    <x v="6"/>
    <s v="Larry Castillo"/>
    <x v="383"/>
    <x v="1"/>
    <x v="3"/>
    <x v="2"/>
  </r>
  <r>
    <s v="AX11169"/>
    <s v="ENX2039"/>
    <s v="A138"/>
    <s v="EMP1004"/>
    <x v="60"/>
    <x v="442"/>
    <x v="2"/>
    <n v="817"/>
    <n v="409"/>
    <n v="1227"/>
    <n v="2451"/>
    <n v="1224"/>
    <x v="6"/>
    <s v="Kenneth Bradley"/>
    <x v="60"/>
    <x v="0"/>
    <x v="7"/>
    <x v="2"/>
  </r>
  <r>
    <s v="AX11170"/>
    <s v="ENX2023"/>
    <s v="A105"/>
    <s v="EMP1040"/>
    <x v="65"/>
    <x v="641"/>
    <x v="1"/>
    <n v="818"/>
    <n v="450"/>
    <n v="450"/>
    <n v="818"/>
    <n v="368"/>
    <x v="57"/>
    <s v="Patrick Ruiz"/>
    <x v="65"/>
    <x v="6"/>
    <x v="9"/>
    <x v="2"/>
  </r>
  <r>
    <s v="AX11171"/>
    <s v="ENX2022"/>
    <s v="A146"/>
    <s v="EMP1033"/>
    <x v="616"/>
    <x v="534"/>
    <x v="1"/>
    <n v="561"/>
    <n v="421"/>
    <n v="421"/>
    <n v="561"/>
    <n v="140"/>
    <x v="8"/>
    <s v="Jerry Perry"/>
    <x v="616"/>
    <x v="1"/>
    <x v="3"/>
    <x v="2"/>
  </r>
  <r>
    <s v="AX11173"/>
    <s v="ENX2079"/>
    <s v="A120"/>
    <s v="EMP1038"/>
    <x v="152"/>
    <x v="691"/>
    <x v="0"/>
    <n v="1725"/>
    <n v="1363"/>
    <n v="2726"/>
    <n v="3450"/>
    <n v="724"/>
    <x v="71"/>
    <s v="Scott Mason"/>
    <x v="152"/>
    <x v="2"/>
    <x v="8"/>
    <x v="2"/>
  </r>
  <r>
    <s v="AX11174"/>
    <s v="ENX2083"/>
    <s v="A150"/>
    <s v="EMP1029"/>
    <x v="262"/>
    <x v="646"/>
    <x v="1"/>
    <n v="2141"/>
    <n v="1777"/>
    <n v="1777"/>
    <n v="2141"/>
    <n v="364"/>
    <x v="27"/>
    <s v="Howard Gardner"/>
    <x v="262"/>
    <x v="4"/>
    <x v="1"/>
    <x v="2"/>
  </r>
  <r>
    <s v="AX11177"/>
    <s v="ENX2100"/>
    <s v="A115"/>
    <s v="EMP1032"/>
    <x v="206"/>
    <x v="507"/>
    <x v="3"/>
    <n v="799"/>
    <n v="455"/>
    <n v="1820"/>
    <n v="3196"/>
    <n v="1376"/>
    <x v="22"/>
    <s v="Larry Castillo"/>
    <x v="206"/>
    <x v="4"/>
    <x v="0"/>
    <x v="2"/>
  </r>
  <r>
    <s v="AX11178"/>
    <s v="ENX2070"/>
    <s v="A164"/>
    <s v="EMP1018"/>
    <x v="698"/>
    <x v="560"/>
    <x v="3"/>
    <n v="1671"/>
    <n v="1220"/>
    <n v="4880"/>
    <n v="6684"/>
    <n v="1804"/>
    <x v="68"/>
    <s v="Jimmy Young"/>
    <x v="698"/>
    <x v="3"/>
    <x v="1"/>
    <x v="2"/>
  </r>
  <r>
    <s v="AX11179"/>
    <s v="ENX2049"/>
    <s v="A111"/>
    <s v="EMP1027"/>
    <x v="268"/>
    <x v="692"/>
    <x v="0"/>
    <n v="826"/>
    <n v="562"/>
    <n v="1124"/>
    <n v="1652"/>
    <n v="528"/>
    <x v="19"/>
    <s v="Gary Rodriguez"/>
    <x v="268"/>
    <x v="3"/>
    <x v="6"/>
    <x v="2"/>
  </r>
  <r>
    <s v="AX11186"/>
    <s v="ENX2062"/>
    <s v="A153"/>
    <s v="EMP1034"/>
    <x v="244"/>
    <x v="472"/>
    <x v="1"/>
    <n v="2464"/>
    <n v="1774"/>
    <n v="1774"/>
    <n v="2464"/>
    <n v="690"/>
    <x v="69"/>
    <s v="Arthur Mccoy"/>
    <x v="244"/>
    <x v="3"/>
    <x v="0"/>
    <x v="2"/>
  </r>
  <r>
    <s v="AX11191"/>
    <s v="ENX2022"/>
    <s v="A124"/>
    <s v="EMP1013"/>
    <x v="315"/>
    <x v="693"/>
    <x v="1"/>
    <n v="561"/>
    <n v="421"/>
    <n v="421"/>
    <n v="561"/>
    <n v="140"/>
    <x v="21"/>
    <s v="Charles Harper"/>
    <x v="315"/>
    <x v="1"/>
    <x v="0"/>
    <x v="2"/>
  </r>
  <r>
    <s v="AX11194"/>
    <s v="ENX2011"/>
    <s v="A157"/>
    <s v="EMP1003"/>
    <x v="732"/>
    <x v="603"/>
    <x v="1"/>
    <n v="530"/>
    <n v="435"/>
    <n v="435"/>
    <n v="530"/>
    <n v="95"/>
    <x v="0"/>
    <s v="Christopher Tucker"/>
    <x v="732"/>
    <x v="4"/>
    <x v="3"/>
    <x v="2"/>
  </r>
  <r>
    <s v="AX11198"/>
    <s v="ENX2076"/>
    <s v="A116"/>
    <s v="EMP1011"/>
    <x v="90"/>
    <x v="455"/>
    <x v="1"/>
    <n v="1522"/>
    <n v="791"/>
    <n v="791"/>
    <n v="1522"/>
    <n v="731"/>
    <x v="47"/>
    <s v="Larry Marshall"/>
    <x v="90"/>
    <x v="5"/>
    <x v="10"/>
    <x v="2"/>
  </r>
  <r>
    <s v="AX11209"/>
    <s v="ENX2099"/>
    <s v="A138"/>
    <s v="EMP1040"/>
    <x v="404"/>
    <x v="500"/>
    <x v="1"/>
    <n v="1367"/>
    <n v="984"/>
    <n v="984"/>
    <n v="1367"/>
    <n v="383"/>
    <x v="6"/>
    <s v="Patrick Ruiz"/>
    <x v="404"/>
    <x v="5"/>
    <x v="8"/>
    <x v="2"/>
  </r>
  <r>
    <s v="AX11212"/>
    <s v="ENX2096"/>
    <s v="A166"/>
    <s v="EMP1015"/>
    <x v="126"/>
    <x v="694"/>
    <x v="2"/>
    <n v="1587"/>
    <n v="1301"/>
    <n v="3903"/>
    <n v="4761"/>
    <n v="858"/>
    <x v="65"/>
    <s v="Justin Lynch"/>
    <x v="126"/>
    <x v="0"/>
    <x v="4"/>
    <x v="2"/>
  </r>
  <r>
    <s v="AX11214"/>
    <s v="ENX2038"/>
    <s v="A158"/>
    <s v="EMP1035"/>
    <x v="337"/>
    <x v="503"/>
    <x v="1"/>
    <n v="392"/>
    <n v="255"/>
    <n v="255"/>
    <n v="392"/>
    <n v="137"/>
    <x v="4"/>
    <s v="Roger Ramos"/>
    <x v="337"/>
    <x v="6"/>
    <x v="8"/>
    <x v="2"/>
  </r>
  <r>
    <s v="AX11215"/>
    <s v="ENX2049"/>
    <s v="A153"/>
    <s v="EMP1016"/>
    <x v="514"/>
    <x v="597"/>
    <x v="1"/>
    <n v="826"/>
    <n v="562"/>
    <n v="562"/>
    <n v="826"/>
    <n v="264"/>
    <x v="69"/>
    <s v="Henry Nelson"/>
    <x v="514"/>
    <x v="3"/>
    <x v="1"/>
    <x v="2"/>
  </r>
  <r>
    <s v="AX11218"/>
    <s v="ENX2083"/>
    <s v="A169"/>
    <s v="EMP1005"/>
    <x v="175"/>
    <x v="450"/>
    <x v="1"/>
    <n v="2141"/>
    <n v="1777"/>
    <n v="1777"/>
    <n v="2141"/>
    <n v="364"/>
    <x v="30"/>
    <s v="Ryan Welch"/>
    <x v="175"/>
    <x v="0"/>
    <x v="10"/>
    <x v="2"/>
  </r>
  <r>
    <s v="AX11220"/>
    <s v="ENX2022"/>
    <s v="A134"/>
    <s v="EMP1040"/>
    <x v="38"/>
    <x v="695"/>
    <x v="2"/>
    <n v="561"/>
    <n v="421"/>
    <n v="1263"/>
    <n v="1683"/>
    <n v="420"/>
    <x v="7"/>
    <s v="Patrick Ruiz"/>
    <x v="38"/>
    <x v="6"/>
    <x v="10"/>
    <x v="2"/>
  </r>
  <r>
    <s v="AX11226"/>
    <s v="ENX2001"/>
    <s v="A144"/>
    <s v="EMP1012"/>
    <x v="516"/>
    <x v="548"/>
    <x v="1"/>
    <n v="951"/>
    <n v="504"/>
    <n v="504"/>
    <n v="951"/>
    <n v="447"/>
    <x v="33"/>
    <s v="John Reyes"/>
    <x v="516"/>
    <x v="6"/>
    <x v="5"/>
    <x v="2"/>
  </r>
  <r>
    <s v="AX11230"/>
    <s v="ENX2045"/>
    <s v="A156"/>
    <s v="EMP1013"/>
    <x v="745"/>
    <x v="541"/>
    <x v="1"/>
    <n v="556"/>
    <n v="395"/>
    <n v="395"/>
    <n v="556"/>
    <n v="161"/>
    <x v="39"/>
    <s v="Charles Harper"/>
    <x v="745"/>
    <x v="3"/>
    <x v="7"/>
    <x v="2"/>
  </r>
  <r>
    <s v="AX11234"/>
    <s v="ENX2086"/>
    <s v="A103"/>
    <s v="EMP1014"/>
    <x v="569"/>
    <x v="696"/>
    <x v="0"/>
    <n v="123"/>
    <n v="84"/>
    <n v="168"/>
    <n v="246"/>
    <n v="78"/>
    <x v="2"/>
    <s v="Ronald Reed"/>
    <x v="569"/>
    <x v="4"/>
    <x v="7"/>
    <x v="2"/>
  </r>
  <r>
    <s v="AX11235"/>
    <s v="ENX2025"/>
    <s v="A140"/>
    <s v="EMP1005"/>
    <x v="624"/>
    <x v="480"/>
    <x v="0"/>
    <n v="667"/>
    <n v="387"/>
    <n v="774"/>
    <n v="1334"/>
    <n v="560"/>
    <x v="46"/>
    <s v="Ryan Welch"/>
    <x v="624"/>
    <x v="3"/>
    <x v="9"/>
    <x v="2"/>
  </r>
  <r>
    <s v="AX11242"/>
    <s v="ENX2095"/>
    <s v="A135"/>
    <s v="EMP1035"/>
    <x v="416"/>
    <x v="697"/>
    <x v="0"/>
    <n v="1743"/>
    <n v="872"/>
    <n v="1744"/>
    <n v="3486"/>
    <n v="1742"/>
    <x v="44"/>
    <s v="Roger Ramos"/>
    <x v="416"/>
    <x v="5"/>
    <x v="6"/>
    <x v="2"/>
  </r>
  <r>
    <s v="AX11244"/>
    <s v="ENX2001"/>
    <s v="A162"/>
    <s v="EMP1030"/>
    <x v="240"/>
    <x v="698"/>
    <x v="1"/>
    <n v="951"/>
    <n v="504"/>
    <n v="504"/>
    <n v="951"/>
    <n v="447"/>
    <x v="48"/>
    <s v="Bobby Russell"/>
    <x v="240"/>
    <x v="6"/>
    <x v="9"/>
    <x v="2"/>
  </r>
  <r>
    <s v="AX11245"/>
    <s v="ENX2032"/>
    <s v="A105"/>
    <s v="EMP1010"/>
    <x v="625"/>
    <x v="699"/>
    <x v="2"/>
    <n v="1967"/>
    <n v="1397"/>
    <n v="4191"/>
    <n v="5901"/>
    <n v="1710"/>
    <x v="57"/>
    <s v="Joshua Cook"/>
    <x v="625"/>
    <x v="4"/>
    <x v="3"/>
    <x v="2"/>
  </r>
  <r>
    <s v="AX11255"/>
    <s v="ENX2098"/>
    <s v="A173"/>
    <s v="EMP1013"/>
    <x v="705"/>
    <x v="686"/>
    <x v="2"/>
    <n v="1178"/>
    <n v="683"/>
    <n v="2049"/>
    <n v="3534"/>
    <n v="1485"/>
    <x v="14"/>
    <s v="Charles Harper"/>
    <x v="705"/>
    <x v="2"/>
    <x v="9"/>
    <x v="2"/>
  </r>
  <r>
    <s v="AX11256"/>
    <s v="ENX2017"/>
    <s v="A117"/>
    <s v="EMP1029"/>
    <x v="380"/>
    <x v="463"/>
    <x v="3"/>
    <n v="35"/>
    <n v="22"/>
    <n v="88"/>
    <n v="140"/>
    <n v="52"/>
    <x v="63"/>
    <s v="Howard Gardner"/>
    <x v="380"/>
    <x v="0"/>
    <x v="5"/>
    <x v="2"/>
  </r>
  <r>
    <s v="AX11259"/>
    <s v="ENX2027"/>
    <s v="A146"/>
    <s v="EMP1029"/>
    <x v="619"/>
    <x v="456"/>
    <x v="2"/>
    <n v="2497"/>
    <n v="1473"/>
    <n v="4419"/>
    <n v="7491"/>
    <n v="3072"/>
    <x v="8"/>
    <s v="Howard Gardner"/>
    <x v="619"/>
    <x v="1"/>
    <x v="2"/>
    <x v="2"/>
  </r>
  <r>
    <s v="AX11260"/>
    <s v="ENX2025"/>
    <s v="A171"/>
    <s v="EMP1038"/>
    <x v="423"/>
    <x v="537"/>
    <x v="3"/>
    <n v="667"/>
    <n v="387"/>
    <n v="1548"/>
    <n v="2668"/>
    <n v="1120"/>
    <x v="58"/>
    <s v="Scott Mason"/>
    <x v="423"/>
    <x v="4"/>
    <x v="10"/>
    <x v="2"/>
  </r>
  <r>
    <s v="AX11262"/>
    <s v="ENX2076"/>
    <s v="A104"/>
    <s v="EMP1006"/>
    <x v="756"/>
    <x v="650"/>
    <x v="1"/>
    <n v="1522"/>
    <n v="791"/>
    <n v="791"/>
    <n v="1522"/>
    <n v="731"/>
    <x v="53"/>
    <s v="Sean Miller"/>
    <x v="756"/>
    <x v="1"/>
    <x v="3"/>
    <x v="2"/>
  </r>
  <r>
    <s v="AX11263"/>
    <s v="ENX2039"/>
    <s v="A164"/>
    <s v="EMP1029"/>
    <x v="111"/>
    <x v="570"/>
    <x v="3"/>
    <n v="817"/>
    <n v="409"/>
    <n v="1636"/>
    <n v="3268"/>
    <n v="1632"/>
    <x v="68"/>
    <s v="Howard Gardner"/>
    <x v="111"/>
    <x v="2"/>
    <x v="4"/>
    <x v="2"/>
  </r>
  <r>
    <s v="AX11264"/>
    <s v="ENX2015"/>
    <s v="A112"/>
    <s v="EMP1006"/>
    <x v="313"/>
    <x v="690"/>
    <x v="2"/>
    <n v="637"/>
    <n v="389"/>
    <n v="1167"/>
    <n v="1911"/>
    <n v="744"/>
    <x v="40"/>
    <s v="Sean Miller"/>
    <x v="313"/>
    <x v="5"/>
    <x v="2"/>
    <x v="2"/>
  </r>
  <r>
    <s v="AX11266"/>
    <s v="ENX2012"/>
    <s v="A144"/>
    <s v="EMP1039"/>
    <x v="128"/>
    <x v="700"/>
    <x v="2"/>
    <n v="1353"/>
    <n v="947"/>
    <n v="2841"/>
    <n v="4059"/>
    <n v="1218"/>
    <x v="33"/>
    <s v="Eugene Holmes"/>
    <x v="128"/>
    <x v="5"/>
    <x v="8"/>
    <x v="2"/>
  </r>
  <r>
    <s v="AX11267"/>
    <s v="ENX2027"/>
    <s v="A127"/>
    <s v="EMP1007"/>
    <x v="515"/>
    <x v="701"/>
    <x v="0"/>
    <n v="2497"/>
    <n v="1473"/>
    <n v="2946"/>
    <n v="4994"/>
    <n v="2048"/>
    <x v="5"/>
    <s v="Jeremy Mendoza"/>
    <x v="515"/>
    <x v="6"/>
    <x v="11"/>
    <x v="2"/>
  </r>
  <r>
    <s v="AX11268"/>
    <s v="ENX2086"/>
    <s v="A139"/>
    <s v="EMP1034"/>
    <x v="522"/>
    <x v="450"/>
    <x v="1"/>
    <n v="123"/>
    <n v="84"/>
    <n v="84"/>
    <n v="123"/>
    <n v="39"/>
    <x v="12"/>
    <s v="Arthur Mccoy"/>
    <x v="522"/>
    <x v="0"/>
    <x v="10"/>
    <x v="2"/>
  </r>
  <r>
    <s v="AX11271"/>
    <s v="ENX2057"/>
    <s v="A167"/>
    <s v="EMP1008"/>
    <x v="317"/>
    <x v="702"/>
    <x v="0"/>
    <n v="181"/>
    <n v="130"/>
    <n v="260"/>
    <n v="362"/>
    <n v="102"/>
    <x v="10"/>
    <s v="Carl Elliott"/>
    <x v="317"/>
    <x v="4"/>
    <x v="9"/>
    <x v="2"/>
  </r>
  <r>
    <s v="AX11272"/>
    <s v="ENX2023"/>
    <s v="A140"/>
    <s v="EMP1022"/>
    <x v="40"/>
    <x v="689"/>
    <x v="1"/>
    <n v="818"/>
    <n v="450"/>
    <n v="450"/>
    <n v="818"/>
    <n v="368"/>
    <x v="46"/>
    <s v="Walter Cook"/>
    <x v="40"/>
    <x v="6"/>
    <x v="3"/>
    <x v="2"/>
  </r>
  <r>
    <s v="AX11275"/>
    <s v="ENX2096"/>
    <s v="A129"/>
    <s v="EMP1008"/>
    <x v="657"/>
    <x v="569"/>
    <x v="1"/>
    <n v="1587"/>
    <n v="1301"/>
    <n v="1301"/>
    <n v="1587"/>
    <n v="286"/>
    <x v="59"/>
    <s v="Carl Elliott"/>
    <x v="657"/>
    <x v="4"/>
    <x v="1"/>
    <x v="2"/>
  </r>
  <r>
    <s v="AX11276"/>
    <s v="ENX2005"/>
    <s v="A155"/>
    <s v="EMP1035"/>
    <x v="483"/>
    <x v="703"/>
    <x v="1"/>
    <n v="684"/>
    <n v="561"/>
    <n v="561"/>
    <n v="684"/>
    <n v="123"/>
    <x v="41"/>
    <s v="Roger Ramos"/>
    <x v="483"/>
    <x v="6"/>
    <x v="8"/>
    <x v="2"/>
  </r>
  <r>
    <s v="AX11280"/>
    <s v="ENX2027"/>
    <s v="A132"/>
    <s v="EMP1037"/>
    <x v="339"/>
    <x v="704"/>
    <x v="1"/>
    <n v="2497"/>
    <n v="1473"/>
    <n v="1473"/>
    <n v="2497"/>
    <n v="1024"/>
    <x v="56"/>
    <s v="Carl Hall"/>
    <x v="339"/>
    <x v="0"/>
    <x v="6"/>
    <x v="2"/>
  </r>
  <r>
    <s v="AX11283"/>
    <s v="ENX2060"/>
    <s v="A126"/>
    <s v="EMP1003"/>
    <x v="471"/>
    <x v="705"/>
    <x v="1"/>
    <n v="1467"/>
    <n v="807"/>
    <n v="807"/>
    <n v="1467"/>
    <n v="660"/>
    <x v="38"/>
    <s v="Christopher Tucker"/>
    <x v="471"/>
    <x v="2"/>
    <x v="5"/>
    <x v="2"/>
  </r>
  <r>
    <s v="AX11284"/>
    <s v="ENX2050"/>
    <s v="A130"/>
    <s v="EMP1012"/>
    <x v="27"/>
    <x v="491"/>
    <x v="1"/>
    <n v="2391"/>
    <n v="1291"/>
    <n v="1291"/>
    <n v="2391"/>
    <n v="1100"/>
    <x v="3"/>
    <s v="John Reyes"/>
    <x v="27"/>
    <x v="6"/>
    <x v="4"/>
    <x v="2"/>
  </r>
  <r>
    <s v="AX11290"/>
    <s v="ENX2058"/>
    <s v="A171"/>
    <s v="EMP1034"/>
    <x v="295"/>
    <x v="607"/>
    <x v="0"/>
    <n v="2257"/>
    <n v="1535"/>
    <n v="3070"/>
    <n v="4514"/>
    <n v="1444"/>
    <x v="58"/>
    <s v="Arthur Mccoy"/>
    <x v="295"/>
    <x v="5"/>
    <x v="7"/>
    <x v="2"/>
  </r>
  <r>
    <s v="AX11296"/>
    <s v="ENX2067"/>
    <s v="A152"/>
    <s v="EMP1031"/>
    <x v="548"/>
    <x v="706"/>
    <x v="1"/>
    <n v="1119"/>
    <n v="683"/>
    <n v="683"/>
    <n v="1119"/>
    <n v="436"/>
    <x v="54"/>
    <s v="Brian Thomas"/>
    <x v="548"/>
    <x v="0"/>
    <x v="2"/>
    <x v="2"/>
  </r>
  <r>
    <s v="AX11299"/>
    <s v="ENX2050"/>
    <s v="A164"/>
    <s v="EMP1028"/>
    <x v="476"/>
    <x v="707"/>
    <x v="0"/>
    <n v="2391"/>
    <n v="1291"/>
    <n v="2582"/>
    <n v="4782"/>
    <n v="2200"/>
    <x v="68"/>
    <s v="Howard Sims"/>
    <x v="476"/>
    <x v="0"/>
    <x v="0"/>
    <x v="2"/>
  </r>
  <r>
    <s v="AX11302"/>
    <s v="ENX2017"/>
    <s v="A134"/>
    <s v="EMP1031"/>
    <x v="507"/>
    <x v="687"/>
    <x v="1"/>
    <n v="35"/>
    <n v="22"/>
    <n v="22"/>
    <n v="35"/>
    <n v="13"/>
    <x v="7"/>
    <s v="Brian Thomas"/>
    <x v="507"/>
    <x v="3"/>
    <x v="0"/>
    <x v="2"/>
  </r>
  <r>
    <s v="AX11306"/>
    <s v="ENX2074"/>
    <s v="A165"/>
    <s v="EMP1018"/>
    <x v="301"/>
    <x v="567"/>
    <x v="1"/>
    <n v="504"/>
    <n v="408"/>
    <n v="408"/>
    <n v="504"/>
    <n v="96"/>
    <x v="51"/>
    <s v="Jimmy Young"/>
    <x v="301"/>
    <x v="4"/>
    <x v="0"/>
    <x v="2"/>
  </r>
  <r>
    <s v="AX11310"/>
    <s v="ENX2010"/>
    <s v="A160"/>
    <s v="EMP1027"/>
    <x v="737"/>
    <x v="479"/>
    <x v="1"/>
    <n v="1812"/>
    <n v="1305"/>
    <n v="1305"/>
    <n v="1812"/>
    <n v="507"/>
    <x v="1"/>
    <s v="Gary Rodriguez"/>
    <x v="737"/>
    <x v="0"/>
    <x v="10"/>
    <x v="2"/>
  </r>
  <r>
    <s v="AX11315"/>
    <s v="ENX2055"/>
    <s v="A157"/>
    <s v="EMP1007"/>
    <x v="262"/>
    <x v="641"/>
    <x v="1"/>
    <n v="2495"/>
    <n v="1896"/>
    <n v="1896"/>
    <n v="2495"/>
    <n v="599"/>
    <x v="0"/>
    <s v="Jeremy Mendoza"/>
    <x v="262"/>
    <x v="6"/>
    <x v="9"/>
    <x v="2"/>
  </r>
  <r>
    <s v="AX11316"/>
    <s v="ENX2058"/>
    <s v="A149"/>
    <s v="EMP1016"/>
    <x v="443"/>
    <x v="550"/>
    <x v="2"/>
    <n v="2257"/>
    <n v="1535"/>
    <n v="4605"/>
    <n v="6771"/>
    <n v="2166"/>
    <x v="42"/>
    <s v="Henry Nelson"/>
    <x v="443"/>
    <x v="6"/>
    <x v="2"/>
    <x v="2"/>
  </r>
  <r>
    <s v="AX11317"/>
    <s v="ENX2084"/>
    <s v="A167"/>
    <s v="EMP1025"/>
    <x v="115"/>
    <x v="642"/>
    <x v="1"/>
    <n v="1783"/>
    <n v="1230"/>
    <n v="1230"/>
    <n v="1783"/>
    <n v="553"/>
    <x v="10"/>
    <s v="Ernest Wagner"/>
    <x v="115"/>
    <x v="4"/>
    <x v="7"/>
    <x v="2"/>
  </r>
  <r>
    <s v="AX11320"/>
    <s v="ENX2014"/>
    <s v="A157"/>
    <s v="EMP1039"/>
    <x v="168"/>
    <x v="520"/>
    <x v="2"/>
    <n v="1809"/>
    <n v="1067"/>
    <n v="3201"/>
    <n v="5427"/>
    <n v="2226"/>
    <x v="0"/>
    <s v="Eugene Holmes"/>
    <x v="168"/>
    <x v="0"/>
    <x v="6"/>
    <x v="2"/>
  </r>
  <r>
    <s v="AX11325"/>
    <s v="ENX2078"/>
    <s v="A141"/>
    <s v="EMP1039"/>
    <x v="159"/>
    <x v="626"/>
    <x v="0"/>
    <n v="1798"/>
    <n v="971"/>
    <n v="1942"/>
    <n v="3596"/>
    <n v="1654"/>
    <x v="23"/>
    <s v="Eugene Holmes"/>
    <x v="159"/>
    <x v="6"/>
    <x v="7"/>
    <x v="2"/>
  </r>
  <r>
    <s v="AX11332"/>
    <s v="ENX2078"/>
    <s v="A164"/>
    <s v="EMP1007"/>
    <x v="782"/>
    <x v="622"/>
    <x v="1"/>
    <n v="1798"/>
    <n v="971"/>
    <n v="971"/>
    <n v="1798"/>
    <n v="827"/>
    <x v="68"/>
    <s v="Jeremy Mendoza"/>
    <x v="782"/>
    <x v="3"/>
    <x v="2"/>
    <x v="2"/>
  </r>
  <r>
    <s v="AX11337"/>
    <s v="ENX2016"/>
    <s v="A171"/>
    <s v="EMP1015"/>
    <x v="627"/>
    <x v="657"/>
    <x v="1"/>
    <n v="1351"/>
    <n v="1108"/>
    <n v="1108"/>
    <n v="1351"/>
    <n v="243"/>
    <x v="58"/>
    <s v="Justin Lynch"/>
    <x v="627"/>
    <x v="1"/>
    <x v="8"/>
    <x v="2"/>
  </r>
  <r>
    <s v="AX11341"/>
    <s v="ENX2052"/>
    <s v="A137"/>
    <s v="EMP1012"/>
    <x v="631"/>
    <x v="708"/>
    <x v="1"/>
    <n v="1526"/>
    <n v="1251"/>
    <n v="1251"/>
    <n v="1526"/>
    <n v="275"/>
    <x v="32"/>
    <s v="John Reyes"/>
    <x v="631"/>
    <x v="4"/>
    <x v="4"/>
    <x v="2"/>
  </r>
  <r>
    <s v="AX11345"/>
    <s v="ENX2067"/>
    <s v="A133"/>
    <s v="EMP1011"/>
    <x v="784"/>
    <x v="610"/>
    <x v="1"/>
    <n v="1119"/>
    <n v="683"/>
    <n v="683"/>
    <n v="1119"/>
    <n v="436"/>
    <x v="37"/>
    <s v="Larry Marshall"/>
    <x v="784"/>
    <x v="5"/>
    <x v="11"/>
    <x v="2"/>
  </r>
  <r>
    <s v="AX11346"/>
    <s v="ENX2023"/>
    <s v="A157"/>
    <s v="EMP1015"/>
    <x v="156"/>
    <x v="709"/>
    <x v="0"/>
    <n v="818"/>
    <n v="450"/>
    <n v="900"/>
    <n v="1636"/>
    <n v="736"/>
    <x v="0"/>
    <s v="Justin Lynch"/>
    <x v="156"/>
    <x v="3"/>
    <x v="6"/>
    <x v="2"/>
  </r>
  <r>
    <s v="AX11349"/>
    <s v="ENX2004"/>
    <s v="A105"/>
    <s v="EMP1034"/>
    <x v="162"/>
    <x v="647"/>
    <x v="0"/>
    <n v="1278"/>
    <n v="665"/>
    <n v="1330"/>
    <n v="2556"/>
    <n v="1226"/>
    <x v="57"/>
    <s v="Arthur Mccoy"/>
    <x v="162"/>
    <x v="1"/>
    <x v="7"/>
    <x v="2"/>
  </r>
  <r>
    <s v="AX11353"/>
    <s v="ENX2100"/>
    <s v="A163"/>
    <s v="EMP1003"/>
    <x v="467"/>
    <x v="710"/>
    <x v="1"/>
    <n v="799"/>
    <n v="455"/>
    <n v="455"/>
    <n v="799"/>
    <n v="344"/>
    <x v="60"/>
    <s v="Christopher Tucker"/>
    <x v="467"/>
    <x v="6"/>
    <x v="10"/>
    <x v="2"/>
  </r>
  <r>
    <s v="AX11354"/>
    <s v="ENX2038"/>
    <s v="A159"/>
    <s v="EMP1006"/>
    <x v="73"/>
    <x v="531"/>
    <x v="1"/>
    <n v="392"/>
    <n v="255"/>
    <n v="255"/>
    <n v="392"/>
    <n v="137"/>
    <x v="52"/>
    <s v="Sean Miller"/>
    <x v="73"/>
    <x v="5"/>
    <x v="4"/>
    <x v="2"/>
  </r>
  <r>
    <s v="AX11357"/>
    <s v="ENX2072"/>
    <s v="A156"/>
    <s v="EMP1012"/>
    <x v="237"/>
    <x v="565"/>
    <x v="0"/>
    <n v="1887"/>
    <n v="1378"/>
    <n v="2756"/>
    <n v="3774"/>
    <n v="1018"/>
    <x v="39"/>
    <s v="John Reyes"/>
    <x v="237"/>
    <x v="5"/>
    <x v="0"/>
    <x v="2"/>
  </r>
  <r>
    <s v="AX11360"/>
    <s v="ENX2078"/>
    <s v="A168"/>
    <s v="EMP1025"/>
    <x v="75"/>
    <x v="617"/>
    <x v="3"/>
    <n v="1798"/>
    <n v="971"/>
    <n v="3884"/>
    <n v="7192"/>
    <n v="3308"/>
    <x v="45"/>
    <s v="Ernest Wagner"/>
    <x v="75"/>
    <x v="0"/>
    <x v="2"/>
    <x v="2"/>
  </r>
  <r>
    <s v="AX11363"/>
    <s v="ENX2020"/>
    <s v="A161"/>
    <s v="EMP1025"/>
    <x v="590"/>
    <x v="573"/>
    <x v="3"/>
    <n v="2005"/>
    <n v="1223"/>
    <n v="4892"/>
    <n v="8020"/>
    <n v="3128"/>
    <x v="25"/>
    <s v="Ernest Wagner"/>
    <x v="590"/>
    <x v="1"/>
    <x v="4"/>
    <x v="2"/>
  </r>
  <r>
    <s v="AX11374"/>
    <s v="ENX2093"/>
    <s v="A125"/>
    <s v="EMP1000"/>
    <x v="112"/>
    <x v="681"/>
    <x v="1"/>
    <n v="112"/>
    <n v="90"/>
    <n v="90"/>
    <n v="112"/>
    <n v="22"/>
    <x v="72"/>
    <s v="Fred Robertson"/>
    <x v="112"/>
    <x v="6"/>
    <x v="9"/>
    <x v="2"/>
  </r>
  <r>
    <s v="AX11376"/>
    <s v="ENX2077"/>
    <s v="A115"/>
    <s v="EMP1031"/>
    <x v="606"/>
    <x v="711"/>
    <x v="1"/>
    <n v="530"/>
    <n v="424"/>
    <n v="424"/>
    <n v="530"/>
    <n v="106"/>
    <x v="22"/>
    <s v="Brian Thomas"/>
    <x v="606"/>
    <x v="3"/>
    <x v="8"/>
    <x v="2"/>
  </r>
  <r>
    <s v="AX11382"/>
    <s v="ENX2076"/>
    <s v="A163"/>
    <s v="EMP1035"/>
    <x v="25"/>
    <x v="712"/>
    <x v="1"/>
    <n v="1522"/>
    <n v="791"/>
    <n v="791"/>
    <n v="1522"/>
    <n v="731"/>
    <x v="60"/>
    <s v="Roger Ramos"/>
    <x v="25"/>
    <x v="2"/>
    <x v="0"/>
    <x v="2"/>
  </r>
  <r>
    <s v="AX11383"/>
    <s v="ENX2017"/>
    <s v="A106"/>
    <s v="EMP1034"/>
    <x v="625"/>
    <x v="591"/>
    <x v="1"/>
    <n v="35"/>
    <n v="22"/>
    <n v="22"/>
    <n v="35"/>
    <n v="13"/>
    <x v="35"/>
    <s v="Arthur Mccoy"/>
    <x v="625"/>
    <x v="2"/>
    <x v="5"/>
    <x v="2"/>
  </r>
  <r>
    <s v="AX11389"/>
    <s v="ENX2016"/>
    <s v="A161"/>
    <s v="EMP1034"/>
    <x v="287"/>
    <x v="579"/>
    <x v="3"/>
    <n v="1351"/>
    <n v="1108"/>
    <n v="4432"/>
    <n v="5404"/>
    <n v="972"/>
    <x v="25"/>
    <s v="Arthur Mccoy"/>
    <x v="287"/>
    <x v="3"/>
    <x v="10"/>
    <x v="2"/>
  </r>
  <r>
    <s v="AX11391"/>
    <s v="ENX2016"/>
    <s v="A172"/>
    <s v="EMP1019"/>
    <x v="81"/>
    <x v="491"/>
    <x v="1"/>
    <n v="1351"/>
    <n v="1108"/>
    <n v="1108"/>
    <n v="1351"/>
    <n v="243"/>
    <x v="28"/>
    <s v="Roger Robertson"/>
    <x v="81"/>
    <x v="6"/>
    <x v="4"/>
    <x v="2"/>
  </r>
  <r>
    <s v="AX11392"/>
    <s v="ENX2043"/>
    <s v="A129"/>
    <s v="EMP1040"/>
    <x v="600"/>
    <x v="631"/>
    <x v="2"/>
    <n v="545"/>
    <n v="425"/>
    <n v="1275"/>
    <n v="1635"/>
    <n v="360"/>
    <x v="59"/>
    <s v="Patrick Ruiz"/>
    <x v="600"/>
    <x v="0"/>
    <x v="11"/>
    <x v="2"/>
  </r>
  <r>
    <s v="AX11396"/>
    <s v="ENX2043"/>
    <s v="A158"/>
    <s v="EMP1023"/>
    <x v="789"/>
    <x v="713"/>
    <x v="1"/>
    <n v="545"/>
    <n v="425"/>
    <n v="425"/>
    <n v="545"/>
    <n v="120"/>
    <x v="4"/>
    <s v="Brian Davis"/>
    <x v="789"/>
    <x v="3"/>
    <x v="10"/>
    <x v="2"/>
  </r>
  <r>
    <s v="AX11397"/>
    <s v="ENX2077"/>
    <s v="A159"/>
    <s v="EMP1012"/>
    <x v="479"/>
    <x v="650"/>
    <x v="2"/>
    <n v="530"/>
    <n v="424"/>
    <n v="1272"/>
    <n v="1590"/>
    <n v="318"/>
    <x v="52"/>
    <s v="John Reyes"/>
    <x v="479"/>
    <x v="1"/>
    <x v="3"/>
    <x v="2"/>
  </r>
  <r>
    <s v="AX11402"/>
    <s v="ENX2099"/>
    <s v="A143"/>
    <s v="EMP1024"/>
    <x v="371"/>
    <x v="514"/>
    <x v="1"/>
    <n v="1367"/>
    <n v="984"/>
    <n v="984"/>
    <n v="1367"/>
    <n v="383"/>
    <x v="9"/>
    <s v="Ernest Wheeler"/>
    <x v="371"/>
    <x v="4"/>
    <x v="5"/>
    <x v="2"/>
  </r>
  <r>
    <s v="AX11405"/>
    <s v="ENX2038"/>
    <s v="A143"/>
    <s v="EMP1033"/>
    <x v="432"/>
    <x v="714"/>
    <x v="0"/>
    <n v="392"/>
    <n v="255"/>
    <n v="510"/>
    <n v="784"/>
    <n v="274"/>
    <x v="9"/>
    <s v="Jerry Perry"/>
    <x v="432"/>
    <x v="5"/>
    <x v="3"/>
    <x v="2"/>
  </r>
  <r>
    <s v="AX11406"/>
    <s v="ENX2027"/>
    <s v="A104"/>
    <s v="EMP1018"/>
    <x v="252"/>
    <x v="554"/>
    <x v="0"/>
    <n v="2497"/>
    <n v="1473"/>
    <n v="2946"/>
    <n v="4994"/>
    <n v="2048"/>
    <x v="53"/>
    <s v="Jimmy Young"/>
    <x v="252"/>
    <x v="5"/>
    <x v="4"/>
    <x v="2"/>
  </r>
  <r>
    <s v="AX11408"/>
    <s v="ENX2024"/>
    <s v="A162"/>
    <s v="EMP1017"/>
    <x v="633"/>
    <x v="715"/>
    <x v="0"/>
    <n v="356"/>
    <n v="292"/>
    <n v="584"/>
    <n v="712"/>
    <n v="128"/>
    <x v="48"/>
    <s v="Brian Hansen"/>
    <x v="633"/>
    <x v="2"/>
    <x v="4"/>
    <x v="2"/>
  </r>
  <r>
    <s v="AX11417"/>
    <s v="ENX2010"/>
    <s v="A163"/>
    <s v="EMP1014"/>
    <x v="106"/>
    <x v="716"/>
    <x v="3"/>
    <n v="1812"/>
    <n v="1305"/>
    <n v="5220"/>
    <n v="7248"/>
    <n v="2028"/>
    <x v="60"/>
    <s v="Ronald Reed"/>
    <x v="106"/>
    <x v="3"/>
    <x v="5"/>
    <x v="2"/>
  </r>
  <r>
    <s v="AX11419"/>
    <s v="ENX2078"/>
    <s v="A104"/>
    <s v="EMP1019"/>
    <x v="288"/>
    <x v="582"/>
    <x v="1"/>
    <n v="1798"/>
    <n v="971"/>
    <n v="971"/>
    <n v="1798"/>
    <n v="827"/>
    <x v="53"/>
    <s v="Roger Robertson"/>
    <x v="288"/>
    <x v="1"/>
    <x v="8"/>
    <x v="2"/>
  </r>
  <r>
    <s v="AX11426"/>
    <s v="ENX2028"/>
    <s v="A110"/>
    <s v="EMP1012"/>
    <x v="264"/>
    <x v="496"/>
    <x v="1"/>
    <n v="2283"/>
    <n v="1484"/>
    <n v="1484"/>
    <n v="2283"/>
    <n v="799"/>
    <x v="73"/>
    <s v="John Reyes"/>
    <x v="264"/>
    <x v="1"/>
    <x v="5"/>
    <x v="2"/>
  </r>
  <r>
    <s v="AX11431"/>
    <s v="ENX2066"/>
    <s v="A119"/>
    <s v="EMP1035"/>
    <x v="657"/>
    <x v="717"/>
    <x v="1"/>
    <n v="2091"/>
    <n v="1485"/>
    <n v="1485"/>
    <n v="2091"/>
    <n v="606"/>
    <x v="61"/>
    <s v="Roger Ramos"/>
    <x v="657"/>
    <x v="1"/>
    <x v="10"/>
    <x v="2"/>
  </r>
  <r>
    <s v="AX11437"/>
    <s v="ENX2015"/>
    <s v="A116"/>
    <s v="EMP1010"/>
    <x v="187"/>
    <x v="718"/>
    <x v="1"/>
    <n v="637"/>
    <n v="389"/>
    <n v="389"/>
    <n v="637"/>
    <n v="248"/>
    <x v="47"/>
    <s v="Joshua Cook"/>
    <x v="187"/>
    <x v="6"/>
    <x v="6"/>
    <x v="2"/>
  </r>
  <r>
    <s v="AX11444"/>
    <s v="ENX2091"/>
    <s v="A128"/>
    <s v="EMP1030"/>
    <x v="50"/>
    <x v="518"/>
    <x v="2"/>
    <n v="368"/>
    <n v="294"/>
    <n v="882"/>
    <n v="1104"/>
    <n v="222"/>
    <x v="16"/>
    <s v="Bobby Russell"/>
    <x v="50"/>
    <x v="1"/>
    <x v="7"/>
    <x v="2"/>
  </r>
  <r>
    <s v="AX11449"/>
    <s v="ENX2073"/>
    <s v="A136"/>
    <s v="EMP1014"/>
    <x v="232"/>
    <x v="530"/>
    <x v="1"/>
    <n v="95"/>
    <n v="61"/>
    <n v="61"/>
    <n v="95"/>
    <n v="34"/>
    <x v="29"/>
    <s v="Ronald Reed"/>
    <x v="232"/>
    <x v="6"/>
    <x v="8"/>
    <x v="2"/>
  </r>
  <r>
    <s v="AX11450"/>
    <s v="ENX2094"/>
    <s v="A130"/>
    <s v="EMP1011"/>
    <x v="389"/>
    <x v="703"/>
    <x v="1"/>
    <n v="771"/>
    <n v="648"/>
    <n v="648"/>
    <n v="771"/>
    <n v="123"/>
    <x v="3"/>
    <s v="Larry Marshall"/>
    <x v="389"/>
    <x v="6"/>
    <x v="8"/>
    <x v="2"/>
  </r>
  <r>
    <s v="AX11451"/>
    <s v="ENX2046"/>
    <s v="A168"/>
    <s v="EMP1007"/>
    <x v="463"/>
    <x v="533"/>
    <x v="2"/>
    <n v="2410"/>
    <n v="1518"/>
    <n v="4554"/>
    <n v="7230"/>
    <n v="2676"/>
    <x v="45"/>
    <s v="Jeremy Mendoza"/>
    <x v="463"/>
    <x v="5"/>
    <x v="5"/>
    <x v="2"/>
  </r>
  <r>
    <s v="AX11453"/>
    <s v="ENX2017"/>
    <s v="A141"/>
    <s v="EMP1031"/>
    <x v="310"/>
    <x v="582"/>
    <x v="1"/>
    <n v="35"/>
    <n v="22"/>
    <n v="22"/>
    <n v="35"/>
    <n v="13"/>
    <x v="23"/>
    <s v="Brian Thomas"/>
    <x v="310"/>
    <x v="1"/>
    <x v="8"/>
    <x v="2"/>
  </r>
  <r>
    <s v="AX11454"/>
    <s v="ENX2050"/>
    <s v="A103"/>
    <s v="EMP1029"/>
    <x v="38"/>
    <x v="599"/>
    <x v="0"/>
    <n v="2391"/>
    <n v="1291"/>
    <n v="2582"/>
    <n v="4782"/>
    <n v="2200"/>
    <x v="2"/>
    <s v="Howard Gardner"/>
    <x v="38"/>
    <x v="0"/>
    <x v="7"/>
    <x v="2"/>
  </r>
  <r>
    <s v="AX11455"/>
    <s v="ENX2037"/>
    <s v="A160"/>
    <s v="EMP1024"/>
    <x v="31"/>
    <x v="591"/>
    <x v="1"/>
    <n v="880"/>
    <n v="634"/>
    <n v="634"/>
    <n v="880"/>
    <n v="246"/>
    <x v="1"/>
    <s v="Ernest Wheeler"/>
    <x v="31"/>
    <x v="2"/>
    <x v="5"/>
    <x v="2"/>
  </r>
  <r>
    <s v="AX11456"/>
    <s v="ENX2060"/>
    <s v="A134"/>
    <s v="EMP1003"/>
    <x v="3"/>
    <x v="567"/>
    <x v="1"/>
    <n v="1467"/>
    <n v="807"/>
    <n v="807"/>
    <n v="1467"/>
    <n v="660"/>
    <x v="7"/>
    <s v="Christopher Tucker"/>
    <x v="3"/>
    <x v="4"/>
    <x v="0"/>
    <x v="2"/>
  </r>
  <r>
    <s v="AX11459"/>
    <s v="ENX2073"/>
    <s v="A140"/>
    <s v="EMP1030"/>
    <x v="78"/>
    <x v="524"/>
    <x v="1"/>
    <n v="95"/>
    <n v="61"/>
    <n v="61"/>
    <n v="95"/>
    <n v="34"/>
    <x v="46"/>
    <s v="Bobby Russell"/>
    <x v="78"/>
    <x v="4"/>
    <x v="5"/>
    <x v="2"/>
  </r>
  <r>
    <s v="AX11467"/>
    <s v="ENX2080"/>
    <s v="A116"/>
    <s v="EMP1002"/>
    <x v="124"/>
    <x v="719"/>
    <x v="1"/>
    <n v="2353"/>
    <n v="1788"/>
    <n v="1788"/>
    <n v="2353"/>
    <n v="565"/>
    <x v="47"/>
    <s v="Andrew Bowman"/>
    <x v="124"/>
    <x v="1"/>
    <x v="0"/>
    <x v="2"/>
  </r>
  <r>
    <s v="AX11472"/>
    <s v="ENX2034"/>
    <s v="A123"/>
    <s v="EMP1024"/>
    <x v="551"/>
    <x v="678"/>
    <x v="1"/>
    <n v="871"/>
    <n v="540"/>
    <n v="540"/>
    <n v="871"/>
    <n v="331"/>
    <x v="62"/>
    <s v="Ernest Wheeler"/>
    <x v="551"/>
    <x v="1"/>
    <x v="10"/>
    <x v="2"/>
  </r>
  <r>
    <s v="AX11474"/>
    <s v="ENX2044"/>
    <s v="A154"/>
    <s v="EMP1005"/>
    <x v="500"/>
    <x v="720"/>
    <x v="1"/>
    <n v="886"/>
    <n v="478"/>
    <n v="478"/>
    <n v="886"/>
    <n v="408"/>
    <x v="55"/>
    <s v="Ryan Welch"/>
    <x v="500"/>
    <x v="1"/>
    <x v="6"/>
    <x v="2"/>
  </r>
  <r>
    <s v="AX11476"/>
    <s v="ENX2064"/>
    <s v="A132"/>
    <s v="EMP1040"/>
    <x v="200"/>
    <x v="644"/>
    <x v="2"/>
    <n v="1414"/>
    <n v="962"/>
    <n v="2886"/>
    <n v="4242"/>
    <n v="1356"/>
    <x v="56"/>
    <s v="Patrick Ruiz"/>
    <x v="200"/>
    <x v="5"/>
    <x v="2"/>
    <x v="2"/>
  </r>
  <r>
    <s v="AX11477"/>
    <s v="ENX2043"/>
    <s v="A161"/>
    <s v="EMP1006"/>
    <x v="263"/>
    <x v="685"/>
    <x v="2"/>
    <n v="545"/>
    <n v="425"/>
    <n v="1275"/>
    <n v="1635"/>
    <n v="360"/>
    <x v="25"/>
    <s v="Sean Miller"/>
    <x v="263"/>
    <x v="3"/>
    <x v="0"/>
    <x v="2"/>
  </r>
  <r>
    <s v="AX11480"/>
    <s v="ENX2045"/>
    <s v="A121"/>
    <s v="EMP1005"/>
    <x v="704"/>
    <x v="659"/>
    <x v="1"/>
    <n v="556"/>
    <n v="395"/>
    <n v="395"/>
    <n v="556"/>
    <n v="161"/>
    <x v="70"/>
    <s v="Ryan Welch"/>
    <x v="704"/>
    <x v="0"/>
    <x v="4"/>
    <x v="2"/>
  </r>
  <r>
    <s v="AX11481"/>
    <s v="ENX2062"/>
    <s v="A105"/>
    <s v="EMP1020"/>
    <x v="239"/>
    <x v="698"/>
    <x v="2"/>
    <n v="2464"/>
    <n v="1774"/>
    <n v="5322"/>
    <n v="7392"/>
    <n v="2070"/>
    <x v="57"/>
    <s v="Ryan Butler"/>
    <x v="239"/>
    <x v="6"/>
    <x v="9"/>
    <x v="2"/>
  </r>
  <r>
    <s v="AX11484"/>
    <s v="ENX2003"/>
    <s v="A150"/>
    <s v="EMP1039"/>
    <x v="30"/>
    <x v="721"/>
    <x v="1"/>
    <n v="1783"/>
    <n v="1516"/>
    <n v="1516"/>
    <n v="1783"/>
    <n v="267"/>
    <x v="27"/>
    <s v="Eugene Holmes"/>
    <x v="30"/>
    <x v="2"/>
    <x v="1"/>
    <x v="2"/>
  </r>
  <r>
    <s v="AX11486"/>
    <s v="ENX2005"/>
    <s v="A126"/>
    <s v="EMP1042"/>
    <x v="599"/>
    <x v="627"/>
    <x v="1"/>
    <n v="684"/>
    <n v="561"/>
    <n v="561"/>
    <n v="684"/>
    <n v="123"/>
    <x v="38"/>
    <s v="Scott Clark"/>
    <x v="599"/>
    <x v="2"/>
    <x v="2"/>
    <x v="2"/>
  </r>
  <r>
    <s v="AX11487"/>
    <s v="ENX2061"/>
    <s v="A146"/>
    <s v="EMP1021"/>
    <x v="636"/>
    <x v="492"/>
    <x v="2"/>
    <n v="913"/>
    <n v="584"/>
    <n v="1752"/>
    <n v="2739"/>
    <n v="987"/>
    <x v="8"/>
    <s v="Clarence Fox"/>
    <x v="636"/>
    <x v="0"/>
    <x v="7"/>
    <x v="2"/>
  </r>
  <r>
    <s v="AX11489"/>
    <s v="ENX2049"/>
    <s v="A111"/>
    <s v="EMP1037"/>
    <x v="241"/>
    <x v="690"/>
    <x v="1"/>
    <n v="826"/>
    <n v="562"/>
    <n v="562"/>
    <n v="826"/>
    <n v="264"/>
    <x v="19"/>
    <s v="Carl Hall"/>
    <x v="241"/>
    <x v="5"/>
    <x v="2"/>
    <x v="2"/>
  </r>
  <r>
    <s v="AX11490"/>
    <s v="ENX2045"/>
    <s v="A167"/>
    <s v="EMP1044"/>
    <x v="113"/>
    <x v="649"/>
    <x v="3"/>
    <n v="556"/>
    <n v="395"/>
    <n v="1580"/>
    <n v="2224"/>
    <n v="644"/>
    <x v="10"/>
    <s v="Martin Carr"/>
    <x v="113"/>
    <x v="6"/>
    <x v="3"/>
    <x v="2"/>
  </r>
  <r>
    <s v="AX11494"/>
    <s v="ENX2028"/>
    <s v="A160"/>
    <s v="EMP1044"/>
    <x v="42"/>
    <x v="668"/>
    <x v="1"/>
    <n v="2283"/>
    <n v="1484"/>
    <n v="1484"/>
    <n v="2283"/>
    <n v="799"/>
    <x v="1"/>
    <s v="Martin Carr"/>
    <x v="42"/>
    <x v="2"/>
    <x v="11"/>
    <x v="2"/>
  </r>
  <r>
    <s v="AX11496"/>
    <s v="ENX2085"/>
    <s v="A136"/>
    <s v="EMP1032"/>
    <x v="404"/>
    <x v="697"/>
    <x v="1"/>
    <n v="1862"/>
    <n v="1173"/>
    <n v="1173"/>
    <n v="1862"/>
    <n v="689"/>
    <x v="29"/>
    <s v="Larry Castillo"/>
    <x v="404"/>
    <x v="5"/>
    <x v="6"/>
    <x v="2"/>
  </r>
  <r>
    <s v="AX11499"/>
    <s v="ENX2051"/>
    <s v="A155"/>
    <s v="EMP1030"/>
    <x v="74"/>
    <x v="722"/>
    <x v="1"/>
    <n v="1077"/>
    <n v="732"/>
    <n v="732"/>
    <n v="1077"/>
    <n v="345"/>
    <x v="41"/>
    <s v="Bobby Russell"/>
    <x v="74"/>
    <x v="4"/>
    <x v="3"/>
    <x v="2"/>
  </r>
  <r>
    <s v="AX11504"/>
    <s v="ENX2002"/>
    <s v="A131"/>
    <s v="EMP1004"/>
    <x v="627"/>
    <x v="533"/>
    <x v="2"/>
    <n v="847"/>
    <n v="534"/>
    <n v="1602"/>
    <n v="2541"/>
    <n v="939"/>
    <x v="66"/>
    <s v="Kenneth Bradley"/>
    <x v="627"/>
    <x v="5"/>
    <x v="5"/>
    <x v="2"/>
  </r>
  <r>
    <s v="AX11510"/>
    <s v="ENX2069"/>
    <s v="A106"/>
    <s v="EMP1039"/>
    <x v="363"/>
    <x v="723"/>
    <x v="1"/>
    <n v="378"/>
    <n v="291"/>
    <n v="291"/>
    <n v="378"/>
    <n v="87"/>
    <x v="35"/>
    <s v="Eugene Holmes"/>
    <x v="363"/>
    <x v="0"/>
    <x v="0"/>
    <x v="2"/>
  </r>
  <r>
    <s v="AX11512"/>
    <s v="ENX2097"/>
    <s v="A103"/>
    <s v="EMP1025"/>
    <x v="145"/>
    <x v="724"/>
    <x v="1"/>
    <n v="1052"/>
    <n v="589"/>
    <n v="589"/>
    <n v="1052"/>
    <n v="463"/>
    <x v="2"/>
    <s v="Ernest Wagner"/>
    <x v="145"/>
    <x v="0"/>
    <x v="3"/>
    <x v="2"/>
  </r>
  <r>
    <s v="AX11513"/>
    <s v="ENX2018"/>
    <s v="A171"/>
    <s v="EMP1004"/>
    <x v="34"/>
    <x v="504"/>
    <x v="0"/>
    <n v="1972"/>
    <n v="1321"/>
    <n v="2642"/>
    <n v="3944"/>
    <n v="1302"/>
    <x v="58"/>
    <s v="Kenneth Bradley"/>
    <x v="34"/>
    <x v="2"/>
    <x v="7"/>
    <x v="2"/>
  </r>
  <r>
    <s v="AX11515"/>
    <s v="ENX2005"/>
    <s v="A173"/>
    <s v="EMP1003"/>
    <x v="664"/>
    <x v="568"/>
    <x v="1"/>
    <n v="684"/>
    <n v="561"/>
    <n v="561"/>
    <n v="684"/>
    <n v="123"/>
    <x v="14"/>
    <s v="Christopher Tucker"/>
    <x v="664"/>
    <x v="3"/>
    <x v="10"/>
    <x v="2"/>
  </r>
  <r>
    <s v="AX11519"/>
    <s v="ENX2047"/>
    <s v="A112"/>
    <s v="EMP1022"/>
    <x v="638"/>
    <x v="596"/>
    <x v="1"/>
    <n v="290"/>
    <n v="200"/>
    <n v="200"/>
    <n v="290"/>
    <n v="90"/>
    <x v="40"/>
    <s v="Walter Cook"/>
    <x v="638"/>
    <x v="5"/>
    <x v="2"/>
    <x v="2"/>
  </r>
  <r>
    <s v="AX11522"/>
    <s v="ENX2036"/>
    <s v="A151"/>
    <s v="EMP1025"/>
    <x v="35"/>
    <x v="681"/>
    <x v="0"/>
    <n v="1582"/>
    <n v="1234"/>
    <n v="2468"/>
    <n v="3164"/>
    <n v="696"/>
    <x v="24"/>
    <s v="Ernest Wagner"/>
    <x v="35"/>
    <x v="6"/>
    <x v="9"/>
    <x v="2"/>
  </r>
  <r>
    <s v="AX11523"/>
    <s v="ENX2005"/>
    <s v="A165"/>
    <s v="EMP1025"/>
    <x v="488"/>
    <x v="725"/>
    <x v="1"/>
    <n v="684"/>
    <n v="561"/>
    <n v="561"/>
    <n v="684"/>
    <n v="123"/>
    <x v="51"/>
    <s v="Ernest Wagner"/>
    <x v="488"/>
    <x v="2"/>
    <x v="6"/>
    <x v="2"/>
  </r>
  <r>
    <s v="AX11528"/>
    <s v="ENX2062"/>
    <s v="A119"/>
    <s v="EMP1009"/>
    <x v="695"/>
    <x v="699"/>
    <x v="1"/>
    <n v="2464"/>
    <n v="1774"/>
    <n v="1774"/>
    <n v="2464"/>
    <n v="690"/>
    <x v="61"/>
    <s v="Kenneth Fields"/>
    <x v="695"/>
    <x v="4"/>
    <x v="3"/>
    <x v="2"/>
  </r>
  <r>
    <s v="AX11530"/>
    <s v="ENX2039"/>
    <s v="A123"/>
    <s v="EMP1033"/>
    <x v="567"/>
    <x v="726"/>
    <x v="2"/>
    <n v="817"/>
    <n v="409"/>
    <n v="1227"/>
    <n v="2451"/>
    <n v="1224"/>
    <x v="62"/>
    <s v="Jerry Perry"/>
    <x v="567"/>
    <x v="0"/>
    <x v="7"/>
    <x v="2"/>
  </r>
  <r>
    <s v="AX11535"/>
    <s v="ENX2059"/>
    <s v="A151"/>
    <s v="EMP1011"/>
    <x v="742"/>
    <x v="727"/>
    <x v="1"/>
    <n v="1494"/>
    <n v="971"/>
    <n v="971"/>
    <n v="1494"/>
    <n v="523"/>
    <x v="24"/>
    <s v="Larry Marshall"/>
    <x v="742"/>
    <x v="0"/>
    <x v="1"/>
    <x v="2"/>
  </r>
  <r>
    <s v="AX11536"/>
    <s v="ENX2086"/>
    <s v="A161"/>
    <s v="EMP1014"/>
    <x v="758"/>
    <x v="460"/>
    <x v="0"/>
    <n v="123"/>
    <n v="84"/>
    <n v="168"/>
    <n v="246"/>
    <n v="78"/>
    <x v="25"/>
    <s v="Ronald Reed"/>
    <x v="758"/>
    <x v="0"/>
    <x v="6"/>
    <x v="2"/>
  </r>
  <r>
    <s v="AX11538"/>
    <s v="ENX2097"/>
    <s v="A106"/>
    <s v="EMP1021"/>
    <x v="150"/>
    <x v="579"/>
    <x v="0"/>
    <n v="1052"/>
    <n v="589"/>
    <n v="1178"/>
    <n v="2104"/>
    <n v="926"/>
    <x v="35"/>
    <s v="Clarence Fox"/>
    <x v="150"/>
    <x v="3"/>
    <x v="10"/>
    <x v="2"/>
  </r>
  <r>
    <s v="AX11539"/>
    <s v="ENX2037"/>
    <s v="A160"/>
    <s v="EMP1018"/>
    <x v="460"/>
    <x v="651"/>
    <x v="1"/>
    <n v="880"/>
    <n v="634"/>
    <n v="634"/>
    <n v="880"/>
    <n v="246"/>
    <x v="1"/>
    <s v="Jimmy Young"/>
    <x v="460"/>
    <x v="3"/>
    <x v="6"/>
    <x v="2"/>
  </r>
  <r>
    <s v="AX11540"/>
    <s v="ENX2063"/>
    <s v="A160"/>
    <s v="EMP1033"/>
    <x v="92"/>
    <x v="640"/>
    <x v="3"/>
    <n v="1708"/>
    <n v="871"/>
    <n v="3484"/>
    <n v="6832"/>
    <n v="3348"/>
    <x v="1"/>
    <s v="Jerry Perry"/>
    <x v="92"/>
    <x v="3"/>
    <x v="2"/>
    <x v="2"/>
  </r>
  <r>
    <s v="AX11550"/>
    <s v="ENX2007"/>
    <s v="A146"/>
    <s v="EMP1042"/>
    <x v="254"/>
    <x v="465"/>
    <x v="0"/>
    <n v="1405"/>
    <n v="1054"/>
    <n v="2108"/>
    <n v="2810"/>
    <n v="702"/>
    <x v="8"/>
    <s v="Scott Clark"/>
    <x v="254"/>
    <x v="4"/>
    <x v="5"/>
    <x v="2"/>
  </r>
  <r>
    <s v="AX11551"/>
    <s v="ENX2011"/>
    <s v="A134"/>
    <s v="EMP1035"/>
    <x v="385"/>
    <x v="558"/>
    <x v="1"/>
    <n v="530"/>
    <n v="435"/>
    <n v="435"/>
    <n v="530"/>
    <n v="95"/>
    <x v="7"/>
    <s v="Roger Ramos"/>
    <x v="385"/>
    <x v="1"/>
    <x v="6"/>
    <x v="2"/>
  </r>
  <r>
    <s v="AX11552"/>
    <s v="ENX2095"/>
    <s v="A169"/>
    <s v="EMP1003"/>
    <x v="78"/>
    <x v="547"/>
    <x v="0"/>
    <n v="1743"/>
    <n v="872"/>
    <n v="1744"/>
    <n v="3486"/>
    <n v="1742"/>
    <x v="30"/>
    <s v="Christopher Tucker"/>
    <x v="78"/>
    <x v="5"/>
    <x v="8"/>
    <x v="2"/>
  </r>
  <r>
    <s v="AX11553"/>
    <s v="ENX2025"/>
    <s v="A114"/>
    <s v="EMP1019"/>
    <x v="593"/>
    <x v="636"/>
    <x v="1"/>
    <n v="667"/>
    <n v="387"/>
    <n v="387"/>
    <n v="667"/>
    <n v="280"/>
    <x v="36"/>
    <s v="Roger Robertson"/>
    <x v="593"/>
    <x v="0"/>
    <x v="5"/>
    <x v="2"/>
  </r>
  <r>
    <s v="AX11555"/>
    <s v="ENX2058"/>
    <s v="A144"/>
    <s v="EMP1009"/>
    <x v="313"/>
    <x v="652"/>
    <x v="2"/>
    <n v="2257"/>
    <n v="1535"/>
    <n v="4605"/>
    <n v="6771"/>
    <n v="2166"/>
    <x v="33"/>
    <s v="Kenneth Fields"/>
    <x v="313"/>
    <x v="6"/>
    <x v="0"/>
    <x v="2"/>
  </r>
  <r>
    <s v="AX11558"/>
    <s v="ENX2021"/>
    <s v="A118"/>
    <s v="EMP1016"/>
    <x v="28"/>
    <x v="722"/>
    <x v="1"/>
    <n v="217"/>
    <n v="171"/>
    <n v="171"/>
    <n v="217"/>
    <n v="46"/>
    <x v="11"/>
    <s v="Henry Nelson"/>
    <x v="28"/>
    <x v="4"/>
    <x v="3"/>
    <x v="2"/>
  </r>
  <r>
    <s v="AX11569"/>
    <s v="ENX2038"/>
    <s v="A134"/>
    <s v="EMP1027"/>
    <x v="219"/>
    <x v="459"/>
    <x v="3"/>
    <n v="392"/>
    <n v="255"/>
    <n v="1020"/>
    <n v="1568"/>
    <n v="548"/>
    <x v="7"/>
    <s v="Gary Rodriguez"/>
    <x v="219"/>
    <x v="6"/>
    <x v="10"/>
    <x v="2"/>
  </r>
  <r>
    <s v="AX11570"/>
    <s v="ENX2057"/>
    <s v="A134"/>
    <s v="EMP1016"/>
    <x v="421"/>
    <x v="553"/>
    <x v="0"/>
    <n v="181"/>
    <n v="130"/>
    <n v="260"/>
    <n v="362"/>
    <n v="102"/>
    <x v="7"/>
    <s v="Henry Nelson"/>
    <x v="421"/>
    <x v="5"/>
    <x v="4"/>
    <x v="2"/>
  </r>
  <r>
    <s v="AX11572"/>
    <s v="ENX2094"/>
    <s v="A130"/>
    <s v="EMP1019"/>
    <x v="522"/>
    <x v="520"/>
    <x v="2"/>
    <n v="771"/>
    <n v="648"/>
    <n v="1944"/>
    <n v="2313"/>
    <n v="369"/>
    <x v="3"/>
    <s v="Roger Robertson"/>
    <x v="522"/>
    <x v="0"/>
    <x v="6"/>
    <x v="2"/>
  </r>
  <r>
    <s v="AX11574"/>
    <s v="ENX2028"/>
    <s v="A127"/>
    <s v="EMP1003"/>
    <x v="484"/>
    <x v="659"/>
    <x v="1"/>
    <n v="2283"/>
    <n v="1484"/>
    <n v="1484"/>
    <n v="2283"/>
    <n v="799"/>
    <x v="5"/>
    <s v="Christopher Tucker"/>
    <x v="484"/>
    <x v="0"/>
    <x v="4"/>
    <x v="2"/>
  </r>
  <r>
    <s v="AX11576"/>
    <s v="ENX2071"/>
    <s v="A117"/>
    <s v="EMP1013"/>
    <x v="552"/>
    <x v="505"/>
    <x v="1"/>
    <n v="136"/>
    <n v="72"/>
    <n v="72"/>
    <n v="136"/>
    <n v="64"/>
    <x v="63"/>
    <s v="Charles Harper"/>
    <x v="552"/>
    <x v="0"/>
    <x v="2"/>
    <x v="2"/>
  </r>
  <r>
    <s v="AX11581"/>
    <s v="ENX2006"/>
    <s v="A160"/>
    <s v="EMP1035"/>
    <x v="740"/>
    <x v="521"/>
    <x v="1"/>
    <n v="1826"/>
    <n v="1443"/>
    <n v="1443"/>
    <n v="1826"/>
    <n v="383"/>
    <x v="1"/>
    <s v="Roger Ramos"/>
    <x v="740"/>
    <x v="2"/>
    <x v="6"/>
    <x v="2"/>
  </r>
  <r>
    <s v="AX11582"/>
    <s v="ENX2009"/>
    <s v="A124"/>
    <s v="EMP1009"/>
    <x v="344"/>
    <x v="606"/>
    <x v="2"/>
    <n v="584"/>
    <n v="420"/>
    <n v="1260"/>
    <n v="1752"/>
    <n v="492"/>
    <x v="21"/>
    <s v="Kenneth Fields"/>
    <x v="344"/>
    <x v="2"/>
    <x v="6"/>
    <x v="2"/>
  </r>
  <r>
    <s v="AX11585"/>
    <s v="ENX2036"/>
    <s v="A131"/>
    <s v="EMP1022"/>
    <x v="627"/>
    <x v="691"/>
    <x v="0"/>
    <n v="1582"/>
    <n v="1234"/>
    <n v="2468"/>
    <n v="3164"/>
    <n v="696"/>
    <x v="66"/>
    <s v="Walter Cook"/>
    <x v="627"/>
    <x v="2"/>
    <x v="8"/>
    <x v="2"/>
  </r>
  <r>
    <s v="AX11590"/>
    <s v="ENX2048"/>
    <s v="A151"/>
    <s v="EMP1038"/>
    <x v="75"/>
    <x v="515"/>
    <x v="2"/>
    <n v="502"/>
    <n v="296"/>
    <n v="888"/>
    <n v="1506"/>
    <n v="618"/>
    <x v="24"/>
    <s v="Scott Mason"/>
    <x v="75"/>
    <x v="6"/>
    <x v="1"/>
    <x v="2"/>
  </r>
  <r>
    <s v="AX11592"/>
    <s v="ENX2067"/>
    <s v="A161"/>
    <s v="EMP1035"/>
    <x v="106"/>
    <x v="652"/>
    <x v="1"/>
    <n v="1119"/>
    <n v="683"/>
    <n v="683"/>
    <n v="1119"/>
    <n v="436"/>
    <x v="25"/>
    <s v="Roger Ramos"/>
    <x v="106"/>
    <x v="6"/>
    <x v="0"/>
    <x v="2"/>
  </r>
  <r>
    <s v="AX11594"/>
    <s v="ENX2047"/>
    <s v="A111"/>
    <s v="EMP1010"/>
    <x v="785"/>
    <x v="565"/>
    <x v="2"/>
    <n v="290"/>
    <n v="200"/>
    <n v="600"/>
    <n v="870"/>
    <n v="270"/>
    <x v="19"/>
    <s v="Joshua Cook"/>
    <x v="785"/>
    <x v="5"/>
    <x v="0"/>
    <x v="2"/>
  </r>
  <r>
    <s v="AX11596"/>
    <s v="ENX2087"/>
    <s v="A137"/>
    <s v="EMP1004"/>
    <x v="208"/>
    <x v="498"/>
    <x v="1"/>
    <n v="1022"/>
    <n v="818"/>
    <n v="818"/>
    <n v="1022"/>
    <n v="204"/>
    <x v="32"/>
    <s v="Kenneth Bradley"/>
    <x v="208"/>
    <x v="0"/>
    <x v="4"/>
    <x v="2"/>
  </r>
  <r>
    <s v="AX11602"/>
    <s v="ENX2044"/>
    <s v="A127"/>
    <s v="EMP1020"/>
    <x v="241"/>
    <x v="500"/>
    <x v="1"/>
    <n v="886"/>
    <n v="478"/>
    <n v="478"/>
    <n v="886"/>
    <n v="408"/>
    <x v="5"/>
    <s v="Ryan Butler"/>
    <x v="241"/>
    <x v="5"/>
    <x v="8"/>
    <x v="2"/>
  </r>
  <r>
    <s v="AX11604"/>
    <s v="ENX2016"/>
    <s v="A122"/>
    <s v="EMP1014"/>
    <x v="490"/>
    <x v="486"/>
    <x v="1"/>
    <n v="1351"/>
    <n v="1108"/>
    <n v="1108"/>
    <n v="1351"/>
    <n v="243"/>
    <x v="17"/>
    <s v="Ronald Reed"/>
    <x v="490"/>
    <x v="6"/>
    <x v="3"/>
    <x v="2"/>
  </r>
  <r>
    <s v="AX11608"/>
    <s v="ENX2100"/>
    <s v="A166"/>
    <s v="EMP1029"/>
    <x v="529"/>
    <x v="442"/>
    <x v="2"/>
    <n v="799"/>
    <n v="455"/>
    <n v="1365"/>
    <n v="2397"/>
    <n v="1032"/>
    <x v="65"/>
    <s v="Howard Gardner"/>
    <x v="529"/>
    <x v="0"/>
    <x v="7"/>
    <x v="2"/>
  </r>
  <r>
    <s v="AX11613"/>
    <s v="ENX2038"/>
    <s v="A165"/>
    <s v="EMP1019"/>
    <x v="437"/>
    <x v="563"/>
    <x v="1"/>
    <n v="392"/>
    <n v="255"/>
    <n v="255"/>
    <n v="392"/>
    <n v="137"/>
    <x v="51"/>
    <s v="Roger Robertson"/>
    <x v="437"/>
    <x v="5"/>
    <x v="9"/>
    <x v="2"/>
  </r>
  <r>
    <s v="AX11618"/>
    <s v="ENX2082"/>
    <s v="A139"/>
    <s v="EMP1024"/>
    <x v="399"/>
    <x v="518"/>
    <x v="1"/>
    <n v="1103"/>
    <n v="838"/>
    <n v="838"/>
    <n v="1103"/>
    <n v="265"/>
    <x v="12"/>
    <s v="Ernest Wheeler"/>
    <x v="399"/>
    <x v="1"/>
    <x v="7"/>
    <x v="2"/>
  </r>
  <r>
    <s v="AX11634"/>
    <s v="ENX2037"/>
    <s v="A101"/>
    <s v="EMP1023"/>
    <x v="260"/>
    <x v="575"/>
    <x v="2"/>
    <n v="880"/>
    <n v="634"/>
    <n v="1902"/>
    <n v="2640"/>
    <n v="738"/>
    <x v="26"/>
    <s v="Brian Davis"/>
    <x v="260"/>
    <x v="5"/>
    <x v="7"/>
    <x v="2"/>
  </r>
  <r>
    <s v="AX11635"/>
    <s v="ENX2099"/>
    <s v="A148"/>
    <s v="EMP1032"/>
    <x v="121"/>
    <x v="581"/>
    <x v="0"/>
    <n v="1367"/>
    <n v="984"/>
    <n v="1968"/>
    <n v="2734"/>
    <n v="766"/>
    <x v="31"/>
    <s v="Larry Castillo"/>
    <x v="121"/>
    <x v="4"/>
    <x v="6"/>
    <x v="2"/>
  </r>
  <r>
    <s v="AX11639"/>
    <s v="ENX2030"/>
    <s v="A128"/>
    <s v="EMP1030"/>
    <x v="715"/>
    <x v="573"/>
    <x v="2"/>
    <n v="1899"/>
    <n v="1044"/>
    <n v="3132"/>
    <n v="5697"/>
    <n v="2565"/>
    <x v="16"/>
    <s v="Bobby Russell"/>
    <x v="715"/>
    <x v="1"/>
    <x v="4"/>
    <x v="2"/>
  </r>
  <r>
    <s v="AX11642"/>
    <s v="ENX2067"/>
    <s v="A166"/>
    <s v="EMP1021"/>
    <x v="633"/>
    <x v="728"/>
    <x v="2"/>
    <n v="1119"/>
    <n v="683"/>
    <n v="2049"/>
    <n v="3357"/>
    <n v="1308"/>
    <x v="65"/>
    <s v="Clarence Fox"/>
    <x v="633"/>
    <x v="6"/>
    <x v="7"/>
    <x v="2"/>
  </r>
  <r>
    <s v="AX11644"/>
    <s v="ENX2094"/>
    <s v="A112"/>
    <s v="EMP1032"/>
    <x v="761"/>
    <x v="693"/>
    <x v="2"/>
    <n v="771"/>
    <n v="648"/>
    <n v="1944"/>
    <n v="2313"/>
    <n v="369"/>
    <x v="40"/>
    <s v="Larry Castillo"/>
    <x v="761"/>
    <x v="1"/>
    <x v="0"/>
    <x v="2"/>
  </r>
  <r>
    <s v="AX11646"/>
    <s v="ENX2058"/>
    <s v="A148"/>
    <s v="EMP1031"/>
    <x v="499"/>
    <x v="526"/>
    <x v="1"/>
    <n v="2257"/>
    <n v="1535"/>
    <n v="1535"/>
    <n v="2257"/>
    <n v="722"/>
    <x v="31"/>
    <s v="Brian Thomas"/>
    <x v="499"/>
    <x v="2"/>
    <x v="0"/>
    <x v="2"/>
  </r>
  <r>
    <s v="AX11648"/>
    <s v="ENX2018"/>
    <s v="A103"/>
    <s v="EMP1038"/>
    <x v="309"/>
    <x v="729"/>
    <x v="0"/>
    <n v="1972"/>
    <n v="1321"/>
    <n v="2642"/>
    <n v="3944"/>
    <n v="1302"/>
    <x v="2"/>
    <s v="Scott Mason"/>
    <x v="309"/>
    <x v="5"/>
    <x v="6"/>
    <x v="2"/>
  </r>
  <r>
    <s v="AX11650"/>
    <s v="ENX2082"/>
    <s v="A167"/>
    <s v="EMP1039"/>
    <x v="68"/>
    <x v="651"/>
    <x v="1"/>
    <n v="1103"/>
    <n v="838"/>
    <n v="838"/>
    <n v="1103"/>
    <n v="265"/>
    <x v="10"/>
    <s v="Eugene Holmes"/>
    <x v="68"/>
    <x v="3"/>
    <x v="6"/>
    <x v="2"/>
  </r>
  <r>
    <s v="AX11651"/>
    <s v="ENX2047"/>
    <s v="A136"/>
    <s v="EMP1041"/>
    <x v="575"/>
    <x v="583"/>
    <x v="3"/>
    <n v="290"/>
    <n v="200"/>
    <n v="800"/>
    <n v="1160"/>
    <n v="360"/>
    <x v="29"/>
    <s v="Joe Sims"/>
    <x v="575"/>
    <x v="2"/>
    <x v="11"/>
    <x v="2"/>
  </r>
  <r>
    <s v="AX11655"/>
    <s v="ENX2097"/>
    <s v="A149"/>
    <s v="EMP1024"/>
    <x v="188"/>
    <x v="706"/>
    <x v="1"/>
    <n v="1052"/>
    <n v="589"/>
    <n v="589"/>
    <n v="1052"/>
    <n v="463"/>
    <x v="42"/>
    <s v="Ernest Wheeler"/>
    <x v="188"/>
    <x v="0"/>
    <x v="2"/>
    <x v="2"/>
  </r>
  <r>
    <s v="AX11659"/>
    <s v="ENX2033"/>
    <s v="A101"/>
    <s v="EMP1003"/>
    <x v="77"/>
    <x v="662"/>
    <x v="2"/>
    <n v="2182"/>
    <n v="1200"/>
    <n v="3600"/>
    <n v="6546"/>
    <n v="2946"/>
    <x v="26"/>
    <s v="Christopher Tucker"/>
    <x v="77"/>
    <x v="1"/>
    <x v="2"/>
    <x v="2"/>
  </r>
  <r>
    <s v="AX11663"/>
    <s v="ENX2020"/>
    <s v="A115"/>
    <s v="EMP1015"/>
    <x v="28"/>
    <x v="510"/>
    <x v="1"/>
    <n v="2005"/>
    <n v="1223"/>
    <n v="1223"/>
    <n v="2005"/>
    <n v="782"/>
    <x v="22"/>
    <s v="Justin Lynch"/>
    <x v="28"/>
    <x v="5"/>
    <x v="4"/>
    <x v="2"/>
  </r>
  <r>
    <s v="AX11664"/>
    <s v="ENX2011"/>
    <s v="A166"/>
    <s v="EMP1029"/>
    <x v="158"/>
    <x v="565"/>
    <x v="2"/>
    <n v="530"/>
    <n v="435"/>
    <n v="1305"/>
    <n v="1590"/>
    <n v="285"/>
    <x v="65"/>
    <s v="Howard Gardner"/>
    <x v="158"/>
    <x v="5"/>
    <x v="0"/>
    <x v="2"/>
  </r>
  <r>
    <s v="AX11669"/>
    <s v="ENX2084"/>
    <s v="A155"/>
    <s v="EMP1015"/>
    <x v="428"/>
    <x v="730"/>
    <x v="3"/>
    <n v="1783"/>
    <n v="1230"/>
    <n v="4920"/>
    <n v="7132"/>
    <n v="2212"/>
    <x v="41"/>
    <s v="Justin Lynch"/>
    <x v="428"/>
    <x v="6"/>
    <x v="1"/>
    <x v="2"/>
  </r>
  <r>
    <s v="AX11670"/>
    <s v="ENX2068"/>
    <s v="A163"/>
    <s v="EMP1042"/>
    <x v="581"/>
    <x v="459"/>
    <x v="0"/>
    <n v="1500"/>
    <n v="900"/>
    <n v="1800"/>
    <n v="3000"/>
    <n v="1200"/>
    <x v="60"/>
    <s v="Scott Clark"/>
    <x v="581"/>
    <x v="6"/>
    <x v="10"/>
    <x v="2"/>
  </r>
  <r>
    <s v="AX11672"/>
    <s v="ENX2005"/>
    <s v="A118"/>
    <s v="EMP1000"/>
    <x v="385"/>
    <x v="577"/>
    <x v="0"/>
    <n v="684"/>
    <n v="561"/>
    <n v="1122"/>
    <n v="1368"/>
    <n v="246"/>
    <x v="11"/>
    <s v="Fred Robertson"/>
    <x v="385"/>
    <x v="4"/>
    <x v="10"/>
    <x v="2"/>
  </r>
  <r>
    <s v="AX11674"/>
    <s v="ENX2060"/>
    <s v="A164"/>
    <s v="EMP1028"/>
    <x v="301"/>
    <x v="685"/>
    <x v="2"/>
    <n v="1467"/>
    <n v="807"/>
    <n v="2421"/>
    <n v="4401"/>
    <n v="1980"/>
    <x v="68"/>
    <s v="Howard Sims"/>
    <x v="301"/>
    <x v="3"/>
    <x v="0"/>
    <x v="2"/>
  </r>
  <r>
    <s v="AX11675"/>
    <s v="ENX2099"/>
    <s v="A163"/>
    <s v="EMP1030"/>
    <x v="358"/>
    <x v="515"/>
    <x v="0"/>
    <n v="1367"/>
    <n v="984"/>
    <n v="1968"/>
    <n v="2734"/>
    <n v="766"/>
    <x v="60"/>
    <s v="Bobby Russell"/>
    <x v="358"/>
    <x v="6"/>
    <x v="1"/>
    <x v="2"/>
  </r>
  <r>
    <s v="AX11679"/>
    <s v="ENX2066"/>
    <s v="A169"/>
    <s v="EMP1034"/>
    <x v="563"/>
    <x v="703"/>
    <x v="1"/>
    <n v="2091"/>
    <n v="1485"/>
    <n v="1485"/>
    <n v="2091"/>
    <n v="606"/>
    <x v="30"/>
    <s v="Arthur Mccoy"/>
    <x v="563"/>
    <x v="6"/>
    <x v="8"/>
    <x v="2"/>
  </r>
  <r>
    <s v="AX11680"/>
    <s v="ENX2093"/>
    <s v="A119"/>
    <s v="EMP1010"/>
    <x v="542"/>
    <x v="626"/>
    <x v="0"/>
    <n v="112"/>
    <n v="90"/>
    <n v="180"/>
    <n v="224"/>
    <n v="44"/>
    <x v="61"/>
    <s v="Joshua Cook"/>
    <x v="542"/>
    <x v="6"/>
    <x v="7"/>
    <x v="2"/>
  </r>
  <r>
    <s v="AX11683"/>
    <s v="ENX2039"/>
    <s v="A123"/>
    <s v="EMP1040"/>
    <x v="564"/>
    <x v="460"/>
    <x v="3"/>
    <n v="817"/>
    <n v="409"/>
    <n v="1636"/>
    <n v="3268"/>
    <n v="1632"/>
    <x v="62"/>
    <s v="Patrick Ruiz"/>
    <x v="564"/>
    <x v="0"/>
    <x v="6"/>
    <x v="2"/>
  </r>
  <r>
    <s v="AX11686"/>
    <s v="ENX2091"/>
    <s v="A128"/>
    <s v="EMP1044"/>
    <x v="72"/>
    <x v="609"/>
    <x v="1"/>
    <n v="368"/>
    <n v="294"/>
    <n v="294"/>
    <n v="368"/>
    <n v="74"/>
    <x v="16"/>
    <s v="Martin Carr"/>
    <x v="72"/>
    <x v="1"/>
    <x v="4"/>
    <x v="2"/>
  </r>
  <r>
    <s v="AX11691"/>
    <s v="ENX2095"/>
    <s v="A104"/>
    <s v="EMP1044"/>
    <x v="92"/>
    <x v="514"/>
    <x v="0"/>
    <n v="1743"/>
    <n v="872"/>
    <n v="1744"/>
    <n v="3486"/>
    <n v="1742"/>
    <x v="53"/>
    <s v="Martin Carr"/>
    <x v="92"/>
    <x v="4"/>
    <x v="5"/>
    <x v="2"/>
  </r>
  <r>
    <s v="AX11692"/>
    <s v="ENX2038"/>
    <s v="A118"/>
    <s v="EMP1022"/>
    <x v="528"/>
    <x v="524"/>
    <x v="1"/>
    <n v="392"/>
    <n v="255"/>
    <n v="255"/>
    <n v="392"/>
    <n v="137"/>
    <x v="11"/>
    <s v="Walter Cook"/>
    <x v="528"/>
    <x v="4"/>
    <x v="5"/>
    <x v="2"/>
  </r>
  <r>
    <s v="AX11695"/>
    <s v="ENX2069"/>
    <s v="A114"/>
    <s v="EMP1040"/>
    <x v="69"/>
    <x v="685"/>
    <x v="1"/>
    <n v="378"/>
    <n v="291"/>
    <n v="291"/>
    <n v="378"/>
    <n v="87"/>
    <x v="36"/>
    <s v="Patrick Ruiz"/>
    <x v="69"/>
    <x v="3"/>
    <x v="0"/>
    <x v="2"/>
  </r>
  <r>
    <s v="AX11697"/>
    <s v="ENX2038"/>
    <s v="A172"/>
    <s v="EMP1014"/>
    <x v="127"/>
    <x v="731"/>
    <x v="2"/>
    <n v="392"/>
    <n v="255"/>
    <n v="765"/>
    <n v="1176"/>
    <n v="411"/>
    <x v="28"/>
    <s v="Ronald Reed"/>
    <x v="127"/>
    <x v="5"/>
    <x v="5"/>
    <x v="2"/>
  </r>
  <r>
    <s v="AX11700"/>
    <s v="ENX2067"/>
    <s v="A148"/>
    <s v="EMP1028"/>
    <x v="77"/>
    <x v="732"/>
    <x v="1"/>
    <n v="1119"/>
    <n v="683"/>
    <n v="683"/>
    <n v="1119"/>
    <n v="436"/>
    <x v="31"/>
    <s v="Howard Sims"/>
    <x v="77"/>
    <x v="6"/>
    <x v="10"/>
    <x v="2"/>
  </r>
  <r>
    <s v="AX11701"/>
    <s v="ENX2052"/>
    <s v="A167"/>
    <s v="EMP1009"/>
    <x v="449"/>
    <x v="624"/>
    <x v="1"/>
    <n v="1526"/>
    <n v="1251"/>
    <n v="1251"/>
    <n v="1526"/>
    <n v="275"/>
    <x v="10"/>
    <s v="Kenneth Fields"/>
    <x v="449"/>
    <x v="3"/>
    <x v="11"/>
    <x v="2"/>
  </r>
  <r>
    <s v="AX11704"/>
    <s v="ENX2089"/>
    <s v="A157"/>
    <s v="EMP1002"/>
    <x v="475"/>
    <x v="517"/>
    <x v="1"/>
    <n v="2294"/>
    <n v="1399"/>
    <n v="1399"/>
    <n v="2294"/>
    <n v="895"/>
    <x v="0"/>
    <s v="Andrew Bowman"/>
    <x v="475"/>
    <x v="6"/>
    <x v="8"/>
    <x v="2"/>
  </r>
  <r>
    <s v="AX11706"/>
    <s v="ENX2046"/>
    <s v="A128"/>
    <s v="EMP1006"/>
    <x v="367"/>
    <x v="681"/>
    <x v="1"/>
    <n v="2410"/>
    <n v="1518"/>
    <n v="1518"/>
    <n v="2410"/>
    <n v="892"/>
    <x v="16"/>
    <s v="Sean Miller"/>
    <x v="367"/>
    <x v="6"/>
    <x v="9"/>
    <x v="2"/>
  </r>
  <r>
    <s v="AX11710"/>
    <s v="ENX2019"/>
    <s v="A142"/>
    <s v="EMP1000"/>
    <x v="76"/>
    <x v="584"/>
    <x v="1"/>
    <n v="800"/>
    <n v="536"/>
    <n v="536"/>
    <n v="800"/>
    <n v="264"/>
    <x v="15"/>
    <s v="Fred Robertson"/>
    <x v="76"/>
    <x v="3"/>
    <x v="1"/>
    <x v="2"/>
  </r>
  <r>
    <s v="AX11712"/>
    <s v="ENX2023"/>
    <s v="A108"/>
    <s v="EMP1031"/>
    <x v="73"/>
    <x v="540"/>
    <x v="2"/>
    <n v="818"/>
    <n v="450"/>
    <n v="1350"/>
    <n v="2454"/>
    <n v="1104"/>
    <x v="64"/>
    <s v="Brian Thomas"/>
    <x v="73"/>
    <x v="4"/>
    <x v="4"/>
    <x v="2"/>
  </r>
  <r>
    <s v="AX11716"/>
    <s v="ENX2055"/>
    <s v="A134"/>
    <s v="EMP1041"/>
    <x v="293"/>
    <x v="733"/>
    <x v="1"/>
    <n v="2495"/>
    <n v="1896"/>
    <n v="1896"/>
    <n v="2495"/>
    <n v="599"/>
    <x v="7"/>
    <s v="Joe Sims"/>
    <x v="293"/>
    <x v="2"/>
    <x v="4"/>
    <x v="2"/>
  </r>
  <r>
    <s v="AX11723"/>
    <s v="ENX2084"/>
    <s v="A170"/>
    <s v="EMP1042"/>
    <x v="233"/>
    <x v="734"/>
    <x v="2"/>
    <n v="1783"/>
    <n v="1230"/>
    <n v="3690"/>
    <n v="5349"/>
    <n v="1659"/>
    <x v="18"/>
    <s v="Scott Clark"/>
    <x v="233"/>
    <x v="6"/>
    <x v="0"/>
    <x v="2"/>
  </r>
  <r>
    <s v="AX11736"/>
    <s v="ENX2030"/>
    <s v="A144"/>
    <s v="EMP1032"/>
    <x v="526"/>
    <x v="644"/>
    <x v="2"/>
    <n v="1899"/>
    <n v="1044"/>
    <n v="3132"/>
    <n v="5697"/>
    <n v="2565"/>
    <x v="33"/>
    <s v="Larry Castillo"/>
    <x v="526"/>
    <x v="5"/>
    <x v="2"/>
    <x v="2"/>
  </r>
  <r>
    <s v="AX11738"/>
    <s v="ENX2003"/>
    <s v="A164"/>
    <s v="EMP1035"/>
    <x v="568"/>
    <x v="735"/>
    <x v="0"/>
    <n v="1783"/>
    <n v="1516"/>
    <n v="3032"/>
    <n v="3566"/>
    <n v="534"/>
    <x v="68"/>
    <s v="Roger Ramos"/>
    <x v="568"/>
    <x v="6"/>
    <x v="3"/>
    <x v="2"/>
  </r>
  <r>
    <s v="AX11739"/>
    <s v="ENX2093"/>
    <s v="A132"/>
    <s v="EMP1009"/>
    <x v="334"/>
    <x v="588"/>
    <x v="1"/>
    <n v="112"/>
    <n v="90"/>
    <n v="90"/>
    <n v="112"/>
    <n v="22"/>
    <x v="56"/>
    <s v="Kenneth Fields"/>
    <x v="334"/>
    <x v="1"/>
    <x v="11"/>
    <x v="2"/>
  </r>
  <r>
    <s v="AX11744"/>
    <s v="ENX2063"/>
    <s v="A161"/>
    <s v="EMP1035"/>
    <x v="280"/>
    <x v="632"/>
    <x v="3"/>
    <n v="1708"/>
    <n v="871"/>
    <n v="3484"/>
    <n v="6832"/>
    <n v="3348"/>
    <x v="25"/>
    <s v="Roger Ramos"/>
    <x v="280"/>
    <x v="3"/>
    <x v="11"/>
    <x v="2"/>
  </r>
  <r>
    <s v="AX11747"/>
    <s v="ENX2011"/>
    <s v="A142"/>
    <s v="EMP1021"/>
    <x v="189"/>
    <x v="716"/>
    <x v="3"/>
    <n v="530"/>
    <n v="435"/>
    <n v="1740"/>
    <n v="2120"/>
    <n v="380"/>
    <x v="15"/>
    <s v="Clarence Fox"/>
    <x v="189"/>
    <x v="3"/>
    <x v="5"/>
    <x v="2"/>
  </r>
  <r>
    <s v="AX11749"/>
    <s v="ENX2015"/>
    <s v="A137"/>
    <s v="EMP1009"/>
    <x v="503"/>
    <x v="455"/>
    <x v="2"/>
    <n v="637"/>
    <n v="389"/>
    <n v="1167"/>
    <n v="1911"/>
    <n v="744"/>
    <x v="32"/>
    <s v="Kenneth Fields"/>
    <x v="503"/>
    <x v="5"/>
    <x v="10"/>
    <x v="2"/>
  </r>
  <r>
    <s v="AX11751"/>
    <s v="ENX2002"/>
    <s v="A158"/>
    <s v="EMP1044"/>
    <x v="202"/>
    <x v="679"/>
    <x v="0"/>
    <n v="847"/>
    <n v="534"/>
    <n v="1068"/>
    <n v="1694"/>
    <n v="626"/>
    <x v="4"/>
    <s v="Martin Carr"/>
    <x v="202"/>
    <x v="4"/>
    <x v="6"/>
    <x v="2"/>
  </r>
  <r>
    <s v="AX11752"/>
    <s v="ENX2017"/>
    <s v="A131"/>
    <s v="EMP1044"/>
    <x v="795"/>
    <x v="634"/>
    <x v="1"/>
    <n v="35"/>
    <n v="22"/>
    <n v="22"/>
    <n v="35"/>
    <n v="13"/>
    <x v="66"/>
    <s v="Martin Carr"/>
    <x v="795"/>
    <x v="4"/>
    <x v="0"/>
    <x v="2"/>
  </r>
  <r>
    <s v="AX11758"/>
    <s v="ENX2033"/>
    <s v="A151"/>
    <s v="EMP1016"/>
    <x v="125"/>
    <x v="544"/>
    <x v="0"/>
    <n v="2182"/>
    <n v="1200"/>
    <n v="2400"/>
    <n v="4364"/>
    <n v="1964"/>
    <x v="24"/>
    <s v="Henry Nelson"/>
    <x v="125"/>
    <x v="5"/>
    <x v="3"/>
    <x v="2"/>
  </r>
  <r>
    <s v="AX11759"/>
    <s v="ENX2073"/>
    <s v="A154"/>
    <s v="EMP1025"/>
    <x v="148"/>
    <x v="515"/>
    <x v="2"/>
    <n v="95"/>
    <n v="61"/>
    <n v="183"/>
    <n v="285"/>
    <n v="102"/>
    <x v="55"/>
    <s v="Ernest Wagner"/>
    <x v="148"/>
    <x v="6"/>
    <x v="1"/>
    <x v="2"/>
  </r>
  <r>
    <s v="AX11764"/>
    <s v="ENX2018"/>
    <s v="A149"/>
    <s v="EMP1007"/>
    <x v="41"/>
    <x v="539"/>
    <x v="2"/>
    <n v="1972"/>
    <n v="1321"/>
    <n v="3963"/>
    <n v="5916"/>
    <n v="1953"/>
    <x v="42"/>
    <s v="Jeremy Mendoza"/>
    <x v="41"/>
    <x v="4"/>
    <x v="6"/>
    <x v="2"/>
  </r>
  <r>
    <s v="AX11768"/>
    <s v="ENX2083"/>
    <s v="A164"/>
    <s v="EMP1025"/>
    <x v="140"/>
    <x v="563"/>
    <x v="1"/>
    <n v="2141"/>
    <n v="1777"/>
    <n v="1777"/>
    <n v="2141"/>
    <n v="364"/>
    <x v="68"/>
    <s v="Ernest Wagner"/>
    <x v="140"/>
    <x v="5"/>
    <x v="9"/>
    <x v="2"/>
  </r>
  <r>
    <s v="AX11769"/>
    <s v="ENX2048"/>
    <s v="A154"/>
    <s v="EMP1000"/>
    <x v="559"/>
    <x v="736"/>
    <x v="1"/>
    <n v="502"/>
    <n v="296"/>
    <n v="296"/>
    <n v="502"/>
    <n v="206"/>
    <x v="55"/>
    <s v="Fred Robertson"/>
    <x v="559"/>
    <x v="2"/>
    <x v="4"/>
    <x v="2"/>
  </r>
  <r>
    <s v="AX11771"/>
    <s v="ENX2072"/>
    <s v="A129"/>
    <s v="EMP1017"/>
    <x v="244"/>
    <x v="613"/>
    <x v="0"/>
    <n v="1887"/>
    <n v="1378"/>
    <n v="2756"/>
    <n v="3774"/>
    <n v="1018"/>
    <x v="59"/>
    <s v="Brian Hansen"/>
    <x v="244"/>
    <x v="0"/>
    <x v="8"/>
    <x v="2"/>
  </r>
  <r>
    <s v="AX11775"/>
    <s v="ENX2070"/>
    <s v="A149"/>
    <s v="EMP1021"/>
    <x v="612"/>
    <x v="721"/>
    <x v="1"/>
    <n v="1671"/>
    <n v="1220"/>
    <n v="1220"/>
    <n v="1671"/>
    <n v="451"/>
    <x v="42"/>
    <s v="Clarence Fox"/>
    <x v="612"/>
    <x v="2"/>
    <x v="1"/>
    <x v="2"/>
  </r>
  <r>
    <s v="AX11776"/>
    <s v="ENX2064"/>
    <s v="A122"/>
    <s v="EMP1002"/>
    <x v="329"/>
    <x v="732"/>
    <x v="0"/>
    <n v="1414"/>
    <n v="962"/>
    <n v="1924"/>
    <n v="2828"/>
    <n v="904"/>
    <x v="17"/>
    <s v="Andrew Bowman"/>
    <x v="329"/>
    <x v="6"/>
    <x v="10"/>
    <x v="2"/>
  </r>
  <r>
    <s v="AX11778"/>
    <s v="ENX2082"/>
    <s v="A146"/>
    <s v="EMP1021"/>
    <x v="79"/>
    <x v="737"/>
    <x v="1"/>
    <n v="1103"/>
    <n v="838"/>
    <n v="838"/>
    <n v="1103"/>
    <n v="265"/>
    <x v="8"/>
    <s v="Clarence Fox"/>
    <x v="79"/>
    <x v="4"/>
    <x v="11"/>
    <x v="2"/>
  </r>
  <r>
    <s v="AX11784"/>
    <s v="ENX2008"/>
    <s v="A115"/>
    <s v="EMP1044"/>
    <x v="150"/>
    <x v="497"/>
    <x v="2"/>
    <n v="315"/>
    <n v="208"/>
    <n v="624"/>
    <n v="945"/>
    <n v="321"/>
    <x v="22"/>
    <s v="Martin Carr"/>
    <x v="150"/>
    <x v="3"/>
    <x v="4"/>
    <x v="2"/>
  </r>
  <r>
    <s v="AX11785"/>
    <s v="ENX2024"/>
    <s v="A110"/>
    <s v="EMP1009"/>
    <x v="150"/>
    <x v="516"/>
    <x v="0"/>
    <n v="356"/>
    <n v="292"/>
    <n v="584"/>
    <n v="712"/>
    <n v="128"/>
    <x v="73"/>
    <s v="Kenneth Fields"/>
    <x v="150"/>
    <x v="6"/>
    <x v="2"/>
    <x v="2"/>
  </r>
  <r>
    <s v="AX11789"/>
    <s v="ENX2050"/>
    <s v="A162"/>
    <s v="EMP1030"/>
    <x v="789"/>
    <x v="735"/>
    <x v="1"/>
    <n v="2391"/>
    <n v="1291"/>
    <n v="1291"/>
    <n v="2391"/>
    <n v="1100"/>
    <x v="48"/>
    <s v="Bobby Russell"/>
    <x v="789"/>
    <x v="6"/>
    <x v="3"/>
    <x v="2"/>
  </r>
  <r>
    <s v="AX11790"/>
    <s v="ENX2029"/>
    <s v="A157"/>
    <s v="EMP1020"/>
    <x v="506"/>
    <x v="642"/>
    <x v="1"/>
    <n v="1848"/>
    <n v="1294"/>
    <n v="1294"/>
    <n v="1848"/>
    <n v="554"/>
    <x v="0"/>
    <s v="Ryan Butler"/>
    <x v="506"/>
    <x v="4"/>
    <x v="7"/>
    <x v="2"/>
  </r>
  <r>
    <s v="AX11803"/>
    <s v="ENX2093"/>
    <s v="A124"/>
    <s v="EMP1033"/>
    <x v="285"/>
    <x v="738"/>
    <x v="2"/>
    <n v="112"/>
    <n v="90"/>
    <n v="270"/>
    <n v="336"/>
    <n v="66"/>
    <x v="21"/>
    <s v="Jerry Perry"/>
    <x v="285"/>
    <x v="0"/>
    <x v="9"/>
    <x v="2"/>
  </r>
  <r>
    <s v="AX11805"/>
    <s v="ENX2077"/>
    <s v="A164"/>
    <s v="EMP1023"/>
    <x v="95"/>
    <x v="636"/>
    <x v="1"/>
    <n v="530"/>
    <n v="424"/>
    <n v="424"/>
    <n v="530"/>
    <n v="106"/>
    <x v="68"/>
    <s v="Brian Davis"/>
    <x v="95"/>
    <x v="0"/>
    <x v="5"/>
    <x v="2"/>
  </r>
  <r>
    <s v="AX11808"/>
    <s v="ENX2081"/>
    <s v="A111"/>
    <s v="EMP1001"/>
    <x v="550"/>
    <x v="737"/>
    <x v="1"/>
    <n v="1566"/>
    <n v="1190"/>
    <n v="1190"/>
    <n v="1566"/>
    <n v="376"/>
    <x v="19"/>
    <s v="Kevin Butler"/>
    <x v="550"/>
    <x v="4"/>
    <x v="11"/>
    <x v="2"/>
  </r>
  <r>
    <s v="AX11809"/>
    <s v="ENX2008"/>
    <s v="A111"/>
    <s v="EMP1044"/>
    <x v="685"/>
    <x v="577"/>
    <x v="2"/>
    <n v="315"/>
    <n v="208"/>
    <n v="624"/>
    <n v="945"/>
    <n v="321"/>
    <x v="19"/>
    <s v="Martin Carr"/>
    <x v="685"/>
    <x v="4"/>
    <x v="10"/>
    <x v="2"/>
  </r>
  <r>
    <s v="AX11812"/>
    <s v="ENX2023"/>
    <s v="A138"/>
    <s v="EMP1034"/>
    <x v="797"/>
    <x v="552"/>
    <x v="0"/>
    <n v="818"/>
    <n v="450"/>
    <n v="900"/>
    <n v="1636"/>
    <n v="736"/>
    <x v="6"/>
    <s v="Arthur Mccoy"/>
    <x v="797"/>
    <x v="3"/>
    <x v="9"/>
    <x v="2"/>
  </r>
  <r>
    <s v="AX11821"/>
    <s v="ENX2027"/>
    <s v="A149"/>
    <s v="EMP1021"/>
    <x v="516"/>
    <x v="454"/>
    <x v="2"/>
    <n v="2497"/>
    <n v="1473"/>
    <n v="4419"/>
    <n v="7491"/>
    <n v="3072"/>
    <x v="42"/>
    <s v="Clarence Fox"/>
    <x v="516"/>
    <x v="1"/>
    <x v="7"/>
    <x v="2"/>
  </r>
  <r>
    <s v="AX11825"/>
    <s v="ENX2095"/>
    <s v="A103"/>
    <s v="EMP1015"/>
    <x v="28"/>
    <x v="520"/>
    <x v="1"/>
    <n v="1743"/>
    <n v="872"/>
    <n v="872"/>
    <n v="1743"/>
    <n v="871"/>
    <x v="2"/>
    <s v="Justin Lynch"/>
    <x v="28"/>
    <x v="0"/>
    <x v="6"/>
    <x v="2"/>
  </r>
  <r>
    <s v="AX11826"/>
    <s v="ENX2072"/>
    <s v="A169"/>
    <s v="EMP1001"/>
    <x v="454"/>
    <x v="739"/>
    <x v="1"/>
    <n v="1887"/>
    <n v="1378"/>
    <n v="1378"/>
    <n v="1887"/>
    <n v="509"/>
    <x v="30"/>
    <s v="Kevin Butler"/>
    <x v="454"/>
    <x v="4"/>
    <x v="7"/>
    <x v="2"/>
  </r>
  <r>
    <s v="AX11828"/>
    <s v="ENX2011"/>
    <s v="A149"/>
    <s v="EMP1014"/>
    <x v="603"/>
    <x v="561"/>
    <x v="1"/>
    <n v="530"/>
    <n v="435"/>
    <n v="435"/>
    <n v="530"/>
    <n v="95"/>
    <x v="42"/>
    <s v="Ronald Reed"/>
    <x v="603"/>
    <x v="2"/>
    <x v="3"/>
    <x v="2"/>
  </r>
  <r>
    <s v="AX11829"/>
    <s v="ENX2051"/>
    <s v="A173"/>
    <s v="EMP1001"/>
    <x v="755"/>
    <x v="719"/>
    <x v="1"/>
    <n v="1077"/>
    <n v="732"/>
    <n v="732"/>
    <n v="1077"/>
    <n v="345"/>
    <x v="14"/>
    <s v="Kevin Butler"/>
    <x v="755"/>
    <x v="1"/>
    <x v="0"/>
    <x v="2"/>
  </r>
  <r>
    <s v="AX11830"/>
    <s v="ENX2008"/>
    <s v="A128"/>
    <s v="EMP1009"/>
    <x v="133"/>
    <x v="450"/>
    <x v="0"/>
    <n v="315"/>
    <n v="208"/>
    <n v="416"/>
    <n v="630"/>
    <n v="214"/>
    <x v="16"/>
    <s v="Kenneth Fields"/>
    <x v="133"/>
    <x v="0"/>
    <x v="10"/>
    <x v="2"/>
  </r>
  <r>
    <s v="AX11832"/>
    <s v="ENX2034"/>
    <s v="A133"/>
    <s v="EMP1036"/>
    <x v="658"/>
    <x v="584"/>
    <x v="2"/>
    <n v="871"/>
    <n v="540"/>
    <n v="1620"/>
    <n v="2613"/>
    <n v="993"/>
    <x v="37"/>
    <s v="Robert Reed"/>
    <x v="658"/>
    <x v="3"/>
    <x v="1"/>
    <x v="2"/>
  </r>
  <r>
    <s v="AX11834"/>
    <s v="ENX2086"/>
    <s v="A118"/>
    <s v="EMP1015"/>
    <x v="719"/>
    <x v="645"/>
    <x v="1"/>
    <n v="123"/>
    <n v="84"/>
    <n v="84"/>
    <n v="123"/>
    <n v="39"/>
    <x v="11"/>
    <s v="Justin Lynch"/>
    <x v="719"/>
    <x v="1"/>
    <x v="1"/>
    <x v="2"/>
  </r>
  <r>
    <s v="AX11835"/>
    <s v="ENX2021"/>
    <s v="A164"/>
    <s v="EMP1040"/>
    <x v="580"/>
    <x v="724"/>
    <x v="0"/>
    <n v="217"/>
    <n v="171"/>
    <n v="342"/>
    <n v="434"/>
    <n v="92"/>
    <x v="68"/>
    <s v="Patrick Ruiz"/>
    <x v="580"/>
    <x v="0"/>
    <x v="3"/>
    <x v="2"/>
  </r>
  <r>
    <s v="AX11837"/>
    <s v="ENX2037"/>
    <s v="A157"/>
    <s v="EMP1031"/>
    <x v="121"/>
    <x v="740"/>
    <x v="1"/>
    <n v="880"/>
    <n v="634"/>
    <n v="634"/>
    <n v="880"/>
    <n v="246"/>
    <x v="0"/>
    <s v="Brian Thomas"/>
    <x v="121"/>
    <x v="3"/>
    <x v="8"/>
    <x v="2"/>
  </r>
  <r>
    <s v="AX11841"/>
    <s v="ENX2048"/>
    <s v="A114"/>
    <s v="EMP1009"/>
    <x v="455"/>
    <x v="588"/>
    <x v="1"/>
    <n v="502"/>
    <n v="296"/>
    <n v="296"/>
    <n v="502"/>
    <n v="206"/>
    <x v="36"/>
    <s v="Kenneth Fields"/>
    <x v="455"/>
    <x v="1"/>
    <x v="11"/>
    <x v="2"/>
  </r>
  <r>
    <s v="AX11842"/>
    <s v="ENX2027"/>
    <s v="A118"/>
    <s v="EMP1034"/>
    <x v="44"/>
    <x v="673"/>
    <x v="1"/>
    <n v="2497"/>
    <n v="1473"/>
    <n v="1473"/>
    <n v="2497"/>
    <n v="1024"/>
    <x v="11"/>
    <s v="Arthur Mccoy"/>
    <x v="44"/>
    <x v="6"/>
    <x v="11"/>
    <x v="2"/>
  </r>
  <r>
    <s v="AX11843"/>
    <s v="ENX2023"/>
    <s v="A173"/>
    <s v="EMP1027"/>
    <x v="28"/>
    <x v="674"/>
    <x v="2"/>
    <n v="818"/>
    <n v="450"/>
    <n v="1350"/>
    <n v="2454"/>
    <n v="1104"/>
    <x v="14"/>
    <s v="Gary Rodriguez"/>
    <x v="28"/>
    <x v="0"/>
    <x v="8"/>
    <x v="2"/>
  </r>
  <r>
    <s v="AX11845"/>
    <s v="ENX2075"/>
    <s v="A101"/>
    <s v="EMP1010"/>
    <x v="741"/>
    <x v="741"/>
    <x v="3"/>
    <n v="400"/>
    <n v="208"/>
    <n v="832"/>
    <n v="1600"/>
    <n v="768"/>
    <x v="26"/>
    <s v="Joshua Cook"/>
    <x v="741"/>
    <x v="4"/>
    <x v="4"/>
    <x v="2"/>
  </r>
  <r>
    <s v="AX11849"/>
    <s v="ENX2027"/>
    <s v="A121"/>
    <s v="EMP1004"/>
    <x v="374"/>
    <x v="518"/>
    <x v="3"/>
    <n v="2497"/>
    <n v="1473"/>
    <n v="5892"/>
    <n v="9988"/>
    <n v="4096"/>
    <x v="70"/>
    <s v="Kenneth Bradley"/>
    <x v="374"/>
    <x v="1"/>
    <x v="7"/>
    <x v="2"/>
  </r>
  <r>
    <s v="AX11854"/>
    <s v="ENX2065"/>
    <s v="A111"/>
    <s v="EMP1025"/>
    <x v="554"/>
    <x v="646"/>
    <x v="3"/>
    <n v="2396"/>
    <n v="1965"/>
    <n v="7860"/>
    <n v="9584"/>
    <n v="1724"/>
    <x v="19"/>
    <s v="Ernest Wagner"/>
    <x v="554"/>
    <x v="4"/>
    <x v="1"/>
    <x v="2"/>
  </r>
  <r>
    <s v="AX11865"/>
    <s v="ENX2064"/>
    <s v="A146"/>
    <s v="EMP1009"/>
    <x v="149"/>
    <x v="625"/>
    <x v="0"/>
    <n v="1414"/>
    <n v="962"/>
    <n v="1924"/>
    <n v="2828"/>
    <n v="904"/>
    <x v="8"/>
    <s v="Kenneth Fields"/>
    <x v="149"/>
    <x v="3"/>
    <x v="8"/>
    <x v="2"/>
  </r>
  <r>
    <s v="AX11867"/>
    <s v="ENX2023"/>
    <s v="A150"/>
    <s v="EMP1023"/>
    <x v="694"/>
    <x v="574"/>
    <x v="1"/>
    <n v="818"/>
    <n v="450"/>
    <n v="450"/>
    <n v="818"/>
    <n v="368"/>
    <x v="27"/>
    <s v="Brian Davis"/>
    <x v="694"/>
    <x v="4"/>
    <x v="3"/>
    <x v="2"/>
  </r>
  <r>
    <s v="AX11869"/>
    <s v="ENX2006"/>
    <s v="A129"/>
    <s v="EMP1026"/>
    <x v="23"/>
    <x v="675"/>
    <x v="3"/>
    <n v="1826"/>
    <n v="1443"/>
    <n v="5772"/>
    <n v="7304"/>
    <n v="1532"/>
    <x v="59"/>
    <s v="Martin Perry"/>
    <x v="23"/>
    <x v="1"/>
    <x v="3"/>
    <x v="2"/>
  </r>
  <r>
    <s v="AX11871"/>
    <s v="ENX2003"/>
    <s v="A112"/>
    <s v="EMP1038"/>
    <x v="668"/>
    <x v="564"/>
    <x v="1"/>
    <n v="1783"/>
    <n v="1516"/>
    <n v="1516"/>
    <n v="1783"/>
    <n v="267"/>
    <x v="40"/>
    <s v="Scott Mason"/>
    <x v="668"/>
    <x v="1"/>
    <x v="9"/>
    <x v="2"/>
  </r>
  <r>
    <s v="AX11874"/>
    <s v="ENX2072"/>
    <s v="A105"/>
    <s v="EMP1001"/>
    <x v="71"/>
    <x v="536"/>
    <x v="0"/>
    <n v="1887"/>
    <n v="1378"/>
    <n v="2756"/>
    <n v="3774"/>
    <n v="1018"/>
    <x v="57"/>
    <s v="Kevin Butler"/>
    <x v="71"/>
    <x v="1"/>
    <x v="1"/>
    <x v="2"/>
  </r>
  <r>
    <s v="AX11878"/>
    <s v="ENX2078"/>
    <s v="A148"/>
    <s v="EMP1019"/>
    <x v="727"/>
    <x v="682"/>
    <x v="2"/>
    <n v="1798"/>
    <n v="971"/>
    <n v="2913"/>
    <n v="5394"/>
    <n v="2481"/>
    <x v="31"/>
    <s v="Roger Robertson"/>
    <x v="727"/>
    <x v="3"/>
    <x v="10"/>
    <x v="2"/>
  </r>
  <r>
    <s v="AX11887"/>
    <s v="ENX2053"/>
    <s v="A168"/>
    <s v="EMP1017"/>
    <x v="714"/>
    <x v="492"/>
    <x v="3"/>
    <n v="596"/>
    <n v="358"/>
    <n v="1432"/>
    <n v="2384"/>
    <n v="952"/>
    <x v="45"/>
    <s v="Brian Hansen"/>
    <x v="714"/>
    <x v="0"/>
    <x v="7"/>
    <x v="2"/>
  </r>
  <r>
    <s v="AX11890"/>
    <s v="ENX2031"/>
    <s v="A134"/>
    <s v="EMP1033"/>
    <x v="333"/>
    <x v="738"/>
    <x v="2"/>
    <n v="1638"/>
    <n v="1261"/>
    <n v="3783"/>
    <n v="4914"/>
    <n v="1131"/>
    <x v="7"/>
    <s v="Jerry Perry"/>
    <x v="333"/>
    <x v="0"/>
    <x v="9"/>
    <x v="2"/>
  </r>
  <r>
    <s v="AX11903"/>
    <s v="ENX2061"/>
    <s v="A112"/>
    <s v="EMP1018"/>
    <x v="97"/>
    <x v="647"/>
    <x v="1"/>
    <n v="913"/>
    <n v="584"/>
    <n v="584"/>
    <n v="913"/>
    <n v="329"/>
    <x v="40"/>
    <s v="Jimmy Young"/>
    <x v="97"/>
    <x v="1"/>
    <x v="7"/>
    <x v="2"/>
  </r>
  <r>
    <s v="AX11908"/>
    <s v="ENX2030"/>
    <s v="A172"/>
    <s v="EMP1030"/>
    <x v="649"/>
    <x v="742"/>
    <x v="0"/>
    <n v="1899"/>
    <n v="1044"/>
    <n v="2088"/>
    <n v="3798"/>
    <n v="1710"/>
    <x v="28"/>
    <s v="Bobby Russell"/>
    <x v="649"/>
    <x v="5"/>
    <x v="5"/>
    <x v="2"/>
  </r>
  <r>
    <s v="AX11909"/>
    <s v="ENX2044"/>
    <s v="A157"/>
    <s v="EMP1005"/>
    <x v="589"/>
    <x v="474"/>
    <x v="1"/>
    <n v="886"/>
    <n v="478"/>
    <n v="478"/>
    <n v="886"/>
    <n v="408"/>
    <x v="0"/>
    <s v="Ryan Welch"/>
    <x v="589"/>
    <x v="4"/>
    <x v="10"/>
    <x v="2"/>
  </r>
  <r>
    <s v="AX11910"/>
    <s v="ENX2084"/>
    <s v="A142"/>
    <s v="EMP1019"/>
    <x v="459"/>
    <x v="519"/>
    <x v="1"/>
    <n v="1783"/>
    <n v="1230"/>
    <n v="1230"/>
    <n v="1783"/>
    <n v="553"/>
    <x v="15"/>
    <s v="Roger Robertson"/>
    <x v="459"/>
    <x v="6"/>
    <x v="0"/>
    <x v="2"/>
  </r>
  <r>
    <s v="AX11911"/>
    <s v="ENX2036"/>
    <s v="A128"/>
    <s v="EMP1030"/>
    <x v="688"/>
    <x v="669"/>
    <x v="2"/>
    <n v="1582"/>
    <n v="1234"/>
    <n v="3702"/>
    <n v="4746"/>
    <n v="1044"/>
    <x v="16"/>
    <s v="Bobby Russell"/>
    <x v="688"/>
    <x v="0"/>
    <x v="9"/>
    <x v="2"/>
  </r>
  <r>
    <s v="AX11914"/>
    <s v="ENX2066"/>
    <s v="A120"/>
    <s v="EMP1037"/>
    <x v="199"/>
    <x v="608"/>
    <x v="1"/>
    <n v="2091"/>
    <n v="1485"/>
    <n v="1485"/>
    <n v="2091"/>
    <n v="606"/>
    <x v="71"/>
    <s v="Carl Hall"/>
    <x v="199"/>
    <x v="6"/>
    <x v="3"/>
    <x v="2"/>
  </r>
  <r>
    <s v="AX11915"/>
    <s v="ENX2079"/>
    <s v="A156"/>
    <s v="EMP1027"/>
    <x v="607"/>
    <x v="479"/>
    <x v="1"/>
    <n v="1725"/>
    <n v="1363"/>
    <n v="1363"/>
    <n v="1725"/>
    <n v="362"/>
    <x v="39"/>
    <s v="Gary Rodriguez"/>
    <x v="607"/>
    <x v="0"/>
    <x v="10"/>
    <x v="2"/>
  </r>
  <r>
    <s v="AX11916"/>
    <s v="ENX2044"/>
    <s v="A117"/>
    <s v="EMP1039"/>
    <x v="18"/>
    <x v="493"/>
    <x v="2"/>
    <n v="886"/>
    <n v="478"/>
    <n v="1434"/>
    <n v="2658"/>
    <n v="1224"/>
    <x v="63"/>
    <s v="Eugene Holmes"/>
    <x v="18"/>
    <x v="0"/>
    <x v="1"/>
    <x v="2"/>
  </r>
  <r>
    <s v="AX11924"/>
    <s v="ENX2087"/>
    <s v="A160"/>
    <s v="EMP1004"/>
    <x v="315"/>
    <x v="538"/>
    <x v="1"/>
    <n v="1022"/>
    <n v="818"/>
    <n v="818"/>
    <n v="1022"/>
    <n v="204"/>
    <x v="1"/>
    <s v="Kenneth Bradley"/>
    <x v="315"/>
    <x v="3"/>
    <x v="3"/>
    <x v="2"/>
  </r>
  <r>
    <s v="AX11925"/>
    <s v="ENX2037"/>
    <s v="A148"/>
    <s v="EMP1018"/>
    <x v="75"/>
    <x v="637"/>
    <x v="2"/>
    <n v="880"/>
    <n v="634"/>
    <n v="1902"/>
    <n v="2640"/>
    <n v="738"/>
    <x v="31"/>
    <s v="Jimmy Young"/>
    <x v="75"/>
    <x v="0"/>
    <x v="0"/>
    <x v="2"/>
  </r>
  <r>
    <s v="AX11926"/>
    <s v="ENX2015"/>
    <s v="A105"/>
    <s v="EMP1038"/>
    <x v="62"/>
    <x v="695"/>
    <x v="1"/>
    <n v="637"/>
    <n v="389"/>
    <n v="389"/>
    <n v="637"/>
    <n v="248"/>
    <x v="57"/>
    <s v="Scott Mason"/>
    <x v="62"/>
    <x v="6"/>
    <x v="10"/>
    <x v="2"/>
  </r>
  <r>
    <s v="AX11929"/>
    <s v="ENX2012"/>
    <s v="A148"/>
    <s v="EMP1016"/>
    <x v="209"/>
    <x v="475"/>
    <x v="1"/>
    <n v="1353"/>
    <n v="947"/>
    <n v="947"/>
    <n v="1353"/>
    <n v="406"/>
    <x v="31"/>
    <s v="Henry Nelson"/>
    <x v="209"/>
    <x v="4"/>
    <x v="10"/>
    <x v="2"/>
  </r>
  <r>
    <s v="AX11935"/>
    <s v="ENX2085"/>
    <s v="A139"/>
    <s v="EMP1004"/>
    <x v="368"/>
    <x v="528"/>
    <x v="2"/>
    <n v="1862"/>
    <n v="1173"/>
    <n v="3519"/>
    <n v="5586"/>
    <n v="2067"/>
    <x v="12"/>
    <s v="Kenneth Bradley"/>
    <x v="368"/>
    <x v="3"/>
    <x v="5"/>
    <x v="2"/>
  </r>
  <r>
    <s v="AX11936"/>
    <s v="ENX2057"/>
    <s v="A145"/>
    <s v="EMP1020"/>
    <x v="493"/>
    <x v="527"/>
    <x v="1"/>
    <n v="181"/>
    <n v="130"/>
    <n v="130"/>
    <n v="181"/>
    <n v="51"/>
    <x v="50"/>
    <s v="Ryan Butler"/>
    <x v="493"/>
    <x v="4"/>
    <x v="4"/>
    <x v="2"/>
  </r>
  <r>
    <s v="AX11940"/>
    <s v="ENX2044"/>
    <s v="A120"/>
    <s v="EMP1015"/>
    <x v="308"/>
    <x v="743"/>
    <x v="0"/>
    <n v="886"/>
    <n v="478"/>
    <n v="956"/>
    <n v="1772"/>
    <n v="816"/>
    <x v="71"/>
    <s v="Justin Lynch"/>
    <x v="308"/>
    <x v="5"/>
    <x v="8"/>
    <x v="2"/>
  </r>
  <r>
    <s v="AX11943"/>
    <s v="ENX2022"/>
    <s v="A140"/>
    <s v="EMP1025"/>
    <x v="573"/>
    <x v="514"/>
    <x v="1"/>
    <n v="561"/>
    <n v="421"/>
    <n v="421"/>
    <n v="561"/>
    <n v="140"/>
    <x v="46"/>
    <s v="Ernest Wagner"/>
    <x v="573"/>
    <x v="4"/>
    <x v="5"/>
    <x v="2"/>
  </r>
  <r>
    <s v="AX11945"/>
    <s v="ENX2037"/>
    <s v="A147"/>
    <s v="EMP1019"/>
    <x v="596"/>
    <x v="744"/>
    <x v="2"/>
    <n v="880"/>
    <n v="634"/>
    <n v="1902"/>
    <n v="2640"/>
    <n v="738"/>
    <x v="20"/>
    <s v="Roger Robertson"/>
    <x v="596"/>
    <x v="6"/>
    <x v="6"/>
    <x v="2"/>
  </r>
  <r>
    <s v="AX11948"/>
    <s v="ENX2014"/>
    <s v="A150"/>
    <s v="EMP1017"/>
    <x v="211"/>
    <x v="745"/>
    <x v="0"/>
    <n v="1809"/>
    <n v="1067"/>
    <n v="2134"/>
    <n v="3618"/>
    <n v="1484"/>
    <x v="27"/>
    <s v="Brian Hansen"/>
    <x v="211"/>
    <x v="0"/>
    <x v="9"/>
    <x v="2"/>
  </r>
  <r>
    <s v="AX11955"/>
    <s v="ENX2002"/>
    <s v="A169"/>
    <s v="EMP1015"/>
    <x v="239"/>
    <x v="566"/>
    <x v="2"/>
    <n v="847"/>
    <n v="534"/>
    <n v="1602"/>
    <n v="2541"/>
    <n v="939"/>
    <x v="30"/>
    <s v="Justin Lynch"/>
    <x v="239"/>
    <x v="5"/>
    <x v="8"/>
    <x v="2"/>
  </r>
  <r>
    <s v="AX11956"/>
    <s v="ENX2027"/>
    <s v="A111"/>
    <s v="EMP1019"/>
    <x v="337"/>
    <x v="632"/>
    <x v="1"/>
    <n v="2497"/>
    <n v="1473"/>
    <n v="1473"/>
    <n v="2497"/>
    <n v="1024"/>
    <x v="19"/>
    <s v="Roger Robertson"/>
    <x v="337"/>
    <x v="3"/>
    <x v="11"/>
    <x v="2"/>
  </r>
  <r>
    <s v="AX11957"/>
    <s v="ENX2037"/>
    <s v="A122"/>
    <s v="EMP1020"/>
    <x v="786"/>
    <x v="445"/>
    <x v="1"/>
    <n v="880"/>
    <n v="634"/>
    <n v="634"/>
    <n v="880"/>
    <n v="246"/>
    <x v="17"/>
    <s v="Ryan Butler"/>
    <x v="786"/>
    <x v="2"/>
    <x v="9"/>
    <x v="2"/>
  </r>
  <r>
    <s v="AX11960"/>
    <s v="ENX2006"/>
    <s v="A118"/>
    <s v="EMP1027"/>
    <x v="52"/>
    <x v="659"/>
    <x v="1"/>
    <n v="1826"/>
    <n v="1443"/>
    <n v="1443"/>
    <n v="1826"/>
    <n v="383"/>
    <x v="11"/>
    <s v="Gary Rodriguez"/>
    <x v="52"/>
    <x v="0"/>
    <x v="4"/>
    <x v="2"/>
  </r>
  <r>
    <s v="AX11964"/>
    <s v="ENX2047"/>
    <s v="A166"/>
    <s v="EMP1040"/>
    <x v="312"/>
    <x v="653"/>
    <x v="2"/>
    <n v="290"/>
    <n v="200"/>
    <n v="600"/>
    <n v="870"/>
    <n v="270"/>
    <x v="65"/>
    <s v="Patrick Ruiz"/>
    <x v="312"/>
    <x v="4"/>
    <x v="11"/>
    <x v="2"/>
  </r>
  <r>
    <s v="AX11968"/>
    <s v="ENX2045"/>
    <s v="A168"/>
    <s v="EMP1039"/>
    <x v="213"/>
    <x v="746"/>
    <x v="1"/>
    <n v="556"/>
    <n v="395"/>
    <n v="395"/>
    <n v="556"/>
    <n v="161"/>
    <x v="45"/>
    <s v="Eugene Holmes"/>
    <x v="213"/>
    <x v="3"/>
    <x v="2"/>
    <x v="2"/>
  </r>
  <r>
    <s v="AX11974"/>
    <s v="ENX2042"/>
    <s v="A167"/>
    <s v="EMP1041"/>
    <x v="102"/>
    <x v="470"/>
    <x v="2"/>
    <n v="203"/>
    <n v="154"/>
    <n v="462"/>
    <n v="609"/>
    <n v="147"/>
    <x v="10"/>
    <s v="Joe Sims"/>
    <x v="102"/>
    <x v="3"/>
    <x v="7"/>
    <x v="2"/>
  </r>
  <r>
    <s v="AX11976"/>
    <s v="ENX2017"/>
    <s v="A136"/>
    <s v="EMP1023"/>
    <x v="744"/>
    <x v="587"/>
    <x v="1"/>
    <n v="35"/>
    <n v="22"/>
    <n v="22"/>
    <n v="35"/>
    <n v="13"/>
    <x v="29"/>
    <s v="Brian Davis"/>
    <x v="744"/>
    <x v="5"/>
    <x v="10"/>
    <x v="2"/>
  </r>
  <r>
    <s v="AX11980"/>
    <s v="ENX2052"/>
    <s v="A102"/>
    <s v="EMP1015"/>
    <x v="660"/>
    <x v="490"/>
    <x v="1"/>
    <n v="1526"/>
    <n v="1251"/>
    <n v="1251"/>
    <n v="1526"/>
    <n v="275"/>
    <x v="43"/>
    <s v="Justin Lynch"/>
    <x v="660"/>
    <x v="2"/>
    <x v="10"/>
    <x v="2"/>
  </r>
  <r>
    <s v="AX11981"/>
    <s v="ENX2086"/>
    <s v="A125"/>
    <s v="EMP1016"/>
    <x v="316"/>
    <x v="611"/>
    <x v="3"/>
    <n v="123"/>
    <n v="84"/>
    <n v="336"/>
    <n v="492"/>
    <n v="156"/>
    <x v="72"/>
    <s v="Henry Nelson"/>
    <x v="316"/>
    <x v="3"/>
    <x v="3"/>
    <x v="2"/>
  </r>
  <r>
    <s v="AX11983"/>
    <s v="ENX2068"/>
    <s v="A105"/>
    <s v="EMP1018"/>
    <x v="193"/>
    <x v="453"/>
    <x v="1"/>
    <n v="1500"/>
    <n v="900"/>
    <n v="900"/>
    <n v="1500"/>
    <n v="600"/>
    <x v="57"/>
    <s v="Jimmy Young"/>
    <x v="193"/>
    <x v="3"/>
    <x v="0"/>
    <x v="2"/>
  </r>
  <r>
    <s v="AX11984"/>
    <s v="ENX2096"/>
    <s v="A117"/>
    <s v="EMP1021"/>
    <x v="1"/>
    <x v="633"/>
    <x v="1"/>
    <n v="1587"/>
    <n v="1301"/>
    <n v="1301"/>
    <n v="1587"/>
    <n v="286"/>
    <x v="63"/>
    <s v="Clarence Fox"/>
    <x v="1"/>
    <x v="5"/>
    <x v="7"/>
    <x v="2"/>
  </r>
  <r>
    <s v="AX11988"/>
    <s v="ENX2097"/>
    <s v="A114"/>
    <s v="EMP1016"/>
    <x v="449"/>
    <x v="713"/>
    <x v="1"/>
    <n v="1052"/>
    <n v="589"/>
    <n v="589"/>
    <n v="1052"/>
    <n v="463"/>
    <x v="36"/>
    <s v="Henry Nelson"/>
    <x v="449"/>
    <x v="3"/>
    <x v="10"/>
    <x v="2"/>
  </r>
  <r>
    <s v="AX11990"/>
    <s v="ENX2006"/>
    <s v="A157"/>
    <s v="EMP1038"/>
    <x v="483"/>
    <x v="675"/>
    <x v="1"/>
    <n v="1826"/>
    <n v="1443"/>
    <n v="1443"/>
    <n v="1826"/>
    <n v="383"/>
    <x v="0"/>
    <s v="Scott Mason"/>
    <x v="483"/>
    <x v="1"/>
    <x v="3"/>
    <x v="2"/>
  </r>
  <r>
    <s v="AX11996"/>
    <s v="ENX2068"/>
    <s v="A135"/>
    <s v="EMP1038"/>
    <x v="68"/>
    <x v="719"/>
    <x v="2"/>
    <n v="1500"/>
    <n v="900"/>
    <n v="2700"/>
    <n v="4500"/>
    <n v="1800"/>
    <x v="44"/>
    <s v="Scott Mason"/>
    <x v="68"/>
    <x v="1"/>
    <x v="0"/>
    <x v="2"/>
  </r>
  <r>
    <s v="AX11997"/>
    <s v="ENX2091"/>
    <s v="A150"/>
    <s v="EMP1013"/>
    <x v="343"/>
    <x v="563"/>
    <x v="1"/>
    <n v="368"/>
    <n v="294"/>
    <n v="294"/>
    <n v="368"/>
    <n v="74"/>
    <x v="27"/>
    <s v="Charles Harper"/>
    <x v="343"/>
    <x v="5"/>
    <x v="9"/>
    <x v="2"/>
  </r>
  <r>
    <s v="AX12001"/>
    <s v="ENX2078"/>
    <s v="A105"/>
    <s v="EMP1002"/>
    <x v="690"/>
    <x v="719"/>
    <x v="3"/>
    <n v="1798"/>
    <n v="971"/>
    <n v="3884"/>
    <n v="7192"/>
    <n v="3308"/>
    <x v="57"/>
    <s v="Andrew Bowman"/>
    <x v="690"/>
    <x v="1"/>
    <x v="0"/>
    <x v="2"/>
  </r>
  <r>
    <s v="AX12005"/>
    <s v="ENX2006"/>
    <s v="A117"/>
    <s v="EMP1037"/>
    <x v="368"/>
    <x v="513"/>
    <x v="1"/>
    <n v="1826"/>
    <n v="1443"/>
    <n v="1443"/>
    <n v="1826"/>
    <n v="383"/>
    <x v="63"/>
    <s v="Carl Hall"/>
    <x v="368"/>
    <x v="6"/>
    <x v="6"/>
    <x v="2"/>
  </r>
  <r>
    <s v="AX12006"/>
    <s v="ENX2050"/>
    <s v="A132"/>
    <s v="EMP1043"/>
    <x v="62"/>
    <x v="747"/>
    <x v="1"/>
    <n v="2391"/>
    <n v="1291"/>
    <n v="1291"/>
    <n v="2391"/>
    <n v="1100"/>
    <x v="56"/>
    <s v="Joshua Taylor"/>
    <x v="62"/>
    <x v="3"/>
    <x v="1"/>
    <x v="2"/>
  </r>
  <r>
    <s v="AX12021"/>
    <s v="ENX2038"/>
    <s v="A103"/>
    <s v="EMP1041"/>
    <x v="395"/>
    <x v="748"/>
    <x v="1"/>
    <n v="392"/>
    <n v="255"/>
    <n v="255"/>
    <n v="392"/>
    <n v="137"/>
    <x v="2"/>
    <s v="Joe Sims"/>
    <x v="395"/>
    <x v="1"/>
    <x v="3"/>
    <x v="2"/>
  </r>
  <r>
    <s v="AX12022"/>
    <s v="ENX2001"/>
    <s v="A145"/>
    <s v="EMP1015"/>
    <x v="502"/>
    <x v="486"/>
    <x v="3"/>
    <n v="951"/>
    <n v="504"/>
    <n v="2016"/>
    <n v="3804"/>
    <n v="1788"/>
    <x v="50"/>
    <s v="Justin Lynch"/>
    <x v="502"/>
    <x v="6"/>
    <x v="3"/>
    <x v="2"/>
  </r>
  <r>
    <s v="AX12024"/>
    <s v="ENX2078"/>
    <s v="A112"/>
    <s v="EMP1028"/>
    <x v="536"/>
    <x v="593"/>
    <x v="0"/>
    <n v="1798"/>
    <n v="971"/>
    <n v="1942"/>
    <n v="3596"/>
    <n v="1654"/>
    <x v="40"/>
    <s v="Howard Sims"/>
    <x v="536"/>
    <x v="1"/>
    <x v="9"/>
    <x v="2"/>
  </r>
  <r>
    <s v="AX12025"/>
    <s v="ENX2054"/>
    <s v="A136"/>
    <s v="EMP1031"/>
    <x v="264"/>
    <x v="621"/>
    <x v="1"/>
    <n v="127"/>
    <n v="79"/>
    <n v="79"/>
    <n v="127"/>
    <n v="48"/>
    <x v="29"/>
    <s v="Brian Thomas"/>
    <x v="264"/>
    <x v="3"/>
    <x v="7"/>
    <x v="2"/>
  </r>
  <r>
    <s v="AX12027"/>
    <s v="ENX2028"/>
    <s v="A173"/>
    <s v="EMP1027"/>
    <x v="710"/>
    <x v="532"/>
    <x v="0"/>
    <n v="2283"/>
    <n v="1484"/>
    <n v="2968"/>
    <n v="4566"/>
    <n v="1598"/>
    <x v="14"/>
    <s v="Gary Rodriguez"/>
    <x v="710"/>
    <x v="2"/>
    <x v="10"/>
    <x v="2"/>
  </r>
  <r>
    <s v="AX12029"/>
    <s v="ENX2067"/>
    <s v="A155"/>
    <s v="EMP1013"/>
    <x v="787"/>
    <x v="649"/>
    <x v="1"/>
    <n v="1119"/>
    <n v="683"/>
    <n v="683"/>
    <n v="1119"/>
    <n v="436"/>
    <x v="41"/>
    <s v="Charles Harper"/>
    <x v="787"/>
    <x v="6"/>
    <x v="3"/>
    <x v="2"/>
  </r>
  <r>
    <s v="AX12031"/>
    <s v="ENX2006"/>
    <s v="A166"/>
    <s v="EMP1027"/>
    <x v="774"/>
    <x v="552"/>
    <x v="2"/>
    <n v="1826"/>
    <n v="1443"/>
    <n v="4329"/>
    <n v="5478"/>
    <n v="1149"/>
    <x v="65"/>
    <s v="Gary Rodriguez"/>
    <x v="774"/>
    <x v="3"/>
    <x v="9"/>
    <x v="2"/>
  </r>
  <r>
    <s v="AX12032"/>
    <s v="ENX2075"/>
    <s v="A162"/>
    <s v="EMP1039"/>
    <x v="43"/>
    <x v="749"/>
    <x v="1"/>
    <n v="400"/>
    <n v="208"/>
    <n v="208"/>
    <n v="400"/>
    <n v="192"/>
    <x v="48"/>
    <s v="Eugene Holmes"/>
    <x v="43"/>
    <x v="0"/>
    <x v="3"/>
    <x v="2"/>
  </r>
  <r>
    <s v="AX12033"/>
    <s v="ENX2096"/>
    <s v="A124"/>
    <s v="EMP1010"/>
    <x v="573"/>
    <x v="749"/>
    <x v="1"/>
    <n v="1587"/>
    <n v="1301"/>
    <n v="1301"/>
    <n v="1587"/>
    <n v="286"/>
    <x v="21"/>
    <s v="Joshua Cook"/>
    <x v="573"/>
    <x v="0"/>
    <x v="3"/>
    <x v="2"/>
  </r>
  <r>
    <s v="AX12043"/>
    <s v="ENX2047"/>
    <s v="A121"/>
    <s v="EMP1020"/>
    <x v="517"/>
    <x v="575"/>
    <x v="1"/>
    <n v="290"/>
    <n v="200"/>
    <n v="200"/>
    <n v="290"/>
    <n v="90"/>
    <x v="70"/>
    <s v="Ryan Butler"/>
    <x v="517"/>
    <x v="5"/>
    <x v="7"/>
    <x v="2"/>
  </r>
  <r>
    <s v="AX12047"/>
    <s v="ENX2076"/>
    <s v="A132"/>
    <s v="EMP1036"/>
    <x v="600"/>
    <x v="459"/>
    <x v="2"/>
    <n v="1522"/>
    <n v="791"/>
    <n v="2373"/>
    <n v="4566"/>
    <n v="2193"/>
    <x v="56"/>
    <s v="Robert Reed"/>
    <x v="600"/>
    <x v="6"/>
    <x v="10"/>
    <x v="2"/>
  </r>
  <r>
    <s v="AX12051"/>
    <s v="ENX2009"/>
    <s v="A120"/>
    <s v="EMP1011"/>
    <x v="357"/>
    <x v="585"/>
    <x v="1"/>
    <n v="584"/>
    <n v="420"/>
    <n v="420"/>
    <n v="584"/>
    <n v="164"/>
    <x v="71"/>
    <s v="Larry Marshall"/>
    <x v="357"/>
    <x v="6"/>
    <x v="7"/>
    <x v="2"/>
  </r>
  <r>
    <s v="AX12052"/>
    <s v="ENX2036"/>
    <s v="A171"/>
    <s v="EMP1005"/>
    <x v="487"/>
    <x v="610"/>
    <x v="2"/>
    <n v="1582"/>
    <n v="1234"/>
    <n v="3702"/>
    <n v="4746"/>
    <n v="1044"/>
    <x v="58"/>
    <s v="Ryan Welch"/>
    <x v="487"/>
    <x v="5"/>
    <x v="11"/>
    <x v="2"/>
  </r>
  <r>
    <s v="AX12053"/>
    <s v="ENX2020"/>
    <s v="A113"/>
    <s v="EMP1005"/>
    <x v="73"/>
    <x v="560"/>
    <x v="2"/>
    <n v="2005"/>
    <n v="1223"/>
    <n v="3669"/>
    <n v="6015"/>
    <n v="2346"/>
    <x v="49"/>
    <s v="Ryan Welch"/>
    <x v="73"/>
    <x v="3"/>
    <x v="1"/>
    <x v="2"/>
  </r>
  <r>
    <s v="AX12056"/>
    <s v="ENX2020"/>
    <s v="A148"/>
    <s v="EMP1035"/>
    <x v="408"/>
    <x v="628"/>
    <x v="0"/>
    <n v="2005"/>
    <n v="1223"/>
    <n v="2446"/>
    <n v="4010"/>
    <n v="1564"/>
    <x v="31"/>
    <s v="Roger Ramos"/>
    <x v="408"/>
    <x v="2"/>
    <x v="8"/>
    <x v="2"/>
  </r>
  <r>
    <s v="AX12063"/>
    <s v="ENX2049"/>
    <s v="A107"/>
    <s v="EMP1019"/>
    <x v="650"/>
    <x v="643"/>
    <x v="3"/>
    <n v="826"/>
    <n v="562"/>
    <n v="2248"/>
    <n v="3304"/>
    <n v="1056"/>
    <x v="13"/>
    <s v="Roger Robertson"/>
    <x v="650"/>
    <x v="6"/>
    <x v="4"/>
    <x v="2"/>
  </r>
  <r>
    <s v="AX12067"/>
    <s v="ENX2092"/>
    <s v="A173"/>
    <s v="EMP1024"/>
    <x v="565"/>
    <x v="450"/>
    <x v="1"/>
    <n v="1639"/>
    <n v="1295"/>
    <n v="1295"/>
    <n v="1639"/>
    <n v="344"/>
    <x v="14"/>
    <s v="Ernest Wheeler"/>
    <x v="565"/>
    <x v="0"/>
    <x v="10"/>
    <x v="2"/>
  </r>
  <r>
    <s v="AX12068"/>
    <s v="ENX2010"/>
    <s v="A142"/>
    <s v="EMP1006"/>
    <x v="665"/>
    <x v="534"/>
    <x v="1"/>
    <n v="1812"/>
    <n v="1305"/>
    <n v="1305"/>
    <n v="1812"/>
    <n v="507"/>
    <x v="15"/>
    <s v="Sean Miller"/>
    <x v="665"/>
    <x v="1"/>
    <x v="3"/>
    <x v="2"/>
  </r>
  <r>
    <s v="AX12069"/>
    <s v="ENX2044"/>
    <s v="A100"/>
    <s v="EMP1020"/>
    <x v="710"/>
    <x v="624"/>
    <x v="0"/>
    <n v="886"/>
    <n v="478"/>
    <n v="956"/>
    <n v="1772"/>
    <n v="816"/>
    <x v="67"/>
    <s v="Ryan Butler"/>
    <x v="710"/>
    <x v="3"/>
    <x v="11"/>
    <x v="2"/>
  </r>
  <r>
    <s v="AX12072"/>
    <s v="ENX2083"/>
    <s v="A155"/>
    <s v="EMP1023"/>
    <x v="636"/>
    <x v="750"/>
    <x v="3"/>
    <n v="2141"/>
    <n v="1777"/>
    <n v="7108"/>
    <n v="8564"/>
    <n v="1456"/>
    <x v="41"/>
    <s v="Brian Davis"/>
    <x v="636"/>
    <x v="3"/>
    <x v="10"/>
    <x v="2"/>
  </r>
  <r>
    <s v="AX12074"/>
    <s v="ENX2063"/>
    <s v="A141"/>
    <s v="EMP1037"/>
    <x v="328"/>
    <x v="751"/>
    <x v="1"/>
    <n v="1708"/>
    <n v="871"/>
    <n v="871"/>
    <n v="1708"/>
    <n v="837"/>
    <x v="23"/>
    <s v="Carl Hall"/>
    <x v="328"/>
    <x v="4"/>
    <x v="9"/>
    <x v="2"/>
  </r>
  <r>
    <s v="AX12076"/>
    <s v="ENX2091"/>
    <s v="A149"/>
    <s v="EMP1014"/>
    <x v="362"/>
    <x v="717"/>
    <x v="2"/>
    <n v="368"/>
    <n v="294"/>
    <n v="882"/>
    <n v="1104"/>
    <n v="222"/>
    <x v="42"/>
    <s v="Ronald Reed"/>
    <x v="362"/>
    <x v="1"/>
    <x v="10"/>
    <x v="2"/>
  </r>
  <r>
    <s v="AX12080"/>
    <s v="ENX2013"/>
    <s v="A143"/>
    <s v="EMP1005"/>
    <x v="507"/>
    <x v="697"/>
    <x v="1"/>
    <n v="368"/>
    <n v="269"/>
    <n v="269"/>
    <n v="368"/>
    <n v="99"/>
    <x v="9"/>
    <s v="Ryan Welch"/>
    <x v="507"/>
    <x v="5"/>
    <x v="6"/>
    <x v="2"/>
  </r>
  <r>
    <s v="AX12082"/>
    <s v="ENX2005"/>
    <s v="A140"/>
    <s v="EMP1040"/>
    <x v="245"/>
    <x v="710"/>
    <x v="1"/>
    <n v="684"/>
    <n v="561"/>
    <n v="561"/>
    <n v="684"/>
    <n v="123"/>
    <x v="46"/>
    <s v="Patrick Ruiz"/>
    <x v="245"/>
    <x v="6"/>
    <x v="10"/>
    <x v="2"/>
  </r>
  <r>
    <s v="AX12085"/>
    <s v="ENX2011"/>
    <s v="A127"/>
    <s v="EMP1023"/>
    <x v="793"/>
    <x v="531"/>
    <x v="1"/>
    <n v="530"/>
    <n v="435"/>
    <n v="435"/>
    <n v="530"/>
    <n v="95"/>
    <x v="5"/>
    <s v="Brian Davis"/>
    <x v="793"/>
    <x v="5"/>
    <x v="4"/>
    <x v="2"/>
  </r>
  <r>
    <s v="AX12087"/>
    <s v="ENX2028"/>
    <s v="A110"/>
    <s v="EMP1039"/>
    <x v="772"/>
    <x v="444"/>
    <x v="3"/>
    <n v="2283"/>
    <n v="1484"/>
    <n v="5936"/>
    <n v="9132"/>
    <n v="3196"/>
    <x v="73"/>
    <s v="Eugene Holmes"/>
    <x v="772"/>
    <x v="3"/>
    <x v="3"/>
    <x v="2"/>
  </r>
  <r>
    <s v="AX12088"/>
    <s v="ENX2005"/>
    <s v="A154"/>
    <s v="EMP1018"/>
    <x v="467"/>
    <x v="723"/>
    <x v="0"/>
    <n v="684"/>
    <n v="561"/>
    <n v="1122"/>
    <n v="1368"/>
    <n v="246"/>
    <x v="55"/>
    <s v="Jimmy Young"/>
    <x v="467"/>
    <x v="0"/>
    <x v="0"/>
    <x v="2"/>
  </r>
  <r>
    <s v="AX12097"/>
    <s v="ENX2086"/>
    <s v="A143"/>
    <s v="EMP1008"/>
    <x v="230"/>
    <x v="450"/>
    <x v="2"/>
    <n v="123"/>
    <n v="84"/>
    <n v="252"/>
    <n v="369"/>
    <n v="117"/>
    <x v="9"/>
    <s v="Carl Elliott"/>
    <x v="230"/>
    <x v="0"/>
    <x v="10"/>
    <x v="2"/>
  </r>
  <r>
    <s v="AX12099"/>
    <s v="ENX2065"/>
    <s v="A108"/>
    <s v="EMP1017"/>
    <x v="592"/>
    <x v="440"/>
    <x v="3"/>
    <n v="2396"/>
    <n v="1965"/>
    <n v="7860"/>
    <n v="9584"/>
    <n v="1724"/>
    <x v="64"/>
    <s v="Brian Hansen"/>
    <x v="592"/>
    <x v="6"/>
    <x v="10"/>
    <x v="2"/>
  </r>
  <r>
    <s v="AX12100"/>
    <s v="ENX2095"/>
    <s v="A170"/>
    <s v="EMP1000"/>
    <x v="789"/>
    <x v="496"/>
    <x v="2"/>
    <n v="1743"/>
    <n v="872"/>
    <n v="2616"/>
    <n v="5229"/>
    <n v="2613"/>
    <x v="18"/>
    <s v="Fred Robertson"/>
    <x v="789"/>
    <x v="1"/>
    <x v="5"/>
    <x v="2"/>
  </r>
  <r>
    <s v="AX12101"/>
    <s v="ENX2073"/>
    <s v="A118"/>
    <s v="EMP1025"/>
    <x v="95"/>
    <x v="538"/>
    <x v="1"/>
    <n v="95"/>
    <n v="61"/>
    <n v="61"/>
    <n v="95"/>
    <n v="34"/>
    <x v="11"/>
    <s v="Ernest Wagner"/>
    <x v="95"/>
    <x v="3"/>
    <x v="3"/>
    <x v="2"/>
  </r>
  <r>
    <s v="AX12102"/>
    <s v="ENX2029"/>
    <s v="A164"/>
    <s v="EMP1030"/>
    <x v="676"/>
    <x v="455"/>
    <x v="3"/>
    <n v="1848"/>
    <n v="1294"/>
    <n v="5176"/>
    <n v="7392"/>
    <n v="2216"/>
    <x v="68"/>
    <s v="Bobby Russell"/>
    <x v="676"/>
    <x v="5"/>
    <x v="10"/>
    <x v="2"/>
  </r>
  <r>
    <s v="AX12103"/>
    <s v="ENX2008"/>
    <s v="A142"/>
    <s v="EMP1013"/>
    <x v="534"/>
    <x v="465"/>
    <x v="2"/>
    <n v="315"/>
    <n v="208"/>
    <n v="624"/>
    <n v="945"/>
    <n v="321"/>
    <x v="15"/>
    <s v="Charles Harper"/>
    <x v="534"/>
    <x v="4"/>
    <x v="5"/>
    <x v="2"/>
  </r>
  <r>
    <s v="AX12107"/>
    <s v="ENX2017"/>
    <s v="A164"/>
    <s v="EMP1007"/>
    <x v="694"/>
    <x v="457"/>
    <x v="3"/>
    <n v="35"/>
    <n v="22"/>
    <n v="88"/>
    <n v="140"/>
    <n v="52"/>
    <x v="68"/>
    <s v="Jeremy Mendoza"/>
    <x v="694"/>
    <x v="2"/>
    <x v="3"/>
    <x v="2"/>
  </r>
  <r>
    <s v="AX12110"/>
    <s v="ENX2093"/>
    <s v="A115"/>
    <s v="EMP1030"/>
    <x v="218"/>
    <x v="752"/>
    <x v="2"/>
    <n v="112"/>
    <n v="90"/>
    <n v="270"/>
    <n v="336"/>
    <n v="66"/>
    <x v="22"/>
    <s v="Bobby Russell"/>
    <x v="218"/>
    <x v="2"/>
    <x v="0"/>
    <x v="2"/>
  </r>
  <r>
    <s v="AX12114"/>
    <s v="ENX2048"/>
    <s v="A133"/>
    <s v="EMP1013"/>
    <x v="482"/>
    <x v="686"/>
    <x v="1"/>
    <n v="502"/>
    <n v="296"/>
    <n v="296"/>
    <n v="502"/>
    <n v="206"/>
    <x v="37"/>
    <s v="Charles Harper"/>
    <x v="482"/>
    <x v="2"/>
    <x v="9"/>
    <x v="2"/>
  </r>
  <r>
    <s v="AX12116"/>
    <s v="ENX2031"/>
    <s v="A145"/>
    <s v="EMP1028"/>
    <x v="4"/>
    <x v="630"/>
    <x v="2"/>
    <n v="1638"/>
    <n v="1261"/>
    <n v="3783"/>
    <n v="4914"/>
    <n v="1131"/>
    <x v="50"/>
    <s v="Howard Sims"/>
    <x v="4"/>
    <x v="4"/>
    <x v="7"/>
    <x v="2"/>
  </r>
  <r>
    <s v="AX12124"/>
    <s v="ENX2092"/>
    <s v="A125"/>
    <s v="EMP1002"/>
    <x v="639"/>
    <x v="443"/>
    <x v="2"/>
    <n v="1639"/>
    <n v="1295"/>
    <n v="3885"/>
    <n v="4917"/>
    <n v="1032"/>
    <x v="72"/>
    <s v="Andrew Bowman"/>
    <x v="639"/>
    <x v="2"/>
    <x v="1"/>
    <x v="2"/>
  </r>
  <r>
    <s v="AX12125"/>
    <s v="ENX2076"/>
    <s v="A128"/>
    <s v="EMP1034"/>
    <x v="189"/>
    <x v="471"/>
    <x v="1"/>
    <n v="1522"/>
    <n v="791"/>
    <n v="791"/>
    <n v="1522"/>
    <n v="731"/>
    <x v="16"/>
    <s v="Arthur Mccoy"/>
    <x v="189"/>
    <x v="1"/>
    <x v="4"/>
    <x v="2"/>
  </r>
  <r>
    <s v="AX12126"/>
    <s v="ENX2087"/>
    <s v="A142"/>
    <s v="EMP1021"/>
    <x v="710"/>
    <x v="536"/>
    <x v="1"/>
    <n v="1022"/>
    <n v="818"/>
    <n v="818"/>
    <n v="1022"/>
    <n v="204"/>
    <x v="15"/>
    <s v="Clarence Fox"/>
    <x v="710"/>
    <x v="1"/>
    <x v="1"/>
    <x v="2"/>
  </r>
  <r>
    <s v="AX12130"/>
    <s v="ENX2082"/>
    <s v="A130"/>
    <s v="EMP1031"/>
    <x v="119"/>
    <x v="719"/>
    <x v="2"/>
    <n v="1103"/>
    <n v="838"/>
    <n v="2514"/>
    <n v="3309"/>
    <n v="795"/>
    <x v="3"/>
    <s v="Brian Thomas"/>
    <x v="119"/>
    <x v="1"/>
    <x v="0"/>
    <x v="2"/>
  </r>
  <r>
    <s v="AX12131"/>
    <s v="ENX2066"/>
    <s v="A121"/>
    <s v="EMP1034"/>
    <x v="793"/>
    <x v="587"/>
    <x v="2"/>
    <n v="2091"/>
    <n v="1485"/>
    <n v="4455"/>
    <n v="6273"/>
    <n v="1818"/>
    <x v="70"/>
    <s v="Arthur Mccoy"/>
    <x v="793"/>
    <x v="5"/>
    <x v="10"/>
    <x v="2"/>
  </r>
  <r>
    <s v="AX12134"/>
    <s v="ENX2033"/>
    <s v="A152"/>
    <s v="EMP1016"/>
    <x v="608"/>
    <x v="482"/>
    <x v="1"/>
    <n v="2182"/>
    <n v="1200"/>
    <n v="1200"/>
    <n v="2182"/>
    <n v="982"/>
    <x v="54"/>
    <s v="Henry Nelson"/>
    <x v="608"/>
    <x v="6"/>
    <x v="11"/>
    <x v="2"/>
  </r>
  <r>
    <s v="AX12141"/>
    <s v="ENX2074"/>
    <s v="A135"/>
    <s v="EMP1034"/>
    <x v="505"/>
    <x v="697"/>
    <x v="1"/>
    <n v="504"/>
    <n v="408"/>
    <n v="408"/>
    <n v="504"/>
    <n v="96"/>
    <x v="44"/>
    <s v="Arthur Mccoy"/>
    <x v="505"/>
    <x v="5"/>
    <x v="6"/>
    <x v="2"/>
  </r>
  <r>
    <s v="AX12143"/>
    <s v="ENX2099"/>
    <s v="A159"/>
    <s v="EMP1007"/>
    <x v="653"/>
    <x v="449"/>
    <x v="0"/>
    <n v="1367"/>
    <n v="984"/>
    <n v="1968"/>
    <n v="2734"/>
    <n v="766"/>
    <x v="52"/>
    <s v="Jeremy Mendoza"/>
    <x v="653"/>
    <x v="6"/>
    <x v="1"/>
    <x v="2"/>
  </r>
  <r>
    <s v="AX12146"/>
    <s v="ENX2046"/>
    <s v="A151"/>
    <s v="EMP1006"/>
    <x v="476"/>
    <x v="717"/>
    <x v="1"/>
    <n v="2410"/>
    <n v="1518"/>
    <n v="1518"/>
    <n v="2410"/>
    <n v="892"/>
    <x v="24"/>
    <s v="Sean Miller"/>
    <x v="476"/>
    <x v="1"/>
    <x v="10"/>
    <x v="2"/>
  </r>
  <r>
    <s v="AX12150"/>
    <s v="ENX2076"/>
    <s v="A156"/>
    <s v="EMP1000"/>
    <x v="783"/>
    <x v="459"/>
    <x v="2"/>
    <n v="1522"/>
    <n v="791"/>
    <n v="2373"/>
    <n v="4566"/>
    <n v="2193"/>
    <x v="39"/>
    <s v="Fred Robertson"/>
    <x v="783"/>
    <x v="6"/>
    <x v="10"/>
    <x v="2"/>
  </r>
  <r>
    <s v="AX12151"/>
    <s v="ENX2047"/>
    <s v="A116"/>
    <s v="EMP1019"/>
    <x v="707"/>
    <x v="690"/>
    <x v="0"/>
    <n v="290"/>
    <n v="200"/>
    <n v="400"/>
    <n v="580"/>
    <n v="180"/>
    <x v="47"/>
    <s v="Roger Robertson"/>
    <x v="707"/>
    <x v="5"/>
    <x v="2"/>
    <x v="2"/>
  </r>
  <r>
    <s v="AX12156"/>
    <s v="ENX2048"/>
    <s v="A171"/>
    <s v="EMP1016"/>
    <x v="762"/>
    <x v="490"/>
    <x v="0"/>
    <n v="502"/>
    <n v="296"/>
    <n v="592"/>
    <n v="1004"/>
    <n v="412"/>
    <x v="58"/>
    <s v="Henry Nelson"/>
    <x v="762"/>
    <x v="2"/>
    <x v="10"/>
    <x v="2"/>
  </r>
  <r>
    <s v="AX12157"/>
    <s v="ENX2008"/>
    <s v="A149"/>
    <s v="EMP1034"/>
    <x v="493"/>
    <x v="440"/>
    <x v="0"/>
    <n v="315"/>
    <n v="208"/>
    <n v="416"/>
    <n v="630"/>
    <n v="214"/>
    <x v="42"/>
    <s v="Arthur Mccoy"/>
    <x v="493"/>
    <x v="6"/>
    <x v="10"/>
    <x v="2"/>
  </r>
  <r>
    <s v="AX12158"/>
    <s v="ENX2085"/>
    <s v="A161"/>
    <s v="EMP1036"/>
    <x v="711"/>
    <x v="621"/>
    <x v="3"/>
    <n v="1862"/>
    <n v="1173"/>
    <n v="4692"/>
    <n v="7448"/>
    <n v="2756"/>
    <x v="25"/>
    <s v="Robert Reed"/>
    <x v="711"/>
    <x v="3"/>
    <x v="7"/>
    <x v="2"/>
  </r>
  <r>
    <s v="AX12160"/>
    <s v="ENX2040"/>
    <s v="A134"/>
    <s v="EMP1023"/>
    <x v="313"/>
    <x v="753"/>
    <x v="1"/>
    <n v="1889"/>
    <n v="945"/>
    <n v="945"/>
    <n v="1889"/>
    <n v="944"/>
    <x v="7"/>
    <s v="Brian Davis"/>
    <x v="313"/>
    <x v="4"/>
    <x v="11"/>
    <x v="2"/>
  </r>
  <r>
    <s v="AX12161"/>
    <s v="ENX2020"/>
    <s v="A124"/>
    <s v="EMP1001"/>
    <x v="487"/>
    <x v="481"/>
    <x v="0"/>
    <n v="2005"/>
    <n v="1223"/>
    <n v="2446"/>
    <n v="4010"/>
    <n v="1564"/>
    <x v="21"/>
    <s v="Kevin Butler"/>
    <x v="487"/>
    <x v="5"/>
    <x v="0"/>
    <x v="2"/>
  </r>
  <r>
    <s v="AX12165"/>
    <s v="ENX2005"/>
    <s v="A124"/>
    <s v="EMP1036"/>
    <x v="12"/>
    <x v="754"/>
    <x v="1"/>
    <n v="684"/>
    <n v="561"/>
    <n v="561"/>
    <n v="684"/>
    <n v="123"/>
    <x v="21"/>
    <s v="Robert Reed"/>
    <x v="12"/>
    <x v="2"/>
    <x v="1"/>
    <x v="2"/>
  </r>
  <r>
    <s v="AX12170"/>
    <s v="ENX2055"/>
    <s v="A164"/>
    <s v="EMP1001"/>
    <x v="393"/>
    <x v="749"/>
    <x v="0"/>
    <n v="2495"/>
    <n v="1896"/>
    <n v="3792"/>
    <n v="4990"/>
    <n v="1198"/>
    <x v="68"/>
    <s v="Kevin Butler"/>
    <x v="393"/>
    <x v="0"/>
    <x v="3"/>
    <x v="2"/>
  </r>
  <r>
    <s v="AX12171"/>
    <s v="ENX2012"/>
    <s v="A132"/>
    <s v="EMP1001"/>
    <x v="514"/>
    <x v="755"/>
    <x v="3"/>
    <n v="1353"/>
    <n v="947"/>
    <n v="3788"/>
    <n v="5412"/>
    <n v="1624"/>
    <x v="56"/>
    <s v="Kevin Butler"/>
    <x v="514"/>
    <x v="2"/>
    <x v="8"/>
    <x v="2"/>
  </r>
  <r>
    <s v="AX12173"/>
    <s v="ENX2040"/>
    <s v="A141"/>
    <s v="EMP1007"/>
    <x v="63"/>
    <x v="744"/>
    <x v="1"/>
    <n v="1889"/>
    <n v="945"/>
    <n v="945"/>
    <n v="1889"/>
    <n v="944"/>
    <x v="23"/>
    <s v="Jeremy Mendoza"/>
    <x v="63"/>
    <x v="6"/>
    <x v="6"/>
    <x v="2"/>
  </r>
  <r>
    <s v="AX12176"/>
    <s v="ENX2059"/>
    <s v="A113"/>
    <s v="EMP1042"/>
    <x v="730"/>
    <x v="489"/>
    <x v="1"/>
    <n v="1494"/>
    <n v="971"/>
    <n v="971"/>
    <n v="1494"/>
    <n v="523"/>
    <x v="49"/>
    <s v="Scott Clark"/>
    <x v="730"/>
    <x v="3"/>
    <x v="5"/>
    <x v="2"/>
  </r>
  <r>
    <s v="AX12179"/>
    <s v="ENX2027"/>
    <s v="A173"/>
    <s v="EMP1037"/>
    <x v="777"/>
    <x v="571"/>
    <x v="1"/>
    <n v="2497"/>
    <n v="1473"/>
    <n v="1473"/>
    <n v="2497"/>
    <n v="1024"/>
    <x v="14"/>
    <s v="Carl Hall"/>
    <x v="777"/>
    <x v="0"/>
    <x v="4"/>
    <x v="2"/>
  </r>
  <r>
    <s v="AX12184"/>
    <s v="ENX2046"/>
    <s v="A170"/>
    <s v="EMP1018"/>
    <x v="737"/>
    <x v="605"/>
    <x v="2"/>
    <n v="2410"/>
    <n v="1518"/>
    <n v="4554"/>
    <n v="7230"/>
    <n v="2676"/>
    <x v="18"/>
    <s v="Jimmy Young"/>
    <x v="737"/>
    <x v="1"/>
    <x v="1"/>
    <x v="2"/>
  </r>
  <r>
    <s v="AX12187"/>
    <s v="ENX2008"/>
    <s v="A162"/>
    <s v="EMP1036"/>
    <x v="527"/>
    <x v="575"/>
    <x v="2"/>
    <n v="315"/>
    <n v="208"/>
    <n v="624"/>
    <n v="945"/>
    <n v="321"/>
    <x v="48"/>
    <s v="Robert Reed"/>
    <x v="527"/>
    <x v="5"/>
    <x v="7"/>
    <x v="2"/>
  </r>
  <r>
    <s v="AX12188"/>
    <s v="ENX2041"/>
    <s v="A128"/>
    <s v="EMP1036"/>
    <x v="351"/>
    <x v="539"/>
    <x v="1"/>
    <n v="1380"/>
    <n v="1090"/>
    <n v="1090"/>
    <n v="1380"/>
    <n v="290"/>
    <x v="16"/>
    <s v="Robert Reed"/>
    <x v="351"/>
    <x v="4"/>
    <x v="6"/>
    <x v="2"/>
  </r>
  <r>
    <s v="AX12189"/>
    <s v="ENX2056"/>
    <s v="A133"/>
    <s v="EMP1024"/>
    <x v="749"/>
    <x v="604"/>
    <x v="1"/>
    <n v="1635"/>
    <n v="1046"/>
    <n v="1046"/>
    <n v="1635"/>
    <n v="589"/>
    <x v="37"/>
    <s v="Ernest Wheeler"/>
    <x v="749"/>
    <x v="0"/>
    <x v="6"/>
    <x v="2"/>
  </r>
  <r>
    <s v="AX12194"/>
    <s v="ENX2063"/>
    <s v="A146"/>
    <s v="EMP1028"/>
    <x v="93"/>
    <x v="508"/>
    <x v="1"/>
    <n v="1708"/>
    <n v="871"/>
    <n v="871"/>
    <n v="1708"/>
    <n v="837"/>
    <x v="8"/>
    <s v="Howard Sims"/>
    <x v="93"/>
    <x v="0"/>
    <x v="10"/>
    <x v="2"/>
  </r>
  <r>
    <s v="AX12202"/>
    <s v="ENX2090"/>
    <s v="A109"/>
    <s v="EMP1014"/>
    <x v="299"/>
    <x v="466"/>
    <x v="2"/>
    <n v="1338"/>
    <n v="682"/>
    <n v="2046"/>
    <n v="4014"/>
    <n v="1968"/>
    <x v="34"/>
    <s v="Ronald Reed"/>
    <x v="299"/>
    <x v="5"/>
    <x v="9"/>
    <x v="2"/>
  </r>
  <r>
    <s v="AX12204"/>
    <s v="ENX2024"/>
    <s v="A100"/>
    <s v="EMP1026"/>
    <x v="59"/>
    <x v="520"/>
    <x v="1"/>
    <n v="356"/>
    <n v="292"/>
    <n v="292"/>
    <n v="356"/>
    <n v="64"/>
    <x v="67"/>
    <s v="Martin Perry"/>
    <x v="59"/>
    <x v="0"/>
    <x v="6"/>
    <x v="2"/>
  </r>
  <r>
    <s v="AX12206"/>
    <s v="ENX2046"/>
    <s v="A143"/>
    <s v="EMP1033"/>
    <x v="333"/>
    <x v="632"/>
    <x v="1"/>
    <n v="2410"/>
    <n v="1518"/>
    <n v="1518"/>
    <n v="2410"/>
    <n v="892"/>
    <x v="9"/>
    <s v="Jerry Perry"/>
    <x v="333"/>
    <x v="3"/>
    <x v="11"/>
    <x v="2"/>
  </r>
  <r>
    <s v="AX12208"/>
    <s v="ENX2095"/>
    <s v="A150"/>
    <s v="EMP1008"/>
    <x v="371"/>
    <x v="714"/>
    <x v="2"/>
    <n v="1743"/>
    <n v="872"/>
    <n v="2616"/>
    <n v="5229"/>
    <n v="2613"/>
    <x v="27"/>
    <s v="Carl Elliott"/>
    <x v="371"/>
    <x v="5"/>
    <x v="3"/>
    <x v="2"/>
  </r>
  <r>
    <s v="AX12211"/>
    <s v="ENX2071"/>
    <s v="A121"/>
    <s v="EMP1043"/>
    <x v="678"/>
    <x v="666"/>
    <x v="0"/>
    <n v="136"/>
    <n v="72"/>
    <n v="144"/>
    <n v="272"/>
    <n v="128"/>
    <x v="70"/>
    <s v="Joshua Taylor"/>
    <x v="678"/>
    <x v="5"/>
    <x v="3"/>
    <x v="2"/>
  </r>
  <r>
    <s v="AX12214"/>
    <s v="ENX2052"/>
    <s v="A132"/>
    <s v="EMP1011"/>
    <x v="483"/>
    <x v="710"/>
    <x v="3"/>
    <n v="1526"/>
    <n v="1251"/>
    <n v="5004"/>
    <n v="6104"/>
    <n v="1100"/>
    <x v="56"/>
    <s v="Larry Marshall"/>
    <x v="483"/>
    <x v="6"/>
    <x v="10"/>
    <x v="2"/>
  </r>
  <r>
    <s v="AX12217"/>
    <s v="ENX2083"/>
    <s v="A172"/>
    <s v="EMP1002"/>
    <x v="505"/>
    <x v="698"/>
    <x v="0"/>
    <n v="2141"/>
    <n v="1777"/>
    <n v="3554"/>
    <n v="4282"/>
    <n v="728"/>
    <x v="28"/>
    <s v="Andrew Bowman"/>
    <x v="505"/>
    <x v="6"/>
    <x v="9"/>
    <x v="2"/>
  </r>
  <r>
    <s v="AX12221"/>
    <s v="ENX2010"/>
    <s v="A125"/>
    <s v="EMP1044"/>
    <x v="3"/>
    <x v="712"/>
    <x v="3"/>
    <n v="1812"/>
    <n v="1305"/>
    <n v="5220"/>
    <n v="7248"/>
    <n v="2028"/>
    <x v="72"/>
    <s v="Martin Carr"/>
    <x v="3"/>
    <x v="2"/>
    <x v="0"/>
    <x v="2"/>
  </r>
  <r>
    <s v="AX12229"/>
    <s v="ENX2041"/>
    <s v="A138"/>
    <s v="EMP1023"/>
    <x v="677"/>
    <x v="615"/>
    <x v="0"/>
    <n v="1380"/>
    <n v="1090"/>
    <n v="2180"/>
    <n v="2760"/>
    <n v="580"/>
    <x v="6"/>
    <s v="Brian Davis"/>
    <x v="677"/>
    <x v="2"/>
    <x v="6"/>
    <x v="2"/>
  </r>
  <r>
    <s v="AX12230"/>
    <s v="ENX2078"/>
    <s v="A169"/>
    <s v="EMP1035"/>
    <x v="388"/>
    <x v="692"/>
    <x v="1"/>
    <n v="1798"/>
    <n v="971"/>
    <n v="971"/>
    <n v="1798"/>
    <n v="827"/>
    <x v="30"/>
    <s v="Roger Ramos"/>
    <x v="388"/>
    <x v="3"/>
    <x v="6"/>
    <x v="2"/>
  </r>
  <r>
    <s v="AX12231"/>
    <s v="ENX2001"/>
    <s v="A133"/>
    <s v="EMP1037"/>
    <x v="539"/>
    <x v="535"/>
    <x v="1"/>
    <n v="951"/>
    <n v="504"/>
    <n v="504"/>
    <n v="951"/>
    <n v="447"/>
    <x v="37"/>
    <s v="Carl Hall"/>
    <x v="539"/>
    <x v="1"/>
    <x v="8"/>
    <x v="2"/>
  </r>
  <r>
    <s v="AX12232"/>
    <s v="ENX2077"/>
    <s v="A143"/>
    <s v="EMP1030"/>
    <x v="473"/>
    <x v="704"/>
    <x v="1"/>
    <n v="530"/>
    <n v="424"/>
    <n v="424"/>
    <n v="530"/>
    <n v="106"/>
    <x v="9"/>
    <s v="Bobby Russell"/>
    <x v="473"/>
    <x v="0"/>
    <x v="6"/>
    <x v="2"/>
  </r>
  <r>
    <s v="AX12234"/>
    <s v="ENX2006"/>
    <s v="A113"/>
    <s v="EMP1038"/>
    <x v="122"/>
    <x v="668"/>
    <x v="1"/>
    <n v="1826"/>
    <n v="1443"/>
    <n v="1443"/>
    <n v="1826"/>
    <n v="383"/>
    <x v="49"/>
    <s v="Scott Mason"/>
    <x v="122"/>
    <x v="2"/>
    <x v="11"/>
    <x v="2"/>
  </r>
  <r>
    <s v="AX12241"/>
    <s v="ENX2005"/>
    <s v="A103"/>
    <s v="EMP1039"/>
    <x v="276"/>
    <x v="526"/>
    <x v="1"/>
    <n v="684"/>
    <n v="561"/>
    <n v="561"/>
    <n v="684"/>
    <n v="123"/>
    <x v="2"/>
    <s v="Eugene Holmes"/>
    <x v="276"/>
    <x v="2"/>
    <x v="0"/>
    <x v="2"/>
  </r>
  <r>
    <s v="AX12246"/>
    <s v="ENX2035"/>
    <s v="A124"/>
    <s v="EMP1014"/>
    <x v="504"/>
    <x v="490"/>
    <x v="0"/>
    <n v="458"/>
    <n v="376"/>
    <n v="752"/>
    <n v="916"/>
    <n v="164"/>
    <x v="21"/>
    <s v="Ronald Reed"/>
    <x v="504"/>
    <x v="2"/>
    <x v="10"/>
    <x v="2"/>
  </r>
  <r>
    <s v="AX12251"/>
    <s v="ENX2047"/>
    <s v="A152"/>
    <s v="EMP1013"/>
    <x v="158"/>
    <x v="650"/>
    <x v="1"/>
    <n v="290"/>
    <n v="200"/>
    <n v="200"/>
    <n v="290"/>
    <n v="90"/>
    <x v="54"/>
    <s v="Charles Harper"/>
    <x v="158"/>
    <x v="1"/>
    <x v="3"/>
    <x v="2"/>
  </r>
  <r>
    <s v="AX12256"/>
    <s v="ENX2028"/>
    <s v="A109"/>
    <s v="EMP1006"/>
    <x v="629"/>
    <x v="604"/>
    <x v="1"/>
    <n v="2283"/>
    <n v="1484"/>
    <n v="1484"/>
    <n v="2283"/>
    <n v="799"/>
    <x v="34"/>
    <s v="Sean Miller"/>
    <x v="629"/>
    <x v="0"/>
    <x v="6"/>
    <x v="2"/>
  </r>
  <r>
    <s v="AX12259"/>
    <s v="ENX2053"/>
    <s v="A161"/>
    <s v="EMP1017"/>
    <x v="701"/>
    <x v="516"/>
    <x v="3"/>
    <n v="596"/>
    <n v="358"/>
    <n v="1432"/>
    <n v="2384"/>
    <n v="952"/>
    <x v="25"/>
    <s v="Brian Hansen"/>
    <x v="701"/>
    <x v="6"/>
    <x v="2"/>
    <x v="2"/>
  </r>
  <r>
    <s v="AX12266"/>
    <s v="ENX2085"/>
    <s v="A173"/>
    <s v="EMP1018"/>
    <x v="293"/>
    <x v="522"/>
    <x v="0"/>
    <n v="1862"/>
    <n v="1173"/>
    <n v="2346"/>
    <n v="3724"/>
    <n v="1378"/>
    <x v="14"/>
    <s v="Jimmy Young"/>
    <x v="293"/>
    <x v="0"/>
    <x v="1"/>
    <x v="2"/>
  </r>
  <r>
    <s v="AX12267"/>
    <s v="ENX2062"/>
    <s v="A157"/>
    <s v="EMP1041"/>
    <x v="209"/>
    <x v="756"/>
    <x v="0"/>
    <n v="2464"/>
    <n v="1774"/>
    <n v="3548"/>
    <n v="4928"/>
    <n v="1380"/>
    <x v="0"/>
    <s v="Joe Sims"/>
    <x v="209"/>
    <x v="4"/>
    <x v="1"/>
    <x v="2"/>
  </r>
  <r>
    <s v="AX12277"/>
    <s v="ENX2012"/>
    <s v="A138"/>
    <s v="EMP1036"/>
    <x v="691"/>
    <x v="740"/>
    <x v="0"/>
    <n v="1353"/>
    <n v="947"/>
    <n v="1894"/>
    <n v="2706"/>
    <n v="812"/>
    <x v="6"/>
    <s v="Robert Reed"/>
    <x v="691"/>
    <x v="3"/>
    <x v="8"/>
    <x v="2"/>
  </r>
  <r>
    <s v="AX12280"/>
    <s v="ENX2080"/>
    <s v="A136"/>
    <s v="EMP1034"/>
    <x v="38"/>
    <x v="689"/>
    <x v="0"/>
    <n v="2353"/>
    <n v="1788"/>
    <n v="3576"/>
    <n v="4706"/>
    <n v="1130"/>
    <x v="29"/>
    <s v="Arthur Mccoy"/>
    <x v="38"/>
    <x v="6"/>
    <x v="3"/>
    <x v="2"/>
  </r>
  <r>
    <s v="AX12282"/>
    <s v="ENX2011"/>
    <s v="A160"/>
    <s v="EMP1026"/>
    <x v="674"/>
    <x v="640"/>
    <x v="1"/>
    <n v="530"/>
    <n v="435"/>
    <n v="435"/>
    <n v="530"/>
    <n v="95"/>
    <x v="1"/>
    <s v="Martin Perry"/>
    <x v="674"/>
    <x v="3"/>
    <x v="2"/>
    <x v="2"/>
  </r>
  <r>
    <s v="AX12283"/>
    <s v="ENX2073"/>
    <s v="A166"/>
    <s v="EMP1032"/>
    <x v="527"/>
    <x v="686"/>
    <x v="1"/>
    <n v="95"/>
    <n v="61"/>
    <n v="61"/>
    <n v="95"/>
    <n v="34"/>
    <x v="65"/>
    <s v="Larry Castillo"/>
    <x v="527"/>
    <x v="2"/>
    <x v="9"/>
    <x v="2"/>
  </r>
  <r>
    <s v="AX12285"/>
    <s v="ENX2100"/>
    <s v="A145"/>
    <s v="EMP1022"/>
    <x v="658"/>
    <x v="719"/>
    <x v="1"/>
    <n v="799"/>
    <n v="455"/>
    <n v="455"/>
    <n v="799"/>
    <n v="344"/>
    <x v="50"/>
    <s v="Walter Cook"/>
    <x v="658"/>
    <x v="1"/>
    <x v="0"/>
    <x v="2"/>
  </r>
  <r>
    <s v="AX12287"/>
    <s v="ENX2057"/>
    <s v="A110"/>
    <s v="EMP1039"/>
    <x v="8"/>
    <x v="514"/>
    <x v="3"/>
    <n v="181"/>
    <n v="130"/>
    <n v="520"/>
    <n v="724"/>
    <n v="204"/>
    <x v="73"/>
    <s v="Eugene Holmes"/>
    <x v="8"/>
    <x v="4"/>
    <x v="5"/>
    <x v="2"/>
  </r>
  <r>
    <s v="AX12292"/>
    <s v="ENX2025"/>
    <s v="A169"/>
    <s v="EMP1031"/>
    <x v="110"/>
    <x v="687"/>
    <x v="1"/>
    <n v="667"/>
    <n v="387"/>
    <n v="387"/>
    <n v="667"/>
    <n v="280"/>
    <x v="30"/>
    <s v="Brian Thomas"/>
    <x v="110"/>
    <x v="3"/>
    <x v="0"/>
    <x v="2"/>
  </r>
  <r>
    <s v="AX12295"/>
    <s v="ENX2016"/>
    <s v="A128"/>
    <s v="EMP1031"/>
    <x v="683"/>
    <x v="757"/>
    <x v="0"/>
    <n v="1351"/>
    <n v="1108"/>
    <n v="2216"/>
    <n v="2702"/>
    <n v="486"/>
    <x v="16"/>
    <s v="Brian Thomas"/>
    <x v="683"/>
    <x v="5"/>
    <x v="6"/>
    <x v="2"/>
  </r>
  <r>
    <s v="AX12300"/>
    <s v="ENX2046"/>
    <s v="A128"/>
    <s v="EMP1005"/>
    <x v="665"/>
    <x v="553"/>
    <x v="2"/>
    <n v="2410"/>
    <n v="1518"/>
    <n v="4554"/>
    <n v="7230"/>
    <n v="2676"/>
    <x v="16"/>
    <s v="Ryan Welch"/>
    <x v="665"/>
    <x v="5"/>
    <x v="4"/>
    <x v="2"/>
  </r>
  <r>
    <s v="AX12302"/>
    <s v="ENX2032"/>
    <s v="A155"/>
    <s v="EMP1030"/>
    <x v="120"/>
    <x v="739"/>
    <x v="3"/>
    <n v="1967"/>
    <n v="1397"/>
    <n v="5588"/>
    <n v="7868"/>
    <n v="2280"/>
    <x v="41"/>
    <s v="Bobby Russell"/>
    <x v="120"/>
    <x v="4"/>
    <x v="7"/>
    <x v="2"/>
  </r>
  <r>
    <s v="AX12303"/>
    <s v="ENX2005"/>
    <s v="A149"/>
    <s v="EMP1036"/>
    <x v="284"/>
    <x v="509"/>
    <x v="1"/>
    <n v="684"/>
    <n v="561"/>
    <n v="561"/>
    <n v="684"/>
    <n v="123"/>
    <x v="42"/>
    <s v="Robert Reed"/>
    <x v="284"/>
    <x v="2"/>
    <x v="2"/>
    <x v="2"/>
  </r>
  <r>
    <s v="AX12306"/>
    <s v="ENX2093"/>
    <s v="A148"/>
    <s v="EMP1039"/>
    <x v="541"/>
    <x v="698"/>
    <x v="2"/>
    <n v="112"/>
    <n v="90"/>
    <n v="270"/>
    <n v="336"/>
    <n v="66"/>
    <x v="31"/>
    <s v="Eugene Holmes"/>
    <x v="541"/>
    <x v="6"/>
    <x v="9"/>
    <x v="2"/>
  </r>
  <r>
    <s v="AX12307"/>
    <s v="ENX2004"/>
    <s v="A165"/>
    <s v="EMP1034"/>
    <x v="280"/>
    <x v="468"/>
    <x v="1"/>
    <n v="1278"/>
    <n v="665"/>
    <n v="665"/>
    <n v="1278"/>
    <n v="613"/>
    <x v="51"/>
    <s v="Arthur Mccoy"/>
    <x v="280"/>
    <x v="6"/>
    <x v="6"/>
    <x v="2"/>
  </r>
  <r>
    <s v="AX12313"/>
    <s v="ENX2066"/>
    <s v="A138"/>
    <s v="EMP1000"/>
    <x v="549"/>
    <x v="712"/>
    <x v="0"/>
    <n v="2091"/>
    <n v="1485"/>
    <n v="2970"/>
    <n v="4182"/>
    <n v="1212"/>
    <x v="6"/>
    <s v="Fred Robertson"/>
    <x v="549"/>
    <x v="2"/>
    <x v="0"/>
    <x v="2"/>
  </r>
  <r>
    <s v="AX12315"/>
    <s v="ENX2091"/>
    <s v="A113"/>
    <s v="EMP1035"/>
    <x v="352"/>
    <x v="494"/>
    <x v="1"/>
    <n v="368"/>
    <n v="294"/>
    <n v="294"/>
    <n v="368"/>
    <n v="74"/>
    <x v="49"/>
    <s v="Roger Ramos"/>
    <x v="352"/>
    <x v="2"/>
    <x v="9"/>
    <x v="2"/>
  </r>
  <r>
    <s v="AX12316"/>
    <s v="ENX2040"/>
    <s v="A141"/>
    <s v="EMP1040"/>
    <x v="770"/>
    <x v="535"/>
    <x v="1"/>
    <n v="1889"/>
    <n v="945"/>
    <n v="945"/>
    <n v="1889"/>
    <n v="944"/>
    <x v="23"/>
    <s v="Patrick Ruiz"/>
    <x v="770"/>
    <x v="1"/>
    <x v="8"/>
    <x v="2"/>
  </r>
  <r>
    <s v="AX12317"/>
    <s v="ENX2016"/>
    <s v="A117"/>
    <s v="EMP1017"/>
    <x v="555"/>
    <x v="747"/>
    <x v="2"/>
    <n v="1351"/>
    <n v="1108"/>
    <n v="3324"/>
    <n v="4053"/>
    <n v="729"/>
    <x v="63"/>
    <s v="Brian Hansen"/>
    <x v="555"/>
    <x v="3"/>
    <x v="1"/>
    <x v="2"/>
  </r>
  <r>
    <s v="AX12319"/>
    <s v="ENX2089"/>
    <s v="A137"/>
    <s v="EMP1021"/>
    <x v="706"/>
    <x v="569"/>
    <x v="0"/>
    <n v="2294"/>
    <n v="1399"/>
    <n v="2798"/>
    <n v="4588"/>
    <n v="1790"/>
    <x v="32"/>
    <s v="Clarence Fox"/>
    <x v="706"/>
    <x v="4"/>
    <x v="1"/>
    <x v="2"/>
  </r>
  <r>
    <s v="AX12322"/>
    <s v="ENX2053"/>
    <s v="A103"/>
    <s v="EMP1037"/>
    <x v="521"/>
    <x v="478"/>
    <x v="1"/>
    <n v="596"/>
    <n v="358"/>
    <n v="358"/>
    <n v="596"/>
    <n v="238"/>
    <x v="2"/>
    <s v="Carl Hall"/>
    <x v="521"/>
    <x v="5"/>
    <x v="11"/>
    <x v="2"/>
  </r>
  <r>
    <s v="AX12324"/>
    <s v="ENX2080"/>
    <s v="A133"/>
    <s v="EMP1016"/>
    <x v="675"/>
    <x v="758"/>
    <x v="2"/>
    <n v="2353"/>
    <n v="1788"/>
    <n v="5364"/>
    <n v="7059"/>
    <n v="1695"/>
    <x v="37"/>
    <s v="Henry Nelson"/>
    <x v="675"/>
    <x v="0"/>
    <x v="11"/>
    <x v="2"/>
  </r>
  <r>
    <s v="AX12326"/>
    <s v="ENX2005"/>
    <s v="A138"/>
    <s v="EMP1004"/>
    <x v="596"/>
    <x v="694"/>
    <x v="1"/>
    <n v="684"/>
    <n v="561"/>
    <n v="561"/>
    <n v="684"/>
    <n v="123"/>
    <x v="6"/>
    <s v="Kenneth Bradley"/>
    <x v="596"/>
    <x v="0"/>
    <x v="4"/>
    <x v="2"/>
  </r>
  <r>
    <s v="AX12331"/>
    <s v="ENX2064"/>
    <s v="A124"/>
    <s v="EMP1010"/>
    <x v="88"/>
    <x v="539"/>
    <x v="1"/>
    <n v="1414"/>
    <n v="962"/>
    <n v="962"/>
    <n v="1414"/>
    <n v="452"/>
    <x v="21"/>
    <s v="Joshua Cook"/>
    <x v="88"/>
    <x v="4"/>
    <x v="6"/>
    <x v="2"/>
  </r>
  <r>
    <s v="AX12332"/>
    <s v="ENX2016"/>
    <s v="A147"/>
    <s v="EMP1008"/>
    <x v="188"/>
    <x v="605"/>
    <x v="0"/>
    <n v="1351"/>
    <n v="1108"/>
    <n v="2216"/>
    <n v="2702"/>
    <n v="486"/>
    <x v="20"/>
    <s v="Carl Elliott"/>
    <x v="188"/>
    <x v="1"/>
    <x v="1"/>
    <x v="2"/>
  </r>
  <r>
    <s v="AX12339"/>
    <s v="ENX2069"/>
    <s v="A109"/>
    <s v="EMP1001"/>
    <x v="579"/>
    <x v="735"/>
    <x v="1"/>
    <n v="378"/>
    <n v="291"/>
    <n v="291"/>
    <n v="378"/>
    <n v="87"/>
    <x v="34"/>
    <s v="Kevin Butler"/>
    <x v="579"/>
    <x v="6"/>
    <x v="3"/>
    <x v="2"/>
  </r>
  <r>
    <s v="AX12341"/>
    <s v="ENX2024"/>
    <s v="A126"/>
    <s v="EMP1024"/>
    <x v="313"/>
    <x v="560"/>
    <x v="0"/>
    <n v="356"/>
    <n v="292"/>
    <n v="584"/>
    <n v="712"/>
    <n v="128"/>
    <x v="38"/>
    <s v="Ernest Wheeler"/>
    <x v="313"/>
    <x v="3"/>
    <x v="1"/>
    <x v="2"/>
  </r>
  <r>
    <s v="AX12344"/>
    <s v="ENX2085"/>
    <s v="A129"/>
    <s v="EMP1003"/>
    <x v="780"/>
    <x v="739"/>
    <x v="1"/>
    <n v="1862"/>
    <n v="1173"/>
    <n v="1173"/>
    <n v="1862"/>
    <n v="689"/>
    <x v="59"/>
    <s v="Christopher Tucker"/>
    <x v="780"/>
    <x v="4"/>
    <x v="7"/>
    <x v="2"/>
  </r>
  <r>
    <s v="AX12345"/>
    <s v="ENX2018"/>
    <s v="A165"/>
    <s v="EMP1044"/>
    <x v="434"/>
    <x v="543"/>
    <x v="1"/>
    <n v="1972"/>
    <n v="1321"/>
    <n v="1321"/>
    <n v="1972"/>
    <n v="651"/>
    <x v="51"/>
    <s v="Martin Carr"/>
    <x v="434"/>
    <x v="4"/>
    <x v="11"/>
    <x v="2"/>
  </r>
  <r>
    <s v="AX12350"/>
    <s v="ENX2097"/>
    <s v="A122"/>
    <s v="EMP1025"/>
    <x v="143"/>
    <x v="759"/>
    <x v="2"/>
    <n v="1052"/>
    <n v="589"/>
    <n v="1767"/>
    <n v="3156"/>
    <n v="1389"/>
    <x v="17"/>
    <s v="Ernest Wagner"/>
    <x v="143"/>
    <x v="0"/>
    <x v="11"/>
    <x v="2"/>
  </r>
  <r>
    <s v="AX12352"/>
    <s v="ENX2023"/>
    <s v="A169"/>
    <s v="EMP1033"/>
    <x v="303"/>
    <x v="632"/>
    <x v="1"/>
    <n v="818"/>
    <n v="450"/>
    <n v="450"/>
    <n v="818"/>
    <n v="368"/>
    <x v="30"/>
    <s v="Jerry Perry"/>
    <x v="303"/>
    <x v="3"/>
    <x v="11"/>
    <x v="2"/>
  </r>
  <r>
    <s v="AX12358"/>
    <s v="ENX2087"/>
    <s v="A114"/>
    <s v="EMP1012"/>
    <x v="178"/>
    <x v="565"/>
    <x v="3"/>
    <n v="1022"/>
    <n v="818"/>
    <n v="3272"/>
    <n v="4088"/>
    <n v="816"/>
    <x v="36"/>
    <s v="John Reyes"/>
    <x v="178"/>
    <x v="5"/>
    <x v="0"/>
    <x v="2"/>
  </r>
  <r>
    <s v="AX12361"/>
    <s v="ENX2044"/>
    <s v="A118"/>
    <s v="EMP1040"/>
    <x v="586"/>
    <x v="760"/>
    <x v="2"/>
    <n v="886"/>
    <n v="478"/>
    <n v="1434"/>
    <n v="2658"/>
    <n v="1224"/>
    <x v="11"/>
    <s v="Patrick Ruiz"/>
    <x v="586"/>
    <x v="6"/>
    <x v="9"/>
    <x v="2"/>
  </r>
  <r>
    <s v="AX12364"/>
    <s v="ENX2091"/>
    <s v="A111"/>
    <s v="EMP1004"/>
    <x v="480"/>
    <x v="718"/>
    <x v="0"/>
    <n v="368"/>
    <n v="294"/>
    <n v="588"/>
    <n v="736"/>
    <n v="148"/>
    <x v="19"/>
    <s v="Kenneth Bradley"/>
    <x v="480"/>
    <x v="6"/>
    <x v="6"/>
    <x v="2"/>
  </r>
  <r>
    <s v="AX12366"/>
    <s v="ENX2015"/>
    <s v="A112"/>
    <s v="EMP1034"/>
    <x v="779"/>
    <x v="549"/>
    <x v="1"/>
    <n v="637"/>
    <n v="389"/>
    <n v="389"/>
    <n v="637"/>
    <n v="248"/>
    <x v="40"/>
    <s v="Arthur Mccoy"/>
    <x v="779"/>
    <x v="5"/>
    <x v="1"/>
    <x v="2"/>
  </r>
  <r>
    <s v="AX12367"/>
    <s v="ENX2087"/>
    <s v="A101"/>
    <s v="EMP1029"/>
    <x v="2"/>
    <x v="707"/>
    <x v="2"/>
    <n v="1022"/>
    <n v="818"/>
    <n v="2454"/>
    <n v="3066"/>
    <n v="612"/>
    <x v="26"/>
    <s v="Howard Gardner"/>
    <x v="2"/>
    <x v="0"/>
    <x v="0"/>
    <x v="2"/>
  </r>
  <r>
    <s v="AX12371"/>
    <s v="ENX2053"/>
    <s v="A116"/>
    <s v="EMP1032"/>
    <x v="370"/>
    <x v="443"/>
    <x v="1"/>
    <n v="596"/>
    <n v="358"/>
    <n v="358"/>
    <n v="596"/>
    <n v="238"/>
    <x v="47"/>
    <s v="Larry Castillo"/>
    <x v="370"/>
    <x v="2"/>
    <x v="1"/>
    <x v="2"/>
  </r>
  <r>
    <s v="AX12378"/>
    <s v="ENX2064"/>
    <s v="A154"/>
    <s v="EMP1016"/>
    <x v="259"/>
    <x v="486"/>
    <x v="1"/>
    <n v="1414"/>
    <n v="962"/>
    <n v="962"/>
    <n v="1414"/>
    <n v="452"/>
    <x v="55"/>
    <s v="Henry Nelson"/>
    <x v="259"/>
    <x v="6"/>
    <x v="3"/>
    <x v="2"/>
  </r>
  <r>
    <s v="AX12379"/>
    <s v="ENX2066"/>
    <s v="A134"/>
    <s v="EMP1022"/>
    <x v="753"/>
    <x v="626"/>
    <x v="2"/>
    <n v="2091"/>
    <n v="1485"/>
    <n v="4455"/>
    <n v="6273"/>
    <n v="1818"/>
    <x v="7"/>
    <s v="Walter Cook"/>
    <x v="753"/>
    <x v="6"/>
    <x v="7"/>
    <x v="2"/>
  </r>
  <r>
    <s v="AX12382"/>
    <s v="ENX2031"/>
    <s v="A173"/>
    <s v="EMP1020"/>
    <x v="215"/>
    <x v="579"/>
    <x v="2"/>
    <n v="1638"/>
    <n v="1261"/>
    <n v="3783"/>
    <n v="4914"/>
    <n v="1131"/>
    <x v="14"/>
    <s v="Ryan Butler"/>
    <x v="215"/>
    <x v="3"/>
    <x v="10"/>
    <x v="2"/>
  </r>
  <r>
    <s v="AX12383"/>
    <s v="ENX2076"/>
    <s v="A134"/>
    <s v="EMP1015"/>
    <x v="431"/>
    <x v="546"/>
    <x v="1"/>
    <n v="1522"/>
    <n v="791"/>
    <n v="791"/>
    <n v="1522"/>
    <n v="731"/>
    <x v="7"/>
    <s v="Justin Lynch"/>
    <x v="431"/>
    <x v="5"/>
    <x v="1"/>
    <x v="2"/>
  </r>
  <r>
    <s v="AX12384"/>
    <s v="ENX2094"/>
    <s v="A114"/>
    <s v="EMP1003"/>
    <x v="286"/>
    <x v="761"/>
    <x v="1"/>
    <n v="771"/>
    <n v="648"/>
    <n v="648"/>
    <n v="771"/>
    <n v="123"/>
    <x v="36"/>
    <s v="Christopher Tucker"/>
    <x v="286"/>
    <x v="3"/>
    <x v="2"/>
    <x v="2"/>
  </r>
  <r>
    <s v="AX12386"/>
    <s v="ENX2012"/>
    <s v="A113"/>
    <s v="EMP1027"/>
    <x v="723"/>
    <x v="517"/>
    <x v="0"/>
    <n v="1353"/>
    <n v="947"/>
    <n v="1894"/>
    <n v="2706"/>
    <n v="812"/>
    <x v="49"/>
    <s v="Gary Rodriguez"/>
    <x v="723"/>
    <x v="6"/>
    <x v="8"/>
    <x v="2"/>
  </r>
  <r>
    <s v="AX12387"/>
    <s v="ENX2026"/>
    <s v="A111"/>
    <s v="EMP1027"/>
    <x v="622"/>
    <x v="661"/>
    <x v="1"/>
    <n v="947"/>
    <n v="786"/>
    <n v="786"/>
    <n v="947"/>
    <n v="161"/>
    <x v="19"/>
    <s v="Gary Rodriguez"/>
    <x v="622"/>
    <x v="6"/>
    <x v="1"/>
    <x v="2"/>
  </r>
  <r>
    <s v="AX12392"/>
    <s v="ENX2034"/>
    <s v="A161"/>
    <s v="EMP1028"/>
    <x v="415"/>
    <x v="495"/>
    <x v="1"/>
    <n v="871"/>
    <n v="540"/>
    <n v="540"/>
    <n v="871"/>
    <n v="331"/>
    <x v="25"/>
    <s v="Howard Sims"/>
    <x v="415"/>
    <x v="6"/>
    <x v="5"/>
    <x v="2"/>
  </r>
  <r>
    <s v="AX12393"/>
    <s v="ENX2096"/>
    <s v="A135"/>
    <s v="EMP1017"/>
    <x v="240"/>
    <x v="620"/>
    <x v="1"/>
    <n v="1587"/>
    <n v="1301"/>
    <n v="1301"/>
    <n v="1587"/>
    <n v="286"/>
    <x v="44"/>
    <s v="Brian Hansen"/>
    <x v="240"/>
    <x v="1"/>
    <x v="4"/>
    <x v="2"/>
  </r>
  <r>
    <s v="AX12397"/>
    <s v="ENX2086"/>
    <s v="A107"/>
    <s v="EMP1036"/>
    <x v="347"/>
    <x v="453"/>
    <x v="1"/>
    <n v="123"/>
    <n v="84"/>
    <n v="84"/>
    <n v="123"/>
    <n v="39"/>
    <x v="13"/>
    <s v="Robert Reed"/>
    <x v="347"/>
    <x v="3"/>
    <x v="0"/>
    <x v="2"/>
  </r>
  <r>
    <s v="AX12399"/>
    <s v="ENX2059"/>
    <s v="A153"/>
    <s v="EMP1004"/>
    <x v="280"/>
    <x v="597"/>
    <x v="2"/>
    <n v="1494"/>
    <n v="971"/>
    <n v="2913"/>
    <n v="4482"/>
    <n v="1569"/>
    <x v="69"/>
    <s v="Kenneth Bradley"/>
    <x v="280"/>
    <x v="3"/>
    <x v="1"/>
    <x v="2"/>
  </r>
  <r>
    <s v="AX12405"/>
    <s v="ENX2032"/>
    <s v="A147"/>
    <s v="EMP1031"/>
    <x v="729"/>
    <x v="493"/>
    <x v="1"/>
    <n v="1967"/>
    <n v="1397"/>
    <n v="1397"/>
    <n v="1967"/>
    <n v="570"/>
    <x v="20"/>
    <s v="Brian Thomas"/>
    <x v="729"/>
    <x v="0"/>
    <x v="1"/>
    <x v="2"/>
  </r>
  <r>
    <s v="AX12406"/>
    <s v="ENX2033"/>
    <s v="A166"/>
    <s v="EMP1028"/>
    <x v="80"/>
    <x v="718"/>
    <x v="1"/>
    <n v="2182"/>
    <n v="1200"/>
    <n v="1200"/>
    <n v="2182"/>
    <n v="982"/>
    <x v="65"/>
    <s v="Howard Sims"/>
    <x v="80"/>
    <x v="6"/>
    <x v="6"/>
    <x v="2"/>
  </r>
  <r>
    <s v="AX12409"/>
    <s v="ENX2056"/>
    <s v="A116"/>
    <s v="EMP1035"/>
    <x v="420"/>
    <x v="674"/>
    <x v="1"/>
    <n v="1635"/>
    <n v="1046"/>
    <n v="1046"/>
    <n v="1635"/>
    <n v="589"/>
    <x v="47"/>
    <s v="Roger Ramos"/>
    <x v="420"/>
    <x v="0"/>
    <x v="8"/>
    <x v="2"/>
  </r>
  <r>
    <s v="AX12410"/>
    <s v="ENX2068"/>
    <s v="A166"/>
    <s v="EMP1015"/>
    <x v="697"/>
    <x v="497"/>
    <x v="0"/>
    <n v="1500"/>
    <n v="900"/>
    <n v="1800"/>
    <n v="3000"/>
    <n v="1200"/>
    <x v="65"/>
    <s v="Justin Lynch"/>
    <x v="697"/>
    <x v="3"/>
    <x v="4"/>
    <x v="2"/>
  </r>
  <r>
    <s v="AX12419"/>
    <s v="ENX2024"/>
    <s v="A116"/>
    <s v="EMP1002"/>
    <x v="309"/>
    <x v="547"/>
    <x v="1"/>
    <n v="356"/>
    <n v="292"/>
    <n v="292"/>
    <n v="356"/>
    <n v="64"/>
    <x v="47"/>
    <s v="Andrew Bowman"/>
    <x v="309"/>
    <x v="5"/>
    <x v="8"/>
    <x v="2"/>
  </r>
  <r>
    <s v="AX12421"/>
    <s v="ENX2018"/>
    <s v="A144"/>
    <s v="EMP1000"/>
    <x v="118"/>
    <x v="525"/>
    <x v="2"/>
    <n v="1972"/>
    <n v="1321"/>
    <n v="3963"/>
    <n v="5916"/>
    <n v="1953"/>
    <x v="33"/>
    <s v="Fred Robertson"/>
    <x v="118"/>
    <x v="1"/>
    <x v="5"/>
    <x v="2"/>
  </r>
  <r>
    <s v="AX12423"/>
    <s v="ENX2008"/>
    <s v="A136"/>
    <s v="EMP1038"/>
    <x v="443"/>
    <x v="614"/>
    <x v="2"/>
    <n v="315"/>
    <n v="208"/>
    <n v="624"/>
    <n v="945"/>
    <n v="321"/>
    <x v="29"/>
    <s v="Scott Mason"/>
    <x v="443"/>
    <x v="4"/>
    <x v="2"/>
    <x v="2"/>
  </r>
  <r>
    <s v="AX12425"/>
    <s v="ENX2071"/>
    <s v="A144"/>
    <s v="EMP1043"/>
    <x v="725"/>
    <x v="579"/>
    <x v="1"/>
    <n v="136"/>
    <n v="72"/>
    <n v="72"/>
    <n v="136"/>
    <n v="64"/>
    <x v="33"/>
    <s v="Joshua Taylor"/>
    <x v="725"/>
    <x v="3"/>
    <x v="10"/>
    <x v="2"/>
  </r>
  <r>
    <s v="AX12427"/>
    <s v="ENX2036"/>
    <s v="A101"/>
    <s v="EMP1016"/>
    <x v="771"/>
    <x v="729"/>
    <x v="1"/>
    <n v="1582"/>
    <n v="1234"/>
    <n v="1234"/>
    <n v="1582"/>
    <n v="348"/>
    <x v="26"/>
    <s v="Henry Nelson"/>
    <x v="771"/>
    <x v="5"/>
    <x v="6"/>
    <x v="2"/>
  </r>
  <r>
    <s v="AX12433"/>
    <s v="ENX2038"/>
    <s v="A139"/>
    <s v="EMP1009"/>
    <x v="272"/>
    <x v="517"/>
    <x v="2"/>
    <n v="392"/>
    <n v="255"/>
    <n v="765"/>
    <n v="1176"/>
    <n v="411"/>
    <x v="12"/>
    <s v="Kenneth Fields"/>
    <x v="272"/>
    <x v="6"/>
    <x v="8"/>
    <x v="2"/>
  </r>
  <r>
    <s v="AX12435"/>
    <s v="ENX2041"/>
    <s v="A142"/>
    <s v="EMP1001"/>
    <x v="99"/>
    <x v="542"/>
    <x v="0"/>
    <n v="1380"/>
    <n v="1090"/>
    <n v="2180"/>
    <n v="2760"/>
    <n v="580"/>
    <x v="15"/>
    <s v="Kevin Butler"/>
    <x v="99"/>
    <x v="5"/>
    <x v="1"/>
    <x v="2"/>
  </r>
  <r>
    <s v="AX12439"/>
    <s v="ENX2074"/>
    <s v="A117"/>
    <s v="EMP1023"/>
    <x v="97"/>
    <x v="484"/>
    <x v="0"/>
    <n v="504"/>
    <n v="408"/>
    <n v="816"/>
    <n v="1008"/>
    <n v="192"/>
    <x v="63"/>
    <s v="Brian Davis"/>
    <x v="97"/>
    <x v="4"/>
    <x v="1"/>
    <x v="2"/>
  </r>
  <r>
    <s v="AX12441"/>
    <s v="ENX2021"/>
    <s v="A124"/>
    <s v="EMP1020"/>
    <x v="613"/>
    <x v="635"/>
    <x v="1"/>
    <n v="217"/>
    <n v="171"/>
    <n v="171"/>
    <n v="217"/>
    <n v="46"/>
    <x v="21"/>
    <s v="Ryan Butler"/>
    <x v="613"/>
    <x v="5"/>
    <x v="6"/>
    <x v="2"/>
  </r>
  <r>
    <s v="AX12445"/>
    <s v="ENX2078"/>
    <s v="A132"/>
    <s v="EMP1044"/>
    <x v="380"/>
    <x v="456"/>
    <x v="1"/>
    <n v="1798"/>
    <n v="971"/>
    <n v="971"/>
    <n v="1798"/>
    <n v="827"/>
    <x v="56"/>
    <s v="Martin Carr"/>
    <x v="380"/>
    <x v="1"/>
    <x v="2"/>
    <x v="2"/>
  </r>
  <r>
    <s v="AX12448"/>
    <s v="ENX2060"/>
    <s v="A109"/>
    <s v="EMP1030"/>
    <x v="200"/>
    <x v="692"/>
    <x v="1"/>
    <n v="1467"/>
    <n v="807"/>
    <n v="807"/>
    <n v="1467"/>
    <n v="660"/>
    <x v="34"/>
    <s v="Bobby Russell"/>
    <x v="200"/>
    <x v="3"/>
    <x v="6"/>
    <x v="2"/>
  </r>
  <r>
    <s v="AX12450"/>
    <s v="ENX2048"/>
    <s v="A159"/>
    <s v="EMP1037"/>
    <x v="702"/>
    <x v="517"/>
    <x v="1"/>
    <n v="502"/>
    <n v="296"/>
    <n v="296"/>
    <n v="502"/>
    <n v="206"/>
    <x v="52"/>
    <s v="Carl Hall"/>
    <x v="702"/>
    <x v="6"/>
    <x v="8"/>
    <x v="2"/>
  </r>
  <r>
    <s v="AX12451"/>
    <s v="ENX2006"/>
    <s v="A105"/>
    <s v="EMP1025"/>
    <x v="569"/>
    <x v="672"/>
    <x v="2"/>
    <n v="1826"/>
    <n v="1443"/>
    <n v="4329"/>
    <n v="5478"/>
    <n v="1149"/>
    <x v="57"/>
    <s v="Ernest Wagner"/>
    <x v="569"/>
    <x v="4"/>
    <x v="11"/>
    <x v="2"/>
  </r>
  <r>
    <s v="AX12452"/>
    <s v="ENX2083"/>
    <s v="A116"/>
    <s v="EMP1034"/>
    <x v="170"/>
    <x v="482"/>
    <x v="3"/>
    <n v="2141"/>
    <n v="1777"/>
    <n v="7108"/>
    <n v="8564"/>
    <n v="1456"/>
    <x v="47"/>
    <s v="Arthur Mccoy"/>
    <x v="170"/>
    <x v="6"/>
    <x v="11"/>
    <x v="2"/>
  </r>
  <r>
    <s v="AX12453"/>
    <s v="ENX2072"/>
    <s v="A103"/>
    <s v="EMP1025"/>
    <x v="348"/>
    <x v="717"/>
    <x v="0"/>
    <n v="1887"/>
    <n v="1378"/>
    <n v="2756"/>
    <n v="3774"/>
    <n v="1018"/>
    <x v="2"/>
    <s v="Ernest Wagner"/>
    <x v="348"/>
    <x v="1"/>
    <x v="10"/>
    <x v="2"/>
  </r>
  <r>
    <s v="AX12456"/>
    <s v="ENX2087"/>
    <s v="A129"/>
    <s v="EMP1010"/>
    <x v="461"/>
    <x v="512"/>
    <x v="1"/>
    <n v="1022"/>
    <n v="818"/>
    <n v="818"/>
    <n v="1022"/>
    <n v="204"/>
    <x v="59"/>
    <s v="Joshua Cook"/>
    <x v="461"/>
    <x v="6"/>
    <x v="4"/>
    <x v="2"/>
  </r>
  <r>
    <s v="AX12459"/>
    <s v="ENX2080"/>
    <s v="A166"/>
    <s v="EMP1033"/>
    <x v="114"/>
    <x v="585"/>
    <x v="0"/>
    <n v="2353"/>
    <n v="1788"/>
    <n v="3576"/>
    <n v="4706"/>
    <n v="1130"/>
    <x v="65"/>
    <s v="Jerry Perry"/>
    <x v="114"/>
    <x v="6"/>
    <x v="7"/>
    <x v="2"/>
  </r>
  <r>
    <s v="AX12462"/>
    <s v="ENX2043"/>
    <s v="A154"/>
    <s v="EMP1030"/>
    <x v="418"/>
    <x v="561"/>
    <x v="0"/>
    <n v="545"/>
    <n v="425"/>
    <n v="850"/>
    <n v="1090"/>
    <n v="240"/>
    <x v="55"/>
    <s v="Bobby Russell"/>
    <x v="418"/>
    <x v="2"/>
    <x v="3"/>
    <x v="2"/>
  </r>
  <r>
    <s v="AX12464"/>
    <s v="ENX2000"/>
    <s v="A119"/>
    <s v="EMP1001"/>
    <x v="238"/>
    <x v="715"/>
    <x v="2"/>
    <n v="2241"/>
    <n v="1367"/>
    <n v="4101"/>
    <n v="6723"/>
    <n v="2622"/>
    <x v="61"/>
    <s v="Kevin Butler"/>
    <x v="238"/>
    <x v="2"/>
    <x v="4"/>
    <x v="2"/>
  </r>
  <r>
    <s v="AX12466"/>
    <s v="ENX2033"/>
    <s v="A122"/>
    <s v="EMP1026"/>
    <x v="216"/>
    <x v="493"/>
    <x v="1"/>
    <n v="2182"/>
    <n v="1200"/>
    <n v="1200"/>
    <n v="2182"/>
    <n v="982"/>
    <x v="17"/>
    <s v="Martin Perry"/>
    <x v="216"/>
    <x v="0"/>
    <x v="1"/>
    <x v="2"/>
  </r>
  <r>
    <s v="AX12470"/>
    <s v="ENX2096"/>
    <s v="A152"/>
    <s v="EMP1022"/>
    <x v="349"/>
    <x v="528"/>
    <x v="1"/>
    <n v="1587"/>
    <n v="1301"/>
    <n v="1301"/>
    <n v="1587"/>
    <n v="286"/>
    <x v="54"/>
    <s v="Walter Cook"/>
    <x v="349"/>
    <x v="3"/>
    <x v="5"/>
    <x v="2"/>
  </r>
  <r>
    <s v="AX12471"/>
    <s v="ENX2010"/>
    <s v="A125"/>
    <s v="EMP1040"/>
    <x v="787"/>
    <x v="474"/>
    <x v="1"/>
    <n v="1812"/>
    <n v="1305"/>
    <n v="1305"/>
    <n v="1812"/>
    <n v="507"/>
    <x v="72"/>
    <s v="Patrick Ruiz"/>
    <x v="787"/>
    <x v="4"/>
    <x v="10"/>
    <x v="2"/>
  </r>
  <r>
    <s v="AX12475"/>
    <s v="ENX2059"/>
    <s v="A106"/>
    <s v="EMP1040"/>
    <x v="697"/>
    <x v="469"/>
    <x v="1"/>
    <n v="1494"/>
    <n v="971"/>
    <n v="971"/>
    <n v="1494"/>
    <n v="523"/>
    <x v="35"/>
    <s v="Patrick Ruiz"/>
    <x v="697"/>
    <x v="0"/>
    <x v="1"/>
    <x v="2"/>
  </r>
  <r>
    <s v="AX12476"/>
    <s v="ENX2034"/>
    <s v="A120"/>
    <s v="EMP1016"/>
    <x v="394"/>
    <x v="762"/>
    <x v="1"/>
    <n v="871"/>
    <n v="540"/>
    <n v="540"/>
    <n v="871"/>
    <n v="331"/>
    <x v="71"/>
    <s v="Henry Nelson"/>
    <x v="394"/>
    <x v="2"/>
    <x v="7"/>
    <x v="2"/>
  </r>
  <r>
    <s v="AX12483"/>
    <s v="ENX2037"/>
    <s v="A105"/>
    <s v="EMP1036"/>
    <x v="732"/>
    <x v="763"/>
    <x v="0"/>
    <n v="880"/>
    <n v="634"/>
    <n v="1268"/>
    <n v="1760"/>
    <n v="492"/>
    <x v="57"/>
    <s v="Robert Reed"/>
    <x v="732"/>
    <x v="5"/>
    <x v="7"/>
    <x v="2"/>
  </r>
  <r>
    <s v="AX12484"/>
    <s v="ENX2096"/>
    <s v="A127"/>
    <s v="EMP1021"/>
    <x v="304"/>
    <x v="568"/>
    <x v="1"/>
    <n v="1587"/>
    <n v="1301"/>
    <n v="1301"/>
    <n v="1587"/>
    <n v="286"/>
    <x v="5"/>
    <s v="Clarence Fox"/>
    <x v="304"/>
    <x v="3"/>
    <x v="10"/>
    <x v="2"/>
  </r>
  <r>
    <s v="AX12488"/>
    <s v="ENX2045"/>
    <s v="A135"/>
    <s v="EMP1041"/>
    <x v="78"/>
    <x v="694"/>
    <x v="1"/>
    <n v="556"/>
    <n v="395"/>
    <n v="395"/>
    <n v="556"/>
    <n v="161"/>
    <x v="44"/>
    <s v="Joe Sims"/>
    <x v="78"/>
    <x v="0"/>
    <x v="4"/>
    <x v="2"/>
  </r>
  <r>
    <s v="AX12489"/>
    <s v="ENX2059"/>
    <s v="A119"/>
    <s v="EMP1003"/>
    <x v="300"/>
    <x v="731"/>
    <x v="2"/>
    <n v="1494"/>
    <n v="971"/>
    <n v="2913"/>
    <n v="4482"/>
    <n v="1569"/>
    <x v="61"/>
    <s v="Christopher Tucker"/>
    <x v="300"/>
    <x v="5"/>
    <x v="5"/>
    <x v="2"/>
  </r>
  <r>
    <s v="AX12490"/>
    <s v="ENX2084"/>
    <s v="A117"/>
    <s v="EMP1030"/>
    <x v="2"/>
    <x v="508"/>
    <x v="1"/>
    <n v="1783"/>
    <n v="1230"/>
    <n v="1230"/>
    <n v="1783"/>
    <n v="553"/>
    <x v="63"/>
    <s v="Bobby Russell"/>
    <x v="2"/>
    <x v="0"/>
    <x v="10"/>
    <x v="2"/>
  </r>
  <r>
    <s v="AX12498"/>
    <s v="ENX2092"/>
    <s v="A119"/>
    <s v="EMP1009"/>
    <x v="330"/>
    <x v="665"/>
    <x v="1"/>
    <n v="1639"/>
    <n v="1295"/>
    <n v="1295"/>
    <n v="1639"/>
    <n v="344"/>
    <x v="61"/>
    <s v="Kenneth Fields"/>
    <x v="330"/>
    <x v="0"/>
    <x v="6"/>
    <x v="2"/>
  </r>
  <r>
    <s v="AX12509"/>
    <s v="ENX2033"/>
    <s v="A125"/>
    <s v="EMP1031"/>
    <x v="569"/>
    <x v="764"/>
    <x v="0"/>
    <n v="2182"/>
    <n v="1200"/>
    <n v="2400"/>
    <n v="4364"/>
    <n v="1964"/>
    <x v="72"/>
    <s v="Brian Thomas"/>
    <x v="569"/>
    <x v="0"/>
    <x v="5"/>
    <x v="2"/>
  </r>
  <r>
    <s v="AX12510"/>
    <s v="ENX2001"/>
    <s v="A163"/>
    <s v="EMP1002"/>
    <x v="341"/>
    <x v="594"/>
    <x v="1"/>
    <n v="951"/>
    <n v="504"/>
    <n v="504"/>
    <n v="951"/>
    <n v="447"/>
    <x v="60"/>
    <s v="Andrew Bowman"/>
    <x v="341"/>
    <x v="2"/>
    <x v="10"/>
    <x v="2"/>
  </r>
  <r>
    <s v="AX12512"/>
    <s v="ENX2048"/>
    <s v="A160"/>
    <s v="EMP1030"/>
    <x v="426"/>
    <x v="543"/>
    <x v="3"/>
    <n v="502"/>
    <n v="296"/>
    <n v="1184"/>
    <n v="2008"/>
    <n v="824"/>
    <x v="1"/>
    <s v="Bobby Russell"/>
    <x v="426"/>
    <x v="4"/>
    <x v="11"/>
    <x v="2"/>
  </r>
  <r>
    <s v="AX12513"/>
    <s v="ENX2013"/>
    <s v="A162"/>
    <s v="EMP1016"/>
    <x v="128"/>
    <x v="618"/>
    <x v="0"/>
    <n v="368"/>
    <n v="269"/>
    <n v="538"/>
    <n v="736"/>
    <n v="198"/>
    <x v="48"/>
    <s v="Henry Nelson"/>
    <x v="128"/>
    <x v="2"/>
    <x v="9"/>
    <x v="2"/>
  </r>
  <r>
    <s v="AX12515"/>
    <s v="ENX2083"/>
    <s v="A137"/>
    <s v="EMP1019"/>
    <x v="663"/>
    <x v="765"/>
    <x v="1"/>
    <n v="2141"/>
    <n v="1777"/>
    <n v="1777"/>
    <n v="2141"/>
    <n v="364"/>
    <x v="32"/>
    <s v="Roger Robertson"/>
    <x v="663"/>
    <x v="1"/>
    <x v="0"/>
    <x v="2"/>
  </r>
  <r>
    <s v="AX12516"/>
    <s v="ENX2089"/>
    <s v="A128"/>
    <s v="EMP1013"/>
    <x v="235"/>
    <x v="485"/>
    <x v="0"/>
    <n v="2294"/>
    <n v="1399"/>
    <n v="2798"/>
    <n v="4588"/>
    <n v="1790"/>
    <x v="16"/>
    <s v="Charles Harper"/>
    <x v="235"/>
    <x v="5"/>
    <x v="0"/>
    <x v="2"/>
  </r>
  <r>
    <s v="AX12521"/>
    <s v="ENX2053"/>
    <s v="A117"/>
    <s v="EMP1018"/>
    <x v="334"/>
    <x v="539"/>
    <x v="1"/>
    <n v="596"/>
    <n v="358"/>
    <n v="358"/>
    <n v="596"/>
    <n v="238"/>
    <x v="63"/>
    <s v="Jimmy Young"/>
    <x v="334"/>
    <x v="4"/>
    <x v="6"/>
    <x v="2"/>
  </r>
  <r>
    <s v="AX12522"/>
    <s v="ENX2058"/>
    <s v="A156"/>
    <s v="EMP1025"/>
    <x v="198"/>
    <x v="732"/>
    <x v="0"/>
    <n v="2257"/>
    <n v="1535"/>
    <n v="3070"/>
    <n v="4514"/>
    <n v="1444"/>
    <x v="39"/>
    <s v="Ernest Wagner"/>
    <x v="198"/>
    <x v="6"/>
    <x v="10"/>
    <x v="2"/>
  </r>
  <r>
    <s v="AX12525"/>
    <s v="ENX2030"/>
    <s v="A102"/>
    <s v="EMP1015"/>
    <x v="716"/>
    <x v="606"/>
    <x v="1"/>
    <n v="1899"/>
    <n v="1044"/>
    <n v="1044"/>
    <n v="1899"/>
    <n v="855"/>
    <x v="43"/>
    <s v="Justin Lynch"/>
    <x v="716"/>
    <x v="2"/>
    <x v="6"/>
    <x v="2"/>
  </r>
  <r>
    <s v="AX12530"/>
    <s v="ENX2043"/>
    <s v="A135"/>
    <s v="EMP1029"/>
    <x v="31"/>
    <x v="452"/>
    <x v="1"/>
    <n v="545"/>
    <n v="425"/>
    <n v="425"/>
    <n v="545"/>
    <n v="120"/>
    <x v="44"/>
    <s v="Howard Gardner"/>
    <x v="31"/>
    <x v="5"/>
    <x v="9"/>
    <x v="2"/>
  </r>
  <r>
    <s v="AX12534"/>
    <s v="ENX2016"/>
    <s v="A133"/>
    <s v="EMP1028"/>
    <x v="598"/>
    <x v="681"/>
    <x v="1"/>
    <n v="1351"/>
    <n v="1108"/>
    <n v="1108"/>
    <n v="1351"/>
    <n v="243"/>
    <x v="37"/>
    <s v="Howard Sims"/>
    <x v="598"/>
    <x v="6"/>
    <x v="9"/>
    <x v="2"/>
  </r>
  <r>
    <s v="AX12537"/>
    <s v="ENX2095"/>
    <s v="A157"/>
    <s v="EMP1016"/>
    <x v="440"/>
    <x v="629"/>
    <x v="1"/>
    <n v="1743"/>
    <n v="872"/>
    <n v="872"/>
    <n v="1743"/>
    <n v="871"/>
    <x v="0"/>
    <s v="Henry Nelson"/>
    <x v="440"/>
    <x v="3"/>
    <x v="6"/>
    <x v="2"/>
  </r>
  <r>
    <s v="AX12538"/>
    <s v="ENX2067"/>
    <s v="A142"/>
    <s v="EMP1011"/>
    <x v="131"/>
    <x v="504"/>
    <x v="1"/>
    <n v="1119"/>
    <n v="683"/>
    <n v="683"/>
    <n v="1119"/>
    <n v="436"/>
    <x v="15"/>
    <s v="Larry Marshall"/>
    <x v="131"/>
    <x v="2"/>
    <x v="7"/>
    <x v="2"/>
  </r>
  <r>
    <s v="AX12545"/>
    <s v="ENX2087"/>
    <s v="A141"/>
    <s v="EMP1037"/>
    <x v="518"/>
    <x v="652"/>
    <x v="1"/>
    <n v="1022"/>
    <n v="818"/>
    <n v="818"/>
    <n v="1022"/>
    <n v="204"/>
    <x v="23"/>
    <s v="Carl Hall"/>
    <x v="518"/>
    <x v="6"/>
    <x v="0"/>
    <x v="2"/>
  </r>
  <r>
    <s v="AX12549"/>
    <s v="ENX2044"/>
    <s v="A144"/>
    <s v="EMP1042"/>
    <x v="673"/>
    <x v="690"/>
    <x v="2"/>
    <n v="886"/>
    <n v="478"/>
    <n v="1434"/>
    <n v="2658"/>
    <n v="1224"/>
    <x v="33"/>
    <s v="Scott Clark"/>
    <x v="673"/>
    <x v="5"/>
    <x v="2"/>
    <x v="2"/>
  </r>
  <r>
    <s v="AX12551"/>
    <s v="ENX2016"/>
    <s v="A139"/>
    <s v="EMP1041"/>
    <x v="286"/>
    <x v="533"/>
    <x v="1"/>
    <n v="1351"/>
    <n v="1108"/>
    <n v="1108"/>
    <n v="1351"/>
    <n v="243"/>
    <x v="12"/>
    <s v="Joe Sims"/>
    <x v="286"/>
    <x v="5"/>
    <x v="5"/>
    <x v="2"/>
  </r>
  <r>
    <s v="AX12552"/>
    <s v="ENX2095"/>
    <s v="A151"/>
    <s v="EMP1034"/>
    <x v="575"/>
    <x v="536"/>
    <x v="1"/>
    <n v="1743"/>
    <n v="872"/>
    <n v="872"/>
    <n v="1743"/>
    <n v="871"/>
    <x v="24"/>
    <s v="Arthur Mccoy"/>
    <x v="575"/>
    <x v="1"/>
    <x v="1"/>
    <x v="2"/>
  </r>
  <r>
    <s v="AX12554"/>
    <s v="ENX2096"/>
    <s v="A123"/>
    <s v="EMP1023"/>
    <x v="492"/>
    <x v="556"/>
    <x v="0"/>
    <n v="1587"/>
    <n v="1301"/>
    <n v="2602"/>
    <n v="3174"/>
    <n v="572"/>
    <x v="62"/>
    <s v="Brian Davis"/>
    <x v="492"/>
    <x v="1"/>
    <x v="9"/>
    <x v="2"/>
  </r>
  <r>
    <s v="AX12555"/>
    <s v="ENX2094"/>
    <s v="A149"/>
    <s v="EMP1004"/>
    <x v="275"/>
    <x v="522"/>
    <x v="1"/>
    <n v="771"/>
    <n v="648"/>
    <n v="648"/>
    <n v="771"/>
    <n v="123"/>
    <x v="42"/>
    <s v="Kenneth Bradley"/>
    <x v="275"/>
    <x v="0"/>
    <x v="1"/>
    <x v="2"/>
  </r>
  <r>
    <s v="AX12556"/>
    <s v="ENX2088"/>
    <s v="A154"/>
    <s v="EMP1034"/>
    <x v="748"/>
    <x v="706"/>
    <x v="3"/>
    <n v="603"/>
    <n v="416"/>
    <n v="1664"/>
    <n v="2412"/>
    <n v="748"/>
    <x v="55"/>
    <s v="Arthur Mccoy"/>
    <x v="748"/>
    <x v="0"/>
    <x v="2"/>
    <x v="2"/>
  </r>
  <r>
    <s v="AX12557"/>
    <s v="ENX2008"/>
    <s v="A161"/>
    <s v="EMP1007"/>
    <x v="66"/>
    <x v="554"/>
    <x v="0"/>
    <n v="315"/>
    <n v="208"/>
    <n v="416"/>
    <n v="630"/>
    <n v="214"/>
    <x v="25"/>
    <s v="Jeremy Mendoza"/>
    <x v="66"/>
    <x v="5"/>
    <x v="4"/>
    <x v="2"/>
  </r>
  <r>
    <s v="AX12559"/>
    <s v="ENX2049"/>
    <s v="A104"/>
    <s v="EMP1042"/>
    <x v="253"/>
    <x v="526"/>
    <x v="3"/>
    <n v="826"/>
    <n v="562"/>
    <n v="2248"/>
    <n v="3304"/>
    <n v="1056"/>
    <x v="53"/>
    <s v="Scott Clark"/>
    <x v="253"/>
    <x v="2"/>
    <x v="0"/>
    <x v="2"/>
  </r>
  <r>
    <s v="AX12561"/>
    <s v="ENX2076"/>
    <s v="A149"/>
    <s v="EMP1004"/>
    <x v="395"/>
    <x v="709"/>
    <x v="0"/>
    <n v="1522"/>
    <n v="791"/>
    <n v="1582"/>
    <n v="3044"/>
    <n v="1462"/>
    <x v="42"/>
    <s v="Kenneth Bradley"/>
    <x v="395"/>
    <x v="3"/>
    <x v="6"/>
    <x v="2"/>
  </r>
  <r>
    <s v="AX12565"/>
    <s v="ENX2034"/>
    <s v="A140"/>
    <s v="EMP1013"/>
    <x v="626"/>
    <x v="631"/>
    <x v="1"/>
    <n v="871"/>
    <n v="540"/>
    <n v="540"/>
    <n v="871"/>
    <n v="331"/>
    <x v="46"/>
    <s v="Charles Harper"/>
    <x v="626"/>
    <x v="0"/>
    <x v="11"/>
    <x v="2"/>
  </r>
  <r>
    <s v="AX12567"/>
    <s v="ENX2066"/>
    <s v="A117"/>
    <s v="EMP1018"/>
    <x v="41"/>
    <x v="652"/>
    <x v="3"/>
    <n v="2091"/>
    <n v="1485"/>
    <n v="5940"/>
    <n v="8364"/>
    <n v="2424"/>
    <x v="63"/>
    <s v="Jimmy Young"/>
    <x v="41"/>
    <x v="6"/>
    <x v="0"/>
    <x v="2"/>
  </r>
  <r>
    <s v="AX12568"/>
    <s v="ENX2085"/>
    <s v="A145"/>
    <s v="EMP1018"/>
    <x v="426"/>
    <x v="483"/>
    <x v="1"/>
    <n v="1862"/>
    <n v="1173"/>
    <n v="1173"/>
    <n v="1862"/>
    <n v="689"/>
    <x v="50"/>
    <s v="Jimmy Young"/>
    <x v="426"/>
    <x v="0"/>
    <x v="8"/>
    <x v="2"/>
  </r>
  <r>
    <s v="AX12569"/>
    <s v="ENX2047"/>
    <s v="A136"/>
    <s v="EMP1015"/>
    <x v="531"/>
    <x v="766"/>
    <x v="1"/>
    <n v="290"/>
    <n v="200"/>
    <n v="200"/>
    <n v="290"/>
    <n v="90"/>
    <x v="29"/>
    <s v="Justin Lynch"/>
    <x v="531"/>
    <x v="1"/>
    <x v="5"/>
    <x v="2"/>
  </r>
  <r>
    <s v="AX12572"/>
    <s v="ENX2037"/>
    <s v="A126"/>
    <s v="EMP1012"/>
    <x v="109"/>
    <x v="732"/>
    <x v="1"/>
    <n v="880"/>
    <n v="634"/>
    <n v="634"/>
    <n v="880"/>
    <n v="246"/>
    <x v="38"/>
    <s v="John Reyes"/>
    <x v="109"/>
    <x v="6"/>
    <x v="10"/>
    <x v="2"/>
  </r>
  <r>
    <s v="AX12576"/>
    <s v="ENX2084"/>
    <s v="A132"/>
    <s v="EMP1015"/>
    <x v="541"/>
    <x v="501"/>
    <x v="1"/>
    <n v="1783"/>
    <n v="1230"/>
    <n v="1230"/>
    <n v="1783"/>
    <n v="553"/>
    <x v="56"/>
    <s v="Justin Lynch"/>
    <x v="541"/>
    <x v="4"/>
    <x v="0"/>
    <x v="2"/>
  </r>
  <r>
    <s v="AX12582"/>
    <s v="ENX2091"/>
    <s v="A107"/>
    <s v="EMP1026"/>
    <x v="733"/>
    <x v="603"/>
    <x v="1"/>
    <n v="368"/>
    <n v="294"/>
    <n v="294"/>
    <n v="368"/>
    <n v="74"/>
    <x v="13"/>
    <s v="Martin Perry"/>
    <x v="733"/>
    <x v="4"/>
    <x v="3"/>
    <x v="2"/>
  </r>
  <r>
    <s v="AX12588"/>
    <s v="ENX2075"/>
    <s v="A148"/>
    <s v="EMP1017"/>
    <x v="570"/>
    <x v="632"/>
    <x v="1"/>
    <n v="400"/>
    <n v="208"/>
    <n v="208"/>
    <n v="400"/>
    <n v="192"/>
    <x v="31"/>
    <s v="Brian Hansen"/>
    <x v="570"/>
    <x v="3"/>
    <x v="11"/>
    <x v="2"/>
  </r>
  <r>
    <s v="AX12594"/>
    <s v="ENX2036"/>
    <s v="A132"/>
    <s v="EMP1011"/>
    <x v="121"/>
    <x v="767"/>
    <x v="2"/>
    <n v="1582"/>
    <n v="1234"/>
    <n v="3702"/>
    <n v="4746"/>
    <n v="1044"/>
    <x v="56"/>
    <s v="Larry Marshall"/>
    <x v="121"/>
    <x v="6"/>
    <x v="2"/>
    <x v="2"/>
  </r>
  <r>
    <s v="AX12595"/>
    <s v="ENX2096"/>
    <s v="A158"/>
    <s v="EMP1032"/>
    <x v="703"/>
    <x v="763"/>
    <x v="0"/>
    <n v="1587"/>
    <n v="1301"/>
    <n v="2602"/>
    <n v="3174"/>
    <n v="572"/>
    <x v="4"/>
    <s v="Larry Castillo"/>
    <x v="703"/>
    <x v="5"/>
    <x v="7"/>
    <x v="2"/>
  </r>
  <r>
    <s v="AX12596"/>
    <s v="ENX2064"/>
    <s v="A141"/>
    <s v="EMP1042"/>
    <x v="466"/>
    <x v="476"/>
    <x v="1"/>
    <n v="1414"/>
    <n v="962"/>
    <n v="962"/>
    <n v="1414"/>
    <n v="452"/>
    <x v="23"/>
    <s v="Scott Clark"/>
    <x v="466"/>
    <x v="6"/>
    <x v="9"/>
    <x v="2"/>
  </r>
  <r>
    <s v="AX12597"/>
    <s v="ENX2088"/>
    <s v="A137"/>
    <s v="EMP1003"/>
    <x v="746"/>
    <x v="741"/>
    <x v="2"/>
    <n v="603"/>
    <n v="416"/>
    <n v="1248"/>
    <n v="1809"/>
    <n v="561"/>
    <x v="32"/>
    <s v="Christopher Tucker"/>
    <x v="746"/>
    <x v="4"/>
    <x v="4"/>
    <x v="2"/>
  </r>
  <r>
    <s v="AX12599"/>
    <s v="ENX2019"/>
    <s v="A162"/>
    <s v="EMP1039"/>
    <x v="37"/>
    <x v="479"/>
    <x v="1"/>
    <n v="800"/>
    <n v="536"/>
    <n v="536"/>
    <n v="800"/>
    <n v="264"/>
    <x v="48"/>
    <s v="Eugene Holmes"/>
    <x v="37"/>
    <x v="0"/>
    <x v="10"/>
    <x v="2"/>
  </r>
  <r>
    <s v="AX12600"/>
    <s v="ENX2072"/>
    <s v="A138"/>
    <s v="EMP1036"/>
    <x v="704"/>
    <x v="533"/>
    <x v="1"/>
    <n v="1887"/>
    <n v="1378"/>
    <n v="1378"/>
    <n v="1887"/>
    <n v="509"/>
    <x v="6"/>
    <s v="Robert Reed"/>
    <x v="704"/>
    <x v="5"/>
    <x v="5"/>
    <x v="2"/>
  </r>
  <r>
    <s v="AX12603"/>
    <s v="ENX2023"/>
    <s v="A111"/>
    <s v="EMP1005"/>
    <x v="380"/>
    <x v="543"/>
    <x v="2"/>
    <n v="818"/>
    <n v="450"/>
    <n v="1350"/>
    <n v="2454"/>
    <n v="1104"/>
    <x v="19"/>
    <s v="Ryan Welch"/>
    <x v="380"/>
    <x v="4"/>
    <x v="11"/>
    <x v="2"/>
  </r>
  <r>
    <s v="AX12606"/>
    <s v="ENX2049"/>
    <s v="A153"/>
    <s v="EMP1011"/>
    <x v="695"/>
    <x v="768"/>
    <x v="1"/>
    <n v="826"/>
    <n v="562"/>
    <n v="562"/>
    <n v="826"/>
    <n v="264"/>
    <x v="69"/>
    <s v="Larry Marshall"/>
    <x v="695"/>
    <x v="2"/>
    <x v="5"/>
    <x v="2"/>
  </r>
  <r>
    <s v="AX12609"/>
    <s v="ENX2040"/>
    <s v="A106"/>
    <s v="EMP1041"/>
    <x v="537"/>
    <x v="713"/>
    <x v="1"/>
    <n v="1889"/>
    <n v="945"/>
    <n v="945"/>
    <n v="1889"/>
    <n v="944"/>
    <x v="35"/>
    <s v="Joe Sims"/>
    <x v="537"/>
    <x v="3"/>
    <x v="10"/>
    <x v="2"/>
  </r>
  <r>
    <s v="AX12610"/>
    <s v="ENX2099"/>
    <s v="A132"/>
    <s v="EMP1005"/>
    <x v="525"/>
    <x v="517"/>
    <x v="1"/>
    <n v="1367"/>
    <n v="984"/>
    <n v="984"/>
    <n v="1367"/>
    <n v="383"/>
    <x v="56"/>
    <s v="Ryan Welch"/>
    <x v="525"/>
    <x v="6"/>
    <x v="8"/>
    <x v="2"/>
  </r>
  <r>
    <s v="AX12611"/>
    <s v="ENX2064"/>
    <s v="A126"/>
    <s v="EMP1005"/>
    <x v="154"/>
    <x v="525"/>
    <x v="2"/>
    <n v="1414"/>
    <n v="962"/>
    <n v="2886"/>
    <n v="4242"/>
    <n v="1356"/>
    <x v="38"/>
    <s v="Ryan Welch"/>
    <x v="154"/>
    <x v="1"/>
    <x v="5"/>
    <x v="2"/>
  </r>
  <r>
    <s v="AX12614"/>
    <s v="ENX2091"/>
    <s v="A162"/>
    <s v="EMP1013"/>
    <x v="340"/>
    <x v="736"/>
    <x v="3"/>
    <n v="368"/>
    <n v="294"/>
    <n v="1176"/>
    <n v="1472"/>
    <n v="296"/>
    <x v="48"/>
    <s v="Charles Harper"/>
    <x v="340"/>
    <x v="2"/>
    <x v="4"/>
    <x v="2"/>
  </r>
  <r>
    <s v="AX12617"/>
    <s v="ENX2018"/>
    <s v="A142"/>
    <s v="EMP1020"/>
    <x v="284"/>
    <x v="606"/>
    <x v="1"/>
    <n v="1972"/>
    <n v="1321"/>
    <n v="1321"/>
    <n v="1972"/>
    <n v="651"/>
    <x v="15"/>
    <s v="Ryan Butler"/>
    <x v="284"/>
    <x v="2"/>
    <x v="6"/>
    <x v="2"/>
  </r>
  <r>
    <s v="AX12621"/>
    <s v="ENX2002"/>
    <s v="A141"/>
    <s v="EMP1001"/>
    <x v="773"/>
    <x v="725"/>
    <x v="1"/>
    <n v="847"/>
    <n v="534"/>
    <n v="534"/>
    <n v="847"/>
    <n v="313"/>
    <x v="23"/>
    <s v="Kevin Butler"/>
    <x v="773"/>
    <x v="2"/>
    <x v="6"/>
    <x v="2"/>
  </r>
  <r>
    <s v="AX12625"/>
    <s v="ENX2035"/>
    <s v="A146"/>
    <s v="EMP1005"/>
    <x v="780"/>
    <x v="542"/>
    <x v="1"/>
    <n v="458"/>
    <n v="376"/>
    <n v="376"/>
    <n v="458"/>
    <n v="82"/>
    <x v="8"/>
    <s v="Ryan Welch"/>
    <x v="780"/>
    <x v="5"/>
    <x v="1"/>
    <x v="2"/>
  </r>
  <r>
    <s v="AX12629"/>
    <s v="ENX2091"/>
    <s v="A127"/>
    <s v="EMP1020"/>
    <x v="521"/>
    <x v="713"/>
    <x v="1"/>
    <n v="368"/>
    <n v="294"/>
    <n v="294"/>
    <n v="368"/>
    <n v="74"/>
    <x v="5"/>
    <s v="Ryan Butler"/>
    <x v="521"/>
    <x v="3"/>
    <x v="10"/>
    <x v="2"/>
  </r>
  <r>
    <s v="AX12631"/>
    <s v="ENX2066"/>
    <s v="A100"/>
    <s v="EMP1012"/>
    <x v="490"/>
    <x v="716"/>
    <x v="1"/>
    <n v="2091"/>
    <n v="1485"/>
    <n v="1485"/>
    <n v="2091"/>
    <n v="606"/>
    <x v="67"/>
    <s v="John Reyes"/>
    <x v="490"/>
    <x v="3"/>
    <x v="5"/>
    <x v="2"/>
  </r>
  <r>
    <s v="AX12633"/>
    <s v="ENX2035"/>
    <s v="A110"/>
    <s v="EMP1030"/>
    <x v="331"/>
    <x v="658"/>
    <x v="1"/>
    <n v="458"/>
    <n v="376"/>
    <n v="376"/>
    <n v="458"/>
    <n v="82"/>
    <x v="73"/>
    <s v="Bobby Russell"/>
    <x v="331"/>
    <x v="1"/>
    <x v="9"/>
    <x v="2"/>
  </r>
  <r>
    <s v="AX12640"/>
    <s v="ENX2092"/>
    <s v="A102"/>
    <s v="EMP1040"/>
    <x v="387"/>
    <x v="602"/>
    <x v="1"/>
    <n v="1639"/>
    <n v="1295"/>
    <n v="1295"/>
    <n v="1639"/>
    <n v="344"/>
    <x v="43"/>
    <s v="Patrick Ruiz"/>
    <x v="387"/>
    <x v="4"/>
    <x v="8"/>
    <x v="2"/>
  </r>
  <r>
    <s v="AX12641"/>
    <s v="ENX2000"/>
    <s v="A119"/>
    <s v="EMP1015"/>
    <x v="755"/>
    <x v="740"/>
    <x v="0"/>
    <n v="2241"/>
    <n v="1367"/>
    <n v="2734"/>
    <n v="4482"/>
    <n v="1748"/>
    <x v="61"/>
    <s v="Justin Lynch"/>
    <x v="755"/>
    <x v="3"/>
    <x v="8"/>
    <x v="2"/>
  </r>
  <r>
    <s v="AX12643"/>
    <s v="ENX2025"/>
    <s v="A127"/>
    <s v="EMP1037"/>
    <x v="587"/>
    <x v="769"/>
    <x v="1"/>
    <n v="667"/>
    <n v="387"/>
    <n v="387"/>
    <n v="667"/>
    <n v="280"/>
    <x v="5"/>
    <s v="Carl Hall"/>
    <x v="587"/>
    <x v="3"/>
    <x v="3"/>
    <x v="2"/>
  </r>
  <r>
    <s v="AX12646"/>
    <s v="ENX2082"/>
    <s v="A161"/>
    <s v="EMP1027"/>
    <x v="503"/>
    <x v="740"/>
    <x v="0"/>
    <n v="1103"/>
    <n v="838"/>
    <n v="1676"/>
    <n v="2206"/>
    <n v="530"/>
    <x v="25"/>
    <s v="Gary Rodriguez"/>
    <x v="503"/>
    <x v="3"/>
    <x v="8"/>
    <x v="2"/>
  </r>
  <r>
    <s v="AX12647"/>
    <s v="ENX2076"/>
    <s v="A104"/>
    <s v="EMP1026"/>
    <x v="483"/>
    <x v="456"/>
    <x v="1"/>
    <n v="1522"/>
    <n v="791"/>
    <n v="791"/>
    <n v="1522"/>
    <n v="731"/>
    <x v="53"/>
    <s v="Martin Perry"/>
    <x v="483"/>
    <x v="1"/>
    <x v="2"/>
    <x v="2"/>
  </r>
  <r>
    <s v="AX12652"/>
    <s v="ENX2038"/>
    <s v="A117"/>
    <s v="EMP1039"/>
    <x v="157"/>
    <x v="743"/>
    <x v="1"/>
    <n v="392"/>
    <n v="255"/>
    <n v="255"/>
    <n v="392"/>
    <n v="137"/>
    <x v="63"/>
    <s v="Eugene Holmes"/>
    <x v="157"/>
    <x v="5"/>
    <x v="8"/>
    <x v="2"/>
  </r>
  <r>
    <s v="AX12655"/>
    <s v="ENX2032"/>
    <s v="A134"/>
    <s v="EMP1007"/>
    <x v="766"/>
    <x v="555"/>
    <x v="2"/>
    <n v="1967"/>
    <n v="1397"/>
    <n v="4191"/>
    <n v="5901"/>
    <n v="1710"/>
    <x v="7"/>
    <s v="Jeremy Mendoza"/>
    <x v="766"/>
    <x v="2"/>
    <x v="7"/>
    <x v="2"/>
  </r>
  <r>
    <s v="AX12658"/>
    <s v="ENX2036"/>
    <s v="A166"/>
    <s v="EMP1027"/>
    <x v="331"/>
    <x v="728"/>
    <x v="2"/>
    <n v="1582"/>
    <n v="1234"/>
    <n v="3702"/>
    <n v="4746"/>
    <n v="1044"/>
    <x v="65"/>
    <s v="Gary Rodriguez"/>
    <x v="331"/>
    <x v="6"/>
    <x v="7"/>
    <x v="2"/>
  </r>
  <r>
    <s v="AX12659"/>
    <s v="ENX2007"/>
    <s v="A133"/>
    <s v="EMP1025"/>
    <x v="412"/>
    <x v="512"/>
    <x v="3"/>
    <n v="1405"/>
    <n v="1054"/>
    <n v="4216"/>
    <n v="5620"/>
    <n v="1404"/>
    <x v="37"/>
    <s v="Ernest Wagner"/>
    <x v="412"/>
    <x v="6"/>
    <x v="4"/>
    <x v="2"/>
  </r>
  <r>
    <s v="AX12667"/>
    <s v="ENX2032"/>
    <s v="A123"/>
    <s v="EMP1018"/>
    <x v="374"/>
    <x v="598"/>
    <x v="0"/>
    <n v="1967"/>
    <n v="1397"/>
    <n v="2794"/>
    <n v="3934"/>
    <n v="1140"/>
    <x v="62"/>
    <s v="Jimmy Young"/>
    <x v="374"/>
    <x v="2"/>
    <x v="7"/>
    <x v="2"/>
  </r>
  <r>
    <s v="AX12670"/>
    <s v="ENX2093"/>
    <s v="A112"/>
    <s v="EMP1031"/>
    <x v="273"/>
    <x v="616"/>
    <x v="1"/>
    <n v="112"/>
    <n v="90"/>
    <n v="90"/>
    <n v="112"/>
    <n v="22"/>
    <x v="40"/>
    <s v="Brian Thomas"/>
    <x v="273"/>
    <x v="4"/>
    <x v="9"/>
    <x v="2"/>
  </r>
  <r>
    <s v="AX12672"/>
    <s v="ENX2094"/>
    <s v="A100"/>
    <s v="EMP1021"/>
    <x v="130"/>
    <x v="525"/>
    <x v="2"/>
    <n v="771"/>
    <n v="648"/>
    <n v="1944"/>
    <n v="2313"/>
    <n v="369"/>
    <x v="67"/>
    <s v="Clarence Fox"/>
    <x v="130"/>
    <x v="1"/>
    <x v="5"/>
    <x v="2"/>
  </r>
  <r>
    <s v="AX12673"/>
    <s v="ENX2039"/>
    <s v="A155"/>
    <s v="EMP1040"/>
    <x v="365"/>
    <x v="689"/>
    <x v="0"/>
    <n v="817"/>
    <n v="409"/>
    <n v="818"/>
    <n v="1634"/>
    <n v="816"/>
    <x v="41"/>
    <s v="Patrick Ruiz"/>
    <x v="365"/>
    <x v="6"/>
    <x v="3"/>
    <x v="2"/>
  </r>
  <r>
    <s v="AX12675"/>
    <s v="ENX2028"/>
    <s v="A138"/>
    <s v="EMP1009"/>
    <x v="755"/>
    <x v="626"/>
    <x v="1"/>
    <n v="2283"/>
    <n v="1484"/>
    <n v="1484"/>
    <n v="2283"/>
    <n v="799"/>
    <x v="6"/>
    <s v="Kenneth Fields"/>
    <x v="755"/>
    <x v="6"/>
    <x v="7"/>
    <x v="2"/>
  </r>
  <r>
    <s v="AX12677"/>
    <s v="ENX2083"/>
    <s v="A168"/>
    <s v="EMP1033"/>
    <x v="453"/>
    <x v="633"/>
    <x v="1"/>
    <n v="2141"/>
    <n v="1777"/>
    <n v="1777"/>
    <n v="2141"/>
    <n v="364"/>
    <x v="45"/>
    <s v="Jerry Perry"/>
    <x v="453"/>
    <x v="5"/>
    <x v="7"/>
    <x v="2"/>
  </r>
  <r>
    <s v="AX12679"/>
    <s v="ENX2041"/>
    <s v="A170"/>
    <s v="EMP1040"/>
    <x v="421"/>
    <x v="661"/>
    <x v="3"/>
    <n v="1380"/>
    <n v="1090"/>
    <n v="4360"/>
    <n v="5520"/>
    <n v="1160"/>
    <x v="18"/>
    <s v="Patrick Ruiz"/>
    <x v="421"/>
    <x v="6"/>
    <x v="1"/>
    <x v="2"/>
  </r>
  <r>
    <s v="AX12680"/>
    <s v="ENX2007"/>
    <s v="A113"/>
    <s v="EMP1008"/>
    <x v="103"/>
    <x v="591"/>
    <x v="1"/>
    <n v="1405"/>
    <n v="1054"/>
    <n v="1054"/>
    <n v="1405"/>
    <n v="351"/>
    <x v="49"/>
    <s v="Carl Elliott"/>
    <x v="103"/>
    <x v="2"/>
    <x v="5"/>
    <x v="2"/>
  </r>
  <r>
    <s v="AX12682"/>
    <s v="ENX2044"/>
    <s v="A163"/>
    <s v="EMP1023"/>
    <x v="270"/>
    <x v="571"/>
    <x v="0"/>
    <n v="886"/>
    <n v="478"/>
    <n v="956"/>
    <n v="1772"/>
    <n v="816"/>
    <x v="60"/>
    <s v="Brian Davis"/>
    <x v="270"/>
    <x v="0"/>
    <x v="4"/>
    <x v="2"/>
  </r>
  <r>
    <s v="AX12683"/>
    <s v="ENX2048"/>
    <s v="A171"/>
    <s v="EMP1025"/>
    <x v="701"/>
    <x v="707"/>
    <x v="2"/>
    <n v="502"/>
    <n v="296"/>
    <n v="888"/>
    <n v="1506"/>
    <n v="618"/>
    <x v="58"/>
    <s v="Ernest Wagner"/>
    <x v="701"/>
    <x v="0"/>
    <x v="0"/>
    <x v="2"/>
  </r>
  <r>
    <s v="AX12690"/>
    <s v="ENX2021"/>
    <s v="A102"/>
    <s v="EMP1000"/>
    <x v="780"/>
    <x v="679"/>
    <x v="1"/>
    <n v="217"/>
    <n v="171"/>
    <n v="171"/>
    <n v="217"/>
    <n v="46"/>
    <x v="43"/>
    <s v="Fred Robertson"/>
    <x v="780"/>
    <x v="4"/>
    <x v="6"/>
    <x v="2"/>
  </r>
  <r>
    <s v="AX12691"/>
    <s v="ENX2095"/>
    <s v="A107"/>
    <s v="EMP1028"/>
    <x v="669"/>
    <x v="630"/>
    <x v="2"/>
    <n v="1743"/>
    <n v="872"/>
    <n v="2616"/>
    <n v="5229"/>
    <n v="2613"/>
    <x v="13"/>
    <s v="Howard Sims"/>
    <x v="669"/>
    <x v="4"/>
    <x v="7"/>
    <x v="2"/>
  </r>
  <r>
    <s v="AX12693"/>
    <s v="ENX2007"/>
    <s v="A155"/>
    <s v="EMP1029"/>
    <x v="800"/>
    <x v="587"/>
    <x v="3"/>
    <n v="1405"/>
    <n v="1054"/>
    <n v="4216"/>
    <n v="5620"/>
    <n v="1404"/>
    <x v="41"/>
    <s v="Howard Gardner"/>
    <x v="800"/>
    <x v="5"/>
    <x v="10"/>
    <x v="2"/>
  </r>
  <r>
    <s v="AX12696"/>
    <s v="ENX2018"/>
    <s v="A167"/>
    <s v="EMP1005"/>
    <x v="270"/>
    <x v="556"/>
    <x v="1"/>
    <n v="1972"/>
    <n v="1321"/>
    <n v="1321"/>
    <n v="1972"/>
    <n v="651"/>
    <x v="10"/>
    <s v="Ryan Welch"/>
    <x v="270"/>
    <x v="1"/>
    <x v="9"/>
    <x v="2"/>
  </r>
  <r>
    <s v="AX12700"/>
    <s v="ENX2036"/>
    <s v="A149"/>
    <s v="EMP1027"/>
    <x v="32"/>
    <x v="767"/>
    <x v="1"/>
    <n v="1582"/>
    <n v="1234"/>
    <n v="1234"/>
    <n v="1582"/>
    <n v="348"/>
    <x v="42"/>
    <s v="Gary Rodriguez"/>
    <x v="32"/>
    <x v="6"/>
    <x v="2"/>
    <x v="2"/>
  </r>
  <r>
    <s v="AX12703"/>
    <s v="ENX2025"/>
    <s v="A118"/>
    <s v="EMP1040"/>
    <x v="41"/>
    <x v="491"/>
    <x v="2"/>
    <n v="667"/>
    <n v="387"/>
    <n v="1161"/>
    <n v="2001"/>
    <n v="840"/>
    <x v="11"/>
    <s v="Patrick Ruiz"/>
    <x v="41"/>
    <x v="6"/>
    <x v="4"/>
    <x v="2"/>
  </r>
  <r>
    <s v="AX12704"/>
    <s v="ENX2098"/>
    <s v="A146"/>
    <s v="EMP1028"/>
    <x v="309"/>
    <x v="634"/>
    <x v="1"/>
    <n v="1178"/>
    <n v="683"/>
    <n v="683"/>
    <n v="1178"/>
    <n v="495"/>
    <x v="8"/>
    <s v="Howard Sims"/>
    <x v="309"/>
    <x v="4"/>
    <x v="0"/>
    <x v="2"/>
  </r>
  <r>
    <s v="AX12705"/>
    <s v="ENX2095"/>
    <s v="A143"/>
    <s v="EMP1044"/>
    <x v="428"/>
    <x v="525"/>
    <x v="1"/>
    <n v="1743"/>
    <n v="872"/>
    <n v="872"/>
    <n v="1743"/>
    <n v="871"/>
    <x v="9"/>
    <s v="Martin Carr"/>
    <x v="428"/>
    <x v="1"/>
    <x v="5"/>
    <x v="2"/>
  </r>
  <r>
    <s v="AX12708"/>
    <s v="ENX2026"/>
    <s v="A136"/>
    <s v="EMP1009"/>
    <x v="255"/>
    <x v="483"/>
    <x v="0"/>
    <n v="947"/>
    <n v="786"/>
    <n v="1572"/>
    <n v="1894"/>
    <n v="322"/>
    <x v="29"/>
    <s v="Kenneth Fields"/>
    <x v="255"/>
    <x v="0"/>
    <x v="8"/>
    <x v="2"/>
  </r>
  <r>
    <s v="AX12710"/>
    <s v="ENX2050"/>
    <s v="A143"/>
    <s v="EMP1005"/>
    <x v="417"/>
    <x v="704"/>
    <x v="1"/>
    <n v="2391"/>
    <n v="1291"/>
    <n v="1291"/>
    <n v="2391"/>
    <n v="1100"/>
    <x v="9"/>
    <s v="Ryan Welch"/>
    <x v="417"/>
    <x v="0"/>
    <x v="6"/>
    <x v="2"/>
  </r>
  <r>
    <s v="AX12713"/>
    <s v="ENX2065"/>
    <s v="A151"/>
    <s v="EMP1001"/>
    <x v="487"/>
    <x v="508"/>
    <x v="2"/>
    <n v="2396"/>
    <n v="1965"/>
    <n v="5895"/>
    <n v="7188"/>
    <n v="1293"/>
    <x v="24"/>
    <s v="Kevin Butler"/>
    <x v="487"/>
    <x v="0"/>
    <x v="10"/>
    <x v="2"/>
  </r>
  <r>
    <s v="AX12715"/>
    <s v="ENX2054"/>
    <s v="A104"/>
    <s v="EMP1020"/>
    <x v="470"/>
    <x v="732"/>
    <x v="1"/>
    <n v="127"/>
    <n v="79"/>
    <n v="79"/>
    <n v="127"/>
    <n v="48"/>
    <x v="53"/>
    <s v="Ryan Butler"/>
    <x v="470"/>
    <x v="6"/>
    <x v="10"/>
    <x v="2"/>
  </r>
  <r>
    <s v="AX12717"/>
    <s v="ENX2043"/>
    <s v="A145"/>
    <s v="EMP1039"/>
    <x v="110"/>
    <x v="688"/>
    <x v="3"/>
    <n v="545"/>
    <n v="425"/>
    <n v="1700"/>
    <n v="2180"/>
    <n v="480"/>
    <x v="50"/>
    <s v="Eugene Holmes"/>
    <x v="110"/>
    <x v="2"/>
    <x v="8"/>
    <x v="2"/>
  </r>
  <r>
    <s v="AX12718"/>
    <s v="ENX2034"/>
    <s v="A139"/>
    <s v="EMP1025"/>
    <x v="507"/>
    <x v="581"/>
    <x v="0"/>
    <n v="871"/>
    <n v="540"/>
    <n v="1080"/>
    <n v="1742"/>
    <n v="662"/>
    <x v="12"/>
    <s v="Ernest Wagner"/>
    <x v="507"/>
    <x v="4"/>
    <x v="6"/>
    <x v="2"/>
  </r>
  <r>
    <s v="AX12723"/>
    <s v="ENX2023"/>
    <s v="A148"/>
    <s v="EMP1015"/>
    <x v="737"/>
    <x v="457"/>
    <x v="1"/>
    <n v="818"/>
    <n v="450"/>
    <n v="450"/>
    <n v="818"/>
    <n v="368"/>
    <x v="31"/>
    <s v="Justin Lynch"/>
    <x v="737"/>
    <x v="2"/>
    <x v="3"/>
    <x v="2"/>
  </r>
  <r>
    <s v="AX12725"/>
    <s v="ENX2001"/>
    <s v="A172"/>
    <s v="EMP1012"/>
    <x v="33"/>
    <x v="564"/>
    <x v="2"/>
    <n v="951"/>
    <n v="504"/>
    <n v="1512"/>
    <n v="2853"/>
    <n v="1341"/>
    <x v="28"/>
    <s v="John Reyes"/>
    <x v="33"/>
    <x v="1"/>
    <x v="9"/>
    <x v="2"/>
  </r>
  <r>
    <s v="AX12731"/>
    <s v="ENX2060"/>
    <s v="A157"/>
    <s v="EMP1036"/>
    <x v="775"/>
    <x v="486"/>
    <x v="1"/>
    <n v="1467"/>
    <n v="807"/>
    <n v="807"/>
    <n v="1467"/>
    <n v="660"/>
    <x v="0"/>
    <s v="Robert Reed"/>
    <x v="775"/>
    <x v="6"/>
    <x v="3"/>
    <x v="2"/>
  </r>
  <r>
    <s v="AX12733"/>
    <s v="ENX2081"/>
    <s v="A118"/>
    <s v="EMP1040"/>
    <x v="731"/>
    <x v="711"/>
    <x v="1"/>
    <n v="1566"/>
    <n v="1190"/>
    <n v="1190"/>
    <n v="1566"/>
    <n v="376"/>
    <x v="11"/>
    <s v="Patrick Ruiz"/>
    <x v="731"/>
    <x v="3"/>
    <x v="8"/>
    <x v="2"/>
  </r>
  <r>
    <s v="AX12734"/>
    <s v="ENX2049"/>
    <s v="A120"/>
    <s v="EMP1043"/>
    <x v="232"/>
    <x v="734"/>
    <x v="1"/>
    <n v="826"/>
    <n v="562"/>
    <n v="562"/>
    <n v="826"/>
    <n v="264"/>
    <x v="71"/>
    <s v="Joshua Taylor"/>
    <x v="232"/>
    <x v="6"/>
    <x v="0"/>
    <x v="2"/>
  </r>
  <r>
    <s v="AX12735"/>
    <s v="ENX2073"/>
    <s v="A107"/>
    <s v="EMP1042"/>
    <x v="278"/>
    <x v="449"/>
    <x v="1"/>
    <n v="95"/>
    <n v="61"/>
    <n v="61"/>
    <n v="95"/>
    <n v="34"/>
    <x v="13"/>
    <s v="Scott Clark"/>
    <x v="278"/>
    <x v="6"/>
    <x v="1"/>
    <x v="2"/>
  </r>
  <r>
    <s v="AX12737"/>
    <s v="ENX2007"/>
    <s v="A149"/>
    <s v="EMP1001"/>
    <x v="139"/>
    <x v="598"/>
    <x v="1"/>
    <n v="1405"/>
    <n v="1054"/>
    <n v="1054"/>
    <n v="1405"/>
    <n v="351"/>
    <x v="42"/>
    <s v="Kevin Butler"/>
    <x v="139"/>
    <x v="2"/>
    <x v="7"/>
    <x v="2"/>
  </r>
  <r>
    <s v="AX12739"/>
    <s v="ENX2026"/>
    <s v="A104"/>
    <s v="EMP1025"/>
    <x v="46"/>
    <x v="648"/>
    <x v="0"/>
    <n v="947"/>
    <n v="786"/>
    <n v="1572"/>
    <n v="1894"/>
    <n v="322"/>
    <x v="53"/>
    <s v="Ernest Wagner"/>
    <x v="46"/>
    <x v="0"/>
    <x v="9"/>
    <x v="2"/>
  </r>
  <r>
    <s v="AX12741"/>
    <s v="ENX2044"/>
    <s v="A155"/>
    <s v="EMP1010"/>
    <x v="768"/>
    <x v="452"/>
    <x v="0"/>
    <n v="886"/>
    <n v="478"/>
    <n v="956"/>
    <n v="1772"/>
    <n v="816"/>
    <x v="41"/>
    <s v="Joshua Cook"/>
    <x v="768"/>
    <x v="5"/>
    <x v="9"/>
    <x v="2"/>
  </r>
  <r>
    <s v="AX12746"/>
    <s v="ENX2031"/>
    <s v="A148"/>
    <s v="EMP1008"/>
    <x v="591"/>
    <x v="617"/>
    <x v="2"/>
    <n v="1638"/>
    <n v="1261"/>
    <n v="3783"/>
    <n v="4914"/>
    <n v="1131"/>
    <x v="31"/>
    <s v="Carl Elliott"/>
    <x v="591"/>
    <x v="0"/>
    <x v="2"/>
    <x v="2"/>
  </r>
  <r>
    <s v="AX12748"/>
    <s v="ENX2003"/>
    <s v="A113"/>
    <s v="EMP1014"/>
    <x v="182"/>
    <x v="763"/>
    <x v="1"/>
    <n v="1783"/>
    <n v="1516"/>
    <n v="1516"/>
    <n v="1783"/>
    <n v="267"/>
    <x v="49"/>
    <s v="Ronald Reed"/>
    <x v="182"/>
    <x v="5"/>
    <x v="7"/>
    <x v="2"/>
  </r>
  <r>
    <s v="AX12754"/>
    <s v="ENX2055"/>
    <s v="A137"/>
    <s v="EMP1010"/>
    <x v="257"/>
    <x v="671"/>
    <x v="3"/>
    <n v="2495"/>
    <n v="1896"/>
    <n v="7584"/>
    <n v="9980"/>
    <n v="2396"/>
    <x v="32"/>
    <s v="Joshua Cook"/>
    <x v="257"/>
    <x v="5"/>
    <x v="10"/>
    <x v="2"/>
  </r>
  <r>
    <s v="AX12760"/>
    <s v="ENX2051"/>
    <s v="A124"/>
    <s v="EMP1041"/>
    <x v="751"/>
    <x v="443"/>
    <x v="2"/>
    <n v="1077"/>
    <n v="732"/>
    <n v="2196"/>
    <n v="3231"/>
    <n v="1035"/>
    <x v="21"/>
    <s v="Joe Sims"/>
    <x v="751"/>
    <x v="2"/>
    <x v="1"/>
    <x v="2"/>
  </r>
  <r>
    <s v="AX12762"/>
    <s v="ENX2051"/>
    <s v="A155"/>
    <s v="EMP1010"/>
    <x v="306"/>
    <x v="625"/>
    <x v="0"/>
    <n v="1077"/>
    <n v="732"/>
    <n v="1464"/>
    <n v="2154"/>
    <n v="690"/>
    <x v="41"/>
    <s v="Joshua Cook"/>
    <x v="306"/>
    <x v="3"/>
    <x v="8"/>
    <x v="2"/>
  </r>
  <r>
    <s v="AX12769"/>
    <s v="ENX2020"/>
    <s v="A107"/>
    <s v="EMP1018"/>
    <x v="637"/>
    <x v="584"/>
    <x v="1"/>
    <n v="2005"/>
    <n v="1223"/>
    <n v="1223"/>
    <n v="2005"/>
    <n v="782"/>
    <x v="13"/>
    <s v="Jimmy Young"/>
    <x v="637"/>
    <x v="3"/>
    <x v="1"/>
    <x v="2"/>
  </r>
  <r>
    <s v="AX12773"/>
    <s v="ENX2091"/>
    <s v="A130"/>
    <s v="EMP1035"/>
    <x v="166"/>
    <x v="651"/>
    <x v="3"/>
    <n v="368"/>
    <n v="294"/>
    <n v="1176"/>
    <n v="1472"/>
    <n v="296"/>
    <x v="3"/>
    <s v="Roger Ramos"/>
    <x v="166"/>
    <x v="3"/>
    <x v="6"/>
    <x v="2"/>
  </r>
  <r>
    <s v="AX12774"/>
    <s v="ENX2022"/>
    <s v="A115"/>
    <s v="EMP1015"/>
    <x v="622"/>
    <x v="447"/>
    <x v="1"/>
    <n v="561"/>
    <n v="421"/>
    <n v="421"/>
    <n v="561"/>
    <n v="140"/>
    <x v="22"/>
    <s v="Justin Lynch"/>
    <x v="622"/>
    <x v="1"/>
    <x v="10"/>
    <x v="2"/>
  </r>
  <r>
    <s v="AX12775"/>
    <s v="ENX2093"/>
    <s v="A145"/>
    <s v="EMP1014"/>
    <x v="312"/>
    <x v="632"/>
    <x v="0"/>
    <n v="112"/>
    <n v="90"/>
    <n v="180"/>
    <n v="224"/>
    <n v="44"/>
    <x v="50"/>
    <s v="Ronald Reed"/>
    <x v="312"/>
    <x v="3"/>
    <x v="11"/>
    <x v="2"/>
  </r>
  <r>
    <s v="AX12776"/>
    <s v="ENX2027"/>
    <s v="A169"/>
    <s v="EMP1037"/>
    <x v="681"/>
    <x v="672"/>
    <x v="1"/>
    <n v="2497"/>
    <n v="1473"/>
    <n v="1473"/>
    <n v="2497"/>
    <n v="1024"/>
    <x v="30"/>
    <s v="Carl Hall"/>
    <x v="681"/>
    <x v="4"/>
    <x v="11"/>
    <x v="2"/>
  </r>
  <r>
    <s v="AX12778"/>
    <s v="ENX2001"/>
    <s v="A156"/>
    <s v="EMP1019"/>
    <x v="545"/>
    <x v="592"/>
    <x v="2"/>
    <n v="951"/>
    <n v="504"/>
    <n v="1512"/>
    <n v="2853"/>
    <n v="1341"/>
    <x v="39"/>
    <s v="Roger Robertson"/>
    <x v="545"/>
    <x v="3"/>
    <x v="11"/>
    <x v="2"/>
  </r>
  <r>
    <s v="AX12781"/>
    <s v="ENX2094"/>
    <s v="A109"/>
    <s v="EMP1018"/>
    <x v="764"/>
    <x v="578"/>
    <x v="1"/>
    <n v="771"/>
    <n v="648"/>
    <n v="648"/>
    <n v="771"/>
    <n v="123"/>
    <x v="34"/>
    <s v="Jimmy Young"/>
    <x v="764"/>
    <x v="2"/>
    <x v="2"/>
    <x v="2"/>
  </r>
  <r>
    <s v="AX12783"/>
    <s v="ENX2012"/>
    <s v="A117"/>
    <s v="EMP1010"/>
    <x v="232"/>
    <x v="765"/>
    <x v="2"/>
    <n v="1353"/>
    <n v="947"/>
    <n v="2841"/>
    <n v="4059"/>
    <n v="1218"/>
    <x v="63"/>
    <s v="Joshua Cook"/>
    <x v="232"/>
    <x v="1"/>
    <x v="0"/>
    <x v="2"/>
  </r>
  <r>
    <s v="AX12784"/>
    <s v="ENX2064"/>
    <s v="A112"/>
    <s v="EMP1015"/>
    <x v="273"/>
    <x v="524"/>
    <x v="1"/>
    <n v="1414"/>
    <n v="962"/>
    <n v="962"/>
    <n v="1414"/>
    <n v="452"/>
    <x v="40"/>
    <s v="Justin Lynch"/>
    <x v="273"/>
    <x v="4"/>
    <x v="5"/>
    <x v="2"/>
  </r>
  <r>
    <s v="AX12787"/>
    <s v="ENX2066"/>
    <s v="A167"/>
    <s v="EMP1015"/>
    <x v="290"/>
    <x v="502"/>
    <x v="1"/>
    <n v="2091"/>
    <n v="1485"/>
    <n v="1485"/>
    <n v="2091"/>
    <n v="606"/>
    <x v="10"/>
    <s v="Justin Lynch"/>
    <x v="290"/>
    <x v="1"/>
    <x v="6"/>
    <x v="2"/>
  </r>
  <r>
    <s v="AX12789"/>
    <s v="ENX2016"/>
    <s v="A132"/>
    <s v="EMP1005"/>
    <x v="778"/>
    <x v="453"/>
    <x v="3"/>
    <n v="1351"/>
    <n v="1108"/>
    <n v="4432"/>
    <n v="5404"/>
    <n v="972"/>
    <x v="56"/>
    <s v="Ryan Welch"/>
    <x v="778"/>
    <x v="3"/>
    <x v="0"/>
    <x v="2"/>
  </r>
  <r>
    <s v="AX12799"/>
    <s v="ENX2100"/>
    <s v="A155"/>
    <s v="EMP1037"/>
    <x v="474"/>
    <x v="608"/>
    <x v="1"/>
    <n v="799"/>
    <n v="455"/>
    <n v="455"/>
    <n v="799"/>
    <n v="344"/>
    <x v="41"/>
    <s v="Carl Hall"/>
    <x v="474"/>
    <x v="6"/>
    <x v="3"/>
    <x v="2"/>
  </r>
  <r>
    <s v="AX12802"/>
    <s v="ENX2063"/>
    <s v="A162"/>
    <s v="EMP1006"/>
    <x v="387"/>
    <x v="729"/>
    <x v="0"/>
    <n v="1708"/>
    <n v="871"/>
    <n v="1742"/>
    <n v="3416"/>
    <n v="1674"/>
    <x v="48"/>
    <s v="Sean Miller"/>
    <x v="387"/>
    <x v="5"/>
    <x v="6"/>
    <x v="2"/>
  </r>
  <r>
    <s v="AX12806"/>
    <s v="ENX2092"/>
    <s v="A157"/>
    <s v="EMP1035"/>
    <x v="721"/>
    <x v="770"/>
    <x v="2"/>
    <n v="1639"/>
    <n v="1295"/>
    <n v="3885"/>
    <n v="4917"/>
    <n v="1032"/>
    <x v="0"/>
    <s v="Roger Ramos"/>
    <x v="721"/>
    <x v="3"/>
    <x v="9"/>
    <x v="2"/>
  </r>
  <r>
    <s v="AX12807"/>
    <s v="ENX2081"/>
    <s v="A104"/>
    <s v="EMP1036"/>
    <x v="591"/>
    <x v="593"/>
    <x v="3"/>
    <n v="1566"/>
    <n v="1190"/>
    <n v="4760"/>
    <n v="6264"/>
    <n v="1504"/>
    <x v="53"/>
    <s v="Robert Reed"/>
    <x v="591"/>
    <x v="1"/>
    <x v="9"/>
    <x v="2"/>
  </r>
  <r>
    <s v="AX12809"/>
    <s v="ENX2089"/>
    <s v="A109"/>
    <s v="EMP1005"/>
    <x v="204"/>
    <x v="527"/>
    <x v="1"/>
    <n v="2294"/>
    <n v="1399"/>
    <n v="1399"/>
    <n v="2294"/>
    <n v="895"/>
    <x v="34"/>
    <s v="Ryan Welch"/>
    <x v="204"/>
    <x v="4"/>
    <x v="4"/>
    <x v="2"/>
  </r>
  <r>
    <s v="AX12811"/>
    <s v="ENX2000"/>
    <s v="A125"/>
    <s v="EMP1034"/>
    <x v="527"/>
    <x v="771"/>
    <x v="1"/>
    <n v="2241"/>
    <n v="1367"/>
    <n v="1367"/>
    <n v="2241"/>
    <n v="874"/>
    <x v="72"/>
    <s v="Arthur Mccoy"/>
    <x v="527"/>
    <x v="4"/>
    <x v="8"/>
    <x v="2"/>
  </r>
  <r>
    <s v="AX12812"/>
    <s v="ENX2063"/>
    <s v="A120"/>
    <s v="EMP1033"/>
    <x v="573"/>
    <x v="709"/>
    <x v="3"/>
    <n v="1708"/>
    <n v="871"/>
    <n v="3484"/>
    <n v="6832"/>
    <n v="3348"/>
    <x v="71"/>
    <s v="Jerry Perry"/>
    <x v="573"/>
    <x v="3"/>
    <x v="6"/>
    <x v="2"/>
  </r>
  <r>
    <s v="AX12815"/>
    <s v="ENX2006"/>
    <s v="A104"/>
    <s v="EMP1009"/>
    <x v="533"/>
    <x v="580"/>
    <x v="0"/>
    <n v="1826"/>
    <n v="1443"/>
    <n v="2886"/>
    <n v="3652"/>
    <n v="766"/>
    <x v="53"/>
    <s v="Kenneth Fields"/>
    <x v="533"/>
    <x v="2"/>
    <x v="7"/>
    <x v="2"/>
  </r>
  <r>
    <s v="AX12818"/>
    <s v="ENX2058"/>
    <s v="A149"/>
    <s v="EMP1037"/>
    <x v="619"/>
    <x v="549"/>
    <x v="3"/>
    <n v="2257"/>
    <n v="1535"/>
    <n v="6140"/>
    <n v="9028"/>
    <n v="2888"/>
    <x v="42"/>
    <s v="Carl Hall"/>
    <x v="619"/>
    <x v="5"/>
    <x v="1"/>
    <x v="2"/>
  </r>
  <r>
    <s v="AX12822"/>
    <s v="ENX2000"/>
    <s v="A150"/>
    <s v="EMP1017"/>
    <x v="166"/>
    <x v="559"/>
    <x v="3"/>
    <n v="2241"/>
    <n v="1367"/>
    <n v="5468"/>
    <n v="8964"/>
    <n v="3496"/>
    <x v="27"/>
    <s v="Brian Hansen"/>
    <x v="166"/>
    <x v="4"/>
    <x v="4"/>
    <x v="2"/>
  </r>
  <r>
    <s v="AX12823"/>
    <s v="ENX2075"/>
    <s v="A150"/>
    <s v="EMP1029"/>
    <x v="415"/>
    <x v="639"/>
    <x v="1"/>
    <n v="400"/>
    <n v="208"/>
    <n v="208"/>
    <n v="400"/>
    <n v="192"/>
    <x v="27"/>
    <s v="Howard Gardner"/>
    <x v="415"/>
    <x v="4"/>
    <x v="2"/>
    <x v="2"/>
  </r>
  <r>
    <s v="AX12825"/>
    <s v="ENX2004"/>
    <s v="A128"/>
    <s v="EMP1018"/>
    <x v="134"/>
    <x v="705"/>
    <x v="0"/>
    <n v="1278"/>
    <n v="665"/>
    <n v="1330"/>
    <n v="2556"/>
    <n v="1226"/>
    <x v="16"/>
    <s v="Jimmy Young"/>
    <x v="134"/>
    <x v="2"/>
    <x v="5"/>
    <x v="2"/>
  </r>
  <r>
    <s v="AX12826"/>
    <s v="ENX2063"/>
    <s v="A126"/>
    <s v="EMP1034"/>
    <x v="34"/>
    <x v="748"/>
    <x v="1"/>
    <n v="1708"/>
    <n v="871"/>
    <n v="871"/>
    <n v="1708"/>
    <n v="837"/>
    <x v="38"/>
    <s v="Arthur Mccoy"/>
    <x v="34"/>
    <x v="1"/>
    <x v="3"/>
    <x v="2"/>
  </r>
  <r>
    <s v="AX12832"/>
    <s v="ENX2000"/>
    <s v="A171"/>
    <s v="EMP1026"/>
    <x v="656"/>
    <x v="534"/>
    <x v="2"/>
    <n v="2241"/>
    <n v="1367"/>
    <n v="4101"/>
    <n v="6723"/>
    <n v="2622"/>
    <x v="58"/>
    <s v="Martin Perry"/>
    <x v="656"/>
    <x v="1"/>
    <x v="3"/>
    <x v="2"/>
  </r>
  <r>
    <s v="AX12837"/>
    <s v="ENX2066"/>
    <s v="A121"/>
    <s v="EMP1002"/>
    <x v="135"/>
    <x v="741"/>
    <x v="1"/>
    <n v="2091"/>
    <n v="1485"/>
    <n v="1485"/>
    <n v="2091"/>
    <n v="606"/>
    <x v="70"/>
    <s v="Andrew Bowman"/>
    <x v="135"/>
    <x v="4"/>
    <x v="4"/>
    <x v="2"/>
  </r>
  <r>
    <s v="AX12853"/>
    <s v="ENX2003"/>
    <s v="A116"/>
    <s v="EMP1005"/>
    <x v="634"/>
    <x v="707"/>
    <x v="2"/>
    <n v="1783"/>
    <n v="1516"/>
    <n v="4548"/>
    <n v="5349"/>
    <n v="801"/>
    <x v="47"/>
    <s v="Ryan Welch"/>
    <x v="634"/>
    <x v="0"/>
    <x v="0"/>
    <x v="2"/>
  </r>
  <r>
    <s v="AX12859"/>
    <s v="ENX2069"/>
    <s v="A120"/>
    <s v="EMP1043"/>
    <x v="13"/>
    <x v="704"/>
    <x v="1"/>
    <n v="378"/>
    <n v="291"/>
    <n v="291"/>
    <n v="378"/>
    <n v="87"/>
    <x v="71"/>
    <s v="Joshua Taylor"/>
    <x v="13"/>
    <x v="0"/>
    <x v="6"/>
    <x v="2"/>
  </r>
  <r>
    <s v="AX12863"/>
    <s v="ENX2040"/>
    <s v="A108"/>
    <s v="EMP1034"/>
    <x v="656"/>
    <x v="483"/>
    <x v="0"/>
    <n v="1889"/>
    <n v="945"/>
    <n v="1890"/>
    <n v="3778"/>
    <n v="1888"/>
    <x v="64"/>
    <s v="Arthur Mccoy"/>
    <x v="656"/>
    <x v="0"/>
    <x v="8"/>
    <x v="2"/>
  </r>
  <r>
    <s v="AX12864"/>
    <s v="ENX2013"/>
    <s v="A101"/>
    <s v="EMP1025"/>
    <x v="628"/>
    <x v="709"/>
    <x v="1"/>
    <n v="368"/>
    <n v="269"/>
    <n v="269"/>
    <n v="368"/>
    <n v="99"/>
    <x v="26"/>
    <s v="Ernest Wagner"/>
    <x v="628"/>
    <x v="3"/>
    <x v="6"/>
    <x v="2"/>
  </r>
  <r>
    <s v="AX12865"/>
    <s v="ENX2057"/>
    <s v="A136"/>
    <s v="EMP1031"/>
    <x v="122"/>
    <x v="772"/>
    <x v="2"/>
    <n v="181"/>
    <n v="130"/>
    <n v="390"/>
    <n v="543"/>
    <n v="153"/>
    <x v="29"/>
    <s v="Brian Thomas"/>
    <x v="122"/>
    <x v="1"/>
    <x v="11"/>
    <x v="2"/>
  </r>
  <r>
    <s v="AX12868"/>
    <s v="ENX2057"/>
    <s v="A164"/>
    <s v="EMP1014"/>
    <x v="288"/>
    <x v="605"/>
    <x v="1"/>
    <n v="181"/>
    <n v="130"/>
    <n v="130"/>
    <n v="181"/>
    <n v="51"/>
    <x v="68"/>
    <s v="Ronald Reed"/>
    <x v="288"/>
    <x v="1"/>
    <x v="1"/>
    <x v="2"/>
  </r>
  <r>
    <s v="AX12869"/>
    <s v="ENX2078"/>
    <s v="A161"/>
    <s v="EMP1026"/>
    <x v="112"/>
    <x v="597"/>
    <x v="1"/>
    <n v="1798"/>
    <n v="971"/>
    <n v="971"/>
    <n v="1798"/>
    <n v="827"/>
    <x v="25"/>
    <s v="Martin Perry"/>
    <x v="112"/>
    <x v="3"/>
    <x v="1"/>
    <x v="2"/>
  </r>
  <r>
    <s v="AX12873"/>
    <s v="ENX2068"/>
    <s v="A160"/>
    <s v="EMP1034"/>
    <x v="203"/>
    <x v="466"/>
    <x v="2"/>
    <n v="1500"/>
    <n v="900"/>
    <n v="2700"/>
    <n v="4500"/>
    <n v="1800"/>
    <x v="1"/>
    <s v="Arthur Mccoy"/>
    <x v="203"/>
    <x v="5"/>
    <x v="9"/>
    <x v="2"/>
  </r>
  <r>
    <s v="AX12879"/>
    <s v="ENX2045"/>
    <s v="A124"/>
    <s v="EMP1005"/>
    <x v="286"/>
    <x v="773"/>
    <x v="1"/>
    <n v="556"/>
    <n v="395"/>
    <n v="395"/>
    <n v="556"/>
    <n v="161"/>
    <x v="21"/>
    <s v="Ryan Welch"/>
    <x v="286"/>
    <x v="0"/>
    <x v="3"/>
    <x v="2"/>
  </r>
  <r>
    <s v="AX12885"/>
    <s v="ENX2063"/>
    <s v="A147"/>
    <s v="EMP1042"/>
    <x v="99"/>
    <x v="444"/>
    <x v="1"/>
    <n v="1708"/>
    <n v="871"/>
    <n v="871"/>
    <n v="1708"/>
    <n v="837"/>
    <x v="20"/>
    <s v="Scott Clark"/>
    <x v="99"/>
    <x v="3"/>
    <x v="3"/>
    <x v="2"/>
  </r>
  <r>
    <s v="AX12888"/>
    <s v="ENX2075"/>
    <s v="A130"/>
    <s v="EMP1029"/>
    <x v="135"/>
    <x v="738"/>
    <x v="1"/>
    <n v="400"/>
    <n v="208"/>
    <n v="208"/>
    <n v="400"/>
    <n v="192"/>
    <x v="3"/>
    <s v="Howard Gardner"/>
    <x v="135"/>
    <x v="0"/>
    <x v="9"/>
    <x v="2"/>
  </r>
  <r>
    <s v="AX12892"/>
    <s v="ENX2033"/>
    <s v="A173"/>
    <s v="EMP1044"/>
    <x v="778"/>
    <x v="584"/>
    <x v="1"/>
    <n v="2182"/>
    <n v="1200"/>
    <n v="1200"/>
    <n v="2182"/>
    <n v="982"/>
    <x v="14"/>
    <s v="Martin Carr"/>
    <x v="778"/>
    <x v="3"/>
    <x v="1"/>
    <x v="2"/>
  </r>
  <r>
    <s v="AX12896"/>
    <s v="ENX2048"/>
    <s v="A155"/>
    <s v="EMP1014"/>
    <x v="175"/>
    <x v="614"/>
    <x v="3"/>
    <n v="502"/>
    <n v="296"/>
    <n v="1184"/>
    <n v="2008"/>
    <n v="824"/>
    <x v="41"/>
    <s v="Ronald Reed"/>
    <x v="175"/>
    <x v="4"/>
    <x v="2"/>
    <x v="2"/>
  </r>
  <r>
    <s v="AX12903"/>
    <s v="ENX2076"/>
    <s v="A126"/>
    <s v="EMP1020"/>
    <x v="364"/>
    <x v="774"/>
    <x v="3"/>
    <n v="1522"/>
    <n v="791"/>
    <n v="3164"/>
    <n v="6088"/>
    <n v="2924"/>
    <x v="38"/>
    <s v="Ryan Butler"/>
    <x v="364"/>
    <x v="0"/>
    <x v="2"/>
    <x v="2"/>
  </r>
  <r>
    <s v="AX12905"/>
    <s v="ENX2089"/>
    <s v="A147"/>
    <s v="EMP1030"/>
    <x v="493"/>
    <x v="635"/>
    <x v="1"/>
    <n v="2294"/>
    <n v="1399"/>
    <n v="1399"/>
    <n v="2294"/>
    <n v="895"/>
    <x v="20"/>
    <s v="Bobby Russell"/>
    <x v="493"/>
    <x v="5"/>
    <x v="6"/>
    <x v="2"/>
  </r>
  <r>
    <s v="AX12908"/>
    <s v="ENX2038"/>
    <s v="A162"/>
    <s v="EMP1010"/>
    <x v="658"/>
    <x v="752"/>
    <x v="0"/>
    <n v="392"/>
    <n v="255"/>
    <n v="510"/>
    <n v="784"/>
    <n v="274"/>
    <x v="48"/>
    <s v="Joshua Cook"/>
    <x v="658"/>
    <x v="2"/>
    <x v="0"/>
    <x v="2"/>
  </r>
  <r>
    <s v="AX12917"/>
    <s v="ENX2087"/>
    <s v="A143"/>
    <s v="EMP1023"/>
    <x v="742"/>
    <x v="731"/>
    <x v="2"/>
    <n v="1022"/>
    <n v="818"/>
    <n v="2454"/>
    <n v="3066"/>
    <n v="612"/>
    <x v="9"/>
    <s v="Brian Davis"/>
    <x v="742"/>
    <x v="5"/>
    <x v="5"/>
    <x v="2"/>
  </r>
  <r>
    <s v="AX12928"/>
    <s v="ENX2057"/>
    <s v="A109"/>
    <s v="EMP1015"/>
    <x v="472"/>
    <x v="766"/>
    <x v="3"/>
    <n v="181"/>
    <n v="130"/>
    <n v="520"/>
    <n v="724"/>
    <n v="204"/>
    <x v="34"/>
    <s v="Justin Lynch"/>
    <x v="472"/>
    <x v="1"/>
    <x v="5"/>
    <x v="2"/>
  </r>
  <r>
    <s v="AX12930"/>
    <s v="ENX2059"/>
    <s v="A129"/>
    <s v="EMP1020"/>
    <x v="77"/>
    <x v="705"/>
    <x v="1"/>
    <n v="1494"/>
    <n v="971"/>
    <n v="971"/>
    <n v="1494"/>
    <n v="523"/>
    <x v="59"/>
    <s v="Ryan Butler"/>
    <x v="77"/>
    <x v="2"/>
    <x v="5"/>
    <x v="2"/>
  </r>
  <r>
    <s v="AX12936"/>
    <s v="ENX2089"/>
    <s v="A120"/>
    <s v="EMP1036"/>
    <x v="381"/>
    <x v="512"/>
    <x v="1"/>
    <n v="2294"/>
    <n v="1399"/>
    <n v="1399"/>
    <n v="2294"/>
    <n v="895"/>
    <x v="71"/>
    <s v="Robert Reed"/>
    <x v="381"/>
    <x v="6"/>
    <x v="4"/>
    <x v="2"/>
  </r>
  <r>
    <s v="AX12940"/>
    <s v="ENX2012"/>
    <s v="A105"/>
    <s v="EMP1022"/>
    <x v="431"/>
    <x v="540"/>
    <x v="0"/>
    <n v="1353"/>
    <n v="947"/>
    <n v="1894"/>
    <n v="2706"/>
    <n v="812"/>
    <x v="57"/>
    <s v="Walter Cook"/>
    <x v="431"/>
    <x v="4"/>
    <x v="4"/>
    <x v="2"/>
  </r>
  <r>
    <s v="AX12942"/>
    <s v="ENX2022"/>
    <s v="A133"/>
    <s v="EMP1043"/>
    <x v="54"/>
    <x v="642"/>
    <x v="0"/>
    <n v="561"/>
    <n v="421"/>
    <n v="842"/>
    <n v="1122"/>
    <n v="280"/>
    <x v="37"/>
    <s v="Joshua Taylor"/>
    <x v="54"/>
    <x v="4"/>
    <x v="7"/>
    <x v="2"/>
  </r>
  <r>
    <s v="AX12949"/>
    <s v="ENX2067"/>
    <s v="A130"/>
    <s v="EMP1034"/>
    <x v="99"/>
    <x v="775"/>
    <x v="2"/>
    <n v="1119"/>
    <n v="683"/>
    <n v="2049"/>
    <n v="3357"/>
    <n v="1308"/>
    <x v="3"/>
    <s v="Arthur Mccoy"/>
    <x v="99"/>
    <x v="3"/>
    <x v="5"/>
    <x v="2"/>
  </r>
  <r>
    <s v="AX12951"/>
    <s v="ENX2091"/>
    <s v="A141"/>
    <s v="EMP1001"/>
    <x v="435"/>
    <x v="622"/>
    <x v="0"/>
    <n v="368"/>
    <n v="294"/>
    <n v="588"/>
    <n v="736"/>
    <n v="148"/>
    <x v="23"/>
    <s v="Kevin Butler"/>
    <x v="435"/>
    <x v="3"/>
    <x v="2"/>
    <x v="2"/>
  </r>
  <r>
    <s v="AX12953"/>
    <s v="ENX2037"/>
    <s v="A145"/>
    <s v="EMP1027"/>
    <x v="305"/>
    <x v="553"/>
    <x v="1"/>
    <n v="880"/>
    <n v="634"/>
    <n v="634"/>
    <n v="880"/>
    <n v="246"/>
    <x v="50"/>
    <s v="Gary Rodriguez"/>
    <x v="305"/>
    <x v="5"/>
    <x v="4"/>
    <x v="2"/>
  </r>
  <r>
    <s v="AX12954"/>
    <s v="ENX2082"/>
    <s v="A112"/>
    <s v="EMP1036"/>
    <x v="468"/>
    <x v="706"/>
    <x v="1"/>
    <n v="1103"/>
    <n v="838"/>
    <n v="838"/>
    <n v="1103"/>
    <n v="265"/>
    <x v="40"/>
    <s v="Robert Reed"/>
    <x v="468"/>
    <x v="0"/>
    <x v="2"/>
    <x v="2"/>
  </r>
  <r>
    <s v="AX12955"/>
    <s v="ENX2039"/>
    <s v="A158"/>
    <s v="EMP1009"/>
    <x v="326"/>
    <x v="549"/>
    <x v="2"/>
    <n v="817"/>
    <n v="409"/>
    <n v="1227"/>
    <n v="2451"/>
    <n v="1224"/>
    <x v="4"/>
    <s v="Kenneth Fields"/>
    <x v="326"/>
    <x v="5"/>
    <x v="1"/>
    <x v="2"/>
  </r>
  <r>
    <s v="AX12963"/>
    <s v="ENX2013"/>
    <s v="A166"/>
    <s v="EMP1028"/>
    <x v="232"/>
    <x v="453"/>
    <x v="1"/>
    <n v="368"/>
    <n v="269"/>
    <n v="269"/>
    <n v="368"/>
    <n v="99"/>
    <x v="65"/>
    <s v="Howard Sims"/>
    <x v="232"/>
    <x v="3"/>
    <x v="0"/>
    <x v="2"/>
  </r>
  <r>
    <s v="AX12964"/>
    <s v="ENX2053"/>
    <s v="A158"/>
    <s v="EMP1022"/>
    <x v="23"/>
    <x v="688"/>
    <x v="0"/>
    <n v="596"/>
    <n v="358"/>
    <n v="716"/>
    <n v="1192"/>
    <n v="476"/>
    <x v="4"/>
    <s v="Walter Cook"/>
    <x v="23"/>
    <x v="2"/>
    <x v="8"/>
    <x v="2"/>
  </r>
  <r>
    <s v="AX12965"/>
    <s v="ENX2091"/>
    <s v="A134"/>
    <s v="EMP1029"/>
    <x v="530"/>
    <x v="485"/>
    <x v="0"/>
    <n v="368"/>
    <n v="294"/>
    <n v="588"/>
    <n v="736"/>
    <n v="148"/>
    <x v="7"/>
    <s v="Howard Gardner"/>
    <x v="530"/>
    <x v="5"/>
    <x v="0"/>
    <x v="2"/>
  </r>
  <r>
    <s v="AX12966"/>
    <s v="ENX2003"/>
    <s v="A160"/>
    <s v="EMP1035"/>
    <x v="76"/>
    <x v="576"/>
    <x v="2"/>
    <n v="1783"/>
    <n v="1516"/>
    <n v="4548"/>
    <n v="5349"/>
    <n v="801"/>
    <x v="1"/>
    <s v="Roger Ramos"/>
    <x v="76"/>
    <x v="5"/>
    <x v="5"/>
    <x v="2"/>
  </r>
  <r>
    <s v="AX12967"/>
    <s v="ENX2005"/>
    <s v="A127"/>
    <s v="EMP1036"/>
    <x v="291"/>
    <x v="575"/>
    <x v="2"/>
    <n v="684"/>
    <n v="561"/>
    <n v="1683"/>
    <n v="2052"/>
    <n v="369"/>
    <x v="5"/>
    <s v="Robert Reed"/>
    <x v="291"/>
    <x v="5"/>
    <x v="7"/>
    <x v="2"/>
  </r>
  <r>
    <s v="AX12968"/>
    <s v="ENX2018"/>
    <s v="A166"/>
    <s v="EMP1041"/>
    <x v="80"/>
    <x v="639"/>
    <x v="1"/>
    <n v="1972"/>
    <n v="1321"/>
    <n v="1321"/>
    <n v="1972"/>
    <n v="651"/>
    <x v="65"/>
    <s v="Joe Sims"/>
    <x v="80"/>
    <x v="4"/>
    <x v="2"/>
    <x v="2"/>
  </r>
  <r>
    <s v="AX12970"/>
    <s v="ENX2018"/>
    <s v="A170"/>
    <s v="EMP1028"/>
    <x v="137"/>
    <x v="767"/>
    <x v="0"/>
    <n v="1972"/>
    <n v="1321"/>
    <n v="2642"/>
    <n v="3944"/>
    <n v="1302"/>
    <x v="18"/>
    <s v="Howard Sims"/>
    <x v="137"/>
    <x v="6"/>
    <x v="2"/>
    <x v="2"/>
  </r>
  <r>
    <s v="AX12971"/>
    <s v="ENX2016"/>
    <s v="A117"/>
    <s v="EMP1001"/>
    <x v="470"/>
    <x v="776"/>
    <x v="0"/>
    <n v="1351"/>
    <n v="1108"/>
    <n v="2216"/>
    <n v="2702"/>
    <n v="486"/>
    <x v="63"/>
    <s v="Kevin Butler"/>
    <x v="470"/>
    <x v="2"/>
    <x v="3"/>
    <x v="2"/>
  </r>
  <r>
    <s v="AX12973"/>
    <s v="ENX2034"/>
    <s v="A134"/>
    <s v="EMP1020"/>
    <x v="482"/>
    <x v="763"/>
    <x v="2"/>
    <n v="871"/>
    <n v="540"/>
    <n v="1620"/>
    <n v="2613"/>
    <n v="993"/>
    <x v="7"/>
    <s v="Ryan Butler"/>
    <x v="482"/>
    <x v="5"/>
    <x v="7"/>
    <x v="2"/>
  </r>
  <r>
    <s v="AX12974"/>
    <s v="ENX2020"/>
    <s v="A102"/>
    <s v="EMP1018"/>
    <x v="116"/>
    <x v="487"/>
    <x v="1"/>
    <n v="2005"/>
    <n v="1223"/>
    <n v="1223"/>
    <n v="2005"/>
    <n v="782"/>
    <x v="43"/>
    <s v="Jimmy Young"/>
    <x v="116"/>
    <x v="4"/>
    <x v="6"/>
    <x v="2"/>
  </r>
  <r>
    <s v="AX12975"/>
    <s v="ENX2060"/>
    <s v="A170"/>
    <s v="EMP1008"/>
    <x v="470"/>
    <x v="474"/>
    <x v="1"/>
    <n v="1467"/>
    <n v="807"/>
    <n v="807"/>
    <n v="1467"/>
    <n v="660"/>
    <x v="18"/>
    <s v="Carl Elliott"/>
    <x v="470"/>
    <x v="4"/>
    <x v="10"/>
    <x v="2"/>
  </r>
  <r>
    <s v="AX12976"/>
    <s v="ENX2085"/>
    <s v="A102"/>
    <s v="EMP1019"/>
    <x v="396"/>
    <x v="728"/>
    <x v="1"/>
    <n v="1862"/>
    <n v="1173"/>
    <n v="1173"/>
    <n v="1862"/>
    <n v="689"/>
    <x v="43"/>
    <s v="Roger Robertson"/>
    <x v="396"/>
    <x v="6"/>
    <x v="7"/>
    <x v="2"/>
  </r>
  <r>
    <s v="AX12977"/>
    <s v="ENX2051"/>
    <s v="A113"/>
    <s v="EMP1033"/>
    <x v="604"/>
    <x v="484"/>
    <x v="1"/>
    <n v="1077"/>
    <n v="732"/>
    <n v="732"/>
    <n v="1077"/>
    <n v="345"/>
    <x v="49"/>
    <s v="Jerry Perry"/>
    <x v="604"/>
    <x v="4"/>
    <x v="1"/>
    <x v="2"/>
  </r>
  <r>
    <s v="AX12979"/>
    <s v="ENX2007"/>
    <s v="A151"/>
    <s v="EMP1005"/>
    <x v="201"/>
    <x v="595"/>
    <x v="0"/>
    <n v="1405"/>
    <n v="1054"/>
    <n v="2108"/>
    <n v="2810"/>
    <n v="702"/>
    <x v="24"/>
    <s v="Ryan Welch"/>
    <x v="201"/>
    <x v="3"/>
    <x v="4"/>
    <x v="2"/>
  </r>
  <r>
    <s v="AX12981"/>
    <s v="ENX2093"/>
    <s v="A154"/>
    <s v="EMP1026"/>
    <x v="231"/>
    <x v="572"/>
    <x v="3"/>
    <n v="112"/>
    <n v="90"/>
    <n v="360"/>
    <n v="448"/>
    <n v="88"/>
    <x v="55"/>
    <s v="Martin Perry"/>
    <x v="231"/>
    <x v="6"/>
    <x v="11"/>
    <x v="2"/>
  </r>
  <r>
    <s v="AX12983"/>
    <s v="ENX2094"/>
    <s v="A138"/>
    <s v="EMP1036"/>
    <x v="699"/>
    <x v="777"/>
    <x v="1"/>
    <n v="771"/>
    <n v="648"/>
    <n v="648"/>
    <n v="771"/>
    <n v="123"/>
    <x v="6"/>
    <s v="Robert Reed"/>
    <x v="699"/>
    <x v="5"/>
    <x v="6"/>
    <x v="2"/>
  </r>
  <r>
    <s v="AX12987"/>
    <s v="ENX2049"/>
    <s v="A123"/>
    <s v="EMP1027"/>
    <x v="397"/>
    <x v="520"/>
    <x v="1"/>
    <n v="826"/>
    <n v="562"/>
    <n v="562"/>
    <n v="826"/>
    <n v="264"/>
    <x v="62"/>
    <s v="Gary Rodriguez"/>
    <x v="397"/>
    <x v="0"/>
    <x v="6"/>
    <x v="2"/>
  </r>
  <r>
    <s v="AX12992"/>
    <s v="ENX2009"/>
    <s v="A154"/>
    <s v="EMP1017"/>
    <x v="468"/>
    <x v="778"/>
    <x v="2"/>
    <n v="584"/>
    <n v="420"/>
    <n v="1260"/>
    <n v="1752"/>
    <n v="492"/>
    <x v="55"/>
    <s v="Brian Hansen"/>
    <x v="468"/>
    <x v="4"/>
    <x v="2"/>
    <x v="2"/>
  </r>
  <r>
    <s v="AX12993"/>
    <s v="ENX2089"/>
    <s v="A107"/>
    <s v="EMP1041"/>
    <x v="277"/>
    <x v="689"/>
    <x v="1"/>
    <n v="2294"/>
    <n v="1399"/>
    <n v="1399"/>
    <n v="2294"/>
    <n v="895"/>
    <x v="13"/>
    <s v="Joe Sims"/>
    <x v="277"/>
    <x v="6"/>
    <x v="3"/>
    <x v="2"/>
  </r>
  <r>
    <s v="AX12994"/>
    <s v="ENX2078"/>
    <s v="A132"/>
    <s v="EMP1038"/>
    <x v="791"/>
    <x v="699"/>
    <x v="1"/>
    <n v="1798"/>
    <n v="971"/>
    <n v="971"/>
    <n v="1798"/>
    <n v="827"/>
    <x v="56"/>
    <s v="Scott Mason"/>
    <x v="791"/>
    <x v="4"/>
    <x v="3"/>
    <x v="2"/>
  </r>
  <r>
    <s v="AX12997"/>
    <s v="ENX2023"/>
    <s v="A119"/>
    <s v="EMP1037"/>
    <x v="587"/>
    <x v="489"/>
    <x v="0"/>
    <n v="818"/>
    <n v="450"/>
    <n v="900"/>
    <n v="1636"/>
    <n v="736"/>
    <x v="61"/>
    <s v="Carl Hall"/>
    <x v="587"/>
    <x v="3"/>
    <x v="5"/>
    <x v="2"/>
  </r>
  <r>
    <s v="AX12998"/>
    <s v="ENX2056"/>
    <s v="A110"/>
    <s v="EMP1004"/>
    <x v="69"/>
    <x v="543"/>
    <x v="0"/>
    <n v="1635"/>
    <n v="1046"/>
    <n v="2092"/>
    <n v="3270"/>
    <n v="1178"/>
    <x v="73"/>
    <s v="Kenneth Bradley"/>
    <x v="69"/>
    <x v="4"/>
    <x v="11"/>
    <x v="2"/>
  </r>
  <r>
    <s v="AX13001"/>
    <s v="ENX2059"/>
    <s v="A173"/>
    <s v="EMP1032"/>
    <x v="377"/>
    <x v="616"/>
    <x v="3"/>
    <n v="1494"/>
    <n v="971"/>
    <n v="3884"/>
    <n v="5976"/>
    <n v="2092"/>
    <x v="14"/>
    <s v="Larry Castillo"/>
    <x v="377"/>
    <x v="4"/>
    <x v="9"/>
    <x v="2"/>
  </r>
  <r>
    <s v="AX13003"/>
    <s v="ENX2035"/>
    <s v="A157"/>
    <s v="EMP1029"/>
    <x v="181"/>
    <x v="779"/>
    <x v="2"/>
    <n v="458"/>
    <n v="376"/>
    <n v="1128"/>
    <n v="1374"/>
    <n v="246"/>
    <x v="0"/>
    <s v="Howard Gardner"/>
    <x v="181"/>
    <x v="0"/>
    <x v="5"/>
    <x v="2"/>
  </r>
  <r>
    <s v="AX13005"/>
    <s v="ENX2038"/>
    <s v="A101"/>
    <s v="EMP1003"/>
    <x v="11"/>
    <x v="637"/>
    <x v="0"/>
    <n v="392"/>
    <n v="255"/>
    <n v="510"/>
    <n v="784"/>
    <n v="274"/>
    <x v="26"/>
    <s v="Christopher Tucker"/>
    <x v="11"/>
    <x v="0"/>
    <x v="0"/>
    <x v="2"/>
  </r>
  <r>
    <s v="AX13006"/>
    <s v="ENX2065"/>
    <s v="A157"/>
    <s v="EMP1022"/>
    <x v="776"/>
    <x v="475"/>
    <x v="1"/>
    <n v="2396"/>
    <n v="1965"/>
    <n v="1965"/>
    <n v="2396"/>
    <n v="431"/>
    <x v="0"/>
    <s v="Walter Cook"/>
    <x v="776"/>
    <x v="4"/>
    <x v="10"/>
    <x v="2"/>
  </r>
  <r>
    <s v="AX13007"/>
    <s v="ENX2056"/>
    <s v="A154"/>
    <s v="EMP1003"/>
    <x v="745"/>
    <x v="509"/>
    <x v="1"/>
    <n v="1635"/>
    <n v="1046"/>
    <n v="1046"/>
    <n v="1635"/>
    <n v="589"/>
    <x v="55"/>
    <s v="Christopher Tucker"/>
    <x v="745"/>
    <x v="2"/>
    <x v="2"/>
    <x v="2"/>
  </r>
  <r>
    <s v="AX13014"/>
    <s v="ENX2094"/>
    <s v="A134"/>
    <s v="EMP1022"/>
    <x v="629"/>
    <x v="583"/>
    <x v="1"/>
    <n v="771"/>
    <n v="648"/>
    <n v="648"/>
    <n v="771"/>
    <n v="123"/>
    <x v="7"/>
    <s v="Walter Cook"/>
    <x v="629"/>
    <x v="2"/>
    <x v="11"/>
    <x v="2"/>
  </r>
  <r>
    <s v="AX13015"/>
    <s v="ENX2077"/>
    <s v="A149"/>
    <s v="EMP1017"/>
    <x v="401"/>
    <x v="578"/>
    <x v="1"/>
    <n v="530"/>
    <n v="424"/>
    <n v="424"/>
    <n v="530"/>
    <n v="106"/>
    <x v="42"/>
    <s v="Brian Hansen"/>
    <x v="401"/>
    <x v="2"/>
    <x v="2"/>
    <x v="2"/>
  </r>
  <r>
    <s v="AX13016"/>
    <s v="ENX2076"/>
    <s v="A150"/>
    <s v="EMP1041"/>
    <x v="187"/>
    <x v="603"/>
    <x v="1"/>
    <n v="1522"/>
    <n v="791"/>
    <n v="791"/>
    <n v="1522"/>
    <n v="731"/>
    <x v="27"/>
    <s v="Joe Sims"/>
    <x v="187"/>
    <x v="4"/>
    <x v="3"/>
    <x v="2"/>
  </r>
  <r>
    <s v="AX13020"/>
    <s v="ENX2090"/>
    <s v="A136"/>
    <s v="EMP1034"/>
    <x v="181"/>
    <x v="456"/>
    <x v="1"/>
    <n v="1338"/>
    <n v="682"/>
    <n v="682"/>
    <n v="1338"/>
    <n v="656"/>
    <x v="29"/>
    <s v="Arthur Mccoy"/>
    <x v="181"/>
    <x v="1"/>
    <x v="2"/>
    <x v="2"/>
  </r>
  <r>
    <s v="AX13023"/>
    <s v="ENX2020"/>
    <s v="A149"/>
    <s v="EMP1017"/>
    <x v="270"/>
    <x v="780"/>
    <x v="2"/>
    <n v="2005"/>
    <n v="1223"/>
    <n v="3669"/>
    <n v="6015"/>
    <n v="2346"/>
    <x v="42"/>
    <s v="Brian Hansen"/>
    <x v="270"/>
    <x v="1"/>
    <x v="5"/>
    <x v="2"/>
  </r>
  <r>
    <s v="AX13025"/>
    <s v="ENX2054"/>
    <s v="A117"/>
    <s v="EMP1032"/>
    <x v="707"/>
    <x v="468"/>
    <x v="1"/>
    <n v="127"/>
    <n v="79"/>
    <n v="79"/>
    <n v="127"/>
    <n v="48"/>
    <x v="63"/>
    <s v="Larry Castillo"/>
    <x v="707"/>
    <x v="6"/>
    <x v="6"/>
    <x v="2"/>
  </r>
  <r>
    <s v="AX13027"/>
    <s v="ENX2060"/>
    <s v="A165"/>
    <s v="EMP1030"/>
    <x v="363"/>
    <x v="492"/>
    <x v="0"/>
    <n v="1467"/>
    <n v="807"/>
    <n v="1614"/>
    <n v="2934"/>
    <n v="1320"/>
    <x v="51"/>
    <s v="Bobby Russell"/>
    <x v="363"/>
    <x v="0"/>
    <x v="7"/>
    <x v="2"/>
  </r>
  <r>
    <s v="AX13029"/>
    <s v="ENX2089"/>
    <s v="A134"/>
    <s v="EMP1020"/>
    <x v="457"/>
    <x v="710"/>
    <x v="1"/>
    <n v="2294"/>
    <n v="1399"/>
    <n v="1399"/>
    <n v="2294"/>
    <n v="895"/>
    <x v="7"/>
    <s v="Ryan Butler"/>
    <x v="457"/>
    <x v="6"/>
    <x v="10"/>
    <x v="2"/>
  </r>
  <r>
    <s v="AX13030"/>
    <s v="ENX2036"/>
    <s v="A136"/>
    <s v="EMP1016"/>
    <x v="300"/>
    <x v="692"/>
    <x v="3"/>
    <n v="1582"/>
    <n v="1234"/>
    <n v="4936"/>
    <n v="6328"/>
    <n v="1392"/>
    <x v="29"/>
    <s v="Henry Nelson"/>
    <x v="300"/>
    <x v="3"/>
    <x v="6"/>
    <x v="2"/>
  </r>
  <r>
    <s v="AX13036"/>
    <s v="ENX2025"/>
    <s v="A144"/>
    <s v="EMP1041"/>
    <x v="584"/>
    <x v="769"/>
    <x v="1"/>
    <n v="667"/>
    <n v="387"/>
    <n v="387"/>
    <n v="667"/>
    <n v="280"/>
    <x v="33"/>
    <s v="Joe Sims"/>
    <x v="584"/>
    <x v="3"/>
    <x v="3"/>
    <x v="2"/>
  </r>
  <r>
    <s v="AX13043"/>
    <s v="ENX2010"/>
    <s v="A124"/>
    <s v="EMP1021"/>
    <x v="174"/>
    <x v="653"/>
    <x v="1"/>
    <n v="1812"/>
    <n v="1305"/>
    <n v="1305"/>
    <n v="1812"/>
    <n v="507"/>
    <x v="21"/>
    <s v="Clarence Fox"/>
    <x v="174"/>
    <x v="4"/>
    <x v="11"/>
    <x v="2"/>
  </r>
  <r>
    <s v="AX13044"/>
    <s v="ENX2048"/>
    <s v="A136"/>
    <s v="EMP1010"/>
    <x v="479"/>
    <x v="587"/>
    <x v="1"/>
    <n v="502"/>
    <n v="296"/>
    <n v="296"/>
    <n v="502"/>
    <n v="206"/>
    <x v="29"/>
    <s v="Joshua Cook"/>
    <x v="479"/>
    <x v="5"/>
    <x v="10"/>
    <x v="2"/>
  </r>
  <r>
    <s v="AX13049"/>
    <s v="ENX2043"/>
    <s v="A114"/>
    <s v="EMP1004"/>
    <x v="145"/>
    <x v="533"/>
    <x v="3"/>
    <n v="545"/>
    <n v="425"/>
    <n v="1700"/>
    <n v="2180"/>
    <n v="480"/>
    <x v="36"/>
    <s v="Kenneth Bradley"/>
    <x v="145"/>
    <x v="5"/>
    <x v="5"/>
    <x v="2"/>
  </r>
  <r>
    <s v="AX13052"/>
    <s v="ENX2048"/>
    <s v="A124"/>
    <s v="EMP1017"/>
    <x v="81"/>
    <x v="537"/>
    <x v="0"/>
    <n v="502"/>
    <n v="296"/>
    <n v="592"/>
    <n v="1004"/>
    <n v="412"/>
    <x v="21"/>
    <s v="Brian Hansen"/>
    <x v="81"/>
    <x v="4"/>
    <x v="10"/>
    <x v="2"/>
  </r>
  <r>
    <s v="AX13054"/>
    <s v="ENX2087"/>
    <s v="A145"/>
    <s v="EMP1006"/>
    <x v="623"/>
    <x v="506"/>
    <x v="1"/>
    <n v="1022"/>
    <n v="818"/>
    <n v="818"/>
    <n v="1022"/>
    <n v="204"/>
    <x v="50"/>
    <s v="Sean Miller"/>
    <x v="623"/>
    <x v="1"/>
    <x v="8"/>
    <x v="2"/>
  </r>
  <r>
    <s v="AX13058"/>
    <s v="ENX2009"/>
    <s v="A155"/>
    <s v="EMP1003"/>
    <x v="578"/>
    <x v="508"/>
    <x v="2"/>
    <n v="584"/>
    <n v="420"/>
    <n v="1260"/>
    <n v="1752"/>
    <n v="492"/>
    <x v="41"/>
    <s v="Christopher Tucker"/>
    <x v="578"/>
    <x v="0"/>
    <x v="10"/>
    <x v="2"/>
  </r>
  <r>
    <s v="AX13060"/>
    <s v="ENX2099"/>
    <s v="A149"/>
    <s v="EMP1038"/>
    <x v="295"/>
    <x v="760"/>
    <x v="2"/>
    <n v="1367"/>
    <n v="984"/>
    <n v="2952"/>
    <n v="4101"/>
    <n v="1149"/>
    <x v="42"/>
    <s v="Scott Mason"/>
    <x v="295"/>
    <x v="6"/>
    <x v="9"/>
    <x v="2"/>
  </r>
  <r>
    <s v="AX13066"/>
    <s v="ENX2096"/>
    <s v="A148"/>
    <s v="EMP1005"/>
    <x v="624"/>
    <x v="483"/>
    <x v="1"/>
    <n v="1587"/>
    <n v="1301"/>
    <n v="1301"/>
    <n v="1587"/>
    <n v="286"/>
    <x v="31"/>
    <s v="Ryan Welch"/>
    <x v="624"/>
    <x v="0"/>
    <x v="8"/>
    <x v="2"/>
  </r>
  <r>
    <s v="AX13070"/>
    <s v="ENX2001"/>
    <s v="A169"/>
    <s v="EMP1030"/>
    <x v="518"/>
    <x v="477"/>
    <x v="1"/>
    <n v="951"/>
    <n v="504"/>
    <n v="504"/>
    <n v="951"/>
    <n v="447"/>
    <x v="30"/>
    <s v="Bobby Russell"/>
    <x v="518"/>
    <x v="6"/>
    <x v="5"/>
    <x v="2"/>
  </r>
  <r>
    <s v="AX13072"/>
    <s v="ENX2050"/>
    <s v="A109"/>
    <s v="EMP1017"/>
    <x v="435"/>
    <x v="570"/>
    <x v="2"/>
    <n v="2391"/>
    <n v="1291"/>
    <n v="3873"/>
    <n v="7173"/>
    <n v="3300"/>
    <x v="34"/>
    <s v="Brian Hansen"/>
    <x v="435"/>
    <x v="2"/>
    <x v="4"/>
    <x v="2"/>
  </r>
  <r>
    <s v="AX13076"/>
    <s v="ENX2078"/>
    <s v="A163"/>
    <s v="EMP1038"/>
    <x v="548"/>
    <x v="450"/>
    <x v="2"/>
    <n v="1798"/>
    <n v="971"/>
    <n v="2913"/>
    <n v="5394"/>
    <n v="2481"/>
    <x v="60"/>
    <s v="Scott Mason"/>
    <x v="548"/>
    <x v="0"/>
    <x v="10"/>
    <x v="2"/>
  </r>
  <r>
    <s v="AX13077"/>
    <s v="ENX2053"/>
    <s v="A102"/>
    <s v="EMP1023"/>
    <x v="459"/>
    <x v="660"/>
    <x v="3"/>
    <n v="596"/>
    <n v="358"/>
    <n v="1432"/>
    <n v="2384"/>
    <n v="952"/>
    <x v="43"/>
    <s v="Brian Davis"/>
    <x v="459"/>
    <x v="6"/>
    <x v="5"/>
    <x v="2"/>
  </r>
  <r>
    <s v="AX13078"/>
    <s v="ENX2001"/>
    <s v="A158"/>
    <s v="EMP1015"/>
    <x v="340"/>
    <x v="636"/>
    <x v="1"/>
    <n v="951"/>
    <n v="504"/>
    <n v="504"/>
    <n v="951"/>
    <n v="447"/>
    <x v="4"/>
    <s v="Justin Lynch"/>
    <x v="340"/>
    <x v="0"/>
    <x v="5"/>
    <x v="2"/>
  </r>
  <r>
    <s v="AX13081"/>
    <s v="ENX2038"/>
    <s v="A108"/>
    <s v="EMP1011"/>
    <x v="363"/>
    <x v="753"/>
    <x v="2"/>
    <n v="392"/>
    <n v="255"/>
    <n v="765"/>
    <n v="1176"/>
    <n v="411"/>
    <x v="64"/>
    <s v="Larry Marshall"/>
    <x v="363"/>
    <x v="4"/>
    <x v="11"/>
    <x v="2"/>
  </r>
  <r>
    <s v="AX13082"/>
    <s v="ENX2094"/>
    <s v="A153"/>
    <s v="EMP1024"/>
    <x v="261"/>
    <x v="631"/>
    <x v="2"/>
    <n v="771"/>
    <n v="648"/>
    <n v="1944"/>
    <n v="2313"/>
    <n v="369"/>
    <x v="69"/>
    <s v="Ernest Wheeler"/>
    <x v="261"/>
    <x v="0"/>
    <x v="11"/>
    <x v="2"/>
  </r>
  <r>
    <s v="AX13084"/>
    <s v="ENX2030"/>
    <s v="A151"/>
    <s v="EMP1002"/>
    <x v="667"/>
    <x v="501"/>
    <x v="2"/>
    <n v="1899"/>
    <n v="1044"/>
    <n v="3132"/>
    <n v="5697"/>
    <n v="2565"/>
    <x v="24"/>
    <s v="Andrew Bowman"/>
    <x v="667"/>
    <x v="4"/>
    <x v="0"/>
    <x v="2"/>
  </r>
  <r>
    <s v="AX13085"/>
    <s v="ENX2089"/>
    <s v="A173"/>
    <s v="EMP1014"/>
    <x v="582"/>
    <x v="488"/>
    <x v="0"/>
    <n v="2294"/>
    <n v="1399"/>
    <n v="2798"/>
    <n v="4588"/>
    <n v="1790"/>
    <x v="14"/>
    <s v="Ronald Reed"/>
    <x v="582"/>
    <x v="2"/>
    <x v="3"/>
    <x v="2"/>
  </r>
  <r>
    <s v="AX13086"/>
    <s v="ENX2067"/>
    <s v="A128"/>
    <s v="EMP1012"/>
    <x v="727"/>
    <x v="729"/>
    <x v="1"/>
    <n v="1119"/>
    <n v="683"/>
    <n v="683"/>
    <n v="1119"/>
    <n v="436"/>
    <x v="16"/>
    <s v="John Reyes"/>
    <x v="727"/>
    <x v="5"/>
    <x v="6"/>
    <x v="2"/>
  </r>
  <r>
    <s v="AX13087"/>
    <s v="ENX2093"/>
    <s v="A141"/>
    <s v="EMP1018"/>
    <x v="579"/>
    <x v="669"/>
    <x v="1"/>
    <n v="112"/>
    <n v="90"/>
    <n v="90"/>
    <n v="112"/>
    <n v="22"/>
    <x v="23"/>
    <s v="Jimmy Young"/>
    <x v="579"/>
    <x v="0"/>
    <x v="9"/>
    <x v="2"/>
  </r>
  <r>
    <s v="AX13091"/>
    <s v="ENX2027"/>
    <s v="A120"/>
    <s v="EMP1039"/>
    <x v="459"/>
    <x v="497"/>
    <x v="1"/>
    <n v="2497"/>
    <n v="1473"/>
    <n v="1473"/>
    <n v="2497"/>
    <n v="1024"/>
    <x v="71"/>
    <s v="Eugene Holmes"/>
    <x v="459"/>
    <x v="3"/>
    <x v="4"/>
    <x v="2"/>
  </r>
  <r>
    <s v="AX13098"/>
    <s v="ENX2068"/>
    <s v="A145"/>
    <s v="EMP1026"/>
    <x v="633"/>
    <x v="507"/>
    <x v="2"/>
    <n v="1500"/>
    <n v="900"/>
    <n v="2700"/>
    <n v="4500"/>
    <n v="1800"/>
    <x v="50"/>
    <s v="Martin Perry"/>
    <x v="633"/>
    <x v="4"/>
    <x v="0"/>
    <x v="2"/>
  </r>
  <r>
    <s v="AX13100"/>
    <s v="ENX2091"/>
    <s v="A112"/>
    <s v="EMP1034"/>
    <x v="504"/>
    <x v="688"/>
    <x v="1"/>
    <n v="368"/>
    <n v="294"/>
    <n v="294"/>
    <n v="368"/>
    <n v="74"/>
    <x v="40"/>
    <s v="Arthur Mccoy"/>
    <x v="504"/>
    <x v="2"/>
    <x v="8"/>
    <x v="2"/>
  </r>
  <r>
    <s v="AX13103"/>
    <s v="ENX2036"/>
    <s v="A139"/>
    <s v="EMP1027"/>
    <x v="377"/>
    <x v="777"/>
    <x v="1"/>
    <n v="1582"/>
    <n v="1234"/>
    <n v="1234"/>
    <n v="1582"/>
    <n v="348"/>
    <x v="12"/>
    <s v="Gary Rodriguez"/>
    <x v="377"/>
    <x v="5"/>
    <x v="6"/>
    <x v="2"/>
  </r>
  <r>
    <s v="AX13105"/>
    <s v="ENX2074"/>
    <s v="A100"/>
    <s v="EMP1041"/>
    <x v="501"/>
    <x v="761"/>
    <x v="1"/>
    <n v="504"/>
    <n v="408"/>
    <n v="408"/>
    <n v="504"/>
    <n v="96"/>
    <x v="67"/>
    <s v="Joe Sims"/>
    <x v="501"/>
    <x v="3"/>
    <x v="2"/>
    <x v="2"/>
  </r>
  <r>
    <s v="AX13107"/>
    <s v="ENX2065"/>
    <s v="A133"/>
    <s v="EMP1013"/>
    <x v="640"/>
    <x v="705"/>
    <x v="2"/>
    <n v="2396"/>
    <n v="1965"/>
    <n v="5895"/>
    <n v="7188"/>
    <n v="1293"/>
    <x v="37"/>
    <s v="Charles Harper"/>
    <x v="640"/>
    <x v="2"/>
    <x v="5"/>
    <x v="2"/>
  </r>
  <r>
    <s v="AX13109"/>
    <s v="ENX2070"/>
    <s v="A123"/>
    <s v="EMP1031"/>
    <x v="267"/>
    <x v="705"/>
    <x v="1"/>
    <n v="1671"/>
    <n v="1220"/>
    <n v="1220"/>
    <n v="1671"/>
    <n v="451"/>
    <x v="62"/>
    <s v="Brian Thomas"/>
    <x v="267"/>
    <x v="2"/>
    <x v="5"/>
    <x v="2"/>
  </r>
  <r>
    <s v="AX13115"/>
    <s v="ENX2002"/>
    <s v="A104"/>
    <s v="EMP1032"/>
    <x v="631"/>
    <x v="650"/>
    <x v="1"/>
    <n v="847"/>
    <n v="534"/>
    <n v="534"/>
    <n v="847"/>
    <n v="313"/>
    <x v="53"/>
    <s v="Larry Castillo"/>
    <x v="631"/>
    <x v="1"/>
    <x v="3"/>
    <x v="2"/>
  </r>
  <r>
    <s v="AX13119"/>
    <s v="ENX2036"/>
    <s v="A172"/>
    <s v="EMP1010"/>
    <x v="488"/>
    <x v="587"/>
    <x v="3"/>
    <n v="1582"/>
    <n v="1234"/>
    <n v="4936"/>
    <n v="6328"/>
    <n v="1392"/>
    <x v="28"/>
    <s v="Joshua Cook"/>
    <x v="488"/>
    <x v="5"/>
    <x v="10"/>
    <x v="2"/>
  </r>
  <r>
    <s v="AX13121"/>
    <s v="ENX2001"/>
    <s v="A125"/>
    <s v="EMP1032"/>
    <x v="232"/>
    <x v="582"/>
    <x v="1"/>
    <n v="951"/>
    <n v="504"/>
    <n v="504"/>
    <n v="951"/>
    <n v="447"/>
    <x v="72"/>
    <s v="Larry Castillo"/>
    <x v="232"/>
    <x v="1"/>
    <x v="8"/>
    <x v="2"/>
  </r>
  <r>
    <s v="AX13126"/>
    <s v="ENX2033"/>
    <s v="A115"/>
    <s v="EMP1033"/>
    <x v="35"/>
    <x v="753"/>
    <x v="0"/>
    <n v="2182"/>
    <n v="1200"/>
    <n v="2400"/>
    <n v="4364"/>
    <n v="1964"/>
    <x v="22"/>
    <s v="Jerry Perry"/>
    <x v="35"/>
    <x v="4"/>
    <x v="11"/>
    <x v="2"/>
  </r>
  <r>
    <s v="AX13132"/>
    <s v="ENX2090"/>
    <s v="A109"/>
    <s v="EMP1001"/>
    <x v="328"/>
    <x v="543"/>
    <x v="1"/>
    <n v="1338"/>
    <n v="682"/>
    <n v="682"/>
    <n v="1338"/>
    <n v="656"/>
    <x v="34"/>
    <s v="Kevin Butler"/>
    <x v="328"/>
    <x v="4"/>
    <x v="11"/>
    <x v="2"/>
  </r>
  <r>
    <s v="AX13138"/>
    <s v="ENX2100"/>
    <s v="A106"/>
    <s v="EMP1017"/>
    <x v="517"/>
    <x v="781"/>
    <x v="1"/>
    <n v="799"/>
    <n v="455"/>
    <n v="455"/>
    <n v="799"/>
    <n v="344"/>
    <x v="35"/>
    <s v="Brian Hansen"/>
    <x v="517"/>
    <x v="2"/>
    <x v="11"/>
    <x v="2"/>
  </r>
  <r>
    <s v="AX13140"/>
    <s v="ENX2055"/>
    <s v="A118"/>
    <s v="EMP1008"/>
    <x v="223"/>
    <x v="782"/>
    <x v="3"/>
    <n v="2495"/>
    <n v="1896"/>
    <n v="7584"/>
    <n v="9980"/>
    <n v="2396"/>
    <x v="11"/>
    <s v="Carl Elliott"/>
    <x v="223"/>
    <x v="6"/>
    <x v="2"/>
    <x v="2"/>
  </r>
  <r>
    <s v="AX13143"/>
    <s v="ENX2029"/>
    <s v="A112"/>
    <s v="EMP1034"/>
    <x v="160"/>
    <x v="496"/>
    <x v="1"/>
    <n v="1848"/>
    <n v="1294"/>
    <n v="1294"/>
    <n v="1848"/>
    <n v="554"/>
    <x v="40"/>
    <s v="Arthur Mccoy"/>
    <x v="160"/>
    <x v="1"/>
    <x v="5"/>
    <x v="2"/>
  </r>
  <r>
    <s v="AX13144"/>
    <s v="ENX2053"/>
    <s v="A158"/>
    <s v="EMP1031"/>
    <x v="68"/>
    <x v="780"/>
    <x v="0"/>
    <n v="596"/>
    <n v="358"/>
    <n v="716"/>
    <n v="1192"/>
    <n v="476"/>
    <x v="4"/>
    <s v="Brian Thomas"/>
    <x v="68"/>
    <x v="1"/>
    <x v="5"/>
    <x v="2"/>
  </r>
  <r>
    <s v="AX13154"/>
    <s v="ENX2026"/>
    <s v="A125"/>
    <s v="EMP1022"/>
    <x v="707"/>
    <x v="589"/>
    <x v="0"/>
    <n v="947"/>
    <n v="786"/>
    <n v="1572"/>
    <n v="1894"/>
    <n v="322"/>
    <x v="72"/>
    <s v="Walter Cook"/>
    <x v="707"/>
    <x v="3"/>
    <x v="4"/>
    <x v="2"/>
  </r>
  <r>
    <s v="AX13156"/>
    <s v="ENX2080"/>
    <s v="A112"/>
    <s v="EMP1011"/>
    <x v="576"/>
    <x v="609"/>
    <x v="1"/>
    <n v="2353"/>
    <n v="1788"/>
    <n v="1788"/>
    <n v="2353"/>
    <n v="565"/>
    <x v="40"/>
    <s v="Larry Marshall"/>
    <x v="576"/>
    <x v="1"/>
    <x v="4"/>
    <x v="2"/>
  </r>
  <r>
    <s v="AX13158"/>
    <s v="ENX2010"/>
    <s v="A124"/>
    <s v="EMP1030"/>
    <x v="181"/>
    <x v="577"/>
    <x v="2"/>
    <n v="1812"/>
    <n v="1305"/>
    <n v="3915"/>
    <n v="5436"/>
    <n v="1521"/>
    <x v="21"/>
    <s v="Bobby Russell"/>
    <x v="181"/>
    <x v="4"/>
    <x v="10"/>
    <x v="2"/>
  </r>
  <r>
    <s v="AX13162"/>
    <s v="ENX2099"/>
    <s v="A164"/>
    <s v="EMP1030"/>
    <x v="668"/>
    <x v="649"/>
    <x v="0"/>
    <n v="1367"/>
    <n v="984"/>
    <n v="1968"/>
    <n v="2734"/>
    <n v="766"/>
    <x v="68"/>
    <s v="Bobby Russell"/>
    <x v="668"/>
    <x v="6"/>
    <x v="3"/>
    <x v="2"/>
  </r>
  <r>
    <s v="AX13163"/>
    <s v="ENX2024"/>
    <s v="A144"/>
    <s v="EMP1030"/>
    <x v="746"/>
    <x v="519"/>
    <x v="1"/>
    <n v="356"/>
    <n v="292"/>
    <n v="292"/>
    <n v="356"/>
    <n v="64"/>
    <x v="33"/>
    <s v="Bobby Russell"/>
    <x v="746"/>
    <x v="6"/>
    <x v="0"/>
    <x v="2"/>
  </r>
  <r>
    <s v="AX13164"/>
    <s v="ENX2071"/>
    <s v="A151"/>
    <s v="EMP1041"/>
    <x v="579"/>
    <x v="677"/>
    <x v="0"/>
    <n v="136"/>
    <n v="72"/>
    <n v="144"/>
    <n v="272"/>
    <n v="128"/>
    <x v="24"/>
    <s v="Joe Sims"/>
    <x v="579"/>
    <x v="5"/>
    <x v="11"/>
    <x v="2"/>
  </r>
  <r>
    <s v="AX13171"/>
    <s v="ENX2097"/>
    <s v="A162"/>
    <s v="EMP1036"/>
    <x v="707"/>
    <x v="683"/>
    <x v="1"/>
    <n v="1052"/>
    <n v="589"/>
    <n v="589"/>
    <n v="1052"/>
    <n v="463"/>
    <x v="48"/>
    <s v="Robert Reed"/>
    <x v="707"/>
    <x v="1"/>
    <x v="11"/>
    <x v="2"/>
  </r>
  <r>
    <s v="AX13173"/>
    <s v="ENX2092"/>
    <s v="A113"/>
    <s v="EMP1010"/>
    <x v="426"/>
    <x v="479"/>
    <x v="1"/>
    <n v="1639"/>
    <n v="1295"/>
    <n v="1295"/>
    <n v="1639"/>
    <n v="344"/>
    <x v="49"/>
    <s v="Joshua Cook"/>
    <x v="426"/>
    <x v="0"/>
    <x v="10"/>
    <x v="2"/>
  </r>
  <r>
    <s v="AX13176"/>
    <s v="ENX2087"/>
    <s v="A149"/>
    <s v="EMP1017"/>
    <x v="560"/>
    <x v="528"/>
    <x v="1"/>
    <n v="1022"/>
    <n v="818"/>
    <n v="818"/>
    <n v="1022"/>
    <n v="204"/>
    <x v="42"/>
    <s v="Brian Hansen"/>
    <x v="560"/>
    <x v="3"/>
    <x v="5"/>
    <x v="2"/>
  </r>
  <r>
    <s v="AX13179"/>
    <s v="ENX2057"/>
    <s v="A171"/>
    <s v="EMP1042"/>
    <x v="61"/>
    <x v="486"/>
    <x v="2"/>
    <n v="181"/>
    <n v="130"/>
    <n v="390"/>
    <n v="543"/>
    <n v="153"/>
    <x v="58"/>
    <s v="Scott Clark"/>
    <x v="61"/>
    <x v="6"/>
    <x v="3"/>
    <x v="2"/>
  </r>
  <r>
    <s v="AX13188"/>
    <s v="ENX2097"/>
    <s v="A136"/>
    <s v="EMP1023"/>
    <x v="497"/>
    <x v="727"/>
    <x v="3"/>
    <n v="1052"/>
    <n v="589"/>
    <n v="2356"/>
    <n v="4208"/>
    <n v="1852"/>
    <x v="29"/>
    <s v="Brian Davis"/>
    <x v="497"/>
    <x v="0"/>
    <x v="1"/>
    <x v="2"/>
  </r>
  <r>
    <s v="AX13190"/>
    <s v="ENX2058"/>
    <s v="A133"/>
    <s v="EMP1043"/>
    <x v="91"/>
    <x v="783"/>
    <x v="3"/>
    <n v="2257"/>
    <n v="1535"/>
    <n v="6140"/>
    <n v="9028"/>
    <n v="2888"/>
    <x v="37"/>
    <s v="Joshua Taylor"/>
    <x v="91"/>
    <x v="2"/>
    <x v="2"/>
    <x v="2"/>
  </r>
  <r>
    <s v="AX13192"/>
    <s v="ENX2079"/>
    <s v="A173"/>
    <s v="EMP1023"/>
    <x v="659"/>
    <x v="531"/>
    <x v="1"/>
    <n v="1725"/>
    <n v="1363"/>
    <n v="1363"/>
    <n v="1725"/>
    <n v="362"/>
    <x v="14"/>
    <s v="Brian Davis"/>
    <x v="659"/>
    <x v="5"/>
    <x v="4"/>
    <x v="2"/>
  </r>
  <r>
    <s v="AX13194"/>
    <s v="ENX2014"/>
    <s v="A164"/>
    <s v="EMP1037"/>
    <x v="155"/>
    <x v="735"/>
    <x v="0"/>
    <n v="1809"/>
    <n v="1067"/>
    <n v="2134"/>
    <n v="3618"/>
    <n v="1484"/>
    <x v="68"/>
    <s v="Carl Hall"/>
    <x v="155"/>
    <x v="6"/>
    <x v="3"/>
    <x v="2"/>
  </r>
  <r>
    <s v="AX13197"/>
    <s v="ENX2098"/>
    <s v="A132"/>
    <s v="EMP1042"/>
    <x v="31"/>
    <x v="572"/>
    <x v="0"/>
    <n v="1178"/>
    <n v="683"/>
    <n v="1366"/>
    <n v="2356"/>
    <n v="990"/>
    <x v="56"/>
    <s v="Scott Clark"/>
    <x v="31"/>
    <x v="6"/>
    <x v="11"/>
    <x v="2"/>
  </r>
  <r>
    <s v="AX13199"/>
    <s v="ENX2082"/>
    <s v="A169"/>
    <s v="EMP1006"/>
    <x v="493"/>
    <x v="456"/>
    <x v="2"/>
    <n v="1103"/>
    <n v="838"/>
    <n v="2514"/>
    <n v="3309"/>
    <n v="795"/>
    <x v="30"/>
    <s v="Sean Miller"/>
    <x v="493"/>
    <x v="1"/>
    <x v="2"/>
    <x v="2"/>
  </r>
  <r>
    <s v="AX13204"/>
    <s v="ENX2013"/>
    <s v="A164"/>
    <s v="EMP1022"/>
    <x v="110"/>
    <x v="517"/>
    <x v="0"/>
    <n v="368"/>
    <n v="269"/>
    <n v="538"/>
    <n v="736"/>
    <n v="198"/>
    <x v="68"/>
    <s v="Walter Cook"/>
    <x v="110"/>
    <x v="6"/>
    <x v="8"/>
    <x v="2"/>
  </r>
  <r>
    <s v="AX13207"/>
    <s v="ENX2046"/>
    <s v="A150"/>
    <s v="EMP1011"/>
    <x v="167"/>
    <x v="640"/>
    <x v="1"/>
    <n v="2410"/>
    <n v="1518"/>
    <n v="1518"/>
    <n v="2410"/>
    <n v="892"/>
    <x v="27"/>
    <s v="Larry Marshall"/>
    <x v="167"/>
    <x v="3"/>
    <x v="2"/>
    <x v="2"/>
  </r>
  <r>
    <s v="AX13211"/>
    <s v="ENX2095"/>
    <s v="A139"/>
    <s v="EMP1035"/>
    <x v="711"/>
    <x v="462"/>
    <x v="0"/>
    <n v="1743"/>
    <n v="872"/>
    <n v="1744"/>
    <n v="3486"/>
    <n v="1742"/>
    <x v="12"/>
    <s v="Roger Ramos"/>
    <x v="711"/>
    <x v="5"/>
    <x v="2"/>
    <x v="2"/>
  </r>
  <r>
    <s v="AX13212"/>
    <s v="ENX2062"/>
    <s v="A146"/>
    <s v="EMP1031"/>
    <x v="46"/>
    <x v="651"/>
    <x v="1"/>
    <n v="2464"/>
    <n v="1774"/>
    <n v="1774"/>
    <n v="2464"/>
    <n v="690"/>
    <x v="8"/>
    <s v="Brian Thomas"/>
    <x v="46"/>
    <x v="3"/>
    <x v="6"/>
    <x v="2"/>
  </r>
  <r>
    <s v="AX13214"/>
    <s v="ENX2006"/>
    <s v="A152"/>
    <s v="EMP1030"/>
    <x v="712"/>
    <x v="512"/>
    <x v="1"/>
    <n v="1826"/>
    <n v="1443"/>
    <n v="1443"/>
    <n v="1826"/>
    <n v="383"/>
    <x v="54"/>
    <s v="Bobby Russell"/>
    <x v="712"/>
    <x v="6"/>
    <x v="4"/>
    <x v="2"/>
  </r>
  <r>
    <s v="AX13220"/>
    <s v="ENX2062"/>
    <s v="A147"/>
    <s v="EMP1027"/>
    <x v="789"/>
    <x v="784"/>
    <x v="1"/>
    <n v="2464"/>
    <n v="1774"/>
    <n v="1774"/>
    <n v="2464"/>
    <n v="690"/>
    <x v="20"/>
    <s v="Gary Rodriguez"/>
    <x v="789"/>
    <x v="3"/>
    <x v="11"/>
    <x v="2"/>
  </r>
  <r>
    <s v="AX13221"/>
    <s v="ENX2026"/>
    <s v="A148"/>
    <s v="EMP1043"/>
    <x v="487"/>
    <x v="679"/>
    <x v="2"/>
    <n v="947"/>
    <n v="786"/>
    <n v="2358"/>
    <n v="2841"/>
    <n v="483"/>
    <x v="31"/>
    <s v="Joshua Taylor"/>
    <x v="487"/>
    <x v="4"/>
    <x v="6"/>
    <x v="2"/>
  </r>
  <r>
    <s v="AX13223"/>
    <s v="ENX2086"/>
    <s v="A129"/>
    <s v="EMP1009"/>
    <x v="518"/>
    <x v="692"/>
    <x v="1"/>
    <n v="123"/>
    <n v="84"/>
    <n v="84"/>
    <n v="123"/>
    <n v="39"/>
    <x v="59"/>
    <s v="Kenneth Fields"/>
    <x v="518"/>
    <x v="3"/>
    <x v="6"/>
    <x v="2"/>
  </r>
  <r>
    <s v="AX13225"/>
    <s v="ENX2099"/>
    <s v="A123"/>
    <s v="EMP1011"/>
    <x v="182"/>
    <x v="751"/>
    <x v="1"/>
    <n v="1367"/>
    <n v="984"/>
    <n v="984"/>
    <n v="1367"/>
    <n v="383"/>
    <x v="62"/>
    <s v="Larry Marshall"/>
    <x v="182"/>
    <x v="4"/>
    <x v="9"/>
    <x v="2"/>
  </r>
  <r>
    <s v="AX13227"/>
    <s v="ENX2068"/>
    <s v="A169"/>
    <s v="EMP1023"/>
    <x v="114"/>
    <x v="785"/>
    <x v="1"/>
    <n v="1500"/>
    <n v="900"/>
    <n v="900"/>
    <n v="1500"/>
    <n v="600"/>
    <x v="30"/>
    <s v="Brian Davis"/>
    <x v="114"/>
    <x v="1"/>
    <x v="1"/>
    <x v="2"/>
  </r>
  <r>
    <s v="AX13229"/>
    <s v="ENX2025"/>
    <s v="A142"/>
    <s v="EMP1002"/>
    <x v="342"/>
    <x v="687"/>
    <x v="1"/>
    <n v="667"/>
    <n v="387"/>
    <n v="387"/>
    <n v="667"/>
    <n v="280"/>
    <x v="15"/>
    <s v="Andrew Bowman"/>
    <x v="342"/>
    <x v="3"/>
    <x v="0"/>
    <x v="2"/>
  </r>
  <r>
    <s v="AX13230"/>
    <s v="ENX2002"/>
    <s v="A109"/>
    <s v="EMP1009"/>
    <x v="8"/>
    <x v="482"/>
    <x v="3"/>
    <n v="847"/>
    <n v="534"/>
    <n v="2136"/>
    <n v="3388"/>
    <n v="1252"/>
    <x v="34"/>
    <s v="Kenneth Fields"/>
    <x v="8"/>
    <x v="6"/>
    <x v="11"/>
    <x v="2"/>
  </r>
  <r>
    <s v="AX13238"/>
    <s v="ENX2098"/>
    <s v="A125"/>
    <s v="EMP1044"/>
    <x v="575"/>
    <x v="517"/>
    <x v="1"/>
    <n v="1178"/>
    <n v="683"/>
    <n v="683"/>
    <n v="1178"/>
    <n v="495"/>
    <x v="72"/>
    <s v="Martin Carr"/>
    <x v="575"/>
    <x v="6"/>
    <x v="8"/>
    <x v="2"/>
  </r>
  <r>
    <s v="AX13243"/>
    <s v="ENX2028"/>
    <s v="A121"/>
    <s v="EMP1013"/>
    <x v="386"/>
    <x v="575"/>
    <x v="1"/>
    <n v="2283"/>
    <n v="1484"/>
    <n v="1484"/>
    <n v="2283"/>
    <n v="799"/>
    <x v="70"/>
    <s v="Charles Harper"/>
    <x v="386"/>
    <x v="5"/>
    <x v="7"/>
    <x v="2"/>
  </r>
  <r>
    <s v="AX13246"/>
    <s v="ENX2036"/>
    <s v="A107"/>
    <s v="EMP1007"/>
    <x v="337"/>
    <x v="573"/>
    <x v="0"/>
    <n v="1582"/>
    <n v="1234"/>
    <n v="2468"/>
    <n v="3164"/>
    <n v="696"/>
    <x v="13"/>
    <s v="Jeremy Mendoza"/>
    <x v="337"/>
    <x v="1"/>
    <x v="4"/>
    <x v="2"/>
  </r>
  <r>
    <s v="AX13250"/>
    <s v="ENX2039"/>
    <s v="A169"/>
    <s v="EMP1007"/>
    <x v="242"/>
    <x v="781"/>
    <x v="1"/>
    <n v="817"/>
    <n v="409"/>
    <n v="409"/>
    <n v="817"/>
    <n v="408"/>
    <x v="30"/>
    <s v="Jeremy Mendoza"/>
    <x v="242"/>
    <x v="2"/>
    <x v="11"/>
    <x v="2"/>
  </r>
  <r>
    <s v="AX13251"/>
    <s v="ENX2021"/>
    <s v="A108"/>
    <s v="EMP1011"/>
    <x v="504"/>
    <x v="642"/>
    <x v="3"/>
    <n v="217"/>
    <n v="171"/>
    <n v="684"/>
    <n v="868"/>
    <n v="184"/>
    <x v="64"/>
    <s v="Larry Marshall"/>
    <x v="504"/>
    <x v="4"/>
    <x v="7"/>
    <x v="2"/>
  </r>
  <r>
    <s v="AX13253"/>
    <s v="ENX2054"/>
    <s v="A116"/>
    <s v="EMP1043"/>
    <x v="789"/>
    <x v="786"/>
    <x v="2"/>
    <n v="127"/>
    <n v="79"/>
    <n v="237"/>
    <n v="381"/>
    <n v="144"/>
    <x v="47"/>
    <s v="Joshua Taylor"/>
    <x v="789"/>
    <x v="1"/>
    <x v="0"/>
    <x v="2"/>
  </r>
  <r>
    <s v="AX13255"/>
    <s v="ENX2022"/>
    <s v="A173"/>
    <s v="EMP1043"/>
    <x v="339"/>
    <x v="449"/>
    <x v="1"/>
    <n v="561"/>
    <n v="421"/>
    <n v="421"/>
    <n v="561"/>
    <n v="140"/>
    <x v="14"/>
    <s v="Joshua Taylor"/>
    <x v="339"/>
    <x v="6"/>
    <x v="1"/>
    <x v="2"/>
  </r>
  <r>
    <s v="AX13257"/>
    <s v="ENX2075"/>
    <s v="A123"/>
    <s v="EMP1007"/>
    <x v="291"/>
    <x v="478"/>
    <x v="3"/>
    <n v="400"/>
    <n v="208"/>
    <n v="832"/>
    <n v="1600"/>
    <n v="768"/>
    <x v="62"/>
    <s v="Jeremy Mendoza"/>
    <x v="291"/>
    <x v="5"/>
    <x v="11"/>
    <x v="2"/>
  </r>
  <r>
    <s v="AX13261"/>
    <s v="ENX2005"/>
    <s v="A138"/>
    <s v="EMP1013"/>
    <x v="589"/>
    <x v="660"/>
    <x v="3"/>
    <n v="684"/>
    <n v="561"/>
    <n v="2244"/>
    <n v="2736"/>
    <n v="492"/>
    <x v="6"/>
    <s v="Charles Harper"/>
    <x v="589"/>
    <x v="6"/>
    <x v="5"/>
    <x v="2"/>
  </r>
  <r>
    <s v="AX13262"/>
    <s v="ENX2021"/>
    <s v="A152"/>
    <s v="EMP1018"/>
    <x v="59"/>
    <x v="493"/>
    <x v="3"/>
    <n v="217"/>
    <n v="171"/>
    <n v="684"/>
    <n v="868"/>
    <n v="184"/>
    <x v="54"/>
    <s v="Jimmy Young"/>
    <x v="59"/>
    <x v="0"/>
    <x v="1"/>
    <x v="2"/>
  </r>
  <r>
    <s v="AX13265"/>
    <s v="ENX2018"/>
    <s v="A150"/>
    <s v="EMP1006"/>
    <x v="151"/>
    <x v="576"/>
    <x v="0"/>
    <n v="1972"/>
    <n v="1321"/>
    <n v="2642"/>
    <n v="3944"/>
    <n v="1302"/>
    <x v="27"/>
    <s v="Sean Miller"/>
    <x v="151"/>
    <x v="5"/>
    <x v="5"/>
    <x v="2"/>
  </r>
  <r>
    <s v="AX13267"/>
    <s v="ENX2001"/>
    <s v="A139"/>
    <s v="EMP1018"/>
    <x v="412"/>
    <x v="677"/>
    <x v="1"/>
    <n v="951"/>
    <n v="504"/>
    <n v="504"/>
    <n v="951"/>
    <n v="447"/>
    <x v="12"/>
    <s v="Jimmy Young"/>
    <x v="412"/>
    <x v="5"/>
    <x v="11"/>
    <x v="2"/>
  </r>
  <r>
    <s v="AX13268"/>
    <s v="ENX2077"/>
    <s v="A155"/>
    <s v="EMP1002"/>
    <x v="542"/>
    <x v="737"/>
    <x v="1"/>
    <n v="530"/>
    <n v="424"/>
    <n v="424"/>
    <n v="530"/>
    <n v="106"/>
    <x v="41"/>
    <s v="Andrew Bowman"/>
    <x v="542"/>
    <x v="4"/>
    <x v="11"/>
    <x v="2"/>
  </r>
  <r>
    <s v="AX13270"/>
    <s v="ENX2004"/>
    <s v="A130"/>
    <s v="EMP1035"/>
    <x v="547"/>
    <x v="721"/>
    <x v="0"/>
    <n v="1278"/>
    <n v="665"/>
    <n v="1330"/>
    <n v="2556"/>
    <n v="1226"/>
    <x v="3"/>
    <s v="Roger Ramos"/>
    <x v="547"/>
    <x v="2"/>
    <x v="1"/>
    <x v="2"/>
  </r>
  <r>
    <s v="AX13271"/>
    <s v="ENX2023"/>
    <s v="A145"/>
    <s v="EMP1012"/>
    <x v="186"/>
    <x v="732"/>
    <x v="3"/>
    <n v="818"/>
    <n v="450"/>
    <n v="1800"/>
    <n v="3272"/>
    <n v="1472"/>
    <x v="50"/>
    <s v="John Reyes"/>
    <x v="186"/>
    <x v="6"/>
    <x v="10"/>
    <x v="2"/>
  </r>
  <r>
    <s v="AX13275"/>
    <s v="ENX2022"/>
    <s v="A105"/>
    <s v="EMP1007"/>
    <x v="477"/>
    <x v="597"/>
    <x v="1"/>
    <n v="561"/>
    <n v="421"/>
    <n v="421"/>
    <n v="561"/>
    <n v="140"/>
    <x v="57"/>
    <s v="Jeremy Mendoza"/>
    <x v="477"/>
    <x v="3"/>
    <x v="1"/>
    <x v="2"/>
  </r>
  <r>
    <s v="AX13277"/>
    <s v="ENX2058"/>
    <s v="A118"/>
    <s v="EMP1041"/>
    <x v="197"/>
    <x v="571"/>
    <x v="3"/>
    <n v="2257"/>
    <n v="1535"/>
    <n v="6140"/>
    <n v="9028"/>
    <n v="2888"/>
    <x v="11"/>
    <s v="Joe Sims"/>
    <x v="197"/>
    <x v="0"/>
    <x v="4"/>
    <x v="2"/>
  </r>
  <r>
    <s v="AX13278"/>
    <s v="ENX2000"/>
    <s v="A135"/>
    <s v="EMP1007"/>
    <x v="278"/>
    <x v="701"/>
    <x v="1"/>
    <n v="2241"/>
    <n v="1367"/>
    <n v="1367"/>
    <n v="2241"/>
    <n v="874"/>
    <x v="44"/>
    <s v="Jeremy Mendoza"/>
    <x v="278"/>
    <x v="6"/>
    <x v="11"/>
    <x v="2"/>
  </r>
  <r>
    <s v="AX13280"/>
    <s v="ENX2053"/>
    <s v="A113"/>
    <s v="EMP1033"/>
    <x v="578"/>
    <x v="458"/>
    <x v="0"/>
    <n v="596"/>
    <n v="358"/>
    <n v="716"/>
    <n v="1192"/>
    <n v="476"/>
    <x v="49"/>
    <s v="Jerry Perry"/>
    <x v="578"/>
    <x v="2"/>
    <x v="5"/>
    <x v="2"/>
  </r>
  <r>
    <s v="AX13282"/>
    <s v="ENX2029"/>
    <s v="A106"/>
    <s v="EMP1019"/>
    <x v="620"/>
    <x v="592"/>
    <x v="0"/>
    <n v="1848"/>
    <n v="1294"/>
    <n v="2588"/>
    <n v="3696"/>
    <n v="1108"/>
    <x v="35"/>
    <s v="Roger Robertson"/>
    <x v="620"/>
    <x v="3"/>
    <x v="11"/>
    <x v="2"/>
  </r>
  <r>
    <s v="AX13283"/>
    <s v="ENX2006"/>
    <s v="A124"/>
    <s v="EMP1040"/>
    <x v="220"/>
    <x v="500"/>
    <x v="0"/>
    <n v="1826"/>
    <n v="1443"/>
    <n v="2886"/>
    <n v="3652"/>
    <n v="766"/>
    <x v="21"/>
    <s v="Patrick Ruiz"/>
    <x v="220"/>
    <x v="5"/>
    <x v="8"/>
    <x v="2"/>
  </r>
  <r>
    <s v="AX13290"/>
    <s v="ENX2100"/>
    <s v="A157"/>
    <s v="EMP1012"/>
    <x v="375"/>
    <x v="509"/>
    <x v="2"/>
    <n v="799"/>
    <n v="455"/>
    <n v="1365"/>
    <n v="2397"/>
    <n v="1032"/>
    <x v="0"/>
    <s v="John Reyes"/>
    <x v="375"/>
    <x v="2"/>
    <x v="2"/>
    <x v="2"/>
  </r>
  <r>
    <s v="AX13296"/>
    <s v="ENX2093"/>
    <s v="A128"/>
    <s v="EMP1031"/>
    <x v="229"/>
    <x v="486"/>
    <x v="0"/>
    <n v="112"/>
    <n v="90"/>
    <n v="180"/>
    <n v="224"/>
    <n v="44"/>
    <x v="16"/>
    <s v="Brian Thomas"/>
    <x v="229"/>
    <x v="6"/>
    <x v="3"/>
    <x v="2"/>
  </r>
  <r>
    <s v="AX13304"/>
    <s v="ENX2067"/>
    <s v="A106"/>
    <s v="EMP1006"/>
    <x v="66"/>
    <x v="503"/>
    <x v="0"/>
    <n v="1119"/>
    <n v="683"/>
    <n v="1366"/>
    <n v="2238"/>
    <n v="872"/>
    <x v="35"/>
    <s v="Sean Miller"/>
    <x v="66"/>
    <x v="6"/>
    <x v="8"/>
    <x v="2"/>
  </r>
  <r>
    <s v="AX13305"/>
    <s v="ENX2031"/>
    <s v="A173"/>
    <s v="EMP1027"/>
    <x v="477"/>
    <x v="485"/>
    <x v="1"/>
    <n v="1638"/>
    <n v="1261"/>
    <n v="1261"/>
    <n v="1638"/>
    <n v="377"/>
    <x v="14"/>
    <s v="Gary Rodriguez"/>
    <x v="477"/>
    <x v="5"/>
    <x v="0"/>
    <x v="2"/>
  </r>
  <r>
    <s v="AX13310"/>
    <s v="ENX2026"/>
    <s v="A116"/>
    <s v="EMP1042"/>
    <x v="767"/>
    <x v="632"/>
    <x v="1"/>
    <n v="947"/>
    <n v="786"/>
    <n v="786"/>
    <n v="947"/>
    <n v="161"/>
    <x v="47"/>
    <s v="Scott Clark"/>
    <x v="767"/>
    <x v="3"/>
    <x v="11"/>
    <x v="2"/>
  </r>
  <r>
    <s v="AX13316"/>
    <s v="ENX2090"/>
    <s v="A140"/>
    <s v="EMP1040"/>
    <x v="436"/>
    <x v="656"/>
    <x v="2"/>
    <n v="1338"/>
    <n v="682"/>
    <n v="2046"/>
    <n v="4014"/>
    <n v="1968"/>
    <x v="46"/>
    <s v="Patrick Ruiz"/>
    <x v="436"/>
    <x v="5"/>
    <x v="11"/>
    <x v="2"/>
  </r>
  <r>
    <s v="AX13318"/>
    <s v="ENX2002"/>
    <s v="A144"/>
    <s v="EMP1018"/>
    <x v="578"/>
    <x v="781"/>
    <x v="1"/>
    <n v="847"/>
    <n v="534"/>
    <n v="534"/>
    <n v="847"/>
    <n v="313"/>
    <x v="33"/>
    <s v="Jimmy Young"/>
    <x v="578"/>
    <x v="2"/>
    <x v="11"/>
    <x v="2"/>
  </r>
  <r>
    <s v="AX13328"/>
    <s v="ENX2013"/>
    <s v="A126"/>
    <s v="EMP1042"/>
    <x v="114"/>
    <x v="582"/>
    <x v="3"/>
    <n v="368"/>
    <n v="269"/>
    <n v="1076"/>
    <n v="1472"/>
    <n v="396"/>
    <x v="38"/>
    <s v="Scott Clark"/>
    <x v="114"/>
    <x v="1"/>
    <x v="8"/>
    <x v="2"/>
  </r>
  <r>
    <s v="AX13329"/>
    <s v="ENX2046"/>
    <s v="A163"/>
    <s v="EMP1029"/>
    <x v="506"/>
    <x v="540"/>
    <x v="2"/>
    <n v="2410"/>
    <n v="1518"/>
    <n v="4554"/>
    <n v="7230"/>
    <n v="2676"/>
    <x v="60"/>
    <s v="Howard Gardner"/>
    <x v="506"/>
    <x v="4"/>
    <x v="4"/>
    <x v="2"/>
  </r>
  <r>
    <s v="AX13333"/>
    <s v="ENX2040"/>
    <s v="A170"/>
    <s v="EMP1018"/>
    <x v="36"/>
    <x v="787"/>
    <x v="2"/>
    <n v="1889"/>
    <n v="945"/>
    <n v="2835"/>
    <n v="5667"/>
    <n v="2832"/>
    <x v="18"/>
    <s v="Jimmy Young"/>
    <x v="36"/>
    <x v="5"/>
    <x v="3"/>
    <x v="2"/>
  </r>
  <r>
    <s v="AX13335"/>
    <s v="ENX2085"/>
    <s v="A159"/>
    <s v="EMP1004"/>
    <x v="188"/>
    <x v="723"/>
    <x v="2"/>
    <n v="1862"/>
    <n v="1173"/>
    <n v="3519"/>
    <n v="5586"/>
    <n v="2067"/>
    <x v="52"/>
    <s v="Kenneth Bradley"/>
    <x v="188"/>
    <x v="0"/>
    <x v="0"/>
    <x v="2"/>
  </r>
  <r>
    <s v="AX13344"/>
    <s v="ENX2007"/>
    <s v="A119"/>
    <s v="EMP1038"/>
    <x v="565"/>
    <x v="699"/>
    <x v="2"/>
    <n v="1405"/>
    <n v="1054"/>
    <n v="3162"/>
    <n v="4215"/>
    <n v="1053"/>
    <x v="61"/>
    <s v="Scott Mason"/>
    <x v="565"/>
    <x v="4"/>
    <x v="3"/>
    <x v="2"/>
  </r>
  <r>
    <s v="AX13347"/>
    <s v="ENX2008"/>
    <s v="A157"/>
    <s v="EMP1008"/>
    <x v="588"/>
    <x v="443"/>
    <x v="1"/>
    <n v="315"/>
    <n v="208"/>
    <n v="208"/>
    <n v="315"/>
    <n v="107"/>
    <x v="0"/>
    <s v="Carl Elliott"/>
    <x v="588"/>
    <x v="2"/>
    <x v="1"/>
    <x v="2"/>
  </r>
  <r>
    <s v="AX13348"/>
    <s v="ENX2085"/>
    <s v="A170"/>
    <s v="EMP1021"/>
    <x v="276"/>
    <x v="563"/>
    <x v="2"/>
    <n v="1862"/>
    <n v="1173"/>
    <n v="3519"/>
    <n v="5586"/>
    <n v="2067"/>
    <x v="18"/>
    <s v="Clarence Fox"/>
    <x v="276"/>
    <x v="5"/>
    <x v="9"/>
    <x v="2"/>
  </r>
  <r>
    <s v="AX13354"/>
    <s v="ENX2019"/>
    <s v="A154"/>
    <s v="EMP1013"/>
    <x v="132"/>
    <x v="602"/>
    <x v="2"/>
    <n v="800"/>
    <n v="536"/>
    <n v="1608"/>
    <n v="2400"/>
    <n v="792"/>
    <x v="55"/>
    <s v="Charles Harper"/>
    <x v="132"/>
    <x v="4"/>
    <x v="8"/>
    <x v="2"/>
  </r>
  <r>
    <s v="AX13355"/>
    <s v="ENX2014"/>
    <s v="A118"/>
    <s v="EMP1026"/>
    <x v="577"/>
    <x v="645"/>
    <x v="2"/>
    <n v="1809"/>
    <n v="1067"/>
    <n v="3201"/>
    <n v="5427"/>
    <n v="2226"/>
    <x v="11"/>
    <s v="Martin Perry"/>
    <x v="577"/>
    <x v="1"/>
    <x v="1"/>
    <x v="2"/>
  </r>
  <r>
    <s v="AX13357"/>
    <s v="ENX2060"/>
    <s v="A125"/>
    <s v="EMP1038"/>
    <x v="592"/>
    <x v="682"/>
    <x v="1"/>
    <n v="1467"/>
    <n v="807"/>
    <n v="807"/>
    <n v="1467"/>
    <n v="660"/>
    <x v="72"/>
    <s v="Scott Mason"/>
    <x v="592"/>
    <x v="3"/>
    <x v="10"/>
    <x v="2"/>
  </r>
  <r>
    <s v="AX13365"/>
    <s v="ENX2089"/>
    <s v="A111"/>
    <s v="EMP1034"/>
    <x v="315"/>
    <x v="592"/>
    <x v="1"/>
    <n v="2294"/>
    <n v="1399"/>
    <n v="1399"/>
    <n v="2294"/>
    <n v="895"/>
    <x v="19"/>
    <s v="Arthur Mccoy"/>
    <x v="315"/>
    <x v="3"/>
    <x v="11"/>
    <x v="2"/>
  </r>
  <r>
    <s v="AX13369"/>
    <s v="ENX2091"/>
    <s v="A142"/>
    <s v="EMP1009"/>
    <x v="372"/>
    <x v="632"/>
    <x v="1"/>
    <n v="368"/>
    <n v="294"/>
    <n v="294"/>
    <n v="368"/>
    <n v="74"/>
    <x v="15"/>
    <s v="Kenneth Fields"/>
    <x v="372"/>
    <x v="3"/>
    <x v="11"/>
    <x v="2"/>
  </r>
  <r>
    <s v="AX13371"/>
    <s v="ENX2026"/>
    <s v="A126"/>
    <s v="EMP1016"/>
    <x v="15"/>
    <x v="783"/>
    <x v="0"/>
    <n v="947"/>
    <n v="786"/>
    <n v="1572"/>
    <n v="1894"/>
    <n v="322"/>
    <x v="38"/>
    <s v="Henry Nelson"/>
    <x v="15"/>
    <x v="2"/>
    <x v="2"/>
    <x v="2"/>
  </r>
  <r>
    <s v="AX13373"/>
    <s v="ENX2052"/>
    <s v="A133"/>
    <s v="EMP1023"/>
    <x v="109"/>
    <x v="639"/>
    <x v="1"/>
    <n v="1526"/>
    <n v="1251"/>
    <n v="1251"/>
    <n v="1526"/>
    <n v="275"/>
    <x v="37"/>
    <s v="Brian Davis"/>
    <x v="109"/>
    <x v="4"/>
    <x v="2"/>
    <x v="2"/>
  </r>
  <r>
    <s v="AX13375"/>
    <s v="ENX2047"/>
    <s v="A162"/>
    <s v="EMP1038"/>
    <x v="351"/>
    <x v="477"/>
    <x v="2"/>
    <n v="290"/>
    <n v="200"/>
    <n v="600"/>
    <n v="870"/>
    <n v="270"/>
    <x v="48"/>
    <s v="Scott Mason"/>
    <x v="351"/>
    <x v="6"/>
    <x v="5"/>
    <x v="2"/>
  </r>
  <r>
    <s v="AX13378"/>
    <s v="ENX2052"/>
    <s v="A106"/>
    <s v="EMP1012"/>
    <x v="70"/>
    <x v="506"/>
    <x v="0"/>
    <n v="1526"/>
    <n v="1251"/>
    <n v="2502"/>
    <n v="3052"/>
    <n v="550"/>
    <x v="35"/>
    <s v="John Reyes"/>
    <x v="70"/>
    <x v="1"/>
    <x v="8"/>
    <x v="2"/>
  </r>
  <r>
    <s v="AX13384"/>
    <s v="ENX2070"/>
    <s v="A168"/>
    <s v="EMP1011"/>
    <x v="580"/>
    <x v="611"/>
    <x v="0"/>
    <n v="1671"/>
    <n v="1220"/>
    <n v="2440"/>
    <n v="3342"/>
    <n v="902"/>
    <x v="45"/>
    <s v="Larry Marshall"/>
    <x v="580"/>
    <x v="3"/>
    <x v="3"/>
    <x v="2"/>
  </r>
  <r>
    <s v="AX13385"/>
    <s v="ENX2098"/>
    <s v="A170"/>
    <s v="EMP1031"/>
    <x v="433"/>
    <x v="486"/>
    <x v="2"/>
    <n v="1178"/>
    <n v="683"/>
    <n v="2049"/>
    <n v="3534"/>
    <n v="1485"/>
    <x v="18"/>
    <s v="Brian Thomas"/>
    <x v="433"/>
    <x v="6"/>
    <x v="3"/>
    <x v="2"/>
  </r>
  <r>
    <s v="AX13387"/>
    <s v="ENX2088"/>
    <s v="A144"/>
    <s v="EMP1025"/>
    <x v="530"/>
    <x v="504"/>
    <x v="1"/>
    <n v="603"/>
    <n v="416"/>
    <n v="416"/>
    <n v="603"/>
    <n v="187"/>
    <x v="33"/>
    <s v="Ernest Wagner"/>
    <x v="530"/>
    <x v="2"/>
    <x v="7"/>
    <x v="2"/>
  </r>
  <r>
    <s v="AX13392"/>
    <s v="ENX2031"/>
    <s v="A106"/>
    <s v="EMP1036"/>
    <x v="38"/>
    <x v="678"/>
    <x v="1"/>
    <n v="1638"/>
    <n v="1261"/>
    <n v="1261"/>
    <n v="1638"/>
    <n v="377"/>
    <x v="35"/>
    <s v="Robert Reed"/>
    <x v="38"/>
    <x v="1"/>
    <x v="10"/>
    <x v="2"/>
  </r>
  <r>
    <s v="AX13402"/>
    <s v="ENX2014"/>
    <s v="A101"/>
    <s v="EMP1037"/>
    <x v="60"/>
    <x v="775"/>
    <x v="1"/>
    <n v="1809"/>
    <n v="1067"/>
    <n v="1067"/>
    <n v="1809"/>
    <n v="742"/>
    <x v="26"/>
    <s v="Carl Hall"/>
    <x v="60"/>
    <x v="3"/>
    <x v="5"/>
    <x v="2"/>
  </r>
  <r>
    <s v="AX13409"/>
    <s v="ENX2093"/>
    <s v="A163"/>
    <s v="EMP1030"/>
    <x v="764"/>
    <x v="498"/>
    <x v="3"/>
    <n v="112"/>
    <n v="90"/>
    <n v="360"/>
    <n v="448"/>
    <n v="88"/>
    <x v="60"/>
    <s v="Bobby Russell"/>
    <x v="764"/>
    <x v="0"/>
    <x v="4"/>
    <x v="2"/>
  </r>
  <r>
    <s v="AX13410"/>
    <s v="ENX2038"/>
    <s v="A161"/>
    <s v="EMP1008"/>
    <x v="135"/>
    <x v="514"/>
    <x v="1"/>
    <n v="392"/>
    <n v="255"/>
    <n v="255"/>
    <n v="392"/>
    <n v="137"/>
    <x v="25"/>
    <s v="Carl Elliott"/>
    <x v="135"/>
    <x v="4"/>
    <x v="5"/>
    <x v="2"/>
  </r>
  <r>
    <s v="AX13411"/>
    <s v="ENX2057"/>
    <s v="A165"/>
    <s v="EMP1040"/>
    <x v="605"/>
    <x v="661"/>
    <x v="0"/>
    <n v="181"/>
    <n v="130"/>
    <n v="260"/>
    <n v="362"/>
    <n v="102"/>
    <x v="51"/>
    <s v="Patrick Ruiz"/>
    <x v="605"/>
    <x v="6"/>
    <x v="1"/>
    <x v="2"/>
  </r>
  <r>
    <s v="AX13415"/>
    <s v="ENX2070"/>
    <s v="A117"/>
    <s v="EMP1004"/>
    <x v="72"/>
    <x v="443"/>
    <x v="3"/>
    <n v="1671"/>
    <n v="1220"/>
    <n v="4880"/>
    <n v="6684"/>
    <n v="1804"/>
    <x v="63"/>
    <s v="Kenneth Bradley"/>
    <x v="72"/>
    <x v="2"/>
    <x v="1"/>
    <x v="2"/>
  </r>
  <r>
    <s v="AX13416"/>
    <s v="ENX2022"/>
    <s v="A146"/>
    <s v="EMP1011"/>
    <x v="603"/>
    <x v="604"/>
    <x v="0"/>
    <n v="561"/>
    <n v="421"/>
    <n v="842"/>
    <n v="1122"/>
    <n v="280"/>
    <x v="8"/>
    <s v="Larry Marshall"/>
    <x v="603"/>
    <x v="0"/>
    <x v="6"/>
    <x v="2"/>
  </r>
  <r>
    <s v="AX13417"/>
    <s v="ENX2088"/>
    <s v="A138"/>
    <s v="EMP1002"/>
    <x v="164"/>
    <x v="651"/>
    <x v="1"/>
    <n v="603"/>
    <n v="416"/>
    <n v="416"/>
    <n v="603"/>
    <n v="187"/>
    <x v="6"/>
    <s v="Andrew Bowman"/>
    <x v="164"/>
    <x v="3"/>
    <x v="6"/>
    <x v="2"/>
  </r>
  <r>
    <s v="AX13424"/>
    <s v="ENX2036"/>
    <s v="A126"/>
    <s v="EMP1023"/>
    <x v="625"/>
    <x v="781"/>
    <x v="1"/>
    <n v="1582"/>
    <n v="1234"/>
    <n v="1234"/>
    <n v="1582"/>
    <n v="348"/>
    <x v="38"/>
    <s v="Brian Davis"/>
    <x v="625"/>
    <x v="2"/>
    <x v="11"/>
    <x v="2"/>
  </r>
  <r>
    <s v="AX13425"/>
    <s v="ENX2041"/>
    <s v="A140"/>
    <s v="EMP1006"/>
    <x v="371"/>
    <x v="766"/>
    <x v="1"/>
    <n v="1380"/>
    <n v="1090"/>
    <n v="1090"/>
    <n v="1380"/>
    <n v="290"/>
    <x v="46"/>
    <s v="Sean Miller"/>
    <x v="371"/>
    <x v="1"/>
    <x v="5"/>
    <x v="2"/>
  </r>
  <r>
    <s v="AX13426"/>
    <s v="ENX2023"/>
    <s v="A131"/>
    <s v="EMP1013"/>
    <x v="496"/>
    <x v="481"/>
    <x v="1"/>
    <n v="818"/>
    <n v="450"/>
    <n v="450"/>
    <n v="818"/>
    <n v="368"/>
    <x v="66"/>
    <s v="Charles Harper"/>
    <x v="496"/>
    <x v="5"/>
    <x v="0"/>
    <x v="2"/>
  </r>
  <r>
    <s v="AX13427"/>
    <s v="ENX2000"/>
    <s v="A144"/>
    <s v="EMP1001"/>
    <x v="601"/>
    <x v="592"/>
    <x v="1"/>
    <n v="2241"/>
    <n v="1367"/>
    <n v="1367"/>
    <n v="2241"/>
    <n v="874"/>
    <x v="33"/>
    <s v="Kevin Butler"/>
    <x v="601"/>
    <x v="3"/>
    <x v="11"/>
    <x v="2"/>
  </r>
  <r>
    <s v="AX13433"/>
    <s v="ENX2004"/>
    <s v="A167"/>
    <s v="EMP1035"/>
    <x v="727"/>
    <x v="786"/>
    <x v="1"/>
    <n v="1278"/>
    <n v="665"/>
    <n v="665"/>
    <n v="1278"/>
    <n v="613"/>
    <x v="10"/>
    <s v="Roger Ramos"/>
    <x v="727"/>
    <x v="1"/>
    <x v="0"/>
    <x v="2"/>
  </r>
  <r>
    <s v="AX13434"/>
    <s v="ENX2054"/>
    <s v="A166"/>
    <s v="EMP1029"/>
    <x v="781"/>
    <x v="559"/>
    <x v="1"/>
    <n v="127"/>
    <n v="79"/>
    <n v="79"/>
    <n v="127"/>
    <n v="48"/>
    <x v="65"/>
    <s v="Howard Gardner"/>
    <x v="781"/>
    <x v="4"/>
    <x v="4"/>
    <x v="2"/>
  </r>
  <r>
    <s v="AX13437"/>
    <s v="ENX2093"/>
    <s v="A105"/>
    <s v="EMP1019"/>
    <x v="415"/>
    <x v="558"/>
    <x v="2"/>
    <n v="112"/>
    <n v="90"/>
    <n v="270"/>
    <n v="336"/>
    <n v="66"/>
    <x v="57"/>
    <s v="Roger Robertson"/>
    <x v="415"/>
    <x v="1"/>
    <x v="6"/>
    <x v="2"/>
  </r>
  <r>
    <s v="AX13438"/>
    <s v="ENX2020"/>
    <s v="A146"/>
    <s v="EMP1032"/>
    <x v="194"/>
    <x v="482"/>
    <x v="1"/>
    <n v="2005"/>
    <n v="1223"/>
    <n v="1223"/>
    <n v="2005"/>
    <n v="782"/>
    <x v="8"/>
    <s v="Larry Castillo"/>
    <x v="194"/>
    <x v="6"/>
    <x v="11"/>
    <x v="2"/>
  </r>
  <r>
    <s v="AX13439"/>
    <s v="ENX2033"/>
    <s v="A125"/>
    <s v="EMP1030"/>
    <x v="252"/>
    <x v="561"/>
    <x v="1"/>
    <n v="2182"/>
    <n v="1200"/>
    <n v="1200"/>
    <n v="2182"/>
    <n v="982"/>
    <x v="72"/>
    <s v="Bobby Russell"/>
    <x v="252"/>
    <x v="2"/>
    <x v="3"/>
    <x v="2"/>
  </r>
  <r>
    <s v="AX13446"/>
    <s v="ENX2008"/>
    <s v="A164"/>
    <s v="EMP1010"/>
    <x v="164"/>
    <x v="567"/>
    <x v="1"/>
    <n v="315"/>
    <n v="208"/>
    <n v="208"/>
    <n v="315"/>
    <n v="107"/>
    <x v="68"/>
    <s v="Joshua Cook"/>
    <x v="164"/>
    <x v="4"/>
    <x v="0"/>
    <x v="2"/>
  </r>
  <r>
    <s v="AX13449"/>
    <s v="ENX2001"/>
    <s v="A149"/>
    <s v="EMP1023"/>
    <x v="40"/>
    <x v="641"/>
    <x v="1"/>
    <n v="951"/>
    <n v="504"/>
    <n v="504"/>
    <n v="951"/>
    <n v="447"/>
    <x v="42"/>
    <s v="Brian Davis"/>
    <x v="40"/>
    <x v="6"/>
    <x v="9"/>
    <x v="2"/>
  </r>
  <r>
    <s v="AX13461"/>
    <s v="ENX2041"/>
    <s v="A170"/>
    <s v="EMP1025"/>
    <x v="292"/>
    <x v="788"/>
    <x v="1"/>
    <n v="1380"/>
    <n v="1090"/>
    <n v="1090"/>
    <n v="1380"/>
    <n v="290"/>
    <x v="18"/>
    <s v="Ernest Wagner"/>
    <x v="292"/>
    <x v="6"/>
    <x v="0"/>
    <x v="2"/>
  </r>
  <r>
    <s v="AX13464"/>
    <s v="ENX2034"/>
    <s v="A106"/>
    <s v="EMP1013"/>
    <x v="624"/>
    <x v="768"/>
    <x v="0"/>
    <n v="871"/>
    <n v="540"/>
    <n v="1080"/>
    <n v="1742"/>
    <n v="662"/>
    <x v="35"/>
    <s v="Charles Harper"/>
    <x v="624"/>
    <x v="2"/>
    <x v="5"/>
    <x v="2"/>
  </r>
  <r>
    <s v="AX13467"/>
    <s v="ENX2039"/>
    <s v="A171"/>
    <s v="EMP1011"/>
    <x v="713"/>
    <x v="707"/>
    <x v="3"/>
    <n v="817"/>
    <n v="409"/>
    <n v="1636"/>
    <n v="3268"/>
    <n v="1632"/>
    <x v="58"/>
    <s v="Larry Marshall"/>
    <x v="713"/>
    <x v="0"/>
    <x v="0"/>
    <x v="2"/>
  </r>
  <r>
    <s v="AX13468"/>
    <s v="ENX2023"/>
    <s v="A156"/>
    <s v="EMP1011"/>
    <x v="199"/>
    <x v="503"/>
    <x v="1"/>
    <n v="818"/>
    <n v="450"/>
    <n v="450"/>
    <n v="818"/>
    <n v="368"/>
    <x v="39"/>
    <s v="Larry Marshall"/>
    <x v="199"/>
    <x v="6"/>
    <x v="8"/>
    <x v="2"/>
  </r>
  <r>
    <s v="AX13470"/>
    <s v="ENX2081"/>
    <s v="A128"/>
    <s v="EMP1031"/>
    <x v="597"/>
    <x v="788"/>
    <x v="2"/>
    <n v="1566"/>
    <n v="1190"/>
    <n v="3570"/>
    <n v="4698"/>
    <n v="1128"/>
    <x v="16"/>
    <s v="Brian Thomas"/>
    <x v="597"/>
    <x v="6"/>
    <x v="0"/>
    <x v="2"/>
  </r>
  <r>
    <s v="AX13472"/>
    <s v="ENX2058"/>
    <s v="A125"/>
    <s v="EMP1001"/>
    <x v="642"/>
    <x v="723"/>
    <x v="1"/>
    <n v="2257"/>
    <n v="1535"/>
    <n v="1535"/>
    <n v="2257"/>
    <n v="722"/>
    <x v="72"/>
    <s v="Kevin Butler"/>
    <x v="642"/>
    <x v="0"/>
    <x v="0"/>
    <x v="2"/>
  </r>
  <r>
    <s v="AX13480"/>
    <s v="ENX2082"/>
    <s v="A134"/>
    <s v="EMP1041"/>
    <x v="437"/>
    <x v="692"/>
    <x v="1"/>
    <n v="1103"/>
    <n v="838"/>
    <n v="838"/>
    <n v="1103"/>
    <n v="265"/>
    <x v="7"/>
    <s v="Joe Sims"/>
    <x v="437"/>
    <x v="3"/>
    <x v="6"/>
    <x v="2"/>
  </r>
  <r>
    <s v="AX13481"/>
    <s v="ENX2081"/>
    <s v="A102"/>
    <s v="EMP1022"/>
    <x v="316"/>
    <x v="544"/>
    <x v="1"/>
    <n v="1566"/>
    <n v="1190"/>
    <n v="1190"/>
    <n v="1566"/>
    <n v="376"/>
    <x v="43"/>
    <s v="Walter Cook"/>
    <x v="316"/>
    <x v="5"/>
    <x v="3"/>
    <x v="2"/>
  </r>
  <r>
    <s v="AX13486"/>
    <s v="ENX2080"/>
    <s v="A128"/>
    <s v="EMP1043"/>
    <x v="66"/>
    <x v="484"/>
    <x v="1"/>
    <n v="2353"/>
    <n v="1788"/>
    <n v="1788"/>
    <n v="2353"/>
    <n v="565"/>
    <x v="16"/>
    <s v="Joshua Taylor"/>
    <x v="66"/>
    <x v="4"/>
    <x v="1"/>
    <x v="2"/>
  </r>
  <r>
    <s v="AX13487"/>
    <s v="ENX2035"/>
    <s v="A173"/>
    <s v="EMP1003"/>
    <x v="121"/>
    <x v="613"/>
    <x v="1"/>
    <n v="458"/>
    <n v="376"/>
    <n v="376"/>
    <n v="458"/>
    <n v="82"/>
    <x v="14"/>
    <s v="Christopher Tucker"/>
    <x v="121"/>
    <x v="0"/>
    <x v="8"/>
    <x v="2"/>
  </r>
  <r>
    <s v="AX13489"/>
    <s v="ENX2083"/>
    <s v="A161"/>
    <s v="EMP1017"/>
    <x v="530"/>
    <x v="763"/>
    <x v="3"/>
    <n v="2141"/>
    <n v="1777"/>
    <n v="7108"/>
    <n v="8564"/>
    <n v="1456"/>
    <x v="25"/>
    <s v="Brian Hansen"/>
    <x v="530"/>
    <x v="5"/>
    <x v="7"/>
    <x v="2"/>
  </r>
  <r>
    <s v="AX13494"/>
    <s v="ENX2023"/>
    <s v="A123"/>
    <s v="EMP1002"/>
    <x v="90"/>
    <x v="773"/>
    <x v="1"/>
    <n v="818"/>
    <n v="450"/>
    <n v="450"/>
    <n v="818"/>
    <n v="368"/>
    <x v="62"/>
    <s v="Andrew Bowman"/>
    <x v="90"/>
    <x v="0"/>
    <x v="3"/>
    <x v="2"/>
  </r>
  <r>
    <s v="AX13497"/>
    <s v="ENX2099"/>
    <s v="A167"/>
    <s v="EMP1026"/>
    <x v="576"/>
    <x v="480"/>
    <x v="2"/>
    <n v="1367"/>
    <n v="984"/>
    <n v="2952"/>
    <n v="4101"/>
    <n v="1149"/>
    <x v="10"/>
    <s v="Martin Perry"/>
    <x v="576"/>
    <x v="3"/>
    <x v="9"/>
    <x v="2"/>
  </r>
  <r>
    <s v="AX13500"/>
    <s v="ENX2001"/>
    <s v="A167"/>
    <s v="EMP1010"/>
    <x v="278"/>
    <x v="677"/>
    <x v="2"/>
    <n v="951"/>
    <n v="504"/>
    <n v="1512"/>
    <n v="2853"/>
    <n v="1341"/>
    <x v="10"/>
    <s v="Joshua Cook"/>
    <x v="278"/>
    <x v="5"/>
    <x v="11"/>
    <x v="2"/>
  </r>
  <r>
    <s v="AX13501"/>
    <s v="ENX2097"/>
    <s v="A130"/>
    <s v="EMP1018"/>
    <x v="460"/>
    <x v="664"/>
    <x v="3"/>
    <n v="1052"/>
    <n v="589"/>
    <n v="2356"/>
    <n v="4208"/>
    <n v="1852"/>
    <x v="3"/>
    <s v="Jimmy Young"/>
    <x v="460"/>
    <x v="0"/>
    <x v="8"/>
    <x v="2"/>
  </r>
  <r>
    <s v="AX13504"/>
    <s v="ENX2089"/>
    <s v="A131"/>
    <s v="EMP1005"/>
    <x v="379"/>
    <x v="788"/>
    <x v="0"/>
    <n v="2294"/>
    <n v="1399"/>
    <n v="2798"/>
    <n v="4588"/>
    <n v="1790"/>
    <x v="66"/>
    <s v="Ryan Welch"/>
    <x v="379"/>
    <x v="6"/>
    <x v="0"/>
    <x v="2"/>
  </r>
  <r>
    <s v="AX13505"/>
    <s v="ENX2029"/>
    <s v="A155"/>
    <s v="EMP1023"/>
    <x v="554"/>
    <x v="507"/>
    <x v="0"/>
    <n v="1848"/>
    <n v="1294"/>
    <n v="2588"/>
    <n v="3696"/>
    <n v="1108"/>
    <x v="41"/>
    <s v="Brian Davis"/>
    <x v="554"/>
    <x v="4"/>
    <x v="0"/>
    <x v="2"/>
  </r>
  <r>
    <s v="AX13506"/>
    <s v="ENX2021"/>
    <s v="A126"/>
    <s v="EMP1031"/>
    <x v="580"/>
    <x v="573"/>
    <x v="1"/>
    <n v="217"/>
    <n v="171"/>
    <n v="171"/>
    <n v="217"/>
    <n v="46"/>
    <x v="38"/>
    <s v="Brian Thomas"/>
    <x v="580"/>
    <x v="1"/>
    <x v="4"/>
    <x v="2"/>
  </r>
  <r>
    <s v="AX13507"/>
    <s v="ENX2027"/>
    <s v="A156"/>
    <s v="EMP1008"/>
    <x v="33"/>
    <x v="527"/>
    <x v="1"/>
    <n v="2497"/>
    <n v="1473"/>
    <n v="1473"/>
    <n v="2497"/>
    <n v="1024"/>
    <x v="39"/>
    <s v="Carl Elliott"/>
    <x v="33"/>
    <x v="4"/>
    <x v="4"/>
    <x v="2"/>
  </r>
  <r>
    <s v="AX13509"/>
    <s v="ENX2035"/>
    <s v="A102"/>
    <s v="EMP1028"/>
    <x v="145"/>
    <x v="483"/>
    <x v="2"/>
    <n v="458"/>
    <n v="376"/>
    <n v="1128"/>
    <n v="1374"/>
    <n v="246"/>
    <x v="43"/>
    <s v="Howard Sims"/>
    <x v="145"/>
    <x v="0"/>
    <x v="8"/>
    <x v="2"/>
  </r>
  <r>
    <s v="AX13510"/>
    <s v="ENX2034"/>
    <s v="A118"/>
    <s v="EMP1040"/>
    <x v="257"/>
    <x v="764"/>
    <x v="1"/>
    <n v="871"/>
    <n v="540"/>
    <n v="540"/>
    <n v="871"/>
    <n v="331"/>
    <x v="11"/>
    <s v="Patrick Ruiz"/>
    <x v="257"/>
    <x v="0"/>
    <x v="5"/>
    <x v="2"/>
  </r>
  <r>
    <s v="AX13512"/>
    <s v="ENX2095"/>
    <s v="A116"/>
    <s v="EMP1029"/>
    <x v="488"/>
    <x v="508"/>
    <x v="2"/>
    <n v="1743"/>
    <n v="872"/>
    <n v="2616"/>
    <n v="5229"/>
    <n v="2613"/>
    <x v="47"/>
    <s v="Howard Gardner"/>
    <x v="488"/>
    <x v="0"/>
    <x v="10"/>
    <x v="2"/>
  </r>
  <r>
    <s v="AX13516"/>
    <s v="ENX2050"/>
    <s v="A126"/>
    <s v="EMP1010"/>
    <x v="276"/>
    <x v="652"/>
    <x v="2"/>
    <n v="2391"/>
    <n v="1291"/>
    <n v="3873"/>
    <n v="7173"/>
    <n v="3300"/>
    <x v="38"/>
    <s v="Joshua Cook"/>
    <x v="276"/>
    <x v="6"/>
    <x v="0"/>
    <x v="2"/>
  </r>
  <r>
    <s v="AX13521"/>
    <s v="ENX2038"/>
    <s v="A146"/>
    <s v="EMP1039"/>
    <x v="792"/>
    <x v="614"/>
    <x v="1"/>
    <n v="392"/>
    <n v="255"/>
    <n v="255"/>
    <n v="392"/>
    <n v="137"/>
    <x v="8"/>
    <s v="Eugene Holmes"/>
    <x v="792"/>
    <x v="4"/>
    <x v="2"/>
    <x v="2"/>
  </r>
  <r>
    <s v="AX13526"/>
    <s v="ENX2060"/>
    <s v="A152"/>
    <s v="EMP1024"/>
    <x v="173"/>
    <x v="495"/>
    <x v="2"/>
    <n v="1467"/>
    <n v="807"/>
    <n v="2421"/>
    <n v="4401"/>
    <n v="1980"/>
    <x v="54"/>
    <s v="Ernest Wheeler"/>
    <x v="173"/>
    <x v="6"/>
    <x v="5"/>
    <x v="2"/>
  </r>
  <r>
    <s v="AX13527"/>
    <s v="ENX2033"/>
    <s v="A134"/>
    <s v="EMP1035"/>
    <x v="345"/>
    <x v="443"/>
    <x v="2"/>
    <n v="2182"/>
    <n v="1200"/>
    <n v="3600"/>
    <n v="6546"/>
    <n v="2946"/>
    <x v="7"/>
    <s v="Roger Ramos"/>
    <x v="345"/>
    <x v="2"/>
    <x v="1"/>
    <x v="2"/>
  </r>
  <r>
    <s v="AX13530"/>
    <s v="ENX2025"/>
    <s v="A117"/>
    <s v="EMP1008"/>
    <x v="35"/>
    <x v="570"/>
    <x v="1"/>
    <n v="667"/>
    <n v="387"/>
    <n v="387"/>
    <n v="667"/>
    <n v="280"/>
    <x v="63"/>
    <s v="Carl Elliott"/>
    <x v="35"/>
    <x v="2"/>
    <x v="4"/>
    <x v="2"/>
  </r>
  <r>
    <s v="AX13532"/>
    <s v="ENX2047"/>
    <s v="A165"/>
    <s v="EMP1030"/>
    <x v="328"/>
    <x v="752"/>
    <x v="3"/>
    <n v="290"/>
    <n v="200"/>
    <n v="800"/>
    <n v="1160"/>
    <n v="360"/>
    <x v="51"/>
    <s v="Bobby Russell"/>
    <x v="328"/>
    <x v="2"/>
    <x v="0"/>
    <x v="2"/>
  </r>
  <r>
    <s v="AX13544"/>
    <s v="ENX2067"/>
    <s v="A164"/>
    <s v="EMP1002"/>
    <x v="704"/>
    <x v="469"/>
    <x v="3"/>
    <n v="1119"/>
    <n v="683"/>
    <n v="2732"/>
    <n v="4476"/>
    <n v="1744"/>
    <x v="68"/>
    <s v="Andrew Bowman"/>
    <x v="704"/>
    <x v="0"/>
    <x v="1"/>
    <x v="2"/>
  </r>
  <r>
    <s v="AX13546"/>
    <s v="ENX2054"/>
    <s v="A166"/>
    <s v="EMP1010"/>
    <x v="202"/>
    <x v="523"/>
    <x v="0"/>
    <n v="127"/>
    <n v="79"/>
    <n v="158"/>
    <n v="254"/>
    <n v="96"/>
    <x v="65"/>
    <s v="Joshua Cook"/>
    <x v="202"/>
    <x v="2"/>
    <x v="2"/>
    <x v="2"/>
  </r>
  <r>
    <s v="AX13548"/>
    <s v="ENX2056"/>
    <s v="A156"/>
    <s v="EMP1042"/>
    <x v="191"/>
    <x v="727"/>
    <x v="1"/>
    <n v="1635"/>
    <n v="1046"/>
    <n v="1046"/>
    <n v="1635"/>
    <n v="589"/>
    <x v="39"/>
    <s v="Scott Clark"/>
    <x v="191"/>
    <x v="0"/>
    <x v="1"/>
    <x v="2"/>
  </r>
  <r>
    <s v="AX13550"/>
    <s v="ENX2090"/>
    <s v="A113"/>
    <s v="EMP1000"/>
    <x v="795"/>
    <x v="703"/>
    <x v="1"/>
    <n v="1338"/>
    <n v="682"/>
    <n v="682"/>
    <n v="1338"/>
    <n v="656"/>
    <x v="49"/>
    <s v="Fred Robertson"/>
    <x v="795"/>
    <x v="6"/>
    <x v="8"/>
    <x v="2"/>
  </r>
  <r>
    <s v="AX13555"/>
    <s v="ENX2016"/>
    <s v="A102"/>
    <s v="EMP1040"/>
    <x v="348"/>
    <x v="763"/>
    <x v="2"/>
    <n v="1351"/>
    <n v="1108"/>
    <n v="3324"/>
    <n v="4053"/>
    <n v="729"/>
    <x v="43"/>
    <s v="Patrick Ruiz"/>
    <x v="348"/>
    <x v="5"/>
    <x v="7"/>
    <x v="2"/>
  </r>
  <r>
    <s v="AX13556"/>
    <s v="ENX2020"/>
    <s v="A125"/>
    <s v="EMP1038"/>
    <x v="446"/>
    <x v="519"/>
    <x v="0"/>
    <n v="2005"/>
    <n v="1223"/>
    <n v="2446"/>
    <n v="4010"/>
    <n v="1564"/>
    <x v="72"/>
    <s v="Scott Mason"/>
    <x v="446"/>
    <x v="6"/>
    <x v="0"/>
    <x v="2"/>
  </r>
  <r>
    <s v="AX13564"/>
    <s v="ENX2064"/>
    <s v="A167"/>
    <s v="EMP1029"/>
    <x v="693"/>
    <x v="637"/>
    <x v="1"/>
    <n v="1414"/>
    <n v="962"/>
    <n v="962"/>
    <n v="1414"/>
    <n v="452"/>
    <x v="10"/>
    <s v="Howard Gardner"/>
    <x v="693"/>
    <x v="0"/>
    <x v="0"/>
    <x v="2"/>
  </r>
  <r>
    <s v="AX13568"/>
    <s v="ENX2056"/>
    <s v="A103"/>
    <s v="EMP1044"/>
    <x v="751"/>
    <x v="562"/>
    <x v="2"/>
    <n v="1635"/>
    <n v="1046"/>
    <n v="3138"/>
    <n v="4905"/>
    <n v="1767"/>
    <x v="2"/>
    <s v="Martin Carr"/>
    <x v="751"/>
    <x v="5"/>
    <x v="1"/>
    <x v="2"/>
  </r>
  <r>
    <s v="AX13575"/>
    <s v="ENX2058"/>
    <s v="A170"/>
    <s v="EMP1011"/>
    <x v="713"/>
    <x v="537"/>
    <x v="3"/>
    <n v="2257"/>
    <n v="1535"/>
    <n v="6140"/>
    <n v="9028"/>
    <n v="2888"/>
    <x v="18"/>
    <s v="Larry Marshall"/>
    <x v="713"/>
    <x v="4"/>
    <x v="10"/>
    <x v="2"/>
  </r>
  <r>
    <s v="AX13576"/>
    <s v="ENX2052"/>
    <s v="A152"/>
    <s v="EMP1026"/>
    <x v="143"/>
    <x v="617"/>
    <x v="1"/>
    <n v="1526"/>
    <n v="1251"/>
    <n v="1251"/>
    <n v="1526"/>
    <n v="275"/>
    <x v="54"/>
    <s v="Martin Perry"/>
    <x v="143"/>
    <x v="0"/>
    <x v="2"/>
    <x v="2"/>
  </r>
  <r>
    <s v="AX13578"/>
    <s v="ENX2077"/>
    <s v="A114"/>
    <s v="EMP1024"/>
    <x v="480"/>
    <x v="780"/>
    <x v="2"/>
    <n v="530"/>
    <n v="424"/>
    <n v="1272"/>
    <n v="1590"/>
    <n v="318"/>
    <x v="36"/>
    <s v="Ernest Wheeler"/>
    <x v="480"/>
    <x v="1"/>
    <x v="5"/>
    <x v="2"/>
  </r>
  <r>
    <s v="AX13581"/>
    <s v="ENX2076"/>
    <s v="A161"/>
    <s v="EMP1001"/>
    <x v="683"/>
    <x v="602"/>
    <x v="3"/>
    <n v="1522"/>
    <n v="791"/>
    <n v="3164"/>
    <n v="6088"/>
    <n v="2924"/>
    <x v="25"/>
    <s v="Kevin Butler"/>
    <x v="683"/>
    <x v="4"/>
    <x v="8"/>
    <x v="2"/>
  </r>
  <r>
    <s v="AX13583"/>
    <s v="ENX2064"/>
    <s v="A167"/>
    <s v="EMP1040"/>
    <x v="87"/>
    <x v="465"/>
    <x v="1"/>
    <n v="1414"/>
    <n v="962"/>
    <n v="962"/>
    <n v="1414"/>
    <n v="452"/>
    <x v="10"/>
    <s v="Patrick Ruiz"/>
    <x v="87"/>
    <x v="4"/>
    <x v="5"/>
    <x v="2"/>
  </r>
  <r>
    <s v="AX13588"/>
    <s v="ENX2045"/>
    <s v="A146"/>
    <s v="EMP1008"/>
    <x v="51"/>
    <x v="789"/>
    <x v="0"/>
    <n v="556"/>
    <n v="395"/>
    <n v="790"/>
    <n v="1112"/>
    <n v="322"/>
    <x v="8"/>
    <s v="Carl Elliott"/>
    <x v="51"/>
    <x v="0"/>
    <x v="10"/>
    <x v="2"/>
  </r>
  <r>
    <s v="AX13592"/>
    <s v="ENX2006"/>
    <s v="A126"/>
    <s v="EMP1028"/>
    <x v="778"/>
    <x v="473"/>
    <x v="3"/>
    <n v="1826"/>
    <n v="1443"/>
    <n v="5772"/>
    <n v="7304"/>
    <n v="1532"/>
    <x v="38"/>
    <s v="Howard Sims"/>
    <x v="778"/>
    <x v="6"/>
    <x v="4"/>
    <x v="2"/>
  </r>
  <r>
    <s v="AX13594"/>
    <s v="ENX2065"/>
    <s v="A163"/>
    <s v="EMP1011"/>
    <x v="322"/>
    <x v="722"/>
    <x v="1"/>
    <n v="2396"/>
    <n v="1965"/>
    <n v="1965"/>
    <n v="2396"/>
    <n v="431"/>
    <x v="60"/>
    <s v="Larry Marshall"/>
    <x v="322"/>
    <x v="4"/>
    <x v="3"/>
    <x v="2"/>
  </r>
  <r>
    <s v="AX13596"/>
    <s v="ENX2055"/>
    <s v="A155"/>
    <s v="EMP1006"/>
    <x v="420"/>
    <x v="725"/>
    <x v="1"/>
    <n v="2495"/>
    <n v="1896"/>
    <n v="1896"/>
    <n v="2495"/>
    <n v="599"/>
    <x v="41"/>
    <s v="Sean Miller"/>
    <x v="420"/>
    <x v="2"/>
    <x v="6"/>
    <x v="2"/>
  </r>
  <r>
    <s v="AX13597"/>
    <s v="ENX2044"/>
    <s v="A170"/>
    <s v="EMP1015"/>
    <x v="361"/>
    <x v="754"/>
    <x v="1"/>
    <n v="886"/>
    <n v="478"/>
    <n v="478"/>
    <n v="886"/>
    <n v="408"/>
    <x v="18"/>
    <s v="Justin Lynch"/>
    <x v="361"/>
    <x v="2"/>
    <x v="1"/>
    <x v="2"/>
  </r>
  <r>
    <s v="AX13600"/>
    <s v="ENX2098"/>
    <s v="A102"/>
    <s v="EMP1037"/>
    <x v="262"/>
    <x v="501"/>
    <x v="2"/>
    <n v="1178"/>
    <n v="683"/>
    <n v="2049"/>
    <n v="3534"/>
    <n v="1485"/>
    <x v="43"/>
    <s v="Carl Hall"/>
    <x v="262"/>
    <x v="4"/>
    <x v="0"/>
    <x v="2"/>
  </r>
  <r>
    <s v="AX13601"/>
    <s v="ENX2030"/>
    <s v="A152"/>
    <s v="EMP1011"/>
    <x v="792"/>
    <x v="574"/>
    <x v="0"/>
    <n v="1899"/>
    <n v="1044"/>
    <n v="2088"/>
    <n v="3798"/>
    <n v="1710"/>
    <x v="54"/>
    <s v="Larry Marshall"/>
    <x v="792"/>
    <x v="4"/>
    <x v="3"/>
    <x v="2"/>
  </r>
  <r>
    <s v="AX13603"/>
    <s v="ENX2029"/>
    <s v="A128"/>
    <s v="EMP1040"/>
    <x v="98"/>
    <x v="626"/>
    <x v="2"/>
    <n v="1848"/>
    <n v="1294"/>
    <n v="3882"/>
    <n v="5544"/>
    <n v="1662"/>
    <x v="16"/>
    <s v="Patrick Ruiz"/>
    <x v="98"/>
    <x v="6"/>
    <x v="7"/>
    <x v="2"/>
  </r>
  <r>
    <s v="AX13604"/>
    <s v="ENX2069"/>
    <s v="A173"/>
    <s v="EMP1036"/>
    <x v="748"/>
    <x v="684"/>
    <x v="0"/>
    <n v="378"/>
    <n v="291"/>
    <n v="582"/>
    <n v="756"/>
    <n v="174"/>
    <x v="14"/>
    <s v="Robert Reed"/>
    <x v="748"/>
    <x v="3"/>
    <x v="7"/>
    <x v="2"/>
  </r>
  <r>
    <s v="AX13605"/>
    <s v="ENX2053"/>
    <s v="A120"/>
    <s v="EMP1013"/>
    <x v="108"/>
    <x v="788"/>
    <x v="1"/>
    <n v="596"/>
    <n v="358"/>
    <n v="358"/>
    <n v="596"/>
    <n v="238"/>
    <x v="71"/>
    <s v="Charles Harper"/>
    <x v="108"/>
    <x v="6"/>
    <x v="0"/>
    <x v="2"/>
  </r>
  <r>
    <s v="AX13607"/>
    <s v="ENX2052"/>
    <s v="A168"/>
    <s v="EMP1018"/>
    <x v="650"/>
    <x v="759"/>
    <x v="1"/>
    <n v="1526"/>
    <n v="1251"/>
    <n v="1251"/>
    <n v="1526"/>
    <n v="275"/>
    <x v="45"/>
    <s v="Jimmy Young"/>
    <x v="650"/>
    <x v="0"/>
    <x v="11"/>
    <x v="2"/>
  </r>
  <r>
    <s v="AX13609"/>
    <s v="ENX2063"/>
    <s v="A140"/>
    <s v="EMP1030"/>
    <x v="347"/>
    <x v="756"/>
    <x v="1"/>
    <n v="1708"/>
    <n v="871"/>
    <n v="871"/>
    <n v="1708"/>
    <n v="837"/>
    <x v="46"/>
    <s v="Bobby Russell"/>
    <x v="347"/>
    <x v="4"/>
    <x v="1"/>
    <x v="2"/>
  </r>
  <r>
    <s v="AX13610"/>
    <s v="ENX2041"/>
    <s v="A126"/>
    <s v="EMP1031"/>
    <x v="717"/>
    <x v="594"/>
    <x v="2"/>
    <n v="1380"/>
    <n v="1090"/>
    <n v="3270"/>
    <n v="4140"/>
    <n v="870"/>
    <x v="38"/>
    <s v="Brian Thomas"/>
    <x v="717"/>
    <x v="2"/>
    <x v="10"/>
    <x v="2"/>
  </r>
  <r>
    <s v="AX13611"/>
    <s v="ENX2049"/>
    <s v="A105"/>
    <s v="EMP1018"/>
    <x v="16"/>
    <x v="635"/>
    <x v="1"/>
    <n v="826"/>
    <n v="562"/>
    <n v="562"/>
    <n v="826"/>
    <n v="264"/>
    <x v="57"/>
    <s v="Jimmy Young"/>
    <x v="16"/>
    <x v="5"/>
    <x v="6"/>
    <x v="2"/>
  </r>
  <r>
    <s v="AX13613"/>
    <s v="ENX2004"/>
    <s v="A164"/>
    <s v="EMP1021"/>
    <x v="607"/>
    <x v="541"/>
    <x v="2"/>
    <n v="1278"/>
    <n v="665"/>
    <n v="1995"/>
    <n v="3834"/>
    <n v="1839"/>
    <x v="68"/>
    <s v="Clarence Fox"/>
    <x v="607"/>
    <x v="3"/>
    <x v="7"/>
    <x v="2"/>
  </r>
  <r>
    <s v="AX13618"/>
    <s v="ENX2039"/>
    <s v="A139"/>
    <s v="EMP1016"/>
    <x v="416"/>
    <x v="790"/>
    <x v="1"/>
    <n v="817"/>
    <n v="409"/>
    <n v="409"/>
    <n v="817"/>
    <n v="408"/>
    <x v="12"/>
    <s v="Henry Nelson"/>
    <x v="416"/>
    <x v="2"/>
    <x v="11"/>
    <x v="2"/>
  </r>
  <r>
    <s v="AX13619"/>
    <s v="ENX2091"/>
    <s v="A106"/>
    <s v="EMP1018"/>
    <x v="682"/>
    <x v="670"/>
    <x v="1"/>
    <n v="368"/>
    <n v="294"/>
    <n v="294"/>
    <n v="368"/>
    <n v="74"/>
    <x v="35"/>
    <s v="Jimmy Young"/>
    <x v="682"/>
    <x v="1"/>
    <x v="2"/>
    <x v="2"/>
  </r>
  <r>
    <s v="AX13620"/>
    <s v="ENX2059"/>
    <s v="A123"/>
    <s v="EMP1031"/>
    <x v="690"/>
    <x v="651"/>
    <x v="2"/>
    <n v="1494"/>
    <n v="971"/>
    <n v="2913"/>
    <n v="4482"/>
    <n v="1569"/>
    <x v="62"/>
    <s v="Brian Thomas"/>
    <x v="690"/>
    <x v="3"/>
    <x v="6"/>
    <x v="2"/>
  </r>
  <r>
    <s v="AX13623"/>
    <s v="ENX2071"/>
    <s v="A168"/>
    <s v="EMP1025"/>
    <x v="199"/>
    <x v="727"/>
    <x v="0"/>
    <n v="136"/>
    <n v="72"/>
    <n v="144"/>
    <n v="272"/>
    <n v="128"/>
    <x v="45"/>
    <s v="Ernest Wagner"/>
    <x v="199"/>
    <x v="0"/>
    <x v="1"/>
    <x v="2"/>
  </r>
  <r>
    <s v="AX13629"/>
    <s v="ENX2093"/>
    <s v="A128"/>
    <s v="EMP1024"/>
    <x v="307"/>
    <x v="570"/>
    <x v="1"/>
    <n v="112"/>
    <n v="90"/>
    <n v="90"/>
    <n v="112"/>
    <n v="22"/>
    <x v="16"/>
    <s v="Ernest Wheeler"/>
    <x v="307"/>
    <x v="2"/>
    <x v="4"/>
    <x v="2"/>
  </r>
  <r>
    <s v="AX13632"/>
    <s v="ENX2083"/>
    <s v="A160"/>
    <s v="EMP1029"/>
    <x v="603"/>
    <x v="599"/>
    <x v="3"/>
    <n v="2141"/>
    <n v="1777"/>
    <n v="7108"/>
    <n v="8564"/>
    <n v="1456"/>
    <x v="1"/>
    <s v="Howard Gardner"/>
    <x v="603"/>
    <x v="0"/>
    <x v="7"/>
    <x v="2"/>
  </r>
  <r>
    <s v="AX13634"/>
    <s v="ENX2044"/>
    <s v="A168"/>
    <s v="EMP1018"/>
    <x v="0"/>
    <x v="754"/>
    <x v="2"/>
    <n v="886"/>
    <n v="478"/>
    <n v="1434"/>
    <n v="2658"/>
    <n v="1224"/>
    <x v="45"/>
    <s v="Jimmy Young"/>
    <x v="0"/>
    <x v="2"/>
    <x v="1"/>
    <x v="2"/>
  </r>
  <r>
    <s v="AX13635"/>
    <s v="ENX2032"/>
    <s v="A130"/>
    <s v="EMP1013"/>
    <x v="700"/>
    <x v="604"/>
    <x v="1"/>
    <n v="1967"/>
    <n v="1397"/>
    <n v="1397"/>
    <n v="1967"/>
    <n v="570"/>
    <x v="3"/>
    <s v="Charles Harper"/>
    <x v="700"/>
    <x v="0"/>
    <x v="6"/>
    <x v="2"/>
  </r>
  <r>
    <s v="AX13636"/>
    <s v="ENX2065"/>
    <s v="A105"/>
    <s v="EMP1002"/>
    <x v="306"/>
    <x v="763"/>
    <x v="2"/>
    <n v="2396"/>
    <n v="1965"/>
    <n v="5895"/>
    <n v="7188"/>
    <n v="1293"/>
    <x v="57"/>
    <s v="Andrew Bowman"/>
    <x v="306"/>
    <x v="5"/>
    <x v="7"/>
    <x v="2"/>
  </r>
  <r>
    <s v="AX13639"/>
    <s v="ENX2082"/>
    <s v="A132"/>
    <s v="EMP1040"/>
    <x v="453"/>
    <x v="711"/>
    <x v="1"/>
    <n v="1103"/>
    <n v="838"/>
    <n v="838"/>
    <n v="1103"/>
    <n v="265"/>
    <x v="56"/>
    <s v="Patrick Ruiz"/>
    <x v="453"/>
    <x v="3"/>
    <x v="8"/>
    <x v="2"/>
  </r>
  <r>
    <s v="AX13640"/>
    <s v="ENX2073"/>
    <s v="A135"/>
    <s v="EMP1015"/>
    <x v="586"/>
    <x v="523"/>
    <x v="3"/>
    <n v="95"/>
    <n v="61"/>
    <n v="244"/>
    <n v="380"/>
    <n v="136"/>
    <x v="44"/>
    <s v="Justin Lynch"/>
    <x v="586"/>
    <x v="2"/>
    <x v="2"/>
    <x v="2"/>
  </r>
  <r>
    <s v="AX13645"/>
    <s v="ENX2072"/>
    <s v="A128"/>
    <s v="EMP1041"/>
    <x v="739"/>
    <x v="713"/>
    <x v="1"/>
    <n v="1887"/>
    <n v="1378"/>
    <n v="1378"/>
    <n v="1887"/>
    <n v="509"/>
    <x v="16"/>
    <s v="Joe Sims"/>
    <x v="739"/>
    <x v="3"/>
    <x v="10"/>
    <x v="2"/>
  </r>
  <r>
    <s v="AX13646"/>
    <s v="ENX2060"/>
    <s v="A128"/>
    <s v="EMP1020"/>
    <x v="327"/>
    <x v="791"/>
    <x v="2"/>
    <n v="1467"/>
    <n v="807"/>
    <n v="2421"/>
    <n v="4401"/>
    <n v="1980"/>
    <x v="16"/>
    <s v="Ryan Butler"/>
    <x v="327"/>
    <x v="6"/>
    <x v="7"/>
    <x v="2"/>
  </r>
  <r>
    <s v="AX13648"/>
    <s v="ENX2067"/>
    <s v="A115"/>
    <s v="EMP1037"/>
    <x v="22"/>
    <x v="537"/>
    <x v="1"/>
    <n v="1119"/>
    <n v="683"/>
    <n v="683"/>
    <n v="1119"/>
    <n v="436"/>
    <x v="22"/>
    <s v="Carl Hall"/>
    <x v="22"/>
    <x v="4"/>
    <x v="10"/>
    <x v="2"/>
  </r>
  <r>
    <s v="AX13652"/>
    <s v="ENX2064"/>
    <s v="A170"/>
    <s v="EMP1019"/>
    <x v="732"/>
    <x v="727"/>
    <x v="0"/>
    <n v="1414"/>
    <n v="962"/>
    <n v="1924"/>
    <n v="2828"/>
    <n v="904"/>
    <x v="18"/>
    <s v="Roger Robertson"/>
    <x v="732"/>
    <x v="0"/>
    <x v="1"/>
    <x v="2"/>
  </r>
  <r>
    <s v="AX13653"/>
    <s v="ENX2088"/>
    <s v="A169"/>
    <s v="EMP1022"/>
    <x v="155"/>
    <x v="724"/>
    <x v="0"/>
    <n v="603"/>
    <n v="416"/>
    <n v="832"/>
    <n v="1206"/>
    <n v="374"/>
    <x v="30"/>
    <s v="Walter Cook"/>
    <x v="155"/>
    <x v="0"/>
    <x v="3"/>
    <x v="2"/>
  </r>
  <r>
    <s v="AX13654"/>
    <s v="ENX2016"/>
    <s v="A105"/>
    <s v="EMP1015"/>
    <x v="209"/>
    <x v="555"/>
    <x v="1"/>
    <n v="1351"/>
    <n v="1108"/>
    <n v="1108"/>
    <n v="1351"/>
    <n v="243"/>
    <x v="57"/>
    <s v="Justin Lynch"/>
    <x v="209"/>
    <x v="2"/>
    <x v="7"/>
    <x v="2"/>
  </r>
  <r>
    <s v="AX13661"/>
    <s v="ENX2026"/>
    <s v="A130"/>
    <s v="EMP1008"/>
    <x v="43"/>
    <x v="748"/>
    <x v="3"/>
    <n v="947"/>
    <n v="786"/>
    <n v="3144"/>
    <n v="3788"/>
    <n v="644"/>
    <x v="3"/>
    <s v="Carl Elliott"/>
    <x v="43"/>
    <x v="1"/>
    <x v="3"/>
    <x v="2"/>
  </r>
  <r>
    <s v="AX13665"/>
    <s v="ENX2042"/>
    <s v="A127"/>
    <s v="EMP1029"/>
    <x v="213"/>
    <x v="466"/>
    <x v="0"/>
    <n v="203"/>
    <n v="154"/>
    <n v="308"/>
    <n v="406"/>
    <n v="98"/>
    <x v="5"/>
    <s v="Howard Gardner"/>
    <x v="213"/>
    <x v="5"/>
    <x v="9"/>
    <x v="2"/>
  </r>
  <r>
    <s v="AX13670"/>
    <s v="ENX2021"/>
    <s v="A100"/>
    <s v="EMP1024"/>
    <x v="615"/>
    <x v="586"/>
    <x v="3"/>
    <n v="217"/>
    <n v="171"/>
    <n v="684"/>
    <n v="868"/>
    <n v="184"/>
    <x v="67"/>
    <s v="Ernest Wheeler"/>
    <x v="615"/>
    <x v="1"/>
    <x v="1"/>
    <x v="2"/>
  </r>
  <r>
    <s v="AX13672"/>
    <s v="ENX2014"/>
    <s v="A131"/>
    <s v="EMP1027"/>
    <x v="477"/>
    <x v="790"/>
    <x v="1"/>
    <n v="1809"/>
    <n v="1067"/>
    <n v="1067"/>
    <n v="1809"/>
    <n v="742"/>
    <x v="66"/>
    <s v="Gary Rodriguez"/>
    <x v="477"/>
    <x v="2"/>
    <x v="11"/>
    <x v="2"/>
  </r>
  <r>
    <s v="AX13674"/>
    <s v="ENX2008"/>
    <s v="A171"/>
    <s v="EMP1027"/>
    <x v="588"/>
    <x v="792"/>
    <x v="1"/>
    <n v="315"/>
    <n v="208"/>
    <n v="208"/>
    <n v="315"/>
    <n v="107"/>
    <x v="58"/>
    <s v="Gary Rodriguez"/>
    <x v="588"/>
    <x v="1"/>
    <x v="10"/>
    <x v="2"/>
  </r>
  <r>
    <s v="AX13676"/>
    <s v="ENX2034"/>
    <s v="A169"/>
    <s v="EMP1012"/>
    <x v="478"/>
    <x v="628"/>
    <x v="1"/>
    <n v="871"/>
    <n v="540"/>
    <n v="540"/>
    <n v="871"/>
    <n v="331"/>
    <x v="30"/>
    <s v="John Reyes"/>
    <x v="478"/>
    <x v="2"/>
    <x v="8"/>
    <x v="2"/>
  </r>
  <r>
    <s v="AX13679"/>
    <s v="ENX2068"/>
    <s v="A119"/>
    <s v="EMP1036"/>
    <x v="255"/>
    <x v="621"/>
    <x v="2"/>
    <n v="1500"/>
    <n v="900"/>
    <n v="2700"/>
    <n v="4500"/>
    <n v="1800"/>
    <x v="61"/>
    <s v="Robert Reed"/>
    <x v="255"/>
    <x v="3"/>
    <x v="7"/>
    <x v="2"/>
  </r>
  <r>
    <s v="AX13680"/>
    <s v="ENX2066"/>
    <s v="A103"/>
    <s v="EMP1038"/>
    <x v="472"/>
    <x v="487"/>
    <x v="2"/>
    <n v="2091"/>
    <n v="1485"/>
    <n v="4455"/>
    <n v="6273"/>
    <n v="1818"/>
    <x v="2"/>
    <s v="Scott Mason"/>
    <x v="472"/>
    <x v="4"/>
    <x v="6"/>
    <x v="2"/>
  </r>
  <r>
    <s v="AX13688"/>
    <s v="ENX2069"/>
    <s v="A139"/>
    <s v="EMP1021"/>
    <x v="51"/>
    <x v="609"/>
    <x v="1"/>
    <n v="378"/>
    <n v="291"/>
    <n v="291"/>
    <n v="378"/>
    <n v="87"/>
    <x v="12"/>
    <s v="Clarence Fox"/>
    <x v="51"/>
    <x v="1"/>
    <x v="4"/>
    <x v="2"/>
  </r>
  <r>
    <s v="AX13703"/>
    <s v="ENX2010"/>
    <s v="A104"/>
    <s v="EMP1023"/>
    <x v="753"/>
    <x v="461"/>
    <x v="1"/>
    <n v="1812"/>
    <n v="1305"/>
    <n v="1305"/>
    <n v="1812"/>
    <n v="507"/>
    <x v="53"/>
    <s v="Brian Davis"/>
    <x v="753"/>
    <x v="1"/>
    <x v="6"/>
    <x v="2"/>
  </r>
  <r>
    <s v="AX13707"/>
    <s v="ENX2088"/>
    <s v="A144"/>
    <s v="EMP1014"/>
    <x v="713"/>
    <x v="512"/>
    <x v="1"/>
    <n v="603"/>
    <n v="416"/>
    <n v="416"/>
    <n v="603"/>
    <n v="187"/>
    <x v="33"/>
    <s v="Ronald Reed"/>
    <x v="713"/>
    <x v="6"/>
    <x v="4"/>
    <x v="2"/>
  </r>
  <r>
    <s v="AX13711"/>
    <s v="ENX2082"/>
    <s v="A136"/>
    <s v="EMP1024"/>
    <x v="141"/>
    <x v="668"/>
    <x v="2"/>
    <n v="1103"/>
    <n v="838"/>
    <n v="2514"/>
    <n v="3309"/>
    <n v="795"/>
    <x v="29"/>
    <s v="Ernest Wheeler"/>
    <x v="141"/>
    <x v="2"/>
    <x v="11"/>
    <x v="2"/>
  </r>
  <r>
    <s v="AX13712"/>
    <s v="ENX2091"/>
    <s v="A153"/>
    <s v="EMP1031"/>
    <x v="151"/>
    <x v="637"/>
    <x v="0"/>
    <n v="368"/>
    <n v="294"/>
    <n v="588"/>
    <n v="736"/>
    <n v="148"/>
    <x v="69"/>
    <s v="Brian Thomas"/>
    <x v="151"/>
    <x v="0"/>
    <x v="0"/>
    <x v="2"/>
  </r>
  <r>
    <s v="AX13714"/>
    <s v="ENX2056"/>
    <s v="A105"/>
    <s v="EMP1042"/>
    <x v="79"/>
    <x v="793"/>
    <x v="0"/>
    <n v="1635"/>
    <n v="1046"/>
    <n v="2092"/>
    <n v="3270"/>
    <n v="1178"/>
    <x v="57"/>
    <s v="Scott Clark"/>
    <x v="79"/>
    <x v="4"/>
    <x v="2"/>
    <x v="2"/>
  </r>
  <r>
    <s v="AX13716"/>
    <s v="ENX2064"/>
    <s v="A119"/>
    <s v="EMP1029"/>
    <x v="399"/>
    <x v="482"/>
    <x v="3"/>
    <n v="1414"/>
    <n v="962"/>
    <n v="3848"/>
    <n v="5656"/>
    <n v="1808"/>
    <x v="61"/>
    <s v="Howard Gardner"/>
    <x v="399"/>
    <x v="6"/>
    <x v="11"/>
    <x v="2"/>
  </r>
  <r>
    <s v="AX13720"/>
    <s v="ENX2056"/>
    <s v="A132"/>
    <s v="EMP1022"/>
    <x v="718"/>
    <x v="665"/>
    <x v="2"/>
    <n v="1635"/>
    <n v="1046"/>
    <n v="3138"/>
    <n v="4905"/>
    <n v="1767"/>
    <x v="56"/>
    <s v="Walter Cook"/>
    <x v="718"/>
    <x v="0"/>
    <x v="6"/>
    <x v="2"/>
  </r>
  <r>
    <s v="AX13722"/>
    <s v="ENX2039"/>
    <s v="A125"/>
    <s v="EMP1016"/>
    <x v="337"/>
    <x v="683"/>
    <x v="1"/>
    <n v="817"/>
    <n v="409"/>
    <n v="409"/>
    <n v="817"/>
    <n v="408"/>
    <x v="72"/>
    <s v="Henry Nelson"/>
    <x v="337"/>
    <x v="1"/>
    <x v="11"/>
    <x v="2"/>
  </r>
  <r>
    <s v="AX13728"/>
    <s v="ENX2026"/>
    <s v="A164"/>
    <s v="EMP1013"/>
    <x v="380"/>
    <x v="718"/>
    <x v="1"/>
    <n v="947"/>
    <n v="786"/>
    <n v="786"/>
    <n v="947"/>
    <n v="161"/>
    <x v="68"/>
    <s v="Charles Harper"/>
    <x v="380"/>
    <x v="6"/>
    <x v="6"/>
    <x v="2"/>
  </r>
  <r>
    <s v="AX13732"/>
    <s v="ENX2029"/>
    <s v="A102"/>
    <s v="EMP1013"/>
    <x v="322"/>
    <x v="553"/>
    <x v="2"/>
    <n v="1848"/>
    <n v="1294"/>
    <n v="3882"/>
    <n v="5544"/>
    <n v="1662"/>
    <x v="43"/>
    <s v="Charles Harper"/>
    <x v="322"/>
    <x v="5"/>
    <x v="4"/>
    <x v="2"/>
  </r>
  <r>
    <s v="AX13733"/>
    <s v="ENX2054"/>
    <s v="A109"/>
    <s v="EMP1007"/>
    <x v="702"/>
    <x v="794"/>
    <x v="3"/>
    <n v="127"/>
    <n v="79"/>
    <n v="316"/>
    <n v="508"/>
    <n v="192"/>
    <x v="34"/>
    <s v="Jeremy Mendoza"/>
    <x v="702"/>
    <x v="4"/>
    <x v="9"/>
    <x v="2"/>
  </r>
  <r>
    <s v="AX13735"/>
    <s v="ENX2040"/>
    <s v="A143"/>
    <s v="EMP1043"/>
    <x v="299"/>
    <x v="717"/>
    <x v="3"/>
    <n v="1889"/>
    <n v="945"/>
    <n v="3780"/>
    <n v="7556"/>
    <n v="3776"/>
    <x v="9"/>
    <s v="Joshua Taylor"/>
    <x v="299"/>
    <x v="1"/>
    <x v="10"/>
    <x v="2"/>
  </r>
  <r>
    <s v="AX13737"/>
    <s v="ENX2039"/>
    <s v="A140"/>
    <s v="EMP1024"/>
    <x v="764"/>
    <x v="730"/>
    <x v="2"/>
    <n v="817"/>
    <n v="409"/>
    <n v="1227"/>
    <n v="2451"/>
    <n v="1224"/>
    <x v="46"/>
    <s v="Ernest Wheeler"/>
    <x v="764"/>
    <x v="6"/>
    <x v="1"/>
    <x v="2"/>
  </r>
  <r>
    <s v="AX13743"/>
    <s v="ENX2044"/>
    <s v="A105"/>
    <s v="EMP1010"/>
    <x v="185"/>
    <x v="519"/>
    <x v="0"/>
    <n v="886"/>
    <n v="478"/>
    <n v="956"/>
    <n v="1772"/>
    <n v="816"/>
    <x v="57"/>
    <s v="Joshua Cook"/>
    <x v="185"/>
    <x v="6"/>
    <x v="0"/>
    <x v="2"/>
  </r>
  <r>
    <s v="AX13746"/>
    <s v="ENX2012"/>
    <s v="A137"/>
    <s v="EMP1022"/>
    <x v="118"/>
    <x v="648"/>
    <x v="1"/>
    <n v="1353"/>
    <n v="947"/>
    <n v="947"/>
    <n v="1353"/>
    <n v="406"/>
    <x v="32"/>
    <s v="Walter Cook"/>
    <x v="118"/>
    <x v="0"/>
    <x v="9"/>
    <x v="2"/>
  </r>
  <r>
    <s v="AX13749"/>
    <s v="ENX2076"/>
    <s v="A137"/>
    <s v="EMP1027"/>
    <x v="716"/>
    <x v="716"/>
    <x v="1"/>
    <n v="1522"/>
    <n v="791"/>
    <n v="791"/>
    <n v="1522"/>
    <n v="731"/>
    <x v="32"/>
    <s v="Gary Rodriguez"/>
    <x v="716"/>
    <x v="3"/>
    <x v="5"/>
    <x v="2"/>
  </r>
  <r>
    <s v="AX13758"/>
    <s v="ENX2004"/>
    <s v="A118"/>
    <s v="EMP1007"/>
    <x v="39"/>
    <x v="500"/>
    <x v="2"/>
    <n v="1278"/>
    <n v="665"/>
    <n v="1995"/>
    <n v="3834"/>
    <n v="1839"/>
    <x v="11"/>
    <s v="Jeremy Mendoza"/>
    <x v="39"/>
    <x v="5"/>
    <x v="8"/>
    <x v="2"/>
  </r>
  <r>
    <s v="AX13759"/>
    <s v="ENX2013"/>
    <s v="A115"/>
    <s v="EMP1018"/>
    <x v="283"/>
    <x v="547"/>
    <x v="1"/>
    <n v="368"/>
    <n v="269"/>
    <n v="269"/>
    <n v="368"/>
    <n v="99"/>
    <x v="22"/>
    <s v="Jimmy Young"/>
    <x v="283"/>
    <x v="5"/>
    <x v="8"/>
    <x v="2"/>
  </r>
  <r>
    <s v="AX13765"/>
    <s v="ENX2069"/>
    <s v="A138"/>
    <s v="EMP1035"/>
    <x v="399"/>
    <x v="617"/>
    <x v="3"/>
    <n v="378"/>
    <n v="291"/>
    <n v="1164"/>
    <n v="1512"/>
    <n v="348"/>
    <x v="6"/>
    <s v="Roger Ramos"/>
    <x v="399"/>
    <x v="0"/>
    <x v="2"/>
    <x v="2"/>
  </r>
  <r>
    <s v="AX13766"/>
    <s v="ENX2042"/>
    <s v="A120"/>
    <s v="EMP1021"/>
    <x v="133"/>
    <x v="593"/>
    <x v="1"/>
    <n v="203"/>
    <n v="154"/>
    <n v="154"/>
    <n v="203"/>
    <n v="49"/>
    <x v="71"/>
    <s v="Clarence Fox"/>
    <x v="133"/>
    <x v="1"/>
    <x v="9"/>
    <x v="2"/>
  </r>
  <r>
    <s v="AX13767"/>
    <s v="ENX2067"/>
    <s v="A166"/>
    <s v="EMP1016"/>
    <x v="332"/>
    <x v="520"/>
    <x v="1"/>
    <n v="1119"/>
    <n v="683"/>
    <n v="683"/>
    <n v="1119"/>
    <n v="436"/>
    <x v="65"/>
    <s v="Henry Nelson"/>
    <x v="332"/>
    <x v="0"/>
    <x v="6"/>
    <x v="2"/>
  </r>
  <r>
    <s v="AX13775"/>
    <s v="ENX2070"/>
    <s v="A110"/>
    <s v="EMP1002"/>
    <x v="518"/>
    <x v="723"/>
    <x v="2"/>
    <n v="1671"/>
    <n v="1220"/>
    <n v="3660"/>
    <n v="5013"/>
    <n v="1353"/>
    <x v="73"/>
    <s v="Andrew Bowman"/>
    <x v="518"/>
    <x v="0"/>
    <x v="0"/>
    <x v="2"/>
  </r>
  <r>
    <s v="AX13777"/>
    <s v="ENX2084"/>
    <s v="A169"/>
    <s v="EMP1039"/>
    <x v="123"/>
    <x v="596"/>
    <x v="0"/>
    <n v="1783"/>
    <n v="1230"/>
    <n v="2460"/>
    <n v="3566"/>
    <n v="1106"/>
    <x v="30"/>
    <s v="Eugene Holmes"/>
    <x v="123"/>
    <x v="5"/>
    <x v="2"/>
    <x v="2"/>
  </r>
  <r>
    <s v="AX13778"/>
    <s v="ENX2009"/>
    <s v="A116"/>
    <s v="EMP1016"/>
    <x v="738"/>
    <x v="500"/>
    <x v="1"/>
    <n v="584"/>
    <n v="420"/>
    <n v="420"/>
    <n v="584"/>
    <n v="164"/>
    <x v="47"/>
    <s v="Henry Nelson"/>
    <x v="738"/>
    <x v="5"/>
    <x v="8"/>
    <x v="2"/>
  </r>
  <r>
    <s v="AX13782"/>
    <s v="ENX2060"/>
    <s v="A147"/>
    <s v="EMP1033"/>
    <x v="352"/>
    <x v="557"/>
    <x v="2"/>
    <n v="1467"/>
    <n v="807"/>
    <n v="2421"/>
    <n v="4401"/>
    <n v="1980"/>
    <x v="20"/>
    <s v="Jerry Perry"/>
    <x v="352"/>
    <x v="1"/>
    <x v="9"/>
    <x v="2"/>
  </r>
  <r>
    <s v="AX13784"/>
    <s v="ENX2097"/>
    <s v="A143"/>
    <s v="EMP1017"/>
    <x v="713"/>
    <x v="461"/>
    <x v="1"/>
    <n v="1052"/>
    <n v="589"/>
    <n v="589"/>
    <n v="1052"/>
    <n v="463"/>
    <x v="9"/>
    <s v="Brian Hansen"/>
    <x v="713"/>
    <x v="1"/>
    <x v="6"/>
    <x v="2"/>
  </r>
  <r>
    <s v="AX13785"/>
    <s v="ENX2008"/>
    <s v="A148"/>
    <s v="EMP1030"/>
    <x v="572"/>
    <x v="524"/>
    <x v="0"/>
    <n v="315"/>
    <n v="208"/>
    <n v="416"/>
    <n v="630"/>
    <n v="214"/>
    <x v="31"/>
    <s v="Bobby Russell"/>
    <x v="572"/>
    <x v="4"/>
    <x v="5"/>
    <x v="2"/>
  </r>
  <r>
    <s v="AX13790"/>
    <s v="ENX2042"/>
    <s v="A130"/>
    <s v="EMP1029"/>
    <x v="782"/>
    <x v="610"/>
    <x v="0"/>
    <n v="203"/>
    <n v="154"/>
    <n v="308"/>
    <n v="406"/>
    <n v="98"/>
    <x v="3"/>
    <s v="Howard Gardner"/>
    <x v="782"/>
    <x v="5"/>
    <x v="11"/>
    <x v="2"/>
  </r>
  <r>
    <s v="AX13791"/>
    <s v="ENX2091"/>
    <s v="A105"/>
    <s v="EMP1032"/>
    <x v="358"/>
    <x v="517"/>
    <x v="0"/>
    <n v="368"/>
    <n v="294"/>
    <n v="588"/>
    <n v="736"/>
    <n v="148"/>
    <x v="57"/>
    <s v="Larry Castillo"/>
    <x v="358"/>
    <x v="6"/>
    <x v="8"/>
    <x v="2"/>
  </r>
  <r>
    <s v="AX13796"/>
    <s v="ENX2013"/>
    <s v="A166"/>
    <s v="EMP1016"/>
    <x v="55"/>
    <x v="561"/>
    <x v="1"/>
    <n v="368"/>
    <n v="269"/>
    <n v="269"/>
    <n v="368"/>
    <n v="99"/>
    <x v="65"/>
    <s v="Henry Nelson"/>
    <x v="55"/>
    <x v="2"/>
    <x v="3"/>
    <x v="2"/>
  </r>
  <r>
    <s v="AX13799"/>
    <s v="ENX2008"/>
    <s v="A131"/>
    <s v="EMP1040"/>
    <x v="81"/>
    <x v="736"/>
    <x v="3"/>
    <n v="315"/>
    <n v="208"/>
    <n v="832"/>
    <n v="1260"/>
    <n v="428"/>
    <x v="66"/>
    <s v="Patrick Ruiz"/>
    <x v="81"/>
    <x v="2"/>
    <x v="4"/>
    <x v="2"/>
  </r>
  <r>
    <s v="AX13801"/>
    <s v="ENX2000"/>
    <s v="A140"/>
    <s v="EMP1038"/>
    <x v="373"/>
    <x v="479"/>
    <x v="1"/>
    <n v="2241"/>
    <n v="1367"/>
    <n v="1367"/>
    <n v="2241"/>
    <n v="874"/>
    <x v="46"/>
    <s v="Scott Mason"/>
    <x v="373"/>
    <x v="0"/>
    <x v="10"/>
    <x v="2"/>
  </r>
  <r>
    <s v="AX13806"/>
    <s v="ENX2036"/>
    <s v="A161"/>
    <s v="EMP1009"/>
    <x v="162"/>
    <x v="673"/>
    <x v="1"/>
    <n v="1582"/>
    <n v="1234"/>
    <n v="1234"/>
    <n v="1582"/>
    <n v="348"/>
    <x v="25"/>
    <s v="Kenneth Fields"/>
    <x v="162"/>
    <x v="6"/>
    <x v="11"/>
    <x v="2"/>
  </r>
  <r>
    <s v="AX13807"/>
    <s v="ENX2076"/>
    <s v="A167"/>
    <s v="EMP1007"/>
    <x v="2"/>
    <x v="742"/>
    <x v="1"/>
    <n v="1522"/>
    <n v="791"/>
    <n v="791"/>
    <n v="1522"/>
    <n v="731"/>
    <x v="10"/>
    <s v="Jeremy Mendoza"/>
    <x v="2"/>
    <x v="5"/>
    <x v="5"/>
    <x v="2"/>
  </r>
  <r>
    <s v="AX13808"/>
    <s v="ENX2053"/>
    <s v="A125"/>
    <s v="EMP1016"/>
    <x v="4"/>
    <x v="495"/>
    <x v="3"/>
    <n v="596"/>
    <n v="358"/>
    <n v="1432"/>
    <n v="2384"/>
    <n v="952"/>
    <x v="72"/>
    <s v="Henry Nelson"/>
    <x v="4"/>
    <x v="6"/>
    <x v="5"/>
    <x v="2"/>
  </r>
  <r>
    <s v="AX13809"/>
    <s v="ENX2100"/>
    <s v="A167"/>
    <s v="EMP1009"/>
    <x v="516"/>
    <x v="619"/>
    <x v="0"/>
    <n v="799"/>
    <n v="455"/>
    <n v="910"/>
    <n v="1598"/>
    <n v="688"/>
    <x v="10"/>
    <s v="Kenneth Fields"/>
    <x v="516"/>
    <x v="3"/>
    <x v="4"/>
    <x v="2"/>
  </r>
  <r>
    <s v="AX13811"/>
    <s v="ENX2078"/>
    <s v="A153"/>
    <s v="EMP1009"/>
    <x v="96"/>
    <x v="733"/>
    <x v="0"/>
    <n v="1798"/>
    <n v="971"/>
    <n v="1942"/>
    <n v="3596"/>
    <n v="1654"/>
    <x v="69"/>
    <s v="Kenneth Fields"/>
    <x v="96"/>
    <x v="2"/>
    <x v="4"/>
    <x v="2"/>
  </r>
  <r>
    <s v="AX13812"/>
    <s v="ENX2080"/>
    <s v="A165"/>
    <s v="EMP1018"/>
    <x v="519"/>
    <x v="457"/>
    <x v="2"/>
    <n v="2353"/>
    <n v="1788"/>
    <n v="5364"/>
    <n v="7059"/>
    <n v="1695"/>
    <x v="51"/>
    <s v="Jimmy Young"/>
    <x v="519"/>
    <x v="2"/>
    <x v="3"/>
    <x v="2"/>
  </r>
  <r>
    <s v="AX13815"/>
    <s v="ENX2086"/>
    <s v="A144"/>
    <s v="EMP1004"/>
    <x v="286"/>
    <x v="480"/>
    <x v="1"/>
    <n v="123"/>
    <n v="84"/>
    <n v="84"/>
    <n v="123"/>
    <n v="39"/>
    <x v="33"/>
    <s v="Kenneth Bradley"/>
    <x v="286"/>
    <x v="3"/>
    <x v="9"/>
    <x v="2"/>
  </r>
  <r>
    <s v="AX13816"/>
    <s v="ENX2057"/>
    <s v="A100"/>
    <s v="EMP1012"/>
    <x v="534"/>
    <x v="742"/>
    <x v="1"/>
    <n v="181"/>
    <n v="130"/>
    <n v="130"/>
    <n v="181"/>
    <n v="51"/>
    <x v="67"/>
    <s v="John Reyes"/>
    <x v="534"/>
    <x v="5"/>
    <x v="5"/>
    <x v="2"/>
  </r>
  <r>
    <s v="AX13818"/>
    <s v="ENX2000"/>
    <s v="A146"/>
    <s v="EMP1008"/>
    <x v="182"/>
    <x v="776"/>
    <x v="0"/>
    <n v="2241"/>
    <n v="1367"/>
    <n v="2734"/>
    <n v="4482"/>
    <n v="1748"/>
    <x v="8"/>
    <s v="Carl Elliott"/>
    <x v="182"/>
    <x v="2"/>
    <x v="3"/>
    <x v="2"/>
  </r>
  <r>
    <s v="AX13824"/>
    <s v="ENX2072"/>
    <s v="A153"/>
    <s v="EMP1039"/>
    <x v="745"/>
    <x v="484"/>
    <x v="1"/>
    <n v="1887"/>
    <n v="1378"/>
    <n v="1378"/>
    <n v="1887"/>
    <n v="509"/>
    <x v="69"/>
    <s v="Eugene Holmes"/>
    <x v="745"/>
    <x v="4"/>
    <x v="1"/>
    <x v="2"/>
  </r>
  <r>
    <s v="AX13829"/>
    <s v="ENX2010"/>
    <s v="A100"/>
    <s v="EMP1022"/>
    <x v="719"/>
    <x v="784"/>
    <x v="3"/>
    <n v="1812"/>
    <n v="1305"/>
    <n v="5220"/>
    <n v="7248"/>
    <n v="2028"/>
    <x v="67"/>
    <s v="Walter Cook"/>
    <x v="719"/>
    <x v="3"/>
    <x v="11"/>
    <x v="2"/>
  </r>
  <r>
    <s v="AX13835"/>
    <s v="ENX2018"/>
    <s v="A146"/>
    <s v="EMP1013"/>
    <x v="719"/>
    <x v="743"/>
    <x v="1"/>
    <n v="1972"/>
    <n v="1321"/>
    <n v="1321"/>
    <n v="1972"/>
    <n v="651"/>
    <x v="8"/>
    <s v="Charles Harper"/>
    <x v="719"/>
    <x v="5"/>
    <x v="8"/>
    <x v="2"/>
  </r>
  <r>
    <s v="AX13836"/>
    <s v="ENX2091"/>
    <s v="A133"/>
    <s v="EMP1043"/>
    <x v="43"/>
    <x v="754"/>
    <x v="1"/>
    <n v="368"/>
    <n v="294"/>
    <n v="294"/>
    <n v="368"/>
    <n v="74"/>
    <x v="37"/>
    <s v="Joshua Taylor"/>
    <x v="43"/>
    <x v="2"/>
    <x v="1"/>
    <x v="2"/>
  </r>
  <r>
    <s v="AX13837"/>
    <s v="ENX2072"/>
    <s v="A149"/>
    <s v="EMP1013"/>
    <x v="769"/>
    <x v="578"/>
    <x v="0"/>
    <n v="1887"/>
    <n v="1378"/>
    <n v="2756"/>
    <n v="3774"/>
    <n v="1018"/>
    <x v="42"/>
    <s v="Charles Harper"/>
    <x v="769"/>
    <x v="2"/>
    <x v="2"/>
    <x v="2"/>
  </r>
  <r>
    <s v="AX13838"/>
    <s v="ENX2028"/>
    <s v="A146"/>
    <s v="EMP1011"/>
    <x v="724"/>
    <x v="507"/>
    <x v="1"/>
    <n v="2283"/>
    <n v="1484"/>
    <n v="1484"/>
    <n v="2283"/>
    <n v="799"/>
    <x v="8"/>
    <s v="Larry Marshall"/>
    <x v="724"/>
    <x v="4"/>
    <x v="0"/>
    <x v="2"/>
  </r>
  <r>
    <s v="AX13840"/>
    <s v="ENX2012"/>
    <s v="A163"/>
    <s v="EMP1033"/>
    <x v="462"/>
    <x v="593"/>
    <x v="1"/>
    <n v="1353"/>
    <n v="947"/>
    <n v="947"/>
    <n v="1353"/>
    <n v="406"/>
    <x v="60"/>
    <s v="Jerry Perry"/>
    <x v="462"/>
    <x v="1"/>
    <x v="9"/>
    <x v="2"/>
  </r>
  <r>
    <s v="AX13842"/>
    <s v="ENX2033"/>
    <s v="A100"/>
    <s v="EMP1007"/>
    <x v="702"/>
    <x v="566"/>
    <x v="2"/>
    <n v="2182"/>
    <n v="1200"/>
    <n v="3600"/>
    <n v="6546"/>
    <n v="2946"/>
    <x v="67"/>
    <s v="Jeremy Mendoza"/>
    <x v="702"/>
    <x v="5"/>
    <x v="8"/>
    <x v="2"/>
  </r>
  <r>
    <s v="AX13846"/>
    <s v="ENX2077"/>
    <s v="A162"/>
    <s v="EMP1041"/>
    <x v="501"/>
    <x v="795"/>
    <x v="0"/>
    <n v="530"/>
    <n v="424"/>
    <n v="848"/>
    <n v="1060"/>
    <n v="212"/>
    <x v="48"/>
    <s v="Joe Sims"/>
    <x v="501"/>
    <x v="5"/>
    <x v="11"/>
    <x v="2"/>
  </r>
  <r>
    <s v="AX13848"/>
    <s v="ENX2082"/>
    <s v="A149"/>
    <s v="EMP1039"/>
    <x v="706"/>
    <x v="709"/>
    <x v="1"/>
    <n v="1103"/>
    <n v="838"/>
    <n v="838"/>
    <n v="1103"/>
    <n v="265"/>
    <x v="42"/>
    <s v="Eugene Holmes"/>
    <x v="706"/>
    <x v="3"/>
    <x v="6"/>
    <x v="2"/>
  </r>
  <r>
    <s v="AX13849"/>
    <s v="ENX2000"/>
    <s v="A115"/>
    <s v="EMP1017"/>
    <x v="526"/>
    <x v="578"/>
    <x v="1"/>
    <n v="2241"/>
    <n v="1367"/>
    <n v="1367"/>
    <n v="2241"/>
    <n v="874"/>
    <x v="22"/>
    <s v="Brian Hansen"/>
    <x v="526"/>
    <x v="2"/>
    <x v="2"/>
    <x v="2"/>
  </r>
  <r>
    <s v="AX13850"/>
    <s v="ENX2005"/>
    <s v="A110"/>
    <s v="EMP1006"/>
    <x v="9"/>
    <x v="511"/>
    <x v="1"/>
    <n v="684"/>
    <n v="561"/>
    <n v="561"/>
    <n v="684"/>
    <n v="123"/>
    <x v="73"/>
    <s v="Sean Miller"/>
    <x v="9"/>
    <x v="2"/>
    <x v="10"/>
    <x v="2"/>
  </r>
  <r>
    <s v="AX13854"/>
    <s v="ENX2084"/>
    <s v="A163"/>
    <s v="EMP1035"/>
    <x v="673"/>
    <x v="567"/>
    <x v="1"/>
    <n v="1783"/>
    <n v="1230"/>
    <n v="1230"/>
    <n v="1783"/>
    <n v="553"/>
    <x v="60"/>
    <s v="Roger Ramos"/>
    <x v="673"/>
    <x v="4"/>
    <x v="0"/>
    <x v="2"/>
  </r>
  <r>
    <s v="AX13857"/>
    <s v="ENX2025"/>
    <s v="A156"/>
    <s v="EMP1041"/>
    <x v="413"/>
    <x v="490"/>
    <x v="1"/>
    <n v="667"/>
    <n v="387"/>
    <n v="387"/>
    <n v="667"/>
    <n v="280"/>
    <x v="39"/>
    <s v="Joe Sims"/>
    <x v="413"/>
    <x v="2"/>
    <x v="10"/>
    <x v="2"/>
  </r>
  <r>
    <s v="AX13858"/>
    <s v="ENX2032"/>
    <s v="A111"/>
    <s v="EMP1028"/>
    <x v="31"/>
    <x v="640"/>
    <x v="1"/>
    <n v="1967"/>
    <n v="1397"/>
    <n v="1397"/>
    <n v="1967"/>
    <n v="570"/>
    <x v="19"/>
    <s v="Howard Sims"/>
    <x v="31"/>
    <x v="3"/>
    <x v="2"/>
    <x v="2"/>
  </r>
  <r>
    <s v="AX13860"/>
    <s v="ENX2035"/>
    <s v="A112"/>
    <s v="EMP1044"/>
    <x v="380"/>
    <x v="501"/>
    <x v="2"/>
    <n v="458"/>
    <n v="376"/>
    <n v="1128"/>
    <n v="1374"/>
    <n v="246"/>
    <x v="40"/>
    <s v="Martin Carr"/>
    <x v="380"/>
    <x v="4"/>
    <x v="0"/>
    <x v="2"/>
  </r>
  <r>
    <s v="AX13861"/>
    <s v="ENX2018"/>
    <s v="A162"/>
    <s v="EMP1018"/>
    <x v="485"/>
    <x v="549"/>
    <x v="0"/>
    <n v="1972"/>
    <n v="1321"/>
    <n v="2642"/>
    <n v="3944"/>
    <n v="1302"/>
    <x v="48"/>
    <s v="Jimmy Young"/>
    <x v="485"/>
    <x v="5"/>
    <x v="1"/>
    <x v="2"/>
  </r>
  <r>
    <s v="AX13863"/>
    <s v="ENX2094"/>
    <s v="A144"/>
    <s v="EMP1041"/>
    <x v="334"/>
    <x v="755"/>
    <x v="1"/>
    <n v="771"/>
    <n v="648"/>
    <n v="648"/>
    <n v="771"/>
    <n v="123"/>
    <x v="33"/>
    <s v="Joe Sims"/>
    <x v="334"/>
    <x v="2"/>
    <x v="8"/>
    <x v="2"/>
  </r>
  <r>
    <s v="AX13864"/>
    <s v="ENX2050"/>
    <s v="A109"/>
    <s v="EMP1000"/>
    <x v="169"/>
    <x v="631"/>
    <x v="0"/>
    <n v="2391"/>
    <n v="1291"/>
    <n v="2582"/>
    <n v="4782"/>
    <n v="2200"/>
    <x v="34"/>
    <s v="Fred Robertson"/>
    <x v="169"/>
    <x v="0"/>
    <x v="11"/>
    <x v="2"/>
  </r>
  <r>
    <s v="AX13865"/>
    <s v="ENX2009"/>
    <s v="A102"/>
    <s v="EMP1003"/>
    <x v="345"/>
    <x v="568"/>
    <x v="3"/>
    <n v="584"/>
    <n v="420"/>
    <n v="1680"/>
    <n v="2336"/>
    <n v="656"/>
    <x v="43"/>
    <s v="Christopher Tucker"/>
    <x v="345"/>
    <x v="3"/>
    <x v="10"/>
    <x v="2"/>
  </r>
  <r>
    <s v="AX13867"/>
    <s v="ENX2074"/>
    <s v="A161"/>
    <s v="EMP1004"/>
    <x v="430"/>
    <x v="755"/>
    <x v="0"/>
    <n v="504"/>
    <n v="408"/>
    <n v="816"/>
    <n v="1008"/>
    <n v="192"/>
    <x v="25"/>
    <s v="Kenneth Bradley"/>
    <x v="430"/>
    <x v="2"/>
    <x v="8"/>
    <x v="2"/>
  </r>
  <r>
    <s v="AX13869"/>
    <s v="ENX2050"/>
    <s v="A149"/>
    <s v="EMP1005"/>
    <x v="729"/>
    <x v="793"/>
    <x v="3"/>
    <n v="2391"/>
    <n v="1291"/>
    <n v="5164"/>
    <n v="9564"/>
    <n v="4400"/>
    <x v="42"/>
    <s v="Ryan Welch"/>
    <x v="729"/>
    <x v="4"/>
    <x v="2"/>
    <x v="2"/>
  </r>
  <r>
    <s v="AX13871"/>
    <s v="ENX2091"/>
    <s v="A128"/>
    <s v="EMP1039"/>
    <x v="237"/>
    <x v="520"/>
    <x v="3"/>
    <n v="368"/>
    <n v="294"/>
    <n v="1176"/>
    <n v="1472"/>
    <n v="296"/>
    <x v="16"/>
    <s v="Eugene Holmes"/>
    <x v="237"/>
    <x v="0"/>
    <x v="6"/>
    <x v="2"/>
  </r>
  <r>
    <s v="AX13875"/>
    <s v="ENX2012"/>
    <s v="A172"/>
    <s v="EMP1002"/>
    <x v="60"/>
    <x v="756"/>
    <x v="1"/>
    <n v="1353"/>
    <n v="947"/>
    <n v="947"/>
    <n v="1353"/>
    <n v="406"/>
    <x v="28"/>
    <s v="Andrew Bowman"/>
    <x v="60"/>
    <x v="4"/>
    <x v="1"/>
    <x v="2"/>
  </r>
  <r>
    <s v="AX13877"/>
    <s v="ENX2081"/>
    <s v="A129"/>
    <s v="EMP1021"/>
    <x v="641"/>
    <x v="503"/>
    <x v="0"/>
    <n v="1566"/>
    <n v="1190"/>
    <n v="2380"/>
    <n v="3132"/>
    <n v="752"/>
    <x v="59"/>
    <s v="Clarence Fox"/>
    <x v="641"/>
    <x v="6"/>
    <x v="8"/>
    <x v="2"/>
  </r>
  <r>
    <s v="AX13878"/>
    <s v="ENX2083"/>
    <s v="A110"/>
    <s v="EMP1022"/>
    <x v="50"/>
    <x v="673"/>
    <x v="1"/>
    <n v="2141"/>
    <n v="1777"/>
    <n v="1777"/>
    <n v="2141"/>
    <n v="364"/>
    <x v="73"/>
    <s v="Walter Cook"/>
    <x v="50"/>
    <x v="6"/>
    <x v="11"/>
    <x v="2"/>
  </r>
  <r>
    <s v="AX13879"/>
    <s v="ENX2019"/>
    <s v="A142"/>
    <s v="EMP1004"/>
    <x v="638"/>
    <x v="723"/>
    <x v="3"/>
    <n v="800"/>
    <n v="536"/>
    <n v="2144"/>
    <n v="3200"/>
    <n v="1056"/>
    <x v="15"/>
    <s v="Kenneth Bradley"/>
    <x v="638"/>
    <x v="0"/>
    <x v="0"/>
    <x v="2"/>
  </r>
  <r>
    <s v="AX13888"/>
    <s v="ENX2088"/>
    <s v="A150"/>
    <s v="EMP1008"/>
    <x v="169"/>
    <x v="711"/>
    <x v="1"/>
    <n v="603"/>
    <n v="416"/>
    <n v="416"/>
    <n v="603"/>
    <n v="187"/>
    <x v="27"/>
    <s v="Carl Elliott"/>
    <x v="169"/>
    <x v="3"/>
    <x v="8"/>
    <x v="2"/>
  </r>
  <r>
    <s v="AX13893"/>
    <s v="ENX2004"/>
    <s v="A117"/>
    <s v="EMP1008"/>
    <x v="484"/>
    <x v="597"/>
    <x v="1"/>
    <n v="1278"/>
    <n v="665"/>
    <n v="665"/>
    <n v="1278"/>
    <n v="613"/>
    <x v="63"/>
    <s v="Carl Elliott"/>
    <x v="484"/>
    <x v="3"/>
    <x v="1"/>
    <x v="2"/>
  </r>
  <r>
    <s v="AX13894"/>
    <s v="ENX2088"/>
    <s v="A113"/>
    <s v="EMP1014"/>
    <x v="691"/>
    <x v="602"/>
    <x v="3"/>
    <n v="603"/>
    <n v="416"/>
    <n v="1664"/>
    <n v="2412"/>
    <n v="748"/>
    <x v="49"/>
    <s v="Ronald Reed"/>
    <x v="691"/>
    <x v="4"/>
    <x v="8"/>
    <x v="2"/>
  </r>
  <r>
    <s v="AX13896"/>
    <s v="ENX2084"/>
    <s v="A133"/>
    <s v="EMP1023"/>
    <x v="49"/>
    <x v="509"/>
    <x v="2"/>
    <n v="1783"/>
    <n v="1230"/>
    <n v="3690"/>
    <n v="5349"/>
    <n v="1659"/>
    <x v="37"/>
    <s v="Brian Davis"/>
    <x v="49"/>
    <x v="2"/>
    <x v="2"/>
    <x v="2"/>
  </r>
  <r>
    <s v="AX13897"/>
    <s v="ENX2034"/>
    <s v="A125"/>
    <s v="EMP1031"/>
    <x v="532"/>
    <x v="483"/>
    <x v="2"/>
    <n v="871"/>
    <n v="540"/>
    <n v="1620"/>
    <n v="2613"/>
    <n v="993"/>
    <x v="72"/>
    <s v="Brian Thomas"/>
    <x v="532"/>
    <x v="0"/>
    <x v="8"/>
    <x v="2"/>
  </r>
  <r>
    <s v="AX13898"/>
    <s v="ENX2090"/>
    <s v="A165"/>
    <s v="EMP1029"/>
    <x v="522"/>
    <x v="738"/>
    <x v="1"/>
    <n v="1338"/>
    <n v="682"/>
    <n v="682"/>
    <n v="1338"/>
    <n v="656"/>
    <x v="51"/>
    <s v="Howard Gardner"/>
    <x v="522"/>
    <x v="0"/>
    <x v="9"/>
    <x v="2"/>
  </r>
  <r>
    <s v="AX13903"/>
    <s v="ENX2030"/>
    <s v="A155"/>
    <s v="EMP1034"/>
    <x v="201"/>
    <x v="724"/>
    <x v="1"/>
    <n v="1899"/>
    <n v="1044"/>
    <n v="1044"/>
    <n v="1899"/>
    <n v="855"/>
    <x v="41"/>
    <s v="Arthur Mccoy"/>
    <x v="201"/>
    <x v="0"/>
    <x v="3"/>
    <x v="2"/>
  </r>
  <r>
    <s v="AX13906"/>
    <s v="ENX2051"/>
    <s v="A150"/>
    <s v="EMP1027"/>
    <x v="756"/>
    <x v="566"/>
    <x v="3"/>
    <n v="1077"/>
    <n v="732"/>
    <n v="2928"/>
    <n v="4308"/>
    <n v="1380"/>
    <x v="27"/>
    <s v="Gary Rodriguez"/>
    <x v="756"/>
    <x v="5"/>
    <x v="8"/>
    <x v="2"/>
  </r>
  <r>
    <s v="AX13908"/>
    <s v="ENX2093"/>
    <s v="A155"/>
    <s v="EMP1035"/>
    <x v="692"/>
    <x v="629"/>
    <x v="1"/>
    <n v="112"/>
    <n v="90"/>
    <n v="90"/>
    <n v="112"/>
    <n v="22"/>
    <x v="41"/>
    <s v="Roger Ramos"/>
    <x v="692"/>
    <x v="3"/>
    <x v="6"/>
    <x v="2"/>
  </r>
  <r>
    <s v="AX13909"/>
    <s v="ENX2066"/>
    <s v="A108"/>
    <s v="EMP1002"/>
    <x v="43"/>
    <x v="603"/>
    <x v="1"/>
    <n v="2091"/>
    <n v="1485"/>
    <n v="1485"/>
    <n v="2091"/>
    <n v="606"/>
    <x v="64"/>
    <s v="Andrew Bowman"/>
    <x v="43"/>
    <x v="4"/>
    <x v="3"/>
    <x v="2"/>
  </r>
  <r>
    <s v="AX13910"/>
    <s v="ENX2091"/>
    <s v="A172"/>
    <s v="EMP1034"/>
    <x v="144"/>
    <x v="724"/>
    <x v="1"/>
    <n v="368"/>
    <n v="294"/>
    <n v="294"/>
    <n v="368"/>
    <n v="74"/>
    <x v="28"/>
    <s v="Arthur Mccoy"/>
    <x v="144"/>
    <x v="0"/>
    <x v="3"/>
    <x v="2"/>
  </r>
  <r>
    <s v="AX13913"/>
    <s v="ENX2085"/>
    <s v="A169"/>
    <s v="EMP1020"/>
    <x v="736"/>
    <x v="614"/>
    <x v="2"/>
    <n v="1862"/>
    <n v="1173"/>
    <n v="3519"/>
    <n v="5586"/>
    <n v="2067"/>
    <x v="30"/>
    <s v="Ryan Butler"/>
    <x v="736"/>
    <x v="4"/>
    <x v="2"/>
    <x v="2"/>
  </r>
  <r>
    <s v="AX13914"/>
    <s v="ENX2011"/>
    <s v="A104"/>
    <s v="EMP1013"/>
    <x v="385"/>
    <x v="478"/>
    <x v="2"/>
    <n v="530"/>
    <n v="435"/>
    <n v="1305"/>
    <n v="1590"/>
    <n v="285"/>
    <x v="53"/>
    <s v="Charles Harper"/>
    <x v="385"/>
    <x v="5"/>
    <x v="11"/>
    <x v="2"/>
  </r>
  <r>
    <s v="AX13919"/>
    <s v="ENX2031"/>
    <s v="A125"/>
    <s v="EMP1009"/>
    <x v="754"/>
    <x v="572"/>
    <x v="0"/>
    <n v="1638"/>
    <n v="1261"/>
    <n v="2522"/>
    <n v="3276"/>
    <n v="754"/>
    <x v="72"/>
    <s v="Kenneth Fields"/>
    <x v="754"/>
    <x v="6"/>
    <x v="11"/>
    <x v="2"/>
  </r>
  <r>
    <s v="AX13921"/>
    <s v="ENX2019"/>
    <s v="A146"/>
    <s v="EMP1040"/>
    <x v="688"/>
    <x v="671"/>
    <x v="1"/>
    <n v="800"/>
    <n v="536"/>
    <n v="536"/>
    <n v="800"/>
    <n v="264"/>
    <x v="8"/>
    <s v="Patrick Ruiz"/>
    <x v="688"/>
    <x v="5"/>
    <x v="10"/>
    <x v="2"/>
  </r>
  <r>
    <s v="AX13922"/>
    <s v="ENX2022"/>
    <s v="A149"/>
    <s v="EMP1009"/>
    <x v="691"/>
    <x v="481"/>
    <x v="2"/>
    <n v="561"/>
    <n v="421"/>
    <n v="1263"/>
    <n v="1683"/>
    <n v="420"/>
    <x v="42"/>
    <s v="Kenneth Fields"/>
    <x v="691"/>
    <x v="5"/>
    <x v="0"/>
    <x v="2"/>
  </r>
  <r>
    <s v="AX13924"/>
    <s v="ENX2017"/>
    <s v="A142"/>
    <s v="EMP1018"/>
    <x v="481"/>
    <x v="563"/>
    <x v="0"/>
    <n v="35"/>
    <n v="22"/>
    <n v="44"/>
    <n v="70"/>
    <n v="26"/>
    <x v="15"/>
    <s v="Jimmy Young"/>
    <x v="481"/>
    <x v="5"/>
    <x v="9"/>
    <x v="2"/>
  </r>
  <r>
    <s v="AX13925"/>
    <s v="ENX2061"/>
    <s v="A154"/>
    <s v="EMP1035"/>
    <x v="154"/>
    <x v="712"/>
    <x v="1"/>
    <n v="913"/>
    <n v="584"/>
    <n v="584"/>
    <n v="913"/>
    <n v="329"/>
    <x v="55"/>
    <s v="Roger Ramos"/>
    <x v="154"/>
    <x v="2"/>
    <x v="0"/>
    <x v="2"/>
  </r>
  <r>
    <s v="AX13926"/>
    <s v="ENX2095"/>
    <s v="A156"/>
    <s v="EMP1029"/>
    <x v="181"/>
    <x v="774"/>
    <x v="2"/>
    <n v="1743"/>
    <n v="872"/>
    <n v="2616"/>
    <n v="5229"/>
    <n v="2613"/>
    <x v="39"/>
    <s v="Howard Gardner"/>
    <x v="181"/>
    <x v="0"/>
    <x v="2"/>
    <x v="2"/>
  </r>
  <r>
    <s v="AX13928"/>
    <s v="ENX2013"/>
    <s v="A165"/>
    <s v="EMP1001"/>
    <x v="68"/>
    <x v="751"/>
    <x v="1"/>
    <n v="368"/>
    <n v="269"/>
    <n v="269"/>
    <n v="368"/>
    <n v="99"/>
    <x v="51"/>
    <s v="Kevin Butler"/>
    <x v="68"/>
    <x v="4"/>
    <x v="9"/>
    <x v="2"/>
  </r>
  <r>
    <s v="AX13929"/>
    <s v="ENX2093"/>
    <s v="A136"/>
    <s v="EMP1022"/>
    <x v="248"/>
    <x v="503"/>
    <x v="3"/>
    <n v="112"/>
    <n v="90"/>
    <n v="360"/>
    <n v="448"/>
    <n v="88"/>
    <x v="29"/>
    <s v="Walter Cook"/>
    <x v="248"/>
    <x v="6"/>
    <x v="8"/>
    <x v="2"/>
  </r>
  <r>
    <s v="AX13931"/>
    <s v="ENX2021"/>
    <s v="A151"/>
    <s v="EMP1013"/>
    <x v="526"/>
    <x v="710"/>
    <x v="1"/>
    <n v="217"/>
    <n v="171"/>
    <n v="171"/>
    <n v="217"/>
    <n v="46"/>
    <x v="24"/>
    <s v="Charles Harper"/>
    <x v="526"/>
    <x v="6"/>
    <x v="10"/>
    <x v="2"/>
  </r>
  <r>
    <s v="AX13934"/>
    <s v="ENX2045"/>
    <s v="A129"/>
    <s v="EMP1035"/>
    <x v="239"/>
    <x v="609"/>
    <x v="0"/>
    <n v="556"/>
    <n v="395"/>
    <n v="790"/>
    <n v="1112"/>
    <n v="322"/>
    <x v="59"/>
    <s v="Roger Ramos"/>
    <x v="239"/>
    <x v="1"/>
    <x v="4"/>
    <x v="2"/>
  </r>
  <r>
    <s v="AX13941"/>
    <s v="ENX2015"/>
    <s v="A117"/>
    <s v="EMP1017"/>
    <x v="117"/>
    <x v="622"/>
    <x v="0"/>
    <n v="637"/>
    <n v="389"/>
    <n v="778"/>
    <n v="1274"/>
    <n v="496"/>
    <x v="63"/>
    <s v="Brian Hansen"/>
    <x v="117"/>
    <x v="3"/>
    <x v="2"/>
    <x v="2"/>
  </r>
  <r>
    <s v="AX13948"/>
    <s v="ENX2024"/>
    <s v="A161"/>
    <s v="EMP1042"/>
    <x v="330"/>
    <x v="497"/>
    <x v="3"/>
    <n v="356"/>
    <n v="292"/>
    <n v="1168"/>
    <n v="1424"/>
    <n v="256"/>
    <x v="25"/>
    <s v="Scott Clark"/>
    <x v="330"/>
    <x v="3"/>
    <x v="4"/>
    <x v="2"/>
  </r>
  <r>
    <s v="AX13949"/>
    <s v="ENX2078"/>
    <s v="A139"/>
    <s v="EMP1000"/>
    <x v="23"/>
    <x v="681"/>
    <x v="3"/>
    <n v="1798"/>
    <n v="971"/>
    <n v="3884"/>
    <n v="7192"/>
    <n v="3308"/>
    <x v="12"/>
    <s v="Fred Robertson"/>
    <x v="23"/>
    <x v="6"/>
    <x v="9"/>
    <x v="2"/>
  </r>
  <r>
    <s v="AX13951"/>
    <s v="ENX2002"/>
    <s v="A119"/>
    <s v="EMP1040"/>
    <x v="758"/>
    <x v="796"/>
    <x v="1"/>
    <n v="847"/>
    <n v="534"/>
    <n v="534"/>
    <n v="847"/>
    <n v="313"/>
    <x v="61"/>
    <s v="Patrick Ruiz"/>
    <x v="758"/>
    <x v="1"/>
    <x v="5"/>
    <x v="2"/>
  </r>
  <r>
    <s v="AX13953"/>
    <s v="ENX2049"/>
    <s v="A114"/>
    <s v="EMP1033"/>
    <x v="246"/>
    <x v="748"/>
    <x v="1"/>
    <n v="826"/>
    <n v="562"/>
    <n v="562"/>
    <n v="826"/>
    <n v="264"/>
    <x v="36"/>
    <s v="Jerry Perry"/>
    <x v="246"/>
    <x v="1"/>
    <x v="3"/>
    <x v="2"/>
  </r>
  <r>
    <s v="AX13954"/>
    <s v="ENX2006"/>
    <s v="A173"/>
    <s v="EMP1034"/>
    <x v="236"/>
    <x v="622"/>
    <x v="1"/>
    <n v="1826"/>
    <n v="1443"/>
    <n v="1443"/>
    <n v="1826"/>
    <n v="383"/>
    <x v="14"/>
    <s v="Arthur Mccoy"/>
    <x v="236"/>
    <x v="3"/>
    <x v="2"/>
    <x v="2"/>
  </r>
  <r>
    <s v="AX13955"/>
    <s v="ENX2034"/>
    <s v="A120"/>
    <s v="EMP1039"/>
    <x v="470"/>
    <x v="444"/>
    <x v="3"/>
    <n v="871"/>
    <n v="540"/>
    <n v="2160"/>
    <n v="3484"/>
    <n v="1324"/>
    <x v="71"/>
    <s v="Eugene Holmes"/>
    <x v="470"/>
    <x v="3"/>
    <x v="3"/>
    <x v="2"/>
  </r>
  <r>
    <s v="AX13957"/>
    <s v="ENX2078"/>
    <s v="A110"/>
    <s v="EMP1004"/>
    <x v="248"/>
    <x v="549"/>
    <x v="2"/>
    <n v="1798"/>
    <n v="971"/>
    <n v="2913"/>
    <n v="5394"/>
    <n v="2481"/>
    <x v="73"/>
    <s v="Kenneth Bradley"/>
    <x v="248"/>
    <x v="5"/>
    <x v="1"/>
    <x v="2"/>
  </r>
  <r>
    <s v="AX13958"/>
    <s v="ENX2046"/>
    <s v="A129"/>
    <s v="EMP1005"/>
    <x v="778"/>
    <x v="775"/>
    <x v="1"/>
    <n v="2410"/>
    <n v="1518"/>
    <n v="1518"/>
    <n v="2410"/>
    <n v="892"/>
    <x v="59"/>
    <s v="Ryan Welch"/>
    <x v="778"/>
    <x v="3"/>
    <x v="5"/>
    <x v="2"/>
  </r>
  <r>
    <s v="AX13966"/>
    <s v="ENX2024"/>
    <s v="A152"/>
    <s v="EMP1017"/>
    <x v="301"/>
    <x v="588"/>
    <x v="0"/>
    <n v="356"/>
    <n v="292"/>
    <n v="584"/>
    <n v="712"/>
    <n v="128"/>
    <x v="54"/>
    <s v="Brian Hansen"/>
    <x v="301"/>
    <x v="1"/>
    <x v="11"/>
    <x v="2"/>
  </r>
  <r>
    <s v="AX13968"/>
    <s v="ENX2099"/>
    <s v="A171"/>
    <s v="EMP1008"/>
    <x v="752"/>
    <x v="567"/>
    <x v="1"/>
    <n v="1367"/>
    <n v="984"/>
    <n v="984"/>
    <n v="1367"/>
    <n v="383"/>
    <x v="58"/>
    <s v="Carl Elliott"/>
    <x v="752"/>
    <x v="4"/>
    <x v="0"/>
    <x v="2"/>
  </r>
  <r>
    <s v="AX13969"/>
    <s v="ENX2036"/>
    <s v="A172"/>
    <s v="EMP1040"/>
    <x v="456"/>
    <x v="597"/>
    <x v="2"/>
    <n v="1582"/>
    <n v="1234"/>
    <n v="3702"/>
    <n v="4746"/>
    <n v="1044"/>
    <x v="28"/>
    <s v="Patrick Ruiz"/>
    <x v="456"/>
    <x v="3"/>
    <x v="1"/>
    <x v="2"/>
  </r>
  <r>
    <s v="AX13972"/>
    <s v="ENX2063"/>
    <s v="A127"/>
    <s v="EMP1021"/>
    <x v="307"/>
    <x v="700"/>
    <x v="3"/>
    <n v="1708"/>
    <n v="871"/>
    <n v="3484"/>
    <n v="6832"/>
    <n v="3348"/>
    <x v="5"/>
    <s v="Clarence Fox"/>
    <x v="307"/>
    <x v="5"/>
    <x v="8"/>
    <x v="2"/>
  </r>
  <r>
    <s v="AX13976"/>
    <s v="ENX2085"/>
    <s v="A161"/>
    <s v="EMP1035"/>
    <x v="729"/>
    <x v="603"/>
    <x v="2"/>
    <n v="1862"/>
    <n v="1173"/>
    <n v="3519"/>
    <n v="5586"/>
    <n v="2067"/>
    <x v="25"/>
    <s v="Roger Ramos"/>
    <x v="729"/>
    <x v="4"/>
    <x v="3"/>
    <x v="2"/>
  </r>
  <r>
    <s v="AX13990"/>
    <s v="ENX2070"/>
    <s v="A146"/>
    <s v="EMP1043"/>
    <x v="151"/>
    <x v="591"/>
    <x v="3"/>
    <n v="1671"/>
    <n v="1220"/>
    <n v="4880"/>
    <n v="6684"/>
    <n v="1804"/>
    <x v="8"/>
    <s v="Joshua Taylor"/>
    <x v="151"/>
    <x v="2"/>
    <x v="5"/>
    <x v="2"/>
  </r>
  <r>
    <s v="AX13991"/>
    <s v="ENX2012"/>
    <s v="A149"/>
    <s v="EMP1013"/>
    <x v="202"/>
    <x v="447"/>
    <x v="0"/>
    <n v="1353"/>
    <n v="947"/>
    <n v="1894"/>
    <n v="2706"/>
    <n v="812"/>
    <x v="42"/>
    <s v="Charles Harper"/>
    <x v="202"/>
    <x v="1"/>
    <x v="10"/>
    <x v="2"/>
  </r>
  <r>
    <s v="AX13996"/>
    <s v="ENX2009"/>
    <s v="A111"/>
    <s v="EMP1008"/>
    <x v="494"/>
    <x v="762"/>
    <x v="1"/>
    <n v="584"/>
    <n v="420"/>
    <n v="420"/>
    <n v="584"/>
    <n v="164"/>
    <x v="19"/>
    <s v="Carl Elliott"/>
    <x v="494"/>
    <x v="2"/>
    <x v="7"/>
    <x v="2"/>
  </r>
  <r>
    <s v="AX14004"/>
    <s v="ENX2086"/>
    <s v="A118"/>
    <s v="EMP1029"/>
    <x v="463"/>
    <x v="637"/>
    <x v="1"/>
    <n v="123"/>
    <n v="84"/>
    <n v="84"/>
    <n v="123"/>
    <n v="39"/>
    <x v="11"/>
    <s v="Howard Gardner"/>
    <x v="463"/>
    <x v="0"/>
    <x v="0"/>
    <x v="2"/>
  </r>
  <r>
    <s v="AX14010"/>
    <s v="ENX2081"/>
    <s v="A134"/>
    <s v="EMP1035"/>
    <x v="426"/>
    <x v="693"/>
    <x v="1"/>
    <n v="1566"/>
    <n v="1190"/>
    <n v="1190"/>
    <n v="1566"/>
    <n v="376"/>
    <x v="7"/>
    <s v="Roger Ramos"/>
    <x v="426"/>
    <x v="1"/>
    <x v="0"/>
    <x v="2"/>
  </r>
  <r>
    <s v="AX14011"/>
    <s v="ENX2100"/>
    <s v="A159"/>
    <s v="EMP1032"/>
    <x v="356"/>
    <x v="602"/>
    <x v="1"/>
    <n v="799"/>
    <n v="455"/>
    <n v="455"/>
    <n v="799"/>
    <n v="344"/>
    <x v="52"/>
    <s v="Larry Castillo"/>
    <x v="356"/>
    <x v="4"/>
    <x v="8"/>
    <x v="2"/>
  </r>
  <r>
    <s v="AX14012"/>
    <s v="ENX2083"/>
    <s v="A109"/>
    <s v="EMP1028"/>
    <x v="100"/>
    <x v="476"/>
    <x v="1"/>
    <n v="2141"/>
    <n v="1777"/>
    <n v="1777"/>
    <n v="2141"/>
    <n v="364"/>
    <x v="34"/>
    <s v="Howard Sims"/>
    <x v="100"/>
    <x v="6"/>
    <x v="9"/>
    <x v="2"/>
  </r>
  <r>
    <s v="AX14015"/>
    <s v="ENX2059"/>
    <s v="A166"/>
    <s v="EMP1039"/>
    <x v="307"/>
    <x v="671"/>
    <x v="2"/>
    <n v="1494"/>
    <n v="971"/>
    <n v="2913"/>
    <n v="4482"/>
    <n v="1569"/>
    <x v="65"/>
    <s v="Eugene Holmes"/>
    <x v="307"/>
    <x v="5"/>
    <x v="10"/>
    <x v="2"/>
  </r>
  <r>
    <s v="AX14018"/>
    <s v="ENX2045"/>
    <s v="A103"/>
    <s v="EMP1016"/>
    <x v="178"/>
    <x v="451"/>
    <x v="2"/>
    <n v="556"/>
    <n v="395"/>
    <n v="1185"/>
    <n v="1668"/>
    <n v="483"/>
    <x v="2"/>
    <s v="Henry Nelson"/>
    <x v="178"/>
    <x v="0"/>
    <x v="11"/>
    <x v="2"/>
  </r>
  <r>
    <s v="AX14022"/>
    <s v="ENX2095"/>
    <s v="A111"/>
    <s v="EMP1023"/>
    <x v="306"/>
    <x v="495"/>
    <x v="2"/>
    <n v="1743"/>
    <n v="872"/>
    <n v="2616"/>
    <n v="5229"/>
    <n v="2613"/>
    <x v="19"/>
    <s v="Brian Davis"/>
    <x v="306"/>
    <x v="6"/>
    <x v="5"/>
    <x v="2"/>
  </r>
  <r>
    <s v="AX14023"/>
    <s v="ENX2086"/>
    <s v="A136"/>
    <s v="EMP1001"/>
    <x v="286"/>
    <x v="609"/>
    <x v="3"/>
    <n v="123"/>
    <n v="84"/>
    <n v="336"/>
    <n v="492"/>
    <n v="156"/>
    <x v="29"/>
    <s v="Kevin Butler"/>
    <x v="286"/>
    <x v="1"/>
    <x v="4"/>
    <x v="2"/>
  </r>
  <r>
    <s v="AX14024"/>
    <s v="ENX2016"/>
    <s v="A124"/>
    <s v="EMP1000"/>
    <x v="29"/>
    <x v="704"/>
    <x v="0"/>
    <n v="1351"/>
    <n v="1108"/>
    <n v="2216"/>
    <n v="2702"/>
    <n v="486"/>
    <x v="21"/>
    <s v="Fred Robertson"/>
    <x v="29"/>
    <x v="0"/>
    <x v="6"/>
    <x v="2"/>
  </r>
  <r>
    <s v="AX14029"/>
    <s v="ENX2016"/>
    <s v="A162"/>
    <s v="EMP1002"/>
    <x v="423"/>
    <x v="574"/>
    <x v="0"/>
    <n v="1351"/>
    <n v="1108"/>
    <n v="2216"/>
    <n v="2702"/>
    <n v="486"/>
    <x v="48"/>
    <s v="Andrew Bowman"/>
    <x v="423"/>
    <x v="4"/>
    <x v="3"/>
    <x v="2"/>
  </r>
  <r>
    <s v="AX14030"/>
    <s v="ENX2063"/>
    <s v="A137"/>
    <s v="EMP1039"/>
    <x v="561"/>
    <x v="684"/>
    <x v="3"/>
    <n v="1708"/>
    <n v="871"/>
    <n v="3484"/>
    <n v="6832"/>
    <n v="3348"/>
    <x v="32"/>
    <s v="Eugene Holmes"/>
    <x v="561"/>
    <x v="3"/>
    <x v="7"/>
    <x v="2"/>
  </r>
  <r>
    <s v="AX14031"/>
    <s v="ENX2070"/>
    <s v="A117"/>
    <s v="EMP1000"/>
    <x v="90"/>
    <x v="775"/>
    <x v="1"/>
    <n v="1671"/>
    <n v="1220"/>
    <n v="1220"/>
    <n v="1671"/>
    <n v="451"/>
    <x v="63"/>
    <s v="Fred Robertson"/>
    <x v="90"/>
    <x v="3"/>
    <x v="5"/>
    <x v="2"/>
  </r>
  <r>
    <s v="AX14033"/>
    <s v="ENX2057"/>
    <s v="A105"/>
    <s v="EMP1006"/>
    <x v="701"/>
    <x v="528"/>
    <x v="0"/>
    <n v="181"/>
    <n v="130"/>
    <n v="260"/>
    <n v="362"/>
    <n v="102"/>
    <x v="57"/>
    <s v="Sean Miller"/>
    <x v="701"/>
    <x v="3"/>
    <x v="5"/>
    <x v="2"/>
  </r>
  <r>
    <s v="AX14034"/>
    <s v="ENX2074"/>
    <s v="A169"/>
    <s v="EMP1018"/>
    <x v="270"/>
    <x v="764"/>
    <x v="1"/>
    <n v="504"/>
    <n v="408"/>
    <n v="408"/>
    <n v="504"/>
    <n v="96"/>
    <x v="30"/>
    <s v="Jimmy Young"/>
    <x v="270"/>
    <x v="0"/>
    <x v="5"/>
    <x v="2"/>
  </r>
  <r>
    <s v="AX14035"/>
    <s v="ENX2060"/>
    <s v="A168"/>
    <s v="EMP1018"/>
    <x v="360"/>
    <x v="517"/>
    <x v="3"/>
    <n v="1467"/>
    <n v="807"/>
    <n v="3228"/>
    <n v="5868"/>
    <n v="2640"/>
    <x v="45"/>
    <s v="Jimmy Young"/>
    <x v="360"/>
    <x v="6"/>
    <x v="8"/>
    <x v="2"/>
  </r>
  <r>
    <s v="AX14047"/>
    <s v="ENX2075"/>
    <s v="A170"/>
    <s v="EMP1020"/>
    <x v="516"/>
    <x v="568"/>
    <x v="1"/>
    <n v="400"/>
    <n v="208"/>
    <n v="208"/>
    <n v="400"/>
    <n v="192"/>
    <x v="18"/>
    <s v="Ryan Butler"/>
    <x v="516"/>
    <x v="3"/>
    <x v="10"/>
    <x v="2"/>
  </r>
  <r>
    <s v="AX14051"/>
    <s v="ENX2081"/>
    <s v="A157"/>
    <s v="EMP1039"/>
    <x v="351"/>
    <x v="797"/>
    <x v="1"/>
    <n v="1566"/>
    <n v="1190"/>
    <n v="1190"/>
    <n v="1566"/>
    <n v="376"/>
    <x v="0"/>
    <s v="Eugene Holmes"/>
    <x v="351"/>
    <x v="3"/>
    <x v="2"/>
    <x v="2"/>
  </r>
  <r>
    <s v="AX14056"/>
    <s v="ENX2066"/>
    <s v="A171"/>
    <s v="EMP1040"/>
    <x v="553"/>
    <x v="546"/>
    <x v="1"/>
    <n v="2091"/>
    <n v="1485"/>
    <n v="1485"/>
    <n v="2091"/>
    <n v="606"/>
    <x v="58"/>
    <s v="Patrick Ruiz"/>
    <x v="553"/>
    <x v="5"/>
    <x v="1"/>
    <x v="2"/>
  </r>
  <r>
    <s v="AX14058"/>
    <s v="ENX2075"/>
    <s v="A143"/>
    <s v="EMP1013"/>
    <x v="658"/>
    <x v="695"/>
    <x v="2"/>
    <n v="400"/>
    <n v="208"/>
    <n v="624"/>
    <n v="1200"/>
    <n v="576"/>
    <x v="9"/>
    <s v="Charles Harper"/>
    <x v="658"/>
    <x v="6"/>
    <x v="10"/>
    <x v="2"/>
  </r>
  <r>
    <s v="AX14060"/>
    <s v="ENX2018"/>
    <s v="A126"/>
    <s v="EMP1012"/>
    <x v="430"/>
    <x v="623"/>
    <x v="1"/>
    <n v="1972"/>
    <n v="1321"/>
    <n v="1321"/>
    <n v="1972"/>
    <n v="651"/>
    <x v="38"/>
    <s v="John Reyes"/>
    <x v="430"/>
    <x v="1"/>
    <x v="7"/>
    <x v="2"/>
  </r>
  <r>
    <s v="AX14063"/>
    <s v="ENX2078"/>
    <s v="A128"/>
    <s v="EMP1000"/>
    <x v="410"/>
    <x v="594"/>
    <x v="1"/>
    <n v="1798"/>
    <n v="971"/>
    <n v="971"/>
    <n v="1798"/>
    <n v="827"/>
    <x v="16"/>
    <s v="Fred Robertson"/>
    <x v="410"/>
    <x v="2"/>
    <x v="10"/>
    <x v="2"/>
  </r>
  <r>
    <s v="AX14065"/>
    <s v="ENX2089"/>
    <s v="A147"/>
    <s v="EMP1023"/>
    <x v="658"/>
    <x v="660"/>
    <x v="3"/>
    <n v="2294"/>
    <n v="1399"/>
    <n v="5596"/>
    <n v="9176"/>
    <n v="3580"/>
    <x v="20"/>
    <s v="Brian Davis"/>
    <x v="658"/>
    <x v="6"/>
    <x v="5"/>
    <x v="2"/>
  </r>
  <r>
    <s v="AX14066"/>
    <s v="ENX2040"/>
    <s v="A141"/>
    <s v="EMP1011"/>
    <x v="609"/>
    <x v="593"/>
    <x v="1"/>
    <n v="1889"/>
    <n v="945"/>
    <n v="945"/>
    <n v="1889"/>
    <n v="944"/>
    <x v="23"/>
    <s v="Larry Marshall"/>
    <x v="609"/>
    <x v="1"/>
    <x v="9"/>
    <x v="2"/>
  </r>
  <r>
    <s v="AX14068"/>
    <s v="ENX2023"/>
    <s v="A108"/>
    <s v="EMP1035"/>
    <x v="128"/>
    <x v="633"/>
    <x v="1"/>
    <n v="818"/>
    <n v="450"/>
    <n v="450"/>
    <n v="818"/>
    <n v="368"/>
    <x v="64"/>
    <s v="Roger Ramos"/>
    <x v="128"/>
    <x v="5"/>
    <x v="7"/>
    <x v="2"/>
  </r>
  <r>
    <s v="AX14071"/>
    <s v="ENX2057"/>
    <s v="A128"/>
    <s v="EMP1004"/>
    <x v="67"/>
    <x v="624"/>
    <x v="0"/>
    <n v="181"/>
    <n v="130"/>
    <n v="260"/>
    <n v="362"/>
    <n v="102"/>
    <x v="16"/>
    <s v="Kenneth Bradley"/>
    <x v="67"/>
    <x v="3"/>
    <x v="11"/>
    <x v="2"/>
  </r>
  <r>
    <s v="AX14076"/>
    <s v="ENX2011"/>
    <s v="A140"/>
    <s v="EMP1009"/>
    <x v="796"/>
    <x v="776"/>
    <x v="0"/>
    <n v="530"/>
    <n v="435"/>
    <n v="870"/>
    <n v="1060"/>
    <n v="190"/>
    <x v="46"/>
    <s v="Kenneth Fields"/>
    <x v="796"/>
    <x v="2"/>
    <x v="3"/>
    <x v="2"/>
  </r>
  <r>
    <s v="AX14078"/>
    <s v="ENX2018"/>
    <s v="A169"/>
    <s v="EMP1004"/>
    <x v="198"/>
    <x v="446"/>
    <x v="1"/>
    <n v="1972"/>
    <n v="1321"/>
    <n v="1321"/>
    <n v="1972"/>
    <n v="651"/>
    <x v="30"/>
    <s v="Kenneth Bradley"/>
    <x v="198"/>
    <x v="3"/>
    <x v="5"/>
    <x v="2"/>
  </r>
  <r>
    <s v="AX14081"/>
    <s v="ENX2099"/>
    <s v="A156"/>
    <s v="EMP1001"/>
    <x v="197"/>
    <x v="526"/>
    <x v="2"/>
    <n v="1367"/>
    <n v="984"/>
    <n v="2952"/>
    <n v="4101"/>
    <n v="1149"/>
    <x v="39"/>
    <s v="Kevin Butler"/>
    <x v="197"/>
    <x v="2"/>
    <x v="0"/>
    <x v="2"/>
  </r>
  <r>
    <s v="AX14084"/>
    <s v="ENX2057"/>
    <s v="A170"/>
    <s v="EMP1000"/>
    <x v="256"/>
    <x v="663"/>
    <x v="1"/>
    <n v="181"/>
    <n v="130"/>
    <n v="130"/>
    <n v="181"/>
    <n v="51"/>
    <x v="18"/>
    <s v="Fred Robertson"/>
    <x v="256"/>
    <x v="3"/>
    <x v="9"/>
    <x v="2"/>
  </r>
  <r>
    <s v="AX14085"/>
    <s v="ENX2058"/>
    <s v="A166"/>
    <s v="EMP1025"/>
    <x v="113"/>
    <x v="530"/>
    <x v="2"/>
    <n v="2257"/>
    <n v="1535"/>
    <n v="4605"/>
    <n v="6771"/>
    <n v="2166"/>
    <x v="65"/>
    <s v="Ernest Wagner"/>
    <x v="113"/>
    <x v="6"/>
    <x v="8"/>
    <x v="2"/>
  </r>
  <r>
    <s v="AX14089"/>
    <s v="ENX2017"/>
    <s v="A144"/>
    <s v="EMP1032"/>
    <x v="753"/>
    <x v="521"/>
    <x v="2"/>
    <n v="35"/>
    <n v="22"/>
    <n v="66"/>
    <n v="105"/>
    <n v="39"/>
    <x v="33"/>
    <s v="Larry Castillo"/>
    <x v="753"/>
    <x v="2"/>
    <x v="6"/>
    <x v="2"/>
  </r>
  <r>
    <s v="AX14090"/>
    <s v="ENX2040"/>
    <s v="A140"/>
    <s v="EMP1035"/>
    <x v="397"/>
    <x v="451"/>
    <x v="1"/>
    <n v="1889"/>
    <n v="945"/>
    <n v="945"/>
    <n v="1889"/>
    <n v="944"/>
    <x v="46"/>
    <s v="Roger Ramos"/>
    <x v="397"/>
    <x v="0"/>
    <x v="11"/>
    <x v="2"/>
  </r>
  <r>
    <s v="AX14091"/>
    <s v="ENX2070"/>
    <s v="A120"/>
    <s v="EMP1018"/>
    <x v="629"/>
    <x v="756"/>
    <x v="1"/>
    <n v="1671"/>
    <n v="1220"/>
    <n v="1220"/>
    <n v="1671"/>
    <n v="451"/>
    <x v="71"/>
    <s v="Jimmy Young"/>
    <x v="629"/>
    <x v="4"/>
    <x v="1"/>
    <x v="2"/>
  </r>
  <r>
    <s v="AX14094"/>
    <s v="ENX2095"/>
    <s v="A143"/>
    <s v="EMP1000"/>
    <x v="700"/>
    <x v="650"/>
    <x v="1"/>
    <n v="1743"/>
    <n v="872"/>
    <n v="872"/>
    <n v="1743"/>
    <n v="871"/>
    <x v="9"/>
    <s v="Fred Robertson"/>
    <x v="700"/>
    <x v="1"/>
    <x v="3"/>
    <x v="2"/>
  </r>
  <r>
    <s v="AX14104"/>
    <s v="ENX2065"/>
    <s v="A118"/>
    <s v="EMP1009"/>
    <x v="328"/>
    <x v="629"/>
    <x v="2"/>
    <n v="2396"/>
    <n v="1965"/>
    <n v="5895"/>
    <n v="7188"/>
    <n v="1293"/>
    <x v="11"/>
    <s v="Kenneth Fields"/>
    <x v="328"/>
    <x v="3"/>
    <x v="6"/>
    <x v="2"/>
  </r>
  <r>
    <s v="AX14106"/>
    <s v="ENX2017"/>
    <s v="A173"/>
    <s v="EMP1034"/>
    <x v="768"/>
    <x v="522"/>
    <x v="1"/>
    <n v="35"/>
    <n v="22"/>
    <n v="22"/>
    <n v="35"/>
    <n v="13"/>
    <x v="14"/>
    <s v="Arthur Mccoy"/>
    <x v="768"/>
    <x v="0"/>
    <x v="1"/>
    <x v="2"/>
  </r>
  <r>
    <s v="AX14107"/>
    <s v="ENX2090"/>
    <s v="A116"/>
    <s v="EMP1020"/>
    <x v="789"/>
    <x v="798"/>
    <x v="1"/>
    <n v="1338"/>
    <n v="682"/>
    <n v="682"/>
    <n v="1338"/>
    <n v="656"/>
    <x v="47"/>
    <s v="Ryan Butler"/>
    <x v="789"/>
    <x v="2"/>
    <x v="6"/>
    <x v="2"/>
  </r>
  <r>
    <s v="AX14110"/>
    <s v="ENX2046"/>
    <s v="A154"/>
    <s v="EMP1009"/>
    <x v="209"/>
    <x v="729"/>
    <x v="0"/>
    <n v="2410"/>
    <n v="1518"/>
    <n v="3036"/>
    <n v="4820"/>
    <n v="1784"/>
    <x v="55"/>
    <s v="Kenneth Fields"/>
    <x v="209"/>
    <x v="5"/>
    <x v="6"/>
    <x v="2"/>
  </r>
  <r>
    <s v="AX14111"/>
    <s v="ENX2061"/>
    <s v="A118"/>
    <s v="EMP1028"/>
    <x v="548"/>
    <x v="623"/>
    <x v="1"/>
    <n v="913"/>
    <n v="584"/>
    <n v="584"/>
    <n v="913"/>
    <n v="329"/>
    <x v="11"/>
    <s v="Howard Sims"/>
    <x v="548"/>
    <x v="1"/>
    <x v="7"/>
    <x v="2"/>
  </r>
  <r>
    <s v="AX14118"/>
    <s v="ENX2054"/>
    <s v="A168"/>
    <s v="EMP1000"/>
    <x v="488"/>
    <x v="796"/>
    <x v="1"/>
    <n v="127"/>
    <n v="79"/>
    <n v="79"/>
    <n v="127"/>
    <n v="48"/>
    <x v="45"/>
    <s v="Fred Robertson"/>
    <x v="488"/>
    <x v="1"/>
    <x v="5"/>
    <x v="2"/>
  </r>
  <r>
    <s v="AX14119"/>
    <s v="ENX2099"/>
    <s v="A169"/>
    <s v="EMP1003"/>
    <x v="565"/>
    <x v="505"/>
    <x v="0"/>
    <n v="1367"/>
    <n v="984"/>
    <n v="1968"/>
    <n v="2734"/>
    <n v="766"/>
    <x v="30"/>
    <s v="Christopher Tucker"/>
    <x v="565"/>
    <x v="0"/>
    <x v="2"/>
    <x v="2"/>
  </r>
  <r>
    <s v="AX14121"/>
    <s v="ENX2033"/>
    <s v="A135"/>
    <s v="EMP1011"/>
    <x v="758"/>
    <x v="594"/>
    <x v="2"/>
    <n v="2182"/>
    <n v="1200"/>
    <n v="3600"/>
    <n v="6546"/>
    <n v="2946"/>
    <x v="44"/>
    <s v="Larry Marshall"/>
    <x v="758"/>
    <x v="2"/>
    <x v="10"/>
    <x v="2"/>
  </r>
  <r>
    <s v="AX14122"/>
    <s v="ENX2097"/>
    <s v="A133"/>
    <s v="EMP1027"/>
    <x v="596"/>
    <x v="671"/>
    <x v="0"/>
    <n v="1052"/>
    <n v="589"/>
    <n v="1178"/>
    <n v="2104"/>
    <n v="926"/>
    <x v="37"/>
    <s v="Gary Rodriguez"/>
    <x v="596"/>
    <x v="5"/>
    <x v="10"/>
    <x v="2"/>
  </r>
  <r>
    <s v="AX14123"/>
    <s v="ENX2087"/>
    <s v="A109"/>
    <s v="EMP1031"/>
    <x v="83"/>
    <x v="511"/>
    <x v="1"/>
    <n v="1022"/>
    <n v="818"/>
    <n v="818"/>
    <n v="1022"/>
    <n v="204"/>
    <x v="34"/>
    <s v="Brian Thomas"/>
    <x v="83"/>
    <x v="2"/>
    <x v="10"/>
    <x v="2"/>
  </r>
  <r>
    <s v="AX14125"/>
    <s v="ENX2098"/>
    <s v="A124"/>
    <s v="EMP1034"/>
    <x v="480"/>
    <x v="536"/>
    <x v="0"/>
    <n v="1178"/>
    <n v="683"/>
    <n v="1366"/>
    <n v="2356"/>
    <n v="990"/>
    <x v="21"/>
    <s v="Arthur Mccoy"/>
    <x v="480"/>
    <x v="1"/>
    <x v="1"/>
    <x v="2"/>
  </r>
  <r>
    <s v="AX14126"/>
    <s v="ENX2040"/>
    <s v="A131"/>
    <s v="EMP1005"/>
    <x v="106"/>
    <x v="625"/>
    <x v="1"/>
    <n v="1889"/>
    <n v="945"/>
    <n v="945"/>
    <n v="1889"/>
    <n v="944"/>
    <x v="66"/>
    <s v="Ryan Welch"/>
    <x v="106"/>
    <x v="3"/>
    <x v="8"/>
    <x v="2"/>
  </r>
  <r>
    <s v="AX14127"/>
    <s v="ENX2071"/>
    <s v="A166"/>
    <s v="EMP1010"/>
    <x v="405"/>
    <x v="748"/>
    <x v="2"/>
    <n v="136"/>
    <n v="72"/>
    <n v="216"/>
    <n v="408"/>
    <n v="192"/>
    <x v="65"/>
    <s v="Joshua Cook"/>
    <x v="405"/>
    <x v="1"/>
    <x v="3"/>
    <x v="2"/>
  </r>
  <r>
    <s v="AX14132"/>
    <s v="ENX2003"/>
    <s v="A106"/>
    <s v="EMP1024"/>
    <x v="731"/>
    <x v="579"/>
    <x v="1"/>
    <n v="1783"/>
    <n v="1516"/>
    <n v="1516"/>
    <n v="1783"/>
    <n v="267"/>
    <x v="35"/>
    <s v="Ernest Wheeler"/>
    <x v="731"/>
    <x v="3"/>
    <x v="10"/>
    <x v="2"/>
  </r>
  <r>
    <s v="AX14134"/>
    <s v="ENX2071"/>
    <s v="A168"/>
    <s v="EMP1031"/>
    <x v="520"/>
    <x v="696"/>
    <x v="1"/>
    <n v="136"/>
    <n v="72"/>
    <n v="72"/>
    <n v="136"/>
    <n v="64"/>
    <x v="45"/>
    <s v="Brian Thomas"/>
    <x v="520"/>
    <x v="4"/>
    <x v="7"/>
    <x v="2"/>
  </r>
  <r>
    <s v="AX14136"/>
    <s v="ENX2058"/>
    <s v="A172"/>
    <s v="EMP1041"/>
    <x v="419"/>
    <x v="652"/>
    <x v="1"/>
    <n v="2257"/>
    <n v="1535"/>
    <n v="1535"/>
    <n v="2257"/>
    <n v="722"/>
    <x v="28"/>
    <s v="Joe Sims"/>
    <x v="419"/>
    <x v="6"/>
    <x v="0"/>
    <x v="2"/>
  </r>
  <r>
    <s v="AX14138"/>
    <s v="ENX2087"/>
    <s v="A107"/>
    <s v="EMP1007"/>
    <x v="424"/>
    <x v="683"/>
    <x v="1"/>
    <n v="1022"/>
    <n v="818"/>
    <n v="818"/>
    <n v="1022"/>
    <n v="204"/>
    <x v="13"/>
    <s v="Jeremy Mendoza"/>
    <x v="424"/>
    <x v="1"/>
    <x v="11"/>
    <x v="2"/>
  </r>
  <r>
    <s v="AX14139"/>
    <s v="ENX2031"/>
    <s v="A170"/>
    <s v="EMP1027"/>
    <x v="235"/>
    <x v="481"/>
    <x v="3"/>
    <n v="1638"/>
    <n v="1261"/>
    <n v="5044"/>
    <n v="6552"/>
    <n v="1508"/>
    <x v="18"/>
    <s v="Gary Rodriguez"/>
    <x v="235"/>
    <x v="5"/>
    <x v="0"/>
    <x v="2"/>
  </r>
  <r>
    <s v="AX14144"/>
    <s v="ENX2050"/>
    <s v="A106"/>
    <s v="EMP1012"/>
    <x v="159"/>
    <x v="515"/>
    <x v="1"/>
    <n v="2391"/>
    <n v="1291"/>
    <n v="1291"/>
    <n v="2391"/>
    <n v="1100"/>
    <x v="35"/>
    <s v="John Reyes"/>
    <x v="159"/>
    <x v="6"/>
    <x v="1"/>
    <x v="2"/>
  </r>
  <r>
    <s v="AX14146"/>
    <s v="ENX2090"/>
    <s v="A115"/>
    <s v="EMP1012"/>
    <x v="20"/>
    <x v="557"/>
    <x v="1"/>
    <n v="1338"/>
    <n v="682"/>
    <n v="682"/>
    <n v="1338"/>
    <n v="656"/>
    <x v="22"/>
    <s v="John Reyes"/>
    <x v="20"/>
    <x v="1"/>
    <x v="9"/>
    <x v="2"/>
  </r>
  <r>
    <s v="AX14149"/>
    <s v="ENX2015"/>
    <s v="A170"/>
    <s v="EMP1028"/>
    <x v="282"/>
    <x v="797"/>
    <x v="1"/>
    <n v="637"/>
    <n v="389"/>
    <n v="389"/>
    <n v="637"/>
    <n v="248"/>
    <x v="18"/>
    <s v="Howard Sims"/>
    <x v="282"/>
    <x v="3"/>
    <x v="2"/>
    <x v="2"/>
  </r>
  <r>
    <s v="AX14150"/>
    <s v="ENX2063"/>
    <s v="A171"/>
    <s v="EMP1003"/>
    <x v="285"/>
    <x v="537"/>
    <x v="0"/>
    <n v="1708"/>
    <n v="871"/>
    <n v="1742"/>
    <n v="3416"/>
    <n v="1674"/>
    <x v="58"/>
    <s v="Christopher Tucker"/>
    <x v="285"/>
    <x v="4"/>
    <x v="10"/>
    <x v="2"/>
  </r>
  <r>
    <s v="AX14152"/>
    <s v="ENX2002"/>
    <s v="A165"/>
    <s v="EMP1034"/>
    <x v="581"/>
    <x v="572"/>
    <x v="1"/>
    <n v="847"/>
    <n v="534"/>
    <n v="534"/>
    <n v="847"/>
    <n v="313"/>
    <x v="51"/>
    <s v="Arthur Mccoy"/>
    <x v="581"/>
    <x v="6"/>
    <x v="11"/>
    <x v="2"/>
  </r>
  <r>
    <s v="AX14153"/>
    <s v="ENX2067"/>
    <s v="A100"/>
    <s v="EMP1037"/>
    <x v="783"/>
    <x v="605"/>
    <x v="2"/>
    <n v="1119"/>
    <n v="683"/>
    <n v="2049"/>
    <n v="3357"/>
    <n v="1308"/>
    <x v="67"/>
    <s v="Carl Hall"/>
    <x v="783"/>
    <x v="1"/>
    <x v="1"/>
    <x v="2"/>
  </r>
  <r>
    <s v="AX14154"/>
    <s v="ENX2023"/>
    <s v="A158"/>
    <s v="EMP1024"/>
    <x v="519"/>
    <x v="657"/>
    <x v="1"/>
    <n v="818"/>
    <n v="450"/>
    <n v="450"/>
    <n v="818"/>
    <n v="368"/>
    <x v="4"/>
    <s v="Ernest Wheeler"/>
    <x v="519"/>
    <x v="1"/>
    <x v="8"/>
    <x v="2"/>
  </r>
  <r>
    <s v="AX14164"/>
    <s v="ENX2004"/>
    <s v="A139"/>
    <s v="EMP1044"/>
    <x v="92"/>
    <x v="717"/>
    <x v="1"/>
    <n v="1278"/>
    <n v="665"/>
    <n v="665"/>
    <n v="1278"/>
    <n v="613"/>
    <x v="12"/>
    <s v="Martin Carr"/>
    <x v="92"/>
    <x v="1"/>
    <x v="10"/>
    <x v="2"/>
  </r>
  <r>
    <s v="AX14167"/>
    <s v="ENX2025"/>
    <s v="A135"/>
    <s v="EMP1017"/>
    <x v="109"/>
    <x v="441"/>
    <x v="1"/>
    <n v="667"/>
    <n v="387"/>
    <n v="387"/>
    <n v="667"/>
    <n v="280"/>
    <x v="44"/>
    <s v="Brian Hansen"/>
    <x v="109"/>
    <x v="0"/>
    <x v="0"/>
    <x v="2"/>
  </r>
  <r>
    <s v="AX14171"/>
    <s v="ENX2071"/>
    <s v="A169"/>
    <s v="EMP1021"/>
    <x v="514"/>
    <x v="797"/>
    <x v="1"/>
    <n v="136"/>
    <n v="72"/>
    <n v="72"/>
    <n v="136"/>
    <n v="64"/>
    <x v="30"/>
    <s v="Clarence Fox"/>
    <x v="514"/>
    <x v="3"/>
    <x v="2"/>
    <x v="2"/>
  </r>
  <r>
    <s v="AX14180"/>
    <s v="ENX2062"/>
    <s v="A119"/>
    <s v="EMP1005"/>
    <x v="720"/>
    <x v="469"/>
    <x v="2"/>
    <n v="2464"/>
    <n v="1774"/>
    <n v="5322"/>
    <n v="7392"/>
    <n v="2070"/>
    <x v="61"/>
    <s v="Ryan Welch"/>
    <x v="720"/>
    <x v="0"/>
    <x v="1"/>
    <x v="2"/>
  </r>
  <r>
    <s v="AX14184"/>
    <s v="ENX2020"/>
    <s v="A171"/>
    <s v="EMP1024"/>
    <x v="285"/>
    <x v="675"/>
    <x v="3"/>
    <n v="2005"/>
    <n v="1223"/>
    <n v="4892"/>
    <n v="8020"/>
    <n v="3128"/>
    <x v="58"/>
    <s v="Ernest Wheeler"/>
    <x v="285"/>
    <x v="1"/>
    <x v="3"/>
    <x v="2"/>
  </r>
  <r>
    <s v="AX14186"/>
    <s v="ENX2099"/>
    <s v="A146"/>
    <s v="EMP1017"/>
    <x v="23"/>
    <x v="462"/>
    <x v="0"/>
    <n v="1367"/>
    <n v="984"/>
    <n v="1968"/>
    <n v="2734"/>
    <n v="766"/>
    <x v="8"/>
    <s v="Brian Hansen"/>
    <x v="23"/>
    <x v="5"/>
    <x v="2"/>
    <x v="2"/>
  </r>
  <r>
    <s v="AX14189"/>
    <s v="ENX2012"/>
    <s v="A173"/>
    <s v="EMP1024"/>
    <x v="68"/>
    <x v="638"/>
    <x v="1"/>
    <n v="1353"/>
    <n v="947"/>
    <n v="947"/>
    <n v="1353"/>
    <n v="406"/>
    <x v="14"/>
    <s v="Ernest Wheeler"/>
    <x v="68"/>
    <x v="4"/>
    <x v="8"/>
    <x v="2"/>
  </r>
  <r>
    <s v="AX14190"/>
    <s v="ENX2034"/>
    <s v="A149"/>
    <s v="EMP1040"/>
    <x v="8"/>
    <x v="693"/>
    <x v="3"/>
    <n v="871"/>
    <n v="540"/>
    <n v="2160"/>
    <n v="3484"/>
    <n v="1324"/>
    <x v="42"/>
    <s v="Patrick Ruiz"/>
    <x v="8"/>
    <x v="1"/>
    <x v="0"/>
    <x v="2"/>
  </r>
  <r>
    <s v="AX14192"/>
    <s v="ENX2100"/>
    <s v="A150"/>
    <s v="EMP1011"/>
    <x v="413"/>
    <x v="738"/>
    <x v="1"/>
    <n v="799"/>
    <n v="455"/>
    <n v="455"/>
    <n v="799"/>
    <n v="344"/>
    <x v="27"/>
    <s v="Larry Marshall"/>
    <x v="413"/>
    <x v="0"/>
    <x v="9"/>
    <x v="2"/>
  </r>
  <r>
    <s v="AX14197"/>
    <s v="ENX2027"/>
    <s v="A126"/>
    <s v="EMP1006"/>
    <x v="543"/>
    <x v="690"/>
    <x v="1"/>
    <n v="2497"/>
    <n v="1473"/>
    <n v="1473"/>
    <n v="2497"/>
    <n v="1024"/>
    <x v="38"/>
    <s v="Sean Miller"/>
    <x v="543"/>
    <x v="5"/>
    <x v="2"/>
    <x v="2"/>
  </r>
  <r>
    <s v="AX14202"/>
    <s v="ENX2031"/>
    <s v="A147"/>
    <s v="EMP1013"/>
    <x v="618"/>
    <x v="518"/>
    <x v="1"/>
    <n v="1638"/>
    <n v="1261"/>
    <n v="1261"/>
    <n v="1638"/>
    <n v="377"/>
    <x v="20"/>
    <s v="Charles Harper"/>
    <x v="618"/>
    <x v="1"/>
    <x v="7"/>
    <x v="2"/>
  </r>
  <r>
    <s v="AX14204"/>
    <s v="ENX2081"/>
    <s v="A133"/>
    <s v="EMP1002"/>
    <x v="687"/>
    <x v="763"/>
    <x v="2"/>
    <n v="1566"/>
    <n v="1190"/>
    <n v="3570"/>
    <n v="4698"/>
    <n v="1128"/>
    <x v="37"/>
    <s v="Andrew Bowman"/>
    <x v="687"/>
    <x v="5"/>
    <x v="7"/>
    <x v="2"/>
  </r>
  <r>
    <s v="AX14207"/>
    <s v="ENX2058"/>
    <s v="A166"/>
    <s v="EMP1032"/>
    <x v="17"/>
    <x v="745"/>
    <x v="1"/>
    <n v="2257"/>
    <n v="1535"/>
    <n v="1535"/>
    <n v="2257"/>
    <n v="722"/>
    <x v="65"/>
    <s v="Larry Castillo"/>
    <x v="17"/>
    <x v="0"/>
    <x v="9"/>
    <x v="2"/>
  </r>
  <r>
    <s v="AX14215"/>
    <s v="ENX2079"/>
    <s v="A102"/>
    <s v="EMP1030"/>
    <x v="317"/>
    <x v="791"/>
    <x v="3"/>
    <n v="1725"/>
    <n v="1363"/>
    <n v="5452"/>
    <n v="6900"/>
    <n v="1448"/>
    <x v="43"/>
    <s v="Bobby Russell"/>
    <x v="317"/>
    <x v="6"/>
    <x v="7"/>
    <x v="2"/>
  </r>
  <r>
    <s v="AX14216"/>
    <s v="ENX2014"/>
    <s v="A129"/>
    <s v="EMP1005"/>
    <x v="616"/>
    <x v="753"/>
    <x v="1"/>
    <n v="1809"/>
    <n v="1067"/>
    <n v="1067"/>
    <n v="1809"/>
    <n v="742"/>
    <x v="59"/>
    <s v="Ryan Welch"/>
    <x v="616"/>
    <x v="4"/>
    <x v="11"/>
    <x v="2"/>
  </r>
  <r>
    <s v="AX14220"/>
    <s v="ENX2061"/>
    <s v="A133"/>
    <s v="EMP1029"/>
    <x v="187"/>
    <x v="666"/>
    <x v="1"/>
    <n v="913"/>
    <n v="584"/>
    <n v="584"/>
    <n v="913"/>
    <n v="329"/>
    <x v="37"/>
    <s v="Howard Gardner"/>
    <x v="187"/>
    <x v="5"/>
    <x v="3"/>
    <x v="2"/>
  </r>
  <r>
    <s v="AX14221"/>
    <s v="ENX2081"/>
    <s v="A100"/>
    <s v="EMP1043"/>
    <x v="558"/>
    <x v="582"/>
    <x v="1"/>
    <n v="1566"/>
    <n v="1190"/>
    <n v="1190"/>
    <n v="1566"/>
    <n v="376"/>
    <x v="67"/>
    <s v="Joshua Taylor"/>
    <x v="558"/>
    <x v="1"/>
    <x v="8"/>
    <x v="2"/>
  </r>
  <r>
    <s v="AX14222"/>
    <s v="ENX2038"/>
    <s v="A159"/>
    <s v="EMP1005"/>
    <x v="435"/>
    <x v="527"/>
    <x v="3"/>
    <n v="392"/>
    <n v="255"/>
    <n v="1020"/>
    <n v="1568"/>
    <n v="548"/>
    <x v="52"/>
    <s v="Ryan Welch"/>
    <x v="435"/>
    <x v="4"/>
    <x v="4"/>
    <x v="2"/>
  </r>
  <r>
    <s v="AX14226"/>
    <s v="ENX2044"/>
    <s v="A107"/>
    <s v="EMP1005"/>
    <x v="300"/>
    <x v="651"/>
    <x v="1"/>
    <n v="886"/>
    <n v="478"/>
    <n v="478"/>
    <n v="886"/>
    <n v="408"/>
    <x v="13"/>
    <s v="Ryan Welch"/>
    <x v="300"/>
    <x v="3"/>
    <x v="6"/>
    <x v="2"/>
  </r>
  <r>
    <s v="AX14227"/>
    <s v="ENX2035"/>
    <s v="A160"/>
    <s v="EMP1017"/>
    <x v="115"/>
    <x v="671"/>
    <x v="1"/>
    <n v="458"/>
    <n v="376"/>
    <n v="376"/>
    <n v="458"/>
    <n v="82"/>
    <x v="1"/>
    <s v="Brian Hansen"/>
    <x v="115"/>
    <x v="5"/>
    <x v="10"/>
    <x v="2"/>
  </r>
  <r>
    <s v="AX14228"/>
    <s v="ENX2045"/>
    <s v="A124"/>
    <s v="EMP1005"/>
    <x v="323"/>
    <x v="503"/>
    <x v="1"/>
    <n v="556"/>
    <n v="395"/>
    <n v="395"/>
    <n v="556"/>
    <n v="161"/>
    <x v="21"/>
    <s v="Ryan Welch"/>
    <x v="323"/>
    <x v="6"/>
    <x v="8"/>
    <x v="2"/>
  </r>
  <r>
    <s v="AX14232"/>
    <s v="ENX2021"/>
    <s v="A106"/>
    <s v="EMP1007"/>
    <x v="229"/>
    <x v="499"/>
    <x v="1"/>
    <n v="217"/>
    <n v="171"/>
    <n v="171"/>
    <n v="217"/>
    <n v="46"/>
    <x v="35"/>
    <s v="Jeremy Mendoza"/>
    <x v="229"/>
    <x v="5"/>
    <x v="10"/>
    <x v="2"/>
  </r>
  <r>
    <s v="AX14233"/>
    <s v="ENX2065"/>
    <s v="A141"/>
    <s v="EMP1040"/>
    <x v="393"/>
    <x v="571"/>
    <x v="2"/>
    <n v="2396"/>
    <n v="1965"/>
    <n v="5895"/>
    <n v="7188"/>
    <n v="1293"/>
    <x v="23"/>
    <s v="Patrick Ruiz"/>
    <x v="393"/>
    <x v="0"/>
    <x v="4"/>
    <x v="2"/>
  </r>
  <r>
    <s v="AX14235"/>
    <s v="ENX2007"/>
    <s v="A125"/>
    <s v="EMP1000"/>
    <x v="36"/>
    <x v="491"/>
    <x v="3"/>
    <n v="1405"/>
    <n v="1054"/>
    <n v="4216"/>
    <n v="5620"/>
    <n v="1404"/>
    <x v="72"/>
    <s v="Fred Robertson"/>
    <x v="36"/>
    <x v="6"/>
    <x v="4"/>
    <x v="2"/>
  </r>
  <r>
    <s v="AX14238"/>
    <s v="ENX2076"/>
    <s v="A139"/>
    <s v="EMP1023"/>
    <x v="367"/>
    <x v="630"/>
    <x v="2"/>
    <n v="1522"/>
    <n v="791"/>
    <n v="2373"/>
    <n v="4566"/>
    <n v="2193"/>
    <x v="12"/>
    <s v="Brian Davis"/>
    <x v="367"/>
    <x v="4"/>
    <x v="7"/>
    <x v="2"/>
  </r>
  <r>
    <s v="AX14240"/>
    <s v="ENX2038"/>
    <s v="A150"/>
    <s v="EMP1027"/>
    <x v="470"/>
    <x v="498"/>
    <x v="0"/>
    <n v="392"/>
    <n v="255"/>
    <n v="510"/>
    <n v="784"/>
    <n v="274"/>
    <x v="27"/>
    <s v="Gary Rodriguez"/>
    <x v="470"/>
    <x v="0"/>
    <x v="4"/>
    <x v="2"/>
  </r>
  <r>
    <s v="AX14241"/>
    <s v="ENX2005"/>
    <s v="A173"/>
    <s v="EMP1019"/>
    <x v="743"/>
    <x v="640"/>
    <x v="0"/>
    <n v="684"/>
    <n v="561"/>
    <n v="1122"/>
    <n v="1368"/>
    <n v="246"/>
    <x v="14"/>
    <s v="Roger Robertson"/>
    <x v="743"/>
    <x v="3"/>
    <x v="2"/>
    <x v="2"/>
  </r>
  <r>
    <s v="AX14242"/>
    <s v="ENX2016"/>
    <s v="A100"/>
    <s v="EMP1038"/>
    <x v="352"/>
    <x v="489"/>
    <x v="1"/>
    <n v="1351"/>
    <n v="1108"/>
    <n v="1108"/>
    <n v="1351"/>
    <n v="243"/>
    <x v="67"/>
    <s v="Scott Mason"/>
    <x v="352"/>
    <x v="3"/>
    <x v="5"/>
    <x v="2"/>
  </r>
  <r>
    <s v="AX14245"/>
    <s v="ENX2088"/>
    <s v="A104"/>
    <s v="EMP1018"/>
    <x v="274"/>
    <x v="507"/>
    <x v="1"/>
    <n v="603"/>
    <n v="416"/>
    <n v="416"/>
    <n v="603"/>
    <n v="187"/>
    <x v="53"/>
    <s v="Jimmy Young"/>
    <x v="274"/>
    <x v="4"/>
    <x v="0"/>
    <x v="2"/>
  </r>
  <r>
    <s v="AX14249"/>
    <s v="ENX2086"/>
    <s v="A148"/>
    <s v="EMP1039"/>
    <x v="433"/>
    <x v="549"/>
    <x v="1"/>
    <n v="123"/>
    <n v="84"/>
    <n v="84"/>
    <n v="123"/>
    <n v="39"/>
    <x v="31"/>
    <s v="Eugene Holmes"/>
    <x v="433"/>
    <x v="5"/>
    <x v="1"/>
    <x v="2"/>
  </r>
  <r>
    <s v="AX14250"/>
    <s v="ENX2004"/>
    <s v="A152"/>
    <s v="EMP1040"/>
    <x v="290"/>
    <x v="707"/>
    <x v="1"/>
    <n v="1278"/>
    <n v="665"/>
    <n v="665"/>
    <n v="1278"/>
    <n v="613"/>
    <x v="54"/>
    <s v="Patrick Ruiz"/>
    <x v="290"/>
    <x v="0"/>
    <x v="0"/>
    <x v="2"/>
  </r>
  <r>
    <s v="AX14251"/>
    <s v="ENX2064"/>
    <s v="A135"/>
    <s v="EMP1015"/>
    <x v="142"/>
    <x v="716"/>
    <x v="1"/>
    <n v="1414"/>
    <n v="962"/>
    <n v="962"/>
    <n v="1414"/>
    <n v="452"/>
    <x v="44"/>
    <s v="Justin Lynch"/>
    <x v="142"/>
    <x v="3"/>
    <x v="5"/>
    <x v="2"/>
  </r>
  <r>
    <s v="AX14256"/>
    <s v="ENX2058"/>
    <s v="A127"/>
    <s v="EMP1002"/>
    <x v="197"/>
    <x v="469"/>
    <x v="3"/>
    <n v="2257"/>
    <n v="1535"/>
    <n v="6140"/>
    <n v="9028"/>
    <n v="2888"/>
    <x v="5"/>
    <s v="Andrew Bowman"/>
    <x v="197"/>
    <x v="0"/>
    <x v="1"/>
    <x v="2"/>
  </r>
  <r>
    <s v="AX14261"/>
    <s v="ENX2022"/>
    <s v="A129"/>
    <s v="EMP1038"/>
    <x v="307"/>
    <x v="747"/>
    <x v="3"/>
    <n v="561"/>
    <n v="421"/>
    <n v="1684"/>
    <n v="2244"/>
    <n v="560"/>
    <x v="59"/>
    <s v="Scott Mason"/>
    <x v="307"/>
    <x v="3"/>
    <x v="1"/>
    <x v="2"/>
  </r>
  <r>
    <s v="AX14265"/>
    <s v="ENX2046"/>
    <s v="A107"/>
    <s v="EMP1031"/>
    <x v="290"/>
    <x v="799"/>
    <x v="2"/>
    <n v="2410"/>
    <n v="1518"/>
    <n v="4554"/>
    <n v="7230"/>
    <n v="2676"/>
    <x v="13"/>
    <s v="Brian Thomas"/>
    <x v="290"/>
    <x v="3"/>
    <x v="8"/>
    <x v="2"/>
  </r>
  <r>
    <s v="AX14270"/>
    <s v="ENX2053"/>
    <s v="A136"/>
    <s v="EMP1044"/>
    <x v="676"/>
    <x v="580"/>
    <x v="2"/>
    <n v="596"/>
    <n v="358"/>
    <n v="1074"/>
    <n v="1788"/>
    <n v="714"/>
    <x v="29"/>
    <s v="Martin Carr"/>
    <x v="676"/>
    <x v="2"/>
    <x v="7"/>
    <x v="2"/>
  </r>
  <r>
    <s v="AX14271"/>
    <s v="ENX2018"/>
    <s v="A173"/>
    <s v="EMP1021"/>
    <x v="29"/>
    <x v="628"/>
    <x v="3"/>
    <n v="1972"/>
    <n v="1321"/>
    <n v="5284"/>
    <n v="7888"/>
    <n v="2604"/>
    <x v="14"/>
    <s v="Clarence Fox"/>
    <x v="29"/>
    <x v="2"/>
    <x v="8"/>
    <x v="2"/>
  </r>
  <r>
    <s v="AX14273"/>
    <s v="ENX2090"/>
    <s v="A152"/>
    <s v="EMP1018"/>
    <x v="474"/>
    <x v="524"/>
    <x v="2"/>
    <n v="1338"/>
    <n v="682"/>
    <n v="2046"/>
    <n v="4014"/>
    <n v="1968"/>
    <x v="54"/>
    <s v="Jimmy Young"/>
    <x v="474"/>
    <x v="4"/>
    <x v="5"/>
    <x v="2"/>
  </r>
  <r>
    <s v="AX14276"/>
    <s v="ENX2087"/>
    <s v="A122"/>
    <s v="EMP1005"/>
    <x v="471"/>
    <x v="791"/>
    <x v="2"/>
    <n v="1022"/>
    <n v="818"/>
    <n v="2454"/>
    <n v="3066"/>
    <n v="612"/>
    <x v="17"/>
    <s v="Ryan Welch"/>
    <x v="471"/>
    <x v="6"/>
    <x v="7"/>
    <x v="2"/>
  </r>
  <r>
    <s v="AX14277"/>
    <s v="ENX2091"/>
    <s v="A135"/>
    <s v="EMP1030"/>
    <x v="200"/>
    <x v="598"/>
    <x v="1"/>
    <n v="368"/>
    <n v="294"/>
    <n v="294"/>
    <n v="368"/>
    <n v="74"/>
    <x v="44"/>
    <s v="Bobby Russell"/>
    <x v="200"/>
    <x v="2"/>
    <x v="7"/>
    <x v="2"/>
  </r>
  <r>
    <s v="AX14278"/>
    <s v="ENX2093"/>
    <s v="A116"/>
    <s v="EMP1044"/>
    <x v="158"/>
    <x v="515"/>
    <x v="2"/>
    <n v="112"/>
    <n v="90"/>
    <n v="270"/>
    <n v="336"/>
    <n v="66"/>
    <x v="47"/>
    <s v="Martin Carr"/>
    <x v="158"/>
    <x v="6"/>
    <x v="1"/>
    <x v="2"/>
  </r>
  <r>
    <s v="AX14291"/>
    <s v="ENX2057"/>
    <s v="A105"/>
    <s v="EMP1009"/>
    <x v="223"/>
    <x v="772"/>
    <x v="2"/>
    <n v="181"/>
    <n v="130"/>
    <n v="390"/>
    <n v="543"/>
    <n v="153"/>
    <x v="57"/>
    <s v="Kenneth Fields"/>
    <x v="223"/>
    <x v="1"/>
    <x v="11"/>
    <x v="2"/>
  </r>
  <r>
    <s v="AX14294"/>
    <s v="ENX2098"/>
    <s v="A107"/>
    <s v="EMP1023"/>
    <x v="518"/>
    <x v="645"/>
    <x v="2"/>
    <n v="1178"/>
    <n v="683"/>
    <n v="2049"/>
    <n v="3534"/>
    <n v="1485"/>
    <x v="13"/>
    <s v="Brian Davis"/>
    <x v="518"/>
    <x v="1"/>
    <x v="1"/>
    <x v="2"/>
  </r>
  <r>
    <s v="AX14295"/>
    <s v="ENX2047"/>
    <s v="A167"/>
    <s v="EMP1008"/>
    <x v="669"/>
    <x v="606"/>
    <x v="1"/>
    <n v="290"/>
    <n v="200"/>
    <n v="200"/>
    <n v="290"/>
    <n v="90"/>
    <x v="10"/>
    <s v="Carl Elliott"/>
    <x v="669"/>
    <x v="2"/>
    <x v="6"/>
    <x v="2"/>
  </r>
  <r>
    <s v="AX14296"/>
    <s v="ENX2016"/>
    <s v="A156"/>
    <s v="EMP1003"/>
    <x v="115"/>
    <x v="531"/>
    <x v="1"/>
    <n v="1351"/>
    <n v="1108"/>
    <n v="1108"/>
    <n v="1351"/>
    <n v="243"/>
    <x v="39"/>
    <s v="Christopher Tucker"/>
    <x v="115"/>
    <x v="5"/>
    <x v="4"/>
    <x v="2"/>
  </r>
  <r>
    <s v="AX14299"/>
    <s v="ENX2023"/>
    <s v="A163"/>
    <s v="EMP1012"/>
    <x v="86"/>
    <x v="698"/>
    <x v="1"/>
    <n v="818"/>
    <n v="450"/>
    <n v="450"/>
    <n v="818"/>
    <n v="368"/>
    <x v="60"/>
    <s v="John Reyes"/>
    <x v="86"/>
    <x v="6"/>
    <x v="9"/>
    <x v="2"/>
  </r>
  <r>
    <s v="AX14301"/>
    <s v="ENX2081"/>
    <s v="A101"/>
    <s v="EMP1003"/>
    <x v="272"/>
    <x v="761"/>
    <x v="1"/>
    <n v="1566"/>
    <n v="1190"/>
    <n v="1190"/>
    <n v="1566"/>
    <n v="376"/>
    <x v="26"/>
    <s v="Christopher Tucker"/>
    <x v="272"/>
    <x v="3"/>
    <x v="2"/>
    <x v="2"/>
  </r>
  <r>
    <s v="AX14303"/>
    <s v="ENX2074"/>
    <s v="A141"/>
    <s v="EMP1015"/>
    <x v="444"/>
    <x v="591"/>
    <x v="1"/>
    <n v="504"/>
    <n v="408"/>
    <n v="408"/>
    <n v="504"/>
    <n v="96"/>
    <x v="23"/>
    <s v="Justin Lynch"/>
    <x v="444"/>
    <x v="2"/>
    <x v="5"/>
    <x v="2"/>
  </r>
  <r>
    <s v="AX14305"/>
    <s v="ENX2021"/>
    <s v="A139"/>
    <s v="EMP1011"/>
    <x v="191"/>
    <x v="599"/>
    <x v="3"/>
    <n v="217"/>
    <n v="171"/>
    <n v="684"/>
    <n v="868"/>
    <n v="184"/>
    <x v="12"/>
    <s v="Larry Marshall"/>
    <x v="191"/>
    <x v="0"/>
    <x v="7"/>
    <x v="2"/>
  </r>
  <r>
    <s v="AX14308"/>
    <s v="ENX2003"/>
    <s v="A160"/>
    <s v="EMP1035"/>
    <x v="183"/>
    <x v="723"/>
    <x v="1"/>
    <n v="1783"/>
    <n v="1516"/>
    <n v="1516"/>
    <n v="1783"/>
    <n v="267"/>
    <x v="1"/>
    <s v="Roger Ramos"/>
    <x v="183"/>
    <x v="0"/>
    <x v="0"/>
    <x v="2"/>
  </r>
  <r>
    <s v="AX14309"/>
    <s v="ENX2050"/>
    <s v="A113"/>
    <s v="EMP1027"/>
    <x v="685"/>
    <x v="623"/>
    <x v="1"/>
    <n v="2391"/>
    <n v="1291"/>
    <n v="1291"/>
    <n v="2391"/>
    <n v="1100"/>
    <x v="49"/>
    <s v="Gary Rodriguez"/>
    <x v="685"/>
    <x v="1"/>
    <x v="7"/>
    <x v="2"/>
  </r>
  <r>
    <s v="AX14315"/>
    <s v="ENX2008"/>
    <s v="A171"/>
    <s v="EMP1004"/>
    <x v="313"/>
    <x v="681"/>
    <x v="0"/>
    <n v="315"/>
    <n v="208"/>
    <n v="416"/>
    <n v="630"/>
    <n v="214"/>
    <x v="58"/>
    <s v="Kenneth Bradley"/>
    <x v="313"/>
    <x v="6"/>
    <x v="9"/>
    <x v="2"/>
  </r>
  <r>
    <s v="AX14316"/>
    <s v="ENX2099"/>
    <s v="A148"/>
    <s v="EMP1042"/>
    <x v="344"/>
    <x v="539"/>
    <x v="3"/>
    <n v="1367"/>
    <n v="984"/>
    <n v="3936"/>
    <n v="5468"/>
    <n v="1532"/>
    <x v="31"/>
    <s v="Scott Clark"/>
    <x v="344"/>
    <x v="4"/>
    <x v="6"/>
    <x v="2"/>
  </r>
  <r>
    <s v="AX14319"/>
    <s v="ENX2093"/>
    <s v="A158"/>
    <s v="EMP1044"/>
    <x v="362"/>
    <x v="506"/>
    <x v="2"/>
    <n v="112"/>
    <n v="90"/>
    <n v="270"/>
    <n v="336"/>
    <n v="66"/>
    <x v="4"/>
    <s v="Martin Carr"/>
    <x v="362"/>
    <x v="1"/>
    <x v="8"/>
    <x v="2"/>
  </r>
  <r>
    <s v="AX14326"/>
    <s v="ENX2095"/>
    <s v="A129"/>
    <s v="EMP1018"/>
    <x v="497"/>
    <x v="585"/>
    <x v="2"/>
    <n v="1743"/>
    <n v="872"/>
    <n v="2616"/>
    <n v="5229"/>
    <n v="2613"/>
    <x v="59"/>
    <s v="Jimmy Young"/>
    <x v="497"/>
    <x v="6"/>
    <x v="7"/>
    <x v="2"/>
  </r>
  <r>
    <s v="AX14332"/>
    <s v="ENX2034"/>
    <s v="A160"/>
    <s v="EMP1021"/>
    <x v="60"/>
    <x v="792"/>
    <x v="0"/>
    <n v="871"/>
    <n v="540"/>
    <n v="1080"/>
    <n v="1742"/>
    <n v="662"/>
    <x v="1"/>
    <s v="Clarence Fox"/>
    <x v="60"/>
    <x v="1"/>
    <x v="10"/>
    <x v="2"/>
  </r>
  <r>
    <s v="AX14335"/>
    <s v="ENX2067"/>
    <s v="A149"/>
    <s v="EMP1002"/>
    <x v="424"/>
    <x v="486"/>
    <x v="2"/>
    <n v="1119"/>
    <n v="683"/>
    <n v="2049"/>
    <n v="3357"/>
    <n v="1308"/>
    <x v="42"/>
    <s v="Andrew Bowman"/>
    <x v="424"/>
    <x v="6"/>
    <x v="3"/>
    <x v="2"/>
  </r>
  <r>
    <s v="AX14343"/>
    <s v="ENX2011"/>
    <s v="A157"/>
    <s v="EMP1021"/>
    <x v="12"/>
    <x v="504"/>
    <x v="1"/>
    <n v="530"/>
    <n v="435"/>
    <n v="435"/>
    <n v="530"/>
    <n v="95"/>
    <x v="0"/>
    <s v="Clarence Fox"/>
    <x v="12"/>
    <x v="2"/>
    <x v="7"/>
    <x v="2"/>
  </r>
  <r>
    <s v="AX14350"/>
    <s v="ENX2056"/>
    <s v="A170"/>
    <s v="EMP1032"/>
    <x v="185"/>
    <x v="700"/>
    <x v="1"/>
    <n v="1635"/>
    <n v="1046"/>
    <n v="1046"/>
    <n v="1635"/>
    <n v="589"/>
    <x v="18"/>
    <s v="Larry Castillo"/>
    <x v="185"/>
    <x v="5"/>
    <x v="8"/>
    <x v="2"/>
  </r>
  <r>
    <s v="AX14352"/>
    <s v="ENX2043"/>
    <s v="A145"/>
    <s v="EMP1038"/>
    <x v="396"/>
    <x v="539"/>
    <x v="1"/>
    <n v="545"/>
    <n v="425"/>
    <n v="425"/>
    <n v="545"/>
    <n v="120"/>
    <x v="50"/>
    <s v="Scott Mason"/>
    <x v="396"/>
    <x v="4"/>
    <x v="6"/>
    <x v="2"/>
  </r>
  <r>
    <s v="AX14353"/>
    <s v="ENX2010"/>
    <s v="A138"/>
    <s v="EMP1019"/>
    <x v="273"/>
    <x v="746"/>
    <x v="1"/>
    <n v="1812"/>
    <n v="1305"/>
    <n v="1305"/>
    <n v="1812"/>
    <n v="507"/>
    <x v="6"/>
    <s v="Roger Robertson"/>
    <x v="273"/>
    <x v="3"/>
    <x v="2"/>
    <x v="2"/>
  </r>
  <r>
    <s v="AX14358"/>
    <s v="ENX2088"/>
    <s v="A134"/>
    <s v="EMP1041"/>
    <x v="257"/>
    <x v="471"/>
    <x v="0"/>
    <n v="603"/>
    <n v="416"/>
    <n v="832"/>
    <n v="1206"/>
    <n v="374"/>
    <x v="7"/>
    <s v="Joe Sims"/>
    <x v="257"/>
    <x v="1"/>
    <x v="4"/>
    <x v="2"/>
  </r>
  <r>
    <s v="AX14360"/>
    <s v="ENX2055"/>
    <s v="A120"/>
    <s v="EMP1027"/>
    <x v="362"/>
    <x v="638"/>
    <x v="3"/>
    <n v="2495"/>
    <n v="1896"/>
    <n v="7584"/>
    <n v="9980"/>
    <n v="2396"/>
    <x v="71"/>
    <s v="Gary Rodriguez"/>
    <x v="362"/>
    <x v="4"/>
    <x v="8"/>
    <x v="2"/>
  </r>
  <r>
    <s v="AX14367"/>
    <s v="ENX2013"/>
    <s v="A163"/>
    <s v="EMP1035"/>
    <x v="534"/>
    <x v="569"/>
    <x v="1"/>
    <n v="368"/>
    <n v="269"/>
    <n v="269"/>
    <n v="368"/>
    <n v="99"/>
    <x v="60"/>
    <s v="Roger Ramos"/>
    <x v="534"/>
    <x v="4"/>
    <x v="1"/>
    <x v="2"/>
  </r>
  <r>
    <s v="AX14368"/>
    <s v="ENX2014"/>
    <s v="A134"/>
    <s v="EMP1013"/>
    <x v="654"/>
    <x v="467"/>
    <x v="1"/>
    <n v="1809"/>
    <n v="1067"/>
    <n v="1067"/>
    <n v="1809"/>
    <n v="742"/>
    <x v="7"/>
    <s v="Charles Harper"/>
    <x v="654"/>
    <x v="0"/>
    <x v="11"/>
    <x v="2"/>
  </r>
  <r>
    <s v="AX14369"/>
    <s v="ENX2096"/>
    <s v="A173"/>
    <s v="EMP1003"/>
    <x v="38"/>
    <x v="470"/>
    <x v="1"/>
    <n v="1587"/>
    <n v="1301"/>
    <n v="1301"/>
    <n v="1587"/>
    <n v="286"/>
    <x v="14"/>
    <s v="Christopher Tucker"/>
    <x v="38"/>
    <x v="3"/>
    <x v="7"/>
    <x v="2"/>
  </r>
  <r>
    <s v="AX14370"/>
    <s v="ENX2088"/>
    <s v="A125"/>
    <s v="EMP1038"/>
    <x v="576"/>
    <x v="727"/>
    <x v="3"/>
    <n v="603"/>
    <n v="416"/>
    <n v="1664"/>
    <n v="2412"/>
    <n v="748"/>
    <x v="72"/>
    <s v="Scott Mason"/>
    <x v="576"/>
    <x v="0"/>
    <x v="1"/>
    <x v="2"/>
  </r>
  <r>
    <s v="AX14372"/>
    <s v="ENX2015"/>
    <s v="A150"/>
    <s v="EMP1037"/>
    <x v="74"/>
    <x v="796"/>
    <x v="1"/>
    <n v="637"/>
    <n v="389"/>
    <n v="389"/>
    <n v="637"/>
    <n v="248"/>
    <x v="27"/>
    <s v="Carl Hall"/>
    <x v="74"/>
    <x v="1"/>
    <x v="5"/>
    <x v="2"/>
  </r>
  <r>
    <s v="AX14378"/>
    <s v="ENX2030"/>
    <s v="A129"/>
    <s v="EMP1004"/>
    <x v="654"/>
    <x v="657"/>
    <x v="1"/>
    <n v="1899"/>
    <n v="1044"/>
    <n v="1044"/>
    <n v="1899"/>
    <n v="855"/>
    <x v="59"/>
    <s v="Kenneth Bradley"/>
    <x v="654"/>
    <x v="1"/>
    <x v="8"/>
    <x v="2"/>
  </r>
  <r>
    <s v="AX14379"/>
    <s v="ENX2090"/>
    <s v="A147"/>
    <s v="EMP1008"/>
    <x v="64"/>
    <x v="738"/>
    <x v="2"/>
    <n v="1338"/>
    <n v="682"/>
    <n v="2046"/>
    <n v="4014"/>
    <n v="1968"/>
    <x v="20"/>
    <s v="Carl Elliott"/>
    <x v="64"/>
    <x v="0"/>
    <x v="9"/>
    <x v="2"/>
  </r>
  <r>
    <s v="AX14382"/>
    <s v="ENX2051"/>
    <s v="A139"/>
    <s v="EMP1032"/>
    <x v="457"/>
    <x v="600"/>
    <x v="0"/>
    <n v="1077"/>
    <n v="732"/>
    <n v="1464"/>
    <n v="2154"/>
    <n v="690"/>
    <x v="12"/>
    <s v="Larry Castillo"/>
    <x v="457"/>
    <x v="0"/>
    <x v="1"/>
    <x v="2"/>
  </r>
  <r>
    <s v="AX14383"/>
    <s v="ENX2064"/>
    <s v="A173"/>
    <s v="EMP1033"/>
    <x v="758"/>
    <x v="620"/>
    <x v="1"/>
    <n v="1414"/>
    <n v="962"/>
    <n v="962"/>
    <n v="1414"/>
    <n v="452"/>
    <x v="14"/>
    <s v="Jerry Perry"/>
    <x v="758"/>
    <x v="1"/>
    <x v="4"/>
    <x v="2"/>
  </r>
  <r>
    <s v="AX14386"/>
    <s v="ENX2030"/>
    <s v="A126"/>
    <s v="EMP1038"/>
    <x v="702"/>
    <x v="506"/>
    <x v="2"/>
    <n v="1899"/>
    <n v="1044"/>
    <n v="3132"/>
    <n v="5697"/>
    <n v="2565"/>
    <x v="38"/>
    <s v="Scott Mason"/>
    <x v="702"/>
    <x v="1"/>
    <x v="8"/>
    <x v="2"/>
  </r>
  <r>
    <s v="AX14387"/>
    <s v="ENX2073"/>
    <s v="A172"/>
    <s v="EMP1023"/>
    <x v="765"/>
    <x v="523"/>
    <x v="3"/>
    <n v="95"/>
    <n v="61"/>
    <n v="244"/>
    <n v="380"/>
    <n v="136"/>
    <x v="28"/>
    <s v="Brian Davis"/>
    <x v="765"/>
    <x v="2"/>
    <x v="2"/>
    <x v="2"/>
  </r>
  <r>
    <s v="AX14391"/>
    <s v="ENX2007"/>
    <s v="A126"/>
    <s v="EMP1002"/>
    <x v="222"/>
    <x v="670"/>
    <x v="1"/>
    <n v="1405"/>
    <n v="1054"/>
    <n v="1054"/>
    <n v="1405"/>
    <n v="351"/>
    <x v="38"/>
    <s v="Andrew Bowman"/>
    <x v="222"/>
    <x v="1"/>
    <x v="2"/>
    <x v="2"/>
  </r>
  <r>
    <s v="AX14394"/>
    <s v="ENX2027"/>
    <s v="A107"/>
    <s v="EMP1019"/>
    <x v="142"/>
    <x v="636"/>
    <x v="1"/>
    <n v="2497"/>
    <n v="1473"/>
    <n v="1473"/>
    <n v="2497"/>
    <n v="1024"/>
    <x v="13"/>
    <s v="Roger Robertson"/>
    <x v="142"/>
    <x v="0"/>
    <x v="5"/>
    <x v="2"/>
  </r>
  <r>
    <s v="AX14400"/>
    <s v="ENX2071"/>
    <s v="A115"/>
    <s v="EMP1043"/>
    <x v="384"/>
    <x v="601"/>
    <x v="1"/>
    <n v="136"/>
    <n v="72"/>
    <n v="72"/>
    <n v="136"/>
    <n v="64"/>
    <x v="22"/>
    <s v="Joshua Taylor"/>
    <x v="384"/>
    <x v="6"/>
    <x v="5"/>
    <x v="2"/>
  </r>
  <r>
    <s v="AX14401"/>
    <s v="ENX2018"/>
    <s v="A170"/>
    <s v="EMP1039"/>
    <x v="164"/>
    <x v="494"/>
    <x v="1"/>
    <n v="1972"/>
    <n v="1321"/>
    <n v="1321"/>
    <n v="1972"/>
    <n v="651"/>
    <x v="18"/>
    <s v="Eugene Holmes"/>
    <x v="164"/>
    <x v="2"/>
    <x v="9"/>
    <x v="2"/>
  </r>
  <r>
    <s v="AX14408"/>
    <s v="ENX2028"/>
    <s v="A153"/>
    <s v="EMP1004"/>
    <x v="450"/>
    <x v="510"/>
    <x v="1"/>
    <n v="2283"/>
    <n v="1484"/>
    <n v="1484"/>
    <n v="2283"/>
    <n v="799"/>
    <x v="69"/>
    <s v="Kenneth Bradley"/>
    <x v="450"/>
    <x v="5"/>
    <x v="4"/>
    <x v="2"/>
  </r>
  <r>
    <s v="AX14410"/>
    <s v="ENX2028"/>
    <s v="A170"/>
    <s v="EMP1006"/>
    <x v="699"/>
    <x v="800"/>
    <x v="0"/>
    <n v="2283"/>
    <n v="1484"/>
    <n v="2968"/>
    <n v="4566"/>
    <n v="1598"/>
    <x v="18"/>
    <s v="Sean Miller"/>
    <x v="699"/>
    <x v="4"/>
    <x v="3"/>
    <x v="2"/>
  </r>
  <r>
    <s v="AX14411"/>
    <s v="ENX2007"/>
    <s v="A154"/>
    <s v="EMP1004"/>
    <x v="720"/>
    <x v="722"/>
    <x v="0"/>
    <n v="1405"/>
    <n v="1054"/>
    <n v="2108"/>
    <n v="2810"/>
    <n v="702"/>
    <x v="55"/>
    <s v="Kenneth Bradley"/>
    <x v="720"/>
    <x v="4"/>
    <x v="3"/>
    <x v="2"/>
  </r>
  <r>
    <s v="AX14413"/>
    <s v="ENX2039"/>
    <s v="A154"/>
    <s v="EMP1033"/>
    <x v="464"/>
    <x v="748"/>
    <x v="2"/>
    <n v="817"/>
    <n v="409"/>
    <n v="1227"/>
    <n v="2451"/>
    <n v="1224"/>
    <x v="55"/>
    <s v="Jerry Perry"/>
    <x v="464"/>
    <x v="1"/>
    <x v="3"/>
    <x v="2"/>
  </r>
  <r>
    <s v="AX14414"/>
    <s v="ENX2030"/>
    <s v="A126"/>
    <s v="EMP1031"/>
    <x v="293"/>
    <x v="456"/>
    <x v="1"/>
    <n v="1899"/>
    <n v="1044"/>
    <n v="1044"/>
    <n v="1899"/>
    <n v="855"/>
    <x v="38"/>
    <s v="Brian Thomas"/>
    <x v="293"/>
    <x v="1"/>
    <x v="2"/>
    <x v="2"/>
  </r>
  <r>
    <s v="AX14415"/>
    <s v="ENX2057"/>
    <s v="A103"/>
    <s v="EMP1042"/>
    <x v="659"/>
    <x v="655"/>
    <x v="1"/>
    <n v="181"/>
    <n v="130"/>
    <n v="130"/>
    <n v="181"/>
    <n v="51"/>
    <x v="2"/>
    <s v="Scott Clark"/>
    <x v="659"/>
    <x v="4"/>
    <x v="1"/>
    <x v="2"/>
  </r>
  <r>
    <s v="AX14419"/>
    <s v="ENX2096"/>
    <s v="A144"/>
    <s v="EMP1027"/>
    <x v="662"/>
    <x v="489"/>
    <x v="0"/>
    <n v="1587"/>
    <n v="1301"/>
    <n v="2602"/>
    <n v="3174"/>
    <n v="572"/>
    <x v="33"/>
    <s v="Gary Rodriguez"/>
    <x v="662"/>
    <x v="3"/>
    <x v="5"/>
    <x v="2"/>
  </r>
  <r>
    <s v="AX14420"/>
    <s v="ENX2099"/>
    <s v="A113"/>
    <s v="EMP1000"/>
    <x v="453"/>
    <x v="751"/>
    <x v="2"/>
    <n v="1367"/>
    <n v="984"/>
    <n v="2952"/>
    <n v="4101"/>
    <n v="1149"/>
    <x v="49"/>
    <s v="Fred Robertson"/>
    <x v="453"/>
    <x v="4"/>
    <x v="9"/>
    <x v="2"/>
  </r>
  <r>
    <s v="AX14423"/>
    <s v="ENX2009"/>
    <s v="A101"/>
    <s v="EMP1006"/>
    <x v="742"/>
    <x v="793"/>
    <x v="2"/>
    <n v="584"/>
    <n v="420"/>
    <n v="1260"/>
    <n v="1752"/>
    <n v="492"/>
    <x v="26"/>
    <s v="Sean Miller"/>
    <x v="742"/>
    <x v="4"/>
    <x v="2"/>
    <x v="2"/>
  </r>
  <r>
    <s v="AX14431"/>
    <s v="ENX2028"/>
    <s v="A170"/>
    <s v="EMP1042"/>
    <x v="70"/>
    <x v="625"/>
    <x v="3"/>
    <n v="2283"/>
    <n v="1484"/>
    <n v="5936"/>
    <n v="9132"/>
    <n v="3196"/>
    <x v="18"/>
    <s v="Scott Clark"/>
    <x v="70"/>
    <x v="3"/>
    <x v="8"/>
    <x v="2"/>
  </r>
  <r>
    <s v="AX14433"/>
    <s v="ENX2053"/>
    <s v="A171"/>
    <s v="EMP1007"/>
    <x v="393"/>
    <x v="554"/>
    <x v="1"/>
    <n v="596"/>
    <n v="358"/>
    <n v="358"/>
    <n v="596"/>
    <n v="238"/>
    <x v="58"/>
    <s v="Jeremy Mendoza"/>
    <x v="393"/>
    <x v="5"/>
    <x v="4"/>
    <x v="2"/>
  </r>
  <r>
    <s v="AX14435"/>
    <s v="ENX2012"/>
    <s v="A101"/>
    <s v="EMP1019"/>
    <x v="183"/>
    <x v="510"/>
    <x v="1"/>
    <n v="1353"/>
    <n v="947"/>
    <n v="947"/>
    <n v="1353"/>
    <n v="406"/>
    <x v="26"/>
    <s v="Roger Robertson"/>
    <x v="183"/>
    <x v="5"/>
    <x v="4"/>
    <x v="2"/>
  </r>
  <r>
    <s v="AX14437"/>
    <s v="ENX2073"/>
    <s v="A143"/>
    <s v="EMP1014"/>
    <x v="315"/>
    <x v="736"/>
    <x v="3"/>
    <n v="95"/>
    <n v="61"/>
    <n v="244"/>
    <n v="380"/>
    <n v="136"/>
    <x v="9"/>
    <s v="Ronald Reed"/>
    <x v="315"/>
    <x v="2"/>
    <x v="4"/>
    <x v="2"/>
  </r>
  <r>
    <s v="AX14440"/>
    <s v="ENX2035"/>
    <s v="A139"/>
    <s v="EMP1005"/>
    <x v="358"/>
    <x v="667"/>
    <x v="1"/>
    <n v="458"/>
    <n v="376"/>
    <n v="376"/>
    <n v="458"/>
    <n v="82"/>
    <x v="12"/>
    <s v="Ryan Welch"/>
    <x v="358"/>
    <x v="4"/>
    <x v="5"/>
    <x v="2"/>
  </r>
  <r>
    <s v="AX14442"/>
    <s v="ENX2099"/>
    <s v="A121"/>
    <s v="EMP1014"/>
    <x v="607"/>
    <x v="596"/>
    <x v="2"/>
    <n v="1367"/>
    <n v="984"/>
    <n v="2952"/>
    <n v="4101"/>
    <n v="1149"/>
    <x v="70"/>
    <s v="Ronald Reed"/>
    <x v="607"/>
    <x v="5"/>
    <x v="2"/>
    <x v="2"/>
  </r>
  <r>
    <s v="AX14445"/>
    <s v="ENX2037"/>
    <s v="A127"/>
    <s v="EMP1032"/>
    <x v="629"/>
    <x v="573"/>
    <x v="1"/>
    <n v="880"/>
    <n v="634"/>
    <n v="634"/>
    <n v="880"/>
    <n v="246"/>
    <x v="5"/>
    <s v="Larry Castillo"/>
    <x v="629"/>
    <x v="1"/>
    <x v="4"/>
    <x v="2"/>
  </r>
  <r>
    <s v="AX14447"/>
    <s v="ENX2043"/>
    <s v="A171"/>
    <s v="EMP1023"/>
    <x v="605"/>
    <x v="781"/>
    <x v="1"/>
    <n v="545"/>
    <n v="425"/>
    <n v="425"/>
    <n v="545"/>
    <n v="120"/>
    <x v="58"/>
    <s v="Brian Davis"/>
    <x v="605"/>
    <x v="2"/>
    <x v="11"/>
    <x v="2"/>
  </r>
  <r>
    <s v="AX14451"/>
    <s v="ENX2003"/>
    <s v="A158"/>
    <s v="EMP1035"/>
    <x v="269"/>
    <x v="494"/>
    <x v="1"/>
    <n v="1783"/>
    <n v="1516"/>
    <n v="1516"/>
    <n v="1783"/>
    <n v="267"/>
    <x v="4"/>
    <s v="Roger Ramos"/>
    <x v="269"/>
    <x v="2"/>
    <x v="9"/>
    <x v="2"/>
  </r>
  <r>
    <s v="AX14452"/>
    <s v="ENX2017"/>
    <s v="A152"/>
    <s v="EMP1012"/>
    <x v="385"/>
    <x v="582"/>
    <x v="3"/>
    <n v="35"/>
    <n v="22"/>
    <n v="88"/>
    <n v="140"/>
    <n v="52"/>
    <x v="54"/>
    <s v="John Reyes"/>
    <x v="385"/>
    <x v="1"/>
    <x v="8"/>
    <x v="2"/>
  </r>
  <r>
    <s v="AX14454"/>
    <s v="ENX2022"/>
    <s v="A116"/>
    <s v="EMP1004"/>
    <x v="355"/>
    <x v="540"/>
    <x v="1"/>
    <n v="561"/>
    <n v="421"/>
    <n v="421"/>
    <n v="561"/>
    <n v="140"/>
    <x v="47"/>
    <s v="Kenneth Bradley"/>
    <x v="355"/>
    <x v="4"/>
    <x v="4"/>
    <x v="2"/>
  </r>
  <r>
    <s v="AX14456"/>
    <s v="ENX2001"/>
    <s v="A155"/>
    <s v="EMP1030"/>
    <x v="618"/>
    <x v="566"/>
    <x v="3"/>
    <n v="951"/>
    <n v="504"/>
    <n v="2016"/>
    <n v="3804"/>
    <n v="1788"/>
    <x v="41"/>
    <s v="Bobby Russell"/>
    <x v="618"/>
    <x v="5"/>
    <x v="8"/>
    <x v="2"/>
  </r>
  <r>
    <s v="AX14457"/>
    <s v="ENX2078"/>
    <s v="A119"/>
    <s v="EMP1001"/>
    <x v="479"/>
    <x v="639"/>
    <x v="3"/>
    <n v="1798"/>
    <n v="971"/>
    <n v="3884"/>
    <n v="7192"/>
    <n v="3308"/>
    <x v="61"/>
    <s v="Kevin Butler"/>
    <x v="479"/>
    <x v="4"/>
    <x v="2"/>
    <x v="2"/>
  </r>
  <r>
    <s v="AX14461"/>
    <s v="ENX2069"/>
    <s v="A168"/>
    <s v="EMP1028"/>
    <x v="687"/>
    <x v="644"/>
    <x v="1"/>
    <n v="378"/>
    <n v="291"/>
    <n v="291"/>
    <n v="378"/>
    <n v="87"/>
    <x v="45"/>
    <s v="Howard Sims"/>
    <x v="687"/>
    <x v="5"/>
    <x v="2"/>
    <x v="2"/>
  </r>
  <r>
    <s v="AX14463"/>
    <s v="ENX2028"/>
    <s v="A101"/>
    <s v="EMP1030"/>
    <x v="603"/>
    <x v="584"/>
    <x v="3"/>
    <n v="2283"/>
    <n v="1484"/>
    <n v="5936"/>
    <n v="9132"/>
    <n v="3196"/>
    <x v="26"/>
    <s v="Bobby Russell"/>
    <x v="603"/>
    <x v="3"/>
    <x v="1"/>
    <x v="2"/>
  </r>
  <r>
    <s v="AX14464"/>
    <s v="ENX2051"/>
    <s v="A137"/>
    <s v="EMP1026"/>
    <x v="366"/>
    <x v="613"/>
    <x v="3"/>
    <n v="1077"/>
    <n v="732"/>
    <n v="2928"/>
    <n v="4308"/>
    <n v="1380"/>
    <x v="32"/>
    <s v="Martin Perry"/>
    <x v="366"/>
    <x v="0"/>
    <x v="8"/>
    <x v="2"/>
  </r>
  <r>
    <s v="AX14465"/>
    <s v="ENX2039"/>
    <s v="A169"/>
    <s v="EMP1014"/>
    <x v="551"/>
    <x v="484"/>
    <x v="1"/>
    <n v="817"/>
    <n v="409"/>
    <n v="409"/>
    <n v="817"/>
    <n v="408"/>
    <x v="30"/>
    <s v="Ronald Reed"/>
    <x v="551"/>
    <x v="4"/>
    <x v="1"/>
    <x v="2"/>
  </r>
  <r>
    <s v="AX14466"/>
    <s v="ENX2002"/>
    <s v="A131"/>
    <s v="EMP1029"/>
    <x v="795"/>
    <x v="724"/>
    <x v="1"/>
    <n v="847"/>
    <n v="534"/>
    <n v="534"/>
    <n v="847"/>
    <n v="313"/>
    <x v="66"/>
    <s v="Howard Gardner"/>
    <x v="795"/>
    <x v="0"/>
    <x v="3"/>
    <x v="2"/>
  </r>
  <r>
    <s v="AX14473"/>
    <s v="ENX2057"/>
    <s v="A141"/>
    <s v="EMP1015"/>
    <x v="373"/>
    <x v="488"/>
    <x v="2"/>
    <n v="181"/>
    <n v="130"/>
    <n v="390"/>
    <n v="543"/>
    <n v="153"/>
    <x v="23"/>
    <s v="Justin Lynch"/>
    <x v="373"/>
    <x v="2"/>
    <x v="3"/>
    <x v="2"/>
  </r>
  <r>
    <s v="AX14477"/>
    <s v="ENX2030"/>
    <s v="A129"/>
    <s v="EMP1011"/>
    <x v="528"/>
    <x v="624"/>
    <x v="0"/>
    <n v="1899"/>
    <n v="1044"/>
    <n v="2088"/>
    <n v="3798"/>
    <n v="1710"/>
    <x v="59"/>
    <s v="Larry Marshall"/>
    <x v="528"/>
    <x v="3"/>
    <x v="11"/>
    <x v="2"/>
  </r>
  <r>
    <s v="AX14478"/>
    <s v="ENX2047"/>
    <s v="A135"/>
    <s v="EMP1036"/>
    <x v="156"/>
    <x v="495"/>
    <x v="2"/>
    <n v="290"/>
    <n v="200"/>
    <n v="600"/>
    <n v="870"/>
    <n v="270"/>
    <x v="44"/>
    <s v="Robert Reed"/>
    <x v="156"/>
    <x v="6"/>
    <x v="5"/>
    <x v="2"/>
  </r>
  <r>
    <s v="AX14482"/>
    <s v="ENX2019"/>
    <s v="A172"/>
    <s v="EMP1023"/>
    <x v="464"/>
    <x v="445"/>
    <x v="1"/>
    <n v="800"/>
    <n v="536"/>
    <n v="536"/>
    <n v="800"/>
    <n v="264"/>
    <x v="28"/>
    <s v="Brian Davis"/>
    <x v="464"/>
    <x v="2"/>
    <x v="9"/>
    <x v="2"/>
  </r>
  <r>
    <s v="AX14483"/>
    <s v="ENX2062"/>
    <s v="A117"/>
    <s v="EMP1031"/>
    <x v="390"/>
    <x v="745"/>
    <x v="2"/>
    <n v="2464"/>
    <n v="1774"/>
    <n v="5322"/>
    <n v="7392"/>
    <n v="2070"/>
    <x v="63"/>
    <s v="Brian Thomas"/>
    <x v="390"/>
    <x v="0"/>
    <x v="9"/>
    <x v="2"/>
  </r>
  <r>
    <s v="AX14484"/>
    <s v="ENX2010"/>
    <s v="A156"/>
    <s v="EMP1027"/>
    <x v="783"/>
    <x v="466"/>
    <x v="1"/>
    <n v="1812"/>
    <n v="1305"/>
    <n v="1305"/>
    <n v="1812"/>
    <n v="507"/>
    <x v="39"/>
    <s v="Gary Rodriguez"/>
    <x v="783"/>
    <x v="5"/>
    <x v="9"/>
    <x v="2"/>
  </r>
  <r>
    <s v="AX14486"/>
    <s v="ENX2081"/>
    <s v="A165"/>
    <s v="EMP1042"/>
    <x v="383"/>
    <x v="686"/>
    <x v="2"/>
    <n v="1566"/>
    <n v="1190"/>
    <n v="3570"/>
    <n v="4698"/>
    <n v="1128"/>
    <x v="51"/>
    <s v="Scott Clark"/>
    <x v="383"/>
    <x v="2"/>
    <x v="9"/>
    <x v="2"/>
  </r>
  <r>
    <s v="AX14496"/>
    <s v="ENX2081"/>
    <s v="A100"/>
    <s v="EMP1028"/>
    <x v="2"/>
    <x v="642"/>
    <x v="3"/>
    <n v="1566"/>
    <n v="1190"/>
    <n v="4760"/>
    <n v="6264"/>
    <n v="1504"/>
    <x v="67"/>
    <s v="Howard Sims"/>
    <x v="2"/>
    <x v="4"/>
    <x v="7"/>
    <x v="2"/>
  </r>
  <r>
    <s v="AX14499"/>
    <s v="ENX2072"/>
    <s v="A159"/>
    <s v="EMP1007"/>
    <x v="311"/>
    <x v="724"/>
    <x v="2"/>
    <n v="1887"/>
    <n v="1378"/>
    <n v="4134"/>
    <n v="5661"/>
    <n v="1527"/>
    <x v="52"/>
    <s v="Jeremy Mendoza"/>
    <x v="311"/>
    <x v="0"/>
    <x v="3"/>
    <x v="2"/>
  </r>
  <r>
    <s v="AX14503"/>
    <s v="ENX2051"/>
    <s v="A160"/>
    <s v="EMP1039"/>
    <x v="119"/>
    <x v="663"/>
    <x v="1"/>
    <n v="1077"/>
    <n v="732"/>
    <n v="732"/>
    <n v="1077"/>
    <n v="345"/>
    <x v="1"/>
    <s v="Eugene Holmes"/>
    <x v="119"/>
    <x v="3"/>
    <x v="9"/>
    <x v="2"/>
  </r>
  <r>
    <s v="AX14505"/>
    <s v="ENX2074"/>
    <s v="A109"/>
    <s v="EMP1009"/>
    <x v="742"/>
    <x v="762"/>
    <x v="1"/>
    <n v="504"/>
    <n v="408"/>
    <n v="408"/>
    <n v="504"/>
    <n v="96"/>
    <x v="34"/>
    <s v="Kenneth Fields"/>
    <x v="742"/>
    <x v="2"/>
    <x v="7"/>
    <x v="2"/>
  </r>
  <r>
    <s v="AX14510"/>
    <s v="ENX2043"/>
    <s v="A154"/>
    <s v="EMP1022"/>
    <x v="192"/>
    <x v="751"/>
    <x v="1"/>
    <n v="545"/>
    <n v="425"/>
    <n v="425"/>
    <n v="545"/>
    <n v="120"/>
    <x v="55"/>
    <s v="Walter Cook"/>
    <x v="192"/>
    <x v="4"/>
    <x v="9"/>
    <x v="2"/>
  </r>
  <r>
    <s v="AX14511"/>
    <s v="ENX2054"/>
    <s v="A151"/>
    <s v="EMP1025"/>
    <x v="453"/>
    <x v="758"/>
    <x v="0"/>
    <n v="127"/>
    <n v="79"/>
    <n v="158"/>
    <n v="254"/>
    <n v="96"/>
    <x v="24"/>
    <s v="Ernest Wagner"/>
    <x v="453"/>
    <x v="0"/>
    <x v="11"/>
    <x v="2"/>
  </r>
  <r>
    <s v="AX14517"/>
    <s v="ENX2022"/>
    <s v="A136"/>
    <s v="EMP1011"/>
    <x v="732"/>
    <x v="653"/>
    <x v="1"/>
    <n v="561"/>
    <n v="421"/>
    <n v="421"/>
    <n v="561"/>
    <n v="140"/>
    <x v="29"/>
    <s v="Larry Marshall"/>
    <x v="732"/>
    <x v="4"/>
    <x v="11"/>
    <x v="2"/>
  </r>
  <r>
    <s v="AX14518"/>
    <s v="ENX2076"/>
    <s v="A169"/>
    <s v="EMP1038"/>
    <x v="534"/>
    <x v="551"/>
    <x v="1"/>
    <n v="1522"/>
    <n v="791"/>
    <n v="791"/>
    <n v="1522"/>
    <n v="731"/>
    <x v="30"/>
    <s v="Scott Mason"/>
    <x v="534"/>
    <x v="4"/>
    <x v="8"/>
    <x v="2"/>
  </r>
  <r>
    <s v="AX14523"/>
    <s v="ENX2059"/>
    <s v="A132"/>
    <s v="EMP1005"/>
    <x v="396"/>
    <x v="518"/>
    <x v="1"/>
    <n v="1494"/>
    <n v="971"/>
    <n v="971"/>
    <n v="1494"/>
    <n v="523"/>
    <x v="56"/>
    <s v="Ryan Welch"/>
    <x v="396"/>
    <x v="1"/>
    <x v="7"/>
    <x v="2"/>
  </r>
  <r>
    <s v="AX14525"/>
    <s v="ENX2075"/>
    <s v="A105"/>
    <s v="EMP1028"/>
    <x v="105"/>
    <x v="630"/>
    <x v="2"/>
    <n v="400"/>
    <n v="208"/>
    <n v="624"/>
    <n v="1200"/>
    <n v="576"/>
    <x v="57"/>
    <s v="Howard Sims"/>
    <x v="105"/>
    <x v="4"/>
    <x v="7"/>
    <x v="2"/>
  </r>
  <r>
    <s v="AX14534"/>
    <s v="ENX2036"/>
    <s v="A113"/>
    <s v="EMP1042"/>
    <x v="642"/>
    <x v="518"/>
    <x v="3"/>
    <n v="1582"/>
    <n v="1234"/>
    <n v="4936"/>
    <n v="6328"/>
    <n v="1392"/>
    <x v="49"/>
    <s v="Scott Clark"/>
    <x v="642"/>
    <x v="1"/>
    <x v="7"/>
    <x v="2"/>
  </r>
  <r>
    <s v="AX14535"/>
    <s v="ENX2015"/>
    <s v="A155"/>
    <s v="EMP1012"/>
    <x v="151"/>
    <x v="601"/>
    <x v="0"/>
    <n v="637"/>
    <n v="389"/>
    <n v="778"/>
    <n v="1274"/>
    <n v="496"/>
    <x v="41"/>
    <s v="John Reyes"/>
    <x v="151"/>
    <x v="6"/>
    <x v="5"/>
    <x v="2"/>
  </r>
  <r>
    <s v="AX14543"/>
    <s v="ENX2010"/>
    <s v="A144"/>
    <s v="EMP1014"/>
    <x v="63"/>
    <x v="711"/>
    <x v="2"/>
    <n v="1812"/>
    <n v="1305"/>
    <n v="3915"/>
    <n v="5436"/>
    <n v="1521"/>
    <x v="33"/>
    <s v="Ronald Reed"/>
    <x v="63"/>
    <x v="3"/>
    <x v="8"/>
    <x v="2"/>
  </r>
  <r>
    <s v="AX14550"/>
    <s v="ENX2035"/>
    <s v="A161"/>
    <s v="EMP1003"/>
    <x v="536"/>
    <x v="801"/>
    <x v="2"/>
    <n v="458"/>
    <n v="376"/>
    <n v="1128"/>
    <n v="1374"/>
    <n v="246"/>
    <x v="25"/>
    <s v="Christopher Tucker"/>
    <x v="536"/>
    <x v="3"/>
    <x v="7"/>
    <x v="2"/>
  </r>
  <r>
    <s v="AX14554"/>
    <s v="ENX2041"/>
    <s v="A144"/>
    <s v="EMP1014"/>
    <x v="18"/>
    <x v="617"/>
    <x v="1"/>
    <n v="1380"/>
    <n v="1090"/>
    <n v="1090"/>
    <n v="1380"/>
    <n v="290"/>
    <x v="33"/>
    <s v="Ronald Reed"/>
    <x v="18"/>
    <x v="0"/>
    <x v="2"/>
    <x v="2"/>
  </r>
  <r>
    <s v="AX14558"/>
    <s v="ENX2070"/>
    <s v="A131"/>
    <s v="EMP1002"/>
    <x v="24"/>
    <x v="576"/>
    <x v="1"/>
    <n v="1671"/>
    <n v="1220"/>
    <n v="1220"/>
    <n v="1671"/>
    <n v="451"/>
    <x v="66"/>
    <s v="Andrew Bowman"/>
    <x v="24"/>
    <x v="5"/>
    <x v="5"/>
    <x v="2"/>
  </r>
  <r>
    <s v="AX14560"/>
    <s v="ENX2085"/>
    <s v="A158"/>
    <s v="EMP1035"/>
    <x v="220"/>
    <x v="461"/>
    <x v="0"/>
    <n v="1862"/>
    <n v="1173"/>
    <n v="2346"/>
    <n v="3724"/>
    <n v="1378"/>
    <x v="4"/>
    <s v="Roger Ramos"/>
    <x v="220"/>
    <x v="1"/>
    <x v="6"/>
    <x v="2"/>
  </r>
  <r>
    <s v="AX14564"/>
    <s v="ENX2022"/>
    <s v="A164"/>
    <s v="EMP1033"/>
    <x v="736"/>
    <x v="581"/>
    <x v="1"/>
    <n v="561"/>
    <n v="421"/>
    <n v="421"/>
    <n v="561"/>
    <n v="140"/>
    <x v="68"/>
    <s v="Jerry Perry"/>
    <x v="736"/>
    <x v="4"/>
    <x v="6"/>
    <x v="2"/>
  </r>
  <r>
    <s v="AX14565"/>
    <s v="ENX2057"/>
    <s v="A119"/>
    <s v="EMP1017"/>
    <x v="548"/>
    <x v="609"/>
    <x v="1"/>
    <n v="181"/>
    <n v="130"/>
    <n v="130"/>
    <n v="181"/>
    <n v="51"/>
    <x v="61"/>
    <s v="Brian Hansen"/>
    <x v="548"/>
    <x v="1"/>
    <x v="4"/>
    <x v="2"/>
  </r>
  <r>
    <s v="AX14568"/>
    <s v="ENX2096"/>
    <s v="A158"/>
    <s v="EMP1003"/>
    <x v="324"/>
    <x v="711"/>
    <x v="2"/>
    <n v="1587"/>
    <n v="1301"/>
    <n v="3903"/>
    <n v="4761"/>
    <n v="858"/>
    <x v="4"/>
    <s v="Christopher Tucker"/>
    <x v="324"/>
    <x v="3"/>
    <x v="8"/>
    <x v="2"/>
  </r>
  <r>
    <s v="AX14570"/>
    <s v="ENX2076"/>
    <s v="A125"/>
    <s v="EMP1007"/>
    <x v="580"/>
    <x v="444"/>
    <x v="3"/>
    <n v="1522"/>
    <n v="791"/>
    <n v="3164"/>
    <n v="6088"/>
    <n v="2924"/>
    <x v="72"/>
    <s v="Jeremy Mendoza"/>
    <x v="580"/>
    <x v="3"/>
    <x v="3"/>
    <x v="2"/>
  </r>
  <r>
    <s v="AX14577"/>
    <s v="ENX2045"/>
    <s v="A144"/>
    <s v="EMP1040"/>
    <x v="337"/>
    <x v="558"/>
    <x v="2"/>
    <n v="556"/>
    <n v="395"/>
    <n v="1185"/>
    <n v="1668"/>
    <n v="483"/>
    <x v="33"/>
    <s v="Patrick Ruiz"/>
    <x v="337"/>
    <x v="1"/>
    <x v="6"/>
    <x v="2"/>
  </r>
  <r>
    <s v="AX14578"/>
    <s v="ENX2035"/>
    <s v="A151"/>
    <s v="EMP1034"/>
    <x v="165"/>
    <x v="690"/>
    <x v="1"/>
    <n v="458"/>
    <n v="376"/>
    <n v="376"/>
    <n v="458"/>
    <n v="82"/>
    <x v="24"/>
    <s v="Arthur Mccoy"/>
    <x v="165"/>
    <x v="5"/>
    <x v="2"/>
    <x v="2"/>
  </r>
  <r>
    <s v="AX14583"/>
    <s v="ENX2092"/>
    <s v="A165"/>
    <s v="EMP1001"/>
    <x v="532"/>
    <x v="702"/>
    <x v="3"/>
    <n v="1639"/>
    <n v="1295"/>
    <n v="5180"/>
    <n v="6556"/>
    <n v="1376"/>
    <x v="51"/>
    <s v="Kevin Butler"/>
    <x v="532"/>
    <x v="4"/>
    <x v="9"/>
    <x v="2"/>
  </r>
  <r>
    <s v="AX14585"/>
    <s v="ENX2023"/>
    <s v="A138"/>
    <s v="EMP1030"/>
    <x v="222"/>
    <x v="596"/>
    <x v="2"/>
    <n v="818"/>
    <n v="450"/>
    <n v="1350"/>
    <n v="2454"/>
    <n v="1104"/>
    <x v="6"/>
    <s v="Bobby Russell"/>
    <x v="222"/>
    <x v="5"/>
    <x v="2"/>
    <x v="2"/>
  </r>
  <r>
    <s v="AX14586"/>
    <s v="ENX2045"/>
    <s v="A144"/>
    <s v="EMP1043"/>
    <x v="290"/>
    <x v="671"/>
    <x v="1"/>
    <n v="556"/>
    <n v="395"/>
    <n v="395"/>
    <n v="556"/>
    <n v="161"/>
    <x v="33"/>
    <s v="Joshua Taylor"/>
    <x v="290"/>
    <x v="5"/>
    <x v="10"/>
    <x v="2"/>
  </r>
  <r>
    <s v="AX14593"/>
    <s v="ENX2015"/>
    <s v="A113"/>
    <s v="EMP1040"/>
    <x v="484"/>
    <x v="762"/>
    <x v="1"/>
    <n v="637"/>
    <n v="389"/>
    <n v="389"/>
    <n v="637"/>
    <n v="248"/>
    <x v="49"/>
    <s v="Patrick Ruiz"/>
    <x v="484"/>
    <x v="2"/>
    <x v="7"/>
    <x v="2"/>
  </r>
  <r>
    <s v="AX14597"/>
    <s v="ENX2008"/>
    <s v="A129"/>
    <s v="EMP1010"/>
    <x v="242"/>
    <x v="623"/>
    <x v="0"/>
    <n v="315"/>
    <n v="208"/>
    <n v="416"/>
    <n v="630"/>
    <n v="214"/>
    <x v="59"/>
    <s v="Joshua Cook"/>
    <x v="242"/>
    <x v="1"/>
    <x v="7"/>
    <x v="2"/>
  </r>
  <r>
    <s v="AX14598"/>
    <s v="ENX2022"/>
    <s v="A170"/>
    <s v="EMP1040"/>
    <x v="42"/>
    <x v="543"/>
    <x v="2"/>
    <n v="561"/>
    <n v="421"/>
    <n v="1263"/>
    <n v="1683"/>
    <n v="420"/>
    <x v="18"/>
    <s v="Patrick Ruiz"/>
    <x v="42"/>
    <x v="4"/>
    <x v="11"/>
    <x v="2"/>
  </r>
  <r>
    <s v="AX14603"/>
    <s v="ENX2041"/>
    <s v="A134"/>
    <s v="EMP1013"/>
    <x v="663"/>
    <x v="677"/>
    <x v="2"/>
    <n v="1380"/>
    <n v="1090"/>
    <n v="3270"/>
    <n v="4140"/>
    <n v="870"/>
    <x v="7"/>
    <s v="Charles Harper"/>
    <x v="663"/>
    <x v="5"/>
    <x v="11"/>
    <x v="2"/>
  </r>
  <r>
    <s v="AX14608"/>
    <s v="ENX2096"/>
    <s v="A168"/>
    <s v="EMP1013"/>
    <x v="250"/>
    <x v="610"/>
    <x v="2"/>
    <n v="1587"/>
    <n v="1301"/>
    <n v="3903"/>
    <n v="4761"/>
    <n v="858"/>
    <x v="45"/>
    <s v="Charles Harper"/>
    <x v="250"/>
    <x v="5"/>
    <x v="11"/>
    <x v="2"/>
  </r>
  <r>
    <s v="AX14611"/>
    <s v="ENX2015"/>
    <s v="A156"/>
    <s v="EMP1039"/>
    <x v="713"/>
    <x v="731"/>
    <x v="0"/>
    <n v="637"/>
    <n v="389"/>
    <n v="778"/>
    <n v="1274"/>
    <n v="496"/>
    <x v="39"/>
    <s v="Eugene Holmes"/>
    <x v="713"/>
    <x v="5"/>
    <x v="5"/>
    <x v="2"/>
  </r>
  <r>
    <s v="AX14612"/>
    <s v="ENX2074"/>
    <s v="A141"/>
    <s v="EMP1034"/>
    <x v="199"/>
    <x v="604"/>
    <x v="1"/>
    <n v="504"/>
    <n v="408"/>
    <n v="408"/>
    <n v="504"/>
    <n v="96"/>
    <x v="23"/>
    <s v="Arthur Mccoy"/>
    <x v="199"/>
    <x v="0"/>
    <x v="6"/>
    <x v="2"/>
  </r>
  <r>
    <s v="AX14613"/>
    <s v="ENX2049"/>
    <s v="A169"/>
    <s v="EMP1026"/>
    <x v="317"/>
    <x v="474"/>
    <x v="3"/>
    <n v="826"/>
    <n v="562"/>
    <n v="2248"/>
    <n v="3304"/>
    <n v="1056"/>
    <x v="30"/>
    <s v="Martin Perry"/>
    <x v="317"/>
    <x v="4"/>
    <x v="10"/>
    <x v="2"/>
  </r>
  <r>
    <s v="AX14614"/>
    <s v="ENX2061"/>
    <s v="A151"/>
    <s v="EMP1026"/>
    <x v="445"/>
    <x v="785"/>
    <x v="1"/>
    <n v="913"/>
    <n v="584"/>
    <n v="584"/>
    <n v="913"/>
    <n v="329"/>
    <x v="24"/>
    <s v="Martin Perry"/>
    <x v="445"/>
    <x v="1"/>
    <x v="1"/>
    <x v="2"/>
  </r>
  <r>
    <s v="AX14615"/>
    <s v="ENX2031"/>
    <s v="A116"/>
    <s v="EMP1017"/>
    <x v="423"/>
    <x v="744"/>
    <x v="2"/>
    <n v="1638"/>
    <n v="1261"/>
    <n v="3783"/>
    <n v="4914"/>
    <n v="1131"/>
    <x v="47"/>
    <s v="Brian Hansen"/>
    <x v="423"/>
    <x v="6"/>
    <x v="6"/>
    <x v="2"/>
  </r>
  <r>
    <s v="AX14619"/>
    <s v="ENX2092"/>
    <s v="A150"/>
    <s v="EMP1023"/>
    <x v="220"/>
    <x v="473"/>
    <x v="0"/>
    <n v="1639"/>
    <n v="1295"/>
    <n v="2590"/>
    <n v="3278"/>
    <n v="688"/>
    <x v="27"/>
    <s v="Brian Davis"/>
    <x v="220"/>
    <x v="6"/>
    <x v="4"/>
    <x v="2"/>
  </r>
  <r>
    <s v="AX14623"/>
    <s v="ENX2080"/>
    <s v="A138"/>
    <s v="EMP1004"/>
    <x v="243"/>
    <x v="562"/>
    <x v="1"/>
    <n v="2353"/>
    <n v="1788"/>
    <n v="1788"/>
    <n v="2353"/>
    <n v="565"/>
    <x v="6"/>
    <s v="Kenneth Bradley"/>
    <x v="243"/>
    <x v="5"/>
    <x v="1"/>
    <x v="2"/>
  </r>
  <r>
    <s v="AX14624"/>
    <s v="ENX2036"/>
    <s v="A128"/>
    <s v="EMP1027"/>
    <x v="301"/>
    <x v="464"/>
    <x v="2"/>
    <n v="1582"/>
    <n v="1234"/>
    <n v="3702"/>
    <n v="4746"/>
    <n v="1044"/>
    <x v="16"/>
    <s v="Gary Rodriguez"/>
    <x v="301"/>
    <x v="2"/>
    <x v="8"/>
    <x v="2"/>
  </r>
  <r>
    <s v="AX14626"/>
    <s v="ENX2046"/>
    <s v="A126"/>
    <s v="EMP1012"/>
    <x v="240"/>
    <x v="566"/>
    <x v="1"/>
    <n v="2410"/>
    <n v="1518"/>
    <n v="1518"/>
    <n v="2410"/>
    <n v="892"/>
    <x v="38"/>
    <s v="John Reyes"/>
    <x v="240"/>
    <x v="5"/>
    <x v="8"/>
    <x v="2"/>
  </r>
  <r>
    <s v="AX14632"/>
    <s v="ENX2039"/>
    <s v="A134"/>
    <s v="EMP1043"/>
    <x v="616"/>
    <x v="540"/>
    <x v="3"/>
    <n v="817"/>
    <n v="409"/>
    <n v="1636"/>
    <n v="3268"/>
    <n v="1632"/>
    <x v="7"/>
    <s v="Joshua Taylor"/>
    <x v="616"/>
    <x v="4"/>
    <x v="4"/>
    <x v="2"/>
  </r>
  <r>
    <s v="AX14634"/>
    <s v="ENX2033"/>
    <s v="A111"/>
    <s v="EMP1014"/>
    <x v="800"/>
    <x v="519"/>
    <x v="1"/>
    <n v="2182"/>
    <n v="1200"/>
    <n v="1200"/>
    <n v="2182"/>
    <n v="982"/>
    <x v="19"/>
    <s v="Ronald Reed"/>
    <x v="800"/>
    <x v="6"/>
    <x v="0"/>
    <x v="2"/>
  </r>
  <r>
    <s v="AX14640"/>
    <s v="ENX2081"/>
    <s v="A139"/>
    <s v="EMP1026"/>
    <x v="292"/>
    <x v="776"/>
    <x v="0"/>
    <n v="1566"/>
    <n v="1190"/>
    <n v="2380"/>
    <n v="3132"/>
    <n v="752"/>
    <x v="12"/>
    <s v="Martin Perry"/>
    <x v="292"/>
    <x v="2"/>
    <x v="3"/>
    <x v="2"/>
  </r>
  <r>
    <s v="AX14643"/>
    <s v="ENX2011"/>
    <s v="A168"/>
    <s v="EMP1015"/>
    <x v="438"/>
    <x v="718"/>
    <x v="1"/>
    <n v="530"/>
    <n v="435"/>
    <n v="435"/>
    <n v="530"/>
    <n v="95"/>
    <x v="45"/>
    <s v="Justin Lynch"/>
    <x v="438"/>
    <x v="6"/>
    <x v="6"/>
    <x v="2"/>
  </r>
  <r>
    <s v="AX14647"/>
    <s v="ENX2048"/>
    <s v="A142"/>
    <s v="EMP1022"/>
    <x v="265"/>
    <x v="584"/>
    <x v="1"/>
    <n v="502"/>
    <n v="296"/>
    <n v="296"/>
    <n v="502"/>
    <n v="206"/>
    <x v="15"/>
    <s v="Walter Cook"/>
    <x v="265"/>
    <x v="3"/>
    <x v="1"/>
    <x v="2"/>
  </r>
  <r>
    <s v="AX14650"/>
    <s v="ENX2038"/>
    <s v="A168"/>
    <s v="EMP1018"/>
    <x v="129"/>
    <x v="692"/>
    <x v="2"/>
    <n v="392"/>
    <n v="255"/>
    <n v="765"/>
    <n v="1176"/>
    <n v="411"/>
    <x v="45"/>
    <s v="Jimmy Young"/>
    <x v="129"/>
    <x v="3"/>
    <x v="6"/>
    <x v="2"/>
  </r>
  <r>
    <s v="AX14653"/>
    <s v="ENX2074"/>
    <s v="A157"/>
    <s v="EMP1036"/>
    <x v="515"/>
    <x v="763"/>
    <x v="3"/>
    <n v="504"/>
    <n v="408"/>
    <n v="1632"/>
    <n v="2016"/>
    <n v="384"/>
    <x v="0"/>
    <s v="Robert Reed"/>
    <x v="515"/>
    <x v="5"/>
    <x v="7"/>
    <x v="2"/>
  </r>
  <r>
    <s v="AX14654"/>
    <s v="ENX2003"/>
    <s v="A162"/>
    <s v="EMP1004"/>
    <x v="97"/>
    <x v="559"/>
    <x v="1"/>
    <n v="1783"/>
    <n v="1516"/>
    <n v="1516"/>
    <n v="1783"/>
    <n v="267"/>
    <x v="48"/>
    <s v="Kenneth Bradley"/>
    <x v="97"/>
    <x v="4"/>
    <x v="4"/>
    <x v="2"/>
  </r>
  <r>
    <s v="AX14656"/>
    <s v="ENX2050"/>
    <s v="A106"/>
    <s v="EMP1009"/>
    <x v="398"/>
    <x v="725"/>
    <x v="0"/>
    <n v="2391"/>
    <n v="1291"/>
    <n v="2582"/>
    <n v="4782"/>
    <n v="2200"/>
    <x v="35"/>
    <s v="Kenneth Fields"/>
    <x v="398"/>
    <x v="2"/>
    <x v="6"/>
    <x v="2"/>
  </r>
  <r>
    <s v="AX14658"/>
    <s v="ENX2015"/>
    <s v="A116"/>
    <s v="EMP1043"/>
    <x v="488"/>
    <x v="747"/>
    <x v="1"/>
    <n v="637"/>
    <n v="389"/>
    <n v="389"/>
    <n v="637"/>
    <n v="248"/>
    <x v="47"/>
    <s v="Joshua Taylor"/>
    <x v="488"/>
    <x v="3"/>
    <x v="1"/>
    <x v="2"/>
  </r>
  <r>
    <s v="AX14659"/>
    <s v="ENX2024"/>
    <s v="A155"/>
    <s v="EMP1031"/>
    <x v="527"/>
    <x v="601"/>
    <x v="1"/>
    <n v="356"/>
    <n v="292"/>
    <n v="292"/>
    <n v="356"/>
    <n v="64"/>
    <x v="41"/>
    <s v="Brian Thomas"/>
    <x v="527"/>
    <x v="6"/>
    <x v="5"/>
    <x v="2"/>
  </r>
  <r>
    <s v="AX14663"/>
    <s v="ENX2012"/>
    <s v="A169"/>
    <s v="EMP1005"/>
    <x v="668"/>
    <x v="751"/>
    <x v="0"/>
    <n v="1353"/>
    <n v="947"/>
    <n v="1894"/>
    <n v="2706"/>
    <n v="812"/>
    <x v="30"/>
    <s v="Ryan Welch"/>
    <x v="668"/>
    <x v="4"/>
    <x v="9"/>
    <x v="2"/>
  </r>
  <r>
    <s v="AX14672"/>
    <s v="ENX2087"/>
    <s v="A130"/>
    <s v="EMP1028"/>
    <x v="599"/>
    <x v="786"/>
    <x v="1"/>
    <n v="1022"/>
    <n v="818"/>
    <n v="818"/>
    <n v="1022"/>
    <n v="204"/>
    <x v="3"/>
    <s v="Howard Sims"/>
    <x v="599"/>
    <x v="1"/>
    <x v="0"/>
    <x v="2"/>
  </r>
  <r>
    <s v="AX14673"/>
    <s v="ENX2005"/>
    <s v="A165"/>
    <s v="EMP1003"/>
    <x v="7"/>
    <x v="612"/>
    <x v="0"/>
    <n v="684"/>
    <n v="561"/>
    <n v="1122"/>
    <n v="1368"/>
    <n v="246"/>
    <x v="51"/>
    <s v="Christopher Tucker"/>
    <x v="7"/>
    <x v="2"/>
    <x v="0"/>
    <x v="2"/>
  </r>
  <r>
    <s v="AX14674"/>
    <s v="ENX2086"/>
    <s v="A134"/>
    <s v="EMP1029"/>
    <x v="114"/>
    <x v="620"/>
    <x v="2"/>
    <n v="123"/>
    <n v="84"/>
    <n v="252"/>
    <n v="369"/>
    <n v="117"/>
    <x v="7"/>
    <s v="Howard Gardner"/>
    <x v="114"/>
    <x v="1"/>
    <x v="4"/>
    <x v="2"/>
  </r>
  <r>
    <s v="AX14675"/>
    <s v="ENX2051"/>
    <s v="A130"/>
    <s v="EMP1021"/>
    <x v="430"/>
    <x v="789"/>
    <x v="2"/>
    <n v="1077"/>
    <n v="732"/>
    <n v="2196"/>
    <n v="3231"/>
    <n v="1035"/>
    <x v="3"/>
    <s v="Clarence Fox"/>
    <x v="430"/>
    <x v="0"/>
    <x v="10"/>
    <x v="2"/>
  </r>
  <r>
    <s v="AX14680"/>
    <s v="ENX2089"/>
    <s v="A148"/>
    <s v="EMP1024"/>
    <x v="246"/>
    <x v="559"/>
    <x v="1"/>
    <n v="2294"/>
    <n v="1399"/>
    <n v="1399"/>
    <n v="2294"/>
    <n v="895"/>
    <x v="31"/>
    <s v="Ernest Wheeler"/>
    <x v="246"/>
    <x v="4"/>
    <x v="4"/>
    <x v="2"/>
  </r>
  <r>
    <s v="AX14681"/>
    <s v="ENX2094"/>
    <s v="A125"/>
    <s v="EMP1013"/>
    <x v="329"/>
    <x v="587"/>
    <x v="2"/>
    <n v="771"/>
    <n v="648"/>
    <n v="1944"/>
    <n v="2313"/>
    <n v="369"/>
    <x v="72"/>
    <s v="Charles Harper"/>
    <x v="329"/>
    <x v="5"/>
    <x v="10"/>
    <x v="2"/>
  </r>
  <r>
    <s v="AX14683"/>
    <s v="ENX2016"/>
    <s v="A161"/>
    <s v="EMP1022"/>
    <x v="244"/>
    <x v="529"/>
    <x v="0"/>
    <n v="1351"/>
    <n v="1108"/>
    <n v="2216"/>
    <n v="2702"/>
    <n v="486"/>
    <x v="25"/>
    <s v="Walter Cook"/>
    <x v="244"/>
    <x v="5"/>
    <x v="0"/>
    <x v="2"/>
  </r>
  <r>
    <s v="AX14685"/>
    <s v="ENX2058"/>
    <s v="A117"/>
    <s v="EMP1020"/>
    <x v="720"/>
    <x v="662"/>
    <x v="0"/>
    <n v="2257"/>
    <n v="1535"/>
    <n v="3070"/>
    <n v="4514"/>
    <n v="1444"/>
    <x v="63"/>
    <s v="Ryan Butler"/>
    <x v="720"/>
    <x v="1"/>
    <x v="2"/>
    <x v="2"/>
  </r>
  <r>
    <s v="AX14687"/>
    <s v="ENX2048"/>
    <s v="A159"/>
    <s v="EMP1024"/>
    <x v="23"/>
    <x v="662"/>
    <x v="1"/>
    <n v="502"/>
    <n v="296"/>
    <n v="296"/>
    <n v="502"/>
    <n v="206"/>
    <x v="52"/>
    <s v="Ernest Wheeler"/>
    <x v="23"/>
    <x v="1"/>
    <x v="2"/>
    <x v="2"/>
  </r>
  <r>
    <s v="AX14689"/>
    <s v="ENX2009"/>
    <s v="A142"/>
    <s v="EMP1009"/>
    <x v="580"/>
    <x v="544"/>
    <x v="2"/>
    <n v="584"/>
    <n v="420"/>
    <n v="1260"/>
    <n v="1752"/>
    <n v="492"/>
    <x v="15"/>
    <s v="Kenneth Fields"/>
    <x v="580"/>
    <x v="5"/>
    <x v="3"/>
    <x v="2"/>
  </r>
  <r>
    <s v="AX14693"/>
    <s v="ENX2005"/>
    <s v="A139"/>
    <s v="EMP1038"/>
    <x v="291"/>
    <x v="633"/>
    <x v="2"/>
    <n v="684"/>
    <n v="561"/>
    <n v="1683"/>
    <n v="2052"/>
    <n v="369"/>
    <x v="12"/>
    <s v="Scott Mason"/>
    <x v="291"/>
    <x v="5"/>
    <x v="7"/>
    <x v="2"/>
  </r>
  <r>
    <s v="AX14695"/>
    <s v="ENX2075"/>
    <s v="A110"/>
    <s v="EMP1019"/>
    <x v="66"/>
    <x v="783"/>
    <x v="1"/>
    <n v="400"/>
    <n v="208"/>
    <n v="208"/>
    <n v="400"/>
    <n v="192"/>
    <x v="73"/>
    <s v="Roger Robertson"/>
    <x v="66"/>
    <x v="2"/>
    <x v="2"/>
    <x v="2"/>
  </r>
  <r>
    <s v="AX14701"/>
    <s v="ENX2063"/>
    <s v="A115"/>
    <s v="EMP1040"/>
    <x v="162"/>
    <x v="671"/>
    <x v="1"/>
    <n v="1708"/>
    <n v="871"/>
    <n v="871"/>
    <n v="1708"/>
    <n v="837"/>
    <x v="22"/>
    <s v="Patrick Ruiz"/>
    <x v="162"/>
    <x v="5"/>
    <x v="10"/>
    <x v="2"/>
  </r>
  <r>
    <s v="AX14704"/>
    <s v="ENX2065"/>
    <s v="A114"/>
    <s v="EMP1043"/>
    <x v="334"/>
    <x v="688"/>
    <x v="1"/>
    <n v="2396"/>
    <n v="1965"/>
    <n v="1965"/>
    <n v="2396"/>
    <n v="431"/>
    <x v="36"/>
    <s v="Joshua Taylor"/>
    <x v="334"/>
    <x v="2"/>
    <x v="8"/>
    <x v="2"/>
  </r>
  <r>
    <s v="AX14707"/>
    <s v="ENX2001"/>
    <s v="A125"/>
    <s v="EMP1043"/>
    <x v="699"/>
    <x v="782"/>
    <x v="1"/>
    <n v="951"/>
    <n v="504"/>
    <n v="504"/>
    <n v="951"/>
    <n v="447"/>
    <x v="72"/>
    <s v="Joshua Taylor"/>
    <x v="699"/>
    <x v="6"/>
    <x v="2"/>
    <x v="2"/>
  </r>
  <r>
    <s v="AX14710"/>
    <s v="ENX2088"/>
    <s v="A160"/>
    <s v="EMP1036"/>
    <x v="270"/>
    <x v="742"/>
    <x v="2"/>
    <n v="603"/>
    <n v="416"/>
    <n v="1248"/>
    <n v="1809"/>
    <n v="561"/>
    <x v="1"/>
    <s v="Robert Reed"/>
    <x v="270"/>
    <x v="5"/>
    <x v="5"/>
    <x v="2"/>
  </r>
  <r>
    <s v="AX14712"/>
    <s v="ENX2028"/>
    <s v="A169"/>
    <s v="EMP1025"/>
    <x v="379"/>
    <x v="480"/>
    <x v="3"/>
    <n v="2283"/>
    <n v="1484"/>
    <n v="5936"/>
    <n v="9132"/>
    <n v="3196"/>
    <x v="30"/>
    <s v="Ernest Wagner"/>
    <x v="379"/>
    <x v="3"/>
    <x v="9"/>
    <x v="2"/>
  </r>
  <r>
    <s v="AX14719"/>
    <s v="ENX2012"/>
    <s v="A155"/>
    <s v="EMP1035"/>
    <x v="249"/>
    <x v="669"/>
    <x v="1"/>
    <n v="1353"/>
    <n v="947"/>
    <n v="947"/>
    <n v="1353"/>
    <n v="406"/>
    <x v="41"/>
    <s v="Roger Ramos"/>
    <x v="249"/>
    <x v="0"/>
    <x v="9"/>
    <x v="2"/>
  </r>
  <r>
    <s v="AX14720"/>
    <s v="ENX2019"/>
    <s v="A172"/>
    <s v="EMP1022"/>
    <x v="89"/>
    <x v="489"/>
    <x v="2"/>
    <n v="800"/>
    <n v="536"/>
    <n v="1608"/>
    <n v="2400"/>
    <n v="792"/>
    <x v="28"/>
    <s v="Walter Cook"/>
    <x v="89"/>
    <x v="3"/>
    <x v="5"/>
    <x v="2"/>
  </r>
  <r>
    <s v="AX14722"/>
    <s v="ENX2081"/>
    <s v="A171"/>
    <s v="EMP1017"/>
    <x v="526"/>
    <x v="597"/>
    <x v="3"/>
    <n v="1566"/>
    <n v="1190"/>
    <n v="4760"/>
    <n v="6264"/>
    <n v="1504"/>
    <x v="58"/>
    <s v="Brian Hansen"/>
    <x v="526"/>
    <x v="3"/>
    <x v="1"/>
    <x v="2"/>
  </r>
  <r>
    <s v="AX14725"/>
    <s v="ENX2054"/>
    <s v="A101"/>
    <s v="EMP1004"/>
    <x v="671"/>
    <x v="446"/>
    <x v="3"/>
    <n v="127"/>
    <n v="79"/>
    <n v="316"/>
    <n v="508"/>
    <n v="192"/>
    <x v="26"/>
    <s v="Kenneth Bradley"/>
    <x v="671"/>
    <x v="3"/>
    <x v="5"/>
    <x v="2"/>
  </r>
  <r>
    <s v="AX14728"/>
    <s v="ENX2079"/>
    <s v="A160"/>
    <s v="EMP1017"/>
    <x v="145"/>
    <x v="756"/>
    <x v="1"/>
    <n v="1725"/>
    <n v="1363"/>
    <n v="1363"/>
    <n v="1725"/>
    <n v="362"/>
    <x v="1"/>
    <s v="Brian Hansen"/>
    <x v="145"/>
    <x v="4"/>
    <x v="1"/>
    <x v="2"/>
  </r>
  <r>
    <s v="AX14732"/>
    <s v="ENX2070"/>
    <s v="A115"/>
    <s v="EMP1009"/>
    <x v="248"/>
    <x v="690"/>
    <x v="2"/>
    <n v="1671"/>
    <n v="1220"/>
    <n v="3660"/>
    <n v="5013"/>
    <n v="1353"/>
    <x v="22"/>
    <s v="Kenneth Fields"/>
    <x v="248"/>
    <x v="5"/>
    <x v="2"/>
    <x v="2"/>
  </r>
  <r>
    <s v="AX14738"/>
    <s v="ENX2014"/>
    <s v="A126"/>
    <s v="EMP1005"/>
    <x v="500"/>
    <x v="776"/>
    <x v="1"/>
    <n v="1809"/>
    <n v="1067"/>
    <n v="1067"/>
    <n v="1809"/>
    <n v="742"/>
    <x v="38"/>
    <s v="Ryan Welch"/>
    <x v="500"/>
    <x v="2"/>
    <x v="3"/>
    <x v="2"/>
  </r>
  <r>
    <s v="AX14742"/>
    <s v="ENX2026"/>
    <s v="A170"/>
    <s v="EMP1038"/>
    <x v="542"/>
    <x v="793"/>
    <x v="0"/>
    <n v="947"/>
    <n v="786"/>
    <n v="1572"/>
    <n v="1894"/>
    <n v="322"/>
    <x v="18"/>
    <s v="Scott Mason"/>
    <x v="542"/>
    <x v="4"/>
    <x v="2"/>
    <x v="2"/>
  </r>
  <r>
    <s v="AX14745"/>
    <s v="ENX2052"/>
    <s v="A173"/>
    <s v="EMP1035"/>
    <x v="91"/>
    <x v="645"/>
    <x v="2"/>
    <n v="1526"/>
    <n v="1251"/>
    <n v="3753"/>
    <n v="4578"/>
    <n v="825"/>
    <x v="14"/>
    <s v="Roger Ramos"/>
    <x v="91"/>
    <x v="1"/>
    <x v="1"/>
    <x v="2"/>
  </r>
  <r>
    <s v="AX14746"/>
    <s v="ENX2066"/>
    <s v="A137"/>
    <s v="EMP1026"/>
    <x v="248"/>
    <x v="693"/>
    <x v="0"/>
    <n v="2091"/>
    <n v="1485"/>
    <n v="2970"/>
    <n v="4182"/>
    <n v="1212"/>
    <x v="32"/>
    <s v="Martin Perry"/>
    <x v="248"/>
    <x v="1"/>
    <x v="0"/>
    <x v="2"/>
  </r>
  <r>
    <s v="AX14747"/>
    <s v="ENX2098"/>
    <s v="A154"/>
    <s v="EMP1043"/>
    <x v="279"/>
    <x v="718"/>
    <x v="2"/>
    <n v="1178"/>
    <n v="683"/>
    <n v="2049"/>
    <n v="3534"/>
    <n v="1485"/>
    <x v="55"/>
    <s v="Joshua Taylor"/>
    <x v="279"/>
    <x v="6"/>
    <x v="6"/>
    <x v="2"/>
  </r>
  <r>
    <s v="AX14755"/>
    <s v="ENX2017"/>
    <s v="A148"/>
    <s v="EMP1028"/>
    <x v="785"/>
    <x v="627"/>
    <x v="0"/>
    <n v="35"/>
    <n v="22"/>
    <n v="44"/>
    <n v="70"/>
    <n v="26"/>
    <x v="31"/>
    <s v="Howard Sims"/>
    <x v="785"/>
    <x v="2"/>
    <x v="2"/>
    <x v="2"/>
  </r>
  <r>
    <s v="AX14757"/>
    <s v="ENX2028"/>
    <s v="A159"/>
    <s v="EMP1032"/>
    <x v="593"/>
    <x v="786"/>
    <x v="0"/>
    <n v="2283"/>
    <n v="1484"/>
    <n v="2968"/>
    <n v="4566"/>
    <n v="1598"/>
    <x v="52"/>
    <s v="Larry Castillo"/>
    <x v="593"/>
    <x v="1"/>
    <x v="0"/>
    <x v="2"/>
  </r>
  <r>
    <s v="AX14759"/>
    <s v="ENX2016"/>
    <s v="A103"/>
    <s v="EMP1006"/>
    <x v="633"/>
    <x v="549"/>
    <x v="1"/>
    <n v="1351"/>
    <n v="1108"/>
    <n v="1108"/>
    <n v="1351"/>
    <n v="243"/>
    <x v="2"/>
    <s v="Sean Miller"/>
    <x v="633"/>
    <x v="5"/>
    <x v="1"/>
    <x v="2"/>
  </r>
  <r>
    <s v="AX14761"/>
    <s v="ENX2039"/>
    <s v="A124"/>
    <s v="EMP1013"/>
    <x v="220"/>
    <x v="767"/>
    <x v="2"/>
    <n v="817"/>
    <n v="409"/>
    <n v="1227"/>
    <n v="2451"/>
    <n v="1224"/>
    <x v="21"/>
    <s v="Charles Harper"/>
    <x v="220"/>
    <x v="6"/>
    <x v="2"/>
    <x v="2"/>
  </r>
  <r>
    <s v="AX14768"/>
    <s v="ENX2051"/>
    <s v="A135"/>
    <s v="EMP1025"/>
    <x v="240"/>
    <x v="542"/>
    <x v="1"/>
    <n v="1077"/>
    <n v="732"/>
    <n v="732"/>
    <n v="1077"/>
    <n v="345"/>
    <x v="44"/>
    <s v="Ernest Wagner"/>
    <x v="240"/>
    <x v="5"/>
    <x v="1"/>
    <x v="2"/>
  </r>
  <r>
    <s v="AX14769"/>
    <s v="ENX2025"/>
    <s v="A126"/>
    <s v="EMP1004"/>
    <x v="719"/>
    <x v="748"/>
    <x v="1"/>
    <n v="667"/>
    <n v="387"/>
    <n v="387"/>
    <n v="667"/>
    <n v="280"/>
    <x v="38"/>
    <s v="Kenneth Bradley"/>
    <x v="719"/>
    <x v="1"/>
    <x v="3"/>
    <x v="2"/>
  </r>
  <r>
    <s v="AX14776"/>
    <s v="ENX2013"/>
    <s v="A102"/>
    <s v="EMP1035"/>
    <x v="225"/>
    <x v="708"/>
    <x v="1"/>
    <n v="368"/>
    <n v="269"/>
    <n v="269"/>
    <n v="368"/>
    <n v="99"/>
    <x v="43"/>
    <s v="Roger Ramos"/>
    <x v="225"/>
    <x v="4"/>
    <x v="4"/>
    <x v="2"/>
  </r>
  <r>
    <s v="AX14777"/>
    <s v="ENX2027"/>
    <s v="A101"/>
    <s v="EMP1012"/>
    <x v="134"/>
    <x v="579"/>
    <x v="2"/>
    <n v="2497"/>
    <n v="1473"/>
    <n v="4419"/>
    <n v="7491"/>
    <n v="3072"/>
    <x v="26"/>
    <s v="John Reyes"/>
    <x v="134"/>
    <x v="3"/>
    <x v="10"/>
    <x v="2"/>
  </r>
  <r>
    <s v="AX14784"/>
    <s v="ENX2099"/>
    <s v="A128"/>
    <s v="EMP1002"/>
    <x v="509"/>
    <x v="618"/>
    <x v="1"/>
    <n v="1367"/>
    <n v="984"/>
    <n v="984"/>
    <n v="1367"/>
    <n v="383"/>
    <x v="16"/>
    <s v="Andrew Bowman"/>
    <x v="509"/>
    <x v="2"/>
    <x v="9"/>
    <x v="2"/>
  </r>
  <r>
    <s v="AX14789"/>
    <s v="ENX2018"/>
    <s v="A161"/>
    <s v="EMP1027"/>
    <x v="230"/>
    <x v="625"/>
    <x v="0"/>
    <n v="1972"/>
    <n v="1321"/>
    <n v="2642"/>
    <n v="3944"/>
    <n v="1302"/>
    <x v="25"/>
    <s v="Gary Rodriguez"/>
    <x v="230"/>
    <x v="3"/>
    <x v="8"/>
    <x v="2"/>
  </r>
  <r>
    <s v="AX14791"/>
    <s v="ENX2025"/>
    <s v="A149"/>
    <s v="EMP1039"/>
    <x v="270"/>
    <x v="638"/>
    <x v="2"/>
    <n v="667"/>
    <n v="387"/>
    <n v="1161"/>
    <n v="2001"/>
    <n v="840"/>
    <x v="42"/>
    <s v="Eugene Holmes"/>
    <x v="270"/>
    <x v="4"/>
    <x v="8"/>
    <x v="2"/>
  </r>
  <r>
    <s v="AX14792"/>
    <s v="ENX2008"/>
    <s v="A172"/>
    <s v="EMP1027"/>
    <x v="782"/>
    <x v="678"/>
    <x v="0"/>
    <n v="315"/>
    <n v="208"/>
    <n v="416"/>
    <n v="630"/>
    <n v="214"/>
    <x v="28"/>
    <s v="Gary Rodriguez"/>
    <x v="782"/>
    <x v="1"/>
    <x v="10"/>
    <x v="2"/>
  </r>
  <r>
    <s v="AX14797"/>
    <s v="ENX2041"/>
    <s v="A170"/>
    <s v="EMP1043"/>
    <x v="239"/>
    <x v="666"/>
    <x v="1"/>
    <n v="1380"/>
    <n v="1090"/>
    <n v="1090"/>
    <n v="1380"/>
    <n v="290"/>
    <x v="18"/>
    <s v="Joshua Taylor"/>
    <x v="239"/>
    <x v="5"/>
    <x v="3"/>
    <x v="2"/>
  </r>
  <r>
    <s v="AX14804"/>
    <s v="ENX2045"/>
    <s v="A127"/>
    <s v="EMP1009"/>
    <x v="494"/>
    <x v="548"/>
    <x v="0"/>
    <n v="556"/>
    <n v="395"/>
    <n v="790"/>
    <n v="1112"/>
    <n v="322"/>
    <x v="5"/>
    <s v="Kenneth Fields"/>
    <x v="494"/>
    <x v="6"/>
    <x v="5"/>
    <x v="2"/>
  </r>
  <r>
    <s v="AX14810"/>
    <s v="ENX2021"/>
    <s v="A166"/>
    <s v="EMP1038"/>
    <x v="7"/>
    <x v="659"/>
    <x v="1"/>
    <n v="217"/>
    <n v="171"/>
    <n v="171"/>
    <n v="217"/>
    <n v="46"/>
    <x v="65"/>
    <s v="Scott Mason"/>
    <x v="7"/>
    <x v="0"/>
    <x v="4"/>
    <x v="2"/>
  </r>
  <r>
    <s v="AX14816"/>
    <s v="ENX2024"/>
    <s v="A169"/>
    <s v="EMP1023"/>
    <x v="90"/>
    <x v="601"/>
    <x v="3"/>
    <n v="356"/>
    <n v="292"/>
    <n v="1168"/>
    <n v="1424"/>
    <n v="256"/>
    <x v="30"/>
    <s v="Brian Davis"/>
    <x v="90"/>
    <x v="6"/>
    <x v="5"/>
    <x v="2"/>
  </r>
  <r>
    <s v="AX14818"/>
    <s v="ENX2066"/>
    <s v="A124"/>
    <s v="EMP1013"/>
    <x v="66"/>
    <x v="739"/>
    <x v="1"/>
    <n v="2091"/>
    <n v="1485"/>
    <n v="1485"/>
    <n v="2091"/>
    <n v="606"/>
    <x v="21"/>
    <s v="Charles Harper"/>
    <x v="66"/>
    <x v="4"/>
    <x v="7"/>
    <x v="2"/>
  </r>
  <r>
    <s v="AX14820"/>
    <s v="ENX2024"/>
    <s v="A165"/>
    <s v="EMP1024"/>
    <x v="626"/>
    <x v="581"/>
    <x v="3"/>
    <n v="356"/>
    <n v="292"/>
    <n v="1168"/>
    <n v="1424"/>
    <n v="256"/>
    <x v="51"/>
    <s v="Ernest Wheeler"/>
    <x v="626"/>
    <x v="4"/>
    <x v="6"/>
    <x v="2"/>
  </r>
  <r>
    <s v="AX14824"/>
    <s v="ENX2022"/>
    <s v="A114"/>
    <s v="EMP1012"/>
    <x v="256"/>
    <x v="509"/>
    <x v="2"/>
    <n v="561"/>
    <n v="421"/>
    <n v="1263"/>
    <n v="1683"/>
    <n v="420"/>
    <x v="36"/>
    <s v="John Reyes"/>
    <x v="256"/>
    <x v="2"/>
    <x v="2"/>
    <x v="2"/>
  </r>
  <r>
    <s v="AX14825"/>
    <s v="ENX2077"/>
    <s v="A141"/>
    <s v="EMP1016"/>
    <x v="202"/>
    <x v="493"/>
    <x v="2"/>
    <n v="530"/>
    <n v="424"/>
    <n v="1272"/>
    <n v="1590"/>
    <n v="318"/>
    <x v="23"/>
    <s v="Henry Nelson"/>
    <x v="202"/>
    <x v="0"/>
    <x v="1"/>
    <x v="2"/>
  </r>
  <r>
    <s v="AX14827"/>
    <s v="ENX2086"/>
    <s v="A146"/>
    <s v="EMP1013"/>
    <x v="750"/>
    <x v="765"/>
    <x v="1"/>
    <n v="123"/>
    <n v="84"/>
    <n v="84"/>
    <n v="123"/>
    <n v="39"/>
    <x v="8"/>
    <s v="Charles Harper"/>
    <x v="750"/>
    <x v="1"/>
    <x v="0"/>
    <x v="2"/>
  </r>
  <r>
    <s v="AX14828"/>
    <s v="ENX2057"/>
    <s v="A127"/>
    <s v="EMP1010"/>
    <x v="522"/>
    <x v="548"/>
    <x v="1"/>
    <n v="181"/>
    <n v="130"/>
    <n v="130"/>
    <n v="181"/>
    <n v="51"/>
    <x v="5"/>
    <s v="Joshua Cook"/>
    <x v="522"/>
    <x v="6"/>
    <x v="5"/>
    <x v="2"/>
  </r>
  <r>
    <s v="AX14833"/>
    <s v="ENX2013"/>
    <s v="A156"/>
    <s v="EMP1044"/>
    <x v="631"/>
    <x v="614"/>
    <x v="1"/>
    <n v="368"/>
    <n v="269"/>
    <n v="269"/>
    <n v="368"/>
    <n v="99"/>
    <x v="39"/>
    <s v="Martin Carr"/>
    <x v="631"/>
    <x v="4"/>
    <x v="2"/>
    <x v="2"/>
  </r>
  <r>
    <s v="AX14836"/>
    <s v="ENX2049"/>
    <s v="A112"/>
    <s v="EMP1040"/>
    <x v="613"/>
    <x v="687"/>
    <x v="0"/>
    <n v="826"/>
    <n v="562"/>
    <n v="1124"/>
    <n v="1652"/>
    <n v="528"/>
    <x v="40"/>
    <s v="Patrick Ruiz"/>
    <x v="613"/>
    <x v="3"/>
    <x v="0"/>
    <x v="2"/>
  </r>
  <r>
    <s v="AX14838"/>
    <s v="ENX2025"/>
    <s v="A156"/>
    <s v="EMP1037"/>
    <x v="317"/>
    <x v="715"/>
    <x v="1"/>
    <n v="667"/>
    <n v="387"/>
    <n v="387"/>
    <n v="667"/>
    <n v="280"/>
    <x v="39"/>
    <s v="Carl Hall"/>
    <x v="317"/>
    <x v="2"/>
    <x v="4"/>
    <x v="2"/>
  </r>
  <r>
    <s v="AX14839"/>
    <s v="ENX2055"/>
    <s v="A140"/>
    <s v="EMP1042"/>
    <x v="272"/>
    <x v="652"/>
    <x v="1"/>
    <n v="2495"/>
    <n v="1896"/>
    <n v="1896"/>
    <n v="2495"/>
    <n v="599"/>
    <x v="46"/>
    <s v="Scott Clark"/>
    <x v="272"/>
    <x v="6"/>
    <x v="0"/>
    <x v="2"/>
  </r>
  <r>
    <s v="AX14840"/>
    <s v="ENX2031"/>
    <s v="A162"/>
    <s v="EMP1023"/>
    <x v="301"/>
    <x v="517"/>
    <x v="2"/>
    <n v="1638"/>
    <n v="1261"/>
    <n v="3783"/>
    <n v="4914"/>
    <n v="1131"/>
    <x v="48"/>
    <s v="Brian Davis"/>
    <x v="301"/>
    <x v="6"/>
    <x v="8"/>
    <x v="2"/>
  </r>
  <r>
    <s v="AX14844"/>
    <s v="ENX2079"/>
    <s v="A125"/>
    <s v="EMP1000"/>
    <x v="410"/>
    <x v="576"/>
    <x v="2"/>
    <n v="1725"/>
    <n v="1363"/>
    <n v="4089"/>
    <n v="5175"/>
    <n v="1086"/>
    <x v="72"/>
    <s v="Fred Robertson"/>
    <x v="410"/>
    <x v="5"/>
    <x v="5"/>
    <x v="2"/>
  </r>
  <r>
    <s v="AX14846"/>
    <s v="ENX2068"/>
    <s v="A143"/>
    <s v="EMP1037"/>
    <x v="166"/>
    <x v="676"/>
    <x v="2"/>
    <n v="1500"/>
    <n v="900"/>
    <n v="2700"/>
    <n v="4500"/>
    <n v="1800"/>
    <x v="9"/>
    <s v="Carl Hall"/>
    <x v="166"/>
    <x v="5"/>
    <x v="9"/>
    <x v="2"/>
  </r>
  <r>
    <s v="AX14847"/>
    <s v="ENX2035"/>
    <s v="A147"/>
    <s v="EMP1011"/>
    <x v="793"/>
    <x v="582"/>
    <x v="1"/>
    <n v="458"/>
    <n v="376"/>
    <n v="376"/>
    <n v="458"/>
    <n v="82"/>
    <x v="20"/>
    <s v="Larry Marshall"/>
    <x v="793"/>
    <x v="1"/>
    <x v="8"/>
    <x v="2"/>
  </r>
  <r>
    <s v="AX14850"/>
    <s v="ENX2002"/>
    <s v="A158"/>
    <s v="EMP1009"/>
    <x v="492"/>
    <x v="541"/>
    <x v="1"/>
    <n v="847"/>
    <n v="534"/>
    <n v="534"/>
    <n v="847"/>
    <n v="313"/>
    <x v="4"/>
    <s v="Kenneth Fields"/>
    <x v="492"/>
    <x v="3"/>
    <x v="7"/>
    <x v="2"/>
  </r>
  <r>
    <s v="AX14854"/>
    <s v="ENX2022"/>
    <s v="A163"/>
    <s v="EMP1007"/>
    <x v="525"/>
    <x v="644"/>
    <x v="0"/>
    <n v="561"/>
    <n v="421"/>
    <n v="842"/>
    <n v="1122"/>
    <n v="280"/>
    <x v="60"/>
    <s v="Jeremy Mendoza"/>
    <x v="525"/>
    <x v="5"/>
    <x v="2"/>
    <x v="2"/>
  </r>
  <r>
    <s v="AX14855"/>
    <s v="ENX2000"/>
    <s v="A104"/>
    <s v="EMP1037"/>
    <x v="9"/>
    <x v="547"/>
    <x v="3"/>
    <n v="2241"/>
    <n v="1367"/>
    <n v="5468"/>
    <n v="8964"/>
    <n v="3496"/>
    <x v="53"/>
    <s v="Carl Hall"/>
    <x v="9"/>
    <x v="5"/>
    <x v="8"/>
    <x v="2"/>
  </r>
  <r>
    <s v="AX14860"/>
    <s v="ENX2043"/>
    <s v="A132"/>
    <s v="EMP1019"/>
    <x v="504"/>
    <x v="760"/>
    <x v="3"/>
    <n v="545"/>
    <n v="425"/>
    <n v="1700"/>
    <n v="2180"/>
    <n v="480"/>
    <x v="56"/>
    <s v="Roger Robertson"/>
    <x v="504"/>
    <x v="6"/>
    <x v="9"/>
    <x v="2"/>
  </r>
  <r>
    <s v="AX14863"/>
    <s v="ENX2074"/>
    <s v="A172"/>
    <s v="EMP1021"/>
    <x v="510"/>
    <x v="644"/>
    <x v="1"/>
    <n v="504"/>
    <n v="408"/>
    <n v="408"/>
    <n v="504"/>
    <n v="96"/>
    <x v="28"/>
    <s v="Clarence Fox"/>
    <x v="510"/>
    <x v="5"/>
    <x v="2"/>
    <x v="2"/>
  </r>
  <r>
    <s v="AX14867"/>
    <s v="ENX2000"/>
    <s v="A121"/>
    <s v="EMP1013"/>
    <x v="514"/>
    <x v="740"/>
    <x v="1"/>
    <n v="2241"/>
    <n v="1367"/>
    <n v="1367"/>
    <n v="2241"/>
    <n v="874"/>
    <x v="70"/>
    <s v="Charles Harper"/>
    <x v="514"/>
    <x v="3"/>
    <x v="8"/>
    <x v="2"/>
  </r>
  <r>
    <s v="AX14869"/>
    <s v="ENX2046"/>
    <s v="A150"/>
    <s v="EMP1026"/>
    <x v="60"/>
    <x v="666"/>
    <x v="2"/>
    <n v="2410"/>
    <n v="1518"/>
    <n v="4554"/>
    <n v="7230"/>
    <n v="2676"/>
    <x v="27"/>
    <s v="Martin Perry"/>
    <x v="60"/>
    <x v="5"/>
    <x v="3"/>
    <x v="2"/>
  </r>
  <r>
    <s v="AX14870"/>
    <s v="ENX2079"/>
    <s v="A139"/>
    <s v="EMP1032"/>
    <x v="406"/>
    <x v="475"/>
    <x v="1"/>
    <n v="1725"/>
    <n v="1363"/>
    <n v="1363"/>
    <n v="1725"/>
    <n v="362"/>
    <x v="12"/>
    <s v="Larry Castillo"/>
    <x v="406"/>
    <x v="4"/>
    <x v="10"/>
    <x v="2"/>
  </r>
  <r>
    <s v="AX14873"/>
    <s v="ENX2021"/>
    <s v="A102"/>
    <s v="EMP1027"/>
    <x v="509"/>
    <x v="802"/>
    <x v="2"/>
    <n v="217"/>
    <n v="171"/>
    <n v="513"/>
    <n v="651"/>
    <n v="138"/>
    <x v="43"/>
    <s v="Gary Rodriguez"/>
    <x v="509"/>
    <x v="1"/>
    <x v="2"/>
    <x v="2"/>
  </r>
  <r>
    <s v="AX14876"/>
    <s v="ENX2090"/>
    <s v="A136"/>
    <s v="EMP1026"/>
    <x v="361"/>
    <x v="582"/>
    <x v="1"/>
    <n v="1338"/>
    <n v="682"/>
    <n v="682"/>
    <n v="1338"/>
    <n v="656"/>
    <x v="29"/>
    <s v="Martin Perry"/>
    <x v="361"/>
    <x v="1"/>
    <x v="8"/>
    <x v="2"/>
  </r>
  <r>
    <s v="AX14879"/>
    <s v="ENX2060"/>
    <s v="A103"/>
    <s v="EMP1024"/>
    <x v="711"/>
    <x v="769"/>
    <x v="0"/>
    <n v="1467"/>
    <n v="807"/>
    <n v="1614"/>
    <n v="2934"/>
    <n v="1320"/>
    <x v="2"/>
    <s v="Ernest Wheeler"/>
    <x v="711"/>
    <x v="3"/>
    <x v="3"/>
    <x v="2"/>
  </r>
  <r>
    <s v="AX14880"/>
    <s v="ENX2015"/>
    <s v="A118"/>
    <s v="EMP1021"/>
    <x v="101"/>
    <x v="509"/>
    <x v="1"/>
    <n v="637"/>
    <n v="389"/>
    <n v="389"/>
    <n v="637"/>
    <n v="248"/>
    <x v="11"/>
    <s v="Clarence Fox"/>
    <x v="101"/>
    <x v="2"/>
    <x v="2"/>
    <x v="2"/>
  </r>
  <r>
    <s v="AX14881"/>
    <s v="ENX2072"/>
    <s v="A129"/>
    <s v="EMP1012"/>
    <x v="541"/>
    <x v="663"/>
    <x v="0"/>
    <n v="1887"/>
    <n v="1378"/>
    <n v="2756"/>
    <n v="3774"/>
    <n v="1018"/>
    <x v="59"/>
    <s v="John Reyes"/>
    <x v="541"/>
    <x v="3"/>
    <x v="9"/>
    <x v="2"/>
  </r>
  <r>
    <s v="AX14885"/>
    <s v="ENX2095"/>
    <s v="A129"/>
    <s v="EMP1044"/>
    <x v="355"/>
    <x v="655"/>
    <x v="1"/>
    <n v="1743"/>
    <n v="872"/>
    <n v="872"/>
    <n v="1743"/>
    <n v="871"/>
    <x v="59"/>
    <s v="Martin Carr"/>
    <x v="355"/>
    <x v="4"/>
    <x v="1"/>
    <x v="2"/>
  </r>
  <r>
    <s v="AX14886"/>
    <s v="ENX2098"/>
    <s v="A167"/>
    <s v="EMP1015"/>
    <x v="723"/>
    <x v="756"/>
    <x v="3"/>
    <n v="1178"/>
    <n v="683"/>
    <n v="2732"/>
    <n v="4712"/>
    <n v="1980"/>
    <x v="10"/>
    <s v="Justin Lynch"/>
    <x v="723"/>
    <x v="4"/>
    <x v="1"/>
    <x v="2"/>
  </r>
  <r>
    <s v="AX14887"/>
    <s v="ENX2098"/>
    <s v="A143"/>
    <s v="EMP1017"/>
    <x v="443"/>
    <x v="779"/>
    <x v="1"/>
    <n v="1178"/>
    <n v="683"/>
    <n v="683"/>
    <n v="1178"/>
    <n v="495"/>
    <x v="9"/>
    <s v="Brian Hansen"/>
    <x v="443"/>
    <x v="0"/>
    <x v="5"/>
    <x v="2"/>
  </r>
  <r>
    <s v="AX14894"/>
    <s v="ENX2059"/>
    <s v="A152"/>
    <s v="EMP1033"/>
    <x v="712"/>
    <x v="591"/>
    <x v="2"/>
    <n v="1494"/>
    <n v="971"/>
    <n v="2913"/>
    <n v="4482"/>
    <n v="1569"/>
    <x v="54"/>
    <s v="Jerry Perry"/>
    <x v="712"/>
    <x v="2"/>
    <x v="5"/>
    <x v="2"/>
  </r>
  <r>
    <s v="AX14896"/>
    <s v="ENX2036"/>
    <s v="A172"/>
    <s v="EMP1018"/>
    <x v="426"/>
    <x v="553"/>
    <x v="1"/>
    <n v="1582"/>
    <n v="1234"/>
    <n v="1234"/>
    <n v="1582"/>
    <n v="348"/>
    <x v="28"/>
    <s v="Jimmy Young"/>
    <x v="426"/>
    <x v="5"/>
    <x v="4"/>
    <x v="2"/>
  </r>
  <r>
    <s v="AX14905"/>
    <s v="ENX2045"/>
    <s v="A110"/>
    <s v="EMP1001"/>
    <x v="661"/>
    <x v="476"/>
    <x v="2"/>
    <n v="556"/>
    <n v="395"/>
    <n v="1185"/>
    <n v="1668"/>
    <n v="483"/>
    <x v="73"/>
    <s v="Kevin Butler"/>
    <x v="661"/>
    <x v="6"/>
    <x v="9"/>
    <x v="2"/>
  </r>
  <r>
    <s v="AX14907"/>
    <s v="ENX2038"/>
    <s v="A152"/>
    <s v="EMP1039"/>
    <x v="686"/>
    <x v="734"/>
    <x v="2"/>
    <n v="392"/>
    <n v="255"/>
    <n v="765"/>
    <n v="1176"/>
    <n v="411"/>
    <x v="54"/>
    <s v="Eugene Holmes"/>
    <x v="686"/>
    <x v="6"/>
    <x v="0"/>
    <x v="2"/>
  </r>
  <r>
    <s v="AX14910"/>
    <s v="ENX2013"/>
    <s v="A132"/>
    <s v="EMP1016"/>
    <x v="549"/>
    <x v="670"/>
    <x v="0"/>
    <n v="368"/>
    <n v="269"/>
    <n v="538"/>
    <n v="736"/>
    <n v="198"/>
    <x v="56"/>
    <s v="Henry Nelson"/>
    <x v="549"/>
    <x v="1"/>
    <x v="2"/>
    <x v="2"/>
  </r>
  <r>
    <s v="AX14916"/>
    <s v="ENX2001"/>
    <s v="A142"/>
    <s v="EMP1039"/>
    <x v="779"/>
    <x v="766"/>
    <x v="1"/>
    <n v="951"/>
    <n v="504"/>
    <n v="504"/>
    <n v="951"/>
    <n v="447"/>
    <x v="15"/>
    <s v="Eugene Holmes"/>
    <x v="779"/>
    <x v="1"/>
    <x v="5"/>
    <x v="2"/>
  </r>
  <r>
    <s v="AX14917"/>
    <s v="ENX2058"/>
    <s v="A160"/>
    <s v="EMP1002"/>
    <x v="40"/>
    <x v="491"/>
    <x v="1"/>
    <n v="2257"/>
    <n v="1535"/>
    <n v="1535"/>
    <n v="2257"/>
    <n v="722"/>
    <x v="1"/>
    <s v="Andrew Bowman"/>
    <x v="40"/>
    <x v="6"/>
    <x v="4"/>
    <x v="2"/>
  </r>
  <r>
    <s v="AX14922"/>
    <s v="ENX2048"/>
    <s v="A153"/>
    <s v="EMP1019"/>
    <x v="164"/>
    <x v="644"/>
    <x v="0"/>
    <n v="502"/>
    <n v="296"/>
    <n v="592"/>
    <n v="1004"/>
    <n v="412"/>
    <x v="69"/>
    <s v="Roger Robertson"/>
    <x v="164"/>
    <x v="5"/>
    <x v="2"/>
    <x v="2"/>
  </r>
  <r>
    <s v="AX14926"/>
    <s v="ENX2087"/>
    <s v="A106"/>
    <s v="EMP1043"/>
    <x v="495"/>
    <x v="543"/>
    <x v="0"/>
    <n v="1022"/>
    <n v="818"/>
    <n v="1636"/>
    <n v="2044"/>
    <n v="408"/>
    <x v="35"/>
    <s v="Joshua Taylor"/>
    <x v="495"/>
    <x v="4"/>
    <x v="11"/>
    <x v="2"/>
  </r>
  <r>
    <s v="AX14932"/>
    <s v="ENX2035"/>
    <s v="A144"/>
    <s v="EMP1023"/>
    <x v="304"/>
    <x v="660"/>
    <x v="0"/>
    <n v="458"/>
    <n v="376"/>
    <n v="752"/>
    <n v="916"/>
    <n v="164"/>
    <x v="33"/>
    <s v="Brian Davis"/>
    <x v="304"/>
    <x v="6"/>
    <x v="5"/>
    <x v="2"/>
  </r>
  <r>
    <s v="AX14935"/>
    <s v="ENX2071"/>
    <s v="A105"/>
    <s v="EMP1026"/>
    <x v="193"/>
    <x v="712"/>
    <x v="2"/>
    <n v="136"/>
    <n v="72"/>
    <n v="216"/>
    <n v="408"/>
    <n v="192"/>
    <x v="57"/>
    <s v="Martin Perry"/>
    <x v="193"/>
    <x v="2"/>
    <x v="0"/>
    <x v="2"/>
  </r>
  <r>
    <s v="AX14936"/>
    <s v="ENX2022"/>
    <s v="A134"/>
    <s v="EMP1005"/>
    <x v="289"/>
    <x v="481"/>
    <x v="0"/>
    <n v="561"/>
    <n v="421"/>
    <n v="842"/>
    <n v="1122"/>
    <n v="280"/>
    <x v="7"/>
    <s v="Ryan Welch"/>
    <x v="289"/>
    <x v="5"/>
    <x v="0"/>
    <x v="2"/>
  </r>
  <r>
    <s v="AX14938"/>
    <s v="ENX2050"/>
    <s v="A145"/>
    <s v="EMP1029"/>
    <x v="606"/>
    <x v="598"/>
    <x v="0"/>
    <n v="2391"/>
    <n v="1291"/>
    <n v="2582"/>
    <n v="4782"/>
    <n v="2200"/>
    <x v="50"/>
    <s v="Howard Gardner"/>
    <x v="606"/>
    <x v="2"/>
    <x v="7"/>
    <x v="2"/>
  </r>
  <r>
    <s v="AX14942"/>
    <s v="ENX2018"/>
    <s v="A136"/>
    <s v="EMP1031"/>
    <x v="126"/>
    <x v="631"/>
    <x v="1"/>
    <n v="1972"/>
    <n v="1321"/>
    <n v="1321"/>
    <n v="1972"/>
    <n v="651"/>
    <x v="29"/>
    <s v="Brian Thomas"/>
    <x v="126"/>
    <x v="0"/>
    <x v="11"/>
    <x v="2"/>
  </r>
  <r>
    <s v="AX14943"/>
    <s v="ENX2082"/>
    <s v="A125"/>
    <s v="EMP1011"/>
    <x v="437"/>
    <x v="443"/>
    <x v="2"/>
    <n v="1103"/>
    <n v="838"/>
    <n v="2514"/>
    <n v="3309"/>
    <n v="795"/>
    <x v="72"/>
    <s v="Larry Marshall"/>
    <x v="437"/>
    <x v="2"/>
    <x v="1"/>
    <x v="2"/>
  </r>
  <r>
    <s v="AX14944"/>
    <s v="ENX2079"/>
    <s v="A101"/>
    <s v="EMP1016"/>
    <x v="474"/>
    <x v="738"/>
    <x v="1"/>
    <n v="1725"/>
    <n v="1363"/>
    <n v="1363"/>
    <n v="1725"/>
    <n v="362"/>
    <x v="26"/>
    <s v="Henry Nelson"/>
    <x v="474"/>
    <x v="0"/>
    <x v="9"/>
    <x v="2"/>
  </r>
  <r>
    <s v="AX14947"/>
    <s v="ENX2075"/>
    <s v="A160"/>
    <s v="EMP1024"/>
    <x v="341"/>
    <x v="594"/>
    <x v="1"/>
    <n v="400"/>
    <n v="208"/>
    <n v="208"/>
    <n v="400"/>
    <n v="192"/>
    <x v="1"/>
    <s v="Ernest Wheeler"/>
    <x v="341"/>
    <x v="2"/>
    <x v="10"/>
    <x v="2"/>
  </r>
  <r>
    <s v="AX14951"/>
    <s v="ENX2089"/>
    <s v="A119"/>
    <s v="EMP1018"/>
    <x v="722"/>
    <x v="757"/>
    <x v="1"/>
    <n v="2294"/>
    <n v="1399"/>
    <n v="1399"/>
    <n v="2294"/>
    <n v="895"/>
    <x v="61"/>
    <s v="Jimmy Young"/>
    <x v="722"/>
    <x v="5"/>
    <x v="6"/>
    <x v="2"/>
  </r>
  <r>
    <s v="AX14954"/>
    <s v="ENX2011"/>
    <s v="A139"/>
    <s v="EMP1013"/>
    <x v="449"/>
    <x v="677"/>
    <x v="1"/>
    <n v="530"/>
    <n v="435"/>
    <n v="435"/>
    <n v="530"/>
    <n v="95"/>
    <x v="12"/>
    <s v="Charles Harper"/>
    <x v="449"/>
    <x v="5"/>
    <x v="11"/>
    <x v="2"/>
  </r>
  <r>
    <s v="AX14955"/>
    <s v="ENX2099"/>
    <s v="A146"/>
    <s v="EMP1041"/>
    <x v="394"/>
    <x v="705"/>
    <x v="0"/>
    <n v="1367"/>
    <n v="984"/>
    <n v="1968"/>
    <n v="2734"/>
    <n v="766"/>
    <x v="8"/>
    <s v="Joe Sims"/>
    <x v="394"/>
    <x v="2"/>
    <x v="5"/>
    <x v="2"/>
  </r>
  <r>
    <s v="AX14957"/>
    <s v="ENX2091"/>
    <s v="A131"/>
    <s v="EMP1004"/>
    <x v="456"/>
    <x v="729"/>
    <x v="1"/>
    <n v="368"/>
    <n v="294"/>
    <n v="294"/>
    <n v="368"/>
    <n v="74"/>
    <x v="66"/>
    <s v="Kenneth Bradley"/>
    <x v="456"/>
    <x v="5"/>
    <x v="6"/>
    <x v="2"/>
  </r>
  <r>
    <s v="AX14958"/>
    <s v="ENX2075"/>
    <s v="A151"/>
    <s v="EMP1044"/>
    <x v="215"/>
    <x v="493"/>
    <x v="0"/>
    <n v="400"/>
    <n v="208"/>
    <n v="416"/>
    <n v="800"/>
    <n v="384"/>
    <x v="24"/>
    <s v="Martin Carr"/>
    <x v="215"/>
    <x v="0"/>
    <x v="1"/>
    <x v="2"/>
  </r>
  <r>
    <s v="AX14960"/>
    <s v="ENX2084"/>
    <s v="A108"/>
    <s v="EMP1008"/>
    <x v="188"/>
    <x v="491"/>
    <x v="1"/>
    <n v="1783"/>
    <n v="1230"/>
    <n v="1230"/>
    <n v="1783"/>
    <n v="553"/>
    <x v="64"/>
    <s v="Carl Elliott"/>
    <x v="188"/>
    <x v="6"/>
    <x v="4"/>
    <x v="2"/>
  </r>
  <r>
    <s v="AX14961"/>
    <s v="ENX2032"/>
    <s v="A141"/>
    <s v="EMP1023"/>
    <x v="753"/>
    <x v="615"/>
    <x v="2"/>
    <n v="1967"/>
    <n v="1397"/>
    <n v="4191"/>
    <n v="5901"/>
    <n v="1710"/>
    <x v="23"/>
    <s v="Brian Davis"/>
    <x v="753"/>
    <x v="2"/>
    <x v="6"/>
    <x v="2"/>
  </r>
  <r>
    <s v="AX14962"/>
    <s v="ENX2047"/>
    <s v="A161"/>
    <s v="EMP1007"/>
    <x v="730"/>
    <x v="766"/>
    <x v="0"/>
    <n v="290"/>
    <n v="200"/>
    <n v="400"/>
    <n v="580"/>
    <n v="180"/>
    <x v="25"/>
    <s v="Jeremy Mendoza"/>
    <x v="730"/>
    <x v="1"/>
    <x v="5"/>
    <x v="2"/>
  </r>
  <r>
    <s v="AX14964"/>
    <s v="ENX2000"/>
    <s v="A146"/>
    <s v="EMP1000"/>
    <x v="65"/>
    <x v="615"/>
    <x v="2"/>
    <n v="2241"/>
    <n v="1367"/>
    <n v="4101"/>
    <n v="6723"/>
    <n v="2622"/>
    <x v="8"/>
    <s v="Fred Robertson"/>
    <x v="65"/>
    <x v="2"/>
    <x v="6"/>
    <x v="2"/>
  </r>
  <r>
    <s v="AX14965"/>
    <s v="ENX2070"/>
    <s v="A110"/>
    <s v="EMP1022"/>
    <x v="619"/>
    <x v="676"/>
    <x v="0"/>
    <n v="1671"/>
    <n v="1220"/>
    <n v="2440"/>
    <n v="3342"/>
    <n v="902"/>
    <x v="73"/>
    <s v="Walter Cook"/>
    <x v="619"/>
    <x v="5"/>
    <x v="9"/>
    <x v="2"/>
  </r>
  <r>
    <s v="AX14968"/>
    <s v="ENX2062"/>
    <s v="A101"/>
    <s v="EMP1023"/>
    <x v="196"/>
    <x v="727"/>
    <x v="0"/>
    <n v="2464"/>
    <n v="1774"/>
    <n v="3548"/>
    <n v="4928"/>
    <n v="1380"/>
    <x v="26"/>
    <s v="Brian Davis"/>
    <x v="196"/>
    <x v="0"/>
    <x v="1"/>
    <x v="2"/>
  </r>
  <r>
    <s v="AX14971"/>
    <s v="ENX2047"/>
    <s v="A125"/>
    <s v="EMP1041"/>
    <x v="176"/>
    <x v="667"/>
    <x v="0"/>
    <n v="290"/>
    <n v="200"/>
    <n v="400"/>
    <n v="580"/>
    <n v="180"/>
    <x v="72"/>
    <s v="Joe Sims"/>
    <x v="176"/>
    <x v="4"/>
    <x v="5"/>
    <x v="2"/>
  </r>
  <r>
    <s v="AX14973"/>
    <s v="ENX2066"/>
    <s v="A150"/>
    <s v="EMP1015"/>
    <x v="459"/>
    <x v="564"/>
    <x v="1"/>
    <n v="2091"/>
    <n v="1485"/>
    <n v="1485"/>
    <n v="2091"/>
    <n v="606"/>
    <x v="27"/>
    <s v="Justin Lynch"/>
    <x v="459"/>
    <x v="1"/>
    <x v="9"/>
    <x v="2"/>
  </r>
  <r>
    <s v="AX14975"/>
    <s v="ENX2010"/>
    <s v="A137"/>
    <s v="EMP1001"/>
    <x v="747"/>
    <x v="503"/>
    <x v="1"/>
    <n v="1812"/>
    <n v="1305"/>
    <n v="1305"/>
    <n v="1812"/>
    <n v="507"/>
    <x v="32"/>
    <s v="Kevin Butler"/>
    <x v="747"/>
    <x v="6"/>
    <x v="8"/>
    <x v="2"/>
  </r>
  <r>
    <s v="AX14978"/>
    <s v="ENX2080"/>
    <s v="A150"/>
    <s v="EMP1015"/>
    <x v="393"/>
    <x v="774"/>
    <x v="1"/>
    <n v="2353"/>
    <n v="1788"/>
    <n v="1788"/>
    <n v="2353"/>
    <n v="565"/>
    <x v="27"/>
    <s v="Justin Lynch"/>
    <x v="393"/>
    <x v="0"/>
    <x v="2"/>
    <x v="2"/>
  </r>
  <r>
    <s v="AX14979"/>
    <s v="ENX2022"/>
    <s v="A148"/>
    <s v="EMP1010"/>
    <x v="482"/>
    <x v="620"/>
    <x v="1"/>
    <n v="561"/>
    <n v="421"/>
    <n v="421"/>
    <n v="561"/>
    <n v="140"/>
    <x v="31"/>
    <s v="Joshua Cook"/>
    <x v="482"/>
    <x v="1"/>
    <x v="4"/>
    <x v="2"/>
  </r>
  <r>
    <s v="AX14991"/>
    <s v="ENX2077"/>
    <s v="A105"/>
    <s v="EMP1021"/>
    <x v="720"/>
    <x v="577"/>
    <x v="3"/>
    <n v="530"/>
    <n v="424"/>
    <n v="1696"/>
    <n v="2120"/>
    <n v="424"/>
    <x v="57"/>
    <s v="Clarence Fox"/>
    <x v="720"/>
    <x v="4"/>
    <x v="10"/>
    <x v="2"/>
  </r>
  <r>
    <s v="AX14995"/>
    <s v="ENX2032"/>
    <s v="A100"/>
    <s v="EMP1023"/>
    <x v="239"/>
    <x v="693"/>
    <x v="1"/>
    <n v="1967"/>
    <n v="1397"/>
    <n v="1397"/>
    <n v="1967"/>
    <n v="570"/>
    <x v="67"/>
    <s v="Brian Davis"/>
    <x v="239"/>
    <x v="1"/>
    <x v="0"/>
    <x v="2"/>
  </r>
  <r>
    <s v="AX14996"/>
    <s v="ENX2089"/>
    <s v="A125"/>
    <s v="EMP1001"/>
    <x v="731"/>
    <x v="594"/>
    <x v="0"/>
    <n v="2294"/>
    <n v="1399"/>
    <n v="2798"/>
    <n v="4588"/>
    <n v="1790"/>
    <x v="72"/>
    <s v="Kevin Butler"/>
    <x v="731"/>
    <x v="2"/>
    <x v="10"/>
    <x v="2"/>
  </r>
  <r>
    <s v="AX15001"/>
    <s v="ENX2061"/>
    <s v="A169"/>
    <s v="EMP1039"/>
    <x v="82"/>
    <x v="767"/>
    <x v="0"/>
    <n v="913"/>
    <n v="584"/>
    <n v="1168"/>
    <n v="1826"/>
    <n v="658"/>
    <x v="30"/>
    <s v="Eugene Holmes"/>
    <x v="82"/>
    <x v="6"/>
    <x v="2"/>
    <x v="2"/>
  </r>
  <r>
    <s v="AX15002"/>
    <s v="ENX2074"/>
    <s v="A169"/>
    <s v="EMP1029"/>
    <x v="432"/>
    <x v="654"/>
    <x v="1"/>
    <n v="504"/>
    <n v="408"/>
    <n v="408"/>
    <n v="504"/>
    <n v="96"/>
    <x v="30"/>
    <s v="Howard Gardner"/>
    <x v="432"/>
    <x v="0"/>
    <x v="4"/>
    <x v="2"/>
  </r>
  <r>
    <s v="AX15009"/>
    <s v="ENX2020"/>
    <s v="A107"/>
    <s v="EMP1011"/>
    <x v="698"/>
    <x v="569"/>
    <x v="0"/>
    <n v="2005"/>
    <n v="1223"/>
    <n v="2446"/>
    <n v="4010"/>
    <n v="1564"/>
    <x v="13"/>
    <s v="Larry Marshall"/>
    <x v="698"/>
    <x v="4"/>
    <x v="1"/>
    <x v="2"/>
  </r>
  <r>
    <s v="AX15012"/>
    <s v="ENX2045"/>
    <s v="A155"/>
    <s v="EMP1024"/>
    <x v="647"/>
    <x v="774"/>
    <x v="0"/>
    <n v="556"/>
    <n v="395"/>
    <n v="790"/>
    <n v="1112"/>
    <n v="322"/>
    <x v="41"/>
    <s v="Ernest Wheeler"/>
    <x v="647"/>
    <x v="0"/>
    <x v="2"/>
    <x v="2"/>
  </r>
  <r>
    <s v="AX15020"/>
    <s v="ENX2094"/>
    <s v="A104"/>
    <s v="EMP1021"/>
    <x v="313"/>
    <x v="712"/>
    <x v="1"/>
    <n v="771"/>
    <n v="648"/>
    <n v="648"/>
    <n v="771"/>
    <n v="123"/>
    <x v="53"/>
    <s v="Clarence Fox"/>
    <x v="313"/>
    <x v="2"/>
    <x v="0"/>
    <x v="2"/>
  </r>
  <r>
    <s v="AX15026"/>
    <s v="ENX2000"/>
    <s v="A114"/>
    <s v="EMP1021"/>
    <x v="120"/>
    <x v="532"/>
    <x v="1"/>
    <n v="2241"/>
    <n v="1367"/>
    <n v="1367"/>
    <n v="2241"/>
    <n v="874"/>
    <x v="36"/>
    <s v="Clarence Fox"/>
    <x v="120"/>
    <x v="2"/>
    <x v="10"/>
    <x v="2"/>
  </r>
  <r>
    <s v="AX15030"/>
    <s v="ENX2023"/>
    <s v="A173"/>
    <s v="EMP1043"/>
    <x v="116"/>
    <x v="617"/>
    <x v="0"/>
    <n v="818"/>
    <n v="450"/>
    <n v="900"/>
    <n v="1636"/>
    <n v="736"/>
    <x v="14"/>
    <s v="Joshua Taylor"/>
    <x v="116"/>
    <x v="0"/>
    <x v="2"/>
    <x v="2"/>
  </r>
  <r>
    <s v="AX15032"/>
    <s v="ENX2025"/>
    <s v="A140"/>
    <s v="EMP1012"/>
    <x v="584"/>
    <x v="689"/>
    <x v="1"/>
    <n v="667"/>
    <n v="387"/>
    <n v="387"/>
    <n v="667"/>
    <n v="280"/>
    <x v="46"/>
    <s v="John Reyes"/>
    <x v="584"/>
    <x v="6"/>
    <x v="3"/>
    <x v="2"/>
  </r>
  <r>
    <s v="AX15038"/>
    <s v="ENX2093"/>
    <s v="A128"/>
    <s v="EMP1016"/>
    <x v="709"/>
    <x v="767"/>
    <x v="1"/>
    <n v="112"/>
    <n v="90"/>
    <n v="90"/>
    <n v="112"/>
    <n v="22"/>
    <x v="16"/>
    <s v="Henry Nelson"/>
    <x v="709"/>
    <x v="6"/>
    <x v="2"/>
    <x v="2"/>
  </r>
  <r>
    <s v="AX15039"/>
    <s v="ENX2081"/>
    <s v="A153"/>
    <s v="EMP1006"/>
    <x v="645"/>
    <x v="779"/>
    <x v="1"/>
    <n v="1566"/>
    <n v="1190"/>
    <n v="1190"/>
    <n v="1566"/>
    <n v="376"/>
    <x v="69"/>
    <s v="Sean Miller"/>
    <x v="645"/>
    <x v="0"/>
    <x v="5"/>
    <x v="2"/>
  </r>
  <r>
    <s v="AX15041"/>
    <s v="ENX2089"/>
    <s v="A113"/>
    <s v="EMP1031"/>
    <x v="338"/>
    <x v="727"/>
    <x v="2"/>
    <n v="2294"/>
    <n v="1399"/>
    <n v="4197"/>
    <n v="6882"/>
    <n v="2685"/>
    <x v="49"/>
    <s v="Brian Thomas"/>
    <x v="338"/>
    <x v="0"/>
    <x v="1"/>
    <x v="2"/>
  </r>
  <r>
    <s v="AX15043"/>
    <s v="ENX2083"/>
    <s v="A137"/>
    <s v="EMP1043"/>
    <x v="432"/>
    <x v="648"/>
    <x v="1"/>
    <n v="2141"/>
    <n v="1777"/>
    <n v="1777"/>
    <n v="2141"/>
    <n v="364"/>
    <x v="32"/>
    <s v="Joshua Taylor"/>
    <x v="432"/>
    <x v="0"/>
    <x v="9"/>
    <x v="2"/>
  </r>
  <r>
    <s v="AX15048"/>
    <s v="ENX2054"/>
    <s v="A119"/>
    <s v="EMP1028"/>
    <x v="602"/>
    <x v="783"/>
    <x v="1"/>
    <n v="127"/>
    <n v="79"/>
    <n v="79"/>
    <n v="127"/>
    <n v="48"/>
    <x v="61"/>
    <s v="Howard Sims"/>
    <x v="602"/>
    <x v="2"/>
    <x v="2"/>
    <x v="2"/>
  </r>
  <r>
    <s v="AX15050"/>
    <s v="ENX2021"/>
    <s v="A146"/>
    <s v="EMP1026"/>
    <x v="356"/>
    <x v="466"/>
    <x v="3"/>
    <n v="217"/>
    <n v="171"/>
    <n v="684"/>
    <n v="868"/>
    <n v="184"/>
    <x v="8"/>
    <s v="Martin Perry"/>
    <x v="356"/>
    <x v="5"/>
    <x v="9"/>
    <x v="2"/>
  </r>
  <r>
    <s v="AX15056"/>
    <s v="ENX2019"/>
    <s v="A139"/>
    <s v="EMP1026"/>
    <x v="473"/>
    <x v="682"/>
    <x v="1"/>
    <n v="800"/>
    <n v="536"/>
    <n v="536"/>
    <n v="800"/>
    <n v="264"/>
    <x v="12"/>
    <s v="Martin Perry"/>
    <x v="473"/>
    <x v="3"/>
    <x v="10"/>
    <x v="2"/>
  </r>
  <r>
    <s v="AX15057"/>
    <s v="ENX2013"/>
    <s v="A126"/>
    <s v="EMP1038"/>
    <x v="683"/>
    <x v="670"/>
    <x v="0"/>
    <n v="368"/>
    <n v="269"/>
    <n v="538"/>
    <n v="736"/>
    <n v="198"/>
    <x v="38"/>
    <s v="Scott Mason"/>
    <x v="683"/>
    <x v="1"/>
    <x v="2"/>
    <x v="2"/>
  </r>
  <r>
    <s v="AX15063"/>
    <s v="ENX2038"/>
    <s v="A118"/>
    <s v="EMP1015"/>
    <x v="326"/>
    <x v="725"/>
    <x v="3"/>
    <n v="392"/>
    <n v="255"/>
    <n v="1020"/>
    <n v="1568"/>
    <n v="548"/>
    <x v="11"/>
    <s v="Justin Lynch"/>
    <x v="326"/>
    <x v="2"/>
    <x v="6"/>
    <x v="2"/>
  </r>
  <r>
    <s v="AX15065"/>
    <s v="ENX2081"/>
    <s v="A158"/>
    <s v="EMP1007"/>
    <x v="466"/>
    <x v="493"/>
    <x v="2"/>
    <n v="1566"/>
    <n v="1190"/>
    <n v="3570"/>
    <n v="4698"/>
    <n v="1128"/>
    <x v="4"/>
    <s v="Jeremy Mendoza"/>
    <x v="466"/>
    <x v="0"/>
    <x v="1"/>
    <x v="2"/>
  </r>
  <r>
    <s v="AX15066"/>
    <s v="ENX2071"/>
    <s v="A127"/>
    <s v="EMP1004"/>
    <x v="741"/>
    <x v="561"/>
    <x v="0"/>
    <n v="136"/>
    <n v="72"/>
    <n v="144"/>
    <n v="272"/>
    <n v="128"/>
    <x v="5"/>
    <s v="Kenneth Bradley"/>
    <x v="741"/>
    <x v="2"/>
    <x v="3"/>
    <x v="2"/>
  </r>
  <r>
    <s v="AX15067"/>
    <s v="ENX2009"/>
    <s v="A151"/>
    <s v="EMP1021"/>
    <x v="79"/>
    <x v="512"/>
    <x v="1"/>
    <n v="584"/>
    <n v="420"/>
    <n v="420"/>
    <n v="584"/>
    <n v="164"/>
    <x v="24"/>
    <s v="Clarence Fox"/>
    <x v="79"/>
    <x v="6"/>
    <x v="4"/>
    <x v="2"/>
  </r>
  <r>
    <s v="AX15072"/>
    <s v="ENX2022"/>
    <s v="A132"/>
    <s v="EMP1037"/>
    <x v="173"/>
    <x v="600"/>
    <x v="0"/>
    <n v="561"/>
    <n v="421"/>
    <n v="842"/>
    <n v="1122"/>
    <n v="280"/>
    <x v="56"/>
    <s v="Carl Hall"/>
    <x v="173"/>
    <x v="0"/>
    <x v="1"/>
    <x v="2"/>
  </r>
  <r>
    <s v="AX15073"/>
    <s v="ENX2081"/>
    <s v="A170"/>
    <s v="EMP1034"/>
    <x v="222"/>
    <x v="465"/>
    <x v="2"/>
    <n v="1566"/>
    <n v="1190"/>
    <n v="3570"/>
    <n v="4698"/>
    <n v="1128"/>
    <x v="18"/>
    <s v="Arthur Mccoy"/>
    <x v="222"/>
    <x v="4"/>
    <x v="5"/>
    <x v="2"/>
  </r>
  <r>
    <s v="AX15074"/>
    <s v="ENX2009"/>
    <s v="A127"/>
    <s v="EMP1037"/>
    <x v="195"/>
    <x v="493"/>
    <x v="0"/>
    <n v="584"/>
    <n v="420"/>
    <n v="840"/>
    <n v="1168"/>
    <n v="328"/>
    <x v="5"/>
    <s v="Carl Hall"/>
    <x v="195"/>
    <x v="0"/>
    <x v="1"/>
    <x v="2"/>
  </r>
  <r>
    <s v="AX15075"/>
    <s v="ENX2027"/>
    <s v="A109"/>
    <s v="EMP1014"/>
    <x v="393"/>
    <x v="729"/>
    <x v="0"/>
    <n v="2497"/>
    <n v="1473"/>
    <n v="2946"/>
    <n v="4994"/>
    <n v="2048"/>
    <x v="34"/>
    <s v="Ronald Reed"/>
    <x v="393"/>
    <x v="5"/>
    <x v="6"/>
    <x v="2"/>
  </r>
  <r>
    <s v="AX15076"/>
    <s v="ENX2008"/>
    <s v="A171"/>
    <s v="EMP1006"/>
    <x v="339"/>
    <x v="719"/>
    <x v="1"/>
    <n v="315"/>
    <n v="208"/>
    <n v="208"/>
    <n v="315"/>
    <n v="107"/>
    <x v="58"/>
    <s v="Sean Miller"/>
    <x v="339"/>
    <x v="1"/>
    <x v="0"/>
    <x v="2"/>
  </r>
  <r>
    <s v="AX15077"/>
    <s v="ENX2026"/>
    <s v="A147"/>
    <s v="EMP1022"/>
    <x v="393"/>
    <x v="578"/>
    <x v="1"/>
    <n v="947"/>
    <n v="786"/>
    <n v="786"/>
    <n v="947"/>
    <n v="161"/>
    <x v="20"/>
    <s v="Walter Cook"/>
    <x v="393"/>
    <x v="2"/>
    <x v="2"/>
    <x v="2"/>
  </r>
  <r>
    <s v="AX15087"/>
    <s v="ENX2022"/>
    <s v="A119"/>
    <s v="EMP1034"/>
    <x v="162"/>
    <x v="742"/>
    <x v="1"/>
    <n v="561"/>
    <n v="421"/>
    <n v="421"/>
    <n v="561"/>
    <n v="140"/>
    <x v="61"/>
    <s v="Arthur Mccoy"/>
    <x v="162"/>
    <x v="5"/>
    <x v="5"/>
    <x v="2"/>
  </r>
  <r>
    <s v="AX15089"/>
    <s v="ENX2008"/>
    <s v="A102"/>
    <s v="EMP1015"/>
    <x v="232"/>
    <x v="675"/>
    <x v="2"/>
    <n v="315"/>
    <n v="208"/>
    <n v="624"/>
    <n v="945"/>
    <n v="321"/>
    <x v="43"/>
    <s v="Justin Lynch"/>
    <x v="232"/>
    <x v="1"/>
    <x v="3"/>
    <x v="2"/>
  </r>
  <r>
    <s v="AX15092"/>
    <s v="ENX2023"/>
    <s v="A111"/>
    <s v="EMP1026"/>
    <x v="57"/>
    <x v="528"/>
    <x v="1"/>
    <n v="818"/>
    <n v="450"/>
    <n v="450"/>
    <n v="818"/>
    <n v="368"/>
    <x v="19"/>
    <s v="Martin Perry"/>
    <x v="57"/>
    <x v="3"/>
    <x v="5"/>
    <x v="2"/>
  </r>
  <r>
    <s v="AX15096"/>
    <s v="ENX2019"/>
    <s v="A153"/>
    <s v="EMP1024"/>
    <x v="527"/>
    <x v="490"/>
    <x v="1"/>
    <n v="800"/>
    <n v="536"/>
    <n v="536"/>
    <n v="800"/>
    <n v="264"/>
    <x v="69"/>
    <s v="Ernest Wheeler"/>
    <x v="527"/>
    <x v="2"/>
    <x v="10"/>
    <x v="2"/>
  </r>
  <r>
    <s v="AX15099"/>
    <s v="ENX2046"/>
    <s v="A150"/>
    <s v="EMP1027"/>
    <x v="398"/>
    <x v="668"/>
    <x v="1"/>
    <n v="2410"/>
    <n v="1518"/>
    <n v="1518"/>
    <n v="2410"/>
    <n v="892"/>
    <x v="27"/>
    <s v="Gary Rodriguez"/>
    <x v="398"/>
    <x v="2"/>
    <x v="11"/>
    <x v="2"/>
  </r>
  <r>
    <s v="AX15103"/>
    <s v="ENX2040"/>
    <s v="A125"/>
    <s v="EMP1003"/>
    <x v="268"/>
    <x v="456"/>
    <x v="0"/>
    <n v="1889"/>
    <n v="945"/>
    <n v="1890"/>
    <n v="3778"/>
    <n v="1888"/>
    <x v="72"/>
    <s v="Christopher Tucker"/>
    <x v="268"/>
    <x v="1"/>
    <x v="2"/>
    <x v="2"/>
  </r>
  <r>
    <s v="AX15109"/>
    <s v="ENX2066"/>
    <s v="A114"/>
    <s v="EMP1043"/>
    <x v="765"/>
    <x v="782"/>
    <x v="1"/>
    <n v="2091"/>
    <n v="1485"/>
    <n v="1485"/>
    <n v="2091"/>
    <n v="606"/>
    <x v="36"/>
    <s v="Joshua Taylor"/>
    <x v="765"/>
    <x v="6"/>
    <x v="2"/>
    <x v="2"/>
  </r>
  <r>
    <s v="AX15114"/>
    <s v="ENX2008"/>
    <s v="A162"/>
    <s v="EMP1030"/>
    <x v="704"/>
    <x v="750"/>
    <x v="1"/>
    <n v="315"/>
    <n v="208"/>
    <n v="208"/>
    <n v="315"/>
    <n v="107"/>
    <x v="48"/>
    <s v="Bobby Russell"/>
    <x v="704"/>
    <x v="3"/>
    <x v="10"/>
    <x v="2"/>
  </r>
  <r>
    <s v="AX15116"/>
    <s v="ENX2013"/>
    <s v="A106"/>
    <s v="EMP1016"/>
    <x v="70"/>
    <x v="650"/>
    <x v="1"/>
    <n v="368"/>
    <n v="269"/>
    <n v="269"/>
    <n v="368"/>
    <n v="99"/>
    <x v="35"/>
    <s v="Henry Nelson"/>
    <x v="70"/>
    <x v="1"/>
    <x v="3"/>
    <x v="2"/>
  </r>
  <r>
    <s v="AX15117"/>
    <s v="ENX2073"/>
    <s v="A100"/>
    <s v="EMP1036"/>
    <x v="693"/>
    <x v="559"/>
    <x v="1"/>
    <n v="95"/>
    <n v="61"/>
    <n v="61"/>
    <n v="95"/>
    <n v="34"/>
    <x v="67"/>
    <s v="Robert Reed"/>
    <x v="693"/>
    <x v="4"/>
    <x v="4"/>
    <x v="2"/>
  </r>
  <r>
    <s v="AX15118"/>
    <s v="ENX2012"/>
    <s v="A150"/>
    <s v="EMP1026"/>
    <x v="93"/>
    <x v="705"/>
    <x v="1"/>
    <n v="1353"/>
    <n v="947"/>
    <n v="947"/>
    <n v="1353"/>
    <n v="406"/>
    <x v="27"/>
    <s v="Martin Perry"/>
    <x v="93"/>
    <x v="2"/>
    <x v="5"/>
    <x v="2"/>
  </r>
  <r>
    <s v="AX15122"/>
    <s v="ENX2008"/>
    <s v="A171"/>
    <s v="EMP1029"/>
    <x v="351"/>
    <x v="803"/>
    <x v="2"/>
    <n v="315"/>
    <n v="208"/>
    <n v="624"/>
    <n v="945"/>
    <n v="321"/>
    <x v="58"/>
    <s v="Howard Gardner"/>
    <x v="351"/>
    <x v="0"/>
    <x v="3"/>
    <x v="2"/>
  </r>
  <r>
    <s v="AX15124"/>
    <s v="ENX2035"/>
    <s v="A117"/>
    <s v="EMP1001"/>
    <x v="120"/>
    <x v="607"/>
    <x v="1"/>
    <n v="458"/>
    <n v="376"/>
    <n v="376"/>
    <n v="458"/>
    <n v="82"/>
    <x v="63"/>
    <s v="Kevin Butler"/>
    <x v="120"/>
    <x v="5"/>
    <x v="7"/>
    <x v="2"/>
  </r>
  <r>
    <s v="AX15127"/>
    <s v="ENX2037"/>
    <s v="A118"/>
    <s v="EMP1035"/>
    <x v="569"/>
    <x v="454"/>
    <x v="1"/>
    <n v="880"/>
    <n v="634"/>
    <n v="634"/>
    <n v="880"/>
    <n v="246"/>
    <x v="11"/>
    <s v="Roger Ramos"/>
    <x v="569"/>
    <x v="1"/>
    <x v="7"/>
    <x v="2"/>
  </r>
  <r>
    <s v="AX15128"/>
    <s v="ENX2074"/>
    <s v="A111"/>
    <s v="EMP1013"/>
    <x v="600"/>
    <x v="687"/>
    <x v="1"/>
    <n v="504"/>
    <n v="408"/>
    <n v="408"/>
    <n v="504"/>
    <n v="96"/>
    <x v="19"/>
    <s v="Charles Harper"/>
    <x v="600"/>
    <x v="3"/>
    <x v="0"/>
    <x v="2"/>
  </r>
  <r>
    <s v="AX15130"/>
    <s v="ENX2067"/>
    <s v="A131"/>
    <s v="EMP1009"/>
    <x v="151"/>
    <x v="621"/>
    <x v="1"/>
    <n v="1119"/>
    <n v="683"/>
    <n v="683"/>
    <n v="1119"/>
    <n v="436"/>
    <x v="66"/>
    <s v="Kenneth Fields"/>
    <x v="151"/>
    <x v="3"/>
    <x v="7"/>
    <x v="2"/>
  </r>
  <r>
    <s v="AX15139"/>
    <s v="ENX2073"/>
    <s v="A167"/>
    <s v="EMP1013"/>
    <x v="643"/>
    <x v="478"/>
    <x v="2"/>
    <n v="95"/>
    <n v="61"/>
    <n v="183"/>
    <n v="285"/>
    <n v="102"/>
    <x v="10"/>
    <s v="Charles Harper"/>
    <x v="643"/>
    <x v="5"/>
    <x v="11"/>
    <x v="2"/>
  </r>
  <r>
    <s v="AX15148"/>
    <s v="ENX2067"/>
    <s v="A164"/>
    <s v="EMP1017"/>
    <x v="698"/>
    <x v="599"/>
    <x v="0"/>
    <n v="1119"/>
    <n v="683"/>
    <n v="1366"/>
    <n v="2238"/>
    <n v="872"/>
    <x v="68"/>
    <s v="Brian Hansen"/>
    <x v="698"/>
    <x v="0"/>
    <x v="7"/>
    <x v="2"/>
  </r>
  <r>
    <s v="AX15153"/>
    <s v="ENX2042"/>
    <s v="A149"/>
    <s v="EMP1040"/>
    <x v="252"/>
    <x v="676"/>
    <x v="1"/>
    <n v="203"/>
    <n v="154"/>
    <n v="154"/>
    <n v="203"/>
    <n v="49"/>
    <x v="42"/>
    <s v="Patrick Ruiz"/>
    <x v="252"/>
    <x v="5"/>
    <x v="9"/>
    <x v="2"/>
  </r>
  <r>
    <s v="AX15154"/>
    <s v="ENX2004"/>
    <s v="A126"/>
    <s v="EMP1007"/>
    <x v="531"/>
    <x v="628"/>
    <x v="1"/>
    <n v="1278"/>
    <n v="665"/>
    <n v="665"/>
    <n v="1278"/>
    <n v="613"/>
    <x v="38"/>
    <s v="Jeremy Mendoza"/>
    <x v="531"/>
    <x v="2"/>
    <x v="8"/>
    <x v="2"/>
  </r>
  <r>
    <s v="AX15156"/>
    <s v="ENX2086"/>
    <s v="A138"/>
    <s v="EMP1008"/>
    <x v="523"/>
    <x v="680"/>
    <x v="0"/>
    <n v="123"/>
    <n v="84"/>
    <n v="168"/>
    <n v="246"/>
    <n v="78"/>
    <x v="6"/>
    <s v="Carl Elliott"/>
    <x v="523"/>
    <x v="1"/>
    <x v="4"/>
    <x v="2"/>
  </r>
  <r>
    <s v="AX15157"/>
    <s v="ENX2062"/>
    <s v="A173"/>
    <s v="EMP1034"/>
    <x v="334"/>
    <x v="777"/>
    <x v="3"/>
    <n v="2464"/>
    <n v="1774"/>
    <n v="7096"/>
    <n v="9856"/>
    <n v="2760"/>
    <x v="14"/>
    <s v="Arthur Mccoy"/>
    <x v="334"/>
    <x v="5"/>
    <x v="6"/>
    <x v="2"/>
  </r>
  <r>
    <s v="AX15161"/>
    <s v="ENX2039"/>
    <s v="A157"/>
    <s v="EMP1015"/>
    <x v="3"/>
    <x v="648"/>
    <x v="2"/>
    <n v="817"/>
    <n v="409"/>
    <n v="1227"/>
    <n v="2451"/>
    <n v="1224"/>
    <x v="0"/>
    <s v="Justin Lynch"/>
    <x v="3"/>
    <x v="0"/>
    <x v="9"/>
    <x v="2"/>
  </r>
  <r>
    <s v="AX15162"/>
    <s v="ENX2072"/>
    <s v="A159"/>
    <s v="EMP1021"/>
    <x v="800"/>
    <x v="556"/>
    <x v="1"/>
    <n v="1887"/>
    <n v="1378"/>
    <n v="1378"/>
    <n v="1887"/>
    <n v="509"/>
    <x v="52"/>
    <s v="Clarence Fox"/>
    <x v="800"/>
    <x v="1"/>
    <x v="9"/>
    <x v="2"/>
  </r>
  <r>
    <s v="AX15163"/>
    <s v="ENX2085"/>
    <s v="A131"/>
    <s v="EMP1033"/>
    <x v="593"/>
    <x v="726"/>
    <x v="2"/>
    <n v="1862"/>
    <n v="1173"/>
    <n v="3519"/>
    <n v="5586"/>
    <n v="2067"/>
    <x v="66"/>
    <s v="Jerry Perry"/>
    <x v="593"/>
    <x v="0"/>
    <x v="7"/>
    <x v="2"/>
  </r>
  <r>
    <s v="AX15164"/>
    <s v="ENX2057"/>
    <s v="A133"/>
    <s v="EMP1014"/>
    <x v="561"/>
    <x v="613"/>
    <x v="1"/>
    <n v="181"/>
    <n v="130"/>
    <n v="130"/>
    <n v="181"/>
    <n v="51"/>
    <x v="37"/>
    <s v="Ronald Reed"/>
    <x v="561"/>
    <x v="0"/>
    <x v="8"/>
    <x v="2"/>
  </r>
  <r>
    <s v="AX15169"/>
    <s v="ENX2007"/>
    <s v="A128"/>
    <s v="EMP1025"/>
    <x v="315"/>
    <x v="803"/>
    <x v="1"/>
    <n v="1405"/>
    <n v="1054"/>
    <n v="1054"/>
    <n v="1405"/>
    <n v="351"/>
    <x v="16"/>
    <s v="Ernest Wagner"/>
    <x v="315"/>
    <x v="0"/>
    <x v="3"/>
    <x v="2"/>
  </r>
  <r>
    <s v="AX15171"/>
    <s v="ENX2005"/>
    <s v="A109"/>
    <s v="EMP1010"/>
    <x v="750"/>
    <x v="606"/>
    <x v="1"/>
    <n v="684"/>
    <n v="561"/>
    <n v="561"/>
    <n v="684"/>
    <n v="123"/>
    <x v="34"/>
    <s v="Joshua Cook"/>
    <x v="750"/>
    <x v="2"/>
    <x v="6"/>
    <x v="2"/>
  </r>
  <r>
    <s v="AX15176"/>
    <s v="ENX2055"/>
    <s v="A140"/>
    <s v="EMP1024"/>
    <x v="374"/>
    <x v="470"/>
    <x v="1"/>
    <n v="2495"/>
    <n v="1896"/>
    <n v="1896"/>
    <n v="2495"/>
    <n v="599"/>
    <x v="46"/>
    <s v="Ernest Wheeler"/>
    <x v="374"/>
    <x v="3"/>
    <x v="7"/>
    <x v="2"/>
  </r>
  <r>
    <s v="AX15178"/>
    <s v="ENX2063"/>
    <s v="A159"/>
    <s v="EMP1006"/>
    <x v="243"/>
    <x v="746"/>
    <x v="1"/>
    <n v="1708"/>
    <n v="871"/>
    <n v="871"/>
    <n v="1708"/>
    <n v="837"/>
    <x v="52"/>
    <s v="Sean Miller"/>
    <x v="243"/>
    <x v="3"/>
    <x v="2"/>
    <x v="2"/>
  </r>
  <r>
    <s v="AX15180"/>
    <s v="ENX2099"/>
    <s v="A149"/>
    <s v="EMP1044"/>
    <x v="39"/>
    <x v="700"/>
    <x v="0"/>
    <n v="1367"/>
    <n v="984"/>
    <n v="1968"/>
    <n v="2734"/>
    <n v="766"/>
    <x v="42"/>
    <s v="Martin Carr"/>
    <x v="39"/>
    <x v="5"/>
    <x v="8"/>
    <x v="2"/>
  </r>
  <r>
    <s v="AX15181"/>
    <s v="ENX2021"/>
    <s v="A113"/>
    <s v="EMP1031"/>
    <x v="223"/>
    <x v="499"/>
    <x v="1"/>
    <n v="217"/>
    <n v="171"/>
    <n v="171"/>
    <n v="217"/>
    <n v="46"/>
    <x v="49"/>
    <s v="Brian Thomas"/>
    <x v="223"/>
    <x v="5"/>
    <x v="10"/>
    <x v="2"/>
  </r>
  <r>
    <s v="AX15183"/>
    <s v="ENX2053"/>
    <s v="A169"/>
    <s v="EMP1010"/>
    <x v="646"/>
    <x v="465"/>
    <x v="2"/>
    <n v="596"/>
    <n v="358"/>
    <n v="1074"/>
    <n v="1788"/>
    <n v="714"/>
    <x v="30"/>
    <s v="Joshua Cook"/>
    <x v="646"/>
    <x v="4"/>
    <x v="5"/>
    <x v="2"/>
  </r>
  <r>
    <s v="AX15187"/>
    <s v="ENX2081"/>
    <s v="A158"/>
    <s v="EMP1017"/>
    <x v="217"/>
    <x v="715"/>
    <x v="0"/>
    <n v="1566"/>
    <n v="1190"/>
    <n v="2380"/>
    <n v="3132"/>
    <n v="752"/>
    <x v="4"/>
    <s v="Brian Hansen"/>
    <x v="217"/>
    <x v="2"/>
    <x v="4"/>
    <x v="2"/>
  </r>
  <r>
    <s v="AX15189"/>
    <s v="ENX2029"/>
    <s v="A113"/>
    <s v="EMP1024"/>
    <x v="633"/>
    <x v="529"/>
    <x v="2"/>
    <n v="1848"/>
    <n v="1294"/>
    <n v="3882"/>
    <n v="5544"/>
    <n v="1662"/>
    <x v="49"/>
    <s v="Ernest Wheeler"/>
    <x v="633"/>
    <x v="5"/>
    <x v="0"/>
    <x v="2"/>
  </r>
  <r>
    <s v="AX15191"/>
    <s v="ENX2047"/>
    <s v="A166"/>
    <s v="EMP1012"/>
    <x v="528"/>
    <x v="655"/>
    <x v="0"/>
    <n v="290"/>
    <n v="200"/>
    <n v="400"/>
    <n v="580"/>
    <n v="180"/>
    <x v="65"/>
    <s v="John Reyes"/>
    <x v="528"/>
    <x v="4"/>
    <x v="1"/>
    <x v="2"/>
  </r>
  <r>
    <s v="AX15193"/>
    <s v="ENX2048"/>
    <s v="A152"/>
    <s v="EMP1015"/>
    <x v="587"/>
    <x v="776"/>
    <x v="1"/>
    <n v="502"/>
    <n v="296"/>
    <n v="296"/>
    <n v="502"/>
    <n v="206"/>
    <x v="54"/>
    <s v="Justin Lynch"/>
    <x v="587"/>
    <x v="2"/>
    <x v="3"/>
    <x v="2"/>
  </r>
  <r>
    <s v="AX15199"/>
    <s v="ENX2030"/>
    <s v="A118"/>
    <s v="EMP1005"/>
    <x v="635"/>
    <x v="669"/>
    <x v="1"/>
    <n v="1899"/>
    <n v="1044"/>
    <n v="1044"/>
    <n v="1899"/>
    <n v="855"/>
    <x v="11"/>
    <s v="Ryan Welch"/>
    <x v="635"/>
    <x v="0"/>
    <x v="9"/>
    <x v="2"/>
  </r>
  <r>
    <s v="AX15200"/>
    <s v="ENX2055"/>
    <s v="A124"/>
    <s v="EMP1043"/>
    <x v="778"/>
    <x v="639"/>
    <x v="1"/>
    <n v="2495"/>
    <n v="1896"/>
    <n v="1896"/>
    <n v="2495"/>
    <n v="599"/>
    <x v="21"/>
    <s v="Joshua Taylor"/>
    <x v="778"/>
    <x v="4"/>
    <x v="2"/>
    <x v="2"/>
  </r>
  <r>
    <s v="AX15203"/>
    <s v="ENX2065"/>
    <s v="A102"/>
    <s v="EMP1031"/>
    <x v="548"/>
    <x v="688"/>
    <x v="1"/>
    <n v="2396"/>
    <n v="1965"/>
    <n v="1965"/>
    <n v="2396"/>
    <n v="431"/>
    <x v="43"/>
    <s v="Brian Thomas"/>
    <x v="548"/>
    <x v="2"/>
    <x v="8"/>
    <x v="2"/>
  </r>
  <r>
    <s v="AX15204"/>
    <s v="ENX2070"/>
    <s v="A151"/>
    <s v="EMP1011"/>
    <x v="85"/>
    <x v="515"/>
    <x v="1"/>
    <n v="1671"/>
    <n v="1220"/>
    <n v="1220"/>
    <n v="1671"/>
    <n v="451"/>
    <x v="24"/>
    <s v="Larry Marshall"/>
    <x v="85"/>
    <x v="6"/>
    <x v="1"/>
    <x v="2"/>
  </r>
  <r>
    <s v="AX15206"/>
    <s v="ENX2040"/>
    <s v="A137"/>
    <s v="EMP1001"/>
    <x v="727"/>
    <x v="777"/>
    <x v="1"/>
    <n v="1889"/>
    <n v="945"/>
    <n v="945"/>
    <n v="1889"/>
    <n v="944"/>
    <x v="32"/>
    <s v="Kevin Butler"/>
    <x v="727"/>
    <x v="5"/>
    <x v="6"/>
    <x v="2"/>
  </r>
  <r>
    <s v="AX15208"/>
    <s v="ENX2027"/>
    <s v="A160"/>
    <s v="EMP1016"/>
    <x v="130"/>
    <x v="792"/>
    <x v="1"/>
    <n v="2497"/>
    <n v="1473"/>
    <n v="1473"/>
    <n v="2497"/>
    <n v="1024"/>
    <x v="1"/>
    <s v="Henry Nelson"/>
    <x v="130"/>
    <x v="1"/>
    <x v="10"/>
    <x v="2"/>
  </r>
  <r>
    <s v="AX15210"/>
    <s v="ENX2023"/>
    <s v="A104"/>
    <s v="EMP1015"/>
    <x v="34"/>
    <x v="697"/>
    <x v="1"/>
    <n v="818"/>
    <n v="450"/>
    <n v="450"/>
    <n v="818"/>
    <n v="368"/>
    <x v="53"/>
    <s v="Justin Lynch"/>
    <x v="34"/>
    <x v="5"/>
    <x v="6"/>
    <x v="2"/>
  </r>
  <r>
    <s v="AX15211"/>
    <s v="ENX2065"/>
    <s v="A116"/>
    <s v="EMP1035"/>
    <x v="292"/>
    <x v="622"/>
    <x v="1"/>
    <n v="2396"/>
    <n v="1965"/>
    <n v="1965"/>
    <n v="2396"/>
    <n v="431"/>
    <x v="47"/>
    <s v="Roger Ramos"/>
    <x v="292"/>
    <x v="3"/>
    <x v="2"/>
    <x v="2"/>
  </r>
  <r>
    <s v="AX15213"/>
    <s v="ENX2019"/>
    <s v="A154"/>
    <s v="EMP1014"/>
    <x v="735"/>
    <x v="651"/>
    <x v="2"/>
    <n v="800"/>
    <n v="536"/>
    <n v="1608"/>
    <n v="2400"/>
    <n v="792"/>
    <x v="55"/>
    <s v="Ronald Reed"/>
    <x v="735"/>
    <x v="3"/>
    <x v="6"/>
    <x v="2"/>
  </r>
  <r>
    <s v="AX15219"/>
    <s v="ENX2016"/>
    <s v="A133"/>
    <s v="EMP1020"/>
    <x v="759"/>
    <x v="666"/>
    <x v="1"/>
    <n v="1351"/>
    <n v="1108"/>
    <n v="1108"/>
    <n v="1351"/>
    <n v="243"/>
    <x v="37"/>
    <s v="Ryan Butler"/>
    <x v="759"/>
    <x v="5"/>
    <x v="3"/>
    <x v="2"/>
  </r>
  <r>
    <s v="AX15221"/>
    <s v="ENX2087"/>
    <s v="A123"/>
    <s v="EMP1014"/>
    <x v="147"/>
    <x v="653"/>
    <x v="1"/>
    <n v="1022"/>
    <n v="818"/>
    <n v="818"/>
    <n v="1022"/>
    <n v="204"/>
    <x v="62"/>
    <s v="Ronald Reed"/>
    <x v="147"/>
    <x v="4"/>
    <x v="11"/>
    <x v="2"/>
  </r>
  <r>
    <s v="AX15228"/>
    <s v="ENX2035"/>
    <s v="A113"/>
    <s v="EMP1034"/>
    <x v="662"/>
    <x v="655"/>
    <x v="3"/>
    <n v="458"/>
    <n v="376"/>
    <n v="1504"/>
    <n v="1832"/>
    <n v="328"/>
    <x v="49"/>
    <s v="Arthur Mccoy"/>
    <x v="662"/>
    <x v="4"/>
    <x v="1"/>
    <x v="2"/>
  </r>
  <r>
    <s v="AX15232"/>
    <s v="ENX2029"/>
    <s v="A137"/>
    <s v="EMP1000"/>
    <x v="450"/>
    <x v="770"/>
    <x v="0"/>
    <n v="1848"/>
    <n v="1294"/>
    <n v="2588"/>
    <n v="3696"/>
    <n v="1108"/>
    <x v="32"/>
    <s v="Fred Robertson"/>
    <x v="450"/>
    <x v="3"/>
    <x v="9"/>
    <x v="2"/>
  </r>
  <r>
    <s v="AX15234"/>
    <s v="ENX2099"/>
    <s v="A107"/>
    <s v="EMP1022"/>
    <x v="16"/>
    <x v="528"/>
    <x v="1"/>
    <n v="1367"/>
    <n v="984"/>
    <n v="984"/>
    <n v="1367"/>
    <n v="383"/>
    <x v="13"/>
    <s v="Walter Cook"/>
    <x v="16"/>
    <x v="3"/>
    <x v="5"/>
    <x v="2"/>
  </r>
  <r>
    <s v="AX15235"/>
    <s v="ENX2017"/>
    <s v="A125"/>
    <s v="EMP1013"/>
    <x v="450"/>
    <x v="747"/>
    <x v="1"/>
    <n v="35"/>
    <n v="22"/>
    <n v="22"/>
    <n v="35"/>
    <n v="13"/>
    <x v="72"/>
    <s v="Charles Harper"/>
    <x v="450"/>
    <x v="3"/>
    <x v="1"/>
    <x v="2"/>
  </r>
  <r>
    <s v="AX15240"/>
    <s v="ENX2075"/>
    <s v="A118"/>
    <s v="EMP1043"/>
    <x v="558"/>
    <x v="520"/>
    <x v="0"/>
    <n v="400"/>
    <n v="208"/>
    <n v="416"/>
    <n v="800"/>
    <n v="384"/>
    <x v="11"/>
    <s v="Joshua Taylor"/>
    <x v="558"/>
    <x v="0"/>
    <x v="6"/>
    <x v="2"/>
  </r>
  <r>
    <s v="AX15243"/>
    <s v="ENX2070"/>
    <s v="A167"/>
    <s v="EMP1030"/>
    <x v="125"/>
    <x v="582"/>
    <x v="1"/>
    <n v="1671"/>
    <n v="1220"/>
    <n v="1220"/>
    <n v="1671"/>
    <n v="451"/>
    <x v="10"/>
    <s v="Bobby Russell"/>
    <x v="125"/>
    <x v="1"/>
    <x v="8"/>
    <x v="2"/>
  </r>
  <r>
    <s v="AX15244"/>
    <s v="ENX2010"/>
    <s v="A147"/>
    <s v="EMP1003"/>
    <x v="350"/>
    <x v="568"/>
    <x v="2"/>
    <n v="1812"/>
    <n v="1305"/>
    <n v="3915"/>
    <n v="5436"/>
    <n v="1521"/>
    <x v="20"/>
    <s v="Christopher Tucker"/>
    <x v="350"/>
    <x v="3"/>
    <x v="10"/>
    <x v="2"/>
  </r>
  <r>
    <s v="AX15246"/>
    <s v="ENX2047"/>
    <s v="A111"/>
    <s v="EMP1027"/>
    <x v="480"/>
    <x v="582"/>
    <x v="1"/>
    <n v="290"/>
    <n v="200"/>
    <n v="200"/>
    <n v="290"/>
    <n v="90"/>
    <x v="19"/>
    <s v="Gary Rodriguez"/>
    <x v="480"/>
    <x v="1"/>
    <x v="8"/>
    <x v="2"/>
  </r>
  <r>
    <s v="AX15249"/>
    <s v="ENX2015"/>
    <s v="A159"/>
    <s v="EMP1027"/>
    <x v="591"/>
    <x v="620"/>
    <x v="1"/>
    <n v="637"/>
    <n v="389"/>
    <n v="389"/>
    <n v="637"/>
    <n v="248"/>
    <x v="52"/>
    <s v="Gary Rodriguez"/>
    <x v="591"/>
    <x v="1"/>
    <x v="4"/>
    <x v="2"/>
  </r>
  <r>
    <s v="AX15251"/>
    <s v="ENX2077"/>
    <s v="A161"/>
    <s v="EMP1001"/>
    <x v="306"/>
    <x v="641"/>
    <x v="1"/>
    <n v="530"/>
    <n v="424"/>
    <n v="424"/>
    <n v="530"/>
    <n v="106"/>
    <x v="25"/>
    <s v="Kevin Butler"/>
    <x v="306"/>
    <x v="6"/>
    <x v="9"/>
    <x v="2"/>
  </r>
  <r>
    <s v="AX15255"/>
    <s v="ENX2092"/>
    <s v="A112"/>
    <s v="EMP1001"/>
    <x v="155"/>
    <x v="646"/>
    <x v="2"/>
    <n v="1639"/>
    <n v="1295"/>
    <n v="3885"/>
    <n v="4917"/>
    <n v="1032"/>
    <x v="40"/>
    <s v="Kevin Butler"/>
    <x v="155"/>
    <x v="4"/>
    <x v="1"/>
    <x v="2"/>
  </r>
  <r>
    <s v="AX15256"/>
    <s v="ENX2047"/>
    <s v="A129"/>
    <s v="EMP1018"/>
    <x v="518"/>
    <x v="678"/>
    <x v="2"/>
    <n v="290"/>
    <n v="200"/>
    <n v="600"/>
    <n v="870"/>
    <n v="270"/>
    <x v="59"/>
    <s v="Jimmy Young"/>
    <x v="518"/>
    <x v="1"/>
    <x v="10"/>
    <x v="2"/>
  </r>
  <r>
    <s v="AX15258"/>
    <s v="ENX2052"/>
    <s v="A109"/>
    <s v="EMP1019"/>
    <x v="535"/>
    <x v="513"/>
    <x v="0"/>
    <n v="1526"/>
    <n v="1251"/>
    <n v="2502"/>
    <n v="3052"/>
    <n v="550"/>
    <x v="34"/>
    <s v="Roger Robertson"/>
    <x v="535"/>
    <x v="6"/>
    <x v="6"/>
    <x v="2"/>
  </r>
  <r>
    <s v="AX15262"/>
    <s v="ENX2071"/>
    <s v="A106"/>
    <s v="EMP1028"/>
    <x v="366"/>
    <x v="489"/>
    <x v="1"/>
    <n v="136"/>
    <n v="72"/>
    <n v="72"/>
    <n v="136"/>
    <n v="64"/>
    <x v="35"/>
    <s v="Howard Sims"/>
    <x v="366"/>
    <x v="3"/>
    <x v="5"/>
    <x v="2"/>
  </r>
  <r>
    <s v="AX15264"/>
    <s v="ENX2055"/>
    <s v="A167"/>
    <s v="EMP1006"/>
    <x v="346"/>
    <x v="674"/>
    <x v="1"/>
    <n v="2495"/>
    <n v="1896"/>
    <n v="1896"/>
    <n v="2495"/>
    <n v="599"/>
    <x v="10"/>
    <s v="Sean Miller"/>
    <x v="346"/>
    <x v="0"/>
    <x v="8"/>
    <x v="2"/>
  </r>
  <r>
    <s v="AX15266"/>
    <s v="ENX2030"/>
    <s v="A134"/>
    <s v="EMP1014"/>
    <x v="609"/>
    <x v="713"/>
    <x v="1"/>
    <n v="1899"/>
    <n v="1044"/>
    <n v="1044"/>
    <n v="1899"/>
    <n v="855"/>
    <x v="7"/>
    <s v="Ronald Reed"/>
    <x v="609"/>
    <x v="3"/>
    <x v="10"/>
    <x v="2"/>
  </r>
  <r>
    <s v="AX15267"/>
    <s v="ENX2028"/>
    <s v="A149"/>
    <s v="EMP1032"/>
    <x v="571"/>
    <x v="536"/>
    <x v="1"/>
    <n v="2283"/>
    <n v="1484"/>
    <n v="1484"/>
    <n v="2283"/>
    <n v="799"/>
    <x v="42"/>
    <s v="Larry Castillo"/>
    <x v="571"/>
    <x v="1"/>
    <x v="1"/>
    <x v="2"/>
  </r>
  <r>
    <s v="AX15269"/>
    <s v="ENX2074"/>
    <s v="A164"/>
    <s v="EMP1004"/>
    <x v="240"/>
    <x v="668"/>
    <x v="3"/>
    <n v="504"/>
    <n v="408"/>
    <n v="1632"/>
    <n v="2016"/>
    <n v="384"/>
    <x v="68"/>
    <s v="Kenneth Bradley"/>
    <x v="240"/>
    <x v="2"/>
    <x v="11"/>
    <x v="2"/>
  </r>
  <r>
    <s v="AX15273"/>
    <s v="ENX2098"/>
    <s v="A161"/>
    <s v="EMP1034"/>
    <x v="693"/>
    <x v="748"/>
    <x v="1"/>
    <n v="1178"/>
    <n v="683"/>
    <n v="683"/>
    <n v="1178"/>
    <n v="495"/>
    <x v="25"/>
    <s v="Arthur Mccoy"/>
    <x v="693"/>
    <x v="1"/>
    <x v="3"/>
    <x v="2"/>
  </r>
  <r>
    <s v="AX15276"/>
    <s v="ENX2098"/>
    <s v="A125"/>
    <s v="EMP1027"/>
    <x v="385"/>
    <x v="445"/>
    <x v="2"/>
    <n v="1178"/>
    <n v="683"/>
    <n v="2049"/>
    <n v="3534"/>
    <n v="1485"/>
    <x v="72"/>
    <s v="Gary Rodriguez"/>
    <x v="385"/>
    <x v="2"/>
    <x v="9"/>
    <x v="2"/>
  </r>
  <r>
    <s v="AX15280"/>
    <s v="ENX2077"/>
    <s v="A162"/>
    <s v="EMP1016"/>
    <x v="322"/>
    <x v="775"/>
    <x v="1"/>
    <n v="530"/>
    <n v="424"/>
    <n v="424"/>
    <n v="530"/>
    <n v="106"/>
    <x v="48"/>
    <s v="Henry Nelson"/>
    <x v="322"/>
    <x v="3"/>
    <x v="5"/>
    <x v="2"/>
  </r>
  <r>
    <s v="AX15281"/>
    <s v="ENX2028"/>
    <s v="A168"/>
    <s v="EMP1020"/>
    <x v="793"/>
    <x v="645"/>
    <x v="1"/>
    <n v="2283"/>
    <n v="1484"/>
    <n v="1484"/>
    <n v="2283"/>
    <n v="799"/>
    <x v="45"/>
    <s v="Ryan Butler"/>
    <x v="793"/>
    <x v="1"/>
    <x v="1"/>
    <x v="2"/>
  </r>
  <r>
    <s v="AX15284"/>
    <s v="ENX2039"/>
    <s v="A122"/>
    <s v="EMP1008"/>
    <x v="198"/>
    <x v="627"/>
    <x v="1"/>
    <n v="817"/>
    <n v="409"/>
    <n v="409"/>
    <n v="817"/>
    <n v="408"/>
    <x v="17"/>
    <s v="Carl Elliott"/>
    <x v="198"/>
    <x v="2"/>
    <x v="2"/>
    <x v="2"/>
  </r>
  <r>
    <s v="AX15286"/>
    <s v="ENX2066"/>
    <s v="A149"/>
    <s v="EMP1009"/>
    <x v="121"/>
    <x v="592"/>
    <x v="1"/>
    <n v="2091"/>
    <n v="1485"/>
    <n v="1485"/>
    <n v="2091"/>
    <n v="606"/>
    <x v="42"/>
    <s v="Kenneth Fields"/>
    <x v="121"/>
    <x v="3"/>
    <x v="11"/>
    <x v="2"/>
  </r>
  <r>
    <s v="AX15287"/>
    <s v="ENX2041"/>
    <s v="A137"/>
    <s v="EMP1007"/>
    <x v="277"/>
    <x v="717"/>
    <x v="2"/>
    <n v="1380"/>
    <n v="1090"/>
    <n v="3270"/>
    <n v="4140"/>
    <n v="870"/>
    <x v="32"/>
    <s v="Jeremy Mendoza"/>
    <x v="277"/>
    <x v="1"/>
    <x v="10"/>
    <x v="2"/>
  </r>
  <r>
    <s v="AX15288"/>
    <s v="ENX2044"/>
    <s v="A100"/>
    <s v="EMP1037"/>
    <x v="363"/>
    <x v="689"/>
    <x v="2"/>
    <n v="886"/>
    <n v="478"/>
    <n v="1434"/>
    <n v="2658"/>
    <n v="1224"/>
    <x v="67"/>
    <s v="Carl Hall"/>
    <x v="363"/>
    <x v="6"/>
    <x v="3"/>
    <x v="2"/>
  </r>
  <r>
    <s v="AX15289"/>
    <s v="ENX2014"/>
    <s v="A168"/>
    <s v="EMP1040"/>
    <x v="762"/>
    <x v="554"/>
    <x v="2"/>
    <n v="1809"/>
    <n v="1067"/>
    <n v="3201"/>
    <n v="5427"/>
    <n v="2226"/>
    <x v="45"/>
    <s v="Patrick Ruiz"/>
    <x v="762"/>
    <x v="5"/>
    <x v="4"/>
    <x v="2"/>
  </r>
  <r>
    <s v="AX15290"/>
    <s v="ENX2061"/>
    <s v="A148"/>
    <s v="EMP1019"/>
    <x v="459"/>
    <x v="491"/>
    <x v="2"/>
    <n v="913"/>
    <n v="584"/>
    <n v="1752"/>
    <n v="2739"/>
    <n v="987"/>
    <x v="31"/>
    <s v="Roger Robertson"/>
    <x v="459"/>
    <x v="6"/>
    <x v="4"/>
    <x v="2"/>
  </r>
  <r>
    <s v="AX15294"/>
    <s v="ENX2096"/>
    <s v="A162"/>
    <s v="EMP1003"/>
    <x v="208"/>
    <x v="531"/>
    <x v="1"/>
    <n v="1587"/>
    <n v="1301"/>
    <n v="1301"/>
    <n v="1587"/>
    <n v="286"/>
    <x v="48"/>
    <s v="Christopher Tucker"/>
    <x v="208"/>
    <x v="5"/>
    <x v="4"/>
    <x v="2"/>
  </r>
  <r>
    <s v="AX15296"/>
    <s v="ENX2087"/>
    <s v="A108"/>
    <s v="EMP1039"/>
    <x v="454"/>
    <x v="722"/>
    <x v="1"/>
    <n v="1022"/>
    <n v="818"/>
    <n v="818"/>
    <n v="1022"/>
    <n v="204"/>
    <x v="64"/>
    <s v="Eugene Holmes"/>
    <x v="454"/>
    <x v="4"/>
    <x v="3"/>
    <x v="2"/>
  </r>
  <r>
    <s v="AX15302"/>
    <s v="ENX2038"/>
    <s v="A104"/>
    <s v="EMP1021"/>
    <x v="783"/>
    <x v="547"/>
    <x v="3"/>
    <n v="392"/>
    <n v="255"/>
    <n v="1020"/>
    <n v="1568"/>
    <n v="548"/>
    <x v="53"/>
    <s v="Clarence Fox"/>
    <x v="783"/>
    <x v="5"/>
    <x v="8"/>
    <x v="2"/>
  </r>
  <r>
    <s v="AX15303"/>
    <s v="ENX2039"/>
    <s v="A173"/>
    <s v="EMP1043"/>
    <x v="767"/>
    <x v="666"/>
    <x v="1"/>
    <n v="817"/>
    <n v="409"/>
    <n v="409"/>
    <n v="817"/>
    <n v="408"/>
    <x v="14"/>
    <s v="Joshua Taylor"/>
    <x v="767"/>
    <x v="5"/>
    <x v="3"/>
    <x v="2"/>
  </r>
  <r>
    <s v="AX15308"/>
    <s v="ENX2075"/>
    <s v="A137"/>
    <s v="EMP1039"/>
    <x v="387"/>
    <x v="573"/>
    <x v="1"/>
    <n v="400"/>
    <n v="208"/>
    <n v="208"/>
    <n v="400"/>
    <n v="192"/>
    <x v="32"/>
    <s v="Eugene Holmes"/>
    <x v="387"/>
    <x v="1"/>
    <x v="4"/>
    <x v="2"/>
  </r>
  <r>
    <s v="AX15316"/>
    <s v="ENX2030"/>
    <s v="A145"/>
    <s v="EMP1009"/>
    <x v="86"/>
    <x v="542"/>
    <x v="1"/>
    <n v="1899"/>
    <n v="1044"/>
    <n v="1044"/>
    <n v="1899"/>
    <n v="855"/>
    <x v="50"/>
    <s v="Kenneth Fields"/>
    <x v="86"/>
    <x v="5"/>
    <x v="1"/>
    <x v="2"/>
  </r>
  <r>
    <s v="AX15318"/>
    <s v="ENX2017"/>
    <s v="A169"/>
    <s v="EMP1021"/>
    <x v="255"/>
    <x v="711"/>
    <x v="1"/>
    <n v="35"/>
    <n v="22"/>
    <n v="22"/>
    <n v="35"/>
    <n v="13"/>
    <x v="30"/>
    <s v="Clarence Fox"/>
    <x v="255"/>
    <x v="3"/>
    <x v="8"/>
    <x v="2"/>
  </r>
  <r>
    <s v="AX15321"/>
    <s v="ENX2085"/>
    <s v="A168"/>
    <s v="EMP1043"/>
    <x v="75"/>
    <x v="733"/>
    <x v="1"/>
    <n v="1862"/>
    <n v="1173"/>
    <n v="1173"/>
    <n v="1862"/>
    <n v="689"/>
    <x v="45"/>
    <s v="Joshua Taylor"/>
    <x v="75"/>
    <x v="2"/>
    <x v="4"/>
    <x v="2"/>
  </r>
  <r>
    <s v="AX15324"/>
    <s v="ENX2084"/>
    <s v="A116"/>
    <s v="EMP1033"/>
    <x v="57"/>
    <x v="547"/>
    <x v="3"/>
    <n v="1783"/>
    <n v="1230"/>
    <n v="4920"/>
    <n v="7132"/>
    <n v="2212"/>
    <x v="47"/>
    <s v="Jerry Perry"/>
    <x v="57"/>
    <x v="5"/>
    <x v="8"/>
    <x v="2"/>
  </r>
  <r>
    <s v="AX15325"/>
    <s v="ENX2027"/>
    <s v="A148"/>
    <s v="EMP1022"/>
    <x v="797"/>
    <x v="492"/>
    <x v="1"/>
    <n v="2497"/>
    <n v="1473"/>
    <n v="1473"/>
    <n v="2497"/>
    <n v="1024"/>
    <x v="31"/>
    <s v="Walter Cook"/>
    <x v="797"/>
    <x v="0"/>
    <x v="7"/>
    <x v="2"/>
  </r>
  <r>
    <s v="AX15326"/>
    <s v="ENX2056"/>
    <s v="A166"/>
    <s v="EMP1000"/>
    <x v="660"/>
    <x v="641"/>
    <x v="3"/>
    <n v="1635"/>
    <n v="1046"/>
    <n v="4184"/>
    <n v="6540"/>
    <n v="2356"/>
    <x v="65"/>
    <s v="Fred Robertson"/>
    <x v="660"/>
    <x v="6"/>
    <x v="9"/>
    <x v="2"/>
  </r>
  <r>
    <s v="AX15327"/>
    <s v="ENX2009"/>
    <s v="A133"/>
    <s v="EMP1010"/>
    <x v="102"/>
    <x v="453"/>
    <x v="1"/>
    <n v="584"/>
    <n v="420"/>
    <n v="420"/>
    <n v="584"/>
    <n v="164"/>
    <x v="37"/>
    <s v="Joshua Cook"/>
    <x v="102"/>
    <x v="3"/>
    <x v="0"/>
    <x v="2"/>
  </r>
  <r>
    <s v="AX15328"/>
    <s v="ENX2078"/>
    <s v="A109"/>
    <s v="EMP1033"/>
    <x v="144"/>
    <x v="740"/>
    <x v="1"/>
    <n v="1798"/>
    <n v="971"/>
    <n v="971"/>
    <n v="1798"/>
    <n v="827"/>
    <x v="34"/>
    <s v="Jerry Perry"/>
    <x v="144"/>
    <x v="3"/>
    <x v="8"/>
    <x v="2"/>
  </r>
  <r>
    <s v="AX15330"/>
    <s v="ENX2074"/>
    <s v="A139"/>
    <s v="EMP1025"/>
    <x v="59"/>
    <x v="656"/>
    <x v="0"/>
    <n v="504"/>
    <n v="408"/>
    <n v="816"/>
    <n v="1008"/>
    <n v="192"/>
    <x v="12"/>
    <s v="Ernest Wagner"/>
    <x v="59"/>
    <x v="5"/>
    <x v="11"/>
    <x v="2"/>
  </r>
  <r>
    <s v="AX15335"/>
    <s v="ENX2003"/>
    <s v="A149"/>
    <s v="EMP1043"/>
    <x v="584"/>
    <x v="594"/>
    <x v="2"/>
    <n v="1783"/>
    <n v="1516"/>
    <n v="4548"/>
    <n v="5349"/>
    <n v="801"/>
    <x v="42"/>
    <s v="Joshua Taylor"/>
    <x v="584"/>
    <x v="2"/>
    <x v="10"/>
    <x v="2"/>
  </r>
  <r>
    <s v="AX15342"/>
    <s v="ENX2016"/>
    <s v="A153"/>
    <s v="EMP1016"/>
    <x v="295"/>
    <x v="478"/>
    <x v="0"/>
    <n v="1351"/>
    <n v="1108"/>
    <n v="2216"/>
    <n v="2702"/>
    <n v="486"/>
    <x v="69"/>
    <s v="Henry Nelson"/>
    <x v="295"/>
    <x v="5"/>
    <x v="11"/>
    <x v="2"/>
  </r>
  <r>
    <s v="AX15347"/>
    <s v="ENX2069"/>
    <s v="A118"/>
    <s v="EMP1009"/>
    <x v="65"/>
    <x v="616"/>
    <x v="3"/>
    <n v="378"/>
    <n v="291"/>
    <n v="1164"/>
    <n v="1512"/>
    <n v="348"/>
    <x v="11"/>
    <s v="Kenneth Fields"/>
    <x v="65"/>
    <x v="4"/>
    <x v="9"/>
    <x v="2"/>
  </r>
  <r>
    <s v="AX15350"/>
    <s v="ENX2036"/>
    <s v="A159"/>
    <s v="EMP1004"/>
    <x v="261"/>
    <x v="504"/>
    <x v="2"/>
    <n v="1582"/>
    <n v="1234"/>
    <n v="3702"/>
    <n v="4746"/>
    <n v="1044"/>
    <x v="52"/>
    <s v="Kenneth Bradley"/>
    <x v="261"/>
    <x v="2"/>
    <x v="7"/>
    <x v="2"/>
  </r>
  <r>
    <s v="AX15352"/>
    <s v="ENX2015"/>
    <s v="A101"/>
    <s v="EMP1027"/>
    <x v="17"/>
    <x v="715"/>
    <x v="1"/>
    <n v="637"/>
    <n v="389"/>
    <n v="389"/>
    <n v="637"/>
    <n v="248"/>
    <x v="26"/>
    <s v="Gary Rodriguez"/>
    <x v="17"/>
    <x v="2"/>
    <x v="4"/>
    <x v="2"/>
  </r>
  <r>
    <s v="AX15353"/>
    <s v="ENX2097"/>
    <s v="A165"/>
    <s v="EMP1013"/>
    <x v="182"/>
    <x v="571"/>
    <x v="1"/>
    <n v="1052"/>
    <n v="589"/>
    <n v="589"/>
    <n v="1052"/>
    <n v="463"/>
    <x v="51"/>
    <s v="Charles Harper"/>
    <x v="182"/>
    <x v="0"/>
    <x v="4"/>
    <x v="2"/>
  </r>
  <r>
    <s v="AX15358"/>
    <s v="ENX2078"/>
    <s v="A157"/>
    <s v="EMP1034"/>
    <x v="725"/>
    <x v="485"/>
    <x v="0"/>
    <n v="1798"/>
    <n v="971"/>
    <n v="1942"/>
    <n v="3596"/>
    <n v="1654"/>
    <x v="0"/>
    <s v="Arthur Mccoy"/>
    <x v="725"/>
    <x v="5"/>
    <x v="0"/>
    <x v="2"/>
  </r>
  <r>
    <s v="AX15360"/>
    <s v="ENX2080"/>
    <s v="A133"/>
    <s v="EMP1011"/>
    <x v="372"/>
    <x v="762"/>
    <x v="1"/>
    <n v="2353"/>
    <n v="1788"/>
    <n v="1788"/>
    <n v="2353"/>
    <n v="565"/>
    <x v="37"/>
    <s v="Larry Marshall"/>
    <x v="372"/>
    <x v="2"/>
    <x v="7"/>
    <x v="2"/>
  </r>
  <r>
    <s v="AX15361"/>
    <s v="ENX2090"/>
    <s v="A146"/>
    <s v="EMP1007"/>
    <x v="37"/>
    <x v="775"/>
    <x v="3"/>
    <n v="1338"/>
    <n v="682"/>
    <n v="2728"/>
    <n v="5352"/>
    <n v="2624"/>
    <x v="8"/>
    <s v="Jeremy Mendoza"/>
    <x v="37"/>
    <x v="3"/>
    <x v="5"/>
    <x v="2"/>
  </r>
  <r>
    <s v="AX15363"/>
    <s v="ENX2067"/>
    <s v="A119"/>
    <s v="EMP1021"/>
    <x v="648"/>
    <x v="609"/>
    <x v="0"/>
    <n v="1119"/>
    <n v="683"/>
    <n v="1366"/>
    <n v="2238"/>
    <n v="872"/>
    <x v="61"/>
    <s v="Clarence Fox"/>
    <x v="648"/>
    <x v="1"/>
    <x v="4"/>
    <x v="2"/>
  </r>
  <r>
    <s v="AX15367"/>
    <s v="ENX2046"/>
    <s v="A133"/>
    <s v="EMP1033"/>
    <x v="267"/>
    <x v="549"/>
    <x v="1"/>
    <n v="2410"/>
    <n v="1518"/>
    <n v="1518"/>
    <n v="2410"/>
    <n v="892"/>
    <x v="37"/>
    <s v="Jerry Perry"/>
    <x v="267"/>
    <x v="5"/>
    <x v="1"/>
    <x v="2"/>
  </r>
  <r>
    <s v="AX15369"/>
    <s v="ENX2060"/>
    <s v="A123"/>
    <s v="EMP1021"/>
    <x v="690"/>
    <x v="551"/>
    <x v="1"/>
    <n v="1467"/>
    <n v="807"/>
    <n v="807"/>
    <n v="1467"/>
    <n v="660"/>
    <x v="62"/>
    <s v="Clarence Fox"/>
    <x v="690"/>
    <x v="4"/>
    <x v="8"/>
    <x v="2"/>
  </r>
  <r>
    <s v="AX15373"/>
    <s v="ENX2078"/>
    <s v="A172"/>
    <s v="EMP1007"/>
    <x v="418"/>
    <x v="763"/>
    <x v="1"/>
    <n v="1798"/>
    <n v="971"/>
    <n v="971"/>
    <n v="1798"/>
    <n v="827"/>
    <x v="28"/>
    <s v="Jeremy Mendoza"/>
    <x v="418"/>
    <x v="5"/>
    <x v="7"/>
    <x v="2"/>
  </r>
  <r>
    <s v="AX15374"/>
    <s v="ENX2055"/>
    <s v="A126"/>
    <s v="EMP1005"/>
    <x v="521"/>
    <x v="499"/>
    <x v="1"/>
    <n v="2495"/>
    <n v="1896"/>
    <n v="1896"/>
    <n v="2495"/>
    <n v="599"/>
    <x v="38"/>
    <s v="Ryan Welch"/>
    <x v="521"/>
    <x v="5"/>
    <x v="10"/>
    <x v="2"/>
  </r>
  <r>
    <s v="AX15377"/>
    <s v="ENX2100"/>
    <s v="A135"/>
    <s v="EMP1021"/>
    <x v="31"/>
    <x v="624"/>
    <x v="1"/>
    <n v="799"/>
    <n v="455"/>
    <n v="455"/>
    <n v="799"/>
    <n v="344"/>
    <x v="44"/>
    <s v="Clarence Fox"/>
    <x v="31"/>
    <x v="3"/>
    <x v="11"/>
    <x v="2"/>
  </r>
  <r>
    <s v="AX15387"/>
    <s v="ENX2061"/>
    <s v="A170"/>
    <s v="EMP1035"/>
    <x v="492"/>
    <x v="600"/>
    <x v="1"/>
    <n v="913"/>
    <n v="584"/>
    <n v="584"/>
    <n v="913"/>
    <n v="329"/>
    <x v="18"/>
    <s v="Roger Ramos"/>
    <x v="492"/>
    <x v="0"/>
    <x v="1"/>
    <x v="2"/>
  </r>
  <r>
    <s v="AX15388"/>
    <s v="ENX2073"/>
    <s v="A134"/>
    <s v="EMP1012"/>
    <x v="138"/>
    <x v="565"/>
    <x v="0"/>
    <n v="95"/>
    <n v="61"/>
    <n v="122"/>
    <n v="190"/>
    <n v="68"/>
    <x v="7"/>
    <s v="John Reyes"/>
    <x v="138"/>
    <x v="5"/>
    <x v="0"/>
    <x v="2"/>
  </r>
  <r>
    <s v="AX15392"/>
    <s v="ENX2047"/>
    <s v="A129"/>
    <s v="EMP1044"/>
    <x v="406"/>
    <x v="780"/>
    <x v="1"/>
    <n v="290"/>
    <n v="200"/>
    <n v="200"/>
    <n v="290"/>
    <n v="90"/>
    <x v="59"/>
    <s v="Martin Carr"/>
    <x v="406"/>
    <x v="1"/>
    <x v="5"/>
    <x v="2"/>
  </r>
  <r>
    <s v="AX15393"/>
    <s v="ENX2055"/>
    <s v="A139"/>
    <s v="EMP1024"/>
    <x v="711"/>
    <x v="610"/>
    <x v="1"/>
    <n v="2495"/>
    <n v="1896"/>
    <n v="1896"/>
    <n v="2495"/>
    <n v="599"/>
    <x v="12"/>
    <s v="Ernest Wheeler"/>
    <x v="711"/>
    <x v="5"/>
    <x v="11"/>
    <x v="2"/>
  </r>
  <r>
    <s v="AX15394"/>
    <s v="ENX2042"/>
    <s v="A115"/>
    <s v="EMP1033"/>
    <x v="658"/>
    <x v="463"/>
    <x v="1"/>
    <n v="203"/>
    <n v="154"/>
    <n v="154"/>
    <n v="203"/>
    <n v="49"/>
    <x v="22"/>
    <s v="Jerry Perry"/>
    <x v="658"/>
    <x v="0"/>
    <x v="5"/>
    <x v="2"/>
  </r>
  <r>
    <s v="AX15400"/>
    <s v="ENX2099"/>
    <s v="A133"/>
    <s v="EMP1027"/>
    <x v="175"/>
    <x v="648"/>
    <x v="1"/>
    <n v="1367"/>
    <n v="984"/>
    <n v="984"/>
    <n v="1367"/>
    <n v="383"/>
    <x v="37"/>
    <s v="Gary Rodriguez"/>
    <x v="175"/>
    <x v="0"/>
    <x v="9"/>
    <x v="2"/>
  </r>
  <r>
    <s v="AX15407"/>
    <s v="ENX2080"/>
    <s v="A104"/>
    <s v="EMP1009"/>
    <x v="370"/>
    <x v="634"/>
    <x v="0"/>
    <n v="2353"/>
    <n v="1788"/>
    <n v="3576"/>
    <n v="4706"/>
    <n v="1130"/>
    <x v="53"/>
    <s v="Kenneth Fields"/>
    <x v="370"/>
    <x v="4"/>
    <x v="0"/>
    <x v="2"/>
  </r>
  <r>
    <s v="AX15408"/>
    <s v="ENX2018"/>
    <s v="A141"/>
    <s v="EMP1036"/>
    <x v="397"/>
    <x v="451"/>
    <x v="3"/>
    <n v="1972"/>
    <n v="1321"/>
    <n v="5284"/>
    <n v="7888"/>
    <n v="2604"/>
    <x v="23"/>
    <s v="Robert Reed"/>
    <x v="397"/>
    <x v="0"/>
    <x v="11"/>
    <x v="2"/>
  </r>
  <r>
    <s v="AX15410"/>
    <s v="ENX2002"/>
    <s v="A106"/>
    <s v="EMP1030"/>
    <x v="98"/>
    <x v="685"/>
    <x v="2"/>
    <n v="847"/>
    <n v="534"/>
    <n v="1602"/>
    <n v="2541"/>
    <n v="939"/>
    <x v="35"/>
    <s v="Bobby Russell"/>
    <x v="98"/>
    <x v="3"/>
    <x v="0"/>
    <x v="2"/>
  </r>
  <r>
    <s v="AX15413"/>
    <s v="ENX2094"/>
    <s v="A108"/>
    <s v="EMP1043"/>
    <x v="532"/>
    <x v="467"/>
    <x v="1"/>
    <n v="771"/>
    <n v="648"/>
    <n v="648"/>
    <n v="771"/>
    <n v="123"/>
    <x v="64"/>
    <s v="Joshua Taylor"/>
    <x v="532"/>
    <x v="0"/>
    <x v="11"/>
    <x v="2"/>
  </r>
  <r>
    <s v="AX15414"/>
    <s v="ENX2091"/>
    <s v="A115"/>
    <s v="EMP1022"/>
    <x v="216"/>
    <x v="669"/>
    <x v="1"/>
    <n v="368"/>
    <n v="294"/>
    <n v="294"/>
    <n v="368"/>
    <n v="74"/>
    <x v="22"/>
    <s v="Walter Cook"/>
    <x v="216"/>
    <x v="0"/>
    <x v="9"/>
    <x v="2"/>
  </r>
  <r>
    <s v="AX15418"/>
    <s v="ENX2094"/>
    <s v="A135"/>
    <s v="EMP1024"/>
    <x v="393"/>
    <x v="663"/>
    <x v="1"/>
    <n v="771"/>
    <n v="648"/>
    <n v="648"/>
    <n v="771"/>
    <n v="123"/>
    <x v="44"/>
    <s v="Ernest Wheeler"/>
    <x v="393"/>
    <x v="3"/>
    <x v="9"/>
    <x v="2"/>
  </r>
  <r>
    <s v="AX15419"/>
    <s v="ENX2020"/>
    <s v="A114"/>
    <s v="EMP1023"/>
    <x v="99"/>
    <x v="598"/>
    <x v="1"/>
    <n v="2005"/>
    <n v="1223"/>
    <n v="1223"/>
    <n v="2005"/>
    <n v="782"/>
    <x v="36"/>
    <s v="Brian Davis"/>
    <x v="99"/>
    <x v="2"/>
    <x v="7"/>
    <x v="2"/>
  </r>
  <r>
    <s v="AX15420"/>
    <s v="ENX2044"/>
    <s v="A136"/>
    <s v="EMP1044"/>
    <x v="796"/>
    <x v="537"/>
    <x v="1"/>
    <n v="886"/>
    <n v="478"/>
    <n v="478"/>
    <n v="886"/>
    <n v="408"/>
    <x v="29"/>
    <s v="Martin Carr"/>
    <x v="796"/>
    <x v="4"/>
    <x v="10"/>
    <x v="2"/>
  </r>
  <r>
    <s v="AX15421"/>
    <s v="ENX2025"/>
    <s v="A127"/>
    <s v="EMP1007"/>
    <x v="739"/>
    <x v="546"/>
    <x v="1"/>
    <n v="667"/>
    <n v="387"/>
    <n v="387"/>
    <n v="667"/>
    <n v="280"/>
    <x v="5"/>
    <s v="Jeremy Mendoza"/>
    <x v="739"/>
    <x v="5"/>
    <x v="1"/>
    <x v="2"/>
  </r>
  <r>
    <s v="AX15424"/>
    <s v="ENX2032"/>
    <s v="A154"/>
    <s v="EMP1019"/>
    <x v="12"/>
    <x v="613"/>
    <x v="2"/>
    <n v="1967"/>
    <n v="1397"/>
    <n v="4191"/>
    <n v="5901"/>
    <n v="1710"/>
    <x v="55"/>
    <s v="Roger Robertson"/>
    <x v="12"/>
    <x v="0"/>
    <x v="8"/>
    <x v="2"/>
  </r>
  <r>
    <s v="AX15427"/>
    <s v="ENX2054"/>
    <s v="A106"/>
    <s v="EMP1004"/>
    <x v="788"/>
    <x v="510"/>
    <x v="2"/>
    <n v="127"/>
    <n v="79"/>
    <n v="237"/>
    <n v="381"/>
    <n v="144"/>
    <x v="35"/>
    <s v="Kenneth Bradley"/>
    <x v="788"/>
    <x v="5"/>
    <x v="4"/>
    <x v="2"/>
  </r>
  <r>
    <s v="AX15428"/>
    <s v="ENX2015"/>
    <s v="A122"/>
    <s v="EMP1035"/>
    <x v="58"/>
    <x v="518"/>
    <x v="0"/>
    <n v="637"/>
    <n v="389"/>
    <n v="778"/>
    <n v="1274"/>
    <n v="496"/>
    <x v="17"/>
    <s v="Roger Ramos"/>
    <x v="58"/>
    <x v="1"/>
    <x v="7"/>
    <x v="2"/>
  </r>
  <r>
    <s v="AX15433"/>
    <s v="ENX2080"/>
    <s v="A159"/>
    <s v="EMP1001"/>
    <x v="14"/>
    <x v="550"/>
    <x v="1"/>
    <n v="2353"/>
    <n v="1788"/>
    <n v="1788"/>
    <n v="2353"/>
    <n v="565"/>
    <x v="52"/>
    <s v="Kevin Butler"/>
    <x v="14"/>
    <x v="6"/>
    <x v="2"/>
    <x v="2"/>
  </r>
  <r>
    <s v="AX15442"/>
    <s v="ENX2003"/>
    <s v="A173"/>
    <s v="EMP1023"/>
    <x v="227"/>
    <x v="578"/>
    <x v="3"/>
    <n v="1783"/>
    <n v="1516"/>
    <n v="6064"/>
    <n v="7132"/>
    <n v="1068"/>
    <x v="14"/>
    <s v="Brian Davis"/>
    <x v="227"/>
    <x v="2"/>
    <x v="2"/>
    <x v="2"/>
  </r>
  <r>
    <s v="AX15445"/>
    <s v="ENX2017"/>
    <s v="A133"/>
    <s v="EMP1008"/>
    <x v="676"/>
    <x v="748"/>
    <x v="2"/>
    <n v="35"/>
    <n v="22"/>
    <n v="66"/>
    <n v="105"/>
    <n v="39"/>
    <x v="37"/>
    <s v="Carl Elliott"/>
    <x v="676"/>
    <x v="1"/>
    <x v="3"/>
    <x v="2"/>
  </r>
  <r>
    <s v="AX15449"/>
    <s v="ENX2091"/>
    <s v="A139"/>
    <s v="EMP1001"/>
    <x v="327"/>
    <x v="700"/>
    <x v="1"/>
    <n v="368"/>
    <n v="294"/>
    <n v="294"/>
    <n v="368"/>
    <n v="74"/>
    <x v="12"/>
    <s v="Kevin Butler"/>
    <x v="327"/>
    <x v="5"/>
    <x v="8"/>
    <x v="2"/>
  </r>
  <r>
    <s v="AX15455"/>
    <s v="ENX2092"/>
    <s v="A116"/>
    <s v="EMP1005"/>
    <x v="688"/>
    <x v="638"/>
    <x v="1"/>
    <n v="1639"/>
    <n v="1295"/>
    <n v="1295"/>
    <n v="1639"/>
    <n v="344"/>
    <x v="47"/>
    <s v="Ryan Welch"/>
    <x v="688"/>
    <x v="4"/>
    <x v="8"/>
    <x v="2"/>
  </r>
  <r>
    <s v="AX15458"/>
    <s v="ENX2063"/>
    <s v="A111"/>
    <s v="EMP1005"/>
    <x v="69"/>
    <x v="745"/>
    <x v="1"/>
    <n v="1708"/>
    <n v="871"/>
    <n v="871"/>
    <n v="1708"/>
    <n v="837"/>
    <x v="19"/>
    <s v="Ryan Welch"/>
    <x v="69"/>
    <x v="0"/>
    <x v="9"/>
    <x v="2"/>
  </r>
  <r>
    <s v="AX15460"/>
    <s v="ENX2028"/>
    <s v="A146"/>
    <s v="EMP1005"/>
    <x v="626"/>
    <x v="476"/>
    <x v="1"/>
    <n v="2283"/>
    <n v="1484"/>
    <n v="1484"/>
    <n v="2283"/>
    <n v="799"/>
    <x v="8"/>
    <s v="Ryan Welch"/>
    <x v="626"/>
    <x v="6"/>
    <x v="9"/>
    <x v="2"/>
  </r>
  <r>
    <s v="AX15466"/>
    <s v="ENX2004"/>
    <s v="A142"/>
    <s v="EMP1003"/>
    <x v="424"/>
    <x v="449"/>
    <x v="2"/>
    <n v="1278"/>
    <n v="665"/>
    <n v="1995"/>
    <n v="3834"/>
    <n v="1839"/>
    <x v="15"/>
    <s v="Christopher Tucker"/>
    <x v="424"/>
    <x v="6"/>
    <x v="1"/>
    <x v="2"/>
  </r>
  <r>
    <s v="AX15469"/>
    <s v="ENX2050"/>
    <s v="A128"/>
    <s v="EMP1024"/>
    <x v="322"/>
    <x v="490"/>
    <x v="1"/>
    <n v="2391"/>
    <n v="1291"/>
    <n v="1291"/>
    <n v="2391"/>
    <n v="1100"/>
    <x v="16"/>
    <s v="Ernest Wheeler"/>
    <x v="322"/>
    <x v="2"/>
    <x v="10"/>
    <x v="2"/>
  </r>
  <r>
    <s v="AX15470"/>
    <s v="ENX2011"/>
    <s v="A145"/>
    <s v="EMP1036"/>
    <x v="445"/>
    <x v="795"/>
    <x v="1"/>
    <n v="530"/>
    <n v="435"/>
    <n v="435"/>
    <n v="530"/>
    <n v="95"/>
    <x v="50"/>
    <s v="Robert Reed"/>
    <x v="445"/>
    <x v="5"/>
    <x v="11"/>
    <x v="2"/>
  </r>
  <r>
    <s v="AX15471"/>
    <s v="ENX2073"/>
    <s v="A104"/>
    <s v="EMP1005"/>
    <x v="646"/>
    <x v="652"/>
    <x v="1"/>
    <n v="95"/>
    <n v="61"/>
    <n v="61"/>
    <n v="95"/>
    <n v="34"/>
    <x v="53"/>
    <s v="Ryan Welch"/>
    <x v="646"/>
    <x v="6"/>
    <x v="0"/>
    <x v="2"/>
  </r>
  <r>
    <s v="AX15475"/>
    <s v="ENX2031"/>
    <s v="A138"/>
    <s v="EMP1036"/>
    <x v="692"/>
    <x v="528"/>
    <x v="3"/>
    <n v="1638"/>
    <n v="1261"/>
    <n v="5044"/>
    <n v="6552"/>
    <n v="1508"/>
    <x v="6"/>
    <s v="Robert Reed"/>
    <x v="692"/>
    <x v="3"/>
    <x v="5"/>
    <x v="2"/>
  </r>
  <r>
    <s v="AX15478"/>
    <s v="ENX2055"/>
    <s v="A129"/>
    <s v="EMP1031"/>
    <x v="271"/>
    <x v="722"/>
    <x v="1"/>
    <n v="2495"/>
    <n v="1896"/>
    <n v="1896"/>
    <n v="2495"/>
    <n v="599"/>
    <x v="59"/>
    <s v="Brian Thomas"/>
    <x v="271"/>
    <x v="4"/>
    <x v="3"/>
    <x v="2"/>
  </r>
  <r>
    <s v="AX15479"/>
    <s v="ENX2005"/>
    <s v="A127"/>
    <s v="EMP1014"/>
    <x v="188"/>
    <x v="798"/>
    <x v="1"/>
    <n v="684"/>
    <n v="561"/>
    <n v="561"/>
    <n v="684"/>
    <n v="123"/>
    <x v="5"/>
    <s v="Ronald Reed"/>
    <x v="188"/>
    <x v="2"/>
    <x v="6"/>
    <x v="2"/>
  </r>
  <r>
    <s v="AX15480"/>
    <s v="ENX2054"/>
    <s v="A172"/>
    <s v="EMP1031"/>
    <x v="544"/>
    <x v="707"/>
    <x v="0"/>
    <n v="127"/>
    <n v="79"/>
    <n v="158"/>
    <n v="254"/>
    <n v="96"/>
    <x v="28"/>
    <s v="Brian Thomas"/>
    <x v="544"/>
    <x v="0"/>
    <x v="0"/>
    <x v="2"/>
  </r>
  <r>
    <s v="AX15482"/>
    <s v="ENX2000"/>
    <s v="A155"/>
    <s v="EMP1002"/>
    <x v="293"/>
    <x v="685"/>
    <x v="1"/>
    <n v="2241"/>
    <n v="1367"/>
    <n v="1367"/>
    <n v="2241"/>
    <n v="874"/>
    <x v="41"/>
    <s v="Andrew Bowman"/>
    <x v="293"/>
    <x v="3"/>
    <x v="0"/>
    <x v="2"/>
  </r>
  <r>
    <s v="AX15485"/>
    <s v="ENX2070"/>
    <s v="A141"/>
    <s v="EMP1004"/>
    <x v="660"/>
    <x v="749"/>
    <x v="0"/>
    <n v="1671"/>
    <n v="1220"/>
    <n v="2440"/>
    <n v="3342"/>
    <n v="902"/>
    <x v="23"/>
    <s v="Kenneth Bradley"/>
    <x v="660"/>
    <x v="0"/>
    <x v="3"/>
    <x v="2"/>
  </r>
  <r>
    <s v="AX15487"/>
    <s v="ENX2049"/>
    <s v="A159"/>
    <s v="EMP1041"/>
    <x v="328"/>
    <x v="543"/>
    <x v="1"/>
    <n v="826"/>
    <n v="562"/>
    <n v="562"/>
    <n v="826"/>
    <n v="264"/>
    <x v="52"/>
    <s v="Joe Sims"/>
    <x v="328"/>
    <x v="4"/>
    <x v="11"/>
    <x v="2"/>
  </r>
  <r>
    <s v="AX15491"/>
    <s v="ENX2051"/>
    <s v="A149"/>
    <s v="EMP1033"/>
    <x v="576"/>
    <x v="454"/>
    <x v="2"/>
    <n v="1077"/>
    <n v="732"/>
    <n v="2196"/>
    <n v="3231"/>
    <n v="1035"/>
    <x v="42"/>
    <s v="Jerry Perry"/>
    <x v="576"/>
    <x v="1"/>
    <x v="7"/>
    <x v="2"/>
  </r>
  <r>
    <s v="AX15493"/>
    <s v="ENX2094"/>
    <s v="A135"/>
    <s v="EMP1033"/>
    <x v="603"/>
    <x v="553"/>
    <x v="1"/>
    <n v="771"/>
    <n v="648"/>
    <n v="648"/>
    <n v="771"/>
    <n v="123"/>
    <x v="44"/>
    <s v="Jerry Perry"/>
    <x v="603"/>
    <x v="5"/>
    <x v="4"/>
    <x v="2"/>
  </r>
  <r>
    <s v="AX15494"/>
    <s v="ENX2046"/>
    <s v="A171"/>
    <s v="EMP1029"/>
    <x v="183"/>
    <x v="783"/>
    <x v="1"/>
    <n v="2410"/>
    <n v="1518"/>
    <n v="1518"/>
    <n v="2410"/>
    <n v="892"/>
    <x v="58"/>
    <s v="Howard Gardner"/>
    <x v="183"/>
    <x v="2"/>
    <x v="2"/>
    <x v="2"/>
  </r>
  <r>
    <s v="AX15498"/>
    <s v="ENX2012"/>
    <s v="A155"/>
    <s v="EMP1024"/>
    <x v="590"/>
    <x v="493"/>
    <x v="1"/>
    <n v="1353"/>
    <n v="947"/>
    <n v="947"/>
    <n v="1353"/>
    <n v="406"/>
    <x v="41"/>
    <s v="Ernest Wheeler"/>
    <x v="590"/>
    <x v="0"/>
    <x v="1"/>
    <x v="2"/>
  </r>
  <r>
    <s v="AX15500"/>
    <s v="ENX2030"/>
    <s v="A102"/>
    <s v="EMP1000"/>
    <x v="103"/>
    <x v="591"/>
    <x v="1"/>
    <n v="1899"/>
    <n v="1044"/>
    <n v="1044"/>
    <n v="1899"/>
    <n v="855"/>
    <x v="43"/>
    <s v="Fred Robertson"/>
    <x v="103"/>
    <x v="2"/>
    <x v="5"/>
    <x v="2"/>
  </r>
  <r>
    <s v="AX15502"/>
    <s v="ENX2037"/>
    <s v="A128"/>
    <s v="EMP1005"/>
    <x v="509"/>
    <x v="699"/>
    <x v="2"/>
    <n v="880"/>
    <n v="634"/>
    <n v="1902"/>
    <n v="2640"/>
    <n v="738"/>
    <x v="16"/>
    <s v="Ryan Welch"/>
    <x v="509"/>
    <x v="4"/>
    <x v="3"/>
    <x v="2"/>
  </r>
  <r>
    <s v="AX15503"/>
    <s v="ENX2073"/>
    <s v="A157"/>
    <s v="EMP1037"/>
    <x v="178"/>
    <x v="595"/>
    <x v="2"/>
    <n v="95"/>
    <n v="61"/>
    <n v="183"/>
    <n v="285"/>
    <n v="102"/>
    <x v="0"/>
    <s v="Carl Hall"/>
    <x v="178"/>
    <x v="3"/>
    <x v="4"/>
    <x v="2"/>
  </r>
  <r>
    <s v="AX15504"/>
    <s v="ENX2058"/>
    <s v="A157"/>
    <s v="EMP1009"/>
    <x v="653"/>
    <x v="786"/>
    <x v="1"/>
    <n v="2257"/>
    <n v="1535"/>
    <n v="1535"/>
    <n v="2257"/>
    <n v="722"/>
    <x v="0"/>
    <s v="Kenneth Fields"/>
    <x v="653"/>
    <x v="1"/>
    <x v="0"/>
    <x v="2"/>
  </r>
  <r>
    <s v="AX15505"/>
    <s v="ENX2091"/>
    <s v="A151"/>
    <s v="EMP1006"/>
    <x v="225"/>
    <x v="465"/>
    <x v="1"/>
    <n v="368"/>
    <n v="294"/>
    <n v="294"/>
    <n v="368"/>
    <n v="74"/>
    <x v="24"/>
    <s v="Sean Miller"/>
    <x v="225"/>
    <x v="4"/>
    <x v="5"/>
    <x v="2"/>
  </r>
  <r>
    <s v="AX15521"/>
    <s v="ENX2029"/>
    <s v="A108"/>
    <s v="EMP1035"/>
    <x v="450"/>
    <x v="660"/>
    <x v="2"/>
    <n v="1848"/>
    <n v="1294"/>
    <n v="3882"/>
    <n v="5544"/>
    <n v="1662"/>
    <x v="64"/>
    <s v="Roger Ramos"/>
    <x v="450"/>
    <x v="6"/>
    <x v="5"/>
    <x v="2"/>
  </r>
  <r>
    <s v="AX15523"/>
    <s v="ENX2092"/>
    <s v="A113"/>
    <s v="EMP1015"/>
    <x v="590"/>
    <x v="706"/>
    <x v="0"/>
    <n v="1639"/>
    <n v="1295"/>
    <n v="2590"/>
    <n v="3278"/>
    <n v="688"/>
    <x v="49"/>
    <s v="Justin Lynch"/>
    <x v="590"/>
    <x v="0"/>
    <x v="2"/>
    <x v="2"/>
  </r>
  <r>
    <s v="AX15535"/>
    <s v="ENX2098"/>
    <s v="A146"/>
    <s v="EMP1013"/>
    <x v="721"/>
    <x v="611"/>
    <x v="1"/>
    <n v="1178"/>
    <n v="683"/>
    <n v="683"/>
    <n v="1178"/>
    <n v="495"/>
    <x v="8"/>
    <s v="Charles Harper"/>
    <x v="721"/>
    <x v="3"/>
    <x v="3"/>
    <x v="2"/>
  </r>
  <r>
    <s v="AX15544"/>
    <s v="ENX2071"/>
    <s v="A104"/>
    <s v="EMP1021"/>
    <x v="21"/>
    <x v="573"/>
    <x v="3"/>
    <n v="136"/>
    <n v="72"/>
    <n v="288"/>
    <n v="544"/>
    <n v="256"/>
    <x v="53"/>
    <s v="Clarence Fox"/>
    <x v="21"/>
    <x v="1"/>
    <x v="4"/>
    <x v="2"/>
  </r>
  <r>
    <s v="AX15549"/>
    <s v="ENX2077"/>
    <s v="A120"/>
    <s v="EMP1004"/>
    <x v="669"/>
    <x v="743"/>
    <x v="2"/>
    <n v="530"/>
    <n v="424"/>
    <n v="1272"/>
    <n v="1590"/>
    <n v="318"/>
    <x v="71"/>
    <s v="Kenneth Bradley"/>
    <x v="669"/>
    <x v="5"/>
    <x v="8"/>
    <x v="2"/>
  </r>
  <r>
    <s v="AX15552"/>
    <s v="ENX2018"/>
    <s v="A108"/>
    <s v="EMP1006"/>
    <x v="628"/>
    <x v="644"/>
    <x v="0"/>
    <n v="1972"/>
    <n v="1321"/>
    <n v="2642"/>
    <n v="3944"/>
    <n v="1302"/>
    <x v="64"/>
    <s v="Sean Miller"/>
    <x v="628"/>
    <x v="5"/>
    <x v="2"/>
    <x v="2"/>
  </r>
  <r>
    <s v="AX15553"/>
    <s v="ENX2055"/>
    <s v="A144"/>
    <s v="EMP1024"/>
    <x v="104"/>
    <x v="701"/>
    <x v="0"/>
    <n v="2495"/>
    <n v="1896"/>
    <n v="3792"/>
    <n v="4990"/>
    <n v="1198"/>
    <x v="33"/>
    <s v="Ernest Wheeler"/>
    <x v="104"/>
    <x v="6"/>
    <x v="11"/>
    <x v="2"/>
  </r>
  <r>
    <s v="AX15555"/>
    <s v="ENX2081"/>
    <s v="A147"/>
    <s v="EMP1030"/>
    <x v="590"/>
    <x v="675"/>
    <x v="2"/>
    <n v="1566"/>
    <n v="1190"/>
    <n v="3570"/>
    <n v="4698"/>
    <n v="1128"/>
    <x v="20"/>
    <s v="Bobby Russell"/>
    <x v="590"/>
    <x v="1"/>
    <x v="3"/>
    <x v="2"/>
  </r>
  <r>
    <s v="AX15558"/>
    <s v="ENX2062"/>
    <s v="A112"/>
    <s v="EMP1010"/>
    <x v="446"/>
    <x v="708"/>
    <x v="3"/>
    <n v="2464"/>
    <n v="1774"/>
    <n v="7096"/>
    <n v="9856"/>
    <n v="2760"/>
    <x v="40"/>
    <s v="Joshua Cook"/>
    <x v="446"/>
    <x v="4"/>
    <x v="4"/>
    <x v="2"/>
  </r>
  <r>
    <s v="AX15559"/>
    <s v="ENX2042"/>
    <s v="A166"/>
    <s v="EMP1021"/>
    <x v="362"/>
    <x v="563"/>
    <x v="3"/>
    <n v="203"/>
    <n v="154"/>
    <n v="616"/>
    <n v="812"/>
    <n v="196"/>
    <x v="65"/>
    <s v="Clarence Fox"/>
    <x v="362"/>
    <x v="5"/>
    <x v="9"/>
    <x v="2"/>
  </r>
  <r>
    <s v="AX15564"/>
    <s v="ENX2053"/>
    <s v="A134"/>
    <s v="EMP1005"/>
    <x v="618"/>
    <x v="714"/>
    <x v="3"/>
    <n v="596"/>
    <n v="358"/>
    <n v="1432"/>
    <n v="2384"/>
    <n v="952"/>
    <x v="7"/>
    <s v="Ryan Welch"/>
    <x v="618"/>
    <x v="5"/>
    <x v="3"/>
    <x v="2"/>
  </r>
  <r>
    <s v="AX15566"/>
    <s v="ENX2018"/>
    <s v="A137"/>
    <s v="EMP1024"/>
    <x v="649"/>
    <x v="728"/>
    <x v="1"/>
    <n v="1972"/>
    <n v="1321"/>
    <n v="1321"/>
    <n v="1972"/>
    <n v="651"/>
    <x v="32"/>
    <s v="Ernest Wheeler"/>
    <x v="649"/>
    <x v="6"/>
    <x v="7"/>
    <x v="2"/>
  </r>
  <r>
    <s v="AX15571"/>
    <s v="ENX2030"/>
    <s v="A162"/>
    <s v="EMP1043"/>
    <x v="571"/>
    <x v="555"/>
    <x v="2"/>
    <n v="1899"/>
    <n v="1044"/>
    <n v="3132"/>
    <n v="5697"/>
    <n v="2565"/>
    <x v="48"/>
    <s v="Joshua Taylor"/>
    <x v="571"/>
    <x v="2"/>
    <x v="7"/>
    <x v="2"/>
  </r>
  <r>
    <s v="AX15572"/>
    <s v="ENX2098"/>
    <s v="A125"/>
    <s v="EMP1020"/>
    <x v="203"/>
    <x v="745"/>
    <x v="3"/>
    <n v="1178"/>
    <n v="683"/>
    <n v="2732"/>
    <n v="4712"/>
    <n v="1980"/>
    <x v="72"/>
    <s v="Ryan Butler"/>
    <x v="203"/>
    <x v="0"/>
    <x v="9"/>
    <x v="2"/>
  </r>
  <r>
    <s v="AX15573"/>
    <s v="ENX2068"/>
    <s v="A140"/>
    <s v="EMP1031"/>
    <x v="48"/>
    <x v="714"/>
    <x v="3"/>
    <n v="1500"/>
    <n v="900"/>
    <n v="3600"/>
    <n v="6000"/>
    <n v="2400"/>
    <x v="46"/>
    <s v="Brian Thomas"/>
    <x v="48"/>
    <x v="5"/>
    <x v="3"/>
    <x v="2"/>
  </r>
  <r>
    <s v="AX15574"/>
    <s v="ENX2035"/>
    <s v="A172"/>
    <s v="EMP1038"/>
    <x v="595"/>
    <x v="680"/>
    <x v="1"/>
    <n v="458"/>
    <n v="376"/>
    <n v="376"/>
    <n v="458"/>
    <n v="82"/>
    <x v="28"/>
    <s v="Scott Mason"/>
    <x v="595"/>
    <x v="1"/>
    <x v="4"/>
    <x v="2"/>
  </r>
  <r>
    <s v="AX15576"/>
    <s v="ENX2052"/>
    <s v="A124"/>
    <s v="EMP1007"/>
    <x v="692"/>
    <x v="547"/>
    <x v="0"/>
    <n v="1526"/>
    <n v="1251"/>
    <n v="2502"/>
    <n v="3052"/>
    <n v="550"/>
    <x v="21"/>
    <s v="Jeremy Mendoza"/>
    <x v="692"/>
    <x v="5"/>
    <x v="8"/>
    <x v="2"/>
  </r>
  <r>
    <s v="AX15577"/>
    <s v="ENX2066"/>
    <s v="A171"/>
    <s v="EMP1023"/>
    <x v="177"/>
    <x v="741"/>
    <x v="2"/>
    <n v="2091"/>
    <n v="1485"/>
    <n v="4455"/>
    <n v="6273"/>
    <n v="1818"/>
    <x v="58"/>
    <s v="Brian Davis"/>
    <x v="177"/>
    <x v="4"/>
    <x v="4"/>
    <x v="2"/>
  </r>
  <r>
    <s v="AX15578"/>
    <s v="ENX2083"/>
    <s v="A164"/>
    <s v="EMP1031"/>
    <x v="51"/>
    <x v="467"/>
    <x v="3"/>
    <n v="2141"/>
    <n v="1777"/>
    <n v="7108"/>
    <n v="8564"/>
    <n v="1456"/>
    <x v="68"/>
    <s v="Brian Thomas"/>
    <x v="51"/>
    <x v="0"/>
    <x v="11"/>
    <x v="2"/>
  </r>
  <r>
    <s v="AX15580"/>
    <s v="ENX2092"/>
    <s v="A171"/>
    <s v="EMP1021"/>
    <x v="506"/>
    <x v="523"/>
    <x v="2"/>
    <n v="1639"/>
    <n v="1295"/>
    <n v="3885"/>
    <n v="4917"/>
    <n v="1032"/>
    <x v="58"/>
    <s v="Clarence Fox"/>
    <x v="506"/>
    <x v="2"/>
    <x v="2"/>
    <x v="2"/>
  </r>
  <r>
    <s v="AX15582"/>
    <s v="ENX2041"/>
    <s v="A129"/>
    <s v="EMP1041"/>
    <x v="35"/>
    <x v="537"/>
    <x v="1"/>
    <n v="1380"/>
    <n v="1090"/>
    <n v="1090"/>
    <n v="1380"/>
    <n v="290"/>
    <x v="59"/>
    <s v="Joe Sims"/>
    <x v="35"/>
    <x v="4"/>
    <x v="10"/>
    <x v="2"/>
  </r>
  <r>
    <s v="AX15584"/>
    <s v="ENX2091"/>
    <s v="A152"/>
    <s v="EMP1009"/>
    <x v="381"/>
    <x v="673"/>
    <x v="2"/>
    <n v="368"/>
    <n v="294"/>
    <n v="882"/>
    <n v="1104"/>
    <n v="222"/>
    <x v="54"/>
    <s v="Kenneth Fields"/>
    <x v="381"/>
    <x v="6"/>
    <x v="11"/>
    <x v="2"/>
  </r>
  <r>
    <s v="AX15587"/>
    <s v="ENX2086"/>
    <s v="A170"/>
    <s v="EMP1017"/>
    <x v="332"/>
    <x v="672"/>
    <x v="2"/>
    <n v="123"/>
    <n v="84"/>
    <n v="252"/>
    <n v="369"/>
    <n v="117"/>
    <x v="18"/>
    <s v="Brian Hansen"/>
    <x v="332"/>
    <x v="4"/>
    <x v="11"/>
    <x v="2"/>
  </r>
  <r>
    <s v="AX15588"/>
    <s v="ENX2026"/>
    <s v="A109"/>
    <s v="EMP1038"/>
    <x v="345"/>
    <x v="608"/>
    <x v="0"/>
    <n v="947"/>
    <n v="786"/>
    <n v="1572"/>
    <n v="1894"/>
    <n v="322"/>
    <x v="34"/>
    <s v="Scott Mason"/>
    <x v="345"/>
    <x v="6"/>
    <x v="3"/>
    <x v="2"/>
  </r>
  <r>
    <s v="AX15601"/>
    <s v="ENX2078"/>
    <s v="A126"/>
    <s v="EMP1038"/>
    <x v="302"/>
    <x v="744"/>
    <x v="3"/>
    <n v="1798"/>
    <n v="971"/>
    <n v="3884"/>
    <n v="7192"/>
    <n v="3308"/>
    <x v="38"/>
    <s v="Scott Mason"/>
    <x v="302"/>
    <x v="6"/>
    <x v="6"/>
    <x v="2"/>
  </r>
  <r>
    <s v="AX15610"/>
    <s v="ENX2021"/>
    <s v="A166"/>
    <s v="EMP1009"/>
    <x v="461"/>
    <x v="672"/>
    <x v="3"/>
    <n v="217"/>
    <n v="171"/>
    <n v="684"/>
    <n v="868"/>
    <n v="184"/>
    <x v="65"/>
    <s v="Kenneth Fields"/>
    <x v="461"/>
    <x v="4"/>
    <x v="11"/>
    <x v="2"/>
  </r>
  <r>
    <s v="AX15611"/>
    <s v="ENX2062"/>
    <s v="A100"/>
    <s v="EMP1003"/>
    <x v="464"/>
    <x v="804"/>
    <x v="3"/>
    <n v="2464"/>
    <n v="1774"/>
    <n v="7096"/>
    <n v="9856"/>
    <n v="2760"/>
    <x v="67"/>
    <s v="Christopher Tucker"/>
    <x v="464"/>
    <x v="5"/>
    <x v="2"/>
    <x v="2"/>
  </r>
  <r>
    <s v="AX15615"/>
    <s v="ENX2093"/>
    <s v="A114"/>
    <s v="EMP1005"/>
    <x v="257"/>
    <x v="565"/>
    <x v="1"/>
    <n v="112"/>
    <n v="90"/>
    <n v="90"/>
    <n v="112"/>
    <n v="22"/>
    <x v="36"/>
    <s v="Ryan Welch"/>
    <x v="257"/>
    <x v="5"/>
    <x v="0"/>
    <x v="2"/>
  </r>
  <r>
    <s v="AX15616"/>
    <s v="ENX2000"/>
    <s v="A101"/>
    <s v="EMP1008"/>
    <x v="101"/>
    <x v="725"/>
    <x v="1"/>
    <n v="2241"/>
    <n v="1367"/>
    <n v="1367"/>
    <n v="2241"/>
    <n v="874"/>
    <x v="26"/>
    <s v="Carl Elliott"/>
    <x v="101"/>
    <x v="2"/>
    <x v="6"/>
    <x v="2"/>
  </r>
  <r>
    <s v="AX15621"/>
    <s v="ENX2028"/>
    <s v="A111"/>
    <s v="EMP1034"/>
    <x v="596"/>
    <x v="783"/>
    <x v="1"/>
    <n v="2283"/>
    <n v="1484"/>
    <n v="1484"/>
    <n v="2283"/>
    <n v="799"/>
    <x v="19"/>
    <s v="Arthur Mccoy"/>
    <x v="596"/>
    <x v="2"/>
    <x v="2"/>
    <x v="2"/>
  </r>
  <r>
    <s v="AX15627"/>
    <s v="ENX2053"/>
    <s v="A139"/>
    <s v="EMP1034"/>
    <x v="364"/>
    <x v="640"/>
    <x v="3"/>
    <n v="596"/>
    <n v="358"/>
    <n v="1432"/>
    <n v="2384"/>
    <n v="952"/>
    <x v="12"/>
    <s v="Arthur Mccoy"/>
    <x v="364"/>
    <x v="3"/>
    <x v="2"/>
    <x v="2"/>
  </r>
  <r>
    <s v="AX15629"/>
    <s v="ENX2085"/>
    <s v="A157"/>
    <s v="EMP1023"/>
    <x v="603"/>
    <x v="456"/>
    <x v="1"/>
    <n v="1862"/>
    <n v="1173"/>
    <n v="1173"/>
    <n v="1862"/>
    <n v="689"/>
    <x v="0"/>
    <s v="Brian Davis"/>
    <x v="603"/>
    <x v="1"/>
    <x v="2"/>
    <x v="2"/>
  </r>
  <r>
    <s v="AX15630"/>
    <s v="ENX2093"/>
    <s v="A103"/>
    <s v="EMP1027"/>
    <x v="727"/>
    <x v="683"/>
    <x v="0"/>
    <n v="112"/>
    <n v="90"/>
    <n v="180"/>
    <n v="224"/>
    <n v="44"/>
    <x v="2"/>
    <s v="Gary Rodriguez"/>
    <x v="727"/>
    <x v="1"/>
    <x v="11"/>
    <x v="2"/>
  </r>
  <r>
    <s v="AX15637"/>
    <s v="ENX2045"/>
    <s v="A148"/>
    <s v="EMP1028"/>
    <x v="528"/>
    <x v="599"/>
    <x v="0"/>
    <n v="556"/>
    <n v="395"/>
    <n v="790"/>
    <n v="1112"/>
    <n v="322"/>
    <x v="31"/>
    <s v="Howard Sims"/>
    <x v="528"/>
    <x v="0"/>
    <x v="7"/>
    <x v="2"/>
  </r>
  <r>
    <s v="AX15641"/>
    <s v="ENX2092"/>
    <s v="A165"/>
    <s v="EMP1036"/>
    <x v="309"/>
    <x v="663"/>
    <x v="3"/>
    <n v="1639"/>
    <n v="1295"/>
    <n v="5180"/>
    <n v="6556"/>
    <n v="1376"/>
    <x v="51"/>
    <s v="Robert Reed"/>
    <x v="309"/>
    <x v="3"/>
    <x v="9"/>
    <x v="2"/>
  </r>
  <r>
    <s v="AX15643"/>
    <s v="ENX2063"/>
    <s v="A116"/>
    <s v="EMP1015"/>
    <x v="183"/>
    <x v="507"/>
    <x v="1"/>
    <n v="1708"/>
    <n v="871"/>
    <n v="871"/>
    <n v="1708"/>
    <n v="837"/>
    <x v="47"/>
    <s v="Justin Lynch"/>
    <x v="183"/>
    <x v="4"/>
    <x v="0"/>
    <x v="2"/>
  </r>
  <r>
    <s v="AX15645"/>
    <s v="ENX2028"/>
    <s v="A171"/>
    <s v="EMP1004"/>
    <x v="132"/>
    <x v="793"/>
    <x v="1"/>
    <n v="2283"/>
    <n v="1484"/>
    <n v="1484"/>
    <n v="2283"/>
    <n v="799"/>
    <x v="58"/>
    <s v="Kenneth Bradley"/>
    <x v="132"/>
    <x v="4"/>
    <x v="2"/>
    <x v="2"/>
  </r>
  <r>
    <s v="AX15646"/>
    <s v="ENX2024"/>
    <s v="A116"/>
    <s v="EMP1032"/>
    <x v="650"/>
    <x v="465"/>
    <x v="1"/>
    <n v="356"/>
    <n v="292"/>
    <n v="292"/>
    <n v="356"/>
    <n v="64"/>
    <x v="47"/>
    <s v="Larry Castillo"/>
    <x v="650"/>
    <x v="4"/>
    <x v="5"/>
    <x v="2"/>
  </r>
  <r>
    <s v="AX15649"/>
    <s v="ENX2036"/>
    <s v="A129"/>
    <s v="EMP1003"/>
    <x v="242"/>
    <x v="788"/>
    <x v="2"/>
    <n v="1582"/>
    <n v="1234"/>
    <n v="3702"/>
    <n v="4746"/>
    <n v="1044"/>
    <x v="59"/>
    <s v="Christopher Tucker"/>
    <x v="242"/>
    <x v="6"/>
    <x v="0"/>
    <x v="2"/>
  </r>
  <r>
    <s v="AX15651"/>
    <s v="ENX2000"/>
    <s v="A167"/>
    <s v="EMP1025"/>
    <x v="266"/>
    <x v="678"/>
    <x v="3"/>
    <n v="2241"/>
    <n v="1367"/>
    <n v="5468"/>
    <n v="8964"/>
    <n v="3496"/>
    <x v="10"/>
    <s v="Ernest Wagner"/>
    <x v="266"/>
    <x v="1"/>
    <x v="10"/>
    <x v="2"/>
  </r>
  <r>
    <s v="AX15653"/>
    <s v="ENX2019"/>
    <s v="A130"/>
    <s v="EMP1027"/>
    <x v="34"/>
    <x v="585"/>
    <x v="1"/>
    <n v="800"/>
    <n v="536"/>
    <n v="536"/>
    <n v="800"/>
    <n v="264"/>
    <x v="3"/>
    <s v="Gary Rodriguez"/>
    <x v="34"/>
    <x v="6"/>
    <x v="7"/>
    <x v="2"/>
  </r>
  <r>
    <s v="AX15657"/>
    <s v="ENX2081"/>
    <s v="A144"/>
    <s v="EMP1017"/>
    <x v="92"/>
    <x v="570"/>
    <x v="3"/>
    <n v="1566"/>
    <n v="1190"/>
    <n v="4760"/>
    <n v="6264"/>
    <n v="1504"/>
    <x v="33"/>
    <s v="Brian Hansen"/>
    <x v="92"/>
    <x v="2"/>
    <x v="4"/>
    <x v="2"/>
  </r>
  <r>
    <s v="AX15658"/>
    <s v="ENX2050"/>
    <s v="A172"/>
    <s v="EMP1009"/>
    <x v="66"/>
    <x v="618"/>
    <x v="1"/>
    <n v="2391"/>
    <n v="1291"/>
    <n v="1291"/>
    <n v="2391"/>
    <n v="1100"/>
    <x v="28"/>
    <s v="Kenneth Fields"/>
    <x v="66"/>
    <x v="2"/>
    <x v="9"/>
    <x v="2"/>
  </r>
  <r>
    <s v="AX15668"/>
    <s v="ENX2023"/>
    <s v="A109"/>
    <s v="EMP1043"/>
    <x v="71"/>
    <x v="665"/>
    <x v="2"/>
    <n v="818"/>
    <n v="450"/>
    <n v="1350"/>
    <n v="2454"/>
    <n v="1104"/>
    <x v="34"/>
    <s v="Joshua Taylor"/>
    <x v="71"/>
    <x v="0"/>
    <x v="6"/>
    <x v="2"/>
  </r>
  <r>
    <s v="AX15671"/>
    <s v="ENX2050"/>
    <s v="A152"/>
    <s v="EMP1031"/>
    <x v="246"/>
    <x v="700"/>
    <x v="3"/>
    <n v="2391"/>
    <n v="1291"/>
    <n v="5164"/>
    <n v="9564"/>
    <n v="4400"/>
    <x v="54"/>
    <s v="Brian Thomas"/>
    <x v="246"/>
    <x v="5"/>
    <x v="8"/>
    <x v="2"/>
  </r>
  <r>
    <s v="AX15675"/>
    <s v="ENX2046"/>
    <s v="A169"/>
    <s v="EMP1007"/>
    <x v="790"/>
    <x v="612"/>
    <x v="1"/>
    <n v="2410"/>
    <n v="1518"/>
    <n v="1518"/>
    <n v="2410"/>
    <n v="892"/>
    <x v="30"/>
    <s v="Jeremy Mendoza"/>
    <x v="790"/>
    <x v="2"/>
    <x v="0"/>
    <x v="2"/>
  </r>
  <r>
    <s v="AX15677"/>
    <s v="ENX2079"/>
    <s v="A137"/>
    <s v="EMP1013"/>
    <x v="672"/>
    <x v="591"/>
    <x v="3"/>
    <n v="1725"/>
    <n v="1363"/>
    <n v="5452"/>
    <n v="6900"/>
    <n v="1448"/>
    <x v="32"/>
    <s v="Charles Harper"/>
    <x v="672"/>
    <x v="2"/>
    <x v="5"/>
    <x v="2"/>
  </r>
  <r>
    <s v="AX15678"/>
    <s v="ENX2017"/>
    <s v="A119"/>
    <s v="EMP1040"/>
    <x v="119"/>
    <x v="673"/>
    <x v="1"/>
    <n v="35"/>
    <n v="22"/>
    <n v="22"/>
    <n v="35"/>
    <n v="13"/>
    <x v="61"/>
    <s v="Patrick Ruiz"/>
    <x v="119"/>
    <x v="6"/>
    <x v="11"/>
    <x v="2"/>
  </r>
  <r>
    <s v="AX15679"/>
    <s v="ENX2072"/>
    <s v="A102"/>
    <s v="EMP1031"/>
    <x v="404"/>
    <x v="743"/>
    <x v="1"/>
    <n v="1887"/>
    <n v="1378"/>
    <n v="1378"/>
    <n v="1887"/>
    <n v="509"/>
    <x v="43"/>
    <s v="Brian Thomas"/>
    <x v="404"/>
    <x v="5"/>
    <x v="8"/>
    <x v="2"/>
  </r>
  <r>
    <s v="AX15682"/>
    <s v="ENX2011"/>
    <s v="A133"/>
    <s v="EMP1034"/>
    <x v="106"/>
    <x v="577"/>
    <x v="1"/>
    <n v="530"/>
    <n v="435"/>
    <n v="435"/>
    <n v="530"/>
    <n v="95"/>
    <x v="37"/>
    <s v="Arthur Mccoy"/>
    <x v="106"/>
    <x v="4"/>
    <x v="10"/>
    <x v="2"/>
  </r>
  <r>
    <s v="AX15684"/>
    <s v="ENX2097"/>
    <s v="A154"/>
    <s v="EMP1022"/>
    <x v="31"/>
    <x v="528"/>
    <x v="2"/>
    <n v="1052"/>
    <n v="589"/>
    <n v="1767"/>
    <n v="3156"/>
    <n v="1389"/>
    <x v="55"/>
    <s v="Walter Cook"/>
    <x v="31"/>
    <x v="3"/>
    <x v="5"/>
    <x v="2"/>
  </r>
  <r>
    <s v="AX15685"/>
    <s v="ENX2064"/>
    <s v="A160"/>
    <s v="EMP1004"/>
    <x v="541"/>
    <x v="478"/>
    <x v="1"/>
    <n v="1414"/>
    <n v="962"/>
    <n v="962"/>
    <n v="1414"/>
    <n v="452"/>
    <x v="1"/>
    <s v="Kenneth Bradley"/>
    <x v="541"/>
    <x v="5"/>
    <x v="11"/>
    <x v="2"/>
  </r>
  <r>
    <s v="AX15687"/>
    <s v="ENX2068"/>
    <s v="A103"/>
    <s v="EMP1026"/>
    <x v="300"/>
    <x v="630"/>
    <x v="1"/>
    <n v="1500"/>
    <n v="900"/>
    <n v="900"/>
    <n v="1500"/>
    <n v="600"/>
    <x v="2"/>
    <s v="Martin Perry"/>
    <x v="300"/>
    <x v="4"/>
    <x v="7"/>
    <x v="2"/>
  </r>
  <r>
    <s v="AX15688"/>
    <s v="ENX2079"/>
    <s v="A143"/>
    <s v="EMP1040"/>
    <x v="800"/>
    <x v="753"/>
    <x v="1"/>
    <n v="1725"/>
    <n v="1363"/>
    <n v="1363"/>
    <n v="1725"/>
    <n v="362"/>
    <x v="9"/>
    <s v="Patrick Ruiz"/>
    <x v="800"/>
    <x v="4"/>
    <x v="11"/>
    <x v="2"/>
  </r>
  <r>
    <s v="AX15690"/>
    <s v="ENX2004"/>
    <s v="A122"/>
    <s v="EMP1030"/>
    <x v="165"/>
    <x v="544"/>
    <x v="2"/>
    <n v="1278"/>
    <n v="665"/>
    <n v="1995"/>
    <n v="3834"/>
    <n v="1839"/>
    <x v="17"/>
    <s v="Bobby Russell"/>
    <x v="165"/>
    <x v="5"/>
    <x v="3"/>
    <x v="2"/>
  </r>
  <r>
    <s v="AX15691"/>
    <s v="ENX2086"/>
    <s v="A132"/>
    <s v="EMP1026"/>
    <x v="256"/>
    <x v="697"/>
    <x v="1"/>
    <n v="123"/>
    <n v="84"/>
    <n v="84"/>
    <n v="123"/>
    <n v="39"/>
    <x v="56"/>
    <s v="Martin Perry"/>
    <x v="256"/>
    <x v="5"/>
    <x v="6"/>
    <x v="2"/>
  </r>
  <r>
    <s v="AX15692"/>
    <s v="ENX2054"/>
    <s v="A153"/>
    <s v="EMP1022"/>
    <x v="258"/>
    <x v="795"/>
    <x v="0"/>
    <n v="127"/>
    <n v="79"/>
    <n v="158"/>
    <n v="254"/>
    <n v="96"/>
    <x v="69"/>
    <s v="Walter Cook"/>
    <x v="258"/>
    <x v="5"/>
    <x v="11"/>
    <x v="2"/>
  </r>
  <r>
    <s v="AX15693"/>
    <s v="ENX2084"/>
    <s v="A114"/>
    <s v="EMP1019"/>
    <x v="353"/>
    <x v="752"/>
    <x v="2"/>
    <n v="1783"/>
    <n v="1230"/>
    <n v="3690"/>
    <n v="5349"/>
    <n v="1659"/>
    <x v="36"/>
    <s v="Roger Robertson"/>
    <x v="353"/>
    <x v="2"/>
    <x v="0"/>
    <x v="2"/>
  </r>
  <r>
    <s v="AX15694"/>
    <s v="ENX2087"/>
    <s v="A138"/>
    <s v="EMP1023"/>
    <x v="734"/>
    <x v="524"/>
    <x v="1"/>
    <n v="1022"/>
    <n v="818"/>
    <n v="818"/>
    <n v="1022"/>
    <n v="204"/>
    <x v="6"/>
    <s v="Brian Davis"/>
    <x v="734"/>
    <x v="4"/>
    <x v="5"/>
    <x v="2"/>
  </r>
  <r>
    <s v="AX15696"/>
    <s v="ENX2031"/>
    <s v="A158"/>
    <s v="EMP1031"/>
    <x v="160"/>
    <x v="758"/>
    <x v="1"/>
    <n v="1638"/>
    <n v="1261"/>
    <n v="1261"/>
    <n v="1638"/>
    <n v="377"/>
    <x v="4"/>
    <s v="Brian Thomas"/>
    <x v="160"/>
    <x v="0"/>
    <x v="11"/>
    <x v="2"/>
  </r>
  <r>
    <s v="AX15705"/>
    <s v="ENX2009"/>
    <s v="A173"/>
    <s v="EMP1020"/>
    <x v="172"/>
    <x v="457"/>
    <x v="1"/>
    <n v="584"/>
    <n v="420"/>
    <n v="420"/>
    <n v="584"/>
    <n v="164"/>
    <x v="14"/>
    <s v="Ryan Butler"/>
    <x v="172"/>
    <x v="2"/>
    <x v="3"/>
    <x v="2"/>
  </r>
  <r>
    <s v="AX15706"/>
    <s v="ENX2067"/>
    <s v="A168"/>
    <s v="EMP1024"/>
    <x v="654"/>
    <x v="723"/>
    <x v="0"/>
    <n v="1119"/>
    <n v="683"/>
    <n v="1366"/>
    <n v="2238"/>
    <n v="872"/>
    <x v="45"/>
    <s v="Ernest Wheeler"/>
    <x v="654"/>
    <x v="0"/>
    <x v="0"/>
    <x v="2"/>
  </r>
  <r>
    <s v="AX15709"/>
    <s v="ENX2014"/>
    <s v="A128"/>
    <s v="EMP1043"/>
    <x v="497"/>
    <x v="455"/>
    <x v="1"/>
    <n v="1809"/>
    <n v="1067"/>
    <n v="1067"/>
    <n v="1809"/>
    <n v="742"/>
    <x v="16"/>
    <s v="Joshua Taylor"/>
    <x v="497"/>
    <x v="5"/>
    <x v="10"/>
    <x v="2"/>
  </r>
  <r>
    <s v="AX15710"/>
    <s v="ENX2083"/>
    <s v="A127"/>
    <s v="EMP1043"/>
    <x v="553"/>
    <x v="803"/>
    <x v="1"/>
    <n v="2141"/>
    <n v="1777"/>
    <n v="1777"/>
    <n v="2141"/>
    <n v="364"/>
    <x v="5"/>
    <s v="Joshua Taylor"/>
    <x v="553"/>
    <x v="0"/>
    <x v="3"/>
    <x v="2"/>
  </r>
  <r>
    <s v="AX15718"/>
    <s v="ENX2076"/>
    <s v="A125"/>
    <s v="EMP1006"/>
    <x v="798"/>
    <x v="798"/>
    <x v="1"/>
    <n v="1522"/>
    <n v="791"/>
    <n v="791"/>
    <n v="1522"/>
    <n v="731"/>
    <x v="72"/>
    <s v="Sean Miller"/>
    <x v="798"/>
    <x v="2"/>
    <x v="6"/>
    <x v="2"/>
  </r>
  <r>
    <s v="AX15720"/>
    <s v="ENX2028"/>
    <s v="A128"/>
    <s v="EMP1010"/>
    <x v="53"/>
    <x v="594"/>
    <x v="1"/>
    <n v="2283"/>
    <n v="1484"/>
    <n v="1484"/>
    <n v="2283"/>
    <n v="799"/>
    <x v="16"/>
    <s v="Joshua Cook"/>
    <x v="53"/>
    <x v="2"/>
    <x v="10"/>
    <x v="2"/>
  </r>
  <r>
    <s v="AX15721"/>
    <s v="ENX2073"/>
    <s v="A159"/>
    <s v="EMP1005"/>
    <x v="296"/>
    <x v="607"/>
    <x v="2"/>
    <n v="95"/>
    <n v="61"/>
    <n v="183"/>
    <n v="285"/>
    <n v="102"/>
    <x v="52"/>
    <s v="Ryan Welch"/>
    <x v="296"/>
    <x v="5"/>
    <x v="7"/>
    <x v="2"/>
  </r>
  <r>
    <s v="AX15723"/>
    <s v="ENX2066"/>
    <s v="A115"/>
    <s v="EMP1010"/>
    <x v="65"/>
    <x v="682"/>
    <x v="1"/>
    <n v="2091"/>
    <n v="1485"/>
    <n v="1485"/>
    <n v="2091"/>
    <n v="606"/>
    <x v="22"/>
    <s v="Joshua Cook"/>
    <x v="65"/>
    <x v="3"/>
    <x v="10"/>
    <x v="2"/>
  </r>
  <r>
    <s v="AX15724"/>
    <s v="ENX2000"/>
    <s v="A148"/>
    <s v="EMP1036"/>
    <x v="314"/>
    <x v="627"/>
    <x v="0"/>
    <n v="2241"/>
    <n v="1367"/>
    <n v="2734"/>
    <n v="4482"/>
    <n v="1748"/>
    <x v="31"/>
    <s v="Robert Reed"/>
    <x v="314"/>
    <x v="2"/>
    <x v="2"/>
    <x v="2"/>
  </r>
  <r>
    <s v="AX15725"/>
    <s v="ENX2082"/>
    <s v="A145"/>
    <s v="EMP1035"/>
    <x v="679"/>
    <x v="491"/>
    <x v="2"/>
    <n v="1103"/>
    <n v="838"/>
    <n v="2514"/>
    <n v="3309"/>
    <n v="795"/>
    <x v="50"/>
    <s v="Roger Ramos"/>
    <x v="679"/>
    <x v="6"/>
    <x v="4"/>
    <x v="2"/>
  </r>
  <r>
    <s v="AX15729"/>
    <s v="ENX2037"/>
    <s v="A153"/>
    <s v="EMP1012"/>
    <x v="742"/>
    <x v="508"/>
    <x v="1"/>
    <n v="880"/>
    <n v="634"/>
    <n v="634"/>
    <n v="880"/>
    <n v="246"/>
    <x v="69"/>
    <s v="John Reyes"/>
    <x v="742"/>
    <x v="0"/>
    <x v="10"/>
    <x v="2"/>
  </r>
  <r>
    <s v="AX15732"/>
    <s v="ENX2096"/>
    <s v="A162"/>
    <s v="EMP1014"/>
    <x v="316"/>
    <x v="799"/>
    <x v="1"/>
    <n v="1587"/>
    <n v="1301"/>
    <n v="1301"/>
    <n v="1587"/>
    <n v="286"/>
    <x v="48"/>
    <s v="Ronald Reed"/>
    <x v="316"/>
    <x v="3"/>
    <x v="8"/>
    <x v="2"/>
  </r>
  <r>
    <s v="AX15734"/>
    <s v="ENX2001"/>
    <s v="A128"/>
    <s v="EMP1010"/>
    <x v="563"/>
    <x v="730"/>
    <x v="1"/>
    <n v="951"/>
    <n v="504"/>
    <n v="504"/>
    <n v="951"/>
    <n v="447"/>
    <x v="16"/>
    <s v="Joshua Cook"/>
    <x v="563"/>
    <x v="6"/>
    <x v="1"/>
    <x v="2"/>
  </r>
  <r>
    <s v="AX15736"/>
    <s v="ENX2011"/>
    <s v="A111"/>
    <s v="EMP1040"/>
    <x v="237"/>
    <x v="611"/>
    <x v="3"/>
    <n v="530"/>
    <n v="435"/>
    <n v="1740"/>
    <n v="2120"/>
    <n v="380"/>
    <x v="19"/>
    <s v="Patrick Ruiz"/>
    <x v="237"/>
    <x v="3"/>
    <x v="3"/>
    <x v="2"/>
  </r>
  <r>
    <s v="AX15744"/>
    <s v="ENX2070"/>
    <s v="A119"/>
    <s v="EMP1038"/>
    <x v="436"/>
    <x v="608"/>
    <x v="0"/>
    <n v="1671"/>
    <n v="1220"/>
    <n v="2440"/>
    <n v="3342"/>
    <n v="902"/>
    <x v="61"/>
    <s v="Scott Mason"/>
    <x v="436"/>
    <x v="6"/>
    <x v="3"/>
    <x v="2"/>
  </r>
  <r>
    <s v="AX15745"/>
    <s v="ENX2079"/>
    <s v="A164"/>
    <s v="EMP1020"/>
    <x v="631"/>
    <x v="766"/>
    <x v="1"/>
    <n v="1725"/>
    <n v="1363"/>
    <n v="1363"/>
    <n v="1725"/>
    <n v="362"/>
    <x v="68"/>
    <s v="Ryan Butler"/>
    <x v="631"/>
    <x v="1"/>
    <x v="5"/>
    <x v="2"/>
  </r>
  <r>
    <s v="AX15749"/>
    <s v="ENX2077"/>
    <s v="A163"/>
    <s v="EMP1029"/>
    <x v="375"/>
    <x v="571"/>
    <x v="2"/>
    <n v="530"/>
    <n v="424"/>
    <n v="1272"/>
    <n v="1590"/>
    <n v="318"/>
    <x v="60"/>
    <s v="Howard Gardner"/>
    <x v="375"/>
    <x v="0"/>
    <x v="4"/>
    <x v="2"/>
  </r>
  <r>
    <s v="AX15750"/>
    <s v="ENX2004"/>
    <s v="A103"/>
    <s v="EMP1044"/>
    <x v="276"/>
    <x v="656"/>
    <x v="1"/>
    <n v="1278"/>
    <n v="665"/>
    <n v="665"/>
    <n v="1278"/>
    <n v="613"/>
    <x v="2"/>
    <s v="Martin Carr"/>
    <x v="276"/>
    <x v="5"/>
    <x v="11"/>
    <x v="2"/>
  </r>
  <r>
    <s v="AX15753"/>
    <s v="ENX2023"/>
    <s v="A106"/>
    <s v="EMP1037"/>
    <x v="26"/>
    <x v="546"/>
    <x v="1"/>
    <n v="818"/>
    <n v="450"/>
    <n v="450"/>
    <n v="818"/>
    <n v="368"/>
    <x v="35"/>
    <s v="Carl Hall"/>
    <x v="26"/>
    <x v="5"/>
    <x v="1"/>
    <x v="2"/>
  </r>
  <r>
    <s v="AX15758"/>
    <s v="ENX2023"/>
    <s v="A120"/>
    <s v="EMP1025"/>
    <x v="261"/>
    <x v="693"/>
    <x v="2"/>
    <n v="818"/>
    <n v="450"/>
    <n v="1350"/>
    <n v="2454"/>
    <n v="1104"/>
    <x v="71"/>
    <s v="Ernest Wagner"/>
    <x v="261"/>
    <x v="1"/>
    <x v="0"/>
    <x v="2"/>
  </r>
  <r>
    <s v="AX15760"/>
    <s v="ENX2071"/>
    <s v="A104"/>
    <s v="EMP1033"/>
    <x v="330"/>
    <x v="778"/>
    <x v="1"/>
    <n v="136"/>
    <n v="72"/>
    <n v="72"/>
    <n v="136"/>
    <n v="64"/>
    <x v="53"/>
    <s v="Jerry Perry"/>
    <x v="330"/>
    <x v="4"/>
    <x v="2"/>
    <x v="2"/>
  </r>
  <r>
    <s v="AX15767"/>
    <s v="ENX2018"/>
    <s v="A133"/>
    <s v="EMP1028"/>
    <x v="619"/>
    <x v="749"/>
    <x v="2"/>
    <n v="1972"/>
    <n v="1321"/>
    <n v="3963"/>
    <n v="5916"/>
    <n v="1953"/>
    <x v="37"/>
    <s v="Howard Sims"/>
    <x v="619"/>
    <x v="0"/>
    <x v="3"/>
    <x v="2"/>
  </r>
  <r>
    <s v="AX15768"/>
    <s v="ENX2006"/>
    <s v="A126"/>
    <s v="EMP1044"/>
    <x v="507"/>
    <x v="604"/>
    <x v="3"/>
    <n v="1826"/>
    <n v="1443"/>
    <n v="5772"/>
    <n v="7304"/>
    <n v="1532"/>
    <x v="38"/>
    <s v="Martin Carr"/>
    <x v="507"/>
    <x v="0"/>
    <x v="6"/>
    <x v="2"/>
  </r>
  <r>
    <s v="AX15770"/>
    <s v="ENX2018"/>
    <s v="A125"/>
    <s v="EMP1003"/>
    <x v="627"/>
    <x v="604"/>
    <x v="1"/>
    <n v="1972"/>
    <n v="1321"/>
    <n v="1321"/>
    <n v="1972"/>
    <n v="651"/>
    <x v="72"/>
    <s v="Christopher Tucker"/>
    <x v="627"/>
    <x v="0"/>
    <x v="6"/>
    <x v="2"/>
  </r>
  <r>
    <s v="AX15774"/>
    <s v="ENX2040"/>
    <s v="A139"/>
    <s v="EMP1040"/>
    <x v="464"/>
    <x v="632"/>
    <x v="2"/>
    <n v="1889"/>
    <n v="945"/>
    <n v="2835"/>
    <n v="5667"/>
    <n v="2832"/>
    <x v="12"/>
    <s v="Patrick Ruiz"/>
    <x v="464"/>
    <x v="3"/>
    <x v="11"/>
    <x v="2"/>
  </r>
  <r>
    <s v="AX15776"/>
    <s v="ENX2060"/>
    <s v="A130"/>
    <s v="EMP1017"/>
    <x v="709"/>
    <x v="491"/>
    <x v="2"/>
    <n v="1467"/>
    <n v="807"/>
    <n v="2421"/>
    <n v="4401"/>
    <n v="1980"/>
    <x v="3"/>
    <s v="Brian Hansen"/>
    <x v="709"/>
    <x v="6"/>
    <x v="4"/>
    <x v="2"/>
  </r>
  <r>
    <s v="AX15781"/>
    <s v="ENX2026"/>
    <s v="A164"/>
    <s v="EMP1023"/>
    <x v="789"/>
    <x v="620"/>
    <x v="1"/>
    <n v="947"/>
    <n v="786"/>
    <n v="786"/>
    <n v="947"/>
    <n v="161"/>
    <x v="68"/>
    <s v="Brian Davis"/>
    <x v="789"/>
    <x v="1"/>
    <x v="4"/>
    <x v="2"/>
  </r>
  <r>
    <s v="AX15783"/>
    <s v="ENX2017"/>
    <s v="A168"/>
    <s v="EMP1025"/>
    <x v="508"/>
    <x v="646"/>
    <x v="1"/>
    <n v="35"/>
    <n v="22"/>
    <n v="22"/>
    <n v="35"/>
    <n v="13"/>
    <x v="45"/>
    <s v="Ernest Wagner"/>
    <x v="508"/>
    <x v="4"/>
    <x v="1"/>
    <x v="2"/>
  </r>
  <r>
    <s v="AX15784"/>
    <s v="ENX2055"/>
    <s v="A150"/>
    <s v="EMP1015"/>
    <x v="206"/>
    <x v="599"/>
    <x v="3"/>
    <n v="2495"/>
    <n v="1896"/>
    <n v="7584"/>
    <n v="9980"/>
    <n v="2396"/>
    <x v="27"/>
    <s v="Justin Lynch"/>
    <x v="206"/>
    <x v="0"/>
    <x v="7"/>
    <x v="2"/>
  </r>
  <r>
    <s v="AX15786"/>
    <s v="ENX2069"/>
    <s v="A173"/>
    <s v="EMP1027"/>
    <x v="342"/>
    <x v="754"/>
    <x v="1"/>
    <n v="378"/>
    <n v="291"/>
    <n v="291"/>
    <n v="378"/>
    <n v="87"/>
    <x v="14"/>
    <s v="Gary Rodriguez"/>
    <x v="342"/>
    <x v="2"/>
    <x v="1"/>
    <x v="2"/>
  </r>
  <r>
    <s v="AX15788"/>
    <s v="ENX2002"/>
    <s v="A110"/>
    <s v="EMP1039"/>
    <x v="412"/>
    <x v="724"/>
    <x v="1"/>
    <n v="847"/>
    <n v="534"/>
    <n v="534"/>
    <n v="847"/>
    <n v="313"/>
    <x v="73"/>
    <s v="Eugene Holmes"/>
    <x v="412"/>
    <x v="0"/>
    <x v="3"/>
    <x v="2"/>
  </r>
  <r>
    <s v="AX15791"/>
    <s v="ENX2018"/>
    <s v="A166"/>
    <s v="EMP1025"/>
    <x v="273"/>
    <x v="719"/>
    <x v="2"/>
    <n v="1972"/>
    <n v="1321"/>
    <n v="3963"/>
    <n v="5916"/>
    <n v="1953"/>
    <x v="65"/>
    <s v="Ernest Wagner"/>
    <x v="273"/>
    <x v="1"/>
    <x v="0"/>
    <x v="2"/>
  </r>
  <r>
    <s v="AX15799"/>
    <s v="ENX2034"/>
    <s v="A124"/>
    <s v="EMP1008"/>
    <x v="326"/>
    <x v="638"/>
    <x v="0"/>
    <n v="871"/>
    <n v="540"/>
    <n v="1080"/>
    <n v="1742"/>
    <n v="662"/>
    <x v="21"/>
    <s v="Carl Elliott"/>
    <x v="326"/>
    <x v="4"/>
    <x v="8"/>
    <x v="2"/>
  </r>
  <r>
    <s v="AX15804"/>
    <s v="ENX2100"/>
    <s v="A149"/>
    <s v="EMP1038"/>
    <x v="110"/>
    <x v="602"/>
    <x v="2"/>
    <n v="799"/>
    <n v="455"/>
    <n v="1365"/>
    <n v="2397"/>
    <n v="1032"/>
    <x v="42"/>
    <s v="Scott Mason"/>
    <x v="110"/>
    <x v="4"/>
    <x v="8"/>
    <x v="2"/>
  </r>
  <r>
    <s v="AX15805"/>
    <s v="ENX2031"/>
    <s v="A172"/>
    <s v="EMP1034"/>
    <x v="602"/>
    <x v="556"/>
    <x v="2"/>
    <n v="1638"/>
    <n v="1261"/>
    <n v="3783"/>
    <n v="4914"/>
    <n v="1131"/>
    <x v="28"/>
    <s v="Arthur Mccoy"/>
    <x v="602"/>
    <x v="1"/>
    <x v="9"/>
    <x v="2"/>
  </r>
  <r>
    <s v="AX15809"/>
    <s v="ENX2027"/>
    <s v="A123"/>
    <s v="EMP1017"/>
    <x v="616"/>
    <x v="746"/>
    <x v="0"/>
    <n v="2497"/>
    <n v="1473"/>
    <n v="2946"/>
    <n v="4994"/>
    <n v="2048"/>
    <x v="62"/>
    <s v="Brian Hansen"/>
    <x v="616"/>
    <x v="3"/>
    <x v="2"/>
    <x v="2"/>
  </r>
  <r>
    <s v="AX15812"/>
    <s v="ENX2081"/>
    <s v="A159"/>
    <s v="EMP1018"/>
    <x v="77"/>
    <x v="475"/>
    <x v="2"/>
    <n v="1566"/>
    <n v="1190"/>
    <n v="3570"/>
    <n v="4698"/>
    <n v="1128"/>
    <x v="52"/>
    <s v="Jimmy Young"/>
    <x v="77"/>
    <x v="4"/>
    <x v="10"/>
    <x v="2"/>
  </r>
  <r>
    <s v="AX15816"/>
    <s v="ENX2039"/>
    <s v="A154"/>
    <s v="EMP1007"/>
    <x v="383"/>
    <x v="441"/>
    <x v="1"/>
    <n v="817"/>
    <n v="409"/>
    <n v="409"/>
    <n v="817"/>
    <n v="408"/>
    <x v="55"/>
    <s v="Jeremy Mendoza"/>
    <x v="383"/>
    <x v="0"/>
    <x v="0"/>
    <x v="2"/>
  </r>
  <r>
    <s v="AX15823"/>
    <s v="ENX2059"/>
    <s v="A162"/>
    <s v="EMP1024"/>
    <x v="749"/>
    <x v="725"/>
    <x v="0"/>
    <n v="1494"/>
    <n v="971"/>
    <n v="1942"/>
    <n v="2988"/>
    <n v="1046"/>
    <x v="48"/>
    <s v="Ernest Wheeler"/>
    <x v="749"/>
    <x v="2"/>
    <x v="6"/>
    <x v="2"/>
  </r>
  <r>
    <s v="AX15826"/>
    <s v="ENX2093"/>
    <s v="A137"/>
    <s v="EMP1017"/>
    <x v="195"/>
    <x v="722"/>
    <x v="1"/>
    <n v="112"/>
    <n v="90"/>
    <n v="90"/>
    <n v="112"/>
    <n v="22"/>
    <x v="32"/>
    <s v="Brian Hansen"/>
    <x v="195"/>
    <x v="4"/>
    <x v="3"/>
    <x v="2"/>
  </r>
  <r>
    <s v="AX15828"/>
    <s v="ENX2047"/>
    <s v="A137"/>
    <s v="EMP1024"/>
    <x v="679"/>
    <x v="484"/>
    <x v="0"/>
    <n v="290"/>
    <n v="200"/>
    <n v="400"/>
    <n v="580"/>
    <n v="180"/>
    <x v="32"/>
    <s v="Ernest Wheeler"/>
    <x v="679"/>
    <x v="4"/>
    <x v="1"/>
    <x v="2"/>
  </r>
  <r>
    <s v="AX15829"/>
    <s v="ENX2083"/>
    <s v="A157"/>
    <s v="EMP1005"/>
    <x v="299"/>
    <x v="706"/>
    <x v="3"/>
    <n v="2141"/>
    <n v="1777"/>
    <n v="7108"/>
    <n v="8564"/>
    <n v="1456"/>
    <x v="0"/>
    <s v="Ryan Welch"/>
    <x v="299"/>
    <x v="0"/>
    <x v="2"/>
    <x v="2"/>
  </r>
  <r>
    <s v="AX15833"/>
    <s v="ENX2022"/>
    <s v="A106"/>
    <s v="EMP1038"/>
    <x v="388"/>
    <x v="472"/>
    <x v="2"/>
    <n v="561"/>
    <n v="421"/>
    <n v="1263"/>
    <n v="1683"/>
    <n v="420"/>
    <x v="35"/>
    <s v="Scott Mason"/>
    <x v="388"/>
    <x v="3"/>
    <x v="0"/>
    <x v="2"/>
  </r>
  <r>
    <s v="AX15834"/>
    <s v="ENX2043"/>
    <s v="A172"/>
    <s v="EMP1002"/>
    <x v="583"/>
    <x v="791"/>
    <x v="3"/>
    <n v="545"/>
    <n v="425"/>
    <n v="1700"/>
    <n v="2180"/>
    <n v="480"/>
    <x v="28"/>
    <s v="Andrew Bowman"/>
    <x v="583"/>
    <x v="6"/>
    <x v="7"/>
    <x v="2"/>
  </r>
  <r>
    <s v="AX15836"/>
    <s v="ENX2032"/>
    <s v="A110"/>
    <s v="EMP1025"/>
    <x v="556"/>
    <x v="773"/>
    <x v="0"/>
    <n v="1967"/>
    <n v="1397"/>
    <n v="2794"/>
    <n v="3934"/>
    <n v="1140"/>
    <x v="73"/>
    <s v="Ernest Wagner"/>
    <x v="556"/>
    <x v="0"/>
    <x v="3"/>
    <x v="2"/>
  </r>
  <r>
    <s v="AX15843"/>
    <s v="ENX2022"/>
    <s v="A102"/>
    <s v="EMP1022"/>
    <x v="751"/>
    <x v="457"/>
    <x v="0"/>
    <n v="561"/>
    <n v="421"/>
    <n v="842"/>
    <n v="1122"/>
    <n v="280"/>
    <x v="43"/>
    <s v="Walter Cook"/>
    <x v="751"/>
    <x v="2"/>
    <x v="3"/>
    <x v="2"/>
  </r>
  <r>
    <s v="AX15849"/>
    <s v="ENX2078"/>
    <s v="A147"/>
    <s v="EMP1006"/>
    <x v="226"/>
    <x v="622"/>
    <x v="1"/>
    <n v="1798"/>
    <n v="971"/>
    <n v="971"/>
    <n v="1798"/>
    <n v="827"/>
    <x v="20"/>
    <s v="Sean Miller"/>
    <x v="226"/>
    <x v="3"/>
    <x v="2"/>
    <x v="2"/>
  </r>
  <r>
    <s v="AX15854"/>
    <s v="ENX2039"/>
    <s v="A138"/>
    <s v="EMP1002"/>
    <x v="469"/>
    <x v="774"/>
    <x v="2"/>
    <n v="817"/>
    <n v="409"/>
    <n v="1227"/>
    <n v="2451"/>
    <n v="1224"/>
    <x v="6"/>
    <s v="Andrew Bowman"/>
    <x v="469"/>
    <x v="0"/>
    <x v="2"/>
    <x v="2"/>
  </r>
  <r>
    <s v="AX15856"/>
    <s v="ENX2005"/>
    <s v="A128"/>
    <s v="EMP1006"/>
    <x v="24"/>
    <x v="476"/>
    <x v="1"/>
    <n v="684"/>
    <n v="561"/>
    <n v="561"/>
    <n v="684"/>
    <n v="123"/>
    <x v="16"/>
    <s v="Sean Miller"/>
    <x v="24"/>
    <x v="6"/>
    <x v="9"/>
    <x v="2"/>
  </r>
  <r>
    <s v="AX15857"/>
    <s v="ENX2052"/>
    <s v="A125"/>
    <s v="EMP1000"/>
    <x v="58"/>
    <x v="681"/>
    <x v="0"/>
    <n v="1526"/>
    <n v="1251"/>
    <n v="2502"/>
    <n v="3052"/>
    <n v="550"/>
    <x v="72"/>
    <s v="Fred Robertson"/>
    <x v="58"/>
    <x v="6"/>
    <x v="9"/>
    <x v="2"/>
  </r>
  <r>
    <s v="AX15859"/>
    <s v="ENX2078"/>
    <s v="A129"/>
    <s v="EMP1030"/>
    <x v="621"/>
    <x v="607"/>
    <x v="1"/>
    <n v="1798"/>
    <n v="971"/>
    <n v="971"/>
    <n v="1798"/>
    <n v="827"/>
    <x v="59"/>
    <s v="Bobby Russell"/>
    <x v="621"/>
    <x v="5"/>
    <x v="7"/>
    <x v="2"/>
  </r>
  <r>
    <s v="AX15860"/>
    <s v="ENX2042"/>
    <s v="A149"/>
    <s v="EMP1028"/>
    <x v="572"/>
    <x v="696"/>
    <x v="2"/>
    <n v="203"/>
    <n v="154"/>
    <n v="462"/>
    <n v="609"/>
    <n v="147"/>
    <x v="42"/>
    <s v="Howard Sims"/>
    <x v="572"/>
    <x v="4"/>
    <x v="7"/>
    <x v="2"/>
  </r>
  <r>
    <s v="AX15863"/>
    <s v="ENX2048"/>
    <s v="A156"/>
    <s v="EMP1002"/>
    <x v="388"/>
    <x v="789"/>
    <x v="2"/>
    <n v="502"/>
    <n v="296"/>
    <n v="888"/>
    <n v="1506"/>
    <n v="618"/>
    <x v="39"/>
    <s v="Andrew Bowman"/>
    <x v="388"/>
    <x v="0"/>
    <x v="10"/>
    <x v="2"/>
  </r>
  <r>
    <s v="AX15865"/>
    <s v="ENX2029"/>
    <s v="A133"/>
    <s v="EMP1039"/>
    <x v="666"/>
    <x v="671"/>
    <x v="1"/>
    <n v="1848"/>
    <n v="1294"/>
    <n v="1294"/>
    <n v="1848"/>
    <n v="554"/>
    <x v="37"/>
    <s v="Eugene Holmes"/>
    <x v="666"/>
    <x v="5"/>
    <x v="10"/>
    <x v="2"/>
  </r>
  <r>
    <s v="AX15871"/>
    <s v="ENX2040"/>
    <s v="A108"/>
    <s v="EMP1015"/>
    <x v="748"/>
    <x v="732"/>
    <x v="1"/>
    <n v="1889"/>
    <n v="945"/>
    <n v="945"/>
    <n v="1889"/>
    <n v="944"/>
    <x v="64"/>
    <s v="Justin Lynch"/>
    <x v="748"/>
    <x v="6"/>
    <x v="10"/>
    <x v="2"/>
  </r>
  <r>
    <s v="AX15873"/>
    <s v="ENX2072"/>
    <s v="A101"/>
    <s v="EMP1030"/>
    <x v="106"/>
    <x v="618"/>
    <x v="1"/>
    <n v="1887"/>
    <n v="1378"/>
    <n v="1378"/>
    <n v="1887"/>
    <n v="509"/>
    <x v="26"/>
    <s v="Bobby Russell"/>
    <x v="106"/>
    <x v="2"/>
    <x v="9"/>
    <x v="2"/>
  </r>
  <r>
    <s v="AX15875"/>
    <s v="ENX2012"/>
    <s v="A124"/>
    <s v="EMP1007"/>
    <x v="336"/>
    <x v="796"/>
    <x v="2"/>
    <n v="1353"/>
    <n v="947"/>
    <n v="2841"/>
    <n v="4059"/>
    <n v="1218"/>
    <x v="21"/>
    <s v="Jeremy Mendoza"/>
    <x v="336"/>
    <x v="1"/>
    <x v="5"/>
    <x v="2"/>
  </r>
  <r>
    <s v="AX15879"/>
    <s v="ENX2048"/>
    <s v="A108"/>
    <s v="EMP1010"/>
    <x v="340"/>
    <x v="657"/>
    <x v="2"/>
    <n v="502"/>
    <n v="296"/>
    <n v="888"/>
    <n v="1506"/>
    <n v="618"/>
    <x v="64"/>
    <s v="Joshua Cook"/>
    <x v="340"/>
    <x v="1"/>
    <x v="8"/>
    <x v="2"/>
  </r>
  <r>
    <s v="AX15880"/>
    <s v="ENX2014"/>
    <s v="A100"/>
    <s v="EMP1000"/>
    <x v="281"/>
    <x v="674"/>
    <x v="0"/>
    <n v="1809"/>
    <n v="1067"/>
    <n v="2134"/>
    <n v="3618"/>
    <n v="1484"/>
    <x v="67"/>
    <s v="Fred Robertson"/>
    <x v="281"/>
    <x v="0"/>
    <x v="8"/>
    <x v="2"/>
  </r>
  <r>
    <s v="AX15881"/>
    <s v="ENX2032"/>
    <s v="A149"/>
    <s v="EMP1015"/>
    <x v="475"/>
    <x v="500"/>
    <x v="1"/>
    <n v="1967"/>
    <n v="1397"/>
    <n v="1397"/>
    <n v="1967"/>
    <n v="570"/>
    <x v="42"/>
    <s v="Justin Lynch"/>
    <x v="475"/>
    <x v="5"/>
    <x v="8"/>
    <x v="2"/>
  </r>
  <r>
    <s v="AX15882"/>
    <s v="ENX2023"/>
    <s v="A141"/>
    <s v="EMP1011"/>
    <x v="705"/>
    <x v="724"/>
    <x v="0"/>
    <n v="818"/>
    <n v="450"/>
    <n v="900"/>
    <n v="1636"/>
    <n v="736"/>
    <x v="23"/>
    <s v="Larry Marshall"/>
    <x v="705"/>
    <x v="0"/>
    <x v="3"/>
    <x v="2"/>
  </r>
  <r>
    <s v="AX15883"/>
    <s v="ENX2028"/>
    <s v="A135"/>
    <s v="EMP1005"/>
    <x v="668"/>
    <x v="562"/>
    <x v="1"/>
    <n v="2283"/>
    <n v="1484"/>
    <n v="1484"/>
    <n v="2283"/>
    <n v="799"/>
    <x v="44"/>
    <s v="Ryan Welch"/>
    <x v="668"/>
    <x v="5"/>
    <x v="1"/>
    <x v="2"/>
  </r>
  <r>
    <s v="AX15891"/>
    <s v="ENX2032"/>
    <s v="A149"/>
    <s v="EMP1038"/>
    <x v="229"/>
    <x v="481"/>
    <x v="1"/>
    <n v="1967"/>
    <n v="1397"/>
    <n v="1397"/>
    <n v="1967"/>
    <n v="570"/>
    <x v="42"/>
    <s v="Scott Mason"/>
    <x v="229"/>
    <x v="5"/>
    <x v="0"/>
    <x v="2"/>
  </r>
  <r>
    <s v="AX15892"/>
    <s v="ENX2048"/>
    <s v="A103"/>
    <s v="EMP1006"/>
    <x v="286"/>
    <x v="503"/>
    <x v="1"/>
    <n v="502"/>
    <n v="296"/>
    <n v="296"/>
    <n v="502"/>
    <n v="206"/>
    <x v="2"/>
    <s v="Sean Miller"/>
    <x v="286"/>
    <x v="6"/>
    <x v="8"/>
    <x v="2"/>
  </r>
  <r>
    <s v="AX15893"/>
    <s v="ENX2047"/>
    <s v="A164"/>
    <s v="EMP1030"/>
    <x v="752"/>
    <x v="776"/>
    <x v="0"/>
    <n v="290"/>
    <n v="200"/>
    <n v="400"/>
    <n v="580"/>
    <n v="180"/>
    <x v="68"/>
    <s v="Bobby Russell"/>
    <x v="752"/>
    <x v="2"/>
    <x v="3"/>
    <x v="2"/>
  </r>
  <r>
    <s v="AX15897"/>
    <s v="ENX2068"/>
    <s v="A173"/>
    <s v="EMP1003"/>
    <x v="299"/>
    <x v="601"/>
    <x v="1"/>
    <n v="1500"/>
    <n v="900"/>
    <n v="900"/>
    <n v="1500"/>
    <n v="600"/>
    <x v="14"/>
    <s v="Christopher Tucker"/>
    <x v="299"/>
    <x v="6"/>
    <x v="5"/>
    <x v="2"/>
  </r>
  <r>
    <s v="AX15898"/>
    <s v="ENX2067"/>
    <s v="A134"/>
    <s v="EMP1030"/>
    <x v="665"/>
    <x v="451"/>
    <x v="3"/>
    <n v="1119"/>
    <n v="683"/>
    <n v="2732"/>
    <n v="4476"/>
    <n v="1744"/>
    <x v="7"/>
    <s v="Bobby Russell"/>
    <x v="665"/>
    <x v="0"/>
    <x v="11"/>
    <x v="2"/>
  </r>
  <r>
    <s v="AX15900"/>
    <s v="ENX2088"/>
    <s v="A127"/>
    <s v="EMP1011"/>
    <x v="105"/>
    <x v="662"/>
    <x v="1"/>
    <n v="603"/>
    <n v="416"/>
    <n v="416"/>
    <n v="603"/>
    <n v="187"/>
    <x v="5"/>
    <s v="Larry Marshall"/>
    <x v="105"/>
    <x v="1"/>
    <x v="2"/>
    <x v="2"/>
  </r>
  <r>
    <s v="AX15902"/>
    <s v="ENX2055"/>
    <s v="A103"/>
    <s v="EMP1036"/>
    <x v="522"/>
    <x v="585"/>
    <x v="1"/>
    <n v="2495"/>
    <n v="1896"/>
    <n v="1896"/>
    <n v="2495"/>
    <n v="599"/>
    <x v="2"/>
    <s v="Robert Reed"/>
    <x v="522"/>
    <x v="6"/>
    <x v="7"/>
    <x v="2"/>
  </r>
  <r>
    <s v="AX15903"/>
    <s v="ENX2021"/>
    <s v="A109"/>
    <s v="EMP1031"/>
    <x v="35"/>
    <x v="769"/>
    <x v="1"/>
    <n v="217"/>
    <n v="171"/>
    <n v="171"/>
    <n v="217"/>
    <n v="46"/>
    <x v="34"/>
    <s v="Brian Thomas"/>
    <x v="35"/>
    <x v="3"/>
    <x v="3"/>
    <x v="2"/>
  </r>
  <r>
    <s v="AX15905"/>
    <s v="ENX2043"/>
    <s v="A110"/>
    <s v="EMP1039"/>
    <x v="477"/>
    <x v="474"/>
    <x v="1"/>
    <n v="545"/>
    <n v="425"/>
    <n v="425"/>
    <n v="545"/>
    <n v="120"/>
    <x v="73"/>
    <s v="Eugene Holmes"/>
    <x v="477"/>
    <x v="4"/>
    <x v="10"/>
    <x v="2"/>
  </r>
  <r>
    <s v="AX15908"/>
    <s v="ENX2046"/>
    <s v="A164"/>
    <s v="EMP1010"/>
    <x v="693"/>
    <x v="542"/>
    <x v="1"/>
    <n v="2410"/>
    <n v="1518"/>
    <n v="1518"/>
    <n v="2410"/>
    <n v="892"/>
    <x v="68"/>
    <s v="Joshua Cook"/>
    <x v="693"/>
    <x v="5"/>
    <x v="1"/>
    <x v="2"/>
  </r>
  <r>
    <s v="AX15909"/>
    <s v="ENX2097"/>
    <s v="A118"/>
    <s v="EMP1037"/>
    <x v="30"/>
    <x v="537"/>
    <x v="1"/>
    <n v="1052"/>
    <n v="589"/>
    <n v="589"/>
    <n v="1052"/>
    <n v="463"/>
    <x v="11"/>
    <s v="Carl Hall"/>
    <x v="30"/>
    <x v="4"/>
    <x v="10"/>
    <x v="2"/>
  </r>
  <r>
    <s v="AX15916"/>
    <s v="ENX2024"/>
    <s v="A124"/>
    <s v="EMP1035"/>
    <x v="594"/>
    <x v="595"/>
    <x v="1"/>
    <n v="356"/>
    <n v="292"/>
    <n v="292"/>
    <n v="356"/>
    <n v="64"/>
    <x v="21"/>
    <s v="Roger Ramos"/>
    <x v="594"/>
    <x v="3"/>
    <x v="4"/>
    <x v="2"/>
  </r>
  <r>
    <s v="AX15922"/>
    <s v="ENX2061"/>
    <s v="A103"/>
    <s v="EMP1013"/>
    <x v="127"/>
    <x v="572"/>
    <x v="0"/>
    <n v="913"/>
    <n v="584"/>
    <n v="1168"/>
    <n v="1826"/>
    <n v="658"/>
    <x v="2"/>
    <s v="Charles Harper"/>
    <x v="127"/>
    <x v="6"/>
    <x v="11"/>
    <x v="2"/>
  </r>
  <r>
    <s v="AX15926"/>
    <s v="ENX2056"/>
    <s v="A162"/>
    <s v="EMP1035"/>
    <x v="44"/>
    <x v="526"/>
    <x v="1"/>
    <n v="1635"/>
    <n v="1046"/>
    <n v="1046"/>
    <n v="1635"/>
    <n v="589"/>
    <x v="48"/>
    <s v="Roger Ramos"/>
    <x v="44"/>
    <x v="2"/>
    <x v="0"/>
    <x v="2"/>
  </r>
  <r>
    <s v="AX15930"/>
    <s v="ENX2048"/>
    <s v="A153"/>
    <s v="EMP1037"/>
    <x v="234"/>
    <x v="671"/>
    <x v="3"/>
    <n v="502"/>
    <n v="296"/>
    <n v="1184"/>
    <n v="2008"/>
    <n v="824"/>
    <x v="69"/>
    <s v="Carl Hall"/>
    <x v="234"/>
    <x v="5"/>
    <x v="10"/>
    <x v="2"/>
  </r>
  <r>
    <s v="AX15932"/>
    <s v="ENX2017"/>
    <s v="A136"/>
    <s v="EMP1014"/>
    <x v="197"/>
    <x v="795"/>
    <x v="2"/>
    <n v="35"/>
    <n v="22"/>
    <n v="66"/>
    <n v="105"/>
    <n v="39"/>
    <x v="29"/>
    <s v="Ronald Reed"/>
    <x v="197"/>
    <x v="5"/>
    <x v="11"/>
    <x v="2"/>
  </r>
  <r>
    <s v="AX15936"/>
    <s v="ENX2010"/>
    <s v="A105"/>
    <s v="EMP1006"/>
    <x v="757"/>
    <x v="715"/>
    <x v="1"/>
    <n v="1812"/>
    <n v="1305"/>
    <n v="1305"/>
    <n v="1812"/>
    <n v="507"/>
    <x v="57"/>
    <s v="Sean Miller"/>
    <x v="757"/>
    <x v="2"/>
    <x v="4"/>
    <x v="2"/>
  </r>
  <r>
    <s v="AX15940"/>
    <s v="ENX2061"/>
    <s v="A120"/>
    <s v="EMP1001"/>
    <x v="222"/>
    <x v="779"/>
    <x v="1"/>
    <n v="913"/>
    <n v="584"/>
    <n v="584"/>
    <n v="913"/>
    <n v="329"/>
    <x v="71"/>
    <s v="Kevin Butler"/>
    <x v="222"/>
    <x v="0"/>
    <x v="5"/>
    <x v="2"/>
  </r>
  <r>
    <s v="AX15946"/>
    <s v="ENX2030"/>
    <s v="A120"/>
    <s v="EMP1021"/>
    <x v="52"/>
    <x v="582"/>
    <x v="1"/>
    <n v="1899"/>
    <n v="1044"/>
    <n v="1044"/>
    <n v="1899"/>
    <n v="855"/>
    <x v="71"/>
    <s v="Clarence Fox"/>
    <x v="52"/>
    <x v="1"/>
    <x v="8"/>
    <x v="2"/>
  </r>
  <r>
    <s v="AX15948"/>
    <s v="ENX2081"/>
    <s v="A152"/>
    <s v="EMP1034"/>
    <x v="73"/>
    <x v="526"/>
    <x v="0"/>
    <n v="1566"/>
    <n v="1190"/>
    <n v="2380"/>
    <n v="3132"/>
    <n v="752"/>
    <x v="54"/>
    <s v="Arthur Mccoy"/>
    <x v="73"/>
    <x v="2"/>
    <x v="0"/>
    <x v="2"/>
  </r>
  <r>
    <s v="AX15952"/>
    <s v="ENX2087"/>
    <s v="A168"/>
    <s v="EMP1041"/>
    <x v="746"/>
    <x v="576"/>
    <x v="2"/>
    <n v="1022"/>
    <n v="818"/>
    <n v="2454"/>
    <n v="3066"/>
    <n v="612"/>
    <x v="45"/>
    <s v="Joe Sims"/>
    <x v="746"/>
    <x v="5"/>
    <x v="5"/>
    <x v="2"/>
  </r>
  <r>
    <s v="AX15953"/>
    <s v="ENX2100"/>
    <s v="A113"/>
    <s v="EMP1009"/>
    <x v="630"/>
    <x v="457"/>
    <x v="1"/>
    <n v="799"/>
    <n v="455"/>
    <n v="455"/>
    <n v="799"/>
    <n v="344"/>
    <x v="49"/>
    <s v="Kenneth Fields"/>
    <x v="630"/>
    <x v="2"/>
    <x v="3"/>
    <x v="2"/>
  </r>
  <r>
    <s v="AX15967"/>
    <s v="ENX2058"/>
    <s v="A128"/>
    <s v="EMP1025"/>
    <x v="208"/>
    <x v="621"/>
    <x v="1"/>
    <n v="2257"/>
    <n v="1535"/>
    <n v="1535"/>
    <n v="2257"/>
    <n v="722"/>
    <x v="16"/>
    <s v="Ernest Wagner"/>
    <x v="208"/>
    <x v="3"/>
    <x v="7"/>
    <x v="2"/>
  </r>
  <r>
    <s v="AX15970"/>
    <s v="ENX2073"/>
    <s v="A142"/>
    <s v="EMP1017"/>
    <x v="21"/>
    <x v="641"/>
    <x v="2"/>
    <n v="95"/>
    <n v="61"/>
    <n v="183"/>
    <n v="285"/>
    <n v="102"/>
    <x v="15"/>
    <s v="Brian Hansen"/>
    <x v="21"/>
    <x v="6"/>
    <x v="9"/>
    <x v="2"/>
  </r>
  <r>
    <s v="AX15973"/>
    <s v="ENX2043"/>
    <s v="A148"/>
    <s v="EMP1011"/>
    <x v="372"/>
    <x v="514"/>
    <x v="0"/>
    <n v="545"/>
    <n v="425"/>
    <n v="850"/>
    <n v="1090"/>
    <n v="240"/>
    <x v="31"/>
    <s v="Larry Marshall"/>
    <x v="372"/>
    <x v="4"/>
    <x v="5"/>
    <x v="2"/>
  </r>
  <r>
    <s v="AX15975"/>
    <s v="ENX2082"/>
    <s v="A115"/>
    <s v="EMP1034"/>
    <x v="417"/>
    <x v="626"/>
    <x v="0"/>
    <n v="1103"/>
    <n v="838"/>
    <n v="1676"/>
    <n v="2206"/>
    <n v="530"/>
    <x v="22"/>
    <s v="Arthur Mccoy"/>
    <x v="417"/>
    <x v="6"/>
    <x v="7"/>
    <x v="2"/>
  </r>
  <r>
    <s v="AX15977"/>
    <s v="ENX2077"/>
    <s v="A170"/>
    <s v="EMP1038"/>
    <x v="705"/>
    <x v="603"/>
    <x v="3"/>
    <n v="530"/>
    <n v="424"/>
    <n v="1696"/>
    <n v="2120"/>
    <n v="424"/>
    <x v="18"/>
    <s v="Scott Mason"/>
    <x v="705"/>
    <x v="4"/>
    <x v="3"/>
    <x v="2"/>
  </r>
  <r>
    <s v="AX15981"/>
    <s v="ENX2015"/>
    <s v="A154"/>
    <s v="EMP1002"/>
    <x v="781"/>
    <x v="591"/>
    <x v="3"/>
    <n v="637"/>
    <n v="389"/>
    <n v="1556"/>
    <n v="2548"/>
    <n v="992"/>
    <x v="55"/>
    <s v="Andrew Bowman"/>
    <x v="781"/>
    <x v="2"/>
    <x v="5"/>
    <x v="2"/>
  </r>
  <r>
    <s v="AX15982"/>
    <s v="ENX2029"/>
    <s v="A107"/>
    <s v="EMP1019"/>
    <x v="635"/>
    <x v="693"/>
    <x v="3"/>
    <n v="1848"/>
    <n v="1294"/>
    <n v="5176"/>
    <n v="7392"/>
    <n v="2216"/>
    <x v="13"/>
    <s v="Roger Robertson"/>
    <x v="635"/>
    <x v="1"/>
    <x v="0"/>
    <x v="2"/>
  </r>
  <r>
    <s v="AX15991"/>
    <s v="ENX2045"/>
    <s v="A166"/>
    <s v="EMP1013"/>
    <x v="259"/>
    <x v="587"/>
    <x v="1"/>
    <n v="556"/>
    <n v="395"/>
    <n v="395"/>
    <n v="556"/>
    <n v="161"/>
    <x v="65"/>
    <s v="Charles Harper"/>
    <x v="259"/>
    <x v="5"/>
    <x v="10"/>
    <x v="2"/>
  </r>
  <r>
    <s v="AX15993"/>
    <s v="ENX2085"/>
    <s v="A101"/>
    <s v="EMP1039"/>
    <x v="550"/>
    <x v="516"/>
    <x v="0"/>
    <n v="1862"/>
    <n v="1173"/>
    <n v="2346"/>
    <n v="3724"/>
    <n v="1378"/>
    <x v="26"/>
    <s v="Eugene Holmes"/>
    <x v="550"/>
    <x v="6"/>
    <x v="2"/>
    <x v="2"/>
  </r>
  <r>
    <s v="AX15997"/>
    <s v="ENX2080"/>
    <s v="A120"/>
    <s v="EMP1041"/>
    <x v="518"/>
    <x v="576"/>
    <x v="1"/>
    <n v="2353"/>
    <n v="1788"/>
    <n v="1788"/>
    <n v="2353"/>
    <n v="565"/>
    <x v="71"/>
    <s v="Joe Sims"/>
    <x v="518"/>
    <x v="5"/>
    <x v="5"/>
    <x v="2"/>
  </r>
  <r>
    <s v="AX16000"/>
    <s v="ENX2027"/>
    <s v="A165"/>
    <s v="EMP1029"/>
    <x v="426"/>
    <x v="702"/>
    <x v="2"/>
    <n v="2497"/>
    <n v="1473"/>
    <n v="4419"/>
    <n v="7491"/>
    <n v="3072"/>
    <x v="51"/>
    <s v="Howard Gardner"/>
    <x v="426"/>
    <x v="4"/>
    <x v="9"/>
    <x v="2"/>
  </r>
  <r>
    <s v="AX16002"/>
    <s v="ENX2078"/>
    <s v="A109"/>
    <s v="EMP1007"/>
    <x v="307"/>
    <x v="667"/>
    <x v="2"/>
    <n v="1798"/>
    <n v="971"/>
    <n v="2913"/>
    <n v="5394"/>
    <n v="2481"/>
    <x v="34"/>
    <s v="Jeremy Mendoza"/>
    <x v="307"/>
    <x v="4"/>
    <x v="5"/>
    <x v="2"/>
  </r>
  <r>
    <s v="AX16004"/>
    <s v="ENX2049"/>
    <s v="A153"/>
    <s v="EMP1004"/>
    <x v="491"/>
    <x v="679"/>
    <x v="3"/>
    <n v="826"/>
    <n v="562"/>
    <n v="2248"/>
    <n v="3304"/>
    <n v="1056"/>
    <x v="69"/>
    <s v="Kenneth Bradley"/>
    <x v="491"/>
    <x v="4"/>
    <x v="6"/>
    <x v="2"/>
  </r>
  <r>
    <s v="AX16009"/>
    <s v="ENX2086"/>
    <s v="A103"/>
    <s v="EMP1001"/>
    <x v="377"/>
    <x v="471"/>
    <x v="3"/>
    <n v="123"/>
    <n v="84"/>
    <n v="336"/>
    <n v="492"/>
    <n v="156"/>
    <x v="2"/>
    <s v="Kevin Butler"/>
    <x v="377"/>
    <x v="1"/>
    <x v="4"/>
    <x v="2"/>
  </r>
  <r>
    <s v="AX16017"/>
    <s v="ENX2022"/>
    <s v="A114"/>
    <s v="EMP1001"/>
    <x v="106"/>
    <x v="725"/>
    <x v="0"/>
    <n v="561"/>
    <n v="421"/>
    <n v="842"/>
    <n v="1122"/>
    <n v="280"/>
    <x v="36"/>
    <s v="Kevin Butler"/>
    <x v="106"/>
    <x v="2"/>
    <x v="6"/>
    <x v="2"/>
  </r>
  <r>
    <s v="AX16023"/>
    <s v="ENX2079"/>
    <s v="A102"/>
    <s v="EMP1040"/>
    <x v="732"/>
    <x v="629"/>
    <x v="1"/>
    <n v="1725"/>
    <n v="1363"/>
    <n v="1363"/>
    <n v="1725"/>
    <n v="362"/>
    <x v="43"/>
    <s v="Patrick Ruiz"/>
    <x v="732"/>
    <x v="3"/>
    <x v="6"/>
    <x v="2"/>
  </r>
  <r>
    <s v="AX16026"/>
    <s v="ENX2007"/>
    <s v="A113"/>
    <s v="EMP1043"/>
    <x v="419"/>
    <x v="680"/>
    <x v="1"/>
    <n v="1405"/>
    <n v="1054"/>
    <n v="1054"/>
    <n v="1405"/>
    <n v="351"/>
    <x v="49"/>
    <s v="Joshua Taylor"/>
    <x v="419"/>
    <x v="1"/>
    <x v="4"/>
    <x v="2"/>
  </r>
  <r>
    <s v="AX16028"/>
    <s v="ENX2049"/>
    <s v="A116"/>
    <s v="EMP1032"/>
    <x v="353"/>
    <x v="652"/>
    <x v="0"/>
    <n v="826"/>
    <n v="562"/>
    <n v="1124"/>
    <n v="1652"/>
    <n v="528"/>
    <x v="47"/>
    <s v="Larry Castillo"/>
    <x v="353"/>
    <x v="6"/>
    <x v="0"/>
    <x v="2"/>
  </r>
  <r>
    <s v="AX16034"/>
    <s v="ENX2080"/>
    <s v="A147"/>
    <s v="EMP1036"/>
    <x v="272"/>
    <x v="551"/>
    <x v="1"/>
    <n v="2353"/>
    <n v="1788"/>
    <n v="1788"/>
    <n v="2353"/>
    <n v="565"/>
    <x v="20"/>
    <s v="Robert Reed"/>
    <x v="272"/>
    <x v="4"/>
    <x v="8"/>
    <x v="2"/>
  </r>
  <r>
    <s v="AX16037"/>
    <s v="ENX2030"/>
    <s v="A152"/>
    <s v="EMP1023"/>
    <x v="273"/>
    <x v="751"/>
    <x v="0"/>
    <n v="1899"/>
    <n v="1044"/>
    <n v="2088"/>
    <n v="3798"/>
    <n v="1710"/>
    <x v="54"/>
    <s v="Brian Davis"/>
    <x v="273"/>
    <x v="4"/>
    <x v="9"/>
    <x v="2"/>
  </r>
  <r>
    <s v="AX16038"/>
    <s v="ENX2078"/>
    <s v="A150"/>
    <s v="EMP1004"/>
    <x v="342"/>
    <x v="690"/>
    <x v="3"/>
    <n v="1798"/>
    <n v="971"/>
    <n v="3884"/>
    <n v="7192"/>
    <n v="3308"/>
    <x v="27"/>
    <s v="Kenneth Bradley"/>
    <x v="342"/>
    <x v="5"/>
    <x v="2"/>
    <x v="2"/>
  </r>
  <r>
    <s v="AX16039"/>
    <s v="ENX2002"/>
    <s v="A117"/>
    <s v="EMP1001"/>
    <x v="599"/>
    <x v="482"/>
    <x v="3"/>
    <n v="847"/>
    <n v="534"/>
    <n v="2136"/>
    <n v="3388"/>
    <n v="1252"/>
    <x v="63"/>
    <s v="Kevin Butler"/>
    <x v="599"/>
    <x v="6"/>
    <x v="11"/>
    <x v="2"/>
  </r>
  <r>
    <s v="AX16041"/>
    <s v="ENX2011"/>
    <s v="A137"/>
    <s v="EMP1009"/>
    <x v="234"/>
    <x v="774"/>
    <x v="3"/>
    <n v="530"/>
    <n v="435"/>
    <n v="1740"/>
    <n v="2120"/>
    <n v="380"/>
    <x v="32"/>
    <s v="Kenneth Fields"/>
    <x v="234"/>
    <x v="0"/>
    <x v="2"/>
    <x v="2"/>
  </r>
  <r>
    <s v="AX16042"/>
    <s v="ENX2059"/>
    <s v="A128"/>
    <s v="EMP1008"/>
    <x v="146"/>
    <x v="492"/>
    <x v="2"/>
    <n v="1494"/>
    <n v="971"/>
    <n v="2913"/>
    <n v="4482"/>
    <n v="1569"/>
    <x v="16"/>
    <s v="Carl Elliott"/>
    <x v="146"/>
    <x v="0"/>
    <x v="7"/>
    <x v="2"/>
  </r>
  <r>
    <s v="AX16043"/>
    <s v="ENX2012"/>
    <s v="A101"/>
    <s v="EMP1025"/>
    <x v="396"/>
    <x v="794"/>
    <x v="1"/>
    <n v="1353"/>
    <n v="947"/>
    <n v="947"/>
    <n v="1353"/>
    <n v="406"/>
    <x v="26"/>
    <s v="Ernest Wagner"/>
    <x v="396"/>
    <x v="4"/>
    <x v="9"/>
    <x v="2"/>
  </r>
  <r>
    <s v="AX16044"/>
    <s v="ENX2003"/>
    <s v="A137"/>
    <s v="EMP1000"/>
    <x v="174"/>
    <x v="744"/>
    <x v="3"/>
    <n v="1783"/>
    <n v="1516"/>
    <n v="6064"/>
    <n v="7132"/>
    <n v="1068"/>
    <x v="32"/>
    <s v="Fred Robertson"/>
    <x v="174"/>
    <x v="6"/>
    <x v="6"/>
    <x v="2"/>
  </r>
  <r>
    <s v="AX16046"/>
    <s v="ENX2096"/>
    <s v="A124"/>
    <s v="EMP1039"/>
    <x v="747"/>
    <x v="463"/>
    <x v="0"/>
    <n v="1587"/>
    <n v="1301"/>
    <n v="2602"/>
    <n v="3174"/>
    <n v="572"/>
    <x v="21"/>
    <s v="Eugene Holmes"/>
    <x v="747"/>
    <x v="0"/>
    <x v="5"/>
    <x v="2"/>
  </r>
  <r>
    <s v="AX16047"/>
    <s v="ENX2054"/>
    <s v="A156"/>
    <s v="EMP1044"/>
    <x v="293"/>
    <x v="690"/>
    <x v="1"/>
    <n v="127"/>
    <n v="79"/>
    <n v="79"/>
    <n v="127"/>
    <n v="48"/>
    <x v="39"/>
    <s v="Martin Carr"/>
    <x v="293"/>
    <x v="5"/>
    <x v="2"/>
    <x v="2"/>
  </r>
  <r>
    <s v="AX16048"/>
    <s v="ENX2047"/>
    <s v="A147"/>
    <s v="EMP1019"/>
    <x v="374"/>
    <x v="784"/>
    <x v="2"/>
    <n v="290"/>
    <n v="200"/>
    <n v="600"/>
    <n v="870"/>
    <n v="270"/>
    <x v="20"/>
    <s v="Roger Robertson"/>
    <x v="374"/>
    <x v="3"/>
    <x v="11"/>
    <x v="2"/>
  </r>
  <r>
    <s v="AX16050"/>
    <s v="ENX2076"/>
    <s v="A144"/>
    <s v="EMP1014"/>
    <x v="510"/>
    <x v="785"/>
    <x v="1"/>
    <n v="1522"/>
    <n v="791"/>
    <n v="791"/>
    <n v="1522"/>
    <n v="731"/>
    <x v="33"/>
    <s v="Ronald Reed"/>
    <x v="510"/>
    <x v="1"/>
    <x v="1"/>
    <x v="2"/>
  </r>
  <r>
    <s v="AX16054"/>
    <s v="ENX2064"/>
    <s v="A141"/>
    <s v="EMP1029"/>
    <x v="472"/>
    <x v="712"/>
    <x v="1"/>
    <n v="1414"/>
    <n v="962"/>
    <n v="962"/>
    <n v="1414"/>
    <n v="452"/>
    <x v="23"/>
    <s v="Howard Gardner"/>
    <x v="472"/>
    <x v="2"/>
    <x v="0"/>
    <x v="2"/>
  </r>
  <r>
    <s v="AX16059"/>
    <s v="ENX2076"/>
    <s v="A122"/>
    <s v="EMP1030"/>
    <x v="576"/>
    <x v="488"/>
    <x v="2"/>
    <n v="1522"/>
    <n v="791"/>
    <n v="2373"/>
    <n v="4566"/>
    <n v="2193"/>
    <x v="17"/>
    <s v="Bobby Russell"/>
    <x v="576"/>
    <x v="2"/>
    <x v="3"/>
    <x v="2"/>
  </r>
  <r>
    <s v="AX16060"/>
    <s v="ENX2018"/>
    <s v="A134"/>
    <s v="EMP1015"/>
    <x v="664"/>
    <x v="712"/>
    <x v="1"/>
    <n v="1972"/>
    <n v="1321"/>
    <n v="1321"/>
    <n v="1972"/>
    <n v="651"/>
    <x v="7"/>
    <s v="Justin Lynch"/>
    <x v="664"/>
    <x v="2"/>
    <x v="0"/>
    <x v="2"/>
  </r>
  <r>
    <s v="AX16065"/>
    <s v="ENX2026"/>
    <s v="A114"/>
    <s v="EMP1021"/>
    <x v="43"/>
    <x v="500"/>
    <x v="1"/>
    <n v="947"/>
    <n v="786"/>
    <n v="786"/>
    <n v="947"/>
    <n v="161"/>
    <x v="36"/>
    <s v="Clarence Fox"/>
    <x v="43"/>
    <x v="5"/>
    <x v="8"/>
    <x v="2"/>
  </r>
  <r>
    <s v="AX16069"/>
    <s v="ENX2091"/>
    <s v="A107"/>
    <s v="EMP1021"/>
    <x v="581"/>
    <x v="585"/>
    <x v="0"/>
    <n v="368"/>
    <n v="294"/>
    <n v="588"/>
    <n v="736"/>
    <n v="148"/>
    <x v="13"/>
    <s v="Clarence Fox"/>
    <x v="581"/>
    <x v="6"/>
    <x v="7"/>
    <x v="2"/>
  </r>
  <r>
    <s v="AX16072"/>
    <s v="ENX2016"/>
    <s v="A159"/>
    <s v="EMP1022"/>
    <x v="128"/>
    <x v="574"/>
    <x v="3"/>
    <n v="1351"/>
    <n v="1108"/>
    <n v="4432"/>
    <n v="5404"/>
    <n v="972"/>
    <x v="52"/>
    <s v="Walter Cook"/>
    <x v="128"/>
    <x v="4"/>
    <x v="3"/>
    <x v="2"/>
  </r>
  <r>
    <s v="AX16073"/>
    <s v="ENX2092"/>
    <s v="A160"/>
    <s v="EMP1037"/>
    <x v="431"/>
    <x v="522"/>
    <x v="1"/>
    <n v="1639"/>
    <n v="1295"/>
    <n v="1295"/>
    <n v="1639"/>
    <n v="344"/>
    <x v="1"/>
    <s v="Carl Hall"/>
    <x v="431"/>
    <x v="0"/>
    <x v="1"/>
    <x v="2"/>
  </r>
  <r>
    <s v="AX16075"/>
    <s v="ENX2066"/>
    <s v="A148"/>
    <s v="EMP1000"/>
    <x v="201"/>
    <x v="662"/>
    <x v="0"/>
    <n v="2091"/>
    <n v="1485"/>
    <n v="2970"/>
    <n v="4182"/>
    <n v="1212"/>
    <x v="31"/>
    <s v="Fred Robertson"/>
    <x v="201"/>
    <x v="1"/>
    <x v="2"/>
    <x v="2"/>
  </r>
  <r>
    <s v="AX16077"/>
    <s v="ENX2047"/>
    <s v="A114"/>
    <s v="EMP1034"/>
    <x v="732"/>
    <x v="457"/>
    <x v="1"/>
    <n v="290"/>
    <n v="200"/>
    <n v="200"/>
    <n v="290"/>
    <n v="90"/>
    <x v="36"/>
    <s v="Arthur Mccoy"/>
    <x v="732"/>
    <x v="2"/>
    <x v="3"/>
    <x v="2"/>
  </r>
  <r>
    <s v="AX16081"/>
    <s v="ENX2096"/>
    <s v="A105"/>
    <s v="EMP1036"/>
    <x v="757"/>
    <x v="472"/>
    <x v="3"/>
    <n v="1587"/>
    <n v="1301"/>
    <n v="5204"/>
    <n v="6348"/>
    <n v="1144"/>
    <x v="57"/>
    <s v="Robert Reed"/>
    <x v="757"/>
    <x v="3"/>
    <x v="0"/>
    <x v="2"/>
  </r>
  <r>
    <s v="AX16087"/>
    <s v="ENX2056"/>
    <s v="A123"/>
    <s v="EMP1008"/>
    <x v="693"/>
    <x v="677"/>
    <x v="1"/>
    <n v="1635"/>
    <n v="1046"/>
    <n v="1046"/>
    <n v="1635"/>
    <n v="589"/>
    <x v="62"/>
    <s v="Carl Elliott"/>
    <x v="693"/>
    <x v="5"/>
    <x v="11"/>
    <x v="2"/>
  </r>
  <r>
    <s v="AX16091"/>
    <s v="ENX2004"/>
    <s v="A112"/>
    <s v="EMP1023"/>
    <x v="167"/>
    <x v="741"/>
    <x v="0"/>
    <n v="1278"/>
    <n v="665"/>
    <n v="1330"/>
    <n v="2556"/>
    <n v="1226"/>
    <x v="40"/>
    <s v="Brian Davis"/>
    <x v="167"/>
    <x v="4"/>
    <x v="4"/>
    <x v="2"/>
  </r>
  <r>
    <s v="AX16097"/>
    <s v="ENX2032"/>
    <s v="A155"/>
    <s v="EMP1006"/>
    <x v="403"/>
    <x v="594"/>
    <x v="2"/>
    <n v="1967"/>
    <n v="1397"/>
    <n v="4191"/>
    <n v="5901"/>
    <n v="1710"/>
    <x v="41"/>
    <s v="Sean Miller"/>
    <x v="403"/>
    <x v="2"/>
    <x v="10"/>
    <x v="2"/>
  </r>
  <r>
    <s v="AX16102"/>
    <s v="ENX2046"/>
    <s v="A153"/>
    <s v="EMP1002"/>
    <x v="161"/>
    <x v="551"/>
    <x v="2"/>
    <n v="2410"/>
    <n v="1518"/>
    <n v="4554"/>
    <n v="7230"/>
    <n v="2676"/>
    <x v="69"/>
    <s v="Andrew Bowman"/>
    <x v="161"/>
    <x v="4"/>
    <x v="8"/>
    <x v="2"/>
  </r>
  <r>
    <s v="AX16104"/>
    <s v="ENX2074"/>
    <s v="A145"/>
    <s v="EMP1021"/>
    <x v="708"/>
    <x v="627"/>
    <x v="1"/>
    <n v="504"/>
    <n v="408"/>
    <n v="408"/>
    <n v="504"/>
    <n v="96"/>
    <x v="50"/>
    <s v="Clarence Fox"/>
    <x v="708"/>
    <x v="2"/>
    <x v="2"/>
    <x v="2"/>
  </r>
  <r>
    <s v="AX16112"/>
    <s v="ENX2086"/>
    <s v="A146"/>
    <s v="EMP1020"/>
    <x v="482"/>
    <x v="630"/>
    <x v="0"/>
    <n v="123"/>
    <n v="84"/>
    <n v="168"/>
    <n v="246"/>
    <n v="78"/>
    <x v="8"/>
    <s v="Ryan Butler"/>
    <x v="482"/>
    <x v="4"/>
    <x v="7"/>
    <x v="2"/>
  </r>
  <r>
    <s v="AX16113"/>
    <s v="ENX2054"/>
    <s v="A162"/>
    <s v="EMP1019"/>
    <x v="128"/>
    <x v="691"/>
    <x v="3"/>
    <n v="127"/>
    <n v="79"/>
    <n v="316"/>
    <n v="508"/>
    <n v="192"/>
    <x v="48"/>
    <s v="Roger Robertson"/>
    <x v="128"/>
    <x v="2"/>
    <x v="8"/>
    <x v="2"/>
  </r>
  <r>
    <s v="AX16122"/>
    <s v="ENX2031"/>
    <s v="A155"/>
    <s v="EMP1024"/>
    <x v="586"/>
    <x v="742"/>
    <x v="3"/>
    <n v="1638"/>
    <n v="1261"/>
    <n v="5044"/>
    <n v="6552"/>
    <n v="1508"/>
    <x v="41"/>
    <s v="Ernest Wheeler"/>
    <x v="586"/>
    <x v="5"/>
    <x v="5"/>
    <x v="2"/>
  </r>
  <r>
    <s v="AX16126"/>
    <s v="ENX2057"/>
    <s v="A107"/>
    <s v="EMP1035"/>
    <x v="80"/>
    <x v="663"/>
    <x v="1"/>
    <n v="181"/>
    <n v="130"/>
    <n v="130"/>
    <n v="181"/>
    <n v="51"/>
    <x v="13"/>
    <s v="Roger Ramos"/>
    <x v="80"/>
    <x v="3"/>
    <x v="9"/>
    <x v="2"/>
  </r>
  <r>
    <s v="AX16128"/>
    <s v="ENX2014"/>
    <s v="A145"/>
    <s v="EMP1034"/>
    <x v="72"/>
    <x v="785"/>
    <x v="1"/>
    <n v="1809"/>
    <n v="1067"/>
    <n v="1067"/>
    <n v="1809"/>
    <n v="742"/>
    <x v="50"/>
    <s v="Arthur Mccoy"/>
    <x v="72"/>
    <x v="1"/>
    <x v="1"/>
    <x v="2"/>
  </r>
  <r>
    <s v="AX16133"/>
    <s v="ENX2098"/>
    <s v="A155"/>
    <s v="EMP1027"/>
    <x v="168"/>
    <x v="737"/>
    <x v="1"/>
    <n v="1178"/>
    <n v="683"/>
    <n v="683"/>
    <n v="1178"/>
    <n v="495"/>
    <x v="41"/>
    <s v="Gary Rodriguez"/>
    <x v="168"/>
    <x v="4"/>
    <x v="11"/>
    <x v="2"/>
  </r>
  <r>
    <s v="AX16150"/>
    <s v="ENX2051"/>
    <s v="A158"/>
    <s v="EMP1007"/>
    <x v="437"/>
    <x v="652"/>
    <x v="1"/>
    <n v="1077"/>
    <n v="732"/>
    <n v="732"/>
    <n v="1077"/>
    <n v="345"/>
    <x v="4"/>
    <s v="Jeremy Mendoza"/>
    <x v="437"/>
    <x v="6"/>
    <x v="0"/>
    <x v="2"/>
  </r>
  <r>
    <s v="AX16152"/>
    <s v="ENX2008"/>
    <s v="A111"/>
    <s v="EMP1029"/>
    <x v="642"/>
    <x v="772"/>
    <x v="2"/>
    <n v="315"/>
    <n v="208"/>
    <n v="624"/>
    <n v="945"/>
    <n v="321"/>
    <x v="19"/>
    <s v="Howard Gardner"/>
    <x v="642"/>
    <x v="1"/>
    <x v="11"/>
    <x v="2"/>
  </r>
  <r>
    <s v="AX16153"/>
    <s v="ENX2020"/>
    <s v="A151"/>
    <s v="EMP1005"/>
    <x v="626"/>
    <x v="582"/>
    <x v="2"/>
    <n v="2005"/>
    <n v="1223"/>
    <n v="3669"/>
    <n v="6015"/>
    <n v="2346"/>
    <x v="24"/>
    <s v="Ryan Welch"/>
    <x v="626"/>
    <x v="1"/>
    <x v="8"/>
    <x v="2"/>
  </r>
  <r>
    <s v="AX16157"/>
    <s v="ENX2015"/>
    <s v="A172"/>
    <s v="EMP1019"/>
    <x v="787"/>
    <x v="479"/>
    <x v="1"/>
    <n v="637"/>
    <n v="389"/>
    <n v="389"/>
    <n v="637"/>
    <n v="248"/>
    <x v="28"/>
    <s v="Roger Robertson"/>
    <x v="787"/>
    <x v="0"/>
    <x v="10"/>
    <x v="2"/>
  </r>
  <r>
    <s v="AX16159"/>
    <s v="ENX2073"/>
    <s v="A128"/>
    <s v="EMP1037"/>
    <x v="37"/>
    <x v="469"/>
    <x v="0"/>
    <n v="95"/>
    <n v="61"/>
    <n v="122"/>
    <n v="190"/>
    <n v="68"/>
    <x v="16"/>
    <s v="Carl Hall"/>
    <x v="37"/>
    <x v="0"/>
    <x v="1"/>
    <x v="2"/>
  </r>
  <r>
    <s v="AX16162"/>
    <s v="ENX2022"/>
    <s v="A107"/>
    <s v="EMP1001"/>
    <x v="550"/>
    <x v="649"/>
    <x v="3"/>
    <n v="561"/>
    <n v="421"/>
    <n v="1684"/>
    <n v="2244"/>
    <n v="560"/>
    <x v="13"/>
    <s v="Kevin Butler"/>
    <x v="550"/>
    <x v="6"/>
    <x v="3"/>
    <x v="2"/>
  </r>
  <r>
    <s v="AX16173"/>
    <s v="ENX2032"/>
    <s v="A117"/>
    <s v="EMP1023"/>
    <x v="616"/>
    <x v="788"/>
    <x v="2"/>
    <n v="1967"/>
    <n v="1397"/>
    <n v="4191"/>
    <n v="5901"/>
    <n v="1710"/>
    <x v="63"/>
    <s v="Brian Davis"/>
    <x v="616"/>
    <x v="6"/>
    <x v="0"/>
    <x v="2"/>
  </r>
  <r>
    <s v="AX16176"/>
    <s v="ENX2077"/>
    <s v="A125"/>
    <s v="EMP1010"/>
    <x v="476"/>
    <x v="535"/>
    <x v="1"/>
    <n v="530"/>
    <n v="424"/>
    <n v="424"/>
    <n v="530"/>
    <n v="106"/>
    <x v="72"/>
    <s v="Joshua Cook"/>
    <x v="476"/>
    <x v="1"/>
    <x v="8"/>
    <x v="2"/>
  </r>
  <r>
    <s v="AX16179"/>
    <s v="ENX2064"/>
    <s v="A101"/>
    <s v="EMP1021"/>
    <x v="786"/>
    <x v="626"/>
    <x v="1"/>
    <n v="1414"/>
    <n v="962"/>
    <n v="962"/>
    <n v="1414"/>
    <n v="452"/>
    <x v="26"/>
    <s v="Clarence Fox"/>
    <x v="786"/>
    <x v="6"/>
    <x v="7"/>
    <x v="2"/>
  </r>
  <r>
    <s v="AX16181"/>
    <s v="ENX2096"/>
    <s v="A171"/>
    <s v="EMP1030"/>
    <x v="593"/>
    <x v="727"/>
    <x v="1"/>
    <n v="1587"/>
    <n v="1301"/>
    <n v="1301"/>
    <n v="1587"/>
    <n v="286"/>
    <x v="58"/>
    <s v="Bobby Russell"/>
    <x v="593"/>
    <x v="0"/>
    <x v="1"/>
    <x v="2"/>
  </r>
  <r>
    <s v="AX16183"/>
    <s v="ENX2035"/>
    <s v="A147"/>
    <s v="EMP1028"/>
    <x v="529"/>
    <x v="559"/>
    <x v="1"/>
    <n v="458"/>
    <n v="376"/>
    <n v="376"/>
    <n v="458"/>
    <n v="82"/>
    <x v="20"/>
    <s v="Howard Sims"/>
    <x v="529"/>
    <x v="4"/>
    <x v="4"/>
    <x v="2"/>
  </r>
  <r>
    <s v="AX16184"/>
    <s v="ENX2009"/>
    <s v="A151"/>
    <s v="EMP1019"/>
    <x v="290"/>
    <x v="481"/>
    <x v="3"/>
    <n v="584"/>
    <n v="420"/>
    <n v="1680"/>
    <n v="2336"/>
    <n v="656"/>
    <x v="24"/>
    <s v="Roger Robertson"/>
    <x v="290"/>
    <x v="5"/>
    <x v="0"/>
    <x v="2"/>
  </r>
  <r>
    <s v="AX16188"/>
    <s v="ENX2002"/>
    <s v="A111"/>
    <s v="EMP1043"/>
    <x v="178"/>
    <x v="797"/>
    <x v="1"/>
    <n v="847"/>
    <n v="534"/>
    <n v="534"/>
    <n v="847"/>
    <n v="313"/>
    <x v="19"/>
    <s v="Joshua Taylor"/>
    <x v="178"/>
    <x v="3"/>
    <x v="2"/>
    <x v="2"/>
  </r>
  <r>
    <s v="AX16190"/>
    <s v="ENX2097"/>
    <s v="A131"/>
    <s v="EMP1000"/>
    <x v="576"/>
    <x v="736"/>
    <x v="1"/>
    <n v="1052"/>
    <n v="589"/>
    <n v="589"/>
    <n v="1052"/>
    <n v="463"/>
    <x v="66"/>
    <s v="Fred Robertson"/>
    <x v="576"/>
    <x v="2"/>
    <x v="4"/>
    <x v="2"/>
  </r>
  <r>
    <s v="AX16196"/>
    <s v="ENX2007"/>
    <s v="A149"/>
    <s v="EMP1017"/>
    <x v="190"/>
    <x v="728"/>
    <x v="1"/>
    <n v="1405"/>
    <n v="1054"/>
    <n v="1054"/>
    <n v="1405"/>
    <n v="351"/>
    <x v="42"/>
    <s v="Brian Hansen"/>
    <x v="190"/>
    <x v="6"/>
    <x v="7"/>
    <x v="2"/>
  </r>
  <r>
    <s v="AX16198"/>
    <s v="ENX2097"/>
    <s v="A171"/>
    <s v="EMP1021"/>
    <x v="149"/>
    <x v="579"/>
    <x v="1"/>
    <n v="1052"/>
    <n v="589"/>
    <n v="589"/>
    <n v="1052"/>
    <n v="463"/>
    <x v="58"/>
    <s v="Clarence Fox"/>
    <x v="149"/>
    <x v="3"/>
    <x v="10"/>
    <x v="2"/>
  </r>
  <r>
    <s v="AX16201"/>
    <s v="ENX2087"/>
    <s v="A101"/>
    <s v="EMP1024"/>
    <x v="240"/>
    <x v="657"/>
    <x v="2"/>
    <n v="1022"/>
    <n v="818"/>
    <n v="2454"/>
    <n v="3066"/>
    <n v="612"/>
    <x v="26"/>
    <s v="Ernest Wheeler"/>
    <x v="240"/>
    <x v="1"/>
    <x v="8"/>
    <x v="2"/>
  </r>
  <r>
    <s v="AX16202"/>
    <s v="ENX2027"/>
    <s v="A108"/>
    <s v="EMP1000"/>
    <x v="221"/>
    <x v="663"/>
    <x v="3"/>
    <n v="2497"/>
    <n v="1473"/>
    <n v="5892"/>
    <n v="9988"/>
    <n v="4096"/>
    <x v="64"/>
    <s v="Fred Robertson"/>
    <x v="221"/>
    <x v="3"/>
    <x v="9"/>
    <x v="2"/>
  </r>
  <r>
    <s v="AX16204"/>
    <s v="ENX2040"/>
    <s v="A134"/>
    <s v="EMP1015"/>
    <x v="567"/>
    <x v="554"/>
    <x v="0"/>
    <n v="1889"/>
    <n v="945"/>
    <n v="1890"/>
    <n v="3778"/>
    <n v="1888"/>
    <x v="7"/>
    <s v="Justin Lynch"/>
    <x v="567"/>
    <x v="5"/>
    <x v="4"/>
    <x v="2"/>
  </r>
  <r>
    <s v="AX16208"/>
    <s v="ENX2000"/>
    <s v="A156"/>
    <s v="EMP1032"/>
    <x v="173"/>
    <x v="543"/>
    <x v="1"/>
    <n v="2241"/>
    <n v="1367"/>
    <n v="1367"/>
    <n v="2241"/>
    <n v="874"/>
    <x v="39"/>
    <s v="Larry Castillo"/>
    <x v="173"/>
    <x v="4"/>
    <x v="11"/>
    <x v="2"/>
  </r>
  <r>
    <s v="AX16209"/>
    <s v="ENX2099"/>
    <s v="A133"/>
    <s v="EMP1009"/>
    <x v="69"/>
    <x v="615"/>
    <x v="2"/>
    <n v="1367"/>
    <n v="984"/>
    <n v="2952"/>
    <n v="4101"/>
    <n v="1149"/>
    <x v="37"/>
    <s v="Kenneth Fields"/>
    <x v="69"/>
    <x v="2"/>
    <x v="6"/>
    <x v="2"/>
  </r>
  <r>
    <s v="AX16212"/>
    <s v="ENX2077"/>
    <s v="A172"/>
    <s v="EMP1014"/>
    <x v="637"/>
    <x v="775"/>
    <x v="3"/>
    <n v="530"/>
    <n v="424"/>
    <n v="1696"/>
    <n v="2120"/>
    <n v="424"/>
    <x v="28"/>
    <s v="Ronald Reed"/>
    <x v="637"/>
    <x v="3"/>
    <x v="5"/>
    <x v="2"/>
  </r>
  <r>
    <s v="AX16215"/>
    <s v="ENX2094"/>
    <s v="A164"/>
    <s v="EMP1017"/>
    <x v="699"/>
    <x v="581"/>
    <x v="1"/>
    <n v="771"/>
    <n v="648"/>
    <n v="648"/>
    <n v="771"/>
    <n v="123"/>
    <x v="68"/>
    <s v="Brian Hansen"/>
    <x v="699"/>
    <x v="4"/>
    <x v="6"/>
    <x v="2"/>
  </r>
  <r>
    <s v="AX16216"/>
    <s v="ENX2005"/>
    <s v="A167"/>
    <s v="EMP1009"/>
    <x v="551"/>
    <x v="453"/>
    <x v="0"/>
    <n v="684"/>
    <n v="561"/>
    <n v="1122"/>
    <n v="1368"/>
    <n v="246"/>
    <x v="10"/>
    <s v="Kenneth Fields"/>
    <x v="551"/>
    <x v="3"/>
    <x v="0"/>
    <x v="2"/>
  </r>
  <r>
    <s v="AX16217"/>
    <s v="ENX2077"/>
    <s v="A137"/>
    <s v="EMP1029"/>
    <x v="96"/>
    <x v="498"/>
    <x v="2"/>
    <n v="530"/>
    <n v="424"/>
    <n v="1272"/>
    <n v="1590"/>
    <n v="318"/>
    <x v="32"/>
    <s v="Howard Gardner"/>
    <x v="96"/>
    <x v="0"/>
    <x v="4"/>
    <x v="2"/>
  </r>
  <r>
    <s v="AX16220"/>
    <s v="ENX2092"/>
    <s v="A163"/>
    <s v="EMP1035"/>
    <x v="146"/>
    <x v="520"/>
    <x v="2"/>
    <n v="1639"/>
    <n v="1295"/>
    <n v="3885"/>
    <n v="4917"/>
    <n v="1032"/>
    <x v="60"/>
    <s v="Roger Ramos"/>
    <x v="146"/>
    <x v="0"/>
    <x v="6"/>
    <x v="2"/>
  </r>
  <r>
    <s v="AX16222"/>
    <s v="ENX2035"/>
    <s v="A166"/>
    <s v="EMP1025"/>
    <x v="727"/>
    <x v="514"/>
    <x v="1"/>
    <n v="458"/>
    <n v="376"/>
    <n v="376"/>
    <n v="458"/>
    <n v="82"/>
    <x v="65"/>
    <s v="Ernest Wagner"/>
    <x v="727"/>
    <x v="4"/>
    <x v="5"/>
    <x v="2"/>
  </r>
  <r>
    <s v="AX16225"/>
    <s v="ENX2005"/>
    <s v="A149"/>
    <s v="EMP1000"/>
    <x v="168"/>
    <x v="733"/>
    <x v="1"/>
    <n v="684"/>
    <n v="561"/>
    <n v="561"/>
    <n v="684"/>
    <n v="123"/>
    <x v="42"/>
    <s v="Fred Robertson"/>
    <x v="168"/>
    <x v="2"/>
    <x v="4"/>
    <x v="2"/>
  </r>
  <r>
    <s v="AX16228"/>
    <s v="ENX2001"/>
    <s v="A148"/>
    <s v="EMP1028"/>
    <x v="47"/>
    <x v="491"/>
    <x v="1"/>
    <n v="951"/>
    <n v="504"/>
    <n v="504"/>
    <n v="951"/>
    <n v="447"/>
    <x v="31"/>
    <s v="Howard Sims"/>
    <x v="47"/>
    <x v="6"/>
    <x v="4"/>
    <x v="2"/>
  </r>
  <r>
    <s v="AX16229"/>
    <s v="ENX2086"/>
    <s v="A111"/>
    <s v="EMP1039"/>
    <x v="301"/>
    <x v="799"/>
    <x v="0"/>
    <n v="123"/>
    <n v="84"/>
    <n v="168"/>
    <n v="246"/>
    <n v="78"/>
    <x v="19"/>
    <s v="Eugene Holmes"/>
    <x v="301"/>
    <x v="3"/>
    <x v="8"/>
    <x v="2"/>
  </r>
  <r>
    <s v="AX16230"/>
    <s v="ENX2093"/>
    <s v="A110"/>
    <s v="EMP1003"/>
    <x v="673"/>
    <x v="723"/>
    <x v="1"/>
    <n v="112"/>
    <n v="90"/>
    <n v="90"/>
    <n v="112"/>
    <n v="22"/>
    <x v="73"/>
    <s v="Christopher Tucker"/>
    <x v="673"/>
    <x v="0"/>
    <x v="0"/>
    <x v="2"/>
  </r>
  <r>
    <s v="AX16233"/>
    <s v="ENX2056"/>
    <s v="A106"/>
    <s v="EMP1015"/>
    <x v="5"/>
    <x v="536"/>
    <x v="1"/>
    <n v="1635"/>
    <n v="1046"/>
    <n v="1046"/>
    <n v="1635"/>
    <n v="589"/>
    <x v="35"/>
    <s v="Justin Lynch"/>
    <x v="5"/>
    <x v="1"/>
    <x v="1"/>
    <x v="2"/>
  </r>
  <r>
    <s v="AX16242"/>
    <s v="ENX2041"/>
    <s v="A161"/>
    <s v="EMP1021"/>
    <x v="468"/>
    <x v="755"/>
    <x v="1"/>
    <n v="1380"/>
    <n v="1090"/>
    <n v="1090"/>
    <n v="1380"/>
    <n v="290"/>
    <x v="25"/>
    <s v="Clarence Fox"/>
    <x v="468"/>
    <x v="2"/>
    <x v="8"/>
    <x v="2"/>
  </r>
  <r>
    <s v="AX16243"/>
    <s v="ENX2012"/>
    <s v="A130"/>
    <s v="EMP1007"/>
    <x v="663"/>
    <x v="452"/>
    <x v="1"/>
    <n v="1353"/>
    <n v="947"/>
    <n v="947"/>
    <n v="1353"/>
    <n v="406"/>
    <x v="3"/>
    <s v="Jeremy Mendoza"/>
    <x v="663"/>
    <x v="5"/>
    <x v="9"/>
    <x v="2"/>
  </r>
  <r>
    <s v="AX16246"/>
    <s v="ENX2030"/>
    <s v="A109"/>
    <s v="EMP1029"/>
    <x v="390"/>
    <x v="556"/>
    <x v="0"/>
    <n v="1899"/>
    <n v="1044"/>
    <n v="2088"/>
    <n v="3798"/>
    <n v="1710"/>
    <x v="34"/>
    <s v="Howard Gardner"/>
    <x v="390"/>
    <x v="1"/>
    <x v="9"/>
    <x v="2"/>
  </r>
  <r>
    <s v="AX16249"/>
    <s v="ENX2054"/>
    <s v="A168"/>
    <s v="EMP1031"/>
    <x v="161"/>
    <x v="658"/>
    <x v="1"/>
    <n v="127"/>
    <n v="79"/>
    <n v="79"/>
    <n v="127"/>
    <n v="48"/>
    <x v="45"/>
    <s v="Brian Thomas"/>
    <x v="161"/>
    <x v="1"/>
    <x v="9"/>
    <x v="2"/>
  </r>
  <r>
    <s v="AX16251"/>
    <s v="ENX2084"/>
    <s v="A157"/>
    <s v="EMP1002"/>
    <x v="567"/>
    <x v="598"/>
    <x v="1"/>
    <n v="1783"/>
    <n v="1230"/>
    <n v="1230"/>
    <n v="1783"/>
    <n v="553"/>
    <x v="0"/>
    <s v="Andrew Bowman"/>
    <x v="567"/>
    <x v="2"/>
    <x v="7"/>
    <x v="2"/>
  </r>
  <r>
    <s v="AX16252"/>
    <s v="ENX2013"/>
    <s v="A111"/>
    <s v="EMP1033"/>
    <x v="788"/>
    <x v="794"/>
    <x v="1"/>
    <n v="368"/>
    <n v="269"/>
    <n v="269"/>
    <n v="368"/>
    <n v="99"/>
    <x v="19"/>
    <s v="Jerry Perry"/>
    <x v="788"/>
    <x v="4"/>
    <x v="9"/>
    <x v="2"/>
  </r>
  <r>
    <s v="AX16265"/>
    <s v="ENX2025"/>
    <s v="A167"/>
    <s v="EMP1044"/>
    <x v="38"/>
    <x v="688"/>
    <x v="1"/>
    <n v="667"/>
    <n v="387"/>
    <n v="387"/>
    <n v="667"/>
    <n v="280"/>
    <x v="10"/>
    <s v="Martin Carr"/>
    <x v="38"/>
    <x v="2"/>
    <x v="8"/>
    <x v="2"/>
  </r>
  <r>
    <s v="AX16267"/>
    <s v="ENX2072"/>
    <s v="A154"/>
    <s v="EMP1002"/>
    <x v="473"/>
    <x v="592"/>
    <x v="1"/>
    <n v="1887"/>
    <n v="1378"/>
    <n v="1378"/>
    <n v="1887"/>
    <n v="509"/>
    <x v="55"/>
    <s v="Andrew Bowman"/>
    <x v="473"/>
    <x v="3"/>
    <x v="11"/>
    <x v="2"/>
  </r>
  <r>
    <s v="AX16273"/>
    <s v="ENX2077"/>
    <s v="A152"/>
    <s v="EMP1016"/>
    <x v="548"/>
    <x v="472"/>
    <x v="2"/>
    <n v="530"/>
    <n v="424"/>
    <n v="1272"/>
    <n v="1590"/>
    <n v="318"/>
    <x v="54"/>
    <s v="Henry Nelson"/>
    <x v="548"/>
    <x v="3"/>
    <x v="0"/>
    <x v="2"/>
  </r>
  <r>
    <s v="AX16275"/>
    <s v="ENX2043"/>
    <s v="A133"/>
    <s v="EMP1041"/>
    <x v="733"/>
    <x v="561"/>
    <x v="0"/>
    <n v="545"/>
    <n v="425"/>
    <n v="850"/>
    <n v="1090"/>
    <n v="240"/>
    <x v="37"/>
    <s v="Joe Sims"/>
    <x v="733"/>
    <x v="2"/>
    <x v="3"/>
    <x v="2"/>
  </r>
  <r>
    <s v="AX16276"/>
    <s v="ENX2084"/>
    <s v="A101"/>
    <s v="EMP1005"/>
    <x v="323"/>
    <x v="754"/>
    <x v="0"/>
    <n v="1783"/>
    <n v="1230"/>
    <n v="2460"/>
    <n v="3566"/>
    <n v="1106"/>
    <x v="26"/>
    <s v="Ryan Welch"/>
    <x v="323"/>
    <x v="2"/>
    <x v="1"/>
    <x v="2"/>
  </r>
  <r>
    <s v="AX16282"/>
    <s v="ENX2067"/>
    <s v="A129"/>
    <s v="EMP1024"/>
    <x v="627"/>
    <x v="655"/>
    <x v="0"/>
    <n v="1119"/>
    <n v="683"/>
    <n v="1366"/>
    <n v="2238"/>
    <n v="872"/>
    <x v="59"/>
    <s v="Ernest Wheeler"/>
    <x v="627"/>
    <x v="4"/>
    <x v="1"/>
    <x v="2"/>
  </r>
  <r>
    <s v="AX16289"/>
    <s v="ENX2042"/>
    <s v="A142"/>
    <s v="EMP1025"/>
    <x v="420"/>
    <x v="579"/>
    <x v="1"/>
    <n v="203"/>
    <n v="154"/>
    <n v="154"/>
    <n v="203"/>
    <n v="49"/>
    <x v="15"/>
    <s v="Ernest Wagner"/>
    <x v="420"/>
    <x v="3"/>
    <x v="10"/>
    <x v="2"/>
  </r>
  <r>
    <s v="AX16294"/>
    <s v="ENX2019"/>
    <s v="A108"/>
    <s v="EMP1029"/>
    <x v="501"/>
    <x v="596"/>
    <x v="0"/>
    <n v="800"/>
    <n v="536"/>
    <n v="1072"/>
    <n v="1600"/>
    <n v="528"/>
    <x v="64"/>
    <s v="Howard Gardner"/>
    <x v="501"/>
    <x v="5"/>
    <x v="2"/>
    <x v="2"/>
  </r>
  <r>
    <s v="AX16296"/>
    <s v="ENX2091"/>
    <s v="A158"/>
    <s v="EMP1002"/>
    <x v="421"/>
    <x v="546"/>
    <x v="1"/>
    <n v="368"/>
    <n v="294"/>
    <n v="294"/>
    <n v="368"/>
    <n v="74"/>
    <x v="4"/>
    <s v="Andrew Bowman"/>
    <x v="421"/>
    <x v="5"/>
    <x v="1"/>
    <x v="2"/>
  </r>
  <r>
    <s v="AX16303"/>
    <s v="ENX2003"/>
    <s v="A120"/>
    <s v="EMP1025"/>
    <x v="155"/>
    <x v="718"/>
    <x v="2"/>
    <n v="1783"/>
    <n v="1516"/>
    <n v="4548"/>
    <n v="5349"/>
    <n v="801"/>
    <x v="71"/>
    <s v="Ernest Wagner"/>
    <x v="155"/>
    <x v="6"/>
    <x v="6"/>
    <x v="2"/>
  </r>
  <r>
    <s v="AX16316"/>
    <s v="ENX2071"/>
    <s v="A154"/>
    <s v="EMP1007"/>
    <x v="162"/>
    <x v="791"/>
    <x v="3"/>
    <n v="136"/>
    <n v="72"/>
    <n v="288"/>
    <n v="544"/>
    <n v="256"/>
    <x v="55"/>
    <s v="Jeremy Mendoza"/>
    <x v="162"/>
    <x v="6"/>
    <x v="7"/>
    <x v="2"/>
  </r>
  <r>
    <s v="AX16320"/>
    <s v="ENX2058"/>
    <s v="A106"/>
    <s v="EMP1020"/>
    <x v="267"/>
    <x v="789"/>
    <x v="0"/>
    <n v="2257"/>
    <n v="1535"/>
    <n v="3070"/>
    <n v="4514"/>
    <n v="1444"/>
    <x v="35"/>
    <s v="Ryan Butler"/>
    <x v="267"/>
    <x v="0"/>
    <x v="10"/>
    <x v="2"/>
  </r>
  <r>
    <s v="AX16322"/>
    <s v="ENX2062"/>
    <s v="A136"/>
    <s v="EMP1041"/>
    <x v="147"/>
    <x v="504"/>
    <x v="0"/>
    <n v="2464"/>
    <n v="1774"/>
    <n v="3548"/>
    <n v="4928"/>
    <n v="1380"/>
    <x v="29"/>
    <s v="Joe Sims"/>
    <x v="147"/>
    <x v="2"/>
    <x v="7"/>
    <x v="2"/>
  </r>
  <r>
    <s v="AX16323"/>
    <s v="ENX2071"/>
    <s v="A116"/>
    <s v="EMP1008"/>
    <x v="797"/>
    <x v="798"/>
    <x v="1"/>
    <n v="136"/>
    <n v="72"/>
    <n v="72"/>
    <n v="136"/>
    <n v="64"/>
    <x v="47"/>
    <s v="Carl Elliott"/>
    <x v="797"/>
    <x v="2"/>
    <x v="6"/>
    <x v="2"/>
  </r>
  <r>
    <s v="AX16325"/>
    <s v="ENX2039"/>
    <s v="A111"/>
    <s v="EMP1036"/>
    <x v="100"/>
    <x v="523"/>
    <x v="3"/>
    <n v="817"/>
    <n v="409"/>
    <n v="1636"/>
    <n v="3268"/>
    <n v="1632"/>
    <x v="19"/>
    <s v="Robert Reed"/>
    <x v="100"/>
    <x v="2"/>
    <x v="2"/>
    <x v="2"/>
  </r>
  <r>
    <s v="AX16329"/>
    <s v="ENX2025"/>
    <s v="A168"/>
    <s v="EMP1021"/>
    <x v="238"/>
    <x v="678"/>
    <x v="0"/>
    <n v="667"/>
    <n v="387"/>
    <n v="774"/>
    <n v="1334"/>
    <n v="560"/>
    <x v="45"/>
    <s v="Clarence Fox"/>
    <x v="238"/>
    <x v="1"/>
    <x v="10"/>
    <x v="2"/>
  </r>
  <r>
    <s v="AX16331"/>
    <s v="ENX2072"/>
    <s v="A109"/>
    <s v="EMP1041"/>
    <x v="656"/>
    <x v="698"/>
    <x v="1"/>
    <n v="1887"/>
    <n v="1378"/>
    <n v="1378"/>
    <n v="1887"/>
    <n v="509"/>
    <x v="34"/>
    <s v="Joe Sims"/>
    <x v="656"/>
    <x v="6"/>
    <x v="9"/>
    <x v="2"/>
  </r>
  <r>
    <s v="AX16334"/>
    <s v="ENX2033"/>
    <s v="A146"/>
    <s v="EMP1033"/>
    <x v="318"/>
    <x v="542"/>
    <x v="0"/>
    <n v="2182"/>
    <n v="1200"/>
    <n v="2400"/>
    <n v="4364"/>
    <n v="1964"/>
    <x v="8"/>
    <s v="Jerry Perry"/>
    <x v="318"/>
    <x v="5"/>
    <x v="1"/>
    <x v="2"/>
  </r>
  <r>
    <s v="AX16335"/>
    <s v="ENX2097"/>
    <s v="A101"/>
    <s v="EMP1036"/>
    <x v="594"/>
    <x v="580"/>
    <x v="1"/>
    <n v="1052"/>
    <n v="589"/>
    <n v="589"/>
    <n v="1052"/>
    <n v="463"/>
    <x v="26"/>
    <s v="Robert Reed"/>
    <x v="594"/>
    <x v="2"/>
    <x v="7"/>
    <x v="2"/>
  </r>
  <r>
    <s v="AX16346"/>
    <s v="ENX2077"/>
    <s v="A103"/>
    <s v="EMP1038"/>
    <x v="312"/>
    <x v="535"/>
    <x v="1"/>
    <n v="530"/>
    <n v="424"/>
    <n v="424"/>
    <n v="530"/>
    <n v="106"/>
    <x v="2"/>
    <s v="Scott Mason"/>
    <x v="312"/>
    <x v="1"/>
    <x v="8"/>
    <x v="2"/>
  </r>
  <r>
    <s v="AX16351"/>
    <s v="ENX2070"/>
    <s v="A106"/>
    <s v="EMP1017"/>
    <x v="455"/>
    <x v="441"/>
    <x v="1"/>
    <n v="1671"/>
    <n v="1220"/>
    <n v="1220"/>
    <n v="1671"/>
    <n v="451"/>
    <x v="35"/>
    <s v="Brian Hansen"/>
    <x v="455"/>
    <x v="0"/>
    <x v="0"/>
    <x v="2"/>
  </r>
  <r>
    <s v="AX16352"/>
    <s v="ENX2077"/>
    <s v="A161"/>
    <s v="EMP1004"/>
    <x v="475"/>
    <x v="470"/>
    <x v="1"/>
    <n v="530"/>
    <n v="424"/>
    <n v="424"/>
    <n v="530"/>
    <n v="106"/>
    <x v="25"/>
    <s v="Kenneth Bradley"/>
    <x v="475"/>
    <x v="3"/>
    <x v="7"/>
    <x v="2"/>
  </r>
  <r>
    <s v="AX16358"/>
    <s v="ENX2050"/>
    <s v="A112"/>
    <s v="EMP1043"/>
    <x v="375"/>
    <x v="801"/>
    <x v="2"/>
    <n v="2391"/>
    <n v="1291"/>
    <n v="3873"/>
    <n v="7173"/>
    <n v="3300"/>
    <x v="40"/>
    <s v="Joshua Taylor"/>
    <x v="375"/>
    <x v="3"/>
    <x v="7"/>
    <x v="2"/>
  </r>
  <r>
    <s v="AX16359"/>
    <s v="ENX2081"/>
    <s v="A133"/>
    <s v="EMP1007"/>
    <x v="461"/>
    <x v="549"/>
    <x v="0"/>
    <n v="1566"/>
    <n v="1190"/>
    <n v="2380"/>
    <n v="3132"/>
    <n v="752"/>
    <x v="37"/>
    <s v="Jeremy Mendoza"/>
    <x v="461"/>
    <x v="5"/>
    <x v="1"/>
    <x v="2"/>
  </r>
  <r>
    <s v="AX16360"/>
    <s v="ENX2047"/>
    <s v="A142"/>
    <s v="EMP1006"/>
    <x v="706"/>
    <x v="664"/>
    <x v="2"/>
    <n v="290"/>
    <n v="200"/>
    <n v="600"/>
    <n v="870"/>
    <n v="270"/>
    <x v="15"/>
    <s v="Sean Miller"/>
    <x v="706"/>
    <x v="0"/>
    <x v="8"/>
    <x v="2"/>
  </r>
  <r>
    <s v="AX16363"/>
    <s v="ENX2055"/>
    <s v="A144"/>
    <s v="EMP1012"/>
    <x v="364"/>
    <x v="635"/>
    <x v="1"/>
    <n v="2495"/>
    <n v="1896"/>
    <n v="1896"/>
    <n v="2495"/>
    <n v="599"/>
    <x v="33"/>
    <s v="John Reyes"/>
    <x v="364"/>
    <x v="5"/>
    <x v="6"/>
    <x v="2"/>
  </r>
  <r>
    <s v="AX16370"/>
    <s v="ENX2006"/>
    <s v="A100"/>
    <s v="EMP1039"/>
    <x v="136"/>
    <x v="716"/>
    <x v="1"/>
    <n v="1826"/>
    <n v="1443"/>
    <n v="1443"/>
    <n v="1826"/>
    <n v="383"/>
    <x v="67"/>
    <s v="Eugene Holmes"/>
    <x v="136"/>
    <x v="3"/>
    <x v="5"/>
    <x v="2"/>
  </r>
  <r>
    <s v="AX16372"/>
    <s v="ENX2036"/>
    <s v="A103"/>
    <s v="EMP1021"/>
    <x v="10"/>
    <x v="545"/>
    <x v="1"/>
    <n v="1582"/>
    <n v="1234"/>
    <n v="1234"/>
    <n v="1582"/>
    <n v="348"/>
    <x v="2"/>
    <s v="Clarence Fox"/>
    <x v="10"/>
    <x v="1"/>
    <x v="3"/>
    <x v="2"/>
  </r>
  <r>
    <s v="AX16373"/>
    <s v="ENX2015"/>
    <s v="A163"/>
    <s v="EMP1005"/>
    <x v="148"/>
    <x v="502"/>
    <x v="0"/>
    <n v="637"/>
    <n v="389"/>
    <n v="778"/>
    <n v="1274"/>
    <n v="496"/>
    <x v="60"/>
    <s v="Ryan Welch"/>
    <x v="148"/>
    <x v="1"/>
    <x v="6"/>
    <x v="2"/>
  </r>
  <r>
    <s v="AX16375"/>
    <s v="ENX2080"/>
    <s v="A143"/>
    <s v="EMP1042"/>
    <x v="447"/>
    <x v="689"/>
    <x v="1"/>
    <n v="2353"/>
    <n v="1788"/>
    <n v="1788"/>
    <n v="2353"/>
    <n v="565"/>
    <x v="9"/>
    <s v="Scott Clark"/>
    <x v="447"/>
    <x v="6"/>
    <x v="3"/>
    <x v="2"/>
  </r>
  <r>
    <s v="AX16376"/>
    <s v="ENX2078"/>
    <s v="A118"/>
    <s v="EMP1033"/>
    <x v="381"/>
    <x v="543"/>
    <x v="3"/>
    <n v="1798"/>
    <n v="971"/>
    <n v="3884"/>
    <n v="7192"/>
    <n v="3308"/>
    <x v="11"/>
    <s v="Jerry Perry"/>
    <x v="381"/>
    <x v="4"/>
    <x v="11"/>
    <x v="2"/>
  </r>
  <r>
    <s v="AX16377"/>
    <s v="ENX2067"/>
    <s v="A151"/>
    <s v="EMP1023"/>
    <x v="303"/>
    <x v="553"/>
    <x v="3"/>
    <n v="1119"/>
    <n v="683"/>
    <n v="2732"/>
    <n v="4476"/>
    <n v="1744"/>
    <x v="24"/>
    <s v="Brian Davis"/>
    <x v="303"/>
    <x v="5"/>
    <x v="4"/>
    <x v="2"/>
  </r>
  <r>
    <s v="AX16383"/>
    <s v="ENX2077"/>
    <s v="A173"/>
    <s v="EMP1011"/>
    <x v="563"/>
    <x v="685"/>
    <x v="0"/>
    <n v="530"/>
    <n v="424"/>
    <n v="848"/>
    <n v="1060"/>
    <n v="212"/>
    <x v="14"/>
    <s v="Larry Marshall"/>
    <x v="563"/>
    <x v="3"/>
    <x v="0"/>
    <x v="2"/>
  </r>
  <r>
    <s v="AX16386"/>
    <s v="ENX2060"/>
    <s v="A121"/>
    <s v="EMP1024"/>
    <x v="349"/>
    <x v="668"/>
    <x v="3"/>
    <n v="1467"/>
    <n v="807"/>
    <n v="3228"/>
    <n v="5868"/>
    <n v="2640"/>
    <x v="70"/>
    <s v="Ernest Wheeler"/>
    <x v="349"/>
    <x v="2"/>
    <x v="11"/>
    <x v="2"/>
  </r>
  <r>
    <s v="AX16390"/>
    <s v="ENX2074"/>
    <s v="A147"/>
    <s v="EMP1009"/>
    <x v="356"/>
    <x v="705"/>
    <x v="1"/>
    <n v="504"/>
    <n v="408"/>
    <n v="408"/>
    <n v="504"/>
    <n v="96"/>
    <x v="20"/>
    <s v="Kenneth Fields"/>
    <x v="356"/>
    <x v="2"/>
    <x v="5"/>
    <x v="2"/>
  </r>
  <r>
    <s v="AX16391"/>
    <s v="ENX2006"/>
    <s v="A137"/>
    <s v="EMP1012"/>
    <x v="435"/>
    <x v="632"/>
    <x v="1"/>
    <n v="1826"/>
    <n v="1443"/>
    <n v="1443"/>
    <n v="1826"/>
    <n v="383"/>
    <x v="32"/>
    <s v="John Reyes"/>
    <x v="435"/>
    <x v="3"/>
    <x v="11"/>
    <x v="2"/>
  </r>
  <r>
    <s v="AX16392"/>
    <s v="ENX2081"/>
    <s v="A106"/>
    <s v="EMP1013"/>
    <x v="292"/>
    <x v="444"/>
    <x v="1"/>
    <n v="1566"/>
    <n v="1190"/>
    <n v="1190"/>
    <n v="1566"/>
    <n v="376"/>
    <x v="35"/>
    <s v="Charles Harper"/>
    <x v="292"/>
    <x v="3"/>
    <x v="3"/>
    <x v="2"/>
  </r>
  <r>
    <s v="AX16402"/>
    <s v="ENX2092"/>
    <s v="A150"/>
    <s v="EMP1010"/>
    <x v="511"/>
    <x v="763"/>
    <x v="1"/>
    <n v="1639"/>
    <n v="1295"/>
    <n v="1295"/>
    <n v="1639"/>
    <n v="344"/>
    <x v="27"/>
    <s v="Joshua Cook"/>
    <x v="511"/>
    <x v="5"/>
    <x v="7"/>
    <x v="2"/>
  </r>
  <r>
    <s v="AX16403"/>
    <s v="ENX2033"/>
    <s v="A149"/>
    <s v="EMP1043"/>
    <x v="570"/>
    <x v="491"/>
    <x v="1"/>
    <n v="2182"/>
    <n v="1200"/>
    <n v="1200"/>
    <n v="2182"/>
    <n v="982"/>
    <x v="42"/>
    <s v="Joshua Taylor"/>
    <x v="570"/>
    <x v="6"/>
    <x v="4"/>
    <x v="2"/>
  </r>
  <r>
    <s v="AX16409"/>
    <s v="ENX2050"/>
    <s v="A127"/>
    <s v="EMP1041"/>
    <x v="722"/>
    <x v="441"/>
    <x v="1"/>
    <n v="2391"/>
    <n v="1291"/>
    <n v="1291"/>
    <n v="2391"/>
    <n v="1100"/>
    <x v="5"/>
    <s v="Joe Sims"/>
    <x v="722"/>
    <x v="0"/>
    <x v="0"/>
    <x v="2"/>
  </r>
  <r>
    <s v="AX16415"/>
    <s v="ENX2037"/>
    <s v="A149"/>
    <s v="EMP1005"/>
    <x v="799"/>
    <x v="569"/>
    <x v="0"/>
    <n v="880"/>
    <n v="634"/>
    <n v="1268"/>
    <n v="1760"/>
    <n v="492"/>
    <x v="42"/>
    <s v="Ryan Welch"/>
    <x v="799"/>
    <x v="4"/>
    <x v="1"/>
    <x v="2"/>
  </r>
  <r>
    <s v="AX16423"/>
    <s v="ENX2026"/>
    <s v="A158"/>
    <s v="EMP1013"/>
    <x v="391"/>
    <x v="478"/>
    <x v="3"/>
    <n v="947"/>
    <n v="786"/>
    <n v="3144"/>
    <n v="3788"/>
    <n v="644"/>
    <x v="4"/>
    <s v="Charles Harper"/>
    <x v="391"/>
    <x v="5"/>
    <x v="11"/>
    <x v="2"/>
  </r>
  <r>
    <s v="AX16426"/>
    <s v="ENX2025"/>
    <s v="A138"/>
    <s v="EMP1022"/>
    <x v="284"/>
    <x v="565"/>
    <x v="0"/>
    <n v="667"/>
    <n v="387"/>
    <n v="774"/>
    <n v="1334"/>
    <n v="560"/>
    <x v="6"/>
    <s v="Walter Cook"/>
    <x v="284"/>
    <x v="5"/>
    <x v="0"/>
    <x v="2"/>
  </r>
  <r>
    <s v="AX16429"/>
    <s v="ENX2095"/>
    <s v="A151"/>
    <s v="EMP1013"/>
    <x v="577"/>
    <x v="673"/>
    <x v="1"/>
    <n v="1743"/>
    <n v="872"/>
    <n v="872"/>
    <n v="1743"/>
    <n v="871"/>
    <x v="24"/>
    <s v="Charles Harper"/>
    <x v="577"/>
    <x v="6"/>
    <x v="11"/>
    <x v="2"/>
  </r>
  <r>
    <s v="AX16430"/>
    <s v="ENX2070"/>
    <s v="A159"/>
    <s v="EMP1031"/>
    <x v="329"/>
    <x v="758"/>
    <x v="1"/>
    <n v="1671"/>
    <n v="1220"/>
    <n v="1220"/>
    <n v="1671"/>
    <n v="451"/>
    <x v="52"/>
    <s v="Brian Thomas"/>
    <x v="329"/>
    <x v="0"/>
    <x v="11"/>
    <x v="2"/>
  </r>
  <r>
    <s v="AX16431"/>
    <s v="ENX2020"/>
    <s v="A138"/>
    <s v="EMP1040"/>
    <x v="18"/>
    <x v="523"/>
    <x v="1"/>
    <n v="2005"/>
    <n v="1223"/>
    <n v="1223"/>
    <n v="2005"/>
    <n v="782"/>
    <x v="6"/>
    <s v="Patrick Ruiz"/>
    <x v="18"/>
    <x v="2"/>
    <x v="2"/>
    <x v="2"/>
  </r>
  <r>
    <s v="AX16433"/>
    <s v="ENX2048"/>
    <s v="A136"/>
    <s v="EMP1033"/>
    <x v="567"/>
    <x v="732"/>
    <x v="1"/>
    <n v="502"/>
    <n v="296"/>
    <n v="296"/>
    <n v="502"/>
    <n v="206"/>
    <x v="29"/>
    <s v="Jerry Perry"/>
    <x v="567"/>
    <x v="6"/>
    <x v="10"/>
    <x v="2"/>
  </r>
  <r>
    <s v="AX16434"/>
    <s v="ENX2000"/>
    <s v="A150"/>
    <s v="EMP1032"/>
    <x v="121"/>
    <x v="754"/>
    <x v="1"/>
    <n v="2241"/>
    <n v="1367"/>
    <n v="1367"/>
    <n v="2241"/>
    <n v="874"/>
    <x v="27"/>
    <s v="Larry Castillo"/>
    <x v="121"/>
    <x v="2"/>
    <x v="1"/>
    <x v="2"/>
  </r>
  <r>
    <s v="AX16442"/>
    <s v="ENX2084"/>
    <s v="A121"/>
    <s v="EMP1041"/>
    <x v="775"/>
    <x v="504"/>
    <x v="1"/>
    <n v="1783"/>
    <n v="1230"/>
    <n v="1230"/>
    <n v="1783"/>
    <n v="553"/>
    <x v="70"/>
    <s v="Joe Sims"/>
    <x v="775"/>
    <x v="2"/>
    <x v="7"/>
    <x v="2"/>
  </r>
  <r>
    <s v="AX16443"/>
    <s v="ENX2055"/>
    <s v="A119"/>
    <s v="EMP1020"/>
    <x v="88"/>
    <x v="767"/>
    <x v="3"/>
    <n v="2495"/>
    <n v="1896"/>
    <n v="7584"/>
    <n v="9980"/>
    <n v="2396"/>
    <x v="61"/>
    <s v="Ryan Butler"/>
    <x v="88"/>
    <x v="6"/>
    <x v="2"/>
    <x v="2"/>
  </r>
  <r>
    <s v="AX16444"/>
    <s v="ENX2021"/>
    <s v="A115"/>
    <s v="EMP1042"/>
    <x v="47"/>
    <x v="601"/>
    <x v="3"/>
    <n v="217"/>
    <n v="171"/>
    <n v="684"/>
    <n v="868"/>
    <n v="184"/>
    <x v="22"/>
    <s v="Scott Clark"/>
    <x v="47"/>
    <x v="6"/>
    <x v="5"/>
    <x v="2"/>
  </r>
  <r>
    <s v="AX16447"/>
    <s v="ENX2067"/>
    <s v="A138"/>
    <s v="EMP1007"/>
    <x v="727"/>
    <x v="454"/>
    <x v="1"/>
    <n v="1119"/>
    <n v="683"/>
    <n v="683"/>
    <n v="1119"/>
    <n v="436"/>
    <x v="6"/>
    <s v="Jeremy Mendoza"/>
    <x v="727"/>
    <x v="1"/>
    <x v="7"/>
    <x v="2"/>
  </r>
  <r>
    <s v="AX16451"/>
    <s v="ENX2041"/>
    <s v="A130"/>
    <s v="EMP1020"/>
    <x v="639"/>
    <x v="514"/>
    <x v="1"/>
    <n v="1380"/>
    <n v="1090"/>
    <n v="1090"/>
    <n v="1380"/>
    <n v="290"/>
    <x v="3"/>
    <s v="Ryan Butler"/>
    <x v="639"/>
    <x v="4"/>
    <x v="5"/>
    <x v="2"/>
  </r>
  <r>
    <s v="AX16454"/>
    <s v="ENX2080"/>
    <s v="A113"/>
    <s v="EMP1013"/>
    <x v="697"/>
    <x v="506"/>
    <x v="0"/>
    <n v="2353"/>
    <n v="1788"/>
    <n v="3576"/>
    <n v="4706"/>
    <n v="1130"/>
    <x v="49"/>
    <s v="Charles Harper"/>
    <x v="697"/>
    <x v="1"/>
    <x v="8"/>
    <x v="2"/>
  </r>
  <r>
    <s v="AX16455"/>
    <s v="ENX2057"/>
    <s v="A159"/>
    <s v="EMP1018"/>
    <x v="510"/>
    <x v="574"/>
    <x v="1"/>
    <n v="181"/>
    <n v="130"/>
    <n v="130"/>
    <n v="181"/>
    <n v="51"/>
    <x v="52"/>
    <s v="Jimmy Young"/>
    <x v="510"/>
    <x v="4"/>
    <x v="3"/>
    <x v="2"/>
  </r>
  <r>
    <s v="AX16456"/>
    <s v="ENX2022"/>
    <s v="A141"/>
    <s v="EMP1023"/>
    <x v="335"/>
    <x v="488"/>
    <x v="2"/>
    <n v="561"/>
    <n v="421"/>
    <n v="1263"/>
    <n v="1683"/>
    <n v="420"/>
    <x v="23"/>
    <s v="Brian Davis"/>
    <x v="335"/>
    <x v="2"/>
    <x v="3"/>
    <x v="2"/>
  </r>
  <r>
    <s v="AX16462"/>
    <s v="ENX2044"/>
    <s v="A141"/>
    <s v="EMP1029"/>
    <x v="656"/>
    <x v="784"/>
    <x v="0"/>
    <n v="886"/>
    <n v="478"/>
    <n v="956"/>
    <n v="1772"/>
    <n v="816"/>
    <x v="23"/>
    <s v="Howard Gardner"/>
    <x v="656"/>
    <x v="3"/>
    <x v="11"/>
    <x v="2"/>
  </r>
  <r>
    <s v="AX16470"/>
    <s v="ENX2017"/>
    <s v="A128"/>
    <s v="EMP1044"/>
    <x v="693"/>
    <x v="598"/>
    <x v="1"/>
    <n v="35"/>
    <n v="22"/>
    <n v="22"/>
    <n v="35"/>
    <n v="13"/>
    <x v="16"/>
    <s v="Martin Carr"/>
    <x v="693"/>
    <x v="2"/>
    <x v="7"/>
    <x v="2"/>
  </r>
  <r>
    <s v="AX16472"/>
    <s v="ENX2086"/>
    <s v="A134"/>
    <s v="EMP1011"/>
    <x v="329"/>
    <x v="503"/>
    <x v="1"/>
    <n v="123"/>
    <n v="84"/>
    <n v="84"/>
    <n v="123"/>
    <n v="39"/>
    <x v="7"/>
    <s v="Larry Marshall"/>
    <x v="329"/>
    <x v="6"/>
    <x v="8"/>
    <x v="2"/>
  </r>
  <r>
    <s v="AX16474"/>
    <s v="ENX2016"/>
    <s v="A107"/>
    <s v="EMP1034"/>
    <x v="186"/>
    <x v="755"/>
    <x v="1"/>
    <n v="1351"/>
    <n v="1108"/>
    <n v="1108"/>
    <n v="1351"/>
    <n v="243"/>
    <x v="13"/>
    <s v="Arthur Mccoy"/>
    <x v="186"/>
    <x v="2"/>
    <x v="8"/>
    <x v="2"/>
  </r>
  <r>
    <s v="AX16475"/>
    <s v="ENX2032"/>
    <s v="A171"/>
    <s v="EMP1026"/>
    <x v="221"/>
    <x v="774"/>
    <x v="2"/>
    <n v="1967"/>
    <n v="1397"/>
    <n v="4191"/>
    <n v="5901"/>
    <n v="1710"/>
    <x v="58"/>
    <s v="Martin Perry"/>
    <x v="221"/>
    <x v="0"/>
    <x v="2"/>
    <x v="2"/>
  </r>
  <r>
    <s v="AX16476"/>
    <s v="ENX2064"/>
    <s v="A113"/>
    <s v="EMP1031"/>
    <x v="160"/>
    <x v="470"/>
    <x v="1"/>
    <n v="1414"/>
    <n v="962"/>
    <n v="962"/>
    <n v="1414"/>
    <n v="452"/>
    <x v="49"/>
    <s v="Brian Thomas"/>
    <x v="160"/>
    <x v="3"/>
    <x v="7"/>
    <x v="2"/>
  </r>
  <r>
    <s v="AX16477"/>
    <s v="ENX2098"/>
    <s v="A137"/>
    <s v="EMP1012"/>
    <x v="242"/>
    <x v="609"/>
    <x v="1"/>
    <n v="1178"/>
    <n v="683"/>
    <n v="683"/>
    <n v="1178"/>
    <n v="495"/>
    <x v="32"/>
    <s v="John Reyes"/>
    <x v="242"/>
    <x v="1"/>
    <x v="4"/>
    <x v="2"/>
  </r>
  <r>
    <s v="AX16481"/>
    <s v="ENX2048"/>
    <s v="A170"/>
    <s v="EMP1040"/>
    <x v="283"/>
    <x v="752"/>
    <x v="1"/>
    <n v="502"/>
    <n v="296"/>
    <n v="296"/>
    <n v="502"/>
    <n v="206"/>
    <x v="18"/>
    <s v="Patrick Ruiz"/>
    <x v="283"/>
    <x v="2"/>
    <x v="0"/>
    <x v="2"/>
  </r>
  <r>
    <s v="AX16488"/>
    <s v="ENX2037"/>
    <s v="A110"/>
    <s v="EMP1028"/>
    <x v="385"/>
    <x v="458"/>
    <x v="1"/>
    <n v="880"/>
    <n v="634"/>
    <n v="634"/>
    <n v="880"/>
    <n v="246"/>
    <x v="73"/>
    <s v="Howard Sims"/>
    <x v="385"/>
    <x v="2"/>
    <x v="5"/>
    <x v="2"/>
  </r>
  <r>
    <s v="AX16490"/>
    <s v="ENX2035"/>
    <s v="A142"/>
    <s v="EMP1004"/>
    <x v="526"/>
    <x v="651"/>
    <x v="1"/>
    <n v="458"/>
    <n v="376"/>
    <n v="376"/>
    <n v="458"/>
    <n v="82"/>
    <x v="15"/>
    <s v="Kenneth Bradley"/>
    <x v="526"/>
    <x v="3"/>
    <x v="6"/>
    <x v="2"/>
  </r>
  <r>
    <s v="AX16491"/>
    <s v="ENX2034"/>
    <s v="A153"/>
    <s v="EMP1025"/>
    <x v="402"/>
    <x v="724"/>
    <x v="3"/>
    <n v="871"/>
    <n v="540"/>
    <n v="2160"/>
    <n v="3484"/>
    <n v="1324"/>
    <x v="69"/>
    <s v="Ernest Wagner"/>
    <x v="402"/>
    <x v="0"/>
    <x v="3"/>
    <x v="2"/>
  </r>
  <r>
    <s v="AX16492"/>
    <s v="ENX2080"/>
    <s v="A136"/>
    <s v="EMP1030"/>
    <x v="686"/>
    <x v="583"/>
    <x v="1"/>
    <n v="2353"/>
    <n v="1788"/>
    <n v="1788"/>
    <n v="2353"/>
    <n v="565"/>
    <x v="29"/>
    <s v="Bobby Russell"/>
    <x v="686"/>
    <x v="2"/>
    <x v="11"/>
    <x v="2"/>
  </r>
  <r>
    <s v="AX16495"/>
    <s v="ENX2027"/>
    <s v="A162"/>
    <s v="EMP1043"/>
    <x v="783"/>
    <x v="606"/>
    <x v="1"/>
    <n v="2497"/>
    <n v="1473"/>
    <n v="1473"/>
    <n v="2497"/>
    <n v="1024"/>
    <x v="48"/>
    <s v="Joshua Taylor"/>
    <x v="783"/>
    <x v="2"/>
    <x v="6"/>
    <x v="2"/>
  </r>
  <r>
    <s v="AX16496"/>
    <s v="ENX2012"/>
    <s v="A158"/>
    <s v="EMP1029"/>
    <x v="73"/>
    <x v="671"/>
    <x v="0"/>
    <n v="1353"/>
    <n v="947"/>
    <n v="1894"/>
    <n v="2706"/>
    <n v="812"/>
    <x v="4"/>
    <s v="Howard Gardner"/>
    <x v="73"/>
    <x v="5"/>
    <x v="10"/>
    <x v="2"/>
  </r>
  <r>
    <s v="AX16501"/>
    <s v="ENX2047"/>
    <s v="A170"/>
    <s v="EMP1006"/>
    <x v="276"/>
    <x v="639"/>
    <x v="0"/>
    <n v="290"/>
    <n v="200"/>
    <n v="400"/>
    <n v="580"/>
    <n v="180"/>
    <x v="18"/>
    <s v="Sean Miller"/>
    <x v="276"/>
    <x v="4"/>
    <x v="2"/>
    <x v="2"/>
  </r>
  <r>
    <s v="AX16502"/>
    <s v="ENX2012"/>
    <s v="A125"/>
    <s v="EMP1024"/>
    <x v="316"/>
    <x v="576"/>
    <x v="0"/>
    <n v="1353"/>
    <n v="947"/>
    <n v="1894"/>
    <n v="2706"/>
    <n v="812"/>
    <x v="72"/>
    <s v="Ernest Wheeler"/>
    <x v="316"/>
    <x v="5"/>
    <x v="5"/>
    <x v="2"/>
  </r>
  <r>
    <s v="AX16504"/>
    <s v="ENX2031"/>
    <s v="A131"/>
    <s v="EMP1043"/>
    <x v="164"/>
    <x v="627"/>
    <x v="1"/>
    <n v="1638"/>
    <n v="1261"/>
    <n v="1261"/>
    <n v="1638"/>
    <n v="377"/>
    <x v="66"/>
    <s v="Joshua Taylor"/>
    <x v="164"/>
    <x v="2"/>
    <x v="2"/>
    <x v="2"/>
  </r>
  <r>
    <s v="AX16507"/>
    <s v="ENX2099"/>
    <s v="A164"/>
    <s v="EMP1015"/>
    <x v="491"/>
    <x v="803"/>
    <x v="2"/>
    <n v="1367"/>
    <n v="984"/>
    <n v="2952"/>
    <n v="4101"/>
    <n v="1149"/>
    <x v="68"/>
    <s v="Justin Lynch"/>
    <x v="491"/>
    <x v="0"/>
    <x v="3"/>
    <x v="2"/>
  </r>
  <r>
    <s v="AX16510"/>
    <s v="ENX2005"/>
    <s v="A118"/>
    <s v="EMP1023"/>
    <x v="413"/>
    <x v="758"/>
    <x v="1"/>
    <n v="684"/>
    <n v="561"/>
    <n v="561"/>
    <n v="684"/>
    <n v="123"/>
    <x v="11"/>
    <s v="Brian Davis"/>
    <x v="413"/>
    <x v="0"/>
    <x v="11"/>
    <x v="2"/>
  </r>
  <r>
    <s v="AX16513"/>
    <s v="ENX2061"/>
    <s v="A153"/>
    <s v="EMP1014"/>
    <x v="760"/>
    <x v="456"/>
    <x v="3"/>
    <n v="913"/>
    <n v="584"/>
    <n v="2336"/>
    <n v="3652"/>
    <n v="1316"/>
    <x v="69"/>
    <s v="Ronald Reed"/>
    <x v="760"/>
    <x v="1"/>
    <x v="2"/>
    <x v="2"/>
  </r>
  <r>
    <s v="AX16516"/>
    <s v="ENX2017"/>
    <s v="A113"/>
    <s v="EMP1002"/>
    <x v="765"/>
    <x v="452"/>
    <x v="1"/>
    <n v="35"/>
    <n v="22"/>
    <n v="22"/>
    <n v="35"/>
    <n v="13"/>
    <x v="49"/>
    <s v="Andrew Bowman"/>
    <x v="765"/>
    <x v="5"/>
    <x v="9"/>
    <x v="2"/>
  </r>
  <r>
    <s v="AX16519"/>
    <s v="ENX2011"/>
    <s v="A145"/>
    <s v="EMP1024"/>
    <x v="644"/>
    <x v="702"/>
    <x v="1"/>
    <n v="530"/>
    <n v="435"/>
    <n v="435"/>
    <n v="530"/>
    <n v="95"/>
    <x v="50"/>
    <s v="Ernest Wheeler"/>
    <x v="644"/>
    <x v="4"/>
    <x v="9"/>
    <x v="2"/>
  </r>
  <r>
    <s v="AX16521"/>
    <s v="ENX2042"/>
    <s v="A149"/>
    <s v="EMP1032"/>
    <x v="738"/>
    <x v="738"/>
    <x v="1"/>
    <n v="203"/>
    <n v="154"/>
    <n v="154"/>
    <n v="203"/>
    <n v="49"/>
    <x v="42"/>
    <s v="Larry Castillo"/>
    <x v="738"/>
    <x v="0"/>
    <x v="9"/>
    <x v="2"/>
  </r>
  <r>
    <s v="AX16523"/>
    <s v="ENX2019"/>
    <s v="A165"/>
    <s v="EMP1028"/>
    <x v="333"/>
    <x v="496"/>
    <x v="3"/>
    <n v="800"/>
    <n v="536"/>
    <n v="2144"/>
    <n v="3200"/>
    <n v="1056"/>
    <x v="51"/>
    <s v="Howard Sims"/>
    <x v="333"/>
    <x v="1"/>
    <x v="5"/>
    <x v="2"/>
  </r>
  <r>
    <s v="AX16526"/>
    <s v="ENX2052"/>
    <s v="A133"/>
    <s v="EMP1030"/>
    <x v="139"/>
    <x v="517"/>
    <x v="3"/>
    <n v="1526"/>
    <n v="1251"/>
    <n v="5004"/>
    <n v="6104"/>
    <n v="1100"/>
    <x v="37"/>
    <s v="Bobby Russell"/>
    <x v="139"/>
    <x v="6"/>
    <x v="8"/>
    <x v="2"/>
  </r>
  <r>
    <s v="AX16527"/>
    <s v="ENX2035"/>
    <s v="A124"/>
    <s v="EMP1011"/>
    <x v="481"/>
    <x v="560"/>
    <x v="1"/>
    <n v="458"/>
    <n v="376"/>
    <n v="376"/>
    <n v="458"/>
    <n v="82"/>
    <x v="21"/>
    <s v="Larry Marshall"/>
    <x v="481"/>
    <x v="3"/>
    <x v="1"/>
    <x v="2"/>
  </r>
  <r>
    <s v="AX16529"/>
    <s v="ENX2059"/>
    <s v="A132"/>
    <s v="EMP1043"/>
    <x v="347"/>
    <x v="541"/>
    <x v="2"/>
    <n v="1494"/>
    <n v="971"/>
    <n v="2913"/>
    <n v="4482"/>
    <n v="1569"/>
    <x v="56"/>
    <s v="Joshua Taylor"/>
    <x v="347"/>
    <x v="3"/>
    <x v="7"/>
    <x v="2"/>
  </r>
  <r>
    <s v="AX16531"/>
    <s v="ENX2083"/>
    <s v="A139"/>
    <s v="EMP1016"/>
    <x v="453"/>
    <x v="650"/>
    <x v="1"/>
    <n v="2141"/>
    <n v="1777"/>
    <n v="1777"/>
    <n v="2141"/>
    <n v="364"/>
    <x v="12"/>
    <s v="Henry Nelson"/>
    <x v="453"/>
    <x v="1"/>
    <x v="3"/>
    <x v="2"/>
  </r>
  <r>
    <s v="AX16535"/>
    <s v="ENX2090"/>
    <s v="A148"/>
    <s v="EMP1015"/>
    <x v="87"/>
    <x v="757"/>
    <x v="3"/>
    <n v="1338"/>
    <n v="682"/>
    <n v="2728"/>
    <n v="5352"/>
    <n v="2624"/>
    <x v="31"/>
    <s v="Justin Lynch"/>
    <x v="87"/>
    <x v="5"/>
    <x v="6"/>
    <x v="2"/>
  </r>
  <r>
    <s v="AX16536"/>
    <s v="ENX2004"/>
    <s v="A137"/>
    <s v="EMP1043"/>
    <x v="638"/>
    <x v="587"/>
    <x v="1"/>
    <n v="1278"/>
    <n v="665"/>
    <n v="665"/>
    <n v="1278"/>
    <n v="613"/>
    <x v="32"/>
    <s v="Joshua Taylor"/>
    <x v="638"/>
    <x v="5"/>
    <x v="10"/>
    <x v="2"/>
  </r>
  <r>
    <s v="AX16537"/>
    <s v="ENX2018"/>
    <s v="A151"/>
    <s v="EMP1021"/>
    <x v="356"/>
    <x v="601"/>
    <x v="1"/>
    <n v="1972"/>
    <n v="1321"/>
    <n v="1321"/>
    <n v="1972"/>
    <n v="651"/>
    <x v="24"/>
    <s v="Clarence Fox"/>
    <x v="356"/>
    <x v="6"/>
    <x v="5"/>
    <x v="2"/>
  </r>
  <r>
    <s v="AX16539"/>
    <s v="ENX2019"/>
    <s v="A118"/>
    <s v="EMP1016"/>
    <x v="394"/>
    <x v="472"/>
    <x v="3"/>
    <n v="800"/>
    <n v="536"/>
    <n v="2144"/>
    <n v="3200"/>
    <n v="1056"/>
    <x v="11"/>
    <s v="Henry Nelson"/>
    <x v="394"/>
    <x v="3"/>
    <x v="0"/>
    <x v="2"/>
  </r>
  <r>
    <s v="AX16541"/>
    <s v="ENX2034"/>
    <s v="A125"/>
    <s v="EMP1016"/>
    <x v="709"/>
    <x v="562"/>
    <x v="1"/>
    <n v="871"/>
    <n v="540"/>
    <n v="540"/>
    <n v="871"/>
    <n v="331"/>
    <x v="72"/>
    <s v="Henry Nelson"/>
    <x v="709"/>
    <x v="5"/>
    <x v="1"/>
    <x v="2"/>
  </r>
  <r>
    <s v="AX16544"/>
    <s v="ENX2001"/>
    <s v="A148"/>
    <s v="EMP1026"/>
    <x v="336"/>
    <x v="462"/>
    <x v="1"/>
    <n v="951"/>
    <n v="504"/>
    <n v="504"/>
    <n v="951"/>
    <n v="447"/>
    <x v="31"/>
    <s v="Martin Perry"/>
    <x v="336"/>
    <x v="5"/>
    <x v="2"/>
    <x v="2"/>
  </r>
  <r>
    <s v="AX16545"/>
    <s v="ENX2066"/>
    <s v="A105"/>
    <s v="EMP1001"/>
    <x v="701"/>
    <x v="794"/>
    <x v="1"/>
    <n v="2091"/>
    <n v="1485"/>
    <n v="1485"/>
    <n v="2091"/>
    <n v="606"/>
    <x v="57"/>
    <s v="Kevin Butler"/>
    <x v="701"/>
    <x v="4"/>
    <x v="9"/>
    <x v="2"/>
  </r>
  <r>
    <s v="AX16547"/>
    <s v="ENX2036"/>
    <s v="A111"/>
    <s v="EMP1035"/>
    <x v="119"/>
    <x v="521"/>
    <x v="2"/>
    <n v="1582"/>
    <n v="1234"/>
    <n v="3702"/>
    <n v="4746"/>
    <n v="1044"/>
    <x v="19"/>
    <s v="Roger Ramos"/>
    <x v="119"/>
    <x v="2"/>
    <x v="6"/>
    <x v="2"/>
  </r>
  <r>
    <s v="AX16548"/>
    <s v="ENX2017"/>
    <s v="A105"/>
    <s v="EMP1015"/>
    <x v="45"/>
    <x v="773"/>
    <x v="1"/>
    <n v="35"/>
    <n v="22"/>
    <n v="22"/>
    <n v="35"/>
    <n v="13"/>
    <x v="57"/>
    <s v="Justin Lynch"/>
    <x v="45"/>
    <x v="0"/>
    <x v="3"/>
    <x v="2"/>
  </r>
  <r>
    <s v="AX16551"/>
    <s v="ENX2066"/>
    <s v="A156"/>
    <s v="EMP1039"/>
    <x v="512"/>
    <x v="491"/>
    <x v="2"/>
    <n v="2091"/>
    <n v="1485"/>
    <n v="4455"/>
    <n v="6273"/>
    <n v="1818"/>
    <x v="39"/>
    <s v="Eugene Holmes"/>
    <x v="512"/>
    <x v="6"/>
    <x v="4"/>
    <x v="2"/>
  </r>
  <r>
    <s v="AX16555"/>
    <s v="ENX2042"/>
    <s v="A142"/>
    <s v="EMP1035"/>
    <x v="379"/>
    <x v="652"/>
    <x v="1"/>
    <n v="203"/>
    <n v="154"/>
    <n v="154"/>
    <n v="203"/>
    <n v="49"/>
    <x v="15"/>
    <s v="Roger Ramos"/>
    <x v="379"/>
    <x v="6"/>
    <x v="0"/>
    <x v="2"/>
  </r>
  <r>
    <s v="AX16556"/>
    <s v="ENX2005"/>
    <s v="A147"/>
    <s v="EMP1010"/>
    <x v="362"/>
    <x v="511"/>
    <x v="1"/>
    <n v="684"/>
    <n v="561"/>
    <n v="561"/>
    <n v="684"/>
    <n v="123"/>
    <x v="20"/>
    <s v="Joshua Cook"/>
    <x v="362"/>
    <x v="2"/>
    <x v="10"/>
    <x v="2"/>
  </r>
  <r>
    <s v="AX16558"/>
    <s v="ENX2043"/>
    <s v="A155"/>
    <s v="EMP1013"/>
    <x v="296"/>
    <x v="590"/>
    <x v="0"/>
    <n v="545"/>
    <n v="425"/>
    <n v="850"/>
    <n v="1090"/>
    <n v="240"/>
    <x v="41"/>
    <s v="Charles Harper"/>
    <x v="296"/>
    <x v="2"/>
    <x v="1"/>
    <x v="2"/>
  </r>
  <r>
    <s v="AX16560"/>
    <s v="ENX2051"/>
    <s v="A149"/>
    <s v="EMP1000"/>
    <x v="14"/>
    <x v="615"/>
    <x v="1"/>
    <n v="1077"/>
    <n v="732"/>
    <n v="732"/>
    <n v="1077"/>
    <n v="345"/>
    <x v="42"/>
    <s v="Fred Robertson"/>
    <x v="14"/>
    <x v="2"/>
    <x v="6"/>
    <x v="2"/>
  </r>
  <r>
    <s v="AX16561"/>
    <s v="ENX2000"/>
    <s v="A109"/>
    <s v="EMP1021"/>
    <x v="173"/>
    <x v="524"/>
    <x v="0"/>
    <n v="2241"/>
    <n v="1367"/>
    <n v="2734"/>
    <n v="4482"/>
    <n v="1748"/>
    <x v="34"/>
    <s v="Clarence Fox"/>
    <x v="173"/>
    <x v="4"/>
    <x v="5"/>
    <x v="2"/>
  </r>
  <r>
    <s v="AX16562"/>
    <s v="ENX2035"/>
    <s v="A109"/>
    <s v="EMP1043"/>
    <x v="24"/>
    <x v="624"/>
    <x v="0"/>
    <n v="458"/>
    <n v="376"/>
    <n v="752"/>
    <n v="916"/>
    <n v="164"/>
    <x v="34"/>
    <s v="Joshua Taylor"/>
    <x v="24"/>
    <x v="3"/>
    <x v="11"/>
    <x v="2"/>
  </r>
  <r>
    <s v="AX16566"/>
    <s v="ENX2055"/>
    <s v="A168"/>
    <s v="EMP1009"/>
    <x v="131"/>
    <x v="570"/>
    <x v="1"/>
    <n v="2495"/>
    <n v="1896"/>
    <n v="1896"/>
    <n v="2495"/>
    <n v="599"/>
    <x v="45"/>
    <s v="Kenneth Fields"/>
    <x v="131"/>
    <x v="2"/>
    <x v="4"/>
    <x v="2"/>
  </r>
  <r>
    <s v="AX16569"/>
    <s v="ENX2023"/>
    <s v="A123"/>
    <s v="EMP1017"/>
    <x v="788"/>
    <x v="635"/>
    <x v="2"/>
    <n v="818"/>
    <n v="450"/>
    <n v="1350"/>
    <n v="2454"/>
    <n v="1104"/>
    <x v="62"/>
    <s v="Brian Hansen"/>
    <x v="788"/>
    <x v="5"/>
    <x v="6"/>
    <x v="2"/>
  </r>
  <r>
    <s v="AX16570"/>
    <s v="ENX2100"/>
    <s v="A152"/>
    <s v="EMP1028"/>
    <x v="337"/>
    <x v="462"/>
    <x v="1"/>
    <n v="799"/>
    <n v="455"/>
    <n v="455"/>
    <n v="799"/>
    <n v="344"/>
    <x v="54"/>
    <s v="Howard Sims"/>
    <x v="337"/>
    <x v="5"/>
    <x v="2"/>
    <x v="2"/>
  </r>
  <r>
    <s v="AX16571"/>
    <s v="ENX2060"/>
    <s v="A124"/>
    <s v="EMP1015"/>
    <x v="284"/>
    <x v="703"/>
    <x v="2"/>
    <n v="1467"/>
    <n v="807"/>
    <n v="2421"/>
    <n v="4401"/>
    <n v="1980"/>
    <x v="21"/>
    <s v="Justin Lynch"/>
    <x v="284"/>
    <x v="6"/>
    <x v="8"/>
    <x v="2"/>
  </r>
  <r>
    <s v="AX16575"/>
    <s v="ENX2087"/>
    <s v="A150"/>
    <s v="EMP1011"/>
    <x v="254"/>
    <x v="502"/>
    <x v="1"/>
    <n v="1022"/>
    <n v="818"/>
    <n v="818"/>
    <n v="1022"/>
    <n v="204"/>
    <x v="27"/>
    <s v="Larry Marshall"/>
    <x v="254"/>
    <x v="1"/>
    <x v="6"/>
    <x v="2"/>
  </r>
  <r>
    <s v="AX16579"/>
    <s v="ENX2045"/>
    <s v="A101"/>
    <s v="EMP1036"/>
    <x v="28"/>
    <x v="600"/>
    <x v="1"/>
    <n v="556"/>
    <n v="395"/>
    <n v="395"/>
    <n v="556"/>
    <n v="161"/>
    <x v="26"/>
    <s v="Robert Reed"/>
    <x v="28"/>
    <x v="0"/>
    <x v="1"/>
    <x v="2"/>
  </r>
  <r>
    <s v="AX16583"/>
    <s v="ENX2095"/>
    <s v="A108"/>
    <s v="EMP1041"/>
    <x v="99"/>
    <x v="478"/>
    <x v="1"/>
    <n v="1743"/>
    <n v="872"/>
    <n v="872"/>
    <n v="1743"/>
    <n v="871"/>
    <x v="64"/>
    <s v="Joe Sims"/>
    <x v="99"/>
    <x v="5"/>
    <x v="11"/>
    <x v="2"/>
  </r>
  <r>
    <s v="AX16585"/>
    <s v="ENX2036"/>
    <s v="A100"/>
    <s v="EMP1040"/>
    <x v="397"/>
    <x v="732"/>
    <x v="1"/>
    <n v="1582"/>
    <n v="1234"/>
    <n v="1234"/>
    <n v="1582"/>
    <n v="348"/>
    <x v="67"/>
    <s v="Patrick Ruiz"/>
    <x v="397"/>
    <x v="6"/>
    <x v="10"/>
    <x v="2"/>
  </r>
  <r>
    <s v="AX16587"/>
    <s v="ENX2068"/>
    <s v="A155"/>
    <s v="EMP1032"/>
    <x v="547"/>
    <x v="546"/>
    <x v="1"/>
    <n v="1500"/>
    <n v="900"/>
    <n v="900"/>
    <n v="1500"/>
    <n v="600"/>
    <x v="41"/>
    <s v="Larry Castillo"/>
    <x v="547"/>
    <x v="5"/>
    <x v="1"/>
    <x v="2"/>
  </r>
  <r>
    <s v="AX16588"/>
    <s v="ENX2092"/>
    <s v="A168"/>
    <s v="EMP1020"/>
    <x v="150"/>
    <x v="494"/>
    <x v="3"/>
    <n v="1639"/>
    <n v="1295"/>
    <n v="5180"/>
    <n v="6556"/>
    <n v="1376"/>
    <x v="45"/>
    <s v="Ryan Butler"/>
    <x v="150"/>
    <x v="2"/>
    <x v="9"/>
    <x v="2"/>
  </r>
  <r>
    <s v="AX16589"/>
    <s v="ENX2020"/>
    <s v="A108"/>
    <s v="EMP1027"/>
    <x v="243"/>
    <x v="476"/>
    <x v="0"/>
    <n v="2005"/>
    <n v="1223"/>
    <n v="2446"/>
    <n v="4010"/>
    <n v="1564"/>
    <x v="64"/>
    <s v="Gary Rodriguez"/>
    <x v="243"/>
    <x v="6"/>
    <x v="9"/>
    <x v="2"/>
  </r>
  <r>
    <s v="AX16590"/>
    <s v="ENX2028"/>
    <s v="A145"/>
    <s v="EMP1002"/>
    <x v="722"/>
    <x v="539"/>
    <x v="2"/>
    <n v="2283"/>
    <n v="1484"/>
    <n v="4452"/>
    <n v="6849"/>
    <n v="2397"/>
    <x v="50"/>
    <s v="Andrew Bowman"/>
    <x v="722"/>
    <x v="4"/>
    <x v="6"/>
    <x v="2"/>
  </r>
  <r>
    <s v="AX16595"/>
    <s v="ENX2092"/>
    <s v="A154"/>
    <s v="EMP1037"/>
    <x v="339"/>
    <x v="732"/>
    <x v="1"/>
    <n v="1639"/>
    <n v="1295"/>
    <n v="1295"/>
    <n v="1639"/>
    <n v="344"/>
    <x v="55"/>
    <s v="Carl Hall"/>
    <x v="339"/>
    <x v="6"/>
    <x v="10"/>
    <x v="2"/>
  </r>
  <r>
    <s v="AX16608"/>
    <s v="ENX2021"/>
    <s v="A144"/>
    <s v="EMP1040"/>
    <x v="113"/>
    <x v="535"/>
    <x v="1"/>
    <n v="217"/>
    <n v="171"/>
    <n v="171"/>
    <n v="217"/>
    <n v="46"/>
    <x v="33"/>
    <s v="Patrick Ruiz"/>
    <x v="113"/>
    <x v="1"/>
    <x v="8"/>
    <x v="2"/>
  </r>
  <r>
    <s v="AX16618"/>
    <s v="ENX2094"/>
    <s v="A144"/>
    <s v="EMP1035"/>
    <x v="136"/>
    <x v="633"/>
    <x v="1"/>
    <n v="771"/>
    <n v="648"/>
    <n v="648"/>
    <n v="771"/>
    <n v="123"/>
    <x v="33"/>
    <s v="Roger Ramos"/>
    <x v="136"/>
    <x v="5"/>
    <x v="7"/>
    <x v="2"/>
  </r>
  <r>
    <s v="AX16622"/>
    <s v="ENX2038"/>
    <s v="A153"/>
    <s v="EMP1009"/>
    <x v="199"/>
    <x v="696"/>
    <x v="2"/>
    <n v="392"/>
    <n v="255"/>
    <n v="765"/>
    <n v="1176"/>
    <n v="411"/>
    <x v="69"/>
    <s v="Kenneth Fields"/>
    <x v="199"/>
    <x v="4"/>
    <x v="7"/>
    <x v="2"/>
  </r>
  <r>
    <s v="AX16623"/>
    <s v="ENX2063"/>
    <s v="A118"/>
    <s v="EMP1004"/>
    <x v="696"/>
    <x v="762"/>
    <x v="2"/>
    <n v="1708"/>
    <n v="871"/>
    <n v="2613"/>
    <n v="5124"/>
    <n v="2511"/>
    <x v="11"/>
    <s v="Kenneth Bradley"/>
    <x v="696"/>
    <x v="2"/>
    <x v="7"/>
    <x v="2"/>
  </r>
  <r>
    <s v="AX16624"/>
    <s v="ENX2017"/>
    <s v="A113"/>
    <s v="EMP1038"/>
    <x v="503"/>
    <x v="472"/>
    <x v="2"/>
    <n v="35"/>
    <n v="22"/>
    <n v="66"/>
    <n v="105"/>
    <n v="39"/>
    <x v="49"/>
    <s v="Scott Mason"/>
    <x v="503"/>
    <x v="3"/>
    <x v="0"/>
    <x v="2"/>
  </r>
  <r>
    <s v="AX16626"/>
    <s v="ENX2026"/>
    <s v="A170"/>
    <s v="EMP1038"/>
    <x v="403"/>
    <x v="600"/>
    <x v="2"/>
    <n v="947"/>
    <n v="786"/>
    <n v="2358"/>
    <n v="2841"/>
    <n v="483"/>
    <x v="18"/>
    <s v="Scott Mason"/>
    <x v="403"/>
    <x v="0"/>
    <x v="1"/>
    <x v="2"/>
  </r>
  <r>
    <s v="AX16627"/>
    <s v="ENX2035"/>
    <s v="A172"/>
    <s v="EMP1012"/>
    <x v="339"/>
    <x v="776"/>
    <x v="2"/>
    <n v="458"/>
    <n v="376"/>
    <n v="1128"/>
    <n v="1374"/>
    <n v="246"/>
    <x v="28"/>
    <s v="John Reyes"/>
    <x v="339"/>
    <x v="2"/>
    <x v="3"/>
    <x v="2"/>
  </r>
  <r>
    <s v="AX16629"/>
    <s v="ENX2067"/>
    <s v="A113"/>
    <s v="EMP1035"/>
    <x v="587"/>
    <x v="622"/>
    <x v="1"/>
    <n v="1119"/>
    <n v="683"/>
    <n v="683"/>
    <n v="1119"/>
    <n v="436"/>
    <x v="49"/>
    <s v="Roger Ramos"/>
    <x v="587"/>
    <x v="3"/>
    <x v="2"/>
    <x v="2"/>
  </r>
  <r>
    <s v="AX16634"/>
    <s v="ENX2023"/>
    <s v="A145"/>
    <s v="EMP1030"/>
    <x v="512"/>
    <x v="551"/>
    <x v="2"/>
    <n v="818"/>
    <n v="450"/>
    <n v="1350"/>
    <n v="2454"/>
    <n v="1104"/>
    <x v="50"/>
    <s v="Bobby Russell"/>
    <x v="512"/>
    <x v="4"/>
    <x v="8"/>
    <x v="2"/>
  </r>
  <r>
    <s v="AX16640"/>
    <s v="ENX2060"/>
    <s v="A126"/>
    <s v="EMP1029"/>
    <x v="219"/>
    <x v="504"/>
    <x v="1"/>
    <n v="1467"/>
    <n v="807"/>
    <n v="807"/>
    <n v="1467"/>
    <n v="660"/>
    <x v="38"/>
    <s v="Howard Gardner"/>
    <x v="219"/>
    <x v="2"/>
    <x v="7"/>
    <x v="2"/>
  </r>
  <r>
    <s v="AX16641"/>
    <s v="ENX2044"/>
    <s v="A130"/>
    <s v="EMP1042"/>
    <x v="95"/>
    <x v="694"/>
    <x v="1"/>
    <n v="886"/>
    <n v="478"/>
    <n v="478"/>
    <n v="886"/>
    <n v="408"/>
    <x v="3"/>
    <s v="Scott Clark"/>
    <x v="95"/>
    <x v="0"/>
    <x v="4"/>
    <x v="2"/>
  </r>
  <r>
    <s v="AX16645"/>
    <s v="ENX2074"/>
    <s v="A165"/>
    <s v="EMP1023"/>
    <x v="161"/>
    <x v="455"/>
    <x v="1"/>
    <n v="504"/>
    <n v="408"/>
    <n v="408"/>
    <n v="504"/>
    <n v="96"/>
    <x v="51"/>
    <s v="Brian Davis"/>
    <x v="161"/>
    <x v="5"/>
    <x v="10"/>
    <x v="2"/>
  </r>
  <r>
    <s v="AX16651"/>
    <s v="ENX2090"/>
    <s v="A104"/>
    <s v="EMP1022"/>
    <x v="345"/>
    <x v="499"/>
    <x v="1"/>
    <n v="1338"/>
    <n v="682"/>
    <n v="682"/>
    <n v="1338"/>
    <n v="656"/>
    <x v="53"/>
    <s v="Walter Cook"/>
    <x v="345"/>
    <x v="5"/>
    <x v="10"/>
    <x v="2"/>
  </r>
  <r>
    <s v="AX16654"/>
    <s v="ENX2099"/>
    <s v="A114"/>
    <s v="EMP1002"/>
    <x v="86"/>
    <x v="673"/>
    <x v="0"/>
    <n v="1367"/>
    <n v="984"/>
    <n v="1968"/>
    <n v="2734"/>
    <n v="766"/>
    <x v="36"/>
    <s v="Andrew Bowman"/>
    <x v="86"/>
    <x v="6"/>
    <x v="11"/>
    <x v="2"/>
  </r>
  <r>
    <s v="AX16657"/>
    <s v="ENX2009"/>
    <s v="A116"/>
    <s v="EMP1044"/>
    <x v="54"/>
    <x v="749"/>
    <x v="0"/>
    <n v="584"/>
    <n v="420"/>
    <n v="840"/>
    <n v="1168"/>
    <n v="328"/>
    <x v="47"/>
    <s v="Martin Carr"/>
    <x v="54"/>
    <x v="0"/>
    <x v="3"/>
    <x v="2"/>
  </r>
  <r>
    <s v="AX16661"/>
    <s v="ENX2065"/>
    <s v="A110"/>
    <s v="EMP1040"/>
    <x v="137"/>
    <x v="495"/>
    <x v="0"/>
    <n v="2396"/>
    <n v="1965"/>
    <n v="3930"/>
    <n v="4792"/>
    <n v="862"/>
    <x v="73"/>
    <s v="Patrick Ruiz"/>
    <x v="137"/>
    <x v="6"/>
    <x v="5"/>
    <x v="2"/>
  </r>
  <r>
    <s v="AX16667"/>
    <s v="ENX2059"/>
    <s v="A101"/>
    <s v="EMP1018"/>
    <x v="399"/>
    <x v="802"/>
    <x v="1"/>
    <n v="1494"/>
    <n v="971"/>
    <n v="971"/>
    <n v="1494"/>
    <n v="523"/>
    <x v="26"/>
    <s v="Jimmy Young"/>
    <x v="399"/>
    <x v="1"/>
    <x v="2"/>
    <x v="2"/>
  </r>
  <r>
    <s v="AX16671"/>
    <s v="ENX2016"/>
    <s v="A103"/>
    <s v="EMP1024"/>
    <x v="555"/>
    <x v="623"/>
    <x v="1"/>
    <n v="1351"/>
    <n v="1108"/>
    <n v="1108"/>
    <n v="1351"/>
    <n v="243"/>
    <x v="2"/>
    <s v="Ernest Wheeler"/>
    <x v="555"/>
    <x v="1"/>
    <x v="7"/>
    <x v="2"/>
  </r>
  <r>
    <s v="AX16675"/>
    <s v="ENX2023"/>
    <s v="A138"/>
    <s v="EMP1035"/>
    <x v="310"/>
    <x v="684"/>
    <x v="2"/>
    <n v="818"/>
    <n v="450"/>
    <n v="1350"/>
    <n v="2454"/>
    <n v="1104"/>
    <x v="6"/>
    <s v="Roger Ramos"/>
    <x v="310"/>
    <x v="3"/>
    <x v="7"/>
    <x v="2"/>
  </r>
  <r>
    <s v="AX16679"/>
    <s v="ENX2072"/>
    <s v="A163"/>
    <s v="EMP1038"/>
    <x v="415"/>
    <x v="524"/>
    <x v="0"/>
    <n v="1887"/>
    <n v="1378"/>
    <n v="2756"/>
    <n v="3774"/>
    <n v="1018"/>
    <x v="60"/>
    <s v="Scott Mason"/>
    <x v="415"/>
    <x v="4"/>
    <x v="5"/>
    <x v="2"/>
  </r>
  <r>
    <s v="AX16681"/>
    <s v="ENX2078"/>
    <s v="A108"/>
    <s v="EMP1004"/>
    <x v="608"/>
    <x v="570"/>
    <x v="1"/>
    <n v="1798"/>
    <n v="971"/>
    <n v="971"/>
    <n v="1798"/>
    <n v="827"/>
    <x v="64"/>
    <s v="Kenneth Bradley"/>
    <x v="608"/>
    <x v="2"/>
    <x v="4"/>
    <x v="2"/>
  </r>
  <r>
    <s v="AX16684"/>
    <s v="ENX2077"/>
    <s v="A152"/>
    <s v="EMP1005"/>
    <x v="236"/>
    <x v="495"/>
    <x v="2"/>
    <n v="530"/>
    <n v="424"/>
    <n v="1272"/>
    <n v="1590"/>
    <n v="318"/>
    <x v="54"/>
    <s v="Ryan Welch"/>
    <x v="236"/>
    <x v="6"/>
    <x v="5"/>
    <x v="2"/>
  </r>
  <r>
    <s v="AX16685"/>
    <s v="ENX2057"/>
    <s v="A134"/>
    <s v="EMP1004"/>
    <x v="725"/>
    <x v="665"/>
    <x v="3"/>
    <n v="181"/>
    <n v="130"/>
    <n v="520"/>
    <n v="724"/>
    <n v="204"/>
    <x v="7"/>
    <s v="Kenneth Bradley"/>
    <x v="725"/>
    <x v="0"/>
    <x v="6"/>
    <x v="2"/>
  </r>
  <r>
    <s v="AX16689"/>
    <s v="ENX2009"/>
    <s v="A127"/>
    <s v="EMP1023"/>
    <x v="128"/>
    <x v="532"/>
    <x v="0"/>
    <n v="584"/>
    <n v="420"/>
    <n v="840"/>
    <n v="1168"/>
    <n v="328"/>
    <x v="5"/>
    <s v="Brian Davis"/>
    <x v="128"/>
    <x v="2"/>
    <x v="10"/>
    <x v="2"/>
  </r>
  <r>
    <s v="AX16691"/>
    <s v="ENX2027"/>
    <s v="A152"/>
    <s v="EMP1043"/>
    <x v="216"/>
    <x v="508"/>
    <x v="1"/>
    <n v="2497"/>
    <n v="1473"/>
    <n v="1473"/>
    <n v="2497"/>
    <n v="1024"/>
    <x v="54"/>
    <s v="Joshua Taylor"/>
    <x v="216"/>
    <x v="0"/>
    <x v="10"/>
    <x v="2"/>
  </r>
  <r>
    <s v="AX16692"/>
    <s v="ENX2094"/>
    <s v="A116"/>
    <s v="EMP1021"/>
    <x v="637"/>
    <x v="698"/>
    <x v="1"/>
    <n v="771"/>
    <n v="648"/>
    <n v="648"/>
    <n v="771"/>
    <n v="123"/>
    <x v="47"/>
    <s v="Clarence Fox"/>
    <x v="637"/>
    <x v="6"/>
    <x v="9"/>
    <x v="2"/>
  </r>
  <r>
    <s v="AX16697"/>
    <s v="ENX2009"/>
    <s v="A117"/>
    <s v="EMP1013"/>
    <x v="335"/>
    <x v="695"/>
    <x v="1"/>
    <n v="584"/>
    <n v="420"/>
    <n v="420"/>
    <n v="584"/>
    <n v="164"/>
    <x v="63"/>
    <s v="Charles Harper"/>
    <x v="335"/>
    <x v="6"/>
    <x v="10"/>
    <x v="2"/>
  </r>
  <r>
    <s v="AX16702"/>
    <s v="ENX2057"/>
    <s v="A160"/>
    <s v="EMP1042"/>
    <x v="697"/>
    <x v="695"/>
    <x v="0"/>
    <n v="181"/>
    <n v="130"/>
    <n v="260"/>
    <n v="362"/>
    <n v="102"/>
    <x v="1"/>
    <s v="Scott Clark"/>
    <x v="697"/>
    <x v="6"/>
    <x v="10"/>
    <x v="2"/>
  </r>
  <r>
    <s v="AX16703"/>
    <s v="ENX2060"/>
    <s v="A158"/>
    <s v="EMP1027"/>
    <x v="691"/>
    <x v="707"/>
    <x v="1"/>
    <n v="1467"/>
    <n v="807"/>
    <n v="807"/>
    <n v="1467"/>
    <n v="660"/>
    <x v="4"/>
    <s v="Gary Rodriguez"/>
    <x v="691"/>
    <x v="0"/>
    <x v="0"/>
    <x v="2"/>
  </r>
  <r>
    <s v="AX16704"/>
    <s v="ENX2060"/>
    <s v="A168"/>
    <s v="EMP1002"/>
    <x v="310"/>
    <x v="754"/>
    <x v="1"/>
    <n v="1467"/>
    <n v="807"/>
    <n v="807"/>
    <n v="1467"/>
    <n v="660"/>
    <x v="45"/>
    <s v="Andrew Bowman"/>
    <x v="310"/>
    <x v="2"/>
    <x v="1"/>
    <x v="2"/>
  </r>
  <r>
    <s v="AX16707"/>
    <s v="ENX2085"/>
    <s v="A169"/>
    <s v="EMP1011"/>
    <x v="17"/>
    <x v="464"/>
    <x v="0"/>
    <n v="1862"/>
    <n v="1173"/>
    <n v="2346"/>
    <n v="3724"/>
    <n v="1378"/>
    <x v="30"/>
    <s v="Larry Marshall"/>
    <x v="17"/>
    <x v="2"/>
    <x v="8"/>
    <x v="2"/>
  </r>
  <r>
    <s v="AX16708"/>
    <s v="ENX2050"/>
    <s v="A166"/>
    <s v="EMP1026"/>
    <x v="376"/>
    <x v="771"/>
    <x v="0"/>
    <n v="2391"/>
    <n v="1291"/>
    <n v="2582"/>
    <n v="4782"/>
    <n v="2200"/>
    <x v="65"/>
    <s v="Martin Perry"/>
    <x v="376"/>
    <x v="4"/>
    <x v="8"/>
    <x v="2"/>
  </r>
  <r>
    <s v="AX16712"/>
    <s v="ENX2019"/>
    <s v="A165"/>
    <s v="EMP1024"/>
    <x v="666"/>
    <x v="549"/>
    <x v="1"/>
    <n v="800"/>
    <n v="536"/>
    <n v="536"/>
    <n v="800"/>
    <n v="264"/>
    <x v="51"/>
    <s v="Ernest Wheeler"/>
    <x v="666"/>
    <x v="5"/>
    <x v="1"/>
    <x v="2"/>
  </r>
  <r>
    <s v="AX16713"/>
    <s v="ENX2007"/>
    <s v="A165"/>
    <s v="EMP1017"/>
    <x v="722"/>
    <x v="589"/>
    <x v="0"/>
    <n v="1405"/>
    <n v="1054"/>
    <n v="2108"/>
    <n v="2810"/>
    <n v="702"/>
    <x v="51"/>
    <s v="Brian Hansen"/>
    <x v="722"/>
    <x v="3"/>
    <x v="4"/>
    <x v="2"/>
  </r>
  <r>
    <s v="AX16715"/>
    <s v="ENX2011"/>
    <s v="A116"/>
    <s v="EMP1008"/>
    <x v="669"/>
    <x v="517"/>
    <x v="3"/>
    <n v="530"/>
    <n v="435"/>
    <n v="1740"/>
    <n v="2120"/>
    <n v="380"/>
    <x v="47"/>
    <s v="Carl Elliott"/>
    <x v="669"/>
    <x v="6"/>
    <x v="8"/>
    <x v="2"/>
  </r>
  <r>
    <s v="AX16718"/>
    <s v="ENX2087"/>
    <s v="A172"/>
    <s v="EMP1042"/>
    <x v="667"/>
    <x v="628"/>
    <x v="0"/>
    <n v="1022"/>
    <n v="818"/>
    <n v="1636"/>
    <n v="2044"/>
    <n v="408"/>
    <x v="28"/>
    <s v="Scott Clark"/>
    <x v="667"/>
    <x v="2"/>
    <x v="8"/>
    <x v="2"/>
  </r>
  <r>
    <s v="AX16721"/>
    <s v="ENX2075"/>
    <s v="A155"/>
    <s v="EMP1002"/>
    <x v="660"/>
    <x v="767"/>
    <x v="1"/>
    <n v="400"/>
    <n v="208"/>
    <n v="208"/>
    <n v="400"/>
    <n v="192"/>
    <x v="41"/>
    <s v="Andrew Bowman"/>
    <x v="660"/>
    <x v="6"/>
    <x v="2"/>
    <x v="2"/>
  </r>
  <r>
    <s v="AX16724"/>
    <s v="ENX2074"/>
    <s v="A161"/>
    <s v="EMP1020"/>
    <x v="686"/>
    <x v="668"/>
    <x v="1"/>
    <n v="504"/>
    <n v="408"/>
    <n v="408"/>
    <n v="504"/>
    <n v="96"/>
    <x v="25"/>
    <s v="Ryan Butler"/>
    <x v="686"/>
    <x v="2"/>
    <x v="11"/>
    <x v="2"/>
  </r>
  <r>
    <s v="AX16726"/>
    <s v="ENX2090"/>
    <s v="A134"/>
    <s v="EMP1017"/>
    <x v="155"/>
    <x v="482"/>
    <x v="0"/>
    <n v="1338"/>
    <n v="682"/>
    <n v="1364"/>
    <n v="2676"/>
    <n v="1312"/>
    <x v="7"/>
    <s v="Brian Hansen"/>
    <x v="155"/>
    <x v="6"/>
    <x v="11"/>
    <x v="2"/>
  </r>
  <r>
    <s v="AX16727"/>
    <s v="ENX2051"/>
    <s v="A129"/>
    <s v="EMP1036"/>
    <x v="640"/>
    <x v="488"/>
    <x v="1"/>
    <n v="1077"/>
    <n v="732"/>
    <n v="732"/>
    <n v="1077"/>
    <n v="345"/>
    <x v="59"/>
    <s v="Robert Reed"/>
    <x v="640"/>
    <x v="2"/>
    <x v="3"/>
    <x v="2"/>
  </r>
  <r>
    <s v="AX16734"/>
    <s v="ENX2070"/>
    <s v="A154"/>
    <s v="EMP1044"/>
    <x v="401"/>
    <x v="570"/>
    <x v="1"/>
    <n v="1671"/>
    <n v="1220"/>
    <n v="1220"/>
    <n v="1671"/>
    <n v="451"/>
    <x v="55"/>
    <s v="Martin Carr"/>
    <x v="401"/>
    <x v="2"/>
    <x v="4"/>
    <x v="2"/>
  </r>
  <r>
    <s v="AX16736"/>
    <s v="ENX2028"/>
    <s v="A135"/>
    <s v="EMP1033"/>
    <x v="577"/>
    <x v="593"/>
    <x v="3"/>
    <n v="2283"/>
    <n v="1484"/>
    <n v="5936"/>
    <n v="9132"/>
    <n v="3196"/>
    <x v="44"/>
    <s v="Jerry Perry"/>
    <x v="577"/>
    <x v="1"/>
    <x v="9"/>
    <x v="2"/>
  </r>
  <r>
    <s v="AX16737"/>
    <s v="ENX2017"/>
    <s v="A134"/>
    <s v="EMP1002"/>
    <x v="208"/>
    <x v="669"/>
    <x v="1"/>
    <n v="35"/>
    <n v="22"/>
    <n v="22"/>
    <n v="35"/>
    <n v="13"/>
    <x v="7"/>
    <s v="Andrew Bowman"/>
    <x v="208"/>
    <x v="0"/>
    <x v="9"/>
    <x v="2"/>
  </r>
  <r>
    <s v="AX16743"/>
    <s v="ENX2075"/>
    <s v="A107"/>
    <s v="EMP1011"/>
    <x v="313"/>
    <x v="802"/>
    <x v="2"/>
    <n v="400"/>
    <n v="208"/>
    <n v="624"/>
    <n v="1200"/>
    <n v="576"/>
    <x v="13"/>
    <s v="Larry Marshall"/>
    <x v="313"/>
    <x v="1"/>
    <x v="2"/>
    <x v="2"/>
  </r>
  <r>
    <s v="AX16744"/>
    <s v="ENX2022"/>
    <s v="A133"/>
    <s v="EMP1041"/>
    <x v="110"/>
    <x v="518"/>
    <x v="0"/>
    <n v="561"/>
    <n v="421"/>
    <n v="842"/>
    <n v="1122"/>
    <n v="280"/>
    <x v="37"/>
    <s v="Joe Sims"/>
    <x v="110"/>
    <x v="1"/>
    <x v="7"/>
    <x v="2"/>
  </r>
  <r>
    <s v="AX16747"/>
    <s v="ENX2036"/>
    <s v="A158"/>
    <s v="EMP1035"/>
    <x v="208"/>
    <x v="570"/>
    <x v="3"/>
    <n v="1582"/>
    <n v="1234"/>
    <n v="4936"/>
    <n v="6328"/>
    <n v="1392"/>
    <x v="4"/>
    <s v="Roger Ramos"/>
    <x v="208"/>
    <x v="2"/>
    <x v="4"/>
    <x v="2"/>
  </r>
  <r>
    <s v="AX16750"/>
    <s v="ENX2071"/>
    <s v="A105"/>
    <s v="EMP1023"/>
    <x v="619"/>
    <x v="752"/>
    <x v="1"/>
    <n v="136"/>
    <n v="72"/>
    <n v="72"/>
    <n v="136"/>
    <n v="64"/>
    <x v="57"/>
    <s v="Brian Davis"/>
    <x v="619"/>
    <x v="2"/>
    <x v="0"/>
    <x v="2"/>
  </r>
  <r>
    <s v="AX16752"/>
    <s v="ENX2036"/>
    <s v="A147"/>
    <s v="EMP1041"/>
    <x v="560"/>
    <x v="537"/>
    <x v="2"/>
    <n v="1582"/>
    <n v="1234"/>
    <n v="3702"/>
    <n v="4746"/>
    <n v="1044"/>
    <x v="20"/>
    <s v="Joe Sims"/>
    <x v="560"/>
    <x v="4"/>
    <x v="10"/>
    <x v="2"/>
  </r>
  <r>
    <s v="AX16753"/>
    <s v="ENX2048"/>
    <s v="A109"/>
    <s v="EMP1001"/>
    <x v="360"/>
    <x v="449"/>
    <x v="1"/>
    <n v="502"/>
    <n v="296"/>
    <n v="296"/>
    <n v="502"/>
    <n v="206"/>
    <x v="34"/>
    <s v="Kevin Butler"/>
    <x v="360"/>
    <x v="6"/>
    <x v="1"/>
    <x v="2"/>
  </r>
  <r>
    <s v="AX16757"/>
    <s v="ENX2074"/>
    <s v="A169"/>
    <s v="EMP1002"/>
    <x v="482"/>
    <x v="615"/>
    <x v="1"/>
    <n v="504"/>
    <n v="408"/>
    <n v="408"/>
    <n v="504"/>
    <n v="96"/>
    <x v="30"/>
    <s v="Andrew Bowman"/>
    <x v="482"/>
    <x v="2"/>
    <x v="6"/>
    <x v="2"/>
  </r>
  <r>
    <s v="AX16763"/>
    <s v="ENX2002"/>
    <s v="A138"/>
    <s v="EMP1023"/>
    <x v="180"/>
    <x v="557"/>
    <x v="0"/>
    <n v="847"/>
    <n v="534"/>
    <n v="1068"/>
    <n v="1694"/>
    <n v="626"/>
    <x v="6"/>
    <s v="Brian Davis"/>
    <x v="180"/>
    <x v="1"/>
    <x v="9"/>
    <x v="2"/>
  </r>
  <r>
    <s v="AX16764"/>
    <s v="ENX2050"/>
    <s v="A156"/>
    <s v="EMP1009"/>
    <x v="793"/>
    <x v="745"/>
    <x v="2"/>
    <n v="2391"/>
    <n v="1291"/>
    <n v="3873"/>
    <n v="7173"/>
    <n v="3300"/>
    <x v="39"/>
    <s v="Kenneth Fields"/>
    <x v="793"/>
    <x v="0"/>
    <x v="9"/>
    <x v="2"/>
  </r>
  <r>
    <s v="AX16765"/>
    <s v="ENX2056"/>
    <s v="A105"/>
    <s v="EMP1034"/>
    <x v="672"/>
    <x v="518"/>
    <x v="1"/>
    <n v="1635"/>
    <n v="1046"/>
    <n v="1046"/>
    <n v="1635"/>
    <n v="589"/>
    <x v="57"/>
    <s v="Arthur Mccoy"/>
    <x v="672"/>
    <x v="1"/>
    <x v="7"/>
    <x v="2"/>
  </r>
  <r>
    <s v="AX16768"/>
    <s v="ENX2045"/>
    <s v="A122"/>
    <s v="EMP1022"/>
    <x v="17"/>
    <x v="547"/>
    <x v="2"/>
    <n v="556"/>
    <n v="395"/>
    <n v="1185"/>
    <n v="1668"/>
    <n v="483"/>
    <x v="17"/>
    <s v="Walter Cook"/>
    <x v="17"/>
    <x v="5"/>
    <x v="8"/>
    <x v="2"/>
  </r>
  <r>
    <s v="AX16770"/>
    <s v="ENX2039"/>
    <s v="A165"/>
    <s v="EMP1029"/>
    <x v="77"/>
    <x v="580"/>
    <x v="0"/>
    <n v="817"/>
    <n v="409"/>
    <n v="818"/>
    <n v="1634"/>
    <n v="816"/>
    <x v="51"/>
    <s v="Howard Gardner"/>
    <x v="77"/>
    <x v="2"/>
    <x v="7"/>
    <x v="2"/>
  </r>
  <r>
    <s v="AX16772"/>
    <s v="ENX2076"/>
    <s v="A112"/>
    <s v="EMP1012"/>
    <x v="697"/>
    <x v="771"/>
    <x v="0"/>
    <n v="1522"/>
    <n v="791"/>
    <n v="1582"/>
    <n v="3044"/>
    <n v="1462"/>
    <x v="40"/>
    <s v="John Reyes"/>
    <x v="697"/>
    <x v="4"/>
    <x v="8"/>
    <x v="2"/>
  </r>
  <r>
    <s v="AX16775"/>
    <s v="ENX2068"/>
    <s v="A158"/>
    <s v="EMP1038"/>
    <x v="466"/>
    <x v="613"/>
    <x v="3"/>
    <n v="1500"/>
    <n v="900"/>
    <n v="3600"/>
    <n v="6000"/>
    <n v="2400"/>
    <x v="4"/>
    <s v="Scott Mason"/>
    <x v="466"/>
    <x v="0"/>
    <x v="8"/>
    <x v="2"/>
  </r>
  <r>
    <s v="AX16778"/>
    <s v="ENX2083"/>
    <s v="A156"/>
    <s v="EMP1034"/>
    <x v="52"/>
    <x v="695"/>
    <x v="1"/>
    <n v="2141"/>
    <n v="1777"/>
    <n v="1777"/>
    <n v="2141"/>
    <n v="364"/>
    <x v="39"/>
    <s v="Arthur Mccoy"/>
    <x v="52"/>
    <x v="6"/>
    <x v="10"/>
    <x v="2"/>
  </r>
  <r>
    <s v="AX16781"/>
    <s v="ENX2046"/>
    <s v="A121"/>
    <s v="EMP1027"/>
    <x v="307"/>
    <x v="463"/>
    <x v="1"/>
    <n v="2410"/>
    <n v="1518"/>
    <n v="1518"/>
    <n v="2410"/>
    <n v="892"/>
    <x v="70"/>
    <s v="Gary Rodriguez"/>
    <x v="307"/>
    <x v="0"/>
    <x v="5"/>
    <x v="2"/>
  </r>
  <r>
    <s v="AX16783"/>
    <s v="ENX2061"/>
    <s v="A103"/>
    <s v="EMP1031"/>
    <x v="715"/>
    <x v="638"/>
    <x v="1"/>
    <n v="913"/>
    <n v="584"/>
    <n v="584"/>
    <n v="913"/>
    <n v="329"/>
    <x v="2"/>
    <s v="Brian Thomas"/>
    <x v="715"/>
    <x v="4"/>
    <x v="8"/>
    <x v="2"/>
  </r>
  <r>
    <s v="AX16786"/>
    <s v="ENX2007"/>
    <s v="A114"/>
    <s v="EMP1010"/>
    <x v="667"/>
    <x v="623"/>
    <x v="0"/>
    <n v="1405"/>
    <n v="1054"/>
    <n v="2108"/>
    <n v="2810"/>
    <n v="702"/>
    <x v="36"/>
    <s v="Joshua Cook"/>
    <x v="667"/>
    <x v="1"/>
    <x v="7"/>
    <x v="2"/>
  </r>
  <r>
    <s v="AX16790"/>
    <s v="ENX2023"/>
    <s v="A133"/>
    <s v="EMP1017"/>
    <x v="228"/>
    <x v="692"/>
    <x v="1"/>
    <n v="818"/>
    <n v="450"/>
    <n v="450"/>
    <n v="818"/>
    <n v="368"/>
    <x v="37"/>
    <s v="Brian Hansen"/>
    <x v="228"/>
    <x v="3"/>
    <x v="6"/>
    <x v="2"/>
  </r>
  <r>
    <s v="AX16791"/>
    <s v="ENX2041"/>
    <s v="A118"/>
    <s v="EMP1024"/>
    <x v="258"/>
    <x v="504"/>
    <x v="0"/>
    <n v="1380"/>
    <n v="1090"/>
    <n v="2180"/>
    <n v="2760"/>
    <n v="580"/>
    <x v="11"/>
    <s v="Ernest Wheeler"/>
    <x v="258"/>
    <x v="2"/>
    <x v="7"/>
    <x v="2"/>
  </r>
  <r>
    <s v="AX16792"/>
    <s v="ENX2019"/>
    <s v="A145"/>
    <s v="EMP1005"/>
    <x v="614"/>
    <x v="793"/>
    <x v="1"/>
    <n v="800"/>
    <n v="536"/>
    <n v="536"/>
    <n v="800"/>
    <n v="264"/>
    <x v="50"/>
    <s v="Ryan Welch"/>
    <x v="614"/>
    <x v="4"/>
    <x v="2"/>
    <x v="2"/>
  </r>
  <r>
    <s v="AX16796"/>
    <s v="ENX2017"/>
    <s v="A114"/>
    <s v="EMP1006"/>
    <x v="722"/>
    <x v="802"/>
    <x v="2"/>
    <n v="35"/>
    <n v="22"/>
    <n v="66"/>
    <n v="105"/>
    <n v="39"/>
    <x v="36"/>
    <s v="Sean Miller"/>
    <x v="722"/>
    <x v="1"/>
    <x v="2"/>
    <x v="2"/>
  </r>
  <r>
    <s v="AX16797"/>
    <s v="ENX2083"/>
    <s v="A116"/>
    <s v="EMP1003"/>
    <x v="462"/>
    <x v="647"/>
    <x v="1"/>
    <n v="2141"/>
    <n v="1777"/>
    <n v="1777"/>
    <n v="2141"/>
    <n v="364"/>
    <x v="47"/>
    <s v="Christopher Tucker"/>
    <x v="462"/>
    <x v="1"/>
    <x v="7"/>
    <x v="2"/>
  </r>
  <r>
    <s v="AX16798"/>
    <s v="ENX2022"/>
    <s v="A169"/>
    <s v="EMP1039"/>
    <x v="366"/>
    <x v="541"/>
    <x v="1"/>
    <n v="561"/>
    <n v="421"/>
    <n v="421"/>
    <n v="561"/>
    <n v="140"/>
    <x v="30"/>
    <s v="Eugene Holmes"/>
    <x v="366"/>
    <x v="3"/>
    <x v="7"/>
    <x v="2"/>
  </r>
  <r>
    <s v="AX16800"/>
    <s v="ENX2065"/>
    <s v="A133"/>
    <s v="EMP1036"/>
    <x v="792"/>
    <x v="749"/>
    <x v="1"/>
    <n v="2396"/>
    <n v="1965"/>
    <n v="1965"/>
    <n v="2396"/>
    <n v="431"/>
    <x v="37"/>
    <s v="Robert Reed"/>
    <x v="792"/>
    <x v="0"/>
    <x v="3"/>
    <x v="2"/>
  </r>
  <r>
    <s v="AX16801"/>
    <s v="ENX2017"/>
    <s v="A172"/>
    <s v="EMP1034"/>
    <x v="104"/>
    <x v="604"/>
    <x v="3"/>
    <n v="35"/>
    <n v="22"/>
    <n v="88"/>
    <n v="140"/>
    <n v="52"/>
    <x v="28"/>
    <s v="Arthur Mccoy"/>
    <x v="104"/>
    <x v="0"/>
    <x v="6"/>
    <x v="2"/>
  </r>
  <r>
    <s v="AX16802"/>
    <s v="ENX2011"/>
    <s v="A125"/>
    <s v="EMP1006"/>
    <x v="144"/>
    <x v="666"/>
    <x v="3"/>
    <n v="530"/>
    <n v="435"/>
    <n v="1740"/>
    <n v="2120"/>
    <n v="380"/>
    <x v="72"/>
    <s v="Sean Miller"/>
    <x v="144"/>
    <x v="5"/>
    <x v="3"/>
    <x v="2"/>
  </r>
  <r>
    <s v="AX16803"/>
    <s v="ENX2096"/>
    <s v="A109"/>
    <s v="EMP1016"/>
    <x v="302"/>
    <x v="729"/>
    <x v="2"/>
    <n v="1587"/>
    <n v="1301"/>
    <n v="3903"/>
    <n v="4761"/>
    <n v="858"/>
    <x v="34"/>
    <s v="Henry Nelson"/>
    <x v="302"/>
    <x v="5"/>
    <x v="6"/>
    <x v="2"/>
  </r>
  <r>
    <s v="AX16807"/>
    <s v="ENX2044"/>
    <s v="A158"/>
    <s v="EMP1011"/>
    <x v="624"/>
    <x v="551"/>
    <x v="1"/>
    <n v="886"/>
    <n v="478"/>
    <n v="478"/>
    <n v="886"/>
    <n v="408"/>
    <x v="4"/>
    <s v="Larry Marshall"/>
    <x v="624"/>
    <x v="4"/>
    <x v="8"/>
    <x v="2"/>
  </r>
  <r>
    <s v="AX16808"/>
    <s v="ENX2057"/>
    <s v="A117"/>
    <s v="EMP1004"/>
    <x v="11"/>
    <x v="735"/>
    <x v="3"/>
    <n v="181"/>
    <n v="130"/>
    <n v="520"/>
    <n v="724"/>
    <n v="204"/>
    <x v="63"/>
    <s v="Kenneth Bradley"/>
    <x v="11"/>
    <x v="6"/>
    <x v="3"/>
    <x v="2"/>
  </r>
  <r>
    <s v="AX16812"/>
    <s v="ENX2005"/>
    <s v="A118"/>
    <s v="EMP1015"/>
    <x v="792"/>
    <x v="589"/>
    <x v="1"/>
    <n v="684"/>
    <n v="561"/>
    <n v="561"/>
    <n v="684"/>
    <n v="123"/>
    <x v="11"/>
    <s v="Justin Lynch"/>
    <x v="792"/>
    <x v="3"/>
    <x v="4"/>
    <x v="2"/>
  </r>
  <r>
    <s v="AX16813"/>
    <s v="ENX2077"/>
    <s v="A161"/>
    <s v="EMP1000"/>
    <x v="202"/>
    <x v="484"/>
    <x v="3"/>
    <n v="530"/>
    <n v="424"/>
    <n v="1696"/>
    <n v="2120"/>
    <n v="424"/>
    <x v="25"/>
    <s v="Fred Robertson"/>
    <x v="202"/>
    <x v="4"/>
    <x v="1"/>
    <x v="2"/>
  </r>
  <r>
    <s v="AX16814"/>
    <s v="ENX2059"/>
    <s v="A117"/>
    <s v="EMP1019"/>
    <x v="262"/>
    <x v="700"/>
    <x v="3"/>
    <n v="1494"/>
    <n v="971"/>
    <n v="3884"/>
    <n v="5976"/>
    <n v="2092"/>
    <x v="63"/>
    <s v="Roger Robertson"/>
    <x v="262"/>
    <x v="5"/>
    <x v="8"/>
    <x v="2"/>
  </r>
  <r>
    <s v="AX16816"/>
    <s v="ENX2039"/>
    <s v="A155"/>
    <s v="EMP1030"/>
    <x v="633"/>
    <x v="781"/>
    <x v="3"/>
    <n v="817"/>
    <n v="409"/>
    <n v="1636"/>
    <n v="3268"/>
    <n v="1632"/>
    <x v="41"/>
    <s v="Bobby Russell"/>
    <x v="633"/>
    <x v="2"/>
    <x v="11"/>
    <x v="2"/>
  </r>
  <r>
    <s v="AX16822"/>
    <s v="ENX2070"/>
    <s v="A159"/>
    <s v="EMP1007"/>
    <x v="746"/>
    <x v="687"/>
    <x v="1"/>
    <n v="1671"/>
    <n v="1220"/>
    <n v="1220"/>
    <n v="1671"/>
    <n v="451"/>
    <x v="52"/>
    <s v="Jeremy Mendoza"/>
    <x v="746"/>
    <x v="3"/>
    <x v="0"/>
    <x v="2"/>
  </r>
  <r>
    <s v="AX16823"/>
    <s v="ENX2090"/>
    <s v="A110"/>
    <s v="EMP1040"/>
    <x v="626"/>
    <x v="556"/>
    <x v="1"/>
    <n v="1338"/>
    <n v="682"/>
    <n v="682"/>
    <n v="1338"/>
    <n v="656"/>
    <x v="73"/>
    <s v="Patrick Ruiz"/>
    <x v="626"/>
    <x v="1"/>
    <x v="9"/>
    <x v="2"/>
  </r>
  <r>
    <s v="AX16828"/>
    <s v="ENX2073"/>
    <s v="A161"/>
    <s v="EMP1035"/>
    <x v="392"/>
    <x v="775"/>
    <x v="1"/>
    <n v="95"/>
    <n v="61"/>
    <n v="61"/>
    <n v="95"/>
    <n v="34"/>
    <x v="25"/>
    <s v="Roger Ramos"/>
    <x v="392"/>
    <x v="3"/>
    <x v="5"/>
    <x v="2"/>
  </r>
  <r>
    <s v="AX16832"/>
    <s v="ENX2040"/>
    <s v="A100"/>
    <s v="EMP1009"/>
    <x v="614"/>
    <x v="717"/>
    <x v="1"/>
    <n v="1889"/>
    <n v="945"/>
    <n v="945"/>
    <n v="1889"/>
    <n v="944"/>
    <x v="67"/>
    <s v="Kenneth Fields"/>
    <x v="614"/>
    <x v="1"/>
    <x v="10"/>
    <x v="2"/>
  </r>
  <r>
    <s v="AX16835"/>
    <s v="ENX2059"/>
    <s v="A115"/>
    <s v="EMP1036"/>
    <x v="198"/>
    <x v="725"/>
    <x v="1"/>
    <n v="1494"/>
    <n v="971"/>
    <n v="971"/>
    <n v="1494"/>
    <n v="523"/>
    <x v="22"/>
    <s v="Robert Reed"/>
    <x v="198"/>
    <x v="2"/>
    <x v="6"/>
    <x v="2"/>
  </r>
  <r>
    <s v="AX16839"/>
    <s v="ENX2017"/>
    <s v="A122"/>
    <s v="EMP1028"/>
    <x v="548"/>
    <x v="671"/>
    <x v="0"/>
    <n v="35"/>
    <n v="22"/>
    <n v="44"/>
    <n v="70"/>
    <n v="26"/>
    <x v="17"/>
    <s v="Howard Sims"/>
    <x v="548"/>
    <x v="5"/>
    <x v="10"/>
    <x v="2"/>
  </r>
  <r>
    <s v="AX16840"/>
    <s v="ENX2096"/>
    <s v="A113"/>
    <s v="EMP1043"/>
    <x v="772"/>
    <x v="616"/>
    <x v="3"/>
    <n v="1587"/>
    <n v="1301"/>
    <n v="5204"/>
    <n v="6348"/>
    <n v="1144"/>
    <x v="49"/>
    <s v="Joshua Taylor"/>
    <x v="772"/>
    <x v="4"/>
    <x v="9"/>
    <x v="2"/>
  </r>
  <r>
    <s v="AX16848"/>
    <s v="ENX2011"/>
    <s v="A125"/>
    <s v="EMP1026"/>
    <x v="162"/>
    <x v="568"/>
    <x v="0"/>
    <n v="530"/>
    <n v="435"/>
    <n v="870"/>
    <n v="1060"/>
    <n v="190"/>
    <x v="72"/>
    <s v="Martin Perry"/>
    <x v="162"/>
    <x v="3"/>
    <x v="10"/>
    <x v="2"/>
  </r>
  <r>
    <s v="AX16856"/>
    <s v="ENX2084"/>
    <s v="A134"/>
    <s v="EMP1010"/>
    <x v="668"/>
    <x v="506"/>
    <x v="0"/>
    <n v="1783"/>
    <n v="1230"/>
    <n v="2460"/>
    <n v="3566"/>
    <n v="1106"/>
    <x v="7"/>
    <s v="Joshua Cook"/>
    <x v="668"/>
    <x v="1"/>
    <x v="8"/>
    <x v="2"/>
  </r>
  <r>
    <s v="AX16858"/>
    <s v="ENX2092"/>
    <s v="A168"/>
    <s v="EMP1022"/>
    <x v="10"/>
    <x v="595"/>
    <x v="2"/>
    <n v="1639"/>
    <n v="1295"/>
    <n v="3885"/>
    <n v="4917"/>
    <n v="1032"/>
    <x v="45"/>
    <s v="Walter Cook"/>
    <x v="10"/>
    <x v="3"/>
    <x v="4"/>
    <x v="2"/>
  </r>
  <r>
    <s v="AX16859"/>
    <s v="ENX2061"/>
    <s v="A132"/>
    <s v="EMP1018"/>
    <x v="548"/>
    <x v="583"/>
    <x v="3"/>
    <n v="913"/>
    <n v="584"/>
    <n v="2336"/>
    <n v="3652"/>
    <n v="1316"/>
    <x v="56"/>
    <s v="Jimmy Young"/>
    <x v="548"/>
    <x v="2"/>
    <x v="11"/>
    <x v="2"/>
  </r>
  <r>
    <s v="AX16861"/>
    <s v="ENX2095"/>
    <s v="A128"/>
    <s v="EMP1004"/>
    <x v="466"/>
    <x v="697"/>
    <x v="2"/>
    <n v="1743"/>
    <n v="872"/>
    <n v="2616"/>
    <n v="5229"/>
    <n v="2613"/>
    <x v="16"/>
    <s v="Kenneth Bradley"/>
    <x v="466"/>
    <x v="5"/>
    <x v="6"/>
    <x v="2"/>
  </r>
  <r>
    <s v="AX16864"/>
    <s v="ENX2024"/>
    <s v="A159"/>
    <s v="EMP1011"/>
    <x v="447"/>
    <x v="472"/>
    <x v="1"/>
    <n v="356"/>
    <n v="292"/>
    <n v="292"/>
    <n v="356"/>
    <n v="64"/>
    <x v="52"/>
    <s v="Larry Marshall"/>
    <x v="447"/>
    <x v="3"/>
    <x v="0"/>
    <x v="2"/>
  </r>
  <r>
    <s v="AX16867"/>
    <s v="ENX2063"/>
    <s v="A152"/>
    <s v="EMP1040"/>
    <x v="102"/>
    <x v="566"/>
    <x v="1"/>
    <n v="1708"/>
    <n v="871"/>
    <n v="871"/>
    <n v="1708"/>
    <n v="837"/>
    <x v="54"/>
    <s v="Patrick Ruiz"/>
    <x v="102"/>
    <x v="5"/>
    <x v="8"/>
    <x v="2"/>
  </r>
  <r>
    <s v="AX16868"/>
    <s v="ENX2019"/>
    <s v="A107"/>
    <s v="EMP1027"/>
    <x v="550"/>
    <x v="730"/>
    <x v="3"/>
    <n v="800"/>
    <n v="536"/>
    <n v="2144"/>
    <n v="3200"/>
    <n v="1056"/>
    <x v="13"/>
    <s v="Gary Rodriguez"/>
    <x v="550"/>
    <x v="6"/>
    <x v="1"/>
    <x v="2"/>
  </r>
  <r>
    <s v="AX16870"/>
    <s v="ENX2093"/>
    <s v="A128"/>
    <s v="EMP1007"/>
    <x v="10"/>
    <x v="571"/>
    <x v="2"/>
    <n v="112"/>
    <n v="90"/>
    <n v="270"/>
    <n v="336"/>
    <n v="66"/>
    <x v="16"/>
    <s v="Jeremy Mendoza"/>
    <x v="10"/>
    <x v="0"/>
    <x v="4"/>
    <x v="2"/>
  </r>
  <r>
    <s v="AX16871"/>
    <s v="ENX2004"/>
    <s v="A148"/>
    <s v="EMP1004"/>
    <x v="81"/>
    <x v="499"/>
    <x v="1"/>
    <n v="1278"/>
    <n v="665"/>
    <n v="665"/>
    <n v="1278"/>
    <n v="613"/>
    <x v="31"/>
    <s v="Kenneth Bradley"/>
    <x v="81"/>
    <x v="5"/>
    <x v="10"/>
    <x v="2"/>
  </r>
  <r>
    <s v="AX16874"/>
    <s v="ENX2062"/>
    <s v="A116"/>
    <s v="EMP1040"/>
    <x v="397"/>
    <x v="591"/>
    <x v="2"/>
    <n v="2464"/>
    <n v="1774"/>
    <n v="5322"/>
    <n v="7392"/>
    <n v="2070"/>
    <x v="47"/>
    <s v="Patrick Ruiz"/>
    <x v="397"/>
    <x v="2"/>
    <x v="5"/>
    <x v="2"/>
  </r>
  <r>
    <s v="AX16888"/>
    <s v="ENX2056"/>
    <s v="A142"/>
    <s v="EMP1034"/>
    <x v="106"/>
    <x v="756"/>
    <x v="1"/>
    <n v="1635"/>
    <n v="1046"/>
    <n v="1046"/>
    <n v="1635"/>
    <n v="589"/>
    <x v="15"/>
    <s v="Arthur Mccoy"/>
    <x v="106"/>
    <x v="4"/>
    <x v="1"/>
    <x v="2"/>
  </r>
  <r>
    <s v="AX16893"/>
    <s v="ENX2062"/>
    <s v="A126"/>
    <s v="EMP1028"/>
    <x v="398"/>
    <x v="745"/>
    <x v="3"/>
    <n v="2464"/>
    <n v="1774"/>
    <n v="7096"/>
    <n v="9856"/>
    <n v="2760"/>
    <x v="38"/>
    <s v="Howard Sims"/>
    <x v="398"/>
    <x v="0"/>
    <x v="9"/>
    <x v="2"/>
  </r>
  <r>
    <s v="AX16896"/>
    <s v="ENX2070"/>
    <s v="A172"/>
    <s v="EMP1021"/>
    <x v="778"/>
    <x v="563"/>
    <x v="0"/>
    <n v="1671"/>
    <n v="1220"/>
    <n v="2440"/>
    <n v="3342"/>
    <n v="902"/>
    <x v="28"/>
    <s v="Clarence Fox"/>
    <x v="778"/>
    <x v="5"/>
    <x v="9"/>
    <x v="2"/>
  </r>
  <r>
    <s v="AX16898"/>
    <s v="ENX2042"/>
    <s v="A116"/>
    <s v="EMP1013"/>
    <x v="266"/>
    <x v="662"/>
    <x v="0"/>
    <n v="203"/>
    <n v="154"/>
    <n v="308"/>
    <n v="406"/>
    <n v="98"/>
    <x v="47"/>
    <s v="Charles Harper"/>
    <x v="266"/>
    <x v="1"/>
    <x v="2"/>
    <x v="2"/>
  </r>
  <r>
    <s v="AX16899"/>
    <s v="ENX2072"/>
    <s v="A110"/>
    <s v="EMP1011"/>
    <x v="410"/>
    <x v="683"/>
    <x v="2"/>
    <n v="1887"/>
    <n v="1378"/>
    <n v="4134"/>
    <n v="5661"/>
    <n v="1527"/>
    <x v="73"/>
    <s v="Larry Marshall"/>
    <x v="410"/>
    <x v="1"/>
    <x v="11"/>
    <x v="2"/>
  </r>
  <r>
    <s v="AX16900"/>
    <s v="ENX2048"/>
    <s v="A106"/>
    <s v="EMP1020"/>
    <x v="1"/>
    <x v="603"/>
    <x v="2"/>
    <n v="502"/>
    <n v="296"/>
    <n v="888"/>
    <n v="1506"/>
    <n v="618"/>
    <x v="35"/>
    <s v="Ryan Butler"/>
    <x v="1"/>
    <x v="4"/>
    <x v="3"/>
    <x v="2"/>
  </r>
  <r>
    <s v="AX16901"/>
    <s v="ENX2089"/>
    <s v="A108"/>
    <s v="EMP1011"/>
    <x v="166"/>
    <x v="802"/>
    <x v="1"/>
    <n v="2294"/>
    <n v="1399"/>
    <n v="1399"/>
    <n v="2294"/>
    <n v="895"/>
    <x v="64"/>
    <s v="Larry Marshall"/>
    <x v="166"/>
    <x v="1"/>
    <x v="2"/>
    <x v="2"/>
  </r>
  <r>
    <s v="AX16902"/>
    <s v="ENX2053"/>
    <s v="A153"/>
    <s v="EMP1023"/>
    <x v="12"/>
    <x v="507"/>
    <x v="1"/>
    <n v="596"/>
    <n v="358"/>
    <n v="358"/>
    <n v="596"/>
    <n v="238"/>
    <x v="69"/>
    <s v="Brian Davis"/>
    <x v="12"/>
    <x v="4"/>
    <x v="0"/>
    <x v="2"/>
  </r>
  <r>
    <s v="AX16908"/>
    <s v="ENX2023"/>
    <s v="A160"/>
    <s v="EMP1004"/>
    <x v="661"/>
    <x v="586"/>
    <x v="1"/>
    <n v="818"/>
    <n v="450"/>
    <n v="450"/>
    <n v="818"/>
    <n v="368"/>
    <x v="1"/>
    <s v="Kenneth Bradley"/>
    <x v="661"/>
    <x v="1"/>
    <x v="1"/>
    <x v="2"/>
  </r>
  <r>
    <s v="AX16913"/>
    <s v="ENX2031"/>
    <s v="A170"/>
    <s v="EMP1022"/>
    <x v="241"/>
    <x v="803"/>
    <x v="2"/>
    <n v="1638"/>
    <n v="1261"/>
    <n v="3783"/>
    <n v="4914"/>
    <n v="1131"/>
    <x v="18"/>
    <s v="Walter Cook"/>
    <x v="241"/>
    <x v="0"/>
    <x v="3"/>
    <x v="2"/>
  </r>
  <r>
    <s v="AX16915"/>
    <s v="ENX2090"/>
    <s v="A133"/>
    <s v="EMP1029"/>
    <x v="47"/>
    <x v="637"/>
    <x v="1"/>
    <n v="1338"/>
    <n v="682"/>
    <n v="682"/>
    <n v="1338"/>
    <n v="656"/>
    <x v="37"/>
    <s v="Howard Gardner"/>
    <x v="47"/>
    <x v="0"/>
    <x v="0"/>
    <x v="2"/>
  </r>
  <r>
    <s v="AX16916"/>
    <s v="ENX2058"/>
    <s v="A173"/>
    <s v="EMP1025"/>
    <x v="378"/>
    <x v="596"/>
    <x v="2"/>
    <n v="2257"/>
    <n v="1535"/>
    <n v="4605"/>
    <n v="6771"/>
    <n v="2166"/>
    <x v="14"/>
    <s v="Ernest Wagner"/>
    <x v="378"/>
    <x v="5"/>
    <x v="2"/>
    <x v="2"/>
  </r>
  <r>
    <s v="AX16918"/>
    <s v="ENX2057"/>
    <s v="A155"/>
    <s v="EMP1003"/>
    <x v="276"/>
    <x v="800"/>
    <x v="2"/>
    <n v="181"/>
    <n v="130"/>
    <n v="390"/>
    <n v="543"/>
    <n v="153"/>
    <x v="41"/>
    <s v="Christopher Tucker"/>
    <x v="276"/>
    <x v="4"/>
    <x v="3"/>
    <x v="2"/>
  </r>
  <r>
    <s v="AX16924"/>
    <s v="ENX2011"/>
    <s v="A108"/>
    <s v="EMP1008"/>
    <x v="489"/>
    <x v="790"/>
    <x v="1"/>
    <n v="530"/>
    <n v="435"/>
    <n v="435"/>
    <n v="530"/>
    <n v="95"/>
    <x v="64"/>
    <s v="Carl Elliott"/>
    <x v="489"/>
    <x v="2"/>
    <x v="11"/>
    <x v="2"/>
  </r>
  <r>
    <s v="AX16925"/>
    <s v="ENX2057"/>
    <s v="A101"/>
    <s v="EMP1002"/>
    <x v="580"/>
    <x v="452"/>
    <x v="1"/>
    <n v="181"/>
    <n v="130"/>
    <n v="130"/>
    <n v="181"/>
    <n v="51"/>
    <x v="26"/>
    <s v="Andrew Bowman"/>
    <x v="580"/>
    <x v="5"/>
    <x v="9"/>
    <x v="2"/>
  </r>
  <r>
    <s v="AX16926"/>
    <s v="ENX2027"/>
    <s v="A129"/>
    <s v="EMP1031"/>
    <x v="457"/>
    <x v="593"/>
    <x v="1"/>
    <n v="2497"/>
    <n v="1473"/>
    <n v="1473"/>
    <n v="2497"/>
    <n v="1024"/>
    <x v="59"/>
    <s v="Brian Thomas"/>
    <x v="457"/>
    <x v="1"/>
    <x v="9"/>
    <x v="2"/>
  </r>
  <r>
    <s v="AX16935"/>
    <s v="ENX2082"/>
    <s v="A106"/>
    <s v="EMP1002"/>
    <x v="559"/>
    <x v="800"/>
    <x v="1"/>
    <n v="1103"/>
    <n v="838"/>
    <n v="838"/>
    <n v="1103"/>
    <n v="265"/>
    <x v="35"/>
    <s v="Andrew Bowman"/>
    <x v="559"/>
    <x v="4"/>
    <x v="3"/>
    <x v="2"/>
  </r>
  <r>
    <s v="AX16940"/>
    <s v="ENX2093"/>
    <s v="A109"/>
    <s v="EMP1040"/>
    <x v="263"/>
    <x v="756"/>
    <x v="1"/>
    <n v="112"/>
    <n v="90"/>
    <n v="90"/>
    <n v="112"/>
    <n v="22"/>
    <x v="34"/>
    <s v="Patrick Ruiz"/>
    <x v="263"/>
    <x v="4"/>
    <x v="1"/>
    <x v="2"/>
  </r>
  <r>
    <s v="AX16941"/>
    <s v="ENX2021"/>
    <s v="A142"/>
    <s v="EMP1041"/>
    <x v="642"/>
    <x v="779"/>
    <x v="1"/>
    <n v="217"/>
    <n v="171"/>
    <n v="171"/>
    <n v="217"/>
    <n v="46"/>
    <x v="15"/>
    <s v="Joe Sims"/>
    <x v="642"/>
    <x v="0"/>
    <x v="5"/>
    <x v="2"/>
  </r>
  <r>
    <s v="AX16952"/>
    <s v="ENX2045"/>
    <s v="A127"/>
    <s v="EMP1018"/>
    <x v="97"/>
    <x v="528"/>
    <x v="2"/>
    <n v="556"/>
    <n v="395"/>
    <n v="1185"/>
    <n v="1668"/>
    <n v="483"/>
    <x v="5"/>
    <s v="Jimmy Young"/>
    <x v="97"/>
    <x v="3"/>
    <x v="5"/>
    <x v="2"/>
  </r>
  <r>
    <s v="AX16957"/>
    <s v="ENX2071"/>
    <s v="A150"/>
    <s v="EMP1013"/>
    <x v="196"/>
    <x v="543"/>
    <x v="2"/>
    <n v="136"/>
    <n v="72"/>
    <n v="216"/>
    <n v="408"/>
    <n v="192"/>
    <x v="27"/>
    <s v="Charles Harper"/>
    <x v="196"/>
    <x v="4"/>
    <x v="11"/>
    <x v="2"/>
  </r>
  <r>
    <s v="AX16959"/>
    <s v="ENX2067"/>
    <s v="A136"/>
    <s v="EMP1009"/>
    <x v="426"/>
    <x v="761"/>
    <x v="1"/>
    <n v="1119"/>
    <n v="683"/>
    <n v="683"/>
    <n v="1119"/>
    <n v="436"/>
    <x v="29"/>
    <s v="Kenneth Fields"/>
    <x v="426"/>
    <x v="3"/>
    <x v="2"/>
    <x v="2"/>
  </r>
  <r>
    <s v="AX16960"/>
    <s v="ENX2059"/>
    <s v="A110"/>
    <s v="EMP1023"/>
    <x v="446"/>
    <x v="745"/>
    <x v="1"/>
    <n v="1494"/>
    <n v="971"/>
    <n v="971"/>
    <n v="1494"/>
    <n v="523"/>
    <x v="73"/>
    <s v="Brian Davis"/>
    <x v="446"/>
    <x v="0"/>
    <x v="9"/>
    <x v="2"/>
  </r>
  <r>
    <s v="AX16962"/>
    <s v="ENX2089"/>
    <s v="A137"/>
    <s v="EMP1026"/>
    <x v="773"/>
    <x v="702"/>
    <x v="1"/>
    <n v="2294"/>
    <n v="1399"/>
    <n v="1399"/>
    <n v="2294"/>
    <n v="895"/>
    <x v="32"/>
    <s v="Martin Perry"/>
    <x v="773"/>
    <x v="4"/>
    <x v="9"/>
    <x v="2"/>
  </r>
  <r>
    <s v="AX16973"/>
    <s v="ENX2067"/>
    <s v="A126"/>
    <s v="EMP1023"/>
    <x v="584"/>
    <x v="446"/>
    <x v="0"/>
    <n v="1119"/>
    <n v="683"/>
    <n v="1366"/>
    <n v="2238"/>
    <n v="872"/>
    <x v="38"/>
    <s v="Brian Davis"/>
    <x v="584"/>
    <x v="3"/>
    <x v="5"/>
    <x v="2"/>
  </r>
  <r>
    <s v="AX16978"/>
    <s v="ENX2087"/>
    <s v="A168"/>
    <s v="EMP1032"/>
    <x v="560"/>
    <x v="699"/>
    <x v="1"/>
    <n v="1022"/>
    <n v="818"/>
    <n v="818"/>
    <n v="1022"/>
    <n v="204"/>
    <x v="45"/>
    <s v="Larry Castillo"/>
    <x v="560"/>
    <x v="4"/>
    <x v="3"/>
    <x v="2"/>
  </r>
  <r>
    <s v="AX16979"/>
    <s v="ENX2014"/>
    <s v="A137"/>
    <s v="EMP1039"/>
    <x v="300"/>
    <x v="494"/>
    <x v="1"/>
    <n v="1809"/>
    <n v="1067"/>
    <n v="1067"/>
    <n v="1809"/>
    <n v="742"/>
    <x v="32"/>
    <s v="Eugene Holmes"/>
    <x v="300"/>
    <x v="2"/>
    <x v="9"/>
    <x v="2"/>
  </r>
  <r>
    <s v="AX16980"/>
    <s v="ENX2096"/>
    <s v="A122"/>
    <s v="EMP1033"/>
    <x v="316"/>
    <x v="471"/>
    <x v="1"/>
    <n v="1587"/>
    <n v="1301"/>
    <n v="1301"/>
    <n v="1587"/>
    <n v="286"/>
    <x v="17"/>
    <s v="Jerry Perry"/>
    <x v="316"/>
    <x v="1"/>
    <x v="4"/>
    <x v="2"/>
  </r>
  <r>
    <s v="AX16985"/>
    <s v="ENX2053"/>
    <s v="A122"/>
    <s v="EMP1007"/>
    <x v="748"/>
    <x v="698"/>
    <x v="3"/>
    <n v="596"/>
    <n v="358"/>
    <n v="1432"/>
    <n v="2384"/>
    <n v="952"/>
    <x v="17"/>
    <s v="Jeremy Mendoza"/>
    <x v="748"/>
    <x v="6"/>
    <x v="9"/>
    <x v="2"/>
  </r>
  <r>
    <s v="AX16987"/>
    <s v="ENX2082"/>
    <s v="A135"/>
    <s v="EMP1028"/>
    <x v="235"/>
    <x v="593"/>
    <x v="3"/>
    <n v="1103"/>
    <n v="838"/>
    <n v="3352"/>
    <n v="4412"/>
    <n v="1060"/>
    <x v="44"/>
    <s v="Howard Sims"/>
    <x v="235"/>
    <x v="1"/>
    <x v="9"/>
    <x v="2"/>
  </r>
  <r>
    <s v="AX16989"/>
    <s v="ENX2095"/>
    <s v="A131"/>
    <s v="EMP1009"/>
    <x v="260"/>
    <x v="481"/>
    <x v="1"/>
    <n v="1743"/>
    <n v="872"/>
    <n v="872"/>
    <n v="1743"/>
    <n v="871"/>
    <x v="66"/>
    <s v="Kenneth Fields"/>
    <x v="260"/>
    <x v="5"/>
    <x v="0"/>
    <x v="2"/>
  </r>
  <r>
    <s v="AX16992"/>
    <s v="ENX2009"/>
    <s v="A163"/>
    <s v="EMP1018"/>
    <x v="77"/>
    <x v="467"/>
    <x v="1"/>
    <n v="584"/>
    <n v="420"/>
    <n v="420"/>
    <n v="584"/>
    <n v="164"/>
    <x v="60"/>
    <s v="Jimmy Young"/>
    <x v="77"/>
    <x v="0"/>
    <x v="11"/>
    <x v="2"/>
  </r>
  <r>
    <s v="AX16997"/>
    <s v="ENX2021"/>
    <s v="A152"/>
    <s v="EMP1039"/>
    <x v="291"/>
    <x v="463"/>
    <x v="2"/>
    <n v="217"/>
    <n v="171"/>
    <n v="513"/>
    <n v="651"/>
    <n v="138"/>
    <x v="54"/>
    <s v="Eugene Holmes"/>
    <x v="291"/>
    <x v="0"/>
    <x v="5"/>
    <x v="2"/>
  </r>
  <r>
    <s v="AX16998"/>
    <s v="ENX2007"/>
    <s v="A128"/>
    <s v="EMP1016"/>
    <x v="13"/>
    <x v="709"/>
    <x v="2"/>
    <n v="1405"/>
    <n v="1054"/>
    <n v="3162"/>
    <n v="4215"/>
    <n v="1053"/>
    <x v="16"/>
    <s v="Henry Nelson"/>
    <x v="13"/>
    <x v="3"/>
    <x v="6"/>
    <x v="2"/>
  </r>
  <r>
    <s v="AX16999"/>
    <s v="ENX2000"/>
    <s v="A152"/>
    <s v="EMP1016"/>
    <x v="407"/>
    <x v="528"/>
    <x v="3"/>
    <n v="2241"/>
    <n v="1367"/>
    <n v="5468"/>
    <n v="8964"/>
    <n v="3496"/>
    <x v="54"/>
    <s v="Henry Nelson"/>
    <x v="407"/>
    <x v="3"/>
    <x v="5"/>
    <x v="2"/>
  </r>
  <r>
    <s v="AX17000"/>
    <s v="ENX2015"/>
    <s v="A162"/>
    <s v="EMP1013"/>
    <x v="463"/>
    <x v="552"/>
    <x v="0"/>
    <n v="637"/>
    <n v="389"/>
    <n v="778"/>
    <n v="1274"/>
    <n v="496"/>
    <x v="48"/>
    <s v="Charles Harper"/>
    <x v="463"/>
    <x v="3"/>
    <x v="9"/>
    <x v="2"/>
  </r>
  <r>
    <s v="AX17001"/>
    <s v="ENX2056"/>
    <s v="A142"/>
    <s v="EMP1018"/>
    <x v="352"/>
    <x v="484"/>
    <x v="1"/>
    <n v="1635"/>
    <n v="1046"/>
    <n v="1046"/>
    <n v="1635"/>
    <n v="589"/>
    <x v="15"/>
    <s v="Jimmy Young"/>
    <x v="352"/>
    <x v="4"/>
    <x v="1"/>
    <x v="2"/>
  </r>
  <r>
    <s v="AX17003"/>
    <s v="ENX2026"/>
    <s v="A114"/>
    <s v="EMP1040"/>
    <x v="40"/>
    <x v="511"/>
    <x v="1"/>
    <n v="947"/>
    <n v="786"/>
    <n v="786"/>
    <n v="947"/>
    <n v="161"/>
    <x v="36"/>
    <s v="Patrick Ruiz"/>
    <x v="40"/>
    <x v="2"/>
    <x v="10"/>
    <x v="2"/>
  </r>
  <r>
    <s v="AX17006"/>
    <s v="ENX2008"/>
    <s v="A159"/>
    <s v="EMP1006"/>
    <x v="689"/>
    <x v="503"/>
    <x v="1"/>
    <n v="315"/>
    <n v="208"/>
    <n v="208"/>
    <n v="315"/>
    <n v="107"/>
    <x v="52"/>
    <s v="Sean Miller"/>
    <x v="689"/>
    <x v="6"/>
    <x v="8"/>
    <x v="2"/>
  </r>
  <r>
    <s v="AX17007"/>
    <s v="ENX2039"/>
    <s v="A105"/>
    <s v="EMP1032"/>
    <x v="74"/>
    <x v="621"/>
    <x v="1"/>
    <n v="817"/>
    <n v="409"/>
    <n v="409"/>
    <n v="817"/>
    <n v="408"/>
    <x v="57"/>
    <s v="Larry Castillo"/>
    <x v="74"/>
    <x v="3"/>
    <x v="7"/>
    <x v="2"/>
  </r>
  <r>
    <s v="AX17014"/>
    <s v="ENX2012"/>
    <s v="A155"/>
    <s v="EMP1030"/>
    <x v="12"/>
    <x v="759"/>
    <x v="1"/>
    <n v="1353"/>
    <n v="947"/>
    <n v="947"/>
    <n v="1353"/>
    <n v="406"/>
    <x v="41"/>
    <s v="Bobby Russell"/>
    <x v="12"/>
    <x v="0"/>
    <x v="11"/>
    <x v="2"/>
  </r>
  <r>
    <s v="AX17016"/>
    <s v="ENX2017"/>
    <s v="A112"/>
    <s v="EMP1002"/>
    <x v="142"/>
    <x v="685"/>
    <x v="1"/>
    <n v="35"/>
    <n v="22"/>
    <n v="22"/>
    <n v="35"/>
    <n v="13"/>
    <x v="40"/>
    <s v="Andrew Bowman"/>
    <x v="142"/>
    <x v="3"/>
    <x v="0"/>
    <x v="2"/>
  </r>
  <r>
    <s v="AX17025"/>
    <s v="ENX2083"/>
    <s v="A105"/>
    <s v="EMP1010"/>
    <x v="130"/>
    <x v="479"/>
    <x v="1"/>
    <n v="2141"/>
    <n v="1777"/>
    <n v="1777"/>
    <n v="2141"/>
    <n v="364"/>
    <x v="57"/>
    <s v="Joshua Cook"/>
    <x v="130"/>
    <x v="0"/>
    <x v="10"/>
    <x v="2"/>
  </r>
  <r>
    <s v="AX17027"/>
    <s v="ENX2074"/>
    <s v="A172"/>
    <s v="EMP1031"/>
    <x v="156"/>
    <x v="647"/>
    <x v="0"/>
    <n v="504"/>
    <n v="408"/>
    <n v="816"/>
    <n v="1008"/>
    <n v="192"/>
    <x v="28"/>
    <s v="Brian Thomas"/>
    <x v="156"/>
    <x v="1"/>
    <x v="7"/>
    <x v="2"/>
  </r>
  <r>
    <s v="AX17028"/>
    <s v="ENX2016"/>
    <s v="A115"/>
    <s v="EMP1014"/>
    <x v="305"/>
    <x v="477"/>
    <x v="1"/>
    <n v="1351"/>
    <n v="1108"/>
    <n v="1108"/>
    <n v="1351"/>
    <n v="243"/>
    <x v="22"/>
    <s v="Ronald Reed"/>
    <x v="305"/>
    <x v="6"/>
    <x v="5"/>
    <x v="2"/>
  </r>
  <r>
    <s v="AX17029"/>
    <s v="ENX2066"/>
    <s v="A142"/>
    <s v="EMP1042"/>
    <x v="514"/>
    <x v="627"/>
    <x v="1"/>
    <n v="2091"/>
    <n v="1485"/>
    <n v="1485"/>
    <n v="2091"/>
    <n v="606"/>
    <x v="15"/>
    <s v="Scott Clark"/>
    <x v="514"/>
    <x v="2"/>
    <x v="2"/>
    <x v="2"/>
  </r>
  <r>
    <s v="AX17030"/>
    <s v="ENX2077"/>
    <s v="A139"/>
    <s v="EMP1022"/>
    <x v="794"/>
    <x v="624"/>
    <x v="1"/>
    <n v="530"/>
    <n v="424"/>
    <n v="424"/>
    <n v="530"/>
    <n v="106"/>
    <x v="12"/>
    <s v="Walter Cook"/>
    <x v="794"/>
    <x v="3"/>
    <x v="11"/>
    <x v="2"/>
  </r>
  <r>
    <s v="AX17031"/>
    <s v="ENX2090"/>
    <s v="A168"/>
    <s v="EMP1035"/>
    <x v="359"/>
    <x v="482"/>
    <x v="1"/>
    <n v="1338"/>
    <n v="682"/>
    <n v="682"/>
    <n v="1338"/>
    <n v="656"/>
    <x v="45"/>
    <s v="Roger Ramos"/>
    <x v="359"/>
    <x v="6"/>
    <x v="11"/>
    <x v="2"/>
  </r>
  <r>
    <s v="AX17037"/>
    <s v="ENX2011"/>
    <s v="A157"/>
    <s v="EMP1003"/>
    <x v="622"/>
    <x v="742"/>
    <x v="1"/>
    <n v="530"/>
    <n v="435"/>
    <n v="435"/>
    <n v="530"/>
    <n v="95"/>
    <x v="0"/>
    <s v="Christopher Tucker"/>
    <x v="622"/>
    <x v="5"/>
    <x v="5"/>
    <x v="2"/>
  </r>
  <r>
    <s v="AX17041"/>
    <s v="ENX2002"/>
    <s v="A134"/>
    <s v="EMP1043"/>
    <x v="601"/>
    <x v="684"/>
    <x v="1"/>
    <n v="847"/>
    <n v="534"/>
    <n v="534"/>
    <n v="847"/>
    <n v="313"/>
    <x v="7"/>
    <s v="Joshua Taylor"/>
    <x v="601"/>
    <x v="3"/>
    <x v="7"/>
    <x v="2"/>
  </r>
  <r>
    <s v="AX17042"/>
    <s v="ENX2086"/>
    <s v="A146"/>
    <s v="EMP1029"/>
    <x v="429"/>
    <x v="767"/>
    <x v="1"/>
    <n v="123"/>
    <n v="84"/>
    <n v="84"/>
    <n v="123"/>
    <n v="39"/>
    <x v="8"/>
    <s v="Howard Gardner"/>
    <x v="429"/>
    <x v="6"/>
    <x v="2"/>
    <x v="2"/>
  </r>
  <r>
    <s v="AX17046"/>
    <s v="ENX2078"/>
    <s v="A162"/>
    <s v="EMP1016"/>
    <x v="504"/>
    <x v="570"/>
    <x v="2"/>
    <n v="1798"/>
    <n v="971"/>
    <n v="2913"/>
    <n v="5394"/>
    <n v="2481"/>
    <x v="48"/>
    <s v="Henry Nelson"/>
    <x v="504"/>
    <x v="2"/>
    <x v="4"/>
    <x v="2"/>
  </r>
  <r>
    <s v="AX17051"/>
    <s v="ENX2012"/>
    <s v="A121"/>
    <s v="EMP1016"/>
    <x v="178"/>
    <x v="747"/>
    <x v="3"/>
    <n v="1353"/>
    <n v="947"/>
    <n v="3788"/>
    <n v="5412"/>
    <n v="1624"/>
    <x v="70"/>
    <s v="Henry Nelson"/>
    <x v="178"/>
    <x v="3"/>
    <x v="1"/>
    <x v="2"/>
  </r>
  <r>
    <s v="AX17053"/>
    <s v="ENX2032"/>
    <s v="A124"/>
    <s v="EMP1036"/>
    <x v="729"/>
    <x v="703"/>
    <x v="1"/>
    <n v="1967"/>
    <n v="1397"/>
    <n v="1397"/>
    <n v="1967"/>
    <n v="570"/>
    <x v="21"/>
    <s v="Robert Reed"/>
    <x v="729"/>
    <x v="6"/>
    <x v="8"/>
    <x v="2"/>
  </r>
  <r>
    <s v="AX17054"/>
    <s v="ENX2031"/>
    <s v="A108"/>
    <s v="EMP1011"/>
    <x v="419"/>
    <x v="503"/>
    <x v="1"/>
    <n v="1638"/>
    <n v="1261"/>
    <n v="1261"/>
    <n v="1638"/>
    <n v="377"/>
    <x v="64"/>
    <s v="Larry Marshall"/>
    <x v="419"/>
    <x v="6"/>
    <x v="8"/>
    <x v="2"/>
  </r>
  <r>
    <s v="AX17069"/>
    <s v="ENX2092"/>
    <s v="A148"/>
    <s v="EMP1037"/>
    <x v="460"/>
    <x v="451"/>
    <x v="1"/>
    <n v="1639"/>
    <n v="1295"/>
    <n v="1295"/>
    <n v="1639"/>
    <n v="344"/>
    <x v="31"/>
    <s v="Carl Hall"/>
    <x v="460"/>
    <x v="0"/>
    <x v="11"/>
    <x v="2"/>
  </r>
  <r>
    <s v="AX17074"/>
    <s v="ENX2076"/>
    <s v="A147"/>
    <s v="EMP1018"/>
    <x v="96"/>
    <x v="652"/>
    <x v="2"/>
    <n v="1522"/>
    <n v="791"/>
    <n v="2373"/>
    <n v="4566"/>
    <n v="2193"/>
    <x v="20"/>
    <s v="Jimmy Young"/>
    <x v="96"/>
    <x v="6"/>
    <x v="0"/>
    <x v="2"/>
  </r>
  <r>
    <s v="AX17078"/>
    <s v="ENX2028"/>
    <s v="A133"/>
    <s v="EMP1026"/>
    <x v="753"/>
    <x v="602"/>
    <x v="2"/>
    <n v="2283"/>
    <n v="1484"/>
    <n v="4452"/>
    <n v="6849"/>
    <n v="2397"/>
    <x v="37"/>
    <s v="Martin Perry"/>
    <x v="753"/>
    <x v="4"/>
    <x v="8"/>
    <x v="2"/>
  </r>
  <r>
    <s v="AX17079"/>
    <s v="ENX2088"/>
    <s v="A132"/>
    <s v="EMP1019"/>
    <x v="75"/>
    <x v="599"/>
    <x v="1"/>
    <n v="603"/>
    <n v="416"/>
    <n v="416"/>
    <n v="603"/>
    <n v="187"/>
    <x v="56"/>
    <s v="Roger Robertson"/>
    <x v="75"/>
    <x v="0"/>
    <x v="7"/>
    <x v="2"/>
  </r>
  <r>
    <s v="AX17087"/>
    <s v="ENX2000"/>
    <s v="A164"/>
    <s v="EMP1018"/>
    <x v="70"/>
    <x v="530"/>
    <x v="1"/>
    <n v="2241"/>
    <n v="1367"/>
    <n v="1367"/>
    <n v="2241"/>
    <n v="874"/>
    <x v="68"/>
    <s v="Jimmy Young"/>
    <x v="70"/>
    <x v="6"/>
    <x v="8"/>
    <x v="2"/>
  </r>
  <r>
    <s v="AX17101"/>
    <s v="ENX2100"/>
    <s v="A116"/>
    <s v="EMP1022"/>
    <x v="273"/>
    <x v="670"/>
    <x v="3"/>
    <n v="799"/>
    <n v="455"/>
    <n v="1820"/>
    <n v="3196"/>
    <n v="1376"/>
    <x v="47"/>
    <s v="Walter Cook"/>
    <x v="273"/>
    <x v="1"/>
    <x v="2"/>
    <x v="2"/>
  </r>
  <r>
    <s v="AX17105"/>
    <s v="ENX2002"/>
    <s v="A112"/>
    <s v="EMP1000"/>
    <x v="521"/>
    <x v="595"/>
    <x v="1"/>
    <n v="847"/>
    <n v="534"/>
    <n v="534"/>
    <n v="847"/>
    <n v="313"/>
    <x v="40"/>
    <s v="Fred Robertson"/>
    <x v="521"/>
    <x v="3"/>
    <x v="4"/>
    <x v="2"/>
  </r>
  <r>
    <s v="AX17107"/>
    <s v="ENX2007"/>
    <s v="A145"/>
    <s v="EMP1026"/>
    <x v="493"/>
    <x v="593"/>
    <x v="0"/>
    <n v="1405"/>
    <n v="1054"/>
    <n v="2108"/>
    <n v="2810"/>
    <n v="702"/>
    <x v="50"/>
    <s v="Martin Perry"/>
    <x v="493"/>
    <x v="1"/>
    <x v="9"/>
    <x v="2"/>
  </r>
  <r>
    <s v="AX17108"/>
    <s v="ENX2038"/>
    <s v="A123"/>
    <s v="EMP1014"/>
    <x v="209"/>
    <x v="584"/>
    <x v="1"/>
    <n v="392"/>
    <n v="255"/>
    <n v="255"/>
    <n v="392"/>
    <n v="137"/>
    <x v="62"/>
    <s v="Ronald Reed"/>
    <x v="209"/>
    <x v="3"/>
    <x v="1"/>
    <x v="2"/>
  </r>
  <r>
    <s v="AX17109"/>
    <s v="ENX2030"/>
    <s v="A163"/>
    <s v="EMP1041"/>
    <x v="495"/>
    <x v="553"/>
    <x v="3"/>
    <n v="1899"/>
    <n v="1044"/>
    <n v="4176"/>
    <n v="7596"/>
    <n v="3420"/>
    <x v="60"/>
    <s v="Joe Sims"/>
    <x v="495"/>
    <x v="5"/>
    <x v="4"/>
    <x v="2"/>
  </r>
  <r>
    <s v="AX17111"/>
    <s v="ENX2100"/>
    <s v="A119"/>
    <s v="EMP1013"/>
    <x v="4"/>
    <x v="591"/>
    <x v="0"/>
    <n v="799"/>
    <n v="455"/>
    <n v="910"/>
    <n v="1598"/>
    <n v="688"/>
    <x v="61"/>
    <s v="Charles Harper"/>
    <x v="4"/>
    <x v="2"/>
    <x v="5"/>
    <x v="2"/>
  </r>
  <r>
    <s v="AX17117"/>
    <s v="ENX2095"/>
    <s v="A134"/>
    <s v="EMP1004"/>
    <x v="343"/>
    <x v="781"/>
    <x v="3"/>
    <n v="1743"/>
    <n v="872"/>
    <n v="3488"/>
    <n v="6972"/>
    <n v="3484"/>
    <x v="7"/>
    <s v="Kenneth Bradley"/>
    <x v="343"/>
    <x v="2"/>
    <x v="11"/>
    <x v="2"/>
  </r>
  <r>
    <s v="AX17118"/>
    <s v="ENX2058"/>
    <s v="A113"/>
    <s v="EMP1013"/>
    <x v="48"/>
    <x v="697"/>
    <x v="1"/>
    <n v="2257"/>
    <n v="1535"/>
    <n v="1535"/>
    <n v="2257"/>
    <n v="722"/>
    <x v="49"/>
    <s v="Charles Harper"/>
    <x v="48"/>
    <x v="5"/>
    <x v="6"/>
    <x v="2"/>
  </r>
  <r>
    <s v="AX17123"/>
    <s v="ENX2096"/>
    <s v="A101"/>
    <s v="EMP1043"/>
    <x v="593"/>
    <x v="566"/>
    <x v="0"/>
    <n v="1587"/>
    <n v="1301"/>
    <n v="2602"/>
    <n v="3174"/>
    <n v="572"/>
    <x v="26"/>
    <s v="Joshua Taylor"/>
    <x v="593"/>
    <x v="5"/>
    <x v="8"/>
    <x v="2"/>
  </r>
  <r>
    <s v="AX17127"/>
    <s v="ENX2062"/>
    <s v="A167"/>
    <s v="EMP1001"/>
    <x v="799"/>
    <x v="548"/>
    <x v="1"/>
    <n v="2464"/>
    <n v="1774"/>
    <n v="1774"/>
    <n v="2464"/>
    <n v="690"/>
    <x v="10"/>
    <s v="Kevin Butler"/>
    <x v="799"/>
    <x v="6"/>
    <x v="5"/>
    <x v="2"/>
  </r>
  <r>
    <s v="AX17130"/>
    <s v="ENX2001"/>
    <s v="A133"/>
    <s v="EMP1032"/>
    <x v="144"/>
    <x v="545"/>
    <x v="1"/>
    <n v="951"/>
    <n v="504"/>
    <n v="504"/>
    <n v="951"/>
    <n v="447"/>
    <x v="37"/>
    <s v="Larry Castillo"/>
    <x v="144"/>
    <x v="1"/>
    <x v="3"/>
    <x v="2"/>
  </r>
  <r>
    <s v="AX17135"/>
    <s v="ENX2089"/>
    <s v="A157"/>
    <s v="EMP1044"/>
    <x v="352"/>
    <x v="732"/>
    <x v="0"/>
    <n v="2294"/>
    <n v="1399"/>
    <n v="2798"/>
    <n v="4588"/>
    <n v="1790"/>
    <x v="0"/>
    <s v="Martin Carr"/>
    <x v="352"/>
    <x v="6"/>
    <x v="10"/>
    <x v="2"/>
  </r>
  <r>
    <s v="AX17136"/>
    <s v="ENX2081"/>
    <s v="A112"/>
    <s v="EMP1024"/>
    <x v="684"/>
    <x v="594"/>
    <x v="1"/>
    <n v="1566"/>
    <n v="1190"/>
    <n v="1190"/>
    <n v="1566"/>
    <n v="376"/>
    <x v="40"/>
    <s v="Ernest Wheeler"/>
    <x v="684"/>
    <x v="2"/>
    <x v="10"/>
    <x v="2"/>
  </r>
  <r>
    <s v="AX17138"/>
    <s v="ENX2027"/>
    <s v="A104"/>
    <s v="EMP1018"/>
    <x v="1"/>
    <x v="565"/>
    <x v="2"/>
    <n v="2497"/>
    <n v="1473"/>
    <n v="4419"/>
    <n v="7491"/>
    <n v="3072"/>
    <x v="53"/>
    <s v="Jimmy Young"/>
    <x v="1"/>
    <x v="5"/>
    <x v="0"/>
    <x v="2"/>
  </r>
  <r>
    <s v="AX17139"/>
    <s v="ENX2035"/>
    <s v="A140"/>
    <s v="EMP1029"/>
    <x v="663"/>
    <x v="739"/>
    <x v="2"/>
    <n v="458"/>
    <n v="376"/>
    <n v="1128"/>
    <n v="1374"/>
    <n v="246"/>
    <x v="46"/>
    <s v="Howard Gardner"/>
    <x v="663"/>
    <x v="4"/>
    <x v="7"/>
    <x v="2"/>
  </r>
  <r>
    <s v="AX17142"/>
    <s v="ENX2003"/>
    <s v="A120"/>
    <s v="EMP1033"/>
    <x v="751"/>
    <x v="452"/>
    <x v="2"/>
    <n v="1783"/>
    <n v="1516"/>
    <n v="4548"/>
    <n v="5349"/>
    <n v="801"/>
    <x v="71"/>
    <s v="Jerry Perry"/>
    <x v="751"/>
    <x v="5"/>
    <x v="9"/>
    <x v="2"/>
  </r>
  <r>
    <s v="AX17146"/>
    <s v="ENX2096"/>
    <s v="A128"/>
    <s v="EMP1028"/>
    <x v="791"/>
    <x v="563"/>
    <x v="1"/>
    <n v="1587"/>
    <n v="1301"/>
    <n v="1301"/>
    <n v="1587"/>
    <n v="286"/>
    <x v="16"/>
    <s v="Howard Sims"/>
    <x v="791"/>
    <x v="5"/>
    <x v="9"/>
    <x v="2"/>
  </r>
  <r>
    <s v="AX17147"/>
    <s v="ENX2049"/>
    <s v="A137"/>
    <s v="EMP1038"/>
    <x v="425"/>
    <x v="613"/>
    <x v="1"/>
    <n v="826"/>
    <n v="562"/>
    <n v="562"/>
    <n v="826"/>
    <n v="264"/>
    <x v="32"/>
    <s v="Scott Mason"/>
    <x v="425"/>
    <x v="0"/>
    <x v="8"/>
    <x v="2"/>
  </r>
  <r>
    <s v="AX17149"/>
    <s v="ENX2024"/>
    <s v="A173"/>
    <s v="EMP1005"/>
    <x v="566"/>
    <x v="708"/>
    <x v="0"/>
    <n v="356"/>
    <n v="292"/>
    <n v="584"/>
    <n v="712"/>
    <n v="128"/>
    <x v="14"/>
    <s v="Ryan Welch"/>
    <x v="566"/>
    <x v="4"/>
    <x v="4"/>
    <x v="2"/>
  </r>
  <r>
    <s v="AX17151"/>
    <s v="ENX2088"/>
    <s v="A163"/>
    <s v="EMP1028"/>
    <x v="119"/>
    <x v="703"/>
    <x v="3"/>
    <n v="603"/>
    <n v="416"/>
    <n v="1664"/>
    <n v="2412"/>
    <n v="748"/>
    <x v="60"/>
    <s v="Howard Sims"/>
    <x v="119"/>
    <x v="6"/>
    <x v="8"/>
    <x v="2"/>
  </r>
  <r>
    <s v="AX17158"/>
    <s v="ENX2061"/>
    <s v="A120"/>
    <s v="EMP1038"/>
    <x v="474"/>
    <x v="622"/>
    <x v="0"/>
    <n v="913"/>
    <n v="584"/>
    <n v="1168"/>
    <n v="1826"/>
    <n v="658"/>
    <x v="71"/>
    <s v="Scott Mason"/>
    <x v="474"/>
    <x v="3"/>
    <x v="2"/>
    <x v="2"/>
  </r>
  <r>
    <s v="AX17159"/>
    <s v="ENX2074"/>
    <s v="A128"/>
    <s v="EMP1028"/>
    <x v="491"/>
    <x v="724"/>
    <x v="1"/>
    <n v="504"/>
    <n v="408"/>
    <n v="408"/>
    <n v="504"/>
    <n v="96"/>
    <x v="16"/>
    <s v="Howard Sims"/>
    <x v="491"/>
    <x v="0"/>
    <x v="3"/>
    <x v="2"/>
  </r>
  <r>
    <s v="AX17160"/>
    <s v="ENX2089"/>
    <s v="A121"/>
    <s v="EMP1014"/>
    <x v="116"/>
    <x v="610"/>
    <x v="2"/>
    <n v="2294"/>
    <n v="1399"/>
    <n v="4197"/>
    <n v="6882"/>
    <n v="2685"/>
    <x v="70"/>
    <s v="Ronald Reed"/>
    <x v="116"/>
    <x v="5"/>
    <x v="11"/>
    <x v="2"/>
  </r>
  <r>
    <s v="AX17161"/>
    <s v="ENX2054"/>
    <s v="A128"/>
    <s v="EMP1039"/>
    <x v="769"/>
    <x v="545"/>
    <x v="2"/>
    <n v="127"/>
    <n v="79"/>
    <n v="237"/>
    <n v="381"/>
    <n v="144"/>
    <x v="16"/>
    <s v="Eugene Holmes"/>
    <x v="769"/>
    <x v="1"/>
    <x v="3"/>
    <x v="2"/>
  </r>
  <r>
    <s v="AX17162"/>
    <s v="ENX2021"/>
    <s v="A124"/>
    <s v="EMP1011"/>
    <x v="358"/>
    <x v="642"/>
    <x v="3"/>
    <n v="217"/>
    <n v="171"/>
    <n v="684"/>
    <n v="868"/>
    <n v="184"/>
    <x v="21"/>
    <s v="Larry Marshall"/>
    <x v="358"/>
    <x v="4"/>
    <x v="7"/>
    <x v="2"/>
  </r>
  <r>
    <s v="AX17163"/>
    <s v="ENX2042"/>
    <s v="A148"/>
    <s v="EMP1008"/>
    <x v="626"/>
    <x v="803"/>
    <x v="2"/>
    <n v="203"/>
    <n v="154"/>
    <n v="462"/>
    <n v="609"/>
    <n v="147"/>
    <x v="31"/>
    <s v="Carl Elliott"/>
    <x v="626"/>
    <x v="0"/>
    <x v="3"/>
    <x v="2"/>
  </r>
  <r>
    <s v="AX17168"/>
    <s v="ENX2097"/>
    <s v="A145"/>
    <s v="EMP1015"/>
    <x v="310"/>
    <x v="538"/>
    <x v="1"/>
    <n v="1052"/>
    <n v="589"/>
    <n v="589"/>
    <n v="1052"/>
    <n v="463"/>
    <x v="50"/>
    <s v="Justin Lynch"/>
    <x v="310"/>
    <x v="3"/>
    <x v="3"/>
    <x v="2"/>
  </r>
  <r>
    <s v="AX17172"/>
    <s v="ENX2093"/>
    <s v="A171"/>
    <s v="EMP1010"/>
    <x v="703"/>
    <x v="578"/>
    <x v="0"/>
    <n v="112"/>
    <n v="90"/>
    <n v="180"/>
    <n v="224"/>
    <n v="44"/>
    <x v="58"/>
    <s v="Joshua Cook"/>
    <x v="703"/>
    <x v="2"/>
    <x v="2"/>
    <x v="2"/>
  </r>
  <r>
    <s v="AX17173"/>
    <s v="ENX2034"/>
    <s v="A171"/>
    <s v="EMP1028"/>
    <x v="755"/>
    <x v="560"/>
    <x v="0"/>
    <n v="871"/>
    <n v="540"/>
    <n v="1080"/>
    <n v="1742"/>
    <n v="662"/>
    <x v="58"/>
    <s v="Howard Sims"/>
    <x v="755"/>
    <x v="3"/>
    <x v="1"/>
    <x v="2"/>
  </r>
  <r>
    <s v="AX17178"/>
    <s v="ENX2040"/>
    <s v="A146"/>
    <s v="EMP1039"/>
    <x v="512"/>
    <x v="800"/>
    <x v="1"/>
    <n v="1889"/>
    <n v="945"/>
    <n v="945"/>
    <n v="1889"/>
    <n v="944"/>
    <x v="8"/>
    <s v="Eugene Holmes"/>
    <x v="512"/>
    <x v="4"/>
    <x v="3"/>
    <x v="2"/>
  </r>
  <r>
    <s v="AX17185"/>
    <s v="ENX2080"/>
    <s v="A138"/>
    <s v="EMP1038"/>
    <x v="669"/>
    <x v="758"/>
    <x v="3"/>
    <n v="2353"/>
    <n v="1788"/>
    <n v="7152"/>
    <n v="9412"/>
    <n v="2260"/>
    <x v="6"/>
    <s v="Scott Mason"/>
    <x v="669"/>
    <x v="0"/>
    <x v="11"/>
    <x v="2"/>
  </r>
  <r>
    <s v="AX17186"/>
    <s v="ENX2045"/>
    <s v="A127"/>
    <s v="EMP1027"/>
    <x v="107"/>
    <x v="709"/>
    <x v="3"/>
    <n v="556"/>
    <n v="395"/>
    <n v="1580"/>
    <n v="2224"/>
    <n v="644"/>
    <x v="5"/>
    <s v="Gary Rodriguez"/>
    <x v="107"/>
    <x v="3"/>
    <x v="6"/>
    <x v="2"/>
  </r>
  <r>
    <s v="AX17188"/>
    <s v="ENX2032"/>
    <s v="A128"/>
    <s v="EMP1029"/>
    <x v="581"/>
    <x v="693"/>
    <x v="3"/>
    <n v="1967"/>
    <n v="1397"/>
    <n v="5588"/>
    <n v="7868"/>
    <n v="2280"/>
    <x v="16"/>
    <s v="Howard Gardner"/>
    <x v="581"/>
    <x v="1"/>
    <x v="0"/>
    <x v="2"/>
  </r>
  <r>
    <s v="AX17192"/>
    <s v="ENX2078"/>
    <s v="A159"/>
    <s v="EMP1009"/>
    <x v="97"/>
    <x v="753"/>
    <x v="0"/>
    <n v="1798"/>
    <n v="971"/>
    <n v="1942"/>
    <n v="3596"/>
    <n v="1654"/>
    <x v="52"/>
    <s v="Kenneth Fields"/>
    <x v="97"/>
    <x v="4"/>
    <x v="11"/>
    <x v="2"/>
  </r>
  <r>
    <s v="AX17194"/>
    <s v="ENX2034"/>
    <s v="A155"/>
    <s v="EMP1005"/>
    <x v="472"/>
    <x v="503"/>
    <x v="2"/>
    <n v="871"/>
    <n v="540"/>
    <n v="1620"/>
    <n v="2613"/>
    <n v="993"/>
    <x v="41"/>
    <s v="Ryan Welch"/>
    <x v="472"/>
    <x v="6"/>
    <x v="8"/>
    <x v="2"/>
  </r>
  <r>
    <s v="AX17195"/>
    <s v="ENX2093"/>
    <s v="A172"/>
    <s v="EMP1014"/>
    <x v="736"/>
    <x v="710"/>
    <x v="1"/>
    <n v="112"/>
    <n v="90"/>
    <n v="90"/>
    <n v="112"/>
    <n v="22"/>
    <x v="28"/>
    <s v="Ronald Reed"/>
    <x v="736"/>
    <x v="6"/>
    <x v="10"/>
    <x v="2"/>
  </r>
  <r>
    <s v="AX17196"/>
    <s v="ENX2042"/>
    <s v="A103"/>
    <s v="EMP1000"/>
    <x v="140"/>
    <x v="605"/>
    <x v="1"/>
    <n v="203"/>
    <n v="154"/>
    <n v="154"/>
    <n v="203"/>
    <n v="49"/>
    <x v="2"/>
    <s v="Fred Robertson"/>
    <x v="140"/>
    <x v="1"/>
    <x v="1"/>
    <x v="2"/>
  </r>
  <r>
    <s v="AX17201"/>
    <s v="ENX2010"/>
    <s v="A114"/>
    <s v="EMP1038"/>
    <x v="86"/>
    <x v="794"/>
    <x v="1"/>
    <n v="1812"/>
    <n v="1305"/>
    <n v="1305"/>
    <n v="1812"/>
    <n v="507"/>
    <x v="36"/>
    <s v="Scott Mason"/>
    <x v="86"/>
    <x v="4"/>
    <x v="9"/>
    <x v="2"/>
  </r>
  <r>
    <s v="AX17204"/>
    <s v="ENX2025"/>
    <s v="A100"/>
    <s v="EMP1008"/>
    <x v="544"/>
    <x v="655"/>
    <x v="1"/>
    <n v="667"/>
    <n v="387"/>
    <n v="387"/>
    <n v="667"/>
    <n v="280"/>
    <x v="67"/>
    <s v="Carl Elliott"/>
    <x v="544"/>
    <x v="4"/>
    <x v="1"/>
    <x v="2"/>
  </r>
  <r>
    <s v="AX17205"/>
    <s v="ENX2054"/>
    <s v="A127"/>
    <s v="EMP1037"/>
    <x v="527"/>
    <x v="596"/>
    <x v="2"/>
    <n v="127"/>
    <n v="79"/>
    <n v="237"/>
    <n v="381"/>
    <n v="144"/>
    <x v="5"/>
    <s v="Carl Hall"/>
    <x v="527"/>
    <x v="5"/>
    <x v="2"/>
    <x v="2"/>
  </r>
  <r>
    <s v="AX17211"/>
    <s v="ENX2067"/>
    <s v="A122"/>
    <s v="EMP1035"/>
    <x v="540"/>
    <x v="445"/>
    <x v="1"/>
    <n v="1119"/>
    <n v="683"/>
    <n v="683"/>
    <n v="1119"/>
    <n v="436"/>
    <x v="17"/>
    <s v="Roger Ramos"/>
    <x v="540"/>
    <x v="2"/>
    <x v="9"/>
    <x v="2"/>
  </r>
  <r>
    <s v="AX17212"/>
    <s v="ENX2074"/>
    <s v="A103"/>
    <s v="EMP1038"/>
    <x v="688"/>
    <x v="783"/>
    <x v="1"/>
    <n v="504"/>
    <n v="408"/>
    <n v="408"/>
    <n v="504"/>
    <n v="96"/>
    <x v="2"/>
    <s v="Scott Mason"/>
    <x v="688"/>
    <x v="2"/>
    <x v="2"/>
    <x v="2"/>
  </r>
  <r>
    <s v="AX17215"/>
    <s v="ENX2088"/>
    <s v="A171"/>
    <s v="EMP1041"/>
    <x v="179"/>
    <x v="571"/>
    <x v="3"/>
    <n v="603"/>
    <n v="416"/>
    <n v="1664"/>
    <n v="2412"/>
    <n v="748"/>
    <x v="58"/>
    <s v="Joe Sims"/>
    <x v="179"/>
    <x v="0"/>
    <x v="4"/>
    <x v="2"/>
  </r>
  <r>
    <s v="AX17217"/>
    <s v="ENX2014"/>
    <s v="A136"/>
    <s v="EMP1018"/>
    <x v="3"/>
    <x v="783"/>
    <x v="2"/>
    <n v="1809"/>
    <n v="1067"/>
    <n v="3201"/>
    <n v="5427"/>
    <n v="2226"/>
    <x v="29"/>
    <s v="Jimmy Young"/>
    <x v="3"/>
    <x v="2"/>
    <x v="2"/>
    <x v="2"/>
  </r>
  <r>
    <s v="AX17222"/>
    <s v="ENX2001"/>
    <s v="A136"/>
    <s v="EMP1024"/>
    <x v="503"/>
    <x v="795"/>
    <x v="1"/>
    <n v="951"/>
    <n v="504"/>
    <n v="504"/>
    <n v="951"/>
    <n v="447"/>
    <x v="29"/>
    <s v="Ernest Wheeler"/>
    <x v="503"/>
    <x v="5"/>
    <x v="11"/>
    <x v="2"/>
  </r>
  <r>
    <s v="AX17225"/>
    <s v="ENX2034"/>
    <s v="A161"/>
    <s v="EMP1012"/>
    <x v="78"/>
    <x v="664"/>
    <x v="0"/>
    <n v="871"/>
    <n v="540"/>
    <n v="1080"/>
    <n v="1742"/>
    <n v="662"/>
    <x v="25"/>
    <s v="John Reyes"/>
    <x v="78"/>
    <x v="0"/>
    <x v="8"/>
    <x v="2"/>
  </r>
  <r>
    <s v="AX17232"/>
    <s v="ENX2032"/>
    <s v="A154"/>
    <s v="EMP1029"/>
    <x v="717"/>
    <x v="687"/>
    <x v="1"/>
    <n v="1967"/>
    <n v="1397"/>
    <n v="1397"/>
    <n v="1967"/>
    <n v="570"/>
    <x v="55"/>
    <s v="Howard Gardner"/>
    <x v="717"/>
    <x v="3"/>
    <x v="0"/>
    <x v="2"/>
  </r>
  <r>
    <s v="AX17236"/>
    <s v="ENX2001"/>
    <s v="A164"/>
    <s v="EMP1039"/>
    <x v="106"/>
    <x v="455"/>
    <x v="1"/>
    <n v="951"/>
    <n v="504"/>
    <n v="504"/>
    <n v="951"/>
    <n v="447"/>
    <x v="68"/>
    <s v="Eugene Holmes"/>
    <x v="106"/>
    <x v="5"/>
    <x v="10"/>
    <x v="2"/>
  </r>
  <r>
    <s v="AX17246"/>
    <s v="ENX2085"/>
    <s v="A114"/>
    <s v="EMP1010"/>
    <x v="614"/>
    <x v="542"/>
    <x v="2"/>
    <n v="1862"/>
    <n v="1173"/>
    <n v="3519"/>
    <n v="5586"/>
    <n v="2067"/>
    <x v="36"/>
    <s v="Joshua Cook"/>
    <x v="614"/>
    <x v="5"/>
    <x v="1"/>
    <x v="2"/>
  </r>
  <r>
    <s v="AX17254"/>
    <s v="ENX2070"/>
    <s v="A169"/>
    <s v="EMP1016"/>
    <x v="454"/>
    <x v="621"/>
    <x v="1"/>
    <n v="1671"/>
    <n v="1220"/>
    <n v="1220"/>
    <n v="1671"/>
    <n v="451"/>
    <x v="30"/>
    <s v="Henry Nelson"/>
    <x v="454"/>
    <x v="3"/>
    <x v="7"/>
    <x v="2"/>
  </r>
  <r>
    <s v="AX17255"/>
    <s v="ENX2091"/>
    <s v="A115"/>
    <s v="EMP1005"/>
    <x v="163"/>
    <x v="695"/>
    <x v="1"/>
    <n v="368"/>
    <n v="294"/>
    <n v="294"/>
    <n v="368"/>
    <n v="74"/>
    <x v="22"/>
    <s v="Ryan Welch"/>
    <x v="163"/>
    <x v="6"/>
    <x v="10"/>
    <x v="2"/>
  </r>
  <r>
    <s v="AX17256"/>
    <s v="ENX2016"/>
    <s v="A122"/>
    <s v="EMP1033"/>
    <x v="741"/>
    <x v="770"/>
    <x v="1"/>
    <n v="1351"/>
    <n v="1108"/>
    <n v="1108"/>
    <n v="1351"/>
    <n v="243"/>
    <x v="17"/>
    <s v="Jerry Perry"/>
    <x v="741"/>
    <x v="3"/>
    <x v="9"/>
    <x v="2"/>
  </r>
  <r>
    <s v="AX17258"/>
    <s v="ENX2047"/>
    <s v="A121"/>
    <s v="EMP1000"/>
    <x v="496"/>
    <x v="527"/>
    <x v="1"/>
    <n v="290"/>
    <n v="200"/>
    <n v="200"/>
    <n v="290"/>
    <n v="90"/>
    <x v="70"/>
    <s v="Fred Robertson"/>
    <x v="496"/>
    <x v="4"/>
    <x v="4"/>
    <x v="2"/>
  </r>
  <r>
    <s v="AX17259"/>
    <s v="ENX2005"/>
    <s v="A150"/>
    <s v="EMP1041"/>
    <x v="229"/>
    <x v="656"/>
    <x v="3"/>
    <n v="684"/>
    <n v="561"/>
    <n v="2244"/>
    <n v="2736"/>
    <n v="492"/>
    <x v="27"/>
    <s v="Joe Sims"/>
    <x v="229"/>
    <x v="5"/>
    <x v="11"/>
    <x v="2"/>
  </r>
  <r>
    <s v="AX17260"/>
    <s v="ENX2053"/>
    <s v="A159"/>
    <s v="EMP1021"/>
    <x v="643"/>
    <x v="630"/>
    <x v="2"/>
    <n v="596"/>
    <n v="358"/>
    <n v="1074"/>
    <n v="1788"/>
    <n v="714"/>
    <x v="52"/>
    <s v="Clarence Fox"/>
    <x v="643"/>
    <x v="4"/>
    <x v="7"/>
    <x v="2"/>
  </r>
  <r>
    <s v="AX17264"/>
    <s v="ENX2058"/>
    <s v="A126"/>
    <s v="EMP1008"/>
    <x v="203"/>
    <x v="443"/>
    <x v="1"/>
    <n v="2257"/>
    <n v="1535"/>
    <n v="1535"/>
    <n v="2257"/>
    <n v="722"/>
    <x v="38"/>
    <s v="Carl Elliott"/>
    <x v="203"/>
    <x v="2"/>
    <x v="1"/>
    <x v="2"/>
  </r>
  <r>
    <s v="AX17267"/>
    <s v="ENX2035"/>
    <s v="A111"/>
    <s v="EMP1005"/>
    <x v="184"/>
    <x v="619"/>
    <x v="3"/>
    <n v="458"/>
    <n v="376"/>
    <n v="1504"/>
    <n v="1832"/>
    <n v="328"/>
    <x v="19"/>
    <s v="Ryan Welch"/>
    <x v="184"/>
    <x v="3"/>
    <x v="4"/>
    <x v="2"/>
  </r>
  <r>
    <s v="AX17269"/>
    <s v="ENX2082"/>
    <s v="A171"/>
    <s v="EMP1019"/>
    <x v="296"/>
    <x v="730"/>
    <x v="1"/>
    <n v="1103"/>
    <n v="838"/>
    <n v="838"/>
    <n v="1103"/>
    <n v="265"/>
    <x v="58"/>
    <s v="Roger Robertson"/>
    <x v="296"/>
    <x v="6"/>
    <x v="1"/>
    <x v="2"/>
  </r>
  <r>
    <s v="AX17278"/>
    <s v="ENX2021"/>
    <s v="A143"/>
    <s v="EMP1019"/>
    <x v="386"/>
    <x v="453"/>
    <x v="1"/>
    <n v="217"/>
    <n v="171"/>
    <n v="171"/>
    <n v="217"/>
    <n v="46"/>
    <x v="9"/>
    <s v="Roger Robertson"/>
    <x v="386"/>
    <x v="3"/>
    <x v="0"/>
    <x v="2"/>
  </r>
  <r>
    <s v="AX17280"/>
    <s v="ENX2080"/>
    <s v="A166"/>
    <s v="EMP1012"/>
    <x v="510"/>
    <x v="495"/>
    <x v="2"/>
    <n v="2353"/>
    <n v="1788"/>
    <n v="5364"/>
    <n v="7059"/>
    <n v="1695"/>
    <x v="65"/>
    <s v="John Reyes"/>
    <x v="510"/>
    <x v="6"/>
    <x v="5"/>
    <x v="2"/>
  </r>
  <r>
    <s v="AX17281"/>
    <s v="ENX2083"/>
    <s v="A130"/>
    <s v="EMP1026"/>
    <x v="293"/>
    <x v="729"/>
    <x v="1"/>
    <n v="2141"/>
    <n v="1777"/>
    <n v="1777"/>
    <n v="2141"/>
    <n v="364"/>
    <x v="3"/>
    <s v="Martin Perry"/>
    <x v="293"/>
    <x v="5"/>
    <x v="6"/>
    <x v="2"/>
  </r>
  <r>
    <s v="AX17283"/>
    <s v="ENX2081"/>
    <s v="A168"/>
    <s v="EMP1040"/>
    <x v="67"/>
    <x v="562"/>
    <x v="1"/>
    <n v="1566"/>
    <n v="1190"/>
    <n v="1190"/>
    <n v="1566"/>
    <n v="376"/>
    <x v="45"/>
    <s v="Patrick Ruiz"/>
    <x v="67"/>
    <x v="5"/>
    <x v="1"/>
    <x v="2"/>
  </r>
  <r>
    <s v="AX17284"/>
    <s v="ENX2040"/>
    <s v="A152"/>
    <s v="EMP1009"/>
    <x v="268"/>
    <x v="607"/>
    <x v="0"/>
    <n v="1889"/>
    <n v="945"/>
    <n v="1890"/>
    <n v="3778"/>
    <n v="1888"/>
    <x v="54"/>
    <s v="Kenneth Fields"/>
    <x v="268"/>
    <x v="5"/>
    <x v="7"/>
    <x v="2"/>
  </r>
  <r>
    <s v="AX17285"/>
    <s v="ENX2058"/>
    <s v="A143"/>
    <s v="EMP1042"/>
    <x v="30"/>
    <x v="630"/>
    <x v="3"/>
    <n v="2257"/>
    <n v="1535"/>
    <n v="6140"/>
    <n v="9028"/>
    <n v="2888"/>
    <x v="9"/>
    <s v="Scott Clark"/>
    <x v="30"/>
    <x v="4"/>
    <x v="7"/>
    <x v="2"/>
  </r>
  <r>
    <s v="AX17288"/>
    <s v="ENX2072"/>
    <s v="A158"/>
    <s v="EMP1019"/>
    <x v="268"/>
    <x v="599"/>
    <x v="3"/>
    <n v="1887"/>
    <n v="1378"/>
    <n v="5512"/>
    <n v="7548"/>
    <n v="2036"/>
    <x v="4"/>
    <s v="Roger Robertson"/>
    <x v="268"/>
    <x v="0"/>
    <x v="7"/>
    <x v="2"/>
  </r>
  <r>
    <s v="AX17289"/>
    <s v="ENX2049"/>
    <s v="A144"/>
    <s v="EMP1022"/>
    <x v="402"/>
    <x v="802"/>
    <x v="1"/>
    <n v="826"/>
    <n v="562"/>
    <n v="562"/>
    <n v="826"/>
    <n v="264"/>
    <x v="33"/>
    <s v="Walter Cook"/>
    <x v="402"/>
    <x v="1"/>
    <x v="2"/>
    <x v="2"/>
  </r>
  <r>
    <s v="AX17291"/>
    <s v="ENX2099"/>
    <s v="A149"/>
    <s v="EMP1030"/>
    <x v="380"/>
    <x v="606"/>
    <x v="0"/>
    <n v="1367"/>
    <n v="984"/>
    <n v="1968"/>
    <n v="2734"/>
    <n v="766"/>
    <x v="42"/>
    <s v="Bobby Russell"/>
    <x v="380"/>
    <x v="2"/>
    <x v="6"/>
    <x v="2"/>
  </r>
  <r>
    <s v="AX17292"/>
    <s v="ENX2085"/>
    <s v="A112"/>
    <s v="EMP1030"/>
    <x v="589"/>
    <x v="662"/>
    <x v="2"/>
    <n v="1862"/>
    <n v="1173"/>
    <n v="3519"/>
    <n v="5586"/>
    <n v="2067"/>
    <x v="40"/>
    <s v="Bobby Russell"/>
    <x v="589"/>
    <x v="1"/>
    <x v="2"/>
    <x v="2"/>
  </r>
  <r>
    <s v="AX17293"/>
    <s v="ENX2078"/>
    <s v="A157"/>
    <s v="EMP1024"/>
    <x v="547"/>
    <x v="514"/>
    <x v="1"/>
    <n v="1798"/>
    <n v="971"/>
    <n v="971"/>
    <n v="1798"/>
    <n v="827"/>
    <x v="0"/>
    <s v="Ernest Wheeler"/>
    <x v="547"/>
    <x v="4"/>
    <x v="5"/>
    <x v="2"/>
  </r>
  <r>
    <s v="AX17294"/>
    <s v="ENX2039"/>
    <s v="A140"/>
    <s v="EMP1015"/>
    <x v="445"/>
    <x v="653"/>
    <x v="1"/>
    <n v="817"/>
    <n v="409"/>
    <n v="409"/>
    <n v="817"/>
    <n v="408"/>
    <x v="46"/>
    <s v="Justin Lynch"/>
    <x v="445"/>
    <x v="4"/>
    <x v="11"/>
    <x v="2"/>
  </r>
  <r>
    <s v="AX17295"/>
    <s v="ENX2054"/>
    <s v="A141"/>
    <s v="EMP1001"/>
    <x v="800"/>
    <x v="711"/>
    <x v="1"/>
    <n v="127"/>
    <n v="79"/>
    <n v="79"/>
    <n v="127"/>
    <n v="48"/>
    <x v="23"/>
    <s v="Kevin Butler"/>
    <x v="800"/>
    <x v="3"/>
    <x v="8"/>
    <x v="2"/>
  </r>
  <r>
    <s v="AX17297"/>
    <s v="ENX2064"/>
    <s v="A173"/>
    <s v="EMP1016"/>
    <x v="452"/>
    <x v="640"/>
    <x v="0"/>
    <n v="1414"/>
    <n v="962"/>
    <n v="1924"/>
    <n v="2828"/>
    <n v="904"/>
    <x v="14"/>
    <s v="Henry Nelson"/>
    <x v="452"/>
    <x v="3"/>
    <x v="2"/>
    <x v="2"/>
  </r>
  <r>
    <s v="AX17298"/>
    <s v="ENX2085"/>
    <s v="A103"/>
    <s v="EMP1013"/>
    <x v="371"/>
    <x v="769"/>
    <x v="1"/>
    <n v="1862"/>
    <n v="1173"/>
    <n v="1173"/>
    <n v="1862"/>
    <n v="689"/>
    <x v="2"/>
    <s v="Charles Harper"/>
    <x v="371"/>
    <x v="3"/>
    <x v="3"/>
    <x v="2"/>
  </r>
  <r>
    <s v="AX17306"/>
    <s v="ENX2006"/>
    <s v="A166"/>
    <s v="EMP1040"/>
    <x v="709"/>
    <x v="687"/>
    <x v="1"/>
    <n v="1826"/>
    <n v="1443"/>
    <n v="1443"/>
    <n v="1826"/>
    <n v="383"/>
    <x v="65"/>
    <s v="Patrick Ruiz"/>
    <x v="709"/>
    <x v="3"/>
    <x v="0"/>
    <x v="2"/>
  </r>
  <r>
    <s v="AX17307"/>
    <s v="ENX2093"/>
    <s v="A169"/>
    <s v="EMP1008"/>
    <x v="685"/>
    <x v="524"/>
    <x v="3"/>
    <n v="112"/>
    <n v="90"/>
    <n v="360"/>
    <n v="448"/>
    <n v="88"/>
    <x v="30"/>
    <s v="Carl Elliott"/>
    <x v="685"/>
    <x v="4"/>
    <x v="5"/>
    <x v="2"/>
  </r>
  <r>
    <s v="AX17312"/>
    <s v="ENX2064"/>
    <s v="A121"/>
    <s v="EMP1043"/>
    <x v="511"/>
    <x v="593"/>
    <x v="2"/>
    <n v="1414"/>
    <n v="962"/>
    <n v="2886"/>
    <n v="4242"/>
    <n v="1356"/>
    <x v="70"/>
    <s v="Joshua Taylor"/>
    <x v="511"/>
    <x v="1"/>
    <x v="9"/>
    <x v="2"/>
  </r>
  <r>
    <s v="AX17313"/>
    <s v="ENX2098"/>
    <s v="A145"/>
    <s v="EMP1000"/>
    <x v="531"/>
    <x v="798"/>
    <x v="2"/>
    <n v="1178"/>
    <n v="683"/>
    <n v="2049"/>
    <n v="3534"/>
    <n v="1485"/>
    <x v="50"/>
    <s v="Fred Robertson"/>
    <x v="531"/>
    <x v="2"/>
    <x v="6"/>
    <x v="2"/>
  </r>
  <r>
    <s v="AX17317"/>
    <s v="ENX2021"/>
    <s v="A164"/>
    <s v="EMP1009"/>
    <x v="712"/>
    <x v="634"/>
    <x v="1"/>
    <n v="217"/>
    <n v="171"/>
    <n v="171"/>
    <n v="217"/>
    <n v="46"/>
    <x v="68"/>
    <s v="Kenneth Fields"/>
    <x v="712"/>
    <x v="4"/>
    <x v="0"/>
    <x v="2"/>
  </r>
  <r>
    <s v="AX17319"/>
    <s v="ENX2092"/>
    <s v="A146"/>
    <s v="EMP1042"/>
    <x v="499"/>
    <x v="497"/>
    <x v="3"/>
    <n v="1639"/>
    <n v="1295"/>
    <n v="5180"/>
    <n v="6556"/>
    <n v="1376"/>
    <x v="8"/>
    <s v="Scott Clark"/>
    <x v="499"/>
    <x v="3"/>
    <x v="4"/>
    <x v="2"/>
  </r>
  <r>
    <s v="AX17321"/>
    <s v="ENX2098"/>
    <s v="A140"/>
    <s v="EMP1012"/>
    <x v="212"/>
    <x v="792"/>
    <x v="2"/>
    <n v="1178"/>
    <n v="683"/>
    <n v="2049"/>
    <n v="3534"/>
    <n v="1485"/>
    <x v="46"/>
    <s v="John Reyes"/>
    <x v="212"/>
    <x v="1"/>
    <x v="10"/>
    <x v="2"/>
  </r>
  <r>
    <s v="AX17322"/>
    <s v="ENX2064"/>
    <s v="A131"/>
    <s v="EMP1028"/>
    <x v="7"/>
    <x v="667"/>
    <x v="0"/>
    <n v="1414"/>
    <n v="962"/>
    <n v="1924"/>
    <n v="2828"/>
    <n v="904"/>
    <x v="66"/>
    <s v="Howard Sims"/>
    <x v="7"/>
    <x v="4"/>
    <x v="5"/>
    <x v="2"/>
  </r>
  <r>
    <s v="AX17324"/>
    <s v="ENX2004"/>
    <s v="A152"/>
    <s v="EMP1024"/>
    <x v="172"/>
    <x v="733"/>
    <x v="0"/>
    <n v="1278"/>
    <n v="665"/>
    <n v="1330"/>
    <n v="2556"/>
    <n v="1226"/>
    <x v="54"/>
    <s v="Ernest Wheeler"/>
    <x v="172"/>
    <x v="2"/>
    <x v="4"/>
    <x v="2"/>
  </r>
  <r>
    <s v="AX17325"/>
    <s v="ENX2009"/>
    <s v="A168"/>
    <s v="EMP1030"/>
    <x v="554"/>
    <x v="471"/>
    <x v="2"/>
    <n v="584"/>
    <n v="420"/>
    <n v="1260"/>
    <n v="1752"/>
    <n v="492"/>
    <x v="45"/>
    <s v="Bobby Russell"/>
    <x v="554"/>
    <x v="1"/>
    <x v="4"/>
    <x v="2"/>
  </r>
  <r>
    <s v="AX17327"/>
    <s v="ENX2040"/>
    <s v="A162"/>
    <s v="EMP1010"/>
    <x v="643"/>
    <x v="635"/>
    <x v="1"/>
    <n v="1889"/>
    <n v="945"/>
    <n v="945"/>
    <n v="1889"/>
    <n v="944"/>
    <x v="48"/>
    <s v="Joshua Cook"/>
    <x v="643"/>
    <x v="5"/>
    <x v="6"/>
    <x v="2"/>
  </r>
  <r>
    <s v="AX17329"/>
    <s v="ENX2002"/>
    <s v="A172"/>
    <s v="EMP1021"/>
    <x v="563"/>
    <x v="445"/>
    <x v="0"/>
    <n v="847"/>
    <n v="534"/>
    <n v="1068"/>
    <n v="1694"/>
    <n v="626"/>
    <x v="28"/>
    <s v="Clarence Fox"/>
    <x v="563"/>
    <x v="2"/>
    <x v="9"/>
    <x v="2"/>
  </r>
  <r>
    <s v="AX17330"/>
    <s v="ENX2077"/>
    <s v="A148"/>
    <s v="EMP1020"/>
    <x v="677"/>
    <x v="742"/>
    <x v="3"/>
    <n v="530"/>
    <n v="424"/>
    <n v="1696"/>
    <n v="2120"/>
    <n v="424"/>
    <x v="31"/>
    <s v="Ryan Butler"/>
    <x v="677"/>
    <x v="5"/>
    <x v="5"/>
    <x v="2"/>
  </r>
  <r>
    <s v="AX17332"/>
    <s v="ENX2010"/>
    <s v="A163"/>
    <s v="EMP1023"/>
    <x v="703"/>
    <x v="588"/>
    <x v="0"/>
    <n v="1812"/>
    <n v="1305"/>
    <n v="2610"/>
    <n v="3624"/>
    <n v="1014"/>
    <x v="60"/>
    <s v="Brian Davis"/>
    <x v="703"/>
    <x v="1"/>
    <x v="11"/>
    <x v="2"/>
  </r>
  <r>
    <s v="AX17339"/>
    <s v="ENX2004"/>
    <s v="A135"/>
    <s v="EMP1021"/>
    <x v="122"/>
    <x v="769"/>
    <x v="1"/>
    <n v="1278"/>
    <n v="665"/>
    <n v="665"/>
    <n v="1278"/>
    <n v="613"/>
    <x v="44"/>
    <s v="Clarence Fox"/>
    <x v="122"/>
    <x v="3"/>
    <x v="3"/>
    <x v="2"/>
  </r>
  <r>
    <s v="AX17342"/>
    <s v="ENX2056"/>
    <s v="A113"/>
    <s v="EMP1043"/>
    <x v="588"/>
    <x v="503"/>
    <x v="1"/>
    <n v="1635"/>
    <n v="1046"/>
    <n v="1046"/>
    <n v="1635"/>
    <n v="589"/>
    <x v="49"/>
    <s v="Joshua Taylor"/>
    <x v="588"/>
    <x v="6"/>
    <x v="8"/>
    <x v="2"/>
  </r>
  <r>
    <s v="AX17343"/>
    <s v="ENX2029"/>
    <s v="A152"/>
    <s v="EMP1032"/>
    <x v="326"/>
    <x v="734"/>
    <x v="1"/>
    <n v="1848"/>
    <n v="1294"/>
    <n v="1294"/>
    <n v="1848"/>
    <n v="554"/>
    <x v="54"/>
    <s v="Larry Castillo"/>
    <x v="326"/>
    <x v="6"/>
    <x v="0"/>
    <x v="2"/>
  </r>
  <r>
    <s v="AX17348"/>
    <s v="ENX2056"/>
    <s v="A168"/>
    <s v="EMP1022"/>
    <x v="659"/>
    <x v="683"/>
    <x v="1"/>
    <n v="1635"/>
    <n v="1046"/>
    <n v="1046"/>
    <n v="1635"/>
    <n v="589"/>
    <x v="45"/>
    <s v="Walter Cook"/>
    <x v="659"/>
    <x v="1"/>
    <x v="11"/>
    <x v="2"/>
  </r>
  <r>
    <s v="AX17352"/>
    <s v="ENX2020"/>
    <s v="A132"/>
    <s v="EMP1015"/>
    <x v="70"/>
    <x v="778"/>
    <x v="2"/>
    <n v="2005"/>
    <n v="1223"/>
    <n v="3669"/>
    <n v="6015"/>
    <n v="2346"/>
    <x v="56"/>
    <s v="Justin Lynch"/>
    <x v="70"/>
    <x v="4"/>
    <x v="2"/>
    <x v="2"/>
  </r>
  <r>
    <s v="AX17354"/>
    <s v="ENX2006"/>
    <s v="A106"/>
    <s v="EMP1041"/>
    <x v="759"/>
    <x v="702"/>
    <x v="1"/>
    <n v="1826"/>
    <n v="1443"/>
    <n v="1443"/>
    <n v="1826"/>
    <n v="383"/>
    <x v="35"/>
    <s v="Joe Sims"/>
    <x v="759"/>
    <x v="4"/>
    <x v="9"/>
    <x v="2"/>
  </r>
  <r>
    <s v="AX17355"/>
    <s v="ENX2089"/>
    <s v="A168"/>
    <s v="EMP1019"/>
    <x v="166"/>
    <x v="578"/>
    <x v="2"/>
    <n v="2294"/>
    <n v="1399"/>
    <n v="4197"/>
    <n v="6882"/>
    <n v="2685"/>
    <x v="45"/>
    <s v="Roger Robertson"/>
    <x v="166"/>
    <x v="2"/>
    <x v="2"/>
    <x v="2"/>
  </r>
  <r>
    <s v="AX17362"/>
    <s v="ENX2059"/>
    <s v="A125"/>
    <s v="EMP1019"/>
    <x v="435"/>
    <x v="494"/>
    <x v="3"/>
    <n v="1494"/>
    <n v="971"/>
    <n v="3884"/>
    <n v="5976"/>
    <n v="2092"/>
    <x v="72"/>
    <s v="Roger Robertson"/>
    <x v="435"/>
    <x v="2"/>
    <x v="9"/>
    <x v="2"/>
  </r>
  <r>
    <s v="AX17365"/>
    <s v="ENX2054"/>
    <s v="A167"/>
    <s v="EMP1019"/>
    <x v="583"/>
    <x v="577"/>
    <x v="3"/>
    <n v="127"/>
    <n v="79"/>
    <n v="316"/>
    <n v="508"/>
    <n v="192"/>
    <x v="10"/>
    <s v="Roger Robertson"/>
    <x v="583"/>
    <x v="4"/>
    <x v="10"/>
    <x v="2"/>
  </r>
  <r>
    <s v="AX17368"/>
    <s v="ENX2091"/>
    <s v="A111"/>
    <s v="EMP1036"/>
    <x v="689"/>
    <x v="594"/>
    <x v="1"/>
    <n v="368"/>
    <n v="294"/>
    <n v="294"/>
    <n v="368"/>
    <n v="74"/>
    <x v="19"/>
    <s v="Robert Reed"/>
    <x v="689"/>
    <x v="2"/>
    <x v="10"/>
    <x v="2"/>
  </r>
  <r>
    <s v="AX17370"/>
    <s v="ENX2087"/>
    <s v="A114"/>
    <s v="EMP1041"/>
    <x v="239"/>
    <x v="652"/>
    <x v="1"/>
    <n v="1022"/>
    <n v="818"/>
    <n v="818"/>
    <n v="1022"/>
    <n v="204"/>
    <x v="36"/>
    <s v="Joe Sims"/>
    <x v="239"/>
    <x v="6"/>
    <x v="0"/>
    <x v="2"/>
  </r>
  <r>
    <s v="AX17373"/>
    <s v="ENX2097"/>
    <s v="A109"/>
    <s v="EMP1004"/>
    <x v="581"/>
    <x v="441"/>
    <x v="0"/>
    <n v="1052"/>
    <n v="589"/>
    <n v="1178"/>
    <n v="2104"/>
    <n v="926"/>
    <x v="34"/>
    <s v="Kenneth Bradley"/>
    <x v="581"/>
    <x v="0"/>
    <x v="0"/>
    <x v="2"/>
  </r>
  <r>
    <s v="AX17374"/>
    <s v="ENX2011"/>
    <s v="A159"/>
    <s v="EMP1039"/>
    <x v="722"/>
    <x v="786"/>
    <x v="2"/>
    <n v="530"/>
    <n v="435"/>
    <n v="1305"/>
    <n v="1590"/>
    <n v="285"/>
    <x v="52"/>
    <s v="Eugene Holmes"/>
    <x v="722"/>
    <x v="1"/>
    <x v="0"/>
    <x v="2"/>
  </r>
  <r>
    <s v="AX17375"/>
    <s v="ENX2055"/>
    <s v="A135"/>
    <s v="EMP1035"/>
    <x v="642"/>
    <x v="741"/>
    <x v="2"/>
    <n v="2495"/>
    <n v="1896"/>
    <n v="5688"/>
    <n v="7485"/>
    <n v="1797"/>
    <x v="44"/>
    <s v="Roger Ramos"/>
    <x v="642"/>
    <x v="4"/>
    <x v="4"/>
    <x v="2"/>
  </r>
  <r>
    <s v="AX17376"/>
    <s v="ENX2001"/>
    <s v="A138"/>
    <s v="EMP1032"/>
    <x v="788"/>
    <x v="680"/>
    <x v="0"/>
    <n v="951"/>
    <n v="504"/>
    <n v="1008"/>
    <n v="1902"/>
    <n v="894"/>
    <x v="6"/>
    <s v="Larry Castillo"/>
    <x v="788"/>
    <x v="1"/>
    <x v="4"/>
    <x v="2"/>
  </r>
  <r>
    <s v="AX17377"/>
    <s v="ENX2094"/>
    <s v="A144"/>
    <s v="EMP1028"/>
    <x v="434"/>
    <x v="751"/>
    <x v="1"/>
    <n v="771"/>
    <n v="648"/>
    <n v="648"/>
    <n v="771"/>
    <n v="123"/>
    <x v="33"/>
    <s v="Howard Sims"/>
    <x v="434"/>
    <x v="4"/>
    <x v="9"/>
    <x v="2"/>
  </r>
  <r>
    <s v="AX17378"/>
    <s v="ENX2017"/>
    <s v="A137"/>
    <s v="EMP1030"/>
    <x v="179"/>
    <x v="564"/>
    <x v="0"/>
    <n v="35"/>
    <n v="22"/>
    <n v="44"/>
    <n v="70"/>
    <n v="26"/>
    <x v="32"/>
    <s v="Bobby Russell"/>
    <x v="179"/>
    <x v="1"/>
    <x v="9"/>
    <x v="2"/>
  </r>
  <r>
    <s v="AX17382"/>
    <s v="ENX2017"/>
    <s v="A124"/>
    <s v="EMP1007"/>
    <x v="129"/>
    <x v="749"/>
    <x v="1"/>
    <n v="35"/>
    <n v="22"/>
    <n v="22"/>
    <n v="35"/>
    <n v="13"/>
    <x v="21"/>
    <s v="Jeremy Mendoza"/>
    <x v="129"/>
    <x v="0"/>
    <x v="3"/>
    <x v="2"/>
  </r>
  <r>
    <s v="AX17383"/>
    <s v="ENX2084"/>
    <s v="A160"/>
    <s v="EMP1027"/>
    <x v="134"/>
    <x v="752"/>
    <x v="2"/>
    <n v="1783"/>
    <n v="1230"/>
    <n v="3690"/>
    <n v="5349"/>
    <n v="1659"/>
    <x v="1"/>
    <s v="Gary Rodriguez"/>
    <x v="134"/>
    <x v="2"/>
    <x v="0"/>
    <x v="2"/>
  </r>
  <r>
    <s v="AX17384"/>
    <s v="ENX2019"/>
    <s v="A102"/>
    <s v="EMP1027"/>
    <x v="453"/>
    <x v="655"/>
    <x v="3"/>
    <n v="800"/>
    <n v="536"/>
    <n v="2144"/>
    <n v="3200"/>
    <n v="1056"/>
    <x v="43"/>
    <s v="Gary Rodriguez"/>
    <x v="453"/>
    <x v="4"/>
    <x v="1"/>
    <x v="2"/>
  </r>
  <r>
    <s v="AX17385"/>
    <s v="ENX2076"/>
    <s v="A139"/>
    <s v="EMP1012"/>
    <x v="508"/>
    <x v="683"/>
    <x v="1"/>
    <n v="1522"/>
    <n v="791"/>
    <n v="791"/>
    <n v="1522"/>
    <n v="731"/>
    <x v="12"/>
    <s v="John Reyes"/>
    <x v="508"/>
    <x v="1"/>
    <x v="11"/>
    <x v="2"/>
  </r>
  <r>
    <s v="AX17387"/>
    <s v="ENX2015"/>
    <s v="A102"/>
    <s v="EMP1033"/>
    <x v="686"/>
    <x v="583"/>
    <x v="2"/>
    <n v="637"/>
    <n v="389"/>
    <n v="1167"/>
    <n v="1911"/>
    <n v="744"/>
    <x v="43"/>
    <s v="Jerry Perry"/>
    <x v="686"/>
    <x v="2"/>
    <x v="11"/>
    <x v="2"/>
  </r>
  <r>
    <s v="AX17389"/>
    <s v="ENX2016"/>
    <s v="A161"/>
    <s v="EMP1012"/>
    <x v="74"/>
    <x v="683"/>
    <x v="1"/>
    <n v="1351"/>
    <n v="1108"/>
    <n v="1108"/>
    <n v="1351"/>
    <n v="243"/>
    <x v="25"/>
    <s v="John Reyes"/>
    <x v="74"/>
    <x v="1"/>
    <x v="11"/>
    <x v="2"/>
  </r>
  <r>
    <s v="AX17392"/>
    <s v="ENX2049"/>
    <s v="A164"/>
    <s v="EMP1033"/>
    <x v="449"/>
    <x v="444"/>
    <x v="1"/>
    <n v="826"/>
    <n v="562"/>
    <n v="562"/>
    <n v="826"/>
    <n v="264"/>
    <x v="68"/>
    <s v="Jerry Perry"/>
    <x v="449"/>
    <x v="3"/>
    <x v="3"/>
    <x v="2"/>
  </r>
  <r>
    <s v="AX17393"/>
    <s v="ENX2058"/>
    <s v="A109"/>
    <s v="EMP1023"/>
    <x v="542"/>
    <x v="762"/>
    <x v="0"/>
    <n v="2257"/>
    <n v="1535"/>
    <n v="3070"/>
    <n v="4514"/>
    <n v="1444"/>
    <x v="34"/>
    <s v="Brian Davis"/>
    <x v="542"/>
    <x v="2"/>
    <x v="7"/>
    <x v="2"/>
  </r>
  <r>
    <s v="AX17396"/>
    <s v="ENX2016"/>
    <s v="A102"/>
    <s v="EMP1004"/>
    <x v="300"/>
    <x v="735"/>
    <x v="1"/>
    <n v="1351"/>
    <n v="1108"/>
    <n v="1108"/>
    <n v="1351"/>
    <n v="243"/>
    <x v="43"/>
    <s v="Kenneth Bradley"/>
    <x v="300"/>
    <x v="6"/>
    <x v="3"/>
    <x v="2"/>
  </r>
  <r>
    <s v="AX17400"/>
    <s v="ENX2065"/>
    <s v="A152"/>
    <s v="EMP1004"/>
    <x v="325"/>
    <x v="581"/>
    <x v="3"/>
    <n v="2396"/>
    <n v="1965"/>
    <n v="7860"/>
    <n v="9584"/>
    <n v="1724"/>
    <x v="54"/>
    <s v="Kenneth Bradley"/>
    <x v="325"/>
    <x v="4"/>
    <x v="6"/>
    <x v="2"/>
  </r>
  <r>
    <s v="AX17413"/>
    <s v="ENX2074"/>
    <s v="A169"/>
    <s v="EMP1012"/>
    <x v="318"/>
    <x v="602"/>
    <x v="0"/>
    <n v="504"/>
    <n v="408"/>
    <n v="816"/>
    <n v="1008"/>
    <n v="192"/>
    <x v="30"/>
    <s v="John Reyes"/>
    <x v="318"/>
    <x v="4"/>
    <x v="8"/>
    <x v="2"/>
  </r>
  <r>
    <s v="AX17418"/>
    <s v="ENX2052"/>
    <s v="A105"/>
    <s v="EMP1016"/>
    <x v="474"/>
    <x v="719"/>
    <x v="2"/>
    <n v="1526"/>
    <n v="1251"/>
    <n v="3753"/>
    <n v="4578"/>
    <n v="825"/>
    <x v="57"/>
    <s v="Henry Nelson"/>
    <x v="474"/>
    <x v="1"/>
    <x v="0"/>
    <x v="2"/>
  </r>
  <r>
    <s v="AX17423"/>
    <s v="ENX2048"/>
    <s v="A134"/>
    <s v="EMP1009"/>
    <x v="727"/>
    <x v="672"/>
    <x v="1"/>
    <n v="502"/>
    <n v="296"/>
    <n v="296"/>
    <n v="502"/>
    <n v="206"/>
    <x v="7"/>
    <s v="Kenneth Fields"/>
    <x v="727"/>
    <x v="4"/>
    <x v="11"/>
    <x v="2"/>
  </r>
  <r>
    <s v="AX17429"/>
    <s v="ENX2046"/>
    <s v="A129"/>
    <s v="EMP1034"/>
    <x v="405"/>
    <x v="624"/>
    <x v="0"/>
    <n v="2410"/>
    <n v="1518"/>
    <n v="3036"/>
    <n v="4820"/>
    <n v="1784"/>
    <x v="59"/>
    <s v="Arthur Mccoy"/>
    <x v="405"/>
    <x v="3"/>
    <x v="11"/>
    <x v="2"/>
  </r>
  <r>
    <s v="AX17430"/>
    <s v="ENX2055"/>
    <s v="A136"/>
    <s v="EMP1042"/>
    <x v="429"/>
    <x v="603"/>
    <x v="0"/>
    <n v="2495"/>
    <n v="1896"/>
    <n v="3792"/>
    <n v="4990"/>
    <n v="1198"/>
    <x v="29"/>
    <s v="Scott Clark"/>
    <x v="429"/>
    <x v="4"/>
    <x v="3"/>
    <x v="2"/>
  </r>
  <r>
    <s v="AX17431"/>
    <s v="ENX2089"/>
    <s v="A108"/>
    <s v="EMP1036"/>
    <x v="533"/>
    <x v="480"/>
    <x v="1"/>
    <n v="2294"/>
    <n v="1399"/>
    <n v="1399"/>
    <n v="2294"/>
    <n v="895"/>
    <x v="64"/>
    <s v="Robert Reed"/>
    <x v="533"/>
    <x v="3"/>
    <x v="9"/>
    <x v="2"/>
  </r>
  <r>
    <s v="AX17434"/>
    <s v="ENX2066"/>
    <s v="A155"/>
    <s v="EMP1027"/>
    <x v="590"/>
    <x v="564"/>
    <x v="1"/>
    <n v="2091"/>
    <n v="1485"/>
    <n v="1485"/>
    <n v="2091"/>
    <n v="606"/>
    <x v="41"/>
    <s v="Gary Rodriguez"/>
    <x v="590"/>
    <x v="1"/>
    <x v="9"/>
    <x v="2"/>
  </r>
  <r>
    <s v="AX17435"/>
    <s v="ENX2067"/>
    <s v="A161"/>
    <s v="EMP1002"/>
    <x v="265"/>
    <x v="777"/>
    <x v="0"/>
    <n v="1119"/>
    <n v="683"/>
    <n v="1366"/>
    <n v="2238"/>
    <n v="872"/>
    <x v="25"/>
    <s v="Andrew Bowman"/>
    <x v="265"/>
    <x v="5"/>
    <x v="6"/>
    <x v="2"/>
  </r>
  <r>
    <s v="AX17436"/>
    <s v="ENX2019"/>
    <s v="A123"/>
    <s v="EMP1004"/>
    <x v="651"/>
    <x v="648"/>
    <x v="0"/>
    <n v="800"/>
    <n v="536"/>
    <n v="1072"/>
    <n v="1600"/>
    <n v="528"/>
    <x v="62"/>
    <s v="Kenneth Bradley"/>
    <x v="651"/>
    <x v="0"/>
    <x v="9"/>
    <x v="2"/>
  </r>
  <r>
    <s v="AX17438"/>
    <s v="ENX2036"/>
    <s v="A141"/>
    <s v="EMP1016"/>
    <x v="708"/>
    <x v="691"/>
    <x v="2"/>
    <n v="1582"/>
    <n v="1234"/>
    <n v="3702"/>
    <n v="4746"/>
    <n v="1044"/>
    <x v="23"/>
    <s v="Henry Nelson"/>
    <x v="708"/>
    <x v="2"/>
    <x v="8"/>
    <x v="2"/>
  </r>
  <r>
    <s v="AX17446"/>
    <s v="ENX2021"/>
    <s v="A155"/>
    <s v="EMP1040"/>
    <x v="101"/>
    <x v="639"/>
    <x v="2"/>
    <n v="217"/>
    <n v="171"/>
    <n v="513"/>
    <n v="651"/>
    <n v="138"/>
    <x v="41"/>
    <s v="Patrick Ruiz"/>
    <x v="101"/>
    <x v="4"/>
    <x v="2"/>
    <x v="2"/>
  </r>
  <r>
    <s v="AX17454"/>
    <s v="ENX2017"/>
    <s v="A136"/>
    <s v="EMP1003"/>
    <x v="69"/>
    <x v="612"/>
    <x v="1"/>
    <n v="35"/>
    <n v="22"/>
    <n v="22"/>
    <n v="35"/>
    <n v="13"/>
    <x v="29"/>
    <s v="Christopher Tucker"/>
    <x v="69"/>
    <x v="2"/>
    <x v="0"/>
    <x v="2"/>
  </r>
  <r>
    <s v="AX17458"/>
    <s v="ENX2022"/>
    <s v="A127"/>
    <s v="EMP1002"/>
    <x v="214"/>
    <x v="491"/>
    <x v="2"/>
    <n v="561"/>
    <n v="421"/>
    <n v="1263"/>
    <n v="1683"/>
    <n v="420"/>
    <x v="5"/>
    <s v="Andrew Bowman"/>
    <x v="214"/>
    <x v="6"/>
    <x v="4"/>
    <x v="2"/>
  </r>
  <r>
    <s v="AX17459"/>
    <s v="ENX2014"/>
    <s v="A127"/>
    <s v="EMP1006"/>
    <x v="429"/>
    <x v="528"/>
    <x v="2"/>
    <n v="1809"/>
    <n v="1067"/>
    <n v="3201"/>
    <n v="5427"/>
    <n v="2226"/>
    <x v="5"/>
    <s v="Sean Miller"/>
    <x v="429"/>
    <x v="3"/>
    <x v="5"/>
    <x v="2"/>
  </r>
  <r>
    <s v="AX17460"/>
    <s v="ENX2066"/>
    <s v="A137"/>
    <s v="EMP1013"/>
    <x v="783"/>
    <x v="502"/>
    <x v="3"/>
    <n v="2091"/>
    <n v="1485"/>
    <n v="5940"/>
    <n v="8364"/>
    <n v="2424"/>
    <x v="32"/>
    <s v="Charles Harper"/>
    <x v="783"/>
    <x v="1"/>
    <x v="6"/>
    <x v="2"/>
  </r>
  <r>
    <s v="AX17461"/>
    <s v="ENX2098"/>
    <s v="A109"/>
    <s v="EMP1007"/>
    <x v="539"/>
    <x v="701"/>
    <x v="1"/>
    <n v="1178"/>
    <n v="683"/>
    <n v="683"/>
    <n v="1178"/>
    <n v="495"/>
    <x v="34"/>
    <s v="Jeremy Mendoza"/>
    <x v="539"/>
    <x v="6"/>
    <x v="11"/>
    <x v="2"/>
  </r>
  <r>
    <s v="AX17467"/>
    <s v="ENX2015"/>
    <s v="A125"/>
    <s v="EMP1030"/>
    <x v="5"/>
    <x v="697"/>
    <x v="2"/>
    <n v="637"/>
    <n v="389"/>
    <n v="1167"/>
    <n v="1911"/>
    <n v="744"/>
    <x v="72"/>
    <s v="Bobby Russell"/>
    <x v="5"/>
    <x v="5"/>
    <x v="6"/>
    <x v="2"/>
  </r>
  <r>
    <s v="AX17470"/>
    <s v="ENX2063"/>
    <s v="A108"/>
    <s v="EMP1022"/>
    <x v="578"/>
    <x v="780"/>
    <x v="2"/>
    <n v="1708"/>
    <n v="871"/>
    <n v="2613"/>
    <n v="5124"/>
    <n v="2511"/>
    <x v="64"/>
    <s v="Walter Cook"/>
    <x v="578"/>
    <x v="1"/>
    <x v="5"/>
    <x v="2"/>
  </r>
  <r>
    <s v="AX17479"/>
    <s v="ENX2005"/>
    <s v="A143"/>
    <s v="EMP1037"/>
    <x v="721"/>
    <x v="800"/>
    <x v="0"/>
    <n v="684"/>
    <n v="561"/>
    <n v="1122"/>
    <n v="1368"/>
    <n v="246"/>
    <x v="9"/>
    <s v="Carl Hall"/>
    <x v="721"/>
    <x v="4"/>
    <x v="3"/>
    <x v="2"/>
  </r>
  <r>
    <s v="AX17485"/>
    <s v="ENX2051"/>
    <s v="A172"/>
    <s v="EMP1020"/>
    <x v="56"/>
    <x v="779"/>
    <x v="1"/>
    <n v="1077"/>
    <n v="732"/>
    <n v="732"/>
    <n v="1077"/>
    <n v="345"/>
    <x v="28"/>
    <s v="Ryan Butler"/>
    <x v="56"/>
    <x v="0"/>
    <x v="5"/>
    <x v="2"/>
  </r>
  <r>
    <s v="AX17489"/>
    <s v="ENX2090"/>
    <s v="A117"/>
    <s v="EMP1013"/>
    <x v="77"/>
    <x v="768"/>
    <x v="1"/>
    <n v="1338"/>
    <n v="682"/>
    <n v="682"/>
    <n v="1338"/>
    <n v="656"/>
    <x v="63"/>
    <s v="Charles Harper"/>
    <x v="77"/>
    <x v="2"/>
    <x v="5"/>
    <x v="2"/>
  </r>
  <r>
    <s v="AX17491"/>
    <s v="ENX2046"/>
    <s v="A105"/>
    <s v="EMP1036"/>
    <x v="121"/>
    <x v="621"/>
    <x v="1"/>
    <n v="2410"/>
    <n v="1518"/>
    <n v="1518"/>
    <n v="2410"/>
    <n v="892"/>
    <x v="57"/>
    <s v="Robert Reed"/>
    <x v="121"/>
    <x v="3"/>
    <x v="7"/>
    <x v="2"/>
  </r>
  <r>
    <s v="AX17492"/>
    <s v="ENX2090"/>
    <s v="A100"/>
    <s v="EMP1037"/>
    <x v="82"/>
    <x v="519"/>
    <x v="1"/>
    <n v="1338"/>
    <n v="682"/>
    <n v="682"/>
    <n v="1338"/>
    <n v="656"/>
    <x v="67"/>
    <s v="Carl Hall"/>
    <x v="82"/>
    <x v="6"/>
    <x v="0"/>
    <x v="2"/>
  </r>
  <r>
    <s v="AX17496"/>
    <s v="ENX2085"/>
    <s v="A142"/>
    <s v="EMP1011"/>
    <x v="41"/>
    <x v="443"/>
    <x v="1"/>
    <n v="1862"/>
    <n v="1173"/>
    <n v="1173"/>
    <n v="1862"/>
    <n v="689"/>
    <x v="15"/>
    <s v="Larry Marshall"/>
    <x v="41"/>
    <x v="2"/>
    <x v="1"/>
    <x v="2"/>
  </r>
  <r>
    <s v="AX17500"/>
    <s v="ENX2083"/>
    <s v="A121"/>
    <s v="EMP1025"/>
    <x v="198"/>
    <x v="624"/>
    <x v="0"/>
    <n v="2141"/>
    <n v="1777"/>
    <n v="3554"/>
    <n v="4282"/>
    <n v="728"/>
    <x v="70"/>
    <s v="Ernest Wagner"/>
    <x v="198"/>
    <x v="3"/>
    <x v="11"/>
    <x v="2"/>
  </r>
  <r>
    <s v="AX17502"/>
    <s v="ENX2036"/>
    <s v="A121"/>
    <s v="EMP1012"/>
    <x v="284"/>
    <x v="796"/>
    <x v="1"/>
    <n v="1582"/>
    <n v="1234"/>
    <n v="1234"/>
    <n v="1582"/>
    <n v="348"/>
    <x v="70"/>
    <s v="John Reyes"/>
    <x v="284"/>
    <x v="1"/>
    <x v="5"/>
    <x v="2"/>
  </r>
  <r>
    <s v="AX17503"/>
    <s v="ENX2095"/>
    <s v="A144"/>
    <s v="EMP1010"/>
    <x v="246"/>
    <x v="523"/>
    <x v="1"/>
    <n v="1743"/>
    <n v="872"/>
    <n v="872"/>
    <n v="1743"/>
    <n v="871"/>
    <x v="33"/>
    <s v="Joshua Cook"/>
    <x v="246"/>
    <x v="2"/>
    <x v="2"/>
    <x v="2"/>
  </r>
  <r>
    <s v="AX17512"/>
    <s v="ENX2025"/>
    <s v="A121"/>
    <s v="EMP1011"/>
    <x v="582"/>
    <x v="545"/>
    <x v="1"/>
    <n v="667"/>
    <n v="387"/>
    <n v="387"/>
    <n v="667"/>
    <n v="280"/>
    <x v="70"/>
    <s v="Larry Marshall"/>
    <x v="582"/>
    <x v="1"/>
    <x v="3"/>
    <x v="2"/>
  </r>
  <r>
    <s v="AX17522"/>
    <s v="ENX2044"/>
    <s v="A124"/>
    <s v="EMP1038"/>
    <x v="547"/>
    <x v="533"/>
    <x v="3"/>
    <n v="886"/>
    <n v="478"/>
    <n v="1912"/>
    <n v="3544"/>
    <n v="1632"/>
    <x v="21"/>
    <s v="Scott Mason"/>
    <x v="547"/>
    <x v="5"/>
    <x v="5"/>
    <x v="2"/>
  </r>
  <r>
    <s v="AX17528"/>
    <s v="ENX2034"/>
    <s v="A171"/>
    <s v="EMP1021"/>
    <x v="688"/>
    <x v="667"/>
    <x v="0"/>
    <n v="871"/>
    <n v="540"/>
    <n v="1080"/>
    <n v="1742"/>
    <n v="662"/>
    <x v="58"/>
    <s v="Clarence Fox"/>
    <x v="688"/>
    <x v="4"/>
    <x v="5"/>
    <x v="2"/>
  </r>
  <r>
    <s v="AX17531"/>
    <s v="ENX2047"/>
    <s v="A143"/>
    <s v="EMP1019"/>
    <x v="297"/>
    <x v="568"/>
    <x v="1"/>
    <n v="290"/>
    <n v="200"/>
    <n v="200"/>
    <n v="290"/>
    <n v="90"/>
    <x v="9"/>
    <s v="Roger Robertson"/>
    <x v="297"/>
    <x v="3"/>
    <x v="10"/>
    <x v="2"/>
  </r>
  <r>
    <s v="AX17533"/>
    <s v="ENX2047"/>
    <s v="A139"/>
    <s v="EMP1034"/>
    <x v="184"/>
    <x v="580"/>
    <x v="0"/>
    <n v="290"/>
    <n v="200"/>
    <n v="400"/>
    <n v="580"/>
    <n v="180"/>
    <x v="12"/>
    <s v="Arthur Mccoy"/>
    <x v="184"/>
    <x v="2"/>
    <x v="7"/>
    <x v="2"/>
  </r>
  <r>
    <s v="AX17535"/>
    <s v="ENX2066"/>
    <s v="A152"/>
    <s v="EMP1008"/>
    <x v="455"/>
    <x v="734"/>
    <x v="3"/>
    <n v="2091"/>
    <n v="1485"/>
    <n v="5940"/>
    <n v="8364"/>
    <n v="2424"/>
    <x v="54"/>
    <s v="Carl Elliott"/>
    <x v="455"/>
    <x v="6"/>
    <x v="0"/>
    <x v="2"/>
  </r>
  <r>
    <s v="AX17539"/>
    <s v="ENX2026"/>
    <s v="A134"/>
    <s v="EMP1021"/>
    <x v="739"/>
    <x v="674"/>
    <x v="1"/>
    <n v="947"/>
    <n v="786"/>
    <n v="786"/>
    <n v="947"/>
    <n v="161"/>
    <x v="7"/>
    <s v="Clarence Fox"/>
    <x v="739"/>
    <x v="0"/>
    <x v="8"/>
    <x v="2"/>
  </r>
  <r>
    <s v="AX17542"/>
    <s v="ENX2083"/>
    <s v="A109"/>
    <s v="EMP1003"/>
    <x v="360"/>
    <x v="751"/>
    <x v="3"/>
    <n v="2141"/>
    <n v="1777"/>
    <n v="7108"/>
    <n v="8564"/>
    <n v="1456"/>
    <x v="34"/>
    <s v="Christopher Tucker"/>
    <x v="360"/>
    <x v="4"/>
    <x v="9"/>
    <x v="2"/>
  </r>
  <r>
    <s v="AX17551"/>
    <s v="ENX2021"/>
    <s v="A140"/>
    <s v="EMP1041"/>
    <x v="752"/>
    <x v="756"/>
    <x v="1"/>
    <n v="217"/>
    <n v="171"/>
    <n v="171"/>
    <n v="217"/>
    <n v="46"/>
    <x v="46"/>
    <s v="Joe Sims"/>
    <x v="752"/>
    <x v="4"/>
    <x v="1"/>
    <x v="2"/>
  </r>
  <r>
    <s v="AX17553"/>
    <s v="ENX2052"/>
    <s v="A159"/>
    <s v="EMP1001"/>
    <x v="759"/>
    <x v="490"/>
    <x v="2"/>
    <n v="1526"/>
    <n v="1251"/>
    <n v="3753"/>
    <n v="4578"/>
    <n v="825"/>
    <x v="52"/>
    <s v="Kevin Butler"/>
    <x v="759"/>
    <x v="2"/>
    <x v="10"/>
    <x v="2"/>
  </r>
  <r>
    <s v="AX17555"/>
    <s v="ENX2030"/>
    <s v="A134"/>
    <s v="EMP1003"/>
    <x v="243"/>
    <x v="758"/>
    <x v="1"/>
    <n v="1899"/>
    <n v="1044"/>
    <n v="1044"/>
    <n v="1899"/>
    <n v="855"/>
    <x v="7"/>
    <s v="Christopher Tucker"/>
    <x v="243"/>
    <x v="0"/>
    <x v="11"/>
    <x v="2"/>
  </r>
  <r>
    <s v="AX17557"/>
    <s v="ENX2059"/>
    <s v="A131"/>
    <s v="EMP1001"/>
    <x v="631"/>
    <x v="624"/>
    <x v="1"/>
    <n v="1494"/>
    <n v="971"/>
    <n v="971"/>
    <n v="1494"/>
    <n v="523"/>
    <x v="66"/>
    <s v="Kevin Butler"/>
    <x v="631"/>
    <x v="3"/>
    <x v="11"/>
    <x v="2"/>
  </r>
  <r>
    <s v="AX17560"/>
    <s v="ENX2010"/>
    <s v="A140"/>
    <s v="EMP1001"/>
    <x v="195"/>
    <x v="485"/>
    <x v="0"/>
    <n v="1812"/>
    <n v="1305"/>
    <n v="2610"/>
    <n v="3624"/>
    <n v="1014"/>
    <x v="46"/>
    <s v="Kevin Butler"/>
    <x v="195"/>
    <x v="5"/>
    <x v="0"/>
    <x v="2"/>
  </r>
  <r>
    <s v="AX17562"/>
    <s v="ENX2017"/>
    <s v="A114"/>
    <s v="EMP1000"/>
    <x v="28"/>
    <x v="780"/>
    <x v="1"/>
    <n v="35"/>
    <n v="22"/>
    <n v="22"/>
    <n v="35"/>
    <n v="13"/>
    <x v="36"/>
    <s v="Fred Robertson"/>
    <x v="28"/>
    <x v="1"/>
    <x v="5"/>
    <x v="2"/>
  </r>
  <r>
    <s v="AX17564"/>
    <s v="ENX2080"/>
    <s v="A158"/>
    <s v="EMP1024"/>
    <x v="560"/>
    <x v="453"/>
    <x v="0"/>
    <n v="2353"/>
    <n v="1788"/>
    <n v="3576"/>
    <n v="4706"/>
    <n v="1130"/>
    <x v="4"/>
    <s v="Ernest Wheeler"/>
    <x v="560"/>
    <x v="3"/>
    <x v="0"/>
    <x v="2"/>
  </r>
  <r>
    <s v="AX17569"/>
    <s v="ENX2028"/>
    <s v="A138"/>
    <s v="EMP1024"/>
    <x v="697"/>
    <x v="784"/>
    <x v="2"/>
    <n v="2283"/>
    <n v="1484"/>
    <n v="4452"/>
    <n v="6849"/>
    <n v="2397"/>
    <x v="6"/>
    <s v="Ernest Wheeler"/>
    <x v="697"/>
    <x v="3"/>
    <x v="11"/>
    <x v="2"/>
  </r>
  <r>
    <s v="AX17575"/>
    <s v="ENX2061"/>
    <s v="A122"/>
    <s v="EMP1011"/>
    <x v="698"/>
    <x v="750"/>
    <x v="0"/>
    <n v="913"/>
    <n v="584"/>
    <n v="1168"/>
    <n v="1826"/>
    <n v="658"/>
    <x v="17"/>
    <s v="Larry Marshall"/>
    <x v="698"/>
    <x v="3"/>
    <x v="10"/>
    <x v="2"/>
  </r>
  <r>
    <s v="AX17580"/>
    <s v="ENX2002"/>
    <s v="A138"/>
    <s v="EMP1029"/>
    <x v="771"/>
    <x v="540"/>
    <x v="1"/>
    <n v="847"/>
    <n v="534"/>
    <n v="534"/>
    <n v="847"/>
    <n v="313"/>
    <x v="6"/>
    <s v="Howard Gardner"/>
    <x v="771"/>
    <x v="4"/>
    <x v="4"/>
    <x v="2"/>
  </r>
  <r>
    <s v="AX17583"/>
    <s v="ENX2060"/>
    <s v="A160"/>
    <s v="EMP1022"/>
    <x v="191"/>
    <x v="706"/>
    <x v="1"/>
    <n v="1467"/>
    <n v="807"/>
    <n v="807"/>
    <n v="1467"/>
    <n v="660"/>
    <x v="1"/>
    <s v="Walter Cook"/>
    <x v="191"/>
    <x v="0"/>
    <x v="2"/>
    <x v="2"/>
  </r>
  <r>
    <s v="AX17584"/>
    <s v="ENX2051"/>
    <s v="A158"/>
    <s v="EMP1006"/>
    <x v="119"/>
    <x v="576"/>
    <x v="2"/>
    <n v="1077"/>
    <n v="732"/>
    <n v="2196"/>
    <n v="3231"/>
    <n v="1035"/>
    <x v="4"/>
    <s v="Sean Miller"/>
    <x v="119"/>
    <x v="5"/>
    <x v="5"/>
    <x v="2"/>
  </r>
  <r>
    <s v="AX17588"/>
    <s v="ENX2092"/>
    <s v="A130"/>
    <s v="EMP1024"/>
    <x v="194"/>
    <x v="474"/>
    <x v="2"/>
    <n v="1639"/>
    <n v="1295"/>
    <n v="3885"/>
    <n v="4917"/>
    <n v="1032"/>
    <x v="3"/>
    <s v="Ernest Wheeler"/>
    <x v="194"/>
    <x v="4"/>
    <x v="10"/>
    <x v="2"/>
  </r>
  <r>
    <s v="AX17590"/>
    <s v="ENX2083"/>
    <s v="A157"/>
    <s v="EMP1034"/>
    <x v="351"/>
    <x v="753"/>
    <x v="1"/>
    <n v="2141"/>
    <n v="1777"/>
    <n v="1777"/>
    <n v="2141"/>
    <n v="364"/>
    <x v="0"/>
    <s v="Arthur Mccoy"/>
    <x v="351"/>
    <x v="4"/>
    <x v="11"/>
    <x v="2"/>
  </r>
  <r>
    <s v="AX17591"/>
    <s v="ENX2078"/>
    <s v="A167"/>
    <s v="EMP1018"/>
    <x v="685"/>
    <x v="544"/>
    <x v="1"/>
    <n v="1798"/>
    <n v="971"/>
    <n v="971"/>
    <n v="1798"/>
    <n v="827"/>
    <x v="10"/>
    <s v="Jimmy Young"/>
    <x v="685"/>
    <x v="5"/>
    <x v="3"/>
    <x v="2"/>
  </r>
  <r>
    <s v="AX17595"/>
    <s v="ENX2098"/>
    <s v="A142"/>
    <s v="EMP1014"/>
    <x v="176"/>
    <x v="717"/>
    <x v="1"/>
    <n v="1178"/>
    <n v="683"/>
    <n v="683"/>
    <n v="1178"/>
    <n v="495"/>
    <x v="15"/>
    <s v="Ronald Reed"/>
    <x v="176"/>
    <x v="1"/>
    <x v="10"/>
    <x v="2"/>
  </r>
  <r>
    <s v="AX17597"/>
    <s v="ENX2057"/>
    <s v="A119"/>
    <s v="EMP1036"/>
    <x v="738"/>
    <x v="755"/>
    <x v="0"/>
    <n v="181"/>
    <n v="130"/>
    <n v="260"/>
    <n v="362"/>
    <n v="102"/>
    <x v="61"/>
    <s v="Robert Reed"/>
    <x v="738"/>
    <x v="2"/>
    <x v="8"/>
    <x v="2"/>
  </r>
  <r>
    <s v="AX17598"/>
    <s v="ENX2017"/>
    <s v="A101"/>
    <s v="EMP1011"/>
    <x v="364"/>
    <x v="662"/>
    <x v="1"/>
    <n v="35"/>
    <n v="22"/>
    <n v="22"/>
    <n v="35"/>
    <n v="13"/>
    <x v="26"/>
    <s v="Larry Marshall"/>
    <x v="364"/>
    <x v="1"/>
    <x v="2"/>
    <x v="2"/>
  </r>
  <r>
    <s v="AX17600"/>
    <s v="ENX2047"/>
    <s v="A155"/>
    <s v="EMP1008"/>
    <x v="691"/>
    <x v="616"/>
    <x v="0"/>
    <n v="290"/>
    <n v="200"/>
    <n v="400"/>
    <n v="580"/>
    <n v="180"/>
    <x v="41"/>
    <s v="Carl Elliott"/>
    <x v="691"/>
    <x v="4"/>
    <x v="9"/>
    <x v="2"/>
  </r>
  <r>
    <s v="AX17601"/>
    <s v="ENX2080"/>
    <s v="A156"/>
    <s v="EMP1026"/>
    <x v="690"/>
    <x v="444"/>
    <x v="1"/>
    <n v="2353"/>
    <n v="1788"/>
    <n v="1788"/>
    <n v="2353"/>
    <n v="565"/>
    <x v="39"/>
    <s v="Martin Perry"/>
    <x v="690"/>
    <x v="3"/>
    <x v="3"/>
    <x v="2"/>
  </r>
  <r>
    <s v="AX17602"/>
    <s v="ENX2094"/>
    <s v="A136"/>
    <s v="EMP1035"/>
    <x v="741"/>
    <x v="797"/>
    <x v="3"/>
    <n v="771"/>
    <n v="648"/>
    <n v="2592"/>
    <n v="3084"/>
    <n v="492"/>
    <x v="29"/>
    <s v="Roger Ramos"/>
    <x v="741"/>
    <x v="3"/>
    <x v="2"/>
    <x v="2"/>
  </r>
  <r>
    <s v="AX17603"/>
    <s v="ENX2035"/>
    <s v="A146"/>
    <s v="EMP1008"/>
    <x v="383"/>
    <x v="593"/>
    <x v="1"/>
    <n v="458"/>
    <n v="376"/>
    <n v="376"/>
    <n v="458"/>
    <n v="82"/>
    <x v="8"/>
    <s v="Carl Elliott"/>
    <x v="383"/>
    <x v="1"/>
    <x v="9"/>
    <x v="2"/>
  </r>
  <r>
    <s v="AX17606"/>
    <s v="ENX2090"/>
    <s v="A167"/>
    <s v="EMP1025"/>
    <x v="692"/>
    <x v="744"/>
    <x v="0"/>
    <n v="1338"/>
    <n v="682"/>
    <n v="1364"/>
    <n v="2676"/>
    <n v="1312"/>
    <x v="10"/>
    <s v="Ernest Wagner"/>
    <x v="692"/>
    <x v="6"/>
    <x v="6"/>
    <x v="2"/>
  </r>
  <r>
    <s v="AX17610"/>
    <s v="ENX2091"/>
    <s v="A158"/>
    <s v="EMP1036"/>
    <x v="324"/>
    <x v="740"/>
    <x v="2"/>
    <n v="368"/>
    <n v="294"/>
    <n v="882"/>
    <n v="1104"/>
    <n v="222"/>
    <x v="4"/>
    <s v="Robert Reed"/>
    <x v="324"/>
    <x v="3"/>
    <x v="8"/>
    <x v="2"/>
  </r>
  <r>
    <s v="AX17612"/>
    <s v="ENX2055"/>
    <s v="A157"/>
    <s v="EMP1000"/>
    <x v="725"/>
    <x v="582"/>
    <x v="1"/>
    <n v="2495"/>
    <n v="1896"/>
    <n v="1896"/>
    <n v="2495"/>
    <n v="599"/>
    <x v="0"/>
    <s v="Fred Robertson"/>
    <x v="725"/>
    <x v="1"/>
    <x v="8"/>
    <x v="2"/>
  </r>
  <r>
    <s v="AX17613"/>
    <s v="ENX2086"/>
    <s v="A150"/>
    <s v="EMP1020"/>
    <x v="310"/>
    <x v="564"/>
    <x v="1"/>
    <n v="123"/>
    <n v="84"/>
    <n v="84"/>
    <n v="123"/>
    <n v="39"/>
    <x v="27"/>
    <s v="Ryan Butler"/>
    <x v="310"/>
    <x v="1"/>
    <x v="9"/>
    <x v="2"/>
  </r>
  <r>
    <s v="AX17622"/>
    <s v="ENX2010"/>
    <s v="A107"/>
    <s v="EMP1007"/>
    <x v="424"/>
    <x v="748"/>
    <x v="1"/>
    <n v="1812"/>
    <n v="1305"/>
    <n v="1305"/>
    <n v="1812"/>
    <n v="507"/>
    <x v="13"/>
    <s v="Jeremy Mendoza"/>
    <x v="424"/>
    <x v="1"/>
    <x v="3"/>
    <x v="2"/>
  </r>
  <r>
    <s v="AX17627"/>
    <s v="ENX2018"/>
    <s v="A121"/>
    <s v="EMP1014"/>
    <x v="450"/>
    <x v="600"/>
    <x v="0"/>
    <n v="1972"/>
    <n v="1321"/>
    <n v="2642"/>
    <n v="3944"/>
    <n v="1302"/>
    <x v="70"/>
    <s v="Ronald Reed"/>
    <x v="450"/>
    <x v="0"/>
    <x v="1"/>
    <x v="2"/>
  </r>
  <r>
    <s v="AX17628"/>
    <s v="ENX2035"/>
    <s v="A114"/>
    <s v="EMP1013"/>
    <x v="470"/>
    <x v="781"/>
    <x v="2"/>
    <n v="458"/>
    <n v="376"/>
    <n v="1128"/>
    <n v="1374"/>
    <n v="246"/>
    <x v="36"/>
    <s v="Charles Harper"/>
    <x v="470"/>
    <x v="2"/>
    <x v="11"/>
    <x v="2"/>
  </r>
  <r>
    <s v="AX17631"/>
    <s v="ENX2037"/>
    <s v="A155"/>
    <s v="EMP1021"/>
    <x v="687"/>
    <x v="545"/>
    <x v="1"/>
    <n v="880"/>
    <n v="634"/>
    <n v="634"/>
    <n v="880"/>
    <n v="246"/>
    <x v="41"/>
    <s v="Clarence Fox"/>
    <x v="687"/>
    <x v="1"/>
    <x v="3"/>
    <x v="2"/>
  </r>
  <r>
    <s v="AX17633"/>
    <s v="ENX2005"/>
    <s v="A146"/>
    <s v="EMP1032"/>
    <x v="45"/>
    <x v="622"/>
    <x v="1"/>
    <n v="684"/>
    <n v="561"/>
    <n v="561"/>
    <n v="684"/>
    <n v="123"/>
    <x v="8"/>
    <s v="Larry Castillo"/>
    <x v="45"/>
    <x v="3"/>
    <x v="2"/>
    <x v="2"/>
  </r>
  <r>
    <s v="AX17634"/>
    <s v="ENX2064"/>
    <s v="A129"/>
    <s v="EMP1010"/>
    <x v="749"/>
    <x v="536"/>
    <x v="2"/>
    <n v="1414"/>
    <n v="962"/>
    <n v="2886"/>
    <n v="4242"/>
    <n v="1356"/>
    <x v="59"/>
    <s v="Joshua Cook"/>
    <x v="749"/>
    <x v="1"/>
    <x v="1"/>
    <x v="2"/>
  </r>
  <r>
    <s v="AX17637"/>
    <s v="ENX2065"/>
    <s v="A155"/>
    <s v="EMP1042"/>
    <x v="86"/>
    <x v="569"/>
    <x v="0"/>
    <n v="2396"/>
    <n v="1965"/>
    <n v="3930"/>
    <n v="4792"/>
    <n v="862"/>
    <x v="41"/>
    <s v="Scott Clark"/>
    <x v="86"/>
    <x v="4"/>
    <x v="1"/>
    <x v="2"/>
  </r>
  <r>
    <s v="AX17638"/>
    <s v="ENX2048"/>
    <s v="A168"/>
    <s v="EMP1015"/>
    <x v="477"/>
    <x v="458"/>
    <x v="1"/>
    <n v="502"/>
    <n v="296"/>
    <n v="296"/>
    <n v="502"/>
    <n v="206"/>
    <x v="45"/>
    <s v="Justin Lynch"/>
    <x v="477"/>
    <x v="2"/>
    <x v="5"/>
    <x v="2"/>
  </r>
  <r>
    <s v="AX17641"/>
    <s v="ENX2027"/>
    <s v="A166"/>
    <s v="EMP1043"/>
    <x v="302"/>
    <x v="448"/>
    <x v="1"/>
    <n v="2497"/>
    <n v="1473"/>
    <n v="1473"/>
    <n v="2497"/>
    <n v="1024"/>
    <x v="65"/>
    <s v="Joshua Taylor"/>
    <x v="302"/>
    <x v="1"/>
    <x v="11"/>
    <x v="2"/>
  </r>
  <r>
    <s v="AX17642"/>
    <s v="ENX2090"/>
    <s v="A151"/>
    <s v="EMP1020"/>
    <x v="739"/>
    <x v="569"/>
    <x v="1"/>
    <n v="1338"/>
    <n v="682"/>
    <n v="682"/>
    <n v="1338"/>
    <n v="656"/>
    <x v="24"/>
    <s v="Ryan Butler"/>
    <x v="739"/>
    <x v="4"/>
    <x v="1"/>
    <x v="2"/>
  </r>
  <r>
    <s v="AX17645"/>
    <s v="ENX2010"/>
    <s v="A121"/>
    <s v="EMP1028"/>
    <x v="351"/>
    <x v="595"/>
    <x v="1"/>
    <n v="1812"/>
    <n v="1305"/>
    <n v="1305"/>
    <n v="1812"/>
    <n v="507"/>
    <x v="70"/>
    <s v="Howard Sims"/>
    <x v="351"/>
    <x v="3"/>
    <x v="4"/>
    <x v="2"/>
  </r>
  <r>
    <s v="AX17654"/>
    <s v="ENX2030"/>
    <s v="A131"/>
    <s v="EMP1007"/>
    <x v="438"/>
    <x v="630"/>
    <x v="1"/>
    <n v="1899"/>
    <n v="1044"/>
    <n v="1044"/>
    <n v="1899"/>
    <n v="855"/>
    <x v="66"/>
    <s v="Jeremy Mendoza"/>
    <x v="438"/>
    <x v="4"/>
    <x v="7"/>
    <x v="2"/>
  </r>
  <r>
    <s v="AX17657"/>
    <s v="ENX2053"/>
    <s v="A142"/>
    <s v="EMP1022"/>
    <x v="409"/>
    <x v="798"/>
    <x v="1"/>
    <n v="596"/>
    <n v="358"/>
    <n v="358"/>
    <n v="596"/>
    <n v="238"/>
    <x v="15"/>
    <s v="Walter Cook"/>
    <x v="409"/>
    <x v="2"/>
    <x v="6"/>
    <x v="2"/>
  </r>
  <r>
    <s v="AX17665"/>
    <s v="ENX2046"/>
    <s v="A150"/>
    <s v="EMP1016"/>
    <x v="267"/>
    <x v="608"/>
    <x v="1"/>
    <n v="2410"/>
    <n v="1518"/>
    <n v="1518"/>
    <n v="2410"/>
    <n v="892"/>
    <x v="27"/>
    <s v="Henry Nelson"/>
    <x v="267"/>
    <x v="6"/>
    <x v="3"/>
    <x v="2"/>
  </r>
  <r>
    <s v="AX17667"/>
    <s v="ENX2001"/>
    <s v="A165"/>
    <s v="EMP1018"/>
    <x v="650"/>
    <x v="742"/>
    <x v="1"/>
    <n v="951"/>
    <n v="504"/>
    <n v="504"/>
    <n v="951"/>
    <n v="447"/>
    <x v="51"/>
    <s v="Jimmy Young"/>
    <x v="650"/>
    <x v="5"/>
    <x v="5"/>
    <x v="2"/>
  </r>
  <r>
    <s v="AX17676"/>
    <s v="ENX2020"/>
    <s v="A100"/>
    <s v="EMP1034"/>
    <x v="650"/>
    <x v="672"/>
    <x v="2"/>
    <n v="2005"/>
    <n v="1223"/>
    <n v="3669"/>
    <n v="6015"/>
    <n v="2346"/>
    <x v="67"/>
    <s v="Arthur Mccoy"/>
    <x v="650"/>
    <x v="4"/>
    <x v="11"/>
    <x v="2"/>
  </r>
  <r>
    <s v="AX17680"/>
    <s v="ENX2031"/>
    <s v="A167"/>
    <s v="EMP1022"/>
    <x v="264"/>
    <x v="528"/>
    <x v="1"/>
    <n v="1638"/>
    <n v="1261"/>
    <n v="1261"/>
    <n v="1638"/>
    <n v="377"/>
    <x v="10"/>
    <s v="Walter Cook"/>
    <x v="264"/>
    <x v="3"/>
    <x v="5"/>
    <x v="2"/>
  </r>
  <r>
    <s v="AX17682"/>
    <s v="ENX2083"/>
    <s v="A146"/>
    <s v="EMP1039"/>
    <x v="277"/>
    <x v="732"/>
    <x v="1"/>
    <n v="2141"/>
    <n v="1777"/>
    <n v="1777"/>
    <n v="2141"/>
    <n v="364"/>
    <x v="8"/>
    <s v="Eugene Holmes"/>
    <x v="277"/>
    <x v="6"/>
    <x v="10"/>
    <x v="2"/>
  </r>
  <r>
    <s v="AX17687"/>
    <s v="ENX2014"/>
    <s v="A118"/>
    <s v="EMP1010"/>
    <x v="459"/>
    <x v="535"/>
    <x v="1"/>
    <n v="1809"/>
    <n v="1067"/>
    <n v="1067"/>
    <n v="1809"/>
    <n v="742"/>
    <x v="11"/>
    <s v="Joshua Cook"/>
    <x v="459"/>
    <x v="1"/>
    <x v="8"/>
    <x v="2"/>
  </r>
  <r>
    <s v="AX17689"/>
    <s v="ENX2046"/>
    <s v="A173"/>
    <s v="EMP1017"/>
    <x v="708"/>
    <x v="450"/>
    <x v="1"/>
    <n v="2410"/>
    <n v="1518"/>
    <n v="1518"/>
    <n v="2410"/>
    <n v="892"/>
    <x v="14"/>
    <s v="Brian Hansen"/>
    <x v="708"/>
    <x v="0"/>
    <x v="10"/>
    <x v="2"/>
  </r>
  <r>
    <s v="AX17693"/>
    <s v="ENX2013"/>
    <s v="A112"/>
    <s v="EMP1037"/>
    <x v="154"/>
    <x v="663"/>
    <x v="2"/>
    <n v="368"/>
    <n v="269"/>
    <n v="807"/>
    <n v="1104"/>
    <n v="297"/>
    <x v="40"/>
    <s v="Carl Hall"/>
    <x v="154"/>
    <x v="3"/>
    <x v="9"/>
    <x v="2"/>
  </r>
  <r>
    <s v="AX17695"/>
    <s v="ENX2072"/>
    <s v="A114"/>
    <s v="EMP1029"/>
    <x v="71"/>
    <x v="616"/>
    <x v="2"/>
    <n v="1887"/>
    <n v="1378"/>
    <n v="4134"/>
    <n v="5661"/>
    <n v="1527"/>
    <x v="36"/>
    <s v="Howard Gardner"/>
    <x v="71"/>
    <x v="4"/>
    <x v="9"/>
    <x v="2"/>
  </r>
  <r>
    <s v="AX17699"/>
    <s v="ENX2072"/>
    <s v="A100"/>
    <s v="EMP1010"/>
    <x v="789"/>
    <x v="525"/>
    <x v="3"/>
    <n v="1887"/>
    <n v="1378"/>
    <n v="5512"/>
    <n v="7548"/>
    <n v="2036"/>
    <x v="67"/>
    <s v="Joshua Cook"/>
    <x v="789"/>
    <x v="1"/>
    <x v="5"/>
    <x v="2"/>
  </r>
  <r>
    <s v="AX17701"/>
    <s v="ENX2086"/>
    <s v="A159"/>
    <s v="EMP1041"/>
    <x v="276"/>
    <x v="471"/>
    <x v="2"/>
    <n v="123"/>
    <n v="84"/>
    <n v="252"/>
    <n v="369"/>
    <n v="117"/>
    <x v="52"/>
    <s v="Joe Sims"/>
    <x v="276"/>
    <x v="1"/>
    <x v="4"/>
    <x v="2"/>
  </r>
  <r>
    <s v="AX17702"/>
    <s v="ENX2012"/>
    <s v="A136"/>
    <s v="EMP1019"/>
    <x v="607"/>
    <x v="516"/>
    <x v="2"/>
    <n v="1353"/>
    <n v="947"/>
    <n v="2841"/>
    <n v="4059"/>
    <n v="1218"/>
    <x v="29"/>
    <s v="Roger Robertson"/>
    <x v="607"/>
    <x v="6"/>
    <x v="2"/>
    <x v="2"/>
  </r>
  <r>
    <s v="AX17707"/>
    <s v="ENX2024"/>
    <s v="A110"/>
    <s v="EMP1025"/>
    <x v="403"/>
    <x v="581"/>
    <x v="0"/>
    <n v="356"/>
    <n v="292"/>
    <n v="584"/>
    <n v="712"/>
    <n v="128"/>
    <x v="73"/>
    <s v="Ernest Wagner"/>
    <x v="403"/>
    <x v="4"/>
    <x v="6"/>
    <x v="2"/>
  </r>
  <r>
    <s v="AX17708"/>
    <s v="ENX2039"/>
    <s v="A126"/>
    <s v="EMP1008"/>
    <x v="417"/>
    <x v="549"/>
    <x v="2"/>
    <n v="817"/>
    <n v="409"/>
    <n v="1227"/>
    <n v="2451"/>
    <n v="1224"/>
    <x v="38"/>
    <s v="Carl Elliott"/>
    <x v="417"/>
    <x v="5"/>
    <x v="1"/>
    <x v="2"/>
  </r>
  <r>
    <s v="AX17710"/>
    <s v="ENX2067"/>
    <s v="A132"/>
    <s v="EMP1002"/>
    <x v="395"/>
    <x v="762"/>
    <x v="1"/>
    <n v="1119"/>
    <n v="683"/>
    <n v="683"/>
    <n v="1119"/>
    <n v="436"/>
    <x v="56"/>
    <s v="Andrew Bowman"/>
    <x v="395"/>
    <x v="2"/>
    <x v="7"/>
    <x v="2"/>
  </r>
  <r>
    <s v="AX17711"/>
    <s v="ENX2063"/>
    <s v="A134"/>
    <s v="EMP1008"/>
    <x v="530"/>
    <x v="664"/>
    <x v="1"/>
    <n v="1708"/>
    <n v="871"/>
    <n v="871"/>
    <n v="1708"/>
    <n v="837"/>
    <x v="7"/>
    <s v="Carl Elliott"/>
    <x v="530"/>
    <x v="0"/>
    <x v="8"/>
    <x v="2"/>
  </r>
  <r>
    <s v="AX17712"/>
    <s v="ENX2053"/>
    <s v="A118"/>
    <s v="EMP1030"/>
    <x v="678"/>
    <x v="678"/>
    <x v="1"/>
    <n v="596"/>
    <n v="358"/>
    <n v="358"/>
    <n v="596"/>
    <n v="238"/>
    <x v="11"/>
    <s v="Bobby Russell"/>
    <x v="678"/>
    <x v="1"/>
    <x v="10"/>
    <x v="2"/>
  </r>
  <r>
    <s v="AX17715"/>
    <s v="ENX2022"/>
    <s v="A116"/>
    <s v="EMP1029"/>
    <x v="59"/>
    <x v="470"/>
    <x v="2"/>
    <n v="561"/>
    <n v="421"/>
    <n v="1263"/>
    <n v="1683"/>
    <n v="420"/>
    <x v="47"/>
    <s v="Howard Gardner"/>
    <x v="59"/>
    <x v="3"/>
    <x v="7"/>
    <x v="2"/>
  </r>
  <r>
    <s v="AX17716"/>
    <s v="ENX2089"/>
    <s v="A141"/>
    <s v="EMP1010"/>
    <x v="337"/>
    <x v="750"/>
    <x v="2"/>
    <n v="2294"/>
    <n v="1399"/>
    <n v="4197"/>
    <n v="6882"/>
    <n v="2685"/>
    <x v="23"/>
    <s v="Joshua Cook"/>
    <x v="337"/>
    <x v="3"/>
    <x v="10"/>
    <x v="2"/>
  </r>
  <r>
    <s v="AX17718"/>
    <s v="ENX2063"/>
    <s v="A156"/>
    <s v="EMP1004"/>
    <x v="127"/>
    <x v="681"/>
    <x v="3"/>
    <n v="1708"/>
    <n v="871"/>
    <n v="3484"/>
    <n v="6832"/>
    <n v="3348"/>
    <x v="39"/>
    <s v="Kenneth Bradley"/>
    <x v="127"/>
    <x v="6"/>
    <x v="9"/>
    <x v="2"/>
  </r>
  <r>
    <s v="AX17720"/>
    <s v="ENX2052"/>
    <s v="A136"/>
    <s v="EMP1004"/>
    <x v="408"/>
    <x v="463"/>
    <x v="2"/>
    <n v="1526"/>
    <n v="1251"/>
    <n v="3753"/>
    <n v="4578"/>
    <n v="825"/>
    <x v="29"/>
    <s v="Kenneth Bradley"/>
    <x v="408"/>
    <x v="0"/>
    <x v="5"/>
    <x v="2"/>
  </r>
  <r>
    <s v="AX17721"/>
    <s v="ENX2088"/>
    <s v="A118"/>
    <s v="EMP1027"/>
    <x v="111"/>
    <x v="700"/>
    <x v="1"/>
    <n v="603"/>
    <n v="416"/>
    <n v="416"/>
    <n v="603"/>
    <n v="187"/>
    <x v="11"/>
    <s v="Gary Rodriguez"/>
    <x v="111"/>
    <x v="5"/>
    <x v="8"/>
    <x v="2"/>
  </r>
  <r>
    <s v="AX17723"/>
    <s v="ENX2053"/>
    <s v="A141"/>
    <s v="EMP1019"/>
    <x v="449"/>
    <x v="577"/>
    <x v="2"/>
    <n v="596"/>
    <n v="358"/>
    <n v="1074"/>
    <n v="1788"/>
    <n v="714"/>
    <x v="23"/>
    <s v="Roger Robertson"/>
    <x v="449"/>
    <x v="4"/>
    <x v="10"/>
    <x v="2"/>
  </r>
  <r>
    <s v="AX17727"/>
    <s v="ENX2073"/>
    <s v="A158"/>
    <s v="EMP1035"/>
    <x v="285"/>
    <x v="529"/>
    <x v="3"/>
    <n v="95"/>
    <n v="61"/>
    <n v="244"/>
    <n v="380"/>
    <n v="136"/>
    <x v="4"/>
    <s v="Roger Ramos"/>
    <x v="285"/>
    <x v="5"/>
    <x v="0"/>
    <x v="2"/>
  </r>
  <r>
    <s v="AX17731"/>
    <s v="ENX2053"/>
    <s v="A131"/>
    <s v="EMP1018"/>
    <x v="180"/>
    <x v="486"/>
    <x v="1"/>
    <n v="596"/>
    <n v="358"/>
    <n v="358"/>
    <n v="596"/>
    <n v="238"/>
    <x v="66"/>
    <s v="Jimmy Young"/>
    <x v="180"/>
    <x v="6"/>
    <x v="3"/>
    <x v="2"/>
  </r>
  <r>
    <s v="AX17734"/>
    <s v="ENX2076"/>
    <s v="A108"/>
    <s v="EMP1013"/>
    <x v="739"/>
    <x v="602"/>
    <x v="1"/>
    <n v="1522"/>
    <n v="791"/>
    <n v="791"/>
    <n v="1522"/>
    <n v="731"/>
    <x v="64"/>
    <s v="Charles Harper"/>
    <x v="739"/>
    <x v="4"/>
    <x v="8"/>
    <x v="2"/>
  </r>
  <r>
    <s v="AX17735"/>
    <s v="ENX2053"/>
    <s v="A131"/>
    <s v="EMP1012"/>
    <x v="253"/>
    <x v="754"/>
    <x v="2"/>
    <n v="596"/>
    <n v="358"/>
    <n v="1074"/>
    <n v="1788"/>
    <n v="714"/>
    <x v="66"/>
    <s v="John Reyes"/>
    <x v="253"/>
    <x v="2"/>
    <x v="1"/>
    <x v="2"/>
  </r>
  <r>
    <s v="AX17736"/>
    <s v="ENX2085"/>
    <s v="A171"/>
    <s v="EMP1020"/>
    <x v="365"/>
    <x v="728"/>
    <x v="3"/>
    <n v="1862"/>
    <n v="1173"/>
    <n v="4692"/>
    <n v="7448"/>
    <n v="2756"/>
    <x v="58"/>
    <s v="Ryan Butler"/>
    <x v="365"/>
    <x v="6"/>
    <x v="7"/>
    <x v="2"/>
  </r>
  <r>
    <s v="AX17743"/>
    <s v="ENX2054"/>
    <s v="A153"/>
    <s v="EMP1032"/>
    <x v="523"/>
    <x v="592"/>
    <x v="0"/>
    <n v="127"/>
    <n v="79"/>
    <n v="158"/>
    <n v="254"/>
    <n v="96"/>
    <x v="69"/>
    <s v="Larry Castillo"/>
    <x v="523"/>
    <x v="3"/>
    <x v="11"/>
    <x v="2"/>
  </r>
  <r>
    <s v="AX17757"/>
    <s v="ENX2001"/>
    <s v="A120"/>
    <s v="EMP1033"/>
    <x v="578"/>
    <x v="660"/>
    <x v="2"/>
    <n v="951"/>
    <n v="504"/>
    <n v="1512"/>
    <n v="2853"/>
    <n v="1341"/>
    <x v="71"/>
    <s v="Jerry Perry"/>
    <x v="578"/>
    <x v="6"/>
    <x v="5"/>
    <x v="2"/>
  </r>
  <r>
    <s v="AX17773"/>
    <s v="ENX2096"/>
    <s v="A149"/>
    <s v="EMP1014"/>
    <x v="796"/>
    <x v="702"/>
    <x v="0"/>
    <n v="1587"/>
    <n v="1301"/>
    <n v="2602"/>
    <n v="3174"/>
    <n v="572"/>
    <x v="42"/>
    <s v="Ronald Reed"/>
    <x v="796"/>
    <x v="4"/>
    <x v="9"/>
    <x v="2"/>
  </r>
  <r>
    <s v="AX17776"/>
    <s v="ENX2009"/>
    <s v="A133"/>
    <s v="EMP1035"/>
    <x v="577"/>
    <x v="738"/>
    <x v="1"/>
    <n v="584"/>
    <n v="420"/>
    <n v="420"/>
    <n v="584"/>
    <n v="164"/>
    <x v="37"/>
    <s v="Roger Ramos"/>
    <x v="577"/>
    <x v="0"/>
    <x v="9"/>
    <x v="2"/>
  </r>
  <r>
    <s v="AX17777"/>
    <s v="ENX2084"/>
    <s v="A110"/>
    <s v="EMP1001"/>
    <x v="122"/>
    <x v="526"/>
    <x v="1"/>
    <n v="1783"/>
    <n v="1230"/>
    <n v="1230"/>
    <n v="1783"/>
    <n v="553"/>
    <x v="73"/>
    <s v="Kevin Butler"/>
    <x v="122"/>
    <x v="2"/>
    <x v="0"/>
    <x v="2"/>
  </r>
  <r>
    <s v="AX17779"/>
    <s v="ENX2030"/>
    <s v="A161"/>
    <s v="EMP1019"/>
    <x v="527"/>
    <x v="538"/>
    <x v="0"/>
    <n v="1899"/>
    <n v="1044"/>
    <n v="2088"/>
    <n v="3798"/>
    <n v="1710"/>
    <x v="25"/>
    <s v="Roger Robertson"/>
    <x v="527"/>
    <x v="3"/>
    <x v="3"/>
    <x v="2"/>
  </r>
  <r>
    <s v="AX17782"/>
    <s v="ENX2003"/>
    <s v="A150"/>
    <s v="EMP1035"/>
    <x v="767"/>
    <x v="513"/>
    <x v="0"/>
    <n v="1783"/>
    <n v="1516"/>
    <n v="3032"/>
    <n v="3566"/>
    <n v="534"/>
    <x v="27"/>
    <s v="Roger Ramos"/>
    <x v="767"/>
    <x v="6"/>
    <x v="6"/>
    <x v="2"/>
  </r>
  <r>
    <s v="AX17784"/>
    <s v="ENX2054"/>
    <s v="A160"/>
    <s v="EMP1013"/>
    <x v="579"/>
    <x v="523"/>
    <x v="1"/>
    <n v="127"/>
    <n v="79"/>
    <n v="79"/>
    <n v="127"/>
    <n v="48"/>
    <x v="1"/>
    <s v="Charles Harper"/>
    <x v="579"/>
    <x v="2"/>
    <x v="2"/>
    <x v="2"/>
  </r>
  <r>
    <s v="AX17785"/>
    <s v="ENX2077"/>
    <s v="A100"/>
    <s v="EMP1030"/>
    <x v="29"/>
    <x v="789"/>
    <x v="1"/>
    <n v="530"/>
    <n v="424"/>
    <n v="424"/>
    <n v="530"/>
    <n v="106"/>
    <x v="67"/>
    <s v="Bobby Russell"/>
    <x v="29"/>
    <x v="0"/>
    <x v="10"/>
    <x v="2"/>
  </r>
  <r>
    <s v="AX17786"/>
    <s v="ENX2095"/>
    <s v="A142"/>
    <s v="EMP1024"/>
    <x v="6"/>
    <x v="700"/>
    <x v="1"/>
    <n v="1743"/>
    <n v="872"/>
    <n v="872"/>
    <n v="1743"/>
    <n v="871"/>
    <x v="15"/>
    <s v="Ernest Wheeler"/>
    <x v="6"/>
    <x v="5"/>
    <x v="8"/>
    <x v="2"/>
  </r>
  <r>
    <s v="AX17788"/>
    <s v="ENX2016"/>
    <s v="A151"/>
    <s v="EMP1002"/>
    <x v="168"/>
    <x v="746"/>
    <x v="3"/>
    <n v="1351"/>
    <n v="1108"/>
    <n v="4432"/>
    <n v="5404"/>
    <n v="972"/>
    <x v="24"/>
    <s v="Andrew Bowman"/>
    <x v="168"/>
    <x v="3"/>
    <x v="2"/>
    <x v="2"/>
  </r>
  <r>
    <s v="AX17790"/>
    <s v="ENX2042"/>
    <s v="A138"/>
    <s v="EMP1020"/>
    <x v="749"/>
    <x v="557"/>
    <x v="0"/>
    <n v="203"/>
    <n v="154"/>
    <n v="308"/>
    <n v="406"/>
    <n v="98"/>
    <x v="6"/>
    <s v="Ryan Butler"/>
    <x v="749"/>
    <x v="1"/>
    <x v="9"/>
    <x v="2"/>
  </r>
  <r>
    <s v="AX17794"/>
    <s v="ENX2005"/>
    <s v="A109"/>
    <s v="EMP1007"/>
    <x v="384"/>
    <x v="774"/>
    <x v="2"/>
    <n v="684"/>
    <n v="561"/>
    <n v="1683"/>
    <n v="2052"/>
    <n v="369"/>
    <x v="34"/>
    <s v="Jeremy Mendoza"/>
    <x v="384"/>
    <x v="0"/>
    <x v="2"/>
    <x v="2"/>
  </r>
  <r>
    <s v="AX17796"/>
    <s v="ENX2037"/>
    <s v="A120"/>
    <s v="EMP1020"/>
    <x v="680"/>
    <x v="548"/>
    <x v="3"/>
    <n v="880"/>
    <n v="634"/>
    <n v="2536"/>
    <n v="3520"/>
    <n v="984"/>
    <x v="71"/>
    <s v="Ryan Butler"/>
    <x v="680"/>
    <x v="6"/>
    <x v="5"/>
    <x v="2"/>
  </r>
  <r>
    <s v="AX17806"/>
    <s v="ENX2040"/>
    <s v="A160"/>
    <s v="EMP1024"/>
    <x v="36"/>
    <x v="781"/>
    <x v="1"/>
    <n v="1889"/>
    <n v="945"/>
    <n v="945"/>
    <n v="1889"/>
    <n v="944"/>
    <x v="1"/>
    <s v="Ernest Wheeler"/>
    <x v="36"/>
    <x v="2"/>
    <x v="11"/>
    <x v="2"/>
  </r>
  <r>
    <s v="AX17808"/>
    <s v="ENX2051"/>
    <s v="A153"/>
    <s v="EMP1035"/>
    <x v="218"/>
    <x v="556"/>
    <x v="1"/>
    <n v="1077"/>
    <n v="732"/>
    <n v="732"/>
    <n v="1077"/>
    <n v="345"/>
    <x v="69"/>
    <s v="Roger Ramos"/>
    <x v="218"/>
    <x v="1"/>
    <x v="9"/>
    <x v="2"/>
  </r>
  <r>
    <s v="AX17810"/>
    <s v="ENX2042"/>
    <s v="A165"/>
    <s v="EMP1007"/>
    <x v="520"/>
    <x v="586"/>
    <x v="1"/>
    <n v="203"/>
    <n v="154"/>
    <n v="154"/>
    <n v="203"/>
    <n v="49"/>
    <x v="51"/>
    <s v="Jeremy Mendoza"/>
    <x v="520"/>
    <x v="1"/>
    <x v="1"/>
    <x v="2"/>
  </r>
  <r>
    <s v="AX17811"/>
    <s v="ENX2065"/>
    <s v="A127"/>
    <s v="EMP1021"/>
    <x v="185"/>
    <x v="644"/>
    <x v="1"/>
    <n v="2396"/>
    <n v="1965"/>
    <n v="1965"/>
    <n v="2396"/>
    <n v="431"/>
    <x v="5"/>
    <s v="Clarence Fox"/>
    <x v="185"/>
    <x v="5"/>
    <x v="2"/>
    <x v="2"/>
  </r>
  <r>
    <s v="AX17812"/>
    <s v="ENX2091"/>
    <s v="A161"/>
    <s v="EMP1007"/>
    <x v="112"/>
    <x v="681"/>
    <x v="2"/>
    <n v="368"/>
    <n v="294"/>
    <n v="882"/>
    <n v="1104"/>
    <n v="222"/>
    <x v="25"/>
    <s v="Jeremy Mendoza"/>
    <x v="112"/>
    <x v="6"/>
    <x v="9"/>
    <x v="2"/>
  </r>
  <r>
    <s v="AX17813"/>
    <s v="ENX2099"/>
    <s v="A163"/>
    <s v="EMP1042"/>
    <x v="271"/>
    <x v="605"/>
    <x v="0"/>
    <n v="1367"/>
    <n v="984"/>
    <n v="1968"/>
    <n v="2734"/>
    <n v="766"/>
    <x v="60"/>
    <s v="Scott Clark"/>
    <x v="271"/>
    <x v="1"/>
    <x v="1"/>
    <x v="2"/>
  </r>
  <r>
    <s v="AX17814"/>
    <s v="ENX2009"/>
    <s v="A170"/>
    <s v="EMP1001"/>
    <x v="21"/>
    <x v="541"/>
    <x v="3"/>
    <n v="584"/>
    <n v="420"/>
    <n v="1680"/>
    <n v="2336"/>
    <n v="656"/>
    <x v="18"/>
    <s v="Kevin Butler"/>
    <x v="21"/>
    <x v="3"/>
    <x v="7"/>
    <x v="2"/>
  </r>
  <r>
    <s v="AX17816"/>
    <s v="ENX2057"/>
    <s v="A100"/>
    <s v="EMP1022"/>
    <x v="598"/>
    <x v="544"/>
    <x v="1"/>
    <n v="181"/>
    <n v="130"/>
    <n v="130"/>
    <n v="181"/>
    <n v="51"/>
    <x v="67"/>
    <s v="Walter Cook"/>
    <x v="598"/>
    <x v="5"/>
    <x v="3"/>
    <x v="2"/>
  </r>
  <r>
    <s v="AX17818"/>
    <s v="ENX2099"/>
    <s v="A131"/>
    <s v="EMP1036"/>
    <x v="210"/>
    <x v="743"/>
    <x v="3"/>
    <n v="1367"/>
    <n v="984"/>
    <n v="3936"/>
    <n v="5468"/>
    <n v="1532"/>
    <x v="66"/>
    <s v="Robert Reed"/>
    <x v="210"/>
    <x v="5"/>
    <x v="8"/>
    <x v="2"/>
  </r>
  <r>
    <s v="AX17824"/>
    <s v="ENX2094"/>
    <s v="A116"/>
    <s v="EMP1020"/>
    <x v="16"/>
    <x v="495"/>
    <x v="1"/>
    <n v="771"/>
    <n v="648"/>
    <n v="648"/>
    <n v="771"/>
    <n v="123"/>
    <x v="47"/>
    <s v="Ryan Butler"/>
    <x v="16"/>
    <x v="6"/>
    <x v="5"/>
    <x v="2"/>
  </r>
  <r>
    <s v="AX17825"/>
    <s v="ENX2085"/>
    <s v="A106"/>
    <s v="EMP1015"/>
    <x v="187"/>
    <x v="799"/>
    <x v="2"/>
    <n v="1862"/>
    <n v="1173"/>
    <n v="3519"/>
    <n v="5586"/>
    <n v="2067"/>
    <x v="35"/>
    <s v="Justin Lynch"/>
    <x v="187"/>
    <x v="3"/>
    <x v="8"/>
    <x v="2"/>
  </r>
  <r>
    <s v="AX17826"/>
    <s v="ENX2038"/>
    <s v="A117"/>
    <s v="EMP1033"/>
    <x v="795"/>
    <x v="475"/>
    <x v="3"/>
    <n v="392"/>
    <n v="255"/>
    <n v="1020"/>
    <n v="1568"/>
    <n v="548"/>
    <x v="63"/>
    <s v="Jerry Perry"/>
    <x v="795"/>
    <x v="4"/>
    <x v="10"/>
    <x v="2"/>
  </r>
  <r>
    <s v="AX17827"/>
    <s v="ENX2021"/>
    <s v="A135"/>
    <s v="EMP1027"/>
    <x v="463"/>
    <x v="722"/>
    <x v="0"/>
    <n v="217"/>
    <n v="171"/>
    <n v="342"/>
    <n v="434"/>
    <n v="92"/>
    <x v="44"/>
    <s v="Gary Rodriguez"/>
    <x v="463"/>
    <x v="4"/>
    <x v="3"/>
    <x v="2"/>
  </r>
  <r>
    <s v="AX17839"/>
    <s v="ENX2094"/>
    <s v="A101"/>
    <s v="EMP1040"/>
    <x v="216"/>
    <x v="501"/>
    <x v="1"/>
    <n v="771"/>
    <n v="648"/>
    <n v="648"/>
    <n v="771"/>
    <n v="123"/>
    <x v="26"/>
    <s v="Patrick Ruiz"/>
    <x v="216"/>
    <x v="4"/>
    <x v="0"/>
    <x v="2"/>
  </r>
  <r>
    <s v="AX17841"/>
    <s v="ENX2037"/>
    <s v="A163"/>
    <s v="EMP1006"/>
    <x v="10"/>
    <x v="595"/>
    <x v="1"/>
    <n v="880"/>
    <n v="634"/>
    <n v="634"/>
    <n v="880"/>
    <n v="246"/>
    <x v="60"/>
    <s v="Sean Miller"/>
    <x v="10"/>
    <x v="3"/>
    <x v="4"/>
    <x v="2"/>
  </r>
  <r>
    <s v="AX17843"/>
    <s v="ENX2040"/>
    <s v="A160"/>
    <s v="EMP1007"/>
    <x v="457"/>
    <x v="793"/>
    <x v="1"/>
    <n v="1889"/>
    <n v="945"/>
    <n v="945"/>
    <n v="1889"/>
    <n v="944"/>
    <x v="1"/>
    <s v="Jeremy Mendoza"/>
    <x v="457"/>
    <x v="4"/>
    <x v="2"/>
    <x v="2"/>
  </r>
  <r>
    <s v="AX17844"/>
    <s v="ENX2056"/>
    <s v="A100"/>
    <s v="EMP1017"/>
    <x v="179"/>
    <x v="714"/>
    <x v="1"/>
    <n v="1635"/>
    <n v="1046"/>
    <n v="1046"/>
    <n v="1635"/>
    <n v="589"/>
    <x v="67"/>
    <s v="Brian Hansen"/>
    <x v="179"/>
    <x v="5"/>
    <x v="3"/>
    <x v="2"/>
  </r>
  <r>
    <s v="AX17847"/>
    <s v="ENX2069"/>
    <s v="A152"/>
    <s v="EMP1039"/>
    <x v="631"/>
    <x v="599"/>
    <x v="0"/>
    <n v="378"/>
    <n v="291"/>
    <n v="582"/>
    <n v="756"/>
    <n v="174"/>
    <x v="54"/>
    <s v="Eugene Holmes"/>
    <x v="631"/>
    <x v="0"/>
    <x v="7"/>
    <x v="2"/>
  </r>
  <r>
    <s v="AX17849"/>
    <s v="ENX2046"/>
    <s v="A173"/>
    <s v="EMP1000"/>
    <x v="699"/>
    <x v="628"/>
    <x v="0"/>
    <n v="2410"/>
    <n v="1518"/>
    <n v="3036"/>
    <n v="4820"/>
    <n v="1784"/>
    <x v="14"/>
    <s v="Fred Robertson"/>
    <x v="699"/>
    <x v="2"/>
    <x v="8"/>
    <x v="2"/>
  </r>
  <r>
    <s v="AX17851"/>
    <s v="ENX2080"/>
    <s v="A157"/>
    <s v="EMP1001"/>
    <x v="1"/>
    <x v="679"/>
    <x v="1"/>
    <n v="2353"/>
    <n v="1788"/>
    <n v="1788"/>
    <n v="2353"/>
    <n v="565"/>
    <x v="0"/>
    <s v="Kevin Butler"/>
    <x v="1"/>
    <x v="4"/>
    <x v="6"/>
    <x v="2"/>
  </r>
  <r>
    <s v="AX17853"/>
    <s v="ENX2024"/>
    <s v="A146"/>
    <s v="EMP1026"/>
    <x v="19"/>
    <x v="732"/>
    <x v="2"/>
    <n v="356"/>
    <n v="292"/>
    <n v="876"/>
    <n v="1068"/>
    <n v="192"/>
    <x v="8"/>
    <s v="Martin Perry"/>
    <x v="19"/>
    <x v="6"/>
    <x v="10"/>
    <x v="2"/>
  </r>
  <r>
    <s v="AX17856"/>
    <s v="ENX2099"/>
    <s v="A113"/>
    <s v="EMP1029"/>
    <x v="365"/>
    <x v="666"/>
    <x v="3"/>
    <n v="1367"/>
    <n v="984"/>
    <n v="3936"/>
    <n v="5468"/>
    <n v="1532"/>
    <x v="49"/>
    <s v="Howard Gardner"/>
    <x v="365"/>
    <x v="5"/>
    <x v="3"/>
    <x v="2"/>
  </r>
  <r>
    <s v="AX17857"/>
    <s v="ENX2065"/>
    <s v="A104"/>
    <s v="EMP1023"/>
    <x v="243"/>
    <x v="654"/>
    <x v="0"/>
    <n v="2396"/>
    <n v="1965"/>
    <n v="3930"/>
    <n v="4792"/>
    <n v="862"/>
    <x v="53"/>
    <s v="Brian Davis"/>
    <x v="243"/>
    <x v="0"/>
    <x v="4"/>
    <x v="2"/>
  </r>
  <r>
    <s v="AX17862"/>
    <s v="ENX2022"/>
    <s v="A143"/>
    <s v="EMP1017"/>
    <x v="656"/>
    <x v="695"/>
    <x v="1"/>
    <n v="561"/>
    <n v="421"/>
    <n v="421"/>
    <n v="561"/>
    <n v="140"/>
    <x v="9"/>
    <s v="Brian Hansen"/>
    <x v="656"/>
    <x v="6"/>
    <x v="10"/>
    <x v="2"/>
  </r>
  <r>
    <s v="AX17863"/>
    <s v="ENX2051"/>
    <s v="A173"/>
    <s v="EMP1039"/>
    <x v="201"/>
    <x v="550"/>
    <x v="2"/>
    <n v="1077"/>
    <n v="732"/>
    <n v="2196"/>
    <n v="3231"/>
    <n v="1035"/>
    <x v="14"/>
    <s v="Eugene Holmes"/>
    <x v="201"/>
    <x v="6"/>
    <x v="2"/>
    <x v="2"/>
  </r>
  <r>
    <s v="AX17866"/>
    <s v="ENX2044"/>
    <s v="A144"/>
    <s v="EMP1017"/>
    <x v="478"/>
    <x v="555"/>
    <x v="1"/>
    <n v="886"/>
    <n v="478"/>
    <n v="478"/>
    <n v="886"/>
    <n v="408"/>
    <x v="33"/>
    <s v="Brian Hansen"/>
    <x v="478"/>
    <x v="2"/>
    <x v="7"/>
    <x v="2"/>
  </r>
  <r>
    <s v="AX17868"/>
    <s v="ENX2028"/>
    <s v="A154"/>
    <s v="EMP1010"/>
    <x v="54"/>
    <x v="630"/>
    <x v="0"/>
    <n v="2283"/>
    <n v="1484"/>
    <n v="2968"/>
    <n v="4566"/>
    <n v="1598"/>
    <x v="55"/>
    <s v="Joshua Cook"/>
    <x v="54"/>
    <x v="4"/>
    <x v="7"/>
    <x v="2"/>
  </r>
  <r>
    <s v="AX17873"/>
    <s v="ENX2036"/>
    <s v="A119"/>
    <s v="EMP1042"/>
    <x v="768"/>
    <x v="671"/>
    <x v="2"/>
    <n v="1582"/>
    <n v="1234"/>
    <n v="3702"/>
    <n v="4746"/>
    <n v="1044"/>
    <x v="61"/>
    <s v="Scott Clark"/>
    <x v="768"/>
    <x v="5"/>
    <x v="10"/>
    <x v="2"/>
  </r>
  <r>
    <s v="AX17874"/>
    <s v="ENX2077"/>
    <s v="A159"/>
    <s v="EMP1017"/>
    <x v="577"/>
    <x v="652"/>
    <x v="1"/>
    <n v="530"/>
    <n v="424"/>
    <n v="424"/>
    <n v="530"/>
    <n v="106"/>
    <x v="52"/>
    <s v="Brian Hansen"/>
    <x v="577"/>
    <x v="6"/>
    <x v="0"/>
    <x v="2"/>
  </r>
  <r>
    <s v="AX17876"/>
    <s v="ENX2026"/>
    <s v="A112"/>
    <s v="EMP1042"/>
    <x v="382"/>
    <x v="801"/>
    <x v="1"/>
    <n v="947"/>
    <n v="786"/>
    <n v="786"/>
    <n v="947"/>
    <n v="161"/>
    <x v="40"/>
    <s v="Scott Clark"/>
    <x v="382"/>
    <x v="3"/>
    <x v="7"/>
    <x v="2"/>
  </r>
  <r>
    <s v="AX17878"/>
    <s v="ENX2036"/>
    <s v="A140"/>
    <s v="EMP1027"/>
    <x v="117"/>
    <x v="725"/>
    <x v="2"/>
    <n v="1582"/>
    <n v="1234"/>
    <n v="3702"/>
    <n v="4746"/>
    <n v="1044"/>
    <x v="46"/>
    <s v="Gary Rodriguez"/>
    <x v="117"/>
    <x v="2"/>
    <x v="6"/>
    <x v="2"/>
  </r>
  <r>
    <s v="AX17883"/>
    <s v="ENX2049"/>
    <s v="A101"/>
    <s v="EMP1018"/>
    <x v="221"/>
    <x v="658"/>
    <x v="1"/>
    <n v="826"/>
    <n v="562"/>
    <n v="562"/>
    <n v="826"/>
    <n v="264"/>
    <x v="26"/>
    <s v="Jimmy Young"/>
    <x v="221"/>
    <x v="1"/>
    <x v="9"/>
    <x v="2"/>
  </r>
  <r>
    <s v="AX17887"/>
    <s v="ENX2032"/>
    <s v="A148"/>
    <s v="EMP1014"/>
    <x v="653"/>
    <x v="792"/>
    <x v="1"/>
    <n v="1967"/>
    <n v="1397"/>
    <n v="1397"/>
    <n v="1967"/>
    <n v="570"/>
    <x v="31"/>
    <s v="Ronald Reed"/>
    <x v="653"/>
    <x v="1"/>
    <x v="10"/>
    <x v="2"/>
  </r>
  <r>
    <s v="AX17889"/>
    <s v="ENX2044"/>
    <s v="A113"/>
    <s v="EMP1003"/>
    <x v="59"/>
    <x v="514"/>
    <x v="1"/>
    <n v="886"/>
    <n v="478"/>
    <n v="478"/>
    <n v="886"/>
    <n v="408"/>
    <x v="49"/>
    <s v="Christopher Tucker"/>
    <x v="59"/>
    <x v="4"/>
    <x v="5"/>
    <x v="2"/>
  </r>
  <r>
    <s v="AX17890"/>
    <s v="ENX2031"/>
    <s v="A124"/>
    <s v="EMP1044"/>
    <x v="343"/>
    <x v="753"/>
    <x v="2"/>
    <n v="1638"/>
    <n v="1261"/>
    <n v="3783"/>
    <n v="4914"/>
    <n v="1131"/>
    <x v="21"/>
    <s v="Martin Carr"/>
    <x v="343"/>
    <x v="4"/>
    <x v="11"/>
    <x v="2"/>
  </r>
  <r>
    <s v="AX17896"/>
    <s v="ENX2053"/>
    <s v="A113"/>
    <s v="EMP1036"/>
    <x v="706"/>
    <x v="533"/>
    <x v="0"/>
    <n v="596"/>
    <n v="358"/>
    <n v="716"/>
    <n v="1192"/>
    <n v="476"/>
    <x v="49"/>
    <s v="Robert Reed"/>
    <x v="706"/>
    <x v="5"/>
    <x v="5"/>
    <x v="2"/>
  </r>
  <r>
    <s v="AX17902"/>
    <s v="ENX2042"/>
    <s v="A125"/>
    <s v="EMP1039"/>
    <x v="0"/>
    <x v="597"/>
    <x v="1"/>
    <n v="203"/>
    <n v="154"/>
    <n v="154"/>
    <n v="203"/>
    <n v="49"/>
    <x v="72"/>
    <s v="Eugene Holmes"/>
    <x v="0"/>
    <x v="3"/>
    <x v="1"/>
    <x v="2"/>
  </r>
  <r>
    <s v="AX17907"/>
    <s v="ENX2079"/>
    <s v="A106"/>
    <s v="EMP1005"/>
    <x v="411"/>
    <x v="567"/>
    <x v="2"/>
    <n v="1725"/>
    <n v="1363"/>
    <n v="4089"/>
    <n v="5175"/>
    <n v="1086"/>
    <x v="35"/>
    <s v="Ryan Welch"/>
    <x v="411"/>
    <x v="4"/>
    <x v="0"/>
    <x v="2"/>
  </r>
  <r>
    <s v="AX17908"/>
    <s v="ENX2004"/>
    <s v="A133"/>
    <s v="EMP1039"/>
    <x v="559"/>
    <x v="624"/>
    <x v="0"/>
    <n v="1278"/>
    <n v="665"/>
    <n v="1330"/>
    <n v="2556"/>
    <n v="1226"/>
    <x v="37"/>
    <s v="Eugene Holmes"/>
    <x v="559"/>
    <x v="3"/>
    <x v="11"/>
    <x v="2"/>
  </r>
  <r>
    <s v="AX17909"/>
    <s v="ENX2095"/>
    <s v="A112"/>
    <s v="EMP1035"/>
    <x v="1"/>
    <x v="487"/>
    <x v="1"/>
    <n v="1743"/>
    <n v="872"/>
    <n v="872"/>
    <n v="1743"/>
    <n v="871"/>
    <x v="40"/>
    <s v="Roger Ramos"/>
    <x v="1"/>
    <x v="4"/>
    <x v="6"/>
    <x v="2"/>
  </r>
  <r>
    <s v="AX17923"/>
    <s v="ENX2057"/>
    <s v="A153"/>
    <s v="EMP1026"/>
    <x v="255"/>
    <x v="599"/>
    <x v="1"/>
    <n v="181"/>
    <n v="130"/>
    <n v="130"/>
    <n v="181"/>
    <n v="51"/>
    <x v="69"/>
    <s v="Martin Perry"/>
    <x v="255"/>
    <x v="0"/>
    <x v="7"/>
    <x v="2"/>
  </r>
  <r>
    <s v="AX17939"/>
    <s v="ENX2072"/>
    <s v="A159"/>
    <s v="EMP1031"/>
    <x v="14"/>
    <x v="489"/>
    <x v="0"/>
    <n v="1887"/>
    <n v="1378"/>
    <n v="2756"/>
    <n v="3774"/>
    <n v="1018"/>
    <x v="52"/>
    <s v="Brian Thomas"/>
    <x v="14"/>
    <x v="3"/>
    <x v="5"/>
    <x v="2"/>
  </r>
  <r>
    <s v="AX17940"/>
    <s v="ENX2093"/>
    <s v="A168"/>
    <s v="EMP1009"/>
    <x v="564"/>
    <x v="669"/>
    <x v="0"/>
    <n v="112"/>
    <n v="90"/>
    <n v="180"/>
    <n v="224"/>
    <n v="44"/>
    <x v="45"/>
    <s v="Kenneth Fields"/>
    <x v="564"/>
    <x v="0"/>
    <x v="9"/>
    <x v="2"/>
  </r>
  <r>
    <s v="AX17942"/>
    <s v="ENX2034"/>
    <s v="A123"/>
    <s v="EMP1027"/>
    <x v="126"/>
    <x v="754"/>
    <x v="1"/>
    <n v="871"/>
    <n v="540"/>
    <n v="540"/>
    <n v="871"/>
    <n v="331"/>
    <x v="62"/>
    <s v="Gary Rodriguez"/>
    <x v="126"/>
    <x v="2"/>
    <x v="1"/>
    <x v="2"/>
  </r>
  <r>
    <s v="AX17943"/>
    <s v="ENX2004"/>
    <s v="A106"/>
    <s v="EMP1013"/>
    <x v="687"/>
    <x v="470"/>
    <x v="0"/>
    <n v="1278"/>
    <n v="665"/>
    <n v="1330"/>
    <n v="2556"/>
    <n v="1226"/>
    <x v="35"/>
    <s v="Charles Harper"/>
    <x v="687"/>
    <x v="3"/>
    <x v="7"/>
    <x v="2"/>
  </r>
  <r>
    <s v="AX17946"/>
    <s v="ENX2027"/>
    <s v="A125"/>
    <s v="EMP1010"/>
    <x v="363"/>
    <x v="693"/>
    <x v="0"/>
    <n v="2497"/>
    <n v="1473"/>
    <n v="2946"/>
    <n v="4994"/>
    <n v="2048"/>
    <x v="72"/>
    <s v="Joshua Cook"/>
    <x v="363"/>
    <x v="1"/>
    <x v="0"/>
    <x v="2"/>
  </r>
  <r>
    <s v="AX17950"/>
    <s v="ENX2025"/>
    <s v="A146"/>
    <s v="EMP1037"/>
    <x v="596"/>
    <x v="691"/>
    <x v="3"/>
    <n v="667"/>
    <n v="387"/>
    <n v="1548"/>
    <n v="2668"/>
    <n v="1120"/>
    <x v="8"/>
    <s v="Carl Hall"/>
    <x v="596"/>
    <x v="2"/>
    <x v="8"/>
    <x v="2"/>
  </r>
  <r>
    <s v="AX17952"/>
    <s v="ENX2075"/>
    <s v="A146"/>
    <s v="EMP1008"/>
    <x v="696"/>
    <x v="498"/>
    <x v="2"/>
    <n v="400"/>
    <n v="208"/>
    <n v="624"/>
    <n v="1200"/>
    <n v="576"/>
    <x v="8"/>
    <s v="Carl Elliott"/>
    <x v="696"/>
    <x v="0"/>
    <x v="4"/>
    <x v="2"/>
  </r>
  <r>
    <s v="AX17953"/>
    <s v="ENX2061"/>
    <s v="A120"/>
    <s v="EMP1037"/>
    <x v="367"/>
    <x v="594"/>
    <x v="2"/>
    <n v="913"/>
    <n v="584"/>
    <n v="1752"/>
    <n v="2739"/>
    <n v="987"/>
    <x v="71"/>
    <s v="Carl Hall"/>
    <x v="367"/>
    <x v="2"/>
    <x v="10"/>
    <x v="2"/>
  </r>
  <r>
    <s v="AX17955"/>
    <s v="ENX2056"/>
    <s v="A119"/>
    <s v="EMP1026"/>
    <x v="594"/>
    <x v="480"/>
    <x v="1"/>
    <n v="1635"/>
    <n v="1046"/>
    <n v="1046"/>
    <n v="1635"/>
    <n v="589"/>
    <x v="61"/>
    <s v="Martin Perry"/>
    <x v="594"/>
    <x v="3"/>
    <x v="9"/>
    <x v="2"/>
  </r>
  <r>
    <s v="AX17960"/>
    <s v="ENX2072"/>
    <s v="A145"/>
    <s v="EMP1009"/>
    <x v="226"/>
    <x v="700"/>
    <x v="0"/>
    <n v="1887"/>
    <n v="1378"/>
    <n v="2756"/>
    <n v="3774"/>
    <n v="1018"/>
    <x v="50"/>
    <s v="Kenneth Fields"/>
    <x v="226"/>
    <x v="5"/>
    <x v="8"/>
    <x v="2"/>
  </r>
  <r>
    <s v="AX17966"/>
    <s v="ENX2012"/>
    <s v="A161"/>
    <s v="EMP1044"/>
    <x v="312"/>
    <x v="581"/>
    <x v="1"/>
    <n v="1353"/>
    <n v="947"/>
    <n v="947"/>
    <n v="1353"/>
    <n v="406"/>
    <x v="25"/>
    <s v="Martin Carr"/>
    <x v="312"/>
    <x v="4"/>
    <x v="6"/>
    <x v="2"/>
  </r>
  <r>
    <s v="AX17968"/>
    <s v="ENX2001"/>
    <s v="A104"/>
    <s v="EMP1019"/>
    <x v="429"/>
    <x v="680"/>
    <x v="1"/>
    <n v="951"/>
    <n v="504"/>
    <n v="504"/>
    <n v="951"/>
    <n v="447"/>
    <x v="53"/>
    <s v="Roger Robertson"/>
    <x v="429"/>
    <x v="1"/>
    <x v="4"/>
    <x v="2"/>
  </r>
  <r>
    <s v="AX17972"/>
    <s v="ENX2095"/>
    <s v="A171"/>
    <s v="EMP1044"/>
    <x v="260"/>
    <x v="804"/>
    <x v="1"/>
    <n v="1743"/>
    <n v="872"/>
    <n v="872"/>
    <n v="1743"/>
    <n v="871"/>
    <x v="58"/>
    <s v="Martin Carr"/>
    <x v="260"/>
    <x v="5"/>
    <x v="2"/>
    <x v="2"/>
  </r>
  <r>
    <s v="AX17976"/>
    <s v="ENX2002"/>
    <s v="A123"/>
    <s v="EMP1021"/>
    <x v="28"/>
    <x v="454"/>
    <x v="3"/>
    <n v="847"/>
    <n v="534"/>
    <n v="2136"/>
    <n v="3388"/>
    <n v="1252"/>
    <x v="62"/>
    <s v="Clarence Fox"/>
    <x v="28"/>
    <x v="1"/>
    <x v="7"/>
    <x v="2"/>
  </r>
  <r>
    <s v="AX17979"/>
    <s v="ENX2079"/>
    <s v="A116"/>
    <s v="EMP1005"/>
    <x v="754"/>
    <x v="541"/>
    <x v="1"/>
    <n v="1725"/>
    <n v="1363"/>
    <n v="1363"/>
    <n v="1725"/>
    <n v="362"/>
    <x v="47"/>
    <s v="Ryan Welch"/>
    <x v="754"/>
    <x v="3"/>
    <x v="7"/>
    <x v="2"/>
  </r>
  <r>
    <s v="AX17984"/>
    <s v="ENX2033"/>
    <s v="A145"/>
    <s v="EMP1005"/>
    <x v="699"/>
    <x v="704"/>
    <x v="1"/>
    <n v="2182"/>
    <n v="1200"/>
    <n v="1200"/>
    <n v="2182"/>
    <n v="982"/>
    <x v="50"/>
    <s v="Ryan Welch"/>
    <x v="699"/>
    <x v="0"/>
    <x v="6"/>
    <x v="2"/>
  </r>
  <r>
    <s v="AX17987"/>
    <s v="ENX2093"/>
    <s v="A146"/>
    <s v="EMP1008"/>
    <x v="220"/>
    <x v="683"/>
    <x v="2"/>
    <n v="112"/>
    <n v="90"/>
    <n v="270"/>
    <n v="336"/>
    <n v="66"/>
    <x v="8"/>
    <s v="Carl Elliott"/>
    <x v="220"/>
    <x v="1"/>
    <x v="11"/>
    <x v="2"/>
  </r>
  <r>
    <s v="AX17988"/>
    <s v="ENX2055"/>
    <s v="A116"/>
    <s v="EMP1003"/>
    <x v="797"/>
    <x v="781"/>
    <x v="2"/>
    <n v="2495"/>
    <n v="1896"/>
    <n v="5688"/>
    <n v="7485"/>
    <n v="1797"/>
    <x v="47"/>
    <s v="Christopher Tucker"/>
    <x v="797"/>
    <x v="2"/>
    <x v="11"/>
    <x v="2"/>
  </r>
  <r>
    <s v="AX17990"/>
    <s v="ENX2030"/>
    <s v="A149"/>
    <s v="EMP1038"/>
    <x v="91"/>
    <x v="507"/>
    <x v="1"/>
    <n v="1899"/>
    <n v="1044"/>
    <n v="1044"/>
    <n v="1899"/>
    <n v="855"/>
    <x v="42"/>
    <s v="Scott Mason"/>
    <x v="91"/>
    <x v="4"/>
    <x v="0"/>
    <x v="2"/>
  </r>
  <r>
    <s v="AX17996"/>
    <s v="ENX2077"/>
    <s v="A106"/>
    <s v="EMP1026"/>
    <x v="451"/>
    <x v="738"/>
    <x v="2"/>
    <n v="530"/>
    <n v="424"/>
    <n v="1272"/>
    <n v="1590"/>
    <n v="318"/>
    <x v="35"/>
    <s v="Martin Perry"/>
    <x v="451"/>
    <x v="0"/>
    <x v="9"/>
    <x v="2"/>
  </r>
  <r>
    <s v="AX18004"/>
    <s v="ENX2013"/>
    <s v="A104"/>
    <s v="EMP1010"/>
    <x v="751"/>
    <x v="572"/>
    <x v="1"/>
    <n v="368"/>
    <n v="269"/>
    <n v="269"/>
    <n v="368"/>
    <n v="99"/>
    <x v="53"/>
    <s v="Joshua Cook"/>
    <x v="751"/>
    <x v="6"/>
    <x v="11"/>
    <x v="2"/>
  </r>
  <r>
    <s v="AX18015"/>
    <s v="ENX2086"/>
    <s v="A121"/>
    <s v="EMP1041"/>
    <x v="277"/>
    <x v="457"/>
    <x v="2"/>
    <n v="123"/>
    <n v="84"/>
    <n v="252"/>
    <n v="369"/>
    <n v="117"/>
    <x v="70"/>
    <s v="Joe Sims"/>
    <x v="277"/>
    <x v="2"/>
    <x v="3"/>
    <x v="2"/>
  </r>
  <r>
    <s v="AX18016"/>
    <s v="ENX2012"/>
    <s v="A135"/>
    <s v="EMP1036"/>
    <x v="370"/>
    <x v="569"/>
    <x v="1"/>
    <n v="1353"/>
    <n v="947"/>
    <n v="947"/>
    <n v="1353"/>
    <n v="406"/>
    <x v="44"/>
    <s v="Robert Reed"/>
    <x v="370"/>
    <x v="4"/>
    <x v="1"/>
    <x v="2"/>
  </r>
  <r>
    <s v="AX18017"/>
    <s v="ENX2061"/>
    <s v="A122"/>
    <s v="EMP1038"/>
    <x v="107"/>
    <x v="674"/>
    <x v="2"/>
    <n v="913"/>
    <n v="584"/>
    <n v="1752"/>
    <n v="2739"/>
    <n v="987"/>
    <x v="17"/>
    <s v="Scott Mason"/>
    <x v="107"/>
    <x v="0"/>
    <x v="8"/>
    <x v="2"/>
  </r>
  <r>
    <s v="AX18018"/>
    <s v="ENX2022"/>
    <s v="A121"/>
    <s v="EMP1025"/>
    <x v="44"/>
    <x v="795"/>
    <x v="2"/>
    <n v="561"/>
    <n v="421"/>
    <n v="1263"/>
    <n v="1683"/>
    <n v="420"/>
    <x v="70"/>
    <s v="Ernest Wagner"/>
    <x v="44"/>
    <x v="5"/>
    <x v="11"/>
    <x v="2"/>
  </r>
  <r>
    <s v="AX18025"/>
    <s v="ENX2060"/>
    <s v="A119"/>
    <s v="EMP1009"/>
    <x v="318"/>
    <x v="618"/>
    <x v="1"/>
    <n v="1467"/>
    <n v="807"/>
    <n v="807"/>
    <n v="1467"/>
    <n v="660"/>
    <x v="61"/>
    <s v="Kenneth Fields"/>
    <x v="318"/>
    <x v="2"/>
    <x v="9"/>
    <x v="2"/>
  </r>
  <r>
    <s v="AX18027"/>
    <s v="ENX2078"/>
    <s v="A129"/>
    <s v="EMP1012"/>
    <x v="192"/>
    <x v="802"/>
    <x v="1"/>
    <n v="1798"/>
    <n v="971"/>
    <n v="971"/>
    <n v="1798"/>
    <n v="827"/>
    <x v="59"/>
    <s v="John Reyes"/>
    <x v="192"/>
    <x v="1"/>
    <x v="2"/>
    <x v="2"/>
  </r>
  <r>
    <s v="AX18028"/>
    <s v="ENX2023"/>
    <s v="A158"/>
    <s v="EMP1011"/>
    <x v="413"/>
    <x v="726"/>
    <x v="0"/>
    <n v="818"/>
    <n v="450"/>
    <n v="900"/>
    <n v="1636"/>
    <n v="736"/>
    <x v="4"/>
    <s v="Larry Marshall"/>
    <x v="413"/>
    <x v="0"/>
    <x v="7"/>
    <x v="2"/>
  </r>
  <r>
    <s v="AX18029"/>
    <s v="ENX2042"/>
    <s v="A152"/>
    <s v="EMP1032"/>
    <x v="584"/>
    <x v="736"/>
    <x v="3"/>
    <n v="203"/>
    <n v="154"/>
    <n v="616"/>
    <n v="812"/>
    <n v="196"/>
    <x v="54"/>
    <s v="Larry Castillo"/>
    <x v="584"/>
    <x v="2"/>
    <x v="4"/>
    <x v="2"/>
  </r>
  <r>
    <s v="AX18035"/>
    <s v="ENX2036"/>
    <s v="A134"/>
    <s v="EMP1030"/>
    <x v="621"/>
    <x v="479"/>
    <x v="1"/>
    <n v="1582"/>
    <n v="1234"/>
    <n v="1234"/>
    <n v="1582"/>
    <n v="348"/>
    <x v="7"/>
    <s v="Bobby Russell"/>
    <x v="621"/>
    <x v="0"/>
    <x v="10"/>
    <x v="2"/>
  </r>
  <r>
    <s v="AX18036"/>
    <s v="ENX2053"/>
    <s v="A127"/>
    <s v="EMP1043"/>
    <x v="71"/>
    <x v="619"/>
    <x v="2"/>
    <n v="596"/>
    <n v="358"/>
    <n v="1074"/>
    <n v="1788"/>
    <n v="714"/>
    <x v="5"/>
    <s v="Joshua Taylor"/>
    <x v="71"/>
    <x v="3"/>
    <x v="4"/>
    <x v="2"/>
  </r>
  <r>
    <s v="AX18038"/>
    <s v="ENX2057"/>
    <s v="A135"/>
    <s v="EMP1018"/>
    <x v="422"/>
    <x v="791"/>
    <x v="1"/>
    <n v="181"/>
    <n v="130"/>
    <n v="130"/>
    <n v="181"/>
    <n v="51"/>
    <x v="44"/>
    <s v="Jimmy Young"/>
    <x v="422"/>
    <x v="6"/>
    <x v="7"/>
    <x v="2"/>
  </r>
  <r>
    <s v="AX18043"/>
    <s v="ENX2056"/>
    <s v="A117"/>
    <s v="EMP1037"/>
    <x v="724"/>
    <x v="466"/>
    <x v="1"/>
    <n v="1635"/>
    <n v="1046"/>
    <n v="1046"/>
    <n v="1635"/>
    <n v="589"/>
    <x v="63"/>
    <s v="Carl Hall"/>
    <x v="724"/>
    <x v="5"/>
    <x v="9"/>
    <x v="2"/>
  </r>
  <r>
    <s v="AX18048"/>
    <s v="ENX2065"/>
    <s v="A119"/>
    <s v="EMP1035"/>
    <x v="97"/>
    <x v="635"/>
    <x v="3"/>
    <n v="2396"/>
    <n v="1965"/>
    <n v="7860"/>
    <n v="9584"/>
    <n v="1724"/>
    <x v="61"/>
    <s v="Roger Ramos"/>
    <x v="97"/>
    <x v="5"/>
    <x v="6"/>
    <x v="2"/>
  </r>
  <r>
    <s v="AX18058"/>
    <s v="ENX2011"/>
    <s v="A123"/>
    <s v="EMP1026"/>
    <x v="18"/>
    <x v="661"/>
    <x v="2"/>
    <n v="530"/>
    <n v="435"/>
    <n v="1305"/>
    <n v="1590"/>
    <n v="285"/>
    <x v="62"/>
    <s v="Martin Perry"/>
    <x v="18"/>
    <x v="6"/>
    <x v="1"/>
    <x v="2"/>
  </r>
  <r>
    <s v="AX18059"/>
    <s v="ENX2080"/>
    <s v="A135"/>
    <s v="EMP1033"/>
    <x v="3"/>
    <x v="470"/>
    <x v="3"/>
    <n v="2353"/>
    <n v="1788"/>
    <n v="7152"/>
    <n v="9412"/>
    <n v="2260"/>
    <x v="44"/>
    <s v="Jerry Perry"/>
    <x v="3"/>
    <x v="3"/>
    <x v="7"/>
    <x v="2"/>
  </r>
  <r>
    <s v="AX18060"/>
    <s v="ENX2029"/>
    <s v="A135"/>
    <s v="EMP1014"/>
    <x v="723"/>
    <x v="457"/>
    <x v="1"/>
    <n v="1848"/>
    <n v="1294"/>
    <n v="1294"/>
    <n v="1848"/>
    <n v="554"/>
    <x v="44"/>
    <s v="Ronald Reed"/>
    <x v="723"/>
    <x v="2"/>
    <x v="3"/>
    <x v="2"/>
  </r>
  <r>
    <s v="AX18070"/>
    <s v="ENX2045"/>
    <s v="A140"/>
    <s v="EMP1036"/>
    <x v="320"/>
    <x v="569"/>
    <x v="1"/>
    <n v="556"/>
    <n v="395"/>
    <n v="395"/>
    <n v="556"/>
    <n v="161"/>
    <x v="46"/>
    <s v="Robert Reed"/>
    <x v="320"/>
    <x v="4"/>
    <x v="1"/>
    <x v="2"/>
  </r>
  <r>
    <s v="AX18073"/>
    <s v="ENX2033"/>
    <s v="A132"/>
    <s v="EMP1028"/>
    <x v="340"/>
    <x v="626"/>
    <x v="1"/>
    <n v="2182"/>
    <n v="1200"/>
    <n v="1200"/>
    <n v="2182"/>
    <n v="982"/>
    <x v="56"/>
    <s v="Howard Sims"/>
    <x v="340"/>
    <x v="6"/>
    <x v="7"/>
    <x v="2"/>
  </r>
  <r>
    <s v="AX18077"/>
    <s v="ENX2046"/>
    <s v="A134"/>
    <s v="EMP1040"/>
    <x v="57"/>
    <x v="519"/>
    <x v="1"/>
    <n v="2410"/>
    <n v="1518"/>
    <n v="1518"/>
    <n v="2410"/>
    <n v="892"/>
    <x v="7"/>
    <s v="Patrick Ruiz"/>
    <x v="57"/>
    <x v="6"/>
    <x v="0"/>
    <x v="2"/>
  </r>
  <r>
    <s v="AX18079"/>
    <s v="ENX2051"/>
    <s v="A117"/>
    <s v="EMP1000"/>
    <x v="187"/>
    <x v="595"/>
    <x v="1"/>
    <n v="1077"/>
    <n v="732"/>
    <n v="732"/>
    <n v="1077"/>
    <n v="345"/>
    <x v="63"/>
    <s v="Fred Robertson"/>
    <x v="187"/>
    <x v="3"/>
    <x v="4"/>
    <x v="2"/>
  </r>
  <r>
    <s v="AX18080"/>
    <s v="ENX2046"/>
    <s v="A120"/>
    <s v="EMP1025"/>
    <x v="612"/>
    <x v="731"/>
    <x v="2"/>
    <n v="2410"/>
    <n v="1518"/>
    <n v="4554"/>
    <n v="7230"/>
    <n v="2676"/>
    <x v="71"/>
    <s v="Ernest Wagner"/>
    <x v="612"/>
    <x v="5"/>
    <x v="5"/>
    <x v="2"/>
  </r>
  <r>
    <s v="AX18083"/>
    <s v="ENX2076"/>
    <s v="A129"/>
    <s v="EMP1006"/>
    <x v="681"/>
    <x v="583"/>
    <x v="1"/>
    <n v="1522"/>
    <n v="791"/>
    <n v="791"/>
    <n v="1522"/>
    <n v="731"/>
    <x v="59"/>
    <s v="Sean Miller"/>
    <x v="681"/>
    <x v="2"/>
    <x v="11"/>
    <x v="2"/>
  </r>
  <r>
    <s v="AX18084"/>
    <s v="ENX2072"/>
    <s v="A103"/>
    <s v="EMP1044"/>
    <x v="136"/>
    <x v="790"/>
    <x v="1"/>
    <n v="1887"/>
    <n v="1378"/>
    <n v="1378"/>
    <n v="1887"/>
    <n v="509"/>
    <x v="2"/>
    <s v="Martin Carr"/>
    <x v="136"/>
    <x v="2"/>
    <x v="11"/>
    <x v="2"/>
  </r>
  <r>
    <s v="AX18087"/>
    <s v="ENX2094"/>
    <s v="A117"/>
    <s v="EMP1034"/>
    <x v="784"/>
    <x v="752"/>
    <x v="1"/>
    <n v="771"/>
    <n v="648"/>
    <n v="648"/>
    <n v="771"/>
    <n v="123"/>
    <x v="63"/>
    <s v="Arthur Mccoy"/>
    <x v="784"/>
    <x v="2"/>
    <x v="0"/>
    <x v="2"/>
  </r>
  <r>
    <s v="AX18091"/>
    <s v="ENX2069"/>
    <s v="A124"/>
    <s v="EMP1037"/>
    <x v="683"/>
    <x v="743"/>
    <x v="1"/>
    <n v="378"/>
    <n v="291"/>
    <n v="291"/>
    <n v="378"/>
    <n v="87"/>
    <x v="21"/>
    <s v="Carl Hall"/>
    <x v="683"/>
    <x v="5"/>
    <x v="8"/>
    <x v="2"/>
  </r>
  <r>
    <s v="AX18092"/>
    <s v="ENX2099"/>
    <s v="A104"/>
    <s v="EMP1036"/>
    <x v="177"/>
    <x v="537"/>
    <x v="0"/>
    <n v="1367"/>
    <n v="984"/>
    <n v="1968"/>
    <n v="2734"/>
    <n v="766"/>
    <x v="53"/>
    <s v="Robert Reed"/>
    <x v="177"/>
    <x v="4"/>
    <x v="10"/>
    <x v="2"/>
  </r>
  <r>
    <s v="AX18095"/>
    <s v="ENX2041"/>
    <s v="A145"/>
    <s v="EMP1020"/>
    <x v="133"/>
    <x v="773"/>
    <x v="1"/>
    <n v="1380"/>
    <n v="1090"/>
    <n v="1090"/>
    <n v="1380"/>
    <n v="290"/>
    <x v="50"/>
    <s v="Ryan Butler"/>
    <x v="133"/>
    <x v="0"/>
    <x v="3"/>
    <x v="2"/>
  </r>
  <r>
    <s v="AX18097"/>
    <s v="ENX2044"/>
    <s v="A149"/>
    <s v="EMP1038"/>
    <x v="405"/>
    <x v="553"/>
    <x v="1"/>
    <n v="886"/>
    <n v="478"/>
    <n v="478"/>
    <n v="886"/>
    <n v="408"/>
    <x v="42"/>
    <s v="Scott Mason"/>
    <x v="405"/>
    <x v="5"/>
    <x v="4"/>
    <x v="2"/>
  </r>
  <r>
    <s v="AX18098"/>
    <s v="ENX2001"/>
    <s v="A107"/>
    <s v="EMP1034"/>
    <x v="351"/>
    <x v="667"/>
    <x v="1"/>
    <n v="951"/>
    <n v="504"/>
    <n v="504"/>
    <n v="951"/>
    <n v="447"/>
    <x v="13"/>
    <s v="Arthur Mccoy"/>
    <x v="351"/>
    <x v="4"/>
    <x v="5"/>
    <x v="2"/>
  </r>
  <r>
    <s v="AX18101"/>
    <s v="ENX2045"/>
    <s v="A141"/>
    <s v="EMP1044"/>
    <x v="30"/>
    <x v="546"/>
    <x v="1"/>
    <n v="556"/>
    <n v="395"/>
    <n v="395"/>
    <n v="556"/>
    <n v="161"/>
    <x v="23"/>
    <s v="Martin Carr"/>
    <x v="30"/>
    <x v="5"/>
    <x v="1"/>
    <x v="2"/>
  </r>
  <r>
    <s v="AX18104"/>
    <s v="ENX2069"/>
    <s v="A107"/>
    <s v="EMP1009"/>
    <x v="436"/>
    <x v="495"/>
    <x v="1"/>
    <n v="378"/>
    <n v="291"/>
    <n v="291"/>
    <n v="378"/>
    <n v="87"/>
    <x v="13"/>
    <s v="Kenneth Fields"/>
    <x v="436"/>
    <x v="6"/>
    <x v="5"/>
    <x v="2"/>
  </r>
  <r>
    <s v="AX18107"/>
    <s v="ENX2051"/>
    <s v="A158"/>
    <s v="EMP1029"/>
    <x v="314"/>
    <x v="670"/>
    <x v="1"/>
    <n v="1077"/>
    <n v="732"/>
    <n v="732"/>
    <n v="1077"/>
    <n v="345"/>
    <x v="4"/>
    <s v="Howard Gardner"/>
    <x v="314"/>
    <x v="1"/>
    <x v="2"/>
    <x v="2"/>
  </r>
  <r>
    <s v="AX18108"/>
    <s v="ENX2054"/>
    <s v="A135"/>
    <s v="EMP1003"/>
    <x v="608"/>
    <x v="600"/>
    <x v="2"/>
    <n v="127"/>
    <n v="79"/>
    <n v="237"/>
    <n v="381"/>
    <n v="144"/>
    <x v="44"/>
    <s v="Christopher Tucker"/>
    <x v="608"/>
    <x v="0"/>
    <x v="1"/>
    <x v="2"/>
  </r>
  <r>
    <s v="AX18109"/>
    <s v="ENX2093"/>
    <s v="A144"/>
    <s v="EMP1017"/>
    <x v="635"/>
    <x v="457"/>
    <x v="0"/>
    <n v="112"/>
    <n v="90"/>
    <n v="180"/>
    <n v="224"/>
    <n v="44"/>
    <x v="33"/>
    <s v="Brian Hansen"/>
    <x v="635"/>
    <x v="2"/>
    <x v="3"/>
    <x v="2"/>
  </r>
  <r>
    <s v="AX18111"/>
    <s v="ENX2098"/>
    <s v="A125"/>
    <s v="EMP1019"/>
    <x v="323"/>
    <x v="583"/>
    <x v="0"/>
    <n v="1178"/>
    <n v="683"/>
    <n v="1366"/>
    <n v="2356"/>
    <n v="990"/>
    <x v="72"/>
    <s v="Roger Robertson"/>
    <x v="323"/>
    <x v="2"/>
    <x v="11"/>
    <x v="2"/>
  </r>
  <r>
    <s v="AX18120"/>
    <s v="ENX2016"/>
    <s v="A164"/>
    <s v="EMP1044"/>
    <x v="440"/>
    <x v="647"/>
    <x v="1"/>
    <n v="1351"/>
    <n v="1108"/>
    <n v="1108"/>
    <n v="1351"/>
    <n v="243"/>
    <x v="68"/>
    <s v="Martin Carr"/>
    <x v="440"/>
    <x v="1"/>
    <x v="7"/>
    <x v="2"/>
  </r>
  <r>
    <s v="AX18121"/>
    <s v="ENX2005"/>
    <s v="A151"/>
    <s v="EMP1021"/>
    <x v="91"/>
    <x v="697"/>
    <x v="1"/>
    <n v="684"/>
    <n v="561"/>
    <n v="561"/>
    <n v="684"/>
    <n v="123"/>
    <x v="24"/>
    <s v="Clarence Fox"/>
    <x v="91"/>
    <x v="5"/>
    <x v="6"/>
    <x v="2"/>
  </r>
  <r>
    <s v="AX18123"/>
    <s v="ENX2010"/>
    <s v="A145"/>
    <s v="EMP1008"/>
    <x v="751"/>
    <x v="630"/>
    <x v="3"/>
    <n v="1812"/>
    <n v="1305"/>
    <n v="5220"/>
    <n v="7248"/>
    <n v="2028"/>
    <x v="50"/>
    <s v="Carl Elliott"/>
    <x v="751"/>
    <x v="4"/>
    <x v="7"/>
    <x v="2"/>
  </r>
  <r>
    <s v="AX18125"/>
    <s v="ENX2078"/>
    <s v="A143"/>
    <s v="EMP1021"/>
    <x v="280"/>
    <x v="608"/>
    <x v="3"/>
    <n v="1798"/>
    <n v="971"/>
    <n v="3884"/>
    <n v="7192"/>
    <n v="3308"/>
    <x v="9"/>
    <s v="Clarence Fox"/>
    <x v="280"/>
    <x v="6"/>
    <x v="3"/>
    <x v="2"/>
  </r>
  <r>
    <s v="AX18130"/>
    <s v="ENX2066"/>
    <s v="A130"/>
    <s v="EMP1030"/>
    <x v="564"/>
    <x v="601"/>
    <x v="2"/>
    <n v="2091"/>
    <n v="1485"/>
    <n v="4455"/>
    <n v="6273"/>
    <n v="1818"/>
    <x v="3"/>
    <s v="Bobby Russell"/>
    <x v="564"/>
    <x v="6"/>
    <x v="5"/>
    <x v="2"/>
  </r>
  <r>
    <s v="AX18133"/>
    <s v="ENX2036"/>
    <s v="A159"/>
    <s v="EMP1003"/>
    <x v="496"/>
    <x v="503"/>
    <x v="1"/>
    <n v="1582"/>
    <n v="1234"/>
    <n v="1234"/>
    <n v="1582"/>
    <n v="348"/>
    <x v="52"/>
    <s v="Christopher Tucker"/>
    <x v="496"/>
    <x v="6"/>
    <x v="8"/>
    <x v="2"/>
  </r>
  <r>
    <s v="AX18136"/>
    <s v="ENX2009"/>
    <s v="A132"/>
    <s v="EMP1010"/>
    <x v="698"/>
    <x v="475"/>
    <x v="2"/>
    <n v="584"/>
    <n v="420"/>
    <n v="1260"/>
    <n v="1752"/>
    <n v="492"/>
    <x v="56"/>
    <s v="Joshua Cook"/>
    <x v="698"/>
    <x v="4"/>
    <x v="10"/>
    <x v="2"/>
  </r>
  <r>
    <s v="AX18139"/>
    <s v="ENX2069"/>
    <s v="A164"/>
    <s v="EMP1017"/>
    <x v="170"/>
    <x v="529"/>
    <x v="1"/>
    <n v="378"/>
    <n v="291"/>
    <n v="291"/>
    <n v="378"/>
    <n v="87"/>
    <x v="68"/>
    <s v="Brian Hansen"/>
    <x v="170"/>
    <x v="5"/>
    <x v="0"/>
    <x v="2"/>
  </r>
  <r>
    <s v="AX18142"/>
    <s v="ENX2042"/>
    <s v="A173"/>
    <s v="EMP1013"/>
    <x v="178"/>
    <x v="491"/>
    <x v="1"/>
    <n v="203"/>
    <n v="154"/>
    <n v="154"/>
    <n v="203"/>
    <n v="49"/>
    <x v="14"/>
    <s v="Charles Harper"/>
    <x v="178"/>
    <x v="6"/>
    <x v="4"/>
    <x v="2"/>
  </r>
  <r>
    <s v="AX18147"/>
    <s v="ENX2017"/>
    <s v="A134"/>
    <s v="EMP1007"/>
    <x v="601"/>
    <x v="608"/>
    <x v="3"/>
    <n v="35"/>
    <n v="22"/>
    <n v="88"/>
    <n v="140"/>
    <n v="52"/>
    <x v="7"/>
    <s v="Jeremy Mendoza"/>
    <x v="601"/>
    <x v="6"/>
    <x v="3"/>
    <x v="2"/>
  </r>
  <r>
    <s v="AX18149"/>
    <s v="ENX2071"/>
    <s v="A144"/>
    <s v="EMP1018"/>
    <x v="279"/>
    <x v="444"/>
    <x v="2"/>
    <n v="136"/>
    <n v="72"/>
    <n v="216"/>
    <n v="408"/>
    <n v="192"/>
    <x v="33"/>
    <s v="Jimmy Young"/>
    <x v="279"/>
    <x v="3"/>
    <x v="3"/>
    <x v="2"/>
  </r>
  <r>
    <s v="AX18151"/>
    <s v="ENX2034"/>
    <s v="A124"/>
    <s v="EMP1007"/>
    <x v="445"/>
    <x v="652"/>
    <x v="1"/>
    <n v="871"/>
    <n v="540"/>
    <n v="540"/>
    <n v="871"/>
    <n v="331"/>
    <x v="21"/>
    <s v="Jeremy Mendoza"/>
    <x v="445"/>
    <x v="6"/>
    <x v="0"/>
    <x v="2"/>
  </r>
  <r>
    <s v="AX18152"/>
    <s v="ENX2081"/>
    <s v="A103"/>
    <s v="EMP1001"/>
    <x v="287"/>
    <x v="663"/>
    <x v="1"/>
    <n v="1566"/>
    <n v="1190"/>
    <n v="1190"/>
    <n v="1566"/>
    <n v="376"/>
    <x v="2"/>
    <s v="Kevin Butler"/>
    <x v="287"/>
    <x v="3"/>
    <x v="9"/>
    <x v="2"/>
  </r>
  <r>
    <s v="AX18158"/>
    <s v="ENX2008"/>
    <s v="A142"/>
    <s v="EMP1012"/>
    <x v="343"/>
    <x v="788"/>
    <x v="1"/>
    <n v="315"/>
    <n v="208"/>
    <n v="208"/>
    <n v="315"/>
    <n v="107"/>
    <x v="15"/>
    <s v="John Reyes"/>
    <x v="343"/>
    <x v="6"/>
    <x v="0"/>
    <x v="2"/>
  </r>
  <r>
    <s v="AX18159"/>
    <s v="ENX2008"/>
    <s v="A123"/>
    <s v="EMP1022"/>
    <x v="77"/>
    <x v="690"/>
    <x v="1"/>
    <n v="315"/>
    <n v="208"/>
    <n v="208"/>
    <n v="315"/>
    <n v="107"/>
    <x v="62"/>
    <s v="Walter Cook"/>
    <x v="77"/>
    <x v="5"/>
    <x v="2"/>
    <x v="2"/>
  </r>
  <r>
    <s v="AX18161"/>
    <s v="ENX2018"/>
    <s v="A153"/>
    <s v="EMP1016"/>
    <x v="30"/>
    <x v="510"/>
    <x v="1"/>
    <n v="1972"/>
    <n v="1321"/>
    <n v="1321"/>
    <n v="1972"/>
    <n v="651"/>
    <x v="69"/>
    <s v="Henry Nelson"/>
    <x v="30"/>
    <x v="5"/>
    <x v="4"/>
    <x v="2"/>
  </r>
  <r>
    <s v="AX18165"/>
    <s v="ENX2055"/>
    <s v="A131"/>
    <s v="EMP1023"/>
    <x v="566"/>
    <x v="488"/>
    <x v="1"/>
    <n v="2495"/>
    <n v="1896"/>
    <n v="1896"/>
    <n v="2495"/>
    <n v="599"/>
    <x v="66"/>
    <s v="Brian Davis"/>
    <x v="566"/>
    <x v="2"/>
    <x v="3"/>
    <x v="2"/>
  </r>
  <r>
    <s v="AX18166"/>
    <s v="ENX2039"/>
    <s v="A108"/>
    <s v="EMP1017"/>
    <x v="783"/>
    <x v="441"/>
    <x v="0"/>
    <n v="817"/>
    <n v="409"/>
    <n v="818"/>
    <n v="1634"/>
    <n v="816"/>
    <x v="64"/>
    <s v="Brian Hansen"/>
    <x v="783"/>
    <x v="0"/>
    <x v="0"/>
    <x v="2"/>
  </r>
  <r>
    <s v="AX18170"/>
    <s v="ENX2085"/>
    <s v="A156"/>
    <s v="EMP1044"/>
    <x v="114"/>
    <x v="673"/>
    <x v="3"/>
    <n v="1862"/>
    <n v="1173"/>
    <n v="4692"/>
    <n v="7448"/>
    <n v="2756"/>
    <x v="39"/>
    <s v="Martin Carr"/>
    <x v="114"/>
    <x v="6"/>
    <x v="11"/>
    <x v="2"/>
  </r>
  <r>
    <s v="AX18171"/>
    <s v="ENX2089"/>
    <s v="A158"/>
    <s v="EMP1038"/>
    <x v="772"/>
    <x v="512"/>
    <x v="1"/>
    <n v="2294"/>
    <n v="1399"/>
    <n v="1399"/>
    <n v="2294"/>
    <n v="895"/>
    <x v="4"/>
    <s v="Scott Mason"/>
    <x v="772"/>
    <x v="6"/>
    <x v="4"/>
    <x v="2"/>
  </r>
  <r>
    <s v="AX18173"/>
    <s v="ENX2091"/>
    <s v="A169"/>
    <s v="EMP1010"/>
    <x v="359"/>
    <x v="515"/>
    <x v="2"/>
    <n v="368"/>
    <n v="294"/>
    <n v="882"/>
    <n v="1104"/>
    <n v="222"/>
    <x v="30"/>
    <s v="Joshua Cook"/>
    <x v="359"/>
    <x v="6"/>
    <x v="1"/>
    <x v="2"/>
  </r>
  <r>
    <s v="AX18175"/>
    <s v="ENX2099"/>
    <s v="A111"/>
    <s v="EMP1035"/>
    <x v="38"/>
    <x v="628"/>
    <x v="2"/>
    <n v="1367"/>
    <n v="984"/>
    <n v="2952"/>
    <n v="4101"/>
    <n v="1149"/>
    <x v="19"/>
    <s v="Roger Ramos"/>
    <x v="38"/>
    <x v="2"/>
    <x v="8"/>
    <x v="2"/>
  </r>
  <r>
    <s v="AX18183"/>
    <s v="ENX2027"/>
    <s v="A101"/>
    <s v="EMP1003"/>
    <x v="580"/>
    <x v="629"/>
    <x v="1"/>
    <n v="2497"/>
    <n v="1473"/>
    <n v="1473"/>
    <n v="2497"/>
    <n v="1024"/>
    <x v="26"/>
    <s v="Christopher Tucker"/>
    <x v="580"/>
    <x v="3"/>
    <x v="6"/>
    <x v="2"/>
  </r>
  <r>
    <s v="AX18190"/>
    <s v="ENX2016"/>
    <s v="A144"/>
    <s v="EMP1037"/>
    <x v="227"/>
    <x v="455"/>
    <x v="1"/>
    <n v="1351"/>
    <n v="1108"/>
    <n v="1108"/>
    <n v="1351"/>
    <n v="243"/>
    <x v="33"/>
    <s v="Carl Hall"/>
    <x v="227"/>
    <x v="5"/>
    <x v="10"/>
    <x v="2"/>
  </r>
  <r>
    <s v="AX18193"/>
    <s v="ENX2038"/>
    <s v="A135"/>
    <s v="EMP1044"/>
    <x v="410"/>
    <x v="744"/>
    <x v="1"/>
    <n v="392"/>
    <n v="255"/>
    <n v="255"/>
    <n v="392"/>
    <n v="137"/>
    <x v="44"/>
    <s v="Martin Carr"/>
    <x v="410"/>
    <x v="6"/>
    <x v="6"/>
    <x v="2"/>
  </r>
  <r>
    <s v="AX18198"/>
    <s v="ENX2042"/>
    <s v="A129"/>
    <s v="EMP1028"/>
    <x v="181"/>
    <x v="478"/>
    <x v="0"/>
    <n v="203"/>
    <n v="154"/>
    <n v="308"/>
    <n v="406"/>
    <n v="98"/>
    <x v="59"/>
    <s v="Howard Sims"/>
    <x v="181"/>
    <x v="5"/>
    <x v="11"/>
    <x v="2"/>
  </r>
  <r>
    <s v="AX18200"/>
    <s v="ENX2053"/>
    <s v="A170"/>
    <s v="EMP1003"/>
    <x v="200"/>
    <x v="723"/>
    <x v="3"/>
    <n v="596"/>
    <n v="358"/>
    <n v="1432"/>
    <n v="2384"/>
    <n v="952"/>
    <x v="18"/>
    <s v="Christopher Tucker"/>
    <x v="200"/>
    <x v="0"/>
    <x v="0"/>
    <x v="2"/>
  </r>
  <r>
    <s v="AX18202"/>
    <s v="ENX2064"/>
    <s v="A128"/>
    <s v="EMP1003"/>
    <x v="394"/>
    <x v="614"/>
    <x v="1"/>
    <n v="1414"/>
    <n v="962"/>
    <n v="962"/>
    <n v="1414"/>
    <n v="452"/>
    <x v="16"/>
    <s v="Christopher Tucker"/>
    <x v="394"/>
    <x v="4"/>
    <x v="2"/>
    <x v="2"/>
  </r>
  <r>
    <s v="AX18211"/>
    <s v="ENX2080"/>
    <s v="A108"/>
    <s v="EMP1014"/>
    <x v="168"/>
    <x v="620"/>
    <x v="2"/>
    <n v="2353"/>
    <n v="1788"/>
    <n v="5364"/>
    <n v="7059"/>
    <n v="1695"/>
    <x v="64"/>
    <s v="Ronald Reed"/>
    <x v="168"/>
    <x v="1"/>
    <x v="4"/>
    <x v="2"/>
  </r>
  <r>
    <s v="AX18213"/>
    <s v="ENX2017"/>
    <s v="A105"/>
    <s v="EMP1006"/>
    <x v="282"/>
    <x v="757"/>
    <x v="1"/>
    <n v="35"/>
    <n v="22"/>
    <n v="22"/>
    <n v="35"/>
    <n v="13"/>
    <x v="57"/>
    <s v="Sean Miller"/>
    <x v="282"/>
    <x v="5"/>
    <x v="6"/>
    <x v="2"/>
  </r>
  <r>
    <s v="AX18215"/>
    <s v="ENX2092"/>
    <s v="A157"/>
    <s v="EMP1030"/>
    <x v="462"/>
    <x v="754"/>
    <x v="1"/>
    <n v="1639"/>
    <n v="1295"/>
    <n v="1295"/>
    <n v="1639"/>
    <n v="344"/>
    <x v="0"/>
    <s v="Bobby Russell"/>
    <x v="462"/>
    <x v="2"/>
    <x v="1"/>
    <x v="2"/>
  </r>
  <r>
    <s v="AX18217"/>
    <s v="ENX2019"/>
    <s v="A163"/>
    <s v="EMP1007"/>
    <x v="689"/>
    <x v="713"/>
    <x v="1"/>
    <n v="800"/>
    <n v="536"/>
    <n v="536"/>
    <n v="800"/>
    <n v="264"/>
    <x v="60"/>
    <s v="Jeremy Mendoza"/>
    <x v="689"/>
    <x v="3"/>
    <x v="10"/>
    <x v="2"/>
  </r>
  <r>
    <s v="AX18220"/>
    <s v="ENX2068"/>
    <s v="A109"/>
    <s v="EMP1031"/>
    <x v="301"/>
    <x v="601"/>
    <x v="0"/>
    <n v="1500"/>
    <n v="900"/>
    <n v="1800"/>
    <n v="3000"/>
    <n v="1200"/>
    <x v="34"/>
    <s v="Brian Thomas"/>
    <x v="301"/>
    <x v="6"/>
    <x v="5"/>
    <x v="2"/>
  </r>
  <r>
    <s v="AX18221"/>
    <s v="ENX2068"/>
    <s v="A149"/>
    <s v="EMP1011"/>
    <x v="301"/>
    <x v="618"/>
    <x v="3"/>
    <n v="1500"/>
    <n v="900"/>
    <n v="3600"/>
    <n v="6000"/>
    <n v="2400"/>
    <x v="42"/>
    <s v="Larry Marshall"/>
    <x v="301"/>
    <x v="2"/>
    <x v="9"/>
    <x v="2"/>
  </r>
  <r>
    <s v="AX18222"/>
    <s v="ENX2053"/>
    <s v="A144"/>
    <s v="EMP1039"/>
    <x v="156"/>
    <x v="455"/>
    <x v="1"/>
    <n v="596"/>
    <n v="358"/>
    <n v="358"/>
    <n v="596"/>
    <n v="238"/>
    <x v="33"/>
    <s v="Eugene Holmes"/>
    <x v="156"/>
    <x v="5"/>
    <x v="10"/>
    <x v="2"/>
  </r>
  <r>
    <s v="AX18230"/>
    <s v="ENX2043"/>
    <s v="A116"/>
    <s v="EMP1024"/>
    <x v="125"/>
    <x v="629"/>
    <x v="1"/>
    <n v="545"/>
    <n v="425"/>
    <n v="425"/>
    <n v="545"/>
    <n v="120"/>
    <x v="47"/>
    <s v="Ernest Wheeler"/>
    <x v="125"/>
    <x v="3"/>
    <x v="6"/>
    <x v="2"/>
  </r>
  <r>
    <s v="AX18232"/>
    <s v="ENX2062"/>
    <s v="A170"/>
    <s v="EMP1042"/>
    <x v="438"/>
    <x v="765"/>
    <x v="0"/>
    <n v="2464"/>
    <n v="1774"/>
    <n v="3548"/>
    <n v="4928"/>
    <n v="1380"/>
    <x v="18"/>
    <s v="Scott Clark"/>
    <x v="438"/>
    <x v="1"/>
    <x v="0"/>
    <x v="2"/>
  </r>
  <r>
    <s v="AX18236"/>
    <s v="ENX2070"/>
    <s v="A128"/>
    <s v="EMP1000"/>
    <x v="468"/>
    <x v="528"/>
    <x v="1"/>
    <n v="1671"/>
    <n v="1220"/>
    <n v="1220"/>
    <n v="1671"/>
    <n v="451"/>
    <x v="16"/>
    <s v="Fred Robertson"/>
    <x v="468"/>
    <x v="3"/>
    <x v="5"/>
    <x v="2"/>
  </r>
  <r>
    <s v="AX18237"/>
    <s v="ENX2002"/>
    <s v="A104"/>
    <s v="EMP1029"/>
    <x v="104"/>
    <x v="551"/>
    <x v="1"/>
    <n v="847"/>
    <n v="534"/>
    <n v="534"/>
    <n v="847"/>
    <n v="313"/>
    <x v="53"/>
    <s v="Howard Gardner"/>
    <x v="104"/>
    <x v="4"/>
    <x v="8"/>
    <x v="2"/>
  </r>
  <r>
    <s v="AX18240"/>
    <s v="ENX2021"/>
    <s v="A157"/>
    <s v="EMP1021"/>
    <x v="46"/>
    <x v="611"/>
    <x v="1"/>
    <n v="217"/>
    <n v="171"/>
    <n v="171"/>
    <n v="217"/>
    <n v="46"/>
    <x v="0"/>
    <s v="Clarence Fox"/>
    <x v="46"/>
    <x v="3"/>
    <x v="3"/>
    <x v="2"/>
  </r>
  <r>
    <s v="AX18242"/>
    <s v="ENX2074"/>
    <s v="A144"/>
    <s v="EMP1022"/>
    <x v="728"/>
    <x v="441"/>
    <x v="1"/>
    <n v="504"/>
    <n v="408"/>
    <n v="408"/>
    <n v="504"/>
    <n v="96"/>
    <x v="33"/>
    <s v="Walter Cook"/>
    <x v="728"/>
    <x v="0"/>
    <x v="0"/>
    <x v="2"/>
  </r>
  <r>
    <s v="AX18246"/>
    <s v="ENX2031"/>
    <s v="A136"/>
    <s v="EMP1038"/>
    <x v="314"/>
    <x v="553"/>
    <x v="1"/>
    <n v="1638"/>
    <n v="1261"/>
    <n v="1261"/>
    <n v="1638"/>
    <n v="377"/>
    <x v="29"/>
    <s v="Scott Mason"/>
    <x v="314"/>
    <x v="5"/>
    <x v="4"/>
    <x v="2"/>
  </r>
  <r>
    <s v="AX18251"/>
    <s v="ENX2021"/>
    <s v="A136"/>
    <s v="EMP1015"/>
    <x v="518"/>
    <x v="572"/>
    <x v="2"/>
    <n v="217"/>
    <n v="171"/>
    <n v="513"/>
    <n v="651"/>
    <n v="138"/>
    <x v="29"/>
    <s v="Justin Lynch"/>
    <x v="518"/>
    <x v="6"/>
    <x v="11"/>
    <x v="2"/>
  </r>
  <r>
    <s v="AX18255"/>
    <s v="ENX2002"/>
    <s v="A158"/>
    <s v="EMP1004"/>
    <x v="383"/>
    <x v="534"/>
    <x v="2"/>
    <n v="847"/>
    <n v="534"/>
    <n v="1602"/>
    <n v="2541"/>
    <n v="939"/>
    <x v="4"/>
    <s v="Kenneth Bradley"/>
    <x v="383"/>
    <x v="1"/>
    <x v="3"/>
    <x v="2"/>
  </r>
  <r>
    <s v="AX18256"/>
    <s v="ENX2090"/>
    <s v="A126"/>
    <s v="EMP1038"/>
    <x v="221"/>
    <x v="713"/>
    <x v="1"/>
    <n v="1338"/>
    <n v="682"/>
    <n v="682"/>
    <n v="1338"/>
    <n v="656"/>
    <x v="38"/>
    <s v="Scott Mason"/>
    <x v="221"/>
    <x v="3"/>
    <x v="10"/>
    <x v="2"/>
  </r>
  <r>
    <s v="AX18258"/>
    <s v="ENX2031"/>
    <s v="A121"/>
    <s v="EMP1029"/>
    <x v="743"/>
    <x v="685"/>
    <x v="1"/>
    <n v="1638"/>
    <n v="1261"/>
    <n v="1261"/>
    <n v="1638"/>
    <n v="377"/>
    <x v="70"/>
    <s v="Howard Gardner"/>
    <x v="743"/>
    <x v="3"/>
    <x v="0"/>
    <x v="2"/>
  </r>
  <r>
    <s v="AX18259"/>
    <s v="ENX2038"/>
    <s v="A122"/>
    <s v="EMP1029"/>
    <x v="659"/>
    <x v="492"/>
    <x v="1"/>
    <n v="392"/>
    <n v="255"/>
    <n v="255"/>
    <n v="392"/>
    <n v="137"/>
    <x v="17"/>
    <s v="Howard Gardner"/>
    <x v="659"/>
    <x v="0"/>
    <x v="7"/>
    <x v="2"/>
  </r>
  <r>
    <s v="AX18264"/>
    <s v="ENX2066"/>
    <s v="A143"/>
    <s v="EMP1036"/>
    <x v="283"/>
    <x v="668"/>
    <x v="3"/>
    <n v="2091"/>
    <n v="1485"/>
    <n v="5940"/>
    <n v="8364"/>
    <n v="2424"/>
    <x v="9"/>
    <s v="Robert Reed"/>
    <x v="283"/>
    <x v="2"/>
    <x v="11"/>
    <x v="2"/>
  </r>
  <r>
    <s v="AX18265"/>
    <s v="ENX2010"/>
    <s v="A109"/>
    <s v="EMP1000"/>
    <x v="532"/>
    <x v="607"/>
    <x v="1"/>
    <n v="1812"/>
    <n v="1305"/>
    <n v="1305"/>
    <n v="1812"/>
    <n v="507"/>
    <x v="34"/>
    <s v="Fred Robertson"/>
    <x v="532"/>
    <x v="5"/>
    <x v="7"/>
    <x v="2"/>
  </r>
  <r>
    <s v="AX18269"/>
    <s v="ENX2014"/>
    <s v="A129"/>
    <s v="EMP1038"/>
    <x v="685"/>
    <x v="678"/>
    <x v="1"/>
    <n v="1809"/>
    <n v="1067"/>
    <n v="1067"/>
    <n v="1809"/>
    <n v="742"/>
    <x v="59"/>
    <s v="Scott Mason"/>
    <x v="685"/>
    <x v="1"/>
    <x v="10"/>
    <x v="2"/>
  </r>
  <r>
    <s v="AX18274"/>
    <s v="ENX2020"/>
    <s v="A170"/>
    <s v="EMP1005"/>
    <x v="439"/>
    <x v="687"/>
    <x v="3"/>
    <n v="2005"/>
    <n v="1223"/>
    <n v="4892"/>
    <n v="8020"/>
    <n v="3128"/>
    <x v="18"/>
    <s v="Ryan Welch"/>
    <x v="439"/>
    <x v="3"/>
    <x v="0"/>
    <x v="2"/>
  </r>
  <r>
    <s v="AX18279"/>
    <s v="ENX2090"/>
    <s v="A153"/>
    <s v="EMP1024"/>
    <x v="797"/>
    <x v="474"/>
    <x v="1"/>
    <n v="1338"/>
    <n v="682"/>
    <n v="682"/>
    <n v="1338"/>
    <n v="656"/>
    <x v="69"/>
    <s v="Ernest Wheeler"/>
    <x v="797"/>
    <x v="4"/>
    <x v="10"/>
    <x v="2"/>
  </r>
  <r>
    <s v="AX18281"/>
    <s v="ENX2052"/>
    <s v="A133"/>
    <s v="EMP1037"/>
    <x v="755"/>
    <x v="693"/>
    <x v="2"/>
    <n v="1526"/>
    <n v="1251"/>
    <n v="3753"/>
    <n v="4578"/>
    <n v="825"/>
    <x v="37"/>
    <s v="Carl Hall"/>
    <x v="755"/>
    <x v="1"/>
    <x v="0"/>
    <x v="2"/>
  </r>
  <r>
    <s v="AX18282"/>
    <s v="ENX2046"/>
    <s v="A106"/>
    <s v="EMP1032"/>
    <x v="744"/>
    <x v="470"/>
    <x v="0"/>
    <n v="2410"/>
    <n v="1518"/>
    <n v="3036"/>
    <n v="4820"/>
    <n v="1784"/>
    <x v="35"/>
    <s v="Larry Castillo"/>
    <x v="744"/>
    <x v="3"/>
    <x v="7"/>
    <x v="2"/>
  </r>
  <r>
    <s v="AX18300"/>
    <s v="ENX2047"/>
    <s v="A139"/>
    <s v="EMP1019"/>
    <x v="417"/>
    <x v="785"/>
    <x v="1"/>
    <n v="290"/>
    <n v="200"/>
    <n v="200"/>
    <n v="290"/>
    <n v="90"/>
    <x v="12"/>
    <s v="Roger Robertson"/>
    <x v="417"/>
    <x v="1"/>
    <x v="1"/>
    <x v="2"/>
  </r>
  <r>
    <s v="AX18301"/>
    <s v="ENX2051"/>
    <s v="A119"/>
    <s v="EMP1040"/>
    <x v="731"/>
    <x v="694"/>
    <x v="1"/>
    <n v="1077"/>
    <n v="732"/>
    <n v="732"/>
    <n v="1077"/>
    <n v="345"/>
    <x v="61"/>
    <s v="Patrick Ruiz"/>
    <x v="731"/>
    <x v="0"/>
    <x v="4"/>
    <x v="2"/>
  </r>
  <r>
    <s v="AX18304"/>
    <s v="ENX2043"/>
    <s v="A125"/>
    <s v="EMP1034"/>
    <x v="513"/>
    <x v="775"/>
    <x v="2"/>
    <n v="545"/>
    <n v="425"/>
    <n v="1275"/>
    <n v="1635"/>
    <n v="360"/>
    <x v="72"/>
    <s v="Arthur Mccoy"/>
    <x v="513"/>
    <x v="3"/>
    <x v="5"/>
    <x v="2"/>
  </r>
  <r>
    <s v="AX18306"/>
    <s v="ENX2010"/>
    <s v="A127"/>
    <s v="EMP1005"/>
    <x v="572"/>
    <x v="570"/>
    <x v="1"/>
    <n v="1812"/>
    <n v="1305"/>
    <n v="1305"/>
    <n v="1812"/>
    <n v="507"/>
    <x v="5"/>
    <s v="Ryan Welch"/>
    <x v="572"/>
    <x v="2"/>
    <x v="4"/>
    <x v="2"/>
  </r>
  <r>
    <s v="AX18312"/>
    <s v="ENX2007"/>
    <s v="A129"/>
    <s v="EMP1001"/>
    <x v="647"/>
    <x v="655"/>
    <x v="3"/>
    <n v="1405"/>
    <n v="1054"/>
    <n v="4216"/>
    <n v="5620"/>
    <n v="1404"/>
    <x v="59"/>
    <s v="Kevin Butler"/>
    <x v="647"/>
    <x v="4"/>
    <x v="1"/>
    <x v="2"/>
  </r>
  <r>
    <s v="AX18313"/>
    <s v="ENX2099"/>
    <s v="A112"/>
    <s v="EMP1010"/>
    <x v="456"/>
    <x v="770"/>
    <x v="0"/>
    <n v="1367"/>
    <n v="984"/>
    <n v="1968"/>
    <n v="2734"/>
    <n v="766"/>
    <x v="40"/>
    <s v="Joshua Cook"/>
    <x v="456"/>
    <x v="3"/>
    <x v="9"/>
    <x v="2"/>
  </r>
  <r>
    <s v="AX18320"/>
    <s v="ENX2074"/>
    <s v="A148"/>
    <s v="EMP1036"/>
    <x v="262"/>
    <x v="626"/>
    <x v="0"/>
    <n v="504"/>
    <n v="408"/>
    <n v="816"/>
    <n v="1008"/>
    <n v="192"/>
    <x v="31"/>
    <s v="Robert Reed"/>
    <x v="262"/>
    <x v="6"/>
    <x v="7"/>
    <x v="2"/>
  </r>
  <r>
    <s v="AX18323"/>
    <s v="ENX2051"/>
    <s v="A124"/>
    <s v="EMP1020"/>
    <x v="128"/>
    <x v="621"/>
    <x v="0"/>
    <n v="1077"/>
    <n v="732"/>
    <n v="1464"/>
    <n v="2154"/>
    <n v="690"/>
    <x v="21"/>
    <s v="Ryan Butler"/>
    <x v="128"/>
    <x v="3"/>
    <x v="7"/>
    <x v="2"/>
  </r>
  <r>
    <s v="AX18329"/>
    <s v="ENX2037"/>
    <s v="A124"/>
    <s v="EMP1030"/>
    <x v="381"/>
    <x v="467"/>
    <x v="0"/>
    <n v="880"/>
    <n v="634"/>
    <n v="1268"/>
    <n v="1760"/>
    <n v="492"/>
    <x v="21"/>
    <s v="Bobby Russell"/>
    <x v="381"/>
    <x v="0"/>
    <x v="11"/>
    <x v="2"/>
  </r>
  <r>
    <s v="AX18333"/>
    <s v="ENX2003"/>
    <s v="A105"/>
    <s v="EMP1032"/>
    <x v="486"/>
    <x v="540"/>
    <x v="1"/>
    <n v="1783"/>
    <n v="1516"/>
    <n v="1516"/>
    <n v="1783"/>
    <n v="267"/>
    <x v="57"/>
    <s v="Larry Castillo"/>
    <x v="486"/>
    <x v="4"/>
    <x v="4"/>
    <x v="2"/>
  </r>
  <r>
    <s v="AX18334"/>
    <s v="ENX2005"/>
    <s v="A141"/>
    <s v="EMP1019"/>
    <x v="710"/>
    <x v="503"/>
    <x v="0"/>
    <n v="684"/>
    <n v="561"/>
    <n v="1122"/>
    <n v="1368"/>
    <n v="246"/>
    <x v="23"/>
    <s v="Roger Robertson"/>
    <x v="710"/>
    <x v="6"/>
    <x v="8"/>
    <x v="2"/>
  </r>
  <r>
    <s v="AX18345"/>
    <s v="ENX2085"/>
    <s v="A173"/>
    <s v="EMP1041"/>
    <x v="771"/>
    <x v="451"/>
    <x v="2"/>
    <n v="1862"/>
    <n v="1173"/>
    <n v="3519"/>
    <n v="5586"/>
    <n v="2067"/>
    <x v="14"/>
    <s v="Joe Sims"/>
    <x v="771"/>
    <x v="0"/>
    <x v="11"/>
    <x v="2"/>
  </r>
  <r>
    <s v="AX18348"/>
    <s v="ENX2096"/>
    <s v="A143"/>
    <s v="EMP1040"/>
    <x v="222"/>
    <x v="450"/>
    <x v="3"/>
    <n v="1587"/>
    <n v="1301"/>
    <n v="5204"/>
    <n v="6348"/>
    <n v="1144"/>
    <x v="9"/>
    <s v="Patrick Ruiz"/>
    <x v="222"/>
    <x v="0"/>
    <x v="10"/>
    <x v="2"/>
  </r>
  <r>
    <s v="AX18355"/>
    <s v="ENX2011"/>
    <s v="A155"/>
    <s v="EMP1033"/>
    <x v="56"/>
    <x v="710"/>
    <x v="2"/>
    <n v="530"/>
    <n v="435"/>
    <n v="1305"/>
    <n v="1590"/>
    <n v="285"/>
    <x v="41"/>
    <s v="Jerry Perry"/>
    <x v="56"/>
    <x v="6"/>
    <x v="10"/>
    <x v="2"/>
  </r>
  <r>
    <s v="AX18358"/>
    <s v="ENX2004"/>
    <s v="A134"/>
    <s v="EMP1019"/>
    <x v="126"/>
    <x v="471"/>
    <x v="2"/>
    <n v="1278"/>
    <n v="665"/>
    <n v="1995"/>
    <n v="3834"/>
    <n v="1839"/>
    <x v="7"/>
    <s v="Roger Robertson"/>
    <x v="126"/>
    <x v="1"/>
    <x v="4"/>
    <x v="2"/>
  </r>
  <r>
    <s v="AX18359"/>
    <s v="ENX2043"/>
    <s v="A111"/>
    <s v="EMP1031"/>
    <x v="780"/>
    <x v="730"/>
    <x v="1"/>
    <n v="545"/>
    <n v="425"/>
    <n v="425"/>
    <n v="545"/>
    <n v="120"/>
    <x v="19"/>
    <s v="Brian Thomas"/>
    <x v="780"/>
    <x v="6"/>
    <x v="1"/>
    <x v="2"/>
  </r>
  <r>
    <s v="AX18360"/>
    <s v="ENX2082"/>
    <s v="A154"/>
    <s v="EMP1031"/>
    <x v="664"/>
    <x v="491"/>
    <x v="3"/>
    <n v="1103"/>
    <n v="838"/>
    <n v="3352"/>
    <n v="4412"/>
    <n v="1060"/>
    <x v="55"/>
    <s v="Brian Thomas"/>
    <x v="664"/>
    <x v="6"/>
    <x v="4"/>
    <x v="2"/>
  </r>
  <r>
    <s v="AX18365"/>
    <s v="ENX2063"/>
    <s v="A149"/>
    <s v="EMP1008"/>
    <x v="393"/>
    <x v="585"/>
    <x v="2"/>
    <n v="1708"/>
    <n v="871"/>
    <n v="2613"/>
    <n v="5124"/>
    <n v="2511"/>
    <x v="42"/>
    <s v="Carl Elliott"/>
    <x v="393"/>
    <x v="6"/>
    <x v="7"/>
    <x v="2"/>
  </r>
  <r>
    <s v="AX18366"/>
    <s v="ENX2074"/>
    <s v="A127"/>
    <s v="EMP1036"/>
    <x v="729"/>
    <x v="714"/>
    <x v="1"/>
    <n v="504"/>
    <n v="408"/>
    <n v="408"/>
    <n v="504"/>
    <n v="96"/>
    <x v="5"/>
    <s v="Robert Reed"/>
    <x v="729"/>
    <x v="5"/>
    <x v="3"/>
    <x v="2"/>
  </r>
  <r>
    <s v="AX18368"/>
    <s v="ENX2074"/>
    <s v="A152"/>
    <s v="EMP1016"/>
    <x v="639"/>
    <x v="631"/>
    <x v="0"/>
    <n v="504"/>
    <n v="408"/>
    <n v="816"/>
    <n v="1008"/>
    <n v="192"/>
    <x v="54"/>
    <s v="Henry Nelson"/>
    <x v="639"/>
    <x v="0"/>
    <x v="11"/>
    <x v="2"/>
  </r>
  <r>
    <s v="AX18369"/>
    <s v="ENX2015"/>
    <s v="A132"/>
    <s v="EMP1010"/>
    <x v="360"/>
    <x v="450"/>
    <x v="1"/>
    <n v="637"/>
    <n v="389"/>
    <n v="389"/>
    <n v="637"/>
    <n v="248"/>
    <x v="56"/>
    <s v="Joshua Cook"/>
    <x v="360"/>
    <x v="0"/>
    <x v="10"/>
    <x v="2"/>
  </r>
  <r>
    <s v="AX18373"/>
    <s v="ENX2089"/>
    <s v="A104"/>
    <s v="EMP1042"/>
    <x v="318"/>
    <x v="542"/>
    <x v="0"/>
    <n v="2294"/>
    <n v="1399"/>
    <n v="2798"/>
    <n v="4588"/>
    <n v="1790"/>
    <x v="53"/>
    <s v="Scott Clark"/>
    <x v="318"/>
    <x v="5"/>
    <x v="1"/>
    <x v="2"/>
  </r>
  <r>
    <s v="AX18375"/>
    <s v="ENX2001"/>
    <s v="A135"/>
    <s v="EMP1015"/>
    <x v="557"/>
    <x v="524"/>
    <x v="2"/>
    <n v="951"/>
    <n v="504"/>
    <n v="1512"/>
    <n v="2853"/>
    <n v="1341"/>
    <x v="44"/>
    <s v="Justin Lynch"/>
    <x v="557"/>
    <x v="4"/>
    <x v="5"/>
    <x v="2"/>
  </r>
  <r>
    <s v="AX18376"/>
    <s v="ENX2064"/>
    <s v="A112"/>
    <s v="EMP1001"/>
    <x v="507"/>
    <x v="655"/>
    <x v="1"/>
    <n v="1414"/>
    <n v="962"/>
    <n v="962"/>
    <n v="1414"/>
    <n v="452"/>
    <x v="40"/>
    <s v="Kevin Butler"/>
    <x v="507"/>
    <x v="4"/>
    <x v="1"/>
    <x v="2"/>
  </r>
  <r>
    <s v="AX18378"/>
    <s v="ENX2062"/>
    <s v="A123"/>
    <s v="EMP1030"/>
    <x v="346"/>
    <x v="481"/>
    <x v="2"/>
    <n v="2464"/>
    <n v="1774"/>
    <n v="5322"/>
    <n v="7392"/>
    <n v="2070"/>
    <x v="62"/>
    <s v="Bobby Russell"/>
    <x v="346"/>
    <x v="5"/>
    <x v="0"/>
    <x v="2"/>
  </r>
  <r>
    <s v="AX18379"/>
    <s v="ENX2029"/>
    <s v="A137"/>
    <s v="EMP1009"/>
    <x v="626"/>
    <x v="716"/>
    <x v="2"/>
    <n v="1848"/>
    <n v="1294"/>
    <n v="3882"/>
    <n v="5544"/>
    <n v="1662"/>
    <x v="32"/>
    <s v="Kenneth Fields"/>
    <x v="626"/>
    <x v="3"/>
    <x v="5"/>
    <x v="2"/>
  </r>
  <r>
    <s v="AX18382"/>
    <s v="ENX2066"/>
    <s v="A144"/>
    <s v="EMP1039"/>
    <x v="483"/>
    <x v="570"/>
    <x v="2"/>
    <n v="2091"/>
    <n v="1485"/>
    <n v="4455"/>
    <n v="6273"/>
    <n v="1818"/>
    <x v="33"/>
    <s v="Eugene Holmes"/>
    <x v="483"/>
    <x v="2"/>
    <x v="4"/>
    <x v="2"/>
  </r>
  <r>
    <s v="AX18392"/>
    <s v="ENX2099"/>
    <s v="A110"/>
    <s v="EMP1039"/>
    <x v="88"/>
    <x v="634"/>
    <x v="1"/>
    <n v="1367"/>
    <n v="984"/>
    <n v="984"/>
    <n v="1367"/>
    <n v="383"/>
    <x v="73"/>
    <s v="Eugene Holmes"/>
    <x v="88"/>
    <x v="4"/>
    <x v="0"/>
    <x v="2"/>
  </r>
  <r>
    <s v="AX18394"/>
    <s v="ENX2022"/>
    <s v="A101"/>
    <s v="EMP1011"/>
    <x v="39"/>
    <x v="507"/>
    <x v="2"/>
    <n v="561"/>
    <n v="421"/>
    <n v="1263"/>
    <n v="1683"/>
    <n v="420"/>
    <x v="26"/>
    <s v="Larry Marshall"/>
    <x v="39"/>
    <x v="4"/>
    <x v="0"/>
    <x v="2"/>
  </r>
  <r>
    <s v="AX18396"/>
    <s v="ENX2042"/>
    <s v="A136"/>
    <s v="EMP1017"/>
    <x v="375"/>
    <x v="711"/>
    <x v="1"/>
    <n v="203"/>
    <n v="154"/>
    <n v="154"/>
    <n v="203"/>
    <n v="49"/>
    <x v="29"/>
    <s v="Brian Hansen"/>
    <x v="375"/>
    <x v="3"/>
    <x v="8"/>
    <x v="2"/>
  </r>
  <r>
    <s v="AX18403"/>
    <s v="ENX2045"/>
    <s v="A172"/>
    <s v="EMP1008"/>
    <x v="777"/>
    <x v="580"/>
    <x v="2"/>
    <n v="556"/>
    <n v="395"/>
    <n v="1185"/>
    <n v="1668"/>
    <n v="483"/>
    <x v="28"/>
    <s v="Carl Elliott"/>
    <x v="777"/>
    <x v="2"/>
    <x v="7"/>
    <x v="2"/>
  </r>
  <r>
    <s v="AX18404"/>
    <s v="ENX2044"/>
    <s v="A101"/>
    <s v="EMP1020"/>
    <x v="768"/>
    <x v="763"/>
    <x v="1"/>
    <n v="886"/>
    <n v="478"/>
    <n v="478"/>
    <n v="886"/>
    <n v="408"/>
    <x v="26"/>
    <s v="Ryan Butler"/>
    <x v="768"/>
    <x v="5"/>
    <x v="7"/>
    <x v="2"/>
  </r>
  <r>
    <s v="AX18405"/>
    <s v="ENX2052"/>
    <s v="A133"/>
    <s v="EMP1041"/>
    <x v="643"/>
    <x v="788"/>
    <x v="0"/>
    <n v="1526"/>
    <n v="1251"/>
    <n v="2502"/>
    <n v="3052"/>
    <n v="550"/>
    <x v="37"/>
    <s v="Joe Sims"/>
    <x v="643"/>
    <x v="6"/>
    <x v="0"/>
    <x v="2"/>
  </r>
  <r>
    <s v="AX18407"/>
    <s v="ENX2012"/>
    <s v="A161"/>
    <s v="EMP1013"/>
    <x v="461"/>
    <x v="524"/>
    <x v="1"/>
    <n v="1353"/>
    <n v="947"/>
    <n v="947"/>
    <n v="1353"/>
    <n v="406"/>
    <x v="25"/>
    <s v="Charles Harper"/>
    <x v="461"/>
    <x v="4"/>
    <x v="5"/>
    <x v="2"/>
  </r>
  <r>
    <s v="AX18410"/>
    <s v="ENX2050"/>
    <s v="A102"/>
    <s v="EMP1015"/>
    <x v="42"/>
    <x v="481"/>
    <x v="2"/>
    <n v="2391"/>
    <n v="1291"/>
    <n v="3873"/>
    <n v="7173"/>
    <n v="3300"/>
    <x v="43"/>
    <s v="Justin Lynch"/>
    <x v="42"/>
    <x v="5"/>
    <x v="0"/>
    <x v="2"/>
  </r>
  <r>
    <s v="AX18411"/>
    <s v="ENX2001"/>
    <s v="A169"/>
    <s v="EMP1020"/>
    <x v="499"/>
    <x v="766"/>
    <x v="1"/>
    <n v="951"/>
    <n v="504"/>
    <n v="504"/>
    <n v="951"/>
    <n v="447"/>
    <x v="30"/>
    <s v="Ryan Butler"/>
    <x v="499"/>
    <x v="1"/>
    <x v="5"/>
    <x v="2"/>
  </r>
  <r>
    <s v="AX18414"/>
    <s v="ENX2071"/>
    <s v="A116"/>
    <s v="EMP1028"/>
    <x v="12"/>
    <x v="485"/>
    <x v="1"/>
    <n v="136"/>
    <n v="72"/>
    <n v="72"/>
    <n v="136"/>
    <n v="64"/>
    <x v="47"/>
    <s v="Howard Sims"/>
    <x v="12"/>
    <x v="5"/>
    <x v="0"/>
    <x v="2"/>
  </r>
  <r>
    <s v="AX18429"/>
    <s v="ENX2062"/>
    <s v="A114"/>
    <s v="EMP1036"/>
    <x v="304"/>
    <x v="680"/>
    <x v="1"/>
    <n v="2464"/>
    <n v="1774"/>
    <n v="1774"/>
    <n v="2464"/>
    <n v="690"/>
    <x v="36"/>
    <s v="Robert Reed"/>
    <x v="304"/>
    <x v="1"/>
    <x v="4"/>
    <x v="2"/>
  </r>
  <r>
    <s v="AX18435"/>
    <s v="ENX2084"/>
    <s v="A106"/>
    <s v="EMP1004"/>
    <x v="726"/>
    <x v="597"/>
    <x v="3"/>
    <n v="1783"/>
    <n v="1230"/>
    <n v="4920"/>
    <n v="7132"/>
    <n v="2212"/>
    <x v="35"/>
    <s v="Kenneth Bradley"/>
    <x v="726"/>
    <x v="3"/>
    <x v="1"/>
    <x v="2"/>
  </r>
  <r>
    <s v="AX18436"/>
    <s v="ENX2086"/>
    <s v="A115"/>
    <s v="EMP1029"/>
    <x v="375"/>
    <x v="757"/>
    <x v="2"/>
    <n v="123"/>
    <n v="84"/>
    <n v="252"/>
    <n v="369"/>
    <n v="117"/>
    <x v="22"/>
    <s v="Howard Gardner"/>
    <x v="375"/>
    <x v="5"/>
    <x v="6"/>
    <x v="2"/>
  </r>
  <r>
    <s v="AX18438"/>
    <s v="ENX2080"/>
    <s v="A130"/>
    <s v="EMP1014"/>
    <x v="38"/>
    <x v="788"/>
    <x v="2"/>
    <n v="2353"/>
    <n v="1788"/>
    <n v="5364"/>
    <n v="7059"/>
    <n v="1695"/>
    <x v="3"/>
    <s v="Ronald Reed"/>
    <x v="38"/>
    <x v="6"/>
    <x v="0"/>
    <x v="2"/>
  </r>
  <r>
    <s v="AX18439"/>
    <s v="ENX2001"/>
    <s v="A124"/>
    <s v="EMP1002"/>
    <x v="5"/>
    <x v="802"/>
    <x v="3"/>
    <n v="951"/>
    <n v="504"/>
    <n v="2016"/>
    <n v="3804"/>
    <n v="1788"/>
    <x v="21"/>
    <s v="Andrew Bowman"/>
    <x v="5"/>
    <x v="1"/>
    <x v="2"/>
    <x v="2"/>
  </r>
  <r>
    <s v="AX18441"/>
    <s v="ENX2091"/>
    <s v="A132"/>
    <s v="EMP1025"/>
    <x v="257"/>
    <x v="629"/>
    <x v="1"/>
    <n v="368"/>
    <n v="294"/>
    <n v="294"/>
    <n v="368"/>
    <n v="74"/>
    <x v="56"/>
    <s v="Ernest Wagner"/>
    <x v="257"/>
    <x v="3"/>
    <x v="6"/>
    <x v="2"/>
  </r>
  <r>
    <s v="AX18444"/>
    <s v="ENX2011"/>
    <s v="A153"/>
    <s v="EMP1017"/>
    <x v="471"/>
    <x v="720"/>
    <x v="1"/>
    <n v="530"/>
    <n v="435"/>
    <n v="435"/>
    <n v="530"/>
    <n v="95"/>
    <x v="69"/>
    <s v="Brian Hansen"/>
    <x v="471"/>
    <x v="1"/>
    <x v="6"/>
    <x v="2"/>
  </r>
  <r>
    <s v="AX18445"/>
    <s v="ENX2060"/>
    <s v="A158"/>
    <s v="EMP1026"/>
    <x v="2"/>
    <x v="730"/>
    <x v="3"/>
    <n v="1467"/>
    <n v="807"/>
    <n v="3228"/>
    <n v="5868"/>
    <n v="2640"/>
    <x v="4"/>
    <s v="Martin Perry"/>
    <x v="2"/>
    <x v="6"/>
    <x v="1"/>
    <x v="2"/>
  </r>
  <r>
    <s v="AX18447"/>
    <s v="ENX2032"/>
    <s v="A116"/>
    <s v="EMP1037"/>
    <x v="494"/>
    <x v="618"/>
    <x v="1"/>
    <n v="1967"/>
    <n v="1397"/>
    <n v="1397"/>
    <n v="1967"/>
    <n v="570"/>
    <x v="47"/>
    <s v="Carl Hall"/>
    <x v="494"/>
    <x v="2"/>
    <x v="9"/>
    <x v="2"/>
  </r>
  <r>
    <s v="AX18459"/>
    <s v="ENX2057"/>
    <s v="A156"/>
    <s v="EMP1003"/>
    <x v="86"/>
    <x v="763"/>
    <x v="0"/>
    <n v="181"/>
    <n v="130"/>
    <n v="260"/>
    <n v="362"/>
    <n v="102"/>
    <x v="39"/>
    <s v="Christopher Tucker"/>
    <x v="86"/>
    <x v="5"/>
    <x v="7"/>
    <x v="2"/>
  </r>
  <r>
    <s v="AX18460"/>
    <s v="ENX2030"/>
    <s v="A122"/>
    <s v="EMP1040"/>
    <x v="102"/>
    <x v="756"/>
    <x v="1"/>
    <n v="1899"/>
    <n v="1044"/>
    <n v="1044"/>
    <n v="1899"/>
    <n v="855"/>
    <x v="17"/>
    <s v="Patrick Ruiz"/>
    <x v="102"/>
    <x v="4"/>
    <x v="1"/>
    <x v="2"/>
  </r>
  <r>
    <s v="AX18461"/>
    <s v="ENX2083"/>
    <s v="A173"/>
    <s v="EMP1033"/>
    <x v="252"/>
    <x v="573"/>
    <x v="1"/>
    <n v="2141"/>
    <n v="1777"/>
    <n v="1777"/>
    <n v="2141"/>
    <n v="364"/>
    <x v="14"/>
    <s v="Jerry Perry"/>
    <x v="252"/>
    <x v="1"/>
    <x v="4"/>
    <x v="2"/>
  </r>
  <r>
    <s v="AX18462"/>
    <s v="ENX2097"/>
    <s v="A130"/>
    <s v="EMP1005"/>
    <x v="318"/>
    <x v="593"/>
    <x v="1"/>
    <n v="1052"/>
    <n v="589"/>
    <n v="589"/>
    <n v="1052"/>
    <n v="463"/>
    <x v="3"/>
    <s v="Ryan Welch"/>
    <x v="318"/>
    <x v="1"/>
    <x v="9"/>
    <x v="2"/>
  </r>
  <r>
    <s v="AX18463"/>
    <s v="ENX2061"/>
    <s v="A124"/>
    <s v="EMP1020"/>
    <x v="246"/>
    <x v="605"/>
    <x v="3"/>
    <n v="913"/>
    <n v="584"/>
    <n v="2336"/>
    <n v="3652"/>
    <n v="1316"/>
    <x v="21"/>
    <s v="Ryan Butler"/>
    <x v="246"/>
    <x v="1"/>
    <x v="1"/>
    <x v="2"/>
  </r>
  <r>
    <s v="AX18473"/>
    <s v="ENX2044"/>
    <s v="A146"/>
    <s v="EMP1015"/>
    <x v="308"/>
    <x v="678"/>
    <x v="1"/>
    <n v="886"/>
    <n v="478"/>
    <n v="478"/>
    <n v="886"/>
    <n v="408"/>
    <x v="8"/>
    <s v="Justin Lynch"/>
    <x v="308"/>
    <x v="1"/>
    <x v="10"/>
    <x v="2"/>
  </r>
  <r>
    <s v="AX18477"/>
    <s v="ENX2042"/>
    <s v="A168"/>
    <s v="EMP1008"/>
    <x v="538"/>
    <x v="483"/>
    <x v="1"/>
    <n v="203"/>
    <n v="154"/>
    <n v="154"/>
    <n v="203"/>
    <n v="49"/>
    <x v="45"/>
    <s v="Carl Elliott"/>
    <x v="538"/>
    <x v="0"/>
    <x v="8"/>
    <x v="2"/>
  </r>
  <r>
    <s v="AX18478"/>
    <s v="ENX2089"/>
    <s v="A170"/>
    <s v="EMP1031"/>
    <x v="478"/>
    <x v="520"/>
    <x v="1"/>
    <n v="2294"/>
    <n v="1399"/>
    <n v="1399"/>
    <n v="2294"/>
    <n v="895"/>
    <x v="18"/>
    <s v="Brian Thomas"/>
    <x v="478"/>
    <x v="0"/>
    <x v="6"/>
    <x v="2"/>
  </r>
  <r>
    <s v="AX18480"/>
    <s v="ENX2072"/>
    <s v="A105"/>
    <s v="EMP1031"/>
    <x v="93"/>
    <x v="600"/>
    <x v="1"/>
    <n v="1887"/>
    <n v="1378"/>
    <n v="1378"/>
    <n v="1887"/>
    <n v="509"/>
    <x v="57"/>
    <s v="Brian Thomas"/>
    <x v="93"/>
    <x v="0"/>
    <x v="1"/>
    <x v="2"/>
  </r>
  <r>
    <s v="AX18484"/>
    <s v="ENX2055"/>
    <s v="A125"/>
    <s v="EMP1044"/>
    <x v="463"/>
    <x v="620"/>
    <x v="0"/>
    <n v="2495"/>
    <n v="1896"/>
    <n v="3792"/>
    <n v="4990"/>
    <n v="1198"/>
    <x v="72"/>
    <s v="Martin Carr"/>
    <x v="463"/>
    <x v="1"/>
    <x v="4"/>
    <x v="2"/>
  </r>
  <r>
    <s v="AX18488"/>
    <s v="ENX2028"/>
    <s v="A159"/>
    <s v="EMP1021"/>
    <x v="648"/>
    <x v="569"/>
    <x v="3"/>
    <n v="2283"/>
    <n v="1484"/>
    <n v="5936"/>
    <n v="9132"/>
    <n v="3196"/>
    <x v="52"/>
    <s v="Clarence Fox"/>
    <x v="648"/>
    <x v="4"/>
    <x v="1"/>
    <x v="2"/>
  </r>
  <r>
    <s v="AX18490"/>
    <s v="ENX2040"/>
    <s v="A146"/>
    <s v="EMP1018"/>
    <x v="273"/>
    <x v="586"/>
    <x v="1"/>
    <n v="1889"/>
    <n v="945"/>
    <n v="945"/>
    <n v="1889"/>
    <n v="944"/>
    <x v="8"/>
    <s v="Jimmy Young"/>
    <x v="273"/>
    <x v="1"/>
    <x v="1"/>
    <x v="2"/>
  </r>
  <r>
    <s v="AX18492"/>
    <s v="ENX2051"/>
    <s v="A167"/>
    <s v="EMP1027"/>
    <x v="492"/>
    <x v="651"/>
    <x v="1"/>
    <n v="1077"/>
    <n v="732"/>
    <n v="732"/>
    <n v="1077"/>
    <n v="345"/>
    <x v="10"/>
    <s v="Gary Rodriguez"/>
    <x v="492"/>
    <x v="3"/>
    <x v="6"/>
    <x v="2"/>
  </r>
  <r>
    <s v="AX18494"/>
    <s v="ENX2071"/>
    <s v="A171"/>
    <s v="EMP1010"/>
    <x v="777"/>
    <x v="760"/>
    <x v="2"/>
    <n v="136"/>
    <n v="72"/>
    <n v="216"/>
    <n v="408"/>
    <n v="192"/>
    <x v="58"/>
    <s v="Joshua Cook"/>
    <x v="777"/>
    <x v="6"/>
    <x v="9"/>
    <x v="2"/>
  </r>
  <r>
    <s v="AX18495"/>
    <s v="ENX2004"/>
    <s v="A164"/>
    <s v="EMP1029"/>
    <x v="139"/>
    <x v="657"/>
    <x v="1"/>
    <n v="1278"/>
    <n v="665"/>
    <n v="665"/>
    <n v="1278"/>
    <n v="613"/>
    <x v="68"/>
    <s v="Howard Gardner"/>
    <x v="139"/>
    <x v="1"/>
    <x v="8"/>
    <x v="2"/>
  </r>
  <r>
    <s v="AX18497"/>
    <s v="ENX2057"/>
    <s v="A172"/>
    <s v="EMP1036"/>
    <x v="20"/>
    <x v="677"/>
    <x v="1"/>
    <n v="181"/>
    <n v="130"/>
    <n v="130"/>
    <n v="181"/>
    <n v="51"/>
    <x v="28"/>
    <s v="Robert Reed"/>
    <x v="20"/>
    <x v="5"/>
    <x v="11"/>
    <x v="2"/>
  </r>
  <r>
    <s v="AX18499"/>
    <s v="ENX2089"/>
    <s v="A126"/>
    <s v="EMP1039"/>
    <x v="535"/>
    <x v="749"/>
    <x v="2"/>
    <n v="2294"/>
    <n v="1399"/>
    <n v="4197"/>
    <n v="6882"/>
    <n v="2685"/>
    <x v="38"/>
    <s v="Eugene Holmes"/>
    <x v="535"/>
    <x v="0"/>
    <x v="3"/>
    <x v="2"/>
  </r>
  <r>
    <s v="AX18504"/>
    <s v="ENX2015"/>
    <s v="A171"/>
    <s v="EMP1042"/>
    <x v="348"/>
    <x v="523"/>
    <x v="1"/>
    <n v="637"/>
    <n v="389"/>
    <n v="389"/>
    <n v="637"/>
    <n v="248"/>
    <x v="58"/>
    <s v="Scott Clark"/>
    <x v="348"/>
    <x v="2"/>
    <x v="2"/>
    <x v="2"/>
  </r>
  <r>
    <s v="AX18505"/>
    <s v="ENX2041"/>
    <s v="A121"/>
    <s v="EMP1019"/>
    <x v="483"/>
    <x v="559"/>
    <x v="1"/>
    <n v="1380"/>
    <n v="1090"/>
    <n v="1090"/>
    <n v="1380"/>
    <n v="290"/>
    <x v="70"/>
    <s v="Roger Robertson"/>
    <x v="483"/>
    <x v="4"/>
    <x v="4"/>
    <x v="2"/>
  </r>
  <r>
    <s v="AX18506"/>
    <s v="ENX2060"/>
    <s v="A124"/>
    <s v="EMP1014"/>
    <x v="305"/>
    <x v="622"/>
    <x v="1"/>
    <n v="1467"/>
    <n v="807"/>
    <n v="807"/>
    <n v="1467"/>
    <n v="660"/>
    <x v="21"/>
    <s v="Ronald Reed"/>
    <x v="305"/>
    <x v="3"/>
    <x v="2"/>
    <x v="2"/>
  </r>
  <r>
    <s v="AX18508"/>
    <s v="ENX2054"/>
    <s v="A120"/>
    <s v="EMP1014"/>
    <x v="201"/>
    <x v="470"/>
    <x v="3"/>
    <n v="127"/>
    <n v="79"/>
    <n v="316"/>
    <n v="508"/>
    <n v="192"/>
    <x v="71"/>
    <s v="Ronald Reed"/>
    <x v="201"/>
    <x v="3"/>
    <x v="7"/>
    <x v="2"/>
  </r>
  <r>
    <s v="AX18510"/>
    <s v="ENX2058"/>
    <s v="A129"/>
    <s v="EMP1027"/>
    <x v="197"/>
    <x v="749"/>
    <x v="0"/>
    <n v="2257"/>
    <n v="1535"/>
    <n v="3070"/>
    <n v="4514"/>
    <n v="1444"/>
    <x v="59"/>
    <s v="Gary Rodriguez"/>
    <x v="197"/>
    <x v="0"/>
    <x v="3"/>
    <x v="2"/>
  </r>
  <r>
    <s v="AX18512"/>
    <s v="ENX2023"/>
    <s v="A138"/>
    <s v="EMP1037"/>
    <x v="510"/>
    <x v="665"/>
    <x v="2"/>
    <n v="818"/>
    <n v="450"/>
    <n v="1350"/>
    <n v="2454"/>
    <n v="1104"/>
    <x v="6"/>
    <s v="Carl Hall"/>
    <x v="510"/>
    <x v="0"/>
    <x v="6"/>
    <x v="2"/>
  </r>
  <r>
    <s v="AX18526"/>
    <s v="ENX2092"/>
    <s v="A167"/>
    <s v="EMP1044"/>
    <x v="366"/>
    <x v="794"/>
    <x v="1"/>
    <n v="1639"/>
    <n v="1295"/>
    <n v="1295"/>
    <n v="1639"/>
    <n v="344"/>
    <x v="10"/>
    <s v="Martin Carr"/>
    <x v="366"/>
    <x v="4"/>
    <x v="9"/>
    <x v="2"/>
  </r>
  <r>
    <s v="AX18530"/>
    <s v="ENX2038"/>
    <s v="A104"/>
    <s v="EMP1040"/>
    <x v="429"/>
    <x v="748"/>
    <x v="0"/>
    <n v="392"/>
    <n v="255"/>
    <n v="510"/>
    <n v="784"/>
    <n v="274"/>
    <x v="53"/>
    <s v="Patrick Ruiz"/>
    <x v="429"/>
    <x v="1"/>
    <x v="3"/>
    <x v="2"/>
  </r>
  <r>
    <s v="AX18533"/>
    <s v="ENX2087"/>
    <s v="A121"/>
    <s v="EMP1033"/>
    <x v="149"/>
    <x v="638"/>
    <x v="1"/>
    <n v="1022"/>
    <n v="818"/>
    <n v="818"/>
    <n v="1022"/>
    <n v="204"/>
    <x v="70"/>
    <s v="Jerry Perry"/>
    <x v="149"/>
    <x v="4"/>
    <x v="8"/>
    <x v="2"/>
  </r>
  <r>
    <s v="AX18536"/>
    <s v="ENX2038"/>
    <s v="A101"/>
    <s v="EMP1006"/>
    <x v="140"/>
    <x v="703"/>
    <x v="3"/>
    <n v="392"/>
    <n v="255"/>
    <n v="1020"/>
    <n v="1568"/>
    <n v="548"/>
    <x v="26"/>
    <s v="Sean Miller"/>
    <x v="140"/>
    <x v="6"/>
    <x v="8"/>
    <x v="2"/>
  </r>
  <r>
    <s v="AX18543"/>
    <s v="ENX2011"/>
    <s v="A128"/>
    <s v="EMP1017"/>
    <x v="681"/>
    <x v="576"/>
    <x v="2"/>
    <n v="530"/>
    <n v="435"/>
    <n v="1305"/>
    <n v="1590"/>
    <n v="285"/>
    <x v="16"/>
    <s v="Brian Hansen"/>
    <x v="681"/>
    <x v="5"/>
    <x v="5"/>
    <x v="2"/>
  </r>
  <r>
    <s v="AX18546"/>
    <s v="ENX2011"/>
    <s v="A105"/>
    <s v="EMP1028"/>
    <x v="634"/>
    <x v="754"/>
    <x v="0"/>
    <n v="530"/>
    <n v="435"/>
    <n v="870"/>
    <n v="1060"/>
    <n v="190"/>
    <x v="57"/>
    <s v="Howard Sims"/>
    <x v="634"/>
    <x v="2"/>
    <x v="1"/>
    <x v="2"/>
  </r>
  <r>
    <s v="AX18554"/>
    <s v="ENX2058"/>
    <s v="A143"/>
    <s v="EMP1001"/>
    <x v="633"/>
    <x v="507"/>
    <x v="2"/>
    <n v="2257"/>
    <n v="1535"/>
    <n v="4605"/>
    <n v="6771"/>
    <n v="2166"/>
    <x v="9"/>
    <s v="Kevin Butler"/>
    <x v="633"/>
    <x v="4"/>
    <x v="0"/>
    <x v="2"/>
  </r>
  <r>
    <s v="AX18560"/>
    <s v="ENX2078"/>
    <s v="A114"/>
    <s v="EMP1015"/>
    <x v="339"/>
    <x v="542"/>
    <x v="2"/>
    <n v="1798"/>
    <n v="971"/>
    <n v="2913"/>
    <n v="5394"/>
    <n v="2481"/>
    <x v="36"/>
    <s v="Justin Lynch"/>
    <x v="339"/>
    <x v="5"/>
    <x v="1"/>
    <x v="2"/>
  </r>
  <r>
    <s v="AX18561"/>
    <s v="ENX2084"/>
    <s v="A137"/>
    <s v="EMP1014"/>
    <x v="375"/>
    <x v="681"/>
    <x v="2"/>
    <n v="1783"/>
    <n v="1230"/>
    <n v="3690"/>
    <n v="5349"/>
    <n v="1659"/>
    <x v="32"/>
    <s v="Ronald Reed"/>
    <x v="375"/>
    <x v="6"/>
    <x v="9"/>
    <x v="2"/>
  </r>
  <r>
    <s v="AX18562"/>
    <s v="ENX2094"/>
    <s v="A160"/>
    <s v="EMP1041"/>
    <x v="380"/>
    <x v="633"/>
    <x v="1"/>
    <n v="771"/>
    <n v="648"/>
    <n v="648"/>
    <n v="771"/>
    <n v="123"/>
    <x v="1"/>
    <s v="Joe Sims"/>
    <x v="380"/>
    <x v="5"/>
    <x v="7"/>
    <x v="2"/>
  </r>
  <r>
    <s v="AX18563"/>
    <s v="ENX2002"/>
    <s v="A131"/>
    <s v="EMP1031"/>
    <x v="40"/>
    <x v="695"/>
    <x v="1"/>
    <n v="847"/>
    <n v="534"/>
    <n v="534"/>
    <n v="847"/>
    <n v="313"/>
    <x v="66"/>
    <s v="Brian Thomas"/>
    <x v="40"/>
    <x v="6"/>
    <x v="10"/>
    <x v="2"/>
  </r>
  <r>
    <s v="AX18569"/>
    <s v="ENX2027"/>
    <s v="A104"/>
    <s v="EMP1004"/>
    <x v="31"/>
    <x v="569"/>
    <x v="1"/>
    <n v="2497"/>
    <n v="1473"/>
    <n v="1473"/>
    <n v="2497"/>
    <n v="1024"/>
    <x v="53"/>
    <s v="Kenneth Bradley"/>
    <x v="31"/>
    <x v="4"/>
    <x v="1"/>
    <x v="2"/>
  </r>
  <r>
    <s v="AX18574"/>
    <s v="ENX2057"/>
    <s v="A107"/>
    <s v="EMP1023"/>
    <x v="456"/>
    <x v="589"/>
    <x v="3"/>
    <n v="181"/>
    <n v="130"/>
    <n v="520"/>
    <n v="724"/>
    <n v="204"/>
    <x v="13"/>
    <s v="Brian Davis"/>
    <x v="456"/>
    <x v="3"/>
    <x v="4"/>
    <x v="2"/>
  </r>
  <r>
    <s v="AX18575"/>
    <s v="ENX2033"/>
    <s v="A137"/>
    <s v="EMP1037"/>
    <x v="171"/>
    <x v="512"/>
    <x v="1"/>
    <n v="2182"/>
    <n v="1200"/>
    <n v="1200"/>
    <n v="2182"/>
    <n v="982"/>
    <x v="32"/>
    <s v="Carl Hall"/>
    <x v="171"/>
    <x v="6"/>
    <x v="4"/>
    <x v="2"/>
  </r>
  <r>
    <s v="AX18579"/>
    <s v="ENX2002"/>
    <s v="A162"/>
    <s v="EMP1001"/>
    <x v="625"/>
    <x v="530"/>
    <x v="1"/>
    <n v="847"/>
    <n v="534"/>
    <n v="534"/>
    <n v="847"/>
    <n v="313"/>
    <x v="48"/>
    <s v="Kevin Butler"/>
    <x v="625"/>
    <x v="6"/>
    <x v="8"/>
    <x v="2"/>
  </r>
  <r>
    <s v="AX18582"/>
    <s v="ENX2050"/>
    <s v="A110"/>
    <s v="EMP1034"/>
    <x v="99"/>
    <x v="758"/>
    <x v="2"/>
    <n v="2391"/>
    <n v="1291"/>
    <n v="3873"/>
    <n v="7173"/>
    <n v="3300"/>
    <x v="73"/>
    <s v="Arthur Mccoy"/>
    <x v="99"/>
    <x v="0"/>
    <x v="11"/>
    <x v="2"/>
  </r>
  <r>
    <s v="AX18584"/>
    <s v="ENX2042"/>
    <s v="A127"/>
    <s v="EMP1015"/>
    <x v="456"/>
    <x v="476"/>
    <x v="1"/>
    <n v="203"/>
    <n v="154"/>
    <n v="154"/>
    <n v="203"/>
    <n v="49"/>
    <x v="5"/>
    <s v="Justin Lynch"/>
    <x v="456"/>
    <x v="6"/>
    <x v="9"/>
    <x v="2"/>
  </r>
  <r>
    <s v="AX18587"/>
    <s v="ENX2030"/>
    <s v="A109"/>
    <s v="EMP1031"/>
    <x v="309"/>
    <x v="625"/>
    <x v="1"/>
    <n v="1899"/>
    <n v="1044"/>
    <n v="1044"/>
    <n v="1899"/>
    <n v="855"/>
    <x v="34"/>
    <s v="Brian Thomas"/>
    <x v="309"/>
    <x v="3"/>
    <x v="8"/>
    <x v="2"/>
  </r>
  <r>
    <s v="AX18590"/>
    <s v="ENX2087"/>
    <s v="A157"/>
    <s v="EMP1023"/>
    <x v="421"/>
    <x v="541"/>
    <x v="1"/>
    <n v="1022"/>
    <n v="818"/>
    <n v="818"/>
    <n v="1022"/>
    <n v="204"/>
    <x v="0"/>
    <s v="Brian Davis"/>
    <x v="421"/>
    <x v="3"/>
    <x v="7"/>
    <x v="2"/>
  </r>
  <r>
    <s v="AX18592"/>
    <s v="ENX2023"/>
    <s v="A131"/>
    <s v="EMP1024"/>
    <x v="453"/>
    <x v="597"/>
    <x v="3"/>
    <n v="818"/>
    <n v="450"/>
    <n v="1800"/>
    <n v="3272"/>
    <n v="1472"/>
    <x v="66"/>
    <s v="Ernest Wheeler"/>
    <x v="453"/>
    <x v="3"/>
    <x v="1"/>
    <x v="2"/>
  </r>
  <r>
    <s v="AX18595"/>
    <s v="ENX2001"/>
    <s v="A113"/>
    <s v="EMP1017"/>
    <x v="566"/>
    <x v="568"/>
    <x v="2"/>
    <n v="951"/>
    <n v="504"/>
    <n v="1512"/>
    <n v="2853"/>
    <n v="1341"/>
    <x v="49"/>
    <s v="Brian Hansen"/>
    <x v="566"/>
    <x v="3"/>
    <x v="10"/>
    <x v="2"/>
  </r>
  <r>
    <s v="AX18602"/>
    <s v="ENX2027"/>
    <s v="A115"/>
    <s v="EMP1029"/>
    <x v="603"/>
    <x v="783"/>
    <x v="1"/>
    <n v="2497"/>
    <n v="1473"/>
    <n v="1473"/>
    <n v="2497"/>
    <n v="1024"/>
    <x v="22"/>
    <s v="Howard Gardner"/>
    <x v="603"/>
    <x v="2"/>
    <x v="2"/>
    <x v="2"/>
  </r>
  <r>
    <s v="AX18605"/>
    <s v="ENX2017"/>
    <s v="A150"/>
    <s v="EMP1006"/>
    <x v="470"/>
    <x v="684"/>
    <x v="2"/>
    <n v="35"/>
    <n v="22"/>
    <n v="66"/>
    <n v="105"/>
    <n v="39"/>
    <x v="27"/>
    <s v="Sean Miller"/>
    <x v="470"/>
    <x v="3"/>
    <x v="7"/>
    <x v="2"/>
  </r>
  <r>
    <s v="AX18609"/>
    <s v="ENX2038"/>
    <s v="A109"/>
    <s v="EMP1005"/>
    <x v="371"/>
    <x v="597"/>
    <x v="1"/>
    <n v="392"/>
    <n v="255"/>
    <n v="255"/>
    <n v="392"/>
    <n v="137"/>
    <x v="34"/>
    <s v="Ryan Welch"/>
    <x v="371"/>
    <x v="3"/>
    <x v="1"/>
    <x v="2"/>
  </r>
  <r>
    <s v="AX18613"/>
    <s v="ENX2044"/>
    <s v="A161"/>
    <s v="EMP1034"/>
    <x v="567"/>
    <x v="678"/>
    <x v="1"/>
    <n v="886"/>
    <n v="478"/>
    <n v="478"/>
    <n v="886"/>
    <n v="408"/>
    <x v="25"/>
    <s v="Arthur Mccoy"/>
    <x v="567"/>
    <x v="1"/>
    <x v="10"/>
    <x v="2"/>
  </r>
  <r>
    <s v="AX18614"/>
    <s v="ENX2035"/>
    <s v="A126"/>
    <s v="EMP1025"/>
    <x v="569"/>
    <x v="475"/>
    <x v="3"/>
    <n v="458"/>
    <n v="376"/>
    <n v="1504"/>
    <n v="1832"/>
    <n v="328"/>
    <x v="38"/>
    <s v="Ernest Wagner"/>
    <x v="569"/>
    <x v="4"/>
    <x v="10"/>
    <x v="2"/>
  </r>
  <r>
    <s v="AX18616"/>
    <s v="ENX2002"/>
    <s v="A138"/>
    <s v="EMP1012"/>
    <x v="335"/>
    <x v="674"/>
    <x v="3"/>
    <n v="847"/>
    <n v="534"/>
    <n v="2136"/>
    <n v="3388"/>
    <n v="1252"/>
    <x v="6"/>
    <s v="John Reyes"/>
    <x v="335"/>
    <x v="0"/>
    <x v="8"/>
    <x v="2"/>
  </r>
  <r>
    <s v="AX18621"/>
    <s v="ENX2034"/>
    <s v="A137"/>
    <s v="EMP1001"/>
    <x v="789"/>
    <x v="607"/>
    <x v="1"/>
    <n v="871"/>
    <n v="540"/>
    <n v="540"/>
    <n v="871"/>
    <n v="331"/>
    <x v="32"/>
    <s v="Kevin Butler"/>
    <x v="789"/>
    <x v="5"/>
    <x v="7"/>
    <x v="2"/>
  </r>
  <r>
    <s v="AX18625"/>
    <s v="ENX2080"/>
    <s v="A149"/>
    <s v="EMP1043"/>
    <x v="485"/>
    <x v="760"/>
    <x v="2"/>
    <n v="2353"/>
    <n v="1788"/>
    <n v="5364"/>
    <n v="7059"/>
    <n v="1695"/>
    <x v="42"/>
    <s v="Joshua Taylor"/>
    <x v="485"/>
    <x v="6"/>
    <x v="9"/>
    <x v="2"/>
  </r>
  <r>
    <s v="AX18628"/>
    <s v="ENX2046"/>
    <s v="A164"/>
    <s v="EMP1015"/>
    <x v="534"/>
    <x v="711"/>
    <x v="2"/>
    <n v="2410"/>
    <n v="1518"/>
    <n v="4554"/>
    <n v="7230"/>
    <n v="2676"/>
    <x v="68"/>
    <s v="Justin Lynch"/>
    <x v="534"/>
    <x v="3"/>
    <x v="8"/>
    <x v="2"/>
  </r>
  <r>
    <s v="AX18630"/>
    <s v="ENX2092"/>
    <s v="A139"/>
    <s v="EMP1027"/>
    <x v="781"/>
    <x v="752"/>
    <x v="1"/>
    <n v="1639"/>
    <n v="1295"/>
    <n v="1295"/>
    <n v="1639"/>
    <n v="344"/>
    <x v="12"/>
    <s v="Gary Rodriguez"/>
    <x v="781"/>
    <x v="2"/>
    <x v="0"/>
    <x v="2"/>
  </r>
  <r>
    <s v="AX18634"/>
    <s v="ENX2026"/>
    <s v="A131"/>
    <s v="EMP1017"/>
    <x v="170"/>
    <x v="485"/>
    <x v="3"/>
    <n v="947"/>
    <n v="786"/>
    <n v="3144"/>
    <n v="3788"/>
    <n v="644"/>
    <x v="66"/>
    <s v="Brian Hansen"/>
    <x v="170"/>
    <x v="5"/>
    <x v="0"/>
    <x v="2"/>
  </r>
  <r>
    <s v="AX18638"/>
    <s v="ENX2024"/>
    <s v="A163"/>
    <s v="EMP1036"/>
    <x v="700"/>
    <x v="778"/>
    <x v="2"/>
    <n v="356"/>
    <n v="292"/>
    <n v="876"/>
    <n v="1068"/>
    <n v="192"/>
    <x v="60"/>
    <s v="Robert Reed"/>
    <x v="700"/>
    <x v="4"/>
    <x v="2"/>
    <x v="2"/>
  </r>
  <r>
    <s v="AX18643"/>
    <s v="ENX2091"/>
    <s v="A114"/>
    <s v="EMP1012"/>
    <x v="350"/>
    <x v="794"/>
    <x v="1"/>
    <n v="368"/>
    <n v="294"/>
    <n v="294"/>
    <n v="368"/>
    <n v="74"/>
    <x v="36"/>
    <s v="John Reyes"/>
    <x v="350"/>
    <x v="4"/>
    <x v="9"/>
    <x v="2"/>
  </r>
  <r>
    <s v="AX18647"/>
    <s v="ENX2086"/>
    <s v="A124"/>
    <s v="EMP1029"/>
    <x v="773"/>
    <x v="780"/>
    <x v="0"/>
    <n v="123"/>
    <n v="84"/>
    <n v="168"/>
    <n v="246"/>
    <n v="78"/>
    <x v="21"/>
    <s v="Howard Gardner"/>
    <x v="773"/>
    <x v="1"/>
    <x v="5"/>
    <x v="2"/>
  </r>
  <r>
    <s v="AX18649"/>
    <s v="ENX2005"/>
    <s v="A128"/>
    <s v="EMP1043"/>
    <x v="132"/>
    <x v="754"/>
    <x v="2"/>
    <n v="684"/>
    <n v="561"/>
    <n v="1683"/>
    <n v="2052"/>
    <n v="369"/>
    <x v="16"/>
    <s v="Joshua Taylor"/>
    <x v="132"/>
    <x v="2"/>
    <x v="1"/>
    <x v="2"/>
  </r>
  <r>
    <s v="AX18652"/>
    <s v="ENX2044"/>
    <s v="A115"/>
    <s v="EMP1003"/>
    <x v="522"/>
    <x v="449"/>
    <x v="1"/>
    <n v="886"/>
    <n v="478"/>
    <n v="478"/>
    <n v="886"/>
    <n v="408"/>
    <x v="22"/>
    <s v="Christopher Tucker"/>
    <x v="522"/>
    <x v="6"/>
    <x v="1"/>
    <x v="2"/>
  </r>
  <r>
    <s v="AX18655"/>
    <s v="ENX2003"/>
    <s v="A114"/>
    <s v="EMP1031"/>
    <x v="659"/>
    <x v="450"/>
    <x v="0"/>
    <n v="1783"/>
    <n v="1516"/>
    <n v="3032"/>
    <n v="3566"/>
    <n v="534"/>
    <x v="36"/>
    <s v="Brian Thomas"/>
    <x v="659"/>
    <x v="0"/>
    <x v="10"/>
    <x v="2"/>
  </r>
  <r>
    <s v="AX18663"/>
    <s v="ENX2054"/>
    <s v="A172"/>
    <s v="EMP1003"/>
    <x v="704"/>
    <x v="680"/>
    <x v="2"/>
    <n v="127"/>
    <n v="79"/>
    <n v="237"/>
    <n v="381"/>
    <n v="144"/>
    <x v="28"/>
    <s v="Christopher Tucker"/>
    <x v="704"/>
    <x v="1"/>
    <x v="4"/>
    <x v="2"/>
  </r>
  <r>
    <s v="AX18666"/>
    <s v="ENX2011"/>
    <s v="A106"/>
    <s v="EMP1017"/>
    <x v="277"/>
    <x v="467"/>
    <x v="0"/>
    <n v="530"/>
    <n v="435"/>
    <n v="870"/>
    <n v="1060"/>
    <n v="190"/>
    <x v="35"/>
    <s v="Brian Hansen"/>
    <x v="277"/>
    <x v="0"/>
    <x v="11"/>
    <x v="2"/>
  </r>
  <r>
    <s v="AX18667"/>
    <s v="ENX2020"/>
    <s v="A108"/>
    <s v="EMP1016"/>
    <x v="190"/>
    <x v="782"/>
    <x v="1"/>
    <n v="2005"/>
    <n v="1223"/>
    <n v="1223"/>
    <n v="2005"/>
    <n v="782"/>
    <x v="64"/>
    <s v="Henry Nelson"/>
    <x v="190"/>
    <x v="6"/>
    <x v="2"/>
    <x v="2"/>
  </r>
  <r>
    <s v="AX18669"/>
    <s v="ENX2001"/>
    <s v="A152"/>
    <s v="EMP1011"/>
    <x v="650"/>
    <x v="730"/>
    <x v="1"/>
    <n v="951"/>
    <n v="504"/>
    <n v="504"/>
    <n v="951"/>
    <n v="447"/>
    <x v="54"/>
    <s v="Larry Marshall"/>
    <x v="650"/>
    <x v="6"/>
    <x v="1"/>
    <x v="2"/>
  </r>
  <r>
    <s v="AX18676"/>
    <s v="ENX2056"/>
    <s v="A142"/>
    <s v="EMP1011"/>
    <x v="356"/>
    <x v="530"/>
    <x v="2"/>
    <n v="1635"/>
    <n v="1046"/>
    <n v="3138"/>
    <n v="4905"/>
    <n v="1767"/>
    <x v="15"/>
    <s v="Larry Marshall"/>
    <x v="356"/>
    <x v="6"/>
    <x v="8"/>
    <x v="2"/>
  </r>
  <r>
    <s v="AX18679"/>
    <s v="ENX2092"/>
    <s v="A152"/>
    <s v="EMP1031"/>
    <x v="633"/>
    <x v="572"/>
    <x v="1"/>
    <n v="1639"/>
    <n v="1295"/>
    <n v="1295"/>
    <n v="1639"/>
    <n v="344"/>
    <x v="54"/>
    <s v="Brian Thomas"/>
    <x v="633"/>
    <x v="6"/>
    <x v="11"/>
    <x v="2"/>
  </r>
  <r>
    <s v="AX18690"/>
    <s v="ENX2068"/>
    <s v="A160"/>
    <s v="EMP1034"/>
    <x v="532"/>
    <x v="766"/>
    <x v="2"/>
    <n v="1500"/>
    <n v="900"/>
    <n v="2700"/>
    <n v="4500"/>
    <n v="1800"/>
    <x v="1"/>
    <s v="Arthur Mccoy"/>
    <x v="532"/>
    <x v="1"/>
    <x v="5"/>
    <x v="2"/>
  </r>
  <r>
    <s v="AX18691"/>
    <s v="ENX2056"/>
    <s v="A124"/>
    <s v="EMP1019"/>
    <x v="665"/>
    <x v="612"/>
    <x v="1"/>
    <n v="1635"/>
    <n v="1046"/>
    <n v="1046"/>
    <n v="1635"/>
    <n v="589"/>
    <x v="21"/>
    <s v="Roger Robertson"/>
    <x v="665"/>
    <x v="2"/>
    <x v="0"/>
    <x v="2"/>
  </r>
  <r>
    <s v="AX18693"/>
    <s v="ENX2038"/>
    <s v="A171"/>
    <s v="EMP1037"/>
    <x v="485"/>
    <x v="525"/>
    <x v="1"/>
    <n v="392"/>
    <n v="255"/>
    <n v="255"/>
    <n v="392"/>
    <n v="137"/>
    <x v="58"/>
    <s v="Carl Hall"/>
    <x v="485"/>
    <x v="1"/>
    <x v="5"/>
    <x v="2"/>
  </r>
  <r>
    <s v="AX18696"/>
    <s v="ENX2015"/>
    <s v="A105"/>
    <s v="EMP1020"/>
    <x v="718"/>
    <x v="454"/>
    <x v="0"/>
    <n v="637"/>
    <n v="389"/>
    <n v="778"/>
    <n v="1274"/>
    <n v="496"/>
    <x v="57"/>
    <s v="Ryan Butler"/>
    <x v="718"/>
    <x v="1"/>
    <x v="7"/>
    <x v="2"/>
  </r>
  <r>
    <s v="AX18698"/>
    <s v="ENX2060"/>
    <s v="A131"/>
    <s v="EMP1020"/>
    <x v="302"/>
    <x v="790"/>
    <x v="1"/>
    <n v="1467"/>
    <n v="807"/>
    <n v="807"/>
    <n v="1467"/>
    <n v="660"/>
    <x v="66"/>
    <s v="Ryan Butler"/>
    <x v="302"/>
    <x v="2"/>
    <x v="11"/>
    <x v="2"/>
  </r>
  <r>
    <s v="AX18701"/>
    <s v="ENX2086"/>
    <s v="A149"/>
    <s v="EMP1006"/>
    <x v="745"/>
    <x v="683"/>
    <x v="1"/>
    <n v="123"/>
    <n v="84"/>
    <n v="84"/>
    <n v="123"/>
    <n v="39"/>
    <x v="42"/>
    <s v="Sean Miller"/>
    <x v="745"/>
    <x v="1"/>
    <x v="11"/>
    <x v="2"/>
  </r>
  <r>
    <s v="AX18713"/>
    <s v="ENX2061"/>
    <s v="A152"/>
    <s v="EMP1024"/>
    <x v="45"/>
    <x v="585"/>
    <x v="0"/>
    <n v="913"/>
    <n v="584"/>
    <n v="1168"/>
    <n v="1826"/>
    <n v="658"/>
    <x v="54"/>
    <s v="Ernest Wheeler"/>
    <x v="45"/>
    <x v="6"/>
    <x v="7"/>
    <x v="2"/>
  </r>
  <r>
    <s v="AX18714"/>
    <s v="ENX2048"/>
    <s v="A151"/>
    <s v="EMP1040"/>
    <x v="61"/>
    <x v="606"/>
    <x v="2"/>
    <n v="502"/>
    <n v="296"/>
    <n v="888"/>
    <n v="1506"/>
    <n v="618"/>
    <x v="24"/>
    <s v="Patrick Ruiz"/>
    <x v="61"/>
    <x v="2"/>
    <x v="6"/>
    <x v="2"/>
  </r>
  <r>
    <s v="AX18717"/>
    <s v="ENX2043"/>
    <s v="A157"/>
    <s v="EMP1003"/>
    <x v="55"/>
    <x v="727"/>
    <x v="3"/>
    <n v="545"/>
    <n v="425"/>
    <n v="1700"/>
    <n v="2180"/>
    <n v="480"/>
    <x v="0"/>
    <s v="Christopher Tucker"/>
    <x v="55"/>
    <x v="0"/>
    <x v="1"/>
    <x v="2"/>
  </r>
  <r>
    <s v="AX18719"/>
    <s v="ENX2053"/>
    <s v="A124"/>
    <s v="EMP1000"/>
    <x v="47"/>
    <x v="736"/>
    <x v="2"/>
    <n v="596"/>
    <n v="358"/>
    <n v="1074"/>
    <n v="1788"/>
    <n v="714"/>
    <x v="21"/>
    <s v="Fred Robertson"/>
    <x v="47"/>
    <x v="2"/>
    <x v="4"/>
    <x v="2"/>
  </r>
  <r>
    <s v="AX18722"/>
    <s v="ENX2040"/>
    <s v="A110"/>
    <s v="EMP1025"/>
    <x v="100"/>
    <x v="688"/>
    <x v="1"/>
    <n v="1889"/>
    <n v="945"/>
    <n v="945"/>
    <n v="1889"/>
    <n v="944"/>
    <x v="73"/>
    <s v="Ernest Wagner"/>
    <x v="100"/>
    <x v="2"/>
    <x v="8"/>
    <x v="2"/>
  </r>
  <r>
    <s v="AX18725"/>
    <s v="ENX2056"/>
    <s v="A137"/>
    <s v="EMP1020"/>
    <x v="746"/>
    <x v="709"/>
    <x v="1"/>
    <n v="1635"/>
    <n v="1046"/>
    <n v="1046"/>
    <n v="1635"/>
    <n v="589"/>
    <x v="32"/>
    <s v="Ryan Butler"/>
    <x v="746"/>
    <x v="3"/>
    <x v="6"/>
    <x v="2"/>
  </r>
  <r>
    <s v="AX18727"/>
    <s v="ENX2043"/>
    <s v="A160"/>
    <s v="EMP1018"/>
    <x v="62"/>
    <x v="529"/>
    <x v="0"/>
    <n v="545"/>
    <n v="425"/>
    <n v="850"/>
    <n v="1090"/>
    <n v="240"/>
    <x v="1"/>
    <s v="Jimmy Young"/>
    <x v="62"/>
    <x v="5"/>
    <x v="0"/>
    <x v="2"/>
  </r>
  <r>
    <s v="AX18728"/>
    <s v="ENX2036"/>
    <s v="A134"/>
    <s v="EMP1041"/>
    <x v="509"/>
    <x v="545"/>
    <x v="2"/>
    <n v="1582"/>
    <n v="1234"/>
    <n v="3702"/>
    <n v="4746"/>
    <n v="1044"/>
    <x v="7"/>
    <s v="Joe Sims"/>
    <x v="509"/>
    <x v="1"/>
    <x v="3"/>
    <x v="2"/>
  </r>
  <r>
    <s v="AX18729"/>
    <s v="ENX2045"/>
    <s v="A127"/>
    <s v="EMP1013"/>
    <x v="56"/>
    <x v="600"/>
    <x v="3"/>
    <n v="556"/>
    <n v="395"/>
    <n v="1580"/>
    <n v="2224"/>
    <n v="644"/>
    <x v="5"/>
    <s v="Charles Harper"/>
    <x v="56"/>
    <x v="0"/>
    <x v="1"/>
    <x v="2"/>
  </r>
  <r>
    <s v="AX18734"/>
    <s v="ENX2020"/>
    <s v="A140"/>
    <s v="EMP1022"/>
    <x v="759"/>
    <x v="470"/>
    <x v="1"/>
    <n v="2005"/>
    <n v="1223"/>
    <n v="1223"/>
    <n v="2005"/>
    <n v="782"/>
    <x v="46"/>
    <s v="Walter Cook"/>
    <x v="759"/>
    <x v="3"/>
    <x v="7"/>
    <x v="2"/>
  </r>
  <r>
    <s v="AX18737"/>
    <s v="ENX2053"/>
    <s v="A141"/>
    <s v="EMP1010"/>
    <x v="716"/>
    <x v="536"/>
    <x v="1"/>
    <n v="596"/>
    <n v="358"/>
    <n v="358"/>
    <n v="596"/>
    <n v="238"/>
    <x v="23"/>
    <s v="Joshua Cook"/>
    <x v="716"/>
    <x v="1"/>
    <x v="1"/>
    <x v="2"/>
  </r>
  <r>
    <s v="AX18738"/>
    <s v="ENX2032"/>
    <s v="A131"/>
    <s v="EMP1034"/>
    <x v="159"/>
    <x v="642"/>
    <x v="1"/>
    <n v="1967"/>
    <n v="1397"/>
    <n v="1397"/>
    <n v="1967"/>
    <n v="570"/>
    <x v="66"/>
    <s v="Arthur Mccoy"/>
    <x v="159"/>
    <x v="4"/>
    <x v="7"/>
    <x v="2"/>
  </r>
  <r>
    <s v="AX18739"/>
    <s v="ENX2042"/>
    <s v="A115"/>
    <s v="EMP1026"/>
    <x v="644"/>
    <x v="691"/>
    <x v="2"/>
    <n v="203"/>
    <n v="154"/>
    <n v="462"/>
    <n v="609"/>
    <n v="147"/>
    <x v="22"/>
    <s v="Martin Perry"/>
    <x v="644"/>
    <x v="2"/>
    <x v="8"/>
    <x v="2"/>
  </r>
  <r>
    <s v="AX18741"/>
    <s v="ENX2089"/>
    <s v="A160"/>
    <s v="EMP1024"/>
    <x v="63"/>
    <x v="753"/>
    <x v="0"/>
    <n v="2294"/>
    <n v="1399"/>
    <n v="2798"/>
    <n v="4588"/>
    <n v="1790"/>
    <x v="1"/>
    <s v="Ernest Wheeler"/>
    <x v="63"/>
    <x v="4"/>
    <x v="11"/>
    <x v="2"/>
  </r>
  <r>
    <s v="AX18742"/>
    <s v="ENX2005"/>
    <s v="A104"/>
    <s v="EMP1036"/>
    <x v="783"/>
    <x v="737"/>
    <x v="1"/>
    <n v="684"/>
    <n v="561"/>
    <n v="561"/>
    <n v="684"/>
    <n v="123"/>
    <x v="53"/>
    <s v="Robert Reed"/>
    <x v="783"/>
    <x v="4"/>
    <x v="11"/>
    <x v="2"/>
  </r>
  <r>
    <s v="AX18744"/>
    <s v="ENX2002"/>
    <s v="A126"/>
    <s v="EMP1004"/>
    <x v="505"/>
    <x v="746"/>
    <x v="3"/>
    <n v="847"/>
    <n v="534"/>
    <n v="2136"/>
    <n v="3388"/>
    <n v="1252"/>
    <x v="38"/>
    <s v="Kenneth Bradley"/>
    <x v="505"/>
    <x v="3"/>
    <x v="2"/>
    <x v="2"/>
  </r>
  <r>
    <s v="AX18746"/>
    <s v="ENX2076"/>
    <s v="A102"/>
    <s v="EMP1028"/>
    <x v="486"/>
    <x v="728"/>
    <x v="1"/>
    <n v="1522"/>
    <n v="791"/>
    <n v="791"/>
    <n v="1522"/>
    <n v="731"/>
    <x v="43"/>
    <s v="Howard Sims"/>
    <x v="486"/>
    <x v="6"/>
    <x v="7"/>
    <x v="2"/>
  </r>
  <r>
    <s v="AX18747"/>
    <s v="ENX2094"/>
    <s v="A159"/>
    <s v="EMP1020"/>
    <x v="2"/>
    <x v="520"/>
    <x v="0"/>
    <n v="771"/>
    <n v="648"/>
    <n v="1296"/>
    <n v="1542"/>
    <n v="246"/>
    <x v="52"/>
    <s v="Ryan Butler"/>
    <x v="2"/>
    <x v="0"/>
    <x v="6"/>
    <x v="2"/>
  </r>
  <r>
    <s v="AX18749"/>
    <s v="ENX2046"/>
    <s v="A149"/>
    <s v="EMP1014"/>
    <x v="6"/>
    <x v="566"/>
    <x v="2"/>
    <n v="2410"/>
    <n v="1518"/>
    <n v="4554"/>
    <n v="7230"/>
    <n v="2676"/>
    <x v="42"/>
    <s v="Ronald Reed"/>
    <x v="6"/>
    <x v="5"/>
    <x v="8"/>
    <x v="2"/>
  </r>
  <r>
    <s v="AX18750"/>
    <s v="ENX2011"/>
    <s v="A131"/>
    <s v="EMP1035"/>
    <x v="45"/>
    <x v="544"/>
    <x v="3"/>
    <n v="530"/>
    <n v="435"/>
    <n v="1740"/>
    <n v="2120"/>
    <n v="380"/>
    <x v="66"/>
    <s v="Roger Ramos"/>
    <x v="45"/>
    <x v="5"/>
    <x v="3"/>
    <x v="2"/>
  </r>
  <r>
    <s v="AX18751"/>
    <s v="ENX2010"/>
    <s v="A103"/>
    <s v="EMP1009"/>
    <x v="151"/>
    <x v="766"/>
    <x v="0"/>
    <n v="1812"/>
    <n v="1305"/>
    <n v="2610"/>
    <n v="3624"/>
    <n v="1014"/>
    <x v="2"/>
    <s v="Kenneth Fields"/>
    <x v="151"/>
    <x v="1"/>
    <x v="5"/>
    <x v="2"/>
  </r>
  <r>
    <s v="AX18753"/>
    <s v="ENX2085"/>
    <s v="A172"/>
    <s v="EMP1031"/>
    <x v="741"/>
    <x v="626"/>
    <x v="1"/>
    <n v="1862"/>
    <n v="1173"/>
    <n v="1173"/>
    <n v="1862"/>
    <n v="689"/>
    <x v="28"/>
    <s v="Brian Thomas"/>
    <x v="741"/>
    <x v="6"/>
    <x v="7"/>
    <x v="2"/>
  </r>
  <r>
    <s v="AX18755"/>
    <s v="ENX2045"/>
    <s v="A129"/>
    <s v="EMP1037"/>
    <x v="439"/>
    <x v="500"/>
    <x v="1"/>
    <n v="556"/>
    <n v="395"/>
    <n v="395"/>
    <n v="556"/>
    <n v="161"/>
    <x v="59"/>
    <s v="Carl Hall"/>
    <x v="439"/>
    <x v="5"/>
    <x v="8"/>
    <x v="2"/>
  </r>
  <r>
    <s v="AX18758"/>
    <s v="ENX2068"/>
    <s v="A156"/>
    <s v="EMP1010"/>
    <x v="457"/>
    <x v="567"/>
    <x v="2"/>
    <n v="1500"/>
    <n v="900"/>
    <n v="2700"/>
    <n v="4500"/>
    <n v="1800"/>
    <x v="39"/>
    <s v="Joshua Cook"/>
    <x v="457"/>
    <x v="4"/>
    <x v="0"/>
    <x v="2"/>
  </r>
  <r>
    <s v="AX18763"/>
    <s v="ENX2037"/>
    <s v="A144"/>
    <s v="EMP1007"/>
    <x v="108"/>
    <x v="561"/>
    <x v="1"/>
    <n v="880"/>
    <n v="634"/>
    <n v="634"/>
    <n v="880"/>
    <n v="246"/>
    <x v="33"/>
    <s v="Jeremy Mendoza"/>
    <x v="108"/>
    <x v="2"/>
    <x v="3"/>
    <x v="2"/>
  </r>
  <r>
    <s v="AX18765"/>
    <s v="ENX2089"/>
    <s v="A110"/>
    <s v="EMP1003"/>
    <x v="560"/>
    <x v="454"/>
    <x v="1"/>
    <n v="2294"/>
    <n v="1399"/>
    <n v="1399"/>
    <n v="2294"/>
    <n v="895"/>
    <x v="73"/>
    <s v="Christopher Tucker"/>
    <x v="560"/>
    <x v="1"/>
    <x v="7"/>
    <x v="2"/>
  </r>
  <r>
    <s v="AX18769"/>
    <s v="ENX2045"/>
    <s v="A123"/>
    <s v="EMP1001"/>
    <x v="445"/>
    <x v="662"/>
    <x v="2"/>
    <n v="556"/>
    <n v="395"/>
    <n v="1185"/>
    <n v="1668"/>
    <n v="483"/>
    <x v="62"/>
    <s v="Kevin Butler"/>
    <x v="445"/>
    <x v="1"/>
    <x v="2"/>
    <x v="2"/>
  </r>
  <r>
    <s v="AX18771"/>
    <s v="ENX2061"/>
    <s v="A154"/>
    <s v="EMP1022"/>
    <x v="661"/>
    <x v="480"/>
    <x v="3"/>
    <n v="913"/>
    <n v="584"/>
    <n v="2336"/>
    <n v="3652"/>
    <n v="1316"/>
    <x v="55"/>
    <s v="Walter Cook"/>
    <x v="661"/>
    <x v="3"/>
    <x v="9"/>
    <x v="2"/>
  </r>
  <r>
    <s v="AX18779"/>
    <s v="ENX2008"/>
    <s v="A141"/>
    <s v="EMP1037"/>
    <x v="575"/>
    <x v="474"/>
    <x v="2"/>
    <n v="315"/>
    <n v="208"/>
    <n v="624"/>
    <n v="945"/>
    <n v="321"/>
    <x v="23"/>
    <s v="Carl Hall"/>
    <x v="575"/>
    <x v="4"/>
    <x v="10"/>
    <x v="2"/>
  </r>
  <r>
    <s v="AX18780"/>
    <s v="ENX2095"/>
    <s v="A110"/>
    <s v="EMP1024"/>
    <x v="548"/>
    <x v="508"/>
    <x v="3"/>
    <n v="1743"/>
    <n v="872"/>
    <n v="3488"/>
    <n v="6972"/>
    <n v="3484"/>
    <x v="73"/>
    <s v="Ernest Wheeler"/>
    <x v="548"/>
    <x v="0"/>
    <x v="10"/>
    <x v="2"/>
  </r>
  <r>
    <s v="AX18781"/>
    <s v="ENX2033"/>
    <s v="A158"/>
    <s v="EMP1000"/>
    <x v="778"/>
    <x v="447"/>
    <x v="1"/>
    <n v="2182"/>
    <n v="1200"/>
    <n v="1200"/>
    <n v="2182"/>
    <n v="982"/>
    <x v="4"/>
    <s v="Fred Robertson"/>
    <x v="778"/>
    <x v="1"/>
    <x v="10"/>
    <x v="2"/>
  </r>
  <r>
    <s v="AX18782"/>
    <s v="ENX2019"/>
    <s v="A166"/>
    <s v="EMP1035"/>
    <x v="547"/>
    <x v="735"/>
    <x v="2"/>
    <n v="800"/>
    <n v="536"/>
    <n v="1608"/>
    <n v="2400"/>
    <n v="792"/>
    <x v="65"/>
    <s v="Roger Ramos"/>
    <x v="547"/>
    <x v="6"/>
    <x v="3"/>
    <x v="2"/>
  </r>
  <r>
    <s v="AX18787"/>
    <s v="ENX2023"/>
    <s v="A167"/>
    <s v="EMP1031"/>
    <x v="220"/>
    <x v="638"/>
    <x v="1"/>
    <n v="818"/>
    <n v="450"/>
    <n v="450"/>
    <n v="818"/>
    <n v="368"/>
    <x v="10"/>
    <s v="Brian Thomas"/>
    <x v="220"/>
    <x v="4"/>
    <x v="8"/>
    <x v="2"/>
  </r>
  <r>
    <s v="AX18791"/>
    <s v="ENX2074"/>
    <s v="A130"/>
    <s v="EMP1004"/>
    <x v="396"/>
    <x v="578"/>
    <x v="1"/>
    <n v="504"/>
    <n v="408"/>
    <n v="408"/>
    <n v="504"/>
    <n v="96"/>
    <x v="3"/>
    <s v="Kenneth Bradley"/>
    <x v="396"/>
    <x v="2"/>
    <x v="2"/>
    <x v="2"/>
  </r>
  <r>
    <s v="AX18793"/>
    <s v="ENX2067"/>
    <s v="A118"/>
    <s v="EMP1016"/>
    <x v="51"/>
    <x v="744"/>
    <x v="0"/>
    <n v="1119"/>
    <n v="683"/>
    <n v="1366"/>
    <n v="2238"/>
    <n v="872"/>
    <x v="11"/>
    <s v="Henry Nelson"/>
    <x v="51"/>
    <x v="6"/>
    <x v="6"/>
    <x v="2"/>
  </r>
  <r>
    <s v="AX18794"/>
    <s v="ENX2068"/>
    <s v="A145"/>
    <s v="EMP1035"/>
    <x v="153"/>
    <x v="464"/>
    <x v="1"/>
    <n v="1500"/>
    <n v="900"/>
    <n v="900"/>
    <n v="1500"/>
    <n v="600"/>
    <x v="50"/>
    <s v="Roger Ramos"/>
    <x v="153"/>
    <x v="2"/>
    <x v="8"/>
    <x v="2"/>
  </r>
  <r>
    <s v="AX18795"/>
    <s v="ENX2051"/>
    <s v="A137"/>
    <s v="EMP1029"/>
    <x v="323"/>
    <x v="719"/>
    <x v="1"/>
    <n v="1077"/>
    <n v="732"/>
    <n v="732"/>
    <n v="1077"/>
    <n v="345"/>
    <x v="32"/>
    <s v="Howard Gardner"/>
    <x v="323"/>
    <x v="1"/>
    <x v="0"/>
    <x v="2"/>
  </r>
  <r>
    <s v="AX18796"/>
    <s v="ENX2088"/>
    <s v="A162"/>
    <s v="EMP1044"/>
    <x v="107"/>
    <x v="662"/>
    <x v="3"/>
    <n v="603"/>
    <n v="416"/>
    <n v="1664"/>
    <n v="2412"/>
    <n v="748"/>
    <x v="48"/>
    <s v="Martin Carr"/>
    <x v="107"/>
    <x v="1"/>
    <x v="2"/>
    <x v="2"/>
  </r>
  <r>
    <s v="AX18800"/>
    <s v="ENX2008"/>
    <s v="A124"/>
    <s v="EMP1040"/>
    <x v="145"/>
    <x v="444"/>
    <x v="3"/>
    <n v="315"/>
    <n v="208"/>
    <n v="832"/>
    <n v="1260"/>
    <n v="428"/>
    <x v="21"/>
    <s v="Patrick Ruiz"/>
    <x v="145"/>
    <x v="3"/>
    <x v="3"/>
    <x v="2"/>
  </r>
  <r>
    <s v="AX18801"/>
    <s v="ENX2044"/>
    <s v="A145"/>
    <s v="EMP1012"/>
    <x v="665"/>
    <x v="703"/>
    <x v="0"/>
    <n v="886"/>
    <n v="478"/>
    <n v="956"/>
    <n v="1772"/>
    <n v="816"/>
    <x v="50"/>
    <s v="John Reyes"/>
    <x v="665"/>
    <x v="6"/>
    <x v="8"/>
    <x v="2"/>
  </r>
  <r>
    <s v="AX18804"/>
    <s v="ENX2029"/>
    <s v="A103"/>
    <s v="EMP1003"/>
    <x v="681"/>
    <x v="599"/>
    <x v="1"/>
    <n v="1848"/>
    <n v="1294"/>
    <n v="1294"/>
    <n v="1848"/>
    <n v="554"/>
    <x v="2"/>
    <s v="Christopher Tucker"/>
    <x v="681"/>
    <x v="0"/>
    <x v="7"/>
    <x v="2"/>
  </r>
  <r>
    <s v="AX18809"/>
    <s v="ENX2057"/>
    <s v="A125"/>
    <s v="EMP1044"/>
    <x v="678"/>
    <x v="463"/>
    <x v="3"/>
    <n v="181"/>
    <n v="130"/>
    <n v="520"/>
    <n v="724"/>
    <n v="204"/>
    <x v="72"/>
    <s v="Martin Carr"/>
    <x v="678"/>
    <x v="0"/>
    <x v="5"/>
    <x v="2"/>
  </r>
  <r>
    <s v="AX18812"/>
    <s v="ENX2007"/>
    <s v="A105"/>
    <s v="EMP1006"/>
    <x v="281"/>
    <x v="743"/>
    <x v="1"/>
    <n v="1405"/>
    <n v="1054"/>
    <n v="1054"/>
    <n v="1405"/>
    <n v="351"/>
    <x v="57"/>
    <s v="Sean Miller"/>
    <x v="281"/>
    <x v="5"/>
    <x v="8"/>
    <x v="2"/>
  </r>
  <r>
    <s v="AX18815"/>
    <s v="ENX2070"/>
    <s v="A140"/>
    <s v="EMP1023"/>
    <x v="682"/>
    <x v="689"/>
    <x v="1"/>
    <n v="1671"/>
    <n v="1220"/>
    <n v="1220"/>
    <n v="1671"/>
    <n v="451"/>
    <x v="46"/>
    <s v="Brian Davis"/>
    <x v="682"/>
    <x v="6"/>
    <x v="3"/>
    <x v="2"/>
  </r>
  <r>
    <s v="AX18816"/>
    <s v="ENX2071"/>
    <s v="A165"/>
    <s v="EMP1022"/>
    <x v="668"/>
    <x v="771"/>
    <x v="2"/>
    <n v="136"/>
    <n v="72"/>
    <n v="216"/>
    <n v="408"/>
    <n v="192"/>
    <x v="51"/>
    <s v="Walter Cook"/>
    <x v="668"/>
    <x v="4"/>
    <x v="8"/>
    <x v="2"/>
  </r>
  <r>
    <s v="AX18818"/>
    <s v="ENX2097"/>
    <s v="A110"/>
    <s v="EMP1041"/>
    <x v="113"/>
    <x v="694"/>
    <x v="1"/>
    <n v="1052"/>
    <n v="589"/>
    <n v="589"/>
    <n v="1052"/>
    <n v="463"/>
    <x v="73"/>
    <s v="Joe Sims"/>
    <x v="113"/>
    <x v="0"/>
    <x v="4"/>
    <x v="2"/>
  </r>
  <r>
    <s v="AX18827"/>
    <s v="ENX2062"/>
    <s v="A100"/>
    <s v="EMP1037"/>
    <x v="540"/>
    <x v="774"/>
    <x v="2"/>
    <n v="2464"/>
    <n v="1774"/>
    <n v="5322"/>
    <n v="7392"/>
    <n v="2070"/>
    <x v="67"/>
    <s v="Carl Hall"/>
    <x v="540"/>
    <x v="0"/>
    <x v="2"/>
    <x v="2"/>
  </r>
  <r>
    <s v="AX18828"/>
    <s v="ENX2069"/>
    <s v="A155"/>
    <s v="EMP1041"/>
    <x v="97"/>
    <x v="682"/>
    <x v="1"/>
    <n v="378"/>
    <n v="291"/>
    <n v="291"/>
    <n v="378"/>
    <n v="87"/>
    <x v="41"/>
    <s v="Joe Sims"/>
    <x v="97"/>
    <x v="3"/>
    <x v="10"/>
    <x v="2"/>
  </r>
  <r>
    <s v="AX18833"/>
    <s v="ENX2091"/>
    <s v="A110"/>
    <s v="EMP1015"/>
    <x v="48"/>
    <x v="516"/>
    <x v="2"/>
    <n v="368"/>
    <n v="294"/>
    <n v="882"/>
    <n v="1104"/>
    <n v="222"/>
    <x v="73"/>
    <s v="Justin Lynch"/>
    <x v="48"/>
    <x v="6"/>
    <x v="2"/>
    <x v="2"/>
  </r>
  <r>
    <s v="AX18834"/>
    <s v="ENX2001"/>
    <s v="A141"/>
    <s v="EMP1015"/>
    <x v="654"/>
    <x v="478"/>
    <x v="2"/>
    <n v="951"/>
    <n v="504"/>
    <n v="1512"/>
    <n v="2853"/>
    <n v="1341"/>
    <x v="23"/>
    <s v="Justin Lynch"/>
    <x v="654"/>
    <x v="5"/>
    <x v="11"/>
    <x v="2"/>
  </r>
  <r>
    <s v="AX18842"/>
    <s v="ENX2025"/>
    <s v="A149"/>
    <s v="EMP1002"/>
    <x v="668"/>
    <x v="757"/>
    <x v="1"/>
    <n v="667"/>
    <n v="387"/>
    <n v="387"/>
    <n v="667"/>
    <n v="280"/>
    <x v="42"/>
    <s v="Andrew Bowman"/>
    <x v="668"/>
    <x v="5"/>
    <x v="6"/>
    <x v="2"/>
  </r>
  <r>
    <s v="AX18847"/>
    <s v="ENX2003"/>
    <s v="A164"/>
    <s v="EMP1042"/>
    <x v="473"/>
    <x v="705"/>
    <x v="1"/>
    <n v="1783"/>
    <n v="1516"/>
    <n v="1516"/>
    <n v="1783"/>
    <n v="267"/>
    <x v="68"/>
    <s v="Scott Clark"/>
    <x v="473"/>
    <x v="2"/>
    <x v="5"/>
    <x v="2"/>
  </r>
  <r>
    <s v="AX18854"/>
    <s v="ENX2035"/>
    <s v="A159"/>
    <s v="EMP1006"/>
    <x v="680"/>
    <x v="634"/>
    <x v="3"/>
    <n v="458"/>
    <n v="376"/>
    <n v="1504"/>
    <n v="1832"/>
    <n v="328"/>
    <x v="52"/>
    <s v="Sean Miller"/>
    <x v="680"/>
    <x v="4"/>
    <x v="0"/>
    <x v="2"/>
  </r>
  <r>
    <s v="AX18860"/>
    <s v="ENX2088"/>
    <s v="A106"/>
    <s v="EMP1001"/>
    <x v="668"/>
    <x v="749"/>
    <x v="1"/>
    <n v="603"/>
    <n v="416"/>
    <n v="416"/>
    <n v="603"/>
    <n v="187"/>
    <x v="35"/>
    <s v="Kevin Butler"/>
    <x v="668"/>
    <x v="0"/>
    <x v="3"/>
    <x v="2"/>
  </r>
  <r>
    <s v="AX18864"/>
    <s v="ENX2026"/>
    <s v="A124"/>
    <s v="EMP1035"/>
    <x v="313"/>
    <x v="750"/>
    <x v="1"/>
    <n v="947"/>
    <n v="786"/>
    <n v="786"/>
    <n v="947"/>
    <n v="161"/>
    <x v="21"/>
    <s v="Roger Ramos"/>
    <x v="313"/>
    <x v="3"/>
    <x v="10"/>
    <x v="2"/>
  </r>
  <r>
    <s v="AX18866"/>
    <s v="ENX2009"/>
    <s v="A165"/>
    <s v="EMP1040"/>
    <x v="298"/>
    <x v="684"/>
    <x v="1"/>
    <n v="584"/>
    <n v="420"/>
    <n v="420"/>
    <n v="584"/>
    <n v="164"/>
    <x v="51"/>
    <s v="Patrick Ruiz"/>
    <x v="298"/>
    <x v="3"/>
    <x v="7"/>
    <x v="2"/>
  </r>
  <r>
    <s v="AX18868"/>
    <s v="ENX2042"/>
    <s v="A132"/>
    <s v="EMP1002"/>
    <x v="324"/>
    <x v="521"/>
    <x v="2"/>
    <n v="203"/>
    <n v="154"/>
    <n v="462"/>
    <n v="609"/>
    <n v="147"/>
    <x v="56"/>
    <s v="Andrew Bowman"/>
    <x v="324"/>
    <x v="2"/>
    <x v="6"/>
    <x v="2"/>
  </r>
  <r>
    <s v="AX18869"/>
    <s v="ENX2021"/>
    <s v="A120"/>
    <s v="EMP1041"/>
    <x v="686"/>
    <x v="668"/>
    <x v="2"/>
    <n v="217"/>
    <n v="171"/>
    <n v="513"/>
    <n v="651"/>
    <n v="138"/>
    <x v="71"/>
    <s v="Joe Sims"/>
    <x v="686"/>
    <x v="2"/>
    <x v="11"/>
    <x v="2"/>
  </r>
  <r>
    <s v="AX18873"/>
    <s v="ENX2002"/>
    <s v="A127"/>
    <s v="EMP1003"/>
    <x v="622"/>
    <x v="580"/>
    <x v="1"/>
    <n v="847"/>
    <n v="534"/>
    <n v="534"/>
    <n v="847"/>
    <n v="313"/>
    <x v="5"/>
    <s v="Christopher Tucker"/>
    <x v="622"/>
    <x v="2"/>
    <x v="7"/>
    <x v="2"/>
  </r>
  <r>
    <s v="AX18874"/>
    <s v="ENX2058"/>
    <s v="A125"/>
    <s v="EMP1023"/>
    <x v="749"/>
    <x v="455"/>
    <x v="1"/>
    <n v="2257"/>
    <n v="1535"/>
    <n v="1535"/>
    <n v="2257"/>
    <n v="722"/>
    <x v="72"/>
    <s v="Brian Davis"/>
    <x v="749"/>
    <x v="5"/>
    <x v="10"/>
    <x v="2"/>
  </r>
  <r>
    <s v="AX18876"/>
    <s v="ENX2097"/>
    <s v="A161"/>
    <s v="EMP1017"/>
    <x v="660"/>
    <x v="585"/>
    <x v="0"/>
    <n v="1052"/>
    <n v="589"/>
    <n v="1178"/>
    <n v="2104"/>
    <n v="926"/>
    <x v="25"/>
    <s v="Brian Hansen"/>
    <x v="660"/>
    <x v="6"/>
    <x v="7"/>
    <x v="2"/>
  </r>
  <r>
    <s v="AX18877"/>
    <s v="ENX2007"/>
    <s v="A112"/>
    <s v="EMP1039"/>
    <x v="486"/>
    <x v="504"/>
    <x v="2"/>
    <n v="1405"/>
    <n v="1054"/>
    <n v="3162"/>
    <n v="4215"/>
    <n v="1053"/>
    <x v="40"/>
    <s v="Eugene Holmes"/>
    <x v="486"/>
    <x v="2"/>
    <x v="7"/>
    <x v="2"/>
  </r>
  <r>
    <s v="AX18878"/>
    <s v="ENX2054"/>
    <s v="A166"/>
    <s v="EMP1042"/>
    <x v="547"/>
    <x v="528"/>
    <x v="0"/>
    <n v="127"/>
    <n v="79"/>
    <n v="158"/>
    <n v="254"/>
    <n v="96"/>
    <x v="65"/>
    <s v="Scott Clark"/>
    <x v="547"/>
    <x v="3"/>
    <x v="5"/>
    <x v="2"/>
  </r>
  <r>
    <s v="AX18881"/>
    <s v="ENX2072"/>
    <s v="A112"/>
    <s v="EMP1044"/>
    <x v="185"/>
    <x v="508"/>
    <x v="1"/>
    <n v="1887"/>
    <n v="1378"/>
    <n v="1378"/>
    <n v="1887"/>
    <n v="509"/>
    <x v="40"/>
    <s v="Martin Carr"/>
    <x v="185"/>
    <x v="0"/>
    <x v="10"/>
    <x v="2"/>
  </r>
  <r>
    <s v="AX18882"/>
    <s v="ENX2032"/>
    <s v="A124"/>
    <s v="EMP1032"/>
    <x v="324"/>
    <x v="693"/>
    <x v="2"/>
    <n v="1967"/>
    <n v="1397"/>
    <n v="4191"/>
    <n v="5901"/>
    <n v="1710"/>
    <x v="21"/>
    <s v="Larry Castillo"/>
    <x v="324"/>
    <x v="1"/>
    <x v="0"/>
    <x v="2"/>
  </r>
  <r>
    <s v="AX18887"/>
    <s v="ENX2009"/>
    <s v="A172"/>
    <s v="EMP1016"/>
    <x v="747"/>
    <x v="621"/>
    <x v="1"/>
    <n v="584"/>
    <n v="420"/>
    <n v="420"/>
    <n v="584"/>
    <n v="164"/>
    <x v="28"/>
    <s v="Henry Nelson"/>
    <x v="747"/>
    <x v="3"/>
    <x v="7"/>
    <x v="2"/>
  </r>
  <r>
    <s v="AX18891"/>
    <s v="ENX2035"/>
    <s v="A159"/>
    <s v="EMP1042"/>
    <x v="86"/>
    <x v="540"/>
    <x v="0"/>
    <n v="458"/>
    <n v="376"/>
    <n v="752"/>
    <n v="916"/>
    <n v="164"/>
    <x v="52"/>
    <s v="Scott Clark"/>
    <x v="86"/>
    <x v="4"/>
    <x v="4"/>
    <x v="2"/>
  </r>
  <r>
    <s v="AX18895"/>
    <s v="ENX2030"/>
    <s v="A103"/>
    <s v="EMP1028"/>
    <x v="376"/>
    <x v="517"/>
    <x v="2"/>
    <n v="1899"/>
    <n v="1044"/>
    <n v="3132"/>
    <n v="5697"/>
    <n v="2565"/>
    <x v="2"/>
    <s v="Howard Sims"/>
    <x v="376"/>
    <x v="6"/>
    <x v="8"/>
    <x v="2"/>
  </r>
  <r>
    <s v="AX18906"/>
    <s v="ENX2061"/>
    <s v="A167"/>
    <s v="EMP1005"/>
    <x v="501"/>
    <x v="694"/>
    <x v="1"/>
    <n v="913"/>
    <n v="584"/>
    <n v="584"/>
    <n v="913"/>
    <n v="329"/>
    <x v="10"/>
    <s v="Ryan Welch"/>
    <x v="501"/>
    <x v="0"/>
    <x v="4"/>
    <x v="2"/>
  </r>
  <r>
    <s v="AX18907"/>
    <s v="ENX2063"/>
    <s v="A158"/>
    <s v="EMP1029"/>
    <x v="324"/>
    <x v="625"/>
    <x v="1"/>
    <n v="1708"/>
    <n v="871"/>
    <n v="871"/>
    <n v="1708"/>
    <n v="837"/>
    <x v="4"/>
    <s v="Howard Gardner"/>
    <x v="324"/>
    <x v="3"/>
    <x v="8"/>
    <x v="2"/>
  </r>
  <r>
    <s v="AX18908"/>
    <s v="ENX2079"/>
    <s v="A113"/>
    <s v="EMP1003"/>
    <x v="122"/>
    <x v="767"/>
    <x v="2"/>
    <n v="1725"/>
    <n v="1363"/>
    <n v="4089"/>
    <n v="5175"/>
    <n v="1086"/>
    <x v="49"/>
    <s v="Christopher Tucker"/>
    <x v="122"/>
    <x v="6"/>
    <x v="2"/>
    <x v="2"/>
  </r>
  <r>
    <s v="AX18910"/>
    <s v="ENX2031"/>
    <s v="A109"/>
    <s v="EMP1013"/>
    <x v="234"/>
    <x v="706"/>
    <x v="1"/>
    <n v="1638"/>
    <n v="1261"/>
    <n v="1261"/>
    <n v="1638"/>
    <n v="377"/>
    <x v="34"/>
    <s v="Charles Harper"/>
    <x v="234"/>
    <x v="0"/>
    <x v="2"/>
    <x v="2"/>
  </r>
  <r>
    <s v="AX18915"/>
    <s v="ENX2018"/>
    <s v="A109"/>
    <s v="EMP1018"/>
    <x v="382"/>
    <x v="468"/>
    <x v="1"/>
    <n v="1972"/>
    <n v="1321"/>
    <n v="1321"/>
    <n v="1972"/>
    <n v="651"/>
    <x v="34"/>
    <s v="Jimmy Young"/>
    <x v="382"/>
    <x v="6"/>
    <x v="6"/>
    <x v="2"/>
  </r>
  <r>
    <s v="AX18917"/>
    <s v="ENX2068"/>
    <s v="A126"/>
    <s v="EMP1022"/>
    <x v="166"/>
    <x v="463"/>
    <x v="2"/>
    <n v="1500"/>
    <n v="900"/>
    <n v="2700"/>
    <n v="4500"/>
    <n v="1800"/>
    <x v="38"/>
    <s v="Walter Cook"/>
    <x v="166"/>
    <x v="0"/>
    <x v="5"/>
    <x v="2"/>
  </r>
  <r>
    <s v="AX18925"/>
    <s v="ENX2003"/>
    <s v="A164"/>
    <s v="EMP1031"/>
    <x v="183"/>
    <x v="512"/>
    <x v="1"/>
    <n v="1783"/>
    <n v="1516"/>
    <n v="1516"/>
    <n v="1783"/>
    <n v="267"/>
    <x v="68"/>
    <s v="Brian Thomas"/>
    <x v="183"/>
    <x v="6"/>
    <x v="4"/>
    <x v="2"/>
  </r>
  <r>
    <s v="AX18928"/>
    <s v="ENX2073"/>
    <s v="A120"/>
    <s v="EMP1008"/>
    <x v="282"/>
    <x v="556"/>
    <x v="1"/>
    <n v="95"/>
    <n v="61"/>
    <n v="61"/>
    <n v="95"/>
    <n v="34"/>
    <x v="71"/>
    <s v="Carl Elliott"/>
    <x v="282"/>
    <x v="1"/>
    <x v="9"/>
    <x v="2"/>
  </r>
  <r>
    <s v="AX18933"/>
    <s v="ENX2046"/>
    <s v="A101"/>
    <s v="EMP1038"/>
    <x v="265"/>
    <x v="689"/>
    <x v="1"/>
    <n v="2410"/>
    <n v="1518"/>
    <n v="1518"/>
    <n v="2410"/>
    <n v="892"/>
    <x v="26"/>
    <s v="Scott Mason"/>
    <x v="265"/>
    <x v="6"/>
    <x v="3"/>
    <x v="2"/>
  </r>
  <r>
    <s v="AX18934"/>
    <s v="ENX2092"/>
    <s v="A162"/>
    <s v="EMP1027"/>
    <x v="305"/>
    <x v="508"/>
    <x v="1"/>
    <n v="1639"/>
    <n v="1295"/>
    <n v="1295"/>
    <n v="1639"/>
    <n v="344"/>
    <x v="48"/>
    <s v="Gary Rodriguez"/>
    <x v="305"/>
    <x v="0"/>
    <x v="10"/>
    <x v="2"/>
  </r>
  <r>
    <s v="AX18935"/>
    <s v="ENX2080"/>
    <s v="A126"/>
    <s v="EMP1039"/>
    <x v="630"/>
    <x v="489"/>
    <x v="3"/>
    <n v="2353"/>
    <n v="1788"/>
    <n v="7152"/>
    <n v="9412"/>
    <n v="2260"/>
    <x v="38"/>
    <s v="Eugene Holmes"/>
    <x v="630"/>
    <x v="3"/>
    <x v="5"/>
    <x v="2"/>
  </r>
  <r>
    <s v="AX18937"/>
    <s v="ENX2053"/>
    <s v="A109"/>
    <s v="EMP1028"/>
    <x v="27"/>
    <x v="489"/>
    <x v="0"/>
    <n v="596"/>
    <n v="358"/>
    <n v="716"/>
    <n v="1192"/>
    <n v="476"/>
    <x v="34"/>
    <s v="Howard Sims"/>
    <x v="27"/>
    <x v="3"/>
    <x v="5"/>
    <x v="2"/>
  </r>
  <r>
    <s v="AX18938"/>
    <s v="ENX2014"/>
    <s v="A129"/>
    <s v="EMP1029"/>
    <x v="498"/>
    <x v="485"/>
    <x v="1"/>
    <n v="1809"/>
    <n v="1067"/>
    <n v="1067"/>
    <n v="1809"/>
    <n v="742"/>
    <x v="59"/>
    <s v="Howard Gardner"/>
    <x v="498"/>
    <x v="5"/>
    <x v="0"/>
    <x v="2"/>
  </r>
  <r>
    <s v="AX18940"/>
    <s v="ENX2056"/>
    <s v="A173"/>
    <s v="EMP1023"/>
    <x v="235"/>
    <x v="716"/>
    <x v="1"/>
    <n v="1635"/>
    <n v="1046"/>
    <n v="1046"/>
    <n v="1635"/>
    <n v="589"/>
    <x v="14"/>
    <s v="Brian Davis"/>
    <x v="235"/>
    <x v="3"/>
    <x v="5"/>
    <x v="2"/>
  </r>
  <r>
    <s v="AX18945"/>
    <s v="ENX2096"/>
    <s v="A170"/>
    <s v="EMP1004"/>
    <x v="113"/>
    <x v="802"/>
    <x v="3"/>
    <n v="1587"/>
    <n v="1301"/>
    <n v="5204"/>
    <n v="6348"/>
    <n v="1144"/>
    <x v="18"/>
    <s v="Kenneth Bradley"/>
    <x v="113"/>
    <x v="1"/>
    <x v="2"/>
    <x v="2"/>
  </r>
  <r>
    <s v="AX18946"/>
    <s v="ENX2081"/>
    <s v="A104"/>
    <s v="EMP1016"/>
    <x v="722"/>
    <x v="600"/>
    <x v="3"/>
    <n v="1566"/>
    <n v="1190"/>
    <n v="4760"/>
    <n v="6264"/>
    <n v="1504"/>
    <x v="53"/>
    <s v="Henry Nelson"/>
    <x v="722"/>
    <x v="0"/>
    <x v="1"/>
    <x v="2"/>
  </r>
  <r>
    <s v="AX18949"/>
    <s v="ENX2066"/>
    <s v="A110"/>
    <s v="EMP1030"/>
    <x v="205"/>
    <x v="664"/>
    <x v="1"/>
    <n v="2091"/>
    <n v="1485"/>
    <n v="1485"/>
    <n v="2091"/>
    <n v="606"/>
    <x v="73"/>
    <s v="Bobby Russell"/>
    <x v="205"/>
    <x v="0"/>
    <x v="8"/>
    <x v="2"/>
  </r>
  <r>
    <s v="AX18950"/>
    <s v="ENX2085"/>
    <s v="A145"/>
    <s v="EMP1039"/>
    <x v="386"/>
    <x v="449"/>
    <x v="3"/>
    <n v="1862"/>
    <n v="1173"/>
    <n v="4692"/>
    <n v="7448"/>
    <n v="2756"/>
    <x v="50"/>
    <s v="Eugene Holmes"/>
    <x v="386"/>
    <x v="6"/>
    <x v="1"/>
    <x v="2"/>
  </r>
  <r>
    <s v="AX18954"/>
    <s v="ENX2012"/>
    <s v="A126"/>
    <s v="EMP1034"/>
    <x v="625"/>
    <x v="459"/>
    <x v="1"/>
    <n v="1353"/>
    <n v="947"/>
    <n v="947"/>
    <n v="1353"/>
    <n v="406"/>
    <x v="38"/>
    <s v="Arthur Mccoy"/>
    <x v="625"/>
    <x v="6"/>
    <x v="10"/>
    <x v="2"/>
  </r>
  <r>
    <s v="AX18955"/>
    <s v="ENX2083"/>
    <s v="A138"/>
    <s v="EMP1032"/>
    <x v="238"/>
    <x v="586"/>
    <x v="2"/>
    <n v="2141"/>
    <n v="1777"/>
    <n v="5331"/>
    <n v="6423"/>
    <n v="1092"/>
    <x v="6"/>
    <s v="Larry Castillo"/>
    <x v="238"/>
    <x v="1"/>
    <x v="1"/>
    <x v="2"/>
  </r>
  <r>
    <s v="AX18957"/>
    <s v="ENX2012"/>
    <s v="A108"/>
    <s v="EMP1031"/>
    <x v="699"/>
    <x v="750"/>
    <x v="1"/>
    <n v="1353"/>
    <n v="947"/>
    <n v="947"/>
    <n v="1353"/>
    <n v="406"/>
    <x v="64"/>
    <s v="Brian Thomas"/>
    <x v="699"/>
    <x v="3"/>
    <x v="10"/>
    <x v="2"/>
  </r>
  <r>
    <s v="AX18958"/>
    <s v="ENX2062"/>
    <s v="A138"/>
    <s v="EMP1026"/>
    <x v="221"/>
    <x v="442"/>
    <x v="2"/>
    <n v="2464"/>
    <n v="1774"/>
    <n v="5322"/>
    <n v="7392"/>
    <n v="2070"/>
    <x v="6"/>
    <s v="Martin Perry"/>
    <x v="221"/>
    <x v="0"/>
    <x v="7"/>
    <x v="2"/>
  </r>
  <r>
    <s v="AX18960"/>
    <s v="ENX2027"/>
    <s v="A130"/>
    <s v="EMP1044"/>
    <x v="509"/>
    <x v="764"/>
    <x v="0"/>
    <n v="2497"/>
    <n v="1473"/>
    <n v="2946"/>
    <n v="4994"/>
    <n v="2048"/>
    <x v="3"/>
    <s v="Martin Carr"/>
    <x v="509"/>
    <x v="0"/>
    <x v="5"/>
    <x v="2"/>
  </r>
  <r>
    <s v="AX18966"/>
    <s v="ENX2036"/>
    <s v="A160"/>
    <s v="EMP1018"/>
    <x v="151"/>
    <x v="737"/>
    <x v="1"/>
    <n v="1582"/>
    <n v="1234"/>
    <n v="1234"/>
    <n v="1582"/>
    <n v="348"/>
    <x v="1"/>
    <s v="Jimmy Young"/>
    <x v="151"/>
    <x v="4"/>
    <x v="11"/>
    <x v="2"/>
  </r>
  <r>
    <s v="AX18968"/>
    <s v="ENX2023"/>
    <s v="A138"/>
    <s v="EMP1012"/>
    <x v="632"/>
    <x v="766"/>
    <x v="1"/>
    <n v="818"/>
    <n v="450"/>
    <n v="450"/>
    <n v="818"/>
    <n v="368"/>
    <x v="6"/>
    <s v="John Reyes"/>
    <x v="632"/>
    <x v="1"/>
    <x v="5"/>
    <x v="2"/>
  </r>
  <r>
    <s v="AX18977"/>
    <s v="ENX2007"/>
    <s v="A108"/>
    <s v="EMP1008"/>
    <x v="183"/>
    <x v="480"/>
    <x v="1"/>
    <n v="1405"/>
    <n v="1054"/>
    <n v="1054"/>
    <n v="1405"/>
    <n v="351"/>
    <x v="64"/>
    <s v="Carl Elliott"/>
    <x v="183"/>
    <x v="3"/>
    <x v="9"/>
    <x v="2"/>
  </r>
  <r>
    <s v="AX18978"/>
    <s v="ENX2044"/>
    <s v="A112"/>
    <s v="EMP1019"/>
    <x v="417"/>
    <x v="584"/>
    <x v="1"/>
    <n v="886"/>
    <n v="478"/>
    <n v="478"/>
    <n v="886"/>
    <n v="408"/>
    <x v="40"/>
    <s v="Roger Robertson"/>
    <x v="417"/>
    <x v="3"/>
    <x v="1"/>
    <x v="2"/>
  </r>
  <r>
    <s v="AX18979"/>
    <s v="ENX2086"/>
    <s v="A111"/>
    <s v="EMP1038"/>
    <x v="514"/>
    <x v="669"/>
    <x v="1"/>
    <n v="123"/>
    <n v="84"/>
    <n v="84"/>
    <n v="123"/>
    <n v="39"/>
    <x v="19"/>
    <s v="Scott Mason"/>
    <x v="514"/>
    <x v="0"/>
    <x v="9"/>
    <x v="2"/>
  </r>
  <r>
    <s v="AX18983"/>
    <s v="ENX2066"/>
    <s v="A102"/>
    <s v="EMP1033"/>
    <x v="40"/>
    <x v="484"/>
    <x v="0"/>
    <n v="2091"/>
    <n v="1485"/>
    <n v="2970"/>
    <n v="4182"/>
    <n v="1212"/>
    <x v="43"/>
    <s v="Jerry Perry"/>
    <x v="40"/>
    <x v="4"/>
    <x v="1"/>
    <x v="2"/>
  </r>
  <r>
    <s v="AX18988"/>
    <s v="ENX2006"/>
    <s v="A120"/>
    <s v="EMP1040"/>
    <x v="303"/>
    <x v="440"/>
    <x v="1"/>
    <n v="1826"/>
    <n v="1443"/>
    <n v="1443"/>
    <n v="1826"/>
    <n v="383"/>
    <x v="71"/>
    <s v="Patrick Ruiz"/>
    <x v="303"/>
    <x v="6"/>
    <x v="10"/>
    <x v="2"/>
  </r>
  <r>
    <s v="AX18990"/>
    <s v="ENX2047"/>
    <s v="A125"/>
    <s v="EMP1010"/>
    <x v="618"/>
    <x v="515"/>
    <x v="2"/>
    <n v="290"/>
    <n v="200"/>
    <n v="600"/>
    <n v="870"/>
    <n v="270"/>
    <x v="72"/>
    <s v="Joshua Cook"/>
    <x v="618"/>
    <x v="6"/>
    <x v="1"/>
    <x v="2"/>
  </r>
  <r>
    <s v="AX18991"/>
    <s v="ENX2056"/>
    <s v="A106"/>
    <s v="EMP1044"/>
    <x v="652"/>
    <x v="560"/>
    <x v="2"/>
    <n v="1635"/>
    <n v="1046"/>
    <n v="3138"/>
    <n v="4905"/>
    <n v="1767"/>
    <x v="35"/>
    <s v="Martin Carr"/>
    <x v="652"/>
    <x v="3"/>
    <x v="1"/>
    <x v="2"/>
  </r>
  <r>
    <s v="AX18992"/>
    <s v="ENX2074"/>
    <s v="A118"/>
    <s v="EMP1012"/>
    <x v="370"/>
    <x v="761"/>
    <x v="1"/>
    <n v="504"/>
    <n v="408"/>
    <n v="408"/>
    <n v="504"/>
    <n v="96"/>
    <x v="11"/>
    <s v="John Reyes"/>
    <x v="370"/>
    <x v="3"/>
    <x v="2"/>
    <x v="2"/>
  </r>
  <r>
    <s v="AX18995"/>
    <s v="ENX2045"/>
    <s v="A159"/>
    <s v="EMP1002"/>
    <x v="622"/>
    <x v="723"/>
    <x v="1"/>
    <n v="556"/>
    <n v="395"/>
    <n v="395"/>
    <n v="556"/>
    <n v="161"/>
    <x v="52"/>
    <s v="Andrew Bowman"/>
    <x v="622"/>
    <x v="0"/>
    <x v="0"/>
    <x v="2"/>
  </r>
  <r>
    <s v="AX18997"/>
    <s v="ENX2042"/>
    <s v="A126"/>
    <s v="EMP1043"/>
    <x v="166"/>
    <x v="571"/>
    <x v="1"/>
    <n v="203"/>
    <n v="154"/>
    <n v="154"/>
    <n v="203"/>
    <n v="49"/>
    <x v="38"/>
    <s v="Joshua Taylor"/>
    <x v="166"/>
    <x v="0"/>
    <x v="4"/>
    <x v="2"/>
  </r>
  <r>
    <s v="AX19000"/>
    <s v="ENX2085"/>
    <s v="A168"/>
    <s v="EMP1035"/>
    <x v="232"/>
    <x v="521"/>
    <x v="1"/>
    <n v="1862"/>
    <n v="1173"/>
    <n v="1173"/>
    <n v="1862"/>
    <n v="689"/>
    <x v="45"/>
    <s v="Roger Ramos"/>
    <x v="232"/>
    <x v="2"/>
    <x v="6"/>
    <x v="2"/>
  </r>
  <r>
    <s v="AX19001"/>
    <s v="ENX2033"/>
    <s v="A105"/>
    <s v="EMP1042"/>
    <x v="557"/>
    <x v="466"/>
    <x v="0"/>
    <n v="2182"/>
    <n v="1200"/>
    <n v="2400"/>
    <n v="4364"/>
    <n v="1964"/>
    <x v="57"/>
    <s v="Scott Clark"/>
    <x v="557"/>
    <x v="5"/>
    <x v="9"/>
    <x v="2"/>
  </r>
  <r>
    <s v="AX19002"/>
    <s v="ENX2082"/>
    <s v="A148"/>
    <s v="EMP1025"/>
    <x v="719"/>
    <x v="536"/>
    <x v="3"/>
    <n v="1103"/>
    <n v="838"/>
    <n v="3352"/>
    <n v="4412"/>
    <n v="1060"/>
    <x v="31"/>
    <s v="Ernest Wagner"/>
    <x v="719"/>
    <x v="1"/>
    <x v="1"/>
    <x v="2"/>
  </r>
  <r>
    <s v="AX19006"/>
    <s v="ENX2047"/>
    <s v="A126"/>
    <s v="EMP1014"/>
    <x v="45"/>
    <x v="651"/>
    <x v="0"/>
    <n v="290"/>
    <n v="200"/>
    <n v="400"/>
    <n v="580"/>
    <n v="180"/>
    <x v="38"/>
    <s v="Ronald Reed"/>
    <x v="45"/>
    <x v="3"/>
    <x v="6"/>
    <x v="2"/>
  </r>
  <r>
    <s v="AX19016"/>
    <s v="ENX2042"/>
    <s v="A149"/>
    <s v="EMP1015"/>
    <x v="532"/>
    <x v="564"/>
    <x v="1"/>
    <n v="203"/>
    <n v="154"/>
    <n v="154"/>
    <n v="203"/>
    <n v="49"/>
    <x v="42"/>
    <s v="Justin Lynch"/>
    <x v="532"/>
    <x v="1"/>
    <x v="9"/>
    <x v="2"/>
  </r>
  <r>
    <s v="AX19017"/>
    <s v="ENX2039"/>
    <s v="A137"/>
    <s v="EMP1002"/>
    <x v="27"/>
    <x v="565"/>
    <x v="2"/>
    <n v="817"/>
    <n v="409"/>
    <n v="1227"/>
    <n v="2451"/>
    <n v="1224"/>
    <x v="32"/>
    <s v="Andrew Bowman"/>
    <x v="27"/>
    <x v="5"/>
    <x v="0"/>
    <x v="2"/>
  </r>
  <r>
    <s v="AX19025"/>
    <s v="ENX2036"/>
    <s v="A161"/>
    <s v="EMP1043"/>
    <x v="204"/>
    <x v="584"/>
    <x v="3"/>
    <n v="1582"/>
    <n v="1234"/>
    <n v="4936"/>
    <n v="6328"/>
    <n v="1392"/>
    <x v="25"/>
    <s v="Joshua Taylor"/>
    <x v="204"/>
    <x v="3"/>
    <x v="1"/>
    <x v="2"/>
  </r>
  <r>
    <s v="AX19028"/>
    <s v="ENX2057"/>
    <s v="A141"/>
    <s v="EMP1043"/>
    <x v="575"/>
    <x v="475"/>
    <x v="0"/>
    <n v="181"/>
    <n v="130"/>
    <n v="260"/>
    <n v="362"/>
    <n v="102"/>
    <x v="23"/>
    <s v="Joshua Taylor"/>
    <x v="575"/>
    <x v="4"/>
    <x v="10"/>
    <x v="2"/>
  </r>
  <r>
    <s v="AX19031"/>
    <s v="ENX2081"/>
    <s v="A173"/>
    <s v="EMP1016"/>
    <x v="754"/>
    <x v="735"/>
    <x v="1"/>
    <n v="1566"/>
    <n v="1190"/>
    <n v="1190"/>
    <n v="1566"/>
    <n v="376"/>
    <x v="14"/>
    <s v="Henry Nelson"/>
    <x v="754"/>
    <x v="6"/>
    <x v="3"/>
    <x v="2"/>
  </r>
  <r>
    <s v="AX19038"/>
    <s v="ENX2041"/>
    <s v="A103"/>
    <s v="EMP1024"/>
    <x v="281"/>
    <x v="603"/>
    <x v="1"/>
    <n v="1380"/>
    <n v="1090"/>
    <n v="1090"/>
    <n v="1380"/>
    <n v="290"/>
    <x v="2"/>
    <s v="Ernest Wheeler"/>
    <x v="281"/>
    <x v="4"/>
    <x v="3"/>
    <x v="2"/>
  </r>
  <r>
    <s v="AX19039"/>
    <s v="ENX2036"/>
    <s v="A132"/>
    <s v="EMP1044"/>
    <x v="567"/>
    <x v="774"/>
    <x v="2"/>
    <n v="1582"/>
    <n v="1234"/>
    <n v="3702"/>
    <n v="4746"/>
    <n v="1044"/>
    <x v="56"/>
    <s v="Martin Carr"/>
    <x v="567"/>
    <x v="0"/>
    <x v="2"/>
    <x v="2"/>
  </r>
  <r>
    <s v="AX19040"/>
    <s v="ENX2040"/>
    <s v="A163"/>
    <s v="EMP1020"/>
    <x v="208"/>
    <x v="633"/>
    <x v="0"/>
    <n v="1889"/>
    <n v="945"/>
    <n v="1890"/>
    <n v="3778"/>
    <n v="1888"/>
    <x v="60"/>
    <s v="Ryan Butler"/>
    <x v="208"/>
    <x v="5"/>
    <x v="7"/>
    <x v="2"/>
  </r>
  <r>
    <s v="AX19042"/>
    <s v="ENX2035"/>
    <s v="A103"/>
    <s v="EMP1001"/>
    <x v="417"/>
    <x v="785"/>
    <x v="1"/>
    <n v="458"/>
    <n v="376"/>
    <n v="376"/>
    <n v="458"/>
    <n v="82"/>
    <x v="2"/>
    <s v="Kevin Butler"/>
    <x v="417"/>
    <x v="1"/>
    <x v="1"/>
    <x v="2"/>
  </r>
  <r>
    <s v="AX19043"/>
    <s v="ENX2099"/>
    <s v="A164"/>
    <s v="EMP1031"/>
    <x v="415"/>
    <x v="792"/>
    <x v="2"/>
    <n v="1367"/>
    <n v="984"/>
    <n v="2952"/>
    <n v="4101"/>
    <n v="1149"/>
    <x v="68"/>
    <s v="Brian Thomas"/>
    <x v="415"/>
    <x v="1"/>
    <x v="10"/>
    <x v="2"/>
  </r>
  <r>
    <s v="AX19044"/>
    <s v="ENX2047"/>
    <s v="A133"/>
    <s v="EMP1000"/>
    <x v="726"/>
    <x v="597"/>
    <x v="2"/>
    <n v="290"/>
    <n v="200"/>
    <n v="600"/>
    <n v="870"/>
    <n v="270"/>
    <x v="37"/>
    <s v="Fred Robertson"/>
    <x v="726"/>
    <x v="3"/>
    <x v="1"/>
    <x v="2"/>
  </r>
  <r>
    <s v="AX19045"/>
    <s v="ENX2054"/>
    <s v="A171"/>
    <s v="EMP1037"/>
    <x v="637"/>
    <x v="616"/>
    <x v="2"/>
    <n v="127"/>
    <n v="79"/>
    <n v="237"/>
    <n v="381"/>
    <n v="144"/>
    <x v="58"/>
    <s v="Carl Hall"/>
    <x v="637"/>
    <x v="4"/>
    <x v="9"/>
    <x v="2"/>
  </r>
  <r>
    <s v="AX19048"/>
    <s v="ENX2042"/>
    <s v="A169"/>
    <s v="EMP1002"/>
    <x v="273"/>
    <x v="779"/>
    <x v="2"/>
    <n v="203"/>
    <n v="154"/>
    <n v="462"/>
    <n v="609"/>
    <n v="147"/>
    <x v="30"/>
    <s v="Andrew Bowman"/>
    <x v="273"/>
    <x v="0"/>
    <x v="5"/>
    <x v="2"/>
  </r>
  <r>
    <s v="AX19051"/>
    <s v="ENX2054"/>
    <s v="A126"/>
    <s v="EMP1040"/>
    <x v="195"/>
    <x v="621"/>
    <x v="3"/>
    <n v="127"/>
    <n v="79"/>
    <n v="316"/>
    <n v="508"/>
    <n v="192"/>
    <x v="38"/>
    <s v="Patrick Ruiz"/>
    <x v="195"/>
    <x v="3"/>
    <x v="7"/>
    <x v="2"/>
  </r>
  <r>
    <s v="AX19053"/>
    <s v="ENX2042"/>
    <s v="A150"/>
    <s v="EMP1018"/>
    <x v="113"/>
    <x v="795"/>
    <x v="1"/>
    <n v="203"/>
    <n v="154"/>
    <n v="154"/>
    <n v="203"/>
    <n v="49"/>
    <x v="27"/>
    <s v="Jimmy Young"/>
    <x v="113"/>
    <x v="5"/>
    <x v="11"/>
    <x v="2"/>
  </r>
  <r>
    <s v="AX19057"/>
    <s v="ENX2051"/>
    <s v="A127"/>
    <s v="EMP1010"/>
    <x v="76"/>
    <x v="565"/>
    <x v="2"/>
    <n v="1077"/>
    <n v="732"/>
    <n v="2196"/>
    <n v="3231"/>
    <n v="1035"/>
    <x v="5"/>
    <s v="Joshua Cook"/>
    <x v="76"/>
    <x v="5"/>
    <x v="0"/>
    <x v="2"/>
  </r>
  <r>
    <s v="AX19058"/>
    <s v="ENX2017"/>
    <s v="A139"/>
    <s v="EMP1010"/>
    <x v="445"/>
    <x v="794"/>
    <x v="1"/>
    <n v="35"/>
    <n v="22"/>
    <n v="22"/>
    <n v="35"/>
    <n v="13"/>
    <x v="12"/>
    <s v="Joshua Cook"/>
    <x v="445"/>
    <x v="4"/>
    <x v="9"/>
    <x v="2"/>
  </r>
  <r>
    <s v="AX19059"/>
    <s v="ENX2052"/>
    <s v="A134"/>
    <s v="EMP1025"/>
    <x v="521"/>
    <x v="495"/>
    <x v="0"/>
    <n v="1526"/>
    <n v="1251"/>
    <n v="2502"/>
    <n v="3052"/>
    <n v="550"/>
    <x v="7"/>
    <s v="Ernest Wagner"/>
    <x v="521"/>
    <x v="6"/>
    <x v="5"/>
    <x v="2"/>
  </r>
  <r>
    <s v="AX19063"/>
    <s v="ENX2061"/>
    <s v="A169"/>
    <s v="EMP1043"/>
    <x v="658"/>
    <x v="599"/>
    <x v="1"/>
    <n v="913"/>
    <n v="584"/>
    <n v="584"/>
    <n v="913"/>
    <n v="329"/>
    <x v="30"/>
    <s v="Joshua Taylor"/>
    <x v="658"/>
    <x v="0"/>
    <x v="7"/>
    <x v="2"/>
  </r>
  <r>
    <s v="AX19064"/>
    <s v="ENX2073"/>
    <s v="A126"/>
    <s v="EMP1027"/>
    <x v="583"/>
    <x v="706"/>
    <x v="1"/>
    <n v="95"/>
    <n v="61"/>
    <n v="61"/>
    <n v="95"/>
    <n v="34"/>
    <x v="38"/>
    <s v="Gary Rodriguez"/>
    <x v="583"/>
    <x v="0"/>
    <x v="2"/>
    <x v="2"/>
  </r>
  <r>
    <s v="AX19072"/>
    <s v="ENX2022"/>
    <s v="A163"/>
    <s v="EMP1009"/>
    <x v="363"/>
    <x v="580"/>
    <x v="3"/>
    <n v="561"/>
    <n v="421"/>
    <n v="1684"/>
    <n v="2244"/>
    <n v="560"/>
    <x v="60"/>
    <s v="Kenneth Fields"/>
    <x v="363"/>
    <x v="2"/>
    <x v="7"/>
    <x v="2"/>
  </r>
  <r>
    <s v="AX19075"/>
    <s v="ENX2024"/>
    <s v="A128"/>
    <s v="EMP1007"/>
    <x v="544"/>
    <x v="719"/>
    <x v="2"/>
    <n v="356"/>
    <n v="292"/>
    <n v="876"/>
    <n v="1068"/>
    <n v="192"/>
    <x v="16"/>
    <s v="Jeremy Mendoza"/>
    <x v="544"/>
    <x v="1"/>
    <x v="0"/>
    <x v="2"/>
  </r>
  <r>
    <s v="AX19076"/>
    <s v="ENX2026"/>
    <s v="A170"/>
    <s v="EMP1024"/>
    <x v="676"/>
    <x v="589"/>
    <x v="1"/>
    <n v="947"/>
    <n v="786"/>
    <n v="786"/>
    <n v="947"/>
    <n v="161"/>
    <x v="18"/>
    <s v="Ernest Wheeler"/>
    <x v="676"/>
    <x v="3"/>
    <x v="4"/>
    <x v="2"/>
  </r>
  <r>
    <s v="AX19080"/>
    <s v="ENX2092"/>
    <s v="A112"/>
    <s v="EMP1014"/>
    <x v="679"/>
    <x v="704"/>
    <x v="0"/>
    <n v="1639"/>
    <n v="1295"/>
    <n v="2590"/>
    <n v="3278"/>
    <n v="688"/>
    <x v="40"/>
    <s v="Ronald Reed"/>
    <x v="679"/>
    <x v="0"/>
    <x v="6"/>
    <x v="2"/>
  </r>
  <r>
    <s v="AX19081"/>
    <s v="ENX2013"/>
    <s v="A172"/>
    <s v="EMP1004"/>
    <x v="733"/>
    <x v="621"/>
    <x v="3"/>
    <n v="368"/>
    <n v="269"/>
    <n v="1076"/>
    <n v="1472"/>
    <n v="396"/>
    <x v="28"/>
    <s v="Kenneth Bradley"/>
    <x v="733"/>
    <x v="3"/>
    <x v="7"/>
    <x v="2"/>
  </r>
  <r>
    <s v="AX19083"/>
    <s v="ENX2000"/>
    <s v="A140"/>
    <s v="EMP1014"/>
    <x v="105"/>
    <x v="735"/>
    <x v="1"/>
    <n v="2241"/>
    <n v="1367"/>
    <n v="1367"/>
    <n v="2241"/>
    <n v="874"/>
    <x v="46"/>
    <s v="Ronald Reed"/>
    <x v="105"/>
    <x v="6"/>
    <x v="3"/>
    <x v="2"/>
  </r>
  <r>
    <s v="AX19087"/>
    <s v="ENX2023"/>
    <s v="A152"/>
    <s v="EMP1005"/>
    <x v="382"/>
    <x v="606"/>
    <x v="1"/>
    <n v="818"/>
    <n v="450"/>
    <n v="450"/>
    <n v="818"/>
    <n v="368"/>
    <x v="54"/>
    <s v="Ryan Welch"/>
    <x v="382"/>
    <x v="2"/>
    <x v="6"/>
    <x v="2"/>
  </r>
  <r>
    <s v="AX19088"/>
    <s v="ENX2092"/>
    <s v="A173"/>
    <s v="EMP1009"/>
    <x v="799"/>
    <x v="734"/>
    <x v="1"/>
    <n v="1639"/>
    <n v="1295"/>
    <n v="1295"/>
    <n v="1639"/>
    <n v="344"/>
    <x v="14"/>
    <s v="Kenneth Fields"/>
    <x v="799"/>
    <x v="6"/>
    <x v="0"/>
    <x v="2"/>
  </r>
  <r>
    <s v="AX19093"/>
    <s v="ENX2070"/>
    <s v="A169"/>
    <s v="EMP1011"/>
    <x v="800"/>
    <x v="699"/>
    <x v="1"/>
    <n v="1671"/>
    <n v="1220"/>
    <n v="1220"/>
    <n v="1671"/>
    <n v="451"/>
    <x v="30"/>
    <s v="Larry Marshall"/>
    <x v="800"/>
    <x v="4"/>
    <x v="3"/>
    <x v="2"/>
  </r>
  <r>
    <s v="AX19094"/>
    <s v="ENX2037"/>
    <s v="A145"/>
    <s v="EMP1023"/>
    <x v="716"/>
    <x v="785"/>
    <x v="3"/>
    <n v="880"/>
    <n v="634"/>
    <n v="2536"/>
    <n v="3520"/>
    <n v="984"/>
    <x v="50"/>
    <s v="Brian Davis"/>
    <x v="716"/>
    <x v="1"/>
    <x v="1"/>
    <x v="2"/>
  </r>
  <r>
    <s v="AX19096"/>
    <s v="ENX2004"/>
    <s v="A132"/>
    <s v="EMP1043"/>
    <x v="567"/>
    <x v="616"/>
    <x v="0"/>
    <n v="1278"/>
    <n v="665"/>
    <n v="1330"/>
    <n v="2556"/>
    <n v="1226"/>
    <x v="56"/>
    <s v="Joshua Taylor"/>
    <x v="567"/>
    <x v="4"/>
    <x v="9"/>
    <x v="2"/>
  </r>
  <r>
    <s v="AX19101"/>
    <s v="ENX2086"/>
    <s v="A126"/>
    <s v="EMP1010"/>
    <x v="689"/>
    <x v="493"/>
    <x v="0"/>
    <n v="123"/>
    <n v="84"/>
    <n v="168"/>
    <n v="246"/>
    <n v="78"/>
    <x v="38"/>
    <s v="Joshua Cook"/>
    <x v="689"/>
    <x v="0"/>
    <x v="1"/>
    <x v="2"/>
  </r>
  <r>
    <s v="AX19103"/>
    <s v="ENX2016"/>
    <s v="A126"/>
    <s v="EMP1009"/>
    <x v="790"/>
    <x v="688"/>
    <x v="3"/>
    <n v="1351"/>
    <n v="1108"/>
    <n v="4432"/>
    <n v="5404"/>
    <n v="972"/>
    <x v="38"/>
    <s v="Kenneth Fields"/>
    <x v="790"/>
    <x v="2"/>
    <x v="8"/>
    <x v="2"/>
  </r>
  <r>
    <s v="AX19104"/>
    <s v="ENX2031"/>
    <s v="A105"/>
    <s v="EMP1036"/>
    <x v="261"/>
    <x v="441"/>
    <x v="1"/>
    <n v="1638"/>
    <n v="1261"/>
    <n v="1261"/>
    <n v="1638"/>
    <n v="377"/>
    <x v="57"/>
    <s v="Robert Reed"/>
    <x v="261"/>
    <x v="0"/>
    <x v="0"/>
    <x v="2"/>
  </r>
  <r>
    <s v="AX19105"/>
    <s v="ENX2068"/>
    <s v="A149"/>
    <s v="EMP1012"/>
    <x v="115"/>
    <x v="482"/>
    <x v="1"/>
    <n v="1500"/>
    <n v="900"/>
    <n v="900"/>
    <n v="1500"/>
    <n v="600"/>
    <x v="42"/>
    <s v="John Reyes"/>
    <x v="115"/>
    <x v="6"/>
    <x v="11"/>
    <x v="2"/>
  </r>
  <r>
    <s v="AX19110"/>
    <s v="ENX2076"/>
    <s v="A109"/>
    <s v="EMP1030"/>
    <x v="625"/>
    <x v="612"/>
    <x v="1"/>
    <n v="1522"/>
    <n v="791"/>
    <n v="791"/>
    <n v="1522"/>
    <n v="731"/>
    <x v="34"/>
    <s v="Bobby Russell"/>
    <x v="625"/>
    <x v="2"/>
    <x v="0"/>
    <x v="2"/>
  </r>
  <r>
    <s v="AX19112"/>
    <s v="ENX2044"/>
    <s v="A116"/>
    <s v="EMP1029"/>
    <x v="747"/>
    <x v="570"/>
    <x v="1"/>
    <n v="886"/>
    <n v="478"/>
    <n v="478"/>
    <n v="886"/>
    <n v="408"/>
    <x v="47"/>
    <s v="Howard Gardner"/>
    <x v="747"/>
    <x v="2"/>
    <x v="4"/>
    <x v="2"/>
  </r>
  <r>
    <s v="AX19115"/>
    <s v="ENX2034"/>
    <s v="A100"/>
    <s v="EMP1015"/>
    <x v="552"/>
    <x v="573"/>
    <x v="1"/>
    <n v="871"/>
    <n v="540"/>
    <n v="540"/>
    <n v="871"/>
    <n v="331"/>
    <x v="67"/>
    <s v="Justin Lynch"/>
    <x v="552"/>
    <x v="1"/>
    <x v="4"/>
    <x v="2"/>
  </r>
  <r>
    <s v="AX19116"/>
    <s v="ENX2083"/>
    <s v="A114"/>
    <s v="EMP1004"/>
    <x v="762"/>
    <x v="454"/>
    <x v="2"/>
    <n v="2141"/>
    <n v="1777"/>
    <n v="5331"/>
    <n v="6423"/>
    <n v="1092"/>
    <x v="36"/>
    <s v="Kenneth Bradley"/>
    <x v="762"/>
    <x v="1"/>
    <x v="7"/>
    <x v="2"/>
  </r>
  <r>
    <s v="AX19119"/>
    <s v="ENX2073"/>
    <s v="A132"/>
    <s v="EMP1002"/>
    <x v="688"/>
    <x v="772"/>
    <x v="3"/>
    <n v="95"/>
    <n v="61"/>
    <n v="244"/>
    <n v="380"/>
    <n v="136"/>
    <x v="56"/>
    <s v="Andrew Bowman"/>
    <x v="688"/>
    <x v="1"/>
    <x v="11"/>
    <x v="2"/>
  </r>
  <r>
    <s v="AX19124"/>
    <s v="ENX2020"/>
    <s v="A172"/>
    <s v="EMP1001"/>
    <x v="547"/>
    <x v="657"/>
    <x v="1"/>
    <n v="2005"/>
    <n v="1223"/>
    <n v="1223"/>
    <n v="2005"/>
    <n v="782"/>
    <x v="28"/>
    <s v="Kevin Butler"/>
    <x v="547"/>
    <x v="1"/>
    <x v="8"/>
    <x v="2"/>
  </r>
  <r>
    <s v="AX19133"/>
    <s v="ENX2083"/>
    <s v="A117"/>
    <s v="EMP1032"/>
    <x v="794"/>
    <x v="574"/>
    <x v="1"/>
    <n v="2141"/>
    <n v="1777"/>
    <n v="1777"/>
    <n v="2141"/>
    <n v="364"/>
    <x v="63"/>
    <s v="Larry Castillo"/>
    <x v="794"/>
    <x v="4"/>
    <x v="3"/>
    <x v="2"/>
  </r>
  <r>
    <s v="AX19135"/>
    <s v="ENX2020"/>
    <s v="A119"/>
    <s v="EMP1031"/>
    <x v="406"/>
    <x v="587"/>
    <x v="1"/>
    <n v="2005"/>
    <n v="1223"/>
    <n v="1223"/>
    <n v="2005"/>
    <n v="782"/>
    <x v="61"/>
    <s v="Brian Thomas"/>
    <x v="406"/>
    <x v="5"/>
    <x v="10"/>
    <x v="2"/>
  </r>
  <r>
    <s v="AX19140"/>
    <s v="ENX2062"/>
    <s v="A165"/>
    <s v="EMP1012"/>
    <x v="730"/>
    <x v="724"/>
    <x v="1"/>
    <n v="2464"/>
    <n v="1774"/>
    <n v="1774"/>
    <n v="2464"/>
    <n v="690"/>
    <x v="51"/>
    <s v="John Reyes"/>
    <x v="730"/>
    <x v="0"/>
    <x v="3"/>
    <x v="2"/>
  </r>
  <r>
    <s v="AX19141"/>
    <s v="ENX2083"/>
    <s v="A167"/>
    <s v="EMP1017"/>
    <x v="62"/>
    <x v="498"/>
    <x v="3"/>
    <n v="2141"/>
    <n v="1777"/>
    <n v="7108"/>
    <n v="8564"/>
    <n v="1456"/>
    <x v="10"/>
    <s v="Brian Hansen"/>
    <x v="62"/>
    <x v="0"/>
    <x v="4"/>
    <x v="2"/>
  </r>
  <r>
    <s v="AX19142"/>
    <s v="ENX2064"/>
    <s v="A104"/>
    <s v="EMP1015"/>
    <x v="92"/>
    <x v="608"/>
    <x v="2"/>
    <n v="1414"/>
    <n v="962"/>
    <n v="2886"/>
    <n v="4242"/>
    <n v="1356"/>
    <x v="53"/>
    <s v="Justin Lynch"/>
    <x v="92"/>
    <x v="6"/>
    <x v="3"/>
    <x v="2"/>
  </r>
  <r>
    <s v="AX19143"/>
    <s v="ENX2008"/>
    <s v="A148"/>
    <s v="EMP1038"/>
    <x v="219"/>
    <x v="584"/>
    <x v="2"/>
    <n v="315"/>
    <n v="208"/>
    <n v="624"/>
    <n v="945"/>
    <n v="321"/>
    <x v="31"/>
    <s v="Scott Mason"/>
    <x v="219"/>
    <x v="3"/>
    <x v="1"/>
    <x v="2"/>
  </r>
  <r>
    <s v="AX19144"/>
    <s v="ENX2054"/>
    <s v="A156"/>
    <s v="EMP1027"/>
    <x v="677"/>
    <x v="522"/>
    <x v="3"/>
    <n v="127"/>
    <n v="79"/>
    <n v="316"/>
    <n v="508"/>
    <n v="192"/>
    <x v="39"/>
    <s v="Gary Rodriguez"/>
    <x v="677"/>
    <x v="0"/>
    <x v="1"/>
    <x v="2"/>
  </r>
  <r>
    <s v="AX19145"/>
    <s v="ENX2049"/>
    <s v="A170"/>
    <s v="EMP1008"/>
    <x v="560"/>
    <x v="709"/>
    <x v="1"/>
    <n v="826"/>
    <n v="562"/>
    <n v="562"/>
    <n v="826"/>
    <n v="264"/>
    <x v="18"/>
    <s v="Carl Elliott"/>
    <x v="560"/>
    <x v="3"/>
    <x v="6"/>
    <x v="2"/>
  </r>
  <r>
    <s v="AX19146"/>
    <s v="ENX2067"/>
    <s v="A117"/>
    <s v="EMP1040"/>
    <x v="158"/>
    <x v="592"/>
    <x v="2"/>
    <n v="1119"/>
    <n v="683"/>
    <n v="2049"/>
    <n v="3357"/>
    <n v="1308"/>
    <x v="63"/>
    <s v="Patrick Ruiz"/>
    <x v="158"/>
    <x v="3"/>
    <x v="11"/>
    <x v="2"/>
  </r>
  <r>
    <s v="AX19147"/>
    <s v="ENX2021"/>
    <s v="A141"/>
    <s v="EMP1028"/>
    <x v="782"/>
    <x v="662"/>
    <x v="1"/>
    <n v="217"/>
    <n v="171"/>
    <n v="171"/>
    <n v="217"/>
    <n v="46"/>
    <x v="23"/>
    <s v="Howard Sims"/>
    <x v="782"/>
    <x v="1"/>
    <x v="2"/>
    <x v="2"/>
  </r>
  <r>
    <s v="AX19155"/>
    <s v="ENX2031"/>
    <s v="A165"/>
    <s v="EMP1013"/>
    <x v="189"/>
    <x v="798"/>
    <x v="2"/>
    <n v="1638"/>
    <n v="1261"/>
    <n v="3783"/>
    <n v="4914"/>
    <n v="1131"/>
    <x v="51"/>
    <s v="Charles Harper"/>
    <x v="189"/>
    <x v="2"/>
    <x v="6"/>
    <x v="2"/>
  </r>
  <r>
    <s v="AX19156"/>
    <s v="ENX2030"/>
    <s v="A119"/>
    <s v="EMP1038"/>
    <x v="695"/>
    <x v="582"/>
    <x v="3"/>
    <n v="1899"/>
    <n v="1044"/>
    <n v="4176"/>
    <n v="7596"/>
    <n v="3420"/>
    <x v="61"/>
    <s v="Scott Mason"/>
    <x v="695"/>
    <x v="1"/>
    <x v="8"/>
    <x v="2"/>
  </r>
  <r>
    <s v="AX19158"/>
    <s v="ENX2045"/>
    <s v="A117"/>
    <s v="EMP1030"/>
    <x v="342"/>
    <x v="451"/>
    <x v="2"/>
    <n v="556"/>
    <n v="395"/>
    <n v="1185"/>
    <n v="1668"/>
    <n v="483"/>
    <x v="63"/>
    <s v="Bobby Russell"/>
    <x v="342"/>
    <x v="0"/>
    <x v="11"/>
    <x v="2"/>
  </r>
  <r>
    <s v="AX19175"/>
    <s v="ENX2030"/>
    <s v="A130"/>
    <s v="EMP1025"/>
    <x v="357"/>
    <x v="569"/>
    <x v="1"/>
    <n v="1899"/>
    <n v="1044"/>
    <n v="1044"/>
    <n v="1899"/>
    <n v="855"/>
    <x v="3"/>
    <s v="Ernest Wagner"/>
    <x v="357"/>
    <x v="4"/>
    <x v="1"/>
    <x v="2"/>
  </r>
  <r>
    <s v="AX19176"/>
    <s v="ENX2073"/>
    <s v="A127"/>
    <s v="EMP1031"/>
    <x v="307"/>
    <x v="756"/>
    <x v="0"/>
    <n v="95"/>
    <n v="61"/>
    <n v="122"/>
    <n v="190"/>
    <n v="68"/>
    <x v="5"/>
    <s v="Brian Thomas"/>
    <x v="307"/>
    <x v="4"/>
    <x v="1"/>
    <x v="2"/>
  </r>
  <r>
    <s v="AX19177"/>
    <s v="ENX2041"/>
    <s v="A106"/>
    <s v="EMP1011"/>
    <x v="435"/>
    <x v="495"/>
    <x v="1"/>
    <n v="1380"/>
    <n v="1090"/>
    <n v="1090"/>
    <n v="1380"/>
    <n v="290"/>
    <x v="35"/>
    <s v="Larry Marshall"/>
    <x v="435"/>
    <x v="6"/>
    <x v="5"/>
    <x v="2"/>
  </r>
  <r>
    <s v="AX19179"/>
    <s v="ENX2026"/>
    <s v="A119"/>
    <s v="EMP1038"/>
    <x v="396"/>
    <x v="664"/>
    <x v="1"/>
    <n v="947"/>
    <n v="786"/>
    <n v="786"/>
    <n v="947"/>
    <n v="161"/>
    <x v="61"/>
    <s v="Scott Mason"/>
    <x v="396"/>
    <x v="0"/>
    <x v="8"/>
    <x v="2"/>
  </r>
  <r>
    <s v="AX19183"/>
    <s v="ENX2054"/>
    <s v="A132"/>
    <s v="EMP1010"/>
    <x v="680"/>
    <x v="451"/>
    <x v="0"/>
    <n v="127"/>
    <n v="79"/>
    <n v="158"/>
    <n v="254"/>
    <n v="96"/>
    <x v="56"/>
    <s v="Joshua Cook"/>
    <x v="680"/>
    <x v="0"/>
    <x v="11"/>
    <x v="2"/>
  </r>
  <r>
    <s v="AX19184"/>
    <s v="ENX2046"/>
    <s v="A156"/>
    <s v="EMP1019"/>
    <x v="326"/>
    <x v="758"/>
    <x v="1"/>
    <n v="2410"/>
    <n v="1518"/>
    <n v="1518"/>
    <n v="2410"/>
    <n v="892"/>
    <x v="39"/>
    <s v="Roger Robertson"/>
    <x v="326"/>
    <x v="0"/>
    <x v="11"/>
    <x v="2"/>
  </r>
  <r>
    <s v="AX19185"/>
    <s v="ENX2039"/>
    <s v="A119"/>
    <s v="EMP1009"/>
    <x v="103"/>
    <x v="781"/>
    <x v="3"/>
    <n v="817"/>
    <n v="409"/>
    <n v="1636"/>
    <n v="3268"/>
    <n v="1632"/>
    <x v="61"/>
    <s v="Kenneth Fields"/>
    <x v="103"/>
    <x v="2"/>
    <x v="11"/>
    <x v="2"/>
  </r>
  <r>
    <s v="AX19186"/>
    <s v="ENX2044"/>
    <s v="A106"/>
    <s v="EMP1034"/>
    <x v="739"/>
    <x v="568"/>
    <x v="2"/>
    <n v="886"/>
    <n v="478"/>
    <n v="1434"/>
    <n v="2658"/>
    <n v="1224"/>
    <x v="35"/>
    <s v="Arthur Mccoy"/>
    <x v="739"/>
    <x v="3"/>
    <x v="10"/>
    <x v="2"/>
  </r>
  <r>
    <s v="AX19189"/>
    <s v="ENX2012"/>
    <s v="A153"/>
    <s v="EMP1030"/>
    <x v="143"/>
    <x v="520"/>
    <x v="1"/>
    <n v="1353"/>
    <n v="947"/>
    <n v="947"/>
    <n v="1353"/>
    <n v="406"/>
    <x v="69"/>
    <s v="Bobby Russell"/>
    <x v="143"/>
    <x v="0"/>
    <x v="6"/>
    <x v="2"/>
  </r>
  <r>
    <s v="AX19190"/>
    <s v="ENX2100"/>
    <s v="A107"/>
    <s v="EMP1012"/>
    <x v="450"/>
    <x v="606"/>
    <x v="2"/>
    <n v="799"/>
    <n v="455"/>
    <n v="1365"/>
    <n v="2397"/>
    <n v="1032"/>
    <x v="13"/>
    <s v="John Reyes"/>
    <x v="450"/>
    <x v="2"/>
    <x v="6"/>
    <x v="2"/>
  </r>
  <r>
    <s v="AX19191"/>
    <s v="ENX2032"/>
    <s v="A142"/>
    <s v="EMP1031"/>
    <x v="529"/>
    <x v="696"/>
    <x v="2"/>
    <n v="1967"/>
    <n v="1397"/>
    <n v="4191"/>
    <n v="5901"/>
    <n v="1710"/>
    <x v="15"/>
    <s v="Brian Thomas"/>
    <x v="529"/>
    <x v="4"/>
    <x v="7"/>
    <x v="2"/>
  </r>
  <r>
    <s v="AX19197"/>
    <s v="ENX2083"/>
    <s v="A162"/>
    <s v="EMP1027"/>
    <x v="67"/>
    <x v="734"/>
    <x v="1"/>
    <n v="2141"/>
    <n v="1777"/>
    <n v="1777"/>
    <n v="2141"/>
    <n v="364"/>
    <x v="48"/>
    <s v="Gary Rodriguez"/>
    <x v="67"/>
    <x v="6"/>
    <x v="0"/>
    <x v="2"/>
  </r>
  <r>
    <s v="AX19198"/>
    <s v="ENX2052"/>
    <s v="A137"/>
    <s v="EMP1031"/>
    <x v="388"/>
    <x v="689"/>
    <x v="1"/>
    <n v="1526"/>
    <n v="1251"/>
    <n v="1251"/>
    <n v="1526"/>
    <n v="275"/>
    <x v="32"/>
    <s v="Brian Thomas"/>
    <x v="388"/>
    <x v="6"/>
    <x v="3"/>
    <x v="2"/>
  </r>
  <r>
    <s v="AX19201"/>
    <s v="ENX2045"/>
    <s v="A135"/>
    <s v="EMP1019"/>
    <x v="312"/>
    <x v="719"/>
    <x v="1"/>
    <n v="556"/>
    <n v="395"/>
    <n v="395"/>
    <n v="556"/>
    <n v="161"/>
    <x v="44"/>
    <s v="Roger Robertson"/>
    <x v="312"/>
    <x v="1"/>
    <x v="0"/>
    <x v="2"/>
  </r>
  <r>
    <s v="AX19203"/>
    <s v="ENX2016"/>
    <s v="A113"/>
    <s v="EMP1012"/>
    <x v="18"/>
    <x v="508"/>
    <x v="0"/>
    <n v="1351"/>
    <n v="1108"/>
    <n v="2216"/>
    <n v="2702"/>
    <n v="486"/>
    <x v="49"/>
    <s v="John Reyes"/>
    <x v="18"/>
    <x v="0"/>
    <x v="10"/>
    <x v="2"/>
  </r>
  <r>
    <s v="AX19210"/>
    <s v="ENX2035"/>
    <s v="A142"/>
    <s v="EMP1036"/>
    <x v="513"/>
    <x v="596"/>
    <x v="2"/>
    <n v="458"/>
    <n v="376"/>
    <n v="1128"/>
    <n v="1374"/>
    <n v="246"/>
    <x v="15"/>
    <s v="Robert Reed"/>
    <x v="513"/>
    <x v="5"/>
    <x v="2"/>
    <x v="2"/>
  </r>
  <r>
    <s v="AX19212"/>
    <s v="ENX2100"/>
    <s v="A164"/>
    <s v="EMP1042"/>
    <x v="648"/>
    <x v="715"/>
    <x v="2"/>
    <n v="799"/>
    <n v="455"/>
    <n v="1365"/>
    <n v="2397"/>
    <n v="1032"/>
    <x v="68"/>
    <s v="Scott Clark"/>
    <x v="648"/>
    <x v="2"/>
    <x v="4"/>
    <x v="2"/>
  </r>
  <r>
    <s v="AX19217"/>
    <s v="ENX2021"/>
    <s v="A104"/>
    <s v="EMP1042"/>
    <x v="741"/>
    <x v="650"/>
    <x v="1"/>
    <n v="217"/>
    <n v="171"/>
    <n v="171"/>
    <n v="217"/>
    <n v="46"/>
    <x v="53"/>
    <s v="Scott Clark"/>
    <x v="741"/>
    <x v="1"/>
    <x v="3"/>
    <x v="2"/>
  </r>
  <r>
    <s v="AX19222"/>
    <s v="ENX2024"/>
    <s v="A166"/>
    <s v="EMP1010"/>
    <x v="76"/>
    <x v="685"/>
    <x v="1"/>
    <n v="356"/>
    <n v="292"/>
    <n v="292"/>
    <n v="356"/>
    <n v="64"/>
    <x v="65"/>
    <s v="Joshua Cook"/>
    <x v="76"/>
    <x v="3"/>
    <x v="0"/>
    <x v="2"/>
  </r>
  <r>
    <s v="AX19226"/>
    <s v="ENX2013"/>
    <s v="A154"/>
    <s v="EMP1024"/>
    <x v="70"/>
    <x v="725"/>
    <x v="2"/>
    <n v="368"/>
    <n v="269"/>
    <n v="807"/>
    <n v="1104"/>
    <n v="297"/>
    <x v="55"/>
    <s v="Ernest Wheeler"/>
    <x v="70"/>
    <x v="2"/>
    <x v="6"/>
    <x v="2"/>
  </r>
  <r>
    <s v="AX19231"/>
    <s v="ENX2078"/>
    <s v="A146"/>
    <s v="EMP1023"/>
    <x v="525"/>
    <x v="629"/>
    <x v="3"/>
    <n v="1798"/>
    <n v="971"/>
    <n v="3884"/>
    <n v="7192"/>
    <n v="3308"/>
    <x v="8"/>
    <s v="Brian Davis"/>
    <x v="525"/>
    <x v="3"/>
    <x v="6"/>
    <x v="2"/>
  </r>
  <r>
    <s v="AX19236"/>
    <s v="ENX2056"/>
    <s v="A170"/>
    <s v="EMP1000"/>
    <x v="599"/>
    <x v="588"/>
    <x v="1"/>
    <n v="1635"/>
    <n v="1046"/>
    <n v="1046"/>
    <n v="1635"/>
    <n v="589"/>
    <x v="18"/>
    <s v="Fred Robertson"/>
    <x v="599"/>
    <x v="1"/>
    <x v="11"/>
    <x v="2"/>
  </r>
  <r>
    <s v="AX19237"/>
    <s v="ENX2000"/>
    <s v="A151"/>
    <s v="EMP1036"/>
    <x v="376"/>
    <x v="573"/>
    <x v="1"/>
    <n v="2241"/>
    <n v="1367"/>
    <n v="1367"/>
    <n v="2241"/>
    <n v="874"/>
    <x v="24"/>
    <s v="Robert Reed"/>
    <x v="376"/>
    <x v="1"/>
    <x v="4"/>
    <x v="2"/>
  </r>
  <r>
    <s v="AX19249"/>
    <s v="ENX2080"/>
    <s v="A128"/>
    <s v="EMP1036"/>
    <x v="64"/>
    <x v="698"/>
    <x v="1"/>
    <n v="2353"/>
    <n v="1788"/>
    <n v="1788"/>
    <n v="2353"/>
    <n v="565"/>
    <x v="16"/>
    <s v="Robert Reed"/>
    <x v="64"/>
    <x v="6"/>
    <x v="9"/>
    <x v="2"/>
  </r>
  <r>
    <s v="AX19251"/>
    <s v="ENX2087"/>
    <s v="A147"/>
    <s v="EMP1040"/>
    <x v="183"/>
    <x v="757"/>
    <x v="0"/>
    <n v="1022"/>
    <n v="818"/>
    <n v="1636"/>
    <n v="2044"/>
    <n v="408"/>
    <x v="20"/>
    <s v="Patrick Ruiz"/>
    <x v="183"/>
    <x v="5"/>
    <x v="6"/>
    <x v="2"/>
  </r>
  <r>
    <s v="AX19259"/>
    <s v="ENX2048"/>
    <s v="A116"/>
    <s v="EMP1036"/>
    <x v="220"/>
    <x v="652"/>
    <x v="2"/>
    <n v="502"/>
    <n v="296"/>
    <n v="888"/>
    <n v="1506"/>
    <n v="618"/>
    <x v="47"/>
    <s v="Robert Reed"/>
    <x v="220"/>
    <x v="6"/>
    <x v="0"/>
    <x v="2"/>
  </r>
  <r>
    <s v="AX19261"/>
    <s v="ENX2096"/>
    <s v="A133"/>
    <s v="EMP1001"/>
    <x v="37"/>
    <x v="768"/>
    <x v="1"/>
    <n v="1587"/>
    <n v="1301"/>
    <n v="1301"/>
    <n v="1587"/>
    <n v="286"/>
    <x v="37"/>
    <s v="Kevin Butler"/>
    <x v="37"/>
    <x v="2"/>
    <x v="5"/>
    <x v="2"/>
  </r>
  <r>
    <s v="AX19262"/>
    <s v="ENX2078"/>
    <s v="A151"/>
    <s v="EMP1035"/>
    <x v="417"/>
    <x v="521"/>
    <x v="0"/>
    <n v="1798"/>
    <n v="971"/>
    <n v="1942"/>
    <n v="3596"/>
    <n v="1654"/>
    <x v="24"/>
    <s v="Roger Ramos"/>
    <x v="417"/>
    <x v="2"/>
    <x v="6"/>
    <x v="2"/>
  </r>
  <r>
    <s v="AX19269"/>
    <s v="ENX2060"/>
    <s v="A152"/>
    <s v="EMP1031"/>
    <x v="141"/>
    <x v="753"/>
    <x v="3"/>
    <n v="1467"/>
    <n v="807"/>
    <n v="3228"/>
    <n v="5868"/>
    <n v="2640"/>
    <x v="54"/>
    <s v="Brian Thomas"/>
    <x v="141"/>
    <x v="4"/>
    <x v="11"/>
    <x v="2"/>
  </r>
  <r>
    <s v="AX19273"/>
    <s v="ENX2003"/>
    <s v="A160"/>
    <s v="EMP1022"/>
    <x v="107"/>
    <x v="690"/>
    <x v="1"/>
    <n v="1783"/>
    <n v="1516"/>
    <n v="1516"/>
    <n v="1783"/>
    <n v="267"/>
    <x v="1"/>
    <s v="Walter Cook"/>
    <x v="107"/>
    <x v="5"/>
    <x v="2"/>
    <x v="2"/>
  </r>
  <r>
    <s v="AX19281"/>
    <s v="ENX2053"/>
    <s v="A115"/>
    <s v="EMP1008"/>
    <x v="173"/>
    <x v="455"/>
    <x v="0"/>
    <n v="596"/>
    <n v="358"/>
    <n v="716"/>
    <n v="1192"/>
    <n v="476"/>
    <x v="22"/>
    <s v="Carl Elliott"/>
    <x v="173"/>
    <x v="5"/>
    <x v="10"/>
    <x v="2"/>
  </r>
  <r>
    <s v="AX19288"/>
    <s v="ENX2083"/>
    <s v="A137"/>
    <s v="EMP1043"/>
    <x v="747"/>
    <x v="519"/>
    <x v="3"/>
    <n v="2141"/>
    <n v="1777"/>
    <n v="7108"/>
    <n v="8564"/>
    <n v="1456"/>
    <x v="32"/>
    <s v="Joshua Taylor"/>
    <x v="747"/>
    <x v="6"/>
    <x v="0"/>
    <x v="2"/>
  </r>
  <r>
    <s v="AX19290"/>
    <s v="ENX2012"/>
    <s v="A141"/>
    <s v="EMP1016"/>
    <x v="631"/>
    <x v="554"/>
    <x v="1"/>
    <n v="1353"/>
    <n v="947"/>
    <n v="947"/>
    <n v="1353"/>
    <n v="406"/>
    <x v="23"/>
    <s v="Henry Nelson"/>
    <x v="631"/>
    <x v="5"/>
    <x v="4"/>
    <x v="2"/>
  </r>
  <r>
    <s v="AX19291"/>
    <s v="ENX2060"/>
    <s v="A160"/>
    <s v="EMP1040"/>
    <x v="186"/>
    <x v="625"/>
    <x v="1"/>
    <n v="1467"/>
    <n v="807"/>
    <n v="807"/>
    <n v="1467"/>
    <n v="660"/>
    <x v="1"/>
    <s v="Patrick Ruiz"/>
    <x v="186"/>
    <x v="3"/>
    <x v="8"/>
    <x v="2"/>
  </r>
  <r>
    <s v="AX19293"/>
    <s v="ENX2058"/>
    <s v="A167"/>
    <s v="EMP1010"/>
    <x v="417"/>
    <x v="497"/>
    <x v="2"/>
    <n v="2257"/>
    <n v="1535"/>
    <n v="4605"/>
    <n v="6771"/>
    <n v="2166"/>
    <x v="10"/>
    <s v="Joshua Cook"/>
    <x v="417"/>
    <x v="3"/>
    <x v="4"/>
    <x v="2"/>
  </r>
  <r>
    <s v="AX19294"/>
    <s v="ENX2059"/>
    <s v="A133"/>
    <s v="EMP1012"/>
    <x v="92"/>
    <x v="800"/>
    <x v="2"/>
    <n v="1494"/>
    <n v="971"/>
    <n v="2913"/>
    <n v="4482"/>
    <n v="1569"/>
    <x v="37"/>
    <s v="John Reyes"/>
    <x v="92"/>
    <x v="4"/>
    <x v="3"/>
    <x v="2"/>
  </r>
  <r>
    <s v="AX19297"/>
    <s v="ENX2068"/>
    <s v="A103"/>
    <s v="EMP1012"/>
    <x v="758"/>
    <x v="784"/>
    <x v="0"/>
    <n v="1500"/>
    <n v="900"/>
    <n v="1800"/>
    <n v="3000"/>
    <n v="1200"/>
    <x v="2"/>
    <s v="John Reyes"/>
    <x v="758"/>
    <x v="3"/>
    <x v="11"/>
    <x v="2"/>
  </r>
  <r>
    <s v="AX19301"/>
    <s v="ENX2014"/>
    <s v="A167"/>
    <s v="EMP1029"/>
    <x v="313"/>
    <x v="498"/>
    <x v="1"/>
    <n v="1809"/>
    <n v="1067"/>
    <n v="1067"/>
    <n v="1809"/>
    <n v="742"/>
    <x v="10"/>
    <s v="Howard Gardner"/>
    <x v="313"/>
    <x v="0"/>
    <x v="4"/>
    <x v="2"/>
  </r>
  <r>
    <s v="AX19302"/>
    <s v="ENX2099"/>
    <s v="A150"/>
    <s v="EMP1032"/>
    <x v="495"/>
    <x v="681"/>
    <x v="1"/>
    <n v="1367"/>
    <n v="984"/>
    <n v="984"/>
    <n v="1367"/>
    <n v="383"/>
    <x v="27"/>
    <s v="Larry Castillo"/>
    <x v="495"/>
    <x v="6"/>
    <x v="9"/>
    <x v="2"/>
  </r>
  <r>
    <s v="AX19306"/>
    <s v="ENX2071"/>
    <s v="A161"/>
    <s v="EMP1030"/>
    <x v="790"/>
    <x v="740"/>
    <x v="2"/>
    <n v="136"/>
    <n v="72"/>
    <n v="216"/>
    <n v="408"/>
    <n v="192"/>
    <x v="25"/>
    <s v="Bobby Russell"/>
    <x v="790"/>
    <x v="3"/>
    <x v="8"/>
    <x v="2"/>
  </r>
  <r>
    <s v="AX19307"/>
    <s v="ENX2046"/>
    <s v="A142"/>
    <s v="EMP1001"/>
    <x v="590"/>
    <x v="492"/>
    <x v="2"/>
    <n v="2410"/>
    <n v="1518"/>
    <n v="4554"/>
    <n v="7230"/>
    <n v="2676"/>
    <x v="15"/>
    <s v="Kevin Butler"/>
    <x v="590"/>
    <x v="0"/>
    <x v="7"/>
    <x v="2"/>
  </r>
  <r>
    <s v="AX19311"/>
    <s v="ENX2088"/>
    <s v="A144"/>
    <s v="EMP1005"/>
    <x v="297"/>
    <x v="477"/>
    <x v="0"/>
    <n v="603"/>
    <n v="416"/>
    <n v="832"/>
    <n v="1206"/>
    <n v="374"/>
    <x v="33"/>
    <s v="Ryan Welch"/>
    <x v="297"/>
    <x v="6"/>
    <x v="5"/>
    <x v="2"/>
  </r>
  <r>
    <s v="AX19312"/>
    <s v="ENX2055"/>
    <s v="A172"/>
    <s v="EMP1018"/>
    <x v="243"/>
    <x v="635"/>
    <x v="2"/>
    <n v="2495"/>
    <n v="1896"/>
    <n v="5688"/>
    <n v="7485"/>
    <n v="1797"/>
    <x v="28"/>
    <s v="Jimmy Young"/>
    <x v="243"/>
    <x v="5"/>
    <x v="6"/>
    <x v="2"/>
  </r>
  <r>
    <s v="AX19313"/>
    <s v="ENX2084"/>
    <s v="A149"/>
    <s v="EMP1021"/>
    <x v="245"/>
    <x v="730"/>
    <x v="2"/>
    <n v="1783"/>
    <n v="1230"/>
    <n v="3690"/>
    <n v="5349"/>
    <n v="1659"/>
    <x v="42"/>
    <s v="Clarence Fox"/>
    <x v="245"/>
    <x v="6"/>
    <x v="1"/>
    <x v="2"/>
  </r>
  <r>
    <s v="AX19315"/>
    <s v="ENX2054"/>
    <s v="A105"/>
    <s v="EMP1034"/>
    <x v="144"/>
    <x v="525"/>
    <x v="0"/>
    <n v="127"/>
    <n v="79"/>
    <n v="158"/>
    <n v="254"/>
    <n v="96"/>
    <x v="57"/>
    <s v="Arthur Mccoy"/>
    <x v="144"/>
    <x v="1"/>
    <x v="5"/>
    <x v="2"/>
  </r>
  <r>
    <s v="AX19316"/>
    <s v="ENX2027"/>
    <s v="A144"/>
    <s v="EMP1043"/>
    <x v="26"/>
    <x v="671"/>
    <x v="1"/>
    <n v="2497"/>
    <n v="1473"/>
    <n v="1473"/>
    <n v="2497"/>
    <n v="1024"/>
    <x v="33"/>
    <s v="Joshua Taylor"/>
    <x v="26"/>
    <x v="5"/>
    <x v="10"/>
    <x v="2"/>
  </r>
  <r>
    <s v="AX19319"/>
    <s v="ENX2096"/>
    <s v="A137"/>
    <s v="EMP1004"/>
    <x v="4"/>
    <x v="514"/>
    <x v="1"/>
    <n v="1587"/>
    <n v="1301"/>
    <n v="1301"/>
    <n v="1587"/>
    <n v="286"/>
    <x v="32"/>
    <s v="Kenneth Bradley"/>
    <x v="4"/>
    <x v="4"/>
    <x v="5"/>
    <x v="2"/>
  </r>
  <r>
    <s v="AX19320"/>
    <s v="ENX2039"/>
    <s v="A117"/>
    <s v="EMP1040"/>
    <x v="214"/>
    <x v="500"/>
    <x v="1"/>
    <n v="817"/>
    <n v="409"/>
    <n v="409"/>
    <n v="817"/>
    <n v="408"/>
    <x v="63"/>
    <s v="Patrick Ruiz"/>
    <x v="214"/>
    <x v="5"/>
    <x v="8"/>
    <x v="2"/>
  </r>
  <r>
    <s v="AX19322"/>
    <s v="ENX2054"/>
    <s v="A130"/>
    <s v="EMP1037"/>
    <x v="446"/>
    <x v="790"/>
    <x v="1"/>
    <n v="127"/>
    <n v="79"/>
    <n v="79"/>
    <n v="127"/>
    <n v="48"/>
    <x v="3"/>
    <s v="Carl Hall"/>
    <x v="446"/>
    <x v="2"/>
    <x v="11"/>
    <x v="2"/>
  </r>
  <r>
    <s v="AX19325"/>
    <s v="ENX2046"/>
    <s v="A146"/>
    <s v="EMP1013"/>
    <x v="518"/>
    <x v="483"/>
    <x v="2"/>
    <n v="2410"/>
    <n v="1518"/>
    <n v="4554"/>
    <n v="7230"/>
    <n v="2676"/>
    <x v="8"/>
    <s v="Charles Harper"/>
    <x v="518"/>
    <x v="0"/>
    <x v="8"/>
    <x v="2"/>
  </r>
  <r>
    <s v="AX19326"/>
    <s v="ENX2091"/>
    <s v="A170"/>
    <s v="EMP1019"/>
    <x v="272"/>
    <x v="518"/>
    <x v="0"/>
    <n v="368"/>
    <n v="294"/>
    <n v="588"/>
    <n v="736"/>
    <n v="148"/>
    <x v="18"/>
    <s v="Roger Robertson"/>
    <x v="272"/>
    <x v="1"/>
    <x v="7"/>
    <x v="2"/>
  </r>
  <r>
    <s v="AX19327"/>
    <s v="ENX2030"/>
    <s v="A115"/>
    <s v="EMP1029"/>
    <x v="778"/>
    <x v="606"/>
    <x v="1"/>
    <n v="1899"/>
    <n v="1044"/>
    <n v="1044"/>
    <n v="1899"/>
    <n v="855"/>
    <x v="22"/>
    <s v="Howard Gardner"/>
    <x v="778"/>
    <x v="2"/>
    <x v="6"/>
    <x v="2"/>
  </r>
  <r>
    <s v="AX19330"/>
    <s v="ENX2065"/>
    <s v="A116"/>
    <s v="EMP1022"/>
    <x v="672"/>
    <x v="783"/>
    <x v="1"/>
    <n v="2396"/>
    <n v="1965"/>
    <n v="1965"/>
    <n v="2396"/>
    <n v="431"/>
    <x v="47"/>
    <s v="Walter Cook"/>
    <x v="672"/>
    <x v="2"/>
    <x v="2"/>
    <x v="2"/>
  </r>
  <r>
    <s v="AX19331"/>
    <s v="ENX2044"/>
    <s v="A107"/>
    <s v="EMP1021"/>
    <x v="762"/>
    <x v="507"/>
    <x v="3"/>
    <n v="886"/>
    <n v="478"/>
    <n v="1912"/>
    <n v="3544"/>
    <n v="1632"/>
    <x v="13"/>
    <s v="Clarence Fox"/>
    <x v="762"/>
    <x v="4"/>
    <x v="0"/>
    <x v="2"/>
  </r>
  <r>
    <s v="AX19334"/>
    <s v="ENX2082"/>
    <s v="A108"/>
    <s v="EMP1016"/>
    <x v="687"/>
    <x v="703"/>
    <x v="1"/>
    <n v="1103"/>
    <n v="838"/>
    <n v="838"/>
    <n v="1103"/>
    <n v="265"/>
    <x v="64"/>
    <s v="Henry Nelson"/>
    <x v="687"/>
    <x v="6"/>
    <x v="8"/>
    <x v="2"/>
  </r>
  <r>
    <s v="AX19336"/>
    <s v="ENX2068"/>
    <s v="A163"/>
    <s v="EMP1040"/>
    <x v="443"/>
    <x v="648"/>
    <x v="1"/>
    <n v="1500"/>
    <n v="900"/>
    <n v="900"/>
    <n v="1500"/>
    <n v="600"/>
    <x v="60"/>
    <s v="Patrick Ruiz"/>
    <x v="443"/>
    <x v="0"/>
    <x v="9"/>
    <x v="2"/>
  </r>
  <r>
    <s v="AX19339"/>
    <s v="ENX2028"/>
    <s v="A132"/>
    <s v="EMP1030"/>
    <x v="516"/>
    <x v="739"/>
    <x v="2"/>
    <n v="2283"/>
    <n v="1484"/>
    <n v="4452"/>
    <n v="6849"/>
    <n v="2397"/>
    <x v="56"/>
    <s v="Bobby Russell"/>
    <x v="516"/>
    <x v="4"/>
    <x v="7"/>
    <x v="2"/>
  </r>
  <r>
    <s v="AX19344"/>
    <s v="ENX2013"/>
    <s v="A142"/>
    <s v="EMP1037"/>
    <x v="548"/>
    <x v="728"/>
    <x v="3"/>
    <n v="368"/>
    <n v="269"/>
    <n v="1076"/>
    <n v="1472"/>
    <n v="396"/>
    <x v="15"/>
    <s v="Carl Hall"/>
    <x v="548"/>
    <x v="6"/>
    <x v="7"/>
    <x v="2"/>
  </r>
  <r>
    <s v="AX19347"/>
    <s v="ENX2093"/>
    <s v="A137"/>
    <s v="EMP1004"/>
    <x v="147"/>
    <x v="586"/>
    <x v="0"/>
    <n v="112"/>
    <n v="90"/>
    <n v="180"/>
    <n v="224"/>
    <n v="44"/>
    <x v="32"/>
    <s v="Kenneth Bradley"/>
    <x v="147"/>
    <x v="1"/>
    <x v="1"/>
    <x v="2"/>
  </r>
  <r>
    <s v="AX19348"/>
    <s v="ENX2079"/>
    <s v="A130"/>
    <s v="EMP1000"/>
    <x v="352"/>
    <x v="721"/>
    <x v="2"/>
    <n v="1725"/>
    <n v="1363"/>
    <n v="4089"/>
    <n v="5175"/>
    <n v="1086"/>
    <x v="3"/>
    <s v="Fred Robertson"/>
    <x v="352"/>
    <x v="2"/>
    <x v="1"/>
    <x v="2"/>
  </r>
  <r>
    <s v="AX19349"/>
    <s v="ENX2018"/>
    <s v="A104"/>
    <s v="EMP1011"/>
    <x v="751"/>
    <x v="722"/>
    <x v="1"/>
    <n v="1972"/>
    <n v="1321"/>
    <n v="1321"/>
    <n v="1972"/>
    <n v="651"/>
    <x v="53"/>
    <s v="Larry Marshall"/>
    <x v="751"/>
    <x v="4"/>
    <x v="3"/>
    <x v="2"/>
  </r>
  <r>
    <s v="AX19350"/>
    <s v="ENX2099"/>
    <s v="A156"/>
    <s v="EMP1025"/>
    <x v="569"/>
    <x v="696"/>
    <x v="1"/>
    <n v="1367"/>
    <n v="984"/>
    <n v="984"/>
    <n v="1367"/>
    <n v="383"/>
    <x v="39"/>
    <s v="Ernest Wagner"/>
    <x v="569"/>
    <x v="4"/>
    <x v="7"/>
    <x v="2"/>
  </r>
  <r>
    <s v="AX19357"/>
    <s v="ENX2049"/>
    <s v="A155"/>
    <s v="EMP1005"/>
    <x v="374"/>
    <x v="764"/>
    <x v="2"/>
    <n v="826"/>
    <n v="562"/>
    <n v="1686"/>
    <n v="2478"/>
    <n v="792"/>
    <x v="41"/>
    <s v="Ryan Welch"/>
    <x v="374"/>
    <x v="0"/>
    <x v="5"/>
    <x v="2"/>
  </r>
  <r>
    <s v="AX19364"/>
    <s v="ENX2027"/>
    <s v="A135"/>
    <s v="EMP1027"/>
    <x v="563"/>
    <x v="796"/>
    <x v="3"/>
    <n v="2497"/>
    <n v="1473"/>
    <n v="5892"/>
    <n v="9988"/>
    <n v="4096"/>
    <x v="44"/>
    <s v="Gary Rodriguez"/>
    <x v="563"/>
    <x v="1"/>
    <x v="5"/>
    <x v="2"/>
  </r>
  <r>
    <s v="AX19369"/>
    <s v="ENX2097"/>
    <s v="A116"/>
    <s v="EMP1035"/>
    <x v="317"/>
    <x v="582"/>
    <x v="1"/>
    <n v="1052"/>
    <n v="589"/>
    <n v="589"/>
    <n v="1052"/>
    <n v="463"/>
    <x v="47"/>
    <s v="Roger Ramos"/>
    <x v="317"/>
    <x v="1"/>
    <x v="8"/>
    <x v="2"/>
  </r>
  <r>
    <s v="AX19376"/>
    <s v="ENX2001"/>
    <s v="A154"/>
    <s v="EMP1004"/>
    <x v="579"/>
    <x v="493"/>
    <x v="0"/>
    <n v="951"/>
    <n v="504"/>
    <n v="1008"/>
    <n v="1902"/>
    <n v="894"/>
    <x v="55"/>
    <s v="Kenneth Bradley"/>
    <x v="579"/>
    <x v="0"/>
    <x v="1"/>
    <x v="2"/>
  </r>
  <r>
    <s v="AX19377"/>
    <s v="ENX2078"/>
    <s v="A148"/>
    <s v="EMP1022"/>
    <x v="77"/>
    <x v="630"/>
    <x v="2"/>
    <n v="1798"/>
    <n v="971"/>
    <n v="2913"/>
    <n v="5394"/>
    <n v="2481"/>
    <x v="31"/>
    <s v="Walter Cook"/>
    <x v="77"/>
    <x v="4"/>
    <x v="7"/>
    <x v="2"/>
  </r>
  <r>
    <s v="AX19379"/>
    <s v="ENX2022"/>
    <s v="A114"/>
    <s v="EMP1026"/>
    <x v="207"/>
    <x v="703"/>
    <x v="0"/>
    <n v="561"/>
    <n v="421"/>
    <n v="842"/>
    <n v="1122"/>
    <n v="280"/>
    <x v="36"/>
    <s v="Martin Perry"/>
    <x v="207"/>
    <x v="6"/>
    <x v="8"/>
    <x v="2"/>
  </r>
  <r>
    <s v="AX19380"/>
    <s v="ENX2082"/>
    <s v="A163"/>
    <s v="EMP1038"/>
    <x v="585"/>
    <x v="773"/>
    <x v="0"/>
    <n v="1103"/>
    <n v="838"/>
    <n v="1676"/>
    <n v="2206"/>
    <n v="530"/>
    <x v="60"/>
    <s v="Scott Mason"/>
    <x v="585"/>
    <x v="0"/>
    <x v="3"/>
    <x v="2"/>
  </r>
  <r>
    <s v="AX19389"/>
    <s v="ENX2059"/>
    <s v="A168"/>
    <s v="EMP1027"/>
    <x v="293"/>
    <x v="665"/>
    <x v="2"/>
    <n v="1494"/>
    <n v="971"/>
    <n v="2913"/>
    <n v="4482"/>
    <n v="1569"/>
    <x v="45"/>
    <s v="Gary Rodriguez"/>
    <x v="293"/>
    <x v="0"/>
    <x v="6"/>
    <x v="2"/>
  </r>
  <r>
    <s v="AX19390"/>
    <s v="ENX2016"/>
    <s v="A147"/>
    <s v="EMP1039"/>
    <x v="368"/>
    <x v="547"/>
    <x v="2"/>
    <n v="1351"/>
    <n v="1108"/>
    <n v="3324"/>
    <n v="4053"/>
    <n v="729"/>
    <x v="20"/>
    <s v="Eugene Holmes"/>
    <x v="368"/>
    <x v="5"/>
    <x v="8"/>
    <x v="2"/>
  </r>
  <r>
    <s v="AX19391"/>
    <s v="ENX2061"/>
    <s v="A112"/>
    <s v="EMP1005"/>
    <x v="597"/>
    <x v="543"/>
    <x v="1"/>
    <n v="913"/>
    <n v="584"/>
    <n v="584"/>
    <n v="913"/>
    <n v="329"/>
    <x v="40"/>
    <s v="Ryan Welch"/>
    <x v="597"/>
    <x v="4"/>
    <x v="11"/>
    <x v="2"/>
  </r>
  <r>
    <s v="AX19393"/>
    <s v="ENX2034"/>
    <s v="A170"/>
    <s v="EMP1036"/>
    <x v="339"/>
    <x v="524"/>
    <x v="2"/>
    <n v="871"/>
    <n v="540"/>
    <n v="1620"/>
    <n v="2613"/>
    <n v="993"/>
    <x v="18"/>
    <s v="Robert Reed"/>
    <x v="339"/>
    <x v="4"/>
    <x v="5"/>
    <x v="2"/>
  </r>
  <r>
    <s v="AX19400"/>
    <s v="ENX2032"/>
    <s v="A114"/>
    <s v="EMP1043"/>
    <x v="86"/>
    <x v="776"/>
    <x v="1"/>
    <n v="1967"/>
    <n v="1397"/>
    <n v="1397"/>
    <n v="1967"/>
    <n v="570"/>
    <x v="36"/>
    <s v="Joshua Taylor"/>
    <x v="86"/>
    <x v="2"/>
    <x v="3"/>
    <x v="2"/>
  </r>
  <r>
    <s v="AX19402"/>
    <s v="ENX2042"/>
    <s v="A108"/>
    <s v="EMP1031"/>
    <x v="498"/>
    <x v="678"/>
    <x v="1"/>
    <n v="203"/>
    <n v="154"/>
    <n v="154"/>
    <n v="203"/>
    <n v="49"/>
    <x v="64"/>
    <s v="Brian Thomas"/>
    <x v="498"/>
    <x v="1"/>
    <x v="10"/>
    <x v="2"/>
  </r>
  <r>
    <s v="AX19404"/>
    <s v="ENX2054"/>
    <s v="A108"/>
    <s v="EMP1017"/>
    <x v="761"/>
    <x v="589"/>
    <x v="1"/>
    <n v="127"/>
    <n v="79"/>
    <n v="79"/>
    <n v="127"/>
    <n v="48"/>
    <x v="64"/>
    <s v="Brian Hansen"/>
    <x v="761"/>
    <x v="3"/>
    <x v="4"/>
    <x v="2"/>
  </r>
  <r>
    <s v="AX19405"/>
    <s v="ENX2085"/>
    <s v="A116"/>
    <s v="EMP1013"/>
    <x v="690"/>
    <x v="777"/>
    <x v="2"/>
    <n v="1862"/>
    <n v="1173"/>
    <n v="3519"/>
    <n v="5586"/>
    <n v="2067"/>
    <x v="47"/>
    <s v="Charles Harper"/>
    <x v="690"/>
    <x v="5"/>
    <x v="6"/>
    <x v="2"/>
  </r>
  <r>
    <s v="AX19406"/>
    <s v="ENX2070"/>
    <s v="A159"/>
    <s v="EMP1014"/>
    <x v="298"/>
    <x v="573"/>
    <x v="1"/>
    <n v="1671"/>
    <n v="1220"/>
    <n v="1220"/>
    <n v="1671"/>
    <n v="451"/>
    <x v="52"/>
    <s v="Ronald Reed"/>
    <x v="298"/>
    <x v="1"/>
    <x v="4"/>
    <x v="2"/>
  </r>
  <r>
    <s v="AX19409"/>
    <s v="ENX2022"/>
    <s v="A103"/>
    <s v="EMP1000"/>
    <x v="622"/>
    <x v="667"/>
    <x v="1"/>
    <n v="561"/>
    <n v="421"/>
    <n v="421"/>
    <n v="561"/>
    <n v="140"/>
    <x v="2"/>
    <s v="Fred Robertson"/>
    <x v="622"/>
    <x v="4"/>
    <x v="5"/>
    <x v="2"/>
  </r>
  <r>
    <s v="AX19416"/>
    <s v="ENX2031"/>
    <s v="A161"/>
    <s v="EMP1009"/>
    <x v="555"/>
    <x v="683"/>
    <x v="0"/>
    <n v="1638"/>
    <n v="1261"/>
    <n v="2522"/>
    <n v="3276"/>
    <n v="754"/>
    <x v="25"/>
    <s v="Kenneth Fields"/>
    <x v="555"/>
    <x v="1"/>
    <x v="11"/>
    <x v="2"/>
  </r>
  <r>
    <s v="AX19417"/>
    <s v="ENX2063"/>
    <s v="A112"/>
    <s v="EMP1035"/>
    <x v="795"/>
    <x v="561"/>
    <x v="3"/>
    <n v="1708"/>
    <n v="871"/>
    <n v="3484"/>
    <n v="6832"/>
    <n v="3348"/>
    <x v="40"/>
    <s v="Roger Ramos"/>
    <x v="795"/>
    <x v="2"/>
    <x v="3"/>
    <x v="2"/>
  </r>
  <r>
    <s v="AX19418"/>
    <s v="ENX2082"/>
    <s v="A167"/>
    <s v="EMP1036"/>
    <x v="72"/>
    <x v="625"/>
    <x v="3"/>
    <n v="1103"/>
    <n v="838"/>
    <n v="3352"/>
    <n v="4412"/>
    <n v="1060"/>
    <x v="10"/>
    <s v="Robert Reed"/>
    <x v="72"/>
    <x v="3"/>
    <x v="8"/>
    <x v="2"/>
  </r>
  <r>
    <s v="AX19419"/>
    <s v="ENX2004"/>
    <s v="A144"/>
    <s v="EMP1027"/>
    <x v="504"/>
    <x v="792"/>
    <x v="2"/>
    <n v="1278"/>
    <n v="665"/>
    <n v="1995"/>
    <n v="3834"/>
    <n v="1839"/>
    <x v="33"/>
    <s v="Gary Rodriguez"/>
    <x v="504"/>
    <x v="1"/>
    <x v="10"/>
    <x v="2"/>
  </r>
  <r>
    <s v="AX19420"/>
    <s v="ENX2046"/>
    <s v="A116"/>
    <s v="EMP1004"/>
    <x v="505"/>
    <x v="653"/>
    <x v="0"/>
    <n v="2410"/>
    <n v="1518"/>
    <n v="3036"/>
    <n v="4820"/>
    <n v="1784"/>
    <x v="47"/>
    <s v="Kenneth Bradley"/>
    <x v="505"/>
    <x v="4"/>
    <x v="11"/>
    <x v="2"/>
  </r>
  <r>
    <s v="AX19422"/>
    <s v="ENX2067"/>
    <s v="A170"/>
    <s v="EMP1033"/>
    <x v="737"/>
    <x v="484"/>
    <x v="0"/>
    <n v="1119"/>
    <n v="683"/>
    <n v="1366"/>
    <n v="2238"/>
    <n v="872"/>
    <x v="18"/>
    <s v="Jerry Perry"/>
    <x v="737"/>
    <x v="4"/>
    <x v="1"/>
    <x v="2"/>
  </r>
  <r>
    <s v="AX19424"/>
    <s v="ENX2026"/>
    <s v="A125"/>
    <s v="EMP1031"/>
    <x v="486"/>
    <x v="665"/>
    <x v="1"/>
    <n v="947"/>
    <n v="786"/>
    <n v="786"/>
    <n v="947"/>
    <n v="161"/>
    <x v="72"/>
    <s v="Brian Thomas"/>
    <x v="486"/>
    <x v="0"/>
    <x v="6"/>
    <x v="2"/>
  </r>
  <r>
    <s v="AX19425"/>
    <s v="ENX2033"/>
    <s v="A117"/>
    <s v="EMP1035"/>
    <x v="346"/>
    <x v="496"/>
    <x v="3"/>
    <n v="2182"/>
    <n v="1200"/>
    <n v="4800"/>
    <n v="8728"/>
    <n v="3928"/>
    <x v="63"/>
    <s v="Roger Ramos"/>
    <x v="346"/>
    <x v="1"/>
    <x v="5"/>
    <x v="2"/>
  </r>
  <r>
    <s v="AX19426"/>
    <s v="ENX2061"/>
    <s v="A136"/>
    <s v="EMP1035"/>
    <x v="647"/>
    <x v="783"/>
    <x v="0"/>
    <n v="913"/>
    <n v="584"/>
    <n v="1168"/>
    <n v="1826"/>
    <n v="658"/>
    <x v="29"/>
    <s v="Roger Ramos"/>
    <x v="647"/>
    <x v="2"/>
    <x v="2"/>
    <x v="2"/>
  </r>
  <r>
    <s v="AX19432"/>
    <s v="ENX2040"/>
    <s v="A146"/>
    <s v="EMP1013"/>
    <x v="451"/>
    <x v="545"/>
    <x v="1"/>
    <n v="1889"/>
    <n v="945"/>
    <n v="945"/>
    <n v="1889"/>
    <n v="944"/>
    <x v="8"/>
    <s v="Charles Harper"/>
    <x v="451"/>
    <x v="1"/>
    <x v="3"/>
    <x v="2"/>
  </r>
  <r>
    <s v="AX19439"/>
    <s v="ENX2050"/>
    <s v="A102"/>
    <s v="EMP1001"/>
    <x v="210"/>
    <x v="756"/>
    <x v="1"/>
    <n v="2391"/>
    <n v="1291"/>
    <n v="1291"/>
    <n v="2391"/>
    <n v="1100"/>
    <x v="43"/>
    <s v="Kevin Butler"/>
    <x v="210"/>
    <x v="4"/>
    <x v="1"/>
    <x v="2"/>
  </r>
  <r>
    <s v="AX19442"/>
    <s v="ENX2088"/>
    <s v="A142"/>
    <s v="EMP1043"/>
    <x v="486"/>
    <x v="749"/>
    <x v="2"/>
    <n v="603"/>
    <n v="416"/>
    <n v="1248"/>
    <n v="1809"/>
    <n v="561"/>
    <x v="15"/>
    <s v="Joshua Taylor"/>
    <x v="486"/>
    <x v="0"/>
    <x v="3"/>
    <x v="2"/>
  </r>
  <r>
    <s v="AX19448"/>
    <s v="ENX2013"/>
    <s v="A113"/>
    <s v="EMP1026"/>
    <x v="79"/>
    <x v="608"/>
    <x v="0"/>
    <n v="368"/>
    <n v="269"/>
    <n v="538"/>
    <n v="736"/>
    <n v="198"/>
    <x v="49"/>
    <s v="Martin Perry"/>
    <x v="79"/>
    <x v="6"/>
    <x v="3"/>
    <x v="2"/>
  </r>
  <r>
    <s v="AX19451"/>
    <s v="ENX2092"/>
    <s v="A149"/>
    <s v="EMP1006"/>
    <x v="50"/>
    <x v="537"/>
    <x v="1"/>
    <n v="1639"/>
    <n v="1295"/>
    <n v="1295"/>
    <n v="1639"/>
    <n v="344"/>
    <x v="42"/>
    <s v="Sean Miller"/>
    <x v="50"/>
    <x v="4"/>
    <x v="10"/>
    <x v="2"/>
  </r>
  <r>
    <s v="AX19452"/>
    <s v="ENX2082"/>
    <s v="A148"/>
    <s v="EMP1039"/>
    <x v="291"/>
    <x v="629"/>
    <x v="1"/>
    <n v="1103"/>
    <n v="838"/>
    <n v="838"/>
    <n v="1103"/>
    <n v="265"/>
    <x v="31"/>
    <s v="Eugene Holmes"/>
    <x v="291"/>
    <x v="3"/>
    <x v="6"/>
    <x v="2"/>
  </r>
  <r>
    <s v="AX19453"/>
    <s v="ENX2059"/>
    <s v="A144"/>
    <s v="EMP1010"/>
    <x v="373"/>
    <x v="548"/>
    <x v="2"/>
    <n v="1494"/>
    <n v="971"/>
    <n v="2913"/>
    <n v="4482"/>
    <n v="1569"/>
    <x v="33"/>
    <s v="Joshua Cook"/>
    <x v="373"/>
    <x v="6"/>
    <x v="5"/>
    <x v="2"/>
  </r>
  <r>
    <s v="AX19456"/>
    <s v="ENX2044"/>
    <s v="A142"/>
    <s v="EMP1017"/>
    <x v="566"/>
    <x v="532"/>
    <x v="1"/>
    <n v="886"/>
    <n v="478"/>
    <n v="478"/>
    <n v="886"/>
    <n v="408"/>
    <x v="15"/>
    <s v="Brian Hansen"/>
    <x v="566"/>
    <x v="2"/>
    <x v="10"/>
    <x v="2"/>
  </r>
  <r>
    <s v="AX19457"/>
    <s v="ENX2021"/>
    <s v="A149"/>
    <s v="EMP1001"/>
    <x v="464"/>
    <x v="625"/>
    <x v="0"/>
    <n v="217"/>
    <n v="171"/>
    <n v="342"/>
    <n v="434"/>
    <n v="92"/>
    <x v="42"/>
    <s v="Kevin Butler"/>
    <x v="464"/>
    <x v="3"/>
    <x v="8"/>
    <x v="2"/>
  </r>
  <r>
    <s v="AX19458"/>
    <s v="ENX2069"/>
    <s v="A141"/>
    <s v="EMP1007"/>
    <x v="747"/>
    <x v="562"/>
    <x v="0"/>
    <n v="378"/>
    <n v="291"/>
    <n v="582"/>
    <n v="756"/>
    <n v="174"/>
    <x v="23"/>
    <s v="Jeremy Mendoza"/>
    <x v="747"/>
    <x v="5"/>
    <x v="1"/>
    <x v="2"/>
  </r>
  <r>
    <s v="AX19464"/>
    <s v="ENX2034"/>
    <s v="A154"/>
    <s v="EMP1026"/>
    <x v="396"/>
    <x v="502"/>
    <x v="2"/>
    <n v="871"/>
    <n v="540"/>
    <n v="1620"/>
    <n v="2613"/>
    <n v="993"/>
    <x v="55"/>
    <s v="Martin Perry"/>
    <x v="396"/>
    <x v="1"/>
    <x v="6"/>
    <x v="2"/>
  </r>
  <r>
    <s v="AX19465"/>
    <s v="ENX2017"/>
    <s v="A109"/>
    <s v="EMP1004"/>
    <x v="82"/>
    <x v="605"/>
    <x v="1"/>
    <n v="35"/>
    <n v="22"/>
    <n v="22"/>
    <n v="35"/>
    <n v="13"/>
    <x v="34"/>
    <s v="Kenneth Bradley"/>
    <x v="82"/>
    <x v="1"/>
    <x v="1"/>
    <x v="2"/>
  </r>
  <r>
    <s v="AX19471"/>
    <s v="ENX2041"/>
    <s v="A151"/>
    <s v="EMP1032"/>
    <x v="195"/>
    <x v="731"/>
    <x v="1"/>
    <n v="1380"/>
    <n v="1090"/>
    <n v="1090"/>
    <n v="1380"/>
    <n v="290"/>
    <x v="24"/>
    <s v="Larry Castillo"/>
    <x v="195"/>
    <x v="5"/>
    <x v="5"/>
    <x v="2"/>
  </r>
  <r>
    <s v="AX19484"/>
    <s v="ENX2067"/>
    <s v="A171"/>
    <s v="EMP1042"/>
    <x v="276"/>
    <x v="724"/>
    <x v="1"/>
    <n v="1119"/>
    <n v="683"/>
    <n v="683"/>
    <n v="1119"/>
    <n v="436"/>
    <x v="58"/>
    <s v="Scott Clark"/>
    <x v="276"/>
    <x v="0"/>
    <x v="3"/>
    <x v="2"/>
  </r>
  <r>
    <s v="AX19486"/>
    <s v="ENX2082"/>
    <s v="A115"/>
    <s v="EMP1005"/>
    <x v="686"/>
    <x v="585"/>
    <x v="1"/>
    <n v="1103"/>
    <n v="838"/>
    <n v="838"/>
    <n v="1103"/>
    <n v="265"/>
    <x v="22"/>
    <s v="Ryan Welch"/>
    <x v="686"/>
    <x v="6"/>
    <x v="7"/>
    <x v="2"/>
  </r>
  <r>
    <s v="AX19490"/>
    <s v="ENX2011"/>
    <s v="A109"/>
    <s v="EMP1035"/>
    <x v="359"/>
    <x v="564"/>
    <x v="1"/>
    <n v="530"/>
    <n v="435"/>
    <n v="435"/>
    <n v="530"/>
    <n v="95"/>
    <x v="34"/>
    <s v="Roger Ramos"/>
    <x v="359"/>
    <x v="1"/>
    <x v="9"/>
    <x v="2"/>
  </r>
  <r>
    <s v="AX19492"/>
    <s v="ENX2044"/>
    <s v="A130"/>
    <s v="EMP1018"/>
    <x v="298"/>
    <x v="568"/>
    <x v="2"/>
    <n v="886"/>
    <n v="478"/>
    <n v="1434"/>
    <n v="2658"/>
    <n v="1224"/>
    <x v="3"/>
    <s v="Jimmy Young"/>
    <x v="298"/>
    <x v="3"/>
    <x v="10"/>
    <x v="2"/>
  </r>
  <r>
    <s v="AX19498"/>
    <s v="ENX2057"/>
    <s v="A123"/>
    <s v="EMP1043"/>
    <x v="241"/>
    <x v="645"/>
    <x v="0"/>
    <n v="181"/>
    <n v="130"/>
    <n v="260"/>
    <n v="362"/>
    <n v="102"/>
    <x v="62"/>
    <s v="Joshua Taylor"/>
    <x v="241"/>
    <x v="1"/>
    <x v="1"/>
    <x v="2"/>
  </r>
  <r>
    <s v="AX19499"/>
    <s v="ENX2038"/>
    <s v="A105"/>
    <s v="EMP1043"/>
    <x v="412"/>
    <x v="724"/>
    <x v="1"/>
    <n v="392"/>
    <n v="255"/>
    <n v="255"/>
    <n v="392"/>
    <n v="137"/>
    <x v="57"/>
    <s v="Joshua Taylor"/>
    <x v="412"/>
    <x v="0"/>
    <x v="3"/>
    <x v="2"/>
  </r>
  <r>
    <s v="AX19501"/>
    <s v="ENX2053"/>
    <s v="A166"/>
    <s v="EMP1044"/>
    <x v="407"/>
    <x v="571"/>
    <x v="1"/>
    <n v="596"/>
    <n v="358"/>
    <n v="358"/>
    <n v="596"/>
    <n v="238"/>
    <x v="65"/>
    <s v="Martin Carr"/>
    <x v="407"/>
    <x v="0"/>
    <x v="4"/>
    <x v="2"/>
  </r>
  <r>
    <s v="AX19505"/>
    <s v="ENX2032"/>
    <s v="A121"/>
    <s v="EMP1022"/>
    <x v="564"/>
    <x v="481"/>
    <x v="2"/>
    <n v="1967"/>
    <n v="1397"/>
    <n v="4191"/>
    <n v="5901"/>
    <n v="1710"/>
    <x v="70"/>
    <s v="Walter Cook"/>
    <x v="564"/>
    <x v="5"/>
    <x v="0"/>
    <x v="2"/>
  </r>
  <r>
    <s v="AX19509"/>
    <s v="ENX2002"/>
    <s v="A162"/>
    <s v="EMP1015"/>
    <x v="180"/>
    <x v="466"/>
    <x v="1"/>
    <n v="847"/>
    <n v="534"/>
    <n v="534"/>
    <n v="847"/>
    <n v="313"/>
    <x v="48"/>
    <s v="Justin Lynch"/>
    <x v="180"/>
    <x v="5"/>
    <x v="9"/>
    <x v="2"/>
  </r>
  <r>
    <s v="AX19511"/>
    <s v="ENX2085"/>
    <s v="A108"/>
    <s v="EMP1030"/>
    <x v="527"/>
    <x v="760"/>
    <x v="1"/>
    <n v="1862"/>
    <n v="1173"/>
    <n v="1173"/>
    <n v="1862"/>
    <n v="689"/>
    <x v="64"/>
    <s v="Bobby Russell"/>
    <x v="527"/>
    <x v="6"/>
    <x v="9"/>
    <x v="2"/>
  </r>
  <r>
    <s v="AX19515"/>
    <s v="ENX2009"/>
    <s v="A106"/>
    <s v="EMP1036"/>
    <x v="468"/>
    <x v="700"/>
    <x v="1"/>
    <n v="584"/>
    <n v="420"/>
    <n v="420"/>
    <n v="584"/>
    <n v="164"/>
    <x v="35"/>
    <s v="Robert Reed"/>
    <x v="468"/>
    <x v="5"/>
    <x v="8"/>
    <x v="2"/>
  </r>
  <r>
    <s v="AX19516"/>
    <s v="ENX2003"/>
    <s v="A122"/>
    <s v="EMP1014"/>
    <x v="210"/>
    <x v="765"/>
    <x v="0"/>
    <n v="1783"/>
    <n v="1516"/>
    <n v="3032"/>
    <n v="3566"/>
    <n v="534"/>
    <x v="17"/>
    <s v="Ronald Reed"/>
    <x v="210"/>
    <x v="1"/>
    <x v="0"/>
    <x v="2"/>
  </r>
  <r>
    <s v="AX19518"/>
    <s v="ENX2003"/>
    <s v="A129"/>
    <s v="EMP1009"/>
    <x v="557"/>
    <x v="454"/>
    <x v="1"/>
    <n v="1783"/>
    <n v="1516"/>
    <n v="1516"/>
    <n v="1783"/>
    <n v="267"/>
    <x v="59"/>
    <s v="Kenneth Fields"/>
    <x v="557"/>
    <x v="1"/>
    <x v="7"/>
    <x v="2"/>
  </r>
  <r>
    <s v="AX19519"/>
    <s v="ENX2011"/>
    <s v="A162"/>
    <s v="EMP1033"/>
    <x v="234"/>
    <x v="671"/>
    <x v="2"/>
    <n v="530"/>
    <n v="435"/>
    <n v="1305"/>
    <n v="1590"/>
    <n v="285"/>
    <x v="48"/>
    <s v="Jerry Perry"/>
    <x v="234"/>
    <x v="5"/>
    <x v="10"/>
    <x v="2"/>
  </r>
  <r>
    <s v="AX19522"/>
    <s v="ENX2067"/>
    <s v="A166"/>
    <s v="EMP1021"/>
    <x v="681"/>
    <x v="788"/>
    <x v="3"/>
    <n v="1119"/>
    <n v="683"/>
    <n v="2732"/>
    <n v="4476"/>
    <n v="1744"/>
    <x v="65"/>
    <s v="Clarence Fox"/>
    <x v="681"/>
    <x v="6"/>
    <x v="0"/>
    <x v="2"/>
  </r>
  <r>
    <s v="AX19524"/>
    <s v="ENX2054"/>
    <s v="A117"/>
    <s v="EMP1018"/>
    <x v="31"/>
    <x v="508"/>
    <x v="1"/>
    <n v="127"/>
    <n v="79"/>
    <n v="79"/>
    <n v="127"/>
    <n v="48"/>
    <x v="63"/>
    <s v="Jimmy Young"/>
    <x v="31"/>
    <x v="0"/>
    <x v="10"/>
    <x v="2"/>
  </r>
  <r>
    <s v="AX19526"/>
    <s v="ENX2012"/>
    <s v="A154"/>
    <s v="EMP1032"/>
    <x v="654"/>
    <x v="466"/>
    <x v="1"/>
    <n v="1353"/>
    <n v="947"/>
    <n v="947"/>
    <n v="1353"/>
    <n v="406"/>
    <x v="55"/>
    <s v="Larry Castillo"/>
    <x v="654"/>
    <x v="5"/>
    <x v="9"/>
    <x v="2"/>
  </r>
  <r>
    <s v="AX19532"/>
    <s v="ENX2001"/>
    <s v="A131"/>
    <s v="EMP1033"/>
    <x v="13"/>
    <x v="488"/>
    <x v="1"/>
    <n v="951"/>
    <n v="504"/>
    <n v="504"/>
    <n v="951"/>
    <n v="447"/>
    <x v="66"/>
    <s v="Jerry Perry"/>
    <x v="13"/>
    <x v="2"/>
    <x v="3"/>
    <x v="2"/>
  </r>
  <r>
    <s v="AX19533"/>
    <s v="ENX2050"/>
    <s v="A120"/>
    <s v="EMP1038"/>
    <x v="545"/>
    <x v="542"/>
    <x v="2"/>
    <n v="2391"/>
    <n v="1291"/>
    <n v="3873"/>
    <n v="7173"/>
    <n v="3300"/>
    <x v="71"/>
    <s v="Scott Mason"/>
    <x v="545"/>
    <x v="5"/>
    <x v="1"/>
    <x v="2"/>
  </r>
  <r>
    <s v="AX19534"/>
    <s v="ENX2052"/>
    <s v="A107"/>
    <s v="EMP1042"/>
    <x v="212"/>
    <x v="662"/>
    <x v="1"/>
    <n v="1526"/>
    <n v="1251"/>
    <n v="1251"/>
    <n v="1526"/>
    <n v="275"/>
    <x v="13"/>
    <s v="Scott Clark"/>
    <x v="212"/>
    <x v="1"/>
    <x v="2"/>
    <x v="2"/>
  </r>
  <r>
    <s v="AX19535"/>
    <s v="ENX2020"/>
    <s v="A168"/>
    <s v="EMP1023"/>
    <x v="456"/>
    <x v="755"/>
    <x v="0"/>
    <n v="2005"/>
    <n v="1223"/>
    <n v="2446"/>
    <n v="4010"/>
    <n v="1564"/>
    <x v="45"/>
    <s v="Brian Davis"/>
    <x v="456"/>
    <x v="2"/>
    <x v="8"/>
    <x v="2"/>
  </r>
  <r>
    <s v="AX19540"/>
    <s v="ENX2075"/>
    <s v="A102"/>
    <s v="EMP1013"/>
    <x v="14"/>
    <x v="508"/>
    <x v="1"/>
    <n v="400"/>
    <n v="208"/>
    <n v="208"/>
    <n v="400"/>
    <n v="192"/>
    <x v="43"/>
    <s v="Charles Harper"/>
    <x v="14"/>
    <x v="0"/>
    <x v="10"/>
    <x v="2"/>
  </r>
  <r>
    <s v="AX19541"/>
    <s v="ENX2029"/>
    <s v="A155"/>
    <s v="EMP1026"/>
    <x v="203"/>
    <x v="545"/>
    <x v="2"/>
    <n v="1848"/>
    <n v="1294"/>
    <n v="3882"/>
    <n v="5544"/>
    <n v="1662"/>
    <x v="41"/>
    <s v="Martin Perry"/>
    <x v="203"/>
    <x v="1"/>
    <x v="3"/>
    <x v="2"/>
  </r>
  <r>
    <s v="AX19543"/>
    <s v="ENX2047"/>
    <s v="A140"/>
    <s v="EMP1038"/>
    <x v="312"/>
    <x v="539"/>
    <x v="1"/>
    <n v="290"/>
    <n v="200"/>
    <n v="200"/>
    <n v="290"/>
    <n v="90"/>
    <x v="46"/>
    <s v="Scott Mason"/>
    <x v="312"/>
    <x v="4"/>
    <x v="6"/>
    <x v="2"/>
  </r>
  <r>
    <s v="AX19544"/>
    <s v="ENX2057"/>
    <s v="A171"/>
    <s v="EMP1043"/>
    <x v="370"/>
    <x v="539"/>
    <x v="0"/>
    <n v="181"/>
    <n v="130"/>
    <n v="260"/>
    <n v="362"/>
    <n v="102"/>
    <x v="58"/>
    <s v="Joshua Taylor"/>
    <x v="370"/>
    <x v="4"/>
    <x v="6"/>
    <x v="2"/>
  </r>
  <r>
    <s v="AX19550"/>
    <s v="ENX2073"/>
    <s v="A146"/>
    <s v="EMP1042"/>
    <x v="389"/>
    <x v="494"/>
    <x v="1"/>
    <n v="95"/>
    <n v="61"/>
    <n v="61"/>
    <n v="95"/>
    <n v="34"/>
    <x v="8"/>
    <s v="Scott Clark"/>
    <x v="389"/>
    <x v="2"/>
    <x v="9"/>
    <x v="2"/>
  </r>
  <r>
    <s v="AX19552"/>
    <s v="ENX2000"/>
    <s v="A122"/>
    <s v="EMP1033"/>
    <x v="207"/>
    <x v="725"/>
    <x v="1"/>
    <n v="2241"/>
    <n v="1367"/>
    <n v="1367"/>
    <n v="2241"/>
    <n v="874"/>
    <x v="17"/>
    <s v="Jerry Perry"/>
    <x v="207"/>
    <x v="2"/>
    <x v="6"/>
    <x v="2"/>
  </r>
  <r>
    <s v="AX19553"/>
    <s v="ENX2029"/>
    <s v="A168"/>
    <s v="EMP1016"/>
    <x v="248"/>
    <x v="616"/>
    <x v="2"/>
    <n v="1848"/>
    <n v="1294"/>
    <n v="3882"/>
    <n v="5544"/>
    <n v="1662"/>
    <x v="45"/>
    <s v="Henry Nelson"/>
    <x v="248"/>
    <x v="4"/>
    <x v="9"/>
    <x v="2"/>
  </r>
  <r>
    <s v="AX19555"/>
    <s v="ENX2068"/>
    <s v="A128"/>
    <s v="EMP1039"/>
    <x v="544"/>
    <x v="620"/>
    <x v="0"/>
    <n v="1500"/>
    <n v="900"/>
    <n v="1800"/>
    <n v="3000"/>
    <n v="1200"/>
    <x v="16"/>
    <s v="Eugene Holmes"/>
    <x v="544"/>
    <x v="1"/>
    <x v="4"/>
    <x v="2"/>
  </r>
  <r>
    <s v="AX19558"/>
    <s v="ENX2069"/>
    <s v="A100"/>
    <s v="EMP1036"/>
    <x v="538"/>
    <x v="726"/>
    <x v="1"/>
    <n v="378"/>
    <n v="291"/>
    <n v="291"/>
    <n v="378"/>
    <n v="87"/>
    <x v="67"/>
    <s v="Robert Reed"/>
    <x v="538"/>
    <x v="0"/>
    <x v="7"/>
    <x v="2"/>
  </r>
  <r>
    <s v="AX19559"/>
    <s v="ENX2081"/>
    <s v="A105"/>
    <s v="EMP1032"/>
    <x v="148"/>
    <x v="791"/>
    <x v="1"/>
    <n v="1566"/>
    <n v="1190"/>
    <n v="1190"/>
    <n v="1566"/>
    <n v="376"/>
    <x v="57"/>
    <s v="Larry Castillo"/>
    <x v="148"/>
    <x v="6"/>
    <x v="7"/>
    <x v="2"/>
  </r>
  <r>
    <s v="AX19561"/>
    <s v="ENX2063"/>
    <s v="A152"/>
    <s v="EMP1017"/>
    <x v="501"/>
    <x v="699"/>
    <x v="0"/>
    <n v="1708"/>
    <n v="871"/>
    <n v="1742"/>
    <n v="3416"/>
    <n v="1674"/>
    <x v="54"/>
    <s v="Brian Hansen"/>
    <x v="501"/>
    <x v="4"/>
    <x v="3"/>
    <x v="2"/>
  </r>
  <r>
    <s v="AX19562"/>
    <s v="ENX2078"/>
    <s v="A122"/>
    <s v="EMP1030"/>
    <x v="36"/>
    <x v="576"/>
    <x v="3"/>
    <n v="1798"/>
    <n v="971"/>
    <n v="3884"/>
    <n v="7192"/>
    <n v="3308"/>
    <x v="17"/>
    <s v="Bobby Russell"/>
    <x v="36"/>
    <x v="5"/>
    <x v="5"/>
    <x v="2"/>
  </r>
  <r>
    <s v="AX19563"/>
    <s v="ENX2026"/>
    <s v="A149"/>
    <s v="EMP1002"/>
    <x v="561"/>
    <x v="612"/>
    <x v="1"/>
    <n v="947"/>
    <n v="786"/>
    <n v="786"/>
    <n v="947"/>
    <n v="161"/>
    <x v="42"/>
    <s v="Andrew Bowman"/>
    <x v="561"/>
    <x v="2"/>
    <x v="0"/>
    <x v="2"/>
  </r>
  <r>
    <s v="AX19566"/>
    <s v="ENX2030"/>
    <s v="A133"/>
    <s v="EMP1027"/>
    <x v="77"/>
    <x v="626"/>
    <x v="0"/>
    <n v="1899"/>
    <n v="1044"/>
    <n v="2088"/>
    <n v="3798"/>
    <n v="1710"/>
    <x v="37"/>
    <s v="Gary Rodriguez"/>
    <x v="77"/>
    <x v="6"/>
    <x v="7"/>
    <x v="2"/>
  </r>
  <r>
    <s v="AX19567"/>
    <s v="ENX2041"/>
    <s v="A165"/>
    <s v="EMP1043"/>
    <x v="784"/>
    <x v="579"/>
    <x v="2"/>
    <n v="1380"/>
    <n v="1090"/>
    <n v="3270"/>
    <n v="4140"/>
    <n v="870"/>
    <x v="51"/>
    <s v="Joshua Taylor"/>
    <x v="784"/>
    <x v="3"/>
    <x v="10"/>
    <x v="2"/>
  </r>
  <r>
    <s v="AX19569"/>
    <s v="ENX2043"/>
    <s v="A133"/>
    <s v="EMP1044"/>
    <x v="660"/>
    <x v="771"/>
    <x v="0"/>
    <n v="545"/>
    <n v="425"/>
    <n v="850"/>
    <n v="1090"/>
    <n v="240"/>
    <x v="37"/>
    <s v="Martin Carr"/>
    <x v="660"/>
    <x v="4"/>
    <x v="8"/>
    <x v="2"/>
  </r>
  <r>
    <s v="AX19574"/>
    <s v="ENX2034"/>
    <s v="A117"/>
    <s v="EMP1026"/>
    <x v="0"/>
    <x v="691"/>
    <x v="1"/>
    <n v="871"/>
    <n v="540"/>
    <n v="540"/>
    <n v="871"/>
    <n v="331"/>
    <x v="63"/>
    <s v="Martin Perry"/>
    <x v="0"/>
    <x v="2"/>
    <x v="8"/>
    <x v="2"/>
  </r>
  <r>
    <s v="AX19575"/>
    <s v="ENX2094"/>
    <s v="A160"/>
    <s v="EMP1039"/>
    <x v="228"/>
    <x v="656"/>
    <x v="1"/>
    <n v="771"/>
    <n v="648"/>
    <n v="648"/>
    <n v="771"/>
    <n v="123"/>
    <x v="1"/>
    <s v="Eugene Holmes"/>
    <x v="228"/>
    <x v="5"/>
    <x v="11"/>
    <x v="2"/>
  </r>
  <r>
    <s v="AX19579"/>
    <s v="ENX2019"/>
    <s v="A111"/>
    <s v="EMP1016"/>
    <x v="586"/>
    <x v="738"/>
    <x v="0"/>
    <n v="800"/>
    <n v="536"/>
    <n v="1072"/>
    <n v="1600"/>
    <n v="528"/>
    <x v="19"/>
    <s v="Henry Nelson"/>
    <x v="586"/>
    <x v="0"/>
    <x v="9"/>
    <x v="2"/>
  </r>
  <r>
    <s v="AX19581"/>
    <s v="ENX2023"/>
    <s v="A118"/>
    <s v="EMP1019"/>
    <x v="128"/>
    <x v="760"/>
    <x v="1"/>
    <n v="818"/>
    <n v="450"/>
    <n v="450"/>
    <n v="818"/>
    <n v="368"/>
    <x v="11"/>
    <s v="Roger Robertson"/>
    <x v="128"/>
    <x v="6"/>
    <x v="9"/>
    <x v="2"/>
  </r>
  <r>
    <s v="AX19585"/>
    <s v="ENX2082"/>
    <s v="A139"/>
    <s v="EMP1031"/>
    <x v="17"/>
    <x v="721"/>
    <x v="0"/>
    <n v="1103"/>
    <n v="838"/>
    <n v="1676"/>
    <n v="2206"/>
    <n v="530"/>
    <x v="12"/>
    <s v="Brian Thomas"/>
    <x v="17"/>
    <x v="2"/>
    <x v="1"/>
    <x v="2"/>
  </r>
  <r>
    <s v="AX19588"/>
    <s v="ENX2082"/>
    <s v="A110"/>
    <s v="EMP1017"/>
    <x v="555"/>
    <x v="469"/>
    <x v="1"/>
    <n v="1103"/>
    <n v="838"/>
    <n v="838"/>
    <n v="1103"/>
    <n v="265"/>
    <x v="73"/>
    <s v="Brian Hansen"/>
    <x v="555"/>
    <x v="0"/>
    <x v="1"/>
    <x v="2"/>
  </r>
  <r>
    <s v="AX19589"/>
    <s v="ENX2010"/>
    <s v="A171"/>
    <s v="EMP1009"/>
    <x v="751"/>
    <x v="660"/>
    <x v="2"/>
    <n v="1812"/>
    <n v="1305"/>
    <n v="3915"/>
    <n v="5436"/>
    <n v="1521"/>
    <x v="58"/>
    <s v="Kenneth Fields"/>
    <x v="751"/>
    <x v="6"/>
    <x v="5"/>
    <x v="2"/>
  </r>
  <r>
    <s v="AX19590"/>
    <s v="ENX2020"/>
    <s v="A118"/>
    <s v="EMP1022"/>
    <x v="666"/>
    <x v="470"/>
    <x v="2"/>
    <n v="2005"/>
    <n v="1223"/>
    <n v="3669"/>
    <n v="6015"/>
    <n v="2346"/>
    <x v="11"/>
    <s v="Walter Cook"/>
    <x v="666"/>
    <x v="3"/>
    <x v="7"/>
    <x v="2"/>
  </r>
  <r>
    <s v="AX19592"/>
    <s v="ENX2053"/>
    <s v="A104"/>
    <s v="EMP1024"/>
    <x v="634"/>
    <x v="644"/>
    <x v="0"/>
    <n v="596"/>
    <n v="358"/>
    <n v="716"/>
    <n v="1192"/>
    <n v="476"/>
    <x v="53"/>
    <s v="Ernest Wheeler"/>
    <x v="634"/>
    <x v="5"/>
    <x v="2"/>
    <x v="2"/>
  </r>
  <r>
    <s v="AX19595"/>
    <s v="ENX2045"/>
    <s v="A151"/>
    <s v="EMP1042"/>
    <x v="464"/>
    <x v="469"/>
    <x v="1"/>
    <n v="556"/>
    <n v="395"/>
    <n v="395"/>
    <n v="556"/>
    <n v="161"/>
    <x v="24"/>
    <s v="Scott Clark"/>
    <x v="464"/>
    <x v="0"/>
    <x v="1"/>
    <x v="2"/>
  </r>
  <r>
    <s v="AX19596"/>
    <s v="ENX2003"/>
    <s v="A139"/>
    <s v="EMP1021"/>
    <x v="558"/>
    <x v="715"/>
    <x v="0"/>
    <n v="1783"/>
    <n v="1516"/>
    <n v="3032"/>
    <n v="3566"/>
    <n v="534"/>
    <x v="12"/>
    <s v="Clarence Fox"/>
    <x v="558"/>
    <x v="2"/>
    <x v="4"/>
    <x v="2"/>
  </r>
  <r>
    <s v="AX19597"/>
    <s v="ENX2049"/>
    <s v="A100"/>
    <s v="EMP1019"/>
    <x v="555"/>
    <x v="690"/>
    <x v="1"/>
    <n v="826"/>
    <n v="562"/>
    <n v="562"/>
    <n v="826"/>
    <n v="264"/>
    <x v="67"/>
    <s v="Roger Robertson"/>
    <x v="555"/>
    <x v="5"/>
    <x v="2"/>
    <x v="2"/>
  </r>
  <r>
    <s v="AX19598"/>
    <s v="ENX2046"/>
    <s v="A160"/>
    <s v="EMP1036"/>
    <x v="756"/>
    <x v="681"/>
    <x v="2"/>
    <n v="2410"/>
    <n v="1518"/>
    <n v="4554"/>
    <n v="7230"/>
    <n v="2676"/>
    <x v="1"/>
    <s v="Robert Reed"/>
    <x v="756"/>
    <x v="6"/>
    <x v="9"/>
    <x v="2"/>
  </r>
  <r>
    <s v="AX19601"/>
    <s v="ENX2012"/>
    <s v="A105"/>
    <s v="EMP1040"/>
    <x v="669"/>
    <x v="518"/>
    <x v="1"/>
    <n v="1353"/>
    <n v="947"/>
    <n v="947"/>
    <n v="1353"/>
    <n v="406"/>
    <x v="57"/>
    <s v="Patrick Ruiz"/>
    <x v="669"/>
    <x v="1"/>
    <x v="7"/>
    <x v="2"/>
  </r>
  <r>
    <s v="AX19611"/>
    <s v="ENX2024"/>
    <s v="A164"/>
    <s v="EMP1033"/>
    <x v="256"/>
    <x v="691"/>
    <x v="1"/>
    <n v="356"/>
    <n v="292"/>
    <n v="292"/>
    <n v="356"/>
    <n v="64"/>
    <x v="68"/>
    <s v="Jerry Perry"/>
    <x v="256"/>
    <x v="2"/>
    <x v="8"/>
    <x v="2"/>
  </r>
  <r>
    <s v="AX19614"/>
    <s v="ENX2063"/>
    <s v="A105"/>
    <s v="EMP1020"/>
    <x v="298"/>
    <x v="632"/>
    <x v="1"/>
    <n v="1708"/>
    <n v="871"/>
    <n v="871"/>
    <n v="1708"/>
    <n v="837"/>
    <x v="57"/>
    <s v="Ryan Butler"/>
    <x v="298"/>
    <x v="3"/>
    <x v="11"/>
    <x v="2"/>
  </r>
  <r>
    <s v="AX19618"/>
    <s v="ENX2092"/>
    <s v="A141"/>
    <s v="EMP1028"/>
    <x v="430"/>
    <x v="681"/>
    <x v="1"/>
    <n v="1639"/>
    <n v="1295"/>
    <n v="1295"/>
    <n v="1639"/>
    <n v="344"/>
    <x v="23"/>
    <s v="Howard Sims"/>
    <x v="430"/>
    <x v="6"/>
    <x v="9"/>
    <x v="2"/>
  </r>
  <r>
    <s v="AX19619"/>
    <s v="ENX2021"/>
    <s v="A153"/>
    <s v="EMP1025"/>
    <x v="246"/>
    <x v="668"/>
    <x v="0"/>
    <n v="217"/>
    <n v="171"/>
    <n v="342"/>
    <n v="434"/>
    <n v="92"/>
    <x v="69"/>
    <s v="Ernest Wagner"/>
    <x v="246"/>
    <x v="2"/>
    <x v="11"/>
    <x v="2"/>
  </r>
  <r>
    <s v="AX19621"/>
    <s v="ENX2095"/>
    <s v="A119"/>
    <s v="EMP1024"/>
    <x v="773"/>
    <x v="645"/>
    <x v="2"/>
    <n v="1743"/>
    <n v="872"/>
    <n v="2616"/>
    <n v="5229"/>
    <n v="2613"/>
    <x v="61"/>
    <s v="Ernest Wheeler"/>
    <x v="773"/>
    <x v="1"/>
    <x v="1"/>
    <x v="2"/>
  </r>
  <r>
    <s v="AX19624"/>
    <s v="ENX2083"/>
    <s v="A148"/>
    <s v="EMP1018"/>
    <x v="640"/>
    <x v="470"/>
    <x v="2"/>
    <n v="2141"/>
    <n v="1777"/>
    <n v="5331"/>
    <n v="6423"/>
    <n v="1092"/>
    <x v="31"/>
    <s v="Jimmy Young"/>
    <x v="640"/>
    <x v="3"/>
    <x v="7"/>
    <x v="2"/>
  </r>
  <r>
    <s v="AX19628"/>
    <s v="ENX2072"/>
    <s v="A113"/>
    <s v="EMP1009"/>
    <x v="704"/>
    <x v="614"/>
    <x v="3"/>
    <n v="1887"/>
    <n v="1378"/>
    <n v="5512"/>
    <n v="7548"/>
    <n v="2036"/>
    <x v="49"/>
    <s v="Kenneth Fields"/>
    <x v="704"/>
    <x v="4"/>
    <x v="2"/>
    <x v="2"/>
  </r>
  <r>
    <s v="AX19629"/>
    <s v="ENX2031"/>
    <s v="A130"/>
    <s v="EMP1044"/>
    <x v="500"/>
    <x v="621"/>
    <x v="2"/>
    <n v="1638"/>
    <n v="1261"/>
    <n v="3783"/>
    <n v="4914"/>
    <n v="1131"/>
    <x v="3"/>
    <s v="Martin Carr"/>
    <x v="500"/>
    <x v="3"/>
    <x v="7"/>
    <x v="2"/>
  </r>
  <r>
    <s v="AX19630"/>
    <s v="ENX2030"/>
    <s v="A160"/>
    <s v="EMP1039"/>
    <x v="527"/>
    <x v="554"/>
    <x v="1"/>
    <n v="1899"/>
    <n v="1044"/>
    <n v="1044"/>
    <n v="1899"/>
    <n v="855"/>
    <x v="1"/>
    <s v="Eugene Holmes"/>
    <x v="527"/>
    <x v="5"/>
    <x v="4"/>
    <x v="2"/>
  </r>
  <r>
    <s v="AX19632"/>
    <s v="ENX2026"/>
    <s v="A133"/>
    <s v="EMP1005"/>
    <x v="629"/>
    <x v="535"/>
    <x v="3"/>
    <n v="947"/>
    <n v="786"/>
    <n v="3144"/>
    <n v="3788"/>
    <n v="644"/>
    <x v="37"/>
    <s v="Ryan Welch"/>
    <x v="629"/>
    <x v="1"/>
    <x v="8"/>
    <x v="2"/>
  </r>
  <r>
    <s v="AX19640"/>
    <s v="ENX2063"/>
    <s v="A109"/>
    <s v="EMP1017"/>
    <x v="546"/>
    <x v="795"/>
    <x v="1"/>
    <n v="1708"/>
    <n v="871"/>
    <n v="871"/>
    <n v="1708"/>
    <n v="837"/>
    <x v="34"/>
    <s v="Brian Hansen"/>
    <x v="546"/>
    <x v="5"/>
    <x v="11"/>
    <x v="2"/>
  </r>
  <r>
    <s v="AX19644"/>
    <s v="ENX2034"/>
    <s v="A112"/>
    <s v="EMP1029"/>
    <x v="791"/>
    <x v="473"/>
    <x v="1"/>
    <n v="871"/>
    <n v="540"/>
    <n v="540"/>
    <n v="871"/>
    <n v="331"/>
    <x v="40"/>
    <s v="Howard Gardner"/>
    <x v="791"/>
    <x v="6"/>
    <x v="4"/>
    <x v="2"/>
  </r>
  <r>
    <s v="AX19645"/>
    <s v="ENX2037"/>
    <s v="A115"/>
    <s v="EMP1022"/>
    <x v="76"/>
    <x v="497"/>
    <x v="0"/>
    <n v="880"/>
    <n v="634"/>
    <n v="1268"/>
    <n v="1760"/>
    <n v="492"/>
    <x v="22"/>
    <s v="Walter Cook"/>
    <x v="76"/>
    <x v="3"/>
    <x v="4"/>
    <x v="2"/>
  </r>
  <r>
    <s v="AX19647"/>
    <s v="ENX2015"/>
    <s v="A170"/>
    <s v="EMP1030"/>
    <x v="651"/>
    <x v="673"/>
    <x v="2"/>
    <n v="637"/>
    <n v="389"/>
    <n v="1167"/>
    <n v="1911"/>
    <n v="744"/>
    <x v="18"/>
    <s v="Bobby Russell"/>
    <x v="651"/>
    <x v="6"/>
    <x v="11"/>
    <x v="2"/>
  </r>
  <r>
    <s v="AX19648"/>
    <s v="ENX2076"/>
    <s v="A149"/>
    <s v="EMP1009"/>
    <x v="763"/>
    <x v="480"/>
    <x v="2"/>
    <n v="1522"/>
    <n v="791"/>
    <n v="2373"/>
    <n v="4566"/>
    <n v="2193"/>
    <x v="42"/>
    <s v="Kenneth Fields"/>
    <x v="763"/>
    <x v="3"/>
    <x v="9"/>
    <x v="2"/>
  </r>
  <r>
    <s v="AX19649"/>
    <s v="ENX2005"/>
    <s v="A113"/>
    <s v="EMP1027"/>
    <x v="185"/>
    <x v="554"/>
    <x v="1"/>
    <n v="684"/>
    <n v="561"/>
    <n v="561"/>
    <n v="684"/>
    <n v="123"/>
    <x v="49"/>
    <s v="Gary Rodriguez"/>
    <x v="185"/>
    <x v="5"/>
    <x v="4"/>
    <x v="2"/>
  </r>
  <r>
    <s v="AX19651"/>
    <s v="ENX2089"/>
    <s v="A101"/>
    <s v="EMP1030"/>
    <x v="535"/>
    <x v="515"/>
    <x v="1"/>
    <n v="2294"/>
    <n v="1399"/>
    <n v="1399"/>
    <n v="2294"/>
    <n v="895"/>
    <x v="26"/>
    <s v="Bobby Russell"/>
    <x v="535"/>
    <x v="6"/>
    <x v="1"/>
    <x v="2"/>
  </r>
  <r>
    <s v="AX19654"/>
    <s v="ENX2017"/>
    <s v="A160"/>
    <s v="EMP1040"/>
    <x v="708"/>
    <x v="470"/>
    <x v="1"/>
    <n v="35"/>
    <n v="22"/>
    <n v="22"/>
    <n v="35"/>
    <n v="13"/>
    <x v="1"/>
    <s v="Patrick Ruiz"/>
    <x v="708"/>
    <x v="3"/>
    <x v="7"/>
    <x v="2"/>
  </r>
  <r>
    <s v="AX19658"/>
    <s v="ENX2088"/>
    <s v="A112"/>
    <s v="EMP1009"/>
    <x v="734"/>
    <x v="752"/>
    <x v="1"/>
    <n v="603"/>
    <n v="416"/>
    <n v="416"/>
    <n v="603"/>
    <n v="187"/>
    <x v="40"/>
    <s v="Kenneth Fields"/>
    <x v="734"/>
    <x v="2"/>
    <x v="0"/>
    <x v="2"/>
  </r>
  <r>
    <s v="AX19666"/>
    <s v="ENX2029"/>
    <s v="A102"/>
    <s v="EMP1031"/>
    <x v="51"/>
    <x v="671"/>
    <x v="1"/>
    <n v="1848"/>
    <n v="1294"/>
    <n v="1294"/>
    <n v="1848"/>
    <n v="554"/>
    <x v="43"/>
    <s v="Brian Thomas"/>
    <x v="51"/>
    <x v="5"/>
    <x v="10"/>
    <x v="2"/>
  </r>
  <r>
    <s v="AX19668"/>
    <s v="ENX2031"/>
    <s v="A105"/>
    <s v="EMP1001"/>
    <x v="773"/>
    <x v="642"/>
    <x v="3"/>
    <n v="1638"/>
    <n v="1261"/>
    <n v="5044"/>
    <n v="6552"/>
    <n v="1508"/>
    <x v="57"/>
    <s v="Kevin Butler"/>
    <x v="773"/>
    <x v="4"/>
    <x v="7"/>
    <x v="2"/>
  </r>
  <r>
    <s v="AX19669"/>
    <s v="ENX2093"/>
    <s v="A161"/>
    <s v="EMP1010"/>
    <x v="751"/>
    <x v="465"/>
    <x v="1"/>
    <n v="112"/>
    <n v="90"/>
    <n v="90"/>
    <n v="112"/>
    <n v="22"/>
    <x v="25"/>
    <s v="Joshua Cook"/>
    <x v="751"/>
    <x v="4"/>
    <x v="5"/>
    <x v="2"/>
  </r>
  <r>
    <s v="AX19670"/>
    <s v="ENX2086"/>
    <s v="A126"/>
    <s v="EMP1021"/>
    <x v="92"/>
    <x v="616"/>
    <x v="2"/>
    <n v="123"/>
    <n v="84"/>
    <n v="252"/>
    <n v="369"/>
    <n v="117"/>
    <x v="38"/>
    <s v="Clarence Fox"/>
    <x v="92"/>
    <x v="4"/>
    <x v="9"/>
    <x v="2"/>
  </r>
  <r>
    <s v="AX19671"/>
    <s v="ENX2092"/>
    <s v="A108"/>
    <s v="EMP1017"/>
    <x v="295"/>
    <x v="737"/>
    <x v="2"/>
    <n v="1639"/>
    <n v="1295"/>
    <n v="3885"/>
    <n v="4917"/>
    <n v="1032"/>
    <x v="64"/>
    <s v="Brian Hansen"/>
    <x v="295"/>
    <x v="4"/>
    <x v="11"/>
    <x v="2"/>
  </r>
  <r>
    <s v="AX19672"/>
    <s v="ENX2059"/>
    <s v="A160"/>
    <s v="EMP1010"/>
    <x v="703"/>
    <x v="533"/>
    <x v="1"/>
    <n v="1494"/>
    <n v="971"/>
    <n v="971"/>
    <n v="1494"/>
    <n v="523"/>
    <x v="1"/>
    <s v="Joshua Cook"/>
    <x v="703"/>
    <x v="5"/>
    <x v="5"/>
    <x v="2"/>
  </r>
  <r>
    <s v="AX19676"/>
    <s v="ENX2079"/>
    <s v="A101"/>
    <s v="EMP1004"/>
    <x v="374"/>
    <x v="504"/>
    <x v="0"/>
    <n v="1725"/>
    <n v="1363"/>
    <n v="2726"/>
    <n v="3450"/>
    <n v="724"/>
    <x v="26"/>
    <s v="Kenneth Bradley"/>
    <x v="374"/>
    <x v="2"/>
    <x v="7"/>
    <x v="2"/>
  </r>
  <r>
    <s v="AX19680"/>
    <s v="ENX2064"/>
    <s v="A110"/>
    <s v="EMP1019"/>
    <x v="207"/>
    <x v="489"/>
    <x v="1"/>
    <n v="1414"/>
    <n v="962"/>
    <n v="962"/>
    <n v="1414"/>
    <n v="452"/>
    <x v="73"/>
    <s v="Roger Robertson"/>
    <x v="207"/>
    <x v="3"/>
    <x v="5"/>
    <x v="2"/>
  </r>
  <r>
    <s v="AX19685"/>
    <s v="ENX2028"/>
    <s v="A130"/>
    <s v="EMP1009"/>
    <x v="489"/>
    <x v="794"/>
    <x v="3"/>
    <n v="2283"/>
    <n v="1484"/>
    <n v="5936"/>
    <n v="9132"/>
    <n v="3196"/>
    <x v="3"/>
    <s v="Kenneth Fields"/>
    <x v="489"/>
    <x v="4"/>
    <x v="9"/>
    <x v="2"/>
  </r>
  <r>
    <s v="AX19691"/>
    <s v="ENX2088"/>
    <s v="A123"/>
    <s v="EMP1040"/>
    <x v="547"/>
    <x v="550"/>
    <x v="0"/>
    <n v="603"/>
    <n v="416"/>
    <n v="832"/>
    <n v="1206"/>
    <n v="374"/>
    <x v="62"/>
    <s v="Patrick Ruiz"/>
    <x v="547"/>
    <x v="6"/>
    <x v="2"/>
    <x v="2"/>
  </r>
  <r>
    <s v="AX19693"/>
    <s v="ENX2017"/>
    <s v="A107"/>
    <s v="EMP1005"/>
    <x v="625"/>
    <x v="441"/>
    <x v="3"/>
    <n v="35"/>
    <n v="22"/>
    <n v="88"/>
    <n v="140"/>
    <n v="52"/>
    <x v="13"/>
    <s v="Ryan Welch"/>
    <x v="625"/>
    <x v="0"/>
    <x v="0"/>
    <x v="2"/>
  </r>
  <r>
    <s v="AX19694"/>
    <s v="ENX2011"/>
    <s v="A163"/>
    <s v="EMP1029"/>
    <x v="783"/>
    <x v="619"/>
    <x v="2"/>
    <n v="530"/>
    <n v="435"/>
    <n v="1305"/>
    <n v="1590"/>
    <n v="285"/>
    <x v="60"/>
    <s v="Howard Gardner"/>
    <x v="783"/>
    <x v="3"/>
    <x v="4"/>
    <x v="2"/>
  </r>
  <r>
    <s v="AX19695"/>
    <s v="ENX2061"/>
    <s v="A169"/>
    <s v="EMP1043"/>
    <x v="137"/>
    <x v="484"/>
    <x v="1"/>
    <n v="913"/>
    <n v="584"/>
    <n v="584"/>
    <n v="913"/>
    <n v="329"/>
    <x v="30"/>
    <s v="Joshua Taylor"/>
    <x v="137"/>
    <x v="4"/>
    <x v="1"/>
    <x v="2"/>
  </r>
  <r>
    <s v="AX19698"/>
    <s v="ENX2051"/>
    <s v="A168"/>
    <s v="EMP1016"/>
    <x v="613"/>
    <x v="489"/>
    <x v="2"/>
    <n v="1077"/>
    <n v="732"/>
    <n v="2196"/>
    <n v="3231"/>
    <n v="1035"/>
    <x v="45"/>
    <s v="Henry Nelson"/>
    <x v="613"/>
    <x v="3"/>
    <x v="5"/>
    <x v="2"/>
  </r>
  <r>
    <s v="AX19700"/>
    <s v="ENX2018"/>
    <s v="A144"/>
    <s v="EMP1031"/>
    <x v="55"/>
    <x v="778"/>
    <x v="0"/>
    <n v="1972"/>
    <n v="1321"/>
    <n v="2642"/>
    <n v="3944"/>
    <n v="1302"/>
    <x v="33"/>
    <s v="Brian Thomas"/>
    <x v="55"/>
    <x v="4"/>
    <x v="2"/>
    <x v="2"/>
  </r>
  <r>
    <s v="AX19706"/>
    <s v="ENX2078"/>
    <s v="A149"/>
    <s v="EMP1028"/>
    <x v="302"/>
    <x v="736"/>
    <x v="1"/>
    <n v="1798"/>
    <n v="971"/>
    <n v="971"/>
    <n v="1798"/>
    <n v="827"/>
    <x v="42"/>
    <s v="Howard Sims"/>
    <x v="302"/>
    <x v="2"/>
    <x v="4"/>
    <x v="2"/>
  </r>
  <r>
    <s v="AX19708"/>
    <s v="ENX2094"/>
    <s v="A116"/>
    <s v="EMP1001"/>
    <x v="659"/>
    <x v="728"/>
    <x v="0"/>
    <n v="771"/>
    <n v="648"/>
    <n v="1296"/>
    <n v="1542"/>
    <n v="246"/>
    <x v="47"/>
    <s v="Kevin Butler"/>
    <x v="659"/>
    <x v="6"/>
    <x v="7"/>
    <x v="2"/>
  </r>
  <r>
    <s v="AX19715"/>
    <s v="ENX2034"/>
    <s v="A125"/>
    <s v="EMP1031"/>
    <x v="116"/>
    <x v="605"/>
    <x v="1"/>
    <n v="871"/>
    <n v="540"/>
    <n v="540"/>
    <n v="871"/>
    <n v="331"/>
    <x v="72"/>
    <s v="Brian Thomas"/>
    <x v="116"/>
    <x v="1"/>
    <x v="1"/>
    <x v="2"/>
  </r>
  <r>
    <s v="AX19717"/>
    <s v="ENX2058"/>
    <s v="A155"/>
    <s v="EMP1015"/>
    <x v="661"/>
    <x v="715"/>
    <x v="1"/>
    <n v="2257"/>
    <n v="1535"/>
    <n v="1535"/>
    <n v="2257"/>
    <n v="722"/>
    <x v="41"/>
    <s v="Justin Lynch"/>
    <x v="661"/>
    <x v="2"/>
    <x v="4"/>
    <x v="2"/>
  </r>
  <r>
    <s v="AX19723"/>
    <s v="ENX2050"/>
    <s v="A147"/>
    <s v="EMP1007"/>
    <x v="76"/>
    <x v="582"/>
    <x v="2"/>
    <n v="2391"/>
    <n v="1291"/>
    <n v="3873"/>
    <n v="7173"/>
    <n v="3300"/>
    <x v="20"/>
    <s v="Jeremy Mendoza"/>
    <x v="76"/>
    <x v="1"/>
    <x v="8"/>
    <x v="2"/>
  </r>
  <r>
    <s v="AX19727"/>
    <s v="ENX2078"/>
    <s v="A170"/>
    <s v="EMP1035"/>
    <x v="242"/>
    <x v="697"/>
    <x v="1"/>
    <n v="1798"/>
    <n v="971"/>
    <n v="971"/>
    <n v="1798"/>
    <n v="827"/>
    <x v="18"/>
    <s v="Roger Ramos"/>
    <x v="242"/>
    <x v="5"/>
    <x v="6"/>
    <x v="2"/>
  </r>
  <r>
    <s v="AX19728"/>
    <s v="ENX2080"/>
    <s v="A161"/>
    <s v="EMP1010"/>
    <x v="468"/>
    <x v="481"/>
    <x v="2"/>
    <n v="2353"/>
    <n v="1788"/>
    <n v="5364"/>
    <n v="7059"/>
    <n v="1695"/>
    <x v="25"/>
    <s v="Joshua Cook"/>
    <x v="468"/>
    <x v="5"/>
    <x v="0"/>
    <x v="2"/>
  </r>
  <r>
    <s v="AX19734"/>
    <s v="ENX2038"/>
    <s v="A100"/>
    <s v="EMP1011"/>
    <x v="776"/>
    <x v="679"/>
    <x v="1"/>
    <n v="392"/>
    <n v="255"/>
    <n v="255"/>
    <n v="392"/>
    <n v="137"/>
    <x v="67"/>
    <s v="Larry Marshall"/>
    <x v="776"/>
    <x v="4"/>
    <x v="6"/>
    <x v="2"/>
  </r>
  <r>
    <s v="AX19736"/>
    <s v="ENX2065"/>
    <s v="A117"/>
    <s v="EMP1008"/>
    <x v="302"/>
    <x v="471"/>
    <x v="0"/>
    <n v="2396"/>
    <n v="1965"/>
    <n v="3930"/>
    <n v="4792"/>
    <n v="862"/>
    <x v="63"/>
    <s v="Carl Elliott"/>
    <x v="302"/>
    <x v="1"/>
    <x v="4"/>
    <x v="2"/>
  </r>
  <r>
    <s v="AX19740"/>
    <s v="ENX2083"/>
    <s v="A100"/>
    <s v="EMP1023"/>
    <x v="396"/>
    <x v="755"/>
    <x v="1"/>
    <n v="2141"/>
    <n v="1777"/>
    <n v="1777"/>
    <n v="2141"/>
    <n v="364"/>
    <x v="67"/>
    <s v="Brian Davis"/>
    <x v="396"/>
    <x v="2"/>
    <x v="8"/>
    <x v="2"/>
  </r>
  <r>
    <s v="AX19741"/>
    <s v="ENX2098"/>
    <s v="A113"/>
    <s v="EMP1026"/>
    <x v="661"/>
    <x v="739"/>
    <x v="1"/>
    <n v="1178"/>
    <n v="683"/>
    <n v="683"/>
    <n v="1178"/>
    <n v="495"/>
    <x v="49"/>
    <s v="Martin Perry"/>
    <x v="661"/>
    <x v="4"/>
    <x v="7"/>
    <x v="2"/>
  </r>
  <r>
    <s v="AX19742"/>
    <s v="ENX2042"/>
    <s v="A165"/>
    <s v="EMP1022"/>
    <x v="305"/>
    <x v="636"/>
    <x v="3"/>
    <n v="203"/>
    <n v="154"/>
    <n v="616"/>
    <n v="812"/>
    <n v="196"/>
    <x v="51"/>
    <s v="Walter Cook"/>
    <x v="305"/>
    <x v="0"/>
    <x v="5"/>
    <x v="2"/>
  </r>
  <r>
    <s v="AX19744"/>
    <s v="ENX2004"/>
    <s v="A108"/>
    <s v="EMP1006"/>
    <x v="373"/>
    <x v="465"/>
    <x v="2"/>
    <n v="1278"/>
    <n v="665"/>
    <n v="1995"/>
    <n v="3834"/>
    <n v="1839"/>
    <x v="64"/>
    <s v="Sean Miller"/>
    <x v="373"/>
    <x v="4"/>
    <x v="5"/>
    <x v="2"/>
  </r>
  <r>
    <s v="AX19748"/>
    <s v="ENX2014"/>
    <s v="A145"/>
    <s v="EMP1028"/>
    <x v="456"/>
    <x v="787"/>
    <x v="1"/>
    <n v="1809"/>
    <n v="1067"/>
    <n v="1067"/>
    <n v="1809"/>
    <n v="742"/>
    <x v="50"/>
    <s v="Howard Sims"/>
    <x v="456"/>
    <x v="5"/>
    <x v="3"/>
    <x v="2"/>
  </r>
  <r>
    <s v="AX19756"/>
    <s v="ENX2040"/>
    <s v="A169"/>
    <s v="EMP1003"/>
    <x v="416"/>
    <x v="478"/>
    <x v="1"/>
    <n v="1889"/>
    <n v="945"/>
    <n v="945"/>
    <n v="1889"/>
    <n v="944"/>
    <x v="30"/>
    <s v="Christopher Tucker"/>
    <x v="416"/>
    <x v="5"/>
    <x v="11"/>
    <x v="2"/>
  </r>
  <r>
    <s v="AX19761"/>
    <s v="ENX2012"/>
    <s v="A104"/>
    <s v="EMP1020"/>
    <x v="647"/>
    <x v="589"/>
    <x v="1"/>
    <n v="1353"/>
    <n v="947"/>
    <n v="947"/>
    <n v="1353"/>
    <n v="406"/>
    <x v="53"/>
    <s v="Ryan Butler"/>
    <x v="647"/>
    <x v="3"/>
    <x v="4"/>
    <x v="2"/>
  </r>
  <r>
    <s v="AX19764"/>
    <s v="ENX2054"/>
    <s v="A101"/>
    <s v="EMP1022"/>
    <x v="568"/>
    <x v="475"/>
    <x v="2"/>
    <n v="127"/>
    <n v="79"/>
    <n v="237"/>
    <n v="381"/>
    <n v="144"/>
    <x v="26"/>
    <s v="Walter Cook"/>
    <x v="568"/>
    <x v="4"/>
    <x v="10"/>
    <x v="2"/>
  </r>
  <r>
    <s v="AX19768"/>
    <s v="ENX2079"/>
    <s v="A105"/>
    <s v="EMP1016"/>
    <x v="206"/>
    <x v="783"/>
    <x v="1"/>
    <n v="1725"/>
    <n v="1363"/>
    <n v="1363"/>
    <n v="1725"/>
    <n v="362"/>
    <x v="57"/>
    <s v="Henry Nelson"/>
    <x v="206"/>
    <x v="2"/>
    <x v="2"/>
    <x v="2"/>
  </r>
  <r>
    <s v="AX19769"/>
    <s v="ENX2018"/>
    <s v="A128"/>
    <s v="EMP1042"/>
    <x v="704"/>
    <x v="545"/>
    <x v="1"/>
    <n v="1972"/>
    <n v="1321"/>
    <n v="1321"/>
    <n v="1972"/>
    <n v="651"/>
    <x v="16"/>
    <s v="Scott Clark"/>
    <x v="704"/>
    <x v="1"/>
    <x v="3"/>
    <x v="2"/>
  </r>
  <r>
    <s v="AX19774"/>
    <s v="ENX2025"/>
    <s v="A124"/>
    <s v="EMP1026"/>
    <x v="285"/>
    <x v="567"/>
    <x v="3"/>
    <n v="667"/>
    <n v="387"/>
    <n v="1548"/>
    <n v="2668"/>
    <n v="1120"/>
    <x v="21"/>
    <s v="Martin Perry"/>
    <x v="285"/>
    <x v="4"/>
    <x v="0"/>
    <x v="2"/>
  </r>
  <r>
    <s v="AX19776"/>
    <s v="ENX2063"/>
    <s v="A142"/>
    <s v="EMP1031"/>
    <x v="43"/>
    <x v="726"/>
    <x v="1"/>
    <n v="1708"/>
    <n v="871"/>
    <n v="871"/>
    <n v="1708"/>
    <n v="837"/>
    <x v="15"/>
    <s v="Brian Thomas"/>
    <x v="43"/>
    <x v="0"/>
    <x v="7"/>
    <x v="2"/>
  </r>
  <r>
    <s v="AX19782"/>
    <s v="ENX2085"/>
    <s v="A142"/>
    <s v="EMP1019"/>
    <x v="341"/>
    <x v="485"/>
    <x v="0"/>
    <n v="1862"/>
    <n v="1173"/>
    <n v="2346"/>
    <n v="3724"/>
    <n v="1378"/>
    <x v="15"/>
    <s v="Roger Robertson"/>
    <x v="341"/>
    <x v="5"/>
    <x v="0"/>
    <x v="2"/>
  </r>
  <r>
    <s v="AX19784"/>
    <s v="ENX2091"/>
    <s v="A164"/>
    <s v="EMP1000"/>
    <x v="694"/>
    <x v="561"/>
    <x v="1"/>
    <n v="368"/>
    <n v="294"/>
    <n v="294"/>
    <n v="368"/>
    <n v="74"/>
    <x v="68"/>
    <s v="Fred Robertson"/>
    <x v="694"/>
    <x v="2"/>
    <x v="3"/>
    <x v="2"/>
  </r>
  <r>
    <s v="AX19787"/>
    <s v="ENX2038"/>
    <s v="A167"/>
    <s v="EMP1024"/>
    <x v="502"/>
    <x v="560"/>
    <x v="0"/>
    <n v="392"/>
    <n v="255"/>
    <n v="510"/>
    <n v="784"/>
    <n v="274"/>
    <x v="10"/>
    <s v="Ernest Wheeler"/>
    <x v="502"/>
    <x v="3"/>
    <x v="1"/>
    <x v="2"/>
  </r>
  <r>
    <s v="AX19797"/>
    <s v="ENX2094"/>
    <s v="A100"/>
    <s v="EMP1000"/>
    <x v="213"/>
    <x v="640"/>
    <x v="3"/>
    <n v="771"/>
    <n v="648"/>
    <n v="2592"/>
    <n v="3084"/>
    <n v="492"/>
    <x v="67"/>
    <s v="Fred Robertson"/>
    <x v="213"/>
    <x v="3"/>
    <x v="2"/>
    <x v="2"/>
  </r>
  <r>
    <s v="AX19804"/>
    <s v="ENX2095"/>
    <s v="A159"/>
    <s v="EMP1009"/>
    <x v="196"/>
    <x v="652"/>
    <x v="1"/>
    <n v="1743"/>
    <n v="872"/>
    <n v="872"/>
    <n v="1743"/>
    <n v="871"/>
    <x v="52"/>
    <s v="Kenneth Fields"/>
    <x v="196"/>
    <x v="6"/>
    <x v="0"/>
    <x v="2"/>
  </r>
  <r>
    <s v="AX19809"/>
    <s v="ENX2017"/>
    <s v="A172"/>
    <s v="EMP1032"/>
    <x v="392"/>
    <x v="764"/>
    <x v="2"/>
    <n v="35"/>
    <n v="22"/>
    <n v="66"/>
    <n v="105"/>
    <n v="39"/>
    <x v="28"/>
    <s v="Larry Castillo"/>
    <x v="392"/>
    <x v="0"/>
    <x v="5"/>
    <x v="2"/>
  </r>
  <r>
    <s v="AX19813"/>
    <s v="ENX2092"/>
    <s v="A102"/>
    <s v="EMP1037"/>
    <x v="70"/>
    <x v="653"/>
    <x v="1"/>
    <n v="1639"/>
    <n v="1295"/>
    <n v="1295"/>
    <n v="1639"/>
    <n v="344"/>
    <x v="43"/>
    <s v="Carl Hall"/>
    <x v="70"/>
    <x v="4"/>
    <x v="11"/>
    <x v="2"/>
  </r>
  <r>
    <s v="AX19818"/>
    <s v="ENX2055"/>
    <s v="A136"/>
    <s v="EMP1017"/>
    <x v="458"/>
    <x v="644"/>
    <x v="1"/>
    <n v="2495"/>
    <n v="1896"/>
    <n v="1896"/>
    <n v="2495"/>
    <n v="599"/>
    <x v="29"/>
    <s v="Brian Hansen"/>
    <x v="458"/>
    <x v="5"/>
    <x v="2"/>
    <x v="2"/>
  </r>
  <r>
    <s v="AX19823"/>
    <s v="ENX2008"/>
    <s v="A118"/>
    <s v="EMP1043"/>
    <x v="390"/>
    <x v="495"/>
    <x v="2"/>
    <n v="315"/>
    <n v="208"/>
    <n v="624"/>
    <n v="945"/>
    <n v="321"/>
    <x v="11"/>
    <s v="Joshua Taylor"/>
    <x v="390"/>
    <x v="6"/>
    <x v="5"/>
    <x v="2"/>
  </r>
  <r>
    <s v="AX19826"/>
    <s v="ENX2028"/>
    <s v="A164"/>
    <s v="EMP1006"/>
    <x v="709"/>
    <x v="798"/>
    <x v="1"/>
    <n v="2283"/>
    <n v="1484"/>
    <n v="1484"/>
    <n v="2283"/>
    <n v="799"/>
    <x v="68"/>
    <s v="Sean Miller"/>
    <x v="709"/>
    <x v="2"/>
    <x v="6"/>
    <x v="2"/>
  </r>
  <r>
    <s v="AX19829"/>
    <s v="ENX2016"/>
    <s v="A109"/>
    <s v="EMP1009"/>
    <x v="648"/>
    <x v="637"/>
    <x v="1"/>
    <n v="1351"/>
    <n v="1108"/>
    <n v="1108"/>
    <n v="1351"/>
    <n v="243"/>
    <x v="34"/>
    <s v="Kenneth Fields"/>
    <x v="648"/>
    <x v="0"/>
    <x v="0"/>
    <x v="2"/>
  </r>
  <r>
    <s v="AX19840"/>
    <s v="ENX2021"/>
    <s v="A140"/>
    <s v="EMP1039"/>
    <x v="488"/>
    <x v="599"/>
    <x v="2"/>
    <n v="217"/>
    <n v="171"/>
    <n v="513"/>
    <n v="651"/>
    <n v="138"/>
    <x v="46"/>
    <s v="Eugene Holmes"/>
    <x v="488"/>
    <x v="0"/>
    <x v="7"/>
    <x v="2"/>
  </r>
  <r>
    <s v="AX19843"/>
    <s v="ENX2000"/>
    <s v="A141"/>
    <s v="EMP1013"/>
    <x v="340"/>
    <x v="757"/>
    <x v="0"/>
    <n v="2241"/>
    <n v="1367"/>
    <n v="2734"/>
    <n v="4482"/>
    <n v="1748"/>
    <x v="23"/>
    <s v="Charles Harper"/>
    <x v="340"/>
    <x v="5"/>
    <x v="6"/>
    <x v="2"/>
  </r>
  <r>
    <s v="AX19844"/>
    <s v="ENX2034"/>
    <s v="A142"/>
    <s v="EMP1024"/>
    <x v="317"/>
    <x v="739"/>
    <x v="0"/>
    <n v="871"/>
    <n v="540"/>
    <n v="1080"/>
    <n v="1742"/>
    <n v="662"/>
    <x v="15"/>
    <s v="Ernest Wheeler"/>
    <x v="317"/>
    <x v="4"/>
    <x v="7"/>
    <x v="2"/>
  </r>
  <r>
    <s v="AX19848"/>
    <s v="ENX2045"/>
    <s v="A158"/>
    <s v="EMP1012"/>
    <x v="218"/>
    <x v="701"/>
    <x v="1"/>
    <n v="556"/>
    <n v="395"/>
    <n v="395"/>
    <n v="556"/>
    <n v="161"/>
    <x v="4"/>
    <s v="John Reyes"/>
    <x v="218"/>
    <x v="6"/>
    <x v="11"/>
    <x v="2"/>
  </r>
  <r>
    <s v="AX19849"/>
    <s v="ENX2018"/>
    <s v="A133"/>
    <s v="EMP1037"/>
    <x v="47"/>
    <x v="452"/>
    <x v="0"/>
    <n v="1972"/>
    <n v="1321"/>
    <n v="2642"/>
    <n v="3944"/>
    <n v="1302"/>
    <x v="37"/>
    <s v="Carl Hall"/>
    <x v="47"/>
    <x v="5"/>
    <x v="9"/>
    <x v="2"/>
  </r>
  <r>
    <s v="AX19853"/>
    <s v="ENX2031"/>
    <s v="A119"/>
    <s v="EMP1002"/>
    <x v="413"/>
    <x v="798"/>
    <x v="1"/>
    <n v="1638"/>
    <n v="1261"/>
    <n v="1261"/>
    <n v="1638"/>
    <n v="377"/>
    <x v="61"/>
    <s v="Andrew Bowman"/>
    <x v="413"/>
    <x v="2"/>
    <x v="6"/>
    <x v="2"/>
  </r>
  <r>
    <s v="AX19854"/>
    <s v="ENX2057"/>
    <s v="A168"/>
    <s v="EMP1023"/>
    <x v="443"/>
    <x v="679"/>
    <x v="1"/>
    <n v="181"/>
    <n v="130"/>
    <n v="130"/>
    <n v="181"/>
    <n v="51"/>
    <x v="45"/>
    <s v="Brian Davis"/>
    <x v="443"/>
    <x v="4"/>
    <x v="6"/>
    <x v="2"/>
  </r>
  <r>
    <s v="AX19856"/>
    <s v="ENX2030"/>
    <s v="A161"/>
    <s v="EMP1036"/>
    <x v="580"/>
    <x v="673"/>
    <x v="1"/>
    <n v="1899"/>
    <n v="1044"/>
    <n v="1044"/>
    <n v="1899"/>
    <n v="855"/>
    <x v="25"/>
    <s v="Robert Reed"/>
    <x v="580"/>
    <x v="6"/>
    <x v="11"/>
    <x v="2"/>
  </r>
  <r>
    <s v="AX19864"/>
    <s v="ENX2007"/>
    <s v="A173"/>
    <s v="EMP1044"/>
    <x v="493"/>
    <x v="555"/>
    <x v="1"/>
    <n v="1405"/>
    <n v="1054"/>
    <n v="1054"/>
    <n v="1405"/>
    <n v="351"/>
    <x v="14"/>
    <s v="Martin Carr"/>
    <x v="493"/>
    <x v="2"/>
    <x v="7"/>
    <x v="2"/>
  </r>
  <r>
    <s v="AX19865"/>
    <s v="ENX2067"/>
    <s v="A105"/>
    <s v="EMP1044"/>
    <x v="355"/>
    <x v="556"/>
    <x v="3"/>
    <n v="1119"/>
    <n v="683"/>
    <n v="2732"/>
    <n v="4476"/>
    <n v="1744"/>
    <x v="57"/>
    <s v="Martin Carr"/>
    <x v="355"/>
    <x v="1"/>
    <x v="9"/>
    <x v="2"/>
  </r>
  <r>
    <s v="AX19871"/>
    <s v="ENX2037"/>
    <s v="A159"/>
    <s v="EMP1037"/>
    <x v="527"/>
    <x v="723"/>
    <x v="2"/>
    <n v="880"/>
    <n v="634"/>
    <n v="1902"/>
    <n v="2640"/>
    <n v="738"/>
    <x v="52"/>
    <s v="Carl Hall"/>
    <x v="527"/>
    <x v="0"/>
    <x v="0"/>
    <x v="2"/>
  </r>
  <r>
    <s v="AX19873"/>
    <s v="ENX2097"/>
    <s v="A114"/>
    <s v="EMP1010"/>
    <x v="722"/>
    <x v="671"/>
    <x v="3"/>
    <n v="1052"/>
    <n v="589"/>
    <n v="2356"/>
    <n v="4208"/>
    <n v="1852"/>
    <x v="36"/>
    <s v="Joshua Cook"/>
    <x v="722"/>
    <x v="5"/>
    <x v="10"/>
    <x v="2"/>
  </r>
  <r>
    <s v="AX19874"/>
    <s v="ENX2066"/>
    <s v="A123"/>
    <s v="EMP1032"/>
    <x v="480"/>
    <x v="634"/>
    <x v="2"/>
    <n v="2091"/>
    <n v="1485"/>
    <n v="4455"/>
    <n v="6273"/>
    <n v="1818"/>
    <x v="62"/>
    <s v="Larry Castillo"/>
    <x v="480"/>
    <x v="4"/>
    <x v="0"/>
    <x v="2"/>
  </r>
  <r>
    <s v="AX19876"/>
    <s v="ENX2069"/>
    <s v="A143"/>
    <s v="EMP1002"/>
    <x v="397"/>
    <x v="704"/>
    <x v="1"/>
    <n v="378"/>
    <n v="291"/>
    <n v="291"/>
    <n v="378"/>
    <n v="87"/>
    <x v="9"/>
    <s v="Andrew Bowman"/>
    <x v="397"/>
    <x v="0"/>
    <x v="6"/>
    <x v="2"/>
  </r>
  <r>
    <s v="AX19884"/>
    <s v="ENX2066"/>
    <s v="A131"/>
    <s v="EMP1011"/>
    <x v="73"/>
    <x v="549"/>
    <x v="1"/>
    <n v="2091"/>
    <n v="1485"/>
    <n v="1485"/>
    <n v="2091"/>
    <n v="606"/>
    <x v="66"/>
    <s v="Larry Marshall"/>
    <x v="73"/>
    <x v="5"/>
    <x v="1"/>
    <x v="2"/>
  </r>
  <r>
    <s v="AX19887"/>
    <s v="ENX2069"/>
    <s v="A146"/>
    <s v="EMP1011"/>
    <x v="549"/>
    <x v="706"/>
    <x v="1"/>
    <n v="378"/>
    <n v="291"/>
    <n v="291"/>
    <n v="378"/>
    <n v="87"/>
    <x v="8"/>
    <s v="Larry Marshall"/>
    <x v="549"/>
    <x v="0"/>
    <x v="2"/>
    <x v="2"/>
  </r>
  <r>
    <s v="AX19888"/>
    <s v="ENX2007"/>
    <s v="A117"/>
    <s v="EMP1032"/>
    <x v="212"/>
    <x v="739"/>
    <x v="1"/>
    <n v="1405"/>
    <n v="1054"/>
    <n v="1054"/>
    <n v="1405"/>
    <n v="351"/>
    <x v="63"/>
    <s v="Larry Castillo"/>
    <x v="212"/>
    <x v="4"/>
    <x v="7"/>
    <x v="2"/>
  </r>
  <r>
    <s v="AX19890"/>
    <s v="ENX2003"/>
    <s v="A108"/>
    <s v="EMP1042"/>
    <x v="155"/>
    <x v="784"/>
    <x v="0"/>
    <n v="1783"/>
    <n v="1516"/>
    <n v="3032"/>
    <n v="3566"/>
    <n v="534"/>
    <x v="64"/>
    <s v="Scott Clark"/>
    <x v="155"/>
    <x v="3"/>
    <x v="11"/>
    <x v="2"/>
  </r>
  <r>
    <s v="AX19891"/>
    <s v="ENX2063"/>
    <s v="A145"/>
    <s v="EMP1038"/>
    <x v="686"/>
    <x v="714"/>
    <x v="3"/>
    <n v="1708"/>
    <n v="871"/>
    <n v="3484"/>
    <n v="6832"/>
    <n v="3348"/>
    <x v="50"/>
    <s v="Scott Mason"/>
    <x v="686"/>
    <x v="5"/>
    <x v="3"/>
    <x v="2"/>
  </r>
  <r>
    <s v="AX19895"/>
    <s v="ENX2003"/>
    <s v="A119"/>
    <s v="EMP1024"/>
    <x v="600"/>
    <x v="549"/>
    <x v="0"/>
    <n v="1783"/>
    <n v="1516"/>
    <n v="3032"/>
    <n v="3566"/>
    <n v="534"/>
    <x v="61"/>
    <s v="Ernest Wheeler"/>
    <x v="600"/>
    <x v="5"/>
    <x v="1"/>
    <x v="2"/>
  </r>
  <r>
    <s v="AX19897"/>
    <s v="ENX2084"/>
    <s v="A146"/>
    <s v="EMP1018"/>
    <x v="764"/>
    <x v="678"/>
    <x v="0"/>
    <n v="1783"/>
    <n v="1230"/>
    <n v="2460"/>
    <n v="3566"/>
    <n v="1106"/>
    <x v="8"/>
    <s v="Jimmy Young"/>
    <x v="764"/>
    <x v="1"/>
    <x v="10"/>
    <x v="2"/>
  </r>
  <r>
    <s v="AX19898"/>
    <s v="ENX2045"/>
    <s v="A154"/>
    <s v="EMP1038"/>
    <x v="323"/>
    <x v="694"/>
    <x v="1"/>
    <n v="556"/>
    <n v="395"/>
    <n v="395"/>
    <n v="556"/>
    <n v="161"/>
    <x v="55"/>
    <s v="Scott Mason"/>
    <x v="323"/>
    <x v="0"/>
    <x v="4"/>
    <x v="2"/>
  </r>
  <r>
    <s v="AX19902"/>
    <s v="ENX2060"/>
    <s v="A133"/>
    <s v="EMP1028"/>
    <x v="697"/>
    <x v="686"/>
    <x v="0"/>
    <n v="1467"/>
    <n v="807"/>
    <n v="1614"/>
    <n v="2934"/>
    <n v="1320"/>
    <x v="37"/>
    <s v="Howard Sims"/>
    <x v="697"/>
    <x v="2"/>
    <x v="9"/>
    <x v="2"/>
  </r>
  <r>
    <s v="AX19903"/>
    <s v="ENX2085"/>
    <s v="A111"/>
    <s v="EMP1016"/>
    <x v="679"/>
    <x v="625"/>
    <x v="1"/>
    <n v="1862"/>
    <n v="1173"/>
    <n v="1173"/>
    <n v="1862"/>
    <n v="689"/>
    <x v="19"/>
    <s v="Henry Nelson"/>
    <x v="679"/>
    <x v="3"/>
    <x v="8"/>
    <x v="2"/>
  </r>
  <r>
    <s v="AX19908"/>
    <s v="ENX2006"/>
    <s v="A125"/>
    <s v="EMP1040"/>
    <x v="98"/>
    <x v="608"/>
    <x v="1"/>
    <n v="1826"/>
    <n v="1443"/>
    <n v="1443"/>
    <n v="1826"/>
    <n v="383"/>
    <x v="72"/>
    <s v="Patrick Ruiz"/>
    <x v="98"/>
    <x v="6"/>
    <x v="3"/>
    <x v="2"/>
  </r>
  <r>
    <s v="AX19909"/>
    <s v="ENX2041"/>
    <s v="A173"/>
    <s v="EMP1020"/>
    <x v="45"/>
    <x v="668"/>
    <x v="1"/>
    <n v="1380"/>
    <n v="1090"/>
    <n v="1090"/>
    <n v="1380"/>
    <n v="290"/>
    <x v="14"/>
    <s v="Ryan Butler"/>
    <x v="45"/>
    <x v="2"/>
    <x v="11"/>
    <x v="2"/>
  </r>
  <r>
    <s v="AX19920"/>
    <s v="ENX2017"/>
    <s v="A149"/>
    <s v="EMP1022"/>
    <x v="338"/>
    <x v="677"/>
    <x v="1"/>
    <n v="35"/>
    <n v="22"/>
    <n v="22"/>
    <n v="35"/>
    <n v="13"/>
    <x v="42"/>
    <s v="Walter Cook"/>
    <x v="338"/>
    <x v="5"/>
    <x v="11"/>
    <x v="2"/>
  </r>
  <r>
    <s v="AX19923"/>
    <s v="ENX2085"/>
    <s v="A100"/>
    <s v="EMP1011"/>
    <x v="469"/>
    <x v="528"/>
    <x v="1"/>
    <n v="1862"/>
    <n v="1173"/>
    <n v="1173"/>
    <n v="1862"/>
    <n v="689"/>
    <x v="67"/>
    <s v="Larry Marshall"/>
    <x v="469"/>
    <x v="3"/>
    <x v="5"/>
    <x v="2"/>
  </r>
  <r>
    <s v="AX19924"/>
    <s v="ENX2005"/>
    <s v="A116"/>
    <s v="EMP1016"/>
    <x v="523"/>
    <x v="742"/>
    <x v="3"/>
    <n v="684"/>
    <n v="561"/>
    <n v="2244"/>
    <n v="2736"/>
    <n v="492"/>
    <x v="47"/>
    <s v="Henry Nelson"/>
    <x v="523"/>
    <x v="5"/>
    <x v="5"/>
    <x v="2"/>
  </r>
  <r>
    <s v="AX19930"/>
    <s v="ENX2084"/>
    <s v="A143"/>
    <s v="EMP1014"/>
    <x v="137"/>
    <x v="624"/>
    <x v="1"/>
    <n v="1783"/>
    <n v="1230"/>
    <n v="1230"/>
    <n v="1783"/>
    <n v="553"/>
    <x v="9"/>
    <s v="Ronald Reed"/>
    <x v="137"/>
    <x v="3"/>
    <x v="11"/>
    <x v="2"/>
  </r>
  <r>
    <s v="AX19933"/>
    <s v="ENX2099"/>
    <s v="A105"/>
    <s v="EMP1044"/>
    <x v="581"/>
    <x v="723"/>
    <x v="2"/>
    <n v="1367"/>
    <n v="984"/>
    <n v="2952"/>
    <n v="4101"/>
    <n v="1149"/>
    <x v="57"/>
    <s v="Martin Carr"/>
    <x v="581"/>
    <x v="0"/>
    <x v="0"/>
    <x v="2"/>
  </r>
  <r>
    <s v="AX19939"/>
    <s v="ENX2034"/>
    <s v="A123"/>
    <s v="EMP1024"/>
    <x v="291"/>
    <x v="596"/>
    <x v="1"/>
    <n v="871"/>
    <n v="540"/>
    <n v="540"/>
    <n v="871"/>
    <n v="331"/>
    <x v="62"/>
    <s v="Ernest Wheeler"/>
    <x v="291"/>
    <x v="5"/>
    <x v="2"/>
    <x v="2"/>
  </r>
  <r>
    <s v="AX19940"/>
    <s v="ENX2050"/>
    <s v="A143"/>
    <s v="EMP1004"/>
    <x v="410"/>
    <x v="656"/>
    <x v="3"/>
    <n v="2391"/>
    <n v="1291"/>
    <n v="5164"/>
    <n v="9564"/>
    <n v="4400"/>
    <x v="9"/>
    <s v="Kenneth Bradley"/>
    <x v="410"/>
    <x v="5"/>
    <x v="11"/>
    <x v="2"/>
  </r>
  <r>
    <s v="AX19941"/>
    <s v="ENX2017"/>
    <s v="A140"/>
    <s v="EMP1037"/>
    <x v="248"/>
    <x v="634"/>
    <x v="2"/>
    <n v="35"/>
    <n v="22"/>
    <n v="66"/>
    <n v="105"/>
    <n v="39"/>
    <x v="46"/>
    <s v="Carl Hall"/>
    <x v="248"/>
    <x v="4"/>
    <x v="0"/>
    <x v="2"/>
  </r>
  <r>
    <s v="AX19946"/>
    <s v="ENX2070"/>
    <s v="A100"/>
    <s v="EMP1005"/>
    <x v="636"/>
    <x v="505"/>
    <x v="1"/>
    <n v="1671"/>
    <n v="1220"/>
    <n v="1220"/>
    <n v="1671"/>
    <n v="451"/>
    <x v="67"/>
    <s v="Ryan Welch"/>
    <x v="636"/>
    <x v="0"/>
    <x v="2"/>
    <x v="2"/>
  </r>
  <r>
    <s v="AX19947"/>
    <s v="ENX2052"/>
    <s v="A154"/>
    <s v="EMP1011"/>
    <x v="630"/>
    <x v="506"/>
    <x v="1"/>
    <n v="1526"/>
    <n v="1251"/>
    <n v="1251"/>
    <n v="1526"/>
    <n v="275"/>
    <x v="55"/>
    <s v="Larry Marshall"/>
    <x v="630"/>
    <x v="1"/>
    <x v="8"/>
    <x v="2"/>
  </r>
  <r>
    <s v="AX19949"/>
    <s v="ENX2025"/>
    <s v="A147"/>
    <s v="EMP1027"/>
    <x v="695"/>
    <x v="524"/>
    <x v="0"/>
    <n v="667"/>
    <n v="387"/>
    <n v="774"/>
    <n v="1334"/>
    <n v="560"/>
    <x v="20"/>
    <s v="Gary Rodriguez"/>
    <x v="695"/>
    <x v="4"/>
    <x v="5"/>
    <x v="2"/>
  </r>
  <r>
    <s v="AX19951"/>
    <s v="ENX2086"/>
    <s v="A154"/>
    <s v="EMP1001"/>
    <x v="112"/>
    <x v="749"/>
    <x v="2"/>
    <n v="123"/>
    <n v="84"/>
    <n v="252"/>
    <n v="369"/>
    <n v="117"/>
    <x v="55"/>
    <s v="Kevin Butler"/>
    <x v="112"/>
    <x v="0"/>
    <x v="3"/>
    <x v="2"/>
  </r>
  <r>
    <s v="AX19956"/>
    <s v="ENX2066"/>
    <s v="A166"/>
    <s v="EMP1005"/>
    <x v="213"/>
    <x v="648"/>
    <x v="0"/>
    <n v="2091"/>
    <n v="1485"/>
    <n v="2970"/>
    <n v="4182"/>
    <n v="1212"/>
    <x v="65"/>
    <s v="Ryan Welch"/>
    <x v="213"/>
    <x v="0"/>
    <x v="9"/>
    <x v="2"/>
  </r>
  <r>
    <s v="AX19961"/>
    <s v="ENX2010"/>
    <s v="A162"/>
    <s v="EMP1033"/>
    <x v="362"/>
    <x v="803"/>
    <x v="3"/>
    <n v="1812"/>
    <n v="1305"/>
    <n v="5220"/>
    <n v="7248"/>
    <n v="2028"/>
    <x v="48"/>
    <s v="Jerry Perry"/>
    <x v="362"/>
    <x v="0"/>
    <x v="3"/>
    <x v="2"/>
  </r>
  <r>
    <s v="AX19966"/>
    <s v="ENX2020"/>
    <s v="A125"/>
    <s v="EMP1028"/>
    <x v="102"/>
    <x v="454"/>
    <x v="1"/>
    <n v="2005"/>
    <n v="1223"/>
    <n v="1223"/>
    <n v="2005"/>
    <n v="782"/>
    <x v="72"/>
    <s v="Howard Sims"/>
    <x v="102"/>
    <x v="1"/>
    <x v="7"/>
    <x v="2"/>
  </r>
  <r>
    <s v="AX19972"/>
    <s v="ENX2003"/>
    <s v="A151"/>
    <s v="EMP1030"/>
    <x v="380"/>
    <x v="469"/>
    <x v="0"/>
    <n v="1783"/>
    <n v="1516"/>
    <n v="3032"/>
    <n v="3566"/>
    <n v="534"/>
    <x v="24"/>
    <s v="Bobby Russell"/>
    <x v="380"/>
    <x v="0"/>
    <x v="1"/>
    <x v="2"/>
  </r>
  <r>
    <s v="AX19973"/>
    <s v="ENX2092"/>
    <s v="A151"/>
    <s v="EMP1012"/>
    <x v="625"/>
    <x v="497"/>
    <x v="1"/>
    <n v="1639"/>
    <n v="1295"/>
    <n v="1295"/>
    <n v="1639"/>
    <n v="344"/>
    <x v="24"/>
    <s v="John Reyes"/>
    <x v="625"/>
    <x v="3"/>
    <x v="4"/>
    <x v="2"/>
  </r>
  <r>
    <s v="AX19976"/>
    <s v="ENX2019"/>
    <s v="A130"/>
    <s v="EMP1002"/>
    <x v="3"/>
    <x v="517"/>
    <x v="0"/>
    <n v="800"/>
    <n v="536"/>
    <n v="1072"/>
    <n v="1600"/>
    <n v="528"/>
    <x v="3"/>
    <s v="Andrew Bowman"/>
    <x v="3"/>
    <x v="6"/>
    <x v="8"/>
    <x v="2"/>
  </r>
  <r>
    <s v="AX19980"/>
    <s v="ENX2082"/>
    <s v="A139"/>
    <s v="EMP1021"/>
    <x v="363"/>
    <x v="511"/>
    <x v="3"/>
    <n v="1103"/>
    <n v="838"/>
    <n v="3352"/>
    <n v="4412"/>
    <n v="1060"/>
    <x v="12"/>
    <s v="Clarence Fox"/>
    <x v="363"/>
    <x v="2"/>
    <x v="10"/>
    <x v="2"/>
  </r>
  <r>
    <s v="AX19983"/>
    <s v="ENX2029"/>
    <s v="A105"/>
    <s v="EMP1044"/>
    <x v="711"/>
    <x v="595"/>
    <x v="2"/>
    <n v="1848"/>
    <n v="1294"/>
    <n v="3882"/>
    <n v="5544"/>
    <n v="1662"/>
    <x v="57"/>
    <s v="Martin Carr"/>
    <x v="711"/>
    <x v="3"/>
    <x v="4"/>
    <x v="2"/>
  </r>
  <r>
    <s v="AX19984"/>
    <s v="ENX2046"/>
    <s v="A131"/>
    <s v="EMP1036"/>
    <x v="553"/>
    <x v="663"/>
    <x v="2"/>
    <n v="2410"/>
    <n v="1518"/>
    <n v="4554"/>
    <n v="7230"/>
    <n v="2676"/>
    <x v="66"/>
    <s v="Robert Reed"/>
    <x v="553"/>
    <x v="3"/>
    <x v="9"/>
    <x v="2"/>
  </r>
  <r>
    <s v="AX19986"/>
    <s v="ENX2006"/>
    <s v="A148"/>
    <s v="EMP1019"/>
    <x v="97"/>
    <x v="673"/>
    <x v="0"/>
    <n v="1826"/>
    <n v="1443"/>
    <n v="2886"/>
    <n v="3652"/>
    <n v="766"/>
    <x v="31"/>
    <s v="Roger Robertson"/>
    <x v="97"/>
    <x v="6"/>
    <x v="11"/>
    <x v="2"/>
  </r>
  <r>
    <s v="AX19992"/>
    <s v="ENX2027"/>
    <s v="A125"/>
    <s v="EMP1014"/>
    <x v="31"/>
    <x v="778"/>
    <x v="0"/>
    <n v="2497"/>
    <n v="1473"/>
    <n v="2946"/>
    <n v="4994"/>
    <n v="2048"/>
    <x v="72"/>
    <s v="Ronald Reed"/>
    <x v="31"/>
    <x v="4"/>
    <x v="2"/>
    <x v="2"/>
  </r>
  <r>
    <s v="AX20001"/>
    <s v="ENX2079"/>
    <s v="A116"/>
    <s v="EMP1035"/>
    <x v="285"/>
    <x v="447"/>
    <x v="1"/>
    <n v="1725"/>
    <n v="1363"/>
    <n v="1363"/>
    <n v="1725"/>
    <n v="362"/>
    <x v="47"/>
    <s v="Roger Ramos"/>
    <x v="285"/>
    <x v="1"/>
    <x v="10"/>
    <x v="2"/>
  </r>
  <r>
    <s v="AX20003"/>
    <s v="ENX2040"/>
    <s v="A171"/>
    <s v="EMP1017"/>
    <x v="534"/>
    <x v="576"/>
    <x v="0"/>
    <n v="1889"/>
    <n v="945"/>
    <n v="1890"/>
    <n v="3778"/>
    <n v="1888"/>
    <x v="58"/>
    <s v="Brian Hansen"/>
    <x v="534"/>
    <x v="5"/>
    <x v="5"/>
    <x v="2"/>
  </r>
  <r>
    <s v="AX20007"/>
    <s v="ENX2096"/>
    <s v="A113"/>
    <s v="EMP1020"/>
    <x v="631"/>
    <x v="667"/>
    <x v="0"/>
    <n v="1587"/>
    <n v="1301"/>
    <n v="2602"/>
    <n v="3174"/>
    <n v="572"/>
    <x v="49"/>
    <s v="Ryan Butler"/>
    <x v="631"/>
    <x v="4"/>
    <x v="5"/>
    <x v="2"/>
  </r>
  <r>
    <s v="AX20011"/>
    <s v="ENX2073"/>
    <s v="A119"/>
    <s v="EMP1010"/>
    <x v="48"/>
    <x v="488"/>
    <x v="2"/>
    <n v="95"/>
    <n v="61"/>
    <n v="183"/>
    <n v="285"/>
    <n v="102"/>
    <x v="61"/>
    <s v="Joshua Cook"/>
    <x v="48"/>
    <x v="2"/>
    <x v="3"/>
    <x v="2"/>
  </r>
  <r>
    <s v="AX20014"/>
    <s v="ENX2006"/>
    <s v="A158"/>
    <s v="EMP1032"/>
    <x v="543"/>
    <x v="516"/>
    <x v="0"/>
    <n v="1826"/>
    <n v="1443"/>
    <n v="2886"/>
    <n v="3652"/>
    <n v="766"/>
    <x v="4"/>
    <s v="Larry Castillo"/>
    <x v="543"/>
    <x v="6"/>
    <x v="2"/>
    <x v="2"/>
  </r>
  <r>
    <s v="AX20016"/>
    <s v="ENX2071"/>
    <s v="A161"/>
    <s v="EMP1016"/>
    <x v="596"/>
    <x v="801"/>
    <x v="2"/>
    <n v="136"/>
    <n v="72"/>
    <n v="216"/>
    <n v="408"/>
    <n v="192"/>
    <x v="25"/>
    <s v="Henry Nelson"/>
    <x v="596"/>
    <x v="3"/>
    <x v="7"/>
    <x v="2"/>
  </r>
  <r>
    <s v="AX20018"/>
    <s v="ENX2050"/>
    <s v="A159"/>
    <s v="EMP1024"/>
    <x v="6"/>
    <x v="445"/>
    <x v="1"/>
    <n v="2391"/>
    <n v="1291"/>
    <n v="1291"/>
    <n v="2391"/>
    <n v="1100"/>
    <x v="52"/>
    <s v="Ernest Wheeler"/>
    <x v="6"/>
    <x v="2"/>
    <x v="9"/>
    <x v="2"/>
  </r>
  <r>
    <s v="AX20019"/>
    <s v="ENX2047"/>
    <s v="A129"/>
    <s v="EMP1035"/>
    <x v="33"/>
    <x v="747"/>
    <x v="1"/>
    <n v="290"/>
    <n v="200"/>
    <n v="200"/>
    <n v="290"/>
    <n v="90"/>
    <x v="59"/>
    <s v="Roger Ramos"/>
    <x v="33"/>
    <x v="3"/>
    <x v="1"/>
    <x v="2"/>
  </r>
  <r>
    <s v="AX20021"/>
    <s v="ENX2069"/>
    <s v="A105"/>
    <s v="EMP1036"/>
    <x v="403"/>
    <x v="600"/>
    <x v="1"/>
    <n v="378"/>
    <n v="291"/>
    <n v="291"/>
    <n v="378"/>
    <n v="87"/>
    <x v="57"/>
    <s v="Robert Reed"/>
    <x v="403"/>
    <x v="0"/>
    <x v="1"/>
    <x v="2"/>
  </r>
  <r>
    <s v="AX20023"/>
    <s v="ENX2093"/>
    <s v="A155"/>
    <s v="EMP1037"/>
    <x v="512"/>
    <x v="638"/>
    <x v="0"/>
    <n v="112"/>
    <n v="90"/>
    <n v="180"/>
    <n v="224"/>
    <n v="44"/>
    <x v="41"/>
    <s v="Carl Hall"/>
    <x v="512"/>
    <x v="4"/>
    <x v="8"/>
    <x v="2"/>
  </r>
  <r>
    <s v="AX20029"/>
    <s v="ENX2031"/>
    <s v="A162"/>
    <s v="EMP1010"/>
    <x v="562"/>
    <x v="756"/>
    <x v="1"/>
    <n v="1638"/>
    <n v="1261"/>
    <n v="1261"/>
    <n v="1638"/>
    <n v="377"/>
    <x v="48"/>
    <s v="Joshua Cook"/>
    <x v="562"/>
    <x v="4"/>
    <x v="1"/>
    <x v="2"/>
  </r>
  <r>
    <s v="AX20032"/>
    <s v="ENX2056"/>
    <s v="A128"/>
    <s v="EMP1004"/>
    <x v="600"/>
    <x v="630"/>
    <x v="1"/>
    <n v="1635"/>
    <n v="1046"/>
    <n v="1046"/>
    <n v="1635"/>
    <n v="589"/>
    <x v="16"/>
    <s v="Kenneth Bradley"/>
    <x v="600"/>
    <x v="4"/>
    <x v="7"/>
    <x v="2"/>
  </r>
  <r>
    <s v="AX20033"/>
    <s v="ENX2024"/>
    <s v="A139"/>
    <s v="EMP1003"/>
    <x v="748"/>
    <x v="769"/>
    <x v="2"/>
    <n v="356"/>
    <n v="292"/>
    <n v="876"/>
    <n v="1068"/>
    <n v="192"/>
    <x v="12"/>
    <s v="Christopher Tucker"/>
    <x v="748"/>
    <x v="3"/>
    <x v="3"/>
    <x v="2"/>
  </r>
  <r>
    <s v="AX20037"/>
    <s v="ENX2096"/>
    <s v="A162"/>
    <s v="EMP1002"/>
    <x v="514"/>
    <x v="554"/>
    <x v="3"/>
    <n v="1587"/>
    <n v="1301"/>
    <n v="5204"/>
    <n v="6348"/>
    <n v="1144"/>
    <x v="48"/>
    <s v="Andrew Bowman"/>
    <x v="514"/>
    <x v="5"/>
    <x v="4"/>
    <x v="2"/>
  </r>
  <r>
    <s v="AX20040"/>
    <s v="ENX2089"/>
    <s v="A152"/>
    <s v="EMP1002"/>
    <x v="139"/>
    <x v="719"/>
    <x v="1"/>
    <n v="2294"/>
    <n v="1399"/>
    <n v="1399"/>
    <n v="2294"/>
    <n v="895"/>
    <x v="54"/>
    <s v="Andrew Bowman"/>
    <x v="139"/>
    <x v="1"/>
    <x v="0"/>
    <x v="2"/>
  </r>
  <r>
    <s v="AX20044"/>
    <s v="ENX2073"/>
    <s v="A153"/>
    <s v="EMP1018"/>
    <x v="169"/>
    <x v="647"/>
    <x v="1"/>
    <n v="95"/>
    <n v="61"/>
    <n v="61"/>
    <n v="95"/>
    <n v="34"/>
    <x v="69"/>
    <s v="Jimmy Young"/>
    <x v="169"/>
    <x v="1"/>
    <x v="7"/>
    <x v="2"/>
  </r>
  <r>
    <s v="AX20046"/>
    <s v="ENX2021"/>
    <s v="A104"/>
    <s v="EMP1015"/>
    <x v="242"/>
    <x v="579"/>
    <x v="0"/>
    <n v="217"/>
    <n v="171"/>
    <n v="342"/>
    <n v="434"/>
    <n v="92"/>
    <x v="53"/>
    <s v="Justin Lynch"/>
    <x v="242"/>
    <x v="3"/>
    <x v="10"/>
    <x v="2"/>
  </r>
  <r>
    <s v="AX20047"/>
    <s v="ENX2066"/>
    <s v="A168"/>
    <s v="EMP1039"/>
    <x v="347"/>
    <x v="535"/>
    <x v="2"/>
    <n v="2091"/>
    <n v="1485"/>
    <n v="4455"/>
    <n v="6273"/>
    <n v="1818"/>
    <x v="45"/>
    <s v="Eugene Holmes"/>
    <x v="347"/>
    <x v="1"/>
    <x v="8"/>
    <x v="2"/>
  </r>
  <r>
    <s v="AX20048"/>
    <s v="ENX2040"/>
    <s v="A168"/>
    <s v="EMP1042"/>
    <x v="792"/>
    <x v="636"/>
    <x v="1"/>
    <n v="1889"/>
    <n v="945"/>
    <n v="945"/>
    <n v="1889"/>
    <n v="944"/>
    <x v="45"/>
    <s v="Scott Clark"/>
    <x v="792"/>
    <x v="0"/>
    <x v="5"/>
    <x v="2"/>
  </r>
  <r>
    <s v="AX20054"/>
    <s v="ENX2048"/>
    <s v="A172"/>
    <s v="EMP1000"/>
    <x v="345"/>
    <x v="459"/>
    <x v="0"/>
    <n v="502"/>
    <n v="296"/>
    <n v="592"/>
    <n v="1004"/>
    <n v="412"/>
    <x v="28"/>
    <s v="Fred Robertson"/>
    <x v="345"/>
    <x v="6"/>
    <x v="10"/>
    <x v="2"/>
  </r>
  <r>
    <s v="AX20058"/>
    <s v="ENX2015"/>
    <s v="A122"/>
    <s v="EMP1005"/>
    <x v="420"/>
    <x v="645"/>
    <x v="0"/>
    <n v="637"/>
    <n v="389"/>
    <n v="778"/>
    <n v="1274"/>
    <n v="496"/>
    <x v="17"/>
    <s v="Ryan Welch"/>
    <x v="420"/>
    <x v="1"/>
    <x v="1"/>
    <x v="2"/>
  </r>
  <r>
    <s v="AX20059"/>
    <s v="ENX2057"/>
    <s v="A153"/>
    <s v="EMP1031"/>
    <x v="678"/>
    <x v="719"/>
    <x v="0"/>
    <n v="181"/>
    <n v="130"/>
    <n v="260"/>
    <n v="362"/>
    <n v="102"/>
    <x v="69"/>
    <s v="Brian Thomas"/>
    <x v="678"/>
    <x v="1"/>
    <x v="0"/>
    <x v="2"/>
  </r>
  <r>
    <s v="AX20063"/>
    <s v="ENX2012"/>
    <s v="A131"/>
    <s v="EMP1012"/>
    <x v="175"/>
    <x v="729"/>
    <x v="1"/>
    <n v="1353"/>
    <n v="947"/>
    <n v="947"/>
    <n v="1353"/>
    <n v="406"/>
    <x v="66"/>
    <s v="John Reyes"/>
    <x v="175"/>
    <x v="5"/>
    <x v="6"/>
    <x v="2"/>
  </r>
  <r>
    <s v="AX20066"/>
    <s v="ENX2073"/>
    <s v="A140"/>
    <s v="EMP1033"/>
    <x v="594"/>
    <x v="735"/>
    <x v="3"/>
    <n v="95"/>
    <n v="61"/>
    <n v="244"/>
    <n v="380"/>
    <n v="136"/>
    <x v="46"/>
    <s v="Jerry Perry"/>
    <x v="594"/>
    <x v="6"/>
    <x v="3"/>
    <x v="2"/>
  </r>
  <r>
    <s v="AX20072"/>
    <s v="ENX2042"/>
    <s v="A103"/>
    <s v="EMP1036"/>
    <x v="353"/>
    <x v="768"/>
    <x v="1"/>
    <n v="203"/>
    <n v="154"/>
    <n v="154"/>
    <n v="203"/>
    <n v="49"/>
    <x v="2"/>
    <s v="Robert Reed"/>
    <x v="353"/>
    <x v="2"/>
    <x v="5"/>
    <x v="2"/>
  </r>
  <r>
    <s v="AX20073"/>
    <s v="ENX2044"/>
    <s v="A103"/>
    <s v="EMP1025"/>
    <x v="94"/>
    <x v="661"/>
    <x v="1"/>
    <n v="886"/>
    <n v="478"/>
    <n v="478"/>
    <n v="886"/>
    <n v="408"/>
    <x v="2"/>
    <s v="Ernest Wagner"/>
    <x v="94"/>
    <x v="6"/>
    <x v="1"/>
    <x v="2"/>
  </r>
  <r>
    <s v="AX20077"/>
    <s v="ENX2068"/>
    <s v="A165"/>
    <s v="EMP1016"/>
    <x v="401"/>
    <x v="594"/>
    <x v="1"/>
    <n v="1500"/>
    <n v="900"/>
    <n v="900"/>
    <n v="1500"/>
    <n v="600"/>
    <x v="51"/>
    <s v="Henry Nelson"/>
    <x v="401"/>
    <x v="2"/>
    <x v="10"/>
    <x v="2"/>
  </r>
  <r>
    <s v="AX20080"/>
    <s v="ENX2007"/>
    <s v="A118"/>
    <s v="EMP1001"/>
    <x v="310"/>
    <x v="516"/>
    <x v="1"/>
    <n v="1405"/>
    <n v="1054"/>
    <n v="1054"/>
    <n v="1405"/>
    <n v="351"/>
    <x v="11"/>
    <s v="Kevin Butler"/>
    <x v="310"/>
    <x v="6"/>
    <x v="2"/>
    <x v="2"/>
  </r>
  <r>
    <s v="AX20089"/>
    <s v="ENX2079"/>
    <s v="A163"/>
    <s v="EMP1038"/>
    <x v="157"/>
    <x v="607"/>
    <x v="0"/>
    <n v="1725"/>
    <n v="1363"/>
    <n v="2726"/>
    <n v="3450"/>
    <n v="724"/>
    <x v="60"/>
    <s v="Scott Mason"/>
    <x v="157"/>
    <x v="5"/>
    <x v="7"/>
    <x v="2"/>
  </r>
  <r>
    <s v="AX20091"/>
    <s v="ENX2053"/>
    <s v="A105"/>
    <s v="EMP1000"/>
    <x v="376"/>
    <x v="520"/>
    <x v="2"/>
    <n v="596"/>
    <n v="358"/>
    <n v="1074"/>
    <n v="1788"/>
    <n v="714"/>
    <x v="57"/>
    <s v="Fred Robertson"/>
    <x v="376"/>
    <x v="0"/>
    <x v="6"/>
    <x v="2"/>
  </r>
  <r>
    <s v="AX20092"/>
    <s v="ENX2035"/>
    <s v="A167"/>
    <s v="EMP1006"/>
    <x v="494"/>
    <x v="608"/>
    <x v="3"/>
    <n v="458"/>
    <n v="376"/>
    <n v="1504"/>
    <n v="1832"/>
    <n v="328"/>
    <x v="10"/>
    <s v="Sean Miller"/>
    <x v="494"/>
    <x v="6"/>
    <x v="3"/>
    <x v="2"/>
  </r>
  <r>
    <s v="AX20096"/>
    <s v="ENX2003"/>
    <s v="A121"/>
    <s v="EMP1040"/>
    <x v="697"/>
    <x v="601"/>
    <x v="1"/>
    <n v="1783"/>
    <n v="1516"/>
    <n v="1516"/>
    <n v="1783"/>
    <n v="267"/>
    <x v="70"/>
    <s v="Patrick Ruiz"/>
    <x v="697"/>
    <x v="6"/>
    <x v="5"/>
    <x v="2"/>
  </r>
  <r>
    <s v="AX20100"/>
    <s v="ENX2069"/>
    <s v="A163"/>
    <s v="EMP1023"/>
    <x v="223"/>
    <x v="556"/>
    <x v="1"/>
    <n v="378"/>
    <n v="291"/>
    <n v="291"/>
    <n v="378"/>
    <n v="87"/>
    <x v="60"/>
    <s v="Brian Davis"/>
    <x v="223"/>
    <x v="1"/>
    <x v="9"/>
    <x v="2"/>
  </r>
  <r>
    <s v="AX20102"/>
    <s v="ENX2032"/>
    <s v="A141"/>
    <s v="EMP1006"/>
    <x v="688"/>
    <x v="545"/>
    <x v="1"/>
    <n v="1967"/>
    <n v="1397"/>
    <n v="1397"/>
    <n v="1967"/>
    <n v="570"/>
    <x v="23"/>
    <s v="Sean Miller"/>
    <x v="688"/>
    <x v="1"/>
    <x v="3"/>
    <x v="2"/>
  </r>
  <r>
    <s v="AX20103"/>
    <s v="ENX2041"/>
    <s v="A138"/>
    <s v="EMP1003"/>
    <x v="664"/>
    <x v="763"/>
    <x v="1"/>
    <n v="1380"/>
    <n v="1090"/>
    <n v="1090"/>
    <n v="1380"/>
    <n v="290"/>
    <x v="6"/>
    <s v="Christopher Tucker"/>
    <x v="664"/>
    <x v="5"/>
    <x v="7"/>
    <x v="2"/>
  </r>
  <r>
    <s v="AX20104"/>
    <s v="ENX2046"/>
    <s v="A102"/>
    <s v="EMP1004"/>
    <x v="57"/>
    <x v="682"/>
    <x v="2"/>
    <n v="2410"/>
    <n v="1518"/>
    <n v="4554"/>
    <n v="7230"/>
    <n v="2676"/>
    <x v="43"/>
    <s v="Kenneth Bradley"/>
    <x v="57"/>
    <x v="3"/>
    <x v="10"/>
    <x v="2"/>
  </r>
  <r>
    <s v="AX20110"/>
    <s v="ENX2063"/>
    <s v="A165"/>
    <s v="EMP1008"/>
    <x v="124"/>
    <x v="573"/>
    <x v="1"/>
    <n v="1708"/>
    <n v="871"/>
    <n v="871"/>
    <n v="1708"/>
    <n v="837"/>
    <x v="51"/>
    <s v="Carl Elliott"/>
    <x v="124"/>
    <x v="1"/>
    <x v="4"/>
    <x v="2"/>
  </r>
  <r>
    <s v="AX20115"/>
    <s v="ENX2034"/>
    <s v="A167"/>
    <s v="EMP1031"/>
    <x v="406"/>
    <x v="553"/>
    <x v="3"/>
    <n v="871"/>
    <n v="540"/>
    <n v="2160"/>
    <n v="3484"/>
    <n v="1324"/>
    <x v="10"/>
    <s v="Brian Thomas"/>
    <x v="406"/>
    <x v="5"/>
    <x v="4"/>
    <x v="2"/>
  </r>
  <r>
    <s v="AX20117"/>
    <s v="ENX2074"/>
    <s v="A130"/>
    <s v="EMP1016"/>
    <x v="230"/>
    <x v="679"/>
    <x v="3"/>
    <n v="504"/>
    <n v="408"/>
    <n v="1632"/>
    <n v="2016"/>
    <n v="384"/>
    <x v="3"/>
    <s v="Henry Nelson"/>
    <x v="230"/>
    <x v="4"/>
    <x v="6"/>
    <x v="2"/>
  </r>
  <r>
    <s v="AX20118"/>
    <s v="ENX2055"/>
    <s v="A100"/>
    <s v="EMP1021"/>
    <x v="312"/>
    <x v="659"/>
    <x v="3"/>
    <n v="2495"/>
    <n v="1896"/>
    <n v="7584"/>
    <n v="9980"/>
    <n v="2396"/>
    <x v="67"/>
    <s v="Clarence Fox"/>
    <x v="312"/>
    <x v="0"/>
    <x v="4"/>
    <x v="2"/>
  </r>
  <r>
    <s v="AX20120"/>
    <s v="ENX2023"/>
    <s v="A115"/>
    <s v="EMP1007"/>
    <x v="545"/>
    <x v="449"/>
    <x v="1"/>
    <n v="818"/>
    <n v="450"/>
    <n v="450"/>
    <n v="818"/>
    <n v="368"/>
    <x v="22"/>
    <s v="Jeremy Mendoza"/>
    <x v="545"/>
    <x v="6"/>
    <x v="1"/>
    <x v="2"/>
  </r>
  <r>
    <s v="AX20124"/>
    <s v="ENX2055"/>
    <s v="A140"/>
    <s v="EMP1022"/>
    <x v="468"/>
    <x v="742"/>
    <x v="0"/>
    <n v="2495"/>
    <n v="1896"/>
    <n v="3792"/>
    <n v="4990"/>
    <n v="1198"/>
    <x v="46"/>
    <s v="Walter Cook"/>
    <x v="468"/>
    <x v="5"/>
    <x v="5"/>
    <x v="2"/>
  </r>
  <r>
    <s v="AX20125"/>
    <s v="ENX2050"/>
    <s v="A122"/>
    <s v="EMP1037"/>
    <x v="417"/>
    <x v="471"/>
    <x v="1"/>
    <n v="2391"/>
    <n v="1291"/>
    <n v="1291"/>
    <n v="2391"/>
    <n v="1100"/>
    <x v="17"/>
    <s v="Carl Hall"/>
    <x v="417"/>
    <x v="1"/>
    <x v="4"/>
    <x v="2"/>
  </r>
  <r>
    <s v="AX20126"/>
    <s v="ENX2073"/>
    <s v="A152"/>
    <s v="EMP1005"/>
    <x v="760"/>
    <x v="489"/>
    <x v="1"/>
    <n v="95"/>
    <n v="61"/>
    <n v="61"/>
    <n v="95"/>
    <n v="34"/>
    <x v="54"/>
    <s v="Ryan Welch"/>
    <x v="760"/>
    <x v="3"/>
    <x v="5"/>
    <x v="2"/>
  </r>
  <r>
    <s v="AX20128"/>
    <s v="ENX2042"/>
    <s v="A154"/>
    <s v="EMP1012"/>
    <x v="585"/>
    <x v="546"/>
    <x v="1"/>
    <n v="203"/>
    <n v="154"/>
    <n v="154"/>
    <n v="203"/>
    <n v="49"/>
    <x v="55"/>
    <s v="John Reyes"/>
    <x v="585"/>
    <x v="5"/>
    <x v="1"/>
    <x v="2"/>
  </r>
  <r>
    <s v="AX20130"/>
    <s v="ENX2061"/>
    <s v="A164"/>
    <s v="EMP1044"/>
    <x v="506"/>
    <x v="561"/>
    <x v="3"/>
    <n v="913"/>
    <n v="584"/>
    <n v="2336"/>
    <n v="3652"/>
    <n v="1316"/>
    <x v="68"/>
    <s v="Martin Carr"/>
    <x v="506"/>
    <x v="2"/>
    <x v="3"/>
    <x v="2"/>
  </r>
  <r>
    <s v="AX20140"/>
    <s v="ENX2093"/>
    <s v="A101"/>
    <s v="EMP1028"/>
    <x v="360"/>
    <x v="664"/>
    <x v="1"/>
    <n v="112"/>
    <n v="90"/>
    <n v="90"/>
    <n v="112"/>
    <n v="22"/>
    <x v="26"/>
    <s v="Howard Sims"/>
    <x v="360"/>
    <x v="0"/>
    <x v="8"/>
    <x v="2"/>
  </r>
  <r>
    <s v="AX20143"/>
    <s v="ENX2028"/>
    <s v="A112"/>
    <s v="EMP1041"/>
    <x v="701"/>
    <x v="667"/>
    <x v="2"/>
    <n v="2283"/>
    <n v="1484"/>
    <n v="4452"/>
    <n v="6849"/>
    <n v="2397"/>
    <x v="40"/>
    <s v="Joe Sims"/>
    <x v="701"/>
    <x v="4"/>
    <x v="5"/>
    <x v="2"/>
  </r>
  <r>
    <s v="AX20147"/>
    <s v="ENX2041"/>
    <s v="A112"/>
    <s v="EMP1025"/>
    <x v="357"/>
    <x v="444"/>
    <x v="1"/>
    <n v="1380"/>
    <n v="1090"/>
    <n v="1090"/>
    <n v="1380"/>
    <n v="290"/>
    <x v="40"/>
    <s v="Ernest Wagner"/>
    <x v="357"/>
    <x v="3"/>
    <x v="3"/>
    <x v="2"/>
  </r>
  <r>
    <s v="AX20149"/>
    <s v="ENX2081"/>
    <s v="A162"/>
    <s v="EMP1022"/>
    <x v="489"/>
    <x v="465"/>
    <x v="0"/>
    <n v="1566"/>
    <n v="1190"/>
    <n v="2380"/>
    <n v="3132"/>
    <n v="752"/>
    <x v="48"/>
    <s v="Walter Cook"/>
    <x v="489"/>
    <x v="4"/>
    <x v="5"/>
    <x v="2"/>
  </r>
  <r>
    <s v="AX20152"/>
    <s v="ENX2090"/>
    <s v="A156"/>
    <s v="EMP1018"/>
    <x v="389"/>
    <x v="569"/>
    <x v="2"/>
    <n v="1338"/>
    <n v="682"/>
    <n v="2046"/>
    <n v="4014"/>
    <n v="1968"/>
    <x v="39"/>
    <s v="Jimmy Young"/>
    <x v="389"/>
    <x v="4"/>
    <x v="1"/>
    <x v="2"/>
  </r>
  <r>
    <s v="AX20154"/>
    <s v="ENX2017"/>
    <s v="A111"/>
    <s v="EMP1042"/>
    <x v="244"/>
    <x v="654"/>
    <x v="3"/>
    <n v="35"/>
    <n v="22"/>
    <n v="88"/>
    <n v="140"/>
    <n v="52"/>
    <x v="19"/>
    <s v="Scott Clark"/>
    <x v="244"/>
    <x v="0"/>
    <x v="4"/>
    <x v="2"/>
  </r>
  <r>
    <s v="AX20160"/>
    <s v="ENX2061"/>
    <s v="A153"/>
    <s v="EMP1000"/>
    <x v="62"/>
    <x v="451"/>
    <x v="0"/>
    <n v="913"/>
    <n v="584"/>
    <n v="1168"/>
    <n v="1826"/>
    <n v="658"/>
    <x v="69"/>
    <s v="Fred Robertson"/>
    <x v="62"/>
    <x v="0"/>
    <x v="11"/>
    <x v="2"/>
  </r>
  <r>
    <s v="AX20162"/>
    <s v="ENX2079"/>
    <s v="A136"/>
    <s v="EMP1033"/>
    <x v="727"/>
    <x v="552"/>
    <x v="1"/>
    <n v="1725"/>
    <n v="1363"/>
    <n v="1363"/>
    <n v="1725"/>
    <n v="362"/>
    <x v="29"/>
    <s v="Jerry Perry"/>
    <x v="727"/>
    <x v="3"/>
    <x v="9"/>
    <x v="2"/>
  </r>
  <r>
    <s v="AX20163"/>
    <s v="ENX2094"/>
    <s v="A142"/>
    <s v="EMP1020"/>
    <x v="147"/>
    <x v="504"/>
    <x v="3"/>
    <n v="771"/>
    <n v="648"/>
    <n v="2592"/>
    <n v="3084"/>
    <n v="492"/>
    <x v="15"/>
    <s v="Ryan Butler"/>
    <x v="147"/>
    <x v="2"/>
    <x v="7"/>
    <x v="2"/>
  </r>
  <r>
    <s v="AX20168"/>
    <s v="ENX2016"/>
    <s v="A106"/>
    <s v="EMP1021"/>
    <x v="7"/>
    <x v="772"/>
    <x v="2"/>
    <n v="1351"/>
    <n v="1108"/>
    <n v="3324"/>
    <n v="4053"/>
    <n v="729"/>
    <x v="35"/>
    <s v="Clarence Fox"/>
    <x v="7"/>
    <x v="1"/>
    <x v="11"/>
    <x v="2"/>
  </r>
  <r>
    <s v="AX20171"/>
    <s v="ENX2056"/>
    <s v="A112"/>
    <s v="EMP1015"/>
    <x v="73"/>
    <x v="508"/>
    <x v="1"/>
    <n v="1635"/>
    <n v="1046"/>
    <n v="1046"/>
    <n v="1635"/>
    <n v="589"/>
    <x v="40"/>
    <s v="Justin Lynch"/>
    <x v="73"/>
    <x v="0"/>
    <x v="10"/>
    <x v="2"/>
  </r>
  <r>
    <s v="AX20173"/>
    <s v="ENX2008"/>
    <s v="A169"/>
    <s v="EMP1008"/>
    <x v="582"/>
    <x v="773"/>
    <x v="0"/>
    <n v="315"/>
    <n v="208"/>
    <n v="416"/>
    <n v="630"/>
    <n v="214"/>
    <x v="30"/>
    <s v="Carl Elliott"/>
    <x v="582"/>
    <x v="0"/>
    <x v="3"/>
    <x v="2"/>
  </r>
  <r>
    <s v="AX20174"/>
    <s v="ENX2074"/>
    <s v="A108"/>
    <s v="EMP1018"/>
    <x v="463"/>
    <x v="549"/>
    <x v="1"/>
    <n v="504"/>
    <n v="408"/>
    <n v="408"/>
    <n v="504"/>
    <n v="96"/>
    <x v="64"/>
    <s v="Jimmy Young"/>
    <x v="463"/>
    <x v="5"/>
    <x v="1"/>
    <x v="2"/>
  </r>
  <r>
    <s v="AX20175"/>
    <s v="ENX2074"/>
    <s v="A147"/>
    <s v="EMP1036"/>
    <x v="111"/>
    <x v="726"/>
    <x v="1"/>
    <n v="504"/>
    <n v="408"/>
    <n v="408"/>
    <n v="504"/>
    <n v="96"/>
    <x v="20"/>
    <s v="Robert Reed"/>
    <x v="111"/>
    <x v="0"/>
    <x v="7"/>
    <x v="2"/>
  </r>
  <r>
    <s v="AX20179"/>
    <s v="ENX2081"/>
    <s v="A156"/>
    <s v="EMP1000"/>
    <x v="592"/>
    <x v="492"/>
    <x v="1"/>
    <n v="1566"/>
    <n v="1190"/>
    <n v="1190"/>
    <n v="1566"/>
    <n v="376"/>
    <x v="39"/>
    <s v="Fred Robertson"/>
    <x v="592"/>
    <x v="0"/>
    <x v="7"/>
    <x v="2"/>
  </r>
  <r>
    <s v="AX20180"/>
    <s v="ENX2063"/>
    <s v="A150"/>
    <s v="EMP1022"/>
    <x v="677"/>
    <x v="464"/>
    <x v="1"/>
    <n v="1708"/>
    <n v="871"/>
    <n v="871"/>
    <n v="1708"/>
    <n v="837"/>
    <x v="27"/>
    <s v="Walter Cook"/>
    <x v="677"/>
    <x v="2"/>
    <x v="8"/>
    <x v="2"/>
  </r>
  <r>
    <s v="AX20181"/>
    <s v="ENX2023"/>
    <s v="A165"/>
    <s v="EMP1003"/>
    <x v="347"/>
    <x v="466"/>
    <x v="0"/>
    <n v="818"/>
    <n v="450"/>
    <n v="900"/>
    <n v="1636"/>
    <n v="736"/>
    <x v="51"/>
    <s v="Christopher Tucker"/>
    <x v="347"/>
    <x v="5"/>
    <x v="9"/>
    <x v="2"/>
  </r>
  <r>
    <s v="AX20185"/>
    <s v="ENX2009"/>
    <s v="A114"/>
    <s v="EMP1023"/>
    <x v="202"/>
    <x v="508"/>
    <x v="0"/>
    <n v="584"/>
    <n v="420"/>
    <n v="840"/>
    <n v="1168"/>
    <n v="328"/>
    <x v="36"/>
    <s v="Brian Davis"/>
    <x v="202"/>
    <x v="0"/>
    <x v="10"/>
    <x v="2"/>
  </r>
  <r>
    <s v="AX20186"/>
    <s v="ENX2040"/>
    <s v="A145"/>
    <s v="EMP1027"/>
    <x v="799"/>
    <x v="760"/>
    <x v="0"/>
    <n v="1889"/>
    <n v="945"/>
    <n v="1890"/>
    <n v="3778"/>
    <n v="1888"/>
    <x v="50"/>
    <s v="Gary Rodriguez"/>
    <x v="799"/>
    <x v="6"/>
    <x v="9"/>
    <x v="2"/>
  </r>
  <r>
    <s v="AX20188"/>
    <s v="ENX2042"/>
    <s v="A140"/>
    <s v="EMP1003"/>
    <x v="529"/>
    <x v="502"/>
    <x v="1"/>
    <n v="203"/>
    <n v="154"/>
    <n v="154"/>
    <n v="203"/>
    <n v="49"/>
    <x v="46"/>
    <s v="Christopher Tucker"/>
    <x v="529"/>
    <x v="1"/>
    <x v="6"/>
    <x v="2"/>
  </r>
  <r>
    <s v="AX20189"/>
    <s v="ENX2017"/>
    <s v="A103"/>
    <s v="EMP1007"/>
    <x v="532"/>
    <x v="448"/>
    <x v="1"/>
    <n v="35"/>
    <n v="22"/>
    <n v="22"/>
    <n v="35"/>
    <n v="13"/>
    <x v="2"/>
    <s v="Jeremy Mendoza"/>
    <x v="532"/>
    <x v="1"/>
    <x v="11"/>
    <x v="2"/>
  </r>
  <r>
    <s v="AX20190"/>
    <s v="ENX2085"/>
    <s v="A163"/>
    <s v="EMP1001"/>
    <x v="712"/>
    <x v="758"/>
    <x v="1"/>
    <n v="1862"/>
    <n v="1173"/>
    <n v="1173"/>
    <n v="1862"/>
    <n v="689"/>
    <x v="60"/>
    <s v="Kevin Butler"/>
    <x v="712"/>
    <x v="0"/>
    <x v="11"/>
    <x v="2"/>
  </r>
  <r>
    <s v="AX20191"/>
    <s v="ENX2025"/>
    <s v="A171"/>
    <s v="EMP1010"/>
    <x v="540"/>
    <x v="605"/>
    <x v="1"/>
    <n v="667"/>
    <n v="387"/>
    <n v="387"/>
    <n v="667"/>
    <n v="280"/>
    <x v="58"/>
    <s v="Joshua Cook"/>
    <x v="540"/>
    <x v="1"/>
    <x v="1"/>
    <x v="2"/>
  </r>
  <r>
    <s v="AX20192"/>
    <s v="ENX2014"/>
    <s v="A154"/>
    <s v="EMP1027"/>
    <x v="423"/>
    <x v="579"/>
    <x v="1"/>
    <n v="1809"/>
    <n v="1067"/>
    <n v="1067"/>
    <n v="1809"/>
    <n v="742"/>
    <x v="55"/>
    <s v="Gary Rodriguez"/>
    <x v="423"/>
    <x v="3"/>
    <x v="10"/>
    <x v="2"/>
  </r>
  <r>
    <s v="AX20194"/>
    <s v="ENX2050"/>
    <s v="A167"/>
    <s v="EMP1042"/>
    <x v="131"/>
    <x v="506"/>
    <x v="1"/>
    <n v="2391"/>
    <n v="1291"/>
    <n v="1291"/>
    <n v="2391"/>
    <n v="1100"/>
    <x v="10"/>
    <s v="Scott Clark"/>
    <x v="131"/>
    <x v="1"/>
    <x v="8"/>
    <x v="2"/>
  </r>
  <r>
    <s v="AX20199"/>
    <s v="ENX2052"/>
    <s v="A138"/>
    <s v="EMP1008"/>
    <x v="704"/>
    <x v="459"/>
    <x v="0"/>
    <n v="1526"/>
    <n v="1251"/>
    <n v="2502"/>
    <n v="3052"/>
    <n v="550"/>
    <x v="6"/>
    <s v="Carl Elliott"/>
    <x v="704"/>
    <x v="6"/>
    <x v="10"/>
    <x v="2"/>
  </r>
  <r>
    <s v="AX20200"/>
    <s v="ENX2089"/>
    <s v="A116"/>
    <s v="EMP1027"/>
    <x v="651"/>
    <x v="585"/>
    <x v="1"/>
    <n v="2294"/>
    <n v="1399"/>
    <n v="1399"/>
    <n v="2294"/>
    <n v="895"/>
    <x v="47"/>
    <s v="Gary Rodriguez"/>
    <x v="651"/>
    <x v="6"/>
    <x v="7"/>
    <x v="2"/>
  </r>
  <r>
    <s v="AX20204"/>
    <s v="ENX2099"/>
    <s v="A162"/>
    <s v="EMP1030"/>
    <x v="695"/>
    <x v="512"/>
    <x v="1"/>
    <n v="1367"/>
    <n v="984"/>
    <n v="984"/>
    <n v="1367"/>
    <n v="383"/>
    <x v="48"/>
    <s v="Bobby Russell"/>
    <x v="695"/>
    <x v="6"/>
    <x v="4"/>
    <x v="2"/>
  </r>
  <r>
    <s v="AX20209"/>
    <s v="ENX2084"/>
    <s v="A106"/>
    <s v="EMP1013"/>
    <x v="591"/>
    <x v="474"/>
    <x v="1"/>
    <n v="1783"/>
    <n v="1230"/>
    <n v="1230"/>
    <n v="1783"/>
    <n v="553"/>
    <x v="35"/>
    <s v="Charles Harper"/>
    <x v="591"/>
    <x v="4"/>
    <x v="10"/>
    <x v="2"/>
  </r>
  <r>
    <s v="AX20210"/>
    <s v="ENX2040"/>
    <s v="A134"/>
    <s v="EMP1036"/>
    <x v="298"/>
    <x v="520"/>
    <x v="0"/>
    <n v="1889"/>
    <n v="945"/>
    <n v="1890"/>
    <n v="3778"/>
    <n v="1888"/>
    <x v="7"/>
    <s v="Robert Reed"/>
    <x v="298"/>
    <x v="0"/>
    <x v="6"/>
    <x v="2"/>
  </r>
  <r>
    <s v="AX20220"/>
    <s v="ENX2015"/>
    <s v="A148"/>
    <s v="EMP1015"/>
    <x v="723"/>
    <x v="730"/>
    <x v="0"/>
    <n v="637"/>
    <n v="389"/>
    <n v="778"/>
    <n v="1274"/>
    <n v="496"/>
    <x v="31"/>
    <s v="Justin Lynch"/>
    <x v="723"/>
    <x v="6"/>
    <x v="1"/>
    <x v="2"/>
  </r>
  <r>
    <s v="AX20221"/>
    <s v="ENX2100"/>
    <s v="A149"/>
    <s v="EMP1009"/>
    <x v="533"/>
    <x v="613"/>
    <x v="1"/>
    <n v="799"/>
    <n v="455"/>
    <n v="455"/>
    <n v="799"/>
    <n v="344"/>
    <x v="42"/>
    <s v="Kenneth Fields"/>
    <x v="533"/>
    <x v="0"/>
    <x v="8"/>
    <x v="2"/>
  </r>
  <r>
    <s v="AX20223"/>
    <s v="ENX2097"/>
    <s v="A143"/>
    <s v="EMP1038"/>
    <x v="107"/>
    <x v="584"/>
    <x v="0"/>
    <n v="1052"/>
    <n v="589"/>
    <n v="1178"/>
    <n v="2104"/>
    <n v="926"/>
    <x v="9"/>
    <s v="Scott Mason"/>
    <x v="107"/>
    <x v="3"/>
    <x v="1"/>
    <x v="2"/>
  </r>
  <r>
    <s v="AX20231"/>
    <s v="ENX2010"/>
    <s v="A120"/>
    <s v="EMP1033"/>
    <x v="524"/>
    <x v="507"/>
    <x v="2"/>
    <n v="1812"/>
    <n v="1305"/>
    <n v="3915"/>
    <n v="5436"/>
    <n v="1521"/>
    <x v="71"/>
    <s v="Jerry Perry"/>
    <x v="524"/>
    <x v="4"/>
    <x v="0"/>
    <x v="2"/>
  </r>
  <r>
    <s v="AX20246"/>
    <s v="ENX2032"/>
    <s v="A108"/>
    <s v="EMP1004"/>
    <x v="373"/>
    <x v="603"/>
    <x v="1"/>
    <n v="1967"/>
    <n v="1397"/>
    <n v="1397"/>
    <n v="1967"/>
    <n v="570"/>
    <x v="64"/>
    <s v="Kenneth Bradley"/>
    <x v="373"/>
    <x v="4"/>
    <x v="3"/>
    <x v="2"/>
  </r>
  <r>
    <s v="AX20249"/>
    <s v="ENX2080"/>
    <s v="A118"/>
    <s v="EMP1034"/>
    <x v="296"/>
    <x v="565"/>
    <x v="1"/>
    <n v="2353"/>
    <n v="1788"/>
    <n v="1788"/>
    <n v="2353"/>
    <n v="565"/>
    <x v="11"/>
    <s v="Arthur Mccoy"/>
    <x v="296"/>
    <x v="5"/>
    <x v="0"/>
    <x v="2"/>
  </r>
  <r>
    <s v="AX20264"/>
    <s v="ENX2075"/>
    <s v="A129"/>
    <s v="EMP1019"/>
    <x v="105"/>
    <x v="637"/>
    <x v="0"/>
    <n v="400"/>
    <n v="208"/>
    <n v="416"/>
    <n v="800"/>
    <n v="384"/>
    <x v="59"/>
    <s v="Roger Robertson"/>
    <x v="105"/>
    <x v="0"/>
    <x v="0"/>
    <x v="2"/>
  </r>
  <r>
    <s v="AX20269"/>
    <s v="ENX2003"/>
    <s v="A111"/>
    <s v="EMP1000"/>
    <x v="733"/>
    <x v="607"/>
    <x v="1"/>
    <n v="1783"/>
    <n v="1516"/>
    <n v="1516"/>
    <n v="1783"/>
    <n v="267"/>
    <x v="19"/>
    <s v="Fred Robertson"/>
    <x v="733"/>
    <x v="5"/>
    <x v="7"/>
    <x v="2"/>
  </r>
  <r>
    <s v="AX20271"/>
    <s v="ENX2001"/>
    <s v="A173"/>
    <s v="EMP1013"/>
    <x v="446"/>
    <x v="553"/>
    <x v="0"/>
    <n v="951"/>
    <n v="504"/>
    <n v="1008"/>
    <n v="1902"/>
    <n v="894"/>
    <x v="14"/>
    <s v="Charles Harper"/>
    <x v="446"/>
    <x v="5"/>
    <x v="4"/>
    <x v="2"/>
  </r>
  <r>
    <s v="AX20276"/>
    <s v="ENX2074"/>
    <s v="A145"/>
    <s v="EMP1004"/>
    <x v="178"/>
    <x v="661"/>
    <x v="3"/>
    <n v="504"/>
    <n v="408"/>
    <n v="1632"/>
    <n v="2016"/>
    <n v="384"/>
    <x v="50"/>
    <s v="Kenneth Bradley"/>
    <x v="178"/>
    <x v="6"/>
    <x v="1"/>
    <x v="2"/>
  </r>
  <r>
    <s v="AX20280"/>
    <s v="ENX2013"/>
    <s v="A162"/>
    <s v="EMP1020"/>
    <x v="267"/>
    <x v="612"/>
    <x v="1"/>
    <n v="368"/>
    <n v="269"/>
    <n v="269"/>
    <n v="368"/>
    <n v="99"/>
    <x v="48"/>
    <s v="Ryan Butler"/>
    <x v="267"/>
    <x v="2"/>
    <x v="0"/>
    <x v="2"/>
  </r>
  <r>
    <s v="AX20281"/>
    <s v="ENX2093"/>
    <s v="A136"/>
    <s v="EMP1019"/>
    <x v="738"/>
    <x v="797"/>
    <x v="0"/>
    <n v="112"/>
    <n v="90"/>
    <n v="180"/>
    <n v="224"/>
    <n v="44"/>
    <x v="29"/>
    <s v="Roger Robertson"/>
    <x v="738"/>
    <x v="3"/>
    <x v="2"/>
    <x v="2"/>
  </r>
  <r>
    <s v="AX20291"/>
    <s v="ENX2006"/>
    <s v="A122"/>
    <s v="EMP1029"/>
    <x v="17"/>
    <x v="534"/>
    <x v="0"/>
    <n v="1826"/>
    <n v="1443"/>
    <n v="2886"/>
    <n v="3652"/>
    <n v="766"/>
    <x v="17"/>
    <s v="Howard Gardner"/>
    <x v="17"/>
    <x v="1"/>
    <x v="3"/>
    <x v="2"/>
  </r>
  <r>
    <s v="AX20294"/>
    <s v="ENX2065"/>
    <s v="A165"/>
    <s v="EMP1011"/>
    <x v="202"/>
    <x v="573"/>
    <x v="2"/>
    <n v="2396"/>
    <n v="1965"/>
    <n v="5895"/>
    <n v="7188"/>
    <n v="1293"/>
    <x v="51"/>
    <s v="Larry Marshall"/>
    <x v="202"/>
    <x v="1"/>
    <x v="4"/>
    <x v="2"/>
  </r>
  <r>
    <s v="AX20301"/>
    <s v="ENX2026"/>
    <s v="A125"/>
    <s v="EMP1034"/>
    <x v="564"/>
    <x v="693"/>
    <x v="3"/>
    <n v="947"/>
    <n v="786"/>
    <n v="3144"/>
    <n v="3788"/>
    <n v="644"/>
    <x v="72"/>
    <s v="Arthur Mccoy"/>
    <x v="564"/>
    <x v="1"/>
    <x v="0"/>
    <x v="2"/>
  </r>
  <r>
    <s v="AX20303"/>
    <s v="ENX2060"/>
    <s v="A166"/>
    <s v="EMP1012"/>
    <x v="190"/>
    <x v="484"/>
    <x v="1"/>
    <n v="1467"/>
    <n v="807"/>
    <n v="807"/>
    <n v="1467"/>
    <n v="660"/>
    <x v="65"/>
    <s v="John Reyes"/>
    <x v="190"/>
    <x v="4"/>
    <x v="1"/>
    <x v="2"/>
  </r>
  <r>
    <s v="AX20307"/>
    <s v="ENX2068"/>
    <s v="A166"/>
    <s v="EMP1018"/>
    <x v="734"/>
    <x v="495"/>
    <x v="0"/>
    <n v="1500"/>
    <n v="900"/>
    <n v="1800"/>
    <n v="3000"/>
    <n v="1200"/>
    <x v="65"/>
    <s v="Jimmy Young"/>
    <x v="734"/>
    <x v="6"/>
    <x v="5"/>
    <x v="2"/>
  </r>
  <r>
    <s v="AX20312"/>
    <s v="ENX2025"/>
    <s v="A163"/>
    <s v="EMP1017"/>
    <x v="125"/>
    <x v="757"/>
    <x v="1"/>
    <n v="667"/>
    <n v="387"/>
    <n v="387"/>
    <n v="667"/>
    <n v="280"/>
    <x v="60"/>
    <s v="Brian Hansen"/>
    <x v="125"/>
    <x v="5"/>
    <x v="6"/>
    <x v="2"/>
  </r>
  <r>
    <s v="AX20313"/>
    <s v="ENX2043"/>
    <s v="A149"/>
    <s v="EMP1015"/>
    <x v="601"/>
    <x v="712"/>
    <x v="0"/>
    <n v="545"/>
    <n v="425"/>
    <n v="850"/>
    <n v="1090"/>
    <n v="240"/>
    <x v="42"/>
    <s v="Justin Lynch"/>
    <x v="601"/>
    <x v="2"/>
    <x v="0"/>
    <x v="2"/>
  </r>
  <r>
    <s v="AX20315"/>
    <s v="ENX2033"/>
    <s v="A161"/>
    <s v="EMP1033"/>
    <x v="727"/>
    <x v="523"/>
    <x v="1"/>
    <n v="2182"/>
    <n v="1200"/>
    <n v="1200"/>
    <n v="2182"/>
    <n v="982"/>
    <x v="25"/>
    <s v="Jerry Perry"/>
    <x v="727"/>
    <x v="2"/>
    <x v="2"/>
    <x v="2"/>
  </r>
  <r>
    <s v="AX20319"/>
    <s v="ENX2042"/>
    <s v="A133"/>
    <s v="EMP1043"/>
    <x v="213"/>
    <x v="618"/>
    <x v="1"/>
    <n v="203"/>
    <n v="154"/>
    <n v="154"/>
    <n v="203"/>
    <n v="49"/>
    <x v="37"/>
    <s v="Joshua Taylor"/>
    <x v="213"/>
    <x v="2"/>
    <x v="9"/>
    <x v="2"/>
  </r>
  <r>
    <s v="AX20320"/>
    <s v="ENX2025"/>
    <s v="A161"/>
    <s v="EMP1023"/>
    <x v="427"/>
    <x v="564"/>
    <x v="1"/>
    <n v="667"/>
    <n v="387"/>
    <n v="387"/>
    <n v="667"/>
    <n v="280"/>
    <x v="25"/>
    <s v="Brian Davis"/>
    <x v="427"/>
    <x v="1"/>
    <x v="9"/>
    <x v="2"/>
  </r>
  <r>
    <s v="AX20325"/>
    <s v="ENX2074"/>
    <s v="A159"/>
    <s v="EMP1003"/>
    <x v="678"/>
    <x v="516"/>
    <x v="3"/>
    <n v="504"/>
    <n v="408"/>
    <n v="1632"/>
    <n v="2016"/>
    <n v="384"/>
    <x v="52"/>
    <s v="Christopher Tucker"/>
    <x v="678"/>
    <x v="6"/>
    <x v="2"/>
    <x v="2"/>
  </r>
  <r>
    <s v="AX20328"/>
    <s v="ENX2037"/>
    <s v="A151"/>
    <s v="EMP1008"/>
    <x v="29"/>
    <x v="595"/>
    <x v="2"/>
    <n v="880"/>
    <n v="634"/>
    <n v="1902"/>
    <n v="2640"/>
    <n v="738"/>
    <x v="24"/>
    <s v="Carl Elliott"/>
    <x v="29"/>
    <x v="3"/>
    <x v="4"/>
    <x v="2"/>
  </r>
  <r>
    <s v="AX20329"/>
    <s v="ENX2049"/>
    <s v="A156"/>
    <s v="EMP1014"/>
    <x v="108"/>
    <x v="793"/>
    <x v="3"/>
    <n v="826"/>
    <n v="562"/>
    <n v="2248"/>
    <n v="3304"/>
    <n v="1056"/>
    <x v="39"/>
    <s v="Ronald Reed"/>
    <x v="108"/>
    <x v="4"/>
    <x v="2"/>
    <x v="2"/>
  </r>
  <r>
    <s v="AX20331"/>
    <s v="ENX2003"/>
    <s v="A118"/>
    <s v="EMP1020"/>
    <x v="107"/>
    <x v="481"/>
    <x v="1"/>
    <n v="1783"/>
    <n v="1516"/>
    <n v="1516"/>
    <n v="1783"/>
    <n v="267"/>
    <x v="11"/>
    <s v="Ryan Butler"/>
    <x v="107"/>
    <x v="5"/>
    <x v="0"/>
    <x v="2"/>
  </r>
  <r>
    <s v="AX20334"/>
    <s v="ENX2075"/>
    <s v="A167"/>
    <s v="EMP1032"/>
    <x v="541"/>
    <x v="544"/>
    <x v="2"/>
    <n v="400"/>
    <n v="208"/>
    <n v="624"/>
    <n v="1200"/>
    <n v="576"/>
    <x v="10"/>
    <s v="Larry Castillo"/>
    <x v="541"/>
    <x v="5"/>
    <x v="3"/>
    <x v="2"/>
  </r>
  <r>
    <s v="AX20336"/>
    <s v="ENX2040"/>
    <s v="A154"/>
    <s v="EMP1017"/>
    <x v="605"/>
    <x v="803"/>
    <x v="1"/>
    <n v="1889"/>
    <n v="945"/>
    <n v="945"/>
    <n v="1889"/>
    <n v="944"/>
    <x v="55"/>
    <s v="Brian Hansen"/>
    <x v="605"/>
    <x v="0"/>
    <x v="3"/>
    <x v="2"/>
  </r>
  <r>
    <s v="AX20338"/>
    <s v="ENX2037"/>
    <s v="A137"/>
    <s v="EMP1035"/>
    <x v="383"/>
    <x v="514"/>
    <x v="0"/>
    <n v="880"/>
    <n v="634"/>
    <n v="1268"/>
    <n v="1760"/>
    <n v="492"/>
    <x v="32"/>
    <s v="Roger Ramos"/>
    <x v="383"/>
    <x v="4"/>
    <x v="5"/>
    <x v="2"/>
  </r>
  <r>
    <s v="AX20339"/>
    <s v="ENX2051"/>
    <s v="A152"/>
    <s v="EMP1020"/>
    <x v="543"/>
    <x v="717"/>
    <x v="3"/>
    <n v="1077"/>
    <n v="732"/>
    <n v="2928"/>
    <n v="4308"/>
    <n v="1380"/>
    <x v="54"/>
    <s v="Ryan Butler"/>
    <x v="543"/>
    <x v="1"/>
    <x v="10"/>
    <x v="2"/>
  </r>
  <r>
    <s v="AX20340"/>
    <s v="ENX2018"/>
    <s v="A105"/>
    <s v="EMP1030"/>
    <x v="282"/>
    <x v="766"/>
    <x v="1"/>
    <n v="1972"/>
    <n v="1321"/>
    <n v="1321"/>
    <n v="1972"/>
    <n v="651"/>
    <x v="57"/>
    <s v="Bobby Russell"/>
    <x v="282"/>
    <x v="1"/>
    <x v="5"/>
    <x v="2"/>
  </r>
  <r>
    <s v="AX20341"/>
    <s v="ENX2063"/>
    <s v="A140"/>
    <s v="EMP1042"/>
    <x v="633"/>
    <x v="532"/>
    <x v="1"/>
    <n v="1708"/>
    <n v="871"/>
    <n v="871"/>
    <n v="1708"/>
    <n v="837"/>
    <x v="46"/>
    <s v="Scott Clark"/>
    <x v="633"/>
    <x v="2"/>
    <x v="10"/>
    <x v="2"/>
  </r>
  <r>
    <s v="AX20346"/>
    <s v="ENX2034"/>
    <s v="A146"/>
    <s v="EMP1004"/>
    <x v="557"/>
    <x v="501"/>
    <x v="0"/>
    <n v="871"/>
    <n v="540"/>
    <n v="1080"/>
    <n v="1742"/>
    <n v="662"/>
    <x v="8"/>
    <s v="Kenneth Bradley"/>
    <x v="557"/>
    <x v="4"/>
    <x v="0"/>
    <x v="2"/>
  </r>
  <r>
    <s v="AX20352"/>
    <s v="ENX2043"/>
    <s v="A173"/>
    <s v="EMP1023"/>
    <x v="188"/>
    <x v="670"/>
    <x v="0"/>
    <n v="545"/>
    <n v="425"/>
    <n v="850"/>
    <n v="1090"/>
    <n v="240"/>
    <x v="14"/>
    <s v="Brian Davis"/>
    <x v="188"/>
    <x v="1"/>
    <x v="2"/>
    <x v="2"/>
  </r>
  <r>
    <s v="AX20354"/>
    <s v="ENX2043"/>
    <s v="A135"/>
    <s v="EMP1006"/>
    <x v="465"/>
    <x v="772"/>
    <x v="0"/>
    <n v="545"/>
    <n v="425"/>
    <n v="850"/>
    <n v="1090"/>
    <n v="240"/>
    <x v="44"/>
    <s v="Sean Miller"/>
    <x v="465"/>
    <x v="1"/>
    <x v="11"/>
    <x v="2"/>
  </r>
  <r>
    <s v="AX20359"/>
    <s v="ENX2096"/>
    <s v="A100"/>
    <s v="EMP1015"/>
    <x v="87"/>
    <x v="705"/>
    <x v="0"/>
    <n v="1587"/>
    <n v="1301"/>
    <n v="2602"/>
    <n v="3174"/>
    <n v="572"/>
    <x v="67"/>
    <s v="Justin Lynch"/>
    <x v="87"/>
    <x v="2"/>
    <x v="5"/>
    <x v="2"/>
  </r>
  <r>
    <s v="AX20362"/>
    <s v="ENX2032"/>
    <s v="A162"/>
    <s v="EMP1023"/>
    <x v="607"/>
    <x v="745"/>
    <x v="1"/>
    <n v="1967"/>
    <n v="1397"/>
    <n v="1397"/>
    <n v="1967"/>
    <n v="570"/>
    <x v="48"/>
    <s v="Brian Davis"/>
    <x v="607"/>
    <x v="0"/>
    <x v="9"/>
    <x v="2"/>
  </r>
  <r>
    <s v="AX20364"/>
    <s v="ENX2033"/>
    <s v="A148"/>
    <s v="EMP1043"/>
    <x v="671"/>
    <x v="468"/>
    <x v="0"/>
    <n v="2182"/>
    <n v="1200"/>
    <n v="2400"/>
    <n v="4364"/>
    <n v="1964"/>
    <x v="31"/>
    <s v="Joshua Taylor"/>
    <x v="671"/>
    <x v="6"/>
    <x v="6"/>
    <x v="2"/>
  </r>
  <r>
    <s v="AX20366"/>
    <s v="ENX2065"/>
    <s v="A107"/>
    <s v="EMP1036"/>
    <x v="800"/>
    <x v="510"/>
    <x v="1"/>
    <n v="2396"/>
    <n v="1965"/>
    <n v="1965"/>
    <n v="2396"/>
    <n v="431"/>
    <x v="13"/>
    <s v="Robert Reed"/>
    <x v="800"/>
    <x v="5"/>
    <x v="4"/>
    <x v="2"/>
  </r>
  <r>
    <s v="AX20367"/>
    <s v="ENX2096"/>
    <s v="A161"/>
    <s v="EMP1037"/>
    <x v="764"/>
    <x v="648"/>
    <x v="2"/>
    <n v="1587"/>
    <n v="1301"/>
    <n v="3903"/>
    <n v="4761"/>
    <n v="858"/>
    <x v="25"/>
    <s v="Carl Hall"/>
    <x v="764"/>
    <x v="0"/>
    <x v="9"/>
    <x v="2"/>
  </r>
  <r>
    <s v="AX20371"/>
    <s v="ENX2059"/>
    <s v="A161"/>
    <s v="EMP1000"/>
    <x v="397"/>
    <x v="632"/>
    <x v="2"/>
    <n v="1494"/>
    <n v="971"/>
    <n v="2913"/>
    <n v="4482"/>
    <n v="1569"/>
    <x v="25"/>
    <s v="Fred Robertson"/>
    <x v="397"/>
    <x v="3"/>
    <x v="11"/>
    <x v="2"/>
  </r>
  <r>
    <s v="AX20373"/>
    <s v="ENX2029"/>
    <s v="A169"/>
    <s v="EMP1019"/>
    <x v="524"/>
    <x v="680"/>
    <x v="1"/>
    <n v="1848"/>
    <n v="1294"/>
    <n v="1294"/>
    <n v="1848"/>
    <n v="554"/>
    <x v="30"/>
    <s v="Roger Robertson"/>
    <x v="524"/>
    <x v="1"/>
    <x v="4"/>
    <x v="2"/>
  </r>
  <r>
    <s v="AX20374"/>
    <s v="ENX2098"/>
    <s v="A153"/>
    <s v="EMP1015"/>
    <x v="661"/>
    <x v="732"/>
    <x v="2"/>
    <n v="1178"/>
    <n v="683"/>
    <n v="2049"/>
    <n v="3534"/>
    <n v="1485"/>
    <x v="69"/>
    <s v="Justin Lynch"/>
    <x v="661"/>
    <x v="6"/>
    <x v="10"/>
    <x v="2"/>
  </r>
  <r>
    <s v="AX20380"/>
    <s v="ENX2003"/>
    <s v="A134"/>
    <s v="EMP1040"/>
    <x v="499"/>
    <x v="511"/>
    <x v="2"/>
    <n v="1783"/>
    <n v="1516"/>
    <n v="4548"/>
    <n v="5349"/>
    <n v="801"/>
    <x v="7"/>
    <s v="Patrick Ruiz"/>
    <x v="499"/>
    <x v="2"/>
    <x v="10"/>
    <x v="2"/>
  </r>
  <r>
    <s v="AX20383"/>
    <s v="ENX2089"/>
    <s v="A116"/>
    <s v="EMP1027"/>
    <x v="514"/>
    <x v="527"/>
    <x v="2"/>
    <n v="2294"/>
    <n v="1399"/>
    <n v="4197"/>
    <n v="6882"/>
    <n v="2685"/>
    <x v="47"/>
    <s v="Gary Rodriguez"/>
    <x v="514"/>
    <x v="4"/>
    <x v="4"/>
    <x v="2"/>
  </r>
  <r>
    <s v="AX20384"/>
    <s v="ENX2014"/>
    <s v="A156"/>
    <s v="EMP1026"/>
    <x v="246"/>
    <x v="650"/>
    <x v="1"/>
    <n v="1809"/>
    <n v="1067"/>
    <n v="1067"/>
    <n v="1809"/>
    <n v="742"/>
    <x v="39"/>
    <s v="Martin Perry"/>
    <x v="246"/>
    <x v="1"/>
    <x v="3"/>
    <x v="2"/>
  </r>
  <r>
    <s v="AX20389"/>
    <s v="ENX2081"/>
    <s v="A143"/>
    <s v="EMP1012"/>
    <x v="721"/>
    <x v="483"/>
    <x v="1"/>
    <n v="1566"/>
    <n v="1190"/>
    <n v="1190"/>
    <n v="1566"/>
    <n v="376"/>
    <x v="9"/>
    <s v="John Reyes"/>
    <x v="721"/>
    <x v="0"/>
    <x v="8"/>
    <x v="2"/>
  </r>
  <r>
    <s v="AX20392"/>
    <s v="ENX2100"/>
    <s v="A115"/>
    <s v="EMP1006"/>
    <x v="775"/>
    <x v="719"/>
    <x v="1"/>
    <n v="799"/>
    <n v="455"/>
    <n v="455"/>
    <n v="799"/>
    <n v="344"/>
    <x v="22"/>
    <s v="Sean Miller"/>
    <x v="775"/>
    <x v="1"/>
    <x v="0"/>
    <x v="2"/>
  </r>
  <r>
    <s v="AX20395"/>
    <s v="ENX2070"/>
    <s v="A107"/>
    <s v="EMP1023"/>
    <x v="224"/>
    <x v="570"/>
    <x v="0"/>
    <n v="1671"/>
    <n v="1220"/>
    <n v="2440"/>
    <n v="3342"/>
    <n v="902"/>
    <x v="13"/>
    <s v="Brian Davis"/>
    <x v="224"/>
    <x v="2"/>
    <x v="4"/>
    <x v="2"/>
  </r>
  <r>
    <s v="AX20397"/>
    <s v="ENX2034"/>
    <s v="A140"/>
    <s v="EMP1001"/>
    <x v="506"/>
    <x v="596"/>
    <x v="2"/>
    <n v="871"/>
    <n v="540"/>
    <n v="1620"/>
    <n v="2613"/>
    <n v="993"/>
    <x v="46"/>
    <s v="Kevin Butler"/>
    <x v="506"/>
    <x v="5"/>
    <x v="2"/>
    <x v="2"/>
  </r>
  <r>
    <s v="AX20398"/>
    <s v="ENX2097"/>
    <s v="A112"/>
    <s v="EMP1021"/>
    <x v="497"/>
    <x v="531"/>
    <x v="0"/>
    <n v="1052"/>
    <n v="589"/>
    <n v="1178"/>
    <n v="2104"/>
    <n v="926"/>
    <x v="40"/>
    <s v="Clarence Fox"/>
    <x v="497"/>
    <x v="5"/>
    <x v="4"/>
    <x v="2"/>
  </r>
  <r>
    <s v="AX20401"/>
    <s v="ENX2002"/>
    <s v="A126"/>
    <s v="EMP1016"/>
    <x v="296"/>
    <x v="746"/>
    <x v="1"/>
    <n v="847"/>
    <n v="534"/>
    <n v="534"/>
    <n v="847"/>
    <n v="313"/>
    <x v="38"/>
    <s v="Henry Nelson"/>
    <x v="296"/>
    <x v="3"/>
    <x v="2"/>
    <x v="2"/>
  </r>
  <r>
    <s v="AX20402"/>
    <s v="ENX2072"/>
    <s v="A126"/>
    <s v="EMP1030"/>
    <x v="770"/>
    <x v="667"/>
    <x v="1"/>
    <n v="1887"/>
    <n v="1378"/>
    <n v="1378"/>
    <n v="1887"/>
    <n v="509"/>
    <x v="38"/>
    <s v="Bobby Russell"/>
    <x v="770"/>
    <x v="4"/>
    <x v="5"/>
    <x v="2"/>
  </r>
  <r>
    <s v="AX20404"/>
    <s v="ENX2055"/>
    <s v="A173"/>
    <s v="EMP1017"/>
    <x v="364"/>
    <x v="770"/>
    <x v="3"/>
    <n v="2495"/>
    <n v="1896"/>
    <n v="7584"/>
    <n v="9980"/>
    <n v="2396"/>
    <x v="14"/>
    <s v="Brian Hansen"/>
    <x v="364"/>
    <x v="3"/>
    <x v="9"/>
    <x v="2"/>
  </r>
  <r>
    <s v="AX20405"/>
    <s v="ENX2067"/>
    <s v="A120"/>
    <s v="EMP1033"/>
    <x v="296"/>
    <x v="628"/>
    <x v="1"/>
    <n v="1119"/>
    <n v="683"/>
    <n v="683"/>
    <n v="1119"/>
    <n v="436"/>
    <x v="71"/>
    <s v="Jerry Perry"/>
    <x v="296"/>
    <x v="2"/>
    <x v="8"/>
    <x v="2"/>
  </r>
  <r>
    <s v="AX20407"/>
    <s v="ENX2003"/>
    <s v="A104"/>
    <s v="EMP1028"/>
    <x v="514"/>
    <x v="677"/>
    <x v="0"/>
    <n v="1783"/>
    <n v="1516"/>
    <n v="3032"/>
    <n v="3566"/>
    <n v="534"/>
    <x v="53"/>
    <s v="Howard Sims"/>
    <x v="514"/>
    <x v="5"/>
    <x v="11"/>
    <x v="2"/>
  </r>
  <r>
    <s v="AX20412"/>
    <s v="ENX2067"/>
    <s v="A125"/>
    <s v="EMP1039"/>
    <x v="676"/>
    <x v="591"/>
    <x v="2"/>
    <n v="1119"/>
    <n v="683"/>
    <n v="2049"/>
    <n v="3357"/>
    <n v="1308"/>
    <x v="72"/>
    <s v="Eugene Holmes"/>
    <x v="676"/>
    <x v="2"/>
    <x v="5"/>
    <x v="2"/>
  </r>
  <r>
    <s v="AX20415"/>
    <s v="ENX2064"/>
    <s v="A111"/>
    <s v="EMP1008"/>
    <x v="742"/>
    <x v="754"/>
    <x v="0"/>
    <n v="1414"/>
    <n v="962"/>
    <n v="1924"/>
    <n v="2828"/>
    <n v="904"/>
    <x v="19"/>
    <s v="Carl Elliott"/>
    <x v="742"/>
    <x v="2"/>
    <x v="1"/>
    <x v="2"/>
  </r>
  <r>
    <s v="AX20416"/>
    <s v="ENX2091"/>
    <s v="A103"/>
    <s v="EMP1012"/>
    <x v="507"/>
    <x v="484"/>
    <x v="0"/>
    <n v="368"/>
    <n v="294"/>
    <n v="588"/>
    <n v="736"/>
    <n v="148"/>
    <x v="2"/>
    <s v="John Reyes"/>
    <x v="507"/>
    <x v="4"/>
    <x v="1"/>
    <x v="2"/>
  </r>
  <r>
    <s v="AX20423"/>
    <s v="ENX2069"/>
    <s v="A159"/>
    <s v="EMP1038"/>
    <x v="794"/>
    <x v="655"/>
    <x v="1"/>
    <n v="378"/>
    <n v="291"/>
    <n v="291"/>
    <n v="378"/>
    <n v="87"/>
    <x v="52"/>
    <s v="Scott Mason"/>
    <x v="794"/>
    <x v="4"/>
    <x v="1"/>
    <x v="2"/>
  </r>
  <r>
    <s v="AX20432"/>
    <s v="ENX2095"/>
    <s v="A110"/>
    <s v="EMP1026"/>
    <x v="643"/>
    <x v="635"/>
    <x v="1"/>
    <n v="1743"/>
    <n v="872"/>
    <n v="872"/>
    <n v="1743"/>
    <n v="871"/>
    <x v="73"/>
    <s v="Martin Perry"/>
    <x v="643"/>
    <x v="5"/>
    <x v="6"/>
    <x v="2"/>
  </r>
  <r>
    <s v="AX20436"/>
    <s v="ENX2003"/>
    <s v="A161"/>
    <s v="EMP1022"/>
    <x v="513"/>
    <x v="668"/>
    <x v="2"/>
    <n v="1783"/>
    <n v="1516"/>
    <n v="4548"/>
    <n v="5349"/>
    <n v="801"/>
    <x v="25"/>
    <s v="Walter Cook"/>
    <x v="513"/>
    <x v="2"/>
    <x v="11"/>
    <x v="2"/>
  </r>
  <r>
    <s v="AX20437"/>
    <s v="ENX2067"/>
    <s v="A157"/>
    <s v="EMP1035"/>
    <x v="428"/>
    <x v="755"/>
    <x v="2"/>
    <n v="1119"/>
    <n v="683"/>
    <n v="2049"/>
    <n v="3357"/>
    <n v="1308"/>
    <x v="0"/>
    <s v="Roger Ramos"/>
    <x v="428"/>
    <x v="2"/>
    <x v="8"/>
    <x v="2"/>
  </r>
  <r>
    <s v="AX20444"/>
    <s v="ENX2074"/>
    <s v="A172"/>
    <s v="EMP1002"/>
    <x v="189"/>
    <x v="558"/>
    <x v="1"/>
    <n v="504"/>
    <n v="408"/>
    <n v="408"/>
    <n v="504"/>
    <n v="96"/>
    <x v="28"/>
    <s v="Andrew Bowman"/>
    <x v="189"/>
    <x v="1"/>
    <x v="6"/>
    <x v="2"/>
  </r>
  <r>
    <s v="AX20445"/>
    <s v="ENX2037"/>
    <s v="A117"/>
    <s v="EMP1015"/>
    <x v="281"/>
    <x v="789"/>
    <x v="2"/>
    <n v="880"/>
    <n v="634"/>
    <n v="1902"/>
    <n v="2640"/>
    <n v="738"/>
    <x v="63"/>
    <s v="Justin Lynch"/>
    <x v="281"/>
    <x v="0"/>
    <x v="10"/>
    <x v="2"/>
  </r>
  <r>
    <s v="AX20448"/>
    <s v="ENX2025"/>
    <s v="A152"/>
    <s v="EMP1003"/>
    <x v="236"/>
    <x v="505"/>
    <x v="1"/>
    <n v="667"/>
    <n v="387"/>
    <n v="387"/>
    <n v="667"/>
    <n v="280"/>
    <x v="54"/>
    <s v="Christopher Tucker"/>
    <x v="236"/>
    <x v="0"/>
    <x v="2"/>
    <x v="2"/>
  </r>
  <r>
    <s v="AX20449"/>
    <s v="ENX2091"/>
    <s v="A134"/>
    <s v="EMP1011"/>
    <x v="654"/>
    <x v="483"/>
    <x v="1"/>
    <n v="368"/>
    <n v="294"/>
    <n v="294"/>
    <n v="368"/>
    <n v="74"/>
    <x v="7"/>
    <s v="Larry Marshall"/>
    <x v="654"/>
    <x v="0"/>
    <x v="8"/>
    <x v="2"/>
  </r>
  <r>
    <s v="AX20460"/>
    <s v="ENX2066"/>
    <s v="A131"/>
    <s v="EMP1009"/>
    <x v="291"/>
    <x v="460"/>
    <x v="2"/>
    <n v="2091"/>
    <n v="1485"/>
    <n v="4455"/>
    <n v="6273"/>
    <n v="1818"/>
    <x v="66"/>
    <s v="Kenneth Fields"/>
    <x v="291"/>
    <x v="0"/>
    <x v="6"/>
    <x v="2"/>
  </r>
  <r>
    <s v="AX20462"/>
    <s v="ENX2100"/>
    <s v="A166"/>
    <s v="EMP1031"/>
    <x v="753"/>
    <x v="479"/>
    <x v="1"/>
    <n v="799"/>
    <n v="455"/>
    <n v="455"/>
    <n v="799"/>
    <n v="344"/>
    <x v="65"/>
    <s v="Brian Thomas"/>
    <x v="753"/>
    <x v="0"/>
    <x v="10"/>
    <x v="2"/>
  </r>
  <r>
    <s v="AX20467"/>
    <s v="ENX2095"/>
    <s v="A129"/>
    <s v="EMP1005"/>
    <x v="330"/>
    <x v="719"/>
    <x v="0"/>
    <n v="1743"/>
    <n v="872"/>
    <n v="1744"/>
    <n v="3486"/>
    <n v="1742"/>
    <x v="59"/>
    <s v="Ryan Welch"/>
    <x v="330"/>
    <x v="1"/>
    <x v="0"/>
    <x v="2"/>
  </r>
  <r>
    <s v="AX20469"/>
    <s v="ENX2018"/>
    <s v="A163"/>
    <s v="EMP1020"/>
    <x v="2"/>
    <x v="759"/>
    <x v="0"/>
    <n v="1972"/>
    <n v="1321"/>
    <n v="2642"/>
    <n v="3944"/>
    <n v="1302"/>
    <x v="60"/>
    <s v="Ryan Butler"/>
    <x v="2"/>
    <x v="0"/>
    <x v="11"/>
    <x v="2"/>
  </r>
  <r>
    <s v="AX20472"/>
    <s v="ENX2076"/>
    <s v="A147"/>
    <s v="EMP1031"/>
    <x v="728"/>
    <x v="481"/>
    <x v="1"/>
    <n v="1522"/>
    <n v="791"/>
    <n v="791"/>
    <n v="1522"/>
    <n v="731"/>
    <x v="20"/>
    <s v="Brian Thomas"/>
    <x v="728"/>
    <x v="5"/>
    <x v="0"/>
    <x v="2"/>
  </r>
  <r>
    <s v="AX20475"/>
    <s v="ENX2037"/>
    <s v="A124"/>
    <s v="EMP1009"/>
    <x v="237"/>
    <x v="733"/>
    <x v="1"/>
    <n v="880"/>
    <n v="634"/>
    <n v="634"/>
    <n v="880"/>
    <n v="246"/>
    <x v="21"/>
    <s v="Kenneth Fields"/>
    <x v="237"/>
    <x v="2"/>
    <x v="4"/>
    <x v="2"/>
  </r>
  <r>
    <s v="AX20478"/>
    <s v="ENX2042"/>
    <s v="A105"/>
    <s v="EMP1030"/>
    <x v="644"/>
    <x v="651"/>
    <x v="1"/>
    <n v="203"/>
    <n v="154"/>
    <n v="154"/>
    <n v="203"/>
    <n v="49"/>
    <x v="57"/>
    <s v="Bobby Russell"/>
    <x v="644"/>
    <x v="3"/>
    <x v="6"/>
    <x v="2"/>
  </r>
  <r>
    <s v="AX20483"/>
    <s v="ENX2053"/>
    <s v="A110"/>
    <s v="EMP1033"/>
    <x v="728"/>
    <x v="648"/>
    <x v="1"/>
    <n v="596"/>
    <n v="358"/>
    <n v="358"/>
    <n v="596"/>
    <n v="238"/>
    <x v="73"/>
    <s v="Jerry Perry"/>
    <x v="728"/>
    <x v="0"/>
    <x v="9"/>
    <x v="2"/>
  </r>
  <r>
    <s v="AX20487"/>
    <s v="ENX2097"/>
    <s v="A107"/>
    <s v="EMP1037"/>
    <x v="536"/>
    <x v="646"/>
    <x v="2"/>
    <n v="1052"/>
    <n v="589"/>
    <n v="1767"/>
    <n v="3156"/>
    <n v="1389"/>
    <x v="13"/>
    <s v="Carl Hall"/>
    <x v="536"/>
    <x v="4"/>
    <x v="1"/>
    <x v="2"/>
  </r>
  <r>
    <s v="AX20489"/>
    <s v="ENX2070"/>
    <s v="A141"/>
    <s v="EMP1039"/>
    <x v="422"/>
    <x v="746"/>
    <x v="0"/>
    <n v="1671"/>
    <n v="1220"/>
    <n v="2440"/>
    <n v="3342"/>
    <n v="902"/>
    <x v="23"/>
    <s v="Eugene Holmes"/>
    <x v="422"/>
    <x v="3"/>
    <x v="2"/>
    <x v="2"/>
  </r>
  <r>
    <s v="AX20493"/>
    <s v="ENX2006"/>
    <s v="A129"/>
    <s v="EMP1019"/>
    <x v="613"/>
    <x v="608"/>
    <x v="2"/>
    <n v="1826"/>
    <n v="1443"/>
    <n v="4329"/>
    <n v="5478"/>
    <n v="1149"/>
    <x v="59"/>
    <s v="Roger Robertson"/>
    <x v="613"/>
    <x v="6"/>
    <x v="3"/>
    <x v="2"/>
  </r>
  <r>
    <s v="AX20497"/>
    <s v="ENX2023"/>
    <s v="A113"/>
    <s v="EMP1017"/>
    <x v="482"/>
    <x v="630"/>
    <x v="1"/>
    <n v="818"/>
    <n v="450"/>
    <n v="450"/>
    <n v="818"/>
    <n v="368"/>
    <x v="49"/>
    <s v="Brian Hansen"/>
    <x v="482"/>
    <x v="4"/>
    <x v="7"/>
    <x v="2"/>
  </r>
  <r>
    <s v="AX20498"/>
    <s v="ENX2091"/>
    <s v="A125"/>
    <s v="EMP1025"/>
    <x v="633"/>
    <x v="695"/>
    <x v="3"/>
    <n v="368"/>
    <n v="294"/>
    <n v="1176"/>
    <n v="1472"/>
    <n v="296"/>
    <x v="72"/>
    <s v="Ernest Wagner"/>
    <x v="633"/>
    <x v="6"/>
    <x v="10"/>
    <x v="2"/>
  </r>
  <r>
    <s v="AX20499"/>
    <s v="ENX2061"/>
    <s v="A173"/>
    <s v="EMP1007"/>
    <x v="425"/>
    <x v="489"/>
    <x v="2"/>
    <n v="913"/>
    <n v="584"/>
    <n v="1752"/>
    <n v="2739"/>
    <n v="987"/>
    <x v="14"/>
    <s v="Jeremy Mendoza"/>
    <x v="425"/>
    <x v="3"/>
    <x v="5"/>
    <x v="2"/>
  </r>
  <r>
    <s v="AX20505"/>
    <s v="ENX2035"/>
    <s v="A104"/>
    <s v="EMP1036"/>
    <x v="604"/>
    <x v="785"/>
    <x v="1"/>
    <n v="458"/>
    <n v="376"/>
    <n v="376"/>
    <n v="458"/>
    <n v="82"/>
    <x v="53"/>
    <s v="Robert Reed"/>
    <x v="604"/>
    <x v="1"/>
    <x v="1"/>
    <x v="2"/>
  </r>
  <r>
    <s v="AX20511"/>
    <s v="ENX2086"/>
    <s v="A147"/>
    <s v="EMP1035"/>
    <x v="381"/>
    <x v="605"/>
    <x v="1"/>
    <n v="123"/>
    <n v="84"/>
    <n v="84"/>
    <n v="123"/>
    <n v="39"/>
    <x v="20"/>
    <s v="Roger Ramos"/>
    <x v="381"/>
    <x v="1"/>
    <x v="1"/>
    <x v="2"/>
  </r>
  <r>
    <s v="AX20512"/>
    <s v="ENX2085"/>
    <s v="A135"/>
    <s v="EMP1009"/>
    <x v="761"/>
    <x v="655"/>
    <x v="1"/>
    <n v="1862"/>
    <n v="1173"/>
    <n v="1173"/>
    <n v="1862"/>
    <n v="689"/>
    <x v="44"/>
    <s v="Kenneth Fields"/>
    <x v="761"/>
    <x v="4"/>
    <x v="1"/>
    <x v="2"/>
  </r>
  <r>
    <s v="AX20515"/>
    <s v="ENX2052"/>
    <s v="A123"/>
    <s v="EMP1021"/>
    <x v="111"/>
    <x v="674"/>
    <x v="1"/>
    <n v="1526"/>
    <n v="1251"/>
    <n v="1251"/>
    <n v="1526"/>
    <n v="275"/>
    <x v="62"/>
    <s v="Clarence Fox"/>
    <x v="111"/>
    <x v="0"/>
    <x v="8"/>
    <x v="2"/>
  </r>
  <r>
    <s v="AX20519"/>
    <s v="ENX2044"/>
    <s v="A120"/>
    <s v="EMP1006"/>
    <x v="74"/>
    <x v="780"/>
    <x v="2"/>
    <n v="886"/>
    <n v="478"/>
    <n v="1434"/>
    <n v="2658"/>
    <n v="1224"/>
    <x v="71"/>
    <s v="Sean Miller"/>
    <x v="74"/>
    <x v="1"/>
    <x v="5"/>
    <x v="2"/>
  </r>
  <r>
    <s v="AX20520"/>
    <s v="ENX2025"/>
    <s v="A166"/>
    <s v="EMP1027"/>
    <x v="636"/>
    <x v="766"/>
    <x v="0"/>
    <n v="667"/>
    <n v="387"/>
    <n v="774"/>
    <n v="1334"/>
    <n v="560"/>
    <x v="65"/>
    <s v="Gary Rodriguez"/>
    <x v="636"/>
    <x v="1"/>
    <x v="5"/>
    <x v="2"/>
  </r>
  <r>
    <s v="AX20526"/>
    <s v="ENX2007"/>
    <s v="A107"/>
    <s v="EMP1031"/>
    <x v="454"/>
    <x v="764"/>
    <x v="2"/>
    <n v="1405"/>
    <n v="1054"/>
    <n v="3162"/>
    <n v="4215"/>
    <n v="1053"/>
    <x v="13"/>
    <s v="Brian Thomas"/>
    <x v="454"/>
    <x v="0"/>
    <x v="5"/>
    <x v="2"/>
  </r>
  <r>
    <s v="AX20528"/>
    <s v="ENX2066"/>
    <s v="A151"/>
    <s v="EMP1039"/>
    <x v="788"/>
    <x v="749"/>
    <x v="2"/>
    <n v="2091"/>
    <n v="1485"/>
    <n v="4455"/>
    <n v="6273"/>
    <n v="1818"/>
    <x v="24"/>
    <s v="Eugene Holmes"/>
    <x v="788"/>
    <x v="0"/>
    <x v="3"/>
    <x v="2"/>
  </r>
  <r>
    <s v="AX20532"/>
    <s v="ENX2007"/>
    <s v="A107"/>
    <s v="EMP1006"/>
    <x v="536"/>
    <x v="626"/>
    <x v="1"/>
    <n v="1405"/>
    <n v="1054"/>
    <n v="1054"/>
    <n v="1405"/>
    <n v="351"/>
    <x v="13"/>
    <s v="Sean Miller"/>
    <x v="536"/>
    <x v="6"/>
    <x v="7"/>
    <x v="2"/>
  </r>
  <r>
    <s v="AX20534"/>
    <s v="ENX2000"/>
    <s v="A167"/>
    <s v="EMP1044"/>
    <x v="657"/>
    <x v="738"/>
    <x v="0"/>
    <n v="2241"/>
    <n v="1367"/>
    <n v="2734"/>
    <n v="4482"/>
    <n v="1748"/>
    <x v="10"/>
    <s v="Martin Carr"/>
    <x v="657"/>
    <x v="0"/>
    <x v="9"/>
    <x v="2"/>
  </r>
  <r>
    <s v="AX20535"/>
    <s v="ENX2056"/>
    <s v="A114"/>
    <s v="EMP1024"/>
    <x v="797"/>
    <x v="596"/>
    <x v="0"/>
    <n v="1635"/>
    <n v="1046"/>
    <n v="2092"/>
    <n v="3270"/>
    <n v="1178"/>
    <x v="36"/>
    <s v="Ernest Wheeler"/>
    <x v="797"/>
    <x v="5"/>
    <x v="2"/>
    <x v="2"/>
  </r>
  <r>
    <s v="AX20537"/>
    <s v="ENX2094"/>
    <s v="A122"/>
    <s v="EMP1037"/>
    <x v="508"/>
    <x v="575"/>
    <x v="1"/>
    <n v="771"/>
    <n v="648"/>
    <n v="648"/>
    <n v="771"/>
    <n v="123"/>
    <x v="17"/>
    <s v="Carl Hall"/>
    <x v="508"/>
    <x v="5"/>
    <x v="7"/>
    <x v="2"/>
  </r>
  <r>
    <s v="AX20539"/>
    <s v="ENX2044"/>
    <s v="A158"/>
    <s v="EMP1034"/>
    <x v="179"/>
    <x v="629"/>
    <x v="1"/>
    <n v="886"/>
    <n v="478"/>
    <n v="478"/>
    <n v="886"/>
    <n v="408"/>
    <x v="4"/>
    <s v="Arthur Mccoy"/>
    <x v="179"/>
    <x v="3"/>
    <x v="6"/>
    <x v="2"/>
  </r>
  <r>
    <s v="AX20540"/>
    <s v="ENX2081"/>
    <s v="A122"/>
    <s v="EMP1012"/>
    <x v="778"/>
    <x v="790"/>
    <x v="1"/>
    <n v="1566"/>
    <n v="1190"/>
    <n v="1190"/>
    <n v="1566"/>
    <n v="376"/>
    <x v="17"/>
    <s v="John Reyes"/>
    <x v="778"/>
    <x v="2"/>
    <x v="11"/>
    <x v="2"/>
  </r>
  <r>
    <s v="AX20541"/>
    <s v="ENX2097"/>
    <s v="A139"/>
    <s v="EMP1005"/>
    <x v="652"/>
    <x v="513"/>
    <x v="1"/>
    <n v="1052"/>
    <n v="589"/>
    <n v="589"/>
    <n v="1052"/>
    <n v="463"/>
    <x v="12"/>
    <s v="Ryan Welch"/>
    <x v="652"/>
    <x v="6"/>
    <x v="6"/>
    <x v="2"/>
  </r>
  <r>
    <s v="AX20547"/>
    <s v="ENX2036"/>
    <s v="A165"/>
    <s v="EMP1014"/>
    <x v="617"/>
    <x v="441"/>
    <x v="1"/>
    <n v="1582"/>
    <n v="1234"/>
    <n v="1234"/>
    <n v="1582"/>
    <n v="348"/>
    <x v="51"/>
    <s v="Ronald Reed"/>
    <x v="617"/>
    <x v="0"/>
    <x v="0"/>
    <x v="2"/>
  </r>
  <r>
    <s v="AX20558"/>
    <s v="ENX2072"/>
    <s v="A109"/>
    <s v="EMP1024"/>
    <x v="685"/>
    <x v="792"/>
    <x v="2"/>
    <n v="1887"/>
    <n v="1378"/>
    <n v="4134"/>
    <n v="5661"/>
    <n v="1527"/>
    <x v="34"/>
    <s v="Ernest Wheeler"/>
    <x v="685"/>
    <x v="1"/>
    <x v="10"/>
    <x v="2"/>
  </r>
  <r>
    <s v="AX20561"/>
    <s v="ENX2038"/>
    <s v="A153"/>
    <s v="EMP1009"/>
    <x v="503"/>
    <x v="500"/>
    <x v="1"/>
    <n v="392"/>
    <n v="255"/>
    <n v="255"/>
    <n v="392"/>
    <n v="137"/>
    <x v="69"/>
    <s v="Kenneth Fields"/>
    <x v="503"/>
    <x v="5"/>
    <x v="8"/>
    <x v="2"/>
  </r>
  <r>
    <s v="AX20563"/>
    <s v="ENX2022"/>
    <s v="A173"/>
    <s v="EMP1012"/>
    <x v="408"/>
    <x v="678"/>
    <x v="1"/>
    <n v="561"/>
    <n v="421"/>
    <n v="421"/>
    <n v="561"/>
    <n v="140"/>
    <x v="14"/>
    <s v="John Reyes"/>
    <x v="408"/>
    <x v="1"/>
    <x v="10"/>
    <x v="2"/>
  </r>
  <r>
    <s v="AX20564"/>
    <s v="ENX2004"/>
    <s v="A139"/>
    <s v="EMP1041"/>
    <x v="486"/>
    <x v="732"/>
    <x v="1"/>
    <n v="1278"/>
    <n v="665"/>
    <n v="665"/>
    <n v="1278"/>
    <n v="613"/>
    <x v="12"/>
    <s v="Joe Sims"/>
    <x v="486"/>
    <x v="6"/>
    <x v="10"/>
    <x v="2"/>
  </r>
  <r>
    <s v="AX20571"/>
    <s v="ENX2100"/>
    <s v="A154"/>
    <s v="EMP1030"/>
    <x v="612"/>
    <x v="747"/>
    <x v="2"/>
    <n v="799"/>
    <n v="455"/>
    <n v="1365"/>
    <n v="2397"/>
    <n v="1032"/>
    <x v="55"/>
    <s v="Bobby Russell"/>
    <x v="612"/>
    <x v="3"/>
    <x v="1"/>
    <x v="2"/>
  </r>
  <r>
    <s v="AX20573"/>
    <s v="ENX2048"/>
    <s v="A141"/>
    <s v="EMP1025"/>
    <x v="309"/>
    <x v="488"/>
    <x v="3"/>
    <n v="502"/>
    <n v="296"/>
    <n v="1184"/>
    <n v="2008"/>
    <n v="824"/>
    <x v="23"/>
    <s v="Ernest Wagner"/>
    <x v="309"/>
    <x v="2"/>
    <x v="3"/>
    <x v="2"/>
  </r>
  <r>
    <s v="AX20575"/>
    <s v="ENX2085"/>
    <s v="A112"/>
    <s v="EMP1035"/>
    <x v="484"/>
    <x v="673"/>
    <x v="1"/>
    <n v="1862"/>
    <n v="1173"/>
    <n v="1173"/>
    <n v="1862"/>
    <n v="689"/>
    <x v="40"/>
    <s v="Roger Ramos"/>
    <x v="484"/>
    <x v="6"/>
    <x v="11"/>
    <x v="2"/>
  </r>
  <r>
    <s v="AX20576"/>
    <s v="ENX2015"/>
    <s v="A107"/>
    <s v="EMP1012"/>
    <x v="283"/>
    <x v="539"/>
    <x v="0"/>
    <n v="637"/>
    <n v="389"/>
    <n v="778"/>
    <n v="1274"/>
    <n v="496"/>
    <x v="13"/>
    <s v="John Reyes"/>
    <x v="283"/>
    <x v="4"/>
    <x v="6"/>
    <x v="2"/>
  </r>
  <r>
    <s v="AX20579"/>
    <s v="ENX2074"/>
    <s v="A110"/>
    <s v="EMP1041"/>
    <x v="632"/>
    <x v="449"/>
    <x v="2"/>
    <n v="504"/>
    <n v="408"/>
    <n v="1224"/>
    <n v="1512"/>
    <n v="288"/>
    <x v="73"/>
    <s v="Joe Sims"/>
    <x v="632"/>
    <x v="6"/>
    <x v="1"/>
    <x v="2"/>
  </r>
  <r>
    <s v="AX20583"/>
    <s v="ENX2087"/>
    <s v="A134"/>
    <s v="EMP1009"/>
    <x v="511"/>
    <x v="558"/>
    <x v="1"/>
    <n v="1022"/>
    <n v="818"/>
    <n v="818"/>
    <n v="1022"/>
    <n v="204"/>
    <x v="7"/>
    <s v="Kenneth Fields"/>
    <x v="511"/>
    <x v="1"/>
    <x v="6"/>
    <x v="2"/>
  </r>
  <r>
    <s v="AX20584"/>
    <s v="ENX2039"/>
    <s v="A145"/>
    <s v="EMP1029"/>
    <x v="248"/>
    <x v="771"/>
    <x v="3"/>
    <n v="817"/>
    <n v="409"/>
    <n v="1636"/>
    <n v="3268"/>
    <n v="1632"/>
    <x v="50"/>
    <s v="Howard Gardner"/>
    <x v="248"/>
    <x v="4"/>
    <x v="8"/>
    <x v="2"/>
  </r>
  <r>
    <s v="AX20594"/>
    <s v="ENX2022"/>
    <s v="A153"/>
    <s v="EMP1040"/>
    <x v="699"/>
    <x v="722"/>
    <x v="1"/>
    <n v="561"/>
    <n v="421"/>
    <n v="421"/>
    <n v="561"/>
    <n v="140"/>
    <x v="69"/>
    <s v="Patrick Ruiz"/>
    <x v="699"/>
    <x v="4"/>
    <x v="3"/>
    <x v="2"/>
  </r>
  <r>
    <s v="AX20595"/>
    <s v="ENX2048"/>
    <s v="A101"/>
    <s v="EMP1027"/>
    <x v="656"/>
    <x v="744"/>
    <x v="1"/>
    <n v="502"/>
    <n v="296"/>
    <n v="296"/>
    <n v="502"/>
    <n v="206"/>
    <x v="26"/>
    <s v="Gary Rodriguez"/>
    <x v="656"/>
    <x v="6"/>
    <x v="6"/>
    <x v="2"/>
  </r>
  <r>
    <s v="AX20597"/>
    <s v="ENX2063"/>
    <s v="A130"/>
    <s v="EMP1026"/>
    <x v="338"/>
    <x v="753"/>
    <x v="0"/>
    <n v="1708"/>
    <n v="871"/>
    <n v="1742"/>
    <n v="3416"/>
    <n v="1674"/>
    <x v="3"/>
    <s v="Martin Perry"/>
    <x v="338"/>
    <x v="4"/>
    <x v="11"/>
    <x v="2"/>
  </r>
  <r>
    <s v="AX20602"/>
    <s v="ENX2055"/>
    <s v="A109"/>
    <s v="EMP1041"/>
    <x v="760"/>
    <x v="700"/>
    <x v="1"/>
    <n v="2495"/>
    <n v="1896"/>
    <n v="1896"/>
    <n v="2495"/>
    <n v="599"/>
    <x v="34"/>
    <s v="Joe Sims"/>
    <x v="760"/>
    <x v="5"/>
    <x v="8"/>
    <x v="2"/>
  </r>
  <r>
    <s v="AX20604"/>
    <s v="ENX2056"/>
    <s v="A170"/>
    <s v="EMP1020"/>
    <x v="216"/>
    <x v="481"/>
    <x v="1"/>
    <n v="1635"/>
    <n v="1046"/>
    <n v="1046"/>
    <n v="1635"/>
    <n v="589"/>
    <x v="18"/>
    <s v="Ryan Butler"/>
    <x v="216"/>
    <x v="5"/>
    <x v="0"/>
    <x v="2"/>
  </r>
  <r>
    <s v="AX20607"/>
    <s v="ENX2027"/>
    <s v="A143"/>
    <s v="EMP1041"/>
    <x v="777"/>
    <x v="664"/>
    <x v="1"/>
    <n v="2497"/>
    <n v="1473"/>
    <n v="1473"/>
    <n v="2497"/>
    <n v="1024"/>
    <x v="9"/>
    <s v="Joe Sims"/>
    <x v="777"/>
    <x v="0"/>
    <x v="8"/>
    <x v="2"/>
  </r>
  <r>
    <s v="AX20609"/>
    <s v="ENX2005"/>
    <s v="A129"/>
    <s v="EMP1014"/>
    <x v="68"/>
    <x v="621"/>
    <x v="0"/>
    <n v="684"/>
    <n v="561"/>
    <n v="1122"/>
    <n v="1368"/>
    <n v="246"/>
    <x v="59"/>
    <s v="Ronald Reed"/>
    <x v="68"/>
    <x v="3"/>
    <x v="7"/>
    <x v="2"/>
  </r>
  <r>
    <s v="AX20614"/>
    <s v="ENX2026"/>
    <s v="A139"/>
    <s v="EMP1026"/>
    <x v="430"/>
    <x v="734"/>
    <x v="3"/>
    <n v="947"/>
    <n v="786"/>
    <n v="3144"/>
    <n v="3788"/>
    <n v="644"/>
    <x v="12"/>
    <s v="Martin Perry"/>
    <x v="430"/>
    <x v="6"/>
    <x v="0"/>
    <x v="2"/>
  </r>
  <r>
    <s v="AX20615"/>
    <s v="ENX2013"/>
    <s v="A113"/>
    <s v="EMP1011"/>
    <x v="764"/>
    <x v="672"/>
    <x v="1"/>
    <n v="368"/>
    <n v="269"/>
    <n v="269"/>
    <n v="368"/>
    <n v="99"/>
    <x v="49"/>
    <s v="Larry Marshall"/>
    <x v="764"/>
    <x v="4"/>
    <x v="11"/>
    <x v="2"/>
  </r>
  <r>
    <s v="AX20618"/>
    <s v="ENX2042"/>
    <s v="A116"/>
    <s v="EMP1041"/>
    <x v="197"/>
    <x v="711"/>
    <x v="1"/>
    <n v="203"/>
    <n v="154"/>
    <n v="154"/>
    <n v="203"/>
    <n v="49"/>
    <x v="47"/>
    <s v="Joe Sims"/>
    <x v="197"/>
    <x v="3"/>
    <x v="8"/>
    <x v="2"/>
  </r>
  <r>
    <s v="AX20622"/>
    <s v="ENX2061"/>
    <s v="A168"/>
    <s v="EMP1016"/>
    <x v="497"/>
    <x v="798"/>
    <x v="3"/>
    <n v="913"/>
    <n v="584"/>
    <n v="2336"/>
    <n v="3652"/>
    <n v="1316"/>
    <x v="45"/>
    <s v="Henry Nelson"/>
    <x v="497"/>
    <x v="2"/>
    <x v="6"/>
    <x v="2"/>
  </r>
  <r>
    <s v="AX20626"/>
    <s v="ENX2011"/>
    <s v="A138"/>
    <s v="EMP1044"/>
    <x v="25"/>
    <x v="583"/>
    <x v="3"/>
    <n v="530"/>
    <n v="435"/>
    <n v="1740"/>
    <n v="2120"/>
    <n v="380"/>
    <x v="6"/>
    <s v="Martin Carr"/>
    <x v="25"/>
    <x v="2"/>
    <x v="11"/>
    <x v="2"/>
  </r>
  <r>
    <s v="AX20628"/>
    <s v="ENX2013"/>
    <s v="A139"/>
    <s v="EMP1021"/>
    <x v="664"/>
    <x v="603"/>
    <x v="2"/>
    <n v="368"/>
    <n v="269"/>
    <n v="807"/>
    <n v="1104"/>
    <n v="297"/>
    <x v="12"/>
    <s v="Clarence Fox"/>
    <x v="664"/>
    <x v="4"/>
    <x v="3"/>
    <x v="2"/>
  </r>
  <r>
    <s v="AX20639"/>
    <s v="ENX2086"/>
    <s v="A158"/>
    <s v="EMP1032"/>
    <x v="518"/>
    <x v="640"/>
    <x v="1"/>
    <n v="123"/>
    <n v="84"/>
    <n v="84"/>
    <n v="123"/>
    <n v="39"/>
    <x v="4"/>
    <s v="Larry Castillo"/>
    <x v="518"/>
    <x v="3"/>
    <x v="2"/>
    <x v="2"/>
  </r>
  <r>
    <s v="AX20642"/>
    <s v="ENX2011"/>
    <s v="A121"/>
    <s v="EMP1007"/>
    <x v="567"/>
    <x v="761"/>
    <x v="1"/>
    <n v="530"/>
    <n v="435"/>
    <n v="435"/>
    <n v="530"/>
    <n v="95"/>
    <x v="70"/>
    <s v="Jeremy Mendoza"/>
    <x v="567"/>
    <x v="3"/>
    <x v="2"/>
    <x v="2"/>
  </r>
  <r>
    <s v="AX20643"/>
    <s v="ENX2066"/>
    <s v="A160"/>
    <s v="EMP1000"/>
    <x v="297"/>
    <x v="491"/>
    <x v="0"/>
    <n v="2091"/>
    <n v="1485"/>
    <n v="2970"/>
    <n v="4182"/>
    <n v="1212"/>
    <x v="1"/>
    <s v="Fred Robertson"/>
    <x v="297"/>
    <x v="6"/>
    <x v="4"/>
    <x v="2"/>
  </r>
  <r>
    <s v="AX20644"/>
    <s v="ENX2053"/>
    <s v="A155"/>
    <s v="EMP1042"/>
    <x v="300"/>
    <x v="511"/>
    <x v="1"/>
    <n v="596"/>
    <n v="358"/>
    <n v="358"/>
    <n v="596"/>
    <n v="238"/>
    <x v="41"/>
    <s v="Scott Clark"/>
    <x v="300"/>
    <x v="2"/>
    <x v="10"/>
    <x v="2"/>
  </r>
  <r>
    <s v="AX20649"/>
    <s v="ENX2059"/>
    <s v="A161"/>
    <s v="EMP1028"/>
    <x v="516"/>
    <x v="651"/>
    <x v="1"/>
    <n v="1494"/>
    <n v="971"/>
    <n v="971"/>
    <n v="1494"/>
    <n v="523"/>
    <x v="25"/>
    <s v="Howard Sims"/>
    <x v="516"/>
    <x v="3"/>
    <x v="6"/>
    <x v="2"/>
  </r>
  <r>
    <s v="AX20655"/>
    <s v="ENX2092"/>
    <s v="A170"/>
    <s v="EMP1031"/>
    <x v="538"/>
    <x v="570"/>
    <x v="1"/>
    <n v="1639"/>
    <n v="1295"/>
    <n v="1295"/>
    <n v="1639"/>
    <n v="344"/>
    <x v="18"/>
    <s v="Brian Thomas"/>
    <x v="538"/>
    <x v="2"/>
    <x v="4"/>
    <x v="2"/>
  </r>
  <r>
    <s v="AX20656"/>
    <s v="ENX2000"/>
    <s v="A109"/>
    <s v="EMP1000"/>
    <x v="576"/>
    <x v="763"/>
    <x v="1"/>
    <n v="2241"/>
    <n v="1367"/>
    <n v="1367"/>
    <n v="2241"/>
    <n v="874"/>
    <x v="34"/>
    <s v="Fred Robertson"/>
    <x v="576"/>
    <x v="5"/>
    <x v="7"/>
    <x v="2"/>
  </r>
  <r>
    <s v="AX20658"/>
    <s v="ENX2037"/>
    <s v="A170"/>
    <s v="EMP1015"/>
    <x v="121"/>
    <x v="475"/>
    <x v="1"/>
    <n v="880"/>
    <n v="634"/>
    <n v="634"/>
    <n v="880"/>
    <n v="246"/>
    <x v="18"/>
    <s v="Justin Lynch"/>
    <x v="121"/>
    <x v="4"/>
    <x v="10"/>
    <x v="2"/>
  </r>
  <r>
    <s v="AX20660"/>
    <s v="ENX2030"/>
    <s v="A138"/>
    <s v="EMP1015"/>
    <x v="679"/>
    <x v="642"/>
    <x v="1"/>
    <n v="1899"/>
    <n v="1044"/>
    <n v="1044"/>
    <n v="1899"/>
    <n v="855"/>
    <x v="6"/>
    <s v="Justin Lynch"/>
    <x v="679"/>
    <x v="4"/>
    <x v="7"/>
    <x v="2"/>
  </r>
  <r>
    <s v="AX20662"/>
    <s v="ENX2015"/>
    <s v="A152"/>
    <s v="EMP1041"/>
    <x v="302"/>
    <x v="561"/>
    <x v="2"/>
    <n v="637"/>
    <n v="389"/>
    <n v="1167"/>
    <n v="1911"/>
    <n v="744"/>
    <x v="54"/>
    <s v="Joe Sims"/>
    <x v="302"/>
    <x v="2"/>
    <x v="3"/>
    <x v="2"/>
  </r>
  <r>
    <s v="AX20663"/>
    <s v="ENX2099"/>
    <s v="A144"/>
    <s v="EMP1005"/>
    <x v="181"/>
    <x v="621"/>
    <x v="0"/>
    <n v="1367"/>
    <n v="984"/>
    <n v="1968"/>
    <n v="2734"/>
    <n v="766"/>
    <x v="33"/>
    <s v="Ryan Welch"/>
    <x v="181"/>
    <x v="3"/>
    <x v="7"/>
    <x v="2"/>
  </r>
  <r>
    <s v="AX20664"/>
    <s v="ENX2048"/>
    <s v="A118"/>
    <s v="EMP1032"/>
    <x v="254"/>
    <x v="720"/>
    <x v="0"/>
    <n v="502"/>
    <n v="296"/>
    <n v="592"/>
    <n v="1004"/>
    <n v="412"/>
    <x v="11"/>
    <s v="Larry Castillo"/>
    <x v="254"/>
    <x v="1"/>
    <x v="6"/>
    <x v="2"/>
  </r>
  <r>
    <s v="AX20680"/>
    <s v="ENX2044"/>
    <s v="A143"/>
    <s v="EMP1039"/>
    <x v="244"/>
    <x v="728"/>
    <x v="0"/>
    <n v="886"/>
    <n v="478"/>
    <n v="956"/>
    <n v="1772"/>
    <n v="816"/>
    <x v="9"/>
    <s v="Eugene Holmes"/>
    <x v="244"/>
    <x v="6"/>
    <x v="7"/>
    <x v="2"/>
  </r>
  <r>
    <s v="AX20681"/>
    <s v="ENX2012"/>
    <s v="A133"/>
    <s v="EMP1031"/>
    <x v="101"/>
    <x v="631"/>
    <x v="1"/>
    <n v="1353"/>
    <n v="947"/>
    <n v="947"/>
    <n v="1353"/>
    <n v="406"/>
    <x v="37"/>
    <s v="Brian Thomas"/>
    <x v="101"/>
    <x v="0"/>
    <x v="11"/>
    <x v="2"/>
  </r>
  <r>
    <s v="AX20682"/>
    <s v="ENX2074"/>
    <s v="A108"/>
    <s v="EMP1012"/>
    <x v="395"/>
    <x v="535"/>
    <x v="1"/>
    <n v="504"/>
    <n v="408"/>
    <n v="408"/>
    <n v="504"/>
    <n v="96"/>
    <x v="64"/>
    <s v="John Reyes"/>
    <x v="395"/>
    <x v="1"/>
    <x v="8"/>
    <x v="2"/>
  </r>
  <r>
    <s v="AX20690"/>
    <s v="ENX2077"/>
    <s v="A132"/>
    <s v="EMP1034"/>
    <x v="297"/>
    <x v="594"/>
    <x v="0"/>
    <n v="530"/>
    <n v="424"/>
    <n v="848"/>
    <n v="1060"/>
    <n v="212"/>
    <x v="56"/>
    <s v="Arthur Mccoy"/>
    <x v="297"/>
    <x v="2"/>
    <x v="10"/>
    <x v="2"/>
  </r>
  <r>
    <s v="AX20695"/>
    <s v="ENX2022"/>
    <s v="A122"/>
    <s v="EMP1016"/>
    <x v="356"/>
    <x v="538"/>
    <x v="1"/>
    <n v="561"/>
    <n v="421"/>
    <n v="421"/>
    <n v="561"/>
    <n v="140"/>
    <x v="17"/>
    <s v="Henry Nelson"/>
    <x v="356"/>
    <x v="3"/>
    <x v="3"/>
    <x v="2"/>
  </r>
  <r>
    <s v="AX20697"/>
    <s v="ENX2057"/>
    <s v="A149"/>
    <s v="EMP1022"/>
    <x v="519"/>
    <x v="543"/>
    <x v="1"/>
    <n v="181"/>
    <n v="130"/>
    <n v="130"/>
    <n v="181"/>
    <n v="51"/>
    <x v="42"/>
    <s v="Walter Cook"/>
    <x v="519"/>
    <x v="4"/>
    <x v="11"/>
    <x v="2"/>
  </r>
  <r>
    <s v="AX20698"/>
    <s v="ENX2064"/>
    <s v="A170"/>
    <s v="EMP1015"/>
    <x v="781"/>
    <x v="763"/>
    <x v="1"/>
    <n v="1414"/>
    <n v="962"/>
    <n v="962"/>
    <n v="1414"/>
    <n v="452"/>
    <x v="18"/>
    <s v="Justin Lynch"/>
    <x v="781"/>
    <x v="5"/>
    <x v="7"/>
    <x v="2"/>
  </r>
  <r>
    <s v="AX20703"/>
    <s v="ENX2012"/>
    <s v="A104"/>
    <s v="EMP1038"/>
    <x v="171"/>
    <x v="746"/>
    <x v="3"/>
    <n v="1353"/>
    <n v="947"/>
    <n v="3788"/>
    <n v="5412"/>
    <n v="1624"/>
    <x v="53"/>
    <s v="Scott Mason"/>
    <x v="171"/>
    <x v="3"/>
    <x v="2"/>
    <x v="2"/>
  </r>
  <r>
    <s v="AX20707"/>
    <s v="ENX2056"/>
    <s v="A171"/>
    <s v="EMP1044"/>
    <x v="715"/>
    <x v="700"/>
    <x v="1"/>
    <n v="1635"/>
    <n v="1046"/>
    <n v="1046"/>
    <n v="1635"/>
    <n v="589"/>
    <x v="58"/>
    <s v="Martin Carr"/>
    <x v="715"/>
    <x v="5"/>
    <x v="8"/>
    <x v="2"/>
  </r>
  <r>
    <s v="AX20709"/>
    <s v="ENX2097"/>
    <s v="A102"/>
    <s v="EMP1032"/>
    <x v="310"/>
    <x v="721"/>
    <x v="1"/>
    <n v="1052"/>
    <n v="589"/>
    <n v="589"/>
    <n v="1052"/>
    <n v="463"/>
    <x v="43"/>
    <s v="Larry Castillo"/>
    <x v="310"/>
    <x v="2"/>
    <x v="1"/>
    <x v="2"/>
  </r>
  <r>
    <s v="AX20710"/>
    <s v="ENX2045"/>
    <s v="A136"/>
    <s v="EMP1040"/>
    <x v="312"/>
    <x v="659"/>
    <x v="1"/>
    <n v="556"/>
    <n v="395"/>
    <n v="395"/>
    <n v="556"/>
    <n v="161"/>
    <x v="29"/>
    <s v="Patrick Ruiz"/>
    <x v="312"/>
    <x v="0"/>
    <x v="4"/>
    <x v="2"/>
  </r>
  <r>
    <s v="AX20712"/>
    <s v="ENX2094"/>
    <s v="A156"/>
    <s v="EMP1023"/>
    <x v="106"/>
    <x v="718"/>
    <x v="1"/>
    <n v="771"/>
    <n v="648"/>
    <n v="648"/>
    <n v="771"/>
    <n v="123"/>
    <x v="39"/>
    <s v="Brian Davis"/>
    <x v="106"/>
    <x v="6"/>
    <x v="6"/>
    <x v="2"/>
  </r>
  <r>
    <s v="AX20713"/>
    <s v="ENX2012"/>
    <s v="A169"/>
    <s v="EMP1004"/>
    <x v="491"/>
    <x v="476"/>
    <x v="3"/>
    <n v="1353"/>
    <n v="947"/>
    <n v="3788"/>
    <n v="5412"/>
    <n v="1624"/>
    <x v="30"/>
    <s v="Kenneth Bradley"/>
    <x v="491"/>
    <x v="6"/>
    <x v="9"/>
    <x v="2"/>
  </r>
  <r>
    <s v="AX20714"/>
    <s v="ENX2029"/>
    <s v="A105"/>
    <s v="EMP1044"/>
    <x v="732"/>
    <x v="564"/>
    <x v="1"/>
    <n v="1848"/>
    <n v="1294"/>
    <n v="1294"/>
    <n v="1848"/>
    <n v="554"/>
    <x v="57"/>
    <s v="Martin Carr"/>
    <x v="732"/>
    <x v="1"/>
    <x v="9"/>
    <x v="2"/>
  </r>
  <r>
    <s v="AX20715"/>
    <s v="ENX2080"/>
    <s v="A112"/>
    <s v="EMP1030"/>
    <x v="774"/>
    <x v="638"/>
    <x v="1"/>
    <n v="2353"/>
    <n v="1788"/>
    <n v="1788"/>
    <n v="2353"/>
    <n v="565"/>
    <x v="40"/>
    <s v="Bobby Russell"/>
    <x v="774"/>
    <x v="4"/>
    <x v="8"/>
    <x v="2"/>
  </r>
  <r>
    <s v="AX20717"/>
    <s v="ENX2059"/>
    <s v="A130"/>
    <s v="EMP1009"/>
    <x v="28"/>
    <x v="582"/>
    <x v="2"/>
    <n v="1494"/>
    <n v="971"/>
    <n v="2913"/>
    <n v="4482"/>
    <n v="1569"/>
    <x v="3"/>
    <s v="Kenneth Fields"/>
    <x v="28"/>
    <x v="1"/>
    <x v="8"/>
    <x v="2"/>
  </r>
  <r>
    <s v="AX20720"/>
    <s v="ENX2099"/>
    <s v="A133"/>
    <s v="EMP1006"/>
    <x v="170"/>
    <x v="477"/>
    <x v="0"/>
    <n v="1367"/>
    <n v="984"/>
    <n v="1968"/>
    <n v="2734"/>
    <n v="766"/>
    <x v="37"/>
    <s v="Sean Miller"/>
    <x v="170"/>
    <x v="6"/>
    <x v="5"/>
    <x v="2"/>
  </r>
  <r>
    <s v="AX20724"/>
    <s v="ENX2005"/>
    <s v="A103"/>
    <s v="EMP1016"/>
    <x v="786"/>
    <x v="673"/>
    <x v="0"/>
    <n v="684"/>
    <n v="561"/>
    <n v="1122"/>
    <n v="1368"/>
    <n v="246"/>
    <x v="2"/>
    <s v="Henry Nelson"/>
    <x v="786"/>
    <x v="6"/>
    <x v="11"/>
    <x v="2"/>
  </r>
  <r>
    <s v="AX20725"/>
    <s v="ENX2095"/>
    <s v="A108"/>
    <s v="EMP1016"/>
    <x v="71"/>
    <x v="508"/>
    <x v="0"/>
    <n v="1743"/>
    <n v="872"/>
    <n v="1744"/>
    <n v="3486"/>
    <n v="1742"/>
    <x v="64"/>
    <s v="Henry Nelson"/>
    <x v="71"/>
    <x v="0"/>
    <x v="10"/>
    <x v="2"/>
  </r>
  <r>
    <s v="AX20732"/>
    <s v="ENX2069"/>
    <s v="A103"/>
    <s v="EMP1044"/>
    <x v="730"/>
    <x v="558"/>
    <x v="3"/>
    <n v="378"/>
    <n v="291"/>
    <n v="1164"/>
    <n v="1512"/>
    <n v="348"/>
    <x v="2"/>
    <s v="Martin Carr"/>
    <x v="730"/>
    <x v="1"/>
    <x v="6"/>
    <x v="2"/>
  </r>
  <r>
    <s v="AX20733"/>
    <s v="ENX2067"/>
    <s v="A171"/>
    <s v="EMP1028"/>
    <x v="494"/>
    <x v="785"/>
    <x v="1"/>
    <n v="1119"/>
    <n v="683"/>
    <n v="683"/>
    <n v="1119"/>
    <n v="436"/>
    <x v="58"/>
    <s v="Howard Sims"/>
    <x v="494"/>
    <x v="1"/>
    <x v="1"/>
    <x v="2"/>
  </r>
  <r>
    <s v="AX20739"/>
    <s v="ENX2038"/>
    <s v="A149"/>
    <s v="EMP1009"/>
    <x v="25"/>
    <x v="440"/>
    <x v="3"/>
    <n v="392"/>
    <n v="255"/>
    <n v="1020"/>
    <n v="1568"/>
    <n v="548"/>
    <x v="42"/>
    <s v="Kenneth Fields"/>
    <x v="25"/>
    <x v="6"/>
    <x v="10"/>
    <x v="2"/>
  </r>
  <r>
    <s v="AX20742"/>
    <s v="ENX2027"/>
    <s v="A167"/>
    <s v="EMP1005"/>
    <x v="438"/>
    <x v="647"/>
    <x v="3"/>
    <n v="2497"/>
    <n v="1473"/>
    <n v="5892"/>
    <n v="9988"/>
    <n v="4096"/>
    <x v="10"/>
    <s v="Ryan Welch"/>
    <x v="438"/>
    <x v="1"/>
    <x v="7"/>
    <x v="2"/>
  </r>
  <r>
    <s v="AX20748"/>
    <s v="ENX2059"/>
    <s v="A104"/>
    <s v="EMP1042"/>
    <x v="52"/>
    <x v="544"/>
    <x v="0"/>
    <n v="1494"/>
    <n v="971"/>
    <n v="1942"/>
    <n v="2988"/>
    <n v="1046"/>
    <x v="53"/>
    <s v="Scott Clark"/>
    <x v="52"/>
    <x v="5"/>
    <x v="3"/>
    <x v="2"/>
  </r>
  <r>
    <s v="AX20751"/>
    <s v="ENX2068"/>
    <s v="A173"/>
    <s v="EMP1021"/>
    <x v="745"/>
    <x v="579"/>
    <x v="1"/>
    <n v="1500"/>
    <n v="900"/>
    <n v="900"/>
    <n v="1500"/>
    <n v="600"/>
    <x v="14"/>
    <s v="Clarence Fox"/>
    <x v="745"/>
    <x v="3"/>
    <x v="10"/>
    <x v="2"/>
  </r>
  <r>
    <s v="AX20753"/>
    <s v="ENX2043"/>
    <s v="A166"/>
    <s v="EMP1039"/>
    <x v="81"/>
    <x v="621"/>
    <x v="2"/>
    <n v="545"/>
    <n v="425"/>
    <n v="1275"/>
    <n v="1635"/>
    <n v="360"/>
    <x v="65"/>
    <s v="Eugene Holmes"/>
    <x v="81"/>
    <x v="3"/>
    <x v="7"/>
    <x v="2"/>
  </r>
  <r>
    <s v="AX20754"/>
    <s v="ENX2012"/>
    <s v="A122"/>
    <s v="EMP1042"/>
    <x v="359"/>
    <x v="616"/>
    <x v="1"/>
    <n v="1353"/>
    <n v="947"/>
    <n v="947"/>
    <n v="1353"/>
    <n v="406"/>
    <x v="17"/>
    <s v="Scott Clark"/>
    <x v="359"/>
    <x v="4"/>
    <x v="9"/>
    <x v="2"/>
  </r>
  <r>
    <s v="AX20755"/>
    <s v="ENX2045"/>
    <s v="A169"/>
    <s v="EMP1025"/>
    <x v="424"/>
    <x v="733"/>
    <x v="1"/>
    <n v="556"/>
    <n v="395"/>
    <n v="395"/>
    <n v="556"/>
    <n v="161"/>
    <x v="30"/>
    <s v="Ernest Wagner"/>
    <x v="424"/>
    <x v="2"/>
    <x v="4"/>
    <x v="2"/>
  </r>
  <r>
    <s v="AX20756"/>
    <s v="ENX2071"/>
    <s v="A169"/>
    <s v="EMP1026"/>
    <x v="439"/>
    <x v="475"/>
    <x v="2"/>
    <n v="136"/>
    <n v="72"/>
    <n v="216"/>
    <n v="408"/>
    <n v="192"/>
    <x v="30"/>
    <s v="Martin Perry"/>
    <x v="439"/>
    <x v="4"/>
    <x v="10"/>
    <x v="2"/>
  </r>
  <r>
    <s v="AX20768"/>
    <s v="ENX2094"/>
    <s v="A170"/>
    <s v="EMP1018"/>
    <x v="622"/>
    <x v="767"/>
    <x v="1"/>
    <n v="771"/>
    <n v="648"/>
    <n v="648"/>
    <n v="771"/>
    <n v="123"/>
    <x v="18"/>
    <s v="Jimmy Young"/>
    <x v="622"/>
    <x v="6"/>
    <x v="2"/>
    <x v="2"/>
  </r>
  <r>
    <s v="AX20769"/>
    <s v="ENX2036"/>
    <s v="A162"/>
    <s v="EMP1023"/>
    <x v="754"/>
    <x v="466"/>
    <x v="1"/>
    <n v="1582"/>
    <n v="1234"/>
    <n v="1234"/>
    <n v="1582"/>
    <n v="348"/>
    <x v="48"/>
    <s v="Brian Davis"/>
    <x v="754"/>
    <x v="5"/>
    <x v="9"/>
    <x v="2"/>
  </r>
  <r>
    <s v="AX20772"/>
    <s v="ENX2026"/>
    <s v="A143"/>
    <s v="EMP1036"/>
    <x v="755"/>
    <x v="697"/>
    <x v="0"/>
    <n v="947"/>
    <n v="786"/>
    <n v="1572"/>
    <n v="1894"/>
    <n v="322"/>
    <x v="9"/>
    <s v="Robert Reed"/>
    <x v="755"/>
    <x v="5"/>
    <x v="6"/>
    <x v="2"/>
  </r>
  <r>
    <s v="AX20778"/>
    <s v="ENX2008"/>
    <s v="A135"/>
    <s v="EMP1016"/>
    <x v="774"/>
    <x v="684"/>
    <x v="0"/>
    <n v="315"/>
    <n v="208"/>
    <n v="416"/>
    <n v="630"/>
    <n v="214"/>
    <x v="44"/>
    <s v="Henry Nelson"/>
    <x v="774"/>
    <x v="3"/>
    <x v="7"/>
    <x v="2"/>
  </r>
  <r>
    <s v="AX20783"/>
    <s v="ENX2078"/>
    <s v="A169"/>
    <s v="EMP1010"/>
    <x v="636"/>
    <x v="525"/>
    <x v="3"/>
    <n v="1798"/>
    <n v="971"/>
    <n v="3884"/>
    <n v="7192"/>
    <n v="3308"/>
    <x v="30"/>
    <s v="Joshua Cook"/>
    <x v="636"/>
    <x v="1"/>
    <x v="5"/>
    <x v="2"/>
  </r>
  <r>
    <s v="AX20787"/>
    <s v="ENX2058"/>
    <s v="A129"/>
    <s v="EMP1009"/>
    <x v="313"/>
    <x v="796"/>
    <x v="1"/>
    <n v="2257"/>
    <n v="1535"/>
    <n v="1535"/>
    <n v="2257"/>
    <n v="722"/>
    <x v="59"/>
    <s v="Kenneth Fields"/>
    <x v="313"/>
    <x v="1"/>
    <x v="5"/>
    <x v="2"/>
  </r>
  <r>
    <s v="AX20788"/>
    <s v="ENX2024"/>
    <s v="A129"/>
    <s v="EMP1000"/>
    <x v="189"/>
    <x v="480"/>
    <x v="1"/>
    <n v="356"/>
    <n v="292"/>
    <n v="292"/>
    <n v="356"/>
    <n v="64"/>
    <x v="59"/>
    <s v="Fred Robertson"/>
    <x v="189"/>
    <x v="3"/>
    <x v="9"/>
    <x v="2"/>
  </r>
  <r>
    <s v="AX20792"/>
    <s v="ENX2080"/>
    <s v="A116"/>
    <s v="EMP1038"/>
    <x v="215"/>
    <x v="489"/>
    <x v="2"/>
    <n v="2353"/>
    <n v="1788"/>
    <n v="5364"/>
    <n v="7059"/>
    <n v="1695"/>
    <x v="47"/>
    <s v="Scott Mason"/>
    <x v="215"/>
    <x v="3"/>
    <x v="5"/>
    <x v="2"/>
  </r>
  <r>
    <s v="AX20798"/>
    <s v="ENX2065"/>
    <s v="A151"/>
    <s v="EMP1028"/>
    <x v="85"/>
    <x v="672"/>
    <x v="1"/>
    <n v="2396"/>
    <n v="1965"/>
    <n v="1965"/>
    <n v="2396"/>
    <n v="431"/>
    <x v="24"/>
    <s v="Howard Sims"/>
    <x v="85"/>
    <x v="4"/>
    <x v="11"/>
    <x v="2"/>
  </r>
  <r>
    <s v="AX20802"/>
    <s v="ENX2068"/>
    <s v="A170"/>
    <s v="EMP1023"/>
    <x v="267"/>
    <x v="598"/>
    <x v="1"/>
    <n v="1500"/>
    <n v="900"/>
    <n v="900"/>
    <n v="1500"/>
    <n v="600"/>
    <x v="18"/>
    <s v="Brian Davis"/>
    <x v="267"/>
    <x v="2"/>
    <x v="7"/>
    <x v="2"/>
  </r>
  <r>
    <s v="AX20803"/>
    <s v="ENX2005"/>
    <s v="A158"/>
    <s v="EMP1017"/>
    <x v="290"/>
    <x v="559"/>
    <x v="1"/>
    <n v="684"/>
    <n v="561"/>
    <n v="561"/>
    <n v="684"/>
    <n v="123"/>
    <x v="4"/>
    <s v="Brian Hansen"/>
    <x v="290"/>
    <x v="4"/>
    <x v="4"/>
    <x v="2"/>
  </r>
  <r>
    <s v="AX20805"/>
    <s v="ENX2096"/>
    <s v="A117"/>
    <s v="EMP1001"/>
    <x v="328"/>
    <x v="501"/>
    <x v="1"/>
    <n v="1587"/>
    <n v="1301"/>
    <n v="1301"/>
    <n v="1587"/>
    <n v="286"/>
    <x v="63"/>
    <s v="Kevin Butler"/>
    <x v="328"/>
    <x v="4"/>
    <x v="0"/>
    <x v="2"/>
  </r>
  <r>
    <s v="AX20806"/>
    <s v="ENX2026"/>
    <s v="A155"/>
    <s v="EMP1039"/>
    <x v="662"/>
    <x v="771"/>
    <x v="2"/>
    <n v="947"/>
    <n v="786"/>
    <n v="2358"/>
    <n v="2841"/>
    <n v="483"/>
    <x v="41"/>
    <s v="Eugene Holmes"/>
    <x v="662"/>
    <x v="4"/>
    <x v="8"/>
    <x v="2"/>
  </r>
  <r>
    <s v="AX20807"/>
    <s v="ENX2018"/>
    <s v="A120"/>
    <s v="EMP1031"/>
    <x v="522"/>
    <x v="603"/>
    <x v="1"/>
    <n v="1972"/>
    <n v="1321"/>
    <n v="1321"/>
    <n v="1972"/>
    <n v="651"/>
    <x v="71"/>
    <s v="Brian Thomas"/>
    <x v="522"/>
    <x v="4"/>
    <x v="3"/>
    <x v="2"/>
  </r>
  <r>
    <s v="AX20808"/>
    <s v="ENX2031"/>
    <s v="A172"/>
    <s v="EMP1029"/>
    <x v="799"/>
    <x v="641"/>
    <x v="3"/>
    <n v="1638"/>
    <n v="1261"/>
    <n v="5044"/>
    <n v="6552"/>
    <n v="1508"/>
    <x v="28"/>
    <s v="Howard Gardner"/>
    <x v="799"/>
    <x v="6"/>
    <x v="9"/>
    <x v="2"/>
  </r>
  <r>
    <s v="AX20809"/>
    <s v="ENX2097"/>
    <s v="A148"/>
    <s v="EMP1014"/>
    <x v="377"/>
    <x v="503"/>
    <x v="1"/>
    <n v="1052"/>
    <n v="589"/>
    <n v="589"/>
    <n v="1052"/>
    <n v="463"/>
    <x v="31"/>
    <s v="Ronald Reed"/>
    <x v="377"/>
    <x v="6"/>
    <x v="8"/>
    <x v="2"/>
  </r>
  <r>
    <s v="AX20811"/>
    <s v="ENX2064"/>
    <s v="A115"/>
    <s v="EMP1006"/>
    <x v="390"/>
    <x v="616"/>
    <x v="1"/>
    <n v="1414"/>
    <n v="962"/>
    <n v="962"/>
    <n v="1414"/>
    <n v="452"/>
    <x v="22"/>
    <s v="Sean Miller"/>
    <x v="390"/>
    <x v="4"/>
    <x v="9"/>
    <x v="2"/>
  </r>
  <r>
    <s v="AX20816"/>
    <s v="ENX2029"/>
    <s v="A116"/>
    <s v="EMP1035"/>
    <x v="794"/>
    <x v="504"/>
    <x v="0"/>
    <n v="1848"/>
    <n v="1294"/>
    <n v="2588"/>
    <n v="3696"/>
    <n v="1108"/>
    <x v="47"/>
    <s v="Roger Ramos"/>
    <x v="794"/>
    <x v="2"/>
    <x v="7"/>
    <x v="2"/>
  </r>
  <r>
    <s v="AX20817"/>
    <s v="ENX2015"/>
    <s v="A137"/>
    <s v="EMP1000"/>
    <x v="8"/>
    <x v="702"/>
    <x v="1"/>
    <n v="637"/>
    <n v="389"/>
    <n v="389"/>
    <n v="637"/>
    <n v="248"/>
    <x v="32"/>
    <s v="Fred Robertson"/>
    <x v="8"/>
    <x v="4"/>
    <x v="9"/>
    <x v="2"/>
  </r>
  <r>
    <s v="AX20823"/>
    <s v="ENX2036"/>
    <s v="A132"/>
    <s v="EMP1014"/>
    <x v="236"/>
    <x v="612"/>
    <x v="1"/>
    <n v="1582"/>
    <n v="1234"/>
    <n v="1234"/>
    <n v="1582"/>
    <n v="348"/>
    <x v="56"/>
    <s v="Ronald Reed"/>
    <x v="236"/>
    <x v="2"/>
    <x v="0"/>
    <x v="2"/>
  </r>
  <r>
    <s v="AX20824"/>
    <s v="ENX2044"/>
    <s v="A159"/>
    <s v="EMP1003"/>
    <x v="448"/>
    <x v="498"/>
    <x v="2"/>
    <n v="886"/>
    <n v="478"/>
    <n v="1434"/>
    <n v="2658"/>
    <n v="1224"/>
    <x v="52"/>
    <s v="Christopher Tucker"/>
    <x v="448"/>
    <x v="0"/>
    <x v="4"/>
    <x v="2"/>
  </r>
  <r>
    <s v="AX20826"/>
    <s v="ENX2051"/>
    <s v="A159"/>
    <s v="EMP1009"/>
    <x v="55"/>
    <x v="753"/>
    <x v="2"/>
    <n v="1077"/>
    <n v="732"/>
    <n v="2196"/>
    <n v="3231"/>
    <n v="1035"/>
    <x v="52"/>
    <s v="Kenneth Fields"/>
    <x v="55"/>
    <x v="4"/>
    <x v="11"/>
    <x v="2"/>
  </r>
  <r>
    <s v="AX20828"/>
    <s v="ENX2019"/>
    <s v="A126"/>
    <s v="EMP1006"/>
    <x v="355"/>
    <x v="770"/>
    <x v="0"/>
    <n v="800"/>
    <n v="536"/>
    <n v="1072"/>
    <n v="1600"/>
    <n v="528"/>
    <x v="38"/>
    <s v="Sean Miller"/>
    <x v="355"/>
    <x v="3"/>
    <x v="9"/>
    <x v="2"/>
  </r>
  <r>
    <s v="AX20830"/>
    <s v="ENX2068"/>
    <s v="A135"/>
    <s v="EMP1026"/>
    <x v="690"/>
    <x v="639"/>
    <x v="0"/>
    <n v="1500"/>
    <n v="900"/>
    <n v="1800"/>
    <n v="3000"/>
    <n v="1200"/>
    <x v="44"/>
    <s v="Martin Perry"/>
    <x v="690"/>
    <x v="4"/>
    <x v="2"/>
    <x v="2"/>
  </r>
  <r>
    <s v="AX20831"/>
    <s v="ENX2042"/>
    <s v="A116"/>
    <s v="EMP1033"/>
    <x v="53"/>
    <x v="613"/>
    <x v="2"/>
    <n v="203"/>
    <n v="154"/>
    <n v="462"/>
    <n v="609"/>
    <n v="147"/>
    <x v="47"/>
    <s v="Jerry Perry"/>
    <x v="53"/>
    <x v="0"/>
    <x v="8"/>
    <x v="2"/>
  </r>
  <r>
    <s v="AX20837"/>
    <s v="ENX2064"/>
    <s v="A117"/>
    <s v="EMP1016"/>
    <x v="239"/>
    <x v="804"/>
    <x v="0"/>
    <n v="1414"/>
    <n v="962"/>
    <n v="1924"/>
    <n v="2828"/>
    <n v="904"/>
    <x v="63"/>
    <s v="Henry Nelson"/>
    <x v="239"/>
    <x v="5"/>
    <x v="2"/>
    <x v="2"/>
  </r>
  <r>
    <s v="AX20838"/>
    <s v="ENX2099"/>
    <s v="A119"/>
    <s v="EMP1000"/>
    <x v="222"/>
    <x v="663"/>
    <x v="1"/>
    <n v="1367"/>
    <n v="984"/>
    <n v="984"/>
    <n v="1367"/>
    <n v="383"/>
    <x v="61"/>
    <s v="Fred Robertson"/>
    <x v="222"/>
    <x v="3"/>
    <x v="9"/>
    <x v="2"/>
  </r>
  <r>
    <s v="AX20839"/>
    <s v="ENX2074"/>
    <s v="A142"/>
    <s v="EMP1041"/>
    <x v="323"/>
    <x v="778"/>
    <x v="0"/>
    <n v="504"/>
    <n v="408"/>
    <n v="816"/>
    <n v="1008"/>
    <n v="192"/>
    <x v="15"/>
    <s v="Joe Sims"/>
    <x v="323"/>
    <x v="4"/>
    <x v="2"/>
    <x v="2"/>
  </r>
  <r>
    <s v="AX20842"/>
    <s v="ENX2067"/>
    <s v="A121"/>
    <s v="EMP1009"/>
    <x v="208"/>
    <x v="761"/>
    <x v="1"/>
    <n v="1119"/>
    <n v="683"/>
    <n v="683"/>
    <n v="1119"/>
    <n v="436"/>
    <x v="70"/>
    <s v="Kenneth Fields"/>
    <x v="208"/>
    <x v="3"/>
    <x v="2"/>
    <x v="2"/>
  </r>
  <r>
    <s v="AX20845"/>
    <s v="ENX2053"/>
    <s v="A147"/>
    <s v="EMP1000"/>
    <x v="288"/>
    <x v="665"/>
    <x v="1"/>
    <n v="596"/>
    <n v="358"/>
    <n v="358"/>
    <n v="596"/>
    <n v="238"/>
    <x v="20"/>
    <s v="Fred Robertson"/>
    <x v="288"/>
    <x v="0"/>
    <x v="6"/>
    <x v="2"/>
  </r>
  <r>
    <s v="AX20846"/>
    <s v="ENX2014"/>
    <s v="A136"/>
    <s v="EMP1026"/>
    <x v="710"/>
    <x v="742"/>
    <x v="0"/>
    <n v="1809"/>
    <n v="1067"/>
    <n v="2134"/>
    <n v="3618"/>
    <n v="1484"/>
    <x v="29"/>
    <s v="Martin Perry"/>
    <x v="710"/>
    <x v="5"/>
    <x v="5"/>
    <x v="2"/>
  </r>
  <r>
    <s v="AX20847"/>
    <s v="ENX2019"/>
    <s v="A128"/>
    <s v="EMP1016"/>
    <x v="142"/>
    <x v="783"/>
    <x v="0"/>
    <n v="800"/>
    <n v="536"/>
    <n v="1072"/>
    <n v="1600"/>
    <n v="528"/>
    <x v="16"/>
    <s v="Henry Nelson"/>
    <x v="142"/>
    <x v="2"/>
    <x v="2"/>
    <x v="2"/>
  </r>
  <r>
    <s v="AX20848"/>
    <s v="ENX2081"/>
    <s v="A103"/>
    <s v="EMP1038"/>
    <x v="69"/>
    <x v="451"/>
    <x v="1"/>
    <n v="1566"/>
    <n v="1190"/>
    <n v="1190"/>
    <n v="1566"/>
    <n v="376"/>
    <x v="2"/>
    <s v="Scott Mason"/>
    <x v="69"/>
    <x v="0"/>
    <x v="11"/>
    <x v="2"/>
  </r>
  <r>
    <s v="AX20850"/>
    <s v="ENX2027"/>
    <s v="A123"/>
    <s v="EMP1010"/>
    <x v="292"/>
    <x v="447"/>
    <x v="3"/>
    <n v="2497"/>
    <n v="1473"/>
    <n v="5892"/>
    <n v="9988"/>
    <n v="4096"/>
    <x v="62"/>
    <s v="Joshua Cook"/>
    <x v="292"/>
    <x v="1"/>
    <x v="10"/>
    <x v="2"/>
  </r>
  <r>
    <s v="AX20852"/>
    <s v="ENX2010"/>
    <s v="A132"/>
    <s v="EMP1023"/>
    <x v="79"/>
    <x v="764"/>
    <x v="1"/>
    <n v="1812"/>
    <n v="1305"/>
    <n v="1305"/>
    <n v="1812"/>
    <n v="507"/>
    <x v="56"/>
    <s v="Brian Davis"/>
    <x v="79"/>
    <x v="0"/>
    <x v="5"/>
    <x v="2"/>
  </r>
  <r>
    <s v="AX20856"/>
    <s v="ENX2005"/>
    <s v="A131"/>
    <s v="EMP1014"/>
    <x v="27"/>
    <x v="660"/>
    <x v="1"/>
    <n v="684"/>
    <n v="561"/>
    <n v="561"/>
    <n v="684"/>
    <n v="123"/>
    <x v="66"/>
    <s v="Ronald Reed"/>
    <x v="27"/>
    <x v="6"/>
    <x v="5"/>
    <x v="2"/>
  </r>
  <r>
    <s v="AX20857"/>
    <s v="ENX2091"/>
    <s v="A117"/>
    <s v="EMP1016"/>
    <x v="70"/>
    <x v="459"/>
    <x v="2"/>
    <n v="368"/>
    <n v="294"/>
    <n v="882"/>
    <n v="1104"/>
    <n v="222"/>
    <x v="63"/>
    <s v="Henry Nelson"/>
    <x v="70"/>
    <x v="6"/>
    <x v="10"/>
    <x v="2"/>
  </r>
  <r>
    <s v="AX20858"/>
    <s v="ENX2045"/>
    <s v="A114"/>
    <s v="EMP1020"/>
    <x v="733"/>
    <x v="717"/>
    <x v="1"/>
    <n v="556"/>
    <n v="395"/>
    <n v="395"/>
    <n v="556"/>
    <n v="161"/>
    <x v="36"/>
    <s v="Ryan Butler"/>
    <x v="733"/>
    <x v="1"/>
    <x v="10"/>
    <x v="2"/>
  </r>
  <r>
    <s v="AX20859"/>
    <s v="ENX2072"/>
    <s v="A139"/>
    <s v="EMP1029"/>
    <x v="639"/>
    <x v="774"/>
    <x v="0"/>
    <n v="1887"/>
    <n v="1378"/>
    <n v="2756"/>
    <n v="3774"/>
    <n v="1018"/>
    <x v="12"/>
    <s v="Howard Gardner"/>
    <x v="639"/>
    <x v="0"/>
    <x v="2"/>
    <x v="2"/>
  </r>
  <r>
    <s v="AX20864"/>
    <s v="ENX2097"/>
    <s v="A104"/>
    <s v="EMP1022"/>
    <x v="664"/>
    <x v="643"/>
    <x v="3"/>
    <n v="1052"/>
    <n v="589"/>
    <n v="2356"/>
    <n v="4208"/>
    <n v="1852"/>
    <x v="53"/>
    <s v="Walter Cook"/>
    <x v="664"/>
    <x v="6"/>
    <x v="4"/>
    <x v="2"/>
  </r>
  <r>
    <s v="AX20867"/>
    <s v="ENX2082"/>
    <s v="A160"/>
    <s v="EMP1026"/>
    <x v="280"/>
    <x v="629"/>
    <x v="2"/>
    <n v="1103"/>
    <n v="838"/>
    <n v="2514"/>
    <n v="3309"/>
    <n v="795"/>
    <x v="1"/>
    <s v="Martin Perry"/>
    <x v="280"/>
    <x v="3"/>
    <x v="6"/>
    <x v="2"/>
  </r>
  <r>
    <s v="AX20870"/>
    <s v="ENX2091"/>
    <s v="A143"/>
    <s v="EMP1000"/>
    <x v="90"/>
    <x v="580"/>
    <x v="1"/>
    <n v="368"/>
    <n v="294"/>
    <n v="294"/>
    <n v="368"/>
    <n v="74"/>
    <x v="9"/>
    <s v="Fred Robertson"/>
    <x v="90"/>
    <x v="2"/>
    <x v="7"/>
    <x v="2"/>
  </r>
  <r>
    <s v="AX20872"/>
    <s v="ENX2094"/>
    <s v="A123"/>
    <s v="EMP1000"/>
    <x v="96"/>
    <x v="676"/>
    <x v="0"/>
    <n v="771"/>
    <n v="648"/>
    <n v="1296"/>
    <n v="1542"/>
    <n v="246"/>
    <x v="62"/>
    <s v="Fred Robertson"/>
    <x v="96"/>
    <x v="5"/>
    <x v="9"/>
    <x v="2"/>
  </r>
  <r>
    <s v="AX20874"/>
    <s v="ENX2021"/>
    <s v="A157"/>
    <s v="EMP1001"/>
    <x v="99"/>
    <x v="460"/>
    <x v="1"/>
    <n v="217"/>
    <n v="171"/>
    <n v="171"/>
    <n v="217"/>
    <n v="46"/>
    <x v="0"/>
    <s v="Kevin Butler"/>
    <x v="99"/>
    <x v="0"/>
    <x v="6"/>
    <x v="2"/>
  </r>
  <r>
    <s v="AX20877"/>
    <s v="ENX2076"/>
    <s v="A103"/>
    <s v="EMP1032"/>
    <x v="773"/>
    <x v="449"/>
    <x v="1"/>
    <n v="1522"/>
    <n v="791"/>
    <n v="791"/>
    <n v="1522"/>
    <n v="731"/>
    <x v="2"/>
    <s v="Larry Castillo"/>
    <x v="773"/>
    <x v="6"/>
    <x v="1"/>
    <x v="2"/>
  </r>
  <r>
    <s v="AX20878"/>
    <s v="ENX2053"/>
    <s v="A170"/>
    <s v="EMP1040"/>
    <x v="82"/>
    <x v="467"/>
    <x v="1"/>
    <n v="596"/>
    <n v="358"/>
    <n v="358"/>
    <n v="596"/>
    <n v="238"/>
    <x v="18"/>
    <s v="Patrick Ruiz"/>
    <x v="82"/>
    <x v="0"/>
    <x v="11"/>
    <x v="2"/>
  </r>
  <r>
    <s v="AX20879"/>
    <s v="ENX2083"/>
    <s v="A108"/>
    <s v="EMP1004"/>
    <x v="420"/>
    <x v="567"/>
    <x v="0"/>
    <n v="2141"/>
    <n v="1777"/>
    <n v="3554"/>
    <n v="4282"/>
    <n v="728"/>
    <x v="64"/>
    <s v="Kenneth Bradley"/>
    <x v="420"/>
    <x v="4"/>
    <x v="0"/>
    <x v="2"/>
  </r>
  <r>
    <s v="AX20880"/>
    <s v="ENX2058"/>
    <s v="A108"/>
    <s v="EMP1032"/>
    <x v="394"/>
    <x v="569"/>
    <x v="1"/>
    <n v="2257"/>
    <n v="1535"/>
    <n v="1535"/>
    <n v="2257"/>
    <n v="722"/>
    <x v="64"/>
    <s v="Larry Castillo"/>
    <x v="394"/>
    <x v="4"/>
    <x v="1"/>
    <x v="2"/>
  </r>
  <r>
    <s v="AX20882"/>
    <s v="ENX2095"/>
    <s v="A114"/>
    <s v="EMP1020"/>
    <x v="594"/>
    <x v="476"/>
    <x v="1"/>
    <n v="1743"/>
    <n v="872"/>
    <n v="872"/>
    <n v="1743"/>
    <n v="871"/>
    <x v="36"/>
    <s v="Ryan Butler"/>
    <x v="594"/>
    <x v="6"/>
    <x v="9"/>
    <x v="2"/>
  </r>
  <r>
    <s v="AX20883"/>
    <s v="ENX2026"/>
    <s v="A160"/>
    <s v="EMP1035"/>
    <x v="587"/>
    <x v="443"/>
    <x v="1"/>
    <n v="947"/>
    <n v="786"/>
    <n v="786"/>
    <n v="947"/>
    <n v="161"/>
    <x v="1"/>
    <s v="Roger Ramos"/>
    <x v="587"/>
    <x v="2"/>
    <x v="1"/>
    <x v="2"/>
  </r>
  <r>
    <s v="AX20888"/>
    <s v="ENX2020"/>
    <s v="A132"/>
    <s v="EMP1005"/>
    <x v="6"/>
    <x v="565"/>
    <x v="2"/>
    <n v="2005"/>
    <n v="1223"/>
    <n v="3669"/>
    <n v="6015"/>
    <n v="2346"/>
    <x v="56"/>
    <s v="Ryan Welch"/>
    <x v="6"/>
    <x v="5"/>
    <x v="0"/>
    <x v="2"/>
  </r>
  <r>
    <s v="AX20889"/>
    <s v="ENX2085"/>
    <s v="A118"/>
    <s v="EMP1008"/>
    <x v="659"/>
    <x v="644"/>
    <x v="1"/>
    <n v="1862"/>
    <n v="1173"/>
    <n v="1173"/>
    <n v="1862"/>
    <n v="689"/>
    <x v="11"/>
    <s v="Carl Elliott"/>
    <x v="659"/>
    <x v="5"/>
    <x v="2"/>
    <x v="2"/>
  </r>
  <r>
    <s v="AX20891"/>
    <s v="ENX2069"/>
    <s v="A163"/>
    <s v="EMP1014"/>
    <x v="777"/>
    <x v="576"/>
    <x v="1"/>
    <n v="378"/>
    <n v="291"/>
    <n v="291"/>
    <n v="378"/>
    <n v="87"/>
    <x v="60"/>
    <s v="Ronald Reed"/>
    <x v="777"/>
    <x v="5"/>
    <x v="5"/>
    <x v="2"/>
  </r>
  <r>
    <s v="AX20892"/>
    <s v="ENX2098"/>
    <s v="A146"/>
    <s v="EMP1031"/>
    <x v="187"/>
    <x v="616"/>
    <x v="0"/>
    <n v="1178"/>
    <n v="683"/>
    <n v="1366"/>
    <n v="2356"/>
    <n v="990"/>
    <x v="8"/>
    <s v="Brian Thomas"/>
    <x v="187"/>
    <x v="4"/>
    <x v="9"/>
    <x v="2"/>
  </r>
  <r>
    <s v="AX20895"/>
    <s v="ENX2097"/>
    <s v="A142"/>
    <s v="EMP1043"/>
    <x v="92"/>
    <x v="522"/>
    <x v="1"/>
    <n v="1052"/>
    <n v="589"/>
    <n v="589"/>
    <n v="1052"/>
    <n v="463"/>
    <x v="15"/>
    <s v="Joshua Taylor"/>
    <x v="92"/>
    <x v="0"/>
    <x v="1"/>
    <x v="2"/>
  </r>
  <r>
    <s v="AX20896"/>
    <s v="ENX2032"/>
    <s v="A155"/>
    <s v="EMP1043"/>
    <x v="763"/>
    <x v="483"/>
    <x v="0"/>
    <n v="1967"/>
    <n v="1397"/>
    <n v="2794"/>
    <n v="3934"/>
    <n v="1140"/>
    <x v="41"/>
    <s v="Joshua Taylor"/>
    <x v="763"/>
    <x v="0"/>
    <x v="8"/>
    <x v="2"/>
  </r>
  <r>
    <s v="AX20897"/>
    <s v="ENX2040"/>
    <s v="A147"/>
    <s v="EMP1024"/>
    <x v="772"/>
    <x v="783"/>
    <x v="1"/>
    <n v="1889"/>
    <n v="945"/>
    <n v="945"/>
    <n v="1889"/>
    <n v="944"/>
    <x v="20"/>
    <s v="Ernest Wheeler"/>
    <x v="772"/>
    <x v="2"/>
    <x v="2"/>
    <x v="2"/>
  </r>
  <r>
    <s v="AX20901"/>
    <s v="ENX2096"/>
    <s v="A113"/>
    <s v="EMP1015"/>
    <x v="647"/>
    <x v="640"/>
    <x v="1"/>
    <n v="1587"/>
    <n v="1301"/>
    <n v="1301"/>
    <n v="1587"/>
    <n v="286"/>
    <x v="49"/>
    <s v="Justin Lynch"/>
    <x v="647"/>
    <x v="3"/>
    <x v="2"/>
    <x v="2"/>
  </r>
  <r>
    <s v="AX20906"/>
    <s v="ENX2030"/>
    <s v="A129"/>
    <s v="EMP1035"/>
    <x v="226"/>
    <x v="790"/>
    <x v="2"/>
    <n v="1899"/>
    <n v="1044"/>
    <n v="3132"/>
    <n v="5697"/>
    <n v="2565"/>
    <x v="59"/>
    <s v="Roger Ramos"/>
    <x v="226"/>
    <x v="2"/>
    <x v="11"/>
    <x v="2"/>
  </r>
  <r>
    <s v="AX20908"/>
    <s v="ENX2070"/>
    <s v="A110"/>
    <s v="EMP1032"/>
    <x v="530"/>
    <x v="698"/>
    <x v="0"/>
    <n v="1671"/>
    <n v="1220"/>
    <n v="2440"/>
    <n v="3342"/>
    <n v="902"/>
    <x v="73"/>
    <s v="Larry Castillo"/>
    <x v="530"/>
    <x v="6"/>
    <x v="9"/>
    <x v="2"/>
  </r>
  <r>
    <s v="AX20912"/>
    <s v="ENX2014"/>
    <s v="A108"/>
    <s v="EMP1041"/>
    <x v="742"/>
    <x v="548"/>
    <x v="2"/>
    <n v="1809"/>
    <n v="1067"/>
    <n v="3201"/>
    <n v="5427"/>
    <n v="2226"/>
    <x v="64"/>
    <s v="Joe Sims"/>
    <x v="742"/>
    <x v="6"/>
    <x v="5"/>
    <x v="2"/>
  </r>
  <r>
    <s v="AX20916"/>
    <s v="ENX2089"/>
    <s v="A153"/>
    <s v="EMP1005"/>
    <x v="264"/>
    <x v="590"/>
    <x v="0"/>
    <n v="2294"/>
    <n v="1399"/>
    <n v="2798"/>
    <n v="4588"/>
    <n v="1790"/>
    <x v="69"/>
    <s v="Ryan Welch"/>
    <x v="264"/>
    <x v="2"/>
    <x v="1"/>
    <x v="2"/>
  </r>
  <r>
    <s v="AX20918"/>
    <s v="ENX2055"/>
    <s v="A168"/>
    <s v="EMP1005"/>
    <x v="647"/>
    <x v="447"/>
    <x v="0"/>
    <n v="2495"/>
    <n v="1896"/>
    <n v="3792"/>
    <n v="4990"/>
    <n v="1198"/>
    <x v="45"/>
    <s v="Ryan Welch"/>
    <x v="647"/>
    <x v="1"/>
    <x v="10"/>
    <x v="2"/>
  </r>
  <r>
    <s v="AX20923"/>
    <s v="ENX2011"/>
    <s v="A103"/>
    <s v="EMP1008"/>
    <x v="20"/>
    <x v="450"/>
    <x v="1"/>
    <n v="530"/>
    <n v="435"/>
    <n v="435"/>
    <n v="530"/>
    <n v="95"/>
    <x v="2"/>
    <s v="Carl Elliott"/>
    <x v="20"/>
    <x v="0"/>
    <x v="10"/>
    <x v="2"/>
  </r>
  <r>
    <s v="AX20926"/>
    <s v="ENX2090"/>
    <s v="A133"/>
    <s v="EMP1026"/>
    <x v="173"/>
    <x v="698"/>
    <x v="2"/>
    <n v="1338"/>
    <n v="682"/>
    <n v="2046"/>
    <n v="4014"/>
    <n v="1968"/>
    <x v="37"/>
    <s v="Martin Perry"/>
    <x v="173"/>
    <x v="6"/>
    <x v="9"/>
    <x v="2"/>
  </r>
  <r>
    <s v="AX20927"/>
    <s v="ENX2000"/>
    <s v="A125"/>
    <s v="EMP1026"/>
    <x v="458"/>
    <x v="548"/>
    <x v="0"/>
    <n v="2241"/>
    <n v="1367"/>
    <n v="2734"/>
    <n v="4482"/>
    <n v="1748"/>
    <x v="72"/>
    <s v="Martin Perry"/>
    <x v="458"/>
    <x v="6"/>
    <x v="5"/>
    <x v="2"/>
  </r>
  <r>
    <s v="AX20931"/>
    <s v="ENX2093"/>
    <s v="A143"/>
    <s v="EMP1003"/>
    <x v="275"/>
    <x v="517"/>
    <x v="1"/>
    <n v="112"/>
    <n v="90"/>
    <n v="90"/>
    <n v="112"/>
    <n v="22"/>
    <x v="9"/>
    <s v="Christopher Tucker"/>
    <x v="275"/>
    <x v="6"/>
    <x v="8"/>
    <x v="2"/>
  </r>
  <r>
    <s v="AX20935"/>
    <s v="ENX2000"/>
    <s v="A150"/>
    <s v="EMP1005"/>
    <x v="787"/>
    <x v="782"/>
    <x v="1"/>
    <n v="2241"/>
    <n v="1367"/>
    <n v="1367"/>
    <n v="2241"/>
    <n v="874"/>
    <x v="27"/>
    <s v="Ryan Welch"/>
    <x v="787"/>
    <x v="6"/>
    <x v="2"/>
    <x v="2"/>
  </r>
  <r>
    <s v="AX20937"/>
    <s v="ENX2024"/>
    <s v="A119"/>
    <s v="EMP1006"/>
    <x v="59"/>
    <x v="592"/>
    <x v="1"/>
    <n v="356"/>
    <n v="292"/>
    <n v="292"/>
    <n v="356"/>
    <n v="64"/>
    <x v="61"/>
    <s v="Sean Miller"/>
    <x v="59"/>
    <x v="3"/>
    <x v="11"/>
    <x v="2"/>
  </r>
  <r>
    <s v="AX20940"/>
    <s v="ENX2063"/>
    <s v="A145"/>
    <s v="EMP1017"/>
    <x v="694"/>
    <x v="585"/>
    <x v="2"/>
    <n v="1708"/>
    <n v="871"/>
    <n v="2613"/>
    <n v="5124"/>
    <n v="2511"/>
    <x v="50"/>
    <s v="Brian Hansen"/>
    <x v="694"/>
    <x v="6"/>
    <x v="7"/>
    <x v="2"/>
  </r>
  <r>
    <s v="AX20941"/>
    <s v="ENX2045"/>
    <s v="A137"/>
    <s v="EMP1009"/>
    <x v="64"/>
    <x v="576"/>
    <x v="1"/>
    <n v="556"/>
    <n v="395"/>
    <n v="395"/>
    <n v="556"/>
    <n v="161"/>
    <x v="32"/>
    <s v="Kenneth Fields"/>
    <x v="64"/>
    <x v="5"/>
    <x v="5"/>
    <x v="2"/>
  </r>
  <r>
    <s v="AX20948"/>
    <s v="ENX2033"/>
    <s v="A156"/>
    <s v="EMP1042"/>
    <x v="323"/>
    <x v="573"/>
    <x v="1"/>
    <n v="2182"/>
    <n v="1200"/>
    <n v="1200"/>
    <n v="2182"/>
    <n v="982"/>
    <x v="39"/>
    <s v="Scott Clark"/>
    <x v="323"/>
    <x v="1"/>
    <x v="4"/>
    <x v="2"/>
  </r>
  <r>
    <s v="AX20949"/>
    <s v="ENX2007"/>
    <s v="A136"/>
    <s v="EMP1032"/>
    <x v="613"/>
    <x v="488"/>
    <x v="1"/>
    <n v="1405"/>
    <n v="1054"/>
    <n v="1054"/>
    <n v="1405"/>
    <n v="351"/>
    <x v="29"/>
    <s v="Larry Castillo"/>
    <x v="613"/>
    <x v="2"/>
    <x v="3"/>
    <x v="2"/>
  </r>
  <r>
    <s v="AX20953"/>
    <s v="ENX2046"/>
    <s v="A152"/>
    <s v="EMP1006"/>
    <x v="242"/>
    <x v="649"/>
    <x v="0"/>
    <n v="2410"/>
    <n v="1518"/>
    <n v="3036"/>
    <n v="4820"/>
    <n v="1784"/>
    <x v="54"/>
    <s v="Sean Miller"/>
    <x v="242"/>
    <x v="6"/>
    <x v="3"/>
    <x v="2"/>
  </r>
  <r>
    <s v="AX20954"/>
    <s v="ENX2031"/>
    <s v="A156"/>
    <s v="EMP1033"/>
    <x v="192"/>
    <x v="579"/>
    <x v="1"/>
    <n v="1638"/>
    <n v="1261"/>
    <n v="1261"/>
    <n v="1638"/>
    <n v="377"/>
    <x v="39"/>
    <s v="Jerry Perry"/>
    <x v="192"/>
    <x v="3"/>
    <x v="10"/>
    <x v="2"/>
  </r>
  <r>
    <s v="AX20956"/>
    <s v="ENX2034"/>
    <s v="A164"/>
    <s v="EMP1000"/>
    <x v="668"/>
    <x v="606"/>
    <x v="2"/>
    <n v="871"/>
    <n v="540"/>
    <n v="1620"/>
    <n v="2613"/>
    <n v="993"/>
    <x v="68"/>
    <s v="Fred Robertson"/>
    <x v="668"/>
    <x v="2"/>
    <x v="6"/>
    <x v="2"/>
  </r>
  <r>
    <s v="AX20963"/>
    <s v="ENX2074"/>
    <s v="A101"/>
    <s v="EMP1041"/>
    <x v="794"/>
    <x v="599"/>
    <x v="3"/>
    <n v="504"/>
    <n v="408"/>
    <n v="1632"/>
    <n v="2016"/>
    <n v="384"/>
    <x v="26"/>
    <s v="Joe Sims"/>
    <x v="794"/>
    <x v="0"/>
    <x v="7"/>
    <x v="2"/>
  </r>
  <r>
    <s v="AX20965"/>
    <s v="ENX2093"/>
    <s v="A104"/>
    <s v="EMP1018"/>
    <x v="757"/>
    <x v="469"/>
    <x v="2"/>
    <n v="112"/>
    <n v="90"/>
    <n v="270"/>
    <n v="336"/>
    <n v="66"/>
    <x v="53"/>
    <s v="Jimmy Young"/>
    <x v="757"/>
    <x v="0"/>
    <x v="1"/>
    <x v="2"/>
  </r>
  <r>
    <s v="AX20966"/>
    <s v="ENX2064"/>
    <s v="A150"/>
    <s v="EMP1044"/>
    <x v="657"/>
    <x v="547"/>
    <x v="1"/>
    <n v="1414"/>
    <n v="962"/>
    <n v="962"/>
    <n v="1414"/>
    <n v="452"/>
    <x v="27"/>
    <s v="Martin Carr"/>
    <x v="657"/>
    <x v="5"/>
    <x v="8"/>
    <x v="2"/>
  </r>
  <r>
    <s v="AX20969"/>
    <s v="ENX2059"/>
    <s v="A129"/>
    <s v="EMP1034"/>
    <x v="414"/>
    <x v="596"/>
    <x v="1"/>
    <n v="1494"/>
    <n v="971"/>
    <n v="971"/>
    <n v="1494"/>
    <n v="523"/>
    <x v="59"/>
    <s v="Arthur Mccoy"/>
    <x v="414"/>
    <x v="5"/>
    <x v="2"/>
    <x v="2"/>
  </r>
  <r>
    <s v="AX20971"/>
    <s v="ENX2000"/>
    <s v="A100"/>
    <s v="EMP1026"/>
    <x v="14"/>
    <x v="676"/>
    <x v="0"/>
    <n v="2241"/>
    <n v="1367"/>
    <n v="2734"/>
    <n v="4482"/>
    <n v="1748"/>
    <x v="67"/>
    <s v="Martin Perry"/>
    <x v="14"/>
    <x v="5"/>
    <x v="9"/>
    <x v="2"/>
  </r>
  <r>
    <s v="AX20972"/>
    <s v="ENX2100"/>
    <s v="A102"/>
    <s v="EMP1012"/>
    <x v="622"/>
    <x v="797"/>
    <x v="0"/>
    <n v="799"/>
    <n v="455"/>
    <n v="910"/>
    <n v="1598"/>
    <n v="688"/>
    <x v="43"/>
    <s v="John Reyes"/>
    <x v="622"/>
    <x v="3"/>
    <x v="2"/>
    <x v="2"/>
  </r>
  <r>
    <s v="AX20974"/>
    <s v="ENX2034"/>
    <s v="A158"/>
    <s v="EMP1023"/>
    <x v="382"/>
    <x v="660"/>
    <x v="1"/>
    <n v="871"/>
    <n v="540"/>
    <n v="540"/>
    <n v="871"/>
    <n v="331"/>
    <x v="4"/>
    <s v="Brian Davis"/>
    <x v="382"/>
    <x v="6"/>
    <x v="5"/>
    <x v="2"/>
  </r>
  <r>
    <s v="AX20975"/>
    <s v="ENX2024"/>
    <s v="A158"/>
    <s v="EMP1031"/>
    <x v="740"/>
    <x v="460"/>
    <x v="3"/>
    <n v="356"/>
    <n v="292"/>
    <n v="1168"/>
    <n v="1424"/>
    <n v="256"/>
    <x v="4"/>
    <s v="Brian Thomas"/>
    <x v="740"/>
    <x v="0"/>
    <x v="6"/>
    <x v="2"/>
  </r>
  <r>
    <s v="AX20977"/>
    <s v="ENX2022"/>
    <s v="A124"/>
    <s v="EMP1040"/>
    <x v="623"/>
    <x v="751"/>
    <x v="2"/>
    <n v="561"/>
    <n v="421"/>
    <n v="1263"/>
    <n v="1683"/>
    <n v="420"/>
    <x v="21"/>
    <s v="Patrick Ruiz"/>
    <x v="623"/>
    <x v="4"/>
    <x v="9"/>
    <x v="2"/>
  </r>
  <r>
    <s v="AX20978"/>
    <s v="ENX2075"/>
    <s v="A156"/>
    <s v="EMP1021"/>
    <x v="631"/>
    <x v="778"/>
    <x v="0"/>
    <n v="400"/>
    <n v="208"/>
    <n v="416"/>
    <n v="800"/>
    <n v="384"/>
    <x v="39"/>
    <s v="Clarence Fox"/>
    <x v="631"/>
    <x v="4"/>
    <x v="2"/>
    <x v="2"/>
  </r>
  <r>
    <s v="AX20985"/>
    <s v="ENX2094"/>
    <s v="A159"/>
    <s v="EMP1003"/>
    <x v="235"/>
    <x v="551"/>
    <x v="0"/>
    <n v="771"/>
    <n v="648"/>
    <n v="1296"/>
    <n v="1542"/>
    <n v="246"/>
    <x v="52"/>
    <s v="Christopher Tucker"/>
    <x v="235"/>
    <x v="4"/>
    <x v="8"/>
    <x v="2"/>
  </r>
  <r>
    <s v="AX20990"/>
    <s v="ENX2045"/>
    <s v="A148"/>
    <s v="EMP1023"/>
    <x v="343"/>
    <x v="760"/>
    <x v="2"/>
    <n v="556"/>
    <n v="395"/>
    <n v="1185"/>
    <n v="1668"/>
    <n v="483"/>
    <x v="31"/>
    <s v="Brian Davis"/>
    <x v="343"/>
    <x v="6"/>
    <x v="9"/>
    <x v="2"/>
  </r>
  <r>
    <s v="AX20993"/>
    <s v="ENX2036"/>
    <s v="A115"/>
    <s v="EMP1012"/>
    <x v="312"/>
    <x v="547"/>
    <x v="3"/>
    <n v="1582"/>
    <n v="1234"/>
    <n v="4936"/>
    <n v="6328"/>
    <n v="1392"/>
    <x v="22"/>
    <s v="John Reyes"/>
    <x v="312"/>
    <x v="5"/>
    <x v="8"/>
    <x v="2"/>
  </r>
  <r>
    <s v="AX21003"/>
    <s v="ENX2043"/>
    <s v="A124"/>
    <s v="EMP1001"/>
    <x v="690"/>
    <x v="710"/>
    <x v="1"/>
    <n v="545"/>
    <n v="425"/>
    <n v="425"/>
    <n v="545"/>
    <n v="120"/>
    <x v="21"/>
    <s v="Kevin Butler"/>
    <x v="690"/>
    <x v="6"/>
    <x v="10"/>
    <x v="2"/>
  </r>
  <r>
    <s v="AX21008"/>
    <s v="ENX2089"/>
    <s v="A123"/>
    <s v="EMP1038"/>
    <x v="8"/>
    <x v="762"/>
    <x v="1"/>
    <n v="2294"/>
    <n v="1399"/>
    <n v="1399"/>
    <n v="2294"/>
    <n v="895"/>
    <x v="62"/>
    <s v="Scott Mason"/>
    <x v="8"/>
    <x v="2"/>
    <x v="7"/>
    <x v="2"/>
  </r>
  <r>
    <s v="AX21010"/>
    <s v="ENX2056"/>
    <s v="A125"/>
    <s v="EMP1023"/>
    <x v="676"/>
    <x v="575"/>
    <x v="1"/>
    <n v="1635"/>
    <n v="1046"/>
    <n v="1046"/>
    <n v="1635"/>
    <n v="589"/>
    <x v="72"/>
    <s v="Brian Davis"/>
    <x v="676"/>
    <x v="5"/>
    <x v="7"/>
    <x v="2"/>
  </r>
  <r>
    <s v="AX21014"/>
    <s v="ENX2014"/>
    <s v="A121"/>
    <s v="EMP1033"/>
    <x v="85"/>
    <x v="774"/>
    <x v="0"/>
    <n v="1809"/>
    <n v="1067"/>
    <n v="2134"/>
    <n v="3618"/>
    <n v="1484"/>
    <x v="70"/>
    <s v="Jerry Perry"/>
    <x v="85"/>
    <x v="0"/>
    <x v="2"/>
    <x v="2"/>
  </r>
  <r>
    <s v="AX21015"/>
    <s v="ENX2083"/>
    <s v="A111"/>
    <s v="EMP1003"/>
    <x v="134"/>
    <x v="545"/>
    <x v="1"/>
    <n v="2141"/>
    <n v="1777"/>
    <n v="1777"/>
    <n v="2141"/>
    <n v="364"/>
    <x v="19"/>
    <s v="Christopher Tucker"/>
    <x v="134"/>
    <x v="1"/>
    <x v="3"/>
    <x v="2"/>
  </r>
  <r>
    <s v="AX21016"/>
    <s v="ENX2055"/>
    <s v="A122"/>
    <s v="EMP1026"/>
    <x v="80"/>
    <x v="618"/>
    <x v="1"/>
    <n v="2495"/>
    <n v="1896"/>
    <n v="1896"/>
    <n v="2495"/>
    <n v="599"/>
    <x v="17"/>
    <s v="Martin Perry"/>
    <x v="80"/>
    <x v="2"/>
    <x v="9"/>
    <x v="2"/>
  </r>
  <r>
    <s v="AX21017"/>
    <s v="ENX2074"/>
    <s v="A118"/>
    <s v="EMP1008"/>
    <x v="255"/>
    <x v="535"/>
    <x v="1"/>
    <n v="504"/>
    <n v="408"/>
    <n v="408"/>
    <n v="504"/>
    <n v="96"/>
    <x v="11"/>
    <s v="Carl Elliott"/>
    <x v="255"/>
    <x v="1"/>
    <x v="8"/>
    <x v="2"/>
  </r>
  <r>
    <s v="AX21026"/>
    <s v="ENX2003"/>
    <s v="A163"/>
    <s v="EMP1032"/>
    <x v="351"/>
    <x v="518"/>
    <x v="1"/>
    <n v="1783"/>
    <n v="1516"/>
    <n v="1516"/>
    <n v="1783"/>
    <n v="267"/>
    <x v="60"/>
    <s v="Larry Castillo"/>
    <x v="351"/>
    <x v="1"/>
    <x v="7"/>
    <x v="2"/>
  </r>
  <r>
    <s v="AX21028"/>
    <s v="ENX2011"/>
    <s v="A108"/>
    <s v="EMP1007"/>
    <x v="46"/>
    <x v="483"/>
    <x v="3"/>
    <n v="530"/>
    <n v="435"/>
    <n v="1740"/>
    <n v="2120"/>
    <n v="380"/>
    <x v="64"/>
    <s v="Jeremy Mendoza"/>
    <x v="46"/>
    <x v="0"/>
    <x v="8"/>
    <x v="2"/>
  </r>
  <r>
    <s v="AX21029"/>
    <s v="ENX2082"/>
    <s v="A144"/>
    <s v="EMP1036"/>
    <x v="550"/>
    <x v="757"/>
    <x v="1"/>
    <n v="1103"/>
    <n v="838"/>
    <n v="838"/>
    <n v="1103"/>
    <n v="265"/>
    <x v="33"/>
    <s v="Robert Reed"/>
    <x v="550"/>
    <x v="5"/>
    <x v="6"/>
    <x v="2"/>
  </r>
  <r>
    <s v="AX21030"/>
    <s v="ENX2026"/>
    <s v="A116"/>
    <s v="EMP1035"/>
    <x v="730"/>
    <x v="503"/>
    <x v="2"/>
    <n v="947"/>
    <n v="786"/>
    <n v="2358"/>
    <n v="2841"/>
    <n v="483"/>
    <x v="47"/>
    <s v="Roger Ramos"/>
    <x v="730"/>
    <x v="6"/>
    <x v="8"/>
    <x v="2"/>
  </r>
  <r>
    <s v="AX21032"/>
    <s v="ENX2050"/>
    <s v="A122"/>
    <s v="EMP1010"/>
    <x v="648"/>
    <x v="719"/>
    <x v="1"/>
    <n v="2391"/>
    <n v="1291"/>
    <n v="1291"/>
    <n v="2391"/>
    <n v="1100"/>
    <x v="17"/>
    <s v="Joshua Cook"/>
    <x v="648"/>
    <x v="1"/>
    <x v="0"/>
    <x v="2"/>
  </r>
  <r>
    <s v="AX21037"/>
    <s v="ENX2068"/>
    <s v="A132"/>
    <s v="EMP1008"/>
    <x v="542"/>
    <x v="776"/>
    <x v="1"/>
    <n v="1500"/>
    <n v="900"/>
    <n v="900"/>
    <n v="1500"/>
    <n v="600"/>
    <x v="56"/>
    <s v="Carl Elliott"/>
    <x v="542"/>
    <x v="2"/>
    <x v="3"/>
    <x v="2"/>
  </r>
  <r>
    <s v="AX21039"/>
    <s v="ENX2037"/>
    <s v="A144"/>
    <s v="EMP1017"/>
    <x v="721"/>
    <x v="761"/>
    <x v="1"/>
    <n v="880"/>
    <n v="634"/>
    <n v="634"/>
    <n v="880"/>
    <n v="246"/>
    <x v="33"/>
    <s v="Brian Hansen"/>
    <x v="721"/>
    <x v="3"/>
    <x v="2"/>
    <x v="2"/>
  </r>
  <r>
    <s v="AX21041"/>
    <s v="ENX2008"/>
    <s v="A157"/>
    <s v="EMP1009"/>
    <x v="24"/>
    <x v="613"/>
    <x v="1"/>
    <n v="315"/>
    <n v="208"/>
    <n v="208"/>
    <n v="315"/>
    <n v="107"/>
    <x v="0"/>
    <s v="Kenneth Fields"/>
    <x v="24"/>
    <x v="0"/>
    <x v="8"/>
    <x v="2"/>
  </r>
  <r>
    <s v="AX21043"/>
    <s v="ENX2074"/>
    <s v="A130"/>
    <s v="EMP1035"/>
    <x v="78"/>
    <x v="729"/>
    <x v="1"/>
    <n v="504"/>
    <n v="408"/>
    <n v="408"/>
    <n v="504"/>
    <n v="96"/>
    <x v="3"/>
    <s v="Roger Ramos"/>
    <x v="78"/>
    <x v="5"/>
    <x v="6"/>
    <x v="2"/>
  </r>
  <r>
    <s v="AX21045"/>
    <s v="ENX2021"/>
    <s v="A110"/>
    <s v="EMP1040"/>
    <x v="49"/>
    <x v="721"/>
    <x v="2"/>
    <n v="217"/>
    <n v="171"/>
    <n v="513"/>
    <n v="651"/>
    <n v="138"/>
    <x v="73"/>
    <s v="Patrick Ruiz"/>
    <x v="49"/>
    <x v="2"/>
    <x v="1"/>
    <x v="2"/>
  </r>
  <r>
    <s v="AX21046"/>
    <s v="ENX2079"/>
    <s v="A123"/>
    <s v="EMP1018"/>
    <x v="501"/>
    <x v="630"/>
    <x v="2"/>
    <n v="1725"/>
    <n v="1363"/>
    <n v="4089"/>
    <n v="5175"/>
    <n v="1086"/>
    <x v="62"/>
    <s v="Jimmy Young"/>
    <x v="501"/>
    <x v="4"/>
    <x v="7"/>
    <x v="2"/>
  </r>
  <r>
    <s v="AX21048"/>
    <s v="ENX2024"/>
    <s v="A161"/>
    <s v="EMP1008"/>
    <x v="479"/>
    <x v="804"/>
    <x v="3"/>
    <n v="356"/>
    <n v="292"/>
    <n v="1168"/>
    <n v="1424"/>
    <n v="256"/>
    <x v="25"/>
    <s v="Carl Elliott"/>
    <x v="479"/>
    <x v="5"/>
    <x v="2"/>
    <x v="2"/>
  </r>
  <r>
    <s v="AX21050"/>
    <s v="ENX2063"/>
    <s v="A126"/>
    <s v="EMP1013"/>
    <x v="590"/>
    <x v="480"/>
    <x v="1"/>
    <n v="1708"/>
    <n v="871"/>
    <n v="871"/>
    <n v="1708"/>
    <n v="837"/>
    <x v="38"/>
    <s v="Charles Harper"/>
    <x v="590"/>
    <x v="3"/>
    <x v="9"/>
    <x v="2"/>
  </r>
  <r>
    <s v="AX21052"/>
    <s v="ENX2066"/>
    <s v="A160"/>
    <s v="EMP1032"/>
    <x v="373"/>
    <x v="478"/>
    <x v="1"/>
    <n v="2091"/>
    <n v="1485"/>
    <n v="1485"/>
    <n v="2091"/>
    <n v="606"/>
    <x v="1"/>
    <s v="Larry Castillo"/>
    <x v="373"/>
    <x v="5"/>
    <x v="11"/>
    <x v="2"/>
  </r>
  <r>
    <s v="AX21056"/>
    <s v="ENX2004"/>
    <s v="A147"/>
    <s v="EMP1020"/>
    <x v="46"/>
    <x v="449"/>
    <x v="1"/>
    <n v="1278"/>
    <n v="665"/>
    <n v="665"/>
    <n v="1278"/>
    <n v="613"/>
    <x v="20"/>
    <s v="Ryan Butler"/>
    <x v="46"/>
    <x v="6"/>
    <x v="1"/>
    <x v="2"/>
  </r>
  <r>
    <s v="AX21057"/>
    <s v="ENX2034"/>
    <s v="A160"/>
    <s v="EMP1024"/>
    <x v="471"/>
    <x v="611"/>
    <x v="1"/>
    <n v="871"/>
    <n v="540"/>
    <n v="540"/>
    <n v="871"/>
    <n v="331"/>
    <x v="1"/>
    <s v="Ernest Wheeler"/>
    <x v="471"/>
    <x v="3"/>
    <x v="3"/>
    <x v="2"/>
  </r>
  <r>
    <s v="AX21060"/>
    <s v="ENX2033"/>
    <s v="A160"/>
    <s v="EMP1024"/>
    <x v="474"/>
    <x v="457"/>
    <x v="1"/>
    <n v="2182"/>
    <n v="1200"/>
    <n v="1200"/>
    <n v="2182"/>
    <n v="982"/>
    <x v="1"/>
    <s v="Ernest Wheeler"/>
    <x v="474"/>
    <x v="2"/>
    <x v="3"/>
    <x v="2"/>
  </r>
  <r>
    <s v="AX21061"/>
    <s v="ENX2099"/>
    <s v="A108"/>
    <s v="EMP1018"/>
    <x v="106"/>
    <x v="449"/>
    <x v="1"/>
    <n v="1367"/>
    <n v="984"/>
    <n v="984"/>
    <n v="1367"/>
    <n v="383"/>
    <x v="64"/>
    <s v="Jimmy Young"/>
    <x v="106"/>
    <x v="6"/>
    <x v="1"/>
    <x v="2"/>
  </r>
  <r>
    <s v="AX21064"/>
    <s v="ENX2061"/>
    <s v="A160"/>
    <s v="EMP1000"/>
    <x v="85"/>
    <x v="498"/>
    <x v="1"/>
    <n v="913"/>
    <n v="584"/>
    <n v="584"/>
    <n v="913"/>
    <n v="329"/>
    <x v="1"/>
    <s v="Fred Robertson"/>
    <x v="85"/>
    <x v="0"/>
    <x v="4"/>
    <x v="2"/>
  </r>
  <r>
    <s v="AX21066"/>
    <s v="ENX2021"/>
    <s v="A162"/>
    <s v="EMP1021"/>
    <x v="552"/>
    <x v="769"/>
    <x v="1"/>
    <n v="217"/>
    <n v="171"/>
    <n v="171"/>
    <n v="217"/>
    <n v="46"/>
    <x v="48"/>
    <s v="Clarence Fox"/>
    <x v="552"/>
    <x v="3"/>
    <x v="3"/>
    <x v="2"/>
  </r>
  <r>
    <s v="AX21068"/>
    <s v="ENX2008"/>
    <s v="A132"/>
    <s v="EMP1031"/>
    <x v="525"/>
    <x v="614"/>
    <x v="1"/>
    <n v="315"/>
    <n v="208"/>
    <n v="208"/>
    <n v="315"/>
    <n v="107"/>
    <x v="56"/>
    <s v="Brian Thomas"/>
    <x v="525"/>
    <x v="4"/>
    <x v="2"/>
    <x v="2"/>
  </r>
  <r>
    <s v="AX21069"/>
    <s v="ENX2015"/>
    <s v="A135"/>
    <s v="EMP1036"/>
    <x v="508"/>
    <x v="649"/>
    <x v="2"/>
    <n v="637"/>
    <n v="389"/>
    <n v="1167"/>
    <n v="1911"/>
    <n v="744"/>
    <x v="44"/>
    <s v="Robert Reed"/>
    <x v="508"/>
    <x v="6"/>
    <x v="3"/>
    <x v="2"/>
  </r>
  <r>
    <s v="AX21070"/>
    <s v="ENX2003"/>
    <s v="A126"/>
    <s v="EMP1025"/>
    <x v="717"/>
    <x v="584"/>
    <x v="2"/>
    <n v="1783"/>
    <n v="1516"/>
    <n v="4548"/>
    <n v="5349"/>
    <n v="801"/>
    <x v="38"/>
    <s v="Ernest Wagner"/>
    <x v="717"/>
    <x v="3"/>
    <x v="1"/>
    <x v="2"/>
  </r>
  <r>
    <s v="AX21071"/>
    <s v="ENX2026"/>
    <s v="A106"/>
    <s v="EMP1012"/>
    <x v="220"/>
    <x v="526"/>
    <x v="2"/>
    <n v="947"/>
    <n v="786"/>
    <n v="2358"/>
    <n v="2841"/>
    <n v="483"/>
    <x v="35"/>
    <s v="John Reyes"/>
    <x v="220"/>
    <x v="2"/>
    <x v="0"/>
    <x v="2"/>
  </r>
  <r>
    <s v="AX21073"/>
    <s v="ENX2018"/>
    <s v="A133"/>
    <s v="EMP1003"/>
    <x v="704"/>
    <x v="488"/>
    <x v="0"/>
    <n v="1972"/>
    <n v="1321"/>
    <n v="2642"/>
    <n v="3944"/>
    <n v="1302"/>
    <x v="37"/>
    <s v="Christopher Tucker"/>
    <x v="704"/>
    <x v="2"/>
    <x v="3"/>
    <x v="2"/>
  </r>
  <r>
    <s v="AX21075"/>
    <s v="ENX2049"/>
    <s v="A111"/>
    <s v="EMP1006"/>
    <x v="429"/>
    <x v="665"/>
    <x v="2"/>
    <n v="826"/>
    <n v="562"/>
    <n v="1686"/>
    <n v="2478"/>
    <n v="792"/>
    <x v="19"/>
    <s v="Sean Miller"/>
    <x v="429"/>
    <x v="0"/>
    <x v="6"/>
    <x v="2"/>
  </r>
  <r>
    <s v="AX21076"/>
    <s v="ENX2017"/>
    <s v="A145"/>
    <s v="EMP1008"/>
    <x v="183"/>
    <x v="574"/>
    <x v="3"/>
    <n v="35"/>
    <n v="22"/>
    <n v="88"/>
    <n v="140"/>
    <n v="52"/>
    <x v="50"/>
    <s v="Carl Elliott"/>
    <x v="183"/>
    <x v="4"/>
    <x v="3"/>
    <x v="2"/>
  </r>
  <r>
    <s v="AX21077"/>
    <s v="ENX2087"/>
    <s v="A134"/>
    <s v="EMP1035"/>
    <x v="645"/>
    <x v="651"/>
    <x v="1"/>
    <n v="1022"/>
    <n v="818"/>
    <n v="818"/>
    <n v="1022"/>
    <n v="204"/>
    <x v="7"/>
    <s v="Roger Ramos"/>
    <x v="645"/>
    <x v="3"/>
    <x v="6"/>
    <x v="2"/>
  </r>
  <r>
    <s v="AX21078"/>
    <s v="ENX2045"/>
    <s v="A108"/>
    <s v="EMP1034"/>
    <x v="73"/>
    <x v="771"/>
    <x v="2"/>
    <n v="556"/>
    <n v="395"/>
    <n v="1185"/>
    <n v="1668"/>
    <n v="483"/>
    <x v="64"/>
    <s v="Arthur Mccoy"/>
    <x v="73"/>
    <x v="4"/>
    <x v="8"/>
    <x v="2"/>
  </r>
  <r>
    <s v="AX21088"/>
    <s v="ENX2070"/>
    <s v="A100"/>
    <s v="EMP1022"/>
    <x v="771"/>
    <x v="561"/>
    <x v="1"/>
    <n v="1671"/>
    <n v="1220"/>
    <n v="1220"/>
    <n v="1671"/>
    <n v="451"/>
    <x v="67"/>
    <s v="Walter Cook"/>
    <x v="771"/>
    <x v="2"/>
    <x v="3"/>
    <x v="2"/>
  </r>
  <r>
    <s v="AX21092"/>
    <s v="ENX2074"/>
    <s v="A166"/>
    <s v="EMP1017"/>
    <x v="294"/>
    <x v="470"/>
    <x v="1"/>
    <n v="504"/>
    <n v="408"/>
    <n v="408"/>
    <n v="504"/>
    <n v="96"/>
    <x v="65"/>
    <s v="Brian Hansen"/>
    <x v="294"/>
    <x v="3"/>
    <x v="7"/>
    <x v="2"/>
  </r>
  <r>
    <s v="AX21099"/>
    <s v="ENX2082"/>
    <s v="A124"/>
    <s v="EMP1039"/>
    <x v="14"/>
    <x v="550"/>
    <x v="0"/>
    <n v="1103"/>
    <n v="838"/>
    <n v="1676"/>
    <n v="2206"/>
    <n v="530"/>
    <x v="21"/>
    <s v="Eugene Holmes"/>
    <x v="14"/>
    <x v="6"/>
    <x v="2"/>
    <x v="2"/>
  </r>
  <r>
    <s v="AX21107"/>
    <s v="ENX2059"/>
    <s v="A114"/>
    <s v="EMP1004"/>
    <x v="522"/>
    <x v="566"/>
    <x v="1"/>
    <n v="1494"/>
    <n v="971"/>
    <n v="971"/>
    <n v="1494"/>
    <n v="523"/>
    <x v="36"/>
    <s v="Kenneth Bradley"/>
    <x v="522"/>
    <x v="5"/>
    <x v="8"/>
    <x v="2"/>
  </r>
  <r>
    <s v="AX21112"/>
    <s v="ENX2027"/>
    <s v="A151"/>
    <s v="EMP1006"/>
    <x v="435"/>
    <x v="552"/>
    <x v="2"/>
    <n v="2497"/>
    <n v="1473"/>
    <n v="4419"/>
    <n v="7491"/>
    <n v="3072"/>
    <x v="24"/>
    <s v="Sean Miller"/>
    <x v="435"/>
    <x v="3"/>
    <x v="9"/>
    <x v="2"/>
  </r>
  <r>
    <s v="AX21115"/>
    <s v="ENX2090"/>
    <s v="A156"/>
    <s v="EMP1043"/>
    <x v="167"/>
    <x v="454"/>
    <x v="1"/>
    <n v="1338"/>
    <n v="682"/>
    <n v="682"/>
    <n v="1338"/>
    <n v="656"/>
    <x v="39"/>
    <s v="Joshua Taylor"/>
    <x v="167"/>
    <x v="1"/>
    <x v="7"/>
    <x v="2"/>
  </r>
  <r>
    <s v="AX21116"/>
    <s v="ENX2008"/>
    <s v="A152"/>
    <s v="EMP1002"/>
    <x v="292"/>
    <x v="539"/>
    <x v="1"/>
    <n v="315"/>
    <n v="208"/>
    <n v="208"/>
    <n v="315"/>
    <n v="107"/>
    <x v="54"/>
    <s v="Andrew Bowman"/>
    <x v="292"/>
    <x v="4"/>
    <x v="6"/>
    <x v="2"/>
  </r>
  <r>
    <s v="AX21117"/>
    <s v="ENX2021"/>
    <s v="A111"/>
    <s v="EMP1026"/>
    <x v="184"/>
    <x v="474"/>
    <x v="1"/>
    <n v="217"/>
    <n v="171"/>
    <n v="171"/>
    <n v="217"/>
    <n v="46"/>
    <x v="19"/>
    <s v="Martin Perry"/>
    <x v="184"/>
    <x v="4"/>
    <x v="10"/>
    <x v="2"/>
  </r>
  <r>
    <s v="AX21119"/>
    <s v="ENX2085"/>
    <s v="A168"/>
    <s v="EMP1001"/>
    <x v="689"/>
    <x v="638"/>
    <x v="1"/>
    <n v="1862"/>
    <n v="1173"/>
    <n v="1173"/>
    <n v="1862"/>
    <n v="689"/>
    <x v="45"/>
    <s v="Kevin Butler"/>
    <x v="689"/>
    <x v="4"/>
    <x v="8"/>
    <x v="2"/>
  </r>
  <r>
    <s v="AX21122"/>
    <s v="ENX2041"/>
    <s v="A144"/>
    <s v="EMP1044"/>
    <x v="305"/>
    <x v="477"/>
    <x v="1"/>
    <n v="1380"/>
    <n v="1090"/>
    <n v="1090"/>
    <n v="1380"/>
    <n v="290"/>
    <x v="33"/>
    <s v="Martin Carr"/>
    <x v="305"/>
    <x v="6"/>
    <x v="5"/>
    <x v="2"/>
  </r>
  <r>
    <s v="AX21124"/>
    <s v="ENX2036"/>
    <s v="A135"/>
    <s v="EMP1034"/>
    <x v="565"/>
    <x v="521"/>
    <x v="2"/>
    <n v="1582"/>
    <n v="1234"/>
    <n v="3702"/>
    <n v="4746"/>
    <n v="1044"/>
    <x v="44"/>
    <s v="Arthur Mccoy"/>
    <x v="565"/>
    <x v="2"/>
    <x v="6"/>
    <x v="2"/>
  </r>
  <r>
    <s v="AX21129"/>
    <s v="ENX2024"/>
    <s v="A152"/>
    <s v="EMP1032"/>
    <x v="390"/>
    <x v="548"/>
    <x v="2"/>
    <n v="356"/>
    <n v="292"/>
    <n v="876"/>
    <n v="1068"/>
    <n v="192"/>
    <x v="54"/>
    <s v="Larry Castillo"/>
    <x v="390"/>
    <x v="6"/>
    <x v="5"/>
    <x v="2"/>
  </r>
  <r>
    <s v="AX21132"/>
    <s v="ENX2059"/>
    <s v="A130"/>
    <s v="EMP1019"/>
    <x v="88"/>
    <x v="448"/>
    <x v="3"/>
    <n v="1494"/>
    <n v="971"/>
    <n v="3884"/>
    <n v="5976"/>
    <n v="2092"/>
    <x v="3"/>
    <s v="Roger Robertson"/>
    <x v="88"/>
    <x v="1"/>
    <x v="11"/>
    <x v="2"/>
  </r>
  <r>
    <s v="AX21133"/>
    <s v="ENX2067"/>
    <s v="A135"/>
    <s v="EMP1018"/>
    <x v="206"/>
    <x v="553"/>
    <x v="1"/>
    <n v="1119"/>
    <n v="683"/>
    <n v="683"/>
    <n v="1119"/>
    <n v="436"/>
    <x v="44"/>
    <s v="Jimmy Young"/>
    <x v="206"/>
    <x v="5"/>
    <x v="4"/>
    <x v="2"/>
  </r>
  <r>
    <s v="AX21136"/>
    <s v="ENX2084"/>
    <s v="A101"/>
    <s v="EMP1017"/>
    <x v="594"/>
    <x v="544"/>
    <x v="1"/>
    <n v="1783"/>
    <n v="1230"/>
    <n v="1230"/>
    <n v="1783"/>
    <n v="553"/>
    <x v="26"/>
    <s v="Brian Hansen"/>
    <x v="594"/>
    <x v="5"/>
    <x v="3"/>
    <x v="2"/>
  </r>
  <r>
    <s v="AX21138"/>
    <s v="ENX2098"/>
    <s v="A102"/>
    <s v="EMP1006"/>
    <x v="10"/>
    <x v="680"/>
    <x v="2"/>
    <n v="1178"/>
    <n v="683"/>
    <n v="2049"/>
    <n v="3534"/>
    <n v="1485"/>
    <x v="43"/>
    <s v="Sean Miller"/>
    <x v="10"/>
    <x v="1"/>
    <x v="4"/>
    <x v="2"/>
  </r>
  <r>
    <s v="AX21139"/>
    <s v="ENX2069"/>
    <s v="A133"/>
    <s v="EMP1012"/>
    <x v="48"/>
    <x v="719"/>
    <x v="2"/>
    <n v="378"/>
    <n v="291"/>
    <n v="873"/>
    <n v="1134"/>
    <n v="261"/>
    <x v="37"/>
    <s v="John Reyes"/>
    <x v="48"/>
    <x v="1"/>
    <x v="0"/>
    <x v="2"/>
  </r>
  <r>
    <s v="AX21140"/>
    <s v="ENX2067"/>
    <s v="A113"/>
    <s v="EMP1030"/>
    <x v="370"/>
    <x v="456"/>
    <x v="3"/>
    <n v="1119"/>
    <n v="683"/>
    <n v="2732"/>
    <n v="4476"/>
    <n v="1744"/>
    <x v="49"/>
    <s v="Bobby Russell"/>
    <x v="370"/>
    <x v="1"/>
    <x v="2"/>
    <x v="2"/>
  </r>
  <r>
    <s v="AX21144"/>
    <s v="ENX2068"/>
    <s v="A114"/>
    <s v="EMP1026"/>
    <x v="385"/>
    <x v="649"/>
    <x v="2"/>
    <n v="1500"/>
    <n v="900"/>
    <n v="2700"/>
    <n v="4500"/>
    <n v="1800"/>
    <x v="36"/>
    <s v="Martin Perry"/>
    <x v="385"/>
    <x v="6"/>
    <x v="3"/>
    <x v="2"/>
  </r>
  <r>
    <s v="AX21147"/>
    <s v="ENX2086"/>
    <s v="A137"/>
    <s v="EMP1022"/>
    <x v="197"/>
    <x v="536"/>
    <x v="1"/>
    <n v="123"/>
    <n v="84"/>
    <n v="84"/>
    <n v="123"/>
    <n v="39"/>
    <x v="32"/>
    <s v="Walter Cook"/>
    <x v="197"/>
    <x v="1"/>
    <x v="1"/>
    <x v="2"/>
  </r>
  <r>
    <s v="AX21150"/>
    <s v="ENX2036"/>
    <s v="A140"/>
    <s v="EMP1040"/>
    <x v="9"/>
    <x v="630"/>
    <x v="0"/>
    <n v="1582"/>
    <n v="1234"/>
    <n v="2468"/>
    <n v="3164"/>
    <n v="696"/>
    <x v="46"/>
    <s v="Patrick Ruiz"/>
    <x v="9"/>
    <x v="4"/>
    <x v="7"/>
    <x v="2"/>
  </r>
  <r>
    <s v="AX21151"/>
    <s v="ENX2021"/>
    <s v="A168"/>
    <s v="EMP1015"/>
    <x v="246"/>
    <x v="557"/>
    <x v="1"/>
    <n v="217"/>
    <n v="171"/>
    <n v="171"/>
    <n v="217"/>
    <n v="46"/>
    <x v="45"/>
    <s v="Justin Lynch"/>
    <x v="246"/>
    <x v="1"/>
    <x v="9"/>
    <x v="2"/>
  </r>
  <r>
    <s v="AX21152"/>
    <s v="ENX2078"/>
    <s v="A119"/>
    <s v="EMP1000"/>
    <x v="46"/>
    <x v="447"/>
    <x v="1"/>
    <n v="1798"/>
    <n v="971"/>
    <n v="971"/>
    <n v="1798"/>
    <n v="827"/>
    <x v="61"/>
    <s v="Fred Robertson"/>
    <x v="46"/>
    <x v="1"/>
    <x v="10"/>
    <x v="2"/>
  </r>
  <r>
    <s v="AX21155"/>
    <s v="ENX2073"/>
    <s v="A105"/>
    <s v="EMP1002"/>
    <x v="311"/>
    <x v="544"/>
    <x v="1"/>
    <n v="95"/>
    <n v="61"/>
    <n v="61"/>
    <n v="95"/>
    <n v="34"/>
    <x v="57"/>
    <s v="Andrew Bowman"/>
    <x v="311"/>
    <x v="5"/>
    <x v="3"/>
    <x v="2"/>
  </r>
  <r>
    <s v="AX21157"/>
    <s v="ENX2030"/>
    <s v="A150"/>
    <s v="EMP1029"/>
    <x v="681"/>
    <x v="720"/>
    <x v="3"/>
    <n v="1899"/>
    <n v="1044"/>
    <n v="4176"/>
    <n v="7596"/>
    <n v="3420"/>
    <x v="27"/>
    <s v="Howard Gardner"/>
    <x v="681"/>
    <x v="1"/>
    <x v="6"/>
    <x v="2"/>
  </r>
  <r>
    <s v="AX21158"/>
    <s v="ENX2033"/>
    <s v="A110"/>
    <s v="EMP1013"/>
    <x v="73"/>
    <x v="559"/>
    <x v="0"/>
    <n v="2182"/>
    <n v="1200"/>
    <n v="2400"/>
    <n v="4364"/>
    <n v="1964"/>
    <x v="73"/>
    <s v="Charles Harper"/>
    <x v="73"/>
    <x v="4"/>
    <x v="4"/>
    <x v="2"/>
  </r>
  <r>
    <s v="AX21162"/>
    <s v="ENX2026"/>
    <s v="A100"/>
    <s v="EMP1019"/>
    <x v="248"/>
    <x v="638"/>
    <x v="1"/>
    <n v="947"/>
    <n v="786"/>
    <n v="786"/>
    <n v="947"/>
    <n v="161"/>
    <x v="67"/>
    <s v="Roger Robertson"/>
    <x v="248"/>
    <x v="4"/>
    <x v="8"/>
    <x v="2"/>
  </r>
  <r>
    <s v="AX21165"/>
    <s v="ENX2050"/>
    <s v="A111"/>
    <s v="EMP1010"/>
    <x v="784"/>
    <x v="758"/>
    <x v="1"/>
    <n v="2391"/>
    <n v="1291"/>
    <n v="1291"/>
    <n v="2391"/>
    <n v="1100"/>
    <x v="19"/>
    <s v="Joshua Cook"/>
    <x v="784"/>
    <x v="0"/>
    <x v="11"/>
    <x v="2"/>
  </r>
  <r>
    <s v="AX21168"/>
    <s v="ENX2086"/>
    <s v="A103"/>
    <s v="EMP1018"/>
    <x v="153"/>
    <x v="550"/>
    <x v="1"/>
    <n v="123"/>
    <n v="84"/>
    <n v="84"/>
    <n v="123"/>
    <n v="39"/>
    <x v="2"/>
    <s v="Jimmy Young"/>
    <x v="153"/>
    <x v="6"/>
    <x v="2"/>
    <x v="2"/>
  </r>
  <r>
    <s v="AX21171"/>
    <s v="ENX2046"/>
    <s v="A107"/>
    <s v="EMP1015"/>
    <x v="456"/>
    <x v="689"/>
    <x v="1"/>
    <n v="2410"/>
    <n v="1518"/>
    <n v="1518"/>
    <n v="2410"/>
    <n v="892"/>
    <x v="13"/>
    <s v="Justin Lynch"/>
    <x v="456"/>
    <x v="6"/>
    <x v="3"/>
    <x v="2"/>
  </r>
  <r>
    <s v="AX21175"/>
    <s v="ENX2083"/>
    <s v="A153"/>
    <s v="EMP1002"/>
    <x v="765"/>
    <x v="683"/>
    <x v="1"/>
    <n v="2141"/>
    <n v="1777"/>
    <n v="1777"/>
    <n v="2141"/>
    <n v="364"/>
    <x v="69"/>
    <s v="Andrew Bowman"/>
    <x v="765"/>
    <x v="1"/>
    <x v="11"/>
    <x v="2"/>
  </r>
  <r>
    <s v="AX21177"/>
    <s v="ENX2083"/>
    <s v="A151"/>
    <s v="EMP1035"/>
    <x v="399"/>
    <x v="669"/>
    <x v="0"/>
    <n v="2141"/>
    <n v="1777"/>
    <n v="3554"/>
    <n v="4282"/>
    <n v="728"/>
    <x v="24"/>
    <s v="Roger Ramos"/>
    <x v="399"/>
    <x v="0"/>
    <x v="9"/>
    <x v="2"/>
  </r>
  <r>
    <s v="AX21180"/>
    <s v="ENX2096"/>
    <s v="A148"/>
    <s v="EMP1001"/>
    <x v="82"/>
    <x v="796"/>
    <x v="1"/>
    <n v="1587"/>
    <n v="1301"/>
    <n v="1301"/>
    <n v="1587"/>
    <n v="286"/>
    <x v="31"/>
    <s v="Kevin Butler"/>
    <x v="82"/>
    <x v="1"/>
    <x v="5"/>
    <x v="2"/>
  </r>
  <r>
    <s v="AX21182"/>
    <s v="ENX2086"/>
    <s v="A104"/>
    <s v="EMP1009"/>
    <x v="250"/>
    <x v="792"/>
    <x v="1"/>
    <n v="123"/>
    <n v="84"/>
    <n v="84"/>
    <n v="123"/>
    <n v="39"/>
    <x v="53"/>
    <s v="Kenneth Fields"/>
    <x v="250"/>
    <x v="1"/>
    <x v="10"/>
    <x v="2"/>
  </r>
  <r>
    <s v="AX21183"/>
    <s v="ENX2039"/>
    <s v="A115"/>
    <s v="EMP1044"/>
    <x v="465"/>
    <x v="534"/>
    <x v="1"/>
    <n v="817"/>
    <n v="409"/>
    <n v="409"/>
    <n v="817"/>
    <n v="408"/>
    <x v="22"/>
    <s v="Martin Carr"/>
    <x v="465"/>
    <x v="1"/>
    <x v="3"/>
    <x v="2"/>
  </r>
  <r>
    <s v="AX21184"/>
    <s v="ENX2026"/>
    <s v="A126"/>
    <s v="EMP1023"/>
    <x v="743"/>
    <x v="598"/>
    <x v="1"/>
    <n v="947"/>
    <n v="786"/>
    <n v="786"/>
    <n v="947"/>
    <n v="161"/>
    <x v="38"/>
    <s v="Brian Davis"/>
    <x v="743"/>
    <x v="2"/>
    <x v="7"/>
    <x v="2"/>
  </r>
  <r>
    <s v="AX21187"/>
    <s v="ENX2070"/>
    <s v="A150"/>
    <s v="EMP1032"/>
    <x v="245"/>
    <x v="478"/>
    <x v="0"/>
    <n v="1671"/>
    <n v="1220"/>
    <n v="2440"/>
    <n v="3342"/>
    <n v="902"/>
    <x v="27"/>
    <s v="Larry Castillo"/>
    <x v="245"/>
    <x v="5"/>
    <x v="11"/>
    <x v="2"/>
  </r>
  <r>
    <s v="AX21191"/>
    <s v="ENX2013"/>
    <s v="A161"/>
    <s v="EMP1032"/>
    <x v="407"/>
    <x v="622"/>
    <x v="2"/>
    <n v="368"/>
    <n v="269"/>
    <n v="807"/>
    <n v="1104"/>
    <n v="297"/>
    <x v="25"/>
    <s v="Larry Castillo"/>
    <x v="407"/>
    <x v="3"/>
    <x v="2"/>
    <x v="2"/>
  </r>
  <r>
    <s v="AX21196"/>
    <s v="ENX2062"/>
    <s v="A107"/>
    <s v="EMP1038"/>
    <x v="96"/>
    <x v="799"/>
    <x v="3"/>
    <n v="2464"/>
    <n v="1774"/>
    <n v="7096"/>
    <n v="9856"/>
    <n v="2760"/>
    <x v="13"/>
    <s v="Scott Mason"/>
    <x v="96"/>
    <x v="3"/>
    <x v="8"/>
    <x v="2"/>
  </r>
  <r>
    <s v="AX21197"/>
    <s v="ENX2061"/>
    <s v="A131"/>
    <s v="EMP1040"/>
    <x v="314"/>
    <x v="550"/>
    <x v="1"/>
    <n v="913"/>
    <n v="584"/>
    <n v="584"/>
    <n v="913"/>
    <n v="329"/>
    <x v="66"/>
    <s v="Patrick Ruiz"/>
    <x v="314"/>
    <x v="6"/>
    <x v="2"/>
    <x v="2"/>
  </r>
  <r>
    <s v="AX21199"/>
    <s v="ENX2062"/>
    <s v="A101"/>
    <s v="EMP1021"/>
    <x v="631"/>
    <x v="696"/>
    <x v="1"/>
    <n v="2464"/>
    <n v="1774"/>
    <n v="1774"/>
    <n v="2464"/>
    <n v="690"/>
    <x v="26"/>
    <s v="Clarence Fox"/>
    <x v="631"/>
    <x v="4"/>
    <x v="7"/>
    <x v="2"/>
  </r>
  <r>
    <s v="AX21200"/>
    <s v="ENX2043"/>
    <s v="A106"/>
    <s v="EMP1024"/>
    <x v="772"/>
    <x v="684"/>
    <x v="1"/>
    <n v="545"/>
    <n v="425"/>
    <n v="425"/>
    <n v="545"/>
    <n v="120"/>
    <x v="35"/>
    <s v="Ernest Wheeler"/>
    <x v="772"/>
    <x v="3"/>
    <x v="7"/>
    <x v="2"/>
  </r>
  <r>
    <s v="AX21208"/>
    <s v="ENX2091"/>
    <s v="A125"/>
    <s v="EMP1001"/>
    <x v="724"/>
    <x v="537"/>
    <x v="1"/>
    <n v="368"/>
    <n v="294"/>
    <n v="294"/>
    <n v="368"/>
    <n v="74"/>
    <x v="72"/>
    <s v="Kevin Butler"/>
    <x v="724"/>
    <x v="4"/>
    <x v="10"/>
    <x v="2"/>
  </r>
  <r>
    <s v="AX21209"/>
    <s v="ENX2010"/>
    <s v="A159"/>
    <s v="EMP1024"/>
    <x v="286"/>
    <x v="472"/>
    <x v="1"/>
    <n v="1812"/>
    <n v="1305"/>
    <n v="1305"/>
    <n v="1812"/>
    <n v="507"/>
    <x v="52"/>
    <s v="Ernest Wheeler"/>
    <x v="286"/>
    <x v="3"/>
    <x v="0"/>
    <x v="2"/>
  </r>
  <r>
    <s v="AX21210"/>
    <s v="ENX2069"/>
    <s v="A143"/>
    <s v="EMP1039"/>
    <x v="35"/>
    <x v="441"/>
    <x v="1"/>
    <n v="378"/>
    <n v="291"/>
    <n v="291"/>
    <n v="378"/>
    <n v="87"/>
    <x v="9"/>
    <s v="Eugene Holmes"/>
    <x v="35"/>
    <x v="0"/>
    <x v="0"/>
    <x v="2"/>
  </r>
  <r>
    <s v="AX21211"/>
    <s v="ENX2054"/>
    <s v="A144"/>
    <s v="EMP1024"/>
    <x v="106"/>
    <x v="794"/>
    <x v="1"/>
    <n v="127"/>
    <n v="79"/>
    <n v="79"/>
    <n v="127"/>
    <n v="48"/>
    <x v="33"/>
    <s v="Ernest Wheeler"/>
    <x v="106"/>
    <x v="4"/>
    <x v="9"/>
    <x v="2"/>
  </r>
  <r>
    <s v="AX21212"/>
    <s v="ENX2064"/>
    <s v="A152"/>
    <s v="EMP1044"/>
    <x v="1"/>
    <x v="720"/>
    <x v="3"/>
    <n v="1414"/>
    <n v="962"/>
    <n v="3848"/>
    <n v="5656"/>
    <n v="1808"/>
    <x v="54"/>
    <s v="Martin Carr"/>
    <x v="1"/>
    <x v="1"/>
    <x v="6"/>
    <x v="2"/>
  </r>
  <r>
    <s v="AX21216"/>
    <s v="ENX2007"/>
    <s v="A106"/>
    <s v="EMP1041"/>
    <x v="51"/>
    <x v="687"/>
    <x v="1"/>
    <n v="1405"/>
    <n v="1054"/>
    <n v="1054"/>
    <n v="1405"/>
    <n v="351"/>
    <x v="35"/>
    <s v="Joe Sims"/>
    <x v="51"/>
    <x v="3"/>
    <x v="0"/>
    <x v="2"/>
  </r>
  <r>
    <s v="AX21218"/>
    <s v="ENX2054"/>
    <s v="A100"/>
    <s v="EMP1014"/>
    <x v="775"/>
    <x v="476"/>
    <x v="2"/>
    <n v="127"/>
    <n v="79"/>
    <n v="237"/>
    <n v="381"/>
    <n v="144"/>
    <x v="67"/>
    <s v="Ronald Reed"/>
    <x v="775"/>
    <x v="6"/>
    <x v="9"/>
    <x v="2"/>
  </r>
  <r>
    <s v="AX21229"/>
    <s v="ENX2089"/>
    <s v="A105"/>
    <s v="EMP1016"/>
    <x v="798"/>
    <x v="542"/>
    <x v="2"/>
    <n v="2294"/>
    <n v="1399"/>
    <n v="4197"/>
    <n v="6882"/>
    <n v="2685"/>
    <x v="57"/>
    <s v="Henry Nelson"/>
    <x v="798"/>
    <x v="5"/>
    <x v="1"/>
    <x v="2"/>
  </r>
  <r>
    <s v="AX21231"/>
    <s v="ENX2019"/>
    <s v="A164"/>
    <s v="EMP1021"/>
    <x v="488"/>
    <x v="453"/>
    <x v="2"/>
    <n v="800"/>
    <n v="536"/>
    <n v="1608"/>
    <n v="2400"/>
    <n v="792"/>
    <x v="68"/>
    <s v="Clarence Fox"/>
    <x v="488"/>
    <x v="3"/>
    <x v="0"/>
    <x v="2"/>
  </r>
  <r>
    <s v="AX21235"/>
    <s v="ENX2061"/>
    <s v="A165"/>
    <s v="EMP1037"/>
    <x v="736"/>
    <x v="748"/>
    <x v="1"/>
    <n v="913"/>
    <n v="584"/>
    <n v="584"/>
    <n v="913"/>
    <n v="329"/>
    <x v="51"/>
    <s v="Carl Hall"/>
    <x v="736"/>
    <x v="1"/>
    <x v="3"/>
    <x v="2"/>
  </r>
  <r>
    <s v="AX21237"/>
    <s v="ENX2001"/>
    <s v="A167"/>
    <s v="EMP1032"/>
    <x v="46"/>
    <x v="723"/>
    <x v="3"/>
    <n v="951"/>
    <n v="504"/>
    <n v="2016"/>
    <n v="3804"/>
    <n v="1788"/>
    <x v="10"/>
    <s v="Larry Castillo"/>
    <x v="46"/>
    <x v="0"/>
    <x v="0"/>
    <x v="2"/>
  </r>
  <r>
    <s v="AX21240"/>
    <s v="ENX2079"/>
    <s v="A173"/>
    <s v="EMP1004"/>
    <x v="778"/>
    <x v="708"/>
    <x v="1"/>
    <n v="1725"/>
    <n v="1363"/>
    <n v="1363"/>
    <n v="1725"/>
    <n v="362"/>
    <x v="14"/>
    <s v="Kenneth Bradley"/>
    <x v="778"/>
    <x v="4"/>
    <x v="4"/>
    <x v="2"/>
  </r>
  <r>
    <s v="AX21252"/>
    <s v="ENX2063"/>
    <s v="A106"/>
    <s v="EMP1043"/>
    <x v="344"/>
    <x v="541"/>
    <x v="2"/>
    <n v="1708"/>
    <n v="871"/>
    <n v="2613"/>
    <n v="5124"/>
    <n v="2511"/>
    <x v="35"/>
    <s v="Joshua Taylor"/>
    <x v="344"/>
    <x v="3"/>
    <x v="7"/>
    <x v="2"/>
  </r>
  <r>
    <s v="AX21253"/>
    <s v="ENX2035"/>
    <s v="A137"/>
    <s v="EMP1027"/>
    <x v="424"/>
    <x v="751"/>
    <x v="2"/>
    <n v="458"/>
    <n v="376"/>
    <n v="1128"/>
    <n v="1374"/>
    <n v="246"/>
    <x v="32"/>
    <s v="Gary Rodriguez"/>
    <x v="424"/>
    <x v="4"/>
    <x v="9"/>
    <x v="2"/>
  </r>
  <r>
    <s v="AX21254"/>
    <s v="ENX2048"/>
    <s v="A148"/>
    <s v="EMP1037"/>
    <x v="322"/>
    <x v="736"/>
    <x v="1"/>
    <n v="502"/>
    <n v="296"/>
    <n v="296"/>
    <n v="502"/>
    <n v="206"/>
    <x v="31"/>
    <s v="Carl Hall"/>
    <x v="322"/>
    <x v="2"/>
    <x v="4"/>
    <x v="2"/>
  </r>
  <r>
    <s v="AX21264"/>
    <s v="ENX2044"/>
    <s v="A148"/>
    <s v="EMP1013"/>
    <x v="739"/>
    <x v="663"/>
    <x v="2"/>
    <n v="886"/>
    <n v="478"/>
    <n v="1434"/>
    <n v="2658"/>
    <n v="1224"/>
    <x v="31"/>
    <s v="Charles Harper"/>
    <x v="739"/>
    <x v="3"/>
    <x v="9"/>
    <x v="2"/>
  </r>
  <r>
    <s v="AX21272"/>
    <s v="ENX2057"/>
    <s v="A168"/>
    <s v="EMP1004"/>
    <x v="540"/>
    <x v="638"/>
    <x v="3"/>
    <n v="181"/>
    <n v="130"/>
    <n v="520"/>
    <n v="724"/>
    <n v="204"/>
    <x v="45"/>
    <s v="Kenneth Bradley"/>
    <x v="540"/>
    <x v="4"/>
    <x v="8"/>
    <x v="2"/>
  </r>
  <r>
    <s v="AX21274"/>
    <s v="ENX2087"/>
    <s v="A143"/>
    <s v="EMP1008"/>
    <x v="508"/>
    <x v="468"/>
    <x v="0"/>
    <n v="1022"/>
    <n v="818"/>
    <n v="1636"/>
    <n v="2044"/>
    <n v="408"/>
    <x v="9"/>
    <s v="Carl Elliott"/>
    <x v="508"/>
    <x v="6"/>
    <x v="6"/>
    <x v="2"/>
  </r>
  <r>
    <s v="AX21275"/>
    <s v="ENX2027"/>
    <s v="A139"/>
    <s v="EMP1025"/>
    <x v="248"/>
    <x v="453"/>
    <x v="3"/>
    <n v="2497"/>
    <n v="1473"/>
    <n v="5892"/>
    <n v="9988"/>
    <n v="4096"/>
    <x v="12"/>
    <s v="Ernest Wagner"/>
    <x v="248"/>
    <x v="3"/>
    <x v="0"/>
    <x v="2"/>
  </r>
  <r>
    <s v="AX21278"/>
    <s v="ENX2001"/>
    <s v="A147"/>
    <s v="EMP1037"/>
    <x v="770"/>
    <x v="729"/>
    <x v="0"/>
    <n v="951"/>
    <n v="504"/>
    <n v="1008"/>
    <n v="1902"/>
    <n v="894"/>
    <x v="20"/>
    <s v="Carl Hall"/>
    <x v="770"/>
    <x v="5"/>
    <x v="6"/>
    <x v="2"/>
  </r>
  <r>
    <s v="AX21284"/>
    <s v="ENX2080"/>
    <s v="A162"/>
    <s v="EMP1016"/>
    <x v="196"/>
    <x v="558"/>
    <x v="0"/>
    <n v="2353"/>
    <n v="1788"/>
    <n v="3576"/>
    <n v="4706"/>
    <n v="1130"/>
    <x v="48"/>
    <s v="Henry Nelson"/>
    <x v="196"/>
    <x v="1"/>
    <x v="6"/>
    <x v="2"/>
  </r>
  <r>
    <s v="AX21285"/>
    <s v="ENX2042"/>
    <s v="A104"/>
    <s v="EMP1038"/>
    <x v="557"/>
    <x v="790"/>
    <x v="1"/>
    <n v="203"/>
    <n v="154"/>
    <n v="154"/>
    <n v="203"/>
    <n v="49"/>
    <x v="53"/>
    <s v="Scott Mason"/>
    <x v="557"/>
    <x v="2"/>
    <x v="11"/>
    <x v="2"/>
  </r>
  <r>
    <s v="AX21296"/>
    <s v="ENX2093"/>
    <s v="A167"/>
    <s v="EMP1044"/>
    <x v="722"/>
    <x v="730"/>
    <x v="0"/>
    <n v="112"/>
    <n v="90"/>
    <n v="180"/>
    <n v="224"/>
    <n v="44"/>
    <x v="10"/>
    <s v="Martin Carr"/>
    <x v="722"/>
    <x v="6"/>
    <x v="1"/>
    <x v="2"/>
  </r>
  <r>
    <s v="AX21297"/>
    <s v="ENX2048"/>
    <s v="A138"/>
    <s v="EMP1034"/>
    <x v="792"/>
    <x v="618"/>
    <x v="1"/>
    <n v="502"/>
    <n v="296"/>
    <n v="296"/>
    <n v="502"/>
    <n v="206"/>
    <x v="6"/>
    <s v="Arthur Mccoy"/>
    <x v="792"/>
    <x v="2"/>
    <x v="9"/>
    <x v="2"/>
  </r>
  <r>
    <s v="AX21298"/>
    <s v="ENX2076"/>
    <s v="A114"/>
    <s v="EMP1018"/>
    <x v="41"/>
    <x v="795"/>
    <x v="0"/>
    <n v="1522"/>
    <n v="791"/>
    <n v="1582"/>
    <n v="3044"/>
    <n v="1462"/>
    <x v="36"/>
    <s v="Jimmy Young"/>
    <x v="41"/>
    <x v="5"/>
    <x v="11"/>
    <x v="2"/>
  </r>
  <r>
    <s v="AX21303"/>
    <s v="ENX2081"/>
    <s v="A149"/>
    <s v="EMP1041"/>
    <x v="42"/>
    <x v="661"/>
    <x v="0"/>
    <n v="1566"/>
    <n v="1190"/>
    <n v="2380"/>
    <n v="3132"/>
    <n v="752"/>
    <x v="42"/>
    <s v="Joe Sims"/>
    <x v="42"/>
    <x v="6"/>
    <x v="1"/>
    <x v="2"/>
  </r>
  <r>
    <s v="AX21306"/>
    <s v="ENX2002"/>
    <s v="A150"/>
    <s v="EMP1025"/>
    <x v="712"/>
    <x v="566"/>
    <x v="3"/>
    <n v="847"/>
    <n v="534"/>
    <n v="2136"/>
    <n v="3388"/>
    <n v="1252"/>
    <x v="27"/>
    <s v="Ernest Wagner"/>
    <x v="712"/>
    <x v="5"/>
    <x v="8"/>
    <x v="2"/>
  </r>
  <r>
    <s v="AX21309"/>
    <s v="ENX2057"/>
    <s v="A142"/>
    <s v="EMP1024"/>
    <x v="632"/>
    <x v="631"/>
    <x v="3"/>
    <n v="181"/>
    <n v="130"/>
    <n v="520"/>
    <n v="724"/>
    <n v="204"/>
    <x v="15"/>
    <s v="Ernest Wheeler"/>
    <x v="632"/>
    <x v="0"/>
    <x v="11"/>
    <x v="2"/>
  </r>
  <r>
    <s v="AX21311"/>
    <s v="ENX2039"/>
    <s v="A124"/>
    <s v="EMP1027"/>
    <x v="780"/>
    <x v="551"/>
    <x v="3"/>
    <n v="817"/>
    <n v="409"/>
    <n v="1636"/>
    <n v="3268"/>
    <n v="1632"/>
    <x v="21"/>
    <s v="Gary Rodriguez"/>
    <x v="780"/>
    <x v="4"/>
    <x v="8"/>
    <x v="2"/>
  </r>
  <r>
    <s v="AX21318"/>
    <s v="ENX2070"/>
    <s v="A127"/>
    <s v="EMP1014"/>
    <x v="267"/>
    <x v="592"/>
    <x v="0"/>
    <n v="1671"/>
    <n v="1220"/>
    <n v="2440"/>
    <n v="3342"/>
    <n v="902"/>
    <x v="5"/>
    <s v="Ronald Reed"/>
    <x v="267"/>
    <x v="3"/>
    <x v="11"/>
    <x v="2"/>
  </r>
  <r>
    <s v="AX21319"/>
    <s v="ENX2043"/>
    <s v="A132"/>
    <s v="EMP1040"/>
    <x v="160"/>
    <x v="444"/>
    <x v="1"/>
    <n v="545"/>
    <n v="425"/>
    <n v="425"/>
    <n v="545"/>
    <n v="120"/>
    <x v="56"/>
    <s v="Patrick Ruiz"/>
    <x v="160"/>
    <x v="3"/>
    <x v="3"/>
    <x v="2"/>
  </r>
  <r>
    <s v="AX21322"/>
    <s v="ENX2024"/>
    <s v="A145"/>
    <s v="EMP1002"/>
    <x v="87"/>
    <x v="723"/>
    <x v="1"/>
    <n v="356"/>
    <n v="292"/>
    <n v="292"/>
    <n v="356"/>
    <n v="64"/>
    <x v="50"/>
    <s v="Andrew Bowman"/>
    <x v="87"/>
    <x v="0"/>
    <x v="0"/>
    <x v="2"/>
  </r>
  <r>
    <s v="AX21327"/>
    <s v="ENX2077"/>
    <s v="A154"/>
    <s v="EMP1010"/>
    <x v="776"/>
    <x v="764"/>
    <x v="3"/>
    <n v="530"/>
    <n v="424"/>
    <n v="1696"/>
    <n v="2120"/>
    <n v="424"/>
    <x v="55"/>
    <s v="Joshua Cook"/>
    <x v="776"/>
    <x v="0"/>
    <x v="5"/>
    <x v="2"/>
  </r>
  <r>
    <s v="AX21328"/>
    <s v="ENX2010"/>
    <s v="A170"/>
    <s v="EMP1041"/>
    <x v="42"/>
    <x v="657"/>
    <x v="1"/>
    <n v="1812"/>
    <n v="1305"/>
    <n v="1305"/>
    <n v="1812"/>
    <n v="507"/>
    <x v="18"/>
    <s v="Joe Sims"/>
    <x v="42"/>
    <x v="1"/>
    <x v="8"/>
    <x v="2"/>
  </r>
  <r>
    <s v="AX21331"/>
    <s v="ENX2020"/>
    <s v="A119"/>
    <s v="EMP1007"/>
    <x v="286"/>
    <x v="700"/>
    <x v="1"/>
    <n v="2005"/>
    <n v="1223"/>
    <n v="1223"/>
    <n v="2005"/>
    <n v="782"/>
    <x v="61"/>
    <s v="Jeremy Mendoza"/>
    <x v="286"/>
    <x v="5"/>
    <x v="8"/>
    <x v="2"/>
  </r>
  <r>
    <s v="AX21333"/>
    <s v="ENX2061"/>
    <s v="A115"/>
    <s v="EMP1013"/>
    <x v="258"/>
    <x v="603"/>
    <x v="1"/>
    <n v="913"/>
    <n v="584"/>
    <n v="584"/>
    <n v="913"/>
    <n v="329"/>
    <x v="22"/>
    <s v="Charles Harper"/>
    <x v="258"/>
    <x v="4"/>
    <x v="3"/>
    <x v="2"/>
  </r>
  <r>
    <s v="AX21335"/>
    <s v="ENX2100"/>
    <s v="A154"/>
    <s v="EMP1036"/>
    <x v="149"/>
    <x v="788"/>
    <x v="1"/>
    <n v="799"/>
    <n v="455"/>
    <n v="455"/>
    <n v="799"/>
    <n v="344"/>
    <x v="55"/>
    <s v="Robert Reed"/>
    <x v="149"/>
    <x v="6"/>
    <x v="0"/>
    <x v="2"/>
  </r>
  <r>
    <s v="AX21339"/>
    <s v="ENX2031"/>
    <s v="A122"/>
    <s v="EMP1037"/>
    <x v="699"/>
    <x v="624"/>
    <x v="3"/>
    <n v="1638"/>
    <n v="1261"/>
    <n v="5044"/>
    <n v="6552"/>
    <n v="1508"/>
    <x v="17"/>
    <s v="Carl Hall"/>
    <x v="699"/>
    <x v="3"/>
    <x v="11"/>
    <x v="2"/>
  </r>
  <r>
    <s v="AX21340"/>
    <s v="ENX2079"/>
    <s v="A129"/>
    <s v="EMP1003"/>
    <x v="586"/>
    <x v="476"/>
    <x v="2"/>
    <n v="1725"/>
    <n v="1363"/>
    <n v="4089"/>
    <n v="5175"/>
    <n v="1086"/>
    <x v="59"/>
    <s v="Christopher Tucker"/>
    <x v="586"/>
    <x v="6"/>
    <x v="9"/>
    <x v="2"/>
  </r>
  <r>
    <s v="AX21341"/>
    <s v="ENX2021"/>
    <s v="A147"/>
    <s v="EMP1034"/>
    <x v="287"/>
    <x v="698"/>
    <x v="1"/>
    <n v="217"/>
    <n v="171"/>
    <n v="171"/>
    <n v="217"/>
    <n v="46"/>
    <x v="20"/>
    <s v="Arthur Mccoy"/>
    <x v="287"/>
    <x v="6"/>
    <x v="9"/>
    <x v="2"/>
  </r>
  <r>
    <s v="AX21342"/>
    <s v="ENX2033"/>
    <s v="A104"/>
    <s v="EMP1014"/>
    <x v="129"/>
    <x v="528"/>
    <x v="2"/>
    <n v="2182"/>
    <n v="1200"/>
    <n v="3600"/>
    <n v="6546"/>
    <n v="2946"/>
    <x v="53"/>
    <s v="Ronald Reed"/>
    <x v="129"/>
    <x v="3"/>
    <x v="5"/>
    <x v="2"/>
  </r>
  <r>
    <s v="AX21343"/>
    <s v="ENX2100"/>
    <s v="A122"/>
    <s v="EMP1003"/>
    <x v="8"/>
    <x v="501"/>
    <x v="0"/>
    <n v="799"/>
    <n v="455"/>
    <n v="910"/>
    <n v="1598"/>
    <n v="688"/>
    <x v="17"/>
    <s v="Christopher Tucker"/>
    <x v="8"/>
    <x v="4"/>
    <x v="0"/>
    <x v="2"/>
  </r>
  <r>
    <s v="AX21344"/>
    <s v="ENX2034"/>
    <s v="A115"/>
    <s v="EMP1044"/>
    <x v="536"/>
    <x v="687"/>
    <x v="0"/>
    <n v="871"/>
    <n v="540"/>
    <n v="1080"/>
    <n v="1742"/>
    <n v="662"/>
    <x v="22"/>
    <s v="Martin Carr"/>
    <x v="536"/>
    <x v="3"/>
    <x v="0"/>
    <x v="2"/>
  </r>
  <r>
    <s v="AX21345"/>
    <s v="ENX2001"/>
    <s v="A173"/>
    <s v="EMP1017"/>
    <x v="109"/>
    <x v="643"/>
    <x v="3"/>
    <n v="951"/>
    <n v="504"/>
    <n v="2016"/>
    <n v="3804"/>
    <n v="1788"/>
    <x v="14"/>
    <s v="Brian Hansen"/>
    <x v="109"/>
    <x v="6"/>
    <x v="4"/>
    <x v="2"/>
  </r>
  <r>
    <s v="AX21347"/>
    <s v="ENX2038"/>
    <s v="A165"/>
    <s v="EMP1013"/>
    <x v="196"/>
    <x v="611"/>
    <x v="2"/>
    <n v="392"/>
    <n v="255"/>
    <n v="765"/>
    <n v="1176"/>
    <n v="411"/>
    <x v="51"/>
    <s v="Charles Harper"/>
    <x v="196"/>
    <x v="3"/>
    <x v="3"/>
    <x v="2"/>
  </r>
  <r>
    <s v="AX21348"/>
    <s v="ENX2037"/>
    <s v="A135"/>
    <s v="EMP1013"/>
    <x v="732"/>
    <x v="573"/>
    <x v="1"/>
    <n v="880"/>
    <n v="634"/>
    <n v="634"/>
    <n v="880"/>
    <n v="246"/>
    <x v="44"/>
    <s v="Charles Harper"/>
    <x v="732"/>
    <x v="1"/>
    <x v="4"/>
    <x v="2"/>
  </r>
  <r>
    <s v="AX21349"/>
    <s v="ENX2059"/>
    <s v="A101"/>
    <s v="EMP1033"/>
    <x v="602"/>
    <x v="626"/>
    <x v="1"/>
    <n v="1494"/>
    <n v="971"/>
    <n v="971"/>
    <n v="1494"/>
    <n v="523"/>
    <x v="26"/>
    <s v="Jerry Perry"/>
    <x v="602"/>
    <x v="6"/>
    <x v="7"/>
    <x v="2"/>
  </r>
  <r>
    <s v="AX21350"/>
    <s v="ENX2028"/>
    <s v="A166"/>
    <s v="EMP1003"/>
    <x v="501"/>
    <x v="793"/>
    <x v="0"/>
    <n v="2283"/>
    <n v="1484"/>
    <n v="2968"/>
    <n v="4566"/>
    <n v="1598"/>
    <x v="65"/>
    <s v="Christopher Tucker"/>
    <x v="501"/>
    <x v="4"/>
    <x v="2"/>
    <x v="2"/>
  </r>
  <r>
    <s v="AX21354"/>
    <s v="ENX2095"/>
    <s v="A132"/>
    <s v="EMP1015"/>
    <x v="285"/>
    <x v="742"/>
    <x v="1"/>
    <n v="1743"/>
    <n v="872"/>
    <n v="872"/>
    <n v="1743"/>
    <n v="871"/>
    <x v="56"/>
    <s v="Justin Lynch"/>
    <x v="285"/>
    <x v="5"/>
    <x v="5"/>
    <x v="2"/>
  </r>
  <r>
    <s v="AX21355"/>
    <s v="ENX2086"/>
    <s v="A122"/>
    <s v="EMP1006"/>
    <x v="774"/>
    <x v="534"/>
    <x v="0"/>
    <n v="123"/>
    <n v="84"/>
    <n v="168"/>
    <n v="246"/>
    <n v="78"/>
    <x v="17"/>
    <s v="Sean Miller"/>
    <x v="774"/>
    <x v="1"/>
    <x v="3"/>
    <x v="2"/>
  </r>
  <r>
    <s v="AX21356"/>
    <s v="ENX2036"/>
    <s v="A128"/>
    <s v="EMP1002"/>
    <x v="137"/>
    <x v="444"/>
    <x v="1"/>
    <n v="1582"/>
    <n v="1234"/>
    <n v="1234"/>
    <n v="1582"/>
    <n v="348"/>
    <x v="16"/>
    <s v="Andrew Bowman"/>
    <x v="137"/>
    <x v="3"/>
    <x v="3"/>
    <x v="2"/>
  </r>
  <r>
    <s v="AX21358"/>
    <s v="ENX2036"/>
    <s v="A137"/>
    <s v="EMP1010"/>
    <x v="674"/>
    <x v="680"/>
    <x v="1"/>
    <n v="1582"/>
    <n v="1234"/>
    <n v="1234"/>
    <n v="1582"/>
    <n v="348"/>
    <x v="32"/>
    <s v="Joshua Cook"/>
    <x v="674"/>
    <x v="1"/>
    <x v="4"/>
    <x v="2"/>
  </r>
  <r>
    <s v="AX21369"/>
    <s v="ENX2015"/>
    <s v="A109"/>
    <s v="EMP1038"/>
    <x v="69"/>
    <x v="784"/>
    <x v="3"/>
    <n v="637"/>
    <n v="389"/>
    <n v="1556"/>
    <n v="2548"/>
    <n v="992"/>
    <x v="34"/>
    <s v="Scott Mason"/>
    <x v="69"/>
    <x v="3"/>
    <x v="11"/>
    <x v="2"/>
  </r>
  <r>
    <s v="AX21370"/>
    <s v="ENX2038"/>
    <s v="A167"/>
    <s v="EMP1027"/>
    <x v="262"/>
    <x v="537"/>
    <x v="1"/>
    <n v="392"/>
    <n v="255"/>
    <n v="255"/>
    <n v="392"/>
    <n v="137"/>
    <x v="10"/>
    <s v="Gary Rodriguez"/>
    <x v="262"/>
    <x v="4"/>
    <x v="10"/>
    <x v="2"/>
  </r>
  <r>
    <s v="AX21371"/>
    <s v="ENX2097"/>
    <s v="A110"/>
    <s v="EMP1008"/>
    <x v="130"/>
    <x v="452"/>
    <x v="2"/>
    <n v="1052"/>
    <n v="589"/>
    <n v="1767"/>
    <n v="3156"/>
    <n v="1389"/>
    <x v="73"/>
    <s v="Carl Elliott"/>
    <x v="130"/>
    <x v="5"/>
    <x v="9"/>
    <x v="2"/>
  </r>
  <r>
    <s v="AX21372"/>
    <s v="ENX2083"/>
    <s v="A144"/>
    <s v="EMP1016"/>
    <x v="127"/>
    <x v="664"/>
    <x v="1"/>
    <n v="2141"/>
    <n v="1777"/>
    <n v="1777"/>
    <n v="2141"/>
    <n v="364"/>
    <x v="33"/>
    <s v="Henry Nelson"/>
    <x v="127"/>
    <x v="0"/>
    <x v="8"/>
    <x v="2"/>
  </r>
  <r>
    <s v="AX21373"/>
    <s v="ENX2010"/>
    <s v="A101"/>
    <s v="EMP1037"/>
    <x v="687"/>
    <x v="626"/>
    <x v="1"/>
    <n v="1812"/>
    <n v="1305"/>
    <n v="1305"/>
    <n v="1812"/>
    <n v="507"/>
    <x v="26"/>
    <s v="Carl Hall"/>
    <x v="687"/>
    <x v="6"/>
    <x v="7"/>
    <x v="2"/>
  </r>
  <r>
    <s v="AX21374"/>
    <s v="ENX2061"/>
    <s v="A160"/>
    <s v="EMP1019"/>
    <x v="510"/>
    <x v="741"/>
    <x v="1"/>
    <n v="913"/>
    <n v="584"/>
    <n v="584"/>
    <n v="913"/>
    <n v="329"/>
    <x v="1"/>
    <s v="Roger Robertson"/>
    <x v="510"/>
    <x v="4"/>
    <x v="4"/>
    <x v="2"/>
  </r>
  <r>
    <s v="AX21375"/>
    <s v="ENX2034"/>
    <s v="A165"/>
    <s v="EMP1035"/>
    <x v="302"/>
    <x v="590"/>
    <x v="1"/>
    <n v="871"/>
    <n v="540"/>
    <n v="540"/>
    <n v="871"/>
    <n v="331"/>
    <x v="51"/>
    <s v="Roger Ramos"/>
    <x v="302"/>
    <x v="2"/>
    <x v="1"/>
    <x v="2"/>
  </r>
  <r>
    <s v="AX21377"/>
    <s v="ENX2002"/>
    <s v="A115"/>
    <s v="EMP1014"/>
    <x v="297"/>
    <x v="788"/>
    <x v="2"/>
    <n v="847"/>
    <n v="534"/>
    <n v="1602"/>
    <n v="2541"/>
    <n v="939"/>
    <x v="22"/>
    <s v="Ronald Reed"/>
    <x v="297"/>
    <x v="6"/>
    <x v="0"/>
    <x v="2"/>
  </r>
  <r>
    <s v="AX21379"/>
    <s v="ENX2007"/>
    <s v="A130"/>
    <s v="EMP1003"/>
    <x v="245"/>
    <x v="767"/>
    <x v="1"/>
    <n v="1405"/>
    <n v="1054"/>
    <n v="1054"/>
    <n v="1405"/>
    <n v="351"/>
    <x v="3"/>
    <s v="Christopher Tucker"/>
    <x v="245"/>
    <x v="6"/>
    <x v="2"/>
    <x v="2"/>
  </r>
  <r>
    <s v="AX21380"/>
    <s v="ENX2085"/>
    <s v="A159"/>
    <s v="EMP1039"/>
    <x v="747"/>
    <x v="688"/>
    <x v="1"/>
    <n v="1862"/>
    <n v="1173"/>
    <n v="1173"/>
    <n v="1862"/>
    <n v="689"/>
    <x v="52"/>
    <s v="Eugene Holmes"/>
    <x v="747"/>
    <x v="2"/>
    <x v="8"/>
    <x v="2"/>
  </r>
  <r>
    <s v="AX21384"/>
    <s v="ENX2065"/>
    <s v="A172"/>
    <s v="EMP1015"/>
    <x v="23"/>
    <x v="507"/>
    <x v="0"/>
    <n v="2396"/>
    <n v="1965"/>
    <n v="3930"/>
    <n v="4792"/>
    <n v="862"/>
    <x v="28"/>
    <s v="Justin Lynch"/>
    <x v="23"/>
    <x v="4"/>
    <x v="0"/>
    <x v="2"/>
  </r>
  <r>
    <s v="AX21386"/>
    <s v="ENX2092"/>
    <s v="A134"/>
    <s v="EMP1015"/>
    <x v="786"/>
    <x v="698"/>
    <x v="1"/>
    <n v="1639"/>
    <n v="1295"/>
    <n v="1295"/>
    <n v="1639"/>
    <n v="344"/>
    <x v="7"/>
    <s v="Justin Lynch"/>
    <x v="786"/>
    <x v="6"/>
    <x v="9"/>
    <x v="2"/>
  </r>
  <r>
    <s v="AX21387"/>
    <s v="ENX2058"/>
    <s v="A109"/>
    <s v="EMP1031"/>
    <x v="372"/>
    <x v="622"/>
    <x v="1"/>
    <n v="2257"/>
    <n v="1535"/>
    <n v="1535"/>
    <n v="2257"/>
    <n v="722"/>
    <x v="34"/>
    <s v="Brian Thomas"/>
    <x v="372"/>
    <x v="3"/>
    <x v="2"/>
    <x v="2"/>
  </r>
  <r>
    <s v="AX21396"/>
    <s v="ENX2068"/>
    <s v="A107"/>
    <s v="EMP1023"/>
    <x v="497"/>
    <x v="717"/>
    <x v="0"/>
    <n v="1500"/>
    <n v="900"/>
    <n v="1800"/>
    <n v="3000"/>
    <n v="1200"/>
    <x v="13"/>
    <s v="Brian Davis"/>
    <x v="497"/>
    <x v="1"/>
    <x v="10"/>
    <x v="2"/>
  </r>
  <r>
    <s v="AX21404"/>
    <s v="ENX2023"/>
    <s v="A113"/>
    <s v="EMP1035"/>
    <x v="65"/>
    <x v="717"/>
    <x v="2"/>
    <n v="818"/>
    <n v="450"/>
    <n v="1350"/>
    <n v="2454"/>
    <n v="1104"/>
    <x v="49"/>
    <s v="Roger Ramos"/>
    <x v="65"/>
    <x v="1"/>
    <x v="10"/>
    <x v="2"/>
  </r>
  <r>
    <s v="AX21405"/>
    <s v="ENX2015"/>
    <s v="A146"/>
    <s v="EMP1030"/>
    <x v="204"/>
    <x v="714"/>
    <x v="3"/>
    <n v="637"/>
    <n v="389"/>
    <n v="1556"/>
    <n v="2548"/>
    <n v="992"/>
    <x v="8"/>
    <s v="Bobby Russell"/>
    <x v="204"/>
    <x v="5"/>
    <x v="3"/>
    <x v="2"/>
  </r>
  <r>
    <s v="AX21411"/>
    <s v="ENX2035"/>
    <s v="A132"/>
    <s v="EMP1030"/>
    <x v="773"/>
    <x v="475"/>
    <x v="1"/>
    <n v="458"/>
    <n v="376"/>
    <n v="376"/>
    <n v="458"/>
    <n v="82"/>
    <x v="56"/>
    <s v="Bobby Russell"/>
    <x v="773"/>
    <x v="4"/>
    <x v="10"/>
    <x v="2"/>
  </r>
  <r>
    <s v="AX21418"/>
    <s v="ENX2094"/>
    <s v="A147"/>
    <s v="EMP1035"/>
    <x v="609"/>
    <x v="649"/>
    <x v="1"/>
    <n v="771"/>
    <n v="648"/>
    <n v="648"/>
    <n v="771"/>
    <n v="123"/>
    <x v="20"/>
    <s v="Roger Ramos"/>
    <x v="609"/>
    <x v="6"/>
    <x v="3"/>
    <x v="2"/>
  </r>
  <r>
    <s v="AX21419"/>
    <s v="ENX2042"/>
    <s v="A132"/>
    <s v="EMP1004"/>
    <x v="298"/>
    <x v="517"/>
    <x v="0"/>
    <n v="203"/>
    <n v="154"/>
    <n v="308"/>
    <n v="406"/>
    <n v="98"/>
    <x v="56"/>
    <s v="Kenneth Bradley"/>
    <x v="298"/>
    <x v="6"/>
    <x v="8"/>
    <x v="2"/>
  </r>
  <r>
    <s v="AX21422"/>
    <s v="ENX2053"/>
    <s v="A105"/>
    <s v="EMP1042"/>
    <x v="118"/>
    <x v="628"/>
    <x v="1"/>
    <n v="596"/>
    <n v="358"/>
    <n v="358"/>
    <n v="596"/>
    <n v="238"/>
    <x v="57"/>
    <s v="Scott Clark"/>
    <x v="118"/>
    <x v="2"/>
    <x v="8"/>
    <x v="2"/>
  </r>
  <r>
    <s v="AX21425"/>
    <s v="ENX2052"/>
    <s v="A137"/>
    <s v="EMP1023"/>
    <x v="168"/>
    <x v="594"/>
    <x v="2"/>
    <n v="1526"/>
    <n v="1251"/>
    <n v="3753"/>
    <n v="4578"/>
    <n v="825"/>
    <x v="32"/>
    <s v="Brian Davis"/>
    <x v="168"/>
    <x v="2"/>
    <x v="10"/>
    <x v="2"/>
  </r>
  <r>
    <s v="AX21426"/>
    <s v="ENX2054"/>
    <s v="A106"/>
    <s v="EMP1026"/>
    <x v="132"/>
    <x v="504"/>
    <x v="1"/>
    <n v="127"/>
    <n v="79"/>
    <n v="79"/>
    <n v="127"/>
    <n v="48"/>
    <x v="35"/>
    <s v="Martin Perry"/>
    <x v="132"/>
    <x v="2"/>
    <x v="7"/>
    <x v="2"/>
  </r>
  <r>
    <s v="AX21427"/>
    <s v="ENX2019"/>
    <s v="A144"/>
    <s v="EMP1001"/>
    <x v="760"/>
    <x v="728"/>
    <x v="1"/>
    <n v="800"/>
    <n v="536"/>
    <n v="536"/>
    <n v="800"/>
    <n v="264"/>
    <x v="33"/>
    <s v="Kevin Butler"/>
    <x v="760"/>
    <x v="6"/>
    <x v="7"/>
    <x v="2"/>
  </r>
  <r>
    <s v="AX21428"/>
    <s v="ENX2053"/>
    <s v="A116"/>
    <s v="EMP1008"/>
    <x v="701"/>
    <x v="715"/>
    <x v="0"/>
    <n v="596"/>
    <n v="358"/>
    <n v="716"/>
    <n v="1192"/>
    <n v="476"/>
    <x v="47"/>
    <s v="Carl Elliott"/>
    <x v="701"/>
    <x v="2"/>
    <x v="4"/>
    <x v="2"/>
  </r>
  <r>
    <s v="AX21431"/>
    <s v="ENX2071"/>
    <s v="A155"/>
    <s v="EMP1021"/>
    <x v="797"/>
    <x v="670"/>
    <x v="3"/>
    <n v="136"/>
    <n v="72"/>
    <n v="288"/>
    <n v="544"/>
    <n v="256"/>
    <x v="41"/>
    <s v="Clarence Fox"/>
    <x v="797"/>
    <x v="1"/>
    <x v="2"/>
    <x v="2"/>
  </r>
  <r>
    <s v="AX21435"/>
    <s v="ENX2081"/>
    <s v="A116"/>
    <s v="EMP1030"/>
    <x v="129"/>
    <x v="744"/>
    <x v="1"/>
    <n v="1566"/>
    <n v="1190"/>
    <n v="1190"/>
    <n v="1566"/>
    <n v="376"/>
    <x v="47"/>
    <s v="Bobby Russell"/>
    <x v="129"/>
    <x v="6"/>
    <x v="6"/>
    <x v="2"/>
  </r>
  <r>
    <s v="AX21437"/>
    <s v="ENX2026"/>
    <s v="A123"/>
    <s v="EMP1008"/>
    <x v="718"/>
    <x v="552"/>
    <x v="0"/>
    <n v="947"/>
    <n v="786"/>
    <n v="1572"/>
    <n v="1894"/>
    <n v="322"/>
    <x v="62"/>
    <s v="Carl Elliott"/>
    <x v="718"/>
    <x v="3"/>
    <x v="9"/>
    <x v="2"/>
  </r>
  <r>
    <s v="AX21438"/>
    <s v="ENX2077"/>
    <s v="A118"/>
    <s v="EMP1035"/>
    <x v="309"/>
    <x v="601"/>
    <x v="1"/>
    <n v="530"/>
    <n v="424"/>
    <n v="424"/>
    <n v="530"/>
    <n v="106"/>
    <x v="11"/>
    <s v="Roger Ramos"/>
    <x v="309"/>
    <x v="6"/>
    <x v="5"/>
    <x v="2"/>
  </r>
  <r>
    <s v="AX21439"/>
    <s v="ENX2093"/>
    <s v="A172"/>
    <s v="EMP1023"/>
    <x v="586"/>
    <x v="773"/>
    <x v="1"/>
    <n v="112"/>
    <n v="90"/>
    <n v="90"/>
    <n v="112"/>
    <n v="22"/>
    <x v="28"/>
    <s v="Brian Davis"/>
    <x v="586"/>
    <x v="0"/>
    <x v="3"/>
    <x v="2"/>
  </r>
  <r>
    <s v="AX21441"/>
    <s v="ENX2047"/>
    <s v="A127"/>
    <s v="EMP1031"/>
    <x v="52"/>
    <x v="559"/>
    <x v="0"/>
    <n v="290"/>
    <n v="200"/>
    <n v="400"/>
    <n v="580"/>
    <n v="180"/>
    <x v="5"/>
    <s v="Brian Thomas"/>
    <x v="52"/>
    <x v="4"/>
    <x v="4"/>
    <x v="2"/>
  </r>
  <r>
    <s v="AX21442"/>
    <s v="ENX2033"/>
    <s v="A152"/>
    <s v="EMP1037"/>
    <x v="195"/>
    <x v="606"/>
    <x v="1"/>
    <n v="2182"/>
    <n v="1200"/>
    <n v="1200"/>
    <n v="2182"/>
    <n v="982"/>
    <x v="54"/>
    <s v="Carl Hall"/>
    <x v="195"/>
    <x v="2"/>
    <x v="6"/>
    <x v="2"/>
  </r>
  <r>
    <s v="AX21446"/>
    <s v="ENX2033"/>
    <s v="A102"/>
    <s v="EMP1026"/>
    <x v="609"/>
    <x v="553"/>
    <x v="1"/>
    <n v="2182"/>
    <n v="1200"/>
    <n v="1200"/>
    <n v="2182"/>
    <n v="982"/>
    <x v="43"/>
    <s v="Martin Perry"/>
    <x v="609"/>
    <x v="5"/>
    <x v="4"/>
    <x v="2"/>
  </r>
  <r>
    <s v="AX21448"/>
    <s v="ENX2045"/>
    <s v="A115"/>
    <s v="EMP1025"/>
    <x v="470"/>
    <x v="559"/>
    <x v="2"/>
    <n v="556"/>
    <n v="395"/>
    <n v="1185"/>
    <n v="1668"/>
    <n v="483"/>
    <x v="22"/>
    <s v="Ernest Wagner"/>
    <x v="470"/>
    <x v="4"/>
    <x v="4"/>
    <x v="2"/>
  </r>
  <r>
    <s v="AX21456"/>
    <s v="ENX2042"/>
    <s v="A127"/>
    <s v="EMP1031"/>
    <x v="759"/>
    <x v="711"/>
    <x v="1"/>
    <n v="203"/>
    <n v="154"/>
    <n v="154"/>
    <n v="203"/>
    <n v="49"/>
    <x v="5"/>
    <s v="Brian Thomas"/>
    <x v="759"/>
    <x v="3"/>
    <x v="8"/>
    <x v="2"/>
  </r>
  <r>
    <s v="AX21459"/>
    <s v="ENX2046"/>
    <s v="A140"/>
    <s v="EMP1031"/>
    <x v="304"/>
    <x v="494"/>
    <x v="2"/>
    <n v="2410"/>
    <n v="1518"/>
    <n v="4554"/>
    <n v="7230"/>
    <n v="2676"/>
    <x v="46"/>
    <s v="Brian Thomas"/>
    <x v="304"/>
    <x v="2"/>
    <x v="9"/>
    <x v="2"/>
  </r>
  <r>
    <s v="AX21461"/>
    <s v="ENX2054"/>
    <s v="A162"/>
    <s v="EMP1033"/>
    <x v="682"/>
    <x v="795"/>
    <x v="2"/>
    <n v="127"/>
    <n v="79"/>
    <n v="237"/>
    <n v="381"/>
    <n v="144"/>
    <x v="48"/>
    <s v="Jerry Perry"/>
    <x v="682"/>
    <x v="5"/>
    <x v="11"/>
    <x v="2"/>
  </r>
  <r>
    <s v="AX21462"/>
    <s v="ENX2056"/>
    <s v="A124"/>
    <s v="EMP1023"/>
    <x v="397"/>
    <x v="611"/>
    <x v="0"/>
    <n v="1635"/>
    <n v="1046"/>
    <n v="2092"/>
    <n v="3270"/>
    <n v="1178"/>
    <x v="21"/>
    <s v="Brian Davis"/>
    <x v="397"/>
    <x v="3"/>
    <x v="3"/>
    <x v="2"/>
  </r>
  <r>
    <s v="AX21463"/>
    <s v="ENX2018"/>
    <s v="A101"/>
    <s v="EMP1025"/>
    <x v="558"/>
    <x v="679"/>
    <x v="1"/>
    <n v="1972"/>
    <n v="1321"/>
    <n v="1321"/>
    <n v="1972"/>
    <n v="651"/>
    <x v="26"/>
    <s v="Ernest Wagner"/>
    <x v="558"/>
    <x v="4"/>
    <x v="6"/>
    <x v="2"/>
  </r>
  <r>
    <s v="AX21464"/>
    <s v="ENX2073"/>
    <s v="A170"/>
    <s v="EMP1027"/>
    <x v="412"/>
    <x v="727"/>
    <x v="0"/>
    <n v="95"/>
    <n v="61"/>
    <n v="122"/>
    <n v="190"/>
    <n v="68"/>
    <x v="18"/>
    <s v="Gary Rodriguez"/>
    <x v="412"/>
    <x v="0"/>
    <x v="1"/>
    <x v="2"/>
  </r>
  <r>
    <s v="AX21472"/>
    <s v="ENX2050"/>
    <s v="A161"/>
    <s v="EMP1031"/>
    <x v="718"/>
    <x v="561"/>
    <x v="0"/>
    <n v="2391"/>
    <n v="1291"/>
    <n v="2582"/>
    <n v="4782"/>
    <n v="2200"/>
    <x v="25"/>
    <s v="Brian Thomas"/>
    <x v="718"/>
    <x v="2"/>
    <x v="3"/>
    <x v="2"/>
  </r>
  <r>
    <s v="AX21474"/>
    <s v="ENX2005"/>
    <s v="A124"/>
    <s v="EMP1041"/>
    <x v="167"/>
    <x v="723"/>
    <x v="0"/>
    <n v="684"/>
    <n v="561"/>
    <n v="1122"/>
    <n v="1368"/>
    <n v="246"/>
    <x v="21"/>
    <s v="Joe Sims"/>
    <x v="167"/>
    <x v="0"/>
    <x v="0"/>
    <x v="2"/>
  </r>
  <r>
    <s v="AX21475"/>
    <s v="ENX2029"/>
    <s v="A113"/>
    <s v="EMP1043"/>
    <x v="82"/>
    <x v="634"/>
    <x v="1"/>
    <n v="1848"/>
    <n v="1294"/>
    <n v="1294"/>
    <n v="1848"/>
    <n v="554"/>
    <x v="49"/>
    <s v="Joshua Taylor"/>
    <x v="82"/>
    <x v="4"/>
    <x v="0"/>
    <x v="2"/>
  </r>
  <r>
    <s v="AX21481"/>
    <s v="ENX2081"/>
    <s v="A163"/>
    <s v="EMP1016"/>
    <x v="216"/>
    <x v="716"/>
    <x v="3"/>
    <n v="1566"/>
    <n v="1190"/>
    <n v="4760"/>
    <n v="6264"/>
    <n v="1504"/>
    <x v="60"/>
    <s v="Henry Nelson"/>
    <x v="216"/>
    <x v="3"/>
    <x v="5"/>
    <x v="2"/>
  </r>
  <r>
    <s v="AX21483"/>
    <s v="ENX2009"/>
    <s v="A150"/>
    <s v="EMP1004"/>
    <x v="393"/>
    <x v="495"/>
    <x v="0"/>
    <n v="584"/>
    <n v="420"/>
    <n v="840"/>
    <n v="1168"/>
    <n v="328"/>
    <x v="27"/>
    <s v="Kenneth Bradley"/>
    <x v="393"/>
    <x v="6"/>
    <x v="5"/>
    <x v="2"/>
  </r>
  <r>
    <s v="AX21484"/>
    <s v="ENX2065"/>
    <s v="A146"/>
    <s v="EMP1028"/>
    <x v="347"/>
    <x v="479"/>
    <x v="2"/>
    <n v="2396"/>
    <n v="1965"/>
    <n v="5895"/>
    <n v="7188"/>
    <n v="1293"/>
    <x v="8"/>
    <s v="Howard Sims"/>
    <x v="347"/>
    <x v="0"/>
    <x v="10"/>
    <x v="2"/>
  </r>
  <r>
    <s v="AX21486"/>
    <s v="ENX2051"/>
    <s v="A160"/>
    <s v="EMP1005"/>
    <x v="689"/>
    <x v="461"/>
    <x v="1"/>
    <n v="1077"/>
    <n v="732"/>
    <n v="732"/>
    <n v="1077"/>
    <n v="345"/>
    <x v="1"/>
    <s v="Ryan Welch"/>
    <x v="689"/>
    <x v="1"/>
    <x v="6"/>
    <x v="2"/>
  </r>
  <r>
    <s v="AX21487"/>
    <s v="ENX2028"/>
    <s v="A154"/>
    <s v="EMP1017"/>
    <x v="771"/>
    <x v="723"/>
    <x v="1"/>
    <n v="2283"/>
    <n v="1484"/>
    <n v="1484"/>
    <n v="2283"/>
    <n v="799"/>
    <x v="55"/>
    <s v="Brian Hansen"/>
    <x v="771"/>
    <x v="0"/>
    <x v="0"/>
    <x v="2"/>
  </r>
  <r>
    <s v="AX21488"/>
    <s v="ENX2005"/>
    <s v="A111"/>
    <s v="EMP1036"/>
    <x v="372"/>
    <x v="635"/>
    <x v="2"/>
    <n v="684"/>
    <n v="561"/>
    <n v="1683"/>
    <n v="2052"/>
    <n v="369"/>
    <x v="19"/>
    <s v="Robert Reed"/>
    <x v="372"/>
    <x v="5"/>
    <x v="6"/>
    <x v="2"/>
  </r>
  <r>
    <s v="AX21490"/>
    <s v="ENX2067"/>
    <s v="A146"/>
    <s v="EMP1042"/>
    <x v="720"/>
    <x v="721"/>
    <x v="1"/>
    <n v="1119"/>
    <n v="683"/>
    <n v="683"/>
    <n v="1119"/>
    <n v="436"/>
    <x v="8"/>
    <s v="Scott Clark"/>
    <x v="720"/>
    <x v="2"/>
    <x v="1"/>
    <x v="2"/>
  </r>
  <r>
    <s v="AX21496"/>
    <s v="ENX2063"/>
    <s v="A147"/>
    <s v="EMP1002"/>
    <x v="553"/>
    <x v="607"/>
    <x v="1"/>
    <n v="1708"/>
    <n v="871"/>
    <n v="871"/>
    <n v="1708"/>
    <n v="837"/>
    <x v="20"/>
    <s v="Andrew Bowman"/>
    <x v="553"/>
    <x v="5"/>
    <x v="7"/>
    <x v="2"/>
  </r>
  <r>
    <s v="AX21501"/>
    <s v="ENX2030"/>
    <s v="A121"/>
    <s v="EMP1037"/>
    <x v="115"/>
    <x v="450"/>
    <x v="0"/>
    <n v="1899"/>
    <n v="1044"/>
    <n v="2088"/>
    <n v="3798"/>
    <n v="1710"/>
    <x v="70"/>
    <s v="Carl Hall"/>
    <x v="115"/>
    <x v="0"/>
    <x v="10"/>
    <x v="2"/>
  </r>
  <r>
    <s v="AX21503"/>
    <s v="ENX2039"/>
    <s v="A153"/>
    <s v="EMP1003"/>
    <x v="695"/>
    <x v="637"/>
    <x v="0"/>
    <n v="817"/>
    <n v="409"/>
    <n v="818"/>
    <n v="1634"/>
    <n v="816"/>
    <x v="69"/>
    <s v="Christopher Tucker"/>
    <x v="695"/>
    <x v="0"/>
    <x v="0"/>
    <x v="2"/>
  </r>
  <r>
    <s v="AX21506"/>
    <s v="ENX2033"/>
    <s v="A156"/>
    <s v="EMP1021"/>
    <x v="349"/>
    <x v="461"/>
    <x v="1"/>
    <n v="2182"/>
    <n v="1200"/>
    <n v="1200"/>
    <n v="2182"/>
    <n v="982"/>
    <x v="39"/>
    <s v="Clarence Fox"/>
    <x v="349"/>
    <x v="1"/>
    <x v="6"/>
    <x v="2"/>
  </r>
  <r>
    <s v="AX21507"/>
    <s v="ENX2025"/>
    <s v="A148"/>
    <s v="EMP1042"/>
    <x v="464"/>
    <x v="449"/>
    <x v="0"/>
    <n v="667"/>
    <n v="387"/>
    <n v="774"/>
    <n v="1334"/>
    <n v="560"/>
    <x v="31"/>
    <s v="Scott Clark"/>
    <x v="464"/>
    <x v="6"/>
    <x v="1"/>
    <x v="2"/>
  </r>
  <r>
    <s v="AX21509"/>
    <s v="ENX2078"/>
    <s v="A154"/>
    <s v="EMP1027"/>
    <x v="667"/>
    <x v="468"/>
    <x v="1"/>
    <n v="1798"/>
    <n v="971"/>
    <n v="971"/>
    <n v="1798"/>
    <n v="827"/>
    <x v="55"/>
    <s v="Gary Rodriguez"/>
    <x v="667"/>
    <x v="6"/>
    <x v="6"/>
    <x v="2"/>
  </r>
  <r>
    <s v="AX21510"/>
    <s v="ENX2026"/>
    <s v="A143"/>
    <s v="EMP1039"/>
    <x v="773"/>
    <x v="549"/>
    <x v="2"/>
    <n v="947"/>
    <n v="786"/>
    <n v="2358"/>
    <n v="2841"/>
    <n v="483"/>
    <x v="9"/>
    <s v="Eugene Holmes"/>
    <x v="773"/>
    <x v="5"/>
    <x v="1"/>
    <x v="2"/>
  </r>
  <r>
    <s v="AX21514"/>
    <s v="ENX2003"/>
    <s v="A149"/>
    <s v="EMP1032"/>
    <x v="8"/>
    <x v="672"/>
    <x v="2"/>
    <n v="1783"/>
    <n v="1516"/>
    <n v="4548"/>
    <n v="5349"/>
    <n v="801"/>
    <x v="42"/>
    <s v="Larry Castillo"/>
    <x v="8"/>
    <x v="4"/>
    <x v="11"/>
    <x v="2"/>
  </r>
  <r>
    <s v="AX21516"/>
    <s v="ENX2032"/>
    <s v="A170"/>
    <s v="EMP1017"/>
    <x v="267"/>
    <x v="622"/>
    <x v="0"/>
    <n v="1967"/>
    <n v="1397"/>
    <n v="2794"/>
    <n v="3934"/>
    <n v="1140"/>
    <x v="18"/>
    <s v="Brian Hansen"/>
    <x v="267"/>
    <x v="3"/>
    <x v="2"/>
    <x v="2"/>
  </r>
  <r>
    <s v="AX21517"/>
    <s v="ENX2067"/>
    <s v="A172"/>
    <s v="EMP1011"/>
    <x v="679"/>
    <x v="470"/>
    <x v="1"/>
    <n v="1119"/>
    <n v="683"/>
    <n v="683"/>
    <n v="1119"/>
    <n v="436"/>
    <x v="28"/>
    <s v="Larry Marshall"/>
    <x v="679"/>
    <x v="3"/>
    <x v="7"/>
    <x v="2"/>
  </r>
  <r>
    <s v="AX21518"/>
    <s v="ENX2076"/>
    <s v="A104"/>
    <s v="EMP1033"/>
    <x v="519"/>
    <x v="650"/>
    <x v="1"/>
    <n v="1522"/>
    <n v="791"/>
    <n v="791"/>
    <n v="1522"/>
    <n v="731"/>
    <x v="53"/>
    <s v="Jerry Perry"/>
    <x v="519"/>
    <x v="1"/>
    <x v="3"/>
    <x v="2"/>
  </r>
  <r>
    <s v="AX21524"/>
    <s v="ENX2049"/>
    <s v="A156"/>
    <s v="EMP1016"/>
    <x v="567"/>
    <x v="542"/>
    <x v="0"/>
    <n v="826"/>
    <n v="562"/>
    <n v="1124"/>
    <n v="1652"/>
    <n v="528"/>
    <x v="39"/>
    <s v="Henry Nelson"/>
    <x v="567"/>
    <x v="5"/>
    <x v="1"/>
    <x v="2"/>
  </r>
  <r>
    <s v="AX21525"/>
    <s v="ENX2053"/>
    <s v="A148"/>
    <s v="EMP1005"/>
    <x v="295"/>
    <x v="782"/>
    <x v="0"/>
    <n v="596"/>
    <n v="358"/>
    <n v="716"/>
    <n v="1192"/>
    <n v="476"/>
    <x v="31"/>
    <s v="Ryan Welch"/>
    <x v="295"/>
    <x v="6"/>
    <x v="2"/>
    <x v="2"/>
  </r>
  <r>
    <s v="AX21527"/>
    <s v="ENX2093"/>
    <s v="A100"/>
    <s v="EMP1023"/>
    <x v="593"/>
    <x v="696"/>
    <x v="1"/>
    <n v="112"/>
    <n v="90"/>
    <n v="90"/>
    <n v="112"/>
    <n v="22"/>
    <x v="67"/>
    <s v="Brian Davis"/>
    <x v="593"/>
    <x v="4"/>
    <x v="7"/>
    <x v="2"/>
  </r>
  <r>
    <s v="AX21532"/>
    <s v="ENX2013"/>
    <s v="A107"/>
    <s v="EMP1034"/>
    <x v="12"/>
    <x v="577"/>
    <x v="1"/>
    <n v="368"/>
    <n v="269"/>
    <n v="269"/>
    <n v="368"/>
    <n v="99"/>
    <x v="13"/>
    <s v="Arthur Mccoy"/>
    <x v="12"/>
    <x v="4"/>
    <x v="10"/>
    <x v="2"/>
  </r>
  <r>
    <s v="AX21533"/>
    <s v="ENX2003"/>
    <s v="A108"/>
    <s v="EMP1036"/>
    <x v="452"/>
    <x v="573"/>
    <x v="2"/>
    <n v="1783"/>
    <n v="1516"/>
    <n v="4548"/>
    <n v="5349"/>
    <n v="801"/>
    <x v="64"/>
    <s v="Robert Reed"/>
    <x v="452"/>
    <x v="1"/>
    <x v="4"/>
    <x v="2"/>
  </r>
  <r>
    <s v="AX21534"/>
    <s v="ENX2028"/>
    <s v="A112"/>
    <s v="EMP1039"/>
    <x v="300"/>
    <x v="567"/>
    <x v="1"/>
    <n v="2283"/>
    <n v="1484"/>
    <n v="1484"/>
    <n v="2283"/>
    <n v="799"/>
    <x v="40"/>
    <s v="Eugene Holmes"/>
    <x v="300"/>
    <x v="4"/>
    <x v="0"/>
    <x v="2"/>
  </r>
  <r>
    <s v="AX21544"/>
    <s v="ENX2005"/>
    <s v="A136"/>
    <s v="EMP1007"/>
    <x v="221"/>
    <x v="648"/>
    <x v="1"/>
    <n v="684"/>
    <n v="561"/>
    <n v="561"/>
    <n v="684"/>
    <n v="123"/>
    <x v="29"/>
    <s v="Jeremy Mendoza"/>
    <x v="221"/>
    <x v="0"/>
    <x v="9"/>
    <x v="2"/>
  </r>
  <r>
    <s v="AX21545"/>
    <s v="ENX2014"/>
    <s v="A100"/>
    <s v="EMP1015"/>
    <x v="758"/>
    <x v="712"/>
    <x v="0"/>
    <n v="1809"/>
    <n v="1067"/>
    <n v="2134"/>
    <n v="3618"/>
    <n v="1484"/>
    <x v="67"/>
    <s v="Justin Lynch"/>
    <x v="758"/>
    <x v="2"/>
    <x v="0"/>
    <x v="2"/>
  </r>
  <r>
    <s v="AX21546"/>
    <s v="ENX2002"/>
    <s v="A143"/>
    <s v="EMP1038"/>
    <x v="47"/>
    <x v="609"/>
    <x v="1"/>
    <n v="847"/>
    <n v="534"/>
    <n v="534"/>
    <n v="847"/>
    <n v="313"/>
    <x v="9"/>
    <s v="Scott Mason"/>
    <x v="47"/>
    <x v="1"/>
    <x v="4"/>
    <x v="2"/>
  </r>
  <r>
    <s v="AX21548"/>
    <s v="ENX2000"/>
    <s v="A151"/>
    <s v="EMP1041"/>
    <x v="435"/>
    <x v="731"/>
    <x v="0"/>
    <n v="2241"/>
    <n v="1367"/>
    <n v="2734"/>
    <n v="4482"/>
    <n v="1748"/>
    <x v="24"/>
    <s v="Joe Sims"/>
    <x v="435"/>
    <x v="5"/>
    <x v="5"/>
    <x v="2"/>
  </r>
  <r>
    <s v="AX21550"/>
    <s v="ENX2055"/>
    <s v="A116"/>
    <s v="EMP1002"/>
    <x v="546"/>
    <x v="511"/>
    <x v="1"/>
    <n v="2495"/>
    <n v="1896"/>
    <n v="1896"/>
    <n v="2495"/>
    <n v="599"/>
    <x v="47"/>
    <s v="Andrew Bowman"/>
    <x v="546"/>
    <x v="2"/>
    <x v="10"/>
    <x v="2"/>
  </r>
  <r>
    <s v="AX21551"/>
    <s v="ENX2099"/>
    <s v="A149"/>
    <s v="EMP1006"/>
    <x v="741"/>
    <x v="747"/>
    <x v="1"/>
    <n v="1367"/>
    <n v="984"/>
    <n v="984"/>
    <n v="1367"/>
    <n v="383"/>
    <x v="42"/>
    <s v="Sean Miller"/>
    <x v="741"/>
    <x v="3"/>
    <x v="1"/>
    <x v="2"/>
  </r>
  <r>
    <s v="AX21552"/>
    <s v="ENX2050"/>
    <s v="A108"/>
    <s v="EMP1038"/>
    <x v="762"/>
    <x v="583"/>
    <x v="3"/>
    <n v="2391"/>
    <n v="1291"/>
    <n v="5164"/>
    <n v="9564"/>
    <n v="4400"/>
    <x v="64"/>
    <s v="Scott Mason"/>
    <x v="762"/>
    <x v="2"/>
    <x v="11"/>
    <x v="2"/>
  </r>
  <r>
    <s v="AX21553"/>
    <s v="ENX2013"/>
    <s v="A150"/>
    <s v="EMP1026"/>
    <x v="468"/>
    <x v="769"/>
    <x v="1"/>
    <n v="368"/>
    <n v="269"/>
    <n v="269"/>
    <n v="368"/>
    <n v="99"/>
    <x v="27"/>
    <s v="Martin Perry"/>
    <x v="468"/>
    <x v="3"/>
    <x v="3"/>
    <x v="2"/>
  </r>
  <r>
    <s v="AX21555"/>
    <s v="ENX2021"/>
    <s v="A156"/>
    <s v="EMP1005"/>
    <x v="555"/>
    <x v="630"/>
    <x v="3"/>
    <n v="217"/>
    <n v="171"/>
    <n v="684"/>
    <n v="868"/>
    <n v="184"/>
    <x v="39"/>
    <s v="Ryan Welch"/>
    <x v="555"/>
    <x v="4"/>
    <x v="7"/>
    <x v="2"/>
  </r>
  <r>
    <s v="AX21557"/>
    <s v="ENX2006"/>
    <s v="A161"/>
    <s v="EMP1024"/>
    <x v="678"/>
    <x v="698"/>
    <x v="1"/>
    <n v="1826"/>
    <n v="1443"/>
    <n v="1443"/>
    <n v="1826"/>
    <n v="383"/>
    <x v="25"/>
    <s v="Ernest Wheeler"/>
    <x v="678"/>
    <x v="6"/>
    <x v="9"/>
    <x v="2"/>
  </r>
  <r>
    <s v="AX21558"/>
    <s v="ENX2037"/>
    <s v="A142"/>
    <s v="EMP1028"/>
    <x v="630"/>
    <x v="752"/>
    <x v="3"/>
    <n v="880"/>
    <n v="634"/>
    <n v="2536"/>
    <n v="3520"/>
    <n v="984"/>
    <x v="15"/>
    <s v="Howard Sims"/>
    <x v="630"/>
    <x v="2"/>
    <x v="0"/>
    <x v="2"/>
  </r>
  <r>
    <s v="AX21559"/>
    <s v="ENX2051"/>
    <s v="A152"/>
    <s v="EMP1030"/>
    <x v="666"/>
    <x v="654"/>
    <x v="1"/>
    <n v="1077"/>
    <n v="732"/>
    <n v="732"/>
    <n v="1077"/>
    <n v="345"/>
    <x v="54"/>
    <s v="Bobby Russell"/>
    <x v="666"/>
    <x v="0"/>
    <x v="4"/>
    <x v="2"/>
  </r>
  <r>
    <s v="AX21561"/>
    <s v="ENX2066"/>
    <s v="A145"/>
    <s v="EMP1002"/>
    <x v="233"/>
    <x v="623"/>
    <x v="1"/>
    <n v="2091"/>
    <n v="1485"/>
    <n v="1485"/>
    <n v="2091"/>
    <n v="606"/>
    <x v="50"/>
    <s v="Andrew Bowman"/>
    <x v="233"/>
    <x v="1"/>
    <x v="7"/>
    <x v="2"/>
  </r>
  <r>
    <s v="AX21562"/>
    <s v="ENX2011"/>
    <s v="A145"/>
    <s v="EMP1023"/>
    <x v="630"/>
    <x v="504"/>
    <x v="2"/>
    <n v="530"/>
    <n v="435"/>
    <n v="1305"/>
    <n v="1590"/>
    <n v="285"/>
    <x v="50"/>
    <s v="Brian Davis"/>
    <x v="630"/>
    <x v="2"/>
    <x v="7"/>
    <x v="2"/>
  </r>
  <r>
    <s v="AX21574"/>
    <s v="ENX2059"/>
    <s v="A163"/>
    <s v="EMP1010"/>
    <x v="143"/>
    <x v="568"/>
    <x v="2"/>
    <n v="1494"/>
    <n v="971"/>
    <n v="2913"/>
    <n v="4482"/>
    <n v="1569"/>
    <x v="60"/>
    <s v="Joshua Cook"/>
    <x v="143"/>
    <x v="3"/>
    <x v="10"/>
    <x v="2"/>
  </r>
  <r>
    <s v="AX21579"/>
    <s v="ENX2043"/>
    <s v="A100"/>
    <s v="EMP1043"/>
    <x v="731"/>
    <x v="440"/>
    <x v="1"/>
    <n v="545"/>
    <n v="425"/>
    <n v="425"/>
    <n v="545"/>
    <n v="120"/>
    <x v="67"/>
    <s v="Joshua Taylor"/>
    <x v="731"/>
    <x v="6"/>
    <x v="10"/>
    <x v="2"/>
  </r>
  <r>
    <s v="AX21584"/>
    <s v="ENX2038"/>
    <s v="A157"/>
    <s v="EMP1038"/>
    <x v="483"/>
    <x v="629"/>
    <x v="0"/>
    <n v="392"/>
    <n v="255"/>
    <n v="510"/>
    <n v="784"/>
    <n v="274"/>
    <x v="0"/>
    <s v="Scott Mason"/>
    <x v="483"/>
    <x v="3"/>
    <x v="6"/>
    <x v="2"/>
  </r>
  <r>
    <s v="AX21585"/>
    <s v="ENX2004"/>
    <s v="A161"/>
    <s v="EMP1000"/>
    <x v="144"/>
    <x v="790"/>
    <x v="1"/>
    <n v="1278"/>
    <n v="665"/>
    <n v="665"/>
    <n v="1278"/>
    <n v="613"/>
    <x v="25"/>
    <s v="Fred Robertson"/>
    <x v="144"/>
    <x v="2"/>
    <x v="11"/>
    <x v="2"/>
  </r>
  <r>
    <s v="AX21590"/>
    <s v="ENX2065"/>
    <s v="A123"/>
    <s v="EMP1015"/>
    <x v="756"/>
    <x v="693"/>
    <x v="1"/>
    <n v="2396"/>
    <n v="1965"/>
    <n v="1965"/>
    <n v="2396"/>
    <n v="431"/>
    <x v="62"/>
    <s v="Justin Lynch"/>
    <x v="756"/>
    <x v="1"/>
    <x v="0"/>
    <x v="2"/>
  </r>
  <r>
    <s v="AX21591"/>
    <s v="ENX2078"/>
    <s v="A111"/>
    <s v="EMP1022"/>
    <x v="380"/>
    <x v="515"/>
    <x v="2"/>
    <n v="1798"/>
    <n v="971"/>
    <n v="2913"/>
    <n v="5394"/>
    <n v="2481"/>
    <x v="19"/>
    <s v="Walter Cook"/>
    <x v="380"/>
    <x v="6"/>
    <x v="1"/>
    <x v="2"/>
  </r>
  <r>
    <s v="AX21603"/>
    <s v="ENX2004"/>
    <s v="A131"/>
    <s v="EMP1009"/>
    <x v="695"/>
    <x v="449"/>
    <x v="1"/>
    <n v="1278"/>
    <n v="665"/>
    <n v="665"/>
    <n v="1278"/>
    <n v="613"/>
    <x v="66"/>
    <s v="Kenneth Fields"/>
    <x v="695"/>
    <x v="6"/>
    <x v="1"/>
    <x v="2"/>
  </r>
  <r>
    <s v="AX21604"/>
    <s v="ENX2084"/>
    <s v="A152"/>
    <s v="EMP1001"/>
    <x v="484"/>
    <x v="604"/>
    <x v="3"/>
    <n v="1783"/>
    <n v="1230"/>
    <n v="4920"/>
    <n v="7132"/>
    <n v="2212"/>
    <x v="54"/>
    <s v="Kevin Butler"/>
    <x v="484"/>
    <x v="0"/>
    <x v="6"/>
    <x v="2"/>
  </r>
  <r>
    <s v="AX21608"/>
    <s v="ENX2027"/>
    <s v="A161"/>
    <s v="EMP1012"/>
    <x v="0"/>
    <x v="684"/>
    <x v="1"/>
    <n v="2497"/>
    <n v="1473"/>
    <n v="1473"/>
    <n v="2497"/>
    <n v="1024"/>
    <x v="25"/>
    <s v="John Reyes"/>
    <x v="0"/>
    <x v="3"/>
    <x v="7"/>
    <x v="2"/>
  </r>
  <r>
    <s v="AX21611"/>
    <s v="ENX2080"/>
    <s v="A171"/>
    <s v="EMP1013"/>
    <x v="400"/>
    <x v="502"/>
    <x v="3"/>
    <n v="2353"/>
    <n v="1788"/>
    <n v="7152"/>
    <n v="9412"/>
    <n v="2260"/>
    <x v="58"/>
    <s v="Charles Harper"/>
    <x v="400"/>
    <x v="1"/>
    <x v="6"/>
    <x v="2"/>
  </r>
  <r>
    <s v="AX21612"/>
    <s v="ENX2051"/>
    <s v="A145"/>
    <s v="EMP1025"/>
    <x v="699"/>
    <x v="466"/>
    <x v="1"/>
    <n v="1077"/>
    <n v="732"/>
    <n v="732"/>
    <n v="1077"/>
    <n v="345"/>
    <x v="50"/>
    <s v="Ernest Wagner"/>
    <x v="699"/>
    <x v="5"/>
    <x v="9"/>
    <x v="2"/>
  </r>
  <r>
    <s v="AX21625"/>
    <s v="ENX2093"/>
    <s v="A143"/>
    <s v="EMP1034"/>
    <x v="266"/>
    <x v="558"/>
    <x v="1"/>
    <n v="112"/>
    <n v="90"/>
    <n v="90"/>
    <n v="112"/>
    <n v="22"/>
    <x v="9"/>
    <s v="Arthur Mccoy"/>
    <x v="266"/>
    <x v="1"/>
    <x v="6"/>
    <x v="2"/>
  </r>
  <r>
    <s v="AX21626"/>
    <s v="ENX2040"/>
    <s v="A163"/>
    <s v="EMP1011"/>
    <x v="669"/>
    <x v="703"/>
    <x v="2"/>
    <n v="1889"/>
    <n v="945"/>
    <n v="2835"/>
    <n v="5667"/>
    <n v="2832"/>
    <x v="60"/>
    <s v="Larry Marshall"/>
    <x v="669"/>
    <x v="6"/>
    <x v="8"/>
    <x v="2"/>
  </r>
  <r>
    <s v="AX21629"/>
    <s v="ENX2000"/>
    <s v="A132"/>
    <s v="EMP1004"/>
    <x v="711"/>
    <x v="456"/>
    <x v="1"/>
    <n v="2241"/>
    <n v="1367"/>
    <n v="1367"/>
    <n v="2241"/>
    <n v="874"/>
    <x v="56"/>
    <s v="Kenneth Bradley"/>
    <x v="711"/>
    <x v="1"/>
    <x v="2"/>
    <x v="2"/>
  </r>
  <r>
    <s v="AX21630"/>
    <s v="ENX2048"/>
    <s v="A115"/>
    <s v="EMP1009"/>
    <x v="121"/>
    <x v="639"/>
    <x v="2"/>
    <n v="502"/>
    <n v="296"/>
    <n v="888"/>
    <n v="1506"/>
    <n v="618"/>
    <x v="22"/>
    <s v="Kenneth Fields"/>
    <x v="121"/>
    <x v="4"/>
    <x v="2"/>
    <x v="2"/>
  </r>
  <r>
    <s v="AX21636"/>
    <s v="ENX2016"/>
    <s v="A165"/>
    <s v="EMP1038"/>
    <x v="674"/>
    <x v="697"/>
    <x v="1"/>
    <n v="1351"/>
    <n v="1108"/>
    <n v="1108"/>
    <n v="1351"/>
    <n v="243"/>
    <x v="51"/>
    <s v="Scott Mason"/>
    <x v="674"/>
    <x v="5"/>
    <x v="6"/>
    <x v="2"/>
  </r>
  <r>
    <s v="AX21638"/>
    <s v="ENX2057"/>
    <s v="A156"/>
    <s v="EMP1042"/>
    <x v="543"/>
    <x v="749"/>
    <x v="1"/>
    <n v="181"/>
    <n v="130"/>
    <n v="130"/>
    <n v="181"/>
    <n v="51"/>
    <x v="39"/>
    <s v="Scott Clark"/>
    <x v="543"/>
    <x v="0"/>
    <x v="3"/>
    <x v="2"/>
  </r>
  <r>
    <s v="AX21642"/>
    <s v="ENX2083"/>
    <s v="A158"/>
    <s v="EMP1024"/>
    <x v="646"/>
    <x v="480"/>
    <x v="2"/>
    <n v="2141"/>
    <n v="1777"/>
    <n v="5331"/>
    <n v="6423"/>
    <n v="1092"/>
    <x v="4"/>
    <s v="Ernest Wheeler"/>
    <x v="646"/>
    <x v="3"/>
    <x v="9"/>
    <x v="2"/>
  </r>
  <r>
    <s v="AX21643"/>
    <s v="ENX2088"/>
    <s v="A151"/>
    <s v="EMP1003"/>
    <x v="663"/>
    <x v="578"/>
    <x v="1"/>
    <n v="603"/>
    <n v="416"/>
    <n v="416"/>
    <n v="603"/>
    <n v="187"/>
    <x v="24"/>
    <s v="Christopher Tucker"/>
    <x v="663"/>
    <x v="2"/>
    <x v="2"/>
    <x v="2"/>
  </r>
  <r>
    <s v="AX21648"/>
    <s v="ENX2010"/>
    <s v="A101"/>
    <s v="EMP1020"/>
    <x v="488"/>
    <x v="498"/>
    <x v="2"/>
    <n v="1812"/>
    <n v="1305"/>
    <n v="3915"/>
    <n v="5436"/>
    <n v="1521"/>
    <x v="26"/>
    <s v="Ryan Butler"/>
    <x v="488"/>
    <x v="0"/>
    <x v="4"/>
    <x v="2"/>
  </r>
  <r>
    <s v="AX21649"/>
    <s v="ENX2073"/>
    <s v="A129"/>
    <s v="EMP1035"/>
    <x v="220"/>
    <x v="676"/>
    <x v="2"/>
    <n v="95"/>
    <n v="61"/>
    <n v="183"/>
    <n v="285"/>
    <n v="102"/>
    <x v="59"/>
    <s v="Roger Ramos"/>
    <x v="220"/>
    <x v="5"/>
    <x v="9"/>
    <x v="2"/>
  </r>
  <r>
    <s v="AX21650"/>
    <s v="ENX2064"/>
    <s v="A120"/>
    <s v="EMP1004"/>
    <x v="315"/>
    <x v="545"/>
    <x v="0"/>
    <n v="1414"/>
    <n v="962"/>
    <n v="1924"/>
    <n v="2828"/>
    <n v="904"/>
    <x v="71"/>
    <s v="Kenneth Bradley"/>
    <x v="315"/>
    <x v="1"/>
    <x v="3"/>
    <x v="2"/>
  </r>
  <r>
    <s v="AX21651"/>
    <s v="ENX2071"/>
    <s v="A118"/>
    <s v="EMP1018"/>
    <x v="735"/>
    <x v="503"/>
    <x v="0"/>
    <n v="136"/>
    <n v="72"/>
    <n v="144"/>
    <n v="272"/>
    <n v="128"/>
    <x v="11"/>
    <s v="Jimmy Young"/>
    <x v="735"/>
    <x v="6"/>
    <x v="8"/>
    <x v="2"/>
  </r>
  <r>
    <s v="AX21652"/>
    <s v="ENX2051"/>
    <s v="A129"/>
    <s v="EMP1007"/>
    <x v="127"/>
    <x v="680"/>
    <x v="0"/>
    <n v="1077"/>
    <n v="732"/>
    <n v="1464"/>
    <n v="2154"/>
    <n v="690"/>
    <x v="59"/>
    <s v="Jeremy Mendoza"/>
    <x v="127"/>
    <x v="1"/>
    <x v="4"/>
    <x v="2"/>
  </r>
  <r>
    <s v="AX21653"/>
    <s v="ENX2078"/>
    <s v="A173"/>
    <s v="EMP1023"/>
    <x v="563"/>
    <x v="521"/>
    <x v="0"/>
    <n v="1798"/>
    <n v="971"/>
    <n v="1942"/>
    <n v="3596"/>
    <n v="1654"/>
    <x v="14"/>
    <s v="Brian Davis"/>
    <x v="563"/>
    <x v="2"/>
    <x v="6"/>
    <x v="2"/>
  </r>
  <r>
    <s v="AX21655"/>
    <s v="ENX2098"/>
    <s v="A137"/>
    <s v="EMP1034"/>
    <x v="25"/>
    <x v="712"/>
    <x v="2"/>
    <n v="1178"/>
    <n v="683"/>
    <n v="2049"/>
    <n v="3534"/>
    <n v="1485"/>
    <x v="32"/>
    <s v="Arthur Mccoy"/>
    <x v="25"/>
    <x v="2"/>
    <x v="0"/>
    <x v="2"/>
  </r>
  <r>
    <s v="AX21658"/>
    <s v="ENX2051"/>
    <s v="A152"/>
    <s v="EMP1009"/>
    <x v="182"/>
    <x v="474"/>
    <x v="0"/>
    <n v="1077"/>
    <n v="732"/>
    <n v="1464"/>
    <n v="2154"/>
    <n v="690"/>
    <x v="54"/>
    <s v="Kenneth Fields"/>
    <x v="182"/>
    <x v="4"/>
    <x v="10"/>
    <x v="2"/>
  </r>
  <r>
    <s v="AX21659"/>
    <s v="ENX2086"/>
    <s v="A103"/>
    <s v="EMP1025"/>
    <x v="159"/>
    <x v="734"/>
    <x v="1"/>
    <n v="123"/>
    <n v="84"/>
    <n v="84"/>
    <n v="123"/>
    <n v="39"/>
    <x v="2"/>
    <s v="Ernest Wagner"/>
    <x v="159"/>
    <x v="6"/>
    <x v="0"/>
    <x v="2"/>
  </r>
  <r>
    <s v="AX21666"/>
    <s v="ENX2057"/>
    <s v="A138"/>
    <s v="EMP1043"/>
    <x v="713"/>
    <x v="477"/>
    <x v="0"/>
    <n v="181"/>
    <n v="130"/>
    <n v="260"/>
    <n v="362"/>
    <n v="102"/>
    <x v="6"/>
    <s v="Joshua Taylor"/>
    <x v="713"/>
    <x v="6"/>
    <x v="5"/>
    <x v="2"/>
  </r>
  <r>
    <s v="AX21669"/>
    <s v="ENX2055"/>
    <s v="A141"/>
    <s v="EMP1036"/>
    <x v="379"/>
    <x v="774"/>
    <x v="1"/>
    <n v="2495"/>
    <n v="1896"/>
    <n v="1896"/>
    <n v="2495"/>
    <n v="599"/>
    <x v="23"/>
    <s v="Robert Reed"/>
    <x v="379"/>
    <x v="0"/>
    <x v="2"/>
    <x v="2"/>
  </r>
  <r>
    <s v="AX21680"/>
    <s v="ENX2000"/>
    <s v="A111"/>
    <s v="EMP1005"/>
    <x v="19"/>
    <x v="566"/>
    <x v="1"/>
    <n v="2241"/>
    <n v="1367"/>
    <n v="1367"/>
    <n v="2241"/>
    <n v="874"/>
    <x v="19"/>
    <s v="Ryan Welch"/>
    <x v="19"/>
    <x v="5"/>
    <x v="8"/>
    <x v="2"/>
  </r>
  <r>
    <s v="AX21686"/>
    <s v="ENX2043"/>
    <s v="A125"/>
    <s v="EMP1021"/>
    <x v="763"/>
    <x v="634"/>
    <x v="1"/>
    <n v="545"/>
    <n v="425"/>
    <n v="425"/>
    <n v="545"/>
    <n v="120"/>
    <x v="72"/>
    <s v="Clarence Fox"/>
    <x v="763"/>
    <x v="4"/>
    <x v="0"/>
    <x v="2"/>
  </r>
  <r>
    <s v="AX21690"/>
    <s v="ENX2030"/>
    <s v="A172"/>
    <s v="EMP1012"/>
    <x v="379"/>
    <x v="543"/>
    <x v="2"/>
    <n v="1899"/>
    <n v="1044"/>
    <n v="3132"/>
    <n v="5697"/>
    <n v="2565"/>
    <x v="28"/>
    <s v="John Reyes"/>
    <x v="379"/>
    <x v="4"/>
    <x v="11"/>
    <x v="2"/>
  </r>
  <r>
    <s v="AX21693"/>
    <s v="ENX2016"/>
    <s v="A159"/>
    <s v="EMP1008"/>
    <x v="514"/>
    <x v="491"/>
    <x v="1"/>
    <n v="1351"/>
    <n v="1108"/>
    <n v="1108"/>
    <n v="1351"/>
    <n v="243"/>
    <x v="52"/>
    <s v="Carl Elliott"/>
    <x v="514"/>
    <x v="6"/>
    <x v="4"/>
    <x v="2"/>
  </r>
  <r>
    <s v="AX21695"/>
    <s v="ENX2060"/>
    <s v="A159"/>
    <s v="EMP1009"/>
    <x v="780"/>
    <x v="528"/>
    <x v="1"/>
    <n v="1467"/>
    <n v="807"/>
    <n v="807"/>
    <n v="1467"/>
    <n v="660"/>
    <x v="52"/>
    <s v="Kenneth Fields"/>
    <x v="780"/>
    <x v="3"/>
    <x v="5"/>
    <x v="2"/>
  </r>
  <r>
    <s v="AX21696"/>
    <s v="ENX2004"/>
    <s v="A151"/>
    <s v="EMP1011"/>
    <x v="75"/>
    <x v="759"/>
    <x v="2"/>
    <n v="1278"/>
    <n v="665"/>
    <n v="1995"/>
    <n v="3834"/>
    <n v="1839"/>
    <x v="24"/>
    <s v="Larry Marshall"/>
    <x v="75"/>
    <x v="0"/>
    <x v="11"/>
    <x v="2"/>
  </r>
  <r>
    <s v="AX21700"/>
    <s v="ENX2009"/>
    <s v="A145"/>
    <s v="EMP1029"/>
    <x v="766"/>
    <x v="679"/>
    <x v="1"/>
    <n v="584"/>
    <n v="420"/>
    <n v="420"/>
    <n v="584"/>
    <n v="164"/>
    <x v="50"/>
    <s v="Howard Gardner"/>
    <x v="766"/>
    <x v="4"/>
    <x v="6"/>
    <x v="2"/>
  </r>
  <r>
    <s v="AX21702"/>
    <s v="ENX2045"/>
    <s v="A106"/>
    <s v="EMP1010"/>
    <x v="646"/>
    <x v="462"/>
    <x v="3"/>
    <n v="556"/>
    <n v="395"/>
    <n v="1580"/>
    <n v="2224"/>
    <n v="644"/>
    <x v="35"/>
    <s v="Joshua Cook"/>
    <x v="646"/>
    <x v="5"/>
    <x v="2"/>
    <x v="2"/>
  </r>
  <r>
    <s v="AX21704"/>
    <s v="ENX2094"/>
    <s v="A152"/>
    <s v="EMP1028"/>
    <x v="91"/>
    <x v="470"/>
    <x v="1"/>
    <n v="771"/>
    <n v="648"/>
    <n v="648"/>
    <n v="771"/>
    <n v="123"/>
    <x v="54"/>
    <s v="Howard Sims"/>
    <x v="91"/>
    <x v="3"/>
    <x v="7"/>
    <x v="2"/>
  </r>
  <r>
    <s v="AX21707"/>
    <s v="ENX2081"/>
    <s v="A131"/>
    <s v="EMP1028"/>
    <x v="30"/>
    <x v="729"/>
    <x v="2"/>
    <n v="1566"/>
    <n v="1190"/>
    <n v="3570"/>
    <n v="4698"/>
    <n v="1128"/>
    <x v="66"/>
    <s v="Howard Sims"/>
    <x v="30"/>
    <x v="5"/>
    <x v="6"/>
    <x v="2"/>
  </r>
  <r>
    <s v="AX21710"/>
    <s v="ENX2054"/>
    <s v="A116"/>
    <s v="EMP1014"/>
    <x v="198"/>
    <x v="512"/>
    <x v="0"/>
    <n v="127"/>
    <n v="79"/>
    <n v="158"/>
    <n v="254"/>
    <n v="96"/>
    <x v="47"/>
    <s v="Ronald Reed"/>
    <x v="198"/>
    <x v="6"/>
    <x v="4"/>
    <x v="2"/>
  </r>
  <r>
    <s v="AX21711"/>
    <s v="ENX2091"/>
    <s v="A167"/>
    <s v="EMP1030"/>
    <x v="683"/>
    <x v="546"/>
    <x v="1"/>
    <n v="368"/>
    <n v="294"/>
    <n v="294"/>
    <n v="368"/>
    <n v="74"/>
    <x v="10"/>
    <s v="Bobby Russell"/>
    <x v="683"/>
    <x v="5"/>
    <x v="1"/>
    <x v="2"/>
  </r>
  <r>
    <s v="AX21712"/>
    <s v="ENX2099"/>
    <s v="A124"/>
    <s v="EMP1018"/>
    <x v="469"/>
    <x v="522"/>
    <x v="1"/>
    <n v="1367"/>
    <n v="984"/>
    <n v="984"/>
    <n v="1367"/>
    <n v="383"/>
    <x v="21"/>
    <s v="Jimmy Young"/>
    <x v="469"/>
    <x v="0"/>
    <x v="1"/>
    <x v="2"/>
  </r>
  <r>
    <s v="AX21715"/>
    <s v="ENX2076"/>
    <s v="A132"/>
    <s v="EMP1036"/>
    <x v="362"/>
    <x v="654"/>
    <x v="1"/>
    <n v="1522"/>
    <n v="791"/>
    <n v="791"/>
    <n v="1522"/>
    <n v="731"/>
    <x v="56"/>
    <s v="Robert Reed"/>
    <x v="362"/>
    <x v="0"/>
    <x v="4"/>
    <x v="2"/>
  </r>
  <r>
    <s v="AX21718"/>
    <s v="ENX2061"/>
    <s v="A163"/>
    <s v="EMP1035"/>
    <x v="546"/>
    <x v="727"/>
    <x v="1"/>
    <n v="913"/>
    <n v="584"/>
    <n v="584"/>
    <n v="913"/>
    <n v="329"/>
    <x v="60"/>
    <s v="Roger Ramos"/>
    <x v="546"/>
    <x v="0"/>
    <x v="1"/>
    <x v="2"/>
  </r>
  <r>
    <s v="AX21721"/>
    <s v="ENX2071"/>
    <s v="A163"/>
    <s v="EMP1028"/>
    <x v="549"/>
    <x v="493"/>
    <x v="3"/>
    <n v="136"/>
    <n v="72"/>
    <n v="288"/>
    <n v="544"/>
    <n v="256"/>
    <x v="60"/>
    <s v="Howard Sims"/>
    <x v="549"/>
    <x v="0"/>
    <x v="1"/>
    <x v="2"/>
  </r>
  <r>
    <s v="AX21723"/>
    <s v="ENX2098"/>
    <s v="A100"/>
    <s v="EMP1024"/>
    <x v="453"/>
    <x v="644"/>
    <x v="2"/>
    <n v="1178"/>
    <n v="683"/>
    <n v="2049"/>
    <n v="3534"/>
    <n v="1485"/>
    <x v="67"/>
    <s v="Ernest Wheeler"/>
    <x v="453"/>
    <x v="5"/>
    <x v="2"/>
    <x v="2"/>
  </r>
  <r>
    <s v="AX21724"/>
    <s v="ENX2022"/>
    <s v="A128"/>
    <s v="EMP1040"/>
    <x v="777"/>
    <x v="725"/>
    <x v="0"/>
    <n v="561"/>
    <n v="421"/>
    <n v="842"/>
    <n v="1122"/>
    <n v="280"/>
    <x v="16"/>
    <s v="Patrick Ruiz"/>
    <x v="777"/>
    <x v="2"/>
    <x v="6"/>
    <x v="2"/>
  </r>
  <r>
    <s v="AX21726"/>
    <s v="ENX2096"/>
    <s v="A115"/>
    <s v="EMP1016"/>
    <x v="137"/>
    <x v="584"/>
    <x v="1"/>
    <n v="1587"/>
    <n v="1301"/>
    <n v="1301"/>
    <n v="1587"/>
    <n v="286"/>
    <x v="22"/>
    <s v="Henry Nelson"/>
    <x v="137"/>
    <x v="3"/>
    <x v="1"/>
    <x v="2"/>
  </r>
  <r>
    <s v="AX21730"/>
    <s v="ENX2077"/>
    <s v="A153"/>
    <s v="EMP1032"/>
    <x v="20"/>
    <x v="629"/>
    <x v="1"/>
    <n v="530"/>
    <n v="424"/>
    <n v="424"/>
    <n v="530"/>
    <n v="106"/>
    <x v="69"/>
    <s v="Larry Castillo"/>
    <x v="20"/>
    <x v="3"/>
    <x v="6"/>
    <x v="2"/>
  </r>
  <r>
    <s v="AX21731"/>
    <s v="ENX2065"/>
    <s v="A127"/>
    <s v="EMP1002"/>
    <x v="760"/>
    <x v="778"/>
    <x v="1"/>
    <n v="2396"/>
    <n v="1965"/>
    <n v="1965"/>
    <n v="2396"/>
    <n v="431"/>
    <x v="5"/>
    <s v="Andrew Bowman"/>
    <x v="760"/>
    <x v="4"/>
    <x v="2"/>
    <x v="2"/>
  </r>
  <r>
    <s v="AX21732"/>
    <s v="ENX2076"/>
    <s v="A124"/>
    <s v="EMP1031"/>
    <x v="670"/>
    <x v="587"/>
    <x v="1"/>
    <n v="1522"/>
    <n v="791"/>
    <n v="791"/>
    <n v="1522"/>
    <n v="731"/>
    <x v="21"/>
    <s v="Brian Thomas"/>
    <x v="670"/>
    <x v="5"/>
    <x v="10"/>
    <x v="2"/>
  </r>
  <r>
    <s v="AX21733"/>
    <s v="ENX2091"/>
    <s v="A128"/>
    <s v="EMP1022"/>
    <x v="582"/>
    <x v="724"/>
    <x v="1"/>
    <n v="368"/>
    <n v="294"/>
    <n v="294"/>
    <n v="368"/>
    <n v="74"/>
    <x v="16"/>
    <s v="Walter Cook"/>
    <x v="582"/>
    <x v="0"/>
    <x v="3"/>
    <x v="2"/>
  </r>
  <r>
    <s v="AX21734"/>
    <s v="ENX2094"/>
    <s v="A127"/>
    <s v="EMP1041"/>
    <x v="296"/>
    <x v="648"/>
    <x v="1"/>
    <n v="771"/>
    <n v="648"/>
    <n v="648"/>
    <n v="771"/>
    <n v="123"/>
    <x v="5"/>
    <s v="Joe Sims"/>
    <x v="296"/>
    <x v="0"/>
    <x v="9"/>
    <x v="2"/>
  </r>
  <r>
    <s v="AX21735"/>
    <s v="ENX2057"/>
    <s v="A108"/>
    <s v="EMP1016"/>
    <x v="605"/>
    <x v="625"/>
    <x v="1"/>
    <n v="181"/>
    <n v="130"/>
    <n v="130"/>
    <n v="181"/>
    <n v="51"/>
    <x v="64"/>
    <s v="Henry Nelson"/>
    <x v="605"/>
    <x v="3"/>
    <x v="8"/>
    <x v="2"/>
  </r>
  <r>
    <s v="AX21736"/>
    <s v="ENX2098"/>
    <s v="A116"/>
    <s v="EMP1014"/>
    <x v="106"/>
    <x v="792"/>
    <x v="3"/>
    <n v="1178"/>
    <n v="683"/>
    <n v="2732"/>
    <n v="4712"/>
    <n v="1980"/>
    <x v="47"/>
    <s v="Ronald Reed"/>
    <x v="106"/>
    <x v="1"/>
    <x v="10"/>
    <x v="2"/>
  </r>
  <r>
    <s v="AX21743"/>
    <s v="ENX2051"/>
    <s v="A148"/>
    <s v="EMP1020"/>
    <x v="174"/>
    <x v="608"/>
    <x v="1"/>
    <n v="1077"/>
    <n v="732"/>
    <n v="732"/>
    <n v="1077"/>
    <n v="345"/>
    <x v="31"/>
    <s v="Ryan Butler"/>
    <x v="174"/>
    <x v="6"/>
    <x v="3"/>
    <x v="2"/>
  </r>
  <r>
    <s v="AX21747"/>
    <s v="ENX2067"/>
    <s v="A103"/>
    <s v="EMP1011"/>
    <x v="43"/>
    <x v="604"/>
    <x v="1"/>
    <n v="1119"/>
    <n v="683"/>
    <n v="683"/>
    <n v="1119"/>
    <n v="436"/>
    <x v="2"/>
    <s v="Larry Marshall"/>
    <x v="43"/>
    <x v="0"/>
    <x v="6"/>
    <x v="2"/>
  </r>
  <r>
    <s v="AX21752"/>
    <s v="ENX2054"/>
    <s v="A162"/>
    <s v="EMP1004"/>
    <x v="201"/>
    <x v="737"/>
    <x v="0"/>
    <n v="127"/>
    <n v="79"/>
    <n v="158"/>
    <n v="254"/>
    <n v="96"/>
    <x v="48"/>
    <s v="Kenneth Bradley"/>
    <x v="201"/>
    <x v="4"/>
    <x v="11"/>
    <x v="2"/>
  </r>
  <r>
    <s v="AX21758"/>
    <s v="ENX2015"/>
    <s v="A115"/>
    <s v="EMP1021"/>
    <x v="341"/>
    <x v="523"/>
    <x v="1"/>
    <n v="637"/>
    <n v="389"/>
    <n v="389"/>
    <n v="637"/>
    <n v="248"/>
    <x v="22"/>
    <s v="Clarence Fox"/>
    <x v="341"/>
    <x v="2"/>
    <x v="2"/>
    <x v="2"/>
  </r>
  <r>
    <s v="AX21762"/>
    <s v="ENX2071"/>
    <s v="A145"/>
    <s v="EMP1014"/>
    <x v="138"/>
    <x v="642"/>
    <x v="1"/>
    <n v="136"/>
    <n v="72"/>
    <n v="72"/>
    <n v="136"/>
    <n v="64"/>
    <x v="50"/>
    <s v="Ronald Reed"/>
    <x v="138"/>
    <x v="4"/>
    <x v="7"/>
    <x v="2"/>
  </r>
  <r>
    <s v="AX21766"/>
    <s v="ENX2049"/>
    <s v="A161"/>
    <s v="EMP1016"/>
    <x v="425"/>
    <x v="692"/>
    <x v="1"/>
    <n v="826"/>
    <n v="562"/>
    <n v="562"/>
    <n v="826"/>
    <n v="264"/>
    <x v="25"/>
    <s v="Henry Nelson"/>
    <x v="425"/>
    <x v="3"/>
    <x v="6"/>
    <x v="2"/>
  </r>
  <r>
    <s v="AX21782"/>
    <s v="ENX2004"/>
    <s v="A145"/>
    <s v="EMP1021"/>
    <x v="91"/>
    <x v="526"/>
    <x v="0"/>
    <n v="1278"/>
    <n v="665"/>
    <n v="1330"/>
    <n v="2556"/>
    <n v="1226"/>
    <x v="50"/>
    <s v="Clarence Fox"/>
    <x v="91"/>
    <x v="2"/>
    <x v="0"/>
    <x v="2"/>
  </r>
  <r>
    <s v="AX21786"/>
    <s v="ENX2058"/>
    <s v="A108"/>
    <s v="EMP1040"/>
    <x v="401"/>
    <x v="589"/>
    <x v="2"/>
    <n v="2257"/>
    <n v="1535"/>
    <n v="4605"/>
    <n v="6771"/>
    <n v="2166"/>
    <x v="64"/>
    <s v="Patrick Ruiz"/>
    <x v="401"/>
    <x v="3"/>
    <x v="4"/>
    <x v="2"/>
  </r>
  <r>
    <s v="AX21789"/>
    <s v="ENX2083"/>
    <s v="A116"/>
    <s v="EMP1014"/>
    <x v="15"/>
    <x v="444"/>
    <x v="2"/>
    <n v="2141"/>
    <n v="1777"/>
    <n v="5331"/>
    <n v="6423"/>
    <n v="1092"/>
    <x v="47"/>
    <s v="Ronald Reed"/>
    <x v="15"/>
    <x v="3"/>
    <x v="3"/>
    <x v="2"/>
  </r>
  <r>
    <s v="AX21792"/>
    <s v="ENX2007"/>
    <s v="A141"/>
    <s v="EMP1040"/>
    <x v="230"/>
    <x v="767"/>
    <x v="1"/>
    <n v="1405"/>
    <n v="1054"/>
    <n v="1054"/>
    <n v="1405"/>
    <n v="351"/>
    <x v="23"/>
    <s v="Patrick Ruiz"/>
    <x v="230"/>
    <x v="6"/>
    <x v="2"/>
    <x v="2"/>
  </r>
  <r>
    <s v="AX21799"/>
    <s v="ENX2038"/>
    <s v="A119"/>
    <s v="EMP1027"/>
    <x v="289"/>
    <x v="661"/>
    <x v="0"/>
    <n v="392"/>
    <n v="255"/>
    <n v="510"/>
    <n v="784"/>
    <n v="274"/>
    <x v="61"/>
    <s v="Gary Rodriguez"/>
    <x v="289"/>
    <x v="6"/>
    <x v="1"/>
    <x v="2"/>
  </r>
  <r>
    <s v="AX21801"/>
    <s v="ENX2035"/>
    <s v="A137"/>
    <s v="EMP1022"/>
    <x v="163"/>
    <x v="549"/>
    <x v="1"/>
    <n v="458"/>
    <n v="376"/>
    <n v="376"/>
    <n v="458"/>
    <n v="82"/>
    <x v="32"/>
    <s v="Walter Cook"/>
    <x v="163"/>
    <x v="5"/>
    <x v="1"/>
    <x v="2"/>
  </r>
  <r>
    <s v="AX21803"/>
    <s v="ENX2099"/>
    <s v="A131"/>
    <s v="EMP1033"/>
    <x v="311"/>
    <x v="695"/>
    <x v="1"/>
    <n v="1367"/>
    <n v="984"/>
    <n v="984"/>
    <n v="1367"/>
    <n v="383"/>
    <x v="66"/>
    <s v="Jerry Perry"/>
    <x v="311"/>
    <x v="6"/>
    <x v="10"/>
    <x v="2"/>
  </r>
  <r>
    <s v="AX21804"/>
    <s v="ENX2041"/>
    <s v="A112"/>
    <s v="EMP1042"/>
    <x v="80"/>
    <x v="594"/>
    <x v="1"/>
    <n v="1380"/>
    <n v="1090"/>
    <n v="1090"/>
    <n v="1380"/>
    <n v="290"/>
    <x v="40"/>
    <s v="Scott Clark"/>
    <x v="80"/>
    <x v="2"/>
    <x v="10"/>
    <x v="2"/>
  </r>
  <r>
    <s v="AX21807"/>
    <s v="ENX2100"/>
    <s v="A141"/>
    <s v="EMP1033"/>
    <x v="67"/>
    <x v="545"/>
    <x v="1"/>
    <n v="799"/>
    <n v="455"/>
    <n v="455"/>
    <n v="799"/>
    <n v="344"/>
    <x v="23"/>
    <s v="Jerry Perry"/>
    <x v="67"/>
    <x v="1"/>
    <x v="3"/>
    <x v="2"/>
  </r>
  <r>
    <s v="AX21811"/>
    <s v="ENX2054"/>
    <s v="A103"/>
    <s v="EMP1039"/>
    <x v="541"/>
    <x v="606"/>
    <x v="1"/>
    <n v="127"/>
    <n v="79"/>
    <n v="79"/>
    <n v="127"/>
    <n v="48"/>
    <x v="2"/>
    <s v="Eugene Holmes"/>
    <x v="541"/>
    <x v="2"/>
    <x v="6"/>
    <x v="2"/>
  </r>
  <r>
    <s v="AX21812"/>
    <s v="ENX2019"/>
    <s v="A117"/>
    <s v="EMP1034"/>
    <x v="313"/>
    <x v="713"/>
    <x v="2"/>
    <n v="800"/>
    <n v="536"/>
    <n v="1608"/>
    <n v="2400"/>
    <n v="792"/>
    <x v="63"/>
    <s v="Arthur Mccoy"/>
    <x v="313"/>
    <x v="3"/>
    <x v="10"/>
    <x v="2"/>
  </r>
  <r>
    <s v="AX21815"/>
    <s v="ENX2085"/>
    <s v="A170"/>
    <s v="EMP1002"/>
    <x v="277"/>
    <x v="800"/>
    <x v="1"/>
    <n v="1862"/>
    <n v="1173"/>
    <n v="1173"/>
    <n v="1862"/>
    <n v="689"/>
    <x v="18"/>
    <s v="Andrew Bowman"/>
    <x v="277"/>
    <x v="4"/>
    <x v="3"/>
    <x v="2"/>
  </r>
  <r>
    <s v="AX21817"/>
    <s v="ENX2050"/>
    <s v="A100"/>
    <s v="EMP1012"/>
    <x v="215"/>
    <x v="640"/>
    <x v="1"/>
    <n v="2391"/>
    <n v="1291"/>
    <n v="1291"/>
    <n v="2391"/>
    <n v="1100"/>
    <x v="67"/>
    <s v="John Reyes"/>
    <x v="215"/>
    <x v="3"/>
    <x v="2"/>
    <x v="2"/>
  </r>
  <r>
    <s v="AX21827"/>
    <s v="ENX2073"/>
    <s v="A119"/>
    <s v="EMP1024"/>
    <x v="632"/>
    <x v="575"/>
    <x v="1"/>
    <n v="95"/>
    <n v="61"/>
    <n v="61"/>
    <n v="95"/>
    <n v="34"/>
    <x v="61"/>
    <s v="Ernest Wheeler"/>
    <x v="632"/>
    <x v="5"/>
    <x v="7"/>
    <x v="2"/>
  </r>
  <r>
    <s v="AX21832"/>
    <s v="ENX2097"/>
    <s v="A117"/>
    <s v="EMP1024"/>
    <x v="149"/>
    <x v="450"/>
    <x v="2"/>
    <n v="1052"/>
    <n v="589"/>
    <n v="1767"/>
    <n v="3156"/>
    <n v="1389"/>
    <x v="63"/>
    <s v="Ernest Wheeler"/>
    <x v="149"/>
    <x v="0"/>
    <x v="10"/>
    <x v="2"/>
  </r>
  <r>
    <s v="AX21839"/>
    <s v="ENX2019"/>
    <s v="A156"/>
    <s v="EMP1024"/>
    <x v="520"/>
    <x v="716"/>
    <x v="1"/>
    <n v="800"/>
    <n v="536"/>
    <n v="536"/>
    <n v="800"/>
    <n v="264"/>
    <x v="39"/>
    <s v="Ernest Wheeler"/>
    <x v="520"/>
    <x v="3"/>
    <x v="5"/>
    <x v="2"/>
  </r>
  <r>
    <s v="AX21844"/>
    <s v="ENX2056"/>
    <s v="A134"/>
    <s v="EMP1036"/>
    <x v="149"/>
    <x v="533"/>
    <x v="2"/>
    <n v="1635"/>
    <n v="1046"/>
    <n v="3138"/>
    <n v="4905"/>
    <n v="1767"/>
    <x v="7"/>
    <s v="Robert Reed"/>
    <x v="149"/>
    <x v="5"/>
    <x v="5"/>
    <x v="2"/>
  </r>
  <r>
    <s v="AX21846"/>
    <s v="ENX2043"/>
    <s v="A126"/>
    <s v="EMP1037"/>
    <x v="603"/>
    <x v="669"/>
    <x v="2"/>
    <n v="545"/>
    <n v="425"/>
    <n v="1275"/>
    <n v="1635"/>
    <n v="360"/>
    <x v="38"/>
    <s v="Carl Hall"/>
    <x v="603"/>
    <x v="0"/>
    <x v="9"/>
    <x v="2"/>
  </r>
  <r>
    <s v="AX21848"/>
    <s v="ENX2074"/>
    <s v="A101"/>
    <s v="EMP1016"/>
    <x v="345"/>
    <x v="664"/>
    <x v="3"/>
    <n v="504"/>
    <n v="408"/>
    <n v="1632"/>
    <n v="2016"/>
    <n v="384"/>
    <x v="26"/>
    <s v="Henry Nelson"/>
    <x v="345"/>
    <x v="0"/>
    <x v="8"/>
    <x v="2"/>
  </r>
  <r>
    <s v="AX21849"/>
    <s v="ENX2033"/>
    <s v="A172"/>
    <s v="EMP1034"/>
    <x v="503"/>
    <x v="653"/>
    <x v="2"/>
    <n v="2182"/>
    <n v="1200"/>
    <n v="3600"/>
    <n v="6546"/>
    <n v="2946"/>
    <x v="28"/>
    <s v="Arthur Mccoy"/>
    <x v="503"/>
    <x v="4"/>
    <x v="11"/>
    <x v="2"/>
  </r>
  <r>
    <s v="AX21850"/>
    <s v="ENX2084"/>
    <s v="A126"/>
    <s v="EMP1022"/>
    <x v="785"/>
    <x v="523"/>
    <x v="0"/>
    <n v="1783"/>
    <n v="1230"/>
    <n v="2460"/>
    <n v="3566"/>
    <n v="1106"/>
    <x v="38"/>
    <s v="Walter Cook"/>
    <x v="785"/>
    <x v="2"/>
    <x v="2"/>
    <x v="2"/>
  </r>
  <r>
    <s v="AX21858"/>
    <s v="ENX2020"/>
    <s v="A159"/>
    <s v="EMP1014"/>
    <x v="781"/>
    <x v="682"/>
    <x v="1"/>
    <n v="2005"/>
    <n v="1223"/>
    <n v="1223"/>
    <n v="2005"/>
    <n v="782"/>
    <x v="52"/>
    <s v="Ronald Reed"/>
    <x v="781"/>
    <x v="3"/>
    <x v="10"/>
    <x v="2"/>
  </r>
  <r>
    <s v="AX21859"/>
    <s v="ENX2009"/>
    <s v="A117"/>
    <s v="EMP1023"/>
    <x v="494"/>
    <x v="511"/>
    <x v="0"/>
    <n v="584"/>
    <n v="420"/>
    <n v="840"/>
    <n v="1168"/>
    <n v="328"/>
    <x v="63"/>
    <s v="Brian Davis"/>
    <x v="494"/>
    <x v="2"/>
    <x v="10"/>
    <x v="2"/>
  </r>
  <r>
    <s v="AX21861"/>
    <s v="ENX2061"/>
    <s v="A136"/>
    <s v="EMP1007"/>
    <x v="773"/>
    <x v="741"/>
    <x v="2"/>
    <n v="913"/>
    <n v="584"/>
    <n v="1752"/>
    <n v="2739"/>
    <n v="987"/>
    <x v="29"/>
    <s v="Jeremy Mendoza"/>
    <x v="773"/>
    <x v="4"/>
    <x v="4"/>
    <x v="2"/>
  </r>
  <r>
    <s v="AX21867"/>
    <s v="ENX2062"/>
    <s v="A154"/>
    <s v="EMP1014"/>
    <x v="601"/>
    <x v="480"/>
    <x v="2"/>
    <n v="2464"/>
    <n v="1774"/>
    <n v="5322"/>
    <n v="7392"/>
    <n v="2070"/>
    <x v="55"/>
    <s v="Ronald Reed"/>
    <x v="601"/>
    <x v="3"/>
    <x v="9"/>
    <x v="2"/>
  </r>
  <r>
    <s v="AX21871"/>
    <s v="ENX2056"/>
    <s v="A154"/>
    <s v="EMP1001"/>
    <x v="174"/>
    <x v="797"/>
    <x v="0"/>
    <n v="1635"/>
    <n v="1046"/>
    <n v="2092"/>
    <n v="3270"/>
    <n v="1178"/>
    <x v="55"/>
    <s v="Kevin Butler"/>
    <x v="174"/>
    <x v="3"/>
    <x v="2"/>
    <x v="2"/>
  </r>
  <r>
    <s v="AX21876"/>
    <s v="ENX2088"/>
    <s v="A132"/>
    <s v="EMP1004"/>
    <x v="325"/>
    <x v="654"/>
    <x v="1"/>
    <n v="603"/>
    <n v="416"/>
    <n v="416"/>
    <n v="603"/>
    <n v="187"/>
    <x v="56"/>
    <s v="Kenneth Bradley"/>
    <x v="325"/>
    <x v="0"/>
    <x v="4"/>
    <x v="2"/>
  </r>
  <r>
    <s v="AX21877"/>
    <s v="ENX2037"/>
    <s v="A156"/>
    <s v="EMP1024"/>
    <x v="480"/>
    <x v="757"/>
    <x v="1"/>
    <n v="880"/>
    <n v="634"/>
    <n v="634"/>
    <n v="880"/>
    <n v="246"/>
    <x v="39"/>
    <s v="Ernest Wheeler"/>
    <x v="480"/>
    <x v="5"/>
    <x v="6"/>
    <x v="2"/>
  </r>
  <r>
    <s v="AX21879"/>
    <s v="ENX2063"/>
    <s v="A146"/>
    <s v="EMP1030"/>
    <x v="245"/>
    <x v="795"/>
    <x v="1"/>
    <n v="1708"/>
    <n v="871"/>
    <n v="871"/>
    <n v="1708"/>
    <n v="837"/>
    <x v="8"/>
    <s v="Bobby Russell"/>
    <x v="245"/>
    <x v="5"/>
    <x v="11"/>
    <x v="2"/>
  </r>
  <r>
    <s v="AX21881"/>
    <s v="ENX2046"/>
    <s v="A127"/>
    <s v="EMP1018"/>
    <x v="327"/>
    <x v="644"/>
    <x v="1"/>
    <n v="2410"/>
    <n v="1518"/>
    <n v="1518"/>
    <n v="2410"/>
    <n v="892"/>
    <x v="5"/>
    <s v="Jimmy Young"/>
    <x v="327"/>
    <x v="5"/>
    <x v="2"/>
    <x v="2"/>
  </r>
  <r>
    <s v="AX21882"/>
    <s v="ENX2012"/>
    <s v="A107"/>
    <s v="EMP1026"/>
    <x v="357"/>
    <x v="767"/>
    <x v="1"/>
    <n v="1353"/>
    <n v="947"/>
    <n v="947"/>
    <n v="1353"/>
    <n v="406"/>
    <x v="13"/>
    <s v="Martin Perry"/>
    <x v="357"/>
    <x v="6"/>
    <x v="2"/>
    <x v="2"/>
  </r>
  <r>
    <s v="AX21885"/>
    <s v="ENX2092"/>
    <s v="A144"/>
    <s v="EMP1017"/>
    <x v="187"/>
    <x v="747"/>
    <x v="0"/>
    <n v="1639"/>
    <n v="1295"/>
    <n v="2590"/>
    <n v="3278"/>
    <n v="688"/>
    <x v="33"/>
    <s v="Brian Hansen"/>
    <x v="187"/>
    <x v="3"/>
    <x v="1"/>
    <x v="2"/>
  </r>
  <r>
    <s v="AX21889"/>
    <s v="ENX2033"/>
    <s v="A163"/>
    <s v="EMP1014"/>
    <x v="422"/>
    <x v="660"/>
    <x v="3"/>
    <n v="2182"/>
    <n v="1200"/>
    <n v="4800"/>
    <n v="8728"/>
    <n v="3928"/>
    <x v="60"/>
    <s v="Ronald Reed"/>
    <x v="422"/>
    <x v="6"/>
    <x v="5"/>
    <x v="2"/>
  </r>
  <r>
    <s v="AX21890"/>
    <s v="ENX2021"/>
    <s v="A163"/>
    <s v="EMP1030"/>
    <x v="335"/>
    <x v="660"/>
    <x v="1"/>
    <n v="217"/>
    <n v="171"/>
    <n v="171"/>
    <n v="217"/>
    <n v="46"/>
    <x v="60"/>
    <s v="Bobby Russell"/>
    <x v="335"/>
    <x v="6"/>
    <x v="5"/>
    <x v="2"/>
  </r>
  <r>
    <s v="AX21893"/>
    <s v="ENX2039"/>
    <s v="A104"/>
    <s v="EMP1010"/>
    <x v="512"/>
    <x v="713"/>
    <x v="1"/>
    <n v="817"/>
    <n v="409"/>
    <n v="409"/>
    <n v="817"/>
    <n v="408"/>
    <x v="53"/>
    <s v="Joshua Cook"/>
    <x v="512"/>
    <x v="3"/>
    <x v="10"/>
    <x v="2"/>
  </r>
  <r>
    <s v="AX21894"/>
    <s v="ENX2003"/>
    <s v="A141"/>
    <s v="EMP1006"/>
    <x v="642"/>
    <x v="563"/>
    <x v="1"/>
    <n v="1783"/>
    <n v="1516"/>
    <n v="1516"/>
    <n v="1783"/>
    <n v="267"/>
    <x v="23"/>
    <s v="Sean Miller"/>
    <x v="642"/>
    <x v="5"/>
    <x v="9"/>
    <x v="2"/>
  </r>
  <r>
    <s v="AX21896"/>
    <s v="ENX2067"/>
    <s v="A156"/>
    <s v="EMP1044"/>
    <x v="606"/>
    <x v="465"/>
    <x v="1"/>
    <n v="1119"/>
    <n v="683"/>
    <n v="683"/>
    <n v="1119"/>
    <n v="436"/>
    <x v="39"/>
    <s v="Martin Carr"/>
    <x v="606"/>
    <x v="4"/>
    <x v="5"/>
    <x v="2"/>
  </r>
  <r>
    <s v="AX21900"/>
    <s v="ENX2080"/>
    <s v="A120"/>
    <s v="EMP1037"/>
    <x v="747"/>
    <x v="721"/>
    <x v="0"/>
    <n v="2353"/>
    <n v="1788"/>
    <n v="3576"/>
    <n v="4706"/>
    <n v="1130"/>
    <x v="71"/>
    <s v="Carl Hall"/>
    <x v="747"/>
    <x v="2"/>
    <x v="1"/>
    <x v="2"/>
  </r>
  <r>
    <s v="AX21901"/>
    <s v="ENX2046"/>
    <s v="A104"/>
    <s v="EMP1027"/>
    <x v="591"/>
    <x v="596"/>
    <x v="2"/>
    <n v="2410"/>
    <n v="1518"/>
    <n v="4554"/>
    <n v="7230"/>
    <n v="2676"/>
    <x v="53"/>
    <s v="Gary Rodriguez"/>
    <x v="591"/>
    <x v="5"/>
    <x v="2"/>
    <x v="2"/>
  </r>
  <r>
    <s v="AX21902"/>
    <s v="ENX2075"/>
    <s v="A102"/>
    <s v="EMP1022"/>
    <x v="323"/>
    <x v="799"/>
    <x v="1"/>
    <n v="400"/>
    <n v="208"/>
    <n v="208"/>
    <n v="400"/>
    <n v="192"/>
    <x v="43"/>
    <s v="Walter Cook"/>
    <x v="323"/>
    <x v="3"/>
    <x v="8"/>
    <x v="2"/>
  </r>
  <r>
    <s v="AX21904"/>
    <s v="ENX2010"/>
    <s v="A114"/>
    <s v="EMP1038"/>
    <x v="278"/>
    <x v="621"/>
    <x v="3"/>
    <n v="1812"/>
    <n v="1305"/>
    <n v="5220"/>
    <n v="7248"/>
    <n v="2028"/>
    <x v="36"/>
    <s v="Scott Mason"/>
    <x v="278"/>
    <x v="3"/>
    <x v="7"/>
    <x v="2"/>
  </r>
  <r>
    <s v="AX21908"/>
    <s v="ENX2018"/>
    <s v="A109"/>
    <s v="EMP1030"/>
    <x v="109"/>
    <x v="641"/>
    <x v="2"/>
    <n v="1972"/>
    <n v="1321"/>
    <n v="3963"/>
    <n v="5916"/>
    <n v="1953"/>
    <x v="34"/>
    <s v="Bobby Russell"/>
    <x v="109"/>
    <x v="6"/>
    <x v="9"/>
    <x v="2"/>
  </r>
  <r>
    <s v="AX21912"/>
    <s v="ENX2058"/>
    <s v="A116"/>
    <s v="EMP1022"/>
    <x v="641"/>
    <x v="598"/>
    <x v="1"/>
    <n v="2257"/>
    <n v="1535"/>
    <n v="1535"/>
    <n v="2257"/>
    <n v="722"/>
    <x v="47"/>
    <s v="Walter Cook"/>
    <x v="641"/>
    <x v="2"/>
    <x v="7"/>
    <x v="2"/>
  </r>
  <r>
    <s v="AX21913"/>
    <s v="ENX2028"/>
    <s v="A140"/>
    <s v="EMP1028"/>
    <x v="83"/>
    <x v="743"/>
    <x v="0"/>
    <n v="2283"/>
    <n v="1484"/>
    <n v="2968"/>
    <n v="4566"/>
    <n v="1598"/>
    <x v="46"/>
    <s v="Howard Sims"/>
    <x v="83"/>
    <x v="5"/>
    <x v="8"/>
    <x v="2"/>
  </r>
  <r>
    <s v="AX21917"/>
    <s v="ENX2072"/>
    <s v="A115"/>
    <s v="EMP1032"/>
    <x v="475"/>
    <x v="519"/>
    <x v="3"/>
    <n v="1887"/>
    <n v="1378"/>
    <n v="5512"/>
    <n v="7548"/>
    <n v="2036"/>
    <x v="22"/>
    <s v="Larry Castillo"/>
    <x v="475"/>
    <x v="6"/>
    <x v="0"/>
    <x v="2"/>
  </r>
  <r>
    <s v="AX21918"/>
    <s v="ENX2009"/>
    <s v="A160"/>
    <s v="EMP1022"/>
    <x v="272"/>
    <x v="786"/>
    <x v="1"/>
    <n v="584"/>
    <n v="420"/>
    <n v="420"/>
    <n v="584"/>
    <n v="164"/>
    <x v="1"/>
    <s v="Walter Cook"/>
    <x v="272"/>
    <x v="1"/>
    <x v="0"/>
    <x v="2"/>
  </r>
  <r>
    <s v="AX21919"/>
    <s v="ENX2081"/>
    <s v="A101"/>
    <s v="EMP1015"/>
    <x v="609"/>
    <x v="568"/>
    <x v="1"/>
    <n v="1566"/>
    <n v="1190"/>
    <n v="1190"/>
    <n v="1566"/>
    <n v="376"/>
    <x v="26"/>
    <s v="Justin Lynch"/>
    <x v="609"/>
    <x v="3"/>
    <x v="10"/>
    <x v="2"/>
  </r>
  <r>
    <s v="AX21921"/>
    <s v="ENX2007"/>
    <s v="A102"/>
    <s v="EMP1004"/>
    <x v="189"/>
    <x v="518"/>
    <x v="1"/>
    <n v="1405"/>
    <n v="1054"/>
    <n v="1054"/>
    <n v="1405"/>
    <n v="351"/>
    <x v="43"/>
    <s v="Kenneth Bradley"/>
    <x v="189"/>
    <x v="1"/>
    <x v="7"/>
    <x v="2"/>
  </r>
  <r>
    <s v="AX21929"/>
    <s v="ENX2036"/>
    <s v="A113"/>
    <s v="EMP1026"/>
    <x v="78"/>
    <x v="755"/>
    <x v="2"/>
    <n v="1582"/>
    <n v="1234"/>
    <n v="3702"/>
    <n v="4746"/>
    <n v="1044"/>
    <x v="49"/>
    <s v="Martin Perry"/>
    <x v="78"/>
    <x v="2"/>
    <x v="8"/>
    <x v="2"/>
  </r>
  <r>
    <s v="AX21930"/>
    <s v="ENX2037"/>
    <s v="A153"/>
    <s v="EMP1026"/>
    <x v="452"/>
    <x v="523"/>
    <x v="1"/>
    <n v="880"/>
    <n v="634"/>
    <n v="634"/>
    <n v="880"/>
    <n v="246"/>
    <x v="69"/>
    <s v="Martin Perry"/>
    <x v="452"/>
    <x v="2"/>
    <x v="2"/>
    <x v="2"/>
  </r>
  <r>
    <s v="AX21933"/>
    <s v="ENX2081"/>
    <s v="A121"/>
    <s v="EMP1024"/>
    <x v="635"/>
    <x v="483"/>
    <x v="0"/>
    <n v="1566"/>
    <n v="1190"/>
    <n v="2380"/>
    <n v="3132"/>
    <n v="752"/>
    <x v="70"/>
    <s v="Ernest Wheeler"/>
    <x v="635"/>
    <x v="0"/>
    <x v="8"/>
    <x v="2"/>
  </r>
  <r>
    <s v="AX21934"/>
    <s v="ENX2002"/>
    <s v="A167"/>
    <s v="EMP1017"/>
    <x v="800"/>
    <x v="515"/>
    <x v="0"/>
    <n v="847"/>
    <n v="534"/>
    <n v="1068"/>
    <n v="1694"/>
    <n v="626"/>
    <x v="10"/>
    <s v="Brian Hansen"/>
    <x v="800"/>
    <x v="6"/>
    <x v="1"/>
    <x v="2"/>
  </r>
  <r>
    <s v="AX21935"/>
    <s v="ENX2043"/>
    <s v="A154"/>
    <s v="EMP1026"/>
    <x v="416"/>
    <x v="783"/>
    <x v="0"/>
    <n v="545"/>
    <n v="425"/>
    <n v="850"/>
    <n v="1090"/>
    <n v="240"/>
    <x v="55"/>
    <s v="Martin Perry"/>
    <x v="416"/>
    <x v="2"/>
    <x v="2"/>
    <x v="2"/>
  </r>
  <r>
    <s v="AX21939"/>
    <s v="ENX2085"/>
    <s v="A158"/>
    <s v="EMP1024"/>
    <x v="537"/>
    <x v="736"/>
    <x v="0"/>
    <n v="1862"/>
    <n v="1173"/>
    <n v="2346"/>
    <n v="3724"/>
    <n v="1378"/>
    <x v="4"/>
    <s v="Ernest Wheeler"/>
    <x v="537"/>
    <x v="2"/>
    <x v="4"/>
    <x v="2"/>
  </r>
  <r>
    <s v="AX21941"/>
    <s v="ENX2069"/>
    <s v="A100"/>
    <s v="EMP1005"/>
    <x v="136"/>
    <x v="597"/>
    <x v="1"/>
    <n v="378"/>
    <n v="291"/>
    <n v="291"/>
    <n v="378"/>
    <n v="87"/>
    <x v="67"/>
    <s v="Ryan Welch"/>
    <x v="136"/>
    <x v="3"/>
    <x v="1"/>
    <x v="2"/>
  </r>
  <r>
    <s v="AX21945"/>
    <s v="ENX2021"/>
    <s v="A131"/>
    <s v="EMP1036"/>
    <x v="355"/>
    <x v="457"/>
    <x v="1"/>
    <n v="217"/>
    <n v="171"/>
    <n v="171"/>
    <n v="217"/>
    <n v="46"/>
    <x v="66"/>
    <s v="Robert Reed"/>
    <x v="355"/>
    <x v="2"/>
    <x v="3"/>
    <x v="2"/>
  </r>
  <r>
    <s v="AX21946"/>
    <s v="ENX2095"/>
    <s v="A124"/>
    <s v="EMP1012"/>
    <x v="309"/>
    <x v="652"/>
    <x v="1"/>
    <n v="1743"/>
    <n v="872"/>
    <n v="872"/>
    <n v="1743"/>
    <n v="871"/>
    <x v="21"/>
    <s v="John Reyes"/>
    <x v="309"/>
    <x v="6"/>
    <x v="0"/>
    <x v="2"/>
  </r>
  <r>
    <s v="AX21948"/>
    <s v="ENX2019"/>
    <s v="A161"/>
    <s v="EMP1007"/>
    <x v="428"/>
    <x v="503"/>
    <x v="2"/>
    <n v="800"/>
    <n v="536"/>
    <n v="1608"/>
    <n v="2400"/>
    <n v="792"/>
    <x v="25"/>
    <s v="Jeremy Mendoza"/>
    <x v="428"/>
    <x v="6"/>
    <x v="8"/>
    <x v="2"/>
  </r>
  <r>
    <s v="AX21960"/>
    <s v="ENX2051"/>
    <s v="A128"/>
    <s v="EMP1033"/>
    <x v="190"/>
    <x v="523"/>
    <x v="1"/>
    <n v="1077"/>
    <n v="732"/>
    <n v="732"/>
    <n v="1077"/>
    <n v="345"/>
    <x v="16"/>
    <s v="Jerry Perry"/>
    <x v="190"/>
    <x v="2"/>
    <x v="2"/>
    <x v="2"/>
  </r>
  <r>
    <s v="AX21968"/>
    <s v="ENX2012"/>
    <s v="A130"/>
    <s v="EMP1031"/>
    <x v="556"/>
    <x v="660"/>
    <x v="1"/>
    <n v="1353"/>
    <n v="947"/>
    <n v="947"/>
    <n v="1353"/>
    <n v="406"/>
    <x v="3"/>
    <s v="Brian Thomas"/>
    <x v="556"/>
    <x v="6"/>
    <x v="5"/>
    <x v="2"/>
  </r>
  <r>
    <s v="AX21973"/>
    <s v="ENX2007"/>
    <s v="A109"/>
    <s v="EMP1036"/>
    <x v="591"/>
    <x v="642"/>
    <x v="0"/>
    <n v="1405"/>
    <n v="1054"/>
    <n v="2108"/>
    <n v="2810"/>
    <n v="702"/>
    <x v="34"/>
    <s v="Robert Reed"/>
    <x v="591"/>
    <x v="4"/>
    <x v="7"/>
    <x v="2"/>
  </r>
  <r>
    <s v="AX21974"/>
    <s v="ENX2012"/>
    <s v="A168"/>
    <s v="EMP1021"/>
    <x v="715"/>
    <x v="602"/>
    <x v="2"/>
    <n v="1353"/>
    <n v="947"/>
    <n v="2841"/>
    <n v="4059"/>
    <n v="1218"/>
    <x v="45"/>
    <s v="Clarence Fox"/>
    <x v="715"/>
    <x v="4"/>
    <x v="8"/>
    <x v="2"/>
  </r>
  <r>
    <s v="AX21977"/>
    <s v="ENX2065"/>
    <s v="A100"/>
    <s v="EMP1015"/>
    <x v="321"/>
    <x v="486"/>
    <x v="1"/>
    <n v="2396"/>
    <n v="1965"/>
    <n v="1965"/>
    <n v="2396"/>
    <n v="431"/>
    <x v="67"/>
    <s v="Justin Lynch"/>
    <x v="321"/>
    <x v="6"/>
    <x v="3"/>
    <x v="2"/>
  </r>
  <r>
    <s v="AX21980"/>
    <s v="ENX2050"/>
    <s v="A159"/>
    <s v="EMP1038"/>
    <x v="417"/>
    <x v="611"/>
    <x v="1"/>
    <n v="2391"/>
    <n v="1291"/>
    <n v="1291"/>
    <n v="2391"/>
    <n v="1100"/>
    <x v="52"/>
    <s v="Scott Mason"/>
    <x v="417"/>
    <x v="3"/>
    <x v="3"/>
    <x v="2"/>
  </r>
  <r>
    <s v="AX21981"/>
    <s v="ENX2093"/>
    <s v="A168"/>
    <s v="EMP1037"/>
    <x v="134"/>
    <x v="457"/>
    <x v="1"/>
    <n v="112"/>
    <n v="90"/>
    <n v="90"/>
    <n v="112"/>
    <n v="22"/>
    <x v="45"/>
    <s v="Carl Hall"/>
    <x v="134"/>
    <x v="2"/>
    <x v="3"/>
    <x v="2"/>
  </r>
  <r>
    <s v="AX21982"/>
    <s v="ENX2064"/>
    <s v="A144"/>
    <s v="EMP1004"/>
    <x v="65"/>
    <x v="449"/>
    <x v="3"/>
    <n v="1414"/>
    <n v="962"/>
    <n v="3848"/>
    <n v="5656"/>
    <n v="1808"/>
    <x v="33"/>
    <s v="Kenneth Bradley"/>
    <x v="65"/>
    <x v="6"/>
    <x v="1"/>
    <x v="2"/>
  </r>
  <r>
    <s v="AX21983"/>
    <s v="ENX2075"/>
    <s v="A168"/>
    <s v="EMP1041"/>
    <x v="142"/>
    <x v="748"/>
    <x v="1"/>
    <n v="400"/>
    <n v="208"/>
    <n v="208"/>
    <n v="400"/>
    <n v="192"/>
    <x v="45"/>
    <s v="Joe Sims"/>
    <x v="142"/>
    <x v="1"/>
    <x v="3"/>
    <x v="2"/>
  </r>
  <r>
    <s v="AX21984"/>
    <s v="ENX2009"/>
    <s v="A145"/>
    <s v="EMP1043"/>
    <x v="242"/>
    <x v="520"/>
    <x v="2"/>
    <n v="584"/>
    <n v="420"/>
    <n v="1260"/>
    <n v="1752"/>
    <n v="492"/>
    <x v="50"/>
    <s v="Joshua Taylor"/>
    <x v="242"/>
    <x v="0"/>
    <x v="6"/>
    <x v="2"/>
  </r>
  <r>
    <s v="AX21985"/>
    <s v="ENX2073"/>
    <s v="A135"/>
    <s v="EMP1041"/>
    <x v="464"/>
    <x v="508"/>
    <x v="2"/>
    <n v="95"/>
    <n v="61"/>
    <n v="183"/>
    <n v="285"/>
    <n v="102"/>
    <x v="44"/>
    <s v="Joe Sims"/>
    <x v="464"/>
    <x v="0"/>
    <x v="10"/>
    <x v="2"/>
  </r>
  <r>
    <s v="AX21989"/>
    <s v="ENX2094"/>
    <s v="A155"/>
    <s v="EMP1010"/>
    <x v="448"/>
    <x v="710"/>
    <x v="1"/>
    <n v="771"/>
    <n v="648"/>
    <n v="648"/>
    <n v="771"/>
    <n v="123"/>
    <x v="41"/>
    <s v="Joshua Cook"/>
    <x v="448"/>
    <x v="6"/>
    <x v="10"/>
    <x v="2"/>
  </r>
  <r>
    <s v="AX21992"/>
    <s v="ENX2043"/>
    <s v="A130"/>
    <s v="EMP1031"/>
    <x v="776"/>
    <x v="803"/>
    <x v="1"/>
    <n v="545"/>
    <n v="425"/>
    <n v="425"/>
    <n v="545"/>
    <n v="120"/>
    <x v="3"/>
    <s v="Brian Thomas"/>
    <x v="776"/>
    <x v="0"/>
    <x v="3"/>
    <x v="2"/>
  </r>
  <r>
    <s v="AX21994"/>
    <s v="ENX2000"/>
    <s v="A129"/>
    <s v="EMP1038"/>
    <x v="45"/>
    <x v="769"/>
    <x v="0"/>
    <n v="2241"/>
    <n v="1367"/>
    <n v="2734"/>
    <n v="4482"/>
    <n v="1748"/>
    <x v="59"/>
    <s v="Scott Mason"/>
    <x v="45"/>
    <x v="3"/>
    <x v="3"/>
    <x v="2"/>
  </r>
  <r>
    <s v="AX21995"/>
    <s v="ENX2074"/>
    <s v="A133"/>
    <s v="EMP1008"/>
    <x v="670"/>
    <x v="451"/>
    <x v="1"/>
    <n v="504"/>
    <n v="408"/>
    <n v="408"/>
    <n v="504"/>
    <n v="96"/>
    <x v="37"/>
    <s v="Carl Elliott"/>
    <x v="670"/>
    <x v="0"/>
    <x v="11"/>
    <x v="2"/>
  </r>
  <r>
    <s v="AX21997"/>
    <s v="ENX2045"/>
    <s v="A141"/>
    <s v="EMP1009"/>
    <x v="720"/>
    <x v="665"/>
    <x v="2"/>
    <n v="556"/>
    <n v="395"/>
    <n v="1185"/>
    <n v="1668"/>
    <n v="483"/>
    <x v="23"/>
    <s v="Kenneth Fields"/>
    <x v="720"/>
    <x v="0"/>
    <x v="6"/>
    <x v="2"/>
  </r>
  <r>
    <s v="AX22004"/>
    <s v="ENX2028"/>
    <s v="A133"/>
    <s v="EMP1016"/>
    <x v="456"/>
    <x v="516"/>
    <x v="0"/>
    <n v="2283"/>
    <n v="1484"/>
    <n v="2968"/>
    <n v="4566"/>
    <n v="1598"/>
    <x v="37"/>
    <s v="Henry Nelson"/>
    <x v="456"/>
    <x v="6"/>
    <x v="2"/>
    <x v="2"/>
  </r>
  <r>
    <s v="AX22008"/>
    <s v="ENX2053"/>
    <s v="A120"/>
    <s v="EMP1009"/>
    <x v="52"/>
    <x v="675"/>
    <x v="0"/>
    <n v="596"/>
    <n v="358"/>
    <n v="716"/>
    <n v="1192"/>
    <n v="476"/>
    <x v="71"/>
    <s v="Kenneth Fields"/>
    <x v="52"/>
    <x v="1"/>
    <x v="3"/>
    <x v="2"/>
  </r>
  <r>
    <s v="AX22011"/>
    <s v="ENX2078"/>
    <s v="A114"/>
    <s v="EMP1023"/>
    <x v="100"/>
    <x v="590"/>
    <x v="1"/>
    <n v="1798"/>
    <n v="971"/>
    <n v="971"/>
    <n v="1798"/>
    <n v="827"/>
    <x v="36"/>
    <s v="Brian Davis"/>
    <x v="100"/>
    <x v="2"/>
    <x v="1"/>
    <x v="2"/>
  </r>
  <r>
    <s v="AX22013"/>
    <s v="ENX2013"/>
    <s v="A169"/>
    <s v="EMP1017"/>
    <x v="697"/>
    <x v="663"/>
    <x v="1"/>
    <n v="368"/>
    <n v="269"/>
    <n v="269"/>
    <n v="368"/>
    <n v="99"/>
    <x v="30"/>
    <s v="Brian Hansen"/>
    <x v="697"/>
    <x v="3"/>
    <x v="9"/>
    <x v="2"/>
  </r>
  <r>
    <s v="AX22014"/>
    <s v="ENX2096"/>
    <s v="A139"/>
    <s v="EMP1030"/>
    <x v="645"/>
    <x v="514"/>
    <x v="2"/>
    <n v="1587"/>
    <n v="1301"/>
    <n v="3903"/>
    <n v="4761"/>
    <n v="858"/>
    <x v="12"/>
    <s v="Bobby Russell"/>
    <x v="645"/>
    <x v="4"/>
    <x v="5"/>
    <x v="2"/>
  </r>
  <r>
    <s v="AX22015"/>
    <s v="ENX2096"/>
    <s v="A124"/>
    <s v="EMP1007"/>
    <x v="763"/>
    <x v="712"/>
    <x v="1"/>
    <n v="1587"/>
    <n v="1301"/>
    <n v="1301"/>
    <n v="1587"/>
    <n v="286"/>
    <x v="21"/>
    <s v="Jeremy Mendoza"/>
    <x v="763"/>
    <x v="2"/>
    <x v="0"/>
    <x v="2"/>
  </r>
  <r>
    <s v="AX22016"/>
    <s v="ENX2100"/>
    <s v="A131"/>
    <s v="EMP1005"/>
    <x v="463"/>
    <x v="520"/>
    <x v="2"/>
    <n v="799"/>
    <n v="455"/>
    <n v="1365"/>
    <n v="2397"/>
    <n v="1032"/>
    <x v="66"/>
    <s v="Ryan Welch"/>
    <x v="463"/>
    <x v="0"/>
    <x v="6"/>
    <x v="2"/>
  </r>
  <r>
    <s v="AX22017"/>
    <s v="ENX2045"/>
    <s v="A106"/>
    <s v="EMP1033"/>
    <x v="170"/>
    <x v="582"/>
    <x v="2"/>
    <n v="556"/>
    <n v="395"/>
    <n v="1185"/>
    <n v="1668"/>
    <n v="483"/>
    <x v="35"/>
    <s v="Jerry Perry"/>
    <x v="170"/>
    <x v="1"/>
    <x v="8"/>
    <x v="2"/>
  </r>
  <r>
    <s v="AX22018"/>
    <s v="ENX2027"/>
    <s v="A165"/>
    <s v="EMP1015"/>
    <x v="186"/>
    <x v="602"/>
    <x v="1"/>
    <n v="2497"/>
    <n v="1473"/>
    <n v="1473"/>
    <n v="2497"/>
    <n v="1024"/>
    <x v="51"/>
    <s v="Justin Lynch"/>
    <x v="186"/>
    <x v="4"/>
    <x v="8"/>
    <x v="2"/>
  </r>
  <r>
    <s v="AX22020"/>
    <s v="ENX2032"/>
    <s v="A104"/>
    <s v="EMP1003"/>
    <x v="650"/>
    <x v="504"/>
    <x v="0"/>
    <n v="1967"/>
    <n v="1397"/>
    <n v="2794"/>
    <n v="3934"/>
    <n v="1140"/>
    <x v="53"/>
    <s v="Christopher Tucker"/>
    <x v="650"/>
    <x v="2"/>
    <x v="7"/>
    <x v="2"/>
  </r>
  <r>
    <s v="AX22025"/>
    <s v="ENX2095"/>
    <s v="A102"/>
    <s v="EMP1023"/>
    <x v="41"/>
    <x v="784"/>
    <x v="1"/>
    <n v="1743"/>
    <n v="872"/>
    <n v="872"/>
    <n v="1743"/>
    <n v="871"/>
    <x v="43"/>
    <s v="Brian Davis"/>
    <x v="41"/>
    <x v="3"/>
    <x v="11"/>
    <x v="2"/>
  </r>
  <r>
    <s v="AX22027"/>
    <s v="ENX2061"/>
    <s v="A156"/>
    <s v="EMP1025"/>
    <x v="54"/>
    <x v="717"/>
    <x v="0"/>
    <n v="913"/>
    <n v="584"/>
    <n v="1168"/>
    <n v="1826"/>
    <n v="658"/>
    <x v="39"/>
    <s v="Ernest Wagner"/>
    <x v="54"/>
    <x v="1"/>
    <x v="10"/>
    <x v="2"/>
  </r>
  <r>
    <s v="AX22033"/>
    <s v="ENX2042"/>
    <s v="A152"/>
    <s v="EMP1012"/>
    <x v="721"/>
    <x v="564"/>
    <x v="2"/>
    <n v="203"/>
    <n v="154"/>
    <n v="462"/>
    <n v="609"/>
    <n v="147"/>
    <x v="54"/>
    <s v="John Reyes"/>
    <x v="721"/>
    <x v="1"/>
    <x v="9"/>
    <x v="2"/>
  </r>
  <r>
    <s v="AX22041"/>
    <s v="ENX2070"/>
    <s v="A149"/>
    <s v="EMP1007"/>
    <x v="569"/>
    <x v="634"/>
    <x v="1"/>
    <n v="1671"/>
    <n v="1220"/>
    <n v="1220"/>
    <n v="1671"/>
    <n v="451"/>
    <x v="42"/>
    <s v="Jeremy Mendoza"/>
    <x v="569"/>
    <x v="4"/>
    <x v="0"/>
    <x v="2"/>
  </r>
  <r>
    <s v="AX22043"/>
    <s v="ENX2044"/>
    <s v="A161"/>
    <s v="EMP1013"/>
    <x v="45"/>
    <x v="471"/>
    <x v="1"/>
    <n v="886"/>
    <n v="478"/>
    <n v="478"/>
    <n v="886"/>
    <n v="408"/>
    <x v="25"/>
    <s v="Charles Harper"/>
    <x v="45"/>
    <x v="1"/>
    <x v="4"/>
    <x v="2"/>
  </r>
  <r>
    <s v="AX22044"/>
    <s v="ENX2003"/>
    <s v="A155"/>
    <s v="EMP1023"/>
    <x v="99"/>
    <x v="612"/>
    <x v="0"/>
    <n v="1783"/>
    <n v="1516"/>
    <n v="3032"/>
    <n v="3566"/>
    <n v="534"/>
    <x v="41"/>
    <s v="Brian Davis"/>
    <x v="99"/>
    <x v="2"/>
    <x v="0"/>
    <x v="2"/>
  </r>
  <r>
    <s v="AX22045"/>
    <s v="ENX2063"/>
    <s v="A138"/>
    <s v="EMP1038"/>
    <x v="1"/>
    <x v="454"/>
    <x v="1"/>
    <n v="1708"/>
    <n v="871"/>
    <n v="871"/>
    <n v="1708"/>
    <n v="837"/>
    <x v="6"/>
    <s v="Scott Mason"/>
    <x v="1"/>
    <x v="1"/>
    <x v="7"/>
    <x v="2"/>
  </r>
  <r>
    <s v="AX22048"/>
    <s v="ENX2005"/>
    <s v="A130"/>
    <s v="EMP1044"/>
    <x v="536"/>
    <x v="727"/>
    <x v="2"/>
    <n v="684"/>
    <n v="561"/>
    <n v="1683"/>
    <n v="2052"/>
    <n v="369"/>
    <x v="3"/>
    <s v="Martin Carr"/>
    <x v="536"/>
    <x v="0"/>
    <x v="1"/>
    <x v="2"/>
  </r>
  <r>
    <s v="AX22049"/>
    <s v="ENX2097"/>
    <s v="A165"/>
    <s v="EMP1032"/>
    <x v="18"/>
    <x v="606"/>
    <x v="1"/>
    <n v="1052"/>
    <n v="589"/>
    <n v="589"/>
    <n v="1052"/>
    <n v="463"/>
    <x v="51"/>
    <s v="Larry Castillo"/>
    <x v="18"/>
    <x v="2"/>
    <x v="6"/>
    <x v="2"/>
  </r>
  <r>
    <s v="AX22064"/>
    <s v="ENX2039"/>
    <s v="A134"/>
    <s v="EMP1013"/>
    <x v="665"/>
    <x v="505"/>
    <x v="3"/>
    <n v="817"/>
    <n v="409"/>
    <n v="1636"/>
    <n v="3268"/>
    <n v="1632"/>
    <x v="7"/>
    <s v="Charles Harper"/>
    <x v="665"/>
    <x v="0"/>
    <x v="2"/>
    <x v="2"/>
  </r>
  <r>
    <s v="AX22065"/>
    <s v="ENX2024"/>
    <s v="A171"/>
    <s v="EMP1000"/>
    <x v="39"/>
    <x v="543"/>
    <x v="2"/>
    <n v="356"/>
    <n v="292"/>
    <n v="876"/>
    <n v="1068"/>
    <n v="192"/>
    <x v="58"/>
    <s v="Fred Robertson"/>
    <x v="39"/>
    <x v="4"/>
    <x v="11"/>
    <x v="2"/>
  </r>
  <r>
    <s v="AX22068"/>
    <s v="ENX2050"/>
    <s v="A106"/>
    <s v="EMP1035"/>
    <x v="58"/>
    <x v="528"/>
    <x v="1"/>
    <n v="2391"/>
    <n v="1291"/>
    <n v="1291"/>
    <n v="2391"/>
    <n v="1100"/>
    <x v="35"/>
    <s v="Roger Ramos"/>
    <x v="58"/>
    <x v="3"/>
    <x v="5"/>
    <x v="2"/>
  </r>
  <r>
    <s v="AX22069"/>
    <s v="ENX2099"/>
    <s v="A146"/>
    <s v="EMP1011"/>
    <x v="659"/>
    <x v="527"/>
    <x v="0"/>
    <n v="1367"/>
    <n v="984"/>
    <n v="1968"/>
    <n v="2734"/>
    <n v="766"/>
    <x v="8"/>
    <s v="Larry Marshall"/>
    <x v="659"/>
    <x v="4"/>
    <x v="4"/>
    <x v="2"/>
  </r>
  <r>
    <s v="AX22074"/>
    <s v="ENX2041"/>
    <s v="A170"/>
    <s v="EMP1024"/>
    <x v="12"/>
    <x v="730"/>
    <x v="1"/>
    <n v="1380"/>
    <n v="1090"/>
    <n v="1090"/>
    <n v="1380"/>
    <n v="290"/>
    <x v="18"/>
    <s v="Ernest Wheeler"/>
    <x v="12"/>
    <x v="6"/>
    <x v="1"/>
    <x v="2"/>
  </r>
  <r>
    <s v="AX22076"/>
    <s v="ENX2031"/>
    <s v="A124"/>
    <s v="EMP1025"/>
    <x v="531"/>
    <x v="644"/>
    <x v="3"/>
    <n v="1638"/>
    <n v="1261"/>
    <n v="5044"/>
    <n v="6552"/>
    <n v="1508"/>
    <x v="21"/>
    <s v="Ernest Wagner"/>
    <x v="531"/>
    <x v="5"/>
    <x v="2"/>
    <x v="2"/>
  </r>
  <r>
    <s v="AX22077"/>
    <s v="ENX2030"/>
    <s v="A113"/>
    <s v="EMP1005"/>
    <x v="654"/>
    <x v="444"/>
    <x v="0"/>
    <n v="1899"/>
    <n v="1044"/>
    <n v="2088"/>
    <n v="3798"/>
    <n v="1710"/>
    <x v="49"/>
    <s v="Ryan Welch"/>
    <x v="654"/>
    <x v="3"/>
    <x v="3"/>
    <x v="2"/>
  </r>
  <r>
    <s v="AX22080"/>
    <s v="ENX2079"/>
    <s v="A171"/>
    <s v="EMP1002"/>
    <x v="285"/>
    <x v="701"/>
    <x v="1"/>
    <n v="1725"/>
    <n v="1363"/>
    <n v="1363"/>
    <n v="1725"/>
    <n v="362"/>
    <x v="58"/>
    <s v="Andrew Bowman"/>
    <x v="285"/>
    <x v="6"/>
    <x v="11"/>
    <x v="2"/>
  </r>
  <r>
    <s v="AX22082"/>
    <s v="ENX2077"/>
    <s v="A156"/>
    <s v="EMP1029"/>
    <x v="751"/>
    <x v="489"/>
    <x v="1"/>
    <n v="530"/>
    <n v="424"/>
    <n v="424"/>
    <n v="530"/>
    <n v="106"/>
    <x v="39"/>
    <s v="Howard Gardner"/>
    <x v="751"/>
    <x v="3"/>
    <x v="5"/>
    <x v="2"/>
  </r>
  <r>
    <s v="AX22085"/>
    <s v="ENX2026"/>
    <s v="A132"/>
    <s v="EMP1000"/>
    <x v="626"/>
    <x v="449"/>
    <x v="1"/>
    <n v="947"/>
    <n v="786"/>
    <n v="786"/>
    <n v="947"/>
    <n v="161"/>
    <x v="56"/>
    <s v="Fred Robertson"/>
    <x v="626"/>
    <x v="6"/>
    <x v="1"/>
    <x v="2"/>
  </r>
  <r>
    <s v="AX22092"/>
    <s v="ENX2069"/>
    <s v="A149"/>
    <s v="EMP1010"/>
    <x v="304"/>
    <x v="651"/>
    <x v="1"/>
    <n v="378"/>
    <n v="291"/>
    <n v="291"/>
    <n v="378"/>
    <n v="87"/>
    <x v="42"/>
    <s v="Joshua Cook"/>
    <x v="304"/>
    <x v="3"/>
    <x v="6"/>
    <x v="2"/>
  </r>
  <r>
    <s v="AX22093"/>
    <s v="ENX2091"/>
    <s v="A150"/>
    <s v="EMP1033"/>
    <x v="598"/>
    <x v="625"/>
    <x v="0"/>
    <n v="368"/>
    <n v="294"/>
    <n v="588"/>
    <n v="736"/>
    <n v="148"/>
    <x v="27"/>
    <s v="Jerry Perry"/>
    <x v="598"/>
    <x v="3"/>
    <x v="8"/>
    <x v="2"/>
  </r>
  <r>
    <s v="AX22094"/>
    <s v="ENX2010"/>
    <s v="A137"/>
    <s v="EMP1001"/>
    <x v="60"/>
    <x v="786"/>
    <x v="1"/>
    <n v="1812"/>
    <n v="1305"/>
    <n v="1305"/>
    <n v="1812"/>
    <n v="507"/>
    <x v="32"/>
    <s v="Kevin Butler"/>
    <x v="60"/>
    <x v="1"/>
    <x v="0"/>
    <x v="2"/>
  </r>
  <r>
    <s v="AX22095"/>
    <s v="ENX2011"/>
    <s v="A164"/>
    <s v="EMP1041"/>
    <x v="481"/>
    <x v="549"/>
    <x v="1"/>
    <n v="530"/>
    <n v="435"/>
    <n v="435"/>
    <n v="530"/>
    <n v="95"/>
    <x v="68"/>
    <s v="Joe Sims"/>
    <x v="481"/>
    <x v="5"/>
    <x v="1"/>
    <x v="2"/>
  </r>
  <r>
    <s v="AX22097"/>
    <s v="ENX2098"/>
    <s v="A166"/>
    <s v="EMP1044"/>
    <x v="82"/>
    <x v="478"/>
    <x v="2"/>
    <n v="1178"/>
    <n v="683"/>
    <n v="2049"/>
    <n v="3534"/>
    <n v="1485"/>
    <x v="65"/>
    <s v="Martin Carr"/>
    <x v="82"/>
    <x v="5"/>
    <x v="11"/>
    <x v="2"/>
  </r>
  <r>
    <s v="AX22098"/>
    <s v="ENX2011"/>
    <s v="A131"/>
    <s v="EMP1041"/>
    <x v="269"/>
    <x v="441"/>
    <x v="2"/>
    <n v="530"/>
    <n v="435"/>
    <n v="1305"/>
    <n v="1590"/>
    <n v="285"/>
    <x v="66"/>
    <s v="Joe Sims"/>
    <x v="269"/>
    <x v="0"/>
    <x v="0"/>
    <x v="2"/>
  </r>
  <r>
    <s v="AX22100"/>
    <s v="ENX2034"/>
    <s v="A116"/>
    <s v="EMP1030"/>
    <x v="173"/>
    <x v="567"/>
    <x v="1"/>
    <n v="871"/>
    <n v="540"/>
    <n v="540"/>
    <n v="871"/>
    <n v="331"/>
    <x v="47"/>
    <s v="Bobby Russell"/>
    <x v="173"/>
    <x v="4"/>
    <x v="0"/>
    <x v="2"/>
  </r>
  <r>
    <s v="AX22101"/>
    <s v="ENX2090"/>
    <s v="A106"/>
    <s v="EMP1040"/>
    <x v="364"/>
    <x v="665"/>
    <x v="1"/>
    <n v="1338"/>
    <n v="682"/>
    <n v="682"/>
    <n v="1338"/>
    <n v="656"/>
    <x v="35"/>
    <s v="Patrick Ruiz"/>
    <x v="364"/>
    <x v="0"/>
    <x v="6"/>
    <x v="2"/>
  </r>
  <r>
    <s v="AX22104"/>
    <s v="ENX2025"/>
    <s v="A140"/>
    <s v="EMP1006"/>
    <x v="73"/>
    <x v="537"/>
    <x v="1"/>
    <n v="667"/>
    <n v="387"/>
    <n v="387"/>
    <n v="667"/>
    <n v="280"/>
    <x v="46"/>
    <s v="Sean Miller"/>
    <x v="73"/>
    <x v="4"/>
    <x v="10"/>
    <x v="2"/>
  </r>
  <r>
    <s v="AX22105"/>
    <s v="ENX2066"/>
    <s v="A166"/>
    <s v="EMP1016"/>
    <x v="590"/>
    <x v="599"/>
    <x v="0"/>
    <n v="2091"/>
    <n v="1485"/>
    <n v="2970"/>
    <n v="4182"/>
    <n v="1212"/>
    <x v="65"/>
    <s v="Henry Nelson"/>
    <x v="590"/>
    <x v="0"/>
    <x v="7"/>
    <x v="2"/>
  </r>
  <r>
    <s v="AX22106"/>
    <s v="ENX2017"/>
    <s v="A121"/>
    <s v="EMP1003"/>
    <x v="434"/>
    <x v="528"/>
    <x v="0"/>
    <n v="35"/>
    <n v="22"/>
    <n v="44"/>
    <n v="70"/>
    <n v="26"/>
    <x v="70"/>
    <s v="Christopher Tucker"/>
    <x v="434"/>
    <x v="3"/>
    <x v="5"/>
    <x v="2"/>
  </r>
  <r>
    <s v="AX22107"/>
    <s v="ENX2065"/>
    <s v="A132"/>
    <s v="EMP1044"/>
    <x v="702"/>
    <x v="540"/>
    <x v="2"/>
    <n v="2396"/>
    <n v="1965"/>
    <n v="5895"/>
    <n v="7188"/>
    <n v="1293"/>
    <x v="56"/>
    <s v="Martin Carr"/>
    <x v="702"/>
    <x v="4"/>
    <x v="4"/>
    <x v="2"/>
  </r>
  <r>
    <s v="AX22109"/>
    <s v="ENX2007"/>
    <s v="A166"/>
    <s v="EMP1004"/>
    <x v="702"/>
    <x v="442"/>
    <x v="3"/>
    <n v="1405"/>
    <n v="1054"/>
    <n v="4216"/>
    <n v="5620"/>
    <n v="1404"/>
    <x v="65"/>
    <s v="Kenneth Bradley"/>
    <x v="702"/>
    <x v="0"/>
    <x v="7"/>
    <x v="2"/>
  </r>
  <r>
    <s v="AX22111"/>
    <s v="ENX2040"/>
    <s v="A109"/>
    <s v="EMP1028"/>
    <x v="721"/>
    <x v="508"/>
    <x v="2"/>
    <n v="1889"/>
    <n v="945"/>
    <n v="2835"/>
    <n v="5667"/>
    <n v="2832"/>
    <x v="34"/>
    <s v="Howard Sims"/>
    <x v="721"/>
    <x v="0"/>
    <x v="10"/>
    <x v="2"/>
  </r>
  <r>
    <s v="AX22112"/>
    <s v="ENX2073"/>
    <s v="A141"/>
    <s v="EMP1040"/>
    <x v="582"/>
    <x v="462"/>
    <x v="1"/>
    <n v="95"/>
    <n v="61"/>
    <n v="61"/>
    <n v="95"/>
    <n v="34"/>
    <x v="23"/>
    <s v="Patrick Ruiz"/>
    <x v="582"/>
    <x v="5"/>
    <x v="2"/>
    <x v="2"/>
  </r>
  <r>
    <s v="AX22114"/>
    <s v="ENX2023"/>
    <s v="A127"/>
    <s v="EMP1041"/>
    <x v="306"/>
    <x v="704"/>
    <x v="3"/>
    <n v="818"/>
    <n v="450"/>
    <n v="1800"/>
    <n v="3272"/>
    <n v="1472"/>
    <x v="5"/>
    <s v="Joe Sims"/>
    <x v="306"/>
    <x v="0"/>
    <x v="6"/>
    <x v="2"/>
  </r>
  <r>
    <s v="AX22117"/>
    <s v="ENX2089"/>
    <s v="A170"/>
    <s v="EMP1029"/>
    <x v="31"/>
    <x v="494"/>
    <x v="1"/>
    <n v="2294"/>
    <n v="1399"/>
    <n v="1399"/>
    <n v="2294"/>
    <n v="895"/>
    <x v="18"/>
    <s v="Howard Gardner"/>
    <x v="31"/>
    <x v="2"/>
    <x v="9"/>
    <x v="2"/>
  </r>
  <r>
    <s v="AX22119"/>
    <s v="ENX2068"/>
    <s v="A151"/>
    <s v="EMP1006"/>
    <x v="498"/>
    <x v="730"/>
    <x v="1"/>
    <n v="1500"/>
    <n v="900"/>
    <n v="900"/>
    <n v="1500"/>
    <n v="600"/>
    <x v="24"/>
    <s v="Sean Miller"/>
    <x v="498"/>
    <x v="6"/>
    <x v="1"/>
    <x v="2"/>
  </r>
  <r>
    <s v="AX22120"/>
    <s v="ENX2018"/>
    <s v="A152"/>
    <s v="EMP1002"/>
    <x v="452"/>
    <x v="596"/>
    <x v="3"/>
    <n v="1972"/>
    <n v="1321"/>
    <n v="5284"/>
    <n v="7888"/>
    <n v="2604"/>
    <x v="54"/>
    <s v="Andrew Bowman"/>
    <x v="452"/>
    <x v="5"/>
    <x v="2"/>
    <x v="2"/>
  </r>
  <r>
    <s v="AX22125"/>
    <s v="ENX2094"/>
    <s v="A171"/>
    <s v="EMP1001"/>
    <x v="172"/>
    <x v="538"/>
    <x v="1"/>
    <n v="771"/>
    <n v="648"/>
    <n v="648"/>
    <n v="771"/>
    <n v="123"/>
    <x v="58"/>
    <s v="Kevin Butler"/>
    <x v="172"/>
    <x v="3"/>
    <x v="3"/>
    <x v="2"/>
  </r>
  <r>
    <s v="AX22126"/>
    <s v="ENX2083"/>
    <s v="A132"/>
    <s v="EMP1017"/>
    <x v="707"/>
    <x v="766"/>
    <x v="3"/>
    <n v="2141"/>
    <n v="1777"/>
    <n v="7108"/>
    <n v="8564"/>
    <n v="1456"/>
    <x v="56"/>
    <s v="Brian Hansen"/>
    <x v="707"/>
    <x v="1"/>
    <x v="5"/>
    <x v="2"/>
  </r>
  <r>
    <s v="AX22128"/>
    <s v="ENX2092"/>
    <s v="A170"/>
    <s v="EMP1005"/>
    <x v="672"/>
    <x v="642"/>
    <x v="0"/>
    <n v="1639"/>
    <n v="1295"/>
    <n v="2590"/>
    <n v="3278"/>
    <n v="688"/>
    <x v="18"/>
    <s v="Ryan Welch"/>
    <x v="672"/>
    <x v="4"/>
    <x v="7"/>
    <x v="2"/>
  </r>
  <r>
    <s v="AX22131"/>
    <s v="ENX2049"/>
    <s v="A116"/>
    <s v="EMP1032"/>
    <x v="107"/>
    <x v="668"/>
    <x v="1"/>
    <n v="826"/>
    <n v="562"/>
    <n v="562"/>
    <n v="826"/>
    <n v="264"/>
    <x v="47"/>
    <s v="Larry Castillo"/>
    <x v="107"/>
    <x v="2"/>
    <x v="11"/>
    <x v="2"/>
  </r>
  <r>
    <s v="AX22133"/>
    <s v="ENX2046"/>
    <s v="A123"/>
    <s v="EMP1013"/>
    <x v="549"/>
    <x v="801"/>
    <x v="0"/>
    <n v="2410"/>
    <n v="1518"/>
    <n v="3036"/>
    <n v="4820"/>
    <n v="1784"/>
    <x v="62"/>
    <s v="Charles Harper"/>
    <x v="549"/>
    <x v="3"/>
    <x v="7"/>
    <x v="2"/>
  </r>
  <r>
    <s v="AX22135"/>
    <s v="ENX2002"/>
    <s v="A138"/>
    <s v="EMP1039"/>
    <x v="684"/>
    <x v="705"/>
    <x v="0"/>
    <n v="847"/>
    <n v="534"/>
    <n v="1068"/>
    <n v="1694"/>
    <n v="626"/>
    <x v="6"/>
    <s v="Eugene Holmes"/>
    <x v="684"/>
    <x v="2"/>
    <x v="5"/>
    <x v="2"/>
  </r>
  <r>
    <s v="AX22139"/>
    <s v="ENX2051"/>
    <s v="A108"/>
    <s v="EMP1008"/>
    <x v="603"/>
    <x v="667"/>
    <x v="1"/>
    <n v="1077"/>
    <n v="732"/>
    <n v="732"/>
    <n v="1077"/>
    <n v="345"/>
    <x v="64"/>
    <s v="Carl Elliott"/>
    <x v="603"/>
    <x v="4"/>
    <x v="5"/>
    <x v="2"/>
  </r>
  <r>
    <s v="AX22143"/>
    <s v="ENX2068"/>
    <s v="A120"/>
    <s v="EMP1040"/>
    <x v="325"/>
    <x v="443"/>
    <x v="2"/>
    <n v="1500"/>
    <n v="900"/>
    <n v="2700"/>
    <n v="4500"/>
    <n v="1800"/>
    <x v="71"/>
    <s v="Patrick Ruiz"/>
    <x v="325"/>
    <x v="2"/>
    <x v="1"/>
    <x v="2"/>
  </r>
  <r>
    <s v="AX22146"/>
    <s v="ENX2089"/>
    <s v="A169"/>
    <s v="EMP1014"/>
    <x v="63"/>
    <x v="501"/>
    <x v="1"/>
    <n v="2294"/>
    <n v="1399"/>
    <n v="1399"/>
    <n v="2294"/>
    <n v="895"/>
    <x v="30"/>
    <s v="Ronald Reed"/>
    <x v="63"/>
    <x v="4"/>
    <x v="0"/>
    <x v="2"/>
  </r>
  <r>
    <s v="AX22149"/>
    <s v="ENX2011"/>
    <s v="A153"/>
    <s v="EMP1001"/>
    <x v="610"/>
    <x v="631"/>
    <x v="3"/>
    <n v="530"/>
    <n v="435"/>
    <n v="1740"/>
    <n v="2120"/>
    <n v="380"/>
    <x v="69"/>
    <s v="Kevin Butler"/>
    <x v="610"/>
    <x v="0"/>
    <x v="11"/>
    <x v="2"/>
  </r>
  <r>
    <s v="AX22152"/>
    <s v="ENX2030"/>
    <s v="A114"/>
    <s v="EMP1019"/>
    <x v="571"/>
    <x v="670"/>
    <x v="1"/>
    <n v="1899"/>
    <n v="1044"/>
    <n v="1044"/>
    <n v="1899"/>
    <n v="855"/>
    <x v="36"/>
    <s v="Roger Robertson"/>
    <x v="571"/>
    <x v="1"/>
    <x v="2"/>
    <x v="2"/>
  </r>
  <r>
    <s v="AX22153"/>
    <s v="ENX2067"/>
    <s v="A154"/>
    <s v="EMP1018"/>
    <x v="455"/>
    <x v="625"/>
    <x v="1"/>
    <n v="1119"/>
    <n v="683"/>
    <n v="683"/>
    <n v="1119"/>
    <n v="436"/>
    <x v="55"/>
    <s v="Jimmy Young"/>
    <x v="455"/>
    <x v="3"/>
    <x v="8"/>
    <x v="2"/>
  </r>
  <r>
    <s v="AX22154"/>
    <s v="ENX2075"/>
    <s v="A118"/>
    <s v="EMP1003"/>
    <x v="318"/>
    <x v="750"/>
    <x v="3"/>
    <n v="400"/>
    <n v="208"/>
    <n v="832"/>
    <n v="1600"/>
    <n v="768"/>
    <x v="11"/>
    <s v="Christopher Tucker"/>
    <x v="318"/>
    <x v="3"/>
    <x v="10"/>
    <x v="2"/>
  </r>
  <r>
    <s v="AX22163"/>
    <s v="ENX2029"/>
    <s v="A102"/>
    <s v="EMP1004"/>
    <x v="172"/>
    <x v="476"/>
    <x v="3"/>
    <n v="1848"/>
    <n v="1294"/>
    <n v="5176"/>
    <n v="7392"/>
    <n v="2216"/>
    <x v="43"/>
    <s v="Kenneth Bradley"/>
    <x v="172"/>
    <x v="6"/>
    <x v="9"/>
    <x v="2"/>
  </r>
  <r>
    <s v="AX22167"/>
    <s v="ENX2028"/>
    <s v="A157"/>
    <s v="EMP1018"/>
    <x v="278"/>
    <x v="713"/>
    <x v="3"/>
    <n v="2283"/>
    <n v="1484"/>
    <n v="5936"/>
    <n v="9132"/>
    <n v="3196"/>
    <x v="0"/>
    <s v="Jimmy Young"/>
    <x v="278"/>
    <x v="3"/>
    <x v="10"/>
    <x v="2"/>
  </r>
  <r>
    <s v="AX22174"/>
    <s v="ENX2025"/>
    <s v="A126"/>
    <s v="EMP1042"/>
    <x v="429"/>
    <x v="573"/>
    <x v="1"/>
    <n v="667"/>
    <n v="387"/>
    <n v="387"/>
    <n v="667"/>
    <n v="280"/>
    <x v="38"/>
    <s v="Scott Clark"/>
    <x v="429"/>
    <x v="1"/>
    <x v="4"/>
    <x v="2"/>
  </r>
  <r>
    <s v="AX22182"/>
    <s v="ENX2100"/>
    <s v="A125"/>
    <s v="EMP1022"/>
    <x v="328"/>
    <x v="654"/>
    <x v="2"/>
    <n v="799"/>
    <n v="455"/>
    <n v="1365"/>
    <n v="2397"/>
    <n v="1032"/>
    <x v="72"/>
    <s v="Walter Cook"/>
    <x v="328"/>
    <x v="0"/>
    <x v="4"/>
    <x v="2"/>
  </r>
  <r>
    <s v="AX22184"/>
    <s v="ENX2045"/>
    <s v="A164"/>
    <s v="EMP1040"/>
    <x v="800"/>
    <x v="594"/>
    <x v="1"/>
    <n v="556"/>
    <n v="395"/>
    <n v="395"/>
    <n v="556"/>
    <n v="161"/>
    <x v="68"/>
    <s v="Patrick Ruiz"/>
    <x v="800"/>
    <x v="2"/>
    <x v="10"/>
    <x v="2"/>
  </r>
  <r>
    <s v="AX22186"/>
    <s v="ENX2015"/>
    <s v="A115"/>
    <s v="EMP1001"/>
    <x v="655"/>
    <x v="523"/>
    <x v="2"/>
    <n v="637"/>
    <n v="389"/>
    <n v="1167"/>
    <n v="1911"/>
    <n v="744"/>
    <x v="22"/>
    <s v="Kevin Butler"/>
    <x v="655"/>
    <x v="2"/>
    <x v="2"/>
    <x v="2"/>
  </r>
  <r>
    <s v="AX22190"/>
    <s v="ENX2020"/>
    <s v="A106"/>
    <s v="EMP1024"/>
    <x v="646"/>
    <x v="514"/>
    <x v="1"/>
    <n v="2005"/>
    <n v="1223"/>
    <n v="1223"/>
    <n v="2005"/>
    <n v="782"/>
    <x v="35"/>
    <s v="Ernest Wheeler"/>
    <x v="646"/>
    <x v="4"/>
    <x v="5"/>
    <x v="2"/>
  </r>
  <r>
    <s v="AX22193"/>
    <s v="ENX2069"/>
    <s v="A131"/>
    <s v="EMP1029"/>
    <x v="632"/>
    <x v="672"/>
    <x v="1"/>
    <n v="378"/>
    <n v="291"/>
    <n v="291"/>
    <n v="378"/>
    <n v="87"/>
    <x v="66"/>
    <s v="Howard Gardner"/>
    <x v="632"/>
    <x v="4"/>
    <x v="11"/>
    <x v="2"/>
  </r>
  <r>
    <s v="AX22198"/>
    <s v="ENX2029"/>
    <s v="A154"/>
    <s v="EMP1043"/>
    <x v="503"/>
    <x v="777"/>
    <x v="1"/>
    <n v="1848"/>
    <n v="1294"/>
    <n v="1294"/>
    <n v="1848"/>
    <n v="554"/>
    <x v="55"/>
    <s v="Joshua Taylor"/>
    <x v="503"/>
    <x v="5"/>
    <x v="6"/>
    <x v="2"/>
  </r>
  <r>
    <s v="AX22206"/>
    <s v="ENX2021"/>
    <s v="A171"/>
    <s v="EMP1010"/>
    <x v="718"/>
    <x v="638"/>
    <x v="1"/>
    <n v="217"/>
    <n v="171"/>
    <n v="171"/>
    <n v="217"/>
    <n v="46"/>
    <x v="58"/>
    <s v="Joshua Cook"/>
    <x v="718"/>
    <x v="4"/>
    <x v="8"/>
    <x v="2"/>
  </r>
  <r>
    <s v="AX22207"/>
    <s v="ENX2037"/>
    <s v="A105"/>
    <s v="EMP1044"/>
    <x v="35"/>
    <x v="612"/>
    <x v="0"/>
    <n v="880"/>
    <n v="634"/>
    <n v="1268"/>
    <n v="1760"/>
    <n v="492"/>
    <x v="57"/>
    <s v="Martin Carr"/>
    <x v="35"/>
    <x v="2"/>
    <x v="0"/>
    <x v="2"/>
  </r>
  <r>
    <s v="AX22209"/>
    <s v="ENX2078"/>
    <s v="A169"/>
    <s v="EMP1013"/>
    <x v="12"/>
    <x v="554"/>
    <x v="2"/>
    <n v="1798"/>
    <n v="971"/>
    <n v="2913"/>
    <n v="5394"/>
    <n v="2481"/>
    <x v="30"/>
    <s v="Charles Harper"/>
    <x v="12"/>
    <x v="5"/>
    <x v="4"/>
    <x v="2"/>
  </r>
  <r>
    <s v="AX22211"/>
    <s v="ENX2072"/>
    <s v="A160"/>
    <s v="EMP1009"/>
    <x v="395"/>
    <x v="495"/>
    <x v="0"/>
    <n v="1887"/>
    <n v="1378"/>
    <n v="2756"/>
    <n v="3774"/>
    <n v="1018"/>
    <x v="1"/>
    <s v="Kenneth Fields"/>
    <x v="395"/>
    <x v="6"/>
    <x v="5"/>
    <x v="2"/>
  </r>
  <r>
    <s v="AX22214"/>
    <s v="ENX2005"/>
    <s v="A123"/>
    <s v="EMP1037"/>
    <x v="726"/>
    <x v="702"/>
    <x v="1"/>
    <n v="684"/>
    <n v="561"/>
    <n v="561"/>
    <n v="684"/>
    <n v="123"/>
    <x v="62"/>
    <s v="Carl Hall"/>
    <x v="726"/>
    <x v="4"/>
    <x v="9"/>
    <x v="2"/>
  </r>
  <r>
    <s v="AX22216"/>
    <s v="ENX2015"/>
    <s v="A109"/>
    <s v="EMP1043"/>
    <x v="119"/>
    <x v="760"/>
    <x v="1"/>
    <n v="637"/>
    <n v="389"/>
    <n v="389"/>
    <n v="637"/>
    <n v="248"/>
    <x v="34"/>
    <s v="Joshua Taylor"/>
    <x v="119"/>
    <x v="6"/>
    <x v="9"/>
    <x v="2"/>
  </r>
  <r>
    <s v="AX22219"/>
    <s v="ENX2000"/>
    <s v="A103"/>
    <s v="EMP1022"/>
    <x v="115"/>
    <x v="533"/>
    <x v="2"/>
    <n v="2241"/>
    <n v="1367"/>
    <n v="4101"/>
    <n v="6723"/>
    <n v="2622"/>
    <x v="2"/>
    <s v="Walter Cook"/>
    <x v="115"/>
    <x v="5"/>
    <x v="5"/>
    <x v="2"/>
  </r>
  <r>
    <s v="AX22220"/>
    <s v="ENX2088"/>
    <s v="A106"/>
    <s v="EMP1002"/>
    <x v="233"/>
    <x v="751"/>
    <x v="2"/>
    <n v="603"/>
    <n v="416"/>
    <n v="1248"/>
    <n v="1809"/>
    <n v="561"/>
    <x v="35"/>
    <s v="Andrew Bowman"/>
    <x v="233"/>
    <x v="4"/>
    <x v="9"/>
    <x v="2"/>
  </r>
  <r>
    <s v="AX22221"/>
    <s v="ENX2039"/>
    <s v="A161"/>
    <s v="EMP1039"/>
    <x v="174"/>
    <x v="444"/>
    <x v="1"/>
    <n v="817"/>
    <n v="409"/>
    <n v="409"/>
    <n v="817"/>
    <n v="408"/>
    <x v="25"/>
    <s v="Eugene Holmes"/>
    <x v="174"/>
    <x v="3"/>
    <x v="3"/>
    <x v="2"/>
  </r>
  <r>
    <s v="AX22224"/>
    <s v="ENX2085"/>
    <s v="A125"/>
    <s v="EMP1026"/>
    <x v="168"/>
    <x v="534"/>
    <x v="1"/>
    <n v="1862"/>
    <n v="1173"/>
    <n v="1173"/>
    <n v="1862"/>
    <n v="689"/>
    <x v="72"/>
    <s v="Martin Perry"/>
    <x v="168"/>
    <x v="1"/>
    <x v="3"/>
    <x v="2"/>
  </r>
  <r>
    <s v="AX22225"/>
    <s v="ENX2011"/>
    <s v="A135"/>
    <s v="EMP1035"/>
    <x v="516"/>
    <x v="518"/>
    <x v="2"/>
    <n v="530"/>
    <n v="435"/>
    <n v="1305"/>
    <n v="1590"/>
    <n v="285"/>
    <x v="44"/>
    <s v="Roger Ramos"/>
    <x v="516"/>
    <x v="1"/>
    <x v="7"/>
    <x v="2"/>
  </r>
  <r>
    <s v="AX22226"/>
    <s v="ENX2059"/>
    <s v="A157"/>
    <s v="EMP1043"/>
    <x v="592"/>
    <x v="768"/>
    <x v="1"/>
    <n v="1494"/>
    <n v="971"/>
    <n v="971"/>
    <n v="1494"/>
    <n v="523"/>
    <x v="0"/>
    <s v="Joshua Taylor"/>
    <x v="592"/>
    <x v="2"/>
    <x v="5"/>
    <x v="2"/>
  </r>
  <r>
    <s v="AX22228"/>
    <s v="ENX2005"/>
    <s v="A157"/>
    <s v="EMP1024"/>
    <x v="792"/>
    <x v="639"/>
    <x v="1"/>
    <n v="684"/>
    <n v="561"/>
    <n v="561"/>
    <n v="684"/>
    <n v="123"/>
    <x v="0"/>
    <s v="Ernest Wheeler"/>
    <x v="792"/>
    <x v="4"/>
    <x v="2"/>
    <x v="2"/>
  </r>
  <r>
    <s v="AX22230"/>
    <s v="ENX2008"/>
    <s v="A122"/>
    <s v="EMP1028"/>
    <x v="711"/>
    <x v="605"/>
    <x v="1"/>
    <n v="315"/>
    <n v="208"/>
    <n v="208"/>
    <n v="315"/>
    <n v="107"/>
    <x v="17"/>
    <s v="Howard Sims"/>
    <x v="711"/>
    <x v="1"/>
    <x v="1"/>
    <x v="2"/>
  </r>
  <r>
    <s v="AX22233"/>
    <s v="ENX2036"/>
    <s v="A142"/>
    <s v="EMP1036"/>
    <x v="175"/>
    <x v="523"/>
    <x v="2"/>
    <n v="1582"/>
    <n v="1234"/>
    <n v="3702"/>
    <n v="4746"/>
    <n v="1044"/>
    <x v="15"/>
    <s v="Robert Reed"/>
    <x v="175"/>
    <x v="2"/>
    <x v="2"/>
    <x v="2"/>
  </r>
  <r>
    <s v="AX22234"/>
    <s v="ENX2023"/>
    <s v="A164"/>
    <s v="EMP1016"/>
    <x v="651"/>
    <x v="720"/>
    <x v="1"/>
    <n v="818"/>
    <n v="450"/>
    <n v="450"/>
    <n v="818"/>
    <n v="368"/>
    <x v="68"/>
    <s v="Henry Nelson"/>
    <x v="651"/>
    <x v="1"/>
    <x v="6"/>
    <x v="2"/>
  </r>
  <r>
    <s v="AX22240"/>
    <s v="ENX2026"/>
    <s v="A168"/>
    <s v="EMP1021"/>
    <x v="158"/>
    <x v="738"/>
    <x v="0"/>
    <n v="947"/>
    <n v="786"/>
    <n v="1572"/>
    <n v="1894"/>
    <n v="322"/>
    <x v="45"/>
    <s v="Clarence Fox"/>
    <x v="158"/>
    <x v="0"/>
    <x v="9"/>
    <x v="2"/>
  </r>
  <r>
    <s v="AX22242"/>
    <s v="ENX2082"/>
    <s v="A130"/>
    <s v="EMP1042"/>
    <x v="663"/>
    <x v="454"/>
    <x v="1"/>
    <n v="1103"/>
    <n v="838"/>
    <n v="838"/>
    <n v="1103"/>
    <n v="265"/>
    <x v="3"/>
    <s v="Scott Clark"/>
    <x v="663"/>
    <x v="1"/>
    <x v="7"/>
    <x v="2"/>
  </r>
  <r>
    <s v="AX22243"/>
    <s v="ENX2054"/>
    <s v="A173"/>
    <s v="EMP1019"/>
    <x v="230"/>
    <x v="780"/>
    <x v="3"/>
    <n v="127"/>
    <n v="79"/>
    <n v="316"/>
    <n v="508"/>
    <n v="192"/>
    <x v="14"/>
    <s v="Roger Robertson"/>
    <x v="230"/>
    <x v="1"/>
    <x v="5"/>
    <x v="2"/>
  </r>
  <r>
    <s v="AX22246"/>
    <s v="ENX2040"/>
    <s v="A145"/>
    <s v="EMP1006"/>
    <x v="218"/>
    <x v="695"/>
    <x v="1"/>
    <n v="1889"/>
    <n v="945"/>
    <n v="945"/>
    <n v="1889"/>
    <n v="944"/>
    <x v="50"/>
    <s v="Sean Miller"/>
    <x v="218"/>
    <x v="6"/>
    <x v="10"/>
    <x v="2"/>
  </r>
  <r>
    <s v="AX22248"/>
    <s v="ENX2097"/>
    <s v="A158"/>
    <s v="EMP1007"/>
    <x v="651"/>
    <x v="558"/>
    <x v="1"/>
    <n v="1052"/>
    <n v="589"/>
    <n v="589"/>
    <n v="1052"/>
    <n v="463"/>
    <x v="4"/>
    <s v="Jeremy Mendoza"/>
    <x v="651"/>
    <x v="1"/>
    <x v="6"/>
    <x v="2"/>
  </r>
  <r>
    <s v="AX22250"/>
    <s v="ENX2045"/>
    <s v="A122"/>
    <s v="EMP1032"/>
    <x v="263"/>
    <x v="593"/>
    <x v="1"/>
    <n v="556"/>
    <n v="395"/>
    <n v="395"/>
    <n v="556"/>
    <n v="161"/>
    <x v="17"/>
    <s v="Larry Castillo"/>
    <x v="263"/>
    <x v="1"/>
    <x v="9"/>
    <x v="2"/>
  </r>
  <r>
    <s v="AX22254"/>
    <s v="ENX2040"/>
    <s v="A147"/>
    <s v="EMP1008"/>
    <x v="278"/>
    <x v="650"/>
    <x v="1"/>
    <n v="1889"/>
    <n v="945"/>
    <n v="945"/>
    <n v="1889"/>
    <n v="944"/>
    <x v="20"/>
    <s v="Carl Elliott"/>
    <x v="278"/>
    <x v="1"/>
    <x v="3"/>
    <x v="2"/>
  </r>
  <r>
    <s v="AX22256"/>
    <s v="ENX2032"/>
    <s v="A102"/>
    <s v="EMP1029"/>
    <x v="535"/>
    <x v="780"/>
    <x v="0"/>
    <n v="1967"/>
    <n v="1397"/>
    <n v="2794"/>
    <n v="3934"/>
    <n v="1140"/>
    <x v="43"/>
    <s v="Howard Gardner"/>
    <x v="535"/>
    <x v="1"/>
    <x v="5"/>
    <x v="2"/>
  </r>
  <r>
    <s v="AX22257"/>
    <s v="ENX2049"/>
    <s v="A113"/>
    <s v="EMP1009"/>
    <x v="332"/>
    <x v="461"/>
    <x v="1"/>
    <n v="826"/>
    <n v="562"/>
    <n v="562"/>
    <n v="826"/>
    <n v="264"/>
    <x v="49"/>
    <s v="Kenneth Fields"/>
    <x v="332"/>
    <x v="1"/>
    <x v="6"/>
    <x v="2"/>
  </r>
  <r>
    <s v="AX22262"/>
    <s v="ENX2030"/>
    <s v="A149"/>
    <s v="EMP1018"/>
    <x v="308"/>
    <x v="755"/>
    <x v="2"/>
    <n v="1899"/>
    <n v="1044"/>
    <n v="3132"/>
    <n v="5697"/>
    <n v="2565"/>
    <x v="42"/>
    <s v="Jimmy Young"/>
    <x v="308"/>
    <x v="2"/>
    <x v="8"/>
    <x v="2"/>
  </r>
  <r>
    <s v="AX22263"/>
    <s v="ENX2058"/>
    <s v="A158"/>
    <s v="EMP1020"/>
    <x v="13"/>
    <x v="486"/>
    <x v="3"/>
    <n v="2257"/>
    <n v="1535"/>
    <n v="6140"/>
    <n v="9028"/>
    <n v="2888"/>
    <x v="4"/>
    <s v="Ryan Butler"/>
    <x v="13"/>
    <x v="6"/>
    <x v="3"/>
    <x v="2"/>
  </r>
  <r>
    <s v="AX22264"/>
    <s v="ENX2060"/>
    <s v="A144"/>
    <s v="EMP1018"/>
    <x v="65"/>
    <x v="483"/>
    <x v="1"/>
    <n v="1467"/>
    <n v="807"/>
    <n v="807"/>
    <n v="1467"/>
    <n v="660"/>
    <x v="33"/>
    <s v="Jimmy Young"/>
    <x v="65"/>
    <x v="0"/>
    <x v="8"/>
    <x v="2"/>
  </r>
  <r>
    <s v="AX22265"/>
    <s v="ENX2070"/>
    <s v="A109"/>
    <s v="EMP1043"/>
    <x v="67"/>
    <x v="763"/>
    <x v="1"/>
    <n v="1671"/>
    <n v="1220"/>
    <n v="1220"/>
    <n v="1671"/>
    <n v="451"/>
    <x v="34"/>
    <s v="Joshua Taylor"/>
    <x v="67"/>
    <x v="5"/>
    <x v="7"/>
    <x v="2"/>
  </r>
  <r>
    <s v="AX22272"/>
    <s v="ENX2023"/>
    <s v="A102"/>
    <s v="EMP1003"/>
    <x v="187"/>
    <x v="664"/>
    <x v="3"/>
    <n v="818"/>
    <n v="450"/>
    <n v="1800"/>
    <n v="3272"/>
    <n v="1472"/>
    <x v="43"/>
    <s v="Christopher Tucker"/>
    <x v="187"/>
    <x v="0"/>
    <x v="8"/>
    <x v="2"/>
  </r>
  <r>
    <s v="AX22275"/>
    <s v="ENX2065"/>
    <s v="A154"/>
    <s v="EMP1009"/>
    <x v="491"/>
    <x v="483"/>
    <x v="1"/>
    <n v="2396"/>
    <n v="1965"/>
    <n v="1965"/>
    <n v="2396"/>
    <n v="431"/>
    <x v="55"/>
    <s v="Kenneth Fields"/>
    <x v="491"/>
    <x v="0"/>
    <x v="8"/>
    <x v="2"/>
  </r>
  <r>
    <s v="AX22276"/>
    <s v="ENX2020"/>
    <s v="A114"/>
    <s v="EMP1004"/>
    <x v="67"/>
    <x v="762"/>
    <x v="1"/>
    <n v="2005"/>
    <n v="1223"/>
    <n v="1223"/>
    <n v="2005"/>
    <n v="782"/>
    <x v="36"/>
    <s v="Kenneth Bradley"/>
    <x v="67"/>
    <x v="2"/>
    <x v="7"/>
    <x v="2"/>
  </r>
  <r>
    <s v="AX22280"/>
    <s v="ENX2039"/>
    <s v="A111"/>
    <s v="EMP1002"/>
    <x v="799"/>
    <x v="686"/>
    <x v="2"/>
    <n v="817"/>
    <n v="409"/>
    <n v="1227"/>
    <n v="2451"/>
    <n v="1224"/>
    <x v="19"/>
    <s v="Andrew Bowman"/>
    <x v="799"/>
    <x v="2"/>
    <x v="9"/>
    <x v="2"/>
  </r>
  <r>
    <s v="AX22281"/>
    <s v="ENX2083"/>
    <s v="A153"/>
    <s v="EMP1021"/>
    <x v="275"/>
    <x v="642"/>
    <x v="0"/>
    <n v="2141"/>
    <n v="1777"/>
    <n v="3554"/>
    <n v="4282"/>
    <n v="728"/>
    <x v="69"/>
    <s v="Clarence Fox"/>
    <x v="275"/>
    <x v="4"/>
    <x v="7"/>
    <x v="2"/>
  </r>
  <r>
    <s v="AX22285"/>
    <s v="ENX2003"/>
    <s v="A167"/>
    <s v="EMP1023"/>
    <x v="390"/>
    <x v="597"/>
    <x v="1"/>
    <n v="1783"/>
    <n v="1516"/>
    <n v="1516"/>
    <n v="1783"/>
    <n v="267"/>
    <x v="10"/>
    <s v="Brian Davis"/>
    <x v="390"/>
    <x v="3"/>
    <x v="1"/>
    <x v="2"/>
  </r>
  <r>
    <s v="AX22286"/>
    <s v="ENX2038"/>
    <s v="A159"/>
    <s v="EMP1029"/>
    <x v="661"/>
    <x v="503"/>
    <x v="0"/>
    <n v="392"/>
    <n v="255"/>
    <n v="510"/>
    <n v="784"/>
    <n v="274"/>
    <x v="52"/>
    <s v="Howard Gardner"/>
    <x v="661"/>
    <x v="6"/>
    <x v="8"/>
    <x v="2"/>
  </r>
  <r>
    <s v="AX22287"/>
    <s v="ENX2024"/>
    <s v="A158"/>
    <s v="EMP1010"/>
    <x v="258"/>
    <x v="661"/>
    <x v="1"/>
    <n v="356"/>
    <n v="292"/>
    <n v="292"/>
    <n v="356"/>
    <n v="64"/>
    <x v="4"/>
    <s v="Joshua Cook"/>
    <x v="258"/>
    <x v="6"/>
    <x v="1"/>
    <x v="2"/>
  </r>
  <r>
    <s v="AX22291"/>
    <s v="ENX2068"/>
    <s v="A141"/>
    <s v="EMP1006"/>
    <x v="261"/>
    <x v="585"/>
    <x v="1"/>
    <n v="1500"/>
    <n v="900"/>
    <n v="900"/>
    <n v="1500"/>
    <n v="600"/>
    <x v="23"/>
    <s v="Sean Miller"/>
    <x v="261"/>
    <x v="6"/>
    <x v="7"/>
    <x v="2"/>
  </r>
  <r>
    <s v="AX22292"/>
    <s v="ENX2073"/>
    <s v="A105"/>
    <s v="EMP1026"/>
    <x v="59"/>
    <x v="540"/>
    <x v="1"/>
    <n v="95"/>
    <n v="61"/>
    <n v="61"/>
    <n v="95"/>
    <n v="34"/>
    <x v="57"/>
    <s v="Martin Perry"/>
    <x v="59"/>
    <x v="4"/>
    <x v="4"/>
    <x v="2"/>
  </r>
  <r>
    <s v="AX22293"/>
    <s v="ENX2073"/>
    <s v="A114"/>
    <s v="EMP1017"/>
    <x v="224"/>
    <x v="540"/>
    <x v="0"/>
    <n v="95"/>
    <n v="61"/>
    <n v="122"/>
    <n v="190"/>
    <n v="68"/>
    <x v="36"/>
    <s v="Brian Hansen"/>
    <x v="224"/>
    <x v="4"/>
    <x v="4"/>
    <x v="2"/>
  </r>
  <r>
    <s v="AX22294"/>
    <s v="ENX2023"/>
    <s v="A103"/>
    <s v="EMP1025"/>
    <x v="564"/>
    <x v="491"/>
    <x v="0"/>
    <n v="818"/>
    <n v="450"/>
    <n v="900"/>
    <n v="1636"/>
    <n v="736"/>
    <x v="2"/>
    <s v="Ernest Wagner"/>
    <x v="564"/>
    <x v="6"/>
    <x v="4"/>
    <x v="2"/>
  </r>
  <r>
    <s v="AX22298"/>
    <s v="ENX2010"/>
    <s v="A160"/>
    <s v="EMP1018"/>
    <x v="470"/>
    <x v="556"/>
    <x v="2"/>
    <n v="1812"/>
    <n v="1305"/>
    <n v="3915"/>
    <n v="5436"/>
    <n v="1521"/>
    <x v="1"/>
    <s v="Jimmy Young"/>
    <x v="470"/>
    <x v="1"/>
    <x v="9"/>
    <x v="2"/>
  </r>
  <r>
    <s v="AX22301"/>
    <s v="ENX2044"/>
    <s v="A148"/>
    <s v="EMP1018"/>
    <x v="715"/>
    <x v="494"/>
    <x v="1"/>
    <n v="886"/>
    <n v="478"/>
    <n v="478"/>
    <n v="886"/>
    <n v="408"/>
    <x v="31"/>
    <s v="Jimmy Young"/>
    <x v="715"/>
    <x v="2"/>
    <x v="9"/>
    <x v="2"/>
  </r>
  <r>
    <s v="AX22302"/>
    <s v="ENX2081"/>
    <s v="A162"/>
    <s v="EMP1034"/>
    <x v="706"/>
    <x v="729"/>
    <x v="3"/>
    <n v="1566"/>
    <n v="1190"/>
    <n v="4760"/>
    <n v="6264"/>
    <n v="1504"/>
    <x v="48"/>
    <s v="Arthur Mccoy"/>
    <x v="706"/>
    <x v="5"/>
    <x v="6"/>
    <x v="2"/>
  </r>
  <r>
    <s v="AX22305"/>
    <s v="ENX2068"/>
    <s v="A100"/>
    <s v="EMP1007"/>
    <x v="325"/>
    <x v="507"/>
    <x v="1"/>
    <n v="1500"/>
    <n v="900"/>
    <n v="900"/>
    <n v="1500"/>
    <n v="600"/>
    <x v="67"/>
    <s v="Jeremy Mendoza"/>
    <x v="325"/>
    <x v="4"/>
    <x v="0"/>
    <x v="2"/>
  </r>
  <r>
    <s v="AX22308"/>
    <s v="ENX2079"/>
    <s v="A108"/>
    <s v="EMP1018"/>
    <x v="789"/>
    <x v="631"/>
    <x v="0"/>
    <n v="1725"/>
    <n v="1363"/>
    <n v="2726"/>
    <n v="3450"/>
    <n v="724"/>
    <x v="64"/>
    <s v="Jimmy Young"/>
    <x v="789"/>
    <x v="0"/>
    <x v="11"/>
    <x v="2"/>
  </r>
  <r>
    <s v="AX22312"/>
    <s v="ENX2099"/>
    <s v="A102"/>
    <s v="EMP1006"/>
    <x v="629"/>
    <x v="540"/>
    <x v="0"/>
    <n v="1367"/>
    <n v="984"/>
    <n v="1968"/>
    <n v="2734"/>
    <n v="766"/>
    <x v="43"/>
    <s v="Sean Miller"/>
    <x v="629"/>
    <x v="4"/>
    <x v="4"/>
    <x v="2"/>
  </r>
  <r>
    <s v="AX22313"/>
    <s v="ENX2005"/>
    <s v="A109"/>
    <s v="EMP1003"/>
    <x v="257"/>
    <x v="695"/>
    <x v="0"/>
    <n v="684"/>
    <n v="561"/>
    <n v="1122"/>
    <n v="1368"/>
    <n v="246"/>
    <x v="34"/>
    <s v="Christopher Tucker"/>
    <x v="257"/>
    <x v="6"/>
    <x v="10"/>
    <x v="2"/>
  </r>
  <r>
    <s v="AX22315"/>
    <s v="ENX2036"/>
    <s v="A106"/>
    <s v="EMP1001"/>
    <x v="277"/>
    <x v="620"/>
    <x v="0"/>
    <n v="1582"/>
    <n v="1234"/>
    <n v="2468"/>
    <n v="3164"/>
    <n v="696"/>
    <x v="35"/>
    <s v="Kevin Butler"/>
    <x v="277"/>
    <x v="1"/>
    <x v="4"/>
    <x v="2"/>
  </r>
  <r>
    <s v="AX22316"/>
    <s v="ENX2019"/>
    <s v="A120"/>
    <s v="EMP1042"/>
    <x v="660"/>
    <x v="485"/>
    <x v="0"/>
    <n v="800"/>
    <n v="536"/>
    <n v="1072"/>
    <n v="1600"/>
    <n v="528"/>
    <x v="71"/>
    <s v="Scott Clark"/>
    <x v="660"/>
    <x v="5"/>
    <x v="0"/>
    <x v="2"/>
  </r>
  <r>
    <s v="AX22317"/>
    <s v="ENX2039"/>
    <s v="A144"/>
    <s v="EMP1034"/>
    <x v="270"/>
    <x v="487"/>
    <x v="1"/>
    <n v="817"/>
    <n v="409"/>
    <n v="409"/>
    <n v="817"/>
    <n v="408"/>
    <x v="33"/>
    <s v="Arthur Mccoy"/>
    <x v="270"/>
    <x v="4"/>
    <x v="6"/>
    <x v="2"/>
  </r>
  <r>
    <s v="AX22318"/>
    <s v="ENX2066"/>
    <s v="A160"/>
    <s v="EMP1027"/>
    <x v="330"/>
    <x v="603"/>
    <x v="1"/>
    <n v="2091"/>
    <n v="1485"/>
    <n v="1485"/>
    <n v="2091"/>
    <n v="606"/>
    <x v="1"/>
    <s v="Gary Rodriguez"/>
    <x v="330"/>
    <x v="4"/>
    <x v="3"/>
    <x v="2"/>
  </r>
  <r>
    <s v="AX22324"/>
    <s v="ENX2064"/>
    <s v="A138"/>
    <s v="EMP1027"/>
    <x v="490"/>
    <x v="619"/>
    <x v="1"/>
    <n v="1414"/>
    <n v="962"/>
    <n v="962"/>
    <n v="1414"/>
    <n v="452"/>
    <x v="6"/>
    <s v="Gary Rodriguez"/>
    <x v="490"/>
    <x v="3"/>
    <x v="4"/>
    <x v="2"/>
  </r>
  <r>
    <s v="AX22325"/>
    <s v="ENX2022"/>
    <s v="A101"/>
    <s v="EMP1016"/>
    <x v="223"/>
    <x v="618"/>
    <x v="1"/>
    <n v="561"/>
    <n v="421"/>
    <n v="421"/>
    <n v="561"/>
    <n v="140"/>
    <x v="26"/>
    <s v="Henry Nelson"/>
    <x v="223"/>
    <x v="2"/>
    <x v="9"/>
    <x v="2"/>
  </r>
  <r>
    <s v="AX22326"/>
    <s v="ENX2016"/>
    <s v="A126"/>
    <s v="EMP1016"/>
    <x v="778"/>
    <x v="554"/>
    <x v="1"/>
    <n v="1351"/>
    <n v="1108"/>
    <n v="1108"/>
    <n v="1351"/>
    <n v="243"/>
    <x v="38"/>
    <s v="Henry Nelson"/>
    <x v="778"/>
    <x v="5"/>
    <x v="4"/>
    <x v="2"/>
  </r>
  <r>
    <s v="AX22328"/>
    <s v="ENX2066"/>
    <s v="A104"/>
    <s v="EMP1043"/>
    <x v="49"/>
    <x v="693"/>
    <x v="1"/>
    <n v="2091"/>
    <n v="1485"/>
    <n v="1485"/>
    <n v="2091"/>
    <n v="606"/>
    <x v="53"/>
    <s v="Joshua Taylor"/>
    <x v="49"/>
    <x v="1"/>
    <x v="0"/>
    <x v="2"/>
  </r>
  <r>
    <s v="AX22329"/>
    <s v="ENX2048"/>
    <s v="A117"/>
    <s v="EMP1000"/>
    <x v="546"/>
    <x v="444"/>
    <x v="0"/>
    <n v="502"/>
    <n v="296"/>
    <n v="592"/>
    <n v="1004"/>
    <n v="412"/>
    <x v="63"/>
    <s v="Fred Robertson"/>
    <x v="546"/>
    <x v="3"/>
    <x v="3"/>
    <x v="2"/>
  </r>
  <r>
    <s v="AX22330"/>
    <s v="ENX2061"/>
    <s v="A141"/>
    <s v="EMP1028"/>
    <x v="334"/>
    <x v="569"/>
    <x v="2"/>
    <n v="913"/>
    <n v="584"/>
    <n v="1752"/>
    <n v="2739"/>
    <n v="987"/>
    <x v="23"/>
    <s v="Howard Sims"/>
    <x v="334"/>
    <x v="4"/>
    <x v="1"/>
    <x v="2"/>
  </r>
  <r>
    <s v="AX22337"/>
    <s v="ENX2069"/>
    <s v="A103"/>
    <s v="EMP1039"/>
    <x v="513"/>
    <x v="442"/>
    <x v="3"/>
    <n v="378"/>
    <n v="291"/>
    <n v="1164"/>
    <n v="1512"/>
    <n v="348"/>
    <x v="2"/>
    <s v="Eugene Holmes"/>
    <x v="513"/>
    <x v="0"/>
    <x v="7"/>
    <x v="2"/>
  </r>
  <r>
    <s v="AX22342"/>
    <s v="ENX2099"/>
    <s v="A133"/>
    <s v="EMP1029"/>
    <x v="451"/>
    <x v="619"/>
    <x v="0"/>
    <n v="1367"/>
    <n v="984"/>
    <n v="1968"/>
    <n v="2734"/>
    <n v="766"/>
    <x v="37"/>
    <s v="Howard Gardner"/>
    <x v="451"/>
    <x v="3"/>
    <x v="4"/>
    <x v="2"/>
  </r>
  <r>
    <s v="AX22344"/>
    <s v="ENX2026"/>
    <s v="A105"/>
    <s v="EMP1043"/>
    <x v="63"/>
    <x v="595"/>
    <x v="1"/>
    <n v="947"/>
    <n v="786"/>
    <n v="786"/>
    <n v="947"/>
    <n v="161"/>
    <x v="57"/>
    <s v="Joshua Taylor"/>
    <x v="63"/>
    <x v="3"/>
    <x v="4"/>
    <x v="2"/>
  </r>
  <r>
    <s v="AX22345"/>
    <s v="ENX2045"/>
    <s v="A132"/>
    <s v="EMP1032"/>
    <x v="318"/>
    <x v="505"/>
    <x v="0"/>
    <n v="556"/>
    <n v="395"/>
    <n v="790"/>
    <n v="1112"/>
    <n v="322"/>
    <x v="56"/>
    <s v="Larry Castillo"/>
    <x v="318"/>
    <x v="0"/>
    <x v="2"/>
    <x v="2"/>
  </r>
  <r>
    <s v="AX22348"/>
    <s v="ENX2015"/>
    <s v="A138"/>
    <s v="EMP1031"/>
    <x v="526"/>
    <x v="796"/>
    <x v="1"/>
    <n v="637"/>
    <n v="389"/>
    <n v="389"/>
    <n v="637"/>
    <n v="248"/>
    <x v="6"/>
    <s v="Brian Thomas"/>
    <x v="526"/>
    <x v="1"/>
    <x v="5"/>
    <x v="2"/>
  </r>
  <r>
    <s v="AX22349"/>
    <s v="ENX2063"/>
    <s v="A136"/>
    <s v="EMP1023"/>
    <x v="275"/>
    <x v="648"/>
    <x v="0"/>
    <n v="1708"/>
    <n v="871"/>
    <n v="1742"/>
    <n v="3416"/>
    <n v="1674"/>
    <x v="29"/>
    <s v="Brian Davis"/>
    <x v="275"/>
    <x v="0"/>
    <x v="9"/>
    <x v="2"/>
  </r>
  <r>
    <s v="AX22350"/>
    <s v="ENX2051"/>
    <s v="A148"/>
    <s v="EMP1012"/>
    <x v="383"/>
    <x v="650"/>
    <x v="1"/>
    <n v="1077"/>
    <n v="732"/>
    <n v="732"/>
    <n v="1077"/>
    <n v="345"/>
    <x v="31"/>
    <s v="John Reyes"/>
    <x v="383"/>
    <x v="1"/>
    <x v="3"/>
    <x v="2"/>
  </r>
  <r>
    <s v="AX22357"/>
    <s v="ENX2070"/>
    <s v="A169"/>
    <s v="EMP1020"/>
    <x v="7"/>
    <x v="570"/>
    <x v="2"/>
    <n v="1671"/>
    <n v="1220"/>
    <n v="3660"/>
    <n v="5013"/>
    <n v="1353"/>
    <x v="30"/>
    <s v="Ryan Butler"/>
    <x v="7"/>
    <x v="2"/>
    <x v="4"/>
    <x v="2"/>
  </r>
  <r>
    <s v="AX22360"/>
    <s v="ENX2086"/>
    <s v="A141"/>
    <s v="EMP1044"/>
    <x v="21"/>
    <x v="659"/>
    <x v="1"/>
    <n v="123"/>
    <n v="84"/>
    <n v="84"/>
    <n v="123"/>
    <n v="39"/>
    <x v="23"/>
    <s v="Martin Carr"/>
    <x v="21"/>
    <x v="0"/>
    <x v="4"/>
    <x v="2"/>
  </r>
  <r>
    <s v="AX22362"/>
    <s v="ENX2021"/>
    <s v="A154"/>
    <s v="EMP1015"/>
    <x v="782"/>
    <x v="602"/>
    <x v="2"/>
    <n v="217"/>
    <n v="171"/>
    <n v="513"/>
    <n v="651"/>
    <n v="138"/>
    <x v="55"/>
    <s v="Justin Lynch"/>
    <x v="782"/>
    <x v="4"/>
    <x v="8"/>
    <x v="2"/>
  </r>
  <r>
    <s v="AX22364"/>
    <s v="ENX2092"/>
    <s v="A111"/>
    <s v="EMP1040"/>
    <x v="566"/>
    <x v="605"/>
    <x v="1"/>
    <n v="1639"/>
    <n v="1295"/>
    <n v="1295"/>
    <n v="1639"/>
    <n v="344"/>
    <x v="19"/>
    <s v="Patrick Ruiz"/>
    <x v="566"/>
    <x v="1"/>
    <x v="1"/>
    <x v="2"/>
  </r>
  <r>
    <s v="AX22366"/>
    <s v="ENX2008"/>
    <s v="A133"/>
    <s v="EMP1009"/>
    <x v="142"/>
    <x v="674"/>
    <x v="2"/>
    <n v="315"/>
    <n v="208"/>
    <n v="624"/>
    <n v="945"/>
    <n v="321"/>
    <x v="37"/>
    <s v="Kenneth Fields"/>
    <x v="142"/>
    <x v="0"/>
    <x v="8"/>
    <x v="2"/>
  </r>
  <r>
    <s v="AX22367"/>
    <s v="ENX2082"/>
    <s v="A134"/>
    <s v="EMP1019"/>
    <x v="580"/>
    <x v="708"/>
    <x v="1"/>
    <n v="1103"/>
    <n v="838"/>
    <n v="838"/>
    <n v="1103"/>
    <n v="265"/>
    <x v="7"/>
    <s v="Roger Robertson"/>
    <x v="580"/>
    <x v="4"/>
    <x v="4"/>
    <x v="2"/>
  </r>
  <r>
    <s v="AX22368"/>
    <s v="ENX2068"/>
    <s v="A130"/>
    <s v="EMP1031"/>
    <x v="80"/>
    <x v="710"/>
    <x v="1"/>
    <n v="1500"/>
    <n v="900"/>
    <n v="900"/>
    <n v="1500"/>
    <n v="600"/>
    <x v="3"/>
    <s v="Brian Thomas"/>
    <x v="80"/>
    <x v="6"/>
    <x v="10"/>
    <x v="2"/>
  </r>
  <r>
    <s v="AX22369"/>
    <s v="ENX2056"/>
    <s v="A140"/>
    <s v="EMP1036"/>
    <x v="189"/>
    <x v="475"/>
    <x v="1"/>
    <n v="1635"/>
    <n v="1046"/>
    <n v="1046"/>
    <n v="1635"/>
    <n v="589"/>
    <x v="46"/>
    <s v="Robert Reed"/>
    <x v="189"/>
    <x v="4"/>
    <x v="10"/>
    <x v="2"/>
  </r>
  <r>
    <s v="AX22372"/>
    <s v="ENX2019"/>
    <s v="A162"/>
    <s v="EMP1007"/>
    <x v="759"/>
    <x v="727"/>
    <x v="2"/>
    <n v="800"/>
    <n v="536"/>
    <n v="1608"/>
    <n v="2400"/>
    <n v="792"/>
    <x v="48"/>
    <s v="Jeremy Mendoza"/>
    <x v="759"/>
    <x v="0"/>
    <x v="1"/>
    <x v="2"/>
  </r>
  <r>
    <s v="AX22377"/>
    <s v="ENX2045"/>
    <s v="A108"/>
    <s v="EMP1035"/>
    <x v="773"/>
    <x v="702"/>
    <x v="1"/>
    <n v="556"/>
    <n v="395"/>
    <n v="395"/>
    <n v="556"/>
    <n v="161"/>
    <x v="64"/>
    <s v="Roger Ramos"/>
    <x v="773"/>
    <x v="4"/>
    <x v="9"/>
    <x v="2"/>
  </r>
  <r>
    <s v="AX22378"/>
    <s v="ENX2095"/>
    <s v="A114"/>
    <s v="EMP1002"/>
    <x v="151"/>
    <x v="502"/>
    <x v="1"/>
    <n v="1743"/>
    <n v="872"/>
    <n v="872"/>
    <n v="1743"/>
    <n v="871"/>
    <x v="36"/>
    <s v="Andrew Bowman"/>
    <x v="151"/>
    <x v="1"/>
    <x v="6"/>
    <x v="2"/>
  </r>
  <r>
    <s v="AX22388"/>
    <s v="ENX2074"/>
    <s v="A151"/>
    <s v="EMP1038"/>
    <x v="296"/>
    <x v="651"/>
    <x v="1"/>
    <n v="504"/>
    <n v="408"/>
    <n v="408"/>
    <n v="504"/>
    <n v="96"/>
    <x v="24"/>
    <s v="Scott Mason"/>
    <x v="296"/>
    <x v="3"/>
    <x v="6"/>
    <x v="2"/>
  </r>
  <r>
    <s v="AX22391"/>
    <s v="ENX2005"/>
    <s v="A113"/>
    <s v="EMP1031"/>
    <x v="288"/>
    <x v="749"/>
    <x v="1"/>
    <n v="684"/>
    <n v="561"/>
    <n v="561"/>
    <n v="684"/>
    <n v="123"/>
    <x v="49"/>
    <s v="Brian Thomas"/>
    <x v="288"/>
    <x v="0"/>
    <x v="3"/>
    <x v="2"/>
  </r>
  <r>
    <s v="AX22392"/>
    <s v="ENX2054"/>
    <s v="A102"/>
    <s v="EMP1024"/>
    <x v="286"/>
    <x v="541"/>
    <x v="2"/>
    <n v="127"/>
    <n v="79"/>
    <n v="237"/>
    <n v="381"/>
    <n v="144"/>
    <x v="43"/>
    <s v="Ernest Wheeler"/>
    <x v="286"/>
    <x v="3"/>
    <x v="7"/>
    <x v="2"/>
  </r>
  <r>
    <s v="AX22393"/>
    <s v="ENX2083"/>
    <s v="A137"/>
    <s v="EMP1001"/>
    <x v="623"/>
    <x v="662"/>
    <x v="1"/>
    <n v="2141"/>
    <n v="1777"/>
    <n v="1777"/>
    <n v="2141"/>
    <n v="364"/>
    <x v="32"/>
    <s v="Kevin Butler"/>
    <x v="623"/>
    <x v="1"/>
    <x v="2"/>
    <x v="2"/>
  </r>
  <r>
    <s v="AX22398"/>
    <s v="ENX2083"/>
    <s v="A129"/>
    <s v="EMP1013"/>
    <x v="375"/>
    <x v="487"/>
    <x v="0"/>
    <n v="2141"/>
    <n v="1777"/>
    <n v="3554"/>
    <n v="4282"/>
    <n v="728"/>
    <x v="59"/>
    <s v="Charles Harper"/>
    <x v="375"/>
    <x v="4"/>
    <x v="6"/>
    <x v="2"/>
  </r>
  <r>
    <s v="AX22399"/>
    <s v="ENX2074"/>
    <s v="A122"/>
    <s v="EMP1009"/>
    <x v="615"/>
    <x v="628"/>
    <x v="1"/>
    <n v="504"/>
    <n v="408"/>
    <n v="408"/>
    <n v="504"/>
    <n v="96"/>
    <x v="17"/>
    <s v="Kenneth Fields"/>
    <x v="615"/>
    <x v="2"/>
    <x v="8"/>
    <x v="2"/>
  </r>
  <r>
    <s v="AX22406"/>
    <s v="ENX2031"/>
    <s v="A147"/>
    <s v="EMP1042"/>
    <x v="141"/>
    <x v="500"/>
    <x v="1"/>
    <n v="1638"/>
    <n v="1261"/>
    <n v="1261"/>
    <n v="1638"/>
    <n v="377"/>
    <x v="20"/>
    <s v="Scott Clark"/>
    <x v="141"/>
    <x v="5"/>
    <x v="8"/>
    <x v="2"/>
  </r>
  <r>
    <s v="AX22415"/>
    <s v="ENX2081"/>
    <s v="A156"/>
    <s v="EMP1012"/>
    <x v="121"/>
    <x v="651"/>
    <x v="0"/>
    <n v="1566"/>
    <n v="1190"/>
    <n v="2380"/>
    <n v="3132"/>
    <n v="752"/>
    <x v="39"/>
    <s v="John Reyes"/>
    <x v="121"/>
    <x v="3"/>
    <x v="6"/>
    <x v="2"/>
  </r>
  <r>
    <s v="AX22418"/>
    <s v="ENX2017"/>
    <s v="A112"/>
    <s v="EMP1025"/>
    <x v="221"/>
    <x v="648"/>
    <x v="1"/>
    <n v="35"/>
    <n v="22"/>
    <n v="22"/>
    <n v="35"/>
    <n v="13"/>
    <x v="40"/>
    <s v="Ernest Wagner"/>
    <x v="221"/>
    <x v="0"/>
    <x v="9"/>
    <x v="2"/>
  </r>
  <r>
    <s v="AX22419"/>
    <s v="ENX2067"/>
    <s v="A117"/>
    <s v="EMP1024"/>
    <x v="230"/>
    <x v="782"/>
    <x v="3"/>
    <n v="1119"/>
    <n v="683"/>
    <n v="2732"/>
    <n v="4476"/>
    <n v="1744"/>
    <x v="63"/>
    <s v="Ernest Wheeler"/>
    <x v="230"/>
    <x v="6"/>
    <x v="2"/>
    <x v="2"/>
  </r>
  <r>
    <s v="AX22420"/>
    <s v="ENX2100"/>
    <s v="A138"/>
    <s v="EMP1006"/>
    <x v="54"/>
    <x v="678"/>
    <x v="1"/>
    <n v="799"/>
    <n v="455"/>
    <n v="455"/>
    <n v="799"/>
    <n v="344"/>
    <x v="6"/>
    <s v="Sean Miller"/>
    <x v="54"/>
    <x v="1"/>
    <x v="10"/>
    <x v="2"/>
  </r>
  <r>
    <s v="AX22421"/>
    <s v="ENX2026"/>
    <s v="A129"/>
    <s v="EMP1024"/>
    <x v="585"/>
    <x v="442"/>
    <x v="0"/>
    <n v="947"/>
    <n v="786"/>
    <n v="1572"/>
    <n v="1894"/>
    <n v="322"/>
    <x v="59"/>
    <s v="Ernest Wheeler"/>
    <x v="585"/>
    <x v="0"/>
    <x v="7"/>
    <x v="2"/>
  </r>
  <r>
    <s v="AX22422"/>
    <s v="ENX2070"/>
    <s v="A170"/>
    <s v="EMP1027"/>
    <x v="265"/>
    <x v="543"/>
    <x v="1"/>
    <n v="1671"/>
    <n v="1220"/>
    <n v="1220"/>
    <n v="1671"/>
    <n v="451"/>
    <x v="18"/>
    <s v="Gary Rodriguez"/>
    <x v="265"/>
    <x v="4"/>
    <x v="11"/>
    <x v="2"/>
  </r>
  <r>
    <s v="AX22423"/>
    <s v="ENX2089"/>
    <s v="A133"/>
    <s v="EMP1030"/>
    <x v="592"/>
    <x v="755"/>
    <x v="0"/>
    <n v="2294"/>
    <n v="1399"/>
    <n v="2798"/>
    <n v="4588"/>
    <n v="1790"/>
    <x v="37"/>
    <s v="Bobby Russell"/>
    <x v="592"/>
    <x v="2"/>
    <x v="8"/>
    <x v="2"/>
  </r>
  <r>
    <s v="AX22424"/>
    <s v="ENX2023"/>
    <s v="A130"/>
    <s v="EMP1006"/>
    <x v="623"/>
    <x v="486"/>
    <x v="2"/>
    <n v="818"/>
    <n v="450"/>
    <n v="1350"/>
    <n v="2454"/>
    <n v="1104"/>
    <x v="3"/>
    <s v="Sean Miller"/>
    <x v="623"/>
    <x v="6"/>
    <x v="3"/>
    <x v="2"/>
  </r>
  <r>
    <s v="AX22426"/>
    <s v="ENX2080"/>
    <s v="A127"/>
    <s v="EMP1021"/>
    <x v="263"/>
    <x v="546"/>
    <x v="0"/>
    <n v="2353"/>
    <n v="1788"/>
    <n v="3576"/>
    <n v="4706"/>
    <n v="1130"/>
    <x v="5"/>
    <s v="Clarence Fox"/>
    <x v="263"/>
    <x v="5"/>
    <x v="1"/>
    <x v="2"/>
  </r>
  <r>
    <s v="AX22435"/>
    <s v="ENX2074"/>
    <s v="A139"/>
    <s v="EMP1002"/>
    <x v="173"/>
    <x v="464"/>
    <x v="1"/>
    <n v="504"/>
    <n v="408"/>
    <n v="408"/>
    <n v="504"/>
    <n v="96"/>
    <x v="12"/>
    <s v="Andrew Bowman"/>
    <x v="173"/>
    <x v="2"/>
    <x v="8"/>
    <x v="2"/>
  </r>
  <r>
    <s v="AX22436"/>
    <s v="ENX2047"/>
    <s v="A154"/>
    <s v="EMP1044"/>
    <x v="730"/>
    <x v="547"/>
    <x v="1"/>
    <n v="290"/>
    <n v="200"/>
    <n v="200"/>
    <n v="290"/>
    <n v="90"/>
    <x v="55"/>
    <s v="Martin Carr"/>
    <x v="730"/>
    <x v="5"/>
    <x v="8"/>
    <x v="2"/>
  </r>
  <r>
    <s v="AX22438"/>
    <s v="ENX2029"/>
    <s v="A130"/>
    <s v="EMP1041"/>
    <x v="631"/>
    <x v="762"/>
    <x v="1"/>
    <n v="1848"/>
    <n v="1294"/>
    <n v="1294"/>
    <n v="1848"/>
    <n v="554"/>
    <x v="3"/>
    <s v="Joe Sims"/>
    <x v="631"/>
    <x v="2"/>
    <x v="7"/>
    <x v="2"/>
  </r>
  <r>
    <s v="AX22441"/>
    <s v="ENX2083"/>
    <s v="A125"/>
    <s v="EMP1042"/>
    <x v="748"/>
    <x v="540"/>
    <x v="1"/>
    <n v="2141"/>
    <n v="1777"/>
    <n v="1777"/>
    <n v="2141"/>
    <n v="364"/>
    <x v="72"/>
    <s v="Scott Clark"/>
    <x v="748"/>
    <x v="4"/>
    <x v="4"/>
    <x v="2"/>
  </r>
  <r>
    <s v="AX22445"/>
    <s v="ENX2076"/>
    <s v="A131"/>
    <s v="EMP1038"/>
    <x v="418"/>
    <x v="675"/>
    <x v="1"/>
    <n v="1522"/>
    <n v="791"/>
    <n v="791"/>
    <n v="1522"/>
    <n v="731"/>
    <x v="66"/>
    <s v="Scott Mason"/>
    <x v="418"/>
    <x v="1"/>
    <x v="3"/>
    <x v="2"/>
  </r>
  <r>
    <s v="AX22450"/>
    <s v="ENX2061"/>
    <s v="A137"/>
    <s v="EMP1033"/>
    <x v="565"/>
    <x v="537"/>
    <x v="2"/>
    <n v="913"/>
    <n v="584"/>
    <n v="1752"/>
    <n v="2739"/>
    <n v="987"/>
    <x v="32"/>
    <s v="Jerry Perry"/>
    <x v="565"/>
    <x v="4"/>
    <x v="10"/>
    <x v="2"/>
  </r>
  <r>
    <s v="AX22455"/>
    <s v="ENX2063"/>
    <s v="A164"/>
    <s v="EMP1025"/>
    <x v="785"/>
    <x v="459"/>
    <x v="2"/>
    <n v="1708"/>
    <n v="871"/>
    <n v="2613"/>
    <n v="5124"/>
    <n v="2511"/>
    <x v="68"/>
    <s v="Ernest Wagner"/>
    <x v="785"/>
    <x v="6"/>
    <x v="10"/>
    <x v="2"/>
  </r>
  <r>
    <s v="AX22457"/>
    <s v="ENX2096"/>
    <s v="A125"/>
    <s v="EMP1013"/>
    <x v="257"/>
    <x v="622"/>
    <x v="1"/>
    <n v="1587"/>
    <n v="1301"/>
    <n v="1301"/>
    <n v="1587"/>
    <n v="286"/>
    <x v="72"/>
    <s v="Charles Harper"/>
    <x v="257"/>
    <x v="3"/>
    <x v="2"/>
    <x v="2"/>
  </r>
  <r>
    <s v="AX22458"/>
    <s v="ENX2035"/>
    <s v="A120"/>
    <s v="EMP1018"/>
    <x v="413"/>
    <x v="562"/>
    <x v="1"/>
    <n v="458"/>
    <n v="376"/>
    <n v="376"/>
    <n v="458"/>
    <n v="82"/>
    <x v="71"/>
    <s v="Jimmy Young"/>
    <x v="413"/>
    <x v="5"/>
    <x v="1"/>
    <x v="2"/>
  </r>
  <r>
    <s v="AX22462"/>
    <s v="ENX2095"/>
    <s v="A145"/>
    <s v="EMP1027"/>
    <x v="616"/>
    <x v="757"/>
    <x v="1"/>
    <n v="1743"/>
    <n v="872"/>
    <n v="872"/>
    <n v="1743"/>
    <n v="871"/>
    <x v="50"/>
    <s v="Gary Rodriguez"/>
    <x v="616"/>
    <x v="5"/>
    <x v="6"/>
    <x v="2"/>
  </r>
  <r>
    <s v="AX22465"/>
    <s v="ENX2041"/>
    <s v="A150"/>
    <s v="EMP1001"/>
    <x v="696"/>
    <x v="668"/>
    <x v="2"/>
    <n v="1380"/>
    <n v="1090"/>
    <n v="3270"/>
    <n v="4140"/>
    <n v="870"/>
    <x v="27"/>
    <s v="Kevin Butler"/>
    <x v="696"/>
    <x v="2"/>
    <x v="11"/>
    <x v="2"/>
  </r>
  <r>
    <s v="AX22467"/>
    <s v="ENX2045"/>
    <s v="A162"/>
    <s v="EMP1036"/>
    <x v="317"/>
    <x v="543"/>
    <x v="1"/>
    <n v="556"/>
    <n v="395"/>
    <n v="395"/>
    <n v="556"/>
    <n v="161"/>
    <x v="48"/>
    <s v="Robert Reed"/>
    <x v="317"/>
    <x v="4"/>
    <x v="11"/>
    <x v="2"/>
  </r>
  <r>
    <s v="AX22468"/>
    <s v="ENX2038"/>
    <s v="A131"/>
    <s v="EMP1004"/>
    <x v="298"/>
    <x v="456"/>
    <x v="2"/>
    <n v="392"/>
    <n v="255"/>
    <n v="765"/>
    <n v="1176"/>
    <n v="411"/>
    <x v="66"/>
    <s v="Kenneth Bradley"/>
    <x v="298"/>
    <x v="1"/>
    <x v="2"/>
    <x v="2"/>
  </r>
  <r>
    <s v="AX22470"/>
    <s v="ENX2054"/>
    <s v="A164"/>
    <s v="EMP1037"/>
    <x v="606"/>
    <x v="625"/>
    <x v="3"/>
    <n v="127"/>
    <n v="79"/>
    <n v="316"/>
    <n v="508"/>
    <n v="192"/>
    <x v="68"/>
    <s v="Carl Hall"/>
    <x v="606"/>
    <x v="3"/>
    <x v="8"/>
    <x v="2"/>
  </r>
  <r>
    <s v="AX22472"/>
    <s v="ENX2089"/>
    <s v="A145"/>
    <s v="EMP1011"/>
    <x v="139"/>
    <x v="604"/>
    <x v="1"/>
    <n v="2294"/>
    <n v="1399"/>
    <n v="1399"/>
    <n v="2294"/>
    <n v="895"/>
    <x v="50"/>
    <s v="Larry Marshall"/>
    <x v="139"/>
    <x v="0"/>
    <x v="6"/>
    <x v="2"/>
  </r>
  <r>
    <s v="AX22473"/>
    <s v="ENX2003"/>
    <s v="A169"/>
    <s v="EMP1036"/>
    <x v="714"/>
    <x v="732"/>
    <x v="0"/>
    <n v="1783"/>
    <n v="1516"/>
    <n v="3032"/>
    <n v="3566"/>
    <n v="534"/>
    <x v="30"/>
    <s v="Robert Reed"/>
    <x v="714"/>
    <x v="6"/>
    <x v="10"/>
    <x v="2"/>
  </r>
  <r>
    <s v="AX22474"/>
    <s v="ENX2032"/>
    <s v="A116"/>
    <s v="EMP1010"/>
    <x v="380"/>
    <x v="667"/>
    <x v="3"/>
    <n v="1967"/>
    <n v="1397"/>
    <n v="5588"/>
    <n v="7868"/>
    <n v="2280"/>
    <x v="47"/>
    <s v="Joshua Cook"/>
    <x v="380"/>
    <x v="4"/>
    <x v="5"/>
    <x v="2"/>
  </r>
  <r>
    <s v="AX22477"/>
    <s v="ENX2062"/>
    <s v="A115"/>
    <s v="EMP1030"/>
    <x v="509"/>
    <x v="549"/>
    <x v="3"/>
    <n v="2464"/>
    <n v="1774"/>
    <n v="7096"/>
    <n v="9856"/>
    <n v="2760"/>
    <x v="22"/>
    <s v="Bobby Russell"/>
    <x v="509"/>
    <x v="5"/>
    <x v="1"/>
    <x v="2"/>
  </r>
  <r>
    <s v="AX22481"/>
    <s v="ENX2061"/>
    <s v="A136"/>
    <s v="EMP1036"/>
    <x v="521"/>
    <x v="460"/>
    <x v="1"/>
    <n v="913"/>
    <n v="584"/>
    <n v="584"/>
    <n v="913"/>
    <n v="329"/>
    <x v="29"/>
    <s v="Robert Reed"/>
    <x v="521"/>
    <x v="0"/>
    <x v="6"/>
    <x v="2"/>
  </r>
  <r>
    <s v="AX22482"/>
    <s v="ENX2094"/>
    <s v="A165"/>
    <s v="EMP1032"/>
    <x v="507"/>
    <x v="712"/>
    <x v="0"/>
    <n v="771"/>
    <n v="648"/>
    <n v="1296"/>
    <n v="1542"/>
    <n v="246"/>
    <x v="51"/>
    <s v="Larry Castillo"/>
    <x v="507"/>
    <x v="2"/>
    <x v="0"/>
    <x v="2"/>
  </r>
  <r>
    <s v="AX22483"/>
    <s v="ENX2001"/>
    <s v="A148"/>
    <s v="EMP1022"/>
    <x v="722"/>
    <x v="556"/>
    <x v="1"/>
    <n v="951"/>
    <n v="504"/>
    <n v="504"/>
    <n v="951"/>
    <n v="447"/>
    <x v="31"/>
    <s v="Walter Cook"/>
    <x v="722"/>
    <x v="1"/>
    <x v="9"/>
    <x v="2"/>
  </r>
  <r>
    <s v="AX22485"/>
    <s v="ENX2067"/>
    <s v="A110"/>
    <s v="EMP1042"/>
    <x v="795"/>
    <x v="750"/>
    <x v="1"/>
    <n v="1119"/>
    <n v="683"/>
    <n v="683"/>
    <n v="1119"/>
    <n v="436"/>
    <x v="73"/>
    <s v="Scott Clark"/>
    <x v="795"/>
    <x v="3"/>
    <x v="10"/>
    <x v="2"/>
  </r>
  <r>
    <s v="AX22486"/>
    <s v="ENX2050"/>
    <s v="A129"/>
    <s v="EMP1011"/>
    <x v="666"/>
    <x v="487"/>
    <x v="2"/>
    <n v="2391"/>
    <n v="1291"/>
    <n v="3873"/>
    <n v="7173"/>
    <n v="3300"/>
    <x v="59"/>
    <s v="Larry Marshall"/>
    <x v="666"/>
    <x v="4"/>
    <x v="6"/>
    <x v="2"/>
  </r>
  <r>
    <s v="AX22487"/>
    <s v="ENX2042"/>
    <s v="A100"/>
    <s v="EMP1021"/>
    <x v="462"/>
    <x v="718"/>
    <x v="0"/>
    <n v="203"/>
    <n v="154"/>
    <n v="308"/>
    <n v="406"/>
    <n v="98"/>
    <x v="67"/>
    <s v="Clarence Fox"/>
    <x v="462"/>
    <x v="6"/>
    <x v="6"/>
    <x v="2"/>
  </r>
  <r>
    <s v="AX22492"/>
    <s v="ENX2004"/>
    <s v="A108"/>
    <s v="EMP1033"/>
    <x v="260"/>
    <x v="467"/>
    <x v="2"/>
    <n v="1278"/>
    <n v="665"/>
    <n v="1995"/>
    <n v="3834"/>
    <n v="1839"/>
    <x v="64"/>
    <s v="Jerry Perry"/>
    <x v="260"/>
    <x v="0"/>
    <x v="11"/>
    <x v="2"/>
  </r>
  <r>
    <s v="AX22495"/>
    <s v="ENX2058"/>
    <s v="A167"/>
    <s v="EMP1023"/>
    <x v="739"/>
    <x v="444"/>
    <x v="3"/>
    <n v="2257"/>
    <n v="1535"/>
    <n v="6140"/>
    <n v="9028"/>
    <n v="2888"/>
    <x v="10"/>
    <s v="Brian Davis"/>
    <x v="739"/>
    <x v="3"/>
    <x v="3"/>
    <x v="2"/>
  </r>
  <r>
    <s v="AX22497"/>
    <s v="ENX2080"/>
    <s v="A130"/>
    <s v="EMP1041"/>
    <x v="581"/>
    <x v="590"/>
    <x v="1"/>
    <n v="2353"/>
    <n v="1788"/>
    <n v="1788"/>
    <n v="2353"/>
    <n v="565"/>
    <x v="3"/>
    <s v="Joe Sims"/>
    <x v="581"/>
    <x v="2"/>
    <x v="1"/>
    <x v="2"/>
  </r>
  <r>
    <s v="AX22500"/>
    <s v="ENX2086"/>
    <s v="A130"/>
    <s v="EMP1004"/>
    <x v="6"/>
    <x v="755"/>
    <x v="0"/>
    <n v="123"/>
    <n v="84"/>
    <n v="168"/>
    <n v="246"/>
    <n v="78"/>
    <x v="3"/>
    <s v="Kenneth Bradley"/>
    <x v="6"/>
    <x v="2"/>
    <x v="8"/>
    <x v="2"/>
  </r>
  <r>
    <s v="AX22504"/>
    <s v="ENX2057"/>
    <s v="A151"/>
    <s v="EMP1032"/>
    <x v="141"/>
    <x v="496"/>
    <x v="0"/>
    <n v="181"/>
    <n v="130"/>
    <n v="260"/>
    <n v="362"/>
    <n v="102"/>
    <x v="24"/>
    <s v="Larry Castillo"/>
    <x v="141"/>
    <x v="1"/>
    <x v="5"/>
    <x v="2"/>
  </r>
  <r>
    <s v="AX22509"/>
    <s v="ENX2091"/>
    <s v="A105"/>
    <s v="EMP1023"/>
    <x v="790"/>
    <x v="648"/>
    <x v="2"/>
    <n v="368"/>
    <n v="294"/>
    <n v="882"/>
    <n v="1104"/>
    <n v="222"/>
    <x v="57"/>
    <s v="Brian Davis"/>
    <x v="790"/>
    <x v="0"/>
    <x v="9"/>
    <x v="2"/>
  </r>
  <r>
    <s v="AX22513"/>
    <s v="ENX2014"/>
    <s v="A167"/>
    <s v="EMP1012"/>
    <x v="23"/>
    <x v="484"/>
    <x v="2"/>
    <n v="1809"/>
    <n v="1067"/>
    <n v="3201"/>
    <n v="5427"/>
    <n v="2226"/>
    <x v="10"/>
    <s v="John Reyes"/>
    <x v="23"/>
    <x v="4"/>
    <x v="1"/>
    <x v="2"/>
  </r>
  <r>
    <s v="AX22514"/>
    <s v="ENX2094"/>
    <s v="A163"/>
    <s v="EMP1013"/>
    <x v="434"/>
    <x v="551"/>
    <x v="0"/>
    <n v="771"/>
    <n v="648"/>
    <n v="1296"/>
    <n v="1542"/>
    <n v="246"/>
    <x v="60"/>
    <s v="Charles Harper"/>
    <x v="434"/>
    <x v="4"/>
    <x v="8"/>
    <x v="2"/>
  </r>
  <r>
    <s v="AX22515"/>
    <s v="ENX2019"/>
    <s v="A125"/>
    <s v="EMP1037"/>
    <x v="388"/>
    <x v="574"/>
    <x v="1"/>
    <n v="800"/>
    <n v="536"/>
    <n v="536"/>
    <n v="800"/>
    <n v="264"/>
    <x v="72"/>
    <s v="Carl Hall"/>
    <x v="388"/>
    <x v="4"/>
    <x v="3"/>
    <x v="2"/>
  </r>
  <r>
    <s v="AX22518"/>
    <s v="ENX2027"/>
    <s v="A123"/>
    <s v="EMP1042"/>
    <x v="654"/>
    <x v="598"/>
    <x v="0"/>
    <n v="2497"/>
    <n v="1473"/>
    <n v="2946"/>
    <n v="4994"/>
    <n v="2048"/>
    <x v="62"/>
    <s v="Scott Clark"/>
    <x v="654"/>
    <x v="2"/>
    <x v="7"/>
    <x v="2"/>
  </r>
  <r>
    <s v="AX22522"/>
    <s v="ENX2089"/>
    <s v="A122"/>
    <s v="EMP1000"/>
    <x v="129"/>
    <x v="657"/>
    <x v="1"/>
    <n v="2294"/>
    <n v="1399"/>
    <n v="1399"/>
    <n v="2294"/>
    <n v="895"/>
    <x v="17"/>
    <s v="Fred Robertson"/>
    <x v="129"/>
    <x v="1"/>
    <x v="8"/>
    <x v="2"/>
  </r>
  <r>
    <s v="AX22523"/>
    <s v="ENX2003"/>
    <s v="A170"/>
    <s v="EMP1003"/>
    <x v="142"/>
    <x v="706"/>
    <x v="2"/>
    <n v="1783"/>
    <n v="1516"/>
    <n v="4548"/>
    <n v="5349"/>
    <n v="801"/>
    <x v="18"/>
    <s v="Christopher Tucker"/>
    <x v="142"/>
    <x v="0"/>
    <x v="2"/>
    <x v="2"/>
  </r>
  <r>
    <s v="AX22524"/>
    <s v="ENX2090"/>
    <s v="A156"/>
    <s v="EMP1022"/>
    <x v="191"/>
    <x v="725"/>
    <x v="3"/>
    <n v="1338"/>
    <n v="682"/>
    <n v="2728"/>
    <n v="5352"/>
    <n v="2624"/>
    <x v="39"/>
    <s v="Walter Cook"/>
    <x v="191"/>
    <x v="2"/>
    <x v="6"/>
    <x v="2"/>
  </r>
  <r>
    <s v="AX22525"/>
    <s v="ENX2002"/>
    <s v="A119"/>
    <s v="EMP1000"/>
    <x v="411"/>
    <x v="788"/>
    <x v="2"/>
    <n v="847"/>
    <n v="534"/>
    <n v="1602"/>
    <n v="2541"/>
    <n v="939"/>
    <x v="61"/>
    <s v="Fred Robertson"/>
    <x v="411"/>
    <x v="6"/>
    <x v="0"/>
    <x v="2"/>
  </r>
  <r>
    <s v="AX22530"/>
    <s v="ENX2003"/>
    <s v="A118"/>
    <s v="EMP1000"/>
    <x v="566"/>
    <x v="769"/>
    <x v="0"/>
    <n v="1783"/>
    <n v="1516"/>
    <n v="3032"/>
    <n v="3566"/>
    <n v="534"/>
    <x v="11"/>
    <s v="Fred Robertson"/>
    <x v="566"/>
    <x v="3"/>
    <x v="3"/>
    <x v="2"/>
  </r>
  <r>
    <s v="AX22531"/>
    <s v="ENX2023"/>
    <s v="A125"/>
    <s v="EMP1018"/>
    <x v="301"/>
    <x v="689"/>
    <x v="3"/>
    <n v="818"/>
    <n v="450"/>
    <n v="1800"/>
    <n v="3272"/>
    <n v="1472"/>
    <x v="72"/>
    <s v="Jimmy Young"/>
    <x v="301"/>
    <x v="6"/>
    <x v="3"/>
    <x v="2"/>
  </r>
  <r>
    <s v="AX22550"/>
    <s v="ENX2001"/>
    <s v="A124"/>
    <s v="EMP1012"/>
    <x v="767"/>
    <x v="793"/>
    <x v="1"/>
    <n v="951"/>
    <n v="504"/>
    <n v="504"/>
    <n v="951"/>
    <n v="447"/>
    <x v="21"/>
    <s v="John Reyes"/>
    <x v="767"/>
    <x v="4"/>
    <x v="2"/>
    <x v="2"/>
  </r>
  <r>
    <s v="AX22554"/>
    <s v="ENX2042"/>
    <s v="A161"/>
    <s v="EMP1009"/>
    <x v="121"/>
    <x v="761"/>
    <x v="1"/>
    <n v="203"/>
    <n v="154"/>
    <n v="154"/>
    <n v="203"/>
    <n v="49"/>
    <x v="25"/>
    <s v="Kenneth Fields"/>
    <x v="121"/>
    <x v="3"/>
    <x v="2"/>
    <x v="2"/>
  </r>
  <r>
    <s v="AX22556"/>
    <s v="ENX2024"/>
    <s v="A119"/>
    <s v="EMP1025"/>
    <x v="40"/>
    <x v="623"/>
    <x v="1"/>
    <n v="356"/>
    <n v="292"/>
    <n v="292"/>
    <n v="356"/>
    <n v="64"/>
    <x v="61"/>
    <s v="Ernest Wagner"/>
    <x v="40"/>
    <x v="1"/>
    <x v="7"/>
    <x v="2"/>
  </r>
  <r>
    <s v="AX22557"/>
    <s v="ENX2027"/>
    <s v="A107"/>
    <s v="EMP1044"/>
    <x v="581"/>
    <x v="552"/>
    <x v="2"/>
    <n v="2497"/>
    <n v="1473"/>
    <n v="4419"/>
    <n v="7491"/>
    <n v="3072"/>
    <x v="13"/>
    <s v="Martin Carr"/>
    <x v="581"/>
    <x v="3"/>
    <x v="9"/>
    <x v="2"/>
  </r>
  <r>
    <s v="AX22559"/>
    <s v="ENX2009"/>
    <s v="A160"/>
    <s v="EMP1004"/>
    <x v="189"/>
    <x v="449"/>
    <x v="3"/>
    <n v="584"/>
    <n v="420"/>
    <n v="1680"/>
    <n v="2336"/>
    <n v="656"/>
    <x v="1"/>
    <s v="Kenneth Bradley"/>
    <x v="189"/>
    <x v="6"/>
    <x v="1"/>
    <x v="2"/>
  </r>
  <r>
    <s v="AX22561"/>
    <s v="ENX2066"/>
    <s v="A114"/>
    <s v="EMP1039"/>
    <x v="706"/>
    <x v="624"/>
    <x v="0"/>
    <n v="2091"/>
    <n v="1485"/>
    <n v="2970"/>
    <n v="4182"/>
    <n v="1212"/>
    <x v="36"/>
    <s v="Eugene Holmes"/>
    <x v="706"/>
    <x v="3"/>
    <x v="11"/>
    <x v="2"/>
  </r>
  <r>
    <s v="AX22564"/>
    <s v="ENX2061"/>
    <s v="A166"/>
    <s v="EMP1033"/>
    <x v="366"/>
    <x v="803"/>
    <x v="1"/>
    <n v="913"/>
    <n v="584"/>
    <n v="584"/>
    <n v="913"/>
    <n v="329"/>
    <x v="65"/>
    <s v="Jerry Perry"/>
    <x v="366"/>
    <x v="0"/>
    <x v="3"/>
    <x v="2"/>
  </r>
  <r>
    <s v="AX22566"/>
    <s v="ENX2061"/>
    <s v="A130"/>
    <s v="EMP1041"/>
    <x v="349"/>
    <x v="451"/>
    <x v="1"/>
    <n v="913"/>
    <n v="584"/>
    <n v="584"/>
    <n v="913"/>
    <n v="329"/>
    <x v="3"/>
    <s v="Joe Sims"/>
    <x v="349"/>
    <x v="0"/>
    <x v="11"/>
    <x v="2"/>
  </r>
  <r>
    <s v="AX22568"/>
    <s v="ENX2011"/>
    <s v="A145"/>
    <s v="EMP1043"/>
    <x v="205"/>
    <x v="626"/>
    <x v="1"/>
    <n v="530"/>
    <n v="435"/>
    <n v="435"/>
    <n v="530"/>
    <n v="95"/>
    <x v="50"/>
    <s v="Joshua Taylor"/>
    <x v="205"/>
    <x v="6"/>
    <x v="7"/>
    <x v="2"/>
  </r>
  <r>
    <s v="AX22570"/>
    <s v="ENX2013"/>
    <s v="A147"/>
    <s v="EMP1029"/>
    <x v="10"/>
    <x v="643"/>
    <x v="3"/>
    <n v="368"/>
    <n v="269"/>
    <n v="1076"/>
    <n v="1472"/>
    <n v="396"/>
    <x v="20"/>
    <s v="Howard Gardner"/>
    <x v="10"/>
    <x v="6"/>
    <x v="4"/>
    <x v="2"/>
  </r>
  <r>
    <s v="AX22577"/>
    <s v="ENX2041"/>
    <s v="A162"/>
    <s v="EMP1022"/>
    <x v="213"/>
    <x v="758"/>
    <x v="0"/>
    <n v="1380"/>
    <n v="1090"/>
    <n v="2180"/>
    <n v="2760"/>
    <n v="580"/>
    <x v="48"/>
    <s v="Walter Cook"/>
    <x v="213"/>
    <x v="0"/>
    <x v="11"/>
    <x v="2"/>
  </r>
  <r>
    <s v="AX22578"/>
    <s v="ENX2009"/>
    <s v="A159"/>
    <s v="EMP1016"/>
    <x v="241"/>
    <x v="490"/>
    <x v="2"/>
    <n v="584"/>
    <n v="420"/>
    <n v="1260"/>
    <n v="1752"/>
    <n v="492"/>
    <x v="52"/>
    <s v="Henry Nelson"/>
    <x v="241"/>
    <x v="2"/>
    <x v="10"/>
    <x v="2"/>
  </r>
  <r>
    <s v="AX22580"/>
    <s v="ENX2060"/>
    <s v="A119"/>
    <s v="EMP1012"/>
    <x v="706"/>
    <x v="590"/>
    <x v="1"/>
    <n v="1467"/>
    <n v="807"/>
    <n v="807"/>
    <n v="1467"/>
    <n v="660"/>
    <x v="61"/>
    <s v="John Reyes"/>
    <x v="706"/>
    <x v="2"/>
    <x v="1"/>
    <x v="2"/>
  </r>
  <r>
    <s v="AX22582"/>
    <s v="ENX2100"/>
    <s v="A126"/>
    <s v="EMP1023"/>
    <x v="274"/>
    <x v="508"/>
    <x v="0"/>
    <n v="799"/>
    <n v="455"/>
    <n v="910"/>
    <n v="1598"/>
    <n v="688"/>
    <x v="38"/>
    <s v="Brian Davis"/>
    <x v="274"/>
    <x v="0"/>
    <x v="10"/>
    <x v="2"/>
  </r>
  <r>
    <s v="AX22584"/>
    <s v="ENX2058"/>
    <s v="A119"/>
    <s v="EMP1034"/>
    <x v="180"/>
    <x v="619"/>
    <x v="0"/>
    <n v="2257"/>
    <n v="1535"/>
    <n v="3070"/>
    <n v="4514"/>
    <n v="1444"/>
    <x v="61"/>
    <s v="Arthur Mccoy"/>
    <x v="180"/>
    <x v="3"/>
    <x v="4"/>
    <x v="2"/>
  </r>
  <r>
    <s v="AX22588"/>
    <s v="ENX2010"/>
    <s v="A149"/>
    <s v="EMP1042"/>
    <x v="250"/>
    <x v="549"/>
    <x v="2"/>
    <n v="1812"/>
    <n v="1305"/>
    <n v="3915"/>
    <n v="5436"/>
    <n v="1521"/>
    <x v="42"/>
    <s v="Scott Clark"/>
    <x v="250"/>
    <x v="5"/>
    <x v="1"/>
    <x v="2"/>
  </r>
  <r>
    <s v="AX22592"/>
    <s v="ENX2062"/>
    <s v="A108"/>
    <s v="EMP1037"/>
    <x v="626"/>
    <x v="448"/>
    <x v="1"/>
    <n v="2464"/>
    <n v="1774"/>
    <n v="1774"/>
    <n v="2464"/>
    <n v="690"/>
    <x v="64"/>
    <s v="Carl Hall"/>
    <x v="626"/>
    <x v="1"/>
    <x v="11"/>
    <x v="2"/>
  </r>
  <r>
    <s v="AX22593"/>
    <s v="ENX2096"/>
    <s v="A125"/>
    <s v="EMP1033"/>
    <x v="342"/>
    <x v="599"/>
    <x v="2"/>
    <n v="1587"/>
    <n v="1301"/>
    <n v="3903"/>
    <n v="4761"/>
    <n v="858"/>
    <x v="72"/>
    <s v="Jerry Perry"/>
    <x v="342"/>
    <x v="0"/>
    <x v="7"/>
    <x v="2"/>
  </r>
  <r>
    <s v="AX22598"/>
    <s v="ENX2070"/>
    <s v="A128"/>
    <s v="EMP1016"/>
    <x v="445"/>
    <x v="800"/>
    <x v="0"/>
    <n v="1671"/>
    <n v="1220"/>
    <n v="2440"/>
    <n v="3342"/>
    <n v="902"/>
    <x v="16"/>
    <s v="Henry Nelson"/>
    <x v="445"/>
    <x v="4"/>
    <x v="3"/>
    <x v="2"/>
  </r>
  <r>
    <s v="AX22601"/>
    <s v="ENX2004"/>
    <s v="A133"/>
    <s v="EMP1005"/>
    <x v="798"/>
    <x v="767"/>
    <x v="1"/>
    <n v="1278"/>
    <n v="665"/>
    <n v="665"/>
    <n v="1278"/>
    <n v="613"/>
    <x v="37"/>
    <s v="Ryan Welch"/>
    <x v="798"/>
    <x v="6"/>
    <x v="2"/>
    <x v="2"/>
  </r>
  <r>
    <s v="AX22603"/>
    <s v="ENX2063"/>
    <s v="A137"/>
    <s v="EMP1022"/>
    <x v="219"/>
    <x v="553"/>
    <x v="3"/>
    <n v="1708"/>
    <n v="871"/>
    <n v="3484"/>
    <n v="6832"/>
    <n v="3348"/>
    <x v="32"/>
    <s v="Walter Cook"/>
    <x v="219"/>
    <x v="5"/>
    <x v="4"/>
    <x v="2"/>
  </r>
  <r>
    <s v="AX22606"/>
    <s v="ENX2086"/>
    <s v="A137"/>
    <s v="EMP1022"/>
    <x v="507"/>
    <x v="691"/>
    <x v="3"/>
    <n v="123"/>
    <n v="84"/>
    <n v="336"/>
    <n v="492"/>
    <n v="156"/>
    <x v="32"/>
    <s v="Walter Cook"/>
    <x v="507"/>
    <x v="2"/>
    <x v="8"/>
    <x v="2"/>
  </r>
  <r>
    <s v="AX22609"/>
    <s v="ENX2096"/>
    <s v="A133"/>
    <s v="EMP1002"/>
    <x v="506"/>
    <x v="534"/>
    <x v="0"/>
    <n v="1587"/>
    <n v="1301"/>
    <n v="2602"/>
    <n v="3174"/>
    <n v="572"/>
    <x v="37"/>
    <s v="Andrew Bowman"/>
    <x v="506"/>
    <x v="1"/>
    <x v="3"/>
    <x v="2"/>
  </r>
  <r>
    <s v="AX22615"/>
    <s v="ENX2030"/>
    <s v="A147"/>
    <s v="EMP1031"/>
    <x v="193"/>
    <x v="703"/>
    <x v="1"/>
    <n v="1899"/>
    <n v="1044"/>
    <n v="1044"/>
    <n v="1899"/>
    <n v="855"/>
    <x v="20"/>
    <s v="Brian Thomas"/>
    <x v="193"/>
    <x v="6"/>
    <x v="8"/>
    <x v="2"/>
  </r>
  <r>
    <s v="AX22627"/>
    <s v="ENX2060"/>
    <s v="A119"/>
    <s v="EMP1033"/>
    <x v="443"/>
    <x v="554"/>
    <x v="3"/>
    <n v="1467"/>
    <n v="807"/>
    <n v="3228"/>
    <n v="5868"/>
    <n v="2640"/>
    <x v="61"/>
    <s v="Jerry Perry"/>
    <x v="443"/>
    <x v="5"/>
    <x v="4"/>
    <x v="2"/>
  </r>
  <r>
    <s v="AX22628"/>
    <s v="ENX2098"/>
    <s v="A141"/>
    <s v="EMP1009"/>
    <x v="255"/>
    <x v="619"/>
    <x v="0"/>
    <n v="1178"/>
    <n v="683"/>
    <n v="1366"/>
    <n v="2356"/>
    <n v="990"/>
    <x v="23"/>
    <s v="Kenneth Fields"/>
    <x v="255"/>
    <x v="3"/>
    <x v="4"/>
    <x v="2"/>
  </r>
  <r>
    <s v="AX22629"/>
    <s v="ENX2100"/>
    <s v="A104"/>
    <s v="EMP1008"/>
    <x v="113"/>
    <x v="705"/>
    <x v="1"/>
    <n v="799"/>
    <n v="455"/>
    <n v="455"/>
    <n v="799"/>
    <n v="344"/>
    <x v="53"/>
    <s v="Carl Elliott"/>
    <x v="113"/>
    <x v="2"/>
    <x v="5"/>
    <x v="2"/>
  </r>
  <r>
    <s v="AX22631"/>
    <s v="ENX2074"/>
    <s v="A121"/>
    <s v="EMP1040"/>
    <x v="614"/>
    <x v="476"/>
    <x v="0"/>
    <n v="504"/>
    <n v="408"/>
    <n v="816"/>
    <n v="1008"/>
    <n v="192"/>
    <x v="70"/>
    <s v="Patrick Ruiz"/>
    <x v="614"/>
    <x v="6"/>
    <x v="9"/>
    <x v="2"/>
  </r>
  <r>
    <s v="AX22632"/>
    <s v="ENX2041"/>
    <s v="A139"/>
    <s v="EMP1006"/>
    <x v="758"/>
    <x v="755"/>
    <x v="2"/>
    <n v="1380"/>
    <n v="1090"/>
    <n v="3270"/>
    <n v="4140"/>
    <n v="870"/>
    <x v="12"/>
    <s v="Sean Miller"/>
    <x v="758"/>
    <x v="2"/>
    <x v="8"/>
    <x v="2"/>
  </r>
  <r>
    <s v="AX22633"/>
    <s v="ENX2039"/>
    <s v="A134"/>
    <s v="EMP1019"/>
    <x v="332"/>
    <x v="634"/>
    <x v="1"/>
    <n v="817"/>
    <n v="409"/>
    <n v="409"/>
    <n v="817"/>
    <n v="408"/>
    <x v="7"/>
    <s v="Roger Robertson"/>
    <x v="332"/>
    <x v="4"/>
    <x v="0"/>
    <x v="2"/>
  </r>
  <r>
    <s v="AX22635"/>
    <s v="ENX2043"/>
    <s v="A132"/>
    <s v="EMP1035"/>
    <x v="1"/>
    <x v="647"/>
    <x v="1"/>
    <n v="545"/>
    <n v="425"/>
    <n v="425"/>
    <n v="545"/>
    <n v="120"/>
    <x v="56"/>
    <s v="Roger Ramos"/>
    <x v="1"/>
    <x v="1"/>
    <x v="7"/>
    <x v="2"/>
  </r>
  <r>
    <s v="AX22636"/>
    <s v="ENX2041"/>
    <s v="A172"/>
    <s v="EMP1039"/>
    <x v="494"/>
    <x v="788"/>
    <x v="1"/>
    <n v="1380"/>
    <n v="1090"/>
    <n v="1090"/>
    <n v="1380"/>
    <n v="290"/>
    <x v="28"/>
    <s v="Eugene Holmes"/>
    <x v="494"/>
    <x v="6"/>
    <x v="0"/>
    <x v="2"/>
  </r>
  <r>
    <s v="AX22637"/>
    <s v="ENX2041"/>
    <s v="A153"/>
    <s v="EMP1015"/>
    <x v="157"/>
    <x v="778"/>
    <x v="2"/>
    <n v="1380"/>
    <n v="1090"/>
    <n v="3270"/>
    <n v="4140"/>
    <n v="870"/>
    <x v="69"/>
    <s v="Justin Lynch"/>
    <x v="157"/>
    <x v="4"/>
    <x v="2"/>
    <x v="2"/>
  </r>
  <r>
    <s v="AX22640"/>
    <s v="ENX2041"/>
    <s v="A173"/>
    <s v="EMP1030"/>
    <x v="324"/>
    <x v="649"/>
    <x v="1"/>
    <n v="1380"/>
    <n v="1090"/>
    <n v="1090"/>
    <n v="1380"/>
    <n v="290"/>
    <x v="14"/>
    <s v="Bobby Russell"/>
    <x v="324"/>
    <x v="6"/>
    <x v="3"/>
    <x v="2"/>
  </r>
  <r>
    <s v="AX22641"/>
    <s v="ENX2032"/>
    <s v="A124"/>
    <s v="EMP1035"/>
    <x v="36"/>
    <x v="696"/>
    <x v="0"/>
    <n v="1967"/>
    <n v="1397"/>
    <n v="2794"/>
    <n v="3934"/>
    <n v="1140"/>
    <x v="21"/>
    <s v="Roger Ramos"/>
    <x v="36"/>
    <x v="4"/>
    <x v="7"/>
    <x v="2"/>
  </r>
  <r>
    <s v="AX22642"/>
    <s v="ENX2032"/>
    <s v="A168"/>
    <s v="EMP1008"/>
    <x v="353"/>
    <x v="458"/>
    <x v="1"/>
    <n v="1967"/>
    <n v="1397"/>
    <n v="1397"/>
    <n v="1967"/>
    <n v="570"/>
    <x v="45"/>
    <s v="Carl Elliott"/>
    <x v="353"/>
    <x v="2"/>
    <x v="5"/>
    <x v="2"/>
  </r>
  <r>
    <s v="AX22649"/>
    <s v="ENX2066"/>
    <s v="A138"/>
    <s v="EMP1000"/>
    <x v="109"/>
    <x v="474"/>
    <x v="2"/>
    <n v="2091"/>
    <n v="1485"/>
    <n v="4455"/>
    <n v="6273"/>
    <n v="1818"/>
    <x v="6"/>
    <s v="Fred Robertson"/>
    <x v="109"/>
    <x v="4"/>
    <x v="10"/>
    <x v="2"/>
  </r>
  <r>
    <s v="AX22651"/>
    <s v="ENX2066"/>
    <s v="A141"/>
    <s v="EMP1029"/>
    <x v="330"/>
    <x v="715"/>
    <x v="0"/>
    <n v="2091"/>
    <n v="1485"/>
    <n v="2970"/>
    <n v="4182"/>
    <n v="1212"/>
    <x v="23"/>
    <s v="Howard Gardner"/>
    <x v="330"/>
    <x v="2"/>
    <x v="4"/>
    <x v="2"/>
  </r>
  <r>
    <s v="AX22657"/>
    <s v="ENX2028"/>
    <s v="A112"/>
    <s v="EMP1014"/>
    <x v="394"/>
    <x v="725"/>
    <x v="0"/>
    <n v="2283"/>
    <n v="1484"/>
    <n v="2968"/>
    <n v="4566"/>
    <n v="1598"/>
    <x v="40"/>
    <s v="Ronald Reed"/>
    <x v="394"/>
    <x v="2"/>
    <x v="6"/>
    <x v="2"/>
  </r>
  <r>
    <s v="AX22658"/>
    <s v="ENX2085"/>
    <s v="A116"/>
    <s v="EMP1008"/>
    <x v="490"/>
    <x v="598"/>
    <x v="1"/>
    <n v="1862"/>
    <n v="1173"/>
    <n v="1173"/>
    <n v="1862"/>
    <n v="689"/>
    <x v="47"/>
    <s v="Carl Elliott"/>
    <x v="490"/>
    <x v="2"/>
    <x v="7"/>
    <x v="2"/>
  </r>
  <r>
    <s v="AX22660"/>
    <s v="ENX2072"/>
    <s v="A140"/>
    <s v="EMP1042"/>
    <x v="317"/>
    <x v="777"/>
    <x v="1"/>
    <n v="1887"/>
    <n v="1378"/>
    <n v="1378"/>
    <n v="1887"/>
    <n v="509"/>
    <x v="46"/>
    <s v="Scott Clark"/>
    <x v="317"/>
    <x v="5"/>
    <x v="6"/>
    <x v="2"/>
  </r>
  <r>
    <s v="AX22666"/>
    <s v="ENX2049"/>
    <s v="A125"/>
    <s v="EMP1018"/>
    <x v="746"/>
    <x v="599"/>
    <x v="2"/>
    <n v="826"/>
    <n v="562"/>
    <n v="1686"/>
    <n v="2478"/>
    <n v="792"/>
    <x v="72"/>
    <s v="Jimmy Young"/>
    <x v="746"/>
    <x v="0"/>
    <x v="7"/>
    <x v="2"/>
  </r>
  <r>
    <s v="AX22669"/>
    <s v="ENX2040"/>
    <s v="A111"/>
    <s v="EMP1042"/>
    <x v="264"/>
    <x v="443"/>
    <x v="3"/>
    <n v="1889"/>
    <n v="945"/>
    <n v="3780"/>
    <n v="7556"/>
    <n v="3776"/>
    <x v="19"/>
    <s v="Scott Clark"/>
    <x v="264"/>
    <x v="2"/>
    <x v="1"/>
    <x v="2"/>
  </r>
  <r>
    <s v="AX22670"/>
    <s v="ENX2066"/>
    <s v="A173"/>
    <s v="EMP1009"/>
    <x v="560"/>
    <x v="787"/>
    <x v="1"/>
    <n v="2091"/>
    <n v="1485"/>
    <n v="1485"/>
    <n v="2091"/>
    <n v="606"/>
    <x v="14"/>
    <s v="Kenneth Fields"/>
    <x v="560"/>
    <x v="5"/>
    <x v="3"/>
    <x v="2"/>
  </r>
  <r>
    <s v="AX22672"/>
    <s v="ENX2057"/>
    <s v="A130"/>
    <s v="EMP1024"/>
    <x v="537"/>
    <x v="796"/>
    <x v="1"/>
    <n v="181"/>
    <n v="130"/>
    <n v="130"/>
    <n v="181"/>
    <n v="51"/>
    <x v="3"/>
    <s v="Ernest Wheeler"/>
    <x v="537"/>
    <x v="1"/>
    <x v="5"/>
    <x v="2"/>
  </r>
  <r>
    <s v="AX22678"/>
    <s v="ENX2020"/>
    <s v="A160"/>
    <s v="EMP1025"/>
    <x v="634"/>
    <x v="448"/>
    <x v="0"/>
    <n v="2005"/>
    <n v="1223"/>
    <n v="2446"/>
    <n v="4010"/>
    <n v="1564"/>
    <x v="1"/>
    <s v="Ernest Wagner"/>
    <x v="634"/>
    <x v="1"/>
    <x v="11"/>
    <x v="2"/>
  </r>
  <r>
    <s v="AX22689"/>
    <s v="ENX2013"/>
    <s v="A146"/>
    <s v="EMP1037"/>
    <x v="29"/>
    <x v="597"/>
    <x v="1"/>
    <n v="368"/>
    <n v="269"/>
    <n v="269"/>
    <n v="368"/>
    <n v="99"/>
    <x v="8"/>
    <s v="Carl Hall"/>
    <x v="29"/>
    <x v="3"/>
    <x v="1"/>
    <x v="2"/>
  </r>
  <r>
    <s v="AX22691"/>
    <s v="ENX2031"/>
    <s v="A120"/>
    <s v="EMP1027"/>
    <x v="319"/>
    <x v="535"/>
    <x v="0"/>
    <n v="1638"/>
    <n v="1261"/>
    <n v="2522"/>
    <n v="3276"/>
    <n v="754"/>
    <x v="71"/>
    <s v="Gary Rodriguez"/>
    <x v="319"/>
    <x v="1"/>
    <x v="8"/>
    <x v="2"/>
  </r>
  <r>
    <s v="AX22698"/>
    <s v="ENX2082"/>
    <s v="A125"/>
    <s v="EMP1002"/>
    <x v="593"/>
    <x v="444"/>
    <x v="1"/>
    <n v="1103"/>
    <n v="838"/>
    <n v="838"/>
    <n v="1103"/>
    <n v="265"/>
    <x v="72"/>
    <s v="Andrew Bowman"/>
    <x v="593"/>
    <x v="3"/>
    <x v="3"/>
    <x v="2"/>
  </r>
  <r>
    <s v="AX22700"/>
    <s v="ENX2064"/>
    <s v="A149"/>
    <s v="EMP1019"/>
    <x v="81"/>
    <x v="772"/>
    <x v="3"/>
    <n v="1414"/>
    <n v="962"/>
    <n v="3848"/>
    <n v="5656"/>
    <n v="1808"/>
    <x v="42"/>
    <s v="Roger Robertson"/>
    <x v="81"/>
    <x v="1"/>
    <x v="11"/>
    <x v="2"/>
  </r>
  <r>
    <s v="AX22710"/>
    <s v="ENX2096"/>
    <s v="A141"/>
    <s v="EMP1012"/>
    <x v="624"/>
    <x v="696"/>
    <x v="2"/>
    <n v="1587"/>
    <n v="1301"/>
    <n v="3903"/>
    <n v="4761"/>
    <n v="858"/>
    <x v="23"/>
    <s v="John Reyes"/>
    <x v="624"/>
    <x v="4"/>
    <x v="7"/>
    <x v="2"/>
  </r>
  <r>
    <s v="AX22712"/>
    <s v="ENX2094"/>
    <s v="A109"/>
    <s v="EMP1008"/>
    <x v="364"/>
    <x v="621"/>
    <x v="1"/>
    <n v="771"/>
    <n v="648"/>
    <n v="648"/>
    <n v="771"/>
    <n v="123"/>
    <x v="34"/>
    <s v="Carl Elliott"/>
    <x v="364"/>
    <x v="3"/>
    <x v="7"/>
    <x v="2"/>
  </r>
  <r>
    <s v="AX22713"/>
    <s v="ENX2048"/>
    <s v="A138"/>
    <s v="EMP1031"/>
    <x v="401"/>
    <x v="488"/>
    <x v="0"/>
    <n v="502"/>
    <n v="296"/>
    <n v="592"/>
    <n v="1004"/>
    <n v="412"/>
    <x v="6"/>
    <s v="Brian Thomas"/>
    <x v="401"/>
    <x v="2"/>
    <x v="3"/>
    <x v="2"/>
  </r>
  <r>
    <s v="AX22714"/>
    <s v="ENX2011"/>
    <s v="A137"/>
    <s v="EMP1024"/>
    <x v="267"/>
    <x v="617"/>
    <x v="3"/>
    <n v="530"/>
    <n v="435"/>
    <n v="1740"/>
    <n v="2120"/>
    <n v="380"/>
    <x v="32"/>
    <s v="Ernest Wheeler"/>
    <x v="267"/>
    <x v="0"/>
    <x v="2"/>
    <x v="2"/>
  </r>
  <r>
    <s v="AX22716"/>
    <s v="ENX2038"/>
    <s v="A113"/>
    <s v="EMP1011"/>
    <x v="526"/>
    <x v="757"/>
    <x v="1"/>
    <n v="392"/>
    <n v="255"/>
    <n v="255"/>
    <n v="392"/>
    <n v="137"/>
    <x v="49"/>
    <s v="Larry Marshall"/>
    <x v="526"/>
    <x v="5"/>
    <x v="6"/>
    <x v="2"/>
  </r>
  <r>
    <s v="AX22717"/>
    <s v="ENX2095"/>
    <s v="A140"/>
    <s v="EMP1019"/>
    <x v="357"/>
    <x v="626"/>
    <x v="1"/>
    <n v="1743"/>
    <n v="872"/>
    <n v="872"/>
    <n v="1743"/>
    <n v="871"/>
    <x v="46"/>
    <s v="Roger Robertson"/>
    <x v="357"/>
    <x v="6"/>
    <x v="7"/>
    <x v="2"/>
  </r>
  <r>
    <s v="AX22718"/>
    <s v="ENX2062"/>
    <s v="A113"/>
    <s v="EMP1042"/>
    <x v="115"/>
    <x v="690"/>
    <x v="1"/>
    <n v="2464"/>
    <n v="1774"/>
    <n v="1774"/>
    <n v="2464"/>
    <n v="690"/>
    <x v="49"/>
    <s v="Scott Clark"/>
    <x v="115"/>
    <x v="5"/>
    <x v="2"/>
    <x v="2"/>
  </r>
  <r>
    <s v="AX22719"/>
    <s v="ENX2070"/>
    <s v="A154"/>
    <s v="EMP1015"/>
    <x v="137"/>
    <x v="766"/>
    <x v="0"/>
    <n v="1671"/>
    <n v="1220"/>
    <n v="2440"/>
    <n v="3342"/>
    <n v="902"/>
    <x v="55"/>
    <s v="Justin Lynch"/>
    <x v="137"/>
    <x v="1"/>
    <x v="5"/>
    <x v="2"/>
  </r>
  <r>
    <s v="AX22720"/>
    <s v="ENX2057"/>
    <s v="A150"/>
    <s v="EMP1028"/>
    <x v="541"/>
    <x v="536"/>
    <x v="1"/>
    <n v="181"/>
    <n v="130"/>
    <n v="130"/>
    <n v="181"/>
    <n v="51"/>
    <x v="27"/>
    <s v="Howard Sims"/>
    <x v="541"/>
    <x v="1"/>
    <x v="1"/>
    <x v="2"/>
  </r>
  <r>
    <s v="AX22721"/>
    <s v="ENX2031"/>
    <s v="A112"/>
    <s v="EMP1001"/>
    <x v="675"/>
    <x v="553"/>
    <x v="0"/>
    <n v="1638"/>
    <n v="1261"/>
    <n v="2522"/>
    <n v="3276"/>
    <n v="754"/>
    <x v="40"/>
    <s v="Kevin Butler"/>
    <x v="675"/>
    <x v="5"/>
    <x v="4"/>
    <x v="2"/>
  </r>
  <r>
    <s v="AX22723"/>
    <s v="ENX2058"/>
    <s v="A158"/>
    <s v="EMP1036"/>
    <x v="37"/>
    <x v="530"/>
    <x v="2"/>
    <n v="2257"/>
    <n v="1535"/>
    <n v="4605"/>
    <n v="6771"/>
    <n v="2166"/>
    <x v="4"/>
    <s v="Robert Reed"/>
    <x v="37"/>
    <x v="6"/>
    <x v="8"/>
    <x v="2"/>
  </r>
  <r>
    <s v="AX22724"/>
    <s v="ENX2047"/>
    <s v="A113"/>
    <s v="EMP1026"/>
    <x v="485"/>
    <x v="586"/>
    <x v="3"/>
    <n v="290"/>
    <n v="200"/>
    <n v="800"/>
    <n v="1160"/>
    <n v="360"/>
    <x v="49"/>
    <s v="Martin Perry"/>
    <x v="485"/>
    <x v="1"/>
    <x v="1"/>
    <x v="2"/>
  </r>
  <r>
    <s v="AX22731"/>
    <s v="ENX2078"/>
    <s v="A155"/>
    <s v="EMP1042"/>
    <x v="724"/>
    <x v="721"/>
    <x v="1"/>
    <n v="1798"/>
    <n v="971"/>
    <n v="971"/>
    <n v="1798"/>
    <n v="827"/>
    <x v="41"/>
    <s v="Scott Clark"/>
    <x v="724"/>
    <x v="2"/>
    <x v="1"/>
    <x v="2"/>
  </r>
  <r>
    <s v="AX22741"/>
    <s v="ENX2074"/>
    <s v="A167"/>
    <s v="EMP1012"/>
    <x v="723"/>
    <x v="441"/>
    <x v="0"/>
    <n v="504"/>
    <n v="408"/>
    <n v="816"/>
    <n v="1008"/>
    <n v="192"/>
    <x v="10"/>
    <s v="John Reyes"/>
    <x v="723"/>
    <x v="0"/>
    <x v="0"/>
    <x v="2"/>
  </r>
  <r>
    <s v="AX22743"/>
    <s v="ENX2059"/>
    <s v="A170"/>
    <s v="EMP1002"/>
    <x v="204"/>
    <x v="690"/>
    <x v="0"/>
    <n v="1494"/>
    <n v="971"/>
    <n v="1942"/>
    <n v="2988"/>
    <n v="1046"/>
    <x v="18"/>
    <s v="Andrew Bowman"/>
    <x v="204"/>
    <x v="5"/>
    <x v="2"/>
    <x v="2"/>
  </r>
  <r>
    <s v="AX22745"/>
    <s v="ENX2008"/>
    <s v="A157"/>
    <s v="EMP1001"/>
    <x v="273"/>
    <x v="709"/>
    <x v="2"/>
    <n v="315"/>
    <n v="208"/>
    <n v="624"/>
    <n v="945"/>
    <n v="321"/>
    <x v="0"/>
    <s v="Kevin Butler"/>
    <x v="273"/>
    <x v="3"/>
    <x v="6"/>
    <x v="2"/>
  </r>
  <r>
    <s v="AX22748"/>
    <s v="ENX2031"/>
    <s v="A115"/>
    <s v="EMP1030"/>
    <x v="514"/>
    <x v="564"/>
    <x v="3"/>
    <n v="1638"/>
    <n v="1261"/>
    <n v="5044"/>
    <n v="6552"/>
    <n v="1508"/>
    <x v="22"/>
    <s v="Bobby Russell"/>
    <x v="514"/>
    <x v="1"/>
    <x v="9"/>
    <x v="2"/>
  </r>
  <r>
    <s v="AX22753"/>
    <s v="ENX2023"/>
    <s v="A122"/>
    <s v="EMP1014"/>
    <x v="477"/>
    <x v="547"/>
    <x v="1"/>
    <n v="818"/>
    <n v="450"/>
    <n v="450"/>
    <n v="818"/>
    <n v="368"/>
    <x v="17"/>
    <s v="Ronald Reed"/>
    <x v="477"/>
    <x v="5"/>
    <x v="8"/>
    <x v="2"/>
  </r>
  <r>
    <s v="AX22755"/>
    <s v="ENX2099"/>
    <s v="A144"/>
    <s v="EMP1017"/>
    <x v="195"/>
    <x v="543"/>
    <x v="3"/>
    <n v="1367"/>
    <n v="984"/>
    <n v="3936"/>
    <n v="5468"/>
    <n v="1532"/>
    <x v="33"/>
    <s v="Brian Hansen"/>
    <x v="195"/>
    <x v="4"/>
    <x v="11"/>
    <x v="2"/>
  </r>
  <r>
    <s v="AX22758"/>
    <s v="ENX2068"/>
    <s v="A161"/>
    <s v="EMP1008"/>
    <x v="312"/>
    <x v="769"/>
    <x v="1"/>
    <n v="1500"/>
    <n v="900"/>
    <n v="900"/>
    <n v="1500"/>
    <n v="600"/>
    <x v="25"/>
    <s v="Carl Elliott"/>
    <x v="312"/>
    <x v="3"/>
    <x v="3"/>
    <x v="2"/>
  </r>
  <r>
    <s v="AX22759"/>
    <s v="ENX2041"/>
    <s v="A112"/>
    <s v="EMP1028"/>
    <x v="324"/>
    <x v="677"/>
    <x v="1"/>
    <n v="1380"/>
    <n v="1090"/>
    <n v="1090"/>
    <n v="1380"/>
    <n v="290"/>
    <x v="40"/>
    <s v="Howard Sims"/>
    <x v="324"/>
    <x v="5"/>
    <x v="11"/>
    <x v="2"/>
  </r>
  <r>
    <s v="AX22761"/>
    <s v="ENX2027"/>
    <s v="A152"/>
    <s v="EMP1035"/>
    <x v="162"/>
    <x v="636"/>
    <x v="1"/>
    <n v="2497"/>
    <n v="1473"/>
    <n v="1473"/>
    <n v="2497"/>
    <n v="1024"/>
    <x v="54"/>
    <s v="Roger Ramos"/>
    <x v="162"/>
    <x v="0"/>
    <x v="5"/>
    <x v="2"/>
  </r>
  <r>
    <s v="AX22762"/>
    <s v="ENX2047"/>
    <s v="A107"/>
    <s v="EMP1027"/>
    <x v="166"/>
    <x v="767"/>
    <x v="1"/>
    <n v="290"/>
    <n v="200"/>
    <n v="200"/>
    <n v="290"/>
    <n v="90"/>
    <x v="13"/>
    <s v="Gary Rodriguez"/>
    <x v="166"/>
    <x v="6"/>
    <x v="2"/>
    <x v="2"/>
  </r>
  <r>
    <s v="AX22767"/>
    <s v="ENX2085"/>
    <s v="A152"/>
    <s v="EMP1003"/>
    <x v="781"/>
    <x v="642"/>
    <x v="0"/>
    <n v="1862"/>
    <n v="1173"/>
    <n v="2346"/>
    <n v="3724"/>
    <n v="1378"/>
    <x v="54"/>
    <s v="Christopher Tucker"/>
    <x v="781"/>
    <x v="4"/>
    <x v="7"/>
    <x v="2"/>
  </r>
  <r>
    <s v="AX22769"/>
    <s v="ENX2006"/>
    <s v="A139"/>
    <s v="EMP1027"/>
    <x v="99"/>
    <x v="751"/>
    <x v="1"/>
    <n v="1826"/>
    <n v="1443"/>
    <n v="1443"/>
    <n v="1826"/>
    <n v="383"/>
    <x v="12"/>
    <s v="Gary Rodriguez"/>
    <x v="99"/>
    <x v="4"/>
    <x v="9"/>
    <x v="2"/>
  </r>
  <r>
    <s v="AX22775"/>
    <s v="ENX2093"/>
    <s v="A129"/>
    <s v="EMP1017"/>
    <x v="588"/>
    <x v="575"/>
    <x v="1"/>
    <n v="112"/>
    <n v="90"/>
    <n v="90"/>
    <n v="112"/>
    <n v="22"/>
    <x v="59"/>
    <s v="Brian Hansen"/>
    <x v="588"/>
    <x v="5"/>
    <x v="7"/>
    <x v="2"/>
  </r>
  <r>
    <s v="AX22780"/>
    <s v="ENX2096"/>
    <s v="A160"/>
    <s v="EMP1027"/>
    <x v="772"/>
    <x v="662"/>
    <x v="1"/>
    <n v="1587"/>
    <n v="1301"/>
    <n v="1301"/>
    <n v="1587"/>
    <n v="286"/>
    <x v="1"/>
    <s v="Gary Rodriguez"/>
    <x v="772"/>
    <x v="1"/>
    <x v="2"/>
    <x v="2"/>
  </r>
  <r>
    <s v="AX22784"/>
    <s v="ENX2044"/>
    <s v="A144"/>
    <s v="EMP1032"/>
    <x v="18"/>
    <x v="776"/>
    <x v="1"/>
    <n v="886"/>
    <n v="478"/>
    <n v="478"/>
    <n v="886"/>
    <n v="408"/>
    <x v="33"/>
    <s v="Larry Castillo"/>
    <x v="18"/>
    <x v="2"/>
    <x v="3"/>
    <x v="2"/>
  </r>
  <r>
    <s v="AX22799"/>
    <s v="ENX2022"/>
    <s v="A110"/>
    <s v="EMP1027"/>
    <x v="620"/>
    <x v="786"/>
    <x v="0"/>
    <n v="561"/>
    <n v="421"/>
    <n v="842"/>
    <n v="1122"/>
    <n v="280"/>
    <x v="73"/>
    <s v="Gary Rodriguez"/>
    <x v="620"/>
    <x v="1"/>
    <x v="0"/>
    <x v="2"/>
  </r>
  <r>
    <s v="AX22802"/>
    <s v="ENX2025"/>
    <s v="A165"/>
    <s v="EMP1011"/>
    <x v="519"/>
    <x v="537"/>
    <x v="0"/>
    <n v="667"/>
    <n v="387"/>
    <n v="774"/>
    <n v="1334"/>
    <n v="560"/>
    <x v="51"/>
    <s v="Larry Marshall"/>
    <x v="519"/>
    <x v="4"/>
    <x v="10"/>
    <x v="2"/>
  </r>
  <r>
    <s v="AX22806"/>
    <s v="ENX2024"/>
    <s v="A133"/>
    <s v="EMP1020"/>
    <x v="125"/>
    <x v="489"/>
    <x v="0"/>
    <n v="356"/>
    <n v="292"/>
    <n v="584"/>
    <n v="712"/>
    <n v="128"/>
    <x v="37"/>
    <s v="Ryan Butler"/>
    <x v="125"/>
    <x v="3"/>
    <x v="5"/>
    <x v="2"/>
  </r>
  <r>
    <s v="AX22808"/>
    <s v="ENX2031"/>
    <s v="A170"/>
    <s v="EMP1037"/>
    <x v="107"/>
    <x v="791"/>
    <x v="1"/>
    <n v="1638"/>
    <n v="1261"/>
    <n v="1261"/>
    <n v="1638"/>
    <n v="377"/>
    <x v="18"/>
    <s v="Carl Hall"/>
    <x v="107"/>
    <x v="6"/>
    <x v="7"/>
    <x v="2"/>
  </r>
  <r>
    <s v="AX22812"/>
    <s v="ENX2034"/>
    <s v="A164"/>
    <s v="EMP1003"/>
    <x v="79"/>
    <x v="725"/>
    <x v="2"/>
    <n v="871"/>
    <n v="540"/>
    <n v="1620"/>
    <n v="2613"/>
    <n v="993"/>
    <x v="68"/>
    <s v="Christopher Tucker"/>
    <x v="79"/>
    <x v="2"/>
    <x v="6"/>
    <x v="2"/>
  </r>
  <r>
    <s v="AX22813"/>
    <s v="ENX2012"/>
    <s v="A140"/>
    <s v="EMP1025"/>
    <x v="557"/>
    <x v="676"/>
    <x v="2"/>
    <n v="1353"/>
    <n v="947"/>
    <n v="2841"/>
    <n v="4059"/>
    <n v="1218"/>
    <x v="46"/>
    <s v="Ernest Wagner"/>
    <x v="557"/>
    <x v="5"/>
    <x v="9"/>
    <x v="2"/>
  </r>
  <r>
    <s v="AX22816"/>
    <s v="ENX2046"/>
    <s v="A139"/>
    <s v="EMP1030"/>
    <x v="175"/>
    <x v="636"/>
    <x v="1"/>
    <n v="2410"/>
    <n v="1518"/>
    <n v="1518"/>
    <n v="2410"/>
    <n v="892"/>
    <x v="12"/>
    <s v="Bobby Russell"/>
    <x v="175"/>
    <x v="0"/>
    <x v="5"/>
    <x v="2"/>
  </r>
  <r>
    <s v="AX22818"/>
    <s v="ENX2034"/>
    <s v="A157"/>
    <s v="EMP1039"/>
    <x v="369"/>
    <x v="489"/>
    <x v="1"/>
    <n v="871"/>
    <n v="540"/>
    <n v="540"/>
    <n v="871"/>
    <n v="331"/>
    <x v="0"/>
    <s v="Eugene Holmes"/>
    <x v="369"/>
    <x v="3"/>
    <x v="5"/>
    <x v="2"/>
  </r>
  <r>
    <s v="AX22820"/>
    <s v="ENX2025"/>
    <s v="A105"/>
    <s v="EMP1041"/>
    <x v="640"/>
    <x v="614"/>
    <x v="0"/>
    <n v="667"/>
    <n v="387"/>
    <n v="774"/>
    <n v="1334"/>
    <n v="560"/>
    <x v="57"/>
    <s v="Joe Sims"/>
    <x v="640"/>
    <x v="4"/>
    <x v="2"/>
    <x v="2"/>
  </r>
  <r>
    <s v="AX22822"/>
    <s v="ENX2059"/>
    <s v="A129"/>
    <s v="EMP1024"/>
    <x v="621"/>
    <x v="744"/>
    <x v="1"/>
    <n v="1494"/>
    <n v="971"/>
    <n v="971"/>
    <n v="1494"/>
    <n v="523"/>
    <x v="59"/>
    <s v="Ernest Wheeler"/>
    <x v="621"/>
    <x v="6"/>
    <x v="6"/>
    <x v="2"/>
  </r>
  <r>
    <s v="AX22824"/>
    <s v="ENX2032"/>
    <s v="A140"/>
    <s v="EMP1038"/>
    <x v="204"/>
    <x v="698"/>
    <x v="1"/>
    <n v="1967"/>
    <n v="1397"/>
    <n v="1397"/>
    <n v="1967"/>
    <n v="570"/>
    <x v="46"/>
    <s v="Scott Mason"/>
    <x v="204"/>
    <x v="6"/>
    <x v="9"/>
    <x v="2"/>
  </r>
  <r>
    <s v="AX22828"/>
    <s v="ENX2028"/>
    <s v="A133"/>
    <s v="EMP1011"/>
    <x v="742"/>
    <x v="633"/>
    <x v="1"/>
    <n v="2283"/>
    <n v="1484"/>
    <n v="1484"/>
    <n v="2283"/>
    <n v="799"/>
    <x v="37"/>
    <s v="Larry Marshall"/>
    <x v="742"/>
    <x v="5"/>
    <x v="7"/>
    <x v="2"/>
  </r>
  <r>
    <s v="AX22829"/>
    <s v="ENX2038"/>
    <s v="A167"/>
    <s v="EMP1005"/>
    <x v="21"/>
    <x v="759"/>
    <x v="1"/>
    <n v="392"/>
    <n v="255"/>
    <n v="255"/>
    <n v="392"/>
    <n v="137"/>
    <x v="10"/>
    <s v="Ryan Welch"/>
    <x v="21"/>
    <x v="0"/>
    <x v="11"/>
    <x v="2"/>
  </r>
  <r>
    <s v="AX22831"/>
    <s v="ENX2047"/>
    <s v="A122"/>
    <s v="EMP1022"/>
    <x v="548"/>
    <x v="659"/>
    <x v="1"/>
    <n v="290"/>
    <n v="200"/>
    <n v="200"/>
    <n v="290"/>
    <n v="90"/>
    <x v="17"/>
    <s v="Walter Cook"/>
    <x v="548"/>
    <x v="0"/>
    <x v="4"/>
    <x v="2"/>
  </r>
  <r>
    <s v="AX22839"/>
    <s v="ENX2062"/>
    <s v="A146"/>
    <s v="EMP1044"/>
    <x v="85"/>
    <x v="777"/>
    <x v="2"/>
    <n v="2464"/>
    <n v="1774"/>
    <n v="5322"/>
    <n v="7392"/>
    <n v="2070"/>
    <x v="8"/>
    <s v="Martin Carr"/>
    <x v="85"/>
    <x v="5"/>
    <x v="6"/>
    <x v="2"/>
  </r>
  <r>
    <s v="AX22842"/>
    <s v="ENX2012"/>
    <s v="A172"/>
    <s v="EMP1039"/>
    <x v="449"/>
    <x v="760"/>
    <x v="1"/>
    <n v="1353"/>
    <n v="947"/>
    <n v="947"/>
    <n v="1353"/>
    <n v="406"/>
    <x v="28"/>
    <s v="Eugene Holmes"/>
    <x v="449"/>
    <x v="6"/>
    <x v="9"/>
    <x v="2"/>
  </r>
  <r>
    <s v="AX22846"/>
    <s v="ENX2019"/>
    <s v="A122"/>
    <s v="EMP1021"/>
    <x v="315"/>
    <x v="552"/>
    <x v="0"/>
    <n v="800"/>
    <n v="536"/>
    <n v="1072"/>
    <n v="1600"/>
    <n v="528"/>
    <x v="17"/>
    <s v="Clarence Fox"/>
    <x v="315"/>
    <x v="3"/>
    <x v="9"/>
    <x v="2"/>
  </r>
  <r>
    <s v="AX22851"/>
    <s v="ENX2066"/>
    <s v="A108"/>
    <s v="EMP1042"/>
    <x v="216"/>
    <x v="620"/>
    <x v="2"/>
    <n v="2091"/>
    <n v="1485"/>
    <n v="4455"/>
    <n v="6273"/>
    <n v="1818"/>
    <x v="64"/>
    <s v="Scott Clark"/>
    <x v="216"/>
    <x v="1"/>
    <x v="4"/>
    <x v="2"/>
  </r>
  <r>
    <s v="AX22852"/>
    <s v="ENX2095"/>
    <s v="A101"/>
    <s v="EMP1017"/>
    <x v="266"/>
    <x v="500"/>
    <x v="2"/>
    <n v="1743"/>
    <n v="872"/>
    <n v="2616"/>
    <n v="5229"/>
    <n v="2613"/>
    <x v="26"/>
    <s v="Brian Hansen"/>
    <x v="266"/>
    <x v="5"/>
    <x v="8"/>
    <x v="2"/>
  </r>
  <r>
    <s v="AX22853"/>
    <s v="ENX2064"/>
    <s v="A168"/>
    <s v="EMP1016"/>
    <x v="255"/>
    <x v="776"/>
    <x v="3"/>
    <n v="1414"/>
    <n v="962"/>
    <n v="3848"/>
    <n v="5656"/>
    <n v="1808"/>
    <x v="45"/>
    <s v="Henry Nelson"/>
    <x v="255"/>
    <x v="2"/>
    <x v="3"/>
    <x v="2"/>
  </r>
  <r>
    <s v="AX22858"/>
    <s v="ENX2017"/>
    <s v="A161"/>
    <s v="EMP1013"/>
    <x v="627"/>
    <x v="804"/>
    <x v="3"/>
    <n v="35"/>
    <n v="22"/>
    <n v="88"/>
    <n v="140"/>
    <n v="52"/>
    <x v="25"/>
    <s v="Charles Harper"/>
    <x v="627"/>
    <x v="5"/>
    <x v="2"/>
    <x v="2"/>
  </r>
  <r>
    <s v="AX22862"/>
    <s v="ENX2016"/>
    <s v="A112"/>
    <s v="EMP1029"/>
    <x v="497"/>
    <x v="495"/>
    <x v="2"/>
    <n v="1351"/>
    <n v="1108"/>
    <n v="3324"/>
    <n v="4053"/>
    <n v="729"/>
    <x v="40"/>
    <s v="Howard Gardner"/>
    <x v="497"/>
    <x v="6"/>
    <x v="5"/>
    <x v="2"/>
  </r>
  <r>
    <s v="AX22865"/>
    <s v="ENX2085"/>
    <s v="A131"/>
    <s v="EMP1044"/>
    <x v="220"/>
    <x v="759"/>
    <x v="1"/>
    <n v="1862"/>
    <n v="1173"/>
    <n v="1173"/>
    <n v="1862"/>
    <n v="689"/>
    <x v="66"/>
    <s v="Martin Carr"/>
    <x v="220"/>
    <x v="0"/>
    <x v="11"/>
    <x v="2"/>
  </r>
  <r>
    <s v="AX22868"/>
    <s v="ENX2068"/>
    <s v="A136"/>
    <s v="EMP1010"/>
    <x v="130"/>
    <x v="478"/>
    <x v="2"/>
    <n v="1500"/>
    <n v="900"/>
    <n v="2700"/>
    <n v="4500"/>
    <n v="1800"/>
    <x v="29"/>
    <s v="Joshua Cook"/>
    <x v="130"/>
    <x v="5"/>
    <x v="11"/>
    <x v="2"/>
  </r>
  <r>
    <s v="AX22874"/>
    <s v="ENX2040"/>
    <s v="A153"/>
    <s v="EMP1001"/>
    <x v="522"/>
    <x v="551"/>
    <x v="0"/>
    <n v="1889"/>
    <n v="945"/>
    <n v="1890"/>
    <n v="3778"/>
    <n v="1888"/>
    <x v="69"/>
    <s v="Kevin Butler"/>
    <x v="522"/>
    <x v="4"/>
    <x v="8"/>
    <x v="2"/>
  </r>
  <r>
    <s v="AX22880"/>
    <s v="ENX2032"/>
    <s v="A119"/>
    <s v="EMP1000"/>
    <x v="382"/>
    <x v="496"/>
    <x v="3"/>
    <n v="1967"/>
    <n v="1397"/>
    <n v="5588"/>
    <n v="7868"/>
    <n v="2280"/>
    <x v="61"/>
    <s v="Fred Robertson"/>
    <x v="382"/>
    <x v="1"/>
    <x v="5"/>
    <x v="2"/>
  </r>
  <r>
    <s v="AX22882"/>
    <s v="ENX2052"/>
    <s v="A151"/>
    <s v="EMP1043"/>
    <x v="189"/>
    <x v="775"/>
    <x v="3"/>
    <n v="1526"/>
    <n v="1251"/>
    <n v="5004"/>
    <n v="6104"/>
    <n v="1100"/>
    <x v="24"/>
    <s v="Joshua Taylor"/>
    <x v="189"/>
    <x v="3"/>
    <x v="5"/>
    <x v="2"/>
  </r>
  <r>
    <s v="AX22883"/>
    <s v="ENX2022"/>
    <s v="A145"/>
    <s v="EMP1027"/>
    <x v="25"/>
    <x v="637"/>
    <x v="3"/>
    <n v="561"/>
    <n v="421"/>
    <n v="1684"/>
    <n v="2244"/>
    <n v="560"/>
    <x v="50"/>
    <s v="Gary Rodriguez"/>
    <x v="25"/>
    <x v="0"/>
    <x v="0"/>
    <x v="2"/>
  </r>
  <r>
    <s v="AX22887"/>
    <s v="ENX2074"/>
    <s v="A171"/>
    <s v="EMP1033"/>
    <x v="734"/>
    <x v="761"/>
    <x v="3"/>
    <n v="504"/>
    <n v="408"/>
    <n v="1632"/>
    <n v="2016"/>
    <n v="384"/>
    <x v="58"/>
    <s v="Jerry Perry"/>
    <x v="734"/>
    <x v="3"/>
    <x v="2"/>
    <x v="2"/>
  </r>
  <r>
    <s v="AX22888"/>
    <s v="ENX2013"/>
    <s v="A121"/>
    <s v="EMP1014"/>
    <x v="690"/>
    <x v="727"/>
    <x v="1"/>
    <n v="368"/>
    <n v="269"/>
    <n v="269"/>
    <n v="368"/>
    <n v="99"/>
    <x v="70"/>
    <s v="Ronald Reed"/>
    <x v="690"/>
    <x v="0"/>
    <x v="1"/>
    <x v="2"/>
  </r>
  <r>
    <s v="AX22895"/>
    <s v="ENX2016"/>
    <s v="A148"/>
    <s v="EMP1041"/>
    <x v="24"/>
    <x v="551"/>
    <x v="1"/>
    <n v="1351"/>
    <n v="1108"/>
    <n v="1108"/>
    <n v="1351"/>
    <n v="243"/>
    <x v="31"/>
    <s v="Joe Sims"/>
    <x v="24"/>
    <x v="4"/>
    <x v="8"/>
    <x v="2"/>
  </r>
  <r>
    <s v="AX22896"/>
    <s v="ENX2052"/>
    <s v="A166"/>
    <s v="EMP1036"/>
    <x v="672"/>
    <x v="641"/>
    <x v="1"/>
    <n v="1526"/>
    <n v="1251"/>
    <n v="1251"/>
    <n v="1526"/>
    <n v="275"/>
    <x v="65"/>
    <s v="Robert Reed"/>
    <x v="672"/>
    <x v="6"/>
    <x v="9"/>
    <x v="2"/>
  </r>
  <r>
    <s v="AX22901"/>
    <s v="ENX2085"/>
    <s v="A111"/>
    <s v="EMP1027"/>
    <x v="405"/>
    <x v="492"/>
    <x v="1"/>
    <n v="1862"/>
    <n v="1173"/>
    <n v="1173"/>
    <n v="1862"/>
    <n v="689"/>
    <x v="19"/>
    <s v="Gary Rodriguez"/>
    <x v="405"/>
    <x v="0"/>
    <x v="7"/>
    <x v="2"/>
  </r>
  <r>
    <s v="AX22902"/>
    <s v="ENX2096"/>
    <s v="A116"/>
    <s v="EMP1004"/>
    <x v="514"/>
    <x v="687"/>
    <x v="1"/>
    <n v="1587"/>
    <n v="1301"/>
    <n v="1301"/>
    <n v="1587"/>
    <n v="286"/>
    <x v="47"/>
    <s v="Kenneth Bradley"/>
    <x v="514"/>
    <x v="3"/>
    <x v="0"/>
    <x v="2"/>
  </r>
  <r>
    <s v="AX22905"/>
    <s v="ENX2025"/>
    <s v="A122"/>
    <s v="EMP1032"/>
    <x v="766"/>
    <x v="607"/>
    <x v="0"/>
    <n v="667"/>
    <n v="387"/>
    <n v="774"/>
    <n v="1334"/>
    <n v="560"/>
    <x v="17"/>
    <s v="Larry Castillo"/>
    <x v="766"/>
    <x v="5"/>
    <x v="7"/>
    <x v="2"/>
  </r>
  <r>
    <s v="AX22906"/>
    <s v="ENX2004"/>
    <s v="A100"/>
    <s v="EMP1043"/>
    <x v="112"/>
    <x v="737"/>
    <x v="1"/>
    <n v="1278"/>
    <n v="665"/>
    <n v="665"/>
    <n v="1278"/>
    <n v="613"/>
    <x v="67"/>
    <s v="Joshua Taylor"/>
    <x v="112"/>
    <x v="4"/>
    <x v="11"/>
    <x v="2"/>
  </r>
  <r>
    <s v="AX22911"/>
    <s v="ENX2028"/>
    <s v="A107"/>
    <s v="EMP1012"/>
    <x v="264"/>
    <x v="736"/>
    <x v="1"/>
    <n v="2283"/>
    <n v="1484"/>
    <n v="1484"/>
    <n v="2283"/>
    <n v="799"/>
    <x v="13"/>
    <s v="John Reyes"/>
    <x v="264"/>
    <x v="2"/>
    <x v="4"/>
    <x v="2"/>
  </r>
  <r>
    <s v="AX22912"/>
    <s v="ENX2022"/>
    <s v="A131"/>
    <s v="EMP1022"/>
    <x v="338"/>
    <x v="570"/>
    <x v="3"/>
    <n v="561"/>
    <n v="421"/>
    <n v="1684"/>
    <n v="2244"/>
    <n v="560"/>
    <x v="66"/>
    <s v="Walter Cook"/>
    <x v="338"/>
    <x v="2"/>
    <x v="4"/>
    <x v="2"/>
  </r>
  <r>
    <s v="AX22913"/>
    <s v="ENX2012"/>
    <s v="A141"/>
    <s v="EMP1022"/>
    <x v="608"/>
    <x v="484"/>
    <x v="0"/>
    <n v="1353"/>
    <n v="947"/>
    <n v="1894"/>
    <n v="2706"/>
    <n v="812"/>
    <x v="23"/>
    <s v="Walter Cook"/>
    <x v="608"/>
    <x v="4"/>
    <x v="1"/>
    <x v="2"/>
  </r>
  <r>
    <s v="AX22916"/>
    <s v="ENX2017"/>
    <s v="A112"/>
    <s v="EMP1002"/>
    <x v="508"/>
    <x v="510"/>
    <x v="2"/>
    <n v="35"/>
    <n v="22"/>
    <n v="66"/>
    <n v="105"/>
    <n v="39"/>
    <x v="40"/>
    <s v="Andrew Bowman"/>
    <x v="508"/>
    <x v="5"/>
    <x v="4"/>
    <x v="2"/>
  </r>
  <r>
    <s v="AX22918"/>
    <s v="ENX2040"/>
    <s v="A144"/>
    <s v="EMP1024"/>
    <x v="418"/>
    <x v="711"/>
    <x v="1"/>
    <n v="1889"/>
    <n v="945"/>
    <n v="945"/>
    <n v="1889"/>
    <n v="944"/>
    <x v="33"/>
    <s v="Ernest Wheeler"/>
    <x v="418"/>
    <x v="3"/>
    <x v="8"/>
    <x v="2"/>
  </r>
  <r>
    <s v="AX22919"/>
    <s v="ENX2059"/>
    <s v="A114"/>
    <s v="EMP1012"/>
    <x v="268"/>
    <x v="713"/>
    <x v="1"/>
    <n v="1494"/>
    <n v="971"/>
    <n v="971"/>
    <n v="1494"/>
    <n v="523"/>
    <x v="36"/>
    <s v="John Reyes"/>
    <x v="268"/>
    <x v="3"/>
    <x v="10"/>
    <x v="2"/>
  </r>
  <r>
    <s v="AX22929"/>
    <s v="ENX2036"/>
    <s v="A123"/>
    <s v="EMP1015"/>
    <x v="309"/>
    <x v="800"/>
    <x v="1"/>
    <n v="1582"/>
    <n v="1234"/>
    <n v="1234"/>
    <n v="1582"/>
    <n v="348"/>
    <x v="62"/>
    <s v="Justin Lynch"/>
    <x v="309"/>
    <x v="4"/>
    <x v="3"/>
    <x v="2"/>
  </r>
  <r>
    <s v="AX22930"/>
    <s v="ENX2088"/>
    <s v="A101"/>
    <s v="EMP1025"/>
    <x v="687"/>
    <x v="614"/>
    <x v="1"/>
    <n v="603"/>
    <n v="416"/>
    <n v="416"/>
    <n v="603"/>
    <n v="187"/>
    <x v="26"/>
    <s v="Ernest Wagner"/>
    <x v="687"/>
    <x v="4"/>
    <x v="2"/>
    <x v="2"/>
  </r>
  <r>
    <s v="AX22931"/>
    <s v="ENX2060"/>
    <s v="A130"/>
    <s v="EMP1026"/>
    <x v="643"/>
    <x v="447"/>
    <x v="0"/>
    <n v="1467"/>
    <n v="807"/>
    <n v="1614"/>
    <n v="2934"/>
    <n v="1320"/>
    <x v="3"/>
    <s v="Martin Perry"/>
    <x v="643"/>
    <x v="1"/>
    <x v="10"/>
    <x v="2"/>
  </r>
  <r>
    <s v="AX22933"/>
    <s v="ENX2015"/>
    <s v="A140"/>
    <s v="EMP1022"/>
    <x v="468"/>
    <x v="719"/>
    <x v="1"/>
    <n v="637"/>
    <n v="389"/>
    <n v="389"/>
    <n v="637"/>
    <n v="248"/>
    <x v="46"/>
    <s v="Walter Cook"/>
    <x v="468"/>
    <x v="1"/>
    <x v="0"/>
    <x v="2"/>
  </r>
  <r>
    <s v="AX22935"/>
    <s v="ENX2003"/>
    <s v="A151"/>
    <s v="EMP1007"/>
    <x v="390"/>
    <x v="638"/>
    <x v="0"/>
    <n v="1783"/>
    <n v="1516"/>
    <n v="3032"/>
    <n v="3566"/>
    <n v="534"/>
    <x v="24"/>
    <s v="Jeremy Mendoza"/>
    <x v="390"/>
    <x v="4"/>
    <x v="8"/>
    <x v="2"/>
  </r>
  <r>
    <s v="AX22946"/>
    <s v="ENX2046"/>
    <s v="A131"/>
    <s v="EMP1023"/>
    <x v="791"/>
    <x v="599"/>
    <x v="3"/>
    <n v="2410"/>
    <n v="1518"/>
    <n v="6072"/>
    <n v="9640"/>
    <n v="3568"/>
    <x v="66"/>
    <s v="Brian Davis"/>
    <x v="791"/>
    <x v="0"/>
    <x v="7"/>
    <x v="2"/>
  </r>
  <r>
    <s v="AX22948"/>
    <s v="ENX2077"/>
    <s v="A123"/>
    <s v="EMP1013"/>
    <x v="541"/>
    <x v="670"/>
    <x v="0"/>
    <n v="530"/>
    <n v="424"/>
    <n v="848"/>
    <n v="1060"/>
    <n v="212"/>
    <x v="62"/>
    <s v="Charles Harper"/>
    <x v="541"/>
    <x v="1"/>
    <x v="2"/>
    <x v="2"/>
  </r>
  <r>
    <s v="AX22950"/>
    <s v="ENX2025"/>
    <s v="A146"/>
    <s v="EMP1006"/>
    <x v="535"/>
    <x v="643"/>
    <x v="0"/>
    <n v="667"/>
    <n v="387"/>
    <n v="774"/>
    <n v="1334"/>
    <n v="560"/>
    <x v="8"/>
    <s v="Sean Miller"/>
    <x v="535"/>
    <x v="6"/>
    <x v="4"/>
    <x v="2"/>
  </r>
  <r>
    <s v="AX22951"/>
    <s v="ENX2027"/>
    <s v="A160"/>
    <s v="EMP1026"/>
    <x v="88"/>
    <x v="492"/>
    <x v="3"/>
    <n v="2497"/>
    <n v="1473"/>
    <n v="5892"/>
    <n v="9988"/>
    <n v="4096"/>
    <x v="1"/>
    <s v="Martin Perry"/>
    <x v="88"/>
    <x v="0"/>
    <x v="7"/>
    <x v="2"/>
  </r>
  <r>
    <s v="AX22953"/>
    <s v="ENX2036"/>
    <s v="A133"/>
    <s v="EMP1016"/>
    <x v="345"/>
    <x v="458"/>
    <x v="2"/>
    <n v="1582"/>
    <n v="1234"/>
    <n v="3702"/>
    <n v="4746"/>
    <n v="1044"/>
    <x v="37"/>
    <s v="Henry Nelson"/>
    <x v="345"/>
    <x v="2"/>
    <x v="5"/>
    <x v="2"/>
  </r>
  <r>
    <s v="AX22954"/>
    <s v="ENX2070"/>
    <s v="A148"/>
    <s v="EMP1028"/>
    <x v="701"/>
    <x v="703"/>
    <x v="1"/>
    <n v="1671"/>
    <n v="1220"/>
    <n v="1220"/>
    <n v="1671"/>
    <n v="451"/>
    <x v="31"/>
    <s v="Howard Sims"/>
    <x v="701"/>
    <x v="6"/>
    <x v="8"/>
    <x v="2"/>
  </r>
  <r>
    <s v="AX22955"/>
    <s v="ENX2021"/>
    <s v="A149"/>
    <s v="EMP1030"/>
    <x v="578"/>
    <x v="509"/>
    <x v="1"/>
    <n v="217"/>
    <n v="171"/>
    <n v="171"/>
    <n v="217"/>
    <n v="46"/>
    <x v="42"/>
    <s v="Bobby Russell"/>
    <x v="578"/>
    <x v="2"/>
    <x v="2"/>
    <x v="2"/>
  </r>
  <r>
    <s v="AX22956"/>
    <s v="ENX2051"/>
    <s v="A100"/>
    <s v="EMP1018"/>
    <x v="540"/>
    <x v="542"/>
    <x v="1"/>
    <n v="1077"/>
    <n v="732"/>
    <n v="732"/>
    <n v="1077"/>
    <n v="345"/>
    <x v="67"/>
    <s v="Jimmy Young"/>
    <x v="540"/>
    <x v="5"/>
    <x v="1"/>
    <x v="2"/>
  </r>
  <r>
    <s v="AX22957"/>
    <s v="ENX2077"/>
    <s v="A119"/>
    <s v="EMP1009"/>
    <x v="534"/>
    <x v="663"/>
    <x v="1"/>
    <n v="530"/>
    <n v="424"/>
    <n v="424"/>
    <n v="530"/>
    <n v="106"/>
    <x v="61"/>
    <s v="Kenneth Fields"/>
    <x v="534"/>
    <x v="3"/>
    <x v="9"/>
    <x v="2"/>
  </r>
  <r>
    <s v="AX22963"/>
    <s v="ENX2083"/>
    <s v="A166"/>
    <s v="EMP1011"/>
    <x v="69"/>
    <x v="502"/>
    <x v="1"/>
    <n v="2141"/>
    <n v="1777"/>
    <n v="1777"/>
    <n v="2141"/>
    <n v="364"/>
    <x v="65"/>
    <s v="Larry Marshall"/>
    <x v="69"/>
    <x v="1"/>
    <x v="6"/>
    <x v="2"/>
  </r>
  <r>
    <s v="AX22967"/>
    <s v="ENX2043"/>
    <s v="A147"/>
    <s v="EMP1020"/>
    <x v="587"/>
    <x v="724"/>
    <x v="1"/>
    <n v="545"/>
    <n v="425"/>
    <n v="425"/>
    <n v="545"/>
    <n v="120"/>
    <x v="20"/>
    <s v="Ryan Butler"/>
    <x v="587"/>
    <x v="0"/>
    <x v="3"/>
    <x v="2"/>
  </r>
  <r>
    <s v="AX22969"/>
    <s v="ENX2078"/>
    <s v="A121"/>
    <s v="EMP1039"/>
    <x v="451"/>
    <x v="526"/>
    <x v="1"/>
    <n v="1798"/>
    <n v="971"/>
    <n v="971"/>
    <n v="1798"/>
    <n v="827"/>
    <x v="70"/>
    <s v="Eugene Holmes"/>
    <x v="451"/>
    <x v="2"/>
    <x v="0"/>
    <x v="2"/>
  </r>
  <r>
    <s v="AX22975"/>
    <s v="ENX2007"/>
    <s v="A168"/>
    <s v="EMP1033"/>
    <x v="785"/>
    <x v="621"/>
    <x v="1"/>
    <n v="1405"/>
    <n v="1054"/>
    <n v="1054"/>
    <n v="1405"/>
    <n v="351"/>
    <x v="45"/>
    <s v="Jerry Perry"/>
    <x v="785"/>
    <x v="3"/>
    <x v="7"/>
    <x v="2"/>
  </r>
  <r>
    <s v="AX22978"/>
    <s v="ENX2029"/>
    <s v="A137"/>
    <s v="EMP1002"/>
    <x v="465"/>
    <x v="658"/>
    <x v="3"/>
    <n v="1848"/>
    <n v="1294"/>
    <n v="5176"/>
    <n v="7392"/>
    <n v="2216"/>
    <x v="32"/>
    <s v="Andrew Bowman"/>
    <x v="465"/>
    <x v="1"/>
    <x v="9"/>
    <x v="2"/>
  </r>
  <r>
    <s v="AX22981"/>
    <s v="ENX2014"/>
    <s v="A157"/>
    <s v="EMP1007"/>
    <x v="564"/>
    <x v="565"/>
    <x v="1"/>
    <n v="1809"/>
    <n v="1067"/>
    <n v="1067"/>
    <n v="1809"/>
    <n v="742"/>
    <x v="0"/>
    <s v="Jeremy Mendoza"/>
    <x v="564"/>
    <x v="5"/>
    <x v="0"/>
    <x v="2"/>
  </r>
  <r>
    <s v="AX22982"/>
    <s v="ENX2086"/>
    <s v="A163"/>
    <s v="EMP1007"/>
    <x v="365"/>
    <x v="785"/>
    <x v="1"/>
    <n v="123"/>
    <n v="84"/>
    <n v="84"/>
    <n v="123"/>
    <n v="39"/>
    <x v="60"/>
    <s v="Jeremy Mendoza"/>
    <x v="365"/>
    <x v="1"/>
    <x v="1"/>
    <x v="2"/>
  </r>
  <r>
    <s v="AX22983"/>
    <s v="ENX2093"/>
    <s v="A164"/>
    <s v="EMP1039"/>
    <x v="390"/>
    <x v="655"/>
    <x v="3"/>
    <n v="112"/>
    <n v="90"/>
    <n v="360"/>
    <n v="448"/>
    <n v="88"/>
    <x v="68"/>
    <s v="Eugene Holmes"/>
    <x v="390"/>
    <x v="4"/>
    <x v="1"/>
    <x v="2"/>
  </r>
  <r>
    <s v="AX22987"/>
    <s v="ENX2100"/>
    <s v="A138"/>
    <s v="EMP1000"/>
    <x v="366"/>
    <x v="574"/>
    <x v="1"/>
    <n v="799"/>
    <n v="455"/>
    <n v="455"/>
    <n v="799"/>
    <n v="344"/>
    <x v="6"/>
    <s v="Fred Robertson"/>
    <x v="366"/>
    <x v="4"/>
    <x v="3"/>
    <x v="2"/>
  </r>
  <r>
    <s v="AX22992"/>
    <s v="ENX2048"/>
    <s v="A138"/>
    <s v="EMP1030"/>
    <x v="215"/>
    <x v="566"/>
    <x v="1"/>
    <n v="502"/>
    <n v="296"/>
    <n v="296"/>
    <n v="502"/>
    <n v="206"/>
    <x v="6"/>
    <s v="Bobby Russell"/>
    <x v="215"/>
    <x v="5"/>
    <x v="8"/>
    <x v="2"/>
  </r>
  <r>
    <s v="AX22993"/>
    <s v="ENX2040"/>
    <s v="A167"/>
    <s v="EMP1030"/>
    <x v="362"/>
    <x v="670"/>
    <x v="1"/>
    <n v="1889"/>
    <n v="945"/>
    <n v="945"/>
    <n v="1889"/>
    <n v="944"/>
    <x v="10"/>
    <s v="Bobby Russell"/>
    <x v="362"/>
    <x v="1"/>
    <x v="2"/>
    <x v="2"/>
  </r>
  <r>
    <s v="AX22994"/>
    <s v="ENX2024"/>
    <s v="A160"/>
    <s v="EMP1036"/>
    <x v="641"/>
    <x v="656"/>
    <x v="1"/>
    <n v="356"/>
    <n v="292"/>
    <n v="292"/>
    <n v="356"/>
    <n v="64"/>
    <x v="1"/>
    <s v="Robert Reed"/>
    <x v="641"/>
    <x v="5"/>
    <x v="11"/>
    <x v="2"/>
  </r>
  <r>
    <s v="AX23000"/>
    <s v="ENX2031"/>
    <s v="A158"/>
    <s v="EMP1031"/>
    <x v="531"/>
    <x v="604"/>
    <x v="3"/>
    <n v="1638"/>
    <n v="1261"/>
    <n v="5044"/>
    <n v="6552"/>
    <n v="1508"/>
    <x v="4"/>
    <s v="Brian Thomas"/>
    <x v="531"/>
    <x v="0"/>
    <x v="6"/>
    <x v="2"/>
  </r>
  <r>
    <s v="AX23002"/>
    <s v="ENX2001"/>
    <s v="A115"/>
    <s v="EMP1017"/>
    <x v="670"/>
    <x v="577"/>
    <x v="2"/>
    <n v="951"/>
    <n v="504"/>
    <n v="1512"/>
    <n v="2853"/>
    <n v="1341"/>
    <x v="22"/>
    <s v="Brian Hansen"/>
    <x v="670"/>
    <x v="4"/>
    <x v="10"/>
    <x v="2"/>
  </r>
  <r>
    <s v="AX23005"/>
    <s v="ENX2026"/>
    <s v="A173"/>
    <s v="EMP1005"/>
    <x v="101"/>
    <x v="668"/>
    <x v="3"/>
    <n v="947"/>
    <n v="786"/>
    <n v="3144"/>
    <n v="3788"/>
    <n v="644"/>
    <x v="14"/>
    <s v="Ryan Welch"/>
    <x v="101"/>
    <x v="2"/>
    <x v="11"/>
    <x v="2"/>
  </r>
  <r>
    <s v="AX23008"/>
    <s v="ENX2021"/>
    <s v="A151"/>
    <s v="EMP1020"/>
    <x v="33"/>
    <x v="744"/>
    <x v="1"/>
    <n v="217"/>
    <n v="171"/>
    <n v="171"/>
    <n v="217"/>
    <n v="46"/>
    <x v="24"/>
    <s v="Ryan Butler"/>
    <x v="33"/>
    <x v="6"/>
    <x v="6"/>
    <x v="2"/>
  </r>
  <r>
    <s v="AX23010"/>
    <s v="ENX2041"/>
    <s v="A126"/>
    <s v="EMP1035"/>
    <x v="33"/>
    <x v="640"/>
    <x v="1"/>
    <n v="1380"/>
    <n v="1090"/>
    <n v="1090"/>
    <n v="1380"/>
    <n v="290"/>
    <x v="38"/>
    <s v="Roger Ramos"/>
    <x v="33"/>
    <x v="3"/>
    <x v="2"/>
    <x v="2"/>
  </r>
  <r>
    <s v="AX23011"/>
    <s v="ENX2030"/>
    <s v="A125"/>
    <s v="EMP1019"/>
    <x v="629"/>
    <x v="770"/>
    <x v="2"/>
    <n v="1899"/>
    <n v="1044"/>
    <n v="3132"/>
    <n v="5697"/>
    <n v="2565"/>
    <x v="72"/>
    <s v="Roger Robertson"/>
    <x v="629"/>
    <x v="3"/>
    <x v="9"/>
    <x v="2"/>
  </r>
  <r>
    <s v="AX23018"/>
    <s v="ENX2002"/>
    <s v="A120"/>
    <s v="EMP1026"/>
    <x v="583"/>
    <x v="738"/>
    <x v="2"/>
    <n v="847"/>
    <n v="534"/>
    <n v="1602"/>
    <n v="2541"/>
    <n v="939"/>
    <x v="71"/>
    <s v="Martin Perry"/>
    <x v="583"/>
    <x v="0"/>
    <x v="9"/>
    <x v="2"/>
  </r>
  <r>
    <s v="AX23021"/>
    <s v="ENX2043"/>
    <s v="A130"/>
    <s v="EMP1039"/>
    <x v="346"/>
    <x v="707"/>
    <x v="1"/>
    <n v="545"/>
    <n v="425"/>
    <n v="425"/>
    <n v="545"/>
    <n v="120"/>
    <x v="3"/>
    <s v="Eugene Holmes"/>
    <x v="346"/>
    <x v="0"/>
    <x v="0"/>
    <x v="2"/>
  </r>
  <r>
    <s v="AX23027"/>
    <s v="ENX2016"/>
    <s v="A112"/>
    <s v="EMP1007"/>
    <x v="180"/>
    <x v="784"/>
    <x v="1"/>
    <n v="1351"/>
    <n v="1108"/>
    <n v="1108"/>
    <n v="1351"/>
    <n v="243"/>
    <x v="40"/>
    <s v="Jeremy Mendoza"/>
    <x v="180"/>
    <x v="3"/>
    <x v="11"/>
    <x v="2"/>
  </r>
  <r>
    <s v="AX23030"/>
    <s v="ENX2058"/>
    <s v="A173"/>
    <s v="EMP1017"/>
    <x v="439"/>
    <x v="577"/>
    <x v="1"/>
    <n v="2257"/>
    <n v="1535"/>
    <n v="1535"/>
    <n v="2257"/>
    <n v="722"/>
    <x v="14"/>
    <s v="Brian Hansen"/>
    <x v="439"/>
    <x v="4"/>
    <x v="10"/>
    <x v="2"/>
  </r>
  <r>
    <s v="AX23032"/>
    <s v="ENX2027"/>
    <s v="A167"/>
    <s v="EMP1020"/>
    <x v="404"/>
    <x v="633"/>
    <x v="1"/>
    <n v="2497"/>
    <n v="1473"/>
    <n v="1473"/>
    <n v="2497"/>
    <n v="1024"/>
    <x v="10"/>
    <s v="Ryan Butler"/>
    <x v="404"/>
    <x v="5"/>
    <x v="7"/>
    <x v="2"/>
  </r>
  <r>
    <s v="AX23033"/>
    <s v="ENX2034"/>
    <s v="A107"/>
    <s v="EMP1022"/>
    <x v="678"/>
    <x v="736"/>
    <x v="1"/>
    <n v="871"/>
    <n v="540"/>
    <n v="540"/>
    <n v="871"/>
    <n v="331"/>
    <x v="13"/>
    <s v="Walter Cook"/>
    <x v="678"/>
    <x v="2"/>
    <x v="4"/>
    <x v="2"/>
  </r>
  <r>
    <s v="AX23036"/>
    <s v="ENX2034"/>
    <s v="A153"/>
    <s v="EMP1001"/>
    <x v="11"/>
    <x v="506"/>
    <x v="1"/>
    <n v="871"/>
    <n v="540"/>
    <n v="540"/>
    <n v="871"/>
    <n v="331"/>
    <x v="69"/>
    <s v="Kevin Butler"/>
    <x v="11"/>
    <x v="1"/>
    <x v="8"/>
    <x v="2"/>
  </r>
  <r>
    <s v="AX23037"/>
    <s v="ENX2099"/>
    <s v="A149"/>
    <s v="EMP1031"/>
    <x v="156"/>
    <x v="767"/>
    <x v="0"/>
    <n v="1367"/>
    <n v="984"/>
    <n v="1968"/>
    <n v="2734"/>
    <n v="766"/>
    <x v="42"/>
    <s v="Brian Thomas"/>
    <x v="156"/>
    <x v="6"/>
    <x v="2"/>
    <x v="2"/>
  </r>
  <r>
    <s v="AX23043"/>
    <s v="ENX2056"/>
    <s v="A108"/>
    <s v="EMP1043"/>
    <x v="3"/>
    <x v="745"/>
    <x v="1"/>
    <n v="1635"/>
    <n v="1046"/>
    <n v="1046"/>
    <n v="1635"/>
    <n v="589"/>
    <x v="64"/>
    <s v="Joshua Taylor"/>
    <x v="3"/>
    <x v="0"/>
    <x v="9"/>
    <x v="2"/>
  </r>
  <r>
    <s v="AX23044"/>
    <s v="ENX2084"/>
    <s v="A120"/>
    <s v="EMP1007"/>
    <x v="586"/>
    <x v="480"/>
    <x v="2"/>
    <n v="1783"/>
    <n v="1230"/>
    <n v="3690"/>
    <n v="5349"/>
    <n v="1659"/>
    <x v="71"/>
    <s v="Jeremy Mendoza"/>
    <x v="586"/>
    <x v="3"/>
    <x v="9"/>
    <x v="2"/>
  </r>
  <r>
    <s v="AX23047"/>
    <s v="ENX2081"/>
    <s v="A108"/>
    <s v="EMP1043"/>
    <x v="224"/>
    <x v="653"/>
    <x v="1"/>
    <n v="1566"/>
    <n v="1190"/>
    <n v="1190"/>
    <n v="1566"/>
    <n v="376"/>
    <x v="64"/>
    <s v="Joshua Taylor"/>
    <x v="224"/>
    <x v="4"/>
    <x v="11"/>
    <x v="2"/>
  </r>
  <r>
    <s v="AX23053"/>
    <s v="ENX2055"/>
    <s v="A116"/>
    <s v="EMP1041"/>
    <x v="507"/>
    <x v="765"/>
    <x v="1"/>
    <n v="2495"/>
    <n v="1896"/>
    <n v="1896"/>
    <n v="2495"/>
    <n v="599"/>
    <x v="47"/>
    <s v="Joe Sims"/>
    <x v="507"/>
    <x v="1"/>
    <x v="0"/>
    <x v="2"/>
  </r>
  <r>
    <s v="AX23057"/>
    <s v="ENX2019"/>
    <s v="A101"/>
    <s v="EMP1008"/>
    <x v="585"/>
    <x v="469"/>
    <x v="1"/>
    <n v="800"/>
    <n v="536"/>
    <n v="536"/>
    <n v="800"/>
    <n v="264"/>
    <x v="26"/>
    <s v="Carl Elliott"/>
    <x v="585"/>
    <x v="0"/>
    <x v="1"/>
    <x v="2"/>
  </r>
  <r>
    <s v="AX23061"/>
    <s v="ENX2058"/>
    <s v="A106"/>
    <s v="EMP1013"/>
    <x v="765"/>
    <x v="476"/>
    <x v="2"/>
    <n v="2257"/>
    <n v="1535"/>
    <n v="4605"/>
    <n v="6771"/>
    <n v="2166"/>
    <x v="35"/>
    <s v="Charles Harper"/>
    <x v="765"/>
    <x v="6"/>
    <x v="9"/>
    <x v="2"/>
  </r>
  <r>
    <s v="AX23062"/>
    <s v="ENX2093"/>
    <s v="A142"/>
    <s v="EMP1003"/>
    <x v="664"/>
    <x v="469"/>
    <x v="3"/>
    <n v="112"/>
    <n v="90"/>
    <n v="360"/>
    <n v="448"/>
    <n v="88"/>
    <x v="15"/>
    <s v="Christopher Tucker"/>
    <x v="664"/>
    <x v="0"/>
    <x v="1"/>
    <x v="2"/>
  </r>
  <r>
    <s v="AX23065"/>
    <s v="ENX2091"/>
    <s v="A146"/>
    <s v="EMP1017"/>
    <x v="575"/>
    <x v="752"/>
    <x v="1"/>
    <n v="368"/>
    <n v="294"/>
    <n v="294"/>
    <n v="368"/>
    <n v="74"/>
    <x v="8"/>
    <s v="Brian Hansen"/>
    <x v="575"/>
    <x v="2"/>
    <x v="0"/>
    <x v="2"/>
  </r>
  <r>
    <s v="AX23066"/>
    <s v="ENX2016"/>
    <s v="A139"/>
    <s v="EMP1042"/>
    <x v="321"/>
    <x v="607"/>
    <x v="1"/>
    <n v="1351"/>
    <n v="1108"/>
    <n v="1108"/>
    <n v="1351"/>
    <n v="243"/>
    <x v="12"/>
    <s v="Scott Clark"/>
    <x v="321"/>
    <x v="5"/>
    <x v="7"/>
    <x v="2"/>
  </r>
  <r>
    <s v="AX23069"/>
    <s v="ENX2099"/>
    <s v="A104"/>
    <s v="EMP1007"/>
    <x v="165"/>
    <x v="452"/>
    <x v="1"/>
    <n v="1367"/>
    <n v="984"/>
    <n v="984"/>
    <n v="1367"/>
    <n v="383"/>
    <x v="53"/>
    <s v="Jeremy Mendoza"/>
    <x v="165"/>
    <x v="5"/>
    <x v="9"/>
    <x v="2"/>
  </r>
  <r>
    <s v="AX23071"/>
    <s v="ENX2056"/>
    <s v="A123"/>
    <s v="EMP1038"/>
    <x v="454"/>
    <x v="488"/>
    <x v="1"/>
    <n v="1635"/>
    <n v="1046"/>
    <n v="1046"/>
    <n v="1635"/>
    <n v="589"/>
    <x v="62"/>
    <s v="Scott Mason"/>
    <x v="454"/>
    <x v="2"/>
    <x v="3"/>
    <x v="2"/>
  </r>
  <r>
    <s v="AX23073"/>
    <s v="ENX2042"/>
    <s v="A150"/>
    <s v="EMP1003"/>
    <x v="225"/>
    <x v="445"/>
    <x v="3"/>
    <n v="203"/>
    <n v="154"/>
    <n v="616"/>
    <n v="812"/>
    <n v="196"/>
    <x v="27"/>
    <s v="Christopher Tucker"/>
    <x v="225"/>
    <x v="2"/>
    <x v="9"/>
    <x v="2"/>
  </r>
  <r>
    <s v="AX23074"/>
    <s v="ENX2063"/>
    <s v="A150"/>
    <s v="EMP1044"/>
    <x v="333"/>
    <x v="613"/>
    <x v="1"/>
    <n v="1708"/>
    <n v="871"/>
    <n v="871"/>
    <n v="1708"/>
    <n v="837"/>
    <x v="27"/>
    <s v="Martin Carr"/>
    <x v="333"/>
    <x v="0"/>
    <x v="8"/>
    <x v="2"/>
  </r>
  <r>
    <s v="AX23080"/>
    <s v="ENX2061"/>
    <s v="A154"/>
    <s v="EMP1037"/>
    <x v="481"/>
    <x v="653"/>
    <x v="1"/>
    <n v="913"/>
    <n v="584"/>
    <n v="584"/>
    <n v="913"/>
    <n v="329"/>
    <x v="55"/>
    <s v="Carl Hall"/>
    <x v="481"/>
    <x v="4"/>
    <x v="11"/>
    <x v="2"/>
  </r>
  <r>
    <s v="AX23081"/>
    <s v="ENX2085"/>
    <s v="A134"/>
    <s v="EMP1030"/>
    <x v="559"/>
    <x v="535"/>
    <x v="3"/>
    <n v="1862"/>
    <n v="1173"/>
    <n v="4692"/>
    <n v="7448"/>
    <n v="2756"/>
    <x v="7"/>
    <s v="Bobby Russell"/>
    <x v="559"/>
    <x v="1"/>
    <x v="8"/>
    <x v="2"/>
  </r>
  <r>
    <s v="AX23087"/>
    <s v="ENX2018"/>
    <s v="A102"/>
    <s v="EMP1035"/>
    <x v="139"/>
    <x v="621"/>
    <x v="1"/>
    <n v="1972"/>
    <n v="1321"/>
    <n v="1321"/>
    <n v="1972"/>
    <n v="651"/>
    <x v="43"/>
    <s v="Roger Ramos"/>
    <x v="139"/>
    <x v="3"/>
    <x v="7"/>
    <x v="2"/>
  </r>
  <r>
    <s v="AX23089"/>
    <s v="ENX2065"/>
    <s v="A108"/>
    <s v="EMP1002"/>
    <x v="667"/>
    <x v="749"/>
    <x v="1"/>
    <n v="2396"/>
    <n v="1965"/>
    <n v="1965"/>
    <n v="2396"/>
    <n v="431"/>
    <x v="64"/>
    <s v="Andrew Bowman"/>
    <x v="667"/>
    <x v="0"/>
    <x v="3"/>
    <x v="2"/>
  </r>
  <r>
    <s v="AX23092"/>
    <s v="ENX2001"/>
    <s v="A149"/>
    <s v="EMP1004"/>
    <x v="382"/>
    <x v="597"/>
    <x v="0"/>
    <n v="951"/>
    <n v="504"/>
    <n v="1008"/>
    <n v="1902"/>
    <n v="894"/>
    <x v="42"/>
    <s v="Kenneth Bradley"/>
    <x v="382"/>
    <x v="3"/>
    <x v="1"/>
    <x v="2"/>
  </r>
  <r>
    <s v="AX23095"/>
    <s v="ENX2016"/>
    <s v="A139"/>
    <s v="EMP1025"/>
    <x v="402"/>
    <x v="483"/>
    <x v="1"/>
    <n v="1351"/>
    <n v="1108"/>
    <n v="1108"/>
    <n v="1351"/>
    <n v="243"/>
    <x v="12"/>
    <s v="Ernest Wagner"/>
    <x v="402"/>
    <x v="0"/>
    <x v="8"/>
    <x v="2"/>
  </r>
  <r>
    <s v="AX23097"/>
    <s v="ENX2020"/>
    <s v="A139"/>
    <s v="EMP1039"/>
    <x v="434"/>
    <x v="737"/>
    <x v="0"/>
    <n v="2005"/>
    <n v="1223"/>
    <n v="2446"/>
    <n v="4010"/>
    <n v="1564"/>
    <x v="12"/>
    <s v="Eugene Holmes"/>
    <x v="434"/>
    <x v="4"/>
    <x v="11"/>
    <x v="2"/>
  </r>
  <r>
    <s v="AX23098"/>
    <s v="ENX2044"/>
    <s v="A109"/>
    <s v="EMP1002"/>
    <x v="234"/>
    <x v="757"/>
    <x v="1"/>
    <n v="886"/>
    <n v="478"/>
    <n v="478"/>
    <n v="886"/>
    <n v="408"/>
    <x v="34"/>
    <s v="Andrew Bowman"/>
    <x v="234"/>
    <x v="5"/>
    <x v="6"/>
    <x v="2"/>
  </r>
  <r>
    <s v="AX23100"/>
    <s v="ENX2020"/>
    <s v="A173"/>
    <s v="EMP1028"/>
    <x v="753"/>
    <x v="595"/>
    <x v="2"/>
    <n v="2005"/>
    <n v="1223"/>
    <n v="3669"/>
    <n v="6015"/>
    <n v="2346"/>
    <x v="14"/>
    <s v="Howard Sims"/>
    <x v="753"/>
    <x v="3"/>
    <x v="4"/>
    <x v="2"/>
  </r>
  <r>
    <s v="AX23101"/>
    <s v="ENX2017"/>
    <s v="A132"/>
    <s v="EMP1020"/>
    <x v="60"/>
    <x v="633"/>
    <x v="1"/>
    <n v="35"/>
    <n v="22"/>
    <n v="22"/>
    <n v="35"/>
    <n v="13"/>
    <x v="56"/>
    <s v="Ryan Butler"/>
    <x v="60"/>
    <x v="5"/>
    <x v="7"/>
    <x v="2"/>
  </r>
  <r>
    <s v="AX23103"/>
    <s v="ENX2057"/>
    <s v="A158"/>
    <s v="EMP1016"/>
    <x v="654"/>
    <x v="715"/>
    <x v="1"/>
    <n v="181"/>
    <n v="130"/>
    <n v="130"/>
    <n v="181"/>
    <n v="51"/>
    <x v="4"/>
    <s v="Henry Nelson"/>
    <x v="654"/>
    <x v="2"/>
    <x v="4"/>
    <x v="2"/>
  </r>
  <r>
    <s v="AX23106"/>
    <s v="ENX2029"/>
    <s v="A137"/>
    <s v="EMP1001"/>
    <x v="221"/>
    <x v="758"/>
    <x v="0"/>
    <n v="1848"/>
    <n v="1294"/>
    <n v="2588"/>
    <n v="3696"/>
    <n v="1108"/>
    <x v="32"/>
    <s v="Kevin Butler"/>
    <x v="221"/>
    <x v="0"/>
    <x v="11"/>
    <x v="2"/>
  </r>
  <r>
    <s v="AX23107"/>
    <s v="ENX2087"/>
    <s v="A138"/>
    <s v="EMP1023"/>
    <x v="468"/>
    <x v="590"/>
    <x v="1"/>
    <n v="1022"/>
    <n v="818"/>
    <n v="818"/>
    <n v="1022"/>
    <n v="204"/>
    <x v="6"/>
    <s v="Brian Davis"/>
    <x v="468"/>
    <x v="2"/>
    <x v="1"/>
    <x v="2"/>
  </r>
  <r>
    <s v="AX23109"/>
    <s v="ENX2079"/>
    <s v="A126"/>
    <s v="EMP1038"/>
    <x v="758"/>
    <x v="620"/>
    <x v="1"/>
    <n v="1725"/>
    <n v="1363"/>
    <n v="1363"/>
    <n v="1725"/>
    <n v="362"/>
    <x v="38"/>
    <s v="Scott Mason"/>
    <x v="758"/>
    <x v="1"/>
    <x v="4"/>
    <x v="2"/>
  </r>
  <r>
    <s v="AX23113"/>
    <s v="ENX2054"/>
    <s v="A128"/>
    <s v="EMP1010"/>
    <x v="84"/>
    <x v="660"/>
    <x v="1"/>
    <n v="127"/>
    <n v="79"/>
    <n v="79"/>
    <n v="127"/>
    <n v="48"/>
    <x v="16"/>
    <s v="Joshua Cook"/>
    <x v="84"/>
    <x v="6"/>
    <x v="5"/>
    <x v="2"/>
  </r>
  <r>
    <s v="AX23118"/>
    <s v="ENX2043"/>
    <s v="A135"/>
    <s v="EMP1034"/>
    <x v="243"/>
    <x v="528"/>
    <x v="1"/>
    <n v="545"/>
    <n v="425"/>
    <n v="425"/>
    <n v="545"/>
    <n v="120"/>
    <x v="44"/>
    <s v="Arthur Mccoy"/>
    <x v="243"/>
    <x v="3"/>
    <x v="5"/>
    <x v="2"/>
  </r>
  <r>
    <s v="AX23119"/>
    <s v="ENX2021"/>
    <s v="A142"/>
    <s v="EMP1036"/>
    <x v="32"/>
    <x v="682"/>
    <x v="2"/>
    <n v="217"/>
    <n v="171"/>
    <n v="513"/>
    <n v="651"/>
    <n v="138"/>
    <x v="15"/>
    <s v="Robert Reed"/>
    <x v="32"/>
    <x v="3"/>
    <x v="10"/>
    <x v="2"/>
  </r>
  <r>
    <s v="AX23121"/>
    <s v="ENX2000"/>
    <s v="A160"/>
    <s v="EMP1007"/>
    <x v="522"/>
    <x v="731"/>
    <x v="1"/>
    <n v="2241"/>
    <n v="1367"/>
    <n v="1367"/>
    <n v="2241"/>
    <n v="874"/>
    <x v="1"/>
    <s v="Jeremy Mendoza"/>
    <x v="522"/>
    <x v="5"/>
    <x v="5"/>
    <x v="2"/>
  </r>
  <r>
    <s v="AX23124"/>
    <s v="ENX2078"/>
    <s v="A132"/>
    <s v="EMP1018"/>
    <x v="170"/>
    <x v="451"/>
    <x v="1"/>
    <n v="1798"/>
    <n v="971"/>
    <n v="971"/>
    <n v="1798"/>
    <n v="827"/>
    <x v="56"/>
    <s v="Jimmy Young"/>
    <x v="170"/>
    <x v="0"/>
    <x v="11"/>
    <x v="2"/>
  </r>
  <r>
    <s v="AX23126"/>
    <s v="ENX2014"/>
    <s v="A170"/>
    <s v="EMP1000"/>
    <x v="689"/>
    <x v="575"/>
    <x v="1"/>
    <n v="1809"/>
    <n v="1067"/>
    <n v="1067"/>
    <n v="1809"/>
    <n v="742"/>
    <x v="18"/>
    <s v="Fred Robertson"/>
    <x v="689"/>
    <x v="5"/>
    <x v="7"/>
    <x v="2"/>
  </r>
  <r>
    <s v="AX23127"/>
    <s v="ENX2091"/>
    <s v="A153"/>
    <s v="EMP1005"/>
    <x v="219"/>
    <x v="602"/>
    <x v="1"/>
    <n v="368"/>
    <n v="294"/>
    <n v="294"/>
    <n v="368"/>
    <n v="74"/>
    <x v="69"/>
    <s v="Ryan Welch"/>
    <x v="219"/>
    <x v="4"/>
    <x v="8"/>
    <x v="2"/>
  </r>
  <r>
    <s v="AX23131"/>
    <s v="ENX2057"/>
    <s v="A171"/>
    <s v="EMP1000"/>
    <x v="194"/>
    <x v="499"/>
    <x v="1"/>
    <n v="181"/>
    <n v="130"/>
    <n v="130"/>
    <n v="181"/>
    <n v="51"/>
    <x v="58"/>
    <s v="Fred Robertson"/>
    <x v="194"/>
    <x v="5"/>
    <x v="10"/>
    <x v="2"/>
  </r>
  <r>
    <s v="AX23133"/>
    <s v="ENX2045"/>
    <s v="A121"/>
    <s v="EMP1018"/>
    <x v="280"/>
    <x v="451"/>
    <x v="0"/>
    <n v="556"/>
    <n v="395"/>
    <n v="790"/>
    <n v="1112"/>
    <n v="322"/>
    <x v="70"/>
    <s v="Jimmy Young"/>
    <x v="280"/>
    <x v="0"/>
    <x v="11"/>
    <x v="2"/>
  </r>
  <r>
    <s v="AX23134"/>
    <s v="ENX2065"/>
    <s v="A109"/>
    <s v="EMP1017"/>
    <x v="752"/>
    <x v="573"/>
    <x v="2"/>
    <n v="2396"/>
    <n v="1965"/>
    <n v="5895"/>
    <n v="7188"/>
    <n v="1293"/>
    <x v="34"/>
    <s v="Brian Hansen"/>
    <x v="752"/>
    <x v="1"/>
    <x v="4"/>
    <x v="2"/>
  </r>
  <r>
    <s v="AX23135"/>
    <s v="ENX2092"/>
    <s v="A149"/>
    <s v="EMP1031"/>
    <x v="477"/>
    <x v="448"/>
    <x v="2"/>
    <n v="1639"/>
    <n v="1295"/>
    <n v="3885"/>
    <n v="4917"/>
    <n v="1032"/>
    <x v="42"/>
    <s v="Brian Thomas"/>
    <x v="477"/>
    <x v="1"/>
    <x v="11"/>
    <x v="2"/>
  </r>
  <r>
    <s v="AX23136"/>
    <s v="ENX2000"/>
    <s v="A123"/>
    <s v="EMP1024"/>
    <x v="692"/>
    <x v="606"/>
    <x v="2"/>
    <n v="2241"/>
    <n v="1367"/>
    <n v="4101"/>
    <n v="6723"/>
    <n v="2622"/>
    <x v="62"/>
    <s v="Ernest Wheeler"/>
    <x v="692"/>
    <x v="2"/>
    <x v="6"/>
    <x v="2"/>
  </r>
  <r>
    <s v="AX23138"/>
    <s v="ENX2035"/>
    <s v="A150"/>
    <s v="EMP1017"/>
    <x v="733"/>
    <x v="760"/>
    <x v="1"/>
    <n v="458"/>
    <n v="376"/>
    <n v="376"/>
    <n v="458"/>
    <n v="82"/>
    <x v="27"/>
    <s v="Brian Hansen"/>
    <x v="733"/>
    <x v="6"/>
    <x v="9"/>
    <x v="2"/>
  </r>
  <r>
    <s v="AX23139"/>
    <s v="ENX2022"/>
    <s v="A159"/>
    <s v="EMP1038"/>
    <x v="558"/>
    <x v="490"/>
    <x v="2"/>
    <n v="561"/>
    <n v="421"/>
    <n v="1263"/>
    <n v="1683"/>
    <n v="420"/>
    <x v="52"/>
    <s v="Scott Mason"/>
    <x v="558"/>
    <x v="2"/>
    <x v="10"/>
    <x v="2"/>
  </r>
  <r>
    <s v="AX23140"/>
    <s v="ENX2000"/>
    <s v="A156"/>
    <s v="EMP1035"/>
    <x v="740"/>
    <x v="570"/>
    <x v="1"/>
    <n v="2241"/>
    <n v="1367"/>
    <n v="1367"/>
    <n v="2241"/>
    <n v="874"/>
    <x v="39"/>
    <s v="Roger Ramos"/>
    <x v="740"/>
    <x v="2"/>
    <x v="4"/>
    <x v="2"/>
  </r>
  <r>
    <s v="AX23142"/>
    <s v="ENX2007"/>
    <s v="A157"/>
    <s v="EMP1024"/>
    <x v="516"/>
    <x v="603"/>
    <x v="1"/>
    <n v="1405"/>
    <n v="1054"/>
    <n v="1054"/>
    <n v="1405"/>
    <n v="351"/>
    <x v="0"/>
    <s v="Ernest Wheeler"/>
    <x v="516"/>
    <x v="4"/>
    <x v="3"/>
    <x v="2"/>
  </r>
  <r>
    <s v="AX23145"/>
    <s v="ENX2057"/>
    <s v="A135"/>
    <s v="EMP1044"/>
    <x v="765"/>
    <x v="440"/>
    <x v="1"/>
    <n v="181"/>
    <n v="130"/>
    <n v="130"/>
    <n v="181"/>
    <n v="51"/>
    <x v="44"/>
    <s v="Martin Carr"/>
    <x v="765"/>
    <x v="6"/>
    <x v="10"/>
    <x v="2"/>
  </r>
  <r>
    <s v="AX23149"/>
    <s v="ENX2095"/>
    <s v="A122"/>
    <s v="EMP1033"/>
    <x v="679"/>
    <x v="485"/>
    <x v="0"/>
    <n v="1743"/>
    <n v="872"/>
    <n v="1744"/>
    <n v="3486"/>
    <n v="1742"/>
    <x v="17"/>
    <s v="Jerry Perry"/>
    <x v="679"/>
    <x v="5"/>
    <x v="0"/>
    <x v="2"/>
  </r>
  <r>
    <s v="AX23150"/>
    <s v="ENX2012"/>
    <s v="A130"/>
    <s v="EMP1026"/>
    <x v="57"/>
    <x v="706"/>
    <x v="3"/>
    <n v="1353"/>
    <n v="947"/>
    <n v="3788"/>
    <n v="5412"/>
    <n v="1624"/>
    <x v="3"/>
    <s v="Martin Perry"/>
    <x v="57"/>
    <x v="0"/>
    <x v="2"/>
    <x v="2"/>
  </r>
  <r>
    <s v="AX23151"/>
    <s v="ENX2067"/>
    <s v="A110"/>
    <s v="EMP1034"/>
    <x v="109"/>
    <x v="679"/>
    <x v="1"/>
    <n v="1119"/>
    <n v="683"/>
    <n v="683"/>
    <n v="1119"/>
    <n v="436"/>
    <x v="73"/>
    <s v="Arthur Mccoy"/>
    <x v="109"/>
    <x v="4"/>
    <x v="6"/>
    <x v="2"/>
  </r>
  <r>
    <s v="AX23155"/>
    <s v="ENX2065"/>
    <s v="A103"/>
    <s v="EMP1027"/>
    <x v="519"/>
    <x v="475"/>
    <x v="2"/>
    <n v="2396"/>
    <n v="1965"/>
    <n v="5895"/>
    <n v="7188"/>
    <n v="1293"/>
    <x v="2"/>
    <s v="Gary Rodriguez"/>
    <x v="519"/>
    <x v="4"/>
    <x v="10"/>
    <x v="2"/>
  </r>
  <r>
    <s v="AX23157"/>
    <s v="ENX2000"/>
    <s v="A137"/>
    <s v="EMP1018"/>
    <x v="273"/>
    <x v="787"/>
    <x v="0"/>
    <n v="2241"/>
    <n v="1367"/>
    <n v="2734"/>
    <n v="4482"/>
    <n v="1748"/>
    <x v="32"/>
    <s v="Jimmy Young"/>
    <x v="273"/>
    <x v="5"/>
    <x v="3"/>
    <x v="2"/>
  </r>
  <r>
    <s v="AX23158"/>
    <s v="ENX2056"/>
    <s v="A152"/>
    <s v="EMP1035"/>
    <x v="278"/>
    <x v="687"/>
    <x v="1"/>
    <n v="1635"/>
    <n v="1046"/>
    <n v="1046"/>
    <n v="1635"/>
    <n v="589"/>
    <x v="54"/>
    <s v="Roger Ramos"/>
    <x v="278"/>
    <x v="3"/>
    <x v="0"/>
    <x v="2"/>
  </r>
  <r>
    <s v="AX23160"/>
    <s v="ENX2083"/>
    <s v="A169"/>
    <s v="EMP1031"/>
    <x v="205"/>
    <x v="753"/>
    <x v="1"/>
    <n v="2141"/>
    <n v="1777"/>
    <n v="1777"/>
    <n v="2141"/>
    <n v="364"/>
    <x v="30"/>
    <s v="Brian Thomas"/>
    <x v="205"/>
    <x v="4"/>
    <x v="11"/>
    <x v="2"/>
  </r>
  <r>
    <s v="AX23164"/>
    <s v="ENX2028"/>
    <s v="A114"/>
    <s v="EMP1028"/>
    <x v="284"/>
    <x v="569"/>
    <x v="1"/>
    <n v="2283"/>
    <n v="1484"/>
    <n v="1484"/>
    <n v="2283"/>
    <n v="799"/>
    <x v="36"/>
    <s v="Howard Sims"/>
    <x v="284"/>
    <x v="4"/>
    <x v="1"/>
    <x v="2"/>
  </r>
  <r>
    <s v="AX23169"/>
    <s v="ENX2024"/>
    <s v="A114"/>
    <s v="EMP1043"/>
    <x v="294"/>
    <x v="790"/>
    <x v="1"/>
    <n v="356"/>
    <n v="292"/>
    <n v="292"/>
    <n v="356"/>
    <n v="64"/>
    <x v="36"/>
    <s v="Joshua Taylor"/>
    <x v="294"/>
    <x v="2"/>
    <x v="11"/>
    <x v="2"/>
  </r>
  <r>
    <s v="AX23170"/>
    <s v="ENX2062"/>
    <s v="A133"/>
    <s v="EMP1039"/>
    <x v="147"/>
    <x v="453"/>
    <x v="1"/>
    <n v="2464"/>
    <n v="1774"/>
    <n v="1774"/>
    <n v="2464"/>
    <n v="690"/>
    <x v="37"/>
    <s v="Eugene Holmes"/>
    <x v="147"/>
    <x v="3"/>
    <x v="0"/>
    <x v="2"/>
  </r>
  <r>
    <s v="AX23172"/>
    <s v="ENX2046"/>
    <s v="A117"/>
    <s v="EMP1043"/>
    <x v="702"/>
    <x v="607"/>
    <x v="0"/>
    <n v="2410"/>
    <n v="1518"/>
    <n v="3036"/>
    <n v="4820"/>
    <n v="1784"/>
    <x v="63"/>
    <s v="Joshua Taylor"/>
    <x v="702"/>
    <x v="5"/>
    <x v="7"/>
    <x v="2"/>
  </r>
  <r>
    <s v="AX23182"/>
    <s v="ENX2071"/>
    <s v="A101"/>
    <s v="EMP1020"/>
    <x v="238"/>
    <x v="744"/>
    <x v="1"/>
    <n v="136"/>
    <n v="72"/>
    <n v="72"/>
    <n v="136"/>
    <n v="64"/>
    <x v="26"/>
    <s v="Ryan Butler"/>
    <x v="238"/>
    <x v="6"/>
    <x v="6"/>
    <x v="2"/>
  </r>
  <r>
    <s v="AX23183"/>
    <s v="ENX2071"/>
    <s v="A160"/>
    <s v="EMP1034"/>
    <x v="549"/>
    <x v="461"/>
    <x v="2"/>
    <n v="136"/>
    <n v="72"/>
    <n v="216"/>
    <n v="408"/>
    <n v="192"/>
    <x v="1"/>
    <s v="Arthur Mccoy"/>
    <x v="549"/>
    <x v="1"/>
    <x v="6"/>
    <x v="2"/>
  </r>
  <r>
    <s v="AX23184"/>
    <s v="ENX2077"/>
    <s v="A107"/>
    <s v="EMP1024"/>
    <x v="728"/>
    <x v="525"/>
    <x v="1"/>
    <n v="530"/>
    <n v="424"/>
    <n v="424"/>
    <n v="530"/>
    <n v="106"/>
    <x v="13"/>
    <s v="Ernest Wheeler"/>
    <x v="728"/>
    <x v="1"/>
    <x v="5"/>
    <x v="2"/>
  </r>
  <r>
    <s v="AX23185"/>
    <s v="ENX2009"/>
    <s v="A114"/>
    <s v="EMP1038"/>
    <x v="75"/>
    <x v="773"/>
    <x v="1"/>
    <n v="584"/>
    <n v="420"/>
    <n v="420"/>
    <n v="584"/>
    <n v="164"/>
    <x v="36"/>
    <s v="Scott Mason"/>
    <x v="75"/>
    <x v="0"/>
    <x v="3"/>
    <x v="2"/>
  </r>
  <r>
    <s v="AX23191"/>
    <s v="ENX2057"/>
    <s v="A119"/>
    <s v="EMP1016"/>
    <x v="113"/>
    <x v="497"/>
    <x v="2"/>
    <n v="181"/>
    <n v="130"/>
    <n v="390"/>
    <n v="543"/>
    <n v="153"/>
    <x v="61"/>
    <s v="Henry Nelson"/>
    <x v="113"/>
    <x v="3"/>
    <x v="4"/>
    <x v="2"/>
  </r>
  <r>
    <s v="AX23192"/>
    <s v="ENX2030"/>
    <s v="A133"/>
    <s v="EMP1009"/>
    <x v="126"/>
    <x v="688"/>
    <x v="1"/>
    <n v="1899"/>
    <n v="1044"/>
    <n v="1044"/>
    <n v="1899"/>
    <n v="855"/>
    <x v="37"/>
    <s v="Kenneth Fields"/>
    <x v="126"/>
    <x v="2"/>
    <x v="8"/>
    <x v="2"/>
  </r>
  <r>
    <s v="AX23193"/>
    <s v="ENX2054"/>
    <s v="A102"/>
    <s v="EMP1040"/>
    <x v="523"/>
    <x v="740"/>
    <x v="0"/>
    <n v="127"/>
    <n v="79"/>
    <n v="158"/>
    <n v="254"/>
    <n v="96"/>
    <x v="43"/>
    <s v="Patrick Ruiz"/>
    <x v="523"/>
    <x v="3"/>
    <x v="8"/>
    <x v="2"/>
  </r>
  <r>
    <s v="AX23194"/>
    <s v="ENX2042"/>
    <s v="A136"/>
    <s v="EMP1002"/>
    <x v="500"/>
    <x v="494"/>
    <x v="1"/>
    <n v="203"/>
    <n v="154"/>
    <n v="154"/>
    <n v="203"/>
    <n v="49"/>
    <x v="29"/>
    <s v="Andrew Bowman"/>
    <x v="500"/>
    <x v="2"/>
    <x v="9"/>
    <x v="2"/>
  </r>
  <r>
    <s v="AX23196"/>
    <s v="ENX2098"/>
    <s v="A151"/>
    <s v="EMP1044"/>
    <x v="113"/>
    <x v="583"/>
    <x v="1"/>
    <n v="1178"/>
    <n v="683"/>
    <n v="683"/>
    <n v="1178"/>
    <n v="495"/>
    <x v="24"/>
    <s v="Martin Carr"/>
    <x v="113"/>
    <x v="2"/>
    <x v="11"/>
    <x v="2"/>
  </r>
  <r>
    <s v="AX23201"/>
    <s v="ENX2015"/>
    <s v="A100"/>
    <s v="EMP1013"/>
    <x v="61"/>
    <x v="553"/>
    <x v="1"/>
    <n v="637"/>
    <n v="389"/>
    <n v="389"/>
    <n v="637"/>
    <n v="248"/>
    <x v="67"/>
    <s v="Charles Harper"/>
    <x v="61"/>
    <x v="5"/>
    <x v="4"/>
    <x v="2"/>
  </r>
  <r>
    <s v="AX23204"/>
    <s v="ENX2015"/>
    <s v="A113"/>
    <s v="EMP1031"/>
    <x v="158"/>
    <x v="545"/>
    <x v="2"/>
    <n v="637"/>
    <n v="389"/>
    <n v="1167"/>
    <n v="1911"/>
    <n v="744"/>
    <x v="49"/>
    <s v="Brian Thomas"/>
    <x v="158"/>
    <x v="1"/>
    <x v="3"/>
    <x v="2"/>
  </r>
  <r>
    <s v="AX23205"/>
    <s v="ENX2065"/>
    <s v="A103"/>
    <s v="EMP1028"/>
    <x v="581"/>
    <x v="449"/>
    <x v="3"/>
    <n v="2396"/>
    <n v="1965"/>
    <n v="7860"/>
    <n v="9584"/>
    <n v="1724"/>
    <x v="2"/>
    <s v="Howard Sims"/>
    <x v="581"/>
    <x v="6"/>
    <x v="1"/>
    <x v="2"/>
  </r>
  <r>
    <s v="AX23207"/>
    <s v="ENX2006"/>
    <s v="A172"/>
    <s v="EMP1044"/>
    <x v="335"/>
    <x v="603"/>
    <x v="2"/>
    <n v="1826"/>
    <n v="1443"/>
    <n v="4329"/>
    <n v="5478"/>
    <n v="1149"/>
    <x v="28"/>
    <s v="Martin Carr"/>
    <x v="335"/>
    <x v="4"/>
    <x v="3"/>
    <x v="2"/>
  </r>
  <r>
    <s v="AX23208"/>
    <s v="ENX2028"/>
    <s v="A102"/>
    <s v="EMP1021"/>
    <x v="421"/>
    <x v="453"/>
    <x v="1"/>
    <n v="2283"/>
    <n v="1484"/>
    <n v="1484"/>
    <n v="2283"/>
    <n v="799"/>
    <x v="43"/>
    <s v="Clarence Fox"/>
    <x v="421"/>
    <x v="3"/>
    <x v="0"/>
    <x v="2"/>
  </r>
  <r>
    <s v="AX23210"/>
    <s v="ENX2028"/>
    <s v="A117"/>
    <s v="EMP1040"/>
    <x v="702"/>
    <x v="758"/>
    <x v="0"/>
    <n v="2283"/>
    <n v="1484"/>
    <n v="2968"/>
    <n v="4566"/>
    <n v="1598"/>
    <x v="63"/>
    <s v="Patrick Ruiz"/>
    <x v="702"/>
    <x v="0"/>
    <x v="11"/>
    <x v="2"/>
  </r>
  <r>
    <s v="AX23212"/>
    <s v="ENX2072"/>
    <s v="A110"/>
    <s v="EMP1032"/>
    <x v="685"/>
    <x v="490"/>
    <x v="1"/>
    <n v="1887"/>
    <n v="1378"/>
    <n v="1378"/>
    <n v="1887"/>
    <n v="509"/>
    <x v="73"/>
    <s v="Larry Castillo"/>
    <x v="685"/>
    <x v="2"/>
    <x v="10"/>
    <x v="2"/>
  </r>
  <r>
    <s v="AX23214"/>
    <s v="ENX2046"/>
    <s v="A161"/>
    <s v="EMP1031"/>
    <x v="111"/>
    <x v="785"/>
    <x v="2"/>
    <n v="2410"/>
    <n v="1518"/>
    <n v="4554"/>
    <n v="7230"/>
    <n v="2676"/>
    <x v="25"/>
    <s v="Brian Thomas"/>
    <x v="111"/>
    <x v="1"/>
    <x v="1"/>
    <x v="2"/>
  </r>
  <r>
    <s v="AX23220"/>
    <s v="ENX2038"/>
    <s v="A167"/>
    <s v="EMP1020"/>
    <x v="634"/>
    <x v="442"/>
    <x v="3"/>
    <n v="392"/>
    <n v="255"/>
    <n v="1020"/>
    <n v="1568"/>
    <n v="548"/>
    <x v="10"/>
    <s v="Ryan Butler"/>
    <x v="634"/>
    <x v="0"/>
    <x v="7"/>
    <x v="2"/>
  </r>
  <r>
    <s v="AX23221"/>
    <s v="ENX2021"/>
    <s v="A115"/>
    <s v="EMP1028"/>
    <x v="101"/>
    <x v="610"/>
    <x v="1"/>
    <n v="217"/>
    <n v="171"/>
    <n v="171"/>
    <n v="217"/>
    <n v="46"/>
    <x v="22"/>
    <s v="Howard Sims"/>
    <x v="101"/>
    <x v="5"/>
    <x v="11"/>
    <x v="2"/>
  </r>
  <r>
    <s v="AX23226"/>
    <s v="ENX2074"/>
    <s v="A169"/>
    <s v="EMP1040"/>
    <x v="230"/>
    <x v="571"/>
    <x v="1"/>
    <n v="504"/>
    <n v="408"/>
    <n v="408"/>
    <n v="504"/>
    <n v="96"/>
    <x v="30"/>
    <s v="Patrick Ruiz"/>
    <x v="230"/>
    <x v="0"/>
    <x v="4"/>
    <x v="2"/>
  </r>
  <r>
    <s v="AX23227"/>
    <s v="ENX2077"/>
    <s v="A119"/>
    <s v="EMP1042"/>
    <x v="284"/>
    <x v="696"/>
    <x v="1"/>
    <n v="530"/>
    <n v="424"/>
    <n v="424"/>
    <n v="530"/>
    <n v="106"/>
    <x v="61"/>
    <s v="Scott Clark"/>
    <x v="284"/>
    <x v="4"/>
    <x v="7"/>
    <x v="2"/>
  </r>
  <r>
    <s v="AX23231"/>
    <s v="ENX2059"/>
    <s v="A102"/>
    <s v="EMP1011"/>
    <x v="491"/>
    <x v="580"/>
    <x v="1"/>
    <n v="1494"/>
    <n v="971"/>
    <n v="971"/>
    <n v="1494"/>
    <n v="523"/>
    <x v="43"/>
    <s v="Larry Marshall"/>
    <x v="491"/>
    <x v="2"/>
    <x v="7"/>
    <x v="2"/>
  </r>
  <r>
    <s v="AX23233"/>
    <s v="ENX2091"/>
    <s v="A100"/>
    <s v="EMP1036"/>
    <x v="785"/>
    <x v="483"/>
    <x v="1"/>
    <n v="368"/>
    <n v="294"/>
    <n v="294"/>
    <n v="368"/>
    <n v="74"/>
    <x v="67"/>
    <s v="Robert Reed"/>
    <x v="785"/>
    <x v="0"/>
    <x v="8"/>
    <x v="2"/>
  </r>
  <r>
    <s v="AX23239"/>
    <s v="ENX2017"/>
    <s v="A122"/>
    <s v="EMP1027"/>
    <x v="163"/>
    <x v="668"/>
    <x v="0"/>
    <n v="35"/>
    <n v="22"/>
    <n v="44"/>
    <n v="70"/>
    <n v="26"/>
    <x v="17"/>
    <s v="Gary Rodriguez"/>
    <x v="163"/>
    <x v="2"/>
    <x v="11"/>
    <x v="2"/>
  </r>
  <r>
    <s v="AX23242"/>
    <s v="ENX2011"/>
    <s v="A119"/>
    <s v="EMP1008"/>
    <x v="324"/>
    <x v="630"/>
    <x v="0"/>
    <n v="530"/>
    <n v="435"/>
    <n v="870"/>
    <n v="1060"/>
    <n v="190"/>
    <x v="61"/>
    <s v="Carl Elliott"/>
    <x v="324"/>
    <x v="4"/>
    <x v="7"/>
    <x v="2"/>
  </r>
  <r>
    <s v="AX23243"/>
    <s v="ENX2011"/>
    <s v="A132"/>
    <s v="EMP1043"/>
    <x v="483"/>
    <x v="499"/>
    <x v="1"/>
    <n v="530"/>
    <n v="435"/>
    <n v="435"/>
    <n v="530"/>
    <n v="95"/>
    <x v="56"/>
    <s v="Joshua Taylor"/>
    <x v="483"/>
    <x v="5"/>
    <x v="10"/>
    <x v="2"/>
  </r>
  <r>
    <s v="AX23244"/>
    <s v="ENX2039"/>
    <s v="A173"/>
    <s v="EMP1022"/>
    <x v="411"/>
    <x v="748"/>
    <x v="3"/>
    <n v="817"/>
    <n v="409"/>
    <n v="1636"/>
    <n v="3268"/>
    <n v="1632"/>
    <x v="14"/>
    <s v="Walter Cook"/>
    <x v="411"/>
    <x v="1"/>
    <x v="3"/>
    <x v="2"/>
  </r>
  <r>
    <s v="AX23253"/>
    <s v="ENX2042"/>
    <s v="A100"/>
    <s v="EMP1022"/>
    <x v="224"/>
    <x v="629"/>
    <x v="1"/>
    <n v="203"/>
    <n v="154"/>
    <n v="154"/>
    <n v="203"/>
    <n v="49"/>
    <x v="67"/>
    <s v="Walter Cook"/>
    <x v="224"/>
    <x v="3"/>
    <x v="6"/>
    <x v="2"/>
  </r>
  <r>
    <s v="AX23260"/>
    <s v="ENX2083"/>
    <s v="A129"/>
    <s v="EMP1024"/>
    <x v="287"/>
    <x v="747"/>
    <x v="0"/>
    <n v="2141"/>
    <n v="1777"/>
    <n v="3554"/>
    <n v="4282"/>
    <n v="728"/>
    <x v="59"/>
    <s v="Ernest Wheeler"/>
    <x v="287"/>
    <x v="3"/>
    <x v="1"/>
    <x v="2"/>
  </r>
  <r>
    <s v="AX23262"/>
    <s v="ENX2037"/>
    <s v="A156"/>
    <s v="EMP1000"/>
    <x v="231"/>
    <x v="553"/>
    <x v="1"/>
    <n v="880"/>
    <n v="634"/>
    <n v="634"/>
    <n v="880"/>
    <n v="246"/>
    <x v="39"/>
    <s v="Fred Robertson"/>
    <x v="231"/>
    <x v="5"/>
    <x v="4"/>
    <x v="2"/>
  </r>
  <r>
    <s v="AX23272"/>
    <s v="ENX2088"/>
    <s v="A100"/>
    <s v="EMP1037"/>
    <x v="602"/>
    <x v="656"/>
    <x v="0"/>
    <n v="603"/>
    <n v="416"/>
    <n v="832"/>
    <n v="1206"/>
    <n v="374"/>
    <x v="67"/>
    <s v="Carl Hall"/>
    <x v="602"/>
    <x v="5"/>
    <x v="11"/>
    <x v="2"/>
  </r>
  <r>
    <s v="AX23273"/>
    <s v="ENX2021"/>
    <s v="A114"/>
    <s v="EMP1004"/>
    <x v="714"/>
    <x v="741"/>
    <x v="0"/>
    <n v="217"/>
    <n v="171"/>
    <n v="342"/>
    <n v="434"/>
    <n v="92"/>
    <x v="36"/>
    <s v="Kenneth Bradley"/>
    <x v="714"/>
    <x v="4"/>
    <x v="4"/>
    <x v="2"/>
  </r>
  <r>
    <s v="AX23275"/>
    <s v="ENX2095"/>
    <s v="A122"/>
    <s v="EMP1043"/>
    <x v="242"/>
    <x v="577"/>
    <x v="0"/>
    <n v="1743"/>
    <n v="872"/>
    <n v="1744"/>
    <n v="3486"/>
    <n v="1742"/>
    <x v="17"/>
    <s v="Joshua Taylor"/>
    <x v="242"/>
    <x v="4"/>
    <x v="10"/>
    <x v="2"/>
  </r>
  <r>
    <s v="AX23276"/>
    <s v="ENX2076"/>
    <s v="A164"/>
    <s v="EMP1034"/>
    <x v="73"/>
    <x v="457"/>
    <x v="0"/>
    <n v="1522"/>
    <n v="791"/>
    <n v="1582"/>
    <n v="3044"/>
    <n v="1462"/>
    <x v="68"/>
    <s v="Arthur Mccoy"/>
    <x v="73"/>
    <x v="2"/>
    <x v="3"/>
    <x v="2"/>
  </r>
  <r>
    <s v="AX23281"/>
    <s v="ENX2070"/>
    <s v="A142"/>
    <s v="EMP1002"/>
    <x v="133"/>
    <x v="617"/>
    <x v="1"/>
    <n v="1671"/>
    <n v="1220"/>
    <n v="1220"/>
    <n v="1671"/>
    <n v="451"/>
    <x v="15"/>
    <s v="Andrew Bowman"/>
    <x v="133"/>
    <x v="0"/>
    <x v="2"/>
    <x v="2"/>
  </r>
  <r>
    <s v="AX23290"/>
    <s v="ENX2004"/>
    <s v="A120"/>
    <s v="EMP1023"/>
    <x v="671"/>
    <x v="529"/>
    <x v="2"/>
    <n v="1278"/>
    <n v="665"/>
    <n v="1995"/>
    <n v="3834"/>
    <n v="1839"/>
    <x v="71"/>
    <s v="Brian Davis"/>
    <x v="671"/>
    <x v="5"/>
    <x v="0"/>
    <x v="2"/>
  </r>
  <r>
    <s v="AX23298"/>
    <s v="ENX2018"/>
    <s v="A163"/>
    <s v="EMP1024"/>
    <x v="155"/>
    <x v="493"/>
    <x v="1"/>
    <n v="1972"/>
    <n v="1321"/>
    <n v="1321"/>
    <n v="1972"/>
    <n v="651"/>
    <x v="60"/>
    <s v="Ernest Wheeler"/>
    <x v="155"/>
    <x v="0"/>
    <x v="1"/>
    <x v="2"/>
  </r>
  <r>
    <s v="AX23299"/>
    <s v="ENX2031"/>
    <s v="A167"/>
    <s v="EMP1015"/>
    <x v="292"/>
    <x v="647"/>
    <x v="1"/>
    <n v="1638"/>
    <n v="1261"/>
    <n v="1261"/>
    <n v="1638"/>
    <n v="377"/>
    <x v="10"/>
    <s v="Justin Lynch"/>
    <x v="292"/>
    <x v="1"/>
    <x v="7"/>
    <x v="2"/>
  </r>
  <r>
    <s v="AX23303"/>
    <s v="ENX2071"/>
    <s v="A172"/>
    <s v="EMP1005"/>
    <x v="630"/>
    <x v="763"/>
    <x v="2"/>
    <n v="136"/>
    <n v="72"/>
    <n v="216"/>
    <n v="408"/>
    <n v="192"/>
    <x v="28"/>
    <s v="Ryan Welch"/>
    <x v="630"/>
    <x v="5"/>
    <x v="7"/>
    <x v="2"/>
  </r>
  <r>
    <s v="AX23304"/>
    <s v="ENX2085"/>
    <s v="A143"/>
    <s v="EMP1034"/>
    <x v="614"/>
    <x v="646"/>
    <x v="3"/>
    <n v="1862"/>
    <n v="1173"/>
    <n v="4692"/>
    <n v="7448"/>
    <n v="2756"/>
    <x v="9"/>
    <s v="Arthur Mccoy"/>
    <x v="614"/>
    <x v="4"/>
    <x v="1"/>
    <x v="2"/>
  </r>
  <r>
    <s v="AX23307"/>
    <s v="ENX2062"/>
    <s v="A158"/>
    <s v="EMP1023"/>
    <x v="598"/>
    <x v="559"/>
    <x v="2"/>
    <n v="2464"/>
    <n v="1774"/>
    <n v="5322"/>
    <n v="7392"/>
    <n v="2070"/>
    <x v="4"/>
    <s v="Brian Davis"/>
    <x v="598"/>
    <x v="4"/>
    <x v="4"/>
    <x v="2"/>
  </r>
  <r>
    <s v="AX23308"/>
    <s v="ENX2085"/>
    <s v="A159"/>
    <s v="EMP1024"/>
    <x v="709"/>
    <x v="514"/>
    <x v="1"/>
    <n v="1862"/>
    <n v="1173"/>
    <n v="1173"/>
    <n v="1862"/>
    <n v="689"/>
    <x v="52"/>
    <s v="Ernest Wheeler"/>
    <x v="709"/>
    <x v="4"/>
    <x v="5"/>
    <x v="2"/>
  </r>
  <r>
    <s v="AX23315"/>
    <s v="ENX2031"/>
    <s v="A152"/>
    <s v="EMP1000"/>
    <x v="54"/>
    <x v="490"/>
    <x v="1"/>
    <n v="1638"/>
    <n v="1261"/>
    <n v="1261"/>
    <n v="1638"/>
    <n v="377"/>
    <x v="54"/>
    <s v="Fred Robertson"/>
    <x v="54"/>
    <x v="2"/>
    <x v="10"/>
    <x v="2"/>
  </r>
  <r>
    <s v="AX23317"/>
    <s v="ENX2056"/>
    <s v="A168"/>
    <s v="EMP1013"/>
    <x v="247"/>
    <x v="640"/>
    <x v="1"/>
    <n v="1635"/>
    <n v="1046"/>
    <n v="1046"/>
    <n v="1635"/>
    <n v="589"/>
    <x v="45"/>
    <s v="Charles Harper"/>
    <x v="247"/>
    <x v="3"/>
    <x v="2"/>
    <x v="2"/>
  </r>
  <r>
    <s v="AX23318"/>
    <s v="ENX2006"/>
    <s v="A120"/>
    <s v="EMP1007"/>
    <x v="678"/>
    <x v="574"/>
    <x v="1"/>
    <n v="1826"/>
    <n v="1443"/>
    <n v="1443"/>
    <n v="1826"/>
    <n v="383"/>
    <x v="71"/>
    <s v="Jeremy Mendoza"/>
    <x v="678"/>
    <x v="4"/>
    <x v="3"/>
    <x v="2"/>
  </r>
  <r>
    <s v="AX23322"/>
    <s v="ENX2060"/>
    <s v="A110"/>
    <s v="EMP1038"/>
    <x v="352"/>
    <x v="789"/>
    <x v="1"/>
    <n v="1467"/>
    <n v="807"/>
    <n v="807"/>
    <n v="1467"/>
    <n v="660"/>
    <x v="73"/>
    <s v="Scott Mason"/>
    <x v="352"/>
    <x v="0"/>
    <x v="10"/>
    <x v="2"/>
  </r>
  <r>
    <s v="AX23323"/>
    <s v="ENX2020"/>
    <s v="A168"/>
    <s v="EMP1031"/>
    <x v="299"/>
    <x v="543"/>
    <x v="1"/>
    <n v="2005"/>
    <n v="1223"/>
    <n v="1223"/>
    <n v="2005"/>
    <n v="782"/>
    <x v="45"/>
    <s v="Brian Thomas"/>
    <x v="299"/>
    <x v="4"/>
    <x v="11"/>
    <x v="2"/>
  </r>
  <r>
    <s v="AX23324"/>
    <s v="ENX2052"/>
    <s v="A142"/>
    <s v="EMP1004"/>
    <x v="741"/>
    <x v="559"/>
    <x v="1"/>
    <n v="1526"/>
    <n v="1251"/>
    <n v="1251"/>
    <n v="1526"/>
    <n v="275"/>
    <x v="15"/>
    <s v="Kenneth Bradley"/>
    <x v="741"/>
    <x v="4"/>
    <x v="4"/>
    <x v="2"/>
  </r>
  <r>
    <s v="AX23325"/>
    <s v="ENX2087"/>
    <s v="A164"/>
    <s v="EMP1035"/>
    <x v="338"/>
    <x v="673"/>
    <x v="1"/>
    <n v="1022"/>
    <n v="818"/>
    <n v="818"/>
    <n v="1022"/>
    <n v="204"/>
    <x v="68"/>
    <s v="Roger Ramos"/>
    <x v="338"/>
    <x v="6"/>
    <x v="11"/>
    <x v="2"/>
  </r>
  <r>
    <s v="AX23332"/>
    <s v="ENX2003"/>
    <s v="A148"/>
    <s v="EMP1032"/>
    <x v="570"/>
    <x v="535"/>
    <x v="3"/>
    <n v="1783"/>
    <n v="1516"/>
    <n v="6064"/>
    <n v="7132"/>
    <n v="1068"/>
    <x v="31"/>
    <s v="Larry Castillo"/>
    <x v="570"/>
    <x v="1"/>
    <x v="8"/>
    <x v="2"/>
  </r>
  <r>
    <s v="AX23336"/>
    <s v="ENX2098"/>
    <s v="A158"/>
    <s v="EMP1039"/>
    <x v="782"/>
    <x v="682"/>
    <x v="0"/>
    <n v="1178"/>
    <n v="683"/>
    <n v="1366"/>
    <n v="2356"/>
    <n v="990"/>
    <x v="4"/>
    <s v="Eugene Holmes"/>
    <x v="782"/>
    <x v="3"/>
    <x v="10"/>
    <x v="2"/>
  </r>
  <r>
    <s v="AX23338"/>
    <s v="ENX2085"/>
    <s v="A113"/>
    <s v="EMP1041"/>
    <x v="312"/>
    <x v="599"/>
    <x v="3"/>
    <n v="1862"/>
    <n v="1173"/>
    <n v="4692"/>
    <n v="7448"/>
    <n v="2756"/>
    <x v="49"/>
    <s v="Joe Sims"/>
    <x v="312"/>
    <x v="0"/>
    <x v="7"/>
    <x v="2"/>
  </r>
  <r>
    <s v="AX23339"/>
    <s v="ENX2080"/>
    <s v="A100"/>
    <s v="EMP1014"/>
    <x v="586"/>
    <x v="569"/>
    <x v="1"/>
    <n v="2353"/>
    <n v="1788"/>
    <n v="1788"/>
    <n v="2353"/>
    <n v="565"/>
    <x v="67"/>
    <s v="Ronald Reed"/>
    <x v="586"/>
    <x v="4"/>
    <x v="1"/>
    <x v="2"/>
  </r>
  <r>
    <s v="AX23341"/>
    <s v="ENX2044"/>
    <s v="A121"/>
    <s v="EMP1023"/>
    <x v="690"/>
    <x v="452"/>
    <x v="1"/>
    <n v="886"/>
    <n v="478"/>
    <n v="478"/>
    <n v="886"/>
    <n v="408"/>
    <x v="70"/>
    <s v="Brian Davis"/>
    <x v="690"/>
    <x v="5"/>
    <x v="9"/>
    <x v="2"/>
  </r>
  <r>
    <s v="AX23343"/>
    <s v="ENX2004"/>
    <s v="A131"/>
    <s v="EMP1009"/>
    <x v="484"/>
    <x v="714"/>
    <x v="1"/>
    <n v="1278"/>
    <n v="665"/>
    <n v="665"/>
    <n v="1278"/>
    <n v="613"/>
    <x v="66"/>
    <s v="Kenneth Fields"/>
    <x v="484"/>
    <x v="5"/>
    <x v="3"/>
    <x v="2"/>
  </r>
  <r>
    <s v="AX23344"/>
    <s v="ENX2074"/>
    <s v="A123"/>
    <s v="EMP1002"/>
    <x v="581"/>
    <x v="793"/>
    <x v="2"/>
    <n v="504"/>
    <n v="408"/>
    <n v="1224"/>
    <n v="1512"/>
    <n v="288"/>
    <x v="62"/>
    <s v="Andrew Bowman"/>
    <x v="581"/>
    <x v="4"/>
    <x v="2"/>
    <x v="2"/>
  </r>
  <r>
    <s v="AX23345"/>
    <s v="ENX2016"/>
    <s v="A157"/>
    <s v="EMP1032"/>
    <x v="629"/>
    <x v="745"/>
    <x v="1"/>
    <n v="1351"/>
    <n v="1108"/>
    <n v="1108"/>
    <n v="1351"/>
    <n v="243"/>
    <x v="0"/>
    <s v="Larry Castillo"/>
    <x v="629"/>
    <x v="0"/>
    <x v="9"/>
    <x v="2"/>
  </r>
  <r>
    <s v="AX23348"/>
    <s v="ENX2046"/>
    <s v="A114"/>
    <s v="EMP1011"/>
    <x v="755"/>
    <x v="620"/>
    <x v="0"/>
    <n v="2410"/>
    <n v="1518"/>
    <n v="3036"/>
    <n v="4820"/>
    <n v="1784"/>
    <x v="36"/>
    <s v="Larry Marshall"/>
    <x v="755"/>
    <x v="1"/>
    <x v="4"/>
    <x v="2"/>
  </r>
  <r>
    <s v="AX23351"/>
    <s v="ENX2034"/>
    <s v="A127"/>
    <s v="EMP1036"/>
    <x v="118"/>
    <x v="712"/>
    <x v="2"/>
    <n v="871"/>
    <n v="540"/>
    <n v="1620"/>
    <n v="2613"/>
    <n v="993"/>
    <x v="5"/>
    <s v="Robert Reed"/>
    <x v="118"/>
    <x v="2"/>
    <x v="0"/>
    <x v="2"/>
  </r>
  <r>
    <s v="AX23354"/>
    <s v="ENX2046"/>
    <s v="A166"/>
    <s v="EMP1041"/>
    <x v="592"/>
    <x v="655"/>
    <x v="2"/>
    <n v="2410"/>
    <n v="1518"/>
    <n v="4554"/>
    <n v="7230"/>
    <n v="2676"/>
    <x v="65"/>
    <s v="Joe Sims"/>
    <x v="592"/>
    <x v="4"/>
    <x v="1"/>
    <x v="2"/>
  </r>
  <r>
    <s v="AX23363"/>
    <s v="ENX2047"/>
    <s v="A142"/>
    <s v="EMP1022"/>
    <x v="412"/>
    <x v="801"/>
    <x v="0"/>
    <n v="290"/>
    <n v="200"/>
    <n v="400"/>
    <n v="580"/>
    <n v="180"/>
    <x v="15"/>
    <s v="Walter Cook"/>
    <x v="412"/>
    <x v="3"/>
    <x v="7"/>
    <x v="2"/>
  </r>
  <r>
    <s v="AX23368"/>
    <s v="ENX2079"/>
    <s v="A117"/>
    <s v="EMP1033"/>
    <x v="269"/>
    <x v="691"/>
    <x v="3"/>
    <n v="1725"/>
    <n v="1363"/>
    <n v="5452"/>
    <n v="6900"/>
    <n v="1448"/>
    <x v="63"/>
    <s v="Jerry Perry"/>
    <x v="269"/>
    <x v="2"/>
    <x v="8"/>
    <x v="2"/>
  </r>
  <r>
    <s v="AX23371"/>
    <s v="ENX2012"/>
    <s v="A136"/>
    <s v="EMP1000"/>
    <x v="511"/>
    <x v="758"/>
    <x v="1"/>
    <n v="1353"/>
    <n v="947"/>
    <n v="947"/>
    <n v="1353"/>
    <n v="406"/>
    <x v="29"/>
    <s v="Fred Robertson"/>
    <x v="511"/>
    <x v="0"/>
    <x v="11"/>
    <x v="2"/>
  </r>
  <r>
    <s v="AX23372"/>
    <s v="ENX2032"/>
    <s v="A165"/>
    <s v="EMP1035"/>
    <x v="685"/>
    <x v="752"/>
    <x v="3"/>
    <n v="1967"/>
    <n v="1397"/>
    <n v="5588"/>
    <n v="7868"/>
    <n v="2280"/>
    <x v="51"/>
    <s v="Roger Ramos"/>
    <x v="685"/>
    <x v="2"/>
    <x v="0"/>
    <x v="2"/>
  </r>
  <r>
    <s v="AX23374"/>
    <s v="ENX2064"/>
    <s v="A148"/>
    <s v="EMP1036"/>
    <x v="622"/>
    <x v="602"/>
    <x v="1"/>
    <n v="1414"/>
    <n v="962"/>
    <n v="962"/>
    <n v="1414"/>
    <n v="452"/>
    <x v="31"/>
    <s v="Robert Reed"/>
    <x v="622"/>
    <x v="4"/>
    <x v="8"/>
    <x v="2"/>
  </r>
  <r>
    <s v="AX23378"/>
    <s v="ENX2088"/>
    <s v="A158"/>
    <s v="EMP1007"/>
    <x v="218"/>
    <x v="603"/>
    <x v="3"/>
    <n v="603"/>
    <n v="416"/>
    <n v="1664"/>
    <n v="2412"/>
    <n v="748"/>
    <x v="4"/>
    <s v="Jeremy Mendoza"/>
    <x v="218"/>
    <x v="4"/>
    <x v="3"/>
    <x v="2"/>
  </r>
  <r>
    <s v="AX23384"/>
    <s v="ENX2002"/>
    <s v="A132"/>
    <s v="EMP1006"/>
    <x v="41"/>
    <x v="561"/>
    <x v="1"/>
    <n v="847"/>
    <n v="534"/>
    <n v="534"/>
    <n v="847"/>
    <n v="313"/>
    <x v="56"/>
    <s v="Sean Miller"/>
    <x v="41"/>
    <x v="2"/>
    <x v="3"/>
    <x v="2"/>
  </r>
  <r>
    <s v="AX23386"/>
    <s v="ENX2041"/>
    <s v="A132"/>
    <s v="EMP1023"/>
    <x v="176"/>
    <x v="784"/>
    <x v="1"/>
    <n v="1380"/>
    <n v="1090"/>
    <n v="1090"/>
    <n v="1380"/>
    <n v="290"/>
    <x v="56"/>
    <s v="Brian Davis"/>
    <x v="176"/>
    <x v="3"/>
    <x v="11"/>
    <x v="2"/>
  </r>
  <r>
    <s v="AX23388"/>
    <s v="ENX2029"/>
    <s v="A168"/>
    <s v="EMP1042"/>
    <x v="685"/>
    <x v="444"/>
    <x v="2"/>
    <n v="1848"/>
    <n v="1294"/>
    <n v="3882"/>
    <n v="5544"/>
    <n v="1662"/>
    <x v="45"/>
    <s v="Scott Clark"/>
    <x v="685"/>
    <x v="3"/>
    <x v="3"/>
    <x v="2"/>
  </r>
  <r>
    <s v="AX23394"/>
    <s v="ENX2039"/>
    <s v="A100"/>
    <s v="EMP1001"/>
    <x v="797"/>
    <x v="658"/>
    <x v="1"/>
    <n v="817"/>
    <n v="409"/>
    <n v="409"/>
    <n v="817"/>
    <n v="408"/>
    <x v="67"/>
    <s v="Kevin Butler"/>
    <x v="797"/>
    <x v="1"/>
    <x v="9"/>
    <x v="2"/>
  </r>
  <r>
    <s v="AX23397"/>
    <s v="ENX2003"/>
    <s v="A144"/>
    <s v="EMP1037"/>
    <x v="489"/>
    <x v="565"/>
    <x v="1"/>
    <n v="1783"/>
    <n v="1516"/>
    <n v="1516"/>
    <n v="1783"/>
    <n v="267"/>
    <x v="33"/>
    <s v="Carl Hall"/>
    <x v="489"/>
    <x v="5"/>
    <x v="0"/>
    <x v="2"/>
  </r>
  <r>
    <s v="AX23398"/>
    <s v="ENX2057"/>
    <s v="A172"/>
    <s v="EMP1018"/>
    <x v="120"/>
    <x v="562"/>
    <x v="2"/>
    <n v="181"/>
    <n v="130"/>
    <n v="390"/>
    <n v="543"/>
    <n v="153"/>
    <x v="28"/>
    <s v="Jimmy Young"/>
    <x v="120"/>
    <x v="5"/>
    <x v="1"/>
    <x v="2"/>
  </r>
  <r>
    <s v="AX23403"/>
    <s v="ENX2026"/>
    <s v="A143"/>
    <s v="EMP1011"/>
    <x v="184"/>
    <x v="732"/>
    <x v="1"/>
    <n v="947"/>
    <n v="786"/>
    <n v="786"/>
    <n v="947"/>
    <n v="161"/>
    <x v="9"/>
    <s v="Larry Marshall"/>
    <x v="184"/>
    <x v="6"/>
    <x v="10"/>
    <x v="2"/>
  </r>
  <r>
    <s v="AX23406"/>
    <s v="ENX2033"/>
    <s v="A156"/>
    <s v="EMP1000"/>
    <x v="560"/>
    <x v="583"/>
    <x v="0"/>
    <n v="2182"/>
    <n v="1200"/>
    <n v="2400"/>
    <n v="4364"/>
    <n v="1964"/>
    <x v="39"/>
    <s v="Fred Robertson"/>
    <x v="560"/>
    <x v="2"/>
    <x v="11"/>
    <x v="2"/>
  </r>
  <r>
    <s v="AX23407"/>
    <s v="ENX2031"/>
    <s v="A131"/>
    <s v="EMP1032"/>
    <x v="528"/>
    <x v="694"/>
    <x v="1"/>
    <n v="1638"/>
    <n v="1261"/>
    <n v="1261"/>
    <n v="1638"/>
    <n v="377"/>
    <x v="66"/>
    <s v="Larry Castillo"/>
    <x v="528"/>
    <x v="0"/>
    <x v="4"/>
    <x v="2"/>
  </r>
  <r>
    <s v="AX23409"/>
    <s v="ENX2027"/>
    <s v="A138"/>
    <s v="EMP1020"/>
    <x v="129"/>
    <x v="702"/>
    <x v="3"/>
    <n v="2497"/>
    <n v="1473"/>
    <n v="5892"/>
    <n v="9988"/>
    <n v="4096"/>
    <x v="6"/>
    <s v="Ryan Butler"/>
    <x v="129"/>
    <x v="4"/>
    <x v="9"/>
    <x v="2"/>
  </r>
  <r>
    <s v="AX23412"/>
    <s v="ENX2039"/>
    <s v="A112"/>
    <s v="EMP1014"/>
    <x v="418"/>
    <x v="652"/>
    <x v="3"/>
    <n v="817"/>
    <n v="409"/>
    <n v="1636"/>
    <n v="3268"/>
    <n v="1632"/>
    <x v="40"/>
    <s v="Ronald Reed"/>
    <x v="418"/>
    <x v="6"/>
    <x v="0"/>
    <x v="2"/>
  </r>
  <r>
    <s v="AX23417"/>
    <s v="ENX2075"/>
    <s v="A108"/>
    <s v="EMP1021"/>
    <x v="650"/>
    <x v="691"/>
    <x v="1"/>
    <n v="400"/>
    <n v="208"/>
    <n v="208"/>
    <n v="400"/>
    <n v="192"/>
    <x v="64"/>
    <s v="Clarence Fox"/>
    <x v="650"/>
    <x v="2"/>
    <x v="8"/>
    <x v="2"/>
  </r>
  <r>
    <s v="AX23424"/>
    <s v="ENX2032"/>
    <s v="A160"/>
    <s v="EMP1001"/>
    <x v="274"/>
    <x v="612"/>
    <x v="2"/>
    <n v="1967"/>
    <n v="1397"/>
    <n v="4191"/>
    <n v="5901"/>
    <n v="1710"/>
    <x v="1"/>
    <s v="Kevin Butler"/>
    <x v="274"/>
    <x v="2"/>
    <x v="0"/>
    <x v="2"/>
  </r>
  <r>
    <s v="AX23427"/>
    <s v="ENX2071"/>
    <s v="A108"/>
    <s v="EMP1030"/>
    <x v="153"/>
    <x v="578"/>
    <x v="2"/>
    <n v="136"/>
    <n v="72"/>
    <n v="216"/>
    <n v="408"/>
    <n v="192"/>
    <x v="64"/>
    <s v="Bobby Russell"/>
    <x v="153"/>
    <x v="2"/>
    <x v="2"/>
    <x v="2"/>
  </r>
  <r>
    <s v="AX23430"/>
    <s v="ENX2031"/>
    <s v="A165"/>
    <s v="EMP1043"/>
    <x v="637"/>
    <x v="781"/>
    <x v="0"/>
    <n v="1638"/>
    <n v="1261"/>
    <n v="2522"/>
    <n v="3276"/>
    <n v="754"/>
    <x v="51"/>
    <s v="Joshua Taylor"/>
    <x v="637"/>
    <x v="2"/>
    <x v="11"/>
    <x v="2"/>
  </r>
  <r>
    <s v="AX23431"/>
    <s v="ENX2040"/>
    <s v="A139"/>
    <s v="EMP1024"/>
    <x v="415"/>
    <x v="613"/>
    <x v="1"/>
    <n v="1889"/>
    <n v="945"/>
    <n v="945"/>
    <n v="1889"/>
    <n v="944"/>
    <x v="12"/>
    <s v="Ernest Wheeler"/>
    <x v="415"/>
    <x v="0"/>
    <x v="8"/>
    <x v="2"/>
  </r>
  <r>
    <s v="AX23435"/>
    <s v="ENX2088"/>
    <s v="A107"/>
    <s v="EMP1031"/>
    <x v="260"/>
    <x v="727"/>
    <x v="1"/>
    <n v="603"/>
    <n v="416"/>
    <n v="416"/>
    <n v="603"/>
    <n v="187"/>
    <x v="13"/>
    <s v="Brian Thomas"/>
    <x v="260"/>
    <x v="0"/>
    <x v="1"/>
    <x v="2"/>
  </r>
  <r>
    <s v="AX23437"/>
    <s v="ENX2048"/>
    <s v="A104"/>
    <s v="EMP1019"/>
    <x v="613"/>
    <x v="760"/>
    <x v="2"/>
    <n v="502"/>
    <n v="296"/>
    <n v="888"/>
    <n v="1506"/>
    <n v="618"/>
    <x v="53"/>
    <s v="Roger Robertson"/>
    <x v="613"/>
    <x v="6"/>
    <x v="9"/>
    <x v="2"/>
  </r>
  <r>
    <s v="AX23439"/>
    <s v="ENX2062"/>
    <s v="A113"/>
    <s v="EMP1039"/>
    <x v="129"/>
    <x v="492"/>
    <x v="1"/>
    <n v="2464"/>
    <n v="1774"/>
    <n v="1774"/>
    <n v="2464"/>
    <n v="690"/>
    <x v="49"/>
    <s v="Eugene Holmes"/>
    <x v="129"/>
    <x v="0"/>
    <x v="7"/>
    <x v="2"/>
  </r>
  <r>
    <s v="AX23448"/>
    <s v="ENX2049"/>
    <s v="A137"/>
    <s v="EMP1017"/>
    <x v="783"/>
    <x v="763"/>
    <x v="1"/>
    <n v="826"/>
    <n v="562"/>
    <n v="562"/>
    <n v="826"/>
    <n v="264"/>
    <x v="32"/>
    <s v="Brian Hansen"/>
    <x v="783"/>
    <x v="5"/>
    <x v="7"/>
    <x v="2"/>
  </r>
  <r>
    <s v="AX23451"/>
    <s v="ENX2040"/>
    <s v="A146"/>
    <s v="EMP1013"/>
    <x v="637"/>
    <x v="460"/>
    <x v="3"/>
    <n v="1889"/>
    <n v="945"/>
    <n v="3780"/>
    <n v="7556"/>
    <n v="3776"/>
    <x v="8"/>
    <s v="Charles Harper"/>
    <x v="637"/>
    <x v="0"/>
    <x v="6"/>
    <x v="2"/>
  </r>
  <r>
    <s v="AX23453"/>
    <s v="ENX2081"/>
    <s v="A146"/>
    <s v="EMP1010"/>
    <x v="15"/>
    <x v="562"/>
    <x v="1"/>
    <n v="1566"/>
    <n v="1190"/>
    <n v="1190"/>
    <n v="1566"/>
    <n v="376"/>
    <x v="8"/>
    <s v="Joshua Cook"/>
    <x v="15"/>
    <x v="5"/>
    <x v="1"/>
    <x v="2"/>
  </r>
  <r>
    <s v="AX23455"/>
    <s v="ENX2079"/>
    <s v="A146"/>
    <s v="EMP1006"/>
    <x v="653"/>
    <x v="657"/>
    <x v="1"/>
    <n v="1725"/>
    <n v="1363"/>
    <n v="1363"/>
    <n v="1725"/>
    <n v="362"/>
    <x v="8"/>
    <s v="Sean Miller"/>
    <x v="653"/>
    <x v="1"/>
    <x v="8"/>
    <x v="2"/>
  </r>
  <r>
    <s v="AX23457"/>
    <s v="ENX2057"/>
    <s v="A173"/>
    <s v="EMP1041"/>
    <x v="194"/>
    <x v="491"/>
    <x v="2"/>
    <n v="181"/>
    <n v="130"/>
    <n v="390"/>
    <n v="543"/>
    <n v="153"/>
    <x v="14"/>
    <s v="Joe Sims"/>
    <x v="194"/>
    <x v="6"/>
    <x v="4"/>
    <x v="2"/>
  </r>
  <r>
    <s v="AX23460"/>
    <s v="ENX2037"/>
    <s v="A166"/>
    <s v="EMP1042"/>
    <x v="179"/>
    <x v="772"/>
    <x v="1"/>
    <n v="880"/>
    <n v="634"/>
    <n v="634"/>
    <n v="880"/>
    <n v="246"/>
    <x v="65"/>
    <s v="Scott Clark"/>
    <x v="179"/>
    <x v="1"/>
    <x v="11"/>
    <x v="2"/>
  </r>
  <r>
    <s v="AX23462"/>
    <s v="ENX2001"/>
    <s v="A145"/>
    <s v="EMP1007"/>
    <x v="70"/>
    <x v="635"/>
    <x v="0"/>
    <n v="951"/>
    <n v="504"/>
    <n v="1008"/>
    <n v="1902"/>
    <n v="894"/>
    <x v="50"/>
    <s v="Jeremy Mendoza"/>
    <x v="70"/>
    <x v="5"/>
    <x v="6"/>
    <x v="2"/>
  </r>
  <r>
    <s v="AX23467"/>
    <s v="ENX2060"/>
    <s v="A105"/>
    <s v="EMP1044"/>
    <x v="247"/>
    <x v="758"/>
    <x v="1"/>
    <n v="1467"/>
    <n v="807"/>
    <n v="807"/>
    <n v="1467"/>
    <n v="660"/>
    <x v="57"/>
    <s v="Martin Carr"/>
    <x v="247"/>
    <x v="0"/>
    <x v="11"/>
    <x v="2"/>
  </r>
  <r>
    <s v="AX23469"/>
    <s v="ENX2084"/>
    <s v="A129"/>
    <s v="EMP1028"/>
    <x v="344"/>
    <x v="751"/>
    <x v="1"/>
    <n v="1783"/>
    <n v="1230"/>
    <n v="1230"/>
    <n v="1783"/>
    <n v="553"/>
    <x v="59"/>
    <s v="Howard Sims"/>
    <x v="344"/>
    <x v="4"/>
    <x v="9"/>
    <x v="2"/>
  </r>
  <r>
    <s v="AX23470"/>
    <s v="ENX2040"/>
    <s v="A163"/>
    <s v="EMP1027"/>
    <x v="198"/>
    <x v="505"/>
    <x v="2"/>
    <n v="1889"/>
    <n v="945"/>
    <n v="2835"/>
    <n v="5667"/>
    <n v="2832"/>
    <x v="60"/>
    <s v="Gary Rodriguez"/>
    <x v="198"/>
    <x v="0"/>
    <x v="2"/>
    <x v="2"/>
  </r>
  <r>
    <s v="AX23473"/>
    <s v="ENX2027"/>
    <s v="A150"/>
    <s v="EMP1023"/>
    <x v="600"/>
    <x v="551"/>
    <x v="3"/>
    <n v="2497"/>
    <n v="1473"/>
    <n v="5892"/>
    <n v="9988"/>
    <n v="4096"/>
    <x v="27"/>
    <s v="Brian Davis"/>
    <x v="600"/>
    <x v="4"/>
    <x v="8"/>
    <x v="2"/>
  </r>
  <r>
    <s v="AX23475"/>
    <s v="ENX2016"/>
    <s v="A156"/>
    <s v="EMP1020"/>
    <x v="423"/>
    <x v="747"/>
    <x v="0"/>
    <n v="1351"/>
    <n v="1108"/>
    <n v="2216"/>
    <n v="2702"/>
    <n v="486"/>
    <x v="39"/>
    <s v="Ryan Butler"/>
    <x v="423"/>
    <x v="3"/>
    <x v="1"/>
    <x v="2"/>
  </r>
  <r>
    <s v="AX23476"/>
    <s v="ENX2024"/>
    <s v="A105"/>
    <s v="EMP1023"/>
    <x v="257"/>
    <x v="601"/>
    <x v="2"/>
    <n v="356"/>
    <n v="292"/>
    <n v="876"/>
    <n v="1068"/>
    <n v="192"/>
    <x v="57"/>
    <s v="Brian Davis"/>
    <x v="257"/>
    <x v="6"/>
    <x v="5"/>
    <x v="2"/>
  </r>
  <r>
    <s v="AX23477"/>
    <s v="ENX2027"/>
    <s v="A169"/>
    <s v="EMP1003"/>
    <x v="270"/>
    <x v="636"/>
    <x v="2"/>
    <n v="2497"/>
    <n v="1473"/>
    <n v="4419"/>
    <n v="7491"/>
    <n v="3072"/>
    <x v="30"/>
    <s v="Christopher Tucker"/>
    <x v="270"/>
    <x v="0"/>
    <x v="5"/>
    <x v="2"/>
  </r>
  <r>
    <s v="AX23481"/>
    <s v="ENX2065"/>
    <s v="A118"/>
    <s v="EMP1022"/>
    <x v="752"/>
    <x v="529"/>
    <x v="1"/>
    <n v="2396"/>
    <n v="1965"/>
    <n v="1965"/>
    <n v="2396"/>
    <n v="431"/>
    <x v="11"/>
    <s v="Walter Cook"/>
    <x v="752"/>
    <x v="5"/>
    <x v="0"/>
    <x v="2"/>
  </r>
  <r>
    <s v="AX23484"/>
    <s v="ENX2052"/>
    <s v="A170"/>
    <s v="EMP1012"/>
    <x v="742"/>
    <x v="746"/>
    <x v="0"/>
    <n v="1526"/>
    <n v="1251"/>
    <n v="2502"/>
    <n v="3052"/>
    <n v="550"/>
    <x v="18"/>
    <s v="John Reyes"/>
    <x v="742"/>
    <x v="3"/>
    <x v="2"/>
    <x v="2"/>
  </r>
  <r>
    <s v="AX23487"/>
    <s v="ENX2025"/>
    <s v="A159"/>
    <s v="EMP1041"/>
    <x v="316"/>
    <x v="733"/>
    <x v="1"/>
    <n v="667"/>
    <n v="387"/>
    <n v="387"/>
    <n v="667"/>
    <n v="280"/>
    <x v="52"/>
    <s v="Joe Sims"/>
    <x v="316"/>
    <x v="2"/>
    <x v="4"/>
    <x v="2"/>
  </r>
  <r>
    <s v="AX23489"/>
    <s v="ENX2060"/>
    <s v="A172"/>
    <s v="EMP1027"/>
    <x v="510"/>
    <x v="450"/>
    <x v="1"/>
    <n v="1467"/>
    <n v="807"/>
    <n v="807"/>
    <n v="1467"/>
    <n v="660"/>
    <x v="28"/>
    <s v="Gary Rodriguez"/>
    <x v="510"/>
    <x v="0"/>
    <x v="10"/>
    <x v="2"/>
  </r>
  <r>
    <s v="AX23491"/>
    <s v="ENX2029"/>
    <s v="A112"/>
    <s v="EMP1005"/>
    <x v="285"/>
    <x v="482"/>
    <x v="3"/>
    <n v="1848"/>
    <n v="1294"/>
    <n v="5176"/>
    <n v="7392"/>
    <n v="2216"/>
    <x v="40"/>
    <s v="Ryan Welch"/>
    <x v="285"/>
    <x v="6"/>
    <x v="11"/>
    <x v="2"/>
  </r>
  <r>
    <s v="AX23493"/>
    <s v="ENX2049"/>
    <s v="A112"/>
    <s v="EMP1007"/>
    <x v="42"/>
    <x v="587"/>
    <x v="2"/>
    <n v="826"/>
    <n v="562"/>
    <n v="1686"/>
    <n v="2478"/>
    <n v="792"/>
    <x v="40"/>
    <s v="Jeremy Mendoza"/>
    <x v="42"/>
    <x v="5"/>
    <x v="10"/>
    <x v="2"/>
  </r>
  <r>
    <s v="AX23497"/>
    <s v="ENX2054"/>
    <s v="A172"/>
    <s v="EMP1026"/>
    <x v="453"/>
    <x v="540"/>
    <x v="0"/>
    <n v="127"/>
    <n v="79"/>
    <n v="158"/>
    <n v="254"/>
    <n v="96"/>
    <x v="28"/>
    <s v="Martin Perry"/>
    <x v="453"/>
    <x v="4"/>
    <x v="4"/>
    <x v="2"/>
  </r>
  <r>
    <s v="AX23499"/>
    <s v="ENX2011"/>
    <s v="A162"/>
    <s v="EMP1036"/>
    <x v="232"/>
    <x v="757"/>
    <x v="2"/>
    <n v="530"/>
    <n v="435"/>
    <n v="1305"/>
    <n v="1590"/>
    <n v="285"/>
    <x v="48"/>
    <s v="Robert Reed"/>
    <x v="232"/>
    <x v="5"/>
    <x v="6"/>
    <x v="2"/>
  </r>
  <r>
    <s v="AX23500"/>
    <s v="ENX2034"/>
    <s v="A108"/>
    <s v="EMP1041"/>
    <x v="514"/>
    <x v="553"/>
    <x v="0"/>
    <n v="871"/>
    <n v="540"/>
    <n v="1080"/>
    <n v="1742"/>
    <n v="662"/>
    <x v="64"/>
    <s v="Joe Sims"/>
    <x v="514"/>
    <x v="5"/>
    <x v="4"/>
    <x v="2"/>
  </r>
  <r>
    <s v="AX23504"/>
    <s v="ENX2012"/>
    <s v="A140"/>
    <s v="EMP1028"/>
    <x v="595"/>
    <x v="713"/>
    <x v="3"/>
    <n v="1353"/>
    <n v="947"/>
    <n v="3788"/>
    <n v="5412"/>
    <n v="1624"/>
    <x v="46"/>
    <s v="Howard Sims"/>
    <x v="595"/>
    <x v="3"/>
    <x v="10"/>
    <x v="2"/>
  </r>
  <r>
    <s v="AX23513"/>
    <s v="ENX2041"/>
    <s v="A123"/>
    <s v="EMP1028"/>
    <x v="1"/>
    <x v="656"/>
    <x v="2"/>
    <n v="1380"/>
    <n v="1090"/>
    <n v="3270"/>
    <n v="4140"/>
    <n v="870"/>
    <x v="62"/>
    <s v="Howard Sims"/>
    <x v="1"/>
    <x v="5"/>
    <x v="11"/>
    <x v="2"/>
  </r>
  <r>
    <s v="AX23515"/>
    <s v="ENX2058"/>
    <s v="A122"/>
    <s v="EMP1025"/>
    <x v="81"/>
    <x v="519"/>
    <x v="2"/>
    <n v="2257"/>
    <n v="1535"/>
    <n v="4605"/>
    <n v="6771"/>
    <n v="2166"/>
    <x v="17"/>
    <s v="Ernest Wagner"/>
    <x v="81"/>
    <x v="6"/>
    <x v="0"/>
    <x v="2"/>
  </r>
  <r>
    <s v="AX23520"/>
    <s v="ENX2075"/>
    <s v="A154"/>
    <s v="EMP1030"/>
    <x v="84"/>
    <x v="585"/>
    <x v="1"/>
    <n v="400"/>
    <n v="208"/>
    <n v="208"/>
    <n v="400"/>
    <n v="192"/>
    <x v="55"/>
    <s v="Bobby Russell"/>
    <x v="84"/>
    <x v="6"/>
    <x v="7"/>
    <x v="2"/>
  </r>
  <r>
    <s v="AX23522"/>
    <s v="ENX2049"/>
    <s v="A142"/>
    <s v="EMP1001"/>
    <x v="477"/>
    <x v="730"/>
    <x v="0"/>
    <n v="826"/>
    <n v="562"/>
    <n v="1124"/>
    <n v="1652"/>
    <n v="528"/>
    <x v="15"/>
    <s v="Kevin Butler"/>
    <x v="477"/>
    <x v="6"/>
    <x v="1"/>
    <x v="2"/>
  </r>
  <r>
    <s v="AX23523"/>
    <s v="ENX2009"/>
    <s v="A112"/>
    <s v="EMP1032"/>
    <x v="195"/>
    <x v="459"/>
    <x v="1"/>
    <n v="584"/>
    <n v="420"/>
    <n v="420"/>
    <n v="584"/>
    <n v="164"/>
    <x v="40"/>
    <s v="Larry Castillo"/>
    <x v="195"/>
    <x v="6"/>
    <x v="10"/>
    <x v="2"/>
  </r>
  <r>
    <s v="AX23530"/>
    <s v="ENX2026"/>
    <s v="A102"/>
    <s v="EMP1030"/>
    <x v="468"/>
    <x v="736"/>
    <x v="1"/>
    <n v="947"/>
    <n v="786"/>
    <n v="786"/>
    <n v="947"/>
    <n v="161"/>
    <x v="43"/>
    <s v="Bobby Russell"/>
    <x v="468"/>
    <x v="2"/>
    <x v="4"/>
    <x v="2"/>
  </r>
  <r>
    <s v="AX23532"/>
    <s v="ENX2037"/>
    <s v="A168"/>
    <s v="EMP1010"/>
    <x v="311"/>
    <x v="614"/>
    <x v="1"/>
    <n v="880"/>
    <n v="634"/>
    <n v="634"/>
    <n v="880"/>
    <n v="246"/>
    <x v="45"/>
    <s v="Joshua Cook"/>
    <x v="311"/>
    <x v="4"/>
    <x v="2"/>
    <x v="2"/>
  </r>
  <r>
    <s v="AX23533"/>
    <s v="ENX2000"/>
    <s v="A117"/>
    <s v="EMP1014"/>
    <x v="54"/>
    <x v="719"/>
    <x v="1"/>
    <n v="2241"/>
    <n v="1367"/>
    <n v="1367"/>
    <n v="2241"/>
    <n v="874"/>
    <x v="63"/>
    <s v="Ronald Reed"/>
    <x v="54"/>
    <x v="1"/>
    <x v="0"/>
    <x v="2"/>
  </r>
  <r>
    <s v="AX23535"/>
    <s v="ENX2006"/>
    <s v="A101"/>
    <s v="EMP1034"/>
    <x v="89"/>
    <x v="669"/>
    <x v="0"/>
    <n v="1826"/>
    <n v="1443"/>
    <n v="2886"/>
    <n v="3652"/>
    <n v="766"/>
    <x v="26"/>
    <s v="Arthur Mccoy"/>
    <x v="89"/>
    <x v="0"/>
    <x v="9"/>
    <x v="2"/>
  </r>
  <r>
    <s v="AX23540"/>
    <s v="ENX2028"/>
    <s v="A115"/>
    <s v="EMP1002"/>
    <x v="623"/>
    <x v="495"/>
    <x v="1"/>
    <n v="2283"/>
    <n v="1484"/>
    <n v="1484"/>
    <n v="2283"/>
    <n v="799"/>
    <x v="22"/>
    <s v="Andrew Bowman"/>
    <x v="623"/>
    <x v="6"/>
    <x v="5"/>
    <x v="2"/>
  </r>
  <r>
    <s v="AX23542"/>
    <s v="ENX2069"/>
    <s v="A109"/>
    <s v="EMP1028"/>
    <x v="686"/>
    <x v="726"/>
    <x v="0"/>
    <n v="378"/>
    <n v="291"/>
    <n v="582"/>
    <n v="756"/>
    <n v="174"/>
    <x v="34"/>
    <s v="Howard Sims"/>
    <x v="686"/>
    <x v="0"/>
    <x v="7"/>
    <x v="2"/>
  </r>
  <r>
    <s v="AX23544"/>
    <s v="ENX2011"/>
    <s v="A125"/>
    <s v="EMP1024"/>
    <x v="438"/>
    <x v="753"/>
    <x v="2"/>
    <n v="530"/>
    <n v="435"/>
    <n v="1305"/>
    <n v="1590"/>
    <n v="285"/>
    <x v="72"/>
    <s v="Ernest Wheeler"/>
    <x v="438"/>
    <x v="4"/>
    <x v="11"/>
    <x v="2"/>
  </r>
  <r>
    <s v="AX23545"/>
    <s v="ENX2060"/>
    <s v="A113"/>
    <s v="EMP1000"/>
    <x v="742"/>
    <x v="486"/>
    <x v="1"/>
    <n v="1467"/>
    <n v="807"/>
    <n v="807"/>
    <n v="1467"/>
    <n v="660"/>
    <x v="49"/>
    <s v="Fred Robertson"/>
    <x v="742"/>
    <x v="6"/>
    <x v="3"/>
    <x v="2"/>
  </r>
  <r>
    <s v="AX23549"/>
    <s v="ENX2000"/>
    <s v="A133"/>
    <s v="EMP1020"/>
    <x v="610"/>
    <x v="624"/>
    <x v="1"/>
    <n v="2241"/>
    <n v="1367"/>
    <n v="1367"/>
    <n v="2241"/>
    <n v="874"/>
    <x v="37"/>
    <s v="Ryan Butler"/>
    <x v="610"/>
    <x v="3"/>
    <x v="11"/>
    <x v="2"/>
  </r>
  <r>
    <s v="AX23553"/>
    <s v="ENX2054"/>
    <s v="A159"/>
    <s v="EMP1040"/>
    <x v="618"/>
    <x v="710"/>
    <x v="1"/>
    <n v="127"/>
    <n v="79"/>
    <n v="79"/>
    <n v="127"/>
    <n v="48"/>
    <x v="52"/>
    <s v="Patrick Ruiz"/>
    <x v="618"/>
    <x v="6"/>
    <x v="10"/>
    <x v="2"/>
  </r>
  <r>
    <s v="AX23558"/>
    <s v="ENX2082"/>
    <s v="A129"/>
    <s v="EMP1021"/>
    <x v="592"/>
    <x v="490"/>
    <x v="2"/>
    <n v="1103"/>
    <n v="838"/>
    <n v="2514"/>
    <n v="3309"/>
    <n v="795"/>
    <x v="59"/>
    <s v="Clarence Fox"/>
    <x v="592"/>
    <x v="2"/>
    <x v="10"/>
    <x v="2"/>
  </r>
  <r>
    <s v="AX23564"/>
    <s v="ENX2038"/>
    <s v="A103"/>
    <s v="EMP1013"/>
    <x v="500"/>
    <x v="474"/>
    <x v="3"/>
    <n v="392"/>
    <n v="255"/>
    <n v="1020"/>
    <n v="1568"/>
    <n v="548"/>
    <x v="2"/>
    <s v="Charles Harper"/>
    <x v="500"/>
    <x v="4"/>
    <x v="10"/>
    <x v="2"/>
  </r>
  <r>
    <s v="AX23578"/>
    <s v="ENX2073"/>
    <s v="A114"/>
    <s v="EMP1021"/>
    <x v="227"/>
    <x v="526"/>
    <x v="1"/>
    <n v="95"/>
    <n v="61"/>
    <n v="61"/>
    <n v="95"/>
    <n v="34"/>
    <x v="36"/>
    <s v="Clarence Fox"/>
    <x v="227"/>
    <x v="2"/>
    <x v="0"/>
    <x v="2"/>
  </r>
  <r>
    <s v="AX23580"/>
    <s v="ENX2060"/>
    <s v="A127"/>
    <s v="EMP1027"/>
    <x v="75"/>
    <x v="465"/>
    <x v="1"/>
    <n v="1467"/>
    <n v="807"/>
    <n v="807"/>
    <n v="1467"/>
    <n v="660"/>
    <x v="5"/>
    <s v="Gary Rodriguez"/>
    <x v="75"/>
    <x v="4"/>
    <x v="5"/>
    <x v="2"/>
  </r>
  <r>
    <s v="AX23581"/>
    <s v="ENX2076"/>
    <s v="A120"/>
    <s v="EMP1019"/>
    <x v="517"/>
    <x v="486"/>
    <x v="1"/>
    <n v="1522"/>
    <n v="791"/>
    <n v="791"/>
    <n v="1522"/>
    <n v="731"/>
    <x v="71"/>
    <s v="Roger Robertson"/>
    <x v="517"/>
    <x v="6"/>
    <x v="3"/>
    <x v="2"/>
  </r>
  <r>
    <s v="AX23585"/>
    <s v="ENX2025"/>
    <s v="A171"/>
    <s v="EMP1015"/>
    <x v="395"/>
    <x v="795"/>
    <x v="1"/>
    <n v="667"/>
    <n v="387"/>
    <n v="387"/>
    <n v="667"/>
    <n v="280"/>
    <x v="58"/>
    <s v="Justin Lynch"/>
    <x v="395"/>
    <x v="5"/>
    <x v="11"/>
    <x v="2"/>
  </r>
  <r>
    <s v="AX23590"/>
    <s v="ENX2024"/>
    <s v="A150"/>
    <s v="EMP1004"/>
    <x v="402"/>
    <x v="452"/>
    <x v="1"/>
    <n v="356"/>
    <n v="292"/>
    <n v="292"/>
    <n v="356"/>
    <n v="64"/>
    <x v="27"/>
    <s v="Kenneth Bradley"/>
    <x v="402"/>
    <x v="5"/>
    <x v="9"/>
    <x v="2"/>
  </r>
  <r>
    <s v="AX23591"/>
    <s v="ENX2020"/>
    <s v="A152"/>
    <s v="EMP1007"/>
    <x v="680"/>
    <x v="658"/>
    <x v="0"/>
    <n v="2005"/>
    <n v="1223"/>
    <n v="2446"/>
    <n v="4010"/>
    <n v="1564"/>
    <x v="54"/>
    <s v="Jeremy Mendoza"/>
    <x v="680"/>
    <x v="1"/>
    <x v="9"/>
    <x v="2"/>
  </r>
  <r>
    <s v="AX23593"/>
    <s v="ENX2020"/>
    <s v="A153"/>
    <s v="EMP1041"/>
    <x v="295"/>
    <x v="787"/>
    <x v="2"/>
    <n v="2005"/>
    <n v="1223"/>
    <n v="3669"/>
    <n v="6015"/>
    <n v="2346"/>
    <x v="69"/>
    <s v="Joe Sims"/>
    <x v="295"/>
    <x v="5"/>
    <x v="3"/>
    <x v="2"/>
  </r>
  <r>
    <s v="AX23599"/>
    <s v="ENX2004"/>
    <s v="A135"/>
    <s v="EMP1035"/>
    <x v="592"/>
    <x v="524"/>
    <x v="3"/>
    <n v="1278"/>
    <n v="665"/>
    <n v="2660"/>
    <n v="5112"/>
    <n v="2452"/>
    <x v="44"/>
    <s v="Roger Ramos"/>
    <x v="592"/>
    <x v="4"/>
    <x v="5"/>
    <x v="2"/>
  </r>
  <r>
    <s v="AX23601"/>
    <s v="ENX2095"/>
    <s v="A150"/>
    <s v="EMP1029"/>
    <x v="177"/>
    <x v="638"/>
    <x v="1"/>
    <n v="1743"/>
    <n v="872"/>
    <n v="872"/>
    <n v="1743"/>
    <n v="871"/>
    <x v="27"/>
    <s v="Howard Gardner"/>
    <x v="177"/>
    <x v="4"/>
    <x v="8"/>
    <x v="2"/>
  </r>
  <r>
    <s v="AX23605"/>
    <s v="ENX2011"/>
    <s v="A166"/>
    <s v="EMP1033"/>
    <x v="763"/>
    <x v="676"/>
    <x v="1"/>
    <n v="530"/>
    <n v="435"/>
    <n v="435"/>
    <n v="530"/>
    <n v="95"/>
    <x v="65"/>
    <s v="Jerry Perry"/>
    <x v="763"/>
    <x v="5"/>
    <x v="9"/>
    <x v="2"/>
  </r>
  <r>
    <s v="AX23616"/>
    <s v="ENX2023"/>
    <s v="A139"/>
    <s v="EMP1014"/>
    <x v="292"/>
    <x v="656"/>
    <x v="2"/>
    <n v="818"/>
    <n v="450"/>
    <n v="1350"/>
    <n v="2454"/>
    <n v="1104"/>
    <x v="12"/>
    <s v="Ronald Reed"/>
    <x v="292"/>
    <x v="5"/>
    <x v="11"/>
    <x v="2"/>
  </r>
  <r>
    <s v="AX23618"/>
    <s v="ENX2077"/>
    <s v="A133"/>
    <s v="EMP1041"/>
    <x v="107"/>
    <x v="594"/>
    <x v="1"/>
    <n v="530"/>
    <n v="424"/>
    <n v="424"/>
    <n v="530"/>
    <n v="106"/>
    <x v="37"/>
    <s v="Joe Sims"/>
    <x v="107"/>
    <x v="2"/>
    <x v="10"/>
    <x v="2"/>
  </r>
  <r>
    <s v="AX23620"/>
    <s v="ENX2092"/>
    <s v="A102"/>
    <s v="EMP1001"/>
    <x v="108"/>
    <x v="705"/>
    <x v="2"/>
    <n v="1639"/>
    <n v="1295"/>
    <n v="3885"/>
    <n v="4917"/>
    <n v="1032"/>
    <x v="43"/>
    <s v="Kevin Butler"/>
    <x v="108"/>
    <x v="2"/>
    <x v="5"/>
    <x v="2"/>
  </r>
  <r>
    <s v="AX23624"/>
    <s v="ENX2087"/>
    <s v="A133"/>
    <s v="EMP1040"/>
    <x v="330"/>
    <x v="490"/>
    <x v="2"/>
    <n v="1022"/>
    <n v="818"/>
    <n v="2454"/>
    <n v="3066"/>
    <n v="612"/>
    <x v="37"/>
    <s v="Patrick Ruiz"/>
    <x v="330"/>
    <x v="2"/>
    <x v="10"/>
    <x v="2"/>
  </r>
  <r>
    <s v="AX23630"/>
    <s v="ENX2081"/>
    <s v="A162"/>
    <s v="EMP1037"/>
    <x v="201"/>
    <x v="773"/>
    <x v="1"/>
    <n v="1566"/>
    <n v="1190"/>
    <n v="1190"/>
    <n v="1566"/>
    <n v="376"/>
    <x v="48"/>
    <s v="Carl Hall"/>
    <x v="201"/>
    <x v="0"/>
    <x v="3"/>
    <x v="2"/>
  </r>
  <r>
    <s v="AX23631"/>
    <s v="ENX2061"/>
    <s v="A166"/>
    <s v="EMP1004"/>
    <x v="505"/>
    <x v="487"/>
    <x v="3"/>
    <n v="913"/>
    <n v="584"/>
    <n v="2336"/>
    <n v="3652"/>
    <n v="1316"/>
    <x v="65"/>
    <s v="Kenneth Bradley"/>
    <x v="505"/>
    <x v="4"/>
    <x v="6"/>
    <x v="2"/>
  </r>
  <r>
    <s v="AX23637"/>
    <s v="ENX2041"/>
    <s v="A130"/>
    <s v="EMP1000"/>
    <x v="310"/>
    <x v="603"/>
    <x v="2"/>
    <n v="1380"/>
    <n v="1090"/>
    <n v="3270"/>
    <n v="4140"/>
    <n v="870"/>
    <x v="3"/>
    <s v="Fred Robertson"/>
    <x v="310"/>
    <x v="4"/>
    <x v="3"/>
    <x v="2"/>
  </r>
  <r>
    <s v="AX23638"/>
    <s v="ENX2059"/>
    <s v="A109"/>
    <s v="EMP1038"/>
    <x v="139"/>
    <x v="470"/>
    <x v="2"/>
    <n v="1494"/>
    <n v="971"/>
    <n v="2913"/>
    <n v="4482"/>
    <n v="1569"/>
    <x v="34"/>
    <s v="Scott Mason"/>
    <x v="139"/>
    <x v="3"/>
    <x v="7"/>
    <x v="2"/>
  </r>
  <r>
    <s v="AX23644"/>
    <s v="ENX2020"/>
    <s v="A109"/>
    <s v="EMP1001"/>
    <x v="440"/>
    <x v="464"/>
    <x v="1"/>
    <n v="2005"/>
    <n v="1223"/>
    <n v="1223"/>
    <n v="2005"/>
    <n v="782"/>
    <x v="34"/>
    <s v="Kevin Butler"/>
    <x v="440"/>
    <x v="2"/>
    <x v="8"/>
    <x v="2"/>
  </r>
  <r>
    <s v="AX23650"/>
    <s v="ENX2064"/>
    <s v="A112"/>
    <s v="EMP1038"/>
    <x v="732"/>
    <x v="741"/>
    <x v="1"/>
    <n v="1414"/>
    <n v="962"/>
    <n v="962"/>
    <n v="1414"/>
    <n v="452"/>
    <x v="40"/>
    <s v="Scott Mason"/>
    <x v="732"/>
    <x v="4"/>
    <x v="4"/>
    <x v="2"/>
  </r>
  <r>
    <s v="AX23654"/>
    <s v="ENX2052"/>
    <s v="A144"/>
    <s v="EMP1033"/>
    <x v="330"/>
    <x v="465"/>
    <x v="2"/>
    <n v="1526"/>
    <n v="1251"/>
    <n v="3753"/>
    <n v="4578"/>
    <n v="825"/>
    <x v="33"/>
    <s v="Jerry Perry"/>
    <x v="330"/>
    <x v="4"/>
    <x v="5"/>
    <x v="2"/>
  </r>
  <r>
    <s v="AX23660"/>
    <s v="ENX2055"/>
    <s v="A102"/>
    <s v="EMP1020"/>
    <x v="502"/>
    <x v="499"/>
    <x v="1"/>
    <n v="2495"/>
    <n v="1896"/>
    <n v="1896"/>
    <n v="2495"/>
    <n v="599"/>
    <x v="43"/>
    <s v="Ryan Butler"/>
    <x v="502"/>
    <x v="5"/>
    <x v="10"/>
    <x v="2"/>
  </r>
  <r>
    <s v="AX23661"/>
    <s v="ENX2054"/>
    <s v="A170"/>
    <s v="EMP1008"/>
    <x v="174"/>
    <x v="797"/>
    <x v="1"/>
    <n v="127"/>
    <n v="79"/>
    <n v="79"/>
    <n v="127"/>
    <n v="48"/>
    <x v="18"/>
    <s v="Carl Elliott"/>
    <x v="174"/>
    <x v="3"/>
    <x v="2"/>
    <x v="2"/>
  </r>
  <r>
    <s v="AX23662"/>
    <s v="ENX2049"/>
    <s v="A137"/>
    <s v="EMP1018"/>
    <x v="520"/>
    <x v="633"/>
    <x v="2"/>
    <n v="826"/>
    <n v="562"/>
    <n v="1686"/>
    <n v="2478"/>
    <n v="792"/>
    <x v="32"/>
    <s v="Jimmy Young"/>
    <x v="520"/>
    <x v="5"/>
    <x v="7"/>
    <x v="2"/>
  </r>
  <r>
    <s v="AX23664"/>
    <s v="ENX2033"/>
    <s v="A101"/>
    <s v="EMP1032"/>
    <x v="469"/>
    <x v="671"/>
    <x v="1"/>
    <n v="2182"/>
    <n v="1200"/>
    <n v="1200"/>
    <n v="2182"/>
    <n v="982"/>
    <x v="26"/>
    <s v="Larry Castillo"/>
    <x v="469"/>
    <x v="5"/>
    <x v="10"/>
    <x v="2"/>
  </r>
  <r>
    <s v="AX23666"/>
    <s v="ENX2025"/>
    <s v="A172"/>
    <s v="EMP1009"/>
    <x v="679"/>
    <x v="708"/>
    <x v="1"/>
    <n v="667"/>
    <n v="387"/>
    <n v="387"/>
    <n v="667"/>
    <n v="280"/>
    <x v="28"/>
    <s v="Kenneth Fields"/>
    <x v="679"/>
    <x v="4"/>
    <x v="4"/>
    <x v="2"/>
  </r>
  <r>
    <s v="AX23667"/>
    <s v="ENX2057"/>
    <s v="A161"/>
    <s v="EMP1040"/>
    <x v="23"/>
    <x v="759"/>
    <x v="1"/>
    <n v="181"/>
    <n v="130"/>
    <n v="130"/>
    <n v="181"/>
    <n v="51"/>
    <x v="25"/>
    <s v="Patrick Ruiz"/>
    <x v="23"/>
    <x v="0"/>
    <x v="11"/>
    <x v="2"/>
  </r>
  <r>
    <s v="AX23671"/>
    <s v="ENX2082"/>
    <s v="A106"/>
    <s v="EMP1019"/>
    <x v="135"/>
    <x v="600"/>
    <x v="1"/>
    <n v="1103"/>
    <n v="838"/>
    <n v="838"/>
    <n v="1103"/>
    <n v="265"/>
    <x v="35"/>
    <s v="Roger Robertson"/>
    <x v="135"/>
    <x v="0"/>
    <x v="1"/>
    <x v="2"/>
  </r>
  <r>
    <s v="AX23672"/>
    <s v="ENX2075"/>
    <s v="A100"/>
    <s v="EMP1038"/>
    <x v="423"/>
    <x v="599"/>
    <x v="1"/>
    <n v="400"/>
    <n v="208"/>
    <n v="208"/>
    <n v="400"/>
    <n v="192"/>
    <x v="67"/>
    <s v="Scott Mason"/>
    <x v="423"/>
    <x v="0"/>
    <x v="7"/>
    <x v="2"/>
  </r>
  <r>
    <s v="AX23674"/>
    <s v="ENX2087"/>
    <s v="A137"/>
    <s v="EMP1029"/>
    <x v="771"/>
    <x v="690"/>
    <x v="2"/>
    <n v="1022"/>
    <n v="818"/>
    <n v="2454"/>
    <n v="3066"/>
    <n v="612"/>
    <x v="32"/>
    <s v="Howard Gardner"/>
    <x v="771"/>
    <x v="5"/>
    <x v="2"/>
    <x v="2"/>
  </r>
  <r>
    <s v="AX23677"/>
    <s v="ENX2077"/>
    <s v="A113"/>
    <s v="EMP1034"/>
    <x v="650"/>
    <x v="493"/>
    <x v="1"/>
    <n v="530"/>
    <n v="424"/>
    <n v="424"/>
    <n v="530"/>
    <n v="106"/>
    <x v="49"/>
    <s v="Arthur Mccoy"/>
    <x v="650"/>
    <x v="0"/>
    <x v="1"/>
    <x v="2"/>
  </r>
  <r>
    <s v="AX23680"/>
    <s v="ENX2024"/>
    <s v="A143"/>
    <s v="EMP1007"/>
    <x v="385"/>
    <x v="517"/>
    <x v="1"/>
    <n v="356"/>
    <n v="292"/>
    <n v="292"/>
    <n v="356"/>
    <n v="64"/>
    <x v="9"/>
    <s v="Jeremy Mendoza"/>
    <x v="385"/>
    <x v="6"/>
    <x v="8"/>
    <x v="2"/>
  </r>
  <r>
    <s v="AX23681"/>
    <s v="ENX2026"/>
    <s v="A119"/>
    <s v="EMP1030"/>
    <x v="405"/>
    <x v="738"/>
    <x v="1"/>
    <n v="947"/>
    <n v="786"/>
    <n v="786"/>
    <n v="947"/>
    <n v="161"/>
    <x v="61"/>
    <s v="Bobby Russell"/>
    <x v="405"/>
    <x v="0"/>
    <x v="9"/>
    <x v="2"/>
  </r>
  <r>
    <s v="AX23686"/>
    <s v="ENX2094"/>
    <s v="A138"/>
    <s v="EMP1016"/>
    <x v="242"/>
    <x v="513"/>
    <x v="1"/>
    <n v="771"/>
    <n v="648"/>
    <n v="648"/>
    <n v="771"/>
    <n v="123"/>
    <x v="6"/>
    <s v="Henry Nelson"/>
    <x v="242"/>
    <x v="6"/>
    <x v="6"/>
    <x v="2"/>
  </r>
  <r>
    <s v="AX23688"/>
    <s v="ENX2071"/>
    <s v="A146"/>
    <s v="EMP1032"/>
    <x v="757"/>
    <x v="692"/>
    <x v="0"/>
    <n v="136"/>
    <n v="72"/>
    <n v="144"/>
    <n v="272"/>
    <n v="128"/>
    <x v="8"/>
    <s v="Larry Castillo"/>
    <x v="757"/>
    <x v="3"/>
    <x v="6"/>
    <x v="2"/>
  </r>
  <r>
    <s v="AX23689"/>
    <s v="ENX2078"/>
    <s v="A119"/>
    <s v="EMP1040"/>
    <x v="711"/>
    <x v="725"/>
    <x v="1"/>
    <n v="1798"/>
    <n v="971"/>
    <n v="971"/>
    <n v="1798"/>
    <n v="827"/>
    <x v="61"/>
    <s v="Patrick Ruiz"/>
    <x v="711"/>
    <x v="2"/>
    <x v="6"/>
    <x v="2"/>
  </r>
  <r>
    <s v="AX23691"/>
    <s v="ENX2029"/>
    <s v="A163"/>
    <s v="EMP1009"/>
    <x v="198"/>
    <x v="673"/>
    <x v="2"/>
    <n v="1848"/>
    <n v="1294"/>
    <n v="3882"/>
    <n v="5544"/>
    <n v="1662"/>
    <x v="60"/>
    <s v="Kenneth Fields"/>
    <x v="198"/>
    <x v="6"/>
    <x v="11"/>
    <x v="2"/>
  </r>
  <r>
    <s v="AX23692"/>
    <s v="ENX2077"/>
    <s v="A109"/>
    <s v="EMP1042"/>
    <x v="291"/>
    <x v="666"/>
    <x v="2"/>
    <n v="530"/>
    <n v="424"/>
    <n v="1272"/>
    <n v="1590"/>
    <n v="318"/>
    <x v="34"/>
    <s v="Scott Clark"/>
    <x v="291"/>
    <x v="5"/>
    <x v="3"/>
    <x v="2"/>
  </r>
  <r>
    <s v="AX23694"/>
    <s v="ENX2056"/>
    <s v="A126"/>
    <s v="EMP1023"/>
    <x v="248"/>
    <x v="685"/>
    <x v="3"/>
    <n v="1635"/>
    <n v="1046"/>
    <n v="4184"/>
    <n v="6540"/>
    <n v="2356"/>
    <x v="38"/>
    <s v="Brian Davis"/>
    <x v="248"/>
    <x v="3"/>
    <x v="0"/>
    <x v="2"/>
  </r>
  <r>
    <s v="AX23695"/>
    <s v="ENX2067"/>
    <s v="A158"/>
    <s v="EMP1005"/>
    <x v="533"/>
    <x v="490"/>
    <x v="2"/>
    <n v="1119"/>
    <n v="683"/>
    <n v="2049"/>
    <n v="3357"/>
    <n v="1308"/>
    <x v="4"/>
    <s v="Ryan Welch"/>
    <x v="533"/>
    <x v="2"/>
    <x v="10"/>
    <x v="2"/>
  </r>
  <r>
    <s v="AX23697"/>
    <s v="ENX2033"/>
    <s v="A115"/>
    <s v="EMP1030"/>
    <x v="464"/>
    <x v="449"/>
    <x v="1"/>
    <n v="2182"/>
    <n v="1200"/>
    <n v="1200"/>
    <n v="2182"/>
    <n v="982"/>
    <x v="22"/>
    <s v="Bobby Russell"/>
    <x v="464"/>
    <x v="6"/>
    <x v="1"/>
    <x v="2"/>
  </r>
  <r>
    <s v="AX23698"/>
    <s v="ENX2045"/>
    <s v="A170"/>
    <s v="EMP1004"/>
    <x v="757"/>
    <x v="730"/>
    <x v="2"/>
    <n v="556"/>
    <n v="395"/>
    <n v="1185"/>
    <n v="1668"/>
    <n v="483"/>
    <x v="18"/>
    <s v="Kenneth Bradley"/>
    <x v="757"/>
    <x v="6"/>
    <x v="1"/>
    <x v="2"/>
  </r>
  <r>
    <s v="AX23700"/>
    <s v="ENX2002"/>
    <s v="A154"/>
    <s v="EMP1013"/>
    <x v="249"/>
    <x v="758"/>
    <x v="3"/>
    <n v="847"/>
    <n v="534"/>
    <n v="2136"/>
    <n v="3388"/>
    <n v="1252"/>
    <x v="55"/>
    <s v="Charles Harper"/>
    <x v="249"/>
    <x v="0"/>
    <x v="11"/>
    <x v="2"/>
  </r>
  <r>
    <s v="AX23703"/>
    <s v="ENX2056"/>
    <s v="A158"/>
    <s v="EMP1031"/>
    <x v="32"/>
    <x v="470"/>
    <x v="0"/>
    <n v="1635"/>
    <n v="1046"/>
    <n v="2092"/>
    <n v="3270"/>
    <n v="1178"/>
    <x v="4"/>
    <s v="Brian Thomas"/>
    <x v="32"/>
    <x v="3"/>
    <x v="7"/>
    <x v="2"/>
  </r>
  <r>
    <s v="AX23704"/>
    <s v="ENX2075"/>
    <s v="A107"/>
    <s v="EMP1029"/>
    <x v="10"/>
    <x v="466"/>
    <x v="1"/>
    <n v="400"/>
    <n v="208"/>
    <n v="208"/>
    <n v="400"/>
    <n v="192"/>
    <x v="13"/>
    <s v="Howard Gardner"/>
    <x v="10"/>
    <x v="5"/>
    <x v="9"/>
    <x v="2"/>
  </r>
  <r>
    <s v="AX23708"/>
    <s v="ENX2014"/>
    <s v="A128"/>
    <s v="EMP1044"/>
    <x v="372"/>
    <x v="709"/>
    <x v="1"/>
    <n v="1809"/>
    <n v="1067"/>
    <n v="1067"/>
    <n v="1809"/>
    <n v="742"/>
    <x v="16"/>
    <s v="Martin Carr"/>
    <x v="372"/>
    <x v="3"/>
    <x v="6"/>
    <x v="2"/>
  </r>
  <r>
    <s v="AX23712"/>
    <s v="ENX2013"/>
    <s v="A107"/>
    <s v="EMP1013"/>
    <x v="239"/>
    <x v="682"/>
    <x v="1"/>
    <n v="368"/>
    <n v="269"/>
    <n v="269"/>
    <n v="368"/>
    <n v="99"/>
    <x v="13"/>
    <s v="Charles Harper"/>
    <x v="239"/>
    <x v="3"/>
    <x v="10"/>
    <x v="2"/>
  </r>
  <r>
    <s v="AX23715"/>
    <s v="ENX2051"/>
    <s v="A128"/>
    <s v="EMP1035"/>
    <x v="62"/>
    <x v="649"/>
    <x v="1"/>
    <n v="1077"/>
    <n v="732"/>
    <n v="732"/>
    <n v="1077"/>
    <n v="345"/>
    <x v="16"/>
    <s v="Roger Ramos"/>
    <x v="62"/>
    <x v="6"/>
    <x v="3"/>
    <x v="2"/>
  </r>
  <r>
    <s v="AX23717"/>
    <s v="ENX2014"/>
    <s v="A101"/>
    <s v="EMP1002"/>
    <x v="711"/>
    <x v="478"/>
    <x v="1"/>
    <n v="1809"/>
    <n v="1067"/>
    <n v="1067"/>
    <n v="1809"/>
    <n v="742"/>
    <x v="26"/>
    <s v="Andrew Bowman"/>
    <x v="711"/>
    <x v="5"/>
    <x v="11"/>
    <x v="2"/>
  </r>
  <r>
    <s v="AX23719"/>
    <s v="ENX2057"/>
    <s v="A168"/>
    <s v="EMP1031"/>
    <x v="84"/>
    <x v="757"/>
    <x v="0"/>
    <n v="181"/>
    <n v="130"/>
    <n v="260"/>
    <n v="362"/>
    <n v="102"/>
    <x v="45"/>
    <s v="Brian Thomas"/>
    <x v="84"/>
    <x v="5"/>
    <x v="6"/>
    <x v="2"/>
  </r>
  <r>
    <s v="AX23721"/>
    <s v="ENX2039"/>
    <s v="A165"/>
    <s v="EMP1032"/>
    <x v="492"/>
    <x v="737"/>
    <x v="1"/>
    <n v="817"/>
    <n v="409"/>
    <n v="409"/>
    <n v="817"/>
    <n v="408"/>
    <x v="51"/>
    <s v="Larry Castillo"/>
    <x v="492"/>
    <x v="4"/>
    <x v="11"/>
    <x v="2"/>
  </r>
  <r>
    <s v="AX23726"/>
    <s v="ENX2030"/>
    <s v="A137"/>
    <s v="EMP1022"/>
    <x v="320"/>
    <x v="738"/>
    <x v="1"/>
    <n v="1899"/>
    <n v="1044"/>
    <n v="1044"/>
    <n v="1899"/>
    <n v="855"/>
    <x v="32"/>
    <s v="Walter Cook"/>
    <x v="320"/>
    <x v="0"/>
    <x v="9"/>
    <x v="2"/>
  </r>
  <r>
    <s v="AX23728"/>
    <s v="ENX2076"/>
    <s v="A126"/>
    <s v="EMP1005"/>
    <x v="328"/>
    <x v="512"/>
    <x v="0"/>
    <n v="1522"/>
    <n v="791"/>
    <n v="1582"/>
    <n v="3044"/>
    <n v="1462"/>
    <x v="38"/>
    <s v="Ryan Welch"/>
    <x v="328"/>
    <x v="6"/>
    <x v="4"/>
    <x v="2"/>
  </r>
  <r>
    <s v="AX23729"/>
    <s v="ENX2018"/>
    <s v="A117"/>
    <s v="EMP1004"/>
    <x v="290"/>
    <x v="467"/>
    <x v="1"/>
    <n v="1972"/>
    <n v="1321"/>
    <n v="1321"/>
    <n v="1972"/>
    <n v="651"/>
    <x v="63"/>
    <s v="Kenneth Bradley"/>
    <x v="290"/>
    <x v="0"/>
    <x v="11"/>
    <x v="2"/>
  </r>
  <r>
    <s v="AX23732"/>
    <s v="ENX2094"/>
    <s v="A133"/>
    <s v="EMP1018"/>
    <x v="215"/>
    <x v="547"/>
    <x v="2"/>
    <n v="771"/>
    <n v="648"/>
    <n v="1944"/>
    <n v="2313"/>
    <n v="369"/>
    <x v="37"/>
    <s v="Jimmy Young"/>
    <x v="215"/>
    <x v="5"/>
    <x v="8"/>
    <x v="2"/>
  </r>
  <r>
    <s v="AX23737"/>
    <s v="ENX2023"/>
    <s v="A108"/>
    <s v="EMP1043"/>
    <x v="654"/>
    <x v="679"/>
    <x v="0"/>
    <n v="818"/>
    <n v="450"/>
    <n v="900"/>
    <n v="1636"/>
    <n v="736"/>
    <x v="64"/>
    <s v="Joshua Taylor"/>
    <x v="654"/>
    <x v="4"/>
    <x v="6"/>
    <x v="2"/>
  </r>
  <r>
    <s v="AX23738"/>
    <s v="ENX2017"/>
    <s v="A127"/>
    <s v="EMP1003"/>
    <x v="658"/>
    <x v="497"/>
    <x v="1"/>
    <n v="35"/>
    <n v="22"/>
    <n v="22"/>
    <n v="35"/>
    <n v="13"/>
    <x v="5"/>
    <s v="Christopher Tucker"/>
    <x v="658"/>
    <x v="3"/>
    <x v="4"/>
    <x v="2"/>
  </r>
  <r>
    <s v="AX23739"/>
    <s v="ENX2049"/>
    <s v="A102"/>
    <s v="EMP1021"/>
    <x v="774"/>
    <x v="504"/>
    <x v="3"/>
    <n v="826"/>
    <n v="562"/>
    <n v="2248"/>
    <n v="3304"/>
    <n v="1056"/>
    <x v="43"/>
    <s v="Clarence Fox"/>
    <x v="774"/>
    <x v="2"/>
    <x v="7"/>
    <x v="2"/>
  </r>
  <r>
    <s v="AX23741"/>
    <s v="ENX2097"/>
    <s v="A123"/>
    <s v="EMP1040"/>
    <x v="101"/>
    <x v="540"/>
    <x v="1"/>
    <n v="1052"/>
    <n v="589"/>
    <n v="589"/>
    <n v="1052"/>
    <n v="463"/>
    <x v="62"/>
    <s v="Patrick Ruiz"/>
    <x v="101"/>
    <x v="4"/>
    <x v="4"/>
    <x v="2"/>
  </r>
  <r>
    <s v="AX23744"/>
    <s v="ENX2034"/>
    <s v="A101"/>
    <s v="EMP1012"/>
    <x v="460"/>
    <x v="448"/>
    <x v="3"/>
    <n v="871"/>
    <n v="540"/>
    <n v="2160"/>
    <n v="3484"/>
    <n v="1324"/>
    <x v="26"/>
    <s v="John Reyes"/>
    <x v="460"/>
    <x v="1"/>
    <x v="11"/>
    <x v="2"/>
  </r>
  <r>
    <s v="AX23746"/>
    <s v="ENX2052"/>
    <s v="A110"/>
    <s v="EMP1018"/>
    <x v="242"/>
    <x v="510"/>
    <x v="2"/>
    <n v="1526"/>
    <n v="1251"/>
    <n v="3753"/>
    <n v="4578"/>
    <n v="825"/>
    <x v="73"/>
    <s v="Jimmy Young"/>
    <x v="242"/>
    <x v="5"/>
    <x v="4"/>
    <x v="2"/>
  </r>
  <r>
    <s v="AX23748"/>
    <s v="ENX2009"/>
    <s v="A123"/>
    <s v="EMP1034"/>
    <x v="551"/>
    <x v="706"/>
    <x v="2"/>
    <n v="584"/>
    <n v="420"/>
    <n v="1260"/>
    <n v="1752"/>
    <n v="492"/>
    <x v="62"/>
    <s v="Arthur Mccoy"/>
    <x v="551"/>
    <x v="0"/>
    <x v="2"/>
    <x v="2"/>
  </r>
  <r>
    <s v="AX23749"/>
    <s v="ENX2094"/>
    <s v="A148"/>
    <s v="EMP1020"/>
    <x v="747"/>
    <x v="663"/>
    <x v="1"/>
    <n v="771"/>
    <n v="648"/>
    <n v="648"/>
    <n v="771"/>
    <n v="123"/>
    <x v="31"/>
    <s v="Ryan Butler"/>
    <x v="747"/>
    <x v="3"/>
    <x v="9"/>
    <x v="2"/>
  </r>
  <r>
    <s v="AX23750"/>
    <s v="ENX2073"/>
    <s v="A171"/>
    <s v="EMP1025"/>
    <x v="657"/>
    <x v="469"/>
    <x v="0"/>
    <n v="95"/>
    <n v="61"/>
    <n v="122"/>
    <n v="190"/>
    <n v="68"/>
    <x v="58"/>
    <s v="Ernest Wagner"/>
    <x v="657"/>
    <x v="0"/>
    <x v="1"/>
    <x v="2"/>
  </r>
  <r>
    <s v="AX23751"/>
    <s v="ENX2059"/>
    <s v="A114"/>
    <s v="EMP1044"/>
    <x v="574"/>
    <x v="551"/>
    <x v="0"/>
    <n v="1494"/>
    <n v="971"/>
    <n v="1942"/>
    <n v="2988"/>
    <n v="1046"/>
    <x v="36"/>
    <s v="Martin Carr"/>
    <x v="574"/>
    <x v="4"/>
    <x v="8"/>
    <x v="2"/>
  </r>
  <r>
    <s v="AX23755"/>
    <s v="ENX2000"/>
    <s v="A145"/>
    <s v="EMP1024"/>
    <x v="113"/>
    <x v="634"/>
    <x v="3"/>
    <n v="2241"/>
    <n v="1367"/>
    <n v="5468"/>
    <n v="8964"/>
    <n v="3496"/>
    <x v="50"/>
    <s v="Ernest Wheeler"/>
    <x v="113"/>
    <x v="4"/>
    <x v="0"/>
    <x v="2"/>
  </r>
  <r>
    <s v="AX23759"/>
    <s v="ENX2067"/>
    <s v="A155"/>
    <s v="EMP1000"/>
    <x v="264"/>
    <x v="645"/>
    <x v="2"/>
    <n v="1119"/>
    <n v="683"/>
    <n v="2049"/>
    <n v="3357"/>
    <n v="1308"/>
    <x v="41"/>
    <s v="Fred Robertson"/>
    <x v="264"/>
    <x v="1"/>
    <x v="1"/>
    <x v="2"/>
  </r>
  <r>
    <s v="AX23764"/>
    <s v="ENX2065"/>
    <s v="A153"/>
    <s v="EMP1026"/>
    <x v="248"/>
    <x v="545"/>
    <x v="3"/>
    <n v="2396"/>
    <n v="1965"/>
    <n v="7860"/>
    <n v="9584"/>
    <n v="1724"/>
    <x v="69"/>
    <s v="Martin Perry"/>
    <x v="248"/>
    <x v="1"/>
    <x v="3"/>
    <x v="2"/>
  </r>
  <r>
    <s v="AX23772"/>
    <s v="ENX2066"/>
    <s v="A113"/>
    <s v="EMP1031"/>
    <x v="383"/>
    <x v="490"/>
    <x v="1"/>
    <n v="2091"/>
    <n v="1485"/>
    <n v="1485"/>
    <n v="2091"/>
    <n v="606"/>
    <x v="49"/>
    <s v="Brian Thomas"/>
    <x v="383"/>
    <x v="2"/>
    <x v="10"/>
    <x v="2"/>
  </r>
  <r>
    <s v="AX23775"/>
    <s v="ENX2012"/>
    <s v="A134"/>
    <s v="EMP1022"/>
    <x v="143"/>
    <x v="629"/>
    <x v="2"/>
    <n v="1353"/>
    <n v="947"/>
    <n v="2841"/>
    <n v="4059"/>
    <n v="1218"/>
    <x v="7"/>
    <s v="Walter Cook"/>
    <x v="143"/>
    <x v="3"/>
    <x v="6"/>
    <x v="2"/>
  </r>
  <r>
    <s v="AX23777"/>
    <s v="ENX2062"/>
    <s v="A151"/>
    <s v="EMP1026"/>
    <x v="637"/>
    <x v="702"/>
    <x v="1"/>
    <n v="2464"/>
    <n v="1774"/>
    <n v="1774"/>
    <n v="2464"/>
    <n v="690"/>
    <x v="24"/>
    <s v="Martin Perry"/>
    <x v="637"/>
    <x v="4"/>
    <x v="9"/>
    <x v="2"/>
  </r>
  <r>
    <s v="AX23781"/>
    <s v="ENX2054"/>
    <s v="A168"/>
    <s v="EMP1034"/>
    <x v="429"/>
    <x v="499"/>
    <x v="0"/>
    <n v="127"/>
    <n v="79"/>
    <n v="158"/>
    <n v="254"/>
    <n v="96"/>
    <x v="45"/>
    <s v="Arthur Mccoy"/>
    <x v="429"/>
    <x v="5"/>
    <x v="10"/>
    <x v="2"/>
  </r>
  <r>
    <s v="AX23783"/>
    <s v="ENX2050"/>
    <s v="A149"/>
    <s v="EMP1006"/>
    <x v="332"/>
    <x v="671"/>
    <x v="0"/>
    <n v="2391"/>
    <n v="1291"/>
    <n v="2582"/>
    <n v="4782"/>
    <n v="2200"/>
    <x v="42"/>
    <s v="Sean Miller"/>
    <x v="332"/>
    <x v="5"/>
    <x v="10"/>
    <x v="2"/>
  </r>
  <r>
    <s v="AX23784"/>
    <s v="ENX2080"/>
    <s v="A107"/>
    <s v="EMP1028"/>
    <x v="534"/>
    <x v="685"/>
    <x v="0"/>
    <n v="2353"/>
    <n v="1788"/>
    <n v="3576"/>
    <n v="4706"/>
    <n v="1130"/>
    <x v="13"/>
    <s v="Howard Sims"/>
    <x v="534"/>
    <x v="3"/>
    <x v="0"/>
    <x v="2"/>
  </r>
  <r>
    <s v="AX23785"/>
    <s v="ENX2022"/>
    <s v="A172"/>
    <s v="EMP1022"/>
    <x v="655"/>
    <x v="517"/>
    <x v="3"/>
    <n v="561"/>
    <n v="421"/>
    <n v="1684"/>
    <n v="2244"/>
    <n v="560"/>
    <x v="28"/>
    <s v="Walter Cook"/>
    <x v="655"/>
    <x v="6"/>
    <x v="8"/>
    <x v="2"/>
  </r>
  <r>
    <s v="AX23788"/>
    <s v="ENX2031"/>
    <s v="A131"/>
    <s v="EMP1001"/>
    <x v="519"/>
    <x v="554"/>
    <x v="0"/>
    <n v="1638"/>
    <n v="1261"/>
    <n v="2522"/>
    <n v="3276"/>
    <n v="754"/>
    <x v="66"/>
    <s v="Kevin Butler"/>
    <x v="519"/>
    <x v="5"/>
    <x v="4"/>
    <x v="2"/>
  </r>
  <r>
    <s v="AX23792"/>
    <s v="ENX2047"/>
    <s v="A118"/>
    <s v="EMP1044"/>
    <x v="746"/>
    <x v="677"/>
    <x v="1"/>
    <n v="290"/>
    <n v="200"/>
    <n v="200"/>
    <n v="290"/>
    <n v="90"/>
    <x v="11"/>
    <s v="Martin Carr"/>
    <x v="746"/>
    <x v="5"/>
    <x v="11"/>
    <x v="2"/>
  </r>
  <r>
    <s v="AX23793"/>
    <s v="ENX2039"/>
    <s v="A134"/>
    <s v="EMP1025"/>
    <x v="773"/>
    <x v="794"/>
    <x v="1"/>
    <n v="817"/>
    <n v="409"/>
    <n v="409"/>
    <n v="817"/>
    <n v="408"/>
    <x v="7"/>
    <s v="Ernest Wagner"/>
    <x v="773"/>
    <x v="4"/>
    <x v="9"/>
    <x v="2"/>
  </r>
  <r>
    <s v="AX23794"/>
    <s v="ENX2034"/>
    <s v="A111"/>
    <s v="EMP1025"/>
    <x v="130"/>
    <x v="713"/>
    <x v="1"/>
    <n v="871"/>
    <n v="540"/>
    <n v="540"/>
    <n v="871"/>
    <n v="331"/>
    <x v="19"/>
    <s v="Ernest Wagner"/>
    <x v="130"/>
    <x v="3"/>
    <x v="10"/>
    <x v="2"/>
  </r>
  <r>
    <s v="AX23798"/>
    <s v="ENX2093"/>
    <s v="A136"/>
    <s v="EMP1020"/>
    <x v="590"/>
    <x v="609"/>
    <x v="1"/>
    <n v="112"/>
    <n v="90"/>
    <n v="90"/>
    <n v="112"/>
    <n v="22"/>
    <x v="29"/>
    <s v="Ryan Butler"/>
    <x v="590"/>
    <x v="1"/>
    <x v="4"/>
    <x v="2"/>
  </r>
  <r>
    <s v="AX23801"/>
    <s v="ENX2088"/>
    <s v="A101"/>
    <s v="EMP1041"/>
    <x v="227"/>
    <x v="531"/>
    <x v="1"/>
    <n v="603"/>
    <n v="416"/>
    <n v="416"/>
    <n v="603"/>
    <n v="187"/>
    <x v="26"/>
    <s v="Joe Sims"/>
    <x v="227"/>
    <x v="5"/>
    <x v="4"/>
    <x v="2"/>
  </r>
  <r>
    <s v="AX23809"/>
    <s v="ENX2082"/>
    <s v="A109"/>
    <s v="EMP1001"/>
    <x v="679"/>
    <x v="727"/>
    <x v="1"/>
    <n v="1103"/>
    <n v="838"/>
    <n v="838"/>
    <n v="1103"/>
    <n v="265"/>
    <x v="34"/>
    <s v="Kevin Butler"/>
    <x v="679"/>
    <x v="0"/>
    <x v="1"/>
    <x v="2"/>
  </r>
  <r>
    <s v="AX23814"/>
    <s v="ENX2068"/>
    <s v="A115"/>
    <s v="EMP1026"/>
    <x v="157"/>
    <x v="453"/>
    <x v="3"/>
    <n v="1500"/>
    <n v="900"/>
    <n v="3600"/>
    <n v="6000"/>
    <n v="2400"/>
    <x v="22"/>
    <s v="Martin Perry"/>
    <x v="157"/>
    <x v="3"/>
    <x v="0"/>
    <x v="2"/>
  </r>
  <r>
    <s v="AX23815"/>
    <s v="ENX2045"/>
    <s v="A148"/>
    <s v="EMP1013"/>
    <x v="387"/>
    <x v="621"/>
    <x v="1"/>
    <n v="556"/>
    <n v="395"/>
    <n v="395"/>
    <n v="556"/>
    <n v="161"/>
    <x v="31"/>
    <s v="Charles Harper"/>
    <x v="387"/>
    <x v="3"/>
    <x v="7"/>
    <x v="2"/>
  </r>
  <r>
    <s v="AX23818"/>
    <s v="ENX2068"/>
    <s v="A134"/>
    <s v="EMP1027"/>
    <x v="561"/>
    <x v="763"/>
    <x v="1"/>
    <n v="1500"/>
    <n v="900"/>
    <n v="900"/>
    <n v="1500"/>
    <n v="600"/>
    <x v="7"/>
    <s v="Gary Rodriguez"/>
    <x v="561"/>
    <x v="5"/>
    <x v="7"/>
    <x v="2"/>
  </r>
  <r>
    <s v="AX23821"/>
    <s v="ENX2020"/>
    <s v="A106"/>
    <s v="EMP1021"/>
    <x v="222"/>
    <x v="604"/>
    <x v="1"/>
    <n v="2005"/>
    <n v="1223"/>
    <n v="1223"/>
    <n v="2005"/>
    <n v="782"/>
    <x v="35"/>
    <s v="Clarence Fox"/>
    <x v="222"/>
    <x v="0"/>
    <x v="6"/>
    <x v="2"/>
  </r>
  <r>
    <s v="AX23822"/>
    <s v="ENX2037"/>
    <s v="A135"/>
    <s v="EMP1011"/>
    <x v="311"/>
    <x v="513"/>
    <x v="1"/>
    <n v="880"/>
    <n v="634"/>
    <n v="634"/>
    <n v="880"/>
    <n v="246"/>
    <x v="44"/>
    <s v="Larry Marshall"/>
    <x v="311"/>
    <x v="6"/>
    <x v="6"/>
    <x v="2"/>
  </r>
  <r>
    <s v="AX23826"/>
    <s v="ENX2068"/>
    <s v="A120"/>
    <s v="EMP1012"/>
    <x v="635"/>
    <x v="744"/>
    <x v="1"/>
    <n v="1500"/>
    <n v="900"/>
    <n v="900"/>
    <n v="1500"/>
    <n v="600"/>
    <x v="71"/>
    <s v="John Reyes"/>
    <x v="635"/>
    <x v="6"/>
    <x v="6"/>
    <x v="2"/>
  </r>
  <r>
    <s v="AX23827"/>
    <s v="ENX2098"/>
    <s v="A133"/>
    <s v="EMP1035"/>
    <x v="643"/>
    <x v="683"/>
    <x v="1"/>
    <n v="1178"/>
    <n v="683"/>
    <n v="683"/>
    <n v="1178"/>
    <n v="495"/>
    <x v="37"/>
    <s v="Roger Ramos"/>
    <x v="643"/>
    <x v="1"/>
    <x v="11"/>
    <x v="2"/>
  </r>
  <r>
    <s v="AX23828"/>
    <s v="ENX2057"/>
    <s v="A111"/>
    <s v="EMP1017"/>
    <x v="626"/>
    <x v="656"/>
    <x v="3"/>
    <n v="181"/>
    <n v="130"/>
    <n v="520"/>
    <n v="724"/>
    <n v="204"/>
    <x v="19"/>
    <s v="Brian Hansen"/>
    <x v="626"/>
    <x v="5"/>
    <x v="11"/>
    <x v="2"/>
  </r>
  <r>
    <s v="AX23831"/>
    <s v="ENX2058"/>
    <s v="A119"/>
    <s v="EMP1030"/>
    <x v="649"/>
    <x v="573"/>
    <x v="1"/>
    <n v="2257"/>
    <n v="1535"/>
    <n v="1535"/>
    <n v="2257"/>
    <n v="722"/>
    <x v="61"/>
    <s v="Bobby Russell"/>
    <x v="649"/>
    <x v="1"/>
    <x v="4"/>
    <x v="2"/>
  </r>
  <r>
    <s v="AX23835"/>
    <s v="ENX2033"/>
    <s v="A168"/>
    <s v="EMP1040"/>
    <x v="27"/>
    <x v="602"/>
    <x v="2"/>
    <n v="2182"/>
    <n v="1200"/>
    <n v="3600"/>
    <n v="6546"/>
    <n v="2946"/>
    <x v="45"/>
    <s v="Patrick Ruiz"/>
    <x v="27"/>
    <x v="4"/>
    <x v="8"/>
    <x v="2"/>
  </r>
  <r>
    <s v="AX23837"/>
    <s v="ENX2067"/>
    <s v="A153"/>
    <s v="EMP1003"/>
    <x v="201"/>
    <x v="479"/>
    <x v="1"/>
    <n v="1119"/>
    <n v="683"/>
    <n v="683"/>
    <n v="1119"/>
    <n v="436"/>
    <x v="69"/>
    <s v="Christopher Tucker"/>
    <x v="201"/>
    <x v="0"/>
    <x v="10"/>
    <x v="2"/>
  </r>
  <r>
    <s v="AX23838"/>
    <s v="ENX2059"/>
    <s v="A168"/>
    <s v="EMP1012"/>
    <x v="676"/>
    <x v="636"/>
    <x v="0"/>
    <n v="1494"/>
    <n v="971"/>
    <n v="1942"/>
    <n v="2988"/>
    <n v="1046"/>
    <x v="45"/>
    <s v="John Reyes"/>
    <x v="676"/>
    <x v="0"/>
    <x v="5"/>
    <x v="2"/>
  </r>
  <r>
    <s v="AX23847"/>
    <s v="ENX2060"/>
    <s v="A131"/>
    <s v="EMP1029"/>
    <x v="674"/>
    <x v="695"/>
    <x v="1"/>
    <n v="1467"/>
    <n v="807"/>
    <n v="807"/>
    <n v="1467"/>
    <n v="660"/>
    <x v="66"/>
    <s v="Howard Gardner"/>
    <x v="674"/>
    <x v="6"/>
    <x v="10"/>
    <x v="2"/>
  </r>
  <r>
    <s v="AX23849"/>
    <s v="ENX2053"/>
    <s v="A101"/>
    <s v="EMP1008"/>
    <x v="685"/>
    <x v="473"/>
    <x v="2"/>
    <n v="596"/>
    <n v="358"/>
    <n v="1074"/>
    <n v="1788"/>
    <n v="714"/>
    <x v="26"/>
    <s v="Carl Elliott"/>
    <x v="685"/>
    <x v="6"/>
    <x v="4"/>
    <x v="2"/>
  </r>
  <r>
    <s v="AX23853"/>
    <s v="ENX2056"/>
    <s v="A150"/>
    <s v="EMP1044"/>
    <x v="10"/>
    <x v="726"/>
    <x v="1"/>
    <n v="1635"/>
    <n v="1046"/>
    <n v="1046"/>
    <n v="1635"/>
    <n v="589"/>
    <x v="27"/>
    <s v="Martin Carr"/>
    <x v="10"/>
    <x v="0"/>
    <x v="7"/>
    <x v="2"/>
  </r>
  <r>
    <s v="AX23856"/>
    <s v="ENX2072"/>
    <s v="A166"/>
    <s v="EMP1026"/>
    <x v="325"/>
    <x v="494"/>
    <x v="3"/>
    <n v="1887"/>
    <n v="1378"/>
    <n v="5512"/>
    <n v="7548"/>
    <n v="2036"/>
    <x v="65"/>
    <s v="Martin Perry"/>
    <x v="325"/>
    <x v="2"/>
    <x v="9"/>
    <x v="2"/>
  </r>
  <r>
    <s v="AX23860"/>
    <s v="ENX2085"/>
    <s v="A131"/>
    <s v="EMP1001"/>
    <x v="148"/>
    <x v="474"/>
    <x v="2"/>
    <n v="1862"/>
    <n v="1173"/>
    <n v="3519"/>
    <n v="5586"/>
    <n v="2067"/>
    <x v="66"/>
    <s v="Kevin Butler"/>
    <x v="148"/>
    <x v="4"/>
    <x v="10"/>
    <x v="2"/>
  </r>
  <r>
    <s v="AX23861"/>
    <s v="ENX2044"/>
    <s v="A153"/>
    <s v="EMP1043"/>
    <x v="215"/>
    <x v="685"/>
    <x v="1"/>
    <n v="886"/>
    <n v="478"/>
    <n v="478"/>
    <n v="886"/>
    <n v="408"/>
    <x v="69"/>
    <s v="Joshua Taylor"/>
    <x v="215"/>
    <x v="3"/>
    <x v="0"/>
    <x v="2"/>
  </r>
  <r>
    <s v="AX23873"/>
    <s v="ENX2027"/>
    <s v="A158"/>
    <s v="EMP1002"/>
    <x v="254"/>
    <x v="681"/>
    <x v="1"/>
    <n v="2497"/>
    <n v="1473"/>
    <n v="1473"/>
    <n v="2497"/>
    <n v="1024"/>
    <x v="4"/>
    <s v="Andrew Bowman"/>
    <x v="254"/>
    <x v="6"/>
    <x v="9"/>
    <x v="2"/>
  </r>
  <r>
    <s v="AX23874"/>
    <s v="ENX2082"/>
    <s v="A161"/>
    <s v="EMP1008"/>
    <x v="155"/>
    <x v="476"/>
    <x v="1"/>
    <n v="1103"/>
    <n v="838"/>
    <n v="838"/>
    <n v="1103"/>
    <n v="265"/>
    <x v="25"/>
    <s v="Carl Elliott"/>
    <x v="155"/>
    <x v="6"/>
    <x v="9"/>
    <x v="2"/>
  </r>
  <r>
    <s v="AX23880"/>
    <s v="ENX2002"/>
    <s v="A119"/>
    <s v="EMP1004"/>
    <x v="437"/>
    <x v="620"/>
    <x v="1"/>
    <n v="847"/>
    <n v="534"/>
    <n v="534"/>
    <n v="847"/>
    <n v="313"/>
    <x v="61"/>
    <s v="Kenneth Bradley"/>
    <x v="437"/>
    <x v="1"/>
    <x v="4"/>
    <x v="2"/>
  </r>
  <r>
    <s v="AX23885"/>
    <s v="ENX2031"/>
    <s v="A113"/>
    <s v="EMP1022"/>
    <x v="448"/>
    <x v="464"/>
    <x v="0"/>
    <n v="1638"/>
    <n v="1261"/>
    <n v="2522"/>
    <n v="3276"/>
    <n v="754"/>
    <x v="49"/>
    <s v="Walter Cook"/>
    <x v="448"/>
    <x v="2"/>
    <x v="8"/>
    <x v="2"/>
  </r>
  <r>
    <s v="AX23886"/>
    <s v="ENX2093"/>
    <s v="A127"/>
    <s v="EMP1036"/>
    <x v="168"/>
    <x v="719"/>
    <x v="1"/>
    <n v="112"/>
    <n v="90"/>
    <n v="90"/>
    <n v="112"/>
    <n v="22"/>
    <x v="5"/>
    <s v="Robert Reed"/>
    <x v="168"/>
    <x v="1"/>
    <x v="0"/>
    <x v="2"/>
  </r>
  <r>
    <s v="AX23892"/>
    <s v="ENX2003"/>
    <s v="A133"/>
    <s v="EMP1040"/>
    <x v="209"/>
    <x v="585"/>
    <x v="1"/>
    <n v="1783"/>
    <n v="1516"/>
    <n v="1516"/>
    <n v="1783"/>
    <n v="267"/>
    <x v="37"/>
    <s v="Patrick Ruiz"/>
    <x v="209"/>
    <x v="6"/>
    <x v="7"/>
    <x v="2"/>
  </r>
  <r>
    <s v="AX23893"/>
    <s v="ENX2030"/>
    <s v="A104"/>
    <s v="EMP1030"/>
    <x v="610"/>
    <x v="524"/>
    <x v="1"/>
    <n v="1899"/>
    <n v="1044"/>
    <n v="1044"/>
    <n v="1899"/>
    <n v="855"/>
    <x v="53"/>
    <s v="Bobby Russell"/>
    <x v="610"/>
    <x v="4"/>
    <x v="5"/>
    <x v="2"/>
  </r>
  <r>
    <s v="AX23896"/>
    <s v="ENX2008"/>
    <s v="A134"/>
    <s v="EMP1031"/>
    <x v="613"/>
    <x v="632"/>
    <x v="3"/>
    <n v="315"/>
    <n v="208"/>
    <n v="832"/>
    <n v="1260"/>
    <n v="428"/>
    <x v="7"/>
    <s v="Brian Thomas"/>
    <x v="613"/>
    <x v="3"/>
    <x v="11"/>
    <x v="2"/>
  </r>
  <r>
    <s v="AX23899"/>
    <s v="ENX2061"/>
    <s v="A167"/>
    <s v="EMP1039"/>
    <x v="704"/>
    <x v="616"/>
    <x v="1"/>
    <n v="913"/>
    <n v="584"/>
    <n v="584"/>
    <n v="913"/>
    <n v="329"/>
    <x v="10"/>
    <s v="Eugene Holmes"/>
    <x v="704"/>
    <x v="4"/>
    <x v="9"/>
    <x v="2"/>
  </r>
  <r>
    <s v="AX23903"/>
    <s v="ENX2027"/>
    <s v="A146"/>
    <s v="EMP1009"/>
    <x v="215"/>
    <x v="740"/>
    <x v="1"/>
    <n v="2497"/>
    <n v="1473"/>
    <n v="1473"/>
    <n v="2497"/>
    <n v="1024"/>
    <x v="8"/>
    <s v="Kenneth Fields"/>
    <x v="215"/>
    <x v="3"/>
    <x v="8"/>
    <x v="2"/>
  </r>
  <r>
    <s v="AX23905"/>
    <s v="ENX2034"/>
    <s v="A118"/>
    <s v="EMP1019"/>
    <x v="490"/>
    <x v="784"/>
    <x v="1"/>
    <n v="871"/>
    <n v="540"/>
    <n v="540"/>
    <n v="871"/>
    <n v="331"/>
    <x v="11"/>
    <s v="Roger Robertson"/>
    <x v="490"/>
    <x v="3"/>
    <x v="11"/>
    <x v="2"/>
  </r>
  <r>
    <s v="AX23907"/>
    <s v="ENX2059"/>
    <s v="A105"/>
    <s v="EMP1043"/>
    <x v="596"/>
    <x v="753"/>
    <x v="1"/>
    <n v="1494"/>
    <n v="971"/>
    <n v="971"/>
    <n v="1494"/>
    <n v="523"/>
    <x v="57"/>
    <s v="Joshua Taylor"/>
    <x v="596"/>
    <x v="4"/>
    <x v="11"/>
    <x v="2"/>
  </r>
  <r>
    <s v="AX23910"/>
    <s v="ENX2093"/>
    <s v="A167"/>
    <s v="EMP1023"/>
    <x v="588"/>
    <x v="687"/>
    <x v="1"/>
    <n v="112"/>
    <n v="90"/>
    <n v="90"/>
    <n v="112"/>
    <n v="22"/>
    <x v="10"/>
    <s v="Brian Davis"/>
    <x v="588"/>
    <x v="3"/>
    <x v="0"/>
    <x v="2"/>
  </r>
  <r>
    <s v="AX23913"/>
    <s v="ENX2058"/>
    <s v="A133"/>
    <s v="EMP1003"/>
    <x v="509"/>
    <x v="566"/>
    <x v="2"/>
    <n v="2257"/>
    <n v="1535"/>
    <n v="4605"/>
    <n v="6771"/>
    <n v="2166"/>
    <x v="37"/>
    <s v="Christopher Tucker"/>
    <x v="509"/>
    <x v="5"/>
    <x v="8"/>
    <x v="2"/>
  </r>
  <r>
    <s v="AX23916"/>
    <s v="ENX2066"/>
    <s v="A167"/>
    <s v="EMP1041"/>
    <x v="340"/>
    <x v="701"/>
    <x v="1"/>
    <n v="2091"/>
    <n v="1485"/>
    <n v="1485"/>
    <n v="2091"/>
    <n v="606"/>
    <x v="10"/>
    <s v="Joe Sims"/>
    <x v="340"/>
    <x v="6"/>
    <x v="11"/>
    <x v="2"/>
  </r>
  <r>
    <s v="AX23918"/>
    <s v="ENX2060"/>
    <s v="A141"/>
    <s v="EMP1033"/>
    <x v="766"/>
    <x v="482"/>
    <x v="1"/>
    <n v="1467"/>
    <n v="807"/>
    <n v="807"/>
    <n v="1467"/>
    <n v="660"/>
    <x v="23"/>
    <s v="Jerry Perry"/>
    <x v="766"/>
    <x v="6"/>
    <x v="11"/>
    <x v="2"/>
  </r>
  <r>
    <s v="AX23923"/>
    <s v="ENX2062"/>
    <s v="A104"/>
    <s v="EMP1005"/>
    <x v="469"/>
    <x v="607"/>
    <x v="0"/>
    <n v="2464"/>
    <n v="1774"/>
    <n v="3548"/>
    <n v="4928"/>
    <n v="1380"/>
    <x v="53"/>
    <s v="Ryan Welch"/>
    <x v="469"/>
    <x v="5"/>
    <x v="7"/>
    <x v="2"/>
  </r>
  <r>
    <s v="AX23932"/>
    <s v="ENX2040"/>
    <s v="A100"/>
    <s v="EMP1017"/>
    <x v="510"/>
    <x v="466"/>
    <x v="1"/>
    <n v="1889"/>
    <n v="945"/>
    <n v="945"/>
    <n v="1889"/>
    <n v="944"/>
    <x v="67"/>
    <s v="Brian Hansen"/>
    <x v="510"/>
    <x v="5"/>
    <x v="9"/>
    <x v="2"/>
  </r>
  <r>
    <s v="AX23933"/>
    <s v="ENX2081"/>
    <s v="A168"/>
    <s v="EMP1007"/>
    <x v="352"/>
    <x v="770"/>
    <x v="1"/>
    <n v="1566"/>
    <n v="1190"/>
    <n v="1190"/>
    <n v="1566"/>
    <n v="376"/>
    <x v="45"/>
    <s v="Jeremy Mendoza"/>
    <x v="352"/>
    <x v="3"/>
    <x v="9"/>
    <x v="2"/>
  </r>
  <r>
    <s v="AX23934"/>
    <s v="ENX2025"/>
    <s v="A161"/>
    <s v="EMP1009"/>
    <x v="78"/>
    <x v="773"/>
    <x v="0"/>
    <n v="667"/>
    <n v="387"/>
    <n v="774"/>
    <n v="1334"/>
    <n v="560"/>
    <x v="25"/>
    <s v="Kenneth Fields"/>
    <x v="78"/>
    <x v="0"/>
    <x v="3"/>
    <x v="2"/>
  </r>
  <r>
    <s v="AX23936"/>
    <s v="ENX2073"/>
    <s v="A138"/>
    <s v="EMP1039"/>
    <x v="525"/>
    <x v="624"/>
    <x v="2"/>
    <n v="95"/>
    <n v="61"/>
    <n v="183"/>
    <n v="285"/>
    <n v="102"/>
    <x v="6"/>
    <s v="Eugene Holmes"/>
    <x v="525"/>
    <x v="3"/>
    <x v="11"/>
    <x v="2"/>
  </r>
  <r>
    <s v="AX23945"/>
    <s v="ENX2014"/>
    <s v="A146"/>
    <s v="EMP1037"/>
    <x v="630"/>
    <x v="460"/>
    <x v="1"/>
    <n v="1809"/>
    <n v="1067"/>
    <n v="1067"/>
    <n v="1809"/>
    <n v="742"/>
    <x v="8"/>
    <s v="Carl Hall"/>
    <x v="630"/>
    <x v="0"/>
    <x v="6"/>
    <x v="2"/>
  </r>
  <r>
    <s v="AX23947"/>
    <s v="ENX2060"/>
    <s v="A118"/>
    <s v="EMP1027"/>
    <x v="615"/>
    <x v="454"/>
    <x v="0"/>
    <n v="1467"/>
    <n v="807"/>
    <n v="1614"/>
    <n v="2934"/>
    <n v="1320"/>
    <x v="11"/>
    <s v="Gary Rodriguez"/>
    <x v="615"/>
    <x v="1"/>
    <x v="7"/>
    <x v="2"/>
  </r>
  <r>
    <s v="AX23948"/>
    <s v="ENX2079"/>
    <s v="A168"/>
    <s v="EMP1031"/>
    <x v="605"/>
    <x v="648"/>
    <x v="3"/>
    <n v="1725"/>
    <n v="1363"/>
    <n v="5452"/>
    <n v="6900"/>
    <n v="1448"/>
    <x v="45"/>
    <s v="Brian Thomas"/>
    <x v="605"/>
    <x v="0"/>
    <x v="9"/>
    <x v="2"/>
  </r>
  <r>
    <s v="AX23952"/>
    <s v="ENX2090"/>
    <s v="A121"/>
    <s v="EMP1040"/>
    <x v="379"/>
    <x v="776"/>
    <x v="2"/>
    <n v="1338"/>
    <n v="682"/>
    <n v="2046"/>
    <n v="4014"/>
    <n v="1968"/>
    <x v="70"/>
    <s v="Patrick Ruiz"/>
    <x v="379"/>
    <x v="2"/>
    <x v="3"/>
    <x v="2"/>
  </r>
  <r>
    <s v="AX23955"/>
    <s v="ENX2013"/>
    <s v="A141"/>
    <s v="EMP1015"/>
    <x v="670"/>
    <x v="461"/>
    <x v="0"/>
    <n v="368"/>
    <n v="269"/>
    <n v="538"/>
    <n v="736"/>
    <n v="198"/>
    <x v="23"/>
    <s v="Justin Lynch"/>
    <x v="670"/>
    <x v="1"/>
    <x v="6"/>
    <x v="2"/>
  </r>
  <r>
    <s v="AX23957"/>
    <s v="ENX2014"/>
    <s v="A130"/>
    <s v="EMP1024"/>
    <x v="687"/>
    <x v="655"/>
    <x v="1"/>
    <n v="1809"/>
    <n v="1067"/>
    <n v="1067"/>
    <n v="1809"/>
    <n v="742"/>
    <x v="3"/>
    <s v="Ernest Wheeler"/>
    <x v="687"/>
    <x v="4"/>
    <x v="1"/>
    <x v="2"/>
  </r>
  <r>
    <s v="AX23958"/>
    <s v="ENX2052"/>
    <s v="A146"/>
    <s v="EMP1004"/>
    <x v="200"/>
    <x v="797"/>
    <x v="1"/>
    <n v="1526"/>
    <n v="1251"/>
    <n v="1251"/>
    <n v="1526"/>
    <n v="275"/>
    <x v="8"/>
    <s v="Kenneth Bradley"/>
    <x v="200"/>
    <x v="3"/>
    <x v="2"/>
    <x v="2"/>
  </r>
  <r>
    <s v="AX23959"/>
    <s v="ENX2001"/>
    <s v="A159"/>
    <s v="EMP1036"/>
    <x v="704"/>
    <x v="693"/>
    <x v="1"/>
    <n v="951"/>
    <n v="504"/>
    <n v="504"/>
    <n v="951"/>
    <n v="447"/>
    <x v="52"/>
    <s v="Robert Reed"/>
    <x v="704"/>
    <x v="1"/>
    <x v="0"/>
    <x v="2"/>
  </r>
  <r>
    <s v="AX23960"/>
    <s v="ENX2008"/>
    <s v="A154"/>
    <s v="EMP1044"/>
    <x v="462"/>
    <x v="624"/>
    <x v="0"/>
    <n v="315"/>
    <n v="208"/>
    <n v="416"/>
    <n v="630"/>
    <n v="214"/>
    <x v="55"/>
    <s v="Martin Carr"/>
    <x v="462"/>
    <x v="3"/>
    <x v="11"/>
    <x v="2"/>
  </r>
  <r>
    <s v="AX23963"/>
    <s v="ENX2043"/>
    <s v="A151"/>
    <s v="EMP1016"/>
    <x v="513"/>
    <x v="573"/>
    <x v="1"/>
    <n v="545"/>
    <n v="425"/>
    <n v="425"/>
    <n v="545"/>
    <n v="120"/>
    <x v="24"/>
    <s v="Henry Nelson"/>
    <x v="513"/>
    <x v="1"/>
    <x v="4"/>
    <x v="2"/>
  </r>
  <r>
    <s v="AX23965"/>
    <s v="ENX2063"/>
    <s v="A119"/>
    <s v="EMP1023"/>
    <x v="260"/>
    <x v="726"/>
    <x v="1"/>
    <n v="1708"/>
    <n v="871"/>
    <n v="871"/>
    <n v="1708"/>
    <n v="837"/>
    <x v="61"/>
    <s v="Brian Davis"/>
    <x v="260"/>
    <x v="0"/>
    <x v="7"/>
    <x v="2"/>
  </r>
  <r>
    <s v="AX23969"/>
    <s v="ENX2019"/>
    <s v="A149"/>
    <s v="EMP1044"/>
    <x v="640"/>
    <x v="770"/>
    <x v="1"/>
    <n v="800"/>
    <n v="536"/>
    <n v="536"/>
    <n v="800"/>
    <n v="264"/>
    <x v="42"/>
    <s v="Martin Carr"/>
    <x v="640"/>
    <x v="3"/>
    <x v="9"/>
    <x v="2"/>
  </r>
  <r>
    <s v="AX23971"/>
    <s v="ENX2004"/>
    <s v="A120"/>
    <s v="EMP1014"/>
    <x v="252"/>
    <x v="454"/>
    <x v="1"/>
    <n v="1278"/>
    <n v="665"/>
    <n v="665"/>
    <n v="1278"/>
    <n v="613"/>
    <x v="71"/>
    <s v="Ronald Reed"/>
    <x v="252"/>
    <x v="1"/>
    <x v="7"/>
    <x v="2"/>
  </r>
  <r>
    <s v="AX23975"/>
    <s v="ENX2028"/>
    <s v="A168"/>
    <s v="EMP1001"/>
    <x v="456"/>
    <x v="748"/>
    <x v="0"/>
    <n v="2283"/>
    <n v="1484"/>
    <n v="2968"/>
    <n v="4566"/>
    <n v="1598"/>
    <x v="45"/>
    <s v="Kevin Butler"/>
    <x v="456"/>
    <x v="1"/>
    <x v="3"/>
    <x v="2"/>
  </r>
  <r>
    <s v="AX23976"/>
    <s v="ENX2073"/>
    <s v="A164"/>
    <s v="EMP1021"/>
    <x v="213"/>
    <x v="789"/>
    <x v="2"/>
    <n v="95"/>
    <n v="61"/>
    <n v="183"/>
    <n v="285"/>
    <n v="102"/>
    <x v="68"/>
    <s v="Clarence Fox"/>
    <x v="213"/>
    <x v="0"/>
    <x v="10"/>
    <x v="2"/>
  </r>
  <r>
    <s v="AX23981"/>
    <s v="ENX2098"/>
    <s v="A135"/>
    <s v="EMP1005"/>
    <x v="601"/>
    <x v="763"/>
    <x v="0"/>
    <n v="1178"/>
    <n v="683"/>
    <n v="1366"/>
    <n v="2356"/>
    <n v="990"/>
    <x v="44"/>
    <s v="Ryan Welch"/>
    <x v="601"/>
    <x v="5"/>
    <x v="7"/>
    <x v="2"/>
  </r>
  <r>
    <s v="AX23982"/>
    <s v="ENX2015"/>
    <s v="A111"/>
    <s v="EMP1014"/>
    <x v="313"/>
    <x v="670"/>
    <x v="1"/>
    <n v="637"/>
    <n v="389"/>
    <n v="389"/>
    <n v="637"/>
    <n v="248"/>
    <x v="19"/>
    <s v="Ronald Reed"/>
    <x v="313"/>
    <x v="1"/>
    <x v="2"/>
    <x v="2"/>
  </r>
  <r>
    <s v="AX23983"/>
    <s v="ENX2018"/>
    <s v="A113"/>
    <s v="EMP1041"/>
    <x v="693"/>
    <x v="622"/>
    <x v="2"/>
    <n v="1972"/>
    <n v="1321"/>
    <n v="3963"/>
    <n v="5916"/>
    <n v="1953"/>
    <x v="49"/>
    <s v="Joe Sims"/>
    <x v="693"/>
    <x v="3"/>
    <x v="2"/>
    <x v="2"/>
  </r>
  <r>
    <s v="AX23985"/>
    <s v="ENX2036"/>
    <s v="A141"/>
    <s v="EMP1042"/>
    <x v="181"/>
    <x v="720"/>
    <x v="1"/>
    <n v="1582"/>
    <n v="1234"/>
    <n v="1234"/>
    <n v="1582"/>
    <n v="348"/>
    <x v="23"/>
    <s v="Scott Clark"/>
    <x v="181"/>
    <x v="1"/>
    <x v="6"/>
    <x v="2"/>
  </r>
  <r>
    <s v="AX23988"/>
    <s v="ENX2046"/>
    <s v="A154"/>
    <s v="EMP1005"/>
    <x v="595"/>
    <x v="683"/>
    <x v="1"/>
    <n v="2410"/>
    <n v="1518"/>
    <n v="1518"/>
    <n v="2410"/>
    <n v="892"/>
    <x v="55"/>
    <s v="Ryan Welch"/>
    <x v="595"/>
    <x v="1"/>
    <x v="11"/>
    <x v="2"/>
  </r>
  <r>
    <s v="AX23989"/>
    <s v="ENX2093"/>
    <s v="A154"/>
    <s v="EMP1022"/>
    <x v="46"/>
    <x v="709"/>
    <x v="1"/>
    <n v="112"/>
    <n v="90"/>
    <n v="90"/>
    <n v="112"/>
    <n v="22"/>
    <x v="55"/>
    <s v="Walter Cook"/>
    <x v="46"/>
    <x v="3"/>
    <x v="6"/>
    <x v="2"/>
  </r>
  <r>
    <s v="AX23993"/>
    <s v="ENX2059"/>
    <s v="A109"/>
    <s v="EMP1008"/>
    <x v="232"/>
    <x v="772"/>
    <x v="1"/>
    <n v="1494"/>
    <n v="971"/>
    <n v="971"/>
    <n v="1494"/>
    <n v="523"/>
    <x v="34"/>
    <s v="Carl Elliott"/>
    <x v="232"/>
    <x v="1"/>
    <x v="11"/>
    <x v="2"/>
  </r>
  <r>
    <s v="AX24000"/>
    <s v="ENX2073"/>
    <s v="A158"/>
    <s v="EMP1028"/>
    <x v="2"/>
    <x v="790"/>
    <x v="3"/>
    <n v="95"/>
    <n v="61"/>
    <n v="244"/>
    <n v="380"/>
    <n v="136"/>
    <x v="4"/>
    <s v="Howard Sims"/>
    <x v="2"/>
    <x v="2"/>
    <x v="11"/>
    <x v="2"/>
  </r>
  <r>
    <s v="AX24004"/>
    <s v="ENX2032"/>
    <s v="A107"/>
    <s v="EMP1017"/>
    <x v="633"/>
    <x v="575"/>
    <x v="0"/>
    <n v="1967"/>
    <n v="1397"/>
    <n v="2794"/>
    <n v="3934"/>
    <n v="1140"/>
    <x v="13"/>
    <s v="Brian Hansen"/>
    <x v="633"/>
    <x v="5"/>
    <x v="7"/>
    <x v="2"/>
  </r>
  <r>
    <s v="AX24010"/>
    <s v="ENX2023"/>
    <s v="A112"/>
    <s v="EMP1021"/>
    <x v="30"/>
    <x v="528"/>
    <x v="1"/>
    <n v="818"/>
    <n v="450"/>
    <n v="450"/>
    <n v="818"/>
    <n v="368"/>
    <x v="40"/>
    <s v="Clarence Fox"/>
    <x v="30"/>
    <x v="3"/>
    <x v="5"/>
    <x v="2"/>
  </r>
  <r>
    <s v="AX24013"/>
    <s v="ENX2035"/>
    <s v="A118"/>
    <s v="EMP1031"/>
    <x v="615"/>
    <x v="540"/>
    <x v="1"/>
    <n v="458"/>
    <n v="376"/>
    <n v="376"/>
    <n v="458"/>
    <n v="82"/>
    <x v="11"/>
    <s v="Brian Thomas"/>
    <x v="615"/>
    <x v="4"/>
    <x v="4"/>
    <x v="2"/>
  </r>
  <r>
    <s v="AX24019"/>
    <s v="ENX2006"/>
    <s v="A126"/>
    <s v="EMP1017"/>
    <x v="308"/>
    <x v="489"/>
    <x v="1"/>
    <n v="1826"/>
    <n v="1443"/>
    <n v="1443"/>
    <n v="1826"/>
    <n v="383"/>
    <x v="38"/>
    <s v="Brian Hansen"/>
    <x v="308"/>
    <x v="3"/>
    <x v="5"/>
    <x v="2"/>
  </r>
  <r>
    <s v="AX24026"/>
    <s v="ENX2024"/>
    <s v="A143"/>
    <s v="EMP1025"/>
    <x v="161"/>
    <x v="663"/>
    <x v="1"/>
    <n v="356"/>
    <n v="292"/>
    <n v="292"/>
    <n v="356"/>
    <n v="64"/>
    <x v="9"/>
    <s v="Ernest Wagner"/>
    <x v="161"/>
    <x v="3"/>
    <x v="9"/>
    <x v="2"/>
  </r>
  <r>
    <s v="AX24027"/>
    <s v="ENX2005"/>
    <s v="A131"/>
    <s v="EMP1027"/>
    <x v="753"/>
    <x v="719"/>
    <x v="1"/>
    <n v="684"/>
    <n v="561"/>
    <n v="561"/>
    <n v="684"/>
    <n v="123"/>
    <x v="66"/>
    <s v="Gary Rodriguez"/>
    <x v="753"/>
    <x v="1"/>
    <x v="0"/>
    <x v="2"/>
  </r>
  <r>
    <s v="AX24029"/>
    <s v="ENX2087"/>
    <s v="A138"/>
    <s v="EMP1029"/>
    <x v="575"/>
    <x v="601"/>
    <x v="2"/>
    <n v="1022"/>
    <n v="818"/>
    <n v="2454"/>
    <n v="3066"/>
    <n v="612"/>
    <x v="6"/>
    <s v="Howard Gardner"/>
    <x v="575"/>
    <x v="6"/>
    <x v="5"/>
    <x v="2"/>
  </r>
  <r>
    <s v="AX24030"/>
    <s v="ENX2044"/>
    <s v="A165"/>
    <s v="EMP1009"/>
    <x v="94"/>
    <x v="479"/>
    <x v="3"/>
    <n v="886"/>
    <n v="478"/>
    <n v="1912"/>
    <n v="3544"/>
    <n v="1632"/>
    <x v="51"/>
    <s v="Kenneth Fields"/>
    <x v="94"/>
    <x v="0"/>
    <x v="10"/>
    <x v="2"/>
  </r>
  <r>
    <s v="AX24042"/>
    <s v="ENX2030"/>
    <s v="A162"/>
    <s v="EMP1026"/>
    <x v="214"/>
    <x v="571"/>
    <x v="1"/>
    <n v="1899"/>
    <n v="1044"/>
    <n v="1044"/>
    <n v="1899"/>
    <n v="855"/>
    <x v="48"/>
    <s v="Martin Perry"/>
    <x v="214"/>
    <x v="0"/>
    <x v="4"/>
    <x v="2"/>
  </r>
  <r>
    <s v="AX24045"/>
    <s v="ENX2065"/>
    <s v="A129"/>
    <s v="EMP1036"/>
    <x v="177"/>
    <x v="656"/>
    <x v="2"/>
    <n v="2396"/>
    <n v="1965"/>
    <n v="5895"/>
    <n v="7188"/>
    <n v="1293"/>
    <x v="59"/>
    <s v="Robert Reed"/>
    <x v="177"/>
    <x v="5"/>
    <x v="11"/>
    <x v="2"/>
  </r>
  <r>
    <s v="AX24048"/>
    <s v="ENX2018"/>
    <s v="A112"/>
    <s v="EMP1010"/>
    <x v="488"/>
    <x v="795"/>
    <x v="1"/>
    <n v="1972"/>
    <n v="1321"/>
    <n v="1321"/>
    <n v="1972"/>
    <n v="651"/>
    <x v="40"/>
    <s v="Joshua Cook"/>
    <x v="488"/>
    <x v="5"/>
    <x v="11"/>
    <x v="2"/>
  </r>
  <r>
    <s v="AX24052"/>
    <s v="ENX2091"/>
    <s v="A162"/>
    <s v="EMP1026"/>
    <x v="668"/>
    <x v="481"/>
    <x v="0"/>
    <n v="368"/>
    <n v="294"/>
    <n v="588"/>
    <n v="736"/>
    <n v="148"/>
    <x v="48"/>
    <s v="Martin Perry"/>
    <x v="668"/>
    <x v="5"/>
    <x v="0"/>
    <x v="2"/>
  </r>
  <r>
    <s v="AX24057"/>
    <s v="ENX2092"/>
    <s v="A117"/>
    <s v="EMP1026"/>
    <x v="259"/>
    <x v="448"/>
    <x v="2"/>
    <n v="1639"/>
    <n v="1295"/>
    <n v="3885"/>
    <n v="4917"/>
    <n v="1032"/>
    <x v="63"/>
    <s v="Martin Perry"/>
    <x v="259"/>
    <x v="1"/>
    <x v="11"/>
    <x v="2"/>
  </r>
  <r>
    <s v="AX24058"/>
    <s v="ENX2053"/>
    <s v="A149"/>
    <s v="EMP1016"/>
    <x v="450"/>
    <x v="598"/>
    <x v="1"/>
    <n v="596"/>
    <n v="358"/>
    <n v="358"/>
    <n v="596"/>
    <n v="238"/>
    <x v="42"/>
    <s v="Henry Nelson"/>
    <x v="450"/>
    <x v="2"/>
    <x v="7"/>
    <x v="2"/>
  </r>
  <r>
    <s v="AX24061"/>
    <s v="ENX2008"/>
    <s v="A111"/>
    <s v="EMP1011"/>
    <x v="401"/>
    <x v="510"/>
    <x v="1"/>
    <n v="315"/>
    <n v="208"/>
    <n v="208"/>
    <n v="315"/>
    <n v="107"/>
    <x v="19"/>
    <s v="Larry Marshall"/>
    <x v="401"/>
    <x v="5"/>
    <x v="4"/>
    <x v="2"/>
  </r>
  <r>
    <s v="AX24064"/>
    <s v="ENX2007"/>
    <s v="A171"/>
    <s v="EMP1042"/>
    <x v="117"/>
    <x v="549"/>
    <x v="0"/>
    <n v="1405"/>
    <n v="1054"/>
    <n v="2108"/>
    <n v="2810"/>
    <n v="702"/>
    <x v="58"/>
    <s v="Scott Clark"/>
    <x v="117"/>
    <x v="5"/>
    <x v="1"/>
    <x v="2"/>
  </r>
  <r>
    <s v="AX24065"/>
    <s v="ENX2036"/>
    <s v="A139"/>
    <s v="EMP1019"/>
    <x v="486"/>
    <x v="754"/>
    <x v="1"/>
    <n v="1582"/>
    <n v="1234"/>
    <n v="1234"/>
    <n v="1582"/>
    <n v="348"/>
    <x v="12"/>
    <s v="Roger Robertson"/>
    <x v="486"/>
    <x v="2"/>
    <x v="1"/>
    <x v="2"/>
  </r>
  <r>
    <s v="AX24068"/>
    <s v="ENX2060"/>
    <s v="A105"/>
    <s v="EMP1021"/>
    <x v="375"/>
    <x v="582"/>
    <x v="1"/>
    <n v="1467"/>
    <n v="807"/>
    <n v="807"/>
    <n v="1467"/>
    <n v="660"/>
    <x v="57"/>
    <s v="Clarence Fox"/>
    <x v="375"/>
    <x v="1"/>
    <x v="8"/>
    <x v="2"/>
  </r>
  <r>
    <s v="AX24070"/>
    <s v="ENX2099"/>
    <s v="A157"/>
    <s v="EMP1007"/>
    <x v="215"/>
    <x v="667"/>
    <x v="1"/>
    <n v="1367"/>
    <n v="984"/>
    <n v="984"/>
    <n v="1367"/>
    <n v="383"/>
    <x v="0"/>
    <s v="Jeremy Mendoza"/>
    <x v="215"/>
    <x v="4"/>
    <x v="5"/>
    <x v="2"/>
  </r>
  <r>
    <s v="AX24071"/>
    <s v="ENX2028"/>
    <s v="A165"/>
    <s v="EMP1016"/>
    <x v="126"/>
    <x v="663"/>
    <x v="1"/>
    <n v="2283"/>
    <n v="1484"/>
    <n v="1484"/>
    <n v="2283"/>
    <n v="799"/>
    <x v="51"/>
    <s v="Henry Nelson"/>
    <x v="126"/>
    <x v="3"/>
    <x v="9"/>
    <x v="2"/>
  </r>
  <r>
    <s v="AX24072"/>
    <s v="ENX2025"/>
    <s v="A107"/>
    <s v="EMP1004"/>
    <x v="524"/>
    <x v="547"/>
    <x v="1"/>
    <n v="667"/>
    <n v="387"/>
    <n v="387"/>
    <n v="667"/>
    <n v="280"/>
    <x v="13"/>
    <s v="Kenneth Bradley"/>
    <x v="524"/>
    <x v="5"/>
    <x v="8"/>
    <x v="2"/>
  </r>
  <r>
    <s v="AX24076"/>
    <s v="ENX2042"/>
    <s v="A121"/>
    <s v="EMP1036"/>
    <x v="117"/>
    <x v="788"/>
    <x v="3"/>
    <n v="203"/>
    <n v="154"/>
    <n v="616"/>
    <n v="812"/>
    <n v="196"/>
    <x v="70"/>
    <s v="Robert Reed"/>
    <x v="117"/>
    <x v="6"/>
    <x v="0"/>
    <x v="2"/>
  </r>
  <r>
    <s v="AX24079"/>
    <s v="ENX2064"/>
    <s v="A151"/>
    <s v="EMP1023"/>
    <x v="111"/>
    <x v="795"/>
    <x v="1"/>
    <n v="1414"/>
    <n v="962"/>
    <n v="962"/>
    <n v="1414"/>
    <n v="452"/>
    <x v="24"/>
    <s v="Brian Davis"/>
    <x v="111"/>
    <x v="5"/>
    <x v="11"/>
    <x v="2"/>
  </r>
  <r>
    <s v="AX24081"/>
    <s v="ENX2021"/>
    <s v="A157"/>
    <s v="EMP1015"/>
    <x v="152"/>
    <x v="461"/>
    <x v="1"/>
    <n v="217"/>
    <n v="171"/>
    <n v="171"/>
    <n v="217"/>
    <n v="46"/>
    <x v="0"/>
    <s v="Justin Lynch"/>
    <x v="152"/>
    <x v="1"/>
    <x v="6"/>
    <x v="2"/>
  </r>
  <r>
    <s v="AX24083"/>
    <s v="ENX2090"/>
    <s v="A151"/>
    <s v="EMP1011"/>
    <x v="788"/>
    <x v="642"/>
    <x v="3"/>
    <n v="1338"/>
    <n v="682"/>
    <n v="2728"/>
    <n v="5352"/>
    <n v="2624"/>
    <x v="24"/>
    <s v="Larry Marshall"/>
    <x v="788"/>
    <x v="4"/>
    <x v="7"/>
    <x v="2"/>
  </r>
  <r>
    <s v="AX24085"/>
    <s v="ENX2059"/>
    <s v="A165"/>
    <s v="EMP1017"/>
    <x v="231"/>
    <x v="662"/>
    <x v="0"/>
    <n v="1494"/>
    <n v="971"/>
    <n v="1942"/>
    <n v="2988"/>
    <n v="1046"/>
    <x v="51"/>
    <s v="Brian Hansen"/>
    <x v="231"/>
    <x v="1"/>
    <x v="2"/>
    <x v="2"/>
  </r>
  <r>
    <s v="AX24089"/>
    <s v="ENX2037"/>
    <s v="A124"/>
    <s v="EMP1038"/>
    <x v="136"/>
    <x v="664"/>
    <x v="3"/>
    <n v="880"/>
    <n v="634"/>
    <n v="2536"/>
    <n v="3520"/>
    <n v="984"/>
    <x v="21"/>
    <s v="Scott Mason"/>
    <x v="136"/>
    <x v="0"/>
    <x v="8"/>
    <x v="2"/>
  </r>
  <r>
    <s v="AX24093"/>
    <s v="ENX2060"/>
    <s v="A164"/>
    <s v="EMP1033"/>
    <x v="272"/>
    <x v="465"/>
    <x v="2"/>
    <n v="1467"/>
    <n v="807"/>
    <n v="2421"/>
    <n v="4401"/>
    <n v="1980"/>
    <x v="68"/>
    <s v="Jerry Perry"/>
    <x v="272"/>
    <x v="4"/>
    <x v="5"/>
    <x v="2"/>
  </r>
  <r>
    <s v="AX24095"/>
    <s v="ENX2018"/>
    <s v="A109"/>
    <s v="EMP1000"/>
    <x v="445"/>
    <x v="714"/>
    <x v="1"/>
    <n v="1972"/>
    <n v="1321"/>
    <n v="1321"/>
    <n v="1972"/>
    <n v="651"/>
    <x v="34"/>
    <s v="Fred Robertson"/>
    <x v="445"/>
    <x v="5"/>
    <x v="3"/>
    <x v="2"/>
  </r>
  <r>
    <s v="AX24097"/>
    <s v="ENX2014"/>
    <s v="A134"/>
    <s v="EMP1030"/>
    <x v="152"/>
    <x v="720"/>
    <x v="2"/>
    <n v="1809"/>
    <n v="1067"/>
    <n v="3201"/>
    <n v="5427"/>
    <n v="2226"/>
    <x v="7"/>
    <s v="Bobby Russell"/>
    <x v="152"/>
    <x v="1"/>
    <x v="6"/>
    <x v="2"/>
  </r>
  <r>
    <s v="AX24098"/>
    <s v="ENX2080"/>
    <s v="A170"/>
    <s v="EMP1022"/>
    <x v="157"/>
    <x v="577"/>
    <x v="1"/>
    <n v="2353"/>
    <n v="1788"/>
    <n v="1788"/>
    <n v="2353"/>
    <n v="565"/>
    <x v="18"/>
    <s v="Walter Cook"/>
    <x v="157"/>
    <x v="4"/>
    <x v="10"/>
    <x v="2"/>
  </r>
  <r>
    <s v="AX24101"/>
    <s v="ENX2012"/>
    <s v="A124"/>
    <s v="EMP1026"/>
    <x v="737"/>
    <x v="787"/>
    <x v="1"/>
    <n v="1353"/>
    <n v="947"/>
    <n v="947"/>
    <n v="1353"/>
    <n v="406"/>
    <x v="21"/>
    <s v="Martin Perry"/>
    <x v="737"/>
    <x v="5"/>
    <x v="3"/>
    <x v="2"/>
  </r>
  <r>
    <s v="AX24102"/>
    <s v="ENX2028"/>
    <s v="A128"/>
    <s v="EMP1017"/>
    <x v="243"/>
    <x v="535"/>
    <x v="1"/>
    <n v="2283"/>
    <n v="1484"/>
    <n v="1484"/>
    <n v="2283"/>
    <n v="799"/>
    <x v="16"/>
    <s v="Brian Hansen"/>
    <x v="243"/>
    <x v="1"/>
    <x v="8"/>
    <x v="2"/>
  </r>
  <r>
    <s v="AX24103"/>
    <s v="ENX2063"/>
    <s v="A148"/>
    <s v="EMP1036"/>
    <x v="213"/>
    <x v="569"/>
    <x v="3"/>
    <n v="1708"/>
    <n v="871"/>
    <n v="3484"/>
    <n v="6832"/>
    <n v="3348"/>
    <x v="31"/>
    <s v="Robert Reed"/>
    <x v="213"/>
    <x v="4"/>
    <x v="1"/>
    <x v="2"/>
  </r>
  <r>
    <s v="AX24104"/>
    <s v="ENX2054"/>
    <s v="A156"/>
    <s v="EMP1022"/>
    <x v="152"/>
    <x v="719"/>
    <x v="1"/>
    <n v="127"/>
    <n v="79"/>
    <n v="79"/>
    <n v="127"/>
    <n v="48"/>
    <x v="39"/>
    <s v="Walter Cook"/>
    <x v="152"/>
    <x v="1"/>
    <x v="0"/>
    <x v="2"/>
  </r>
  <r>
    <s v="AX24105"/>
    <s v="ENX2062"/>
    <s v="A103"/>
    <s v="EMP1010"/>
    <x v="211"/>
    <x v="790"/>
    <x v="2"/>
    <n v="2464"/>
    <n v="1774"/>
    <n v="5322"/>
    <n v="7392"/>
    <n v="2070"/>
    <x v="2"/>
    <s v="Joshua Cook"/>
    <x v="211"/>
    <x v="2"/>
    <x v="11"/>
    <x v="2"/>
  </r>
  <r>
    <s v="AX24108"/>
    <s v="ENX2077"/>
    <s v="A127"/>
    <s v="EMP1034"/>
    <x v="207"/>
    <x v="757"/>
    <x v="2"/>
    <n v="530"/>
    <n v="424"/>
    <n v="1272"/>
    <n v="1590"/>
    <n v="318"/>
    <x v="5"/>
    <s v="Arthur Mccoy"/>
    <x v="207"/>
    <x v="5"/>
    <x v="6"/>
    <x v="2"/>
  </r>
  <r>
    <s v="AX24111"/>
    <s v="ENX2047"/>
    <s v="A145"/>
    <s v="EMP1016"/>
    <x v="551"/>
    <x v="509"/>
    <x v="3"/>
    <n v="290"/>
    <n v="200"/>
    <n v="800"/>
    <n v="1160"/>
    <n v="360"/>
    <x v="50"/>
    <s v="Henry Nelson"/>
    <x v="551"/>
    <x v="2"/>
    <x v="2"/>
    <x v="2"/>
  </r>
  <r>
    <s v="AX24114"/>
    <s v="ENX2040"/>
    <s v="A117"/>
    <s v="EMP1036"/>
    <x v="28"/>
    <x v="617"/>
    <x v="0"/>
    <n v="1889"/>
    <n v="945"/>
    <n v="1890"/>
    <n v="3778"/>
    <n v="1888"/>
    <x v="63"/>
    <s v="Robert Reed"/>
    <x v="28"/>
    <x v="0"/>
    <x v="2"/>
    <x v="2"/>
  </r>
  <r>
    <s v="AX24119"/>
    <s v="ENX2074"/>
    <s v="A101"/>
    <s v="EMP1014"/>
    <x v="704"/>
    <x v="672"/>
    <x v="0"/>
    <n v="504"/>
    <n v="408"/>
    <n v="816"/>
    <n v="1008"/>
    <n v="192"/>
    <x v="26"/>
    <s v="Ronald Reed"/>
    <x v="704"/>
    <x v="4"/>
    <x v="11"/>
    <x v="2"/>
  </r>
  <r>
    <s v="AX24120"/>
    <s v="ENX2072"/>
    <s v="A129"/>
    <s v="EMP1006"/>
    <x v="503"/>
    <x v="694"/>
    <x v="1"/>
    <n v="1887"/>
    <n v="1378"/>
    <n v="1378"/>
    <n v="1887"/>
    <n v="509"/>
    <x v="59"/>
    <s v="Sean Miller"/>
    <x v="503"/>
    <x v="0"/>
    <x v="4"/>
    <x v="2"/>
  </r>
  <r>
    <s v="AX24123"/>
    <s v="ENX2037"/>
    <s v="A125"/>
    <s v="EMP1014"/>
    <x v="208"/>
    <x v="737"/>
    <x v="2"/>
    <n v="880"/>
    <n v="634"/>
    <n v="1902"/>
    <n v="2640"/>
    <n v="738"/>
    <x v="72"/>
    <s v="Ronald Reed"/>
    <x v="208"/>
    <x v="4"/>
    <x v="11"/>
    <x v="2"/>
  </r>
  <r>
    <s v="AX24126"/>
    <s v="ENX2075"/>
    <s v="A159"/>
    <s v="EMP1038"/>
    <x v="118"/>
    <x v="485"/>
    <x v="1"/>
    <n v="400"/>
    <n v="208"/>
    <n v="208"/>
    <n v="400"/>
    <n v="192"/>
    <x v="52"/>
    <s v="Scott Mason"/>
    <x v="118"/>
    <x v="5"/>
    <x v="0"/>
    <x v="2"/>
  </r>
  <r>
    <s v="AX24127"/>
    <s v="ENX2076"/>
    <s v="A158"/>
    <s v="EMP1026"/>
    <x v="545"/>
    <x v="768"/>
    <x v="1"/>
    <n v="1522"/>
    <n v="791"/>
    <n v="791"/>
    <n v="1522"/>
    <n v="731"/>
    <x v="4"/>
    <s v="Martin Perry"/>
    <x v="545"/>
    <x v="2"/>
    <x v="5"/>
    <x v="2"/>
  </r>
  <r>
    <s v="AX24128"/>
    <s v="ENX2001"/>
    <s v="A130"/>
    <s v="EMP1001"/>
    <x v="38"/>
    <x v="746"/>
    <x v="1"/>
    <n v="951"/>
    <n v="504"/>
    <n v="504"/>
    <n v="951"/>
    <n v="447"/>
    <x v="3"/>
    <s v="Kevin Butler"/>
    <x v="38"/>
    <x v="3"/>
    <x v="2"/>
    <x v="2"/>
  </r>
  <r>
    <s v="AX24130"/>
    <s v="ENX2006"/>
    <s v="A168"/>
    <s v="EMP1029"/>
    <x v="40"/>
    <x v="599"/>
    <x v="1"/>
    <n v="1826"/>
    <n v="1443"/>
    <n v="1443"/>
    <n v="1826"/>
    <n v="383"/>
    <x v="45"/>
    <s v="Howard Gardner"/>
    <x v="40"/>
    <x v="0"/>
    <x v="7"/>
    <x v="2"/>
  </r>
  <r>
    <s v="AX24134"/>
    <s v="ENX2045"/>
    <s v="A119"/>
    <s v="EMP1007"/>
    <x v="559"/>
    <x v="611"/>
    <x v="1"/>
    <n v="556"/>
    <n v="395"/>
    <n v="395"/>
    <n v="556"/>
    <n v="161"/>
    <x v="61"/>
    <s v="Jeremy Mendoza"/>
    <x v="559"/>
    <x v="3"/>
    <x v="3"/>
    <x v="2"/>
  </r>
  <r>
    <s v="AX24137"/>
    <s v="ENX2070"/>
    <s v="A140"/>
    <s v="EMP1029"/>
    <x v="250"/>
    <x v="586"/>
    <x v="1"/>
    <n v="1671"/>
    <n v="1220"/>
    <n v="1220"/>
    <n v="1671"/>
    <n v="451"/>
    <x v="46"/>
    <s v="Howard Gardner"/>
    <x v="250"/>
    <x v="1"/>
    <x v="1"/>
    <x v="2"/>
  </r>
  <r>
    <s v="AX24138"/>
    <s v="ENX2096"/>
    <s v="A128"/>
    <s v="EMP1038"/>
    <x v="397"/>
    <x v="648"/>
    <x v="2"/>
    <n v="1587"/>
    <n v="1301"/>
    <n v="3903"/>
    <n v="4761"/>
    <n v="858"/>
    <x v="16"/>
    <s v="Scott Mason"/>
    <x v="397"/>
    <x v="0"/>
    <x v="9"/>
    <x v="2"/>
  </r>
  <r>
    <s v="AX24140"/>
    <s v="ENX2065"/>
    <s v="A104"/>
    <s v="EMP1003"/>
    <x v="101"/>
    <x v="566"/>
    <x v="1"/>
    <n v="2396"/>
    <n v="1965"/>
    <n v="1965"/>
    <n v="2396"/>
    <n v="431"/>
    <x v="53"/>
    <s v="Christopher Tucker"/>
    <x v="101"/>
    <x v="5"/>
    <x v="8"/>
    <x v="2"/>
  </r>
  <r>
    <s v="AX24141"/>
    <s v="ENX2014"/>
    <s v="A108"/>
    <s v="EMP1017"/>
    <x v="783"/>
    <x v="450"/>
    <x v="1"/>
    <n v="1809"/>
    <n v="1067"/>
    <n v="1067"/>
    <n v="1809"/>
    <n v="742"/>
    <x v="64"/>
    <s v="Brian Hansen"/>
    <x v="783"/>
    <x v="0"/>
    <x v="10"/>
    <x v="2"/>
  </r>
  <r>
    <s v="AX24144"/>
    <s v="ENX2094"/>
    <s v="A104"/>
    <s v="EMP1043"/>
    <x v="351"/>
    <x v="551"/>
    <x v="3"/>
    <n v="771"/>
    <n v="648"/>
    <n v="2592"/>
    <n v="3084"/>
    <n v="492"/>
    <x v="53"/>
    <s v="Joshua Taylor"/>
    <x v="351"/>
    <x v="4"/>
    <x v="8"/>
    <x v="2"/>
  </r>
  <r>
    <s v="AX24159"/>
    <s v="ENX2067"/>
    <s v="A116"/>
    <s v="EMP1000"/>
    <x v="436"/>
    <x v="559"/>
    <x v="1"/>
    <n v="1119"/>
    <n v="683"/>
    <n v="683"/>
    <n v="1119"/>
    <n v="436"/>
    <x v="47"/>
    <s v="Fred Robertson"/>
    <x v="436"/>
    <x v="4"/>
    <x v="4"/>
    <x v="2"/>
  </r>
  <r>
    <s v="AX24162"/>
    <s v="ENX2073"/>
    <s v="A119"/>
    <s v="EMP1005"/>
    <x v="94"/>
    <x v="710"/>
    <x v="1"/>
    <n v="95"/>
    <n v="61"/>
    <n v="61"/>
    <n v="95"/>
    <n v="34"/>
    <x v="61"/>
    <s v="Ryan Welch"/>
    <x v="94"/>
    <x v="6"/>
    <x v="10"/>
    <x v="2"/>
  </r>
  <r>
    <s v="AX24164"/>
    <s v="ENX2001"/>
    <s v="A173"/>
    <s v="EMP1038"/>
    <x v="414"/>
    <x v="777"/>
    <x v="1"/>
    <n v="951"/>
    <n v="504"/>
    <n v="504"/>
    <n v="951"/>
    <n v="447"/>
    <x v="14"/>
    <s v="Scott Mason"/>
    <x v="414"/>
    <x v="5"/>
    <x v="6"/>
    <x v="2"/>
  </r>
  <r>
    <s v="AX24166"/>
    <s v="ENX2079"/>
    <s v="A158"/>
    <s v="EMP1034"/>
    <x v="506"/>
    <x v="490"/>
    <x v="1"/>
    <n v="1725"/>
    <n v="1363"/>
    <n v="1363"/>
    <n v="1725"/>
    <n v="362"/>
    <x v="4"/>
    <s v="Arthur Mccoy"/>
    <x v="506"/>
    <x v="2"/>
    <x v="10"/>
    <x v="2"/>
  </r>
  <r>
    <s v="AX24170"/>
    <s v="ENX2025"/>
    <s v="A143"/>
    <s v="EMP1039"/>
    <x v="347"/>
    <x v="796"/>
    <x v="1"/>
    <n v="667"/>
    <n v="387"/>
    <n v="387"/>
    <n v="667"/>
    <n v="280"/>
    <x v="9"/>
    <s v="Eugene Holmes"/>
    <x v="347"/>
    <x v="1"/>
    <x v="5"/>
    <x v="2"/>
  </r>
  <r>
    <s v="AX24171"/>
    <s v="ENX2011"/>
    <s v="A150"/>
    <s v="EMP1033"/>
    <x v="291"/>
    <x v="766"/>
    <x v="1"/>
    <n v="530"/>
    <n v="435"/>
    <n v="435"/>
    <n v="530"/>
    <n v="95"/>
    <x v="27"/>
    <s v="Jerry Perry"/>
    <x v="291"/>
    <x v="1"/>
    <x v="5"/>
    <x v="2"/>
  </r>
  <r>
    <s v="AX24172"/>
    <s v="ENX2009"/>
    <s v="A117"/>
    <s v="EMP1032"/>
    <x v="267"/>
    <x v="660"/>
    <x v="2"/>
    <n v="584"/>
    <n v="420"/>
    <n v="1260"/>
    <n v="1752"/>
    <n v="492"/>
    <x v="63"/>
    <s v="Larry Castillo"/>
    <x v="267"/>
    <x v="6"/>
    <x v="5"/>
    <x v="2"/>
  </r>
  <r>
    <s v="AX24173"/>
    <s v="ENX2020"/>
    <s v="A156"/>
    <s v="EMP1031"/>
    <x v="752"/>
    <x v="470"/>
    <x v="1"/>
    <n v="2005"/>
    <n v="1223"/>
    <n v="1223"/>
    <n v="2005"/>
    <n v="782"/>
    <x v="39"/>
    <s v="Brian Thomas"/>
    <x v="752"/>
    <x v="3"/>
    <x v="7"/>
    <x v="2"/>
  </r>
  <r>
    <s v="AX24174"/>
    <s v="ENX2067"/>
    <s v="A140"/>
    <s v="EMP1001"/>
    <x v="122"/>
    <x v="456"/>
    <x v="1"/>
    <n v="1119"/>
    <n v="683"/>
    <n v="683"/>
    <n v="1119"/>
    <n v="436"/>
    <x v="46"/>
    <s v="Kevin Butler"/>
    <x v="122"/>
    <x v="1"/>
    <x v="2"/>
    <x v="2"/>
  </r>
  <r>
    <s v="AX24175"/>
    <s v="ENX2009"/>
    <s v="A120"/>
    <s v="EMP1021"/>
    <x v="253"/>
    <x v="708"/>
    <x v="1"/>
    <n v="584"/>
    <n v="420"/>
    <n v="420"/>
    <n v="584"/>
    <n v="164"/>
    <x v="71"/>
    <s v="Clarence Fox"/>
    <x v="253"/>
    <x v="4"/>
    <x v="4"/>
    <x v="2"/>
  </r>
  <r>
    <s v="AX24176"/>
    <s v="ENX2076"/>
    <s v="A118"/>
    <s v="EMP1009"/>
    <x v="175"/>
    <x v="729"/>
    <x v="3"/>
    <n v="1522"/>
    <n v="791"/>
    <n v="3164"/>
    <n v="6088"/>
    <n v="2924"/>
    <x v="11"/>
    <s v="Kenneth Fields"/>
    <x v="175"/>
    <x v="5"/>
    <x v="6"/>
    <x v="2"/>
  </r>
  <r>
    <s v="AX24180"/>
    <s v="ENX2032"/>
    <s v="A167"/>
    <s v="EMP1027"/>
    <x v="505"/>
    <x v="790"/>
    <x v="2"/>
    <n v="1967"/>
    <n v="1397"/>
    <n v="4191"/>
    <n v="5901"/>
    <n v="1710"/>
    <x v="10"/>
    <s v="Gary Rodriguez"/>
    <x v="505"/>
    <x v="2"/>
    <x v="11"/>
    <x v="2"/>
  </r>
  <r>
    <s v="AX24183"/>
    <s v="ENX2021"/>
    <s v="A130"/>
    <s v="EMP1017"/>
    <x v="240"/>
    <x v="493"/>
    <x v="1"/>
    <n v="217"/>
    <n v="171"/>
    <n v="171"/>
    <n v="217"/>
    <n v="46"/>
    <x v="3"/>
    <s v="Brian Hansen"/>
    <x v="240"/>
    <x v="0"/>
    <x v="1"/>
    <x v="2"/>
  </r>
  <r>
    <s v="AX24185"/>
    <s v="ENX2073"/>
    <s v="A153"/>
    <s v="EMP1037"/>
    <x v="163"/>
    <x v="695"/>
    <x v="0"/>
    <n v="95"/>
    <n v="61"/>
    <n v="122"/>
    <n v="190"/>
    <n v="68"/>
    <x v="69"/>
    <s v="Carl Hall"/>
    <x v="163"/>
    <x v="6"/>
    <x v="10"/>
    <x v="2"/>
  </r>
  <r>
    <s v="AX24189"/>
    <s v="ENX2087"/>
    <s v="A159"/>
    <s v="EMP1026"/>
    <x v="347"/>
    <x v="787"/>
    <x v="1"/>
    <n v="1022"/>
    <n v="818"/>
    <n v="818"/>
    <n v="1022"/>
    <n v="204"/>
    <x v="52"/>
    <s v="Martin Perry"/>
    <x v="347"/>
    <x v="5"/>
    <x v="3"/>
    <x v="2"/>
  </r>
  <r>
    <s v="AX24191"/>
    <s v="ENX2009"/>
    <s v="A137"/>
    <s v="EMP1017"/>
    <x v="693"/>
    <x v="457"/>
    <x v="1"/>
    <n v="584"/>
    <n v="420"/>
    <n v="420"/>
    <n v="584"/>
    <n v="164"/>
    <x v="32"/>
    <s v="Brian Hansen"/>
    <x v="693"/>
    <x v="2"/>
    <x v="3"/>
    <x v="2"/>
  </r>
  <r>
    <s v="AX24193"/>
    <s v="ENX2035"/>
    <s v="A127"/>
    <s v="EMP1021"/>
    <x v="685"/>
    <x v="448"/>
    <x v="1"/>
    <n v="458"/>
    <n v="376"/>
    <n v="376"/>
    <n v="458"/>
    <n v="82"/>
    <x v="5"/>
    <s v="Clarence Fox"/>
    <x v="685"/>
    <x v="1"/>
    <x v="11"/>
    <x v="2"/>
  </r>
  <r>
    <s v="AX24194"/>
    <s v="ENX2059"/>
    <s v="A135"/>
    <s v="EMP1031"/>
    <x v="707"/>
    <x v="688"/>
    <x v="3"/>
    <n v="1494"/>
    <n v="971"/>
    <n v="3884"/>
    <n v="5976"/>
    <n v="2092"/>
    <x v="44"/>
    <s v="Brian Thomas"/>
    <x v="707"/>
    <x v="2"/>
    <x v="8"/>
    <x v="2"/>
  </r>
  <r>
    <s v="AX24195"/>
    <s v="ENX2039"/>
    <s v="A115"/>
    <s v="EMP1032"/>
    <x v="399"/>
    <x v="762"/>
    <x v="3"/>
    <n v="817"/>
    <n v="409"/>
    <n v="1636"/>
    <n v="3268"/>
    <n v="1632"/>
    <x v="22"/>
    <s v="Larry Castillo"/>
    <x v="399"/>
    <x v="2"/>
    <x v="7"/>
    <x v="2"/>
  </r>
  <r>
    <s v="AX24203"/>
    <s v="ENX2081"/>
    <s v="A102"/>
    <s v="EMP1040"/>
    <x v="556"/>
    <x v="634"/>
    <x v="2"/>
    <n v="1566"/>
    <n v="1190"/>
    <n v="3570"/>
    <n v="4698"/>
    <n v="1128"/>
    <x v="43"/>
    <s v="Patrick Ruiz"/>
    <x v="556"/>
    <x v="4"/>
    <x v="0"/>
    <x v="2"/>
  </r>
  <r>
    <s v="AX24208"/>
    <s v="ENX2010"/>
    <s v="A129"/>
    <s v="EMP1022"/>
    <x v="545"/>
    <x v="602"/>
    <x v="2"/>
    <n v="1812"/>
    <n v="1305"/>
    <n v="3915"/>
    <n v="5436"/>
    <n v="1521"/>
    <x v="59"/>
    <s v="Walter Cook"/>
    <x v="545"/>
    <x v="4"/>
    <x v="8"/>
    <x v="2"/>
  </r>
  <r>
    <s v="AX24210"/>
    <s v="ENX2018"/>
    <s v="A160"/>
    <s v="EMP1005"/>
    <x v="529"/>
    <x v="597"/>
    <x v="0"/>
    <n v="1972"/>
    <n v="1321"/>
    <n v="2642"/>
    <n v="3944"/>
    <n v="1302"/>
    <x v="1"/>
    <s v="Ryan Welch"/>
    <x v="529"/>
    <x v="3"/>
    <x v="1"/>
    <x v="2"/>
  </r>
  <r>
    <s v="AX24216"/>
    <s v="ENX2050"/>
    <s v="A137"/>
    <s v="EMP1018"/>
    <x v="626"/>
    <x v="450"/>
    <x v="0"/>
    <n v="2391"/>
    <n v="1291"/>
    <n v="2582"/>
    <n v="4782"/>
    <n v="2200"/>
    <x v="32"/>
    <s v="Jimmy Young"/>
    <x v="626"/>
    <x v="0"/>
    <x v="10"/>
    <x v="2"/>
  </r>
  <r>
    <s v="AX24217"/>
    <s v="ENX2054"/>
    <s v="A113"/>
    <s v="EMP1040"/>
    <x v="162"/>
    <x v="797"/>
    <x v="0"/>
    <n v="127"/>
    <n v="79"/>
    <n v="158"/>
    <n v="254"/>
    <n v="96"/>
    <x v="49"/>
    <s v="Patrick Ruiz"/>
    <x v="162"/>
    <x v="3"/>
    <x v="2"/>
    <x v="2"/>
  </r>
  <r>
    <s v="AX24218"/>
    <s v="ENX2076"/>
    <s v="A146"/>
    <s v="EMP1016"/>
    <x v="324"/>
    <x v="669"/>
    <x v="2"/>
    <n v="1522"/>
    <n v="791"/>
    <n v="2373"/>
    <n v="4566"/>
    <n v="2193"/>
    <x v="8"/>
    <s v="Henry Nelson"/>
    <x v="324"/>
    <x v="0"/>
    <x v="9"/>
    <x v="2"/>
  </r>
  <r>
    <s v="AX24222"/>
    <s v="ENX2078"/>
    <s v="A153"/>
    <s v="EMP1034"/>
    <x v="178"/>
    <x v="603"/>
    <x v="3"/>
    <n v="1798"/>
    <n v="971"/>
    <n v="3884"/>
    <n v="7192"/>
    <n v="3308"/>
    <x v="69"/>
    <s v="Arthur Mccoy"/>
    <x v="178"/>
    <x v="4"/>
    <x v="3"/>
    <x v="2"/>
  </r>
  <r>
    <s v="AX24223"/>
    <s v="ENX2017"/>
    <s v="A125"/>
    <s v="EMP1042"/>
    <x v="194"/>
    <x v="692"/>
    <x v="0"/>
    <n v="35"/>
    <n v="22"/>
    <n v="44"/>
    <n v="70"/>
    <n v="26"/>
    <x v="72"/>
    <s v="Scott Clark"/>
    <x v="194"/>
    <x v="3"/>
    <x v="6"/>
    <x v="2"/>
  </r>
  <r>
    <s v="AX24226"/>
    <s v="ENX2043"/>
    <s v="A158"/>
    <s v="EMP1007"/>
    <x v="665"/>
    <x v="658"/>
    <x v="3"/>
    <n v="545"/>
    <n v="425"/>
    <n v="1700"/>
    <n v="2180"/>
    <n v="480"/>
    <x v="4"/>
    <s v="Jeremy Mendoza"/>
    <x v="665"/>
    <x v="1"/>
    <x v="9"/>
    <x v="2"/>
  </r>
  <r>
    <s v="AX24229"/>
    <s v="ENX2070"/>
    <s v="A146"/>
    <s v="EMP1023"/>
    <x v="491"/>
    <x v="503"/>
    <x v="2"/>
    <n v="1671"/>
    <n v="1220"/>
    <n v="3660"/>
    <n v="5013"/>
    <n v="1353"/>
    <x v="8"/>
    <s v="Brian Davis"/>
    <x v="491"/>
    <x v="6"/>
    <x v="8"/>
    <x v="2"/>
  </r>
  <r>
    <s v="AX24230"/>
    <s v="ENX2007"/>
    <s v="A114"/>
    <s v="EMP1027"/>
    <x v="368"/>
    <x v="586"/>
    <x v="2"/>
    <n v="1405"/>
    <n v="1054"/>
    <n v="3162"/>
    <n v="4215"/>
    <n v="1053"/>
    <x v="36"/>
    <s v="Gary Rodriguez"/>
    <x v="368"/>
    <x v="1"/>
    <x v="1"/>
    <x v="2"/>
  </r>
  <r>
    <s v="AX24232"/>
    <s v="ENX2036"/>
    <s v="A132"/>
    <s v="EMP1013"/>
    <x v="674"/>
    <x v="737"/>
    <x v="1"/>
    <n v="1582"/>
    <n v="1234"/>
    <n v="1234"/>
    <n v="1582"/>
    <n v="348"/>
    <x v="56"/>
    <s v="Charles Harper"/>
    <x v="674"/>
    <x v="4"/>
    <x v="11"/>
    <x v="2"/>
  </r>
  <r>
    <s v="AX24240"/>
    <s v="ENX2048"/>
    <s v="A166"/>
    <s v="EMP1017"/>
    <x v="75"/>
    <x v="526"/>
    <x v="3"/>
    <n v="502"/>
    <n v="296"/>
    <n v="1184"/>
    <n v="2008"/>
    <n v="824"/>
    <x v="65"/>
    <s v="Brian Hansen"/>
    <x v="75"/>
    <x v="2"/>
    <x v="0"/>
    <x v="2"/>
  </r>
  <r>
    <s v="AX24242"/>
    <s v="ENX2080"/>
    <s v="A170"/>
    <s v="EMP1003"/>
    <x v="297"/>
    <x v="468"/>
    <x v="0"/>
    <n v="2353"/>
    <n v="1788"/>
    <n v="3576"/>
    <n v="4706"/>
    <n v="1130"/>
    <x v="18"/>
    <s v="Christopher Tucker"/>
    <x v="297"/>
    <x v="6"/>
    <x v="6"/>
    <x v="2"/>
  </r>
  <r>
    <s v="AX24250"/>
    <s v="ENX2042"/>
    <s v="A122"/>
    <s v="EMP1002"/>
    <x v="43"/>
    <x v="770"/>
    <x v="1"/>
    <n v="203"/>
    <n v="154"/>
    <n v="154"/>
    <n v="203"/>
    <n v="49"/>
    <x v="17"/>
    <s v="Andrew Bowman"/>
    <x v="43"/>
    <x v="3"/>
    <x v="9"/>
    <x v="2"/>
  </r>
  <r>
    <s v="AX24254"/>
    <s v="ENX2070"/>
    <s v="A100"/>
    <s v="EMP1000"/>
    <x v="489"/>
    <x v="649"/>
    <x v="0"/>
    <n v="1671"/>
    <n v="1220"/>
    <n v="2440"/>
    <n v="3342"/>
    <n v="902"/>
    <x v="67"/>
    <s v="Fred Robertson"/>
    <x v="489"/>
    <x v="6"/>
    <x v="3"/>
    <x v="2"/>
  </r>
  <r>
    <s v="AX24260"/>
    <s v="ENX2038"/>
    <s v="A143"/>
    <s v="EMP1037"/>
    <x v="164"/>
    <x v="690"/>
    <x v="2"/>
    <n v="392"/>
    <n v="255"/>
    <n v="765"/>
    <n v="1176"/>
    <n v="411"/>
    <x v="9"/>
    <s v="Carl Hall"/>
    <x v="164"/>
    <x v="5"/>
    <x v="2"/>
    <x v="2"/>
  </r>
  <r>
    <s v="AX24262"/>
    <s v="ENX2058"/>
    <s v="A121"/>
    <s v="EMP1019"/>
    <x v="554"/>
    <x v="664"/>
    <x v="1"/>
    <n v="2257"/>
    <n v="1535"/>
    <n v="1535"/>
    <n v="2257"/>
    <n v="722"/>
    <x v="70"/>
    <s v="Roger Robertson"/>
    <x v="554"/>
    <x v="0"/>
    <x v="8"/>
    <x v="2"/>
  </r>
  <r>
    <s v="AX24263"/>
    <s v="ENX2057"/>
    <s v="A171"/>
    <s v="EMP1041"/>
    <x v="526"/>
    <x v="730"/>
    <x v="3"/>
    <n v="181"/>
    <n v="130"/>
    <n v="520"/>
    <n v="724"/>
    <n v="204"/>
    <x v="58"/>
    <s v="Joe Sims"/>
    <x v="526"/>
    <x v="6"/>
    <x v="1"/>
    <x v="2"/>
  </r>
  <r>
    <s v="AX24264"/>
    <s v="ENX2015"/>
    <s v="A169"/>
    <s v="EMP1020"/>
    <x v="96"/>
    <x v="622"/>
    <x v="0"/>
    <n v="637"/>
    <n v="389"/>
    <n v="778"/>
    <n v="1274"/>
    <n v="496"/>
    <x v="30"/>
    <s v="Ryan Butler"/>
    <x v="96"/>
    <x v="3"/>
    <x v="2"/>
    <x v="2"/>
  </r>
  <r>
    <s v="AX24269"/>
    <s v="ENX2070"/>
    <s v="A155"/>
    <s v="EMP1026"/>
    <x v="14"/>
    <x v="603"/>
    <x v="2"/>
    <n v="1671"/>
    <n v="1220"/>
    <n v="3660"/>
    <n v="5013"/>
    <n v="1353"/>
    <x v="41"/>
    <s v="Martin Perry"/>
    <x v="14"/>
    <x v="4"/>
    <x v="3"/>
    <x v="2"/>
  </r>
  <r>
    <s v="AX24270"/>
    <s v="ENX2014"/>
    <s v="A102"/>
    <s v="EMP1019"/>
    <x v="217"/>
    <x v="499"/>
    <x v="1"/>
    <n v="1809"/>
    <n v="1067"/>
    <n v="1067"/>
    <n v="1809"/>
    <n v="742"/>
    <x v="43"/>
    <s v="Roger Robertson"/>
    <x v="217"/>
    <x v="5"/>
    <x v="10"/>
    <x v="2"/>
  </r>
  <r>
    <s v="AX24278"/>
    <s v="ENX2008"/>
    <s v="A115"/>
    <s v="EMP1008"/>
    <x v="667"/>
    <x v="544"/>
    <x v="1"/>
    <n v="315"/>
    <n v="208"/>
    <n v="208"/>
    <n v="315"/>
    <n v="107"/>
    <x v="22"/>
    <s v="Carl Elliott"/>
    <x v="667"/>
    <x v="5"/>
    <x v="3"/>
    <x v="2"/>
  </r>
  <r>
    <s v="AX24287"/>
    <s v="ENX2093"/>
    <s v="A131"/>
    <s v="EMP1003"/>
    <x v="389"/>
    <x v="757"/>
    <x v="1"/>
    <n v="112"/>
    <n v="90"/>
    <n v="90"/>
    <n v="112"/>
    <n v="22"/>
    <x v="66"/>
    <s v="Christopher Tucker"/>
    <x v="389"/>
    <x v="5"/>
    <x v="6"/>
    <x v="2"/>
  </r>
  <r>
    <s v="AX24293"/>
    <s v="ENX2035"/>
    <s v="A142"/>
    <s v="EMP1000"/>
    <x v="145"/>
    <x v="769"/>
    <x v="0"/>
    <n v="458"/>
    <n v="376"/>
    <n v="752"/>
    <n v="916"/>
    <n v="164"/>
    <x v="15"/>
    <s v="Fred Robertson"/>
    <x v="145"/>
    <x v="3"/>
    <x v="3"/>
    <x v="2"/>
  </r>
  <r>
    <s v="AX24296"/>
    <s v="ENX2003"/>
    <s v="A124"/>
    <s v="EMP1033"/>
    <x v="17"/>
    <x v="571"/>
    <x v="1"/>
    <n v="1783"/>
    <n v="1516"/>
    <n v="1516"/>
    <n v="1783"/>
    <n v="267"/>
    <x v="21"/>
    <s v="Jerry Perry"/>
    <x v="17"/>
    <x v="0"/>
    <x v="4"/>
    <x v="2"/>
  </r>
  <r>
    <s v="AX24303"/>
    <s v="ENX2055"/>
    <s v="A171"/>
    <s v="EMP1032"/>
    <x v="517"/>
    <x v="700"/>
    <x v="1"/>
    <n v="2495"/>
    <n v="1896"/>
    <n v="1896"/>
    <n v="2495"/>
    <n v="599"/>
    <x v="58"/>
    <s v="Larry Castillo"/>
    <x v="517"/>
    <x v="5"/>
    <x v="8"/>
    <x v="2"/>
  </r>
  <r>
    <s v="AX24305"/>
    <s v="ENX2014"/>
    <s v="A133"/>
    <s v="EMP1006"/>
    <x v="206"/>
    <x v="689"/>
    <x v="1"/>
    <n v="1809"/>
    <n v="1067"/>
    <n v="1067"/>
    <n v="1809"/>
    <n v="742"/>
    <x v="37"/>
    <s v="Sean Miller"/>
    <x v="206"/>
    <x v="6"/>
    <x v="3"/>
    <x v="2"/>
  </r>
  <r>
    <s v="AX24308"/>
    <s v="ENX2046"/>
    <s v="A153"/>
    <s v="EMP1004"/>
    <x v="642"/>
    <x v="626"/>
    <x v="1"/>
    <n v="2410"/>
    <n v="1518"/>
    <n v="1518"/>
    <n v="2410"/>
    <n v="892"/>
    <x v="69"/>
    <s v="Kenneth Bradley"/>
    <x v="642"/>
    <x v="6"/>
    <x v="7"/>
    <x v="2"/>
  </r>
  <r>
    <s v="AX24309"/>
    <s v="ENX2072"/>
    <s v="A143"/>
    <s v="EMP1006"/>
    <x v="623"/>
    <x v="800"/>
    <x v="1"/>
    <n v="1887"/>
    <n v="1378"/>
    <n v="1378"/>
    <n v="1887"/>
    <n v="509"/>
    <x v="9"/>
    <s v="Sean Miller"/>
    <x v="623"/>
    <x v="4"/>
    <x v="3"/>
    <x v="2"/>
  </r>
  <r>
    <s v="AX24312"/>
    <s v="ENX2097"/>
    <s v="A149"/>
    <s v="EMP1034"/>
    <x v="1"/>
    <x v="726"/>
    <x v="2"/>
    <n v="1052"/>
    <n v="589"/>
    <n v="1767"/>
    <n v="3156"/>
    <n v="1389"/>
    <x v="42"/>
    <s v="Arthur Mccoy"/>
    <x v="1"/>
    <x v="0"/>
    <x v="7"/>
    <x v="2"/>
  </r>
  <r>
    <s v="AX24315"/>
    <s v="ENX2050"/>
    <s v="A102"/>
    <s v="EMP1004"/>
    <x v="132"/>
    <x v="571"/>
    <x v="3"/>
    <n v="2391"/>
    <n v="1291"/>
    <n v="5164"/>
    <n v="9564"/>
    <n v="4400"/>
    <x v="43"/>
    <s v="Kenneth Bradley"/>
    <x v="132"/>
    <x v="0"/>
    <x v="4"/>
    <x v="2"/>
  </r>
  <r>
    <s v="AX24316"/>
    <s v="ENX2018"/>
    <s v="A147"/>
    <s v="EMP1005"/>
    <x v="235"/>
    <x v="510"/>
    <x v="0"/>
    <n v="1972"/>
    <n v="1321"/>
    <n v="2642"/>
    <n v="3944"/>
    <n v="1302"/>
    <x v="20"/>
    <s v="Ryan Welch"/>
    <x v="235"/>
    <x v="5"/>
    <x v="4"/>
    <x v="2"/>
  </r>
  <r>
    <s v="AX24318"/>
    <s v="ENX2009"/>
    <s v="A124"/>
    <s v="EMP1024"/>
    <x v="37"/>
    <x v="700"/>
    <x v="2"/>
    <n v="584"/>
    <n v="420"/>
    <n v="1260"/>
    <n v="1752"/>
    <n v="492"/>
    <x v="21"/>
    <s v="Ernest Wheeler"/>
    <x v="37"/>
    <x v="5"/>
    <x v="8"/>
    <x v="2"/>
  </r>
  <r>
    <s v="AX24321"/>
    <s v="ENX2016"/>
    <s v="A149"/>
    <s v="EMP1003"/>
    <x v="751"/>
    <x v="446"/>
    <x v="1"/>
    <n v="1351"/>
    <n v="1108"/>
    <n v="1108"/>
    <n v="1351"/>
    <n v="243"/>
    <x v="42"/>
    <s v="Christopher Tucker"/>
    <x v="751"/>
    <x v="3"/>
    <x v="5"/>
    <x v="2"/>
  </r>
  <r>
    <s v="AX24323"/>
    <s v="ENX2022"/>
    <s v="A162"/>
    <s v="EMP1033"/>
    <x v="602"/>
    <x v="708"/>
    <x v="0"/>
    <n v="561"/>
    <n v="421"/>
    <n v="842"/>
    <n v="1122"/>
    <n v="280"/>
    <x v="48"/>
    <s v="Jerry Perry"/>
    <x v="602"/>
    <x v="4"/>
    <x v="4"/>
    <x v="2"/>
  </r>
  <r>
    <s v="AX24326"/>
    <s v="ENX2076"/>
    <s v="A167"/>
    <s v="EMP1008"/>
    <x v="63"/>
    <x v="752"/>
    <x v="1"/>
    <n v="1522"/>
    <n v="791"/>
    <n v="791"/>
    <n v="1522"/>
    <n v="731"/>
    <x v="10"/>
    <s v="Carl Elliott"/>
    <x v="63"/>
    <x v="2"/>
    <x v="0"/>
    <x v="2"/>
  </r>
  <r>
    <s v="AX24328"/>
    <s v="ENX2055"/>
    <s v="A106"/>
    <s v="EMP1031"/>
    <x v="380"/>
    <x v="720"/>
    <x v="1"/>
    <n v="2495"/>
    <n v="1896"/>
    <n v="1896"/>
    <n v="2495"/>
    <n v="599"/>
    <x v="35"/>
    <s v="Brian Thomas"/>
    <x v="380"/>
    <x v="1"/>
    <x v="6"/>
    <x v="2"/>
  </r>
  <r>
    <s v="AX24330"/>
    <s v="ENX2055"/>
    <s v="A139"/>
    <s v="EMP1003"/>
    <x v="234"/>
    <x v="678"/>
    <x v="2"/>
    <n v="2495"/>
    <n v="1896"/>
    <n v="5688"/>
    <n v="7485"/>
    <n v="1797"/>
    <x v="12"/>
    <s v="Christopher Tucker"/>
    <x v="234"/>
    <x v="1"/>
    <x v="10"/>
    <x v="2"/>
  </r>
  <r>
    <s v="AX24333"/>
    <s v="ENX2038"/>
    <s v="A127"/>
    <s v="EMP1011"/>
    <x v="585"/>
    <x v="501"/>
    <x v="1"/>
    <n v="392"/>
    <n v="255"/>
    <n v="255"/>
    <n v="392"/>
    <n v="137"/>
    <x v="5"/>
    <s v="Larry Marshall"/>
    <x v="585"/>
    <x v="4"/>
    <x v="0"/>
    <x v="2"/>
  </r>
  <r>
    <s v="AX24341"/>
    <s v="ENX2064"/>
    <s v="A164"/>
    <s v="EMP1020"/>
    <x v="725"/>
    <x v="790"/>
    <x v="1"/>
    <n v="1414"/>
    <n v="962"/>
    <n v="962"/>
    <n v="1414"/>
    <n v="452"/>
    <x v="68"/>
    <s v="Ryan Butler"/>
    <x v="725"/>
    <x v="2"/>
    <x v="11"/>
    <x v="2"/>
  </r>
  <r>
    <s v="AX24343"/>
    <s v="ENX2078"/>
    <s v="A114"/>
    <s v="EMP1008"/>
    <x v="171"/>
    <x v="796"/>
    <x v="0"/>
    <n v="1798"/>
    <n v="971"/>
    <n v="1942"/>
    <n v="3596"/>
    <n v="1654"/>
    <x v="36"/>
    <s v="Carl Elliott"/>
    <x v="171"/>
    <x v="1"/>
    <x v="5"/>
    <x v="2"/>
  </r>
  <r>
    <s v="AX24347"/>
    <s v="ENX2003"/>
    <s v="A118"/>
    <s v="EMP1029"/>
    <x v="308"/>
    <x v="569"/>
    <x v="1"/>
    <n v="1783"/>
    <n v="1516"/>
    <n v="1516"/>
    <n v="1783"/>
    <n v="267"/>
    <x v="11"/>
    <s v="Howard Gardner"/>
    <x v="308"/>
    <x v="4"/>
    <x v="1"/>
    <x v="2"/>
  </r>
  <r>
    <s v="AX24353"/>
    <s v="ENX2099"/>
    <s v="A102"/>
    <s v="EMP1010"/>
    <x v="594"/>
    <x v="442"/>
    <x v="0"/>
    <n v="1367"/>
    <n v="984"/>
    <n v="1968"/>
    <n v="2734"/>
    <n v="766"/>
    <x v="43"/>
    <s v="Joshua Cook"/>
    <x v="594"/>
    <x v="0"/>
    <x v="7"/>
    <x v="2"/>
  </r>
  <r>
    <s v="AX24354"/>
    <s v="ENX2010"/>
    <s v="A149"/>
    <s v="EMP1028"/>
    <x v="669"/>
    <x v="474"/>
    <x v="1"/>
    <n v="1812"/>
    <n v="1305"/>
    <n v="1305"/>
    <n v="1812"/>
    <n v="507"/>
    <x v="42"/>
    <s v="Howard Sims"/>
    <x v="669"/>
    <x v="4"/>
    <x v="10"/>
    <x v="2"/>
  </r>
  <r>
    <s v="AX24355"/>
    <s v="ENX2069"/>
    <s v="A164"/>
    <s v="EMP1003"/>
    <x v="774"/>
    <x v="688"/>
    <x v="0"/>
    <n v="378"/>
    <n v="291"/>
    <n v="582"/>
    <n v="756"/>
    <n v="174"/>
    <x v="68"/>
    <s v="Christopher Tucker"/>
    <x v="774"/>
    <x v="2"/>
    <x v="8"/>
    <x v="2"/>
  </r>
  <r>
    <s v="AX24357"/>
    <s v="ENX2092"/>
    <s v="A166"/>
    <s v="EMP1037"/>
    <x v="283"/>
    <x v="559"/>
    <x v="1"/>
    <n v="1639"/>
    <n v="1295"/>
    <n v="1295"/>
    <n v="1639"/>
    <n v="344"/>
    <x v="65"/>
    <s v="Carl Hall"/>
    <x v="283"/>
    <x v="4"/>
    <x v="4"/>
    <x v="2"/>
  </r>
  <r>
    <s v="AX24358"/>
    <s v="ENX2098"/>
    <s v="A133"/>
    <s v="EMP1032"/>
    <x v="708"/>
    <x v="505"/>
    <x v="3"/>
    <n v="1178"/>
    <n v="683"/>
    <n v="2732"/>
    <n v="4712"/>
    <n v="1980"/>
    <x v="37"/>
    <s v="Larry Castillo"/>
    <x v="708"/>
    <x v="0"/>
    <x v="2"/>
    <x v="2"/>
  </r>
  <r>
    <s v="AX24363"/>
    <s v="ENX2048"/>
    <s v="A127"/>
    <s v="EMP1039"/>
    <x v="496"/>
    <x v="590"/>
    <x v="1"/>
    <n v="502"/>
    <n v="296"/>
    <n v="296"/>
    <n v="502"/>
    <n v="206"/>
    <x v="5"/>
    <s v="Eugene Holmes"/>
    <x v="496"/>
    <x v="2"/>
    <x v="1"/>
    <x v="2"/>
  </r>
  <r>
    <s v="AX24365"/>
    <s v="ENX2075"/>
    <s v="A145"/>
    <s v="EMP1023"/>
    <x v="534"/>
    <x v="680"/>
    <x v="0"/>
    <n v="400"/>
    <n v="208"/>
    <n v="416"/>
    <n v="800"/>
    <n v="384"/>
    <x v="50"/>
    <s v="Brian Davis"/>
    <x v="534"/>
    <x v="1"/>
    <x v="4"/>
    <x v="2"/>
  </r>
  <r>
    <s v="AX24371"/>
    <s v="ENX2026"/>
    <s v="A111"/>
    <s v="EMP1042"/>
    <x v="343"/>
    <x v="547"/>
    <x v="2"/>
    <n v="947"/>
    <n v="786"/>
    <n v="2358"/>
    <n v="2841"/>
    <n v="483"/>
    <x v="19"/>
    <s v="Scott Clark"/>
    <x v="343"/>
    <x v="5"/>
    <x v="8"/>
    <x v="2"/>
  </r>
  <r>
    <s v="AX24376"/>
    <s v="ENX2018"/>
    <s v="A164"/>
    <s v="EMP1021"/>
    <x v="774"/>
    <x v="526"/>
    <x v="2"/>
    <n v="1972"/>
    <n v="1321"/>
    <n v="3963"/>
    <n v="5916"/>
    <n v="1953"/>
    <x v="68"/>
    <s v="Clarence Fox"/>
    <x v="774"/>
    <x v="2"/>
    <x v="0"/>
    <x v="2"/>
  </r>
  <r>
    <s v="AX24377"/>
    <s v="ENX2004"/>
    <s v="A131"/>
    <s v="EMP1027"/>
    <x v="458"/>
    <x v="775"/>
    <x v="2"/>
    <n v="1278"/>
    <n v="665"/>
    <n v="1995"/>
    <n v="3834"/>
    <n v="1839"/>
    <x v="66"/>
    <s v="Gary Rodriguez"/>
    <x v="458"/>
    <x v="3"/>
    <x v="5"/>
    <x v="2"/>
  </r>
  <r>
    <s v="AX24378"/>
    <s v="ENX2055"/>
    <s v="A104"/>
    <s v="EMP1022"/>
    <x v="14"/>
    <x v="455"/>
    <x v="1"/>
    <n v="2495"/>
    <n v="1896"/>
    <n v="1896"/>
    <n v="2495"/>
    <n v="599"/>
    <x v="53"/>
    <s v="Walter Cook"/>
    <x v="14"/>
    <x v="5"/>
    <x v="10"/>
    <x v="2"/>
  </r>
  <r>
    <s v="AX24379"/>
    <s v="ENX2091"/>
    <s v="A135"/>
    <s v="EMP1011"/>
    <x v="477"/>
    <x v="700"/>
    <x v="3"/>
    <n v="368"/>
    <n v="294"/>
    <n v="1176"/>
    <n v="1472"/>
    <n v="296"/>
    <x v="44"/>
    <s v="Larry Marshall"/>
    <x v="477"/>
    <x v="5"/>
    <x v="8"/>
    <x v="2"/>
  </r>
  <r>
    <s v="AX24380"/>
    <s v="ENX2071"/>
    <s v="A148"/>
    <s v="EMP1005"/>
    <x v="180"/>
    <x v="623"/>
    <x v="1"/>
    <n v="136"/>
    <n v="72"/>
    <n v="72"/>
    <n v="136"/>
    <n v="64"/>
    <x v="31"/>
    <s v="Ryan Welch"/>
    <x v="180"/>
    <x v="1"/>
    <x v="7"/>
    <x v="2"/>
  </r>
  <r>
    <s v="AX24381"/>
    <s v="ENX2036"/>
    <s v="A134"/>
    <s v="EMP1031"/>
    <x v="42"/>
    <x v="651"/>
    <x v="3"/>
    <n v="1582"/>
    <n v="1234"/>
    <n v="4936"/>
    <n v="6328"/>
    <n v="1392"/>
    <x v="7"/>
    <s v="Brian Thomas"/>
    <x v="42"/>
    <x v="3"/>
    <x v="6"/>
    <x v="2"/>
  </r>
  <r>
    <s v="AX24382"/>
    <s v="ENX2012"/>
    <s v="A173"/>
    <s v="EMP1017"/>
    <x v="138"/>
    <x v="616"/>
    <x v="1"/>
    <n v="1353"/>
    <n v="947"/>
    <n v="947"/>
    <n v="1353"/>
    <n v="406"/>
    <x v="14"/>
    <s v="Brian Hansen"/>
    <x v="138"/>
    <x v="4"/>
    <x v="9"/>
    <x v="2"/>
  </r>
  <r>
    <s v="AX24390"/>
    <s v="ENX2033"/>
    <s v="A107"/>
    <s v="EMP1002"/>
    <x v="409"/>
    <x v="571"/>
    <x v="1"/>
    <n v="2182"/>
    <n v="1200"/>
    <n v="1200"/>
    <n v="2182"/>
    <n v="982"/>
    <x v="13"/>
    <s v="Andrew Bowman"/>
    <x v="409"/>
    <x v="0"/>
    <x v="4"/>
    <x v="2"/>
  </r>
  <r>
    <s v="AX24395"/>
    <s v="ENX2025"/>
    <s v="A155"/>
    <s v="EMP1022"/>
    <x v="317"/>
    <x v="614"/>
    <x v="0"/>
    <n v="667"/>
    <n v="387"/>
    <n v="774"/>
    <n v="1334"/>
    <n v="560"/>
    <x v="41"/>
    <s v="Walter Cook"/>
    <x v="317"/>
    <x v="4"/>
    <x v="2"/>
    <x v="2"/>
  </r>
  <r>
    <s v="AX24396"/>
    <s v="ENX2074"/>
    <s v="A173"/>
    <s v="EMP1006"/>
    <x v="153"/>
    <x v="443"/>
    <x v="3"/>
    <n v="504"/>
    <n v="408"/>
    <n v="1632"/>
    <n v="2016"/>
    <n v="384"/>
    <x v="14"/>
    <s v="Sean Miller"/>
    <x v="153"/>
    <x v="2"/>
    <x v="1"/>
    <x v="2"/>
  </r>
  <r>
    <s v="AX24397"/>
    <s v="ENX2100"/>
    <s v="A153"/>
    <s v="EMP1013"/>
    <x v="231"/>
    <x v="555"/>
    <x v="1"/>
    <n v="799"/>
    <n v="455"/>
    <n v="455"/>
    <n v="799"/>
    <n v="344"/>
    <x v="69"/>
    <s v="Charles Harper"/>
    <x v="231"/>
    <x v="2"/>
    <x v="7"/>
    <x v="2"/>
  </r>
  <r>
    <s v="AX24401"/>
    <s v="ENX2078"/>
    <s v="A131"/>
    <s v="EMP1005"/>
    <x v="724"/>
    <x v="664"/>
    <x v="1"/>
    <n v="1798"/>
    <n v="971"/>
    <n v="971"/>
    <n v="1798"/>
    <n v="827"/>
    <x v="66"/>
    <s v="Ryan Welch"/>
    <x v="724"/>
    <x v="0"/>
    <x v="8"/>
    <x v="2"/>
  </r>
  <r>
    <s v="AX24405"/>
    <s v="ENX2064"/>
    <s v="A168"/>
    <s v="EMP1024"/>
    <x v="190"/>
    <x v="626"/>
    <x v="1"/>
    <n v="1414"/>
    <n v="962"/>
    <n v="962"/>
    <n v="1414"/>
    <n v="452"/>
    <x v="45"/>
    <s v="Ernest Wheeler"/>
    <x v="190"/>
    <x v="6"/>
    <x v="7"/>
    <x v="2"/>
  </r>
  <r>
    <s v="AX24410"/>
    <s v="ENX2085"/>
    <s v="A128"/>
    <s v="EMP1041"/>
    <x v="149"/>
    <x v="629"/>
    <x v="1"/>
    <n v="1862"/>
    <n v="1173"/>
    <n v="1173"/>
    <n v="1862"/>
    <n v="689"/>
    <x v="16"/>
    <s v="Joe Sims"/>
    <x v="149"/>
    <x v="3"/>
    <x v="6"/>
    <x v="2"/>
  </r>
  <r>
    <s v="AX24413"/>
    <s v="ENX2052"/>
    <s v="A163"/>
    <s v="EMP1041"/>
    <x v="364"/>
    <x v="679"/>
    <x v="1"/>
    <n v="1526"/>
    <n v="1251"/>
    <n v="1251"/>
    <n v="1526"/>
    <n v="275"/>
    <x v="60"/>
    <s v="Joe Sims"/>
    <x v="364"/>
    <x v="4"/>
    <x v="6"/>
    <x v="2"/>
  </r>
  <r>
    <s v="AX24418"/>
    <s v="ENX2058"/>
    <s v="A151"/>
    <s v="EMP1024"/>
    <x v="637"/>
    <x v="481"/>
    <x v="3"/>
    <n v="2257"/>
    <n v="1535"/>
    <n v="6140"/>
    <n v="9028"/>
    <n v="2888"/>
    <x v="24"/>
    <s v="Ernest Wheeler"/>
    <x v="637"/>
    <x v="5"/>
    <x v="0"/>
    <x v="2"/>
  </r>
  <r>
    <s v="AX24420"/>
    <s v="ENX2059"/>
    <s v="A102"/>
    <s v="EMP1030"/>
    <x v="166"/>
    <x v="710"/>
    <x v="1"/>
    <n v="1494"/>
    <n v="971"/>
    <n v="971"/>
    <n v="1494"/>
    <n v="523"/>
    <x v="43"/>
    <s v="Bobby Russell"/>
    <x v="166"/>
    <x v="6"/>
    <x v="10"/>
    <x v="2"/>
  </r>
  <r>
    <s v="AX24425"/>
    <s v="ENX2041"/>
    <s v="A149"/>
    <s v="EMP1012"/>
    <x v="552"/>
    <x v="653"/>
    <x v="1"/>
    <n v="1380"/>
    <n v="1090"/>
    <n v="1090"/>
    <n v="1380"/>
    <n v="290"/>
    <x v="42"/>
    <s v="John Reyes"/>
    <x v="552"/>
    <x v="4"/>
    <x v="11"/>
    <x v="2"/>
  </r>
  <r>
    <s v="AX24427"/>
    <s v="ENX2084"/>
    <s v="A119"/>
    <s v="EMP1031"/>
    <x v="169"/>
    <x v="683"/>
    <x v="2"/>
    <n v="1783"/>
    <n v="1230"/>
    <n v="3690"/>
    <n v="5349"/>
    <n v="1659"/>
    <x v="61"/>
    <s v="Brian Thomas"/>
    <x v="169"/>
    <x v="1"/>
    <x v="11"/>
    <x v="2"/>
  </r>
  <r>
    <s v="AX24436"/>
    <s v="ENX2029"/>
    <s v="A145"/>
    <s v="EMP1001"/>
    <x v="694"/>
    <x v="795"/>
    <x v="3"/>
    <n v="1848"/>
    <n v="1294"/>
    <n v="5176"/>
    <n v="7392"/>
    <n v="2216"/>
    <x v="50"/>
    <s v="Kevin Butler"/>
    <x v="694"/>
    <x v="5"/>
    <x v="11"/>
    <x v="2"/>
  </r>
  <r>
    <s v="AX24437"/>
    <s v="ENX2053"/>
    <s v="A156"/>
    <s v="EMP1006"/>
    <x v="48"/>
    <x v="507"/>
    <x v="1"/>
    <n v="596"/>
    <n v="358"/>
    <n v="358"/>
    <n v="596"/>
    <n v="238"/>
    <x v="39"/>
    <s v="Sean Miller"/>
    <x v="48"/>
    <x v="4"/>
    <x v="0"/>
    <x v="2"/>
  </r>
  <r>
    <s v="AX24440"/>
    <s v="ENX2021"/>
    <s v="A109"/>
    <s v="EMP1009"/>
    <x v="474"/>
    <x v="703"/>
    <x v="0"/>
    <n v="217"/>
    <n v="171"/>
    <n v="342"/>
    <n v="434"/>
    <n v="92"/>
    <x v="34"/>
    <s v="Kenneth Fields"/>
    <x v="474"/>
    <x v="6"/>
    <x v="8"/>
    <x v="2"/>
  </r>
  <r>
    <s v="AX24442"/>
    <s v="ENX2002"/>
    <s v="A135"/>
    <s v="EMP1029"/>
    <x v="133"/>
    <x v="731"/>
    <x v="1"/>
    <n v="847"/>
    <n v="534"/>
    <n v="534"/>
    <n v="847"/>
    <n v="313"/>
    <x v="44"/>
    <s v="Howard Gardner"/>
    <x v="133"/>
    <x v="5"/>
    <x v="5"/>
    <x v="2"/>
  </r>
  <r>
    <s v="AX24443"/>
    <s v="ENX2023"/>
    <s v="A121"/>
    <s v="EMP1012"/>
    <x v="684"/>
    <x v="774"/>
    <x v="0"/>
    <n v="818"/>
    <n v="450"/>
    <n v="900"/>
    <n v="1636"/>
    <n v="736"/>
    <x v="70"/>
    <s v="John Reyes"/>
    <x v="684"/>
    <x v="0"/>
    <x v="2"/>
    <x v="2"/>
  </r>
  <r>
    <s v="AX24445"/>
    <s v="ENX2095"/>
    <s v="A155"/>
    <s v="EMP1001"/>
    <x v="23"/>
    <x v="497"/>
    <x v="3"/>
    <n v="1743"/>
    <n v="872"/>
    <n v="3488"/>
    <n v="6972"/>
    <n v="3484"/>
    <x v="41"/>
    <s v="Kevin Butler"/>
    <x v="23"/>
    <x v="3"/>
    <x v="4"/>
    <x v="2"/>
  </r>
  <r>
    <s v="AX24452"/>
    <s v="ENX2030"/>
    <s v="A120"/>
    <s v="EMP1000"/>
    <x v="662"/>
    <x v="734"/>
    <x v="1"/>
    <n v="1899"/>
    <n v="1044"/>
    <n v="1044"/>
    <n v="1899"/>
    <n v="855"/>
    <x v="71"/>
    <s v="Fred Robertson"/>
    <x v="662"/>
    <x v="6"/>
    <x v="0"/>
    <x v="2"/>
  </r>
  <r>
    <s v="AX24454"/>
    <s v="ENX2056"/>
    <s v="A168"/>
    <s v="EMP1011"/>
    <x v="140"/>
    <x v="604"/>
    <x v="3"/>
    <n v="1635"/>
    <n v="1046"/>
    <n v="4184"/>
    <n v="6540"/>
    <n v="2356"/>
    <x v="45"/>
    <s v="Larry Marshall"/>
    <x v="140"/>
    <x v="0"/>
    <x v="6"/>
    <x v="2"/>
  </r>
  <r>
    <s v="AX24455"/>
    <s v="ENX2073"/>
    <s v="A163"/>
    <s v="EMP1035"/>
    <x v="375"/>
    <x v="759"/>
    <x v="1"/>
    <n v="95"/>
    <n v="61"/>
    <n v="61"/>
    <n v="95"/>
    <n v="34"/>
    <x v="60"/>
    <s v="Roger Ramos"/>
    <x v="375"/>
    <x v="0"/>
    <x v="11"/>
    <x v="2"/>
  </r>
  <r>
    <s v="AX24456"/>
    <s v="ENX2047"/>
    <s v="A162"/>
    <s v="EMP1041"/>
    <x v="37"/>
    <x v="705"/>
    <x v="0"/>
    <n v="290"/>
    <n v="200"/>
    <n v="400"/>
    <n v="580"/>
    <n v="180"/>
    <x v="48"/>
    <s v="Joe Sims"/>
    <x v="37"/>
    <x v="2"/>
    <x v="5"/>
    <x v="2"/>
  </r>
  <r>
    <s v="AX24465"/>
    <s v="ENX2070"/>
    <s v="A118"/>
    <s v="EMP1017"/>
    <x v="359"/>
    <x v="537"/>
    <x v="1"/>
    <n v="1671"/>
    <n v="1220"/>
    <n v="1220"/>
    <n v="1671"/>
    <n v="451"/>
    <x v="11"/>
    <s v="Brian Hansen"/>
    <x v="359"/>
    <x v="4"/>
    <x v="10"/>
    <x v="2"/>
  </r>
  <r>
    <s v="AX24467"/>
    <s v="ENX2075"/>
    <s v="A110"/>
    <s v="EMP1003"/>
    <x v="183"/>
    <x v="765"/>
    <x v="1"/>
    <n v="400"/>
    <n v="208"/>
    <n v="208"/>
    <n v="400"/>
    <n v="192"/>
    <x v="73"/>
    <s v="Christopher Tucker"/>
    <x v="183"/>
    <x v="1"/>
    <x v="0"/>
    <x v="2"/>
  </r>
  <r>
    <s v="AX24469"/>
    <s v="ENX2022"/>
    <s v="A107"/>
    <s v="EMP1030"/>
    <x v="443"/>
    <x v="578"/>
    <x v="3"/>
    <n v="561"/>
    <n v="421"/>
    <n v="1684"/>
    <n v="2244"/>
    <n v="560"/>
    <x v="13"/>
    <s v="Bobby Russell"/>
    <x v="443"/>
    <x v="2"/>
    <x v="2"/>
    <x v="2"/>
  </r>
  <r>
    <s v="AX24477"/>
    <s v="ENX2051"/>
    <s v="A112"/>
    <s v="EMP1039"/>
    <x v="603"/>
    <x v="796"/>
    <x v="0"/>
    <n v="1077"/>
    <n v="732"/>
    <n v="1464"/>
    <n v="2154"/>
    <n v="690"/>
    <x v="40"/>
    <s v="Eugene Holmes"/>
    <x v="603"/>
    <x v="1"/>
    <x v="5"/>
    <x v="2"/>
  </r>
  <r>
    <s v="AX24479"/>
    <s v="ENX2024"/>
    <s v="A146"/>
    <s v="EMP1006"/>
    <x v="452"/>
    <x v="795"/>
    <x v="0"/>
    <n v="356"/>
    <n v="292"/>
    <n v="584"/>
    <n v="712"/>
    <n v="128"/>
    <x v="8"/>
    <s v="Sean Miller"/>
    <x v="452"/>
    <x v="5"/>
    <x v="11"/>
    <x v="2"/>
  </r>
  <r>
    <s v="AX24483"/>
    <s v="ENX2026"/>
    <s v="A166"/>
    <s v="EMP1024"/>
    <x v="616"/>
    <x v="539"/>
    <x v="3"/>
    <n v="947"/>
    <n v="786"/>
    <n v="3144"/>
    <n v="3788"/>
    <n v="644"/>
    <x v="65"/>
    <s v="Ernest Wheeler"/>
    <x v="616"/>
    <x v="4"/>
    <x v="6"/>
    <x v="2"/>
  </r>
  <r>
    <s v="AX24484"/>
    <s v="ENX2052"/>
    <s v="A105"/>
    <s v="EMP1006"/>
    <x v="52"/>
    <x v="718"/>
    <x v="1"/>
    <n v="1526"/>
    <n v="1251"/>
    <n v="1251"/>
    <n v="1526"/>
    <n v="275"/>
    <x v="57"/>
    <s v="Sean Miller"/>
    <x v="52"/>
    <x v="6"/>
    <x v="6"/>
    <x v="2"/>
  </r>
  <r>
    <s v="AX24485"/>
    <s v="ENX2076"/>
    <s v="A124"/>
    <s v="EMP1023"/>
    <x v="763"/>
    <x v="726"/>
    <x v="0"/>
    <n v="1522"/>
    <n v="791"/>
    <n v="1582"/>
    <n v="3044"/>
    <n v="1462"/>
    <x v="21"/>
    <s v="Brian Davis"/>
    <x v="763"/>
    <x v="0"/>
    <x v="7"/>
    <x v="2"/>
  </r>
  <r>
    <s v="AX24487"/>
    <s v="ENX2063"/>
    <s v="A107"/>
    <s v="EMP1026"/>
    <x v="72"/>
    <x v="515"/>
    <x v="1"/>
    <n v="1708"/>
    <n v="871"/>
    <n v="871"/>
    <n v="1708"/>
    <n v="837"/>
    <x v="13"/>
    <s v="Martin Perry"/>
    <x v="72"/>
    <x v="6"/>
    <x v="1"/>
    <x v="2"/>
  </r>
  <r>
    <s v="AX24488"/>
    <s v="ENX2008"/>
    <s v="A129"/>
    <s v="EMP1009"/>
    <x v="713"/>
    <x v="676"/>
    <x v="1"/>
    <n v="315"/>
    <n v="208"/>
    <n v="208"/>
    <n v="315"/>
    <n v="107"/>
    <x v="59"/>
    <s v="Kenneth Fields"/>
    <x v="713"/>
    <x v="5"/>
    <x v="9"/>
    <x v="2"/>
  </r>
  <r>
    <s v="AX24492"/>
    <s v="ENX2066"/>
    <s v="A105"/>
    <s v="EMP1009"/>
    <x v="624"/>
    <x v="455"/>
    <x v="2"/>
    <n v="2091"/>
    <n v="1485"/>
    <n v="4455"/>
    <n v="6273"/>
    <n v="1818"/>
    <x v="57"/>
    <s v="Kenneth Fields"/>
    <x v="624"/>
    <x v="5"/>
    <x v="10"/>
    <x v="2"/>
  </r>
  <r>
    <s v="AX24493"/>
    <s v="ENX2017"/>
    <s v="A131"/>
    <s v="EMP1029"/>
    <x v="290"/>
    <x v="625"/>
    <x v="1"/>
    <n v="35"/>
    <n v="22"/>
    <n v="22"/>
    <n v="35"/>
    <n v="13"/>
    <x v="66"/>
    <s v="Howard Gardner"/>
    <x v="290"/>
    <x v="3"/>
    <x v="8"/>
    <x v="2"/>
  </r>
  <r>
    <s v="AX24495"/>
    <s v="ENX2002"/>
    <s v="A100"/>
    <s v="EMP1040"/>
    <x v="523"/>
    <x v="490"/>
    <x v="2"/>
    <n v="847"/>
    <n v="534"/>
    <n v="1602"/>
    <n v="2541"/>
    <n v="939"/>
    <x v="67"/>
    <s v="Patrick Ruiz"/>
    <x v="523"/>
    <x v="2"/>
    <x v="10"/>
    <x v="2"/>
  </r>
  <r>
    <s v="AX24496"/>
    <s v="ENX2071"/>
    <s v="A141"/>
    <s v="EMP1018"/>
    <x v="131"/>
    <x v="625"/>
    <x v="2"/>
    <n v="136"/>
    <n v="72"/>
    <n v="216"/>
    <n v="408"/>
    <n v="192"/>
    <x v="23"/>
    <s v="Jimmy Young"/>
    <x v="131"/>
    <x v="3"/>
    <x v="8"/>
    <x v="2"/>
  </r>
  <r>
    <s v="AX24497"/>
    <s v="ENX2052"/>
    <s v="A131"/>
    <s v="EMP1018"/>
    <x v="364"/>
    <x v="692"/>
    <x v="1"/>
    <n v="1526"/>
    <n v="1251"/>
    <n v="1251"/>
    <n v="1526"/>
    <n v="275"/>
    <x v="66"/>
    <s v="Jimmy Young"/>
    <x v="364"/>
    <x v="3"/>
    <x v="6"/>
    <x v="2"/>
  </r>
  <r>
    <s v="AX24498"/>
    <s v="ENX2049"/>
    <s v="A169"/>
    <s v="EMP1036"/>
    <x v="393"/>
    <x v="724"/>
    <x v="1"/>
    <n v="826"/>
    <n v="562"/>
    <n v="562"/>
    <n v="826"/>
    <n v="264"/>
    <x v="30"/>
    <s v="Robert Reed"/>
    <x v="393"/>
    <x v="0"/>
    <x v="3"/>
    <x v="2"/>
  </r>
  <r>
    <s v="AX24499"/>
    <s v="ENX2053"/>
    <s v="A170"/>
    <s v="EMP1024"/>
    <x v="717"/>
    <x v="465"/>
    <x v="2"/>
    <n v="596"/>
    <n v="358"/>
    <n v="1074"/>
    <n v="1788"/>
    <n v="714"/>
    <x v="18"/>
    <s v="Ernest Wheeler"/>
    <x v="717"/>
    <x v="4"/>
    <x v="5"/>
    <x v="2"/>
  </r>
  <r>
    <s v="AX24500"/>
    <s v="ENX2098"/>
    <s v="A132"/>
    <s v="EMP1002"/>
    <x v="473"/>
    <x v="671"/>
    <x v="1"/>
    <n v="1178"/>
    <n v="683"/>
    <n v="683"/>
    <n v="1178"/>
    <n v="495"/>
    <x v="56"/>
    <s v="Andrew Bowman"/>
    <x v="473"/>
    <x v="5"/>
    <x v="10"/>
    <x v="2"/>
  </r>
  <r>
    <s v="AX24501"/>
    <s v="ENX2064"/>
    <s v="A159"/>
    <s v="EMP1000"/>
    <x v="753"/>
    <x v="623"/>
    <x v="1"/>
    <n v="1414"/>
    <n v="962"/>
    <n v="962"/>
    <n v="1414"/>
    <n v="452"/>
    <x v="52"/>
    <s v="Fred Robertson"/>
    <x v="753"/>
    <x v="1"/>
    <x v="7"/>
    <x v="2"/>
  </r>
  <r>
    <s v="AX24502"/>
    <s v="ENX2057"/>
    <s v="A171"/>
    <s v="EMP1028"/>
    <x v="271"/>
    <x v="771"/>
    <x v="2"/>
    <n v="181"/>
    <n v="130"/>
    <n v="390"/>
    <n v="543"/>
    <n v="153"/>
    <x v="58"/>
    <s v="Howard Sims"/>
    <x v="271"/>
    <x v="4"/>
    <x v="8"/>
    <x v="2"/>
  </r>
  <r>
    <s v="AX24504"/>
    <s v="ENX2031"/>
    <s v="A131"/>
    <s v="EMP1008"/>
    <x v="21"/>
    <x v="709"/>
    <x v="2"/>
    <n v="1638"/>
    <n v="1261"/>
    <n v="3783"/>
    <n v="4914"/>
    <n v="1131"/>
    <x v="66"/>
    <s v="Carl Elliott"/>
    <x v="21"/>
    <x v="3"/>
    <x v="6"/>
    <x v="2"/>
  </r>
  <r>
    <s v="AX24505"/>
    <s v="ENX2059"/>
    <s v="A110"/>
    <s v="EMP1042"/>
    <x v="194"/>
    <x v="531"/>
    <x v="1"/>
    <n v="1494"/>
    <n v="971"/>
    <n v="971"/>
    <n v="1494"/>
    <n v="523"/>
    <x v="73"/>
    <s v="Scott Clark"/>
    <x v="194"/>
    <x v="5"/>
    <x v="4"/>
    <x v="2"/>
  </r>
  <r>
    <s v="AX24506"/>
    <s v="ENX2010"/>
    <s v="A119"/>
    <s v="EMP1004"/>
    <x v="655"/>
    <x v="706"/>
    <x v="1"/>
    <n v="1812"/>
    <n v="1305"/>
    <n v="1305"/>
    <n v="1812"/>
    <n v="507"/>
    <x v="61"/>
    <s v="Kenneth Bradley"/>
    <x v="655"/>
    <x v="0"/>
    <x v="2"/>
    <x v="2"/>
  </r>
  <r>
    <s v="AX24509"/>
    <s v="ENX2015"/>
    <s v="A126"/>
    <s v="EMP1018"/>
    <x v="569"/>
    <x v="471"/>
    <x v="0"/>
    <n v="637"/>
    <n v="389"/>
    <n v="778"/>
    <n v="1274"/>
    <n v="496"/>
    <x v="38"/>
    <s v="Jimmy Young"/>
    <x v="569"/>
    <x v="1"/>
    <x v="4"/>
    <x v="2"/>
  </r>
  <r>
    <s v="AX24511"/>
    <s v="ENX2028"/>
    <s v="A132"/>
    <s v="EMP1000"/>
    <x v="677"/>
    <x v="545"/>
    <x v="2"/>
    <n v="2283"/>
    <n v="1484"/>
    <n v="4452"/>
    <n v="6849"/>
    <n v="2397"/>
    <x v="56"/>
    <s v="Fred Robertson"/>
    <x v="677"/>
    <x v="1"/>
    <x v="3"/>
    <x v="2"/>
  </r>
  <r>
    <s v="AX24514"/>
    <s v="ENX2057"/>
    <s v="A101"/>
    <s v="EMP1026"/>
    <x v="357"/>
    <x v="619"/>
    <x v="2"/>
    <n v="181"/>
    <n v="130"/>
    <n v="390"/>
    <n v="543"/>
    <n v="153"/>
    <x v="26"/>
    <s v="Martin Perry"/>
    <x v="357"/>
    <x v="3"/>
    <x v="4"/>
    <x v="2"/>
  </r>
  <r>
    <s v="AX24518"/>
    <s v="ENX2069"/>
    <s v="A153"/>
    <s v="EMP1001"/>
    <x v="110"/>
    <x v="760"/>
    <x v="0"/>
    <n v="378"/>
    <n v="291"/>
    <n v="582"/>
    <n v="756"/>
    <n v="174"/>
    <x v="69"/>
    <s v="Kevin Butler"/>
    <x v="110"/>
    <x v="6"/>
    <x v="9"/>
    <x v="2"/>
  </r>
  <r>
    <s v="AX24525"/>
    <s v="ENX2005"/>
    <s v="A155"/>
    <s v="EMP1022"/>
    <x v="481"/>
    <x v="580"/>
    <x v="2"/>
    <n v="684"/>
    <n v="561"/>
    <n v="1683"/>
    <n v="2052"/>
    <n v="369"/>
    <x v="41"/>
    <s v="Walter Cook"/>
    <x v="481"/>
    <x v="2"/>
    <x v="7"/>
    <x v="2"/>
  </r>
  <r>
    <s v="AX24528"/>
    <s v="ENX2035"/>
    <s v="A153"/>
    <s v="EMP1021"/>
    <x v="50"/>
    <x v="746"/>
    <x v="2"/>
    <n v="458"/>
    <n v="376"/>
    <n v="1128"/>
    <n v="1374"/>
    <n v="246"/>
    <x v="69"/>
    <s v="Clarence Fox"/>
    <x v="50"/>
    <x v="3"/>
    <x v="2"/>
    <x v="2"/>
  </r>
  <r>
    <s v="AX24529"/>
    <s v="ENX2012"/>
    <s v="A150"/>
    <s v="EMP1026"/>
    <x v="744"/>
    <x v="645"/>
    <x v="1"/>
    <n v="1353"/>
    <n v="947"/>
    <n v="947"/>
    <n v="1353"/>
    <n v="406"/>
    <x v="27"/>
    <s v="Martin Perry"/>
    <x v="744"/>
    <x v="1"/>
    <x v="1"/>
    <x v="2"/>
  </r>
  <r>
    <s v="AX24530"/>
    <s v="ENX2002"/>
    <s v="A155"/>
    <s v="EMP1044"/>
    <x v="66"/>
    <x v="776"/>
    <x v="3"/>
    <n v="847"/>
    <n v="534"/>
    <n v="2136"/>
    <n v="3388"/>
    <n v="1252"/>
    <x v="41"/>
    <s v="Martin Carr"/>
    <x v="66"/>
    <x v="2"/>
    <x v="3"/>
    <x v="2"/>
  </r>
  <r>
    <s v="AX24533"/>
    <s v="ENX2066"/>
    <s v="A128"/>
    <s v="EMP1003"/>
    <x v="649"/>
    <x v="735"/>
    <x v="0"/>
    <n v="2091"/>
    <n v="1485"/>
    <n v="2970"/>
    <n v="4182"/>
    <n v="1212"/>
    <x v="16"/>
    <s v="Christopher Tucker"/>
    <x v="649"/>
    <x v="6"/>
    <x v="3"/>
    <x v="2"/>
  </r>
  <r>
    <s v="AX24536"/>
    <s v="ENX2072"/>
    <s v="A167"/>
    <s v="EMP1026"/>
    <x v="489"/>
    <x v="513"/>
    <x v="1"/>
    <n v="1887"/>
    <n v="1378"/>
    <n v="1378"/>
    <n v="1887"/>
    <n v="509"/>
    <x v="10"/>
    <s v="Martin Perry"/>
    <x v="489"/>
    <x v="6"/>
    <x v="6"/>
    <x v="2"/>
  </r>
  <r>
    <s v="AX24538"/>
    <s v="ENX2057"/>
    <s v="A103"/>
    <s v="EMP1017"/>
    <x v="108"/>
    <x v="620"/>
    <x v="1"/>
    <n v="181"/>
    <n v="130"/>
    <n v="130"/>
    <n v="181"/>
    <n v="51"/>
    <x v="2"/>
    <s v="Brian Hansen"/>
    <x v="108"/>
    <x v="1"/>
    <x v="4"/>
    <x v="2"/>
  </r>
  <r>
    <s v="AX24540"/>
    <s v="ENX2036"/>
    <s v="A104"/>
    <s v="EMP1018"/>
    <x v="407"/>
    <x v="472"/>
    <x v="0"/>
    <n v="1582"/>
    <n v="1234"/>
    <n v="2468"/>
    <n v="3164"/>
    <n v="696"/>
    <x v="53"/>
    <s v="Jimmy Young"/>
    <x v="407"/>
    <x v="3"/>
    <x v="0"/>
    <x v="2"/>
  </r>
  <r>
    <s v="AX24541"/>
    <s v="ENX2076"/>
    <s v="A137"/>
    <s v="EMP1023"/>
    <x v="381"/>
    <x v="756"/>
    <x v="1"/>
    <n v="1522"/>
    <n v="791"/>
    <n v="791"/>
    <n v="1522"/>
    <n v="731"/>
    <x v="32"/>
    <s v="Brian Davis"/>
    <x v="381"/>
    <x v="4"/>
    <x v="1"/>
    <x v="2"/>
  </r>
  <r>
    <s v="AX24542"/>
    <s v="ENX2093"/>
    <s v="A122"/>
    <s v="EMP1034"/>
    <x v="755"/>
    <x v="601"/>
    <x v="0"/>
    <n v="112"/>
    <n v="90"/>
    <n v="180"/>
    <n v="224"/>
    <n v="44"/>
    <x v="17"/>
    <s v="Arthur Mccoy"/>
    <x v="755"/>
    <x v="6"/>
    <x v="5"/>
    <x v="2"/>
  </r>
  <r>
    <s v="AX24544"/>
    <s v="ENX2075"/>
    <s v="A112"/>
    <s v="EMP1002"/>
    <x v="514"/>
    <x v="597"/>
    <x v="1"/>
    <n v="400"/>
    <n v="208"/>
    <n v="208"/>
    <n v="400"/>
    <n v="192"/>
    <x v="40"/>
    <s v="Andrew Bowman"/>
    <x v="514"/>
    <x v="3"/>
    <x v="1"/>
    <x v="2"/>
  </r>
  <r>
    <s v="AX24547"/>
    <s v="ENX2037"/>
    <s v="A173"/>
    <s v="EMP1044"/>
    <x v="377"/>
    <x v="679"/>
    <x v="0"/>
    <n v="880"/>
    <n v="634"/>
    <n v="1268"/>
    <n v="1760"/>
    <n v="492"/>
    <x v="14"/>
    <s v="Martin Carr"/>
    <x v="377"/>
    <x v="4"/>
    <x v="6"/>
    <x v="2"/>
  </r>
  <r>
    <s v="AX24550"/>
    <s v="ENX2092"/>
    <s v="A135"/>
    <s v="EMP1027"/>
    <x v="157"/>
    <x v="717"/>
    <x v="2"/>
    <n v="1639"/>
    <n v="1295"/>
    <n v="3885"/>
    <n v="4917"/>
    <n v="1032"/>
    <x v="44"/>
    <s v="Gary Rodriguez"/>
    <x v="157"/>
    <x v="1"/>
    <x v="10"/>
    <x v="2"/>
  </r>
  <r>
    <s v="AX24551"/>
    <s v="ENX2004"/>
    <s v="A157"/>
    <s v="EMP1033"/>
    <x v="527"/>
    <x v="609"/>
    <x v="1"/>
    <n v="1278"/>
    <n v="665"/>
    <n v="665"/>
    <n v="1278"/>
    <n v="613"/>
    <x v="0"/>
    <s v="Jerry Perry"/>
    <x v="527"/>
    <x v="1"/>
    <x v="4"/>
    <x v="2"/>
  </r>
  <r>
    <s v="AX24553"/>
    <s v="ENX2047"/>
    <s v="A163"/>
    <s v="EMP1014"/>
    <x v="235"/>
    <x v="516"/>
    <x v="1"/>
    <n v="290"/>
    <n v="200"/>
    <n v="200"/>
    <n v="290"/>
    <n v="90"/>
    <x v="60"/>
    <s v="Ronald Reed"/>
    <x v="235"/>
    <x v="6"/>
    <x v="2"/>
    <x v="2"/>
  </r>
  <r>
    <s v="AX24554"/>
    <s v="ENX2016"/>
    <s v="A111"/>
    <s v="EMP1013"/>
    <x v="62"/>
    <x v="644"/>
    <x v="1"/>
    <n v="1351"/>
    <n v="1108"/>
    <n v="1108"/>
    <n v="1351"/>
    <n v="243"/>
    <x v="19"/>
    <s v="Charles Harper"/>
    <x v="62"/>
    <x v="5"/>
    <x v="2"/>
    <x v="2"/>
  </r>
  <r>
    <s v="AX24557"/>
    <s v="ENX2036"/>
    <s v="A109"/>
    <s v="EMP1016"/>
    <x v="383"/>
    <x v="440"/>
    <x v="1"/>
    <n v="1582"/>
    <n v="1234"/>
    <n v="1234"/>
    <n v="1582"/>
    <n v="348"/>
    <x v="34"/>
    <s v="Henry Nelson"/>
    <x v="383"/>
    <x v="6"/>
    <x v="10"/>
    <x v="2"/>
  </r>
  <r>
    <s v="AX24561"/>
    <s v="ENX2093"/>
    <s v="A170"/>
    <s v="EMP1014"/>
    <x v="674"/>
    <x v="784"/>
    <x v="3"/>
    <n v="112"/>
    <n v="90"/>
    <n v="360"/>
    <n v="448"/>
    <n v="88"/>
    <x v="18"/>
    <s v="Ronald Reed"/>
    <x v="674"/>
    <x v="3"/>
    <x v="11"/>
    <x v="2"/>
  </r>
  <r>
    <s v="AX24563"/>
    <s v="ENX2044"/>
    <s v="A101"/>
    <s v="EMP1024"/>
    <x v="56"/>
    <x v="731"/>
    <x v="1"/>
    <n v="886"/>
    <n v="478"/>
    <n v="478"/>
    <n v="886"/>
    <n v="408"/>
    <x v="26"/>
    <s v="Ernest Wheeler"/>
    <x v="56"/>
    <x v="5"/>
    <x v="5"/>
    <x v="2"/>
  </r>
  <r>
    <s v="AX24564"/>
    <s v="ENX2084"/>
    <s v="A164"/>
    <s v="EMP1019"/>
    <x v="748"/>
    <x v="617"/>
    <x v="1"/>
    <n v="1783"/>
    <n v="1230"/>
    <n v="1230"/>
    <n v="1783"/>
    <n v="553"/>
    <x v="68"/>
    <s v="Roger Robertson"/>
    <x v="748"/>
    <x v="0"/>
    <x v="2"/>
    <x v="2"/>
  </r>
  <r>
    <s v="AX24565"/>
    <s v="ENX2021"/>
    <s v="A129"/>
    <s v="EMP1035"/>
    <x v="637"/>
    <x v="612"/>
    <x v="1"/>
    <n v="217"/>
    <n v="171"/>
    <n v="171"/>
    <n v="217"/>
    <n v="46"/>
    <x v="59"/>
    <s v="Roger Ramos"/>
    <x v="637"/>
    <x v="2"/>
    <x v="0"/>
    <x v="2"/>
  </r>
  <r>
    <s v="AX24569"/>
    <s v="ENX2030"/>
    <s v="A129"/>
    <s v="EMP1010"/>
    <x v="217"/>
    <x v="630"/>
    <x v="0"/>
    <n v="1899"/>
    <n v="1044"/>
    <n v="2088"/>
    <n v="3798"/>
    <n v="1710"/>
    <x v="59"/>
    <s v="Joshua Cook"/>
    <x v="217"/>
    <x v="4"/>
    <x v="7"/>
    <x v="2"/>
  </r>
  <r>
    <s v="AX24574"/>
    <s v="ENX2043"/>
    <s v="A170"/>
    <s v="EMP1013"/>
    <x v="447"/>
    <x v="614"/>
    <x v="0"/>
    <n v="545"/>
    <n v="425"/>
    <n v="850"/>
    <n v="1090"/>
    <n v="240"/>
    <x v="18"/>
    <s v="Charles Harper"/>
    <x v="447"/>
    <x v="4"/>
    <x v="2"/>
    <x v="2"/>
  </r>
  <r>
    <s v="AX24579"/>
    <s v="ENX2093"/>
    <s v="A135"/>
    <s v="EMP1002"/>
    <x v="333"/>
    <x v="510"/>
    <x v="1"/>
    <n v="112"/>
    <n v="90"/>
    <n v="90"/>
    <n v="112"/>
    <n v="22"/>
    <x v="44"/>
    <s v="Andrew Bowman"/>
    <x v="333"/>
    <x v="5"/>
    <x v="4"/>
    <x v="2"/>
  </r>
  <r>
    <s v="AX24582"/>
    <s v="ENX2098"/>
    <s v="A135"/>
    <s v="EMP1029"/>
    <x v="179"/>
    <x v="697"/>
    <x v="1"/>
    <n v="1178"/>
    <n v="683"/>
    <n v="683"/>
    <n v="1178"/>
    <n v="495"/>
    <x v="44"/>
    <s v="Howard Gardner"/>
    <x v="179"/>
    <x v="5"/>
    <x v="6"/>
    <x v="2"/>
  </r>
  <r>
    <s v="AX24584"/>
    <s v="ENX2092"/>
    <s v="A153"/>
    <s v="EMP1017"/>
    <x v="771"/>
    <x v="558"/>
    <x v="3"/>
    <n v="1639"/>
    <n v="1295"/>
    <n v="5180"/>
    <n v="6556"/>
    <n v="1376"/>
    <x v="69"/>
    <s v="Brian Hansen"/>
    <x v="771"/>
    <x v="1"/>
    <x v="6"/>
    <x v="2"/>
  </r>
  <r>
    <s v="AX24588"/>
    <s v="ENX2078"/>
    <s v="A167"/>
    <s v="EMP1028"/>
    <x v="177"/>
    <x v="538"/>
    <x v="1"/>
    <n v="1798"/>
    <n v="971"/>
    <n v="971"/>
    <n v="1798"/>
    <n v="827"/>
    <x v="10"/>
    <s v="Howard Sims"/>
    <x v="177"/>
    <x v="3"/>
    <x v="3"/>
    <x v="2"/>
  </r>
  <r>
    <s v="AX24590"/>
    <s v="ENX2073"/>
    <s v="A168"/>
    <s v="EMP1041"/>
    <x v="236"/>
    <x v="765"/>
    <x v="1"/>
    <n v="95"/>
    <n v="61"/>
    <n v="61"/>
    <n v="95"/>
    <n v="34"/>
    <x v="45"/>
    <s v="Joe Sims"/>
    <x v="236"/>
    <x v="1"/>
    <x v="0"/>
    <x v="2"/>
  </r>
  <r>
    <s v="AX24591"/>
    <s v="ENX2059"/>
    <s v="A132"/>
    <s v="EMP1038"/>
    <x v="54"/>
    <x v="580"/>
    <x v="1"/>
    <n v="1494"/>
    <n v="971"/>
    <n v="971"/>
    <n v="1494"/>
    <n v="523"/>
    <x v="56"/>
    <s v="Scott Mason"/>
    <x v="54"/>
    <x v="2"/>
    <x v="7"/>
    <x v="2"/>
  </r>
  <r>
    <s v="AX24592"/>
    <s v="ENX2023"/>
    <s v="A140"/>
    <s v="EMP1039"/>
    <x v="757"/>
    <x v="623"/>
    <x v="1"/>
    <n v="818"/>
    <n v="450"/>
    <n v="450"/>
    <n v="818"/>
    <n v="368"/>
    <x v="46"/>
    <s v="Eugene Holmes"/>
    <x v="757"/>
    <x v="1"/>
    <x v="7"/>
    <x v="2"/>
  </r>
  <r>
    <s v="AX24594"/>
    <s v="ENX2089"/>
    <s v="A132"/>
    <s v="EMP1041"/>
    <x v="287"/>
    <x v="700"/>
    <x v="0"/>
    <n v="2294"/>
    <n v="1399"/>
    <n v="2798"/>
    <n v="4588"/>
    <n v="1790"/>
    <x v="56"/>
    <s v="Joe Sims"/>
    <x v="287"/>
    <x v="5"/>
    <x v="8"/>
    <x v="2"/>
  </r>
  <r>
    <s v="AX24600"/>
    <s v="ENX2089"/>
    <s v="A120"/>
    <s v="EMP1041"/>
    <x v="595"/>
    <x v="484"/>
    <x v="0"/>
    <n v="2294"/>
    <n v="1399"/>
    <n v="2798"/>
    <n v="4588"/>
    <n v="1790"/>
    <x v="71"/>
    <s v="Joe Sims"/>
    <x v="595"/>
    <x v="4"/>
    <x v="1"/>
    <x v="2"/>
  </r>
  <r>
    <s v="AX24601"/>
    <s v="ENX2019"/>
    <s v="A130"/>
    <s v="EMP1031"/>
    <x v="258"/>
    <x v="747"/>
    <x v="1"/>
    <n v="800"/>
    <n v="536"/>
    <n v="536"/>
    <n v="800"/>
    <n v="264"/>
    <x v="3"/>
    <s v="Brian Thomas"/>
    <x v="258"/>
    <x v="3"/>
    <x v="1"/>
    <x v="2"/>
  </r>
  <r>
    <s v="AX24602"/>
    <s v="ENX2028"/>
    <s v="A104"/>
    <s v="EMP1000"/>
    <x v="379"/>
    <x v="713"/>
    <x v="2"/>
    <n v="2283"/>
    <n v="1484"/>
    <n v="4452"/>
    <n v="6849"/>
    <n v="2397"/>
    <x v="53"/>
    <s v="Fred Robertson"/>
    <x v="379"/>
    <x v="3"/>
    <x v="10"/>
    <x v="2"/>
  </r>
  <r>
    <s v="AX24603"/>
    <s v="ENX2022"/>
    <s v="A165"/>
    <s v="EMP1016"/>
    <x v="394"/>
    <x v="581"/>
    <x v="2"/>
    <n v="561"/>
    <n v="421"/>
    <n v="1263"/>
    <n v="1683"/>
    <n v="420"/>
    <x v="51"/>
    <s v="Henry Nelson"/>
    <x v="394"/>
    <x v="4"/>
    <x v="6"/>
    <x v="2"/>
  </r>
  <r>
    <s v="AX24606"/>
    <s v="ENX2085"/>
    <s v="A138"/>
    <s v="EMP1041"/>
    <x v="388"/>
    <x v="750"/>
    <x v="0"/>
    <n v="1862"/>
    <n v="1173"/>
    <n v="2346"/>
    <n v="3724"/>
    <n v="1378"/>
    <x v="6"/>
    <s v="Joe Sims"/>
    <x v="388"/>
    <x v="3"/>
    <x v="10"/>
    <x v="2"/>
  </r>
  <r>
    <s v="AX24607"/>
    <s v="ENX2034"/>
    <s v="A119"/>
    <s v="EMP1019"/>
    <x v="678"/>
    <x v="449"/>
    <x v="1"/>
    <n v="871"/>
    <n v="540"/>
    <n v="540"/>
    <n v="871"/>
    <n v="331"/>
    <x v="61"/>
    <s v="Roger Robertson"/>
    <x v="678"/>
    <x v="6"/>
    <x v="1"/>
    <x v="2"/>
  </r>
  <r>
    <s v="AX24608"/>
    <s v="ENX2065"/>
    <s v="A109"/>
    <s v="EMP1022"/>
    <x v="796"/>
    <x v="512"/>
    <x v="1"/>
    <n v="2396"/>
    <n v="1965"/>
    <n v="1965"/>
    <n v="2396"/>
    <n v="431"/>
    <x v="34"/>
    <s v="Walter Cook"/>
    <x v="796"/>
    <x v="6"/>
    <x v="4"/>
    <x v="2"/>
  </r>
  <r>
    <s v="AX24611"/>
    <s v="ENX2069"/>
    <s v="A130"/>
    <s v="EMP1026"/>
    <x v="540"/>
    <x v="447"/>
    <x v="1"/>
    <n v="378"/>
    <n v="291"/>
    <n v="291"/>
    <n v="378"/>
    <n v="87"/>
    <x v="3"/>
    <s v="Martin Perry"/>
    <x v="540"/>
    <x v="1"/>
    <x v="10"/>
    <x v="2"/>
  </r>
  <r>
    <s v="AX24614"/>
    <s v="ENX2012"/>
    <s v="A106"/>
    <s v="EMP1022"/>
    <x v="302"/>
    <x v="780"/>
    <x v="2"/>
    <n v="1353"/>
    <n v="947"/>
    <n v="2841"/>
    <n v="4059"/>
    <n v="1218"/>
    <x v="35"/>
    <s v="Walter Cook"/>
    <x v="302"/>
    <x v="1"/>
    <x v="5"/>
    <x v="2"/>
  </r>
  <r>
    <s v="AX24617"/>
    <s v="ENX2010"/>
    <s v="A145"/>
    <s v="EMP1026"/>
    <x v="563"/>
    <x v="790"/>
    <x v="3"/>
    <n v="1812"/>
    <n v="1305"/>
    <n v="5220"/>
    <n v="7248"/>
    <n v="2028"/>
    <x v="50"/>
    <s v="Martin Perry"/>
    <x v="563"/>
    <x v="2"/>
    <x v="11"/>
    <x v="2"/>
  </r>
  <r>
    <s v="AX24618"/>
    <s v="ENX2009"/>
    <s v="A123"/>
    <s v="EMP1002"/>
    <x v="45"/>
    <x v="469"/>
    <x v="1"/>
    <n v="584"/>
    <n v="420"/>
    <n v="420"/>
    <n v="584"/>
    <n v="164"/>
    <x v="62"/>
    <s v="Andrew Bowman"/>
    <x v="45"/>
    <x v="0"/>
    <x v="1"/>
    <x v="2"/>
  </r>
  <r>
    <s v="AX24637"/>
    <s v="ENX2044"/>
    <s v="A122"/>
    <s v="EMP1017"/>
    <x v="286"/>
    <x v="578"/>
    <x v="2"/>
    <n v="886"/>
    <n v="478"/>
    <n v="1434"/>
    <n v="2658"/>
    <n v="1224"/>
    <x v="17"/>
    <s v="Brian Hansen"/>
    <x v="286"/>
    <x v="2"/>
    <x v="2"/>
    <x v="2"/>
  </r>
  <r>
    <s v="AX24638"/>
    <s v="ENX2045"/>
    <s v="A131"/>
    <s v="EMP1039"/>
    <x v="626"/>
    <x v="676"/>
    <x v="2"/>
    <n v="556"/>
    <n v="395"/>
    <n v="1185"/>
    <n v="1668"/>
    <n v="483"/>
    <x v="66"/>
    <s v="Eugene Holmes"/>
    <x v="626"/>
    <x v="5"/>
    <x v="9"/>
    <x v="2"/>
  </r>
  <r>
    <s v="AX24647"/>
    <s v="ENX2049"/>
    <s v="A132"/>
    <s v="EMP1030"/>
    <x v="257"/>
    <x v="677"/>
    <x v="0"/>
    <n v="826"/>
    <n v="562"/>
    <n v="1124"/>
    <n v="1652"/>
    <n v="528"/>
    <x v="56"/>
    <s v="Bobby Russell"/>
    <x v="257"/>
    <x v="5"/>
    <x v="11"/>
    <x v="2"/>
  </r>
  <r>
    <s v="AX24651"/>
    <s v="ENX2077"/>
    <s v="A149"/>
    <s v="EMP1016"/>
    <x v="100"/>
    <x v="562"/>
    <x v="3"/>
    <n v="530"/>
    <n v="424"/>
    <n v="1696"/>
    <n v="2120"/>
    <n v="424"/>
    <x v="42"/>
    <s v="Henry Nelson"/>
    <x v="100"/>
    <x v="5"/>
    <x v="1"/>
    <x v="2"/>
  </r>
  <r>
    <s v="AX24652"/>
    <s v="ENX2016"/>
    <s v="A139"/>
    <s v="EMP1025"/>
    <x v="228"/>
    <x v="804"/>
    <x v="1"/>
    <n v="1351"/>
    <n v="1108"/>
    <n v="1108"/>
    <n v="1351"/>
    <n v="243"/>
    <x v="12"/>
    <s v="Ernest Wagner"/>
    <x v="228"/>
    <x v="5"/>
    <x v="2"/>
    <x v="2"/>
  </r>
  <r>
    <s v="AX24653"/>
    <s v="ENX2087"/>
    <s v="A108"/>
    <s v="EMP1009"/>
    <x v="163"/>
    <x v="759"/>
    <x v="3"/>
    <n v="1022"/>
    <n v="818"/>
    <n v="3272"/>
    <n v="4088"/>
    <n v="816"/>
    <x v="64"/>
    <s v="Kenneth Fields"/>
    <x v="163"/>
    <x v="0"/>
    <x v="11"/>
    <x v="2"/>
  </r>
  <r>
    <s v="AX24657"/>
    <s v="ENX2053"/>
    <s v="A139"/>
    <s v="EMP1040"/>
    <x v="588"/>
    <x v="462"/>
    <x v="1"/>
    <n v="596"/>
    <n v="358"/>
    <n v="358"/>
    <n v="596"/>
    <n v="238"/>
    <x v="12"/>
    <s v="Patrick Ruiz"/>
    <x v="588"/>
    <x v="5"/>
    <x v="2"/>
    <x v="2"/>
  </r>
  <r>
    <s v="AX24664"/>
    <s v="ENX2076"/>
    <s v="A152"/>
    <s v="EMP1005"/>
    <x v="578"/>
    <x v="686"/>
    <x v="3"/>
    <n v="1522"/>
    <n v="791"/>
    <n v="3164"/>
    <n v="6088"/>
    <n v="2924"/>
    <x v="54"/>
    <s v="Ryan Welch"/>
    <x v="578"/>
    <x v="2"/>
    <x v="9"/>
    <x v="2"/>
  </r>
  <r>
    <s v="AX24668"/>
    <s v="ENX2014"/>
    <s v="A100"/>
    <s v="EMP1029"/>
    <x v="89"/>
    <x v="481"/>
    <x v="1"/>
    <n v="1809"/>
    <n v="1067"/>
    <n v="1067"/>
    <n v="1809"/>
    <n v="742"/>
    <x v="67"/>
    <s v="Howard Gardner"/>
    <x v="89"/>
    <x v="5"/>
    <x v="0"/>
    <x v="2"/>
  </r>
  <r>
    <s v="AX24669"/>
    <s v="ENX2099"/>
    <s v="A155"/>
    <s v="EMP1039"/>
    <x v="209"/>
    <x v="793"/>
    <x v="0"/>
    <n v="1367"/>
    <n v="984"/>
    <n v="1968"/>
    <n v="2734"/>
    <n v="766"/>
    <x v="41"/>
    <s v="Eugene Holmes"/>
    <x v="209"/>
    <x v="4"/>
    <x v="2"/>
    <x v="2"/>
  </r>
  <r>
    <s v="AX24673"/>
    <s v="ENX2031"/>
    <s v="A111"/>
    <s v="EMP1036"/>
    <x v="502"/>
    <x v="696"/>
    <x v="0"/>
    <n v="1638"/>
    <n v="1261"/>
    <n v="2522"/>
    <n v="3276"/>
    <n v="754"/>
    <x v="19"/>
    <s v="Robert Reed"/>
    <x v="502"/>
    <x v="4"/>
    <x v="7"/>
    <x v="2"/>
  </r>
  <r>
    <s v="AX24674"/>
    <s v="ENX2064"/>
    <s v="A122"/>
    <s v="EMP1008"/>
    <x v="147"/>
    <x v="765"/>
    <x v="0"/>
    <n v="1414"/>
    <n v="962"/>
    <n v="1924"/>
    <n v="2828"/>
    <n v="904"/>
    <x v="17"/>
    <s v="Carl Elliott"/>
    <x v="147"/>
    <x v="1"/>
    <x v="0"/>
    <x v="2"/>
  </r>
  <r>
    <s v="AX24676"/>
    <s v="ENX2100"/>
    <s v="A111"/>
    <s v="EMP1015"/>
    <x v="257"/>
    <x v="631"/>
    <x v="2"/>
    <n v="799"/>
    <n v="455"/>
    <n v="1365"/>
    <n v="2397"/>
    <n v="1032"/>
    <x v="19"/>
    <s v="Justin Lynch"/>
    <x v="257"/>
    <x v="0"/>
    <x v="11"/>
    <x v="2"/>
  </r>
  <r>
    <s v="AX24680"/>
    <s v="ENX2042"/>
    <s v="A173"/>
    <s v="EMP1029"/>
    <x v="656"/>
    <x v="491"/>
    <x v="2"/>
    <n v="203"/>
    <n v="154"/>
    <n v="462"/>
    <n v="609"/>
    <n v="147"/>
    <x v="14"/>
    <s v="Howard Gardner"/>
    <x v="656"/>
    <x v="6"/>
    <x v="4"/>
    <x v="2"/>
  </r>
  <r>
    <s v="AX24681"/>
    <s v="ENX2047"/>
    <s v="A135"/>
    <s v="EMP1001"/>
    <x v="295"/>
    <x v="718"/>
    <x v="0"/>
    <n v="290"/>
    <n v="200"/>
    <n v="400"/>
    <n v="580"/>
    <n v="180"/>
    <x v="44"/>
    <s v="Kevin Butler"/>
    <x v="295"/>
    <x v="6"/>
    <x v="6"/>
    <x v="2"/>
  </r>
  <r>
    <s v="AX24685"/>
    <s v="ENX2092"/>
    <s v="A154"/>
    <s v="EMP1011"/>
    <x v="462"/>
    <x v="691"/>
    <x v="1"/>
    <n v="1639"/>
    <n v="1295"/>
    <n v="1295"/>
    <n v="1639"/>
    <n v="344"/>
    <x v="55"/>
    <s v="Larry Marshall"/>
    <x v="462"/>
    <x v="2"/>
    <x v="8"/>
    <x v="2"/>
  </r>
  <r>
    <s v="AX24689"/>
    <s v="ENX2016"/>
    <s v="A147"/>
    <s v="EMP1040"/>
    <x v="537"/>
    <x v="731"/>
    <x v="2"/>
    <n v="1351"/>
    <n v="1108"/>
    <n v="3324"/>
    <n v="4053"/>
    <n v="729"/>
    <x v="20"/>
    <s v="Patrick Ruiz"/>
    <x v="537"/>
    <x v="5"/>
    <x v="5"/>
    <x v="2"/>
  </r>
  <r>
    <s v="AX24693"/>
    <s v="ENX2078"/>
    <s v="A157"/>
    <s v="EMP1002"/>
    <x v="190"/>
    <x v="630"/>
    <x v="0"/>
    <n v="1798"/>
    <n v="971"/>
    <n v="1942"/>
    <n v="3596"/>
    <n v="1654"/>
    <x v="0"/>
    <s v="Andrew Bowman"/>
    <x v="190"/>
    <x v="4"/>
    <x v="7"/>
    <x v="2"/>
  </r>
  <r>
    <s v="AX24696"/>
    <s v="ENX2052"/>
    <s v="A139"/>
    <s v="EMP1006"/>
    <x v="520"/>
    <x v="714"/>
    <x v="1"/>
    <n v="1526"/>
    <n v="1251"/>
    <n v="1251"/>
    <n v="1526"/>
    <n v="275"/>
    <x v="12"/>
    <s v="Sean Miller"/>
    <x v="520"/>
    <x v="5"/>
    <x v="3"/>
    <x v="2"/>
  </r>
  <r>
    <s v="AX24697"/>
    <s v="ENX2088"/>
    <s v="A171"/>
    <s v="EMP1011"/>
    <x v="530"/>
    <x v="785"/>
    <x v="0"/>
    <n v="603"/>
    <n v="416"/>
    <n v="832"/>
    <n v="1206"/>
    <n v="374"/>
    <x v="58"/>
    <s v="Larry Marshall"/>
    <x v="530"/>
    <x v="1"/>
    <x v="1"/>
    <x v="2"/>
  </r>
  <r>
    <s v="AX24700"/>
    <s v="ENX2046"/>
    <s v="A151"/>
    <s v="EMP1004"/>
    <x v="390"/>
    <x v="492"/>
    <x v="1"/>
    <n v="2410"/>
    <n v="1518"/>
    <n v="1518"/>
    <n v="2410"/>
    <n v="892"/>
    <x v="24"/>
    <s v="Kenneth Bradley"/>
    <x v="390"/>
    <x v="0"/>
    <x v="7"/>
    <x v="2"/>
  </r>
  <r>
    <s v="AX24702"/>
    <s v="ENX2033"/>
    <s v="A132"/>
    <s v="EMP1001"/>
    <x v="351"/>
    <x v="529"/>
    <x v="2"/>
    <n v="2182"/>
    <n v="1200"/>
    <n v="3600"/>
    <n v="6546"/>
    <n v="2946"/>
    <x v="56"/>
    <s v="Kevin Butler"/>
    <x v="351"/>
    <x v="5"/>
    <x v="0"/>
    <x v="2"/>
  </r>
  <r>
    <s v="AX24703"/>
    <s v="ENX2060"/>
    <s v="A109"/>
    <s v="EMP1019"/>
    <x v="558"/>
    <x v="583"/>
    <x v="3"/>
    <n v="1467"/>
    <n v="807"/>
    <n v="3228"/>
    <n v="5868"/>
    <n v="2640"/>
    <x v="34"/>
    <s v="Roger Robertson"/>
    <x v="558"/>
    <x v="2"/>
    <x v="11"/>
    <x v="2"/>
  </r>
  <r>
    <s v="AX24704"/>
    <s v="ENX2068"/>
    <s v="A154"/>
    <s v="EMP1021"/>
    <x v="672"/>
    <x v="648"/>
    <x v="1"/>
    <n v="1500"/>
    <n v="900"/>
    <n v="900"/>
    <n v="1500"/>
    <n v="600"/>
    <x v="55"/>
    <s v="Clarence Fox"/>
    <x v="672"/>
    <x v="0"/>
    <x v="9"/>
    <x v="2"/>
  </r>
  <r>
    <s v="AX24705"/>
    <s v="ENX2050"/>
    <s v="A105"/>
    <s v="EMP1014"/>
    <x v="385"/>
    <x v="455"/>
    <x v="1"/>
    <n v="2391"/>
    <n v="1291"/>
    <n v="1291"/>
    <n v="2391"/>
    <n v="1100"/>
    <x v="57"/>
    <s v="Ronald Reed"/>
    <x v="385"/>
    <x v="5"/>
    <x v="10"/>
    <x v="2"/>
  </r>
  <r>
    <s v="AX24707"/>
    <s v="ENX2080"/>
    <s v="A123"/>
    <s v="EMP1016"/>
    <x v="635"/>
    <x v="599"/>
    <x v="0"/>
    <n v="2353"/>
    <n v="1788"/>
    <n v="3576"/>
    <n v="4706"/>
    <n v="1130"/>
    <x v="62"/>
    <s v="Henry Nelson"/>
    <x v="635"/>
    <x v="0"/>
    <x v="7"/>
    <x v="2"/>
  </r>
  <r>
    <s v="AX24710"/>
    <s v="ENX2000"/>
    <s v="A166"/>
    <s v="EMP1020"/>
    <x v="436"/>
    <x v="556"/>
    <x v="1"/>
    <n v="2241"/>
    <n v="1367"/>
    <n v="1367"/>
    <n v="2241"/>
    <n v="874"/>
    <x v="65"/>
    <s v="Ryan Butler"/>
    <x v="436"/>
    <x v="1"/>
    <x v="9"/>
    <x v="2"/>
  </r>
  <r>
    <s v="AX24711"/>
    <s v="ENX2015"/>
    <s v="A114"/>
    <s v="EMP1042"/>
    <x v="207"/>
    <x v="749"/>
    <x v="3"/>
    <n v="637"/>
    <n v="389"/>
    <n v="1556"/>
    <n v="2548"/>
    <n v="992"/>
    <x v="36"/>
    <s v="Scott Clark"/>
    <x v="207"/>
    <x v="0"/>
    <x v="3"/>
    <x v="2"/>
  </r>
  <r>
    <s v="AX24714"/>
    <s v="ENX2055"/>
    <s v="A154"/>
    <s v="EMP1041"/>
    <x v="788"/>
    <x v="449"/>
    <x v="0"/>
    <n v="2495"/>
    <n v="1896"/>
    <n v="3792"/>
    <n v="4990"/>
    <n v="1198"/>
    <x v="55"/>
    <s v="Joe Sims"/>
    <x v="788"/>
    <x v="6"/>
    <x v="1"/>
    <x v="2"/>
  </r>
  <r>
    <s v="AX24717"/>
    <s v="ENX2093"/>
    <s v="A166"/>
    <s v="EMP1039"/>
    <x v="193"/>
    <x v="587"/>
    <x v="2"/>
    <n v="112"/>
    <n v="90"/>
    <n v="270"/>
    <n v="336"/>
    <n v="66"/>
    <x v="65"/>
    <s v="Eugene Holmes"/>
    <x v="193"/>
    <x v="5"/>
    <x v="10"/>
    <x v="2"/>
  </r>
  <r>
    <s v="AX24718"/>
    <s v="ENX2071"/>
    <s v="A119"/>
    <s v="EMP1003"/>
    <x v="84"/>
    <x v="451"/>
    <x v="1"/>
    <n v="136"/>
    <n v="72"/>
    <n v="72"/>
    <n v="136"/>
    <n v="64"/>
    <x v="61"/>
    <s v="Christopher Tucker"/>
    <x v="84"/>
    <x v="0"/>
    <x v="11"/>
    <x v="2"/>
  </r>
  <r>
    <s v="AX24720"/>
    <s v="ENX2023"/>
    <s v="A145"/>
    <s v="EMP1020"/>
    <x v="540"/>
    <x v="450"/>
    <x v="3"/>
    <n v="818"/>
    <n v="450"/>
    <n v="1800"/>
    <n v="3272"/>
    <n v="1472"/>
    <x v="50"/>
    <s v="Ryan Butler"/>
    <x v="540"/>
    <x v="0"/>
    <x v="10"/>
    <x v="2"/>
  </r>
  <r>
    <s v="AX24730"/>
    <s v="ENX2064"/>
    <s v="A148"/>
    <s v="EMP1010"/>
    <x v="656"/>
    <x v="551"/>
    <x v="0"/>
    <n v="1414"/>
    <n v="962"/>
    <n v="1924"/>
    <n v="2828"/>
    <n v="904"/>
    <x v="31"/>
    <s v="Joshua Cook"/>
    <x v="656"/>
    <x v="4"/>
    <x v="8"/>
    <x v="2"/>
  </r>
  <r>
    <s v="AX24731"/>
    <s v="ENX2065"/>
    <s v="A127"/>
    <s v="EMP1030"/>
    <x v="321"/>
    <x v="493"/>
    <x v="1"/>
    <n v="2396"/>
    <n v="1965"/>
    <n v="1965"/>
    <n v="2396"/>
    <n v="431"/>
    <x v="5"/>
    <s v="Bobby Russell"/>
    <x v="321"/>
    <x v="0"/>
    <x v="1"/>
    <x v="2"/>
  </r>
  <r>
    <s v="AX24732"/>
    <s v="ENX2040"/>
    <s v="A143"/>
    <s v="EMP1042"/>
    <x v="561"/>
    <x v="540"/>
    <x v="1"/>
    <n v="1889"/>
    <n v="945"/>
    <n v="945"/>
    <n v="1889"/>
    <n v="944"/>
    <x v="9"/>
    <s v="Scott Clark"/>
    <x v="561"/>
    <x v="4"/>
    <x v="4"/>
    <x v="2"/>
  </r>
  <r>
    <s v="AX24735"/>
    <s v="ENX2046"/>
    <s v="A108"/>
    <s v="EMP1022"/>
    <x v="372"/>
    <x v="773"/>
    <x v="1"/>
    <n v="2410"/>
    <n v="1518"/>
    <n v="1518"/>
    <n v="2410"/>
    <n v="892"/>
    <x v="64"/>
    <s v="Walter Cook"/>
    <x v="372"/>
    <x v="0"/>
    <x v="3"/>
    <x v="2"/>
  </r>
  <r>
    <s v="AX24737"/>
    <s v="ENX2062"/>
    <s v="A170"/>
    <s v="EMP1003"/>
    <x v="755"/>
    <x v="533"/>
    <x v="2"/>
    <n v="2464"/>
    <n v="1774"/>
    <n v="5322"/>
    <n v="7392"/>
    <n v="2070"/>
    <x v="18"/>
    <s v="Christopher Tucker"/>
    <x v="755"/>
    <x v="5"/>
    <x v="5"/>
    <x v="2"/>
  </r>
  <r>
    <s v="AX24740"/>
    <s v="ENX2088"/>
    <s v="A141"/>
    <s v="EMP1023"/>
    <x v="256"/>
    <x v="517"/>
    <x v="0"/>
    <n v="603"/>
    <n v="416"/>
    <n v="832"/>
    <n v="1206"/>
    <n v="374"/>
    <x v="23"/>
    <s v="Brian Davis"/>
    <x v="256"/>
    <x v="6"/>
    <x v="8"/>
    <x v="2"/>
  </r>
  <r>
    <s v="AX24744"/>
    <s v="ENX2088"/>
    <s v="A133"/>
    <s v="EMP1008"/>
    <x v="605"/>
    <x v="772"/>
    <x v="0"/>
    <n v="603"/>
    <n v="416"/>
    <n v="832"/>
    <n v="1206"/>
    <n v="374"/>
    <x v="37"/>
    <s v="Carl Elliott"/>
    <x v="605"/>
    <x v="1"/>
    <x v="11"/>
    <x v="2"/>
  </r>
  <r>
    <s v="AX24751"/>
    <s v="ENX2016"/>
    <s v="A121"/>
    <s v="EMP1005"/>
    <x v="744"/>
    <x v="754"/>
    <x v="2"/>
    <n v="1351"/>
    <n v="1108"/>
    <n v="3324"/>
    <n v="4053"/>
    <n v="729"/>
    <x v="70"/>
    <s v="Ryan Welch"/>
    <x v="744"/>
    <x v="2"/>
    <x v="1"/>
    <x v="2"/>
  </r>
  <r>
    <s v="AX24752"/>
    <s v="ENX2051"/>
    <s v="A159"/>
    <s v="EMP1044"/>
    <x v="465"/>
    <x v="478"/>
    <x v="0"/>
    <n v="1077"/>
    <n v="732"/>
    <n v="1464"/>
    <n v="2154"/>
    <n v="690"/>
    <x v="52"/>
    <s v="Martin Carr"/>
    <x v="465"/>
    <x v="5"/>
    <x v="11"/>
    <x v="2"/>
  </r>
  <r>
    <s v="AX24753"/>
    <s v="ENX2049"/>
    <s v="A149"/>
    <s v="EMP1002"/>
    <x v="522"/>
    <x v="770"/>
    <x v="2"/>
    <n v="826"/>
    <n v="562"/>
    <n v="1686"/>
    <n v="2478"/>
    <n v="792"/>
    <x v="42"/>
    <s v="Andrew Bowman"/>
    <x v="522"/>
    <x v="3"/>
    <x v="9"/>
    <x v="2"/>
  </r>
  <r>
    <s v="AX24754"/>
    <s v="ENX2039"/>
    <s v="A143"/>
    <s v="EMP1032"/>
    <x v="783"/>
    <x v="768"/>
    <x v="3"/>
    <n v="817"/>
    <n v="409"/>
    <n v="1636"/>
    <n v="3268"/>
    <n v="1632"/>
    <x v="9"/>
    <s v="Larry Castillo"/>
    <x v="783"/>
    <x v="2"/>
    <x v="5"/>
    <x v="2"/>
  </r>
  <r>
    <s v="AX24758"/>
    <s v="ENX2076"/>
    <s v="A173"/>
    <s v="EMP1028"/>
    <x v="391"/>
    <x v="781"/>
    <x v="2"/>
    <n v="1522"/>
    <n v="791"/>
    <n v="2373"/>
    <n v="4566"/>
    <n v="2193"/>
    <x v="14"/>
    <s v="Howard Sims"/>
    <x v="391"/>
    <x v="2"/>
    <x v="11"/>
    <x v="2"/>
  </r>
  <r>
    <s v="AX24760"/>
    <s v="ENX2039"/>
    <s v="A107"/>
    <s v="EMP1028"/>
    <x v="663"/>
    <x v="676"/>
    <x v="2"/>
    <n v="817"/>
    <n v="409"/>
    <n v="1227"/>
    <n v="2451"/>
    <n v="1224"/>
    <x v="13"/>
    <s v="Howard Sims"/>
    <x v="663"/>
    <x v="5"/>
    <x v="9"/>
    <x v="2"/>
  </r>
  <r>
    <s v="AX24766"/>
    <s v="ENX2034"/>
    <s v="A168"/>
    <s v="EMP1044"/>
    <x v="325"/>
    <x v="725"/>
    <x v="2"/>
    <n v="871"/>
    <n v="540"/>
    <n v="1620"/>
    <n v="2613"/>
    <n v="993"/>
    <x v="45"/>
    <s v="Martin Carr"/>
    <x v="325"/>
    <x v="2"/>
    <x v="6"/>
    <x v="2"/>
  </r>
  <r>
    <s v="AX24767"/>
    <s v="ENX2064"/>
    <s v="A126"/>
    <s v="EMP1017"/>
    <x v="406"/>
    <x v="600"/>
    <x v="1"/>
    <n v="1414"/>
    <n v="962"/>
    <n v="962"/>
    <n v="1414"/>
    <n v="452"/>
    <x v="38"/>
    <s v="Brian Hansen"/>
    <x v="406"/>
    <x v="0"/>
    <x v="1"/>
    <x v="2"/>
  </r>
  <r>
    <s v="AX24775"/>
    <s v="ENX2011"/>
    <s v="A133"/>
    <s v="EMP1019"/>
    <x v="322"/>
    <x v="667"/>
    <x v="3"/>
    <n v="530"/>
    <n v="435"/>
    <n v="1740"/>
    <n v="2120"/>
    <n v="380"/>
    <x v="37"/>
    <s v="Roger Robertson"/>
    <x v="322"/>
    <x v="4"/>
    <x v="5"/>
    <x v="2"/>
  </r>
  <r>
    <s v="AX24777"/>
    <s v="ENX2090"/>
    <s v="A136"/>
    <s v="EMP1023"/>
    <x v="58"/>
    <x v="472"/>
    <x v="0"/>
    <n v="1338"/>
    <n v="682"/>
    <n v="1364"/>
    <n v="2676"/>
    <n v="1312"/>
    <x v="29"/>
    <s v="Brian Davis"/>
    <x v="58"/>
    <x v="3"/>
    <x v="0"/>
    <x v="2"/>
  </r>
  <r>
    <s v="AX24781"/>
    <s v="ENX2043"/>
    <s v="A127"/>
    <s v="EMP1019"/>
    <x v="592"/>
    <x v="452"/>
    <x v="1"/>
    <n v="545"/>
    <n v="425"/>
    <n v="425"/>
    <n v="545"/>
    <n v="120"/>
    <x v="5"/>
    <s v="Roger Robertson"/>
    <x v="592"/>
    <x v="5"/>
    <x v="9"/>
    <x v="2"/>
  </r>
  <r>
    <s v="AX24789"/>
    <s v="ENX2086"/>
    <s v="A173"/>
    <s v="EMP1024"/>
    <x v="64"/>
    <x v="751"/>
    <x v="1"/>
    <n v="123"/>
    <n v="84"/>
    <n v="84"/>
    <n v="123"/>
    <n v="39"/>
    <x v="14"/>
    <s v="Ernest Wheeler"/>
    <x v="64"/>
    <x v="4"/>
    <x v="9"/>
    <x v="2"/>
  </r>
  <r>
    <s v="AX24790"/>
    <s v="ENX2062"/>
    <s v="A135"/>
    <s v="EMP1005"/>
    <x v="565"/>
    <x v="573"/>
    <x v="1"/>
    <n v="2464"/>
    <n v="1774"/>
    <n v="1774"/>
    <n v="2464"/>
    <n v="690"/>
    <x v="44"/>
    <s v="Ryan Welch"/>
    <x v="565"/>
    <x v="1"/>
    <x v="4"/>
    <x v="2"/>
  </r>
  <r>
    <s v="AX24793"/>
    <s v="ENX2060"/>
    <s v="A163"/>
    <s v="EMP1026"/>
    <x v="125"/>
    <x v="743"/>
    <x v="1"/>
    <n v="1467"/>
    <n v="807"/>
    <n v="807"/>
    <n v="1467"/>
    <n v="660"/>
    <x v="60"/>
    <s v="Martin Perry"/>
    <x v="125"/>
    <x v="5"/>
    <x v="8"/>
    <x v="2"/>
  </r>
  <r>
    <s v="AX24801"/>
    <s v="ENX2025"/>
    <s v="A150"/>
    <s v="EMP1005"/>
    <x v="717"/>
    <x v="726"/>
    <x v="0"/>
    <n v="667"/>
    <n v="387"/>
    <n v="774"/>
    <n v="1334"/>
    <n v="560"/>
    <x v="27"/>
    <s v="Ryan Welch"/>
    <x v="717"/>
    <x v="0"/>
    <x v="7"/>
    <x v="2"/>
  </r>
  <r>
    <s v="AX24804"/>
    <s v="ENX2088"/>
    <s v="A167"/>
    <s v="EMP1044"/>
    <x v="528"/>
    <x v="583"/>
    <x v="1"/>
    <n v="603"/>
    <n v="416"/>
    <n v="416"/>
    <n v="603"/>
    <n v="187"/>
    <x v="10"/>
    <s v="Martin Carr"/>
    <x v="528"/>
    <x v="2"/>
    <x v="11"/>
    <x v="2"/>
  </r>
  <r>
    <s v="AX24805"/>
    <s v="ENX2023"/>
    <s v="A132"/>
    <s v="EMP1013"/>
    <x v="218"/>
    <x v="684"/>
    <x v="0"/>
    <n v="818"/>
    <n v="450"/>
    <n v="900"/>
    <n v="1636"/>
    <n v="736"/>
    <x v="56"/>
    <s v="Charles Harper"/>
    <x v="218"/>
    <x v="3"/>
    <x v="7"/>
    <x v="2"/>
  </r>
  <r>
    <s v="AX24806"/>
    <s v="ENX2091"/>
    <s v="A109"/>
    <s v="EMP1021"/>
    <x v="312"/>
    <x v="793"/>
    <x v="1"/>
    <n v="368"/>
    <n v="294"/>
    <n v="294"/>
    <n v="368"/>
    <n v="74"/>
    <x v="34"/>
    <s v="Clarence Fox"/>
    <x v="312"/>
    <x v="4"/>
    <x v="2"/>
    <x v="2"/>
  </r>
  <r>
    <s v="AX24810"/>
    <s v="ENX2065"/>
    <s v="A170"/>
    <s v="EMP1009"/>
    <x v="520"/>
    <x v="754"/>
    <x v="2"/>
    <n v="2396"/>
    <n v="1965"/>
    <n v="5895"/>
    <n v="7188"/>
    <n v="1293"/>
    <x v="18"/>
    <s v="Kenneth Fields"/>
    <x v="520"/>
    <x v="2"/>
    <x v="1"/>
    <x v="2"/>
  </r>
  <r>
    <s v="AX24817"/>
    <s v="ENX2097"/>
    <s v="A148"/>
    <s v="EMP1035"/>
    <x v="773"/>
    <x v="779"/>
    <x v="1"/>
    <n v="1052"/>
    <n v="589"/>
    <n v="589"/>
    <n v="1052"/>
    <n v="463"/>
    <x v="31"/>
    <s v="Roger Ramos"/>
    <x v="773"/>
    <x v="0"/>
    <x v="5"/>
    <x v="2"/>
  </r>
  <r>
    <s v="AX24819"/>
    <s v="ENX2086"/>
    <s v="A171"/>
    <s v="EMP1028"/>
    <x v="775"/>
    <x v="798"/>
    <x v="1"/>
    <n v="123"/>
    <n v="84"/>
    <n v="84"/>
    <n v="123"/>
    <n v="39"/>
    <x v="58"/>
    <s v="Howard Sims"/>
    <x v="775"/>
    <x v="2"/>
    <x v="6"/>
    <x v="2"/>
  </r>
  <r>
    <s v="AX24825"/>
    <s v="ENX2064"/>
    <s v="A124"/>
    <s v="EMP1009"/>
    <x v="158"/>
    <x v="576"/>
    <x v="3"/>
    <n v="1414"/>
    <n v="962"/>
    <n v="3848"/>
    <n v="5656"/>
    <n v="1808"/>
    <x v="21"/>
    <s v="Kenneth Fields"/>
    <x v="158"/>
    <x v="5"/>
    <x v="5"/>
    <x v="2"/>
  </r>
  <r>
    <s v="AX24829"/>
    <s v="ENX2033"/>
    <s v="A126"/>
    <s v="EMP1003"/>
    <x v="433"/>
    <x v="774"/>
    <x v="1"/>
    <n v="2182"/>
    <n v="1200"/>
    <n v="1200"/>
    <n v="2182"/>
    <n v="982"/>
    <x v="38"/>
    <s v="Christopher Tucker"/>
    <x v="433"/>
    <x v="0"/>
    <x v="2"/>
    <x v="2"/>
  </r>
  <r>
    <s v="AX24834"/>
    <s v="ENX2098"/>
    <s v="A119"/>
    <s v="EMP1004"/>
    <x v="597"/>
    <x v="594"/>
    <x v="1"/>
    <n v="1178"/>
    <n v="683"/>
    <n v="683"/>
    <n v="1178"/>
    <n v="495"/>
    <x v="61"/>
    <s v="Kenneth Bradley"/>
    <x v="597"/>
    <x v="2"/>
    <x v="10"/>
    <x v="2"/>
  </r>
  <r>
    <s v="AX24840"/>
    <s v="ENX2036"/>
    <s v="A162"/>
    <s v="EMP1006"/>
    <x v="436"/>
    <x v="602"/>
    <x v="1"/>
    <n v="1582"/>
    <n v="1234"/>
    <n v="1234"/>
    <n v="1582"/>
    <n v="348"/>
    <x v="48"/>
    <s v="Sean Miller"/>
    <x v="436"/>
    <x v="4"/>
    <x v="8"/>
    <x v="2"/>
  </r>
  <r>
    <s v="AX24842"/>
    <s v="ENX2024"/>
    <s v="A106"/>
    <s v="EMP1017"/>
    <x v="24"/>
    <x v="737"/>
    <x v="1"/>
    <n v="356"/>
    <n v="292"/>
    <n v="292"/>
    <n v="356"/>
    <n v="64"/>
    <x v="35"/>
    <s v="Brian Hansen"/>
    <x v="24"/>
    <x v="4"/>
    <x v="11"/>
    <x v="2"/>
  </r>
  <r>
    <s v="AX24846"/>
    <s v="ENX2042"/>
    <s v="A157"/>
    <s v="EMP1032"/>
    <x v="496"/>
    <x v="750"/>
    <x v="1"/>
    <n v="203"/>
    <n v="154"/>
    <n v="154"/>
    <n v="203"/>
    <n v="49"/>
    <x v="0"/>
    <s v="Larry Castillo"/>
    <x v="496"/>
    <x v="3"/>
    <x v="10"/>
    <x v="2"/>
  </r>
  <r>
    <s v="AX24848"/>
    <s v="ENX2089"/>
    <s v="A157"/>
    <s v="EMP1019"/>
    <x v="204"/>
    <x v="744"/>
    <x v="2"/>
    <n v="2294"/>
    <n v="1399"/>
    <n v="4197"/>
    <n v="6882"/>
    <n v="2685"/>
    <x v="0"/>
    <s v="Roger Robertson"/>
    <x v="204"/>
    <x v="6"/>
    <x v="6"/>
    <x v="2"/>
  </r>
  <r>
    <s v="AX24849"/>
    <s v="ENX2077"/>
    <s v="A101"/>
    <s v="EMP1034"/>
    <x v="149"/>
    <x v="631"/>
    <x v="3"/>
    <n v="530"/>
    <n v="424"/>
    <n v="1696"/>
    <n v="2120"/>
    <n v="424"/>
    <x v="26"/>
    <s v="Arthur Mccoy"/>
    <x v="149"/>
    <x v="0"/>
    <x v="11"/>
    <x v="2"/>
  </r>
  <r>
    <s v="AX24856"/>
    <s v="ENX2000"/>
    <s v="A143"/>
    <s v="EMP1023"/>
    <x v="507"/>
    <x v="591"/>
    <x v="0"/>
    <n v="2241"/>
    <n v="1367"/>
    <n v="2734"/>
    <n v="4482"/>
    <n v="1748"/>
    <x v="9"/>
    <s v="Brian Davis"/>
    <x v="507"/>
    <x v="2"/>
    <x v="5"/>
    <x v="2"/>
  </r>
  <r>
    <s v="AX24857"/>
    <s v="ENX2076"/>
    <s v="A117"/>
    <s v="EMP1034"/>
    <x v="670"/>
    <x v="449"/>
    <x v="2"/>
    <n v="1522"/>
    <n v="791"/>
    <n v="2373"/>
    <n v="4566"/>
    <n v="2193"/>
    <x v="63"/>
    <s v="Arthur Mccoy"/>
    <x v="670"/>
    <x v="6"/>
    <x v="1"/>
    <x v="2"/>
  </r>
  <r>
    <s v="AX24859"/>
    <s v="ENX2030"/>
    <s v="A149"/>
    <s v="EMP1043"/>
    <x v="562"/>
    <x v="660"/>
    <x v="2"/>
    <n v="1899"/>
    <n v="1044"/>
    <n v="3132"/>
    <n v="5697"/>
    <n v="2565"/>
    <x v="42"/>
    <s v="Joshua Taylor"/>
    <x v="562"/>
    <x v="6"/>
    <x v="5"/>
    <x v="2"/>
  </r>
  <r>
    <s v="AX24869"/>
    <s v="ENX2004"/>
    <s v="A160"/>
    <s v="EMP1039"/>
    <x v="480"/>
    <x v="785"/>
    <x v="3"/>
    <n v="1278"/>
    <n v="665"/>
    <n v="2660"/>
    <n v="5112"/>
    <n v="2452"/>
    <x v="1"/>
    <s v="Eugene Holmes"/>
    <x v="480"/>
    <x v="1"/>
    <x v="1"/>
    <x v="2"/>
  </r>
  <r>
    <s v="AX24871"/>
    <s v="ENX2058"/>
    <s v="A148"/>
    <s v="EMP1002"/>
    <x v="109"/>
    <x v="651"/>
    <x v="3"/>
    <n v="2257"/>
    <n v="1535"/>
    <n v="6140"/>
    <n v="9028"/>
    <n v="2888"/>
    <x v="31"/>
    <s v="Andrew Bowman"/>
    <x v="109"/>
    <x v="3"/>
    <x v="6"/>
    <x v="2"/>
  </r>
  <r>
    <s v="AX24873"/>
    <s v="ENX2049"/>
    <s v="A159"/>
    <s v="EMP1041"/>
    <x v="186"/>
    <x v="620"/>
    <x v="2"/>
    <n v="826"/>
    <n v="562"/>
    <n v="1686"/>
    <n v="2478"/>
    <n v="792"/>
    <x v="52"/>
    <s v="Joe Sims"/>
    <x v="186"/>
    <x v="1"/>
    <x v="4"/>
    <x v="2"/>
  </r>
  <r>
    <s v="AX24878"/>
    <s v="ENX2064"/>
    <s v="A150"/>
    <s v="EMP1015"/>
    <x v="726"/>
    <x v="667"/>
    <x v="1"/>
    <n v="1414"/>
    <n v="962"/>
    <n v="962"/>
    <n v="1414"/>
    <n v="452"/>
    <x v="27"/>
    <s v="Justin Lynch"/>
    <x v="726"/>
    <x v="4"/>
    <x v="5"/>
    <x v="2"/>
  </r>
  <r>
    <s v="AX24879"/>
    <s v="ENX2015"/>
    <s v="A104"/>
    <s v="EMP1034"/>
    <x v="649"/>
    <x v="606"/>
    <x v="1"/>
    <n v="637"/>
    <n v="389"/>
    <n v="389"/>
    <n v="637"/>
    <n v="248"/>
    <x v="53"/>
    <s v="Arthur Mccoy"/>
    <x v="649"/>
    <x v="2"/>
    <x v="6"/>
    <x v="2"/>
  </r>
  <r>
    <s v="AX24880"/>
    <s v="ENX2063"/>
    <s v="A109"/>
    <s v="EMP1028"/>
    <x v="283"/>
    <x v="624"/>
    <x v="1"/>
    <n v="1708"/>
    <n v="871"/>
    <n v="871"/>
    <n v="1708"/>
    <n v="837"/>
    <x v="34"/>
    <s v="Howard Sims"/>
    <x v="283"/>
    <x v="3"/>
    <x v="11"/>
    <x v="2"/>
  </r>
  <r>
    <s v="AX24881"/>
    <s v="ENX2083"/>
    <s v="A170"/>
    <s v="EMP1015"/>
    <x v="759"/>
    <x v="554"/>
    <x v="3"/>
    <n v="2141"/>
    <n v="1777"/>
    <n v="7108"/>
    <n v="8564"/>
    <n v="1456"/>
    <x v="18"/>
    <s v="Justin Lynch"/>
    <x v="759"/>
    <x v="5"/>
    <x v="4"/>
    <x v="2"/>
  </r>
  <r>
    <s v="AX24882"/>
    <s v="ENX2029"/>
    <s v="A119"/>
    <s v="EMP1011"/>
    <x v="160"/>
    <x v="671"/>
    <x v="0"/>
    <n v="1848"/>
    <n v="1294"/>
    <n v="2588"/>
    <n v="3696"/>
    <n v="1108"/>
    <x v="61"/>
    <s v="Larry Marshall"/>
    <x v="160"/>
    <x v="5"/>
    <x v="10"/>
    <x v="2"/>
  </r>
  <r>
    <s v="AX24884"/>
    <s v="ENX2054"/>
    <s v="A122"/>
    <s v="EMP1024"/>
    <x v="251"/>
    <x v="663"/>
    <x v="1"/>
    <n v="127"/>
    <n v="79"/>
    <n v="79"/>
    <n v="127"/>
    <n v="48"/>
    <x v="17"/>
    <s v="Ernest Wheeler"/>
    <x v="251"/>
    <x v="3"/>
    <x v="9"/>
    <x v="2"/>
  </r>
  <r>
    <s v="AX24891"/>
    <s v="ENX2064"/>
    <s v="A147"/>
    <s v="EMP1035"/>
    <x v="72"/>
    <x v="731"/>
    <x v="1"/>
    <n v="1414"/>
    <n v="962"/>
    <n v="962"/>
    <n v="1414"/>
    <n v="452"/>
    <x v="20"/>
    <s v="Roger Ramos"/>
    <x v="72"/>
    <x v="5"/>
    <x v="5"/>
    <x v="2"/>
  </r>
  <r>
    <s v="AX24894"/>
    <s v="ENX2073"/>
    <s v="A118"/>
    <s v="EMP1014"/>
    <x v="533"/>
    <x v="481"/>
    <x v="2"/>
    <n v="95"/>
    <n v="61"/>
    <n v="183"/>
    <n v="285"/>
    <n v="102"/>
    <x v="11"/>
    <s v="Ronald Reed"/>
    <x v="533"/>
    <x v="5"/>
    <x v="0"/>
    <x v="2"/>
  </r>
  <r>
    <s v="AX24895"/>
    <s v="ENX2063"/>
    <s v="A137"/>
    <s v="EMP1044"/>
    <x v="798"/>
    <x v="760"/>
    <x v="1"/>
    <n v="1708"/>
    <n v="871"/>
    <n v="871"/>
    <n v="1708"/>
    <n v="837"/>
    <x v="32"/>
    <s v="Martin Carr"/>
    <x v="798"/>
    <x v="6"/>
    <x v="9"/>
    <x v="2"/>
  </r>
  <r>
    <s v="AX24897"/>
    <s v="ENX2030"/>
    <s v="A166"/>
    <s v="EMP1020"/>
    <x v="268"/>
    <x v="786"/>
    <x v="2"/>
    <n v="1899"/>
    <n v="1044"/>
    <n v="3132"/>
    <n v="5697"/>
    <n v="2565"/>
    <x v="65"/>
    <s v="Ryan Butler"/>
    <x v="268"/>
    <x v="1"/>
    <x v="0"/>
    <x v="2"/>
  </r>
  <r>
    <s v="AX24899"/>
    <s v="ENX2026"/>
    <s v="A111"/>
    <s v="EMP1023"/>
    <x v="280"/>
    <x v="579"/>
    <x v="1"/>
    <n v="947"/>
    <n v="786"/>
    <n v="786"/>
    <n v="947"/>
    <n v="161"/>
    <x v="19"/>
    <s v="Brian Davis"/>
    <x v="280"/>
    <x v="3"/>
    <x v="10"/>
    <x v="2"/>
  </r>
  <r>
    <s v="AX24901"/>
    <s v="ENX2031"/>
    <s v="A132"/>
    <s v="EMP1031"/>
    <x v="486"/>
    <x v="535"/>
    <x v="2"/>
    <n v="1638"/>
    <n v="1261"/>
    <n v="3783"/>
    <n v="4914"/>
    <n v="1131"/>
    <x v="56"/>
    <s v="Brian Thomas"/>
    <x v="486"/>
    <x v="1"/>
    <x v="8"/>
    <x v="2"/>
  </r>
  <r>
    <s v="AX24904"/>
    <s v="ENX2043"/>
    <s v="A111"/>
    <s v="EMP1034"/>
    <x v="506"/>
    <x v="599"/>
    <x v="3"/>
    <n v="545"/>
    <n v="425"/>
    <n v="1700"/>
    <n v="2180"/>
    <n v="480"/>
    <x v="19"/>
    <s v="Arthur Mccoy"/>
    <x v="506"/>
    <x v="0"/>
    <x v="7"/>
    <x v="2"/>
  </r>
  <r>
    <s v="AX24905"/>
    <s v="ENX2086"/>
    <s v="A151"/>
    <s v="EMP1012"/>
    <x v="768"/>
    <x v="601"/>
    <x v="1"/>
    <n v="123"/>
    <n v="84"/>
    <n v="84"/>
    <n v="123"/>
    <n v="39"/>
    <x v="24"/>
    <s v="John Reyes"/>
    <x v="768"/>
    <x v="6"/>
    <x v="5"/>
    <x v="2"/>
  </r>
  <r>
    <s v="AX24906"/>
    <s v="ENX2046"/>
    <s v="A148"/>
    <s v="EMP1001"/>
    <x v="355"/>
    <x v="607"/>
    <x v="2"/>
    <n v="2410"/>
    <n v="1518"/>
    <n v="4554"/>
    <n v="7230"/>
    <n v="2676"/>
    <x v="31"/>
    <s v="Kevin Butler"/>
    <x v="355"/>
    <x v="5"/>
    <x v="7"/>
    <x v="2"/>
  </r>
  <r>
    <s v="AX24909"/>
    <s v="ENX2075"/>
    <s v="A126"/>
    <s v="EMP1006"/>
    <x v="540"/>
    <x v="669"/>
    <x v="1"/>
    <n v="400"/>
    <n v="208"/>
    <n v="208"/>
    <n v="400"/>
    <n v="192"/>
    <x v="38"/>
    <s v="Sean Miller"/>
    <x v="540"/>
    <x v="0"/>
    <x v="9"/>
    <x v="2"/>
  </r>
  <r>
    <s v="AX24910"/>
    <s v="ENX2094"/>
    <s v="A132"/>
    <s v="EMP1009"/>
    <x v="182"/>
    <x v="549"/>
    <x v="0"/>
    <n v="771"/>
    <n v="648"/>
    <n v="1296"/>
    <n v="1542"/>
    <n v="246"/>
    <x v="56"/>
    <s v="Kenneth Fields"/>
    <x v="182"/>
    <x v="5"/>
    <x v="1"/>
    <x v="2"/>
  </r>
  <r>
    <s v="AX24911"/>
    <s v="ENX2056"/>
    <s v="A149"/>
    <s v="EMP1013"/>
    <x v="191"/>
    <x v="767"/>
    <x v="1"/>
    <n v="1635"/>
    <n v="1046"/>
    <n v="1046"/>
    <n v="1635"/>
    <n v="589"/>
    <x v="42"/>
    <s v="Charles Harper"/>
    <x v="191"/>
    <x v="6"/>
    <x v="2"/>
    <x v="2"/>
  </r>
  <r>
    <s v="AX24913"/>
    <s v="ENX2055"/>
    <s v="A138"/>
    <s v="EMP1042"/>
    <x v="750"/>
    <x v="610"/>
    <x v="0"/>
    <n v="2495"/>
    <n v="1896"/>
    <n v="3792"/>
    <n v="4990"/>
    <n v="1198"/>
    <x v="6"/>
    <s v="Scott Clark"/>
    <x v="750"/>
    <x v="5"/>
    <x v="11"/>
    <x v="2"/>
  </r>
  <r>
    <s v="AX24914"/>
    <s v="ENX2049"/>
    <s v="A140"/>
    <s v="EMP1007"/>
    <x v="452"/>
    <x v="616"/>
    <x v="1"/>
    <n v="826"/>
    <n v="562"/>
    <n v="562"/>
    <n v="826"/>
    <n v="264"/>
    <x v="46"/>
    <s v="Jeremy Mendoza"/>
    <x v="452"/>
    <x v="4"/>
    <x v="9"/>
    <x v="2"/>
  </r>
  <r>
    <s v="AX24917"/>
    <s v="ENX2002"/>
    <s v="A150"/>
    <s v="EMP1021"/>
    <x v="348"/>
    <x v="542"/>
    <x v="1"/>
    <n v="847"/>
    <n v="534"/>
    <n v="534"/>
    <n v="847"/>
    <n v="313"/>
    <x v="27"/>
    <s v="Clarence Fox"/>
    <x v="348"/>
    <x v="5"/>
    <x v="1"/>
    <x v="2"/>
  </r>
  <r>
    <s v="AX24918"/>
    <s v="ENX2016"/>
    <s v="A131"/>
    <s v="EMP1039"/>
    <x v="500"/>
    <x v="797"/>
    <x v="1"/>
    <n v="1351"/>
    <n v="1108"/>
    <n v="1108"/>
    <n v="1351"/>
    <n v="243"/>
    <x v="66"/>
    <s v="Eugene Holmes"/>
    <x v="500"/>
    <x v="3"/>
    <x v="2"/>
    <x v="2"/>
  </r>
  <r>
    <s v="AX24923"/>
    <s v="ENX2046"/>
    <s v="A125"/>
    <s v="EMP1038"/>
    <x v="568"/>
    <x v="721"/>
    <x v="2"/>
    <n v="2410"/>
    <n v="1518"/>
    <n v="4554"/>
    <n v="7230"/>
    <n v="2676"/>
    <x v="72"/>
    <s v="Scott Mason"/>
    <x v="568"/>
    <x v="2"/>
    <x v="1"/>
    <x v="2"/>
  </r>
  <r>
    <s v="AX24927"/>
    <s v="ENX2072"/>
    <s v="A110"/>
    <s v="EMP1009"/>
    <x v="138"/>
    <x v="663"/>
    <x v="1"/>
    <n v="1887"/>
    <n v="1378"/>
    <n v="1378"/>
    <n v="1887"/>
    <n v="509"/>
    <x v="73"/>
    <s v="Kenneth Fields"/>
    <x v="138"/>
    <x v="3"/>
    <x v="9"/>
    <x v="2"/>
  </r>
  <r>
    <s v="AX24930"/>
    <s v="ENX2090"/>
    <s v="A146"/>
    <s v="EMP1001"/>
    <x v="449"/>
    <x v="511"/>
    <x v="3"/>
    <n v="1338"/>
    <n v="682"/>
    <n v="2728"/>
    <n v="5352"/>
    <n v="2624"/>
    <x v="8"/>
    <s v="Kevin Butler"/>
    <x v="449"/>
    <x v="2"/>
    <x v="10"/>
    <x v="2"/>
  </r>
  <r>
    <s v="AX24935"/>
    <s v="ENX2073"/>
    <s v="A165"/>
    <s v="EMP1026"/>
    <x v="638"/>
    <x v="669"/>
    <x v="1"/>
    <n v="95"/>
    <n v="61"/>
    <n v="61"/>
    <n v="95"/>
    <n v="34"/>
    <x v="51"/>
    <s v="Martin Perry"/>
    <x v="638"/>
    <x v="0"/>
    <x v="9"/>
    <x v="2"/>
  </r>
  <r>
    <s v="AX24937"/>
    <s v="ENX2030"/>
    <s v="A149"/>
    <s v="EMP1025"/>
    <x v="219"/>
    <x v="752"/>
    <x v="1"/>
    <n v="1899"/>
    <n v="1044"/>
    <n v="1044"/>
    <n v="1899"/>
    <n v="855"/>
    <x v="42"/>
    <s v="Ernest Wagner"/>
    <x v="219"/>
    <x v="2"/>
    <x v="0"/>
    <x v="2"/>
  </r>
  <r>
    <s v="AX24944"/>
    <s v="ENX2024"/>
    <s v="A159"/>
    <s v="EMP1034"/>
    <x v="699"/>
    <x v="565"/>
    <x v="2"/>
    <n v="356"/>
    <n v="292"/>
    <n v="876"/>
    <n v="1068"/>
    <n v="192"/>
    <x v="52"/>
    <s v="Arthur Mccoy"/>
    <x v="699"/>
    <x v="5"/>
    <x v="0"/>
    <x v="2"/>
  </r>
  <r>
    <s v="AX24945"/>
    <s v="ENX2034"/>
    <s v="A130"/>
    <s v="EMP1044"/>
    <x v="729"/>
    <x v="599"/>
    <x v="0"/>
    <n v="871"/>
    <n v="540"/>
    <n v="1080"/>
    <n v="1742"/>
    <n v="662"/>
    <x v="3"/>
    <s v="Martin Carr"/>
    <x v="729"/>
    <x v="0"/>
    <x v="7"/>
    <x v="2"/>
  </r>
  <r>
    <s v="AX24947"/>
    <s v="ENX2072"/>
    <s v="A120"/>
    <s v="EMP1043"/>
    <x v="101"/>
    <x v="534"/>
    <x v="2"/>
    <n v="1887"/>
    <n v="1378"/>
    <n v="4134"/>
    <n v="5661"/>
    <n v="1527"/>
    <x v="71"/>
    <s v="Joshua Taylor"/>
    <x v="101"/>
    <x v="1"/>
    <x v="3"/>
    <x v="2"/>
  </r>
  <r>
    <s v="AX24952"/>
    <s v="ENX2092"/>
    <s v="A110"/>
    <s v="EMP1006"/>
    <x v="408"/>
    <x v="478"/>
    <x v="1"/>
    <n v="1639"/>
    <n v="1295"/>
    <n v="1295"/>
    <n v="1639"/>
    <n v="344"/>
    <x v="73"/>
    <s v="Sean Miller"/>
    <x v="408"/>
    <x v="5"/>
    <x v="11"/>
    <x v="2"/>
  </r>
  <r>
    <s v="AX24953"/>
    <s v="ENX2060"/>
    <s v="A132"/>
    <s v="EMP1004"/>
    <x v="748"/>
    <x v="456"/>
    <x v="1"/>
    <n v="1467"/>
    <n v="807"/>
    <n v="807"/>
    <n v="1467"/>
    <n v="660"/>
    <x v="56"/>
    <s v="Kenneth Bradley"/>
    <x v="748"/>
    <x v="1"/>
    <x v="2"/>
    <x v="2"/>
  </r>
  <r>
    <s v="AX24954"/>
    <s v="ENX2064"/>
    <s v="A134"/>
    <s v="EMP1022"/>
    <x v="163"/>
    <x v="546"/>
    <x v="1"/>
    <n v="1414"/>
    <n v="962"/>
    <n v="962"/>
    <n v="1414"/>
    <n v="452"/>
    <x v="7"/>
    <s v="Walter Cook"/>
    <x v="163"/>
    <x v="5"/>
    <x v="1"/>
    <x v="2"/>
  </r>
  <r>
    <s v="AX24955"/>
    <s v="ENX2042"/>
    <s v="A104"/>
    <s v="EMP1034"/>
    <x v="93"/>
    <x v="612"/>
    <x v="0"/>
    <n v="203"/>
    <n v="154"/>
    <n v="308"/>
    <n v="406"/>
    <n v="98"/>
    <x v="53"/>
    <s v="Arthur Mccoy"/>
    <x v="93"/>
    <x v="2"/>
    <x v="0"/>
    <x v="2"/>
  </r>
  <r>
    <s v="AX24958"/>
    <s v="ENX2060"/>
    <s v="A133"/>
    <s v="EMP1009"/>
    <x v="33"/>
    <x v="440"/>
    <x v="1"/>
    <n v="1467"/>
    <n v="807"/>
    <n v="807"/>
    <n v="1467"/>
    <n v="660"/>
    <x v="37"/>
    <s v="Kenneth Fields"/>
    <x v="33"/>
    <x v="6"/>
    <x v="10"/>
    <x v="2"/>
  </r>
  <r>
    <s v="AX24960"/>
    <s v="ENX2049"/>
    <s v="A153"/>
    <s v="EMP1022"/>
    <x v="775"/>
    <x v="508"/>
    <x v="3"/>
    <n v="826"/>
    <n v="562"/>
    <n v="2248"/>
    <n v="3304"/>
    <n v="1056"/>
    <x v="69"/>
    <s v="Walter Cook"/>
    <x v="775"/>
    <x v="0"/>
    <x v="10"/>
    <x v="2"/>
  </r>
  <r>
    <s v="AX24961"/>
    <s v="ENX2048"/>
    <s v="A148"/>
    <s v="EMP1028"/>
    <x v="158"/>
    <x v="444"/>
    <x v="0"/>
    <n v="502"/>
    <n v="296"/>
    <n v="592"/>
    <n v="1004"/>
    <n v="412"/>
    <x v="31"/>
    <s v="Howard Sims"/>
    <x v="158"/>
    <x v="3"/>
    <x v="3"/>
    <x v="2"/>
  </r>
  <r>
    <s v="AX24965"/>
    <s v="ENX2008"/>
    <s v="A136"/>
    <s v="EMP1040"/>
    <x v="369"/>
    <x v="669"/>
    <x v="0"/>
    <n v="315"/>
    <n v="208"/>
    <n v="416"/>
    <n v="630"/>
    <n v="214"/>
    <x v="29"/>
    <s v="Patrick Ruiz"/>
    <x v="369"/>
    <x v="0"/>
    <x v="9"/>
    <x v="2"/>
  </r>
  <r>
    <s v="AX24970"/>
    <s v="ENX2060"/>
    <s v="A140"/>
    <s v="EMP1012"/>
    <x v="177"/>
    <x v="585"/>
    <x v="3"/>
    <n v="1467"/>
    <n v="807"/>
    <n v="3228"/>
    <n v="5868"/>
    <n v="2640"/>
    <x v="46"/>
    <s v="John Reyes"/>
    <x v="177"/>
    <x v="6"/>
    <x v="7"/>
    <x v="2"/>
  </r>
  <r>
    <s v="AX24971"/>
    <s v="ENX2075"/>
    <s v="A160"/>
    <s v="EMP1004"/>
    <x v="271"/>
    <x v="745"/>
    <x v="0"/>
    <n v="400"/>
    <n v="208"/>
    <n v="416"/>
    <n v="800"/>
    <n v="384"/>
    <x v="1"/>
    <s v="Kenneth Bradley"/>
    <x v="271"/>
    <x v="0"/>
    <x v="9"/>
    <x v="2"/>
  </r>
  <r>
    <s v="AX24972"/>
    <s v="ENX2016"/>
    <s v="A151"/>
    <s v="EMP1044"/>
    <x v="243"/>
    <x v="515"/>
    <x v="1"/>
    <n v="1351"/>
    <n v="1108"/>
    <n v="1108"/>
    <n v="1351"/>
    <n v="243"/>
    <x v="24"/>
    <s v="Martin Carr"/>
    <x v="243"/>
    <x v="6"/>
    <x v="1"/>
    <x v="2"/>
  </r>
  <r>
    <s v="AX24974"/>
    <s v="ENX2088"/>
    <s v="A167"/>
    <s v="EMP1037"/>
    <x v="664"/>
    <x v="613"/>
    <x v="0"/>
    <n v="603"/>
    <n v="416"/>
    <n v="832"/>
    <n v="1206"/>
    <n v="374"/>
    <x v="10"/>
    <s v="Carl Hall"/>
    <x v="664"/>
    <x v="0"/>
    <x v="8"/>
    <x v="2"/>
  </r>
  <r>
    <s v="AX24976"/>
    <s v="ENX2017"/>
    <s v="A170"/>
    <s v="EMP1035"/>
    <x v="722"/>
    <x v="550"/>
    <x v="1"/>
    <n v="35"/>
    <n v="22"/>
    <n v="22"/>
    <n v="35"/>
    <n v="13"/>
    <x v="18"/>
    <s v="Roger Ramos"/>
    <x v="722"/>
    <x v="6"/>
    <x v="2"/>
    <x v="2"/>
  </r>
  <r>
    <s v="AX24978"/>
    <s v="ENX2081"/>
    <s v="A122"/>
    <s v="EMP1030"/>
    <x v="427"/>
    <x v="526"/>
    <x v="0"/>
    <n v="1566"/>
    <n v="1190"/>
    <n v="2380"/>
    <n v="3132"/>
    <n v="752"/>
    <x v="17"/>
    <s v="Bobby Russell"/>
    <x v="427"/>
    <x v="2"/>
    <x v="0"/>
    <x v="2"/>
  </r>
  <r>
    <s v="AX24981"/>
    <s v="ENX2037"/>
    <s v="A113"/>
    <s v="EMP1038"/>
    <x v="419"/>
    <x v="629"/>
    <x v="1"/>
    <n v="880"/>
    <n v="634"/>
    <n v="634"/>
    <n v="880"/>
    <n v="246"/>
    <x v="49"/>
    <s v="Scott Mason"/>
    <x v="419"/>
    <x v="3"/>
    <x v="6"/>
    <x v="2"/>
  </r>
  <r>
    <s v="AX24983"/>
    <s v="ENX2024"/>
    <s v="A156"/>
    <s v="EMP1031"/>
    <x v="309"/>
    <x v="569"/>
    <x v="3"/>
    <n v="356"/>
    <n v="292"/>
    <n v="1168"/>
    <n v="1424"/>
    <n v="256"/>
    <x v="39"/>
    <s v="Brian Thomas"/>
    <x v="309"/>
    <x v="4"/>
    <x v="1"/>
    <x v="2"/>
  </r>
  <r>
    <s v="AX24987"/>
    <s v="ENX2017"/>
    <s v="A160"/>
    <s v="EMP1010"/>
    <x v="524"/>
    <x v="644"/>
    <x v="3"/>
    <n v="35"/>
    <n v="22"/>
    <n v="88"/>
    <n v="140"/>
    <n v="52"/>
    <x v="1"/>
    <s v="Joshua Cook"/>
    <x v="524"/>
    <x v="5"/>
    <x v="2"/>
    <x v="2"/>
  </r>
  <r>
    <s v="AX24988"/>
    <s v="ENX2079"/>
    <s v="A142"/>
    <s v="EMP1010"/>
    <x v="369"/>
    <x v="452"/>
    <x v="1"/>
    <n v="1725"/>
    <n v="1363"/>
    <n v="1363"/>
    <n v="1725"/>
    <n v="362"/>
    <x v="15"/>
    <s v="Joshua Cook"/>
    <x v="369"/>
    <x v="5"/>
    <x v="9"/>
    <x v="2"/>
  </r>
  <r>
    <s v="AX24996"/>
    <s v="ENX2006"/>
    <s v="A113"/>
    <s v="EMP1032"/>
    <x v="687"/>
    <x v="513"/>
    <x v="1"/>
    <n v="1826"/>
    <n v="1443"/>
    <n v="1443"/>
    <n v="1826"/>
    <n v="383"/>
    <x v="49"/>
    <s v="Larry Castillo"/>
    <x v="687"/>
    <x v="6"/>
    <x v="6"/>
    <x v="2"/>
  </r>
  <r>
    <s v="AX25000"/>
    <s v="ENX2075"/>
    <s v="A162"/>
    <s v="EMP1011"/>
    <x v="51"/>
    <x v="710"/>
    <x v="2"/>
    <n v="400"/>
    <n v="208"/>
    <n v="624"/>
    <n v="1200"/>
    <n v="576"/>
    <x v="48"/>
    <s v="Larry Marshall"/>
    <x v="51"/>
    <x v="6"/>
    <x v="1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96A0B6-78F7-4B61-879D-2E781EAD78EA}" name="PivotTable6"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rowHeaderCaption=" Months">
  <location ref="K3:M15" firstHeaderRow="0" firstDataRow="1" firstDataCol="1"/>
  <pivotFields count="20">
    <pivotField compact="0" outline="0" showAll="0"/>
    <pivotField compact="0" outline="0" showAll="0"/>
    <pivotField compact="0" outline="0" showAll="0"/>
    <pivotField compact="0" outline="0" showAll="0"/>
    <pivotField compact="0" outline="0" showAll="0"/>
    <pivotField name="Months" axis="axisRow" compact="0" outline="0" showAll="0">
      <items count="15">
        <item x="0"/>
        <item x="1"/>
        <item x="2"/>
        <item x="3"/>
        <item x="4"/>
        <item x="5"/>
        <item x="6"/>
        <item x="7"/>
        <item x="8"/>
        <item x="9"/>
        <item x="10"/>
        <item x="11"/>
        <item x="12"/>
        <item x="13"/>
        <item t="default"/>
      </items>
    </pivotField>
    <pivotField compact="0" outline="0" showAll="0">
      <items count="5">
        <item x="1"/>
        <item x="0"/>
        <item x="2"/>
        <item x="3"/>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 compact="0" outline="0" showAll="0">
      <items count="7">
        <item sd="0" x="0"/>
        <item sd="0" x="1"/>
        <item sd="0" x="2"/>
        <item sd="0" x="3"/>
        <item sd="0" x="4"/>
        <item sd="0" x="5"/>
        <item t="default"/>
      </items>
    </pivotField>
    <pivotField compact="0" outline="0" showAll="0">
      <items count="6">
        <item sd="0" x="0"/>
        <item sd="0" x="1"/>
        <item sd="0" x="2"/>
        <item sd="0" x="3"/>
        <item sd="0" x="4"/>
        <item t="default"/>
      </items>
    </pivotField>
  </pivotFields>
  <rowFields count="1">
    <field x="5"/>
  </rowFields>
  <rowItems count="12">
    <i>
      <x v="1"/>
    </i>
    <i>
      <x v="2"/>
    </i>
    <i>
      <x v="3"/>
    </i>
    <i>
      <x v="4"/>
    </i>
    <i>
      <x v="5"/>
    </i>
    <i>
      <x v="6"/>
    </i>
    <i>
      <x v="7"/>
    </i>
    <i>
      <x v="8"/>
    </i>
    <i>
      <x v="9"/>
    </i>
    <i>
      <x v="10"/>
    </i>
    <i>
      <x v="11"/>
    </i>
    <i>
      <x v="12"/>
    </i>
  </rowItems>
  <colFields count="1">
    <field x="-2"/>
  </colFields>
  <colItems count="2">
    <i>
      <x/>
    </i>
    <i i="1">
      <x v="1"/>
    </i>
  </colItems>
  <dataFields count="2">
    <dataField name=" Revenue" fld="10" showDataAs="percentDiff" baseField="5" baseItem="1" numFmtId="10"/>
    <dataField name=" Revenue2" fld="10" baseField="0" baseItem="0"/>
  </dataFields>
  <formats count="1">
    <format dxfId="30">
      <pivotArea outline="0" fieldPosition="0">
        <references count="2">
          <reference field="4294967294" count="1" selected="0">
            <x v="1"/>
          </reference>
          <reference field="5"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B536D6-56FF-4DEA-ADD2-4EE0FCA19879}" name="PivotTable1"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3:A15" firstHeaderRow="1" firstDataRow="1" firstDataCol="1"/>
  <pivotFields count="20">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4" outline="0" showAll="0">
      <items count="8">
        <item x="3"/>
        <item x="6"/>
        <item x="1"/>
        <item x="4"/>
        <item x="0"/>
        <item x="5"/>
        <item x="2"/>
        <item t="default"/>
      </items>
    </pivotField>
    <pivotField axis="axisRow"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items count="7">
        <item x="0"/>
        <item x="1"/>
        <item x="2"/>
        <item x="3"/>
        <item x="4"/>
        <item x="5"/>
        <item t="default"/>
      </items>
    </pivotField>
    <pivotField compact="0" outline="0" showAll="0">
      <items count="6">
        <item x="0"/>
        <item x="1"/>
        <item x="2"/>
        <item x="3"/>
        <item x="4"/>
        <item t="default"/>
      </items>
    </pivotField>
  </pivotFields>
  <rowFields count="1">
    <field x="16"/>
  </rowFields>
  <rowItems count="12">
    <i>
      <x/>
    </i>
    <i>
      <x v="1"/>
    </i>
    <i>
      <x v="2"/>
    </i>
    <i>
      <x v="3"/>
    </i>
    <i>
      <x v="4"/>
    </i>
    <i>
      <x v="5"/>
    </i>
    <i>
      <x v="6"/>
    </i>
    <i>
      <x v="7"/>
    </i>
    <i>
      <x v="8"/>
    </i>
    <i>
      <x v="9"/>
    </i>
    <i>
      <x v="10"/>
    </i>
    <i>
      <x v="1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972172B-7708-4C14-9E8A-9EFEEDA5C9A6}" name="PivotTable4"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
  <location ref="Q3:R8" firstHeaderRow="1" firstDataRow="1" firstDataCol="1"/>
  <pivotFields count="2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axis="axisRow" compact="0" outline="0" showAll="0" measureFilter="1">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4" outline="0" showAll="0">
      <items count="8">
        <item x="3"/>
        <item x="6"/>
        <item x="1"/>
        <item x="4"/>
        <item x="0"/>
        <item x="5"/>
        <item x="2"/>
        <item t="default"/>
      </items>
    </pivotField>
    <pivotField compact="0" outline="0" showAll="0"/>
    <pivotField compact="0" outline="0" showAll="0">
      <items count="4">
        <item x="2"/>
        <item x="0"/>
        <item x="1"/>
        <item t="default"/>
      </items>
    </pivotField>
    <pivotField compact="0" outline="0" showAll="0" defaultSubtotal="0">
      <items count="6">
        <item x="0"/>
        <item x="1"/>
        <item x="2"/>
        <item x="3"/>
        <item x="4"/>
        <item x="5"/>
      </items>
    </pivotField>
    <pivotField compact="0" outline="0" showAll="0" defaultSubtotal="0"/>
  </pivotFields>
  <rowFields count="1">
    <field x="14"/>
  </rowFields>
  <rowItems count="5">
    <i>
      <x v="101"/>
    </i>
    <i>
      <x v="171"/>
    </i>
    <i>
      <x v="174"/>
    </i>
    <i>
      <x v="206"/>
    </i>
    <i>
      <x v="640"/>
    </i>
  </rowItems>
  <colItems count="1">
    <i/>
  </colItems>
  <dataFields count="1">
    <dataField name=" Revenue" fld="10" baseField="0" baseItem="0" numFmtId="4"/>
  </dataFields>
  <formats count="3">
    <format dxfId="2">
      <pivotArea field="18" grandRow="1" outline="0">
        <references count="1">
          <reference field="4294967294" count="1" selected="0">
            <x v="0"/>
          </reference>
        </references>
      </pivotArea>
    </format>
    <format dxfId="1">
      <pivotArea outline="0" fieldPosition="0">
        <references count="1">
          <reference field="4294967294" count="1">
            <x v="0"/>
          </reference>
        </references>
      </pivotArea>
    </format>
    <format dxfId="0">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C0CB40-CB59-456B-A986-6469D21EEF3D}"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T3:U804" firstHeaderRow="1" firstDataRow="1" firstDataCol="1"/>
  <pivotFields count="2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axis="axisRow" compact="0" outline="0" showAll="0">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4" outline="0" showAll="0">
      <items count="8">
        <item x="3"/>
        <item x="6"/>
        <item x="1"/>
        <item x="4"/>
        <item x="0"/>
        <item x="5"/>
        <item x="2"/>
        <item t="default"/>
      </items>
    </pivotField>
    <pivotField compact="0" outline="0" showAll="0"/>
    <pivotField compact="0" outline="0" showAll="0">
      <items count="4">
        <item x="2"/>
        <item x="0"/>
        <item x="1"/>
        <item t="default"/>
      </items>
    </pivotField>
    <pivotField compact="0" outline="0" showAll="0" defaultSubtotal="0">
      <items count="6">
        <item x="0"/>
        <item x="1"/>
        <item x="2"/>
        <item x="3"/>
        <item x="4"/>
        <item x="5"/>
      </items>
    </pivotField>
    <pivotField compact="0" outline="0" showAll="0" defaultSubtotal="0"/>
  </pivotFields>
  <rowFields count="1">
    <field x="14"/>
  </rowFields>
  <rowItems count="8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rowItems>
  <colItems count="1">
    <i/>
  </colItems>
  <dataFields count="1">
    <dataField name=" Revenue" fld="10" baseField="0" baseItem="0" numFmtId="168"/>
  </dataFields>
  <formats count="2">
    <format dxfId="4">
      <pivotArea field="18" grandRow="1" outline="0">
        <references count="1">
          <reference field="4294967294" count="1" selected="0">
            <x v="0"/>
          </reference>
        </references>
      </pivotArea>
    </format>
    <format dxfId="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F63410B-6A9D-4B64-A1AC-70959948607F}" name="PivotTable3"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L3:N7" firstHeaderRow="0" firstDataRow="1" firstDataCol="1"/>
  <pivotFields count="2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numFmtId="164" outline="0" showAll="0">
      <items count="8">
        <item x="3"/>
        <item x="6"/>
        <item x="1"/>
        <item x="4"/>
        <item x="0"/>
        <item x="5"/>
        <item x="2"/>
        <item t="default"/>
      </items>
    </pivotField>
    <pivotField compact="0" outline="0" showAll="0"/>
    <pivotField compact="0" outline="0" showAll="0">
      <items count="4">
        <item x="2"/>
        <item x="0"/>
        <item x="1"/>
        <item t="default"/>
      </items>
    </pivotField>
    <pivotField axis="axisRow" compact="0" outline="0" showAll="0" defaultSubtotal="0">
      <items count="6">
        <item x="0"/>
        <item x="1"/>
        <item x="2"/>
        <item x="3"/>
        <item x="4"/>
        <item x="5"/>
      </items>
    </pivotField>
    <pivotField compact="0" outline="0" showAll="0" defaultSubtotal="0"/>
  </pivotFields>
  <rowFields count="1">
    <field x="18"/>
  </rowFields>
  <rowItems count="4">
    <i>
      <x v="1"/>
    </i>
    <i>
      <x v="2"/>
    </i>
    <i>
      <x v="3"/>
    </i>
    <i>
      <x v="4"/>
    </i>
  </rowItems>
  <colFields count="1">
    <field x="-2"/>
  </colFields>
  <colItems count="2">
    <i>
      <x/>
    </i>
    <i i="1">
      <x v="1"/>
    </i>
  </colItems>
  <dataFields count="2">
    <dataField name=" Revenue" fld="10" baseField="0" baseItem="0" numFmtId="168"/>
    <dataField name=" Revenue2" fld="10" showDataAs="percentOfCol" baseField="0" baseItem="0" numFmtId="166"/>
  </dataFields>
  <formats count="2">
    <format dxfId="6">
      <pivotArea field="18" grandRow="1" outline="0" axis="axisRow" fieldPosition="0">
        <references count="1">
          <reference field="4294967294" count="1" selected="0">
            <x v="0"/>
          </reference>
        </references>
      </pivotArea>
    </format>
    <format dxfId="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3D83B40-80B8-4CAD-B4B4-7370A388D558}" name="PivotTable2" cacheId="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I2:I77" firstHeaderRow="1" firstDataRow="1" firstDataCol="1"/>
  <pivotFields count="2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pivotField compact="0" numFmtId="164" outline="0" showAll="0"/>
    <pivotField compact="0" outline="0" showAll="0"/>
    <pivotField compact="0" outline="0" showAll="0"/>
    <pivotField compact="0" outline="0" showAll="0" defaultSubtotal="0"/>
    <pivotField compact="0" outline="0" showAll="0" defaultSubtotal="0"/>
  </pivotFields>
  <rowFields count="1">
    <field x="12"/>
  </rowFields>
  <rowItems count="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772547C-9543-4ADC-ADBD-D784AD78A08F}" name="PivotTable10"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8">
  <location ref="AR3:AW6" firstHeaderRow="0" firstDataRow="1" firstDataCol="1"/>
  <pivotFields count="20">
    <pivotField compact="0" outline="0" showAll="0"/>
    <pivotField compact="0" outline="0" showAll="0"/>
    <pivotField compact="0" outline="0" showAll="0"/>
    <pivotField compact="0" outline="0" showAll="0"/>
    <pivotField dataField="1" compact="0" outline="0" showAll="0">
      <items count="802">
        <item x="454"/>
        <item x="315"/>
        <item x="548"/>
        <item x="78"/>
        <item x="737"/>
        <item x="649"/>
        <item x="521"/>
        <item x="601"/>
        <item x="442"/>
        <item x="566"/>
        <item x="151"/>
        <item x="418"/>
        <item x="549"/>
        <item x="485"/>
        <item x="586"/>
        <item x="116"/>
        <item x="527"/>
        <item x="461"/>
        <item x="498"/>
        <item x="707"/>
        <item x="100"/>
        <item x="518"/>
        <item x="292"/>
        <item x="413"/>
        <item x="129"/>
        <item x="701"/>
        <item x="730"/>
        <item x="542"/>
        <item x="65"/>
        <item x="621"/>
        <item x="563"/>
        <item x="617"/>
        <item x="297"/>
        <item x="447"/>
        <item x="371"/>
        <item x="653"/>
        <item x="646"/>
        <item x="251"/>
        <item x="177"/>
        <item x="517"/>
        <item x="514"/>
        <item x="431"/>
        <item x="209"/>
        <item x="435"/>
        <item x="596"/>
        <item x="155"/>
        <item x="482"/>
        <item x="580"/>
        <item x="370"/>
        <item x="668"/>
        <item x="589"/>
        <item x="495"/>
        <item x="27"/>
        <item x="594"/>
        <item x="117"/>
        <item x="319"/>
        <item x="239"/>
        <item x="47"/>
        <item x="467"/>
        <item x="247"/>
        <item x="524"/>
        <item x="80"/>
        <item x="767"/>
        <item x="277"/>
        <item x="51"/>
        <item x="416"/>
        <item x="632"/>
        <item x="550"/>
        <item x="348"/>
        <item x="417"/>
        <item x="777"/>
        <item x="643"/>
        <item x="753"/>
        <item x="444"/>
        <item x="622"/>
        <item x="187"/>
        <item x="294"/>
        <item x="595"/>
        <item x="436"/>
        <item x="166"/>
        <item x="283"/>
        <item x="449"/>
        <item x="72"/>
        <item x="131"/>
        <item x="9"/>
        <item x="279"/>
        <item x="43"/>
        <item x="394"/>
        <item x="528"/>
        <item x="747"/>
        <item x="104"/>
        <item x="779"/>
        <item x="174"/>
        <item x="301"/>
        <item x="455"/>
        <item x="180"/>
        <item x="75"/>
        <item x="575"/>
        <item x="56"/>
        <item x="567"/>
        <item x="18"/>
        <item x="501"/>
        <item x="572"/>
        <item x="114"/>
        <item x="230"/>
        <item x="597"/>
        <item x="282"/>
        <item x="101"/>
        <item x="392"/>
        <item x="440"/>
        <item x="736"/>
        <item x="259"/>
        <item x="778"/>
        <item x="764"/>
        <item x="377"/>
        <item x="405"/>
        <item x="354"/>
        <item x="760"/>
        <item x="693"/>
        <item x="483"/>
        <item x="384"/>
        <item x="0"/>
        <item x="493"/>
        <item x="700"/>
        <item x="159"/>
        <item x="659"/>
        <item x="167"/>
        <item x="786"/>
        <item x="623"/>
        <item x="227"/>
        <item x="438"/>
        <item x="710"/>
        <item x="465"/>
        <item x="3"/>
        <item x="325"/>
        <item x="376"/>
        <item x="661"/>
        <item x="380"/>
        <item x="510"/>
        <item x="199"/>
        <item x="340"/>
        <item x="109"/>
        <item x="654"/>
        <item x="202"/>
        <item x="399"/>
        <item x="338"/>
        <item x="494"/>
        <item x="656"/>
        <item x="203"/>
        <item x="37"/>
        <item x="60"/>
        <item x="120"/>
        <item x="86"/>
        <item x="401"/>
        <item x="147"/>
        <item x="5"/>
        <item x="797"/>
        <item x="741"/>
        <item x="261"/>
        <item x="739"/>
        <item x="11"/>
        <item x="403"/>
        <item x="565"/>
        <item x="585"/>
        <item x="243"/>
        <item x="496"/>
        <item x="745"/>
        <item x="381"/>
        <item x="396"/>
        <item x="560"/>
        <item x="658"/>
        <item x="30"/>
        <item x="332"/>
        <item x="488"/>
        <item x="59"/>
        <item x="608"/>
        <item x="618"/>
        <item x="787"/>
        <item x="677"/>
        <item x="398"/>
        <item x="469"/>
        <item x="168"/>
        <item x="740"/>
        <item x="640"/>
        <item x="71"/>
        <item x="489"/>
        <item x="368"/>
        <item x="729"/>
        <item x="798"/>
        <item x="234"/>
        <item x="169"/>
        <item x="782"/>
        <item x="347"/>
        <item x="441"/>
        <item x="388"/>
        <item x="680"/>
        <item x="326"/>
        <item x="758"/>
        <item x="90"/>
        <item x="459"/>
        <item x="211"/>
        <item x="774"/>
        <item x="263"/>
        <item x="792"/>
        <item x="685"/>
        <item x="614"/>
        <item x="291"/>
        <item x="281"/>
        <item x="123"/>
        <item x="543"/>
        <item x="383"/>
        <item x="626"/>
        <item x="221"/>
        <item x="97"/>
        <item x="57"/>
        <item x="214"/>
        <item x="408"/>
        <item x="352"/>
        <item x="638"/>
        <item x="582"/>
        <item x="361"/>
        <item x="748"/>
        <item x="20"/>
        <item x="761"/>
        <item x="241"/>
        <item x="305"/>
        <item x="671"/>
        <item x="534"/>
        <item x="331"/>
        <item x="579"/>
        <item x="610"/>
        <item x="148"/>
        <item x="667"/>
        <item x="29"/>
        <item x="135"/>
        <item x="699"/>
        <item x="138"/>
        <item x="115"/>
        <item x="714"/>
        <item x="162"/>
        <item x="4"/>
        <item x="22"/>
        <item x="226"/>
        <item x="42"/>
        <item x="373"/>
        <item x="343"/>
        <item x="248"/>
        <item x="171"/>
        <item x="709"/>
        <item x="288"/>
        <item x="87"/>
        <item x="215"/>
        <item x="429"/>
        <item x="574"/>
        <item x="85"/>
        <item x="359"/>
        <item x="523"/>
        <item x="502"/>
        <item x="271"/>
        <item x="515"/>
        <item x="639"/>
        <item x="583"/>
        <item x="547"/>
        <item x="456"/>
        <item x="390"/>
        <item x="443"/>
        <item x="272"/>
        <item x="641"/>
        <item x="536"/>
        <item x="525"/>
        <item x="480"/>
        <item x="611"/>
        <item x="183"/>
        <item x="73"/>
        <item x="10"/>
        <item x="526"/>
        <item x="673"/>
        <item x="58"/>
        <item x="628"/>
        <item x="674"/>
        <item x="150"/>
        <item x="285"/>
        <item x="606"/>
        <item x="238"/>
        <item x="264"/>
        <item x="204"/>
        <item x="44"/>
        <item x="254"/>
        <item x="655"/>
        <item x="330"/>
        <item x="212"/>
        <item x="450"/>
        <item x="784"/>
        <item x="705"/>
        <item x="505"/>
        <item x="140"/>
        <item x="424"/>
        <item x="422"/>
        <item x="303"/>
        <item x="125"/>
        <item x="307"/>
        <item x="703"/>
        <item x="602"/>
        <item x="755"/>
        <item x="362"/>
        <item x="369"/>
        <item x="130"/>
        <item x="219"/>
        <item x="391"/>
        <item x="258"/>
        <item x="751"/>
        <item x="328"/>
        <item x="762"/>
        <item x="468"/>
        <item x="40"/>
        <item x="432"/>
        <item x="519"/>
        <item x="134"/>
        <item x="603"/>
        <item x="409"/>
        <item x="754"/>
        <item x="500"/>
        <item x="561"/>
        <item x="406"/>
        <item x="446"/>
        <item x="96"/>
        <item x="278"/>
        <item x="479"/>
        <item x="484"/>
        <item x="233"/>
        <item x="265"/>
        <item x="539"/>
        <item x="433"/>
        <item x="193"/>
        <item x="153"/>
        <item x="175"/>
        <item x="717"/>
        <item x="35"/>
        <item x="107"/>
        <item x="33"/>
        <item x="756"/>
        <item x="318"/>
        <item x="28"/>
        <item x="312"/>
        <item x="385"/>
        <item x="280"/>
        <item x="201"/>
        <item x="578"/>
        <item x="696"/>
        <item x="229"/>
        <item x="731"/>
        <item x="723"/>
        <item x="334"/>
        <item x="612"/>
        <item x="289"/>
        <item x="793"/>
        <item x="437"/>
        <item x="156"/>
        <item x="16"/>
        <item x="791"/>
        <item x="742"/>
        <item x="719"/>
        <item x="537"/>
        <item x="513"/>
        <item x="31"/>
        <item x="508"/>
        <item x="466"/>
        <item x="766"/>
        <item x="161"/>
        <item x="46"/>
        <item x="349"/>
        <item x="499"/>
        <item x="690"/>
        <item x="290"/>
        <item x="375"/>
        <item x="284"/>
        <item x="88"/>
        <item x="577"/>
        <item x="630"/>
        <item x="448"/>
        <item x="694"/>
        <item x="648"/>
        <item x="144"/>
        <item x="402"/>
        <item x="768"/>
        <item x="389"/>
        <item x="178"/>
        <item x="363"/>
        <item x="94"/>
        <item x="588"/>
        <item x="172"/>
        <item x="529"/>
        <item x="82"/>
        <item x="358"/>
        <item x="386"/>
        <item x="160"/>
        <item x="25"/>
        <item x="490"/>
        <item x="553"/>
        <item x="708"/>
        <item x="287"/>
        <item x="651"/>
        <item x="17"/>
        <item x="800"/>
        <item x="733"/>
        <item x="642"/>
        <item x="387"/>
        <item x="481"/>
        <item x="679"/>
        <item x="647"/>
        <item x="780"/>
        <item x="462"/>
        <item x="425"/>
        <item x="609"/>
        <item x="189"/>
        <item x="32"/>
        <item x="476"/>
        <item x="788"/>
        <item x="672"/>
        <item x="313"/>
        <item x="295"/>
        <item x="474"/>
        <item x="228"/>
        <item x="704"/>
        <item x="763"/>
        <item x="93"/>
        <item x="106"/>
        <item x="631"/>
        <item x="571"/>
        <item x="772"/>
        <item x="684"/>
        <item x="154"/>
        <item x="728"/>
        <item x="509"/>
        <item x="452"/>
        <item x="231"/>
        <item x="393"/>
        <item x="769"/>
        <item x="207"/>
        <item x="558"/>
        <item x="198"/>
        <item x="356"/>
        <item x="689"/>
        <item x="415"/>
        <item x="49"/>
        <item x="712"/>
        <item x="170"/>
        <item x="341"/>
        <item x="7"/>
        <item x="576"/>
        <item x="108"/>
        <item x="506"/>
        <item x="624"/>
        <item x="486"/>
        <item x="260"/>
        <item x="136"/>
        <item x="314"/>
        <item x="620"/>
        <item x="531"/>
        <item x="83"/>
        <item x="592"/>
        <item x="1"/>
        <item x="367"/>
        <item x="317"/>
        <item x="378"/>
        <item x="426"/>
        <item x="695"/>
        <item x="321"/>
        <item x="734"/>
        <item x="573"/>
        <item x="19"/>
        <item x="732"/>
        <item x="785"/>
        <item x="605"/>
        <item x="799"/>
        <item x="657"/>
        <item x="213"/>
        <item x="604"/>
        <item x="633"/>
        <item x="142"/>
        <item x="50"/>
        <item x="781"/>
        <item x="274"/>
        <item x="686"/>
        <item x="593"/>
        <item x="492"/>
        <item x="660"/>
        <item x="520"/>
        <item x="718"/>
        <item x="345"/>
        <item x="63"/>
        <item x="662"/>
        <item x="98"/>
        <item x="344"/>
        <item x="407"/>
        <item x="6"/>
        <item x="746"/>
        <item x="666"/>
        <item x="664"/>
        <item x="698"/>
        <item x="200"/>
        <item x="663"/>
        <item x="310"/>
        <item x="105"/>
        <item x="652"/>
        <item x="587"/>
        <item x="77"/>
        <item x="45"/>
        <item x="34"/>
        <item x="613"/>
        <item x="2"/>
        <item x="555"/>
        <item x="275"/>
        <item x="503"/>
        <item x="70"/>
        <item x="92"/>
        <item x="682"/>
        <item x="607"/>
        <item x="473"/>
        <item x="21"/>
        <item x="293"/>
        <item x="336"/>
        <item x="545"/>
        <item x="84"/>
        <item x="445"/>
        <item x="190"/>
        <item x="13"/>
        <item x="252"/>
        <item x="184"/>
        <item x="41"/>
        <item x="702"/>
        <item x="453"/>
        <item x="158"/>
        <item x="224"/>
        <item x="411"/>
        <item x="414"/>
        <item x="240"/>
        <item x="581"/>
        <item x="26"/>
        <item x="286"/>
        <item x="250"/>
        <item x="195"/>
        <item x="540"/>
        <item x="112"/>
        <item x="796"/>
        <item x="713"/>
        <item x="535"/>
        <item x="237"/>
        <item x="533"/>
        <item x="304"/>
        <item x="556"/>
        <item x="410"/>
        <item x="428"/>
        <item x="124"/>
        <item x="333"/>
        <item x="670"/>
        <item x="511"/>
        <item x="463"/>
        <item x="244"/>
        <item x="164"/>
        <item x="191"/>
        <item x="522"/>
        <item x="8"/>
        <item x="464"/>
        <item x="308"/>
        <item x="266"/>
        <item x="532"/>
        <item x="276"/>
        <item x="300"/>
        <item x="218"/>
        <item x="460"/>
        <item x="128"/>
        <item x="591"/>
        <item x="206"/>
        <item x="420"/>
        <item x="339"/>
        <item x="197"/>
        <item x="675"/>
        <item x="64"/>
        <item x="23"/>
        <item x="335"/>
        <item x="412"/>
        <item x="616"/>
        <item x="776"/>
        <item x="55"/>
        <item x="725"/>
        <item x="634"/>
        <item x="749"/>
        <item x="564"/>
        <item x="126"/>
        <item x="644"/>
        <item x="470"/>
        <item x="208"/>
        <item x="775"/>
        <item x="676"/>
        <item x="111"/>
        <item x="302"/>
        <item x="423"/>
        <item x="773"/>
        <item x="210"/>
        <item x="220"/>
        <item x="783"/>
        <item x="69"/>
        <item x="457"/>
        <item x="743"/>
        <item x="253"/>
        <item x="379"/>
        <item x="721"/>
        <item x="568"/>
        <item x="554"/>
        <item x="122"/>
        <item x="188"/>
        <item x="36"/>
        <item x="757"/>
        <item x="711"/>
        <item x="372"/>
        <item x="419"/>
        <item x="497"/>
        <item x="599"/>
        <item x="683"/>
        <item x="110"/>
        <item x="306"/>
        <item x="404"/>
        <item x="324"/>
        <item x="790"/>
        <item x="118"/>
        <item x="205"/>
        <item x="752"/>
        <item x="487"/>
        <item x="629"/>
        <item x="256"/>
        <item x="68"/>
        <item x="451"/>
        <item x="507"/>
        <item x="541"/>
        <item x="95"/>
        <item x="665"/>
        <item x="669"/>
        <item x="750"/>
        <item x="789"/>
        <item x="146"/>
        <item x="15"/>
        <item x="421"/>
        <item x="477"/>
        <item x="296"/>
        <item x="722"/>
        <item x="346"/>
        <item x="635"/>
        <item x="127"/>
        <item x="320"/>
        <item x="688"/>
        <item x="434"/>
        <item x="720"/>
        <item x="430"/>
        <item x="121"/>
        <item x="185"/>
        <item x="650"/>
        <item x="48"/>
        <item x="600"/>
        <item x="173"/>
        <item x="678"/>
        <item x="551"/>
        <item x="512"/>
        <item x="165"/>
        <item x="262"/>
        <item x="186"/>
        <item x="79"/>
        <item x="350"/>
        <item x="544"/>
        <item x="329"/>
        <item x="66"/>
        <item x="232"/>
        <item x="103"/>
        <item x="133"/>
        <item x="759"/>
        <item x="590"/>
        <item x="427"/>
        <item x="771"/>
        <item x="223"/>
        <item x="795"/>
        <item x="366"/>
        <item x="794"/>
        <item x="163"/>
        <item x="141"/>
        <item x="353"/>
        <item x="269"/>
        <item x="342"/>
        <item x="257"/>
        <item x="267"/>
        <item x="770"/>
        <item x="559"/>
        <item x="395"/>
        <item x="179"/>
        <item x="715"/>
        <item x="53"/>
        <item x="744"/>
        <item x="530"/>
        <item x="627"/>
        <item x="196"/>
        <item x="735"/>
        <item x="475"/>
        <item x="181"/>
        <item x="67"/>
        <item x="504"/>
        <item x="38"/>
        <item x="738"/>
        <item x="645"/>
        <item x="24"/>
        <item x="273"/>
        <item x="298"/>
        <item x="139"/>
        <item x="225"/>
        <item x="351"/>
        <item x="217"/>
        <item x="222"/>
        <item x="137"/>
        <item x="270"/>
        <item x="54"/>
        <item x="584"/>
        <item x="323"/>
        <item x="152"/>
        <item x="246"/>
        <item x="242"/>
        <item x="245"/>
        <item x="316"/>
        <item x="562"/>
        <item x="132"/>
        <item x="91"/>
        <item x="192"/>
        <item x="681"/>
        <item x="143"/>
        <item x="374"/>
        <item x="12"/>
        <item x="382"/>
        <item x="546"/>
        <item x="478"/>
        <item x="113"/>
        <item x="471"/>
        <item x="397"/>
        <item x="615"/>
        <item x="569"/>
        <item x="327"/>
        <item x="491"/>
        <item x="81"/>
        <item x="472"/>
        <item x="552"/>
        <item x="182"/>
        <item x="322"/>
        <item x="249"/>
        <item x="400"/>
        <item x="619"/>
        <item x="727"/>
        <item x="691"/>
        <item x="268"/>
        <item x="724"/>
        <item x="89"/>
        <item x="235"/>
        <item x="52"/>
        <item x="74"/>
        <item x="765"/>
        <item x="216"/>
        <item x="697"/>
        <item x="692"/>
        <item x="458"/>
        <item x="311"/>
        <item x="687"/>
        <item x="194"/>
        <item x="14"/>
        <item x="62"/>
        <item x="149"/>
        <item x="39"/>
        <item x="236"/>
        <item x="726"/>
        <item x="76"/>
        <item x="357"/>
        <item x="157"/>
        <item x="61"/>
        <item x="516"/>
        <item x="598"/>
        <item x="570"/>
        <item x="176"/>
        <item x="706"/>
        <item x="255"/>
        <item x="309"/>
        <item x="102"/>
        <item x="360"/>
        <item x="145"/>
        <item x="119"/>
        <item x="439"/>
        <item x="538"/>
        <item x="637"/>
        <item x="299"/>
        <item x="365"/>
        <item x="355"/>
        <item x="557"/>
        <item x="364"/>
        <item x="337"/>
        <item x="716"/>
        <item x="99"/>
        <item x="625"/>
        <item x="636"/>
        <item t="default"/>
      </items>
    </pivotField>
    <pivotField compact="0" outline="0" showAll="0">
      <items count="15">
        <item x="0"/>
        <item x="1"/>
        <item x="2"/>
        <item x="3"/>
        <item x="4"/>
        <item x="5"/>
        <item x="6"/>
        <item x="7"/>
        <item x="8"/>
        <item x="9"/>
        <item x="10"/>
        <item x="11"/>
        <item x="12"/>
        <item x="13"/>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4"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items count="6">
        <item sd="0" x="0"/>
        <item sd="0" x="1"/>
        <item sd="0" x="2"/>
        <item sd="0" x="3"/>
        <item sd="0" x="4"/>
        <item sd="0" x="5"/>
      </items>
    </pivotField>
    <pivotField axis="axisRow" compact="0" outline="0" showAll="0" defaultSubtotal="0">
      <items count="5">
        <item sd="0" x="0"/>
        <item sd="0" x="1"/>
        <item sd="0" x="2"/>
        <item sd="0" x="3"/>
        <item sd="0" x="4"/>
      </items>
    </pivotField>
  </pivotFields>
  <rowFields count="1">
    <field x="19"/>
  </rowFields>
  <rowItems count="3">
    <i>
      <x v="1"/>
    </i>
    <i>
      <x v="2"/>
    </i>
    <i>
      <x v="3"/>
    </i>
  </rowItems>
  <colFields count="1">
    <field x="-2"/>
  </colFields>
  <colItems count="5">
    <i>
      <x/>
    </i>
    <i i="1">
      <x v="1"/>
    </i>
    <i i="2">
      <x v="2"/>
    </i>
    <i i="3">
      <x v="3"/>
    </i>
    <i i="4">
      <x v="4"/>
    </i>
  </colItems>
  <dataFields count="5">
    <dataField name=" COGS" fld="9" baseField="0" baseItem="0" numFmtId="6"/>
    <dataField name=" Revenue" fld="10" baseField="0" baseItem="0" numFmtId="6"/>
    <dataField name=" Profit" fld="11" baseField="0" baseItem="0" numFmtId="6"/>
    <dataField name=" Quantity" fld="6" baseField="0" baseItem="0" numFmtId="169"/>
    <dataField name="Transactions" fld="4" subtotal="count" baseField="19" baseItem="1" numFmtId="169"/>
  </dataFields>
  <formats count="3">
    <format dxfId="9">
      <pivotArea outline="0" collapsedLevelsAreSubtotals="1" fieldPosition="0"/>
    </format>
    <format dxfId="8">
      <pivotArea outline="0" fieldPosition="0">
        <references count="1">
          <reference field="4294967294" count="3" selected="0">
            <x v="0"/>
            <x v="1"/>
            <x v="2"/>
          </reference>
        </references>
      </pivotArea>
    </format>
    <format dxfId="7">
      <pivotArea outline="0" fieldPosition="0">
        <references count="1">
          <reference field="4294967294" count="2" selected="0">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3CADA15-2B2D-49E2-AEF7-1169A4D4786C}" name="PivotTable9"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8">
  <location ref="AL3:AM15" firstHeaderRow="1" firstDataRow="1" firstDataCol="1"/>
  <pivotFields count="20">
    <pivotField compact="0" outline="0" showAll="0"/>
    <pivotField compact="0" outline="0" showAll="0"/>
    <pivotField compact="0" outline="0" showAll="0"/>
    <pivotField compact="0" outline="0" showAll="0"/>
    <pivotField compact="0" outline="0" showAll="0">
      <items count="802">
        <item x="454"/>
        <item x="315"/>
        <item x="548"/>
        <item x="78"/>
        <item x="737"/>
        <item x="649"/>
        <item x="521"/>
        <item x="601"/>
        <item x="442"/>
        <item x="566"/>
        <item x="151"/>
        <item x="418"/>
        <item x="549"/>
        <item x="485"/>
        <item x="586"/>
        <item x="116"/>
        <item x="527"/>
        <item x="461"/>
        <item x="498"/>
        <item x="707"/>
        <item x="100"/>
        <item x="518"/>
        <item x="292"/>
        <item x="413"/>
        <item x="129"/>
        <item x="701"/>
        <item x="730"/>
        <item x="542"/>
        <item x="65"/>
        <item x="621"/>
        <item x="563"/>
        <item x="617"/>
        <item x="297"/>
        <item x="447"/>
        <item x="371"/>
        <item x="653"/>
        <item x="646"/>
        <item x="251"/>
        <item x="177"/>
        <item x="517"/>
        <item x="514"/>
        <item x="431"/>
        <item x="209"/>
        <item x="435"/>
        <item x="596"/>
        <item x="155"/>
        <item x="482"/>
        <item x="580"/>
        <item x="370"/>
        <item x="668"/>
        <item x="589"/>
        <item x="495"/>
        <item x="27"/>
        <item x="594"/>
        <item x="117"/>
        <item x="319"/>
        <item x="239"/>
        <item x="47"/>
        <item x="467"/>
        <item x="247"/>
        <item x="524"/>
        <item x="80"/>
        <item x="767"/>
        <item x="277"/>
        <item x="51"/>
        <item x="416"/>
        <item x="632"/>
        <item x="550"/>
        <item x="348"/>
        <item x="417"/>
        <item x="777"/>
        <item x="643"/>
        <item x="753"/>
        <item x="444"/>
        <item x="622"/>
        <item x="187"/>
        <item x="294"/>
        <item x="595"/>
        <item x="436"/>
        <item x="166"/>
        <item x="283"/>
        <item x="449"/>
        <item x="72"/>
        <item x="131"/>
        <item x="9"/>
        <item x="279"/>
        <item x="43"/>
        <item x="394"/>
        <item x="528"/>
        <item x="747"/>
        <item x="104"/>
        <item x="779"/>
        <item x="174"/>
        <item x="301"/>
        <item x="455"/>
        <item x="180"/>
        <item x="75"/>
        <item x="575"/>
        <item x="56"/>
        <item x="567"/>
        <item x="18"/>
        <item x="501"/>
        <item x="572"/>
        <item x="114"/>
        <item x="230"/>
        <item x="597"/>
        <item x="282"/>
        <item x="101"/>
        <item x="392"/>
        <item x="440"/>
        <item x="736"/>
        <item x="259"/>
        <item x="778"/>
        <item x="764"/>
        <item x="377"/>
        <item x="405"/>
        <item x="354"/>
        <item x="760"/>
        <item x="693"/>
        <item x="483"/>
        <item x="384"/>
        <item x="0"/>
        <item x="493"/>
        <item x="700"/>
        <item x="159"/>
        <item x="659"/>
        <item x="167"/>
        <item x="786"/>
        <item x="623"/>
        <item x="227"/>
        <item x="438"/>
        <item x="710"/>
        <item x="465"/>
        <item x="3"/>
        <item x="325"/>
        <item x="376"/>
        <item x="661"/>
        <item x="380"/>
        <item x="510"/>
        <item x="199"/>
        <item x="340"/>
        <item x="109"/>
        <item x="654"/>
        <item x="202"/>
        <item x="399"/>
        <item x="338"/>
        <item x="494"/>
        <item x="656"/>
        <item x="203"/>
        <item x="37"/>
        <item x="60"/>
        <item x="120"/>
        <item x="86"/>
        <item x="401"/>
        <item x="147"/>
        <item x="5"/>
        <item x="797"/>
        <item x="741"/>
        <item x="261"/>
        <item x="739"/>
        <item x="11"/>
        <item x="403"/>
        <item x="565"/>
        <item x="585"/>
        <item x="243"/>
        <item x="496"/>
        <item x="745"/>
        <item x="381"/>
        <item x="396"/>
        <item x="560"/>
        <item x="658"/>
        <item x="30"/>
        <item x="332"/>
        <item x="488"/>
        <item x="59"/>
        <item x="608"/>
        <item x="618"/>
        <item x="787"/>
        <item x="677"/>
        <item x="398"/>
        <item x="469"/>
        <item x="168"/>
        <item x="740"/>
        <item x="640"/>
        <item x="71"/>
        <item x="489"/>
        <item x="368"/>
        <item x="729"/>
        <item x="798"/>
        <item x="234"/>
        <item x="169"/>
        <item x="782"/>
        <item x="347"/>
        <item x="441"/>
        <item x="388"/>
        <item x="680"/>
        <item x="326"/>
        <item x="758"/>
        <item x="90"/>
        <item x="459"/>
        <item x="211"/>
        <item x="774"/>
        <item x="263"/>
        <item x="792"/>
        <item x="685"/>
        <item x="614"/>
        <item x="291"/>
        <item x="281"/>
        <item x="123"/>
        <item x="543"/>
        <item x="383"/>
        <item x="626"/>
        <item x="221"/>
        <item x="97"/>
        <item x="57"/>
        <item x="214"/>
        <item x="408"/>
        <item x="352"/>
        <item x="638"/>
        <item x="582"/>
        <item x="361"/>
        <item x="748"/>
        <item x="20"/>
        <item x="761"/>
        <item x="241"/>
        <item x="305"/>
        <item x="671"/>
        <item x="534"/>
        <item x="331"/>
        <item x="579"/>
        <item x="610"/>
        <item x="148"/>
        <item x="667"/>
        <item x="29"/>
        <item x="135"/>
        <item x="699"/>
        <item x="138"/>
        <item x="115"/>
        <item x="714"/>
        <item x="162"/>
        <item x="4"/>
        <item x="22"/>
        <item x="226"/>
        <item x="42"/>
        <item x="373"/>
        <item x="343"/>
        <item x="248"/>
        <item x="171"/>
        <item x="709"/>
        <item x="288"/>
        <item x="87"/>
        <item x="215"/>
        <item x="429"/>
        <item x="574"/>
        <item x="85"/>
        <item x="359"/>
        <item x="523"/>
        <item x="502"/>
        <item x="271"/>
        <item x="515"/>
        <item x="639"/>
        <item x="583"/>
        <item x="547"/>
        <item x="456"/>
        <item x="390"/>
        <item x="443"/>
        <item x="272"/>
        <item x="641"/>
        <item x="536"/>
        <item x="525"/>
        <item x="480"/>
        <item x="611"/>
        <item x="183"/>
        <item x="73"/>
        <item x="10"/>
        <item x="526"/>
        <item x="673"/>
        <item x="58"/>
        <item x="628"/>
        <item x="674"/>
        <item x="150"/>
        <item x="285"/>
        <item x="606"/>
        <item x="238"/>
        <item x="264"/>
        <item x="204"/>
        <item x="44"/>
        <item x="254"/>
        <item x="655"/>
        <item x="330"/>
        <item x="212"/>
        <item x="450"/>
        <item x="784"/>
        <item x="705"/>
        <item x="505"/>
        <item x="140"/>
        <item x="424"/>
        <item x="422"/>
        <item x="303"/>
        <item x="125"/>
        <item x="307"/>
        <item x="703"/>
        <item x="602"/>
        <item x="755"/>
        <item x="362"/>
        <item x="369"/>
        <item x="130"/>
        <item x="219"/>
        <item x="391"/>
        <item x="258"/>
        <item x="751"/>
        <item x="328"/>
        <item x="762"/>
        <item x="468"/>
        <item x="40"/>
        <item x="432"/>
        <item x="519"/>
        <item x="134"/>
        <item x="603"/>
        <item x="409"/>
        <item x="754"/>
        <item x="500"/>
        <item x="561"/>
        <item x="406"/>
        <item x="446"/>
        <item x="96"/>
        <item x="278"/>
        <item x="479"/>
        <item x="484"/>
        <item x="233"/>
        <item x="265"/>
        <item x="539"/>
        <item x="433"/>
        <item x="193"/>
        <item x="153"/>
        <item x="175"/>
        <item x="717"/>
        <item x="35"/>
        <item x="107"/>
        <item x="33"/>
        <item x="756"/>
        <item x="318"/>
        <item x="28"/>
        <item x="312"/>
        <item x="385"/>
        <item x="280"/>
        <item x="201"/>
        <item x="578"/>
        <item x="696"/>
        <item x="229"/>
        <item x="731"/>
        <item x="723"/>
        <item x="334"/>
        <item x="612"/>
        <item x="289"/>
        <item x="793"/>
        <item x="437"/>
        <item x="156"/>
        <item x="16"/>
        <item x="791"/>
        <item x="742"/>
        <item x="719"/>
        <item x="537"/>
        <item x="513"/>
        <item x="31"/>
        <item x="508"/>
        <item x="466"/>
        <item x="766"/>
        <item x="161"/>
        <item x="46"/>
        <item x="349"/>
        <item x="499"/>
        <item x="690"/>
        <item x="290"/>
        <item x="375"/>
        <item x="284"/>
        <item x="88"/>
        <item x="577"/>
        <item x="630"/>
        <item x="448"/>
        <item x="694"/>
        <item x="648"/>
        <item x="144"/>
        <item x="402"/>
        <item x="768"/>
        <item x="389"/>
        <item x="178"/>
        <item x="363"/>
        <item x="94"/>
        <item x="588"/>
        <item x="172"/>
        <item x="529"/>
        <item x="82"/>
        <item x="358"/>
        <item x="386"/>
        <item x="160"/>
        <item x="25"/>
        <item x="490"/>
        <item x="553"/>
        <item x="708"/>
        <item x="287"/>
        <item x="651"/>
        <item x="17"/>
        <item x="800"/>
        <item x="733"/>
        <item x="642"/>
        <item x="387"/>
        <item x="481"/>
        <item x="679"/>
        <item x="647"/>
        <item x="780"/>
        <item x="462"/>
        <item x="425"/>
        <item x="609"/>
        <item x="189"/>
        <item x="32"/>
        <item x="476"/>
        <item x="788"/>
        <item x="672"/>
        <item x="313"/>
        <item x="295"/>
        <item x="474"/>
        <item x="228"/>
        <item x="704"/>
        <item x="763"/>
        <item x="93"/>
        <item x="106"/>
        <item x="631"/>
        <item x="571"/>
        <item x="772"/>
        <item x="684"/>
        <item x="154"/>
        <item x="728"/>
        <item x="509"/>
        <item x="452"/>
        <item x="231"/>
        <item x="393"/>
        <item x="769"/>
        <item x="207"/>
        <item x="558"/>
        <item x="198"/>
        <item x="356"/>
        <item x="689"/>
        <item x="415"/>
        <item x="49"/>
        <item x="712"/>
        <item x="170"/>
        <item x="341"/>
        <item x="7"/>
        <item x="576"/>
        <item x="108"/>
        <item x="506"/>
        <item x="624"/>
        <item x="486"/>
        <item x="260"/>
        <item x="136"/>
        <item x="314"/>
        <item x="620"/>
        <item x="531"/>
        <item x="83"/>
        <item x="592"/>
        <item x="1"/>
        <item x="367"/>
        <item x="317"/>
        <item x="378"/>
        <item x="426"/>
        <item x="695"/>
        <item x="321"/>
        <item x="734"/>
        <item x="573"/>
        <item x="19"/>
        <item x="732"/>
        <item x="785"/>
        <item x="605"/>
        <item x="799"/>
        <item x="657"/>
        <item x="213"/>
        <item x="604"/>
        <item x="633"/>
        <item x="142"/>
        <item x="50"/>
        <item x="781"/>
        <item x="274"/>
        <item x="686"/>
        <item x="593"/>
        <item x="492"/>
        <item x="660"/>
        <item x="520"/>
        <item x="718"/>
        <item x="345"/>
        <item x="63"/>
        <item x="662"/>
        <item x="98"/>
        <item x="344"/>
        <item x="407"/>
        <item x="6"/>
        <item x="746"/>
        <item x="666"/>
        <item x="664"/>
        <item x="698"/>
        <item x="200"/>
        <item x="663"/>
        <item x="310"/>
        <item x="105"/>
        <item x="652"/>
        <item x="587"/>
        <item x="77"/>
        <item x="45"/>
        <item x="34"/>
        <item x="613"/>
        <item x="2"/>
        <item x="555"/>
        <item x="275"/>
        <item x="503"/>
        <item x="70"/>
        <item x="92"/>
        <item x="682"/>
        <item x="607"/>
        <item x="473"/>
        <item x="21"/>
        <item x="293"/>
        <item x="336"/>
        <item x="545"/>
        <item x="84"/>
        <item x="445"/>
        <item x="190"/>
        <item x="13"/>
        <item x="252"/>
        <item x="184"/>
        <item x="41"/>
        <item x="702"/>
        <item x="453"/>
        <item x="158"/>
        <item x="224"/>
        <item x="411"/>
        <item x="414"/>
        <item x="240"/>
        <item x="581"/>
        <item x="26"/>
        <item x="286"/>
        <item x="250"/>
        <item x="195"/>
        <item x="540"/>
        <item x="112"/>
        <item x="796"/>
        <item x="713"/>
        <item x="535"/>
        <item x="237"/>
        <item x="533"/>
        <item x="304"/>
        <item x="556"/>
        <item x="410"/>
        <item x="428"/>
        <item x="124"/>
        <item x="333"/>
        <item x="670"/>
        <item x="511"/>
        <item x="463"/>
        <item x="244"/>
        <item x="164"/>
        <item x="191"/>
        <item x="522"/>
        <item x="8"/>
        <item x="464"/>
        <item x="308"/>
        <item x="266"/>
        <item x="532"/>
        <item x="276"/>
        <item x="300"/>
        <item x="218"/>
        <item x="460"/>
        <item x="128"/>
        <item x="591"/>
        <item x="206"/>
        <item x="420"/>
        <item x="339"/>
        <item x="197"/>
        <item x="675"/>
        <item x="64"/>
        <item x="23"/>
        <item x="335"/>
        <item x="412"/>
        <item x="616"/>
        <item x="776"/>
        <item x="55"/>
        <item x="725"/>
        <item x="634"/>
        <item x="749"/>
        <item x="564"/>
        <item x="126"/>
        <item x="644"/>
        <item x="470"/>
        <item x="208"/>
        <item x="775"/>
        <item x="676"/>
        <item x="111"/>
        <item x="302"/>
        <item x="423"/>
        <item x="773"/>
        <item x="210"/>
        <item x="220"/>
        <item x="783"/>
        <item x="69"/>
        <item x="457"/>
        <item x="743"/>
        <item x="253"/>
        <item x="379"/>
        <item x="721"/>
        <item x="568"/>
        <item x="554"/>
        <item x="122"/>
        <item x="188"/>
        <item x="36"/>
        <item x="757"/>
        <item x="711"/>
        <item x="372"/>
        <item x="419"/>
        <item x="497"/>
        <item x="599"/>
        <item x="683"/>
        <item x="110"/>
        <item x="306"/>
        <item x="404"/>
        <item x="324"/>
        <item x="790"/>
        <item x="118"/>
        <item x="205"/>
        <item x="752"/>
        <item x="487"/>
        <item x="629"/>
        <item x="256"/>
        <item x="68"/>
        <item x="451"/>
        <item x="507"/>
        <item x="541"/>
        <item x="95"/>
        <item x="665"/>
        <item x="669"/>
        <item x="750"/>
        <item x="789"/>
        <item x="146"/>
        <item x="15"/>
        <item x="421"/>
        <item x="477"/>
        <item x="296"/>
        <item x="722"/>
        <item x="346"/>
        <item x="635"/>
        <item x="127"/>
        <item x="320"/>
        <item x="688"/>
        <item x="434"/>
        <item x="720"/>
        <item x="430"/>
        <item x="121"/>
        <item x="185"/>
        <item x="650"/>
        <item x="48"/>
        <item x="600"/>
        <item x="173"/>
        <item x="678"/>
        <item x="551"/>
        <item x="512"/>
        <item x="165"/>
        <item x="262"/>
        <item x="186"/>
        <item x="79"/>
        <item x="350"/>
        <item x="544"/>
        <item x="329"/>
        <item x="66"/>
        <item x="232"/>
        <item x="103"/>
        <item x="133"/>
        <item x="759"/>
        <item x="590"/>
        <item x="427"/>
        <item x="771"/>
        <item x="223"/>
        <item x="795"/>
        <item x="366"/>
        <item x="794"/>
        <item x="163"/>
        <item x="141"/>
        <item x="353"/>
        <item x="269"/>
        <item x="342"/>
        <item x="257"/>
        <item x="267"/>
        <item x="770"/>
        <item x="559"/>
        <item x="395"/>
        <item x="179"/>
        <item x="715"/>
        <item x="53"/>
        <item x="744"/>
        <item x="530"/>
        <item x="627"/>
        <item x="196"/>
        <item x="735"/>
        <item x="475"/>
        <item x="181"/>
        <item x="67"/>
        <item x="504"/>
        <item x="38"/>
        <item x="738"/>
        <item x="645"/>
        <item x="24"/>
        <item x="273"/>
        <item x="298"/>
        <item x="139"/>
        <item x="225"/>
        <item x="351"/>
        <item x="217"/>
        <item x="222"/>
        <item x="137"/>
        <item x="270"/>
        <item x="54"/>
        <item x="584"/>
        <item x="323"/>
        <item x="152"/>
        <item x="246"/>
        <item x="242"/>
        <item x="245"/>
        <item x="316"/>
        <item x="562"/>
        <item x="132"/>
        <item x="91"/>
        <item x="192"/>
        <item x="681"/>
        <item x="143"/>
        <item x="374"/>
        <item x="12"/>
        <item x="382"/>
        <item x="546"/>
        <item x="478"/>
        <item x="113"/>
        <item x="471"/>
        <item x="397"/>
        <item x="615"/>
        <item x="569"/>
        <item x="327"/>
        <item x="491"/>
        <item x="81"/>
        <item x="472"/>
        <item x="552"/>
        <item x="182"/>
        <item x="322"/>
        <item x="249"/>
        <item x="400"/>
        <item x="619"/>
        <item x="727"/>
        <item x="691"/>
        <item x="268"/>
        <item x="724"/>
        <item x="89"/>
        <item x="235"/>
        <item x="52"/>
        <item x="74"/>
        <item x="765"/>
        <item x="216"/>
        <item x="697"/>
        <item x="692"/>
        <item x="458"/>
        <item x="311"/>
        <item x="687"/>
        <item x="194"/>
        <item x="14"/>
        <item x="62"/>
        <item x="149"/>
        <item x="39"/>
        <item x="236"/>
        <item x="726"/>
        <item x="76"/>
        <item x="357"/>
        <item x="157"/>
        <item x="61"/>
        <item x="516"/>
        <item x="598"/>
        <item x="570"/>
        <item x="176"/>
        <item x="706"/>
        <item x="255"/>
        <item x="309"/>
        <item x="102"/>
        <item x="360"/>
        <item x="145"/>
        <item x="119"/>
        <item x="439"/>
        <item x="538"/>
        <item x="637"/>
        <item x="299"/>
        <item x="365"/>
        <item x="355"/>
        <item x="557"/>
        <item x="364"/>
        <item x="337"/>
        <item x="716"/>
        <item x="99"/>
        <item x="625"/>
        <item x="636"/>
        <item t="default"/>
      </items>
    </pivotField>
    <pivotField axis="axisRow"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4"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items count="6">
        <item sd="0" x="0"/>
        <item sd="0" x="1"/>
        <item sd="0" x="2"/>
        <item sd="0" x="3"/>
        <item sd="0" x="4"/>
        <item sd="0" x="5"/>
      </items>
    </pivotField>
    <pivotField compact="0" outline="0" showAll="0" defaultSubtotal="0">
      <items count="5">
        <item sd="0" x="0"/>
        <item sd="0" x="1"/>
        <item sd="0" x="2"/>
        <item sd="0" x="3"/>
        <item sd="0" x="4"/>
      </items>
    </pivotField>
  </pivotFields>
  <rowFields count="1">
    <field x="5"/>
  </rowFields>
  <rowItems count="12">
    <i>
      <x v="1"/>
    </i>
    <i>
      <x v="2"/>
    </i>
    <i>
      <x v="3"/>
    </i>
    <i>
      <x v="4"/>
    </i>
    <i>
      <x v="5"/>
    </i>
    <i>
      <x v="6"/>
    </i>
    <i>
      <x v="7"/>
    </i>
    <i>
      <x v="8"/>
    </i>
    <i>
      <x v="9"/>
    </i>
    <i>
      <x v="10"/>
    </i>
    <i>
      <x v="11"/>
    </i>
    <i>
      <x v="12"/>
    </i>
  </rowItems>
  <colItems count="1">
    <i/>
  </colItems>
  <dataFields count="1">
    <dataField name=" Profit" fld="11"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809DE46-D4F5-467B-B8A4-E16181F20B5B}" name="PivotTable7"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
  <location ref="Y3:Z6" firstHeaderRow="1" firstDataRow="1" firstDataCol="1"/>
  <pivotFields count="2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axis="axisRow" compact="0" outline="0" showAll="0" measureFilter="1">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measureFilter="1">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4" outline="0" showAll="0">
      <items count="8">
        <item x="3"/>
        <item x="6"/>
        <item x="1"/>
        <item x="4"/>
        <item x="0"/>
        <item x="5"/>
        <item x="2"/>
        <item t="default"/>
      </items>
    </pivotField>
    <pivotField compact="0" outline="0" showAll="0"/>
    <pivotField compact="0" outline="0" showAll="0">
      <items count="4">
        <item x="2"/>
        <item x="0"/>
        <item x="1"/>
        <item t="default"/>
      </items>
    </pivotField>
    <pivotField compact="0" outline="0" showAll="0" defaultSubtotal="0">
      <items count="6">
        <item x="0"/>
        <item x="1"/>
        <item x="2"/>
        <item x="3"/>
        <item x="4"/>
        <item x="5"/>
      </items>
    </pivotField>
    <pivotField compact="0" outline="0" showAll="0" defaultSubtotal="0"/>
  </pivotFields>
  <rowFields count="1">
    <field x="12"/>
  </rowFields>
  <rowItems count="3">
    <i>
      <x v="46"/>
    </i>
    <i>
      <x v="49"/>
    </i>
    <i>
      <x v="70"/>
    </i>
  </rowItems>
  <colItems count="1">
    <i/>
  </colItems>
  <dataFields count="1">
    <dataField name=" Revenue" fld="10" baseField="0" baseItem="0" numFmtId="4"/>
  </dataFields>
  <formats count="3">
    <format dxfId="13">
      <pivotArea field="18" grandRow="1" outline="0">
        <references count="1">
          <reference field="4294967294" count="1" selected="0">
            <x v="0"/>
          </reference>
        </references>
      </pivotArea>
    </format>
    <format dxfId="12">
      <pivotArea outline="0" fieldPosition="0">
        <references count="1">
          <reference field="4294967294" count="1">
            <x v="0"/>
          </reference>
        </references>
      </pivotArea>
    </format>
    <format dxfId="11">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4" type="count" evalOrder="-1" id="1" iMeasureFld="0">
      <autoFilter ref="A1">
        <filterColumn colId="0">
          <top10 val="5" filterVal="5"/>
        </filterColumn>
      </autoFilter>
    </filter>
    <filter fld="12" type="count" evalOrder="-1" id="2"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037814A-CD93-4F35-9A2B-5C4DF56F6259}" name="PivotTable8"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8">
  <location ref="AH3:AI15" firstHeaderRow="1" firstDataRow="1" firstDataCol="1"/>
  <pivotFields count="20">
    <pivotField compact="0" outline="0" showAll="0"/>
    <pivotField compact="0" outline="0" showAll="0"/>
    <pivotField compact="0" outline="0" showAll="0"/>
    <pivotField compact="0" outline="0" showAll="0"/>
    <pivotField compact="0" outline="0" showAll="0">
      <items count="802">
        <item x="454"/>
        <item x="315"/>
        <item x="548"/>
        <item x="78"/>
        <item x="737"/>
        <item x="649"/>
        <item x="521"/>
        <item x="601"/>
        <item x="442"/>
        <item x="566"/>
        <item x="151"/>
        <item x="418"/>
        <item x="549"/>
        <item x="485"/>
        <item x="586"/>
        <item x="116"/>
        <item x="527"/>
        <item x="461"/>
        <item x="498"/>
        <item x="707"/>
        <item x="100"/>
        <item x="518"/>
        <item x="292"/>
        <item x="413"/>
        <item x="129"/>
        <item x="701"/>
        <item x="730"/>
        <item x="542"/>
        <item x="65"/>
        <item x="621"/>
        <item x="563"/>
        <item x="617"/>
        <item x="297"/>
        <item x="447"/>
        <item x="371"/>
        <item x="653"/>
        <item x="646"/>
        <item x="251"/>
        <item x="177"/>
        <item x="517"/>
        <item x="514"/>
        <item x="431"/>
        <item x="209"/>
        <item x="435"/>
        <item x="596"/>
        <item x="155"/>
        <item x="482"/>
        <item x="580"/>
        <item x="370"/>
        <item x="668"/>
        <item x="589"/>
        <item x="495"/>
        <item x="27"/>
        <item x="594"/>
        <item x="117"/>
        <item x="319"/>
        <item x="239"/>
        <item x="47"/>
        <item x="467"/>
        <item x="247"/>
        <item x="524"/>
        <item x="80"/>
        <item x="767"/>
        <item x="277"/>
        <item x="51"/>
        <item x="416"/>
        <item x="632"/>
        <item x="550"/>
        <item x="348"/>
        <item x="417"/>
        <item x="777"/>
        <item x="643"/>
        <item x="753"/>
        <item x="444"/>
        <item x="622"/>
        <item x="187"/>
        <item x="294"/>
        <item x="595"/>
        <item x="436"/>
        <item x="166"/>
        <item x="283"/>
        <item x="449"/>
        <item x="72"/>
        <item x="131"/>
        <item x="9"/>
        <item x="279"/>
        <item x="43"/>
        <item x="394"/>
        <item x="528"/>
        <item x="747"/>
        <item x="104"/>
        <item x="779"/>
        <item x="174"/>
        <item x="301"/>
        <item x="455"/>
        <item x="180"/>
        <item x="75"/>
        <item x="575"/>
        <item x="56"/>
        <item x="567"/>
        <item x="18"/>
        <item x="501"/>
        <item x="572"/>
        <item x="114"/>
        <item x="230"/>
        <item x="597"/>
        <item x="282"/>
        <item x="101"/>
        <item x="392"/>
        <item x="440"/>
        <item x="736"/>
        <item x="259"/>
        <item x="778"/>
        <item x="764"/>
        <item x="377"/>
        <item x="405"/>
        <item x="354"/>
        <item x="760"/>
        <item x="693"/>
        <item x="483"/>
        <item x="384"/>
        <item x="0"/>
        <item x="493"/>
        <item x="700"/>
        <item x="159"/>
        <item x="659"/>
        <item x="167"/>
        <item x="786"/>
        <item x="623"/>
        <item x="227"/>
        <item x="438"/>
        <item x="710"/>
        <item x="465"/>
        <item x="3"/>
        <item x="325"/>
        <item x="376"/>
        <item x="661"/>
        <item x="380"/>
        <item x="510"/>
        <item x="199"/>
        <item x="340"/>
        <item x="109"/>
        <item x="654"/>
        <item x="202"/>
        <item x="399"/>
        <item x="338"/>
        <item x="494"/>
        <item x="656"/>
        <item x="203"/>
        <item x="37"/>
        <item x="60"/>
        <item x="120"/>
        <item x="86"/>
        <item x="401"/>
        <item x="147"/>
        <item x="5"/>
        <item x="797"/>
        <item x="741"/>
        <item x="261"/>
        <item x="739"/>
        <item x="11"/>
        <item x="403"/>
        <item x="565"/>
        <item x="585"/>
        <item x="243"/>
        <item x="496"/>
        <item x="745"/>
        <item x="381"/>
        <item x="396"/>
        <item x="560"/>
        <item x="658"/>
        <item x="30"/>
        <item x="332"/>
        <item x="488"/>
        <item x="59"/>
        <item x="608"/>
        <item x="618"/>
        <item x="787"/>
        <item x="677"/>
        <item x="398"/>
        <item x="469"/>
        <item x="168"/>
        <item x="740"/>
        <item x="640"/>
        <item x="71"/>
        <item x="489"/>
        <item x="368"/>
        <item x="729"/>
        <item x="798"/>
        <item x="234"/>
        <item x="169"/>
        <item x="782"/>
        <item x="347"/>
        <item x="441"/>
        <item x="388"/>
        <item x="680"/>
        <item x="326"/>
        <item x="758"/>
        <item x="90"/>
        <item x="459"/>
        <item x="211"/>
        <item x="774"/>
        <item x="263"/>
        <item x="792"/>
        <item x="685"/>
        <item x="614"/>
        <item x="291"/>
        <item x="281"/>
        <item x="123"/>
        <item x="543"/>
        <item x="383"/>
        <item x="626"/>
        <item x="221"/>
        <item x="97"/>
        <item x="57"/>
        <item x="214"/>
        <item x="408"/>
        <item x="352"/>
        <item x="638"/>
        <item x="582"/>
        <item x="361"/>
        <item x="748"/>
        <item x="20"/>
        <item x="761"/>
        <item x="241"/>
        <item x="305"/>
        <item x="671"/>
        <item x="534"/>
        <item x="331"/>
        <item x="579"/>
        <item x="610"/>
        <item x="148"/>
        <item x="667"/>
        <item x="29"/>
        <item x="135"/>
        <item x="699"/>
        <item x="138"/>
        <item x="115"/>
        <item x="714"/>
        <item x="162"/>
        <item x="4"/>
        <item x="22"/>
        <item x="226"/>
        <item x="42"/>
        <item x="373"/>
        <item x="343"/>
        <item x="248"/>
        <item x="171"/>
        <item x="709"/>
        <item x="288"/>
        <item x="87"/>
        <item x="215"/>
        <item x="429"/>
        <item x="574"/>
        <item x="85"/>
        <item x="359"/>
        <item x="523"/>
        <item x="502"/>
        <item x="271"/>
        <item x="515"/>
        <item x="639"/>
        <item x="583"/>
        <item x="547"/>
        <item x="456"/>
        <item x="390"/>
        <item x="443"/>
        <item x="272"/>
        <item x="641"/>
        <item x="536"/>
        <item x="525"/>
        <item x="480"/>
        <item x="611"/>
        <item x="183"/>
        <item x="73"/>
        <item x="10"/>
        <item x="526"/>
        <item x="673"/>
        <item x="58"/>
        <item x="628"/>
        <item x="674"/>
        <item x="150"/>
        <item x="285"/>
        <item x="606"/>
        <item x="238"/>
        <item x="264"/>
        <item x="204"/>
        <item x="44"/>
        <item x="254"/>
        <item x="655"/>
        <item x="330"/>
        <item x="212"/>
        <item x="450"/>
        <item x="784"/>
        <item x="705"/>
        <item x="505"/>
        <item x="140"/>
        <item x="424"/>
        <item x="422"/>
        <item x="303"/>
        <item x="125"/>
        <item x="307"/>
        <item x="703"/>
        <item x="602"/>
        <item x="755"/>
        <item x="362"/>
        <item x="369"/>
        <item x="130"/>
        <item x="219"/>
        <item x="391"/>
        <item x="258"/>
        <item x="751"/>
        <item x="328"/>
        <item x="762"/>
        <item x="468"/>
        <item x="40"/>
        <item x="432"/>
        <item x="519"/>
        <item x="134"/>
        <item x="603"/>
        <item x="409"/>
        <item x="754"/>
        <item x="500"/>
        <item x="561"/>
        <item x="406"/>
        <item x="446"/>
        <item x="96"/>
        <item x="278"/>
        <item x="479"/>
        <item x="484"/>
        <item x="233"/>
        <item x="265"/>
        <item x="539"/>
        <item x="433"/>
        <item x="193"/>
        <item x="153"/>
        <item x="175"/>
        <item x="717"/>
        <item x="35"/>
        <item x="107"/>
        <item x="33"/>
        <item x="756"/>
        <item x="318"/>
        <item x="28"/>
        <item x="312"/>
        <item x="385"/>
        <item x="280"/>
        <item x="201"/>
        <item x="578"/>
        <item x="696"/>
        <item x="229"/>
        <item x="731"/>
        <item x="723"/>
        <item x="334"/>
        <item x="612"/>
        <item x="289"/>
        <item x="793"/>
        <item x="437"/>
        <item x="156"/>
        <item x="16"/>
        <item x="791"/>
        <item x="742"/>
        <item x="719"/>
        <item x="537"/>
        <item x="513"/>
        <item x="31"/>
        <item x="508"/>
        <item x="466"/>
        <item x="766"/>
        <item x="161"/>
        <item x="46"/>
        <item x="349"/>
        <item x="499"/>
        <item x="690"/>
        <item x="290"/>
        <item x="375"/>
        <item x="284"/>
        <item x="88"/>
        <item x="577"/>
        <item x="630"/>
        <item x="448"/>
        <item x="694"/>
        <item x="648"/>
        <item x="144"/>
        <item x="402"/>
        <item x="768"/>
        <item x="389"/>
        <item x="178"/>
        <item x="363"/>
        <item x="94"/>
        <item x="588"/>
        <item x="172"/>
        <item x="529"/>
        <item x="82"/>
        <item x="358"/>
        <item x="386"/>
        <item x="160"/>
        <item x="25"/>
        <item x="490"/>
        <item x="553"/>
        <item x="708"/>
        <item x="287"/>
        <item x="651"/>
        <item x="17"/>
        <item x="800"/>
        <item x="733"/>
        <item x="642"/>
        <item x="387"/>
        <item x="481"/>
        <item x="679"/>
        <item x="647"/>
        <item x="780"/>
        <item x="462"/>
        <item x="425"/>
        <item x="609"/>
        <item x="189"/>
        <item x="32"/>
        <item x="476"/>
        <item x="788"/>
        <item x="672"/>
        <item x="313"/>
        <item x="295"/>
        <item x="474"/>
        <item x="228"/>
        <item x="704"/>
        <item x="763"/>
        <item x="93"/>
        <item x="106"/>
        <item x="631"/>
        <item x="571"/>
        <item x="772"/>
        <item x="684"/>
        <item x="154"/>
        <item x="728"/>
        <item x="509"/>
        <item x="452"/>
        <item x="231"/>
        <item x="393"/>
        <item x="769"/>
        <item x="207"/>
        <item x="558"/>
        <item x="198"/>
        <item x="356"/>
        <item x="689"/>
        <item x="415"/>
        <item x="49"/>
        <item x="712"/>
        <item x="170"/>
        <item x="341"/>
        <item x="7"/>
        <item x="576"/>
        <item x="108"/>
        <item x="506"/>
        <item x="624"/>
        <item x="486"/>
        <item x="260"/>
        <item x="136"/>
        <item x="314"/>
        <item x="620"/>
        <item x="531"/>
        <item x="83"/>
        <item x="592"/>
        <item x="1"/>
        <item x="367"/>
        <item x="317"/>
        <item x="378"/>
        <item x="426"/>
        <item x="695"/>
        <item x="321"/>
        <item x="734"/>
        <item x="573"/>
        <item x="19"/>
        <item x="732"/>
        <item x="785"/>
        <item x="605"/>
        <item x="799"/>
        <item x="657"/>
        <item x="213"/>
        <item x="604"/>
        <item x="633"/>
        <item x="142"/>
        <item x="50"/>
        <item x="781"/>
        <item x="274"/>
        <item x="686"/>
        <item x="593"/>
        <item x="492"/>
        <item x="660"/>
        <item x="520"/>
        <item x="718"/>
        <item x="345"/>
        <item x="63"/>
        <item x="662"/>
        <item x="98"/>
        <item x="344"/>
        <item x="407"/>
        <item x="6"/>
        <item x="746"/>
        <item x="666"/>
        <item x="664"/>
        <item x="698"/>
        <item x="200"/>
        <item x="663"/>
        <item x="310"/>
        <item x="105"/>
        <item x="652"/>
        <item x="587"/>
        <item x="77"/>
        <item x="45"/>
        <item x="34"/>
        <item x="613"/>
        <item x="2"/>
        <item x="555"/>
        <item x="275"/>
        <item x="503"/>
        <item x="70"/>
        <item x="92"/>
        <item x="682"/>
        <item x="607"/>
        <item x="473"/>
        <item x="21"/>
        <item x="293"/>
        <item x="336"/>
        <item x="545"/>
        <item x="84"/>
        <item x="445"/>
        <item x="190"/>
        <item x="13"/>
        <item x="252"/>
        <item x="184"/>
        <item x="41"/>
        <item x="702"/>
        <item x="453"/>
        <item x="158"/>
        <item x="224"/>
        <item x="411"/>
        <item x="414"/>
        <item x="240"/>
        <item x="581"/>
        <item x="26"/>
        <item x="286"/>
        <item x="250"/>
        <item x="195"/>
        <item x="540"/>
        <item x="112"/>
        <item x="796"/>
        <item x="713"/>
        <item x="535"/>
        <item x="237"/>
        <item x="533"/>
        <item x="304"/>
        <item x="556"/>
        <item x="410"/>
        <item x="428"/>
        <item x="124"/>
        <item x="333"/>
        <item x="670"/>
        <item x="511"/>
        <item x="463"/>
        <item x="244"/>
        <item x="164"/>
        <item x="191"/>
        <item x="522"/>
        <item x="8"/>
        <item x="464"/>
        <item x="308"/>
        <item x="266"/>
        <item x="532"/>
        <item x="276"/>
        <item x="300"/>
        <item x="218"/>
        <item x="460"/>
        <item x="128"/>
        <item x="591"/>
        <item x="206"/>
        <item x="420"/>
        <item x="339"/>
        <item x="197"/>
        <item x="675"/>
        <item x="64"/>
        <item x="23"/>
        <item x="335"/>
        <item x="412"/>
        <item x="616"/>
        <item x="776"/>
        <item x="55"/>
        <item x="725"/>
        <item x="634"/>
        <item x="749"/>
        <item x="564"/>
        <item x="126"/>
        <item x="644"/>
        <item x="470"/>
        <item x="208"/>
        <item x="775"/>
        <item x="676"/>
        <item x="111"/>
        <item x="302"/>
        <item x="423"/>
        <item x="773"/>
        <item x="210"/>
        <item x="220"/>
        <item x="783"/>
        <item x="69"/>
        <item x="457"/>
        <item x="743"/>
        <item x="253"/>
        <item x="379"/>
        <item x="721"/>
        <item x="568"/>
        <item x="554"/>
        <item x="122"/>
        <item x="188"/>
        <item x="36"/>
        <item x="757"/>
        <item x="711"/>
        <item x="372"/>
        <item x="419"/>
        <item x="497"/>
        <item x="599"/>
        <item x="683"/>
        <item x="110"/>
        <item x="306"/>
        <item x="404"/>
        <item x="324"/>
        <item x="790"/>
        <item x="118"/>
        <item x="205"/>
        <item x="752"/>
        <item x="487"/>
        <item x="629"/>
        <item x="256"/>
        <item x="68"/>
        <item x="451"/>
        <item x="507"/>
        <item x="541"/>
        <item x="95"/>
        <item x="665"/>
        <item x="669"/>
        <item x="750"/>
        <item x="789"/>
        <item x="146"/>
        <item x="15"/>
        <item x="421"/>
        <item x="477"/>
        <item x="296"/>
        <item x="722"/>
        <item x="346"/>
        <item x="635"/>
        <item x="127"/>
        <item x="320"/>
        <item x="688"/>
        <item x="434"/>
        <item x="720"/>
        <item x="430"/>
        <item x="121"/>
        <item x="185"/>
        <item x="650"/>
        <item x="48"/>
        <item x="600"/>
        <item x="173"/>
        <item x="678"/>
        <item x="551"/>
        <item x="512"/>
        <item x="165"/>
        <item x="262"/>
        <item x="186"/>
        <item x="79"/>
        <item x="350"/>
        <item x="544"/>
        <item x="329"/>
        <item x="66"/>
        <item x="232"/>
        <item x="103"/>
        <item x="133"/>
        <item x="759"/>
        <item x="590"/>
        <item x="427"/>
        <item x="771"/>
        <item x="223"/>
        <item x="795"/>
        <item x="366"/>
        <item x="794"/>
        <item x="163"/>
        <item x="141"/>
        <item x="353"/>
        <item x="269"/>
        <item x="342"/>
        <item x="257"/>
        <item x="267"/>
        <item x="770"/>
        <item x="559"/>
        <item x="395"/>
        <item x="179"/>
        <item x="715"/>
        <item x="53"/>
        <item x="744"/>
        <item x="530"/>
        <item x="627"/>
        <item x="196"/>
        <item x="735"/>
        <item x="475"/>
        <item x="181"/>
        <item x="67"/>
        <item x="504"/>
        <item x="38"/>
        <item x="738"/>
        <item x="645"/>
        <item x="24"/>
        <item x="273"/>
        <item x="298"/>
        <item x="139"/>
        <item x="225"/>
        <item x="351"/>
        <item x="217"/>
        <item x="222"/>
        <item x="137"/>
        <item x="270"/>
        <item x="54"/>
        <item x="584"/>
        <item x="323"/>
        <item x="152"/>
        <item x="246"/>
        <item x="242"/>
        <item x="245"/>
        <item x="316"/>
        <item x="562"/>
        <item x="132"/>
        <item x="91"/>
        <item x="192"/>
        <item x="681"/>
        <item x="143"/>
        <item x="374"/>
        <item x="12"/>
        <item x="382"/>
        <item x="546"/>
        <item x="478"/>
        <item x="113"/>
        <item x="471"/>
        <item x="397"/>
        <item x="615"/>
        <item x="569"/>
        <item x="327"/>
        <item x="491"/>
        <item x="81"/>
        <item x="472"/>
        <item x="552"/>
        <item x="182"/>
        <item x="322"/>
        <item x="249"/>
        <item x="400"/>
        <item x="619"/>
        <item x="727"/>
        <item x="691"/>
        <item x="268"/>
        <item x="724"/>
        <item x="89"/>
        <item x="235"/>
        <item x="52"/>
        <item x="74"/>
        <item x="765"/>
        <item x="216"/>
        <item x="697"/>
        <item x="692"/>
        <item x="458"/>
        <item x="311"/>
        <item x="687"/>
        <item x="194"/>
        <item x="14"/>
        <item x="62"/>
        <item x="149"/>
        <item x="39"/>
        <item x="236"/>
        <item x="726"/>
        <item x="76"/>
        <item x="357"/>
        <item x="157"/>
        <item x="61"/>
        <item x="516"/>
        <item x="598"/>
        <item x="570"/>
        <item x="176"/>
        <item x="706"/>
        <item x="255"/>
        <item x="309"/>
        <item x="102"/>
        <item x="360"/>
        <item x="145"/>
        <item x="119"/>
        <item x="439"/>
        <item x="538"/>
        <item x="637"/>
        <item x="299"/>
        <item x="365"/>
        <item x="355"/>
        <item x="557"/>
        <item x="364"/>
        <item x="337"/>
        <item x="716"/>
        <item x="99"/>
        <item x="625"/>
        <item x="636"/>
        <item t="default"/>
      </items>
    </pivotField>
    <pivotField axis="axisRow"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measureFilter="1">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measureFilter="1">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4"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items count="6">
        <item sd="0" x="0"/>
        <item sd="0" x="1"/>
        <item sd="0" x="2"/>
        <item sd="0" x="3"/>
        <item sd="0" x="4"/>
        <item sd="0" x="5"/>
      </items>
    </pivotField>
    <pivotField compact="0" outline="0" showAll="0" defaultSubtotal="0">
      <items count="5">
        <item sd="0" x="0"/>
        <item sd="0" x="1"/>
        <item sd="0" x="2"/>
        <item sd="0" x="3"/>
        <item sd="0" x="4"/>
      </items>
    </pivotField>
  </pivotFields>
  <rowFields count="1">
    <field x="5"/>
  </rowFields>
  <rowItems count="12">
    <i>
      <x v="1"/>
    </i>
    <i>
      <x v="2"/>
    </i>
    <i>
      <x v="3"/>
    </i>
    <i>
      <x v="4"/>
    </i>
    <i>
      <x v="5"/>
    </i>
    <i>
      <x v="6"/>
    </i>
    <i>
      <x v="7"/>
    </i>
    <i>
      <x v="8"/>
    </i>
    <i>
      <x v="9"/>
    </i>
    <i>
      <x v="10"/>
    </i>
    <i>
      <x v="11"/>
    </i>
    <i>
      <x v="12"/>
    </i>
  </rowItems>
  <colItems count="1">
    <i/>
  </colItems>
  <dataFields count="1">
    <dataField name=" Revenue" fld="10" baseField="0" baseItem="0" numFmtId="4"/>
  </dataFields>
  <formats count="3">
    <format dxfId="16">
      <pivotArea field="18" grandRow="1" outline="0">
        <references count="1">
          <reference field="4294967294" count="1" selected="0">
            <x v="0"/>
          </reference>
        </references>
      </pivotArea>
    </format>
    <format dxfId="15">
      <pivotArea outline="0" fieldPosition="0">
        <references count="1">
          <reference field="4294967294" count="1">
            <x v="0"/>
          </reference>
        </references>
      </pivotArea>
    </format>
    <format dxfId="14">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2" type="count" evalOrder="-1" id="2" iMeasureFld="0">
      <autoFilter ref="A1">
        <filterColumn colId="0">
          <top10 val="3" filterVal="3"/>
        </filterColumn>
      </autoFilter>
    </filter>
    <filter fld="1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0ED466C-27CE-4603-B687-53A78F5FAB56}" name="PivotTable6"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B3:AC77" firstHeaderRow="1" firstDataRow="1" firstDataCol="1"/>
  <pivotFields count="2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axis="axisRow"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4" outline="0" showAll="0">
      <items count="8">
        <item x="3"/>
        <item x="6"/>
        <item x="1"/>
        <item x="4"/>
        <item x="0"/>
        <item x="5"/>
        <item x="2"/>
        <item t="default"/>
      </items>
    </pivotField>
    <pivotField compact="0" outline="0" showAll="0"/>
    <pivotField compact="0" outline="0" showAll="0">
      <items count="4">
        <item x="2"/>
        <item x="0"/>
        <item x="1"/>
        <item t="default"/>
      </items>
    </pivotField>
    <pivotField compact="0" outline="0" showAll="0" defaultSubtotal="0">
      <items count="6">
        <item x="0"/>
        <item x="1"/>
        <item x="2"/>
        <item x="3"/>
        <item x="4"/>
        <item x="5"/>
      </items>
    </pivotField>
    <pivotField compact="0" outline="0" showAll="0" defaultSubtotal="0"/>
  </pivotFields>
  <rowFields count="1">
    <field x="12"/>
  </rowFields>
  <rowItems count="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rowItems>
  <colItems count="1">
    <i/>
  </colItems>
  <dataFields count="1">
    <dataField name=" Revenue" fld="10" baseField="0" baseItem="0" numFmtId="168"/>
  </dataFields>
  <formats count="2">
    <format dxfId="18">
      <pivotArea field="18" grandRow="1" outline="0">
        <references count="1">
          <reference field="4294967294" count="1" selected="0">
            <x v="0"/>
          </reference>
        </references>
      </pivotArea>
    </format>
    <format dxfId="1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EEC59E6-A82C-4696-A278-AED649A290FB}"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2:F3" firstHeaderRow="0" firstDataRow="1" firstDataCol="0"/>
  <pivotFields count="20">
    <pivotField showAll="0"/>
    <pivotField showAll="0"/>
    <pivotField showAll="0"/>
    <pivotField showAll="0"/>
    <pivotField dataField="1" showAll="0"/>
    <pivotField showAll="0"/>
    <pivotField dataField="1" showAll="0"/>
    <pivotField showAll="0"/>
    <pivotField showAll="0"/>
    <pivotField dataField="1" showAll="0"/>
    <pivotField dataField="1" showAll="0"/>
    <pivotField dataField="1" showAll="0"/>
    <pivotField showAll="0"/>
    <pivotField showAll="0"/>
    <pivotField showAll="0"/>
    <pivotField numFmtId="164" showAll="0"/>
    <pivotField showAll="0"/>
    <pivotField showAll="0"/>
    <pivotField showAll="0" defaultSubtotal="0"/>
    <pivotField showAll="0" defaultSubtotal="0"/>
  </pivotFields>
  <rowItems count="1">
    <i/>
  </rowItems>
  <colFields count="1">
    <field x="-2"/>
  </colFields>
  <colItems count="5">
    <i>
      <x/>
    </i>
    <i i="1">
      <x v="1"/>
    </i>
    <i i="2">
      <x v="2"/>
    </i>
    <i i="3">
      <x v="3"/>
    </i>
    <i i="4">
      <x v="4"/>
    </i>
  </colItems>
  <dataFields count="5">
    <dataField name=" Profit" fld="11" baseField="0" baseItem="0" numFmtId="167"/>
    <dataField name=" Revenue" fld="10" baseField="0" baseItem="0" numFmtId="167"/>
    <dataField name=" COGS" fld="9" baseField="0" baseItem="0" numFmtId="167"/>
    <dataField name=" Quantity" fld="6" baseField="0" baseItem="0" numFmtId="3"/>
    <dataField name="Transactions" fld="4" subtotal="count" baseField="0" baseItem="4" numFmtId="3"/>
  </dataFields>
  <formats count="4">
    <format dxfId="22">
      <pivotArea outline="0" collapsedLevelsAreSubtotals="1" fieldPosition="0">
        <references count="1">
          <reference field="4294967294" count="1" selected="0">
            <x v="1"/>
          </reference>
        </references>
      </pivotArea>
    </format>
    <format dxfId="21">
      <pivotArea outline="0" collapsedLevelsAreSubtotals="1" fieldPosition="0">
        <references count="1">
          <reference field="4294967294" count="1" selected="0">
            <x v="2"/>
          </reference>
        </references>
      </pivotArea>
    </format>
    <format dxfId="20">
      <pivotArea outline="0" fieldPosition="0">
        <references count="1">
          <reference field="4294967294" count="1">
            <x v="3"/>
          </reference>
        </references>
      </pivotArea>
    </format>
    <format dxfId="19">
      <pivotArea outline="0" collapsedLevelsAreSubtotals="1" fieldPosition="0">
        <references count="1">
          <reference field="4294967294"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5EB04584-4020-429C-9DEC-0EAC52D8759B}" sourceName="month">
  <pivotTables>
    <pivotTable tabId="4" name="PivotTable1"/>
    <pivotTable tabId="5" name="PivotTable8"/>
    <pivotTable tabId="5" name="PivotTable9"/>
    <pivotTable tabId="5" name="PivotTable10"/>
  </pivotTables>
  <data>
    <tabular pivotCacheId="515606210">
      <items count="12">
        <i x="1" s="1"/>
        <i x="0" s="1"/>
        <i x="2" s="1"/>
        <i x="9" s="1"/>
        <i x="11" s="1"/>
        <i x="7" s="1"/>
        <i x="3" s="1"/>
        <i x="6" s="1"/>
        <i x="10" s="1"/>
        <i x="4" s="1"/>
        <i x="8" s="1"/>
        <i x="5"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99643F67-D5D6-4938-9A4E-BF3D7497DDCF}" sourceName="weekday">
  <pivotTables>
    <pivotTable tabId="4" name="PivotTable1"/>
    <pivotTable tabId="5" name="PivotTable3"/>
    <pivotTable tabId="5" name="PivotTable4"/>
    <pivotTable tabId="5" name="PivotTable5"/>
    <pivotTable tabId="5" name="PivotTable6"/>
    <pivotTable tabId="5" name="PivotTable7"/>
    <pivotTable tabId="5" name="PivotTable8"/>
    <pivotTable tabId="5" name="PivotTable9"/>
    <pivotTable tabId="5" name="PivotTable10"/>
  </pivotTables>
  <data>
    <tabular pivotCacheId="515606210">
      <items count="7">
        <i x="3" s="1"/>
        <i x="6" s="1"/>
        <i x="1" s="1"/>
        <i x="4" s="1"/>
        <i x="0" s="1"/>
        <i x="5" s="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F4FAF91-24FE-4828-923A-802A08F43111}" sourceName="year">
  <pivotTables>
    <pivotTable tabId="4" name="PivotTable1"/>
    <pivotTable tabId="5" name="PivotTable3"/>
    <pivotTable tabId="5" name="PivotTable4"/>
    <pivotTable tabId="5" name="PivotTable5"/>
    <pivotTable tabId="5" name="PivotTable6"/>
    <pivotTable tabId="5" name="PivotTable7"/>
    <pivotTable tabId="5" name="PivotTable8"/>
    <pivotTable tabId="5" name="PivotTable9"/>
    <pivotTable tabId="5" name="PivotTable10"/>
  </pivotTables>
  <data>
    <tabular pivotCacheId="515606210">
      <items count="3">
        <i x="2" s="1"/>
        <i x="0" s="1"/>
        <i x="1"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CA2C159C-D801-47D6-86D9-1AEC14F8BD20}" cache="Slicer_month" caption="month" rowHeight="241300"/>
  <slicer name="weekday" xr10:uid="{E1B8BCFA-460D-41D8-9168-88BF2DD3A4EA}" cache="Slicer_weekday" caption="weekday" rowHeight="241300"/>
  <slicer name="year" xr10:uid="{6E21E092-9008-4817-902E-BB43597E326C}" cache="Slicer_year" caption="year"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F30EFECF-37CC-4FDF-B0D1-2F4B24A7105B}" cache="Slicer_month" caption="month" columnCount="5" showCaption="0" style="SlicerStyleLight1 3" rowHeight="241300"/>
  <slicer name="weekday 1" xr10:uid="{064CE5C2-1C4A-4A58-9B6E-3E3C2135EF95}" cache="Slicer_weekday" caption="weekday" columnCount="7" showCaption="0" style="SlicerStyleLight1 3" rowHeight="241300"/>
  <slicer name="year 1" xr10:uid="{2ABAAFEC-ADF9-4EBB-9B38-F849F3BA9B9A}" cache="Slicer_year" caption="year" columnCount="3" showCaption="0" style="SlicerStyleLight1 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7C4116-FB6E-4B43-B408-D5B90F4D0229}" name="Table1" displayName="Table1" ref="H1:R10890" totalsRowShown="0" headerRowDxfId="29">
  <autoFilter ref="H1:R10890" xr:uid="{9A12870B-6394-42D6-91BE-688FF94E56D6}"/>
  <tableColumns count="11">
    <tableColumn id="1" xr3:uid="{AA038608-05BC-4CBA-B0C0-B27C727F256E}" name="Price">
      <calculatedColumnFormula>VLOOKUP(B2,[1]!Product_Data[#Data],4,0)</calculatedColumnFormula>
    </tableColumn>
    <tableColumn id="2" xr3:uid="{134BD0A6-1A32-47F8-AED1-9E290214641A}" name="Cost">
      <calculatedColumnFormula>VLOOKUP(B2,[1]!Product_Data[#Data],3,0)</calculatedColumnFormula>
    </tableColumn>
    <tableColumn id="3" xr3:uid="{AE8A04EE-F84E-4611-88E4-67EECCF3D6DA}" name="COGS">
      <calculatedColumnFormula>PRODUCT(I2,G2)</calculatedColumnFormula>
    </tableColumn>
    <tableColumn id="4" xr3:uid="{54412795-7541-4511-B695-B9EE40A4F202}" name="Revenue">
      <calculatedColumnFormula>PRODUCT(H2,G2)</calculatedColumnFormula>
    </tableColumn>
    <tableColumn id="5" xr3:uid="{A326DE97-45C9-426C-B103-D5C3C67BCAEE}" name="Profit">
      <calculatedColumnFormula>K2-J2</calculatedColumnFormula>
    </tableColumn>
    <tableColumn id="6" xr3:uid="{8E3F2D7F-3F41-4B20-9DA2-6740D35BBBF4}" name="City" dataDxfId="28">
      <calculatedColumnFormula>VLOOKUP(C2,[1]!Location_Data[#Data],2,0)</calculatedColumnFormula>
    </tableColumn>
    <tableColumn id="7" xr3:uid="{B5E3E355-0FF4-4BBE-9B47-049BCADF3D93}" name="Sales reps" dataDxfId="27">
      <calculatedColumnFormula>VLOOKUP(D2,[1]!Salespeople_Data[#Data],2,0)</calculatedColumnFormula>
    </tableColumn>
    <tableColumn id="8" xr3:uid="{7DC3570B-0105-4635-ACFE-95EB08C05ED7}" name="Customer Name" dataDxfId="26">
      <calculatedColumnFormula>VLOOKUP(E2,[1]!Customer_Data[#Data],2,0)</calculatedColumnFormula>
    </tableColumn>
    <tableColumn id="9" xr3:uid="{5EAE707C-A138-49A1-9D02-2FE922A87BF1}" name="weekday" dataDxfId="25">
      <calculatedColumnFormula>WEEKDAY(F2)</calculatedColumnFormula>
    </tableColumn>
    <tableColumn id="10" xr3:uid="{D0B0CBB3-AE01-4A85-85FB-1FE899581FF1}" name="month" dataDxfId="24">
      <calculatedColumnFormula>MONTH(F2)</calculatedColumnFormula>
    </tableColumn>
    <tableColumn id="11" xr3:uid="{16B6E503-0A01-4811-B492-63CC79A66459}" name="year" dataDxfId="23">
      <calculatedColumnFormula>YEAR(F2)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3" Type="http://schemas.openxmlformats.org/officeDocument/2006/relationships/pivotTable" Target="../pivotTables/pivotTable5.xml"/><Relationship Id="rId7" Type="http://schemas.openxmlformats.org/officeDocument/2006/relationships/pivotTable" Target="../pivotTables/pivotTable9.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rinterSettings" Target="../printerSettings/printerSettings1.bin"/><Relationship Id="rId5" Type="http://schemas.openxmlformats.org/officeDocument/2006/relationships/pivotTable" Target="../pivotTables/pivotTable7.xml"/><Relationship Id="rId10" Type="http://schemas.openxmlformats.org/officeDocument/2006/relationships/pivotTable" Target="../pivotTables/pivotTable12.xml"/><Relationship Id="rId4" Type="http://schemas.openxmlformats.org/officeDocument/2006/relationships/pivotTable" Target="../pivotTables/pivotTable6.xml"/><Relationship Id="rId9" Type="http://schemas.openxmlformats.org/officeDocument/2006/relationships/pivotTable" Target="../pivotTables/pivotTable1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1C750-0FFD-4BB4-BD8A-83BAFC2F5A59}">
  <sheetPr codeName="Sheet2"/>
  <dimension ref="A1:R10890"/>
  <sheetViews>
    <sheetView workbookViewId="0">
      <selection activeCell="L9" sqref="L9"/>
    </sheetView>
  </sheetViews>
  <sheetFormatPr defaultRowHeight="15" x14ac:dyDescent="0.25"/>
  <cols>
    <col min="1" max="1" width="8.42578125" bestFit="1" customWidth="1"/>
    <col min="2" max="2" width="10.140625" bestFit="1" customWidth="1"/>
    <col min="3" max="3" width="10.7109375" bestFit="1" customWidth="1"/>
    <col min="4" max="4" width="14.5703125" bestFit="1" customWidth="1"/>
    <col min="5" max="5" width="11.85546875" bestFit="1" customWidth="1"/>
    <col min="6" max="6" width="13.7109375" bestFit="1" customWidth="1"/>
    <col min="7" max="7" width="8.7109375" bestFit="1" customWidth="1"/>
    <col min="9" max="9" width="8.42578125" customWidth="1"/>
    <col min="11" max="11" width="11" customWidth="1"/>
    <col min="13" max="13" width="26.5703125" bestFit="1" customWidth="1"/>
    <col min="14" max="14" width="18" bestFit="1" customWidth="1"/>
    <col min="15" max="15" width="21" bestFit="1" customWidth="1"/>
    <col min="16" max="16" width="11.140625" style="15" customWidth="1"/>
    <col min="18" max="18" width="13.140625" bestFit="1" customWidth="1"/>
  </cols>
  <sheetData>
    <row r="1" spans="1:18" x14ac:dyDescent="0.25">
      <c r="A1" s="1" t="s">
        <v>0</v>
      </c>
      <c r="B1" s="1" t="s">
        <v>1</v>
      </c>
      <c r="C1" s="1" t="s">
        <v>2</v>
      </c>
      <c r="D1" s="1" t="s">
        <v>3</v>
      </c>
      <c r="E1" s="1" t="s">
        <v>4</v>
      </c>
      <c r="F1" s="1" t="s">
        <v>5</v>
      </c>
      <c r="G1" s="1" t="s">
        <v>6</v>
      </c>
      <c r="H1" s="12" t="s">
        <v>11917</v>
      </c>
      <c r="I1" s="12" t="s">
        <v>11918</v>
      </c>
      <c r="J1" s="12" t="s">
        <v>11919</v>
      </c>
      <c r="K1" s="12" t="s">
        <v>11920</v>
      </c>
      <c r="L1" s="12" t="s">
        <v>11927</v>
      </c>
      <c r="M1" s="12" t="s">
        <v>11921</v>
      </c>
      <c r="N1" s="12" t="s">
        <v>11922</v>
      </c>
      <c r="O1" s="12" t="s">
        <v>11923</v>
      </c>
      <c r="P1" s="17" t="s">
        <v>11924</v>
      </c>
      <c r="Q1" s="13" t="s">
        <v>11925</v>
      </c>
      <c r="R1" s="13" t="s">
        <v>11926</v>
      </c>
    </row>
    <row r="2" spans="1:18" x14ac:dyDescent="0.25">
      <c r="A2" s="2" t="s">
        <v>7</v>
      </c>
      <c r="B2" s="2" t="s">
        <v>8</v>
      </c>
      <c r="C2" s="2" t="s">
        <v>9</v>
      </c>
      <c r="D2" s="2" t="s">
        <v>10</v>
      </c>
      <c r="E2" s="2" t="s">
        <v>11</v>
      </c>
      <c r="F2" s="3">
        <v>43874</v>
      </c>
      <c r="G2" s="2">
        <v>2</v>
      </c>
      <c r="H2">
        <f>VLOOKUP(B2,[1]!Product_Data[#Data],4,0)</f>
        <v>1522</v>
      </c>
      <c r="I2" s="11">
        <f>VLOOKUP(B2,[1]!Product_Data[#Data],3,0)</f>
        <v>791</v>
      </c>
      <c r="J2" s="11">
        <f>PRODUCT(I2,G2)</f>
        <v>1582</v>
      </c>
      <c r="K2">
        <f>PRODUCT(H2,G2)</f>
        <v>3044</v>
      </c>
      <c r="L2">
        <f>K2-J2</f>
        <v>1462</v>
      </c>
      <c r="M2" t="str">
        <f>VLOOKUP(C2,[1]!Location_Data[#Data],2,0)</f>
        <v>San Mateo</v>
      </c>
      <c r="N2" t="str">
        <f>VLOOKUP(D2,[1]!Salespeople_Data[#Data],2,0)</f>
        <v>Justin Lynch</v>
      </c>
      <c r="O2" t="str">
        <f>VLOOKUP(E2,[1]!Customer_Data[#Data],2,0)</f>
        <v>Benjamin Morgan</v>
      </c>
      <c r="P2" s="15">
        <f t="shared" ref="P2:P65" si="0">WEEKDAY(F2)</f>
        <v>5</v>
      </c>
      <c r="Q2">
        <f>MONTH(F2)</f>
        <v>2</v>
      </c>
      <c r="R2">
        <f t="shared" ref="R2:R65" si="1">YEAR(F2)</f>
        <v>2020</v>
      </c>
    </row>
    <row r="3" spans="1:18" x14ac:dyDescent="0.25">
      <c r="A3" s="4" t="s">
        <v>12</v>
      </c>
      <c r="B3" s="4" t="s">
        <v>13</v>
      </c>
      <c r="C3" s="4" t="s">
        <v>14</v>
      </c>
      <c r="D3" s="4" t="s">
        <v>15</v>
      </c>
      <c r="E3" s="4" t="s">
        <v>16</v>
      </c>
      <c r="F3" s="5">
        <v>43858</v>
      </c>
      <c r="G3" s="4">
        <v>1</v>
      </c>
      <c r="H3" s="11">
        <f>VLOOKUP(B3,[1]!Product_Data[#Data],4,0)</f>
        <v>1022</v>
      </c>
      <c r="I3" s="11">
        <f>VLOOKUP(B3,[1]!Product_Data[#Data],3,0)</f>
        <v>818</v>
      </c>
      <c r="J3" s="11">
        <f t="shared" ref="J3:J66" si="2">PRODUCT(I3,G3)</f>
        <v>818</v>
      </c>
      <c r="K3" s="11">
        <f t="shared" ref="K3:K66" si="3">PRODUCT(H3,G3)</f>
        <v>1022</v>
      </c>
      <c r="L3" s="11">
        <f t="shared" ref="L3:L66" si="4">K3-J3</f>
        <v>204</v>
      </c>
      <c r="M3" t="str">
        <f>VLOOKUP(C3,[1]!Location_Data[#Data],2,0)</f>
        <v>Santa Clarita</v>
      </c>
      <c r="N3" t="str">
        <f>VLOOKUP(D3,[1]!Salespeople_Data[#Data],2,0)</f>
        <v>Ryan Butler</v>
      </c>
      <c r="O3" t="str">
        <f>VLOOKUP(E3,[1]!Customer_Data[#Data],2,0)</f>
        <v>Larry Dunn</v>
      </c>
      <c r="P3" s="15">
        <f t="shared" si="0"/>
        <v>3</v>
      </c>
      <c r="Q3">
        <f t="shared" ref="Q3:Q65" si="5">MONTH(F3)</f>
        <v>1</v>
      </c>
      <c r="R3">
        <f t="shared" si="1"/>
        <v>2020</v>
      </c>
    </row>
    <row r="4" spans="1:18" x14ac:dyDescent="0.25">
      <c r="A4" s="2" t="s">
        <v>17</v>
      </c>
      <c r="B4" s="2" t="s">
        <v>18</v>
      </c>
      <c r="C4" s="2" t="s">
        <v>19</v>
      </c>
      <c r="D4" s="2" t="s">
        <v>20</v>
      </c>
      <c r="E4" s="2" t="s">
        <v>21</v>
      </c>
      <c r="F4" s="3">
        <v>43904</v>
      </c>
      <c r="G4" s="2">
        <v>2</v>
      </c>
      <c r="H4" s="11">
        <f>VLOOKUP(B4,[1]!Product_Data[#Data],4,0)</f>
        <v>880</v>
      </c>
      <c r="I4" s="11">
        <f>VLOOKUP(B4,[1]!Product_Data[#Data],3,0)</f>
        <v>634</v>
      </c>
      <c r="J4" s="11">
        <f t="shared" si="2"/>
        <v>1268</v>
      </c>
      <c r="K4" s="11">
        <f t="shared" si="3"/>
        <v>1760</v>
      </c>
      <c r="L4" s="11">
        <f t="shared" si="4"/>
        <v>492</v>
      </c>
      <c r="M4" t="str">
        <f>VLOOKUP(C4,[1]!Location_Data[#Data],2,0)</f>
        <v>Berkeley</v>
      </c>
      <c r="N4" t="str">
        <f>VLOOKUP(D4,[1]!Salespeople_Data[#Data],2,0)</f>
        <v>Joshua Cook</v>
      </c>
      <c r="O4" t="str">
        <f>VLOOKUP(E4,[1]!Customer_Data[#Data],2,0)</f>
        <v>Jesse Graham</v>
      </c>
      <c r="P4" s="15">
        <f t="shared" si="0"/>
        <v>7</v>
      </c>
      <c r="Q4">
        <f t="shared" si="5"/>
        <v>3</v>
      </c>
      <c r="R4">
        <f t="shared" si="1"/>
        <v>2020</v>
      </c>
    </row>
    <row r="5" spans="1:18" x14ac:dyDescent="0.25">
      <c r="A5" s="4" t="s">
        <v>22</v>
      </c>
      <c r="B5" s="4" t="s">
        <v>23</v>
      </c>
      <c r="C5" s="4" t="s">
        <v>24</v>
      </c>
      <c r="D5" s="4" t="s">
        <v>25</v>
      </c>
      <c r="E5" s="4" t="s">
        <v>26</v>
      </c>
      <c r="F5" s="5">
        <v>44038</v>
      </c>
      <c r="G5" s="4">
        <v>1</v>
      </c>
      <c r="H5" s="11">
        <f>VLOOKUP(B5,[1]!Product_Data[#Data],4,0)</f>
        <v>1052</v>
      </c>
      <c r="I5" s="11">
        <f>VLOOKUP(B5,[1]!Product_Data[#Data],3,0)</f>
        <v>589</v>
      </c>
      <c r="J5" s="11">
        <f t="shared" si="2"/>
        <v>589</v>
      </c>
      <c r="K5" s="11">
        <f t="shared" si="3"/>
        <v>1052</v>
      </c>
      <c r="L5" s="11">
        <f t="shared" si="4"/>
        <v>463</v>
      </c>
      <c r="M5" t="str">
        <f>VLOOKUP(C5,[1]!Location_Data[#Data],2,0)</f>
        <v>Lancaster</v>
      </c>
      <c r="N5" t="str">
        <f>VLOOKUP(D5,[1]!Salespeople_Data[#Data],2,0)</f>
        <v>Brian Davis</v>
      </c>
      <c r="O5" t="str">
        <f>VLOOKUP(E5,[1]!Customer_Data[#Data],2,0)</f>
        <v>Roy Murphy</v>
      </c>
      <c r="P5" s="15">
        <f t="shared" si="0"/>
        <v>1</v>
      </c>
      <c r="Q5">
        <f t="shared" si="5"/>
        <v>7</v>
      </c>
      <c r="R5">
        <f t="shared" si="1"/>
        <v>2020</v>
      </c>
    </row>
    <row r="6" spans="1:18" x14ac:dyDescent="0.25">
      <c r="A6" s="2" t="s">
        <v>27</v>
      </c>
      <c r="B6" s="2" t="s">
        <v>28</v>
      </c>
      <c r="C6" s="2" t="s">
        <v>29</v>
      </c>
      <c r="D6" s="2" t="s">
        <v>30</v>
      </c>
      <c r="E6" s="2" t="s">
        <v>31</v>
      </c>
      <c r="F6" s="3">
        <v>43918</v>
      </c>
      <c r="G6" s="2">
        <v>1</v>
      </c>
      <c r="H6" s="11">
        <f>VLOOKUP(B6,[1]!Product_Data[#Data],4,0)</f>
        <v>684</v>
      </c>
      <c r="I6" s="11">
        <f>VLOOKUP(B6,[1]!Product_Data[#Data],3,0)</f>
        <v>561</v>
      </c>
      <c r="J6" s="11">
        <f t="shared" si="2"/>
        <v>561</v>
      </c>
      <c r="K6" s="11">
        <f t="shared" si="3"/>
        <v>684</v>
      </c>
      <c r="L6" s="11">
        <f t="shared" si="4"/>
        <v>123</v>
      </c>
      <c r="M6" t="str">
        <f>VLOOKUP(C6,[1]!Location_Data[#Data],2,0)</f>
        <v>Santa Ana</v>
      </c>
      <c r="N6" t="str">
        <f>VLOOKUP(D6,[1]!Salespeople_Data[#Data],2,0)</f>
        <v>Carl Hall</v>
      </c>
      <c r="O6" t="str">
        <f>VLOOKUP(E6,[1]!Customer_Data[#Data],2,0)</f>
        <v>Michael Allen</v>
      </c>
      <c r="P6" s="15">
        <f t="shared" si="0"/>
        <v>7</v>
      </c>
      <c r="Q6">
        <f t="shared" si="5"/>
        <v>3</v>
      </c>
      <c r="R6">
        <f t="shared" si="1"/>
        <v>2020</v>
      </c>
    </row>
    <row r="7" spans="1:18" x14ac:dyDescent="0.25">
      <c r="A7" s="4" t="s">
        <v>32</v>
      </c>
      <c r="B7" s="4" t="s">
        <v>33</v>
      </c>
      <c r="C7" s="4" t="s">
        <v>34</v>
      </c>
      <c r="D7" s="4" t="s">
        <v>35</v>
      </c>
      <c r="E7" s="4" t="s">
        <v>36</v>
      </c>
      <c r="F7" s="5">
        <v>44122</v>
      </c>
      <c r="G7" s="4">
        <v>2</v>
      </c>
      <c r="H7" s="11">
        <f>VLOOKUP(B7,[1]!Product_Data[#Data],4,0)</f>
        <v>1582</v>
      </c>
      <c r="I7" s="11">
        <f>VLOOKUP(B7,[1]!Product_Data[#Data],3,0)</f>
        <v>1234</v>
      </c>
      <c r="J7" s="11">
        <f t="shared" si="2"/>
        <v>2468</v>
      </c>
      <c r="K7" s="11">
        <f t="shared" si="3"/>
        <v>3164</v>
      </c>
      <c r="L7" s="11">
        <f t="shared" si="4"/>
        <v>696</v>
      </c>
      <c r="M7" t="str">
        <f>VLOOKUP(C7,[1]!Location_Data[#Data],2,0)</f>
        <v>Inglewood</v>
      </c>
      <c r="N7" t="str">
        <f>VLOOKUP(D7,[1]!Salespeople_Data[#Data],2,0)</f>
        <v>Charles Harper</v>
      </c>
      <c r="O7" t="str">
        <f>VLOOKUP(E7,[1]!Customer_Data[#Data],2,0)</f>
        <v>Joshua Anderson</v>
      </c>
      <c r="P7" s="15">
        <f t="shared" si="0"/>
        <v>1</v>
      </c>
      <c r="Q7">
        <f t="shared" si="5"/>
        <v>10</v>
      </c>
      <c r="R7">
        <f t="shared" si="1"/>
        <v>2020</v>
      </c>
    </row>
    <row r="8" spans="1:18" x14ac:dyDescent="0.25">
      <c r="A8" s="2" t="s">
        <v>37</v>
      </c>
      <c r="B8" s="2" t="s">
        <v>38</v>
      </c>
      <c r="C8" s="2" t="s">
        <v>39</v>
      </c>
      <c r="D8" s="2" t="s">
        <v>40</v>
      </c>
      <c r="E8" s="2" t="s">
        <v>41</v>
      </c>
      <c r="F8" s="3">
        <v>43831</v>
      </c>
      <c r="G8" s="2">
        <v>1</v>
      </c>
      <c r="H8" s="11">
        <f>VLOOKUP(B8,[1]!Product_Data[#Data],4,0)</f>
        <v>2283</v>
      </c>
      <c r="I8" s="11">
        <f>VLOOKUP(B8,[1]!Product_Data[#Data],3,0)</f>
        <v>1484</v>
      </c>
      <c r="J8" s="11">
        <f t="shared" si="2"/>
        <v>1484</v>
      </c>
      <c r="K8" s="11">
        <f t="shared" si="3"/>
        <v>2283</v>
      </c>
      <c r="L8" s="11">
        <f t="shared" si="4"/>
        <v>799</v>
      </c>
      <c r="M8" t="str">
        <f>VLOOKUP(C8,[1]!Location_Data[#Data],2,0)</f>
        <v>Oceanside</v>
      </c>
      <c r="N8" t="str">
        <f>VLOOKUP(D8,[1]!Salespeople_Data[#Data],2,0)</f>
        <v>Brian Hansen</v>
      </c>
      <c r="O8" t="str">
        <f>VLOOKUP(E8,[1]!Customer_Data[#Data],2,0)</f>
        <v>Patrick Wells</v>
      </c>
      <c r="P8" s="15">
        <f t="shared" si="0"/>
        <v>4</v>
      </c>
      <c r="Q8">
        <f t="shared" si="5"/>
        <v>1</v>
      </c>
      <c r="R8">
        <f t="shared" si="1"/>
        <v>2020</v>
      </c>
    </row>
    <row r="9" spans="1:18" x14ac:dyDescent="0.25">
      <c r="A9" s="4" t="s">
        <v>42</v>
      </c>
      <c r="B9" s="4" t="s">
        <v>43</v>
      </c>
      <c r="C9" s="4" t="s">
        <v>44</v>
      </c>
      <c r="D9" s="4" t="s">
        <v>25</v>
      </c>
      <c r="E9" s="4" t="s">
        <v>45</v>
      </c>
      <c r="F9" s="5">
        <v>44178</v>
      </c>
      <c r="G9" s="4">
        <v>1</v>
      </c>
      <c r="H9" s="11">
        <f>VLOOKUP(B9,[1]!Product_Data[#Data],4,0)</f>
        <v>356</v>
      </c>
      <c r="I9" s="11">
        <f>VLOOKUP(B9,[1]!Product_Data[#Data],3,0)</f>
        <v>292</v>
      </c>
      <c r="J9" s="11">
        <f t="shared" si="2"/>
        <v>292</v>
      </c>
      <c r="K9" s="11">
        <f t="shared" si="3"/>
        <v>356</v>
      </c>
      <c r="L9" s="11">
        <f t="shared" si="4"/>
        <v>64</v>
      </c>
      <c r="M9" t="str">
        <f>VLOOKUP(C9,[1]!Location_Data[#Data],2,0)</f>
        <v>Moreno Valley</v>
      </c>
      <c r="N9" t="str">
        <f>VLOOKUP(D9,[1]!Salespeople_Data[#Data],2,0)</f>
        <v>Brian Davis</v>
      </c>
      <c r="O9" t="str">
        <f>VLOOKUP(E9,[1]!Customer_Data[#Data],2,0)</f>
        <v>Jason Walker</v>
      </c>
      <c r="P9" s="15">
        <f t="shared" si="0"/>
        <v>1</v>
      </c>
      <c r="Q9">
        <f t="shared" si="5"/>
        <v>12</v>
      </c>
      <c r="R9">
        <f t="shared" si="1"/>
        <v>2020</v>
      </c>
    </row>
    <row r="10" spans="1:18" x14ac:dyDescent="0.25">
      <c r="A10" s="2" t="s">
        <v>46</v>
      </c>
      <c r="B10" s="2" t="s">
        <v>47</v>
      </c>
      <c r="C10" s="2" t="s">
        <v>48</v>
      </c>
      <c r="D10" s="2" t="s">
        <v>49</v>
      </c>
      <c r="E10" s="2" t="s">
        <v>50</v>
      </c>
      <c r="F10" s="3">
        <v>43894</v>
      </c>
      <c r="G10" s="2">
        <v>1</v>
      </c>
      <c r="H10" s="11">
        <f>VLOOKUP(B10,[1]!Product_Data[#Data],4,0)</f>
        <v>1812</v>
      </c>
      <c r="I10" s="11">
        <f>VLOOKUP(B10,[1]!Product_Data[#Data],3,0)</f>
        <v>1305</v>
      </c>
      <c r="J10" s="11">
        <f t="shared" si="2"/>
        <v>1305</v>
      </c>
      <c r="K10" s="11">
        <f t="shared" si="3"/>
        <v>1812</v>
      </c>
      <c r="L10" s="11">
        <f t="shared" si="4"/>
        <v>507</v>
      </c>
      <c r="M10" t="str">
        <f>VLOOKUP(C10,[1]!Location_Data[#Data],2,0)</f>
        <v>Rialto</v>
      </c>
      <c r="N10" t="str">
        <f>VLOOKUP(D10,[1]!Salespeople_Data[#Data],2,0)</f>
        <v>Walter Cook</v>
      </c>
      <c r="O10" t="str">
        <f>VLOOKUP(E10,[1]!Customer_Data[#Data],2,0)</f>
        <v>David Perkins</v>
      </c>
      <c r="P10" s="15">
        <f t="shared" si="0"/>
        <v>4</v>
      </c>
      <c r="Q10">
        <f t="shared" si="5"/>
        <v>3</v>
      </c>
      <c r="R10">
        <f t="shared" si="1"/>
        <v>2020</v>
      </c>
    </row>
    <row r="11" spans="1:18" x14ac:dyDescent="0.25">
      <c r="A11" s="4" t="s">
        <v>51</v>
      </c>
      <c r="B11" s="4" t="s">
        <v>47</v>
      </c>
      <c r="C11" s="4" t="s">
        <v>52</v>
      </c>
      <c r="D11" s="4" t="s">
        <v>53</v>
      </c>
      <c r="E11" s="4" t="s">
        <v>54</v>
      </c>
      <c r="F11" s="5">
        <v>43834</v>
      </c>
      <c r="G11" s="4">
        <v>2</v>
      </c>
      <c r="H11" s="11">
        <f>VLOOKUP(B11,[1]!Product_Data[#Data],4,0)</f>
        <v>1812</v>
      </c>
      <c r="I11" s="11">
        <f>VLOOKUP(B11,[1]!Product_Data[#Data],3,0)</f>
        <v>1305</v>
      </c>
      <c r="J11" s="11">
        <f t="shared" si="2"/>
        <v>2610</v>
      </c>
      <c r="K11" s="11">
        <f t="shared" si="3"/>
        <v>3624</v>
      </c>
      <c r="L11" s="11">
        <f t="shared" si="4"/>
        <v>1014</v>
      </c>
      <c r="M11" t="str">
        <f>VLOOKUP(C11,[1]!Location_Data[#Data],2,0)</f>
        <v>Pasadena</v>
      </c>
      <c r="N11" t="str">
        <f>VLOOKUP(D11,[1]!Salespeople_Data[#Data],2,0)</f>
        <v>Scott Mason</v>
      </c>
      <c r="O11" t="str">
        <f>VLOOKUP(E11,[1]!Customer_Data[#Data],2,0)</f>
        <v>Ralph Kelley</v>
      </c>
      <c r="P11" s="15">
        <f t="shared" si="0"/>
        <v>7</v>
      </c>
      <c r="Q11">
        <f t="shared" si="5"/>
        <v>1</v>
      </c>
      <c r="R11">
        <f t="shared" si="1"/>
        <v>2020</v>
      </c>
    </row>
    <row r="12" spans="1:18" x14ac:dyDescent="0.25">
      <c r="A12" s="2" t="s">
        <v>55</v>
      </c>
      <c r="B12" s="2" t="s">
        <v>56</v>
      </c>
      <c r="C12" s="2" t="s">
        <v>57</v>
      </c>
      <c r="D12" s="2" t="s">
        <v>58</v>
      </c>
      <c r="E12" s="2" t="s">
        <v>59</v>
      </c>
      <c r="F12" s="3">
        <v>44022</v>
      </c>
      <c r="G12" s="2">
        <v>3</v>
      </c>
      <c r="H12" s="11">
        <f>VLOOKUP(B12,[1]!Product_Data[#Data],4,0)</f>
        <v>1848</v>
      </c>
      <c r="I12" s="11">
        <f>VLOOKUP(B12,[1]!Product_Data[#Data],3,0)</f>
        <v>1294</v>
      </c>
      <c r="J12" s="11">
        <f t="shared" si="2"/>
        <v>3882</v>
      </c>
      <c r="K12" s="11">
        <f t="shared" si="3"/>
        <v>5544</v>
      </c>
      <c r="L12" s="11">
        <f t="shared" si="4"/>
        <v>1662</v>
      </c>
      <c r="M12" t="str">
        <f>VLOOKUP(C12,[1]!Location_Data[#Data],2,0)</f>
        <v>Thousand Oaks</v>
      </c>
      <c r="N12" t="str">
        <f>VLOOKUP(D12,[1]!Salespeople_Data[#Data],2,0)</f>
        <v>Christopher Tucker</v>
      </c>
      <c r="O12" t="str">
        <f>VLOOKUP(E12,[1]!Customer_Data[#Data],2,0)</f>
        <v>Paul Henderson</v>
      </c>
      <c r="P12" s="15">
        <f t="shared" si="0"/>
        <v>6</v>
      </c>
      <c r="Q12">
        <f t="shared" si="5"/>
        <v>7</v>
      </c>
      <c r="R12">
        <f t="shared" si="1"/>
        <v>2020</v>
      </c>
    </row>
    <row r="13" spans="1:18" x14ac:dyDescent="0.25">
      <c r="A13" s="4" t="s">
        <v>60</v>
      </c>
      <c r="B13" s="4" t="s">
        <v>61</v>
      </c>
      <c r="C13" s="4" t="s">
        <v>62</v>
      </c>
      <c r="D13" s="4" t="s">
        <v>63</v>
      </c>
      <c r="E13" s="4" t="s">
        <v>64</v>
      </c>
      <c r="F13" s="5">
        <v>44069</v>
      </c>
      <c r="G13" s="4">
        <v>4</v>
      </c>
      <c r="H13" s="11">
        <f>VLOOKUP(B13,[1]!Product_Data[#Data],4,0)</f>
        <v>1889</v>
      </c>
      <c r="I13" s="11">
        <f>VLOOKUP(B13,[1]!Product_Data[#Data],3,0)</f>
        <v>945</v>
      </c>
      <c r="J13" s="11">
        <f t="shared" si="2"/>
        <v>3780</v>
      </c>
      <c r="K13" s="11">
        <f t="shared" si="3"/>
        <v>7556</v>
      </c>
      <c r="L13" s="11">
        <f t="shared" si="4"/>
        <v>3776</v>
      </c>
      <c r="M13" t="str">
        <f>VLOOKUP(C13,[1]!Location_Data[#Data],2,0)</f>
        <v>Fairfield</v>
      </c>
      <c r="N13" t="str">
        <f>VLOOKUP(D13,[1]!Salespeople_Data[#Data],2,0)</f>
        <v>Jeremy Mendoza</v>
      </c>
      <c r="O13" t="str">
        <f>VLOOKUP(E13,[1]!Customer_Data[#Data],2,0)</f>
        <v>Fred Romero</v>
      </c>
      <c r="P13" s="15">
        <f t="shared" si="0"/>
        <v>4</v>
      </c>
      <c r="Q13">
        <f t="shared" si="5"/>
        <v>8</v>
      </c>
      <c r="R13">
        <f t="shared" si="1"/>
        <v>2020</v>
      </c>
    </row>
    <row r="14" spans="1:18" x14ac:dyDescent="0.25">
      <c r="A14" s="2" t="s">
        <v>65</v>
      </c>
      <c r="B14" s="2" t="s">
        <v>38</v>
      </c>
      <c r="C14" s="2" t="s">
        <v>66</v>
      </c>
      <c r="D14" s="2" t="s">
        <v>40</v>
      </c>
      <c r="E14" s="2" t="s">
        <v>67</v>
      </c>
      <c r="F14" s="3">
        <v>43996</v>
      </c>
      <c r="G14" s="2">
        <v>3</v>
      </c>
      <c r="H14" s="11">
        <f>VLOOKUP(B14,[1]!Product_Data[#Data],4,0)</f>
        <v>2283</v>
      </c>
      <c r="I14" s="11">
        <f>VLOOKUP(B14,[1]!Product_Data[#Data],3,0)</f>
        <v>1484</v>
      </c>
      <c r="J14" s="11">
        <f t="shared" si="2"/>
        <v>4452</v>
      </c>
      <c r="K14" s="11">
        <f t="shared" si="3"/>
        <v>6849</v>
      </c>
      <c r="L14" s="11">
        <f t="shared" si="4"/>
        <v>2397</v>
      </c>
      <c r="M14" t="str">
        <f>VLOOKUP(C14,[1]!Location_Data[#Data],2,0)</f>
        <v>Ontario</v>
      </c>
      <c r="N14" t="str">
        <f>VLOOKUP(D14,[1]!Salespeople_Data[#Data],2,0)</f>
        <v>Brian Hansen</v>
      </c>
      <c r="O14" t="str">
        <f>VLOOKUP(E14,[1]!Customer_Data[#Data],2,0)</f>
        <v>William James</v>
      </c>
      <c r="P14" s="15">
        <f t="shared" si="0"/>
        <v>1</v>
      </c>
      <c r="Q14">
        <f t="shared" si="5"/>
        <v>6</v>
      </c>
      <c r="R14">
        <f t="shared" si="1"/>
        <v>2020</v>
      </c>
    </row>
    <row r="15" spans="1:18" x14ac:dyDescent="0.25">
      <c r="A15" s="4" t="s">
        <v>68</v>
      </c>
      <c r="B15" s="4" t="s">
        <v>69</v>
      </c>
      <c r="C15" s="4" t="s">
        <v>70</v>
      </c>
      <c r="D15" s="4" t="s">
        <v>71</v>
      </c>
      <c r="E15" s="4" t="s">
        <v>72</v>
      </c>
      <c r="F15" s="5">
        <v>44157</v>
      </c>
      <c r="G15" s="4">
        <v>3</v>
      </c>
      <c r="H15" s="11">
        <f>VLOOKUP(B15,[1]!Product_Data[#Data],4,0)</f>
        <v>1351</v>
      </c>
      <c r="I15" s="11">
        <f>VLOOKUP(B15,[1]!Product_Data[#Data],3,0)</f>
        <v>1108</v>
      </c>
      <c r="J15" s="11">
        <f t="shared" si="2"/>
        <v>3324</v>
      </c>
      <c r="K15" s="11">
        <f t="shared" si="3"/>
        <v>4053</v>
      </c>
      <c r="L15" s="11">
        <f t="shared" si="4"/>
        <v>729</v>
      </c>
      <c r="M15" t="str">
        <f>VLOOKUP(C15,[1]!Location_Data[#Data],2,0)</f>
        <v>Clovis</v>
      </c>
      <c r="N15" t="str">
        <f>VLOOKUP(D15,[1]!Salespeople_Data[#Data],2,0)</f>
        <v>Gary Rodriguez</v>
      </c>
      <c r="O15" t="str">
        <f>VLOOKUP(E15,[1]!Customer_Data[#Data],2,0)</f>
        <v>Keith Campbell</v>
      </c>
      <c r="P15" s="15">
        <f t="shared" si="0"/>
        <v>1</v>
      </c>
      <c r="Q15">
        <f t="shared" si="5"/>
        <v>11</v>
      </c>
      <c r="R15">
        <f t="shared" si="1"/>
        <v>2020</v>
      </c>
    </row>
    <row r="16" spans="1:18" x14ac:dyDescent="0.25">
      <c r="A16" s="2" t="s">
        <v>73</v>
      </c>
      <c r="B16" s="2" t="s">
        <v>69</v>
      </c>
      <c r="C16" s="2" t="s">
        <v>74</v>
      </c>
      <c r="D16" s="2" t="s">
        <v>75</v>
      </c>
      <c r="E16" s="2" t="s">
        <v>76</v>
      </c>
      <c r="F16" s="3">
        <v>44056</v>
      </c>
      <c r="G16" s="2">
        <v>1</v>
      </c>
      <c r="H16" s="11">
        <f>VLOOKUP(B16,[1]!Product_Data[#Data],4,0)</f>
        <v>1351</v>
      </c>
      <c r="I16" s="11">
        <f>VLOOKUP(B16,[1]!Product_Data[#Data],3,0)</f>
        <v>1108</v>
      </c>
      <c r="J16" s="11">
        <f t="shared" si="2"/>
        <v>1108</v>
      </c>
      <c r="K16" s="11">
        <f t="shared" si="3"/>
        <v>1351</v>
      </c>
      <c r="L16" s="11">
        <f t="shared" si="4"/>
        <v>243</v>
      </c>
      <c r="M16" t="str">
        <f>VLOOKUP(C16,[1]!Location_Data[#Data],2,0)</f>
        <v>West Covina</v>
      </c>
      <c r="N16" t="str">
        <f>VLOOKUP(D16,[1]!Salespeople_Data[#Data],2,0)</f>
        <v>Roger Robertson</v>
      </c>
      <c r="O16" t="str">
        <f>VLOOKUP(E16,[1]!Customer_Data[#Data],2,0)</f>
        <v>Donald Andrews</v>
      </c>
      <c r="P16" s="15">
        <f t="shared" si="0"/>
        <v>5</v>
      </c>
      <c r="Q16">
        <f t="shared" si="5"/>
        <v>8</v>
      </c>
      <c r="R16">
        <f t="shared" si="1"/>
        <v>2020</v>
      </c>
    </row>
    <row r="17" spans="1:18" x14ac:dyDescent="0.25">
      <c r="A17" s="4" t="s">
        <v>77</v>
      </c>
      <c r="B17" s="4" t="s">
        <v>78</v>
      </c>
      <c r="C17" s="4" t="s">
        <v>79</v>
      </c>
      <c r="D17" s="4" t="s">
        <v>80</v>
      </c>
      <c r="E17" s="4" t="s">
        <v>81</v>
      </c>
      <c r="F17" s="5">
        <v>44140</v>
      </c>
      <c r="G17" s="4">
        <v>1</v>
      </c>
      <c r="H17" s="11">
        <f>VLOOKUP(B17,[1]!Product_Data[#Data],4,0)</f>
        <v>1380</v>
      </c>
      <c r="I17" s="11">
        <f>VLOOKUP(B17,[1]!Product_Data[#Data],3,0)</f>
        <v>1090</v>
      </c>
      <c r="J17" s="11">
        <f t="shared" si="2"/>
        <v>1090</v>
      </c>
      <c r="K17" s="11">
        <f t="shared" si="3"/>
        <v>1380</v>
      </c>
      <c r="L17" s="11">
        <f t="shared" si="4"/>
        <v>290</v>
      </c>
      <c r="M17" t="str">
        <f>VLOOKUP(C17,[1]!Location_Data[#Data],2,0)</f>
        <v>Palmdale</v>
      </c>
      <c r="N17" t="str">
        <f>VLOOKUP(D17,[1]!Salespeople_Data[#Data],2,0)</f>
        <v>Henry Nelson</v>
      </c>
      <c r="O17" t="str">
        <f>VLOOKUP(E17,[1]!Customer_Data[#Data],2,0)</f>
        <v>Henry Boyd</v>
      </c>
      <c r="P17" s="15">
        <f t="shared" si="0"/>
        <v>5</v>
      </c>
      <c r="Q17">
        <f t="shared" si="5"/>
        <v>11</v>
      </c>
      <c r="R17">
        <f t="shared" si="1"/>
        <v>2020</v>
      </c>
    </row>
    <row r="18" spans="1:18" x14ac:dyDescent="0.25">
      <c r="A18" s="2" t="s">
        <v>82</v>
      </c>
      <c r="B18" s="2" t="s">
        <v>83</v>
      </c>
      <c r="C18" s="2" t="s">
        <v>70</v>
      </c>
      <c r="D18" s="2" t="s">
        <v>71</v>
      </c>
      <c r="E18" s="2" t="s">
        <v>84</v>
      </c>
      <c r="F18" s="3">
        <v>43932</v>
      </c>
      <c r="G18" s="2">
        <v>3</v>
      </c>
      <c r="H18" s="11">
        <f>VLOOKUP(B18,[1]!Product_Data[#Data],4,0)</f>
        <v>1972</v>
      </c>
      <c r="I18" s="11">
        <f>VLOOKUP(B18,[1]!Product_Data[#Data],3,0)</f>
        <v>1321</v>
      </c>
      <c r="J18" s="11">
        <f t="shared" si="2"/>
        <v>3963</v>
      </c>
      <c r="K18" s="11">
        <f t="shared" si="3"/>
        <v>5916</v>
      </c>
      <c r="L18" s="11">
        <f t="shared" si="4"/>
        <v>1953</v>
      </c>
      <c r="M18" t="str">
        <f>VLOOKUP(C18,[1]!Location_Data[#Data],2,0)</f>
        <v>Clovis</v>
      </c>
      <c r="N18" t="str">
        <f>VLOOKUP(D18,[1]!Salespeople_Data[#Data],2,0)</f>
        <v>Gary Rodriguez</v>
      </c>
      <c r="O18" t="str">
        <f>VLOOKUP(E18,[1]!Customer_Data[#Data],2,0)</f>
        <v>Brian Rice</v>
      </c>
      <c r="P18" s="15">
        <f t="shared" si="0"/>
        <v>7</v>
      </c>
      <c r="Q18">
        <f t="shared" si="5"/>
        <v>4</v>
      </c>
      <c r="R18">
        <f t="shared" si="1"/>
        <v>2020</v>
      </c>
    </row>
    <row r="19" spans="1:18" x14ac:dyDescent="0.25">
      <c r="A19" s="4" t="s">
        <v>85</v>
      </c>
      <c r="B19" s="4" t="s">
        <v>86</v>
      </c>
      <c r="C19" s="4" t="s">
        <v>19</v>
      </c>
      <c r="D19" s="4" t="s">
        <v>87</v>
      </c>
      <c r="E19" s="4" t="s">
        <v>88</v>
      </c>
      <c r="F19" s="5">
        <v>44075</v>
      </c>
      <c r="G19" s="4">
        <v>3</v>
      </c>
      <c r="H19" s="11">
        <f>VLOOKUP(B19,[1]!Product_Data[#Data],4,0)</f>
        <v>1725</v>
      </c>
      <c r="I19" s="11">
        <f>VLOOKUP(B19,[1]!Product_Data[#Data],3,0)</f>
        <v>1363</v>
      </c>
      <c r="J19" s="11">
        <f t="shared" si="2"/>
        <v>4089</v>
      </c>
      <c r="K19" s="11">
        <f t="shared" si="3"/>
        <v>5175</v>
      </c>
      <c r="L19" s="11">
        <f t="shared" si="4"/>
        <v>1086</v>
      </c>
      <c r="M19" t="str">
        <f>VLOOKUP(C19,[1]!Location_Data[#Data],2,0)</f>
        <v>Berkeley</v>
      </c>
      <c r="N19" t="str">
        <f>VLOOKUP(D19,[1]!Salespeople_Data[#Data],2,0)</f>
        <v>Martin Perry</v>
      </c>
      <c r="O19" t="str">
        <f>VLOOKUP(E19,[1]!Customer_Data[#Data],2,0)</f>
        <v>Aaron Tucker</v>
      </c>
      <c r="P19" s="15">
        <f t="shared" si="0"/>
        <v>3</v>
      </c>
      <c r="Q19">
        <f t="shared" si="5"/>
        <v>9</v>
      </c>
      <c r="R19">
        <f t="shared" si="1"/>
        <v>2020</v>
      </c>
    </row>
    <row r="20" spans="1:18" x14ac:dyDescent="0.25">
      <c r="A20" s="2" t="s">
        <v>89</v>
      </c>
      <c r="B20" s="2" t="s">
        <v>56</v>
      </c>
      <c r="C20" s="2" t="s">
        <v>90</v>
      </c>
      <c r="D20" s="2" t="s">
        <v>91</v>
      </c>
      <c r="E20" s="2" t="s">
        <v>92</v>
      </c>
      <c r="F20" s="3">
        <v>43876</v>
      </c>
      <c r="G20" s="2">
        <v>2</v>
      </c>
      <c r="H20" s="11">
        <f>VLOOKUP(B20,[1]!Product_Data[#Data],4,0)</f>
        <v>1848</v>
      </c>
      <c r="I20" s="11">
        <f>VLOOKUP(B20,[1]!Product_Data[#Data],3,0)</f>
        <v>1294</v>
      </c>
      <c r="J20" s="11">
        <f t="shared" si="2"/>
        <v>2588</v>
      </c>
      <c r="K20" s="11">
        <f t="shared" si="3"/>
        <v>3696</v>
      </c>
      <c r="L20" s="11">
        <f t="shared" si="4"/>
        <v>1108</v>
      </c>
      <c r="M20" t="str">
        <f>VLOOKUP(C20,[1]!Location_Data[#Data],2,0)</f>
        <v>Irvine</v>
      </c>
      <c r="N20" t="str">
        <f>VLOOKUP(D20,[1]!Salespeople_Data[#Data],2,0)</f>
        <v>Howard Gardner</v>
      </c>
      <c r="O20" t="str">
        <f>VLOOKUP(E20,[1]!Customer_Data[#Data],2,0)</f>
        <v>Charles Hughes</v>
      </c>
      <c r="P20" s="15">
        <f t="shared" si="0"/>
        <v>7</v>
      </c>
      <c r="Q20">
        <f t="shared" si="5"/>
        <v>2</v>
      </c>
      <c r="R20">
        <f t="shared" si="1"/>
        <v>2020</v>
      </c>
    </row>
    <row r="21" spans="1:18" x14ac:dyDescent="0.25">
      <c r="A21" s="4" t="s">
        <v>93</v>
      </c>
      <c r="B21" s="4" t="s">
        <v>94</v>
      </c>
      <c r="C21" s="4" t="s">
        <v>95</v>
      </c>
      <c r="D21" s="4" t="s">
        <v>96</v>
      </c>
      <c r="E21" s="4" t="s">
        <v>97</v>
      </c>
      <c r="F21" s="5">
        <v>43917</v>
      </c>
      <c r="G21" s="4">
        <v>1</v>
      </c>
      <c r="H21" s="11">
        <f>VLOOKUP(B21,[1]!Product_Data[#Data],4,0)</f>
        <v>1639</v>
      </c>
      <c r="I21" s="11">
        <f>VLOOKUP(B21,[1]!Product_Data[#Data],3,0)</f>
        <v>1295</v>
      </c>
      <c r="J21" s="11">
        <f t="shared" si="2"/>
        <v>1295</v>
      </c>
      <c r="K21" s="11">
        <f t="shared" si="3"/>
        <v>1639</v>
      </c>
      <c r="L21" s="11">
        <f t="shared" si="4"/>
        <v>344</v>
      </c>
      <c r="M21" t="str">
        <f>VLOOKUP(C21,[1]!Location_Data[#Data],2,0)</f>
        <v>Fullerton</v>
      </c>
      <c r="N21" t="str">
        <f>VLOOKUP(D21,[1]!Salespeople_Data[#Data],2,0)</f>
        <v>Brian Thomas</v>
      </c>
      <c r="O21" t="str">
        <f>VLOOKUP(E21,[1]!Customer_Data[#Data],2,0)</f>
        <v>Mark Elliott</v>
      </c>
      <c r="P21" s="15">
        <f t="shared" si="0"/>
        <v>6</v>
      </c>
      <c r="Q21">
        <f t="shared" si="5"/>
        <v>3</v>
      </c>
      <c r="R21">
        <f t="shared" si="1"/>
        <v>2020</v>
      </c>
    </row>
    <row r="22" spans="1:18" x14ac:dyDescent="0.25">
      <c r="A22" s="2" t="s">
        <v>98</v>
      </c>
      <c r="B22" s="2" t="s">
        <v>99</v>
      </c>
      <c r="C22" s="2" t="s">
        <v>100</v>
      </c>
      <c r="D22" s="2" t="s">
        <v>101</v>
      </c>
      <c r="E22" s="2" t="s">
        <v>102</v>
      </c>
      <c r="F22" s="3">
        <v>43844</v>
      </c>
      <c r="G22" s="2">
        <v>3</v>
      </c>
      <c r="H22" s="11">
        <f>VLOOKUP(B22,[1]!Product_Data[#Data],4,0)</f>
        <v>1708</v>
      </c>
      <c r="I22" s="11">
        <f>VLOOKUP(B22,[1]!Product_Data[#Data],3,0)</f>
        <v>871</v>
      </c>
      <c r="J22" s="11">
        <f t="shared" si="2"/>
        <v>2613</v>
      </c>
      <c r="K22" s="11">
        <f t="shared" si="3"/>
        <v>5124</v>
      </c>
      <c r="L22" s="11">
        <f t="shared" si="4"/>
        <v>2511</v>
      </c>
      <c r="M22" t="str">
        <f>VLOOKUP(C22,[1]!Location_Data[#Data],2,0)</f>
        <v>Victorville</v>
      </c>
      <c r="N22" t="str">
        <f>VLOOKUP(D22,[1]!Salespeople_Data[#Data],2,0)</f>
        <v>Scott Clark</v>
      </c>
      <c r="O22" t="str">
        <f>VLOOKUP(E22,[1]!Customer_Data[#Data],2,0)</f>
        <v>Scott Mills</v>
      </c>
      <c r="P22" s="15">
        <f t="shared" si="0"/>
        <v>3</v>
      </c>
      <c r="Q22">
        <f t="shared" si="5"/>
        <v>1</v>
      </c>
      <c r="R22">
        <f t="shared" si="1"/>
        <v>2020</v>
      </c>
    </row>
    <row r="23" spans="1:18" x14ac:dyDescent="0.25">
      <c r="A23" s="4" t="s">
        <v>103</v>
      </c>
      <c r="B23" s="4" t="s">
        <v>104</v>
      </c>
      <c r="C23" s="4" t="s">
        <v>105</v>
      </c>
      <c r="D23" s="4" t="s">
        <v>106</v>
      </c>
      <c r="E23" s="4" t="s">
        <v>107</v>
      </c>
      <c r="F23" s="5">
        <v>43882</v>
      </c>
      <c r="G23" s="4">
        <v>1</v>
      </c>
      <c r="H23" s="11">
        <f>VLOOKUP(B23,[1]!Product_Data[#Data],4,0)</f>
        <v>1671</v>
      </c>
      <c r="I23" s="11">
        <f>VLOOKUP(B23,[1]!Product_Data[#Data],3,0)</f>
        <v>1220</v>
      </c>
      <c r="J23" s="11">
        <f t="shared" si="2"/>
        <v>1220</v>
      </c>
      <c r="K23" s="11">
        <f t="shared" si="3"/>
        <v>1671</v>
      </c>
      <c r="L23" s="11">
        <f t="shared" si="4"/>
        <v>451</v>
      </c>
      <c r="M23" t="str">
        <f>VLOOKUP(C23,[1]!Location_Data[#Data],2,0)</f>
        <v>Daly City</v>
      </c>
      <c r="N23" t="str">
        <f>VLOOKUP(D23,[1]!Salespeople_Data[#Data],2,0)</f>
        <v>Patrick Ruiz</v>
      </c>
      <c r="O23" t="str">
        <f>VLOOKUP(E23,[1]!Customer_Data[#Data],2,0)</f>
        <v>Jonathan Moreno</v>
      </c>
      <c r="P23" s="15">
        <f t="shared" si="0"/>
        <v>6</v>
      </c>
      <c r="Q23">
        <f t="shared" si="5"/>
        <v>2</v>
      </c>
      <c r="R23">
        <f t="shared" si="1"/>
        <v>2020</v>
      </c>
    </row>
    <row r="24" spans="1:18" x14ac:dyDescent="0.25">
      <c r="A24" s="2" t="s">
        <v>108</v>
      </c>
      <c r="B24" s="2" t="s">
        <v>109</v>
      </c>
      <c r="C24" s="2" t="s">
        <v>110</v>
      </c>
      <c r="D24" s="2" t="s">
        <v>111</v>
      </c>
      <c r="E24" s="2" t="s">
        <v>112</v>
      </c>
      <c r="F24" s="3">
        <v>44050</v>
      </c>
      <c r="G24" s="2">
        <v>3</v>
      </c>
      <c r="H24" s="11">
        <f>VLOOKUP(B24,[1]!Product_Data[#Data],4,0)</f>
        <v>1783</v>
      </c>
      <c r="I24" s="11">
        <f>VLOOKUP(B24,[1]!Product_Data[#Data],3,0)</f>
        <v>1230</v>
      </c>
      <c r="J24" s="11">
        <f t="shared" si="2"/>
        <v>3690</v>
      </c>
      <c r="K24" s="11">
        <f t="shared" si="3"/>
        <v>5349</v>
      </c>
      <c r="L24" s="11">
        <f t="shared" si="4"/>
        <v>1659</v>
      </c>
      <c r="M24" t="str">
        <f>VLOOKUP(C24,[1]!Location_Data[#Data],2,0)</f>
        <v>Richmond</v>
      </c>
      <c r="N24" t="str">
        <f>VLOOKUP(D24,[1]!Salespeople_Data[#Data],2,0)</f>
        <v>Ryan Welch</v>
      </c>
      <c r="O24" t="str">
        <f>VLOOKUP(E24,[1]!Customer_Data[#Data],2,0)</f>
        <v>Philip Crawford</v>
      </c>
      <c r="P24" s="15">
        <f t="shared" si="0"/>
        <v>6</v>
      </c>
      <c r="Q24">
        <f t="shared" si="5"/>
        <v>8</v>
      </c>
      <c r="R24">
        <f t="shared" si="1"/>
        <v>2020</v>
      </c>
    </row>
    <row r="25" spans="1:18" x14ac:dyDescent="0.25">
      <c r="A25" s="4" t="s">
        <v>113</v>
      </c>
      <c r="B25" s="4" t="s">
        <v>114</v>
      </c>
      <c r="C25" s="4" t="s">
        <v>115</v>
      </c>
      <c r="D25" s="4" t="s">
        <v>116</v>
      </c>
      <c r="E25" s="4" t="s">
        <v>117</v>
      </c>
      <c r="F25" s="5">
        <v>43954</v>
      </c>
      <c r="G25" s="4">
        <v>1</v>
      </c>
      <c r="H25" s="11">
        <f>VLOOKUP(B25,[1]!Product_Data[#Data],4,0)</f>
        <v>545</v>
      </c>
      <c r="I25" s="11">
        <f>VLOOKUP(B25,[1]!Product_Data[#Data],3,0)</f>
        <v>425</v>
      </c>
      <c r="J25" s="11">
        <f t="shared" si="2"/>
        <v>425</v>
      </c>
      <c r="K25" s="11">
        <f t="shared" si="3"/>
        <v>545</v>
      </c>
      <c r="L25" s="11">
        <f t="shared" si="4"/>
        <v>120</v>
      </c>
      <c r="M25" t="str">
        <f>VLOOKUP(C25,[1]!Location_Data[#Data],2,0)</f>
        <v>Glendale</v>
      </c>
      <c r="N25" t="str">
        <f>VLOOKUP(D25,[1]!Salespeople_Data[#Data],2,0)</f>
        <v>Roger Ramos</v>
      </c>
      <c r="O25" t="str">
        <f>VLOOKUP(E25,[1]!Customer_Data[#Data],2,0)</f>
        <v>Anthony Turner</v>
      </c>
      <c r="P25" s="15">
        <f t="shared" si="0"/>
        <v>1</v>
      </c>
      <c r="Q25">
        <f t="shared" si="5"/>
        <v>5</v>
      </c>
      <c r="R25">
        <f t="shared" si="1"/>
        <v>2020</v>
      </c>
    </row>
    <row r="26" spans="1:18" x14ac:dyDescent="0.25">
      <c r="A26" s="2" t="s">
        <v>118</v>
      </c>
      <c r="B26" s="2" t="s">
        <v>119</v>
      </c>
      <c r="C26" s="2" t="s">
        <v>120</v>
      </c>
      <c r="D26" s="2" t="s">
        <v>40</v>
      </c>
      <c r="E26" s="2" t="s">
        <v>121</v>
      </c>
      <c r="F26" s="3">
        <v>43860</v>
      </c>
      <c r="G26" s="2">
        <v>1</v>
      </c>
      <c r="H26" s="11">
        <f>VLOOKUP(B26,[1]!Product_Data[#Data],4,0)</f>
        <v>1077</v>
      </c>
      <c r="I26" s="11">
        <f>VLOOKUP(B26,[1]!Product_Data[#Data],3,0)</f>
        <v>732</v>
      </c>
      <c r="J26" s="11">
        <f t="shared" si="2"/>
        <v>732</v>
      </c>
      <c r="K26" s="11">
        <f t="shared" si="3"/>
        <v>1077</v>
      </c>
      <c r="L26" s="11">
        <f t="shared" si="4"/>
        <v>345</v>
      </c>
      <c r="M26" t="str">
        <f>VLOOKUP(C26,[1]!Location_Data[#Data],2,0)</f>
        <v>Elk Grove</v>
      </c>
      <c r="N26" t="str">
        <f>VLOOKUP(D26,[1]!Salespeople_Data[#Data],2,0)</f>
        <v>Brian Hansen</v>
      </c>
      <c r="O26" t="str">
        <f>VLOOKUP(E26,[1]!Customer_Data[#Data],2,0)</f>
        <v>Steven Walker</v>
      </c>
      <c r="P26" s="15">
        <f t="shared" si="0"/>
        <v>5</v>
      </c>
      <c r="Q26">
        <f t="shared" si="5"/>
        <v>1</v>
      </c>
      <c r="R26">
        <f t="shared" si="1"/>
        <v>2020</v>
      </c>
    </row>
    <row r="27" spans="1:18" x14ac:dyDescent="0.25">
      <c r="A27" s="4" t="s">
        <v>122</v>
      </c>
      <c r="B27" s="4" t="s">
        <v>43</v>
      </c>
      <c r="C27" s="4" t="s">
        <v>57</v>
      </c>
      <c r="D27" s="4" t="s">
        <v>63</v>
      </c>
      <c r="E27" s="4" t="s">
        <v>123</v>
      </c>
      <c r="F27" s="5">
        <v>44005</v>
      </c>
      <c r="G27" s="4">
        <v>4</v>
      </c>
      <c r="H27" s="11">
        <f>VLOOKUP(B27,[1]!Product_Data[#Data],4,0)</f>
        <v>356</v>
      </c>
      <c r="I27" s="11">
        <f>VLOOKUP(B27,[1]!Product_Data[#Data],3,0)</f>
        <v>292</v>
      </c>
      <c r="J27" s="11">
        <f t="shared" si="2"/>
        <v>1168</v>
      </c>
      <c r="K27" s="11">
        <f t="shared" si="3"/>
        <v>1424</v>
      </c>
      <c r="L27" s="11">
        <f t="shared" si="4"/>
        <v>256</v>
      </c>
      <c r="M27" t="str">
        <f>VLOOKUP(C27,[1]!Location_Data[#Data],2,0)</f>
        <v>Thousand Oaks</v>
      </c>
      <c r="N27" t="str">
        <f>VLOOKUP(D27,[1]!Salespeople_Data[#Data],2,0)</f>
        <v>Jeremy Mendoza</v>
      </c>
      <c r="O27" t="str">
        <f>VLOOKUP(E27,[1]!Customer_Data[#Data],2,0)</f>
        <v>Frank Webb</v>
      </c>
      <c r="P27" s="15">
        <f t="shared" si="0"/>
        <v>3</v>
      </c>
      <c r="Q27">
        <f t="shared" si="5"/>
        <v>6</v>
      </c>
      <c r="R27">
        <f t="shared" si="1"/>
        <v>2020</v>
      </c>
    </row>
    <row r="28" spans="1:18" x14ac:dyDescent="0.25">
      <c r="A28" s="2" t="s">
        <v>124</v>
      </c>
      <c r="B28" s="2" t="s">
        <v>125</v>
      </c>
      <c r="C28" s="2" t="s">
        <v>29</v>
      </c>
      <c r="D28" s="2" t="s">
        <v>126</v>
      </c>
      <c r="E28" s="2" t="s">
        <v>127</v>
      </c>
      <c r="F28" s="3">
        <v>43887</v>
      </c>
      <c r="G28" s="2">
        <v>3</v>
      </c>
      <c r="H28" s="11">
        <f>VLOOKUP(B28,[1]!Product_Data[#Data],4,0)</f>
        <v>1826</v>
      </c>
      <c r="I28" s="11">
        <f>VLOOKUP(B28,[1]!Product_Data[#Data],3,0)</f>
        <v>1443</v>
      </c>
      <c r="J28" s="11">
        <f t="shared" si="2"/>
        <v>4329</v>
      </c>
      <c r="K28" s="11">
        <f t="shared" si="3"/>
        <v>5478</v>
      </c>
      <c r="L28" s="11">
        <f t="shared" si="4"/>
        <v>1149</v>
      </c>
      <c r="M28" t="str">
        <f>VLOOKUP(C28,[1]!Location_Data[#Data],2,0)</f>
        <v>Santa Ana</v>
      </c>
      <c r="N28" t="str">
        <f>VLOOKUP(D28,[1]!Salespeople_Data[#Data],2,0)</f>
        <v>Larry Castillo</v>
      </c>
      <c r="O28" t="str">
        <f>VLOOKUP(E28,[1]!Customer_Data[#Data],2,0)</f>
        <v>Carlos Smith</v>
      </c>
      <c r="P28" s="15">
        <f t="shared" si="0"/>
        <v>4</v>
      </c>
      <c r="Q28">
        <f t="shared" si="5"/>
        <v>2</v>
      </c>
      <c r="R28">
        <f t="shared" si="1"/>
        <v>2020</v>
      </c>
    </row>
    <row r="29" spans="1:18" x14ac:dyDescent="0.25">
      <c r="A29" s="4" t="s">
        <v>128</v>
      </c>
      <c r="B29" s="4" t="s">
        <v>129</v>
      </c>
      <c r="C29" s="4" t="s">
        <v>48</v>
      </c>
      <c r="D29" s="4" t="s">
        <v>111</v>
      </c>
      <c r="E29" s="4" t="s">
        <v>130</v>
      </c>
      <c r="F29" s="5">
        <v>43959</v>
      </c>
      <c r="G29" s="4">
        <v>1</v>
      </c>
      <c r="H29" s="11">
        <f>VLOOKUP(B29,[1]!Product_Data[#Data],4,0)</f>
        <v>127</v>
      </c>
      <c r="I29" s="11">
        <f>VLOOKUP(B29,[1]!Product_Data[#Data],3,0)</f>
        <v>79</v>
      </c>
      <c r="J29" s="11">
        <f t="shared" si="2"/>
        <v>79</v>
      </c>
      <c r="K29" s="11">
        <f t="shared" si="3"/>
        <v>127</v>
      </c>
      <c r="L29" s="11">
        <f t="shared" si="4"/>
        <v>48</v>
      </c>
      <c r="M29" t="str">
        <f>VLOOKUP(C29,[1]!Location_Data[#Data],2,0)</f>
        <v>Rialto</v>
      </c>
      <c r="N29" t="str">
        <f>VLOOKUP(D29,[1]!Salespeople_Data[#Data],2,0)</f>
        <v>Ryan Welch</v>
      </c>
      <c r="O29" t="str">
        <f>VLOOKUP(E29,[1]!Customer_Data[#Data],2,0)</f>
        <v>David Nguyen</v>
      </c>
      <c r="P29" s="15">
        <f t="shared" si="0"/>
        <v>6</v>
      </c>
      <c r="Q29">
        <f t="shared" si="5"/>
        <v>5</v>
      </c>
      <c r="R29">
        <f t="shared" si="1"/>
        <v>2020</v>
      </c>
    </row>
    <row r="30" spans="1:18" x14ac:dyDescent="0.25">
      <c r="A30" s="2" t="s">
        <v>131</v>
      </c>
      <c r="B30" s="2" t="s">
        <v>132</v>
      </c>
      <c r="C30" s="2" t="s">
        <v>70</v>
      </c>
      <c r="D30" s="2" t="s">
        <v>35</v>
      </c>
      <c r="E30" s="2" t="s">
        <v>133</v>
      </c>
      <c r="F30" s="3">
        <v>44062</v>
      </c>
      <c r="G30" s="2">
        <v>4</v>
      </c>
      <c r="H30" s="11">
        <f>VLOOKUP(B30,[1]!Product_Data[#Data],4,0)</f>
        <v>2091</v>
      </c>
      <c r="I30" s="11">
        <f>VLOOKUP(B30,[1]!Product_Data[#Data],3,0)</f>
        <v>1485</v>
      </c>
      <c r="J30" s="11">
        <f t="shared" si="2"/>
        <v>5940</v>
      </c>
      <c r="K30" s="11">
        <f t="shared" si="3"/>
        <v>8364</v>
      </c>
      <c r="L30" s="11">
        <f t="shared" si="4"/>
        <v>2424</v>
      </c>
      <c r="M30" t="str">
        <f>VLOOKUP(C30,[1]!Location_Data[#Data],2,0)</f>
        <v>Clovis</v>
      </c>
      <c r="N30" t="str">
        <f>VLOOKUP(D30,[1]!Salespeople_Data[#Data],2,0)</f>
        <v>Charles Harper</v>
      </c>
      <c r="O30" t="str">
        <f>VLOOKUP(E30,[1]!Customer_Data[#Data],2,0)</f>
        <v>Scott Rice</v>
      </c>
      <c r="P30" s="15">
        <f t="shared" si="0"/>
        <v>4</v>
      </c>
      <c r="Q30">
        <f t="shared" si="5"/>
        <v>8</v>
      </c>
      <c r="R30">
        <f t="shared" si="1"/>
        <v>2020</v>
      </c>
    </row>
    <row r="31" spans="1:18" x14ac:dyDescent="0.25">
      <c r="A31" s="4" t="s">
        <v>134</v>
      </c>
      <c r="B31" s="4" t="s">
        <v>119</v>
      </c>
      <c r="C31" s="4" t="s">
        <v>135</v>
      </c>
      <c r="D31" s="4" t="s">
        <v>136</v>
      </c>
      <c r="E31" s="4" t="s">
        <v>137</v>
      </c>
      <c r="F31" s="5">
        <v>44029</v>
      </c>
      <c r="G31" s="4">
        <v>3</v>
      </c>
      <c r="H31" s="11">
        <f>VLOOKUP(B31,[1]!Product_Data[#Data],4,0)</f>
        <v>1077</v>
      </c>
      <c r="I31" s="11">
        <f>VLOOKUP(B31,[1]!Product_Data[#Data],3,0)</f>
        <v>732</v>
      </c>
      <c r="J31" s="11">
        <f t="shared" si="2"/>
        <v>2196</v>
      </c>
      <c r="K31" s="11">
        <f t="shared" si="3"/>
        <v>3231</v>
      </c>
      <c r="L31" s="11">
        <f t="shared" si="4"/>
        <v>1035</v>
      </c>
      <c r="M31" t="str">
        <f>VLOOKUP(C31,[1]!Location_Data[#Data],2,0)</f>
        <v>Oxnard</v>
      </c>
      <c r="N31" t="str">
        <f>VLOOKUP(D31,[1]!Salespeople_Data[#Data],2,0)</f>
        <v>Clarence Fox</v>
      </c>
      <c r="O31" t="str">
        <f>VLOOKUP(E31,[1]!Customer_Data[#Data],2,0)</f>
        <v>Louis Harris</v>
      </c>
      <c r="P31" s="15">
        <f t="shared" si="0"/>
        <v>6</v>
      </c>
      <c r="Q31">
        <f t="shared" si="5"/>
        <v>7</v>
      </c>
      <c r="R31">
        <f t="shared" si="1"/>
        <v>2020</v>
      </c>
    </row>
    <row r="32" spans="1:18" x14ac:dyDescent="0.25">
      <c r="A32" s="2" t="s">
        <v>138</v>
      </c>
      <c r="B32" s="2" t="s">
        <v>139</v>
      </c>
      <c r="C32" s="2" t="s">
        <v>140</v>
      </c>
      <c r="D32" s="2" t="s">
        <v>141</v>
      </c>
      <c r="E32" s="2" t="s">
        <v>142</v>
      </c>
      <c r="F32" s="3">
        <v>43885</v>
      </c>
      <c r="G32" s="2">
        <v>3</v>
      </c>
      <c r="H32" s="11">
        <f>VLOOKUP(B32,[1]!Product_Data[#Data],4,0)</f>
        <v>817</v>
      </c>
      <c r="I32" s="11">
        <f>VLOOKUP(B32,[1]!Product_Data[#Data],3,0)</f>
        <v>409</v>
      </c>
      <c r="J32" s="11">
        <f t="shared" si="2"/>
        <v>1227</v>
      </c>
      <c r="K32" s="11">
        <f t="shared" si="3"/>
        <v>2451</v>
      </c>
      <c r="L32" s="11">
        <f t="shared" si="4"/>
        <v>1224</v>
      </c>
      <c r="M32" t="str">
        <f>VLOOKUP(C32,[1]!Location_Data[#Data],2,0)</f>
        <v>Salinas</v>
      </c>
      <c r="N32" t="str">
        <f>VLOOKUP(D32,[1]!Salespeople_Data[#Data],2,0)</f>
        <v>Arthur Mccoy</v>
      </c>
      <c r="O32" t="str">
        <f>VLOOKUP(E32,[1]!Customer_Data[#Data],2,0)</f>
        <v>Joshua Romero</v>
      </c>
      <c r="P32" s="15">
        <f t="shared" si="0"/>
        <v>2</v>
      </c>
      <c r="Q32">
        <f t="shared" si="5"/>
        <v>2</v>
      </c>
      <c r="R32">
        <f t="shared" si="1"/>
        <v>2020</v>
      </c>
    </row>
    <row r="33" spans="1:18" x14ac:dyDescent="0.25">
      <c r="A33" s="4" t="s">
        <v>143</v>
      </c>
      <c r="B33" s="4" t="s">
        <v>144</v>
      </c>
      <c r="C33" s="4" t="s">
        <v>145</v>
      </c>
      <c r="D33" s="4" t="s">
        <v>146</v>
      </c>
      <c r="E33" s="4" t="s">
        <v>147</v>
      </c>
      <c r="F33" s="5">
        <v>43837</v>
      </c>
      <c r="G33" s="4">
        <v>1</v>
      </c>
      <c r="H33" s="11">
        <f>VLOOKUP(B33,[1]!Product_Data[#Data],4,0)</f>
        <v>2410</v>
      </c>
      <c r="I33" s="11">
        <f>VLOOKUP(B33,[1]!Product_Data[#Data],3,0)</f>
        <v>1518</v>
      </c>
      <c r="J33" s="11">
        <f t="shared" si="2"/>
        <v>1518</v>
      </c>
      <c r="K33" s="11">
        <f t="shared" si="3"/>
        <v>2410</v>
      </c>
      <c r="L33" s="11">
        <f t="shared" si="4"/>
        <v>892</v>
      </c>
      <c r="M33" t="str">
        <f>VLOOKUP(C33,[1]!Location_Data[#Data],2,0)</f>
        <v>Santa Maria</v>
      </c>
      <c r="N33" t="str">
        <f>VLOOKUP(D33,[1]!Salespeople_Data[#Data],2,0)</f>
        <v>Carl Elliott</v>
      </c>
      <c r="O33" t="str">
        <f>VLOOKUP(E33,[1]!Customer_Data[#Data],2,0)</f>
        <v>Steven Owens</v>
      </c>
      <c r="P33" s="15">
        <f t="shared" si="0"/>
        <v>3</v>
      </c>
      <c r="Q33">
        <f t="shared" si="5"/>
        <v>1</v>
      </c>
      <c r="R33">
        <f t="shared" si="1"/>
        <v>2020</v>
      </c>
    </row>
    <row r="34" spans="1:18" x14ac:dyDescent="0.25">
      <c r="A34" s="2" t="s">
        <v>148</v>
      </c>
      <c r="B34" s="2" t="s">
        <v>8</v>
      </c>
      <c r="C34" s="2" t="s">
        <v>149</v>
      </c>
      <c r="D34" s="2" t="s">
        <v>91</v>
      </c>
      <c r="E34" s="2" t="s">
        <v>150</v>
      </c>
      <c r="F34" s="3">
        <v>44036</v>
      </c>
      <c r="G34" s="2">
        <v>1</v>
      </c>
      <c r="H34" s="11">
        <f>VLOOKUP(B34,[1]!Product_Data[#Data],4,0)</f>
        <v>1522</v>
      </c>
      <c r="I34" s="11">
        <f>VLOOKUP(B34,[1]!Product_Data[#Data],3,0)</f>
        <v>791</v>
      </c>
      <c r="J34" s="11">
        <f t="shared" si="2"/>
        <v>791</v>
      </c>
      <c r="K34" s="11">
        <f t="shared" si="3"/>
        <v>1522</v>
      </c>
      <c r="L34" s="11">
        <f t="shared" si="4"/>
        <v>731</v>
      </c>
      <c r="M34" t="str">
        <f>VLOOKUP(C34,[1]!Location_Data[#Data],2,0)</f>
        <v>Antioch</v>
      </c>
      <c r="N34" t="str">
        <f>VLOOKUP(D34,[1]!Salespeople_Data[#Data],2,0)</f>
        <v>Howard Gardner</v>
      </c>
      <c r="O34" t="str">
        <f>VLOOKUP(E34,[1]!Customer_Data[#Data],2,0)</f>
        <v>Thomas Hawkins</v>
      </c>
      <c r="P34" s="15">
        <f t="shared" si="0"/>
        <v>6</v>
      </c>
      <c r="Q34">
        <f t="shared" si="5"/>
        <v>7</v>
      </c>
      <c r="R34">
        <f t="shared" si="1"/>
        <v>2020</v>
      </c>
    </row>
    <row r="35" spans="1:18" x14ac:dyDescent="0.25">
      <c r="A35" s="4" t="s">
        <v>151</v>
      </c>
      <c r="B35" s="4" t="s">
        <v>152</v>
      </c>
      <c r="C35" s="4" t="s">
        <v>57</v>
      </c>
      <c r="D35" s="4" t="s">
        <v>20</v>
      </c>
      <c r="E35" s="4" t="s">
        <v>153</v>
      </c>
      <c r="F35" s="5">
        <v>43859</v>
      </c>
      <c r="G35" s="4">
        <v>1</v>
      </c>
      <c r="H35" s="11">
        <f>VLOOKUP(B35,[1]!Product_Data[#Data],4,0)</f>
        <v>951</v>
      </c>
      <c r="I35" s="11">
        <f>VLOOKUP(B35,[1]!Product_Data[#Data],3,0)</f>
        <v>504</v>
      </c>
      <c r="J35" s="11">
        <f t="shared" si="2"/>
        <v>504</v>
      </c>
      <c r="K35" s="11">
        <f t="shared" si="3"/>
        <v>951</v>
      </c>
      <c r="L35" s="11">
        <f t="shared" si="4"/>
        <v>447</v>
      </c>
      <c r="M35" t="str">
        <f>VLOOKUP(C35,[1]!Location_Data[#Data],2,0)</f>
        <v>Thousand Oaks</v>
      </c>
      <c r="N35" t="str">
        <f>VLOOKUP(D35,[1]!Salespeople_Data[#Data],2,0)</f>
        <v>Joshua Cook</v>
      </c>
      <c r="O35" t="str">
        <f>VLOOKUP(E35,[1]!Customer_Data[#Data],2,0)</f>
        <v>Charles Richards</v>
      </c>
      <c r="P35" s="15">
        <f t="shared" si="0"/>
        <v>4</v>
      </c>
      <c r="Q35">
        <f t="shared" si="5"/>
        <v>1</v>
      </c>
      <c r="R35">
        <f t="shared" si="1"/>
        <v>2020</v>
      </c>
    </row>
    <row r="36" spans="1:18" x14ac:dyDescent="0.25">
      <c r="A36" s="2" t="s">
        <v>154</v>
      </c>
      <c r="B36" s="2" t="s">
        <v>155</v>
      </c>
      <c r="C36" s="2" t="s">
        <v>156</v>
      </c>
      <c r="D36" s="2" t="s">
        <v>75</v>
      </c>
      <c r="E36" s="2" t="s">
        <v>157</v>
      </c>
      <c r="F36" s="3">
        <v>44018</v>
      </c>
      <c r="G36" s="2">
        <v>1</v>
      </c>
      <c r="H36" s="11">
        <f>VLOOKUP(B36,[1]!Product_Data[#Data],4,0)</f>
        <v>1353</v>
      </c>
      <c r="I36" s="11">
        <f>VLOOKUP(B36,[1]!Product_Data[#Data],3,0)</f>
        <v>947</v>
      </c>
      <c r="J36" s="11">
        <f t="shared" si="2"/>
        <v>947</v>
      </c>
      <c r="K36" s="11">
        <f t="shared" si="3"/>
        <v>1353</v>
      </c>
      <c r="L36" s="11">
        <f t="shared" si="4"/>
        <v>406</v>
      </c>
      <c r="M36" t="str">
        <f>VLOOKUP(C36,[1]!Location_Data[#Data],2,0)</f>
        <v>Sacramento</v>
      </c>
      <c r="N36" t="str">
        <f>VLOOKUP(D36,[1]!Salespeople_Data[#Data],2,0)</f>
        <v>Roger Robertson</v>
      </c>
      <c r="O36" t="str">
        <f>VLOOKUP(E36,[1]!Customer_Data[#Data],2,0)</f>
        <v>Eugene Castillo</v>
      </c>
      <c r="P36" s="15">
        <f t="shared" si="0"/>
        <v>2</v>
      </c>
      <c r="Q36">
        <f t="shared" si="5"/>
        <v>7</v>
      </c>
      <c r="R36">
        <f t="shared" si="1"/>
        <v>2020</v>
      </c>
    </row>
    <row r="37" spans="1:18" x14ac:dyDescent="0.25">
      <c r="A37" s="4" t="s">
        <v>158</v>
      </c>
      <c r="B37" s="4" t="s">
        <v>129</v>
      </c>
      <c r="C37" s="4" t="s">
        <v>39</v>
      </c>
      <c r="D37" s="4" t="s">
        <v>159</v>
      </c>
      <c r="E37" s="4" t="s">
        <v>160</v>
      </c>
      <c r="F37" s="5">
        <v>44101</v>
      </c>
      <c r="G37" s="4">
        <v>1</v>
      </c>
      <c r="H37" s="11">
        <f>VLOOKUP(B37,[1]!Product_Data[#Data],4,0)</f>
        <v>127</v>
      </c>
      <c r="I37" s="11">
        <f>VLOOKUP(B37,[1]!Product_Data[#Data],3,0)</f>
        <v>79</v>
      </c>
      <c r="J37" s="11">
        <f t="shared" si="2"/>
        <v>79</v>
      </c>
      <c r="K37" s="11">
        <f t="shared" si="3"/>
        <v>127</v>
      </c>
      <c r="L37" s="11">
        <f t="shared" si="4"/>
        <v>48</v>
      </c>
      <c r="M37" t="str">
        <f>VLOOKUP(C37,[1]!Location_Data[#Data],2,0)</f>
        <v>Oceanside</v>
      </c>
      <c r="N37" t="str">
        <f>VLOOKUP(D37,[1]!Salespeople_Data[#Data],2,0)</f>
        <v>Bobby Russell</v>
      </c>
      <c r="O37" t="str">
        <f>VLOOKUP(E37,[1]!Customer_Data[#Data],2,0)</f>
        <v>Scott Roberts</v>
      </c>
      <c r="P37" s="15">
        <f t="shared" si="0"/>
        <v>1</v>
      </c>
      <c r="Q37">
        <f t="shared" si="5"/>
        <v>9</v>
      </c>
      <c r="R37">
        <f t="shared" si="1"/>
        <v>2020</v>
      </c>
    </row>
    <row r="38" spans="1:18" x14ac:dyDescent="0.25">
      <c r="A38" s="2" t="s">
        <v>161</v>
      </c>
      <c r="B38" s="2" t="s">
        <v>132</v>
      </c>
      <c r="C38" s="2" t="s">
        <v>44</v>
      </c>
      <c r="D38" s="2" t="s">
        <v>71</v>
      </c>
      <c r="E38" s="2" t="s">
        <v>162</v>
      </c>
      <c r="F38" s="3">
        <v>44032</v>
      </c>
      <c r="G38" s="2">
        <v>2</v>
      </c>
      <c r="H38" s="11">
        <f>VLOOKUP(B38,[1]!Product_Data[#Data],4,0)</f>
        <v>2091</v>
      </c>
      <c r="I38" s="11">
        <f>VLOOKUP(B38,[1]!Product_Data[#Data],3,0)</f>
        <v>1485</v>
      </c>
      <c r="J38" s="11">
        <f t="shared" si="2"/>
        <v>2970</v>
      </c>
      <c r="K38" s="11">
        <f t="shared" si="3"/>
        <v>4182</v>
      </c>
      <c r="L38" s="11">
        <f t="shared" si="4"/>
        <v>1212</v>
      </c>
      <c r="M38" t="str">
        <f>VLOOKUP(C38,[1]!Location_Data[#Data],2,0)</f>
        <v>Moreno Valley</v>
      </c>
      <c r="N38" t="str">
        <f>VLOOKUP(D38,[1]!Salespeople_Data[#Data],2,0)</f>
        <v>Gary Rodriguez</v>
      </c>
      <c r="O38" t="str">
        <f>VLOOKUP(E38,[1]!Customer_Data[#Data],2,0)</f>
        <v>William Andrews</v>
      </c>
      <c r="P38" s="15">
        <f t="shared" si="0"/>
        <v>2</v>
      </c>
      <c r="Q38">
        <f t="shared" si="5"/>
        <v>7</v>
      </c>
      <c r="R38">
        <f t="shared" si="1"/>
        <v>2020</v>
      </c>
    </row>
    <row r="39" spans="1:18" x14ac:dyDescent="0.25">
      <c r="A39" s="4" t="s">
        <v>163</v>
      </c>
      <c r="B39" s="4" t="s">
        <v>164</v>
      </c>
      <c r="C39" s="4" t="s">
        <v>62</v>
      </c>
      <c r="D39" s="4" t="s">
        <v>165</v>
      </c>
      <c r="E39" s="4" t="s">
        <v>166</v>
      </c>
      <c r="F39" s="5">
        <v>44006</v>
      </c>
      <c r="G39" s="4">
        <v>1</v>
      </c>
      <c r="H39" s="11">
        <f>VLOOKUP(B39,[1]!Product_Data[#Data],4,0)</f>
        <v>637</v>
      </c>
      <c r="I39" s="11">
        <f>VLOOKUP(B39,[1]!Product_Data[#Data],3,0)</f>
        <v>389</v>
      </c>
      <c r="J39" s="11">
        <f t="shared" si="2"/>
        <v>389</v>
      </c>
      <c r="K39" s="11">
        <f t="shared" si="3"/>
        <v>637</v>
      </c>
      <c r="L39" s="11">
        <f t="shared" si="4"/>
        <v>248</v>
      </c>
      <c r="M39" t="str">
        <f>VLOOKUP(C39,[1]!Location_Data[#Data],2,0)</f>
        <v>Fairfield</v>
      </c>
      <c r="N39" t="str">
        <f>VLOOKUP(D39,[1]!Salespeople_Data[#Data],2,0)</f>
        <v>Joe Sims</v>
      </c>
      <c r="O39" t="str">
        <f>VLOOKUP(E39,[1]!Customer_Data[#Data],2,0)</f>
        <v>Gregory Ramirez</v>
      </c>
      <c r="P39" s="15">
        <f t="shared" si="0"/>
        <v>4</v>
      </c>
      <c r="Q39">
        <f t="shared" si="5"/>
        <v>6</v>
      </c>
      <c r="R39">
        <f t="shared" si="1"/>
        <v>2020</v>
      </c>
    </row>
    <row r="40" spans="1:18" x14ac:dyDescent="0.25">
      <c r="A40" s="2" t="s">
        <v>167</v>
      </c>
      <c r="B40" s="2" t="s">
        <v>168</v>
      </c>
      <c r="C40" s="2" t="s">
        <v>169</v>
      </c>
      <c r="D40" s="2" t="s">
        <v>170</v>
      </c>
      <c r="E40" s="2" t="s">
        <v>171</v>
      </c>
      <c r="F40" s="3">
        <v>43908</v>
      </c>
      <c r="G40" s="2">
        <v>1</v>
      </c>
      <c r="H40" s="11">
        <f>VLOOKUP(B40,[1]!Product_Data[#Data],4,0)</f>
        <v>112</v>
      </c>
      <c r="I40" s="11">
        <f>VLOOKUP(B40,[1]!Product_Data[#Data],3,0)</f>
        <v>90</v>
      </c>
      <c r="J40" s="11">
        <f t="shared" si="2"/>
        <v>90</v>
      </c>
      <c r="K40" s="11">
        <f t="shared" si="3"/>
        <v>112</v>
      </c>
      <c r="L40" s="11">
        <f t="shared" si="4"/>
        <v>22</v>
      </c>
      <c r="M40" t="str">
        <f>VLOOKUP(C40,[1]!Location_Data[#Data],2,0)</f>
        <v>Vista</v>
      </c>
      <c r="N40" t="str">
        <f>VLOOKUP(D40,[1]!Salespeople_Data[#Data],2,0)</f>
        <v>Sean Miller</v>
      </c>
      <c r="O40" t="str">
        <f>VLOOKUP(E40,[1]!Customer_Data[#Data],2,0)</f>
        <v>Eugene Weaver</v>
      </c>
      <c r="P40" s="15">
        <f t="shared" si="0"/>
        <v>4</v>
      </c>
      <c r="Q40">
        <f t="shared" si="5"/>
        <v>3</v>
      </c>
      <c r="R40">
        <f t="shared" si="1"/>
        <v>2020</v>
      </c>
    </row>
    <row r="41" spans="1:18" x14ac:dyDescent="0.25">
      <c r="A41" s="4" t="s">
        <v>172</v>
      </c>
      <c r="B41" s="4" t="s">
        <v>173</v>
      </c>
      <c r="C41" s="4" t="s">
        <v>174</v>
      </c>
      <c r="D41" s="4" t="s">
        <v>101</v>
      </c>
      <c r="E41" s="4" t="s">
        <v>175</v>
      </c>
      <c r="F41" s="5">
        <v>44152</v>
      </c>
      <c r="G41" s="4">
        <v>3</v>
      </c>
      <c r="H41" s="11">
        <f>VLOOKUP(B41,[1]!Product_Data[#Data],4,0)</f>
        <v>2005</v>
      </c>
      <c r="I41" s="11">
        <f>VLOOKUP(B41,[1]!Product_Data[#Data],3,0)</f>
        <v>1223</v>
      </c>
      <c r="J41" s="11">
        <f t="shared" si="2"/>
        <v>3669</v>
      </c>
      <c r="K41" s="11">
        <f t="shared" si="3"/>
        <v>6015</v>
      </c>
      <c r="L41" s="11">
        <f t="shared" si="4"/>
        <v>2346</v>
      </c>
      <c r="M41" t="str">
        <f>VLOOKUP(C41,[1]!Location_Data[#Data],2,0)</f>
        <v>Norwalk</v>
      </c>
      <c r="N41" t="str">
        <f>VLOOKUP(D41,[1]!Salespeople_Data[#Data],2,0)</f>
        <v>Scott Clark</v>
      </c>
      <c r="O41" t="str">
        <f>VLOOKUP(E41,[1]!Customer_Data[#Data],2,0)</f>
        <v>Bobby Jackson</v>
      </c>
      <c r="P41" s="15">
        <f t="shared" si="0"/>
        <v>3</v>
      </c>
      <c r="Q41">
        <f t="shared" si="5"/>
        <v>11</v>
      </c>
      <c r="R41">
        <f t="shared" si="1"/>
        <v>2020</v>
      </c>
    </row>
    <row r="42" spans="1:18" x14ac:dyDescent="0.25">
      <c r="A42" s="2" t="s">
        <v>176</v>
      </c>
      <c r="B42" s="2" t="s">
        <v>177</v>
      </c>
      <c r="C42" s="2" t="s">
        <v>48</v>
      </c>
      <c r="D42" s="2" t="s">
        <v>178</v>
      </c>
      <c r="E42" s="2" t="s">
        <v>179</v>
      </c>
      <c r="F42" s="3">
        <v>43952</v>
      </c>
      <c r="G42" s="2">
        <v>4</v>
      </c>
      <c r="H42" s="11">
        <f>VLOOKUP(B42,[1]!Product_Data[#Data],4,0)</f>
        <v>2497</v>
      </c>
      <c r="I42" s="11">
        <f>VLOOKUP(B42,[1]!Product_Data[#Data],3,0)</f>
        <v>1473</v>
      </c>
      <c r="J42" s="11">
        <f t="shared" si="2"/>
        <v>5892</v>
      </c>
      <c r="K42" s="11">
        <f t="shared" si="3"/>
        <v>9988</v>
      </c>
      <c r="L42" s="11">
        <f t="shared" si="4"/>
        <v>4096</v>
      </c>
      <c r="M42" t="str">
        <f>VLOOKUP(C42,[1]!Location_Data[#Data],2,0)</f>
        <v>Rialto</v>
      </c>
      <c r="N42" t="str">
        <f>VLOOKUP(D42,[1]!Salespeople_Data[#Data],2,0)</f>
        <v>Joshua Taylor</v>
      </c>
      <c r="O42" t="str">
        <f>VLOOKUP(E42,[1]!Customer_Data[#Data],2,0)</f>
        <v>Alan Miller</v>
      </c>
      <c r="P42" s="15">
        <f t="shared" si="0"/>
        <v>6</v>
      </c>
      <c r="Q42">
        <f t="shared" si="5"/>
        <v>5</v>
      </c>
      <c r="R42">
        <f t="shared" si="1"/>
        <v>2020</v>
      </c>
    </row>
    <row r="43" spans="1:18" x14ac:dyDescent="0.25">
      <c r="A43" s="4" t="s">
        <v>180</v>
      </c>
      <c r="B43" s="4" t="s">
        <v>181</v>
      </c>
      <c r="C43" s="4" t="s">
        <v>182</v>
      </c>
      <c r="D43" s="4" t="s">
        <v>170</v>
      </c>
      <c r="E43" s="4" t="s">
        <v>183</v>
      </c>
      <c r="F43" s="5">
        <v>44061</v>
      </c>
      <c r="G43" s="4">
        <v>3</v>
      </c>
      <c r="H43" s="11">
        <f>VLOOKUP(B43,[1]!Product_Data[#Data],4,0)</f>
        <v>1500</v>
      </c>
      <c r="I43" s="11">
        <f>VLOOKUP(B43,[1]!Product_Data[#Data],3,0)</f>
        <v>900</v>
      </c>
      <c r="J43" s="11">
        <f t="shared" si="2"/>
        <v>2700</v>
      </c>
      <c r="K43" s="11">
        <f t="shared" si="3"/>
        <v>4500</v>
      </c>
      <c r="L43" s="11">
        <f t="shared" si="4"/>
        <v>1800</v>
      </c>
      <c r="M43" t="str">
        <f>VLOOKUP(C43,[1]!Location_Data[#Data],2,0)</f>
        <v>Vallejo</v>
      </c>
      <c r="N43" t="str">
        <f>VLOOKUP(D43,[1]!Salespeople_Data[#Data],2,0)</f>
        <v>Sean Miller</v>
      </c>
      <c r="O43" t="str">
        <f>VLOOKUP(E43,[1]!Customer_Data[#Data],2,0)</f>
        <v>Jerry Reed</v>
      </c>
      <c r="P43" s="15">
        <f t="shared" si="0"/>
        <v>3</v>
      </c>
      <c r="Q43">
        <f t="shared" si="5"/>
        <v>8</v>
      </c>
      <c r="R43">
        <f t="shared" si="1"/>
        <v>2020</v>
      </c>
    </row>
    <row r="44" spans="1:18" x14ac:dyDescent="0.25">
      <c r="A44" s="2" t="s">
        <v>184</v>
      </c>
      <c r="B44" s="2" t="s">
        <v>185</v>
      </c>
      <c r="C44" s="2" t="s">
        <v>186</v>
      </c>
      <c r="D44" s="2" t="s">
        <v>178</v>
      </c>
      <c r="E44" s="2" t="s">
        <v>187</v>
      </c>
      <c r="F44" s="3">
        <v>44017</v>
      </c>
      <c r="G44" s="2">
        <v>2</v>
      </c>
      <c r="H44" s="11">
        <f>VLOOKUP(B44,[1]!Product_Data[#Data],4,0)</f>
        <v>667</v>
      </c>
      <c r="I44" s="11">
        <f>VLOOKUP(B44,[1]!Product_Data[#Data],3,0)</f>
        <v>387</v>
      </c>
      <c r="J44" s="11">
        <f t="shared" si="2"/>
        <v>774</v>
      </c>
      <c r="K44" s="11">
        <f t="shared" si="3"/>
        <v>1334</v>
      </c>
      <c r="L44" s="11">
        <f t="shared" si="4"/>
        <v>560</v>
      </c>
      <c r="M44" t="str">
        <f>VLOOKUP(C44,[1]!Location_Data[#Data],2,0)</f>
        <v>Riverside</v>
      </c>
      <c r="N44" t="str">
        <f>VLOOKUP(D44,[1]!Salespeople_Data[#Data],2,0)</f>
        <v>Joshua Taylor</v>
      </c>
      <c r="O44" t="str">
        <f>VLOOKUP(E44,[1]!Customer_Data[#Data],2,0)</f>
        <v>Harry Hudson</v>
      </c>
      <c r="P44" s="15">
        <f t="shared" si="0"/>
        <v>1</v>
      </c>
      <c r="Q44">
        <f t="shared" si="5"/>
        <v>7</v>
      </c>
      <c r="R44">
        <f t="shared" si="1"/>
        <v>2020</v>
      </c>
    </row>
    <row r="45" spans="1:18" x14ac:dyDescent="0.25">
      <c r="A45" s="4" t="s">
        <v>188</v>
      </c>
      <c r="B45" s="4" t="s">
        <v>189</v>
      </c>
      <c r="C45" s="4" t="s">
        <v>190</v>
      </c>
      <c r="D45" s="4" t="s">
        <v>191</v>
      </c>
      <c r="E45" s="4" t="s">
        <v>192</v>
      </c>
      <c r="F45" s="5">
        <v>43940</v>
      </c>
      <c r="G45" s="4">
        <v>1</v>
      </c>
      <c r="H45" s="11">
        <f>VLOOKUP(B45,[1]!Product_Data[#Data],4,0)</f>
        <v>1783</v>
      </c>
      <c r="I45" s="11">
        <f>VLOOKUP(B45,[1]!Product_Data[#Data],3,0)</f>
        <v>1516</v>
      </c>
      <c r="J45" s="11">
        <f t="shared" si="2"/>
        <v>1516</v>
      </c>
      <c r="K45" s="11">
        <f t="shared" si="3"/>
        <v>1783</v>
      </c>
      <c r="L45" s="11">
        <f t="shared" si="4"/>
        <v>267</v>
      </c>
      <c r="M45" t="str">
        <f>VLOOKUP(C45,[1]!Location_Data[#Data],2,0)</f>
        <v>Oakland</v>
      </c>
      <c r="N45" t="str">
        <f>VLOOKUP(D45,[1]!Salespeople_Data[#Data],2,0)</f>
        <v>Robert Reed</v>
      </c>
      <c r="O45" t="str">
        <f>VLOOKUP(E45,[1]!Customer_Data[#Data],2,0)</f>
        <v>Keith James</v>
      </c>
      <c r="P45" s="15">
        <f t="shared" si="0"/>
        <v>1</v>
      </c>
      <c r="Q45">
        <f t="shared" si="5"/>
        <v>4</v>
      </c>
      <c r="R45">
        <f t="shared" si="1"/>
        <v>2020</v>
      </c>
    </row>
    <row r="46" spans="1:18" x14ac:dyDescent="0.25">
      <c r="A46" s="2" t="s">
        <v>193</v>
      </c>
      <c r="B46" s="2" t="s">
        <v>194</v>
      </c>
      <c r="C46" s="2" t="s">
        <v>195</v>
      </c>
      <c r="D46" s="2" t="s">
        <v>178</v>
      </c>
      <c r="E46" s="2" t="s">
        <v>196</v>
      </c>
      <c r="F46" s="3">
        <v>44131</v>
      </c>
      <c r="G46" s="2">
        <v>1</v>
      </c>
      <c r="H46" s="11">
        <f>VLOOKUP(B46,[1]!Product_Data[#Data],4,0)</f>
        <v>1278</v>
      </c>
      <c r="I46" s="11">
        <f>VLOOKUP(B46,[1]!Product_Data[#Data],3,0)</f>
        <v>665</v>
      </c>
      <c r="J46" s="11">
        <f t="shared" si="2"/>
        <v>665</v>
      </c>
      <c r="K46" s="11">
        <f t="shared" si="3"/>
        <v>1278</v>
      </c>
      <c r="L46" s="11">
        <f t="shared" si="4"/>
        <v>613</v>
      </c>
      <c r="M46" t="str">
        <f>VLOOKUP(C46,[1]!Location_Data[#Data],2,0)</f>
        <v>Pomona</v>
      </c>
      <c r="N46" t="str">
        <f>VLOOKUP(D46,[1]!Salespeople_Data[#Data],2,0)</f>
        <v>Joshua Taylor</v>
      </c>
      <c r="O46" t="str">
        <f>VLOOKUP(E46,[1]!Customer_Data[#Data],2,0)</f>
        <v>Alan Sims</v>
      </c>
      <c r="P46" s="15">
        <f t="shared" si="0"/>
        <v>3</v>
      </c>
      <c r="Q46">
        <f t="shared" si="5"/>
        <v>10</v>
      </c>
      <c r="R46">
        <f t="shared" si="1"/>
        <v>2020</v>
      </c>
    </row>
    <row r="47" spans="1:18" x14ac:dyDescent="0.25">
      <c r="A47" s="4" t="s">
        <v>197</v>
      </c>
      <c r="B47" s="4" t="s">
        <v>8</v>
      </c>
      <c r="C47" s="4" t="s">
        <v>149</v>
      </c>
      <c r="D47" s="4" t="s">
        <v>111</v>
      </c>
      <c r="E47" s="4" t="s">
        <v>198</v>
      </c>
      <c r="F47" s="5">
        <v>43896</v>
      </c>
      <c r="G47" s="4">
        <v>1</v>
      </c>
      <c r="H47" s="11">
        <f>VLOOKUP(B47,[1]!Product_Data[#Data],4,0)</f>
        <v>1522</v>
      </c>
      <c r="I47" s="11">
        <f>VLOOKUP(B47,[1]!Product_Data[#Data],3,0)</f>
        <v>791</v>
      </c>
      <c r="J47" s="11">
        <f t="shared" si="2"/>
        <v>791</v>
      </c>
      <c r="K47" s="11">
        <f t="shared" si="3"/>
        <v>1522</v>
      </c>
      <c r="L47" s="11">
        <f t="shared" si="4"/>
        <v>731</v>
      </c>
      <c r="M47" t="str">
        <f>VLOOKUP(C47,[1]!Location_Data[#Data],2,0)</f>
        <v>Antioch</v>
      </c>
      <c r="N47" t="str">
        <f>VLOOKUP(D47,[1]!Salespeople_Data[#Data],2,0)</f>
        <v>Ryan Welch</v>
      </c>
      <c r="O47" t="str">
        <f>VLOOKUP(E47,[1]!Customer_Data[#Data],2,0)</f>
        <v>Donald Stanley</v>
      </c>
      <c r="P47" s="15">
        <f t="shared" si="0"/>
        <v>6</v>
      </c>
      <c r="Q47">
        <f t="shared" si="5"/>
        <v>3</v>
      </c>
      <c r="R47">
        <f t="shared" si="1"/>
        <v>2020</v>
      </c>
    </row>
    <row r="48" spans="1:18" x14ac:dyDescent="0.25">
      <c r="A48" s="2" t="s">
        <v>199</v>
      </c>
      <c r="B48" s="2" t="s">
        <v>200</v>
      </c>
      <c r="C48" s="2" t="s">
        <v>115</v>
      </c>
      <c r="D48" s="2" t="s">
        <v>126</v>
      </c>
      <c r="E48" s="2" t="s">
        <v>201</v>
      </c>
      <c r="F48" s="3">
        <v>44085</v>
      </c>
      <c r="G48" s="2">
        <v>3</v>
      </c>
      <c r="H48" s="11">
        <f>VLOOKUP(B48,[1]!Product_Data[#Data],4,0)</f>
        <v>315</v>
      </c>
      <c r="I48" s="11">
        <f>VLOOKUP(B48,[1]!Product_Data[#Data],3,0)</f>
        <v>208</v>
      </c>
      <c r="J48" s="11">
        <f t="shared" si="2"/>
        <v>624</v>
      </c>
      <c r="K48" s="11">
        <f t="shared" si="3"/>
        <v>945</v>
      </c>
      <c r="L48" s="11">
        <f t="shared" si="4"/>
        <v>321</v>
      </c>
      <c r="M48" t="str">
        <f>VLOOKUP(C48,[1]!Location_Data[#Data],2,0)</f>
        <v>Glendale</v>
      </c>
      <c r="N48" t="str">
        <f>VLOOKUP(D48,[1]!Salespeople_Data[#Data],2,0)</f>
        <v>Larry Castillo</v>
      </c>
      <c r="O48" t="str">
        <f>VLOOKUP(E48,[1]!Customer_Data[#Data],2,0)</f>
        <v>Antonio Diaz</v>
      </c>
      <c r="P48" s="15">
        <f t="shared" si="0"/>
        <v>6</v>
      </c>
      <c r="Q48">
        <f t="shared" si="5"/>
        <v>9</v>
      </c>
      <c r="R48">
        <f t="shared" si="1"/>
        <v>2020</v>
      </c>
    </row>
    <row r="49" spans="1:18" x14ac:dyDescent="0.25">
      <c r="A49" s="4" t="s">
        <v>202</v>
      </c>
      <c r="B49" s="4" t="s">
        <v>203</v>
      </c>
      <c r="C49" s="4" t="s">
        <v>204</v>
      </c>
      <c r="D49" s="4" t="s">
        <v>71</v>
      </c>
      <c r="E49" s="4" t="s">
        <v>205</v>
      </c>
      <c r="F49" s="5">
        <v>43935</v>
      </c>
      <c r="G49" s="4">
        <v>1</v>
      </c>
      <c r="H49" s="11">
        <f>VLOOKUP(B49,[1]!Product_Data[#Data],4,0)</f>
        <v>1414</v>
      </c>
      <c r="I49" s="11">
        <f>VLOOKUP(B49,[1]!Product_Data[#Data],3,0)</f>
        <v>962</v>
      </c>
      <c r="J49" s="11">
        <f t="shared" si="2"/>
        <v>962</v>
      </c>
      <c r="K49" s="11">
        <f t="shared" si="3"/>
        <v>1414</v>
      </c>
      <c r="L49" s="11">
        <f t="shared" si="4"/>
        <v>452</v>
      </c>
      <c r="M49" t="str">
        <f>VLOOKUP(C49,[1]!Location_Data[#Data],2,0)</f>
        <v>Corona</v>
      </c>
      <c r="N49" t="str">
        <f>VLOOKUP(D49,[1]!Salespeople_Data[#Data],2,0)</f>
        <v>Gary Rodriguez</v>
      </c>
      <c r="O49" t="str">
        <f>VLOOKUP(E49,[1]!Customer_Data[#Data],2,0)</f>
        <v>David Ford</v>
      </c>
      <c r="P49" s="15">
        <f t="shared" si="0"/>
        <v>3</v>
      </c>
      <c r="Q49">
        <f t="shared" si="5"/>
        <v>4</v>
      </c>
      <c r="R49">
        <f t="shared" si="1"/>
        <v>2020</v>
      </c>
    </row>
    <row r="50" spans="1:18" x14ac:dyDescent="0.25">
      <c r="A50" s="2" t="s">
        <v>206</v>
      </c>
      <c r="B50" s="2" t="s">
        <v>207</v>
      </c>
      <c r="C50" s="2" t="s">
        <v>145</v>
      </c>
      <c r="D50" s="2" t="s">
        <v>87</v>
      </c>
      <c r="E50" s="2" t="s">
        <v>208</v>
      </c>
      <c r="F50" s="3">
        <v>43890</v>
      </c>
      <c r="G50" s="2">
        <v>3</v>
      </c>
      <c r="H50" s="11">
        <f>VLOOKUP(B50,[1]!Product_Data[#Data],4,0)</f>
        <v>2464</v>
      </c>
      <c r="I50" s="11">
        <f>VLOOKUP(B50,[1]!Product_Data[#Data],3,0)</f>
        <v>1774</v>
      </c>
      <c r="J50" s="11">
        <f t="shared" si="2"/>
        <v>5322</v>
      </c>
      <c r="K50" s="11">
        <f t="shared" si="3"/>
        <v>7392</v>
      </c>
      <c r="L50" s="11">
        <f t="shared" si="4"/>
        <v>2070</v>
      </c>
      <c r="M50" t="str">
        <f>VLOOKUP(C50,[1]!Location_Data[#Data],2,0)</f>
        <v>Santa Maria</v>
      </c>
      <c r="N50" t="str">
        <f>VLOOKUP(D50,[1]!Salespeople_Data[#Data],2,0)</f>
        <v>Martin Perry</v>
      </c>
      <c r="O50" t="str">
        <f>VLOOKUP(E50,[1]!Customer_Data[#Data],2,0)</f>
        <v>Douglas Perkins</v>
      </c>
      <c r="P50" s="15">
        <f t="shared" si="0"/>
        <v>7</v>
      </c>
      <c r="Q50">
        <f t="shared" si="5"/>
        <v>2</v>
      </c>
      <c r="R50">
        <f t="shared" si="1"/>
        <v>2020</v>
      </c>
    </row>
    <row r="51" spans="1:18" x14ac:dyDescent="0.25">
      <c r="A51" s="4" t="s">
        <v>209</v>
      </c>
      <c r="B51" s="4" t="s">
        <v>210</v>
      </c>
      <c r="C51" s="4" t="s">
        <v>211</v>
      </c>
      <c r="D51" s="4" t="s">
        <v>212</v>
      </c>
      <c r="E51" s="4" t="s">
        <v>213</v>
      </c>
      <c r="F51" s="5">
        <v>44153</v>
      </c>
      <c r="G51" s="4">
        <v>2</v>
      </c>
      <c r="H51" s="11">
        <f>VLOOKUP(B51,[1]!Product_Data[#Data],4,0)</f>
        <v>458</v>
      </c>
      <c r="I51" s="11">
        <f>VLOOKUP(B51,[1]!Product_Data[#Data],3,0)</f>
        <v>376</v>
      </c>
      <c r="J51" s="11">
        <f t="shared" si="2"/>
        <v>752</v>
      </c>
      <c r="K51" s="11">
        <f t="shared" si="3"/>
        <v>916</v>
      </c>
      <c r="L51" s="11">
        <f t="shared" si="4"/>
        <v>164</v>
      </c>
      <c r="M51" t="str">
        <f>VLOOKUP(C51,[1]!Location_Data[#Data],2,0)</f>
        <v>Chula Vista</v>
      </c>
      <c r="N51" t="str">
        <f>VLOOKUP(D51,[1]!Salespeople_Data[#Data],2,0)</f>
        <v>Ronald Reed</v>
      </c>
      <c r="O51" t="str">
        <f>VLOOKUP(E51,[1]!Customer_Data[#Data],2,0)</f>
        <v>Sean Price</v>
      </c>
      <c r="P51" s="15">
        <f t="shared" si="0"/>
        <v>4</v>
      </c>
      <c r="Q51">
        <f t="shared" si="5"/>
        <v>11</v>
      </c>
      <c r="R51">
        <f t="shared" si="1"/>
        <v>2020</v>
      </c>
    </row>
    <row r="52" spans="1:18" x14ac:dyDescent="0.25">
      <c r="A52" s="2" t="s">
        <v>214</v>
      </c>
      <c r="B52" s="2" t="s">
        <v>164</v>
      </c>
      <c r="C52" s="2" t="s">
        <v>215</v>
      </c>
      <c r="D52" s="2" t="s">
        <v>216</v>
      </c>
      <c r="E52" s="2" t="s">
        <v>217</v>
      </c>
      <c r="F52" s="3">
        <v>44134</v>
      </c>
      <c r="G52" s="2">
        <v>1</v>
      </c>
      <c r="H52" s="11">
        <f>VLOOKUP(B52,[1]!Product_Data[#Data],4,0)</f>
        <v>637</v>
      </c>
      <c r="I52" s="11">
        <f>VLOOKUP(B52,[1]!Product_Data[#Data],3,0)</f>
        <v>389</v>
      </c>
      <c r="J52" s="11">
        <f t="shared" si="2"/>
        <v>389</v>
      </c>
      <c r="K52" s="11">
        <f t="shared" si="3"/>
        <v>637</v>
      </c>
      <c r="L52" s="11">
        <f t="shared" si="4"/>
        <v>248</v>
      </c>
      <c r="M52" t="str">
        <f>VLOOKUP(C52,[1]!Location_Data[#Data],2,0)</f>
        <v>El Cajon</v>
      </c>
      <c r="N52" t="str">
        <f>VLOOKUP(D52,[1]!Salespeople_Data[#Data],2,0)</f>
        <v>Ernest Wagner</v>
      </c>
      <c r="O52" t="str">
        <f>VLOOKUP(E52,[1]!Customer_Data[#Data],2,0)</f>
        <v>George Fowler</v>
      </c>
      <c r="P52" s="15">
        <f t="shared" si="0"/>
        <v>6</v>
      </c>
      <c r="Q52">
        <f t="shared" si="5"/>
        <v>10</v>
      </c>
      <c r="R52">
        <f t="shared" si="1"/>
        <v>2020</v>
      </c>
    </row>
    <row r="53" spans="1:18" x14ac:dyDescent="0.25">
      <c r="A53" s="4" t="s">
        <v>218</v>
      </c>
      <c r="B53" s="4" t="s">
        <v>219</v>
      </c>
      <c r="C53" s="4" t="s">
        <v>220</v>
      </c>
      <c r="D53" s="4" t="s">
        <v>216</v>
      </c>
      <c r="E53" s="4" t="s">
        <v>221</v>
      </c>
      <c r="F53" s="5">
        <v>44001</v>
      </c>
      <c r="G53" s="4">
        <v>2</v>
      </c>
      <c r="H53" s="11">
        <f>VLOOKUP(B53,[1]!Product_Data[#Data],4,0)</f>
        <v>561</v>
      </c>
      <c r="I53" s="11">
        <f>VLOOKUP(B53,[1]!Product_Data[#Data],3,0)</f>
        <v>421</v>
      </c>
      <c r="J53" s="11">
        <f t="shared" si="2"/>
        <v>842</v>
      </c>
      <c r="K53" s="11">
        <f t="shared" si="3"/>
        <v>1122</v>
      </c>
      <c r="L53" s="11">
        <f t="shared" si="4"/>
        <v>280</v>
      </c>
      <c r="M53" t="str">
        <f>VLOOKUP(C53,[1]!Location_Data[#Data],2,0)</f>
        <v>Modesto</v>
      </c>
      <c r="N53" t="str">
        <f>VLOOKUP(D53,[1]!Salespeople_Data[#Data],2,0)</f>
        <v>Ernest Wagner</v>
      </c>
      <c r="O53" t="str">
        <f>VLOOKUP(E53,[1]!Customer_Data[#Data],2,0)</f>
        <v>Adam Myers</v>
      </c>
      <c r="P53" s="15">
        <f t="shared" si="0"/>
        <v>6</v>
      </c>
      <c r="Q53">
        <f t="shared" si="5"/>
        <v>6</v>
      </c>
      <c r="R53">
        <f t="shared" si="1"/>
        <v>2020</v>
      </c>
    </row>
    <row r="54" spans="1:18" x14ac:dyDescent="0.25">
      <c r="A54" s="2" t="s">
        <v>222</v>
      </c>
      <c r="B54" s="2" t="s">
        <v>223</v>
      </c>
      <c r="C54" s="2" t="s">
        <v>224</v>
      </c>
      <c r="D54" s="2" t="s">
        <v>225</v>
      </c>
      <c r="E54" s="2" t="s">
        <v>226</v>
      </c>
      <c r="F54" s="3">
        <v>43982</v>
      </c>
      <c r="G54" s="2">
        <v>3</v>
      </c>
      <c r="H54" s="11">
        <f>VLOOKUP(B54,[1]!Product_Data[#Data],4,0)</f>
        <v>799</v>
      </c>
      <c r="I54" s="11">
        <f>VLOOKUP(B54,[1]!Product_Data[#Data],3,0)</f>
        <v>455</v>
      </c>
      <c r="J54" s="11">
        <f t="shared" si="2"/>
        <v>1365</v>
      </c>
      <c r="K54" s="11">
        <f t="shared" si="3"/>
        <v>2397</v>
      </c>
      <c r="L54" s="11">
        <f t="shared" si="4"/>
        <v>1032</v>
      </c>
      <c r="M54" t="str">
        <f>VLOOKUP(C54,[1]!Location_Data[#Data],2,0)</f>
        <v>Huntington Beach</v>
      </c>
      <c r="N54" t="str">
        <f>VLOOKUP(D54,[1]!Salespeople_Data[#Data],2,0)</f>
        <v>Andrew Bowman</v>
      </c>
      <c r="O54" t="str">
        <f>VLOOKUP(E54,[1]!Customer_Data[#Data],2,0)</f>
        <v>Ronald Duncan</v>
      </c>
      <c r="P54" s="15">
        <f t="shared" si="0"/>
        <v>1</v>
      </c>
      <c r="Q54">
        <f t="shared" si="5"/>
        <v>5</v>
      </c>
      <c r="R54">
        <f t="shared" si="1"/>
        <v>2020</v>
      </c>
    </row>
    <row r="55" spans="1:18" x14ac:dyDescent="0.25">
      <c r="A55" s="4" t="s">
        <v>227</v>
      </c>
      <c r="B55" s="4" t="s">
        <v>228</v>
      </c>
      <c r="C55" s="4" t="s">
        <v>229</v>
      </c>
      <c r="D55" s="4" t="s">
        <v>216</v>
      </c>
      <c r="E55" s="4" t="s">
        <v>230</v>
      </c>
      <c r="F55" s="5">
        <v>44171</v>
      </c>
      <c r="G55" s="4">
        <v>4</v>
      </c>
      <c r="H55" s="11">
        <f>VLOOKUP(B55,[1]!Product_Data[#Data],4,0)</f>
        <v>1862</v>
      </c>
      <c r="I55" s="11">
        <f>VLOOKUP(B55,[1]!Product_Data[#Data],3,0)</f>
        <v>1173</v>
      </c>
      <c r="J55" s="11">
        <f t="shared" si="2"/>
        <v>4692</v>
      </c>
      <c r="K55" s="11">
        <f t="shared" si="3"/>
        <v>7448</v>
      </c>
      <c r="L55" s="11">
        <f t="shared" si="4"/>
        <v>2756</v>
      </c>
      <c r="M55" t="str">
        <f>VLOOKUP(C55,[1]!Location_Data[#Data],2,0)</f>
        <v>San Jose</v>
      </c>
      <c r="N55" t="str">
        <f>VLOOKUP(D55,[1]!Salespeople_Data[#Data],2,0)</f>
        <v>Ernest Wagner</v>
      </c>
      <c r="O55" t="str">
        <f>VLOOKUP(E55,[1]!Customer_Data[#Data],2,0)</f>
        <v>Roy Bennett</v>
      </c>
      <c r="P55" s="15">
        <f t="shared" si="0"/>
        <v>1</v>
      </c>
      <c r="Q55">
        <f t="shared" si="5"/>
        <v>12</v>
      </c>
      <c r="R55">
        <f t="shared" si="1"/>
        <v>2020</v>
      </c>
    </row>
    <row r="56" spans="1:18" x14ac:dyDescent="0.25">
      <c r="A56" s="2" t="s">
        <v>231</v>
      </c>
      <c r="B56" s="2" t="s">
        <v>232</v>
      </c>
      <c r="C56" s="2" t="s">
        <v>44</v>
      </c>
      <c r="D56" s="2" t="s">
        <v>225</v>
      </c>
      <c r="E56" s="2" t="s">
        <v>233</v>
      </c>
      <c r="F56" s="3">
        <v>44080</v>
      </c>
      <c r="G56" s="2">
        <v>1</v>
      </c>
      <c r="H56" s="11">
        <f>VLOOKUP(B56,[1]!Product_Data[#Data],4,0)</f>
        <v>1119</v>
      </c>
      <c r="I56" s="11">
        <f>VLOOKUP(B56,[1]!Product_Data[#Data],3,0)</f>
        <v>683</v>
      </c>
      <c r="J56" s="11">
        <f t="shared" si="2"/>
        <v>683</v>
      </c>
      <c r="K56" s="11">
        <f t="shared" si="3"/>
        <v>1119</v>
      </c>
      <c r="L56" s="11">
        <f t="shared" si="4"/>
        <v>436</v>
      </c>
      <c r="M56" t="str">
        <f>VLOOKUP(C56,[1]!Location_Data[#Data],2,0)</f>
        <v>Moreno Valley</v>
      </c>
      <c r="N56" t="str">
        <f>VLOOKUP(D56,[1]!Salespeople_Data[#Data],2,0)</f>
        <v>Andrew Bowman</v>
      </c>
      <c r="O56" t="str">
        <f>VLOOKUP(E56,[1]!Customer_Data[#Data],2,0)</f>
        <v>Ralph Nichols</v>
      </c>
      <c r="P56" s="15">
        <f t="shared" si="0"/>
        <v>1</v>
      </c>
      <c r="Q56">
        <f t="shared" si="5"/>
        <v>9</v>
      </c>
      <c r="R56">
        <f t="shared" si="1"/>
        <v>2020</v>
      </c>
    </row>
    <row r="57" spans="1:18" x14ac:dyDescent="0.25">
      <c r="A57" s="4" t="s">
        <v>234</v>
      </c>
      <c r="B57" s="4" t="s">
        <v>235</v>
      </c>
      <c r="C57" s="4" t="s">
        <v>174</v>
      </c>
      <c r="D57" s="4" t="s">
        <v>170</v>
      </c>
      <c r="E57" s="4" t="s">
        <v>236</v>
      </c>
      <c r="F57" s="5">
        <v>43950</v>
      </c>
      <c r="G57" s="4">
        <v>1</v>
      </c>
      <c r="H57" s="11">
        <f>VLOOKUP(B57,[1]!Product_Data[#Data],4,0)</f>
        <v>1887</v>
      </c>
      <c r="I57" s="11">
        <f>VLOOKUP(B57,[1]!Product_Data[#Data],3,0)</f>
        <v>1378</v>
      </c>
      <c r="J57" s="11">
        <f t="shared" si="2"/>
        <v>1378</v>
      </c>
      <c r="K57" s="11">
        <f t="shared" si="3"/>
        <v>1887</v>
      </c>
      <c r="L57" s="11">
        <f t="shared" si="4"/>
        <v>509</v>
      </c>
      <c r="M57" t="str">
        <f>VLOOKUP(C57,[1]!Location_Data[#Data],2,0)</f>
        <v>Norwalk</v>
      </c>
      <c r="N57" t="str">
        <f>VLOOKUP(D57,[1]!Salespeople_Data[#Data],2,0)</f>
        <v>Sean Miller</v>
      </c>
      <c r="O57" t="str">
        <f>VLOOKUP(E57,[1]!Customer_Data[#Data],2,0)</f>
        <v>Howard Harrison</v>
      </c>
      <c r="P57" s="15">
        <f t="shared" si="0"/>
        <v>4</v>
      </c>
      <c r="Q57">
        <f t="shared" si="5"/>
        <v>4</v>
      </c>
      <c r="R57">
        <f t="shared" si="1"/>
        <v>2020</v>
      </c>
    </row>
    <row r="58" spans="1:18" x14ac:dyDescent="0.25">
      <c r="A58" s="2" t="s">
        <v>237</v>
      </c>
      <c r="B58" s="2" t="s">
        <v>238</v>
      </c>
      <c r="C58" s="2" t="s">
        <v>115</v>
      </c>
      <c r="D58" s="2" t="s">
        <v>239</v>
      </c>
      <c r="E58" s="2" t="s">
        <v>240</v>
      </c>
      <c r="F58" s="3">
        <v>44010</v>
      </c>
      <c r="G58" s="2">
        <v>1</v>
      </c>
      <c r="H58" s="11">
        <f>VLOOKUP(B58,[1]!Product_Data[#Data],4,0)</f>
        <v>871</v>
      </c>
      <c r="I58" s="11">
        <f>VLOOKUP(B58,[1]!Product_Data[#Data],3,0)</f>
        <v>540</v>
      </c>
      <c r="J58" s="11">
        <f t="shared" si="2"/>
        <v>540</v>
      </c>
      <c r="K58" s="11">
        <f t="shared" si="3"/>
        <v>871</v>
      </c>
      <c r="L58" s="11">
        <f t="shared" si="4"/>
        <v>331</v>
      </c>
      <c r="M58" t="str">
        <f>VLOOKUP(C58,[1]!Location_Data[#Data],2,0)</f>
        <v>Glendale</v>
      </c>
      <c r="N58" t="str">
        <f>VLOOKUP(D58,[1]!Salespeople_Data[#Data],2,0)</f>
        <v>John Reyes</v>
      </c>
      <c r="O58" t="str">
        <f>VLOOKUP(E58,[1]!Customer_Data[#Data],2,0)</f>
        <v>Jack Stevens</v>
      </c>
      <c r="P58" s="15">
        <f t="shared" si="0"/>
        <v>1</v>
      </c>
      <c r="Q58">
        <f t="shared" si="5"/>
        <v>6</v>
      </c>
      <c r="R58">
        <f t="shared" si="1"/>
        <v>2020</v>
      </c>
    </row>
    <row r="59" spans="1:18" x14ac:dyDescent="0.25">
      <c r="A59" s="4" t="s">
        <v>241</v>
      </c>
      <c r="B59" s="4" t="s">
        <v>83</v>
      </c>
      <c r="C59" s="4" t="s">
        <v>242</v>
      </c>
      <c r="D59" s="4" t="s">
        <v>159</v>
      </c>
      <c r="E59" s="4" t="s">
        <v>243</v>
      </c>
      <c r="F59" s="5">
        <v>44175</v>
      </c>
      <c r="G59" s="4">
        <v>1</v>
      </c>
      <c r="H59" s="11">
        <f>VLOOKUP(B59,[1]!Product_Data[#Data],4,0)</f>
        <v>1972</v>
      </c>
      <c r="I59" s="11">
        <f>VLOOKUP(B59,[1]!Product_Data[#Data],3,0)</f>
        <v>1321</v>
      </c>
      <c r="J59" s="11">
        <f t="shared" si="2"/>
        <v>1321</v>
      </c>
      <c r="K59" s="11">
        <f t="shared" si="3"/>
        <v>1972</v>
      </c>
      <c r="L59" s="11">
        <f t="shared" si="4"/>
        <v>651</v>
      </c>
      <c r="M59" t="str">
        <f>VLOOKUP(C59,[1]!Location_Data[#Data],2,0)</f>
        <v>Downey</v>
      </c>
      <c r="N59" t="str">
        <f>VLOOKUP(D59,[1]!Salespeople_Data[#Data],2,0)</f>
        <v>Bobby Russell</v>
      </c>
      <c r="O59" t="str">
        <f>VLOOKUP(E59,[1]!Customer_Data[#Data],2,0)</f>
        <v>Joseph Lopez</v>
      </c>
      <c r="P59" s="15">
        <f t="shared" si="0"/>
        <v>5</v>
      </c>
      <c r="Q59">
        <f t="shared" si="5"/>
        <v>12</v>
      </c>
      <c r="R59">
        <f t="shared" si="1"/>
        <v>2020</v>
      </c>
    </row>
    <row r="60" spans="1:18" x14ac:dyDescent="0.25">
      <c r="A60" s="2" t="s">
        <v>244</v>
      </c>
      <c r="B60" s="2" t="s">
        <v>245</v>
      </c>
      <c r="C60" s="2" t="s">
        <v>246</v>
      </c>
      <c r="D60" s="2" t="s">
        <v>111</v>
      </c>
      <c r="E60" s="2" t="s">
        <v>247</v>
      </c>
      <c r="F60" s="3">
        <v>43885</v>
      </c>
      <c r="G60" s="2">
        <v>1</v>
      </c>
      <c r="H60" s="11">
        <f>VLOOKUP(B60,[1]!Product_Data[#Data],4,0)</f>
        <v>818</v>
      </c>
      <c r="I60" s="11">
        <f>VLOOKUP(B60,[1]!Product_Data[#Data],3,0)</f>
        <v>450</v>
      </c>
      <c r="J60" s="11">
        <f t="shared" si="2"/>
        <v>450</v>
      </c>
      <c r="K60" s="11">
        <f t="shared" si="3"/>
        <v>818</v>
      </c>
      <c r="L60" s="11">
        <f t="shared" si="4"/>
        <v>368</v>
      </c>
      <c r="M60" t="str">
        <f>VLOOKUP(C60,[1]!Location_Data[#Data],2,0)</f>
        <v>San Francisco</v>
      </c>
      <c r="N60" t="str">
        <f>VLOOKUP(D60,[1]!Salespeople_Data[#Data],2,0)</f>
        <v>Ryan Welch</v>
      </c>
      <c r="O60" t="str">
        <f>VLOOKUP(E60,[1]!Customer_Data[#Data],2,0)</f>
        <v>Jack Reid</v>
      </c>
      <c r="P60" s="15">
        <f t="shared" si="0"/>
        <v>2</v>
      </c>
      <c r="Q60">
        <f t="shared" si="5"/>
        <v>2</v>
      </c>
      <c r="R60">
        <f t="shared" si="1"/>
        <v>2020</v>
      </c>
    </row>
    <row r="61" spans="1:18" x14ac:dyDescent="0.25">
      <c r="A61" s="4" t="s">
        <v>248</v>
      </c>
      <c r="B61" s="4" t="s">
        <v>181</v>
      </c>
      <c r="C61" s="4" t="s">
        <v>249</v>
      </c>
      <c r="D61" s="4" t="s">
        <v>250</v>
      </c>
      <c r="E61" s="4" t="s">
        <v>59</v>
      </c>
      <c r="F61" s="5">
        <v>43856</v>
      </c>
      <c r="G61" s="4">
        <v>1</v>
      </c>
      <c r="H61" s="11">
        <f>VLOOKUP(B61,[1]!Product_Data[#Data],4,0)</f>
        <v>1500</v>
      </c>
      <c r="I61" s="11">
        <f>VLOOKUP(B61,[1]!Product_Data[#Data],3,0)</f>
        <v>900</v>
      </c>
      <c r="J61" s="11">
        <f t="shared" si="2"/>
        <v>900</v>
      </c>
      <c r="K61" s="11">
        <f t="shared" si="3"/>
        <v>1500</v>
      </c>
      <c r="L61" s="11">
        <f t="shared" si="4"/>
        <v>600</v>
      </c>
      <c r="M61" t="str">
        <f>VLOOKUP(C61,[1]!Location_Data[#Data],2,0)</f>
        <v>Roseville</v>
      </c>
      <c r="N61" t="str">
        <f>VLOOKUP(D61,[1]!Salespeople_Data[#Data],2,0)</f>
        <v>Martin Carr</v>
      </c>
      <c r="O61" t="str">
        <f>VLOOKUP(E61,[1]!Customer_Data[#Data],2,0)</f>
        <v>Paul Henderson</v>
      </c>
      <c r="P61" s="15">
        <f t="shared" si="0"/>
        <v>1</v>
      </c>
      <c r="Q61">
        <f t="shared" si="5"/>
        <v>1</v>
      </c>
      <c r="R61">
        <f t="shared" si="1"/>
        <v>2020</v>
      </c>
    </row>
    <row r="62" spans="1:18" x14ac:dyDescent="0.25">
      <c r="A62" s="2" t="s">
        <v>251</v>
      </c>
      <c r="B62" s="2" t="s">
        <v>252</v>
      </c>
      <c r="C62" s="2" t="s">
        <v>253</v>
      </c>
      <c r="D62" s="2" t="s">
        <v>136</v>
      </c>
      <c r="E62" s="2" t="s">
        <v>254</v>
      </c>
      <c r="F62" s="3">
        <v>43916</v>
      </c>
      <c r="G62" s="2">
        <v>1</v>
      </c>
      <c r="H62" s="11">
        <f>VLOOKUP(B62,[1]!Product_Data[#Data],4,0)</f>
        <v>1899</v>
      </c>
      <c r="I62" s="11">
        <f>VLOOKUP(B62,[1]!Product_Data[#Data],3,0)</f>
        <v>1044</v>
      </c>
      <c r="J62" s="11">
        <f t="shared" si="2"/>
        <v>1044</v>
      </c>
      <c r="K62" s="11">
        <f t="shared" si="3"/>
        <v>1899</v>
      </c>
      <c r="L62" s="11">
        <f t="shared" si="4"/>
        <v>855</v>
      </c>
      <c r="M62" t="str">
        <f>VLOOKUP(C62,[1]!Location_Data[#Data],2,0)</f>
        <v>Bakersfield</v>
      </c>
      <c r="N62" t="str">
        <f>VLOOKUP(D62,[1]!Salespeople_Data[#Data],2,0)</f>
        <v>Clarence Fox</v>
      </c>
      <c r="O62" t="str">
        <f>VLOOKUP(E62,[1]!Customer_Data[#Data],2,0)</f>
        <v>Wayne Rodriguez</v>
      </c>
      <c r="P62" s="15">
        <f t="shared" si="0"/>
        <v>5</v>
      </c>
      <c r="Q62">
        <f t="shared" si="5"/>
        <v>3</v>
      </c>
      <c r="R62">
        <f t="shared" si="1"/>
        <v>2020</v>
      </c>
    </row>
    <row r="63" spans="1:18" x14ac:dyDescent="0.25">
      <c r="A63" s="4" t="s">
        <v>255</v>
      </c>
      <c r="B63" s="4" t="s">
        <v>256</v>
      </c>
      <c r="C63" s="4" t="s">
        <v>29</v>
      </c>
      <c r="D63" s="4" t="s">
        <v>257</v>
      </c>
      <c r="E63" s="4" t="s">
        <v>258</v>
      </c>
      <c r="F63" s="5">
        <v>44078</v>
      </c>
      <c r="G63" s="4">
        <v>1</v>
      </c>
      <c r="H63" s="11">
        <f>VLOOKUP(B63,[1]!Product_Data[#Data],4,0)</f>
        <v>596</v>
      </c>
      <c r="I63" s="11">
        <f>VLOOKUP(B63,[1]!Product_Data[#Data],3,0)</f>
        <v>358</v>
      </c>
      <c r="J63" s="11">
        <f t="shared" si="2"/>
        <v>358</v>
      </c>
      <c r="K63" s="11">
        <f t="shared" si="3"/>
        <v>596</v>
      </c>
      <c r="L63" s="11">
        <f t="shared" si="4"/>
        <v>238</v>
      </c>
      <c r="M63" t="str">
        <f>VLOOKUP(C63,[1]!Location_Data[#Data],2,0)</f>
        <v>Santa Ana</v>
      </c>
      <c r="N63" t="str">
        <f>VLOOKUP(D63,[1]!Salespeople_Data[#Data],2,0)</f>
        <v>Jerry Perry</v>
      </c>
      <c r="O63" t="str">
        <f>VLOOKUP(E63,[1]!Customer_Data[#Data],2,0)</f>
        <v>Antonio Morris</v>
      </c>
      <c r="P63" s="15">
        <f t="shared" si="0"/>
        <v>6</v>
      </c>
      <c r="Q63">
        <f t="shared" si="5"/>
        <v>9</v>
      </c>
      <c r="R63">
        <f t="shared" si="1"/>
        <v>2020</v>
      </c>
    </row>
    <row r="64" spans="1:18" x14ac:dyDescent="0.25">
      <c r="A64" s="2" t="s">
        <v>259</v>
      </c>
      <c r="B64" s="2" t="s">
        <v>260</v>
      </c>
      <c r="C64" s="2" t="s">
        <v>62</v>
      </c>
      <c r="D64" s="2" t="s">
        <v>178</v>
      </c>
      <c r="E64" s="2" t="s">
        <v>261</v>
      </c>
      <c r="F64" s="3">
        <v>43941</v>
      </c>
      <c r="G64" s="2">
        <v>2</v>
      </c>
      <c r="H64" s="11">
        <f>VLOOKUP(B64,[1]!Product_Data[#Data],4,0)</f>
        <v>502</v>
      </c>
      <c r="I64" s="11">
        <f>VLOOKUP(B64,[1]!Product_Data[#Data],3,0)</f>
        <v>296</v>
      </c>
      <c r="J64" s="11">
        <f t="shared" si="2"/>
        <v>592</v>
      </c>
      <c r="K64" s="11">
        <f t="shared" si="3"/>
        <v>1004</v>
      </c>
      <c r="L64" s="11">
        <f t="shared" si="4"/>
        <v>412</v>
      </c>
      <c r="M64" t="str">
        <f>VLOOKUP(C64,[1]!Location_Data[#Data],2,0)</f>
        <v>Fairfield</v>
      </c>
      <c r="N64" t="str">
        <f>VLOOKUP(D64,[1]!Salespeople_Data[#Data],2,0)</f>
        <v>Joshua Taylor</v>
      </c>
      <c r="O64" t="str">
        <f>VLOOKUP(E64,[1]!Customer_Data[#Data],2,0)</f>
        <v>Keith Hamilton</v>
      </c>
      <c r="P64" s="15">
        <f t="shared" si="0"/>
        <v>2</v>
      </c>
      <c r="Q64">
        <f t="shared" si="5"/>
        <v>4</v>
      </c>
      <c r="R64">
        <f t="shared" si="1"/>
        <v>2020</v>
      </c>
    </row>
    <row r="65" spans="1:18" x14ac:dyDescent="0.25">
      <c r="A65" s="4" t="s">
        <v>262</v>
      </c>
      <c r="B65" s="4" t="s">
        <v>263</v>
      </c>
      <c r="C65" s="4" t="s">
        <v>19</v>
      </c>
      <c r="D65" s="4" t="s">
        <v>264</v>
      </c>
      <c r="E65" s="4" t="s">
        <v>265</v>
      </c>
      <c r="F65" s="5">
        <v>43877</v>
      </c>
      <c r="G65" s="4">
        <v>2</v>
      </c>
      <c r="H65" s="11">
        <f>VLOOKUP(B65,[1]!Product_Data[#Data],4,0)</f>
        <v>378</v>
      </c>
      <c r="I65" s="11">
        <f>VLOOKUP(B65,[1]!Product_Data[#Data],3,0)</f>
        <v>291</v>
      </c>
      <c r="J65" s="11">
        <f t="shared" si="2"/>
        <v>582</v>
      </c>
      <c r="K65" s="11">
        <f t="shared" si="3"/>
        <v>756</v>
      </c>
      <c r="L65" s="11">
        <f t="shared" si="4"/>
        <v>174</v>
      </c>
      <c r="M65" t="str">
        <f>VLOOKUP(C65,[1]!Location_Data[#Data],2,0)</f>
        <v>Berkeley</v>
      </c>
      <c r="N65" t="str">
        <f>VLOOKUP(D65,[1]!Salespeople_Data[#Data],2,0)</f>
        <v>Ernest Wheeler</v>
      </c>
      <c r="O65" t="str">
        <f>VLOOKUP(E65,[1]!Customer_Data[#Data],2,0)</f>
        <v>Stephen Greene</v>
      </c>
      <c r="P65" s="15">
        <f t="shared" si="0"/>
        <v>1</v>
      </c>
      <c r="Q65">
        <f t="shared" si="5"/>
        <v>2</v>
      </c>
      <c r="R65">
        <f t="shared" si="1"/>
        <v>2020</v>
      </c>
    </row>
    <row r="66" spans="1:18" x14ac:dyDescent="0.25">
      <c r="A66" s="2" t="s">
        <v>266</v>
      </c>
      <c r="B66" s="2" t="s">
        <v>267</v>
      </c>
      <c r="C66" s="2" t="s">
        <v>268</v>
      </c>
      <c r="D66" s="2" t="s">
        <v>269</v>
      </c>
      <c r="E66" s="2" t="s">
        <v>179</v>
      </c>
      <c r="F66" s="3">
        <v>44031</v>
      </c>
      <c r="G66" s="2">
        <v>2</v>
      </c>
      <c r="H66" s="11">
        <f>VLOOKUP(B66,[1]!Product_Data[#Data],4,0)</f>
        <v>400</v>
      </c>
      <c r="I66" s="11">
        <f>VLOOKUP(B66,[1]!Product_Data[#Data],3,0)</f>
        <v>208</v>
      </c>
      <c r="J66" s="11">
        <f t="shared" si="2"/>
        <v>416</v>
      </c>
      <c r="K66" s="11">
        <f t="shared" si="3"/>
        <v>800</v>
      </c>
      <c r="L66" s="11">
        <f t="shared" si="4"/>
        <v>384</v>
      </c>
      <c r="M66" t="str">
        <f>VLOOKUP(C66,[1]!Location_Data[#Data],2,0)</f>
        <v>Murrieta</v>
      </c>
      <c r="N66" t="str">
        <f>VLOOKUP(D66,[1]!Salespeople_Data[#Data],2,0)</f>
        <v>Kevin Butler</v>
      </c>
      <c r="O66" t="str">
        <f>VLOOKUP(E66,[1]!Customer_Data[#Data],2,0)</f>
        <v>Alan Miller</v>
      </c>
      <c r="P66" s="15">
        <f t="shared" ref="P66:P129" si="6">WEEKDAY(F66)</f>
        <v>1</v>
      </c>
      <c r="Q66">
        <f t="shared" ref="Q66:Q129" si="7">MONTH(F66)</f>
        <v>7</v>
      </c>
      <c r="R66">
        <f t="shared" ref="R66:R129" si="8">YEAR(F66)</f>
        <v>2020</v>
      </c>
    </row>
    <row r="67" spans="1:18" x14ac:dyDescent="0.25">
      <c r="A67" s="4" t="s">
        <v>270</v>
      </c>
      <c r="B67" s="4" t="s">
        <v>271</v>
      </c>
      <c r="C67" s="4" t="s">
        <v>272</v>
      </c>
      <c r="D67" s="4" t="s">
        <v>49</v>
      </c>
      <c r="E67" s="4" t="s">
        <v>273</v>
      </c>
      <c r="F67" s="5">
        <v>44147</v>
      </c>
      <c r="G67" s="4">
        <v>1</v>
      </c>
      <c r="H67" s="11">
        <f>VLOOKUP(B67,[1]!Product_Data[#Data],4,0)</f>
        <v>1587</v>
      </c>
      <c r="I67" s="11">
        <f>VLOOKUP(B67,[1]!Product_Data[#Data],3,0)</f>
        <v>1301</v>
      </c>
      <c r="J67" s="11">
        <f t="shared" ref="J67:J130" si="9">PRODUCT(I67,G67)</f>
        <v>1301</v>
      </c>
      <c r="K67" s="11">
        <f t="shared" ref="K67:K130" si="10">PRODUCT(H67,G67)</f>
        <v>1587</v>
      </c>
      <c r="L67" s="11">
        <f t="shared" ref="L67:L130" si="11">K67-J67</f>
        <v>286</v>
      </c>
      <c r="M67" t="str">
        <f>VLOOKUP(C67,[1]!Location_Data[#Data],2,0)</f>
        <v>Torrance</v>
      </c>
      <c r="N67" t="str">
        <f>VLOOKUP(D67,[1]!Salespeople_Data[#Data],2,0)</f>
        <v>Walter Cook</v>
      </c>
      <c r="O67" t="str">
        <f>VLOOKUP(E67,[1]!Customer_Data[#Data],2,0)</f>
        <v>James Williams</v>
      </c>
      <c r="P67" s="15">
        <f t="shared" si="6"/>
        <v>5</v>
      </c>
      <c r="Q67">
        <f t="shared" si="7"/>
        <v>11</v>
      </c>
      <c r="R67">
        <f t="shared" si="8"/>
        <v>2020</v>
      </c>
    </row>
    <row r="68" spans="1:18" x14ac:dyDescent="0.25">
      <c r="A68" s="2" t="s">
        <v>274</v>
      </c>
      <c r="B68" s="2" t="s">
        <v>275</v>
      </c>
      <c r="C68" s="2" t="s">
        <v>276</v>
      </c>
      <c r="D68" s="2" t="s">
        <v>40</v>
      </c>
      <c r="E68" s="2" t="s">
        <v>277</v>
      </c>
      <c r="F68" s="3">
        <v>44176</v>
      </c>
      <c r="G68" s="2">
        <v>1</v>
      </c>
      <c r="H68" s="11">
        <f>VLOOKUP(B68,[1]!Product_Data[#Data],4,0)</f>
        <v>2353</v>
      </c>
      <c r="I68" s="11">
        <f>VLOOKUP(B68,[1]!Product_Data[#Data],3,0)</f>
        <v>1788</v>
      </c>
      <c r="J68" s="11">
        <f t="shared" si="9"/>
        <v>1788</v>
      </c>
      <c r="K68" s="11">
        <f t="shared" si="10"/>
        <v>2353</v>
      </c>
      <c r="L68" s="11">
        <f t="shared" si="11"/>
        <v>565</v>
      </c>
      <c r="M68" t="str">
        <f>VLOOKUP(C68,[1]!Location_Data[#Data],2,0)</f>
        <v>Orange</v>
      </c>
      <c r="N68" t="str">
        <f>VLOOKUP(D68,[1]!Salespeople_Data[#Data],2,0)</f>
        <v>Brian Hansen</v>
      </c>
      <c r="O68" t="str">
        <f>VLOOKUP(E68,[1]!Customer_Data[#Data],2,0)</f>
        <v>Howard Lewis</v>
      </c>
      <c r="P68" s="15">
        <f t="shared" si="6"/>
        <v>6</v>
      </c>
      <c r="Q68">
        <f t="shared" si="7"/>
        <v>12</v>
      </c>
      <c r="R68">
        <f t="shared" si="8"/>
        <v>2020</v>
      </c>
    </row>
    <row r="69" spans="1:18" x14ac:dyDescent="0.25">
      <c r="A69" s="4" t="s">
        <v>278</v>
      </c>
      <c r="B69" s="4" t="s">
        <v>144</v>
      </c>
      <c r="C69" s="4" t="s">
        <v>48</v>
      </c>
      <c r="D69" s="4" t="s">
        <v>159</v>
      </c>
      <c r="E69" s="4" t="s">
        <v>279</v>
      </c>
      <c r="F69" s="5">
        <v>43965</v>
      </c>
      <c r="G69" s="4">
        <v>1</v>
      </c>
      <c r="H69" s="11">
        <f>VLOOKUP(B69,[1]!Product_Data[#Data],4,0)</f>
        <v>2410</v>
      </c>
      <c r="I69" s="11">
        <f>VLOOKUP(B69,[1]!Product_Data[#Data],3,0)</f>
        <v>1518</v>
      </c>
      <c r="J69" s="11">
        <f t="shared" si="9"/>
        <v>1518</v>
      </c>
      <c r="K69" s="11">
        <f t="shared" si="10"/>
        <v>2410</v>
      </c>
      <c r="L69" s="11">
        <f t="shared" si="11"/>
        <v>892</v>
      </c>
      <c r="M69" t="str">
        <f>VLOOKUP(C69,[1]!Location_Data[#Data],2,0)</f>
        <v>Rialto</v>
      </c>
      <c r="N69" t="str">
        <f>VLOOKUP(D69,[1]!Salespeople_Data[#Data],2,0)</f>
        <v>Bobby Russell</v>
      </c>
      <c r="O69" t="str">
        <f>VLOOKUP(E69,[1]!Customer_Data[#Data],2,0)</f>
        <v>Joshua Bennett</v>
      </c>
      <c r="P69" s="15">
        <f t="shared" si="6"/>
        <v>5</v>
      </c>
      <c r="Q69">
        <f t="shared" si="7"/>
        <v>5</v>
      </c>
      <c r="R69">
        <f t="shared" si="8"/>
        <v>2020</v>
      </c>
    </row>
    <row r="70" spans="1:18" x14ac:dyDescent="0.25">
      <c r="A70" s="2" t="s">
        <v>280</v>
      </c>
      <c r="B70" s="2" t="s">
        <v>155</v>
      </c>
      <c r="C70" s="2" t="s">
        <v>24</v>
      </c>
      <c r="D70" s="2" t="s">
        <v>20</v>
      </c>
      <c r="E70" s="2" t="s">
        <v>281</v>
      </c>
      <c r="F70" s="3">
        <v>44187</v>
      </c>
      <c r="G70" s="2">
        <v>1</v>
      </c>
      <c r="H70" s="11">
        <f>VLOOKUP(B70,[1]!Product_Data[#Data],4,0)</f>
        <v>1353</v>
      </c>
      <c r="I70" s="11">
        <f>VLOOKUP(B70,[1]!Product_Data[#Data],3,0)</f>
        <v>947</v>
      </c>
      <c r="J70" s="11">
        <f t="shared" si="9"/>
        <v>947</v>
      </c>
      <c r="K70" s="11">
        <f t="shared" si="10"/>
        <v>1353</v>
      </c>
      <c r="L70" s="11">
        <f t="shared" si="11"/>
        <v>406</v>
      </c>
      <c r="M70" t="str">
        <f>VLOOKUP(C70,[1]!Location_Data[#Data],2,0)</f>
        <v>Lancaster</v>
      </c>
      <c r="N70" t="str">
        <f>VLOOKUP(D70,[1]!Salespeople_Data[#Data],2,0)</f>
        <v>Joshua Cook</v>
      </c>
      <c r="O70" t="str">
        <f>VLOOKUP(E70,[1]!Customer_Data[#Data],2,0)</f>
        <v>Joshua Hunt</v>
      </c>
      <c r="P70" s="15">
        <f t="shared" si="6"/>
        <v>3</v>
      </c>
      <c r="Q70">
        <f t="shared" si="7"/>
        <v>12</v>
      </c>
      <c r="R70">
        <f t="shared" si="8"/>
        <v>2020</v>
      </c>
    </row>
    <row r="71" spans="1:18" x14ac:dyDescent="0.25">
      <c r="A71" s="4" t="s">
        <v>282</v>
      </c>
      <c r="B71" s="4" t="s">
        <v>235</v>
      </c>
      <c r="C71" s="4" t="s">
        <v>272</v>
      </c>
      <c r="D71" s="4" t="s">
        <v>225</v>
      </c>
      <c r="E71" s="4" t="s">
        <v>283</v>
      </c>
      <c r="F71" s="5">
        <v>44189</v>
      </c>
      <c r="G71" s="4">
        <v>1</v>
      </c>
      <c r="H71" s="11">
        <f>VLOOKUP(B71,[1]!Product_Data[#Data],4,0)</f>
        <v>1887</v>
      </c>
      <c r="I71" s="11">
        <f>VLOOKUP(B71,[1]!Product_Data[#Data],3,0)</f>
        <v>1378</v>
      </c>
      <c r="J71" s="11">
        <f t="shared" si="9"/>
        <v>1378</v>
      </c>
      <c r="K71" s="11">
        <f t="shared" si="10"/>
        <v>1887</v>
      </c>
      <c r="L71" s="11">
        <f t="shared" si="11"/>
        <v>509</v>
      </c>
      <c r="M71" t="str">
        <f>VLOOKUP(C71,[1]!Location_Data[#Data],2,0)</f>
        <v>Torrance</v>
      </c>
      <c r="N71" t="str">
        <f>VLOOKUP(D71,[1]!Salespeople_Data[#Data],2,0)</f>
        <v>Andrew Bowman</v>
      </c>
      <c r="O71" t="str">
        <f>VLOOKUP(E71,[1]!Customer_Data[#Data],2,0)</f>
        <v>Jose Lewis</v>
      </c>
      <c r="P71" s="15">
        <f t="shared" si="6"/>
        <v>5</v>
      </c>
      <c r="Q71">
        <f t="shared" si="7"/>
        <v>12</v>
      </c>
      <c r="R71">
        <f t="shared" si="8"/>
        <v>2020</v>
      </c>
    </row>
    <row r="72" spans="1:18" x14ac:dyDescent="0.25">
      <c r="A72" s="2" t="s">
        <v>284</v>
      </c>
      <c r="B72" s="2" t="s">
        <v>267</v>
      </c>
      <c r="C72" s="2" t="s">
        <v>268</v>
      </c>
      <c r="D72" s="2" t="s">
        <v>58</v>
      </c>
      <c r="E72" s="2" t="s">
        <v>59</v>
      </c>
      <c r="F72" s="3">
        <v>44030</v>
      </c>
      <c r="G72" s="2">
        <v>2</v>
      </c>
      <c r="H72" s="11">
        <f>VLOOKUP(B72,[1]!Product_Data[#Data],4,0)</f>
        <v>400</v>
      </c>
      <c r="I72" s="11">
        <f>VLOOKUP(B72,[1]!Product_Data[#Data],3,0)</f>
        <v>208</v>
      </c>
      <c r="J72" s="11">
        <f t="shared" si="9"/>
        <v>416</v>
      </c>
      <c r="K72" s="11">
        <f t="shared" si="10"/>
        <v>800</v>
      </c>
      <c r="L72" s="11">
        <f t="shared" si="11"/>
        <v>384</v>
      </c>
      <c r="M72" t="str">
        <f>VLOOKUP(C72,[1]!Location_Data[#Data],2,0)</f>
        <v>Murrieta</v>
      </c>
      <c r="N72" t="str">
        <f>VLOOKUP(D72,[1]!Salespeople_Data[#Data],2,0)</f>
        <v>Christopher Tucker</v>
      </c>
      <c r="O72" t="str">
        <f>VLOOKUP(E72,[1]!Customer_Data[#Data],2,0)</f>
        <v>Paul Henderson</v>
      </c>
      <c r="P72" s="15">
        <f t="shared" si="6"/>
        <v>7</v>
      </c>
      <c r="Q72">
        <f t="shared" si="7"/>
        <v>7</v>
      </c>
      <c r="R72">
        <f t="shared" si="8"/>
        <v>2020</v>
      </c>
    </row>
    <row r="73" spans="1:18" x14ac:dyDescent="0.25">
      <c r="A73" s="4" t="s">
        <v>285</v>
      </c>
      <c r="B73" s="4" t="s">
        <v>61</v>
      </c>
      <c r="C73" s="4" t="s">
        <v>286</v>
      </c>
      <c r="D73" s="4" t="s">
        <v>239</v>
      </c>
      <c r="E73" s="4" t="s">
        <v>287</v>
      </c>
      <c r="F73" s="5">
        <v>44175</v>
      </c>
      <c r="G73" s="4">
        <v>3</v>
      </c>
      <c r="H73" s="11">
        <f>VLOOKUP(B73,[1]!Product_Data[#Data],4,0)</f>
        <v>1889</v>
      </c>
      <c r="I73" s="11">
        <f>VLOOKUP(B73,[1]!Product_Data[#Data],3,0)</f>
        <v>945</v>
      </c>
      <c r="J73" s="11">
        <f t="shared" si="9"/>
        <v>2835</v>
      </c>
      <c r="K73" s="11">
        <f t="shared" si="10"/>
        <v>5667</v>
      </c>
      <c r="L73" s="11">
        <f t="shared" si="11"/>
        <v>2832</v>
      </c>
      <c r="M73" t="str">
        <f>VLOOKUP(C73,[1]!Location_Data[#Data],2,0)</f>
        <v>El Monte</v>
      </c>
      <c r="N73" t="str">
        <f>VLOOKUP(D73,[1]!Salespeople_Data[#Data],2,0)</f>
        <v>John Reyes</v>
      </c>
      <c r="O73" t="str">
        <f>VLOOKUP(E73,[1]!Customer_Data[#Data],2,0)</f>
        <v>Billy Miller</v>
      </c>
      <c r="P73" s="15">
        <f t="shared" si="6"/>
        <v>5</v>
      </c>
      <c r="Q73">
        <f t="shared" si="7"/>
        <v>12</v>
      </c>
      <c r="R73">
        <f t="shared" si="8"/>
        <v>2020</v>
      </c>
    </row>
    <row r="74" spans="1:18" x14ac:dyDescent="0.25">
      <c r="A74" s="2" t="s">
        <v>288</v>
      </c>
      <c r="B74" s="2" t="s">
        <v>289</v>
      </c>
      <c r="C74" s="2" t="s">
        <v>74</v>
      </c>
      <c r="D74" s="2" t="s">
        <v>96</v>
      </c>
      <c r="E74" s="2" t="s">
        <v>290</v>
      </c>
      <c r="F74" s="3">
        <v>44121</v>
      </c>
      <c r="G74" s="2">
        <v>4</v>
      </c>
      <c r="H74" s="11">
        <f>VLOOKUP(B74,[1]!Product_Data[#Data],4,0)</f>
        <v>368</v>
      </c>
      <c r="I74" s="11">
        <f>VLOOKUP(B74,[1]!Product_Data[#Data],3,0)</f>
        <v>294</v>
      </c>
      <c r="J74" s="11">
        <f t="shared" si="9"/>
        <v>1176</v>
      </c>
      <c r="K74" s="11">
        <f t="shared" si="10"/>
        <v>1472</v>
      </c>
      <c r="L74" s="11">
        <f t="shared" si="11"/>
        <v>296</v>
      </c>
      <c r="M74" t="str">
        <f>VLOOKUP(C74,[1]!Location_Data[#Data],2,0)</f>
        <v>West Covina</v>
      </c>
      <c r="N74" t="str">
        <f>VLOOKUP(D74,[1]!Salespeople_Data[#Data],2,0)</f>
        <v>Brian Thomas</v>
      </c>
      <c r="O74" t="str">
        <f>VLOOKUP(E74,[1]!Customer_Data[#Data],2,0)</f>
        <v>Keith Moore</v>
      </c>
      <c r="P74" s="15">
        <f t="shared" si="6"/>
        <v>7</v>
      </c>
      <c r="Q74">
        <f t="shared" si="7"/>
        <v>10</v>
      </c>
      <c r="R74">
        <f t="shared" si="8"/>
        <v>2020</v>
      </c>
    </row>
    <row r="75" spans="1:18" x14ac:dyDescent="0.25">
      <c r="A75" s="4" t="s">
        <v>291</v>
      </c>
      <c r="B75" s="4" t="s">
        <v>267</v>
      </c>
      <c r="C75" s="4" t="s">
        <v>204</v>
      </c>
      <c r="D75" s="4" t="s">
        <v>111</v>
      </c>
      <c r="E75" s="4" t="s">
        <v>292</v>
      </c>
      <c r="F75" s="5">
        <v>43895</v>
      </c>
      <c r="G75" s="4">
        <v>3</v>
      </c>
      <c r="H75" s="11">
        <f>VLOOKUP(B75,[1]!Product_Data[#Data],4,0)</f>
        <v>400</v>
      </c>
      <c r="I75" s="11">
        <f>VLOOKUP(B75,[1]!Product_Data[#Data],3,0)</f>
        <v>208</v>
      </c>
      <c r="J75" s="11">
        <f t="shared" si="9"/>
        <v>624</v>
      </c>
      <c r="K75" s="11">
        <f t="shared" si="10"/>
        <v>1200</v>
      </c>
      <c r="L75" s="11">
        <f t="shared" si="11"/>
        <v>576</v>
      </c>
      <c r="M75" t="str">
        <f>VLOOKUP(C75,[1]!Location_Data[#Data],2,0)</f>
        <v>Corona</v>
      </c>
      <c r="N75" t="str">
        <f>VLOOKUP(D75,[1]!Salespeople_Data[#Data],2,0)</f>
        <v>Ryan Welch</v>
      </c>
      <c r="O75" t="str">
        <f>VLOOKUP(E75,[1]!Customer_Data[#Data],2,0)</f>
        <v>Clarence Grant</v>
      </c>
      <c r="P75" s="15">
        <f t="shared" si="6"/>
        <v>5</v>
      </c>
      <c r="Q75">
        <f t="shared" si="7"/>
        <v>3</v>
      </c>
      <c r="R75">
        <f t="shared" si="8"/>
        <v>2020</v>
      </c>
    </row>
    <row r="76" spans="1:18" x14ac:dyDescent="0.25">
      <c r="A76" s="2" t="s">
        <v>293</v>
      </c>
      <c r="B76" s="2" t="s">
        <v>203</v>
      </c>
      <c r="C76" s="2" t="s">
        <v>253</v>
      </c>
      <c r="D76" s="2" t="s">
        <v>191</v>
      </c>
      <c r="E76" s="2" t="s">
        <v>294</v>
      </c>
      <c r="F76" s="3">
        <v>43887</v>
      </c>
      <c r="G76" s="2">
        <v>2</v>
      </c>
      <c r="H76" s="11">
        <f>VLOOKUP(B76,[1]!Product_Data[#Data],4,0)</f>
        <v>1414</v>
      </c>
      <c r="I76" s="11">
        <f>VLOOKUP(B76,[1]!Product_Data[#Data],3,0)</f>
        <v>962</v>
      </c>
      <c r="J76" s="11">
        <f t="shared" si="9"/>
        <v>1924</v>
      </c>
      <c r="K76" s="11">
        <f t="shared" si="10"/>
        <v>2828</v>
      </c>
      <c r="L76" s="11">
        <f t="shared" si="11"/>
        <v>904</v>
      </c>
      <c r="M76" t="str">
        <f>VLOOKUP(C76,[1]!Location_Data[#Data],2,0)</f>
        <v>Bakersfield</v>
      </c>
      <c r="N76" t="str">
        <f>VLOOKUP(D76,[1]!Salespeople_Data[#Data],2,0)</f>
        <v>Robert Reed</v>
      </c>
      <c r="O76" t="str">
        <f>VLOOKUP(E76,[1]!Customer_Data[#Data],2,0)</f>
        <v>Eric Bowman</v>
      </c>
      <c r="P76" s="15">
        <f t="shared" si="6"/>
        <v>4</v>
      </c>
      <c r="Q76">
        <f t="shared" si="7"/>
        <v>2</v>
      </c>
      <c r="R76">
        <f t="shared" si="8"/>
        <v>2020</v>
      </c>
    </row>
    <row r="77" spans="1:18" x14ac:dyDescent="0.25">
      <c r="A77" s="4" t="s">
        <v>295</v>
      </c>
      <c r="B77" s="4" t="s">
        <v>152</v>
      </c>
      <c r="C77" s="4" t="s">
        <v>276</v>
      </c>
      <c r="D77" s="4" t="s">
        <v>191</v>
      </c>
      <c r="E77" s="4" t="s">
        <v>296</v>
      </c>
      <c r="F77" s="5">
        <v>43841</v>
      </c>
      <c r="G77" s="4">
        <v>1</v>
      </c>
      <c r="H77" s="11">
        <f>VLOOKUP(B77,[1]!Product_Data[#Data],4,0)</f>
        <v>951</v>
      </c>
      <c r="I77" s="11">
        <f>VLOOKUP(B77,[1]!Product_Data[#Data],3,0)</f>
        <v>504</v>
      </c>
      <c r="J77" s="11">
        <f t="shared" si="9"/>
        <v>504</v>
      </c>
      <c r="K77" s="11">
        <f t="shared" si="10"/>
        <v>951</v>
      </c>
      <c r="L77" s="11">
        <f t="shared" si="11"/>
        <v>447</v>
      </c>
      <c r="M77" t="str">
        <f>VLOOKUP(C77,[1]!Location_Data[#Data],2,0)</f>
        <v>Orange</v>
      </c>
      <c r="N77" t="str">
        <f>VLOOKUP(D77,[1]!Salespeople_Data[#Data],2,0)</f>
        <v>Robert Reed</v>
      </c>
      <c r="O77" t="str">
        <f>VLOOKUP(E77,[1]!Customer_Data[#Data],2,0)</f>
        <v>Raymond Barnes</v>
      </c>
      <c r="P77" s="15">
        <f t="shared" si="6"/>
        <v>7</v>
      </c>
      <c r="Q77">
        <f t="shared" si="7"/>
        <v>1</v>
      </c>
      <c r="R77">
        <f t="shared" si="8"/>
        <v>2020</v>
      </c>
    </row>
    <row r="78" spans="1:18" x14ac:dyDescent="0.25">
      <c r="A78" s="2" t="s">
        <v>297</v>
      </c>
      <c r="B78" s="2" t="s">
        <v>114</v>
      </c>
      <c r="C78" s="2" t="s">
        <v>272</v>
      </c>
      <c r="D78" s="2" t="s">
        <v>298</v>
      </c>
      <c r="E78" s="2" t="s">
        <v>299</v>
      </c>
      <c r="F78" s="3">
        <v>44085</v>
      </c>
      <c r="G78" s="2">
        <v>4</v>
      </c>
      <c r="H78" s="11">
        <f>VLOOKUP(B78,[1]!Product_Data[#Data],4,0)</f>
        <v>545</v>
      </c>
      <c r="I78" s="11">
        <f>VLOOKUP(B78,[1]!Product_Data[#Data],3,0)</f>
        <v>425</v>
      </c>
      <c r="J78" s="11">
        <f t="shared" si="9"/>
        <v>1700</v>
      </c>
      <c r="K78" s="11">
        <f t="shared" si="10"/>
        <v>2180</v>
      </c>
      <c r="L78" s="11">
        <f t="shared" si="11"/>
        <v>480</v>
      </c>
      <c r="M78" t="str">
        <f>VLOOKUP(C78,[1]!Location_Data[#Data],2,0)</f>
        <v>Torrance</v>
      </c>
      <c r="N78" t="str">
        <f>VLOOKUP(D78,[1]!Salespeople_Data[#Data],2,0)</f>
        <v>Kenneth Fields</v>
      </c>
      <c r="O78" t="str">
        <f>VLOOKUP(E78,[1]!Customer_Data[#Data],2,0)</f>
        <v>Kenneth Ryan</v>
      </c>
      <c r="P78" s="15">
        <f t="shared" si="6"/>
        <v>6</v>
      </c>
      <c r="Q78">
        <f t="shared" si="7"/>
        <v>9</v>
      </c>
      <c r="R78">
        <f t="shared" si="8"/>
        <v>2020</v>
      </c>
    </row>
    <row r="79" spans="1:18" x14ac:dyDescent="0.25">
      <c r="A79" s="4" t="s">
        <v>300</v>
      </c>
      <c r="B79" s="4" t="s">
        <v>177</v>
      </c>
      <c r="C79" s="4" t="s">
        <v>24</v>
      </c>
      <c r="D79" s="4" t="s">
        <v>257</v>
      </c>
      <c r="E79" s="4" t="s">
        <v>279</v>
      </c>
      <c r="F79" s="5">
        <v>43870</v>
      </c>
      <c r="G79" s="4">
        <v>3</v>
      </c>
      <c r="H79" s="11">
        <f>VLOOKUP(B79,[1]!Product_Data[#Data],4,0)</f>
        <v>2497</v>
      </c>
      <c r="I79" s="11">
        <f>VLOOKUP(B79,[1]!Product_Data[#Data],3,0)</f>
        <v>1473</v>
      </c>
      <c r="J79" s="11">
        <f t="shared" si="9"/>
        <v>4419</v>
      </c>
      <c r="K79" s="11">
        <f t="shared" si="10"/>
        <v>7491</v>
      </c>
      <c r="L79" s="11">
        <f t="shared" si="11"/>
        <v>3072</v>
      </c>
      <c r="M79" t="str">
        <f>VLOOKUP(C79,[1]!Location_Data[#Data],2,0)</f>
        <v>Lancaster</v>
      </c>
      <c r="N79" t="str">
        <f>VLOOKUP(D79,[1]!Salespeople_Data[#Data],2,0)</f>
        <v>Jerry Perry</v>
      </c>
      <c r="O79" t="str">
        <f>VLOOKUP(E79,[1]!Customer_Data[#Data],2,0)</f>
        <v>Joshua Bennett</v>
      </c>
      <c r="P79" s="15">
        <f t="shared" si="6"/>
        <v>1</v>
      </c>
      <c r="Q79">
        <f t="shared" si="7"/>
        <v>2</v>
      </c>
      <c r="R79">
        <f t="shared" si="8"/>
        <v>2020</v>
      </c>
    </row>
    <row r="80" spans="1:18" x14ac:dyDescent="0.25">
      <c r="A80" s="2" t="s">
        <v>301</v>
      </c>
      <c r="B80" s="2" t="s">
        <v>104</v>
      </c>
      <c r="C80" s="2" t="s">
        <v>302</v>
      </c>
      <c r="D80" s="2" t="s">
        <v>101</v>
      </c>
      <c r="E80" s="2" t="s">
        <v>303</v>
      </c>
      <c r="F80" s="3">
        <v>44161</v>
      </c>
      <c r="G80" s="2">
        <v>1</v>
      </c>
      <c r="H80" s="11">
        <f>VLOOKUP(B80,[1]!Product_Data[#Data],4,0)</f>
        <v>1671</v>
      </c>
      <c r="I80" s="11">
        <f>VLOOKUP(B80,[1]!Product_Data[#Data],3,0)</f>
        <v>1220</v>
      </c>
      <c r="J80" s="11">
        <f t="shared" si="9"/>
        <v>1220</v>
      </c>
      <c r="K80" s="11">
        <f t="shared" si="10"/>
        <v>1671</v>
      </c>
      <c r="L80" s="11">
        <f t="shared" si="11"/>
        <v>451</v>
      </c>
      <c r="M80" t="str">
        <f>VLOOKUP(C80,[1]!Location_Data[#Data],2,0)</f>
        <v>Santa Rosa</v>
      </c>
      <c r="N80" t="str">
        <f>VLOOKUP(D80,[1]!Salespeople_Data[#Data],2,0)</f>
        <v>Scott Clark</v>
      </c>
      <c r="O80" t="str">
        <f>VLOOKUP(E80,[1]!Customer_Data[#Data],2,0)</f>
        <v>Johnny Hawkins</v>
      </c>
      <c r="P80" s="15">
        <f t="shared" si="6"/>
        <v>5</v>
      </c>
      <c r="Q80">
        <f t="shared" si="7"/>
        <v>11</v>
      </c>
      <c r="R80">
        <f t="shared" si="8"/>
        <v>2020</v>
      </c>
    </row>
    <row r="81" spans="1:18" x14ac:dyDescent="0.25">
      <c r="A81" s="4" t="s">
        <v>304</v>
      </c>
      <c r="B81" s="4" t="s">
        <v>305</v>
      </c>
      <c r="C81" s="4" t="s">
        <v>249</v>
      </c>
      <c r="D81" s="4" t="s">
        <v>58</v>
      </c>
      <c r="E81" s="4" t="s">
        <v>306</v>
      </c>
      <c r="F81" s="5">
        <v>44078</v>
      </c>
      <c r="G81" s="4">
        <v>2</v>
      </c>
      <c r="H81" s="11">
        <f>VLOOKUP(B81,[1]!Product_Data[#Data],4,0)</f>
        <v>504</v>
      </c>
      <c r="I81" s="11">
        <f>VLOOKUP(B81,[1]!Product_Data[#Data],3,0)</f>
        <v>408</v>
      </c>
      <c r="J81" s="11">
        <f t="shared" si="9"/>
        <v>816</v>
      </c>
      <c r="K81" s="11">
        <f t="shared" si="10"/>
        <v>1008</v>
      </c>
      <c r="L81" s="11">
        <f t="shared" si="11"/>
        <v>192</v>
      </c>
      <c r="M81" t="str">
        <f>VLOOKUP(C81,[1]!Location_Data[#Data],2,0)</f>
        <v>Roseville</v>
      </c>
      <c r="N81" t="str">
        <f>VLOOKUP(D81,[1]!Salespeople_Data[#Data],2,0)</f>
        <v>Christopher Tucker</v>
      </c>
      <c r="O81" t="str">
        <f>VLOOKUP(E81,[1]!Customer_Data[#Data],2,0)</f>
        <v>Sean Black</v>
      </c>
      <c r="P81" s="15">
        <f t="shared" si="6"/>
        <v>6</v>
      </c>
      <c r="Q81">
        <f t="shared" si="7"/>
        <v>9</v>
      </c>
      <c r="R81">
        <f t="shared" si="8"/>
        <v>2020</v>
      </c>
    </row>
    <row r="82" spans="1:18" x14ac:dyDescent="0.25">
      <c r="A82" s="2" t="s">
        <v>307</v>
      </c>
      <c r="B82" s="2" t="s">
        <v>33</v>
      </c>
      <c r="C82" s="2" t="s">
        <v>74</v>
      </c>
      <c r="D82" s="2" t="s">
        <v>308</v>
      </c>
      <c r="E82" s="2" t="s">
        <v>309</v>
      </c>
      <c r="F82" s="3">
        <v>43929</v>
      </c>
      <c r="G82" s="2">
        <v>2</v>
      </c>
      <c r="H82" s="11">
        <f>VLOOKUP(B82,[1]!Product_Data[#Data],4,0)</f>
        <v>1582</v>
      </c>
      <c r="I82" s="11">
        <f>VLOOKUP(B82,[1]!Product_Data[#Data],3,0)</f>
        <v>1234</v>
      </c>
      <c r="J82" s="11">
        <f t="shared" si="9"/>
        <v>2468</v>
      </c>
      <c r="K82" s="11">
        <f t="shared" si="10"/>
        <v>3164</v>
      </c>
      <c r="L82" s="11">
        <f t="shared" si="11"/>
        <v>696</v>
      </c>
      <c r="M82" t="str">
        <f>VLOOKUP(C82,[1]!Location_Data[#Data],2,0)</f>
        <v>West Covina</v>
      </c>
      <c r="N82" t="str">
        <f>VLOOKUP(D82,[1]!Salespeople_Data[#Data],2,0)</f>
        <v>Fred Robertson</v>
      </c>
      <c r="O82" t="str">
        <f>VLOOKUP(E82,[1]!Customer_Data[#Data],2,0)</f>
        <v>Sean Woods</v>
      </c>
      <c r="P82" s="15">
        <f t="shared" si="6"/>
        <v>4</v>
      </c>
      <c r="Q82">
        <f t="shared" si="7"/>
        <v>4</v>
      </c>
      <c r="R82">
        <f t="shared" si="8"/>
        <v>2020</v>
      </c>
    </row>
    <row r="83" spans="1:18" x14ac:dyDescent="0.25">
      <c r="A83" s="4" t="s">
        <v>310</v>
      </c>
      <c r="B83" s="4" t="s">
        <v>311</v>
      </c>
      <c r="C83" s="4" t="s">
        <v>174</v>
      </c>
      <c r="D83" s="4" t="s">
        <v>239</v>
      </c>
      <c r="E83" s="4" t="s">
        <v>312</v>
      </c>
      <c r="F83" s="5">
        <v>44114</v>
      </c>
      <c r="G83" s="4">
        <v>4</v>
      </c>
      <c r="H83" s="11">
        <f>VLOOKUP(B83,[1]!Product_Data[#Data],4,0)</f>
        <v>1743</v>
      </c>
      <c r="I83" s="11">
        <f>VLOOKUP(B83,[1]!Product_Data[#Data],3,0)</f>
        <v>872</v>
      </c>
      <c r="J83" s="11">
        <f t="shared" si="9"/>
        <v>3488</v>
      </c>
      <c r="K83" s="11">
        <f t="shared" si="10"/>
        <v>6972</v>
      </c>
      <c r="L83" s="11">
        <f t="shared" si="11"/>
        <v>3484</v>
      </c>
      <c r="M83" t="str">
        <f>VLOOKUP(C83,[1]!Location_Data[#Data],2,0)</f>
        <v>Norwalk</v>
      </c>
      <c r="N83" t="str">
        <f>VLOOKUP(D83,[1]!Salespeople_Data[#Data],2,0)</f>
        <v>John Reyes</v>
      </c>
      <c r="O83" t="str">
        <f>VLOOKUP(E83,[1]!Customer_Data[#Data],2,0)</f>
        <v>Adam Jenkins</v>
      </c>
      <c r="P83" s="15">
        <f t="shared" si="6"/>
        <v>7</v>
      </c>
      <c r="Q83">
        <f t="shared" si="7"/>
        <v>10</v>
      </c>
      <c r="R83">
        <f t="shared" si="8"/>
        <v>2020</v>
      </c>
    </row>
    <row r="84" spans="1:18" x14ac:dyDescent="0.25">
      <c r="A84" s="2" t="s">
        <v>313</v>
      </c>
      <c r="B84" s="2" t="s">
        <v>155</v>
      </c>
      <c r="C84" s="2" t="s">
        <v>24</v>
      </c>
      <c r="D84" s="2" t="s">
        <v>225</v>
      </c>
      <c r="E84" s="2" t="s">
        <v>314</v>
      </c>
      <c r="F84" s="3">
        <v>44121</v>
      </c>
      <c r="G84" s="2">
        <v>1</v>
      </c>
      <c r="H84" s="11">
        <f>VLOOKUP(B84,[1]!Product_Data[#Data],4,0)</f>
        <v>1353</v>
      </c>
      <c r="I84" s="11">
        <f>VLOOKUP(B84,[1]!Product_Data[#Data],3,0)</f>
        <v>947</v>
      </c>
      <c r="J84" s="11">
        <f t="shared" si="9"/>
        <v>947</v>
      </c>
      <c r="K84" s="11">
        <f t="shared" si="10"/>
        <v>1353</v>
      </c>
      <c r="L84" s="11">
        <f t="shared" si="11"/>
        <v>406</v>
      </c>
      <c r="M84" t="str">
        <f>VLOOKUP(C84,[1]!Location_Data[#Data],2,0)</f>
        <v>Lancaster</v>
      </c>
      <c r="N84" t="str">
        <f>VLOOKUP(D84,[1]!Salespeople_Data[#Data],2,0)</f>
        <v>Andrew Bowman</v>
      </c>
      <c r="O84" t="str">
        <f>VLOOKUP(E84,[1]!Customer_Data[#Data],2,0)</f>
        <v>Dennis Morris</v>
      </c>
      <c r="P84" s="15">
        <f t="shared" si="6"/>
        <v>7</v>
      </c>
      <c r="Q84">
        <f t="shared" si="7"/>
        <v>10</v>
      </c>
      <c r="R84">
        <f t="shared" si="8"/>
        <v>2020</v>
      </c>
    </row>
    <row r="85" spans="1:18" x14ac:dyDescent="0.25">
      <c r="A85" s="4" t="s">
        <v>315</v>
      </c>
      <c r="B85" s="4" t="s">
        <v>47</v>
      </c>
      <c r="C85" s="4" t="s">
        <v>316</v>
      </c>
      <c r="D85" s="4" t="s">
        <v>159</v>
      </c>
      <c r="E85" s="4" t="s">
        <v>317</v>
      </c>
      <c r="F85" s="5">
        <v>44176</v>
      </c>
      <c r="G85" s="4">
        <v>1</v>
      </c>
      <c r="H85" s="11">
        <f>VLOOKUP(B85,[1]!Product_Data[#Data],4,0)</f>
        <v>1812</v>
      </c>
      <c r="I85" s="11">
        <f>VLOOKUP(B85,[1]!Product_Data[#Data],3,0)</f>
        <v>1305</v>
      </c>
      <c r="J85" s="11">
        <f t="shared" si="9"/>
        <v>1305</v>
      </c>
      <c r="K85" s="11">
        <f t="shared" si="10"/>
        <v>1812</v>
      </c>
      <c r="L85" s="11">
        <f t="shared" si="11"/>
        <v>507</v>
      </c>
      <c r="M85" t="str">
        <f>VLOOKUP(C85,[1]!Location_Data[#Data],2,0)</f>
        <v>East Los Angeles</v>
      </c>
      <c r="N85" t="str">
        <f>VLOOKUP(D85,[1]!Salespeople_Data[#Data],2,0)</f>
        <v>Bobby Russell</v>
      </c>
      <c r="O85" t="str">
        <f>VLOOKUP(E85,[1]!Customer_Data[#Data],2,0)</f>
        <v>Jimmy Morrison</v>
      </c>
      <c r="P85" s="15">
        <f t="shared" si="6"/>
        <v>6</v>
      </c>
      <c r="Q85">
        <f t="shared" si="7"/>
        <v>12</v>
      </c>
      <c r="R85">
        <f t="shared" si="8"/>
        <v>2020</v>
      </c>
    </row>
    <row r="86" spans="1:18" x14ac:dyDescent="0.25">
      <c r="A86" s="2" t="s">
        <v>318</v>
      </c>
      <c r="B86" s="2" t="s">
        <v>271</v>
      </c>
      <c r="C86" s="2" t="s">
        <v>276</v>
      </c>
      <c r="D86" s="2" t="s">
        <v>116</v>
      </c>
      <c r="E86" s="2" t="s">
        <v>319</v>
      </c>
      <c r="F86" s="3">
        <v>44025</v>
      </c>
      <c r="G86" s="2">
        <v>1</v>
      </c>
      <c r="H86" s="11">
        <f>VLOOKUP(B86,[1]!Product_Data[#Data],4,0)</f>
        <v>1587</v>
      </c>
      <c r="I86" s="11">
        <f>VLOOKUP(B86,[1]!Product_Data[#Data],3,0)</f>
        <v>1301</v>
      </c>
      <c r="J86" s="11">
        <f t="shared" si="9"/>
        <v>1301</v>
      </c>
      <c r="K86" s="11">
        <f t="shared" si="10"/>
        <v>1587</v>
      </c>
      <c r="L86" s="11">
        <f t="shared" si="11"/>
        <v>286</v>
      </c>
      <c r="M86" t="str">
        <f>VLOOKUP(C86,[1]!Location_Data[#Data],2,0)</f>
        <v>Orange</v>
      </c>
      <c r="N86" t="str">
        <f>VLOOKUP(D86,[1]!Salespeople_Data[#Data],2,0)</f>
        <v>Roger Ramos</v>
      </c>
      <c r="O86" t="str">
        <f>VLOOKUP(E86,[1]!Customer_Data[#Data],2,0)</f>
        <v>Walter Watson</v>
      </c>
      <c r="P86" s="15">
        <f t="shared" si="6"/>
        <v>2</v>
      </c>
      <c r="Q86">
        <f t="shared" si="7"/>
        <v>7</v>
      </c>
      <c r="R86">
        <f t="shared" si="8"/>
        <v>2020</v>
      </c>
    </row>
    <row r="87" spans="1:18" x14ac:dyDescent="0.25">
      <c r="A87" s="4" t="s">
        <v>320</v>
      </c>
      <c r="B87" s="4" t="s">
        <v>321</v>
      </c>
      <c r="C87" s="4" t="s">
        <v>322</v>
      </c>
      <c r="D87" s="4" t="s">
        <v>159</v>
      </c>
      <c r="E87" s="4" t="s">
        <v>323</v>
      </c>
      <c r="F87" s="5">
        <v>44130</v>
      </c>
      <c r="G87" s="4">
        <v>1</v>
      </c>
      <c r="H87" s="11">
        <f>VLOOKUP(B87,[1]!Product_Data[#Data],4,0)</f>
        <v>2391</v>
      </c>
      <c r="I87" s="11">
        <f>VLOOKUP(B87,[1]!Product_Data[#Data],3,0)</f>
        <v>1291</v>
      </c>
      <c r="J87" s="11">
        <f t="shared" si="9"/>
        <v>1291</v>
      </c>
      <c r="K87" s="11">
        <f t="shared" si="10"/>
        <v>2391</v>
      </c>
      <c r="L87" s="11">
        <f t="shared" si="11"/>
        <v>1100</v>
      </c>
      <c r="M87" t="str">
        <f>VLOOKUP(C87,[1]!Location_Data[#Data],2,0)</f>
        <v>Rancho Cucamonga</v>
      </c>
      <c r="N87" t="str">
        <f>VLOOKUP(D87,[1]!Salespeople_Data[#Data],2,0)</f>
        <v>Bobby Russell</v>
      </c>
      <c r="O87" t="str">
        <f>VLOOKUP(E87,[1]!Customer_Data[#Data],2,0)</f>
        <v>Douglas Franklin</v>
      </c>
      <c r="P87" s="15">
        <f t="shared" si="6"/>
        <v>2</v>
      </c>
      <c r="Q87">
        <f t="shared" si="7"/>
        <v>10</v>
      </c>
      <c r="R87">
        <f t="shared" si="8"/>
        <v>2020</v>
      </c>
    </row>
    <row r="88" spans="1:18" x14ac:dyDescent="0.25">
      <c r="A88" s="2" t="s">
        <v>324</v>
      </c>
      <c r="B88" s="2" t="s">
        <v>325</v>
      </c>
      <c r="C88" s="2" t="s">
        <v>174</v>
      </c>
      <c r="D88" s="2" t="s">
        <v>15</v>
      </c>
      <c r="E88" s="2" t="s">
        <v>326</v>
      </c>
      <c r="F88" s="3">
        <v>44149</v>
      </c>
      <c r="G88" s="2">
        <v>1</v>
      </c>
      <c r="H88" s="11">
        <f>VLOOKUP(B88,[1]!Product_Data[#Data],4,0)</f>
        <v>1526</v>
      </c>
      <c r="I88" s="11">
        <f>VLOOKUP(B88,[1]!Product_Data[#Data],3,0)</f>
        <v>1251</v>
      </c>
      <c r="J88" s="11">
        <f t="shared" si="9"/>
        <v>1251</v>
      </c>
      <c r="K88" s="11">
        <f t="shared" si="10"/>
        <v>1526</v>
      </c>
      <c r="L88" s="11">
        <f t="shared" si="11"/>
        <v>275</v>
      </c>
      <c r="M88" t="str">
        <f>VLOOKUP(C88,[1]!Location_Data[#Data],2,0)</f>
        <v>Norwalk</v>
      </c>
      <c r="N88" t="str">
        <f>VLOOKUP(D88,[1]!Salespeople_Data[#Data],2,0)</f>
        <v>Ryan Butler</v>
      </c>
      <c r="O88" t="str">
        <f>VLOOKUP(E88,[1]!Customer_Data[#Data],2,0)</f>
        <v>Kevin Willis</v>
      </c>
      <c r="P88" s="15">
        <f t="shared" si="6"/>
        <v>7</v>
      </c>
      <c r="Q88">
        <f t="shared" si="7"/>
        <v>11</v>
      </c>
      <c r="R88">
        <f t="shared" si="8"/>
        <v>2020</v>
      </c>
    </row>
    <row r="89" spans="1:18" x14ac:dyDescent="0.25">
      <c r="A89" s="4" t="s">
        <v>327</v>
      </c>
      <c r="B89" s="4" t="s">
        <v>23</v>
      </c>
      <c r="C89" s="4" t="s">
        <v>156</v>
      </c>
      <c r="D89" s="4" t="s">
        <v>250</v>
      </c>
      <c r="E89" s="4" t="s">
        <v>328</v>
      </c>
      <c r="F89" s="5">
        <v>43849</v>
      </c>
      <c r="G89" s="4">
        <v>1</v>
      </c>
      <c r="H89" s="11">
        <f>VLOOKUP(B89,[1]!Product_Data[#Data],4,0)</f>
        <v>1052</v>
      </c>
      <c r="I89" s="11">
        <f>VLOOKUP(B89,[1]!Product_Data[#Data],3,0)</f>
        <v>589</v>
      </c>
      <c r="J89" s="11">
        <f t="shared" si="9"/>
        <v>589</v>
      </c>
      <c r="K89" s="11">
        <f t="shared" si="10"/>
        <v>1052</v>
      </c>
      <c r="L89" s="11">
        <f t="shared" si="11"/>
        <v>463</v>
      </c>
      <c r="M89" t="str">
        <f>VLOOKUP(C89,[1]!Location_Data[#Data],2,0)</f>
        <v>Sacramento</v>
      </c>
      <c r="N89" t="str">
        <f>VLOOKUP(D89,[1]!Salespeople_Data[#Data],2,0)</f>
        <v>Martin Carr</v>
      </c>
      <c r="O89" t="str">
        <f>VLOOKUP(E89,[1]!Customer_Data[#Data],2,0)</f>
        <v>Charles Sims</v>
      </c>
      <c r="P89" s="15">
        <f t="shared" si="6"/>
        <v>1</v>
      </c>
      <c r="Q89">
        <f t="shared" si="7"/>
        <v>1</v>
      </c>
      <c r="R89">
        <f t="shared" si="8"/>
        <v>2020</v>
      </c>
    </row>
    <row r="90" spans="1:18" x14ac:dyDescent="0.25">
      <c r="A90" s="2" t="s">
        <v>329</v>
      </c>
      <c r="B90" s="2" t="s">
        <v>330</v>
      </c>
      <c r="C90" s="2" t="s">
        <v>331</v>
      </c>
      <c r="D90" s="2" t="s">
        <v>250</v>
      </c>
      <c r="E90" s="2" t="s">
        <v>332</v>
      </c>
      <c r="F90" s="3">
        <v>43833</v>
      </c>
      <c r="G90" s="2">
        <v>1</v>
      </c>
      <c r="H90" s="11">
        <f>VLOOKUP(B90,[1]!Product_Data[#Data],4,0)</f>
        <v>1635</v>
      </c>
      <c r="I90" s="11">
        <f>VLOOKUP(B90,[1]!Product_Data[#Data],3,0)</f>
        <v>1046</v>
      </c>
      <c r="J90" s="11">
        <f t="shared" si="9"/>
        <v>1046</v>
      </c>
      <c r="K90" s="11">
        <f t="shared" si="10"/>
        <v>1635</v>
      </c>
      <c r="L90" s="11">
        <f t="shared" si="11"/>
        <v>589</v>
      </c>
      <c r="M90" t="str">
        <f>VLOOKUP(C90,[1]!Location_Data[#Data],2,0)</f>
        <v>Sunnyvale</v>
      </c>
      <c r="N90" t="str">
        <f>VLOOKUP(D90,[1]!Salespeople_Data[#Data],2,0)</f>
        <v>Martin Carr</v>
      </c>
      <c r="O90" t="str">
        <f>VLOOKUP(E90,[1]!Customer_Data[#Data],2,0)</f>
        <v>Russell Grant</v>
      </c>
      <c r="P90" s="15">
        <f t="shared" si="6"/>
        <v>6</v>
      </c>
      <c r="Q90">
        <f t="shared" si="7"/>
        <v>1</v>
      </c>
      <c r="R90">
        <f t="shared" si="8"/>
        <v>2020</v>
      </c>
    </row>
    <row r="91" spans="1:18" x14ac:dyDescent="0.25">
      <c r="A91" s="4" t="s">
        <v>333</v>
      </c>
      <c r="B91" s="4" t="s">
        <v>263</v>
      </c>
      <c r="C91" s="4" t="s">
        <v>95</v>
      </c>
      <c r="D91" s="4" t="s">
        <v>53</v>
      </c>
      <c r="E91" s="4" t="s">
        <v>334</v>
      </c>
      <c r="F91" s="5">
        <v>44039</v>
      </c>
      <c r="G91" s="4">
        <v>1</v>
      </c>
      <c r="H91" s="11">
        <f>VLOOKUP(B91,[1]!Product_Data[#Data],4,0)</f>
        <v>378</v>
      </c>
      <c r="I91" s="11">
        <f>VLOOKUP(B91,[1]!Product_Data[#Data],3,0)</f>
        <v>291</v>
      </c>
      <c r="J91" s="11">
        <f t="shared" si="9"/>
        <v>291</v>
      </c>
      <c r="K91" s="11">
        <f t="shared" si="10"/>
        <v>378</v>
      </c>
      <c r="L91" s="11">
        <f t="shared" si="11"/>
        <v>87</v>
      </c>
      <c r="M91" t="str">
        <f>VLOOKUP(C91,[1]!Location_Data[#Data],2,0)</f>
        <v>Fullerton</v>
      </c>
      <c r="N91" t="str">
        <f>VLOOKUP(D91,[1]!Salespeople_Data[#Data],2,0)</f>
        <v>Scott Mason</v>
      </c>
      <c r="O91" t="str">
        <f>VLOOKUP(E91,[1]!Customer_Data[#Data],2,0)</f>
        <v>Gregory Porter</v>
      </c>
      <c r="P91" s="15">
        <f t="shared" si="6"/>
        <v>2</v>
      </c>
      <c r="Q91">
        <f t="shared" si="7"/>
        <v>7</v>
      </c>
      <c r="R91">
        <f t="shared" si="8"/>
        <v>2020</v>
      </c>
    </row>
    <row r="92" spans="1:18" x14ac:dyDescent="0.25">
      <c r="A92" s="2" t="s">
        <v>335</v>
      </c>
      <c r="B92" s="2" t="s">
        <v>104</v>
      </c>
      <c r="C92" s="2" t="s">
        <v>66</v>
      </c>
      <c r="D92" s="2" t="s">
        <v>165</v>
      </c>
      <c r="E92" s="2" t="s">
        <v>336</v>
      </c>
      <c r="F92" s="3">
        <v>44045</v>
      </c>
      <c r="G92" s="2">
        <v>3</v>
      </c>
      <c r="H92" s="11">
        <f>VLOOKUP(B92,[1]!Product_Data[#Data],4,0)</f>
        <v>1671</v>
      </c>
      <c r="I92" s="11">
        <f>VLOOKUP(B92,[1]!Product_Data[#Data],3,0)</f>
        <v>1220</v>
      </c>
      <c r="J92" s="11">
        <f t="shared" si="9"/>
        <v>3660</v>
      </c>
      <c r="K92" s="11">
        <f t="shared" si="10"/>
        <v>5013</v>
      </c>
      <c r="L92" s="11">
        <f t="shared" si="11"/>
        <v>1353</v>
      </c>
      <c r="M92" t="str">
        <f>VLOOKUP(C92,[1]!Location_Data[#Data],2,0)</f>
        <v>Ontario</v>
      </c>
      <c r="N92" t="str">
        <f>VLOOKUP(D92,[1]!Salespeople_Data[#Data],2,0)</f>
        <v>Joe Sims</v>
      </c>
      <c r="O92" t="str">
        <f>VLOOKUP(E92,[1]!Customer_Data[#Data],2,0)</f>
        <v>Mark Lee</v>
      </c>
      <c r="P92" s="15">
        <f t="shared" si="6"/>
        <v>1</v>
      </c>
      <c r="Q92">
        <f t="shared" si="7"/>
        <v>8</v>
      </c>
      <c r="R92">
        <f t="shared" si="8"/>
        <v>2020</v>
      </c>
    </row>
    <row r="93" spans="1:18" x14ac:dyDescent="0.25">
      <c r="A93" s="4" t="s">
        <v>337</v>
      </c>
      <c r="B93" s="4" t="s">
        <v>164</v>
      </c>
      <c r="C93" s="4" t="s">
        <v>286</v>
      </c>
      <c r="D93" s="4" t="s">
        <v>15</v>
      </c>
      <c r="E93" s="4" t="s">
        <v>338</v>
      </c>
      <c r="F93" s="5">
        <v>44135</v>
      </c>
      <c r="G93" s="4">
        <v>1</v>
      </c>
      <c r="H93" s="11">
        <f>VLOOKUP(B93,[1]!Product_Data[#Data],4,0)</f>
        <v>637</v>
      </c>
      <c r="I93" s="11">
        <f>VLOOKUP(B93,[1]!Product_Data[#Data],3,0)</f>
        <v>389</v>
      </c>
      <c r="J93" s="11">
        <f t="shared" si="9"/>
        <v>389</v>
      </c>
      <c r="K93" s="11">
        <f t="shared" si="10"/>
        <v>637</v>
      </c>
      <c r="L93" s="11">
        <f t="shared" si="11"/>
        <v>248</v>
      </c>
      <c r="M93" t="str">
        <f>VLOOKUP(C93,[1]!Location_Data[#Data],2,0)</f>
        <v>El Monte</v>
      </c>
      <c r="N93" t="str">
        <f>VLOOKUP(D93,[1]!Salespeople_Data[#Data],2,0)</f>
        <v>Ryan Butler</v>
      </c>
      <c r="O93" t="str">
        <f>VLOOKUP(E93,[1]!Customer_Data[#Data],2,0)</f>
        <v>Christopher Ramos</v>
      </c>
      <c r="P93" s="15">
        <f t="shared" si="6"/>
        <v>7</v>
      </c>
      <c r="Q93">
        <f t="shared" si="7"/>
        <v>10</v>
      </c>
      <c r="R93">
        <f t="shared" si="8"/>
        <v>2020</v>
      </c>
    </row>
    <row r="94" spans="1:18" x14ac:dyDescent="0.25">
      <c r="A94" s="2" t="s">
        <v>339</v>
      </c>
      <c r="B94" s="2" t="s">
        <v>340</v>
      </c>
      <c r="C94" s="2" t="s">
        <v>224</v>
      </c>
      <c r="D94" s="2" t="s">
        <v>178</v>
      </c>
      <c r="E94" s="2" t="s">
        <v>341</v>
      </c>
      <c r="F94" s="3">
        <v>44153</v>
      </c>
      <c r="G94" s="2">
        <v>1</v>
      </c>
      <c r="H94" s="11">
        <f>VLOOKUP(B94,[1]!Product_Data[#Data],4,0)</f>
        <v>1967</v>
      </c>
      <c r="I94" s="11">
        <f>VLOOKUP(B94,[1]!Product_Data[#Data],3,0)</f>
        <v>1397</v>
      </c>
      <c r="J94" s="11">
        <f t="shared" si="9"/>
        <v>1397</v>
      </c>
      <c r="K94" s="11">
        <f t="shared" si="10"/>
        <v>1967</v>
      </c>
      <c r="L94" s="11">
        <f t="shared" si="11"/>
        <v>570</v>
      </c>
      <c r="M94" t="str">
        <f>VLOOKUP(C94,[1]!Location_Data[#Data],2,0)</f>
        <v>Huntington Beach</v>
      </c>
      <c r="N94" t="str">
        <f>VLOOKUP(D94,[1]!Salespeople_Data[#Data],2,0)</f>
        <v>Joshua Taylor</v>
      </c>
      <c r="O94" t="str">
        <f>VLOOKUP(E94,[1]!Customer_Data[#Data],2,0)</f>
        <v>Kenneth Arnold</v>
      </c>
      <c r="P94" s="15">
        <f t="shared" si="6"/>
        <v>4</v>
      </c>
      <c r="Q94">
        <f t="shared" si="7"/>
        <v>11</v>
      </c>
      <c r="R94">
        <f t="shared" si="8"/>
        <v>2020</v>
      </c>
    </row>
    <row r="95" spans="1:18" x14ac:dyDescent="0.25">
      <c r="A95" s="4" t="s">
        <v>342</v>
      </c>
      <c r="B95" s="4" t="s">
        <v>181</v>
      </c>
      <c r="C95" s="4" t="s">
        <v>9</v>
      </c>
      <c r="D95" s="4" t="s">
        <v>146</v>
      </c>
      <c r="E95" s="4" t="s">
        <v>343</v>
      </c>
      <c r="F95" s="5">
        <v>44141</v>
      </c>
      <c r="G95" s="4">
        <v>1</v>
      </c>
      <c r="H95" s="11">
        <f>VLOOKUP(B95,[1]!Product_Data[#Data],4,0)</f>
        <v>1500</v>
      </c>
      <c r="I95" s="11">
        <f>VLOOKUP(B95,[1]!Product_Data[#Data],3,0)</f>
        <v>900</v>
      </c>
      <c r="J95" s="11">
        <f t="shared" si="9"/>
        <v>900</v>
      </c>
      <c r="K95" s="11">
        <f t="shared" si="10"/>
        <v>1500</v>
      </c>
      <c r="L95" s="11">
        <f t="shared" si="11"/>
        <v>600</v>
      </c>
      <c r="M95" t="str">
        <f>VLOOKUP(C95,[1]!Location_Data[#Data],2,0)</f>
        <v>San Mateo</v>
      </c>
      <c r="N95" t="str">
        <f>VLOOKUP(D95,[1]!Salespeople_Data[#Data],2,0)</f>
        <v>Carl Elliott</v>
      </c>
      <c r="O95" t="str">
        <f>VLOOKUP(E95,[1]!Customer_Data[#Data],2,0)</f>
        <v>James Fisher</v>
      </c>
      <c r="P95" s="15">
        <f t="shared" si="6"/>
        <v>6</v>
      </c>
      <c r="Q95">
        <f t="shared" si="7"/>
        <v>11</v>
      </c>
      <c r="R95">
        <f t="shared" si="8"/>
        <v>2020</v>
      </c>
    </row>
    <row r="96" spans="1:18" x14ac:dyDescent="0.25">
      <c r="A96" s="2" t="s">
        <v>344</v>
      </c>
      <c r="B96" s="2" t="s">
        <v>289</v>
      </c>
      <c r="C96" s="2" t="s">
        <v>105</v>
      </c>
      <c r="D96" s="2" t="s">
        <v>345</v>
      </c>
      <c r="E96" s="2" t="s">
        <v>346</v>
      </c>
      <c r="F96" s="3">
        <v>43905</v>
      </c>
      <c r="G96" s="2">
        <v>2</v>
      </c>
      <c r="H96" s="11">
        <f>VLOOKUP(B96,[1]!Product_Data[#Data],4,0)</f>
        <v>368</v>
      </c>
      <c r="I96" s="11">
        <f>VLOOKUP(B96,[1]!Product_Data[#Data],3,0)</f>
        <v>294</v>
      </c>
      <c r="J96" s="11">
        <f t="shared" si="9"/>
        <v>588</v>
      </c>
      <c r="K96" s="11">
        <f t="shared" si="10"/>
        <v>736</v>
      </c>
      <c r="L96" s="11">
        <f t="shared" si="11"/>
        <v>148</v>
      </c>
      <c r="M96" t="str">
        <f>VLOOKUP(C96,[1]!Location_Data[#Data],2,0)</f>
        <v>Daly City</v>
      </c>
      <c r="N96" t="str">
        <f>VLOOKUP(D96,[1]!Salespeople_Data[#Data],2,0)</f>
        <v>Larry Marshall</v>
      </c>
      <c r="O96" t="str">
        <f>VLOOKUP(E96,[1]!Customer_Data[#Data],2,0)</f>
        <v>Eugene Cunningham</v>
      </c>
      <c r="P96" s="15">
        <f t="shared" si="6"/>
        <v>1</v>
      </c>
      <c r="Q96">
        <f t="shared" si="7"/>
        <v>3</v>
      </c>
      <c r="R96">
        <f t="shared" si="8"/>
        <v>2020</v>
      </c>
    </row>
    <row r="97" spans="1:18" x14ac:dyDescent="0.25">
      <c r="A97" s="4" t="s">
        <v>347</v>
      </c>
      <c r="B97" s="4" t="s">
        <v>348</v>
      </c>
      <c r="C97" s="4" t="s">
        <v>349</v>
      </c>
      <c r="D97" s="4" t="s">
        <v>20</v>
      </c>
      <c r="E97" s="4" t="s">
        <v>350</v>
      </c>
      <c r="F97" s="5">
        <v>43978</v>
      </c>
      <c r="G97" s="4">
        <v>3</v>
      </c>
      <c r="H97" s="11">
        <f>VLOOKUP(B97,[1]!Product_Data[#Data],4,0)</f>
        <v>603</v>
      </c>
      <c r="I97" s="11">
        <f>VLOOKUP(B97,[1]!Product_Data[#Data],3,0)</f>
        <v>416</v>
      </c>
      <c r="J97" s="11">
        <f t="shared" si="9"/>
        <v>1248</v>
      </c>
      <c r="K97" s="11">
        <f t="shared" si="10"/>
        <v>1809</v>
      </c>
      <c r="L97" s="11">
        <f t="shared" si="11"/>
        <v>561</v>
      </c>
      <c r="M97" t="str">
        <f>VLOOKUP(C97,[1]!Location_Data[#Data],2,0)</f>
        <v>Santa Clara</v>
      </c>
      <c r="N97" t="str">
        <f>VLOOKUP(D97,[1]!Salespeople_Data[#Data],2,0)</f>
        <v>Joshua Cook</v>
      </c>
      <c r="O97" t="str">
        <f>VLOOKUP(E97,[1]!Customer_Data[#Data],2,0)</f>
        <v>Shawn Henderson</v>
      </c>
      <c r="P97" s="15">
        <f t="shared" si="6"/>
        <v>4</v>
      </c>
      <c r="Q97">
        <f t="shared" si="7"/>
        <v>5</v>
      </c>
      <c r="R97">
        <f t="shared" si="8"/>
        <v>2020</v>
      </c>
    </row>
    <row r="98" spans="1:18" x14ac:dyDescent="0.25">
      <c r="A98" s="2" t="s">
        <v>351</v>
      </c>
      <c r="B98" s="2" t="s">
        <v>352</v>
      </c>
      <c r="C98" s="2" t="s">
        <v>215</v>
      </c>
      <c r="D98" s="2" t="s">
        <v>20</v>
      </c>
      <c r="E98" s="2" t="s">
        <v>353</v>
      </c>
      <c r="F98" s="3">
        <v>43945</v>
      </c>
      <c r="G98" s="2">
        <v>3</v>
      </c>
      <c r="H98" s="11">
        <f>VLOOKUP(B98,[1]!Product_Data[#Data],4,0)</f>
        <v>203</v>
      </c>
      <c r="I98" s="11">
        <f>VLOOKUP(B98,[1]!Product_Data[#Data],3,0)</f>
        <v>154</v>
      </c>
      <c r="J98" s="11">
        <f t="shared" si="9"/>
        <v>462</v>
      </c>
      <c r="K98" s="11">
        <f t="shared" si="10"/>
        <v>609</v>
      </c>
      <c r="L98" s="11">
        <f t="shared" si="11"/>
        <v>147</v>
      </c>
      <c r="M98" t="str">
        <f>VLOOKUP(C98,[1]!Location_Data[#Data],2,0)</f>
        <v>El Cajon</v>
      </c>
      <c r="N98" t="str">
        <f>VLOOKUP(D98,[1]!Salespeople_Data[#Data],2,0)</f>
        <v>Joshua Cook</v>
      </c>
      <c r="O98" t="str">
        <f>VLOOKUP(E98,[1]!Customer_Data[#Data],2,0)</f>
        <v>Jimmy Wood</v>
      </c>
      <c r="P98" s="15">
        <f t="shared" si="6"/>
        <v>6</v>
      </c>
      <c r="Q98">
        <f t="shared" si="7"/>
        <v>4</v>
      </c>
      <c r="R98">
        <f t="shared" si="8"/>
        <v>2020</v>
      </c>
    </row>
    <row r="99" spans="1:18" x14ac:dyDescent="0.25">
      <c r="A99" s="4" t="s">
        <v>354</v>
      </c>
      <c r="B99" s="4" t="s">
        <v>275</v>
      </c>
      <c r="C99" s="4" t="s">
        <v>355</v>
      </c>
      <c r="D99" s="4" t="s">
        <v>356</v>
      </c>
      <c r="E99" s="4" t="s">
        <v>357</v>
      </c>
      <c r="F99" s="5">
        <v>44154</v>
      </c>
      <c r="G99" s="4">
        <v>2</v>
      </c>
      <c r="H99" s="11">
        <f>VLOOKUP(B99,[1]!Product_Data[#Data],4,0)</f>
        <v>2353</v>
      </c>
      <c r="I99" s="11">
        <f>VLOOKUP(B99,[1]!Product_Data[#Data],3,0)</f>
        <v>1788</v>
      </c>
      <c r="J99" s="11">
        <f t="shared" si="9"/>
        <v>3576</v>
      </c>
      <c r="K99" s="11">
        <f t="shared" si="10"/>
        <v>4706</v>
      </c>
      <c r="L99" s="11">
        <f t="shared" si="11"/>
        <v>1130</v>
      </c>
      <c r="M99" t="str">
        <f>VLOOKUP(C99,[1]!Location_Data[#Data],2,0)</f>
        <v>Burbank</v>
      </c>
      <c r="N99" t="str">
        <f>VLOOKUP(D99,[1]!Salespeople_Data[#Data],2,0)</f>
        <v>Jimmy Young</v>
      </c>
      <c r="O99" t="str">
        <f>VLOOKUP(E99,[1]!Customer_Data[#Data],2,0)</f>
        <v>Joshua Peterson</v>
      </c>
      <c r="P99" s="15">
        <f t="shared" si="6"/>
        <v>5</v>
      </c>
      <c r="Q99">
        <f t="shared" si="7"/>
        <v>11</v>
      </c>
      <c r="R99">
        <f t="shared" si="8"/>
        <v>2020</v>
      </c>
    </row>
    <row r="100" spans="1:18" x14ac:dyDescent="0.25">
      <c r="A100" s="2" t="s">
        <v>358</v>
      </c>
      <c r="B100" s="2" t="s">
        <v>321</v>
      </c>
      <c r="C100" s="2" t="s">
        <v>242</v>
      </c>
      <c r="D100" s="2" t="s">
        <v>359</v>
      </c>
      <c r="E100" s="2" t="s">
        <v>309</v>
      </c>
      <c r="F100" s="3">
        <v>43960</v>
      </c>
      <c r="G100" s="2">
        <v>4</v>
      </c>
      <c r="H100" s="11">
        <f>VLOOKUP(B100,[1]!Product_Data[#Data],4,0)</f>
        <v>2391</v>
      </c>
      <c r="I100" s="11">
        <f>VLOOKUP(B100,[1]!Product_Data[#Data],3,0)</f>
        <v>1291</v>
      </c>
      <c r="J100" s="11">
        <f t="shared" si="9"/>
        <v>5164</v>
      </c>
      <c r="K100" s="11">
        <f t="shared" si="10"/>
        <v>9564</v>
      </c>
      <c r="L100" s="11">
        <f t="shared" si="11"/>
        <v>4400</v>
      </c>
      <c r="M100" t="str">
        <f>VLOOKUP(C100,[1]!Location_Data[#Data],2,0)</f>
        <v>Downey</v>
      </c>
      <c r="N100" t="str">
        <f>VLOOKUP(D100,[1]!Salespeople_Data[#Data],2,0)</f>
        <v>Eugene Holmes</v>
      </c>
      <c r="O100" t="str">
        <f>VLOOKUP(E100,[1]!Customer_Data[#Data],2,0)</f>
        <v>Sean Woods</v>
      </c>
      <c r="P100" s="15">
        <f t="shared" si="6"/>
        <v>7</v>
      </c>
      <c r="Q100">
        <f t="shared" si="7"/>
        <v>5</v>
      </c>
      <c r="R100">
        <f t="shared" si="8"/>
        <v>2020</v>
      </c>
    </row>
    <row r="101" spans="1:18" x14ac:dyDescent="0.25">
      <c r="A101" s="4" t="s">
        <v>360</v>
      </c>
      <c r="B101" s="4" t="s">
        <v>361</v>
      </c>
      <c r="C101" s="4" t="s">
        <v>362</v>
      </c>
      <c r="D101" s="4" t="s">
        <v>178</v>
      </c>
      <c r="E101" s="4" t="s">
        <v>363</v>
      </c>
      <c r="F101" s="5">
        <v>43863</v>
      </c>
      <c r="G101" s="4">
        <v>2</v>
      </c>
      <c r="H101" s="11">
        <f>VLOOKUP(B101,[1]!Product_Data[#Data],4,0)</f>
        <v>1338</v>
      </c>
      <c r="I101" s="11">
        <f>VLOOKUP(B101,[1]!Product_Data[#Data],3,0)</f>
        <v>682</v>
      </c>
      <c r="J101" s="11">
        <f t="shared" si="9"/>
        <v>1364</v>
      </c>
      <c r="K101" s="11">
        <f t="shared" si="10"/>
        <v>2676</v>
      </c>
      <c r="L101" s="11">
        <f t="shared" si="11"/>
        <v>1312</v>
      </c>
      <c r="M101" t="str">
        <f>VLOOKUP(C101,[1]!Location_Data[#Data],2,0)</f>
        <v>San Bernardino</v>
      </c>
      <c r="N101" t="str">
        <f>VLOOKUP(D101,[1]!Salespeople_Data[#Data],2,0)</f>
        <v>Joshua Taylor</v>
      </c>
      <c r="O101" t="str">
        <f>VLOOKUP(E101,[1]!Customer_Data[#Data],2,0)</f>
        <v>Robert Carr</v>
      </c>
      <c r="P101" s="15">
        <f t="shared" si="6"/>
        <v>1</v>
      </c>
      <c r="Q101">
        <f t="shared" si="7"/>
        <v>2</v>
      </c>
      <c r="R101">
        <f t="shared" si="8"/>
        <v>2020</v>
      </c>
    </row>
    <row r="102" spans="1:18" x14ac:dyDescent="0.25">
      <c r="A102" s="2" t="s">
        <v>364</v>
      </c>
      <c r="B102" s="2" t="s">
        <v>18</v>
      </c>
      <c r="C102" s="2" t="s">
        <v>66</v>
      </c>
      <c r="D102" s="2" t="s">
        <v>146</v>
      </c>
      <c r="E102" s="2" t="s">
        <v>365</v>
      </c>
      <c r="F102" s="3">
        <v>44147</v>
      </c>
      <c r="G102" s="2">
        <v>3</v>
      </c>
      <c r="H102" s="11">
        <f>VLOOKUP(B102,[1]!Product_Data[#Data],4,0)</f>
        <v>880</v>
      </c>
      <c r="I102" s="11">
        <f>VLOOKUP(B102,[1]!Product_Data[#Data],3,0)</f>
        <v>634</v>
      </c>
      <c r="J102" s="11">
        <f t="shared" si="9"/>
        <v>1902</v>
      </c>
      <c r="K102" s="11">
        <f t="shared" si="10"/>
        <v>2640</v>
      </c>
      <c r="L102" s="11">
        <f t="shared" si="11"/>
        <v>738</v>
      </c>
      <c r="M102" t="str">
        <f>VLOOKUP(C102,[1]!Location_Data[#Data],2,0)</f>
        <v>Ontario</v>
      </c>
      <c r="N102" t="str">
        <f>VLOOKUP(D102,[1]!Salespeople_Data[#Data],2,0)</f>
        <v>Carl Elliott</v>
      </c>
      <c r="O102" t="str">
        <f>VLOOKUP(E102,[1]!Customer_Data[#Data],2,0)</f>
        <v>Kevin Moreno</v>
      </c>
      <c r="P102" s="15">
        <f t="shared" si="6"/>
        <v>5</v>
      </c>
      <c r="Q102">
        <f t="shared" si="7"/>
        <v>11</v>
      </c>
      <c r="R102">
        <f t="shared" si="8"/>
        <v>2020</v>
      </c>
    </row>
    <row r="103" spans="1:18" x14ac:dyDescent="0.25">
      <c r="A103" s="4" t="s">
        <v>366</v>
      </c>
      <c r="B103" s="4" t="s">
        <v>367</v>
      </c>
      <c r="C103" s="4" t="s">
        <v>286</v>
      </c>
      <c r="D103" s="4" t="s">
        <v>126</v>
      </c>
      <c r="E103" s="4" t="s">
        <v>368</v>
      </c>
      <c r="F103" s="5">
        <v>43973</v>
      </c>
      <c r="G103" s="4">
        <v>3</v>
      </c>
      <c r="H103" s="11">
        <f>VLOOKUP(B103,[1]!Product_Data[#Data],4,0)</f>
        <v>530</v>
      </c>
      <c r="I103" s="11">
        <f>VLOOKUP(B103,[1]!Product_Data[#Data],3,0)</f>
        <v>424</v>
      </c>
      <c r="J103" s="11">
        <f t="shared" si="9"/>
        <v>1272</v>
      </c>
      <c r="K103" s="11">
        <f t="shared" si="10"/>
        <v>1590</v>
      </c>
      <c r="L103" s="11">
        <f t="shared" si="11"/>
        <v>318</v>
      </c>
      <c r="M103" t="str">
        <f>VLOOKUP(C103,[1]!Location_Data[#Data],2,0)</f>
        <v>El Monte</v>
      </c>
      <c r="N103" t="str">
        <f>VLOOKUP(D103,[1]!Salespeople_Data[#Data],2,0)</f>
        <v>Larry Castillo</v>
      </c>
      <c r="O103" t="str">
        <f>VLOOKUP(E103,[1]!Customer_Data[#Data],2,0)</f>
        <v>Wayne Owens</v>
      </c>
      <c r="P103" s="15">
        <f t="shared" si="6"/>
        <v>6</v>
      </c>
      <c r="Q103">
        <f t="shared" si="7"/>
        <v>5</v>
      </c>
      <c r="R103">
        <f t="shared" si="8"/>
        <v>2020</v>
      </c>
    </row>
    <row r="104" spans="1:18" x14ac:dyDescent="0.25">
      <c r="A104" s="2" t="s">
        <v>369</v>
      </c>
      <c r="B104" s="2" t="s">
        <v>370</v>
      </c>
      <c r="C104" s="2" t="s">
        <v>211</v>
      </c>
      <c r="D104" s="2" t="s">
        <v>35</v>
      </c>
      <c r="E104" s="2" t="s">
        <v>371</v>
      </c>
      <c r="F104" s="3">
        <v>43903</v>
      </c>
      <c r="G104" s="2">
        <v>1</v>
      </c>
      <c r="H104" s="11">
        <f>VLOOKUP(B104,[1]!Product_Data[#Data],4,0)</f>
        <v>771</v>
      </c>
      <c r="I104" s="11">
        <f>VLOOKUP(B104,[1]!Product_Data[#Data],3,0)</f>
        <v>648</v>
      </c>
      <c r="J104" s="11">
        <f t="shared" si="9"/>
        <v>648</v>
      </c>
      <c r="K104" s="11">
        <f t="shared" si="10"/>
        <v>771</v>
      </c>
      <c r="L104" s="11">
        <f t="shared" si="11"/>
        <v>123</v>
      </c>
      <c r="M104" t="str">
        <f>VLOOKUP(C104,[1]!Location_Data[#Data],2,0)</f>
        <v>Chula Vista</v>
      </c>
      <c r="N104" t="str">
        <f>VLOOKUP(D104,[1]!Salespeople_Data[#Data],2,0)</f>
        <v>Charles Harper</v>
      </c>
      <c r="O104" t="str">
        <f>VLOOKUP(E104,[1]!Customer_Data[#Data],2,0)</f>
        <v>Wayne Gordon</v>
      </c>
      <c r="P104" s="15">
        <f t="shared" si="6"/>
        <v>6</v>
      </c>
      <c r="Q104">
        <f t="shared" si="7"/>
        <v>3</v>
      </c>
      <c r="R104">
        <f t="shared" si="8"/>
        <v>2020</v>
      </c>
    </row>
    <row r="105" spans="1:18" x14ac:dyDescent="0.25">
      <c r="A105" s="4" t="s">
        <v>372</v>
      </c>
      <c r="B105" s="4" t="s">
        <v>373</v>
      </c>
      <c r="C105" s="4" t="s">
        <v>48</v>
      </c>
      <c r="D105" s="4" t="s">
        <v>111</v>
      </c>
      <c r="E105" s="4" t="s">
        <v>374</v>
      </c>
      <c r="F105" s="5">
        <v>43841</v>
      </c>
      <c r="G105" s="4">
        <v>1</v>
      </c>
      <c r="H105" s="11">
        <f>VLOOKUP(B105,[1]!Product_Data[#Data],4,0)</f>
        <v>2182</v>
      </c>
      <c r="I105" s="11">
        <f>VLOOKUP(B105,[1]!Product_Data[#Data],3,0)</f>
        <v>1200</v>
      </c>
      <c r="J105" s="11">
        <f t="shared" si="9"/>
        <v>1200</v>
      </c>
      <c r="K105" s="11">
        <f t="shared" si="10"/>
        <v>2182</v>
      </c>
      <c r="L105" s="11">
        <f t="shared" si="11"/>
        <v>982</v>
      </c>
      <c r="M105" t="str">
        <f>VLOOKUP(C105,[1]!Location_Data[#Data],2,0)</f>
        <v>Rialto</v>
      </c>
      <c r="N105" t="str">
        <f>VLOOKUP(D105,[1]!Salespeople_Data[#Data],2,0)</f>
        <v>Ryan Welch</v>
      </c>
      <c r="O105" t="str">
        <f>VLOOKUP(E105,[1]!Customer_Data[#Data],2,0)</f>
        <v>David Wilson</v>
      </c>
      <c r="P105" s="15">
        <f t="shared" si="6"/>
        <v>7</v>
      </c>
      <c r="Q105">
        <f t="shared" si="7"/>
        <v>1</v>
      </c>
      <c r="R105">
        <f t="shared" si="8"/>
        <v>2020</v>
      </c>
    </row>
    <row r="106" spans="1:18" x14ac:dyDescent="0.25">
      <c r="A106" s="2" t="s">
        <v>375</v>
      </c>
      <c r="B106" s="2" t="s">
        <v>104</v>
      </c>
      <c r="C106" s="2" t="s">
        <v>349</v>
      </c>
      <c r="D106" s="2" t="s">
        <v>49</v>
      </c>
      <c r="E106" s="2" t="s">
        <v>326</v>
      </c>
      <c r="F106" s="3">
        <v>43964</v>
      </c>
      <c r="G106" s="2">
        <v>3</v>
      </c>
      <c r="H106" s="11">
        <f>VLOOKUP(B106,[1]!Product_Data[#Data],4,0)</f>
        <v>1671</v>
      </c>
      <c r="I106" s="11">
        <f>VLOOKUP(B106,[1]!Product_Data[#Data],3,0)</f>
        <v>1220</v>
      </c>
      <c r="J106" s="11">
        <f t="shared" si="9"/>
        <v>3660</v>
      </c>
      <c r="K106" s="11">
        <f t="shared" si="10"/>
        <v>5013</v>
      </c>
      <c r="L106" s="11">
        <f t="shared" si="11"/>
        <v>1353</v>
      </c>
      <c r="M106" t="str">
        <f>VLOOKUP(C106,[1]!Location_Data[#Data],2,0)</f>
        <v>Santa Clara</v>
      </c>
      <c r="N106" t="str">
        <f>VLOOKUP(D106,[1]!Salespeople_Data[#Data],2,0)</f>
        <v>Walter Cook</v>
      </c>
      <c r="O106" t="str">
        <f>VLOOKUP(E106,[1]!Customer_Data[#Data],2,0)</f>
        <v>Kevin Willis</v>
      </c>
      <c r="P106" s="15">
        <f t="shared" si="6"/>
        <v>4</v>
      </c>
      <c r="Q106">
        <f t="shared" si="7"/>
        <v>5</v>
      </c>
      <c r="R106">
        <f t="shared" si="8"/>
        <v>2020</v>
      </c>
    </row>
    <row r="107" spans="1:18" x14ac:dyDescent="0.25">
      <c r="A107" s="4" t="s">
        <v>376</v>
      </c>
      <c r="B107" s="4" t="s">
        <v>305</v>
      </c>
      <c r="C107" s="4" t="s">
        <v>377</v>
      </c>
      <c r="D107" s="4" t="s">
        <v>178</v>
      </c>
      <c r="E107" s="4" t="s">
        <v>378</v>
      </c>
      <c r="F107" s="5">
        <v>44022</v>
      </c>
      <c r="G107" s="4">
        <v>4</v>
      </c>
      <c r="H107" s="11">
        <f>VLOOKUP(B107,[1]!Product_Data[#Data],4,0)</f>
        <v>504</v>
      </c>
      <c r="I107" s="11">
        <f>VLOOKUP(B107,[1]!Product_Data[#Data],3,0)</f>
        <v>408</v>
      </c>
      <c r="J107" s="11">
        <f t="shared" si="9"/>
        <v>1632</v>
      </c>
      <c r="K107" s="11">
        <f t="shared" si="10"/>
        <v>2016</v>
      </c>
      <c r="L107" s="11">
        <f t="shared" si="11"/>
        <v>384</v>
      </c>
      <c r="M107" t="str">
        <f>VLOOKUP(C107,[1]!Location_Data[#Data],2,0)</f>
        <v>San Diego</v>
      </c>
      <c r="N107" t="str">
        <f>VLOOKUP(D107,[1]!Salespeople_Data[#Data],2,0)</f>
        <v>Joshua Taylor</v>
      </c>
      <c r="O107" t="str">
        <f>VLOOKUP(E107,[1]!Customer_Data[#Data],2,0)</f>
        <v>Joe Baker</v>
      </c>
      <c r="P107" s="15">
        <f t="shared" si="6"/>
        <v>6</v>
      </c>
      <c r="Q107">
        <f t="shared" si="7"/>
        <v>7</v>
      </c>
      <c r="R107">
        <f t="shared" si="8"/>
        <v>2020</v>
      </c>
    </row>
    <row r="108" spans="1:18" x14ac:dyDescent="0.25">
      <c r="A108" s="2" t="s">
        <v>379</v>
      </c>
      <c r="B108" s="2" t="s">
        <v>238</v>
      </c>
      <c r="C108" s="2" t="s">
        <v>380</v>
      </c>
      <c r="D108" s="2" t="s">
        <v>264</v>
      </c>
      <c r="E108" s="2" t="s">
        <v>381</v>
      </c>
      <c r="F108" s="3">
        <v>44008</v>
      </c>
      <c r="G108" s="2">
        <v>1</v>
      </c>
      <c r="H108" s="11">
        <f>VLOOKUP(B108,[1]!Product_Data[#Data],4,0)</f>
        <v>871</v>
      </c>
      <c r="I108" s="11">
        <f>VLOOKUP(B108,[1]!Product_Data[#Data],3,0)</f>
        <v>540</v>
      </c>
      <c r="J108" s="11">
        <f t="shared" si="9"/>
        <v>540</v>
      </c>
      <c r="K108" s="11">
        <f t="shared" si="10"/>
        <v>871</v>
      </c>
      <c r="L108" s="11">
        <f t="shared" si="11"/>
        <v>331</v>
      </c>
      <c r="M108" t="str">
        <f>VLOOKUP(C108,[1]!Location_Data[#Data],2,0)</f>
        <v>Los Angeles</v>
      </c>
      <c r="N108" t="str">
        <f>VLOOKUP(D108,[1]!Salespeople_Data[#Data],2,0)</f>
        <v>Ernest Wheeler</v>
      </c>
      <c r="O108" t="str">
        <f>VLOOKUP(E108,[1]!Customer_Data[#Data],2,0)</f>
        <v>Paul Larson</v>
      </c>
      <c r="P108" s="15">
        <f t="shared" si="6"/>
        <v>6</v>
      </c>
      <c r="Q108">
        <f t="shared" si="7"/>
        <v>6</v>
      </c>
      <c r="R108">
        <f t="shared" si="8"/>
        <v>2020</v>
      </c>
    </row>
    <row r="109" spans="1:18" x14ac:dyDescent="0.25">
      <c r="A109" s="4" t="s">
        <v>382</v>
      </c>
      <c r="B109" s="4" t="s">
        <v>383</v>
      </c>
      <c r="C109" s="4" t="s">
        <v>70</v>
      </c>
      <c r="D109" s="4" t="s">
        <v>170</v>
      </c>
      <c r="E109" s="4" t="s">
        <v>384</v>
      </c>
      <c r="F109" s="5">
        <v>43913</v>
      </c>
      <c r="G109" s="4">
        <v>3</v>
      </c>
      <c r="H109" s="11">
        <f>VLOOKUP(B109,[1]!Product_Data[#Data],4,0)</f>
        <v>1494</v>
      </c>
      <c r="I109" s="11">
        <f>VLOOKUP(B109,[1]!Product_Data[#Data],3,0)</f>
        <v>971</v>
      </c>
      <c r="J109" s="11">
        <f t="shared" si="9"/>
        <v>2913</v>
      </c>
      <c r="K109" s="11">
        <f t="shared" si="10"/>
        <v>4482</v>
      </c>
      <c r="L109" s="11">
        <f t="shared" si="11"/>
        <v>1569</v>
      </c>
      <c r="M109" t="str">
        <f>VLOOKUP(C109,[1]!Location_Data[#Data],2,0)</f>
        <v>Clovis</v>
      </c>
      <c r="N109" t="str">
        <f>VLOOKUP(D109,[1]!Salespeople_Data[#Data],2,0)</f>
        <v>Sean Miller</v>
      </c>
      <c r="O109" t="str">
        <f>VLOOKUP(E109,[1]!Customer_Data[#Data],2,0)</f>
        <v>Gerald Henry</v>
      </c>
      <c r="P109" s="15">
        <f t="shared" si="6"/>
        <v>2</v>
      </c>
      <c r="Q109">
        <f t="shared" si="7"/>
        <v>3</v>
      </c>
      <c r="R109">
        <f t="shared" si="8"/>
        <v>2020</v>
      </c>
    </row>
    <row r="110" spans="1:18" x14ac:dyDescent="0.25">
      <c r="A110" s="2" t="s">
        <v>385</v>
      </c>
      <c r="B110" s="2" t="s">
        <v>43</v>
      </c>
      <c r="C110" s="2" t="s">
        <v>386</v>
      </c>
      <c r="D110" s="2" t="s">
        <v>30</v>
      </c>
      <c r="E110" s="2" t="s">
        <v>387</v>
      </c>
      <c r="F110" s="3">
        <v>44098</v>
      </c>
      <c r="G110" s="2">
        <v>1</v>
      </c>
      <c r="H110" s="11">
        <f>VLOOKUP(B110,[1]!Product_Data[#Data],4,0)</f>
        <v>356</v>
      </c>
      <c r="I110" s="11">
        <f>VLOOKUP(B110,[1]!Product_Data[#Data],3,0)</f>
        <v>292</v>
      </c>
      <c r="J110" s="11">
        <f t="shared" si="9"/>
        <v>292</v>
      </c>
      <c r="K110" s="11">
        <f t="shared" si="10"/>
        <v>356</v>
      </c>
      <c r="L110" s="11">
        <f t="shared" si="11"/>
        <v>64</v>
      </c>
      <c r="M110" t="str">
        <f>VLOOKUP(C110,[1]!Location_Data[#Data],2,0)</f>
        <v>Carlsbad</v>
      </c>
      <c r="N110" t="str">
        <f>VLOOKUP(D110,[1]!Salespeople_Data[#Data],2,0)</f>
        <v>Carl Hall</v>
      </c>
      <c r="O110" t="str">
        <f>VLOOKUP(E110,[1]!Customer_Data[#Data],2,0)</f>
        <v>Ralph Jacobs</v>
      </c>
      <c r="P110" s="15">
        <f t="shared" si="6"/>
        <v>5</v>
      </c>
      <c r="Q110">
        <f t="shared" si="7"/>
        <v>9</v>
      </c>
      <c r="R110">
        <f t="shared" si="8"/>
        <v>2020</v>
      </c>
    </row>
    <row r="111" spans="1:18" x14ac:dyDescent="0.25">
      <c r="A111" s="4" t="s">
        <v>388</v>
      </c>
      <c r="B111" s="4" t="s">
        <v>389</v>
      </c>
      <c r="C111" s="4" t="s">
        <v>100</v>
      </c>
      <c r="D111" s="4" t="s">
        <v>30</v>
      </c>
      <c r="E111" s="4" t="s">
        <v>390</v>
      </c>
      <c r="F111" s="5">
        <v>44192</v>
      </c>
      <c r="G111" s="4">
        <v>1</v>
      </c>
      <c r="H111" s="11">
        <f>VLOOKUP(B111,[1]!Product_Data[#Data],4,0)</f>
        <v>1367</v>
      </c>
      <c r="I111" s="11">
        <f>VLOOKUP(B111,[1]!Product_Data[#Data],3,0)</f>
        <v>984</v>
      </c>
      <c r="J111" s="11">
        <f t="shared" si="9"/>
        <v>984</v>
      </c>
      <c r="K111" s="11">
        <f t="shared" si="10"/>
        <v>1367</v>
      </c>
      <c r="L111" s="11">
        <f t="shared" si="11"/>
        <v>383</v>
      </c>
      <c r="M111" t="str">
        <f>VLOOKUP(C111,[1]!Location_Data[#Data],2,0)</f>
        <v>Victorville</v>
      </c>
      <c r="N111" t="str">
        <f>VLOOKUP(D111,[1]!Salespeople_Data[#Data],2,0)</f>
        <v>Carl Hall</v>
      </c>
      <c r="O111" t="str">
        <f>VLOOKUP(E111,[1]!Customer_Data[#Data],2,0)</f>
        <v>Chris Chapman</v>
      </c>
      <c r="P111" s="15">
        <f t="shared" si="6"/>
        <v>1</v>
      </c>
      <c r="Q111">
        <f t="shared" si="7"/>
        <v>12</v>
      </c>
      <c r="R111">
        <f t="shared" si="8"/>
        <v>2020</v>
      </c>
    </row>
    <row r="112" spans="1:18" x14ac:dyDescent="0.25">
      <c r="A112" s="2" t="s">
        <v>391</v>
      </c>
      <c r="B112" s="2" t="s">
        <v>289</v>
      </c>
      <c r="C112" s="2" t="s">
        <v>392</v>
      </c>
      <c r="D112" s="2" t="s">
        <v>178</v>
      </c>
      <c r="E112" s="2" t="s">
        <v>393</v>
      </c>
      <c r="F112" s="3">
        <v>43857</v>
      </c>
      <c r="G112" s="2">
        <v>3</v>
      </c>
      <c r="H112" s="11">
        <f>VLOOKUP(B112,[1]!Product_Data[#Data],4,0)</f>
        <v>368</v>
      </c>
      <c r="I112" s="11">
        <f>VLOOKUP(B112,[1]!Product_Data[#Data],3,0)</f>
        <v>294</v>
      </c>
      <c r="J112" s="11">
        <f t="shared" si="9"/>
        <v>882</v>
      </c>
      <c r="K112" s="11">
        <f t="shared" si="10"/>
        <v>1104</v>
      </c>
      <c r="L112" s="11">
        <f t="shared" si="11"/>
        <v>222</v>
      </c>
      <c r="M112" t="str">
        <f>VLOOKUP(C112,[1]!Location_Data[#Data],2,0)</f>
        <v>Visalia</v>
      </c>
      <c r="N112" t="str">
        <f>VLOOKUP(D112,[1]!Salespeople_Data[#Data],2,0)</f>
        <v>Joshua Taylor</v>
      </c>
      <c r="O112" t="str">
        <f>VLOOKUP(E112,[1]!Customer_Data[#Data],2,0)</f>
        <v>Matthew Fernandez</v>
      </c>
      <c r="P112" s="15">
        <f t="shared" si="6"/>
        <v>2</v>
      </c>
      <c r="Q112">
        <f t="shared" si="7"/>
        <v>1</v>
      </c>
      <c r="R112">
        <f t="shared" si="8"/>
        <v>2020</v>
      </c>
    </row>
    <row r="113" spans="1:18" x14ac:dyDescent="0.25">
      <c r="A113" s="4" t="s">
        <v>394</v>
      </c>
      <c r="B113" s="4" t="s">
        <v>395</v>
      </c>
      <c r="C113" s="4" t="s">
        <v>286</v>
      </c>
      <c r="D113" s="4" t="s">
        <v>25</v>
      </c>
      <c r="E113" s="4" t="s">
        <v>396</v>
      </c>
      <c r="F113" s="5">
        <v>44060</v>
      </c>
      <c r="G113" s="4">
        <v>1</v>
      </c>
      <c r="H113" s="11">
        <f>VLOOKUP(B113,[1]!Product_Data[#Data],4,0)</f>
        <v>2257</v>
      </c>
      <c r="I113" s="11">
        <f>VLOOKUP(B113,[1]!Product_Data[#Data],3,0)</f>
        <v>1535</v>
      </c>
      <c r="J113" s="11">
        <f t="shared" si="9"/>
        <v>1535</v>
      </c>
      <c r="K113" s="11">
        <f t="shared" si="10"/>
        <v>2257</v>
      </c>
      <c r="L113" s="11">
        <f t="shared" si="11"/>
        <v>722</v>
      </c>
      <c r="M113" t="str">
        <f>VLOOKUP(C113,[1]!Location_Data[#Data],2,0)</f>
        <v>El Monte</v>
      </c>
      <c r="N113" t="str">
        <f>VLOOKUP(D113,[1]!Salespeople_Data[#Data],2,0)</f>
        <v>Brian Davis</v>
      </c>
      <c r="O113" t="str">
        <f>VLOOKUP(E113,[1]!Customer_Data[#Data],2,0)</f>
        <v>Benjamin Moreno</v>
      </c>
      <c r="P113" s="15">
        <f t="shared" si="6"/>
        <v>2</v>
      </c>
      <c r="Q113">
        <f t="shared" si="7"/>
        <v>8</v>
      </c>
      <c r="R113">
        <f t="shared" si="8"/>
        <v>2020</v>
      </c>
    </row>
    <row r="114" spans="1:18" x14ac:dyDescent="0.25">
      <c r="A114" s="2" t="s">
        <v>397</v>
      </c>
      <c r="B114" s="2" t="s">
        <v>43</v>
      </c>
      <c r="C114" s="2" t="s">
        <v>90</v>
      </c>
      <c r="D114" s="2" t="s">
        <v>225</v>
      </c>
      <c r="E114" s="2" t="s">
        <v>398</v>
      </c>
      <c r="F114" s="3">
        <v>43893</v>
      </c>
      <c r="G114" s="2">
        <v>4</v>
      </c>
      <c r="H114" s="11">
        <f>VLOOKUP(B114,[1]!Product_Data[#Data],4,0)</f>
        <v>356</v>
      </c>
      <c r="I114" s="11">
        <f>VLOOKUP(B114,[1]!Product_Data[#Data],3,0)</f>
        <v>292</v>
      </c>
      <c r="J114" s="11">
        <f t="shared" si="9"/>
        <v>1168</v>
      </c>
      <c r="K114" s="11">
        <f t="shared" si="10"/>
        <v>1424</v>
      </c>
      <c r="L114" s="11">
        <f t="shared" si="11"/>
        <v>256</v>
      </c>
      <c r="M114" t="str">
        <f>VLOOKUP(C114,[1]!Location_Data[#Data],2,0)</f>
        <v>Irvine</v>
      </c>
      <c r="N114" t="str">
        <f>VLOOKUP(D114,[1]!Salespeople_Data[#Data],2,0)</f>
        <v>Andrew Bowman</v>
      </c>
      <c r="O114" t="str">
        <f>VLOOKUP(E114,[1]!Customer_Data[#Data],2,0)</f>
        <v>Steven Hayes</v>
      </c>
      <c r="P114" s="15">
        <f t="shared" si="6"/>
        <v>3</v>
      </c>
      <c r="Q114">
        <f t="shared" si="7"/>
        <v>3</v>
      </c>
      <c r="R114">
        <f t="shared" si="8"/>
        <v>2020</v>
      </c>
    </row>
    <row r="115" spans="1:18" x14ac:dyDescent="0.25">
      <c r="A115" s="4" t="s">
        <v>399</v>
      </c>
      <c r="B115" s="4" t="s">
        <v>400</v>
      </c>
      <c r="C115" s="4" t="s">
        <v>190</v>
      </c>
      <c r="D115" s="4" t="s">
        <v>126</v>
      </c>
      <c r="E115" s="4" t="s">
        <v>401</v>
      </c>
      <c r="F115" s="5">
        <v>44194</v>
      </c>
      <c r="G115" s="4">
        <v>1</v>
      </c>
      <c r="H115" s="11">
        <f>VLOOKUP(B115,[1]!Product_Data[#Data],4,0)</f>
        <v>886</v>
      </c>
      <c r="I115" s="11">
        <f>VLOOKUP(B115,[1]!Product_Data[#Data],3,0)</f>
        <v>478</v>
      </c>
      <c r="J115" s="11">
        <f t="shared" si="9"/>
        <v>478</v>
      </c>
      <c r="K115" s="11">
        <f t="shared" si="10"/>
        <v>886</v>
      </c>
      <c r="L115" s="11">
        <f t="shared" si="11"/>
        <v>408</v>
      </c>
      <c r="M115" t="str">
        <f>VLOOKUP(C115,[1]!Location_Data[#Data],2,0)</f>
        <v>Oakland</v>
      </c>
      <c r="N115" t="str">
        <f>VLOOKUP(D115,[1]!Salespeople_Data[#Data],2,0)</f>
        <v>Larry Castillo</v>
      </c>
      <c r="O115" t="str">
        <f>VLOOKUP(E115,[1]!Customer_Data[#Data],2,0)</f>
        <v>Robert Murphy</v>
      </c>
      <c r="P115" s="15">
        <f t="shared" si="6"/>
        <v>3</v>
      </c>
      <c r="Q115">
        <f t="shared" si="7"/>
        <v>12</v>
      </c>
      <c r="R115">
        <f t="shared" si="8"/>
        <v>2020</v>
      </c>
    </row>
    <row r="116" spans="1:18" x14ac:dyDescent="0.25">
      <c r="A116" s="2" t="s">
        <v>402</v>
      </c>
      <c r="B116" s="2" t="s">
        <v>403</v>
      </c>
      <c r="C116" s="2" t="s">
        <v>392</v>
      </c>
      <c r="D116" s="2" t="s">
        <v>111</v>
      </c>
      <c r="E116" s="2" t="s">
        <v>404</v>
      </c>
      <c r="F116" s="3">
        <v>43915</v>
      </c>
      <c r="G116" s="2">
        <v>3</v>
      </c>
      <c r="H116" s="11">
        <f>VLOOKUP(B116,[1]!Product_Data[#Data],4,0)</f>
        <v>392</v>
      </c>
      <c r="I116" s="11">
        <f>VLOOKUP(B116,[1]!Product_Data[#Data],3,0)</f>
        <v>255</v>
      </c>
      <c r="J116" s="11">
        <f t="shared" si="9"/>
        <v>765</v>
      </c>
      <c r="K116" s="11">
        <f t="shared" si="10"/>
        <v>1176</v>
      </c>
      <c r="L116" s="11">
        <f t="shared" si="11"/>
        <v>411</v>
      </c>
      <c r="M116" t="str">
        <f>VLOOKUP(C116,[1]!Location_Data[#Data],2,0)</f>
        <v>Visalia</v>
      </c>
      <c r="N116" t="str">
        <f>VLOOKUP(D116,[1]!Salespeople_Data[#Data],2,0)</f>
        <v>Ryan Welch</v>
      </c>
      <c r="O116" t="str">
        <f>VLOOKUP(E116,[1]!Customer_Data[#Data],2,0)</f>
        <v>Bruce Morrison</v>
      </c>
      <c r="P116" s="15">
        <f t="shared" si="6"/>
        <v>4</v>
      </c>
      <c r="Q116">
        <f t="shared" si="7"/>
        <v>3</v>
      </c>
      <c r="R116">
        <f t="shared" si="8"/>
        <v>2020</v>
      </c>
    </row>
    <row r="117" spans="1:18" x14ac:dyDescent="0.25">
      <c r="A117" s="4" t="s">
        <v>405</v>
      </c>
      <c r="B117" s="4" t="s">
        <v>395</v>
      </c>
      <c r="C117" s="4" t="s">
        <v>57</v>
      </c>
      <c r="D117" s="4" t="s">
        <v>264</v>
      </c>
      <c r="E117" s="4" t="s">
        <v>406</v>
      </c>
      <c r="F117" s="5">
        <v>43908</v>
      </c>
      <c r="G117" s="4">
        <v>3</v>
      </c>
      <c r="H117" s="11">
        <f>VLOOKUP(B117,[1]!Product_Data[#Data],4,0)</f>
        <v>2257</v>
      </c>
      <c r="I117" s="11">
        <f>VLOOKUP(B117,[1]!Product_Data[#Data],3,0)</f>
        <v>1535</v>
      </c>
      <c r="J117" s="11">
        <f t="shared" si="9"/>
        <v>4605</v>
      </c>
      <c r="K117" s="11">
        <f t="shared" si="10"/>
        <v>6771</v>
      </c>
      <c r="L117" s="11">
        <f t="shared" si="11"/>
        <v>2166</v>
      </c>
      <c r="M117" t="str">
        <f>VLOOKUP(C117,[1]!Location_Data[#Data],2,0)</f>
        <v>Thousand Oaks</v>
      </c>
      <c r="N117" t="str">
        <f>VLOOKUP(D117,[1]!Salespeople_Data[#Data],2,0)</f>
        <v>Ernest Wheeler</v>
      </c>
      <c r="O117" t="str">
        <f>VLOOKUP(E117,[1]!Customer_Data[#Data],2,0)</f>
        <v>Phillip Harvey</v>
      </c>
      <c r="P117" s="15">
        <f t="shared" si="6"/>
        <v>4</v>
      </c>
      <c r="Q117">
        <f t="shared" si="7"/>
        <v>3</v>
      </c>
      <c r="R117">
        <f t="shared" si="8"/>
        <v>2020</v>
      </c>
    </row>
    <row r="118" spans="1:18" x14ac:dyDescent="0.25">
      <c r="A118" s="2" t="s">
        <v>407</v>
      </c>
      <c r="B118" s="2" t="s">
        <v>408</v>
      </c>
      <c r="C118" s="2" t="s">
        <v>186</v>
      </c>
      <c r="D118" s="2" t="s">
        <v>10</v>
      </c>
      <c r="E118" s="2" t="s">
        <v>88</v>
      </c>
      <c r="F118" s="3">
        <v>43884</v>
      </c>
      <c r="G118" s="2">
        <v>1</v>
      </c>
      <c r="H118" s="11">
        <f>VLOOKUP(B118,[1]!Product_Data[#Data],4,0)</f>
        <v>1405</v>
      </c>
      <c r="I118" s="11">
        <f>VLOOKUP(B118,[1]!Product_Data[#Data],3,0)</f>
        <v>1054</v>
      </c>
      <c r="J118" s="11">
        <f t="shared" si="9"/>
        <v>1054</v>
      </c>
      <c r="K118" s="11">
        <f t="shared" si="10"/>
        <v>1405</v>
      </c>
      <c r="L118" s="11">
        <f t="shared" si="11"/>
        <v>351</v>
      </c>
      <c r="M118" t="str">
        <f>VLOOKUP(C118,[1]!Location_Data[#Data],2,0)</f>
        <v>Riverside</v>
      </c>
      <c r="N118" t="str">
        <f>VLOOKUP(D118,[1]!Salespeople_Data[#Data],2,0)</f>
        <v>Justin Lynch</v>
      </c>
      <c r="O118" t="str">
        <f>VLOOKUP(E118,[1]!Customer_Data[#Data],2,0)</f>
        <v>Aaron Tucker</v>
      </c>
      <c r="P118" s="15">
        <f t="shared" si="6"/>
        <v>1</v>
      </c>
      <c r="Q118">
        <f t="shared" si="7"/>
        <v>2</v>
      </c>
      <c r="R118">
        <f t="shared" si="8"/>
        <v>2020</v>
      </c>
    </row>
    <row r="119" spans="1:18" x14ac:dyDescent="0.25">
      <c r="A119" s="4" t="s">
        <v>409</v>
      </c>
      <c r="B119" s="4" t="s">
        <v>361</v>
      </c>
      <c r="C119" s="4" t="s">
        <v>380</v>
      </c>
      <c r="D119" s="4" t="s">
        <v>191</v>
      </c>
      <c r="E119" s="4" t="s">
        <v>410</v>
      </c>
      <c r="F119" s="5">
        <v>44148</v>
      </c>
      <c r="G119" s="4">
        <v>2</v>
      </c>
      <c r="H119" s="11">
        <f>VLOOKUP(B119,[1]!Product_Data[#Data],4,0)</f>
        <v>1338</v>
      </c>
      <c r="I119" s="11">
        <f>VLOOKUP(B119,[1]!Product_Data[#Data],3,0)</f>
        <v>682</v>
      </c>
      <c r="J119" s="11">
        <f t="shared" si="9"/>
        <v>1364</v>
      </c>
      <c r="K119" s="11">
        <f t="shared" si="10"/>
        <v>2676</v>
      </c>
      <c r="L119" s="11">
        <f t="shared" si="11"/>
        <v>1312</v>
      </c>
      <c r="M119" t="str">
        <f>VLOOKUP(C119,[1]!Location_Data[#Data],2,0)</f>
        <v>Los Angeles</v>
      </c>
      <c r="N119" t="str">
        <f>VLOOKUP(D119,[1]!Salespeople_Data[#Data],2,0)</f>
        <v>Robert Reed</v>
      </c>
      <c r="O119" t="str">
        <f>VLOOKUP(E119,[1]!Customer_Data[#Data],2,0)</f>
        <v>Earl Phillips</v>
      </c>
      <c r="P119" s="15">
        <f t="shared" si="6"/>
        <v>6</v>
      </c>
      <c r="Q119">
        <f t="shared" si="7"/>
        <v>11</v>
      </c>
      <c r="R119">
        <f t="shared" si="8"/>
        <v>2020</v>
      </c>
    </row>
    <row r="120" spans="1:18" x14ac:dyDescent="0.25">
      <c r="A120" s="2" t="s">
        <v>411</v>
      </c>
      <c r="B120" s="2" t="s">
        <v>412</v>
      </c>
      <c r="C120" s="2" t="s">
        <v>355</v>
      </c>
      <c r="D120" s="2" t="s">
        <v>413</v>
      </c>
      <c r="E120" s="2" t="s">
        <v>414</v>
      </c>
      <c r="F120" s="3">
        <v>43941</v>
      </c>
      <c r="G120" s="2">
        <v>1</v>
      </c>
      <c r="H120" s="11">
        <f>VLOOKUP(B120,[1]!Product_Data[#Data],4,0)</f>
        <v>2396</v>
      </c>
      <c r="I120" s="11">
        <f>VLOOKUP(B120,[1]!Product_Data[#Data],3,0)</f>
        <v>1965</v>
      </c>
      <c r="J120" s="11">
        <f t="shared" si="9"/>
        <v>1965</v>
      </c>
      <c r="K120" s="11">
        <f t="shared" si="10"/>
        <v>2396</v>
      </c>
      <c r="L120" s="11">
        <f t="shared" si="11"/>
        <v>431</v>
      </c>
      <c r="M120" t="str">
        <f>VLOOKUP(C120,[1]!Location_Data[#Data],2,0)</f>
        <v>Burbank</v>
      </c>
      <c r="N120" t="str">
        <f>VLOOKUP(D120,[1]!Salespeople_Data[#Data],2,0)</f>
        <v>Kenneth Bradley</v>
      </c>
      <c r="O120" t="str">
        <f>VLOOKUP(E120,[1]!Customer_Data[#Data],2,0)</f>
        <v>Samuel Fields</v>
      </c>
      <c r="P120" s="15">
        <f t="shared" si="6"/>
        <v>2</v>
      </c>
      <c r="Q120">
        <f t="shared" si="7"/>
        <v>4</v>
      </c>
      <c r="R120">
        <f t="shared" si="8"/>
        <v>2020</v>
      </c>
    </row>
    <row r="121" spans="1:18" x14ac:dyDescent="0.25">
      <c r="A121" s="4" t="s">
        <v>415</v>
      </c>
      <c r="B121" s="4" t="s">
        <v>361</v>
      </c>
      <c r="C121" s="4" t="s">
        <v>246</v>
      </c>
      <c r="D121" s="4" t="s">
        <v>53</v>
      </c>
      <c r="E121" s="4" t="s">
        <v>54</v>
      </c>
      <c r="F121" s="5">
        <v>44195</v>
      </c>
      <c r="G121" s="4">
        <v>1</v>
      </c>
      <c r="H121" s="11">
        <f>VLOOKUP(B121,[1]!Product_Data[#Data],4,0)</f>
        <v>1338</v>
      </c>
      <c r="I121" s="11">
        <f>VLOOKUP(B121,[1]!Product_Data[#Data],3,0)</f>
        <v>682</v>
      </c>
      <c r="J121" s="11">
        <f t="shared" si="9"/>
        <v>682</v>
      </c>
      <c r="K121" s="11">
        <f t="shared" si="10"/>
        <v>1338</v>
      </c>
      <c r="L121" s="11">
        <f t="shared" si="11"/>
        <v>656</v>
      </c>
      <c r="M121" t="str">
        <f>VLOOKUP(C121,[1]!Location_Data[#Data],2,0)</f>
        <v>San Francisco</v>
      </c>
      <c r="N121" t="str">
        <f>VLOOKUP(D121,[1]!Salespeople_Data[#Data],2,0)</f>
        <v>Scott Mason</v>
      </c>
      <c r="O121" t="str">
        <f>VLOOKUP(E121,[1]!Customer_Data[#Data],2,0)</f>
        <v>Ralph Kelley</v>
      </c>
      <c r="P121" s="15">
        <f t="shared" si="6"/>
        <v>4</v>
      </c>
      <c r="Q121">
        <f t="shared" si="7"/>
        <v>12</v>
      </c>
      <c r="R121">
        <f t="shared" si="8"/>
        <v>2020</v>
      </c>
    </row>
    <row r="122" spans="1:18" x14ac:dyDescent="0.25">
      <c r="A122" s="2" t="s">
        <v>416</v>
      </c>
      <c r="B122" s="2" t="s">
        <v>245</v>
      </c>
      <c r="C122" s="2" t="s">
        <v>140</v>
      </c>
      <c r="D122" s="2" t="s">
        <v>15</v>
      </c>
      <c r="E122" s="2" t="s">
        <v>417</v>
      </c>
      <c r="F122" s="3">
        <v>44183</v>
      </c>
      <c r="G122" s="2">
        <v>1</v>
      </c>
      <c r="H122" s="11">
        <f>VLOOKUP(B122,[1]!Product_Data[#Data],4,0)</f>
        <v>818</v>
      </c>
      <c r="I122" s="11">
        <f>VLOOKUP(B122,[1]!Product_Data[#Data],3,0)</f>
        <v>450</v>
      </c>
      <c r="J122" s="11">
        <f t="shared" si="9"/>
        <v>450</v>
      </c>
      <c r="K122" s="11">
        <f t="shared" si="10"/>
        <v>818</v>
      </c>
      <c r="L122" s="11">
        <f t="shared" si="11"/>
        <v>368</v>
      </c>
      <c r="M122" t="str">
        <f>VLOOKUP(C122,[1]!Location_Data[#Data],2,0)</f>
        <v>Salinas</v>
      </c>
      <c r="N122" t="str">
        <f>VLOOKUP(D122,[1]!Salespeople_Data[#Data],2,0)</f>
        <v>Ryan Butler</v>
      </c>
      <c r="O122" t="str">
        <f>VLOOKUP(E122,[1]!Customer_Data[#Data],2,0)</f>
        <v>Brian Kim</v>
      </c>
      <c r="P122" s="15">
        <f t="shared" si="6"/>
        <v>6</v>
      </c>
      <c r="Q122">
        <f t="shared" si="7"/>
        <v>12</v>
      </c>
      <c r="R122">
        <f t="shared" si="8"/>
        <v>2020</v>
      </c>
    </row>
    <row r="123" spans="1:18" x14ac:dyDescent="0.25">
      <c r="A123" s="4" t="s">
        <v>418</v>
      </c>
      <c r="B123" s="4" t="s">
        <v>311</v>
      </c>
      <c r="C123" s="4" t="s">
        <v>174</v>
      </c>
      <c r="D123" s="4" t="s">
        <v>269</v>
      </c>
      <c r="E123" s="4" t="s">
        <v>419</v>
      </c>
      <c r="F123" s="5">
        <v>44104</v>
      </c>
      <c r="G123" s="4">
        <v>1</v>
      </c>
      <c r="H123" s="11">
        <f>VLOOKUP(B123,[1]!Product_Data[#Data],4,0)</f>
        <v>1743</v>
      </c>
      <c r="I123" s="11">
        <f>VLOOKUP(B123,[1]!Product_Data[#Data],3,0)</f>
        <v>872</v>
      </c>
      <c r="J123" s="11">
        <f t="shared" si="9"/>
        <v>872</v>
      </c>
      <c r="K123" s="11">
        <f t="shared" si="10"/>
        <v>1743</v>
      </c>
      <c r="L123" s="11">
        <f t="shared" si="11"/>
        <v>871</v>
      </c>
      <c r="M123" t="str">
        <f>VLOOKUP(C123,[1]!Location_Data[#Data],2,0)</f>
        <v>Norwalk</v>
      </c>
      <c r="N123" t="str">
        <f>VLOOKUP(D123,[1]!Salespeople_Data[#Data],2,0)</f>
        <v>Kevin Butler</v>
      </c>
      <c r="O123" t="str">
        <f>VLOOKUP(E123,[1]!Customer_Data[#Data],2,0)</f>
        <v>Bruce Armstrong</v>
      </c>
      <c r="P123" s="15">
        <f t="shared" si="6"/>
        <v>4</v>
      </c>
      <c r="Q123">
        <f t="shared" si="7"/>
        <v>9</v>
      </c>
      <c r="R123">
        <f t="shared" si="8"/>
        <v>2020</v>
      </c>
    </row>
    <row r="124" spans="1:18" x14ac:dyDescent="0.25">
      <c r="A124" s="2" t="s">
        <v>420</v>
      </c>
      <c r="B124" s="2" t="s">
        <v>421</v>
      </c>
      <c r="C124" s="2" t="s">
        <v>115</v>
      </c>
      <c r="D124" s="2" t="s">
        <v>191</v>
      </c>
      <c r="E124" s="2" t="s">
        <v>296</v>
      </c>
      <c r="F124" s="3">
        <v>44110</v>
      </c>
      <c r="G124" s="2">
        <v>2</v>
      </c>
      <c r="H124" s="11">
        <f>VLOOKUP(B124,[1]!Product_Data[#Data],4,0)</f>
        <v>826</v>
      </c>
      <c r="I124" s="11">
        <f>VLOOKUP(B124,[1]!Product_Data[#Data],3,0)</f>
        <v>562</v>
      </c>
      <c r="J124" s="11">
        <f t="shared" si="9"/>
        <v>1124</v>
      </c>
      <c r="K124" s="11">
        <f t="shared" si="10"/>
        <v>1652</v>
      </c>
      <c r="L124" s="11">
        <f t="shared" si="11"/>
        <v>528</v>
      </c>
      <c r="M124" t="str">
        <f>VLOOKUP(C124,[1]!Location_Data[#Data],2,0)</f>
        <v>Glendale</v>
      </c>
      <c r="N124" t="str">
        <f>VLOOKUP(D124,[1]!Salespeople_Data[#Data],2,0)</f>
        <v>Robert Reed</v>
      </c>
      <c r="O124" t="str">
        <f>VLOOKUP(E124,[1]!Customer_Data[#Data],2,0)</f>
        <v>Raymond Barnes</v>
      </c>
      <c r="P124" s="15">
        <f t="shared" si="6"/>
        <v>3</v>
      </c>
      <c r="Q124">
        <f t="shared" si="7"/>
        <v>10</v>
      </c>
      <c r="R124">
        <f t="shared" si="8"/>
        <v>2020</v>
      </c>
    </row>
    <row r="125" spans="1:18" x14ac:dyDescent="0.25">
      <c r="A125" s="4" t="s">
        <v>422</v>
      </c>
      <c r="B125" s="4" t="s">
        <v>367</v>
      </c>
      <c r="C125" s="4" t="s">
        <v>29</v>
      </c>
      <c r="D125" s="4" t="s">
        <v>298</v>
      </c>
      <c r="E125" s="4" t="s">
        <v>423</v>
      </c>
      <c r="F125" s="5">
        <v>43900</v>
      </c>
      <c r="G125" s="4">
        <v>4</v>
      </c>
      <c r="H125" s="11">
        <f>VLOOKUP(B125,[1]!Product_Data[#Data],4,0)</f>
        <v>530</v>
      </c>
      <c r="I125" s="11">
        <f>VLOOKUP(B125,[1]!Product_Data[#Data],3,0)</f>
        <v>424</v>
      </c>
      <c r="J125" s="11">
        <f t="shared" si="9"/>
        <v>1696</v>
      </c>
      <c r="K125" s="11">
        <f t="shared" si="10"/>
        <v>2120</v>
      </c>
      <c r="L125" s="11">
        <f t="shared" si="11"/>
        <v>424</v>
      </c>
      <c r="M125" t="str">
        <f>VLOOKUP(C125,[1]!Location_Data[#Data],2,0)</f>
        <v>Santa Ana</v>
      </c>
      <c r="N125" t="str">
        <f>VLOOKUP(D125,[1]!Salespeople_Data[#Data],2,0)</f>
        <v>Kenneth Fields</v>
      </c>
      <c r="O125" t="str">
        <f>VLOOKUP(E125,[1]!Customer_Data[#Data],2,0)</f>
        <v>Raymond Burke</v>
      </c>
      <c r="P125" s="15">
        <f t="shared" si="6"/>
        <v>3</v>
      </c>
      <c r="Q125">
        <f t="shared" si="7"/>
        <v>3</v>
      </c>
      <c r="R125">
        <f t="shared" si="8"/>
        <v>2020</v>
      </c>
    </row>
    <row r="126" spans="1:18" x14ac:dyDescent="0.25">
      <c r="A126" s="2" t="s">
        <v>424</v>
      </c>
      <c r="B126" s="2" t="s">
        <v>340</v>
      </c>
      <c r="C126" s="2" t="s">
        <v>349</v>
      </c>
      <c r="D126" s="2" t="s">
        <v>250</v>
      </c>
      <c r="E126" s="2" t="s">
        <v>425</v>
      </c>
      <c r="F126" s="3">
        <v>44120</v>
      </c>
      <c r="G126" s="2">
        <v>3</v>
      </c>
      <c r="H126" s="11">
        <f>VLOOKUP(B126,[1]!Product_Data[#Data],4,0)</f>
        <v>1967</v>
      </c>
      <c r="I126" s="11">
        <f>VLOOKUP(B126,[1]!Product_Data[#Data],3,0)</f>
        <v>1397</v>
      </c>
      <c r="J126" s="11">
        <f t="shared" si="9"/>
        <v>4191</v>
      </c>
      <c r="K126" s="11">
        <f t="shared" si="10"/>
        <v>5901</v>
      </c>
      <c r="L126" s="11">
        <f t="shared" si="11"/>
        <v>1710</v>
      </c>
      <c r="M126" t="str">
        <f>VLOOKUP(C126,[1]!Location_Data[#Data],2,0)</f>
        <v>Santa Clara</v>
      </c>
      <c r="N126" t="str">
        <f>VLOOKUP(D126,[1]!Salespeople_Data[#Data],2,0)</f>
        <v>Martin Carr</v>
      </c>
      <c r="O126" t="str">
        <f>VLOOKUP(E126,[1]!Customer_Data[#Data],2,0)</f>
        <v>Terry Payne</v>
      </c>
      <c r="P126" s="15">
        <f t="shared" si="6"/>
        <v>6</v>
      </c>
      <c r="Q126">
        <f t="shared" si="7"/>
        <v>10</v>
      </c>
      <c r="R126">
        <f t="shared" si="8"/>
        <v>2020</v>
      </c>
    </row>
    <row r="127" spans="1:18" x14ac:dyDescent="0.25">
      <c r="A127" s="4" t="s">
        <v>426</v>
      </c>
      <c r="B127" s="4" t="s">
        <v>164</v>
      </c>
      <c r="C127" s="4" t="s">
        <v>392</v>
      </c>
      <c r="D127" s="4" t="s">
        <v>250</v>
      </c>
      <c r="E127" s="4" t="s">
        <v>427</v>
      </c>
      <c r="F127" s="5">
        <v>44134</v>
      </c>
      <c r="G127" s="4">
        <v>1</v>
      </c>
      <c r="H127" s="11">
        <f>VLOOKUP(B127,[1]!Product_Data[#Data],4,0)</f>
        <v>637</v>
      </c>
      <c r="I127" s="11">
        <f>VLOOKUP(B127,[1]!Product_Data[#Data],3,0)</f>
        <v>389</v>
      </c>
      <c r="J127" s="11">
        <f t="shared" si="9"/>
        <v>389</v>
      </c>
      <c r="K127" s="11">
        <f t="shared" si="10"/>
        <v>637</v>
      </c>
      <c r="L127" s="11">
        <f t="shared" si="11"/>
        <v>248</v>
      </c>
      <c r="M127" t="str">
        <f>VLOOKUP(C127,[1]!Location_Data[#Data],2,0)</f>
        <v>Visalia</v>
      </c>
      <c r="N127" t="str">
        <f>VLOOKUP(D127,[1]!Salespeople_Data[#Data],2,0)</f>
        <v>Martin Carr</v>
      </c>
      <c r="O127" t="str">
        <f>VLOOKUP(E127,[1]!Customer_Data[#Data],2,0)</f>
        <v>Phillip Peters</v>
      </c>
      <c r="P127" s="15">
        <f t="shared" si="6"/>
        <v>6</v>
      </c>
      <c r="Q127">
        <f t="shared" si="7"/>
        <v>10</v>
      </c>
      <c r="R127">
        <f t="shared" si="8"/>
        <v>2020</v>
      </c>
    </row>
    <row r="128" spans="1:18" x14ac:dyDescent="0.25">
      <c r="A128" s="2" t="s">
        <v>428</v>
      </c>
      <c r="B128" s="2" t="s">
        <v>47</v>
      </c>
      <c r="C128" s="2" t="s">
        <v>249</v>
      </c>
      <c r="D128" s="2" t="s">
        <v>25</v>
      </c>
      <c r="E128" s="2" t="s">
        <v>429</v>
      </c>
      <c r="F128" s="3">
        <v>44076</v>
      </c>
      <c r="G128" s="2">
        <v>3</v>
      </c>
      <c r="H128" s="11">
        <f>VLOOKUP(B128,[1]!Product_Data[#Data],4,0)</f>
        <v>1812</v>
      </c>
      <c r="I128" s="11">
        <f>VLOOKUP(B128,[1]!Product_Data[#Data],3,0)</f>
        <v>1305</v>
      </c>
      <c r="J128" s="11">
        <f t="shared" si="9"/>
        <v>3915</v>
      </c>
      <c r="K128" s="11">
        <f t="shared" si="10"/>
        <v>5436</v>
      </c>
      <c r="L128" s="11">
        <f t="shared" si="11"/>
        <v>1521</v>
      </c>
      <c r="M128" t="str">
        <f>VLOOKUP(C128,[1]!Location_Data[#Data],2,0)</f>
        <v>Roseville</v>
      </c>
      <c r="N128" t="str">
        <f>VLOOKUP(D128,[1]!Salespeople_Data[#Data],2,0)</f>
        <v>Brian Davis</v>
      </c>
      <c r="O128" t="str">
        <f>VLOOKUP(E128,[1]!Customer_Data[#Data],2,0)</f>
        <v>Jose Williams</v>
      </c>
      <c r="P128" s="15">
        <f t="shared" si="6"/>
        <v>4</v>
      </c>
      <c r="Q128">
        <f t="shared" si="7"/>
        <v>9</v>
      </c>
      <c r="R128">
        <f t="shared" si="8"/>
        <v>2020</v>
      </c>
    </row>
    <row r="129" spans="1:18" x14ac:dyDescent="0.25">
      <c r="A129" s="4" t="s">
        <v>430</v>
      </c>
      <c r="B129" s="4" t="s">
        <v>431</v>
      </c>
      <c r="C129" s="4" t="s">
        <v>24</v>
      </c>
      <c r="D129" s="4" t="s">
        <v>225</v>
      </c>
      <c r="E129" s="4" t="s">
        <v>317</v>
      </c>
      <c r="F129" s="5">
        <v>43852</v>
      </c>
      <c r="G129" s="4">
        <v>1</v>
      </c>
      <c r="H129" s="11">
        <f>VLOOKUP(B129,[1]!Product_Data[#Data],4,0)</f>
        <v>290</v>
      </c>
      <c r="I129" s="11">
        <f>VLOOKUP(B129,[1]!Product_Data[#Data],3,0)</f>
        <v>200</v>
      </c>
      <c r="J129" s="11">
        <f t="shared" si="9"/>
        <v>200</v>
      </c>
      <c r="K129" s="11">
        <f t="shared" si="10"/>
        <v>290</v>
      </c>
      <c r="L129" s="11">
        <f t="shared" si="11"/>
        <v>90</v>
      </c>
      <c r="M129" t="str">
        <f>VLOOKUP(C129,[1]!Location_Data[#Data],2,0)</f>
        <v>Lancaster</v>
      </c>
      <c r="N129" t="str">
        <f>VLOOKUP(D129,[1]!Salespeople_Data[#Data],2,0)</f>
        <v>Andrew Bowman</v>
      </c>
      <c r="O129" t="str">
        <f>VLOOKUP(E129,[1]!Customer_Data[#Data],2,0)</f>
        <v>Jimmy Morrison</v>
      </c>
      <c r="P129" s="15">
        <f t="shared" si="6"/>
        <v>4</v>
      </c>
      <c r="Q129">
        <f t="shared" si="7"/>
        <v>1</v>
      </c>
      <c r="R129">
        <f t="shared" si="8"/>
        <v>2020</v>
      </c>
    </row>
    <row r="130" spans="1:18" x14ac:dyDescent="0.25">
      <c r="A130" s="2" t="s">
        <v>432</v>
      </c>
      <c r="B130" s="2" t="s">
        <v>56</v>
      </c>
      <c r="C130" s="2" t="s">
        <v>349</v>
      </c>
      <c r="D130" s="2" t="s">
        <v>170</v>
      </c>
      <c r="E130" s="2" t="s">
        <v>433</v>
      </c>
      <c r="F130" s="3">
        <v>43846</v>
      </c>
      <c r="G130" s="2">
        <v>1</v>
      </c>
      <c r="H130" s="11">
        <f>VLOOKUP(B130,[1]!Product_Data[#Data],4,0)</f>
        <v>1848</v>
      </c>
      <c r="I130" s="11">
        <f>VLOOKUP(B130,[1]!Product_Data[#Data],3,0)</f>
        <v>1294</v>
      </c>
      <c r="J130" s="11">
        <f t="shared" si="9"/>
        <v>1294</v>
      </c>
      <c r="K130" s="11">
        <f t="shared" si="10"/>
        <v>1848</v>
      </c>
      <c r="L130" s="11">
        <f t="shared" si="11"/>
        <v>554</v>
      </c>
      <c r="M130" t="str">
        <f>VLOOKUP(C130,[1]!Location_Data[#Data],2,0)</f>
        <v>Santa Clara</v>
      </c>
      <c r="N130" t="str">
        <f>VLOOKUP(D130,[1]!Salespeople_Data[#Data],2,0)</f>
        <v>Sean Miller</v>
      </c>
      <c r="O130" t="str">
        <f>VLOOKUP(E130,[1]!Customer_Data[#Data],2,0)</f>
        <v>Thomas Campbell</v>
      </c>
      <c r="P130" s="15">
        <f t="shared" ref="P130:P193" si="12">WEEKDAY(F130)</f>
        <v>5</v>
      </c>
      <c r="Q130">
        <f t="shared" ref="Q130:Q193" si="13">MONTH(F130)</f>
        <v>1</v>
      </c>
      <c r="R130">
        <f t="shared" ref="R130:R193" si="14">YEAR(F130)</f>
        <v>2020</v>
      </c>
    </row>
    <row r="131" spans="1:18" x14ac:dyDescent="0.25">
      <c r="A131" s="4" t="s">
        <v>434</v>
      </c>
      <c r="B131" s="4" t="s">
        <v>435</v>
      </c>
      <c r="C131" s="4" t="s">
        <v>436</v>
      </c>
      <c r="D131" s="4" t="s">
        <v>106</v>
      </c>
      <c r="E131" s="4" t="s">
        <v>437</v>
      </c>
      <c r="F131" s="5">
        <v>43993</v>
      </c>
      <c r="G131" s="4">
        <v>3</v>
      </c>
      <c r="H131" s="11">
        <f>VLOOKUP(B131,[1]!Product_Data[#Data],4,0)</f>
        <v>2141</v>
      </c>
      <c r="I131" s="11">
        <f>VLOOKUP(B131,[1]!Product_Data[#Data],3,0)</f>
        <v>1777</v>
      </c>
      <c r="J131" s="11">
        <f t="shared" ref="J131:J194" si="15">PRODUCT(I131,G131)</f>
        <v>5331</v>
      </c>
      <c r="K131" s="11">
        <f t="shared" ref="K131:K194" si="16">PRODUCT(H131,G131)</f>
        <v>6423</v>
      </c>
      <c r="L131" s="11">
        <f t="shared" ref="L131:L194" si="17">K131-J131</f>
        <v>1092</v>
      </c>
      <c r="M131" t="str">
        <f>VLOOKUP(C131,[1]!Location_Data[#Data],2,0)</f>
        <v>Jurupa Valley</v>
      </c>
      <c r="N131" t="str">
        <f>VLOOKUP(D131,[1]!Salespeople_Data[#Data],2,0)</f>
        <v>Patrick Ruiz</v>
      </c>
      <c r="O131" t="str">
        <f>VLOOKUP(E131,[1]!Customer_Data[#Data],2,0)</f>
        <v>Carl Murphy</v>
      </c>
      <c r="P131" s="15">
        <f t="shared" si="12"/>
        <v>5</v>
      </c>
      <c r="Q131">
        <f t="shared" si="13"/>
        <v>6</v>
      </c>
      <c r="R131">
        <f t="shared" si="14"/>
        <v>2020</v>
      </c>
    </row>
    <row r="132" spans="1:18" x14ac:dyDescent="0.25">
      <c r="A132" s="2" t="s">
        <v>438</v>
      </c>
      <c r="B132" s="2" t="s">
        <v>164</v>
      </c>
      <c r="C132" s="2" t="s">
        <v>190</v>
      </c>
      <c r="D132" s="2" t="s">
        <v>170</v>
      </c>
      <c r="E132" s="2" t="s">
        <v>292</v>
      </c>
      <c r="F132" s="3">
        <v>43866</v>
      </c>
      <c r="G132" s="2">
        <v>1</v>
      </c>
      <c r="H132" s="11">
        <f>VLOOKUP(B132,[1]!Product_Data[#Data],4,0)</f>
        <v>637</v>
      </c>
      <c r="I132" s="11">
        <f>VLOOKUP(B132,[1]!Product_Data[#Data],3,0)</f>
        <v>389</v>
      </c>
      <c r="J132" s="11">
        <f t="shared" si="15"/>
        <v>389</v>
      </c>
      <c r="K132" s="11">
        <f t="shared" si="16"/>
        <v>637</v>
      </c>
      <c r="L132" s="11">
        <f t="shared" si="17"/>
        <v>248</v>
      </c>
      <c r="M132" t="str">
        <f>VLOOKUP(C132,[1]!Location_Data[#Data],2,0)</f>
        <v>Oakland</v>
      </c>
      <c r="N132" t="str">
        <f>VLOOKUP(D132,[1]!Salespeople_Data[#Data],2,0)</f>
        <v>Sean Miller</v>
      </c>
      <c r="O132" t="str">
        <f>VLOOKUP(E132,[1]!Customer_Data[#Data],2,0)</f>
        <v>Clarence Grant</v>
      </c>
      <c r="P132" s="15">
        <f t="shared" si="12"/>
        <v>4</v>
      </c>
      <c r="Q132">
        <f t="shared" si="13"/>
        <v>2</v>
      </c>
      <c r="R132">
        <f t="shared" si="14"/>
        <v>2020</v>
      </c>
    </row>
    <row r="133" spans="1:18" x14ac:dyDescent="0.25">
      <c r="A133" s="4" t="s">
        <v>439</v>
      </c>
      <c r="B133" s="4" t="s">
        <v>440</v>
      </c>
      <c r="C133" s="4" t="s">
        <v>70</v>
      </c>
      <c r="D133" s="4" t="s">
        <v>136</v>
      </c>
      <c r="E133" s="4" t="s">
        <v>441</v>
      </c>
      <c r="F133" s="5">
        <v>44064</v>
      </c>
      <c r="G133" s="4">
        <v>2</v>
      </c>
      <c r="H133" s="11">
        <f>VLOOKUP(B133,[1]!Product_Data[#Data],4,0)</f>
        <v>800</v>
      </c>
      <c r="I133" s="11">
        <f>VLOOKUP(B133,[1]!Product_Data[#Data],3,0)</f>
        <v>536</v>
      </c>
      <c r="J133" s="11">
        <f t="shared" si="15"/>
        <v>1072</v>
      </c>
      <c r="K133" s="11">
        <f t="shared" si="16"/>
        <v>1600</v>
      </c>
      <c r="L133" s="11">
        <f t="shared" si="17"/>
        <v>528</v>
      </c>
      <c r="M133" t="str">
        <f>VLOOKUP(C133,[1]!Location_Data[#Data],2,0)</f>
        <v>Clovis</v>
      </c>
      <c r="N133" t="str">
        <f>VLOOKUP(D133,[1]!Salespeople_Data[#Data],2,0)</f>
        <v>Clarence Fox</v>
      </c>
      <c r="O133" t="str">
        <f>VLOOKUP(E133,[1]!Customer_Data[#Data],2,0)</f>
        <v>Michael Lane</v>
      </c>
      <c r="P133" s="15">
        <f t="shared" si="12"/>
        <v>6</v>
      </c>
      <c r="Q133">
        <f t="shared" si="13"/>
        <v>8</v>
      </c>
      <c r="R133">
        <f t="shared" si="14"/>
        <v>2020</v>
      </c>
    </row>
    <row r="134" spans="1:18" x14ac:dyDescent="0.25">
      <c r="A134" s="2" t="s">
        <v>442</v>
      </c>
      <c r="B134" s="2" t="s">
        <v>330</v>
      </c>
      <c r="C134" s="2" t="s">
        <v>34</v>
      </c>
      <c r="D134" s="2" t="s">
        <v>53</v>
      </c>
      <c r="E134" s="2" t="s">
        <v>443</v>
      </c>
      <c r="F134" s="3">
        <v>43834</v>
      </c>
      <c r="G134" s="2">
        <v>3</v>
      </c>
      <c r="H134" s="11">
        <f>VLOOKUP(B134,[1]!Product_Data[#Data],4,0)</f>
        <v>1635</v>
      </c>
      <c r="I134" s="11">
        <f>VLOOKUP(B134,[1]!Product_Data[#Data],3,0)</f>
        <v>1046</v>
      </c>
      <c r="J134" s="11">
        <f t="shared" si="15"/>
        <v>3138</v>
      </c>
      <c r="K134" s="11">
        <f t="shared" si="16"/>
        <v>4905</v>
      </c>
      <c r="L134" s="11">
        <f t="shared" si="17"/>
        <v>1767</v>
      </c>
      <c r="M134" t="str">
        <f>VLOOKUP(C134,[1]!Location_Data[#Data],2,0)</f>
        <v>Inglewood</v>
      </c>
      <c r="N134" t="str">
        <f>VLOOKUP(D134,[1]!Salespeople_Data[#Data],2,0)</f>
        <v>Scott Mason</v>
      </c>
      <c r="O134" t="str">
        <f>VLOOKUP(E134,[1]!Customer_Data[#Data],2,0)</f>
        <v>Alan Perry</v>
      </c>
      <c r="P134" s="15">
        <f t="shared" si="12"/>
        <v>7</v>
      </c>
      <c r="Q134">
        <f t="shared" si="13"/>
        <v>1</v>
      </c>
      <c r="R134">
        <f t="shared" si="14"/>
        <v>2020</v>
      </c>
    </row>
    <row r="135" spans="1:18" x14ac:dyDescent="0.25">
      <c r="A135" s="4" t="s">
        <v>444</v>
      </c>
      <c r="B135" s="4" t="s">
        <v>352</v>
      </c>
      <c r="C135" s="4" t="s">
        <v>322</v>
      </c>
      <c r="D135" s="4" t="s">
        <v>116</v>
      </c>
      <c r="E135" s="4" t="s">
        <v>445</v>
      </c>
      <c r="F135" s="5">
        <v>44136</v>
      </c>
      <c r="G135" s="4">
        <v>4</v>
      </c>
      <c r="H135" s="11">
        <f>VLOOKUP(B135,[1]!Product_Data[#Data],4,0)</f>
        <v>203</v>
      </c>
      <c r="I135" s="11">
        <f>VLOOKUP(B135,[1]!Product_Data[#Data],3,0)</f>
        <v>154</v>
      </c>
      <c r="J135" s="11">
        <f t="shared" si="15"/>
        <v>616</v>
      </c>
      <c r="K135" s="11">
        <f t="shared" si="16"/>
        <v>812</v>
      </c>
      <c r="L135" s="11">
        <f t="shared" si="17"/>
        <v>196</v>
      </c>
      <c r="M135" t="str">
        <f>VLOOKUP(C135,[1]!Location_Data[#Data],2,0)</f>
        <v>Rancho Cucamonga</v>
      </c>
      <c r="N135" t="str">
        <f>VLOOKUP(D135,[1]!Salespeople_Data[#Data],2,0)</f>
        <v>Roger Ramos</v>
      </c>
      <c r="O135" t="str">
        <f>VLOOKUP(E135,[1]!Customer_Data[#Data],2,0)</f>
        <v>Lawrence Rogers</v>
      </c>
      <c r="P135" s="15">
        <f t="shared" si="12"/>
        <v>1</v>
      </c>
      <c r="Q135">
        <f t="shared" si="13"/>
        <v>11</v>
      </c>
      <c r="R135">
        <f t="shared" si="14"/>
        <v>2020</v>
      </c>
    </row>
    <row r="136" spans="1:18" x14ac:dyDescent="0.25">
      <c r="A136" s="2" t="s">
        <v>446</v>
      </c>
      <c r="B136" s="2" t="s">
        <v>28</v>
      </c>
      <c r="C136" s="2" t="s">
        <v>90</v>
      </c>
      <c r="D136" s="2" t="s">
        <v>447</v>
      </c>
      <c r="E136" s="2" t="s">
        <v>448</v>
      </c>
      <c r="F136" s="3">
        <v>43832</v>
      </c>
      <c r="G136" s="2">
        <v>2</v>
      </c>
      <c r="H136" s="11">
        <f>VLOOKUP(B136,[1]!Product_Data[#Data],4,0)</f>
        <v>684</v>
      </c>
      <c r="I136" s="11">
        <f>VLOOKUP(B136,[1]!Product_Data[#Data],3,0)</f>
        <v>561</v>
      </c>
      <c r="J136" s="11">
        <f t="shared" si="15"/>
        <v>1122</v>
      </c>
      <c r="K136" s="11">
        <f t="shared" si="16"/>
        <v>1368</v>
      </c>
      <c r="L136" s="11">
        <f t="shared" si="17"/>
        <v>246</v>
      </c>
      <c r="M136" t="str">
        <f>VLOOKUP(C136,[1]!Location_Data[#Data],2,0)</f>
        <v>Irvine</v>
      </c>
      <c r="N136" t="str">
        <f>VLOOKUP(D136,[1]!Salespeople_Data[#Data],2,0)</f>
        <v>Howard Sims</v>
      </c>
      <c r="O136" t="str">
        <f>VLOOKUP(E136,[1]!Customer_Data[#Data],2,0)</f>
        <v>Juan Ramirez</v>
      </c>
      <c r="P136" s="15">
        <f t="shared" si="12"/>
        <v>5</v>
      </c>
      <c r="Q136">
        <f t="shared" si="13"/>
        <v>1</v>
      </c>
      <c r="R136">
        <f t="shared" si="14"/>
        <v>2020</v>
      </c>
    </row>
    <row r="137" spans="1:18" x14ac:dyDescent="0.25">
      <c r="A137" s="4" t="s">
        <v>449</v>
      </c>
      <c r="B137" s="4" t="s">
        <v>173</v>
      </c>
      <c r="C137" s="4" t="s">
        <v>450</v>
      </c>
      <c r="D137" s="4" t="s">
        <v>35</v>
      </c>
      <c r="E137" s="4" t="s">
        <v>451</v>
      </c>
      <c r="F137" s="5">
        <v>43979</v>
      </c>
      <c r="G137" s="4">
        <v>1</v>
      </c>
      <c r="H137" s="11">
        <f>VLOOKUP(B137,[1]!Product_Data[#Data],4,0)</f>
        <v>2005</v>
      </c>
      <c r="I137" s="11">
        <f>VLOOKUP(B137,[1]!Product_Data[#Data],3,0)</f>
        <v>1223</v>
      </c>
      <c r="J137" s="11">
        <f t="shared" si="15"/>
        <v>1223</v>
      </c>
      <c r="K137" s="11">
        <f t="shared" si="16"/>
        <v>2005</v>
      </c>
      <c r="L137" s="11">
        <f t="shared" si="17"/>
        <v>782</v>
      </c>
      <c r="M137" t="str">
        <f>VLOOKUP(C137,[1]!Location_Data[#Data],2,0)</f>
        <v>Simi Valley</v>
      </c>
      <c r="N137" t="str">
        <f>VLOOKUP(D137,[1]!Salespeople_Data[#Data],2,0)</f>
        <v>Charles Harper</v>
      </c>
      <c r="O137" t="str">
        <f>VLOOKUP(E137,[1]!Customer_Data[#Data],2,0)</f>
        <v>David Olson</v>
      </c>
      <c r="P137" s="15">
        <f t="shared" si="12"/>
        <v>5</v>
      </c>
      <c r="Q137">
        <f t="shared" si="13"/>
        <v>5</v>
      </c>
      <c r="R137">
        <f t="shared" si="14"/>
        <v>2020</v>
      </c>
    </row>
    <row r="138" spans="1:18" x14ac:dyDescent="0.25">
      <c r="A138" s="2" t="s">
        <v>452</v>
      </c>
      <c r="B138" s="2" t="s">
        <v>23</v>
      </c>
      <c r="C138" s="2" t="s">
        <v>52</v>
      </c>
      <c r="D138" s="2" t="s">
        <v>136</v>
      </c>
      <c r="E138" s="2" t="s">
        <v>453</v>
      </c>
      <c r="F138" s="3">
        <v>44144</v>
      </c>
      <c r="G138" s="2">
        <v>1</v>
      </c>
      <c r="H138" s="11">
        <f>VLOOKUP(B138,[1]!Product_Data[#Data],4,0)</f>
        <v>1052</v>
      </c>
      <c r="I138" s="11">
        <f>VLOOKUP(B138,[1]!Product_Data[#Data],3,0)</f>
        <v>589</v>
      </c>
      <c r="J138" s="11">
        <f t="shared" si="15"/>
        <v>589</v>
      </c>
      <c r="K138" s="11">
        <f t="shared" si="16"/>
        <v>1052</v>
      </c>
      <c r="L138" s="11">
        <f t="shared" si="17"/>
        <v>463</v>
      </c>
      <c r="M138" t="str">
        <f>VLOOKUP(C138,[1]!Location_Data[#Data],2,0)</f>
        <v>Pasadena</v>
      </c>
      <c r="N138" t="str">
        <f>VLOOKUP(D138,[1]!Salespeople_Data[#Data],2,0)</f>
        <v>Clarence Fox</v>
      </c>
      <c r="O138" t="str">
        <f>VLOOKUP(E138,[1]!Customer_Data[#Data],2,0)</f>
        <v>Jimmy Ray</v>
      </c>
      <c r="P138" s="15">
        <f t="shared" si="12"/>
        <v>2</v>
      </c>
      <c r="Q138">
        <f t="shared" si="13"/>
        <v>11</v>
      </c>
      <c r="R138">
        <f t="shared" si="14"/>
        <v>2020</v>
      </c>
    </row>
    <row r="139" spans="1:18" x14ac:dyDescent="0.25">
      <c r="A139" s="4" t="s">
        <v>454</v>
      </c>
      <c r="B139" s="4" t="s">
        <v>223</v>
      </c>
      <c r="C139" s="4" t="s">
        <v>39</v>
      </c>
      <c r="D139" s="4" t="s">
        <v>447</v>
      </c>
      <c r="E139" s="4" t="s">
        <v>455</v>
      </c>
      <c r="F139" s="5">
        <v>44149</v>
      </c>
      <c r="G139" s="4">
        <v>1</v>
      </c>
      <c r="H139" s="11">
        <f>VLOOKUP(B139,[1]!Product_Data[#Data],4,0)</f>
        <v>799</v>
      </c>
      <c r="I139" s="11">
        <f>VLOOKUP(B139,[1]!Product_Data[#Data],3,0)</f>
        <v>455</v>
      </c>
      <c r="J139" s="11">
        <f t="shared" si="15"/>
        <v>455</v>
      </c>
      <c r="K139" s="11">
        <f t="shared" si="16"/>
        <v>799</v>
      </c>
      <c r="L139" s="11">
        <f t="shared" si="17"/>
        <v>344</v>
      </c>
      <c r="M139" t="str">
        <f>VLOOKUP(C139,[1]!Location_Data[#Data],2,0)</f>
        <v>Oceanside</v>
      </c>
      <c r="N139" t="str">
        <f>VLOOKUP(D139,[1]!Salespeople_Data[#Data],2,0)</f>
        <v>Howard Sims</v>
      </c>
      <c r="O139" t="str">
        <f>VLOOKUP(E139,[1]!Customer_Data[#Data],2,0)</f>
        <v>Adam Bailey</v>
      </c>
      <c r="P139" s="15">
        <f t="shared" si="12"/>
        <v>7</v>
      </c>
      <c r="Q139">
        <f t="shared" si="13"/>
        <v>11</v>
      </c>
      <c r="R139">
        <f t="shared" si="14"/>
        <v>2020</v>
      </c>
    </row>
    <row r="140" spans="1:18" x14ac:dyDescent="0.25">
      <c r="A140" s="2" t="s">
        <v>456</v>
      </c>
      <c r="B140" s="2" t="s">
        <v>457</v>
      </c>
      <c r="C140" s="2" t="s">
        <v>458</v>
      </c>
      <c r="D140" s="2" t="s">
        <v>35</v>
      </c>
      <c r="E140" s="2" t="s">
        <v>459</v>
      </c>
      <c r="F140" s="3">
        <v>43834</v>
      </c>
      <c r="G140" s="2">
        <v>4</v>
      </c>
      <c r="H140" s="11">
        <f>VLOOKUP(B140,[1]!Product_Data[#Data],4,0)</f>
        <v>947</v>
      </c>
      <c r="I140" s="11">
        <f>VLOOKUP(B140,[1]!Product_Data[#Data],3,0)</f>
        <v>786</v>
      </c>
      <c r="J140" s="11">
        <f t="shared" si="15"/>
        <v>3144</v>
      </c>
      <c r="K140" s="11">
        <f t="shared" si="16"/>
        <v>3788</v>
      </c>
      <c r="L140" s="11">
        <f t="shared" si="17"/>
        <v>644</v>
      </c>
      <c r="M140" t="str">
        <f>VLOOKUP(C140,[1]!Location_Data[#Data],2,0)</f>
        <v>Fontana</v>
      </c>
      <c r="N140" t="str">
        <f>VLOOKUP(D140,[1]!Salespeople_Data[#Data],2,0)</f>
        <v>Charles Harper</v>
      </c>
      <c r="O140" t="str">
        <f>VLOOKUP(E140,[1]!Customer_Data[#Data],2,0)</f>
        <v>Johnny Martinez</v>
      </c>
      <c r="P140" s="15">
        <f t="shared" si="12"/>
        <v>7</v>
      </c>
      <c r="Q140">
        <f t="shared" si="13"/>
        <v>1</v>
      </c>
      <c r="R140">
        <f t="shared" si="14"/>
        <v>2020</v>
      </c>
    </row>
    <row r="141" spans="1:18" x14ac:dyDescent="0.25">
      <c r="A141" s="4" t="s">
        <v>460</v>
      </c>
      <c r="B141" s="4" t="s">
        <v>461</v>
      </c>
      <c r="C141" s="4" t="s">
        <v>458</v>
      </c>
      <c r="D141" s="4" t="s">
        <v>216</v>
      </c>
      <c r="E141" s="4" t="s">
        <v>462</v>
      </c>
      <c r="F141" s="5">
        <v>44052</v>
      </c>
      <c r="G141" s="4">
        <v>2</v>
      </c>
      <c r="H141" s="11">
        <f>VLOOKUP(B141,[1]!Product_Data[#Data],4,0)</f>
        <v>35</v>
      </c>
      <c r="I141" s="11">
        <f>VLOOKUP(B141,[1]!Product_Data[#Data],3,0)</f>
        <v>22</v>
      </c>
      <c r="J141" s="11">
        <f t="shared" si="15"/>
        <v>44</v>
      </c>
      <c r="K141" s="11">
        <f t="shared" si="16"/>
        <v>70</v>
      </c>
      <c r="L141" s="11">
        <f t="shared" si="17"/>
        <v>26</v>
      </c>
      <c r="M141" t="str">
        <f>VLOOKUP(C141,[1]!Location_Data[#Data],2,0)</f>
        <v>Fontana</v>
      </c>
      <c r="N141" t="str">
        <f>VLOOKUP(D141,[1]!Salespeople_Data[#Data],2,0)</f>
        <v>Ernest Wagner</v>
      </c>
      <c r="O141" t="str">
        <f>VLOOKUP(E141,[1]!Customer_Data[#Data],2,0)</f>
        <v>Thomas Chapman</v>
      </c>
      <c r="P141" s="15">
        <f t="shared" si="12"/>
        <v>1</v>
      </c>
      <c r="Q141">
        <f t="shared" si="13"/>
        <v>8</v>
      </c>
      <c r="R141">
        <f t="shared" si="14"/>
        <v>2020</v>
      </c>
    </row>
    <row r="142" spans="1:18" x14ac:dyDescent="0.25">
      <c r="A142" s="2" t="s">
        <v>463</v>
      </c>
      <c r="B142" s="2" t="s">
        <v>464</v>
      </c>
      <c r="C142" s="2" t="s">
        <v>362</v>
      </c>
      <c r="D142" s="2" t="s">
        <v>308</v>
      </c>
      <c r="E142" s="2" t="s">
        <v>465</v>
      </c>
      <c r="F142" s="3">
        <v>43999</v>
      </c>
      <c r="G142" s="2">
        <v>2</v>
      </c>
      <c r="H142" s="11">
        <f>VLOOKUP(B142,[1]!Product_Data[#Data],4,0)</f>
        <v>1566</v>
      </c>
      <c r="I142" s="11">
        <f>VLOOKUP(B142,[1]!Product_Data[#Data],3,0)</f>
        <v>1190</v>
      </c>
      <c r="J142" s="11">
        <f t="shared" si="15"/>
        <v>2380</v>
      </c>
      <c r="K142" s="11">
        <f t="shared" si="16"/>
        <v>3132</v>
      </c>
      <c r="L142" s="11">
        <f t="shared" si="17"/>
        <v>752</v>
      </c>
      <c r="M142" t="str">
        <f>VLOOKUP(C142,[1]!Location_Data[#Data],2,0)</f>
        <v>San Bernardino</v>
      </c>
      <c r="N142" t="str">
        <f>VLOOKUP(D142,[1]!Salespeople_Data[#Data],2,0)</f>
        <v>Fred Robertson</v>
      </c>
      <c r="O142" t="str">
        <f>VLOOKUP(E142,[1]!Customer_Data[#Data],2,0)</f>
        <v>Keith Griffin</v>
      </c>
      <c r="P142" s="15">
        <f t="shared" si="12"/>
        <v>4</v>
      </c>
      <c r="Q142">
        <f t="shared" si="13"/>
        <v>6</v>
      </c>
      <c r="R142">
        <f t="shared" si="14"/>
        <v>2020</v>
      </c>
    </row>
    <row r="143" spans="1:18" x14ac:dyDescent="0.25">
      <c r="A143" s="4" t="s">
        <v>466</v>
      </c>
      <c r="B143" s="4" t="s">
        <v>219</v>
      </c>
      <c r="C143" s="4" t="s">
        <v>467</v>
      </c>
      <c r="D143" s="4" t="s">
        <v>141</v>
      </c>
      <c r="E143" s="4" t="s">
        <v>50</v>
      </c>
      <c r="F143" s="5">
        <v>43904</v>
      </c>
      <c r="G143" s="4">
        <v>4</v>
      </c>
      <c r="H143" s="11">
        <f>VLOOKUP(B143,[1]!Product_Data[#Data],4,0)</f>
        <v>561</v>
      </c>
      <c r="I143" s="11">
        <f>VLOOKUP(B143,[1]!Product_Data[#Data],3,0)</f>
        <v>421</v>
      </c>
      <c r="J143" s="11">
        <f t="shared" si="15"/>
        <v>1684</v>
      </c>
      <c r="K143" s="11">
        <f t="shared" si="16"/>
        <v>2244</v>
      </c>
      <c r="L143" s="11">
        <f t="shared" si="17"/>
        <v>560</v>
      </c>
      <c r="M143" t="str">
        <f>VLOOKUP(C143,[1]!Location_Data[#Data],2,0)</f>
        <v>Garden Grove</v>
      </c>
      <c r="N143" t="str">
        <f>VLOOKUP(D143,[1]!Salespeople_Data[#Data],2,0)</f>
        <v>Arthur Mccoy</v>
      </c>
      <c r="O143" t="str">
        <f>VLOOKUP(E143,[1]!Customer_Data[#Data],2,0)</f>
        <v>David Perkins</v>
      </c>
      <c r="P143" s="15">
        <f t="shared" si="12"/>
        <v>7</v>
      </c>
      <c r="Q143">
        <f t="shared" si="13"/>
        <v>3</v>
      </c>
      <c r="R143">
        <f t="shared" si="14"/>
        <v>2020</v>
      </c>
    </row>
    <row r="144" spans="1:18" x14ac:dyDescent="0.25">
      <c r="A144" s="2" t="s">
        <v>468</v>
      </c>
      <c r="B144" s="2" t="s">
        <v>232</v>
      </c>
      <c r="C144" s="2" t="s">
        <v>469</v>
      </c>
      <c r="D144" s="2" t="s">
        <v>225</v>
      </c>
      <c r="E144" s="2" t="s">
        <v>470</v>
      </c>
      <c r="F144" s="3">
        <v>43858</v>
      </c>
      <c r="G144" s="2">
        <v>1</v>
      </c>
      <c r="H144" s="11">
        <f>VLOOKUP(B144,[1]!Product_Data[#Data],4,0)</f>
        <v>1119</v>
      </c>
      <c r="I144" s="11">
        <f>VLOOKUP(B144,[1]!Product_Data[#Data],3,0)</f>
        <v>683</v>
      </c>
      <c r="J144" s="11">
        <f t="shared" si="15"/>
        <v>683</v>
      </c>
      <c r="K144" s="11">
        <f t="shared" si="16"/>
        <v>1119</v>
      </c>
      <c r="L144" s="11">
        <f t="shared" si="17"/>
        <v>436</v>
      </c>
      <c r="M144" t="str">
        <f>VLOOKUP(C144,[1]!Location_Data[#Data],2,0)</f>
        <v>Escondido</v>
      </c>
      <c r="N144" t="str">
        <f>VLOOKUP(D144,[1]!Salespeople_Data[#Data],2,0)</f>
        <v>Andrew Bowman</v>
      </c>
      <c r="O144" t="str">
        <f>VLOOKUP(E144,[1]!Customer_Data[#Data],2,0)</f>
        <v>Fred Jenkins</v>
      </c>
      <c r="P144" s="15">
        <f t="shared" si="12"/>
        <v>3</v>
      </c>
      <c r="Q144">
        <f t="shared" si="13"/>
        <v>1</v>
      </c>
      <c r="R144">
        <f t="shared" si="14"/>
        <v>2020</v>
      </c>
    </row>
    <row r="145" spans="1:18" x14ac:dyDescent="0.25">
      <c r="A145" s="4" t="s">
        <v>471</v>
      </c>
      <c r="B145" s="4" t="s">
        <v>152</v>
      </c>
      <c r="C145" s="4" t="s">
        <v>472</v>
      </c>
      <c r="D145" s="4" t="s">
        <v>136</v>
      </c>
      <c r="E145" s="4" t="s">
        <v>473</v>
      </c>
      <c r="F145" s="5">
        <v>43895</v>
      </c>
      <c r="G145" s="4">
        <v>1</v>
      </c>
      <c r="H145" s="11">
        <f>VLOOKUP(B145,[1]!Product_Data[#Data],4,0)</f>
        <v>951</v>
      </c>
      <c r="I145" s="11">
        <f>VLOOKUP(B145,[1]!Product_Data[#Data],3,0)</f>
        <v>504</v>
      </c>
      <c r="J145" s="11">
        <f t="shared" si="15"/>
        <v>504</v>
      </c>
      <c r="K145" s="11">
        <f t="shared" si="16"/>
        <v>951</v>
      </c>
      <c r="L145" s="11">
        <f t="shared" si="17"/>
        <v>447</v>
      </c>
      <c r="M145" t="str">
        <f>VLOOKUP(C145,[1]!Location_Data[#Data],2,0)</f>
        <v>Concord</v>
      </c>
      <c r="N145" t="str">
        <f>VLOOKUP(D145,[1]!Salespeople_Data[#Data],2,0)</f>
        <v>Clarence Fox</v>
      </c>
      <c r="O145" t="str">
        <f>VLOOKUP(E145,[1]!Customer_Data[#Data],2,0)</f>
        <v>Richard Hudson</v>
      </c>
      <c r="P145" s="15">
        <f t="shared" si="12"/>
        <v>5</v>
      </c>
      <c r="Q145">
        <f t="shared" si="13"/>
        <v>3</v>
      </c>
      <c r="R145">
        <f t="shared" si="14"/>
        <v>2020</v>
      </c>
    </row>
    <row r="146" spans="1:18" x14ac:dyDescent="0.25">
      <c r="A146" s="2" t="s">
        <v>474</v>
      </c>
      <c r="B146" s="2" t="s">
        <v>56</v>
      </c>
      <c r="C146" s="2" t="s">
        <v>169</v>
      </c>
      <c r="D146" s="2" t="s">
        <v>75</v>
      </c>
      <c r="E146" s="2" t="s">
        <v>475</v>
      </c>
      <c r="F146" s="3">
        <v>43958</v>
      </c>
      <c r="G146" s="2">
        <v>1</v>
      </c>
      <c r="H146" s="11">
        <f>VLOOKUP(B146,[1]!Product_Data[#Data],4,0)</f>
        <v>1848</v>
      </c>
      <c r="I146" s="11">
        <f>VLOOKUP(B146,[1]!Product_Data[#Data],3,0)</f>
        <v>1294</v>
      </c>
      <c r="J146" s="11">
        <f t="shared" si="15"/>
        <v>1294</v>
      </c>
      <c r="K146" s="11">
        <f t="shared" si="16"/>
        <v>1848</v>
      </c>
      <c r="L146" s="11">
        <f t="shared" si="17"/>
        <v>554</v>
      </c>
      <c r="M146" t="str">
        <f>VLOOKUP(C146,[1]!Location_Data[#Data],2,0)</f>
        <v>Vista</v>
      </c>
      <c r="N146" t="str">
        <f>VLOOKUP(D146,[1]!Salespeople_Data[#Data],2,0)</f>
        <v>Roger Robertson</v>
      </c>
      <c r="O146" t="str">
        <f>VLOOKUP(E146,[1]!Customer_Data[#Data],2,0)</f>
        <v>Peter Bradley</v>
      </c>
      <c r="P146" s="15">
        <f t="shared" si="12"/>
        <v>5</v>
      </c>
      <c r="Q146">
        <f t="shared" si="13"/>
        <v>5</v>
      </c>
      <c r="R146">
        <f t="shared" si="14"/>
        <v>2020</v>
      </c>
    </row>
    <row r="147" spans="1:18" x14ac:dyDescent="0.25">
      <c r="A147" s="4" t="s">
        <v>476</v>
      </c>
      <c r="B147" s="4" t="s">
        <v>119</v>
      </c>
      <c r="C147" s="4" t="s">
        <v>62</v>
      </c>
      <c r="D147" s="4" t="s">
        <v>250</v>
      </c>
      <c r="E147" s="4" t="s">
        <v>477</v>
      </c>
      <c r="F147" s="5">
        <v>44079</v>
      </c>
      <c r="G147" s="4">
        <v>3</v>
      </c>
      <c r="H147" s="11">
        <f>VLOOKUP(B147,[1]!Product_Data[#Data],4,0)</f>
        <v>1077</v>
      </c>
      <c r="I147" s="11">
        <f>VLOOKUP(B147,[1]!Product_Data[#Data],3,0)</f>
        <v>732</v>
      </c>
      <c r="J147" s="11">
        <f t="shared" si="15"/>
        <v>2196</v>
      </c>
      <c r="K147" s="11">
        <f t="shared" si="16"/>
        <v>3231</v>
      </c>
      <c r="L147" s="11">
        <f t="shared" si="17"/>
        <v>1035</v>
      </c>
      <c r="M147" t="str">
        <f>VLOOKUP(C147,[1]!Location_Data[#Data],2,0)</f>
        <v>Fairfield</v>
      </c>
      <c r="N147" t="str">
        <f>VLOOKUP(D147,[1]!Salespeople_Data[#Data],2,0)</f>
        <v>Martin Carr</v>
      </c>
      <c r="O147" t="str">
        <f>VLOOKUP(E147,[1]!Customer_Data[#Data],2,0)</f>
        <v>Joe Coleman</v>
      </c>
      <c r="P147" s="15">
        <f t="shared" si="12"/>
        <v>7</v>
      </c>
      <c r="Q147">
        <f t="shared" si="13"/>
        <v>9</v>
      </c>
      <c r="R147">
        <f t="shared" si="14"/>
        <v>2020</v>
      </c>
    </row>
    <row r="148" spans="1:18" x14ac:dyDescent="0.25">
      <c r="A148" s="2" t="s">
        <v>478</v>
      </c>
      <c r="B148" s="2" t="s">
        <v>479</v>
      </c>
      <c r="C148" s="2" t="s">
        <v>450</v>
      </c>
      <c r="D148" s="2" t="s">
        <v>75</v>
      </c>
      <c r="E148" s="2" t="s">
        <v>480</v>
      </c>
      <c r="F148" s="3">
        <v>43921</v>
      </c>
      <c r="G148" s="2">
        <v>2</v>
      </c>
      <c r="H148" s="11">
        <f>VLOOKUP(B148,[1]!Product_Data[#Data],4,0)</f>
        <v>123</v>
      </c>
      <c r="I148" s="11">
        <f>VLOOKUP(B148,[1]!Product_Data[#Data],3,0)</f>
        <v>84</v>
      </c>
      <c r="J148" s="11">
        <f t="shared" si="15"/>
        <v>168</v>
      </c>
      <c r="K148" s="11">
        <f t="shared" si="16"/>
        <v>246</v>
      </c>
      <c r="L148" s="11">
        <f t="shared" si="17"/>
        <v>78</v>
      </c>
      <c r="M148" t="str">
        <f>VLOOKUP(C148,[1]!Location_Data[#Data],2,0)</f>
        <v>Simi Valley</v>
      </c>
      <c r="N148" t="str">
        <f>VLOOKUP(D148,[1]!Salespeople_Data[#Data],2,0)</f>
        <v>Roger Robertson</v>
      </c>
      <c r="O148" t="str">
        <f>VLOOKUP(E148,[1]!Customer_Data[#Data],2,0)</f>
        <v>Mark Morales</v>
      </c>
      <c r="P148" s="15">
        <f t="shared" si="12"/>
        <v>3</v>
      </c>
      <c r="Q148">
        <f t="shared" si="13"/>
        <v>3</v>
      </c>
      <c r="R148">
        <f t="shared" si="14"/>
        <v>2020</v>
      </c>
    </row>
    <row r="149" spans="1:18" x14ac:dyDescent="0.25">
      <c r="A149" s="4" t="s">
        <v>481</v>
      </c>
      <c r="B149" s="4" t="s">
        <v>129</v>
      </c>
      <c r="C149" s="4" t="s">
        <v>380</v>
      </c>
      <c r="D149" s="4" t="s">
        <v>359</v>
      </c>
      <c r="E149" s="4" t="s">
        <v>482</v>
      </c>
      <c r="F149" s="5">
        <v>44149</v>
      </c>
      <c r="G149" s="4">
        <v>1</v>
      </c>
      <c r="H149" s="11">
        <f>VLOOKUP(B149,[1]!Product_Data[#Data],4,0)</f>
        <v>127</v>
      </c>
      <c r="I149" s="11">
        <f>VLOOKUP(B149,[1]!Product_Data[#Data],3,0)</f>
        <v>79</v>
      </c>
      <c r="J149" s="11">
        <f t="shared" si="15"/>
        <v>79</v>
      </c>
      <c r="K149" s="11">
        <f t="shared" si="16"/>
        <v>127</v>
      </c>
      <c r="L149" s="11">
        <f t="shared" si="17"/>
        <v>48</v>
      </c>
      <c r="M149" t="str">
        <f>VLOOKUP(C149,[1]!Location_Data[#Data],2,0)</f>
        <v>Los Angeles</v>
      </c>
      <c r="N149" t="str">
        <f>VLOOKUP(D149,[1]!Salespeople_Data[#Data],2,0)</f>
        <v>Eugene Holmes</v>
      </c>
      <c r="O149" t="str">
        <f>VLOOKUP(E149,[1]!Customer_Data[#Data],2,0)</f>
        <v>Mark Simmons</v>
      </c>
      <c r="P149" s="15">
        <f t="shared" si="12"/>
        <v>7</v>
      </c>
      <c r="Q149">
        <f t="shared" si="13"/>
        <v>11</v>
      </c>
      <c r="R149">
        <f t="shared" si="14"/>
        <v>2020</v>
      </c>
    </row>
    <row r="150" spans="1:18" x14ac:dyDescent="0.25">
      <c r="A150" s="2" t="s">
        <v>483</v>
      </c>
      <c r="B150" s="2" t="s">
        <v>78</v>
      </c>
      <c r="C150" s="2" t="s">
        <v>229</v>
      </c>
      <c r="D150" s="2" t="s">
        <v>225</v>
      </c>
      <c r="E150" s="2" t="s">
        <v>484</v>
      </c>
      <c r="F150" s="3">
        <v>44095</v>
      </c>
      <c r="G150" s="2">
        <v>4</v>
      </c>
      <c r="H150" s="11">
        <f>VLOOKUP(B150,[1]!Product_Data[#Data],4,0)</f>
        <v>1380</v>
      </c>
      <c r="I150" s="11">
        <f>VLOOKUP(B150,[1]!Product_Data[#Data],3,0)</f>
        <v>1090</v>
      </c>
      <c r="J150" s="11">
        <f t="shared" si="15"/>
        <v>4360</v>
      </c>
      <c r="K150" s="11">
        <f t="shared" si="16"/>
        <v>5520</v>
      </c>
      <c r="L150" s="11">
        <f t="shared" si="17"/>
        <v>1160</v>
      </c>
      <c r="M150" t="str">
        <f>VLOOKUP(C150,[1]!Location_Data[#Data],2,0)</f>
        <v>San Jose</v>
      </c>
      <c r="N150" t="str">
        <f>VLOOKUP(D150,[1]!Salespeople_Data[#Data],2,0)</f>
        <v>Andrew Bowman</v>
      </c>
      <c r="O150" t="str">
        <f>VLOOKUP(E150,[1]!Customer_Data[#Data],2,0)</f>
        <v>Todd George</v>
      </c>
      <c r="P150" s="15">
        <f t="shared" si="12"/>
        <v>2</v>
      </c>
      <c r="Q150">
        <f t="shared" si="13"/>
        <v>9</v>
      </c>
      <c r="R150">
        <f t="shared" si="14"/>
        <v>2020</v>
      </c>
    </row>
    <row r="151" spans="1:18" x14ac:dyDescent="0.25">
      <c r="A151" s="4" t="s">
        <v>485</v>
      </c>
      <c r="B151" s="4" t="s">
        <v>408</v>
      </c>
      <c r="C151" s="4" t="s">
        <v>62</v>
      </c>
      <c r="D151" s="4" t="s">
        <v>298</v>
      </c>
      <c r="E151" s="4" t="s">
        <v>486</v>
      </c>
      <c r="F151" s="5">
        <v>43941</v>
      </c>
      <c r="G151" s="4">
        <v>1</v>
      </c>
      <c r="H151" s="11">
        <f>VLOOKUP(B151,[1]!Product_Data[#Data],4,0)</f>
        <v>1405</v>
      </c>
      <c r="I151" s="11">
        <f>VLOOKUP(B151,[1]!Product_Data[#Data],3,0)</f>
        <v>1054</v>
      </c>
      <c r="J151" s="11">
        <f t="shared" si="15"/>
        <v>1054</v>
      </c>
      <c r="K151" s="11">
        <f t="shared" si="16"/>
        <v>1405</v>
      </c>
      <c r="L151" s="11">
        <f t="shared" si="17"/>
        <v>351</v>
      </c>
      <c r="M151" t="str">
        <f>VLOOKUP(C151,[1]!Location_Data[#Data],2,0)</f>
        <v>Fairfield</v>
      </c>
      <c r="N151" t="str">
        <f>VLOOKUP(D151,[1]!Salespeople_Data[#Data],2,0)</f>
        <v>Kenneth Fields</v>
      </c>
      <c r="O151" t="str">
        <f>VLOOKUP(E151,[1]!Customer_Data[#Data],2,0)</f>
        <v>Jason Dixon</v>
      </c>
      <c r="P151" s="15">
        <f t="shared" si="12"/>
        <v>2</v>
      </c>
      <c r="Q151">
        <f t="shared" si="13"/>
        <v>4</v>
      </c>
      <c r="R151">
        <f t="shared" si="14"/>
        <v>2020</v>
      </c>
    </row>
    <row r="152" spans="1:18" x14ac:dyDescent="0.25">
      <c r="A152" s="2" t="s">
        <v>487</v>
      </c>
      <c r="B152" s="2" t="s">
        <v>38</v>
      </c>
      <c r="C152" s="2" t="s">
        <v>386</v>
      </c>
      <c r="D152" s="2" t="s">
        <v>63</v>
      </c>
      <c r="E152" s="2" t="s">
        <v>488</v>
      </c>
      <c r="F152" s="3">
        <v>43874</v>
      </c>
      <c r="G152" s="2">
        <v>3</v>
      </c>
      <c r="H152" s="11">
        <f>VLOOKUP(B152,[1]!Product_Data[#Data],4,0)</f>
        <v>2283</v>
      </c>
      <c r="I152" s="11">
        <f>VLOOKUP(B152,[1]!Product_Data[#Data],3,0)</f>
        <v>1484</v>
      </c>
      <c r="J152" s="11">
        <f t="shared" si="15"/>
        <v>4452</v>
      </c>
      <c r="K152" s="11">
        <f t="shared" si="16"/>
        <v>6849</v>
      </c>
      <c r="L152" s="11">
        <f t="shared" si="17"/>
        <v>2397</v>
      </c>
      <c r="M152" t="str">
        <f>VLOOKUP(C152,[1]!Location_Data[#Data],2,0)</f>
        <v>Carlsbad</v>
      </c>
      <c r="N152" t="str">
        <f>VLOOKUP(D152,[1]!Salespeople_Data[#Data],2,0)</f>
        <v>Jeremy Mendoza</v>
      </c>
      <c r="O152" t="str">
        <f>VLOOKUP(E152,[1]!Customer_Data[#Data],2,0)</f>
        <v>Richard Peterson</v>
      </c>
      <c r="P152" s="15">
        <f t="shared" si="12"/>
        <v>5</v>
      </c>
      <c r="Q152">
        <f t="shared" si="13"/>
        <v>2</v>
      </c>
      <c r="R152">
        <f t="shared" si="14"/>
        <v>2020</v>
      </c>
    </row>
    <row r="153" spans="1:18" x14ac:dyDescent="0.25">
      <c r="A153" s="4" t="s">
        <v>489</v>
      </c>
      <c r="B153" s="4" t="s">
        <v>330</v>
      </c>
      <c r="C153" s="4" t="s">
        <v>490</v>
      </c>
      <c r="D153" s="4" t="s">
        <v>257</v>
      </c>
      <c r="E153" s="4" t="s">
        <v>491</v>
      </c>
      <c r="F153" s="5">
        <v>44170</v>
      </c>
      <c r="G153" s="4">
        <v>3</v>
      </c>
      <c r="H153" s="11">
        <f>VLOOKUP(B153,[1]!Product_Data[#Data],4,0)</f>
        <v>1635</v>
      </c>
      <c r="I153" s="11">
        <f>VLOOKUP(B153,[1]!Product_Data[#Data],3,0)</f>
        <v>1046</v>
      </c>
      <c r="J153" s="11">
        <f t="shared" si="15"/>
        <v>3138</v>
      </c>
      <c r="K153" s="11">
        <f t="shared" si="16"/>
        <v>4905</v>
      </c>
      <c r="L153" s="11">
        <f t="shared" si="17"/>
        <v>1767</v>
      </c>
      <c r="M153" t="str">
        <f>VLOOKUP(C153,[1]!Location_Data[#Data],2,0)</f>
        <v>Temecula</v>
      </c>
      <c r="N153" t="str">
        <f>VLOOKUP(D153,[1]!Salespeople_Data[#Data],2,0)</f>
        <v>Jerry Perry</v>
      </c>
      <c r="O153" t="str">
        <f>VLOOKUP(E153,[1]!Customer_Data[#Data],2,0)</f>
        <v>Jack Jackson</v>
      </c>
      <c r="P153" s="15">
        <f t="shared" si="12"/>
        <v>7</v>
      </c>
      <c r="Q153">
        <f t="shared" si="13"/>
        <v>12</v>
      </c>
      <c r="R153">
        <f t="shared" si="14"/>
        <v>2020</v>
      </c>
    </row>
    <row r="154" spans="1:18" x14ac:dyDescent="0.25">
      <c r="A154" s="2" t="s">
        <v>492</v>
      </c>
      <c r="B154" s="2" t="s">
        <v>61</v>
      </c>
      <c r="C154" s="2" t="s">
        <v>100</v>
      </c>
      <c r="D154" s="2" t="s">
        <v>111</v>
      </c>
      <c r="E154" s="2" t="s">
        <v>493</v>
      </c>
      <c r="F154" s="3">
        <v>43941</v>
      </c>
      <c r="G154" s="2">
        <v>1</v>
      </c>
      <c r="H154" s="11">
        <f>VLOOKUP(B154,[1]!Product_Data[#Data],4,0)</f>
        <v>1889</v>
      </c>
      <c r="I154" s="11">
        <f>VLOOKUP(B154,[1]!Product_Data[#Data],3,0)</f>
        <v>945</v>
      </c>
      <c r="J154" s="11">
        <f t="shared" si="15"/>
        <v>945</v>
      </c>
      <c r="K154" s="11">
        <f t="shared" si="16"/>
        <v>1889</v>
      </c>
      <c r="L154" s="11">
        <f t="shared" si="17"/>
        <v>944</v>
      </c>
      <c r="M154" t="str">
        <f>VLOOKUP(C154,[1]!Location_Data[#Data],2,0)</f>
        <v>Victorville</v>
      </c>
      <c r="N154" t="str">
        <f>VLOOKUP(D154,[1]!Salespeople_Data[#Data],2,0)</f>
        <v>Ryan Welch</v>
      </c>
      <c r="O154" t="str">
        <f>VLOOKUP(E154,[1]!Customer_Data[#Data],2,0)</f>
        <v>Martin Reyes</v>
      </c>
      <c r="P154" s="15">
        <f t="shared" si="12"/>
        <v>2</v>
      </c>
      <c r="Q154">
        <f t="shared" si="13"/>
        <v>4</v>
      </c>
      <c r="R154">
        <f t="shared" si="14"/>
        <v>2020</v>
      </c>
    </row>
    <row r="155" spans="1:18" x14ac:dyDescent="0.25">
      <c r="A155" s="4" t="s">
        <v>494</v>
      </c>
      <c r="B155" s="4" t="s">
        <v>495</v>
      </c>
      <c r="C155" s="4" t="s">
        <v>174</v>
      </c>
      <c r="D155" s="4" t="s">
        <v>345</v>
      </c>
      <c r="E155" s="4" t="s">
        <v>496</v>
      </c>
      <c r="F155" s="5">
        <v>43875</v>
      </c>
      <c r="G155" s="4">
        <v>1</v>
      </c>
      <c r="H155" s="11">
        <f>VLOOKUP(B155,[1]!Product_Data[#Data],4,0)</f>
        <v>1467</v>
      </c>
      <c r="I155" s="11">
        <f>VLOOKUP(B155,[1]!Product_Data[#Data],3,0)</f>
        <v>807</v>
      </c>
      <c r="J155" s="11">
        <f t="shared" si="15"/>
        <v>807</v>
      </c>
      <c r="K155" s="11">
        <f t="shared" si="16"/>
        <v>1467</v>
      </c>
      <c r="L155" s="11">
        <f t="shared" si="17"/>
        <v>660</v>
      </c>
      <c r="M155" t="str">
        <f>VLOOKUP(C155,[1]!Location_Data[#Data],2,0)</f>
        <v>Norwalk</v>
      </c>
      <c r="N155" t="str">
        <f>VLOOKUP(D155,[1]!Salespeople_Data[#Data],2,0)</f>
        <v>Larry Marshall</v>
      </c>
      <c r="O155" t="str">
        <f>VLOOKUP(E155,[1]!Customer_Data[#Data],2,0)</f>
        <v>William Carpenter</v>
      </c>
      <c r="P155" s="15">
        <f t="shared" si="12"/>
        <v>6</v>
      </c>
      <c r="Q155">
        <f t="shared" si="13"/>
        <v>2</v>
      </c>
      <c r="R155">
        <f t="shared" si="14"/>
        <v>2020</v>
      </c>
    </row>
    <row r="156" spans="1:18" x14ac:dyDescent="0.25">
      <c r="A156" s="2" t="s">
        <v>497</v>
      </c>
      <c r="B156" s="2" t="s">
        <v>367</v>
      </c>
      <c r="C156" s="2" t="s">
        <v>145</v>
      </c>
      <c r="D156" s="2" t="s">
        <v>40</v>
      </c>
      <c r="E156" s="2" t="s">
        <v>498</v>
      </c>
      <c r="F156" s="3">
        <v>43897</v>
      </c>
      <c r="G156" s="2">
        <v>1</v>
      </c>
      <c r="H156" s="11">
        <f>VLOOKUP(B156,[1]!Product_Data[#Data],4,0)</f>
        <v>530</v>
      </c>
      <c r="I156" s="11">
        <f>VLOOKUP(B156,[1]!Product_Data[#Data],3,0)</f>
        <v>424</v>
      </c>
      <c r="J156" s="11">
        <f t="shared" si="15"/>
        <v>424</v>
      </c>
      <c r="K156" s="11">
        <f t="shared" si="16"/>
        <v>530</v>
      </c>
      <c r="L156" s="11">
        <f t="shared" si="17"/>
        <v>106</v>
      </c>
      <c r="M156" t="str">
        <f>VLOOKUP(C156,[1]!Location_Data[#Data],2,0)</f>
        <v>Santa Maria</v>
      </c>
      <c r="N156" t="str">
        <f>VLOOKUP(D156,[1]!Salespeople_Data[#Data],2,0)</f>
        <v>Brian Hansen</v>
      </c>
      <c r="O156" t="str">
        <f>VLOOKUP(E156,[1]!Customer_Data[#Data],2,0)</f>
        <v>Ernest Austin</v>
      </c>
      <c r="P156" s="15">
        <f t="shared" si="12"/>
        <v>7</v>
      </c>
      <c r="Q156">
        <f t="shared" si="13"/>
        <v>3</v>
      </c>
      <c r="R156">
        <f t="shared" si="14"/>
        <v>2020</v>
      </c>
    </row>
    <row r="157" spans="1:18" x14ac:dyDescent="0.25">
      <c r="A157" s="4" t="s">
        <v>499</v>
      </c>
      <c r="B157" s="4" t="s">
        <v>114</v>
      </c>
      <c r="C157" s="4" t="s">
        <v>215</v>
      </c>
      <c r="D157" s="4" t="s">
        <v>308</v>
      </c>
      <c r="E157" s="4" t="s">
        <v>500</v>
      </c>
      <c r="F157" s="5">
        <v>43847</v>
      </c>
      <c r="G157" s="4">
        <v>1</v>
      </c>
      <c r="H157" s="11">
        <f>VLOOKUP(B157,[1]!Product_Data[#Data],4,0)</f>
        <v>545</v>
      </c>
      <c r="I157" s="11">
        <f>VLOOKUP(B157,[1]!Product_Data[#Data],3,0)</f>
        <v>425</v>
      </c>
      <c r="J157" s="11">
        <f t="shared" si="15"/>
        <v>425</v>
      </c>
      <c r="K157" s="11">
        <f t="shared" si="16"/>
        <v>545</v>
      </c>
      <c r="L157" s="11">
        <f t="shared" si="17"/>
        <v>120</v>
      </c>
      <c r="M157" t="str">
        <f>VLOOKUP(C157,[1]!Location_Data[#Data],2,0)</f>
        <v>El Cajon</v>
      </c>
      <c r="N157" t="str">
        <f>VLOOKUP(D157,[1]!Salespeople_Data[#Data],2,0)</f>
        <v>Fred Robertson</v>
      </c>
      <c r="O157" t="str">
        <f>VLOOKUP(E157,[1]!Customer_Data[#Data],2,0)</f>
        <v>William Medina</v>
      </c>
      <c r="P157" s="15">
        <f t="shared" si="12"/>
        <v>6</v>
      </c>
      <c r="Q157">
        <f t="shared" si="13"/>
        <v>1</v>
      </c>
      <c r="R157">
        <f t="shared" si="14"/>
        <v>2020</v>
      </c>
    </row>
    <row r="158" spans="1:18" x14ac:dyDescent="0.25">
      <c r="A158" s="2" t="s">
        <v>501</v>
      </c>
      <c r="B158" s="2" t="s">
        <v>43</v>
      </c>
      <c r="C158" s="2" t="s">
        <v>105</v>
      </c>
      <c r="D158" s="2" t="s">
        <v>308</v>
      </c>
      <c r="E158" s="2" t="s">
        <v>502</v>
      </c>
      <c r="F158" s="3">
        <v>44021</v>
      </c>
      <c r="G158" s="2">
        <v>1</v>
      </c>
      <c r="H158" s="11">
        <f>VLOOKUP(B158,[1]!Product_Data[#Data],4,0)</f>
        <v>356</v>
      </c>
      <c r="I158" s="11">
        <f>VLOOKUP(B158,[1]!Product_Data[#Data],3,0)</f>
        <v>292</v>
      </c>
      <c r="J158" s="11">
        <f t="shared" si="15"/>
        <v>292</v>
      </c>
      <c r="K158" s="11">
        <f t="shared" si="16"/>
        <v>356</v>
      </c>
      <c r="L158" s="11">
        <f t="shared" si="17"/>
        <v>64</v>
      </c>
      <c r="M158" t="str">
        <f>VLOOKUP(C158,[1]!Location_Data[#Data],2,0)</f>
        <v>Daly City</v>
      </c>
      <c r="N158" t="str">
        <f>VLOOKUP(D158,[1]!Salespeople_Data[#Data],2,0)</f>
        <v>Fred Robertson</v>
      </c>
      <c r="O158" t="str">
        <f>VLOOKUP(E158,[1]!Customer_Data[#Data],2,0)</f>
        <v>Ralph Richardson</v>
      </c>
      <c r="P158" s="15">
        <f t="shared" si="12"/>
        <v>5</v>
      </c>
      <c r="Q158">
        <f t="shared" si="13"/>
        <v>7</v>
      </c>
      <c r="R158">
        <f t="shared" si="14"/>
        <v>2020</v>
      </c>
    </row>
    <row r="159" spans="1:18" x14ac:dyDescent="0.25">
      <c r="A159" s="4" t="s">
        <v>503</v>
      </c>
      <c r="B159" s="4" t="s">
        <v>238</v>
      </c>
      <c r="C159" s="4" t="s">
        <v>120</v>
      </c>
      <c r="D159" s="4" t="s">
        <v>53</v>
      </c>
      <c r="E159" s="4" t="s">
        <v>504</v>
      </c>
      <c r="F159" s="5">
        <v>44133</v>
      </c>
      <c r="G159" s="4">
        <v>1</v>
      </c>
      <c r="H159" s="11">
        <f>VLOOKUP(B159,[1]!Product_Data[#Data],4,0)</f>
        <v>871</v>
      </c>
      <c r="I159" s="11">
        <f>VLOOKUP(B159,[1]!Product_Data[#Data],3,0)</f>
        <v>540</v>
      </c>
      <c r="J159" s="11">
        <f t="shared" si="15"/>
        <v>540</v>
      </c>
      <c r="K159" s="11">
        <f t="shared" si="16"/>
        <v>871</v>
      </c>
      <c r="L159" s="11">
        <f t="shared" si="17"/>
        <v>331</v>
      </c>
      <c r="M159" t="str">
        <f>VLOOKUP(C159,[1]!Location_Data[#Data],2,0)</f>
        <v>Elk Grove</v>
      </c>
      <c r="N159" t="str">
        <f>VLOOKUP(D159,[1]!Salespeople_Data[#Data],2,0)</f>
        <v>Scott Mason</v>
      </c>
      <c r="O159" t="str">
        <f>VLOOKUP(E159,[1]!Customer_Data[#Data],2,0)</f>
        <v>Jerry Smith</v>
      </c>
      <c r="P159" s="15">
        <f t="shared" si="12"/>
        <v>5</v>
      </c>
      <c r="Q159">
        <f t="shared" si="13"/>
        <v>10</v>
      </c>
      <c r="R159">
        <f t="shared" si="14"/>
        <v>2020</v>
      </c>
    </row>
    <row r="160" spans="1:18" x14ac:dyDescent="0.25">
      <c r="A160" s="2" t="s">
        <v>505</v>
      </c>
      <c r="B160" s="2" t="s">
        <v>263</v>
      </c>
      <c r="C160" s="2" t="s">
        <v>140</v>
      </c>
      <c r="D160" s="2" t="s">
        <v>250</v>
      </c>
      <c r="E160" s="2" t="s">
        <v>506</v>
      </c>
      <c r="F160" s="3">
        <v>44121</v>
      </c>
      <c r="G160" s="2">
        <v>1</v>
      </c>
      <c r="H160" s="11">
        <f>VLOOKUP(B160,[1]!Product_Data[#Data],4,0)</f>
        <v>378</v>
      </c>
      <c r="I160" s="11">
        <f>VLOOKUP(B160,[1]!Product_Data[#Data],3,0)</f>
        <v>291</v>
      </c>
      <c r="J160" s="11">
        <f t="shared" si="15"/>
        <v>291</v>
      </c>
      <c r="K160" s="11">
        <f t="shared" si="16"/>
        <v>378</v>
      </c>
      <c r="L160" s="11">
        <f t="shared" si="17"/>
        <v>87</v>
      </c>
      <c r="M160" t="str">
        <f>VLOOKUP(C160,[1]!Location_Data[#Data],2,0)</f>
        <v>Salinas</v>
      </c>
      <c r="N160" t="str">
        <f>VLOOKUP(D160,[1]!Salespeople_Data[#Data],2,0)</f>
        <v>Martin Carr</v>
      </c>
      <c r="O160" t="str">
        <f>VLOOKUP(E160,[1]!Customer_Data[#Data],2,0)</f>
        <v>Ernest Fox</v>
      </c>
      <c r="P160" s="15">
        <f t="shared" si="12"/>
        <v>7</v>
      </c>
      <c r="Q160">
        <f t="shared" si="13"/>
        <v>10</v>
      </c>
      <c r="R160">
        <f t="shared" si="14"/>
        <v>2020</v>
      </c>
    </row>
    <row r="161" spans="1:18" x14ac:dyDescent="0.25">
      <c r="A161" s="4" t="s">
        <v>507</v>
      </c>
      <c r="B161" s="4" t="s">
        <v>260</v>
      </c>
      <c r="C161" s="4" t="s">
        <v>74</v>
      </c>
      <c r="D161" s="4" t="s">
        <v>63</v>
      </c>
      <c r="E161" s="4" t="s">
        <v>508</v>
      </c>
      <c r="F161" s="5">
        <v>44110</v>
      </c>
      <c r="G161" s="4">
        <v>3</v>
      </c>
      <c r="H161" s="11">
        <f>VLOOKUP(B161,[1]!Product_Data[#Data],4,0)</f>
        <v>502</v>
      </c>
      <c r="I161" s="11">
        <f>VLOOKUP(B161,[1]!Product_Data[#Data],3,0)</f>
        <v>296</v>
      </c>
      <c r="J161" s="11">
        <f t="shared" si="15"/>
        <v>888</v>
      </c>
      <c r="K161" s="11">
        <f t="shared" si="16"/>
        <v>1506</v>
      </c>
      <c r="L161" s="11">
        <f t="shared" si="17"/>
        <v>618</v>
      </c>
      <c r="M161" t="str">
        <f>VLOOKUP(C161,[1]!Location_Data[#Data],2,0)</f>
        <v>West Covina</v>
      </c>
      <c r="N161" t="str">
        <f>VLOOKUP(D161,[1]!Salespeople_Data[#Data],2,0)</f>
        <v>Jeremy Mendoza</v>
      </c>
      <c r="O161" t="str">
        <f>VLOOKUP(E161,[1]!Customer_Data[#Data],2,0)</f>
        <v>Gregory Welch</v>
      </c>
      <c r="P161" s="15">
        <f t="shared" si="12"/>
        <v>3</v>
      </c>
      <c r="Q161">
        <f t="shared" si="13"/>
        <v>10</v>
      </c>
      <c r="R161">
        <f t="shared" si="14"/>
        <v>2020</v>
      </c>
    </row>
    <row r="162" spans="1:18" x14ac:dyDescent="0.25">
      <c r="A162" s="2" t="s">
        <v>509</v>
      </c>
      <c r="B162" s="2" t="s">
        <v>173</v>
      </c>
      <c r="C162" s="2" t="s">
        <v>44</v>
      </c>
      <c r="D162" s="2" t="s">
        <v>345</v>
      </c>
      <c r="E162" s="2" t="s">
        <v>510</v>
      </c>
      <c r="F162" s="3">
        <v>44184</v>
      </c>
      <c r="G162" s="2">
        <v>1</v>
      </c>
      <c r="H162" s="11">
        <f>VLOOKUP(B162,[1]!Product_Data[#Data],4,0)</f>
        <v>2005</v>
      </c>
      <c r="I162" s="11">
        <f>VLOOKUP(B162,[1]!Product_Data[#Data],3,0)</f>
        <v>1223</v>
      </c>
      <c r="J162" s="11">
        <f t="shared" si="15"/>
        <v>1223</v>
      </c>
      <c r="K162" s="11">
        <f t="shared" si="16"/>
        <v>2005</v>
      </c>
      <c r="L162" s="11">
        <f t="shared" si="17"/>
        <v>782</v>
      </c>
      <c r="M162" t="str">
        <f>VLOOKUP(C162,[1]!Location_Data[#Data],2,0)</f>
        <v>Moreno Valley</v>
      </c>
      <c r="N162" t="str">
        <f>VLOOKUP(D162,[1]!Salespeople_Data[#Data],2,0)</f>
        <v>Larry Marshall</v>
      </c>
      <c r="O162" t="str">
        <f>VLOOKUP(E162,[1]!Customer_Data[#Data],2,0)</f>
        <v>George Ellis</v>
      </c>
      <c r="P162" s="15">
        <f t="shared" si="12"/>
        <v>7</v>
      </c>
      <c r="Q162">
        <f t="shared" si="13"/>
        <v>12</v>
      </c>
      <c r="R162">
        <f t="shared" si="14"/>
        <v>2020</v>
      </c>
    </row>
    <row r="163" spans="1:18" x14ac:dyDescent="0.25">
      <c r="A163" s="4" t="s">
        <v>511</v>
      </c>
      <c r="B163" s="4" t="s">
        <v>289</v>
      </c>
      <c r="C163" s="4" t="s">
        <v>512</v>
      </c>
      <c r="D163" s="4" t="s">
        <v>239</v>
      </c>
      <c r="E163" s="4" t="s">
        <v>513</v>
      </c>
      <c r="F163" s="5">
        <v>43949</v>
      </c>
      <c r="G163" s="4">
        <v>1</v>
      </c>
      <c r="H163" s="11">
        <f>VLOOKUP(B163,[1]!Product_Data[#Data],4,0)</f>
        <v>368</v>
      </c>
      <c r="I163" s="11">
        <f>VLOOKUP(B163,[1]!Product_Data[#Data],3,0)</f>
        <v>294</v>
      </c>
      <c r="J163" s="11">
        <f t="shared" si="15"/>
        <v>294</v>
      </c>
      <c r="K163" s="11">
        <f t="shared" si="16"/>
        <v>368</v>
      </c>
      <c r="L163" s="11">
        <f t="shared" si="17"/>
        <v>74</v>
      </c>
      <c r="M163" t="str">
        <f>VLOOKUP(C163,[1]!Location_Data[#Data],2,0)</f>
        <v>Long Beach</v>
      </c>
      <c r="N163" t="str">
        <f>VLOOKUP(D163,[1]!Salespeople_Data[#Data],2,0)</f>
        <v>John Reyes</v>
      </c>
      <c r="O163" t="str">
        <f>VLOOKUP(E163,[1]!Customer_Data[#Data],2,0)</f>
        <v>Wayne Hunter</v>
      </c>
      <c r="P163" s="15">
        <f t="shared" si="12"/>
        <v>3</v>
      </c>
      <c r="Q163">
        <f t="shared" si="13"/>
        <v>4</v>
      </c>
      <c r="R163">
        <f t="shared" si="14"/>
        <v>2020</v>
      </c>
    </row>
    <row r="164" spans="1:18" x14ac:dyDescent="0.25">
      <c r="A164" s="2" t="s">
        <v>514</v>
      </c>
      <c r="B164" s="2" t="s">
        <v>132</v>
      </c>
      <c r="C164" s="2" t="s">
        <v>14</v>
      </c>
      <c r="D164" s="2" t="s">
        <v>10</v>
      </c>
      <c r="E164" s="2" t="s">
        <v>515</v>
      </c>
      <c r="F164" s="3">
        <v>43916</v>
      </c>
      <c r="G164" s="2">
        <v>2</v>
      </c>
      <c r="H164" s="11">
        <f>VLOOKUP(B164,[1]!Product_Data[#Data],4,0)</f>
        <v>2091</v>
      </c>
      <c r="I164" s="11">
        <f>VLOOKUP(B164,[1]!Product_Data[#Data],3,0)</f>
        <v>1485</v>
      </c>
      <c r="J164" s="11">
        <f t="shared" si="15"/>
        <v>2970</v>
      </c>
      <c r="K164" s="11">
        <f t="shared" si="16"/>
        <v>4182</v>
      </c>
      <c r="L164" s="11">
        <f t="shared" si="17"/>
        <v>1212</v>
      </c>
      <c r="M164" t="str">
        <f>VLOOKUP(C164,[1]!Location_Data[#Data],2,0)</f>
        <v>Santa Clarita</v>
      </c>
      <c r="N164" t="str">
        <f>VLOOKUP(D164,[1]!Salespeople_Data[#Data],2,0)</f>
        <v>Justin Lynch</v>
      </c>
      <c r="O164" t="str">
        <f>VLOOKUP(E164,[1]!Customer_Data[#Data],2,0)</f>
        <v>Phillip Watkins</v>
      </c>
      <c r="P164" s="15">
        <f t="shared" si="12"/>
        <v>5</v>
      </c>
      <c r="Q164">
        <f t="shared" si="13"/>
        <v>3</v>
      </c>
      <c r="R164">
        <f t="shared" si="14"/>
        <v>2020</v>
      </c>
    </row>
    <row r="165" spans="1:18" x14ac:dyDescent="0.25">
      <c r="A165" s="4" t="s">
        <v>516</v>
      </c>
      <c r="B165" s="4" t="s">
        <v>23</v>
      </c>
      <c r="C165" s="4" t="s">
        <v>316</v>
      </c>
      <c r="D165" s="4" t="s">
        <v>40</v>
      </c>
      <c r="E165" s="4" t="s">
        <v>517</v>
      </c>
      <c r="F165" s="5">
        <v>43838</v>
      </c>
      <c r="G165" s="4">
        <v>1</v>
      </c>
      <c r="H165" s="11">
        <f>VLOOKUP(B165,[1]!Product_Data[#Data],4,0)</f>
        <v>1052</v>
      </c>
      <c r="I165" s="11">
        <f>VLOOKUP(B165,[1]!Product_Data[#Data],3,0)</f>
        <v>589</v>
      </c>
      <c r="J165" s="11">
        <f t="shared" si="15"/>
        <v>589</v>
      </c>
      <c r="K165" s="11">
        <f t="shared" si="16"/>
        <v>1052</v>
      </c>
      <c r="L165" s="11">
        <f t="shared" si="17"/>
        <v>463</v>
      </c>
      <c r="M165" t="str">
        <f>VLOOKUP(C165,[1]!Location_Data[#Data],2,0)</f>
        <v>East Los Angeles</v>
      </c>
      <c r="N165" t="str">
        <f>VLOOKUP(D165,[1]!Salespeople_Data[#Data],2,0)</f>
        <v>Brian Hansen</v>
      </c>
      <c r="O165" t="str">
        <f>VLOOKUP(E165,[1]!Customer_Data[#Data],2,0)</f>
        <v>Bruce Porter</v>
      </c>
      <c r="P165" s="15">
        <f t="shared" si="12"/>
        <v>4</v>
      </c>
      <c r="Q165">
        <f t="shared" si="13"/>
        <v>1</v>
      </c>
      <c r="R165">
        <f t="shared" si="14"/>
        <v>2020</v>
      </c>
    </row>
    <row r="166" spans="1:18" x14ac:dyDescent="0.25">
      <c r="A166" s="2" t="s">
        <v>518</v>
      </c>
      <c r="B166" s="2" t="s">
        <v>271</v>
      </c>
      <c r="C166" s="2" t="s">
        <v>519</v>
      </c>
      <c r="D166" s="2" t="s">
        <v>356</v>
      </c>
      <c r="E166" s="2" t="s">
        <v>520</v>
      </c>
      <c r="F166" s="3">
        <v>43871</v>
      </c>
      <c r="G166" s="2">
        <v>3</v>
      </c>
      <c r="H166" s="11">
        <f>VLOOKUP(B166,[1]!Product_Data[#Data],4,0)</f>
        <v>1587</v>
      </c>
      <c r="I166" s="11">
        <f>VLOOKUP(B166,[1]!Product_Data[#Data],3,0)</f>
        <v>1301</v>
      </c>
      <c r="J166" s="11">
        <f t="shared" si="15"/>
        <v>3903</v>
      </c>
      <c r="K166" s="11">
        <f t="shared" si="16"/>
        <v>4761</v>
      </c>
      <c r="L166" s="11">
        <f t="shared" si="17"/>
        <v>858</v>
      </c>
      <c r="M166" t="str">
        <f>VLOOKUP(C166,[1]!Location_Data[#Data],2,0)</f>
        <v>Anaheim</v>
      </c>
      <c r="N166" t="str">
        <f>VLOOKUP(D166,[1]!Salespeople_Data[#Data],2,0)</f>
        <v>Jimmy Young</v>
      </c>
      <c r="O166" t="str">
        <f>VLOOKUP(E166,[1]!Customer_Data[#Data],2,0)</f>
        <v>Roy West</v>
      </c>
      <c r="P166" s="15">
        <f t="shared" si="12"/>
        <v>2</v>
      </c>
      <c r="Q166">
        <f t="shared" si="13"/>
        <v>2</v>
      </c>
      <c r="R166">
        <f t="shared" si="14"/>
        <v>2020</v>
      </c>
    </row>
    <row r="167" spans="1:18" x14ac:dyDescent="0.25">
      <c r="A167" s="4" t="s">
        <v>521</v>
      </c>
      <c r="B167" s="4" t="s">
        <v>56</v>
      </c>
      <c r="C167" s="4" t="s">
        <v>34</v>
      </c>
      <c r="D167" s="4" t="s">
        <v>25</v>
      </c>
      <c r="E167" s="4" t="s">
        <v>522</v>
      </c>
      <c r="F167" s="5">
        <v>44056</v>
      </c>
      <c r="G167" s="4">
        <v>3</v>
      </c>
      <c r="H167" s="11">
        <f>VLOOKUP(B167,[1]!Product_Data[#Data],4,0)</f>
        <v>1848</v>
      </c>
      <c r="I167" s="11">
        <f>VLOOKUP(B167,[1]!Product_Data[#Data],3,0)</f>
        <v>1294</v>
      </c>
      <c r="J167" s="11">
        <f t="shared" si="15"/>
        <v>3882</v>
      </c>
      <c r="K167" s="11">
        <f t="shared" si="16"/>
        <v>5544</v>
      </c>
      <c r="L167" s="11">
        <f t="shared" si="17"/>
        <v>1662</v>
      </c>
      <c r="M167" t="str">
        <f>VLOOKUP(C167,[1]!Location_Data[#Data],2,0)</f>
        <v>Inglewood</v>
      </c>
      <c r="N167" t="str">
        <f>VLOOKUP(D167,[1]!Salespeople_Data[#Data],2,0)</f>
        <v>Brian Davis</v>
      </c>
      <c r="O167" t="str">
        <f>VLOOKUP(E167,[1]!Customer_Data[#Data],2,0)</f>
        <v>Ralph Davis</v>
      </c>
      <c r="P167" s="15">
        <f t="shared" si="12"/>
        <v>5</v>
      </c>
      <c r="Q167">
        <f t="shared" si="13"/>
        <v>8</v>
      </c>
      <c r="R167">
        <f t="shared" si="14"/>
        <v>2020</v>
      </c>
    </row>
    <row r="168" spans="1:18" x14ac:dyDescent="0.25">
      <c r="A168" s="2" t="s">
        <v>523</v>
      </c>
      <c r="B168" s="2" t="s">
        <v>395</v>
      </c>
      <c r="C168" s="2" t="s">
        <v>316</v>
      </c>
      <c r="D168" s="2" t="s">
        <v>212</v>
      </c>
      <c r="E168" s="2" t="s">
        <v>524</v>
      </c>
      <c r="F168" s="3">
        <v>44116</v>
      </c>
      <c r="G168" s="2">
        <v>2</v>
      </c>
      <c r="H168" s="11">
        <f>VLOOKUP(B168,[1]!Product_Data[#Data],4,0)</f>
        <v>2257</v>
      </c>
      <c r="I168" s="11">
        <f>VLOOKUP(B168,[1]!Product_Data[#Data],3,0)</f>
        <v>1535</v>
      </c>
      <c r="J168" s="11">
        <f t="shared" si="15"/>
        <v>3070</v>
      </c>
      <c r="K168" s="11">
        <f t="shared" si="16"/>
        <v>4514</v>
      </c>
      <c r="L168" s="11">
        <f t="shared" si="17"/>
        <v>1444</v>
      </c>
      <c r="M168" t="str">
        <f>VLOOKUP(C168,[1]!Location_Data[#Data],2,0)</f>
        <v>East Los Angeles</v>
      </c>
      <c r="N168" t="str">
        <f>VLOOKUP(D168,[1]!Salespeople_Data[#Data],2,0)</f>
        <v>Ronald Reed</v>
      </c>
      <c r="O168" t="str">
        <f>VLOOKUP(E168,[1]!Customer_Data[#Data],2,0)</f>
        <v>Stephen Webb</v>
      </c>
      <c r="P168" s="15">
        <f t="shared" si="12"/>
        <v>2</v>
      </c>
      <c r="Q168">
        <f t="shared" si="13"/>
        <v>10</v>
      </c>
      <c r="R168">
        <f t="shared" si="14"/>
        <v>2020</v>
      </c>
    </row>
    <row r="169" spans="1:18" x14ac:dyDescent="0.25">
      <c r="A169" s="4" t="s">
        <v>525</v>
      </c>
      <c r="B169" s="4" t="s">
        <v>464</v>
      </c>
      <c r="C169" s="4" t="s">
        <v>169</v>
      </c>
      <c r="D169" s="4" t="s">
        <v>345</v>
      </c>
      <c r="E169" s="4" t="s">
        <v>147</v>
      </c>
      <c r="F169" s="5">
        <v>44104</v>
      </c>
      <c r="G169" s="4">
        <v>1</v>
      </c>
      <c r="H169" s="11">
        <f>VLOOKUP(B169,[1]!Product_Data[#Data],4,0)</f>
        <v>1566</v>
      </c>
      <c r="I169" s="11">
        <f>VLOOKUP(B169,[1]!Product_Data[#Data],3,0)</f>
        <v>1190</v>
      </c>
      <c r="J169" s="11">
        <f t="shared" si="15"/>
        <v>1190</v>
      </c>
      <c r="K169" s="11">
        <f t="shared" si="16"/>
        <v>1566</v>
      </c>
      <c r="L169" s="11">
        <f t="shared" si="17"/>
        <v>376</v>
      </c>
      <c r="M169" t="str">
        <f>VLOOKUP(C169,[1]!Location_Data[#Data],2,0)</f>
        <v>Vista</v>
      </c>
      <c r="N169" t="str">
        <f>VLOOKUP(D169,[1]!Salespeople_Data[#Data],2,0)</f>
        <v>Larry Marshall</v>
      </c>
      <c r="O169" t="str">
        <f>VLOOKUP(E169,[1]!Customer_Data[#Data],2,0)</f>
        <v>Steven Owens</v>
      </c>
      <c r="P169" s="15">
        <f t="shared" si="12"/>
        <v>4</v>
      </c>
      <c r="Q169">
        <f t="shared" si="13"/>
        <v>9</v>
      </c>
      <c r="R169">
        <f t="shared" si="14"/>
        <v>2020</v>
      </c>
    </row>
    <row r="170" spans="1:18" x14ac:dyDescent="0.25">
      <c r="A170" s="2" t="s">
        <v>526</v>
      </c>
      <c r="B170" s="2" t="s">
        <v>194</v>
      </c>
      <c r="C170" s="2" t="s">
        <v>527</v>
      </c>
      <c r="D170" s="2" t="s">
        <v>216</v>
      </c>
      <c r="E170" s="2" t="s">
        <v>528</v>
      </c>
      <c r="F170" s="3">
        <v>43846</v>
      </c>
      <c r="G170" s="2">
        <v>1</v>
      </c>
      <c r="H170" s="11">
        <f>VLOOKUP(B170,[1]!Product_Data[#Data],4,0)</f>
        <v>1278</v>
      </c>
      <c r="I170" s="11">
        <f>VLOOKUP(B170,[1]!Product_Data[#Data],3,0)</f>
        <v>665</v>
      </c>
      <c r="J170" s="11">
        <f t="shared" si="15"/>
        <v>665</v>
      </c>
      <c r="K170" s="11">
        <f t="shared" si="16"/>
        <v>1278</v>
      </c>
      <c r="L170" s="11">
        <f t="shared" si="17"/>
        <v>613</v>
      </c>
      <c r="M170" t="str">
        <f>VLOOKUP(C170,[1]!Location_Data[#Data],2,0)</f>
        <v>Stockton</v>
      </c>
      <c r="N170" t="str">
        <f>VLOOKUP(D170,[1]!Salespeople_Data[#Data],2,0)</f>
        <v>Ernest Wagner</v>
      </c>
      <c r="O170" t="str">
        <f>VLOOKUP(E170,[1]!Customer_Data[#Data],2,0)</f>
        <v>Douglas Tucker</v>
      </c>
      <c r="P170" s="15">
        <f t="shared" si="12"/>
        <v>5</v>
      </c>
      <c r="Q170">
        <f t="shared" si="13"/>
        <v>1</v>
      </c>
      <c r="R170">
        <f t="shared" si="14"/>
        <v>2020</v>
      </c>
    </row>
    <row r="171" spans="1:18" x14ac:dyDescent="0.25">
      <c r="A171" s="4" t="s">
        <v>529</v>
      </c>
      <c r="B171" s="4" t="s">
        <v>330</v>
      </c>
      <c r="C171" s="4" t="s">
        <v>530</v>
      </c>
      <c r="D171" s="4" t="s">
        <v>356</v>
      </c>
      <c r="E171" s="4" t="s">
        <v>531</v>
      </c>
      <c r="F171" s="5">
        <v>43943</v>
      </c>
      <c r="G171" s="4">
        <v>2</v>
      </c>
      <c r="H171" s="11">
        <f>VLOOKUP(B171,[1]!Product_Data[#Data],4,0)</f>
        <v>1635</v>
      </c>
      <c r="I171" s="11">
        <f>VLOOKUP(B171,[1]!Product_Data[#Data],3,0)</f>
        <v>1046</v>
      </c>
      <c r="J171" s="11">
        <f t="shared" si="15"/>
        <v>2092</v>
      </c>
      <c r="K171" s="11">
        <f t="shared" si="16"/>
        <v>3270</v>
      </c>
      <c r="L171" s="11">
        <f t="shared" si="17"/>
        <v>1178</v>
      </c>
      <c r="M171" t="str">
        <f>VLOOKUP(C171,[1]!Location_Data[#Data],2,0)</f>
        <v>San Buenaventura (Ventura)</v>
      </c>
      <c r="N171" t="str">
        <f>VLOOKUP(D171,[1]!Salespeople_Data[#Data],2,0)</f>
        <v>Jimmy Young</v>
      </c>
      <c r="O171" t="str">
        <f>VLOOKUP(E171,[1]!Customer_Data[#Data],2,0)</f>
        <v>Randy Hayes</v>
      </c>
      <c r="P171" s="15">
        <f t="shared" si="12"/>
        <v>4</v>
      </c>
      <c r="Q171">
        <f t="shared" si="13"/>
        <v>4</v>
      </c>
      <c r="R171">
        <f t="shared" si="14"/>
        <v>2020</v>
      </c>
    </row>
    <row r="172" spans="1:18" x14ac:dyDescent="0.25">
      <c r="A172" s="2" t="s">
        <v>532</v>
      </c>
      <c r="B172" s="2" t="s">
        <v>78</v>
      </c>
      <c r="C172" s="2" t="s">
        <v>458</v>
      </c>
      <c r="D172" s="2" t="s">
        <v>257</v>
      </c>
      <c r="E172" s="2" t="s">
        <v>533</v>
      </c>
      <c r="F172" s="3">
        <v>43882</v>
      </c>
      <c r="G172" s="2">
        <v>1</v>
      </c>
      <c r="H172" s="11">
        <f>VLOOKUP(B172,[1]!Product_Data[#Data],4,0)</f>
        <v>1380</v>
      </c>
      <c r="I172" s="11">
        <f>VLOOKUP(B172,[1]!Product_Data[#Data],3,0)</f>
        <v>1090</v>
      </c>
      <c r="J172" s="11">
        <f t="shared" si="15"/>
        <v>1090</v>
      </c>
      <c r="K172" s="11">
        <f t="shared" si="16"/>
        <v>1380</v>
      </c>
      <c r="L172" s="11">
        <f t="shared" si="17"/>
        <v>290</v>
      </c>
      <c r="M172" t="str">
        <f>VLOOKUP(C172,[1]!Location_Data[#Data],2,0)</f>
        <v>Fontana</v>
      </c>
      <c r="N172" t="str">
        <f>VLOOKUP(D172,[1]!Salespeople_Data[#Data],2,0)</f>
        <v>Jerry Perry</v>
      </c>
      <c r="O172" t="str">
        <f>VLOOKUP(E172,[1]!Customer_Data[#Data],2,0)</f>
        <v>Kenneth Marshall</v>
      </c>
      <c r="P172" s="15">
        <f t="shared" si="12"/>
        <v>6</v>
      </c>
      <c r="Q172">
        <f t="shared" si="13"/>
        <v>2</v>
      </c>
      <c r="R172">
        <f t="shared" si="14"/>
        <v>2020</v>
      </c>
    </row>
    <row r="173" spans="1:18" x14ac:dyDescent="0.25">
      <c r="A173" s="4" t="s">
        <v>534</v>
      </c>
      <c r="B173" s="4" t="s">
        <v>119</v>
      </c>
      <c r="C173" s="4" t="s">
        <v>253</v>
      </c>
      <c r="D173" s="4" t="s">
        <v>40</v>
      </c>
      <c r="E173" s="4" t="s">
        <v>535</v>
      </c>
      <c r="F173" s="5">
        <v>43907</v>
      </c>
      <c r="G173" s="4">
        <v>1</v>
      </c>
      <c r="H173" s="11">
        <f>VLOOKUP(B173,[1]!Product_Data[#Data],4,0)</f>
        <v>1077</v>
      </c>
      <c r="I173" s="11">
        <f>VLOOKUP(B173,[1]!Product_Data[#Data],3,0)</f>
        <v>732</v>
      </c>
      <c r="J173" s="11">
        <f t="shared" si="15"/>
        <v>732</v>
      </c>
      <c r="K173" s="11">
        <f t="shared" si="16"/>
        <v>1077</v>
      </c>
      <c r="L173" s="11">
        <f t="shared" si="17"/>
        <v>345</v>
      </c>
      <c r="M173" t="str">
        <f>VLOOKUP(C173,[1]!Location_Data[#Data],2,0)</f>
        <v>Bakersfield</v>
      </c>
      <c r="N173" t="str">
        <f>VLOOKUP(D173,[1]!Salespeople_Data[#Data],2,0)</f>
        <v>Brian Hansen</v>
      </c>
      <c r="O173" t="str">
        <f>VLOOKUP(E173,[1]!Customer_Data[#Data],2,0)</f>
        <v>Andrew Martin</v>
      </c>
      <c r="P173" s="15">
        <f t="shared" si="12"/>
        <v>3</v>
      </c>
      <c r="Q173">
        <f t="shared" si="13"/>
        <v>3</v>
      </c>
      <c r="R173">
        <f t="shared" si="14"/>
        <v>2020</v>
      </c>
    </row>
    <row r="174" spans="1:18" x14ac:dyDescent="0.25">
      <c r="A174" s="2" t="s">
        <v>536</v>
      </c>
      <c r="B174" s="2" t="s">
        <v>537</v>
      </c>
      <c r="C174" s="2" t="s">
        <v>9</v>
      </c>
      <c r="D174" s="2" t="s">
        <v>308</v>
      </c>
      <c r="E174" s="2" t="s">
        <v>538</v>
      </c>
      <c r="F174" s="3">
        <v>44144</v>
      </c>
      <c r="G174" s="2">
        <v>1</v>
      </c>
      <c r="H174" s="11">
        <f>VLOOKUP(B174,[1]!Product_Data[#Data],4,0)</f>
        <v>556</v>
      </c>
      <c r="I174" s="11">
        <f>VLOOKUP(B174,[1]!Product_Data[#Data],3,0)</f>
        <v>395</v>
      </c>
      <c r="J174" s="11">
        <f t="shared" si="15"/>
        <v>395</v>
      </c>
      <c r="K174" s="11">
        <f t="shared" si="16"/>
        <v>556</v>
      </c>
      <c r="L174" s="11">
        <f t="shared" si="17"/>
        <v>161</v>
      </c>
      <c r="M174" t="str">
        <f>VLOOKUP(C174,[1]!Location_Data[#Data],2,0)</f>
        <v>San Mateo</v>
      </c>
      <c r="N174" t="str">
        <f>VLOOKUP(D174,[1]!Salespeople_Data[#Data],2,0)</f>
        <v>Fred Robertson</v>
      </c>
      <c r="O174" t="str">
        <f>VLOOKUP(E174,[1]!Customer_Data[#Data],2,0)</f>
        <v>Jonathan Lynch</v>
      </c>
      <c r="P174" s="15">
        <f t="shared" si="12"/>
        <v>2</v>
      </c>
      <c r="Q174">
        <f t="shared" si="13"/>
        <v>11</v>
      </c>
      <c r="R174">
        <f t="shared" si="14"/>
        <v>2020</v>
      </c>
    </row>
    <row r="175" spans="1:18" x14ac:dyDescent="0.25">
      <c r="A175" s="4" t="s">
        <v>539</v>
      </c>
      <c r="B175" s="4" t="s">
        <v>340</v>
      </c>
      <c r="C175" s="4" t="s">
        <v>29</v>
      </c>
      <c r="D175" s="4" t="s">
        <v>239</v>
      </c>
      <c r="E175" s="4" t="s">
        <v>540</v>
      </c>
      <c r="F175" s="5">
        <v>44131</v>
      </c>
      <c r="G175" s="4">
        <v>1</v>
      </c>
      <c r="H175" s="11">
        <f>VLOOKUP(B175,[1]!Product_Data[#Data],4,0)</f>
        <v>1967</v>
      </c>
      <c r="I175" s="11">
        <f>VLOOKUP(B175,[1]!Product_Data[#Data],3,0)</f>
        <v>1397</v>
      </c>
      <c r="J175" s="11">
        <f t="shared" si="15"/>
        <v>1397</v>
      </c>
      <c r="K175" s="11">
        <f t="shared" si="16"/>
        <v>1967</v>
      </c>
      <c r="L175" s="11">
        <f t="shared" si="17"/>
        <v>570</v>
      </c>
      <c r="M175" t="str">
        <f>VLOOKUP(C175,[1]!Location_Data[#Data],2,0)</f>
        <v>Santa Ana</v>
      </c>
      <c r="N175" t="str">
        <f>VLOOKUP(D175,[1]!Salespeople_Data[#Data],2,0)</f>
        <v>John Reyes</v>
      </c>
      <c r="O175" t="str">
        <f>VLOOKUP(E175,[1]!Customer_Data[#Data],2,0)</f>
        <v>Billy Reid</v>
      </c>
      <c r="P175" s="15">
        <f t="shared" si="12"/>
        <v>3</v>
      </c>
      <c r="Q175">
        <f t="shared" si="13"/>
        <v>10</v>
      </c>
      <c r="R175">
        <f t="shared" si="14"/>
        <v>2020</v>
      </c>
    </row>
    <row r="176" spans="1:18" x14ac:dyDescent="0.25">
      <c r="A176" s="2" t="s">
        <v>541</v>
      </c>
      <c r="B176" s="2" t="s">
        <v>367</v>
      </c>
      <c r="C176" s="2" t="s">
        <v>220</v>
      </c>
      <c r="D176" s="2" t="s">
        <v>356</v>
      </c>
      <c r="E176" s="2" t="s">
        <v>336</v>
      </c>
      <c r="F176" s="3">
        <v>43970</v>
      </c>
      <c r="G176" s="2">
        <v>1</v>
      </c>
      <c r="H176" s="11">
        <f>VLOOKUP(B176,[1]!Product_Data[#Data],4,0)</f>
        <v>530</v>
      </c>
      <c r="I176" s="11">
        <f>VLOOKUP(B176,[1]!Product_Data[#Data],3,0)</f>
        <v>424</v>
      </c>
      <c r="J176" s="11">
        <f t="shared" si="15"/>
        <v>424</v>
      </c>
      <c r="K176" s="11">
        <f t="shared" si="16"/>
        <v>530</v>
      </c>
      <c r="L176" s="11">
        <f t="shared" si="17"/>
        <v>106</v>
      </c>
      <c r="M176" t="str">
        <f>VLOOKUP(C176,[1]!Location_Data[#Data],2,0)</f>
        <v>Modesto</v>
      </c>
      <c r="N176" t="str">
        <f>VLOOKUP(D176,[1]!Salespeople_Data[#Data],2,0)</f>
        <v>Jimmy Young</v>
      </c>
      <c r="O176" t="str">
        <f>VLOOKUP(E176,[1]!Customer_Data[#Data],2,0)</f>
        <v>Mark Lee</v>
      </c>
      <c r="P176" s="15">
        <f t="shared" si="12"/>
        <v>3</v>
      </c>
      <c r="Q176">
        <f t="shared" si="13"/>
        <v>5</v>
      </c>
      <c r="R176">
        <f t="shared" si="14"/>
        <v>2020</v>
      </c>
    </row>
    <row r="177" spans="1:18" x14ac:dyDescent="0.25">
      <c r="A177" s="4" t="s">
        <v>542</v>
      </c>
      <c r="B177" s="4" t="s">
        <v>352</v>
      </c>
      <c r="C177" s="4" t="s">
        <v>135</v>
      </c>
      <c r="D177" s="4" t="s">
        <v>15</v>
      </c>
      <c r="E177" s="4" t="s">
        <v>543</v>
      </c>
      <c r="F177" s="5">
        <v>43879</v>
      </c>
      <c r="G177" s="4">
        <v>2</v>
      </c>
      <c r="H177" s="11">
        <f>VLOOKUP(B177,[1]!Product_Data[#Data],4,0)</f>
        <v>203</v>
      </c>
      <c r="I177" s="11">
        <f>VLOOKUP(B177,[1]!Product_Data[#Data],3,0)</f>
        <v>154</v>
      </c>
      <c r="J177" s="11">
        <f t="shared" si="15"/>
        <v>308</v>
      </c>
      <c r="K177" s="11">
        <f t="shared" si="16"/>
        <v>406</v>
      </c>
      <c r="L177" s="11">
        <f t="shared" si="17"/>
        <v>98</v>
      </c>
      <c r="M177" t="str">
        <f>VLOOKUP(C177,[1]!Location_Data[#Data],2,0)</f>
        <v>Oxnard</v>
      </c>
      <c r="N177" t="str">
        <f>VLOOKUP(D177,[1]!Salespeople_Data[#Data],2,0)</f>
        <v>Ryan Butler</v>
      </c>
      <c r="O177" t="str">
        <f>VLOOKUP(E177,[1]!Customer_Data[#Data],2,0)</f>
        <v>James Perkins</v>
      </c>
      <c r="P177" s="15">
        <f t="shared" si="12"/>
        <v>3</v>
      </c>
      <c r="Q177">
        <f t="shared" si="13"/>
        <v>2</v>
      </c>
      <c r="R177">
        <f t="shared" si="14"/>
        <v>2020</v>
      </c>
    </row>
    <row r="178" spans="1:18" x14ac:dyDescent="0.25">
      <c r="A178" s="2" t="s">
        <v>544</v>
      </c>
      <c r="B178" s="2" t="s">
        <v>104</v>
      </c>
      <c r="C178" s="2" t="s">
        <v>224</v>
      </c>
      <c r="D178" s="2" t="s">
        <v>264</v>
      </c>
      <c r="E178" s="2" t="s">
        <v>545</v>
      </c>
      <c r="F178" s="3">
        <v>43952</v>
      </c>
      <c r="G178" s="2">
        <v>2</v>
      </c>
      <c r="H178" s="11">
        <f>VLOOKUP(B178,[1]!Product_Data[#Data],4,0)</f>
        <v>1671</v>
      </c>
      <c r="I178" s="11">
        <f>VLOOKUP(B178,[1]!Product_Data[#Data],3,0)</f>
        <v>1220</v>
      </c>
      <c r="J178" s="11">
        <f t="shared" si="15"/>
        <v>2440</v>
      </c>
      <c r="K178" s="11">
        <f t="shared" si="16"/>
        <v>3342</v>
      </c>
      <c r="L178" s="11">
        <f t="shared" si="17"/>
        <v>902</v>
      </c>
      <c r="M178" t="str">
        <f>VLOOKUP(C178,[1]!Location_Data[#Data],2,0)</f>
        <v>Huntington Beach</v>
      </c>
      <c r="N178" t="str">
        <f>VLOOKUP(D178,[1]!Salespeople_Data[#Data],2,0)</f>
        <v>Ernest Wheeler</v>
      </c>
      <c r="O178" t="str">
        <f>VLOOKUP(E178,[1]!Customer_Data[#Data],2,0)</f>
        <v>Carlos Hunt</v>
      </c>
      <c r="P178" s="15">
        <f t="shared" si="12"/>
        <v>6</v>
      </c>
      <c r="Q178">
        <f t="shared" si="13"/>
        <v>5</v>
      </c>
      <c r="R178">
        <f t="shared" si="14"/>
        <v>2020</v>
      </c>
    </row>
    <row r="179" spans="1:18" x14ac:dyDescent="0.25">
      <c r="A179" s="4" t="s">
        <v>546</v>
      </c>
      <c r="B179" s="4" t="s">
        <v>440</v>
      </c>
      <c r="C179" s="4" t="s">
        <v>79</v>
      </c>
      <c r="D179" s="4" t="s">
        <v>359</v>
      </c>
      <c r="E179" s="4" t="s">
        <v>547</v>
      </c>
      <c r="F179" s="5">
        <v>44153</v>
      </c>
      <c r="G179" s="4">
        <v>1</v>
      </c>
      <c r="H179" s="11">
        <f>VLOOKUP(B179,[1]!Product_Data[#Data],4,0)</f>
        <v>800</v>
      </c>
      <c r="I179" s="11">
        <f>VLOOKUP(B179,[1]!Product_Data[#Data],3,0)</f>
        <v>536</v>
      </c>
      <c r="J179" s="11">
        <f t="shared" si="15"/>
        <v>536</v>
      </c>
      <c r="K179" s="11">
        <f t="shared" si="16"/>
        <v>800</v>
      </c>
      <c r="L179" s="11">
        <f t="shared" si="17"/>
        <v>264</v>
      </c>
      <c r="M179" t="str">
        <f>VLOOKUP(C179,[1]!Location_Data[#Data],2,0)</f>
        <v>Palmdale</v>
      </c>
      <c r="N179" t="str">
        <f>VLOOKUP(D179,[1]!Salespeople_Data[#Data],2,0)</f>
        <v>Eugene Holmes</v>
      </c>
      <c r="O179" t="str">
        <f>VLOOKUP(E179,[1]!Customer_Data[#Data],2,0)</f>
        <v>Joseph Lawson</v>
      </c>
      <c r="P179" s="15">
        <f t="shared" si="12"/>
        <v>4</v>
      </c>
      <c r="Q179">
        <f t="shared" si="13"/>
        <v>11</v>
      </c>
      <c r="R179">
        <f t="shared" si="14"/>
        <v>2020</v>
      </c>
    </row>
    <row r="180" spans="1:18" x14ac:dyDescent="0.25">
      <c r="A180" s="2" t="s">
        <v>548</v>
      </c>
      <c r="B180" s="2" t="s">
        <v>219</v>
      </c>
      <c r="C180" s="2" t="s">
        <v>66</v>
      </c>
      <c r="D180" s="2" t="s">
        <v>71</v>
      </c>
      <c r="E180" s="2" t="s">
        <v>433</v>
      </c>
      <c r="F180" s="3">
        <v>44060</v>
      </c>
      <c r="G180" s="2">
        <v>4</v>
      </c>
      <c r="H180" s="11">
        <f>VLOOKUP(B180,[1]!Product_Data[#Data],4,0)</f>
        <v>561</v>
      </c>
      <c r="I180" s="11">
        <f>VLOOKUP(B180,[1]!Product_Data[#Data],3,0)</f>
        <v>421</v>
      </c>
      <c r="J180" s="11">
        <f t="shared" si="15"/>
        <v>1684</v>
      </c>
      <c r="K180" s="11">
        <f t="shared" si="16"/>
        <v>2244</v>
      </c>
      <c r="L180" s="11">
        <f t="shared" si="17"/>
        <v>560</v>
      </c>
      <c r="M180" t="str">
        <f>VLOOKUP(C180,[1]!Location_Data[#Data],2,0)</f>
        <v>Ontario</v>
      </c>
      <c r="N180" t="str">
        <f>VLOOKUP(D180,[1]!Salespeople_Data[#Data],2,0)</f>
        <v>Gary Rodriguez</v>
      </c>
      <c r="O180" t="str">
        <f>VLOOKUP(E180,[1]!Customer_Data[#Data],2,0)</f>
        <v>Thomas Campbell</v>
      </c>
      <c r="P180" s="15">
        <f t="shared" si="12"/>
        <v>2</v>
      </c>
      <c r="Q180">
        <f t="shared" si="13"/>
        <v>8</v>
      </c>
      <c r="R180">
        <f t="shared" si="14"/>
        <v>2020</v>
      </c>
    </row>
    <row r="181" spans="1:18" x14ac:dyDescent="0.25">
      <c r="A181" s="4" t="s">
        <v>549</v>
      </c>
      <c r="B181" s="4" t="s">
        <v>168</v>
      </c>
      <c r="C181" s="4" t="s">
        <v>79</v>
      </c>
      <c r="D181" s="4" t="s">
        <v>49</v>
      </c>
      <c r="E181" s="4" t="s">
        <v>550</v>
      </c>
      <c r="F181" s="5">
        <v>43879</v>
      </c>
      <c r="G181" s="4">
        <v>1</v>
      </c>
      <c r="H181" s="11">
        <f>VLOOKUP(B181,[1]!Product_Data[#Data],4,0)</f>
        <v>112</v>
      </c>
      <c r="I181" s="11">
        <f>VLOOKUP(B181,[1]!Product_Data[#Data],3,0)</f>
        <v>90</v>
      </c>
      <c r="J181" s="11">
        <f t="shared" si="15"/>
        <v>90</v>
      </c>
      <c r="K181" s="11">
        <f t="shared" si="16"/>
        <v>112</v>
      </c>
      <c r="L181" s="11">
        <f t="shared" si="17"/>
        <v>22</v>
      </c>
      <c r="M181" t="str">
        <f>VLOOKUP(C181,[1]!Location_Data[#Data],2,0)</f>
        <v>Palmdale</v>
      </c>
      <c r="N181" t="str">
        <f>VLOOKUP(D181,[1]!Salespeople_Data[#Data],2,0)</f>
        <v>Walter Cook</v>
      </c>
      <c r="O181" t="str">
        <f>VLOOKUP(E181,[1]!Customer_Data[#Data],2,0)</f>
        <v>Clarence Freeman</v>
      </c>
      <c r="P181" s="15">
        <f t="shared" si="12"/>
        <v>3</v>
      </c>
      <c r="Q181">
        <f t="shared" si="13"/>
        <v>2</v>
      </c>
      <c r="R181">
        <f t="shared" si="14"/>
        <v>2020</v>
      </c>
    </row>
    <row r="182" spans="1:18" x14ac:dyDescent="0.25">
      <c r="A182" s="2" t="s">
        <v>551</v>
      </c>
      <c r="B182" s="2" t="s">
        <v>235</v>
      </c>
      <c r="C182" s="2" t="s">
        <v>19</v>
      </c>
      <c r="D182" s="2" t="s">
        <v>25</v>
      </c>
      <c r="E182" s="2" t="s">
        <v>480</v>
      </c>
      <c r="F182" s="3">
        <v>43877</v>
      </c>
      <c r="G182" s="2">
        <v>1</v>
      </c>
      <c r="H182" s="11">
        <f>VLOOKUP(B182,[1]!Product_Data[#Data],4,0)</f>
        <v>1887</v>
      </c>
      <c r="I182" s="11">
        <f>VLOOKUP(B182,[1]!Product_Data[#Data],3,0)</f>
        <v>1378</v>
      </c>
      <c r="J182" s="11">
        <f t="shared" si="15"/>
        <v>1378</v>
      </c>
      <c r="K182" s="11">
        <f t="shared" si="16"/>
        <v>1887</v>
      </c>
      <c r="L182" s="11">
        <f t="shared" si="17"/>
        <v>509</v>
      </c>
      <c r="M182" t="str">
        <f>VLOOKUP(C182,[1]!Location_Data[#Data],2,0)</f>
        <v>Berkeley</v>
      </c>
      <c r="N182" t="str">
        <f>VLOOKUP(D182,[1]!Salespeople_Data[#Data],2,0)</f>
        <v>Brian Davis</v>
      </c>
      <c r="O182" t="str">
        <f>VLOOKUP(E182,[1]!Customer_Data[#Data],2,0)</f>
        <v>Mark Morales</v>
      </c>
      <c r="P182" s="15">
        <f t="shared" si="12"/>
        <v>1</v>
      </c>
      <c r="Q182">
        <f t="shared" si="13"/>
        <v>2</v>
      </c>
      <c r="R182">
        <f t="shared" si="14"/>
        <v>2020</v>
      </c>
    </row>
    <row r="183" spans="1:18" x14ac:dyDescent="0.25">
      <c r="A183" s="4" t="s">
        <v>552</v>
      </c>
      <c r="B183" s="4" t="s">
        <v>553</v>
      </c>
      <c r="C183" s="4" t="s">
        <v>276</v>
      </c>
      <c r="D183" s="4" t="s">
        <v>25</v>
      </c>
      <c r="E183" s="4" t="s">
        <v>554</v>
      </c>
      <c r="F183" s="5">
        <v>44095</v>
      </c>
      <c r="G183" s="4">
        <v>2</v>
      </c>
      <c r="H183" s="11">
        <f>VLOOKUP(B183,[1]!Product_Data[#Data],4,0)</f>
        <v>1798</v>
      </c>
      <c r="I183" s="11">
        <f>VLOOKUP(B183,[1]!Product_Data[#Data],3,0)</f>
        <v>971</v>
      </c>
      <c r="J183" s="11">
        <f t="shared" si="15"/>
        <v>1942</v>
      </c>
      <c r="K183" s="11">
        <f t="shared" si="16"/>
        <v>3596</v>
      </c>
      <c r="L183" s="11">
        <f t="shared" si="17"/>
        <v>1654</v>
      </c>
      <c r="M183" t="str">
        <f>VLOOKUP(C183,[1]!Location_Data[#Data],2,0)</f>
        <v>Orange</v>
      </c>
      <c r="N183" t="str">
        <f>VLOOKUP(D183,[1]!Salespeople_Data[#Data],2,0)</f>
        <v>Brian Davis</v>
      </c>
      <c r="O183" t="str">
        <f>VLOOKUP(E183,[1]!Customer_Data[#Data],2,0)</f>
        <v>David Smith</v>
      </c>
      <c r="P183" s="15">
        <f t="shared" si="12"/>
        <v>2</v>
      </c>
      <c r="Q183">
        <f t="shared" si="13"/>
        <v>9</v>
      </c>
      <c r="R183">
        <f t="shared" si="14"/>
        <v>2020</v>
      </c>
    </row>
    <row r="184" spans="1:18" x14ac:dyDescent="0.25">
      <c r="A184" s="2" t="s">
        <v>555</v>
      </c>
      <c r="B184" s="2" t="s">
        <v>210</v>
      </c>
      <c r="C184" s="2" t="s">
        <v>24</v>
      </c>
      <c r="D184" s="2" t="s">
        <v>30</v>
      </c>
      <c r="E184" s="2" t="s">
        <v>76</v>
      </c>
      <c r="F184" s="3">
        <v>44088</v>
      </c>
      <c r="G184" s="2">
        <v>1</v>
      </c>
      <c r="H184" s="11">
        <f>VLOOKUP(B184,[1]!Product_Data[#Data],4,0)</f>
        <v>458</v>
      </c>
      <c r="I184" s="11">
        <f>VLOOKUP(B184,[1]!Product_Data[#Data],3,0)</f>
        <v>376</v>
      </c>
      <c r="J184" s="11">
        <f t="shared" si="15"/>
        <v>376</v>
      </c>
      <c r="K184" s="11">
        <f t="shared" si="16"/>
        <v>458</v>
      </c>
      <c r="L184" s="11">
        <f t="shared" si="17"/>
        <v>82</v>
      </c>
      <c r="M184" t="str">
        <f>VLOOKUP(C184,[1]!Location_Data[#Data],2,0)</f>
        <v>Lancaster</v>
      </c>
      <c r="N184" t="str">
        <f>VLOOKUP(D184,[1]!Salespeople_Data[#Data],2,0)</f>
        <v>Carl Hall</v>
      </c>
      <c r="O184" t="str">
        <f>VLOOKUP(E184,[1]!Customer_Data[#Data],2,0)</f>
        <v>Donald Andrews</v>
      </c>
      <c r="P184" s="15">
        <f t="shared" si="12"/>
        <v>2</v>
      </c>
      <c r="Q184">
        <f t="shared" si="13"/>
        <v>9</v>
      </c>
      <c r="R184">
        <f t="shared" si="14"/>
        <v>2020</v>
      </c>
    </row>
    <row r="185" spans="1:18" x14ac:dyDescent="0.25">
      <c r="A185" s="4" t="s">
        <v>556</v>
      </c>
      <c r="B185" s="4" t="s">
        <v>173</v>
      </c>
      <c r="C185" s="4" t="s">
        <v>74</v>
      </c>
      <c r="D185" s="4" t="s">
        <v>269</v>
      </c>
      <c r="E185" s="4" t="s">
        <v>520</v>
      </c>
      <c r="F185" s="5">
        <v>43910</v>
      </c>
      <c r="G185" s="4">
        <v>4</v>
      </c>
      <c r="H185" s="11">
        <f>VLOOKUP(B185,[1]!Product_Data[#Data],4,0)</f>
        <v>2005</v>
      </c>
      <c r="I185" s="11">
        <f>VLOOKUP(B185,[1]!Product_Data[#Data],3,0)</f>
        <v>1223</v>
      </c>
      <c r="J185" s="11">
        <f t="shared" si="15"/>
        <v>4892</v>
      </c>
      <c r="K185" s="11">
        <f t="shared" si="16"/>
        <v>8020</v>
      </c>
      <c r="L185" s="11">
        <f t="shared" si="17"/>
        <v>3128</v>
      </c>
      <c r="M185" t="str">
        <f>VLOOKUP(C185,[1]!Location_Data[#Data],2,0)</f>
        <v>West Covina</v>
      </c>
      <c r="N185" t="str">
        <f>VLOOKUP(D185,[1]!Salespeople_Data[#Data],2,0)</f>
        <v>Kevin Butler</v>
      </c>
      <c r="O185" t="str">
        <f>VLOOKUP(E185,[1]!Customer_Data[#Data],2,0)</f>
        <v>Roy West</v>
      </c>
      <c r="P185" s="15">
        <f t="shared" si="12"/>
        <v>6</v>
      </c>
      <c r="Q185">
        <f t="shared" si="13"/>
        <v>3</v>
      </c>
      <c r="R185">
        <f t="shared" si="14"/>
        <v>2020</v>
      </c>
    </row>
    <row r="186" spans="1:18" x14ac:dyDescent="0.25">
      <c r="A186" s="2" t="s">
        <v>557</v>
      </c>
      <c r="B186" s="2" t="s">
        <v>99</v>
      </c>
      <c r="C186" s="2" t="s">
        <v>242</v>
      </c>
      <c r="D186" s="2" t="s">
        <v>96</v>
      </c>
      <c r="E186" s="2" t="s">
        <v>558</v>
      </c>
      <c r="F186" s="3">
        <v>43889</v>
      </c>
      <c r="G186" s="2">
        <v>1</v>
      </c>
      <c r="H186" s="11">
        <f>VLOOKUP(B186,[1]!Product_Data[#Data],4,0)</f>
        <v>1708</v>
      </c>
      <c r="I186" s="11">
        <f>VLOOKUP(B186,[1]!Product_Data[#Data],3,0)</f>
        <v>871</v>
      </c>
      <c r="J186" s="11">
        <f t="shared" si="15"/>
        <v>871</v>
      </c>
      <c r="K186" s="11">
        <f t="shared" si="16"/>
        <v>1708</v>
      </c>
      <c r="L186" s="11">
        <f t="shared" si="17"/>
        <v>837</v>
      </c>
      <c r="M186" t="str">
        <f>VLOOKUP(C186,[1]!Location_Data[#Data],2,0)</f>
        <v>Downey</v>
      </c>
      <c r="N186" t="str">
        <f>VLOOKUP(D186,[1]!Salespeople_Data[#Data],2,0)</f>
        <v>Brian Thomas</v>
      </c>
      <c r="O186" t="str">
        <f>VLOOKUP(E186,[1]!Customer_Data[#Data],2,0)</f>
        <v>Clarence Greene</v>
      </c>
      <c r="P186" s="15">
        <f t="shared" si="12"/>
        <v>6</v>
      </c>
      <c r="Q186">
        <f t="shared" si="13"/>
        <v>2</v>
      </c>
      <c r="R186">
        <f t="shared" si="14"/>
        <v>2020</v>
      </c>
    </row>
    <row r="187" spans="1:18" x14ac:dyDescent="0.25">
      <c r="A187" s="4" t="s">
        <v>559</v>
      </c>
      <c r="B187" s="4" t="s">
        <v>560</v>
      </c>
      <c r="C187" s="4" t="s">
        <v>140</v>
      </c>
      <c r="D187" s="4" t="s">
        <v>63</v>
      </c>
      <c r="E187" s="4" t="s">
        <v>561</v>
      </c>
      <c r="F187" s="5">
        <v>43941</v>
      </c>
      <c r="G187" s="4">
        <v>1</v>
      </c>
      <c r="H187" s="11">
        <f>VLOOKUP(B187,[1]!Product_Data[#Data],4,0)</f>
        <v>1809</v>
      </c>
      <c r="I187" s="11">
        <f>VLOOKUP(B187,[1]!Product_Data[#Data],3,0)</f>
        <v>1067</v>
      </c>
      <c r="J187" s="11">
        <f t="shared" si="15"/>
        <v>1067</v>
      </c>
      <c r="K187" s="11">
        <f t="shared" si="16"/>
        <v>1809</v>
      </c>
      <c r="L187" s="11">
        <f t="shared" si="17"/>
        <v>742</v>
      </c>
      <c r="M187" t="str">
        <f>VLOOKUP(C187,[1]!Location_Data[#Data],2,0)</f>
        <v>Salinas</v>
      </c>
      <c r="N187" t="str">
        <f>VLOOKUP(D187,[1]!Salespeople_Data[#Data],2,0)</f>
        <v>Jeremy Mendoza</v>
      </c>
      <c r="O187" t="str">
        <f>VLOOKUP(E187,[1]!Customer_Data[#Data],2,0)</f>
        <v>Thomas Holmes</v>
      </c>
      <c r="P187" s="15">
        <f t="shared" si="12"/>
        <v>2</v>
      </c>
      <c r="Q187">
        <f t="shared" si="13"/>
        <v>4</v>
      </c>
      <c r="R187">
        <f t="shared" si="14"/>
        <v>2020</v>
      </c>
    </row>
    <row r="188" spans="1:18" x14ac:dyDescent="0.25">
      <c r="A188" s="2" t="s">
        <v>562</v>
      </c>
      <c r="B188" s="2" t="s">
        <v>125</v>
      </c>
      <c r="C188" s="2" t="s">
        <v>149</v>
      </c>
      <c r="D188" s="2" t="s">
        <v>40</v>
      </c>
      <c r="E188" s="2" t="s">
        <v>563</v>
      </c>
      <c r="F188" s="3">
        <v>44036</v>
      </c>
      <c r="G188" s="2">
        <v>1</v>
      </c>
      <c r="H188" s="11">
        <f>VLOOKUP(B188,[1]!Product_Data[#Data],4,0)</f>
        <v>1826</v>
      </c>
      <c r="I188" s="11">
        <f>VLOOKUP(B188,[1]!Product_Data[#Data],3,0)</f>
        <v>1443</v>
      </c>
      <c r="J188" s="11">
        <f t="shared" si="15"/>
        <v>1443</v>
      </c>
      <c r="K188" s="11">
        <f t="shared" si="16"/>
        <v>1826</v>
      </c>
      <c r="L188" s="11">
        <f t="shared" si="17"/>
        <v>383</v>
      </c>
      <c r="M188" t="str">
        <f>VLOOKUP(C188,[1]!Location_Data[#Data],2,0)</f>
        <v>Antioch</v>
      </c>
      <c r="N188" t="str">
        <f>VLOOKUP(D188,[1]!Salespeople_Data[#Data],2,0)</f>
        <v>Brian Hansen</v>
      </c>
      <c r="O188" t="str">
        <f>VLOOKUP(E188,[1]!Customer_Data[#Data],2,0)</f>
        <v>Harold Matthews</v>
      </c>
      <c r="P188" s="15">
        <f t="shared" si="12"/>
        <v>6</v>
      </c>
      <c r="Q188">
        <f t="shared" si="13"/>
        <v>7</v>
      </c>
      <c r="R188">
        <f t="shared" si="14"/>
        <v>2020</v>
      </c>
    </row>
    <row r="189" spans="1:18" x14ac:dyDescent="0.25">
      <c r="A189" s="4" t="s">
        <v>564</v>
      </c>
      <c r="B189" s="4" t="s">
        <v>203</v>
      </c>
      <c r="C189" s="4" t="s">
        <v>140</v>
      </c>
      <c r="D189" s="4" t="s">
        <v>53</v>
      </c>
      <c r="E189" s="4" t="s">
        <v>565</v>
      </c>
      <c r="F189" s="5">
        <v>43843</v>
      </c>
      <c r="G189" s="4">
        <v>3</v>
      </c>
      <c r="H189" s="11">
        <f>VLOOKUP(B189,[1]!Product_Data[#Data],4,0)</f>
        <v>1414</v>
      </c>
      <c r="I189" s="11">
        <f>VLOOKUP(B189,[1]!Product_Data[#Data],3,0)</f>
        <v>962</v>
      </c>
      <c r="J189" s="11">
        <f t="shared" si="15"/>
        <v>2886</v>
      </c>
      <c r="K189" s="11">
        <f t="shared" si="16"/>
        <v>4242</v>
      </c>
      <c r="L189" s="11">
        <f t="shared" si="17"/>
        <v>1356</v>
      </c>
      <c r="M189" t="str">
        <f>VLOOKUP(C189,[1]!Location_Data[#Data],2,0)</f>
        <v>Salinas</v>
      </c>
      <c r="N189" t="str">
        <f>VLOOKUP(D189,[1]!Salespeople_Data[#Data],2,0)</f>
        <v>Scott Mason</v>
      </c>
      <c r="O189" t="str">
        <f>VLOOKUP(E189,[1]!Customer_Data[#Data],2,0)</f>
        <v>Nicholas Ward</v>
      </c>
      <c r="P189" s="15">
        <f t="shared" si="12"/>
        <v>2</v>
      </c>
      <c r="Q189">
        <f t="shared" si="13"/>
        <v>1</v>
      </c>
      <c r="R189">
        <f t="shared" si="14"/>
        <v>2020</v>
      </c>
    </row>
    <row r="190" spans="1:18" x14ac:dyDescent="0.25">
      <c r="A190" s="2" t="s">
        <v>566</v>
      </c>
      <c r="B190" s="2" t="s">
        <v>83</v>
      </c>
      <c r="C190" s="2" t="s">
        <v>472</v>
      </c>
      <c r="D190" s="2" t="s">
        <v>25</v>
      </c>
      <c r="E190" s="2" t="s">
        <v>567</v>
      </c>
      <c r="F190" s="3">
        <v>44194</v>
      </c>
      <c r="G190" s="2">
        <v>1</v>
      </c>
      <c r="H190" s="11">
        <f>VLOOKUP(B190,[1]!Product_Data[#Data],4,0)</f>
        <v>1972</v>
      </c>
      <c r="I190" s="11">
        <f>VLOOKUP(B190,[1]!Product_Data[#Data],3,0)</f>
        <v>1321</v>
      </c>
      <c r="J190" s="11">
        <f t="shared" si="15"/>
        <v>1321</v>
      </c>
      <c r="K190" s="11">
        <f t="shared" si="16"/>
        <v>1972</v>
      </c>
      <c r="L190" s="11">
        <f t="shared" si="17"/>
        <v>651</v>
      </c>
      <c r="M190" t="str">
        <f>VLOOKUP(C190,[1]!Location_Data[#Data],2,0)</f>
        <v>Concord</v>
      </c>
      <c r="N190" t="str">
        <f>VLOOKUP(D190,[1]!Salespeople_Data[#Data],2,0)</f>
        <v>Brian Davis</v>
      </c>
      <c r="O190" t="str">
        <f>VLOOKUP(E190,[1]!Customer_Data[#Data],2,0)</f>
        <v>Juan Cruz</v>
      </c>
      <c r="P190" s="15">
        <f t="shared" si="12"/>
        <v>3</v>
      </c>
      <c r="Q190">
        <f t="shared" si="13"/>
        <v>12</v>
      </c>
      <c r="R190">
        <f t="shared" si="14"/>
        <v>2020</v>
      </c>
    </row>
    <row r="191" spans="1:18" x14ac:dyDescent="0.25">
      <c r="A191" s="4" t="s">
        <v>568</v>
      </c>
      <c r="B191" s="4" t="s">
        <v>569</v>
      </c>
      <c r="C191" s="4" t="s">
        <v>570</v>
      </c>
      <c r="D191" s="4" t="s">
        <v>53</v>
      </c>
      <c r="E191" s="4" t="s">
        <v>571</v>
      </c>
      <c r="F191" s="5">
        <v>44195</v>
      </c>
      <c r="G191" s="4">
        <v>2</v>
      </c>
      <c r="H191" s="11">
        <f>VLOOKUP(B191,[1]!Product_Data[#Data],4,0)</f>
        <v>1178</v>
      </c>
      <c r="I191" s="11">
        <f>VLOOKUP(B191,[1]!Product_Data[#Data],3,0)</f>
        <v>683</v>
      </c>
      <c r="J191" s="11">
        <f t="shared" si="15"/>
        <v>1366</v>
      </c>
      <c r="K191" s="11">
        <f t="shared" si="16"/>
        <v>2356</v>
      </c>
      <c r="L191" s="11">
        <f t="shared" si="17"/>
        <v>990</v>
      </c>
      <c r="M191" t="str">
        <f>VLOOKUP(C191,[1]!Location_Data[#Data],2,0)</f>
        <v>Fresno</v>
      </c>
      <c r="N191" t="str">
        <f>VLOOKUP(D191,[1]!Salespeople_Data[#Data],2,0)</f>
        <v>Scott Mason</v>
      </c>
      <c r="O191" t="str">
        <f>VLOOKUP(E191,[1]!Customer_Data[#Data],2,0)</f>
        <v>Jonathan Cox</v>
      </c>
      <c r="P191" s="15">
        <f t="shared" si="12"/>
        <v>4</v>
      </c>
      <c r="Q191">
        <f t="shared" si="13"/>
        <v>12</v>
      </c>
      <c r="R191">
        <f t="shared" si="14"/>
        <v>2020</v>
      </c>
    </row>
    <row r="192" spans="1:18" x14ac:dyDescent="0.25">
      <c r="A192" s="2" t="s">
        <v>572</v>
      </c>
      <c r="B192" s="2" t="s">
        <v>367</v>
      </c>
      <c r="C192" s="2" t="s">
        <v>436</v>
      </c>
      <c r="D192" s="2" t="s">
        <v>80</v>
      </c>
      <c r="E192" s="2" t="s">
        <v>378</v>
      </c>
      <c r="F192" s="3">
        <v>44091</v>
      </c>
      <c r="G192" s="2">
        <v>1</v>
      </c>
      <c r="H192" s="11">
        <f>VLOOKUP(B192,[1]!Product_Data[#Data],4,0)</f>
        <v>530</v>
      </c>
      <c r="I192" s="11">
        <f>VLOOKUP(B192,[1]!Product_Data[#Data],3,0)</f>
        <v>424</v>
      </c>
      <c r="J192" s="11">
        <f t="shared" si="15"/>
        <v>424</v>
      </c>
      <c r="K192" s="11">
        <f t="shared" si="16"/>
        <v>530</v>
      </c>
      <c r="L192" s="11">
        <f t="shared" si="17"/>
        <v>106</v>
      </c>
      <c r="M192" t="str">
        <f>VLOOKUP(C192,[1]!Location_Data[#Data],2,0)</f>
        <v>Jurupa Valley</v>
      </c>
      <c r="N192" t="str">
        <f>VLOOKUP(D192,[1]!Salespeople_Data[#Data],2,0)</f>
        <v>Henry Nelson</v>
      </c>
      <c r="O192" t="str">
        <f>VLOOKUP(E192,[1]!Customer_Data[#Data],2,0)</f>
        <v>Joe Baker</v>
      </c>
      <c r="P192" s="15">
        <f t="shared" si="12"/>
        <v>5</v>
      </c>
      <c r="Q192">
        <f t="shared" si="13"/>
        <v>9</v>
      </c>
      <c r="R192">
        <f t="shared" si="14"/>
        <v>2020</v>
      </c>
    </row>
    <row r="193" spans="1:18" x14ac:dyDescent="0.25">
      <c r="A193" s="4" t="s">
        <v>573</v>
      </c>
      <c r="B193" s="4" t="s">
        <v>403</v>
      </c>
      <c r="C193" s="4" t="s">
        <v>135</v>
      </c>
      <c r="D193" s="4" t="s">
        <v>106</v>
      </c>
      <c r="E193" s="4" t="s">
        <v>574</v>
      </c>
      <c r="F193" s="5">
        <v>43899</v>
      </c>
      <c r="G193" s="4">
        <v>1</v>
      </c>
      <c r="H193" s="11">
        <f>VLOOKUP(B193,[1]!Product_Data[#Data],4,0)</f>
        <v>392</v>
      </c>
      <c r="I193" s="11">
        <f>VLOOKUP(B193,[1]!Product_Data[#Data],3,0)</f>
        <v>255</v>
      </c>
      <c r="J193" s="11">
        <f t="shared" si="15"/>
        <v>255</v>
      </c>
      <c r="K193" s="11">
        <f t="shared" si="16"/>
        <v>392</v>
      </c>
      <c r="L193" s="11">
        <f t="shared" si="17"/>
        <v>137</v>
      </c>
      <c r="M193" t="str">
        <f>VLOOKUP(C193,[1]!Location_Data[#Data],2,0)</f>
        <v>Oxnard</v>
      </c>
      <c r="N193" t="str">
        <f>VLOOKUP(D193,[1]!Salespeople_Data[#Data],2,0)</f>
        <v>Patrick Ruiz</v>
      </c>
      <c r="O193" t="str">
        <f>VLOOKUP(E193,[1]!Customer_Data[#Data],2,0)</f>
        <v>Jesse Barnes</v>
      </c>
      <c r="P193" s="15">
        <f t="shared" si="12"/>
        <v>2</v>
      </c>
      <c r="Q193">
        <f t="shared" si="13"/>
        <v>3</v>
      </c>
      <c r="R193">
        <f t="shared" si="14"/>
        <v>2020</v>
      </c>
    </row>
    <row r="194" spans="1:18" x14ac:dyDescent="0.25">
      <c r="A194" s="2" t="s">
        <v>575</v>
      </c>
      <c r="B194" s="2" t="s">
        <v>181</v>
      </c>
      <c r="C194" s="2" t="s">
        <v>570</v>
      </c>
      <c r="D194" s="2" t="s">
        <v>136</v>
      </c>
      <c r="E194" s="2" t="s">
        <v>576</v>
      </c>
      <c r="F194" s="3">
        <v>43846</v>
      </c>
      <c r="G194" s="2">
        <v>2</v>
      </c>
      <c r="H194" s="11">
        <f>VLOOKUP(B194,[1]!Product_Data[#Data],4,0)</f>
        <v>1500</v>
      </c>
      <c r="I194" s="11">
        <f>VLOOKUP(B194,[1]!Product_Data[#Data],3,0)</f>
        <v>900</v>
      </c>
      <c r="J194" s="11">
        <f t="shared" si="15"/>
        <v>1800</v>
      </c>
      <c r="K194" s="11">
        <f t="shared" si="16"/>
        <v>3000</v>
      </c>
      <c r="L194" s="11">
        <f t="shared" si="17"/>
        <v>1200</v>
      </c>
      <c r="M194" t="str">
        <f>VLOOKUP(C194,[1]!Location_Data[#Data],2,0)</f>
        <v>Fresno</v>
      </c>
      <c r="N194" t="str">
        <f>VLOOKUP(D194,[1]!Salespeople_Data[#Data],2,0)</f>
        <v>Clarence Fox</v>
      </c>
      <c r="O194" t="str">
        <f>VLOOKUP(E194,[1]!Customer_Data[#Data],2,0)</f>
        <v>Samuel Kim</v>
      </c>
      <c r="P194" s="15">
        <f t="shared" ref="P194:P257" si="18">WEEKDAY(F194)</f>
        <v>5</v>
      </c>
      <c r="Q194">
        <f t="shared" ref="Q194:Q257" si="19">MONTH(F194)</f>
        <v>1</v>
      </c>
      <c r="R194">
        <f t="shared" ref="R194:R257" si="20">YEAR(F194)</f>
        <v>2020</v>
      </c>
    </row>
    <row r="195" spans="1:18" x14ac:dyDescent="0.25">
      <c r="A195" s="4" t="s">
        <v>577</v>
      </c>
      <c r="B195" s="4" t="s">
        <v>361</v>
      </c>
      <c r="C195" s="4" t="s">
        <v>95</v>
      </c>
      <c r="D195" s="4" t="s">
        <v>53</v>
      </c>
      <c r="E195" s="4" t="s">
        <v>578</v>
      </c>
      <c r="F195" s="5">
        <v>43876</v>
      </c>
      <c r="G195" s="4">
        <v>4</v>
      </c>
      <c r="H195" s="11">
        <f>VLOOKUP(B195,[1]!Product_Data[#Data],4,0)</f>
        <v>1338</v>
      </c>
      <c r="I195" s="11">
        <f>VLOOKUP(B195,[1]!Product_Data[#Data],3,0)</f>
        <v>682</v>
      </c>
      <c r="J195" s="11">
        <f t="shared" ref="J195:J258" si="21">PRODUCT(I195,G195)</f>
        <v>2728</v>
      </c>
      <c r="K195" s="11">
        <f t="shared" ref="K195:K258" si="22">PRODUCT(H195,G195)</f>
        <v>5352</v>
      </c>
      <c r="L195" s="11">
        <f t="shared" ref="L195:L258" si="23">K195-J195</f>
        <v>2624</v>
      </c>
      <c r="M195" t="str">
        <f>VLOOKUP(C195,[1]!Location_Data[#Data],2,0)</f>
        <v>Fullerton</v>
      </c>
      <c r="N195" t="str">
        <f>VLOOKUP(D195,[1]!Salespeople_Data[#Data],2,0)</f>
        <v>Scott Mason</v>
      </c>
      <c r="O195" t="str">
        <f>VLOOKUP(E195,[1]!Customer_Data[#Data],2,0)</f>
        <v>Gerald Rogers</v>
      </c>
      <c r="P195" s="15">
        <f t="shared" si="18"/>
        <v>7</v>
      </c>
      <c r="Q195">
        <f t="shared" si="19"/>
        <v>2</v>
      </c>
      <c r="R195">
        <f t="shared" si="20"/>
        <v>2020</v>
      </c>
    </row>
    <row r="196" spans="1:18" x14ac:dyDescent="0.25">
      <c r="A196" s="2" t="s">
        <v>579</v>
      </c>
      <c r="B196" s="2" t="s">
        <v>352</v>
      </c>
      <c r="C196" s="2" t="s">
        <v>302</v>
      </c>
      <c r="D196" s="2" t="s">
        <v>345</v>
      </c>
      <c r="E196" s="2" t="s">
        <v>580</v>
      </c>
      <c r="F196" s="3">
        <v>43836</v>
      </c>
      <c r="G196" s="2">
        <v>3</v>
      </c>
      <c r="H196" s="11">
        <f>VLOOKUP(B196,[1]!Product_Data[#Data],4,0)</f>
        <v>203</v>
      </c>
      <c r="I196" s="11">
        <f>VLOOKUP(B196,[1]!Product_Data[#Data],3,0)</f>
        <v>154</v>
      </c>
      <c r="J196" s="11">
        <f t="shared" si="21"/>
        <v>462</v>
      </c>
      <c r="K196" s="11">
        <f t="shared" si="22"/>
        <v>609</v>
      </c>
      <c r="L196" s="11">
        <f t="shared" si="23"/>
        <v>147</v>
      </c>
      <c r="M196" t="str">
        <f>VLOOKUP(C196,[1]!Location_Data[#Data],2,0)</f>
        <v>Santa Rosa</v>
      </c>
      <c r="N196" t="str">
        <f>VLOOKUP(D196,[1]!Salespeople_Data[#Data],2,0)</f>
        <v>Larry Marshall</v>
      </c>
      <c r="O196" t="str">
        <f>VLOOKUP(E196,[1]!Customer_Data[#Data],2,0)</f>
        <v>Bobby Murray</v>
      </c>
      <c r="P196" s="15">
        <f t="shared" si="18"/>
        <v>2</v>
      </c>
      <c r="Q196">
        <f t="shared" si="19"/>
        <v>1</v>
      </c>
      <c r="R196">
        <f t="shared" si="20"/>
        <v>2020</v>
      </c>
    </row>
    <row r="197" spans="1:18" x14ac:dyDescent="0.25">
      <c r="A197" s="4" t="s">
        <v>581</v>
      </c>
      <c r="B197" s="4" t="s">
        <v>367</v>
      </c>
      <c r="C197" s="4" t="s">
        <v>24</v>
      </c>
      <c r="D197" s="4" t="s">
        <v>75</v>
      </c>
      <c r="E197" s="4" t="s">
        <v>582</v>
      </c>
      <c r="F197" s="5">
        <v>43865</v>
      </c>
      <c r="G197" s="4">
        <v>1</v>
      </c>
      <c r="H197" s="11">
        <f>VLOOKUP(B197,[1]!Product_Data[#Data],4,0)</f>
        <v>530</v>
      </c>
      <c r="I197" s="11">
        <f>VLOOKUP(B197,[1]!Product_Data[#Data],3,0)</f>
        <v>424</v>
      </c>
      <c r="J197" s="11">
        <f t="shared" si="21"/>
        <v>424</v>
      </c>
      <c r="K197" s="11">
        <f t="shared" si="22"/>
        <v>530</v>
      </c>
      <c r="L197" s="11">
        <f t="shared" si="23"/>
        <v>106</v>
      </c>
      <c r="M197" t="str">
        <f>VLOOKUP(C197,[1]!Location_Data[#Data],2,0)</f>
        <v>Lancaster</v>
      </c>
      <c r="N197" t="str">
        <f>VLOOKUP(D197,[1]!Salespeople_Data[#Data],2,0)</f>
        <v>Roger Robertson</v>
      </c>
      <c r="O197" t="str">
        <f>VLOOKUP(E197,[1]!Customer_Data[#Data],2,0)</f>
        <v>Russell Nelson</v>
      </c>
      <c r="P197" s="15">
        <f t="shared" si="18"/>
        <v>3</v>
      </c>
      <c r="Q197">
        <f t="shared" si="19"/>
        <v>2</v>
      </c>
      <c r="R197">
        <f t="shared" si="20"/>
        <v>2020</v>
      </c>
    </row>
    <row r="198" spans="1:18" x14ac:dyDescent="0.25">
      <c r="A198" s="2" t="s">
        <v>583</v>
      </c>
      <c r="B198" s="2" t="s">
        <v>33</v>
      </c>
      <c r="C198" s="2" t="s">
        <v>530</v>
      </c>
      <c r="D198" s="2" t="s">
        <v>178</v>
      </c>
      <c r="E198" s="2" t="s">
        <v>550</v>
      </c>
      <c r="F198" s="3">
        <v>44152</v>
      </c>
      <c r="G198" s="2">
        <v>4</v>
      </c>
      <c r="H198" s="11">
        <f>VLOOKUP(B198,[1]!Product_Data[#Data],4,0)</f>
        <v>1582</v>
      </c>
      <c r="I198" s="11">
        <f>VLOOKUP(B198,[1]!Product_Data[#Data],3,0)</f>
        <v>1234</v>
      </c>
      <c r="J198" s="11">
        <f t="shared" si="21"/>
        <v>4936</v>
      </c>
      <c r="K198" s="11">
        <f t="shared" si="22"/>
        <v>6328</v>
      </c>
      <c r="L198" s="11">
        <f t="shared" si="23"/>
        <v>1392</v>
      </c>
      <c r="M198" t="str">
        <f>VLOOKUP(C198,[1]!Location_Data[#Data],2,0)</f>
        <v>San Buenaventura (Ventura)</v>
      </c>
      <c r="N198" t="str">
        <f>VLOOKUP(D198,[1]!Salespeople_Data[#Data],2,0)</f>
        <v>Joshua Taylor</v>
      </c>
      <c r="O198" t="str">
        <f>VLOOKUP(E198,[1]!Customer_Data[#Data],2,0)</f>
        <v>Clarence Freeman</v>
      </c>
      <c r="P198" s="15">
        <f t="shared" si="18"/>
        <v>3</v>
      </c>
      <c r="Q198">
        <f t="shared" si="19"/>
        <v>11</v>
      </c>
      <c r="R198">
        <f t="shared" si="20"/>
        <v>2020</v>
      </c>
    </row>
    <row r="199" spans="1:18" x14ac:dyDescent="0.25">
      <c r="A199" s="4" t="s">
        <v>584</v>
      </c>
      <c r="B199" s="4" t="s">
        <v>78</v>
      </c>
      <c r="C199" s="4" t="s">
        <v>186</v>
      </c>
      <c r="D199" s="4" t="s">
        <v>96</v>
      </c>
      <c r="E199" s="4" t="s">
        <v>585</v>
      </c>
      <c r="F199" s="5">
        <v>44027</v>
      </c>
      <c r="G199" s="4">
        <v>3</v>
      </c>
      <c r="H199" s="11">
        <f>VLOOKUP(B199,[1]!Product_Data[#Data],4,0)</f>
        <v>1380</v>
      </c>
      <c r="I199" s="11">
        <f>VLOOKUP(B199,[1]!Product_Data[#Data],3,0)</f>
        <v>1090</v>
      </c>
      <c r="J199" s="11">
        <f t="shared" si="21"/>
        <v>3270</v>
      </c>
      <c r="K199" s="11">
        <f t="shared" si="22"/>
        <v>4140</v>
      </c>
      <c r="L199" s="11">
        <f t="shared" si="23"/>
        <v>870</v>
      </c>
      <c r="M199" t="str">
        <f>VLOOKUP(C199,[1]!Location_Data[#Data],2,0)</f>
        <v>Riverside</v>
      </c>
      <c r="N199" t="str">
        <f>VLOOKUP(D199,[1]!Salespeople_Data[#Data],2,0)</f>
        <v>Brian Thomas</v>
      </c>
      <c r="O199" t="str">
        <f>VLOOKUP(E199,[1]!Customer_Data[#Data],2,0)</f>
        <v>Anthony Berry</v>
      </c>
      <c r="P199" s="15">
        <f t="shared" si="18"/>
        <v>4</v>
      </c>
      <c r="Q199">
        <f t="shared" si="19"/>
        <v>7</v>
      </c>
      <c r="R199">
        <f t="shared" si="20"/>
        <v>2020</v>
      </c>
    </row>
    <row r="200" spans="1:18" x14ac:dyDescent="0.25">
      <c r="A200" s="2" t="s">
        <v>586</v>
      </c>
      <c r="B200" s="2" t="s">
        <v>400</v>
      </c>
      <c r="C200" s="2" t="s">
        <v>24</v>
      </c>
      <c r="D200" s="2" t="s">
        <v>191</v>
      </c>
      <c r="E200" s="2" t="s">
        <v>587</v>
      </c>
      <c r="F200" s="3">
        <v>43865</v>
      </c>
      <c r="G200" s="2">
        <v>3</v>
      </c>
      <c r="H200" s="11">
        <f>VLOOKUP(B200,[1]!Product_Data[#Data],4,0)</f>
        <v>886</v>
      </c>
      <c r="I200" s="11">
        <f>VLOOKUP(B200,[1]!Product_Data[#Data],3,0)</f>
        <v>478</v>
      </c>
      <c r="J200" s="11">
        <f t="shared" si="21"/>
        <v>1434</v>
      </c>
      <c r="K200" s="11">
        <f t="shared" si="22"/>
        <v>2658</v>
      </c>
      <c r="L200" s="11">
        <f t="shared" si="23"/>
        <v>1224</v>
      </c>
      <c r="M200" t="str">
        <f>VLOOKUP(C200,[1]!Location_Data[#Data],2,0)</f>
        <v>Lancaster</v>
      </c>
      <c r="N200" t="str">
        <f>VLOOKUP(D200,[1]!Salespeople_Data[#Data],2,0)</f>
        <v>Robert Reed</v>
      </c>
      <c r="O200" t="str">
        <f>VLOOKUP(E200,[1]!Customer_Data[#Data],2,0)</f>
        <v>Albert Jacobs</v>
      </c>
      <c r="P200" s="15">
        <f t="shared" si="18"/>
        <v>3</v>
      </c>
      <c r="Q200">
        <f t="shared" si="19"/>
        <v>2</v>
      </c>
      <c r="R200">
        <f t="shared" si="20"/>
        <v>2020</v>
      </c>
    </row>
    <row r="201" spans="1:18" x14ac:dyDescent="0.25">
      <c r="A201" s="4" t="s">
        <v>588</v>
      </c>
      <c r="B201" s="4" t="s">
        <v>200</v>
      </c>
      <c r="C201" s="4" t="s">
        <v>286</v>
      </c>
      <c r="D201" s="4" t="s">
        <v>308</v>
      </c>
      <c r="E201" s="4" t="s">
        <v>589</v>
      </c>
      <c r="F201" s="5">
        <v>43897</v>
      </c>
      <c r="G201" s="4">
        <v>3</v>
      </c>
      <c r="H201" s="11">
        <f>VLOOKUP(B201,[1]!Product_Data[#Data],4,0)</f>
        <v>315</v>
      </c>
      <c r="I201" s="11">
        <f>VLOOKUP(B201,[1]!Product_Data[#Data],3,0)</f>
        <v>208</v>
      </c>
      <c r="J201" s="11">
        <f t="shared" si="21"/>
        <v>624</v>
      </c>
      <c r="K201" s="11">
        <f t="shared" si="22"/>
        <v>945</v>
      </c>
      <c r="L201" s="11">
        <f t="shared" si="23"/>
        <v>321</v>
      </c>
      <c r="M201" t="str">
        <f>VLOOKUP(C201,[1]!Location_Data[#Data],2,0)</f>
        <v>El Monte</v>
      </c>
      <c r="N201" t="str">
        <f>VLOOKUP(D201,[1]!Salespeople_Data[#Data],2,0)</f>
        <v>Fred Robertson</v>
      </c>
      <c r="O201" t="str">
        <f>VLOOKUP(E201,[1]!Customer_Data[#Data],2,0)</f>
        <v>Christopher Hudson</v>
      </c>
      <c r="P201" s="15">
        <f t="shared" si="18"/>
        <v>7</v>
      </c>
      <c r="Q201">
        <f t="shared" si="19"/>
        <v>3</v>
      </c>
      <c r="R201">
        <f t="shared" si="20"/>
        <v>2020</v>
      </c>
    </row>
    <row r="202" spans="1:18" x14ac:dyDescent="0.25">
      <c r="A202" s="2" t="s">
        <v>590</v>
      </c>
      <c r="B202" s="2" t="s">
        <v>461</v>
      </c>
      <c r="C202" s="2" t="s">
        <v>490</v>
      </c>
      <c r="D202" s="2" t="s">
        <v>111</v>
      </c>
      <c r="E202" s="2" t="s">
        <v>142</v>
      </c>
      <c r="F202" s="3">
        <v>44149</v>
      </c>
      <c r="G202" s="2">
        <v>1</v>
      </c>
      <c r="H202" s="11">
        <f>VLOOKUP(B202,[1]!Product_Data[#Data],4,0)</f>
        <v>35</v>
      </c>
      <c r="I202" s="11">
        <f>VLOOKUP(B202,[1]!Product_Data[#Data],3,0)</f>
        <v>22</v>
      </c>
      <c r="J202" s="11">
        <f t="shared" si="21"/>
        <v>22</v>
      </c>
      <c r="K202" s="11">
        <f t="shared" si="22"/>
        <v>35</v>
      </c>
      <c r="L202" s="11">
        <f t="shared" si="23"/>
        <v>13</v>
      </c>
      <c r="M202" t="str">
        <f>VLOOKUP(C202,[1]!Location_Data[#Data],2,0)</f>
        <v>Temecula</v>
      </c>
      <c r="N202" t="str">
        <f>VLOOKUP(D202,[1]!Salespeople_Data[#Data],2,0)</f>
        <v>Ryan Welch</v>
      </c>
      <c r="O202" t="str">
        <f>VLOOKUP(E202,[1]!Customer_Data[#Data],2,0)</f>
        <v>Joshua Romero</v>
      </c>
      <c r="P202" s="15">
        <f t="shared" si="18"/>
        <v>7</v>
      </c>
      <c r="Q202">
        <f t="shared" si="19"/>
        <v>11</v>
      </c>
      <c r="R202">
        <f t="shared" si="20"/>
        <v>2020</v>
      </c>
    </row>
    <row r="203" spans="1:18" x14ac:dyDescent="0.25">
      <c r="A203" s="4" t="s">
        <v>591</v>
      </c>
      <c r="B203" s="4" t="s">
        <v>421</v>
      </c>
      <c r="C203" s="4" t="s">
        <v>249</v>
      </c>
      <c r="D203" s="4" t="s">
        <v>225</v>
      </c>
      <c r="E203" s="4" t="s">
        <v>592</v>
      </c>
      <c r="F203" s="5">
        <v>43970</v>
      </c>
      <c r="G203" s="4">
        <v>4</v>
      </c>
      <c r="H203" s="11">
        <f>VLOOKUP(B203,[1]!Product_Data[#Data],4,0)</f>
        <v>826</v>
      </c>
      <c r="I203" s="11">
        <f>VLOOKUP(B203,[1]!Product_Data[#Data],3,0)</f>
        <v>562</v>
      </c>
      <c r="J203" s="11">
        <f t="shared" si="21"/>
        <v>2248</v>
      </c>
      <c r="K203" s="11">
        <f t="shared" si="22"/>
        <v>3304</v>
      </c>
      <c r="L203" s="11">
        <f t="shared" si="23"/>
        <v>1056</v>
      </c>
      <c r="M203" t="str">
        <f>VLOOKUP(C203,[1]!Location_Data[#Data],2,0)</f>
        <v>Roseville</v>
      </c>
      <c r="N203" t="str">
        <f>VLOOKUP(D203,[1]!Salespeople_Data[#Data],2,0)</f>
        <v>Andrew Bowman</v>
      </c>
      <c r="O203" t="str">
        <f>VLOOKUP(E203,[1]!Customer_Data[#Data],2,0)</f>
        <v>George Stanley</v>
      </c>
      <c r="P203" s="15">
        <f t="shared" si="18"/>
        <v>3</v>
      </c>
      <c r="Q203">
        <f t="shared" si="19"/>
        <v>5</v>
      </c>
      <c r="R203">
        <f t="shared" si="20"/>
        <v>2020</v>
      </c>
    </row>
    <row r="204" spans="1:18" x14ac:dyDescent="0.25">
      <c r="A204" s="2" t="s">
        <v>593</v>
      </c>
      <c r="B204" s="2" t="s">
        <v>537</v>
      </c>
      <c r="C204" s="2" t="s">
        <v>331</v>
      </c>
      <c r="D204" s="2" t="s">
        <v>10</v>
      </c>
      <c r="E204" s="2" t="s">
        <v>594</v>
      </c>
      <c r="F204" s="3">
        <v>44071</v>
      </c>
      <c r="G204" s="2">
        <v>3</v>
      </c>
      <c r="H204" s="11">
        <f>VLOOKUP(B204,[1]!Product_Data[#Data],4,0)</f>
        <v>556</v>
      </c>
      <c r="I204" s="11">
        <f>VLOOKUP(B204,[1]!Product_Data[#Data],3,0)</f>
        <v>395</v>
      </c>
      <c r="J204" s="11">
        <f t="shared" si="21"/>
        <v>1185</v>
      </c>
      <c r="K204" s="11">
        <f t="shared" si="22"/>
        <v>1668</v>
      </c>
      <c r="L204" s="11">
        <f t="shared" si="23"/>
        <v>483</v>
      </c>
      <c r="M204" t="str">
        <f>VLOOKUP(C204,[1]!Location_Data[#Data],2,0)</f>
        <v>Sunnyvale</v>
      </c>
      <c r="N204" t="str">
        <f>VLOOKUP(D204,[1]!Salespeople_Data[#Data],2,0)</f>
        <v>Justin Lynch</v>
      </c>
      <c r="O204" t="str">
        <f>VLOOKUP(E204,[1]!Customer_Data[#Data],2,0)</f>
        <v>Henry Andrews</v>
      </c>
      <c r="P204" s="15">
        <f t="shared" si="18"/>
        <v>6</v>
      </c>
      <c r="Q204">
        <f t="shared" si="19"/>
        <v>8</v>
      </c>
      <c r="R204">
        <f t="shared" si="20"/>
        <v>2020</v>
      </c>
    </row>
    <row r="205" spans="1:18" x14ac:dyDescent="0.25">
      <c r="A205" s="4" t="s">
        <v>595</v>
      </c>
      <c r="B205" s="4" t="s">
        <v>495</v>
      </c>
      <c r="C205" s="4" t="s">
        <v>596</v>
      </c>
      <c r="D205" s="4" t="s">
        <v>170</v>
      </c>
      <c r="E205" s="4" t="s">
        <v>597</v>
      </c>
      <c r="F205" s="5">
        <v>43840</v>
      </c>
      <c r="G205" s="4">
        <v>1</v>
      </c>
      <c r="H205" s="11">
        <f>VLOOKUP(B205,[1]!Product_Data[#Data],4,0)</f>
        <v>1467</v>
      </c>
      <c r="I205" s="11">
        <f>VLOOKUP(B205,[1]!Product_Data[#Data],3,0)</f>
        <v>807</v>
      </c>
      <c r="J205" s="11">
        <f t="shared" si="21"/>
        <v>807</v>
      </c>
      <c r="K205" s="11">
        <f t="shared" si="22"/>
        <v>1467</v>
      </c>
      <c r="L205" s="11">
        <f t="shared" si="23"/>
        <v>660</v>
      </c>
      <c r="M205" t="str">
        <f>VLOOKUP(C205,[1]!Location_Data[#Data],2,0)</f>
        <v>Fremont</v>
      </c>
      <c r="N205" t="str">
        <f>VLOOKUP(D205,[1]!Salespeople_Data[#Data],2,0)</f>
        <v>Sean Miller</v>
      </c>
      <c r="O205" t="str">
        <f>VLOOKUP(E205,[1]!Customer_Data[#Data],2,0)</f>
        <v>Antonio Dixon</v>
      </c>
      <c r="P205" s="15">
        <f t="shared" si="18"/>
        <v>6</v>
      </c>
      <c r="Q205">
        <f t="shared" si="19"/>
        <v>1</v>
      </c>
      <c r="R205">
        <f t="shared" si="20"/>
        <v>2020</v>
      </c>
    </row>
    <row r="206" spans="1:18" x14ac:dyDescent="0.25">
      <c r="A206" s="2" t="s">
        <v>598</v>
      </c>
      <c r="B206" s="2" t="s">
        <v>340</v>
      </c>
      <c r="C206" s="2" t="s">
        <v>149</v>
      </c>
      <c r="D206" s="2" t="s">
        <v>106</v>
      </c>
      <c r="E206" s="2" t="s">
        <v>535</v>
      </c>
      <c r="F206" s="3">
        <v>44104</v>
      </c>
      <c r="G206" s="2">
        <v>2</v>
      </c>
      <c r="H206" s="11">
        <f>VLOOKUP(B206,[1]!Product_Data[#Data],4,0)</f>
        <v>1967</v>
      </c>
      <c r="I206" s="11">
        <f>VLOOKUP(B206,[1]!Product_Data[#Data],3,0)</f>
        <v>1397</v>
      </c>
      <c r="J206" s="11">
        <f t="shared" si="21"/>
        <v>2794</v>
      </c>
      <c r="K206" s="11">
        <f t="shared" si="22"/>
        <v>3934</v>
      </c>
      <c r="L206" s="11">
        <f t="shared" si="23"/>
        <v>1140</v>
      </c>
      <c r="M206" t="str">
        <f>VLOOKUP(C206,[1]!Location_Data[#Data],2,0)</f>
        <v>Antioch</v>
      </c>
      <c r="N206" t="str">
        <f>VLOOKUP(D206,[1]!Salespeople_Data[#Data],2,0)</f>
        <v>Patrick Ruiz</v>
      </c>
      <c r="O206" t="str">
        <f>VLOOKUP(E206,[1]!Customer_Data[#Data],2,0)</f>
        <v>Andrew Martin</v>
      </c>
      <c r="P206" s="15">
        <f t="shared" si="18"/>
        <v>4</v>
      </c>
      <c r="Q206">
        <f t="shared" si="19"/>
        <v>9</v>
      </c>
      <c r="R206">
        <f t="shared" si="20"/>
        <v>2020</v>
      </c>
    </row>
    <row r="207" spans="1:18" x14ac:dyDescent="0.25">
      <c r="A207" s="4" t="s">
        <v>599</v>
      </c>
      <c r="B207" s="4" t="s">
        <v>600</v>
      </c>
      <c r="C207" s="4" t="s">
        <v>570</v>
      </c>
      <c r="D207" s="4" t="s">
        <v>225</v>
      </c>
      <c r="E207" s="4" t="s">
        <v>601</v>
      </c>
      <c r="F207" s="5">
        <v>43997</v>
      </c>
      <c r="G207" s="4">
        <v>1</v>
      </c>
      <c r="H207" s="11">
        <f>VLOOKUP(B207,[1]!Product_Data[#Data],4,0)</f>
        <v>368</v>
      </c>
      <c r="I207" s="11">
        <f>VLOOKUP(B207,[1]!Product_Data[#Data],3,0)</f>
        <v>269</v>
      </c>
      <c r="J207" s="11">
        <f t="shared" si="21"/>
        <v>269</v>
      </c>
      <c r="K207" s="11">
        <f t="shared" si="22"/>
        <v>368</v>
      </c>
      <c r="L207" s="11">
        <f t="shared" si="23"/>
        <v>99</v>
      </c>
      <c r="M207" t="str">
        <f>VLOOKUP(C207,[1]!Location_Data[#Data],2,0)</f>
        <v>Fresno</v>
      </c>
      <c r="N207" t="str">
        <f>VLOOKUP(D207,[1]!Salespeople_Data[#Data],2,0)</f>
        <v>Andrew Bowman</v>
      </c>
      <c r="O207" t="str">
        <f>VLOOKUP(E207,[1]!Customer_Data[#Data],2,0)</f>
        <v>Brandon Dixon</v>
      </c>
      <c r="P207" s="15">
        <f t="shared" si="18"/>
        <v>2</v>
      </c>
      <c r="Q207">
        <f t="shared" si="19"/>
        <v>6</v>
      </c>
      <c r="R207">
        <f t="shared" si="20"/>
        <v>2020</v>
      </c>
    </row>
    <row r="208" spans="1:18" x14ac:dyDescent="0.25">
      <c r="A208" s="2" t="s">
        <v>602</v>
      </c>
      <c r="B208" s="2" t="s">
        <v>603</v>
      </c>
      <c r="C208" s="2" t="s">
        <v>195</v>
      </c>
      <c r="D208" s="2" t="s">
        <v>111</v>
      </c>
      <c r="E208" s="2" t="s">
        <v>493</v>
      </c>
      <c r="F208" s="3">
        <v>44118</v>
      </c>
      <c r="G208" s="2">
        <v>2</v>
      </c>
      <c r="H208" s="11">
        <f>VLOOKUP(B208,[1]!Product_Data[#Data],4,0)</f>
        <v>2495</v>
      </c>
      <c r="I208" s="11">
        <f>VLOOKUP(B208,[1]!Product_Data[#Data],3,0)</f>
        <v>1896</v>
      </c>
      <c r="J208" s="11">
        <f t="shared" si="21"/>
        <v>3792</v>
      </c>
      <c r="K208" s="11">
        <f t="shared" si="22"/>
        <v>4990</v>
      </c>
      <c r="L208" s="11">
        <f t="shared" si="23"/>
        <v>1198</v>
      </c>
      <c r="M208" t="str">
        <f>VLOOKUP(C208,[1]!Location_Data[#Data],2,0)</f>
        <v>Pomona</v>
      </c>
      <c r="N208" t="str">
        <f>VLOOKUP(D208,[1]!Salespeople_Data[#Data],2,0)</f>
        <v>Ryan Welch</v>
      </c>
      <c r="O208" t="str">
        <f>VLOOKUP(E208,[1]!Customer_Data[#Data],2,0)</f>
        <v>Martin Reyes</v>
      </c>
      <c r="P208" s="15">
        <f t="shared" si="18"/>
        <v>4</v>
      </c>
      <c r="Q208">
        <f t="shared" si="19"/>
        <v>10</v>
      </c>
      <c r="R208">
        <f t="shared" si="20"/>
        <v>2020</v>
      </c>
    </row>
    <row r="209" spans="1:18" x14ac:dyDescent="0.25">
      <c r="A209" s="4" t="s">
        <v>604</v>
      </c>
      <c r="B209" s="4" t="s">
        <v>605</v>
      </c>
      <c r="C209" s="4" t="s">
        <v>458</v>
      </c>
      <c r="D209" s="4" t="s">
        <v>165</v>
      </c>
      <c r="E209" s="4" t="s">
        <v>606</v>
      </c>
      <c r="F209" s="5">
        <v>43950</v>
      </c>
      <c r="G209" s="4">
        <v>1</v>
      </c>
      <c r="H209" s="11">
        <f>VLOOKUP(B209,[1]!Product_Data[#Data],4,0)</f>
        <v>913</v>
      </c>
      <c r="I209" s="11">
        <f>VLOOKUP(B209,[1]!Product_Data[#Data],3,0)</f>
        <v>584</v>
      </c>
      <c r="J209" s="11">
        <f t="shared" si="21"/>
        <v>584</v>
      </c>
      <c r="K209" s="11">
        <f t="shared" si="22"/>
        <v>913</v>
      </c>
      <c r="L209" s="11">
        <f t="shared" si="23"/>
        <v>329</v>
      </c>
      <c r="M209" t="str">
        <f>VLOOKUP(C209,[1]!Location_Data[#Data],2,0)</f>
        <v>Fontana</v>
      </c>
      <c r="N209" t="str">
        <f>VLOOKUP(D209,[1]!Salespeople_Data[#Data],2,0)</f>
        <v>Joe Sims</v>
      </c>
      <c r="O209" t="str">
        <f>VLOOKUP(E209,[1]!Customer_Data[#Data],2,0)</f>
        <v>Walter Russell</v>
      </c>
      <c r="P209" s="15">
        <f t="shared" si="18"/>
        <v>4</v>
      </c>
      <c r="Q209">
        <f t="shared" si="19"/>
        <v>4</v>
      </c>
      <c r="R209">
        <f t="shared" si="20"/>
        <v>2020</v>
      </c>
    </row>
    <row r="210" spans="1:18" x14ac:dyDescent="0.25">
      <c r="A210" s="2" t="s">
        <v>607</v>
      </c>
      <c r="B210" s="2" t="s">
        <v>289</v>
      </c>
      <c r="C210" s="2" t="s">
        <v>190</v>
      </c>
      <c r="D210" s="2" t="s">
        <v>141</v>
      </c>
      <c r="E210" s="2" t="s">
        <v>608</v>
      </c>
      <c r="F210" s="3">
        <v>43940</v>
      </c>
      <c r="G210" s="2">
        <v>3</v>
      </c>
      <c r="H210" s="11">
        <f>VLOOKUP(B210,[1]!Product_Data[#Data],4,0)</f>
        <v>368</v>
      </c>
      <c r="I210" s="11">
        <f>VLOOKUP(B210,[1]!Product_Data[#Data],3,0)</f>
        <v>294</v>
      </c>
      <c r="J210" s="11">
        <f t="shared" si="21"/>
        <v>882</v>
      </c>
      <c r="K210" s="11">
        <f t="shared" si="22"/>
        <v>1104</v>
      </c>
      <c r="L210" s="11">
        <f t="shared" si="23"/>
        <v>222</v>
      </c>
      <c r="M210" t="str">
        <f>VLOOKUP(C210,[1]!Location_Data[#Data],2,0)</f>
        <v>Oakland</v>
      </c>
      <c r="N210" t="str">
        <f>VLOOKUP(D210,[1]!Salespeople_Data[#Data],2,0)</f>
        <v>Arthur Mccoy</v>
      </c>
      <c r="O210" t="str">
        <f>VLOOKUP(E210,[1]!Customer_Data[#Data],2,0)</f>
        <v>Aaron Mills</v>
      </c>
      <c r="P210" s="15">
        <f t="shared" si="18"/>
        <v>1</v>
      </c>
      <c r="Q210">
        <f t="shared" si="19"/>
        <v>4</v>
      </c>
      <c r="R210">
        <f t="shared" si="20"/>
        <v>2020</v>
      </c>
    </row>
    <row r="211" spans="1:18" x14ac:dyDescent="0.25">
      <c r="A211" s="4" t="s">
        <v>609</v>
      </c>
      <c r="B211" s="4" t="s">
        <v>495</v>
      </c>
      <c r="C211" s="4" t="s">
        <v>450</v>
      </c>
      <c r="D211" s="4" t="s">
        <v>116</v>
      </c>
      <c r="E211" s="4" t="s">
        <v>506</v>
      </c>
      <c r="F211" s="5">
        <v>44186</v>
      </c>
      <c r="G211" s="4">
        <v>1</v>
      </c>
      <c r="H211" s="11">
        <f>VLOOKUP(B211,[1]!Product_Data[#Data],4,0)</f>
        <v>1467</v>
      </c>
      <c r="I211" s="11">
        <f>VLOOKUP(B211,[1]!Product_Data[#Data],3,0)</f>
        <v>807</v>
      </c>
      <c r="J211" s="11">
        <f t="shared" si="21"/>
        <v>807</v>
      </c>
      <c r="K211" s="11">
        <f t="shared" si="22"/>
        <v>1467</v>
      </c>
      <c r="L211" s="11">
        <f t="shared" si="23"/>
        <v>660</v>
      </c>
      <c r="M211" t="str">
        <f>VLOOKUP(C211,[1]!Location_Data[#Data],2,0)</f>
        <v>Simi Valley</v>
      </c>
      <c r="N211" t="str">
        <f>VLOOKUP(D211,[1]!Salespeople_Data[#Data],2,0)</f>
        <v>Roger Ramos</v>
      </c>
      <c r="O211" t="str">
        <f>VLOOKUP(E211,[1]!Customer_Data[#Data],2,0)</f>
        <v>Ernest Fox</v>
      </c>
      <c r="P211" s="15">
        <f t="shared" si="18"/>
        <v>2</v>
      </c>
      <c r="Q211">
        <f t="shared" si="19"/>
        <v>12</v>
      </c>
      <c r="R211">
        <f t="shared" si="20"/>
        <v>2020</v>
      </c>
    </row>
    <row r="212" spans="1:18" x14ac:dyDescent="0.25">
      <c r="A212" s="2" t="s">
        <v>610</v>
      </c>
      <c r="B212" s="2" t="s">
        <v>495</v>
      </c>
      <c r="C212" s="2" t="s">
        <v>211</v>
      </c>
      <c r="D212" s="2" t="s">
        <v>35</v>
      </c>
      <c r="E212" s="2" t="s">
        <v>611</v>
      </c>
      <c r="F212" s="3">
        <v>44005</v>
      </c>
      <c r="G212" s="2">
        <v>3</v>
      </c>
      <c r="H212" s="11">
        <f>VLOOKUP(B212,[1]!Product_Data[#Data],4,0)</f>
        <v>1467</v>
      </c>
      <c r="I212" s="11">
        <f>VLOOKUP(B212,[1]!Product_Data[#Data],3,0)</f>
        <v>807</v>
      </c>
      <c r="J212" s="11">
        <f t="shared" si="21"/>
        <v>2421</v>
      </c>
      <c r="K212" s="11">
        <f t="shared" si="22"/>
        <v>4401</v>
      </c>
      <c r="L212" s="11">
        <f t="shared" si="23"/>
        <v>1980</v>
      </c>
      <c r="M212" t="str">
        <f>VLOOKUP(C212,[1]!Location_Data[#Data],2,0)</f>
        <v>Chula Vista</v>
      </c>
      <c r="N212" t="str">
        <f>VLOOKUP(D212,[1]!Salespeople_Data[#Data],2,0)</f>
        <v>Charles Harper</v>
      </c>
      <c r="O212" t="str">
        <f>VLOOKUP(E212,[1]!Customer_Data[#Data],2,0)</f>
        <v>Joseph Murphy</v>
      </c>
      <c r="P212" s="15">
        <f t="shared" si="18"/>
        <v>3</v>
      </c>
      <c r="Q212">
        <f t="shared" si="19"/>
        <v>6</v>
      </c>
      <c r="R212">
        <f t="shared" si="20"/>
        <v>2020</v>
      </c>
    </row>
    <row r="213" spans="1:18" x14ac:dyDescent="0.25">
      <c r="A213" s="4" t="s">
        <v>612</v>
      </c>
      <c r="B213" s="4" t="s">
        <v>263</v>
      </c>
      <c r="C213" s="4" t="s">
        <v>24</v>
      </c>
      <c r="D213" s="4" t="s">
        <v>71</v>
      </c>
      <c r="E213" s="4" t="s">
        <v>613</v>
      </c>
      <c r="F213" s="5">
        <v>43908</v>
      </c>
      <c r="G213" s="4">
        <v>1</v>
      </c>
      <c r="H213" s="11">
        <f>VLOOKUP(B213,[1]!Product_Data[#Data],4,0)</f>
        <v>378</v>
      </c>
      <c r="I213" s="11">
        <f>VLOOKUP(B213,[1]!Product_Data[#Data],3,0)</f>
        <v>291</v>
      </c>
      <c r="J213" s="11">
        <f t="shared" si="21"/>
        <v>291</v>
      </c>
      <c r="K213" s="11">
        <f t="shared" si="22"/>
        <v>378</v>
      </c>
      <c r="L213" s="11">
        <f t="shared" si="23"/>
        <v>87</v>
      </c>
      <c r="M213" t="str">
        <f>VLOOKUP(C213,[1]!Location_Data[#Data],2,0)</f>
        <v>Lancaster</v>
      </c>
      <c r="N213" t="str">
        <f>VLOOKUP(D213,[1]!Salespeople_Data[#Data],2,0)</f>
        <v>Gary Rodriguez</v>
      </c>
      <c r="O213" t="str">
        <f>VLOOKUP(E213,[1]!Customer_Data[#Data],2,0)</f>
        <v>Eric Armstrong</v>
      </c>
      <c r="P213" s="15">
        <f t="shared" si="18"/>
        <v>4</v>
      </c>
      <c r="Q213">
        <f t="shared" si="19"/>
        <v>3</v>
      </c>
      <c r="R213">
        <f t="shared" si="20"/>
        <v>2020</v>
      </c>
    </row>
    <row r="214" spans="1:18" x14ac:dyDescent="0.25">
      <c r="A214" s="2" t="s">
        <v>614</v>
      </c>
      <c r="B214" s="2" t="s">
        <v>457</v>
      </c>
      <c r="C214" s="2" t="s">
        <v>386</v>
      </c>
      <c r="D214" s="2" t="s">
        <v>216</v>
      </c>
      <c r="E214" s="2" t="s">
        <v>615</v>
      </c>
      <c r="F214" s="3">
        <v>44051</v>
      </c>
      <c r="G214" s="2">
        <v>2</v>
      </c>
      <c r="H214" s="11">
        <f>VLOOKUP(B214,[1]!Product_Data[#Data],4,0)</f>
        <v>947</v>
      </c>
      <c r="I214" s="11">
        <f>VLOOKUP(B214,[1]!Product_Data[#Data],3,0)</f>
        <v>786</v>
      </c>
      <c r="J214" s="11">
        <f t="shared" si="21"/>
        <v>1572</v>
      </c>
      <c r="K214" s="11">
        <f t="shared" si="22"/>
        <v>1894</v>
      </c>
      <c r="L214" s="11">
        <f t="shared" si="23"/>
        <v>322</v>
      </c>
      <c r="M214" t="str">
        <f>VLOOKUP(C214,[1]!Location_Data[#Data],2,0)</f>
        <v>Carlsbad</v>
      </c>
      <c r="N214" t="str">
        <f>VLOOKUP(D214,[1]!Salespeople_Data[#Data],2,0)</f>
        <v>Ernest Wagner</v>
      </c>
      <c r="O214" t="str">
        <f>VLOOKUP(E214,[1]!Customer_Data[#Data],2,0)</f>
        <v>Timothy Lawrence</v>
      </c>
      <c r="P214" s="15">
        <f t="shared" si="18"/>
        <v>7</v>
      </c>
      <c r="Q214">
        <f t="shared" si="19"/>
        <v>8</v>
      </c>
      <c r="R214">
        <f t="shared" si="20"/>
        <v>2020</v>
      </c>
    </row>
    <row r="215" spans="1:18" x14ac:dyDescent="0.25">
      <c r="A215" s="4" t="s">
        <v>616</v>
      </c>
      <c r="B215" s="4" t="s">
        <v>603</v>
      </c>
      <c r="C215" s="4" t="s">
        <v>220</v>
      </c>
      <c r="D215" s="4" t="s">
        <v>91</v>
      </c>
      <c r="E215" s="4" t="s">
        <v>617</v>
      </c>
      <c r="F215" s="5">
        <v>43974</v>
      </c>
      <c r="G215" s="4">
        <v>2</v>
      </c>
      <c r="H215" s="11">
        <f>VLOOKUP(B215,[1]!Product_Data[#Data],4,0)</f>
        <v>2495</v>
      </c>
      <c r="I215" s="11">
        <f>VLOOKUP(B215,[1]!Product_Data[#Data],3,0)</f>
        <v>1896</v>
      </c>
      <c r="J215" s="11">
        <f t="shared" si="21"/>
        <v>3792</v>
      </c>
      <c r="K215" s="11">
        <f t="shared" si="22"/>
        <v>4990</v>
      </c>
      <c r="L215" s="11">
        <f t="shared" si="23"/>
        <v>1198</v>
      </c>
      <c r="M215" t="str">
        <f>VLOOKUP(C215,[1]!Location_Data[#Data],2,0)</f>
        <v>Modesto</v>
      </c>
      <c r="N215" t="str">
        <f>VLOOKUP(D215,[1]!Salespeople_Data[#Data],2,0)</f>
        <v>Howard Gardner</v>
      </c>
      <c r="O215" t="str">
        <f>VLOOKUP(E215,[1]!Customer_Data[#Data],2,0)</f>
        <v>Henry Harper</v>
      </c>
      <c r="P215" s="15">
        <f t="shared" si="18"/>
        <v>7</v>
      </c>
      <c r="Q215">
        <f t="shared" si="19"/>
        <v>5</v>
      </c>
      <c r="R215">
        <f t="shared" si="20"/>
        <v>2020</v>
      </c>
    </row>
    <row r="216" spans="1:18" x14ac:dyDescent="0.25">
      <c r="A216" s="2" t="s">
        <v>618</v>
      </c>
      <c r="B216" s="2" t="s">
        <v>119</v>
      </c>
      <c r="C216" s="2" t="s">
        <v>140</v>
      </c>
      <c r="D216" s="2" t="s">
        <v>63</v>
      </c>
      <c r="E216" s="2" t="s">
        <v>619</v>
      </c>
      <c r="F216" s="3">
        <v>44103</v>
      </c>
      <c r="G216" s="2">
        <v>3</v>
      </c>
      <c r="H216" s="11">
        <f>VLOOKUP(B216,[1]!Product_Data[#Data],4,0)</f>
        <v>1077</v>
      </c>
      <c r="I216" s="11">
        <f>VLOOKUP(B216,[1]!Product_Data[#Data],3,0)</f>
        <v>732</v>
      </c>
      <c r="J216" s="11">
        <f t="shared" si="21"/>
        <v>2196</v>
      </c>
      <c r="K216" s="11">
        <f t="shared" si="22"/>
        <v>3231</v>
      </c>
      <c r="L216" s="11">
        <f t="shared" si="23"/>
        <v>1035</v>
      </c>
      <c r="M216" t="str">
        <f>VLOOKUP(C216,[1]!Location_Data[#Data],2,0)</f>
        <v>Salinas</v>
      </c>
      <c r="N216" t="str">
        <f>VLOOKUP(D216,[1]!Salespeople_Data[#Data],2,0)</f>
        <v>Jeremy Mendoza</v>
      </c>
      <c r="O216" t="str">
        <f>VLOOKUP(E216,[1]!Customer_Data[#Data],2,0)</f>
        <v>Billy Cook</v>
      </c>
      <c r="P216" s="15">
        <f t="shared" si="18"/>
        <v>3</v>
      </c>
      <c r="Q216">
        <f t="shared" si="19"/>
        <v>9</v>
      </c>
      <c r="R216">
        <f t="shared" si="20"/>
        <v>2020</v>
      </c>
    </row>
    <row r="217" spans="1:18" x14ac:dyDescent="0.25">
      <c r="A217" s="4" t="s">
        <v>620</v>
      </c>
      <c r="B217" s="4" t="s">
        <v>38</v>
      </c>
      <c r="C217" s="4" t="s">
        <v>174</v>
      </c>
      <c r="D217" s="4" t="s">
        <v>356</v>
      </c>
      <c r="E217" s="4" t="s">
        <v>465</v>
      </c>
      <c r="F217" s="5">
        <v>43919</v>
      </c>
      <c r="G217" s="4">
        <v>1</v>
      </c>
      <c r="H217" s="11">
        <f>VLOOKUP(B217,[1]!Product_Data[#Data],4,0)</f>
        <v>2283</v>
      </c>
      <c r="I217" s="11">
        <f>VLOOKUP(B217,[1]!Product_Data[#Data],3,0)</f>
        <v>1484</v>
      </c>
      <c r="J217" s="11">
        <f t="shared" si="21"/>
        <v>1484</v>
      </c>
      <c r="K217" s="11">
        <f t="shared" si="22"/>
        <v>2283</v>
      </c>
      <c r="L217" s="11">
        <f t="shared" si="23"/>
        <v>799</v>
      </c>
      <c r="M217" t="str">
        <f>VLOOKUP(C217,[1]!Location_Data[#Data],2,0)</f>
        <v>Norwalk</v>
      </c>
      <c r="N217" t="str">
        <f>VLOOKUP(D217,[1]!Salespeople_Data[#Data],2,0)</f>
        <v>Jimmy Young</v>
      </c>
      <c r="O217" t="str">
        <f>VLOOKUP(E217,[1]!Customer_Data[#Data],2,0)</f>
        <v>Keith Griffin</v>
      </c>
      <c r="P217" s="15">
        <f t="shared" si="18"/>
        <v>1</v>
      </c>
      <c r="Q217">
        <f t="shared" si="19"/>
        <v>3</v>
      </c>
      <c r="R217">
        <f t="shared" si="20"/>
        <v>2020</v>
      </c>
    </row>
    <row r="218" spans="1:18" x14ac:dyDescent="0.25">
      <c r="A218" s="2" t="s">
        <v>621</v>
      </c>
      <c r="B218" s="2" t="s">
        <v>325</v>
      </c>
      <c r="C218" s="2" t="s">
        <v>52</v>
      </c>
      <c r="D218" s="2" t="s">
        <v>136</v>
      </c>
      <c r="E218" s="2" t="s">
        <v>622</v>
      </c>
      <c r="F218" s="3">
        <v>43856</v>
      </c>
      <c r="G218" s="2">
        <v>4</v>
      </c>
      <c r="H218" s="11">
        <f>VLOOKUP(B218,[1]!Product_Data[#Data],4,0)</f>
        <v>1526</v>
      </c>
      <c r="I218" s="11">
        <f>VLOOKUP(B218,[1]!Product_Data[#Data],3,0)</f>
        <v>1251</v>
      </c>
      <c r="J218" s="11">
        <f t="shared" si="21"/>
        <v>5004</v>
      </c>
      <c r="K218" s="11">
        <f t="shared" si="22"/>
        <v>6104</v>
      </c>
      <c r="L218" s="11">
        <f t="shared" si="23"/>
        <v>1100</v>
      </c>
      <c r="M218" t="str">
        <f>VLOOKUP(C218,[1]!Location_Data[#Data],2,0)</f>
        <v>Pasadena</v>
      </c>
      <c r="N218" t="str">
        <f>VLOOKUP(D218,[1]!Salespeople_Data[#Data],2,0)</f>
        <v>Clarence Fox</v>
      </c>
      <c r="O218" t="str">
        <f>VLOOKUP(E218,[1]!Customer_Data[#Data],2,0)</f>
        <v>Patrick Williamson</v>
      </c>
      <c r="P218" s="15">
        <f t="shared" si="18"/>
        <v>1</v>
      </c>
      <c r="Q218">
        <f t="shared" si="19"/>
        <v>1</v>
      </c>
      <c r="R218">
        <f t="shared" si="20"/>
        <v>2020</v>
      </c>
    </row>
    <row r="219" spans="1:18" x14ac:dyDescent="0.25">
      <c r="A219" s="4" t="s">
        <v>623</v>
      </c>
      <c r="B219" s="4" t="s">
        <v>440</v>
      </c>
      <c r="C219" s="4" t="s">
        <v>596</v>
      </c>
      <c r="D219" s="4" t="s">
        <v>80</v>
      </c>
      <c r="E219" s="4" t="s">
        <v>624</v>
      </c>
      <c r="F219" s="5">
        <v>43955</v>
      </c>
      <c r="G219" s="4">
        <v>4</v>
      </c>
      <c r="H219" s="11">
        <f>VLOOKUP(B219,[1]!Product_Data[#Data],4,0)</f>
        <v>800</v>
      </c>
      <c r="I219" s="11">
        <f>VLOOKUP(B219,[1]!Product_Data[#Data],3,0)</f>
        <v>536</v>
      </c>
      <c r="J219" s="11">
        <f t="shared" si="21"/>
        <v>2144</v>
      </c>
      <c r="K219" s="11">
        <f t="shared" si="22"/>
        <v>3200</v>
      </c>
      <c r="L219" s="11">
        <f t="shared" si="23"/>
        <v>1056</v>
      </c>
      <c r="M219" t="str">
        <f>VLOOKUP(C219,[1]!Location_Data[#Data],2,0)</f>
        <v>Fremont</v>
      </c>
      <c r="N219" t="str">
        <f>VLOOKUP(D219,[1]!Salespeople_Data[#Data],2,0)</f>
        <v>Henry Nelson</v>
      </c>
      <c r="O219" t="str">
        <f>VLOOKUP(E219,[1]!Customer_Data[#Data],2,0)</f>
        <v>Steve Stewart</v>
      </c>
      <c r="P219" s="15">
        <f t="shared" si="18"/>
        <v>2</v>
      </c>
      <c r="Q219">
        <f t="shared" si="19"/>
        <v>5</v>
      </c>
      <c r="R219">
        <f t="shared" si="20"/>
        <v>2020</v>
      </c>
    </row>
    <row r="220" spans="1:18" x14ac:dyDescent="0.25">
      <c r="A220" s="2" t="s">
        <v>625</v>
      </c>
      <c r="B220" s="2" t="s">
        <v>626</v>
      </c>
      <c r="C220" s="2" t="s">
        <v>149</v>
      </c>
      <c r="D220" s="2" t="s">
        <v>75</v>
      </c>
      <c r="E220" s="2" t="s">
        <v>627</v>
      </c>
      <c r="F220" s="3">
        <v>44071</v>
      </c>
      <c r="G220" s="2">
        <v>2</v>
      </c>
      <c r="H220" s="11">
        <f>VLOOKUP(B220,[1]!Product_Data[#Data],4,0)</f>
        <v>584</v>
      </c>
      <c r="I220" s="11">
        <f>VLOOKUP(B220,[1]!Product_Data[#Data],3,0)</f>
        <v>420</v>
      </c>
      <c r="J220" s="11">
        <f t="shared" si="21"/>
        <v>840</v>
      </c>
      <c r="K220" s="11">
        <f t="shared" si="22"/>
        <v>1168</v>
      </c>
      <c r="L220" s="11">
        <f t="shared" si="23"/>
        <v>328</v>
      </c>
      <c r="M220" t="str">
        <f>VLOOKUP(C220,[1]!Location_Data[#Data],2,0)</f>
        <v>Antioch</v>
      </c>
      <c r="N220" t="str">
        <f>VLOOKUP(D220,[1]!Salespeople_Data[#Data],2,0)</f>
        <v>Roger Robertson</v>
      </c>
      <c r="O220" t="str">
        <f>VLOOKUP(E220,[1]!Customer_Data[#Data],2,0)</f>
        <v>Chris Hall</v>
      </c>
      <c r="P220" s="15">
        <f t="shared" si="18"/>
        <v>6</v>
      </c>
      <c r="Q220">
        <f t="shared" si="19"/>
        <v>8</v>
      </c>
      <c r="R220">
        <f t="shared" si="20"/>
        <v>2020</v>
      </c>
    </row>
    <row r="221" spans="1:18" x14ac:dyDescent="0.25">
      <c r="A221" s="4" t="s">
        <v>628</v>
      </c>
      <c r="B221" s="4" t="s">
        <v>400</v>
      </c>
      <c r="C221" s="4" t="s">
        <v>105</v>
      </c>
      <c r="D221" s="4" t="s">
        <v>356</v>
      </c>
      <c r="E221" s="4" t="s">
        <v>629</v>
      </c>
      <c r="F221" s="5">
        <v>44149</v>
      </c>
      <c r="G221" s="4">
        <v>1</v>
      </c>
      <c r="H221" s="11">
        <f>VLOOKUP(B221,[1]!Product_Data[#Data],4,0)</f>
        <v>886</v>
      </c>
      <c r="I221" s="11">
        <f>VLOOKUP(B221,[1]!Product_Data[#Data],3,0)</f>
        <v>478</v>
      </c>
      <c r="J221" s="11">
        <f t="shared" si="21"/>
        <v>478</v>
      </c>
      <c r="K221" s="11">
        <f t="shared" si="22"/>
        <v>886</v>
      </c>
      <c r="L221" s="11">
        <f t="shared" si="23"/>
        <v>408</v>
      </c>
      <c r="M221" t="str">
        <f>VLOOKUP(C221,[1]!Location_Data[#Data],2,0)</f>
        <v>Daly City</v>
      </c>
      <c r="N221" t="str">
        <f>VLOOKUP(D221,[1]!Salespeople_Data[#Data],2,0)</f>
        <v>Jimmy Young</v>
      </c>
      <c r="O221" t="str">
        <f>VLOOKUP(E221,[1]!Customer_Data[#Data],2,0)</f>
        <v>Clarence Kelley</v>
      </c>
      <c r="P221" s="15">
        <f t="shared" si="18"/>
        <v>7</v>
      </c>
      <c r="Q221">
        <f t="shared" si="19"/>
        <v>11</v>
      </c>
      <c r="R221">
        <f t="shared" si="20"/>
        <v>2020</v>
      </c>
    </row>
    <row r="222" spans="1:18" x14ac:dyDescent="0.25">
      <c r="A222" s="2" t="s">
        <v>630</v>
      </c>
      <c r="B222" s="2" t="s">
        <v>352</v>
      </c>
      <c r="C222" s="2" t="s">
        <v>512</v>
      </c>
      <c r="D222" s="2" t="s">
        <v>80</v>
      </c>
      <c r="E222" s="2" t="s">
        <v>631</v>
      </c>
      <c r="F222" s="3">
        <v>43960</v>
      </c>
      <c r="G222" s="2">
        <v>1</v>
      </c>
      <c r="H222" s="11">
        <f>VLOOKUP(B222,[1]!Product_Data[#Data],4,0)</f>
        <v>203</v>
      </c>
      <c r="I222" s="11">
        <f>VLOOKUP(B222,[1]!Product_Data[#Data],3,0)</f>
        <v>154</v>
      </c>
      <c r="J222" s="11">
        <f t="shared" si="21"/>
        <v>154</v>
      </c>
      <c r="K222" s="11">
        <f t="shared" si="22"/>
        <v>203</v>
      </c>
      <c r="L222" s="11">
        <f t="shared" si="23"/>
        <v>49</v>
      </c>
      <c r="M222" t="str">
        <f>VLOOKUP(C222,[1]!Location_Data[#Data],2,0)</f>
        <v>Long Beach</v>
      </c>
      <c r="N222" t="str">
        <f>VLOOKUP(D222,[1]!Salespeople_Data[#Data],2,0)</f>
        <v>Henry Nelson</v>
      </c>
      <c r="O222" t="str">
        <f>VLOOKUP(E222,[1]!Customer_Data[#Data],2,0)</f>
        <v>Matthew Phillips</v>
      </c>
      <c r="P222" s="15">
        <f t="shared" si="18"/>
        <v>7</v>
      </c>
      <c r="Q222">
        <f t="shared" si="19"/>
        <v>5</v>
      </c>
      <c r="R222">
        <f t="shared" si="20"/>
        <v>2020</v>
      </c>
    </row>
    <row r="223" spans="1:18" x14ac:dyDescent="0.25">
      <c r="A223" s="4" t="s">
        <v>632</v>
      </c>
      <c r="B223" s="4" t="s">
        <v>373</v>
      </c>
      <c r="C223" s="4" t="s">
        <v>276</v>
      </c>
      <c r="D223" s="4" t="s">
        <v>359</v>
      </c>
      <c r="E223" s="4" t="s">
        <v>292</v>
      </c>
      <c r="F223" s="5">
        <v>44058</v>
      </c>
      <c r="G223" s="4">
        <v>1</v>
      </c>
      <c r="H223" s="11">
        <f>VLOOKUP(B223,[1]!Product_Data[#Data],4,0)</f>
        <v>2182</v>
      </c>
      <c r="I223" s="11">
        <f>VLOOKUP(B223,[1]!Product_Data[#Data],3,0)</f>
        <v>1200</v>
      </c>
      <c r="J223" s="11">
        <f t="shared" si="21"/>
        <v>1200</v>
      </c>
      <c r="K223" s="11">
        <f t="shared" si="22"/>
        <v>2182</v>
      </c>
      <c r="L223" s="11">
        <f t="shared" si="23"/>
        <v>982</v>
      </c>
      <c r="M223" t="str">
        <f>VLOOKUP(C223,[1]!Location_Data[#Data],2,0)</f>
        <v>Orange</v>
      </c>
      <c r="N223" t="str">
        <f>VLOOKUP(D223,[1]!Salespeople_Data[#Data],2,0)</f>
        <v>Eugene Holmes</v>
      </c>
      <c r="O223" t="str">
        <f>VLOOKUP(E223,[1]!Customer_Data[#Data],2,0)</f>
        <v>Clarence Grant</v>
      </c>
      <c r="P223" s="15">
        <f t="shared" si="18"/>
        <v>7</v>
      </c>
      <c r="Q223">
        <f t="shared" si="19"/>
        <v>8</v>
      </c>
      <c r="R223">
        <f t="shared" si="20"/>
        <v>2020</v>
      </c>
    </row>
    <row r="224" spans="1:18" x14ac:dyDescent="0.25">
      <c r="A224" s="2" t="s">
        <v>633</v>
      </c>
      <c r="B224" s="2" t="s">
        <v>194</v>
      </c>
      <c r="C224" s="2" t="s">
        <v>19</v>
      </c>
      <c r="D224" s="2" t="s">
        <v>116</v>
      </c>
      <c r="E224" s="2" t="s">
        <v>634</v>
      </c>
      <c r="F224" s="3">
        <v>43936</v>
      </c>
      <c r="G224" s="2">
        <v>2</v>
      </c>
      <c r="H224" s="11">
        <f>VLOOKUP(B224,[1]!Product_Data[#Data],4,0)</f>
        <v>1278</v>
      </c>
      <c r="I224" s="11">
        <f>VLOOKUP(B224,[1]!Product_Data[#Data],3,0)</f>
        <v>665</v>
      </c>
      <c r="J224" s="11">
        <f t="shared" si="21"/>
        <v>1330</v>
      </c>
      <c r="K224" s="11">
        <f t="shared" si="22"/>
        <v>2556</v>
      </c>
      <c r="L224" s="11">
        <f t="shared" si="23"/>
        <v>1226</v>
      </c>
      <c r="M224" t="str">
        <f>VLOOKUP(C224,[1]!Location_Data[#Data],2,0)</f>
        <v>Berkeley</v>
      </c>
      <c r="N224" t="str">
        <f>VLOOKUP(D224,[1]!Salespeople_Data[#Data],2,0)</f>
        <v>Roger Ramos</v>
      </c>
      <c r="O224" t="str">
        <f>VLOOKUP(E224,[1]!Customer_Data[#Data],2,0)</f>
        <v>Jesse Castillo</v>
      </c>
      <c r="P224" s="15">
        <f t="shared" si="18"/>
        <v>4</v>
      </c>
      <c r="Q224">
        <f t="shared" si="19"/>
        <v>4</v>
      </c>
      <c r="R224">
        <f t="shared" si="20"/>
        <v>2020</v>
      </c>
    </row>
    <row r="225" spans="1:18" x14ac:dyDescent="0.25">
      <c r="A225" s="4" t="s">
        <v>635</v>
      </c>
      <c r="B225" s="4" t="s">
        <v>194</v>
      </c>
      <c r="C225" s="4" t="s">
        <v>24</v>
      </c>
      <c r="D225" s="4" t="s">
        <v>116</v>
      </c>
      <c r="E225" s="4" t="s">
        <v>157</v>
      </c>
      <c r="F225" s="5">
        <v>43942</v>
      </c>
      <c r="G225" s="4">
        <v>4</v>
      </c>
      <c r="H225" s="11">
        <f>VLOOKUP(B225,[1]!Product_Data[#Data],4,0)</f>
        <v>1278</v>
      </c>
      <c r="I225" s="11">
        <f>VLOOKUP(B225,[1]!Product_Data[#Data],3,0)</f>
        <v>665</v>
      </c>
      <c r="J225" s="11">
        <f t="shared" si="21"/>
        <v>2660</v>
      </c>
      <c r="K225" s="11">
        <f t="shared" si="22"/>
        <v>5112</v>
      </c>
      <c r="L225" s="11">
        <f t="shared" si="23"/>
        <v>2452</v>
      </c>
      <c r="M225" t="str">
        <f>VLOOKUP(C225,[1]!Location_Data[#Data],2,0)</f>
        <v>Lancaster</v>
      </c>
      <c r="N225" t="str">
        <f>VLOOKUP(D225,[1]!Salespeople_Data[#Data],2,0)</f>
        <v>Roger Ramos</v>
      </c>
      <c r="O225" t="str">
        <f>VLOOKUP(E225,[1]!Customer_Data[#Data],2,0)</f>
        <v>Eugene Castillo</v>
      </c>
      <c r="P225" s="15">
        <f t="shared" si="18"/>
        <v>3</v>
      </c>
      <c r="Q225">
        <f t="shared" si="19"/>
        <v>4</v>
      </c>
      <c r="R225">
        <f t="shared" si="20"/>
        <v>2020</v>
      </c>
    </row>
    <row r="226" spans="1:18" x14ac:dyDescent="0.25">
      <c r="A226" s="2" t="s">
        <v>636</v>
      </c>
      <c r="B226" s="2" t="s">
        <v>435</v>
      </c>
      <c r="C226" s="2" t="s">
        <v>195</v>
      </c>
      <c r="D226" s="2" t="s">
        <v>15</v>
      </c>
      <c r="E226" s="2" t="s">
        <v>637</v>
      </c>
      <c r="F226" s="3">
        <v>44084</v>
      </c>
      <c r="G226" s="2">
        <v>1</v>
      </c>
      <c r="H226" s="11">
        <f>VLOOKUP(B226,[1]!Product_Data[#Data],4,0)</f>
        <v>2141</v>
      </c>
      <c r="I226" s="11">
        <f>VLOOKUP(B226,[1]!Product_Data[#Data],3,0)</f>
        <v>1777</v>
      </c>
      <c r="J226" s="11">
        <f t="shared" si="21"/>
        <v>1777</v>
      </c>
      <c r="K226" s="11">
        <f t="shared" si="22"/>
        <v>2141</v>
      </c>
      <c r="L226" s="11">
        <f t="shared" si="23"/>
        <v>364</v>
      </c>
      <c r="M226" t="str">
        <f>VLOOKUP(C226,[1]!Location_Data[#Data],2,0)</f>
        <v>Pomona</v>
      </c>
      <c r="N226" t="str">
        <f>VLOOKUP(D226,[1]!Salespeople_Data[#Data],2,0)</f>
        <v>Ryan Butler</v>
      </c>
      <c r="O226" t="str">
        <f>VLOOKUP(E226,[1]!Customer_Data[#Data],2,0)</f>
        <v>Stephen Reynolds</v>
      </c>
      <c r="P226" s="15">
        <f t="shared" si="18"/>
        <v>5</v>
      </c>
      <c r="Q226">
        <f t="shared" si="19"/>
        <v>9</v>
      </c>
      <c r="R226">
        <f t="shared" si="20"/>
        <v>2020</v>
      </c>
    </row>
    <row r="227" spans="1:18" x14ac:dyDescent="0.25">
      <c r="A227" s="4" t="s">
        <v>638</v>
      </c>
      <c r="B227" s="4" t="s">
        <v>144</v>
      </c>
      <c r="C227" s="4" t="s">
        <v>57</v>
      </c>
      <c r="D227" s="4" t="s">
        <v>10</v>
      </c>
      <c r="E227" s="4" t="s">
        <v>615</v>
      </c>
      <c r="F227" s="5">
        <v>44095</v>
      </c>
      <c r="G227" s="4">
        <v>1</v>
      </c>
      <c r="H227" s="11">
        <f>VLOOKUP(B227,[1]!Product_Data[#Data],4,0)</f>
        <v>2410</v>
      </c>
      <c r="I227" s="11">
        <f>VLOOKUP(B227,[1]!Product_Data[#Data],3,0)</f>
        <v>1518</v>
      </c>
      <c r="J227" s="11">
        <f t="shared" si="21"/>
        <v>1518</v>
      </c>
      <c r="K227" s="11">
        <f t="shared" si="22"/>
        <v>2410</v>
      </c>
      <c r="L227" s="11">
        <f t="shared" si="23"/>
        <v>892</v>
      </c>
      <c r="M227" t="str">
        <f>VLOOKUP(C227,[1]!Location_Data[#Data],2,0)</f>
        <v>Thousand Oaks</v>
      </c>
      <c r="N227" t="str">
        <f>VLOOKUP(D227,[1]!Salespeople_Data[#Data],2,0)</f>
        <v>Justin Lynch</v>
      </c>
      <c r="O227" t="str">
        <f>VLOOKUP(E227,[1]!Customer_Data[#Data],2,0)</f>
        <v>Timothy Lawrence</v>
      </c>
      <c r="P227" s="15">
        <f t="shared" si="18"/>
        <v>2</v>
      </c>
      <c r="Q227">
        <f t="shared" si="19"/>
        <v>9</v>
      </c>
      <c r="R227">
        <f t="shared" si="20"/>
        <v>2020</v>
      </c>
    </row>
    <row r="228" spans="1:18" x14ac:dyDescent="0.25">
      <c r="A228" s="2" t="s">
        <v>639</v>
      </c>
      <c r="B228" s="2" t="s">
        <v>210</v>
      </c>
      <c r="C228" s="2" t="s">
        <v>229</v>
      </c>
      <c r="D228" s="2" t="s">
        <v>141</v>
      </c>
      <c r="E228" s="2" t="s">
        <v>640</v>
      </c>
      <c r="F228" s="3">
        <v>43876</v>
      </c>
      <c r="G228" s="2">
        <v>1</v>
      </c>
      <c r="H228" s="11">
        <f>VLOOKUP(B228,[1]!Product_Data[#Data],4,0)</f>
        <v>458</v>
      </c>
      <c r="I228" s="11">
        <f>VLOOKUP(B228,[1]!Product_Data[#Data],3,0)</f>
        <v>376</v>
      </c>
      <c r="J228" s="11">
        <f t="shared" si="21"/>
        <v>376</v>
      </c>
      <c r="K228" s="11">
        <f t="shared" si="22"/>
        <v>458</v>
      </c>
      <c r="L228" s="11">
        <f t="shared" si="23"/>
        <v>82</v>
      </c>
      <c r="M228" t="str">
        <f>VLOOKUP(C228,[1]!Location_Data[#Data],2,0)</f>
        <v>San Jose</v>
      </c>
      <c r="N228" t="str">
        <f>VLOOKUP(D228,[1]!Salespeople_Data[#Data],2,0)</f>
        <v>Arthur Mccoy</v>
      </c>
      <c r="O228" t="str">
        <f>VLOOKUP(E228,[1]!Customer_Data[#Data],2,0)</f>
        <v>Johnny Ramos</v>
      </c>
      <c r="P228" s="15">
        <f t="shared" si="18"/>
        <v>7</v>
      </c>
      <c r="Q228">
        <f t="shared" si="19"/>
        <v>2</v>
      </c>
      <c r="R228">
        <f t="shared" si="20"/>
        <v>2020</v>
      </c>
    </row>
    <row r="229" spans="1:18" x14ac:dyDescent="0.25">
      <c r="A229" s="4" t="s">
        <v>641</v>
      </c>
      <c r="B229" s="4" t="s">
        <v>129</v>
      </c>
      <c r="C229" s="4" t="s">
        <v>242</v>
      </c>
      <c r="D229" s="4" t="s">
        <v>80</v>
      </c>
      <c r="E229" s="4" t="s">
        <v>404</v>
      </c>
      <c r="F229" s="5">
        <v>43910</v>
      </c>
      <c r="G229" s="4">
        <v>2</v>
      </c>
      <c r="H229" s="11">
        <f>VLOOKUP(B229,[1]!Product_Data[#Data],4,0)</f>
        <v>127</v>
      </c>
      <c r="I229" s="11">
        <f>VLOOKUP(B229,[1]!Product_Data[#Data],3,0)</f>
        <v>79</v>
      </c>
      <c r="J229" s="11">
        <f t="shared" si="21"/>
        <v>158</v>
      </c>
      <c r="K229" s="11">
        <f t="shared" si="22"/>
        <v>254</v>
      </c>
      <c r="L229" s="11">
        <f t="shared" si="23"/>
        <v>96</v>
      </c>
      <c r="M229" t="str">
        <f>VLOOKUP(C229,[1]!Location_Data[#Data],2,0)</f>
        <v>Downey</v>
      </c>
      <c r="N229" t="str">
        <f>VLOOKUP(D229,[1]!Salespeople_Data[#Data],2,0)</f>
        <v>Henry Nelson</v>
      </c>
      <c r="O229" t="str">
        <f>VLOOKUP(E229,[1]!Customer_Data[#Data],2,0)</f>
        <v>Bruce Morrison</v>
      </c>
      <c r="P229" s="15">
        <f t="shared" si="18"/>
        <v>6</v>
      </c>
      <c r="Q229">
        <f t="shared" si="19"/>
        <v>3</v>
      </c>
      <c r="R229">
        <f t="shared" si="20"/>
        <v>2020</v>
      </c>
    </row>
    <row r="230" spans="1:18" x14ac:dyDescent="0.25">
      <c r="A230" s="2" t="s">
        <v>642</v>
      </c>
      <c r="B230" s="2" t="s">
        <v>23</v>
      </c>
      <c r="C230" s="2" t="s">
        <v>643</v>
      </c>
      <c r="D230" s="2" t="s">
        <v>10</v>
      </c>
      <c r="E230" s="2" t="s">
        <v>644</v>
      </c>
      <c r="F230" s="3">
        <v>43972</v>
      </c>
      <c r="G230" s="2">
        <v>2</v>
      </c>
      <c r="H230" s="11">
        <f>VLOOKUP(B230,[1]!Product_Data[#Data],4,0)</f>
        <v>1052</v>
      </c>
      <c r="I230" s="11">
        <f>VLOOKUP(B230,[1]!Product_Data[#Data],3,0)</f>
        <v>589</v>
      </c>
      <c r="J230" s="11">
        <f t="shared" si="21"/>
        <v>1178</v>
      </c>
      <c r="K230" s="11">
        <f t="shared" si="22"/>
        <v>2104</v>
      </c>
      <c r="L230" s="11">
        <f t="shared" si="23"/>
        <v>926</v>
      </c>
      <c r="M230" t="str">
        <f>VLOOKUP(C230,[1]!Location_Data[#Data],2,0)</f>
        <v>Hayward</v>
      </c>
      <c r="N230" t="str">
        <f>VLOOKUP(D230,[1]!Salespeople_Data[#Data],2,0)</f>
        <v>Justin Lynch</v>
      </c>
      <c r="O230" t="str">
        <f>VLOOKUP(E230,[1]!Customer_Data[#Data],2,0)</f>
        <v>Billy Evans</v>
      </c>
      <c r="P230" s="15">
        <f t="shared" si="18"/>
        <v>5</v>
      </c>
      <c r="Q230">
        <f t="shared" si="19"/>
        <v>5</v>
      </c>
      <c r="R230">
        <f t="shared" si="20"/>
        <v>2020</v>
      </c>
    </row>
    <row r="231" spans="1:18" x14ac:dyDescent="0.25">
      <c r="A231" s="4" t="s">
        <v>645</v>
      </c>
      <c r="B231" s="4" t="s">
        <v>373</v>
      </c>
      <c r="C231" s="4" t="s">
        <v>156</v>
      </c>
      <c r="D231" s="4" t="s">
        <v>40</v>
      </c>
      <c r="E231" s="4" t="s">
        <v>646</v>
      </c>
      <c r="F231" s="5">
        <v>44128</v>
      </c>
      <c r="G231" s="4">
        <v>3</v>
      </c>
      <c r="H231" s="11">
        <f>VLOOKUP(B231,[1]!Product_Data[#Data],4,0)</f>
        <v>2182</v>
      </c>
      <c r="I231" s="11">
        <f>VLOOKUP(B231,[1]!Product_Data[#Data],3,0)</f>
        <v>1200</v>
      </c>
      <c r="J231" s="11">
        <f t="shared" si="21"/>
        <v>3600</v>
      </c>
      <c r="K231" s="11">
        <f t="shared" si="22"/>
        <v>6546</v>
      </c>
      <c r="L231" s="11">
        <f t="shared" si="23"/>
        <v>2946</v>
      </c>
      <c r="M231" t="str">
        <f>VLOOKUP(C231,[1]!Location_Data[#Data],2,0)</f>
        <v>Sacramento</v>
      </c>
      <c r="N231" t="str">
        <f>VLOOKUP(D231,[1]!Salespeople_Data[#Data],2,0)</f>
        <v>Brian Hansen</v>
      </c>
      <c r="O231" t="str">
        <f>VLOOKUP(E231,[1]!Customer_Data[#Data],2,0)</f>
        <v>Alan Gomez</v>
      </c>
      <c r="P231" s="15">
        <f t="shared" si="18"/>
        <v>7</v>
      </c>
      <c r="Q231">
        <f t="shared" si="19"/>
        <v>10</v>
      </c>
      <c r="R231">
        <f t="shared" si="20"/>
        <v>2020</v>
      </c>
    </row>
    <row r="232" spans="1:18" x14ac:dyDescent="0.25">
      <c r="A232" s="2" t="s">
        <v>647</v>
      </c>
      <c r="B232" s="2" t="s">
        <v>412</v>
      </c>
      <c r="C232" s="2" t="s">
        <v>29</v>
      </c>
      <c r="D232" s="2" t="s">
        <v>359</v>
      </c>
      <c r="E232" s="2" t="s">
        <v>648</v>
      </c>
      <c r="F232" s="3">
        <v>44030</v>
      </c>
      <c r="G232" s="2">
        <v>4</v>
      </c>
      <c r="H232" s="11">
        <f>VLOOKUP(B232,[1]!Product_Data[#Data],4,0)</f>
        <v>2396</v>
      </c>
      <c r="I232" s="11">
        <f>VLOOKUP(B232,[1]!Product_Data[#Data],3,0)</f>
        <v>1965</v>
      </c>
      <c r="J232" s="11">
        <f t="shared" si="21"/>
        <v>7860</v>
      </c>
      <c r="K232" s="11">
        <f t="shared" si="22"/>
        <v>9584</v>
      </c>
      <c r="L232" s="11">
        <f t="shared" si="23"/>
        <v>1724</v>
      </c>
      <c r="M232" t="str">
        <f>VLOOKUP(C232,[1]!Location_Data[#Data],2,0)</f>
        <v>Santa Ana</v>
      </c>
      <c r="N232" t="str">
        <f>VLOOKUP(D232,[1]!Salespeople_Data[#Data],2,0)</f>
        <v>Eugene Holmes</v>
      </c>
      <c r="O232" t="str">
        <f>VLOOKUP(E232,[1]!Customer_Data[#Data],2,0)</f>
        <v>Russell Alexander</v>
      </c>
      <c r="P232" s="15">
        <f t="shared" si="18"/>
        <v>7</v>
      </c>
      <c r="Q232">
        <f t="shared" si="19"/>
        <v>7</v>
      </c>
      <c r="R232">
        <f t="shared" si="20"/>
        <v>2020</v>
      </c>
    </row>
    <row r="233" spans="1:18" x14ac:dyDescent="0.25">
      <c r="A233" s="4" t="s">
        <v>649</v>
      </c>
      <c r="B233" s="4" t="s">
        <v>18</v>
      </c>
      <c r="C233" s="4" t="s">
        <v>29</v>
      </c>
      <c r="D233" s="4" t="s">
        <v>165</v>
      </c>
      <c r="E233" s="4" t="s">
        <v>650</v>
      </c>
      <c r="F233" s="5">
        <v>44068</v>
      </c>
      <c r="G233" s="4">
        <v>3</v>
      </c>
      <c r="H233" s="11">
        <f>VLOOKUP(B233,[1]!Product_Data[#Data],4,0)</f>
        <v>880</v>
      </c>
      <c r="I233" s="11">
        <f>VLOOKUP(B233,[1]!Product_Data[#Data],3,0)</f>
        <v>634</v>
      </c>
      <c r="J233" s="11">
        <f t="shared" si="21"/>
        <v>1902</v>
      </c>
      <c r="K233" s="11">
        <f t="shared" si="22"/>
        <v>2640</v>
      </c>
      <c r="L233" s="11">
        <f t="shared" si="23"/>
        <v>738</v>
      </c>
      <c r="M233" t="str">
        <f>VLOOKUP(C233,[1]!Location_Data[#Data],2,0)</f>
        <v>Santa Ana</v>
      </c>
      <c r="N233" t="str">
        <f>VLOOKUP(D233,[1]!Salespeople_Data[#Data],2,0)</f>
        <v>Joe Sims</v>
      </c>
      <c r="O233" t="str">
        <f>VLOOKUP(E233,[1]!Customer_Data[#Data],2,0)</f>
        <v>Louis Johnston</v>
      </c>
      <c r="P233" s="15">
        <f t="shared" si="18"/>
        <v>3</v>
      </c>
      <c r="Q233">
        <f t="shared" si="19"/>
        <v>8</v>
      </c>
      <c r="R233">
        <f t="shared" si="20"/>
        <v>2020</v>
      </c>
    </row>
    <row r="234" spans="1:18" x14ac:dyDescent="0.25">
      <c r="A234" s="2" t="s">
        <v>651</v>
      </c>
      <c r="B234" s="2" t="s">
        <v>652</v>
      </c>
      <c r="C234" s="2" t="s">
        <v>120</v>
      </c>
      <c r="D234" s="2" t="s">
        <v>141</v>
      </c>
      <c r="E234" s="2" t="s">
        <v>653</v>
      </c>
      <c r="F234" s="3">
        <v>43839</v>
      </c>
      <c r="G234" s="2">
        <v>2</v>
      </c>
      <c r="H234" s="11">
        <f>VLOOKUP(B234,[1]!Product_Data[#Data],4,0)</f>
        <v>217</v>
      </c>
      <c r="I234" s="11">
        <f>VLOOKUP(B234,[1]!Product_Data[#Data],3,0)</f>
        <v>171</v>
      </c>
      <c r="J234" s="11">
        <f t="shared" si="21"/>
        <v>342</v>
      </c>
      <c r="K234" s="11">
        <f t="shared" si="22"/>
        <v>434</v>
      </c>
      <c r="L234" s="11">
        <f t="shared" si="23"/>
        <v>92</v>
      </c>
      <c r="M234" t="str">
        <f>VLOOKUP(C234,[1]!Location_Data[#Data],2,0)</f>
        <v>Elk Grove</v>
      </c>
      <c r="N234" t="str">
        <f>VLOOKUP(D234,[1]!Salespeople_Data[#Data],2,0)</f>
        <v>Arthur Mccoy</v>
      </c>
      <c r="O234" t="str">
        <f>VLOOKUP(E234,[1]!Customer_Data[#Data],2,0)</f>
        <v>Todd Price</v>
      </c>
      <c r="P234" s="15">
        <f t="shared" si="18"/>
        <v>5</v>
      </c>
      <c r="Q234">
        <f t="shared" si="19"/>
        <v>1</v>
      </c>
      <c r="R234">
        <f t="shared" si="20"/>
        <v>2020</v>
      </c>
    </row>
    <row r="235" spans="1:18" x14ac:dyDescent="0.25">
      <c r="A235" s="4" t="s">
        <v>654</v>
      </c>
      <c r="B235" s="4" t="s">
        <v>652</v>
      </c>
      <c r="C235" s="4" t="s">
        <v>195</v>
      </c>
      <c r="D235" s="4" t="s">
        <v>146</v>
      </c>
      <c r="E235" s="4" t="s">
        <v>617</v>
      </c>
      <c r="F235" s="5">
        <v>44060</v>
      </c>
      <c r="G235" s="4">
        <v>3</v>
      </c>
      <c r="H235" s="11">
        <f>VLOOKUP(B235,[1]!Product_Data[#Data],4,0)</f>
        <v>217</v>
      </c>
      <c r="I235" s="11">
        <f>VLOOKUP(B235,[1]!Product_Data[#Data],3,0)</f>
        <v>171</v>
      </c>
      <c r="J235" s="11">
        <f t="shared" si="21"/>
        <v>513</v>
      </c>
      <c r="K235" s="11">
        <f t="shared" si="22"/>
        <v>651</v>
      </c>
      <c r="L235" s="11">
        <f t="shared" si="23"/>
        <v>138</v>
      </c>
      <c r="M235" t="str">
        <f>VLOOKUP(C235,[1]!Location_Data[#Data],2,0)</f>
        <v>Pomona</v>
      </c>
      <c r="N235" t="str">
        <f>VLOOKUP(D235,[1]!Salespeople_Data[#Data],2,0)</f>
        <v>Carl Elliott</v>
      </c>
      <c r="O235" t="str">
        <f>VLOOKUP(E235,[1]!Customer_Data[#Data],2,0)</f>
        <v>Henry Harper</v>
      </c>
      <c r="P235" s="15">
        <f t="shared" si="18"/>
        <v>2</v>
      </c>
      <c r="Q235">
        <f t="shared" si="19"/>
        <v>8</v>
      </c>
      <c r="R235">
        <f t="shared" si="20"/>
        <v>2020</v>
      </c>
    </row>
    <row r="236" spans="1:18" x14ac:dyDescent="0.25">
      <c r="A236" s="2" t="s">
        <v>655</v>
      </c>
      <c r="B236" s="2" t="s">
        <v>352</v>
      </c>
      <c r="C236" s="2" t="s">
        <v>57</v>
      </c>
      <c r="D236" s="2" t="s">
        <v>15</v>
      </c>
      <c r="E236" s="2" t="s">
        <v>656</v>
      </c>
      <c r="F236" s="3">
        <v>43840</v>
      </c>
      <c r="G236" s="2">
        <v>3</v>
      </c>
      <c r="H236" s="11">
        <f>VLOOKUP(B236,[1]!Product_Data[#Data],4,0)</f>
        <v>203</v>
      </c>
      <c r="I236" s="11">
        <f>VLOOKUP(B236,[1]!Product_Data[#Data],3,0)</f>
        <v>154</v>
      </c>
      <c r="J236" s="11">
        <f t="shared" si="21"/>
        <v>462</v>
      </c>
      <c r="K236" s="11">
        <f t="shared" si="22"/>
        <v>609</v>
      </c>
      <c r="L236" s="11">
        <f t="shared" si="23"/>
        <v>147</v>
      </c>
      <c r="M236" t="str">
        <f>VLOOKUP(C236,[1]!Location_Data[#Data],2,0)</f>
        <v>Thousand Oaks</v>
      </c>
      <c r="N236" t="str">
        <f>VLOOKUP(D236,[1]!Salespeople_Data[#Data],2,0)</f>
        <v>Ryan Butler</v>
      </c>
      <c r="O236" t="str">
        <f>VLOOKUP(E236,[1]!Customer_Data[#Data],2,0)</f>
        <v>Harry Castillo</v>
      </c>
      <c r="P236" s="15">
        <f t="shared" si="18"/>
        <v>6</v>
      </c>
      <c r="Q236">
        <f t="shared" si="19"/>
        <v>1</v>
      </c>
      <c r="R236">
        <f t="shared" si="20"/>
        <v>2020</v>
      </c>
    </row>
    <row r="237" spans="1:18" x14ac:dyDescent="0.25">
      <c r="A237" s="4" t="s">
        <v>657</v>
      </c>
      <c r="B237" s="4" t="s">
        <v>408</v>
      </c>
      <c r="C237" s="4" t="s">
        <v>519</v>
      </c>
      <c r="D237" s="4" t="s">
        <v>40</v>
      </c>
      <c r="E237" s="4" t="s">
        <v>658</v>
      </c>
      <c r="F237" s="5">
        <v>43864</v>
      </c>
      <c r="G237" s="4">
        <v>2</v>
      </c>
      <c r="H237" s="11">
        <f>VLOOKUP(B237,[1]!Product_Data[#Data],4,0)</f>
        <v>1405</v>
      </c>
      <c r="I237" s="11">
        <f>VLOOKUP(B237,[1]!Product_Data[#Data],3,0)</f>
        <v>1054</v>
      </c>
      <c r="J237" s="11">
        <f t="shared" si="21"/>
        <v>2108</v>
      </c>
      <c r="K237" s="11">
        <f t="shared" si="22"/>
        <v>2810</v>
      </c>
      <c r="L237" s="11">
        <f t="shared" si="23"/>
        <v>702</v>
      </c>
      <c r="M237" t="str">
        <f>VLOOKUP(C237,[1]!Location_Data[#Data],2,0)</f>
        <v>Anaheim</v>
      </c>
      <c r="N237" t="str">
        <f>VLOOKUP(D237,[1]!Salespeople_Data[#Data],2,0)</f>
        <v>Brian Hansen</v>
      </c>
      <c r="O237" t="str">
        <f>VLOOKUP(E237,[1]!Customer_Data[#Data],2,0)</f>
        <v>Martin Olson</v>
      </c>
      <c r="P237" s="15">
        <f t="shared" si="18"/>
        <v>2</v>
      </c>
      <c r="Q237">
        <f t="shared" si="19"/>
        <v>2</v>
      </c>
      <c r="R237">
        <f t="shared" si="20"/>
        <v>2020</v>
      </c>
    </row>
    <row r="238" spans="1:18" x14ac:dyDescent="0.25">
      <c r="A238" s="2" t="s">
        <v>659</v>
      </c>
      <c r="B238" s="2" t="s">
        <v>61</v>
      </c>
      <c r="C238" s="2" t="s">
        <v>570</v>
      </c>
      <c r="D238" s="2" t="s">
        <v>298</v>
      </c>
      <c r="E238" s="2" t="s">
        <v>660</v>
      </c>
      <c r="F238" s="3">
        <v>43840</v>
      </c>
      <c r="G238" s="2">
        <v>1</v>
      </c>
      <c r="H238" s="11">
        <f>VLOOKUP(B238,[1]!Product_Data[#Data],4,0)</f>
        <v>1889</v>
      </c>
      <c r="I238" s="11">
        <f>VLOOKUP(B238,[1]!Product_Data[#Data],3,0)</f>
        <v>945</v>
      </c>
      <c r="J238" s="11">
        <f t="shared" si="21"/>
        <v>945</v>
      </c>
      <c r="K238" s="11">
        <f t="shared" si="22"/>
        <v>1889</v>
      </c>
      <c r="L238" s="11">
        <f t="shared" si="23"/>
        <v>944</v>
      </c>
      <c r="M238" t="str">
        <f>VLOOKUP(C238,[1]!Location_Data[#Data],2,0)</f>
        <v>Fresno</v>
      </c>
      <c r="N238" t="str">
        <f>VLOOKUP(D238,[1]!Salespeople_Data[#Data],2,0)</f>
        <v>Kenneth Fields</v>
      </c>
      <c r="O238" t="str">
        <f>VLOOKUP(E238,[1]!Customer_Data[#Data],2,0)</f>
        <v>James Sullivan</v>
      </c>
      <c r="P238" s="15">
        <f t="shared" si="18"/>
        <v>6</v>
      </c>
      <c r="Q238">
        <f t="shared" si="19"/>
        <v>1</v>
      </c>
      <c r="R238">
        <f t="shared" si="20"/>
        <v>2020</v>
      </c>
    </row>
    <row r="239" spans="1:18" x14ac:dyDescent="0.25">
      <c r="A239" s="4" t="s">
        <v>661</v>
      </c>
      <c r="B239" s="4" t="s">
        <v>361</v>
      </c>
      <c r="C239" s="4" t="s">
        <v>349</v>
      </c>
      <c r="D239" s="4" t="s">
        <v>165</v>
      </c>
      <c r="E239" s="4" t="s">
        <v>662</v>
      </c>
      <c r="F239" s="5">
        <v>43915</v>
      </c>
      <c r="G239" s="4">
        <v>4</v>
      </c>
      <c r="H239" s="11">
        <f>VLOOKUP(B239,[1]!Product_Data[#Data],4,0)</f>
        <v>1338</v>
      </c>
      <c r="I239" s="11">
        <f>VLOOKUP(B239,[1]!Product_Data[#Data],3,0)</f>
        <v>682</v>
      </c>
      <c r="J239" s="11">
        <f t="shared" si="21"/>
        <v>2728</v>
      </c>
      <c r="K239" s="11">
        <f t="shared" si="22"/>
        <v>5352</v>
      </c>
      <c r="L239" s="11">
        <f t="shared" si="23"/>
        <v>2624</v>
      </c>
      <c r="M239" t="str">
        <f>VLOOKUP(C239,[1]!Location_Data[#Data],2,0)</f>
        <v>Santa Clara</v>
      </c>
      <c r="N239" t="str">
        <f>VLOOKUP(D239,[1]!Salespeople_Data[#Data],2,0)</f>
        <v>Joe Sims</v>
      </c>
      <c r="O239" t="str">
        <f>VLOOKUP(E239,[1]!Customer_Data[#Data],2,0)</f>
        <v>George Thompson</v>
      </c>
      <c r="P239" s="15">
        <f t="shared" si="18"/>
        <v>4</v>
      </c>
      <c r="Q239">
        <f t="shared" si="19"/>
        <v>3</v>
      </c>
      <c r="R239">
        <f t="shared" si="20"/>
        <v>2020</v>
      </c>
    </row>
    <row r="240" spans="1:18" x14ac:dyDescent="0.25">
      <c r="A240" s="2" t="s">
        <v>663</v>
      </c>
      <c r="B240" s="2" t="s">
        <v>139</v>
      </c>
      <c r="C240" s="2" t="s">
        <v>355</v>
      </c>
      <c r="D240" s="2" t="s">
        <v>15</v>
      </c>
      <c r="E240" s="2" t="s">
        <v>664</v>
      </c>
      <c r="F240" s="3">
        <v>43903</v>
      </c>
      <c r="G240" s="2">
        <v>1</v>
      </c>
      <c r="H240" s="11">
        <f>VLOOKUP(B240,[1]!Product_Data[#Data],4,0)</f>
        <v>817</v>
      </c>
      <c r="I240" s="11">
        <f>VLOOKUP(B240,[1]!Product_Data[#Data],3,0)</f>
        <v>409</v>
      </c>
      <c r="J240" s="11">
        <f t="shared" si="21"/>
        <v>409</v>
      </c>
      <c r="K240" s="11">
        <f t="shared" si="22"/>
        <v>817</v>
      </c>
      <c r="L240" s="11">
        <f t="shared" si="23"/>
        <v>408</v>
      </c>
      <c r="M240" t="str">
        <f>VLOOKUP(C240,[1]!Location_Data[#Data],2,0)</f>
        <v>Burbank</v>
      </c>
      <c r="N240" t="str">
        <f>VLOOKUP(D240,[1]!Salespeople_Data[#Data],2,0)</f>
        <v>Ryan Butler</v>
      </c>
      <c r="O240" t="str">
        <f>VLOOKUP(E240,[1]!Customer_Data[#Data],2,0)</f>
        <v>Harry Daniels</v>
      </c>
      <c r="P240" s="15">
        <f t="shared" si="18"/>
        <v>6</v>
      </c>
      <c r="Q240">
        <f t="shared" si="19"/>
        <v>3</v>
      </c>
      <c r="R240">
        <f t="shared" si="20"/>
        <v>2020</v>
      </c>
    </row>
    <row r="241" spans="1:18" x14ac:dyDescent="0.25">
      <c r="A241" s="4" t="s">
        <v>665</v>
      </c>
      <c r="B241" s="4" t="s">
        <v>666</v>
      </c>
      <c r="C241" s="4" t="s">
        <v>135</v>
      </c>
      <c r="D241" s="4" t="s">
        <v>49</v>
      </c>
      <c r="E241" s="4" t="s">
        <v>648</v>
      </c>
      <c r="F241" s="5">
        <v>43839</v>
      </c>
      <c r="G241" s="4">
        <v>4</v>
      </c>
      <c r="H241" s="11">
        <f>VLOOKUP(B241,[1]!Product_Data[#Data],4,0)</f>
        <v>2241</v>
      </c>
      <c r="I241" s="11">
        <f>VLOOKUP(B241,[1]!Product_Data[#Data],3,0)</f>
        <v>1367</v>
      </c>
      <c r="J241" s="11">
        <f t="shared" si="21"/>
        <v>5468</v>
      </c>
      <c r="K241" s="11">
        <f t="shared" si="22"/>
        <v>8964</v>
      </c>
      <c r="L241" s="11">
        <f t="shared" si="23"/>
        <v>3496</v>
      </c>
      <c r="M241" t="str">
        <f>VLOOKUP(C241,[1]!Location_Data[#Data],2,0)</f>
        <v>Oxnard</v>
      </c>
      <c r="N241" t="str">
        <f>VLOOKUP(D241,[1]!Salespeople_Data[#Data],2,0)</f>
        <v>Walter Cook</v>
      </c>
      <c r="O241" t="str">
        <f>VLOOKUP(E241,[1]!Customer_Data[#Data],2,0)</f>
        <v>Russell Alexander</v>
      </c>
      <c r="P241" s="15">
        <f t="shared" si="18"/>
        <v>5</v>
      </c>
      <c r="Q241">
        <f t="shared" si="19"/>
        <v>1</v>
      </c>
      <c r="R241">
        <f t="shared" si="20"/>
        <v>2020</v>
      </c>
    </row>
    <row r="242" spans="1:18" x14ac:dyDescent="0.25">
      <c r="A242" s="2" t="s">
        <v>667</v>
      </c>
      <c r="B242" s="2" t="s">
        <v>668</v>
      </c>
      <c r="C242" s="2" t="s">
        <v>24</v>
      </c>
      <c r="D242" s="2" t="s">
        <v>308</v>
      </c>
      <c r="E242" s="2" t="s">
        <v>669</v>
      </c>
      <c r="F242" s="3">
        <v>43926</v>
      </c>
      <c r="G242" s="2">
        <v>2</v>
      </c>
      <c r="H242" s="11">
        <f>VLOOKUP(B242,[1]!Product_Data[#Data],4,0)</f>
        <v>181</v>
      </c>
      <c r="I242" s="11">
        <f>VLOOKUP(B242,[1]!Product_Data[#Data],3,0)</f>
        <v>130</v>
      </c>
      <c r="J242" s="11">
        <f t="shared" si="21"/>
        <v>260</v>
      </c>
      <c r="K242" s="11">
        <f t="shared" si="22"/>
        <v>362</v>
      </c>
      <c r="L242" s="11">
        <f t="shared" si="23"/>
        <v>102</v>
      </c>
      <c r="M242" t="str">
        <f>VLOOKUP(C242,[1]!Location_Data[#Data],2,0)</f>
        <v>Lancaster</v>
      </c>
      <c r="N242" t="str">
        <f>VLOOKUP(D242,[1]!Salespeople_Data[#Data],2,0)</f>
        <v>Fred Robertson</v>
      </c>
      <c r="O242" t="str">
        <f>VLOOKUP(E242,[1]!Customer_Data[#Data],2,0)</f>
        <v>Anthony Torres</v>
      </c>
      <c r="P242" s="15">
        <f t="shared" si="18"/>
        <v>1</v>
      </c>
      <c r="Q242">
        <f t="shared" si="19"/>
        <v>4</v>
      </c>
      <c r="R242">
        <f t="shared" si="20"/>
        <v>2020</v>
      </c>
    </row>
    <row r="243" spans="1:18" x14ac:dyDescent="0.25">
      <c r="A243" s="4" t="s">
        <v>670</v>
      </c>
      <c r="B243" s="4" t="s">
        <v>104</v>
      </c>
      <c r="C243" s="4" t="s">
        <v>229</v>
      </c>
      <c r="D243" s="4" t="s">
        <v>10</v>
      </c>
      <c r="E243" s="4" t="s">
        <v>671</v>
      </c>
      <c r="F243" s="5">
        <v>43900</v>
      </c>
      <c r="G243" s="4">
        <v>2</v>
      </c>
      <c r="H243" s="11">
        <f>VLOOKUP(B243,[1]!Product_Data[#Data],4,0)</f>
        <v>1671</v>
      </c>
      <c r="I243" s="11">
        <f>VLOOKUP(B243,[1]!Product_Data[#Data],3,0)</f>
        <v>1220</v>
      </c>
      <c r="J243" s="11">
        <f t="shared" si="21"/>
        <v>2440</v>
      </c>
      <c r="K243" s="11">
        <f t="shared" si="22"/>
        <v>3342</v>
      </c>
      <c r="L243" s="11">
        <f t="shared" si="23"/>
        <v>902</v>
      </c>
      <c r="M243" t="str">
        <f>VLOOKUP(C243,[1]!Location_Data[#Data],2,0)</f>
        <v>San Jose</v>
      </c>
      <c r="N243" t="str">
        <f>VLOOKUP(D243,[1]!Salespeople_Data[#Data],2,0)</f>
        <v>Justin Lynch</v>
      </c>
      <c r="O243" t="str">
        <f>VLOOKUP(E243,[1]!Customer_Data[#Data],2,0)</f>
        <v>Brandon Bailey</v>
      </c>
      <c r="P243" s="15">
        <f t="shared" si="18"/>
        <v>3</v>
      </c>
      <c r="Q243">
        <f t="shared" si="19"/>
        <v>3</v>
      </c>
      <c r="R243">
        <f t="shared" si="20"/>
        <v>2020</v>
      </c>
    </row>
    <row r="244" spans="1:18" x14ac:dyDescent="0.25">
      <c r="A244" s="2" t="s">
        <v>672</v>
      </c>
      <c r="B244" s="2" t="s">
        <v>177</v>
      </c>
      <c r="C244" s="2" t="s">
        <v>29</v>
      </c>
      <c r="D244" s="2" t="s">
        <v>345</v>
      </c>
      <c r="E244" s="2" t="s">
        <v>545</v>
      </c>
      <c r="F244" s="3">
        <v>44111</v>
      </c>
      <c r="G244" s="2">
        <v>1</v>
      </c>
      <c r="H244" s="11">
        <f>VLOOKUP(B244,[1]!Product_Data[#Data],4,0)</f>
        <v>2497</v>
      </c>
      <c r="I244" s="11">
        <f>VLOOKUP(B244,[1]!Product_Data[#Data],3,0)</f>
        <v>1473</v>
      </c>
      <c r="J244" s="11">
        <f t="shared" si="21"/>
        <v>1473</v>
      </c>
      <c r="K244" s="11">
        <f t="shared" si="22"/>
        <v>2497</v>
      </c>
      <c r="L244" s="11">
        <f t="shared" si="23"/>
        <v>1024</v>
      </c>
      <c r="M244" t="str">
        <f>VLOOKUP(C244,[1]!Location_Data[#Data],2,0)</f>
        <v>Santa Ana</v>
      </c>
      <c r="N244" t="str">
        <f>VLOOKUP(D244,[1]!Salespeople_Data[#Data],2,0)</f>
        <v>Larry Marshall</v>
      </c>
      <c r="O244" t="str">
        <f>VLOOKUP(E244,[1]!Customer_Data[#Data],2,0)</f>
        <v>Carlos Hunt</v>
      </c>
      <c r="P244" s="15">
        <f t="shared" si="18"/>
        <v>4</v>
      </c>
      <c r="Q244">
        <f t="shared" si="19"/>
        <v>10</v>
      </c>
      <c r="R244">
        <f t="shared" si="20"/>
        <v>2020</v>
      </c>
    </row>
    <row r="245" spans="1:18" x14ac:dyDescent="0.25">
      <c r="A245" s="4" t="s">
        <v>673</v>
      </c>
      <c r="B245" s="4" t="s">
        <v>181</v>
      </c>
      <c r="C245" s="4" t="s">
        <v>530</v>
      </c>
      <c r="D245" s="4" t="s">
        <v>75</v>
      </c>
      <c r="E245" s="4" t="s">
        <v>671</v>
      </c>
      <c r="F245" s="5">
        <v>44090</v>
      </c>
      <c r="G245" s="4">
        <v>3</v>
      </c>
      <c r="H245" s="11">
        <f>VLOOKUP(B245,[1]!Product_Data[#Data],4,0)</f>
        <v>1500</v>
      </c>
      <c r="I245" s="11">
        <f>VLOOKUP(B245,[1]!Product_Data[#Data],3,0)</f>
        <v>900</v>
      </c>
      <c r="J245" s="11">
        <f t="shared" si="21"/>
        <v>2700</v>
      </c>
      <c r="K245" s="11">
        <f t="shared" si="22"/>
        <v>4500</v>
      </c>
      <c r="L245" s="11">
        <f t="shared" si="23"/>
        <v>1800</v>
      </c>
      <c r="M245" t="str">
        <f>VLOOKUP(C245,[1]!Location_Data[#Data],2,0)</f>
        <v>San Buenaventura (Ventura)</v>
      </c>
      <c r="N245" t="str">
        <f>VLOOKUP(D245,[1]!Salespeople_Data[#Data],2,0)</f>
        <v>Roger Robertson</v>
      </c>
      <c r="O245" t="str">
        <f>VLOOKUP(E245,[1]!Customer_Data[#Data],2,0)</f>
        <v>Brandon Bailey</v>
      </c>
      <c r="P245" s="15">
        <f t="shared" si="18"/>
        <v>4</v>
      </c>
      <c r="Q245">
        <f t="shared" si="19"/>
        <v>9</v>
      </c>
      <c r="R245">
        <f t="shared" si="20"/>
        <v>2020</v>
      </c>
    </row>
    <row r="246" spans="1:18" x14ac:dyDescent="0.25">
      <c r="A246" s="2" t="s">
        <v>674</v>
      </c>
      <c r="B246" s="2" t="s">
        <v>114</v>
      </c>
      <c r="C246" s="2" t="s">
        <v>377</v>
      </c>
      <c r="D246" s="2" t="s">
        <v>116</v>
      </c>
      <c r="E246" s="2" t="s">
        <v>656</v>
      </c>
      <c r="F246" s="3">
        <v>43838</v>
      </c>
      <c r="G246" s="2">
        <v>1</v>
      </c>
      <c r="H246" s="11">
        <f>VLOOKUP(B246,[1]!Product_Data[#Data],4,0)</f>
        <v>545</v>
      </c>
      <c r="I246" s="11">
        <f>VLOOKUP(B246,[1]!Product_Data[#Data],3,0)</f>
        <v>425</v>
      </c>
      <c r="J246" s="11">
        <f t="shared" si="21"/>
        <v>425</v>
      </c>
      <c r="K246" s="11">
        <f t="shared" si="22"/>
        <v>545</v>
      </c>
      <c r="L246" s="11">
        <f t="shared" si="23"/>
        <v>120</v>
      </c>
      <c r="M246" t="str">
        <f>VLOOKUP(C246,[1]!Location_Data[#Data],2,0)</f>
        <v>San Diego</v>
      </c>
      <c r="N246" t="str">
        <f>VLOOKUP(D246,[1]!Salespeople_Data[#Data],2,0)</f>
        <v>Roger Ramos</v>
      </c>
      <c r="O246" t="str">
        <f>VLOOKUP(E246,[1]!Customer_Data[#Data],2,0)</f>
        <v>Harry Castillo</v>
      </c>
      <c r="P246" s="15">
        <f t="shared" si="18"/>
        <v>4</v>
      </c>
      <c r="Q246">
        <f t="shared" si="19"/>
        <v>1</v>
      </c>
      <c r="R246">
        <f t="shared" si="20"/>
        <v>2020</v>
      </c>
    </row>
    <row r="247" spans="1:18" x14ac:dyDescent="0.25">
      <c r="A247" s="4" t="s">
        <v>675</v>
      </c>
      <c r="B247" s="4" t="s">
        <v>348</v>
      </c>
      <c r="C247" s="4" t="s">
        <v>14</v>
      </c>
      <c r="D247" s="4" t="s">
        <v>298</v>
      </c>
      <c r="E247" s="4" t="s">
        <v>676</v>
      </c>
      <c r="F247" s="5">
        <v>44110</v>
      </c>
      <c r="G247" s="4">
        <v>1</v>
      </c>
      <c r="H247" s="11">
        <f>VLOOKUP(B247,[1]!Product_Data[#Data],4,0)</f>
        <v>603</v>
      </c>
      <c r="I247" s="11">
        <f>VLOOKUP(B247,[1]!Product_Data[#Data],3,0)</f>
        <v>416</v>
      </c>
      <c r="J247" s="11">
        <f t="shared" si="21"/>
        <v>416</v>
      </c>
      <c r="K247" s="11">
        <f t="shared" si="22"/>
        <v>603</v>
      </c>
      <c r="L247" s="11">
        <f t="shared" si="23"/>
        <v>187</v>
      </c>
      <c r="M247" t="str">
        <f>VLOOKUP(C247,[1]!Location_Data[#Data],2,0)</f>
        <v>Santa Clarita</v>
      </c>
      <c r="N247" t="str">
        <f>VLOOKUP(D247,[1]!Salespeople_Data[#Data],2,0)</f>
        <v>Kenneth Fields</v>
      </c>
      <c r="O247" t="str">
        <f>VLOOKUP(E247,[1]!Customer_Data[#Data],2,0)</f>
        <v>Steve Sanchez</v>
      </c>
      <c r="P247" s="15">
        <f t="shared" si="18"/>
        <v>3</v>
      </c>
      <c r="Q247">
        <f t="shared" si="19"/>
        <v>10</v>
      </c>
      <c r="R247">
        <f t="shared" si="20"/>
        <v>2020</v>
      </c>
    </row>
    <row r="248" spans="1:18" x14ac:dyDescent="0.25">
      <c r="A248" s="2" t="s">
        <v>677</v>
      </c>
      <c r="B248" s="2" t="s">
        <v>144</v>
      </c>
      <c r="C248" s="2" t="s">
        <v>286</v>
      </c>
      <c r="D248" s="2" t="s">
        <v>75</v>
      </c>
      <c r="E248" s="2" t="s">
        <v>678</v>
      </c>
      <c r="F248" s="3">
        <v>44186</v>
      </c>
      <c r="G248" s="2">
        <v>4</v>
      </c>
      <c r="H248" s="11">
        <f>VLOOKUP(B248,[1]!Product_Data[#Data],4,0)</f>
        <v>2410</v>
      </c>
      <c r="I248" s="11">
        <f>VLOOKUP(B248,[1]!Product_Data[#Data],3,0)</f>
        <v>1518</v>
      </c>
      <c r="J248" s="11">
        <f t="shared" si="21"/>
        <v>6072</v>
      </c>
      <c r="K248" s="11">
        <f t="shared" si="22"/>
        <v>9640</v>
      </c>
      <c r="L248" s="11">
        <f t="shared" si="23"/>
        <v>3568</v>
      </c>
      <c r="M248" t="str">
        <f>VLOOKUP(C248,[1]!Location_Data[#Data],2,0)</f>
        <v>El Monte</v>
      </c>
      <c r="N248" t="str">
        <f>VLOOKUP(D248,[1]!Salespeople_Data[#Data],2,0)</f>
        <v>Roger Robertson</v>
      </c>
      <c r="O248" t="str">
        <f>VLOOKUP(E248,[1]!Customer_Data[#Data],2,0)</f>
        <v>Sean Morris</v>
      </c>
      <c r="P248" s="15">
        <f t="shared" si="18"/>
        <v>2</v>
      </c>
      <c r="Q248">
        <f t="shared" si="19"/>
        <v>12</v>
      </c>
      <c r="R248">
        <f t="shared" si="20"/>
        <v>2020</v>
      </c>
    </row>
    <row r="249" spans="1:18" x14ac:dyDescent="0.25">
      <c r="A249" s="4" t="s">
        <v>679</v>
      </c>
      <c r="B249" s="4" t="s">
        <v>28</v>
      </c>
      <c r="C249" s="4" t="s">
        <v>362</v>
      </c>
      <c r="D249" s="4" t="s">
        <v>10</v>
      </c>
      <c r="E249" s="4" t="s">
        <v>594</v>
      </c>
      <c r="F249" s="5">
        <v>44000</v>
      </c>
      <c r="G249" s="4">
        <v>1</v>
      </c>
      <c r="H249" s="11">
        <f>VLOOKUP(B249,[1]!Product_Data[#Data],4,0)</f>
        <v>684</v>
      </c>
      <c r="I249" s="11">
        <f>VLOOKUP(B249,[1]!Product_Data[#Data],3,0)</f>
        <v>561</v>
      </c>
      <c r="J249" s="11">
        <f t="shared" si="21"/>
        <v>561</v>
      </c>
      <c r="K249" s="11">
        <f t="shared" si="22"/>
        <v>684</v>
      </c>
      <c r="L249" s="11">
        <f t="shared" si="23"/>
        <v>123</v>
      </c>
      <c r="M249" t="str">
        <f>VLOOKUP(C249,[1]!Location_Data[#Data],2,0)</f>
        <v>San Bernardino</v>
      </c>
      <c r="N249" t="str">
        <f>VLOOKUP(D249,[1]!Salespeople_Data[#Data],2,0)</f>
        <v>Justin Lynch</v>
      </c>
      <c r="O249" t="str">
        <f>VLOOKUP(E249,[1]!Customer_Data[#Data],2,0)</f>
        <v>Henry Andrews</v>
      </c>
      <c r="P249" s="15">
        <f t="shared" si="18"/>
        <v>5</v>
      </c>
      <c r="Q249">
        <f t="shared" si="19"/>
        <v>6</v>
      </c>
      <c r="R249">
        <f t="shared" si="20"/>
        <v>2020</v>
      </c>
    </row>
    <row r="250" spans="1:18" x14ac:dyDescent="0.25">
      <c r="A250" s="2" t="s">
        <v>680</v>
      </c>
      <c r="B250" s="2" t="s">
        <v>18</v>
      </c>
      <c r="C250" s="2" t="s">
        <v>9</v>
      </c>
      <c r="D250" s="2" t="s">
        <v>111</v>
      </c>
      <c r="E250" s="2" t="s">
        <v>681</v>
      </c>
      <c r="F250" s="3">
        <v>44055</v>
      </c>
      <c r="G250" s="2">
        <v>1</v>
      </c>
      <c r="H250" s="11">
        <f>VLOOKUP(B250,[1]!Product_Data[#Data],4,0)</f>
        <v>880</v>
      </c>
      <c r="I250" s="11">
        <f>VLOOKUP(B250,[1]!Product_Data[#Data],3,0)</f>
        <v>634</v>
      </c>
      <c r="J250" s="11">
        <f t="shared" si="21"/>
        <v>634</v>
      </c>
      <c r="K250" s="11">
        <f t="shared" si="22"/>
        <v>880</v>
      </c>
      <c r="L250" s="11">
        <f t="shared" si="23"/>
        <v>246</v>
      </c>
      <c r="M250" t="str">
        <f>VLOOKUP(C250,[1]!Location_Data[#Data],2,0)</f>
        <v>San Mateo</v>
      </c>
      <c r="N250" t="str">
        <f>VLOOKUP(D250,[1]!Salespeople_Data[#Data],2,0)</f>
        <v>Ryan Welch</v>
      </c>
      <c r="O250" t="str">
        <f>VLOOKUP(E250,[1]!Customer_Data[#Data],2,0)</f>
        <v>Benjamin Jacobs</v>
      </c>
      <c r="P250" s="15">
        <f t="shared" si="18"/>
        <v>4</v>
      </c>
      <c r="Q250">
        <f t="shared" si="19"/>
        <v>8</v>
      </c>
      <c r="R250">
        <f t="shared" si="20"/>
        <v>2020</v>
      </c>
    </row>
    <row r="251" spans="1:18" x14ac:dyDescent="0.25">
      <c r="A251" s="4" t="s">
        <v>682</v>
      </c>
      <c r="B251" s="4" t="s">
        <v>252</v>
      </c>
      <c r="C251" s="4" t="s">
        <v>95</v>
      </c>
      <c r="D251" s="4" t="s">
        <v>269</v>
      </c>
      <c r="E251" s="4" t="s">
        <v>683</v>
      </c>
      <c r="F251" s="5">
        <v>44161</v>
      </c>
      <c r="G251" s="4">
        <v>3</v>
      </c>
      <c r="H251" s="11">
        <f>VLOOKUP(B251,[1]!Product_Data[#Data],4,0)</f>
        <v>1899</v>
      </c>
      <c r="I251" s="11">
        <f>VLOOKUP(B251,[1]!Product_Data[#Data],3,0)</f>
        <v>1044</v>
      </c>
      <c r="J251" s="11">
        <f t="shared" si="21"/>
        <v>3132</v>
      </c>
      <c r="K251" s="11">
        <f t="shared" si="22"/>
        <v>5697</v>
      </c>
      <c r="L251" s="11">
        <f t="shared" si="23"/>
        <v>2565</v>
      </c>
      <c r="M251" t="str">
        <f>VLOOKUP(C251,[1]!Location_Data[#Data],2,0)</f>
        <v>Fullerton</v>
      </c>
      <c r="N251" t="str">
        <f>VLOOKUP(D251,[1]!Salespeople_Data[#Data],2,0)</f>
        <v>Kevin Butler</v>
      </c>
      <c r="O251" t="str">
        <f>VLOOKUP(E251,[1]!Customer_Data[#Data],2,0)</f>
        <v>Jonathan Freeman</v>
      </c>
      <c r="P251" s="15">
        <f t="shared" si="18"/>
        <v>5</v>
      </c>
      <c r="Q251">
        <f t="shared" si="19"/>
        <v>11</v>
      </c>
      <c r="R251">
        <f t="shared" si="20"/>
        <v>2020</v>
      </c>
    </row>
    <row r="252" spans="1:18" x14ac:dyDescent="0.25">
      <c r="A252" s="2" t="s">
        <v>684</v>
      </c>
      <c r="B252" s="2" t="s">
        <v>23</v>
      </c>
      <c r="C252" s="2" t="s">
        <v>145</v>
      </c>
      <c r="D252" s="2" t="s">
        <v>20</v>
      </c>
      <c r="E252" s="2" t="s">
        <v>685</v>
      </c>
      <c r="F252" s="3">
        <v>44159</v>
      </c>
      <c r="G252" s="2">
        <v>1</v>
      </c>
      <c r="H252" s="11">
        <f>VLOOKUP(B252,[1]!Product_Data[#Data],4,0)</f>
        <v>1052</v>
      </c>
      <c r="I252" s="11">
        <f>VLOOKUP(B252,[1]!Product_Data[#Data],3,0)</f>
        <v>589</v>
      </c>
      <c r="J252" s="11">
        <f t="shared" si="21"/>
        <v>589</v>
      </c>
      <c r="K252" s="11">
        <f t="shared" si="22"/>
        <v>1052</v>
      </c>
      <c r="L252" s="11">
        <f t="shared" si="23"/>
        <v>463</v>
      </c>
      <c r="M252" t="str">
        <f>VLOOKUP(C252,[1]!Location_Data[#Data],2,0)</f>
        <v>Santa Maria</v>
      </c>
      <c r="N252" t="str">
        <f>VLOOKUP(D252,[1]!Salespeople_Data[#Data],2,0)</f>
        <v>Joshua Cook</v>
      </c>
      <c r="O252" t="str">
        <f>VLOOKUP(E252,[1]!Customer_Data[#Data],2,0)</f>
        <v>Roger Tucker</v>
      </c>
      <c r="P252" s="15">
        <f t="shared" si="18"/>
        <v>3</v>
      </c>
      <c r="Q252">
        <f t="shared" si="19"/>
        <v>11</v>
      </c>
      <c r="R252">
        <f t="shared" si="20"/>
        <v>2020</v>
      </c>
    </row>
    <row r="253" spans="1:18" x14ac:dyDescent="0.25">
      <c r="A253" s="4" t="s">
        <v>686</v>
      </c>
      <c r="B253" s="4" t="s">
        <v>412</v>
      </c>
      <c r="C253" s="4" t="s">
        <v>490</v>
      </c>
      <c r="D253" s="4" t="s">
        <v>178</v>
      </c>
      <c r="E253" s="4" t="s">
        <v>687</v>
      </c>
      <c r="F253" s="5">
        <v>44019</v>
      </c>
      <c r="G253" s="4">
        <v>2</v>
      </c>
      <c r="H253" s="11">
        <f>VLOOKUP(B253,[1]!Product_Data[#Data],4,0)</f>
        <v>2396</v>
      </c>
      <c r="I253" s="11">
        <f>VLOOKUP(B253,[1]!Product_Data[#Data],3,0)</f>
        <v>1965</v>
      </c>
      <c r="J253" s="11">
        <f t="shared" si="21"/>
        <v>3930</v>
      </c>
      <c r="K253" s="11">
        <f t="shared" si="22"/>
        <v>4792</v>
      </c>
      <c r="L253" s="11">
        <f t="shared" si="23"/>
        <v>862</v>
      </c>
      <c r="M253" t="str">
        <f>VLOOKUP(C253,[1]!Location_Data[#Data],2,0)</f>
        <v>Temecula</v>
      </c>
      <c r="N253" t="str">
        <f>VLOOKUP(D253,[1]!Salespeople_Data[#Data],2,0)</f>
        <v>Joshua Taylor</v>
      </c>
      <c r="O253" t="str">
        <f>VLOOKUP(E253,[1]!Customer_Data[#Data],2,0)</f>
        <v>David Garrett</v>
      </c>
      <c r="P253" s="15">
        <f t="shared" si="18"/>
        <v>3</v>
      </c>
      <c r="Q253">
        <f t="shared" si="19"/>
        <v>7</v>
      </c>
      <c r="R253">
        <f t="shared" si="20"/>
        <v>2020</v>
      </c>
    </row>
    <row r="254" spans="1:18" x14ac:dyDescent="0.25">
      <c r="A254" s="2" t="s">
        <v>688</v>
      </c>
      <c r="B254" s="2" t="s">
        <v>235</v>
      </c>
      <c r="C254" s="2" t="s">
        <v>224</v>
      </c>
      <c r="D254" s="2" t="s">
        <v>345</v>
      </c>
      <c r="E254" s="2" t="s">
        <v>689</v>
      </c>
      <c r="F254" s="3">
        <v>44140</v>
      </c>
      <c r="G254" s="2">
        <v>4</v>
      </c>
      <c r="H254" s="11">
        <f>VLOOKUP(B254,[1]!Product_Data[#Data],4,0)</f>
        <v>1887</v>
      </c>
      <c r="I254" s="11">
        <f>VLOOKUP(B254,[1]!Product_Data[#Data],3,0)</f>
        <v>1378</v>
      </c>
      <c r="J254" s="11">
        <f t="shared" si="21"/>
        <v>5512</v>
      </c>
      <c r="K254" s="11">
        <f t="shared" si="22"/>
        <v>7548</v>
      </c>
      <c r="L254" s="11">
        <f t="shared" si="23"/>
        <v>2036</v>
      </c>
      <c r="M254" t="str">
        <f>VLOOKUP(C254,[1]!Location_Data[#Data],2,0)</f>
        <v>Huntington Beach</v>
      </c>
      <c r="N254" t="str">
        <f>VLOOKUP(D254,[1]!Salespeople_Data[#Data],2,0)</f>
        <v>Larry Marshall</v>
      </c>
      <c r="O254" t="str">
        <f>VLOOKUP(E254,[1]!Customer_Data[#Data],2,0)</f>
        <v>Phillip Carpenter</v>
      </c>
      <c r="P254" s="15">
        <f t="shared" si="18"/>
        <v>5</v>
      </c>
      <c r="Q254">
        <f t="shared" si="19"/>
        <v>11</v>
      </c>
      <c r="R254">
        <f t="shared" si="20"/>
        <v>2020</v>
      </c>
    </row>
    <row r="255" spans="1:18" x14ac:dyDescent="0.25">
      <c r="A255" s="4" t="s">
        <v>690</v>
      </c>
      <c r="B255" s="4" t="s">
        <v>389</v>
      </c>
      <c r="C255" s="4" t="s">
        <v>120</v>
      </c>
      <c r="D255" s="4" t="s">
        <v>216</v>
      </c>
      <c r="E255" s="4" t="s">
        <v>296</v>
      </c>
      <c r="F255" s="5">
        <v>43929</v>
      </c>
      <c r="G255" s="4">
        <v>2</v>
      </c>
      <c r="H255" s="11">
        <f>VLOOKUP(B255,[1]!Product_Data[#Data],4,0)</f>
        <v>1367</v>
      </c>
      <c r="I255" s="11">
        <f>VLOOKUP(B255,[1]!Product_Data[#Data],3,0)</f>
        <v>984</v>
      </c>
      <c r="J255" s="11">
        <f t="shared" si="21"/>
        <v>1968</v>
      </c>
      <c r="K255" s="11">
        <f t="shared" si="22"/>
        <v>2734</v>
      </c>
      <c r="L255" s="11">
        <f t="shared" si="23"/>
        <v>766</v>
      </c>
      <c r="M255" t="str">
        <f>VLOOKUP(C255,[1]!Location_Data[#Data],2,0)</f>
        <v>Elk Grove</v>
      </c>
      <c r="N255" t="str">
        <f>VLOOKUP(D255,[1]!Salespeople_Data[#Data],2,0)</f>
        <v>Ernest Wagner</v>
      </c>
      <c r="O255" t="str">
        <f>VLOOKUP(E255,[1]!Customer_Data[#Data],2,0)</f>
        <v>Raymond Barnes</v>
      </c>
      <c r="P255" s="15">
        <f t="shared" si="18"/>
        <v>4</v>
      </c>
      <c r="Q255">
        <f t="shared" si="19"/>
        <v>4</v>
      </c>
      <c r="R255">
        <f t="shared" si="20"/>
        <v>2020</v>
      </c>
    </row>
    <row r="256" spans="1:18" x14ac:dyDescent="0.25">
      <c r="A256" s="2" t="s">
        <v>691</v>
      </c>
      <c r="B256" s="2" t="s">
        <v>340</v>
      </c>
      <c r="C256" s="2" t="s">
        <v>79</v>
      </c>
      <c r="D256" s="2" t="s">
        <v>58</v>
      </c>
      <c r="E256" s="2" t="s">
        <v>531</v>
      </c>
      <c r="F256" s="3">
        <v>43889</v>
      </c>
      <c r="G256" s="2">
        <v>4</v>
      </c>
      <c r="H256" s="11">
        <f>VLOOKUP(B256,[1]!Product_Data[#Data],4,0)</f>
        <v>1967</v>
      </c>
      <c r="I256" s="11">
        <f>VLOOKUP(B256,[1]!Product_Data[#Data],3,0)</f>
        <v>1397</v>
      </c>
      <c r="J256" s="11">
        <f t="shared" si="21"/>
        <v>5588</v>
      </c>
      <c r="K256" s="11">
        <f t="shared" si="22"/>
        <v>7868</v>
      </c>
      <c r="L256" s="11">
        <f t="shared" si="23"/>
        <v>2280</v>
      </c>
      <c r="M256" t="str">
        <f>VLOOKUP(C256,[1]!Location_Data[#Data],2,0)</f>
        <v>Palmdale</v>
      </c>
      <c r="N256" t="str">
        <f>VLOOKUP(D256,[1]!Salespeople_Data[#Data],2,0)</f>
        <v>Christopher Tucker</v>
      </c>
      <c r="O256" t="str">
        <f>VLOOKUP(E256,[1]!Customer_Data[#Data],2,0)</f>
        <v>Randy Hayes</v>
      </c>
      <c r="P256" s="15">
        <f t="shared" si="18"/>
        <v>6</v>
      </c>
      <c r="Q256">
        <f t="shared" si="19"/>
        <v>2</v>
      </c>
      <c r="R256">
        <f t="shared" si="20"/>
        <v>2020</v>
      </c>
    </row>
    <row r="257" spans="1:18" x14ac:dyDescent="0.25">
      <c r="A257" s="4" t="s">
        <v>692</v>
      </c>
      <c r="B257" s="4" t="s">
        <v>395</v>
      </c>
      <c r="C257" s="4" t="s">
        <v>110</v>
      </c>
      <c r="D257" s="4" t="s">
        <v>71</v>
      </c>
      <c r="E257" s="4" t="s">
        <v>171</v>
      </c>
      <c r="F257" s="5">
        <v>44128</v>
      </c>
      <c r="G257" s="4">
        <v>4</v>
      </c>
      <c r="H257" s="11">
        <f>VLOOKUP(B257,[1]!Product_Data[#Data],4,0)</f>
        <v>2257</v>
      </c>
      <c r="I257" s="11">
        <f>VLOOKUP(B257,[1]!Product_Data[#Data],3,0)</f>
        <v>1535</v>
      </c>
      <c r="J257" s="11">
        <f t="shared" si="21"/>
        <v>6140</v>
      </c>
      <c r="K257" s="11">
        <f t="shared" si="22"/>
        <v>9028</v>
      </c>
      <c r="L257" s="11">
        <f t="shared" si="23"/>
        <v>2888</v>
      </c>
      <c r="M257" t="str">
        <f>VLOOKUP(C257,[1]!Location_Data[#Data],2,0)</f>
        <v>Richmond</v>
      </c>
      <c r="N257" t="str">
        <f>VLOOKUP(D257,[1]!Salespeople_Data[#Data],2,0)</f>
        <v>Gary Rodriguez</v>
      </c>
      <c r="O257" t="str">
        <f>VLOOKUP(E257,[1]!Customer_Data[#Data],2,0)</f>
        <v>Eugene Weaver</v>
      </c>
      <c r="P257" s="15">
        <f t="shared" si="18"/>
        <v>7</v>
      </c>
      <c r="Q257">
        <f t="shared" si="19"/>
        <v>10</v>
      </c>
      <c r="R257">
        <f t="shared" si="20"/>
        <v>2020</v>
      </c>
    </row>
    <row r="258" spans="1:18" x14ac:dyDescent="0.25">
      <c r="A258" s="2" t="s">
        <v>693</v>
      </c>
      <c r="B258" s="2" t="s">
        <v>223</v>
      </c>
      <c r="C258" s="2" t="s">
        <v>512</v>
      </c>
      <c r="D258" s="2" t="s">
        <v>58</v>
      </c>
      <c r="E258" s="2" t="s">
        <v>694</v>
      </c>
      <c r="F258" s="3">
        <v>43884</v>
      </c>
      <c r="G258" s="2">
        <v>1</v>
      </c>
      <c r="H258" s="11">
        <f>VLOOKUP(B258,[1]!Product_Data[#Data],4,0)</f>
        <v>799</v>
      </c>
      <c r="I258" s="11">
        <f>VLOOKUP(B258,[1]!Product_Data[#Data],3,0)</f>
        <v>455</v>
      </c>
      <c r="J258" s="11">
        <f t="shared" si="21"/>
        <v>455</v>
      </c>
      <c r="K258" s="11">
        <f t="shared" si="22"/>
        <v>799</v>
      </c>
      <c r="L258" s="11">
        <f t="shared" si="23"/>
        <v>344</v>
      </c>
      <c r="M258" t="str">
        <f>VLOOKUP(C258,[1]!Location_Data[#Data],2,0)</f>
        <v>Long Beach</v>
      </c>
      <c r="N258" t="str">
        <f>VLOOKUP(D258,[1]!Salespeople_Data[#Data],2,0)</f>
        <v>Christopher Tucker</v>
      </c>
      <c r="O258" t="str">
        <f>VLOOKUP(E258,[1]!Customer_Data[#Data],2,0)</f>
        <v>Ronald Burns</v>
      </c>
      <c r="P258" s="15">
        <f t="shared" ref="P258:P321" si="24">WEEKDAY(F258)</f>
        <v>1</v>
      </c>
      <c r="Q258">
        <f t="shared" ref="Q258:Q321" si="25">MONTH(F258)</f>
        <v>2</v>
      </c>
      <c r="R258">
        <f t="shared" ref="R258:R321" si="26">YEAR(F258)</f>
        <v>2020</v>
      </c>
    </row>
    <row r="259" spans="1:18" x14ac:dyDescent="0.25">
      <c r="A259" s="4" t="s">
        <v>695</v>
      </c>
      <c r="B259" s="4" t="s">
        <v>370</v>
      </c>
      <c r="C259" s="4" t="s">
        <v>316</v>
      </c>
      <c r="D259" s="4" t="s">
        <v>63</v>
      </c>
      <c r="E259" s="4" t="s">
        <v>696</v>
      </c>
      <c r="F259" s="5">
        <v>43884</v>
      </c>
      <c r="G259" s="4">
        <v>3</v>
      </c>
      <c r="H259" s="11">
        <f>VLOOKUP(B259,[1]!Product_Data[#Data],4,0)</f>
        <v>771</v>
      </c>
      <c r="I259" s="11">
        <f>VLOOKUP(B259,[1]!Product_Data[#Data],3,0)</f>
        <v>648</v>
      </c>
      <c r="J259" s="11">
        <f t="shared" ref="J259:J322" si="27">PRODUCT(I259,G259)</f>
        <v>1944</v>
      </c>
      <c r="K259" s="11">
        <f t="shared" ref="K259:K322" si="28">PRODUCT(H259,G259)</f>
        <v>2313</v>
      </c>
      <c r="L259" s="11">
        <f t="shared" ref="L259:L322" si="29">K259-J259</f>
        <v>369</v>
      </c>
      <c r="M259" t="str">
        <f>VLOOKUP(C259,[1]!Location_Data[#Data],2,0)</f>
        <v>East Los Angeles</v>
      </c>
      <c r="N259" t="str">
        <f>VLOOKUP(D259,[1]!Salespeople_Data[#Data],2,0)</f>
        <v>Jeremy Mendoza</v>
      </c>
      <c r="O259" t="str">
        <f>VLOOKUP(E259,[1]!Customer_Data[#Data],2,0)</f>
        <v>Jeremy Rice</v>
      </c>
      <c r="P259" s="15">
        <f t="shared" si="24"/>
        <v>1</v>
      </c>
      <c r="Q259">
        <f t="shared" si="25"/>
        <v>2</v>
      </c>
      <c r="R259">
        <f t="shared" si="26"/>
        <v>2020</v>
      </c>
    </row>
    <row r="260" spans="1:18" x14ac:dyDescent="0.25">
      <c r="A260" s="2" t="s">
        <v>697</v>
      </c>
      <c r="B260" s="2" t="s">
        <v>99</v>
      </c>
      <c r="C260" s="2" t="s">
        <v>169</v>
      </c>
      <c r="D260" s="2" t="s">
        <v>178</v>
      </c>
      <c r="E260" s="2" t="s">
        <v>277</v>
      </c>
      <c r="F260" s="3">
        <v>43868</v>
      </c>
      <c r="G260" s="2">
        <v>1</v>
      </c>
      <c r="H260" s="11">
        <f>VLOOKUP(B260,[1]!Product_Data[#Data],4,0)</f>
        <v>1708</v>
      </c>
      <c r="I260" s="11">
        <f>VLOOKUP(B260,[1]!Product_Data[#Data],3,0)</f>
        <v>871</v>
      </c>
      <c r="J260" s="11">
        <f t="shared" si="27"/>
        <v>871</v>
      </c>
      <c r="K260" s="11">
        <f t="shared" si="28"/>
        <v>1708</v>
      </c>
      <c r="L260" s="11">
        <f t="shared" si="29"/>
        <v>837</v>
      </c>
      <c r="M260" t="str">
        <f>VLOOKUP(C260,[1]!Location_Data[#Data],2,0)</f>
        <v>Vista</v>
      </c>
      <c r="N260" t="str">
        <f>VLOOKUP(D260,[1]!Salespeople_Data[#Data],2,0)</f>
        <v>Joshua Taylor</v>
      </c>
      <c r="O260" t="str">
        <f>VLOOKUP(E260,[1]!Customer_Data[#Data],2,0)</f>
        <v>Howard Lewis</v>
      </c>
      <c r="P260" s="15">
        <f t="shared" si="24"/>
        <v>6</v>
      </c>
      <c r="Q260">
        <f t="shared" si="25"/>
        <v>2</v>
      </c>
      <c r="R260">
        <f t="shared" si="26"/>
        <v>2020</v>
      </c>
    </row>
    <row r="261" spans="1:18" x14ac:dyDescent="0.25">
      <c r="A261" s="4" t="s">
        <v>698</v>
      </c>
      <c r="B261" s="4" t="s">
        <v>321</v>
      </c>
      <c r="C261" s="4" t="s">
        <v>90</v>
      </c>
      <c r="D261" s="4" t="s">
        <v>40</v>
      </c>
      <c r="E261" s="4" t="s">
        <v>699</v>
      </c>
      <c r="F261" s="5">
        <v>43852</v>
      </c>
      <c r="G261" s="4">
        <v>1</v>
      </c>
      <c r="H261" s="11">
        <f>VLOOKUP(B261,[1]!Product_Data[#Data],4,0)</f>
        <v>2391</v>
      </c>
      <c r="I261" s="11">
        <f>VLOOKUP(B261,[1]!Product_Data[#Data],3,0)</f>
        <v>1291</v>
      </c>
      <c r="J261" s="11">
        <f t="shared" si="27"/>
        <v>1291</v>
      </c>
      <c r="K261" s="11">
        <f t="shared" si="28"/>
        <v>2391</v>
      </c>
      <c r="L261" s="11">
        <f t="shared" si="29"/>
        <v>1100</v>
      </c>
      <c r="M261" t="str">
        <f>VLOOKUP(C261,[1]!Location_Data[#Data],2,0)</f>
        <v>Irvine</v>
      </c>
      <c r="N261" t="str">
        <f>VLOOKUP(D261,[1]!Salespeople_Data[#Data],2,0)</f>
        <v>Brian Hansen</v>
      </c>
      <c r="O261" t="str">
        <f>VLOOKUP(E261,[1]!Customer_Data[#Data],2,0)</f>
        <v>Juan Harvey</v>
      </c>
      <c r="P261" s="15">
        <f t="shared" si="24"/>
        <v>4</v>
      </c>
      <c r="Q261">
        <f t="shared" si="25"/>
        <v>1</v>
      </c>
      <c r="R261">
        <f t="shared" si="26"/>
        <v>2020</v>
      </c>
    </row>
    <row r="262" spans="1:18" x14ac:dyDescent="0.25">
      <c r="A262" s="2" t="s">
        <v>700</v>
      </c>
      <c r="B262" s="2" t="s">
        <v>181</v>
      </c>
      <c r="C262" s="2" t="s">
        <v>249</v>
      </c>
      <c r="D262" s="2" t="s">
        <v>447</v>
      </c>
      <c r="E262" s="2" t="s">
        <v>701</v>
      </c>
      <c r="F262" s="3">
        <v>43955</v>
      </c>
      <c r="G262" s="2">
        <v>1</v>
      </c>
      <c r="H262" s="11">
        <f>VLOOKUP(B262,[1]!Product_Data[#Data],4,0)</f>
        <v>1500</v>
      </c>
      <c r="I262" s="11">
        <f>VLOOKUP(B262,[1]!Product_Data[#Data],3,0)</f>
        <v>900</v>
      </c>
      <c r="J262" s="11">
        <f t="shared" si="27"/>
        <v>900</v>
      </c>
      <c r="K262" s="11">
        <f t="shared" si="28"/>
        <v>1500</v>
      </c>
      <c r="L262" s="11">
        <f t="shared" si="29"/>
        <v>600</v>
      </c>
      <c r="M262" t="str">
        <f>VLOOKUP(C262,[1]!Location_Data[#Data],2,0)</f>
        <v>Roseville</v>
      </c>
      <c r="N262" t="str">
        <f>VLOOKUP(D262,[1]!Salespeople_Data[#Data],2,0)</f>
        <v>Howard Sims</v>
      </c>
      <c r="O262" t="str">
        <f>VLOOKUP(E262,[1]!Customer_Data[#Data],2,0)</f>
        <v>Martin Berry</v>
      </c>
      <c r="P262" s="15">
        <f t="shared" si="24"/>
        <v>2</v>
      </c>
      <c r="Q262">
        <f t="shared" si="25"/>
        <v>5</v>
      </c>
      <c r="R262">
        <f t="shared" si="26"/>
        <v>2020</v>
      </c>
    </row>
    <row r="263" spans="1:18" x14ac:dyDescent="0.25">
      <c r="A263" s="4" t="s">
        <v>702</v>
      </c>
      <c r="B263" s="4" t="s">
        <v>703</v>
      </c>
      <c r="C263" s="4" t="s">
        <v>253</v>
      </c>
      <c r="D263" s="4" t="s">
        <v>159</v>
      </c>
      <c r="E263" s="4" t="s">
        <v>704</v>
      </c>
      <c r="F263" s="5">
        <v>43976</v>
      </c>
      <c r="G263" s="4">
        <v>1</v>
      </c>
      <c r="H263" s="11">
        <f>VLOOKUP(B263,[1]!Product_Data[#Data],4,0)</f>
        <v>530</v>
      </c>
      <c r="I263" s="11">
        <f>VLOOKUP(B263,[1]!Product_Data[#Data],3,0)</f>
        <v>435</v>
      </c>
      <c r="J263" s="11">
        <f t="shared" si="27"/>
        <v>435</v>
      </c>
      <c r="K263" s="11">
        <f t="shared" si="28"/>
        <v>530</v>
      </c>
      <c r="L263" s="11">
        <f t="shared" si="29"/>
        <v>95</v>
      </c>
      <c r="M263" t="str">
        <f>VLOOKUP(C263,[1]!Location_Data[#Data],2,0)</f>
        <v>Bakersfield</v>
      </c>
      <c r="N263" t="str">
        <f>VLOOKUP(D263,[1]!Salespeople_Data[#Data],2,0)</f>
        <v>Bobby Russell</v>
      </c>
      <c r="O263" t="str">
        <f>VLOOKUP(E263,[1]!Customer_Data[#Data],2,0)</f>
        <v>Benjamin Garza</v>
      </c>
      <c r="P263" s="15">
        <f t="shared" si="24"/>
        <v>2</v>
      </c>
      <c r="Q263">
        <f t="shared" si="25"/>
        <v>5</v>
      </c>
      <c r="R263">
        <f t="shared" si="26"/>
        <v>2020</v>
      </c>
    </row>
    <row r="264" spans="1:18" x14ac:dyDescent="0.25">
      <c r="A264" s="2" t="s">
        <v>705</v>
      </c>
      <c r="B264" s="2" t="s">
        <v>305</v>
      </c>
      <c r="C264" s="2" t="s">
        <v>490</v>
      </c>
      <c r="D264" s="2" t="s">
        <v>269</v>
      </c>
      <c r="E264" s="2" t="s">
        <v>706</v>
      </c>
      <c r="F264" s="3">
        <v>43987</v>
      </c>
      <c r="G264" s="2">
        <v>3</v>
      </c>
      <c r="H264" s="11">
        <f>VLOOKUP(B264,[1]!Product_Data[#Data],4,0)</f>
        <v>504</v>
      </c>
      <c r="I264" s="11">
        <f>VLOOKUP(B264,[1]!Product_Data[#Data],3,0)</f>
        <v>408</v>
      </c>
      <c r="J264" s="11">
        <f t="shared" si="27"/>
        <v>1224</v>
      </c>
      <c r="K264" s="11">
        <f t="shared" si="28"/>
        <v>1512</v>
      </c>
      <c r="L264" s="11">
        <f t="shared" si="29"/>
        <v>288</v>
      </c>
      <c r="M264" t="str">
        <f>VLOOKUP(C264,[1]!Location_Data[#Data],2,0)</f>
        <v>Temecula</v>
      </c>
      <c r="N264" t="str">
        <f>VLOOKUP(D264,[1]!Salespeople_Data[#Data],2,0)</f>
        <v>Kevin Butler</v>
      </c>
      <c r="O264" t="str">
        <f>VLOOKUP(E264,[1]!Customer_Data[#Data],2,0)</f>
        <v>Kenneth Foster</v>
      </c>
      <c r="P264" s="15">
        <f t="shared" si="24"/>
        <v>6</v>
      </c>
      <c r="Q264">
        <f t="shared" si="25"/>
        <v>6</v>
      </c>
      <c r="R264">
        <f t="shared" si="26"/>
        <v>2020</v>
      </c>
    </row>
    <row r="265" spans="1:18" x14ac:dyDescent="0.25">
      <c r="A265" s="4" t="s">
        <v>707</v>
      </c>
      <c r="B265" s="4" t="s">
        <v>200</v>
      </c>
      <c r="C265" s="4" t="s">
        <v>472</v>
      </c>
      <c r="D265" s="4" t="s">
        <v>87</v>
      </c>
      <c r="E265" s="4" t="s">
        <v>540</v>
      </c>
      <c r="F265" s="5">
        <v>44016</v>
      </c>
      <c r="G265" s="4">
        <v>4</v>
      </c>
      <c r="H265" s="11">
        <f>VLOOKUP(B265,[1]!Product_Data[#Data],4,0)</f>
        <v>315</v>
      </c>
      <c r="I265" s="11">
        <f>VLOOKUP(B265,[1]!Product_Data[#Data],3,0)</f>
        <v>208</v>
      </c>
      <c r="J265" s="11">
        <f t="shared" si="27"/>
        <v>832</v>
      </c>
      <c r="K265" s="11">
        <f t="shared" si="28"/>
        <v>1260</v>
      </c>
      <c r="L265" s="11">
        <f t="shared" si="29"/>
        <v>428</v>
      </c>
      <c r="M265" t="str">
        <f>VLOOKUP(C265,[1]!Location_Data[#Data],2,0)</f>
        <v>Concord</v>
      </c>
      <c r="N265" t="str">
        <f>VLOOKUP(D265,[1]!Salespeople_Data[#Data],2,0)</f>
        <v>Martin Perry</v>
      </c>
      <c r="O265" t="str">
        <f>VLOOKUP(E265,[1]!Customer_Data[#Data],2,0)</f>
        <v>Billy Reid</v>
      </c>
      <c r="P265" s="15">
        <f t="shared" si="24"/>
        <v>7</v>
      </c>
      <c r="Q265">
        <f t="shared" si="25"/>
        <v>7</v>
      </c>
      <c r="R265">
        <f t="shared" si="26"/>
        <v>2020</v>
      </c>
    </row>
    <row r="266" spans="1:18" x14ac:dyDescent="0.25">
      <c r="A266" s="2" t="s">
        <v>708</v>
      </c>
      <c r="B266" s="2" t="s">
        <v>125</v>
      </c>
      <c r="C266" s="2" t="s">
        <v>512</v>
      </c>
      <c r="D266" s="2" t="s">
        <v>87</v>
      </c>
      <c r="E266" s="2" t="s">
        <v>709</v>
      </c>
      <c r="F266" s="3">
        <v>43955</v>
      </c>
      <c r="G266" s="2">
        <v>1</v>
      </c>
      <c r="H266" s="11">
        <f>VLOOKUP(B266,[1]!Product_Data[#Data],4,0)</f>
        <v>1826</v>
      </c>
      <c r="I266" s="11">
        <f>VLOOKUP(B266,[1]!Product_Data[#Data],3,0)</f>
        <v>1443</v>
      </c>
      <c r="J266" s="11">
        <f t="shared" si="27"/>
        <v>1443</v>
      </c>
      <c r="K266" s="11">
        <f t="shared" si="28"/>
        <v>1826</v>
      </c>
      <c r="L266" s="11">
        <f t="shared" si="29"/>
        <v>383</v>
      </c>
      <c r="M266" t="str">
        <f>VLOOKUP(C266,[1]!Location_Data[#Data],2,0)</f>
        <v>Long Beach</v>
      </c>
      <c r="N266" t="str">
        <f>VLOOKUP(D266,[1]!Salespeople_Data[#Data],2,0)</f>
        <v>Martin Perry</v>
      </c>
      <c r="O266" t="str">
        <f>VLOOKUP(E266,[1]!Customer_Data[#Data],2,0)</f>
        <v>Stephen Cook</v>
      </c>
      <c r="P266" s="15">
        <f t="shared" si="24"/>
        <v>2</v>
      </c>
      <c r="Q266">
        <f t="shared" si="25"/>
        <v>5</v>
      </c>
      <c r="R266">
        <f t="shared" si="26"/>
        <v>2020</v>
      </c>
    </row>
    <row r="267" spans="1:18" x14ac:dyDescent="0.25">
      <c r="A267" s="4" t="s">
        <v>710</v>
      </c>
      <c r="B267" s="4" t="s">
        <v>78</v>
      </c>
      <c r="C267" s="4" t="s">
        <v>9</v>
      </c>
      <c r="D267" s="4" t="s">
        <v>257</v>
      </c>
      <c r="E267" s="4" t="s">
        <v>711</v>
      </c>
      <c r="F267" s="5">
        <v>44145</v>
      </c>
      <c r="G267" s="4">
        <v>4</v>
      </c>
      <c r="H267" s="11">
        <f>VLOOKUP(B267,[1]!Product_Data[#Data],4,0)</f>
        <v>1380</v>
      </c>
      <c r="I267" s="11">
        <f>VLOOKUP(B267,[1]!Product_Data[#Data],3,0)</f>
        <v>1090</v>
      </c>
      <c r="J267" s="11">
        <f t="shared" si="27"/>
        <v>4360</v>
      </c>
      <c r="K267" s="11">
        <f t="shared" si="28"/>
        <v>5520</v>
      </c>
      <c r="L267" s="11">
        <f t="shared" si="29"/>
        <v>1160</v>
      </c>
      <c r="M267" t="str">
        <f>VLOOKUP(C267,[1]!Location_Data[#Data],2,0)</f>
        <v>San Mateo</v>
      </c>
      <c r="N267" t="str">
        <f>VLOOKUP(D267,[1]!Salespeople_Data[#Data],2,0)</f>
        <v>Jerry Perry</v>
      </c>
      <c r="O267" t="str">
        <f>VLOOKUP(E267,[1]!Customer_Data[#Data],2,0)</f>
        <v>Jerry Rogers</v>
      </c>
      <c r="P267" s="15">
        <f t="shared" si="24"/>
        <v>3</v>
      </c>
      <c r="Q267">
        <f t="shared" si="25"/>
        <v>11</v>
      </c>
      <c r="R267">
        <f t="shared" si="26"/>
        <v>2020</v>
      </c>
    </row>
    <row r="268" spans="1:18" x14ac:dyDescent="0.25">
      <c r="A268" s="2" t="s">
        <v>712</v>
      </c>
      <c r="B268" s="2" t="s">
        <v>703</v>
      </c>
      <c r="C268" s="2" t="s">
        <v>224</v>
      </c>
      <c r="D268" s="2" t="s">
        <v>136</v>
      </c>
      <c r="E268" s="2" t="s">
        <v>713</v>
      </c>
      <c r="F268" s="3">
        <v>43947</v>
      </c>
      <c r="G268" s="2">
        <v>1</v>
      </c>
      <c r="H268" s="11">
        <f>VLOOKUP(B268,[1]!Product_Data[#Data],4,0)</f>
        <v>530</v>
      </c>
      <c r="I268" s="11">
        <f>VLOOKUP(B268,[1]!Product_Data[#Data],3,0)</f>
        <v>435</v>
      </c>
      <c r="J268" s="11">
        <f t="shared" si="27"/>
        <v>435</v>
      </c>
      <c r="K268" s="11">
        <f t="shared" si="28"/>
        <v>530</v>
      </c>
      <c r="L268" s="11">
        <f t="shared" si="29"/>
        <v>95</v>
      </c>
      <c r="M268" t="str">
        <f>VLOOKUP(C268,[1]!Location_Data[#Data],2,0)</f>
        <v>Huntington Beach</v>
      </c>
      <c r="N268" t="str">
        <f>VLOOKUP(D268,[1]!Salespeople_Data[#Data],2,0)</f>
        <v>Clarence Fox</v>
      </c>
      <c r="O268" t="str">
        <f>VLOOKUP(E268,[1]!Customer_Data[#Data],2,0)</f>
        <v>Earl Franklin</v>
      </c>
      <c r="P268" s="15">
        <f t="shared" si="24"/>
        <v>1</v>
      </c>
      <c r="Q268">
        <f t="shared" si="25"/>
        <v>4</v>
      </c>
      <c r="R268">
        <f t="shared" si="26"/>
        <v>2020</v>
      </c>
    </row>
    <row r="269" spans="1:18" x14ac:dyDescent="0.25">
      <c r="A269" s="4" t="s">
        <v>714</v>
      </c>
      <c r="B269" s="4" t="s">
        <v>560</v>
      </c>
      <c r="C269" s="4" t="s">
        <v>24</v>
      </c>
      <c r="D269" s="4" t="s">
        <v>58</v>
      </c>
      <c r="E269" s="4" t="s">
        <v>676</v>
      </c>
      <c r="F269" s="5">
        <v>43905</v>
      </c>
      <c r="G269" s="4">
        <v>3</v>
      </c>
      <c r="H269" s="11">
        <f>VLOOKUP(B269,[1]!Product_Data[#Data],4,0)</f>
        <v>1809</v>
      </c>
      <c r="I269" s="11">
        <f>VLOOKUP(B269,[1]!Product_Data[#Data],3,0)</f>
        <v>1067</v>
      </c>
      <c r="J269" s="11">
        <f t="shared" si="27"/>
        <v>3201</v>
      </c>
      <c r="K269" s="11">
        <f t="shared" si="28"/>
        <v>5427</v>
      </c>
      <c r="L269" s="11">
        <f t="shared" si="29"/>
        <v>2226</v>
      </c>
      <c r="M269" t="str">
        <f>VLOOKUP(C269,[1]!Location_Data[#Data],2,0)</f>
        <v>Lancaster</v>
      </c>
      <c r="N269" t="str">
        <f>VLOOKUP(D269,[1]!Salespeople_Data[#Data],2,0)</f>
        <v>Christopher Tucker</v>
      </c>
      <c r="O269" t="str">
        <f>VLOOKUP(E269,[1]!Customer_Data[#Data],2,0)</f>
        <v>Steve Sanchez</v>
      </c>
      <c r="P269" s="15">
        <f t="shared" si="24"/>
        <v>1</v>
      </c>
      <c r="Q269">
        <f t="shared" si="25"/>
        <v>3</v>
      </c>
      <c r="R269">
        <f t="shared" si="26"/>
        <v>2020</v>
      </c>
    </row>
    <row r="270" spans="1:18" x14ac:dyDescent="0.25">
      <c r="A270" s="2" t="s">
        <v>715</v>
      </c>
      <c r="B270" s="2" t="s">
        <v>431</v>
      </c>
      <c r="C270" s="2" t="s">
        <v>190</v>
      </c>
      <c r="D270" s="2" t="s">
        <v>141</v>
      </c>
      <c r="E270" s="2" t="s">
        <v>716</v>
      </c>
      <c r="F270" s="3">
        <v>44058</v>
      </c>
      <c r="G270" s="2">
        <v>2</v>
      </c>
      <c r="H270" s="11">
        <f>VLOOKUP(B270,[1]!Product_Data[#Data],4,0)</f>
        <v>290</v>
      </c>
      <c r="I270" s="11">
        <f>VLOOKUP(B270,[1]!Product_Data[#Data],3,0)</f>
        <v>200</v>
      </c>
      <c r="J270" s="11">
        <f t="shared" si="27"/>
        <v>400</v>
      </c>
      <c r="K270" s="11">
        <f t="shared" si="28"/>
        <v>580</v>
      </c>
      <c r="L270" s="11">
        <f t="shared" si="29"/>
        <v>180</v>
      </c>
      <c r="M270" t="str">
        <f>VLOOKUP(C270,[1]!Location_Data[#Data],2,0)</f>
        <v>Oakland</v>
      </c>
      <c r="N270" t="str">
        <f>VLOOKUP(D270,[1]!Salespeople_Data[#Data],2,0)</f>
        <v>Arthur Mccoy</v>
      </c>
      <c r="O270" t="str">
        <f>VLOOKUP(E270,[1]!Customer_Data[#Data],2,0)</f>
        <v>Keith Murphy</v>
      </c>
      <c r="P270" s="15">
        <f t="shared" si="24"/>
        <v>7</v>
      </c>
      <c r="Q270">
        <f t="shared" si="25"/>
        <v>8</v>
      </c>
      <c r="R270">
        <f t="shared" si="26"/>
        <v>2020</v>
      </c>
    </row>
    <row r="271" spans="1:18" x14ac:dyDescent="0.25">
      <c r="A271" s="4" t="s">
        <v>717</v>
      </c>
      <c r="B271" s="4" t="s">
        <v>144</v>
      </c>
      <c r="C271" s="4" t="s">
        <v>242</v>
      </c>
      <c r="D271" s="4" t="s">
        <v>257</v>
      </c>
      <c r="E271" s="4" t="s">
        <v>718</v>
      </c>
      <c r="F271" s="5">
        <v>44070</v>
      </c>
      <c r="G271" s="4">
        <v>1</v>
      </c>
      <c r="H271" s="11">
        <f>VLOOKUP(B271,[1]!Product_Data[#Data],4,0)</f>
        <v>2410</v>
      </c>
      <c r="I271" s="11">
        <f>VLOOKUP(B271,[1]!Product_Data[#Data],3,0)</f>
        <v>1518</v>
      </c>
      <c r="J271" s="11">
        <f t="shared" si="27"/>
        <v>1518</v>
      </c>
      <c r="K271" s="11">
        <f t="shared" si="28"/>
        <v>2410</v>
      </c>
      <c r="L271" s="11">
        <f t="shared" si="29"/>
        <v>892</v>
      </c>
      <c r="M271" t="str">
        <f>VLOOKUP(C271,[1]!Location_Data[#Data],2,0)</f>
        <v>Downey</v>
      </c>
      <c r="N271" t="str">
        <f>VLOOKUP(D271,[1]!Salespeople_Data[#Data],2,0)</f>
        <v>Jerry Perry</v>
      </c>
      <c r="O271" t="str">
        <f>VLOOKUP(E271,[1]!Customer_Data[#Data],2,0)</f>
        <v>Shawn Bishop</v>
      </c>
      <c r="P271" s="15">
        <f t="shared" si="24"/>
        <v>5</v>
      </c>
      <c r="Q271">
        <f t="shared" si="25"/>
        <v>8</v>
      </c>
      <c r="R271">
        <f t="shared" si="26"/>
        <v>2020</v>
      </c>
    </row>
    <row r="272" spans="1:18" x14ac:dyDescent="0.25">
      <c r="A272" s="2" t="s">
        <v>719</v>
      </c>
      <c r="B272" s="2" t="s">
        <v>61</v>
      </c>
      <c r="C272" s="2" t="s">
        <v>322</v>
      </c>
      <c r="D272" s="2" t="s">
        <v>136</v>
      </c>
      <c r="E272" s="2" t="s">
        <v>720</v>
      </c>
      <c r="F272" s="3">
        <v>44057</v>
      </c>
      <c r="G272" s="2">
        <v>1</v>
      </c>
      <c r="H272" s="11">
        <f>VLOOKUP(B272,[1]!Product_Data[#Data],4,0)</f>
        <v>1889</v>
      </c>
      <c r="I272" s="11">
        <f>VLOOKUP(B272,[1]!Product_Data[#Data],3,0)</f>
        <v>945</v>
      </c>
      <c r="J272" s="11">
        <f t="shared" si="27"/>
        <v>945</v>
      </c>
      <c r="K272" s="11">
        <f t="shared" si="28"/>
        <v>1889</v>
      </c>
      <c r="L272" s="11">
        <f t="shared" si="29"/>
        <v>944</v>
      </c>
      <c r="M272" t="str">
        <f>VLOOKUP(C272,[1]!Location_Data[#Data],2,0)</f>
        <v>Rancho Cucamonga</v>
      </c>
      <c r="N272" t="str">
        <f>VLOOKUP(D272,[1]!Salespeople_Data[#Data],2,0)</f>
        <v>Clarence Fox</v>
      </c>
      <c r="O272" t="str">
        <f>VLOOKUP(E272,[1]!Customer_Data[#Data],2,0)</f>
        <v>Adam White</v>
      </c>
      <c r="P272" s="15">
        <f t="shared" si="24"/>
        <v>6</v>
      </c>
      <c r="Q272">
        <f t="shared" si="25"/>
        <v>8</v>
      </c>
      <c r="R272">
        <f t="shared" si="26"/>
        <v>2020</v>
      </c>
    </row>
    <row r="273" spans="1:18" x14ac:dyDescent="0.25">
      <c r="A273" s="4" t="s">
        <v>721</v>
      </c>
      <c r="B273" s="4" t="s">
        <v>33</v>
      </c>
      <c r="C273" s="4" t="s">
        <v>467</v>
      </c>
      <c r="D273" s="4" t="s">
        <v>269</v>
      </c>
      <c r="E273" s="4" t="s">
        <v>722</v>
      </c>
      <c r="F273" s="5">
        <v>43872</v>
      </c>
      <c r="G273" s="4">
        <v>1</v>
      </c>
      <c r="H273" s="11">
        <f>VLOOKUP(B273,[1]!Product_Data[#Data],4,0)</f>
        <v>1582</v>
      </c>
      <c r="I273" s="11">
        <f>VLOOKUP(B273,[1]!Product_Data[#Data],3,0)</f>
        <v>1234</v>
      </c>
      <c r="J273" s="11">
        <f t="shared" si="27"/>
        <v>1234</v>
      </c>
      <c r="K273" s="11">
        <f t="shared" si="28"/>
        <v>1582</v>
      </c>
      <c r="L273" s="11">
        <f t="shared" si="29"/>
        <v>348</v>
      </c>
      <c r="M273" t="str">
        <f>VLOOKUP(C273,[1]!Location_Data[#Data],2,0)</f>
        <v>Garden Grove</v>
      </c>
      <c r="N273" t="str">
        <f>VLOOKUP(D273,[1]!Salespeople_Data[#Data],2,0)</f>
        <v>Kevin Butler</v>
      </c>
      <c r="O273" t="str">
        <f>VLOOKUP(E273,[1]!Customer_Data[#Data],2,0)</f>
        <v>Clarence Cunningham</v>
      </c>
      <c r="P273" s="15">
        <f t="shared" si="24"/>
        <v>3</v>
      </c>
      <c r="Q273">
        <f t="shared" si="25"/>
        <v>2</v>
      </c>
      <c r="R273">
        <f t="shared" si="26"/>
        <v>2020</v>
      </c>
    </row>
    <row r="274" spans="1:18" x14ac:dyDescent="0.25">
      <c r="A274" s="2" t="s">
        <v>723</v>
      </c>
      <c r="B274" s="2" t="s">
        <v>352</v>
      </c>
      <c r="C274" s="2" t="s">
        <v>242</v>
      </c>
      <c r="D274" s="2" t="s">
        <v>101</v>
      </c>
      <c r="E274" s="2" t="s">
        <v>724</v>
      </c>
      <c r="F274" s="3">
        <v>44021</v>
      </c>
      <c r="G274" s="2">
        <v>1</v>
      </c>
      <c r="H274" s="11">
        <f>VLOOKUP(B274,[1]!Product_Data[#Data],4,0)</f>
        <v>203</v>
      </c>
      <c r="I274" s="11">
        <f>VLOOKUP(B274,[1]!Product_Data[#Data],3,0)</f>
        <v>154</v>
      </c>
      <c r="J274" s="11">
        <f t="shared" si="27"/>
        <v>154</v>
      </c>
      <c r="K274" s="11">
        <f t="shared" si="28"/>
        <v>203</v>
      </c>
      <c r="L274" s="11">
        <f t="shared" si="29"/>
        <v>49</v>
      </c>
      <c r="M274" t="str">
        <f>VLOOKUP(C274,[1]!Location_Data[#Data],2,0)</f>
        <v>Downey</v>
      </c>
      <c r="N274" t="str">
        <f>VLOOKUP(D274,[1]!Salespeople_Data[#Data],2,0)</f>
        <v>Scott Clark</v>
      </c>
      <c r="O274" t="str">
        <f>VLOOKUP(E274,[1]!Customer_Data[#Data],2,0)</f>
        <v>Kevin Campbell</v>
      </c>
      <c r="P274" s="15">
        <f t="shared" si="24"/>
        <v>5</v>
      </c>
      <c r="Q274">
        <f t="shared" si="25"/>
        <v>7</v>
      </c>
      <c r="R274">
        <f t="shared" si="26"/>
        <v>2020</v>
      </c>
    </row>
    <row r="275" spans="1:18" x14ac:dyDescent="0.25">
      <c r="A275" s="4" t="s">
        <v>725</v>
      </c>
      <c r="B275" s="4" t="s">
        <v>28</v>
      </c>
      <c r="C275" s="4" t="s">
        <v>174</v>
      </c>
      <c r="D275" s="4" t="s">
        <v>96</v>
      </c>
      <c r="E275" s="4" t="s">
        <v>726</v>
      </c>
      <c r="F275" s="5">
        <v>44030</v>
      </c>
      <c r="G275" s="4">
        <v>4</v>
      </c>
      <c r="H275" s="11">
        <f>VLOOKUP(B275,[1]!Product_Data[#Data],4,0)</f>
        <v>684</v>
      </c>
      <c r="I275" s="11">
        <f>VLOOKUP(B275,[1]!Product_Data[#Data],3,0)</f>
        <v>561</v>
      </c>
      <c r="J275" s="11">
        <f t="shared" si="27"/>
        <v>2244</v>
      </c>
      <c r="K275" s="11">
        <f t="shared" si="28"/>
        <v>2736</v>
      </c>
      <c r="L275" s="11">
        <f t="shared" si="29"/>
        <v>492</v>
      </c>
      <c r="M275" t="str">
        <f>VLOOKUP(C275,[1]!Location_Data[#Data],2,0)</f>
        <v>Norwalk</v>
      </c>
      <c r="N275" t="str">
        <f>VLOOKUP(D275,[1]!Salespeople_Data[#Data],2,0)</f>
        <v>Brian Thomas</v>
      </c>
      <c r="O275" t="str">
        <f>VLOOKUP(E275,[1]!Customer_Data[#Data],2,0)</f>
        <v>Phillip Tucker</v>
      </c>
      <c r="P275" s="15">
        <f t="shared" si="24"/>
        <v>7</v>
      </c>
      <c r="Q275">
        <f t="shared" si="25"/>
        <v>7</v>
      </c>
      <c r="R275">
        <f t="shared" si="26"/>
        <v>2020</v>
      </c>
    </row>
    <row r="276" spans="1:18" x14ac:dyDescent="0.25">
      <c r="A276" s="2" t="s">
        <v>727</v>
      </c>
      <c r="B276" s="2" t="s">
        <v>560</v>
      </c>
      <c r="C276" s="2" t="s">
        <v>253</v>
      </c>
      <c r="D276" s="2" t="s">
        <v>116</v>
      </c>
      <c r="E276" s="2" t="s">
        <v>142</v>
      </c>
      <c r="F276" s="3">
        <v>43890</v>
      </c>
      <c r="G276" s="2">
        <v>3</v>
      </c>
      <c r="H276" s="11">
        <f>VLOOKUP(B276,[1]!Product_Data[#Data],4,0)</f>
        <v>1809</v>
      </c>
      <c r="I276" s="11">
        <f>VLOOKUP(B276,[1]!Product_Data[#Data],3,0)</f>
        <v>1067</v>
      </c>
      <c r="J276" s="11">
        <f t="shared" si="27"/>
        <v>3201</v>
      </c>
      <c r="K276" s="11">
        <f t="shared" si="28"/>
        <v>5427</v>
      </c>
      <c r="L276" s="11">
        <f t="shared" si="29"/>
        <v>2226</v>
      </c>
      <c r="M276" t="str">
        <f>VLOOKUP(C276,[1]!Location_Data[#Data],2,0)</f>
        <v>Bakersfield</v>
      </c>
      <c r="N276" t="str">
        <f>VLOOKUP(D276,[1]!Salespeople_Data[#Data],2,0)</f>
        <v>Roger Ramos</v>
      </c>
      <c r="O276" t="str">
        <f>VLOOKUP(E276,[1]!Customer_Data[#Data],2,0)</f>
        <v>Joshua Romero</v>
      </c>
      <c r="P276" s="15">
        <f t="shared" si="24"/>
        <v>7</v>
      </c>
      <c r="Q276">
        <f t="shared" si="25"/>
        <v>2</v>
      </c>
      <c r="R276">
        <f t="shared" si="26"/>
        <v>2020</v>
      </c>
    </row>
    <row r="277" spans="1:18" x14ac:dyDescent="0.25">
      <c r="A277" s="4" t="s">
        <v>728</v>
      </c>
      <c r="B277" s="4" t="s">
        <v>8</v>
      </c>
      <c r="C277" s="4" t="s">
        <v>467</v>
      </c>
      <c r="D277" s="4" t="s">
        <v>413</v>
      </c>
      <c r="E277" s="4" t="s">
        <v>729</v>
      </c>
      <c r="F277" s="5">
        <v>44038</v>
      </c>
      <c r="G277" s="4">
        <v>1</v>
      </c>
      <c r="H277" s="11">
        <f>VLOOKUP(B277,[1]!Product_Data[#Data],4,0)</f>
        <v>1522</v>
      </c>
      <c r="I277" s="11">
        <f>VLOOKUP(B277,[1]!Product_Data[#Data],3,0)</f>
        <v>791</v>
      </c>
      <c r="J277" s="11">
        <f t="shared" si="27"/>
        <v>791</v>
      </c>
      <c r="K277" s="11">
        <f t="shared" si="28"/>
        <v>1522</v>
      </c>
      <c r="L277" s="11">
        <f t="shared" si="29"/>
        <v>731</v>
      </c>
      <c r="M277" t="str">
        <f>VLOOKUP(C277,[1]!Location_Data[#Data],2,0)</f>
        <v>Garden Grove</v>
      </c>
      <c r="N277" t="str">
        <f>VLOOKUP(D277,[1]!Salespeople_Data[#Data],2,0)</f>
        <v>Kenneth Bradley</v>
      </c>
      <c r="O277" t="str">
        <f>VLOOKUP(E277,[1]!Customer_Data[#Data],2,0)</f>
        <v>Gerald Gray</v>
      </c>
      <c r="P277" s="15">
        <f t="shared" si="24"/>
        <v>1</v>
      </c>
      <c r="Q277">
        <f t="shared" si="25"/>
        <v>7</v>
      </c>
      <c r="R277">
        <f t="shared" si="26"/>
        <v>2020</v>
      </c>
    </row>
    <row r="278" spans="1:18" x14ac:dyDescent="0.25">
      <c r="A278" s="2" t="s">
        <v>730</v>
      </c>
      <c r="B278" s="2" t="s">
        <v>457</v>
      </c>
      <c r="C278" s="2" t="s">
        <v>731</v>
      </c>
      <c r="D278" s="2" t="s">
        <v>15</v>
      </c>
      <c r="E278" s="2" t="s">
        <v>732</v>
      </c>
      <c r="F278" s="3">
        <v>44063</v>
      </c>
      <c r="G278" s="2">
        <v>1</v>
      </c>
      <c r="H278" s="11">
        <f>VLOOKUP(B278,[1]!Product_Data[#Data],4,0)</f>
        <v>947</v>
      </c>
      <c r="I278" s="11">
        <f>VLOOKUP(B278,[1]!Product_Data[#Data],3,0)</f>
        <v>786</v>
      </c>
      <c r="J278" s="11">
        <f t="shared" si="27"/>
        <v>786</v>
      </c>
      <c r="K278" s="11">
        <f t="shared" si="28"/>
        <v>947</v>
      </c>
      <c r="L278" s="11">
        <f t="shared" si="29"/>
        <v>161</v>
      </c>
      <c r="M278" t="str">
        <f>VLOOKUP(C278,[1]!Location_Data[#Data],2,0)</f>
        <v>Costa Mesa</v>
      </c>
      <c r="N278" t="str">
        <f>VLOOKUP(D278,[1]!Salespeople_Data[#Data],2,0)</f>
        <v>Ryan Butler</v>
      </c>
      <c r="O278" t="str">
        <f>VLOOKUP(E278,[1]!Customer_Data[#Data],2,0)</f>
        <v>Victor Rogers</v>
      </c>
      <c r="P278" s="15">
        <f t="shared" si="24"/>
        <v>5</v>
      </c>
      <c r="Q278">
        <f t="shared" si="25"/>
        <v>8</v>
      </c>
      <c r="R278">
        <f t="shared" si="26"/>
        <v>2020</v>
      </c>
    </row>
    <row r="279" spans="1:18" x14ac:dyDescent="0.25">
      <c r="A279" s="4" t="s">
        <v>733</v>
      </c>
      <c r="B279" s="4" t="s">
        <v>600</v>
      </c>
      <c r="C279" s="4" t="s">
        <v>115</v>
      </c>
      <c r="D279" s="4" t="s">
        <v>165</v>
      </c>
      <c r="E279" s="4" t="s">
        <v>734</v>
      </c>
      <c r="F279" s="5">
        <v>44170</v>
      </c>
      <c r="G279" s="4">
        <v>1</v>
      </c>
      <c r="H279" s="11">
        <f>VLOOKUP(B279,[1]!Product_Data[#Data],4,0)</f>
        <v>368</v>
      </c>
      <c r="I279" s="11">
        <f>VLOOKUP(B279,[1]!Product_Data[#Data],3,0)</f>
        <v>269</v>
      </c>
      <c r="J279" s="11">
        <f t="shared" si="27"/>
        <v>269</v>
      </c>
      <c r="K279" s="11">
        <f t="shared" si="28"/>
        <v>368</v>
      </c>
      <c r="L279" s="11">
        <f t="shared" si="29"/>
        <v>99</v>
      </c>
      <c r="M279" t="str">
        <f>VLOOKUP(C279,[1]!Location_Data[#Data],2,0)</f>
        <v>Glendale</v>
      </c>
      <c r="N279" t="str">
        <f>VLOOKUP(D279,[1]!Salespeople_Data[#Data],2,0)</f>
        <v>Joe Sims</v>
      </c>
      <c r="O279" t="str">
        <f>VLOOKUP(E279,[1]!Customer_Data[#Data],2,0)</f>
        <v>Henry Kelley</v>
      </c>
      <c r="P279" s="15">
        <f t="shared" si="24"/>
        <v>7</v>
      </c>
      <c r="Q279">
        <f t="shared" si="25"/>
        <v>12</v>
      </c>
      <c r="R279">
        <f t="shared" si="26"/>
        <v>2020</v>
      </c>
    </row>
    <row r="280" spans="1:18" x14ac:dyDescent="0.25">
      <c r="A280" s="2" t="s">
        <v>735</v>
      </c>
      <c r="B280" s="2" t="s">
        <v>194</v>
      </c>
      <c r="C280" s="2" t="s">
        <v>229</v>
      </c>
      <c r="D280" s="2" t="s">
        <v>216</v>
      </c>
      <c r="E280" s="2" t="s">
        <v>736</v>
      </c>
      <c r="F280" s="3">
        <v>44063</v>
      </c>
      <c r="G280" s="2">
        <v>4</v>
      </c>
      <c r="H280" s="11">
        <f>VLOOKUP(B280,[1]!Product_Data[#Data],4,0)</f>
        <v>1278</v>
      </c>
      <c r="I280" s="11">
        <f>VLOOKUP(B280,[1]!Product_Data[#Data],3,0)</f>
        <v>665</v>
      </c>
      <c r="J280" s="11">
        <f t="shared" si="27"/>
        <v>2660</v>
      </c>
      <c r="K280" s="11">
        <f t="shared" si="28"/>
        <v>5112</v>
      </c>
      <c r="L280" s="11">
        <f t="shared" si="29"/>
        <v>2452</v>
      </c>
      <c r="M280" t="str">
        <f>VLOOKUP(C280,[1]!Location_Data[#Data],2,0)</f>
        <v>San Jose</v>
      </c>
      <c r="N280" t="str">
        <f>VLOOKUP(D280,[1]!Salespeople_Data[#Data],2,0)</f>
        <v>Ernest Wagner</v>
      </c>
      <c r="O280" t="str">
        <f>VLOOKUP(E280,[1]!Customer_Data[#Data],2,0)</f>
        <v>Aaron Carr</v>
      </c>
      <c r="P280" s="15">
        <f t="shared" si="24"/>
        <v>5</v>
      </c>
      <c r="Q280">
        <f t="shared" si="25"/>
        <v>8</v>
      </c>
      <c r="R280">
        <f t="shared" si="26"/>
        <v>2020</v>
      </c>
    </row>
    <row r="281" spans="1:18" x14ac:dyDescent="0.25">
      <c r="A281" s="4" t="s">
        <v>737</v>
      </c>
      <c r="B281" s="4" t="s">
        <v>228</v>
      </c>
      <c r="C281" s="4" t="s">
        <v>392</v>
      </c>
      <c r="D281" s="4" t="s">
        <v>53</v>
      </c>
      <c r="E281" s="4" t="s">
        <v>738</v>
      </c>
      <c r="F281" s="5">
        <v>43862</v>
      </c>
      <c r="G281" s="4">
        <v>1</v>
      </c>
      <c r="H281" s="11">
        <f>VLOOKUP(B281,[1]!Product_Data[#Data],4,0)</f>
        <v>1862</v>
      </c>
      <c r="I281" s="11">
        <f>VLOOKUP(B281,[1]!Product_Data[#Data],3,0)</f>
        <v>1173</v>
      </c>
      <c r="J281" s="11">
        <f t="shared" si="27"/>
        <v>1173</v>
      </c>
      <c r="K281" s="11">
        <f t="shared" si="28"/>
        <v>1862</v>
      </c>
      <c r="L281" s="11">
        <f t="shared" si="29"/>
        <v>689</v>
      </c>
      <c r="M281" t="str">
        <f>VLOOKUP(C281,[1]!Location_Data[#Data],2,0)</f>
        <v>Visalia</v>
      </c>
      <c r="N281" t="str">
        <f>VLOOKUP(D281,[1]!Salespeople_Data[#Data],2,0)</f>
        <v>Scott Mason</v>
      </c>
      <c r="O281" t="str">
        <f>VLOOKUP(E281,[1]!Customer_Data[#Data],2,0)</f>
        <v>Carlos Reed</v>
      </c>
      <c r="P281" s="15">
        <f t="shared" si="24"/>
        <v>7</v>
      </c>
      <c r="Q281">
        <f t="shared" si="25"/>
        <v>2</v>
      </c>
      <c r="R281">
        <f t="shared" si="26"/>
        <v>2020</v>
      </c>
    </row>
    <row r="282" spans="1:18" x14ac:dyDescent="0.25">
      <c r="A282" s="2" t="s">
        <v>739</v>
      </c>
      <c r="B282" s="2" t="s">
        <v>275</v>
      </c>
      <c r="C282" s="2" t="s">
        <v>145</v>
      </c>
      <c r="D282" s="2" t="s">
        <v>345</v>
      </c>
      <c r="E282" s="2" t="s">
        <v>740</v>
      </c>
      <c r="F282" s="3">
        <v>44122</v>
      </c>
      <c r="G282" s="2">
        <v>3</v>
      </c>
      <c r="H282" s="11">
        <f>VLOOKUP(B282,[1]!Product_Data[#Data],4,0)</f>
        <v>2353</v>
      </c>
      <c r="I282" s="11">
        <f>VLOOKUP(B282,[1]!Product_Data[#Data],3,0)</f>
        <v>1788</v>
      </c>
      <c r="J282" s="11">
        <f t="shared" si="27"/>
        <v>5364</v>
      </c>
      <c r="K282" s="11">
        <f t="shared" si="28"/>
        <v>7059</v>
      </c>
      <c r="L282" s="11">
        <f t="shared" si="29"/>
        <v>1695</v>
      </c>
      <c r="M282" t="str">
        <f>VLOOKUP(C282,[1]!Location_Data[#Data],2,0)</f>
        <v>Santa Maria</v>
      </c>
      <c r="N282" t="str">
        <f>VLOOKUP(D282,[1]!Salespeople_Data[#Data],2,0)</f>
        <v>Larry Marshall</v>
      </c>
      <c r="O282" t="str">
        <f>VLOOKUP(E282,[1]!Customer_Data[#Data],2,0)</f>
        <v>Jeremy Schmidt</v>
      </c>
      <c r="P282" s="15">
        <f t="shared" si="24"/>
        <v>1</v>
      </c>
      <c r="Q282">
        <f t="shared" si="25"/>
        <v>10</v>
      </c>
      <c r="R282">
        <f t="shared" si="26"/>
        <v>2020</v>
      </c>
    </row>
    <row r="283" spans="1:18" x14ac:dyDescent="0.25">
      <c r="A283" s="4" t="s">
        <v>741</v>
      </c>
      <c r="B283" s="4" t="s">
        <v>389</v>
      </c>
      <c r="C283" s="4" t="s">
        <v>276</v>
      </c>
      <c r="D283" s="4" t="s">
        <v>101</v>
      </c>
      <c r="E283" s="4" t="s">
        <v>742</v>
      </c>
      <c r="F283" s="5">
        <v>43863</v>
      </c>
      <c r="G283" s="4">
        <v>3</v>
      </c>
      <c r="H283" s="11">
        <f>VLOOKUP(B283,[1]!Product_Data[#Data],4,0)</f>
        <v>1367</v>
      </c>
      <c r="I283" s="11">
        <f>VLOOKUP(B283,[1]!Product_Data[#Data],3,0)</f>
        <v>984</v>
      </c>
      <c r="J283" s="11">
        <f t="shared" si="27"/>
        <v>2952</v>
      </c>
      <c r="K283" s="11">
        <f t="shared" si="28"/>
        <v>4101</v>
      </c>
      <c r="L283" s="11">
        <f t="shared" si="29"/>
        <v>1149</v>
      </c>
      <c r="M283" t="str">
        <f>VLOOKUP(C283,[1]!Location_Data[#Data],2,0)</f>
        <v>Orange</v>
      </c>
      <c r="N283" t="str">
        <f>VLOOKUP(D283,[1]!Salespeople_Data[#Data],2,0)</f>
        <v>Scott Clark</v>
      </c>
      <c r="O283" t="str">
        <f>VLOOKUP(E283,[1]!Customer_Data[#Data],2,0)</f>
        <v>Joe Rose</v>
      </c>
      <c r="P283" s="15">
        <f t="shared" si="24"/>
        <v>1</v>
      </c>
      <c r="Q283">
        <f t="shared" si="25"/>
        <v>2</v>
      </c>
      <c r="R283">
        <f t="shared" si="26"/>
        <v>2020</v>
      </c>
    </row>
    <row r="284" spans="1:18" x14ac:dyDescent="0.25">
      <c r="A284" s="2" t="s">
        <v>743</v>
      </c>
      <c r="B284" s="2" t="s">
        <v>99</v>
      </c>
      <c r="C284" s="2" t="s">
        <v>490</v>
      </c>
      <c r="D284" s="2" t="s">
        <v>49</v>
      </c>
      <c r="E284" s="2" t="s">
        <v>353</v>
      </c>
      <c r="F284" s="3">
        <v>44195</v>
      </c>
      <c r="G284" s="2">
        <v>1</v>
      </c>
      <c r="H284" s="11">
        <f>VLOOKUP(B284,[1]!Product_Data[#Data],4,0)</f>
        <v>1708</v>
      </c>
      <c r="I284" s="11">
        <f>VLOOKUP(B284,[1]!Product_Data[#Data],3,0)</f>
        <v>871</v>
      </c>
      <c r="J284" s="11">
        <f t="shared" si="27"/>
        <v>871</v>
      </c>
      <c r="K284" s="11">
        <f t="shared" si="28"/>
        <v>1708</v>
      </c>
      <c r="L284" s="11">
        <f t="shared" si="29"/>
        <v>837</v>
      </c>
      <c r="M284" t="str">
        <f>VLOOKUP(C284,[1]!Location_Data[#Data],2,0)</f>
        <v>Temecula</v>
      </c>
      <c r="N284" t="str">
        <f>VLOOKUP(D284,[1]!Salespeople_Data[#Data],2,0)</f>
        <v>Walter Cook</v>
      </c>
      <c r="O284" t="str">
        <f>VLOOKUP(E284,[1]!Customer_Data[#Data],2,0)</f>
        <v>Jimmy Wood</v>
      </c>
      <c r="P284" s="15">
        <f t="shared" si="24"/>
        <v>4</v>
      </c>
      <c r="Q284">
        <f t="shared" si="25"/>
        <v>12</v>
      </c>
      <c r="R284">
        <f t="shared" si="26"/>
        <v>2020</v>
      </c>
    </row>
    <row r="285" spans="1:18" x14ac:dyDescent="0.25">
      <c r="A285" s="4" t="s">
        <v>744</v>
      </c>
      <c r="B285" s="4" t="s">
        <v>61</v>
      </c>
      <c r="C285" s="4" t="s">
        <v>195</v>
      </c>
      <c r="D285" s="4" t="s">
        <v>49</v>
      </c>
      <c r="E285" s="4" t="s">
        <v>745</v>
      </c>
      <c r="F285" s="5">
        <v>43852</v>
      </c>
      <c r="G285" s="4">
        <v>3</v>
      </c>
      <c r="H285" s="11">
        <f>VLOOKUP(B285,[1]!Product_Data[#Data],4,0)</f>
        <v>1889</v>
      </c>
      <c r="I285" s="11">
        <f>VLOOKUP(B285,[1]!Product_Data[#Data],3,0)</f>
        <v>945</v>
      </c>
      <c r="J285" s="11">
        <f t="shared" si="27"/>
        <v>2835</v>
      </c>
      <c r="K285" s="11">
        <f t="shared" si="28"/>
        <v>5667</v>
      </c>
      <c r="L285" s="11">
        <f t="shared" si="29"/>
        <v>2832</v>
      </c>
      <c r="M285" t="str">
        <f>VLOOKUP(C285,[1]!Location_Data[#Data],2,0)</f>
        <v>Pomona</v>
      </c>
      <c r="N285" t="str">
        <f>VLOOKUP(D285,[1]!Salespeople_Data[#Data],2,0)</f>
        <v>Walter Cook</v>
      </c>
      <c r="O285" t="str">
        <f>VLOOKUP(E285,[1]!Customer_Data[#Data],2,0)</f>
        <v>Andrew Graham</v>
      </c>
      <c r="P285" s="15">
        <f t="shared" si="24"/>
        <v>4</v>
      </c>
      <c r="Q285">
        <f t="shared" si="25"/>
        <v>1</v>
      </c>
      <c r="R285">
        <f t="shared" si="26"/>
        <v>2020</v>
      </c>
    </row>
    <row r="286" spans="1:18" x14ac:dyDescent="0.25">
      <c r="A286" s="2" t="s">
        <v>746</v>
      </c>
      <c r="B286" s="2" t="s">
        <v>403</v>
      </c>
      <c r="C286" s="2" t="s">
        <v>195</v>
      </c>
      <c r="D286" s="2" t="s">
        <v>216</v>
      </c>
      <c r="E286" s="2" t="s">
        <v>637</v>
      </c>
      <c r="F286" s="3">
        <v>44109</v>
      </c>
      <c r="G286" s="2">
        <v>3</v>
      </c>
      <c r="H286" s="11">
        <f>VLOOKUP(B286,[1]!Product_Data[#Data],4,0)</f>
        <v>392</v>
      </c>
      <c r="I286" s="11">
        <f>VLOOKUP(B286,[1]!Product_Data[#Data],3,0)</f>
        <v>255</v>
      </c>
      <c r="J286" s="11">
        <f t="shared" si="27"/>
        <v>765</v>
      </c>
      <c r="K286" s="11">
        <f t="shared" si="28"/>
        <v>1176</v>
      </c>
      <c r="L286" s="11">
        <f t="shared" si="29"/>
        <v>411</v>
      </c>
      <c r="M286" t="str">
        <f>VLOOKUP(C286,[1]!Location_Data[#Data],2,0)</f>
        <v>Pomona</v>
      </c>
      <c r="N286" t="str">
        <f>VLOOKUP(D286,[1]!Salespeople_Data[#Data],2,0)</f>
        <v>Ernest Wagner</v>
      </c>
      <c r="O286" t="str">
        <f>VLOOKUP(E286,[1]!Customer_Data[#Data],2,0)</f>
        <v>Stephen Reynolds</v>
      </c>
      <c r="P286" s="15">
        <f t="shared" si="24"/>
        <v>2</v>
      </c>
      <c r="Q286">
        <f t="shared" si="25"/>
        <v>10</v>
      </c>
      <c r="R286">
        <f t="shared" si="26"/>
        <v>2020</v>
      </c>
    </row>
    <row r="287" spans="1:18" x14ac:dyDescent="0.25">
      <c r="A287" s="4" t="s">
        <v>747</v>
      </c>
      <c r="B287" s="4" t="s">
        <v>173</v>
      </c>
      <c r="C287" s="4" t="s">
        <v>229</v>
      </c>
      <c r="D287" s="4" t="s">
        <v>35</v>
      </c>
      <c r="E287" s="4" t="s">
        <v>748</v>
      </c>
      <c r="F287" s="5">
        <v>43990</v>
      </c>
      <c r="G287" s="4">
        <v>2</v>
      </c>
      <c r="H287" s="11">
        <f>VLOOKUP(B287,[1]!Product_Data[#Data],4,0)</f>
        <v>2005</v>
      </c>
      <c r="I287" s="11">
        <f>VLOOKUP(B287,[1]!Product_Data[#Data],3,0)</f>
        <v>1223</v>
      </c>
      <c r="J287" s="11">
        <f t="shared" si="27"/>
        <v>2446</v>
      </c>
      <c r="K287" s="11">
        <f t="shared" si="28"/>
        <v>4010</v>
      </c>
      <c r="L287" s="11">
        <f t="shared" si="29"/>
        <v>1564</v>
      </c>
      <c r="M287" t="str">
        <f>VLOOKUP(C287,[1]!Location_Data[#Data],2,0)</f>
        <v>San Jose</v>
      </c>
      <c r="N287" t="str">
        <f>VLOOKUP(D287,[1]!Salespeople_Data[#Data],2,0)</f>
        <v>Charles Harper</v>
      </c>
      <c r="O287" t="str">
        <f>VLOOKUP(E287,[1]!Customer_Data[#Data],2,0)</f>
        <v>Eric Moore</v>
      </c>
      <c r="P287" s="15">
        <f t="shared" si="24"/>
        <v>2</v>
      </c>
      <c r="Q287">
        <f t="shared" si="25"/>
        <v>6</v>
      </c>
      <c r="R287">
        <f t="shared" si="26"/>
        <v>2020</v>
      </c>
    </row>
    <row r="288" spans="1:18" x14ac:dyDescent="0.25">
      <c r="A288" s="2" t="s">
        <v>749</v>
      </c>
      <c r="B288" s="2" t="s">
        <v>348</v>
      </c>
      <c r="C288" s="2" t="s">
        <v>362</v>
      </c>
      <c r="D288" s="2" t="s">
        <v>96</v>
      </c>
      <c r="E288" s="2" t="s">
        <v>750</v>
      </c>
      <c r="F288" s="3">
        <v>43971</v>
      </c>
      <c r="G288" s="2">
        <v>1</v>
      </c>
      <c r="H288" s="11">
        <f>VLOOKUP(B288,[1]!Product_Data[#Data],4,0)</f>
        <v>603</v>
      </c>
      <c r="I288" s="11">
        <f>VLOOKUP(B288,[1]!Product_Data[#Data],3,0)</f>
        <v>416</v>
      </c>
      <c r="J288" s="11">
        <f t="shared" si="27"/>
        <v>416</v>
      </c>
      <c r="K288" s="11">
        <f t="shared" si="28"/>
        <v>603</v>
      </c>
      <c r="L288" s="11">
        <f t="shared" si="29"/>
        <v>187</v>
      </c>
      <c r="M288" t="str">
        <f>VLOOKUP(C288,[1]!Location_Data[#Data],2,0)</f>
        <v>San Bernardino</v>
      </c>
      <c r="N288" t="str">
        <f>VLOOKUP(D288,[1]!Salespeople_Data[#Data],2,0)</f>
        <v>Brian Thomas</v>
      </c>
      <c r="O288" t="str">
        <f>VLOOKUP(E288,[1]!Customer_Data[#Data],2,0)</f>
        <v>Andrew Burns</v>
      </c>
      <c r="P288" s="15">
        <f t="shared" si="24"/>
        <v>4</v>
      </c>
      <c r="Q288">
        <f t="shared" si="25"/>
        <v>5</v>
      </c>
      <c r="R288">
        <f t="shared" si="26"/>
        <v>2020</v>
      </c>
    </row>
    <row r="289" spans="1:18" x14ac:dyDescent="0.25">
      <c r="A289" s="4" t="s">
        <v>751</v>
      </c>
      <c r="B289" s="4" t="s">
        <v>752</v>
      </c>
      <c r="C289" s="4" t="s">
        <v>229</v>
      </c>
      <c r="D289" s="4" t="s">
        <v>87</v>
      </c>
      <c r="E289" s="4" t="s">
        <v>753</v>
      </c>
      <c r="F289" s="5">
        <v>43973</v>
      </c>
      <c r="G289" s="4">
        <v>1</v>
      </c>
      <c r="H289" s="11">
        <f>VLOOKUP(B289,[1]!Product_Data[#Data],4,0)</f>
        <v>95</v>
      </c>
      <c r="I289" s="11">
        <f>VLOOKUP(B289,[1]!Product_Data[#Data],3,0)</f>
        <v>61</v>
      </c>
      <c r="J289" s="11">
        <f t="shared" si="27"/>
        <v>61</v>
      </c>
      <c r="K289" s="11">
        <f t="shared" si="28"/>
        <v>95</v>
      </c>
      <c r="L289" s="11">
        <f t="shared" si="29"/>
        <v>34</v>
      </c>
      <c r="M289" t="str">
        <f>VLOOKUP(C289,[1]!Location_Data[#Data],2,0)</f>
        <v>San Jose</v>
      </c>
      <c r="N289" t="str">
        <f>VLOOKUP(D289,[1]!Salespeople_Data[#Data],2,0)</f>
        <v>Martin Perry</v>
      </c>
      <c r="O289" t="str">
        <f>VLOOKUP(E289,[1]!Customer_Data[#Data],2,0)</f>
        <v>Benjamin Carter</v>
      </c>
      <c r="P289" s="15">
        <f t="shared" si="24"/>
        <v>6</v>
      </c>
      <c r="Q289">
        <f t="shared" si="25"/>
        <v>5</v>
      </c>
      <c r="R289">
        <f t="shared" si="26"/>
        <v>2020</v>
      </c>
    </row>
    <row r="290" spans="1:18" x14ac:dyDescent="0.25">
      <c r="A290" s="2" t="s">
        <v>754</v>
      </c>
      <c r="B290" s="2" t="s">
        <v>219</v>
      </c>
      <c r="C290" s="2" t="s">
        <v>135</v>
      </c>
      <c r="D290" s="2" t="s">
        <v>216</v>
      </c>
      <c r="E290" s="2" t="s">
        <v>755</v>
      </c>
      <c r="F290" s="3">
        <v>43943</v>
      </c>
      <c r="G290" s="2">
        <v>2</v>
      </c>
      <c r="H290" s="11">
        <f>VLOOKUP(B290,[1]!Product_Data[#Data],4,0)</f>
        <v>561</v>
      </c>
      <c r="I290" s="11">
        <f>VLOOKUP(B290,[1]!Product_Data[#Data],3,0)</f>
        <v>421</v>
      </c>
      <c r="J290" s="11">
        <f t="shared" si="27"/>
        <v>842</v>
      </c>
      <c r="K290" s="11">
        <f t="shared" si="28"/>
        <v>1122</v>
      </c>
      <c r="L290" s="11">
        <f t="shared" si="29"/>
        <v>280</v>
      </c>
      <c r="M290" t="str">
        <f>VLOOKUP(C290,[1]!Location_Data[#Data],2,0)</f>
        <v>Oxnard</v>
      </c>
      <c r="N290" t="str">
        <f>VLOOKUP(D290,[1]!Salespeople_Data[#Data],2,0)</f>
        <v>Ernest Wagner</v>
      </c>
      <c r="O290" t="str">
        <f>VLOOKUP(E290,[1]!Customer_Data[#Data],2,0)</f>
        <v>William Hawkins</v>
      </c>
      <c r="P290" s="15">
        <f t="shared" si="24"/>
        <v>4</v>
      </c>
      <c r="Q290">
        <f t="shared" si="25"/>
        <v>4</v>
      </c>
      <c r="R290">
        <f t="shared" si="26"/>
        <v>2020</v>
      </c>
    </row>
    <row r="291" spans="1:18" x14ac:dyDescent="0.25">
      <c r="A291" s="4" t="s">
        <v>756</v>
      </c>
      <c r="B291" s="4" t="s">
        <v>352</v>
      </c>
      <c r="C291" s="4" t="s">
        <v>643</v>
      </c>
      <c r="D291" s="4" t="s">
        <v>96</v>
      </c>
      <c r="E291" s="4" t="s">
        <v>757</v>
      </c>
      <c r="F291" s="5">
        <v>43859</v>
      </c>
      <c r="G291" s="4">
        <v>1</v>
      </c>
      <c r="H291" s="11">
        <f>VLOOKUP(B291,[1]!Product_Data[#Data],4,0)</f>
        <v>203</v>
      </c>
      <c r="I291" s="11">
        <f>VLOOKUP(B291,[1]!Product_Data[#Data],3,0)</f>
        <v>154</v>
      </c>
      <c r="J291" s="11">
        <f t="shared" si="27"/>
        <v>154</v>
      </c>
      <c r="K291" s="11">
        <f t="shared" si="28"/>
        <v>203</v>
      </c>
      <c r="L291" s="11">
        <f t="shared" si="29"/>
        <v>49</v>
      </c>
      <c r="M291" t="str">
        <f>VLOOKUP(C291,[1]!Location_Data[#Data],2,0)</f>
        <v>Hayward</v>
      </c>
      <c r="N291" t="str">
        <f>VLOOKUP(D291,[1]!Salespeople_Data[#Data],2,0)</f>
        <v>Brian Thomas</v>
      </c>
      <c r="O291" t="str">
        <f>VLOOKUP(E291,[1]!Customer_Data[#Data],2,0)</f>
        <v>Paul Carpenter</v>
      </c>
      <c r="P291" s="15">
        <f t="shared" si="24"/>
        <v>4</v>
      </c>
      <c r="Q291">
        <f t="shared" si="25"/>
        <v>1</v>
      </c>
      <c r="R291">
        <f t="shared" si="26"/>
        <v>2020</v>
      </c>
    </row>
    <row r="292" spans="1:18" x14ac:dyDescent="0.25">
      <c r="A292" s="2" t="s">
        <v>758</v>
      </c>
      <c r="B292" s="2" t="s">
        <v>256</v>
      </c>
      <c r="C292" s="2" t="s">
        <v>44</v>
      </c>
      <c r="D292" s="2" t="s">
        <v>136</v>
      </c>
      <c r="E292" s="2" t="s">
        <v>759</v>
      </c>
      <c r="F292" s="3">
        <v>44190</v>
      </c>
      <c r="G292" s="2">
        <v>1</v>
      </c>
      <c r="H292" s="11">
        <f>VLOOKUP(B292,[1]!Product_Data[#Data],4,0)</f>
        <v>596</v>
      </c>
      <c r="I292" s="11">
        <f>VLOOKUP(B292,[1]!Product_Data[#Data],3,0)</f>
        <v>358</v>
      </c>
      <c r="J292" s="11">
        <f t="shared" si="27"/>
        <v>358</v>
      </c>
      <c r="K292" s="11">
        <f t="shared" si="28"/>
        <v>596</v>
      </c>
      <c r="L292" s="11">
        <f t="shared" si="29"/>
        <v>238</v>
      </c>
      <c r="M292" t="str">
        <f>VLOOKUP(C292,[1]!Location_Data[#Data],2,0)</f>
        <v>Moreno Valley</v>
      </c>
      <c r="N292" t="str">
        <f>VLOOKUP(D292,[1]!Salespeople_Data[#Data],2,0)</f>
        <v>Clarence Fox</v>
      </c>
      <c r="O292" t="str">
        <f>VLOOKUP(E292,[1]!Customer_Data[#Data],2,0)</f>
        <v>William Franklin</v>
      </c>
      <c r="P292" s="15">
        <f t="shared" si="24"/>
        <v>6</v>
      </c>
      <c r="Q292">
        <f t="shared" si="25"/>
        <v>12</v>
      </c>
      <c r="R292">
        <f t="shared" si="26"/>
        <v>2020</v>
      </c>
    </row>
    <row r="293" spans="1:18" x14ac:dyDescent="0.25">
      <c r="A293" s="4" t="s">
        <v>760</v>
      </c>
      <c r="B293" s="4" t="s">
        <v>600</v>
      </c>
      <c r="C293" s="4" t="s">
        <v>253</v>
      </c>
      <c r="D293" s="4" t="s">
        <v>80</v>
      </c>
      <c r="E293" s="4" t="s">
        <v>761</v>
      </c>
      <c r="F293" s="5">
        <v>43957</v>
      </c>
      <c r="G293" s="4">
        <v>1</v>
      </c>
      <c r="H293" s="11">
        <f>VLOOKUP(B293,[1]!Product_Data[#Data],4,0)</f>
        <v>368</v>
      </c>
      <c r="I293" s="11">
        <f>VLOOKUP(B293,[1]!Product_Data[#Data],3,0)</f>
        <v>269</v>
      </c>
      <c r="J293" s="11">
        <f t="shared" si="27"/>
        <v>269</v>
      </c>
      <c r="K293" s="11">
        <f t="shared" si="28"/>
        <v>368</v>
      </c>
      <c r="L293" s="11">
        <f t="shared" si="29"/>
        <v>99</v>
      </c>
      <c r="M293" t="str">
        <f>VLOOKUP(C293,[1]!Location_Data[#Data],2,0)</f>
        <v>Bakersfield</v>
      </c>
      <c r="N293" t="str">
        <f>VLOOKUP(D293,[1]!Salespeople_Data[#Data],2,0)</f>
        <v>Henry Nelson</v>
      </c>
      <c r="O293" t="str">
        <f>VLOOKUP(E293,[1]!Customer_Data[#Data],2,0)</f>
        <v>Thomas Sims</v>
      </c>
      <c r="P293" s="15">
        <f t="shared" si="24"/>
        <v>4</v>
      </c>
      <c r="Q293">
        <f t="shared" si="25"/>
        <v>5</v>
      </c>
      <c r="R293">
        <f t="shared" si="26"/>
        <v>2020</v>
      </c>
    </row>
    <row r="294" spans="1:18" x14ac:dyDescent="0.25">
      <c r="A294" s="2" t="s">
        <v>762</v>
      </c>
      <c r="B294" s="2" t="s">
        <v>189</v>
      </c>
      <c r="C294" s="2" t="s">
        <v>34</v>
      </c>
      <c r="D294" s="2" t="s">
        <v>447</v>
      </c>
      <c r="E294" s="2" t="s">
        <v>92</v>
      </c>
      <c r="F294" s="3">
        <v>44030</v>
      </c>
      <c r="G294" s="2">
        <v>1</v>
      </c>
      <c r="H294" s="11">
        <f>VLOOKUP(B294,[1]!Product_Data[#Data],4,0)</f>
        <v>1783</v>
      </c>
      <c r="I294" s="11">
        <f>VLOOKUP(B294,[1]!Product_Data[#Data],3,0)</f>
        <v>1516</v>
      </c>
      <c r="J294" s="11">
        <f t="shared" si="27"/>
        <v>1516</v>
      </c>
      <c r="K294" s="11">
        <f t="shared" si="28"/>
        <v>1783</v>
      </c>
      <c r="L294" s="11">
        <f t="shared" si="29"/>
        <v>267</v>
      </c>
      <c r="M294" t="str">
        <f>VLOOKUP(C294,[1]!Location_Data[#Data],2,0)</f>
        <v>Inglewood</v>
      </c>
      <c r="N294" t="str">
        <f>VLOOKUP(D294,[1]!Salespeople_Data[#Data],2,0)</f>
        <v>Howard Sims</v>
      </c>
      <c r="O294" t="str">
        <f>VLOOKUP(E294,[1]!Customer_Data[#Data],2,0)</f>
        <v>Charles Hughes</v>
      </c>
      <c r="P294" s="15">
        <f t="shared" si="24"/>
        <v>7</v>
      </c>
      <c r="Q294">
        <f t="shared" si="25"/>
        <v>7</v>
      </c>
      <c r="R294">
        <f t="shared" si="26"/>
        <v>2020</v>
      </c>
    </row>
    <row r="295" spans="1:18" x14ac:dyDescent="0.25">
      <c r="A295" s="4" t="s">
        <v>763</v>
      </c>
      <c r="B295" s="4" t="s">
        <v>275</v>
      </c>
      <c r="C295" s="4" t="s">
        <v>731</v>
      </c>
      <c r="D295" s="4" t="s">
        <v>87</v>
      </c>
      <c r="E295" s="4" t="s">
        <v>764</v>
      </c>
      <c r="F295" s="5">
        <v>43840</v>
      </c>
      <c r="G295" s="4">
        <v>1</v>
      </c>
      <c r="H295" s="11">
        <f>VLOOKUP(B295,[1]!Product_Data[#Data],4,0)</f>
        <v>2353</v>
      </c>
      <c r="I295" s="11">
        <f>VLOOKUP(B295,[1]!Product_Data[#Data],3,0)</f>
        <v>1788</v>
      </c>
      <c r="J295" s="11">
        <f t="shared" si="27"/>
        <v>1788</v>
      </c>
      <c r="K295" s="11">
        <f t="shared" si="28"/>
        <v>2353</v>
      </c>
      <c r="L295" s="11">
        <f t="shared" si="29"/>
        <v>565</v>
      </c>
      <c r="M295" t="str">
        <f>VLOOKUP(C295,[1]!Location_Data[#Data],2,0)</f>
        <v>Costa Mesa</v>
      </c>
      <c r="N295" t="str">
        <f>VLOOKUP(D295,[1]!Salespeople_Data[#Data],2,0)</f>
        <v>Martin Perry</v>
      </c>
      <c r="O295" t="str">
        <f>VLOOKUP(E295,[1]!Customer_Data[#Data],2,0)</f>
        <v>Ronald Bradley</v>
      </c>
      <c r="P295" s="15">
        <f t="shared" si="24"/>
        <v>6</v>
      </c>
      <c r="Q295">
        <f t="shared" si="25"/>
        <v>1</v>
      </c>
      <c r="R295">
        <f t="shared" si="26"/>
        <v>2020</v>
      </c>
    </row>
    <row r="296" spans="1:18" x14ac:dyDescent="0.25">
      <c r="A296" s="2" t="s">
        <v>765</v>
      </c>
      <c r="B296" s="2" t="s">
        <v>495</v>
      </c>
      <c r="C296" s="2" t="s">
        <v>70</v>
      </c>
      <c r="D296" s="2" t="s">
        <v>15</v>
      </c>
      <c r="E296" s="2" t="s">
        <v>766</v>
      </c>
      <c r="F296" s="3">
        <v>44038</v>
      </c>
      <c r="G296" s="2">
        <v>2</v>
      </c>
      <c r="H296" s="11">
        <f>VLOOKUP(B296,[1]!Product_Data[#Data],4,0)</f>
        <v>1467</v>
      </c>
      <c r="I296" s="11">
        <f>VLOOKUP(B296,[1]!Product_Data[#Data],3,0)</f>
        <v>807</v>
      </c>
      <c r="J296" s="11">
        <f t="shared" si="27"/>
        <v>1614</v>
      </c>
      <c r="K296" s="11">
        <f t="shared" si="28"/>
        <v>2934</v>
      </c>
      <c r="L296" s="11">
        <f t="shared" si="29"/>
        <v>1320</v>
      </c>
      <c r="M296" t="str">
        <f>VLOOKUP(C296,[1]!Location_Data[#Data],2,0)</f>
        <v>Clovis</v>
      </c>
      <c r="N296" t="str">
        <f>VLOOKUP(D296,[1]!Salespeople_Data[#Data],2,0)</f>
        <v>Ryan Butler</v>
      </c>
      <c r="O296" t="str">
        <f>VLOOKUP(E296,[1]!Customer_Data[#Data],2,0)</f>
        <v>Ryan Bailey</v>
      </c>
      <c r="P296" s="15">
        <f t="shared" si="24"/>
        <v>1</v>
      </c>
      <c r="Q296">
        <f t="shared" si="25"/>
        <v>7</v>
      </c>
      <c r="R296">
        <f t="shared" si="26"/>
        <v>2020</v>
      </c>
    </row>
    <row r="297" spans="1:18" x14ac:dyDescent="0.25">
      <c r="A297" s="4" t="s">
        <v>767</v>
      </c>
      <c r="B297" s="4" t="s">
        <v>47</v>
      </c>
      <c r="C297" s="4" t="s">
        <v>115</v>
      </c>
      <c r="D297" s="4" t="s">
        <v>345</v>
      </c>
      <c r="E297" s="4" t="s">
        <v>768</v>
      </c>
      <c r="F297" s="5">
        <v>43997</v>
      </c>
      <c r="G297" s="4">
        <v>1</v>
      </c>
      <c r="H297" s="11">
        <f>VLOOKUP(B297,[1]!Product_Data[#Data],4,0)</f>
        <v>1812</v>
      </c>
      <c r="I297" s="11">
        <f>VLOOKUP(B297,[1]!Product_Data[#Data],3,0)</f>
        <v>1305</v>
      </c>
      <c r="J297" s="11">
        <f t="shared" si="27"/>
        <v>1305</v>
      </c>
      <c r="K297" s="11">
        <f t="shared" si="28"/>
        <v>1812</v>
      </c>
      <c r="L297" s="11">
        <f t="shared" si="29"/>
        <v>507</v>
      </c>
      <c r="M297" t="str">
        <f>VLOOKUP(C297,[1]!Location_Data[#Data],2,0)</f>
        <v>Glendale</v>
      </c>
      <c r="N297" t="str">
        <f>VLOOKUP(D297,[1]!Salespeople_Data[#Data],2,0)</f>
        <v>Larry Marshall</v>
      </c>
      <c r="O297" t="str">
        <f>VLOOKUP(E297,[1]!Customer_Data[#Data],2,0)</f>
        <v>Victor Hughes</v>
      </c>
      <c r="P297" s="15">
        <f t="shared" si="24"/>
        <v>2</v>
      </c>
      <c r="Q297">
        <f t="shared" si="25"/>
        <v>6</v>
      </c>
      <c r="R297">
        <f t="shared" si="26"/>
        <v>2020</v>
      </c>
    </row>
    <row r="298" spans="1:18" x14ac:dyDescent="0.25">
      <c r="A298" s="2" t="s">
        <v>769</v>
      </c>
      <c r="B298" s="2" t="s">
        <v>219</v>
      </c>
      <c r="C298" s="2" t="s">
        <v>19</v>
      </c>
      <c r="D298" s="2" t="s">
        <v>20</v>
      </c>
      <c r="E298" s="2" t="s">
        <v>770</v>
      </c>
      <c r="F298" s="3">
        <v>44124</v>
      </c>
      <c r="G298" s="2">
        <v>1</v>
      </c>
      <c r="H298" s="11">
        <f>VLOOKUP(B298,[1]!Product_Data[#Data],4,0)</f>
        <v>561</v>
      </c>
      <c r="I298" s="11">
        <f>VLOOKUP(B298,[1]!Product_Data[#Data],3,0)</f>
        <v>421</v>
      </c>
      <c r="J298" s="11">
        <f t="shared" si="27"/>
        <v>421</v>
      </c>
      <c r="K298" s="11">
        <f t="shared" si="28"/>
        <v>561</v>
      </c>
      <c r="L298" s="11">
        <f t="shared" si="29"/>
        <v>140</v>
      </c>
      <c r="M298" t="str">
        <f>VLOOKUP(C298,[1]!Location_Data[#Data],2,0)</f>
        <v>Berkeley</v>
      </c>
      <c r="N298" t="str">
        <f>VLOOKUP(D298,[1]!Salespeople_Data[#Data],2,0)</f>
        <v>Joshua Cook</v>
      </c>
      <c r="O298" t="str">
        <f>VLOOKUP(E298,[1]!Customer_Data[#Data],2,0)</f>
        <v>Roger Alexander</v>
      </c>
      <c r="P298" s="15">
        <f t="shared" si="24"/>
        <v>3</v>
      </c>
      <c r="Q298">
        <f t="shared" si="25"/>
        <v>10</v>
      </c>
      <c r="R298">
        <f t="shared" si="26"/>
        <v>2020</v>
      </c>
    </row>
    <row r="299" spans="1:18" x14ac:dyDescent="0.25">
      <c r="A299" s="4" t="s">
        <v>771</v>
      </c>
      <c r="B299" s="4" t="s">
        <v>210</v>
      </c>
      <c r="C299" s="4" t="s">
        <v>331</v>
      </c>
      <c r="D299" s="4" t="s">
        <v>96</v>
      </c>
      <c r="E299" s="4" t="s">
        <v>772</v>
      </c>
      <c r="F299" s="5">
        <v>43934</v>
      </c>
      <c r="G299" s="4">
        <v>1</v>
      </c>
      <c r="H299" s="11">
        <f>VLOOKUP(B299,[1]!Product_Data[#Data],4,0)</f>
        <v>458</v>
      </c>
      <c r="I299" s="11">
        <f>VLOOKUP(B299,[1]!Product_Data[#Data],3,0)</f>
        <v>376</v>
      </c>
      <c r="J299" s="11">
        <f t="shared" si="27"/>
        <v>376</v>
      </c>
      <c r="K299" s="11">
        <f t="shared" si="28"/>
        <v>458</v>
      </c>
      <c r="L299" s="11">
        <f t="shared" si="29"/>
        <v>82</v>
      </c>
      <c r="M299" t="str">
        <f>VLOOKUP(C299,[1]!Location_Data[#Data],2,0)</f>
        <v>Sunnyvale</v>
      </c>
      <c r="N299" t="str">
        <f>VLOOKUP(D299,[1]!Salespeople_Data[#Data],2,0)</f>
        <v>Brian Thomas</v>
      </c>
      <c r="O299" t="str">
        <f>VLOOKUP(E299,[1]!Customer_Data[#Data],2,0)</f>
        <v>Antonio Green</v>
      </c>
      <c r="P299" s="15">
        <f t="shared" si="24"/>
        <v>2</v>
      </c>
      <c r="Q299">
        <f t="shared" si="25"/>
        <v>4</v>
      </c>
      <c r="R299">
        <f t="shared" si="26"/>
        <v>2020</v>
      </c>
    </row>
    <row r="300" spans="1:18" x14ac:dyDescent="0.25">
      <c r="A300" s="2" t="s">
        <v>773</v>
      </c>
      <c r="B300" s="2" t="s">
        <v>260</v>
      </c>
      <c r="C300" s="2" t="s">
        <v>220</v>
      </c>
      <c r="D300" s="2" t="s">
        <v>71</v>
      </c>
      <c r="E300" s="2" t="s">
        <v>774</v>
      </c>
      <c r="F300" s="3">
        <v>44179</v>
      </c>
      <c r="G300" s="2">
        <v>1</v>
      </c>
      <c r="H300" s="11">
        <f>VLOOKUP(B300,[1]!Product_Data[#Data],4,0)</f>
        <v>502</v>
      </c>
      <c r="I300" s="11">
        <f>VLOOKUP(B300,[1]!Product_Data[#Data],3,0)</f>
        <v>296</v>
      </c>
      <c r="J300" s="11">
        <f t="shared" si="27"/>
        <v>296</v>
      </c>
      <c r="K300" s="11">
        <f t="shared" si="28"/>
        <v>502</v>
      </c>
      <c r="L300" s="11">
        <f t="shared" si="29"/>
        <v>206</v>
      </c>
      <c r="M300" t="str">
        <f>VLOOKUP(C300,[1]!Location_Data[#Data],2,0)</f>
        <v>Modesto</v>
      </c>
      <c r="N300" t="str">
        <f>VLOOKUP(D300,[1]!Salespeople_Data[#Data],2,0)</f>
        <v>Gary Rodriguez</v>
      </c>
      <c r="O300" t="str">
        <f>VLOOKUP(E300,[1]!Customer_Data[#Data],2,0)</f>
        <v>Douglas Kennedy</v>
      </c>
      <c r="P300" s="15">
        <f t="shared" si="24"/>
        <v>2</v>
      </c>
      <c r="Q300">
        <f t="shared" si="25"/>
        <v>12</v>
      </c>
      <c r="R300">
        <f t="shared" si="26"/>
        <v>2020</v>
      </c>
    </row>
    <row r="301" spans="1:18" x14ac:dyDescent="0.25">
      <c r="A301" s="4" t="s">
        <v>775</v>
      </c>
      <c r="B301" s="4" t="s">
        <v>245</v>
      </c>
      <c r="C301" s="4" t="s">
        <v>377</v>
      </c>
      <c r="D301" s="4" t="s">
        <v>191</v>
      </c>
      <c r="E301" s="4" t="s">
        <v>76</v>
      </c>
      <c r="F301" s="5">
        <v>44057</v>
      </c>
      <c r="G301" s="4">
        <v>1</v>
      </c>
      <c r="H301" s="11">
        <f>VLOOKUP(B301,[1]!Product_Data[#Data],4,0)</f>
        <v>818</v>
      </c>
      <c r="I301" s="11">
        <f>VLOOKUP(B301,[1]!Product_Data[#Data],3,0)</f>
        <v>450</v>
      </c>
      <c r="J301" s="11">
        <f t="shared" si="27"/>
        <v>450</v>
      </c>
      <c r="K301" s="11">
        <f t="shared" si="28"/>
        <v>818</v>
      </c>
      <c r="L301" s="11">
        <f t="shared" si="29"/>
        <v>368</v>
      </c>
      <c r="M301" t="str">
        <f>VLOOKUP(C301,[1]!Location_Data[#Data],2,0)</f>
        <v>San Diego</v>
      </c>
      <c r="N301" t="str">
        <f>VLOOKUP(D301,[1]!Salespeople_Data[#Data],2,0)</f>
        <v>Robert Reed</v>
      </c>
      <c r="O301" t="str">
        <f>VLOOKUP(E301,[1]!Customer_Data[#Data],2,0)</f>
        <v>Donald Andrews</v>
      </c>
      <c r="P301" s="15">
        <f t="shared" si="24"/>
        <v>6</v>
      </c>
      <c r="Q301">
        <f t="shared" si="25"/>
        <v>8</v>
      </c>
      <c r="R301">
        <f t="shared" si="26"/>
        <v>2020</v>
      </c>
    </row>
    <row r="302" spans="1:18" x14ac:dyDescent="0.25">
      <c r="A302" s="2" t="s">
        <v>776</v>
      </c>
      <c r="B302" s="2" t="s">
        <v>228</v>
      </c>
      <c r="C302" s="2" t="s">
        <v>246</v>
      </c>
      <c r="D302" s="2" t="s">
        <v>298</v>
      </c>
      <c r="E302" s="2" t="s">
        <v>617</v>
      </c>
      <c r="F302" s="3">
        <v>44036</v>
      </c>
      <c r="G302" s="2">
        <v>1</v>
      </c>
      <c r="H302" s="11">
        <f>VLOOKUP(B302,[1]!Product_Data[#Data],4,0)</f>
        <v>1862</v>
      </c>
      <c r="I302" s="11">
        <f>VLOOKUP(B302,[1]!Product_Data[#Data],3,0)</f>
        <v>1173</v>
      </c>
      <c r="J302" s="11">
        <f t="shared" si="27"/>
        <v>1173</v>
      </c>
      <c r="K302" s="11">
        <f t="shared" si="28"/>
        <v>1862</v>
      </c>
      <c r="L302" s="11">
        <f t="shared" si="29"/>
        <v>689</v>
      </c>
      <c r="M302" t="str">
        <f>VLOOKUP(C302,[1]!Location_Data[#Data],2,0)</f>
        <v>San Francisco</v>
      </c>
      <c r="N302" t="str">
        <f>VLOOKUP(D302,[1]!Salespeople_Data[#Data],2,0)</f>
        <v>Kenneth Fields</v>
      </c>
      <c r="O302" t="str">
        <f>VLOOKUP(E302,[1]!Customer_Data[#Data],2,0)</f>
        <v>Henry Harper</v>
      </c>
      <c r="P302" s="15">
        <f t="shared" si="24"/>
        <v>6</v>
      </c>
      <c r="Q302">
        <f t="shared" si="25"/>
        <v>7</v>
      </c>
      <c r="R302">
        <f t="shared" si="26"/>
        <v>2020</v>
      </c>
    </row>
    <row r="303" spans="1:18" x14ac:dyDescent="0.25">
      <c r="A303" s="4" t="s">
        <v>777</v>
      </c>
      <c r="B303" s="4" t="s">
        <v>600</v>
      </c>
      <c r="C303" s="4" t="s">
        <v>120</v>
      </c>
      <c r="D303" s="4" t="s">
        <v>141</v>
      </c>
      <c r="E303" s="4" t="s">
        <v>171</v>
      </c>
      <c r="F303" s="5">
        <v>44167</v>
      </c>
      <c r="G303" s="4">
        <v>1</v>
      </c>
      <c r="H303" s="11">
        <f>VLOOKUP(B303,[1]!Product_Data[#Data],4,0)</f>
        <v>368</v>
      </c>
      <c r="I303" s="11">
        <f>VLOOKUP(B303,[1]!Product_Data[#Data],3,0)</f>
        <v>269</v>
      </c>
      <c r="J303" s="11">
        <f t="shared" si="27"/>
        <v>269</v>
      </c>
      <c r="K303" s="11">
        <f t="shared" si="28"/>
        <v>368</v>
      </c>
      <c r="L303" s="11">
        <f t="shared" si="29"/>
        <v>99</v>
      </c>
      <c r="M303" t="str">
        <f>VLOOKUP(C303,[1]!Location_Data[#Data],2,0)</f>
        <v>Elk Grove</v>
      </c>
      <c r="N303" t="str">
        <f>VLOOKUP(D303,[1]!Salespeople_Data[#Data],2,0)</f>
        <v>Arthur Mccoy</v>
      </c>
      <c r="O303" t="str">
        <f>VLOOKUP(E303,[1]!Customer_Data[#Data],2,0)</f>
        <v>Eugene Weaver</v>
      </c>
      <c r="P303" s="15">
        <f t="shared" si="24"/>
        <v>4</v>
      </c>
      <c r="Q303">
        <f t="shared" si="25"/>
        <v>12</v>
      </c>
      <c r="R303">
        <f t="shared" si="26"/>
        <v>2020</v>
      </c>
    </row>
    <row r="304" spans="1:18" x14ac:dyDescent="0.25">
      <c r="A304" s="2" t="s">
        <v>778</v>
      </c>
      <c r="B304" s="2" t="s">
        <v>352</v>
      </c>
      <c r="C304" s="2" t="s">
        <v>643</v>
      </c>
      <c r="D304" s="2" t="s">
        <v>216</v>
      </c>
      <c r="E304" s="2" t="s">
        <v>779</v>
      </c>
      <c r="F304" s="3">
        <v>43930</v>
      </c>
      <c r="G304" s="2">
        <v>1</v>
      </c>
      <c r="H304" s="11">
        <f>VLOOKUP(B304,[1]!Product_Data[#Data],4,0)</f>
        <v>203</v>
      </c>
      <c r="I304" s="11">
        <f>VLOOKUP(B304,[1]!Product_Data[#Data],3,0)</f>
        <v>154</v>
      </c>
      <c r="J304" s="11">
        <f t="shared" si="27"/>
        <v>154</v>
      </c>
      <c r="K304" s="11">
        <f t="shared" si="28"/>
        <v>203</v>
      </c>
      <c r="L304" s="11">
        <f t="shared" si="29"/>
        <v>49</v>
      </c>
      <c r="M304" t="str">
        <f>VLOOKUP(C304,[1]!Location_Data[#Data],2,0)</f>
        <v>Hayward</v>
      </c>
      <c r="N304" t="str">
        <f>VLOOKUP(D304,[1]!Salespeople_Data[#Data],2,0)</f>
        <v>Ernest Wagner</v>
      </c>
      <c r="O304" t="str">
        <f>VLOOKUP(E304,[1]!Customer_Data[#Data],2,0)</f>
        <v>Matthew Walker</v>
      </c>
      <c r="P304" s="15">
        <f t="shared" si="24"/>
        <v>5</v>
      </c>
      <c r="Q304">
        <f t="shared" si="25"/>
        <v>4</v>
      </c>
      <c r="R304">
        <f t="shared" si="26"/>
        <v>2020</v>
      </c>
    </row>
    <row r="305" spans="1:18" x14ac:dyDescent="0.25">
      <c r="A305" s="4" t="s">
        <v>780</v>
      </c>
      <c r="B305" s="4" t="s">
        <v>348</v>
      </c>
      <c r="C305" s="4" t="s">
        <v>349</v>
      </c>
      <c r="D305" s="4" t="s">
        <v>170</v>
      </c>
      <c r="E305" s="4" t="s">
        <v>781</v>
      </c>
      <c r="F305" s="5">
        <v>43854</v>
      </c>
      <c r="G305" s="4">
        <v>1</v>
      </c>
      <c r="H305" s="11">
        <f>VLOOKUP(B305,[1]!Product_Data[#Data],4,0)</f>
        <v>603</v>
      </c>
      <c r="I305" s="11">
        <f>VLOOKUP(B305,[1]!Product_Data[#Data],3,0)</f>
        <v>416</v>
      </c>
      <c r="J305" s="11">
        <f t="shared" si="27"/>
        <v>416</v>
      </c>
      <c r="K305" s="11">
        <f t="shared" si="28"/>
        <v>603</v>
      </c>
      <c r="L305" s="11">
        <f t="shared" si="29"/>
        <v>187</v>
      </c>
      <c r="M305" t="str">
        <f>VLOOKUP(C305,[1]!Location_Data[#Data],2,0)</f>
        <v>Santa Clara</v>
      </c>
      <c r="N305" t="str">
        <f>VLOOKUP(D305,[1]!Salespeople_Data[#Data],2,0)</f>
        <v>Sean Miller</v>
      </c>
      <c r="O305" t="str">
        <f>VLOOKUP(E305,[1]!Customer_Data[#Data],2,0)</f>
        <v>Kenneth Simpson</v>
      </c>
      <c r="P305" s="15">
        <f t="shared" si="24"/>
        <v>6</v>
      </c>
      <c r="Q305">
        <f t="shared" si="25"/>
        <v>1</v>
      </c>
      <c r="R305">
        <f t="shared" si="26"/>
        <v>2020</v>
      </c>
    </row>
    <row r="306" spans="1:18" x14ac:dyDescent="0.25">
      <c r="A306" s="2" t="s">
        <v>782</v>
      </c>
      <c r="B306" s="2" t="s">
        <v>256</v>
      </c>
      <c r="C306" s="2" t="s">
        <v>48</v>
      </c>
      <c r="D306" s="2" t="s">
        <v>308</v>
      </c>
      <c r="E306" s="2" t="s">
        <v>147</v>
      </c>
      <c r="F306" s="3">
        <v>43926</v>
      </c>
      <c r="G306" s="2">
        <v>1</v>
      </c>
      <c r="H306" s="11">
        <f>VLOOKUP(B306,[1]!Product_Data[#Data],4,0)</f>
        <v>596</v>
      </c>
      <c r="I306" s="11">
        <f>VLOOKUP(B306,[1]!Product_Data[#Data],3,0)</f>
        <v>358</v>
      </c>
      <c r="J306" s="11">
        <f t="shared" si="27"/>
        <v>358</v>
      </c>
      <c r="K306" s="11">
        <f t="shared" si="28"/>
        <v>596</v>
      </c>
      <c r="L306" s="11">
        <f t="shared" si="29"/>
        <v>238</v>
      </c>
      <c r="M306" t="str">
        <f>VLOOKUP(C306,[1]!Location_Data[#Data],2,0)</f>
        <v>Rialto</v>
      </c>
      <c r="N306" t="str">
        <f>VLOOKUP(D306,[1]!Salespeople_Data[#Data],2,0)</f>
        <v>Fred Robertson</v>
      </c>
      <c r="O306" t="str">
        <f>VLOOKUP(E306,[1]!Customer_Data[#Data],2,0)</f>
        <v>Steven Owens</v>
      </c>
      <c r="P306" s="15">
        <f t="shared" si="24"/>
        <v>1</v>
      </c>
      <c r="Q306">
        <f t="shared" si="25"/>
        <v>4</v>
      </c>
      <c r="R306">
        <f t="shared" si="26"/>
        <v>2020</v>
      </c>
    </row>
    <row r="307" spans="1:18" x14ac:dyDescent="0.25">
      <c r="A307" s="4" t="s">
        <v>783</v>
      </c>
      <c r="B307" s="4" t="s">
        <v>271</v>
      </c>
      <c r="C307" s="4" t="s">
        <v>362</v>
      </c>
      <c r="D307" s="4" t="s">
        <v>264</v>
      </c>
      <c r="E307" s="4" t="s">
        <v>784</v>
      </c>
      <c r="F307" s="5">
        <v>43885</v>
      </c>
      <c r="G307" s="4">
        <v>2</v>
      </c>
      <c r="H307" s="11">
        <f>VLOOKUP(B307,[1]!Product_Data[#Data],4,0)</f>
        <v>1587</v>
      </c>
      <c r="I307" s="11">
        <f>VLOOKUP(B307,[1]!Product_Data[#Data],3,0)</f>
        <v>1301</v>
      </c>
      <c r="J307" s="11">
        <f t="shared" si="27"/>
        <v>2602</v>
      </c>
      <c r="K307" s="11">
        <f t="shared" si="28"/>
        <v>3174</v>
      </c>
      <c r="L307" s="11">
        <f t="shared" si="29"/>
        <v>572</v>
      </c>
      <c r="M307" t="str">
        <f>VLOOKUP(C307,[1]!Location_Data[#Data],2,0)</f>
        <v>San Bernardino</v>
      </c>
      <c r="N307" t="str">
        <f>VLOOKUP(D307,[1]!Salespeople_Data[#Data],2,0)</f>
        <v>Ernest Wheeler</v>
      </c>
      <c r="O307" t="str">
        <f>VLOOKUP(E307,[1]!Customer_Data[#Data],2,0)</f>
        <v>Terry Morris</v>
      </c>
      <c r="P307" s="15">
        <f t="shared" si="24"/>
        <v>2</v>
      </c>
      <c r="Q307">
        <f t="shared" si="25"/>
        <v>2</v>
      </c>
      <c r="R307">
        <f t="shared" si="26"/>
        <v>2020</v>
      </c>
    </row>
    <row r="308" spans="1:18" x14ac:dyDescent="0.25">
      <c r="A308" s="2" t="s">
        <v>785</v>
      </c>
      <c r="B308" s="2" t="s">
        <v>668</v>
      </c>
      <c r="C308" s="2" t="s">
        <v>355</v>
      </c>
      <c r="D308" s="2" t="s">
        <v>359</v>
      </c>
      <c r="E308" s="2" t="s">
        <v>786</v>
      </c>
      <c r="F308" s="3">
        <v>44072</v>
      </c>
      <c r="G308" s="2">
        <v>2</v>
      </c>
      <c r="H308" s="11">
        <f>VLOOKUP(B308,[1]!Product_Data[#Data],4,0)</f>
        <v>181</v>
      </c>
      <c r="I308" s="11">
        <f>VLOOKUP(B308,[1]!Product_Data[#Data],3,0)</f>
        <v>130</v>
      </c>
      <c r="J308" s="11">
        <f t="shared" si="27"/>
        <v>260</v>
      </c>
      <c r="K308" s="11">
        <f t="shared" si="28"/>
        <v>362</v>
      </c>
      <c r="L308" s="11">
        <f t="shared" si="29"/>
        <v>102</v>
      </c>
      <c r="M308" t="str">
        <f>VLOOKUP(C308,[1]!Location_Data[#Data],2,0)</f>
        <v>Burbank</v>
      </c>
      <c r="N308" t="str">
        <f>VLOOKUP(D308,[1]!Salespeople_Data[#Data],2,0)</f>
        <v>Eugene Holmes</v>
      </c>
      <c r="O308" t="str">
        <f>VLOOKUP(E308,[1]!Customer_Data[#Data],2,0)</f>
        <v>Christopher Arnold</v>
      </c>
      <c r="P308" s="15">
        <f t="shared" si="24"/>
        <v>7</v>
      </c>
      <c r="Q308">
        <f t="shared" si="25"/>
        <v>8</v>
      </c>
      <c r="R308">
        <f t="shared" si="26"/>
        <v>2020</v>
      </c>
    </row>
    <row r="309" spans="1:18" x14ac:dyDescent="0.25">
      <c r="A309" s="4" t="s">
        <v>787</v>
      </c>
      <c r="B309" s="4" t="s">
        <v>189</v>
      </c>
      <c r="C309" s="4" t="s">
        <v>115</v>
      </c>
      <c r="D309" s="4" t="s">
        <v>101</v>
      </c>
      <c r="E309" s="4" t="s">
        <v>788</v>
      </c>
      <c r="F309" s="5">
        <v>44158</v>
      </c>
      <c r="G309" s="4">
        <v>3</v>
      </c>
      <c r="H309" s="11">
        <f>VLOOKUP(B309,[1]!Product_Data[#Data],4,0)</f>
        <v>1783</v>
      </c>
      <c r="I309" s="11">
        <f>VLOOKUP(B309,[1]!Product_Data[#Data],3,0)</f>
        <v>1516</v>
      </c>
      <c r="J309" s="11">
        <f t="shared" si="27"/>
        <v>4548</v>
      </c>
      <c r="K309" s="11">
        <f t="shared" si="28"/>
        <v>5349</v>
      </c>
      <c r="L309" s="11">
        <f t="shared" si="29"/>
        <v>801</v>
      </c>
      <c r="M309" t="str">
        <f>VLOOKUP(C309,[1]!Location_Data[#Data],2,0)</f>
        <v>Glendale</v>
      </c>
      <c r="N309" t="str">
        <f>VLOOKUP(D309,[1]!Salespeople_Data[#Data],2,0)</f>
        <v>Scott Clark</v>
      </c>
      <c r="O309" t="str">
        <f>VLOOKUP(E309,[1]!Customer_Data[#Data],2,0)</f>
        <v>Albert Young</v>
      </c>
      <c r="P309" s="15">
        <f t="shared" si="24"/>
        <v>2</v>
      </c>
      <c r="Q309">
        <f t="shared" si="25"/>
        <v>11</v>
      </c>
      <c r="R309">
        <f t="shared" si="26"/>
        <v>2020</v>
      </c>
    </row>
    <row r="310" spans="1:18" x14ac:dyDescent="0.25">
      <c r="A310" s="2" t="s">
        <v>789</v>
      </c>
      <c r="B310" s="2" t="s">
        <v>33</v>
      </c>
      <c r="C310" s="2" t="s">
        <v>110</v>
      </c>
      <c r="D310" s="2" t="s">
        <v>25</v>
      </c>
      <c r="E310" s="2" t="s">
        <v>187</v>
      </c>
      <c r="F310" s="3">
        <v>44173</v>
      </c>
      <c r="G310" s="2">
        <v>1</v>
      </c>
      <c r="H310" s="11">
        <f>VLOOKUP(B310,[1]!Product_Data[#Data],4,0)</f>
        <v>1582</v>
      </c>
      <c r="I310" s="11">
        <f>VLOOKUP(B310,[1]!Product_Data[#Data],3,0)</f>
        <v>1234</v>
      </c>
      <c r="J310" s="11">
        <f t="shared" si="27"/>
        <v>1234</v>
      </c>
      <c r="K310" s="11">
        <f t="shared" si="28"/>
        <v>1582</v>
      </c>
      <c r="L310" s="11">
        <f t="shared" si="29"/>
        <v>348</v>
      </c>
      <c r="M310" t="str">
        <f>VLOOKUP(C310,[1]!Location_Data[#Data],2,0)</f>
        <v>Richmond</v>
      </c>
      <c r="N310" t="str">
        <f>VLOOKUP(D310,[1]!Salespeople_Data[#Data],2,0)</f>
        <v>Brian Davis</v>
      </c>
      <c r="O310" t="str">
        <f>VLOOKUP(E310,[1]!Customer_Data[#Data],2,0)</f>
        <v>Harry Hudson</v>
      </c>
      <c r="P310" s="15">
        <f t="shared" si="24"/>
        <v>3</v>
      </c>
      <c r="Q310">
        <f t="shared" si="25"/>
        <v>12</v>
      </c>
      <c r="R310">
        <f t="shared" si="26"/>
        <v>2020</v>
      </c>
    </row>
    <row r="311" spans="1:18" x14ac:dyDescent="0.25">
      <c r="A311" s="4" t="s">
        <v>790</v>
      </c>
      <c r="B311" s="4" t="s">
        <v>352</v>
      </c>
      <c r="C311" s="4" t="s">
        <v>224</v>
      </c>
      <c r="D311" s="4" t="s">
        <v>212</v>
      </c>
      <c r="E311" s="4" t="s">
        <v>791</v>
      </c>
      <c r="F311" s="5">
        <v>43945</v>
      </c>
      <c r="G311" s="4">
        <v>4</v>
      </c>
      <c r="H311" s="11">
        <f>VLOOKUP(B311,[1]!Product_Data[#Data],4,0)</f>
        <v>203</v>
      </c>
      <c r="I311" s="11">
        <f>VLOOKUP(B311,[1]!Product_Data[#Data],3,0)</f>
        <v>154</v>
      </c>
      <c r="J311" s="11">
        <f t="shared" si="27"/>
        <v>616</v>
      </c>
      <c r="K311" s="11">
        <f t="shared" si="28"/>
        <v>812</v>
      </c>
      <c r="L311" s="11">
        <f t="shared" si="29"/>
        <v>196</v>
      </c>
      <c r="M311" t="str">
        <f>VLOOKUP(C311,[1]!Location_Data[#Data],2,0)</f>
        <v>Huntington Beach</v>
      </c>
      <c r="N311" t="str">
        <f>VLOOKUP(D311,[1]!Salespeople_Data[#Data],2,0)</f>
        <v>Ronald Reed</v>
      </c>
      <c r="O311" t="str">
        <f>VLOOKUP(E311,[1]!Customer_Data[#Data],2,0)</f>
        <v>Jason Gray</v>
      </c>
      <c r="P311" s="15">
        <f t="shared" si="24"/>
        <v>6</v>
      </c>
      <c r="Q311">
        <f t="shared" si="25"/>
        <v>4</v>
      </c>
      <c r="R311">
        <f t="shared" si="26"/>
        <v>2020</v>
      </c>
    </row>
    <row r="312" spans="1:18" x14ac:dyDescent="0.25">
      <c r="A312" s="2" t="s">
        <v>792</v>
      </c>
      <c r="B312" s="2" t="s">
        <v>114</v>
      </c>
      <c r="C312" s="2" t="s">
        <v>120</v>
      </c>
      <c r="D312" s="2" t="s">
        <v>75</v>
      </c>
      <c r="E312" s="2" t="s">
        <v>445</v>
      </c>
      <c r="F312" s="3">
        <v>43976</v>
      </c>
      <c r="G312" s="2">
        <v>1</v>
      </c>
      <c r="H312" s="11">
        <f>VLOOKUP(B312,[1]!Product_Data[#Data],4,0)</f>
        <v>545</v>
      </c>
      <c r="I312" s="11">
        <f>VLOOKUP(B312,[1]!Product_Data[#Data],3,0)</f>
        <v>425</v>
      </c>
      <c r="J312" s="11">
        <f t="shared" si="27"/>
        <v>425</v>
      </c>
      <c r="K312" s="11">
        <f t="shared" si="28"/>
        <v>545</v>
      </c>
      <c r="L312" s="11">
        <f t="shared" si="29"/>
        <v>120</v>
      </c>
      <c r="M312" t="str">
        <f>VLOOKUP(C312,[1]!Location_Data[#Data],2,0)</f>
        <v>Elk Grove</v>
      </c>
      <c r="N312" t="str">
        <f>VLOOKUP(D312,[1]!Salespeople_Data[#Data],2,0)</f>
        <v>Roger Robertson</v>
      </c>
      <c r="O312" t="str">
        <f>VLOOKUP(E312,[1]!Customer_Data[#Data],2,0)</f>
        <v>Lawrence Rogers</v>
      </c>
      <c r="P312" s="15">
        <f t="shared" si="24"/>
        <v>2</v>
      </c>
      <c r="Q312">
        <f t="shared" si="25"/>
        <v>5</v>
      </c>
      <c r="R312">
        <f t="shared" si="26"/>
        <v>2020</v>
      </c>
    </row>
    <row r="313" spans="1:18" x14ac:dyDescent="0.25">
      <c r="A313" s="4" t="s">
        <v>793</v>
      </c>
      <c r="B313" s="4" t="s">
        <v>177</v>
      </c>
      <c r="C313" s="4" t="s">
        <v>120</v>
      </c>
      <c r="D313" s="4" t="s">
        <v>87</v>
      </c>
      <c r="E313" s="4" t="s">
        <v>387</v>
      </c>
      <c r="F313" s="5">
        <v>43856</v>
      </c>
      <c r="G313" s="4">
        <v>1</v>
      </c>
      <c r="H313" s="11">
        <f>VLOOKUP(B313,[1]!Product_Data[#Data],4,0)</f>
        <v>2497</v>
      </c>
      <c r="I313" s="11">
        <f>VLOOKUP(B313,[1]!Product_Data[#Data],3,0)</f>
        <v>1473</v>
      </c>
      <c r="J313" s="11">
        <f t="shared" si="27"/>
        <v>1473</v>
      </c>
      <c r="K313" s="11">
        <f t="shared" si="28"/>
        <v>2497</v>
      </c>
      <c r="L313" s="11">
        <f t="shared" si="29"/>
        <v>1024</v>
      </c>
      <c r="M313" t="str">
        <f>VLOOKUP(C313,[1]!Location_Data[#Data],2,0)</f>
        <v>Elk Grove</v>
      </c>
      <c r="N313" t="str">
        <f>VLOOKUP(D313,[1]!Salespeople_Data[#Data],2,0)</f>
        <v>Martin Perry</v>
      </c>
      <c r="O313" t="str">
        <f>VLOOKUP(E313,[1]!Customer_Data[#Data],2,0)</f>
        <v>Ralph Jacobs</v>
      </c>
      <c r="P313" s="15">
        <f t="shared" si="24"/>
        <v>1</v>
      </c>
      <c r="Q313">
        <f t="shared" si="25"/>
        <v>1</v>
      </c>
      <c r="R313">
        <f t="shared" si="26"/>
        <v>2020</v>
      </c>
    </row>
    <row r="314" spans="1:18" x14ac:dyDescent="0.25">
      <c r="A314" s="2" t="s">
        <v>794</v>
      </c>
      <c r="B314" s="2" t="s">
        <v>321</v>
      </c>
      <c r="C314" s="2" t="s">
        <v>62</v>
      </c>
      <c r="D314" s="2" t="s">
        <v>75</v>
      </c>
      <c r="E314" s="2" t="s">
        <v>175</v>
      </c>
      <c r="F314" s="3">
        <v>43929</v>
      </c>
      <c r="G314" s="2">
        <v>1</v>
      </c>
      <c r="H314" s="11">
        <f>VLOOKUP(B314,[1]!Product_Data[#Data],4,0)</f>
        <v>2391</v>
      </c>
      <c r="I314" s="11">
        <f>VLOOKUP(B314,[1]!Product_Data[#Data],3,0)</f>
        <v>1291</v>
      </c>
      <c r="J314" s="11">
        <f t="shared" si="27"/>
        <v>1291</v>
      </c>
      <c r="K314" s="11">
        <f t="shared" si="28"/>
        <v>2391</v>
      </c>
      <c r="L314" s="11">
        <f t="shared" si="29"/>
        <v>1100</v>
      </c>
      <c r="M314" t="str">
        <f>VLOOKUP(C314,[1]!Location_Data[#Data],2,0)</f>
        <v>Fairfield</v>
      </c>
      <c r="N314" t="str">
        <f>VLOOKUP(D314,[1]!Salespeople_Data[#Data],2,0)</f>
        <v>Roger Robertson</v>
      </c>
      <c r="O314" t="str">
        <f>VLOOKUP(E314,[1]!Customer_Data[#Data],2,0)</f>
        <v>Bobby Jackson</v>
      </c>
      <c r="P314" s="15">
        <f t="shared" si="24"/>
        <v>4</v>
      </c>
      <c r="Q314">
        <f t="shared" si="25"/>
        <v>4</v>
      </c>
      <c r="R314">
        <f t="shared" si="26"/>
        <v>2020</v>
      </c>
    </row>
    <row r="315" spans="1:18" x14ac:dyDescent="0.25">
      <c r="A315" s="4" t="s">
        <v>795</v>
      </c>
      <c r="B315" s="4" t="s">
        <v>796</v>
      </c>
      <c r="C315" s="4" t="s">
        <v>570</v>
      </c>
      <c r="D315" s="4" t="s">
        <v>216</v>
      </c>
      <c r="E315" s="4" t="s">
        <v>797</v>
      </c>
      <c r="F315" s="5">
        <v>43964</v>
      </c>
      <c r="G315" s="4">
        <v>2</v>
      </c>
      <c r="H315" s="11">
        <f>VLOOKUP(B315,[1]!Product_Data[#Data],4,0)</f>
        <v>1103</v>
      </c>
      <c r="I315" s="11">
        <f>VLOOKUP(B315,[1]!Product_Data[#Data],3,0)</f>
        <v>838</v>
      </c>
      <c r="J315" s="11">
        <f t="shared" si="27"/>
        <v>1676</v>
      </c>
      <c r="K315" s="11">
        <f t="shared" si="28"/>
        <v>2206</v>
      </c>
      <c r="L315" s="11">
        <f t="shared" si="29"/>
        <v>530</v>
      </c>
      <c r="M315" t="str">
        <f>VLOOKUP(C315,[1]!Location_Data[#Data],2,0)</f>
        <v>Fresno</v>
      </c>
      <c r="N315" t="str">
        <f>VLOOKUP(D315,[1]!Salespeople_Data[#Data],2,0)</f>
        <v>Ernest Wagner</v>
      </c>
      <c r="O315" t="str">
        <f>VLOOKUP(E315,[1]!Customer_Data[#Data],2,0)</f>
        <v>Peter Meyer</v>
      </c>
      <c r="P315" s="15">
        <f t="shared" si="24"/>
        <v>4</v>
      </c>
      <c r="Q315">
        <f t="shared" si="25"/>
        <v>5</v>
      </c>
      <c r="R315">
        <f t="shared" si="26"/>
        <v>2020</v>
      </c>
    </row>
    <row r="316" spans="1:18" x14ac:dyDescent="0.25">
      <c r="A316" s="2" t="s">
        <v>798</v>
      </c>
      <c r="B316" s="2" t="s">
        <v>752</v>
      </c>
      <c r="C316" s="2" t="s">
        <v>145</v>
      </c>
      <c r="D316" s="2" t="s">
        <v>170</v>
      </c>
      <c r="E316" s="2" t="s">
        <v>799</v>
      </c>
      <c r="F316" s="3">
        <v>44047</v>
      </c>
      <c r="G316" s="2">
        <v>2</v>
      </c>
      <c r="H316" s="11">
        <f>VLOOKUP(B316,[1]!Product_Data[#Data],4,0)</f>
        <v>95</v>
      </c>
      <c r="I316" s="11">
        <f>VLOOKUP(B316,[1]!Product_Data[#Data],3,0)</f>
        <v>61</v>
      </c>
      <c r="J316" s="11">
        <f t="shared" si="27"/>
        <v>122</v>
      </c>
      <c r="K316" s="11">
        <f t="shared" si="28"/>
        <v>190</v>
      </c>
      <c r="L316" s="11">
        <f t="shared" si="29"/>
        <v>68</v>
      </c>
      <c r="M316" t="str">
        <f>VLOOKUP(C316,[1]!Location_Data[#Data],2,0)</f>
        <v>Santa Maria</v>
      </c>
      <c r="N316" t="str">
        <f>VLOOKUP(D316,[1]!Salespeople_Data[#Data],2,0)</f>
        <v>Sean Miller</v>
      </c>
      <c r="O316" t="str">
        <f>VLOOKUP(E316,[1]!Customer_Data[#Data],2,0)</f>
        <v>Steven Howard</v>
      </c>
      <c r="P316" s="15">
        <f t="shared" si="24"/>
        <v>3</v>
      </c>
      <c r="Q316">
        <f t="shared" si="25"/>
        <v>8</v>
      </c>
      <c r="R316">
        <f t="shared" si="26"/>
        <v>2020</v>
      </c>
    </row>
    <row r="317" spans="1:18" x14ac:dyDescent="0.25">
      <c r="A317" s="4" t="s">
        <v>800</v>
      </c>
      <c r="B317" s="4" t="s">
        <v>361</v>
      </c>
      <c r="C317" s="4" t="s">
        <v>490</v>
      </c>
      <c r="D317" s="4" t="s">
        <v>447</v>
      </c>
      <c r="E317" s="4" t="s">
        <v>801</v>
      </c>
      <c r="F317" s="5">
        <v>43897</v>
      </c>
      <c r="G317" s="4">
        <v>1</v>
      </c>
      <c r="H317" s="11">
        <f>VLOOKUP(B317,[1]!Product_Data[#Data],4,0)</f>
        <v>1338</v>
      </c>
      <c r="I317" s="11">
        <f>VLOOKUP(B317,[1]!Product_Data[#Data],3,0)</f>
        <v>682</v>
      </c>
      <c r="J317" s="11">
        <f t="shared" si="27"/>
        <v>682</v>
      </c>
      <c r="K317" s="11">
        <f t="shared" si="28"/>
        <v>1338</v>
      </c>
      <c r="L317" s="11">
        <f t="shared" si="29"/>
        <v>656</v>
      </c>
      <c r="M317" t="str">
        <f>VLOOKUP(C317,[1]!Location_Data[#Data],2,0)</f>
        <v>Temecula</v>
      </c>
      <c r="N317" t="str">
        <f>VLOOKUP(D317,[1]!Salespeople_Data[#Data],2,0)</f>
        <v>Howard Sims</v>
      </c>
      <c r="O317" t="str">
        <f>VLOOKUP(E317,[1]!Customer_Data[#Data],2,0)</f>
        <v>Kenneth Hill</v>
      </c>
      <c r="P317" s="15">
        <f t="shared" si="24"/>
        <v>7</v>
      </c>
      <c r="Q317">
        <f t="shared" si="25"/>
        <v>3</v>
      </c>
      <c r="R317">
        <f t="shared" si="26"/>
        <v>2020</v>
      </c>
    </row>
    <row r="318" spans="1:18" x14ac:dyDescent="0.25">
      <c r="A318" s="2" t="s">
        <v>802</v>
      </c>
      <c r="B318" s="2" t="s">
        <v>553</v>
      </c>
      <c r="C318" s="2" t="s">
        <v>39</v>
      </c>
      <c r="D318" s="2" t="s">
        <v>345</v>
      </c>
      <c r="E318" s="2" t="s">
        <v>226</v>
      </c>
      <c r="F318" s="3">
        <v>43934</v>
      </c>
      <c r="G318" s="2">
        <v>2</v>
      </c>
      <c r="H318" s="11">
        <f>VLOOKUP(B318,[1]!Product_Data[#Data],4,0)</f>
        <v>1798</v>
      </c>
      <c r="I318" s="11">
        <f>VLOOKUP(B318,[1]!Product_Data[#Data],3,0)</f>
        <v>971</v>
      </c>
      <c r="J318" s="11">
        <f t="shared" si="27"/>
        <v>1942</v>
      </c>
      <c r="K318" s="11">
        <f t="shared" si="28"/>
        <v>3596</v>
      </c>
      <c r="L318" s="11">
        <f t="shared" si="29"/>
        <v>1654</v>
      </c>
      <c r="M318" t="str">
        <f>VLOOKUP(C318,[1]!Location_Data[#Data],2,0)</f>
        <v>Oceanside</v>
      </c>
      <c r="N318" t="str">
        <f>VLOOKUP(D318,[1]!Salespeople_Data[#Data],2,0)</f>
        <v>Larry Marshall</v>
      </c>
      <c r="O318" t="str">
        <f>VLOOKUP(E318,[1]!Customer_Data[#Data],2,0)</f>
        <v>Ronald Duncan</v>
      </c>
      <c r="P318" s="15">
        <f t="shared" si="24"/>
        <v>2</v>
      </c>
      <c r="Q318">
        <f t="shared" si="25"/>
        <v>4</v>
      </c>
      <c r="R318">
        <f t="shared" si="26"/>
        <v>2020</v>
      </c>
    </row>
    <row r="319" spans="1:18" x14ac:dyDescent="0.25">
      <c r="A319" s="4" t="s">
        <v>803</v>
      </c>
      <c r="B319" s="4" t="s">
        <v>232</v>
      </c>
      <c r="C319" s="4" t="s">
        <v>90</v>
      </c>
      <c r="D319" s="4" t="s">
        <v>264</v>
      </c>
      <c r="E319" s="4" t="s">
        <v>804</v>
      </c>
      <c r="F319" s="5">
        <v>43938</v>
      </c>
      <c r="G319" s="4">
        <v>1</v>
      </c>
      <c r="H319" s="11">
        <f>VLOOKUP(B319,[1]!Product_Data[#Data],4,0)</f>
        <v>1119</v>
      </c>
      <c r="I319" s="11">
        <f>VLOOKUP(B319,[1]!Product_Data[#Data],3,0)</f>
        <v>683</v>
      </c>
      <c r="J319" s="11">
        <f t="shared" si="27"/>
        <v>683</v>
      </c>
      <c r="K319" s="11">
        <f t="shared" si="28"/>
        <v>1119</v>
      </c>
      <c r="L319" s="11">
        <f t="shared" si="29"/>
        <v>436</v>
      </c>
      <c r="M319" t="str">
        <f>VLOOKUP(C319,[1]!Location_Data[#Data],2,0)</f>
        <v>Irvine</v>
      </c>
      <c r="N319" t="str">
        <f>VLOOKUP(D319,[1]!Salespeople_Data[#Data],2,0)</f>
        <v>Ernest Wheeler</v>
      </c>
      <c r="O319" t="str">
        <f>VLOOKUP(E319,[1]!Customer_Data[#Data],2,0)</f>
        <v>Gregory Boyd</v>
      </c>
      <c r="P319" s="15">
        <f t="shared" si="24"/>
        <v>6</v>
      </c>
      <c r="Q319">
        <f t="shared" si="25"/>
        <v>4</v>
      </c>
      <c r="R319">
        <f t="shared" si="26"/>
        <v>2020</v>
      </c>
    </row>
    <row r="320" spans="1:18" x14ac:dyDescent="0.25">
      <c r="A320" s="2" t="s">
        <v>805</v>
      </c>
      <c r="B320" s="2" t="s">
        <v>94</v>
      </c>
      <c r="C320" s="2" t="s">
        <v>519</v>
      </c>
      <c r="D320" s="2" t="s">
        <v>239</v>
      </c>
      <c r="E320" s="2" t="s">
        <v>806</v>
      </c>
      <c r="F320" s="3">
        <v>43996</v>
      </c>
      <c r="G320" s="2">
        <v>1</v>
      </c>
      <c r="H320" s="11">
        <f>VLOOKUP(B320,[1]!Product_Data[#Data],4,0)</f>
        <v>1639</v>
      </c>
      <c r="I320" s="11">
        <f>VLOOKUP(B320,[1]!Product_Data[#Data],3,0)</f>
        <v>1295</v>
      </c>
      <c r="J320" s="11">
        <f t="shared" si="27"/>
        <v>1295</v>
      </c>
      <c r="K320" s="11">
        <f t="shared" si="28"/>
        <v>1639</v>
      </c>
      <c r="L320" s="11">
        <f t="shared" si="29"/>
        <v>344</v>
      </c>
      <c r="M320" t="str">
        <f>VLOOKUP(C320,[1]!Location_Data[#Data],2,0)</f>
        <v>Anaheim</v>
      </c>
      <c r="N320" t="str">
        <f>VLOOKUP(D320,[1]!Salespeople_Data[#Data],2,0)</f>
        <v>John Reyes</v>
      </c>
      <c r="O320" t="str">
        <f>VLOOKUP(E320,[1]!Customer_Data[#Data],2,0)</f>
        <v>Michael Thomas</v>
      </c>
      <c r="P320" s="15">
        <f t="shared" si="24"/>
        <v>1</v>
      </c>
      <c r="Q320">
        <f t="shared" si="25"/>
        <v>6</v>
      </c>
      <c r="R320">
        <f t="shared" si="26"/>
        <v>2020</v>
      </c>
    </row>
    <row r="321" spans="1:18" x14ac:dyDescent="0.25">
      <c r="A321" s="4" t="s">
        <v>807</v>
      </c>
      <c r="B321" s="4" t="s">
        <v>109</v>
      </c>
      <c r="C321" s="4" t="s">
        <v>62</v>
      </c>
      <c r="D321" s="4" t="s">
        <v>30</v>
      </c>
      <c r="E321" s="4" t="s">
        <v>808</v>
      </c>
      <c r="F321" s="5">
        <v>44099</v>
      </c>
      <c r="G321" s="4">
        <v>3</v>
      </c>
      <c r="H321" s="11">
        <f>VLOOKUP(B321,[1]!Product_Data[#Data],4,0)</f>
        <v>1783</v>
      </c>
      <c r="I321" s="11">
        <f>VLOOKUP(B321,[1]!Product_Data[#Data],3,0)</f>
        <v>1230</v>
      </c>
      <c r="J321" s="11">
        <f t="shared" si="27"/>
        <v>3690</v>
      </c>
      <c r="K321" s="11">
        <f t="shared" si="28"/>
        <v>5349</v>
      </c>
      <c r="L321" s="11">
        <f t="shared" si="29"/>
        <v>1659</v>
      </c>
      <c r="M321" t="str">
        <f>VLOOKUP(C321,[1]!Location_Data[#Data],2,0)</f>
        <v>Fairfield</v>
      </c>
      <c r="N321" t="str">
        <f>VLOOKUP(D321,[1]!Salespeople_Data[#Data],2,0)</f>
        <v>Carl Hall</v>
      </c>
      <c r="O321" t="str">
        <f>VLOOKUP(E321,[1]!Customer_Data[#Data],2,0)</f>
        <v>Benjamin Murray</v>
      </c>
      <c r="P321" s="15">
        <f t="shared" si="24"/>
        <v>6</v>
      </c>
      <c r="Q321">
        <f t="shared" si="25"/>
        <v>9</v>
      </c>
      <c r="R321">
        <f t="shared" si="26"/>
        <v>2020</v>
      </c>
    </row>
    <row r="322" spans="1:18" x14ac:dyDescent="0.25">
      <c r="A322" s="2" t="s">
        <v>809</v>
      </c>
      <c r="B322" s="2" t="s">
        <v>553</v>
      </c>
      <c r="C322" s="2" t="s">
        <v>110</v>
      </c>
      <c r="D322" s="2" t="s">
        <v>80</v>
      </c>
      <c r="E322" s="2" t="s">
        <v>810</v>
      </c>
      <c r="F322" s="3">
        <v>43921</v>
      </c>
      <c r="G322" s="2">
        <v>3</v>
      </c>
      <c r="H322" s="11">
        <f>VLOOKUP(B322,[1]!Product_Data[#Data],4,0)</f>
        <v>1798</v>
      </c>
      <c r="I322" s="11">
        <f>VLOOKUP(B322,[1]!Product_Data[#Data],3,0)</f>
        <v>971</v>
      </c>
      <c r="J322" s="11">
        <f t="shared" si="27"/>
        <v>2913</v>
      </c>
      <c r="K322" s="11">
        <f t="shared" si="28"/>
        <v>5394</v>
      </c>
      <c r="L322" s="11">
        <f t="shared" si="29"/>
        <v>2481</v>
      </c>
      <c r="M322" t="str">
        <f>VLOOKUP(C322,[1]!Location_Data[#Data],2,0)</f>
        <v>Richmond</v>
      </c>
      <c r="N322" t="str">
        <f>VLOOKUP(D322,[1]!Salespeople_Data[#Data],2,0)</f>
        <v>Henry Nelson</v>
      </c>
      <c r="O322" t="str">
        <f>VLOOKUP(E322,[1]!Customer_Data[#Data],2,0)</f>
        <v>Nicholas Gilbert</v>
      </c>
      <c r="P322" s="15">
        <f t="shared" ref="P322:P385" si="30">WEEKDAY(F322)</f>
        <v>3</v>
      </c>
      <c r="Q322">
        <f t="shared" ref="Q322:Q385" si="31">MONTH(F322)</f>
        <v>3</v>
      </c>
      <c r="R322">
        <f t="shared" ref="R322:R385" si="32">YEAR(F322)</f>
        <v>2020</v>
      </c>
    </row>
    <row r="323" spans="1:18" x14ac:dyDescent="0.25">
      <c r="A323" s="4" t="s">
        <v>811</v>
      </c>
      <c r="B323" s="4" t="s">
        <v>431</v>
      </c>
      <c r="C323" s="4" t="s">
        <v>169</v>
      </c>
      <c r="D323" s="4" t="s">
        <v>40</v>
      </c>
      <c r="E323" s="4" t="s">
        <v>812</v>
      </c>
      <c r="F323" s="5">
        <v>44148</v>
      </c>
      <c r="G323" s="4">
        <v>1</v>
      </c>
      <c r="H323" s="11">
        <f>VLOOKUP(B323,[1]!Product_Data[#Data],4,0)</f>
        <v>290</v>
      </c>
      <c r="I323" s="11">
        <f>VLOOKUP(B323,[1]!Product_Data[#Data],3,0)</f>
        <v>200</v>
      </c>
      <c r="J323" s="11">
        <f t="shared" ref="J323:J386" si="33">PRODUCT(I323,G323)</f>
        <v>200</v>
      </c>
      <c r="K323" s="11">
        <f t="shared" ref="K323:K386" si="34">PRODUCT(H323,G323)</f>
        <v>290</v>
      </c>
      <c r="L323" s="11">
        <f t="shared" ref="L323:L386" si="35">K323-J323</f>
        <v>90</v>
      </c>
      <c r="M323" t="str">
        <f>VLOOKUP(C323,[1]!Location_Data[#Data],2,0)</f>
        <v>Vista</v>
      </c>
      <c r="N323" t="str">
        <f>VLOOKUP(D323,[1]!Salespeople_Data[#Data],2,0)</f>
        <v>Brian Hansen</v>
      </c>
      <c r="O323" t="str">
        <f>VLOOKUP(E323,[1]!Customer_Data[#Data],2,0)</f>
        <v>Shawn Reynolds</v>
      </c>
      <c r="P323" s="15">
        <f t="shared" si="30"/>
        <v>6</v>
      </c>
      <c r="Q323">
        <f t="shared" si="31"/>
        <v>11</v>
      </c>
      <c r="R323">
        <f t="shared" si="32"/>
        <v>2020</v>
      </c>
    </row>
    <row r="324" spans="1:18" x14ac:dyDescent="0.25">
      <c r="A324" s="2" t="s">
        <v>813</v>
      </c>
      <c r="B324" s="2" t="s">
        <v>431</v>
      </c>
      <c r="C324" s="2" t="s">
        <v>331</v>
      </c>
      <c r="D324" s="2" t="s">
        <v>191</v>
      </c>
      <c r="E324" s="2" t="s">
        <v>814</v>
      </c>
      <c r="F324" s="3">
        <v>44072</v>
      </c>
      <c r="G324" s="2">
        <v>1</v>
      </c>
      <c r="H324" s="11">
        <f>VLOOKUP(B324,[1]!Product_Data[#Data],4,0)</f>
        <v>290</v>
      </c>
      <c r="I324" s="11">
        <f>VLOOKUP(B324,[1]!Product_Data[#Data],3,0)</f>
        <v>200</v>
      </c>
      <c r="J324" s="11">
        <f t="shared" si="33"/>
        <v>200</v>
      </c>
      <c r="K324" s="11">
        <f t="shared" si="34"/>
        <v>290</v>
      </c>
      <c r="L324" s="11">
        <f t="shared" si="35"/>
        <v>90</v>
      </c>
      <c r="M324" t="str">
        <f>VLOOKUP(C324,[1]!Location_Data[#Data],2,0)</f>
        <v>Sunnyvale</v>
      </c>
      <c r="N324" t="str">
        <f>VLOOKUP(D324,[1]!Salespeople_Data[#Data],2,0)</f>
        <v>Robert Reed</v>
      </c>
      <c r="O324" t="str">
        <f>VLOOKUP(E324,[1]!Customer_Data[#Data],2,0)</f>
        <v>Juan Rivera</v>
      </c>
      <c r="P324" s="15">
        <f t="shared" si="30"/>
        <v>7</v>
      </c>
      <c r="Q324">
        <f t="shared" si="31"/>
        <v>8</v>
      </c>
      <c r="R324">
        <f t="shared" si="32"/>
        <v>2020</v>
      </c>
    </row>
    <row r="325" spans="1:18" x14ac:dyDescent="0.25">
      <c r="A325" s="4" t="s">
        <v>815</v>
      </c>
      <c r="B325" s="4" t="s">
        <v>537</v>
      </c>
      <c r="C325" s="4" t="s">
        <v>322</v>
      </c>
      <c r="D325" s="4" t="s">
        <v>101</v>
      </c>
      <c r="E325" s="4" t="s">
        <v>816</v>
      </c>
      <c r="F325" s="5">
        <v>44122</v>
      </c>
      <c r="G325" s="4">
        <v>1</v>
      </c>
      <c r="H325" s="11">
        <f>VLOOKUP(B325,[1]!Product_Data[#Data],4,0)</f>
        <v>556</v>
      </c>
      <c r="I325" s="11">
        <f>VLOOKUP(B325,[1]!Product_Data[#Data],3,0)</f>
        <v>395</v>
      </c>
      <c r="J325" s="11">
        <f t="shared" si="33"/>
        <v>395</v>
      </c>
      <c r="K325" s="11">
        <f t="shared" si="34"/>
        <v>556</v>
      </c>
      <c r="L325" s="11">
        <f t="shared" si="35"/>
        <v>161</v>
      </c>
      <c r="M325" t="str">
        <f>VLOOKUP(C325,[1]!Location_Data[#Data],2,0)</f>
        <v>Rancho Cucamonga</v>
      </c>
      <c r="N325" t="str">
        <f>VLOOKUP(D325,[1]!Salespeople_Data[#Data],2,0)</f>
        <v>Scott Clark</v>
      </c>
      <c r="O325" t="str">
        <f>VLOOKUP(E325,[1]!Customer_Data[#Data],2,0)</f>
        <v>Steven Martinez</v>
      </c>
      <c r="P325" s="15">
        <f t="shared" si="30"/>
        <v>1</v>
      </c>
      <c r="Q325">
        <f t="shared" si="31"/>
        <v>10</v>
      </c>
      <c r="R325">
        <f t="shared" si="32"/>
        <v>2020</v>
      </c>
    </row>
    <row r="326" spans="1:18" x14ac:dyDescent="0.25">
      <c r="A326" s="2" t="s">
        <v>817</v>
      </c>
      <c r="B326" s="2" t="s">
        <v>818</v>
      </c>
      <c r="C326" s="2" t="s">
        <v>140</v>
      </c>
      <c r="D326" s="2" t="s">
        <v>146</v>
      </c>
      <c r="E326" s="2" t="s">
        <v>819</v>
      </c>
      <c r="F326" s="3">
        <v>44149</v>
      </c>
      <c r="G326" s="2">
        <v>2</v>
      </c>
      <c r="H326" s="11">
        <f>VLOOKUP(B326,[1]!Product_Data[#Data],4,0)</f>
        <v>1638</v>
      </c>
      <c r="I326" s="11">
        <f>VLOOKUP(B326,[1]!Product_Data[#Data],3,0)</f>
        <v>1261</v>
      </c>
      <c r="J326" s="11">
        <f t="shared" si="33"/>
        <v>2522</v>
      </c>
      <c r="K326" s="11">
        <f t="shared" si="34"/>
        <v>3276</v>
      </c>
      <c r="L326" s="11">
        <f t="shared" si="35"/>
        <v>754</v>
      </c>
      <c r="M326" t="str">
        <f>VLOOKUP(C326,[1]!Location_Data[#Data],2,0)</f>
        <v>Salinas</v>
      </c>
      <c r="N326" t="str">
        <f>VLOOKUP(D326,[1]!Salespeople_Data[#Data],2,0)</f>
        <v>Carl Elliott</v>
      </c>
      <c r="O326" t="str">
        <f>VLOOKUP(E326,[1]!Customer_Data[#Data],2,0)</f>
        <v>Bobby Greene</v>
      </c>
      <c r="P326" s="15">
        <f t="shared" si="30"/>
        <v>7</v>
      </c>
      <c r="Q326">
        <f t="shared" si="31"/>
        <v>11</v>
      </c>
      <c r="R326">
        <f t="shared" si="32"/>
        <v>2020</v>
      </c>
    </row>
    <row r="327" spans="1:18" x14ac:dyDescent="0.25">
      <c r="A327" s="4" t="s">
        <v>820</v>
      </c>
      <c r="B327" s="4" t="s">
        <v>348</v>
      </c>
      <c r="C327" s="4" t="s">
        <v>70</v>
      </c>
      <c r="D327" s="4" t="s">
        <v>170</v>
      </c>
      <c r="E327" s="4" t="s">
        <v>821</v>
      </c>
      <c r="F327" s="5">
        <v>43933</v>
      </c>
      <c r="G327" s="4">
        <v>1</v>
      </c>
      <c r="H327" s="11">
        <f>VLOOKUP(B327,[1]!Product_Data[#Data],4,0)</f>
        <v>603</v>
      </c>
      <c r="I327" s="11">
        <f>VLOOKUP(B327,[1]!Product_Data[#Data],3,0)</f>
        <v>416</v>
      </c>
      <c r="J327" s="11">
        <f t="shared" si="33"/>
        <v>416</v>
      </c>
      <c r="K327" s="11">
        <f t="shared" si="34"/>
        <v>603</v>
      </c>
      <c r="L327" s="11">
        <f t="shared" si="35"/>
        <v>187</v>
      </c>
      <c r="M327" t="str">
        <f>VLOOKUP(C327,[1]!Location_Data[#Data],2,0)</f>
        <v>Clovis</v>
      </c>
      <c r="N327" t="str">
        <f>VLOOKUP(D327,[1]!Salespeople_Data[#Data],2,0)</f>
        <v>Sean Miller</v>
      </c>
      <c r="O327" t="str">
        <f>VLOOKUP(E327,[1]!Customer_Data[#Data],2,0)</f>
        <v>Gregory Jackson</v>
      </c>
      <c r="P327" s="15">
        <f t="shared" si="30"/>
        <v>1</v>
      </c>
      <c r="Q327">
        <f t="shared" si="31"/>
        <v>4</v>
      </c>
      <c r="R327">
        <f t="shared" si="32"/>
        <v>2020</v>
      </c>
    </row>
    <row r="328" spans="1:18" x14ac:dyDescent="0.25">
      <c r="A328" s="2" t="s">
        <v>822</v>
      </c>
      <c r="B328" s="2" t="s">
        <v>13</v>
      </c>
      <c r="C328" s="2" t="s">
        <v>436</v>
      </c>
      <c r="D328" s="2" t="s">
        <v>359</v>
      </c>
      <c r="E328" s="2" t="s">
        <v>823</v>
      </c>
      <c r="F328" s="3">
        <v>43896</v>
      </c>
      <c r="G328" s="2">
        <v>1</v>
      </c>
      <c r="H328" s="11">
        <f>VLOOKUP(B328,[1]!Product_Data[#Data],4,0)</f>
        <v>1022</v>
      </c>
      <c r="I328" s="11">
        <f>VLOOKUP(B328,[1]!Product_Data[#Data],3,0)</f>
        <v>818</v>
      </c>
      <c r="J328" s="11">
        <f t="shared" si="33"/>
        <v>818</v>
      </c>
      <c r="K328" s="11">
        <f t="shared" si="34"/>
        <v>1022</v>
      </c>
      <c r="L328" s="11">
        <f t="shared" si="35"/>
        <v>204</v>
      </c>
      <c r="M328" t="str">
        <f>VLOOKUP(C328,[1]!Location_Data[#Data],2,0)</f>
        <v>Jurupa Valley</v>
      </c>
      <c r="N328" t="str">
        <f>VLOOKUP(D328,[1]!Salespeople_Data[#Data],2,0)</f>
        <v>Eugene Holmes</v>
      </c>
      <c r="O328" t="str">
        <f>VLOOKUP(E328,[1]!Customer_Data[#Data],2,0)</f>
        <v>Harold Turner</v>
      </c>
      <c r="P328" s="15">
        <f t="shared" si="30"/>
        <v>6</v>
      </c>
      <c r="Q328">
        <f t="shared" si="31"/>
        <v>3</v>
      </c>
      <c r="R328">
        <f t="shared" si="32"/>
        <v>2020</v>
      </c>
    </row>
    <row r="329" spans="1:18" x14ac:dyDescent="0.25">
      <c r="A329" s="4" t="s">
        <v>824</v>
      </c>
      <c r="B329" s="4" t="s">
        <v>28</v>
      </c>
      <c r="C329" s="4" t="s">
        <v>436</v>
      </c>
      <c r="D329" s="4" t="s">
        <v>191</v>
      </c>
      <c r="E329" s="4" t="s">
        <v>825</v>
      </c>
      <c r="F329" s="5">
        <v>43987</v>
      </c>
      <c r="G329" s="4">
        <v>1</v>
      </c>
      <c r="H329" s="11">
        <f>VLOOKUP(B329,[1]!Product_Data[#Data],4,0)</f>
        <v>684</v>
      </c>
      <c r="I329" s="11">
        <f>VLOOKUP(B329,[1]!Product_Data[#Data],3,0)</f>
        <v>561</v>
      </c>
      <c r="J329" s="11">
        <f t="shared" si="33"/>
        <v>561</v>
      </c>
      <c r="K329" s="11">
        <f t="shared" si="34"/>
        <v>684</v>
      </c>
      <c r="L329" s="11">
        <f t="shared" si="35"/>
        <v>123</v>
      </c>
      <c r="M329" t="str">
        <f>VLOOKUP(C329,[1]!Location_Data[#Data],2,0)</f>
        <v>Jurupa Valley</v>
      </c>
      <c r="N329" t="str">
        <f>VLOOKUP(D329,[1]!Salespeople_Data[#Data],2,0)</f>
        <v>Robert Reed</v>
      </c>
      <c r="O329" t="str">
        <f>VLOOKUP(E329,[1]!Customer_Data[#Data],2,0)</f>
        <v>Arthur Welch</v>
      </c>
      <c r="P329" s="15">
        <f t="shared" si="30"/>
        <v>6</v>
      </c>
      <c r="Q329">
        <f t="shared" si="31"/>
        <v>6</v>
      </c>
      <c r="R329">
        <f t="shared" si="32"/>
        <v>2020</v>
      </c>
    </row>
    <row r="330" spans="1:18" x14ac:dyDescent="0.25">
      <c r="A330" s="2" t="s">
        <v>826</v>
      </c>
      <c r="B330" s="2" t="s">
        <v>435</v>
      </c>
      <c r="C330" s="2" t="s">
        <v>145</v>
      </c>
      <c r="D330" s="2" t="s">
        <v>216</v>
      </c>
      <c r="E330" s="2" t="s">
        <v>827</v>
      </c>
      <c r="F330" s="3">
        <v>43885</v>
      </c>
      <c r="G330" s="2">
        <v>2</v>
      </c>
      <c r="H330" s="11">
        <f>VLOOKUP(B330,[1]!Product_Data[#Data],4,0)</f>
        <v>2141</v>
      </c>
      <c r="I330" s="11">
        <f>VLOOKUP(B330,[1]!Product_Data[#Data],3,0)</f>
        <v>1777</v>
      </c>
      <c r="J330" s="11">
        <f t="shared" si="33"/>
        <v>3554</v>
      </c>
      <c r="K330" s="11">
        <f t="shared" si="34"/>
        <v>4282</v>
      </c>
      <c r="L330" s="11">
        <f t="shared" si="35"/>
        <v>728</v>
      </c>
      <c r="M330" t="str">
        <f>VLOOKUP(C330,[1]!Location_Data[#Data],2,0)</f>
        <v>Santa Maria</v>
      </c>
      <c r="N330" t="str">
        <f>VLOOKUP(D330,[1]!Salespeople_Data[#Data],2,0)</f>
        <v>Ernest Wagner</v>
      </c>
      <c r="O330" t="str">
        <f>VLOOKUP(E330,[1]!Customer_Data[#Data],2,0)</f>
        <v>Philip Foster</v>
      </c>
      <c r="P330" s="15">
        <f t="shared" si="30"/>
        <v>2</v>
      </c>
      <c r="Q330">
        <f t="shared" si="31"/>
        <v>2</v>
      </c>
      <c r="R330">
        <f t="shared" si="32"/>
        <v>2020</v>
      </c>
    </row>
    <row r="331" spans="1:18" x14ac:dyDescent="0.25">
      <c r="A331" s="4" t="s">
        <v>828</v>
      </c>
      <c r="B331" s="4" t="s">
        <v>389</v>
      </c>
      <c r="C331" s="4" t="s">
        <v>490</v>
      </c>
      <c r="D331" s="4" t="s">
        <v>345</v>
      </c>
      <c r="E331" s="4" t="s">
        <v>829</v>
      </c>
      <c r="F331" s="5">
        <v>43832</v>
      </c>
      <c r="G331" s="4">
        <v>4</v>
      </c>
      <c r="H331" s="11">
        <f>VLOOKUP(B331,[1]!Product_Data[#Data],4,0)</f>
        <v>1367</v>
      </c>
      <c r="I331" s="11">
        <f>VLOOKUP(B331,[1]!Product_Data[#Data],3,0)</f>
        <v>984</v>
      </c>
      <c r="J331" s="11">
        <f t="shared" si="33"/>
        <v>3936</v>
      </c>
      <c r="K331" s="11">
        <f t="shared" si="34"/>
        <v>5468</v>
      </c>
      <c r="L331" s="11">
        <f t="shared" si="35"/>
        <v>1532</v>
      </c>
      <c r="M331" t="str">
        <f>VLOOKUP(C331,[1]!Location_Data[#Data],2,0)</f>
        <v>Temecula</v>
      </c>
      <c r="N331" t="str">
        <f>VLOOKUP(D331,[1]!Salespeople_Data[#Data],2,0)</f>
        <v>Larry Marshall</v>
      </c>
      <c r="O331" t="str">
        <f>VLOOKUP(E331,[1]!Customer_Data[#Data],2,0)</f>
        <v>Shawn Ray</v>
      </c>
      <c r="P331" s="15">
        <f t="shared" si="30"/>
        <v>5</v>
      </c>
      <c r="Q331">
        <f t="shared" si="31"/>
        <v>1</v>
      </c>
      <c r="R331">
        <f t="shared" si="32"/>
        <v>2020</v>
      </c>
    </row>
    <row r="332" spans="1:18" x14ac:dyDescent="0.25">
      <c r="A332" s="2" t="s">
        <v>830</v>
      </c>
      <c r="B332" s="2" t="s">
        <v>238</v>
      </c>
      <c r="C332" s="2" t="s">
        <v>169</v>
      </c>
      <c r="D332" s="2" t="s">
        <v>216</v>
      </c>
      <c r="E332" s="2" t="s">
        <v>565</v>
      </c>
      <c r="F332" s="3">
        <v>43866</v>
      </c>
      <c r="G332" s="2">
        <v>1</v>
      </c>
      <c r="H332" s="11">
        <f>VLOOKUP(B332,[1]!Product_Data[#Data],4,0)</f>
        <v>871</v>
      </c>
      <c r="I332" s="11">
        <f>VLOOKUP(B332,[1]!Product_Data[#Data],3,0)</f>
        <v>540</v>
      </c>
      <c r="J332" s="11">
        <f t="shared" si="33"/>
        <v>540</v>
      </c>
      <c r="K332" s="11">
        <f t="shared" si="34"/>
        <v>871</v>
      </c>
      <c r="L332" s="11">
        <f t="shared" si="35"/>
        <v>331</v>
      </c>
      <c r="M332" t="str">
        <f>VLOOKUP(C332,[1]!Location_Data[#Data],2,0)</f>
        <v>Vista</v>
      </c>
      <c r="N332" t="str">
        <f>VLOOKUP(D332,[1]!Salespeople_Data[#Data],2,0)</f>
        <v>Ernest Wagner</v>
      </c>
      <c r="O332" t="str">
        <f>VLOOKUP(E332,[1]!Customer_Data[#Data],2,0)</f>
        <v>Nicholas Ward</v>
      </c>
      <c r="P332" s="15">
        <f t="shared" si="30"/>
        <v>4</v>
      </c>
      <c r="Q332">
        <f t="shared" si="31"/>
        <v>2</v>
      </c>
      <c r="R332">
        <f t="shared" si="32"/>
        <v>2020</v>
      </c>
    </row>
    <row r="333" spans="1:18" x14ac:dyDescent="0.25">
      <c r="A333" s="4" t="s">
        <v>831</v>
      </c>
      <c r="B333" s="4" t="s">
        <v>383</v>
      </c>
      <c r="C333" s="4" t="s">
        <v>527</v>
      </c>
      <c r="D333" s="4" t="s">
        <v>212</v>
      </c>
      <c r="E333" s="4" t="s">
        <v>804</v>
      </c>
      <c r="F333" s="5">
        <v>43836</v>
      </c>
      <c r="G333" s="4">
        <v>1</v>
      </c>
      <c r="H333" s="11">
        <f>VLOOKUP(B333,[1]!Product_Data[#Data],4,0)</f>
        <v>1494</v>
      </c>
      <c r="I333" s="11">
        <f>VLOOKUP(B333,[1]!Product_Data[#Data],3,0)</f>
        <v>971</v>
      </c>
      <c r="J333" s="11">
        <f t="shared" si="33"/>
        <v>971</v>
      </c>
      <c r="K333" s="11">
        <f t="shared" si="34"/>
        <v>1494</v>
      </c>
      <c r="L333" s="11">
        <f t="shared" si="35"/>
        <v>523</v>
      </c>
      <c r="M333" t="str">
        <f>VLOOKUP(C333,[1]!Location_Data[#Data],2,0)</f>
        <v>Stockton</v>
      </c>
      <c r="N333" t="str">
        <f>VLOOKUP(D333,[1]!Salespeople_Data[#Data],2,0)</f>
        <v>Ronald Reed</v>
      </c>
      <c r="O333" t="str">
        <f>VLOOKUP(E333,[1]!Customer_Data[#Data],2,0)</f>
        <v>Gregory Boyd</v>
      </c>
      <c r="P333" s="15">
        <f t="shared" si="30"/>
        <v>2</v>
      </c>
      <c r="Q333">
        <f t="shared" si="31"/>
        <v>1</v>
      </c>
      <c r="R333">
        <f t="shared" si="32"/>
        <v>2020</v>
      </c>
    </row>
    <row r="334" spans="1:18" x14ac:dyDescent="0.25">
      <c r="A334" s="2" t="s">
        <v>832</v>
      </c>
      <c r="B334" s="2" t="s">
        <v>144</v>
      </c>
      <c r="C334" s="2" t="s">
        <v>105</v>
      </c>
      <c r="D334" s="2" t="s">
        <v>53</v>
      </c>
      <c r="E334" s="2" t="s">
        <v>833</v>
      </c>
      <c r="F334" s="3">
        <v>44135</v>
      </c>
      <c r="G334" s="2">
        <v>1</v>
      </c>
      <c r="H334" s="11">
        <f>VLOOKUP(B334,[1]!Product_Data[#Data],4,0)</f>
        <v>2410</v>
      </c>
      <c r="I334" s="11">
        <f>VLOOKUP(B334,[1]!Product_Data[#Data],3,0)</f>
        <v>1518</v>
      </c>
      <c r="J334" s="11">
        <f t="shared" si="33"/>
        <v>1518</v>
      </c>
      <c r="K334" s="11">
        <f t="shared" si="34"/>
        <v>2410</v>
      </c>
      <c r="L334" s="11">
        <f t="shared" si="35"/>
        <v>892</v>
      </c>
      <c r="M334" t="str">
        <f>VLOOKUP(C334,[1]!Location_Data[#Data],2,0)</f>
        <v>Daly City</v>
      </c>
      <c r="N334" t="str">
        <f>VLOOKUP(D334,[1]!Salespeople_Data[#Data],2,0)</f>
        <v>Scott Mason</v>
      </c>
      <c r="O334" t="str">
        <f>VLOOKUP(E334,[1]!Customer_Data[#Data],2,0)</f>
        <v>Jose Barnes</v>
      </c>
      <c r="P334" s="15">
        <f t="shared" si="30"/>
        <v>7</v>
      </c>
      <c r="Q334">
        <f t="shared" si="31"/>
        <v>10</v>
      </c>
      <c r="R334">
        <f t="shared" si="32"/>
        <v>2020</v>
      </c>
    </row>
    <row r="335" spans="1:18" x14ac:dyDescent="0.25">
      <c r="A335" s="4" t="s">
        <v>834</v>
      </c>
      <c r="B335" s="4" t="s">
        <v>38</v>
      </c>
      <c r="C335" s="4" t="s">
        <v>110</v>
      </c>
      <c r="D335" s="4" t="s">
        <v>30</v>
      </c>
      <c r="E335" s="4" t="s">
        <v>704</v>
      </c>
      <c r="F335" s="5">
        <v>43881</v>
      </c>
      <c r="G335" s="4">
        <v>1</v>
      </c>
      <c r="H335" s="11">
        <f>VLOOKUP(B335,[1]!Product_Data[#Data],4,0)</f>
        <v>2283</v>
      </c>
      <c r="I335" s="11">
        <f>VLOOKUP(B335,[1]!Product_Data[#Data],3,0)</f>
        <v>1484</v>
      </c>
      <c r="J335" s="11">
        <f t="shared" si="33"/>
        <v>1484</v>
      </c>
      <c r="K335" s="11">
        <f t="shared" si="34"/>
        <v>2283</v>
      </c>
      <c r="L335" s="11">
        <f t="shared" si="35"/>
        <v>799</v>
      </c>
      <c r="M335" t="str">
        <f>VLOOKUP(C335,[1]!Location_Data[#Data],2,0)</f>
        <v>Richmond</v>
      </c>
      <c r="N335" t="str">
        <f>VLOOKUP(D335,[1]!Salespeople_Data[#Data],2,0)</f>
        <v>Carl Hall</v>
      </c>
      <c r="O335" t="str">
        <f>VLOOKUP(E335,[1]!Customer_Data[#Data],2,0)</f>
        <v>Benjamin Garza</v>
      </c>
      <c r="P335" s="15">
        <f t="shared" si="30"/>
        <v>5</v>
      </c>
      <c r="Q335">
        <f t="shared" si="31"/>
        <v>2</v>
      </c>
      <c r="R335">
        <f t="shared" si="32"/>
        <v>2020</v>
      </c>
    </row>
    <row r="336" spans="1:18" x14ac:dyDescent="0.25">
      <c r="A336" s="2" t="s">
        <v>835</v>
      </c>
      <c r="B336" s="2" t="s">
        <v>569</v>
      </c>
      <c r="C336" s="2" t="s">
        <v>450</v>
      </c>
      <c r="D336" s="2" t="s">
        <v>165</v>
      </c>
      <c r="E336" s="2" t="s">
        <v>836</v>
      </c>
      <c r="F336" s="3">
        <v>43901</v>
      </c>
      <c r="G336" s="2">
        <v>3</v>
      </c>
      <c r="H336" s="11">
        <f>VLOOKUP(B336,[1]!Product_Data[#Data],4,0)</f>
        <v>1178</v>
      </c>
      <c r="I336" s="11">
        <f>VLOOKUP(B336,[1]!Product_Data[#Data],3,0)</f>
        <v>683</v>
      </c>
      <c r="J336" s="11">
        <f t="shared" si="33"/>
        <v>2049</v>
      </c>
      <c r="K336" s="11">
        <f t="shared" si="34"/>
        <v>3534</v>
      </c>
      <c r="L336" s="11">
        <f t="shared" si="35"/>
        <v>1485</v>
      </c>
      <c r="M336" t="str">
        <f>VLOOKUP(C336,[1]!Location_Data[#Data],2,0)</f>
        <v>Simi Valley</v>
      </c>
      <c r="N336" t="str">
        <f>VLOOKUP(D336,[1]!Salespeople_Data[#Data],2,0)</f>
        <v>Joe Sims</v>
      </c>
      <c r="O336" t="str">
        <f>VLOOKUP(E336,[1]!Customer_Data[#Data],2,0)</f>
        <v>Philip Wheeler</v>
      </c>
      <c r="P336" s="15">
        <f t="shared" si="30"/>
        <v>4</v>
      </c>
      <c r="Q336">
        <f t="shared" si="31"/>
        <v>3</v>
      </c>
      <c r="R336">
        <f t="shared" si="32"/>
        <v>2020</v>
      </c>
    </row>
    <row r="337" spans="1:18" x14ac:dyDescent="0.25">
      <c r="A337" s="4" t="s">
        <v>837</v>
      </c>
      <c r="B337" s="4" t="s">
        <v>464</v>
      </c>
      <c r="C337" s="4" t="s">
        <v>19</v>
      </c>
      <c r="D337" s="4" t="s">
        <v>15</v>
      </c>
      <c r="E337" s="4" t="s">
        <v>838</v>
      </c>
      <c r="F337" s="5">
        <v>43936</v>
      </c>
      <c r="G337" s="4">
        <v>1</v>
      </c>
      <c r="H337" s="11">
        <f>VLOOKUP(B337,[1]!Product_Data[#Data],4,0)</f>
        <v>1566</v>
      </c>
      <c r="I337" s="11">
        <f>VLOOKUP(B337,[1]!Product_Data[#Data],3,0)</f>
        <v>1190</v>
      </c>
      <c r="J337" s="11">
        <f t="shared" si="33"/>
        <v>1190</v>
      </c>
      <c r="K337" s="11">
        <f t="shared" si="34"/>
        <v>1566</v>
      </c>
      <c r="L337" s="11">
        <f t="shared" si="35"/>
        <v>376</v>
      </c>
      <c r="M337" t="str">
        <f>VLOOKUP(C337,[1]!Location_Data[#Data],2,0)</f>
        <v>Berkeley</v>
      </c>
      <c r="N337" t="str">
        <f>VLOOKUP(D337,[1]!Salespeople_Data[#Data],2,0)</f>
        <v>Ryan Butler</v>
      </c>
      <c r="O337" t="str">
        <f>VLOOKUP(E337,[1]!Customer_Data[#Data],2,0)</f>
        <v>Matthew Duncan</v>
      </c>
      <c r="P337" s="15">
        <f t="shared" si="30"/>
        <v>4</v>
      </c>
      <c r="Q337">
        <f t="shared" si="31"/>
        <v>4</v>
      </c>
      <c r="R337">
        <f t="shared" si="32"/>
        <v>2020</v>
      </c>
    </row>
    <row r="338" spans="1:18" x14ac:dyDescent="0.25">
      <c r="A338" s="2" t="s">
        <v>839</v>
      </c>
      <c r="B338" s="2" t="s">
        <v>383</v>
      </c>
      <c r="C338" s="2" t="s">
        <v>190</v>
      </c>
      <c r="D338" s="2" t="s">
        <v>136</v>
      </c>
      <c r="E338" s="2" t="s">
        <v>840</v>
      </c>
      <c r="F338" s="3">
        <v>43876</v>
      </c>
      <c r="G338" s="2">
        <v>4</v>
      </c>
      <c r="H338" s="11">
        <f>VLOOKUP(B338,[1]!Product_Data[#Data],4,0)</f>
        <v>1494</v>
      </c>
      <c r="I338" s="11">
        <f>VLOOKUP(B338,[1]!Product_Data[#Data],3,0)</f>
        <v>971</v>
      </c>
      <c r="J338" s="11">
        <f t="shared" si="33"/>
        <v>3884</v>
      </c>
      <c r="K338" s="11">
        <f t="shared" si="34"/>
        <v>5976</v>
      </c>
      <c r="L338" s="11">
        <f t="shared" si="35"/>
        <v>2092</v>
      </c>
      <c r="M338" t="str">
        <f>VLOOKUP(C338,[1]!Location_Data[#Data],2,0)</f>
        <v>Oakland</v>
      </c>
      <c r="N338" t="str">
        <f>VLOOKUP(D338,[1]!Salespeople_Data[#Data],2,0)</f>
        <v>Clarence Fox</v>
      </c>
      <c r="O338" t="str">
        <f>VLOOKUP(E338,[1]!Customer_Data[#Data],2,0)</f>
        <v>Joshua Williams</v>
      </c>
      <c r="P338" s="15">
        <f t="shared" si="30"/>
        <v>7</v>
      </c>
      <c r="Q338">
        <f t="shared" si="31"/>
        <v>2</v>
      </c>
      <c r="R338">
        <f t="shared" si="32"/>
        <v>2020</v>
      </c>
    </row>
    <row r="339" spans="1:18" x14ac:dyDescent="0.25">
      <c r="A339" s="4" t="s">
        <v>841</v>
      </c>
      <c r="B339" s="4" t="s">
        <v>109</v>
      </c>
      <c r="C339" s="4" t="s">
        <v>355</v>
      </c>
      <c r="D339" s="4" t="s">
        <v>212</v>
      </c>
      <c r="E339" s="4" t="s">
        <v>842</v>
      </c>
      <c r="F339" s="5">
        <v>43924</v>
      </c>
      <c r="G339" s="4">
        <v>3</v>
      </c>
      <c r="H339" s="11">
        <f>VLOOKUP(B339,[1]!Product_Data[#Data],4,0)</f>
        <v>1783</v>
      </c>
      <c r="I339" s="11">
        <f>VLOOKUP(B339,[1]!Product_Data[#Data],3,0)</f>
        <v>1230</v>
      </c>
      <c r="J339" s="11">
        <f t="shared" si="33"/>
        <v>3690</v>
      </c>
      <c r="K339" s="11">
        <f t="shared" si="34"/>
        <v>5349</v>
      </c>
      <c r="L339" s="11">
        <f t="shared" si="35"/>
        <v>1659</v>
      </c>
      <c r="M339" t="str">
        <f>VLOOKUP(C339,[1]!Location_Data[#Data],2,0)</f>
        <v>Burbank</v>
      </c>
      <c r="N339" t="str">
        <f>VLOOKUP(D339,[1]!Salespeople_Data[#Data],2,0)</f>
        <v>Ronald Reed</v>
      </c>
      <c r="O339" t="str">
        <f>VLOOKUP(E339,[1]!Customer_Data[#Data],2,0)</f>
        <v>Nicholas Garcia</v>
      </c>
      <c r="P339" s="15">
        <f t="shared" si="30"/>
        <v>6</v>
      </c>
      <c r="Q339">
        <f t="shared" si="31"/>
        <v>4</v>
      </c>
      <c r="R339">
        <f t="shared" si="32"/>
        <v>2020</v>
      </c>
    </row>
    <row r="340" spans="1:18" x14ac:dyDescent="0.25">
      <c r="A340" s="2" t="s">
        <v>843</v>
      </c>
      <c r="B340" s="2" t="s">
        <v>28</v>
      </c>
      <c r="C340" s="2" t="s">
        <v>34</v>
      </c>
      <c r="D340" s="2" t="s">
        <v>212</v>
      </c>
      <c r="E340" s="2" t="s">
        <v>844</v>
      </c>
      <c r="F340" s="3">
        <v>43995</v>
      </c>
      <c r="G340" s="2">
        <v>1</v>
      </c>
      <c r="H340" s="11">
        <f>VLOOKUP(B340,[1]!Product_Data[#Data],4,0)</f>
        <v>684</v>
      </c>
      <c r="I340" s="11">
        <f>VLOOKUP(B340,[1]!Product_Data[#Data],3,0)</f>
        <v>561</v>
      </c>
      <c r="J340" s="11">
        <f t="shared" si="33"/>
        <v>561</v>
      </c>
      <c r="K340" s="11">
        <f t="shared" si="34"/>
        <v>684</v>
      </c>
      <c r="L340" s="11">
        <f t="shared" si="35"/>
        <v>123</v>
      </c>
      <c r="M340" t="str">
        <f>VLOOKUP(C340,[1]!Location_Data[#Data],2,0)</f>
        <v>Inglewood</v>
      </c>
      <c r="N340" t="str">
        <f>VLOOKUP(D340,[1]!Salespeople_Data[#Data],2,0)</f>
        <v>Ronald Reed</v>
      </c>
      <c r="O340" t="str">
        <f>VLOOKUP(E340,[1]!Customer_Data[#Data],2,0)</f>
        <v>Kevin Kim</v>
      </c>
      <c r="P340" s="15">
        <f t="shared" si="30"/>
        <v>7</v>
      </c>
      <c r="Q340">
        <f t="shared" si="31"/>
        <v>6</v>
      </c>
      <c r="R340">
        <f t="shared" si="32"/>
        <v>2020</v>
      </c>
    </row>
    <row r="341" spans="1:18" x14ac:dyDescent="0.25">
      <c r="A341" s="4" t="s">
        <v>845</v>
      </c>
      <c r="B341" s="4" t="s">
        <v>164</v>
      </c>
      <c r="C341" s="4" t="s">
        <v>220</v>
      </c>
      <c r="D341" s="4" t="s">
        <v>111</v>
      </c>
      <c r="E341" s="4" t="s">
        <v>846</v>
      </c>
      <c r="F341" s="5">
        <v>43948</v>
      </c>
      <c r="G341" s="4">
        <v>2</v>
      </c>
      <c r="H341" s="11">
        <f>VLOOKUP(B341,[1]!Product_Data[#Data],4,0)</f>
        <v>637</v>
      </c>
      <c r="I341" s="11">
        <f>VLOOKUP(B341,[1]!Product_Data[#Data],3,0)</f>
        <v>389</v>
      </c>
      <c r="J341" s="11">
        <f t="shared" si="33"/>
        <v>778</v>
      </c>
      <c r="K341" s="11">
        <f t="shared" si="34"/>
        <v>1274</v>
      </c>
      <c r="L341" s="11">
        <f t="shared" si="35"/>
        <v>496</v>
      </c>
      <c r="M341" t="str">
        <f>VLOOKUP(C341,[1]!Location_Data[#Data],2,0)</f>
        <v>Modesto</v>
      </c>
      <c r="N341" t="str">
        <f>VLOOKUP(D341,[1]!Salespeople_Data[#Data],2,0)</f>
        <v>Ryan Welch</v>
      </c>
      <c r="O341" t="str">
        <f>VLOOKUP(E341,[1]!Customer_Data[#Data],2,0)</f>
        <v>Steven Young</v>
      </c>
      <c r="P341" s="15">
        <f t="shared" si="30"/>
        <v>2</v>
      </c>
      <c r="Q341">
        <f t="shared" si="31"/>
        <v>4</v>
      </c>
      <c r="R341">
        <f t="shared" si="32"/>
        <v>2020</v>
      </c>
    </row>
    <row r="342" spans="1:18" x14ac:dyDescent="0.25">
      <c r="A342" s="2" t="s">
        <v>847</v>
      </c>
      <c r="B342" s="2" t="s">
        <v>553</v>
      </c>
      <c r="C342" s="2" t="s">
        <v>186</v>
      </c>
      <c r="D342" s="2" t="s">
        <v>71</v>
      </c>
      <c r="E342" s="2" t="s">
        <v>102</v>
      </c>
      <c r="F342" s="3">
        <v>43975</v>
      </c>
      <c r="G342" s="2">
        <v>1</v>
      </c>
      <c r="H342" s="11">
        <f>VLOOKUP(B342,[1]!Product_Data[#Data],4,0)</f>
        <v>1798</v>
      </c>
      <c r="I342" s="11">
        <f>VLOOKUP(B342,[1]!Product_Data[#Data],3,0)</f>
        <v>971</v>
      </c>
      <c r="J342" s="11">
        <f t="shared" si="33"/>
        <v>971</v>
      </c>
      <c r="K342" s="11">
        <f t="shared" si="34"/>
        <v>1798</v>
      </c>
      <c r="L342" s="11">
        <f t="shared" si="35"/>
        <v>827</v>
      </c>
      <c r="M342" t="str">
        <f>VLOOKUP(C342,[1]!Location_Data[#Data],2,0)</f>
        <v>Riverside</v>
      </c>
      <c r="N342" t="str">
        <f>VLOOKUP(D342,[1]!Salespeople_Data[#Data],2,0)</f>
        <v>Gary Rodriguez</v>
      </c>
      <c r="O342" t="str">
        <f>VLOOKUP(E342,[1]!Customer_Data[#Data],2,0)</f>
        <v>Scott Mills</v>
      </c>
      <c r="P342" s="15">
        <f t="shared" si="30"/>
        <v>1</v>
      </c>
      <c r="Q342">
        <f t="shared" si="31"/>
        <v>5</v>
      </c>
      <c r="R342">
        <f t="shared" si="32"/>
        <v>2020</v>
      </c>
    </row>
    <row r="343" spans="1:18" x14ac:dyDescent="0.25">
      <c r="A343" s="4" t="s">
        <v>848</v>
      </c>
      <c r="B343" s="4" t="s">
        <v>232</v>
      </c>
      <c r="C343" s="4" t="s">
        <v>322</v>
      </c>
      <c r="D343" s="4" t="s">
        <v>25</v>
      </c>
      <c r="E343" s="4" t="s">
        <v>849</v>
      </c>
      <c r="F343" s="5">
        <v>43932</v>
      </c>
      <c r="G343" s="4">
        <v>2</v>
      </c>
      <c r="H343" s="11">
        <f>VLOOKUP(B343,[1]!Product_Data[#Data],4,0)</f>
        <v>1119</v>
      </c>
      <c r="I343" s="11">
        <f>VLOOKUP(B343,[1]!Product_Data[#Data],3,0)</f>
        <v>683</v>
      </c>
      <c r="J343" s="11">
        <f t="shared" si="33"/>
        <v>1366</v>
      </c>
      <c r="K343" s="11">
        <f t="shared" si="34"/>
        <v>2238</v>
      </c>
      <c r="L343" s="11">
        <f t="shared" si="35"/>
        <v>872</v>
      </c>
      <c r="M343" t="str">
        <f>VLOOKUP(C343,[1]!Location_Data[#Data],2,0)</f>
        <v>Rancho Cucamonga</v>
      </c>
      <c r="N343" t="str">
        <f>VLOOKUP(D343,[1]!Salespeople_Data[#Data],2,0)</f>
        <v>Brian Davis</v>
      </c>
      <c r="O343" t="str">
        <f>VLOOKUP(E343,[1]!Customer_Data[#Data],2,0)</f>
        <v>Eric Ward</v>
      </c>
      <c r="P343" s="15">
        <f t="shared" si="30"/>
        <v>7</v>
      </c>
      <c r="Q343">
        <f t="shared" si="31"/>
        <v>4</v>
      </c>
      <c r="R343">
        <f t="shared" si="32"/>
        <v>2020</v>
      </c>
    </row>
    <row r="344" spans="1:18" x14ac:dyDescent="0.25">
      <c r="A344" s="2" t="s">
        <v>850</v>
      </c>
      <c r="B344" s="2" t="s">
        <v>228</v>
      </c>
      <c r="C344" s="2" t="s">
        <v>66</v>
      </c>
      <c r="D344" s="2" t="s">
        <v>257</v>
      </c>
      <c r="E344" s="2" t="s">
        <v>851</v>
      </c>
      <c r="F344" s="3">
        <v>44185</v>
      </c>
      <c r="G344" s="2">
        <v>2</v>
      </c>
      <c r="H344" s="11">
        <f>VLOOKUP(B344,[1]!Product_Data[#Data],4,0)</f>
        <v>1862</v>
      </c>
      <c r="I344" s="11">
        <f>VLOOKUP(B344,[1]!Product_Data[#Data],3,0)</f>
        <v>1173</v>
      </c>
      <c r="J344" s="11">
        <f t="shared" si="33"/>
        <v>2346</v>
      </c>
      <c r="K344" s="11">
        <f t="shared" si="34"/>
        <v>3724</v>
      </c>
      <c r="L344" s="11">
        <f t="shared" si="35"/>
        <v>1378</v>
      </c>
      <c r="M344" t="str">
        <f>VLOOKUP(C344,[1]!Location_Data[#Data],2,0)</f>
        <v>Ontario</v>
      </c>
      <c r="N344" t="str">
        <f>VLOOKUP(D344,[1]!Salespeople_Data[#Data],2,0)</f>
        <v>Jerry Perry</v>
      </c>
      <c r="O344" t="str">
        <f>VLOOKUP(E344,[1]!Customer_Data[#Data],2,0)</f>
        <v>Gary Hudson</v>
      </c>
      <c r="P344" s="15">
        <f t="shared" si="30"/>
        <v>1</v>
      </c>
      <c r="Q344">
        <f t="shared" si="31"/>
        <v>12</v>
      </c>
      <c r="R344">
        <f t="shared" si="32"/>
        <v>2020</v>
      </c>
    </row>
    <row r="345" spans="1:18" x14ac:dyDescent="0.25">
      <c r="A345" s="4" t="s">
        <v>852</v>
      </c>
      <c r="B345" s="4" t="s">
        <v>207</v>
      </c>
      <c r="C345" s="4" t="s">
        <v>467</v>
      </c>
      <c r="D345" s="4" t="s">
        <v>356</v>
      </c>
      <c r="E345" s="4" t="s">
        <v>853</v>
      </c>
      <c r="F345" s="5">
        <v>43893</v>
      </c>
      <c r="G345" s="4">
        <v>1</v>
      </c>
      <c r="H345" s="11">
        <f>VLOOKUP(B345,[1]!Product_Data[#Data],4,0)</f>
        <v>2464</v>
      </c>
      <c r="I345" s="11">
        <f>VLOOKUP(B345,[1]!Product_Data[#Data],3,0)</f>
        <v>1774</v>
      </c>
      <c r="J345" s="11">
        <f t="shared" si="33"/>
        <v>1774</v>
      </c>
      <c r="K345" s="11">
        <f t="shared" si="34"/>
        <v>2464</v>
      </c>
      <c r="L345" s="11">
        <f t="shared" si="35"/>
        <v>690</v>
      </c>
      <c r="M345" t="str">
        <f>VLOOKUP(C345,[1]!Location_Data[#Data],2,0)</f>
        <v>Garden Grove</v>
      </c>
      <c r="N345" t="str">
        <f>VLOOKUP(D345,[1]!Salespeople_Data[#Data],2,0)</f>
        <v>Jimmy Young</v>
      </c>
      <c r="O345" t="str">
        <f>VLOOKUP(E345,[1]!Customer_Data[#Data],2,0)</f>
        <v>Daniel Berry</v>
      </c>
      <c r="P345" s="15">
        <f t="shared" si="30"/>
        <v>3</v>
      </c>
      <c r="Q345">
        <f t="shared" si="31"/>
        <v>3</v>
      </c>
      <c r="R345">
        <f t="shared" si="32"/>
        <v>2020</v>
      </c>
    </row>
    <row r="346" spans="1:18" x14ac:dyDescent="0.25">
      <c r="A346" s="2" t="s">
        <v>854</v>
      </c>
      <c r="B346" s="2" t="s">
        <v>47</v>
      </c>
      <c r="C346" s="2" t="s">
        <v>570</v>
      </c>
      <c r="D346" s="2" t="s">
        <v>345</v>
      </c>
      <c r="E346" s="2" t="s">
        <v>31</v>
      </c>
      <c r="F346" s="3">
        <v>44043</v>
      </c>
      <c r="G346" s="2">
        <v>1</v>
      </c>
      <c r="H346" s="11">
        <f>VLOOKUP(B346,[1]!Product_Data[#Data],4,0)</f>
        <v>1812</v>
      </c>
      <c r="I346" s="11">
        <f>VLOOKUP(B346,[1]!Product_Data[#Data],3,0)</f>
        <v>1305</v>
      </c>
      <c r="J346" s="11">
        <f t="shared" si="33"/>
        <v>1305</v>
      </c>
      <c r="K346" s="11">
        <f t="shared" si="34"/>
        <v>1812</v>
      </c>
      <c r="L346" s="11">
        <f t="shared" si="35"/>
        <v>507</v>
      </c>
      <c r="M346" t="str">
        <f>VLOOKUP(C346,[1]!Location_Data[#Data],2,0)</f>
        <v>Fresno</v>
      </c>
      <c r="N346" t="str">
        <f>VLOOKUP(D346,[1]!Salespeople_Data[#Data],2,0)</f>
        <v>Larry Marshall</v>
      </c>
      <c r="O346" t="str">
        <f>VLOOKUP(E346,[1]!Customer_Data[#Data],2,0)</f>
        <v>Michael Allen</v>
      </c>
      <c r="P346" s="15">
        <f t="shared" si="30"/>
        <v>6</v>
      </c>
      <c r="Q346">
        <f t="shared" si="31"/>
        <v>7</v>
      </c>
      <c r="R346">
        <f t="shared" si="32"/>
        <v>2020</v>
      </c>
    </row>
    <row r="347" spans="1:18" x14ac:dyDescent="0.25">
      <c r="A347" s="4" t="s">
        <v>855</v>
      </c>
      <c r="B347" s="4" t="s">
        <v>311</v>
      </c>
      <c r="C347" s="4" t="s">
        <v>224</v>
      </c>
      <c r="D347" s="4" t="s">
        <v>359</v>
      </c>
      <c r="E347" s="4" t="s">
        <v>856</v>
      </c>
      <c r="F347" s="5">
        <v>43913</v>
      </c>
      <c r="G347" s="4">
        <v>2</v>
      </c>
      <c r="H347" s="11">
        <f>VLOOKUP(B347,[1]!Product_Data[#Data],4,0)</f>
        <v>1743</v>
      </c>
      <c r="I347" s="11">
        <f>VLOOKUP(B347,[1]!Product_Data[#Data],3,0)</f>
        <v>872</v>
      </c>
      <c r="J347" s="11">
        <f t="shared" si="33"/>
        <v>1744</v>
      </c>
      <c r="K347" s="11">
        <f t="shared" si="34"/>
        <v>3486</v>
      </c>
      <c r="L347" s="11">
        <f t="shared" si="35"/>
        <v>1742</v>
      </c>
      <c r="M347" t="str">
        <f>VLOOKUP(C347,[1]!Location_Data[#Data],2,0)</f>
        <v>Huntington Beach</v>
      </c>
      <c r="N347" t="str">
        <f>VLOOKUP(D347,[1]!Salespeople_Data[#Data],2,0)</f>
        <v>Eugene Holmes</v>
      </c>
      <c r="O347" t="str">
        <f>VLOOKUP(E347,[1]!Customer_Data[#Data],2,0)</f>
        <v>Jesse Wells</v>
      </c>
      <c r="P347" s="15">
        <f t="shared" si="30"/>
        <v>2</v>
      </c>
      <c r="Q347">
        <f t="shared" si="31"/>
        <v>3</v>
      </c>
      <c r="R347">
        <f t="shared" si="32"/>
        <v>2020</v>
      </c>
    </row>
    <row r="348" spans="1:18" x14ac:dyDescent="0.25">
      <c r="A348" s="2" t="s">
        <v>857</v>
      </c>
      <c r="B348" s="2" t="s">
        <v>858</v>
      </c>
      <c r="C348" s="2" t="s">
        <v>467</v>
      </c>
      <c r="D348" s="2" t="s">
        <v>40</v>
      </c>
      <c r="E348" s="2" t="s">
        <v>859</v>
      </c>
      <c r="F348" s="3">
        <v>44149</v>
      </c>
      <c r="G348" s="2">
        <v>1</v>
      </c>
      <c r="H348" s="11">
        <f>VLOOKUP(B348,[1]!Product_Data[#Data],4,0)</f>
        <v>2294</v>
      </c>
      <c r="I348" s="11">
        <f>VLOOKUP(B348,[1]!Product_Data[#Data],3,0)</f>
        <v>1399</v>
      </c>
      <c r="J348" s="11">
        <f t="shared" si="33"/>
        <v>1399</v>
      </c>
      <c r="K348" s="11">
        <f t="shared" si="34"/>
        <v>2294</v>
      </c>
      <c r="L348" s="11">
        <f t="shared" si="35"/>
        <v>895</v>
      </c>
      <c r="M348" t="str">
        <f>VLOOKUP(C348,[1]!Location_Data[#Data],2,0)</f>
        <v>Garden Grove</v>
      </c>
      <c r="N348" t="str">
        <f>VLOOKUP(D348,[1]!Salespeople_Data[#Data],2,0)</f>
        <v>Brian Hansen</v>
      </c>
      <c r="O348" t="str">
        <f>VLOOKUP(E348,[1]!Customer_Data[#Data],2,0)</f>
        <v>Ralph Elliott</v>
      </c>
      <c r="P348" s="15">
        <f t="shared" si="30"/>
        <v>7</v>
      </c>
      <c r="Q348">
        <f t="shared" si="31"/>
        <v>11</v>
      </c>
      <c r="R348">
        <f t="shared" si="32"/>
        <v>2020</v>
      </c>
    </row>
    <row r="349" spans="1:18" x14ac:dyDescent="0.25">
      <c r="A349" s="4" t="s">
        <v>860</v>
      </c>
      <c r="B349" s="4" t="s">
        <v>421</v>
      </c>
      <c r="C349" s="4" t="s">
        <v>224</v>
      </c>
      <c r="D349" s="4" t="s">
        <v>53</v>
      </c>
      <c r="E349" s="4" t="s">
        <v>861</v>
      </c>
      <c r="F349" s="5">
        <v>44139</v>
      </c>
      <c r="G349" s="4">
        <v>1</v>
      </c>
      <c r="H349" s="11">
        <f>VLOOKUP(B349,[1]!Product_Data[#Data],4,0)</f>
        <v>826</v>
      </c>
      <c r="I349" s="11">
        <f>VLOOKUP(B349,[1]!Product_Data[#Data],3,0)</f>
        <v>562</v>
      </c>
      <c r="J349" s="11">
        <f t="shared" si="33"/>
        <v>562</v>
      </c>
      <c r="K349" s="11">
        <f t="shared" si="34"/>
        <v>826</v>
      </c>
      <c r="L349" s="11">
        <f t="shared" si="35"/>
        <v>264</v>
      </c>
      <c r="M349" t="str">
        <f>VLOOKUP(C349,[1]!Location_Data[#Data],2,0)</f>
        <v>Huntington Beach</v>
      </c>
      <c r="N349" t="str">
        <f>VLOOKUP(D349,[1]!Salespeople_Data[#Data],2,0)</f>
        <v>Scott Mason</v>
      </c>
      <c r="O349" t="str">
        <f>VLOOKUP(E349,[1]!Customer_Data[#Data],2,0)</f>
        <v>Arthur Webb</v>
      </c>
      <c r="P349" s="15">
        <f t="shared" si="30"/>
        <v>4</v>
      </c>
      <c r="Q349">
        <f t="shared" si="31"/>
        <v>11</v>
      </c>
      <c r="R349">
        <f t="shared" si="32"/>
        <v>2020</v>
      </c>
    </row>
    <row r="350" spans="1:18" x14ac:dyDescent="0.25">
      <c r="A350" s="2" t="s">
        <v>862</v>
      </c>
      <c r="B350" s="2" t="s">
        <v>370</v>
      </c>
      <c r="C350" s="2" t="s">
        <v>52</v>
      </c>
      <c r="D350" s="2" t="s">
        <v>101</v>
      </c>
      <c r="E350" s="2" t="s">
        <v>863</v>
      </c>
      <c r="F350" s="3">
        <v>44089</v>
      </c>
      <c r="G350" s="2">
        <v>2</v>
      </c>
      <c r="H350" s="11">
        <f>VLOOKUP(B350,[1]!Product_Data[#Data],4,0)</f>
        <v>771</v>
      </c>
      <c r="I350" s="11">
        <f>VLOOKUP(B350,[1]!Product_Data[#Data],3,0)</f>
        <v>648</v>
      </c>
      <c r="J350" s="11">
        <f t="shared" si="33"/>
        <v>1296</v>
      </c>
      <c r="K350" s="11">
        <f t="shared" si="34"/>
        <v>1542</v>
      </c>
      <c r="L350" s="11">
        <f t="shared" si="35"/>
        <v>246</v>
      </c>
      <c r="M350" t="str">
        <f>VLOOKUP(C350,[1]!Location_Data[#Data],2,0)</f>
        <v>Pasadena</v>
      </c>
      <c r="N350" t="str">
        <f>VLOOKUP(D350,[1]!Salespeople_Data[#Data],2,0)</f>
        <v>Scott Clark</v>
      </c>
      <c r="O350" t="str">
        <f>VLOOKUP(E350,[1]!Customer_Data[#Data],2,0)</f>
        <v>Henry Cox</v>
      </c>
      <c r="P350" s="15">
        <f t="shared" si="30"/>
        <v>3</v>
      </c>
      <c r="Q350">
        <f t="shared" si="31"/>
        <v>9</v>
      </c>
      <c r="R350">
        <f t="shared" si="32"/>
        <v>2020</v>
      </c>
    </row>
    <row r="351" spans="1:18" x14ac:dyDescent="0.25">
      <c r="A351" s="4" t="s">
        <v>864</v>
      </c>
      <c r="B351" s="4" t="s">
        <v>603</v>
      </c>
      <c r="C351" s="4" t="s">
        <v>140</v>
      </c>
      <c r="D351" s="4" t="s">
        <v>298</v>
      </c>
      <c r="E351" s="4" t="s">
        <v>865</v>
      </c>
      <c r="F351" s="5">
        <v>43924</v>
      </c>
      <c r="G351" s="4">
        <v>1</v>
      </c>
      <c r="H351" s="11">
        <f>VLOOKUP(B351,[1]!Product_Data[#Data],4,0)</f>
        <v>2495</v>
      </c>
      <c r="I351" s="11">
        <f>VLOOKUP(B351,[1]!Product_Data[#Data],3,0)</f>
        <v>1896</v>
      </c>
      <c r="J351" s="11">
        <f t="shared" si="33"/>
        <v>1896</v>
      </c>
      <c r="K351" s="11">
        <f t="shared" si="34"/>
        <v>2495</v>
      </c>
      <c r="L351" s="11">
        <f t="shared" si="35"/>
        <v>599</v>
      </c>
      <c r="M351" t="str">
        <f>VLOOKUP(C351,[1]!Location_Data[#Data],2,0)</f>
        <v>Salinas</v>
      </c>
      <c r="N351" t="str">
        <f>VLOOKUP(D351,[1]!Salespeople_Data[#Data],2,0)</f>
        <v>Kenneth Fields</v>
      </c>
      <c r="O351" t="str">
        <f>VLOOKUP(E351,[1]!Customer_Data[#Data],2,0)</f>
        <v>Aaron Cruz</v>
      </c>
      <c r="P351" s="15">
        <f t="shared" si="30"/>
        <v>6</v>
      </c>
      <c r="Q351">
        <f t="shared" si="31"/>
        <v>4</v>
      </c>
      <c r="R351">
        <f t="shared" si="32"/>
        <v>2020</v>
      </c>
    </row>
    <row r="352" spans="1:18" x14ac:dyDescent="0.25">
      <c r="A352" s="2" t="s">
        <v>866</v>
      </c>
      <c r="B352" s="2" t="s">
        <v>403</v>
      </c>
      <c r="C352" s="2" t="s">
        <v>74</v>
      </c>
      <c r="D352" s="2" t="s">
        <v>165</v>
      </c>
      <c r="E352" s="2" t="s">
        <v>867</v>
      </c>
      <c r="F352" s="3">
        <v>44166</v>
      </c>
      <c r="G352" s="2">
        <v>2</v>
      </c>
      <c r="H352" s="11">
        <f>VLOOKUP(B352,[1]!Product_Data[#Data],4,0)</f>
        <v>392</v>
      </c>
      <c r="I352" s="11">
        <f>VLOOKUP(B352,[1]!Product_Data[#Data],3,0)</f>
        <v>255</v>
      </c>
      <c r="J352" s="11">
        <f t="shared" si="33"/>
        <v>510</v>
      </c>
      <c r="K352" s="11">
        <f t="shared" si="34"/>
        <v>784</v>
      </c>
      <c r="L352" s="11">
        <f t="shared" si="35"/>
        <v>274</v>
      </c>
      <c r="M352" t="str">
        <f>VLOOKUP(C352,[1]!Location_Data[#Data],2,0)</f>
        <v>West Covina</v>
      </c>
      <c r="N352" t="str">
        <f>VLOOKUP(D352,[1]!Salespeople_Data[#Data],2,0)</f>
        <v>Joe Sims</v>
      </c>
      <c r="O352" t="str">
        <f>VLOOKUP(E352,[1]!Customer_Data[#Data],2,0)</f>
        <v>Carl Anderson</v>
      </c>
      <c r="P352" s="15">
        <f t="shared" si="30"/>
        <v>3</v>
      </c>
      <c r="Q352">
        <f t="shared" si="31"/>
        <v>12</v>
      </c>
      <c r="R352">
        <f t="shared" si="32"/>
        <v>2020</v>
      </c>
    </row>
    <row r="353" spans="1:18" x14ac:dyDescent="0.25">
      <c r="A353" s="4" t="s">
        <v>868</v>
      </c>
      <c r="B353" s="4" t="s">
        <v>340</v>
      </c>
      <c r="C353" s="4" t="s">
        <v>229</v>
      </c>
      <c r="D353" s="4" t="s">
        <v>10</v>
      </c>
      <c r="E353" s="4" t="s">
        <v>314</v>
      </c>
      <c r="F353" s="5">
        <v>44011</v>
      </c>
      <c r="G353" s="4">
        <v>3</v>
      </c>
      <c r="H353" s="11">
        <f>VLOOKUP(B353,[1]!Product_Data[#Data],4,0)</f>
        <v>1967</v>
      </c>
      <c r="I353" s="11">
        <f>VLOOKUP(B353,[1]!Product_Data[#Data],3,0)</f>
        <v>1397</v>
      </c>
      <c r="J353" s="11">
        <f t="shared" si="33"/>
        <v>4191</v>
      </c>
      <c r="K353" s="11">
        <f t="shared" si="34"/>
        <v>5901</v>
      </c>
      <c r="L353" s="11">
        <f t="shared" si="35"/>
        <v>1710</v>
      </c>
      <c r="M353" t="str">
        <f>VLOOKUP(C353,[1]!Location_Data[#Data],2,0)</f>
        <v>San Jose</v>
      </c>
      <c r="N353" t="str">
        <f>VLOOKUP(D353,[1]!Salespeople_Data[#Data],2,0)</f>
        <v>Justin Lynch</v>
      </c>
      <c r="O353" t="str">
        <f>VLOOKUP(E353,[1]!Customer_Data[#Data],2,0)</f>
        <v>Dennis Morris</v>
      </c>
      <c r="P353" s="15">
        <f t="shared" si="30"/>
        <v>2</v>
      </c>
      <c r="Q353">
        <f t="shared" si="31"/>
        <v>6</v>
      </c>
      <c r="R353">
        <f t="shared" si="32"/>
        <v>2020</v>
      </c>
    </row>
    <row r="354" spans="1:18" x14ac:dyDescent="0.25">
      <c r="A354" s="2" t="s">
        <v>869</v>
      </c>
      <c r="B354" s="2" t="s">
        <v>703</v>
      </c>
      <c r="C354" s="2" t="s">
        <v>174</v>
      </c>
      <c r="D354" s="2" t="s">
        <v>345</v>
      </c>
      <c r="E354" s="2" t="s">
        <v>283</v>
      </c>
      <c r="F354" s="3">
        <v>44165</v>
      </c>
      <c r="G354" s="2">
        <v>1</v>
      </c>
      <c r="H354" s="11">
        <f>VLOOKUP(B354,[1]!Product_Data[#Data],4,0)</f>
        <v>530</v>
      </c>
      <c r="I354" s="11">
        <f>VLOOKUP(B354,[1]!Product_Data[#Data],3,0)</f>
        <v>435</v>
      </c>
      <c r="J354" s="11">
        <f t="shared" si="33"/>
        <v>435</v>
      </c>
      <c r="K354" s="11">
        <f t="shared" si="34"/>
        <v>530</v>
      </c>
      <c r="L354" s="11">
        <f t="shared" si="35"/>
        <v>95</v>
      </c>
      <c r="M354" t="str">
        <f>VLOOKUP(C354,[1]!Location_Data[#Data],2,0)</f>
        <v>Norwalk</v>
      </c>
      <c r="N354" t="str">
        <f>VLOOKUP(D354,[1]!Salespeople_Data[#Data],2,0)</f>
        <v>Larry Marshall</v>
      </c>
      <c r="O354" t="str">
        <f>VLOOKUP(E354,[1]!Customer_Data[#Data],2,0)</f>
        <v>Jose Lewis</v>
      </c>
      <c r="P354" s="15">
        <f t="shared" si="30"/>
        <v>2</v>
      </c>
      <c r="Q354">
        <f t="shared" si="31"/>
        <v>11</v>
      </c>
      <c r="R354">
        <f t="shared" si="32"/>
        <v>2020</v>
      </c>
    </row>
    <row r="355" spans="1:18" x14ac:dyDescent="0.25">
      <c r="A355" s="4" t="s">
        <v>870</v>
      </c>
      <c r="B355" s="4" t="s">
        <v>435</v>
      </c>
      <c r="C355" s="4" t="s">
        <v>174</v>
      </c>
      <c r="D355" s="4" t="s">
        <v>447</v>
      </c>
      <c r="E355" s="4" t="s">
        <v>871</v>
      </c>
      <c r="F355" s="5">
        <v>43881</v>
      </c>
      <c r="G355" s="4">
        <v>1</v>
      </c>
      <c r="H355" s="11">
        <f>VLOOKUP(B355,[1]!Product_Data[#Data],4,0)</f>
        <v>2141</v>
      </c>
      <c r="I355" s="11">
        <f>VLOOKUP(B355,[1]!Product_Data[#Data],3,0)</f>
        <v>1777</v>
      </c>
      <c r="J355" s="11">
        <f t="shared" si="33"/>
        <v>1777</v>
      </c>
      <c r="K355" s="11">
        <f t="shared" si="34"/>
        <v>2141</v>
      </c>
      <c r="L355" s="11">
        <f t="shared" si="35"/>
        <v>364</v>
      </c>
      <c r="M355" t="str">
        <f>VLOOKUP(C355,[1]!Location_Data[#Data],2,0)</f>
        <v>Norwalk</v>
      </c>
      <c r="N355" t="str">
        <f>VLOOKUP(D355,[1]!Salespeople_Data[#Data],2,0)</f>
        <v>Howard Sims</v>
      </c>
      <c r="O355" t="str">
        <f>VLOOKUP(E355,[1]!Customer_Data[#Data],2,0)</f>
        <v>Dennis Ruiz</v>
      </c>
      <c r="P355" s="15">
        <f t="shared" si="30"/>
        <v>5</v>
      </c>
      <c r="Q355">
        <f t="shared" si="31"/>
        <v>2</v>
      </c>
      <c r="R355">
        <f t="shared" si="32"/>
        <v>2020</v>
      </c>
    </row>
    <row r="356" spans="1:18" x14ac:dyDescent="0.25">
      <c r="A356" s="2" t="s">
        <v>872</v>
      </c>
      <c r="B356" s="2" t="s">
        <v>668</v>
      </c>
      <c r="C356" s="2" t="s">
        <v>204</v>
      </c>
      <c r="D356" s="2" t="s">
        <v>413</v>
      </c>
      <c r="E356" s="2" t="s">
        <v>873</v>
      </c>
      <c r="F356" s="3">
        <v>44074</v>
      </c>
      <c r="G356" s="2">
        <v>4</v>
      </c>
      <c r="H356" s="11">
        <f>VLOOKUP(B356,[1]!Product_Data[#Data],4,0)</f>
        <v>181</v>
      </c>
      <c r="I356" s="11">
        <f>VLOOKUP(B356,[1]!Product_Data[#Data],3,0)</f>
        <v>130</v>
      </c>
      <c r="J356" s="11">
        <f t="shared" si="33"/>
        <v>520</v>
      </c>
      <c r="K356" s="11">
        <f t="shared" si="34"/>
        <v>724</v>
      </c>
      <c r="L356" s="11">
        <f t="shared" si="35"/>
        <v>204</v>
      </c>
      <c r="M356" t="str">
        <f>VLOOKUP(C356,[1]!Location_Data[#Data],2,0)</f>
        <v>Corona</v>
      </c>
      <c r="N356" t="str">
        <f>VLOOKUP(D356,[1]!Salespeople_Data[#Data],2,0)</f>
        <v>Kenneth Bradley</v>
      </c>
      <c r="O356" t="str">
        <f>VLOOKUP(E356,[1]!Customer_Data[#Data],2,0)</f>
        <v>Jimmy Grant</v>
      </c>
      <c r="P356" s="15">
        <f t="shared" si="30"/>
        <v>2</v>
      </c>
      <c r="Q356">
        <f t="shared" si="31"/>
        <v>8</v>
      </c>
      <c r="R356">
        <f t="shared" si="32"/>
        <v>2020</v>
      </c>
    </row>
    <row r="357" spans="1:18" x14ac:dyDescent="0.25">
      <c r="A357" s="4" t="s">
        <v>874</v>
      </c>
      <c r="B357" s="4" t="s">
        <v>56</v>
      </c>
      <c r="C357" s="4" t="s">
        <v>392</v>
      </c>
      <c r="D357" s="4" t="s">
        <v>257</v>
      </c>
      <c r="E357" s="4" t="s">
        <v>611</v>
      </c>
      <c r="F357" s="5">
        <v>44110</v>
      </c>
      <c r="G357" s="4">
        <v>1</v>
      </c>
      <c r="H357" s="11">
        <f>VLOOKUP(B357,[1]!Product_Data[#Data],4,0)</f>
        <v>1848</v>
      </c>
      <c r="I357" s="11">
        <f>VLOOKUP(B357,[1]!Product_Data[#Data],3,0)</f>
        <v>1294</v>
      </c>
      <c r="J357" s="11">
        <f t="shared" si="33"/>
        <v>1294</v>
      </c>
      <c r="K357" s="11">
        <f t="shared" si="34"/>
        <v>1848</v>
      </c>
      <c r="L357" s="11">
        <f t="shared" si="35"/>
        <v>554</v>
      </c>
      <c r="M357" t="str">
        <f>VLOOKUP(C357,[1]!Location_Data[#Data],2,0)</f>
        <v>Visalia</v>
      </c>
      <c r="N357" t="str">
        <f>VLOOKUP(D357,[1]!Salespeople_Data[#Data],2,0)</f>
        <v>Jerry Perry</v>
      </c>
      <c r="O357" t="str">
        <f>VLOOKUP(E357,[1]!Customer_Data[#Data],2,0)</f>
        <v>Joseph Murphy</v>
      </c>
      <c r="P357" s="15">
        <f t="shared" si="30"/>
        <v>3</v>
      </c>
      <c r="Q357">
        <f t="shared" si="31"/>
        <v>10</v>
      </c>
      <c r="R357">
        <f t="shared" si="32"/>
        <v>2020</v>
      </c>
    </row>
    <row r="358" spans="1:18" x14ac:dyDescent="0.25">
      <c r="A358" s="2" t="s">
        <v>875</v>
      </c>
      <c r="B358" s="2" t="s">
        <v>99</v>
      </c>
      <c r="C358" s="2" t="s">
        <v>316</v>
      </c>
      <c r="D358" s="2" t="s">
        <v>58</v>
      </c>
      <c r="E358" s="2" t="s">
        <v>876</v>
      </c>
      <c r="F358" s="3">
        <v>44068</v>
      </c>
      <c r="G358" s="2">
        <v>3</v>
      </c>
      <c r="H358" s="11">
        <f>VLOOKUP(B358,[1]!Product_Data[#Data],4,0)</f>
        <v>1708</v>
      </c>
      <c r="I358" s="11">
        <f>VLOOKUP(B358,[1]!Product_Data[#Data],3,0)</f>
        <v>871</v>
      </c>
      <c r="J358" s="11">
        <f t="shared" si="33"/>
        <v>2613</v>
      </c>
      <c r="K358" s="11">
        <f t="shared" si="34"/>
        <v>5124</v>
      </c>
      <c r="L358" s="11">
        <f t="shared" si="35"/>
        <v>2511</v>
      </c>
      <c r="M358" t="str">
        <f>VLOOKUP(C358,[1]!Location_Data[#Data],2,0)</f>
        <v>East Los Angeles</v>
      </c>
      <c r="N358" t="str">
        <f>VLOOKUP(D358,[1]!Salespeople_Data[#Data],2,0)</f>
        <v>Christopher Tucker</v>
      </c>
      <c r="O358" t="str">
        <f>VLOOKUP(E358,[1]!Customer_Data[#Data],2,0)</f>
        <v>Edward Mason</v>
      </c>
      <c r="P358" s="15">
        <f t="shared" si="30"/>
        <v>3</v>
      </c>
      <c r="Q358">
        <f t="shared" si="31"/>
        <v>8</v>
      </c>
      <c r="R358">
        <f t="shared" si="32"/>
        <v>2020</v>
      </c>
    </row>
    <row r="359" spans="1:18" x14ac:dyDescent="0.25">
      <c r="A359" s="4" t="s">
        <v>877</v>
      </c>
      <c r="B359" s="4" t="s">
        <v>210</v>
      </c>
      <c r="C359" s="4" t="s">
        <v>52</v>
      </c>
      <c r="D359" s="4" t="s">
        <v>53</v>
      </c>
      <c r="E359" s="4" t="s">
        <v>878</v>
      </c>
      <c r="F359" s="5">
        <v>44025</v>
      </c>
      <c r="G359" s="4">
        <v>2</v>
      </c>
      <c r="H359" s="11">
        <f>VLOOKUP(B359,[1]!Product_Data[#Data],4,0)</f>
        <v>458</v>
      </c>
      <c r="I359" s="11">
        <f>VLOOKUP(B359,[1]!Product_Data[#Data],3,0)</f>
        <v>376</v>
      </c>
      <c r="J359" s="11">
        <f t="shared" si="33"/>
        <v>752</v>
      </c>
      <c r="K359" s="11">
        <f t="shared" si="34"/>
        <v>916</v>
      </c>
      <c r="L359" s="11">
        <f t="shared" si="35"/>
        <v>164</v>
      </c>
      <c r="M359" t="str">
        <f>VLOOKUP(C359,[1]!Location_Data[#Data],2,0)</f>
        <v>Pasadena</v>
      </c>
      <c r="N359" t="str">
        <f>VLOOKUP(D359,[1]!Salespeople_Data[#Data],2,0)</f>
        <v>Scott Mason</v>
      </c>
      <c r="O359" t="str">
        <f>VLOOKUP(E359,[1]!Customer_Data[#Data],2,0)</f>
        <v>Thomas Gray</v>
      </c>
      <c r="P359" s="15">
        <f t="shared" si="30"/>
        <v>2</v>
      </c>
      <c r="Q359">
        <f t="shared" si="31"/>
        <v>7</v>
      </c>
      <c r="R359">
        <f t="shared" si="32"/>
        <v>2020</v>
      </c>
    </row>
    <row r="360" spans="1:18" x14ac:dyDescent="0.25">
      <c r="A360" s="2" t="s">
        <v>879</v>
      </c>
      <c r="B360" s="2" t="s">
        <v>289</v>
      </c>
      <c r="C360" s="2" t="s">
        <v>186</v>
      </c>
      <c r="D360" s="2" t="s">
        <v>20</v>
      </c>
      <c r="E360" s="2" t="s">
        <v>880</v>
      </c>
      <c r="F360" s="3">
        <v>44048</v>
      </c>
      <c r="G360" s="2">
        <v>1</v>
      </c>
      <c r="H360" s="11">
        <f>VLOOKUP(B360,[1]!Product_Data[#Data],4,0)</f>
        <v>368</v>
      </c>
      <c r="I360" s="11">
        <f>VLOOKUP(B360,[1]!Product_Data[#Data],3,0)</f>
        <v>294</v>
      </c>
      <c r="J360" s="11">
        <f t="shared" si="33"/>
        <v>294</v>
      </c>
      <c r="K360" s="11">
        <f t="shared" si="34"/>
        <v>368</v>
      </c>
      <c r="L360" s="11">
        <f t="shared" si="35"/>
        <v>74</v>
      </c>
      <c r="M360" t="str">
        <f>VLOOKUP(C360,[1]!Location_Data[#Data],2,0)</f>
        <v>Riverside</v>
      </c>
      <c r="N360" t="str">
        <f>VLOOKUP(D360,[1]!Salespeople_Data[#Data],2,0)</f>
        <v>Joshua Cook</v>
      </c>
      <c r="O360" t="str">
        <f>VLOOKUP(E360,[1]!Customer_Data[#Data],2,0)</f>
        <v>Terry Watson</v>
      </c>
      <c r="P360" s="15">
        <f t="shared" si="30"/>
        <v>4</v>
      </c>
      <c r="Q360">
        <f t="shared" si="31"/>
        <v>8</v>
      </c>
      <c r="R360">
        <f t="shared" si="32"/>
        <v>2020</v>
      </c>
    </row>
    <row r="361" spans="1:18" x14ac:dyDescent="0.25">
      <c r="A361" s="4" t="s">
        <v>881</v>
      </c>
      <c r="B361" s="4" t="s">
        <v>69</v>
      </c>
      <c r="C361" s="4" t="s">
        <v>512</v>
      </c>
      <c r="D361" s="4" t="s">
        <v>359</v>
      </c>
      <c r="E361" s="4" t="s">
        <v>882</v>
      </c>
      <c r="F361" s="5">
        <v>43980</v>
      </c>
      <c r="G361" s="4">
        <v>1</v>
      </c>
      <c r="H361" s="11">
        <f>VLOOKUP(B361,[1]!Product_Data[#Data],4,0)</f>
        <v>1351</v>
      </c>
      <c r="I361" s="11">
        <f>VLOOKUP(B361,[1]!Product_Data[#Data],3,0)</f>
        <v>1108</v>
      </c>
      <c r="J361" s="11">
        <f t="shared" si="33"/>
        <v>1108</v>
      </c>
      <c r="K361" s="11">
        <f t="shared" si="34"/>
        <v>1351</v>
      </c>
      <c r="L361" s="11">
        <f t="shared" si="35"/>
        <v>243</v>
      </c>
      <c r="M361" t="str">
        <f>VLOOKUP(C361,[1]!Location_Data[#Data],2,0)</f>
        <v>Long Beach</v>
      </c>
      <c r="N361" t="str">
        <f>VLOOKUP(D361,[1]!Salespeople_Data[#Data],2,0)</f>
        <v>Eugene Holmes</v>
      </c>
      <c r="O361" t="str">
        <f>VLOOKUP(E361,[1]!Customer_Data[#Data],2,0)</f>
        <v>Jonathan Hawkins</v>
      </c>
      <c r="P361" s="15">
        <f t="shared" si="30"/>
        <v>6</v>
      </c>
      <c r="Q361">
        <f t="shared" si="31"/>
        <v>5</v>
      </c>
      <c r="R361">
        <f t="shared" si="32"/>
        <v>2020</v>
      </c>
    </row>
    <row r="362" spans="1:18" x14ac:dyDescent="0.25">
      <c r="A362" s="2" t="s">
        <v>883</v>
      </c>
      <c r="B362" s="2" t="s">
        <v>321</v>
      </c>
      <c r="C362" s="2" t="s">
        <v>211</v>
      </c>
      <c r="D362" s="2" t="s">
        <v>71</v>
      </c>
      <c r="E362" s="2" t="s">
        <v>774</v>
      </c>
      <c r="F362" s="3">
        <v>44017</v>
      </c>
      <c r="G362" s="2">
        <v>3</v>
      </c>
      <c r="H362" s="11">
        <f>VLOOKUP(B362,[1]!Product_Data[#Data],4,0)</f>
        <v>2391</v>
      </c>
      <c r="I362" s="11">
        <f>VLOOKUP(B362,[1]!Product_Data[#Data],3,0)</f>
        <v>1291</v>
      </c>
      <c r="J362" s="11">
        <f t="shared" si="33"/>
        <v>3873</v>
      </c>
      <c r="K362" s="11">
        <f t="shared" si="34"/>
        <v>7173</v>
      </c>
      <c r="L362" s="11">
        <f t="shared" si="35"/>
        <v>3300</v>
      </c>
      <c r="M362" t="str">
        <f>VLOOKUP(C362,[1]!Location_Data[#Data],2,0)</f>
        <v>Chula Vista</v>
      </c>
      <c r="N362" t="str">
        <f>VLOOKUP(D362,[1]!Salespeople_Data[#Data],2,0)</f>
        <v>Gary Rodriguez</v>
      </c>
      <c r="O362" t="str">
        <f>VLOOKUP(E362,[1]!Customer_Data[#Data],2,0)</f>
        <v>Douglas Kennedy</v>
      </c>
      <c r="P362" s="15">
        <f t="shared" si="30"/>
        <v>1</v>
      </c>
      <c r="Q362">
        <f t="shared" si="31"/>
        <v>7</v>
      </c>
      <c r="R362">
        <f t="shared" si="32"/>
        <v>2020</v>
      </c>
    </row>
    <row r="363" spans="1:18" x14ac:dyDescent="0.25">
      <c r="A363" s="4" t="s">
        <v>884</v>
      </c>
      <c r="B363" s="4" t="s">
        <v>56</v>
      </c>
      <c r="C363" s="4" t="s">
        <v>24</v>
      </c>
      <c r="D363" s="4" t="s">
        <v>91</v>
      </c>
      <c r="E363" s="4" t="s">
        <v>885</v>
      </c>
      <c r="F363" s="5">
        <v>44144</v>
      </c>
      <c r="G363" s="4">
        <v>1</v>
      </c>
      <c r="H363" s="11">
        <f>VLOOKUP(B363,[1]!Product_Data[#Data],4,0)</f>
        <v>1848</v>
      </c>
      <c r="I363" s="11">
        <f>VLOOKUP(B363,[1]!Product_Data[#Data],3,0)</f>
        <v>1294</v>
      </c>
      <c r="J363" s="11">
        <f t="shared" si="33"/>
        <v>1294</v>
      </c>
      <c r="K363" s="11">
        <f t="shared" si="34"/>
        <v>1848</v>
      </c>
      <c r="L363" s="11">
        <f t="shared" si="35"/>
        <v>554</v>
      </c>
      <c r="M363" t="str">
        <f>VLOOKUP(C363,[1]!Location_Data[#Data],2,0)</f>
        <v>Lancaster</v>
      </c>
      <c r="N363" t="str">
        <f>VLOOKUP(D363,[1]!Salespeople_Data[#Data],2,0)</f>
        <v>Howard Gardner</v>
      </c>
      <c r="O363" t="str">
        <f>VLOOKUP(E363,[1]!Customer_Data[#Data],2,0)</f>
        <v>Andrew Peters</v>
      </c>
      <c r="P363" s="15">
        <f t="shared" si="30"/>
        <v>2</v>
      </c>
      <c r="Q363">
        <f t="shared" si="31"/>
        <v>11</v>
      </c>
      <c r="R363">
        <f t="shared" si="32"/>
        <v>2020</v>
      </c>
    </row>
    <row r="364" spans="1:18" x14ac:dyDescent="0.25">
      <c r="A364" s="2" t="s">
        <v>886</v>
      </c>
      <c r="B364" s="2" t="s">
        <v>666</v>
      </c>
      <c r="C364" s="2" t="s">
        <v>731</v>
      </c>
      <c r="D364" s="2" t="s">
        <v>106</v>
      </c>
      <c r="E364" s="2" t="s">
        <v>750</v>
      </c>
      <c r="F364" s="3">
        <v>43906</v>
      </c>
      <c r="G364" s="2">
        <v>3</v>
      </c>
      <c r="H364" s="11">
        <f>VLOOKUP(B364,[1]!Product_Data[#Data],4,0)</f>
        <v>2241</v>
      </c>
      <c r="I364" s="11">
        <f>VLOOKUP(B364,[1]!Product_Data[#Data],3,0)</f>
        <v>1367</v>
      </c>
      <c r="J364" s="11">
        <f t="shared" si="33"/>
        <v>4101</v>
      </c>
      <c r="K364" s="11">
        <f t="shared" si="34"/>
        <v>6723</v>
      </c>
      <c r="L364" s="11">
        <f t="shared" si="35"/>
        <v>2622</v>
      </c>
      <c r="M364" t="str">
        <f>VLOOKUP(C364,[1]!Location_Data[#Data],2,0)</f>
        <v>Costa Mesa</v>
      </c>
      <c r="N364" t="str">
        <f>VLOOKUP(D364,[1]!Salespeople_Data[#Data],2,0)</f>
        <v>Patrick Ruiz</v>
      </c>
      <c r="O364" t="str">
        <f>VLOOKUP(E364,[1]!Customer_Data[#Data],2,0)</f>
        <v>Andrew Burns</v>
      </c>
      <c r="P364" s="15">
        <f t="shared" si="30"/>
        <v>2</v>
      </c>
      <c r="Q364">
        <f t="shared" si="31"/>
        <v>3</v>
      </c>
      <c r="R364">
        <f t="shared" si="32"/>
        <v>2020</v>
      </c>
    </row>
    <row r="365" spans="1:18" x14ac:dyDescent="0.25">
      <c r="A365" s="4" t="s">
        <v>887</v>
      </c>
      <c r="B365" s="4" t="s">
        <v>232</v>
      </c>
      <c r="C365" s="4" t="s">
        <v>467</v>
      </c>
      <c r="D365" s="4" t="s">
        <v>216</v>
      </c>
      <c r="E365" s="4" t="s">
        <v>240</v>
      </c>
      <c r="F365" s="5">
        <v>43930</v>
      </c>
      <c r="G365" s="4">
        <v>3</v>
      </c>
      <c r="H365" s="11">
        <f>VLOOKUP(B365,[1]!Product_Data[#Data],4,0)</f>
        <v>1119</v>
      </c>
      <c r="I365" s="11">
        <f>VLOOKUP(B365,[1]!Product_Data[#Data],3,0)</f>
        <v>683</v>
      </c>
      <c r="J365" s="11">
        <f t="shared" si="33"/>
        <v>2049</v>
      </c>
      <c r="K365" s="11">
        <f t="shared" si="34"/>
        <v>3357</v>
      </c>
      <c r="L365" s="11">
        <f t="shared" si="35"/>
        <v>1308</v>
      </c>
      <c r="M365" t="str">
        <f>VLOOKUP(C365,[1]!Location_Data[#Data],2,0)</f>
        <v>Garden Grove</v>
      </c>
      <c r="N365" t="str">
        <f>VLOOKUP(D365,[1]!Salespeople_Data[#Data],2,0)</f>
        <v>Ernest Wagner</v>
      </c>
      <c r="O365" t="str">
        <f>VLOOKUP(E365,[1]!Customer_Data[#Data],2,0)</f>
        <v>Jack Stevens</v>
      </c>
      <c r="P365" s="15">
        <f t="shared" si="30"/>
        <v>5</v>
      </c>
      <c r="Q365">
        <f t="shared" si="31"/>
        <v>4</v>
      </c>
      <c r="R365">
        <f t="shared" si="32"/>
        <v>2020</v>
      </c>
    </row>
    <row r="366" spans="1:18" x14ac:dyDescent="0.25">
      <c r="A366" s="2" t="s">
        <v>888</v>
      </c>
      <c r="B366" s="2" t="s">
        <v>194</v>
      </c>
      <c r="C366" s="2" t="s">
        <v>195</v>
      </c>
      <c r="D366" s="2" t="s">
        <v>239</v>
      </c>
      <c r="E366" s="2" t="s">
        <v>889</v>
      </c>
      <c r="F366" s="3">
        <v>44114</v>
      </c>
      <c r="G366" s="2">
        <v>1</v>
      </c>
      <c r="H366" s="11">
        <f>VLOOKUP(B366,[1]!Product_Data[#Data],4,0)</f>
        <v>1278</v>
      </c>
      <c r="I366" s="11">
        <f>VLOOKUP(B366,[1]!Product_Data[#Data],3,0)</f>
        <v>665</v>
      </c>
      <c r="J366" s="11">
        <f t="shared" si="33"/>
        <v>665</v>
      </c>
      <c r="K366" s="11">
        <f t="shared" si="34"/>
        <v>1278</v>
      </c>
      <c r="L366" s="11">
        <f t="shared" si="35"/>
        <v>613</v>
      </c>
      <c r="M366" t="str">
        <f>VLOOKUP(C366,[1]!Location_Data[#Data],2,0)</f>
        <v>Pomona</v>
      </c>
      <c r="N366" t="str">
        <f>VLOOKUP(D366,[1]!Salespeople_Data[#Data],2,0)</f>
        <v>John Reyes</v>
      </c>
      <c r="O366" t="str">
        <f>VLOOKUP(E366,[1]!Customer_Data[#Data],2,0)</f>
        <v>Joe Bryant</v>
      </c>
      <c r="P366" s="15">
        <f t="shared" si="30"/>
        <v>7</v>
      </c>
      <c r="Q366">
        <f t="shared" si="31"/>
        <v>10</v>
      </c>
      <c r="R366">
        <f t="shared" si="32"/>
        <v>2020</v>
      </c>
    </row>
    <row r="367" spans="1:18" x14ac:dyDescent="0.25">
      <c r="A367" s="4" t="s">
        <v>890</v>
      </c>
      <c r="B367" s="4" t="s">
        <v>23</v>
      </c>
      <c r="C367" s="4" t="s">
        <v>596</v>
      </c>
      <c r="D367" s="4" t="s">
        <v>111</v>
      </c>
      <c r="E367" s="4" t="s">
        <v>261</v>
      </c>
      <c r="F367" s="5">
        <v>43833</v>
      </c>
      <c r="G367" s="4">
        <v>2</v>
      </c>
      <c r="H367" s="11">
        <f>VLOOKUP(B367,[1]!Product_Data[#Data],4,0)</f>
        <v>1052</v>
      </c>
      <c r="I367" s="11">
        <f>VLOOKUP(B367,[1]!Product_Data[#Data],3,0)</f>
        <v>589</v>
      </c>
      <c r="J367" s="11">
        <f t="shared" si="33"/>
        <v>1178</v>
      </c>
      <c r="K367" s="11">
        <f t="shared" si="34"/>
        <v>2104</v>
      </c>
      <c r="L367" s="11">
        <f t="shared" si="35"/>
        <v>926</v>
      </c>
      <c r="M367" t="str">
        <f>VLOOKUP(C367,[1]!Location_Data[#Data],2,0)</f>
        <v>Fremont</v>
      </c>
      <c r="N367" t="str">
        <f>VLOOKUP(D367,[1]!Salespeople_Data[#Data],2,0)</f>
        <v>Ryan Welch</v>
      </c>
      <c r="O367" t="str">
        <f>VLOOKUP(E367,[1]!Customer_Data[#Data],2,0)</f>
        <v>Keith Hamilton</v>
      </c>
      <c r="P367" s="15">
        <f t="shared" si="30"/>
        <v>6</v>
      </c>
      <c r="Q367">
        <f t="shared" si="31"/>
        <v>1</v>
      </c>
      <c r="R367">
        <f t="shared" si="32"/>
        <v>2020</v>
      </c>
    </row>
    <row r="368" spans="1:18" x14ac:dyDescent="0.25">
      <c r="A368" s="2" t="s">
        <v>891</v>
      </c>
      <c r="B368" s="2" t="s">
        <v>461</v>
      </c>
      <c r="C368" s="2" t="s">
        <v>220</v>
      </c>
      <c r="D368" s="2" t="s">
        <v>141</v>
      </c>
      <c r="E368" s="2" t="s">
        <v>892</v>
      </c>
      <c r="F368" s="3">
        <v>44114</v>
      </c>
      <c r="G368" s="2">
        <v>4</v>
      </c>
      <c r="H368" s="11">
        <f>VLOOKUP(B368,[1]!Product_Data[#Data],4,0)</f>
        <v>35</v>
      </c>
      <c r="I368" s="11">
        <f>VLOOKUP(B368,[1]!Product_Data[#Data],3,0)</f>
        <v>22</v>
      </c>
      <c r="J368" s="11">
        <f t="shared" si="33"/>
        <v>88</v>
      </c>
      <c r="K368" s="11">
        <f t="shared" si="34"/>
        <v>140</v>
      </c>
      <c r="L368" s="11">
        <f t="shared" si="35"/>
        <v>52</v>
      </c>
      <c r="M368" t="str">
        <f>VLOOKUP(C368,[1]!Location_Data[#Data],2,0)</f>
        <v>Modesto</v>
      </c>
      <c r="N368" t="str">
        <f>VLOOKUP(D368,[1]!Salespeople_Data[#Data],2,0)</f>
        <v>Arthur Mccoy</v>
      </c>
      <c r="O368" t="str">
        <f>VLOOKUP(E368,[1]!Customer_Data[#Data],2,0)</f>
        <v>Randy Webb</v>
      </c>
      <c r="P368" s="15">
        <f t="shared" si="30"/>
        <v>7</v>
      </c>
      <c r="Q368">
        <f t="shared" si="31"/>
        <v>10</v>
      </c>
      <c r="R368">
        <f t="shared" si="32"/>
        <v>2020</v>
      </c>
    </row>
    <row r="369" spans="1:18" x14ac:dyDescent="0.25">
      <c r="A369" s="4" t="s">
        <v>893</v>
      </c>
      <c r="B369" s="4" t="s">
        <v>23</v>
      </c>
      <c r="C369" s="4" t="s">
        <v>380</v>
      </c>
      <c r="D369" s="4" t="s">
        <v>170</v>
      </c>
      <c r="E369" s="4" t="s">
        <v>894</v>
      </c>
      <c r="F369" s="5">
        <v>43949</v>
      </c>
      <c r="G369" s="4">
        <v>1</v>
      </c>
      <c r="H369" s="11">
        <f>VLOOKUP(B369,[1]!Product_Data[#Data],4,0)</f>
        <v>1052</v>
      </c>
      <c r="I369" s="11">
        <f>VLOOKUP(B369,[1]!Product_Data[#Data],3,0)</f>
        <v>589</v>
      </c>
      <c r="J369" s="11">
        <f t="shared" si="33"/>
        <v>589</v>
      </c>
      <c r="K369" s="11">
        <f t="shared" si="34"/>
        <v>1052</v>
      </c>
      <c r="L369" s="11">
        <f t="shared" si="35"/>
        <v>463</v>
      </c>
      <c r="M369" t="str">
        <f>VLOOKUP(C369,[1]!Location_Data[#Data],2,0)</f>
        <v>Los Angeles</v>
      </c>
      <c r="N369" t="str">
        <f>VLOOKUP(D369,[1]!Salespeople_Data[#Data],2,0)</f>
        <v>Sean Miller</v>
      </c>
      <c r="O369" t="str">
        <f>VLOOKUP(E369,[1]!Customer_Data[#Data],2,0)</f>
        <v>Jeremy Arnold</v>
      </c>
      <c r="P369" s="15">
        <f t="shared" si="30"/>
        <v>3</v>
      </c>
      <c r="Q369">
        <f t="shared" si="31"/>
        <v>4</v>
      </c>
      <c r="R369">
        <f t="shared" si="32"/>
        <v>2020</v>
      </c>
    </row>
    <row r="370" spans="1:18" x14ac:dyDescent="0.25">
      <c r="A370" s="2" t="s">
        <v>895</v>
      </c>
      <c r="B370" s="2" t="s">
        <v>177</v>
      </c>
      <c r="C370" s="2" t="s">
        <v>190</v>
      </c>
      <c r="D370" s="2" t="s">
        <v>25</v>
      </c>
      <c r="E370" s="2" t="s">
        <v>896</v>
      </c>
      <c r="F370" s="3">
        <v>44152</v>
      </c>
      <c r="G370" s="2">
        <v>4</v>
      </c>
      <c r="H370" s="11">
        <f>VLOOKUP(B370,[1]!Product_Data[#Data],4,0)</f>
        <v>2497</v>
      </c>
      <c r="I370" s="11">
        <f>VLOOKUP(B370,[1]!Product_Data[#Data],3,0)</f>
        <v>1473</v>
      </c>
      <c r="J370" s="11">
        <f t="shared" si="33"/>
        <v>5892</v>
      </c>
      <c r="K370" s="11">
        <f t="shared" si="34"/>
        <v>9988</v>
      </c>
      <c r="L370" s="11">
        <f t="shared" si="35"/>
        <v>4096</v>
      </c>
      <c r="M370" t="str">
        <f>VLOOKUP(C370,[1]!Location_Data[#Data],2,0)</f>
        <v>Oakland</v>
      </c>
      <c r="N370" t="str">
        <f>VLOOKUP(D370,[1]!Salespeople_Data[#Data],2,0)</f>
        <v>Brian Davis</v>
      </c>
      <c r="O370" t="str">
        <f>VLOOKUP(E370,[1]!Customer_Data[#Data],2,0)</f>
        <v>Eric Bradley</v>
      </c>
      <c r="P370" s="15">
        <f t="shared" si="30"/>
        <v>3</v>
      </c>
      <c r="Q370">
        <f t="shared" si="31"/>
        <v>11</v>
      </c>
      <c r="R370">
        <f t="shared" si="32"/>
        <v>2020</v>
      </c>
    </row>
    <row r="371" spans="1:18" x14ac:dyDescent="0.25">
      <c r="A371" s="4" t="s">
        <v>897</v>
      </c>
      <c r="B371" s="4" t="s">
        <v>340</v>
      </c>
      <c r="C371" s="4" t="s">
        <v>643</v>
      </c>
      <c r="D371" s="4" t="s">
        <v>136</v>
      </c>
      <c r="E371" s="4" t="s">
        <v>898</v>
      </c>
      <c r="F371" s="5">
        <v>44116</v>
      </c>
      <c r="G371" s="4">
        <v>2</v>
      </c>
      <c r="H371" s="11">
        <f>VLOOKUP(B371,[1]!Product_Data[#Data],4,0)</f>
        <v>1967</v>
      </c>
      <c r="I371" s="11">
        <f>VLOOKUP(B371,[1]!Product_Data[#Data],3,0)</f>
        <v>1397</v>
      </c>
      <c r="J371" s="11">
        <f t="shared" si="33"/>
        <v>2794</v>
      </c>
      <c r="K371" s="11">
        <f t="shared" si="34"/>
        <v>3934</v>
      </c>
      <c r="L371" s="11">
        <f t="shared" si="35"/>
        <v>1140</v>
      </c>
      <c r="M371" t="str">
        <f>VLOOKUP(C371,[1]!Location_Data[#Data],2,0)</f>
        <v>Hayward</v>
      </c>
      <c r="N371" t="str">
        <f>VLOOKUP(D371,[1]!Salespeople_Data[#Data],2,0)</f>
        <v>Clarence Fox</v>
      </c>
      <c r="O371" t="str">
        <f>VLOOKUP(E371,[1]!Customer_Data[#Data],2,0)</f>
        <v>Roy Hamilton</v>
      </c>
      <c r="P371" s="15">
        <f t="shared" si="30"/>
        <v>2</v>
      </c>
      <c r="Q371">
        <f t="shared" si="31"/>
        <v>10</v>
      </c>
      <c r="R371">
        <f t="shared" si="32"/>
        <v>2020</v>
      </c>
    </row>
    <row r="372" spans="1:18" x14ac:dyDescent="0.25">
      <c r="A372" s="2" t="s">
        <v>899</v>
      </c>
      <c r="B372" s="2" t="s">
        <v>43</v>
      </c>
      <c r="C372" s="2" t="s">
        <v>190</v>
      </c>
      <c r="D372" s="2" t="s">
        <v>96</v>
      </c>
      <c r="E372" s="2" t="s">
        <v>900</v>
      </c>
      <c r="F372" s="3">
        <v>43939</v>
      </c>
      <c r="G372" s="2">
        <v>2</v>
      </c>
      <c r="H372" s="11">
        <f>VLOOKUP(B372,[1]!Product_Data[#Data],4,0)</f>
        <v>356</v>
      </c>
      <c r="I372" s="11">
        <f>VLOOKUP(B372,[1]!Product_Data[#Data],3,0)</f>
        <v>292</v>
      </c>
      <c r="J372" s="11">
        <f t="shared" si="33"/>
        <v>584</v>
      </c>
      <c r="K372" s="11">
        <f t="shared" si="34"/>
        <v>712</v>
      </c>
      <c r="L372" s="11">
        <f t="shared" si="35"/>
        <v>128</v>
      </c>
      <c r="M372" t="str">
        <f>VLOOKUP(C372,[1]!Location_Data[#Data],2,0)</f>
        <v>Oakland</v>
      </c>
      <c r="N372" t="str">
        <f>VLOOKUP(D372,[1]!Salespeople_Data[#Data],2,0)</f>
        <v>Brian Thomas</v>
      </c>
      <c r="O372" t="str">
        <f>VLOOKUP(E372,[1]!Customer_Data[#Data],2,0)</f>
        <v>Gerald Clark</v>
      </c>
      <c r="P372" s="15">
        <f t="shared" si="30"/>
        <v>7</v>
      </c>
      <c r="Q372">
        <f t="shared" si="31"/>
        <v>4</v>
      </c>
      <c r="R372">
        <f t="shared" si="32"/>
        <v>2020</v>
      </c>
    </row>
    <row r="373" spans="1:18" x14ac:dyDescent="0.25">
      <c r="A373" s="4" t="s">
        <v>901</v>
      </c>
      <c r="B373" s="4" t="s">
        <v>435</v>
      </c>
      <c r="C373" s="4" t="s">
        <v>436</v>
      </c>
      <c r="D373" s="4" t="s">
        <v>63</v>
      </c>
      <c r="E373" s="4" t="s">
        <v>704</v>
      </c>
      <c r="F373" s="5">
        <v>44190</v>
      </c>
      <c r="G373" s="4">
        <v>3</v>
      </c>
      <c r="H373" s="11">
        <f>VLOOKUP(B373,[1]!Product_Data[#Data],4,0)</f>
        <v>2141</v>
      </c>
      <c r="I373" s="11">
        <f>VLOOKUP(B373,[1]!Product_Data[#Data],3,0)</f>
        <v>1777</v>
      </c>
      <c r="J373" s="11">
        <f t="shared" si="33"/>
        <v>5331</v>
      </c>
      <c r="K373" s="11">
        <f t="shared" si="34"/>
        <v>6423</v>
      </c>
      <c r="L373" s="11">
        <f t="shared" si="35"/>
        <v>1092</v>
      </c>
      <c r="M373" t="str">
        <f>VLOOKUP(C373,[1]!Location_Data[#Data],2,0)</f>
        <v>Jurupa Valley</v>
      </c>
      <c r="N373" t="str">
        <f>VLOOKUP(D373,[1]!Salespeople_Data[#Data],2,0)</f>
        <v>Jeremy Mendoza</v>
      </c>
      <c r="O373" t="str">
        <f>VLOOKUP(E373,[1]!Customer_Data[#Data],2,0)</f>
        <v>Benjamin Garza</v>
      </c>
      <c r="P373" s="15">
        <f t="shared" si="30"/>
        <v>6</v>
      </c>
      <c r="Q373">
        <f t="shared" si="31"/>
        <v>12</v>
      </c>
      <c r="R373">
        <f t="shared" si="32"/>
        <v>2020</v>
      </c>
    </row>
    <row r="374" spans="1:18" x14ac:dyDescent="0.25">
      <c r="A374" s="2" t="s">
        <v>902</v>
      </c>
      <c r="B374" s="2" t="s">
        <v>173</v>
      </c>
      <c r="C374" s="2" t="s">
        <v>110</v>
      </c>
      <c r="D374" s="2" t="s">
        <v>136</v>
      </c>
      <c r="E374" s="2" t="s">
        <v>903</v>
      </c>
      <c r="F374" s="3">
        <v>43942</v>
      </c>
      <c r="G374" s="2">
        <v>3</v>
      </c>
      <c r="H374" s="11">
        <f>VLOOKUP(B374,[1]!Product_Data[#Data],4,0)</f>
        <v>2005</v>
      </c>
      <c r="I374" s="11">
        <f>VLOOKUP(B374,[1]!Product_Data[#Data],3,0)</f>
        <v>1223</v>
      </c>
      <c r="J374" s="11">
        <f t="shared" si="33"/>
        <v>3669</v>
      </c>
      <c r="K374" s="11">
        <f t="shared" si="34"/>
        <v>6015</v>
      </c>
      <c r="L374" s="11">
        <f t="shared" si="35"/>
        <v>2346</v>
      </c>
      <c r="M374" t="str">
        <f>VLOOKUP(C374,[1]!Location_Data[#Data],2,0)</f>
        <v>Richmond</v>
      </c>
      <c r="N374" t="str">
        <f>VLOOKUP(D374,[1]!Salespeople_Data[#Data],2,0)</f>
        <v>Clarence Fox</v>
      </c>
      <c r="O374" t="str">
        <f>VLOOKUP(E374,[1]!Customer_Data[#Data],2,0)</f>
        <v>Billy Kennedy</v>
      </c>
      <c r="P374" s="15">
        <f t="shared" si="30"/>
        <v>3</v>
      </c>
      <c r="Q374">
        <f t="shared" si="31"/>
        <v>4</v>
      </c>
      <c r="R374">
        <f t="shared" si="32"/>
        <v>2020</v>
      </c>
    </row>
    <row r="375" spans="1:18" x14ac:dyDescent="0.25">
      <c r="A375" s="4" t="s">
        <v>904</v>
      </c>
      <c r="B375" s="4" t="s">
        <v>47</v>
      </c>
      <c r="C375" s="4" t="s">
        <v>224</v>
      </c>
      <c r="D375" s="4" t="s">
        <v>91</v>
      </c>
      <c r="E375" s="4" t="s">
        <v>905</v>
      </c>
      <c r="F375" s="5">
        <v>43948</v>
      </c>
      <c r="G375" s="4">
        <v>4</v>
      </c>
      <c r="H375" s="11">
        <f>VLOOKUP(B375,[1]!Product_Data[#Data],4,0)</f>
        <v>1812</v>
      </c>
      <c r="I375" s="11">
        <f>VLOOKUP(B375,[1]!Product_Data[#Data],3,0)</f>
        <v>1305</v>
      </c>
      <c r="J375" s="11">
        <f t="shared" si="33"/>
        <v>5220</v>
      </c>
      <c r="K375" s="11">
        <f t="shared" si="34"/>
        <v>7248</v>
      </c>
      <c r="L375" s="11">
        <f t="shared" si="35"/>
        <v>2028</v>
      </c>
      <c r="M375" t="str">
        <f>VLOOKUP(C375,[1]!Location_Data[#Data],2,0)</f>
        <v>Huntington Beach</v>
      </c>
      <c r="N375" t="str">
        <f>VLOOKUP(D375,[1]!Salespeople_Data[#Data],2,0)</f>
        <v>Howard Gardner</v>
      </c>
      <c r="O375" t="str">
        <f>VLOOKUP(E375,[1]!Customer_Data[#Data],2,0)</f>
        <v>Clarence Warren</v>
      </c>
      <c r="P375" s="15">
        <f t="shared" si="30"/>
        <v>2</v>
      </c>
      <c r="Q375">
        <f t="shared" si="31"/>
        <v>4</v>
      </c>
      <c r="R375">
        <f t="shared" si="32"/>
        <v>2020</v>
      </c>
    </row>
    <row r="376" spans="1:18" x14ac:dyDescent="0.25">
      <c r="A376" s="2" t="s">
        <v>906</v>
      </c>
      <c r="B376" s="2" t="s">
        <v>99</v>
      </c>
      <c r="C376" s="2" t="s">
        <v>276</v>
      </c>
      <c r="D376" s="2" t="s">
        <v>53</v>
      </c>
      <c r="E376" s="2" t="s">
        <v>907</v>
      </c>
      <c r="F376" s="3">
        <v>44069</v>
      </c>
      <c r="G376" s="2">
        <v>3</v>
      </c>
      <c r="H376" s="11">
        <f>VLOOKUP(B376,[1]!Product_Data[#Data],4,0)</f>
        <v>1708</v>
      </c>
      <c r="I376" s="11">
        <f>VLOOKUP(B376,[1]!Product_Data[#Data],3,0)</f>
        <v>871</v>
      </c>
      <c r="J376" s="11">
        <f t="shared" si="33"/>
        <v>2613</v>
      </c>
      <c r="K376" s="11">
        <f t="shared" si="34"/>
        <v>5124</v>
      </c>
      <c r="L376" s="11">
        <f t="shared" si="35"/>
        <v>2511</v>
      </c>
      <c r="M376" t="str">
        <f>VLOOKUP(C376,[1]!Location_Data[#Data],2,0)</f>
        <v>Orange</v>
      </c>
      <c r="N376" t="str">
        <f>VLOOKUP(D376,[1]!Salespeople_Data[#Data],2,0)</f>
        <v>Scott Mason</v>
      </c>
      <c r="O376" t="str">
        <f>VLOOKUP(E376,[1]!Customer_Data[#Data],2,0)</f>
        <v>Carl Jones</v>
      </c>
      <c r="P376" s="15">
        <f t="shared" si="30"/>
        <v>4</v>
      </c>
      <c r="Q376">
        <f t="shared" si="31"/>
        <v>8</v>
      </c>
      <c r="R376">
        <f t="shared" si="32"/>
        <v>2020</v>
      </c>
    </row>
    <row r="377" spans="1:18" x14ac:dyDescent="0.25">
      <c r="A377" s="4" t="s">
        <v>908</v>
      </c>
      <c r="B377" s="4" t="s">
        <v>408</v>
      </c>
      <c r="C377" s="4" t="s">
        <v>331</v>
      </c>
      <c r="D377" s="4" t="s">
        <v>447</v>
      </c>
      <c r="E377" s="4" t="s">
        <v>427</v>
      </c>
      <c r="F377" s="5">
        <v>44042</v>
      </c>
      <c r="G377" s="4">
        <v>1</v>
      </c>
      <c r="H377" s="11">
        <f>VLOOKUP(B377,[1]!Product_Data[#Data],4,0)</f>
        <v>1405</v>
      </c>
      <c r="I377" s="11">
        <f>VLOOKUP(B377,[1]!Product_Data[#Data],3,0)</f>
        <v>1054</v>
      </c>
      <c r="J377" s="11">
        <f t="shared" si="33"/>
        <v>1054</v>
      </c>
      <c r="K377" s="11">
        <f t="shared" si="34"/>
        <v>1405</v>
      </c>
      <c r="L377" s="11">
        <f t="shared" si="35"/>
        <v>351</v>
      </c>
      <c r="M377" t="str">
        <f>VLOOKUP(C377,[1]!Location_Data[#Data],2,0)</f>
        <v>Sunnyvale</v>
      </c>
      <c r="N377" t="str">
        <f>VLOOKUP(D377,[1]!Salespeople_Data[#Data],2,0)</f>
        <v>Howard Sims</v>
      </c>
      <c r="O377" t="str">
        <f>VLOOKUP(E377,[1]!Customer_Data[#Data],2,0)</f>
        <v>Phillip Peters</v>
      </c>
      <c r="P377" s="15">
        <f t="shared" si="30"/>
        <v>5</v>
      </c>
      <c r="Q377">
        <f t="shared" si="31"/>
        <v>7</v>
      </c>
      <c r="R377">
        <f t="shared" si="32"/>
        <v>2020</v>
      </c>
    </row>
    <row r="378" spans="1:18" x14ac:dyDescent="0.25">
      <c r="A378" s="2" t="s">
        <v>909</v>
      </c>
      <c r="B378" s="2" t="s">
        <v>207</v>
      </c>
      <c r="C378" s="2" t="s">
        <v>512</v>
      </c>
      <c r="D378" s="2" t="s">
        <v>63</v>
      </c>
      <c r="E378" s="2" t="s">
        <v>910</v>
      </c>
      <c r="F378" s="3">
        <v>44149</v>
      </c>
      <c r="G378" s="2">
        <v>1</v>
      </c>
      <c r="H378" s="11">
        <f>VLOOKUP(B378,[1]!Product_Data[#Data],4,0)</f>
        <v>2464</v>
      </c>
      <c r="I378" s="11">
        <f>VLOOKUP(B378,[1]!Product_Data[#Data],3,0)</f>
        <v>1774</v>
      </c>
      <c r="J378" s="11">
        <f t="shared" si="33"/>
        <v>1774</v>
      </c>
      <c r="K378" s="11">
        <f t="shared" si="34"/>
        <v>2464</v>
      </c>
      <c r="L378" s="11">
        <f t="shared" si="35"/>
        <v>690</v>
      </c>
      <c r="M378" t="str">
        <f>VLOOKUP(C378,[1]!Location_Data[#Data],2,0)</f>
        <v>Long Beach</v>
      </c>
      <c r="N378" t="str">
        <f>VLOOKUP(D378,[1]!Salespeople_Data[#Data],2,0)</f>
        <v>Jeremy Mendoza</v>
      </c>
      <c r="O378" t="str">
        <f>VLOOKUP(E378,[1]!Customer_Data[#Data],2,0)</f>
        <v>Ralph Willis</v>
      </c>
      <c r="P378" s="15">
        <f t="shared" si="30"/>
        <v>7</v>
      </c>
      <c r="Q378">
        <f t="shared" si="31"/>
        <v>11</v>
      </c>
      <c r="R378">
        <f t="shared" si="32"/>
        <v>2020</v>
      </c>
    </row>
    <row r="379" spans="1:18" x14ac:dyDescent="0.25">
      <c r="A379" s="4" t="s">
        <v>911</v>
      </c>
      <c r="B379" s="4" t="s">
        <v>144</v>
      </c>
      <c r="C379" s="4" t="s">
        <v>52</v>
      </c>
      <c r="D379" s="4" t="s">
        <v>298</v>
      </c>
      <c r="E379" s="4" t="s">
        <v>912</v>
      </c>
      <c r="F379" s="5">
        <v>43958</v>
      </c>
      <c r="G379" s="4">
        <v>1</v>
      </c>
      <c r="H379" s="11">
        <f>VLOOKUP(B379,[1]!Product_Data[#Data],4,0)</f>
        <v>2410</v>
      </c>
      <c r="I379" s="11">
        <f>VLOOKUP(B379,[1]!Product_Data[#Data],3,0)</f>
        <v>1518</v>
      </c>
      <c r="J379" s="11">
        <f t="shared" si="33"/>
        <v>1518</v>
      </c>
      <c r="K379" s="11">
        <f t="shared" si="34"/>
        <v>2410</v>
      </c>
      <c r="L379" s="11">
        <f t="shared" si="35"/>
        <v>892</v>
      </c>
      <c r="M379" t="str">
        <f>VLOOKUP(C379,[1]!Location_Data[#Data],2,0)</f>
        <v>Pasadena</v>
      </c>
      <c r="N379" t="str">
        <f>VLOOKUP(D379,[1]!Salespeople_Data[#Data],2,0)</f>
        <v>Kenneth Fields</v>
      </c>
      <c r="O379" t="str">
        <f>VLOOKUP(E379,[1]!Customer_Data[#Data],2,0)</f>
        <v>Ralph Wheeler</v>
      </c>
      <c r="P379" s="15">
        <f t="shared" si="30"/>
        <v>5</v>
      </c>
      <c r="Q379">
        <f t="shared" si="31"/>
        <v>5</v>
      </c>
      <c r="R379">
        <f t="shared" si="32"/>
        <v>2020</v>
      </c>
    </row>
    <row r="380" spans="1:18" x14ac:dyDescent="0.25">
      <c r="A380" s="2" t="s">
        <v>913</v>
      </c>
      <c r="B380" s="2" t="s">
        <v>440</v>
      </c>
      <c r="C380" s="2" t="s">
        <v>355</v>
      </c>
      <c r="D380" s="2" t="s">
        <v>413</v>
      </c>
      <c r="E380" s="2" t="s">
        <v>528</v>
      </c>
      <c r="F380" s="3">
        <v>44191</v>
      </c>
      <c r="G380" s="2">
        <v>1</v>
      </c>
      <c r="H380" s="11">
        <f>VLOOKUP(B380,[1]!Product_Data[#Data],4,0)</f>
        <v>800</v>
      </c>
      <c r="I380" s="11">
        <f>VLOOKUP(B380,[1]!Product_Data[#Data],3,0)</f>
        <v>536</v>
      </c>
      <c r="J380" s="11">
        <f t="shared" si="33"/>
        <v>536</v>
      </c>
      <c r="K380" s="11">
        <f t="shared" si="34"/>
        <v>800</v>
      </c>
      <c r="L380" s="11">
        <f t="shared" si="35"/>
        <v>264</v>
      </c>
      <c r="M380" t="str">
        <f>VLOOKUP(C380,[1]!Location_Data[#Data],2,0)</f>
        <v>Burbank</v>
      </c>
      <c r="N380" t="str">
        <f>VLOOKUP(D380,[1]!Salespeople_Data[#Data],2,0)</f>
        <v>Kenneth Bradley</v>
      </c>
      <c r="O380" t="str">
        <f>VLOOKUP(E380,[1]!Customer_Data[#Data],2,0)</f>
        <v>Douglas Tucker</v>
      </c>
      <c r="P380" s="15">
        <f t="shared" si="30"/>
        <v>7</v>
      </c>
      <c r="Q380">
        <f t="shared" si="31"/>
        <v>12</v>
      </c>
      <c r="R380">
        <f t="shared" si="32"/>
        <v>2020</v>
      </c>
    </row>
    <row r="381" spans="1:18" x14ac:dyDescent="0.25">
      <c r="A381" s="4" t="s">
        <v>914</v>
      </c>
      <c r="B381" s="4" t="s">
        <v>252</v>
      </c>
      <c r="C381" s="4" t="s">
        <v>472</v>
      </c>
      <c r="D381" s="4" t="s">
        <v>298</v>
      </c>
      <c r="E381" s="4" t="s">
        <v>915</v>
      </c>
      <c r="F381" s="5">
        <v>44025</v>
      </c>
      <c r="G381" s="4">
        <v>3</v>
      </c>
      <c r="H381" s="11">
        <f>VLOOKUP(B381,[1]!Product_Data[#Data],4,0)</f>
        <v>1899</v>
      </c>
      <c r="I381" s="11">
        <f>VLOOKUP(B381,[1]!Product_Data[#Data],3,0)</f>
        <v>1044</v>
      </c>
      <c r="J381" s="11">
        <f t="shared" si="33"/>
        <v>3132</v>
      </c>
      <c r="K381" s="11">
        <f t="shared" si="34"/>
        <v>5697</v>
      </c>
      <c r="L381" s="11">
        <f t="shared" si="35"/>
        <v>2565</v>
      </c>
      <c r="M381" t="str">
        <f>VLOOKUP(C381,[1]!Location_Data[#Data],2,0)</f>
        <v>Concord</v>
      </c>
      <c r="N381" t="str">
        <f>VLOOKUP(D381,[1]!Salespeople_Data[#Data],2,0)</f>
        <v>Kenneth Fields</v>
      </c>
      <c r="O381" t="str">
        <f>VLOOKUP(E381,[1]!Customer_Data[#Data],2,0)</f>
        <v>Carlos Kim</v>
      </c>
      <c r="P381" s="15">
        <f t="shared" si="30"/>
        <v>2</v>
      </c>
      <c r="Q381">
        <f t="shared" si="31"/>
        <v>7</v>
      </c>
      <c r="R381">
        <f t="shared" si="32"/>
        <v>2020</v>
      </c>
    </row>
    <row r="382" spans="1:18" x14ac:dyDescent="0.25">
      <c r="A382" s="2" t="s">
        <v>916</v>
      </c>
      <c r="B382" s="2" t="s">
        <v>818</v>
      </c>
      <c r="C382" s="2" t="s">
        <v>229</v>
      </c>
      <c r="D382" s="2" t="s">
        <v>116</v>
      </c>
      <c r="E382" s="2" t="s">
        <v>283</v>
      </c>
      <c r="F382" s="3">
        <v>44034</v>
      </c>
      <c r="G382" s="2">
        <v>2</v>
      </c>
      <c r="H382" s="11">
        <f>VLOOKUP(B382,[1]!Product_Data[#Data],4,0)</f>
        <v>1638</v>
      </c>
      <c r="I382" s="11">
        <f>VLOOKUP(B382,[1]!Product_Data[#Data],3,0)</f>
        <v>1261</v>
      </c>
      <c r="J382" s="11">
        <f t="shared" si="33"/>
        <v>2522</v>
      </c>
      <c r="K382" s="11">
        <f t="shared" si="34"/>
        <v>3276</v>
      </c>
      <c r="L382" s="11">
        <f t="shared" si="35"/>
        <v>754</v>
      </c>
      <c r="M382" t="str">
        <f>VLOOKUP(C382,[1]!Location_Data[#Data],2,0)</f>
        <v>San Jose</v>
      </c>
      <c r="N382" t="str">
        <f>VLOOKUP(D382,[1]!Salespeople_Data[#Data],2,0)</f>
        <v>Roger Ramos</v>
      </c>
      <c r="O382" t="str">
        <f>VLOOKUP(E382,[1]!Customer_Data[#Data],2,0)</f>
        <v>Jose Lewis</v>
      </c>
      <c r="P382" s="15">
        <f t="shared" si="30"/>
        <v>4</v>
      </c>
      <c r="Q382">
        <f t="shared" si="31"/>
        <v>7</v>
      </c>
      <c r="R382">
        <f t="shared" si="32"/>
        <v>2020</v>
      </c>
    </row>
    <row r="383" spans="1:18" x14ac:dyDescent="0.25">
      <c r="A383" s="4" t="s">
        <v>917</v>
      </c>
      <c r="B383" s="4" t="s">
        <v>626</v>
      </c>
      <c r="C383" s="4" t="s">
        <v>458</v>
      </c>
      <c r="D383" s="4" t="s">
        <v>15</v>
      </c>
      <c r="E383" s="4" t="s">
        <v>918</v>
      </c>
      <c r="F383" s="5">
        <v>44134</v>
      </c>
      <c r="G383" s="4">
        <v>2</v>
      </c>
      <c r="H383" s="11">
        <f>VLOOKUP(B383,[1]!Product_Data[#Data],4,0)</f>
        <v>584</v>
      </c>
      <c r="I383" s="11">
        <f>VLOOKUP(B383,[1]!Product_Data[#Data],3,0)</f>
        <v>420</v>
      </c>
      <c r="J383" s="11">
        <f t="shared" si="33"/>
        <v>840</v>
      </c>
      <c r="K383" s="11">
        <f t="shared" si="34"/>
        <v>1168</v>
      </c>
      <c r="L383" s="11">
        <f t="shared" si="35"/>
        <v>328</v>
      </c>
      <c r="M383" t="str">
        <f>VLOOKUP(C383,[1]!Location_Data[#Data],2,0)</f>
        <v>Fontana</v>
      </c>
      <c r="N383" t="str">
        <f>VLOOKUP(D383,[1]!Salespeople_Data[#Data],2,0)</f>
        <v>Ryan Butler</v>
      </c>
      <c r="O383" t="str">
        <f>VLOOKUP(E383,[1]!Customer_Data[#Data],2,0)</f>
        <v>Keith Wheeler</v>
      </c>
      <c r="P383" s="15">
        <f t="shared" si="30"/>
        <v>6</v>
      </c>
      <c r="Q383">
        <f t="shared" si="31"/>
        <v>10</v>
      </c>
      <c r="R383">
        <f t="shared" si="32"/>
        <v>2020</v>
      </c>
    </row>
    <row r="384" spans="1:18" x14ac:dyDescent="0.25">
      <c r="A384" s="2" t="s">
        <v>919</v>
      </c>
      <c r="B384" s="2" t="s">
        <v>114</v>
      </c>
      <c r="C384" s="2" t="s">
        <v>19</v>
      </c>
      <c r="D384" s="2" t="s">
        <v>136</v>
      </c>
      <c r="E384" s="2" t="s">
        <v>920</v>
      </c>
      <c r="F384" s="3">
        <v>44062</v>
      </c>
      <c r="G384" s="2">
        <v>2</v>
      </c>
      <c r="H384" s="11">
        <f>VLOOKUP(B384,[1]!Product_Data[#Data],4,0)</f>
        <v>545</v>
      </c>
      <c r="I384" s="11">
        <f>VLOOKUP(B384,[1]!Product_Data[#Data],3,0)</f>
        <v>425</v>
      </c>
      <c r="J384" s="11">
        <f t="shared" si="33"/>
        <v>850</v>
      </c>
      <c r="K384" s="11">
        <f t="shared" si="34"/>
        <v>1090</v>
      </c>
      <c r="L384" s="11">
        <f t="shared" si="35"/>
        <v>240</v>
      </c>
      <c r="M384" t="str">
        <f>VLOOKUP(C384,[1]!Location_Data[#Data],2,0)</f>
        <v>Berkeley</v>
      </c>
      <c r="N384" t="str">
        <f>VLOOKUP(D384,[1]!Salespeople_Data[#Data],2,0)</f>
        <v>Clarence Fox</v>
      </c>
      <c r="O384" t="str">
        <f>VLOOKUP(E384,[1]!Customer_Data[#Data],2,0)</f>
        <v>Joshua Watkins</v>
      </c>
      <c r="P384" s="15">
        <f t="shared" si="30"/>
        <v>4</v>
      </c>
      <c r="Q384">
        <f t="shared" si="31"/>
        <v>8</v>
      </c>
      <c r="R384">
        <f t="shared" si="32"/>
        <v>2020</v>
      </c>
    </row>
    <row r="385" spans="1:18" x14ac:dyDescent="0.25">
      <c r="A385" s="4" t="s">
        <v>921</v>
      </c>
      <c r="B385" s="4" t="s">
        <v>144</v>
      </c>
      <c r="C385" s="4" t="s">
        <v>140</v>
      </c>
      <c r="D385" s="4" t="s">
        <v>58</v>
      </c>
      <c r="E385" s="4" t="s">
        <v>922</v>
      </c>
      <c r="F385" s="5">
        <v>43969</v>
      </c>
      <c r="G385" s="4">
        <v>1</v>
      </c>
      <c r="H385" s="11">
        <f>VLOOKUP(B385,[1]!Product_Data[#Data],4,0)</f>
        <v>2410</v>
      </c>
      <c r="I385" s="11">
        <f>VLOOKUP(B385,[1]!Product_Data[#Data],3,0)</f>
        <v>1518</v>
      </c>
      <c r="J385" s="11">
        <f t="shared" si="33"/>
        <v>1518</v>
      </c>
      <c r="K385" s="11">
        <f t="shared" si="34"/>
        <v>2410</v>
      </c>
      <c r="L385" s="11">
        <f t="shared" si="35"/>
        <v>892</v>
      </c>
      <c r="M385" t="str">
        <f>VLOOKUP(C385,[1]!Location_Data[#Data],2,0)</f>
        <v>Salinas</v>
      </c>
      <c r="N385" t="str">
        <f>VLOOKUP(D385,[1]!Salespeople_Data[#Data],2,0)</f>
        <v>Christopher Tucker</v>
      </c>
      <c r="O385" t="str">
        <f>VLOOKUP(E385,[1]!Customer_Data[#Data],2,0)</f>
        <v>David Mendoza</v>
      </c>
      <c r="P385" s="15">
        <f t="shared" si="30"/>
        <v>2</v>
      </c>
      <c r="Q385">
        <f t="shared" si="31"/>
        <v>5</v>
      </c>
      <c r="R385">
        <f t="shared" si="32"/>
        <v>2020</v>
      </c>
    </row>
    <row r="386" spans="1:18" x14ac:dyDescent="0.25">
      <c r="A386" s="2" t="s">
        <v>923</v>
      </c>
      <c r="B386" s="2" t="s">
        <v>144</v>
      </c>
      <c r="C386" s="2" t="s">
        <v>302</v>
      </c>
      <c r="D386" s="2" t="s">
        <v>146</v>
      </c>
      <c r="E386" s="2" t="s">
        <v>797</v>
      </c>
      <c r="F386" s="3">
        <v>43970</v>
      </c>
      <c r="G386" s="2">
        <v>2</v>
      </c>
      <c r="H386" s="11">
        <f>VLOOKUP(B386,[1]!Product_Data[#Data],4,0)</f>
        <v>2410</v>
      </c>
      <c r="I386" s="11">
        <f>VLOOKUP(B386,[1]!Product_Data[#Data],3,0)</f>
        <v>1518</v>
      </c>
      <c r="J386" s="11">
        <f t="shared" si="33"/>
        <v>3036</v>
      </c>
      <c r="K386" s="11">
        <f t="shared" si="34"/>
        <v>4820</v>
      </c>
      <c r="L386" s="11">
        <f t="shared" si="35"/>
        <v>1784</v>
      </c>
      <c r="M386" t="str">
        <f>VLOOKUP(C386,[1]!Location_Data[#Data],2,0)</f>
        <v>Santa Rosa</v>
      </c>
      <c r="N386" t="str">
        <f>VLOOKUP(D386,[1]!Salespeople_Data[#Data],2,0)</f>
        <v>Carl Elliott</v>
      </c>
      <c r="O386" t="str">
        <f>VLOOKUP(E386,[1]!Customer_Data[#Data],2,0)</f>
        <v>Peter Meyer</v>
      </c>
      <c r="P386" s="15">
        <f t="shared" ref="P386:P449" si="36">WEEKDAY(F386)</f>
        <v>3</v>
      </c>
      <c r="Q386">
        <f t="shared" ref="Q386:Q449" si="37">MONTH(F386)</f>
        <v>5</v>
      </c>
      <c r="R386">
        <f t="shared" ref="R386:R449" si="38">YEAR(F386)</f>
        <v>2020</v>
      </c>
    </row>
    <row r="387" spans="1:18" x14ac:dyDescent="0.25">
      <c r="A387" s="4" t="s">
        <v>924</v>
      </c>
      <c r="B387" s="4" t="s">
        <v>925</v>
      </c>
      <c r="C387" s="4" t="s">
        <v>349</v>
      </c>
      <c r="D387" s="4" t="s">
        <v>264</v>
      </c>
      <c r="E387" s="4" t="s">
        <v>926</v>
      </c>
      <c r="F387" s="5">
        <v>44190</v>
      </c>
      <c r="G387" s="4">
        <v>2</v>
      </c>
      <c r="H387" s="11">
        <f>VLOOKUP(B387,[1]!Product_Data[#Data],4,0)</f>
        <v>136</v>
      </c>
      <c r="I387" s="11">
        <f>VLOOKUP(B387,[1]!Product_Data[#Data],3,0)</f>
        <v>72</v>
      </c>
      <c r="J387" s="11">
        <f t="shared" ref="J387:J450" si="39">PRODUCT(I387,G387)</f>
        <v>144</v>
      </c>
      <c r="K387" s="11">
        <f t="shared" ref="K387:K450" si="40">PRODUCT(H387,G387)</f>
        <v>272</v>
      </c>
      <c r="L387" s="11">
        <f t="shared" ref="L387:L450" si="41">K387-J387</f>
        <v>128</v>
      </c>
      <c r="M387" t="str">
        <f>VLOOKUP(C387,[1]!Location_Data[#Data],2,0)</f>
        <v>Santa Clara</v>
      </c>
      <c r="N387" t="str">
        <f>VLOOKUP(D387,[1]!Salespeople_Data[#Data],2,0)</f>
        <v>Ernest Wheeler</v>
      </c>
      <c r="O387" t="str">
        <f>VLOOKUP(E387,[1]!Customer_Data[#Data],2,0)</f>
        <v>Joe Powell</v>
      </c>
      <c r="P387" s="15">
        <f t="shared" si="36"/>
        <v>6</v>
      </c>
      <c r="Q387">
        <f t="shared" si="37"/>
        <v>12</v>
      </c>
      <c r="R387">
        <f t="shared" si="38"/>
        <v>2020</v>
      </c>
    </row>
    <row r="388" spans="1:18" x14ac:dyDescent="0.25">
      <c r="A388" s="2" t="s">
        <v>927</v>
      </c>
      <c r="B388" s="2" t="s">
        <v>18</v>
      </c>
      <c r="C388" s="2" t="s">
        <v>169</v>
      </c>
      <c r="D388" s="2" t="s">
        <v>136</v>
      </c>
      <c r="E388" s="2" t="s">
        <v>465</v>
      </c>
      <c r="F388" s="3">
        <v>44187</v>
      </c>
      <c r="G388" s="2">
        <v>2</v>
      </c>
      <c r="H388" s="11">
        <f>VLOOKUP(B388,[1]!Product_Data[#Data],4,0)</f>
        <v>880</v>
      </c>
      <c r="I388" s="11">
        <f>VLOOKUP(B388,[1]!Product_Data[#Data],3,0)</f>
        <v>634</v>
      </c>
      <c r="J388" s="11">
        <f t="shared" si="39"/>
        <v>1268</v>
      </c>
      <c r="K388" s="11">
        <f t="shared" si="40"/>
        <v>1760</v>
      </c>
      <c r="L388" s="11">
        <f t="shared" si="41"/>
        <v>492</v>
      </c>
      <c r="M388" t="str">
        <f>VLOOKUP(C388,[1]!Location_Data[#Data],2,0)</f>
        <v>Vista</v>
      </c>
      <c r="N388" t="str">
        <f>VLOOKUP(D388,[1]!Salespeople_Data[#Data],2,0)</f>
        <v>Clarence Fox</v>
      </c>
      <c r="O388" t="str">
        <f>VLOOKUP(E388,[1]!Customer_Data[#Data],2,0)</f>
        <v>Keith Griffin</v>
      </c>
      <c r="P388" s="15">
        <f t="shared" si="36"/>
        <v>3</v>
      </c>
      <c r="Q388">
        <f t="shared" si="37"/>
        <v>12</v>
      </c>
      <c r="R388">
        <f t="shared" si="38"/>
        <v>2020</v>
      </c>
    </row>
    <row r="389" spans="1:18" x14ac:dyDescent="0.25">
      <c r="A389" s="4" t="s">
        <v>928</v>
      </c>
      <c r="B389" s="4" t="s">
        <v>352</v>
      </c>
      <c r="C389" s="4" t="s">
        <v>90</v>
      </c>
      <c r="D389" s="4" t="s">
        <v>53</v>
      </c>
      <c r="E389" s="4" t="s">
        <v>929</v>
      </c>
      <c r="F389" s="5">
        <v>44101</v>
      </c>
      <c r="G389" s="4">
        <v>1</v>
      </c>
      <c r="H389" s="11">
        <f>VLOOKUP(B389,[1]!Product_Data[#Data],4,0)</f>
        <v>203</v>
      </c>
      <c r="I389" s="11">
        <f>VLOOKUP(B389,[1]!Product_Data[#Data],3,0)</f>
        <v>154</v>
      </c>
      <c r="J389" s="11">
        <f t="shared" si="39"/>
        <v>154</v>
      </c>
      <c r="K389" s="11">
        <f t="shared" si="40"/>
        <v>203</v>
      </c>
      <c r="L389" s="11">
        <f t="shared" si="41"/>
        <v>49</v>
      </c>
      <c r="M389" t="str">
        <f>VLOOKUP(C389,[1]!Location_Data[#Data],2,0)</f>
        <v>Irvine</v>
      </c>
      <c r="N389" t="str">
        <f>VLOOKUP(D389,[1]!Salespeople_Data[#Data],2,0)</f>
        <v>Scott Mason</v>
      </c>
      <c r="O389" t="str">
        <f>VLOOKUP(E389,[1]!Customer_Data[#Data],2,0)</f>
        <v>Victor Ramos</v>
      </c>
      <c r="P389" s="15">
        <f t="shared" si="36"/>
        <v>1</v>
      </c>
      <c r="Q389">
        <f t="shared" si="37"/>
        <v>9</v>
      </c>
      <c r="R389">
        <f t="shared" si="38"/>
        <v>2020</v>
      </c>
    </row>
    <row r="390" spans="1:18" x14ac:dyDescent="0.25">
      <c r="A390" s="2" t="s">
        <v>930</v>
      </c>
      <c r="B390" s="2" t="s">
        <v>238</v>
      </c>
      <c r="C390" s="2" t="s">
        <v>436</v>
      </c>
      <c r="D390" s="2" t="s">
        <v>257</v>
      </c>
      <c r="E390" s="2" t="s">
        <v>931</v>
      </c>
      <c r="F390" s="3">
        <v>43941</v>
      </c>
      <c r="G390" s="2">
        <v>2</v>
      </c>
      <c r="H390" s="11">
        <f>VLOOKUP(B390,[1]!Product_Data[#Data],4,0)</f>
        <v>871</v>
      </c>
      <c r="I390" s="11">
        <f>VLOOKUP(B390,[1]!Product_Data[#Data],3,0)</f>
        <v>540</v>
      </c>
      <c r="J390" s="11">
        <f t="shared" si="39"/>
        <v>1080</v>
      </c>
      <c r="K390" s="11">
        <f t="shared" si="40"/>
        <v>1742</v>
      </c>
      <c r="L390" s="11">
        <f t="shared" si="41"/>
        <v>662</v>
      </c>
      <c r="M390" t="str">
        <f>VLOOKUP(C390,[1]!Location_Data[#Data],2,0)</f>
        <v>Jurupa Valley</v>
      </c>
      <c r="N390" t="str">
        <f>VLOOKUP(D390,[1]!Salespeople_Data[#Data],2,0)</f>
        <v>Jerry Perry</v>
      </c>
      <c r="O390" t="str">
        <f>VLOOKUP(E390,[1]!Customer_Data[#Data],2,0)</f>
        <v>Joshua Collins</v>
      </c>
      <c r="P390" s="15">
        <f t="shared" si="36"/>
        <v>2</v>
      </c>
      <c r="Q390">
        <f t="shared" si="37"/>
        <v>4</v>
      </c>
      <c r="R390">
        <f t="shared" si="38"/>
        <v>2020</v>
      </c>
    </row>
    <row r="391" spans="1:18" x14ac:dyDescent="0.25">
      <c r="A391" s="4" t="s">
        <v>932</v>
      </c>
      <c r="B391" s="4" t="s">
        <v>164</v>
      </c>
      <c r="C391" s="4" t="s">
        <v>322</v>
      </c>
      <c r="D391" s="4" t="s">
        <v>264</v>
      </c>
      <c r="E391" s="4" t="s">
        <v>597</v>
      </c>
      <c r="F391" s="5">
        <v>43844</v>
      </c>
      <c r="G391" s="4">
        <v>2</v>
      </c>
      <c r="H391" s="11">
        <f>VLOOKUP(B391,[1]!Product_Data[#Data],4,0)</f>
        <v>637</v>
      </c>
      <c r="I391" s="11">
        <f>VLOOKUP(B391,[1]!Product_Data[#Data],3,0)</f>
        <v>389</v>
      </c>
      <c r="J391" s="11">
        <f t="shared" si="39"/>
        <v>778</v>
      </c>
      <c r="K391" s="11">
        <f t="shared" si="40"/>
        <v>1274</v>
      </c>
      <c r="L391" s="11">
        <f t="shared" si="41"/>
        <v>496</v>
      </c>
      <c r="M391" t="str">
        <f>VLOOKUP(C391,[1]!Location_Data[#Data],2,0)</f>
        <v>Rancho Cucamonga</v>
      </c>
      <c r="N391" t="str">
        <f>VLOOKUP(D391,[1]!Salespeople_Data[#Data],2,0)</f>
        <v>Ernest Wheeler</v>
      </c>
      <c r="O391" t="str">
        <f>VLOOKUP(E391,[1]!Customer_Data[#Data],2,0)</f>
        <v>Antonio Dixon</v>
      </c>
      <c r="P391" s="15">
        <f t="shared" si="36"/>
        <v>3</v>
      </c>
      <c r="Q391">
        <f t="shared" si="37"/>
        <v>1</v>
      </c>
      <c r="R391">
        <f t="shared" si="38"/>
        <v>2020</v>
      </c>
    </row>
    <row r="392" spans="1:18" x14ac:dyDescent="0.25">
      <c r="A392" s="2" t="s">
        <v>933</v>
      </c>
      <c r="B392" s="2" t="s">
        <v>119</v>
      </c>
      <c r="C392" s="2" t="s">
        <v>276</v>
      </c>
      <c r="D392" s="2" t="s">
        <v>447</v>
      </c>
      <c r="E392" s="2" t="s">
        <v>934</v>
      </c>
      <c r="F392" s="3">
        <v>44146</v>
      </c>
      <c r="G392" s="2">
        <v>1</v>
      </c>
      <c r="H392" s="11">
        <f>VLOOKUP(B392,[1]!Product_Data[#Data],4,0)</f>
        <v>1077</v>
      </c>
      <c r="I392" s="11">
        <f>VLOOKUP(B392,[1]!Product_Data[#Data],3,0)</f>
        <v>732</v>
      </c>
      <c r="J392" s="11">
        <f t="shared" si="39"/>
        <v>732</v>
      </c>
      <c r="K392" s="11">
        <f t="shared" si="40"/>
        <v>1077</v>
      </c>
      <c r="L392" s="11">
        <f t="shared" si="41"/>
        <v>345</v>
      </c>
      <c r="M392" t="str">
        <f>VLOOKUP(C392,[1]!Location_Data[#Data],2,0)</f>
        <v>Orange</v>
      </c>
      <c r="N392" t="str">
        <f>VLOOKUP(D392,[1]!Salespeople_Data[#Data],2,0)</f>
        <v>Howard Sims</v>
      </c>
      <c r="O392" t="str">
        <f>VLOOKUP(E392,[1]!Customer_Data[#Data],2,0)</f>
        <v>Christopher Nguyen</v>
      </c>
      <c r="P392" s="15">
        <f t="shared" si="36"/>
        <v>4</v>
      </c>
      <c r="Q392">
        <f t="shared" si="37"/>
        <v>11</v>
      </c>
      <c r="R392">
        <f t="shared" si="38"/>
        <v>2020</v>
      </c>
    </row>
    <row r="393" spans="1:18" x14ac:dyDescent="0.25">
      <c r="A393" s="4" t="s">
        <v>935</v>
      </c>
      <c r="B393" s="4" t="s">
        <v>252</v>
      </c>
      <c r="C393" s="4" t="s">
        <v>204</v>
      </c>
      <c r="D393" s="4" t="s">
        <v>257</v>
      </c>
      <c r="E393" s="4" t="s">
        <v>936</v>
      </c>
      <c r="F393" s="5">
        <v>43964</v>
      </c>
      <c r="G393" s="4">
        <v>2</v>
      </c>
      <c r="H393" s="11">
        <f>VLOOKUP(B393,[1]!Product_Data[#Data],4,0)</f>
        <v>1899</v>
      </c>
      <c r="I393" s="11">
        <f>VLOOKUP(B393,[1]!Product_Data[#Data],3,0)</f>
        <v>1044</v>
      </c>
      <c r="J393" s="11">
        <f t="shared" si="39"/>
        <v>2088</v>
      </c>
      <c r="K393" s="11">
        <f t="shared" si="40"/>
        <v>3798</v>
      </c>
      <c r="L393" s="11">
        <f t="shared" si="41"/>
        <v>1710</v>
      </c>
      <c r="M393" t="str">
        <f>VLOOKUP(C393,[1]!Location_Data[#Data],2,0)</f>
        <v>Corona</v>
      </c>
      <c r="N393" t="str">
        <f>VLOOKUP(D393,[1]!Salespeople_Data[#Data],2,0)</f>
        <v>Jerry Perry</v>
      </c>
      <c r="O393" t="str">
        <f>VLOOKUP(E393,[1]!Customer_Data[#Data],2,0)</f>
        <v>Ronald Watkins</v>
      </c>
      <c r="P393" s="15">
        <f t="shared" si="36"/>
        <v>4</v>
      </c>
      <c r="Q393">
        <f t="shared" si="37"/>
        <v>5</v>
      </c>
      <c r="R393">
        <f t="shared" si="38"/>
        <v>2020</v>
      </c>
    </row>
    <row r="394" spans="1:18" x14ac:dyDescent="0.25">
      <c r="A394" s="2" t="s">
        <v>937</v>
      </c>
      <c r="B394" s="2" t="s">
        <v>553</v>
      </c>
      <c r="C394" s="2" t="s">
        <v>519</v>
      </c>
      <c r="D394" s="2" t="s">
        <v>146</v>
      </c>
      <c r="E394" s="2" t="s">
        <v>865</v>
      </c>
      <c r="F394" s="3">
        <v>44080</v>
      </c>
      <c r="G394" s="2">
        <v>3</v>
      </c>
      <c r="H394" s="11">
        <f>VLOOKUP(B394,[1]!Product_Data[#Data],4,0)</f>
        <v>1798</v>
      </c>
      <c r="I394" s="11">
        <f>VLOOKUP(B394,[1]!Product_Data[#Data],3,0)</f>
        <v>971</v>
      </c>
      <c r="J394" s="11">
        <f t="shared" si="39"/>
        <v>2913</v>
      </c>
      <c r="K394" s="11">
        <f t="shared" si="40"/>
        <v>5394</v>
      </c>
      <c r="L394" s="11">
        <f t="shared" si="41"/>
        <v>2481</v>
      </c>
      <c r="M394" t="str">
        <f>VLOOKUP(C394,[1]!Location_Data[#Data],2,0)</f>
        <v>Anaheim</v>
      </c>
      <c r="N394" t="str">
        <f>VLOOKUP(D394,[1]!Salespeople_Data[#Data],2,0)</f>
        <v>Carl Elliott</v>
      </c>
      <c r="O394" t="str">
        <f>VLOOKUP(E394,[1]!Customer_Data[#Data],2,0)</f>
        <v>Aaron Cruz</v>
      </c>
      <c r="P394" s="15">
        <f t="shared" si="36"/>
        <v>1</v>
      </c>
      <c r="Q394">
        <f t="shared" si="37"/>
        <v>9</v>
      </c>
      <c r="R394">
        <f t="shared" si="38"/>
        <v>2020</v>
      </c>
    </row>
    <row r="395" spans="1:18" x14ac:dyDescent="0.25">
      <c r="A395" s="4" t="s">
        <v>938</v>
      </c>
      <c r="B395" s="4" t="s">
        <v>289</v>
      </c>
      <c r="C395" s="4" t="s">
        <v>272</v>
      </c>
      <c r="D395" s="4" t="s">
        <v>126</v>
      </c>
      <c r="E395" s="4" t="s">
        <v>786</v>
      </c>
      <c r="F395" s="5">
        <v>44160</v>
      </c>
      <c r="G395" s="4">
        <v>4</v>
      </c>
      <c r="H395" s="11">
        <f>VLOOKUP(B395,[1]!Product_Data[#Data],4,0)</f>
        <v>368</v>
      </c>
      <c r="I395" s="11">
        <f>VLOOKUP(B395,[1]!Product_Data[#Data],3,0)</f>
        <v>294</v>
      </c>
      <c r="J395" s="11">
        <f t="shared" si="39"/>
        <v>1176</v>
      </c>
      <c r="K395" s="11">
        <f t="shared" si="40"/>
        <v>1472</v>
      </c>
      <c r="L395" s="11">
        <f t="shared" si="41"/>
        <v>296</v>
      </c>
      <c r="M395" t="str">
        <f>VLOOKUP(C395,[1]!Location_Data[#Data],2,0)</f>
        <v>Torrance</v>
      </c>
      <c r="N395" t="str">
        <f>VLOOKUP(D395,[1]!Salespeople_Data[#Data],2,0)</f>
        <v>Larry Castillo</v>
      </c>
      <c r="O395" t="str">
        <f>VLOOKUP(E395,[1]!Customer_Data[#Data],2,0)</f>
        <v>Christopher Arnold</v>
      </c>
      <c r="P395" s="15">
        <f t="shared" si="36"/>
        <v>4</v>
      </c>
      <c r="Q395">
        <f t="shared" si="37"/>
        <v>11</v>
      </c>
      <c r="R395">
        <f t="shared" si="38"/>
        <v>2020</v>
      </c>
    </row>
    <row r="396" spans="1:18" x14ac:dyDescent="0.25">
      <c r="A396" s="2" t="s">
        <v>939</v>
      </c>
      <c r="B396" s="2" t="s">
        <v>207</v>
      </c>
      <c r="C396" s="2" t="s">
        <v>95</v>
      </c>
      <c r="D396" s="2" t="s">
        <v>63</v>
      </c>
      <c r="E396" s="2" t="s">
        <v>592</v>
      </c>
      <c r="F396" s="3">
        <v>44080</v>
      </c>
      <c r="G396" s="2">
        <v>4</v>
      </c>
      <c r="H396" s="11">
        <f>VLOOKUP(B396,[1]!Product_Data[#Data],4,0)</f>
        <v>2464</v>
      </c>
      <c r="I396" s="11">
        <f>VLOOKUP(B396,[1]!Product_Data[#Data],3,0)</f>
        <v>1774</v>
      </c>
      <c r="J396" s="11">
        <f t="shared" si="39"/>
        <v>7096</v>
      </c>
      <c r="K396" s="11">
        <f t="shared" si="40"/>
        <v>9856</v>
      </c>
      <c r="L396" s="11">
        <f t="shared" si="41"/>
        <v>2760</v>
      </c>
      <c r="M396" t="str">
        <f>VLOOKUP(C396,[1]!Location_Data[#Data],2,0)</f>
        <v>Fullerton</v>
      </c>
      <c r="N396" t="str">
        <f>VLOOKUP(D396,[1]!Salespeople_Data[#Data],2,0)</f>
        <v>Jeremy Mendoza</v>
      </c>
      <c r="O396" t="str">
        <f>VLOOKUP(E396,[1]!Customer_Data[#Data],2,0)</f>
        <v>George Stanley</v>
      </c>
      <c r="P396" s="15">
        <f t="shared" si="36"/>
        <v>1</v>
      </c>
      <c r="Q396">
        <f t="shared" si="37"/>
        <v>9</v>
      </c>
      <c r="R396">
        <f t="shared" si="38"/>
        <v>2020</v>
      </c>
    </row>
    <row r="397" spans="1:18" x14ac:dyDescent="0.25">
      <c r="A397" s="4" t="s">
        <v>940</v>
      </c>
      <c r="B397" s="4" t="s">
        <v>129</v>
      </c>
      <c r="C397" s="4" t="s">
        <v>100</v>
      </c>
      <c r="D397" s="4" t="s">
        <v>225</v>
      </c>
      <c r="E397" s="4" t="s">
        <v>941</v>
      </c>
      <c r="F397" s="5">
        <v>43887</v>
      </c>
      <c r="G397" s="4">
        <v>1</v>
      </c>
      <c r="H397" s="11">
        <f>VLOOKUP(B397,[1]!Product_Data[#Data],4,0)</f>
        <v>127</v>
      </c>
      <c r="I397" s="11">
        <f>VLOOKUP(B397,[1]!Product_Data[#Data],3,0)</f>
        <v>79</v>
      </c>
      <c r="J397" s="11">
        <f t="shared" si="39"/>
        <v>79</v>
      </c>
      <c r="K397" s="11">
        <f t="shared" si="40"/>
        <v>127</v>
      </c>
      <c r="L397" s="11">
        <f t="shared" si="41"/>
        <v>48</v>
      </c>
      <c r="M397" t="str">
        <f>VLOOKUP(C397,[1]!Location_Data[#Data],2,0)</f>
        <v>Victorville</v>
      </c>
      <c r="N397" t="str">
        <f>VLOOKUP(D397,[1]!Salespeople_Data[#Data],2,0)</f>
        <v>Andrew Bowman</v>
      </c>
      <c r="O397" t="str">
        <f>VLOOKUP(E397,[1]!Customer_Data[#Data],2,0)</f>
        <v>Aaron Day</v>
      </c>
      <c r="P397" s="15">
        <f t="shared" si="36"/>
        <v>4</v>
      </c>
      <c r="Q397">
        <f t="shared" si="37"/>
        <v>2</v>
      </c>
      <c r="R397">
        <f t="shared" si="38"/>
        <v>2020</v>
      </c>
    </row>
    <row r="398" spans="1:18" x14ac:dyDescent="0.25">
      <c r="A398" s="2" t="s">
        <v>942</v>
      </c>
      <c r="B398" s="2" t="s">
        <v>435</v>
      </c>
      <c r="C398" s="2" t="s">
        <v>316</v>
      </c>
      <c r="D398" s="2" t="s">
        <v>146</v>
      </c>
      <c r="E398" s="2" t="s">
        <v>943</v>
      </c>
      <c r="F398" s="3">
        <v>44045</v>
      </c>
      <c r="G398" s="2">
        <v>3</v>
      </c>
      <c r="H398" s="11">
        <f>VLOOKUP(B398,[1]!Product_Data[#Data],4,0)</f>
        <v>2141</v>
      </c>
      <c r="I398" s="11">
        <f>VLOOKUP(B398,[1]!Product_Data[#Data],3,0)</f>
        <v>1777</v>
      </c>
      <c r="J398" s="11">
        <f t="shared" si="39"/>
        <v>5331</v>
      </c>
      <c r="K398" s="11">
        <f t="shared" si="40"/>
        <v>6423</v>
      </c>
      <c r="L398" s="11">
        <f t="shared" si="41"/>
        <v>1092</v>
      </c>
      <c r="M398" t="str">
        <f>VLOOKUP(C398,[1]!Location_Data[#Data],2,0)</f>
        <v>East Los Angeles</v>
      </c>
      <c r="N398" t="str">
        <f>VLOOKUP(D398,[1]!Salespeople_Data[#Data],2,0)</f>
        <v>Carl Elliott</v>
      </c>
      <c r="O398" t="str">
        <f>VLOOKUP(E398,[1]!Customer_Data[#Data],2,0)</f>
        <v>Paul Taylor</v>
      </c>
      <c r="P398" s="15">
        <f t="shared" si="36"/>
        <v>1</v>
      </c>
      <c r="Q398">
        <f t="shared" si="37"/>
        <v>8</v>
      </c>
      <c r="R398">
        <f t="shared" si="38"/>
        <v>2020</v>
      </c>
    </row>
    <row r="399" spans="1:18" x14ac:dyDescent="0.25">
      <c r="A399" s="4" t="s">
        <v>944</v>
      </c>
      <c r="B399" s="4" t="s">
        <v>164</v>
      </c>
      <c r="C399" s="4" t="s">
        <v>24</v>
      </c>
      <c r="D399" s="4" t="s">
        <v>345</v>
      </c>
      <c r="E399" s="4" t="s">
        <v>76</v>
      </c>
      <c r="F399" s="5">
        <v>43843</v>
      </c>
      <c r="G399" s="4">
        <v>4</v>
      </c>
      <c r="H399" s="11">
        <f>VLOOKUP(B399,[1]!Product_Data[#Data],4,0)</f>
        <v>637</v>
      </c>
      <c r="I399" s="11">
        <f>VLOOKUP(B399,[1]!Product_Data[#Data],3,0)</f>
        <v>389</v>
      </c>
      <c r="J399" s="11">
        <f t="shared" si="39"/>
        <v>1556</v>
      </c>
      <c r="K399" s="11">
        <f t="shared" si="40"/>
        <v>2548</v>
      </c>
      <c r="L399" s="11">
        <f t="shared" si="41"/>
        <v>992</v>
      </c>
      <c r="M399" t="str">
        <f>VLOOKUP(C399,[1]!Location_Data[#Data],2,0)</f>
        <v>Lancaster</v>
      </c>
      <c r="N399" t="str">
        <f>VLOOKUP(D399,[1]!Salespeople_Data[#Data],2,0)</f>
        <v>Larry Marshall</v>
      </c>
      <c r="O399" t="str">
        <f>VLOOKUP(E399,[1]!Customer_Data[#Data],2,0)</f>
        <v>Donald Andrews</v>
      </c>
      <c r="P399" s="15">
        <f t="shared" si="36"/>
        <v>2</v>
      </c>
      <c r="Q399">
        <f t="shared" si="37"/>
        <v>1</v>
      </c>
      <c r="R399">
        <f t="shared" si="38"/>
        <v>2020</v>
      </c>
    </row>
    <row r="400" spans="1:18" x14ac:dyDescent="0.25">
      <c r="A400" s="2" t="s">
        <v>945</v>
      </c>
      <c r="B400" s="2" t="s">
        <v>275</v>
      </c>
      <c r="C400" s="2" t="s">
        <v>224</v>
      </c>
      <c r="D400" s="2" t="s">
        <v>359</v>
      </c>
      <c r="E400" s="2" t="s">
        <v>946</v>
      </c>
      <c r="F400" s="3">
        <v>43843</v>
      </c>
      <c r="G400" s="2">
        <v>3</v>
      </c>
      <c r="H400" s="11">
        <f>VLOOKUP(B400,[1]!Product_Data[#Data],4,0)</f>
        <v>2353</v>
      </c>
      <c r="I400" s="11">
        <f>VLOOKUP(B400,[1]!Product_Data[#Data],3,0)</f>
        <v>1788</v>
      </c>
      <c r="J400" s="11">
        <f t="shared" si="39"/>
        <v>5364</v>
      </c>
      <c r="K400" s="11">
        <f t="shared" si="40"/>
        <v>7059</v>
      </c>
      <c r="L400" s="11">
        <f t="shared" si="41"/>
        <v>1695</v>
      </c>
      <c r="M400" t="str">
        <f>VLOOKUP(C400,[1]!Location_Data[#Data],2,0)</f>
        <v>Huntington Beach</v>
      </c>
      <c r="N400" t="str">
        <f>VLOOKUP(D400,[1]!Salespeople_Data[#Data],2,0)</f>
        <v>Eugene Holmes</v>
      </c>
      <c r="O400" t="str">
        <f>VLOOKUP(E400,[1]!Customer_Data[#Data],2,0)</f>
        <v>Phillip Edwards</v>
      </c>
      <c r="P400" s="15">
        <f t="shared" si="36"/>
        <v>2</v>
      </c>
      <c r="Q400">
        <f t="shared" si="37"/>
        <v>1</v>
      </c>
      <c r="R400">
        <f t="shared" si="38"/>
        <v>2020</v>
      </c>
    </row>
    <row r="401" spans="1:18" x14ac:dyDescent="0.25">
      <c r="A401" s="4" t="s">
        <v>947</v>
      </c>
      <c r="B401" s="4" t="s">
        <v>114</v>
      </c>
      <c r="C401" s="4" t="s">
        <v>115</v>
      </c>
      <c r="D401" s="4" t="s">
        <v>308</v>
      </c>
      <c r="E401" s="4" t="s">
        <v>948</v>
      </c>
      <c r="F401" s="5">
        <v>43935</v>
      </c>
      <c r="G401" s="4">
        <v>1</v>
      </c>
      <c r="H401" s="11">
        <f>VLOOKUP(B401,[1]!Product_Data[#Data],4,0)</f>
        <v>545</v>
      </c>
      <c r="I401" s="11">
        <f>VLOOKUP(B401,[1]!Product_Data[#Data],3,0)</f>
        <v>425</v>
      </c>
      <c r="J401" s="11">
        <f t="shared" si="39"/>
        <v>425</v>
      </c>
      <c r="K401" s="11">
        <f t="shared" si="40"/>
        <v>545</v>
      </c>
      <c r="L401" s="11">
        <f t="shared" si="41"/>
        <v>120</v>
      </c>
      <c r="M401" t="str">
        <f>VLOOKUP(C401,[1]!Location_Data[#Data],2,0)</f>
        <v>Glendale</v>
      </c>
      <c r="N401" t="str">
        <f>VLOOKUP(D401,[1]!Salespeople_Data[#Data],2,0)</f>
        <v>Fred Robertson</v>
      </c>
      <c r="O401" t="str">
        <f>VLOOKUP(E401,[1]!Customer_Data[#Data],2,0)</f>
        <v>Andrew Adams</v>
      </c>
      <c r="P401" s="15">
        <f t="shared" si="36"/>
        <v>3</v>
      </c>
      <c r="Q401">
        <f t="shared" si="37"/>
        <v>4</v>
      </c>
      <c r="R401">
        <f t="shared" si="38"/>
        <v>2020</v>
      </c>
    </row>
    <row r="402" spans="1:18" x14ac:dyDescent="0.25">
      <c r="A402" s="2" t="s">
        <v>949</v>
      </c>
      <c r="B402" s="2" t="s">
        <v>129</v>
      </c>
      <c r="C402" s="2" t="s">
        <v>169</v>
      </c>
      <c r="D402" s="2" t="s">
        <v>10</v>
      </c>
      <c r="E402" s="2" t="s">
        <v>950</v>
      </c>
      <c r="F402" s="3">
        <v>44143</v>
      </c>
      <c r="G402" s="2">
        <v>2</v>
      </c>
      <c r="H402" s="11">
        <f>VLOOKUP(B402,[1]!Product_Data[#Data],4,0)</f>
        <v>127</v>
      </c>
      <c r="I402" s="11">
        <f>VLOOKUP(B402,[1]!Product_Data[#Data],3,0)</f>
        <v>79</v>
      </c>
      <c r="J402" s="11">
        <f t="shared" si="39"/>
        <v>158</v>
      </c>
      <c r="K402" s="11">
        <f t="shared" si="40"/>
        <v>254</v>
      </c>
      <c r="L402" s="11">
        <f t="shared" si="41"/>
        <v>96</v>
      </c>
      <c r="M402" t="str">
        <f>VLOOKUP(C402,[1]!Location_Data[#Data],2,0)</f>
        <v>Vista</v>
      </c>
      <c r="N402" t="str">
        <f>VLOOKUP(D402,[1]!Salespeople_Data[#Data],2,0)</f>
        <v>Justin Lynch</v>
      </c>
      <c r="O402" t="str">
        <f>VLOOKUP(E402,[1]!Customer_Data[#Data],2,0)</f>
        <v>Arthur Roberts</v>
      </c>
      <c r="P402" s="15">
        <f t="shared" si="36"/>
        <v>1</v>
      </c>
      <c r="Q402">
        <f t="shared" si="37"/>
        <v>11</v>
      </c>
      <c r="R402">
        <f t="shared" si="38"/>
        <v>2020</v>
      </c>
    </row>
    <row r="403" spans="1:18" x14ac:dyDescent="0.25">
      <c r="A403" s="4" t="s">
        <v>951</v>
      </c>
      <c r="B403" s="4" t="s">
        <v>361</v>
      </c>
      <c r="C403" s="4" t="s">
        <v>62</v>
      </c>
      <c r="D403" s="4" t="s">
        <v>178</v>
      </c>
      <c r="E403" s="4" t="s">
        <v>797</v>
      </c>
      <c r="F403" s="5">
        <v>44174</v>
      </c>
      <c r="G403" s="4">
        <v>2</v>
      </c>
      <c r="H403" s="11">
        <f>VLOOKUP(B403,[1]!Product_Data[#Data],4,0)</f>
        <v>1338</v>
      </c>
      <c r="I403" s="11">
        <f>VLOOKUP(B403,[1]!Product_Data[#Data],3,0)</f>
        <v>682</v>
      </c>
      <c r="J403" s="11">
        <f t="shared" si="39"/>
        <v>1364</v>
      </c>
      <c r="K403" s="11">
        <f t="shared" si="40"/>
        <v>2676</v>
      </c>
      <c r="L403" s="11">
        <f t="shared" si="41"/>
        <v>1312</v>
      </c>
      <c r="M403" t="str">
        <f>VLOOKUP(C403,[1]!Location_Data[#Data],2,0)</f>
        <v>Fairfield</v>
      </c>
      <c r="N403" t="str">
        <f>VLOOKUP(D403,[1]!Salespeople_Data[#Data],2,0)</f>
        <v>Joshua Taylor</v>
      </c>
      <c r="O403" t="str">
        <f>VLOOKUP(E403,[1]!Customer_Data[#Data],2,0)</f>
        <v>Peter Meyer</v>
      </c>
      <c r="P403" s="15">
        <f t="shared" si="36"/>
        <v>4</v>
      </c>
      <c r="Q403">
        <f t="shared" si="37"/>
        <v>12</v>
      </c>
      <c r="R403">
        <f t="shared" si="38"/>
        <v>2020</v>
      </c>
    </row>
    <row r="404" spans="1:18" x14ac:dyDescent="0.25">
      <c r="A404" s="2" t="s">
        <v>952</v>
      </c>
      <c r="B404" s="2" t="s">
        <v>232</v>
      </c>
      <c r="C404" s="2" t="s">
        <v>436</v>
      </c>
      <c r="D404" s="2" t="s">
        <v>87</v>
      </c>
      <c r="E404" s="2" t="s">
        <v>137</v>
      </c>
      <c r="F404" s="3">
        <v>44086</v>
      </c>
      <c r="G404" s="2">
        <v>1</v>
      </c>
      <c r="H404" s="11">
        <f>VLOOKUP(B404,[1]!Product_Data[#Data],4,0)</f>
        <v>1119</v>
      </c>
      <c r="I404" s="11">
        <f>VLOOKUP(B404,[1]!Product_Data[#Data],3,0)</f>
        <v>683</v>
      </c>
      <c r="J404" s="11">
        <f t="shared" si="39"/>
        <v>683</v>
      </c>
      <c r="K404" s="11">
        <f t="shared" si="40"/>
        <v>1119</v>
      </c>
      <c r="L404" s="11">
        <f t="shared" si="41"/>
        <v>436</v>
      </c>
      <c r="M404" t="str">
        <f>VLOOKUP(C404,[1]!Location_Data[#Data],2,0)</f>
        <v>Jurupa Valley</v>
      </c>
      <c r="N404" t="str">
        <f>VLOOKUP(D404,[1]!Salespeople_Data[#Data],2,0)</f>
        <v>Martin Perry</v>
      </c>
      <c r="O404" t="str">
        <f>VLOOKUP(E404,[1]!Customer_Data[#Data],2,0)</f>
        <v>Louis Harris</v>
      </c>
      <c r="P404" s="15">
        <f t="shared" si="36"/>
        <v>7</v>
      </c>
      <c r="Q404">
        <f t="shared" si="37"/>
        <v>9</v>
      </c>
      <c r="R404">
        <f t="shared" si="38"/>
        <v>2020</v>
      </c>
    </row>
    <row r="405" spans="1:18" x14ac:dyDescent="0.25">
      <c r="A405" s="4" t="s">
        <v>953</v>
      </c>
      <c r="B405" s="4" t="s">
        <v>125</v>
      </c>
      <c r="C405" s="4" t="s">
        <v>469</v>
      </c>
      <c r="D405" s="4" t="s">
        <v>170</v>
      </c>
      <c r="E405" s="4" t="s">
        <v>179</v>
      </c>
      <c r="F405" s="5">
        <v>43842</v>
      </c>
      <c r="G405" s="4">
        <v>1</v>
      </c>
      <c r="H405" s="11">
        <f>VLOOKUP(B405,[1]!Product_Data[#Data],4,0)</f>
        <v>1826</v>
      </c>
      <c r="I405" s="11">
        <f>VLOOKUP(B405,[1]!Product_Data[#Data],3,0)</f>
        <v>1443</v>
      </c>
      <c r="J405" s="11">
        <f t="shared" si="39"/>
        <v>1443</v>
      </c>
      <c r="K405" s="11">
        <f t="shared" si="40"/>
        <v>1826</v>
      </c>
      <c r="L405" s="11">
        <f t="shared" si="41"/>
        <v>383</v>
      </c>
      <c r="M405" t="str">
        <f>VLOOKUP(C405,[1]!Location_Data[#Data],2,0)</f>
        <v>Escondido</v>
      </c>
      <c r="N405" t="str">
        <f>VLOOKUP(D405,[1]!Salespeople_Data[#Data],2,0)</f>
        <v>Sean Miller</v>
      </c>
      <c r="O405" t="str">
        <f>VLOOKUP(E405,[1]!Customer_Data[#Data],2,0)</f>
        <v>Alan Miller</v>
      </c>
      <c r="P405" s="15">
        <f t="shared" si="36"/>
        <v>1</v>
      </c>
      <c r="Q405">
        <f t="shared" si="37"/>
        <v>1</v>
      </c>
      <c r="R405">
        <f t="shared" si="38"/>
        <v>2020</v>
      </c>
    </row>
    <row r="406" spans="1:18" x14ac:dyDescent="0.25">
      <c r="A406" s="2" t="s">
        <v>954</v>
      </c>
      <c r="B406" s="2" t="s">
        <v>271</v>
      </c>
      <c r="C406" s="2" t="s">
        <v>276</v>
      </c>
      <c r="D406" s="2" t="s">
        <v>159</v>
      </c>
      <c r="E406" s="2" t="s">
        <v>955</v>
      </c>
      <c r="F406" s="3">
        <v>44142</v>
      </c>
      <c r="G406" s="2">
        <v>1</v>
      </c>
      <c r="H406" s="11">
        <f>VLOOKUP(B406,[1]!Product_Data[#Data],4,0)</f>
        <v>1587</v>
      </c>
      <c r="I406" s="11">
        <f>VLOOKUP(B406,[1]!Product_Data[#Data],3,0)</f>
        <v>1301</v>
      </c>
      <c r="J406" s="11">
        <f t="shared" si="39"/>
        <v>1301</v>
      </c>
      <c r="K406" s="11">
        <f t="shared" si="40"/>
        <v>1587</v>
      </c>
      <c r="L406" s="11">
        <f t="shared" si="41"/>
        <v>286</v>
      </c>
      <c r="M406" t="str">
        <f>VLOOKUP(C406,[1]!Location_Data[#Data],2,0)</f>
        <v>Orange</v>
      </c>
      <c r="N406" t="str">
        <f>VLOOKUP(D406,[1]!Salespeople_Data[#Data],2,0)</f>
        <v>Bobby Russell</v>
      </c>
      <c r="O406" t="str">
        <f>VLOOKUP(E406,[1]!Customer_Data[#Data],2,0)</f>
        <v>Fred Peterson</v>
      </c>
      <c r="P406" s="15">
        <f t="shared" si="36"/>
        <v>7</v>
      </c>
      <c r="Q406">
        <f t="shared" si="37"/>
        <v>11</v>
      </c>
      <c r="R406">
        <f t="shared" si="38"/>
        <v>2020</v>
      </c>
    </row>
    <row r="407" spans="1:18" x14ac:dyDescent="0.25">
      <c r="A407" s="4" t="s">
        <v>956</v>
      </c>
      <c r="B407" s="4" t="s">
        <v>652</v>
      </c>
      <c r="C407" s="4" t="s">
        <v>44</v>
      </c>
      <c r="D407" s="4" t="s">
        <v>40</v>
      </c>
      <c r="E407" s="4" t="s">
        <v>957</v>
      </c>
      <c r="F407" s="5">
        <v>43990</v>
      </c>
      <c r="G407" s="4">
        <v>1</v>
      </c>
      <c r="H407" s="11">
        <f>VLOOKUP(B407,[1]!Product_Data[#Data],4,0)</f>
        <v>217</v>
      </c>
      <c r="I407" s="11">
        <f>VLOOKUP(B407,[1]!Product_Data[#Data],3,0)</f>
        <v>171</v>
      </c>
      <c r="J407" s="11">
        <f t="shared" si="39"/>
        <v>171</v>
      </c>
      <c r="K407" s="11">
        <f t="shared" si="40"/>
        <v>217</v>
      </c>
      <c r="L407" s="11">
        <f t="shared" si="41"/>
        <v>46</v>
      </c>
      <c r="M407" t="str">
        <f>VLOOKUP(C407,[1]!Location_Data[#Data],2,0)</f>
        <v>Moreno Valley</v>
      </c>
      <c r="N407" t="str">
        <f>VLOOKUP(D407,[1]!Salespeople_Data[#Data],2,0)</f>
        <v>Brian Hansen</v>
      </c>
      <c r="O407" t="str">
        <f>VLOOKUP(E407,[1]!Customer_Data[#Data],2,0)</f>
        <v>Robert Jackson</v>
      </c>
      <c r="P407" s="15">
        <f t="shared" si="36"/>
        <v>2</v>
      </c>
      <c r="Q407">
        <f t="shared" si="37"/>
        <v>6</v>
      </c>
      <c r="R407">
        <f t="shared" si="38"/>
        <v>2020</v>
      </c>
    </row>
    <row r="408" spans="1:18" x14ac:dyDescent="0.25">
      <c r="A408" s="2" t="s">
        <v>958</v>
      </c>
      <c r="B408" s="2" t="s">
        <v>361</v>
      </c>
      <c r="C408" s="2" t="s">
        <v>186</v>
      </c>
      <c r="D408" s="2" t="s">
        <v>212</v>
      </c>
      <c r="E408" s="2" t="s">
        <v>959</v>
      </c>
      <c r="F408" s="3">
        <v>43882</v>
      </c>
      <c r="G408" s="2">
        <v>3</v>
      </c>
      <c r="H408" s="11">
        <f>VLOOKUP(B408,[1]!Product_Data[#Data],4,0)</f>
        <v>1338</v>
      </c>
      <c r="I408" s="11">
        <f>VLOOKUP(B408,[1]!Product_Data[#Data],3,0)</f>
        <v>682</v>
      </c>
      <c r="J408" s="11">
        <f t="shared" si="39"/>
        <v>2046</v>
      </c>
      <c r="K408" s="11">
        <f t="shared" si="40"/>
        <v>4014</v>
      </c>
      <c r="L408" s="11">
        <f t="shared" si="41"/>
        <v>1968</v>
      </c>
      <c r="M408" t="str">
        <f>VLOOKUP(C408,[1]!Location_Data[#Data],2,0)</f>
        <v>Riverside</v>
      </c>
      <c r="N408" t="str">
        <f>VLOOKUP(D408,[1]!Salespeople_Data[#Data],2,0)</f>
        <v>Ronald Reed</v>
      </c>
      <c r="O408" t="str">
        <f>VLOOKUP(E408,[1]!Customer_Data[#Data],2,0)</f>
        <v>Peter Castillo</v>
      </c>
      <c r="P408" s="15">
        <f t="shared" si="36"/>
        <v>6</v>
      </c>
      <c r="Q408">
        <f t="shared" si="37"/>
        <v>2</v>
      </c>
      <c r="R408">
        <f t="shared" si="38"/>
        <v>2020</v>
      </c>
    </row>
    <row r="409" spans="1:18" x14ac:dyDescent="0.25">
      <c r="A409" s="4" t="s">
        <v>960</v>
      </c>
      <c r="B409" s="4" t="s">
        <v>461</v>
      </c>
      <c r="C409" s="4" t="s">
        <v>355</v>
      </c>
      <c r="D409" s="4" t="s">
        <v>170</v>
      </c>
      <c r="E409" s="4" t="s">
        <v>961</v>
      </c>
      <c r="F409" s="5">
        <v>44141</v>
      </c>
      <c r="G409" s="4">
        <v>3</v>
      </c>
      <c r="H409" s="11">
        <f>VLOOKUP(B409,[1]!Product_Data[#Data],4,0)</f>
        <v>35</v>
      </c>
      <c r="I409" s="11">
        <f>VLOOKUP(B409,[1]!Product_Data[#Data],3,0)</f>
        <v>22</v>
      </c>
      <c r="J409" s="11">
        <f t="shared" si="39"/>
        <v>66</v>
      </c>
      <c r="K409" s="11">
        <f t="shared" si="40"/>
        <v>105</v>
      </c>
      <c r="L409" s="11">
        <f t="shared" si="41"/>
        <v>39</v>
      </c>
      <c r="M409" t="str">
        <f>VLOOKUP(C409,[1]!Location_Data[#Data],2,0)</f>
        <v>Burbank</v>
      </c>
      <c r="N409" t="str">
        <f>VLOOKUP(D409,[1]!Salespeople_Data[#Data],2,0)</f>
        <v>Sean Miller</v>
      </c>
      <c r="O409" t="str">
        <f>VLOOKUP(E409,[1]!Customer_Data[#Data],2,0)</f>
        <v>Andrew Fernandez</v>
      </c>
      <c r="P409" s="15">
        <f t="shared" si="36"/>
        <v>6</v>
      </c>
      <c r="Q409">
        <f t="shared" si="37"/>
        <v>11</v>
      </c>
      <c r="R409">
        <f t="shared" si="38"/>
        <v>2020</v>
      </c>
    </row>
    <row r="410" spans="1:18" x14ac:dyDescent="0.25">
      <c r="A410" s="2" t="s">
        <v>962</v>
      </c>
      <c r="B410" s="2" t="s">
        <v>56</v>
      </c>
      <c r="C410" s="2" t="s">
        <v>105</v>
      </c>
      <c r="D410" s="2" t="s">
        <v>141</v>
      </c>
      <c r="E410" s="2" t="s">
        <v>963</v>
      </c>
      <c r="F410" s="3">
        <v>43839</v>
      </c>
      <c r="G410" s="2">
        <v>1</v>
      </c>
      <c r="H410" s="11">
        <f>VLOOKUP(B410,[1]!Product_Data[#Data],4,0)</f>
        <v>1848</v>
      </c>
      <c r="I410" s="11">
        <f>VLOOKUP(B410,[1]!Product_Data[#Data],3,0)</f>
        <v>1294</v>
      </c>
      <c r="J410" s="11">
        <f t="shared" si="39"/>
        <v>1294</v>
      </c>
      <c r="K410" s="11">
        <f t="shared" si="40"/>
        <v>1848</v>
      </c>
      <c r="L410" s="11">
        <f t="shared" si="41"/>
        <v>554</v>
      </c>
      <c r="M410" t="str">
        <f>VLOOKUP(C410,[1]!Location_Data[#Data],2,0)</f>
        <v>Daly City</v>
      </c>
      <c r="N410" t="str">
        <f>VLOOKUP(D410,[1]!Salespeople_Data[#Data],2,0)</f>
        <v>Arthur Mccoy</v>
      </c>
      <c r="O410" t="str">
        <f>VLOOKUP(E410,[1]!Customer_Data[#Data],2,0)</f>
        <v>Ralph Oliver</v>
      </c>
      <c r="P410" s="15">
        <f t="shared" si="36"/>
        <v>5</v>
      </c>
      <c r="Q410">
        <f t="shared" si="37"/>
        <v>1</v>
      </c>
      <c r="R410">
        <f t="shared" si="38"/>
        <v>2020</v>
      </c>
    </row>
    <row r="411" spans="1:18" x14ac:dyDescent="0.25">
      <c r="A411" s="4" t="s">
        <v>964</v>
      </c>
      <c r="B411" s="4" t="s">
        <v>267</v>
      </c>
      <c r="C411" s="4" t="s">
        <v>70</v>
      </c>
      <c r="D411" s="4" t="s">
        <v>111</v>
      </c>
      <c r="E411" s="4" t="s">
        <v>965</v>
      </c>
      <c r="F411" s="5">
        <v>43969</v>
      </c>
      <c r="G411" s="4">
        <v>3</v>
      </c>
      <c r="H411" s="11">
        <f>VLOOKUP(B411,[1]!Product_Data[#Data],4,0)</f>
        <v>400</v>
      </c>
      <c r="I411" s="11">
        <f>VLOOKUP(B411,[1]!Product_Data[#Data],3,0)</f>
        <v>208</v>
      </c>
      <c r="J411" s="11">
        <f t="shared" si="39"/>
        <v>624</v>
      </c>
      <c r="K411" s="11">
        <f t="shared" si="40"/>
        <v>1200</v>
      </c>
      <c r="L411" s="11">
        <f t="shared" si="41"/>
        <v>576</v>
      </c>
      <c r="M411" t="str">
        <f>VLOOKUP(C411,[1]!Location_Data[#Data],2,0)</f>
        <v>Clovis</v>
      </c>
      <c r="N411" t="str">
        <f>VLOOKUP(D411,[1]!Salespeople_Data[#Data],2,0)</f>
        <v>Ryan Welch</v>
      </c>
      <c r="O411" t="str">
        <f>VLOOKUP(E411,[1]!Customer_Data[#Data],2,0)</f>
        <v>Benjamin Stanley</v>
      </c>
      <c r="P411" s="15">
        <f t="shared" si="36"/>
        <v>2</v>
      </c>
      <c r="Q411">
        <f t="shared" si="37"/>
        <v>5</v>
      </c>
      <c r="R411">
        <f t="shared" si="38"/>
        <v>2020</v>
      </c>
    </row>
    <row r="412" spans="1:18" x14ac:dyDescent="0.25">
      <c r="A412" s="2" t="s">
        <v>966</v>
      </c>
      <c r="B412" s="2" t="s">
        <v>210</v>
      </c>
      <c r="C412" s="2" t="s">
        <v>100</v>
      </c>
      <c r="D412" s="2" t="s">
        <v>101</v>
      </c>
      <c r="E412" s="2" t="s">
        <v>967</v>
      </c>
      <c r="F412" s="3">
        <v>44110</v>
      </c>
      <c r="G412" s="2">
        <v>1</v>
      </c>
      <c r="H412" s="11">
        <f>VLOOKUP(B412,[1]!Product_Data[#Data],4,0)</f>
        <v>458</v>
      </c>
      <c r="I412" s="11">
        <f>VLOOKUP(B412,[1]!Product_Data[#Data],3,0)</f>
        <v>376</v>
      </c>
      <c r="J412" s="11">
        <f t="shared" si="39"/>
        <v>376</v>
      </c>
      <c r="K412" s="11">
        <f t="shared" si="40"/>
        <v>458</v>
      </c>
      <c r="L412" s="11">
        <f t="shared" si="41"/>
        <v>82</v>
      </c>
      <c r="M412" t="str">
        <f>VLOOKUP(C412,[1]!Location_Data[#Data],2,0)</f>
        <v>Victorville</v>
      </c>
      <c r="N412" t="str">
        <f>VLOOKUP(D412,[1]!Salespeople_Data[#Data],2,0)</f>
        <v>Scott Clark</v>
      </c>
      <c r="O412" t="str">
        <f>VLOOKUP(E412,[1]!Customer_Data[#Data],2,0)</f>
        <v>Ronald Anderson</v>
      </c>
      <c r="P412" s="15">
        <f t="shared" si="36"/>
        <v>3</v>
      </c>
      <c r="Q412">
        <f t="shared" si="37"/>
        <v>10</v>
      </c>
      <c r="R412">
        <f t="shared" si="38"/>
        <v>2020</v>
      </c>
    </row>
    <row r="413" spans="1:18" x14ac:dyDescent="0.25">
      <c r="A413" s="4" t="s">
        <v>968</v>
      </c>
      <c r="B413" s="4" t="s">
        <v>78</v>
      </c>
      <c r="C413" s="4" t="s">
        <v>286</v>
      </c>
      <c r="D413" s="4" t="s">
        <v>159</v>
      </c>
      <c r="E413" s="4" t="s">
        <v>950</v>
      </c>
      <c r="F413" s="5">
        <v>44121</v>
      </c>
      <c r="G413" s="4">
        <v>1</v>
      </c>
      <c r="H413" s="11">
        <f>VLOOKUP(B413,[1]!Product_Data[#Data],4,0)</f>
        <v>1380</v>
      </c>
      <c r="I413" s="11">
        <f>VLOOKUP(B413,[1]!Product_Data[#Data],3,0)</f>
        <v>1090</v>
      </c>
      <c r="J413" s="11">
        <f t="shared" si="39"/>
        <v>1090</v>
      </c>
      <c r="K413" s="11">
        <f t="shared" si="40"/>
        <v>1380</v>
      </c>
      <c r="L413" s="11">
        <f t="shared" si="41"/>
        <v>290</v>
      </c>
      <c r="M413" t="str">
        <f>VLOOKUP(C413,[1]!Location_Data[#Data],2,0)</f>
        <v>El Monte</v>
      </c>
      <c r="N413" t="str">
        <f>VLOOKUP(D413,[1]!Salespeople_Data[#Data],2,0)</f>
        <v>Bobby Russell</v>
      </c>
      <c r="O413" t="str">
        <f>VLOOKUP(E413,[1]!Customer_Data[#Data],2,0)</f>
        <v>Arthur Roberts</v>
      </c>
      <c r="P413" s="15">
        <f t="shared" si="36"/>
        <v>7</v>
      </c>
      <c r="Q413">
        <f t="shared" si="37"/>
        <v>10</v>
      </c>
      <c r="R413">
        <f t="shared" si="38"/>
        <v>2020</v>
      </c>
    </row>
    <row r="414" spans="1:18" x14ac:dyDescent="0.25">
      <c r="A414" s="2" t="s">
        <v>969</v>
      </c>
      <c r="B414" s="2" t="s">
        <v>495</v>
      </c>
      <c r="C414" s="2" t="s">
        <v>643</v>
      </c>
      <c r="D414" s="2" t="s">
        <v>264</v>
      </c>
      <c r="E414" s="2" t="s">
        <v>970</v>
      </c>
      <c r="F414" s="3">
        <v>43984</v>
      </c>
      <c r="G414" s="2">
        <v>2</v>
      </c>
      <c r="H414" s="11">
        <f>VLOOKUP(B414,[1]!Product_Data[#Data],4,0)</f>
        <v>1467</v>
      </c>
      <c r="I414" s="11">
        <f>VLOOKUP(B414,[1]!Product_Data[#Data],3,0)</f>
        <v>807</v>
      </c>
      <c r="J414" s="11">
        <f t="shared" si="39"/>
        <v>1614</v>
      </c>
      <c r="K414" s="11">
        <f t="shared" si="40"/>
        <v>2934</v>
      </c>
      <c r="L414" s="11">
        <f t="shared" si="41"/>
        <v>1320</v>
      </c>
      <c r="M414" t="str">
        <f>VLOOKUP(C414,[1]!Location_Data[#Data],2,0)</f>
        <v>Hayward</v>
      </c>
      <c r="N414" t="str">
        <f>VLOOKUP(D414,[1]!Salespeople_Data[#Data],2,0)</f>
        <v>Ernest Wheeler</v>
      </c>
      <c r="O414" t="str">
        <f>VLOOKUP(E414,[1]!Customer_Data[#Data],2,0)</f>
        <v>Brandon Wright</v>
      </c>
      <c r="P414" s="15">
        <f t="shared" si="36"/>
        <v>3</v>
      </c>
      <c r="Q414">
        <f t="shared" si="37"/>
        <v>6</v>
      </c>
      <c r="R414">
        <f t="shared" si="38"/>
        <v>2020</v>
      </c>
    </row>
    <row r="415" spans="1:18" x14ac:dyDescent="0.25">
      <c r="A415" s="4" t="s">
        <v>971</v>
      </c>
      <c r="B415" s="4" t="s">
        <v>440</v>
      </c>
      <c r="C415" s="4" t="s">
        <v>331</v>
      </c>
      <c r="D415" s="4" t="s">
        <v>111</v>
      </c>
      <c r="E415" s="4" t="s">
        <v>972</v>
      </c>
      <c r="F415" s="5">
        <v>43831</v>
      </c>
      <c r="G415" s="4">
        <v>4</v>
      </c>
      <c r="H415" s="11">
        <f>VLOOKUP(B415,[1]!Product_Data[#Data],4,0)</f>
        <v>800</v>
      </c>
      <c r="I415" s="11">
        <f>VLOOKUP(B415,[1]!Product_Data[#Data],3,0)</f>
        <v>536</v>
      </c>
      <c r="J415" s="11">
        <f t="shared" si="39"/>
        <v>2144</v>
      </c>
      <c r="K415" s="11">
        <f t="shared" si="40"/>
        <v>3200</v>
      </c>
      <c r="L415" s="11">
        <f t="shared" si="41"/>
        <v>1056</v>
      </c>
      <c r="M415" t="str">
        <f>VLOOKUP(C415,[1]!Location_Data[#Data],2,0)</f>
        <v>Sunnyvale</v>
      </c>
      <c r="N415" t="str">
        <f>VLOOKUP(D415,[1]!Salespeople_Data[#Data],2,0)</f>
        <v>Ryan Welch</v>
      </c>
      <c r="O415" t="str">
        <f>VLOOKUP(E415,[1]!Customer_Data[#Data],2,0)</f>
        <v>Adam Wheeler</v>
      </c>
      <c r="P415" s="15">
        <f t="shared" si="36"/>
        <v>4</v>
      </c>
      <c r="Q415">
        <f t="shared" si="37"/>
        <v>1</v>
      </c>
      <c r="R415">
        <f t="shared" si="38"/>
        <v>2020</v>
      </c>
    </row>
    <row r="416" spans="1:18" x14ac:dyDescent="0.25">
      <c r="A416" s="2" t="s">
        <v>973</v>
      </c>
      <c r="B416" s="2" t="s">
        <v>457</v>
      </c>
      <c r="C416" s="2" t="s">
        <v>469</v>
      </c>
      <c r="D416" s="2" t="s">
        <v>126</v>
      </c>
      <c r="E416" s="2" t="s">
        <v>974</v>
      </c>
      <c r="F416" s="3">
        <v>43833</v>
      </c>
      <c r="G416" s="2">
        <v>2</v>
      </c>
      <c r="H416" s="11">
        <f>VLOOKUP(B416,[1]!Product_Data[#Data],4,0)</f>
        <v>947</v>
      </c>
      <c r="I416" s="11">
        <f>VLOOKUP(B416,[1]!Product_Data[#Data],3,0)</f>
        <v>786</v>
      </c>
      <c r="J416" s="11">
        <f t="shared" si="39"/>
        <v>1572</v>
      </c>
      <c r="K416" s="11">
        <f t="shared" si="40"/>
        <v>1894</v>
      </c>
      <c r="L416" s="11">
        <f t="shared" si="41"/>
        <v>322</v>
      </c>
      <c r="M416" t="str">
        <f>VLOOKUP(C416,[1]!Location_Data[#Data],2,0)</f>
        <v>Escondido</v>
      </c>
      <c r="N416" t="str">
        <f>VLOOKUP(D416,[1]!Salespeople_Data[#Data],2,0)</f>
        <v>Larry Castillo</v>
      </c>
      <c r="O416" t="str">
        <f>VLOOKUP(E416,[1]!Customer_Data[#Data],2,0)</f>
        <v>Patrick Morales</v>
      </c>
      <c r="P416" s="15">
        <f t="shared" si="36"/>
        <v>6</v>
      </c>
      <c r="Q416">
        <f t="shared" si="37"/>
        <v>1</v>
      </c>
      <c r="R416">
        <f t="shared" si="38"/>
        <v>2020</v>
      </c>
    </row>
    <row r="417" spans="1:18" x14ac:dyDescent="0.25">
      <c r="A417" s="4" t="s">
        <v>975</v>
      </c>
      <c r="B417" s="4" t="s">
        <v>203</v>
      </c>
      <c r="C417" s="4" t="s">
        <v>392</v>
      </c>
      <c r="D417" s="4" t="s">
        <v>146</v>
      </c>
      <c r="E417" s="4" t="s">
        <v>296</v>
      </c>
      <c r="F417" s="5">
        <v>44195</v>
      </c>
      <c r="G417" s="4">
        <v>3</v>
      </c>
      <c r="H417" s="11">
        <f>VLOOKUP(B417,[1]!Product_Data[#Data],4,0)</f>
        <v>1414</v>
      </c>
      <c r="I417" s="11">
        <f>VLOOKUP(B417,[1]!Product_Data[#Data],3,0)</f>
        <v>962</v>
      </c>
      <c r="J417" s="11">
        <f t="shared" si="39"/>
        <v>2886</v>
      </c>
      <c r="K417" s="11">
        <f t="shared" si="40"/>
        <v>4242</v>
      </c>
      <c r="L417" s="11">
        <f t="shared" si="41"/>
        <v>1356</v>
      </c>
      <c r="M417" t="str">
        <f>VLOOKUP(C417,[1]!Location_Data[#Data],2,0)</f>
        <v>Visalia</v>
      </c>
      <c r="N417" t="str">
        <f>VLOOKUP(D417,[1]!Salespeople_Data[#Data],2,0)</f>
        <v>Carl Elliott</v>
      </c>
      <c r="O417" t="str">
        <f>VLOOKUP(E417,[1]!Customer_Data[#Data],2,0)</f>
        <v>Raymond Barnes</v>
      </c>
      <c r="P417" s="15">
        <f t="shared" si="36"/>
        <v>4</v>
      </c>
      <c r="Q417">
        <f t="shared" si="37"/>
        <v>12</v>
      </c>
      <c r="R417">
        <f t="shared" si="38"/>
        <v>2020</v>
      </c>
    </row>
    <row r="418" spans="1:18" x14ac:dyDescent="0.25">
      <c r="A418" s="2" t="s">
        <v>976</v>
      </c>
      <c r="B418" s="2" t="s">
        <v>305</v>
      </c>
      <c r="C418" s="2" t="s">
        <v>145</v>
      </c>
      <c r="D418" s="2" t="s">
        <v>359</v>
      </c>
      <c r="E418" s="2" t="s">
        <v>72</v>
      </c>
      <c r="F418" s="3">
        <v>43857</v>
      </c>
      <c r="G418" s="2">
        <v>2</v>
      </c>
      <c r="H418" s="11">
        <f>VLOOKUP(B418,[1]!Product_Data[#Data],4,0)</f>
        <v>504</v>
      </c>
      <c r="I418" s="11">
        <f>VLOOKUP(B418,[1]!Product_Data[#Data],3,0)</f>
        <v>408</v>
      </c>
      <c r="J418" s="11">
        <f t="shared" si="39"/>
        <v>816</v>
      </c>
      <c r="K418" s="11">
        <f t="shared" si="40"/>
        <v>1008</v>
      </c>
      <c r="L418" s="11">
        <f t="shared" si="41"/>
        <v>192</v>
      </c>
      <c r="M418" t="str">
        <f>VLOOKUP(C418,[1]!Location_Data[#Data],2,0)</f>
        <v>Santa Maria</v>
      </c>
      <c r="N418" t="str">
        <f>VLOOKUP(D418,[1]!Salespeople_Data[#Data],2,0)</f>
        <v>Eugene Holmes</v>
      </c>
      <c r="O418" t="str">
        <f>VLOOKUP(E418,[1]!Customer_Data[#Data],2,0)</f>
        <v>Keith Campbell</v>
      </c>
      <c r="P418" s="15">
        <f t="shared" si="36"/>
        <v>2</v>
      </c>
      <c r="Q418">
        <f t="shared" si="37"/>
        <v>1</v>
      </c>
      <c r="R418">
        <f t="shared" si="38"/>
        <v>2020</v>
      </c>
    </row>
    <row r="419" spans="1:18" x14ac:dyDescent="0.25">
      <c r="A419" s="4" t="s">
        <v>977</v>
      </c>
      <c r="B419" s="4" t="s">
        <v>668</v>
      </c>
      <c r="C419" s="4" t="s">
        <v>62</v>
      </c>
      <c r="D419" s="4" t="s">
        <v>35</v>
      </c>
      <c r="E419" s="4" t="s">
        <v>745</v>
      </c>
      <c r="F419" s="5">
        <v>43863</v>
      </c>
      <c r="G419" s="4">
        <v>1</v>
      </c>
      <c r="H419" s="11">
        <f>VLOOKUP(B419,[1]!Product_Data[#Data],4,0)</f>
        <v>181</v>
      </c>
      <c r="I419" s="11">
        <f>VLOOKUP(B419,[1]!Product_Data[#Data],3,0)</f>
        <v>130</v>
      </c>
      <c r="J419" s="11">
        <f t="shared" si="39"/>
        <v>130</v>
      </c>
      <c r="K419" s="11">
        <f t="shared" si="40"/>
        <v>181</v>
      </c>
      <c r="L419" s="11">
        <f t="shared" si="41"/>
        <v>51</v>
      </c>
      <c r="M419" t="str">
        <f>VLOOKUP(C419,[1]!Location_Data[#Data],2,0)</f>
        <v>Fairfield</v>
      </c>
      <c r="N419" t="str">
        <f>VLOOKUP(D419,[1]!Salespeople_Data[#Data],2,0)</f>
        <v>Charles Harper</v>
      </c>
      <c r="O419" t="str">
        <f>VLOOKUP(E419,[1]!Customer_Data[#Data],2,0)</f>
        <v>Andrew Graham</v>
      </c>
      <c r="P419" s="15">
        <f t="shared" si="36"/>
        <v>1</v>
      </c>
      <c r="Q419">
        <f t="shared" si="37"/>
        <v>2</v>
      </c>
      <c r="R419">
        <f t="shared" si="38"/>
        <v>2020</v>
      </c>
    </row>
    <row r="420" spans="1:18" x14ac:dyDescent="0.25">
      <c r="A420" s="2" t="s">
        <v>978</v>
      </c>
      <c r="B420" s="2" t="s">
        <v>152</v>
      </c>
      <c r="C420" s="2" t="s">
        <v>392</v>
      </c>
      <c r="D420" s="2" t="s">
        <v>53</v>
      </c>
      <c r="E420" s="2" t="s">
        <v>979</v>
      </c>
      <c r="F420" s="3">
        <v>44097</v>
      </c>
      <c r="G420" s="2">
        <v>4</v>
      </c>
      <c r="H420" s="11">
        <f>VLOOKUP(B420,[1]!Product_Data[#Data],4,0)</f>
        <v>951</v>
      </c>
      <c r="I420" s="11">
        <f>VLOOKUP(B420,[1]!Product_Data[#Data],3,0)</f>
        <v>504</v>
      </c>
      <c r="J420" s="11">
        <f t="shared" si="39"/>
        <v>2016</v>
      </c>
      <c r="K420" s="11">
        <f t="shared" si="40"/>
        <v>3804</v>
      </c>
      <c r="L420" s="11">
        <f t="shared" si="41"/>
        <v>1788</v>
      </c>
      <c r="M420" t="str">
        <f>VLOOKUP(C420,[1]!Location_Data[#Data],2,0)</f>
        <v>Visalia</v>
      </c>
      <c r="N420" t="str">
        <f>VLOOKUP(D420,[1]!Salespeople_Data[#Data],2,0)</f>
        <v>Scott Mason</v>
      </c>
      <c r="O420" t="str">
        <f>VLOOKUP(E420,[1]!Customer_Data[#Data],2,0)</f>
        <v>Joshua Jones</v>
      </c>
      <c r="P420" s="15">
        <f t="shared" si="36"/>
        <v>4</v>
      </c>
      <c r="Q420">
        <f t="shared" si="37"/>
        <v>9</v>
      </c>
      <c r="R420">
        <f t="shared" si="38"/>
        <v>2020</v>
      </c>
    </row>
    <row r="421" spans="1:18" x14ac:dyDescent="0.25">
      <c r="A421" s="4" t="s">
        <v>980</v>
      </c>
      <c r="B421" s="4" t="s">
        <v>185</v>
      </c>
      <c r="C421" s="4" t="s">
        <v>229</v>
      </c>
      <c r="D421" s="4" t="s">
        <v>116</v>
      </c>
      <c r="E421" s="4" t="s">
        <v>445</v>
      </c>
      <c r="F421" s="5">
        <v>43917</v>
      </c>
      <c r="G421" s="4">
        <v>2</v>
      </c>
      <c r="H421" s="11">
        <f>VLOOKUP(B421,[1]!Product_Data[#Data],4,0)</f>
        <v>667</v>
      </c>
      <c r="I421" s="11">
        <f>VLOOKUP(B421,[1]!Product_Data[#Data],3,0)</f>
        <v>387</v>
      </c>
      <c r="J421" s="11">
        <f t="shared" si="39"/>
        <v>774</v>
      </c>
      <c r="K421" s="11">
        <f t="shared" si="40"/>
        <v>1334</v>
      </c>
      <c r="L421" s="11">
        <f t="shared" si="41"/>
        <v>560</v>
      </c>
      <c r="M421" t="str">
        <f>VLOOKUP(C421,[1]!Location_Data[#Data],2,0)</f>
        <v>San Jose</v>
      </c>
      <c r="N421" t="str">
        <f>VLOOKUP(D421,[1]!Salespeople_Data[#Data],2,0)</f>
        <v>Roger Ramos</v>
      </c>
      <c r="O421" t="str">
        <f>VLOOKUP(E421,[1]!Customer_Data[#Data],2,0)</f>
        <v>Lawrence Rogers</v>
      </c>
      <c r="P421" s="15">
        <f t="shared" si="36"/>
        <v>6</v>
      </c>
      <c r="Q421">
        <f t="shared" si="37"/>
        <v>3</v>
      </c>
      <c r="R421">
        <f t="shared" si="38"/>
        <v>2020</v>
      </c>
    </row>
    <row r="422" spans="1:18" x14ac:dyDescent="0.25">
      <c r="A422" s="2" t="s">
        <v>981</v>
      </c>
      <c r="B422" s="2" t="s">
        <v>235</v>
      </c>
      <c r="C422" s="2" t="s">
        <v>79</v>
      </c>
      <c r="D422" s="2" t="s">
        <v>159</v>
      </c>
      <c r="E422" s="2" t="s">
        <v>982</v>
      </c>
      <c r="F422" s="3">
        <v>44123</v>
      </c>
      <c r="G422" s="2">
        <v>2</v>
      </c>
      <c r="H422" s="11">
        <f>VLOOKUP(B422,[1]!Product_Data[#Data],4,0)</f>
        <v>1887</v>
      </c>
      <c r="I422" s="11">
        <f>VLOOKUP(B422,[1]!Product_Data[#Data],3,0)</f>
        <v>1378</v>
      </c>
      <c r="J422" s="11">
        <f t="shared" si="39"/>
        <v>2756</v>
      </c>
      <c r="K422" s="11">
        <f t="shared" si="40"/>
        <v>3774</v>
      </c>
      <c r="L422" s="11">
        <f t="shared" si="41"/>
        <v>1018</v>
      </c>
      <c r="M422" t="str">
        <f>VLOOKUP(C422,[1]!Location_Data[#Data],2,0)</f>
        <v>Palmdale</v>
      </c>
      <c r="N422" t="str">
        <f>VLOOKUP(D422,[1]!Salespeople_Data[#Data],2,0)</f>
        <v>Bobby Russell</v>
      </c>
      <c r="O422" t="str">
        <f>VLOOKUP(E422,[1]!Customer_Data[#Data],2,0)</f>
        <v>Arthur Gilbert</v>
      </c>
      <c r="P422" s="15">
        <f t="shared" si="36"/>
        <v>2</v>
      </c>
      <c r="Q422">
        <f t="shared" si="37"/>
        <v>10</v>
      </c>
      <c r="R422">
        <f t="shared" si="38"/>
        <v>2020</v>
      </c>
    </row>
    <row r="423" spans="1:18" x14ac:dyDescent="0.25">
      <c r="A423" s="4" t="s">
        <v>983</v>
      </c>
      <c r="B423" s="4" t="s">
        <v>94</v>
      </c>
      <c r="C423" s="4" t="s">
        <v>19</v>
      </c>
      <c r="D423" s="4" t="s">
        <v>30</v>
      </c>
      <c r="E423" s="4" t="s">
        <v>856</v>
      </c>
      <c r="F423" s="5">
        <v>43904</v>
      </c>
      <c r="G423" s="4">
        <v>1</v>
      </c>
      <c r="H423" s="11">
        <f>VLOOKUP(B423,[1]!Product_Data[#Data],4,0)</f>
        <v>1639</v>
      </c>
      <c r="I423" s="11">
        <f>VLOOKUP(B423,[1]!Product_Data[#Data],3,0)</f>
        <v>1295</v>
      </c>
      <c r="J423" s="11">
        <f t="shared" si="39"/>
        <v>1295</v>
      </c>
      <c r="K423" s="11">
        <f t="shared" si="40"/>
        <v>1639</v>
      </c>
      <c r="L423" s="11">
        <f t="shared" si="41"/>
        <v>344</v>
      </c>
      <c r="M423" t="str">
        <f>VLOOKUP(C423,[1]!Location_Data[#Data],2,0)</f>
        <v>Berkeley</v>
      </c>
      <c r="N423" t="str">
        <f>VLOOKUP(D423,[1]!Salespeople_Data[#Data],2,0)</f>
        <v>Carl Hall</v>
      </c>
      <c r="O423" t="str">
        <f>VLOOKUP(E423,[1]!Customer_Data[#Data],2,0)</f>
        <v>Jesse Wells</v>
      </c>
      <c r="P423" s="15">
        <f t="shared" si="36"/>
        <v>7</v>
      </c>
      <c r="Q423">
        <f t="shared" si="37"/>
        <v>3</v>
      </c>
      <c r="R423">
        <f t="shared" si="38"/>
        <v>2020</v>
      </c>
    </row>
    <row r="424" spans="1:18" x14ac:dyDescent="0.25">
      <c r="A424" s="2" t="s">
        <v>984</v>
      </c>
      <c r="B424" s="2" t="s">
        <v>400</v>
      </c>
      <c r="C424" s="2" t="s">
        <v>48</v>
      </c>
      <c r="D424" s="2" t="s">
        <v>63</v>
      </c>
      <c r="E424" s="2" t="s">
        <v>985</v>
      </c>
      <c r="F424" s="3">
        <v>44120</v>
      </c>
      <c r="G424" s="2">
        <v>2</v>
      </c>
      <c r="H424" s="11">
        <f>VLOOKUP(B424,[1]!Product_Data[#Data],4,0)</f>
        <v>886</v>
      </c>
      <c r="I424" s="11">
        <f>VLOOKUP(B424,[1]!Product_Data[#Data],3,0)</f>
        <v>478</v>
      </c>
      <c r="J424" s="11">
        <f t="shared" si="39"/>
        <v>956</v>
      </c>
      <c r="K424" s="11">
        <f t="shared" si="40"/>
        <v>1772</v>
      </c>
      <c r="L424" s="11">
        <f t="shared" si="41"/>
        <v>816</v>
      </c>
      <c r="M424" t="str">
        <f>VLOOKUP(C424,[1]!Location_Data[#Data],2,0)</f>
        <v>Rialto</v>
      </c>
      <c r="N424" t="str">
        <f>VLOOKUP(D424,[1]!Salespeople_Data[#Data],2,0)</f>
        <v>Jeremy Mendoza</v>
      </c>
      <c r="O424" t="str">
        <f>VLOOKUP(E424,[1]!Customer_Data[#Data],2,0)</f>
        <v>Matthew Campbell</v>
      </c>
      <c r="P424" s="15">
        <f t="shared" si="36"/>
        <v>6</v>
      </c>
      <c r="Q424">
        <f t="shared" si="37"/>
        <v>10</v>
      </c>
      <c r="R424">
        <f t="shared" si="38"/>
        <v>2020</v>
      </c>
    </row>
    <row r="425" spans="1:18" x14ac:dyDescent="0.25">
      <c r="A425" s="4" t="s">
        <v>986</v>
      </c>
      <c r="B425" s="4" t="s">
        <v>435</v>
      </c>
      <c r="C425" s="4" t="s">
        <v>316</v>
      </c>
      <c r="D425" s="4" t="s">
        <v>257</v>
      </c>
      <c r="E425" s="4" t="s">
        <v>713</v>
      </c>
      <c r="F425" s="5">
        <v>44038</v>
      </c>
      <c r="G425" s="4">
        <v>3</v>
      </c>
      <c r="H425" s="11">
        <f>VLOOKUP(B425,[1]!Product_Data[#Data],4,0)</f>
        <v>2141</v>
      </c>
      <c r="I425" s="11">
        <f>VLOOKUP(B425,[1]!Product_Data[#Data],3,0)</f>
        <v>1777</v>
      </c>
      <c r="J425" s="11">
        <f t="shared" si="39"/>
        <v>5331</v>
      </c>
      <c r="K425" s="11">
        <f t="shared" si="40"/>
        <v>6423</v>
      </c>
      <c r="L425" s="11">
        <f t="shared" si="41"/>
        <v>1092</v>
      </c>
      <c r="M425" t="str">
        <f>VLOOKUP(C425,[1]!Location_Data[#Data],2,0)</f>
        <v>East Los Angeles</v>
      </c>
      <c r="N425" t="str">
        <f>VLOOKUP(D425,[1]!Salespeople_Data[#Data],2,0)</f>
        <v>Jerry Perry</v>
      </c>
      <c r="O425" t="str">
        <f>VLOOKUP(E425,[1]!Customer_Data[#Data],2,0)</f>
        <v>Earl Franklin</v>
      </c>
      <c r="P425" s="15">
        <f t="shared" si="36"/>
        <v>1</v>
      </c>
      <c r="Q425">
        <f t="shared" si="37"/>
        <v>7</v>
      </c>
      <c r="R425">
        <f t="shared" si="38"/>
        <v>2020</v>
      </c>
    </row>
    <row r="426" spans="1:18" x14ac:dyDescent="0.25">
      <c r="A426" s="2" t="s">
        <v>987</v>
      </c>
      <c r="B426" s="2" t="s">
        <v>435</v>
      </c>
      <c r="C426" s="2" t="s">
        <v>380</v>
      </c>
      <c r="D426" s="2" t="s">
        <v>106</v>
      </c>
      <c r="E426" s="2" t="s">
        <v>829</v>
      </c>
      <c r="F426" s="3">
        <v>43861</v>
      </c>
      <c r="G426" s="2">
        <v>1</v>
      </c>
      <c r="H426" s="11">
        <f>VLOOKUP(B426,[1]!Product_Data[#Data],4,0)</f>
        <v>2141</v>
      </c>
      <c r="I426" s="11">
        <f>VLOOKUP(B426,[1]!Product_Data[#Data],3,0)</f>
        <v>1777</v>
      </c>
      <c r="J426" s="11">
        <f t="shared" si="39"/>
        <v>1777</v>
      </c>
      <c r="K426" s="11">
        <f t="shared" si="40"/>
        <v>2141</v>
      </c>
      <c r="L426" s="11">
        <f t="shared" si="41"/>
        <v>364</v>
      </c>
      <c r="M426" t="str">
        <f>VLOOKUP(C426,[1]!Location_Data[#Data],2,0)</f>
        <v>Los Angeles</v>
      </c>
      <c r="N426" t="str">
        <f>VLOOKUP(D426,[1]!Salespeople_Data[#Data],2,0)</f>
        <v>Patrick Ruiz</v>
      </c>
      <c r="O426" t="str">
        <f>VLOOKUP(E426,[1]!Customer_Data[#Data],2,0)</f>
        <v>Shawn Ray</v>
      </c>
      <c r="P426" s="15">
        <f t="shared" si="36"/>
        <v>6</v>
      </c>
      <c r="Q426">
        <f t="shared" si="37"/>
        <v>1</v>
      </c>
      <c r="R426">
        <f t="shared" si="38"/>
        <v>2020</v>
      </c>
    </row>
    <row r="427" spans="1:18" x14ac:dyDescent="0.25">
      <c r="A427" s="4" t="s">
        <v>988</v>
      </c>
      <c r="B427" s="4" t="s">
        <v>119</v>
      </c>
      <c r="C427" s="4" t="s">
        <v>596</v>
      </c>
      <c r="D427" s="4" t="s">
        <v>239</v>
      </c>
      <c r="E427" s="4" t="s">
        <v>989</v>
      </c>
      <c r="F427" s="5">
        <v>44169</v>
      </c>
      <c r="G427" s="4">
        <v>3</v>
      </c>
      <c r="H427" s="11">
        <f>VLOOKUP(B427,[1]!Product_Data[#Data],4,0)</f>
        <v>1077</v>
      </c>
      <c r="I427" s="11">
        <f>VLOOKUP(B427,[1]!Product_Data[#Data],3,0)</f>
        <v>732</v>
      </c>
      <c r="J427" s="11">
        <f t="shared" si="39"/>
        <v>2196</v>
      </c>
      <c r="K427" s="11">
        <f t="shared" si="40"/>
        <v>3231</v>
      </c>
      <c r="L427" s="11">
        <f t="shared" si="41"/>
        <v>1035</v>
      </c>
      <c r="M427" t="str">
        <f>VLOOKUP(C427,[1]!Location_Data[#Data],2,0)</f>
        <v>Fremont</v>
      </c>
      <c r="N427" t="str">
        <f>VLOOKUP(D427,[1]!Salespeople_Data[#Data],2,0)</f>
        <v>John Reyes</v>
      </c>
      <c r="O427" t="str">
        <f>VLOOKUP(E427,[1]!Customer_Data[#Data],2,0)</f>
        <v>Patrick Hall</v>
      </c>
      <c r="P427" s="15">
        <f t="shared" si="36"/>
        <v>6</v>
      </c>
      <c r="Q427">
        <f t="shared" si="37"/>
        <v>12</v>
      </c>
      <c r="R427">
        <f t="shared" si="38"/>
        <v>2020</v>
      </c>
    </row>
    <row r="428" spans="1:18" x14ac:dyDescent="0.25">
      <c r="A428" s="2" t="s">
        <v>990</v>
      </c>
      <c r="B428" s="2" t="s">
        <v>569</v>
      </c>
      <c r="C428" s="2" t="s">
        <v>349</v>
      </c>
      <c r="D428" s="2" t="s">
        <v>225</v>
      </c>
      <c r="E428" s="2" t="s">
        <v>991</v>
      </c>
      <c r="F428" s="3">
        <v>44190</v>
      </c>
      <c r="G428" s="2">
        <v>2</v>
      </c>
      <c r="H428" s="11">
        <f>VLOOKUP(B428,[1]!Product_Data[#Data],4,0)</f>
        <v>1178</v>
      </c>
      <c r="I428" s="11">
        <f>VLOOKUP(B428,[1]!Product_Data[#Data],3,0)</f>
        <v>683</v>
      </c>
      <c r="J428" s="11">
        <f t="shared" si="39"/>
        <v>1366</v>
      </c>
      <c r="K428" s="11">
        <f t="shared" si="40"/>
        <v>2356</v>
      </c>
      <c r="L428" s="11">
        <f t="shared" si="41"/>
        <v>990</v>
      </c>
      <c r="M428" t="str">
        <f>VLOOKUP(C428,[1]!Location_Data[#Data],2,0)</f>
        <v>Santa Clara</v>
      </c>
      <c r="N428" t="str">
        <f>VLOOKUP(D428,[1]!Salespeople_Data[#Data],2,0)</f>
        <v>Andrew Bowman</v>
      </c>
      <c r="O428" t="str">
        <f>VLOOKUP(E428,[1]!Customer_Data[#Data],2,0)</f>
        <v>Russell Boyd</v>
      </c>
      <c r="P428" s="15">
        <f t="shared" si="36"/>
        <v>6</v>
      </c>
      <c r="Q428">
        <f t="shared" si="37"/>
        <v>12</v>
      </c>
      <c r="R428">
        <f t="shared" si="38"/>
        <v>2020</v>
      </c>
    </row>
    <row r="429" spans="1:18" x14ac:dyDescent="0.25">
      <c r="A429" s="4" t="s">
        <v>992</v>
      </c>
      <c r="B429" s="4" t="s">
        <v>263</v>
      </c>
      <c r="C429" s="4" t="s">
        <v>62</v>
      </c>
      <c r="D429" s="4" t="s">
        <v>170</v>
      </c>
      <c r="E429" s="4" t="s">
        <v>993</v>
      </c>
      <c r="F429" s="5">
        <v>44175</v>
      </c>
      <c r="G429" s="4">
        <v>4</v>
      </c>
      <c r="H429" s="11">
        <f>VLOOKUP(B429,[1]!Product_Data[#Data],4,0)</f>
        <v>378</v>
      </c>
      <c r="I429" s="11">
        <f>VLOOKUP(B429,[1]!Product_Data[#Data],3,0)</f>
        <v>291</v>
      </c>
      <c r="J429" s="11">
        <f t="shared" si="39"/>
        <v>1164</v>
      </c>
      <c r="K429" s="11">
        <f t="shared" si="40"/>
        <v>1512</v>
      </c>
      <c r="L429" s="11">
        <f t="shared" si="41"/>
        <v>348</v>
      </c>
      <c r="M429" t="str">
        <f>VLOOKUP(C429,[1]!Location_Data[#Data],2,0)</f>
        <v>Fairfield</v>
      </c>
      <c r="N429" t="str">
        <f>VLOOKUP(D429,[1]!Salespeople_Data[#Data],2,0)</f>
        <v>Sean Miller</v>
      </c>
      <c r="O429" t="str">
        <f>VLOOKUP(E429,[1]!Customer_Data[#Data],2,0)</f>
        <v>Roy Jenkins</v>
      </c>
      <c r="P429" s="15">
        <f t="shared" si="36"/>
        <v>5</v>
      </c>
      <c r="Q429">
        <f t="shared" si="37"/>
        <v>12</v>
      </c>
      <c r="R429">
        <f t="shared" si="38"/>
        <v>2020</v>
      </c>
    </row>
    <row r="430" spans="1:18" x14ac:dyDescent="0.25">
      <c r="A430" s="2" t="s">
        <v>994</v>
      </c>
      <c r="B430" s="2" t="s">
        <v>305</v>
      </c>
      <c r="C430" s="2" t="s">
        <v>29</v>
      </c>
      <c r="D430" s="2" t="s">
        <v>96</v>
      </c>
      <c r="E430" s="2" t="s">
        <v>840</v>
      </c>
      <c r="F430" s="3">
        <v>44071</v>
      </c>
      <c r="G430" s="2">
        <v>2</v>
      </c>
      <c r="H430" s="11">
        <f>VLOOKUP(B430,[1]!Product_Data[#Data],4,0)</f>
        <v>504</v>
      </c>
      <c r="I430" s="11">
        <f>VLOOKUP(B430,[1]!Product_Data[#Data],3,0)</f>
        <v>408</v>
      </c>
      <c r="J430" s="11">
        <f t="shared" si="39"/>
        <v>816</v>
      </c>
      <c r="K430" s="11">
        <f t="shared" si="40"/>
        <v>1008</v>
      </c>
      <c r="L430" s="11">
        <f t="shared" si="41"/>
        <v>192</v>
      </c>
      <c r="M430" t="str">
        <f>VLOOKUP(C430,[1]!Location_Data[#Data],2,0)</f>
        <v>Santa Ana</v>
      </c>
      <c r="N430" t="str">
        <f>VLOOKUP(D430,[1]!Salespeople_Data[#Data],2,0)</f>
        <v>Brian Thomas</v>
      </c>
      <c r="O430" t="str">
        <f>VLOOKUP(E430,[1]!Customer_Data[#Data],2,0)</f>
        <v>Joshua Williams</v>
      </c>
      <c r="P430" s="15">
        <f t="shared" si="36"/>
        <v>6</v>
      </c>
      <c r="Q430">
        <f t="shared" si="37"/>
        <v>8</v>
      </c>
      <c r="R430">
        <f t="shared" si="38"/>
        <v>2020</v>
      </c>
    </row>
    <row r="431" spans="1:18" x14ac:dyDescent="0.25">
      <c r="A431" s="4" t="s">
        <v>995</v>
      </c>
      <c r="B431" s="4" t="s">
        <v>389</v>
      </c>
      <c r="C431" s="4" t="s">
        <v>169</v>
      </c>
      <c r="D431" s="4" t="s">
        <v>49</v>
      </c>
      <c r="E431" s="4" t="s">
        <v>437</v>
      </c>
      <c r="F431" s="5">
        <v>43882</v>
      </c>
      <c r="G431" s="4">
        <v>3</v>
      </c>
      <c r="H431" s="11">
        <f>VLOOKUP(B431,[1]!Product_Data[#Data],4,0)</f>
        <v>1367</v>
      </c>
      <c r="I431" s="11">
        <f>VLOOKUP(B431,[1]!Product_Data[#Data],3,0)</f>
        <v>984</v>
      </c>
      <c r="J431" s="11">
        <f t="shared" si="39"/>
        <v>2952</v>
      </c>
      <c r="K431" s="11">
        <f t="shared" si="40"/>
        <v>4101</v>
      </c>
      <c r="L431" s="11">
        <f t="shared" si="41"/>
        <v>1149</v>
      </c>
      <c r="M431" t="str">
        <f>VLOOKUP(C431,[1]!Location_Data[#Data],2,0)</f>
        <v>Vista</v>
      </c>
      <c r="N431" t="str">
        <f>VLOOKUP(D431,[1]!Salespeople_Data[#Data],2,0)</f>
        <v>Walter Cook</v>
      </c>
      <c r="O431" t="str">
        <f>VLOOKUP(E431,[1]!Customer_Data[#Data],2,0)</f>
        <v>Carl Murphy</v>
      </c>
      <c r="P431" s="15">
        <f t="shared" si="36"/>
        <v>6</v>
      </c>
      <c r="Q431">
        <f t="shared" si="37"/>
        <v>2</v>
      </c>
      <c r="R431">
        <f t="shared" si="38"/>
        <v>2020</v>
      </c>
    </row>
    <row r="432" spans="1:18" x14ac:dyDescent="0.25">
      <c r="A432" s="2" t="s">
        <v>996</v>
      </c>
      <c r="B432" s="2" t="s">
        <v>479</v>
      </c>
      <c r="C432" s="2" t="s">
        <v>596</v>
      </c>
      <c r="D432" s="2" t="s">
        <v>25</v>
      </c>
      <c r="E432" s="2" t="s">
        <v>997</v>
      </c>
      <c r="F432" s="3">
        <v>44154</v>
      </c>
      <c r="G432" s="2">
        <v>1</v>
      </c>
      <c r="H432" s="11">
        <f>VLOOKUP(B432,[1]!Product_Data[#Data],4,0)</f>
        <v>123</v>
      </c>
      <c r="I432" s="11">
        <f>VLOOKUP(B432,[1]!Product_Data[#Data],3,0)</f>
        <v>84</v>
      </c>
      <c r="J432" s="11">
        <f t="shared" si="39"/>
        <v>84</v>
      </c>
      <c r="K432" s="11">
        <f t="shared" si="40"/>
        <v>123</v>
      </c>
      <c r="L432" s="11">
        <f t="shared" si="41"/>
        <v>39</v>
      </c>
      <c r="M432" t="str">
        <f>VLOOKUP(C432,[1]!Location_Data[#Data],2,0)</f>
        <v>Fremont</v>
      </c>
      <c r="N432" t="str">
        <f>VLOOKUP(D432,[1]!Salespeople_Data[#Data],2,0)</f>
        <v>Brian Davis</v>
      </c>
      <c r="O432" t="str">
        <f>VLOOKUP(E432,[1]!Customer_Data[#Data],2,0)</f>
        <v>Henry Reyes</v>
      </c>
      <c r="P432" s="15">
        <f t="shared" si="36"/>
        <v>5</v>
      </c>
      <c r="Q432">
        <f t="shared" si="37"/>
        <v>11</v>
      </c>
      <c r="R432">
        <f t="shared" si="38"/>
        <v>2020</v>
      </c>
    </row>
    <row r="433" spans="1:18" x14ac:dyDescent="0.25">
      <c r="A433" s="4" t="s">
        <v>998</v>
      </c>
      <c r="B433" s="4" t="s">
        <v>232</v>
      </c>
      <c r="C433" s="4" t="s">
        <v>57</v>
      </c>
      <c r="D433" s="4" t="s">
        <v>71</v>
      </c>
      <c r="E433" s="4" t="s">
        <v>999</v>
      </c>
      <c r="F433" s="5">
        <v>44016</v>
      </c>
      <c r="G433" s="4">
        <v>4</v>
      </c>
      <c r="H433" s="11">
        <f>VLOOKUP(B433,[1]!Product_Data[#Data],4,0)</f>
        <v>1119</v>
      </c>
      <c r="I433" s="11">
        <f>VLOOKUP(B433,[1]!Product_Data[#Data],3,0)</f>
        <v>683</v>
      </c>
      <c r="J433" s="11">
        <f t="shared" si="39"/>
        <v>2732</v>
      </c>
      <c r="K433" s="11">
        <f t="shared" si="40"/>
        <v>4476</v>
      </c>
      <c r="L433" s="11">
        <f t="shared" si="41"/>
        <v>1744</v>
      </c>
      <c r="M433" t="str">
        <f>VLOOKUP(C433,[1]!Location_Data[#Data],2,0)</f>
        <v>Thousand Oaks</v>
      </c>
      <c r="N433" t="str">
        <f>VLOOKUP(D433,[1]!Salespeople_Data[#Data],2,0)</f>
        <v>Gary Rodriguez</v>
      </c>
      <c r="O433" t="str">
        <f>VLOOKUP(E433,[1]!Customer_Data[#Data],2,0)</f>
        <v>Michael Cole</v>
      </c>
      <c r="P433" s="15">
        <f t="shared" si="36"/>
        <v>7</v>
      </c>
      <c r="Q433">
        <f t="shared" si="37"/>
        <v>7</v>
      </c>
      <c r="R433">
        <f t="shared" si="38"/>
        <v>2020</v>
      </c>
    </row>
    <row r="434" spans="1:18" x14ac:dyDescent="0.25">
      <c r="A434" s="2" t="s">
        <v>1000</v>
      </c>
      <c r="B434" s="2" t="s">
        <v>177</v>
      </c>
      <c r="C434" s="2" t="s">
        <v>272</v>
      </c>
      <c r="D434" s="2" t="s">
        <v>165</v>
      </c>
      <c r="E434" s="2" t="s">
        <v>496</v>
      </c>
      <c r="F434" s="3">
        <v>43941</v>
      </c>
      <c r="G434" s="2">
        <v>4</v>
      </c>
      <c r="H434" s="11">
        <f>VLOOKUP(B434,[1]!Product_Data[#Data],4,0)</f>
        <v>2497</v>
      </c>
      <c r="I434" s="11">
        <f>VLOOKUP(B434,[1]!Product_Data[#Data],3,0)</f>
        <v>1473</v>
      </c>
      <c r="J434" s="11">
        <f t="shared" si="39"/>
        <v>5892</v>
      </c>
      <c r="K434" s="11">
        <f t="shared" si="40"/>
        <v>9988</v>
      </c>
      <c r="L434" s="11">
        <f t="shared" si="41"/>
        <v>4096</v>
      </c>
      <c r="M434" t="str">
        <f>VLOOKUP(C434,[1]!Location_Data[#Data],2,0)</f>
        <v>Torrance</v>
      </c>
      <c r="N434" t="str">
        <f>VLOOKUP(D434,[1]!Salespeople_Data[#Data],2,0)</f>
        <v>Joe Sims</v>
      </c>
      <c r="O434" t="str">
        <f>VLOOKUP(E434,[1]!Customer_Data[#Data],2,0)</f>
        <v>William Carpenter</v>
      </c>
      <c r="P434" s="15">
        <f t="shared" si="36"/>
        <v>2</v>
      </c>
      <c r="Q434">
        <f t="shared" si="37"/>
        <v>4</v>
      </c>
      <c r="R434">
        <f t="shared" si="38"/>
        <v>2020</v>
      </c>
    </row>
    <row r="435" spans="1:18" x14ac:dyDescent="0.25">
      <c r="A435" s="4" t="s">
        <v>1001</v>
      </c>
      <c r="B435" s="4" t="s">
        <v>13</v>
      </c>
      <c r="C435" s="4" t="s">
        <v>190</v>
      </c>
      <c r="D435" s="4" t="s">
        <v>15</v>
      </c>
      <c r="E435" s="4" t="s">
        <v>1002</v>
      </c>
      <c r="F435" s="5">
        <v>43929</v>
      </c>
      <c r="G435" s="4">
        <v>4</v>
      </c>
      <c r="H435" s="11">
        <f>VLOOKUP(B435,[1]!Product_Data[#Data],4,0)</f>
        <v>1022</v>
      </c>
      <c r="I435" s="11">
        <f>VLOOKUP(B435,[1]!Product_Data[#Data],3,0)</f>
        <v>818</v>
      </c>
      <c r="J435" s="11">
        <f t="shared" si="39"/>
        <v>3272</v>
      </c>
      <c r="K435" s="11">
        <f t="shared" si="40"/>
        <v>4088</v>
      </c>
      <c r="L435" s="11">
        <f t="shared" si="41"/>
        <v>816</v>
      </c>
      <c r="M435" t="str">
        <f>VLOOKUP(C435,[1]!Location_Data[#Data],2,0)</f>
        <v>Oakland</v>
      </c>
      <c r="N435" t="str">
        <f>VLOOKUP(D435,[1]!Salespeople_Data[#Data],2,0)</f>
        <v>Ryan Butler</v>
      </c>
      <c r="O435" t="str">
        <f>VLOOKUP(E435,[1]!Customer_Data[#Data],2,0)</f>
        <v>Albert Cunningham</v>
      </c>
      <c r="P435" s="15">
        <f t="shared" si="36"/>
        <v>4</v>
      </c>
      <c r="Q435">
        <f t="shared" si="37"/>
        <v>4</v>
      </c>
      <c r="R435">
        <f t="shared" si="38"/>
        <v>2020</v>
      </c>
    </row>
    <row r="436" spans="1:18" x14ac:dyDescent="0.25">
      <c r="A436" s="2" t="s">
        <v>1003</v>
      </c>
      <c r="B436" s="2" t="s">
        <v>139</v>
      </c>
      <c r="C436" s="2" t="s">
        <v>79</v>
      </c>
      <c r="D436" s="2" t="s">
        <v>111</v>
      </c>
      <c r="E436" s="2" t="s">
        <v>637</v>
      </c>
      <c r="F436" s="3">
        <v>44177</v>
      </c>
      <c r="G436" s="2">
        <v>2</v>
      </c>
      <c r="H436" s="11">
        <f>VLOOKUP(B436,[1]!Product_Data[#Data],4,0)</f>
        <v>817</v>
      </c>
      <c r="I436" s="11">
        <f>VLOOKUP(B436,[1]!Product_Data[#Data],3,0)</f>
        <v>409</v>
      </c>
      <c r="J436" s="11">
        <f t="shared" si="39"/>
        <v>818</v>
      </c>
      <c r="K436" s="11">
        <f t="shared" si="40"/>
        <v>1634</v>
      </c>
      <c r="L436" s="11">
        <f t="shared" si="41"/>
        <v>816</v>
      </c>
      <c r="M436" t="str">
        <f>VLOOKUP(C436,[1]!Location_Data[#Data],2,0)</f>
        <v>Palmdale</v>
      </c>
      <c r="N436" t="str">
        <f>VLOOKUP(D436,[1]!Salespeople_Data[#Data],2,0)</f>
        <v>Ryan Welch</v>
      </c>
      <c r="O436" t="str">
        <f>VLOOKUP(E436,[1]!Customer_Data[#Data],2,0)</f>
        <v>Stephen Reynolds</v>
      </c>
      <c r="P436" s="15">
        <f t="shared" si="36"/>
        <v>7</v>
      </c>
      <c r="Q436">
        <f t="shared" si="37"/>
        <v>12</v>
      </c>
      <c r="R436">
        <f t="shared" si="38"/>
        <v>2020</v>
      </c>
    </row>
    <row r="437" spans="1:18" x14ac:dyDescent="0.25">
      <c r="A437" s="4" t="s">
        <v>1004</v>
      </c>
      <c r="B437" s="4" t="s">
        <v>207</v>
      </c>
      <c r="C437" s="4" t="s">
        <v>512</v>
      </c>
      <c r="D437" s="4" t="s">
        <v>136</v>
      </c>
      <c r="E437" s="4" t="s">
        <v>45</v>
      </c>
      <c r="F437" s="5">
        <v>44089</v>
      </c>
      <c r="G437" s="4">
        <v>1</v>
      </c>
      <c r="H437" s="11">
        <f>VLOOKUP(B437,[1]!Product_Data[#Data],4,0)</f>
        <v>2464</v>
      </c>
      <c r="I437" s="11">
        <f>VLOOKUP(B437,[1]!Product_Data[#Data],3,0)</f>
        <v>1774</v>
      </c>
      <c r="J437" s="11">
        <f t="shared" si="39"/>
        <v>1774</v>
      </c>
      <c r="K437" s="11">
        <f t="shared" si="40"/>
        <v>2464</v>
      </c>
      <c r="L437" s="11">
        <f t="shared" si="41"/>
        <v>690</v>
      </c>
      <c r="M437" t="str">
        <f>VLOOKUP(C437,[1]!Location_Data[#Data],2,0)</f>
        <v>Long Beach</v>
      </c>
      <c r="N437" t="str">
        <f>VLOOKUP(D437,[1]!Salespeople_Data[#Data],2,0)</f>
        <v>Clarence Fox</v>
      </c>
      <c r="O437" t="str">
        <f>VLOOKUP(E437,[1]!Customer_Data[#Data],2,0)</f>
        <v>Jason Walker</v>
      </c>
      <c r="P437" s="15">
        <f t="shared" si="36"/>
        <v>3</v>
      </c>
      <c r="Q437">
        <f t="shared" si="37"/>
        <v>9</v>
      </c>
      <c r="R437">
        <f t="shared" si="38"/>
        <v>2020</v>
      </c>
    </row>
    <row r="438" spans="1:18" x14ac:dyDescent="0.25">
      <c r="A438" s="2" t="s">
        <v>1005</v>
      </c>
      <c r="B438" s="2" t="s">
        <v>181</v>
      </c>
      <c r="C438" s="2" t="s">
        <v>530</v>
      </c>
      <c r="D438" s="2" t="s">
        <v>106</v>
      </c>
      <c r="E438" s="2" t="s">
        <v>187</v>
      </c>
      <c r="F438" s="3">
        <v>43912</v>
      </c>
      <c r="G438" s="2">
        <v>2</v>
      </c>
      <c r="H438" s="11">
        <f>VLOOKUP(B438,[1]!Product_Data[#Data],4,0)</f>
        <v>1500</v>
      </c>
      <c r="I438" s="11">
        <f>VLOOKUP(B438,[1]!Product_Data[#Data],3,0)</f>
        <v>900</v>
      </c>
      <c r="J438" s="11">
        <f t="shared" si="39"/>
        <v>1800</v>
      </c>
      <c r="K438" s="11">
        <f t="shared" si="40"/>
        <v>3000</v>
      </c>
      <c r="L438" s="11">
        <f t="shared" si="41"/>
        <v>1200</v>
      </c>
      <c r="M438" t="str">
        <f>VLOOKUP(C438,[1]!Location_Data[#Data],2,0)</f>
        <v>San Buenaventura (Ventura)</v>
      </c>
      <c r="N438" t="str">
        <f>VLOOKUP(D438,[1]!Salespeople_Data[#Data],2,0)</f>
        <v>Patrick Ruiz</v>
      </c>
      <c r="O438" t="str">
        <f>VLOOKUP(E438,[1]!Customer_Data[#Data],2,0)</f>
        <v>Harry Hudson</v>
      </c>
      <c r="P438" s="15">
        <f t="shared" si="36"/>
        <v>1</v>
      </c>
      <c r="Q438">
        <f t="shared" si="37"/>
        <v>3</v>
      </c>
      <c r="R438">
        <f t="shared" si="38"/>
        <v>2020</v>
      </c>
    </row>
    <row r="439" spans="1:18" x14ac:dyDescent="0.25">
      <c r="A439" s="4" t="s">
        <v>1006</v>
      </c>
      <c r="B439" s="4" t="s">
        <v>200</v>
      </c>
      <c r="C439" s="4" t="s">
        <v>490</v>
      </c>
      <c r="D439" s="4" t="s">
        <v>63</v>
      </c>
      <c r="E439" s="4" t="s">
        <v>840</v>
      </c>
      <c r="F439" s="5">
        <v>44042</v>
      </c>
      <c r="G439" s="4">
        <v>1</v>
      </c>
      <c r="H439" s="11">
        <f>VLOOKUP(B439,[1]!Product_Data[#Data],4,0)</f>
        <v>315</v>
      </c>
      <c r="I439" s="11">
        <f>VLOOKUP(B439,[1]!Product_Data[#Data],3,0)</f>
        <v>208</v>
      </c>
      <c r="J439" s="11">
        <f t="shared" si="39"/>
        <v>208</v>
      </c>
      <c r="K439" s="11">
        <f t="shared" si="40"/>
        <v>315</v>
      </c>
      <c r="L439" s="11">
        <f t="shared" si="41"/>
        <v>107</v>
      </c>
      <c r="M439" t="str">
        <f>VLOOKUP(C439,[1]!Location_Data[#Data],2,0)</f>
        <v>Temecula</v>
      </c>
      <c r="N439" t="str">
        <f>VLOOKUP(D439,[1]!Salespeople_Data[#Data],2,0)</f>
        <v>Jeremy Mendoza</v>
      </c>
      <c r="O439" t="str">
        <f>VLOOKUP(E439,[1]!Customer_Data[#Data],2,0)</f>
        <v>Joshua Williams</v>
      </c>
      <c r="P439" s="15">
        <f t="shared" si="36"/>
        <v>5</v>
      </c>
      <c r="Q439">
        <f t="shared" si="37"/>
        <v>7</v>
      </c>
      <c r="R439">
        <f t="shared" si="38"/>
        <v>2020</v>
      </c>
    </row>
    <row r="440" spans="1:18" x14ac:dyDescent="0.25">
      <c r="A440" s="2" t="s">
        <v>1007</v>
      </c>
      <c r="B440" s="2" t="s">
        <v>99</v>
      </c>
      <c r="C440" s="2" t="s">
        <v>105</v>
      </c>
      <c r="D440" s="2" t="s">
        <v>165</v>
      </c>
      <c r="E440" s="2" t="s">
        <v>1008</v>
      </c>
      <c r="F440" s="3">
        <v>44079</v>
      </c>
      <c r="G440" s="2">
        <v>3</v>
      </c>
      <c r="H440" s="11">
        <f>VLOOKUP(B440,[1]!Product_Data[#Data],4,0)</f>
        <v>1708</v>
      </c>
      <c r="I440" s="11">
        <f>VLOOKUP(B440,[1]!Product_Data[#Data],3,0)</f>
        <v>871</v>
      </c>
      <c r="J440" s="11">
        <f t="shared" si="39"/>
        <v>2613</v>
      </c>
      <c r="K440" s="11">
        <f t="shared" si="40"/>
        <v>5124</v>
      </c>
      <c r="L440" s="11">
        <f t="shared" si="41"/>
        <v>2511</v>
      </c>
      <c r="M440" t="str">
        <f>VLOOKUP(C440,[1]!Location_Data[#Data],2,0)</f>
        <v>Daly City</v>
      </c>
      <c r="N440" t="str">
        <f>VLOOKUP(D440,[1]!Salespeople_Data[#Data],2,0)</f>
        <v>Joe Sims</v>
      </c>
      <c r="O440" t="str">
        <f>VLOOKUP(E440,[1]!Customer_Data[#Data],2,0)</f>
        <v>Fred Evans</v>
      </c>
      <c r="P440" s="15">
        <f t="shared" si="36"/>
        <v>7</v>
      </c>
      <c r="Q440">
        <f t="shared" si="37"/>
        <v>9</v>
      </c>
      <c r="R440">
        <f t="shared" si="38"/>
        <v>2020</v>
      </c>
    </row>
    <row r="441" spans="1:18" x14ac:dyDescent="0.25">
      <c r="A441" s="4" t="s">
        <v>1009</v>
      </c>
      <c r="B441" s="4" t="s">
        <v>652</v>
      </c>
      <c r="C441" s="4" t="s">
        <v>145</v>
      </c>
      <c r="D441" s="4" t="s">
        <v>96</v>
      </c>
      <c r="E441" s="4" t="s">
        <v>1010</v>
      </c>
      <c r="F441" s="5">
        <v>43941</v>
      </c>
      <c r="G441" s="4">
        <v>4</v>
      </c>
      <c r="H441" s="11">
        <f>VLOOKUP(B441,[1]!Product_Data[#Data],4,0)</f>
        <v>217</v>
      </c>
      <c r="I441" s="11">
        <f>VLOOKUP(B441,[1]!Product_Data[#Data],3,0)</f>
        <v>171</v>
      </c>
      <c r="J441" s="11">
        <f t="shared" si="39"/>
        <v>684</v>
      </c>
      <c r="K441" s="11">
        <f t="shared" si="40"/>
        <v>868</v>
      </c>
      <c r="L441" s="11">
        <f t="shared" si="41"/>
        <v>184</v>
      </c>
      <c r="M441" t="str">
        <f>VLOOKUP(C441,[1]!Location_Data[#Data],2,0)</f>
        <v>Santa Maria</v>
      </c>
      <c r="N441" t="str">
        <f>VLOOKUP(D441,[1]!Salespeople_Data[#Data],2,0)</f>
        <v>Brian Thomas</v>
      </c>
      <c r="O441" t="str">
        <f>VLOOKUP(E441,[1]!Customer_Data[#Data],2,0)</f>
        <v>Andrew James</v>
      </c>
      <c r="P441" s="15">
        <f t="shared" si="36"/>
        <v>2</v>
      </c>
      <c r="Q441">
        <f t="shared" si="37"/>
        <v>4</v>
      </c>
      <c r="R441">
        <f t="shared" si="38"/>
        <v>2020</v>
      </c>
    </row>
    <row r="442" spans="1:18" x14ac:dyDescent="0.25">
      <c r="A442" s="2" t="s">
        <v>1011</v>
      </c>
      <c r="B442" s="2" t="s">
        <v>235</v>
      </c>
      <c r="C442" s="2" t="s">
        <v>9</v>
      </c>
      <c r="D442" s="2" t="s">
        <v>250</v>
      </c>
      <c r="E442" s="2" t="s">
        <v>192</v>
      </c>
      <c r="F442" s="3">
        <v>43856</v>
      </c>
      <c r="G442" s="2">
        <v>2</v>
      </c>
      <c r="H442" s="11">
        <f>VLOOKUP(B442,[1]!Product_Data[#Data],4,0)</f>
        <v>1887</v>
      </c>
      <c r="I442" s="11">
        <f>VLOOKUP(B442,[1]!Product_Data[#Data],3,0)</f>
        <v>1378</v>
      </c>
      <c r="J442" s="11">
        <f t="shared" si="39"/>
        <v>2756</v>
      </c>
      <c r="K442" s="11">
        <f t="shared" si="40"/>
        <v>3774</v>
      </c>
      <c r="L442" s="11">
        <f t="shared" si="41"/>
        <v>1018</v>
      </c>
      <c r="M442" t="str">
        <f>VLOOKUP(C442,[1]!Location_Data[#Data],2,0)</f>
        <v>San Mateo</v>
      </c>
      <c r="N442" t="str">
        <f>VLOOKUP(D442,[1]!Salespeople_Data[#Data],2,0)</f>
        <v>Martin Carr</v>
      </c>
      <c r="O442" t="str">
        <f>VLOOKUP(E442,[1]!Customer_Data[#Data],2,0)</f>
        <v>Keith James</v>
      </c>
      <c r="P442" s="15">
        <f t="shared" si="36"/>
        <v>1</v>
      </c>
      <c r="Q442">
        <f t="shared" si="37"/>
        <v>1</v>
      </c>
      <c r="R442">
        <f t="shared" si="38"/>
        <v>2020</v>
      </c>
    </row>
    <row r="443" spans="1:18" x14ac:dyDescent="0.25">
      <c r="A443" s="4" t="s">
        <v>1012</v>
      </c>
      <c r="B443" s="4" t="s">
        <v>464</v>
      </c>
      <c r="C443" s="4" t="s">
        <v>268</v>
      </c>
      <c r="D443" s="4" t="s">
        <v>216</v>
      </c>
      <c r="E443" s="4" t="s">
        <v>844</v>
      </c>
      <c r="F443" s="5">
        <v>43915</v>
      </c>
      <c r="G443" s="4">
        <v>1</v>
      </c>
      <c r="H443" s="11">
        <f>VLOOKUP(B443,[1]!Product_Data[#Data],4,0)</f>
        <v>1566</v>
      </c>
      <c r="I443" s="11">
        <f>VLOOKUP(B443,[1]!Product_Data[#Data],3,0)</f>
        <v>1190</v>
      </c>
      <c r="J443" s="11">
        <f t="shared" si="39"/>
        <v>1190</v>
      </c>
      <c r="K443" s="11">
        <f t="shared" si="40"/>
        <v>1566</v>
      </c>
      <c r="L443" s="11">
        <f t="shared" si="41"/>
        <v>376</v>
      </c>
      <c r="M443" t="str">
        <f>VLOOKUP(C443,[1]!Location_Data[#Data],2,0)</f>
        <v>Murrieta</v>
      </c>
      <c r="N443" t="str">
        <f>VLOOKUP(D443,[1]!Salespeople_Data[#Data],2,0)</f>
        <v>Ernest Wagner</v>
      </c>
      <c r="O443" t="str">
        <f>VLOOKUP(E443,[1]!Customer_Data[#Data],2,0)</f>
        <v>Kevin Kim</v>
      </c>
      <c r="P443" s="15">
        <f t="shared" si="36"/>
        <v>4</v>
      </c>
      <c r="Q443">
        <f t="shared" si="37"/>
        <v>3</v>
      </c>
      <c r="R443">
        <f t="shared" si="38"/>
        <v>2020</v>
      </c>
    </row>
    <row r="444" spans="1:18" x14ac:dyDescent="0.25">
      <c r="A444" s="2" t="s">
        <v>1013</v>
      </c>
      <c r="B444" s="2" t="s">
        <v>228</v>
      </c>
      <c r="C444" s="2" t="s">
        <v>377</v>
      </c>
      <c r="D444" s="2" t="s">
        <v>159</v>
      </c>
      <c r="E444" s="2" t="s">
        <v>1014</v>
      </c>
      <c r="F444" s="3">
        <v>43959</v>
      </c>
      <c r="G444" s="2">
        <v>2</v>
      </c>
      <c r="H444" s="11">
        <f>VLOOKUP(B444,[1]!Product_Data[#Data],4,0)</f>
        <v>1862</v>
      </c>
      <c r="I444" s="11">
        <f>VLOOKUP(B444,[1]!Product_Data[#Data],3,0)</f>
        <v>1173</v>
      </c>
      <c r="J444" s="11">
        <f t="shared" si="39"/>
        <v>2346</v>
      </c>
      <c r="K444" s="11">
        <f t="shared" si="40"/>
        <v>3724</v>
      </c>
      <c r="L444" s="11">
        <f t="shared" si="41"/>
        <v>1378</v>
      </c>
      <c r="M444" t="str">
        <f>VLOOKUP(C444,[1]!Location_Data[#Data],2,0)</f>
        <v>San Diego</v>
      </c>
      <c r="N444" t="str">
        <f>VLOOKUP(D444,[1]!Salespeople_Data[#Data],2,0)</f>
        <v>Bobby Russell</v>
      </c>
      <c r="O444" t="str">
        <f>VLOOKUP(E444,[1]!Customer_Data[#Data],2,0)</f>
        <v>Michael Hill</v>
      </c>
      <c r="P444" s="15">
        <f t="shared" si="36"/>
        <v>6</v>
      </c>
      <c r="Q444">
        <f t="shared" si="37"/>
        <v>5</v>
      </c>
      <c r="R444">
        <f t="shared" si="38"/>
        <v>2020</v>
      </c>
    </row>
    <row r="445" spans="1:18" x14ac:dyDescent="0.25">
      <c r="A445" s="4" t="s">
        <v>1015</v>
      </c>
      <c r="B445" s="4" t="s">
        <v>383</v>
      </c>
      <c r="C445" s="4" t="s">
        <v>490</v>
      </c>
      <c r="D445" s="4" t="s">
        <v>20</v>
      </c>
      <c r="E445" s="4" t="s">
        <v>1016</v>
      </c>
      <c r="F445" s="5">
        <v>44055</v>
      </c>
      <c r="G445" s="4">
        <v>1</v>
      </c>
      <c r="H445" s="11">
        <f>VLOOKUP(B445,[1]!Product_Data[#Data],4,0)</f>
        <v>1494</v>
      </c>
      <c r="I445" s="11">
        <f>VLOOKUP(B445,[1]!Product_Data[#Data],3,0)</f>
        <v>971</v>
      </c>
      <c r="J445" s="11">
        <f t="shared" si="39"/>
        <v>971</v>
      </c>
      <c r="K445" s="11">
        <f t="shared" si="40"/>
        <v>1494</v>
      </c>
      <c r="L445" s="11">
        <f t="shared" si="41"/>
        <v>523</v>
      </c>
      <c r="M445" t="str">
        <f>VLOOKUP(C445,[1]!Location_Data[#Data],2,0)</f>
        <v>Temecula</v>
      </c>
      <c r="N445" t="str">
        <f>VLOOKUP(D445,[1]!Salespeople_Data[#Data],2,0)</f>
        <v>Joshua Cook</v>
      </c>
      <c r="O445" t="str">
        <f>VLOOKUP(E445,[1]!Customer_Data[#Data],2,0)</f>
        <v>Chris Fuller</v>
      </c>
      <c r="P445" s="15">
        <f t="shared" si="36"/>
        <v>4</v>
      </c>
      <c r="Q445">
        <f t="shared" si="37"/>
        <v>8</v>
      </c>
      <c r="R445">
        <f t="shared" si="38"/>
        <v>2020</v>
      </c>
    </row>
    <row r="446" spans="1:18" x14ac:dyDescent="0.25">
      <c r="A446" s="2" t="s">
        <v>1017</v>
      </c>
      <c r="B446" s="2" t="s">
        <v>457</v>
      </c>
      <c r="C446" s="2" t="s">
        <v>90</v>
      </c>
      <c r="D446" s="2" t="s">
        <v>447</v>
      </c>
      <c r="E446" s="2" t="s">
        <v>1018</v>
      </c>
      <c r="F446" s="3">
        <v>44114</v>
      </c>
      <c r="G446" s="2">
        <v>2</v>
      </c>
      <c r="H446" s="11">
        <f>VLOOKUP(B446,[1]!Product_Data[#Data],4,0)</f>
        <v>947</v>
      </c>
      <c r="I446" s="11">
        <f>VLOOKUP(B446,[1]!Product_Data[#Data],3,0)</f>
        <v>786</v>
      </c>
      <c r="J446" s="11">
        <f t="shared" si="39"/>
        <v>1572</v>
      </c>
      <c r="K446" s="11">
        <f t="shared" si="40"/>
        <v>1894</v>
      </c>
      <c r="L446" s="11">
        <f t="shared" si="41"/>
        <v>322</v>
      </c>
      <c r="M446" t="str">
        <f>VLOOKUP(C446,[1]!Location_Data[#Data],2,0)</f>
        <v>Irvine</v>
      </c>
      <c r="N446" t="str">
        <f>VLOOKUP(D446,[1]!Salespeople_Data[#Data],2,0)</f>
        <v>Howard Sims</v>
      </c>
      <c r="O446" t="str">
        <f>VLOOKUP(E446,[1]!Customer_Data[#Data],2,0)</f>
        <v>Victor Gutierrez</v>
      </c>
      <c r="P446" s="15">
        <f t="shared" si="36"/>
        <v>7</v>
      </c>
      <c r="Q446">
        <f t="shared" si="37"/>
        <v>10</v>
      </c>
      <c r="R446">
        <f t="shared" si="38"/>
        <v>2020</v>
      </c>
    </row>
    <row r="447" spans="1:18" x14ac:dyDescent="0.25">
      <c r="A447" s="4" t="s">
        <v>1019</v>
      </c>
      <c r="B447" s="4" t="s">
        <v>139</v>
      </c>
      <c r="C447" s="4" t="s">
        <v>169</v>
      </c>
      <c r="D447" s="4" t="s">
        <v>80</v>
      </c>
      <c r="E447" s="4" t="s">
        <v>804</v>
      </c>
      <c r="F447" s="5">
        <v>43945</v>
      </c>
      <c r="G447" s="4">
        <v>3</v>
      </c>
      <c r="H447" s="11">
        <f>VLOOKUP(B447,[1]!Product_Data[#Data],4,0)</f>
        <v>817</v>
      </c>
      <c r="I447" s="11">
        <f>VLOOKUP(B447,[1]!Product_Data[#Data],3,0)</f>
        <v>409</v>
      </c>
      <c r="J447" s="11">
        <f t="shared" si="39"/>
        <v>1227</v>
      </c>
      <c r="K447" s="11">
        <f t="shared" si="40"/>
        <v>2451</v>
      </c>
      <c r="L447" s="11">
        <f t="shared" si="41"/>
        <v>1224</v>
      </c>
      <c r="M447" t="str">
        <f>VLOOKUP(C447,[1]!Location_Data[#Data],2,0)</f>
        <v>Vista</v>
      </c>
      <c r="N447" t="str">
        <f>VLOOKUP(D447,[1]!Salespeople_Data[#Data],2,0)</f>
        <v>Henry Nelson</v>
      </c>
      <c r="O447" t="str">
        <f>VLOOKUP(E447,[1]!Customer_Data[#Data],2,0)</f>
        <v>Gregory Boyd</v>
      </c>
      <c r="P447" s="15">
        <f t="shared" si="36"/>
        <v>6</v>
      </c>
      <c r="Q447">
        <f t="shared" si="37"/>
        <v>4</v>
      </c>
      <c r="R447">
        <f t="shared" si="38"/>
        <v>2020</v>
      </c>
    </row>
    <row r="448" spans="1:18" x14ac:dyDescent="0.25">
      <c r="A448" s="2" t="s">
        <v>1020</v>
      </c>
      <c r="B448" s="2" t="s">
        <v>373</v>
      </c>
      <c r="C448" s="2" t="s">
        <v>95</v>
      </c>
      <c r="D448" s="2" t="s">
        <v>356</v>
      </c>
      <c r="E448" s="2" t="s">
        <v>1021</v>
      </c>
      <c r="F448" s="3">
        <v>43927</v>
      </c>
      <c r="G448" s="2">
        <v>1</v>
      </c>
      <c r="H448" s="11">
        <f>VLOOKUP(B448,[1]!Product_Data[#Data],4,0)</f>
        <v>2182</v>
      </c>
      <c r="I448" s="11">
        <f>VLOOKUP(B448,[1]!Product_Data[#Data],3,0)</f>
        <v>1200</v>
      </c>
      <c r="J448" s="11">
        <f t="shared" si="39"/>
        <v>1200</v>
      </c>
      <c r="K448" s="11">
        <f t="shared" si="40"/>
        <v>2182</v>
      </c>
      <c r="L448" s="11">
        <f t="shared" si="41"/>
        <v>982</v>
      </c>
      <c r="M448" t="str">
        <f>VLOOKUP(C448,[1]!Location_Data[#Data],2,0)</f>
        <v>Fullerton</v>
      </c>
      <c r="N448" t="str">
        <f>VLOOKUP(D448,[1]!Salespeople_Data[#Data],2,0)</f>
        <v>Jimmy Young</v>
      </c>
      <c r="O448" t="str">
        <f>VLOOKUP(E448,[1]!Customer_Data[#Data],2,0)</f>
        <v>Nicholas Stanley</v>
      </c>
      <c r="P448" s="15">
        <f t="shared" si="36"/>
        <v>2</v>
      </c>
      <c r="Q448">
        <f t="shared" si="37"/>
        <v>4</v>
      </c>
      <c r="R448">
        <f t="shared" si="38"/>
        <v>2020</v>
      </c>
    </row>
    <row r="449" spans="1:18" x14ac:dyDescent="0.25">
      <c r="A449" s="4" t="s">
        <v>1022</v>
      </c>
      <c r="B449" s="4" t="s">
        <v>311</v>
      </c>
      <c r="C449" s="4" t="s">
        <v>331</v>
      </c>
      <c r="D449" s="4" t="s">
        <v>359</v>
      </c>
      <c r="E449" s="4" t="s">
        <v>306</v>
      </c>
      <c r="F449" s="5">
        <v>44022</v>
      </c>
      <c r="G449" s="4">
        <v>1</v>
      </c>
      <c r="H449" s="11">
        <f>VLOOKUP(B449,[1]!Product_Data[#Data],4,0)</f>
        <v>1743</v>
      </c>
      <c r="I449" s="11">
        <f>VLOOKUP(B449,[1]!Product_Data[#Data],3,0)</f>
        <v>872</v>
      </c>
      <c r="J449" s="11">
        <f t="shared" si="39"/>
        <v>872</v>
      </c>
      <c r="K449" s="11">
        <f t="shared" si="40"/>
        <v>1743</v>
      </c>
      <c r="L449" s="11">
        <f t="shared" si="41"/>
        <v>871</v>
      </c>
      <c r="M449" t="str">
        <f>VLOOKUP(C449,[1]!Location_Data[#Data],2,0)</f>
        <v>Sunnyvale</v>
      </c>
      <c r="N449" t="str">
        <f>VLOOKUP(D449,[1]!Salespeople_Data[#Data],2,0)</f>
        <v>Eugene Holmes</v>
      </c>
      <c r="O449" t="str">
        <f>VLOOKUP(E449,[1]!Customer_Data[#Data],2,0)</f>
        <v>Sean Black</v>
      </c>
      <c r="P449" s="15">
        <f t="shared" si="36"/>
        <v>6</v>
      </c>
      <c r="Q449">
        <f t="shared" si="37"/>
        <v>7</v>
      </c>
      <c r="R449">
        <f t="shared" si="38"/>
        <v>2020</v>
      </c>
    </row>
    <row r="450" spans="1:18" x14ac:dyDescent="0.25">
      <c r="A450" s="2" t="s">
        <v>1023</v>
      </c>
      <c r="B450" s="2" t="s">
        <v>181</v>
      </c>
      <c r="C450" s="2" t="s">
        <v>79</v>
      </c>
      <c r="D450" s="2" t="s">
        <v>413</v>
      </c>
      <c r="E450" s="2" t="s">
        <v>1024</v>
      </c>
      <c r="F450" s="3">
        <v>43917</v>
      </c>
      <c r="G450" s="2">
        <v>1</v>
      </c>
      <c r="H450" s="11">
        <f>VLOOKUP(B450,[1]!Product_Data[#Data],4,0)</f>
        <v>1500</v>
      </c>
      <c r="I450" s="11">
        <f>VLOOKUP(B450,[1]!Product_Data[#Data],3,0)</f>
        <v>900</v>
      </c>
      <c r="J450" s="11">
        <f t="shared" si="39"/>
        <v>900</v>
      </c>
      <c r="K450" s="11">
        <f t="shared" si="40"/>
        <v>1500</v>
      </c>
      <c r="L450" s="11">
        <f t="shared" si="41"/>
        <v>600</v>
      </c>
      <c r="M450" t="str">
        <f>VLOOKUP(C450,[1]!Location_Data[#Data],2,0)</f>
        <v>Palmdale</v>
      </c>
      <c r="N450" t="str">
        <f>VLOOKUP(D450,[1]!Salespeople_Data[#Data],2,0)</f>
        <v>Kenneth Bradley</v>
      </c>
      <c r="O450" t="str">
        <f>VLOOKUP(E450,[1]!Customer_Data[#Data],2,0)</f>
        <v>Justin Johnston</v>
      </c>
      <c r="P450" s="15">
        <f t="shared" ref="P450:P513" si="42">WEEKDAY(F450)</f>
        <v>6</v>
      </c>
      <c r="Q450">
        <f t="shared" ref="Q450:Q513" si="43">MONTH(F450)</f>
        <v>3</v>
      </c>
      <c r="R450">
        <f t="shared" ref="R450:R513" si="44">YEAR(F450)</f>
        <v>2020</v>
      </c>
    </row>
    <row r="451" spans="1:18" x14ac:dyDescent="0.25">
      <c r="A451" s="4" t="s">
        <v>1025</v>
      </c>
      <c r="B451" s="4" t="s">
        <v>155</v>
      </c>
      <c r="C451" s="4" t="s">
        <v>19</v>
      </c>
      <c r="D451" s="4" t="s">
        <v>345</v>
      </c>
      <c r="E451" s="4" t="s">
        <v>1026</v>
      </c>
      <c r="F451" s="5">
        <v>44040</v>
      </c>
      <c r="G451" s="4">
        <v>1</v>
      </c>
      <c r="H451" s="11">
        <f>VLOOKUP(B451,[1]!Product_Data[#Data],4,0)</f>
        <v>1353</v>
      </c>
      <c r="I451" s="11">
        <f>VLOOKUP(B451,[1]!Product_Data[#Data],3,0)</f>
        <v>947</v>
      </c>
      <c r="J451" s="11">
        <f t="shared" ref="J451:J514" si="45">PRODUCT(I451,G451)</f>
        <v>947</v>
      </c>
      <c r="K451" s="11">
        <f t="shared" ref="K451:K514" si="46">PRODUCT(H451,G451)</f>
        <v>1353</v>
      </c>
      <c r="L451" s="11">
        <f t="shared" ref="L451:L514" si="47">K451-J451</f>
        <v>406</v>
      </c>
      <c r="M451" t="str">
        <f>VLOOKUP(C451,[1]!Location_Data[#Data],2,0)</f>
        <v>Berkeley</v>
      </c>
      <c r="N451" t="str">
        <f>VLOOKUP(D451,[1]!Salespeople_Data[#Data],2,0)</f>
        <v>Larry Marshall</v>
      </c>
      <c r="O451" t="str">
        <f>VLOOKUP(E451,[1]!Customer_Data[#Data],2,0)</f>
        <v>Kevin Lopez</v>
      </c>
      <c r="P451" s="15">
        <f t="shared" si="42"/>
        <v>3</v>
      </c>
      <c r="Q451">
        <f t="shared" si="43"/>
        <v>7</v>
      </c>
      <c r="R451">
        <f t="shared" si="44"/>
        <v>2020</v>
      </c>
    </row>
    <row r="452" spans="1:18" x14ac:dyDescent="0.25">
      <c r="A452" s="2" t="s">
        <v>1027</v>
      </c>
      <c r="B452" s="2" t="s">
        <v>43</v>
      </c>
      <c r="C452" s="2" t="s">
        <v>286</v>
      </c>
      <c r="D452" s="2" t="s">
        <v>53</v>
      </c>
      <c r="E452" s="2" t="s">
        <v>859</v>
      </c>
      <c r="F452" s="3">
        <v>43849</v>
      </c>
      <c r="G452" s="2">
        <v>3</v>
      </c>
      <c r="H452" s="11">
        <f>VLOOKUP(B452,[1]!Product_Data[#Data],4,0)</f>
        <v>356</v>
      </c>
      <c r="I452" s="11">
        <f>VLOOKUP(B452,[1]!Product_Data[#Data],3,0)</f>
        <v>292</v>
      </c>
      <c r="J452" s="11">
        <f t="shared" si="45"/>
        <v>876</v>
      </c>
      <c r="K452" s="11">
        <f t="shared" si="46"/>
        <v>1068</v>
      </c>
      <c r="L452" s="11">
        <f t="shared" si="47"/>
        <v>192</v>
      </c>
      <c r="M452" t="str">
        <f>VLOOKUP(C452,[1]!Location_Data[#Data],2,0)</f>
        <v>El Monte</v>
      </c>
      <c r="N452" t="str">
        <f>VLOOKUP(D452,[1]!Salespeople_Data[#Data],2,0)</f>
        <v>Scott Mason</v>
      </c>
      <c r="O452" t="str">
        <f>VLOOKUP(E452,[1]!Customer_Data[#Data],2,0)</f>
        <v>Ralph Elliott</v>
      </c>
      <c r="P452" s="15">
        <f t="shared" si="42"/>
        <v>1</v>
      </c>
      <c r="Q452">
        <f t="shared" si="43"/>
        <v>1</v>
      </c>
      <c r="R452">
        <f t="shared" si="44"/>
        <v>2020</v>
      </c>
    </row>
    <row r="453" spans="1:18" x14ac:dyDescent="0.25">
      <c r="A453" s="4" t="s">
        <v>1028</v>
      </c>
      <c r="B453" s="4" t="s">
        <v>373</v>
      </c>
      <c r="C453" s="4" t="s">
        <v>596</v>
      </c>
      <c r="D453" s="4" t="s">
        <v>106</v>
      </c>
      <c r="E453" s="4" t="s">
        <v>882</v>
      </c>
      <c r="F453" s="5">
        <v>44162</v>
      </c>
      <c r="G453" s="4">
        <v>1</v>
      </c>
      <c r="H453" s="11">
        <f>VLOOKUP(B453,[1]!Product_Data[#Data],4,0)</f>
        <v>2182</v>
      </c>
      <c r="I453" s="11">
        <f>VLOOKUP(B453,[1]!Product_Data[#Data],3,0)</f>
        <v>1200</v>
      </c>
      <c r="J453" s="11">
        <f t="shared" si="45"/>
        <v>1200</v>
      </c>
      <c r="K453" s="11">
        <f t="shared" si="46"/>
        <v>2182</v>
      </c>
      <c r="L453" s="11">
        <f t="shared" si="47"/>
        <v>982</v>
      </c>
      <c r="M453" t="str">
        <f>VLOOKUP(C453,[1]!Location_Data[#Data],2,0)</f>
        <v>Fremont</v>
      </c>
      <c r="N453" t="str">
        <f>VLOOKUP(D453,[1]!Salespeople_Data[#Data],2,0)</f>
        <v>Patrick Ruiz</v>
      </c>
      <c r="O453" t="str">
        <f>VLOOKUP(E453,[1]!Customer_Data[#Data],2,0)</f>
        <v>Jonathan Hawkins</v>
      </c>
      <c r="P453" s="15">
        <f t="shared" si="42"/>
        <v>6</v>
      </c>
      <c r="Q453">
        <f t="shared" si="43"/>
        <v>11</v>
      </c>
      <c r="R453">
        <f t="shared" si="44"/>
        <v>2020</v>
      </c>
    </row>
    <row r="454" spans="1:18" x14ac:dyDescent="0.25">
      <c r="A454" s="2" t="s">
        <v>1029</v>
      </c>
      <c r="B454" s="2" t="s">
        <v>38</v>
      </c>
      <c r="C454" s="2" t="s">
        <v>490</v>
      </c>
      <c r="D454" s="2" t="s">
        <v>101</v>
      </c>
      <c r="E454" s="2" t="s">
        <v>1030</v>
      </c>
      <c r="F454" s="3">
        <v>44080</v>
      </c>
      <c r="G454" s="2">
        <v>1</v>
      </c>
      <c r="H454" s="11">
        <f>VLOOKUP(B454,[1]!Product_Data[#Data],4,0)</f>
        <v>2283</v>
      </c>
      <c r="I454" s="11">
        <f>VLOOKUP(B454,[1]!Product_Data[#Data],3,0)</f>
        <v>1484</v>
      </c>
      <c r="J454" s="11">
        <f t="shared" si="45"/>
        <v>1484</v>
      </c>
      <c r="K454" s="11">
        <f t="shared" si="46"/>
        <v>2283</v>
      </c>
      <c r="L454" s="11">
        <f t="shared" si="47"/>
        <v>799</v>
      </c>
      <c r="M454" t="str">
        <f>VLOOKUP(C454,[1]!Location_Data[#Data],2,0)</f>
        <v>Temecula</v>
      </c>
      <c r="N454" t="str">
        <f>VLOOKUP(D454,[1]!Salespeople_Data[#Data],2,0)</f>
        <v>Scott Clark</v>
      </c>
      <c r="O454" t="str">
        <f>VLOOKUP(E454,[1]!Customer_Data[#Data],2,0)</f>
        <v>Brandon Diaz</v>
      </c>
      <c r="P454" s="15">
        <f t="shared" si="42"/>
        <v>1</v>
      </c>
      <c r="Q454">
        <f t="shared" si="43"/>
        <v>9</v>
      </c>
      <c r="R454">
        <f t="shared" si="44"/>
        <v>2020</v>
      </c>
    </row>
    <row r="455" spans="1:18" x14ac:dyDescent="0.25">
      <c r="A455" s="4" t="s">
        <v>1031</v>
      </c>
      <c r="B455" s="4" t="s">
        <v>164</v>
      </c>
      <c r="C455" s="4" t="s">
        <v>458</v>
      </c>
      <c r="D455" s="4" t="s">
        <v>413</v>
      </c>
      <c r="E455" s="4" t="s">
        <v>1032</v>
      </c>
      <c r="F455" s="5">
        <v>43894</v>
      </c>
      <c r="G455" s="4">
        <v>1</v>
      </c>
      <c r="H455" s="11">
        <f>VLOOKUP(B455,[1]!Product_Data[#Data],4,0)</f>
        <v>637</v>
      </c>
      <c r="I455" s="11">
        <f>VLOOKUP(B455,[1]!Product_Data[#Data],3,0)</f>
        <v>389</v>
      </c>
      <c r="J455" s="11">
        <f t="shared" si="45"/>
        <v>389</v>
      </c>
      <c r="K455" s="11">
        <f t="shared" si="46"/>
        <v>637</v>
      </c>
      <c r="L455" s="11">
        <f t="shared" si="47"/>
        <v>248</v>
      </c>
      <c r="M455" t="str">
        <f>VLOOKUP(C455,[1]!Location_Data[#Data],2,0)</f>
        <v>Fontana</v>
      </c>
      <c r="N455" t="str">
        <f>VLOOKUP(D455,[1]!Salespeople_Data[#Data],2,0)</f>
        <v>Kenneth Bradley</v>
      </c>
      <c r="O455" t="str">
        <f>VLOOKUP(E455,[1]!Customer_Data[#Data],2,0)</f>
        <v>Sean Alexander</v>
      </c>
      <c r="P455" s="15">
        <f t="shared" si="42"/>
        <v>4</v>
      </c>
      <c r="Q455">
        <f t="shared" si="43"/>
        <v>3</v>
      </c>
      <c r="R455">
        <f t="shared" si="44"/>
        <v>2020</v>
      </c>
    </row>
    <row r="456" spans="1:18" x14ac:dyDescent="0.25">
      <c r="A456" s="2" t="s">
        <v>1033</v>
      </c>
      <c r="B456" s="2" t="s">
        <v>340</v>
      </c>
      <c r="C456" s="2" t="s">
        <v>66</v>
      </c>
      <c r="D456" s="2" t="s">
        <v>269</v>
      </c>
      <c r="E456" s="2" t="s">
        <v>716</v>
      </c>
      <c r="F456" s="3">
        <v>43913</v>
      </c>
      <c r="G456" s="2">
        <v>2</v>
      </c>
      <c r="H456" s="11">
        <f>VLOOKUP(B456,[1]!Product_Data[#Data],4,0)</f>
        <v>1967</v>
      </c>
      <c r="I456" s="11">
        <f>VLOOKUP(B456,[1]!Product_Data[#Data],3,0)</f>
        <v>1397</v>
      </c>
      <c r="J456" s="11">
        <f t="shared" si="45"/>
        <v>2794</v>
      </c>
      <c r="K456" s="11">
        <f t="shared" si="46"/>
        <v>3934</v>
      </c>
      <c r="L456" s="11">
        <f t="shared" si="47"/>
        <v>1140</v>
      </c>
      <c r="M456" t="str">
        <f>VLOOKUP(C456,[1]!Location_Data[#Data],2,0)</f>
        <v>Ontario</v>
      </c>
      <c r="N456" t="str">
        <f>VLOOKUP(D456,[1]!Salespeople_Data[#Data],2,0)</f>
        <v>Kevin Butler</v>
      </c>
      <c r="O456" t="str">
        <f>VLOOKUP(E456,[1]!Customer_Data[#Data],2,0)</f>
        <v>Keith Murphy</v>
      </c>
      <c r="P456" s="15">
        <f t="shared" si="42"/>
        <v>2</v>
      </c>
      <c r="Q456">
        <f t="shared" si="43"/>
        <v>3</v>
      </c>
      <c r="R456">
        <f t="shared" si="44"/>
        <v>2020</v>
      </c>
    </row>
    <row r="457" spans="1:18" x14ac:dyDescent="0.25">
      <c r="A457" s="4" t="s">
        <v>1034</v>
      </c>
      <c r="B457" s="4" t="s">
        <v>408</v>
      </c>
      <c r="C457" s="4" t="s">
        <v>215</v>
      </c>
      <c r="D457" s="4" t="s">
        <v>264</v>
      </c>
      <c r="E457" s="4" t="s">
        <v>1035</v>
      </c>
      <c r="F457" s="5">
        <v>44176</v>
      </c>
      <c r="G457" s="4">
        <v>2</v>
      </c>
      <c r="H457" s="11">
        <f>VLOOKUP(B457,[1]!Product_Data[#Data],4,0)</f>
        <v>1405</v>
      </c>
      <c r="I457" s="11">
        <f>VLOOKUP(B457,[1]!Product_Data[#Data],3,0)</f>
        <v>1054</v>
      </c>
      <c r="J457" s="11">
        <f t="shared" si="45"/>
        <v>2108</v>
      </c>
      <c r="K457" s="11">
        <f t="shared" si="46"/>
        <v>2810</v>
      </c>
      <c r="L457" s="11">
        <f t="shared" si="47"/>
        <v>702</v>
      </c>
      <c r="M457" t="str">
        <f>VLOOKUP(C457,[1]!Location_Data[#Data],2,0)</f>
        <v>El Cajon</v>
      </c>
      <c r="N457" t="str">
        <f>VLOOKUP(D457,[1]!Salespeople_Data[#Data],2,0)</f>
        <v>Ernest Wheeler</v>
      </c>
      <c r="O457" t="str">
        <f>VLOOKUP(E457,[1]!Customer_Data[#Data],2,0)</f>
        <v>Sean Kelly</v>
      </c>
      <c r="P457" s="15">
        <f t="shared" si="42"/>
        <v>6</v>
      </c>
      <c r="Q457">
        <f t="shared" si="43"/>
        <v>12</v>
      </c>
      <c r="R457">
        <f t="shared" si="44"/>
        <v>2020</v>
      </c>
    </row>
    <row r="458" spans="1:18" x14ac:dyDescent="0.25">
      <c r="A458" s="2" t="s">
        <v>1036</v>
      </c>
      <c r="B458" s="2" t="s">
        <v>99</v>
      </c>
      <c r="C458" s="2" t="s">
        <v>204</v>
      </c>
      <c r="D458" s="2" t="s">
        <v>49</v>
      </c>
      <c r="E458" s="2" t="s">
        <v>1037</v>
      </c>
      <c r="F458" s="3">
        <v>43905</v>
      </c>
      <c r="G458" s="2">
        <v>2</v>
      </c>
      <c r="H458" s="11">
        <f>VLOOKUP(B458,[1]!Product_Data[#Data],4,0)</f>
        <v>1708</v>
      </c>
      <c r="I458" s="11">
        <f>VLOOKUP(B458,[1]!Product_Data[#Data],3,0)</f>
        <v>871</v>
      </c>
      <c r="J458" s="11">
        <f t="shared" si="45"/>
        <v>1742</v>
      </c>
      <c r="K458" s="11">
        <f t="shared" si="46"/>
        <v>3416</v>
      </c>
      <c r="L458" s="11">
        <f t="shared" si="47"/>
        <v>1674</v>
      </c>
      <c r="M458" t="str">
        <f>VLOOKUP(C458,[1]!Location_Data[#Data],2,0)</f>
        <v>Corona</v>
      </c>
      <c r="N458" t="str">
        <f>VLOOKUP(D458,[1]!Salespeople_Data[#Data],2,0)</f>
        <v>Walter Cook</v>
      </c>
      <c r="O458" t="str">
        <f>VLOOKUP(E458,[1]!Customer_Data[#Data],2,0)</f>
        <v>Jason Hudson</v>
      </c>
      <c r="P458" s="15">
        <f t="shared" si="42"/>
        <v>1</v>
      </c>
      <c r="Q458">
        <f t="shared" si="43"/>
        <v>3</v>
      </c>
      <c r="R458">
        <f t="shared" si="44"/>
        <v>2020</v>
      </c>
    </row>
    <row r="459" spans="1:18" x14ac:dyDescent="0.25">
      <c r="A459" s="4" t="s">
        <v>1038</v>
      </c>
      <c r="B459" s="4" t="s">
        <v>553</v>
      </c>
      <c r="C459" s="4" t="s">
        <v>195</v>
      </c>
      <c r="D459" s="4" t="s">
        <v>15</v>
      </c>
      <c r="E459" s="4" t="s">
        <v>967</v>
      </c>
      <c r="F459" s="5">
        <v>43869</v>
      </c>
      <c r="G459" s="4">
        <v>4</v>
      </c>
      <c r="H459" s="11">
        <f>VLOOKUP(B459,[1]!Product_Data[#Data],4,0)</f>
        <v>1798</v>
      </c>
      <c r="I459" s="11">
        <f>VLOOKUP(B459,[1]!Product_Data[#Data],3,0)</f>
        <v>971</v>
      </c>
      <c r="J459" s="11">
        <f t="shared" si="45"/>
        <v>3884</v>
      </c>
      <c r="K459" s="11">
        <f t="shared" si="46"/>
        <v>7192</v>
      </c>
      <c r="L459" s="11">
        <f t="shared" si="47"/>
        <v>3308</v>
      </c>
      <c r="M459" t="str">
        <f>VLOOKUP(C459,[1]!Location_Data[#Data],2,0)</f>
        <v>Pomona</v>
      </c>
      <c r="N459" t="str">
        <f>VLOOKUP(D459,[1]!Salespeople_Data[#Data],2,0)</f>
        <v>Ryan Butler</v>
      </c>
      <c r="O459" t="str">
        <f>VLOOKUP(E459,[1]!Customer_Data[#Data],2,0)</f>
        <v>Ronald Anderson</v>
      </c>
      <c r="P459" s="15">
        <f t="shared" si="42"/>
        <v>7</v>
      </c>
      <c r="Q459">
        <f t="shared" si="43"/>
        <v>2</v>
      </c>
      <c r="R459">
        <f t="shared" si="44"/>
        <v>2020</v>
      </c>
    </row>
    <row r="460" spans="1:18" x14ac:dyDescent="0.25">
      <c r="A460" s="2" t="s">
        <v>1039</v>
      </c>
      <c r="B460" s="2" t="s">
        <v>61</v>
      </c>
      <c r="C460" s="2" t="s">
        <v>52</v>
      </c>
      <c r="D460" s="2" t="s">
        <v>298</v>
      </c>
      <c r="E460" s="2" t="s">
        <v>1040</v>
      </c>
      <c r="F460" s="3">
        <v>44172</v>
      </c>
      <c r="G460" s="2">
        <v>1</v>
      </c>
      <c r="H460" s="11">
        <f>VLOOKUP(B460,[1]!Product_Data[#Data],4,0)</f>
        <v>1889</v>
      </c>
      <c r="I460" s="11">
        <f>VLOOKUP(B460,[1]!Product_Data[#Data],3,0)</f>
        <v>945</v>
      </c>
      <c r="J460" s="11">
        <f t="shared" si="45"/>
        <v>945</v>
      </c>
      <c r="K460" s="11">
        <f t="shared" si="46"/>
        <v>1889</v>
      </c>
      <c r="L460" s="11">
        <f t="shared" si="47"/>
        <v>944</v>
      </c>
      <c r="M460" t="str">
        <f>VLOOKUP(C460,[1]!Location_Data[#Data],2,0)</f>
        <v>Pasadena</v>
      </c>
      <c r="N460" t="str">
        <f>VLOOKUP(D460,[1]!Salespeople_Data[#Data],2,0)</f>
        <v>Kenneth Fields</v>
      </c>
      <c r="O460" t="str">
        <f>VLOOKUP(E460,[1]!Customer_Data[#Data],2,0)</f>
        <v>Carlos Stewart</v>
      </c>
      <c r="P460" s="15">
        <f t="shared" si="42"/>
        <v>2</v>
      </c>
      <c r="Q460">
        <f t="shared" si="43"/>
        <v>12</v>
      </c>
      <c r="R460">
        <f t="shared" si="44"/>
        <v>2020</v>
      </c>
    </row>
    <row r="461" spans="1:18" x14ac:dyDescent="0.25">
      <c r="A461" s="4" t="s">
        <v>1041</v>
      </c>
      <c r="B461" s="4" t="s">
        <v>370</v>
      </c>
      <c r="C461" s="4" t="s">
        <v>215</v>
      </c>
      <c r="D461" s="4" t="s">
        <v>413</v>
      </c>
      <c r="E461" s="4" t="s">
        <v>171</v>
      </c>
      <c r="F461" s="5">
        <v>43999</v>
      </c>
      <c r="G461" s="4">
        <v>2</v>
      </c>
      <c r="H461" s="11">
        <f>VLOOKUP(B461,[1]!Product_Data[#Data],4,0)</f>
        <v>771</v>
      </c>
      <c r="I461" s="11">
        <f>VLOOKUP(B461,[1]!Product_Data[#Data],3,0)</f>
        <v>648</v>
      </c>
      <c r="J461" s="11">
        <f t="shared" si="45"/>
        <v>1296</v>
      </c>
      <c r="K461" s="11">
        <f t="shared" si="46"/>
        <v>1542</v>
      </c>
      <c r="L461" s="11">
        <f t="shared" si="47"/>
        <v>246</v>
      </c>
      <c r="M461" t="str">
        <f>VLOOKUP(C461,[1]!Location_Data[#Data],2,0)</f>
        <v>El Cajon</v>
      </c>
      <c r="N461" t="str">
        <f>VLOOKUP(D461,[1]!Salespeople_Data[#Data],2,0)</f>
        <v>Kenneth Bradley</v>
      </c>
      <c r="O461" t="str">
        <f>VLOOKUP(E461,[1]!Customer_Data[#Data],2,0)</f>
        <v>Eugene Weaver</v>
      </c>
      <c r="P461" s="15">
        <f t="shared" si="42"/>
        <v>4</v>
      </c>
      <c r="Q461">
        <f t="shared" si="43"/>
        <v>6</v>
      </c>
      <c r="R461">
        <f t="shared" si="44"/>
        <v>2020</v>
      </c>
    </row>
    <row r="462" spans="1:18" x14ac:dyDescent="0.25">
      <c r="A462" s="2" t="s">
        <v>1042</v>
      </c>
      <c r="B462" s="2" t="s">
        <v>125</v>
      </c>
      <c r="C462" s="2" t="s">
        <v>48</v>
      </c>
      <c r="D462" s="2" t="s">
        <v>239</v>
      </c>
      <c r="E462" s="2" t="s">
        <v>1043</v>
      </c>
      <c r="F462" s="3">
        <v>44037</v>
      </c>
      <c r="G462" s="2">
        <v>1</v>
      </c>
      <c r="H462" s="11">
        <f>VLOOKUP(B462,[1]!Product_Data[#Data],4,0)</f>
        <v>1826</v>
      </c>
      <c r="I462" s="11">
        <f>VLOOKUP(B462,[1]!Product_Data[#Data],3,0)</f>
        <v>1443</v>
      </c>
      <c r="J462" s="11">
        <f t="shared" si="45"/>
        <v>1443</v>
      </c>
      <c r="K462" s="11">
        <f t="shared" si="46"/>
        <v>1826</v>
      </c>
      <c r="L462" s="11">
        <f t="shared" si="47"/>
        <v>383</v>
      </c>
      <c r="M462" t="str">
        <f>VLOOKUP(C462,[1]!Location_Data[#Data],2,0)</f>
        <v>Rialto</v>
      </c>
      <c r="N462" t="str">
        <f>VLOOKUP(D462,[1]!Salespeople_Data[#Data],2,0)</f>
        <v>John Reyes</v>
      </c>
      <c r="O462" t="str">
        <f>VLOOKUP(E462,[1]!Customer_Data[#Data],2,0)</f>
        <v>Willie Daniels</v>
      </c>
      <c r="P462" s="15">
        <f t="shared" si="42"/>
        <v>7</v>
      </c>
      <c r="Q462">
        <f t="shared" si="43"/>
        <v>7</v>
      </c>
      <c r="R462">
        <f t="shared" si="44"/>
        <v>2020</v>
      </c>
    </row>
    <row r="463" spans="1:18" x14ac:dyDescent="0.25">
      <c r="A463" s="4" t="s">
        <v>1044</v>
      </c>
      <c r="B463" s="4" t="s">
        <v>252</v>
      </c>
      <c r="C463" s="4" t="s">
        <v>44</v>
      </c>
      <c r="D463" s="4" t="s">
        <v>447</v>
      </c>
      <c r="E463" s="4" t="s">
        <v>54</v>
      </c>
      <c r="F463" s="5">
        <v>44196</v>
      </c>
      <c r="G463" s="4">
        <v>4</v>
      </c>
      <c r="H463" s="11">
        <f>VLOOKUP(B463,[1]!Product_Data[#Data],4,0)</f>
        <v>1899</v>
      </c>
      <c r="I463" s="11">
        <f>VLOOKUP(B463,[1]!Product_Data[#Data],3,0)</f>
        <v>1044</v>
      </c>
      <c r="J463" s="11">
        <f t="shared" si="45"/>
        <v>4176</v>
      </c>
      <c r="K463" s="11">
        <f t="shared" si="46"/>
        <v>7596</v>
      </c>
      <c r="L463" s="11">
        <f t="shared" si="47"/>
        <v>3420</v>
      </c>
      <c r="M463" t="str">
        <f>VLOOKUP(C463,[1]!Location_Data[#Data],2,0)</f>
        <v>Moreno Valley</v>
      </c>
      <c r="N463" t="str">
        <f>VLOOKUP(D463,[1]!Salespeople_Data[#Data],2,0)</f>
        <v>Howard Sims</v>
      </c>
      <c r="O463" t="str">
        <f>VLOOKUP(E463,[1]!Customer_Data[#Data],2,0)</f>
        <v>Ralph Kelley</v>
      </c>
      <c r="P463" s="15">
        <f t="shared" si="42"/>
        <v>5</v>
      </c>
      <c r="Q463">
        <f t="shared" si="43"/>
        <v>12</v>
      </c>
      <c r="R463">
        <f t="shared" si="44"/>
        <v>2020</v>
      </c>
    </row>
    <row r="464" spans="1:18" x14ac:dyDescent="0.25">
      <c r="A464" s="2" t="s">
        <v>1045</v>
      </c>
      <c r="B464" s="2" t="s">
        <v>412</v>
      </c>
      <c r="C464" s="2" t="s">
        <v>570</v>
      </c>
      <c r="D464" s="2" t="s">
        <v>106</v>
      </c>
      <c r="E464" s="2" t="s">
        <v>1046</v>
      </c>
      <c r="F464" s="3">
        <v>43932</v>
      </c>
      <c r="G464" s="2">
        <v>1</v>
      </c>
      <c r="H464" s="11">
        <f>VLOOKUP(B464,[1]!Product_Data[#Data],4,0)</f>
        <v>2396</v>
      </c>
      <c r="I464" s="11">
        <f>VLOOKUP(B464,[1]!Product_Data[#Data],3,0)</f>
        <v>1965</v>
      </c>
      <c r="J464" s="11">
        <f t="shared" si="45"/>
        <v>1965</v>
      </c>
      <c r="K464" s="11">
        <f t="shared" si="46"/>
        <v>2396</v>
      </c>
      <c r="L464" s="11">
        <f t="shared" si="47"/>
        <v>431</v>
      </c>
      <c r="M464" t="str">
        <f>VLOOKUP(C464,[1]!Location_Data[#Data],2,0)</f>
        <v>Fresno</v>
      </c>
      <c r="N464" t="str">
        <f>VLOOKUP(D464,[1]!Salespeople_Data[#Data],2,0)</f>
        <v>Patrick Ruiz</v>
      </c>
      <c r="O464" t="str">
        <f>VLOOKUP(E464,[1]!Customer_Data[#Data],2,0)</f>
        <v>Keith Stephens</v>
      </c>
      <c r="P464" s="15">
        <f t="shared" si="42"/>
        <v>7</v>
      </c>
      <c r="Q464">
        <f t="shared" si="43"/>
        <v>4</v>
      </c>
      <c r="R464">
        <f t="shared" si="44"/>
        <v>2020</v>
      </c>
    </row>
    <row r="465" spans="1:18" x14ac:dyDescent="0.25">
      <c r="A465" s="4" t="s">
        <v>1047</v>
      </c>
      <c r="B465" s="4" t="s">
        <v>348</v>
      </c>
      <c r="C465" s="4" t="s">
        <v>95</v>
      </c>
      <c r="D465" s="4" t="s">
        <v>413</v>
      </c>
      <c r="E465" s="4" t="s">
        <v>1048</v>
      </c>
      <c r="F465" s="5">
        <v>43905</v>
      </c>
      <c r="G465" s="4">
        <v>1</v>
      </c>
      <c r="H465" s="11">
        <f>VLOOKUP(B465,[1]!Product_Data[#Data],4,0)</f>
        <v>603</v>
      </c>
      <c r="I465" s="11">
        <f>VLOOKUP(B465,[1]!Product_Data[#Data],3,0)</f>
        <v>416</v>
      </c>
      <c r="J465" s="11">
        <f t="shared" si="45"/>
        <v>416</v>
      </c>
      <c r="K465" s="11">
        <f t="shared" si="46"/>
        <v>603</v>
      </c>
      <c r="L465" s="11">
        <f t="shared" si="47"/>
        <v>187</v>
      </c>
      <c r="M465" t="str">
        <f>VLOOKUP(C465,[1]!Location_Data[#Data],2,0)</f>
        <v>Fullerton</v>
      </c>
      <c r="N465" t="str">
        <f>VLOOKUP(D465,[1]!Salespeople_Data[#Data],2,0)</f>
        <v>Kenneth Bradley</v>
      </c>
      <c r="O465" t="str">
        <f>VLOOKUP(E465,[1]!Customer_Data[#Data],2,0)</f>
        <v>George Nichols</v>
      </c>
      <c r="P465" s="15">
        <f t="shared" si="42"/>
        <v>1</v>
      </c>
      <c r="Q465">
        <f t="shared" si="43"/>
        <v>3</v>
      </c>
      <c r="R465">
        <f t="shared" si="44"/>
        <v>2020</v>
      </c>
    </row>
    <row r="466" spans="1:18" x14ac:dyDescent="0.25">
      <c r="A466" s="2" t="s">
        <v>1049</v>
      </c>
      <c r="B466" s="2" t="s">
        <v>132</v>
      </c>
      <c r="C466" s="2" t="s">
        <v>224</v>
      </c>
      <c r="D466" s="2" t="s">
        <v>91</v>
      </c>
      <c r="E466" s="2" t="s">
        <v>1050</v>
      </c>
      <c r="F466" s="3">
        <v>44193</v>
      </c>
      <c r="G466" s="2">
        <v>1</v>
      </c>
      <c r="H466" s="11">
        <f>VLOOKUP(B466,[1]!Product_Data[#Data],4,0)</f>
        <v>2091</v>
      </c>
      <c r="I466" s="11">
        <f>VLOOKUP(B466,[1]!Product_Data[#Data],3,0)</f>
        <v>1485</v>
      </c>
      <c r="J466" s="11">
        <f t="shared" si="45"/>
        <v>1485</v>
      </c>
      <c r="K466" s="11">
        <f t="shared" si="46"/>
        <v>2091</v>
      </c>
      <c r="L466" s="11">
        <f t="shared" si="47"/>
        <v>606</v>
      </c>
      <c r="M466" t="str">
        <f>VLOOKUP(C466,[1]!Location_Data[#Data],2,0)</f>
        <v>Huntington Beach</v>
      </c>
      <c r="N466" t="str">
        <f>VLOOKUP(D466,[1]!Salespeople_Data[#Data],2,0)</f>
        <v>Howard Gardner</v>
      </c>
      <c r="O466" t="str">
        <f>VLOOKUP(E466,[1]!Customer_Data[#Data],2,0)</f>
        <v>Aaron Moreno</v>
      </c>
      <c r="P466" s="15">
        <f t="shared" si="42"/>
        <v>2</v>
      </c>
      <c r="Q466">
        <f t="shared" si="43"/>
        <v>12</v>
      </c>
      <c r="R466">
        <f t="shared" si="44"/>
        <v>2020</v>
      </c>
    </row>
    <row r="467" spans="1:18" x14ac:dyDescent="0.25">
      <c r="A467" s="4" t="s">
        <v>1051</v>
      </c>
      <c r="B467" s="4" t="s">
        <v>668</v>
      </c>
      <c r="C467" s="4" t="s">
        <v>186</v>
      </c>
      <c r="D467" s="4" t="s">
        <v>264</v>
      </c>
      <c r="E467" s="4" t="s">
        <v>722</v>
      </c>
      <c r="F467" s="5">
        <v>43884</v>
      </c>
      <c r="G467" s="4">
        <v>1</v>
      </c>
      <c r="H467" s="11">
        <f>VLOOKUP(B467,[1]!Product_Data[#Data],4,0)</f>
        <v>181</v>
      </c>
      <c r="I467" s="11">
        <f>VLOOKUP(B467,[1]!Product_Data[#Data],3,0)</f>
        <v>130</v>
      </c>
      <c r="J467" s="11">
        <f t="shared" si="45"/>
        <v>130</v>
      </c>
      <c r="K467" s="11">
        <f t="shared" si="46"/>
        <v>181</v>
      </c>
      <c r="L467" s="11">
        <f t="shared" si="47"/>
        <v>51</v>
      </c>
      <c r="M467" t="str">
        <f>VLOOKUP(C467,[1]!Location_Data[#Data],2,0)</f>
        <v>Riverside</v>
      </c>
      <c r="N467" t="str">
        <f>VLOOKUP(D467,[1]!Salespeople_Data[#Data],2,0)</f>
        <v>Ernest Wheeler</v>
      </c>
      <c r="O467" t="str">
        <f>VLOOKUP(E467,[1]!Customer_Data[#Data],2,0)</f>
        <v>Clarence Cunningham</v>
      </c>
      <c r="P467" s="15">
        <f t="shared" si="42"/>
        <v>1</v>
      </c>
      <c r="Q467">
        <f t="shared" si="43"/>
        <v>2</v>
      </c>
      <c r="R467">
        <f t="shared" si="44"/>
        <v>2020</v>
      </c>
    </row>
    <row r="468" spans="1:18" x14ac:dyDescent="0.25">
      <c r="A468" s="2" t="s">
        <v>1052</v>
      </c>
      <c r="B468" s="2" t="s">
        <v>104</v>
      </c>
      <c r="C468" s="2" t="s">
        <v>355</v>
      </c>
      <c r="D468" s="2" t="s">
        <v>40</v>
      </c>
      <c r="E468" s="2" t="s">
        <v>1053</v>
      </c>
      <c r="F468" s="3">
        <v>43966</v>
      </c>
      <c r="G468" s="2">
        <v>1</v>
      </c>
      <c r="H468" s="11">
        <f>VLOOKUP(B468,[1]!Product_Data[#Data],4,0)</f>
        <v>1671</v>
      </c>
      <c r="I468" s="11">
        <f>VLOOKUP(B468,[1]!Product_Data[#Data],3,0)</f>
        <v>1220</v>
      </c>
      <c r="J468" s="11">
        <f t="shared" si="45"/>
        <v>1220</v>
      </c>
      <c r="K468" s="11">
        <f t="shared" si="46"/>
        <v>1671</v>
      </c>
      <c r="L468" s="11">
        <f t="shared" si="47"/>
        <v>451</v>
      </c>
      <c r="M468" t="str">
        <f>VLOOKUP(C468,[1]!Location_Data[#Data],2,0)</f>
        <v>Burbank</v>
      </c>
      <c r="N468" t="str">
        <f>VLOOKUP(D468,[1]!Salespeople_Data[#Data],2,0)</f>
        <v>Brian Hansen</v>
      </c>
      <c r="O468" t="str">
        <f>VLOOKUP(E468,[1]!Customer_Data[#Data],2,0)</f>
        <v>Carlos Wheeler</v>
      </c>
      <c r="P468" s="15">
        <f t="shared" si="42"/>
        <v>6</v>
      </c>
      <c r="Q468">
        <f t="shared" si="43"/>
        <v>5</v>
      </c>
      <c r="R468">
        <f t="shared" si="44"/>
        <v>2020</v>
      </c>
    </row>
    <row r="469" spans="1:18" x14ac:dyDescent="0.25">
      <c r="A469" s="4" t="s">
        <v>1054</v>
      </c>
      <c r="B469" s="4" t="s">
        <v>83</v>
      </c>
      <c r="C469" s="4" t="s">
        <v>105</v>
      </c>
      <c r="D469" s="4" t="s">
        <v>87</v>
      </c>
      <c r="E469" s="4" t="s">
        <v>910</v>
      </c>
      <c r="F469" s="5">
        <v>43848</v>
      </c>
      <c r="G469" s="4">
        <v>3</v>
      </c>
      <c r="H469" s="11">
        <f>VLOOKUP(B469,[1]!Product_Data[#Data],4,0)</f>
        <v>1972</v>
      </c>
      <c r="I469" s="11">
        <f>VLOOKUP(B469,[1]!Product_Data[#Data],3,0)</f>
        <v>1321</v>
      </c>
      <c r="J469" s="11">
        <f t="shared" si="45"/>
        <v>3963</v>
      </c>
      <c r="K469" s="11">
        <f t="shared" si="46"/>
        <v>5916</v>
      </c>
      <c r="L469" s="11">
        <f t="shared" si="47"/>
        <v>1953</v>
      </c>
      <c r="M469" t="str">
        <f>VLOOKUP(C469,[1]!Location_Data[#Data],2,0)</f>
        <v>Daly City</v>
      </c>
      <c r="N469" t="str">
        <f>VLOOKUP(D469,[1]!Salespeople_Data[#Data],2,0)</f>
        <v>Martin Perry</v>
      </c>
      <c r="O469" t="str">
        <f>VLOOKUP(E469,[1]!Customer_Data[#Data],2,0)</f>
        <v>Ralph Willis</v>
      </c>
      <c r="P469" s="15">
        <f t="shared" si="42"/>
        <v>7</v>
      </c>
      <c r="Q469">
        <f t="shared" si="43"/>
        <v>1</v>
      </c>
      <c r="R469">
        <f t="shared" si="44"/>
        <v>2020</v>
      </c>
    </row>
    <row r="470" spans="1:18" x14ac:dyDescent="0.25">
      <c r="A470" s="2" t="s">
        <v>1055</v>
      </c>
      <c r="B470" s="2" t="s">
        <v>796</v>
      </c>
      <c r="C470" s="2" t="s">
        <v>467</v>
      </c>
      <c r="D470" s="2" t="s">
        <v>191</v>
      </c>
      <c r="E470" s="2" t="s">
        <v>1056</v>
      </c>
      <c r="F470" s="3">
        <v>44031</v>
      </c>
      <c r="G470" s="2">
        <v>1</v>
      </c>
      <c r="H470" s="11">
        <f>VLOOKUP(B470,[1]!Product_Data[#Data],4,0)</f>
        <v>1103</v>
      </c>
      <c r="I470" s="11">
        <f>VLOOKUP(B470,[1]!Product_Data[#Data],3,0)</f>
        <v>838</v>
      </c>
      <c r="J470" s="11">
        <f t="shared" si="45"/>
        <v>838</v>
      </c>
      <c r="K470" s="11">
        <f t="shared" si="46"/>
        <v>1103</v>
      </c>
      <c r="L470" s="11">
        <f t="shared" si="47"/>
        <v>265</v>
      </c>
      <c r="M470" t="str">
        <f>VLOOKUP(C470,[1]!Location_Data[#Data],2,0)</f>
        <v>Garden Grove</v>
      </c>
      <c r="N470" t="str">
        <f>VLOOKUP(D470,[1]!Salespeople_Data[#Data],2,0)</f>
        <v>Robert Reed</v>
      </c>
      <c r="O470" t="str">
        <f>VLOOKUP(E470,[1]!Customer_Data[#Data],2,0)</f>
        <v>Ryan Ford</v>
      </c>
      <c r="P470" s="15">
        <f t="shared" si="42"/>
        <v>1</v>
      </c>
      <c r="Q470">
        <f t="shared" si="43"/>
        <v>7</v>
      </c>
      <c r="R470">
        <f t="shared" si="44"/>
        <v>2020</v>
      </c>
    </row>
    <row r="471" spans="1:18" x14ac:dyDescent="0.25">
      <c r="A471" s="4" t="s">
        <v>1057</v>
      </c>
      <c r="B471" s="4" t="s">
        <v>125</v>
      </c>
      <c r="C471" s="4" t="s">
        <v>512</v>
      </c>
      <c r="D471" s="4" t="s">
        <v>146</v>
      </c>
      <c r="E471" s="4" t="s">
        <v>1058</v>
      </c>
      <c r="F471" s="5">
        <v>44128</v>
      </c>
      <c r="G471" s="4">
        <v>1</v>
      </c>
      <c r="H471" s="11">
        <f>VLOOKUP(B471,[1]!Product_Data[#Data],4,0)</f>
        <v>1826</v>
      </c>
      <c r="I471" s="11">
        <f>VLOOKUP(B471,[1]!Product_Data[#Data],3,0)</f>
        <v>1443</v>
      </c>
      <c r="J471" s="11">
        <f t="shared" si="45"/>
        <v>1443</v>
      </c>
      <c r="K471" s="11">
        <f t="shared" si="46"/>
        <v>1826</v>
      </c>
      <c r="L471" s="11">
        <f t="shared" si="47"/>
        <v>383</v>
      </c>
      <c r="M471" t="str">
        <f>VLOOKUP(C471,[1]!Location_Data[#Data],2,0)</f>
        <v>Long Beach</v>
      </c>
      <c r="N471" t="str">
        <f>VLOOKUP(D471,[1]!Salespeople_Data[#Data],2,0)</f>
        <v>Carl Elliott</v>
      </c>
      <c r="O471" t="str">
        <f>VLOOKUP(E471,[1]!Customer_Data[#Data],2,0)</f>
        <v>Craig Mills</v>
      </c>
      <c r="P471" s="15">
        <f t="shared" si="42"/>
        <v>7</v>
      </c>
      <c r="Q471">
        <f t="shared" si="43"/>
        <v>10</v>
      </c>
      <c r="R471">
        <f t="shared" si="44"/>
        <v>2020</v>
      </c>
    </row>
    <row r="472" spans="1:18" x14ac:dyDescent="0.25">
      <c r="A472" s="2" t="s">
        <v>1059</v>
      </c>
      <c r="B472" s="2" t="s">
        <v>256</v>
      </c>
      <c r="C472" s="2" t="s">
        <v>469</v>
      </c>
      <c r="D472" s="2" t="s">
        <v>111</v>
      </c>
      <c r="E472" s="2" t="s">
        <v>142</v>
      </c>
      <c r="F472" s="3">
        <v>43865</v>
      </c>
      <c r="G472" s="2">
        <v>1</v>
      </c>
      <c r="H472" s="11">
        <f>VLOOKUP(B472,[1]!Product_Data[#Data],4,0)</f>
        <v>596</v>
      </c>
      <c r="I472" s="11">
        <f>VLOOKUP(B472,[1]!Product_Data[#Data],3,0)</f>
        <v>358</v>
      </c>
      <c r="J472" s="11">
        <f t="shared" si="45"/>
        <v>358</v>
      </c>
      <c r="K472" s="11">
        <f t="shared" si="46"/>
        <v>596</v>
      </c>
      <c r="L472" s="11">
        <f t="shared" si="47"/>
        <v>238</v>
      </c>
      <c r="M472" t="str">
        <f>VLOOKUP(C472,[1]!Location_Data[#Data],2,0)</f>
        <v>Escondido</v>
      </c>
      <c r="N472" t="str">
        <f>VLOOKUP(D472,[1]!Salespeople_Data[#Data],2,0)</f>
        <v>Ryan Welch</v>
      </c>
      <c r="O472" t="str">
        <f>VLOOKUP(E472,[1]!Customer_Data[#Data],2,0)</f>
        <v>Joshua Romero</v>
      </c>
      <c r="P472" s="15">
        <f t="shared" si="42"/>
        <v>3</v>
      </c>
      <c r="Q472">
        <f t="shared" si="43"/>
        <v>2</v>
      </c>
      <c r="R472">
        <f t="shared" si="44"/>
        <v>2020</v>
      </c>
    </row>
    <row r="473" spans="1:18" x14ac:dyDescent="0.25">
      <c r="A473" s="4" t="s">
        <v>1060</v>
      </c>
      <c r="B473" s="4" t="s">
        <v>605</v>
      </c>
      <c r="C473" s="4" t="s">
        <v>19</v>
      </c>
      <c r="D473" s="4" t="s">
        <v>87</v>
      </c>
      <c r="E473" s="4" t="s">
        <v>1061</v>
      </c>
      <c r="F473" s="5">
        <v>43914</v>
      </c>
      <c r="G473" s="4">
        <v>4</v>
      </c>
      <c r="H473" s="11">
        <f>VLOOKUP(B473,[1]!Product_Data[#Data],4,0)</f>
        <v>913</v>
      </c>
      <c r="I473" s="11">
        <f>VLOOKUP(B473,[1]!Product_Data[#Data],3,0)</f>
        <v>584</v>
      </c>
      <c r="J473" s="11">
        <f t="shared" si="45"/>
        <v>2336</v>
      </c>
      <c r="K473" s="11">
        <f t="shared" si="46"/>
        <v>3652</v>
      </c>
      <c r="L473" s="11">
        <f t="shared" si="47"/>
        <v>1316</v>
      </c>
      <c r="M473" t="str">
        <f>VLOOKUP(C473,[1]!Location_Data[#Data],2,0)</f>
        <v>Berkeley</v>
      </c>
      <c r="N473" t="str">
        <f>VLOOKUP(D473,[1]!Salespeople_Data[#Data],2,0)</f>
        <v>Martin Perry</v>
      </c>
      <c r="O473" t="str">
        <f>VLOOKUP(E473,[1]!Customer_Data[#Data],2,0)</f>
        <v>Paul Johnson</v>
      </c>
      <c r="P473" s="15">
        <f t="shared" si="42"/>
        <v>3</v>
      </c>
      <c r="Q473">
        <f t="shared" si="43"/>
        <v>3</v>
      </c>
      <c r="R473">
        <f t="shared" si="44"/>
        <v>2020</v>
      </c>
    </row>
    <row r="474" spans="1:18" x14ac:dyDescent="0.25">
      <c r="A474" s="2" t="s">
        <v>1062</v>
      </c>
      <c r="B474" s="2" t="s">
        <v>13</v>
      </c>
      <c r="C474" s="2" t="s">
        <v>9</v>
      </c>
      <c r="D474" s="2" t="s">
        <v>216</v>
      </c>
      <c r="E474" s="2" t="s">
        <v>1063</v>
      </c>
      <c r="F474" s="3">
        <v>44136</v>
      </c>
      <c r="G474" s="2">
        <v>1</v>
      </c>
      <c r="H474" s="11">
        <f>VLOOKUP(B474,[1]!Product_Data[#Data],4,0)</f>
        <v>1022</v>
      </c>
      <c r="I474" s="11">
        <f>VLOOKUP(B474,[1]!Product_Data[#Data],3,0)</f>
        <v>818</v>
      </c>
      <c r="J474" s="11">
        <f t="shared" si="45"/>
        <v>818</v>
      </c>
      <c r="K474" s="11">
        <f t="shared" si="46"/>
        <v>1022</v>
      </c>
      <c r="L474" s="11">
        <f t="shared" si="47"/>
        <v>204</v>
      </c>
      <c r="M474" t="str">
        <f>VLOOKUP(C474,[1]!Location_Data[#Data],2,0)</f>
        <v>San Mateo</v>
      </c>
      <c r="N474" t="str">
        <f>VLOOKUP(D474,[1]!Salespeople_Data[#Data],2,0)</f>
        <v>Ernest Wagner</v>
      </c>
      <c r="O474" t="str">
        <f>VLOOKUP(E474,[1]!Customer_Data[#Data],2,0)</f>
        <v>Michael Reed</v>
      </c>
      <c r="P474" s="15">
        <f t="shared" si="42"/>
        <v>1</v>
      </c>
      <c r="Q474">
        <f t="shared" si="43"/>
        <v>11</v>
      </c>
      <c r="R474">
        <f t="shared" si="44"/>
        <v>2020</v>
      </c>
    </row>
    <row r="475" spans="1:18" x14ac:dyDescent="0.25">
      <c r="A475" s="4" t="s">
        <v>1064</v>
      </c>
      <c r="B475" s="4" t="s">
        <v>203</v>
      </c>
      <c r="C475" s="4" t="s">
        <v>249</v>
      </c>
      <c r="D475" s="4" t="s">
        <v>87</v>
      </c>
      <c r="E475" s="4" t="s">
        <v>1065</v>
      </c>
      <c r="F475" s="5">
        <v>43932</v>
      </c>
      <c r="G475" s="4">
        <v>3</v>
      </c>
      <c r="H475" s="11">
        <f>VLOOKUP(B475,[1]!Product_Data[#Data],4,0)</f>
        <v>1414</v>
      </c>
      <c r="I475" s="11">
        <f>VLOOKUP(B475,[1]!Product_Data[#Data],3,0)</f>
        <v>962</v>
      </c>
      <c r="J475" s="11">
        <f t="shared" si="45"/>
        <v>2886</v>
      </c>
      <c r="K475" s="11">
        <f t="shared" si="46"/>
        <v>4242</v>
      </c>
      <c r="L475" s="11">
        <f t="shared" si="47"/>
        <v>1356</v>
      </c>
      <c r="M475" t="str">
        <f>VLOOKUP(C475,[1]!Location_Data[#Data],2,0)</f>
        <v>Roseville</v>
      </c>
      <c r="N475" t="str">
        <f>VLOOKUP(D475,[1]!Salespeople_Data[#Data],2,0)</f>
        <v>Martin Perry</v>
      </c>
      <c r="O475" t="str">
        <f>VLOOKUP(E475,[1]!Customer_Data[#Data],2,0)</f>
        <v>Wayne Stewart</v>
      </c>
      <c r="P475" s="15">
        <f t="shared" si="42"/>
        <v>7</v>
      </c>
      <c r="Q475">
        <f t="shared" si="43"/>
        <v>4</v>
      </c>
      <c r="R475">
        <f t="shared" si="44"/>
        <v>2020</v>
      </c>
    </row>
    <row r="476" spans="1:18" x14ac:dyDescent="0.25">
      <c r="A476" s="2" t="s">
        <v>1066</v>
      </c>
      <c r="B476" s="2" t="s">
        <v>164</v>
      </c>
      <c r="C476" s="2" t="s">
        <v>302</v>
      </c>
      <c r="D476" s="2" t="s">
        <v>141</v>
      </c>
      <c r="E476" s="2" t="s">
        <v>1067</v>
      </c>
      <c r="F476" s="3">
        <v>44078</v>
      </c>
      <c r="G476" s="2">
        <v>1</v>
      </c>
      <c r="H476" s="11">
        <f>VLOOKUP(B476,[1]!Product_Data[#Data],4,0)</f>
        <v>637</v>
      </c>
      <c r="I476" s="11">
        <f>VLOOKUP(B476,[1]!Product_Data[#Data],3,0)</f>
        <v>389</v>
      </c>
      <c r="J476" s="11">
        <f t="shared" si="45"/>
        <v>389</v>
      </c>
      <c r="K476" s="11">
        <f t="shared" si="46"/>
        <v>637</v>
      </c>
      <c r="L476" s="11">
        <f t="shared" si="47"/>
        <v>248</v>
      </c>
      <c r="M476" t="str">
        <f>VLOOKUP(C476,[1]!Location_Data[#Data],2,0)</f>
        <v>Santa Rosa</v>
      </c>
      <c r="N476" t="str">
        <f>VLOOKUP(D476,[1]!Salespeople_Data[#Data],2,0)</f>
        <v>Arthur Mccoy</v>
      </c>
      <c r="O476" t="str">
        <f>VLOOKUP(E476,[1]!Customer_Data[#Data],2,0)</f>
        <v>Antonio Cooper</v>
      </c>
      <c r="P476" s="15">
        <f t="shared" si="42"/>
        <v>6</v>
      </c>
      <c r="Q476">
        <f t="shared" si="43"/>
        <v>9</v>
      </c>
      <c r="R476">
        <f t="shared" si="44"/>
        <v>2020</v>
      </c>
    </row>
    <row r="477" spans="1:18" x14ac:dyDescent="0.25">
      <c r="A477" s="4" t="s">
        <v>1068</v>
      </c>
      <c r="B477" s="4" t="s">
        <v>311</v>
      </c>
      <c r="C477" s="4" t="s">
        <v>120</v>
      </c>
      <c r="D477" s="4" t="s">
        <v>212</v>
      </c>
      <c r="E477" s="4" t="s">
        <v>624</v>
      </c>
      <c r="F477" s="5">
        <v>43995</v>
      </c>
      <c r="G477" s="4">
        <v>4</v>
      </c>
      <c r="H477" s="11">
        <f>VLOOKUP(B477,[1]!Product_Data[#Data],4,0)</f>
        <v>1743</v>
      </c>
      <c r="I477" s="11">
        <f>VLOOKUP(B477,[1]!Product_Data[#Data],3,0)</f>
        <v>872</v>
      </c>
      <c r="J477" s="11">
        <f t="shared" si="45"/>
        <v>3488</v>
      </c>
      <c r="K477" s="11">
        <f t="shared" si="46"/>
        <v>6972</v>
      </c>
      <c r="L477" s="11">
        <f t="shared" si="47"/>
        <v>3484</v>
      </c>
      <c r="M477" t="str">
        <f>VLOOKUP(C477,[1]!Location_Data[#Data],2,0)</f>
        <v>Elk Grove</v>
      </c>
      <c r="N477" t="str">
        <f>VLOOKUP(D477,[1]!Salespeople_Data[#Data],2,0)</f>
        <v>Ronald Reed</v>
      </c>
      <c r="O477" t="str">
        <f>VLOOKUP(E477,[1]!Customer_Data[#Data],2,0)</f>
        <v>Steve Stewart</v>
      </c>
      <c r="P477" s="15">
        <f t="shared" si="42"/>
        <v>7</v>
      </c>
      <c r="Q477">
        <f t="shared" si="43"/>
        <v>6</v>
      </c>
      <c r="R477">
        <f t="shared" si="44"/>
        <v>2020</v>
      </c>
    </row>
    <row r="478" spans="1:18" x14ac:dyDescent="0.25">
      <c r="A478" s="2" t="s">
        <v>1069</v>
      </c>
      <c r="B478" s="2" t="s">
        <v>252</v>
      </c>
      <c r="C478" s="2" t="s">
        <v>190</v>
      </c>
      <c r="D478" s="2" t="s">
        <v>91</v>
      </c>
      <c r="E478" s="2" t="s">
        <v>863</v>
      </c>
      <c r="F478" s="3">
        <v>44134</v>
      </c>
      <c r="G478" s="2">
        <v>1</v>
      </c>
      <c r="H478" s="11">
        <f>VLOOKUP(B478,[1]!Product_Data[#Data],4,0)</f>
        <v>1899</v>
      </c>
      <c r="I478" s="11">
        <f>VLOOKUP(B478,[1]!Product_Data[#Data],3,0)</f>
        <v>1044</v>
      </c>
      <c r="J478" s="11">
        <f t="shared" si="45"/>
        <v>1044</v>
      </c>
      <c r="K478" s="11">
        <f t="shared" si="46"/>
        <v>1899</v>
      </c>
      <c r="L478" s="11">
        <f t="shared" si="47"/>
        <v>855</v>
      </c>
      <c r="M478" t="str">
        <f>VLOOKUP(C478,[1]!Location_Data[#Data],2,0)</f>
        <v>Oakland</v>
      </c>
      <c r="N478" t="str">
        <f>VLOOKUP(D478,[1]!Salespeople_Data[#Data],2,0)</f>
        <v>Howard Gardner</v>
      </c>
      <c r="O478" t="str">
        <f>VLOOKUP(E478,[1]!Customer_Data[#Data],2,0)</f>
        <v>Henry Cox</v>
      </c>
      <c r="P478" s="15">
        <f t="shared" si="42"/>
        <v>6</v>
      </c>
      <c r="Q478">
        <f t="shared" si="43"/>
        <v>10</v>
      </c>
      <c r="R478">
        <f t="shared" si="44"/>
        <v>2020</v>
      </c>
    </row>
    <row r="479" spans="1:18" x14ac:dyDescent="0.25">
      <c r="A479" s="4" t="s">
        <v>1070</v>
      </c>
      <c r="B479" s="4" t="s">
        <v>752</v>
      </c>
      <c r="C479" s="4" t="s">
        <v>322</v>
      </c>
      <c r="D479" s="4" t="s">
        <v>359</v>
      </c>
      <c r="E479" s="4" t="s">
        <v>594</v>
      </c>
      <c r="F479" s="5">
        <v>43919</v>
      </c>
      <c r="G479" s="4">
        <v>1</v>
      </c>
      <c r="H479" s="11">
        <f>VLOOKUP(B479,[1]!Product_Data[#Data],4,0)</f>
        <v>95</v>
      </c>
      <c r="I479" s="11">
        <f>VLOOKUP(B479,[1]!Product_Data[#Data],3,0)</f>
        <v>61</v>
      </c>
      <c r="J479" s="11">
        <f t="shared" si="45"/>
        <v>61</v>
      </c>
      <c r="K479" s="11">
        <f t="shared" si="46"/>
        <v>95</v>
      </c>
      <c r="L479" s="11">
        <f t="shared" si="47"/>
        <v>34</v>
      </c>
      <c r="M479" t="str">
        <f>VLOOKUP(C479,[1]!Location_Data[#Data],2,0)</f>
        <v>Rancho Cucamonga</v>
      </c>
      <c r="N479" t="str">
        <f>VLOOKUP(D479,[1]!Salespeople_Data[#Data],2,0)</f>
        <v>Eugene Holmes</v>
      </c>
      <c r="O479" t="str">
        <f>VLOOKUP(E479,[1]!Customer_Data[#Data],2,0)</f>
        <v>Henry Andrews</v>
      </c>
      <c r="P479" s="15">
        <f t="shared" si="42"/>
        <v>1</v>
      </c>
      <c r="Q479">
        <f t="shared" si="43"/>
        <v>3</v>
      </c>
      <c r="R479">
        <f t="shared" si="44"/>
        <v>2020</v>
      </c>
    </row>
    <row r="480" spans="1:18" x14ac:dyDescent="0.25">
      <c r="A480" s="2" t="s">
        <v>1071</v>
      </c>
      <c r="B480" s="2" t="s">
        <v>185</v>
      </c>
      <c r="C480" s="2" t="s">
        <v>195</v>
      </c>
      <c r="D480" s="2" t="s">
        <v>63</v>
      </c>
      <c r="E480" s="2" t="s">
        <v>1072</v>
      </c>
      <c r="F480" s="3">
        <v>43893</v>
      </c>
      <c r="G480" s="2">
        <v>3</v>
      </c>
      <c r="H480" s="11">
        <f>VLOOKUP(B480,[1]!Product_Data[#Data],4,0)</f>
        <v>667</v>
      </c>
      <c r="I480" s="11">
        <f>VLOOKUP(B480,[1]!Product_Data[#Data],3,0)</f>
        <v>387</v>
      </c>
      <c r="J480" s="11">
        <f t="shared" si="45"/>
        <v>1161</v>
      </c>
      <c r="K480" s="11">
        <f t="shared" si="46"/>
        <v>2001</v>
      </c>
      <c r="L480" s="11">
        <f t="shared" si="47"/>
        <v>840</v>
      </c>
      <c r="M480" t="str">
        <f>VLOOKUP(C480,[1]!Location_Data[#Data],2,0)</f>
        <v>Pomona</v>
      </c>
      <c r="N480" t="str">
        <f>VLOOKUP(D480,[1]!Salespeople_Data[#Data],2,0)</f>
        <v>Jeremy Mendoza</v>
      </c>
      <c r="O480" t="str">
        <f>VLOOKUP(E480,[1]!Customer_Data[#Data],2,0)</f>
        <v>Anthony Fisher</v>
      </c>
      <c r="P480" s="15">
        <f t="shared" si="42"/>
        <v>3</v>
      </c>
      <c r="Q480">
        <f t="shared" si="43"/>
        <v>3</v>
      </c>
      <c r="R480">
        <f t="shared" si="44"/>
        <v>2020</v>
      </c>
    </row>
    <row r="481" spans="1:18" x14ac:dyDescent="0.25">
      <c r="A481" s="4" t="s">
        <v>1073</v>
      </c>
      <c r="B481" s="4" t="s">
        <v>271</v>
      </c>
      <c r="C481" s="4" t="s">
        <v>70</v>
      </c>
      <c r="D481" s="4" t="s">
        <v>111</v>
      </c>
      <c r="E481" s="4" t="s">
        <v>299</v>
      </c>
      <c r="F481" s="5">
        <v>44158</v>
      </c>
      <c r="G481" s="4">
        <v>1</v>
      </c>
      <c r="H481" s="11">
        <f>VLOOKUP(B481,[1]!Product_Data[#Data],4,0)</f>
        <v>1587</v>
      </c>
      <c r="I481" s="11">
        <f>VLOOKUP(B481,[1]!Product_Data[#Data],3,0)</f>
        <v>1301</v>
      </c>
      <c r="J481" s="11">
        <f t="shared" si="45"/>
        <v>1301</v>
      </c>
      <c r="K481" s="11">
        <f t="shared" si="46"/>
        <v>1587</v>
      </c>
      <c r="L481" s="11">
        <f t="shared" si="47"/>
        <v>286</v>
      </c>
      <c r="M481" t="str">
        <f>VLOOKUP(C481,[1]!Location_Data[#Data],2,0)</f>
        <v>Clovis</v>
      </c>
      <c r="N481" t="str">
        <f>VLOOKUP(D481,[1]!Salespeople_Data[#Data],2,0)</f>
        <v>Ryan Welch</v>
      </c>
      <c r="O481" t="str">
        <f>VLOOKUP(E481,[1]!Customer_Data[#Data],2,0)</f>
        <v>Kenneth Ryan</v>
      </c>
      <c r="P481" s="15">
        <f t="shared" si="42"/>
        <v>2</v>
      </c>
      <c r="Q481">
        <f t="shared" si="43"/>
        <v>11</v>
      </c>
      <c r="R481">
        <f t="shared" si="44"/>
        <v>2020</v>
      </c>
    </row>
    <row r="482" spans="1:18" x14ac:dyDescent="0.25">
      <c r="A482" s="2" t="s">
        <v>1074</v>
      </c>
      <c r="B482" s="2" t="s">
        <v>228</v>
      </c>
      <c r="C482" s="2" t="s">
        <v>182</v>
      </c>
      <c r="D482" s="2" t="s">
        <v>35</v>
      </c>
      <c r="E482" s="2" t="s">
        <v>1075</v>
      </c>
      <c r="F482" s="3">
        <v>44155</v>
      </c>
      <c r="G482" s="2">
        <v>3</v>
      </c>
      <c r="H482" s="11">
        <f>VLOOKUP(B482,[1]!Product_Data[#Data],4,0)</f>
        <v>1862</v>
      </c>
      <c r="I482" s="11">
        <f>VLOOKUP(B482,[1]!Product_Data[#Data],3,0)</f>
        <v>1173</v>
      </c>
      <c r="J482" s="11">
        <f t="shared" si="45"/>
        <v>3519</v>
      </c>
      <c r="K482" s="11">
        <f t="shared" si="46"/>
        <v>5586</v>
      </c>
      <c r="L482" s="11">
        <f t="shared" si="47"/>
        <v>2067</v>
      </c>
      <c r="M482" t="str">
        <f>VLOOKUP(C482,[1]!Location_Data[#Data],2,0)</f>
        <v>Vallejo</v>
      </c>
      <c r="N482" t="str">
        <f>VLOOKUP(D482,[1]!Salespeople_Data[#Data],2,0)</f>
        <v>Charles Harper</v>
      </c>
      <c r="O482" t="str">
        <f>VLOOKUP(E482,[1]!Customer_Data[#Data],2,0)</f>
        <v>Christopher Wright</v>
      </c>
      <c r="P482" s="15">
        <f t="shared" si="42"/>
        <v>6</v>
      </c>
      <c r="Q482">
        <f t="shared" si="43"/>
        <v>11</v>
      </c>
      <c r="R482">
        <f t="shared" si="44"/>
        <v>2020</v>
      </c>
    </row>
    <row r="483" spans="1:18" x14ac:dyDescent="0.25">
      <c r="A483" s="4" t="s">
        <v>1076</v>
      </c>
      <c r="B483" s="4" t="s">
        <v>275</v>
      </c>
      <c r="C483" s="4" t="s">
        <v>331</v>
      </c>
      <c r="D483" s="4" t="s">
        <v>87</v>
      </c>
      <c r="E483" s="4" t="s">
        <v>1077</v>
      </c>
      <c r="F483" s="5">
        <v>43890</v>
      </c>
      <c r="G483" s="4">
        <v>3</v>
      </c>
      <c r="H483" s="11">
        <f>VLOOKUP(B483,[1]!Product_Data[#Data],4,0)</f>
        <v>2353</v>
      </c>
      <c r="I483" s="11">
        <f>VLOOKUP(B483,[1]!Product_Data[#Data],3,0)</f>
        <v>1788</v>
      </c>
      <c r="J483" s="11">
        <f t="shared" si="45"/>
        <v>5364</v>
      </c>
      <c r="K483" s="11">
        <f t="shared" si="46"/>
        <v>7059</v>
      </c>
      <c r="L483" s="11">
        <f t="shared" si="47"/>
        <v>1695</v>
      </c>
      <c r="M483" t="str">
        <f>VLOOKUP(C483,[1]!Location_Data[#Data],2,0)</f>
        <v>Sunnyvale</v>
      </c>
      <c r="N483" t="str">
        <f>VLOOKUP(D483,[1]!Salespeople_Data[#Data],2,0)</f>
        <v>Martin Perry</v>
      </c>
      <c r="O483" t="str">
        <f>VLOOKUP(E483,[1]!Customer_Data[#Data],2,0)</f>
        <v>Henry Diaz</v>
      </c>
      <c r="P483" s="15">
        <f t="shared" si="42"/>
        <v>7</v>
      </c>
      <c r="Q483">
        <f t="shared" si="43"/>
        <v>2</v>
      </c>
      <c r="R483">
        <f t="shared" si="44"/>
        <v>2020</v>
      </c>
    </row>
    <row r="484" spans="1:18" x14ac:dyDescent="0.25">
      <c r="A484" s="2" t="s">
        <v>1078</v>
      </c>
      <c r="B484" s="2" t="s">
        <v>289</v>
      </c>
      <c r="C484" s="2" t="s">
        <v>62</v>
      </c>
      <c r="D484" s="2" t="s">
        <v>257</v>
      </c>
      <c r="E484" s="2" t="s">
        <v>1079</v>
      </c>
      <c r="F484" s="3">
        <v>43928</v>
      </c>
      <c r="G484" s="2">
        <v>3</v>
      </c>
      <c r="H484" s="11">
        <f>VLOOKUP(B484,[1]!Product_Data[#Data],4,0)</f>
        <v>368</v>
      </c>
      <c r="I484" s="11">
        <f>VLOOKUP(B484,[1]!Product_Data[#Data],3,0)</f>
        <v>294</v>
      </c>
      <c r="J484" s="11">
        <f t="shared" si="45"/>
        <v>882</v>
      </c>
      <c r="K484" s="11">
        <f t="shared" si="46"/>
        <v>1104</v>
      </c>
      <c r="L484" s="11">
        <f t="shared" si="47"/>
        <v>222</v>
      </c>
      <c r="M484" t="str">
        <f>VLOOKUP(C484,[1]!Location_Data[#Data],2,0)</f>
        <v>Fairfield</v>
      </c>
      <c r="N484" t="str">
        <f>VLOOKUP(D484,[1]!Salespeople_Data[#Data],2,0)</f>
        <v>Jerry Perry</v>
      </c>
      <c r="O484" t="str">
        <f>VLOOKUP(E484,[1]!Customer_Data[#Data],2,0)</f>
        <v>Donald Reynolds</v>
      </c>
      <c r="P484" s="15">
        <f t="shared" si="42"/>
        <v>3</v>
      </c>
      <c r="Q484">
        <f t="shared" si="43"/>
        <v>4</v>
      </c>
      <c r="R484">
        <f t="shared" si="44"/>
        <v>2020</v>
      </c>
    </row>
    <row r="485" spans="1:18" x14ac:dyDescent="0.25">
      <c r="A485" s="4" t="s">
        <v>1080</v>
      </c>
      <c r="B485" s="4" t="s">
        <v>125</v>
      </c>
      <c r="C485" s="4" t="s">
        <v>34</v>
      </c>
      <c r="D485" s="4" t="s">
        <v>216</v>
      </c>
      <c r="E485" s="4" t="s">
        <v>861</v>
      </c>
      <c r="F485" s="5">
        <v>43876</v>
      </c>
      <c r="G485" s="4">
        <v>2</v>
      </c>
      <c r="H485" s="11">
        <f>VLOOKUP(B485,[1]!Product_Data[#Data],4,0)</f>
        <v>1826</v>
      </c>
      <c r="I485" s="11">
        <f>VLOOKUP(B485,[1]!Product_Data[#Data],3,0)</f>
        <v>1443</v>
      </c>
      <c r="J485" s="11">
        <f t="shared" si="45"/>
        <v>2886</v>
      </c>
      <c r="K485" s="11">
        <f t="shared" si="46"/>
        <v>3652</v>
      </c>
      <c r="L485" s="11">
        <f t="shared" si="47"/>
        <v>766</v>
      </c>
      <c r="M485" t="str">
        <f>VLOOKUP(C485,[1]!Location_Data[#Data],2,0)</f>
        <v>Inglewood</v>
      </c>
      <c r="N485" t="str">
        <f>VLOOKUP(D485,[1]!Salespeople_Data[#Data],2,0)</f>
        <v>Ernest Wagner</v>
      </c>
      <c r="O485" t="str">
        <f>VLOOKUP(E485,[1]!Customer_Data[#Data],2,0)</f>
        <v>Arthur Webb</v>
      </c>
      <c r="P485" s="15">
        <f t="shared" si="42"/>
        <v>7</v>
      </c>
      <c r="Q485">
        <f t="shared" si="43"/>
        <v>2</v>
      </c>
      <c r="R485">
        <f t="shared" si="44"/>
        <v>2020</v>
      </c>
    </row>
    <row r="486" spans="1:18" x14ac:dyDescent="0.25">
      <c r="A486" s="2" t="s">
        <v>1081</v>
      </c>
      <c r="B486" s="2" t="s">
        <v>109</v>
      </c>
      <c r="C486" s="2" t="s">
        <v>731</v>
      </c>
      <c r="D486" s="2" t="s">
        <v>298</v>
      </c>
      <c r="E486" s="2" t="s">
        <v>808</v>
      </c>
      <c r="F486" s="3">
        <v>44007</v>
      </c>
      <c r="G486" s="2">
        <v>2</v>
      </c>
      <c r="H486" s="11">
        <f>VLOOKUP(B486,[1]!Product_Data[#Data],4,0)</f>
        <v>1783</v>
      </c>
      <c r="I486" s="11">
        <f>VLOOKUP(B486,[1]!Product_Data[#Data],3,0)</f>
        <v>1230</v>
      </c>
      <c r="J486" s="11">
        <f t="shared" si="45"/>
        <v>2460</v>
      </c>
      <c r="K486" s="11">
        <f t="shared" si="46"/>
        <v>3566</v>
      </c>
      <c r="L486" s="11">
        <f t="shared" si="47"/>
        <v>1106</v>
      </c>
      <c r="M486" t="str">
        <f>VLOOKUP(C486,[1]!Location_Data[#Data],2,0)</f>
        <v>Costa Mesa</v>
      </c>
      <c r="N486" t="str">
        <f>VLOOKUP(D486,[1]!Salespeople_Data[#Data],2,0)</f>
        <v>Kenneth Fields</v>
      </c>
      <c r="O486" t="str">
        <f>VLOOKUP(E486,[1]!Customer_Data[#Data],2,0)</f>
        <v>Benjamin Murray</v>
      </c>
      <c r="P486" s="15">
        <f t="shared" si="42"/>
        <v>5</v>
      </c>
      <c r="Q486">
        <f t="shared" si="43"/>
        <v>6</v>
      </c>
      <c r="R486">
        <f t="shared" si="44"/>
        <v>2020</v>
      </c>
    </row>
    <row r="487" spans="1:18" x14ac:dyDescent="0.25">
      <c r="A487" s="4" t="s">
        <v>1082</v>
      </c>
      <c r="B487" s="4" t="s">
        <v>173</v>
      </c>
      <c r="C487" s="4" t="s">
        <v>377</v>
      </c>
      <c r="D487" s="4" t="s">
        <v>75</v>
      </c>
      <c r="E487" s="4" t="s">
        <v>1083</v>
      </c>
      <c r="F487" s="5">
        <v>44038</v>
      </c>
      <c r="G487" s="4">
        <v>2</v>
      </c>
      <c r="H487" s="11">
        <f>VLOOKUP(B487,[1]!Product_Data[#Data],4,0)</f>
        <v>2005</v>
      </c>
      <c r="I487" s="11">
        <f>VLOOKUP(B487,[1]!Product_Data[#Data],3,0)</f>
        <v>1223</v>
      </c>
      <c r="J487" s="11">
        <f t="shared" si="45"/>
        <v>2446</v>
      </c>
      <c r="K487" s="11">
        <f t="shared" si="46"/>
        <v>4010</v>
      </c>
      <c r="L487" s="11">
        <f t="shared" si="47"/>
        <v>1564</v>
      </c>
      <c r="M487" t="str">
        <f>VLOOKUP(C487,[1]!Location_Data[#Data],2,0)</f>
        <v>San Diego</v>
      </c>
      <c r="N487" t="str">
        <f>VLOOKUP(D487,[1]!Salespeople_Data[#Data],2,0)</f>
        <v>Roger Robertson</v>
      </c>
      <c r="O487" t="str">
        <f>VLOOKUP(E487,[1]!Customer_Data[#Data],2,0)</f>
        <v>Carl Nguyen</v>
      </c>
      <c r="P487" s="15">
        <f t="shared" si="42"/>
        <v>1</v>
      </c>
      <c r="Q487">
        <f t="shared" si="43"/>
        <v>7</v>
      </c>
      <c r="R487">
        <f t="shared" si="44"/>
        <v>2020</v>
      </c>
    </row>
    <row r="488" spans="1:18" x14ac:dyDescent="0.25">
      <c r="A488" s="2" t="s">
        <v>1084</v>
      </c>
      <c r="B488" s="2" t="s">
        <v>177</v>
      </c>
      <c r="C488" s="2" t="s">
        <v>120</v>
      </c>
      <c r="D488" s="2" t="s">
        <v>269</v>
      </c>
      <c r="E488" s="2" t="s">
        <v>861</v>
      </c>
      <c r="F488" s="3">
        <v>43925</v>
      </c>
      <c r="G488" s="2">
        <v>1</v>
      </c>
      <c r="H488" s="11">
        <f>VLOOKUP(B488,[1]!Product_Data[#Data],4,0)</f>
        <v>2497</v>
      </c>
      <c r="I488" s="11">
        <f>VLOOKUP(B488,[1]!Product_Data[#Data],3,0)</f>
        <v>1473</v>
      </c>
      <c r="J488" s="11">
        <f t="shared" si="45"/>
        <v>1473</v>
      </c>
      <c r="K488" s="11">
        <f t="shared" si="46"/>
        <v>2497</v>
      </c>
      <c r="L488" s="11">
        <f t="shared" si="47"/>
        <v>1024</v>
      </c>
      <c r="M488" t="str">
        <f>VLOOKUP(C488,[1]!Location_Data[#Data],2,0)</f>
        <v>Elk Grove</v>
      </c>
      <c r="N488" t="str">
        <f>VLOOKUP(D488,[1]!Salespeople_Data[#Data],2,0)</f>
        <v>Kevin Butler</v>
      </c>
      <c r="O488" t="str">
        <f>VLOOKUP(E488,[1]!Customer_Data[#Data],2,0)</f>
        <v>Arthur Webb</v>
      </c>
      <c r="P488" s="15">
        <f t="shared" si="42"/>
        <v>7</v>
      </c>
      <c r="Q488">
        <f t="shared" si="43"/>
        <v>4</v>
      </c>
      <c r="R488">
        <f t="shared" si="44"/>
        <v>2020</v>
      </c>
    </row>
    <row r="489" spans="1:18" x14ac:dyDescent="0.25">
      <c r="A489" s="4" t="s">
        <v>1085</v>
      </c>
      <c r="B489" s="4" t="s">
        <v>43</v>
      </c>
      <c r="C489" s="4" t="s">
        <v>512</v>
      </c>
      <c r="D489" s="4" t="s">
        <v>136</v>
      </c>
      <c r="E489" s="4" t="s">
        <v>1086</v>
      </c>
      <c r="F489" s="5">
        <v>44127</v>
      </c>
      <c r="G489" s="4">
        <v>1</v>
      </c>
      <c r="H489" s="11">
        <f>VLOOKUP(B489,[1]!Product_Data[#Data],4,0)</f>
        <v>356</v>
      </c>
      <c r="I489" s="11">
        <f>VLOOKUP(B489,[1]!Product_Data[#Data],3,0)</f>
        <v>292</v>
      </c>
      <c r="J489" s="11">
        <f t="shared" si="45"/>
        <v>292</v>
      </c>
      <c r="K489" s="11">
        <f t="shared" si="46"/>
        <v>356</v>
      </c>
      <c r="L489" s="11">
        <f t="shared" si="47"/>
        <v>64</v>
      </c>
      <c r="M489" t="str">
        <f>VLOOKUP(C489,[1]!Location_Data[#Data],2,0)</f>
        <v>Long Beach</v>
      </c>
      <c r="N489" t="str">
        <f>VLOOKUP(D489,[1]!Salespeople_Data[#Data],2,0)</f>
        <v>Clarence Fox</v>
      </c>
      <c r="O489" t="str">
        <f>VLOOKUP(E489,[1]!Customer_Data[#Data],2,0)</f>
        <v>Shawn Day</v>
      </c>
      <c r="P489" s="15">
        <f t="shared" si="42"/>
        <v>6</v>
      </c>
      <c r="Q489">
        <f t="shared" si="43"/>
        <v>10</v>
      </c>
      <c r="R489">
        <f t="shared" si="44"/>
        <v>2020</v>
      </c>
    </row>
    <row r="490" spans="1:18" x14ac:dyDescent="0.25">
      <c r="A490" s="2" t="s">
        <v>1087</v>
      </c>
      <c r="B490" s="2" t="s">
        <v>373</v>
      </c>
      <c r="C490" s="2" t="s">
        <v>472</v>
      </c>
      <c r="D490" s="2" t="s">
        <v>58</v>
      </c>
      <c r="E490" s="2" t="s">
        <v>1088</v>
      </c>
      <c r="F490" s="3">
        <v>43934</v>
      </c>
      <c r="G490" s="2">
        <v>2</v>
      </c>
      <c r="H490" s="11">
        <f>VLOOKUP(B490,[1]!Product_Data[#Data],4,0)</f>
        <v>2182</v>
      </c>
      <c r="I490" s="11">
        <f>VLOOKUP(B490,[1]!Product_Data[#Data],3,0)</f>
        <v>1200</v>
      </c>
      <c r="J490" s="11">
        <f t="shared" si="45"/>
        <v>2400</v>
      </c>
      <c r="K490" s="11">
        <f t="shared" si="46"/>
        <v>4364</v>
      </c>
      <c r="L490" s="11">
        <f t="shared" si="47"/>
        <v>1964</v>
      </c>
      <c r="M490" t="str">
        <f>VLOOKUP(C490,[1]!Location_Data[#Data],2,0)</f>
        <v>Concord</v>
      </c>
      <c r="N490" t="str">
        <f>VLOOKUP(D490,[1]!Salespeople_Data[#Data],2,0)</f>
        <v>Christopher Tucker</v>
      </c>
      <c r="O490" t="str">
        <f>VLOOKUP(E490,[1]!Customer_Data[#Data],2,0)</f>
        <v>Anthony Parker</v>
      </c>
      <c r="P490" s="15">
        <f t="shared" si="42"/>
        <v>2</v>
      </c>
      <c r="Q490">
        <f t="shared" si="43"/>
        <v>4</v>
      </c>
      <c r="R490">
        <f t="shared" si="44"/>
        <v>2020</v>
      </c>
    </row>
    <row r="491" spans="1:18" x14ac:dyDescent="0.25">
      <c r="A491" s="4" t="s">
        <v>1089</v>
      </c>
      <c r="B491" s="4" t="s">
        <v>228</v>
      </c>
      <c r="C491" s="4" t="s">
        <v>79</v>
      </c>
      <c r="D491" s="4" t="s">
        <v>20</v>
      </c>
      <c r="E491" s="4" t="s">
        <v>640</v>
      </c>
      <c r="F491" s="5">
        <v>43919</v>
      </c>
      <c r="G491" s="4">
        <v>1</v>
      </c>
      <c r="H491" s="11">
        <f>VLOOKUP(B491,[1]!Product_Data[#Data],4,0)</f>
        <v>1862</v>
      </c>
      <c r="I491" s="11">
        <f>VLOOKUP(B491,[1]!Product_Data[#Data],3,0)</f>
        <v>1173</v>
      </c>
      <c r="J491" s="11">
        <f t="shared" si="45"/>
        <v>1173</v>
      </c>
      <c r="K491" s="11">
        <f t="shared" si="46"/>
        <v>1862</v>
      </c>
      <c r="L491" s="11">
        <f t="shared" si="47"/>
        <v>689</v>
      </c>
      <c r="M491" t="str">
        <f>VLOOKUP(C491,[1]!Location_Data[#Data],2,0)</f>
        <v>Palmdale</v>
      </c>
      <c r="N491" t="str">
        <f>VLOOKUP(D491,[1]!Salespeople_Data[#Data],2,0)</f>
        <v>Joshua Cook</v>
      </c>
      <c r="O491" t="str">
        <f>VLOOKUP(E491,[1]!Customer_Data[#Data],2,0)</f>
        <v>Johnny Ramos</v>
      </c>
      <c r="P491" s="15">
        <f t="shared" si="42"/>
        <v>1</v>
      </c>
      <c r="Q491">
        <f t="shared" si="43"/>
        <v>3</v>
      </c>
      <c r="R491">
        <f t="shared" si="44"/>
        <v>2020</v>
      </c>
    </row>
    <row r="492" spans="1:18" x14ac:dyDescent="0.25">
      <c r="A492" s="2" t="s">
        <v>1090</v>
      </c>
      <c r="B492" s="2" t="s">
        <v>431</v>
      </c>
      <c r="C492" s="2" t="s">
        <v>229</v>
      </c>
      <c r="D492" s="2" t="s">
        <v>87</v>
      </c>
      <c r="E492" s="2" t="s">
        <v>764</v>
      </c>
      <c r="F492" s="3">
        <v>44170</v>
      </c>
      <c r="G492" s="2">
        <v>3</v>
      </c>
      <c r="H492" s="11">
        <f>VLOOKUP(B492,[1]!Product_Data[#Data],4,0)</f>
        <v>290</v>
      </c>
      <c r="I492" s="11">
        <f>VLOOKUP(B492,[1]!Product_Data[#Data],3,0)</f>
        <v>200</v>
      </c>
      <c r="J492" s="11">
        <f t="shared" si="45"/>
        <v>600</v>
      </c>
      <c r="K492" s="11">
        <f t="shared" si="46"/>
        <v>870</v>
      </c>
      <c r="L492" s="11">
        <f t="shared" si="47"/>
        <v>270</v>
      </c>
      <c r="M492" t="str">
        <f>VLOOKUP(C492,[1]!Location_Data[#Data],2,0)</f>
        <v>San Jose</v>
      </c>
      <c r="N492" t="str">
        <f>VLOOKUP(D492,[1]!Salespeople_Data[#Data],2,0)</f>
        <v>Martin Perry</v>
      </c>
      <c r="O492" t="str">
        <f>VLOOKUP(E492,[1]!Customer_Data[#Data],2,0)</f>
        <v>Ronald Bradley</v>
      </c>
      <c r="P492" s="15">
        <f t="shared" si="42"/>
        <v>7</v>
      </c>
      <c r="Q492">
        <f t="shared" si="43"/>
        <v>12</v>
      </c>
      <c r="R492">
        <f t="shared" si="44"/>
        <v>2020</v>
      </c>
    </row>
    <row r="493" spans="1:18" x14ac:dyDescent="0.25">
      <c r="A493" s="4" t="s">
        <v>1091</v>
      </c>
      <c r="B493" s="4" t="s">
        <v>232</v>
      </c>
      <c r="C493" s="4" t="s">
        <v>48</v>
      </c>
      <c r="D493" s="4" t="s">
        <v>159</v>
      </c>
      <c r="E493" s="4" t="s">
        <v>615</v>
      </c>
      <c r="F493" s="5">
        <v>43898</v>
      </c>
      <c r="G493" s="4">
        <v>3</v>
      </c>
      <c r="H493" s="11">
        <f>VLOOKUP(B493,[1]!Product_Data[#Data],4,0)</f>
        <v>1119</v>
      </c>
      <c r="I493" s="11">
        <f>VLOOKUP(B493,[1]!Product_Data[#Data],3,0)</f>
        <v>683</v>
      </c>
      <c r="J493" s="11">
        <f t="shared" si="45"/>
        <v>2049</v>
      </c>
      <c r="K493" s="11">
        <f t="shared" si="46"/>
        <v>3357</v>
      </c>
      <c r="L493" s="11">
        <f t="shared" si="47"/>
        <v>1308</v>
      </c>
      <c r="M493" t="str">
        <f>VLOOKUP(C493,[1]!Location_Data[#Data],2,0)</f>
        <v>Rialto</v>
      </c>
      <c r="N493" t="str">
        <f>VLOOKUP(D493,[1]!Salespeople_Data[#Data],2,0)</f>
        <v>Bobby Russell</v>
      </c>
      <c r="O493" t="str">
        <f>VLOOKUP(E493,[1]!Customer_Data[#Data],2,0)</f>
        <v>Timothy Lawrence</v>
      </c>
      <c r="P493" s="15">
        <f t="shared" si="42"/>
        <v>1</v>
      </c>
      <c r="Q493">
        <f t="shared" si="43"/>
        <v>3</v>
      </c>
      <c r="R493">
        <f t="shared" si="44"/>
        <v>2020</v>
      </c>
    </row>
    <row r="494" spans="1:18" x14ac:dyDescent="0.25">
      <c r="A494" s="2" t="s">
        <v>1092</v>
      </c>
      <c r="B494" s="2" t="s">
        <v>223</v>
      </c>
      <c r="C494" s="2" t="s">
        <v>190</v>
      </c>
      <c r="D494" s="2" t="s">
        <v>49</v>
      </c>
      <c r="E494" s="2" t="s">
        <v>1093</v>
      </c>
      <c r="F494" s="3">
        <v>43930</v>
      </c>
      <c r="G494" s="2">
        <v>4</v>
      </c>
      <c r="H494" s="11">
        <f>VLOOKUP(B494,[1]!Product_Data[#Data],4,0)</f>
        <v>799</v>
      </c>
      <c r="I494" s="11">
        <f>VLOOKUP(B494,[1]!Product_Data[#Data],3,0)</f>
        <v>455</v>
      </c>
      <c r="J494" s="11">
        <f t="shared" si="45"/>
        <v>1820</v>
      </c>
      <c r="K494" s="11">
        <f t="shared" si="46"/>
        <v>3196</v>
      </c>
      <c r="L494" s="11">
        <f t="shared" si="47"/>
        <v>1376</v>
      </c>
      <c r="M494" t="str">
        <f>VLOOKUP(C494,[1]!Location_Data[#Data],2,0)</f>
        <v>Oakland</v>
      </c>
      <c r="N494" t="str">
        <f>VLOOKUP(D494,[1]!Salespeople_Data[#Data],2,0)</f>
        <v>Walter Cook</v>
      </c>
      <c r="O494" t="str">
        <f>VLOOKUP(E494,[1]!Customer_Data[#Data],2,0)</f>
        <v>Victor Marshall</v>
      </c>
      <c r="P494" s="15">
        <f t="shared" si="42"/>
        <v>5</v>
      </c>
      <c r="Q494">
        <f t="shared" si="43"/>
        <v>4</v>
      </c>
      <c r="R494">
        <f t="shared" si="44"/>
        <v>2020</v>
      </c>
    </row>
    <row r="495" spans="1:18" x14ac:dyDescent="0.25">
      <c r="A495" s="4" t="s">
        <v>1094</v>
      </c>
      <c r="B495" s="4" t="s">
        <v>389</v>
      </c>
      <c r="C495" s="4" t="s">
        <v>34</v>
      </c>
      <c r="D495" s="4" t="s">
        <v>71</v>
      </c>
      <c r="E495" s="4" t="s">
        <v>681</v>
      </c>
      <c r="F495" s="5">
        <v>44024</v>
      </c>
      <c r="G495" s="4">
        <v>1</v>
      </c>
      <c r="H495" s="11">
        <f>VLOOKUP(B495,[1]!Product_Data[#Data],4,0)</f>
        <v>1367</v>
      </c>
      <c r="I495" s="11">
        <f>VLOOKUP(B495,[1]!Product_Data[#Data],3,0)</f>
        <v>984</v>
      </c>
      <c r="J495" s="11">
        <f t="shared" si="45"/>
        <v>984</v>
      </c>
      <c r="K495" s="11">
        <f t="shared" si="46"/>
        <v>1367</v>
      </c>
      <c r="L495" s="11">
        <f t="shared" si="47"/>
        <v>383</v>
      </c>
      <c r="M495" t="str">
        <f>VLOOKUP(C495,[1]!Location_Data[#Data],2,0)</f>
        <v>Inglewood</v>
      </c>
      <c r="N495" t="str">
        <f>VLOOKUP(D495,[1]!Salespeople_Data[#Data],2,0)</f>
        <v>Gary Rodriguez</v>
      </c>
      <c r="O495" t="str">
        <f>VLOOKUP(E495,[1]!Customer_Data[#Data],2,0)</f>
        <v>Benjamin Jacobs</v>
      </c>
      <c r="P495" s="15">
        <f t="shared" si="42"/>
        <v>1</v>
      </c>
      <c r="Q495">
        <f t="shared" si="43"/>
        <v>7</v>
      </c>
      <c r="R495">
        <f t="shared" si="44"/>
        <v>2020</v>
      </c>
    </row>
    <row r="496" spans="1:18" x14ac:dyDescent="0.25">
      <c r="A496" s="2" t="s">
        <v>1095</v>
      </c>
      <c r="B496" s="2" t="s">
        <v>361</v>
      </c>
      <c r="C496" s="2" t="s">
        <v>242</v>
      </c>
      <c r="D496" s="2" t="s">
        <v>25</v>
      </c>
      <c r="E496" s="2" t="s">
        <v>1096</v>
      </c>
      <c r="F496" s="3">
        <v>44104</v>
      </c>
      <c r="G496" s="2">
        <v>4</v>
      </c>
      <c r="H496" s="11">
        <f>VLOOKUP(B496,[1]!Product_Data[#Data],4,0)</f>
        <v>1338</v>
      </c>
      <c r="I496" s="11">
        <f>VLOOKUP(B496,[1]!Product_Data[#Data],3,0)</f>
        <v>682</v>
      </c>
      <c r="J496" s="11">
        <f t="shared" si="45"/>
        <v>2728</v>
      </c>
      <c r="K496" s="11">
        <f t="shared" si="46"/>
        <v>5352</v>
      </c>
      <c r="L496" s="11">
        <f t="shared" si="47"/>
        <v>2624</v>
      </c>
      <c r="M496" t="str">
        <f>VLOOKUP(C496,[1]!Location_Data[#Data],2,0)</f>
        <v>Downey</v>
      </c>
      <c r="N496" t="str">
        <f>VLOOKUP(D496,[1]!Salespeople_Data[#Data],2,0)</f>
        <v>Brian Davis</v>
      </c>
      <c r="O496" t="str">
        <f>VLOOKUP(E496,[1]!Customer_Data[#Data],2,0)</f>
        <v>Craig Wright</v>
      </c>
      <c r="P496" s="15">
        <f t="shared" si="42"/>
        <v>4</v>
      </c>
      <c r="Q496">
        <f t="shared" si="43"/>
        <v>9</v>
      </c>
      <c r="R496">
        <f t="shared" si="44"/>
        <v>2020</v>
      </c>
    </row>
    <row r="497" spans="1:18" x14ac:dyDescent="0.25">
      <c r="A497" s="4" t="s">
        <v>1097</v>
      </c>
      <c r="B497" s="4" t="s">
        <v>13</v>
      </c>
      <c r="C497" s="4" t="s">
        <v>253</v>
      </c>
      <c r="D497" s="4" t="s">
        <v>170</v>
      </c>
      <c r="E497" s="4" t="s">
        <v>1098</v>
      </c>
      <c r="F497" s="5">
        <v>44142</v>
      </c>
      <c r="G497" s="4">
        <v>3</v>
      </c>
      <c r="H497" s="11">
        <f>VLOOKUP(B497,[1]!Product_Data[#Data],4,0)</f>
        <v>1022</v>
      </c>
      <c r="I497" s="11">
        <f>VLOOKUP(B497,[1]!Product_Data[#Data],3,0)</f>
        <v>818</v>
      </c>
      <c r="J497" s="11">
        <f t="shared" si="45"/>
        <v>2454</v>
      </c>
      <c r="K497" s="11">
        <f t="shared" si="46"/>
        <v>3066</v>
      </c>
      <c r="L497" s="11">
        <f t="shared" si="47"/>
        <v>612</v>
      </c>
      <c r="M497" t="str">
        <f>VLOOKUP(C497,[1]!Location_Data[#Data],2,0)</f>
        <v>Bakersfield</v>
      </c>
      <c r="N497" t="str">
        <f>VLOOKUP(D497,[1]!Salespeople_Data[#Data],2,0)</f>
        <v>Sean Miller</v>
      </c>
      <c r="O497" t="str">
        <f>VLOOKUP(E497,[1]!Customer_Data[#Data],2,0)</f>
        <v>Jeremy Allen</v>
      </c>
      <c r="P497" s="15">
        <f t="shared" si="42"/>
        <v>7</v>
      </c>
      <c r="Q497">
        <f t="shared" si="43"/>
        <v>11</v>
      </c>
      <c r="R497">
        <f t="shared" si="44"/>
        <v>2020</v>
      </c>
    </row>
    <row r="498" spans="1:18" x14ac:dyDescent="0.25">
      <c r="A498" s="2" t="s">
        <v>1099</v>
      </c>
      <c r="B498" s="2" t="s">
        <v>652</v>
      </c>
      <c r="C498" s="2" t="s">
        <v>302</v>
      </c>
      <c r="D498" s="2" t="s">
        <v>126</v>
      </c>
      <c r="E498" s="2" t="s">
        <v>967</v>
      </c>
      <c r="F498" s="3">
        <v>44071</v>
      </c>
      <c r="G498" s="2">
        <v>1</v>
      </c>
      <c r="H498" s="11">
        <f>VLOOKUP(B498,[1]!Product_Data[#Data],4,0)</f>
        <v>217</v>
      </c>
      <c r="I498" s="11">
        <f>VLOOKUP(B498,[1]!Product_Data[#Data],3,0)</f>
        <v>171</v>
      </c>
      <c r="J498" s="11">
        <f t="shared" si="45"/>
        <v>171</v>
      </c>
      <c r="K498" s="11">
        <f t="shared" si="46"/>
        <v>217</v>
      </c>
      <c r="L498" s="11">
        <f t="shared" si="47"/>
        <v>46</v>
      </c>
      <c r="M498" t="str">
        <f>VLOOKUP(C498,[1]!Location_Data[#Data],2,0)</f>
        <v>Santa Rosa</v>
      </c>
      <c r="N498" t="str">
        <f>VLOOKUP(D498,[1]!Salespeople_Data[#Data],2,0)</f>
        <v>Larry Castillo</v>
      </c>
      <c r="O498" t="str">
        <f>VLOOKUP(E498,[1]!Customer_Data[#Data],2,0)</f>
        <v>Ronald Anderson</v>
      </c>
      <c r="P498" s="15">
        <f t="shared" si="42"/>
        <v>6</v>
      </c>
      <c r="Q498">
        <f t="shared" si="43"/>
        <v>8</v>
      </c>
      <c r="R498">
        <f t="shared" si="44"/>
        <v>2020</v>
      </c>
    </row>
    <row r="499" spans="1:18" x14ac:dyDescent="0.25">
      <c r="A499" s="4" t="s">
        <v>1100</v>
      </c>
      <c r="B499" s="4" t="s">
        <v>389</v>
      </c>
      <c r="C499" s="4" t="s">
        <v>570</v>
      </c>
      <c r="D499" s="4" t="s">
        <v>250</v>
      </c>
      <c r="E499" s="4" t="s">
        <v>314</v>
      </c>
      <c r="F499" s="5">
        <v>43869</v>
      </c>
      <c r="G499" s="4">
        <v>2</v>
      </c>
      <c r="H499" s="11">
        <f>VLOOKUP(B499,[1]!Product_Data[#Data],4,0)</f>
        <v>1367</v>
      </c>
      <c r="I499" s="11">
        <f>VLOOKUP(B499,[1]!Product_Data[#Data],3,0)</f>
        <v>984</v>
      </c>
      <c r="J499" s="11">
        <f t="shared" si="45"/>
        <v>1968</v>
      </c>
      <c r="K499" s="11">
        <f t="shared" si="46"/>
        <v>2734</v>
      </c>
      <c r="L499" s="11">
        <f t="shared" si="47"/>
        <v>766</v>
      </c>
      <c r="M499" t="str">
        <f>VLOOKUP(C499,[1]!Location_Data[#Data],2,0)</f>
        <v>Fresno</v>
      </c>
      <c r="N499" t="str">
        <f>VLOOKUP(D499,[1]!Salespeople_Data[#Data],2,0)</f>
        <v>Martin Carr</v>
      </c>
      <c r="O499" t="str">
        <f>VLOOKUP(E499,[1]!Customer_Data[#Data],2,0)</f>
        <v>Dennis Morris</v>
      </c>
      <c r="P499" s="15">
        <f t="shared" si="42"/>
        <v>7</v>
      </c>
      <c r="Q499">
        <f t="shared" si="43"/>
        <v>2</v>
      </c>
      <c r="R499">
        <f t="shared" si="44"/>
        <v>2020</v>
      </c>
    </row>
    <row r="500" spans="1:18" x14ac:dyDescent="0.25">
      <c r="A500" s="2" t="s">
        <v>1101</v>
      </c>
      <c r="B500" s="2" t="s">
        <v>228</v>
      </c>
      <c r="C500" s="2" t="s">
        <v>39</v>
      </c>
      <c r="D500" s="2" t="s">
        <v>250</v>
      </c>
      <c r="E500" s="2" t="s">
        <v>1102</v>
      </c>
      <c r="F500" s="3">
        <v>44012</v>
      </c>
      <c r="G500" s="2">
        <v>3</v>
      </c>
      <c r="H500" s="11">
        <f>VLOOKUP(B500,[1]!Product_Data[#Data],4,0)</f>
        <v>1862</v>
      </c>
      <c r="I500" s="11">
        <f>VLOOKUP(B500,[1]!Product_Data[#Data],3,0)</f>
        <v>1173</v>
      </c>
      <c r="J500" s="11">
        <f t="shared" si="45"/>
        <v>3519</v>
      </c>
      <c r="K500" s="11">
        <f t="shared" si="46"/>
        <v>5586</v>
      </c>
      <c r="L500" s="11">
        <f t="shared" si="47"/>
        <v>2067</v>
      </c>
      <c r="M500" t="str">
        <f>VLOOKUP(C500,[1]!Location_Data[#Data],2,0)</f>
        <v>Oceanside</v>
      </c>
      <c r="N500" t="str">
        <f>VLOOKUP(D500,[1]!Salespeople_Data[#Data],2,0)</f>
        <v>Martin Carr</v>
      </c>
      <c r="O500" t="str">
        <f>VLOOKUP(E500,[1]!Customer_Data[#Data],2,0)</f>
        <v>Brian Taylor</v>
      </c>
      <c r="P500" s="15">
        <f t="shared" si="42"/>
        <v>3</v>
      </c>
      <c r="Q500">
        <f t="shared" si="43"/>
        <v>6</v>
      </c>
      <c r="R500">
        <f t="shared" si="44"/>
        <v>2020</v>
      </c>
    </row>
    <row r="501" spans="1:18" x14ac:dyDescent="0.25">
      <c r="A501" s="4" t="s">
        <v>1103</v>
      </c>
      <c r="B501" s="4" t="s">
        <v>38</v>
      </c>
      <c r="C501" s="4" t="s">
        <v>519</v>
      </c>
      <c r="D501" s="4" t="s">
        <v>216</v>
      </c>
      <c r="E501" s="4" t="s">
        <v>1104</v>
      </c>
      <c r="F501" s="5">
        <v>43909</v>
      </c>
      <c r="G501" s="4">
        <v>1</v>
      </c>
      <c r="H501" s="11">
        <f>VLOOKUP(B501,[1]!Product_Data[#Data],4,0)</f>
        <v>2283</v>
      </c>
      <c r="I501" s="11">
        <f>VLOOKUP(B501,[1]!Product_Data[#Data],3,0)</f>
        <v>1484</v>
      </c>
      <c r="J501" s="11">
        <f t="shared" si="45"/>
        <v>1484</v>
      </c>
      <c r="K501" s="11">
        <f t="shared" si="46"/>
        <v>2283</v>
      </c>
      <c r="L501" s="11">
        <f t="shared" si="47"/>
        <v>799</v>
      </c>
      <c r="M501" t="str">
        <f>VLOOKUP(C501,[1]!Location_Data[#Data],2,0)</f>
        <v>Anaheim</v>
      </c>
      <c r="N501" t="str">
        <f>VLOOKUP(D501,[1]!Salespeople_Data[#Data],2,0)</f>
        <v>Ernest Wagner</v>
      </c>
      <c r="O501" t="str">
        <f>VLOOKUP(E501,[1]!Customer_Data[#Data],2,0)</f>
        <v>Roger Price</v>
      </c>
      <c r="P501" s="15">
        <f t="shared" si="42"/>
        <v>5</v>
      </c>
      <c r="Q501">
        <f t="shared" si="43"/>
        <v>3</v>
      </c>
      <c r="R501">
        <f t="shared" si="44"/>
        <v>2020</v>
      </c>
    </row>
    <row r="502" spans="1:18" x14ac:dyDescent="0.25">
      <c r="A502" s="2" t="s">
        <v>1105</v>
      </c>
      <c r="B502" s="2" t="s">
        <v>400</v>
      </c>
      <c r="C502" s="2" t="s">
        <v>169</v>
      </c>
      <c r="D502" s="2" t="s">
        <v>96</v>
      </c>
      <c r="E502" s="2" t="s">
        <v>1106</v>
      </c>
      <c r="F502" s="3">
        <v>44004</v>
      </c>
      <c r="G502" s="2">
        <v>3</v>
      </c>
      <c r="H502" s="11">
        <f>VLOOKUP(B502,[1]!Product_Data[#Data],4,0)</f>
        <v>886</v>
      </c>
      <c r="I502" s="11">
        <f>VLOOKUP(B502,[1]!Product_Data[#Data],3,0)</f>
        <v>478</v>
      </c>
      <c r="J502" s="11">
        <f t="shared" si="45"/>
        <v>1434</v>
      </c>
      <c r="K502" s="11">
        <f t="shared" si="46"/>
        <v>2658</v>
      </c>
      <c r="L502" s="11">
        <f t="shared" si="47"/>
        <v>1224</v>
      </c>
      <c r="M502" t="str">
        <f>VLOOKUP(C502,[1]!Location_Data[#Data],2,0)</f>
        <v>Vista</v>
      </c>
      <c r="N502" t="str">
        <f>VLOOKUP(D502,[1]!Salespeople_Data[#Data],2,0)</f>
        <v>Brian Thomas</v>
      </c>
      <c r="O502" t="str">
        <f>VLOOKUP(E502,[1]!Customer_Data[#Data],2,0)</f>
        <v>Arthur Reid</v>
      </c>
      <c r="P502" s="15">
        <f t="shared" si="42"/>
        <v>2</v>
      </c>
      <c r="Q502">
        <f t="shared" si="43"/>
        <v>6</v>
      </c>
      <c r="R502">
        <f t="shared" si="44"/>
        <v>2020</v>
      </c>
    </row>
    <row r="503" spans="1:18" x14ac:dyDescent="0.25">
      <c r="A503" s="4" t="s">
        <v>1107</v>
      </c>
      <c r="B503" s="4" t="s">
        <v>28</v>
      </c>
      <c r="C503" s="4" t="s">
        <v>156</v>
      </c>
      <c r="D503" s="4" t="s">
        <v>178</v>
      </c>
      <c r="E503" s="4" t="s">
        <v>784</v>
      </c>
      <c r="F503" s="5">
        <v>44047</v>
      </c>
      <c r="G503" s="4">
        <v>4</v>
      </c>
      <c r="H503" s="11">
        <f>VLOOKUP(B503,[1]!Product_Data[#Data],4,0)</f>
        <v>684</v>
      </c>
      <c r="I503" s="11">
        <f>VLOOKUP(B503,[1]!Product_Data[#Data],3,0)</f>
        <v>561</v>
      </c>
      <c r="J503" s="11">
        <f t="shared" si="45"/>
        <v>2244</v>
      </c>
      <c r="K503" s="11">
        <f t="shared" si="46"/>
        <v>2736</v>
      </c>
      <c r="L503" s="11">
        <f t="shared" si="47"/>
        <v>492</v>
      </c>
      <c r="M503" t="str">
        <f>VLOOKUP(C503,[1]!Location_Data[#Data],2,0)</f>
        <v>Sacramento</v>
      </c>
      <c r="N503" t="str">
        <f>VLOOKUP(D503,[1]!Salespeople_Data[#Data],2,0)</f>
        <v>Joshua Taylor</v>
      </c>
      <c r="O503" t="str">
        <f>VLOOKUP(E503,[1]!Customer_Data[#Data],2,0)</f>
        <v>Terry Morris</v>
      </c>
      <c r="P503" s="15">
        <f t="shared" si="42"/>
        <v>3</v>
      </c>
      <c r="Q503">
        <f t="shared" si="43"/>
        <v>8</v>
      </c>
      <c r="R503">
        <f t="shared" si="44"/>
        <v>2020</v>
      </c>
    </row>
    <row r="504" spans="1:18" x14ac:dyDescent="0.25">
      <c r="A504" s="2" t="s">
        <v>1108</v>
      </c>
      <c r="B504" s="2" t="s">
        <v>421</v>
      </c>
      <c r="C504" s="2" t="s">
        <v>316</v>
      </c>
      <c r="D504" s="2" t="s">
        <v>239</v>
      </c>
      <c r="E504" s="2" t="s">
        <v>1109</v>
      </c>
      <c r="F504" s="3">
        <v>43846</v>
      </c>
      <c r="G504" s="2">
        <v>4</v>
      </c>
      <c r="H504" s="11">
        <f>VLOOKUP(B504,[1]!Product_Data[#Data],4,0)</f>
        <v>826</v>
      </c>
      <c r="I504" s="11">
        <f>VLOOKUP(B504,[1]!Product_Data[#Data],3,0)</f>
        <v>562</v>
      </c>
      <c r="J504" s="11">
        <f t="shared" si="45"/>
        <v>2248</v>
      </c>
      <c r="K504" s="11">
        <f t="shared" si="46"/>
        <v>3304</v>
      </c>
      <c r="L504" s="11">
        <f t="shared" si="47"/>
        <v>1056</v>
      </c>
      <c r="M504" t="str">
        <f>VLOOKUP(C504,[1]!Location_Data[#Data],2,0)</f>
        <v>East Los Angeles</v>
      </c>
      <c r="N504" t="str">
        <f>VLOOKUP(D504,[1]!Salespeople_Data[#Data],2,0)</f>
        <v>John Reyes</v>
      </c>
      <c r="O504" t="str">
        <f>VLOOKUP(E504,[1]!Customer_Data[#Data],2,0)</f>
        <v>Daniel Fernandez</v>
      </c>
      <c r="P504" s="15">
        <f t="shared" si="42"/>
        <v>5</v>
      </c>
      <c r="Q504">
        <f t="shared" si="43"/>
        <v>1</v>
      </c>
      <c r="R504">
        <f t="shared" si="44"/>
        <v>2020</v>
      </c>
    </row>
    <row r="505" spans="1:18" x14ac:dyDescent="0.25">
      <c r="A505" s="4" t="s">
        <v>1110</v>
      </c>
      <c r="B505" s="4" t="s">
        <v>626</v>
      </c>
      <c r="C505" s="4" t="s">
        <v>392</v>
      </c>
      <c r="D505" s="4" t="s">
        <v>159</v>
      </c>
      <c r="E505" s="4" t="s">
        <v>1111</v>
      </c>
      <c r="F505" s="5">
        <v>43869</v>
      </c>
      <c r="G505" s="4">
        <v>3</v>
      </c>
      <c r="H505" s="11">
        <f>VLOOKUP(B505,[1]!Product_Data[#Data],4,0)</f>
        <v>584</v>
      </c>
      <c r="I505" s="11">
        <f>VLOOKUP(B505,[1]!Product_Data[#Data],3,0)</f>
        <v>420</v>
      </c>
      <c r="J505" s="11">
        <f t="shared" si="45"/>
        <v>1260</v>
      </c>
      <c r="K505" s="11">
        <f t="shared" si="46"/>
        <v>1752</v>
      </c>
      <c r="L505" s="11">
        <f t="shared" si="47"/>
        <v>492</v>
      </c>
      <c r="M505" t="str">
        <f>VLOOKUP(C505,[1]!Location_Data[#Data],2,0)</f>
        <v>Visalia</v>
      </c>
      <c r="N505" t="str">
        <f>VLOOKUP(D505,[1]!Salespeople_Data[#Data],2,0)</f>
        <v>Bobby Russell</v>
      </c>
      <c r="O505" t="str">
        <f>VLOOKUP(E505,[1]!Customer_Data[#Data],2,0)</f>
        <v>Benjamin Carpenter</v>
      </c>
      <c r="P505" s="15">
        <f t="shared" si="42"/>
        <v>7</v>
      </c>
      <c r="Q505">
        <f t="shared" si="43"/>
        <v>2</v>
      </c>
      <c r="R505">
        <f t="shared" si="44"/>
        <v>2020</v>
      </c>
    </row>
    <row r="506" spans="1:18" x14ac:dyDescent="0.25">
      <c r="A506" s="2" t="s">
        <v>1112</v>
      </c>
      <c r="B506" s="2" t="s">
        <v>23</v>
      </c>
      <c r="C506" s="2" t="s">
        <v>204</v>
      </c>
      <c r="D506" s="2" t="s">
        <v>308</v>
      </c>
      <c r="E506" s="2" t="s">
        <v>781</v>
      </c>
      <c r="F506" s="3">
        <v>43947</v>
      </c>
      <c r="G506" s="2">
        <v>1</v>
      </c>
      <c r="H506" s="11">
        <f>VLOOKUP(B506,[1]!Product_Data[#Data],4,0)</f>
        <v>1052</v>
      </c>
      <c r="I506" s="11">
        <f>VLOOKUP(B506,[1]!Product_Data[#Data],3,0)</f>
        <v>589</v>
      </c>
      <c r="J506" s="11">
        <f t="shared" si="45"/>
        <v>589</v>
      </c>
      <c r="K506" s="11">
        <f t="shared" si="46"/>
        <v>1052</v>
      </c>
      <c r="L506" s="11">
        <f t="shared" si="47"/>
        <v>463</v>
      </c>
      <c r="M506" t="str">
        <f>VLOOKUP(C506,[1]!Location_Data[#Data],2,0)</f>
        <v>Corona</v>
      </c>
      <c r="N506" t="str">
        <f>VLOOKUP(D506,[1]!Salespeople_Data[#Data],2,0)</f>
        <v>Fred Robertson</v>
      </c>
      <c r="O506" t="str">
        <f>VLOOKUP(E506,[1]!Customer_Data[#Data],2,0)</f>
        <v>Kenneth Simpson</v>
      </c>
      <c r="P506" s="15">
        <f t="shared" si="42"/>
        <v>1</v>
      </c>
      <c r="Q506">
        <f t="shared" si="43"/>
        <v>4</v>
      </c>
      <c r="R506">
        <f t="shared" si="44"/>
        <v>2020</v>
      </c>
    </row>
    <row r="507" spans="1:18" x14ac:dyDescent="0.25">
      <c r="A507" s="4" t="s">
        <v>1113</v>
      </c>
      <c r="B507" s="4" t="s">
        <v>666</v>
      </c>
      <c r="C507" s="4" t="s">
        <v>105</v>
      </c>
      <c r="D507" s="4" t="s">
        <v>53</v>
      </c>
      <c r="E507" s="4" t="s">
        <v>1114</v>
      </c>
      <c r="F507" s="5">
        <v>44194</v>
      </c>
      <c r="G507" s="4">
        <v>2</v>
      </c>
      <c r="H507" s="11">
        <f>VLOOKUP(B507,[1]!Product_Data[#Data],4,0)</f>
        <v>2241</v>
      </c>
      <c r="I507" s="11">
        <f>VLOOKUP(B507,[1]!Product_Data[#Data],3,0)</f>
        <v>1367</v>
      </c>
      <c r="J507" s="11">
        <f t="shared" si="45"/>
        <v>2734</v>
      </c>
      <c r="K507" s="11">
        <f t="shared" si="46"/>
        <v>4482</v>
      </c>
      <c r="L507" s="11">
        <f t="shared" si="47"/>
        <v>1748</v>
      </c>
      <c r="M507" t="str">
        <f>VLOOKUP(C507,[1]!Location_Data[#Data],2,0)</f>
        <v>Daly City</v>
      </c>
      <c r="N507" t="str">
        <f>VLOOKUP(D507,[1]!Salespeople_Data[#Data],2,0)</f>
        <v>Scott Mason</v>
      </c>
      <c r="O507" t="str">
        <f>VLOOKUP(E507,[1]!Customer_Data[#Data],2,0)</f>
        <v>Patrick Brown</v>
      </c>
      <c r="P507" s="15">
        <f t="shared" si="42"/>
        <v>3</v>
      </c>
      <c r="Q507">
        <f t="shared" si="43"/>
        <v>12</v>
      </c>
      <c r="R507">
        <f t="shared" si="44"/>
        <v>2020</v>
      </c>
    </row>
    <row r="508" spans="1:18" x14ac:dyDescent="0.25">
      <c r="A508" s="2" t="s">
        <v>1115</v>
      </c>
      <c r="B508" s="2" t="s">
        <v>267</v>
      </c>
      <c r="C508" s="2" t="s">
        <v>253</v>
      </c>
      <c r="D508" s="2" t="s">
        <v>91</v>
      </c>
      <c r="E508" s="2" t="s">
        <v>1116</v>
      </c>
      <c r="F508" s="3">
        <v>43949</v>
      </c>
      <c r="G508" s="2">
        <v>1</v>
      </c>
      <c r="H508" s="11">
        <f>VLOOKUP(B508,[1]!Product_Data[#Data],4,0)</f>
        <v>400</v>
      </c>
      <c r="I508" s="11">
        <f>VLOOKUP(B508,[1]!Product_Data[#Data],3,0)</f>
        <v>208</v>
      </c>
      <c r="J508" s="11">
        <f t="shared" si="45"/>
        <v>208</v>
      </c>
      <c r="K508" s="11">
        <f t="shared" si="46"/>
        <v>400</v>
      </c>
      <c r="L508" s="11">
        <f t="shared" si="47"/>
        <v>192</v>
      </c>
      <c r="M508" t="str">
        <f>VLOOKUP(C508,[1]!Location_Data[#Data],2,0)</f>
        <v>Bakersfield</v>
      </c>
      <c r="N508" t="str">
        <f>VLOOKUP(D508,[1]!Salespeople_Data[#Data],2,0)</f>
        <v>Howard Gardner</v>
      </c>
      <c r="O508" t="str">
        <f>VLOOKUP(E508,[1]!Customer_Data[#Data],2,0)</f>
        <v>Christopher Kim</v>
      </c>
      <c r="P508" s="15">
        <f t="shared" si="42"/>
        <v>3</v>
      </c>
      <c r="Q508">
        <f t="shared" si="43"/>
        <v>4</v>
      </c>
      <c r="R508">
        <f t="shared" si="44"/>
        <v>2020</v>
      </c>
    </row>
    <row r="509" spans="1:18" x14ac:dyDescent="0.25">
      <c r="A509" s="4" t="s">
        <v>1117</v>
      </c>
      <c r="B509" s="4" t="s">
        <v>232</v>
      </c>
      <c r="C509" s="4" t="s">
        <v>490</v>
      </c>
      <c r="D509" s="4" t="s">
        <v>264</v>
      </c>
      <c r="E509" s="4" t="s">
        <v>1118</v>
      </c>
      <c r="F509" s="5">
        <v>44013</v>
      </c>
      <c r="G509" s="4">
        <v>2</v>
      </c>
      <c r="H509" s="11">
        <f>VLOOKUP(B509,[1]!Product_Data[#Data],4,0)</f>
        <v>1119</v>
      </c>
      <c r="I509" s="11">
        <f>VLOOKUP(B509,[1]!Product_Data[#Data],3,0)</f>
        <v>683</v>
      </c>
      <c r="J509" s="11">
        <f t="shared" si="45"/>
        <v>1366</v>
      </c>
      <c r="K509" s="11">
        <f t="shared" si="46"/>
        <v>2238</v>
      </c>
      <c r="L509" s="11">
        <f t="shared" si="47"/>
        <v>872</v>
      </c>
      <c r="M509" t="str">
        <f>VLOOKUP(C509,[1]!Location_Data[#Data],2,0)</f>
        <v>Temecula</v>
      </c>
      <c r="N509" t="str">
        <f>VLOOKUP(D509,[1]!Salespeople_Data[#Data],2,0)</f>
        <v>Ernest Wheeler</v>
      </c>
      <c r="O509" t="str">
        <f>VLOOKUP(E509,[1]!Customer_Data[#Data],2,0)</f>
        <v>Willie Day</v>
      </c>
      <c r="P509" s="15">
        <f t="shared" si="42"/>
        <v>4</v>
      </c>
      <c r="Q509">
        <f t="shared" si="43"/>
        <v>7</v>
      </c>
      <c r="R509">
        <f t="shared" si="44"/>
        <v>2020</v>
      </c>
    </row>
    <row r="510" spans="1:18" x14ac:dyDescent="0.25">
      <c r="A510" s="2" t="s">
        <v>1119</v>
      </c>
      <c r="B510" s="2" t="s">
        <v>652</v>
      </c>
      <c r="C510" s="2" t="s">
        <v>469</v>
      </c>
      <c r="D510" s="2" t="s">
        <v>239</v>
      </c>
      <c r="E510" s="2" t="s">
        <v>1120</v>
      </c>
      <c r="F510" s="3">
        <v>44091</v>
      </c>
      <c r="G510" s="2">
        <v>4</v>
      </c>
      <c r="H510" s="11">
        <f>VLOOKUP(B510,[1]!Product_Data[#Data],4,0)</f>
        <v>217</v>
      </c>
      <c r="I510" s="11">
        <f>VLOOKUP(B510,[1]!Product_Data[#Data],3,0)</f>
        <v>171</v>
      </c>
      <c r="J510" s="11">
        <f t="shared" si="45"/>
        <v>684</v>
      </c>
      <c r="K510" s="11">
        <f t="shared" si="46"/>
        <v>868</v>
      </c>
      <c r="L510" s="11">
        <f t="shared" si="47"/>
        <v>184</v>
      </c>
      <c r="M510" t="str">
        <f>VLOOKUP(C510,[1]!Location_Data[#Data],2,0)</f>
        <v>Escondido</v>
      </c>
      <c r="N510" t="str">
        <f>VLOOKUP(D510,[1]!Salespeople_Data[#Data],2,0)</f>
        <v>John Reyes</v>
      </c>
      <c r="O510" t="str">
        <f>VLOOKUP(E510,[1]!Customer_Data[#Data],2,0)</f>
        <v>Fred Russell</v>
      </c>
      <c r="P510" s="15">
        <f t="shared" si="42"/>
        <v>5</v>
      </c>
      <c r="Q510">
        <f t="shared" si="43"/>
        <v>9</v>
      </c>
      <c r="R510">
        <f t="shared" si="44"/>
        <v>2020</v>
      </c>
    </row>
    <row r="511" spans="1:18" x14ac:dyDescent="0.25">
      <c r="A511" s="4" t="s">
        <v>1121</v>
      </c>
      <c r="B511" s="4" t="s">
        <v>235</v>
      </c>
      <c r="C511" s="4" t="s">
        <v>215</v>
      </c>
      <c r="D511" s="4" t="s">
        <v>116</v>
      </c>
      <c r="E511" s="4" t="s">
        <v>1122</v>
      </c>
      <c r="F511" s="5">
        <v>43844</v>
      </c>
      <c r="G511" s="4">
        <v>1</v>
      </c>
      <c r="H511" s="11">
        <f>VLOOKUP(B511,[1]!Product_Data[#Data],4,0)</f>
        <v>1887</v>
      </c>
      <c r="I511" s="11">
        <f>VLOOKUP(B511,[1]!Product_Data[#Data],3,0)</f>
        <v>1378</v>
      </c>
      <c r="J511" s="11">
        <f t="shared" si="45"/>
        <v>1378</v>
      </c>
      <c r="K511" s="11">
        <f t="shared" si="46"/>
        <v>1887</v>
      </c>
      <c r="L511" s="11">
        <f t="shared" si="47"/>
        <v>509</v>
      </c>
      <c r="M511" t="str">
        <f>VLOOKUP(C511,[1]!Location_Data[#Data],2,0)</f>
        <v>El Cajon</v>
      </c>
      <c r="N511" t="str">
        <f>VLOOKUP(D511,[1]!Salespeople_Data[#Data],2,0)</f>
        <v>Roger Ramos</v>
      </c>
      <c r="O511" t="str">
        <f>VLOOKUP(E511,[1]!Customer_Data[#Data],2,0)</f>
        <v>Douglas Robinson</v>
      </c>
      <c r="P511" s="15">
        <f t="shared" si="42"/>
        <v>3</v>
      </c>
      <c r="Q511">
        <f t="shared" si="43"/>
        <v>1</v>
      </c>
      <c r="R511">
        <f t="shared" si="44"/>
        <v>2020</v>
      </c>
    </row>
    <row r="512" spans="1:18" x14ac:dyDescent="0.25">
      <c r="A512" s="2" t="s">
        <v>1123</v>
      </c>
      <c r="B512" s="2" t="s">
        <v>348</v>
      </c>
      <c r="C512" s="2" t="s">
        <v>70</v>
      </c>
      <c r="D512" s="2" t="s">
        <v>15</v>
      </c>
      <c r="E512" s="2" t="s">
        <v>1032</v>
      </c>
      <c r="F512" s="3">
        <v>44117</v>
      </c>
      <c r="G512" s="2">
        <v>1</v>
      </c>
      <c r="H512" s="11">
        <f>VLOOKUP(B512,[1]!Product_Data[#Data],4,0)</f>
        <v>603</v>
      </c>
      <c r="I512" s="11">
        <f>VLOOKUP(B512,[1]!Product_Data[#Data],3,0)</f>
        <v>416</v>
      </c>
      <c r="J512" s="11">
        <f t="shared" si="45"/>
        <v>416</v>
      </c>
      <c r="K512" s="11">
        <f t="shared" si="46"/>
        <v>603</v>
      </c>
      <c r="L512" s="11">
        <f t="shared" si="47"/>
        <v>187</v>
      </c>
      <c r="M512" t="str">
        <f>VLOOKUP(C512,[1]!Location_Data[#Data],2,0)</f>
        <v>Clovis</v>
      </c>
      <c r="N512" t="str">
        <f>VLOOKUP(D512,[1]!Salespeople_Data[#Data],2,0)</f>
        <v>Ryan Butler</v>
      </c>
      <c r="O512" t="str">
        <f>VLOOKUP(E512,[1]!Customer_Data[#Data],2,0)</f>
        <v>Sean Alexander</v>
      </c>
      <c r="P512" s="15">
        <f t="shared" si="42"/>
        <v>3</v>
      </c>
      <c r="Q512">
        <f t="shared" si="43"/>
        <v>10</v>
      </c>
      <c r="R512">
        <f t="shared" si="44"/>
        <v>2020</v>
      </c>
    </row>
    <row r="513" spans="1:18" x14ac:dyDescent="0.25">
      <c r="A513" s="4" t="s">
        <v>1124</v>
      </c>
      <c r="B513" s="4" t="s">
        <v>177</v>
      </c>
      <c r="C513" s="4" t="s">
        <v>48</v>
      </c>
      <c r="D513" s="4" t="s">
        <v>216</v>
      </c>
      <c r="E513" s="4" t="s">
        <v>502</v>
      </c>
      <c r="F513" s="5">
        <v>43928</v>
      </c>
      <c r="G513" s="4">
        <v>2</v>
      </c>
      <c r="H513" s="11">
        <f>VLOOKUP(B513,[1]!Product_Data[#Data],4,0)</f>
        <v>2497</v>
      </c>
      <c r="I513" s="11">
        <f>VLOOKUP(B513,[1]!Product_Data[#Data],3,0)</f>
        <v>1473</v>
      </c>
      <c r="J513" s="11">
        <f t="shared" si="45"/>
        <v>2946</v>
      </c>
      <c r="K513" s="11">
        <f t="shared" si="46"/>
        <v>4994</v>
      </c>
      <c r="L513" s="11">
        <f t="shared" si="47"/>
        <v>2048</v>
      </c>
      <c r="M513" t="str">
        <f>VLOOKUP(C513,[1]!Location_Data[#Data],2,0)</f>
        <v>Rialto</v>
      </c>
      <c r="N513" t="str">
        <f>VLOOKUP(D513,[1]!Salespeople_Data[#Data],2,0)</f>
        <v>Ernest Wagner</v>
      </c>
      <c r="O513" t="str">
        <f>VLOOKUP(E513,[1]!Customer_Data[#Data],2,0)</f>
        <v>Ralph Richardson</v>
      </c>
      <c r="P513" s="15">
        <f t="shared" si="42"/>
        <v>3</v>
      </c>
      <c r="Q513">
        <f t="shared" si="43"/>
        <v>4</v>
      </c>
      <c r="R513">
        <f t="shared" si="44"/>
        <v>2020</v>
      </c>
    </row>
    <row r="514" spans="1:18" x14ac:dyDescent="0.25">
      <c r="A514" s="2" t="s">
        <v>1125</v>
      </c>
      <c r="B514" s="2" t="s">
        <v>537</v>
      </c>
      <c r="C514" s="2" t="s">
        <v>386</v>
      </c>
      <c r="D514" s="2" t="s">
        <v>159</v>
      </c>
      <c r="E514" s="2" t="s">
        <v>885</v>
      </c>
      <c r="F514" s="3">
        <v>44016</v>
      </c>
      <c r="G514" s="2">
        <v>3</v>
      </c>
      <c r="H514" s="11">
        <f>VLOOKUP(B514,[1]!Product_Data[#Data],4,0)</f>
        <v>556</v>
      </c>
      <c r="I514" s="11">
        <f>VLOOKUP(B514,[1]!Product_Data[#Data],3,0)</f>
        <v>395</v>
      </c>
      <c r="J514" s="11">
        <f t="shared" si="45"/>
        <v>1185</v>
      </c>
      <c r="K514" s="11">
        <f t="shared" si="46"/>
        <v>1668</v>
      </c>
      <c r="L514" s="11">
        <f t="shared" si="47"/>
        <v>483</v>
      </c>
      <c r="M514" t="str">
        <f>VLOOKUP(C514,[1]!Location_Data[#Data],2,0)</f>
        <v>Carlsbad</v>
      </c>
      <c r="N514" t="str">
        <f>VLOOKUP(D514,[1]!Salespeople_Data[#Data],2,0)</f>
        <v>Bobby Russell</v>
      </c>
      <c r="O514" t="str">
        <f>VLOOKUP(E514,[1]!Customer_Data[#Data],2,0)</f>
        <v>Andrew Peters</v>
      </c>
      <c r="P514" s="15">
        <f t="shared" ref="P514:P577" si="48">WEEKDAY(F514)</f>
        <v>7</v>
      </c>
      <c r="Q514">
        <f t="shared" ref="Q514:Q577" si="49">MONTH(F514)</f>
        <v>7</v>
      </c>
      <c r="R514">
        <f t="shared" ref="R514:R577" si="50">YEAR(F514)</f>
        <v>2020</v>
      </c>
    </row>
    <row r="515" spans="1:18" x14ac:dyDescent="0.25">
      <c r="A515" s="4" t="s">
        <v>1126</v>
      </c>
      <c r="B515" s="4" t="s">
        <v>348</v>
      </c>
      <c r="C515" s="4" t="s">
        <v>95</v>
      </c>
      <c r="D515" s="4" t="s">
        <v>159</v>
      </c>
      <c r="E515" s="4" t="s">
        <v>955</v>
      </c>
      <c r="F515" s="5">
        <v>43892</v>
      </c>
      <c r="G515" s="4">
        <v>1</v>
      </c>
      <c r="H515" s="11">
        <f>VLOOKUP(B515,[1]!Product_Data[#Data],4,0)</f>
        <v>603</v>
      </c>
      <c r="I515" s="11">
        <f>VLOOKUP(B515,[1]!Product_Data[#Data],3,0)</f>
        <v>416</v>
      </c>
      <c r="J515" s="11">
        <f t="shared" ref="J515:J578" si="51">PRODUCT(I515,G515)</f>
        <v>416</v>
      </c>
      <c r="K515" s="11">
        <f t="shared" ref="K515:K578" si="52">PRODUCT(H515,G515)</f>
        <v>603</v>
      </c>
      <c r="L515" s="11">
        <f t="shared" ref="L515:L578" si="53">K515-J515</f>
        <v>187</v>
      </c>
      <c r="M515" t="str">
        <f>VLOOKUP(C515,[1]!Location_Data[#Data],2,0)</f>
        <v>Fullerton</v>
      </c>
      <c r="N515" t="str">
        <f>VLOOKUP(D515,[1]!Salespeople_Data[#Data],2,0)</f>
        <v>Bobby Russell</v>
      </c>
      <c r="O515" t="str">
        <f>VLOOKUP(E515,[1]!Customer_Data[#Data],2,0)</f>
        <v>Fred Peterson</v>
      </c>
      <c r="P515" s="15">
        <f t="shared" si="48"/>
        <v>2</v>
      </c>
      <c r="Q515">
        <f t="shared" si="49"/>
        <v>3</v>
      </c>
      <c r="R515">
        <f t="shared" si="50"/>
        <v>2020</v>
      </c>
    </row>
    <row r="516" spans="1:18" x14ac:dyDescent="0.25">
      <c r="A516" s="2" t="s">
        <v>1127</v>
      </c>
      <c r="B516" s="2" t="s">
        <v>373</v>
      </c>
      <c r="C516" s="2" t="s">
        <v>467</v>
      </c>
      <c r="D516" s="2" t="s">
        <v>63</v>
      </c>
      <c r="E516" s="2" t="s">
        <v>314</v>
      </c>
      <c r="F516" s="3">
        <v>43855</v>
      </c>
      <c r="G516" s="2">
        <v>2</v>
      </c>
      <c r="H516" s="11">
        <f>VLOOKUP(B516,[1]!Product_Data[#Data],4,0)</f>
        <v>2182</v>
      </c>
      <c r="I516" s="11">
        <f>VLOOKUP(B516,[1]!Product_Data[#Data],3,0)</f>
        <v>1200</v>
      </c>
      <c r="J516" s="11">
        <f t="shared" si="51"/>
        <v>2400</v>
      </c>
      <c r="K516" s="11">
        <f t="shared" si="52"/>
        <v>4364</v>
      </c>
      <c r="L516" s="11">
        <f t="shared" si="53"/>
        <v>1964</v>
      </c>
      <c r="M516" t="str">
        <f>VLOOKUP(C516,[1]!Location_Data[#Data],2,0)</f>
        <v>Garden Grove</v>
      </c>
      <c r="N516" t="str">
        <f>VLOOKUP(D516,[1]!Salespeople_Data[#Data],2,0)</f>
        <v>Jeremy Mendoza</v>
      </c>
      <c r="O516" t="str">
        <f>VLOOKUP(E516,[1]!Customer_Data[#Data],2,0)</f>
        <v>Dennis Morris</v>
      </c>
      <c r="P516" s="15">
        <f t="shared" si="48"/>
        <v>7</v>
      </c>
      <c r="Q516">
        <f t="shared" si="49"/>
        <v>1</v>
      </c>
      <c r="R516">
        <f t="shared" si="50"/>
        <v>2020</v>
      </c>
    </row>
    <row r="517" spans="1:18" x14ac:dyDescent="0.25">
      <c r="A517" s="4" t="s">
        <v>1128</v>
      </c>
      <c r="B517" s="4" t="s">
        <v>370</v>
      </c>
      <c r="C517" s="4" t="s">
        <v>100</v>
      </c>
      <c r="D517" s="4" t="s">
        <v>178</v>
      </c>
      <c r="E517" s="4" t="s">
        <v>1129</v>
      </c>
      <c r="F517" s="5">
        <v>43846</v>
      </c>
      <c r="G517" s="4">
        <v>3</v>
      </c>
      <c r="H517" s="11">
        <f>VLOOKUP(B517,[1]!Product_Data[#Data],4,0)</f>
        <v>771</v>
      </c>
      <c r="I517" s="11">
        <f>VLOOKUP(B517,[1]!Product_Data[#Data],3,0)</f>
        <v>648</v>
      </c>
      <c r="J517" s="11">
        <f t="shared" si="51"/>
        <v>1944</v>
      </c>
      <c r="K517" s="11">
        <f t="shared" si="52"/>
        <v>2313</v>
      </c>
      <c r="L517" s="11">
        <f t="shared" si="53"/>
        <v>369</v>
      </c>
      <c r="M517" t="str">
        <f>VLOOKUP(C517,[1]!Location_Data[#Data],2,0)</f>
        <v>Victorville</v>
      </c>
      <c r="N517" t="str">
        <f>VLOOKUP(D517,[1]!Salespeople_Data[#Data],2,0)</f>
        <v>Joshua Taylor</v>
      </c>
      <c r="O517" t="str">
        <f>VLOOKUP(E517,[1]!Customer_Data[#Data],2,0)</f>
        <v>Paul Richardson</v>
      </c>
      <c r="P517" s="15">
        <f t="shared" si="48"/>
        <v>5</v>
      </c>
      <c r="Q517">
        <f t="shared" si="49"/>
        <v>1</v>
      </c>
      <c r="R517">
        <f t="shared" si="50"/>
        <v>2020</v>
      </c>
    </row>
    <row r="518" spans="1:18" x14ac:dyDescent="0.25">
      <c r="A518" s="2" t="s">
        <v>1130</v>
      </c>
      <c r="B518" s="2" t="s">
        <v>752</v>
      </c>
      <c r="C518" s="2" t="s">
        <v>377</v>
      </c>
      <c r="D518" s="2" t="s">
        <v>96</v>
      </c>
      <c r="E518" s="2" t="s">
        <v>1131</v>
      </c>
      <c r="F518" s="3">
        <v>43984</v>
      </c>
      <c r="G518" s="2">
        <v>4</v>
      </c>
      <c r="H518" s="11">
        <f>VLOOKUP(B518,[1]!Product_Data[#Data],4,0)</f>
        <v>95</v>
      </c>
      <c r="I518" s="11">
        <f>VLOOKUP(B518,[1]!Product_Data[#Data],3,0)</f>
        <v>61</v>
      </c>
      <c r="J518" s="11">
        <f t="shared" si="51"/>
        <v>244</v>
      </c>
      <c r="K518" s="11">
        <f t="shared" si="52"/>
        <v>380</v>
      </c>
      <c r="L518" s="11">
        <f t="shared" si="53"/>
        <v>136</v>
      </c>
      <c r="M518" t="str">
        <f>VLOOKUP(C518,[1]!Location_Data[#Data],2,0)</f>
        <v>San Diego</v>
      </c>
      <c r="N518" t="str">
        <f>VLOOKUP(D518,[1]!Salespeople_Data[#Data],2,0)</f>
        <v>Brian Thomas</v>
      </c>
      <c r="O518" t="str">
        <f>VLOOKUP(E518,[1]!Customer_Data[#Data],2,0)</f>
        <v>Ernest Knight</v>
      </c>
      <c r="P518" s="15">
        <f t="shared" si="48"/>
        <v>3</v>
      </c>
      <c r="Q518">
        <f t="shared" si="49"/>
        <v>6</v>
      </c>
      <c r="R518">
        <f t="shared" si="50"/>
        <v>2020</v>
      </c>
    </row>
    <row r="519" spans="1:18" x14ac:dyDescent="0.25">
      <c r="A519" s="4" t="s">
        <v>1132</v>
      </c>
      <c r="B519" s="4" t="s">
        <v>238</v>
      </c>
      <c r="C519" s="4" t="s">
        <v>512</v>
      </c>
      <c r="D519" s="4" t="s">
        <v>141</v>
      </c>
      <c r="E519" s="4" t="s">
        <v>1133</v>
      </c>
      <c r="F519" s="5">
        <v>43868</v>
      </c>
      <c r="G519" s="4">
        <v>1</v>
      </c>
      <c r="H519" s="11">
        <f>VLOOKUP(B519,[1]!Product_Data[#Data],4,0)</f>
        <v>871</v>
      </c>
      <c r="I519" s="11">
        <f>VLOOKUP(B519,[1]!Product_Data[#Data],3,0)</f>
        <v>540</v>
      </c>
      <c r="J519" s="11">
        <f t="shared" si="51"/>
        <v>540</v>
      </c>
      <c r="K519" s="11">
        <f t="shared" si="52"/>
        <v>871</v>
      </c>
      <c r="L519" s="11">
        <f t="shared" si="53"/>
        <v>331</v>
      </c>
      <c r="M519" t="str">
        <f>VLOOKUP(C519,[1]!Location_Data[#Data],2,0)</f>
        <v>Long Beach</v>
      </c>
      <c r="N519" t="str">
        <f>VLOOKUP(D519,[1]!Salespeople_Data[#Data],2,0)</f>
        <v>Arthur Mccoy</v>
      </c>
      <c r="O519" t="str">
        <f>VLOOKUP(E519,[1]!Customer_Data[#Data],2,0)</f>
        <v>Daniel West</v>
      </c>
      <c r="P519" s="15">
        <f t="shared" si="48"/>
        <v>6</v>
      </c>
      <c r="Q519">
        <f t="shared" si="49"/>
        <v>2</v>
      </c>
      <c r="R519">
        <f t="shared" si="50"/>
        <v>2020</v>
      </c>
    </row>
    <row r="520" spans="1:18" x14ac:dyDescent="0.25">
      <c r="A520" s="2" t="s">
        <v>1134</v>
      </c>
      <c r="B520" s="2" t="s">
        <v>185</v>
      </c>
      <c r="C520" s="2" t="s">
        <v>450</v>
      </c>
      <c r="D520" s="2" t="s">
        <v>35</v>
      </c>
      <c r="E520" s="2" t="s">
        <v>196</v>
      </c>
      <c r="F520" s="3">
        <v>44035</v>
      </c>
      <c r="G520" s="2">
        <v>1</v>
      </c>
      <c r="H520" s="11">
        <f>VLOOKUP(B520,[1]!Product_Data[#Data],4,0)</f>
        <v>667</v>
      </c>
      <c r="I520" s="11">
        <f>VLOOKUP(B520,[1]!Product_Data[#Data],3,0)</f>
        <v>387</v>
      </c>
      <c r="J520" s="11">
        <f t="shared" si="51"/>
        <v>387</v>
      </c>
      <c r="K520" s="11">
        <f t="shared" si="52"/>
        <v>667</v>
      </c>
      <c r="L520" s="11">
        <f t="shared" si="53"/>
        <v>280</v>
      </c>
      <c r="M520" t="str">
        <f>VLOOKUP(C520,[1]!Location_Data[#Data],2,0)</f>
        <v>Simi Valley</v>
      </c>
      <c r="N520" t="str">
        <f>VLOOKUP(D520,[1]!Salespeople_Data[#Data],2,0)</f>
        <v>Charles Harper</v>
      </c>
      <c r="O520" t="str">
        <f>VLOOKUP(E520,[1]!Customer_Data[#Data],2,0)</f>
        <v>Alan Sims</v>
      </c>
      <c r="P520" s="15">
        <f t="shared" si="48"/>
        <v>5</v>
      </c>
      <c r="Q520">
        <f t="shared" si="49"/>
        <v>7</v>
      </c>
      <c r="R520">
        <f t="shared" si="50"/>
        <v>2020</v>
      </c>
    </row>
    <row r="521" spans="1:18" x14ac:dyDescent="0.25">
      <c r="A521" s="4" t="s">
        <v>1135</v>
      </c>
      <c r="B521" s="4" t="s">
        <v>352</v>
      </c>
      <c r="C521" s="4" t="s">
        <v>362</v>
      </c>
      <c r="D521" s="4" t="s">
        <v>269</v>
      </c>
      <c r="E521" s="4" t="s">
        <v>1136</v>
      </c>
      <c r="F521" s="5">
        <v>43835</v>
      </c>
      <c r="G521" s="4">
        <v>1</v>
      </c>
      <c r="H521" s="11">
        <f>VLOOKUP(B521,[1]!Product_Data[#Data],4,0)</f>
        <v>203</v>
      </c>
      <c r="I521" s="11">
        <f>VLOOKUP(B521,[1]!Product_Data[#Data],3,0)</f>
        <v>154</v>
      </c>
      <c r="J521" s="11">
        <f t="shared" si="51"/>
        <v>154</v>
      </c>
      <c r="K521" s="11">
        <f t="shared" si="52"/>
        <v>203</v>
      </c>
      <c r="L521" s="11">
        <f t="shared" si="53"/>
        <v>49</v>
      </c>
      <c r="M521" t="str">
        <f>VLOOKUP(C521,[1]!Location_Data[#Data],2,0)</f>
        <v>San Bernardino</v>
      </c>
      <c r="N521" t="str">
        <f>VLOOKUP(D521,[1]!Salespeople_Data[#Data],2,0)</f>
        <v>Kevin Butler</v>
      </c>
      <c r="O521" t="str">
        <f>VLOOKUP(E521,[1]!Customer_Data[#Data],2,0)</f>
        <v>Juan Wood</v>
      </c>
      <c r="P521" s="15">
        <f t="shared" si="48"/>
        <v>1</v>
      </c>
      <c r="Q521">
        <f t="shared" si="49"/>
        <v>1</v>
      </c>
      <c r="R521">
        <f t="shared" si="50"/>
        <v>2020</v>
      </c>
    </row>
    <row r="522" spans="1:18" x14ac:dyDescent="0.25">
      <c r="A522" s="2" t="s">
        <v>1137</v>
      </c>
      <c r="B522" s="2" t="s">
        <v>370</v>
      </c>
      <c r="C522" s="2" t="s">
        <v>286</v>
      </c>
      <c r="D522" s="2" t="s">
        <v>87</v>
      </c>
      <c r="E522" s="2" t="s">
        <v>1138</v>
      </c>
      <c r="F522" s="3">
        <v>44176</v>
      </c>
      <c r="G522" s="2">
        <v>3</v>
      </c>
      <c r="H522" s="11">
        <f>VLOOKUP(B522,[1]!Product_Data[#Data],4,0)</f>
        <v>771</v>
      </c>
      <c r="I522" s="11">
        <f>VLOOKUP(B522,[1]!Product_Data[#Data],3,0)</f>
        <v>648</v>
      </c>
      <c r="J522" s="11">
        <f t="shared" si="51"/>
        <v>1944</v>
      </c>
      <c r="K522" s="11">
        <f t="shared" si="52"/>
        <v>2313</v>
      </c>
      <c r="L522" s="11">
        <f t="shared" si="53"/>
        <v>369</v>
      </c>
      <c r="M522" t="str">
        <f>VLOOKUP(C522,[1]!Location_Data[#Data],2,0)</f>
        <v>El Monte</v>
      </c>
      <c r="N522" t="str">
        <f>VLOOKUP(D522,[1]!Salespeople_Data[#Data],2,0)</f>
        <v>Martin Perry</v>
      </c>
      <c r="O522" t="str">
        <f>VLOOKUP(E522,[1]!Customer_Data[#Data],2,0)</f>
        <v>Joshua Brooks</v>
      </c>
      <c r="P522" s="15">
        <f t="shared" si="48"/>
        <v>6</v>
      </c>
      <c r="Q522">
        <f t="shared" si="49"/>
        <v>12</v>
      </c>
      <c r="R522">
        <f t="shared" si="50"/>
        <v>2020</v>
      </c>
    </row>
    <row r="523" spans="1:18" x14ac:dyDescent="0.25">
      <c r="A523" s="4" t="s">
        <v>1139</v>
      </c>
      <c r="B523" s="4" t="s">
        <v>340</v>
      </c>
      <c r="C523" s="4" t="s">
        <v>386</v>
      </c>
      <c r="D523" s="4" t="s">
        <v>71</v>
      </c>
      <c r="E523" s="4" t="s">
        <v>1140</v>
      </c>
      <c r="F523" s="5">
        <v>44165</v>
      </c>
      <c r="G523" s="4">
        <v>2</v>
      </c>
      <c r="H523" s="11">
        <f>VLOOKUP(B523,[1]!Product_Data[#Data],4,0)</f>
        <v>1967</v>
      </c>
      <c r="I523" s="11">
        <f>VLOOKUP(B523,[1]!Product_Data[#Data],3,0)</f>
        <v>1397</v>
      </c>
      <c r="J523" s="11">
        <f t="shared" si="51"/>
        <v>2794</v>
      </c>
      <c r="K523" s="11">
        <f t="shared" si="52"/>
        <v>3934</v>
      </c>
      <c r="L523" s="11">
        <f t="shared" si="53"/>
        <v>1140</v>
      </c>
      <c r="M523" t="str">
        <f>VLOOKUP(C523,[1]!Location_Data[#Data],2,0)</f>
        <v>Carlsbad</v>
      </c>
      <c r="N523" t="str">
        <f>VLOOKUP(D523,[1]!Salespeople_Data[#Data],2,0)</f>
        <v>Gary Rodriguez</v>
      </c>
      <c r="O523" t="str">
        <f>VLOOKUP(E523,[1]!Customer_Data[#Data],2,0)</f>
        <v>Craig Reyes</v>
      </c>
      <c r="P523" s="15">
        <f t="shared" si="48"/>
        <v>2</v>
      </c>
      <c r="Q523">
        <f t="shared" si="49"/>
        <v>11</v>
      </c>
      <c r="R523">
        <f t="shared" si="50"/>
        <v>2020</v>
      </c>
    </row>
    <row r="524" spans="1:18" x14ac:dyDescent="0.25">
      <c r="A524" s="2" t="s">
        <v>1141</v>
      </c>
      <c r="B524" s="2" t="s">
        <v>275</v>
      </c>
      <c r="C524" s="2" t="s">
        <v>29</v>
      </c>
      <c r="D524" s="2" t="s">
        <v>356</v>
      </c>
      <c r="E524" s="2" t="s">
        <v>1096</v>
      </c>
      <c r="F524" s="3">
        <v>43988</v>
      </c>
      <c r="G524" s="2">
        <v>1</v>
      </c>
      <c r="H524" s="11">
        <f>VLOOKUP(B524,[1]!Product_Data[#Data],4,0)</f>
        <v>2353</v>
      </c>
      <c r="I524" s="11">
        <f>VLOOKUP(B524,[1]!Product_Data[#Data],3,0)</f>
        <v>1788</v>
      </c>
      <c r="J524" s="11">
        <f t="shared" si="51"/>
        <v>1788</v>
      </c>
      <c r="K524" s="11">
        <f t="shared" si="52"/>
        <v>2353</v>
      </c>
      <c r="L524" s="11">
        <f t="shared" si="53"/>
        <v>565</v>
      </c>
      <c r="M524" t="str">
        <f>VLOOKUP(C524,[1]!Location_Data[#Data],2,0)</f>
        <v>Santa Ana</v>
      </c>
      <c r="N524" t="str">
        <f>VLOOKUP(D524,[1]!Salespeople_Data[#Data],2,0)</f>
        <v>Jimmy Young</v>
      </c>
      <c r="O524" t="str">
        <f>VLOOKUP(E524,[1]!Customer_Data[#Data],2,0)</f>
        <v>Craig Wright</v>
      </c>
      <c r="P524" s="15">
        <f t="shared" si="48"/>
        <v>7</v>
      </c>
      <c r="Q524">
        <f t="shared" si="49"/>
        <v>6</v>
      </c>
      <c r="R524">
        <f t="shared" si="50"/>
        <v>2020</v>
      </c>
    </row>
    <row r="525" spans="1:18" x14ac:dyDescent="0.25">
      <c r="A525" s="4" t="s">
        <v>1142</v>
      </c>
      <c r="B525" s="4" t="s">
        <v>23</v>
      </c>
      <c r="C525" s="4" t="s">
        <v>174</v>
      </c>
      <c r="D525" s="4" t="s">
        <v>298</v>
      </c>
      <c r="E525" s="4" t="s">
        <v>1010</v>
      </c>
      <c r="F525" s="5">
        <v>43944</v>
      </c>
      <c r="G525" s="4">
        <v>2</v>
      </c>
      <c r="H525" s="11">
        <f>VLOOKUP(B525,[1]!Product_Data[#Data],4,0)</f>
        <v>1052</v>
      </c>
      <c r="I525" s="11">
        <f>VLOOKUP(B525,[1]!Product_Data[#Data],3,0)</f>
        <v>589</v>
      </c>
      <c r="J525" s="11">
        <f t="shared" si="51"/>
        <v>1178</v>
      </c>
      <c r="K525" s="11">
        <f t="shared" si="52"/>
        <v>2104</v>
      </c>
      <c r="L525" s="11">
        <f t="shared" si="53"/>
        <v>926</v>
      </c>
      <c r="M525" t="str">
        <f>VLOOKUP(C525,[1]!Location_Data[#Data],2,0)</f>
        <v>Norwalk</v>
      </c>
      <c r="N525" t="str">
        <f>VLOOKUP(D525,[1]!Salespeople_Data[#Data],2,0)</f>
        <v>Kenneth Fields</v>
      </c>
      <c r="O525" t="str">
        <f>VLOOKUP(E525,[1]!Customer_Data[#Data],2,0)</f>
        <v>Andrew James</v>
      </c>
      <c r="P525" s="15">
        <f t="shared" si="48"/>
        <v>5</v>
      </c>
      <c r="Q525">
        <f t="shared" si="49"/>
        <v>4</v>
      </c>
      <c r="R525">
        <f t="shared" si="50"/>
        <v>2020</v>
      </c>
    </row>
    <row r="526" spans="1:18" x14ac:dyDescent="0.25">
      <c r="A526" s="2" t="s">
        <v>1143</v>
      </c>
      <c r="B526" s="2" t="s">
        <v>435</v>
      </c>
      <c r="C526" s="2" t="s">
        <v>643</v>
      </c>
      <c r="D526" s="2" t="s">
        <v>30</v>
      </c>
      <c r="E526" s="2" t="s">
        <v>844</v>
      </c>
      <c r="F526" s="3">
        <v>43837</v>
      </c>
      <c r="G526" s="2">
        <v>1</v>
      </c>
      <c r="H526" s="11">
        <f>VLOOKUP(B526,[1]!Product_Data[#Data],4,0)</f>
        <v>2141</v>
      </c>
      <c r="I526" s="11">
        <f>VLOOKUP(B526,[1]!Product_Data[#Data],3,0)</f>
        <v>1777</v>
      </c>
      <c r="J526" s="11">
        <f t="shared" si="51"/>
        <v>1777</v>
      </c>
      <c r="K526" s="11">
        <f t="shared" si="52"/>
        <v>2141</v>
      </c>
      <c r="L526" s="11">
        <f t="shared" si="53"/>
        <v>364</v>
      </c>
      <c r="M526" t="str">
        <f>VLOOKUP(C526,[1]!Location_Data[#Data],2,0)</f>
        <v>Hayward</v>
      </c>
      <c r="N526" t="str">
        <f>VLOOKUP(D526,[1]!Salespeople_Data[#Data],2,0)</f>
        <v>Carl Hall</v>
      </c>
      <c r="O526" t="str">
        <f>VLOOKUP(E526,[1]!Customer_Data[#Data],2,0)</f>
        <v>Kevin Kim</v>
      </c>
      <c r="P526" s="15">
        <f t="shared" si="48"/>
        <v>3</v>
      </c>
      <c r="Q526">
        <f t="shared" si="49"/>
        <v>1</v>
      </c>
      <c r="R526">
        <f t="shared" si="50"/>
        <v>2020</v>
      </c>
    </row>
    <row r="527" spans="1:18" x14ac:dyDescent="0.25">
      <c r="A527" s="4" t="s">
        <v>1144</v>
      </c>
      <c r="B527" s="4" t="s">
        <v>373</v>
      </c>
      <c r="C527" s="4" t="s">
        <v>57</v>
      </c>
      <c r="D527" s="4" t="s">
        <v>447</v>
      </c>
      <c r="E527" s="4" t="s">
        <v>804</v>
      </c>
      <c r="F527" s="5">
        <v>43936</v>
      </c>
      <c r="G527" s="4">
        <v>4</v>
      </c>
      <c r="H527" s="11">
        <f>VLOOKUP(B527,[1]!Product_Data[#Data],4,0)</f>
        <v>2182</v>
      </c>
      <c r="I527" s="11">
        <f>VLOOKUP(B527,[1]!Product_Data[#Data],3,0)</f>
        <v>1200</v>
      </c>
      <c r="J527" s="11">
        <f t="shared" si="51"/>
        <v>4800</v>
      </c>
      <c r="K527" s="11">
        <f t="shared" si="52"/>
        <v>8728</v>
      </c>
      <c r="L527" s="11">
        <f t="shared" si="53"/>
        <v>3928</v>
      </c>
      <c r="M527" t="str">
        <f>VLOOKUP(C527,[1]!Location_Data[#Data],2,0)</f>
        <v>Thousand Oaks</v>
      </c>
      <c r="N527" t="str">
        <f>VLOOKUP(D527,[1]!Salespeople_Data[#Data],2,0)</f>
        <v>Howard Sims</v>
      </c>
      <c r="O527" t="str">
        <f>VLOOKUP(E527,[1]!Customer_Data[#Data],2,0)</f>
        <v>Gregory Boyd</v>
      </c>
      <c r="P527" s="15">
        <f t="shared" si="48"/>
        <v>4</v>
      </c>
      <c r="Q527">
        <f t="shared" si="49"/>
        <v>4</v>
      </c>
      <c r="R527">
        <f t="shared" si="50"/>
        <v>2020</v>
      </c>
    </row>
    <row r="528" spans="1:18" x14ac:dyDescent="0.25">
      <c r="A528" s="2" t="s">
        <v>1145</v>
      </c>
      <c r="B528" s="2" t="s">
        <v>383</v>
      </c>
      <c r="C528" s="2" t="s">
        <v>29</v>
      </c>
      <c r="D528" s="2" t="s">
        <v>40</v>
      </c>
      <c r="E528" s="2" t="s">
        <v>1146</v>
      </c>
      <c r="F528" s="3">
        <v>43920</v>
      </c>
      <c r="G528" s="2">
        <v>3</v>
      </c>
      <c r="H528" s="11">
        <f>VLOOKUP(B528,[1]!Product_Data[#Data],4,0)</f>
        <v>1494</v>
      </c>
      <c r="I528" s="11">
        <f>VLOOKUP(B528,[1]!Product_Data[#Data],3,0)</f>
        <v>971</v>
      </c>
      <c r="J528" s="11">
        <f t="shared" si="51"/>
        <v>2913</v>
      </c>
      <c r="K528" s="11">
        <f t="shared" si="52"/>
        <v>4482</v>
      </c>
      <c r="L528" s="11">
        <f t="shared" si="53"/>
        <v>1569</v>
      </c>
      <c r="M528" t="str">
        <f>VLOOKUP(C528,[1]!Location_Data[#Data],2,0)</f>
        <v>Santa Ana</v>
      </c>
      <c r="N528" t="str">
        <f>VLOOKUP(D528,[1]!Salespeople_Data[#Data],2,0)</f>
        <v>Brian Hansen</v>
      </c>
      <c r="O528" t="str">
        <f>VLOOKUP(E528,[1]!Customer_Data[#Data],2,0)</f>
        <v>Jose Wright</v>
      </c>
      <c r="P528" s="15">
        <f t="shared" si="48"/>
        <v>2</v>
      </c>
      <c r="Q528">
        <f t="shared" si="49"/>
        <v>3</v>
      </c>
      <c r="R528">
        <f t="shared" si="50"/>
        <v>2020</v>
      </c>
    </row>
    <row r="529" spans="1:18" x14ac:dyDescent="0.25">
      <c r="A529" s="4" t="s">
        <v>1147</v>
      </c>
      <c r="B529" s="4" t="s">
        <v>603</v>
      </c>
      <c r="C529" s="4" t="s">
        <v>322</v>
      </c>
      <c r="D529" s="4" t="s">
        <v>250</v>
      </c>
      <c r="E529" s="4" t="s">
        <v>491</v>
      </c>
      <c r="F529" s="5">
        <v>43879</v>
      </c>
      <c r="G529" s="4">
        <v>2</v>
      </c>
      <c r="H529" s="11">
        <f>VLOOKUP(B529,[1]!Product_Data[#Data],4,0)</f>
        <v>2495</v>
      </c>
      <c r="I529" s="11">
        <f>VLOOKUP(B529,[1]!Product_Data[#Data],3,0)</f>
        <v>1896</v>
      </c>
      <c r="J529" s="11">
        <f t="shared" si="51"/>
        <v>3792</v>
      </c>
      <c r="K529" s="11">
        <f t="shared" si="52"/>
        <v>4990</v>
      </c>
      <c r="L529" s="11">
        <f t="shared" si="53"/>
        <v>1198</v>
      </c>
      <c r="M529" t="str">
        <f>VLOOKUP(C529,[1]!Location_Data[#Data],2,0)</f>
        <v>Rancho Cucamonga</v>
      </c>
      <c r="N529" t="str">
        <f>VLOOKUP(D529,[1]!Salespeople_Data[#Data],2,0)</f>
        <v>Martin Carr</v>
      </c>
      <c r="O529" t="str">
        <f>VLOOKUP(E529,[1]!Customer_Data[#Data],2,0)</f>
        <v>Jack Jackson</v>
      </c>
      <c r="P529" s="15">
        <f t="shared" si="48"/>
        <v>3</v>
      </c>
      <c r="Q529">
        <f t="shared" si="49"/>
        <v>2</v>
      </c>
      <c r="R529">
        <f t="shared" si="50"/>
        <v>2020</v>
      </c>
    </row>
    <row r="530" spans="1:18" x14ac:dyDescent="0.25">
      <c r="A530" s="2" t="s">
        <v>1148</v>
      </c>
      <c r="B530" s="2" t="s">
        <v>1149</v>
      </c>
      <c r="C530" s="2" t="s">
        <v>643</v>
      </c>
      <c r="D530" s="2" t="s">
        <v>101</v>
      </c>
      <c r="E530" s="2" t="s">
        <v>1150</v>
      </c>
      <c r="F530" s="3">
        <v>43878</v>
      </c>
      <c r="G530" s="2">
        <v>2</v>
      </c>
      <c r="H530" s="11">
        <f>VLOOKUP(B530,[1]!Product_Data[#Data],4,0)</f>
        <v>847</v>
      </c>
      <c r="I530" s="11">
        <f>VLOOKUP(B530,[1]!Product_Data[#Data],3,0)</f>
        <v>534</v>
      </c>
      <c r="J530" s="11">
        <f t="shared" si="51"/>
        <v>1068</v>
      </c>
      <c r="K530" s="11">
        <f t="shared" si="52"/>
        <v>1694</v>
      </c>
      <c r="L530" s="11">
        <f t="shared" si="53"/>
        <v>626</v>
      </c>
      <c r="M530" t="str">
        <f>VLOOKUP(C530,[1]!Location_Data[#Data],2,0)</f>
        <v>Hayward</v>
      </c>
      <c r="N530" t="str">
        <f>VLOOKUP(D530,[1]!Salespeople_Data[#Data],2,0)</f>
        <v>Scott Clark</v>
      </c>
      <c r="O530" t="str">
        <f>VLOOKUP(E530,[1]!Customer_Data[#Data],2,0)</f>
        <v>Peter Gilbert</v>
      </c>
      <c r="P530" s="15">
        <f t="shared" si="48"/>
        <v>2</v>
      </c>
      <c r="Q530">
        <f t="shared" si="49"/>
        <v>2</v>
      </c>
      <c r="R530">
        <f t="shared" si="50"/>
        <v>2020</v>
      </c>
    </row>
    <row r="531" spans="1:18" x14ac:dyDescent="0.25">
      <c r="A531" s="4" t="s">
        <v>1151</v>
      </c>
      <c r="B531" s="4" t="s">
        <v>348</v>
      </c>
      <c r="C531" s="4" t="s">
        <v>392</v>
      </c>
      <c r="D531" s="4" t="s">
        <v>49</v>
      </c>
      <c r="E531" s="4" t="s">
        <v>1152</v>
      </c>
      <c r="F531" s="5">
        <v>43885</v>
      </c>
      <c r="G531" s="4">
        <v>1</v>
      </c>
      <c r="H531" s="11">
        <f>VLOOKUP(B531,[1]!Product_Data[#Data],4,0)</f>
        <v>603</v>
      </c>
      <c r="I531" s="11">
        <f>VLOOKUP(B531,[1]!Product_Data[#Data],3,0)</f>
        <v>416</v>
      </c>
      <c r="J531" s="11">
        <f t="shared" si="51"/>
        <v>416</v>
      </c>
      <c r="K531" s="11">
        <f t="shared" si="52"/>
        <v>603</v>
      </c>
      <c r="L531" s="11">
        <f t="shared" si="53"/>
        <v>187</v>
      </c>
      <c r="M531" t="str">
        <f>VLOOKUP(C531,[1]!Location_Data[#Data],2,0)</f>
        <v>Visalia</v>
      </c>
      <c r="N531" t="str">
        <f>VLOOKUP(D531,[1]!Salespeople_Data[#Data],2,0)</f>
        <v>Walter Cook</v>
      </c>
      <c r="O531" t="str">
        <f>VLOOKUP(E531,[1]!Customer_Data[#Data],2,0)</f>
        <v>Richard Young</v>
      </c>
      <c r="P531" s="15">
        <f t="shared" si="48"/>
        <v>2</v>
      </c>
      <c r="Q531">
        <f t="shared" si="49"/>
        <v>2</v>
      </c>
      <c r="R531">
        <f t="shared" si="50"/>
        <v>2020</v>
      </c>
    </row>
    <row r="532" spans="1:18" x14ac:dyDescent="0.25">
      <c r="A532" s="2" t="s">
        <v>1153</v>
      </c>
      <c r="B532" s="2" t="s">
        <v>440</v>
      </c>
      <c r="C532" s="2" t="s">
        <v>286</v>
      </c>
      <c r="D532" s="2" t="s">
        <v>159</v>
      </c>
      <c r="E532" s="2" t="s">
        <v>1154</v>
      </c>
      <c r="F532" s="3">
        <v>44057</v>
      </c>
      <c r="G532" s="2">
        <v>1</v>
      </c>
      <c r="H532" s="11">
        <f>VLOOKUP(B532,[1]!Product_Data[#Data],4,0)</f>
        <v>800</v>
      </c>
      <c r="I532" s="11">
        <f>VLOOKUP(B532,[1]!Product_Data[#Data],3,0)</f>
        <v>536</v>
      </c>
      <c r="J532" s="11">
        <f t="shared" si="51"/>
        <v>536</v>
      </c>
      <c r="K532" s="11">
        <f t="shared" si="52"/>
        <v>800</v>
      </c>
      <c r="L532" s="11">
        <f t="shared" si="53"/>
        <v>264</v>
      </c>
      <c r="M532" t="str">
        <f>VLOOKUP(C532,[1]!Location_Data[#Data],2,0)</f>
        <v>El Monte</v>
      </c>
      <c r="N532" t="str">
        <f>VLOOKUP(D532,[1]!Salespeople_Data[#Data],2,0)</f>
        <v>Bobby Russell</v>
      </c>
      <c r="O532" t="str">
        <f>VLOOKUP(E532,[1]!Customer_Data[#Data],2,0)</f>
        <v>Johnny Butler</v>
      </c>
      <c r="P532" s="15">
        <f t="shared" si="48"/>
        <v>6</v>
      </c>
      <c r="Q532">
        <f t="shared" si="49"/>
        <v>8</v>
      </c>
      <c r="R532">
        <f t="shared" si="50"/>
        <v>2020</v>
      </c>
    </row>
    <row r="533" spans="1:18" x14ac:dyDescent="0.25">
      <c r="A533" s="4" t="s">
        <v>1155</v>
      </c>
      <c r="B533" s="4" t="s">
        <v>495</v>
      </c>
      <c r="C533" s="4" t="s">
        <v>9</v>
      </c>
      <c r="D533" s="4" t="s">
        <v>298</v>
      </c>
      <c r="E533" s="4" t="s">
        <v>1046</v>
      </c>
      <c r="F533" s="5">
        <v>43941</v>
      </c>
      <c r="G533" s="4">
        <v>3</v>
      </c>
      <c r="H533" s="11">
        <f>VLOOKUP(B533,[1]!Product_Data[#Data],4,0)</f>
        <v>1467</v>
      </c>
      <c r="I533" s="11">
        <f>VLOOKUP(B533,[1]!Product_Data[#Data],3,0)</f>
        <v>807</v>
      </c>
      <c r="J533" s="11">
        <f t="shared" si="51"/>
        <v>2421</v>
      </c>
      <c r="K533" s="11">
        <f t="shared" si="52"/>
        <v>4401</v>
      </c>
      <c r="L533" s="11">
        <f t="shared" si="53"/>
        <v>1980</v>
      </c>
      <c r="M533" t="str">
        <f>VLOOKUP(C533,[1]!Location_Data[#Data],2,0)</f>
        <v>San Mateo</v>
      </c>
      <c r="N533" t="str">
        <f>VLOOKUP(D533,[1]!Salespeople_Data[#Data],2,0)</f>
        <v>Kenneth Fields</v>
      </c>
      <c r="O533" t="str">
        <f>VLOOKUP(E533,[1]!Customer_Data[#Data],2,0)</f>
        <v>Keith Stephens</v>
      </c>
      <c r="P533" s="15">
        <f t="shared" si="48"/>
        <v>2</v>
      </c>
      <c r="Q533">
        <f t="shared" si="49"/>
        <v>4</v>
      </c>
      <c r="R533">
        <f t="shared" si="50"/>
        <v>2020</v>
      </c>
    </row>
    <row r="534" spans="1:18" x14ac:dyDescent="0.25">
      <c r="A534" s="2" t="s">
        <v>1156</v>
      </c>
      <c r="B534" s="2" t="s">
        <v>479</v>
      </c>
      <c r="C534" s="2" t="s">
        <v>490</v>
      </c>
      <c r="D534" s="2" t="s">
        <v>359</v>
      </c>
      <c r="E534" s="2" t="s">
        <v>804</v>
      </c>
      <c r="F534" s="3">
        <v>44055</v>
      </c>
      <c r="G534" s="2">
        <v>1</v>
      </c>
      <c r="H534" s="11">
        <f>VLOOKUP(B534,[1]!Product_Data[#Data],4,0)</f>
        <v>123</v>
      </c>
      <c r="I534" s="11">
        <f>VLOOKUP(B534,[1]!Product_Data[#Data],3,0)</f>
        <v>84</v>
      </c>
      <c r="J534" s="11">
        <f t="shared" si="51"/>
        <v>84</v>
      </c>
      <c r="K534" s="11">
        <f t="shared" si="52"/>
        <v>123</v>
      </c>
      <c r="L534" s="11">
        <f t="shared" si="53"/>
        <v>39</v>
      </c>
      <c r="M534" t="str">
        <f>VLOOKUP(C534,[1]!Location_Data[#Data],2,0)</f>
        <v>Temecula</v>
      </c>
      <c r="N534" t="str">
        <f>VLOOKUP(D534,[1]!Salespeople_Data[#Data],2,0)</f>
        <v>Eugene Holmes</v>
      </c>
      <c r="O534" t="str">
        <f>VLOOKUP(E534,[1]!Customer_Data[#Data],2,0)</f>
        <v>Gregory Boyd</v>
      </c>
      <c r="P534" s="15">
        <f t="shared" si="48"/>
        <v>4</v>
      </c>
      <c r="Q534">
        <f t="shared" si="49"/>
        <v>8</v>
      </c>
      <c r="R534">
        <f t="shared" si="50"/>
        <v>2020</v>
      </c>
    </row>
    <row r="535" spans="1:18" x14ac:dyDescent="0.25">
      <c r="A535" s="4" t="s">
        <v>1157</v>
      </c>
      <c r="B535" s="4" t="s">
        <v>311</v>
      </c>
      <c r="C535" s="4" t="s">
        <v>48</v>
      </c>
      <c r="D535" s="4" t="s">
        <v>257</v>
      </c>
      <c r="E535" s="4" t="s">
        <v>1158</v>
      </c>
      <c r="F535" s="5">
        <v>44172</v>
      </c>
      <c r="G535" s="4">
        <v>1</v>
      </c>
      <c r="H535" s="11">
        <f>VLOOKUP(B535,[1]!Product_Data[#Data],4,0)</f>
        <v>1743</v>
      </c>
      <c r="I535" s="11">
        <f>VLOOKUP(B535,[1]!Product_Data[#Data],3,0)</f>
        <v>872</v>
      </c>
      <c r="J535" s="11">
        <f t="shared" si="51"/>
        <v>872</v>
      </c>
      <c r="K535" s="11">
        <f t="shared" si="52"/>
        <v>1743</v>
      </c>
      <c r="L535" s="11">
        <f t="shared" si="53"/>
        <v>871</v>
      </c>
      <c r="M535" t="str">
        <f>VLOOKUP(C535,[1]!Location_Data[#Data],2,0)</f>
        <v>Rialto</v>
      </c>
      <c r="N535" t="str">
        <f>VLOOKUP(D535,[1]!Salespeople_Data[#Data],2,0)</f>
        <v>Jerry Perry</v>
      </c>
      <c r="O535" t="str">
        <f>VLOOKUP(E535,[1]!Customer_Data[#Data],2,0)</f>
        <v>Shawn Owens</v>
      </c>
      <c r="P535" s="15">
        <f t="shared" si="48"/>
        <v>2</v>
      </c>
      <c r="Q535">
        <f t="shared" si="49"/>
        <v>12</v>
      </c>
      <c r="R535">
        <f t="shared" si="50"/>
        <v>2020</v>
      </c>
    </row>
    <row r="536" spans="1:18" x14ac:dyDescent="0.25">
      <c r="A536" s="2" t="s">
        <v>1159</v>
      </c>
      <c r="B536" s="2" t="s">
        <v>109</v>
      </c>
      <c r="C536" s="2" t="s">
        <v>229</v>
      </c>
      <c r="D536" s="2" t="s">
        <v>80</v>
      </c>
      <c r="E536" s="2" t="s">
        <v>1160</v>
      </c>
      <c r="F536" s="3">
        <v>43870</v>
      </c>
      <c r="G536" s="2">
        <v>2</v>
      </c>
      <c r="H536" s="11">
        <f>VLOOKUP(B536,[1]!Product_Data[#Data],4,0)</f>
        <v>1783</v>
      </c>
      <c r="I536" s="11">
        <f>VLOOKUP(B536,[1]!Product_Data[#Data],3,0)</f>
        <v>1230</v>
      </c>
      <c r="J536" s="11">
        <f t="shared" si="51"/>
        <v>2460</v>
      </c>
      <c r="K536" s="11">
        <f t="shared" si="52"/>
        <v>3566</v>
      </c>
      <c r="L536" s="11">
        <f t="shared" si="53"/>
        <v>1106</v>
      </c>
      <c r="M536" t="str">
        <f>VLOOKUP(C536,[1]!Location_Data[#Data],2,0)</f>
        <v>San Jose</v>
      </c>
      <c r="N536" t="str">
        <f>VLOOKUP(D536,[1]!Salespeople_Data[#Data],2,0)</f>
        <v>Henry Nelson</v>
      </c>
      <c r="O536" t="str">
        <f>VLOOKUP(E536,[1]!Customer_Data[#Data],2,0)</f>
        <v>Juan Scott</v>
      </c>
      <c r="P536" s="15">
        <f t="shared" si="48"/>
        <v>1</v>
      </c>
      <c r="Q536">
        <f t="shared" si="49"/>
        <v>2</v>
      </c>
      <c r="R536">
        <f t="shared" si="50"/>
        <v>2020</v>
      </c>
    </row>
    <row r="537" spans="1:18" x14ac:dyDescent="0.25">
      <c r="A537" s="4" t="s">
        <v>1161</v>
      </c>
      <c r="B537" s="4" t="s">
        <v>600</v>
      </c>
      <c r="C537" s="4" t="s">
        <v>14</v>
      </c>
      <c r="D537" s="4" t="s">
        <v>15</v>
      </c>
      <c r="E537" s="4" t="s">
        <v>563</v>
      </c>
      <c r="F537" s="5">
        <v>44095</v>
      </c>
      <c r="G537" s="4">
        <v>3</v>
      </c>
      <c r="H537" s="11">
        <f>VLOOKUP(B537,[1]!Product_Data[#Data],4,0)</f>
        <v>368</v>
      </c>
      <c r="I537" s="11">
        <f>VLOOKUP(B537,[1]!Product_Data[#Data],3,0)</f>
        <v>269</v>
      </c>
      <c r="J537" s="11">
        <f t="shared" si="51"/>
        <v>807</v>
      </c>
      <c r="K537" s="11">
        <f t="shared" si="52"/>
        <v>1104</v>
      </c>
      <c r="L537" s="11">
        <f t="shared" si="53"/>
        <v>297</v>
      </c>
      <c r="M537" t="str">
        <f>VLOOKUP(C537,[1]!Location_Data[#Data],2,0)</f>
        <v>Santa Clarita</v>
      </c>
      <c r="N537" t="str">
        <f>VLOOKUP(D537,[1]!Salespeople_Data[#Data],2,0)</f>
        <v>Ryan Butler</v>
      </c>
      <c r="O537" t="str">
        <f>VLOOKUP(E537,[1]!Customer_Data[#Data],2,0)</f>
        <v>Harold Matthews</v>
      </c>
      <c r="P537" s="15">
        <f t="shared" si="48"/>
        <v>2</v>
      </c>
      <c r="Q537">
        <f t="shared" si="49"/>
        <v>9</v>
      </c>
      <c r="R537">
        <f t="shared" si="50"/>
        <v>2020</v>
      </c>
    </row>
    <row r="538" spans="1:18" x14ac:dyDescent="0.25">
      <c r="A538" s="2" t="s">
        <v>1162</v>
      </c>
      <c r="B538" s="2" t="s">
        <v>600</v>
      </c>
      <c r="C538" s="2" t="s">
        <v>105</v>
      </c>
      <c r="D538" s="2" t="s">
        <v>264</v>
      </c>
      <c r="E538" s="2" t="s">
        <v>1163</v>
      </c>
      <c r="F538" s="3">
        <v>43947</v>
      </c>
      <c r="G538" s="2">
        <v>1</v>
      </c>
      <c r="H538" s="11">
        <f>VLOOKUP(B538,[1]!Product_Data[#Data],4,0)</f>
        <v>368</v>
      </c>
      <c r="I538" s="11">
        <f>VLOOKUP(B538,[1]!Product_Data[#Data],3,0)</f>
        <v>269</v>
      </c>
      <c r="J538" s="11">
        <f t="shared" si="51"/>
        <v>269</v>
      </c>
      <c r="K538" s="11">
        <f t="shared" si="52"/>
        <v>368</v>
      </c>
      <c r="L538" s="11">
        <f t="shared" si="53"/>
        <v>99</v>
      </c>
      <c r="M538" t="str">
        <f>VLOOKUP(C538,[1]!Location_Data[#Data],2,0)</f>
        <v>Daly City</v>
      </c>
      <c r="N538" t="str">
        <f>VLOOKUP(D538,[1]!Salespeople_Data[#Data],2,0)</f>
        <v>Ernest Wheeler</v>
      </c>
      <c r="O538" t="str">
        <f>VLOOKUP(E538,[1]!Customer_Data[#Data],2,0)</f>
        <v>Randy Simpson</v>
      </c>
      <c r="P538" s="15">
        <f t="shared" si="48"/>
        <v>1</v>
      </c>
      <c r="Q538">
        <f t="shared" si="49"/>
        <v>4</v>
      </c>
      <c r="R538">
        <f t="shared" si="50"/>
        <v>2020</v>
      </c>
    </row>
    <row r="539" spans="1:18" x14ac:dyDescent="0.25">
      <c r="A539" s="4" t="s">
        <v>1164</v>
      </c>
      <c r="B539" s="4" t="s">
        <v>252</v>
      </c>
      <c r="C539" s="4" t="s">
        <v>29</v>
      </c>
      <c r="D539" s="4" t="s">
        <v>91</v>
      </c>
      <c r="E539" s="4" t="s">
        <v>1165</v>
      </c>
      <c r="F539" s="5">
        <v>44111</v>
      </c>
      <c r="G539" s="4">
        <v>3</v>
      </c>
      <c r="H539" s="11">
        <f>VLOOKUP(B539,[1]!Product_Data[#Data],4,0)</f>
        <v>1899</v>
      </c>
      <c r="I539" s="11">
        <f>VLOOKUP(B539,[1]!Product_Data[#Data],3,0)</f>
        <v>1044</v>
      </c>
      <c r="J539" s="11">
        <f t="shared" si="51"/>
        <v>3132</v>
      </c>
      <c r="K539" s="11">
        <f t="shared" si="52"/>
        <v>5697</v>
      </c>
      <c r="L539" s="11">
        <f t="shared" si="53"/>
        <v>2565</v>
      </c>
      <c r="M539" t="str">
        <f>VLOOKUP(C539,[1]!Location_Data[#Data],2,0)</f>
        <v>Santa Ana</v>
      </c>
      <c r="N539" t="str">
        <f>VLOOKUP(D539,[1]!Salespeople_Data[#Data],2,0)</f>
        <v>Howard Gardner</v>
      </c>
      <c r="O539" t="str">
        <f>VLOOKUP(E539,[1]!Customer_Data[#Data],2,0)</f>
        <v>Aaron Miller</v>
      </c>
      <c r="P539" s="15">
        <f t="shared" si="48"/>
        <v>4</v>
      </c>
      <c r="Q539">
        <f t="shared" si="49"/>
        <v>10</v>
      </c>
      <c r="R539">
        <f t="shared" si="50"/>
        <v>2020</v>
      </c>
    </row>
    <row r="540" spans="1:18" x14ac:dyDescent="0.25">
      <c r="A540" s="2" t="s">
        <v>1166</v>
      </c>
      <c r="B540" s="2" t="s">
        <v>181</v>
      </c>
      <c r="C540" s="2" t="s">
        <v>276</v>
      </c>
      <c r="D540" s="2" t="s">
        <v>257</v>
      </c>
      <c r="E540" s="2" t="s">
        <v>371</v>
      </c>
      <c r="F540" s="3">
        <v>44044</v>
      </c>
      <c r="G540" s="2">
        <v>3</v>
      </c>
      <c r="H540" s="11">
        <f>VLOOKUP(B540,[1]!Product_Data[#Data],4,0)</f>
        <v>1500</v>
      </c>
      <c r="I540" s="11">
        <f>VLOOKUP(B540,[1]!Product_Data[#Data],3,0)</f>
        <v>900</v>
      </c>
      <c r="J540" s="11">
        <f t="shared" si="51"/>
        <v>2700</v>
      </c>
      <c r="K540" s="11">
        <f t="shared" si="52"/>
        <v>4500</v>
      </c>
      <c r="L540" s="11">
        <f t="shared" si="53"/>
        <v>1800</v>
      </c>
      <c r="M540" t="str">
        <f>VLOOKUP(C540,[1]!Location_Data[#Data],2,0)</f>
        <v>Orange</v>
      </c>
      <c r="N540" t="str">
        <f>VLOOKUP(D540,[1]!Salespeople_Data[#Data],2,0)</f>
        <v>Jerry Perry</v>
      </c>
      <c r="O540" t="str">
        <f>VLOOKUP(E540,[1]!Customer_Data[#Data],2,0)</f>
        <v>Wayne Gordon</v>
      </c>
      <c r="P540" s="15">
        <f t="shared" si="48"/>
        <v>7</v>
      </c>
      <c r="Q540">
        <f t="shared" si="49"/>
        <v>8</v>
      </c>
      <c r="R540">
        <f t="shared" si="50"/>
        <v>2020</v>
      </c>
    </row>
    <row r="541" spans="1:18" x14ac:dyDescent="0.25">
      <c r="A541" s="4" t="s">
        <v>1167</v>
      </c>
      <c r="B541" s="4" t="s">
        <v>603</v>
      </c>
      <c r="C541" s="4" t="s">
        <v>386</v>
      </c>
      <c r="D541" s="4" t="s">
        <v>126</v>
      </c>
      <c r="E541" s="4" t="s">
        <v>957</v>
      </c>
      <c r="F541" s="5">
        <v>44132</v>
      </c>
      <c r="G541" s="4">
        <v>3</v>
      </c>
      <c r="H541" s="11">
        <f>VLOOKUP(B541,[1]!Product_Data[#Data],4,0)</f>
        <v>2495</v>
      </c>
      <c r="I541" s="11">
        <f>VLOOKUP(B541,[1]!Product_Data[#Data],3,0)</f>
        <v>1896</v>
      </c>
      <c r="J541" s="11">
        <f t="shared" si="51"/>
        <v>5688</v>
      </c>
      <c r="K541" s="11">
        <f t="shared" si="52"/>
        <v>7485</v>
      </c>
      <c r="L541" s="11">
        <f t="shared" si="53"/>
        <v>1797</v>
      </c>
      <c r="M541" t="str">
        <f>VLOOKUP(C541,[1]!Location_Data[#Data],2,0)</f>
        <v>Carlsbad</v>
      </c>
      <c r="N541" t="str">
        <f>VLOOKUP(D541,[1]!Salespeople_Data[#Data],2,0)</f>
        <v>Larry Castillo</v>
      </c>
      <c r="O541" t="str">
        <f>VLOOKUP(E541,[1]!Customer_Data[#Data],2,0)</f>
        <v>Robert Jackson</v>
      </c>
      <c r="P541" s="15">
        <f t="shared" si="48"/>
        <v>4</v>
      </c>
      <c r="Q541">
        <f t="shared" si="49"/>
        <v>10</v>
      </c>
      <c r="R541">
        <f t="shared" si="50"/>
        <v>2020</v>
      </c>
    </row>
    <row r="542" spans="1:18" x14ac:dyDescent="0.25">
      <c r="A542" s="2" t="s">
        <v>1168</v>
      </c>
      <c r="B542" s="2" t="s">
        <v>56</v>
      </c>
      <c r="C542" s="2" t="s">
        <v>355</v>
      </c>
      <c r="D542" s="2" t="s">
        <v>87</v>
      </c>
      <c r="E542" s="2" t="s">
        <v>955</v>
      </c>
      <c r="F542" s="3">
        <v>43835</v>
      </c>
      <c r="G542" s="2">
        <v>4</v>
      </c>
      <c r="H542" s="11">
        <f>VLOOKUP(B542,[1]!Product_Data[#Data],4,0)</f>
        <v>1848</v>
      </c>
      <c r="I542" s="11">
        <f>VLOOKUP(B542,[1]!Product_Data[#Data],3,0)</f>
        <v>1294</v>
      </c>
      <c r="J542" s="11">
        <f t="shared" si="51"/>
        <v>5176</v>
      </c>
      <c r="K542" s="11">
        <f t="shared" si="52"/>
        <v>7392</v>
      </c>
      <c r="L542" s="11">
        <f t="shared" si="53"/>
        <v>2216</v>
      </c>
      <c r="M542" t="str">
        <f>VLOOKUP(C542,[1]!Location_Data[#Data],2,0)</f>
        <v>Burbank</v>
      </c>
      <c r="N542" t="str">
        <f>VLOOKUP(D542,[1]!Salespeople_Data[#Data],2,0)</f>
        <v>Martin Perry</v>
      </c>
      <c r="O542" t="str">
        <f>VLOOKUP(E542,[1]!Customer_Data[#Data],2,0)</f>
        <v>Fred Peterson</v>
      </c>
      <c r="P542" s="15">
        <f t="shared" si="48"/>
        <v>1</v>
      </c>
      <c r="Q542">
        <f t="shared" si="49"/>
        <v>1</v>
      </c>
      <c r="R542">
        <f t="shared" si="50"/>
        <v>2020</v>
      </c>
    </row>
    <row r="543" spans="1:18" x14ac:dyDescent="0.25">
      <c r="A543" s="4" t="s">
        <v>1169</v>
      </c>
      <c r="B543" s="4" t="s">
        <v>652</v>
      </c>
      <c r="C543" s="4" t="s">
        <v>145</v>
      </c>
      <c r="D543" s="4" t="s">
        <v>141</v>
      </c>
      <c r="E543" s="4" t="s">
        <v>1170</v>
      </c>
      <c r="F543" s="5">
        <v>43934</v>
      </c>
      <c r="G543" s="4">
        <v>4</v>
      </c>
      <c r="H543" s="11">
        <f>VLOOKUP(B543,[1]!Product_Data[#Data],4,0)</f>
        <v>217</v>
      </c>
      <c r="I543" s="11">
        <f>VLOOKUP(B543,[1]!Product_Data[#Data],3,0)</f>
        <v>171</v>
      </c>
      <c r="J543" s="11">
        <f t="shared" si="51"/>
        <v>684</v>
      </c>
      <c r="K543" s="11">
        <f t="shared" si="52"/>
        <v>868</v>
      </c>
      <c r="L543" s="11">
        <f t="shared" si="53"/>
        <v>184</v>
      </c>
      <c r="M543" t="str">
        <f>VLOOKUP(C543,[1]!Location_Data[#Data],2,0)</f>
        <v>Santa Maria</v>
      </c>
      <c r="N543" t="str">
        <f>VLOOKUP(D543,[1]!Salespeople_Data[#Data],2,0)</f>
        <v>Arthur Mccoy</v>
      </c>
      <c r="O543" t="str">
        <f>VLOOKUP(E543,[1]!Customer_Data[#Data],2,0)</f>
        <v>George Adams</v>
      </c>
      <c r="P543" s="15">
        <f t="shared" si="48"/>
        <v>2</v>
      </c>
      <c r="Q543">
        <f t="shared" si="49"/>
        <v>4</v>
      </c>
      <c r="R543">
        <f t="shared" si="50"/>
        <v>2020</v>
      </c>
    </row>
    <row r="544" spans="1:18" x14ac:dyDescent="0.25">
      <c r="A544" s="2" t="s">
        <v>1171</v>
      </c>
      <c r="B544" s="2" t="s">
        <v>33</v>
      </c>
      <c r="C544" s="2" t="s">
        <v>100</v>
      </c>
      <c r="D544" s="2" t="s">
        <v>191</v>
      </c>
      <c r="E544" s="2" t="s">
        <v>871</v>
      </c>
      <c r="F544" s="3">
        <v>43977</v>
      </c>
      <c r="G544" s="2">
        <v>2</v>
      </c>
      <c r="H544" s="11">
        <f>VLOOKUP(B544,[1]!Product_Data[#Data],4,0)</f>
        <v>1582</v>
      </c>
      <c r="I544" s="11">
        <f>VLOOKUP(B544,[1]!Product_Data[#Data],3,0)</f>
        <v>1234</v>
      </c>
      <c r="J544" s="11">
        <f t="shared" si="51"/>
        <v>2468</v>
      </c>
      <c r="K544" s="11">
        <f t="shared" si="52"/>
        <v>3164</v>
      </c>
      <c r="L544" s="11">
        <f t="shared" si="53"/>
        <v>696</v>
      </c>
      <c r="M544" t="str">
        <f>VLOOKUP(C544,[1]!Location_Data[#Data],2,0)</f>
        <v>Victorville</v>
      </c>
      <c r="N544" t="str">
        <f>VLOOKUP(D544,[1]!Salespeople_Data[#Data],2,0)</f>
        <v>Robert Reed</v>
      </c>
      <c r="O544" t="str">
        <f>VLOOKUP(E544,[1]!Customer_Data[#Data],2,0)</f>
        <v>Dennis Ruiz</v>
      </c>
      <c r="P544" s="15">
        <f t="shared" si="48"/>
        <v>3</v>
      </c>
      <c r="Q544">
        <f t="shared" si="49"/>
        <v>5</v>
      </c>
      <c r="R544">
        <f t="shared" si="50"/>
        <v>2020</v>
      </c>
    </row>
    <row r="545" spans="1:18" x14ac:dyDescent="0.25">
      <c r="A545" s="4" t="s">
        <v>1172</v>
      </c>
      <c r="B545" s="4" t="s">
        <v>569</v>
      </c>
      <c r="C545" s="4" t="s">
        <v>472</v>
      </c>
      <c r="D545" s="4" t="s">
        <v>58</v>
      </c>
      <c r="E545" s="4" t="s">
        <v>513</v>
      </c>
      <c r="F545" s="5">
        <v>44190</v>
      </c>
      <c r="G545" s="4">
        <v>1</v>
      </c>
      <c r="H545" s="11">
        <f>VLOOKUP(B545,[1]!Product_Data[#Data],4,0)</f>
        <v>1178</v>
      </c>
      <c r="I545" s="11">
        <f>VLOOKUP(B545,[1]!Product_Data[#Data],3,0)</f>
        <v>683</v>
      </c>
      <c r="J545" s="11">
        <f t="shared" si="51"/>
        <v>683</v>
      </c>
      <c r="K545" s="11">
        <f t="shared" si="52"/>
        <v>1178</v>
      </c>
      <c r="L545" s="11">
        <f t="shared" si="53"/>
        <v>495</v>
      </c>
      <c r="M545" t="str">
        <f>VLOOKUP(C545,[1]!Location_Data[#Data],2,0)</f>
        <v>Concord</v>
      </c>
      <c r="N545" t="str">
        <f>VLOOKUP(D545,[1]!Salespeople_Data[#Data],2,0)</f>
        <v>Christopher Tucker</v>
      </c>
      <c r="O545" t="str">
        <f>VLOOKUP(E545,[1]!Customer_Data[#Data],2,0)</f>
        <v>Wayne Hunter</v>
      </c>
      <c r="P545" s="15">
        <f t="shared" si="48"/>
        <v>6</v>
      </c>
      <c r="Q545">
        <f t="shared" si="49"/>
        <v>12</v>
      </c>
      <c r="R545">
        <f t="shared" si="50"/>
        <v>2020</v>
      </c>
    </row>
    <row r="546" spans="1:18" x14ac:dyDescent="0.25">
      <c r="A546" s="2" t="s">
        <v>1173</v>
      </c>
      <c r="B546" s="2" t="s">
        <v>457</v>
      </c>
      <c r="C546" s="2" t="s">
        <v>174</v>
      </c>
      <c r="D546" s="2" t="s">
        <v>225</v>
      </c>
      <c r="E546" s="2" t="s">
        <v>1174</v>
      </c>
      <c r="F546" s="3">
        <v>43873</v>
      </c>
      <c r="G546" s="2">
        <v>3</v>
      </c>
      <c r="H546" s="11">
        <f>VLOOKUP(B546,[1]!Product_Data[#Data],4,0)</f>
        <v>947</v>
      </c>
      <c r="I546" s="11">
        <f>VLOOKUP(B546,[1]!Product_Data[#Data],3,0)</f>
        <v>786</v>
      </c>
      <c r="J546" s="11">
        <f t="shared" si="51"/>
        <v>2358</v>
      </c>
      <c r="K546" s="11">
        <f t="shared" si="52"/>
        <v>2841</v>
      </c>
      <c r="L546" s="11">
        <f t="shared" si="53"/>
        <v>483</v>
      </c>
      <c r="M546" t="str">
        <f>VLOOKUP(C546,[1]!Location_Data[#Data],2,0)</f>
        <v>Norwalk</v>
      </c>
      <c r="N546" t="str">
        <f>VLOOKUP(D546,[1]!Salespeople_Data[#Data],2,0)</f>
        <v>Andrew Bowman</v>
      </c>
      <c r="O546" t="str">
        <f>VLOOKUP(E546,[1]!Customer_Data[#Data],2,0)</f>
        <v>Gary Jones</v>
      </c>
      <c r="P546" s="15">
        <f t="shared" si="48"/>
        <v>4</v>
      </c>
      <c r="Q546">
        <f t="shared" si="49"/>
        <v>2</v>
      </c>
      <c r="R546">
        <f t="shared" si="50"/>
        <v>2020</v>
      </c>
    </row>
    <row r="547" spans="1:18" x14ac:dyDescent="0.25">
      <c r="A547" s="4" t="s">
        <v>1175</v>
      </c>
      <c r="B547" s="4" t="s">
        <v>537</v>
      </c>
      <c r="C547" s="4" t="s">
        <v>145</v>
      </c>
      <c r="D547" s="4" t="s">
        <v>356</v>
      </c>
      <c r="E547" s="4" t="s">
        <v>1176</v>
      </c>
      <c r="F547" s="5">
        <v>44085</v>
      </c>
      <c r="G547" s="4">
        <v>2</v>
      </c>
      <c r="H547" s="11">
        <f>VLOOKUP(B547,[1]!Product_Data[#Data],4,0)</f>
        <v>556</v>
      </c>
      <c r="I547" s="11">
        <f>VLOOKUP(B547,[1]!Product_Data[#Data],3,0)</f>
        <v>395</v>
      </c>
      <c r="J547" s="11">
        <f t="shared" si="51"/>
        <v>790</v>
      </c>
      <c r="K547" s="11">
        <f t="shared" si="52"/>
        <v>1112</v>
      </c>
      <c r="L547" s="11">
        <f t="shared" si="53"/>
        <v>322</v>
      </c>
      <c r="M547" t="str">
        <f>VLOOKUP(C547,[1]!Location_Data[#Data],2,0)</f>
        <v>Santa Maria</v>
      </c>
      <c r="N547" t="str">
        <f>VLOOKUP(D547,[1]!Salespeople_Data[#Data],2,0)</f>
        <v>Jimmy Young</v>
      </c>
      <c r="O547" t="str">
        <f>VLOOKUP(E547,[1]!Customer_Data[#Data],2,0)</f>
        <v>John Robertson</v>
      </c>
      <c r="P547" s="15">
        <f t="shared" si="48"/>
        <v>6</v>
      </c>
      <c r="Q547">
        <f t="shared" si="49"/>
        <v>9</v>
      </c>
      <c r="R547">
        <f t="shared" si="50"/>
        <v>2020</v>
      </c>
    </row>
    <row r="548" spans="1:18" x14ac:dyDescent="0.25">
      <c r="A548" s="2" t="s">
        <v>1177</v>
      </c>
      <c r="B548" s="2" t="s">
        <v>818</v>
      </c>
      <c r="C548" s="2" t="s">
        <v>286</v>
      </c>
      <c r="D548" s="2" t="s">
        <v>53</v>
      </c>
      <c r="E548" s="2" t="s">
        <v>1178</v>
      </c>
      <c r="F548" s="3">
        <v>44170</v>
      </c>
      <c r="G548" s="2">
        <v>3</v>
      </c>
      <c r="H548" s="11">
        <f>VLOOKUP(B548,[1]!Product_Data[#Data],4,0)</f>
        <v>1638</v>
      </c>
      <c r="I548" s="11">
        <f>VLOOKUP(B548,[1]!Product_Data[#Data],3,0)</f>
        <v>1261</v>
      </c>
      <c r="J548" s="11">
        <f t="shared" si="51"/>
        <v>3783</v>
      </c>
      <c r="K548" s="11">
        <f t="shared" si="52"/>
        <v>4914</v>
      </c>
      <c r="L548" s="11">
        <f t="shared" si="53"/>
        <v>1131</v>
      </c>
      <c r="M548" t="str">
        <f>VLOOKUP(C548,[1]!Location_Data[#Data],2,0)</f>
        <v>El Monte</v>
      </c>
      <c r="N548" t="str">
        <f>VLOOKUP(D548,[1]!Salespeople_Data[#Data],2,0)</f>
        <v>Scott Mason</v>
      </c>
      <c r="O548" t="str">
        <f>VLOOKUP(E548,[1]!Customer_Data[#Data],2,0)</f>
        <v>Joseph Warren</v>
      </c>
      <c r="P548" s="15">
        <f t="shared" si="48"/>
        <v>7</v>
      </c>
      <c r="Q548">
        <f t="shared" si="49"/>
        <v>12</v>
      </c>
      <c r="R548">
        <f t="shared" si="50"/>
        <v>2020</v>
      </c>
    </row>
    <row r="549" spans="1:18" x14ac:dyDescent="0.25">
      <c r="A549" s="4" t="s">
        <v>1179</v>
      </c>
      <c r="B549" s="4" t="s">
        <v>383</v>
      </c>
      <c r="C549" s="4" t="s">
        <v>355</v>
      </c>
      <c r="D549" s="4" t="s">
        <v>15</v>
      </c>
      <c r="E549" s="4" t="s">
        <v>1180</v>
      </c>
      <c r="F549" s="5">
        <v>43845</v>
      </c>
      <c r="G549" s="4">
        <v>4</v>
      </c>
      <c r="H549" s="11">
        <f>VLOOKUP(B549,[1]!Product_Data[#Data],4,0)</f>
        <v>1494</v>
      </c>
      <c r="I549" s="11">
        <f>VLOOKUP(B549,[1]!Product_Data[#Data],3,0)</f>
        <v>971</v>
      </c>
      <c r="J549" s="11">
        <f t="shared" si="51"/>
        <v>3884</v>
      </c>
      <c r="K549" s="11">
        <f t="shared" si="52"/>
        <v>5976</v>
      </c>
      <c r="L549" s="11">
        <f t="shared" si="53"/>
        <v>2092</v>
      </c>
      <c r="M549" t="str">
        <f>VLOOKUP(C549,[1]!Location_Data[#Data],2,0)</f>
        <v>Burbank</v>
      </c>
      <c r="N549" t="str">
        <f>VLOOKUP(D549,[1]!Salespeople_Data[#Data],2,0)</f>
        <v>Ryan Butler</v>
      </c>
      <c r="O549" t="str">
        <f>VLOOKUP(E549,[1]!Customer_Data[#Data],2,0)</f>
        <v>Brandon Martin</v>
      </c>
      <c r="P549" s="15">
        <f t="shared" si="48"/>
        <v>4</v>
      </c>
      <c r="Q549">
        <f t="shared" si="49"/>
        <v>1</v>
      </c>
      <c r="R549">
        <f t="shared" si="50"/>
        <v>2020</v>
      </c>
    </row>
    <row r="550" spans="1:18" x14ac:dyDescent="0.25">
      <c r="A550" s="2" t="s">
        <v>1181</v>
      </c>
      <c r="B550" s="2" t="s">
        <v>109</v>
      </c>
      <c r="C550" s="2" t="s">
        <v>100</v>
      </c>
      <c r="D550" s="2" t="s">
        <v>264</v>
      </c>
      <c r="E550" s="2" t="s">
        <v>462</v>
      </c>
      <c r="F550" s="3">
        <v>44060</v>
      </c>
      <c r="G550" s="2">
        <v>2</v>
      </c>
      <c r="H550" s="11">
        <f>VLOOKUP(B550,[1]!Product_Data[#Data],4,0)</f>
        <v>1783</v>
      </c>
      <c r="I550" s="11">
        <f>VLOOKUP(B550,[1]!Product_Data[#Data],3,0)</f>
        <v>1230</v>
      </c>
      <c r="J550" s="11">
        <f t="shared" si="51"/>
        <v>2460</v>
      </c>
      <c r="K550" s="11">
        <f t="shared" si="52"/>
        <v>3566</v>
      </c>
      <c r="L550" s="11">
        <f t="shared" si="53"/>
        <v>1106</v>
      </c>
      <c r="M550" t="str">
        <f>VLOOKUP(C550,[1]!Location_Data[#Data],2,0)</f>
        <v>Victorville</v>
      </c>
      <c r="N550" t="str">
        <f>VLOOKUP(D550,[1]!Salespeople_Data[#Data],2,0)</f>
        <v>Ernest Wheeler</v>
      </c>
      <c r="O550" t="str">
        <f>VLOOKUP(E550,[1]!Customer_Data[#Data],2,0)</f>
        <v>Thomas Chapman</v>
      </c>
      <c r="P550" s="15">
        <f t="shared" si="48"/>
        <v>2</v>
      </c>
      <c r="Q550">
        <f t="shared" si="49"/>
        <v>8</v>
      </c>
      <c r="R550">
        <f t="shared" si="50"/>
        <v>2020</v>
      </c>
    </row>
    <row r="551" spans="1:18" x14ac:dyDescent="0.25">
      <c r="A551" s="4" t="s">
        <v>1182</v>
      </c>
      <c r="B551" s="4" t="s">
        <v>431</v>
      </c>
      <c r="C551" s="4" t="s">
        <v>380</v>
      </c>
      <c r="D551" s="4" t="s">
        <v>101</v>
      </c>
      <c r="E551" s="4" t="s">
        <v>745</v>
      </c>
      <c r="F551" s="5">
        <v>44033</v>
      </c>
      <c r="G551" s="4">
        <v>3</v>
      </c>
      <c r="H551" s="11">
        <f>VLOOKUP(B551,[1]!Product_Data[#Data],4,0)</f>
        <v>290</v>
      </c>
      <c r="I551" s="11">
        <f>VLOOKUP(B551,[1]!Product_Data[#Data],3,0)</f>
        <v>200</v>
      </c>
      <c r="J551" s="11">
        <f t="shared" si="51"/>
        <v>600</v>
      </c>
      <c r="K551" s="11">
        <f t="shared" si="52"/>
        <v>870</v>
      </c>
      <c r="L551" s="11">
        <f t="shared" si="53"/>
        <v>270</v>
      </c>
      <c r="M551" t="str">
        <f>VLOOKUP(C551,[1]!Location_Data[#Data],2,0)</f>
        <v>Los Angeles</v>
      </c>
      <c r="N551" t="str">
        <f>VLOOKUP(D551,[1]!Salespeople_Data[#Data],2,0)</f>
        <v>Scott Clark</v>
      </c>
      <c r="O551" t="str">
        <f>VLOOKUP(E551,[1]!Customer_Data[#Data],2,0)</f>
        <v>Andrew Graham</v>
      </c>
      <c r="P551" s="15">
        <f t="shared" si="48"/>
        <v>3</v>
      </c>
      <c r="Q551">
        <f t="shared" si="49"/>
        <v>7</v>
      </c>
      <c r="R551">
        <f t="shared" si="50"/>
        <v>2020</v>
      </c>
    </row>
    <row r="552" spans="1:18" x14ac:dyDescent="0.25">
      <c r="A552" s="2" t="s">
        <v>1183</v>
      </c>
      <c r="B552" s="2" t="s">
        <v>155</v>
      </c>
      <c r="C552" s="2" t="s">
        <v>242</v>
      </c>
      <c r="D552" s="2" t="s">
        <v>10</v>
      </c>
      <c r="E552" s="2" t="s">
        <v>863</v>
      </c>
      <c r="F552" s="3">
        <v>44121</v>
      </c>
      <c r="G552" s="2">
        <v>3</v>
      </c>
      <c r="H552" s="11">
        <f>VLOOKUP(B552,[1]!Product_Data[#Data],4,0)</f>
        <v>1353</v>
      </c>
      <c r="I552" s="11">
        <f>VLOOKUP(B552,[1]!Product_Data[#Data],3,0)</f>
        <v>947</v>
      </c>
      <c r="J552" s="11">
        <f t="shared" si="51"/>
        <v>2841</v>
      </c>
      <c r="K552" s="11">
        <f t="shared" si="52"/>
        <v>4059</v>
      </c>
      <c r="L552" s="11">
        <f t="shared" si="53"/>
        <v>1218</v>
      </c>
      <c r="M552" t="str">
        <f>VLOOKUP(C552,[1]!Location_Data[#Data],2,0)</f>
        <v>Downey</v>
      </c>
      <c r="N552" t="str">
        <f>VLOOKUP(D552,[1]!Salespeople_Data[#Data],2,0)</f>
        <v>Justin Lynch</v>
      </c>
      <c r="O552" t="str">
        <f>VLOOKUP(E552,[1]!Customer_Data[#Data],2,0)</f>
        <v>Henry Cox</v>
      </c>
      <c r="P552" s="15">
        <f t="shared" si="48"/>
        <v>7</v>
      </c>
      <c r="Q552">
        <f t="shared" si="49"/>
        <v>10</v>
      </c>
      <c r="R552">
        <f t="shared" si="50"/>
        <v>2020</v>
      </c>
    </row>
    <row r="553" spans="1:18" x14ac:dyDescent="0.25">
      <c r="A553" s="4" t="s">
        <v>1184</v>
      </c>
      <c r="B553" s="4" t="s">
        <v>321</v>
      </c>
      <c r="C553" s="4" t="s">
        <v>570</v>
      </c>
      <c r="D553" s="4" t="s">
        <v>106</v>
      </c>
      <c r="E553" s="4" t="s">
        <v>842</v>
      </c>
      <c r="F553" s="5">
        <v>44176</v>
      </c>
      <c r="G553" s="4">
        <v>4</v>
      </c>
      <c r="H553" s="11">
        <f>VLOOKUP(B553,[1]!Product_Data[#Data],4,0)</f>
        <v>2391</v>
      </c>
      <c r="I553" s="11">
        <f>VLOOKUP(B553,[1]!Product_Data[#Data],3,0)</f>
        <v>1291</v>
      </c>
      <c r="J553" s="11">
        <f t="shared" si="51"/>
        <v>5164</v>
      </c>
      <c r="K553" s="11">
        <f t="shared" si="52"/>
        <v>9564</v>
      </c>
      <c r="L553" s="11">
        <f t="shared" si="53"/>
        <v>4400</v>
      </c>
      <c r="M553" t="str">
        <f>VLOOKUP(C553,[1]!Location_Data[#Data],2,0)</f>
        <v>Fresno</v>
      </c>
      <c r="N553" t="str">
        <f>VLOOKUP(D553,[1]!Salespeople_Data[#Data],2,0)</f>
        <v>Patrick Ruiz</v>
      </c>
      <c r="O553" t="str">
        <f>VLOOKUP(E553,[1]!Customer_Data[#Data],2,0)</f>
        <v>Nicholas Garcia</v>
      </c>
      <c r="P553" s="15">
        <f t="shared" si="48"/>
        <v>6</v>
      </c>
      <c r="Q553">
        <f t="shared" si="49"/>
        <v>12</v>
      </c>
      <c r="R553">
        <f t="shared" si="50"/>
        <v>2020</v>
      </c>
    </row>
    <row r="554" spans="1:18" x14ac:dyDescent="0.25">
      <c r="A554" s="2" t="s">
        <v>1185</v>
      </c>
      <c r="B554" s="2" t="s">
        <v>245</v>
      </c>
      <c r="C554" s="2" t="s">
        <v>643</v>
      </c>
      <c r="D554" s="2" t="s">
        <v>15</v>
      </c>
      <c r="E554" s="2" t="s">
        <v>606</v>
      </c>
      <c r="F554" s="3">
        <v>43885</v>
      </c>
      <c r="G554" s="2">
        <v>1</v>
      </c>
      <c r="H554" s="11">
        <f>VLOOKUP(B554,[1]!Product_Data[#Data],4,0)</f>
        <v>818</v>
      </c>
      <c r="I554" s="11">
        <f>VLOOKUP(B554,[1]!Product_Data[#Data],3,0)</f>
        <v>450</v>
      </c>
      <c r="J554" s="11">
        <f t="shared" si="51"/>
        <v>450</v>
      </c>
      <c r="K554" s="11">
        <f t="shared" si="52"/>
        <v>818</v>
      </c>
      <c r="L554" s="11">
        <f t="shared" si="53"/>
        <v>368</v>
      </c>
      <c r="M554" t="str">
        <f>VLOOKUP(C554,[1]!Location_Data[#Data],2,0)</f>
        <v>Hayward</v>
      </c>
      <c r="N554" t="str">
        <f>VLOOKUP(D554,[1]!Salespeople_Data[#Data],2,0)</f>
        <v>Ryan Butler</v>
      </c>
      <c r="O554" t="str">
        <f>VLOOKUP(E554,[1]!Customer_Data[#Data],2,0)</f>
        <v>Walter Russell</v>
      </c>
      <c r="P554" s="15">
        <f t="shared" si="48"/>
        <v>2</v>
      </c>
      <c r="Q554">
        <f t="shared" si="49"/>
        <v>2</v>
      </c>
      <c r="R554">
        <f t="shared" si="50"/>
        <v>2020</v>
      </c>
    </row>
    <row r="555" spans="1:18" x14ac:dyDescent="0.25">
      <c r="A555" s="4" t="s">
        <v>1186</v>
      </c>
      <c r="B555" s="4" t="s">
        <v>461</v>
      </c>
      <c r="C555" s="4" t="s">
        <v>195</v>
      </c>
      <c r="D555" s="4" t="s">
        <v>159</v>
      </c>
      <c r="E555" s="4" t="s">
        <v>1187</v>
      </c>
      <c r="F555" s="5">
        <v>44035</v>
      </c>
      <c r="G555" s="4">
        <v>1</v>
      </c>
      <c r="H555" s="11">
        <f>VLOOKUP(B555,[1]!Product_Data[#Data],4,0)</f>
        <v>35</v>
      </c>
      <c r="I555" s="11">
        <f>VLOOKUP(B555,[1]!Product_Data[#Data],3,0)</f>
        <v>22</v>
      </c>
      <c r="J555" s="11">
        <f t="shared" si="51"/>
        <v>22</v>
      </c>
      <c r="K555" s="11">
        <f t="shared" si="52"/>
        <v>35</v>
      </c>
      <c r="L555" s="11">
        <f t="shared" si="53"/>
        <v>13</v>
      </c>
      <c r="M555" t="str">
        <f>VLOOKUP(C555,[1]!Location_Data[#Data],2,0)</f>
        <v>Pomona</v>
      </c>
      <c r="N555" t="str">
        <f>VLOOKUP(D555,[1]!Salespeople_Data[#Data],2,0)</f>
        <v>Bobby Russell</v>
      </c>
      <c r="O555" t="str">
        <f>VLOOKUP(E555,[1]!Customer_Data[#Data],2,0)</f>
        <v>Jeremy Wilson</v>
      </c>
      <c r="P555" s="15">
        <f t="shared" si="48"/>
        <v>5</v>
      </c>
      <c r="Q555">
        <f t="shared" si="49"/>
        <v>7</v>
      </c>
      <c r="R555">
        <f t="shared" si="50"/>
        <v>2020</v>
      </c>
    </row>
    <row r="556" spans="1:18" x14ac:dyDescent="0.25">
      <c r="A556" s="2" t="s">
        <v>1188</v>
      </c>
      <c r="B556" s="2" t="s">
        <v>605</v>
      </c>
      <c r="C556" s="2" t="s">
        <v>215</v>
      </c>
      <c r="D556" s="2" t="s">
        <v>49</v>
      </c>
      <c r="E556" s="2" t="s">
        <v>1189</v>
      </c>
      <c r="F556" s="3">
        <v>44003</v>
      </c>
      <c r="G556" s="2">
        <v>2</v>
      </c>
      <c r="H556" s="11">
        <f>VLOOKUP(B556,[1]!Product_Data[#Data],4,0)</f>
        <v>913</v>
      </c>
      <c r="I556" s="11">
        <f>VLOOKUP(B556,[1]!Product_Data[#Data],3,0)</f>
        <v>584</v>
      </c>
      <c r="J556" s="11">
        <f t="shared" si="51"/>
        <v>1168</v>
      </c>
      <c r="K556" s="11">
        <f t="shared" si="52"/>
        <v>1826</v>
      </c>
      <c r="L556" s="11">
        <f t="shared" si="53"/>
        <v>658</v>
      </c>
      <c r="M556" t="str">
        <f>VLOOKUP(C556,[1]!Location_Data[#Data],2,0)</f>
        <v>El Cajon</v>
      </c>
      <c r="N556" t="str">
        <f>VLOOKUP(D556,[1]!Salespeople_Data[#Data],2,0)</f>
        <v>Walter Cook</v>
      </c>
      <c r="O556" t="str">
        <f>VLOOKUP(E556,[1]!Customer_Data[#Data],2,0)</f>
        <v>Billy Nelson</v>
      </c>
      <c r="P556" s="15">
        <f t="shared" si="48"/>
        <v>1</v>
      </c>
      <c r="Q556">
        <f t="shared" si="49"/>
        <v>6</v>
      </c>
      <c r="R556">
        <f t="shared" si="50"/>
        <v>2020</v>
      </c>
    </row>
    <row r="557" spans="1:18" x14ac:dyDescent="0.25">
      <c r="A557" s="4" t="s">
        <v>1190</v>
      </c>
      <c r="B557" s="4" t="s">
        <v>119</v>
      </c>
      <c r="C557" s="4" t="s">
        <v>149</v>
      </c>
      <c r="D557" s="4" t="s">
        <v>159</v>
      </c>
      <c r="E557" s="4" t="s">
        <v>265</v>
      </c>
      <c r="F557" s="5">
        <v>44004</v>
      </c>
      <c r="G557" s="4">
        <v>4</v>
      </c>
      <c r="H557" s="11">
        <f>VLOOKUP(B557,[1]!Product_Data[#Data],4,0)</f>
        <v>1077</v>
      </c>
      <c r="I557" s="11">
        <f>VLOOKUP(B557,[1]!Product_Data[#Data],3,0)</f>
        <v>732</v>
      </c>
      <c r="J557" s="11">
        <f t="shared" si="51"/>
        <v>2928</v>
      </c>
      <c r="K557" s="11">
        <f t="shared" si="52"/>
        <v>4308</v>
      </c>
      <c r="L557" s="11">
        <f t="shared" si="53"/>
        <v>1380</v>
      </c>
      <c r="M557" t="str">
        <f>VLOOKUP(C557,[1]!Location_Data[#Data],2,0)</f>
        <v>Antioch</v>
      </c>
      <c r="N557" t="str">
        <f>VLOOKUP(D557,[1]!Salespeople_Data[#Data],2,0)</f>
        <v>Bobby Russell</v>
      </c>
      <c r="O557" t="str">
        <f>VLOOKUP(E557,[1]!Customer_Data[#Data],2,0)</f>
        <v>Stephen Greene</v>
      </c>
      <c r="P557" s="15">
        <f t="shared" si="48"/>
        <v>2</v>
      </c>
      <c r="Q557">
        <f t="shared" si="49"/>
        <v>6</v>
      </c>
      <c r="R557">
        <f t="shared" si="50"/>
        <v>2020</v>
      </c>
    </row>
    <row r="558" spans="1:18" x14ac:dyDescent="0.25">
      <c r="A558" s="2" t="s">
        <v>1191</v>
      </c>
      <c r="B558" s="2" t="s">
        <v>421</v>
      </c>
      <c r="C558" s="2" t="s">
        <v>195</v>
      </c>
      <c r="D558" s="2" t="s">
        <v>40</v>
      </c>
      <c r="E558" s="2" t="s">
        <v>1192</v>
      </c>
      <c r="F558" s="3">
        <v>44126</v>
      </c>
      <c r="G558" s="2">
        <v>3</v>
      </c>
      <c r="H558" s="11">
        <f>VLOOKUP(B558,[1]!Product_Data[#Data],4,0)</f>
        <v>826</v>
      </c>
      <c r="I558" s="11">
        <f>VLOOKUP(B558,[1]!Product_Data[#Data],3,0)</f>
        <v>562</v>
      </c>
      <c r="J558" s="11">
        <f t="shared" si="51"/>
        <v>1686</v>
      </c>
      <c r="K558" s="11">
        <f t="shared" si="52"/>
        <v>2478</v>
      </c>
      <c r="L558" s="11">
        <f t="shared" si="53"/>
        <v>792</v>
      </c>
      <c r="M558" t="str">
        <f>VLOOKUP(C558,[1]!Location_Data[#Data],2,0)</f>
        <v>Pomona</v>
      </c>
      <c r="N558" t="str">
        <f>VLOOKUP(D558,[1]!Salespeople_Data[#Data],2,0)</f>
        <v>Brian Hansen</v>
      </c>
      <c r="O558" t="str">
        <f>VLOOKUP(E558,[1]!Customer_Data[#Data],2,0)</f>
        <v>Jimmy Harper</v>
      </c>
      <c r="P558" s="15">
        <f t="shared" si="48"/>
        <v>5</v>
      </c>
      <c r="Q558">
        <f t="shared" si="49"/>
        <v>10</v>
      </c>
      <c r="R558">
        <f t="shared" si="50"/>
        <v>2020</v>
      </c>
    </row>
    <row r="559" spans="1:18" x14ac:dyDescent="0.25">
      <c r="A559" s="4" t="s">
        <v>1193</v>
      </c>
      <c r="B559" s="4" t="s">
        <v>207</v>
      </c>
      <c r="C559" s="4" t="s">
        <v>110</v>
      </c>
      <c r="D559" s="4" t="s">
        <v>10</v>
      </c>
      <c r="E559" s="4" t="s">
        <v>150</v>
      </c>
      <c r="F559" s="5">
        <v>43969</v>
      </c>
      <c r="G559" s="4">
        <v>3</v>
      </c>
      <c r="H559" s="11">
        <f>VLOOKUP(B559,[1]!Product_Data[#Data],4,0)</f>
        <v>2464</v>
      </c>
      <c r="I559" s="11">
        <f>VLOOKUP(B559,[1]!Product_Data[#Data],3,0)</f>
        <v>1774</v>
      </c>
      <c r="J559" s="11">
        <f t="shared" si="51"/>
        <v>5322</v>
      </c>
      <c r="K559" s="11">
        <f t="shared" si="52"/>
        <v>7392</v>
      </c>
      <c r="L559" s="11">
        <f t="shared" si="53"/>
        <v>2070</v>
      </c>
      <c r="M559" t="str">
        <f>VLOOKUP(C559,[1]!Location_Data[#Data],2,0)</f>
        <v>Richmond</v>
      </c>
      <c r="N559" t="str">
        <f>VLOOKUP(D559,[1]!Salespeople_Data[#Data],2,0)</f>
        <v>Justin Lynch</v>
      </c>
      <c r="O559" t="str">
        <f>VLOOKUP(E559,[1]!Customer_Data[#Data],2,0)</f>
        <v>Thomas Hawkins</v>
      </c>
      <c r="P559" s="15">
        <f t="shared" si="48"/>
        <v>2</v>
      </c>
      <c r="Q559">
        <f t="shared" si="49"/>
        <v>5</v>
      </c>
      <c r="R559">
        <f t="shared" si="50"/>
        <v>2020</v>
      </c>
    </row>
    <row r="560" spans="1:18" x14ac:dyDescent="0.25">
      <c r="A560" s="2" t="s">
        <v>1194</v>
      </c>
      <c r="B560" s="2" t="s">
        <v>23</v>
      </c>
      <c r="C560" s="2" t="s">
        <v>377</v>
      </c>
      <c r="D560" s="2" t="s">
        <v>141</v>
      </c>
      <c r="E560" s="2" t="s">
        <v>1056</v>
      </c>
      <c r="F560" s="3">
        <v>44141</v>
      </c>
      <c r="G560" s="2">
        <v>2</v>
      </c>
      <c r="H560" s="11">
        <f>VLOOKUP(B560,[1]!Product_Data[#Data],4,0)</f>
        <v>1052</v>
      </c>
      <c r="I560" s="11">
        <f>VLOOKUP(B560,[1]!Product_Data[#Data],3,0)</f>
        <v>589</v>
      </c>
      <c r="J560" s="11">
        <f t="shared" si="51"/>
        <v>1178</v>
      </c>
      <c r="K560" s="11">
        <f t="shared" si="52"/>
        <v>2104</v>
      </c>
      <c r="L560" s="11">
        <f t="shared" si="53"/>
        <v>926</v>
      </c>
      <c r="M560" t="str">
        <f>VLOOKUP(C560,[1]!Location_Data[#Data],2,0)</f>
        <v>San Diego</v>
      </c>
      <c r="N560" t="str">
        <f>VLOOKUP(D560,[1]!Salespeople_Data[#Data],2,0)</f>
        <v>Arthur Mccoy</v>
      </c>
      <c r="O560" t="str">
        <f>VLOOKUP(E560,[1]!Customer_Data[#Data],2,0)</f>
        <v>Ryan Ford</v>
      </c>
      <c r="P560" s="15">
        <f t="shared" si="48"/>
        <v>6</v>
      </c>
      <c r="Q560">
        <f t="shared" si="49"/>
        <v>11</v>
      </c>
      <c r="R560">
        <f t="shared" si="50"/>
        <v>2020</v>
      </c>
    </row>
    <row r="561" spans="1:18" x14ac:dyDescent="0.25">
      <c r="A561" s="4" t="s">
        <v>1195</v>
      </c>
      <c r="B561" s="4" t="s">
        <v>361</v>
      </c>
      <c r="C561" s="4" t="s">
        <v>316</v>
      </c>
      <c r="D561" s="4" t="s">
        <v>101</v>
      </c>
      <c r="E561" s="4" t="s">
        <v>1196</v>
      </c>
      <c r="F561" s="5">
        <v>44184</v>
      </c>
      <c r="G561" s="4">
        <v>4</v>
      </c>
      <c r="H561" s="11">
        <f>VLOOKUP(B561,[1]!Product_Data[#Data],4,0)</f>
        <v>1338</v>
      </c>
      <c r="I561" s="11">
        <f>VLOOKUP(B561,[1]!Product_Data[#Data],3,0)</f>
        <v>682</v>
      </c>
      <c r="J561" s="11">
        <f t="shared" si="51"/>
        <v>2728</v>
      </c>
      <c r="K561" s="11">
        <f t="shared" si="52"/>
        <v>5352</v>
      </c>
      <c r="L561" s="11">
        <f t="shared" si="53"/>
        <v>2624</v>
      </c>
      <c r="M561" t="str">
        <f>VLOOKUP(C561,[1]!Location_Data[#Data],2,0)</f>
        <v>East Los Angeles</v>
      </c>
      <c r="N561" t="str">
        <f>VLOOKUP(D561,[1]!Salespeople_Data[#Data],2,0)</f>
        <v>Scott Clark</v>
      </c>
      <c r="O561" t="str">
        <f>VLOOKUP(E561,[1]!Customer_Data[#Data],2,0)</f>
        <v>Walter Baker</v>
      </c>
      <c r="P561" s="15">
        <f t="shared" si="48"/>
        <v>7</v>
      </c>
      <c r="Q561">
        <f t="shared" si="49"/>
        <v>12</v>
      </c>
      <c r="R561">
        <f t="shared" si="50"/>
        <v>2020</v>
      </c>
    </row>
    <row r="562" spans="1:18" x14ac:dyDescent="0.25">
      <c r="A562" s="2" t="s">
        <v>1197</v>
      </c>
      <c r="B562" s="2" t="s">
        <v>421</v>
      </c>
      <c r="C562" s="2" t="s">
        <v>316</v>
      </c>
      <c r="D562" s="2" t="s">
        <v>159</v>
      </c>
      <c r="E562" s="2" t="s">
        <v>1198</v>
      </c>
      <c r="F562" s="3">
        <v>43932</v>
      </c>
      <c r="G562" s="2">
        <v>4</v>
      </c>
      <c r="H562" s="11">
        <f>VLOOKUP(B562,[1]!Product_Data[#Data],4,0)</f>
        <v>826</v>
      </c>
      <c r="I562" s="11">
        <f>VLOOKUP(B562,[1]!Product_Data[#Data],3,0)</f>
        <v>562</v>
      </c>
      <c r="J562" s="11">
        <f t="shared" si="51"/>
        <v>2248</v>
      </c>
      <c r="K562" s="11">
        <f t="shared" si="52"/>
        <v>3304</v>
      </c>
      <c r="L562" s="11">
        <f t="shared" si="53"/>
        <v>1056</v>
      </c>
      <c r="M562" t="str">
        <f>VLOOKUP(C562,[1]!Location_Data[#Data],2,0)</f>
        <v>East Los Angeles</v>
      </c>
      <c r="N562" t="str">
        <f>VLOOKUP(D562,[1]!Salespeople_Data[#Data],2,0)</f>
        <v>Bobby Russell</v>
      </c>
      <c r="O562" t="str">
        <f>VLOOKUP(E562,[1]!Customer_Data[#Data],2,0)</f>
        <v>Victor Watkins</v>
      </c>
      <c r="P562" s="15">
        <f t="shared" si="48"/>
        <v>7</v>
      </c>
      <c r="Q562">
        <f t="shared" si="49"/>
        <v>4</v>
      </c>
      <c r="R562">
        <f t="shared" si="50"/>
        <v>2020</v>
      </c>
    </row>
    <row r="563" spans="1:18" x14ac:dyDescent="0.25">
      <c r="A563" s="4" t="s">
        <v>1199</v>
      </c>
      <c r="B563" s="4" t="s">
        <v>666</v>
      </c>
      <c r="C563" s="4" t="s">
        <v>596</v>
      </c>
      <c r="D563" s="4" t="s">
        <v>413</v>
      </c>
      <c r="E563" s="4" t="s">
        <v>1077</v>
      </c>
      <c r="F563" s="5">
        <v>43954</v>
      </c>
      <c r="G563" s="4">
        <v>1</v>
      </c>
      <c r="H563" s="11">
        <f>VLOOKUP(B563,[1]!Product_Data[#Data],4,0)</f>
        <v>2241</v>
      </c>
      <c r="I563" s="11">
        <f>VLOOKUP(B563,[1]!Product_Data[#Data],3,0)</f>
        <v>1367</v>
      </c>
      <c r="J563" s="11">
        <f t="shared" si="51"/>
        <v>1367</v>
      </c>
      <c r="K563" s="11">
        <f t="shared" si="52"/>
        <v>2241</v>
      </c>
      <c r="L563" s="11">
        <f t="shared" si="53"/>
        <v>874</v>
      </c>
      <c r="M563" t="str">
        <f>VLOOKUP(C563,[1]!Location_Data[#Data],2,0)</f>
        <v>Fremont</v>
      </c>
      <c r="N563" t="str">
        <f>VLOOKUP(D563,[1]!Salespeople_Data[#Data],2,0)</f>
        <v>Kenneth Bradley</v>
      </c>
      <c r="O563" t="str">
        <f>VLOOKUP(E563,[1]!Customer_Data[#Data],2,0)</f>
        <v>Henry Diaz</v>
      </c>
      <c r="P563" s="15">
        <f t="shared" si="48"/>
        <v>1</v>
      </c>
      <c r="Q563">
        <f t="shared" si="49"/>
        <v>5</v>
      </c>
      <c r="R563">
        <f t="shared" si="50"/>
        <v>2020</v>
      </c>
    </row>
    <row r="564" spans="1:18" x14ac:dyDescent="0.25">
      <c r="A564" s="2" t="s">
        <v>1200</v>
      </c>
      <c r="B564" s="2" t="s">
        <v>412</v>
      </c>
      <c r="C564" s="2" t="s">
        <v>62</v>
      </c>
      <c r="D564" s="2" t="s">
        <v>191</v>
      </c>
      <c r="E564" s="2" t="s">
        <v>1201</v>
      </c>
      <c r="F564" s="3">
        <v>44115</v>
      </c>
      <c r="G564" s="2">
        <v>3</v>
      </c>
      <c r="H564" s="11">
        <f>VLOOKUP(B564,[1]!Product_Data[#Data],4,0)</f>
        <v>2396</v>
      </c>
      <c r="I564" s="11">
        <f>VLOOKUP(B564,[1]!Product_Data[#Data],3,0)</f>
        <v>1965</v>
      </c>
      <c r="J564" s="11">
        <f t="shared" si="51"/>
        <v>5895</v>
      </c>
      <c r="K564" s="11">
        <f t="shared" si="52"/>
        <v>7188</v>
      </c>
      <c r="L564" s="11">
        <f t="shared" si="53"/>
        <v>1293</v>
      </c>
      <c r="M564" t="str">
        <f>VLOOKUP(C564,[1]!Location_Data[#Data],2,0)</f>
        <v>Fairfield</v>
      </c>
      <c r="N564" t="str">
        <f>VLOOKUP(D564,[1]!Salespeople_Data[#Data],2,0)</f>
        <v>Robert Reed</v>
      </c>
      <c r="O564" t="str">
        <f>VLOOKUP(E564,[1]!Customer_Data[#Data],2,0)</f>
        <v>Anthony Little</v>
      </c>
      <c r="P564" s="15">
        <f t="shared" si="48"/>
        <v>1</v>
      </c>
      <c r="Q564">
        <f t="shared" si="49"/>
        <v>10</v>
      </c>
      <c r="R564">
        <f t="shared" si="50"/>
        <v>2020</v>
      </c>
    </row>
    <row r="565" spans="1:18" x14ac:dyDescent="0.25">
      <c r="A565" s="4" t="s">
        <v>1202</v>
      </c>
      <c r="B565" s="4" t="s">
        <v>373</v>
      </c>
      <c r="C565" s="4" t="s">
        <v>229</v>
      </c>
      <c r="D565" s="4" t="s">
        <v>191</v>
      </c>
      <c r="E565" s="4" t="s">
        <v>699</v>
      </c>
      <c r="F565" s="5">
        <v>43964</v>
      </c>
      <c r="G565" s="4">
        <v>4</v>
      </c>
      <c r="H565" s="11">
        <f>VLOOKUP(B565,[1]!Product_Data[#Data],4,0)</f>
        <v>2182</v>
      </c>
      <c r="I565" s="11">
        <f>VLOOKUP(B565,[1]!Product_Data[#Data],3,0)</f>
        <v>1200</v>
      </c>
      <c r="J565" s="11">
        <f t="shared" si="51"/>
        <v>4800</v>
      </c>
      <c r="K565" s="11">
        <f t="shared" si="52"/>
        <v>8728</v>
      </c>
      <c r="L565" s="11">
        <f t="shared" si="53"/>
        <v>3928</v>
      </c>
      <c r="M565" t="str">
        <f>VLOOKUP(C565,[1]!Location_Data[#Data],2,0)</f>
        <v>San Jose</v>
      </c>
      <c r="N565" t="str">
        <f>VLOOKUP(D565,[1]!Salespeople_Data[#Data],2,0)</f>
        <v>Robert Reed</v>
      </c>
      <c r="O565" t="str">
        <f>VLOOKUP(E565,[1]!Customer_Data[#Data],2,0)</f>
        <v>Juan Harvey</v>
      </c>
      <c r="P565" s="15">
        <f t="shared" si="48"/>
        <v>4</v>
      </c>
      <c r="Q565">
        <f t="shared" si="49"/>
        <v>5</v>
      </c>
      <c r="R565">
        <f t="shared" si="50"/>
        <v>2020</v>
      </c>
    </row>
    <row r="566" spans="1:18" x14ac:dyDescent="0.25">
      <c r="A566" s="2" t="s">
        <v>1203</v>
      </c>
      <c r="B566" s="2" t="s">
        <v>325</v>
      </c>
      <c r="C566" s="2" t="s">
        <v>105</v>
      </c>
      <c r="D566" s="2" t="s">
        <v>91</v>
      </c>
      <c r="E566" s="2" t="s">
        <v>611</v>
      </c>
      <c r="F566" s="3">
        <v>44138</v>
      </c>
      <c r="G566" s="2">
        <v>1</v>
      </c>
      <c r="H566" s="11">
        <f>VLOOKUP(B566,[1]!Product_Data[#Data],4,0)</f>
        <v>1526</v>
      </c>
      <c r="I566" s="11">
        <f>VLOOKUP(B566,[1]!Product_Data[#Data],3,0)</f>
        <v>1251</v>
      </c>
      <c r="J566" s="11">
        <f t="shared" si="51"/>
        <v>1251</v>
      </c>
      <c r="K566" s="11">
        <f t="shared" si="52"/>
        <v>1526</v>
      </c>
      <c r="L566" s="11">
        <f t="shared" si="53"/>
        <v>275</v>
      </c>
      <c r="M566" t="str">
        <f>VLOOKUP(C566,[1]!Location_Data[#Data],2,0)</f>
        <v>Daly City</v>
      </c>
      <c r="N566" t="str">
        <f>VLOOKUP(D566,[1]!Salespeople_Data[#Data],2,0)</f>
        <v>Howard Gardner</v>
      </c>
      <c r="O566" t="str">
        <f>VLOOKUP(E566,[1]!Customer_Data[#Data],2,0)</f>
        <v>Joseph Murphy</v>
      </c>
      <c r="P566" s="15">
        <f t="shared" si="48"/>
        <v>3</v>
      </c>
      <c r="Q566">
        <f t="shared" si="49"/>
        <v>11</v>
      </c>
      <c r="R566">
        <f t="shared" si="50"/>
        <v>2020</v>
      </c>
    </row>
    <row r="567" spans="1:18" x14ac:dyDescent="0.25">
      <c r="A567" s="4" t="s">
        <v>1204</v>
      </c>
      <c r="B567" s="4" t="s">
        <v>267</v>
      </c>
      <c r="C567" s="4" t="s">
        <v>450</v>
      </c>
      <c r="D567" s="4" t="s">
        <v>239</v>
      </c>
      <c r="E567" s="4" t="s">
        <v>1205</v>
      </c>
      <c r="F567" s="5">
        <v>44091</v>
      </c>
      <c r="G567" s="4">
        <v>1</v>
      </c>
      <c r="H567" s="11">
        <f>VLOOKUP(B567,[1]!Product_Data[#Data],4,0)</f>
        <v>400</v>
      </c>
      <c r="I567" s="11">
        <f>VLOOKUP(B567,[1]!Product_Data[#Data],3,0)</f>
        <v>208</v>
      </c>
      <c r="J567" s="11">
        <f t="shared" si="51"/>
        <v>208</v>
      </c>
      <c r="K567" s="11">
        <f t="shared" si="52"/>
        <v>400</v>
      </c>
      <c r="L567" s="11">
        <f t="shared" si="53"/>
        <v>192</v>
      </c>
      <c r="M567" t="str">
        <f>VLOOKUP(C567,[1]!Location_Data[#Data],2,0)</f>
        <v>Simi Valley</v>
      </c>
      <c r="N567" t="str">
        <f>VLOOKUP(D567,[1]!Salespeople_Data[#Data],2,0)</f>
        <v>John Reyes</v>
      </c>
      <c r="O567" t="str">
        <f>VLOOKUP(E567,[1]!Customer_Data[#Data],2,0)</f>
        <v>Jesse Hill</v>
      </c>
      <c r="P567" s="15">
        <f t="shared" si="48"/>
        <v>5</v>
      </c>
      <c r="Q567">
        <f t="shared" si="49"/>
        <v>9</v>
      </c>
      <c r="R567">
        <f t="shared" si="50"/>
        <v>2020</v>
      </c>
    </row>
    <row r="568" spans="1:18" x14ac:dyDescent="0.25">
      <c r="A568" s="2" t="s">
        <v>1206</v>
      </c>
      <c r="B568" s="2" t="s">
        <v>537</v>
      </c>
      <c r="C568" s="2" t="s">
        <v>135</v>
      </c>
      <c r="D568" s="2" t="s">
        <v>106</v>
      </c>
      <c r="E568" s="2" t="s">
        <v>1207</v>
      </c>
      <c r="F568" s="3">
        <v>43884</v>
      </c>
      <c r="G568" s="2">
        <v>2</v>
      </c>
      <c r="H568" s="11">
        <f>VLOOKUP(B568,[1]!Product_Data[#Data],4,0)</f>
        <v>556</v>
      </c>
      <c r="I568" s="11">
        <f>VLOOKUP(B568,[1]!Product_Data[#Data],3,0)</f>
        <v>395</v>
      </c>
      <c r="J568" s="11">
        <f t="shared" si="51"/>
        <v>790</v>
      </c>
      <c r="K568" s="11">
        <f t="shared" si="52"/>
        <v>1112</v>
      </c>
      <c r="L568" s="11">
        <f t="shared" si="53"/>
        <v>322</v>
      </c>
      <c r="M568" t="str">
        <f>VLOOKUP(C568,[1]!Location_Data[#Data],2,0)</f>
        <v>Oxnard</v>
      </c>
      <c r="N568" t="str">
        <f>VLOOKUP(D568,[1]!Salespeople_Data[#Data],2,0)</f>
        <v>Patrick Ruiz</v>
      </c>
      <c r="O568" t="str">
        <f>VLOOKUP(E568,[1]!Customer_Data[#Data],2,0)</f>
        <v>Adam Hernandez</v>
      </c>
      <c r="P568" s="15">
        <f t="shared" si="48"/>
        <v>1</v>
      </c>
      <c r="Q568">
        <f t="shared" si="49"/>
        <v>2</v>
      </c>
      <c r="R568">
        <f t="shared" si="50"/>
        <v>2020</v>
      </c>
    </row>
    <row r="569" spans="1:18" x14ac:dyDescent="0.25">
      <c r="A569" s="4" t="s">
        <v>1208</v>
      </c>
      <c r="B569" s="4" t="s">
        <v>325</v>
      </c>
      <c r="C569" s="4" t="s">
        <v>469</v>
      </c>
      <c r="D569" s="4" t="s">
        <v>25</v>
      </c>
      <c r="E569" s="4" t="s">
        <v>1209</v>
      </c>
      <c r="F569" s="5">
        <v>44048</v>
      </c>
      <c r="G569" s="4">
        <v>1</v>
      </c>
      <c r="H569" s="11">
        <f>VLOOKUP(B569,[1]!Product_Data[#Data],4,0)</f>
        <v>1526</v>
      </c>
      <c r="I569" s="11">
        <f>VLOOKUP(B569,[1]!Product_Data[#Data],3,0)</f>
        <v>1251</v>
      </c>
      <c r="J569" s="11">
        <f t="shared" si="51"/>
        <v>1251</v>
      </c>
      <c r="K569" s="11">
        <f t="shared" si="52"/>
        <v>1526</v>
      </c>
      <c r="L569" s="11">
        <f t="shared" si="53"/>
        <v>275</v>
      </c>
      <c r="M569" t="str">
        <f>VLOOKUP(C569,[1]!Location_Data[#Data],2,0)</f>
        <v>Escondido</v>
      </c>
      <c r="N569" t="str">
        <f>VLOOKUP(D569,[1]!Salespeople_Data[#Data],2,0)</f>
        <v>Brian Davis</v>
      </c>
      <c r="O569" t="str">
        <f>VLOOKUP(E569,[1]!Customer_Data[#Data],2,0)</f>
        <v>Fred Stone</v>
      </c>
      <c r="P569" s="15">
        <f t="shared" si="48"/>
        <v>4</v>
      </c>
      <c r="Q569">
        <f t="shared" si="49"/>
        <v>8</v>
      </c>
      <c r="R569">
        <f t="shared" si="50"/>
        <v>2020</v>
      </c>
    </row>
    <row r="570" spans="1:18" x14ac:dyDescent="0.25">
      <c r="A570" s="2" t="s">
        <v>1210</v>
      </c>
      <c r="B570" s="2" t="s">
        <v>412</v>
      </c>
      <c r="C570" s="2" t="s">
        <v>149</v>
      </c>
      <c r="D570" s="2" t="s">
        <v>75</v>
      </c>
      <c r="E570" s="2" t="s">
        <v>709</v>
      </c>
      <c r="F570" s="3">
        <v>43837</v>
      </c>
      <c r="G570" s="2">
        <v>2</v>
      </c>
      <c r="H570" s="11">
        <f>VLOOKUP(B570,[1]!Product_Data[#Data],4,0)</f>
        <v>2396</v>
      </c>
      <c r="I570" s="11">
        <f>VLOOKUP(B570,[1]!Product_Data[#Data],3,0)</f>
        <v>1965</v>
      </c>
      <c r="J570" s="11">
        <f t="shared" si="51"/>
        <v>3930</v>
      </c>
      <c r="K570" s="11">
        <f t="shared" si="52"/>
        <v>4792</v>
      </c>
      <c r="L570" s="11">
        <f t="shared" si="53"/>
        <v>862</v>
      </c>
      <c r="M570" t="str">
        <f>VLOOKUP(C570,[1]!Location_Data[#Data],2,0)</f>
        <v>Antioch</v>
      </c>
      <c r="N570" t="str">
        <f>VLOOKUP(D570,[1]!Salespeople_Data[#Data],2,0)</f>
        <v>Roger Robertson</v>
      </c>
      <c r="O570" t="str">
        <f>VLOOKUP(E570,[1]!Customer_Data[#Data],2,0)</f>
        <v>Stephen Cook</v>
      </c>
      <c r="P570" s="15">
        <f t="shared" si="48"/>
        <v>3</v>
      </c>
      <c r="Q570">
        <f t="shared" si="49"/>
        <v>1</v>
      </c>
      <c r="R570">
        <f t="shared" si="50"/>
        <v>2020</v>
      </c>
    </row>
    <row r="571" spans="1:18" x14ac:dyDescent="0.25">
      <c r="A571" s="4" t="s">
        <v>1211</v>
      </c>
      <c r="B571" s="4" t="s">
        <v>373</v>
      </c>
      <c r="C571" s="4" t="s">
        <v>62</v>
      </c>
      <c r="D571" s="4" t="s">
        <v>359</v>
      </c>
      <c r="E571" s="4" t="s">
        <v>1212</v>
      </c>
      <c r="F571" s="5">
        <v>43909</v>
      </c>
      <c r="G571" s="4">
        <v>4</v>
      </c>
      <c r="H571" s="11">
        <f>VLOOKUP(B571,[1]!Product_Data[#Data],4,0)</f>
        <v>2182</v>
      </c>
      <c r="I571" s="11">
        <f>VLOOKUP(B571,[1]!Product_Data[#Data],3,0)</f>
        <v>1200</v>
      </c>
      <c r="J571" s="11">
        <f t="shared" si="51"/>
        <v>4800</v>
      </c>
      <c r="K571" s="11">
        <f t="shared" si="52"/>
        <v>8728</v>
      </c>
      <c r="L571" s="11">
        <f t="shared" si="53"/>
        <v>3928</v>
      </c>
      <c r="M571" t="str">
        <f>VLOOKUP(C571,[1]!Location_Data[#Data],2,0)</f>
        <v>Fairfield</v>
      </c>
      <c r="N571" t="str">
        <f>VLOOKUP(D571,[1]!Salespeople_Data[#Data],2,0)</f>
        <v>Eugene Holmes</v>
      </c>
      <c r="O571" t="str">
        <f>VLOOKUP(E571,[1]!Customer_Data[#Data],2,0)</f>
        <v>Jeffrey Sanders</v>
      </c>
      <c r="P571" s="15">
        <f t="shared" si="48"/>
        <v>5</v>
      </c>
      <c r="Q571">
        <f t="shared" si="49"/>
        <v>3</v>
      </c>
      <c r="R571">
        <f t="shared" si="50"/>
        <v>2020</v>
      </c>
    </row>
    <row r="572" spans="1:18" x14ac:dyDescent="0.25">
      <c r="A572" s="2" t="s">
        <v>1213</v>
      </c>
      <c r="B572" s="2" t="s">
        <v>155</v>
      </c>
      <c r="C572" s="2" t="s">
        <v>355</v>
      </c>
      <c r="D572" s="2" t="s">
        <v>20</v>
      </c>
      <c r="E572" s="2" t="s">
        <v>1214</v>
      </c>
      <c r="F572" s="3">
        <v>44019</v>
      </c>
      <c r="G572" s="2">
        <v>1</v>
      </c>
      <c r="H572" s="11">
        <f>VLOOKUP(B572,[1]!Product_Data[#Data],4,0)</f>
        <v>1353</v>
      </c>
      <c r="I572" s="11">
        <f>VLOOKUP(B572,[1]!Product_Data[#Data],3,0)</f>
        <v>947</v>
      </c>
      <c r="J572" s="11">
        <f t="shared" si="51"/>
        <v>947</v>
      </c>
      <c r="K572" s="11">
        <f t="shared" si="52"/>
        <v>1353</v>
      </c>
      <c r="L572" s="11">
        <f t="shared" si="53"/>
        <v>406</v>
      </c>
      <c r="M572" t="str">
        <f>VLOOKUP(C572,[1]!Location_Data[#Data],2,0)</f>
        <v>Burbank</v>
      </c>
      <c r="N572" t="str">
        <f>VLOOKUP(D572,[1]!Salespeople_Data[#Data],2,0)</f>
        <v>Joshua Cook</v>
      </c>
      <c r="O572" t="str">
        <f>VLOOKUP(E572,[1]!Customer_Data[#Data],2,0)</f>
        <v>Matthew Lewis</v>
      </c>
      <c r="P572" s="15">
        <f t="shared" si="48"/>
        <v>3</v>
      </c>
      <c r="Q572">
        <f t="shared" si="49"/>
        <v>7</v>
      </c>
      <c r="R572">
        <f t="shared" si="50"/>
        <v>2020</v>
      </c>
    </row>
    <row r="573" spans="1:18" x14ac:dyDescent="0.25">
      <c r="A573" s="4" t="s">
        <v>1215</v>
      </c>
      <c r="B573" s="4" t="s">
        <v>33</v>
      </c>
      <c r="C573" s="4" t="s">
        <v>450</v>
      </c>
      <c r="D573" s="4" t="s">
        <v>126</v>
      </c>
      <c r="E573" s="4" t="s">
        <v>716</v>
      </c>
      <c r="F573" s="5">
        <v>43914</v>
      </c>
      <c r="G573" s="4">
        <v>1</v>
      </c>
      <c r="H573" s="11">
        <f>VLOOKUP(B573,[1]!Product_Data[#Data],4,0)</f>
        <v>1582</v>
      </c>
      <c r="I573" s="11">
        <f>VLOOKUP(B573,[1]!Product_Data[#Data],3,0)</f>
        <v>1234</v>
      </c>
      <c r="J573" s="11">
        <f t="shared" si="51"/>
        <v>1234</v>
      </c>
      <c r="K573" s="11">
        <f t="shared" si="52"/>
        <v>1582</v>
      </c>
      <c r="L573" s="11">
        <f t="shared" si="53"/>
        <v>348</v>
      </c>
      <c r="M573" t="str">
        <f>VLOOKUP(C573,[1]!Location_Data[#Data],2,0)</f>
        <v>Simi Valley</v>
      </c>
      <c r="N573" t="str">
        <f>VLOOKUP(D573,[1]!Salespeople_Data[#Data],2,0)</f>
        <v>Larry Castillo</v>
      </c>
      <c r="O573" t="str">
        <f>VLOOKUP(E573,[1]!Customer_Data[#Data],2,0)</f>
        <v>Keith Murphy</v>
      </c>
      <c r="P573" s="15">
        <f t="shared" si="48"/>
        <v>3</v>
      </c>
      <c r="Q573">
        <f t="shared" si="49"/>
        <v>3</v>
      </c>
      <c r="R573">
        <f t="shared" si="50"/>
        <v>2020</v>
      </c>
    </row>
    <row r="574" spans="1:18" x14ac:dyDescent="0.25">
      <c r="A574" s="2" t="s">
        <v>1216</v>
      </c>
      <c r="B574" s="2" t="s">
        <v>395</v>
      </c>
      <c r="C574" s="2" t="s">
        <v>386</v>
      </c>
      <c r="D574" s="2" t="s">
        <v>10</v>
      </c>
      <c r="E574" s="2" t="s">
        <v>873</v>
      </c>
      <c r="F574" s="3">
        <v>43992</v>
      </c>
      <c r="G574" s="2">
        <v>1</v>
      </c>
      <c r="H574" s="11">
        <f>VLOOKUP(B574,[1]!Product_Data[#Data],4,0)</f>
        <v>2257</v>
      </c>
      <c r="I574" s="11">
        <f>VLOOKUP(B574,[1]!Product_Data[#Data],3,0)</f>
        <v>1535</v>
      </c>
      <c r="J574" s="11">
        <f t="shared" si="51"/>
        <v>1535</v>
      </c>
      <c r="K574" s="11">
        <f t="shared" si="52"/>
        <v>2257</v>
      </c>
      <c r="L574" s="11">
        <f t="shared" si="53"/>
        <v>722</v>
      </c>
      <c r="M574" t="str">
        <f>VLOOKUP(C574,[1]!Location_Data[#Data],2,0)</f>
        <v>Carlsbad</v>
      </c>
      <c r="N574" t="str">
        <f>VLOOKUP(D574,[1]!Salespeople_Data[#Data],2,0)</f>
        <v>Justin Lynch</v>
      </c>
      <c r="O574" t="str">
        <f>VLOOKUP(E574,[1]!Customer_Data[#Data],2,0)</f>
        <v>Jimmy Grant</v>
      </c>
      <c r="P574" s="15">
        <f t="shared" si="48"/>
        <v>4</v>
      </c>
      <c r="Q574">
        <f t="shared" si="49"/>
        <v>6</v>
      </c>
      <c r="R574">
        <f t="shared" si="50"/>
        <v>2020</v>
      </c>
    </row>
    <row r="575" spans="1:18" x14ac:dyDescent="0.25">
      <c r="A575" s="4" t="s">
        <v>1217</v>
      </c>
      <c r="B575" s="4" t="s">
        <v>185</v>
      </c>
      <c r="C575" s="4" t="s">
        <v>530</v>
      </c>
      <c r="D575" s="4" t="s">
        <v>10</v>
      </c>
      <c r="E575" s="4" t="s">
        <v>1218</v>
      </c>
      <c r="F575" s="5">
        <v>43920</v>
      </c>
      <c r="G575" s="4">
        <v>4</v>
      </c>
      <c r="H575" s="11">
        <f>VLOOKUP(B575,[1]!Product_Data[#Data],4,0)</f>
        <v>667</v>
      </c>
      <c r="I575" s="11">
        <f>VLOOKUP(B575,[1]!Product_Data[#Data],3,0)</f>
        <v>387</v>
      </c>
      <c r="J575" s="11">
        <f t="shared" si="51"/>
        <v>1548</v>
      </c>
      <c r="K575" s="11">
        <f t="shared" si="52"/>
        <v>2668</v>
      </c>
      <c r="L575" s="11">
        <f t="shared" si="53"/>
        <v>1120</v>
      </c>
      <c r="M575" t="str">
        <f>VLOOKUP(C575,[1]!Location_Data[#Data],2,0)</f>
        <v>San Buenaventura (Ventura)</v>
      </c>
      <c r="N575" t="str">
        <f>VLOOKUP(D575,[1]!Salespeople_Data[#Data],2,0)</f>
        <v>Justin Lynch</v>
      </c>
      <c r="O575" t="str">
        <f>VLOOKUP(E575,[1]!Customer_Data[#Data],2,0)</f>
        <v>Larry Ross</v>
      </c>
      <c r="P575" s="15">
        <f t="shared" si="48"/>
        <v>2</v>
      </c>
      <c r="Q575">
        <f t="shared" si="49"/>
        <v>3</v>
      </c>
      <c r="R575">
        <f t="shared" si="50"/>
        <v>2020</v>
      </c>
    </row>
    <row r="576" spans="1:18" x14ac:dyDescent="0.25">
      <c r="A576" s="2" t="s">
        <v>1219</v>
      </c>
      <c r="B576" s="2" t="s">
        <v>61</v>
      </c>
      <c r="C576" s="2" t="s">
        <v>458</v>
      </c>
      <c r="D576" s="2" t="s">
        <v>178</v>
      </c>
      <c r="E576" s="2" t="s">
        <v>701</v>
      </c>
      <c r="F576" s="3">
        <v>43855</v>
      </c>
      <c r="G576" s="2">
        <v>1</v>
      </c>
      <c r="H576" s="11">
        <f>VLOOKUP(B576,[1]!Product_Data[#Data],4,0)</f>
        <v>1889</v>
      </c>
      <c r="I576" s="11">
        <f>VLOOKUP(B576,[1]!Product_Data[#Data],3,0)</f>
        <v>945</v>
      </c>
      <c r="J576" s="11">
        <f t="shared" si="51"/>
        <v>945</v>
      </c>
      <c r="K576" s="11">
        <f t="shared" si="52"/>
        <v>1889</v>
      </c>
      <c r="L576" s="11">
        <f t="shared" si="53"/>
        <v>944</v>
      </c>
      <c r="M576" t="str">
        <f>VLOOKUP(C576,[1]!Location_Data[#Data],2,0)</f>
        <v>Fontana</v>
      </c>
      <c r="N576" t="str">
        <f>VLOOKUP(D576,[1]!Salespeople_Data[#Data],2,0)</f>
        <v>Joshua Taylor</v>
      </c>
      <c r="O576" t="str">
        <f>VLOOKUP(E576,[1]!Customer_Data[#Data],2,0)</f>
        <v>Martin Berry</v>
      </c>
      <c r="P576" s="15">
        <f t="shared" si="48"/>
        <v>7</v>
      </c>
      <c r="Q576">
        <f t="shared" si="49"/>
        <v>1</v>
      </c>
      <c r="R576">
        <f t="shared" si="50"/>
        <v>2020</v>
      </c>
    </row>
    <row r="577" spans="1:18" x14ac:dyDescent="0.25">
      <c r="A577" s="4" t="s">
        <v>1220</v>
      </c>
      <c r="B577" s="4" t="s">
        <v>219</v>
      </c>
      <c r="C577" s="4" t="s">
        <v>19</v>
      </c>
      <c r="D577" s="4" t="s">
        <v>191</v>
      </c>
      <c r="E577" s="4" t="s">
        <v>898</v>
      </c>
      <c r="F577" s="5">
        <v>44089</v>
      </c>
      <c r="G577" s="4">
        <v>3</v>
      </c>
      <c r="H577" s="11">
        <f>VLOOKUP(B577,[1]!Product_Data[#Data],4,0)</f>
        <v>561</v>
      </c>
      <c r="I577" s="11">
        <f>VLOOKUP(B577,[1]!Product_Data[#Data],3,0)</f>
        <v>421</v>
      </c>
      <c r="J577" s="11">
        <f t="shared" si="51"/>
        <v>1263</v>
      </c>
      <c r="K577" s="11">
        <f t="shared" si="52"/>
        <v>1683</v>
      </c>
      <c r="L577" s="11">
        <f t="shared" si="53"/>
        <v>420</v>
      </c>
      <c r="M577" t="str">
        <f>VLOOKUP(C577,[1]!Location_Data[#Data],2,0)</f>
        <v>Berkeley</v>
      </c>
      <c r="N577" t="str">
        <f>VLOOKUP(D577,[1]!Salespeople_Data[#Data],2,0)</f>
        <v>Robert Reed</v>
      </c>
      <c r="O577" t="str">
        <f>VLOOKUP(E577,[1]!Customer_Data[#Data],2,0)</f>
        <v>Roy Hamilton</v>
      </c>
      <c r="P577" s="15">
        <f t="shared" si="48"/>
        <v>3</v>
      </c>
      <c r="Q577">
        <f t="shared" si="49"/>
        <v>9</v>
      </c>
      <c r="R577">
        <f t="shared" si="50"/>
        <v>2020</v>
      </c>
    </row>
    <row r="578" spans="1:18" x14ac:dyDescent="0.25">
      <c r="A578" s="2" t="s">
        <v>1221</v>
      </c>
      <c r="B578" s="2" t="s">
        <v>311</v>
      </c>
      <c r="C578" s="2" t="s">
        <v>174</v>
      </c>
      <c r="D578" s="2" t="s">
        <v>25</v>
      </c>
      <c r="E578" s="2" t="s">
        <v>1222</v>
      </c>
      <c r="F578" s="3">
        <v>44142</v>
      </c>
      <c r="G578" s="2">
        <v>1</v>
      </c>
      <c r="H578" s="11">
        <f>VLOOKUP(B578,[1]!Product_Data[#Data],4,0)</f>
        <v>1743</v>
      </c>
      <c r="I578" s="11">
        <f>VLOOKUP(B578,[1]!Product_Data[#Data],3,0)</f>
        <v>872</v>
      </c>
      <c r="J578" s="11">
        <f t="shared" si="51"/>
        <v>872</v>
      </c>
      <c r="K578" s="11">
        <f t="shared" si="52"/>
        <v>1743</v>
      </c>
      <c r="L578" s="11">
        <f t="shared" si="53"/>
        <v>871</v>
      </c>
      <c r="M578" t="str">
        <f>VLOOKUP(C578,[1]!Location_Data[#Data],2,0)</f>
        <v>Norwalk</v>
      </c>
      <c r="N578" t="str">
        <f>VLOOKUP(D578,[1]!Salespeople_Data[#Data],2,0)</f>
        <v>Brian Davis</v>
      </c>
      <c r="O578" t="str">
        <f>VLOOKUP(E578,[1]!Customer_Data[#Data],2,0)</f>
        <v>Nicholas Simmons</v>
      </c>
      <c r="P578" s="15">
        <f t="shared" ref="P578:P641" si="54">WEEKDAY(F578)</f>
        <v>7</v>
      </c>
      <c r="Q578">
        <f t="shared" ref="Q578:Q641" si="55">MONTH(F578)</f>
        <v>11</v>
      </c>
      <c r="R578">
        <f t="shared" ref="R578:R641" si="56">YEAR(F578)</f>
        <v>2020</v>
      </c>
    </row>
    <row r="579" spans="1:18" x14ac:dyDescent="0.25">
      <c r="A579" s="4" t="s">
        <v>1223</v>
      </c>
      <c r="B579" s="4" t="s">
        <v>219</v>
      </c>
      <c r="C579" s="4" t="s">
        <v>145</v>
      </c>
      <c r="D579" s="4" t="s">
        <v>447</v>
      </c>
      <c r="E579" s="4" t="s">
        <v>1224</v>
      </c>
      <c r="F579" s="5">
        <v>44022</v>
      </c>
      <c r="G579" s="4">
        <v>2</v>
      </c>
      <c r="H579" s="11">
        <f>VLOOKUP(B579,[1]!Product_Data[#Data],4,0)</f>
        <v>561</v>
      </c>
      <c r="I579" s="11">
        <f>VLOOKUP(B579,[1]!Product_Data[#Data],3,0)</f>
        <v>421</v>
      </c>
      <c r="J579" s="11">
        <f t="shared" ref="J579:J642" si="57">PRODUCT(I579,G579)</f>
        <v>842</v>
      </c>
      <c r="K579" s="11">
        <f t="shared" ref="K579:K642" si="58">PRODUCT(H579,G579)</f>
        <v>1122</v>
      </c>
      <c r="L579" s="11">
        <f t="shared" ref="L579:L642" si="59">K579-J579</f>
        <v>280</v>
      </c>
      <c r="M579" t="str">
        <f>VLOOKUP(C579,[1]!Location_Data[#Data],2,0)</f>
        <v>Santa Maria</v>
      </c>
      <c r="N579" t="str">
        <f>VLOOKUP(D579,[1]!Salespeople_Data[#Data],2,0)</f>
        <v>Howard Sims</v>
      </c>
      <c r="O579" t="str">
        <f>VLOOKUP(E579,[1]!Customer_Data[#Data],2,0)</f>
        <v>Steven Mccoy</v>
      </c>
      <c r="P579" s="15">
        <f t="shared" si="54"/>
        <v>6</v>
      </c>
      <c r="Q579">
        <f t="shared" si="55"/>
        <v>7</v>
      </c>
      <c r="R579">
        <f t="shared" si="56"/>
        <v>2020</v>
      </c>
    </row>
    <row r="580" spans="1:18" x14ac:dyDescent="0.25">
      <c r="A580" s="2" t="s">
        <v>1225</v>
      </c>
      <c r="B580" s="2" t="s">
        <v>43</v>
      </c>
      <c r="C580" s="2" t="s">
        <v>386</v>
      </c>
      <c r="D580" s="2" t="s">
        <v>359</v>
      </c>
      <c r="E580" s="2" t="s">
        <v>1189</v>
      </c>
      <c r="F580" s="3">
        <v>43939</v>
      </c>
      <c r="G580" s="2">
        <v>1</v>
      </c>
      <c r="H580" s="11">
        <f>VLOOKUP(B580,[1]!Product_Data[#Data],4,0)</f>
        <v>356</v>
      </c>
      <c r="I580" s="11">
        <f>VLOOKUP(B580,[1]!Product_Data[#Data],3,0)</f>
        <v>292</v>
      </c>
      <c r="J580" s="11">
        <f t="shared" si="57"/>
        <v>292</v>
      </c>
      <c r="K580" s="11">
        <f t="shared" si="58"/>
        <v>356</v>
      </c>
      <c r="L580" s="11">
        <f t="shared" si="59"/>
        <v>64</v>
      </c>
      <c r="M580" t="str">
        <f>VLOOKUP(C580,[1]!Location_Data[#Data],2,0)</f>
        <v>Carlsbad</v>
      </c>
      <c r="N580" t="str">
        <f>VLOOKUP(D580,[1]!Salespeople_Data[#Data],2,0)</f>
        <v>Eugene Holmes</v>
      </c>
      <c r="O580" t="str">
        <f>VLOOKUP(E580,[1]!Customer_Data[#Data],2,0)</f>
        <v>Billy Nelson</v>
      </c>
      <c r="P580" s="15">
        <f t="shared" si="54"/>
        <v>7</v>
      </c>
      <c r="Q580">
        <f t="shared" si="55"/>
        <v>4</v>
      </c>
      <c r="R580">
        <f t="shared" si="56"/>
        <v>2020</v>
      </c>
    </row>
    <row r="581" spans="1:18" x14ac:dyDescent="0.25">
      <c r="A581" s="4" t="s">
        <v>1226</v>
      </c>
      <c r="B581" s="4" t="s">
        <v>219</v>
      </c>
      <c r="C581" s="4" t="s">
        <v>169</v>
      </c>
      <c r="D581" s="4" t="s">
        <v>264</v>
      </c>
      <c r="E581" s="4" t="s">
        <v>571</v>
      </c>
      <c r="F581" s="5">
        <v>43891</v>
      </c>
      <c r="G581" s="4">
        <v>1</v>
      </c>
      <c r="H581" s="11">
        <f>VLOOKUP(B581,[1]!Product_Data[#Data],4,0)</f>
        <v>561</v>
      </c>
      <c r="I581" s="11">
        <f>VLOOKUP(B581,[1]!Product_Data[#Data],3,0)</f>
        <v>421</v>
      </c>
      <c r="J581" s="11">
        <f t="shared" si="57"/>
        <v>421</v>
      </c>
      <c r="K581" s="11">
        <f t="shared" si="58"/>
        <v>561</v>
      </c>
      <c r="L581" s="11">
        <f t="shared" si="59"/>
        <v>140</v>
      </c>
      <c r="M581" t="str">
        <f>VLOOKUP(C581,[1]!Location_Data[#Data],2,0)</f>
        <v>Vista</v>
      </c>
      <c r="N581" t="str">
        <f>VLOOKUP(D581,[1]!Salespeople_Data[#Data],2,0)</f>
        <v>Ernest Wheeler</v>
      </c>
      <c r="O581" t="str">
        <f>VLOOKUP(E581,[1]!Customer_Data[#Data],2,0)</f>
        <v>Jonathan Cox</v>
      </c>
      <c r="P581" s="15">
        <f t="shared" si="54"/>
        <v>1</v>
      </c>
      <c r="Q581">
        <f t="shared" si="55"/>
        <v>3</v>
      </c>
      <c r="R581">
        <f t="shared" si="56"/>
        <v>2020</v>
      </c>
    </row>
    <row r="582" spans="1:18" x14ac:dyDescent="0.25">
      <c r="A582" s="2" t="s">
        <v>1227</v>
      </c>
      <c r="B582" s="2" t="s">
        <v>752</v>
      </c>
      <c r="C582" s="2" t="s">
        <v>249</v>
      </c>
      <c r="D582" s="2" t="s">
        <v>413</v>
      </c>
      <c r="E582" s="2" t="s">
        <v>171</v>
      </c>
      <c r="F582" s="3">
        <v>43832</v>
      </c>
      <c r="G582" s="2">
        <v>2</v>
      </c>
      <c r="H582" s="11">
        <f>VLOOKUP(B582,[1]!Product_Data[#Data],4,0)</f>
        <v>95</v>
      </c>
      <c r="I582" s="11">
        <f>VLOOKUP(B582,[1]!Product_Data[#Data],3,0)</f>
        <v>61</v>
      </c>
      <c r="J582" s="11">
        <f t="shared" si="57"/>
        <v>122</v>
      </c>
      <c r="K582" s="11">
        <f t="shared" si="58"/>
        <v>190</v>
      </c>
      <c r="L582" s="11">
        <f t="shared" si="59"/>
        <v>68</v>
      </c>
      <c r="M582" t="str">
        <f>VLOOKUP(C582,[1]!Location_Data[#Data],2,0)</f>
        <v>Roseville</v>
      </c>
      <c r="N582" t="str">
        <f>VLOOKUP(D582,[1]!Salespeople_Data[#Data],2,0)</f>
        <v>Kenneth Bradley</v>
      </c>
      <c r="O582" t="str">
        <f>VLOOKUP(E582,[1]!Customer_Data[#Data],2,0)</f>
        <v>Eugene Weaver</v>
      </c>
      <c r="P582" s="15">
        <f t="shared" si="54"/>
        <v>5</v>
      </c>
      <c r="Q582">
        <f t="shared" si="55"/>
        <v>1</v>
      </c>
      <c r="R582">
        <f t="shared" si="56"/>
        <v>2020</v>
      </c>
    </row>
    <row r="583" spans="1:18" x14ac:dyDescent="0.25">
      <c r="A583" s="4" t="s">
        <v>1228</v>
      </c>
      <c r="B583" s="4" t="s">
        <v>223</v>
      </c>
      <c r="C583" s="4" t="s">
        <v>174</v>
      </c>
      <c r="D583" s="4" t="s">
        <v>87</v>
      </c>
      <c r="E583" s="4" t="s">
        <v>1229</v>
      </c>
      <c r="F583" s="5">
        <v>44094</v>
      </c>
      <c r="G583" s="4">
        <v>4</v>
      </c>
      <c r="H583" s="11">
        <f>VLOOKUP(B583,[1]!Product_Data[#Data],4,0)</f>
        <v>799</v>
      </c>
      <c r="I583" s="11">
        <f>VLOOKUP(B583,[1]!Product_Data[#Data],3,0)</f>
        <v>455</v>
      </c>
      <c r="J583" s="11">
        <f t="shared" si="57"/>
        <v>1820</v>
      </c>
      <c r="K583" s="11">
        <f t="shared" si="58"/>
        <v>3196</v>
      </c>
      <c r="L583" s="11">
        <f t="shared" si="59"/>
        <v>1376</v>
      </c>
      <c r="M583" t="str">
        <f>VLOOKUP(C583,[1]!Location_Data[#Data],2,0)</f>
        <v>Norwalk</v>
      </c>
      <c r="N583" t="str">
        <f>VLOOKUP(D583,[1]!Salespeople_Data[#Data],2,0)</f>
        <v>Martin Perry</v>
      </c>
      <c r="O583" t="str">
        <f>VLOOKUP(E583,[1]!Customer_Data[#Data],2,0)</f>
        <v>Jason Hanson</v>
      </c>
      <c r="P583" s="15">
        <f t="shared" si="54"/>
        <v>1</v>
      </c>
      <c r="Q583">
        <f t="shared" si="55"/>
        <v>9</v>
      </c>
      <c r="R583">
        <f t="shared" si="56"/>
        <v>2020</v>
      </c>
    </row>
    <row r="584" spans="1:18" x14ac:dyDescent="0.25">
      <c r="A584" s="2" t="s">
        <v>1230</v>
      </c>
      <c r="B584" s="2" t="s">
        <v>431</v>
      </c>
      <c r="C584" s="2" t="s">
        <v>74</v>
      </c>
      <c r="D584" s="2" t="s">
        <v>356</v>
      </c>
      <c r="E584" s="2" t="s">
        <v>681</v>
      </c>
      <c r="F584" s="3">
        <v>43918</v>
      </c>
      <c r="G584" s="2">
        <v>3</v>
      </c>
      <c r="H584" s="11">
        <f>VLOOKUP(B584,[1]!Product_Data[#Data],4,0)</f>
        <v>290</v>
      </c>
      <c r="I584" s="11">
        <f>VLOOKUP(B584,[1]!Product_Data[#Data],3,0)</f>
        <v>200</v>
      </c>
      <c r="J584" s="11">
        <f t="shared" si="57"/>
        <v>600</v>
      </c>
      <c r="K584" s="11">
        <f t="shared" si="58"/>
        <v>870</v>
      </c>
      <c r="L584" s="11">
        <f t="shared" si="59"/>
        <v>270</v>
      </c>
      <c r="M584" t="str">
        <f>VLOOKUP(C584,[1]!Location_Data[#Data],2,0)</f>
        <v>West Covina</v>
      </c>
      <c r="N584" t="str">
        <f>VLOOKUP(D584,[1]!Salespeople_Data[#Data],2,0)</f>
        <v>Jimmy Young</v>
      </c>
      <c r="O584" t="str">
        <f>VLOOKUP(E584,[1]!Customer_Data[#Data],2,0)</f>
        <v>Benjamin Jacobs</v>
      </c>
      <c r="P584" s="15">
        <f t="shared" si="54"/>
        <v>7</v>
      </c>
      <c r="Q584">
        <f t="shared" si="55"/>
        <v>3</v>
      </c>
      <c r="R584">
        <f t="shared" si="56"/>
        <v>2020</v>
      </c>
    </row>
    <row r="585" spans="1:18" x14ac:dyDescent="0.25">
      <c r="A585" s="4" t="s">
        <v>1231</v>
      </c>
      <c r="B585" s="4" t="s">
        <v>440</v>
      </c>
      <c r="C585" s="4" t="s">
        <v>450</v>
      </c>
      <c r="D585" s="4" t="s">
        <v>413</v>
      </c>
      <c r="E585" s="4" t="s">
        <v>627</v>
      </c>
      <c r="F585" s="5">
        <v>43842</v>
      </c>
      <c r="G585" s="4">
        <v>3</v>
      </c>
      <c r="H585" s="11">
        <f>VLOOKUP(B585,[1]!Product_Data[#Data],4,0)</f>
        <v>800</v>
      </c>
      <c r="I585" s="11">
        <f>VLOOKUP(B585,[1]!Product_Data[#Data],3,0)</f>
        <v>536</v>
      </c>
      <c r="J585" s="11">
        <f t="shared" si="57"/>
        <v>1608</v>
      </c>
      <c r="K585" s="11">
        <f t="shared" si="58"/>
        <v>2400</v>
      </c>
      <c r="L585" s="11">
        <f t="shared" si="59"/>
        <v>792</v>
      </c>
      <c r="M585" t="str">
        <f>VLOOKUP(C585,[1]!Location_Data[#Data],2,0)</f>
        <v>Simi Valley</v>
      </c>
      <c r="N585" t="str">
        <f>VLOOKUP(D585,[1]!Salespeople_Data[#Data],2,0)</f>
        <v>Kenneth Bradley</v>
      </c>
      <c r="O585" t="str">
        <f>VLOOKUP(E585,[1]!Customer_Data[#Data],2,0)</f>
        <v>Chris Hall</v>
      </c>
      <c r="P585" s="15">
        <f t="shared" si="54"/>
        <v>1</v>
      </c>
      <c r="Q585">
        <f t="shared" si="55"/>
        <v>1</v>
      </c>
      <c r="R585">
        <f t="shared" si="56"/>
        <v>2020</v>
      </c>
    </row>
    <row r="586" spans="1:18" x14ac:dyDescent="0.25">
      <c r="A586" s="2" t="s">
        <v>1232</v>
      </c>
      <c r="B586" s="2" t="s">
        <v>553</v>
      </c>
      <c r="C586" s="2" t="s">
        <v>242</v>
      </c>
      <c r="D586" s="2" t="s">
        <v>257</v>
      </c>
      <c r="E586" s="2" t="s">
        <v>905</v>
      </c>
      <c r="F586" s="3">
        <v>43885</v>
      </c>
      <c r="G586" s="2">
        <v>1</v>
      </c>
      <c r="H586" s="11">
        <f>VLOOKUP(B586,[1]!Product_Data[#Data],4,0)</f>
        <v>1798</v>
      </c>
      <c r="I586" s="11">
        <f>VLOOKUP(B586,[1]!Product_Data[#Data],3,0)</f>
        <v>971</v>
      </c>
      <c r="J586" s="11">
        <f t="shared" si="57"/>
        <v>971</v>
      </c>
      <c r="K586" s="11">
        <f t="shared" si="58"/>
        <v>1798</v>
      </c>
      <c r="L586" s="11">
        <f t="shared" si="59"/>
        <v>827</v>
      </c>
      <c r="M586" t="str">
        <f>VLOOKUP(C586,[1]!Location_Data[#Data],2,0)</f>
        <v>Downey</v>
      </c>
      <c r="N586" t="str">
        <f>VLOOKUP(D586,[1]!Salespeople_Data[#Data],2,0)</f>
        <v>Jerry Perry</v>
      </c>
      <c r="O586" t="str">
        <f>VLOOKUP(E586,[1]!Customer_Data[#Data],2,0)</f>
        <v>Clarence Warren</v>
      </c>
      <c r="P586" s="15">
        <f t="shared" si="54"/>
        <v>2</v>
      </c>
      <c r="Q586">
        <f t="shared" si="55"/>
        <v>2</v>
      </c>
      <c r="R586">
        <f t="shared" si="56"/>
        <v>2020</v>
      </c>
    </row>
    <row r="587" spans="1:18" x14ac:dyDescent="0.25">
      <c r="A587" s="4" t="s">
        <v>1233</v>
      </c>
      <c r="B587" s="4" t="s">
        <v>164</v>
      </c>
      <c r="C587" s="4" t="s">
        <v>596</v>
      </c>
      <c r="D587" s="4" t="s">
        <v>264</v>
      </c>
      <c r="E587" s="4" t="s">
        <v>1234</v>
      </c>
      <c r="F587" s="5">
        <v>44093</v>
      </c>
      <c r="G587" s="4">
        <v>1</v>
      </c>
      <c r="H587" s="11">
        <f>VLOOKUP(B587,[1]!Product_Data[#Data],4,0)</f>
        <v>637</v>
      </c>
      <c r="I587" s="11">
        <f>VLOOKUP(B587,[1]!Product_Data[#Data],3,0)</f>
        <v>389</v>
      </c>
      <c r="J587" s="11">
        <f t="shared" si="57"/>
        <v>389</v>
      </c>
      <c r="K587" s="11">
        <f t="shared" si="58"/>
        <v>637</v>
      </c>
      <c r="L587" s="11">
        <f t="shared" si="59"/>
        <v>248</v>
      </c>
      <c r="M587" t="str">
        <f>VLOOKUP(C587,[1]!Location_Data[#Data],2,0)</f>
        <v>Fremont</v>
      </c>
      <c r="N587" t="str">
        <f>VLOOKUP(D587,[1]!Salespeople_Data[#Data],2,0)</f>
        <v>Ernest Wheeler</v>
      </c>
      <c r="O587" t="str">
        <f>VLOOKUP(E587,[1]!Customer_Data[#Data],2,0)</f>
        <v>Peter Fernandez</v>
      </c>
      <c r="P587" s="15">
        <f t="shared" si="54"/>
        <v>7</v>
      </c>
      <c r="Q587">
        <f t="shared" si="55"/>
        <v>9</v>
      </c>
      <c r="R587">
        <f t="shared" si="56"/>
        <v>2020</v>
      </c>
    </row>
    <row r="588" spans="1:18" x14ac:dyDescent="0.25">
      <c r="A588" s="2" t="s">
        <v>1235</v>
      </c>
      <c r="B588" s="2" t="s">
        <v>435</v>
      </c>
      <c r="C588" s="2" t="s">
        <v>70</v>
      </c>
      <c r="D588" s="2" t="s">
        <v>49</v>
      </c>
      <c r="E588" s="2" t="s">
        <v>1236</v>
      </c>
      <c r="F588" s="3">
        <v>43971</v>
      </c>
      <c r="G588" s="2">
        <v>1</v>
      </c>
      <c r="H588" s="11">
        <f>VLOOKUP(B588,[1]!Product_Data[#Data],4,0)</f>
        <v>2141</v>
      </c>
      <c r="I588" s="11">
        <f>VLOOKUP(B588,[1]!Product_Data[#Data],3,0)</f>
        <v>1777</v>
      </c>
      <c r="J588" s="11">
        <f t="shared" si="57"/>
        <v>1777</v>
      </c>
      <c r="K588" s="11">
        <f t="shared" si="58"/>
        <v>2141</v>
      </c>
      <c r="L588" s="11">
        <f t="shared" si="59"/>
        <v>364</v>
      </c>
      <c r="M588" t="str">
        <f>VLOOKUP(C588,[1]!Location_Data[#Data],2,0)</f>
        <v>Clovis</v>
      </c>
      <c r="N588" t="str">
        <f>VLOOKUP(D588,[1]!Salespeople_Data[#Data],2,0)</f>
        <v>Walter Cook</v>
      </c>
      <c r="O588" t="str">
        <f>VLOOKUP(E588,[1]!Customer_Data[#Data],2,0)</f>
        <v>Roger Mills</v>
      </c>
      <c r="P588" s="15">
        <f t="shared" si="54"/>
        <v>4</v>
      </c>
      <c r="Q588">
        <f t="shared" si="55"/>
        <v>5</v>
      </c>
      <c r="R588">
        <f t="shared" si="56"/>
        <v>2020</v>
      </c>
    </row>
    <row r="589" spans="1:18" x14ac:dyDescent="0.25">
      <c r="A589" s="4" t="s">
        <v>1237</v>
      </c>
      <c r="B589" s="4" t="s">
        <v>210</v>
      </c>
      <c r="C589" s="4" t="s">
        <v>322</v>
      </c>
      <c r="D589" s="4" t="s">
        <v>111</v>
      </c>
      <c r="E589" s="4" t="s">
        <v>1238</v>
      </c>
      <c r="F589" s="5">
        <v>43853</v>
      </c>
      <c r="G589" s="4">
        <v>4</v>
      </c>
      <c r="H589" s="11">
        <f>VLOOKUP(B589,[1]!Product_Data[#Data],4,0)</f>
        <v>458</v>
      </c>
      <c r="I589" s="11">
        <f>VLOOKUP(B589,[1]!Product_Data[#Data],3,0)</f>
        <v>376</v>
      </c>
      <c r="J589" s="11">
        <f t="shared" si="57"/>
        <v>1504</v>
      </c>
      <c r="K589" s="11">
        <f t="shared" si="58"/>
        <v>1832</v>
      </c>
      <c r="L589" s="11">
        <f t="shared" si="59"/>
        <v>328</v>
      </c>
      <c r="M589" t="str">
        <f>VLOOKUP(C589,[1]!Location_Data[#Data],2,0)</f>
        <v>Rancho Cucamonga</v>
      </c>
      <c r="N589" t="str">
        <f>VLOOKUP(D589,[1]!Salespeople_Data[#Data],2,0)</f>
        <v>Ryan Welch</v>
      </c>
      <c r="O589" t="str">
        <f>VLOOKUP(E589,[1]!Customer_Data[#Data],2,0)</f>
        <v>Louis Chavez</v>
      </c>
      <c r="P589" s="15">
        <f t="shared" si="54"/>
        <v>5</v>
      </c>
      <c r="Q589">
        <f t="shared" si="55"/>
        <v>1</v>
      </c>
      <c r="R589">
        <f t="shared" si="56"/>
        <v>2020</v>
      </c>
    </row>
    <row r="590" spans="1:18" x14ac:dyDescent="0.25">
      <c r="A590" s="2" t="s">
        <v>1239</v>
      </c>
      <c r="B590" s="2" t="s">
        <v>69</v>
      </c>
      <c r="C590" s="2" t="s">
        <v>70</v>
      </c>
      <c r="D590" s="2" t="s">
        <v>80</v>
      </c>
      <c r="E590" s="2" t="s">
        <v>1240</v>
      </c>
      <c r="F590" s="3">
        <v>43964</v>
      </c>
      <c r="G590" s="2">
        <v>1</v>
      </c>
      <c r="H590" s="11">
        <f>VLOOKUP(B590,[1]!Product_Data[#Data],4,0)</f>
        <v>1351</v>
      </c>
      <c r="I590" s="11">
        <f>VLOOKUP(B590,[1]!Product_Data[#Data],3,0)</f>
        <v>1108</v>
      </c>
      <c r="J590" s="11">
        <f t="shared" si="57"/>
        <v>1108</v>
      </c>
      <c r="K590" s="11">
        <f t="shared" si="58"/>
        <v>1351</v>
      </c>
      <c r="L590" s="11">
        <f t="shared" si="59"/>
        <v>243</v>
      </c>
      <c r="M590" t="str">
        <f>VLOOKUP(C590,[1]!Location_Data[#Data],2,0)</f>
        <v>Clovis</v>
      </c>
      <c r="N590" t="str">
        <f>VLOOKUP(D590,[1]!Salespeople_Data[#Data],2,0)</f>
        <v>Henry Nelson</v>
      </c>
      <c r="O590" t="str">
        <f>VLOOKUP(E590,[1]!Customer_Data[#Data],2,0)</f>
        <v>Richard Carr</v>
      </c>
      <c r="P590" s="15">
        <f t="shared" si="54"/>
        <v>4</v>
      </c>
      <c r="Q590">
        <f t="shared" si="55"/>
        <v>5</v>
      </c>
      <c r="R590">
        <f t="shared" si="56"/>
        <v>2020</v>
      </c>
    </row>
    <row r="591" spans="1:18" x14ac:dyDescent="0.25">
      <c r="A591" s="4" t="s">
        <v>1241</v>
      </c>
      <c r="B591" s="4" t="s">
        <v>361</v>
      </c>
      <c r="C591" s="4" t="s">
        <v>211</v>
      </c>
      <c r="D591" s="4" t="s">
        <v>212</v>
      </c>
      <c r="E591" s="4" t="s">
        <v>1242</v>
      </c>
      <c r="F591" s="5">
        <v>44167</v>
      </c>
      <c r="G591" s="4">
        <v>1</v>
      </c>
      <c r="H591" s="11">
        <f>VLOOKUP(B591,[1]!Product_Data[#Data],4,0)</f>
        <v>1338</v>
      </c>
      <c r="I591" s="11">
        <f>VLOOKUP(B591,[1]!Product_Data[#Data],3,0)</f>
        <v>682</v>
      </c>
      <c r="J591" s="11">
        <f t="shared" si="57"/>
        <v>682</v>
      </c>
      <c r="K591" s="11">
        <f t="shared" si="58"/>
        <v>1338</v>
      </c>
      <c r="L591" s="11">
        <f t="shared" si="59"/>
        <v>656</v>
      </c>
      <c r="M591" t="str">
        <f>VLOOKUP(C591,[1]!Location_Data[#Data],2,0)</f>
        <v>Chula Vista</v>
      </c>
      <c r="N591" t="str">
        <f>VLOOKUP(D591,[1]!Salespeople_Data[#Data],2,0)</f>
        <v>Ronald Reed</v>
      </c>
      <c r="O591" t="str">
        <f>VLOOKUP(E591,[1]!Customer_Data[#Data],2,0)</f>
        <v>James Dean</v>
      </c>
      <c r="P591" s="15">
        <f t="shared" si="54"/>
        <v>4</v>
      </c>
      <c r="Q591">
        <f t="shared" si="55"/>
        <v>12</v>
      </c>
      <c r="R591">
        <f t="shared" si="56"/>
        <v>2020</v>
      </c>
    </row>
    <row r="592" spans="1:18" x14ac:dyDescent="0.25">
      <c r="A592" s="2" t="s">
        <v>1243</v>
      </c>
      <c r="B592" s="2" t="s">
        <v>361</v>
      </c>
      <c r="C592" s="2" t="s">
        <v>79</v>
      </c>
      <c r="D592" s="2" t="s">
        <v>58</v>
      </c>
      <c r="E592" s="2" t="s">
        <v>1244</v>
      </c>
      <c r="F592" s="3">
        <v>43992</v>
      </c>
      <c r="G592" s="2">
        <v>1</v>
      </c>
      <c r="H592" s="11">
        <f>VLOOKUP(B592,[1]!Product_Data[#Data],4,0)</f>
        <v>1338</v>
      </c>
      <c r="I592" s="11">
        <f>VLOOKUP(B592,[1]!Product_Data[#Data],3,0)</f>
        <v>682</v>
      </c>
      <c r="J592" s="11">
        <f t="shared" si="57"/>
        <v>682</v>
      </c>
      <c r="K592" s="11">
        <f t="shared" si="58"/>
        <v>1338</v>
      </c>
      <c r="L592" s="11">
        <f t="shared" si="59"/>
        <v>656</v>
      </c>
      <c r="M592" t="str">
        <f>VLOOKUP(C592,[1]!Location_Data[#Data],2,0)</f>
        <v>Palmdale</v>
      </c>
      <c r="N592" t="str">
        <f>VLOOKUP(D592,[1]!Salespeople_Data[#Data],2,0)</f>
        <v>Christopher Tucker</v>
      </c>
      <c r="O592" t="str">
        <f>VLOOKUP(E592,[1]!Customer_Data[#Data],2,0)</f>
        <v>Jesse Garrett</v>
      </c>
      <c r="P592" s="15">
        <f t="shared" si="54"/>
        <v>4</v>
      </c>
      <c r="Q592">
        <f t="shared" si="55"/>
        <v>6</v>
      </c>
      <c r="R592">
        <f t="shared" si="56"/>
        <v>2020</v>
      </c>
    </row>
    <row r="593" spans="1:18" x14ac:dyDescent="0.25">
      <c r="A593" s="4" t="s">
        <v>1245</v>
      </c>
      <c r="B593" s="4" t="s">
        <v>435</v>
      </c>
      <c r="C593" s="4" t="s">
        <v>302</v>
      </c>
      <c r="D593" s="4" t="s">
        <v>87</v>
      </c>
      <c r="E593" s="4" t="s">
        <v>683</v>
      </c>
      <c r="F593" s="5">
        <v>43908</v>
      </c>
      <c r="G593" s="4">
        <v>1</v>
      </c>
      <c r="H593" s="11">
        <f>VLOOKUP(B593,[1]!Product_Data[#Data],4,0)</f>
        <v>2141</v>
      </c>
      <c r="I593" s="11">
        <f>VLOOKUP(B593,[1]!Product_Data[#Data],3,0)</f>
        <v>1777</v>
      </c>
      <c r="J593" s="11">
        <f t="shared" si="57"/>
        <v>1777</v>
      </c>
      <c r="K593" s="11">
        <f t="shared" si="58"/>
        <v>2141</v>
      </c>
      <c r="L593" s="11">
        <f t="shared" si="59"/>
        <v>364</v>
      </c>
      <c r="M593" t="str">
        <f>VLOOKUP(C593,[1]!Location_Data[#Data],2,0)</f>
        <v>Santa Rosa</v>
      </c>
      <c r="N593" t="str">
        <f>VLOOKUP(D593,[1]!Salespeople_Data[#Data],2,0)</f>
        <v>Martin Perry</v>
      </c>
      <c r="O593" t="str">
        <f>VLOOKUP(E593,[1]!Customer_Data[#Data],2,0)</f>
        <v>Jonathan Freeman</v>
      </c>
      <c r="P593" s="15">
        <f t="shared" si="54"/>
        <v>4</v>
      </c>
      <c r="Q593">
        <f t="shared" si="55"/>
        <v>3</v>
      </c>
      <c r="R593">
        <f t="shared" si="56"/>
        <v>2020</v>
      </c>
    </row>
    <row r="594" spans="1:18" x14ac:dyDescent="0.25">
      <c r="A594" s="2" t="s">
        <v>1246</v>
      </c>
      <c r="B594" s="2" t="s">
        <v>600</v>
      </c>
      <c r="C594" s="2" t="s">
        <v>182</v>
      </c>
      <c r="D594" s="2" t="s">
        <v>250</v>
      </c>
      <c r="E594" s="2" t="s">
        <v>1247</v>
      </c>
      <c r="F594" s="3">
        <v>43997</v>
      </c>
      <c r="G594" s="2">
        <v>4</v>
      </c>
      <c r="H594" s="11">
        <f>VLOOKUP(B594,[1]!Product_Data[#Data],4,0)</f>
        <v>368</v>
      </c>
      <c r="I594" s="11">
        <f>VLOOKUP(B594,[1]!Product_Data[#Data],3,0)</f>
        <v>269</v>
      </c>
      <c r="J594" s="11">
        <f t="shared" si="57"/>
        <v>1076</v>
      </c>
      <c r="K594" s="11">
        <f t="shared" si="58"/>
        <v>1472</v>
      </c>
      <c r="L594" s="11">
        <f t="shared" si="59"/>
        <v>396</v>
      </c>
      <c r="M594" t="str">
        <f>VLOOKUP(C594,[1]!Location_Data[#Data],2,0)</f>
        <v>Vallejo</v>
      </c>
      <c r="N594" t="str">
        <f>VLOOKUP(D594,[1]!Salespeople_Data[#Data],2,0)</f>
        <v>Martin Carr</v>
      </c>
      <c r="O594" t="str">
        <f>VLOOKUP(E594,[1]!Customer_Data[#Data],2,0)</f>
        <v>Louis Perry</v>
      </c>
      <c r="P594" s="15">
        <f t="shared" si="54"/>
        <v>2</v>
      </c>
      <c r="Q594">
        <f t="shared" si="55"/>
        <v>6</v>
      </c>
      <c r="R594">
        <f t="shared" si="56"/>
        <v>2020</v>
      </c>
    </row>
    <row r="595" spans="1:18" x14ac:dyDescent="0.25">
      <c r="A595" s="4" t="s">
        <v>1248</v>
      </c>
      <c r="B595" s="4" t="s">
        <v>219</v>
      </c>
      <c r="C595" s="4" t="s">
        <v>362</v>
      </c>
      <c r="D595" s="4" t="s">
        <v>80</v>
      </c>
      <c r="E595" s="4" t="s">
        <v>1249</v>
      </c>
      <c r="F595" s="5">
        <v>44102</v>
      </c>
      <c r="G595" s="4">
        <v>1</v>
      </c>
      <c r="H595" s="11">
        <f>VLOOKUP(B595,[1]!Product_Data[#Data],4,0)</f>
        <v>561</v>
      </c>
      <c r="I595" s="11">
        <f>VLOOKUP(B595,[1]!Product_Data[#Data],3,0)</f>
        <v>421</v>
      </c>
      <c r="J595" s="11">
        <f t="shared" si="57"/>
        <v>421</v>
      </c>
      <c r="K595" s="11">
        <f t="shared" si="58"/>
        <v>561</v>
      </c>
      <c r="L595" s="11">
        <f t="shared" si="59"/>
        <v>140</v>
      </c>
      <c r="M595" t="str">
        <f>VLOOKUP(C595,[1]!Location_Data[#Data],2,0)</f>
        <v>San Bernardino</v>
      </c>
      <c r="N595" t="str">
        <f>VLOOKUP(D595,[1]!Salespeople_Data[#Data],2,0)</f>
        <v>Henry Nelson</v>
      </c>
      <c r="O595" t="str">
        <f>VLOOKUP(E595,[1]!Customer_Data[#Data],2,0)</f>
        <v>Alan Green</v>
      </c>
      <c r="P595" s="15">
        <f t="shared" si="54"/>
        <v>2</v>
      </c>
      <c r="Q595">
        <f t="shared" si="55"/>
        <v>9</v>
      </c>
      <c r="R595">
        <f t="shared" si="56"/>
        <v>2020</v>
      </c>
    </row>
    <row r="596" spans="1:18" x14ac:dyDescent="0.25">
      <c r="A596" s="2" t="s">
        <v>1250</v>
      </c>
      <c r="B596" s="2" t="s">
        <v>408</v>
      </c>
      <c r="C596" s="2" t="s">
        <v>349</v>
      </c>
      <c r="D596" s="2" t="s">
        <v>136</v>
      </c>
      <c r="E596" s="2" t="s">
        <v>477</v>
      </c>
      <c r="F596" s="3">
        <v>44063</v>
      </c>
      <c r="G596" s="2">
        <v>1</v>
      </c>
      <c r="H596" s="11">
        <f>VLOOKUP(B596,[1]!Product_Data[#Data],4,0)</f>
        <v>1405</v>
      </c>
      <c r="I596" s="11">
        <f>VLOOKUP(B596,[1]!Product_Data[#Data],3,0)</f>
        <v>1054</v>
      </c>
      <c r="J596" s="11">
        <f t="shared" si="57"/>
        <v>1054</v>
      </c>
      <c r="K596" s="11">
        <f t="shared" si="58"/>
        <v>1405</v>
      </c>
      <c r="L596" s="11">
        <f t="shared" si="59"/>
        <v>351</v>
      </c>
      <c r="M596" t="str">
        <f>VLOOKUP(C596,[1]!Location_Data[#Data],2,0)</f>
        <v>Santa Clara</v>
      </c>
      <c r="N596" t="str">
        <f>VLOOKUP(D596,[1]!Salespeople_Data[#Data],2,0)</f>
        <v>Clarence Fox</v>
      </c>
      <c r="O596" t="str">
        <f>VLOOKUP(E596,[1]!Customer_Data[#Data],2,0)</f>
        <v>Joe Coleman</v>
      </c>
      <c r="P596" s="15">
        <f t="shared" si="54"/>
        <v>5</v>
      </c>
      <c r="Q596">
        <f t="shared" si="55"/>
        <v>8</v>
      </c>
      <c r="R596">
        <f t="shared" si="56"/>
        <v>2020</v>
      </c>
    </row>
    <row r="597" spans="1:18" x14ac:dyDescent="0.25">
      <c r="A597" s="4" t="s">
        <v>1251</v>
      </c>
      <c r="B597" s="4" t="s">
        <v>495</v>
      </c>
      <c r="C597" s="4" t="s">
        <v>467</v>
      </c>
      <c r="D597" s="4" t="s">
        <v>116</v>
      </c>
      <c r="E597" s="4" t="s">
        <v>1252</v>
      </c>
      <c r="F597" s="5">
        <v>44146</v>
      </c>
      <c r="G597" s="4">
        <v>3</v>
      </c>
      <c r="H597" s="11">
        <f>VLOOKUP(B597,[1]!Product_Data[#Data],4,0)</f>
        <v>1467</v>
      </c>
      <c r="I597" s="11">
        <f>VLOOKUP(B597,[1]!Product_Data[#Data],3,0)</f>
        <v>807</v>
      </c>
      <c r="J597" s="11">
        <f t="shared" si="57"/>
        <v>2421</v>
      </c>
      <c r="K597" s="11">
        <f t="shared" si="58"/>
        <v>4401</v>
      </c>
      <c r="L597" s="11">
        <f t="shared" si="59"/>
        <v>1980</v>
      </c>
      <c r="M597" t="str">
        <f>VLOOKUP(C597,[1]!Location_Data[#Data],2,0)</f>
        <v>Garden Grove</v>
      </c>
      <c r="N597" t="str">
        <f>VLOOKUP(D597,[1]!Salespeople_Data[#Data],2,0)</f>
        <v>Roger Ramos</v>
      </c>
      <c r="O597" t="str">
        <f>VLOOKUP(E597,[1]!Customer_Data[#Data],2,0)</f>
        <v>Clarence Austin</v>
      </c>
      <c r="P597" s="15">
        <f t="shared" si="54"/>
        <v>4</v>
      </c>
      <c r="Q597">
        <f t="shared" si="55"/>
        <v>11</v>
      </c>
      <c r="R597">
        <f t="shared" si="56"/>
        <v>2020</v>
      </c>
    </row>
    <row r="598" spans="1:18" x14ac:dyDescent="0.25">
      <c r="A598" s="2" t="s">
        <v>1253</v>
      </c>
      <c r="B598" s="2" t="s">
        <v>605</v>
      </c>
      <c r="C598" s="2" t="s">
        <v>90</v>
      </c>
      <c r="D598" s="2" t="s">
        <v>178</v>
      </c>
      <c r="E598" s="2" t="s">
        <v>1254</v>
      </c>
      <c r="F598" s="3">
        <v>44069</v>
      </c>
      <c r="G598" s="2">
        <v>1</v>
      </c>
      <c r="H598" s="11">
        <f>VLOOKUP(B598,[1]!Product_Data[#Data],4,0)</f>
        <v>913</v>
      </c>
      <c r="I598" s="11">
        <f>VLOOKUP(B598,[1]!Product_Data[#Data],3,0)</f>
        <v>584</v>
      </c>
      <c r="J598" s="11">
        <f t="shared" si="57"/>
        <v>584</v>
      </c>
      <c r="K598" s="11">
        <f t="shared" si="58"/>
        <v>913</v>
      </c>
      <c r="L598" s="11">
        <f t="shared" si="59"/>
        <v>329</v>
      </c>
      <c r="M598" t="str">
        <f>VLOOKUP(C598,[1]!Location_Data[#Data],2,0)</f>
        <v>Irvine</v>
      </c>
      <c r="N598" t="str">
        <f>VLOOKUP(D598,[1]!Salespeople_Data[#Data],2,0)</f>
        <v>Joshua Taylor</v>
      </c>
      <c r="O598" t="str">
        <f>VLOOKUP(E598,[1]!Customer_Data[#Data],2,0)</f>
        <v>Daniel Moreno</v>
      </c>
      <c r="P598" s="15">
        <f t="shared" si="54"/>
        <v>4</v>
      </c>
      <c r="Q598">
        <f t="shared" si="55"/>
        <v>8</v>
      </c>
      <c r="R598">
        <f t="shared" si="56"/>
        <v>2020</v>
      </c>
    </row>
    <row r="599" spans="1:18" x14ac:dyDescent="0.25">
      <c r="A599" s="4" t="s">
        <v>1255</v>
      </c>
      <c r="B599" s="4" t="s">
        <v>537</v>
      </c>
      <c r="C599" s="4" t="s">
        <v>52</v>
      </c>
      <c r="D599" s="4" t="s">
        <v>101</v>
      </c>
      <c r="E599" s="4" t="s">
        <v>1256</v>
      </c>
      <c r="F599" s="5">
        <v>44039</v>
      </c>
      <c r="G599" s="4">
        <v>1</v>
      </c>
      <c r="H599" s="11">
        <f>VLOOKUP(B599,[1]!Product_Data[#Data],4,0)</f>
        <v>556</v>
      </c>
      <c r="I599" s="11">
        <f>VLOOKUP(B599,[1]!Product_Data[#Data],3,0)</f>
        <v>395</v>
      </c>
      <c r="J599" s="11">
        <f t="shared" si="57"/>
        <v>395</v>
      </c>
      <c r="K599" s="11">
        <f t="shared" si="58"/>
        <v>556</v>
      </c>
      <c r="L599" s="11">
        <f t="shared" si="59"/>
        <v>161</v>
      </c>
      <c r="M599" t="str">
        <f>VLOOKUP(C599,[1]!Location_Data[#Data],2,0)</f>
        <v>Pasadena</v>
      </c>
      <c r="N599" t="str">
        <f>VLOOKUP(D599,[1]!Salespeople_Data[#Data],2,0)</f>
        <v>Scott Clark</v>
      </c>
      <c r="O599" t="str">
        <f>VLOOKUP(E599,[1]!Customer_Data[#Data],2,0)</f>
        <v>Nicholas Cunningham</v>
      </c>
      <c r="P599" s="15">
        <f t="shared" si="54"/>
        <v>2</v>
      </c>
      <c r="Q599">
        <f t="shared" si="55"/>
        <v>7</v>
      </c>
      <c r="R599">
        <f t="shared" si="56"/>
        <v>2020</v>
      </c>
    </row>
    <row r="600" spans="1:18" x14ac:dyDescent="0.25">
      <c r="A600" s="2" t="s">
        <v>1257</v>
      </c>
      <c r="B600" s="2" t="s">
        <v>129</v>
      </c>
      <c r="C600" s="2" t="s">
        <v>34</v>
      </c>
      <c r="D600" s="2" t="s">
        <v>170</v>
      </c>
      <c r="E600" s="2" t="s">
        <v>1258</v>
      </c>
      <c r="F600" s="3">
        <v>44006</v>
      </c>
      <c r="G600" s="2">
        <v>1</v>
      </c>
      <c r="H600" s="11">
        <f>VLOOKUP(B600,[1]!Product_Data[#Data],4,0)</f>
        <v>127</v>
      </c>
      <c r="I600" s="11">
        <f>VLOOKUP(B600,[1]!Product_Data[#Data],3,0)</f>
        <v>79</v>
      </c>
      <c r="J600" s="11">
        <f t="shared" si="57"/>
        <v>79</v>
      </c>
      <c r="K600" s="11">
        <f t="shared" si="58"/>
        <v>127</v>
      </c>
      <c r="L600" s="11">
        <f t="shared" si="59"/>
        <v>48</v>
      </c>
      <c r="M600" t="str">
        <f>VLOOKUP(C600,[1]!Location_Data[#Data],2,0)</f>
        <v>Inglewood</v>
      </c>
      <c r="N600" t="str">
        <f>VLOOKUP(D600,[1]!Salespeople_Data[#Data],2,0)</f>
        <v>Sean Miller</v>
      </c>
      <c r="O600" t="str">
        <f>VLOOKUP(E600,[1]!Customer_Data[#Data],2,0)</f>
        <v>Andrew Robinson</v>
      </c>
      <c r="P600" s="15">
        <f t="shared" si="54"/>
        <v>4</v>
      </c>
      <c r="Q600">
        <f t="shared" si="55"/>
        <v>6</v>
      </c>
      <c r="R600">
        <f t="shared" si="56"/>
        <v>2020</v>
      </c>
    </row>
    <row r="601" spans="1:18" x14ac:dyDescent="0.25">
      <c r="A601" s="4" t="s">
        <v>1259</v>
      </c>
      <c r="B601" s="4" t="s">
        <v>537</v>
      </c>
      <c r="C601" s="4" t="s">
        <v>9</v>
      </c>
      <c r="D601" s="4" t="s">
        <v>71</v>
      </c>
      <c r="E601" s="4" t="s">
        <v>1260</v>
      </c>
      <c r="F601" s="5">
        <v>43843</v>
      </c>
      <c r="G601" s="4">
        <v>3</v>
      </c>
      <c r="H601" s="11">
        <f>VLOOKUP(B601,[1]!Product_Data[#Data],4,0)</f>
        <v>556</v>
      </c>
      <c r="I601" s="11">
        <f>VLOOKUP(B601,[1]!Product_Data[#Data],3,0)</f>
        <v>395</v>
      </c>
      <c r="J601" s="11">
        <f t="shared" si="57"/>
        <v>1185</v>
      </c>
      <c r="K601" s="11">
        <f t="shared" si="58"/>
        <v>1668</v>
      </c>
      <c r="L601" s="11">
        <f t="shared" si="59"/>
        <v>483</v>
      </c>
      <c r="M601" t="str">
        <f>VLOOKUP(C601,[1]!Location_Data[#Data],2,0)</f>
        <v>San Mateo</v>
      </c>
      <c r="N601" t="str">
        <f>VLOOKUP(D601,[1]!Salespeople_Data[#Data],2,0)</f>
        <v>Gary Rodriguez</v>
      </c>
      <c r="O601" t="str">
        <f>VLOOKUP(E601,[1]!Customer_Data[#Data],2,0)</f>
        <v>Chris Burke</v>
      </c>
      <c r="P601" s="15">
        <f t="shared" si="54"/>
        <v>2</v>
      </c>
      <c r="Q601">
        <f t="shared" si="55"/>
        <v>1</v>
      </c>
      <c r="R601">
        <f t="shared" si="56"/>
        <v>2020</v>
      </c>
    </row>
    <row r="602" spans="1:18" x14ac:dyDescent="0.25">
      <c r="A602" s="2" t="s">
        <v>1261</v>
      </c>
      <c r="B602" s="2" t="s">
        <v>400</v>
      </c>
      <c r="C602" s="2" t="s">
        <v>458</v>
      </c>
      <c r="D602" s="2" t="s">
        <v>413</v>
      </c>
      <c r="E602" s="2" t="s">
        <v>660</v>
      </c>
      <c r="F602" s="3">
        <v>43948</v>
      </c>
      <c r="G602" s="2">
        <v>3</v>
      </c>
      <c r="H602" s="11">
        <f>VLOOKUP(B602,[1]!Product_Data[#Data],4,0)</f>
        <v>886</v>
      </c>
      <c r="I602" s="11">
        <f>VLOOKUP(B602,[1]!Product_Data[#Data],3,0)</f>
        <v>478</v>
      </c>
      <c r="J602" s="11">
        <f t="shared" si="57"/>
        <v>1434</v>
      </c>
      <c r="K602" s="11">
        <f t="shared" si="58"/>
        <v>2658</v>
      </c>
      <c r="L602" s="11">
        <f t="shared" si="59"/>
        <v>1224</v>
      </c>
      <c r="M602" t="str">
        <f>VLOOKUP(C602,[1]!Location_Data[#Data],2,0)</f>
        <v>Fontana</v>
      </c>
      <c r="N602" t="str">
        <f>VLOOKUP(D602,[1]!Salespeople_Data[#Data],2,0)</f>
        <v>Kenneth Bradley</v>
      </c>
      <c r="O602" t="str">
        <f>VLOOKUP(E602,[1]!Customer_Data[#Data],2,0)</f>
        <v>James Sullivan</v>
      </c>
      <c r="P602" s="15">
        <f t="shared" si="54"/>
        <v>2</v>
      </c>
      <c r="Q602">
        <f t="shared" si="55"/>
        <v>4</v>
      </c>
      <c r="R602">
        <f t="shared" si="56"/>
        <v>2020</v>
      </c>
    </row>
    <row r="603" spans="1:18" x14ac:dyDescent="0.25">
      <c r="A603" s="4" t="s">
        <v>1262</v>
      </c>
      <c r="B603" s="4" t="s">
        <v>219</v>
      </c>
      <c r="C603" s="4" t="s">
        <v>469</v>
      </c>
      <c r="D603" s="4" t="s">
        <v>53</v>
      </c>
      <c r="E603" s="4" t="s">
        <v>11</v>
      </c>
      <c r="F603" s="5">
        <v>43936</v>
      </c>
      <c r="G603" s="4">
        <v>1</v>
      </c>
      <c r="H603" s="11">
        <f>VLOOKUP(B603,[1]!Product_Data[#Data],4,0)</f>
        <v>561</v>
      </c>
      <c r="I603" s="11">
        <f>VLOOKUP(B603,[1]!Product_Data[#Data],3,0)</f>
        <v>421</v>
      </c>
      <c r="J603" s="11">
        <f t="shared" si="57"/>
        <v>421</v>
      </c>
      <c r="K603" s="11">
        <f t="shared" si="58"/>
        <v>561</v>
      </c>
      <c r="L603" s="11">
        <f t="shared" si="59"/>
        <v>140</v>
      </c>
      <c r="M603" t="str">
        <f>VLOOKUP(C603,[1]!Location_Data[#Data],2,0)</f>
        <v>Escondido</v>
      </c>
      <c r="N603" t="str">
        <f>VLOOKUP(D603,[1]!Salespeople_Data[#Data],2,0)</f>
        <v>Scott Mason</v>
      </c>
      <c r="O603" t="str">
        <f>VLOOKUP(E603,[1]!Customer_Data[#Data],2,0)</f>
        <v>Benjamin Morgan</v>
      </c>
      <c r="P603" s="15">
        <f t="shared" si="54"/>
        <v>4</v>
      </c>
      <c r="Q603">
        <f t="shared" si="55"/>
        <v>4</v>
      </c>
      <c r="R603">
        <f t="shared" si="56"/>
        <v>2020</v>
      </c>
    </row>
    <row r="604" spans="1:18" x14ac:dyDescent="0.25">
      <c r="A604" s="2" t="s">
        <v>1263</v>
      </c>
      <c r="B604" s="2" t="s">
        <v>28</v>
      </c>
      <c r="C604" s="2" t="s">
        <v>316</v>
      </c>
      <c r="D604" s="2" t="s">
        <v>146</v>
      </c>
      <c r="E604" s="2" t="s">
        <v>522</v>
      </c>
      <c r="F604" s="3">
        <v>43949</v>
      </c>
      <c r="G604" s="2">
        <v>4</v>
      </c>
      <c r="H604" s="11">
        <f>VLOOKUP(B604,[1]!Product_Data[#Data],4,0)</f>
        <v>684</v>
      </c>
      <c r="I604" s="11">
        <f>VLOOKUP(B604,[1]!Product_Data[#Data],3,0)</f>
        <v>561</v>
      </c>
      <c r="J604" s="11">
        <f t="shared" si="57"/>
        <v>2244</v>
      </c>
      <c r="K604" s="11">
        <f t="shared" si="58"/>
        <v>2736</v>
      </c>
      <c r="L604" s="11">
        <f t="shared" si="59"/>
        <v>492</v>
      </c>
      <c r="M604" t="str">
        <f>VLOOKUP(C604,[1]!Location_Data[#Data],2,0)</f>
        <v>East Los Angeles</v>
      </c>
      <c r="N604" t="str">
        <f>VLOOKUP(D604,[1]!Salespeople_Data[#Data],2,0)</f>
        <v>Carl Elliott</v>
      </c>
      <c r="O604" t="str">
        <f>VLOOKUP(E604,[1]!Customer_Data[#Data],2,0)</f>
        <v>Ralph Davis</v>
      </c>
      <c r="P604" s="15">
        <f t="shared" si="54"/>
        <v>3</v>
      </c>
      <c r="Q604">
        <f t="shared" si="55"/>
        <v>4</v>
      </c>
      <c r="R604">
        <f t="shared" si="56"/>
        <v>2020</v>
      </c>
    </row>
    <row r="605" spans="1:18" x14ac:dyDescent="0.25">
      <c r="A605" s="4" t="s">
        <v>1264</v>
      </c>
      <c r="B605" s="4" t="s">
        <v>361</v>
      </c>
      <c r="C605" s="4" t="s">
        <v>392</v>
      </c>
      <c r="D605" s="4" t="s">
        <v>165</v>
      </c>
      <c r="E605" s="4" t="s">
        <v>810</v>
      </c>
      <c r="F605" s="5">
        <v>44067</v>
      </c>
      <c r="G605" s="4">
        <v>1</v>
      </c>
      <c r="H605" s="11">
        <f>VLOOKUP(B605,[1]!Product_Data[#Data],4,0)</f>
        <v>1338</v>
      </c>
      <c r="I605" s="11">
        <f>VLOOKUP(B605,[1]!Product_Data[#Data],3,0)</f>
        <v>682</v>
      </c>
      <c r="J605" s="11">
        <f t="shared" si="57"/>
        <v>682</v>
      </c>
      <c r="K605" s="11">
        <f t="shared" si="58"/>
        <v>1338</v>
      </c>
      <c r="L605" s="11">
        <f t="shared" si="59"/>
        <v>656</v>
      </c>
      <c r="M605" t="str">
        <f>VLOOKUP(C605,[1]!Location_Data[#Data],2,0)</f>
        <v>Visalia</v>
      </c>
      <c r="N605" t="str">
        <f>VLOOKUP(D605,[1]!Salespeople_Data[#Data],2,0)</f>
        <v>Joe Sims</v>
      </c>
      <c r="O605" t="str">
        <f>VLOOKUP(E605,[1]!Customer_Data[#Data],2,0)</f>
        <v>Nicholas Gilbert</v>
      </c>
      <c r="P605" s="15">
        <f t="shared" si="54"/>
        <v>2</v>
      </c>
      <c r="Q605">
        <f t="shared" si="55"/>
        <v>8</v>
      </c>
      <c r="R605">
        <f t="shared" si="56"/>
        <v>2020</v>
      </c>
    </row>
    <row r="606" spans="1:18" x14ac:dyDescent="0.25">
      <c r="A606" s="2" t="s">
        <v>1265</v>
      </c>
      <c r="B606" s="2" t="s">
        <v>99</v>
      </c>
      <c r="C606" s="2" t="s">
        <v>436</v>
      </c>
      <c r="D606" s="2" t="s">
        <v>91</v>
      </c>
      <c r="E606" s="2" t="s">
        <v>876</v>
      </c>
      <c r="F606" s="3">
        <v>43880</v>
      </c>
      <c r="G606" s="2">
        <v>1</v>
      </c>
      <c r="H606" s="11">
        <f>VLOOKUP(B606,[1]!Product_Data[#Data],4,0)</f>
        <v>1708</v>
      </c>
      <c r="I606" s="11">
        <f>VLOOKUP(B606,[1]!Product_Data[#Data],3,0)</f>
        <v>871</v>
      </c>
      <c r="J606" s="11">
        <f t="shared" si="57"/>
        <v>871</v>
      </c>
      <c r="K606" s="11">
        <f t="shared" si="58"/>
        <v>1708</v>
      </c>
      <c r="L606" s="11">
        <f t="shared" si="59"/>
        <v>837</v>
      </c>
      <c r="M606" t="str">
        <f>VLOOKUP(C606,[1]!Location_Data[#Data],2,0)</f>
        <v>Jurupa Valley</v>
      </c>
      <c r="N606" t="str">
        <f>VLOOKUP(D606,[1]!Salespeople_Data[#Data],2,0)</f>
        <v>Howard Gardner</v>
      </c>
      <c r="O606" t="str">
        <f>VLOOKUP(E606,[1]!Customer_Data[#Data],2,0)</f>
        <v>Edward Mason</v>
      </c>
      <c r="P606" s="15">
        <f t="shared" si="54"/>
        <v>4</v>
      </c>
      <c r="Q606">
        <f t="shared" si="55"/>
        <v>2</v>
      </c>
      <c r="R606">
        <f t="shared" si="56"/>
        <v>2020</v>
      </c>
    </row>
    <row r="607" spans="1:18" x14ac:dyDescent="0.25">
      <c r="A607" s="4" t="s">
        <v>1266</v>
      </c>
      <c r="B607" s="4" t="s">
        <v>305</v>
      </c>
      <c r="C607" s="4" t="s">
        <v>95</v>
      </c>
      <c r="D607" s="4" t="s">
        <v>40</v>
      </c>
      <c r="E607" s="4" t="s">
        <v>1267</v>
      </c>
      <c r="F607" s="5">
        <v>44178</v>
      </c>
      <c r="G607" s="4">
        <v>1</v>
      </c>
      <c r="H607" s="11">
        <f>VLOOKUP(B607,[1]!Product_Data[#Data],4,0)</f>
        <v>504</v>
      </c>
      <c r="I607" s="11">
        <f>VLOOKUP(B607,[1]!Product_Data[#Data],3,0)</f>
        <v>408</v>
      </c>
      <c r="J607" s="11">
        <f t="shared" si="57"/>
        <v>408</v>
      </c>
      <c r="K607" s="11">
        <f t="shared" si="58"/>
        <v>504</v>
      </c>
      <c r="L607" s="11">
        <f t="shared" si="59"/>
        <v>96</v>
      </c>
      <c r="M607" t="str">
        <f>VLOOKUP(C607,[1]!Location_Data[#Data],2,0)</f>
        <v>Fullerton</v>
      </c>
      <c r="N607" t="str">
        <f>VLOOKUP(D607,[1]!Salespeople_Data[#Data],2,0)</f>
        <v>Brian Hansen</v>
      </c>
      <c r="O607" t="str">
        <f>VLOOKUP(E607,[1]!Customer_Data[#Data],2,0)</f>
        <v>Kevin Gilbert</v>
      </c>
      <c r="P607" s="15">
        <f t="shared" si="54"/>
        <v>1</v>
      </c>
      <c r="Q607">
        <f t="shared" si="55"/>
        <v>12</v>
      </c>
      <c r="R607">
        <f t="shared" si="56"/>
        <v>2020</v>
      </c>
    </row>
    <row r="608" spans="1:18" x14ac:dyDescent="0.25">
      <c r="A608" s="2" t="s">
        <v>1268</v>
      </c>
      <c r="B608" s="2" t="s">
        <v>818</v>
      </c>
      <c r="C608" s="2" t="s">
        <v>469</v>
      </c>
      <c r="D608" s="2" t="s">
        <v>141</v>
      </c>
      <c r="E608" s="2" t="s">
        <v>597</v>
      </c>
      <c r="F608" s="3">
        <v>44196</v>
      </c>
      <c r="G608" s="2">
        <v>3</v>
      </c>
      <c r="H608" s="11">
        <f>VLOOKUP(B608,[1]!Product_Data[#Data],4,0)</f>
        <v>1638</v>
      </c>
      <c r="I608" s="11">
        <f>VLOOKUP(B608,[1]!Product_Data[#Data],3,0)</f>
        <v>1261</v>
      </c>
      <c r="J608" s="11">
        <f t="shared" si="57"/>
        <v>3783</v>
      </c>
      <c r="K608" s="11">
        <f t="shared" si="58"/>
        <v>4914</v>
      </c>
      <c r="L608" s="11">
        <f t="shared" si="59"/>
        <v>1131</v>
      </c>
      <c r="M608" t="str">
        <f>VLOOKUP(C608,[1]!Location_Data[#Data],2,0)</f>
        <v>Escondido</v>
      </c>
      <c r="N608" t="str">
        <f>VLOOKUP(D608,[1]!Salespeople_Data[#Data],2,0)</f>
        <v>Arthur Mccoy</v>
      </c>
      <c r="O608" t="str">
        <f>VLOOKUP(E608,[1]!Customer_Data[#Data],2,0)</f>
        <v>Antonio Dixon</v>
      </c>
      <c r="P608" s="15">
        <f t="shared" si="54"/>
        <v>5</v>
      </c>
      <c r="Q608">
        <f t="shared" si="55"/>
        <v>12</v>
      </c>
      <c r="R608">
        <f t="shared" si="56"/>
        <v>2020</v>
      </c>
    </row>
    <row r="609" spans="1:18" x14ac:dyDescent="0.25">
      <c r="A609" s="4" t="s">
        <v>1269</v>
      </c>
      <c r="B609" s="4" t="s">
        <v>495</v>
      </c>
      <c r="C609" s="4" t="s">
        <v>140</v>
      </c>
      <c r="D609" s="4" t="s">
        <v>178</v>
      </c>
      <c r="E609" s="4" t="s">
        <v>1270</v>
      </c>
      <c r="F609" s="5">
        <v>44173</v>
      </c>
      <c r="G609" s="4">
        <v>1</v>
      </c>
      <c r="H609" s="11">
        <f>VLOOKUP(B609,[1]!Product_Data[#Data],4,0)</f>
        <v>1467</v>
      </c>
      <c r="I609" s="11">
        <f>VLOOKUP(B609,[1]!Product_Data[#Data],3,0)</f>
        <v>807</v>
      </c>
      <c r="J609" s="11">
        <f t="shared" si="57"/>
        <v>807</v>
      </c>
      <c r="K609" s="11">
        <f t="shared" si="58"/>
        <v>1467</v>
      </c>
      <c r="L609" s="11">
        <f t="shared" si="59"/>
        <v>660</v>
      </c>
      <c r="M609" t="str">
        <f>VLOOKUP(C609,[1]!Location_Data[#Data],2,0)</f>
        <v>Salinas</v>
      </c>
      <c r="N609" t="str">
        <f>VLOOKUP(D609,[1]!Salespeople_Data[#Data],2,0)</f>
        <v>Joshua Taylor</v>
      </c>
      <c r="O609" t="str">
        <f>VLOOKUP(E609,[1]!Customer_Data[#Data],2,0)</f>
        <v>Samuel Fowler</v>
      </c>
      <c r="P609" s="15">
        <f t="shared" si="54"/>
        <v>3</v>
      </c>
      <c r="Q609">
        <f t="shared" si="55"/>
        <v>12</v>
      </c>
      <c r="R609">
        <f t="shared" si="56"/>
        <v>2020</v>
      </c>
    </row>
    <row r="610" spans="1:18" x14ac:dyDescent="0.25">
      <c r="A610" s="2" t="s">
        <v>1271</v>
      </c>
      <c r="B610" s="2" t="s">
        <v>271</v>
      </c>
      <c r="C610" s="2" t="s">
        <v>115</v>
      </c>
      <c r="D610" s="2" t="s">
        <v>91</v>
      </c>
      <c r="E610" s="2" t="s">
        <v>1272</v>
      </c>
      <c r="F610" s="3">
        <v>44020</v>
      </c>
      <c r="G610" s="2">
        <v>3</v>
      </c>
      <c r="H610" s="11">
        <f>VLOOKUP(B610,[1]!Product_Data[#Data],4,0)</f>
        <v>1587</v>
      </c>
      <c r="I610" s="11">
        <f>VLOOKUP(B610,[1]!Product_Data[#Data],3,0)</f>
        <v>1301</v>
      </c>
      <c r="J610" s="11">
        <f t="shared" si="57"/>
        <v>3903</v>
      </c>
      <c r="K610" s="11">
        <f t="shared" si="58"/>
        <v>4761</v>
      </c>
      <c r="L610" s="11">
        <f t="shared" si="59"/>
        <v>858</v>
      </c>
      <c r="M610" t="str">
        <f>VLOOKUP(C610,[1]!Location_Data[#Data],2,0)</f>
        <v>Glendale</v>
      </c>
      <c r="N610" t="str">
        <f>VLOOKUP(D610,[1]!Salespeople_Data[#Data],2,0)</f>
        <v>Howard Gardner</v>
      </c>
      <c r="O610" t="str">
        <f>VLOOKUP(E610,[1]!Customer_Data[#Data],2,0)</f>
        <v>Michael Lewis</v>
      </c>
      <c r="P610" s="15">
        <f t="shared" si="54"/>
        <v>4</v>
      </c>
      <c r="Q610">
        <f t="shared" si="55"/>
        <v>7</v>
      </c>
      <c r="R610">
        <f t="shared" si="56"/>
        <v>2020</v>
      </c>
    </row>
    <row r="611" spans="1:18" x14ac:dyDescent="0.25">
      <c r="A611" s="4" t="s">
        <v>1273</v>
      </c>
      <c r="B611" s="4" t="s">
        <v>238</v>
      </c>
      <c r="C611" s="4" t="s">
        <v>596</v>
      </c>
      <c r="D611" s="4" t="s">
        <v>191</v>
      </c>
      <c r="E611" s="4" t="s">
        <v>1178</v>
      </c>
      <c r="F611" s="5">
        <v>43842</v>
      </c>
      <c r="G611" s="4">
        <v>2</v>
      </c>
      <c r="H611" s="11">
        <f>VLOOKUP(B611,[1]!Product_Data[#Data],4,0)</f>
        <v>871</v>
      </c>
      <c r="I611" s="11">
        <f>VLOOKUP(B611,[1]!Product_Data[#Data],3,0)</f>
        <v>540</v>
      </c>
      <c r="J611" s="11">
        <f t="shared" si="57"/>
        <v>1080</v>
      </c>
      <c r="K611" s="11">
        <f t="shared" si="58"/>
        <v>1742</v>
      </c>
      <c r="L611" s="11">
        <f t="shared" si="59"/>
        <v>662</v>
      </c>
      <c r="M611" t="str">
        <f>VLOOKUP(C611,[1]!Location_Data[#Data],2,0)</f>
        <v>Fremont</v>
      </c>
      <c r="N611" t="str">
        <f>VLOOKUP(D611,[1]!Salespeople_Data[#Data],2,0)</f>
        <v>Robert Reed</v>
      </c>
      <c r="O611" t="str">
        <f>VLOOKUP(E611,[1]!Customer_Data[#Data],2,0)</f>
        <v>Joseph Warren</v>
      </c>
      <c r="P611" s="15">
        <f t="shared" si="54"/>
        <v>1</v>
      </c>
      <c r="Q611">
        <f t="shared" si="55"/>
        <v>1</v>
      </c>
      <c r="R611">
        <f t="shared" si="56"/>
        <v>2020</v>
      </c>
    </row>
    <row r="612" spans="1:18" x14ac:dyDescent="0.25">
      <c r="A612" s="2" t="s">
        <v>1274</v>
      </c>
      <c r="B612" s="2" t="s">
        <v>38</v>
      </c>
      <c r="C612" s="2" t="s">
        <v>34</v>
      </c>
      <c r="D612" s="2" t="s">
        <v>53</v>
      </c>
      <c r="E612" s="2" t="s">
        <v>401</v>
      </c>
      <c r="F612" s="3">
        <v>44159</v>
      </c>
      <c r="G612" s="2">
        <v>1</v>
      </c>
      <c r="H612" s="11">
        <f>VLOOKUP(B612,[1]!Product_Data[#Data],4,0)</f>
        <v>2283</v>
      </c>
      <c r="I612" s="11">
        <f>VLOOKUP(B612,[1]!Product_Data[#Data],3,0)</f>
        <v>1484</v>
      </c>
      <c r="J612" s="11">
        <f t="shared" si="57"/>
        <v>1484</v>
      </c>
      <c r="K612" s="11">
        <f t="shared" si="58"/>
        <v>2283</v>
      </c>
      <c r="L612" s="11">
        <f t="shared" si="59"/>
        <v>799</v>
      </c>
      <c r="M612" t="str">
        <f>VLOOKUP(C612,[1]!Location_Data[#Data],2,0)</f>
        <v>Inglewood</v>
      </c>
      <c r="N612" t="str">
        <f>VLOOKUP(D612,[1]!Salespeople_Data[#Data],2,0)</f>
        <v>Scott Mason</v>
      </c>
      <c r="O612" t="str">
        <f>VLOOKUP(E612,[1]!Customer_Data[#Data],2,0)</f>
        <v>Robert Murphy</v>
      </c>
      <c r="P612" s="15">
        <f t="shared" si="54"/>
        <v>3</v>
      </c>
      <c r="Q612">
        <f t="shared" si="55"/>
        <v>11</v>
      </c>
      <c r="R612">
        <f t="shared" si="56"/>
        <v>2020</v>
      </c>
    </row>
    <row r="613" spans="1:18" x14ac:dyDescent="0.25">
      <c r="A613" s="4" t="s">
        <v>1275</v>
      </c>
      <c r="B613" s="4" t="s">
        <v>367</v>
      </c>
      <c r="C613" s="4" t="s">
        <v>44</v>
      </c>
      <c r="D613" s="4" t="s">
        <v>225</v>
      </c>
      <c r="E613" s="4" t="s">
        <v>323</v>
      </c>
      <c r="F613" s="5">
        <v>44089</v>
      </c>
      <c r="G613" s="4">
        <v>2</v>
      </c>
      <c r="H613" s="11">
        <f>VLOOKUP(B613,[1]!Product_Data[#Data],4,0)</f>
        <v>530</v>
      </c>
      <c r="I613" s="11">
        <f>VLOOKUP(B613,[1]!Product_Data[#Data],3,0)</f>
        <v>424</v>
      </c>
      <c r="J613" s="11">
        <f t="shared" si="57"/>
        <v>848</v>
      </c>
      <c r="K613" s="11">
        <f t="shared" si="58"/>
        <v>1060</v>
      </c>
      <c r="L613" s="11">
        <f t="shared" si="59"/>
        <v>212</v>
      </c>
      <c r="M613" t="str">
        <f>VLOOKUP(C613,[1]!Location_Data[#Data],2,0)</f>
        <v>Moreno Valley</v>
      </c>
      <c r="N613" t="str">
        <f>VLOOKUP(D613,[1]!Salespeople_Data[#Data],2,0)</f>
        <v>Andrew Bowman</v>
      </c>
      <c r="O613" t="str">
        <f>VLOOKUP(E613,[1]!Customer_Data[#Data],2,0)</f>
        <v>Douglas Franklin</v>
      </c>
      <c r="P613" s="15">
        <f t="shared" si="54"/>
        <v>3</v>
      </c>
      <c r="Q613">
        <f t="shared" si="55"/>
        <v>9</v>
      </c>
      <c r="R613">
        <f t="shared" si="56"/>
        <v>2020</v>
      </c>
    </row>
    <row r="614" spans="1:18" x14ac:dyDescent="0.25">
      <c r="A614" s="2" t="s">
        <v>1276</v>
      </c>
      <c r="B614" s="2" t="s">
        <v>412</v>
      </c>
      <c r="C614" s="2" t="s">
        <v>204</v>
      </c>
      <c r="D614" s="2" t="s">
        <v>298</v>
      </c>
      <c r="E614" s="2" t="s">
        <v>833</v>
      </c>
      <c r="F614" s="3">
        <v>43844</v>
      </c>
      <c r="G614" s="2">
        <v>4</v>
      </c>
      <c r="H614" s="11">
        <f>VLOOKUP(B614,[1]!Product_Data[#Data],4,0)</f>
        <v>2396</v>
      </c>
      <c r="I614" s="11">
        <f>VLOOKUP(B614,[1]!Product_Data[#Data],3,0)</f>
        <v>1965</v>
      </c>
      <c r="J614" s="11">
        <f t="shared" si="57"/>
        <v>7860</v>
      </c>
      <c r="K614" s="11">
        <f t="shared" si="58"/>
        <v>9584</v>
      </c>
      <c r="L614" s="11">
        <f t="shared" si="59"/>
        <v>1724</v>
      </c>
      <c r="M614" t="str">
        <f>VLOOKUP(C614,[1]!Location_Data[#Data],2,0)</f>
        <v>Corona</v>
      </c>
      <c r="N614" t="str">
        <f>VLOOKUP(D614,[1]!Salespeople_Data[#Data],2,0)</f>
        <v>Kenneth Fields</v>
      </c>
      <c r="O614" t="str">
        <f>VLOOKUP(E614,[1]!Customer_Data[#Data],2,0)</f>
        <v>Jose Barnes</v>
      </c>
      <c r="P614" s="15">
        <f t="shared" si="54"/>
        <v>3</v>
      </c>
      <c r="Q614">
        <f t="shared" si="55"/>
        <v>1</v>
      </c>
      <c r="R614">
        <f t="shared" si="56"/>
        <v>2020</v>
      </c>
    </row>
    <row r="615" spans="1:18" x14ac:dyDescent="0.25">
      <c r="A615" s="4" t="s">
        <v>1277</v>
      </c>
      <c r="B615" s="4" t="s">
        <v>925</v>
      </c>
      <c r="C615" s="4" t="s">
        <v>115</v>
      </c>
      <c r="D615" s="4" t="s">
        <v>165</v>
      </c>
      <c r="E615" s="4" t="s">
        <v>1058</v>
      </c>
      <c r="F615" s="5">
        <v>44071</v>
      </c>
      <c r="G615" s="4">
        <v>2</v>
      </c>
      <c r="H615" s="11">
        <f>VLOOKUP(B615,[1]!Product_Data[#Data],4,0)</f>
        <v>136</v>
      </c>
      <c r="I615" s="11">
        <f>VLOOKUP(B615,[1]!Product_Data[#Data],3,0)</f>
        <v>72</v>
      </c>
      <c r="J615" s="11">
        <f t="shared" si="57"/>
        <v>144</v>
      </c>
      <c r="K615" s="11">
        <f t="shared" si="58"/>
        <v>272</v>
      </c>
      <c r="L615" s="11">
        <f t="shared" si="59"/>
        <v>128</v>
      </c>
      <c r="M615" t="str">
        <f>VLOOKUP(C615,[1]!Location_Data[#Data],2,0)</f>
        <v>Glendale</v>
      </c>
      <c r="N615" t="str">
        <f>VLOOKUP(D615,[1]!Salespeople_Data[#Data],2,0)</f>
        <v>Joe Sims</v>
      </c>
      <c r="O615" t="str">
        <f>VLOOKUP(E615,[1]!Customer_Data[#Data],2,0)</f>
        <v>Craig Mills</v>
      </c>
      <c r="P615" s="15">
        <f t="shared" si="54"/>
        <v>6</v>
      </c>
      <c r="Q615">
        <f t="shared" si="55"/>
        <v>8</v>
      </c>
      <c r="R615">
        <f t="shared" si="56"/>
        <v>2020</v>
      </c>
    </row>
    <row r="616" spans="1:18" x14ac:dyDescent="0.25">
      <c r="A616" s="2" t="s">
        <v>1278</v>
      </c>
      <c r="B616" s="2" t="s">
        <v>164</v>
      </c>
      <c r="C616" s="2" t="s">
        <v>362</v>
      </c>
      <c r="D616" s="2" t="s">
        <v>10</v>
      </c>
      <c r="E616" s="2" t="s">
        <v>1279</v>
      </c>
      <c r="F616" s="3">
        <v>43906</v>
      </c>
      <c r="G616" s="2">
        <v>3</v>
      </c>
      <c r="H616" s="11">
        <f>VLOOKUP(B616,[1]!Product_Data[#Data],4,0)</f>
        <v>637</v>
      </c>
      <c r="I616" s="11">
        <f>VLOOKUP(B616,[1]!Product_Data[#Data],3,0)</f>
        <v>389</v>
      </c>
      <c r="J616" s="11">
        <f t="shared" si="57"/>
        <v>1167</v>
      </c>
      <c r="K616" s="11">
        <f t="shared" si="58"/>
        <v>1911</v>
      </c>
      <c r="L616" s="11">
        <f t="shared" si="59"/>
        <v>744</v>
      </c>
      <c r="M616" t="str">
        <f>VLOOKUP(C616,[1]!Location_Data[#Data],2,0)</f>
        <v>San Bernardino</v>
      </c>
      <c r="N616" t="str">
        <f>VLOOKUP(D616,[1]!Salespeople_Data[#Data],2,0)</f>
        <v>Justin Lynch</v>
      </c>
      <c r="O616" t="str">
        <f>VLOOKUP(E616,[1]!Customer_Data[#Data],2,0)</f>
        <v>William Montgomery</v>
      </c>
      <c r="P616" s="15">
        <f t="shared" si="54"/>
        <v>2</v>
      </c>
      <c r="Q616">
        <f t="shared" si="55"/>
        <v>3</v>
      </c>
      <c r="R616">
        <f t="shared" si="56"/>
        <v>2020</v>
      </c>
    </row>
    <row r="617" spans="1:18" x14ac:dyDescent="0.25">
      <c r="A617" s="4" t="s">
        <v>1280</v>
      </c>
      <c r="B617" s="4" t="s">
        <v>181</v>
      </c>
      <c r="C617" s="4" t="s">
        <v>467</v>
      </c>
      <c r="D617" s="4" t="s">
        <v>25</v>
      </c>
      <c r="E617" s="4" t="s">
        <v>205</v>
      </c>
      <c r="F617" s="5">
        <v>44110</v>
      </c>
      <c r="G617" s="4">
        <v>3</v>
      </c>
      <c r="H617" s="11">
        <f>VLOOKUP(B617,[1]!Product_Data[#Data],4,0)</f>
        <v>1500</v>
      </c>
      <c r="I617" s="11">
        <f>VLOOKUP(B617,[1]!Product_Data[#Data],3,0)</f>
        <v>900</v>
      </c>
      <c r="J617" s="11">
        <f t="shared" si="57"/>
        <v>2700</v>
      </c>
      <c r="K617" s="11">
        <f t="shared" si="58"/>
        <v>4500</v>
      </c>
      <c r="L617" s="11">
        <f t="shared" si="59"/>
        <v>1800</v>
      </c>
      <c r="M617" t="str">
        <f>VLOOKUP(C617,[1]!Location_Data[#Data],2,0)</f>
        <v>Garden Grove</v>
      </c>
      <c r="N617" t="str">
        <f>VLOOKUP(D617,[1]!Salespeople_Data[#Data],2,0)</f>
        <v>Brian Davis</v>
      </c>
      <c r="O617" t="str">
        <f>VLOOKUP(E617,[1]!Customer_Data[#Data],2,0)</f>
        <v>David Ford</v>
      </c>
      <c r="P617" s="15">
        <f t="shared" si="54"/>
        <v>3</v>
      </c>
      <c r="Q617">
        <f t="shared" si="55"/>
        <v>10</v>
      </c>
      <c r="R617">
        <f t="shared" si="56"/>
        <v>2020</v>
      </c>
    </row>
    <row r="618" spans="1:18" x14ac:dyDescent="0.25">
      <c r="A618" s="2" t="s">
        <v>1281</v>
      </c>
      <c r="B618" s="2" t="s">
        <v>228</v>
      </c>
      <c r="C618" s="2" t="s">
        <v>467</v>
      </c>
      <c r="D618" s="2" t="s">
        <v>126</v>
      </c>
      <c r="E618" s="2" t="s">
        <v>1282</v>
      </c>
      <c r="F618" s="3">
        <v>43969</v>
      </c>
      <c r="G618" s="2">
        <v>1</v>
      </c>
      <c r="H618" s="11">
        <f>VLOOKUP(B618,[1]!Product_Data[#Data],4,0)</f>
        <v>1862</v>
      </c>
      <c r="I618" s="11">
        <f>VLOOKUP(B618,[1]!Product_Data[#Data],3,0)</f>
        <v>1173</v>
      </c>
      <c r="J618" s="11">
        <f t="shared" si="57"/>
        <v>1173</v>
      </c>
      <c r="K618" s="11">
        <f t="shared" si="58"/>
        <v>1862</v>
      </c>
      <c r="L618" s="11">
        <f t="shared" si="59"/>
        <v>689</v>
      </c>
      <c r="M618" t="str">
        <f>VLOOKUP(C618,[1]!Location_Data[#Data],2,0)</f>
        <v>Garden Grove</v>
      </c>
      <c r="N618" t="str">
        <f>VLOOKUP(D618,[1]!Salespeople_Data[#Data],2,0)</f>
        <v>Larry Castillo</v>
      </c>
      <c r="O618" t="str">
        <f>VLOOKUP(E618,[1]!Customer_Data[#Data],2,0)</f>
        <v>Bruce Harris</v>
      </c>
      <c r="P618" s="15">
        <f t="shared" si="54"/>
        <v>2</v>
      </c>
      <c r="Q618">
        <f t="shared" si="55"/>
        <v>5</v>
      </c>
      <c r="R618">
        <f t="shared" si="56"/>
        <v>2020</v>
      </c>
    </row>
    <row r="619" spans="1:18" x14ac:dyDescent="0.25">
      <c r="A619" s="4" t="s">
        <v>1283</v>
      </c>
      <c r="B619" s="4" t="s">
        <v>373</v>
      </c>
      <c r="C619" s="4" t="s">
        <v>268</v>
      </c>
      <c r="D619" s="4" t="s">
        <v>106</v>
      </c>
      <c r="E619" s="4" t="s">
        <v>1284</v>
      </c>
      <c r="F619" s="5">
        <v>43834</v>
      </c>
      <c r="G619" s="4">
        <v>1</v>
      </c>
      <c r="H619" s="11">
        <f>VLOOKUP(B619,[1]!Product_Data[#Data],4,0)</f>
        <v>2182</v>
      </c>
      <c r="I619" s="11">
        <f>VLOOKUP(B619,[1]!Product_Data[#Data],3,0)</f>
        <v>1200</v>
      </c>
      <c r="J619" s="11">
        <f t="shared" si="57"/>
        <v>1200</v>
      </c>
      <c r="K619" s="11">
        <f t="shared" si="58"/>
        <v>2182</v>
      </c>
      <c r="L619" s="11">
        <f t="shared" si="59"/>
        <v>982</v>
      </c>
      <c r="M619" t="str">
        <f>VLOOKUP(C619,[1]!Location_Data[#Data],2,0)</f>
        <v>Murrieta</v>
      </c>
      <c r="N619" t="str">
        <f>VLOOKUP(D619,[1]!Salespeople_Data[#Data],2,0)</f>
        <v>Patrick Ruiz</v>
      </c>
      <c r="O619" t="str">
        <f>VLOOKUP(E619,[1]!Customer_Data[#Data],2,0)</f>
        <v>Shawn Fields</v>
      </c>
      <c r="P619" s="15">
        <f t="shared" si="54"/>
        <v>7</v>
      </c>
      <c r="Q619">
        <f t="shared" si="55"/>
        <v>1</v>
      </c>
      <c r="R619">
        <f t="shared" si="56"/>
        <v>2020</v>
      </c>
    </row>
    <row r="620" spans="1:18" x14ac:dyDescent="0.25">
      <c r="A620" s="2" t="s">
        <v>1285</v>
      </c>
      <c r="B620" s="2" t="s">
        <v>13</v>
      </c>
      <c r="C620" s="2" t="s">
        <v>272</v>
      </c>
      <c r="D620" s="2" t="s">
        <v>141</v>
      </c>
      <c r="E620" s="2" t="s">
        <v>443</v>
      </c>
      <c r="F620" s="3">
        <v>44112</v>
      </c>
      <c r="G620" s="2">
        <v>4</v>
      </c>
      <c r="H620" s="11">
        <f>VLOOKUP(B620,[1]!Product_Data[#Data],4,0)</f>
        <v>1022</v>
      </c>
      <c r="I620" s="11">
        <f>VLOOKUP(B620,[1]!Product_Data[#Data],3,0)</f>
        <v>818</v>
      </c>
      <c r="J620" s="11">
        <f t="shared" si="57"/>
        <v>3272</v>
      </c>
      <c r="K620" s="11">
        <f t="shared" si="58"/>
        <v>4088</v>
      </c>
      <c r="L620" s="11">
        <f t="shared" si="59"/>
        <v>816</v>
      </c>
      <c r="M620" t="str">
        <f>VLOOKUP(C620,[1]!Location_Data[#Data],2,0)</f>
        <v>Torrance</v>
      </c>
      <c r="N620" t="str">
        <f>VLOOKUP(D620,[1]!Salespeople_Data[#Data],2,0)</f>
        <v>Arthur Mccoy</v>
      </c>
      <c r="O620" t="str">
        <f>VLOOKUP(E620,[1]!Customer_Data[#Data],2,0)</f>
        <v>Alan Perry</v>
      </c>
      <c r="P620" s="15">
        <f t="shared" si="54"/>
        <v>5</v>
      </c>
      <c r="Q620">
        <f t="shared" si="55"/>
        <v>10</v>
      </c>
      <c r="R620">
        <f t="shared" si="56"/>
        <v>2020</v>
      </c>
    </row>
    <row r="621" spans="1:18" x14ac:dyDescent="0.25">
      <c r="A621" s="4" t="s">
        <v>1286</v>
      </c>
      <c r="B621" s="4" t="s">
        <v>435</v>
      </c>
      <c r="C621" s="4" t="s">
        <v>253</v>
      </c>
      <c r="D621" s="4" t="s">
        <v>356</v>
      </c>
      <c r="E621" s="4" t="s">
        <v>934</v>
      </c>
      <c r="F621" s="5">
        <v>44115</v>
      </c>
      <c r="G621" s="4">
        <v>4</v>
      </c>
      <c r="H621" s="11">
        <f>VLOOKUP(B621,[1]!Product_Data[#Data],4,0)</f>
        <v>2141</v>
      </c>
      <c r="I621" s="11">
        <f>VLOOKUP(B621,[1]!Product_Data[#Data],3,0)</f>
        <v>1777</v>
      </c>
      <c r="J621" s="11">
        <f t="shared" si="57"/>
        <v>7108</v>
      </c>
      <c r="K621" s="11">
        <f t="shared" si="58"/>
        <v>8564</v>
      </c>
      <c r="L621" s="11">
        <f t="shared" si="59"/>
        <v>1456</v>
      </c>
      <c r="M621" t="str">
        <f>VLOOKUP(C621,[1]!Location_Data[#Data],2,0)</f>
        <v>Bakersfield</v>
      </c>
      <c r="N621" t="str">
        <f>VLOOKUP(D621,[1]!Salespeople_Data[#Data],2,0)</f>
        <v>Jimmy Young</v>
      </c>
      <c r="O621" t="str">
        <f>VLOOKUP(E621,[1]!Customer_Data[#Data],2,0)</f>
        <v>Christopher Nguyen</v>
      </c>
      <c r="P621" s="15">
        <f t="shared" si="54"/>
        <v>1</v>
      </c>
      <c r="Q621">
        <f t="shared" si="55"/>
        <v>10</v>
      </c>
      <c r="R621">
        <f t="shared" si="56"/>
        <v>2020</v>
      </c>
    </row>
    <row r="622" spans="1:18" x14ac:dyDescent="0.25">
      <c r="A622" s="2" t="s">
        <v>1287</v>
      </c>
      <c r="B622" s="2" t="s">
        <v>228</v>
      </c>
      <c r="C622" s="2" t="s">
        <v>229</v>
      </c>
      <c r="D622" s="2" t="s">
        <v>413</v>
      </c>
      <c r="E622" s="2" t="s">
        <v>1288</v>
      </c>
      <c r="F622" s="3">
        <v>43946</v>
      </c>
      <c r="G622" s="2">
        <v>1</v>
      </c>
      <c r="H622" s="11">
        <f>VLOOKUP(B622,[1]!Product_Data[#Data],4,0)</f>
        <v>1862</v>
      </c>
      <c r="I622" s="11">
        <f>VLOOKUP(B622,[1]!Product_Data[#Data],3,0)</f>
        <v>1173</v>
      </c>
      <c r="J622" s="11">
        <f t="shared" si="57"/>
        <v>1173</v>
      </c>
      <c r="K622" s="11">
        <f t="shared" si="58"/>
        <v>1862</v>
      </c>
      <c r="L622" s="11">
        <f t="shared" si="59"/>
        <v>689</v>
      </c>
      <c r="M622" t="str">
        <f>VLOOKUP(C622,[1]!Location_Data[#Data],2,0)</f>
        <v>San Jose</v>
      </c>
      <c r="N622" t="str">
        <f>VLOOKUP(D622,[1]!Salespeople_Data[#Data],2,0)</f>
        <v>Kenneth Bradley</v>
      </c>
      <c r="O622" t="str">
        <f>VLOOKUP(E622,[1]!Customer_Data[#Data],2,0)</f>
        <v>Samuel Price</v>
      </c>
      <c r="P622" s="15">
        <f t="shared" si="54"/>
        <v>7</v>
      </c>
      <c r="Q622">
        <f t="shared" si="55"/>
        <v>4</v>
      </c>
      <c r="R622">
        <f t="shared" si="56"/>
        <v>2020</v>
      </c>
    </row>
    <row r="623" spans="1:18" x14ac:dyDescent="0.25">
      <c r="A623" s="4" t="s">
        <v>1289</v>
      </c>
      <c r="B623" s="4" t="s">
        <v>321</v>
      </c>
      <c r="C623" s="4" t="s">
        <v>386</v>
      </c>
      <c r="D623" s="4" t="s">
        <v>40</v>
      </c>
      <c r="E623" s="4" t="s">
        <v>669</v>
      </c>
      <c r="F623" s="5">
        <v>44111</v>
      </c>
      <c r="G623" s="4">
        <v>1</v>
      </c>
      <c r="H623" s="11">
        <f>VLOOKUP(B623,[1]!Product_Data[#Data],4,0)</f>
        <v>2391</v>
      </c>
      <c r="I623" s="11">
        <f>VLOOKUP(B623,[1]!Product_Data[#Data],3,0)</f>
        <v>1291</v>
      </c>
      <c r="J623" s="11">
        <f t="shared" si="57"/>
        <v>1291</v>
      </c>
      <c r="K623" s="11">
        <f t="shared" si="58"/>
        <v>2391</v>
      </c>
      <c r="L623" s="11">
        <f t="shared" si="59"/>
        <v>1100</v>
      </c>
      <c r="M623" t="str">
        <f>VLOOKUP(C623,[1]!Location_Data[#Data],2,0)</f>
        <v>Carlsbad</v>
      </c>
      <c r="N623" t="str">
        <f>VLOOKUP(D623,[1]!Salespeople_Data[#Data],2,0)</f>
        <v>Brian Hansen</v>
      </c>
      <c r="O623" t="str">
        <f>VLOOKUP(E623,[1]!Customer_Data[#Data],2,0)</f>
        <v>Anthony Torres</v>
      </c>
      <c r="P623" s="15">
        <f t="shared" si="54"/>
        <v>4</v>
      </c>
      <c r="Q623">
        <f t="shared" si="55"/>
        <v>10</v>
      </c>
      <c r="R623">
        <f t="shared" si="56"/>
        <v>2020</v>
      </c>
    </row>
    <row r="624" spans="1:18" x14ac:dyDescent="0.25">
      <c r="A624" s="2" t="s">
        <v>1290</v>
      </c>
      <c r="B624" s="2" t="s">
        <v>367</v>
      </c>
      <c r="C624" s="2" t="s">
        <v>9</v>
      </c>
      <c r="D624" s="2" t="s">
        <v>257</v>
      </c>
      <c r="E624" s="2" t="s">
        <v>892</v>
      </c>
      <c r="F624" s="3">
        <v>44194</v>
      </c>
      <c r="G624" s="2">
        <v>2</v>
      </c>
      <c r="H624" s="11">
        <f>VLOOKUP(B624,[1]!Product_Data[#Data],4,0)</f>
        <v>530</v>
      </c>
      <c r="I624" s="11">
        <f>VLOOKUP(B624,[1]!Product_Data[#Data],3,0)</f>
        <v>424</v>
      </c>
      <c r="J624" s="11">
        <f t="shared" si="57"/>
        <v>848</v>
      </c>
      <c r="K624" s="11">
        <f t="shared" si="58"/>
        <v>1060</v>
      </c>
      <c r="L624" s="11">
        <f t="shared" si="59"/>
        <v>212</v>
      </c>
      <c r="M624" t="str">
        <f>VLOOKUP(C624,[1]!Location_Data[#Data],2,0)</f>
        <v>San Mateo</v>
      </c>
      <c r="N624" t="str">
        <f>VLOOKUP(D624,[1]!Salespeople_Data[#Data],2,0)</f>
        <v>Jerry Perry</v>
      </c>
      <c r="O624" t="str">
        <f>VLOOKUP(E624,[1]!Customer_Data[#Data],2,0)</f>
        <v>Randy Webb</v>
      </c>
      <c r="P624" s="15">
        <f t="shared" si="54"/>
        <v>3</v>
      </c>
      <c r="Q624">
        <f t="shared" si="55"/>
        <v>12</v>
      </c>
      <c r="R624">
        <f t="shared" si="56"/>
        <v>2020</v>
      </c>
    </row>
    <row r="625" spans="1:18" x14ac:dyDescent="0.25">
      <c r="A625" s="4" t="s">
        <v>1291</v>
      </c>
      <c r="B625" s="4" t="s">
        <v>104</v>
      </c>
      <c r="C625" s="4" t="s">
        <v>182</v>
      </c>
      <c r="D625" s="4" t="s">
        <v>63</v>
      </c>
      <c r="E625" s="4" t="s">
        <v>1292</v>
      </c>
      <c r="F625" s="5">
        <v>43925</v>
      </c>
      <c r="G625" s="4">
        <v>4</v>
      </c>
      <c r="H625" s="11">
        <f>VLOOKUP(B625,[1]!Product_Data[#Data],4,0)</f>
        <v>1671</v>
      </c>
      <c r="I625" s="11">
        <f>VLOOKUP(B625,[1]!Product_Data[#Data],3,0)</f>
        <v>1220</v>
      </c>
      <c r="J625" s="11">
        <f t="shared" si="57"/>
        <v>4880</v>
      </c>
      <c r="K625" s="11">
        <f t="shared" si="58"/>
        <v>6684</v>
      </c>
      <c r="L625" s="11">
        <f t="shared" si="59"/>
        <v>1804</v>
      </c>
      <c r="M625" t="str">
        <f>VLOOKUP(C625,[1]!Location_Data[#Data],2,0)</f>
        <v>Vallejo</v>
      </c>
      <c r="N625" t="str">
        <f>VLOOKUP(D625,[1]!Salespeople_Data[#Data],2,0)</f>
        <v>Jeremy Mendoza</v>
      </c>
      <c r="O625" t="str">
        <f>VLOOKUP(E625,[1]!Customer_Data[#Data],2,0)</f>
        <v>Lawrence Sanchez</v>
      </c>
      <c r="P625" s="15">
        <f t="shared" si="54"/>
        <v>7</v>
      </c>
      <c r="Q625">
        <f t="shared" si="55"/>
        <v>4</v>
      </c>
      <c r="R625">
        <f t="shared" si="56"/>
        <v>2020</v>
      </c>
    </row>
    <row r="626" spans="1:18" x14ac:dyDescent="0.25">
      <c r="A626" s="2" t="s">
        <v>1293</v>
      </c>
      <c r="B626" s="2" t="s">
        <v>61</v>
      </c>
      <c r="C626" s="2" t="s">
        <v>95</v>
      </c>
      <c r="D626" s="2" t="s">
        <v>264</v>
      </c>
      <c r="E626" s="2" t="s">
        <v>283</v>
      </c>
      <c r="F626" s="3">
        <v>43986</v>
      </c>
      <c r="G626" s="2">
        <v>3</v>
      </c>
      <c r="H626" s="11">
        <f>VLOOKUP(B626,[1]!Product_Data[#Data],4,0)</f>
        <v>1889</v>
      </c>
      <c r="I626" s="11">
        <f>VLOOKUP(B626,[1]!Product_Data[#Data],3,0)</f>
        <v>945</v>
      </c>
      <c r="J626" s="11">
        <f t="shared" si="57"/>
        <v>2835</v>
      </c>
      <c r="K626" s="11">
        <f t="shared" si="58"/>
        <v>5667</v>
      </c>
      <c r="L626" s="11">
        <f t="shared" si="59"/>
        <v>2832</v>
      </c>
      <c r="M626" t="str">
        <f>VLOOKUP(C626,[1]!Location_Data[#Data],2,0)</f>
        <v>Fullerton</v>
      </c>
      <c r="N626" t="str">
        <f>VLOOKUP(D626,[1]!Salespeople_Data[#Data],2,0)</f>
        <v>Ernest Wheeler</v>
      </c>
      <c r="O626" t="str">
        <f>VLOOKUP(E626,[1]!Customer_Data[#Data],2,0)</f>
        <v>Jose Lewis</v>
      </c>
      <c r="P626" s="15">
        <f t="shared" si="54"/>
        <v>5</v>
      </c>
      <c r="Q626">
        <f t="shared" si="55"/>
        <v>6</v>
      </c>
      <c r="R626">
        <f t="shared" si="56"/>
        <v>2020</v>
      </c>
    </row>
    <row r="627" spans="1:18" x14ac:dyDescent="0.25">
      <c r="A627" s="4" t="s">
        <v>1294</v>
      </c>
      <c r="B627" s="4" t="s">
        <v>18</v>
      </c>
      <c r="C627" s="4" t="s">
        <v>105</v>
      </c>
      <c r="D627" s="4" t="s">
        <v>116</v>
      </c>
      <c r="E627" s="4" t="s">
        <v>558</v>
      </c>
      <c r="F627" s="5">
        <v>43866</v>
      </c>
      <c r="G627" s="4">
        <v>2</v>
      </c>
      <c r="H627" s="11">
        <f>VLOOKUP(B627,[1]!Product_Data[#Data],4,0)</f>
        <v>880</v>
      </c>
      <c r="I627" s="11">
        <f>VLOOKUP(B627,[1]!Product_Data[#Data],3,0)</f>
        <v>634</v>
      </c>
      <c r="J627" s="11">
        <f t="shared" si="57"/>
        <v>1268</v>
      </c>
      <c r="K627" s="11">
        <f t="shared" si="58"/>
        <v>1760</v>
      </c>
      <c r="L627" s="11">
        <f t="shared" si="59"/>
        <v>492</v>
      </c>
      <c r="M627" t="str">
        <f>VLOOKUP(C627,[1]!Location_Data[#Data],2,0)</f>
        <v>Daly City</v>
      </c>
      <c r="N627" t="str">
        <f>VLOOKUP(D627,[1]!Salespeople_Data[#Data],2,0)</f>
        <v>Roger Ramos</v>
      </c>
      <c r="O627" t="str">
        <f>VLOOKUP(E627,[1]!Customer_Data[#Data],2,0)</f>
        <v>Clarence Greene</v>
      </c>
      <c r="P627" s="15">
        <f t="shared" si="54"/>
        <v>4</v>
      </c>
      <c r="Q627">
        <f t="shared" si="55"/>
        <v>2</v>
      </c>
      <c r="R627">
        <f t="shared" si="56"/>
        <v>2020</v>
      </c>
    </row>
    <row r="628" spans="1:18" x14ac:dyDescent="0.25">
      <c r="A628" s="2" t="s">
        <v>1295</v>
      </c>
      <c r="B628" s="2" t="s">
        <v>626</v>
      </c>
      <c r="C628" s="2" t="s">
        <v>527</v>
      </c>
      <c r="D628" s="2" t="s">
        <v>170</v>
      </c>
      <c r="E628" s="2" t="s">
        <v>346</v>
      </c>
      <c r="F628" s="3">
        <v>43882</v>
      </c>
      <c r="G628" s="2">
        <v>3</v>
      </c>
      <c r="H628" s="11">
        <f>VLOOKUP(B628,[1]!Product_Data[#Data],4,0)</f>
        <v>584</v>
      </c>
      <c r="I628" s="11">
        <f>VLOOKUP(B628,[1]!Product_Data[#Data],3,0)</f>
        <v>420</v>
      </c>
      <c r="J628" s="11">
        <f t="shared" si="57"/>
        <v>1260</v>
      </c>
      <c r="K628" s="11">
        <f t="shared" si="58"/>
        <v>1752</v>
      </c>
      <c r="L628" s="11">
        <f t="shared" si="59"/>
        <v>492</v>
      </c>
      <c r="M628" t="str">
        <f>VLOOKUP(C628,[1]!Location_Data[#Data],2,0)</f>
        <v>Stockton</v>
      </c>
      <c r="N628" t="str">
        <f>VLOOKUP(D628,[1]!Salespeople_Data[#Data],2,0)</f>
        <v>Sean Miller</v>
      </c>
      <c r="O628" t="str">
        <f>VLOOKUP(E628,[1]!Customer_Data[#Data],2,0)</f>
        <v>Eugene Cunningham</v>
      </c>
      <c r="P628" s="15">
        <f t="shared" si="54"/>
        <v>6</v>
      </c>
      <c r="Q628">
        <f t="shared" si="55"/>
        <v>2</v>
      </c>
      <c r="R628">
        <f t="shared" si="56"/>
        <v>2020</v>
      </c>
    </row>
    <row r="629" spans="1:18" x14ac:dyDescent="0.25">
      <c r="A629" s="4" t="s">
        <v>1296</v>
      </c>
      <c r="B629" s="4" t="s">
        <v>203</v>
      </c>
      <c r="C629" s="4" t="s">
        <v>242</v>
      </c>
      <c r="D629" s="4" t="s">
        <v>257</v>
      </c>
      <c r="E629" s="4" t="s">
        <v>1297</v>
      </c>
      <c r="F629" s="5">
        <v>43911</v>
      </c>
      <c r="G629" s="4">
        <v>3</v>
      </c>
      <c r="H629" s="11">
        <f>VLOOKUP(B629,[1]!Product_Data[#Data],4,0)</f>
        <v>1414</v>
      </c>
      <c r="I629" s="11">
        <f>VLOOKUP(B629,[1]!Product_Data[#Data],3,0)</f>
        <v>962</v>
      </c>
      <c r="J629" s="11">
        <f t="shared" si="57"/>
        <v>2886</v>
      </c>
      <c r="K629" s="11">
        <f t="shared" si="58"/>
        <v>4242</v>
      </c>
      <c r="L629" s="11">
        <f t="shared" si="59"/>
        <v>1356</v>
      </c>
      <c r="M629" t="str">
        <f>VLOOKUP(C629,[1]!Location_Data[#Data],2,0)</f>
        <v>Downey</v>
      </c>
      <c r="N629" t="str">
        <f>VLOOKUP(D629,[1]!Salespeople_Data[#Data],2,0)</f>
        <v>Jerry Perry</v>
      </c>
      <c r="O629" t="str">
        <f>VLOOKUP(E629,[1]!Customer_Data[#Data],2,0)</f>
        <v>Victor Martinez</v>
      </c>
      <c r="P629" s="15">
        <f t="shared" si="54"/>
        <v>7</v>
      </c>
      <c r="Q629">
        <f t="shared" si="55"/>
        <v>3</v>
      </c>
      <c r="R629">
        <f t="shared" si="56"/>
        <v>2020</v>
      </c>
    </row>
    <row r="630" spans="1:18" x14ac:dyDescent="0.25">
      <c r="A630" s="2" t="s">
        <v>1298</v>
      </c>
      <c r="B630" s="2" t="s">
        <v>605</v>
      </c>
      <c r="C630" s="2" t="s">
        <v>380</v>
      </c>
      <c r="D630" s="2" t="s">
        <v>170</v>
      </c>
      <c r="E630" s="2" t="s">
        <v>1299</v>
      </c>
      <c r="F630" s="3">
        <v>44034</v>
      </c>
      <c r="G630" s="2">
        <v>1</v>
      </c>
      <c r="H630" s="11">
        <f>VLOOKUP(B630,[1]!Product_Data[#Data],4,0)</f>
        <v>913</v>
      </c>
      <c r="I630" s="11">
        <f>VLOOKUP(B630,[1]!Product_Data[#Data],3,0)</f>
        <v>584</v>
      </c>
      <c r="J630" s="11">
        <f t="shared" si="57"/>
        <v>584</v>
      </c>
      <c r="K630" s="11">
        <f t="shared" si="58"/>
        <v>913</v>
      </c>
      <c r="L630" s="11">
        <f t="shared" si="59"/>
        <v>329</v>
      </c>
      <c r="M630" t="str">
        <f>VLOOKUP(C630,[1]!Location_Data[#Data],2,0)</f>
        <v>Los Angeles</v>
      </c>
      <c r="N630" t="str">
        <f>VLOOKUP(D630,[1]!Salespeople_Data[#Data],2,0)</f>
        <v>Sean Miller</v>
      </c>
      <c r="O630" t="str">
        <f>VLOOKUP(E630,[1]!Customer_Data[#Data],2,0)</f>
        <v>Christopher Matthews</v>
      </c>
      <c r="P630" s="15">
        <f t="shared" si="54"/>
        <v>4</v>
      </c>
      <c r="Q630">
        <f t="shared" si="55"/>
        <v>7</v>
      </c>
      <c r="R630">
        <f t="shared" si="56"/>
        <v>2020</v>
      </c>
    </row>
    <row r="631" spans="1:18" x14ac:dyDescent="0.25">
      <c r="A631" s="4" t="s">
        <v>1300</v>
      </c>
      <c r="B631" s="4" t="s">
        <v>752</v>
      </c>
      <c r="C631" s="4" t="s">
        <v>74</v>
      </c>
      <c r="D631" s="4" t="s">
        <v>212</v>
      </c>
      <c r="E631" s="4" t="s">
        <v>1301</v>
      </c>
      <c r="F631" s="5">
        <v>43913</v>
      </c>
      <c r="G631" s="4">
        <v>1</v>
      </c>
      <c r="H631" s="11">
        <f>VLOOKUP(B631,[1]!Product_Data[#Data],4,0)</f>
        <v>95</v>
      </c>
      <c r="I631" s="11">
        <f>VLOOKUP(B631,[1]!Product_Data[#Data],3,0)</f>
        <v>61</v>
      </c>
      <c r="J631" s="11">
        <f t="shared" si="57"/>
        <v>61</v>
      </c>
      <c r="K631" s="11">
        <f t="shared" si="58"/>
        <v>95</v>
      </c>
      <c r="L631" s="11">
        <f t="shared" si="59"/>
        <v>34</v>
      </c>
      <c r="M631" t="str">
        <f>VLOOKUP(C631,[1]!Location_Data[#Data],2,0)</f>
        <v>West Covina</v>
      </c>
      <c r="N631" t="str">
        <f>VLOOKUP(D631,[1]!Salespeople_Data[#Data],2,0)</f>
        <v>Ronald Reed</v>
      </c>
      <c r="O631" t="str">
        <f>VLOOKUP(E631,[1]!Customer_Data[#Data],2,0)</f>
        <v>Eugene Sims</v>
      </c>
      <c r="P631" s="15">
        <f t="shared" si="54"/>
        <v>2</v>
      </c>
      <c r="Q631">
        <f t="shared" si="55"/>
        <v>3</v>
      </c>
      <c r="R631">
        <f t="shared" si="56"/>
        <v>2020</v>
      </c>
    </row>
    <row r="632" spans="1:18" x14ac:dyDescent="0.25">
      <c r="A632" s="2" t="s">
        <v>1302</v>
      </c>
      <c r="B632" s="2" t="s">
        <v>232</v>
      </c>
      <c r="C632" s="2" t="s">
        <v>229</v>
      </c>
      <c r="D632" s="2" t="s">
        <v>58</v>
      </c>
      <c r="E632" s="2" t="s">
        <v>1303</v>
      </c>
      <c r="F632" s="3">
        <v>43834</v>
      </c>
      <c r="G632" s="2">
        <v>1</v>
      </c>
      <c r="H632" s="11">
        <f>VLOOKUP(B632,[1]!Product_Data[#Data],4,0)</f>
        <v>1119</v>
      </c>
      <c r="I632" s="11">
        <f>VLOOKUP(B632,[1]!Product_Data[#Data],3,0)</f>
        <v>683</v>
      </c>
      <c r="J632" s="11">
        <f t="shared" si="57"/>
        <v>683</v>
      </c>
      <c r="K632" s="11">
        <f t="shared" si="58"/>
        <v>1119</v>
      </c>
      <c r="L632" s="11">
        <f t="shared" si="59"/>
        <v>436</v>
      </c>
      <c r="M632" t="str">
        <f>VLOOKUP(C632,[1]!Location_Data[#Data],2,0)</f>
        <v>San Jose</v>
      </c>
      <c r="N632" t="str">
        <f>VLOOKUP(D632,[1]!Salespeople_Data[#Data],2,0)</f>
        <v>Christopher Tucker</v>
      </c>
      <c r="O632" t="str">
        <f>VLOOKUP(E632,[1]!Customer_Data[#Data],2,0)</f>
        <v>Terry Harris</v>
      </c>
      <c r="P632" s="15">
        <f t="shared" si="54"/>
        <v>7</v>
      </c>
      <c r="Q632">
        <f t="shared" si="55"/>
        <v>1</v>
      </c>
      <c r="R632">
        <f t="shared" si="56"/>
        <v>2020</v>
      </c>
    </row>
    <row r="633" spans="1:18" x14ac:dyDescent="0.25">
      <c r="A633" s="4" t="s">
        <v>1304</v>
      </c>
      <c r="B633" s="4" t="s">
        <v>23</v>
      </c>
      <c r="C633" s="4" t="s">
        <v>362</v>
      </c>
      <c r="D633" s="4" t="s">
        <v>40</v>
      </c>
      <c r="E633" s="4" t="s">
        <v>1247</v>
      </c>
      <c r="F633" s="5">
        <v>44004</v>
      </c>
      <c r="G633" s="4">
        <v>2</v>
      </c>
      <c r="H633" s="11">
        <f>VLOOKUP(B633,[1]!Product_Data[#Data],4,0)</f>
        <v>1052</v>
      </c>
      <c r="I633" s="11">
        <f>VLOOKUP(B633,[1]!Product_Data[#Data],3,0)</f>
        <v>589</v>
      </c>
      <c r="J633" s="11">
        <f t="shared" si="57"/>
        <v>1178</v>
      </c>
      <c r="K633" s="11">
        <f t="shared" si="58"/>
        <v>2104</v>
      </c>
      <c r="L633" s="11">
        <f t="shared" si="59"/>
        <v>926</v>
      </c>
      <c r="M633" t="str">
        <f>VLOOKUP(C633,[1]!Location_Data[#Data],2,0)</f>
        <v>San Bernardino</v>
      </c>
      <c r="N633" t="str">
        <f>VLOOKUP(D633,[1]!Salespeople_Data[#Data],2,0)</f>
        <v>Brian Hansen</v>
      </c>
      <c r="O633" t="str">
        <f>VLOOKUP(E633,[1]!Customer_Data[#Data],2,0)</f>
        <v>Louis Perry</v>
      </c>
      <c r="P633" s="15">
        <f t="shared" si="54"/>
        <v>2</v>
      </c>
      <c r="Q633">
        <f t="shared" si="55"/>
        <v>6</v>
      </c>
      <c r="R633">
        <f t="shared" si="56"/>
        <v>2020</v>
      </c>
    </row>
    <row r="634" spans="1:18" x14ac:dyDescent="0.25">
      <c r="A634" s="2" t="s">
        <v>1305</v>
      </c>
      <c r="B634" s="2" t="s">
        <v>43</v>
      </c>
      <c r="C634" s="2" t="s">
        <v>120</v>
      </c>
      <c r="D634" s="2" t="s">
        <v>239</v>
      </c>
      <c r="E634" s="2" t="s">
        <v>1030</v>
      </c>
      <c r="F634" s="3">
        <v>44142</v>
      </c>
      <c r="G634" s="2">
        <v>4</v>
      </c>
      <c r="H634" s="11">
        <f>VLOOKUP(B634,[1]!Product_Data[#Data],4,0)</f>
        <v>356</v>
      </c>
      <c r="I634" s="11">
        <f>VLOOKUP(B634,[1]!Product_Data[#Data],3,0)</f>
        <v>292</v>
      </c>
      <c r="J634" s="11">
        <f t="shared" si="57"/>
        <v>1168</v>
      </c>
      <c r="K634" s="11">
        <f t="shared" si="58"/>
        <v>1424</v>
      </c>
      <c r="L634" s="11">
        <f t="shared" si="59"/>
        <v>256</v>
      </c>
      <c r="M634" t="str">
        <f>VLOOKUP(C634,[1]!Location_Data[#Data],2,0)</f>
        <v>Elk Grove</v>
      </c>
      <c r="N634" t="str">
        <f>VLOOKUP(D634,[1]!Salespeople_Data[#Data],2,0)</f>
        <v>John Reyes</v>
      </c>
      <c r="O634" t="str">
        <f>VLOOKUP(E634,[1]!Customer_Data[#Data],2,0)</f>
        <v>Brandon Diaz</v>
      </c>
      <c r="P634" s="15">
        <f t="shared" si="54"/>
        <v>7</v>
      </c>
      <c r="Q634">
        <f t="shared" si="55"/>
        <v>11</v>
      </c>
      <c r="R634">
        <f t="shared" si="56"/>
        <v>2020</v>
      </c>
    </row>
    <row r="635" spans="1:18" x14ac:dyDescent="0.25">
      <c r="A635" s="4" t="s">
        <v>1306</v>
      </c>
      <c r="B635" s="4" t="s">
        <v>119</v>
      </c>
      <c r="C635" s="4" t="s">
        <v>186</v>
      </c>
      <c r="D635" s="4" t="s">
        <v>250</v>
      </c>
      <c r="E635" s="4" t="s">
        <v>611</v>
      </c>
      <c r="F635" s="5">
        <v>43876</v>
      </c>
      <c r="G635" s="4">
        <v>2</v>
      </c>
      <c r="H635" s="11">
        <f>VLOOKUP(B635,[1]!Product_Data[#Data],4,0)</f>
        <v>1077</v>
      </c>
      <c r="I635" s="11">
        <f>VLOOKUP(B635,[1]!Product_Data[#Data],3,0)</f>
        <v>732</v>
      </c>
      <c r="J635" s="11">
        <f t="shared" si="57"/>
        <v>1464</v>
      </c>
      <c r="K635" s="11">
        <f t="shared" si="58"/>
        <v>2154</v>
      </c>
      <c r="L635" s="11">
        <f t="shared" si="59"/>
        <v>690</v>
      </c>
      <c r="M635" t="str">
        <f>VLOOKUP(C635,[1]!Location_Data[#Data],2,0)</f>
        <v>Riverside</v>
      </c>
      <c r="N635" t="str">
        <f>VLOOKUP(D635,[1]!Salespeople_Data[#Data],2,0)</f>
        <v>Martin Carr</v>
      </c>
      <c r="O635" t="str">
        <f>VLOOKUP(E635,[1]!Customer_Data[#Data],2,0)</f>
        <v>Joseph Murphy</v>
      </c>
      <c r="P635" s="15">
        <f t="shared" si="54"/>
        <v>7</v>
      </c>
      <c r="Q635">
        <f t="shared" si="55"/>
        <v>2</v>
      </c>
      <c r="R635">
        <f t="shared" si="56"/>
        <v>2020</v>
      </c>
    </row>
    <row r="636" spans="1:18" x14ac:dyDescent="0.25">
      <c r="A636" s="2" t="s">
        <v>1307</v>
      </c>
      <c r="B636" s="2" t="s">
        <v>194</v>
      </c>
      <c r="C636" s="2" t="s">
        <v>140</v>
      </c>
      <c r="D636" s="2" t="s">
        <v>308</v>
      </c>
      <c r="E636" s="2" t="s">
        <v>451</v>
      </c>
      <c r="F636" s="3">
        <v>44022</v>
      </c>
      <c r="G636" s="2">
        <v>2</v>
      </c>
      <c r="H636" s="11">
        <f>VLOOKUP(B636,[1]!Product_Data[#Data],4,0)</f>
        <v>1278</v>
      </c>
      <c r="I636" s="11">
        <f>VLOOKUP(B636,[1]!Product_Data[#Data],3,0)</f>
        <v>665</v>
      </c>
      <c r="J636" s="11">
        <f t="shared" si="57"/>
        <v>1330</v>
      </c>
      <c r="K636" s="11">
        <f t="shared" si="58"/>
        <v>2556</v>
      </c>
      <c r="L636" s="11">
        <f t="shared" si="59"/>
        <v>1226</v>
      </c>
      <c r="M636" t="str">
        <f>VLOOKUP(C636,[1]!Location_Data[#Data],2,0)</f>
        <v>Salinas</v>
      </c>
      <c r="N636" t="str">
        <f>VLOOKUP(D636,[1]!Salespeople_Data[#Data],2,0)</f>
        <v>Fred Robertson</v>
      </c>
      <c r="O636" t="str">
        <f>VLOOKUP(E636,[1]!Customer_Data[#Data],2,0)</f>
        <v>David Olson</v>
      </c>
      <c r="P636" s="15">
        <f t="shared" si="54"/>
        <v>6</v>
      </c>
      <c r="Q636">
        <f t="shared" si="55"/>
        <v>7</v>
      </c>
      <c r="R636">
        <f t="shared" si="56"/>
        <v>2020</v>
      </c>
    </row>
    <row r="637" spans="1:18" x14ac:dyDescent="0.25">
      <c r="A637" s="4" t="s">
        <v>1308</v>
      </c>
      <c r="B637" s="4" t="s">
        <v>400</v>
      </c>
      <c r="C637" s="4" t="s">
        <v>322</v>
      </c>
      <c r="D637" s="4" t="s">
        <v>116</v>
      </c>
      <c r="E637" s="4" t="s">
        <v>961</v>
      </c>
      <c r="F637" s="5">
        <v>43918</v>
      </c>
      <c r="G637" s="4">
        <v>3</v>
      </c>
      <c r="H637" s="11">
        <f>VLOOKUP(B637,[1]!Product_Data[#Data],4,0)</f>
        <v>886</v>
      </c>
      <c r="I637" s="11">
        <f>VLOOKUP(B637,[1]!Product_Data[#Data],3,0)</f>
        <v>478</v>
      </c>
      <c r="J637" s="11">
        <f t="shared" si="57"/>
        <v>1434</v>
      </c>
      <c r="K637" s="11">
        <f t="shared" si="58"/>
        <v>2658</v>
      </c>
      <c r="L637" s="11">
        <f t="shared" si="59"/>
        <v>1224</v>
      </c>
      <c r="M637" t="str">
        <f>VLOOKUP(C637,[1]!Location_Data[#Data],2,0)</f>
        <v>Rancho Cucamonga</v>
      </c>
      <c r="N637" t="str">
        <f>VLOOKUP(D637,[1]!Salespeople_Data[#Data],2,0)</f>
        <v>Roger Ramos</v>
      </c>
      <c r="O637" t="str">
        <f>VLOOKUP(E637,[1]!Customer_Data[#Data],2,0)</f>
        <v>Andrew Fernandez</v>
      </c>
      <c r="P637" s="15">
        <f t="shared" si="54"/>
        <v>7</v>
      </c>
      <c r="Q637">
        <f t="shared" si="55"/>
        <v>3</v>
      </c>
      <c r="R637">
        <f t="shared" si="56"/>
        <v>2020</v>
      </c>
    </row>
    <row r="638" spans="1:18" x14ac:dyDescent="0.25">
      <c r="A638" s="2" t="s">
        <v>1309</v>
      </c>
      <c r="B638" s="2" t="s">
        <v>330</v>
      </c>
      <c r="C638" s="2" t="s">
        <v>316</v>
      </c>
      <c r="D638" s="2" t="s">
        <v>25</v>
      </c>
      <c r="E638" s="2" t="s">
        <v>459</v>
      </c>
      <c r="F638" s="3">
        <v>43888</v>
      </c>
      <c r="G638" s="2">
        <v>1</v>
      </c>
      <c r="H638" s="11">
        <f>VLOOKUP(B638,[1]!Product_Data[#Data],4,0)</f>
        <v>1635</v>
      </c>
      <c r="I638" s="11">
        <f>VLOOKUP(B638,[1]!Product_Data[#Data],3,0)</f>
        <v>1046</v>
      </c>
      <c r="J638" s="11">
        <f t="shared" si="57"/>
        <v>1046</v>
      </c>
      <c r="K638" s="11">
        <f t="shared" si="58"/>
        <v>1635</v>
      </c>
      <c r="L638" s="11">
        <f t="shared" si="59"/>
        <v>589</v>
      </c>
      <c r="M638" t="str">
        <f>VLOOKUP(C638,[1]!Location_Data[#Data],2,0)</f>
        <v>East Los Angeles</v>
      </c>
      <c r="N638" t="str">
        <f>VLOOKUP(D638,[1]!Salespeople_Data[#Data],2,0)</f>
        <v>Brian Davis</v>
      </c>
      <c r="O638" t="str">
        <f>VLOOKUP(E638,[1]!Customer_Data[#Data],2,0)</f>
        <v>Johnny Martinez</v>
      </c>
      <c r="P638" s="15">
        <f t="shared" si="54"/>
        <v>5</v>
      </c>
      <c r="Q638">
        <f t="shared" si="55"/>
        <v>2</v>
      </c>
      <c r="R638">
        <f t="shared" si="56"/>
        <v>2020</v>
      </c>
    </row>
    <row r="639" spans="1:18" x14ac:dyDescent="0.25">
      <c r="A639" s="4" t="s">
        <v>1310</v>
      </c>
      <c r="B639" s="4" t="s">
        <v>228</v>
      </c>
      <c r="C639" s="4" t="s">
        <v>100</v>
      </c>
      <c r="D639" s="4" t="s">
        <v>96</v>
      </c>
      <c r="E639" s="4" t="s">
        <v>1311</v>
      </c>
      <c r="F639" s="5">
        <v>43953</v>
      </c>
      <c r="G639" s="4">
        <v>1</v>
      </c>
      <c r="H639" s="11">
        <f>VLOOKUP(B639,[1]!Product_Data[#Data],4,0)</f>
        <v>1862</v>
      </c>
      <c r="I639" s="11">
        <f>VLOOKUP(B639,[1]!Product_Data[#Data],3,0)</f>
        <v>1173</v>
      </c>
      <c r="J639" s="11">
        <f t="shared" si="57"/>
        <v>1173</v>
      </c>
      <c r="K639" s="11">
        <f t="shared" si="58"/>
        <v>1862</v>
      </c>
      <c r="L639" s="11">
        <f t="shared" si="59"/>
        <v>689</v>
      </c>
      <c r="M639" t="str">
        <f>VLOOKUP(C639,[1]!Location_Data[#Data],2,0)</f>
        <v>Victorville</v>
      </c>
      <c r="N639" t="str">
        <f>VLOOKUP(D639,[1]!Salespeople_Data[#Data],2,0)</f>
        <v>Brian Thomas</v>
      </c>
      <c r="O639" t="str">
        <f>VLOOKUP(E639,[1]!Customer_Data[#Data],2,0)</f>
        <v>Alan Scott</v>
      </c>
      <c r="P639" s="15">
        <f t="shared" si="54"/>
        <v>7</v>
      </c>
      <c r="Q639">
        <f t="shared" si="55"/>
        <v>5</v>
      </c>
      <c r="R639">
        <f t="shared" si="56"/>
        <v>2020</v>
      </c>
    </row>
    <row r="640" spans="1:18" x14ac:dyDescent="0.25">
      <c r="A640" s="2" t="s">
        <v>1312</v>
      </c>
      <c r="B640" s="2" t="s">
        <v>155</v>
      </c>
      <c r="C640" s="2" t="s">
        <v>44</v>
      </c>
      <c r="D640" s="2" t="s">
        <v>216</v>
      </c>
      <c r="E640" s="2" t="s">
        <v>1313</v>
      </c>
      <c r="F640" s="3">
        <v>44049</v>
      </c>
      <c r="G640" s="2">
        <v>1</v>
      </c>
      <c r="H640" s="11">
        <f>VLOOKUP(B640,[1]!Product_Data[#Data],4,0)</f>
        <v>1353</v>
      </c>
      <c r="I640" s="11">
        <f>VLOOKUP(B640,[1]!Product_Data[#Data],3,0)</f>
        <v>947</v>
      </c>
      <c r="J640" s="11">
        <f t="shared" si="57"/>
        <v>947</v>
      </c>
      <c r="K640" s="11">
        <f t="shared" si="58"/>
        <v>1353</v>
      </c>
      <c r="L640" s="11">
        <f t="shared" si="59"/>
        <v>406</v>
      </c>
      <c r="M640" t="str">
        <f>VLOOKUP(C640,[1]!Location_Data[#Data],2,0)</f>
        <v>Moreno Valley</v>
      </c>
      <c r="N640" t="str">
        <f>VLOOKUP(D640,[1]!Salespeople_Data[#Data],2,0)</f>
        <v>Ernest Wagner</v>
      </c>
      <c r="O640" t="str">
        <f>VLOOKUP(E640,[1]!Customer_Data[#Data],2,0)</f>
        <v>Joshua Little</v>
      </c>
      <c r="P640" s="15">
        <f t="shared" si="54"/>
        <v>5</v>
      </c>
      <c r="Q640">
        <f t="shared" si="55"/>
        <v>8</v>
      </c>
      <c r="R640">
        <f t="shared" si="56"/>
        <v>2020</v>
      </c>
    </row>
    <row r="641" spans="1:18" x14ac:dyDescent="0.25">
      <c r="A641" s="4" t="s">
        <v>1314</v>
      </c>
      <c r="B641" s="4" t="s">
        <v>235</v>
      </c>
      <c r="C641" s="4" t="s">
        <v>70</v>
      </c>
      <c r="D641" s="4" t="s">
        <v>159</v>
      </c>
      <c r="E641" s="4" t="s">
        <v>920</v>
      </c>
      <c r="F641" s="5">
        <v>44111</v>
      </c>
      <c r="G641" s="4">
        <v>4</v>
      </c>
      <c r="H641" s="11">
        <f>VLOOKUP(B641,[1]!Product_Data[#Data],4,0)</f>
        <v>1887</v>
      </c>
      <c r="I641" s="11">
        <f>VLOOKUP(B641,[1]!Product_Data[#Data],3,0)</f>
        <v>1378</v>
      </c>
      <c r="J641" s="11">
        <f t="shared" si="57"/>
        <v>5512</v>
      </c>
      <c r="K641" s="11">
        <f t="shared" si="58"/>
        <v>7548</v>
      </c>
      <c r="L641" s="11">
        <f t="shared" si="59"/>
        <v>2036</v>
      </c>
      <c r="M641" t="str">
        <f>VLOOKUP(C641,[1]!Location_Data[#Data],2,0)</f>
        <v>Clovis</v>
      </c>
      <c r="N641" t="str">
        <f>VLOOKUP(D641,[1]!Salespeople_Data[#Data],2,0)</f>
        <v>Bobby Russell</v>
      </c>
      <c r="O641" t="str">
        <f>VLOOKUP(E641,[1]!Customer_Data[#Data],2,0)</f>
        <v>Joshua Watkins</v>
      </c>
      <c r="P641" s="15">
        <f t="shared" si="54"/>
        <v>4</v>
      </c>
      <c r="Q641">
        <f t="shared" si="55"/>
        <v>10</v>
      </c>
      <c r="R641">
        <f t="shared" si="56"/>
        <v>2020</v>
      </c>
    </row>
    <row r="642" spans="1:18" x14ac:dyDescent="0.25">
      <c r="A642" s="2" t="s">
        <v>1315</v>
      </c>
      <c r="B642" s="2" t="s">
        <v>200</v>
      </c>
      <c r="C642" s="2" t="s">
        <v>9</v>
      </c>
      <c r="D642" s="2" t="s">
        <v>116</v>
      </c>
      <c r="E642" s="2" t="s">
        <v>1079</v>
      </c>
      <c r="F642" s="3">
        <v>44166</v>
      </c>
      <c r="G642" s="2">
        <v>1</v>
      </c>
      <c r="H642" s="11">
        <f>VLOOKUP(B642,[1]!Product_Data[#Data],4,0)</f>
        <v>315</v>
      </c>
      <c r="I642" s="11">
        <f>VLOOKUP(B642,[1]!Product_Data[#Data],3,0)</f>
        <v>208</v>
      </c>
      <c r="J642" s="11">
        <f t="shared" si="57"/>
        <v>208</v>
      </c>
      <c r="K642" s="11">
        <f t="shared" si="58"/>
        <v>315</v>
      </c>
      <c r="L642" s="11">
        <f t="shared" si="59"/>
        <v>107</v>
      </c>
      <c r="M642" t="str">
        <f>VLOOKUP(C642,[1]!Location_Data[#Data],2,0)</f>
        <v>San Mateo</v>
      </c>
      <c r="N642" t="str">
        <f>VLOOKUP(D642,[1]!Salespeople_Data[#Data],2,0)</f>
        <v>Roger Ramos</v>
      </c>
      <c r="O642" t="str">
        <f>VLOOKUP(E642,[1]!Customer_Data[#Data],2,0)</f>
        <v>Donald Reynolds</v>
      </c>
      <c r="P642" s="15">
        <f t="shared" ref="P642:P705" si="60">WEEKDAY(F642)</f>
        <v>3</v>
      </c>
      <c r="Q642">
        <f t="shared" ref="Q642:Q705" si="61">MONTH(F642)</f>
        <v>12</v>
      </c>
      <c r="R642">
        <f t="shared" ref="R642:R705" si="62">YEAR(F642)</f>
        <v>2020</v>
      </c>
    </row>
    <row r="643" spans="1:18" x14ac:dyDescent="0.25">
      <c r="A643" s="4" t="s">
        <v>1316</v>
      </c>
      <c r="B643" s="4" t="s">
        <v>33</v>
      </c>
      <c r="C643" s="4" t="s">
        <v>220</v>
      </c>
      <c r="D643" s="4" t="s">
        <v>413</v>
      </c>
      <c r="E643" s="4" t="s">
        <v>943</v>
      </c>
      <c r="F643" s="5">
        <v>43852</v>
      </c>
      <c r="G643" s="4">
        <v>2</v>
      </c>
      <c r="H643" s="11">
        <f>VLOOKUP(B643,[1]!Product_Data[#Data],4,0)</f>
        <v>1582</v>
      </c>
      <c r="I643" s="11">
        <f>VLOOKUP(B643,[1]!Product_Data[#Data],3,0)</f>
        <v>1234</v>
      </c>
      <c r="J643" s="11">
        <f t="shared" ref="J643:J706" si="63">PRODUCT(I643,G643)</f>
        <v>2468</v>
      </c>
      <c r="K643" s="11">
        <f t="shared" ref="K643:K706" si="64">PRODUCT(H643,G643)</f>
        <v>3164</v>
      </c>
      <c r="L643" s="11">
        <f t="shared" ref="L643:L706" si="65">K643-J643</f>
        <v>696</v>
      </c>
      <c r="M643" t="str">
        <f>VLOOKUP(C643,[1]!Location_Data[#Data],2,0)</f>
        <v>Modesto</v>
      </c>
      <c r="N643" t="str">
        <f>VLOOKUP(D643,[1]!Salespeople_Data[#Data],2,0)</f>
        <v>Kenneth Bradley</v>
      </c>
      <c r="O643" t="str">
        <f>VLOOKUP(E643,[1]!Customer_Data[#Data],2,0)</f>
        <v>Paul Taylor</v>
      </c>
      <c r="P643" s="15">
        <f t="shared" si="60"/>
        <v>4</v>
      </c>
      <c r="Q643">
        <f t="shared" si="61"/>
        <v>1</v>
      </c>
      <c r="R643">
        <f t="shared" si="62"/>
        <v>2020</v>
      </c>
    </row>
    <row r="644" spans="1:18" x14ac:dyDescent="0.25">
      <c r="A644" s="2" t="s">
        <v>1317</v>
      </c>
      <c r="B644" s="2" t="s">
        <v>99</v>
      </c>
      <c r="C644" s="2" t="s">
        <v>519</v>
      </c>
      <c r="D644" s="2" t="s">
        <v>191</v>
      </c>
      <c r="E644" s="2" t="s">
        <v>1318</v>
      </c>
      <c r="F644" s="3">
        <v>44089</v>
      </c>
      <c r="G644" s="2">
        <v>1</v>
      </c>
      <c r="H644" s="11">
        <f>VLOOKUP(B644,[1]!Product_Data[#Data],4,0)</f>
        <v>1708</v>
      </c>
      <c r="I644" s="11">
        <f>VLOOKUP(B644,[1]!Product_Data[#Data],3,0)</f>
        <v>871</v>
      </c>
      <c r="J644" s="11">
        <f t="shared" si="63"/>
        <v>871</v>
      </c>
      <c r="K644" s="11">
        <f t="shared" si="64"/>
        <v>1708</v>
      </c>
      <c r="L644" s="11">
        <f t="shared" si="65"/>
        <v>837</v>
      </c>
      <c r="M644" t="str">
        <f>VLOOKUP(C644,[1]!Location_Data[#Data],2,0)</f>
        <v>Anaheim</v>
      </c>
      <c r="N644" t="str">
        <f>VLOOKUP(D644,[1]!Salespeople_Data[#Data],2,0)</f>
        <v>Robert Reed</v>
      </c>
      <c r="O644" t="str">
        <f>VLOOKUP(E644,[1]!Customer_Data[#Data],2,0)</f>
        <v>Roy Scott</v>
      </c>
      <c r="P644" s="15">
        <f t="shared" si="60"/>
        <v>3</v>
      </c>
      <c r="Q644">
        <f t="shared" si="61"/>
        <v>9</v>
      </c>
      <c r="R644">
        <f t="shared" si="62"/>
        <v>2020</v>
      </c>
    </row>
    <row r="645" spans="1:18" x14ac:dyDescent="0.25">
      <c r="A645" s="4" t="s">
        <v>1319</v>
      </c>
      <c r="B645" s="4" t="s">
        <v>23</v>
      </c>
      <c r="C645" s="4" t="s">
        <v>450</v>
      </c>
      <c r="D645" s="4" t="s">
        <v>10</v>
      </c>
      <c r="E645" s="4" t="s">
        <v>540</v>
      </c>
      <c r="F645" s="5">
        <v>44072</v>
      </c>
      <c r="G645" s="4">
        <v>1</v>
      </c>
      <c r="H645" s="11">
        <f>VLOOKUP(B645,[1]!Product_Data[#Data],4,0)</f>
        <v>1052</v>
      </c>
      <c r="I645" s="11">
        <f>VLOOKUP(B645,[1]!Product_Data[#Data],3,0)</f>
        <v>589</v>
      </c>
      <c r="J645" s="11">
        <f t="shared" si="63"/>
        <v>589</v>
      </c>
      <c r="K645" s="11">
        <f t="shared" si="64"/>
        <v>1052</v>
      </c>
      <c r="L645" s="11">
        <f t="shared" si="65"/>
        <v>463</v>
      </c>
      <c r="M645" t="str">
        <f>VLOOKUP(C645,[1]!Location_Data[#Data],2,0)</f>
        <v>Simi Valley</v>
      </c>
      <c r="N645" t="str">
        <f>VLOOKUP(D645,[1]!Salespeople_Data[#Data],2,0)</f>
        <v>Justin Lynch</v>
      </c>
      <c r="O645" t="str">
        <f>VLOOKUP(E645,[1]!Customer_Data[#Data],2,0)</f>
        <v>Billy Reid</v>
      </c>
      <c r="P645" s="15">
        <f t="shared" si="60"/>
        <v>7</v>
      </c>
      <c r="Q645">
        <f t="shared" si="61"/>
        <v>8</v>
      </c>
      <c r="R645">
        <f t="shared" si="62"/>
        <v>2020</v>
      </c>
    </row>
    <row r="646" spans="1:18" x14ac:dyDescent="0.25">
      <c r="A646" s="2" t="s">
        <v>1320</v>
      </c>
      <c r="B646" s="2" t="s">
        <v>569</v>
      </c>
      <c r="C646" s="2" t="s">
        <v>467</v>
      </c>
      <c r="D646" s="2" t="s">
        <v>91</v>
      </c>
      <c r="E646" s="2" t="s">
        <v>1321</v>
      </c>
      <c r="F646" s="3">
        <v>43905</v>
      </c>
      <c r="G646" s="2">
        <v>1</v>
      </c>
      <c r="H646" s="11">
        <f>VLOOKUP(B646,[1]!Product_Data[#Data],4,0)</f>
        <v>1178</v>
      </c>
      <c r="I646" s="11">
        <f>VLOOKUP(B646,[1]!Product_Data[#Data],3,0)</f>
        <v>683</v>
      </c>
      <c r="J646" s="11">
        <f t="shared" si="63"/>
        <v>683</v>
      </c>
      <c r="K646" s="11">
        <f t="shared" si="64"/>
        <v>1178</v>
      </c>
      <c r="L646" s="11">
        <f t="shared" si="65"/>
        <v>495</v>
      </c>
      <c r="M646" t="str">
        <f>VLOOKUP(C646,[1]!Location_Data[#Data],2,0)</f>
        <v>Garden Grove</v>
      </c>
      <c r="N646" t="str">
        <f>VLOOKUP(D646,[1]!Salespeople_Data[#Data],2,0)</f>
        <v>Howard Gardner</v>
      </c>
      <c r="O646" t="str">
        <f>VLOOKUP(E646,[1]!Customer_Data[#Data],2,0)</f>
        <v>Edward Wright</v>
      </c>
      <c r="P646" s="15">
        <f t="shared" si="60"/>
        <v>1</v>
      </c>
      <c r="Q646">
        <f t="shared" si="61"/>
        <v>3</v>
      </c>
      <c r="R646">
        <f t="shared" si="62"/>
        <v>2020</v>
      </c>
    </row>
    <row r="647" spans="1:18" x14ac:dyDescent="0.25">
      <c r="A647" s="4" t="s">
        <v>1322</v>
      </c>
      <c r="B647" s="4" t="s">
        <v>495</v>
      </c>
      <c r="C647" s="4" t="s">
        <v>322</v>
      </c>
      <c r="D647" s="4" t="s">
        <v>25</v>
      </c>
      <c r="E647" s="4" t="s">
        <v>1323</v>
      </c>
      <c r="F647" s="5">
        <v>44030</v>
      </c>
      <c r="G647" s="4">
        <v>2</v>
      </c>
      <c r="H647" s="11">
        <f>VLOOKUP(B647,[1]!Product_Data[#Data],4,0)</f>
        <v>1467</v>
      </c>
      <c r="I647" s="11">
        <f>VLOOKUP(B647,[1]!Product_Data[#Data],3,0)</f>
        <v>807</v>
      </c>
      <c r="J647" s="11">
        <f t="shared" si="63"/>
        <v>1614</v>
      </c>
      <c r="K647" s="11">
        <f t="shared" si="64"/>
        <v>2934</v>
      </c>
      <c r="L647" s="11">
        <f t="shared" si="65"/>
        <v>1320</v>
      </c>
      <c r="M647" t="str">
        <f>VLOOKUP(C647,[1]!Location_Data[#Data],2,0)</f>
        <v>Rancho Cucamonga</v>
      </c>
      <c r="N647" t="str">
        <f>VLOOKUP(D647,[1]!Salespeople_Data[#Data],2,0)</f>
        <v>Brian Davis</v>
      </c>
      <c r="O647" t="str">
        <f>VLOOKUP(E647,[1]!Customer_Data[#Data],2,0)</f>
        <v>Chris Howard</v>
      </c>
      <c r="P647" s="15">
        <f t="shared" si="60"/>
        <v>7</v>
      </c>
      <c r="Q647">
        <f t="shared" si="61"/>
        <v>7</v>
      </c>
      <c r="R647">
        <f t="shared" si="62"/>
        <v>2020</v>
      </c>
    </row>
    <row r="648" spans="1:18" x14ac:dyDescent="0.25">
      <c r="A648" s="2" t="s">
        <v>1324</v>
      </c>
      <c r="B648" s="2" t="s">
        <v>99</v>
      </c>
      <c r="C648" s="2" t="s">
        <v>34</v>
      </c>
      <c r="D648" s="2" t="s">
        <v>53</v>
      </c>
      <c r="E648" s="2" t="s">
        <v>1098</v>
      </c>
      <c r="F648" s="3">
        <v>44101</v>
      </c>
      <c r="G648" s="2">
        <v>4</v>
      </c>
      <c r="H648" s="11">
        <f>VLOOKUP(B648,[1]!Product_Data[#Data],4,0)</f>
        <v>1708</v>
      </c>
      <c r="I648" s="11">
        <f>VLOOKUP(B648,[1]!Product_Data[#Data],3,0)</f>
        <v>871</v>
      </c>
      <c r="J648" s="11">
        <f t="shared" si="63"/>
        <v>3484</v>
      </c>
      <c r="K648" s="11">
        <f t="shared" si="64"/>
        <v>6832</v>
      </c>
      <c r="L648" s="11">
        <f t="shared" si="65"/>
        <v>3348</v>
      </c>
      <c r="M648" t="str">
        <f>VLOOKUP(C648,[1]!Location_Data[#Data],2,0)</f>
        <v>Inglewood</v>
      </c>
      <c r="N648" t="str">
        <f>VLOOKUP(D648,[1]!Salespeople_Data[#Data],2,0)</f>
        <v>Scott Mason</v>
      </c>
      <c r="O648" t="str">
        <f>VLOOKUP(E648,[1]!Customer_Data[#Data],2,0)</f>
        <v>Jeremy Allen</v>
      </c>
      <c r="P648" s="15">
        <f t="shared" si="60"/>
        <v>1</v>
      </c>
      <c r="Q648">
        <f t="shared" si="61"/>
        <v>9</v>
      </c>
      <c r="R648">
        <f t="shared" si="62"/>
        <v>2020</v>
      </c>
    </row>
    <row r="649" spans="1:18" x14ac:dyDescent="0.25">
      <c r="A649" s="4" t="s">
        <v>1325</v>
      </c>
      <c r="B649" s="4" t="s">
        <v>129</v>
      </c>
      <c r="C649" s="4" t="s">
        <v>186</v>
      </c>
      <c r="D649" s="4" t="s">
        <v>239</v>
      </c>
      <c r="E649" s="4" t="s">
        <v>1301</v>
      </c>
      <c r="F649" s="5">
        <v>44046</v>
      </c>
      <c r="G649" s="4">
        <v>1</v>
      </c>
      <c r="H649" s="11">
        <f>VLOOKUP(B649,[1]!Product_Data[#Data],4,0)</f>
        <v>127</v>
      </c>
      <c r="I649" s="11">
        <f>VLOOKUP(B649,[1]!Product_Data[#Data],3,0)</f>
        <v>79</v>
      </c>
      <c r="J649" s="11">
        <f t="shared" si="63"/>
        <v>79</v>
      </c>
      <c r="K649" s="11">
        <f t="shared" si="64"/>
        <v>127</v>
      </c>
      <c r="L649" s="11">
        <f t="shared" si="65"/>
        <v>48</v>
      </c>
      <c r="M649" t="str">
        <f>VLOOKUP(C649,[1]!Location_Data[#Data],2,0)</f>
        <v>Riverside</v>
      </c>
      <c r="N649" t="str">
        <f>VLOOKUP(D649,[1]!Salespeople_Data[#Data],2,0)</f>
        <v>John Reyes</v>
      </c>
      <c r="O649" t="str">
        <f>VLOOKUP(E649,[1]!Customer_Data[#Data],2,0)</f>
        <v>Eugene Sims</v>
      </c>
      <c r="P649" s="15">
        <f t="shared" si="60"/>
        <v>2</v>
      </c>
      <c r="Q649">
        <f t="shared" si="61"/>
        <v>8</v>
      </c>
      <c r="R649">
        <f t="shared" si="62"/>
        <v>2020</v>
      </c>
    </row>
    <row r="650" spans="1:18" x14ac:dyDescent="0.25">
      <c r="A650" s="2" t="s">
        <v>1326</v>
      </c>
      <c r="B650" s="2" t="s">
        <v>245</v>
      </c>
      <c r="C650" s="2" t="s">
        <v>9</v>
      </c>
      <c r="D650" s="2" t="s">
        <v>15</v>
      </c>
      <c r="E650" s="2" t="s">
        <v>664</v>
      </c>
      <c r="F650" s="3">
        <v>43931</v>
      </c>
      <c r="G650" s="2">
        <v>1</v>
      </c>
      <c r="H650" s="11">
        <f>VLOOKUP(B650,[1]!Product_Data[#Data],4,0)</f>
        <v>818</v>
      </c>
      <c r="I650" s="11">
        <f>VLOOKUP(B650,[1]!Product_Data[#Data],3,0)</f>
        <v>450</v>
      </c>
      <c r="J650" s="11">
        <f t="shared" si="63"/>
        <v>450</v>
      </c>
      <c r="K650" s="11">
        <f t="shared" si="64"/>
        <v>818</v>
      </c>
      <c r="L650" s="11">
        <f t="shared" si="65"/>
        <v>368</v>
      </c>
      <c r="M650" t="str">
        <f>VLOOKUP(C650,[1]!Location_Data[#Data],2,0)</f>
        <v>San Mateo</v>
      </c>
      <c r="N650" t="str">
        <f>VLOOKUP(D650,[1]!Salespeople_Data[#Data],2,0)</f>
        <v>Ryan Butler</v>
      </c>
      <c r="O650" t="str">
        <f>VLOOKUP(E650,[1]!Customer_Data[#Data],2,0)</f>
        <v>Harry Daniels</v>
      </c>
      <c r="P650" s="15">
        <f t="shared" si="60"/>
        <v>6</v>
      </c>
      <c r="Q650">
        <f t="shared" si="61"/>
        <v>4</v>
      </c>
      <c r="R650">
        <f t="shared" si="62"/>
        <v>2020</v>
      </c>
    </row>
    <row r="651" spans="1:18" x14ac:dyDescent="0.25">
      <c r="A651" s="4" t="s">
        <v>1327</v>
      </c>
      <c r="B651" s="4" t="s">
        <v>256</v>
      </c>
      <c r="C651" s="4" t="s">
        <v>530</v>
      </c>
      <c r="D651" s="4" t="s">
        <v>75</v>
      </c>
      <c r="E651" s="4" t="s">
        <v>1328</v>
      </c>
      <c r="F651" s="5">
        <v>44147</v>
      </c>
      <c r="G651" s="4">
        <v>3</v>
      </c>
      <c r="H651" s="11">
        <f>VLOOKUP(B651,[1]!Product_Data[#Data],4,0)</f>
        <v>596</v>
      </c>
      <c r="I651" s="11">
        <f>VLOOKUP(B651,[1]!Product_Data[#Data],3,0)</f>
        <v>358</v>
      </c>
      <c r="J651" s="11">
        <f t="shared" si="63"/>
        <v>1074</v>
      </c>
      <c r="K651" s="11">
        <f t="shared" si="64"/>
        <v>1788</v>
      </c>
      <c r="L651" s="11">
        <f t="shared" si="65"/>
        <v>714</v>
      </c>
      <c r="M651" t="str">
        <f>VLOOKUP(C651,[1]!Location_Data[#Data],2,0)</f>
        <v>San Buenaventura (Ventura)</v>
      </c>
      <c r="N651" t="str">
        <f>VLOOKUP(D651,[1]!Salespeople_Data[#Data],2,0)</f>
        <v>Roger Robertson</v>
      </c>
      <c r="O651" t="str">
        <f>VLOOKUP(E651,[1]!Customer_Data[#Data],2,0)</f>
        <v>Willie Harrison</v>
      </c>
      <c r="P651" s="15">
        <f t="shared" si="60"/>
        <v>5</v>
      </c>
      <c r="Q651">
        <f t="shared" si="61"/>
        <v>11</v>
      </c>
      <c r="R651">
        <f t="shared" si="62"/>
        <v>2020</v>
      </c>
    </row>
    <row r="652" spans="1:18" x14ac:dyDescent="0.25">
      <c r="A652" s="2" t="s">
        <v>1329</v>
      </c>
      <c r="B652" s="2" t="s">
        <v>104</v>
      </c>
      <c r="C652" s="2" t="s">
        <v>100</v>
      </c>
      <c r="D652" s="2" t="s">
        <v>225</v>
      </c>
      <c r="E652" s="2" t="s">
        <v>961</v>
      </c>
      <c r="F652" s="3">
        <v>43896</v>
      </c>
      <c r="G652" s="2">
        <v>1</v>
      </c>
      <c r="H652" s="11">
        <f>VLOOKUP(B652,[1]!Product_Data[#Data],4,0)</f>
        <v>1671</v>
      </c>
      <c r="I652" s="11">
        <f>VLOOKUP(B652,[1]!Product_Data[#Data],3,0)</f>
        <v>1220</v>
      </c>
      <c r="J652" s="11">
        <f t="shared" si="63"/>
        <v>1220</v>
      </c>
      <c r="K652" s="11">
        <f t="shared" si="64"/>
        <v>1671</v>
      </c>
      <c r="L652" s="11">
        <f t="shared" si="65"/>
        <v>451</v>
      </c>
      <c r="M652" t="str">
        <f>VLOOKUP(C652,[1]!Location_Data[#Data],2,0)</f>
        <v>Victorville</v>
      </c>
      <c r="N652" t="str">
        <f>VLOOKUP(D652,[1]!Salespeople_Data[#Data],2,0)</f>
        <v>Andrew Bowman</v>
      </c>
      <c r="O652" t="str">
        <f>VLOOKUP(E652,[1]!Customer_Data[#Data],2,0)</f>
        <v>Andrew Fernandez</v>
      </c>
      <c r="P652" s="15">
        <f t="shared" si="60"/>
        <v>6</v>
      </c>
      <c r="Q652">
        <f t="shared" si="61"/>
        <v>3</v>
      </c>
      <c r="R652">
        <f t="shared" si="62"/>
        <v>2020</v>
      </c>
    </row>
    <row r="653" spans="1:18" x14ac:dyDescent="0.25">
      <c r="A653" s="4" t="s">
        <v>1330</v>
      </c>
      <c r="B653" s="4" t="s">
        <v>263</v>
      </c>
      <c r="C653" s="4" t="s">
        <v>100</v>
      </c>
      <c r="D653" s="4" t="s">
        <v>257</v>
      </c>
      <c r="E653" s="4" t="s">
        <v>594</v>
      </c>
      <c r="F653" s="5">
        <v>44149</v>
      </c>
      <c r="G653" s="4">
        <v>2</v>
      </c>
      <c r="H653" s="11">
        <f>VLOOKUP(B653,[1]!Product_Data[#Data],4,0)</f>
        <v>378</v>
      </c>
      <c r="I653" s="11">
        <f>VLOOKUP(B653,[1]!Product_Data[#Data],3,0)</f>
        <v>291</v>
      </c>
      <c r="J653" s="11">
        <f t="shared" si="63"/>
        <v>582</v>
      </c>
      <c r="K653" s="11">
        <f t="shared" si="64"/>
        <v>756</v>
      </c>
      <c r="L653" s="11">
        <f t="shared" si="65"/>
        <v>174</v>
      </c>
      <c r="M653" t="str">
        <f>VLOOKUP(C653,[1]!Location_Data[#Data],2,0)</f>
        <v>Victorville</v>
      </c>
      <c r="N653" t="str">
        <f>VLOOKUP(D653,[1]!Salespeople_Data[#Data],2,0)</f>
        <v>Jerry Perry</v>
      </c>
      <c r="O653" t="str">
        <f>VLOOKUP(E653,[1]!Customer_Data[#Data],2,0)</f>
        <v>Henry Andrews</v>
      </c>
      <c r="P653" s="15">
        <f t="shared" si="60"/>
        <v>7</v>
      </c>
      <c r="Q653">
        <f t="shared" si="61"/>
        <v>11</v>
      </c>
      <c r="R653">
        <f t="shared" si="62"/>
        <v>2020</v>
      </c>
    </row>
    <row r="654" spans="1:18" x14ac:dyDescent="0.25">
      <c r="A654" s="2" t="s">
        <v>1331</v>
      </c>
      <c r="B654" s="2" t="s">
        <v>43</v>
      </c>
      <c r="C654" s="2" t="s">
        <v>302</v>
      </c>
      <c r="D654" s="2" t="s">
        <v>257</v>
      </c>
      <c r="E654" s="2" t="s">
        <v>1332</v>
      </c>
      <c r="F654" s="3">
        <v>43898</v>
      </c>
      <c r="G654" s="2">
        <v>3</v>
      </c>
      <c r="H654" s="11">
        <f>VLOOKUP(B654,[1]!Product_Data[#Data],4,0)</f>
        <v>356</v>
      </c>
      <c r="I654" s="11">
        <f>VLOOKUP(B654,[1]!Product_Data[#Data],3,0)</f>
        <v>292</v>
      </c>
      <c r="J654" s="11">
        <f t="shared" si="63"/>
        <v>876</v>
      </c>
      <c r="K654" s="11">
        <f t="shared" si="64"/>
        <v>1068</v>
      </c>
      <c r="L654" s="11">
        <f t="shared" si="65"/>
        <v>192</v>
      </c>
      <c r="M654" t="str">
        <f>VLOOKUP(C654,[1]!Location_Data[#Data],2,0)</f>
        <v>Santa Rosa</v>
      </c>
      <c r="N654" t="str">
        <f>VLOOKUP(D654,[1]!Salespeople_Data[#Data],2,0)</f>
        <v>Jerry Perry</v>
      </c>
      <c r="O654" t="str">
        <f>VLOOKUP(E654,[1]!Customer_Data[#Data],2,0)</f>
        <v>Martin Mason</v>
      </c>
      <c r="P654" s="15">
        <f t="shared" si="60"/>
        <v>1</v>
      </c>
      <c r="Q654">
        <f t="shared" si="61"/>
        <v>3</v>
      </c>
      <c r="R654">
        <f t="shared" si="62"/>
        <v>2020</v>
      </c>
    </row>
    <row r="655" spans="1:18" x14ac:dyDescent="0.25">
      <c r="A655" s="4" t="s">
        <v>1333</v>
      </c>
      <c r="B655" s="4" t="s">
        <v>553</v>
      </c>
      <c r="C655" s="4" t="s">
        <v>215</v>
      </c>
      <c r="D655" s="4" t="s">
        <v>264</v>
      </c>
      <c r="E655" s="4" t="s">
        <v>880</v>
      </c>
      <c r="F655" s="5">
        <v>43959</v>
      </c>
      <c r="G655" s="4">
        <v>1</v>
      </c>
      <c r="H655" s="11">
        <f>VLOOKUP(B655,[1]!Product_Data[#Data],4,0)</f>
        <v>1798</v>
      </c>
      <c r="I655" s="11">
        <f>VLOOKUP(B655,[1]!Product_Data[#Data],3,0)</f>
        <v>971</v>
      </c>
      <c r="J655" s="11">
        <f t="shared" si="63"/>
        <v>971</v>
      </c>
      <c r="K655" s="11">
        <f t="shared" si="64"/>
        <v>1798</v>
      </c>
      <c r="L655" s="11">
        <f t="shared" si="65"/>
        <v>827</v>
      </c>
      <c r="M655" t="str">
        <f>VLOOKUP(C655,[1]!Location_Data[#Data],2,0)</f>
        <v>El Cajon</v>
      </c>
      <c r="N655" t="str">
        <f>VLOOKUP(D655,[1]!Salespeople_Data[#Data],2,0)</f>
        <v>Ernest Wheeler</v>
      </c>
      <c r="O655" t="str">
        <f>VLOOKUP(E655,[1]!Customer_Data[#Data],2,0)</f>
        <v>Terry Watson</v>
      </c>
      <c r="P655" s="15">
        <f t="shared" si="60"/>
        <v>6</v>
      </c>
      <c r="Q655">
        <f t="shared" si="61"/>
        <v>5</v>
      </c>
      <c r="R655">
        <f t="shared" si="62"/>
        <v>2020</v>
      </c>
    </row>
    <row r="656" spans="1:18" x14ac:dyDescent="0.25">
      <c r="A656" s="2" t="s">
        <v>1334</v>
      </c>
      <c r="B656" s="2" t="s">
        <v>185</v>
      </c>
      <c r="C656" s="2" t="s">
        <v>472</v>
      </c>
      <c r="D656" s="2" t="s">
        <v>165</v>
      </c>
      <c r="E656" s="2" t="s">
        <v>757</v>
      </c>
      <c r="F656" s="3">
        <v>44170</v>
      </c>
      <c r="G656" s="2">
        <v>1</v>
      </c>
      <c r="H656" s="11">
        <f>VLOOKUP(B656,[1]!Product_Data[#Data],4,0)</f>
        <v>667</v>
      </c>
      <c r="I656" s="11">
        <f>VLOOKUP(B656,[1]!Product_Data[#Data],3,0)</f>
        <v>387</v>
      </c>
      <c r="J656" s="11">
        <f t="shared" si="63"/>
        <v>387</v>
      </c>
      <c r="K656" s="11">
        <f t="shared" si="64"/>
        <v>667</v>
      </c>
      <c r="L656" s="11">
        <f t="shared" si="65"/>
        <v>280</v>
      </c>
      <c r="M656" t="str">
        <f>VLOOKUP(C656,[1]!Location_Data[#Data],2,0)</f>
        <v>Concord</v>
      </c>
      <c r="N656" t="str">
        <f>VLOOKUP(D656,[1]!Salespeople_Data[#Data],2,0)</f>
        <v>Joe Sims</v>
      </c>
      <c r="O656" t="str">
        <f>VLOOKUP(E656,[1]!Customer_Data[#Data],2,0)</f>
        <v>Paul Carpenter</v>
      </c>
      <c r="P656" s="15">
        <f t="shared" si="60"/>
        <v>7</v>
      </c>
      <c r="Q656">
        <f t="shared" si="61"/>
        <v>12</v>
      </c>
      <c r="R656">
        <f t="shared" si="62"/>
        <v>2020</v>
      </c>
    </row>
    <row r="657" spans="1:18" x14ac:dyDescent="0.25">
      <c r="A657" s="4" t="s">
        <v>1335</v>
      </c>
      <c r="B657" s="4" t="s">
        <v>238</v>
      </c>
      <c r="C657" s="4" t="s">
        <v>29</v>
      </c>
      <c r="D657" s="4" t="s">
        <v>87</v>
      </c>
      <c r="E657" s="4" t="s">
        <v>1336</v>
      </c>
      <c r="F657" s="5">
        <v>44000</v>
      </c>
      <c r="G657" s="4">
        <v>2</v>
      </c>
      <c r="H657" s="11">
        <f>VLOOKUP(B657,[1]!Product_Data[#Data],4,0)</f>
        <v>871</v>
      </c>
      <c r="I657" s="11">
        <f>VLOOKUP(B657,[1]!Product_Data[#Data],3,0)</f>
        <v>540</v>
      </c>
      <c r="J657" s="11">
        <f t="shared" si="63"/>
        <v>1080</v>
      </c>
      <c r="K657" s="11">
        <f t="shared" si="64"/>
        <v>1742</v>
      </c>
      <c r="L657" s="11">
        <f t="shared" si="65"/>
        <v>662</v>
      </c>
      <c r="M657" t="str">
        <f>VLOOKUP(C657,[1]!Location_Data[#Data],2,0)</f>
        <v>Santa Ana</v>
      </c>
      <c r="N657" t="str">
        <f>VLOOKUP(D657,[1]!Salespeople_Data[#Data],2,0)</f>
        <v>Martin Perry</v>
      </c>
      <c r="O657" t="str">
        <f>VLOOKUP(E657,[1]!Customer_Data[#Data],2,0)</f>
        <v>Bobby Willis</v>
      </c>
      <c r="P657" s="15">
        <f t="shared" si="60"/>
        <v>5</v>
      </c>
      <c r="Q657">
        <f t="shared" si="61"/>
        <v>6</v>
      </c>
      <c r="R657">
        <f t="shared" si="62"/>
        <v>2020</v>
      </c>
    </row>
    <row r="658" spans="1:18" x14ac:dyDescent="0.25">
      <c r="A658" s="2" t="s">
        <v>1337</v>
      </c>
      <c r="B658" s="2" t="s">
        <v>367</v>
      </c>
      <c r="C658" s="2" t="s">
        <v>377</v>
      </c>
      <c r="D658" s="2" t="s">
        <v>15</v>
      </c>
      <c r="E658" s="2" t="s">
        <v>1242</v>
      </c>
      <c r="F658" s="3">
        <v>43975</v>
      </c>
      <c r="G658" s="2">
        <v>2</v>
      </c>
      <c r="H658" s="11">
        <f>VLOOKUP(B658,[1]!Product_Data[#Data],4,0)</f>
        <v>530</v>
      </c>
      <c r="I658" s="11">
        <f>VLOOKUP(B658,[1]!Product_Data[#Data],3,0)</f>
        <v>424</v>
      </c>
      <c r="J658" s="11">
        <f t="shared" si="63"/>
        <v>848</v>
      </c>
      <c r="K658" s="11">
        <f t="shared" si="64"/>
        <v>1060</v>
      </c>
      <c r="L658" s="11">
        <f t="shared" si="65"/>
        <v>212</v>
      </c>
      <c r="M658" t="str">
        <f>VLOOKUP(C658,[1]!Location_Data[#Data],2,0)</f>
        <v>San Diego</v>
      </c>
      <c r="N658" t="str">
        <f>VLOOKUP(D658,[1]!Salespeople_Data[#Data],2,0)</f>
        <v>Ryan Butler</v>
      </c>
      <c r="O658" t="str">
        <f>VLOOKUP(E658,[1]!Customer_Data[#Data],2,0)</f>
        <v>James Dean</v>
      </c>
      <c r="P658" s="15">
        <f t="shared" si="60"/>
        <v>1</v>
      </c>
      <c r="Q658">
        <f t="shared" si="61"/>
        <v>5</v>
      </c>
      <c r="R658">
        <f t="shared" si="62"/>
        <v>2020</v>
      </c>
    </row>
    <row r="659" spans="1:18" x14ac:dyDescent="0.25">
      <c r="A659" s="4" t="s">
        <v>1338</v>
      </c>
      <c r="B659" s="4" t="s">
        <v>479</v>
      </c>
      <c r="C659" s="4" t="s">
        <v>182</v>
      </c>
      <c r="D659" s="4" t="s">
        <v>71</v>
      </c>
      <c r="E659" s="4" t="s">
        <v>1339</v>
      </c>
      <c r="F659" s="5">
        <v>43935</v>
      </c>
      <c r="G659" s="4">
        <v>2</v>
      </c>
      <c r="H659" s="11">
        <f>VLOOKUP(B659,[1]!Product_Data[#Data],4,0)</f>
        <v>123</v>
      </c>
      <c r="I659" s="11">
        <f>VLOOKUP(B659,[1]!Product_Data[#Data],3,0)</f>
        <v>84</v>
      </c>
      <c r="J659" s="11">
        <f t="shared" si="63"/>
        <v>168</v>
      </c>
      <c r="K659" s="11">
        <f t="shared" si="64"/>
        <v>246</v>
      </c>
      <c r="L659" s="11">
        <f t="shared" si="65"/>
        <v>78</v>
      </c>
      <c r="M659" t="str">
        <f>VLOOKUP(C659,[1]!Location_Data[#Data],2,0)</f>
        <v>Vallejo</v>
      </c>
      <c r="N659" t="str">
        <f>VLOOKUP(D659,[1]!Salespeople_Data[#Data],2,0)</f>
        <v>Gary Rodriguez</v>
      </c>
      <c r="O659" t="str">
        <f>VLOOKUP(E659,[1]!Customer_Data[#Data],2,0)</f>
        <v>Jesse Evans</v>
      </c>
      <c r="P659" s="15">
        <f t="shared" si="60"/>
        <v>3</v>
      </c>
      <c r="Q659">
        <f t="shared" si="61"/>
        <v>4</v>
      </c>
      <c r="R659">
        <f t="shared" si="62"/>
        <v>2020</v>
      </c>
    </row>
    <row r="660" spans="1:18" x14ac:dyDescent="0.25">
      <c r="A660" s="2" t="s">
        <v>1340</v>
      </c>
      <c r="B660" s="2" t="s">
        <v>461</v>
      </c>
      <c r="C660" s="2" t="s">
        <v>220</v>
      </c>
      <c r="D660" s="2" t="s">
        <v>15</v>
      </c>
      <c r="E660" s="2" t="s">
        <v>1341</v>
      </c>
      <c r="F660" s="3">
        <v>44056</v>
      </c>
      <c r="G660" s="2">
        <v>2</v>
      </c>
      <c r="H660" s="11">
        <f>VLOOKUP(B660,[1]!Product_Data[#Data],4,0)</f>
        <v>35</v>
      </c>
      <c r="I660" s="11">
        <f>VLOOKUP(B660,[1]!Product_Data[#Data],3,0)</f>
        <v>22</v>
      </c>
      <c r="J660" s="11">
        <f t="shared" si="63"/>
        <v>44</v>
      </c>
      <c r="K660" s="11">
        <f t="shared" si="64"/>
        <v>70</v>
      </c>
      <c r="L660" s="11">
        <f t="shared" si="65"/>
        <v>26</v>
      </c>
      <c r="M660" t="str">
        <f>VLOOKUP(C660,[1]!Location_Data[#Data],2,0)</f>
        <v>Modesto</v>
      </c>
      <c r="N660" t="str">
        <f>VLOOKUP(D660,[1]!Salespeople_Data[#Data],2,0)</f>
        <v>Ryan Butler</v>
      </c>
      <c r="O660" t="str">
        <f>VLOOKUP(E660,[1]!Customer_Data[#Data],2,0)</f>
        <v>Frank Mason</v>
      </c>
      <c r="P660" s="15">
        <f t="shared" si="60"/>
        <v>5</v>
      </c>
      <c r="Q660">
        <f t="shared" si="61"/>
        <v>8</v>
      </c>
      <c r="R660">
        <f t="shared" si="62"/>
        <v>2020</v>
      </c>
    </row>
    <row r="661" spans="1:18" x14ac:dyDescent="0.25">
      <c r="A661" s="4" t="s">
        <v>1342</v>
      </c>
      <c r="B661" s="4" t="s">
        <v>412</v>
      </c>
      <c r="C661" s="4" t="s">
        <v>34</v>
      </c>
      <c r="D661" s="4" t="s">
        <v>49</v>
      </c>
      <c r="E661" s="4" t="s">
        <v>601</v>
      </c>
      <c r="F661" s="5">
        <v>44135</v>
      </c>
      <c r="G661" s="4">
        <v>2</v>
      </c>
      <c r="H661" s="11">
        <f>VLOOKUP(B661,[1]!Product_Data[#Data],4,0)</f>
        <v>2396</v>
      </c>
      <c r="I661" s="11">
        <f>VLOOKUP(B661,[1]!Product_Data[#Data],3,0)</f>
        <v>1965</v>
      </c>
      <c r="J661" s="11">
        <f t="shared" si="63"/>
        <v>3930</v>
      </c>
      <c r="K661" s="11">
        <f t="shared" si="64"/>
        <v>4792</v>
      </c>
      <c r="L661" s="11">
        <f t="shared" si="65"/>
        <v>862</v>
      </c>
      <c r="M661" t="str">
        <f>VLOOKUP(C661,[1]!Location_Data[#Data],2,0)</f>
        <v>Inglewood</v>
      </c>
      <c r="N661" t="str">
        <f>VLOOKUP(D661,[1]!Salespeople_Data[#Data],2,0)</f>
        <v>Walter Cook</v>
      </c>
      <c r="O661" t="str">
        <f>VLOOKUP(E661,[1]!Customer_Data[#Data],2,0)</f>
        <v>Brandon Dixon</v>
      </c>
      <c r="P661" s="15">
        <f t="shared" si="60"/>
        <v>7</v>
      </c>
      <c r="Q661">
        <f t="shared" si="61"/>
        <v>10</v>
      </c>
      <c r="R661">
        <f t="shared" si="62"/>
        <v>2020</v>
      </c>
    </row>
    <row r="662" spans="1:18" x14ac:dyDescent="0.25">
      <c r="A662" s="2" t="s">
        <v>1343</v>
      </c>
      <c r="B662" s="2" t="s">
        <v>168</v>
      </c>
      <c r="C662" s="2" t="s">
        <v>530</v>
      </c>
      <c r="D662" s="2" t="s">
        <v>80</v>
      </c>
      <c r="E662" s="2" t="s">
        <v>1088</v>
      </c>
      <c r="F662" s="3">
        <v>44061</v>
      </c>
      <c r="G662" s="2">
        <v>1</v>
      </c>
      <c r="H662" s="11">
        <f>VLOOKUP(B662,[1]!Product_Data[#Data],4,0)</f>
        <v>112</v>
      </c>
      <c r="I662" s="11">
        <f>VLOOKUP(B662,[1]!Product_Data[#Data],3,0)</f>
        <v>90</v>
      </c>
      <c r="J662" s="11">
        <f t="shared" si="63"/>
        <v>90</v>
      </c>
      <c r="K662" s="11">
        <f t="shared" si="64"/>
        <v>112</v>
      </c>
      <c r="L662" s="11">
        <f t="shared" si="65"/>
        <v>22</v>
      </c>
      <c r="M662" t="str">
        <f>VLOOKUP(C662,[1]!Location_Data[#Data],2,0)</f>
        <v>San Buenaventura (Ventura)</v>
      </c>
      <c r="N662" t="str">
        <f>VLOOKUP(D662,[1]!Salespeople_Data[#Data],2,0)</f>
        <v>Henry Nelson</v>
      </c>
      <c r="O662" t="str">
        <f>VLOOKUP(E662,[1]!Customer_Data[#Data],2,0)</f>
        <v>Anthony Parker</v>
      </c>
      <c r="P662" s="15">
        <f t="shared" si="60"/>
        <v>3</v>
      </c>
      <c r="Q662">
        <f t="shared" si="61"/>
        <v>8</v>
      </c>
      <c r="R662">
        <f t="shared" si="62"/>
        <v>2020</v>
      </c>
    </row>
    <row r="663" spans="1:18" x14ac:dyDescent="0.25">
      <c r="A663" s="4" t="s">
        <v>1344</v>
      </c>
      <c r="B663" s="4" t="s">
        <v>83</v>
      </c>
      <c r="C663" s="4" t="s">
        <v>355</v>
      </c>
      <c r="D663" s="4" t="s">
        <v>136</v>
      </c>
      <c r="E663" s="4" t="s">
        <v>425</v>
      </c>
      <c r="F663" s="5">
        <v>44150</v>
      </c>
      <c r="G663" s="4">
        <v>1</v>
      </c>
      <c r="H663" s="11">
        <f>VLOOKUP(B663,[1]!Product_Data[#Data],4,0)</f>
        <v>1972</v>
      </c>
      <c r="I663" s="11">
        <f>VLOOKUP(B663,[1]!Product_Data[#Data],3,0)</f>
        <v>1321</v>
      </c>
      <c r="J663" s="11">
        <f t="shared" si="63"/>
        <v>1321</v>
      </c>
      <c r="K663" s="11">
        <f t="shared" si="64"/>
        <v>1972</v>
      </c>
      <c r="L663" s="11">
        <f t="shared" si="65"/>
        <v>651</v>
      </c>
      <c r="M663" t="str">
        <f>VLOOKUP(C663,[1]!Location_Data[#Data],2,0)</f>
        <v>Burbank</v>
      </c>
      <c r="N663" t="str">
        <f>VLOOKUP(D663,[1]!Salespeople_Data[#Data],2,0)</f>
        <v>Clarence Fox</v>
      </c>
      <c r="O663" t="str">
        <f>VLOOKUP(E663,[1]!Customer_Data[#Data],2,0)</f>
        <v>Terry Payne</v>
      </c>
      <c r="P663" s="15">
        <f t="shared" si="60"/>
        <v>1</v>
      </c>
      <c r="Q663">
        <f t="shared" si="61"/>
        <v>11</v>
      </c>
      <c r="R663">
        <f t="shared" si="62"/>
        <v>2020</v>
      </c>
    </row>
    <row r="664" spans="1:18" x14ac:dyDescent="0.25">
      <c r="A664" s="2" t="s">
        <v>1345</v>
      </c>
      <c r="B664" s="2" t="s">
        <v>626</v>
      </c>
      <c r="C664" s="2" t="s">
        <v>169</v>
      </c>
      <c r="D664" s="2" t="s">
        <v>87</v>
      </c>
      <c r="E664" s="2" t="s">
        <v>265</v>
      </c>
      <c r="F664" s="3">
        <v>44171</v>
      </c>
      <c r="G664" s="2">
        <v>2</v>
      </c>
      <c r="H664" s="11">
        <f>VLOOKUP(B664,[1]!Product_Data[#Data],4,0)</f>
        <v>584</v>
      </c>
      <c r="I664" s="11">
        <f>VLOOKUP(B664,[1]!Product_Data[#Data],3,0)</f>
        <v>420</v>
      </c>
      <c r="J664" s="11">
        <f t="shared" si="63"/>
        <v>840</v>
      </c>
      <c r="K664" s="11">
        <f t="shared" si="64"/>
        <v>1168</v>
      </c>
      <c r="L664" s="11">
        <f t="shared" si="65"/>
        <v>328</v>
      </c>
      <c r="M664" t="str">
        <f>VLOOKUP(C664,[1]!Location_Data[#Data],2,0)</f>
        <v>Vista</v>
      </c>
      <c r="N664" t="str">
        <f>VLOOKUP(D664,[1]!Salespeople_Data[#Data],2,0)</f>
        <v>Martin Perry</v>
      </c>
      <c r="O664" t="str">
        <f>VLOOKUP(E664,[1]!Customer_Data[#Data],2,0)</f>
        <v>Stephen Greene</v>
      </c>
      <c r="P664" s="15">
        <f t="shared" si="60"/>
        <v>1</v>
      </c>
      <c r="Q664">
        <f t="shared" si="61"/>
        <v>12</v>
      </c>
      <c r="R664">
        <f t="shared" si="62"/>
        <v>2020</v>
      </c>
    </row>
    <row r="665" spans="1:18" x14ac:dyDescent="0.25">
      <c r="A665" s="4" t="s">
        <v>1346</v>
      </c>
      <c r="B665" s="4" t="s">
        <v>94</v>
      </c>
      <c r="C665" s="4" t="s">
        <v>596</v>
      </c>
      <c r="D665" s="4" t="s">
        <v>264</v>
      </c>
      <c r="E665" s="4" t="s">
        <v>941</v>
      </c>
      <c r="F665" s="5">
        <v>44171</v>
      </c>
      <c r="G665" s="4">
        <v>4</v>
      </c>
      <c r="H665" s="11">
        <f>VLOOKUP(B665,[1]!Product_Data[#Data],4,0)</f>
        <v>1639</v>
      </c>
      <c r="I665" s="11">
        <f>VLOOKUP(B665,[1]!Product_Data[#Data],3,0)</f>
        <v>1295</v>
      </c>
      <c r="J665" s="11">
        <f t="shared" si="63"/>
        <v>5180</v>
      </c>
      <c r="K665" s="11">
        <f t="shared" si="64"/>
        <v>6556</v>
      </c>
      <c r="L665" s="11">
        <f t="shared" si="65"/>
        <v>1376</v>
      </c>
      <c r="M665" t="str">
        <f>VLOOKUP(C665,[1]!Location_Data[#Data],2,0)</f>
        <v>Fremont</v>
      </c>
      <c r="N665" t="str">
        <f>VLOOKUP(D665,[1]!Salespeople_Data[#Data],2,0)</f>
        <v>Ernest Wheeler</v>
      </c>
      <c r="O665" t="str">
        <f>VLOOKUP(E665,[1]!Customer_Data[#Data],2,0)</f>
        <v>Aaron Day</v>
      </c>
      <c r="P665" s="15">
        <f t="shared" si="60"/>
        <v>1</v>
      </c>
      <c r="Q665">
        <f t="shared" si="61"/>
        <v>12</v>
      </c>
      <c r="R665">
        <f t="shared" si="62"/>
        <v>2020</v>
      </c>
    </row>
    <row r="666" spans="1:18" x14ac:dyDescent="0.25">
      <c r="A666" s="2" t="s">
        <v>1347</v>
      </c>
      <c r="B666" s="2" t="s">
        <v>99</v>
      </c>
      <c r="C666" s="2" t="s">
        <v>643</v>
      </c>
      <c r="D666" s="2" t="s">
        <v>126</v>
      </c>
      <c r="E666" s="2" t="s">
        <v>1348</v>
      </c>
      <c r="F666" s="3">
        <v>44007</v>
      </c>
      <c r="G666" s="2">
        <v>2</v>
      </c>
      <c r="H666" s="11">
        <f>VLOOKUP(B666,[1]!Product_Data[#Data],4,0)</f>
        <v>1708</v>
      </c>
      <c r="I666" s="11">
        <f>VLOOKUP(B666,[1]!Product_Data[#Data],3,0)</f>
        <v>871</v>
      </c>
      <c r="J666" s="11">
        <f t="shared" si="63"/>
        <v>1742</v>
      </c>
      <c r="K666" s="11">
        <f t="shared" si="64"/>
        <v>3416</v>
      </c>
      <c r="L666" s="11">
        <f t="shared" si="65"/>
        <v>1674</v>
      </c>
      <c r="M666" t="str">
        <f>VLOOKUP(C666,[1]!Location_Data[#Data],2,0)</f>
        <v>Hayward</v>
      </c>
      <c r="N666" t="str">
        <f>VLOOKUP(D666,[1]!Salespeople_Data[#Data],2,0)</f>
        <v>Larry Castillo</v>
      </c>
      <c r="O666" t="str">
        <f>VLOOKUP(E666,[1]!Customer_Data[#Data],2,0)</f>
        <v>Timothy Howard</v>
      </c>
      <c r="P666" s="15">
        <f t="shared" si="60"/>
        <v>5</v>
      </c>
      <c r="Q666">
        <f t="shared" si="61"/>
        <v>6</v>
      </c>
      <c r="R666">
        <f t="shared" si="62"/>
        <v>2020</v>
      </c>
    </row>
    <row r="667" spans="1:18" x14ac:dyDescent="0.25">
      <c r="A667" s="4" t="s">
        <v>1349</v>
      </c>
      <c r="B667" s="4" t="s">
        <v>86</v>
      </c>
      <c r="C667" s="4" t="s">
        <v>115</v>
      </c>
      <c r="D667" s="4" t="s">
        <v>111</v>
      </c>
      <c r="E667" s="4" t="s">
        <v>465</v>
      </c>
      <c r="F667" s="5">
        <v>43984</v>
      </c>
      <c r="G667" s="4">
        <v>1</v>
      </c>
      <c r="H667" s="11">
        <f>VLOOKUP(B667,[1]!Product_Data[#Data],4,0)</f>
        <v>1725</v>
      </c>
      <c r="I667" s="11">
        <f>VLOOKUP(B667,[1]!Product_Data[#Data],3,0)</f>
        <v>1363</v>
      </c>
      <c r="J667" s="11">
        <f t="shared" si="63"/>
        <v>1363</v>
      </c>
      <c r="K667" s="11">
        <f t="shared" si="64"/>
        <v>1725</v>
      </c>
      <c r="L667" s="11">
        <f t="shared" si="65"/>
        <v>362</v>
      </c>
      <c r="M667" t="str">
        <f>VLOOKUP(C667,[1]!Location_Data[#Data],2,0)</f>
        <v>Glendale</v>
      </c>
      <c r="N667" t="str">
        <f>VLOOKUP(D667,[1]!Salespeople_Data[#Data],2,0)</f>
        <v>Ryan Welch</v>
      </c>
      <c r="O667" t="str">
        <f>VLOOKUP(E667,[1]!Customer_Data[#Data],2,0)</f>
        <v>Keith Griffin</v>
      </c>
      <c r="P667" s="15">
        <f t="shared" si="60"/>
        <v>3</v>
      </c>
      <c r="Q667">
        <f t="shared" si="61"/>
        <v>6</v>
      </c>
      <c r="R667">
        <f t="shared" si="62"/>
        <v>2020</v>
      </c>
    </row>
    <row r="668" spans="1:18" x14ac:dyDescent="0.25">
      <c r="A668" s="2" t="s">
        <v>1350</v>
      </c>
      <c r="B668" s="2" t="s">
        <v>361</v>
      </c>
      <c r="C668" s="2" t="s">
        <v>110</v>
      </c>
      <c r="D668" s="2" t="s">
        <v>356</v>
      </c>
      <c r="E668" s="2" t="s">
        <v>1351</v>
      </c>
      <c r="F668" s="3">
        <v>44085</v>
      </c>
      <c r="G668" s="2">
        <v>1</v>
      </c>
      <c r="H668" s="11">
        <f>VLOOKUP(B668,[1]!Product_Data[#Data],4,0)</f>
        <v>1338</v>
      </c>
      <c r="I668" s="11">
        <f>VLOOKUP(B668,[1]!Product_Data[#Data],3,0)</f>
        <v>682</v>
      </c>
      <c r="J668" s="11">
        <f t="shared" si="63"/>
        <v>682</v>
      </c>
      <c r="K668" s="11">
        <f t="shared" si="64"/>
        <v>1338</v>
      </c>
      <c r="L668" s="11">
        <f t="shared" si="65"/>
        <v>656</v>
      </c>
      <c r="M668" t="str">
        <f>VLOOKUP(C668,[1]!Location_Data[#Data],2,0)</f>
        <v>Richmond</v>
      </c>
      <c r="N668" t="str">
        <f>VLOOKUP(D668,[1]!Salespeople_Data[#Data],2,0)</f>
        <v>Jimmy Young</v>
      </c>
      <c r="O668" t="str">
        <f>VLOOKUP(E668,[1]!Customer_Data[#Data],2,0)</f>
        <v>Scott Gordon</v>
      </c>
      <c r="P668" s="15">
        <f t="shared" si="60"/>
        <v>6</v>
      </c>
      <c r="Q668">
        <f t="shared" si="61"/>
        <v>9</v>
      </c>
      <c r="R668">
        <f t="shared" si="62"/>
        <v>2020</v>
      </c>
    </row>
    <row r="669" spans="1:18" x14ac:dyDescent="0.25">
      <c r="A669" s="4" t="s">
        <v>1352</v>
      </c>
      <c r="B669" s="4" t="s">
        <v>796</v>
      </c>
      <c r="C669" s="4" t="s">
        <v>512</v>
      </c>
      <c r="D669" s="4" t="s">
        <v>101</v>
      </c>
      <c r="E669" s="4" t="s">
        <v>1353</v>
      </c>
      <c r="F669" s="5">
        <v>44029</v>
      </c>
      <c r="G669" s="4">
        <v>3</v>
      </c>
      <c r="H669" s="11">
        <f>VLOOKUP(B669,[1]!Product_Data[#Data],4,0)</f>
        <v>1103</v>
      </c>
      <c r="I669" s="11">
        <f>VLOOKUP(B669,[1]!Product_Data[#Data],3,0)</f>
        <v>838</v>
      </c>
      <c r="J669" s="11">
        <f t="shared" si="63"/>
        <v>2514</v>
      </c>
      <c r="K669" s="11">
        <f t="shared" si="64"/>
        <v>3309</v>
      </c>
      <c r="L669" s="11">
        <f t="shared" si="65"/>
        <v>795</v>
      </c>
      <c r="M669" t="str">
        <f>VLOOKUP(C669,[1]!Location_Data[#Data],2,0)</f>
        <v>Long Beach</v>
      </c>
      <c r="N669" t="str">
        <f>VLOOKUP(D669,[1]!Salespeople_Data[#Data],2,0)</f>
        <v>Scott Clark</v>
      </c>
      <c r="O669" t="str">
        <f>VLOOKUP(E669,[1]!Customer_Data[#Data],2,0)</f>
        <v>Anthony Chapman</v>
      </c>
      <c r="P669" s="15">
        <f t="shared" si="60"/>
        <v>6</v>
      </c>
      <c r="Q669">
        <f t="shared" si="61"/>
        <v>7</v>
      </c>
      <c r="R669">
        <f t="shared" si="62"/>
        <v>2020</v>
      </c>
    </row>
    <row r="670" spans="1:18" x14ac:dyDescent="0.25">
      <c r="A670" s="2" t="s">
        <v>1354</v>
      </c>
      <c r="B670" s="2" t="s">
        <v>263</v>
      </c>
      <c r="C670" s="2" t="s">
        <v>302</v>
      </c>
      <c r="D670" s="2" t="s">
        <v>35</v>
      </c>
      <c r="E670" s="2" t="s">
        <v>915</v>
      </c>
      <c r="F670" s="3">
        <v>44020</v>
      </c>
      <c r="G670" s="2">
        <v>2</v>
      </c>
      <c r="H670" s="11">
        <f>VLOOKUP(B670,[1]!Product_Data[#Data],4,0)</f>
        <v>378</v>
      </c>
      <c r="I670" s="11">
        <f>VLOOKUP(B670,[1]!Product_Data[#Data],3,0)</f>
        <v>291</v>
      </c>
      <c r="J670" s="11">
        <f t="shared" si="63"/>
        <v>582</v>
      </c>
      <c r="K670" s="11">
        <f t="shared" si="64"/>
        <v>756</v>
      </c>
      <c r="L670" s="11">
        <f t="shared" si="65"/>
        <v>174</v>
      </c>
      <c r="M670" t="str">
        <f>VLOOKUP(C670,[1]!Location_Data[#Data],2,0)</f>
        <v>Santa Rosa</v>
      </c>
      <c r="N670" t="str">
        <f>VLOOKUP(D670,[1]!Salespeople_Data[#Data],2,0)</f>
        <v>Charles Harper</v>
      </c>
      <c r="O670" t="str">
        <f>VLOOKUP(E670,[1]!Customer_Data[#Data],2,0)</f>
        <v>Carlos Kim</v>
      </c>
      <c r="P670" s="15">
        <f t="shared" si="60"/>
        <v>4</v>
      </c>
      <c r="Q670">
        <f t="shared" si="61"/>
        <v>7</v>
      </c>
      <c r="R670">
        <f t="shared" si="62"/>
        <v>2020</v>
      </c>
    </row>
    <row r="671" spans="1:18" x14ac:dyDescent="0.25">
      <c r="A671" s="4" t="s">
        <v>1355</v>
      </c>
      <c r="B671" s="4" t="s">
        <v>395</v>
      </c>
      <c r="C671" s="4" t="s">
        <v>44</v>
      </c>
      <c r="D671" s="4" t="s">
        <v>191</v>
      </c>
      <c r="E671" s="4" t="s">
        <v>563</v>
      </c>
      <c r="F671" s="5">
        <v>43955</v>
      </c>
      <c r="G671" s="4">
        <v>4</v>
      </c>
      <c r="H671" s="11">
        <f>VLOOKUP(B671,[1]!Product_Data[#Data],4,0)</f>
        <v>2257</v>
      </c>
      <c r="I671" s="11">
        <f>VLOOKUP(B671,[1]!Product_Data[#Data],3,0)</f>
        <v>1535</v>
      </c>
      <c r="J671" s="11">
        <f t="shared" si="63"/>
        <v>6140</v>
      </c>
      <c r="K671" s="11">
        <f t="shared" si="64"/>
        <v>9028</v>
      </c>
      <c r="L671" s="11">
        <f t="shared" si="65"/>
        <v>2888</v>
      </c>
      <c r="M671" t="str">
        <f>VLOOKUP(C671,[1]!Location_Data[#Data],2,0)</f>
        <v>Moreno Valley</v>
      </c>
      <c r="N671" t="str">
        <f>VLOOKUP(D671,[1]!Salespeople_Data[#Data],2,0)</f>
        <v>Robert Reed</v>
      </c>
      <c r="O671" t="str">
        <f>VLOOKUP(E671,[1]!Customer_Data[#Data],2,0)</f>
        <v>Harold Matthews</v>
      </c>
      <c r="P671" s="15">
        <f t="shared" si="60"/>
        <v>2</v>
      </c>
      <c r="Q671">
        <f t="shared" si="61"/>
        <v>5</v>
      </c>
      <c r="R671">
        <f t="shared" si="62"/>
        <v>2020</v>
      </c>
    </row>
    <row r="672" spans="1:18" x14ac:dyDescent="0.25">
      <c r="A672" s="2" t="s">
        <v>1356</v>
      </c>
      <c r="B672" s="2" t="s">
        <v>125</v>
      </c>
      <c r="C672" s="2" t="s">
        <v>220</v>
      </c>
      <c r="D672" s="2" t="s">
        <v>345</v>
      </c>
      <c r="E672" s="2" t="s">
        <v>1357</v>
      </c>
      <c r="F672" s="3">
        <v>44082</v>
      </c>
      <c r="G672" s="2">
        <v>1</v>
      </c>
      <c r="H672" s="11">
        <f>VLOOKUP(B672,[1]!Product_Data[#Data],4,0)</f>
        <v>1826</v>
      </c>
      <c r="I672" s="11">
        <f>VLOOKUP(B672,[1]!Product_Data[#Data],3,0)</f>
        <v>1443</v>
      </c>
      <c r="J672" s="11">
        <f t="shared" si="63"/>
        <v>1443</v>
      </c>
      <c r="K672" s="11">
        <f t="shared" si="64"/>
        <v>1826</v>
      </c>
      <c r="L672" s="11">
        <f t="shared" si="65"/>
        <v>383</v>
      </c>
      <c r="M672" t="str">
        <f>VLOOKUP(C672,[1]!Location_Data[#Data],2,0)</f>
        <v>Modesto</v>
      </c>
      <c r="N672" t="str">
        <f>VLOOKUP(D672,[1]!Salespeople_Data[#Data],2,0)</f>
        <v>Larry Marshall</v>
      </c>
      <c r="O672" t="str">
        <f>VLOOKUP(E672,[1]!Customer_Data[#Data],2,0)</f>
        <v>Jack Phillips</v>
      </c>
      <c r="P672" s="15">
        <f t="shared" si="60"/>
        <v>3</v>
      </c>
      <c r="Q672">
        <f t="shared" si="61"/>
        <v>9</v>
      </c>
      <c r="R672">
        <f t="shared" si="62"/>
        <v>2020</v>
      </c>
    </row>
    <row r="673" spans="1:18" x14ac:dyDescent="0.25">
      <c r="A673" s="4" t="s">
        <v>1358</v>
      </c>
      <c r="B673" s="4" t="s">
        <v>155</v>
      </c>
      <c r="C673" s="4" t="s">
        <v>48</v>
      </c>
      <c r="D673" s="4" t="s">
        <v>106</v>
      </c>
      <c r="E673" s="4" t="s">
        <v>332</v>
      </c>
      <c r="F673" s="5">
        <v>43839</v>
      </c>
      <c r="G673" s="4">
        <v>2</v>
      </c>
      <c r="H673" s="11">
        <f>VLOOKUP(B673,[1]!Product_Data[#Data],4,0)</f>
        <v>1353</v>
      </c>
      <c r="I673" s="11">
        <f>VLOOKUP(B673,[1]!Product_Data[#Data],3,0)</f>
        <v>947</v>
      </c>
      <c r="J673" s="11">
        <f t="shared" si="63"/>
        <v>1894</v>
      </c>
      <c r="K673" s="11">
        <f t="shared" si="64"/>
        <v>2706</v>
      </c>
      <c r="L673" s="11">
        <f t="shared" si="65"/>
        <v>812</v>
      </c>
      <c r="M673" t="str">
        <f>VLOOKUP(C673,[1]!Location_Data[#Data],2,0)</f>
        <v>Rialto</v>
      </c>
      <c r="N673" t="str">
        <f>VLOOKUP(D673,[1]!Salespeople_Data[#Data],2,0)</f>
        <v>Patrick Ruiz</v>
      </c>
      <c r="O673" t="str">
        <f>VLOOKUP(E673,[1]!Customer_Data[#Data],2,0)</f>
        <v>Russell Grant</v>
      </c>
      <c r="P673" s="15">
        <f t="shared" si="60"/>
        <v>5</v>
      </c>
      <c r="Q673">
        <f t="shared" si="61"/>
        <v>1</v>
      </c>
      <c r="R673">
        <f t="shared" si="62"/>
        <v>2020</v>
      </c>
    </row>
    <row r="674" spans="1:18" x14ac:dyDescent="0.25">
      <c r="A674" s="2" t="s">
        <v>1359</v>
      </c>
      <c r="B674" s="2" t="s">
        <v>129</v>
      </c>
      <c r="C674" s="2" t="s">
        <v>249</v>
      </c>
      <c r="D674" s="2" t="s">
        <v>91</v>
      </c>
      <c r="E674" s="2" t="s">
        <v>292</v>
      </c>
      <c r="F674" s="3">
        <v>43897</v>
      </c>
      <c r="G674" s="2">
        <v>1</v>
      </c>
      <c r="H674" s="11">
        <f>VLOOKUP(B674,[1]!Product_Data[#Data],4,0)</f>
        <v>127</v>
      </c>
      <c r="I674" s="11">
        <f>VLOOKUP(B674,[1]!Product_Data[#Data],3,0)</f>
        <v>79</v>
      </c>
      <c r="J674" s="11">
        <f t="shared" si="63"/>
        <v>79</v>
      </c>
      <c r="K674" s="11">
        <f t="shared" si="64"/>
        <v>127</v>
      </c>
      <c r="L674" s="11">
        <f t="shared" si="65"/>
        <v>48</v>
      </c>
      <c r="M674" t="str">
        <f>VLOOKUP(C674,[1]!Location_Data[#Data],2,0)</f>
        <v>Roseville</v>
      </c>
      <c r="N674" t="str">
        <f>VLOOKUP(D674,[1]!Salespeople_Data[#Data],2,0)</f>
        <v>Howard Gardner</v>
      </c>
      <c r="O674" t="str">
        <f>VLOOKUP(E674,[1]!Customer_Data[#Data],2,0)</f>
        <v>Clarence Grant</v>
      </c>
      <c r="P674" s="15">
        <f t="shared" si="60"/>
        <v>7</v>
      </c>
      <c r="Q674">
        <f t="shared" si="61"/>
        <v>3</v>
      </c>
      <c r="R674">
        <f t="shared" si="62"/>
        <v>2020</v>
      </c>
    </row>
    <row r="675" spans="1:18" x14ac:dyDescent="0.25">
      <c r="A675" s="4" t="s">
        <v>1360</v>
      </c>
      <c r="B675" s="4" t="s">
        <v>245</v>
      </c>
      <c r="C675" s="4" t="s">
        <v>74</v>
      </c>
      <c r="D675" s="4" t="s">
        <v>87</v>
      </c>
      <c r="E675" s="4" t="s">
        <v>1361</v>
      </c>
      <c r="F675" s="5">
        <v>43837</v>
      </c>
      <c r="G675" s="4">
        <v>4</v>
      </c>
      <c r="H675" s="11">
        <f>VLOOKUP(B675,[1]!Product_Data[#Data],4,0)</f>
        <v>818</v>
      </c>
      <c r="I675" s="11">
        <f>VLOOKUP(B675,[1]!Product_Data[#Data],3,0)</f>
        <v>450</v>
      </c>
      <c r="J675" s="11">
        <f t="shared" si="63"/>
        <v>1800</v>
      </c>
      <c r="K675" s="11">
        <f t="shared" si="64"/>
        <v>3272</v>
      </c>
      <c r="L675" s="11">
        <f t="shared" si="65"/>
        <v>1472</v>
      </c>
      <c r="M675" t="str">
        <f>VLOOKUP(C675,[1]!Location_Data[#Data],2,0)</f>
        <v>West Covina</v>
      </c>
      <c r="N675" t="str">
        <f>VLOOKUP(D675,[1]!Salespeople_Data[#Data],2,0)</f>
        <v>Martin Perry</v>
      </c>
      <c r="O675" t="str">
        <f>VLOOKUP(E675,[1]!Customer_Data[#Data],2,0)</f>
        <v>Ryan Schmidt</v>
      </c>
      <c r="P675" s="15">
        <f t="shared" si="60"/>
        <v>3</v>
      </c>
      <c r="Q675">
        <f t="shared" si="61"/>
        <v>1</v>
      </c>
      <c r="R675">
        <f t="shared" si="62"/>
        <v>2020</v>
      </c>
    </row>
    <row r="676" spans="1:18" x14ac:dyDescent="0.25">
      <c r="A676" s="2" t="s">
        <v>1362</v>
      </c>
      <c r="B676" s="2" t="s">
        <v>305</v>
      </c>
      <c r="C676" s="2" t="s">
        <v>253</v>
      </c>
      <c r="D676" s="2" t="s">
        <v>356</v>
      </c>
      <c r="E676" s="2" t="s">
        <v>179</v>
      </c>
      <c r="F676" s="3">
        <v>43896</v>
      </c>
      <c r="G676" s="2">
        <v>2</v>
      </c>
      <c r="H676" s="11">
        <f>VLOOKUP(B676,[1]!Product_Data[#Data],4,0)</f>
        <v>504</v>
      </c>
      <c r="I676" s="11">
        <f>VLOOKUP(B676,[1]!Product_Data[#Data],3,0)</f>
        <v>408</v>
      </c>
      <c r="J676" s="11">
        <f t="shared" si="63"/>
        <v>816</v>
      </c>
      <c r="K676" s="11">
        <f t="shared" si="64"/>
        <v>1008</v>
      </c>
      <c r="L676" s="11">
        <f t="shared" si="65"/>
        <v>192</v>
      </c>
      <c r="M676" t="str">
        <f>VLOOKUP(C676,[1]!Location_Data[#Data],2,0)</f>
        <v>Bakersfield</v>
      </c>
      <c r="N676" t="str">
        <f>VLOOKUP(D676,[1]!Salespeople_Data[#Data],2,0)</f>
        <v>Jimmy Young</v>
      </c>
      <c r="O676" t="str">
        <f>VLOOKUP(E676,[1]!Customer_Data[#Data],2,0)</f>
        <v>Alan Miller</v>
      </c>
      <c r="P676" s="15">
        <f t="shared" si="60"/>
        <v>6</v>
      </c>
      <c r="Q676">
        <f t="shared" si="61"/>
        <v>3</v>
      </c>
      <c r="R676">
        <f t="shared" si="62"/>
        <v>2020</v>
      </c>
    </row>
    <row r="677" spans="1:18" x14ac:dyDescent="0.25">
      <c r="A677" s="4" t="s">
        <v>1363</v>
      </c>
      <c r="B677" s="4" t="s">
        <v>389</v>
      </c>
      <c r="C677" s="4" t="s">
        <v>276</v>
      </c>
      <c r="D677" s="4" t="s">
        <v>165</v>
      </c>
      <c r="E677" s="4" t="s">
        <v>740</v>
      </c>
      <c r="F677" s="5">
        <v>44081</v>
      </c>
      <c r="G677" s="4">
        <v>2</v>
      </c>
      <c r="H677" s="11">
        <f>VLOOKUP(B677,[1]!Product_Data[#Data],4,0)</f>
        <v>1367</v>
      </c>
      <c r="I677" s="11">
        <f>VLOOKUP(B677,[1]!Product_Data[#Data],3,0)</f>
        <v>984</v>
      </c>
      <c r="J677" s="11">
        <f t="shared" si="63"/>
        <v>1968</v>
      </c>
      <c r="K677" s="11">
        <f t="shared" si="64"/>
        <v>2734</v>
      </c>
      <c r="L677" s="11">
        <f t="shared" si="65"/>
        <v>766</v>
      </c>
      <c r="M677" t="str">
        <f>VLOOKUP(C677,[1]!Location_Data[#Data],2,0)</f>
        <v>Orange</v>
      </c>
      <c r="N677" t="str">
        <f>VLOOKUP(D677,[1]!Salespeople_Data[#Data],2,0)</f>
        <v>Joe Sims</v>
      </c>
      <c r="O677" t="str">
        <f>VLOOKUP(E677,[1]!Customer_Data[#Data],2,0)</f>
        <v>Jeremy Schmidt</v>
      </c>
      <c r="P677" s="15">
        <f t="shared" si="60"/>
        <v>2</v>
      </c>
      <c r="Q677">
        <f t="shared" si="61"/>
        <v>9</v>
      </c>
      <c r="R677">
        <f t="shared" si="62"/>
        <v>2020</v>
      </c>
    </row>
    <row r="678" spans="1:18" x14ac:dyDescent="0.25">
      <c r="A678" s="2" t="s">
        <v>1364</v>
      </c>
      <c r="B678" s="2" t="s">
        <v>626</v>
      </c>
      <c r="C678" s="2" t="s">
        <v>195</v>
      </c>
      <c r="D678" s="2" t="s">
        <v>30</v>
      </c>
      <c r="E678" s="2" t="s">
        <v>936</v>
      </c>
      <c r="F678" s="3">
        <v>44082</v>
      </c>
      <c r="G678" s="2">
        <v>2</v>
      </c>
      <c r="H678" s="11">
        <f>VLOOKUP(B678,[1]!Product_Data[#Data],4,0)</f>
        <v>584</v>
      </c>
      <c r="I678" s="11">
        <f>VLOOKUP(B678,[1]!Product_Data[#Data],3,0)</f>
        <v>420</v>
      </c>
      <c r="J678" s="11">
        <f t="shared" si="63"/>
        <v>840</v>
      </c>
      <c r="K678" s="11">
        <f t="shared" si="64"/>
        <v>1168</v>
      </c>
      <c r="L678" s="11">
        <f t="shared" si="65"/>
        <v>328</v>
      </c>
      <c r="M678" t="str">
        <f>VLOOKUP(C678,[1]!Location_Data[#Data],2,0)</f>
        <v>Pomona</v>
      </c>
      <c r="N678" t="str">
        <f>VLOOKUP(D678,[1]!Salespeople_Data[#Data],2,0)</f>
        <v>Carl Hall</v>
      </c>
      <c r="O678" t="str">
        <f>VLOOKUP(E678,[1]!Customer_Data[#Data],2,0)</f>
        <v>Ronald Watkins</v>
      </c>
      <c r="P678" s="15">
        <f t="shared" si="60"/>
        <v>3</v>
      </c>
      <c r="Q678">
        <f t="shared" si="61"/>
        <v>9</v>
      </c>
      <c r="R678">
        <f t="shared" si="62"/>
        <v>2020</v>
      </c>
    </row>
    <row r="679" spans="1:18" x14ac:dyDescent="0.25">
      <c r="A679" s="4" t="s">
        <v>1365</v>
      </c>
      <c r="B679" s="4" t="s">
        <v>275</v>
      </c>
      <c r="C679" s="4" t="s">
        <v>570</v>
      </c>
      <c r="D679" s="4" t="s">
        <v>356</v>
      </c>
      <c r="E679" s="4" t="s">
        <v>1366</v>
      </c>
      <c r="F679" s="5">
        <v>44031</v>
      </c>
      <c r="G679" s="4">
        <v>4</v>
      </c>
      <c r="H679" s="11">
        <f>VLOOKUP(B679,[1]!Product_Data[#Data],4,0)</f>
        <v>2353</v>
      </c>
      <c r="I679" s="11">
        <f>VLOOKUP(B679,[1]!Product_Data[#Data],3,0)</f>
        <v>1788</v>
      </c>
      <c r="J679" s="11">
        <f t="shared" si="63"/>
        <v>7152</v>
      </c>
      <c r="K679" s="11">
        <f t="shared" si="64"/>
        <v>9412</v>
      </c>
      <c r="L679" s="11">
        <f t="shared" si="65"/>
        <v>2260</v>
      </c>
      <c r="M679" t="str">
        <f>VLOOKUP(C679,[1]!Location_Data[#Data],2,0)</f>
        <v>Fresno</v>
      </c>
      <c r="N679" t="str">
        <f>VLOOKUP(D679,[1]!Salespeople_Data[#Data],2,0)</f>
        <v>Jimmy Young</v>
      </c>
      <c r="O679" t="str">
        <f>VLOOKUP(E679,[1]!Customer_Data[#Data],2,0)</f>
        <v>Benjamin Kim</v>
      </c>
      <c r="P679" s="15">
        <f t="shared" si="60"/>
        <v>1</v>
      </c>
      <c r="Q679">
        <f t="shared" si="61"/>
        <v>7</v>
      </c>
      <c r="R679">
        <f t="shared" si="62"/>
        <v>2020</v>
      </c>
    </row>
    <row r="680" spans="1:18" x14ac:dyDescent="0.25">
      <c r="A680" s="2" t="s">
        <v>1367</v>
      </c>
      <c r="B680" s="2" t="s">
        <v>144</v>
      </c>
      <c r="C680" s="2" t="s">
        <v>527</v>
      </c>
      <c r="D680" s="2" t="s">
        <v>87</v>
      </c>
      <c r="E680" s="2" t="s">
        <v>226</v>
      </c>
      <c r="F680" s="3">
        <v>43840</v>
      </c>
      <c r="G680" s="2">
        <v>2</v>
      </c>
      <c r="H680" s="11">
        <f>VLOOKUP(B680,[1]!Product_Data[#Data],4,0)</f>
        <v>2410</v>
      </c>
      <c r="I680" s="11">
        <f>VLOOKUP(B680,[1]!Product_Data[#Data],3,0)</f>
        <v>1518</v>
      </c>
      <c r="J680" s="11">
        <f t="shared" si="63"/>
        <v>3036</v>
      </c>
      <c r="K680" s="11">
        <f t="shared" si="64"/>
        <v>4820</v>
      </c>
      <c r="L680" s="11">
        <f t="shared" si="65"/>
        <v>1784</v>
      </c>
      <c r="M680" t="str">
        <f>VLOOKUP(C680,[1]!Location_Data[#Data],2,0)</f>
        <v>Stockton</v>
      </c>
      <c r="N680" t="str">
        <f>VLOOKUP(D680,[1]!Salespeople_Data[#Data],2,0)</f>
        <v>Martin Perry</v>
      </c>
      <c r="O680" t="str">
        <f>VLOOKUP(E680,[1]!Customer_Data[#Data],2,0)</f>
        <v>Ronald Duncan</v>
      </c>
      <c r="P680" s="15">
        <f t="shared" si="60"/>
        <v>6</v>
      </c>
      <c r="Q680">
        <f t="shared" si="61"/>
        <v>1</v>
      </c>
      <c r="R680">
        <f t="shared" si="62"/>
        <v>2020</v>
      </c>
    </row>
    <row r="681" spans="1:18" x14ac:dyDescent="0.25">
      <c r="A681" s="4" t="s">
        <v>1368</v>
      </c>
      <c r="B681" s="4" t="s">
        <v>86</v>
      </c>
      <c r="C681" s="4" t="s">
        <v>190</v>
      </c>
      <c r="D681" s="4" t="s">
        <v>264</v>
      </c>
      <c r="E681" s="4" t="s">
        <v>856</v>
      </c>
      <c r="F681" s="5">
        <v>44046</v>
      </c>
      <c r="G681" s="4">
        <v>1</v>
      </c>
      <c r="H681" s="11">
        <f>VLOOKUP(B681,[1]!Product_Data[#Data],4,0)</f>
        <v>1725</v>
      </c>
      <c r="I681" s="11">
        <f>VLOOKUP(B681,[1]!Product_Data[#Data],3,0)</f>
        <v>1363</v>
      </c>
      <c r="J681" s="11">
        <f t="shared" si="63"/>
        <v>1363</v>
      </c>
      <c r="K681" s="11">
        <f t="shared" si="64"/>
        <v>1725</v>
      </c>
      <c r="L681" s="11">
        <f t="shared" si="65"/>
        <v>362</v>
      </c>
      <c r="M681" t="str">
        <f>VLOOKUP(C681,[1]!Location_Data[#Data],2,0)</f>
        <v>Oakland</v>
      </c>
      <c r="N681" t="str">
        <f>VLOOKUP(D681,[1]!Salespeople_Data[#Data],2,0)</f>
        <v>Ernest Wheeler</v>
      </c>
      <c r="O681" t="str">
        <f>VLOOKUP(E681,[1]!Customer_Data[#Data],2,0)</f>
        <v>Jesse Wells</v>
      </c>
      <c r="P681" s="15">
        <f t="shared" si="60"/>
        <v>2</v>
      </c>
      <c r="Q681">
        <f t="shared" si="61"/>
        <v>8</v>
      </c>
      <c r="R681">
        <f t="shared" si="62"/>
        <v>2020</v>
      </c>
    </row>
    <row r="682" spans="1:18" x14ac:dyDescent="0.25">
      <c r="A682" s="2" t="s">
        <v>1369</v>
      </c>
      <c r="B682" s="2" t="s">
        <v>132</v>
      </c>
      <c r="C682" s="2" t="s">
        <v>120</v>
      </c>
      <c r="D682" s="2" t="s">
        <v>178</v>
      </c>
      <c r="E682" s="2" t="s">
        <v>1370</v>
      </c>
      <c r="F682" s="3">
        <v>43847</v>
      </c>
      <c r="G682" s="2">
        <v>2</v>
      </c>
      <c r="H682" s="11">
        <f>VLOOKUP(B682,[1]!Product_Data[#Data],4,0)</f>
        <v>2091</v>
      </c>
      <c r="I682" s="11">
        <f>VLOOKUP(B682,[1]!Product_Data[#Data],3,0)</f>
        <v>1485</v>
      </c>
      <c r="J682" s="11">
        <f t="shared" si="63"/>
        <v>2970</v>
      </c>
      <c r="K682" s="11">
        <f t="shared" si="64"/>
        <v>4182</v>
      </c>
      <c r="L682" s="11">
        <f t="shared" si="65"/>
        <v>1212</v>
      </c>
      <c r="M682" t="str">
        <f>VLOOKUP(C682,[1]!Location_Data[#Data],2,0)</f>
        <v>Elk Grove</v>
      </c>
      <c r="N682" t="str">
        <f>VLOOKUP(D682,[1]!Salespeople_Data[#Data],2,0)</f>
        <v>Joshua Taylor</v>
      </c>
      <c r="O682" t="str">
        <f>VLOOKUP(E682,[1]!Customer_Data[#Data],2,0)</f>
        <v>Jason Ross</v>
      </c>
      <c r="P682" s="15">
        <f t="shared" si="60"/>
        <v>6</v>
      </c>
      <c r="Q682">
        <f t="shared" si="61"/>
        <v>1</v>
      </c>
      <c r="R682">
        <f t="shared" si="62"/>
        <v>2020</v>
      </c>
    </row>
    <row r="683" spans="1:18" x14ac:dyDescent="0.25">
      <c r="A683" s="4" t="s">
        <v>1371</v>
      </c>
      <c r="B683" s="4" t="s">
        <v>83</v>
      </c>
      <c r="C683" s="4" t="s">
        <v>331</v>
      </c>
      <c r="D683" s="4" t="s">
        <v>25</v>
      </c>
      <c r="E683" s="4" t="s">
        <v>273</v>
      </c>
      <c r="F683" s="5">
        <v>43947</v>
      </c>
      <c r="G683" s="4">
        <v>1</v>
      </c>
      <c r="H683" s="11">
        <f>VLOOKUP(B683,[1]!Product_Data[#Data],4,0)</f>
        <v>1972</v>
      </c>
      <c r="I683" s="11">
        <f>VLOOKUP(B683,[1]!Product_Data[#Data],3,0)</f>
        <v>1321</v>
      </c>
      <c r="J683" s="11">
        <f t="shared" si="63"/>
        <v>1321</v>
      </c>
      <c r="K683" s="11">
        <f t="shared" si="64"/>
        <v>1972</v>
      </c>
      <c r="L683" s="11">
        <f t="shared" si="65"/>
        <v>651</v>
      </c>
      <c r="M683" t="str">
        <f>VLOOKUP(C683,[1]!Location_Data[#Data],2,0)</f>
        <v>Sunnyvale</v>
      </c>
      <c r="N683" t="str">
        <f>VLOOKUP(D683,[1]!Salespeople_Data[#Data],2,0)</f>
        <v>Brian Davis</v>
      </c>
      <c r="O683" t="str">
        <f>VLOOKUP(E683,[1]!Customer_Data[#Data],2,0)</f>
        <v>James Williams</v>
      </c>
      <c r="P683" s="15">
        <f t="shared" si="60"/>
        <v>1</v>
      </c>
      <c r="Q683">
        <f t="shared" si="61"/>
        <v>4</v>
      </c>
      <c r="R683">
        <f t="shared" si="62"/>
        <v>2020</v>
      </c>
    </row>
    <row r="684" spans="1:18" x14ac:dyDescent="0.25">
      <c r="A684" s="2" t="s">
        <v>1372</v>
      </c>
      <c r="B684" s="2" t="s">
        <v>164</v>
      </c>
      <c r="C684" s="2" t="s">
        <v>174</v>
      </c>
      <c r="D684" s="2" t="s">
        <v>345</v>
      </c>
      <c r="E684" s="2" t="s">
        <v>179</v>
      </c>
      <c r="F684" s="3">
        <v>43968</v>
      </c>
      <c r="G684" s="2">
        <v>1</v>
      </c>
      <c r="H684" s="11">
        <f>VLOOKUP(B684,[1]!Product_Data[#Data],4,0)</f>
        <v>637</v>
      </c>
      <c r="I684" s="11">
        <f>VLOOKUP(B684,[1]!Product_Data[#Data],3,0)</f>
        <v>389</v>
      </c>
      <c r="J684" s="11">
        <f t="shared" si="63"/>
        <v>389</v>
      </c>
      <c r="K684" s="11">
        <f t="shared" si="64"/>
        <v>637</v>
      </c>
      <c r="L684" s="11">
        <f t="shared" si="65"/>
        <v>248</v>
      </c>
      <c r="M684" t="str">
        <f>VLOOKUP(C684,[1]!Location_Data[#Data],2,0)</f>
        <v>Norwalk</v>
      </c>
      <c r="N684" t="str">
        <f>VLOOKUP(D684,[1]!Salespeople_Data[#Data],2,0)</f>
        <v>Larry Marshall</v>
      </c>
      <c r="O684" t="str">
        <f>VLOOKUP(E684,[1]!Customer_Data[#Data],2,0)</f>
        <v>Alan Miller</v>
      </c>
      <c r="P684" s="15">
        <f t="shared" si="60"/>
        <v>1</v>
      </c>
      <c r="Q684">
        <f t="shared" si="61"/>
        <v>5</v>
      </c>
      <c r="R684">
        <f t="shared" si="62"/>
        <v>2020</v>
      </c>
    </row>
    <row r="685" spans="1:18" x14ac:dyDescent="0.25">
      <c r="A685" s="4" t="s">
        <v>1373</v>
      </c>
      <c r="B685" s="4" t="s">
        <v>99</v>
      </c>
      <c r="C685" s="4" t="s">
        <v>253</v>
      </c>
      <c r="D685" s="4" t="s">
        <v>30</v>
      </c>
      <c r="E685" s="4" t="s">
        <v>1374</v>
      </c>
      <c r="F685" s="5">
        <v>43947</v>
      </c>
      <c r="G685" s="4">
        <v>4</v>
      </c>
      <c r="H685" s="11">
        <f>VLOOKUP(B685,[1]!Product_Data[#Data],4,0)</f>
        <v>1708</v>
      </c>
      <c r="I685" s="11">
        <f>VLOOKUP(B685,[1]!Product_Data[#Data],3,0)</f>
        <v>871</v>
      </c>
      <c r="J685" s="11">
        <f t="shared" si="63"/>
        <v>3484</v>
      </c>
      <c r="K685" s="11">
        <f t="shared" si="64"/>
        <v>6832</v>
      </c>
      <c r="L685" s="11">
        <f t="shared" si="65"/>
        <v>3348</v>
      </c>
      <c r="M685" t="str">
        <f>VLOOKUP(C685,[1]!Location_Data[#Data],2,0)</f>
        <v>Bakersfield</v>
      </c>
      <c r="N685" t="str">
        <f>VLOOKUP(D685,[1]!Salespeople_Data[#Data],2,0)</f>
        <v>Carl Hall</v>
      </c>
      <c r="O685" t="str">
        <f>VLOOKUP(E685,[1]!Customer_Data[#Data],2,0)</f>
        <v>Paul Lane</v>
      </c>
      <c r="P685" s="15">
        <f t="shared" si="60"/>
        <v>1</v>
      </c>
      <c r="Q685">
        <f t="shared" si="61"/>
        <v>4</v>
      </c>
      <c r="R685">
        <f t="shared" si="62"/>
        <v>2020</v>
      </c>
    </row>
    <row r="686" spans="1:18" x14ac:dyDescent="0.25">
      <c r="A686" s="2" t="s">
        <v>1375</v>
      </c>
      <c r="B686" s="2" t="s">
        <v>119</v>
      </c>
      <c r="C686" s="2" t="s">
        <v>392</v>
      </c>
      <c r="D686" s="2" t="s">
        <v>264</v>
      </c>
      <c r="E686" s="2" t="s">
        <v>1376</v>
      </c>
      <c r="F686" s="3">
        <v>43979</v>
      </c>
      <c r="G686" s="2">
        <v>1</v>
      </c>
      <c r="H686" s="11">
        <f>VLOOKUP(B686,[1]!Product_Data[#Data],4,0)</f>
        <v>1077</v>
      </c>
      <c r="I686" s="11">
        <f>VLOOKUP(B686,[1]!Product_Data[#Data],3,0)</f>
        <v>732</v>
      </c>
      <c r="J686" s="11">
        <f t="shared" si="63"/>
        <v>732</v>
      </c>
      <c r="K686" s="11">
        <f t="shared" si="64"/>
        <v>1077</v>
      </c>
      <c r="L686" s="11">
        <f t="shared" si="65"/>
        <v>345</v>
      </c>
      <c r="M686" t="str">
        <f>VLOOKUP(C686,[1]!Location_Data[#Data],2,0)</f>
        <v>Visalia</v>
      </c>
      <c r="N686" t="str">
        <f>VLOOKUP(D686,[1]!Salespeople_Data[#Data],2,0)</f>
        <v>Ernest Wheeler</v>
      </c>
      <c r="O686" t="str">
        <f>VLOOKUP(E686,[1]!Customer_Data[#Data],2,0)</f>
        <v>Adam Thompson</v>
      </c>
      <c r="P686" s="15">
        <f t="shared" si="60"/>
        <v>5</v>
      </c>
      <c r="Q686">
        <f t="shared" si="61"/>
        <v>5</v>
      </c>
      <c r="R686">
        <f t="shared" si="62"/>
        <v>2020</v>
      </c>
    </row>
    <row r="687" spans="1:18" x14ac:dyDescent="0.25">
      <c r="A687" s="4" t="s">
        <v>1377</v>
      </c>
      <c r="B687" s="4" t="s">
        <v>99</v>
      </c>
      <c r="C687" s="4" t="s">
        <v>156</v>
      </c>
      <c r="D687" s="4" t="s">
        <v>356</v>
      </c>
      <c r="E687" s="4" t="s">
        <v>1030</v>
      </c>
      <c r="F687" s="5">
        <v>43994</v>
      </c>
      <c r="G687" s="4">
        <v>4</v>
      </c>
      <c r="H687" s="11">
        <f>VLOOKUP(B687,[1]!Product_Data[#Data],4,0)</f>
        <v>1708</v>
      </c>
      <c r="I687" s="11">
        <f>VLOOKUP(B687,[1]!Product_Data[#Data],3,0)</f>
        <v>871</v>
      </c>
      <c r="J687" s="11">
        <f t="shared" si="63"/>
        <v>3484</v>
      </c>
      <c r="K687" s="11">
        <f t="shared" si="64"/>
        <v>6832</v>
      </c>
      <c r="L687" s="11">
        <f t="shared" si="65"/>
        <v>3348</v>
      </c>
      <c r="M687" t="str">
        <f>VLOOKUP(C687,[1]!Location_Data[#Data],2,0)</f>
        <v>Sacramento</v>
      </c>
      <c r="N687" t="str">
        <f>VLOOKUP(D687,[1]!Salespeople_Data[#Data],2,0)</f>
        <v>Jimmy Young</v>
      </c>
      <c r="O687" t="str">
        <f>VLOOKUP(E687,[1]!Customer_Data[#Data],2,0)</f>
        <v>Brandon Diaz</v>
      </c>
      <c r="P687" s="15">
        <f t="shared" si="60"/>
        <v>6</v>
      </c>
      <c r="Q687">
        <f t="shared" si="61"/>
        <v>6</v>
      </c>
      <c r="R687">
        <f t="shared" si="62"/>
        <v>2020</v>
      </c>
    </row>
    <row r="688" spans="1:18" x14ac:dyDescent="0.25">
      <c r="A688" s="2" t="s">
        <v>1378</v>
      </c>
      <c r="B688" s="2" t="s">
        <v>605</v>
      </c>
      <c r="C688" s="2" t="s">
        <v>19</v>
      </c>
      <c r="D688" s="2" t="s">
        <v>136</v>
      </c>
      <c r="E688" s="2" t="s">
        <v>982</v>
      </c>
      <c r="F688" s="3">
        <v>44079</v>
      </c>
      <c r="G688" s="2">
        <v>1</v>
      </c>
      <c r="H688" s="11">
        <f>VLOOKUP(B688,[1]!Product_Data[#Data],4,0)</f>
        <v>913</v>
      </c>
      <c r="I688" s="11">
        <f>VLOOKUP(B688,[1]!Product_Data[#Data],3,0)</f>
        <v>584</v>
      </c>
      <c r="J688" s="11">
        <f t="shared" si="63"/>
        <v>584</v>
      </c>
      <c r="K688" s="11">
        <f t="shared" si="64"/>
        <v>913</v>
      </c>
      <c r="L688" s="11">
        <f t="shared" si="65"/>
        <v>329</v>
      </c>
      <c r="M688" t="str">
        <f>VLOOKUP(C688,[1]!Location_Data[#Data],2,0)</f>
        <v>Berkeley</v>
      </c>
      <c r="N688" t="str">
        <f>VLOOKUP(D688,[1]!Salespeople_Data[#Data],2,0)</f>
        <v>Clarence Fox</v>
      </c>
      <c r="O688" t="str">
        <f>VLOOKUP(E688,[1]!Customer_Data[#Data],2,0)</f>
        <v>Arthur Gilbert</v>
      </c>
      <c r="P688" s="15">
        <f t="shared" si="60"/>
        <v>7</v>
      </c>
      <c r="Q688">
        <f t="shared" si="61"/>
        <v>9</v>
      </c>
      <c r="R688">
        <f t="shared" si="62"/>
        <v>2020</v>
      </c>
    </row>
    <row r="689" spans="1:18" x14ac:dyDescent="0.25">
      <c r="A689" s="4" t="s">
        <v>1379</v>
      </c>
      <c r="B689" s="4" t="s">
        <v>311</v>
      </c>
      <c r="C689" s="4" t="s">
        <v>527</v>
      </c>
      <c r="D689" s="4" t="s">
        <v>87</v>
      </c>
      <c r="E689" s="4" t="s">
        <v>1380</v>
      </c>
      <c r="F689" s="5">
        <v>44010</v>
      </c>
      <c r="G689" s="4">
        <v>3</v>
      </c>
      <c r="H689" s="11">
        <f>VLOOKUP(B689,[1]!Product_Data[#Data],4,0)</f>
        <v>1743</v>
      </c>
      <c r="I689" s="11">
        <f>VLOOKUP(B689,[1]!Product_Data[#Data],3,0)</f>
        <v>872</v>
      </c>
      <c r="J689" s="11">
        <f t="shared" si="63"/>
        <v>2616</v>
      </c>
      <c r="K689" s="11">
        <f t="shared" si="64"/>
        <v>5229</v>
      </c>
      <c r="L689" s="11">
        <f t="shared" si="65"/>
        <v>2613</v>
      </c>
      <c r="M689" t="str">
        <f>VLOOKUP(C689,[1]!Location_Data[#Data],2,0)</f>
        <v>Stockton</v>
      </c>
      <c r="N689" t="str">
        <f>VLOOKUP(D689,[1]!Salespeople_Data[#Data],2,0)</f>
        <v>Martin Perry</v>
      </c>
      <c r="O689" t="str">
        <f>VLOOKUP(E689,[1]!Customer_Data[#Data],2,0)</f>
        <v>Jose Riley</v>
      </c>
      <c r="P689" s="15">
        <f t="shared" si="60"/>
        <v>1</v>
      </c>
      <c r="Q689">
        <f t="shared" si="61"/>
        <v>6</v>
      </c>
      <c r="R689">
        <f t="shared" si="62"/>
        <v>2020</v>
      </c>
    </row>
    <row r="690" spans="1:18" x14ac:dyDescent="0.25">
      <c r="A690" s="2" t="s">
        <v>1381</v>
      </c>
      <c r="B690" s="2" t="s">
        <v>431</v>
      </c>
      <c r="C690" s="2" t="s">
        <v>355</v>
      </c>
      <c r="D690" s="2" t="s">
        <v>191</v>
      </c>
      <c r="E690" s="2" t="s">
        <v>1010</v>
      </c>
      <c r="F690" s="3">
        <v>44185</v>
      </c>
      <c r="G690" s="2">
        <v>1</v>
      </c>
      <c r="H690" s="11">
        <f>VLOOKUP(B690,[1]!Product_Data[#Data],4,0)</f>
        <v>290</v>
      </c>
      <c r="I690" s="11">
        <f>VLOOKUP(B690,[1]!Product_Data[#Data],3,0)</f>
        <v>200</v>
      </c>
      <c r="J690" s="11">
        <f t="shared" si="63"/>
        <v>200</v>
      </c>
      <c r="K690" s="11">
        <f t="shared" si="64"/>
        <v>290</v>
      </c>
      <c r="L690" s="11">
        <f t="shared" si="65"/>
        <v>90</v>
      </c>
      <c r="M690" t="str">
        <f>VLOOKUP(C690,[1]!Location_Data[#Data],2,0)</f>
        <v>Burbank</v>
      </c>
      <c r="N690" t="str">
        <f>VLOOKUP(D690,[1]!Salespeople_Data[#Data],2,0)</f>
        <v>Robert Reed</v>
      </c>
      <c r="O690" t="str">
        <f>VLOOKUP(E690,[1]!Customer_Data[#Data],2,0)</f>
        <v>Andrew James</v>
      </c>
      <c r="P690" s="15">
        <f t="shared" si="60"/>
        <v>1</v>
      </c>
      <c r="Q690">
        <f t="shared" si="61"/>
        <v>12</v>
      </c>
      <c r="R690">
        <f t="shared" si="62"/>
        <v>2020</v>
      </c>
    </row>
    <row r="691" spans="1:18" x14ac:dyDescent="0.25">
      <c r="A691" s="4" t="s">
        <v>1382</v>
      </c>
      <c r="B691" s="4" t="s">
        <v>271</v>
      </c>
      <c r="C691" s="4" t="s">
        <v>44</v>
      </c>
      <c r="D691" s="4" t="s">
        <v>15</v>
      </c>
      <c r="E691" s="4" t="s">
        <v>1383</v>
      </c>
      <c r="F691" s="5">
        <v>44180</v>
      </c>
      <c r="G691" s="4">
        <v>3</v>
      </c>
      <c r="H691" s="11">
        <f>VLOOKUP(B691,[1]!Product_Data[#Data],4,0)</f>
        <v>1587</v>
      </c>
      <c r="I691" s="11">
        <f>VLOOKUP(B691,[1]!Product_Data[#Data],3,0)</f>
        <v>1301</v>
      </c>
      <c r="J691" s="11">
        <f t="shared" si="63"/>
        <v>3903</v>
      </c>
      <c r="K691" s="11">
        <f t="shared" si="64"/>
        <v>4761</v>
      </c>
      <c r="L691" s="11">
        <f t="shared" si="65"/>
        <v>858</v>
      </c>
      <c r="M691" t="str">
        <f>VLOOKUP(C691,[1]!Location_Data[#Data],2,0)</f>
        <v>Moreno Valley</v>
      </c>
      <c r="N691" t="str">
        <f>VLOOKUP(D691,[1]!Salespeople_Data[#Data],2,0)</f>
        <v>Ryan Butler</v>
      </c>
      <c r="O691" t="str">
        <f>VLOOKUP(E691,[1]!Customer_Data[#Data],2,0)</f>
        <v>Bobby Coleman</v>
      </c>
      <c r="P691" s="15">
        <f t="shared" si="60"/>
        <v>3</v>
      </c>
      <c r="Q691">
        <f t="shared" si="61"/>
        <v>12</v>
      </c>
      <c r="R691">
        <f t="shared" si="62"/>
        <v>2020</v>
      </c>
    </row>
    <row r="692" spans="1:18" x14ac:dyDescent="0.25">
      <c r="A692" s="2" t="s">
        <v>1384</v>
      </c>
      <c r="B692" s="2" t="s">
        <v>155</v>
      </c>
      <c r="C692" s="2" t="s">
        <v>472</v>
      </c>
      <c r="D692" s="2" t="s">
        <v>216</v>
      </c>
      <c r="E692" s="2" t="s">
        <v>1385</v>
      </c>
      <c r="F692" s="3">
        <v>43975</v>
      </c>
      <c r="G692" s="2">
        <v>4</v>
      </c>
      <c r="H692" s="11">
        <f>VLOOKUP(B692,[1]!Product_Data[#Data],4,0)</f>
        <v>1353</v>
      </c>
      <c r="I692" s="11">
        <f>VLOOKUP(B692,[1]!Product_Data[#Data],3,0)</f>
        <v>947</v>
      </c>
      <c r="J692" s="11">
        <f t="shared" si="63"/>
        <v>3788</v>
      </c>
      <c r="K692" s="11">
        <f t="shared" si="64"/>
        <v>5412</v>
      </c>
      <c r="L692" s="11">
        <f t="shared" si="65"/>
        <v>1624</v>
      </c>
      <c r="M692" t="str">
        <f>VLOOKUP(C692,[1]!Location_Data[#Data],2,0)</f>
        <v>Concord</v>
      </c>
      <c r="N692" t="str">
        <f>VLOOKUP(D692,[1]!Salespeople_Data[#Data],2,0)</f>
        <v>Ernest Wagner</v>
      </c>
      <c r="O692" t="str">
        <f>VLOOKUP(E692,[1]!Customer_Data[#Data],2,0)</f>
        <v>Douglas Diaz</v>
      </c>
      <c r="P692" s="15">
        <f t="shared" si="60"/>
        <v>1</v>
      </c>
      <c r="Q692">
        <f t="shared" si="61"/>
        <v>5</v>
      </c>
      <c r="R692">
        <f t="shared" si="62"/>
        <v>2020</v>
      </c>
    </row>
    <row r="693" spans="1:18" x14ac:dyDescent="0.25">
      <c r="A693" s="4" t="s">
        <v>1386</v>
      </c>
      <c r="B693" s="4" t="s">
        <v>245</v>
      </c>
      <c r="C693" s="4" t="s">
        <v>224</v>
      </c>
      <c r="D693" s="4" t="s">
        <v>264</v>
      </c>
      <c r="E693" s="4" t="s">
        <v>1292</v>
      </c>
      <c r="F693" s="5">
        <v>44039</v>
      </c>
      <c r="G693" s="4">
        <v>2</v>
      </c>
      <c r="H693" s="11">
        <f>VLOOKUP(B693,[1]!Product_Data[#Data],4,0)</f>
        <v>818</v>
      </c>
      <c r="I693" s="11">
        <f>VLOOKUP(B693,[1]!Product_Data[#Data],3,0)</f>
        <v>450</v>
      </c>
      <c r="J693" s="11">
        <f t="shared" si="63"/>
        <v>900</v>
      </c>
      <c r="K693" s="11">
        <f t="shared" si="64"/>
        <v>1636</v>
      </c>
      <c r="L693" s="11">
        <f t="shared" si="65"/>
        <v>736</v>
      </c>
      <c r="M693" t="str">
        <f>VLOOKUP(C693,[1]!Location_Data[#Data],2,0)</f>
        <v>Huntington Beach</v>
      </c>
      <c r="N693" t="str">
        <f>VLOOKUP(D693,[1]!Salespeople_Data[#Data],2,0)</f>
        <v>Ernest Wheeler</v>
      </c>
      <c r="O693" t="str">
        <f>VLOOKUP(E693,[1]!Customer_Data[#Data],2,0)</f>
        <v>Lawrence Sanchez</v>
      </c>
      <c r="P693" s="15">
        <f t="shared" si="60"/>
        <v>2</v>
      </c>
      <c r="Q693">
        <f t="shared" si="61"/>
        <v>7</v>
      </c>
      <c r="R693">
        <f t="shared" si="62"/>
        <v>2020</v>
      </c>
    </row>
    <row r="694" spans="1:18" x14ac:dyDescent="0.25">
      <c r="A694" s="2" t="s">
        <v>1387</v>
      </c>
      <c r="B694" s="2" t="s">
        <v>461</v>
      </c>
      <c r="C694" s="2" t="s">
        <v>19</v>
      </c>
      <c r="D694" s="2" t="s">
        <v>116</v>
      </c>
      <c r="E694" s="2" t="s">
        <v>127</v>
      </c>
      <c r="F694" s="3">
        <v>43941</v>
      </c>
      <c r="G694" s="2">
        <v>4</v>
      </c>
      <c r="H694" s="11">
        <f>VLOOKUP(B694,[1]!Product_Data[#Data],4,0)</f>
        <v>35</v>
      </c>
      <c r="I694" s="11">
        <f>VLOOKUP(B694,[1]!Product_Data[#Data],3,0)</f>
        <v>22</v>
      </c>
      <c r="J694" s="11">
        <f t="shared" si="63"/>
        <v>88</v>
      </c>
      <c r="K694" s="11">
        <f t="shared" si="64"/>
        <v>140</v>
      </c>
      <c r="L694" s="11">
        <f t="shared" si="65"/>
        <v>52</v>
      </c>
      <c r="M694" t="str">
        <f>VLOOKUP(C694,[1]!Location_Data[#Data],2,0)</f>
        <v>Berkeley</v>
      </c>
      <c r="N694" t="str">
        <f>VLOOKUP(D694,[1]!Salespeople_Data[#Data],2,0)</f>
        <v>Roger Ramos</v>
      </c>
      <c r="O694" t="str">
        <f>VLOOKUP(E694,[1]!Customer_Data[#Data],2,0)</f>
        <v>Carlos Smith</v>
      </c>
      <c r="P694" s="15">
        <f t="shared" si="60"/>
        <v>2</v>
      </c>
      <c r="Q694">
        <f t="shared" si="61"/>
        <v>4</v>
      </c>
      <c r="R694">
        <f t="shared" si="62"/>
        <v>2020</v>
      </c>
    </row>
    <row r="695" spans="1:18" x14ac:dyDescent="0.25">
      <c r="A695" s="4" t="s">
        <v>1388</v>
      </c>
      <c r="B695" s="4" t="s">
        <v>325</v>
      </c>
      <c r="C695" s="4" t="s">
        <v>322</v>
      </c>
      <c r="D695" s="4" t="s">
        <v>116</v>
      </c>
      <c r="E695" s="4" t="s">
        <v>770</v>
      </c>
      <c r="F695" s="5">
        <v>44133</v>
      </c>
      <c r="G695" s="4">
        <v>3</v>
      </c>
      <c r="H695" s="11">
        <f>VLOOKUP(B695,[1]!Product_Data[#Data],4,0)</f>
        <v>1526</v>
      </c>
      <c r="I695" s="11">
        <f>VLOOKUP(B695,[1]!Product_Data[#Data],3,0)</f>
        <v>1251</v>
      </c>
      <c r="J695" s="11">
        <f t="shared" si="63"/>
        <v>3753</v>
      </c>
      <c r="K695" s="11">
        <f t="shared" si="64"/>
        <v>4578</v>
      </c>
      <c r="L695" s="11">
        <f t="shared" si="65"/>
        <v>825</v>
      </c>
      <c r="M695" t="str">
        <f>VLOOKUP(C695,[1]!Location_Data[#Data],2,0)</f>
        <v>Rancho Cucamonga</v>
      </c>
      <c r="N695" t="str">
        <f>VLOOKUP(D695,[1]!Salespeople_Data[#Data],2,0)</f>
        <v>Roger Ramos</v>
      </c>
      <c r="O695" t="str">
        <f>VLOOKUP(E695,[1]!Customer_Data[#Data],2,0)</f>
        <v>Roger Alexander</v>
      </c>
      <c r="P695" s="15">
        <f t="shared" si="60"/>
        <v>5</v>
      </c>
      <c r="Q695">
        <f t="shared" si="61"/>
        <v>10</v>
      </c>
      <c r="R695">
        <f t="shared" si="62"/>
        <v>2020</v>
      </c>
    </row>
    <row r="696" spans="1:18" x14ac:dyDescent="0.25">
      <c r="A696" s="2" t="s">
        <v>1389</v>
      </c>
      <c r="B696" s="2" t="s">
        <v>267</v>
      </c>
      <c r="C696" s="2" t="s">
        <v>242</v>
      </c>
      <c r="D696" s="2" t="s">
        <v>359</v>
      </c>
      <c r="E696" s="2" t="s">
        <v>531</v>
      </c>
      <c r="F696" s="3">
        <v>43998</v>
      </c>
      <c r="G696" s="2">
        <v>4</v>
      </c>
      <c r="H696" s="11">
        <f>VLOOKUP(B696,[1]!Product_Data[#Data],4,0)</f>
        <v>400</v>
      </c>
      <c r="I696" s="11">
        <f>VLOOKUP(B696,[1]!Product_Data[#Data],3,0)</f>
        <v>208</v>
      </c>
      <c r="J696" s="11">
        <f t="shared" si="63"/>
        <v>832</v>
      </c>
      <c r="K696" s="11">
        <f t="shared" si="64"/>
        <v>1600</v>
      </c>
      <c r="L696" s="11">
        <f t="shared" si="65"/>
        <v>768</v>
      </c>
      <c r="M696" t="str">
        <f>VLOOKUP(C696,[1]!Location_Data[#Data],2,0)</f>
        <v>Downey</v>
      </c>
      <c r="N696" t="str">
        <f>VLOOKUP(D696,[1]!Salespeople_Data[#Data],2,0)</f>
        <v>Eugene Holmes</v>
      </c>
      <c r="O696" t="str">
        <f>VLOOKUP(E696,[1]!Customer_Data[#Data],2,0)</f>
        <v>Randy Hayes</v>
      </c>
      <c r="P696" s="15">
        <f t="shared" si="60"/>
        <v>3</v>
      </c>
      <c r="Q696">
        <f t="shared" si="61"/>
        <v>6</v>
      </c>
      <c r="R696">
        <f t="shared" si="62"/>
        <v>2020</v>
      </c>
    </row>
    <row r="697" spans="1:18" x14ac:dyDescent="0.25">
      <c r="A697" s="4" t="s">
        <v>1390</v>
      </c>
      <c r="B697" s="4" t="s">
        <v>457</v>
      </c>
      <c r="C697" s="4" t="s">
        <v>120</v>
      </c>
      <c r="D697" s="4" t="s">
        <v>298</v>
      </c>
      <c r="E697" s="4" t="s">
        <v>1391</v>
      </c>
      <c r="F697" s="5">
        <v>43984</v>
      </c>
      <c r="G697" s="4">
        <v>3</v>
      </c>
      <c r="H697" s="11">
        <f>VLOOKUP(B697,[1]!Product_Data[#Data],4,0)</f>
        <v>947</v>
      </c>
      <c r="I697" s="11">
        <f>VLOOKUP(B697,[1]!Product_Data[#Data],3,0)</f>
        <v>786</v>
      </c>
      <c r="J697" s="11">
        <f t="shared" si="63"/>
        <v>2358</v>
      </c>
      <c r="K697" s="11">
        <f t="shared" si="64"/>
        <v>2841</v>
      </c>
      <c r="L697" s="11">
        <f t="shared" si="65"/>
        <v>483</v>
      </c>
      <c r="M697" t="str">
        <f>VLOOKUP(C697,[1]!Location_Data[#Data],2,0)</f>
        <v>Elk Grove</v>
      </c>
      <c r="N697" t="str">
        <f>VLOOKUP(D697,[1]!Salespeople_Data[#Data],2,0)</f>
        <v>Kenneth Fields</v>
      </c>
      <c r="O697" t="str">
        <f>VLOOKUP(E697,[1]!Customer_Data[#Data],2,0)</f>
        <v>Adam Duncan</v>
      </c>
      <c r="P697" s="15">
        <f t="shared" si="60"/>
        <v>3</v>
      </c>
      <c r="Q697">
        <f t="shared" si="61"/>
        <v>6</v>
      </c>
      <c r="R697">
        <f t="shared" si="62"/>
        <v>2020</v>
      </c>
    </row>
    <row r="698" spans="1:18" x14ac:dyDescent="0.25">
      <c r="A698" s="2" t="s">
        <v>1392</v>
      </c>
      <c r="B698" s="2" t="s">
        <v>553</v>
      </c>
      <c r="C698" s="2" t="s">
        <v>450</v>
      </c>
      <c r="D698" s="2" t="s">
        <v>212</v>
      </c>
      <c r="E698" s="2" t="s">
        <v>732</v>
      </c>
      <c r="F698" s="3">
        <v>43966</v>
      </c>
      <c r="G698" s="2">
        <v>3</v>
      </c>
      <c r="H698" s="11">
        <f>VLOOKUP(B698,[1]!Product_Data[#Data],4,0)</f>
        <v>1798</v>
      </c>
      <c r="I698" s="11">
        <f>VLOOKUP(B698,[1]!Product_Data[#Data],3,0)</f>
        <v>971</v>
      </c>
      <c r="J698" s="11">
        <f t="shared" si="63"/>
        <v>2913</v>
      </c>
      <c r="K698" s="11">
        <f t="shared" si="64"/>
        <v>5394</v>
      </c>
      <c r="L698" s="11">
        <f t="shared" si="65"/>
        <v>2481</v>
      </c>
      <c r="M698" t="str">
        <f>VLOOKUP(C698,[1]!Location_Data[#Data],2,0)</f>
        <v>Simi Valley</v>
      </c>
      <c r="N698" t="str">
        <f>VLOOKUP(D698,[1]!Salespeople_Data[#Data],2,0)</f>
        <v>Ronald Reed</v>
      </c>
      <c r="O698" t="str">
        <f>VLOOKUP(E698,[1]!Customer_Data[#Data],2,0)</f>
        <v>Victor Rogers</v>
      </c>
      <c r="P698" s="15">
        <f t="shared" si="60"/>
        <v>6</v>
      </c>
      <c r="Q698">
        <f t="shared" si="61"/>
        <v>5</v>
      </c>
      <c r="R698">
        <f t="shared" si="62"/>
        <v>2020</v>
      </c>
    </row>
    <row r="699" spans="1:18" x14ac:dyDescent="0.25">
      <c r="A699" s="4" t="s">
        <v>1393</v>
      </c>
      <c r="B699" s="4" t="s">
        <v>796</v>
      </c>
      <c r="C699" s="4" t="s">
        <v>392</v>
      </c>
      <c r="D699" s="4" t="s">
        <v>126</v>
      </c>
      <c r="E699" s="4" t="s">
        <v>1021</v>
      </c>
      <c r="F699" s="5">
        <v>44080</v>
      </c>
      <c r="G699" s="4">
        <v>1</v>
      </c>
      <c r="H699" s="11">
        <f>VLOOKUP(B699,[1]!Product_Data[#Data],4,0)</f>
        <v>1103</v>
      </c>
      <c r="I699" s="11">
        <f>VLOOKUP(B699,[1]!Product_Data[#Data],3,0)</f>
        <v>838</v>
      </c>
      <c r="J699" s="11">
        <f t="shared" si="63"/>
        <v>838</v>
      </c>
      <c r="K699" s="11">
        <f t="shared" si="64"/>
        <v>1103</v>
      </c>
      <c r="L699" s="11">
        <f t="shared" si="65"/>
        <v>265</v>
      </c>
      <c r="M699" t="str">
        <f>VLOOKUP(C699,[1]!Location_Data[#Data],2,0)</f>
        <v>Visalia</v>
      </c>
      <c r="N699" t="str">
        <f>VLOOKUP(D699,[1]!Salespeople_Data[#Data],2,0)</f>
        <v>Larry Castillo</v>
      </c>
      <c r="O699" t="str">
        <f>VLOOKUP(E699,[1]!Customer_Data[#Data],2,0)</f>
        <v>Nicholas Stanley</v>
      </c>
      <c r="P699" s="15">
        <f t="shared" si="60"/>
        <v>1</v>
      </c>
      <c r="Q699">
        <f t="shared" si="61"/>
        <v>9</v>
      </c>
      <c r="R699">
        <f t="shared" si="62"/>
        <v>2020</v>
      </c>
    </row>
    <row r="700" spans="1:18" x14ac:dyDescent="0.25">
      <c r="A700" s="2" t="s">
        <v>1394</v>
      </c>
      <c r="B700" s="2" t="s">
        <v>238</v>
      </c>
      <c r="C700" s="2" t="s">
        <v>48</v>
      </c>
      <c r="D700" s="2" t="s">
        <v>116</v>
      </c>
      <c r="E700" s="2" t="s">
        <v>1395</v>
      </c>
      <c r="F700" s="3">
        <v>44156</v>
      </c>
      <c r="G700" s="2">
        <v>3</v>
      </c>
      <c r="H700" s="11">
        <f>VLOOKUP(B700,[1]!Product_Data[#Data],4,0)</f>
        <v>871</v>
      </c>
      <c r="I700" s="11">
        <f>VLOOKUP(B700,[1]!Product_Data[#Data],3,0)</f>
        <v>540</v>
      </c>
      <c r="J700" s="11">
        <f t="shared" si="63"/>
        <v>1620</v>
      </c>
      <c r="K700" s="11">
        <f t="shared" si="64"/>
        <v>2613</v>
      </c>
      <c r="L700" s="11">
        <f t="shared" si="65"/>
        <v>993</v>
      </c>
      <c r="M700" t="str">
        <f>VLOOKUP(C700,[1]!Location_Data[#Data],2,0)</f>
        <v>Rialto</v>
      </c>
      <c r="N700" t="str">
        <f>VLOOKUP(D700,[1]!Salespeople_Data[#Data],2,0)</f>
        <v>Roger Ramos</v>
      </c>
      <c r="O700" t="str">
        <f>VLOOKUP(E700,[1]!Customer_Data[#Data],2,0)</f>
        <v>Howard Lynch</v>
      </c>
      <c r="P700" s="15">
        <f t="shared" si="60"/>
        <v>7</v>
      </c>
      <c r="Q700">
        <f t="shared" si="61"/>
        <v>11</v>
      </c>
      <c r="R700">
        <f t="shared" si="62"/>
        <v>2020</v>
      </c>
    </row>
    <row r="701" spans="1:18" x14ac:dyDescent="0.25">
      <c r="A701" s="4" t="s">
        <v>1396</v>
      </c>
      <c r="B701" s="4" t="s">
        <v>232</v>
      </c>
      <c r="C701" s="4" t="s">
        <v>362</v>
      </c>
      <c r="D701" s="4" t="s">
        <v>58</v>
      </c>
      <c r="E701" s="4" t="s">
        <v>1397</v>
      </c>
      <c r="F701" s="5">
        <v>44041</v>
      </c>
      <c r="G701" s="4">
        <v>1</v>
      </c>
      <c r="H701" s="11">
        <f>VLOOKUP(B701,[1]!Product_Data[#Data],4,0)</f>
        <v>1119</v>
      </c>
      <c r="I701" s="11">
        <f>VLOOKUP(B701,[1]!Product_Data[#Data],3,0)</f>
        <v>683</v>
      </c>
      <c r="J701" s="11">
        <f t="shared" si="63"/>
        <v>683</v>
      </c>
      <c r="K701" s="11">
        <f t="shared" si="64"/>
        <v>1119</v>
      </c>
      <c r="L701" s="11">
        <f t="shared" si="65"/>
        <v>436</v>
      </c>
      <c r="M701" t="str">
        <f>VLOOKUP(C701,[1]!Location_Data[#Data],2,0)</f>
        <v>San Bernardino</v>
      </c>
      <c r="N701" t="str">
        <f>VLOOKUP(D701,[1]!Salespeople_Data[#Data],2,0)</f>
        <v>Christopher Tucker</v>
      </c>
      <c r="O701" t="str">
        <f>VLOOKUP(E701,[1]!Customer_Data[#Data],2,0)</f>
        <v>Louis Mccoy</v>
      </c>
      <c r="P701" s="15">
        <f t="shared" si="60"/>
        <v>4</v>
      </c>
      <c r="Q701">
        <f t="shared" si="61"/>
        <v>7</v>
      </c>
      <c r="R701">
        <f t="shared" si="62"/>
        <v>2020</v>
      </c>
    </row>
    <row r="702" spans="1:18" x14ac:dyDescent="0.25">
      <c r="A702" s="2" t="s">
        <v>1398</v>
      </c>
      <c r="B702" s="2" t="s">
        <v>223</v>
      </c>
      <c r="C702" s="2" t="s">
        <v>527</v>
      </c>
      <c r="D702" s="2" t="s">
        <v>58</v>
      </c>
      <c r="E702" s="2" t="s">
        <v>898</v>
      </c>
      <c r="F702" s="3">
        <v>44117</v>
      </c>
      <c r="G702" s="2">
        <v>4</v>
      </c>
      <c r="H702" s="11">
        <f>VLOOKUP(B702,[1]!Product_Data[#Data],4,0)</f>
        <v>799</v>
      </c>
      <c r="I702" s="11">
        <f>VLOOKUP(B702,[1]!Product_Data[#Data],3,0)</f>
        <v>455</v>
      </c>
      <c r="J702" s="11">
        <f t="shared" si="63"/>
        <v>1820</v>
      </c>
      <c r="K702" s="11">
        <f t="shared" si="64"/>
        <v>3196</v>
      </c>
      <c r="L702" s="11">
        <f t="shared" si="65"/>
        <v>1376</v>
      </c>
      <c r="M702" t="str">
        <f>VLOOKUP(C702,[1]!Location_Data[#Data],2,0)</f>
        <v>Stockton</v>
      </c>
      <c r="N702" t="str">
        <f>VLOOKUP(D702,[1]!Salespeople_Data[#Data],2,0)</f>
        <v>Christopher Tucker</v>
      </c>
      <c r="O702" t="str">
        <f>VLOOKUP(E702,[1]!Customer_Data[#Data],2,0)</f>
        <v>Roy Hamilton</v>
      </c>
      <c r="P702" s="15">
        <f t="shared" si="60"/>
        <v>3</v>
      </c>
      <c r="Q702">
        <f t="shared" si="61"/>
        <v>10</v>
      </c>
      <c r="R702">
        <f t="shared" si="62"/>
        <v>2020</v>
      </c>
    </row>
    <row r="703" spans="1:18" x14ac:dyDescent="0.25">
      <c r="A703" s="4" t="s">
        <v>1399</v>
      </c>
      <c r="B703" s="4" t="s">
        <v>263</v>
      </c>
      <c r="C703" s="4" t="s">
        <v>14</v>
      </c>
      <c r="D703" s="4" t="s">
        <v>106</v>
      </c>
      <c r="E703" s="4" t="s">
        <v>1336</v>
      </c>
      <c r="F703" s="5">
        <v>44029</v>
      </c>
      <c r="G703" s="4">
        <v>1</v>
      </c>
      <c r="H703" s="11">
        <f>VLOOKUP(B703,[1]!Product_Data[#Data],4,0)</f>
        <v>378</v>
      </c>
      <c r="I703" s="11">
        <f>VLOOKUP(B703,[1]!Product_Data[#Data],3,0)</f>
        <v>291</v>
      </c>
      <c r="J703" s="11">
        <f t="shared" si="63"/>
        <v>291</v>
      </c>
      <c r="K703" s="11">
        <f t="shared" si="64"/>
        <v>378</v>
      </c>
      <c r="L703" s="11">
        <f t="shared" si="65"/>
        <v>87</v>
      </c>
      <c r="M703" t="str">
        <f>VLOOKUP(C703,[1]!Location_Data[#Data],2,0)</f>
        <v>Santa Clarita</v>
      </c>
      <c r="N703" t="str">
        <f>VLOOKUP(D703,[1]!Salespeople_Data[#Data],2,0)</f>
        <v>Patrick Ruiz</v>
      </c>
      <c r="O703" t="str">
        <f>VLOOKUP(E703,[1]!Customer_Data[#Data],2,0)</f>
        <v>Bobby Willis</v>
      </c>
      <c r="P703" s="15">
        <f t="shared" si="60"/>
        <v>6</v>
      </c>
      <c r="Q703">
        <f t="shared" si="61"/>
        <v>7</v>
      </c>
      <c r="R703">
        <f t="shared" si="62"/>
        <v>2020</v>
      </c>
    </row>
    <row r="704" spans="1:18" x14ac:dyDescent="0.25">
      <c r="A704" s="2" t="s">
        <v>1400</v>
      </c>
      <c r="B704" s="2" t="s">
        <v>263</v>
      </c>
      <c r="C704" s="2" t="s">
        <v>249</v>
      </c>
      <c r="D704" s="2" t="s">
        <v>447</v>
      </c>
      <c r="E704" s="2" t="s">
        <v>1401</v>
      </c>
      <c r="F704" s="3">
        <v>43875</v>
      </c>
      <c r="G704" s="2">
        <v>3</v>
      </c>
      <c r="H704" s="11">
        <f>VLOOKUP(B704,[1]!Product_Data[#Data],4,0)</f>
        <v>378</v>
      </c>
      <c r="I704" s="11">
        <f>VLOOKUP(B704,[1]!Product_Data[#Data],3,0)</f>
        <v>291</v>
      </c>
      <c r="J704" s="11">
        <f t="shared" si="63"/>
        <v>873</v>
      </c>
      <c r="K704" s="11">
        <f t="shared" si="64"/>
        <v>1134</v>
      </c>
      <c r="L704" s="11">
        <f t="shared" si="65"/>
        <v>261</v>
      </c>
      <c r="M704" t="str">
        <f>VLOOKUP(C704,[1]!Location_Data[#Data],2,0)</f>
        <v>Roseville</v>
      </c>
      <c r="N704" t="str">
        <f>VLOOKUP(D704,[1]!Salespeople_Data[#Data],2,0)</f>
        <v>Howard Sims</v>
      </c>
      <c r="O704" t="str">
        <f>VLOOKUP(E704,[1]!Customer_Data[#Data],2,0)</f>
        <v>Keith Murray</v>
      </c>
      <c r="P704" s="15">
        <f t="shared" si="60"/>
        <v>6</v>
      </c>
      <c r="Q704">
        <f t="shared" si="61"/>
        <v>2</v>
      </c>
      <c r="R704">
        <f t="shared" si="62"/>
        <v>2020</v>
      </c>
    </row>
    <row r="705" spans="1:18" x14ac:dyDescent="0.25">
      <c r="A705" s="4" t="s">
        <v>1402</v>
      </c>
      <c r="B705" s="4" t="s">
        <v>33</v>
      </c>
      <c r="C705" s="4" t="s">
        <v>596</v>
      </c>
      <c r="D705" s="4" t="s">
        <v>146</v>
      </c>
      <c r="E705" s="4" t="s">
        <v>1403</v>
      </c>
      <c r="F705" s="5">
        <v>43851</v>
      </c>
      <c r="G705" s="4">
        <v>2</v>
      </c>
      <c r="H705" s="11">
        <f>VLOOKUP(B705,[1]!Product_Data[#Data],4,0)</f>
        <v>1582</v>
      </c>
      <c r="I705" s="11">
        <f>VLOOKUP(B705,[1]!Product_Data[#Data],3,0)</f>
        <v>1234</v>
      </c>
      <c r="J705" s="11">
        <f t="shared" si="63"/>
        <v>2468</v>
      </c>
      <c r="K705" s="11">
        <f t="shared" si="64"/>
        <v>3164</v>
      </c>
      <c r="L705" s="11">
        <f t="shared" si="65"/>
        <v>696</v>
      </c>
      <c r="M705" t="str">
        <f>VLOOKUP(C705,[1]!Location_Data[#Data],2,0)</f>
        <v>Fremont</v>
      </c>
      <c r="N705" t="str">
        <f>VLOOKUP(D705,[1]!Salespeople_Data[#Data],2,0)</f>
        <v>Carl Elliott</v>
      </c>
      <c r="O705" t="str">
        <f>VLOOKUP(E705,[1]!Customer_Data[#Data],2,0)</f>
        <v>Thomas James</v>
      </c>
      <c r="P705" s="15">
        <f t="shared" si="60"/>
        <v>3</v>
      </c>
      <c r="Q705">
        <f t="shared" si="61"/>
        <v>1</v>
      </c>
      <c r="R705">
        <f t="shared" si="62"/>
        <v>2020</v>
      </c>
    </row>
    <row r="706" spans="1:18" x14ac:dyDescent="0.25">
      <c r="A706" s="2" t="s">
        <v>1404</v>
      </c>
      <c r="B706" s="2" t="s">
        <v>412</v>
      </c>
      <c r="C706" s="2" t="s">
        <v>220</v>
      </c>
      <c r="D706" s="2" t="s">
        <v>159</v>
      </c>
      <c r="E706" s="2" t="s">
        <v>929</v>
      </c>
      <c r="F706" s="3">
        <v>43949</v>
      </c>
      <c r="G706" s="2">
        <v>1</v>
      </c>
      <c r="H706" s="11">
        <f>VLOOKUP(B706,[1]!Product_Data[#Data],4,0)</f>
        <v>2396</v>
      </c>
      <c r="I706" s="11">
        <f>VLOOKUP(B706,[1]!Product_Data[#Data],3,0)</f>
        <v>1965</v>
      </c>
      <c r="J706" s="11">
        <f t="shared" si="63"/>
        <v>1965</v>
      </c>
      <c r="K706" s="11">
        <f t="shared" si="64"/>
        <v>2396</v>
      </c>
      <c r="L706" s="11">
        <f t="shared" si="65"/>
        <v>431</v>
      </c>
      <c r="M706" t="str">
        <f>VLOOKUP(C706,[1]!Location_Data[#Data],2,0)</f>
        <v>Modesto</v>
      </c>
      <c r="N706" t="str">
        <f>VLOOKUP(D706,[1]!Salespeople_Data[#Data],2,0)</f>
        <v>Bobby Russell</v>
      </c>
      <c r="O706" t="str">
        <f>VLOOKUP(E706,[1]!Customer_Data[#Data],2,0)</f>
        <v>Victor Ramos</v>
      </c>
      <c r="P706" s="15">
        <f t="shared" ref="P706:P769" si="66">WEEKDAY(F706)</f>
        <v>3</v>
      </c>
      <c r="Q706">
        <f t="shared" ref="Q706:Q769" si="67">MONTH(F706)</f>
        <v>4</v>
      </c>
      <c r="R706">
        <f t="shared" ref="R706:R769" si="68">YEAR(F706)</f>
        <v>2020</v>
      </c>
    </row>
    <row r="707" spans="1:18" x14ac:dyDescent="0.25">
      <c r="A707" s="4" t="s">
        <v>1405</v>
      </c>
      <c r="B707" s="4" t="s">
        <v>23</v>
      </c>
      <c r="C707" s="4" t="s">
        <v>386</v>
      </c>
      <c r="D707" s="4" t="s">
        <v>159</v>
      </c>
      <c r="E707" s="4" t="s">
        <v>1406</v>
      </c>
      <c r="F707" s="5">
        <v>44176</v>
      </c>
      <c r="G707" s="4">
        <v>1</v>
      </c>
      <c r="H707" s="11">
        <f>VLOOKUP(B707,[1]!Product_Data[#Data],4,0)</f>
        <v>1052</v>
      </c>
      <c r="I707" s="11">
        <f>VLOOKUP(B707,[1]!Product_Data[#Data],3,0)</f>
        <v>589</v>
      </c>
      <c r="J707" s="11">
        <f t="shared" ref="J707:J770" si="69">PRODUCT(I707,G707)</f>
        <v>589</v>
      </c>
      <c r="K707" s="11">
        <f t="shared" ref="K707:K770" si="70">PRODUCT(H707,G707)</f>
        <v>1052</v>
      </c>
      <c r="L707" s="11">
        <f t="shared" ref="L707:L770" si="71">K707-J707</f>
        <v>463</v>
      </c>
      <c r="M707" t="str">
        <f>VLOOKUP(C707,[1]!Location_Data[#Data],2,0)</f>
        <v>Carlsbad</v>
      </c>
      <c r="N707" t="str">
        <f>VLOOKUP(D707,[1]!Salespeople_Data[#Data],2,0)</f>
        <v>Bobby Russell</v>
      </c>
      <c r="O707" t="str">
        <f>VLOOKUP(E707,[1]!Customer_Data[#Data],2,0)</f>
        <v>Raymond Hall</v>
      </c>
      <c r="P707" s="15">
        <f t="shared" si="66"/>
        <v>6</v>
      </c>
      <c r="Q707">
        <f t="shared" si="67"/>
        <v>12</v>
      </c>
      <c r="R707">
        <f t="shared" si="68"/>
        <v>2020</v>
      </c>
    </row>
    <row r="708" spans="1:18" x14ac:dyDescent="0.25">
      <c r="A708" s="2" t="s">
        <v>1407</v>
      </c>
      <c r="B708" s="2" t="s">
        <v>440</v>
      </c>
      <c r="C708" s="2" t="s">
        <v>215</v>
      </c>
      <c r="D708" s="2" t="s">
        <v>58</v>
      </c>
      <c r="E708" s="2" t="s">
        <v>1408</v>
      </c>
      <c r="F708" s="3">
        <v>43966</v>
      </c>
      <c r="G708" s="2">
        <v>2</v>
      </c>
      <c r="H708" s="11">
        <f>VLOOKUP(B708,[1]!Product_Data[#Data],4,0)</f>
        <v>800</v>
      </c>
      <c r="I708" s="11">
        <f>VLOOKUP(B708,[1]!Product_Data[#Data],3,0)</f>
        <v>536</v>
      </c>
      <c r="J708" s="11">
        <f t="shared" si="69"/>
        <v>1072</v>
      </c>
      <c r="K708" s="11">
        <f t="shared" si="70"/>
        <v>1600</v>
      </c>
      <c r="L708" s="11">
        <f t="shared" si="71"/>
        <v>528</v>
      </c>
      <c r="M708" t="str">
        <f>VLOOKUP(C708,[1]!Location_Data[#Data],2,0)</f>
        <v>El Cajon</v>
      </c>
      <c r="N708" t="str">
        <f>VLOOKUP(D708,[1]!Salespeople_Data[#Data],2,0)</f>
        <v>Christopher Tucker</v>
      </c>
      <c r="O708" t="str">
        <f>VLOOKUP(E708,[1]!Customer_Data[#Data],2,0)</f>
        <v>Steve Barnes</v>
      </c>
      <c r="P708" s="15">
        <f t="shared" si="66"/>
        <v>6</v>
      </c>
      <c r="Q708">
        <f t="shared" si="67"/>
        <v>5</v>
      </c>
      <c r="R708">
        <f t="shared" si="68"/>
        <v>2020</v>
      </c>
    </row>
    <row r="709" spans="1:18" x14ac:dyDescent="0.25">
      <c r="A709" s="4" t="s">
        <v>1409</v>
      </c>
      <c r="B709" s="4" t="s">
        <v>260</v>
      </c>
      <c r="C709" s="4" t="s">
        <v>115</v>
      </c>
      <c r="D709" s="4" t="s">
        <v>40</v>
      </c>
      <c r="E709" s="4" t="s">
        <v>1410</v>
      </c>
      <c r="F709" s="5">
        <v>44132</v>
      </c>
      <c r="G709" s="4">
        <v>1</v>
      </c>
      <c r="H709" s="11">
        <f>VLOOKUP(B709,[1]!Product_Data[#Data],4,0)</f>
        <v>502</v>
      </c>
      <c r="I709" s="11">
        <f>VLOOKUP(B709,[1]!Product_Data[#Data],3,0)</f>
        <v>296</v>
      </c>
      <c r="J709" s="11">
        <f t="shared" si="69"/>
        <v>296</v>
      </c>
      <c r="K709" s="11">
        <f t="shared" si="70"/>
        <v>502</v>
      </c>
      <c r="L709" s="11">
        <f t="shared" si="71"/>
        <v>206</v>
      </c>
      <c r="M709" t="str">
        <f>VLOOKUP(C709,[1]!Location_Data[#Data],2,0)</f>
        <v>Glendale</v>
      </c>
      <c r="N709" t="str">
        <f>VLOOKUP(D709,[1]!Salespeople_Data[#Data],2,0)</f>
        <v>Brian Hansen</v>
      </c>
      <c r="O709" t="str">
        <f>VLOOKUP(E709,[1]!Customer_Data[#Data],2,0)</f>
        <v>Wayne Williams</v>
      </c>
      <c r="P709" s="15">
        <f t="shared" si="66"/>
        <v>4</v>
      </c>
      <c r="Q709">
        <f t="shared" si="67"/>
        <v>10</v>
      </c>
      <c r="R709">
        <f t="shared" si="68"/>
        <v>2020</v>
      </c>
    </row>
    <row r="710" spans="1:18" x14ac:dyDescent="0.25">
      <c r="A710" s="2" t="s">
        <v>1411</v>
      </c>
      <c r="B710" s="2" t="s">
        <v>177</v>
      </c>
      <c r="C710" s="2" t="s">
        <v>34</v>
      </c>
      <c r="D710" s="2" t="s">
        <v>239</v>
      </c>
      <c r="E710" s="2" t="s">
        <v>1412</v>
      </c>
      <c r="F710" s="3">
        <v>44177</v>
      </c>
      <c r="G710" s="2">
        <v>2</v>
      </c>
      <c r="H710" s="11">
        <f>VLOOKUP(B710,[1]!Product_Data[#Data],4,0)</f>
        <v>2497</v>
      </c>
      <c r="I710" s="11">
        <f>VLOOKUP(B710,[1]!Product_Data[#Data],3,0)</f>
        <v>1473</v>
      </c>
      <c r="J710" s="11">
        <f t="shared" si="69"/>
        <v>2946</v>
      </c>
      <c r="K710" s="11">
        <f t="shared" si="70"/>
        <v>4994</v>
      </c>
      <c r="L710" s="11">
        <f t="shared" si="71"/>
        <v>2048</v>
      </c>
      <c r="M710" t="str">
        <f>VLOOKUP(C710,[1]!Location_Data[#Data],2,0)</f>
        <v>Inglewood</v>
      </c>
      <c r="N710" t="str">
        <f>VLOOKUP(D710,[1]!Salespeople_Data[#Data],2,0)</f>
        <v>John Reyes</v>
      </c>
      <c r="O710" t="str">
        <f>VLOOKUP(E710,[1]!Customer_Data[#Data],2,0)</f>
        <v>Richard Peters</v>
      </c>
      <c r="P710" s="15">
        <f t="shared" si="66"/>
        <v>7</v>
      </c>
      <c r="Q710">
        <f t="shared" si="67"/>
        <v>12</v>
      </c>
      <c r="R710">
        <f t="shared" si="68"/>
        <v>2020</v>
      </c>
    </row>
    <row r="711" spans="1:18" x14ac:dyDescent="0.25">
      <c r="A711" s="4" t="s">
        <v>1413</v>
      </c>
      <c r="B711" s="4" t="s">
        <v>703</v>
      </c>
      <c r="C711" s="4" t="s">
        <v>182</v>
      </c>
      <c r="D711" s="4" t="s">
        <v>101</v>
      </c>
      <c r="E711" s="4" t="s">
        <v>1414</v>
      </c>
      <c r="F711" s="5">
        <v>43964</v>
      </c>
      <c r="G711" s="4">
        <v>1</v>
      </c>
      <c r="H711" s="11">
        <f>VLOOKUP(B711,[1]!Product_Data[#Data],4,0)</f>
        <v>530</v>
      </c>
      <c r="I711" s="11">
        <f>VLOOKUP(B711,[1]!Product_Data[#Data],3,0)</f>
        <v>435</v>
      </c>
      <c r="J711" s="11">
        <f t="shared" si="69"/>
        <v>435</v>
      </c>
      <c r="K711" s="11">
        <f t="shared" si="70"/>
        <v>530</v>
      </c>
      <c r="L711" s="11">
        <f t="shared" si="71"/>
        <v>95</v>
      </c>
      <c r="M711" t="str">
        <f>VLOOKUP(C711,[1]!Location_Data[#Data],2,0)</f>
        <v>Vallejo</v>
      </c>
      <c r="N711" t="str">
        <f>VLOOKUP(D711,[1]!Salespeople_Data[#Data],2,0)</f>
        <v>Scott Clark</v>
      </c>
      <c r="O711" t="str">
        <f>VLOOKUP(E711,[1]!Customer_Data[#Data],2,0)</f>
        <v>Scott Allen</v>
      </c>
      <c r="P711" s="15">
        <f t="shared" si="66"/>
        <v>4</v>
      </c>
      <c r="Q711">
        <f t="shared" si="67"/>
        <v>5</v>
      </c>
      <c r="R711">
        <f t="shared" si="68"/>
        <v>2020</v>
      </c>
    </row>
    <row r="712" spans="1:18" x14ac:dyDescent="0.25">
      <c r="A712" s="2" t="s">
        <v>1415</v>
      </c>
      <c r="B712" s="2" t="s">
        <v>152</v>
      </c>
      <c r="C712" s="2" t="s">
        <v>377</v>
      </c>
      <c r="D712" s="2" t="s">
        <v>25</v>
      </c>
      <c r="E712" s="2" t="s">
        <v>157</v>
      </c>
      <c r="F712" s="3">
        <v>44172</v>
      </c>
      <c r="G712" s="2">
        <v>3</v>
      </c>
      <c r="H712" s="11">
        <f>VLOOKUP(B712,[1]!Product_Data[#Data],4,0)</f>
        <v>951</v>
      </c>
      <c r="I712" s="11">
        <f>VLOOKUP(B712,[1]!Product_Data[#Data],3,0)</f>
        <v>504</v>
      </c>
      <c r="J712" s="11">
        <f t="shared" si="69"/>
        <v>1512</v>
      </c>
      <c r="K712" s="11">
        <f t="shared" si="70"/>
        <v>2853</v>
      </c>
      <c r="L712" s="11">
        <f t="shared" si="71"/>
        <v>1341</v>
      </c>
      <c r="M712" t="str">
        <f>VLOOKUP(C712,[1]!Location_Data[#Data],2,0)</f>
        <v>San Diego</v>
      </c>
      <c r="N712" t="str">
        <f>VLOOKUP(D712,[1]!Salespeople_Data[#Data],2,0)</f>
        <v>Brian Davis</v>
      </c>
      <c r="O712" t="str">
        <f>VLOOKUP(E712,[1]!Customer_Data[#Data],2,0)</f>
        <v>Eugene Castillo</v>
      </c>
      <c r="P712" s="15">
        <f t="shared" si="66"/>
        <v>2</v>
      </c>
      <c r="Q712">
        <f t="shared" si="67"/>
        <v>12</v>
      </c>
      <c r="R712">
        <f t="shared" si="68"/>
        <v>2020</v>
      </c>
    </row>
    <row r="713" spans="1:18" x14ac:dyDescent="0.25">
      <c r="A713" s="4" t="s">
        <v>1416</v>
      </c>
      <c r="B713" s="4" t="s">
        <v>435</v>
      </c>
      <c r="C713" s="4" t="s">
        <v>62</v>
      </c>
      <c r="D713" s="4" t="s">
        <v>269</v>
      </c>
      <c r="E713" s="4" t="s">
        <v>455</v>
      </c>
      <c r="F713" s="5">
        <v>43990</v>
      </c>
      <c r="G713" s="4">
        <v>3</v>
      </c>
      <c r="H713" s="11">
        <f>VLOOKUP(B713,[1]!Product_Data[#Data],4,0)</f>
        <v>2141</v>
      </c>
      <c r="I713" s="11">
        <f>VLOOKUP(B713,[1]!Product_Data[#Data],3,0)</f>
        <v>1777</v>
      </c>
      <c r="J713" s="11">
        <f t="shared" si="69"/>
        <v>5331</v>
      </c>
      <c r="K713" s="11">
        <f t="shared" si="70"/>
        <v>6423</v>
      </c>
      <c r="L713" s="11">
        <f t="shared" si="71"/>
        <v>1092</v>
      </c>
      <c r="M713" t="str">
        <f>VLOOKUP(C713,[1]!Location_Data[#Data],2,0)</f>
        <v>Fairfield</v>
      </c>
      <c r="N713" t="str">
        <f>VLOOKUP(D713,[1]!Salespeople_Data[#Data],2,0)</f>
        <v>Kevin Butler</v>
      </c>
      <c r="O713" t="str">
        <f>VLOOKUP(E713,[1]!Customer_Data[#Data],2,0)</f>
        <v>Adam Bailey</v>
      </c>
      <c r="P713" s="15">
        <f t="shared" si="66"/>
        <v>2</v>
      </c>
      <c r="Q713">
        <f t="shared" si="67"/>
        <v>6</v>
      </c>
      <c r="R713">
        <f t="shared" si="68"/>
        <v>2020</v>
      </c>
    </row>
    <row r="714" spans="1:18" x14ac:dyDescent="0.25">
      <c r="A714" s="2" t="s">
        <v>1417</v>
      </c>
      <c r="B714" s="2" t="s">
        <v>256</v>
      </c>
      <c r="C714" s="2" t="s">
        <v>182</v>
      </c>
      <c r="D714" s="2" t="s">
        <v>30</v>
      </c>
      <c r="E714" s="2" t="s">
        <v>1418</v>
      </c>
      <c r="F714" s="3">
        <v>43973</v>
      </c>
      <c r="G714" s="2">
        <v>2</v>
      </c>
      <c r="H714" s="11">
        <f>VLOOKUP(B714,[1]!Product_Data[#Data],4,0)</f>
        <v>596</v>
      </c>
      <c r="I714" s="11">
        <f>VLOOKUP(B714,[1]!Product_Data[#Data],3,0)</f>
        <v>358</v>
      </c>
      <c r="J714" s="11">
        <f t="shared" si="69"/>
        <v>716</v>
      </c>
      <c r="K714" s="11">
        <f t="shared" si="70"/>
        <v>1192</v>
      </c>
      <c r="L714" s="11">
        <f t="shared" si="71"/>
        <v>476</v>
      </c>
      <c r="M714" t="str">
        <f>VLOOKUP(C714,[1]!Location_Data[#Data],2,0)</f>
        <v>Vallejo</v>
      </c>
      <c r="N714" t="str">
        <f>VLOOKUP(D714,[1]!Salespeople_Data[#Data],2,0)</f>
        <v>Carl Hall</v>
      </c>
      <c r="O714" t="str">
        <f>VLOOKUP(E714,[1]!Customer_Data[#Data],2,0)</f>
        <v>Ronald Barnes</v>
      </c>
      <c r="P714" s="15">
        <f t="shared" si="66"/>
        <v>6</v>
      </c>
      <c r="Q714">
        <f t="shared" si="67"/>
        <v>5</v>
      </c>
      <c r="R714">
        <f t="shared" si="68"/>
        <v>2020</v>
      </c>
    </row>
    <row r="715" spans="1:18" x14ac:dyDescent="0.25">
      <c r="A715" s="4" t="s">
        <v>1419</v>
      </c>
      <c r="B715" s="4" t="s">
        <v>23</v>
      </c>
      <c r="C715" s="4" t="s">
        <v>272</v>
      </c>
      <c r="D715" s="4" t="s">
        <v>96</v>
      </c>
      <c r="E715" s="4" t="s">
        <v>1420</v>
      </c>
      <c r="F715" s="5">
        <v>44030</v>
      </c>
      <c r="G715" s="4">
        <v>1</v>
      </c>
      <c r="H715" s="11">
        <f>VLOOKUP(B715,[1]!Product_Data[#Data],4,0)</f>
        <v>1052</v>
      </c>
      <c r="I715" s="11">
        <f>VLOOKUP(B715,[1]!Product_Data[#Data],3,0)</f>
        <v>589</v>
      </c>
      <c r="J715" s="11">
        <f t="shared" si="69"/>
        <v>589</v>
      </c>
      <c r="K715" s="11">
        <f t="shared" si="70"/>
        <v>1052</v>
      </c>
      <c r="L715" s="11">
        <f t="shared" si="71"/>
        <v>463</v>
      </c>
      <c r="M715" t="str">
        <f>VLOOKUP(C715,[1]!Location_Data[#Data],2,0)</f>
        <v>Torrance</v>
      </c>
      <c r="N715" t="str">
        <f>VLOOKUP(D715,[1]!Salespeople_Data[#Data],2,0)</f>
        <v>Brian Thomas</v>
      </c>
      <c r="O715" t="str">
        <f>VLOOKUP(E715,[1]!Customer_Data[#Data],2,0)</f>
        <v>Robert Ferguson</v>
      </c>
      <c r="P715" s="15">
        <f t="shared" si="66"/>
        <v>7</v>
      </c>
      <c r="Q715">
        <f t="shared" si="67"/>
        <v>7</v>
      </c>
      <c r="R715">
        <f t="shared" si="68"/>
        <v>2020</v>
      </c>
    </row>
    <row r="716" spans="1:18" x14ac:dyDescent="0.25">
      <c r="A716" s="2" t="s">
        <v>1421</v>
      </c>
      <c r="B716" s="2" t="s">
        <v>43</v>
      </c>
      <c r="C716" s="2" t="s">
        <v>182</v>
      </c>
      <c r="D716" s="2" t="s">
        <v>298</v>
      </c>
      <c r="E716" s="2" t="s">
        <v>985</v>
      </c>
      <c r="F716" s="3">
        <v>44072</v>
      </c>
      <c r="G716" s="2">
        <v>3</v>
      </c>
      <c r="H716" s="11">
        <f>VLOOKUP(B716,[1]!Product_Data[#Data],4,0)</f>
        <v>356</v>
      </c>
      <c r="I716" s="11">
        <f>VLOOKUP(B716,[1]!Product_Data[#Data],3,0)</f>
        <v>292</v>
      </c>
      <c r="J716" s="11">
        <f t="shared" si="69"/>
        <v>876</v>
      </c>
      <c r="K716" s="11">
        <f t="shared" si="70"/>
        <v>1068</v>
      </c>
      <c r="L716" s="11">
        <f t="shared" si="71"/>
        <v>192</v>
      </c>
      <c r="M716" t="str">
        <f>VLOOKUP(C716,[1]!Location_Data[#Data],2,0)</f>
        <v>Vallejo</v>
      </c>
      <c r="N716" t="str">
        <f>VLOOKUP(D716,[1]!Salespeople_Data[#Data],2,0)</f>
        <v>Kenneth Fields</v>
      </c>
      <c r="O716" t="str">
        <f>VLOOKUP(E716,[1]!Customer_Data[#Data],2,0)</f>
        <v>Matthew Campbell</v>
      </c>
      <c r="P716" s="15">
        <f t="shared" si="66"/>
        <v>7</v>
      </c>
      <c r="Q716">
        <f t="shared" si="67"/>
        <v>8</v>
      </c>
      <c r="R716">
        <f t="shared" si="68"/>
        <v>2020</v>
      </c>
    </row>
    <row r="717" spans="1:18" x14ac:dyDescent="0.25">
      <c r="A717" s="4" t="s">
        <v>1422</v>
      </c>
      <c r="B717" s="4" t="s">
        <v>348</v>
      </c>
      <c r="C717" s="4" t="s">
        <v>467</v>
      </c>
      <c r="D717" s="4" t="s">
        <v>447</v>
      </c>
      <c r="E717" s="4" t="s">
        <v>1423</v>
      </c>
      <c r="F717" s="5">
        <v>44182</v>
      </c>
      <c r="G717" s="4">
        <v>4</v>
      </c>
      <c r="H717" s="11">
        <f>VLOOKUP(B717,[1]!Product_Data[#Data],4,0)</f>
        <v>603</v>
      </c>
      <c r="I717" s="11">
        <f>VLOOKUP(B717,[1]!Product_Data[#Data],3,0)</f>
        <v>416</v>
      </c>
      <c r="J717" s="11">
        <f t="shared" si="69"/>
        <v>1664</v>
      </c>
      <c r="K717" s="11">
        <f t="shared" si="70"/>
        <v>2412</v>
      </c>
      <c r="L717" s="11">
        <f t="shared" si="71"/>
        <v>748</v>
      </c>
      <c r="M717" t="str">
        <f>VLOOKUP(C717,[1]!Location_Data[#Data],2,0)</f>
        <v>Garden Grove</v>
      </c>
      <c r="N717" t="str">
        <f>VLOOKUP(D717,[1]!Salespeople_Data[#Data],2,0)</f>
        <v>Howard Sims</v>
      </c>
      <c r="O717" t="str">
        <f>VLOOKUP(E717,[1]!Customer_Data[#Data],2,0)</f>
        <v>Carlos Scott</v>
      </c>
      <c r="P717" s="15">
        <f t="shared" si="66"/>
        <v>5</v>
      </c>
      <c r="Q717">
        <f t="shared" si="67"/>
        <v>12</v>
      </c>
      <c r="R717">
        <f t="shared" si="68"/>
        <v>2020</v>
      </c>
    </row>
    <row r="718" spans="1:18" x14ac:dyDescent="0.25">
      <c r="A718" s="2" t="s">
        <v>1424</v>
      </c>
      <c r="B718" s="2" t="s">
        <v>256</v>
      </c>
      <c r="C718" s="2" t="s">
        <v>355</v>
      </c>
      <c r="D718" s="2" t="s">
        <v>264</v>
      </c>
      <c r="E718" s="2" t="s">
        <v>1425</v>
      </c>
      <c r="F718" s="3">
        <v>43900</v>
      </c>
      <c r="G718" s="2">
        <v>1</v>
      </c>
      <c r="H718" s="11">
        <f>VLOOKUP(B718,[1]!Product_Data[#Data],4,0)</f>
        <v>596</v>
      </c>
      <c r="I718" s="11">
        <f>VLOOKUP(B718,[1]!Product_Data[#Data],3,0)</f>
        <v>358</v>
      </c>
      <c r="J718" s="11">
        <f t="shared" si="69"/>
        <v>358</v>
      </c>
      <c r="K718" s="11">
        <f t="shared" si="70"/>
        <v>596</v>
      </c>
      <c r="L718" s="11">
        <f t="shared" si="71"/>
        <v>238</v>
      </c>
      <c r="M718" t="str">
        <f>VLOOKUP(C718,[1]!Location_Data[#Data],2,0)</f>
        <v>Burbank</v>
      </c>
      <c r="N718" t="str">
        <f>VLOOKUP(D718,[1]!Salespeople_Data[#Data],2,0)</f>
        <v>Ernest Wheeler</v>
      </c>
      <c r="O718" t="str">
        <f>VLOOKUP(E718,[1]!Customer_Data[#Data],2,0)</f>
        <v>Johnny Andrews</v>
      </c>
      <c r="P718" s="15">
        <f t="shared" si="66"/>
        <v>3</v>
      </c>
      <c r="Q718">
        <f t="shared" si="67"/>
        <v>3</v>
      </c>
      <c r="R718">
        <f t="shared" si="68"/>
        <v>2020</v>
      </c>
    </row>
    <row r="719" spans="1:18" x14ac:dyDescent="0.25">
      <c r="A719" s="4" t="s">
        <v>1426</v>
      </c>
      <c r="B719" s="4" t="s">
        <v>271</v>
      </c>
      <c r="C719" s="4" t="s">
        <v>70</v>
      </c>
      <c r="D719" s="4" t="s">
        <v>170</v>
      </c>
      <c r="E719" s="4" t="s">
        <v>1427</v>
      </c>
      <c r="F719" s="5">
        <v>44044</v>
      </c>
      <c r="G719" s="4">
        <v>1</v>
      </c>
      <c r="H719" s="11">
        <f>VLOOKUP(B719,[1]!Product_Data[#Data],4,0)</f>
        <v>1587</v>
      </c>
      <c r="I719" s="11">
        <f>VLOOKUP(B719,[1]!Product_Data[#Data],3,0)</f>
        <v>1301</v>
      </c>
      <c r="J719" s="11">
        <f t="shared" si="69"/>
        <v>1301</v>
      </c>
      <c r="K719" s="11">
        <f t="shared" si="70"/>
        <v>1587</v>
      </c>
      <c r="L719" s="11">
        <f t="shared" si="71"/>
        <v>286</v>
      </c>
      <c r="M719" t="str">
        <f>VLOOKUP(C719,[1]!Location_Data[#Data],2,0)</f>
        <v>Clovis</v>
      </c>
      <c r="N719" t="str">
        <f>VLOOKUP(D719,[1]!Salespeople_Data[#Data],2,0)</f>
        <v>Sean Miller</v>
      </c>
      <c r="O719" t="str">
        <f>VLOOKUP(E719,[1]!Customer_Data[#Data],2,0)</f>
        <v>Roy Rice</v>
      </c>
      <c r="P719" s="15">
        <f t="shared" si="66"/>
        <v>7</v>
      </c>
      <c r="Q719">
        <f t="shared" si="67"/>
        <v>8</v>
      </c>
      <c r="R719">
        <f t="shared" si="68"/>
        <v>2020</v>
      </c>
    </row>
    <row r="720" spans="1:18" x14ac:dyDescent="0.25">
      <c r="A720" s="2" t="s">
        <v>1428</v>
      </c>
      <c r="B720" s="2" t="s">
        <v>796</v>
      </c>
      <c r="C720" s="2" t="s">
        <v>34</v>
      </c>
      <c r="D720" s="2" t="s">
        <v>264</v>
      </c>
      <c r="E720" s="2" t="s">
        <v>1429</v>
      </c>
      <c r="F720" s="3">
        <v>44190</v>
      </c>
      <c r="G720" s="2">
        <v>3</v>
      </c>
      <c r="H720" s="11">
        <f>VLOOKUP(B720,[1]!Product_Data[#Data],4,0)</f>
        <v>1103</v>
      </c>
      <c r="I720" s="11">
        <f>VLOOKUP(B720,[1]!Product_Data[#Data],3,0)</f>
        <v>838</v>
      </c>
      <c r="J720" s="11">
        <f t="shared" si="69"/>
        <v>2514</v>
      </c>
      <c r="K720" s="11">
        <f t="shared" si="70"/>
        <v>3309</v>
      </c>
      <c r="L720" s="11">
        <f t="shared" si="71"/>
        <v>795</v>
      </c>
      <c r="M720" t="str">
        <f>VLOOKUP(C720,[1]!Location_Data[#Data],2,0)</f>
        <v>Inglewood</v>
      </c>
      <c r="N720" t="str">
        <f>VLOOKUP(D720,[1]!Salespeople_Data[#Data],2,0)</f>
        <v>Ernest Wheeler</v>
      </c>
      <c r="O720" t="str">
        <f>VLOOKUP(E720,[1]!Customer_Data[#Data],2,0)</f>
        <v>Juan Lawrence</v>
      </c>
      <c r="P720" s="15">
        <f t="shared" si="66"/>
        <v>6</v>
      </c>
      <c r="Q720">
        <f t="shared" si="67"/>
        <v>12</v>
      </c>
      <c r="R720">
        <f t="shared" si="68"/>
        <v>2020</v>
      </c>
    </row>
    <row r="721" spans="1:18" x14ac:dyDescent="0.25">
      <c r="A721" s="4" t="s">
        <v>1430</v>
      </c>
      <c r="B721" s="4" t="s">
        <v>164</v>
      </c>
      <c r="C721" s="4" t="s">
        <v>115</v>
      </c>
      <c r="D721" s="4" t="s">
        <v>146</v>
      </c>
      <c r="E721" s="4" t="s">
        <v>1431</v>
      </c>
      <c r="F721" s="5">
        <v>43881</v>
      </c>
      <c r="G721" s="4">
        <v>2</v>
      </c>
      <c r="H721" s="11">
        <f>VLOOKUP(B721,[1]!Product_Data[#Data],4,0)</f>
        <v>637</v>
      </c>
      <c r="I721" s="11">
        <f>VLOOKUP(B721,[1]!Product_Data[#Data],3,0)</f>
        <v>389</v>
      </c>
      <c r="J721" s="11">
        <f t="shared" si="69"/>
        <v>778</v>
      </c>
      <c r="K721" s="11">
        <f t="shared" si="70"/>
        <v>1274</v>
      </c>
      <c r="L721" s="11">
        <f t="shared" si="71"/>
        <v>496</v>
      </c>
      <c r="M721" t="str">
        <f>VLOOKUP(C721,[1]!Location_Data[#Data],2,0)</f>
        <v>Glendale</v>
      </c>
      <c r="N721" t="str">
        <f>VLOOKUP(D721,[1]!Salespeople_Data[#Data],2,0)</f>
        <v>Carl Elliott</v>
      </c>
      <c r="O721" t="str">
        <f>VLOOKUP(E721,[1]!Customer_Data[#Data],2,0)</f>
        <v>Fred Reid</v>
      </c>
      <c r="P721" s="15">
        <f t="shared" si="66"/>
        <v>5</v>
      </c>
      <c r="Q721">
        <f t="shared" si="67"/>
        <v>2</v>
      </c>
      <c r="R721">
        <f t="shared" si="68"/>
        <v>2020</v>
      </c>
    </row>
    <row r="722" spans="1:18" x14ac:dyDescent="0.25">
      <c r="A722" s="2" t="s">
        <v>1432</v>
      </c>
      <c r="B722" s="2" t="s">
        <v>569</v>
      </c>
      <c r="C722" s="2" t="s">
        <v>596</v>
      </c>
      <c r="D722" s="2" t="s">
        <v>308</v>
      </c>
      <c r="E722" s="2" t="s">
        <v>425</v>
      </c>
      <c r="F722" s="3">
        <v>44048</v>
      </c>
      <c r="G722" s="2">
        <v>1</v>
      </c>
      <c r="H722" s="11">
        <f>VLOOKUP(B722,[1]!Product_Data[#Data],4,0)</f>
        <v>1178</v>
      </c>
      <c r="I722" s="11">
        <f>VLOOKUP(B722,[1]!Product_Data[#Data],3,0)</f>
        <v>683</v>
      </c>
      <c r="J722" s="11">
        <f t="shared" si="69"/>
        <v>683</v>
      </c>
      <c r="K722" s="11">
        <f t="shared" si="70"/>
        <v>1178</v>
      </c>
      <c r="L722" s="11">
        <f t="shared" si="71"/>
        <v>495</v>
      </c>
      <c r="M722" t="str">
        <f>VLOOKUP(C722,[1]!Location_Data[#Data],2,0)</f>
        <v>Fremont</v>
      </c>
      <c r="N722" t="str">
        <f>VLOOKUP(D722,[1]!Salespeople_Data[#Data],2,0)</f>
        <v>Fred Robertson</v>
      </c>
      <c r="O722" t="str">
        <f>VLOOKUP(E722,[1]!Customer_Data[#Data],2,0)</f>
        <v>Terry Payne</v>
      </c>
      <c r="P722" s="15">
        <f t="shared" si="66"/>
        <v>4</v>
      </c>
      <c r="Q722">
        <f t="shared" si="67"/>
        <v>8</v>
      </c>
      <c r="R722">
        <f t="shared" si="68"/>
        <v>2020</v>
      </c>
    </row>
    <row r="723" spans="1:18" x14ac:dyDescent="0.25">
      <c r="A723" s="4" t="s">
        <v>1433</v>
      </c>
      <c r="B723" s="4" t="s">
        <v>703</v>
      </c>
      <c r="C723" s="4" t="s">
        <v>527</v>
      </c>
      <c r="D723" s="4" t="s">
        <v>413</v>
      </c>
      <c r="E723" s="4" t="s">
        <v>1434</v>
      </c>
      <c r="F723" s="5">
        <v>44182</v>
      </c>
      <c r="G723" s="4">
        <v>4</v>
      </c>
      <c r="H723" s="11">
        <f>VLOOKUP(B723,[1]!Product_Data[#Data],4,0)</f>
        <v>530</v>
      </c>
      <c r="I723" s="11">
        <f>VLOOKUP(B723,[1]!Product_Data[#Data],3,0)</f>
        <v>435</v>
      </c>
      <c r="J723" s="11">
        <f t="shared" si="69"/>
        <v>1740</v>
      </c>
      <c r="K723" s="11">
        <f t="shared" si="70"/>
        <v>2120</v>
      </c>
      <c r="L723" s="11">
        <f t="shared" si="71"/>
        <v>380</v>
      </c>
      <c r="M723" t="str">
        <f>VLOOKUP(C723,[1]!Location_Data[#Data],2,0)</f>
        <v>Stockton</v>
      </c>
      <c r="N723" t="str">
        <f>VLOOKUP(D723,[1]!Salespeople_Data[#Data],2,0)</f>
        <v>Kenneth Bradley</v>
      </c>
      <c r="O723" t="str">
        <f>VLOOKUP(E723,[1]!Customer_Data[#Data],2,0)</f>
        <v>Raymond Alexander</v>
      </c>
      <c r="P723" s="15">
        <f t="shared" si="66"/>
        <v>5</v>
      </c>
      <c r="Q723">
        <f t="shared" si="67"/>
        <v>12</v>
      </c>
      <c r="R723">
        <f t="shared" si="68"/>
        <v>2020</v>
      </c>
    </row>
    <row r="724" spans="1:18" x14ac:dyDescent="0.25">
      <c r="A724" s="2" t="s">
        <v>1435</v>
      </c>
      <c r="B724" s="2" t="s">
        <v>569</v>
      </c>
      <c r="C724" s="2" t="s">
        <v>52</v>
      </c>
      <c r="D724" s="2" t="s">
        <v>250</v>
      </c>
      <c r="E724" s="2" t="s">
        <v>296</v>
      </c>
      <c r="F724" s="3">
        <v>44117</v>
      </c>
      <c r="G724" s="2">
        <v>1</v>
      </c>
      <c r="H724" s="11">
        <f>VLOOKUP(B724,[1]!Product_Data[#Data],4,0)</f>
        <v>1178</v>
      </c>
      <c r="I724" s="11">
        <f>VLOOKUP(B724,[1]!Product_Data[#Data],3,0)</f>
        <v>683</v>
      </c>
      <c r="J724" s="11">
        <f t="shared" si="69"/>
        <v>683</v>
      </c>
      <c r="K724" s="11">
        <f t="shared" si="70"/>
        <v>1178</v>
      </c>
      <c r="L724" s="11">
        <f t="shared" si="71"/>
        <v>495</v>
      </c>
      <c r="M724" t="str">
        <f>VLOOKUP(C724,[1]!Location_Data[#Data],2,0)</f>
        <v>Pasadena</v>
      </c>
      <c r="N724" t="str">
        <f>VLOOKUP(D724,[1]!Salespeople_Data[#Data],2,0)</f>
        <v>Martin Carr</v>
      </c>
      <c r="O724" t="str">
        <f>VLOOKUP(E724,[1]!Customer_Data[#Data],2,0)</f>
        <v>Raymond Barnes</v>
      </c>
      <c r="P724" s="15">
        <f t="shared" si="66"/>
        <v>3</v>
      </c>
      <c r="Q724">
        <f t="shared" si="67"/>
        <v>10</v>
      </c>
      <c r="R724">
        <f t="shared" si="68"/>
        <v>2020</v>
      </c>
    </row>
    <row r="725" spans="1:18" x14ac:dyDescent="0.25">
      <c r="A725" s="4" t="s">
        <v>1436</v>
      </c>
      <c r="B725" s="4" t="s">
        <v>325</v>
      </c>
      <c r="C725" s="4" t="s">
        <v>105</v>
      </c>
      <c r="D725" s="4" t="s">
        <v>225</v>
      </c>
      <c r="E725" s="4" t="s">
        <v>979</v>
      </c>
      <c r="F725" s="5">
        <v>44160</v>
      </c>
      <c r="G725" s="4">
        <v>1</v>
      </c>
      <c r="H725" s="11">
        <f>VLOOKUP(B725,[1]!Product_Data[#Data],4,0)</f>
        <v>1526</v>
      </c>
      <c r="I725" s="11">
        <f>VLOOKUP(B725,[1]!Product_Data[#Data],3,0)</f>
        <v>1251</v>
      </c>
      <c r="J725" s="11">
        <f t="shared" si="69"/>
        <v>1251</v>
      </c>
      <c r="K725" s="11">
        <f t="shared" si="70"/>
        <v>1526</v>
      </c>
      <c r="L725" s="11">
        <f t="shared" si="71"/>
        <v>275</v>
      </c>
      <c r="M725" t="str">
        <f>VLOOKUP(C725,[1]!Location_Data[#Data],2,0)</f>
        <v>Daly City</v>
      </c>
      <c r="N725" t="str">
        <f>VLOOKUP(D725,[1]!Salespeople_Data[#Data],2,0)</f>
        <v>Andrew Bowman</v>
      </c>
      <c r="O725" t="str">
        <f>VLOOKUP(E725,[1]!Customer_Data[#Data],2,0)</f>
        <v>Joshua Jones</v>
      </c>
      <c r="P725" s="15">
        <f t="shared" si="66"/>
        <v>4</v>
      </c>
      <c r="Q725">
        <f t="shared" si="67"/>
        <v>11</v>
      </c>
      <c r="R725">
        <f t="shared" si="68"/>
        <v>2020</v>
      </c>
    </row>
    <row r="726" spans="1:18" x14ac:dyDescent="0.25">
      <c r="A726" s="2" t="s">
        <v>1437</v>
      </c>
      <c r="B726" s="2" t="s">
        <v>464</v>
      </c>
      <c r="C726" s="2" t="s">
        <v>195</v>
      </c>
      <c r="D726" s="2" t="s">
        <v>53</v>
      </c>
      <c r="E726" s="2" t="s">
        <v>247</v>
      </c>
      <c r="F726" s="3">
        <v>43944</v>
      </c>
      <c r="G726" s="2">
        <v>1</v>
      </c>
      <c r="H726" s="11">
        <f>VLOOKUP(B726,[1]!Product_Data[#Data],4,0)</f>
        <v>1566</v>
      </c>
      <c r="I726" s="11">
        <f>VLOOKUP(B726,[1]!Product_Data[#Data],3,0)</f>
        <v>1190</v>
      </c>
      <c r="J726" s="11">
        <f t="shared" si="69"/>
        <v>1190</v>
      </c>
      <c r="K726" s="11">
        <f t="shared" si="70"/>
        <v>1566</v>
      </c>
      <c r="L726" s="11">
        <f t="shared" si="71"/>
        <v>376</v>
      </c>
      <c r="M726" t="str">
        <f>VLOOKUP(C726,[1]!Location_Data[#Data],2,0)</f>
        <v>Pomona</v>
      </c>
      <c r="N726" t="str">
        <f>VLOOKUP(D726,[1]!Salespeople_Data[#Data],2,0)</f>
        <v>Scott Mason</v>
      </c>
      <c r="O726" t="str">
        <f>VLOOKUP(E726,[1]!Customer_Data[#Data],2,0)</f>
        <v>Jack Reid</v>
      </c>
      <c r="P726" s="15">
        <f t="shared" si="66"/>
        <v>5</v>
      </c>
      <c r="Q726">
        <f t="shared" si="67"/>
        <v>4</v>
      </c>
      <c r="R726">
        <f t="shared" si="68"/>
        <v>2020</v>
      </c>
    </row>
    <row r="727" spans="1:18" x14ac:dyDescent="0.25">
      <c r="A727" s="4" t="s">
        <v>1438</v>
      </c>
      <c r="B727" s="4" t="s">
        <v>367</v>
      </c>
      <c r="C727" s="4" t="s">
        <v>386</v>
      </c>
      <c r="D727" s="4" t="s">
        <v>239</v>
      </c>
      <c r="E727" s="4" t="s">
        <v>205</v>
      </c>
      <c r="F727" s="5">
        <v>44009</v>
      </c>
      <c r="G727" s="4">
        <v>1</v>
      </c>
      <c r="H727" s="11">
        <f>VLOOKUP(B727,[1]!Product_Data[#Data],4,0)</f>
        <v>530</v>
      </c>
      <c r="I727" s="11">
        <f>VLOOKUP(B727,[1]!Product_Data[#Data],3,0)</f>
        <v>424</v>
      </c>
      <c r="J727" s="11">
        <f t="shared" si="69"/>
        <v>424</v>
      </c>
      <c r="K727" s="11">
        <f t="shared" si="70"/>
        <v>530</v>
      </c>
      <c r="L727" s="11">
        <f t="shared" si="71"/>
        <v>106</v>
      </c>
      <c r="M727" t="str">
        <f>VLOOKUP(C727,[1]!Location_Data[#Data],2,0)</f>
        <v>Carlsbad</v>
      </c>
      <c r="N727" t="str">
        <f>VLOOKUP(D727,[1]!Salespeople_Data[#Data],2,0)</f>
        <v>John Reyes</v>
      </c>
      <c r="O727" t="str">
        <f>VLOOKUP(E727,[1]!Customer_Data[#Data],2,0)</f>
        <v>David Ford</v>
      </c>
      <c r="P727" s="15">
        <f t="shared" si="66"/>
        <v>7</v>
      </c>
      <c r="Q727">
        <f t="shared" si="67"/>
        <v>6</v>
      </c>
      <c r="R727">
        <f t="shared" si="68"/>
        <v>2020</v>
      </c>
    </row>
    <row r="728" spans="1:18" x14ac:dyDescent="0.25">
      <c r="A728" s="2" t="s">
        <v>1439</v>
      </c>
      <c r="B728" s="2" t="s">
        <v>125</v>
      </c>
      <c r="C728" s="2" t="s">
        <v>182</v>
      </c>
      <c r="D728" s="2" t="s">
        <v>111</v>
      </c>
      <c r="E728" s="2" t="s">
        <v>520</v>
      </c>
      <c r="F728" s="3">
        <v>44070</v>
      </c>
      <c r="G728" s="2">
        <v>1</v>
      </c>
      <c r="H728" s="11">
        <f>VLOOKUP(B728,[1]!Product_Data[#Data],4,0)</f>
        <v>1826</v>
      </c>
      <c r="I728" s="11">
        <f>VLOOKUP(B728,[1]!Product_Data[#Data],3,0)</f>
        <v>1443</v>
      </c>
      <c r="J728" s="11">
        <f t="shared" si="69"/>
        <v>1443</v>
      </c>
      <c r="K728" s="11">
        <f t="shared" si="70"/>
        <v>1826</v>
      </c>
      <c r="L728" s="11">
        <f t="shared" si="71"/>
        <v>383</v>
      </c>
      <c r="M728" t="str">
        <f>VLOOKUP(C728,[1]!Location_Data[#Data],2,0)</f>
        <v>Vallejo</v>
      </c>
      <c r="N728" t="str">
        <f>VLOOKUP(D728,[1]!Salespeople_Data[#Data],2,0)</f>
        <v>Ryan Welch</v>
      </c>
      <c r="O728" t="str">
        <f>VLOOKUP(E728,[1]!Customer_Data[#Data],2,0)</f>
        <v>Roy West</v>
      </c>
      <c r="P728" s="15">
        <f t="shared" si="66"/>
        <v>5</v>
      </c>
      <c r="Q728">
        <f t="shared" si="67"/>
        <v>8</v>
      </c>
      <c r="R728">
        <f t="shared" si="68"/>
        <v>2020</v>
      </c>
    </row>
    <row r="729" spans="1:18" x14ac:dyDescent="0.25">
      <c r="A729" s="4" t="s">
        <v>1440</v>
      </c>
      <c r="B729" s="4" t="s">
        <v>352</v>
      </c>
      <c r="C729" s="4" t="s">
        <v>331</v>
      </c>
      <c r="D729" s="4" t="s">
        <v>178</v>
      </c>
      <c r="E729" s="4" t="s">
        <v>1441</v>
      </c>
      <c r="F729" s="5">
        <v>44124</v>
      </c>
      <c r="G729" s="4">
        <v>1</v>
      </c>
      <c r="H729" s="11">
        <f>VLOOKUP(B729,[1]!Product_Data[#Data],4,0)</f>
        <v>203</v>
      </c>
      <c r="I729" s="11">
        <f>VLOOKUP(B729,[1]!Product_Data[#Data],3,0)</f>
        <v>154</v>
      </c>
      <c r="J729" s="11">
        <f t="shared" si="69"/>
        <v>154</v>
      </c>
      <c r="K729" s="11">
        <f t="shared" si="70"/>
        <v>203</v>
      </c>
      <c r="L729" s="11">
        <f t="shared" si="71"/>
        <v>49</v>
      </c>
      <c r="M729" t="str">
        <f>VLOOKUP(C729,[1]!Location_Data[#Data],2,0)</f>
        <v>Sunnyvale</v>
      </c>
      <c r="N729" t="str">
        <f>VLOOKUP(D729,[1]!Salespeople_Data[#Data],2,0)</f>
        <v>Joshua Taylor</v>
      </c>
      <c r="O729" t="str">
        <f>VLOOKUP(E729,[1]!Customer_Data[#Data],2,0)</f>
        <v>Sean Knight</v>
      </c>
      <c r="P729" s="15">
        <f t="shared" si="66"/>
        <v>3</v>
      </c>
      <c r="Q729">
        <f t="shared" si="67"/>
        <v>10</v>
      </c>
      <c r="R729">
        <f t="shared" si="68"/>
        <v>2020</v>
      </c>
    </row>
    <row r="730" spans="1:18" x14ac:dyDescent="0.25">
      <c r="A730" s="2" t="s">
        <v>1442</v>
      </c>
      <c r="B730" s="2" t="s">
        <v>395</v>
      </c>
      <c r="C730" s="2" t="s">
        <v>90</v>
      </c>
      <c r="D730" s="2" t="s">
        <v>87</v>
      </c>
      <c r="E730" s="2" t="s">
        <v>1189</v>
      </c>
      <c r="F730" s="3">
        <v>43832</v>
      </c>
      <c r="G730" s="2">
        <v>2</v>
      </c>
      <c r="H730" s="11">
        <f>VLOOKUP(B730,[1]!Product_Data[#Data],4,0)</f>
        <v>2257</v>
      </c>
      <c r="I730" s="11">
        <f>VLOOKUP(B730,[1]!Product_Data[#Data],3,0)</f>
        <v>1535</v>
      </c>
      <c r="J730" s="11">
        <f t="shared" si="69"/>
        <v>3070</v>
      </c>
      <c r="K730" s="11">
        <f t="shared" si="70"/>
        <v>4514</v>
      </c>
      <c r="L730" s="11">
        <f t="shared" si="71"/>
        <v>1444</v>
      </c>
      <c r="M730" t="str">
        <f>VLOOKUP(C730,[1]!Location_Data[#Data],2,0)</f>
        <v>Irvine</v>
      </c>
      <c r="N730" t="str">
        <f>VLOOKUP(D730,[1]!Salespeople_Data[#Data],2,0)</f>
        <v>Martin Perry</v>
      </c>
      <c r="O730" t="str">
        <f>VLOOKUP(E730,[1]!Customer_Data[#Data],2,0)</f>
        <v>Billy Nelson</v>
      </c>
      <c r="P730" s="15">
        <f t="shared" si="66"/>
        <v>5</v>
      </c>
      <c r="Q730">
        <f t="shared" si="67"/>
        <v>1</v>
      </c>
      <c r="R730">
        <f t="shared" si="68"/>
        <v>2020</v>
      </c>
    </row>
    <row r="731" spans="1:18" x14ac:dyDescent="0.25">
      <c r="A731" s="4" t="s">
        <v>1443</v>
      </c>
      <c r="B731" s="4" t="s">
        <v>605</v>
      </c>
      <c r="C731" s="4" t="s">
        <v>302</v>
      </c>
      <c r="D731" s="4" t="s">
        <v>58</v>
      </c>
      <c r="E731" s="4" t="s">
        <v>1444</v>
      </c>
      <c r="F731" s="5">
        <v>44124</v>
      </c>
      <c r="G731" s="4">
        <v>1</v>
      </c>
      <c r="H731" s="11">
        <f>VLOOKUP(B731,[1]!Product_Data[#Data],4,0)</f>
        <v>913</v>
      </c>
      <c r="I731" s="11">
        <f>VLOOKUP(B731,[1]!Product_Data[#Data],3,0)</f>
        <v>584</v>
      </c>
      <c r="J731" s="11">
        <f t="shared" si="69"/>
        <v>584</v>
      </c>
      <c r="K731" s="11">
        <f t="shared" si="70"/>
        <v>913</v>
      </c>
      <c r="L731" s="11">
        <f t="shared" si="71"/>
        <v>329</v>
      </c>
      <c r="M731" t="str">
        <f>VLOOKUP(C731,[1]!Location_Data[#Data],2,0)</f>
        <v>Santa Rosa</v>
      </c>
      <c r="N731" t="str">
        <f>VLOOKUP(D731,[1]!Salespeople_Data[#Data],2,0)</f>
        <v>Christopher Tucker</v>
      </c>
      <c r="O731" t="str">
        <f>VLOOKUP(E731,[1]!Customer_Data[#Data],2,0)</f>
        <v>Steve Bennett</v>
      </c>
      <c r="P731" s="15">
        <f t="shared" si="66"/>
        <v>3</v>
      </c>
      <c r="Q731">
        <f t="shared" si="67"/>
        <v>10</v>
      </c>
      <c r="R731">
        <f t="shared" si="68"/>
        <v>2020</v>
      </c>
    </row>
    <row r="732" spans="1:18" x14ac:dyDescent="0.25">
      <c r="A732" s="2" t="s">
        <v>1445</v>
      </c>
      <c r="B732" s="2" t="s">
        <v>461</v>
      </c>
      <c r="C732" s="2" t="s">
        <v>14</v>
      </c>
      <c r="D732" s="2" t="s">
        <v>216</v>
      </c>
      <c r="E732" s="2" t="s">
        <v>429</v>
      </c>
      <c r="F732" s="3">
        <v>44017</v>
      </c>
      <c r="G732" s="2">
        <v>1</v>
      </c>
      <c r="H732" s="11">
        <f>VLOOKUP(B732,[1]!Product_Data[#Data],4,0)</f>
        <v>35</v>
      </c>
      <c r="I732" s="11">
        <f>VLOOKUP(B732,[1]!Product_Data[#Data],3,0)</f>
        <v>22</v>
      </c>
      <c r="J732" s="11">
        <f t="shared" si="69"/>
        <v>22</v>
      </c>
      <c r="K732" s="11">
        <f t="shared" si="70"/>
        <v>35</v>
      </c>
      <c r="L732" s="11">
        <f t="shared" si="71"/>
        <v>13</v>
      </c>
      <c r="M732" t="str">
        <f>VLOOKUP(C732,[1]!Location_Data[#Data],2,0)</f>
        <v>Santa Clarita</v>
      </c>
      <c r="N732" t="str">
        <f>VLOOKUP(D732,[1]!Salespeople_Data[#Data],2,0)</f>
        <v>Ernest Wagner</v>
      </c>
      <c r="O732" t="str">
        <f>VLOOKUP(E732,[1]!Customer_Data[#Data],2,0)</f>
        <v>Jose Williams</v>
      </c>
      <c r="P732" s="15">
        <f t="shared" si="66"/>
        <v>1</v>
      </c>
      <c r="Q732">
        <f t="shared" si="67"/>
        <v>7</v>
      </c>
      <c r="R732">
        <f t="shared" si="68"/>
        <v>2020</v>
      </c>
    </row>
    <row r="733" spans="1:18" x14ac:dyDescent="0.25">
      <c r="A733" s="4" t="s">
        <v>1446</v>
      </c>
      <c r="B733" s="4" t="s">
        <v>289</v>
      </c>
      <c r="C733" s="4" t="s">
        <v>24</v>
      </c>
      <c r="D733" s="4" t="s">
        <v>116</v>
      </c>
      <c r="E733" s="4" t="s">
        <v>1447</v>
      </c>
      <c r="F733" s="5">
        <v>44148</v>
      </c>
      <c r="G733" s="4">
        <v>2</v>
      </c>
      <c r="H733" s="11">
        <f>VLOOKUP(B733,[1]!Product_Data[#Data],4,0)</f>
        <v>368</v>
      </c>
      <c r="I733" s="11">
        <f>VLOOKUP(B733,[1]!Product_Data[#Data],3,0)</f>
        <v>294</v>
      </c>
      <c r="J733" s="11">
        <f t="shared" si="69"/>
        <v>588</v>
      </c>
      <c r="K733" s="11">
        <f t="shared" si="70"/>
        <v>736</v>
      </c>
      <c r="L733" s="11">
        <f t="shared" si="71"/>
        <v>148</v>
      </c>
      <c r="M733" t="str">
        <f>VLOOKUP(C733,[1]!Location_Data[#Data],2,0)</f>
        <v>Lancaster</v>
      </c>
      <c r="N733" t="str">
        <f>VLOOKUP(D733,[1]!Salespeople_Data[#Data],2,0)</f>
        <v>Roger Ramos</v>
      </c>
      <c r="O733" t="str">
        <f>VLOOKUP(E733,[1]!Customer_Data[#Data],2,0)</f>
        <v>Peter Wells</v>
      </c>
      <c r="P733" s="15">
        <f t="shared" si="66"/>
        <v>6</v>
      </c>
      <c r="Q733">
        <f t="shared" si="67"/>
        <v>11</v>
      </c>
      <c r="R733">
        <f t="shared" si="68"/>
        <v>2020</v>
      </c>
    </row>
    <row r="734" spans="1:18" x14ac:dyDescent="0.25">
      <c r="A734" s="2" t="s">
        <v>1448</v>
      </c>
      <c r="B734" s="2" t="s">
        <v>275</v>
      </c>
      <c r="C734" s="2" t="s">
        <v>731</v>
      </c>
      <c r="D734" s="2" t="s">
        <v>170</v>
      </c>
      <c r="E734" s="2" t="s">
        <v>441</v>
      </c>
      <c r="F734" s="3">
        <v>43833</v>
      </c>
      <c r="G734" s="2">
        <v>2</v>
      </c>
      <c r="H734" s="11">
        <f>VLOOKUP(B734,[1]!Product_Data[#Data],4,0)</f>
        <v>2353</v>
      </c>
      <c r="I734" s="11">
        <f>VLOOKUP(B734,[1]!Product_Data[#Data],3,0)</f>
        <v>1788</v>
      </c>
      <c r="J734" s="11">
        <f t="shared" si="69"/>
        <v>3576</v>
      </c>
      <c r="K734" s="11">
        <f t="shared" si="70"/>
        <v>4706</v>
      </c>
      <c r="L734" s="11">
        <f t="shared" si="71"/>
        <v>1130</v>
      </c>
      <c r="M734" t="str">
        <f>VLOOKUP(C734,[1]!Location_Data[#Data],2,0)</f>
        <v>Costa Mesa</v>
      </c>
      <c r="N734" t="str">
        <f>VLOOKUP(D734,[1]!Salespeople_Data[#Data],2,0)</f>
        <v>Sean Miller</v>
      </c>
      <c r="O734" t="str">
        <f>VLOOKUP(E734,[1]!Customer_Data[#Data],2,0)</f>
        <v>Michael Lane</v>
      </c>
      <c r="P734" s="15">
        <f t="shared" si="66"/>
        <v>6</v>
      </c>
      <c r="Q734">
        <f t="shared" si="67"/>
        <v>1</v>
      </c>
      <c r="R734">
        <f t="shared" si="68"/>
        <v>2020</v>
      </c>
    </row>
    <row r="735" spans="1:18" x14ac:dyDescent="0.25">
      <c r="A735" s="4" t="s">
        <v>1449</v>
      </c>
      <c r="B735" s="4" t="s">
        <v>33</v>
      </c>
      <c r="C735" s="4" t="s">
        <v>249</v>
      </c>
      <c r="D735" s="4" t="s">
        <v>53</v>
      </c>
      <c r="E735" s="4" t="s">
        <v>622</v>
      </c>
      <c r="F735" s="5">
        <v>43957</v>
      </c>
      <c r="G735" s="4">
        <v>1</v>
      </c>
      <c r="H735" s="11">
        <f>VLOOKUP(B735,[1]!Product_Data[#Data],4,0)</f>
        <v>1582</v>
      </c>
      <c r="I735" s="11">
        <f>VLOOKUP(B735,[1]!Product_Data[#Data],3,0)</f>
        <v>1234</v>
      </c>
      <c r="J735" s="11">
        <f t="shared" si="69"/>
        <v>1234</v>
      </c>
      <c r="K735" s="11">
        <f t="shared" si="70"/>
        <v>1582</v>
      </c>
      <c r="L735" s="11">
        <f t="shared" si="71"/>
        <v>348</v>
      </c>
      <c r="M735" t="str">
        <f>VLOOKUP(C735,[1]!Location_Data[#Data],2,0)</f>
        <v>Roseville</v>
      </c>
      <c r="N735" t="str">
        <f>VLOOKUP(D735,[1]!Salespeople_Data[#Data],2,0)</f>
        <v>Scott Mason</v>
      </c>
      <c r="O735" t="str">
        <f>VLOOKUP(E735,[1]!Customer_Data[#Data],2,0)</f>
        <v>Patrick Williamson</v>
      </c>
      <c r="P735" s="15">
        <f t="shared" si="66"/>
        <v>4</v>
      </c>
      <c r="Q735">
        <f t="shared" si="67"/>
        <v>5</v>
      </c>
      <c r="R735">
        <f t="shared" si="68"/>
        <v>2020</v>
      </c>
    </row>
    <row r="736" spans="1:18" x14ac:dyDescent="0.25">
      <c r="A736" s="2" t="s">
        <v>1450</v>
      </c>
      <c r="B736" s="2" t="s">
        <v>232</v>
      </c>
      <c r="C736" s="2" t="s">
        <v>95</v>
      </c>
      <c r="D736" s="2" t="s">
        <v>141</v>
      </c>
      <c r="E736" s="2" t="s">
        <v>774</v>
      </c>
      <c r="F736" s="3">
        <v>44140</v>
      </c>
      <c r="G736" s="2">
        <v>3</v>
      </c>
      <c r="H736" s="11">
        <f>VLOOKUP(B736,[1]!Product_Data[#Data],4,0)</f>
        <v>1119</v>
      </c>
      <c r="I736" s="11">
        <f>VLOOKUP(B736,[1]!Product_Data[#Data],3,0)</f>
        <v>683</v>
      </c>
      <c r="J736" s="11">
        <f t="shared" si="69"/>
        <v>2049</v>
      </c>
      <c r="K736" s="11">
        <f t="shared" si="70"/>
        <v>3357</v>
      </c>
      <c r="L736" s="11">
        <f t="shared" si="71"/>
        <v>1308</v>
      </c>
      <c r="M736" t="str">
        <f>VLOOKUP(C736,[1]!Location_Data[#Data],2,0)</f>
        <v>Fullerton</v>
      </c>
      <c r="N736" t="str">
        <f>VLOOKUP(D736,[1]!Salespeople_Data[#Data],2,0)</f>
        <v>Arthur Mccoy</v>
      </c>
      <c r="O736" t="str">
        <f>VLOOKUP(E736,[1]!Customer_Data[#Data],2,0)</f>
        <v>Douglas Kennedy</v>
      </c>
      <c r="P736" s="15">
        <f t="shared" si="66"/>
        <v>5</v>
      </c>
      <c r="Q736">
        <f t="shared" si="67"/>
        <v>11</v>
      </c>
      <c r="R736">
        <f t="shared" si="68"/>
        <v>2020</v>
      </c>
    </row>
    <row r="737" spans="1:18" x14ac:dyDescent="0.25">
      <c r="A737" s="4" t="s">
        <v>1451</v>
      </c>
      <c r="B737" s="4" t="s">
        <v>83</v>
      </c>
      <c r="C737" s="4" t="s">
        <v>276</v>
      </c>
      <c r="D737" s="4" t="s">
        <v>356</v>
      </c>
      <c r="E737" s="4" t="s">
        <v>1122</v>
      </c>
      <c r="F737" s="5">
        <v>44152</v>
      </c>
      <c r="G737" s="4">
        <v>1</v>
      </c>
      <c r="H737" s="11">
        <f>VLOOKUP(B737,[1]!Product_Data[#Data],4,0)</f>
        <v>1972</v>
      </c>
      <c r="I737" s="11">
        <f>VLOOKUP(B737,[1]!Product_Data[#Data],3,0)</f>
        <v>1321</v>
      </c>
      <c r="J737" s="11">
        <f t="shared" si="69"/>
        <v>1321</v>
      </c>
      <c r="K737" s="11">
        <f t="shared" si="70"/>
        <v>1972</v>
      </c>
      <c r="L737" s="11">
        <f t="shared" si="71"/>
        <v>651</v>
      </c>
      <c r="M737" t="str">
        <f>VLOOKUP(C737,[1]!Location_Data[#Data],2,0)</f>
        <v>Orange</v>
      </c>
      <c r="N737" t="str">
        <f>VLOOKUP(D737,[1]!Salespeople_Data[#Data],2,0)</f>
        <v>Jimmy Young</v>
      </c>
      <c r="O737" t="str">
        <f>VLOOKUP(E737,[1]!Customer_Data[#Data],2,0)</f>
        <v>Douglas Robinson</v>
      </c>
      <c r="P737" s="15">
        <f t="shared" si="66"/>
        <v>3</v>
      </c>
      <c r="Q737">
        <f t="shared" si="67"/>
        <v>11</v>
      </c>
      <c r="R737">
        <f t="shared" si="68"/>
        <v>2020</v>
      </c>
    </row>
    <row r="738" spans="1:18" x14ac:dyDescent="0.25">
      <c r="A738" s="2" t="s">
        <v>1452</v>
      </c>
      <c r="B738" s="2" t="s">
        <v>305</v>
      </c>
      <c r="C738" s="2" t="s">
        <v>120</v>
      </c>
      <c r="D738" s="2" t="s">
        <v>20</v>
      </c>
      <c r="E738" s="2" t="s">
        <v>1453</v>
      </c>
      <c r="F738" s="3">
        <v>44101</v>
      </c>
      <c r="G738" s="2">
        <v>2</v>
      </c>
      <c r="H738" s="11">
        <f>VLOOKUP(B738,[1]!Product_Data[#Data],4,0)</f>
        <v>504</v>
      </c>
      <c r="I738" s="11">
        <f>VLOOKUP(B738,[1]!Product_Data[#Data],3,0)</f>
        <v>408</v>
      </c>
      <c r="J738" s="11">
        <f t="shared" si="69"/>
        <v>816</v>
      </c>
      <c r="K738" s="11">
        <f t="shared" si="70"/>
        <v>1008</v>
      </c>
      <c r="L738" s="11">
        <f t="shared" si="71"/>
        <v>192</v>
      </c>
      <c r="M738" t="str">
        <f>VLOOKUP(C738,[1]!Location_Data[#Data],2,0)</f>
        <v>Elk Grove</v>
      </c>
      <c r="N738" t="str">
        <f>VLOOKUP(D738,[1]!Salespeople_Data[#Data],2,0)</f>
        <v>Joshua Cook</v>
      </c>
      <c r="O738" t="str">
        <f>VLOOKUP(E738,[1]!Customer_Data[#Data],2,0)</f>
        <v>Henry Stanley</v>
      </c>
      <c r="P738" s="15">
        <f t="shared" si="66"/>
        <v>1</v>
      </c>
      <c r="Q738">
        <f t="shared" si="67"/>
        <v>9</v>
      </c>
      <c r="R738">
        <f t="shared" si="68"/>
        <v>2020</v>
      </c>
    </row>
    <row r="739" spans="1:18" x14ac:dyDescent="0.25">
      <c r="A739" s="4" t="s">
        <v>1454</v>
      </c>
      <c r="B739" s="4" t="s">
        <v>818</v>
      </c>
      <c r="C739" s="4" t="s">
        <v>34</v>
      </c>
      <c r="D739" s="4" t="s">
        <v>20</v>
      </c>
      <c r="E739" s="4" t="s">
        <v>681</v>
      </c>
      <c r="F739" s="5">
        <v>43837</v>
      </c>
      <c r="G739" s="4">
        <v>4</v>
      </c>
      <c r="H739" s="11">
        <f>VLOOKUP(B739,[1]!Product_Data[#Data],4,0)</f>
        <v>1638</v>
      </c>
      <c r="I739" s="11">
        <f>VLOOKUP(B739,[1]!Product_Data[#Data],3,0)</f>
        <v>1261</v>
      </c>
      <c r="J739" s="11">
        <f t="shared" si="69"/>
        <v>5044</v>
      </c>
      <c r="K739" s="11">
        <f t="shared" si="70"/>
        <v>6552</v>
      </c>
      <c r="L739" s="11">
        <f t="shared" si="71"/>
        <v>1508</v>
      </c>
      <c r="M739" t="str">
        <f>VLOOKUP(C739,[1]!Location_Data[#Data],2,0)</f>
        <v>Inglewood</v>
      </c>
      <c r="N739" t="str">
        <f>VLOOKUP(D739,[1]!Salespeople_Data[#Data],2,0)</f>
        <v>Joshua Cook</v>
      </c>
      <c r="O739" t="str">
        <f>VLOOKUP(E739,[1]!Customer_Data[#Data],2,0)</f>
        <v>Benjamin Jacobs</v>
      </c>
      <c r="P739" s="15">
        <f t="shared" si="66"/>
        <v>3</v>
      </c>
      <c r="Q739">
        <f t="shared" si="67"/>
        <v>1</v>
      </c>
      <c r="R739">
        <f t="shared" si="68"/>
        <v>2020</v>
      </c>
    </row>
    <row r="740" spans="1:18" x14ac:dyDescent="0.25">
      <c r="A740" s="2" t="s">
        <v>1455</v>
      </c>
      <c r="B740" s="2" t="s">
        <v>114</v>
      </c>
      <c r="C740" s="2" t="s">
        <v>224</v>
      </c>
      <c r="D740" s="2" t="s">
        <v>87</v>
      </c>
      <c r="E740" s="2" t="s">
        <v>1456</v>
      </c>
      <c r="F740" s="3">
        <v>44150</v>
      </c>
      <c r="G740" s="2">
        <v>3</v>
      </c>
      <c r="H740" s="11">
        <f>VLOOKUP(B740,[1]!Product_Data[#Data],4,0)</f>
        <v>545</v>
      </c>
      <c r="I740" s="11">
        <f>VLOOKUP(B740,[1]!Product_Data[#Data],3,0)</f>
        <v>425</v>
      </c>
      <c r="J740" s="11">
        <f t="shared" si="69"/>
        <v>1275</v>
      </c>
      <c r="K740" s="11">
        <f t="shared" si="70"/>
        <v>1635</v>
      </c>
      <c r="L740" s="11">
        <f t="shared" si="71"/>
        <v>360</v>
      </c>
      <c r="M740" t="str">
        <f>VLOOKUP(C740,[1]!Location_Data[#Data],2,0)</f>
        <v>Huntington Beach</v>
      </c>
      <c r="N740" t="str">
        <f>VLOOKUP(D740,[1]!Salespeople_Data[#Data],2,0)</f>
        <v>Martin Perry</v>
      </c>
      <c r="O740" t="str">
        <f>VLOOKUP(E740,[1]!Customer_Data[#Data],2,0)</f>
        <v>Jerry Harvey</v>
      </c>
      <c r="P740" s="15">
        <f t="shared" si="66"/>
        <v>1</v>
      </c>
      <c r="Q740">
        <f t="shared" si="67"/>
        <v>11</v>
      </c>
      <c r="R740">
        <f t="shared" si="68"/>
        <v>2020</v>
      </c>
    </row>
    <row r="741" spans="1:18" x14ac:dyDescent="0.25">
      <c r="A741" s="4" t="s">
        <v>1457</v>
      </c>
      <c r="B741" s="4" t="s">
        <v>43</v>
      </c>
      <c r="C741" s="4" t="s">
        <v>95</v>
      </c>
      <c r="D741" s="4" t="s">
        <v>447</v>
      </c>
      <c r="E741" s="4" t="s">
        <v>1458</v>
      </c>
      <c r="F741" s="5">
        <v>43966</v>
      </c>
      <c r="G741" s="4">
        <v>3</v>
      </c>
      <c r="H741" s="11">
        <f>VLOOKUP(B741,[1]!Product_Data[#Data],4,0)</f>
        <v>356</v>
      </c>
      <c r="I741" s="11">
        <f>VLOOKUP(B741,[1]!Product_Data[#Data],3,0)</f>
        <v>292</v>
      </c>
      <c r="J741" s="11">
        <f t="shared" si="69"/>
        <v>876</v>
      </c>
      <c r="K741" s="11">
        <f t="shared" si="70"/>
        <v>1068</v>
      </c>
      <c r="L741" s="11">
        <f t="shared" si="71"/>
        <v>192</v>
      </c>
      <c r="M741" t="str">
        <f>VLOOKUP(C741,[1]!Location_Data[#Data],2,0)</f>
        <v>Fullerton</v>
      </c>
      <c r="N741" t="str">
        <f>VLOOKUP(D741,[1]!Salespeople_Data[#Data],2,0)</f>
        <v>Howard Sims</v>
      </c>
      <c r="O741" t="str">
        <f>VLOOKUP(E741,[1]!Customer_Data[#Data],2,0)</f>
        <v>Steve Miller</v>
      </c>
      <c r="P741" s="15">
        <f t="shared" si="66"/>
        <v>6</v>
      </c>
      <c r="Q741">
        <f t="shared" si="67"/>
        <v>5</v>
      </c>
      <c r="R741">
        <f t="shared" si="68"/>
        <v>2020</v>
      </c>
    </row>
    <row r="742" spans="1:18" x14ac:dyDescent="0.25">
      <c r="A742" s="2" t="s">
        <v>1459</v>
      </c>
      <c r="B742" s="2" t="s">
        <v>560</v>
      </c>
      <c r="C742" s="2" t="s">
        <v>458</v>
      </c>
      <c r="D742" s="2" t="s">
        <v>413</v>
      </c>
      <c r="E742" s="2" t="s">
        <v>1088</v>
      </c>
      <c r="F742" s="3">
        <v>44133</v>
      </c>
      <c r="G742" s="2">
        <v>4</v>
      </c>
      <c r="H742" s="11">
        <f>VLOOKUP(B742,[1]!Product_Data[#Data],4,0)</f>
        <v>1809</v>
      </c>
      <c r="I742" s="11">
        <f>VLOOKUP(B742,[1]!Product_Data[#Data],3,0)</f>
        <v>1067</v>
      </c>
      <c r="J742" s="11">
        <f t="shared" si="69"/>
        <v>4268</v>
      </c>
      <c r="K742" s="11">
        <f t="shared" si="70"/>
        <v>7236</v>
      </c>
      <c r="L742" s="11">
        <f t="shared" si="71"/>
        <v>2968</v>
      </c>
      <c r="M742" t="str">
        <f>VLOOKUP(C742,[1]!Location_Data[#Data],2,0)</f>
        <v>Fontana</v>
      </c>
      <c r="N742" t="str">
        <f>VLOOKUP(D742,[1]!Salespeople_Data[#Data],2,0)</f>
        <v>Kenneth Bradley</v>
      </c>
      <c r="O742" t="str">
        <f>VLOOKUP(E742,[1]!Customer_Data[#Data],2,0)</f>
        <v>Anthony Parker</v>
      </c>
      <c r="P742" s="15">
        <f t="shared" si="66"/>
        <v>5</v>
      </c>
      <c r="Q742">
        <f t="shared" si="67"/>
        <v>10</v>
      </c>
      <c r="R742">
        <f t="shared" si="68"/>
        <v>2020</v>
      </c>
    </row>
    <row r="743" spans="1:18" x14ac:dyDescent="0.25">
      <c r="A743" s="4" t="s">
        <v>1460</v>
      </c>
      <c r="B743" s="4" t="s">
        <v>348</v>
      </c>
      <c r="C743" s="4" t="s">
        <v>469</v>
      </c>
      <c r="D743" s="4" t="s">
        <v>75</v>
      </c>
      <c r="E743" s="4" t="s">
        <v>1461</v>
      </c>
      <c r="F743" s="5">
        <v>44145</v>
      </c>
      <c r="G743" s="4">
        <v>2</v>
      </c>
      <c r="H743" s="11">
        <f>VLOOKUP(B743,[1]!Product_Data[#Data],4,0)</f>
        <v>603</v>
      </c>
      <c r="I743" s="11">
        <f>VLOOKUP(B743,[1]!Product_Data[#Data],3,0)</f>
        <v>416</v>
      </c>
      <c r="J743" s="11">
        <f t="shared" si="69"/>
        <v>832</v>
      </c>
      <c r="K743" s="11">
        <f t="shared" si="70"/>
        <v>1206</v>
      </c>
      <c r="L743" s="11">
        <f t="shared" si="71"/>
        <v>374</v>
      </c>
      <c r="M743" t="str">
        <f>VLOOKUP(C743,[1]!Location_Data[#Data],2,0)</f>
        <v>Escondido</v>
      </c>
      <c r="N743" t="str">
        <f>VLOOKUP(D743,[1]!Salespeople_Data[#Data],2,0)</f>
        <v>Roger Robertson</v>
      </c>
      <c r="O743" t="str">
        <f>VLOOKUP(E743,[1]!Customer_Data[#Data],2,0)</f>
        <v>Raymond Young</v>
      </c>
      <c r="P743" s="15">
        <f t="shared" si="66"/>
        <v>3</v>
      </c>
      <c r="Q743">
        <f t="shared" si="67"/>
        <v>11</v>
      </c>
      <c r="R743">
        <f t="shared" si="68"/>
        <v>2020</v>
      </c>
    </row>
    <row r="744" spans="1:18" x14ac:dyDescent="0.25">
      <c r="A744" s="2" t="s">
        <v>1462</v>
      </c>
      <c r="B744" s="2" t="s">
        <v>223</v>
      </c>
      <c r="C744" s="2" t="s">
        <v>249</v>
      </c>
      <c r="D744" s="2" t="s">
        <v>170</v>
      </c>
      <c r="E744" s="2" t="s">
        <v>417</v>
      </c>
      <c r="F744" s="3">
        <v>43924</v>
      </c>
      <c r="G744" s="2">
        <v>1</v>
      </c>
      <c r="H744" s="11">
        <f>VLOOKUP(B744,[1]!Product_Data[#Data],4,0)</f>
        <v>799</v>
      </c>
      <c r="I744" s="11">
        <f>VLOOKUP(B744,[1]!Product_Data[#Data],3,0)</f>
        <v>455</v>
      </c>
      <c r="J744" s="11">
        <f t="shared" si="69"/>
        <v>455</v>
      </c>
      <c r="K744" s="11">
        <f t="shared" si="70"/>
        <v>799</v>
      </c>
      <c r="L744" s="11">
        <f t="shared" si="71"/>
        <v>344</v>
      </c>
      <c r="M744" t="str">
        <f>VLOOKUP(C744,[1]!Location_Data[#Data],2,0)</f>
        <v>Roseville</v>
      </c>
      <c r="N744" t="str">
        <f>VLOOKUP(D744,[1]!Salespeople_Data[#Data],2,0)</f>
        <v>Sean Miller</v>
      </c>
      <c r="O744" t="str">
        <f>VLOOKUP(E744,[1]!Customer_Data[#Data],2,0)</f>
        <v>Brian Kim</v>
      </c>
      <c r="P744" s="15">
        <f t="shared" si="66"/>
        <v>6</v>
      </c>
      <c r="Q744">
        <f t="shared" si="67"/>
        <v>4</v>
      </c>
      <c r="R744">
        <f t="shared" si="68"/>
        <v>2020</v>
      </c>
    </row>
    <row r="745" spans="1:18" x14ac:dyDescent="0.25">
      <c r="A745" s="4" t="s">
        <v>1463</v>
      </c>
      <c r="B745" s="4" t="s">
        <v>305</v>
      </c>
      <c r="C745" s="4" t="s">
        <v>467</v>
      </c>
      <c r="D745" s="4" t="s">
        <v>165</v>
      </c>
      <c r="E745" s="4" t="s">
        <v>179</v>
      </c>
      <c r="F745" s="5">
        <v>44103</v>
      </c>
      <c r="G745" s="4">
        <v>2</v>
      </c>
      <c r="H745" s="11">
        <f>VLOOKUP(B745,[1]!Product_Data[#Data],4,0)</f>
        <v>504</v>
      </c>
      <c r="I745" s="11">
        <f>VLOOKUP(B745,[1]!Product_Data[#Data],3,0)</f>
        <v>408</v>
      </c>
      <c r="J745" s="11">
        <f t="shared" si="69"/>
        <v>816</v>
      </c>
      <c r="K745" s="11">
        <f t="shared" si="70"/>
        <v>1008</v>
      </c>
      <c r="L745" s="11">
        <f t="shared" si="71"/>
        <v>192</v>
      </c>
      <c r="M745" t="str">
        <f>VLOOKUP(C745,[1]!Location_Data[#Data],2,0)</f>
        <v>Garden Grove</v>
      </c>
      <c r="N745" t="str">
        <f>VLOOKUP(D745,[1]!Salespeople_Data[#Data],2,0)</f>
        <v>Joe Sims</v>
      </c>
      <c r="O745" t="str">
        <f>VLOOKUP(E745,[1]!Customer_Data[#Data],2,0)</f>
        <v>Alan Miller</v>
      </c>
      <c r="P745" s="15">
        <f t="shared" si="66"/>
        <v>3</v>
      </c>
      <c r="Q745">
        <f t="shared" si="67"/>
        <v>9</v>
      </c>
      <c r="R745">
        <f t="shared" si="68"/>
        <v>2020</v>
      </c>
    </row>
    <row r="746" spans="1:18" x14ac:dyDescent="0.25">
      <c r="A746" s="2" t="s">
        <v>1464</v>
      </c>
      <c r="B746" s="2" t="s">
        <v>144</v>
      </c>
      <c r="C746" s="2" t="s">
        <v>14</v>
      </c>
      <c r="D746" s="2" t="s">
        <v>25</v>
      </c>
      <c r="E746" s="2" t="s">
        <v>910</v>
      </c>
      <c r="F746" s="3">
        <v>43876</v>
      </c>
      <c r="G746" s="2">
        <v>1</v>
      </c>
      <c r="H746" s="11">
        <f>VLOOKUP(B746,[1]!Product_Data[#Data],4,0)</f>
        <v>2410</v>
      </c>
      <c r="I746" s="11">
        <f>VLOOKUP(B746,[1]!Product_Data[#Data],3,0)</f>
        <v>1518</v>
      </c>
      <c r="J746" s="11">
        <f t="shared" si="69"/>
        <v>1518</v>
      </c>
      <c r="K746" s="11">
        <f t="shared" si="70"/>
        <v>2410</v>
      </c>
      <c r="L746" s="11">
        <f t="shared" si="71"/>
        <v>892</v>
      </c>
      <c r="M746" t="str">
        <f>VLOOKUP(C746,[1]!Location_Data[#Data],2,0)</f>
        <v>Santa Clarita</v>
      </c>
      <c r="N746" t="str">
        <f>VLOOKUP(D746,[1]!Salespeople_Data[#Data],2,0)</f>
        <v>Brian Davis</v>
      </c>
      <c r="O746" t="str">
        <f>VLOOKUP(E746,[1]!Customer_Data[#Data],2,0)</f>
        <v>Ralph Willis</v>
      </c>
      <c r="P746" s="15">
        <f t="shared" si="66"/>
        <v>7</v>
      </c>
      <c r="Q746">
        <f t="shared" si="67"/>
        <v>2</v>
      </c>
      <c r="R746">
        <f t="shared" si="68"/>
        <v>2020</v>
      </c>
    </row>
    <row r="747" spans="1:18" x14ac:dyDescent="0.25">
      <c r="A747" s="4" t="s">
        <v>1465</v>
      </c>
      <c r="B747" s="4" t="s">
        <v>181</v>
      </c>
      <c r="C747" s="4" t="s">
        <v>44</v>
      </c>
      <c r="D747" s="4" t="s">
        <v>136</v>
      </c>
      <c r="E747" s="4" t="s">
        <v>1053</v>
      </c>
      <c r="F747" s="5">
        <v>44051</v>
      </c>
      <c r="G747" s="4">
        <v>3</v>
      </c>
      <c r="H747" s="11">
        <f>VLOOKUP(B747,[1]!Product_Data[#Data],4,0)</f>
        <v>1500</v>
      </c>
      <c r="I747" s="11">
        <f>VLOOKUP(B747,[1]!Product_Data[#Data],3,0)</f>
        <v>900</v>
      </c>
      <c r="J747" s="11">
        <f t="shared" si="69"/>
        <v>2700</v>
      </c>
      <c r="K747" s="11">
        <f t="shared" si="70"/>
        <v>4500</v>
      </c>
      <c r="L747" s="11">
        <f t="shared" si="71"/>
        <v>1800</v>
      </c>
      <c r="M747" t="str">
        <f>VLOOKUP(C747,[1]!Location_Data[#Data],2,0)</f>
        <v>Moreno Valley</v>
      </c>
      <c r="N747" t="str">
        <f>VLOOKUP(D747,[1]!Salespeople_Data[#Data],2,0)</f>
        <v>Clarence Fox</v>
      </c>
      <c r="O747" t="str">
        <f>VLOOKUP(E747,[1]!Customer_Data[#Data],2,0)</f>
        <v>Carlos Wheeler</v>
      </c>
      <c r="P747" s="15">
        <f t="shared" si="66"/>
        <v>7</v>
      </c>
      <c r="Q747">
        <f t="shared" si="67"/>
        <v>8</v>
      </c>
      <c r="R747">
        <f t="shared" si="68"/>
        <v>2020</v>
      </c>
    </row>
    <row r="748" spans="1:18" x14ac:dyDescent="0.25">
      <c r="A748" s="2" t="s">
        <v>1466</v>
      </c>
      <c r="B748" s="2" t="s">
        <v>263</v>
      </c>
      <c r="C748" s="2" t="s">
        <v>220</v>
      </c>
      <c r="D748" s="2" t="s">
        <v>80</v>
      </c>
      <c r="E748" s="2" t="s">
        <v>1467</v>
      </c>
      <c r="F748" s="3">
        <v>43842</v>
      </c>
      <c r="G748" s="2">
        <v>4</v>
      </c>
      <c r="H748" s="11">
        <f>VLOOKUP(B748,[1]!Product_Data[#Data],4,0)</f>
        <v>378</v>
      </c>
      <c r="I748" s="11">
        <f>VLOOKUP(B748,[1]!Product_Data[#Data],3,0)</f>
        <v>291</v>
      </c>
      <c r="J748" s="11">
        <f t="shared" si="69"/>
        <v>1164</v>
      </c>
      <c r="K748" s="11">
        <f t="shared" si="70"/>
        <v>1512</v>
      </c>
      <c r="L748" s="11">
        <f t="shared" si="71"/>
        <v>348</v>
      </c>
      <c r="M748" t="str">
        <f>VLOOKUP(C748,[1]!Location_Data[#Data],2,0)</f>
        <v>Modesto</v>
      </c>
      <c r="N748" t="str">
        <f>VLOOKUP(D748,[1]!Salespeople_Data[#Data],2,0)</f>
        <v>Henry Nelson</v>
      </c>
      <c r="O748" t="str">
        <f>VLOOKUP(E748,[1]!Customer_Data[#Data],2,0)</f>
        <v>Jeremy Peterson</v>
      </c>
      <c r="P748" s="15">
        <f t="shared" si="66"/>
        <v>1</v>
      </c>
      <c r="Q748">
        <f t="shared" si="67"/>
        <v>1</v>
      </c>
      <c r="R748">
        <f t="shared" si="68"/>
        <v>2020</v>
      </c>
    </row>
    <row r="749" spans="1:18" x14ac:dyDescent="0.25">
      <c r="A749" s="4" t="s">
        <v>1468</v>
      </c>
      <c r="B749" s="4" t="s">
        <v>155</v>
      </c>
      <c r="C749" s="4" t="s">
        <v>643</v>
      </c>
      <c r="D749" s="4" t="s">
        <v>191</v>
      </c>
      <c r="E749" s="4" t="s">
        <v>941</v>
      </c>
      <c r="F749" s="5">
        <v>43998</v>
      </c>
      <c r="G749" s="4">
        <v>1</v>
      </c>
      <c r="H749" s="11">
        <f>VLOOKUP(B749,[1]!Product_Data[#Data],4,0)</f>
        <v>1353</v>
      </c>
      <c r="I749" s="11">
        <f>VLOOKUP(B749,[1]!Product_Data[#Data],3,0)</f>
        <v>947</v>
      </c>
      <c r="J749" s="11">
        <f t="shared" si="69"/>
        <v>947</v>
      </c>
      <c r="K749" s="11">
        <f t="shared" si="70"/>
        <v>1353</v>
      </c>
      <c r="L749" s="11">
        <f t="shared" si="71"/>
        <v>406</v>
      </c>
      <c r="M749" t="str">
        <f>VLOOKUP(C749,[1]!Location_Data[#Data],2,0)</f>
        <v>Hayward</v>
      </c>
      <c r="N749" t="str">
        <f>VLOOKUP(D749,[1]!Salespeople_Data[#Data],2,0)</f>
        <v>Robert Reed</v>
      </c>
      <c r="O749" t="str">
        <f>VLOOKUP(E749,[1]!Customer_Data[#Data],2,0)</f>
        <v>Aaron Day</v>
      </c>
      <c r="P749" s="15">
        <f t="shared" si="66"/>
        <v>3</v>
      </c>
      <c r="Q749">
        <f t="shared" si="67"/>
        <v>6</v>
      </c>
      <c r="R749">
        <f t="shared" si="68"/>
        <v>2020</v>
      </c>
    </row>
    <row r="750" spans="1:18" x14ac:dyDescent="0.25">
      <c r="A750" s="2" t="s">
        <v>1469</v>
      </c>
      <c r="B750" s="2" t="s">
        <v>421</v>
      </c>
      <c r="C750" s="2" t="s">
        <v>392</v>
      </c>
      <c r="D750" s="2" t="s">
        <v>40</v>
      </c>
      <c r="E750" s="2" t="s">
        <v>1441</v>
      </c>
      <c r="F750" s="3">
        <v>43920</v>
      </c>
      <c r="G750" s="2">
        <v>2</v>
      </c>
      <c r="H750" s="11">
        <f>VLOOKUP(B750,[1]!Product_Data[#Data],4,0)</f>
        <v>826</v>
      </c>
      <c r="I750" s="11">
        <f>VLOOKUP(B750,[1]!Product_Data[#Data],3,0)</f>
        <v>562</v>
      </c>
      <c r="J750" s="11">
        <f t="shared" si="69"/>
        <v>1124</v>
      </c>
      <c r="K750" s="11">
        <f t="shared" si="70"/>
        <v>1652</v>
      </c>
      <c r="L750" s="11">
        <f t="shared" si="71"/>
        <v>528</v>
      </c>
      <c r="M750" t="str">
        <f>VLOOKUP(C750,[1]!Location_Data[#Data],2,0)</f>
        <v>Visalia</v>
      </c>
      <c r="N750" t="str">
        <f>VLOOKUP(D750,[1]!Salespeople_Data[#Data],2,0)</f>
        <v>Brian Hansen</v>
      </c>
      <c r="O750" t="str">
        <f>VLOOKUP(E750,[1]!Customer_Data[#Data],2,0)</f>
        <v>Sean Knight</v>
      </c>
      <c r="P750" s="15">
        <f t="shared" si="66"/>
        <v>2</v>
      </c>
      <c r="Q750">
        <f t="shared" si="67"/>
        <v>3</v>
      </c>
      <c r="R750">
        <f t="shared" si="68"/>
        <v>2020</v>
      </c>
    </row>
    <row r="751" spans="1:18" x14ac:dyDescent="0.25">
      <c r="A751" s="4" t="s">
        <v>1470</v>
      </c>
      <c r="B751" s="4" t="s">
        <v>925</v>
      </c>
      <c r="C751" s="4" t="s">
        <v>52</v>
      </c>
      <c r="D751" s="4" t="s">
        <v>359</v>
      </c>
      <c r="E751" s="4" t="s">
        <v>1002</v>
      </c>
      <c r="F751" s="5">
        <v>43888</v>
      </c>
      <c r="G751" s="4">
        <v>3</v>
      </c>
      <c r="H751" s="11">
        <f>VLOOKUP(B751,[1]!Product_Data[#Data],4,0)</f>
        <v>136</v>
      </c>
      <c r="I751" s="11">
        <f>VLOOKUP(B751,[1]!Product_Data[#Data],3,0)</f>
        <v>72</v>
      </c>
      <c r="J751" s="11">
        <f t="shared" si="69"/>
        <v>216</v>
      </c>
      <c r="K751" s="11">
        <f t="shared" si="70"/>
        <v>408</v>
      </c>
      <c r="L751" s="11">
        <f t="shared" si="71"/>
        <v>192</v>
      </c>
      <c r="M751" t="str">
        <f>VLOOKUP(C751,[1]!Location_Data[#Data],2,0)</f>
        <v>Pasadena</v>
      </c>
      <c r="N751" t="str">
        <f>VLOOKUP(D751,[1]!Salespeople_Data[#Data],2,0)</f>
        <v>Eugene Holmes</v>
      </c>
      <c r="O751" t="str">
        <f>VLOOKUP(E751,[1]!Customer_Data[#Data],2,0)</f>
        <v>Albert Cunningham</v>
      </c>
      <c r="P751" s="15">
        <f t="shared" si="66"/>
        <v>5</v>
      </c>
      <c r="Q751">
        <f t="shared" si="67"/>
        <v>2</v>
      </c>
      <c r="R751">
        <f t="shared" si="68"/>
        <v>2020</v>
      </c>
    </row>
    <row r="752" spans="1:18" x14ac:dyDescent="0.25">
      <c r="A752" s="2" t="s">
        <v>1471</v>
      </c>
      <c r="B752" s="2" t="s">
        <v>13</v>
      </c>
      <c r="C752" s="2" t="s">
        <v>596</v>
      </c>
      <c r="D752" s="2" t="s">
        <v>53</v>
      </c>
      <c r="E752" s="2" t="s">
        <v>317</v>
      </c>
      <c r="F752" s="3">
        <v>44072</v>
      </c>
      <c r="G752" s="2">
        <v>1</v>
      </c>
      <c r="H752" s="11">
        <f>VLOOKUP(B752,[1]!Product_Data[#Data],4,0)</f>
        <v>1022</v>
      </c>
      <c r="I752" s="11">
        <f>VLOOKUP(B752,[1]!Product_Data[#Data],3,0)</f>
        <v>818</v>
      </c>
      <c r="J752" s="11">
        <f t="shared" si="69"/>
        <v>818</v>
      </c>
      <c r="K752" s="11">
        <f t="shared" si="70"/>
        <v>1022</v>
      </c>
      <c r="L752" s="11">
        <f t="shared" si="71"/>
        <v>204</v>
      </c>
      <c r="M752" t="str">
        <f>VLOOKUP(C752,[1]!Location_Data[#Data],2,0)</f>
        <v>Fremont</v>
      </c>
      <c r="N752" t="str">
        <f>VLOOKUP(D752,[1]!Salespeople_Data[#Data],2,0)</f>
        <v>Scott Mason</v>
      </c>
      <c r="O752" t="str">
        <f>VLOOKUP(E752,[1]!Customer_Data[#Data],2,0)</f>
        <v>Jimmy Morrison</v>
      </c>
      <c r="P752" s="15">
        <f t="shared" si="66"/>
        <v>7</v>
      </c>
      <c r="Q752">
        <f t="shared" si="67"/>
        <v>8</v>
      </c>
      <c r="R752">
        <f t="shared" si="68"/>
        <v>2020</v>
      </c>
    </row>
    <row r="753" spans="1:18" x14ac:dyDescent="0.25">
      <c r="A753" s="4" t="s">
        <v>1472</v>
      </c>
      <c r="B753" s="4" t="s">
        <v>232</v>
      </c>
      <c r="C753" s="4" t="s">
        <v>44</v>
      </c>
      <c r="D753" s="4" t="s">
        <v>146</v>
      </c>
      <c r="E753" s="4" t="s">
        <v>1270</v>
      </c>
      <c r="F753" s="5">
        <v>44018</v>
      </c>
      <c r="G753" s="4">
        <v>4</v>
      </c>
      <c r="H753" s="11">
        <f>VLOOKUP(B753,[1]!Product_Data[#Data],4,0)</f>
        <v>1119</v>
      </c>
      <c r="I753" s="11">
        <f>VLOOKUP(B753,[1]!Product_Data[#Data],3,0)</f>
        <v>683</v>
      </c>
      <c r="J753" s="11">
        <f t="shared" si="69"/>
        <v>2732</v>
      </c>
      <c r="K753" s="11">
        <f t="shared" si="70"/>
        <v>4476</v>
      </c>
      <c r="L753" s="11">
        <f t="shared" si="71"/>
        <v>1744</v>
      </c>
      <c r="M753" t="str">
        <f>VLOOKUP(C753,[1]!Location_Data[#Data],2,0)</f>
        <v>Moreno Valley</v>
      </c>
      <c r="N753" t="str">
        <f>VLOOKUP(D753,[1]!Salespeople_Data[#Data],2,0)</f>
        <v>Carl Elliott</v>
      </c>
      <c r="O753" t="str">
        <f>VLOOKUP(E753,[1]!Customer_Data[#Data],2,0)</f>
        <v>Samuel Fowler</v>
      </c>
      <c r="P753" s="15">
        <f t="shared" si="66"/>
        <v>2</v>
      </c>
      <c r="Q753">
        <f t="shared" si="67"/>
        <v>7</v>
      </c>
      <c r="R753">
        <f t="shared" si="68"/>
        <v>2020</v>
      </c>
    </row>
    <row r="754" spans="1:18" x14ac:dyDescent="0.25">
      <c r="A754" s="2" t="s">
        <v>1473</v>
      </c>
      <c r="B754" s="2" t="s">
        <v>245</v>
      </c>
      <c r="C754" s="2" t="s">
        <v>302</v>
      </c>
      <c r="D754" s="2" t="s">
        <v>71</v>
      </c>
      <c r="E754" s="2" t="s">
        <v>894</v>
      </c>
      <c r="F754" s="3">
        <v>43988</v>
      </c>
      <c r="G754" s="2">
        <v>4</v>
      </c>
      <c r="H754" s="11">
        <f>VLOOKUP(B754,[1]!Product_Data[#Data],4,0)</f>
        <v>818</v>
      </c>
      <c r="I754" s="11">
        <f>VLOOKUP(B754,[1]!Product_Data[#Data],3,0)</f>
        <v>450</v>
      </c>
      <c r="J754" s="11">
        <f t="shared" si="69"/>
        <v>1800</v>
      </c>
      <c r="K754" s="11">
        <f t="shared" si="70"/>
        <v>3272</v>
      </c>
      <c r="L754" s="11">
        <f t="shared" si="71"/>
        <v>1472</v>
      </c>
      <c r="M754" t="str">
        <f>VLOOKUP(C754,[1]!Location_Data[#Data],2,0)</f>
        <v>Santa Rosa</v>
      </c>
      <c r="N754" t="str">
        <f>VLOOKUP(D754,[1]!Salespeople_Data[#Data],2,0)</f>
        <v>Gary Rodriguez</v>
      </c>
      <c r="O754" t="str">
        <f>VLOOKUP(E754,[1]!Customer_Data[#Data],2,0)</f>
        <v>Jeremy Arnold</v>
      </c>
      <c r="P754" s="15">
        <f t="shared" si="66"/>
        <v>7</v>
      </c>
      <c r="Q754">
        <f t="shared" si="67"/>
        <v>6</v>
      </c>
      <c r="R754">
        <f t="shared" si="68"/>
        <v>2020</v>
      </c>
    </row>
    <row r="755" spans="1:18" x14ac:dyDescent="0.25">
      <c r="A755" s="4" t="s">
        <v>1474</v>
      </c>
      <c r="B755" s="4" t="s">
        <v>421</v>
      </c>
      <c r="C755" s="4" t="s">
        <v>331</v>
      </c>
      <c r="D755" s="4" t="s">
        <v>10</v>
      </c>
      <c r="E755" s="4" t="s">
        <v>334</v>
      </c>
      <c r="F755" s="5">
        <v>44080</v>
      </c>
      <c r="G755" s="4">
        <v>4</v>
      </c>
      <c r="H755" s="11">
        <f>VLOOKUP(B755,[1]!Product_Data[#Data],4,0)</f>
        <v>826</v>
      </c>
      <c r="I755" s="11">
        <f>VLOOKUP(B755,[1]!Product_Data[#Data],3,0)</f>
        <v>562</v>
      </c>
      <c r="J755" s="11">
        <f t="shared" si="69"/>
        <v>2248</v>
      </c>
      <c r="K755" s="11">
        <f t="shared" si="70"/>
        <v>3304</v>
      </c>
      <c r="L755" s="11">
        <f t="shared" si="71"/>
        <v>1056</v>
      </c>
      <c r="M755" t="str">
        <f>VLOOKUP(C755,[1]!Location_Data[#Data],2,0)</f>
        <v>Sunnyvale</v>
      </c>
      <c r="N755" t="str">
        <f>VLOOKUP(D755,[1]!Salespeople_Data[#Data],2,0)</f>
        <v>Justin Lynch</v>
      </c>
      <c r="O755" t="str">
        <f>VLOOKUP(E755,[1]!Customer_Data[#Data],2,0)</f>
        <v>Gregory Porter</v>
      </c>
      <c r="P755" s="15">
        <f t="shared" si="66"/>
        <v>1</v>
      </c>
      <c r="Q755">
        <f t="shared" si="67"/>
        <v>9</v>
      </c>
      <c r="R755">
        <f t="shared" si="68"/>
        <v>2020</v>
      </c>
    </row>
    <row r="756" spans="1:18" x14ac:dyDescent="0.25">
      <c r="A756" s="2" t="s">
        <v>1475</v>
      </c>
      <c r="B756" s="2" t="s">
        <v>495</v>
      </c>
      <c r="C756" s="2" t="s">
        <v>472</v>
      </c>
      <c r="D756" s="2" t="s">
        <v>71</v>
      </c>
      <c r="E756" s="2" t="s">
        <v>1476</v>
      </c>
      <c r="F756" s="3">
        <v>44021</v>
      </c>
      <c r="G756" s="2">
        <v>2</v>
      </c>
      <c r="H756" s="11">
        <f>VLOOKUP(B756,[1]!Product_Data[#Data],4,0)</f>
        <v>1467</v>
      </c>
      <c r="I756" s="11">
        <f>VLOOKUP(B756,[1]!Product_Data[#Data],3,0)</f>
        <v>807</v>
      </c>
      <c r="J756" s="11">
        <f t="shared" si="69"/>
        <v>1614</v>
      </c>
      <c r="K756" s="11">
        <f t="shared" si="70"/>
        <v>2934</v>
      </c>
      <c r="L756" s="11">
        <f t="shared" si="71"/>
        <v>1320</v>
      </c>
      <c r="M756" t="str">
        <f>VLOOKUP(C756,[1]!Location_Data[#Data],2,0)</f>
        <v>Concord</v>
      </c>
      <c r="N756" t="str">
        <f>VLOOKUP(D756,[1]!Salespeople_Data[#Data],2,0)</f>
        <v>Gary Rodriguez</v>
      </c>
      <c r="O756" t="str">
        <f>VLOOKUP(E756,[1]!Customer_Data[#Data],2,0)</f>
        <v>Louis Torres</v>
      </c>
      <c r="P756" s="15">
        <f t="shared" si="66"/>
        <v>5</v>
      </c>
      <c r="Q756">
        <f t="shared" si="67"/>
        <v>7</v>
      </c>
      <c r="R756">
        <f t="shared" si="68"/>
        <v>2020</v>
      </c>
    </row>
    <row r="757" spans="1:18" x14ac:dyDescent="0.25">
      <c r="A757" s="4" t="s">
        <v>1477</v>
      </c>
      <c r="B757" s="4" t="s">
        <v>553</v>
      </c>
      <c r="C757" s="4" t="s">
        <v>44</v>
      </c>
      <c r="D757" s="4" t="s">
        <v>35</v>
      </c>
      <c r="E757" s="4" t="s">
        <v>1478</v>
      </c>
      <c r="F757" s="5">
        <v>44123</v>
      </c>
      <c r="G757" s="4">
        <v>4</v>
      </c>
      <c r="H757" s="11">
        <f>VLOOKUP(B757,[1]!Product_Data[#Data],4,0)</f>
        <v>1798</v>
      </c>
      <c r="I757" s="11">
        <f>VLOOKUP(B757,[1]!Product_Data[#Data],3,0)</f>
        <v>971</v>
      </c>
      <c r="J757" s="11">
        <f t="shared" si="69"/>
        <v>3884</v>
      </c>
      <c r="K757" s="11">
        <f t="shared" si="70"/>
        <v>7192</v>
      </c>
      <c r="L757" s="11">
        <f t="shared" si="71"/>
        <v>3308</v>
      </c>
      <c r="M757" t="str">
        <f>VLOOKUP(C757,[1]!Location_Data[#Data],2,0)</f>
        <v>Moreno Valley</v>
      </c>
      <c r="N757" t="str">
        <f>VLOOKUP(D757,[1]!Salespeople_Data[#Data],2,0)</f>
        <v>Charles Harper</v>
      </c>
      <c r="O757" t="str">
        <f>VLOOKUP(E757,[1]!Customer_Data[#Data],2,0)</f>
        <v>Jerry Simmons</v>
      </c>
      <c r="P757" s="15">
        <f t="shared" si="66"/>
        <v>2</v>
      </c>
      <c r="Q757">
        <f t="shared" si="67"/>
        <v>10</v>
      </c>
      <c r="R757">
        <f t="shared" si="68"/>
        <v>2020</v>
      </c>
    </row>
    <row r="758" spans="1:18" x14ac:dyDescent="0.25">
      <c r="A758" s="2" t="s">
        <v>1479</v>
      </c>
      <c r="B758" s="2" t="s">
        <v>340</v>
      </c>
      <c r="C758" s="2" t="s">
        <v>105</v>
      </c>
      <c r="D758" s="2" t="s">
        <v>87</v>
      </c>
      <c r="E758" s="2" t="s">
        <v>1480</v>
      </c>
      <c r="F758" s="3">
        <v>43950</v>
      </c>
      <c r="G758" s="2">
        <v>4</v>
      </c>
      <c r="H758" s="11">
        <f>VLOOKUP(B758,[1]!Product_Data[#Data],4,0)</f>
        <v>1967</v>
      </c>
      <c r="I758" s="11">
        <f>VLOOKUP(B758,[1]!Product_Data[#Data],3,0)</f>
        <v>1397</v>
      </c>
      <c r="J758" s="11">
        <f t="shared" si="69"/>
        <v>5588</v>
      </c>
      <c r="K758" s="11">
        <f t="shared" si="70"/>
        <v>7868</v>
      </c>
      <c r="L758" s="11">
        <f t="shared" si="71"/>
        <v>2280</v>
      </c>
      <c r="M758" t="str">
        <f>VLOOKUP(C758,[1]!Location_Data[#Data],2,0)</f>
        <v>Daly City</v>
      </c>
      <c r="N758" t="str">
        <f>VLOOKUP(D758,[1]!Salespeople_Data[#Data],2,0)</f>
        <v>Martin Perry</v>
      </c>
      <c r="O758" t="str">
        <f>VLOOKUP(E758,[1]!Customer_Data[#Data],2,0)</f>
        <v>Shawn Snyder</v>
      </c>
      <c r="P758" s="15">
        <f t="shared" si="66"/>
        <v>4</v>
      </c>
      <c r="Q758">
        <f t="shared" si="67"/>
        <v>4</v>
      </c>
      <c r="R758">
        <f t="shared" si="68"/>
        <v>2020</v>
      </c>
    </row>
    <row r="759" spans="1:18" x14ac:dyDescent="0.25">
      <c r="A759" s="4" t="s">
        <v>1481</v>
      </c>
      <c r="B759" s="4" t="s">
        <v>537</v>
      </c>
      <c r="C759" s="4" t="s">
        <v>174</v>
      </c>
      <c r="D759" s="4" t="s">
        <v>345</v>
      </c>
      <c r="E759" s="4" t="s">
        <v>240</v>
      </c>
      <c r="F759" s="5">
        <v>44036</v>
      </c>
      <c r="G759" s="4">
        <v>1</v>
      </c>
      <c r="H759" s="11">
        <f>VLOOKUP(B759,[1]!Product_Data[#Data],4,0)</f>
        <v>556</v>
      </c>
      <c r="I759" s="11">
        <f>VLOOKUP(B759,[1]!Product_Data[#Data],3,0)</f>
        <v>395</v>
      </c>
      <c r="J759" s="11">
        <f t="shared" si="69"/>
        <v>395</v>
      </c>
      <c r="K759" s="11">
        <f t="shared" si="70"/>
        <v>556</v>
      </c>
      <c r="L759" s="11">
        <f t="shared" si="71"/>
        <v>161</v>
      </c>
      <c r="M759" t="str">
        <f>VLOOKUP(C759,[1]!Location_Data[#Data],2,0)</f>
        <v>Norwalk</v>
      </c>
      <c r="N759" t="str">
        <f>VLOOKUP(D759,[1]!Salespeople_Data[#Data],2,0)</f>
        <v>Larry Marshall</v>
      </c>
      <c r="O759" t="str">
        <f>VLOOKUP(E759,[1]!Customer_Data[#Data],2,0)</f>
        <v>Jack Stevens</v>
      </c>
      <c r="P759" s="15">
        <f t="shared" si="66"/>
        <v>6</v>
      </c>
      <c r="Q759">
        <f t="shared" si="67"/>
        <v>7</v>
      </c>
      <c r="R759">
        <f t="shared" si="68"/>
        <v>2020</v>
      </c>
    </row>
    <row r="760" spans="1:18" x14ac:dyDescent="0.25">
      <c r="A760" s="2" t="s">
        <v>1482</v>
      </c>
      <c r="B760" s="2" t="s">
        <v>340</v>
      </c>
      <c r="C760" s="2" t="s">
        <v>156</v>
      </c>
      <c r="D760" s="2" t="s">
        <v>178</v>
      </c>
      <c r="E760" s="2" t="s">
        <v>1483</v>
      </c>
      <c r="F760" s="3">
        <v>44004</v>
      </c>
      <c r="G760" s="2">
        <v>2</v>
      </c>
      <c r="H760" s="11">
        <f>VLOOKUP(B760,[1]!Product_Data[#Data],4,0)</f>
        <v>1967</v>
      </c>
      <c r="I760" s="11">
        <f>VLOOKUP(B760,[1]!Product_Data[#Data],3,0)</f>
        <v>1397</v>
      </c>
      <c r="J760" s="11">
        <f t="shared" si="69"/>
        <v>2794</v>
      </c>
      <c r="K760" s="11">
        <f t="shared" si="70"/>
        <v>3934</v>
      </c>
      <c r="L760" s="11">
        <f t="shared" si="71"/>
        <v>1140</v>
      </c>
      <c r="M760" t="str">
        <f>VLOOKUP(C760,[1]!Location_Data[#Data],2,0)</f>
        <v>Sacramento</v>
      </c>
      <c r="N760" t="str">
        <f>VLOOKUP(D760,[1]!Salespeople_Data[#Data],2,0)</f>
        <v>Joshua Taylor</v>
      </c>
      <c r="O760" t="str">
        <f>VLOOKUP(E760,[1]!Customer_Data[#Data],2,0)</f>
        <v>Albert Rice</v>
      </c>
      <c r="P760" s="15">
        <f t="shared" si="66"/>
        <v>2</v>
      </c>
      <c r="Q760">
        <f t="shared" si="67"/>
        <v>6</v>
      </c>
      <c r="R760">
        <f t="shared" si="68"/>
        <v>2020</v>
      </c>
    </row>
    <row r="761" spans="1:18" x14ac:dyDescent="0.25">
      <c r="A761" s="4" t="s">
        <v>1484</v>
      </c>
      <c r="B761" s="4" t="s">
        <v>38</v>
      </c>
      <c r="C761" s="4" t="s">
        <v>19</v>
      </c>
      <c r="D761" s="4" t="s">
        <v>447</v>
      </c>
      <c r="E761" s="4" t="s">
        <v>1229</v>
      </c>
      <c r="F761" s="5">
        <v>44153</v>
      </c>
      <c r="G761" s="4">
        <v>3</v>
      </c>
      <c r="H761" s="11">
        <f>VLOOKUP(B761,[1]!Product_Data[#Data],4,0)</f>
        <v>2283</v>
      </c>
      <c r="I761" s="11">
        <f>VLOOKUP(B761,[1]!Product_Data[#Data],3,0)</f>
        <v>1484</v>
      </c>
      <c r="J761" s="11">
        <f t="shared" si="69"/>
        <v>4452</v>
      </c>
      <c r="K761" s="11">
        <f t="shared" si="70"/>
        <v>6849</v>
      </c>
      <c r="L761" s="11">
        <f t="shared" si="71"/>
        <v>2397</v>
      </c>
      <c r="M761" t="str">
        <f>VLOOKUP(C761,[1]!Location_Data[#Data],2,0)</f>
        <v>Berkeley</v>
      </c>
      <c r="N761" t="str">
        <f>VLOOKUP(D761,[1]!Salespeople_Data[#Data],2,0)</f>
        <v>Howard Sims</v>
      </c>
      <c r="O761" t="str">
        <f>VLOOKUP(E761,[1]!Customer_Data[#Data],2,0)</f>
        <v>Jason Hanson</v>
      </c>
      <c r="P761" s="15">
        <f t="shared" si="66"/>
        <v>4</v>
      </c>
      <c r="Q761">
        <f t="shared" si="67"/>
        <v>11</v>
      </c>
      <c r="R761">
        <f t="shared" si="68"/>
        <v>2020</v>
      </c>
    </row>
    <row r="762" spans="1:18" x14ac:dyDescent="0.25">
      <c r="A762" s="2" t="s">
        <v>1485</v>
      </c>
      <c r="B762" s="2" t="s">
        <v>440</v>
      </c>
      <c r="C762" s="2" t="s">
        <v>469</v>
      </c>
      <c r="D762" s="2" t="s">
        <v>359</v>
      </c>
      <c r="E762" s="2" t="s">
        <v>1486</v>
      </c>
      <c r="F762" s="3">
        <v>43881</v>
      </c>
      <c r="G762" s="2">
        <v>1</v>
      </c>
      <c r="H762" s="11">
        <f>VLOOKUP(B762,[1]!Product_Data[#Data],4,0)</f>
        <v>800</v>
      </c>
      <c r="I762" s="11">
        <f>VLOOKUP(B762,[1]!Product_Data[#Data],3,0)</f>
        <v>536</v>
      </c>
      <c r="J762" s="11">
        <f t="shared" si="69"/>
        <v>536</v>
      </c>
      <c r="K762" s="11">
        <f t="shared" si="70"/>
        <v>800</v>
      </c>
      <c r="L762" s="11">
        <f t="shared" si="71"/>
        <v>264</v>
      </c>
      <c r="M762" t="str">
        <f>VLOOKUP(C762,[1]!Location_Data[#Data],2,0)</f>
        <v>Escondido</v>
      </c>
      <c r="N762" t="str">
        <f>VLOOKUP(D762,[1]!Salespeople_Data[#Data],2,0)</f>
        <v>Eugene Holmes</v>
      </c>
      <c r="O762" t="str">
        <f>VLOOKUP(E762,[1]!Customer_Data[#Data],2,0)</f>
        <v>Shawn Long</v>
      </c>
      <c r="P762" s="15">
        <f t="shared" si="66"/>
        <v>5</v>
      </c>
      <c r="Q762">
        <f t="shared" si="67"/>
        <v>2</v>
      </c>
      <c r="R762">
        <f t="shared" si="68"/>
        <v>2020</v>
      </c>
    </row>
    <row r="763" spans="1:18" x14ac:dyDescent="0.25">
      <c r="A763" s="4" t="s">
        <v>1487</v>
      </c>
      <c r="B763" s="4" t="s">
        <v>340</v>
      </c>
      <c r="C763" s="4" t="s">
        <v>195</v>
      </c>
      <c r="D763" s="4" t="s">
        <v>269</v>
      </c>
      <c r="E763" s="4" t="s">
        <v>1488</v>
      </c>
      <c r="F763" s="5">
        <v>44020</v>
      </c>
      <c r="G763" s="4">
        <v>3</v>
      </c>
      <c r="H763" s="11">
        <f>VLOOKUP(B763,[1]!Product_Data[#Data],4,0)</f>
        <v>1967</v>
      </c>
      <c r="I763" s="11">
        <f>VLOOKUP(B763,[1]!Product_Data[#Data],3,0)</f>
        <v>1397</v>
      </c>
      <c r="J763" s="11">
        <f t="shared" si="69"/>
        <v>4191</v>
      </c>
      <c r="K763" s="11">
        <f t="shared" si="70"/>
        <v>5901</v>
      </c>
      <c r="L763" s="11">
        <f t="shared" si="71"/>
        <v>1710</v>
      </c>
      <c r="M763" t="str">
        <f>VLOOKUP(C763,[1]!Location_Data[#Data],2,0)</f>
        <v>Pomona</v>
      </c>
      <c r="N763" t="str">
        <f>VLOOKUP(D763,[1]!Salespeople_Data[#Data],2,0)</f>
        <v>Kevin Butler</v>
      </c>
      <c r="O763" t="str">
        <f>VLOOKUP(E763,[1]!Customer_Data[#Data],2,0)</f>
        <v>Johnny Ward</v>
      </c>
      <c r="P763" s="15">
        <f t="shared" si="66"/>
        <v>4</v>
      </c>
      <c r="Q763">
        <f t="shared" si="67"/>
        <v>7</v>
      </c>
      <c r="R763">
        <f t="shared" si="68"/>
        <v>2020</v>
      </c>
    </row>
    <row r="764" spans="1:18" x14ac:dyDescent="0.25">
      <c r="A764" s="2" t="s">
        <v>1489</v>
      </c>
      <c r="B764" s="2" t="s">
        <v>232</v>
      </c>
      <c r="C764" s="2" t="s">
        <v>316</v>
      </c>
      <c r="D764" s="2" t="s">
        <v>239</v>
      </c>
      <c r="E764" s="2" t="s">
        <v>1323</v>
      </c>
      <c r="F764" s="3">
        <v>43886</v>
      </c>
      <c r="G764" s="2">
        <v>1</v>
      </c>
      <c r="H764" s="11">
        <f>VLOOKUP(B764,[1]!Product_Data[#Data],4,0)</f>
        <v>1119</v>
      </c>
      <c r="I764" s="11">
        <f>VLOOKUP(B764,[1]!Product_Data[#Data],3,0)</f>
        <v>683</v>
      </c>
      <c r="J764" s="11">
        <f t="shared" si="69"/>
        <v>683</v>
      </c>
      <c r="K764" s="11">
        <f t="shared" si="70"/>
        <v>1119</v>
      </c>
      <c r="L764" s="11">
        <f t="shared" si="71"/>
        <v>436</v>
      </c>
      <c r="M764" t="str">
        <f>VLOOKUP(C764,[1]!Location_Data[#Data],2,0)</f>
        <v>East Los Angeles</v>
      </c>
      <c r="N764" t="str">
        <f>VLOOKUP(D764,[1]!Salespeople_Data[#Data],2,0)</f>
        <v>John Reyes</v>
      </c>
      <c r="O764" t="str">
        <f>VLOOKUP(E764,[1]!Customer_Data[#Data],2,0)</f>
        <v>Chris Howard</v>
      </c>
      <c r="P764" s="15">
        <f t="shared" si="66"/>
        <v>3</v>
      </c>
      <c r="Q764">
        <f t="shared" si="67"/>
        <v>2</v>
      </c>
      <c r="R764">
        <f t="shared" si="68"/>
        <v>2020</v>
      </c>
    </row>
    <row r="765" spans="1:18" x14ac:dyDescent="0.25">
      <c r="A765" s="4" t="s">
        <v>1490</v>
      </c>
      <c r="B765" s="4" t="s">
        <v>13</v>
      </c>
      <c r="C765" s="4" t="s">
        <v>195</v>
      </c>
      <c r="D765" s="4" t="s">
        <v>80</v>
      </c>
      <c r="E765" s="4" t="s">
        <v>788</v>
      </c>
      <c r="F765" s="5">
        <v>43960</v>
      </c>
      <c r="G765" s="4">
        <v>1</v>
      </c>
      <c r="H765" s="11">
        <f>VLOOKUP(B765,[1]!Product_Data[#Data],4,0)</f>
        <v>1022</v>
      </c>
      <c r="I765" s="11">
        <f>VLOOKUP(B765,[1]!Product_Data[#Data],3,0)</f>
        <v>818</v>
      </c>
      <c r="J765" s="11">
        <f t="shared" si="69"/>
        <v>818</v>
      </c>
      <c r="K765" s="11">
        <f t="shared" si="70"/>
        <v>1022</v>
      </c>
      <c r="L765" s="11">
        <f t="shared" si="71"/>
        <v>204</v>
      </c>
      <c r="M765" t="str">
        <f>VLOOKUP(C765,[1]!Location_Data[#Data],2,0)</f>
        <v>Pomona</v>
      </c>
      <c r="N765" t="str">
        <f>VLOOKUP(D765,[1]!Salespeople_Data[#Data],2,0)</f>
        <v>Henry Nelson</v>
      </c>
      <c r="O765" t="str">
        <f>VLOOKUP(E765,[1]!Customer_Data[#Data],2,0)</f>
        <v>Albert Young</v>
      </c>
      <c r="P765" s="15">
        <f t="shared" si="66"/>
        <v>7</v>
      </c>
      <c r="Q765">
        <f t="shared" si="67"/>
        <v>5</v>
      </c>
      <c r="R765">
        <f t="shared" si="68"/>
        <v>2020</v>
      </c>
    </row>
    <row r="766" spans="1:18" x14ac:dyDescent="0.25">
      <c r="A766" s="2" t="s">
        <v>1491</v>
      </c>
      <c r="B766" s="2" t="s">
        <v>185</v>
      </c>
      <c r="C766" s="2" t="s">
        <v>186</v>
      </c>
      <c r="D766" s="2" t="s">
        <v>269</v>
      </c>
      <c r="E766" s="2" t="s">
        <v>681</v>
      </c>
      <c r="F766" s="3">
        <v>44049</v>
      </c>
      <c r="G766" s="2">
        <v>3</v>
      </c>
      <c r="H766" s="11">
        <f>VLOOKUP(B766,[1]!Product_Data[#Data],4,0)</f>
        <v>667</v>
      </c>
      <c r="I766" s="11">
        <f>VLOOKUP(B766,[1]!Product_Data[#Data],3,0)</f>
        <v>387</v>
      </c>
      <c r="J766" s="11">
        <f t="shared" si="69"/>
        <v>1161</v>
      </c>
      <c r="K766" s="11">
        <f t="shared" si="70"/>
        <v>2001</v>
      </c>
      <c r="L766" s="11">
        <f t="shared" si="71"/>
        <v>840</v>
      </c>
      <c r="M766" t="str">
        <f>VLOOKUP(C766,[1]!Location_Data[#Data],2,0)</f>
        <v>Riverside</v>
      </c>
      <c r="N766" t="str">
        <f>VLOOKUP(D766,[1]!Salespeople_Data[#Data],2,0)</f>
        <v>Kevin Butler</v>
      </c>
      <c r="O766" t="str">
        <f>VLOOKUP(E766,[1]!Customer_Data[#Data],2,0)</f>
        <v>Benjamin Jacobs</v>
      </c>
      <c r="P766" s="15">
        <f t="shared" si="66"/>
        <v>5</v>
      </c>
      <c r="Q766">
        <f t="shared" si="67"/>
        <v>8</v>
      </c>
      <c r="R766">
        <f t="shared" si="68"/>
        <v>2020</v>
      </c>
    </row>
    <row r="767" spans="1:18" x14ac:dyDescent="0.25">
      <c r="A767" s="4" t="s">
        <v>1492</v>
      </c>
      <c r="B767" s="4" t="s">
        <v>260</v>
      </c>
      <c r="C767" s="4" t="s">
        <v>272</v>
      </c>
      <c r="D767" s="4" t="s">
        <v>101</v>
      </c>
      <c r="E767" s="4" t="s">
        <v>1385</v>
      </c>
      <c r="F767" s="5">
        <v>44174</v>
      </c>
      <c r="G767" s="4">
        <v>1</v>
      </c>
      <c r="H767" s="11">
        <f>VLOOKUP(B767,[1]!Product_Data[#Data],4,0)</f>
        <v>502</v>
      </c>
      <c r="I767" s="11">
        <f>VLOOKUP(B767,[1]!Product_Data[#Data],3,0)</f>
        <v>296</v>
      </c>
      <c r="J767" s="11">
        <f t="shared" si="69"/>
        <v>296</v>
      </c>
      <c r="K767" s="11">
        <f t="shared" si="70"/>
        <v>502</v>
      </c>
      <c r="L767" s="11">
        <f t="shared" si="71"/>
        <v>206</v>
      </c>
      <c r="M767" t="str">
        <f>VLOOKUP(C767,[1]!Location_Data[#Data],2,0)</f>
        <v>Torrance</v>
      </c>
      <c r="N767" t="str">
        <f>VLOOKUP(D767,[1]!Salespeople_Data[#Data],2,0)</f>
        <v>Scott Clark</v>
      </c>
      <c r="O767" t="str">
        <f>VLOOKUP(E767,[1]!Customer_Data[#Data],2,0)</f>
        <v>Douglas Diaz</v>
      </c>
      <c r="P767" s="15">
        <f t="shared" si="66"/>
        <v>4</v>
      </c>
      <c r="Q767">
        <f t="shared" si="67"/>
        <v>12</v>
      </c>
      <c r="R767">
        <f t="shared" si="68"/>
        <v>2020</v>
      </c>
    </row>
    <row r="768" spans="1:18" x14ac:dyDescent="0.25">
      <c r="A768" s="2" t="s">
        <v>1493</v>
      </c>
      <c r="B768" s="2" t="s">
        <v>370</v>
      </c>
      <c r="C768" s="2" t="s">
        <v>190</v>
      </c>
      <c r="D768" s="2" t="s">
        <v>345</v>
      </c>
      <c r="E768" s="2" t="s">
        <v>390</v>
      </c>
      <c r="F768" s="3">
        <v>44025</v>
      </c>
      <c r="G768" s="2">
        <v>1</v>
      </c>
      <c r="H768" s="11">
        <f>VLOOKUP(B768,[1]!Product_Data[#Data],4,0)</f>
        <v>771</v>
      </c>
      <c r="I768" s="11">
        <f>VLOOKUP(B768,[1]!Product_Data[#Data],3,0)</f>
        <v>648</v>
      </c>
      <c r="J768" s="11">
        <f t="shared" si="69"/>
        <v>648</v>
      </c>
      <c r="K768" s="11">
        <f t="shared" si="70"/>
        <v>771</v>
      </c>
      <c r="L768" s="11">
        <f t="shared" si="71"/>
        <v>123</v>
      </c>
      <c r="M768" t="str">
        <f>VLOOKUP(C768,[1]!Location_Data[#Data],2,0)</f>
        <v>Oakland</v>
      </c>
      <c r="N768" t="str">
        <f>VLOOKUP(D768,[1]!Salespeople_Data[#Data],2,0)</f>
        <v>Larry Marshall</v>
      </c>
      <c r="O768" t="str">
        <f>VLOOKUP(E768,[1]!Customer_Data[#Data],2,0)</f>
        <v>Chris Chapman</v>
      </c>
      <c r="P768" s="15">
        <f t="shared" si="66"/>
        <v>2</v>
      </c>
      <c r="Q768">
        <f t="shared" si="67"/>
        <v>7</v>
      </c>
      <c r="R768">
        <f t="shared" si="68"/>
        <v>2020</v>
      </c>
    </row>
    <row r="769" spans="1:18" x14ac:dyDescent="0.25">
      <c r="A769" s="4" t="s">
        <v>1494</v>
      </c>
      <c r="B769" s="4" t="s">
        <v>194</v>
      </c>
      <c r="C769" s="4" t="s">
        <v>90</v>
      </c>
      <c r="D769" s="4" t="s">
        <v>25</v>
      </c>
      <c r="E769" s="4" t="s">
        <v>1495</v>
      </c>
      <c r="F769" s="5">
        <v>43911</v>
      </c>
      <c r="G769" s="4">
        <v>1</v>
      </c>
      <c r="H769" s="11">
        <f>VLOOKUP(B769,[1]!Product_Data[#Data],4,0)</f>
        <v>1278</v>
      </c>
      <c r="I769" s="11">
        <f>VLOOKUP(B769,[1]!Product_Data[#Data],3,0)</f>
        <v>665</v>
      </c>
      <c r="J769" s="11">
        <f t="shared" si="69"/>
        <v>665</v>
      </c>
      <c r="K769" s="11">
        <f t="shared" si="70"/>
        <v>1278</v>
      </c>
      <c r="L769" s="11">
        <f t="shared" si="71"/>
        <v>613</v>
      </c>
      <c r="M769" t="str">
        <f>VLOOKUP(C769,[1]!Location_Data[#Data],2,0)</f>
        <v>Irvine</v>
      </c>
      <c r="N769" t="str">
        <f>VLOOKUP(D769,[1]!Salespeople_Data[#Data],2,0)</f>
        <v>Brian Davis</v>
      </c>
      <c r="O769" t="str">
        <f>VLOOKUP(E769,[1]!Customer_Data[#Data],2,0)</f>
        <v>Kevin Jones</v>
      </c>
      <c r="P769" s="15">
        <f t="shared" si="66"/>
        <v>7</v>
      </c>
      <c r="Q769">
        <f t="shared" si="67"/>
        <v>3</v>
      </c>
      <c r="R769">
        <f t="shared" si="68"/>
        <v>2020</v>
      </c>
    </row>
    <row r="770" spans="1:18" x14ac:dyDescent="0.25">
      <c r="A770" s="2" t="s">
        <v>1496</v>
      </c>
      <c r="B770" s="2" t="s">
        <v>139</v>
      </c>
      <c r="C770" s="2" t="s">
        <v>392</v>
      </c>
      <c r="D770" s="2" t="s">
        <v>356</v>
      </c>
      <c r="E770" s="2" t="s">
        <v>1497</v>
      </c>
      <c r="F770" s="3">
        <v>44046</v>
      </c>
      <c r="G770" s="2">
        <v>1</v>
      </c>
      <c r="H770" s="11">
        <f>VLOOKUP(B770,[1]!Product_Data[#Data],4,0)</f>
        <v>817</v>
      </c>
      <c r="I770" s="11">
        <f>VLOOKUP(B770,[1]!Product_Data[#Data],3,0)</f>
        <v>409</v>
      </c>
      <c r="J770" s="11">
        <f t="shared" si="69"/>
        <v>409</v>
      </c>
      <c r="K770" s="11">
        <f t="shared" si="70"/>
        <v>817</v>
      </c>
      <c r="L770" s="11">
        <f t="shared" si="71"/>
        <v>408</v>
      </c>
      <c r="M770" t="str">
        <f>VLOOKUP(C770,[1]!Location_Data[#Data],2,0)</f>
        <v>Visalia</v>
      </c>
      <c r="N770" t="str">
        <f>VLOOKUP(D770,[1]!Salespeople_Data[#Data],2,0)</f>
        <v>Jimmy Young</v>
      </c>
      <c r="O770" t="str">
        <f>VLOOKUP(E770,[1]!Customer_Data[#Data],2,0)</f>
        <v>Philip Bailey</v>
      </c>
      <c r="P770" s="15">
        <f t="shared" ref="P770:P833" si="72">WEEKDAY(F770)</f>
        <v>2</v>
      </c>
      <c r="Q770">
        <f t="shared" ref="Q770:Q833" si="73">MONTH(F770)</f>
        <v>8</v>
      </c>
      <c r="R770">
        <f t="shared" ref="R770:R833" si="74">YEAR(F770)</f>
        <v>2020</v>
      </c>
    </row>
    <row r="771" spans="1:18" x14ac:dyDescent="0.25">
      <c r="A771" s="4" t="s">
        <v>1498</v>
      </c>
      <c r="B771" s="4" t="s">
        <v>129</v>
      </c>
      <c r="C771" s="4" t="s">
        <v>436</v>
      </c>
      <c r="D771" s="4" t="s">
        <v>447</v>
      </c>
      <c r="E771" s="4" t="s">
        <v>1499</v>
      </c>
      <c r="F771" s="5">
        <v>44158</v>
      </c>
      <c r="G771" s="4">
        <v>1</v>
      </c>
      <c r="H771" s="11">
        <f>VLOOKUP(B771,[1]!Product_Data[#Data],4,0)</f>
        <v>127</v>
      </c>
      <c r="I771" s="11">
        <f>VLOOKUP(B771,[1]!Product_Data[#Data],3,0)</f>
        <v>79</v>
      </c>
      <c r="J771" s="11">
        <f t="shared" ref="J771:J834" si="75">PRODUCT(I771,G771)</f>
        <v>79</v>
      </c>
      <c r="K771" s="11">
        <f t="shared" ref="K771:K834" si="76">PRODUCT(H771,G771)</f>
        <v>127</v>
      </c>
      <c r="L771" s="11">
        <f t="shared" ref="L771:L834" si="77">K771-J771</f>
        <v>48</v>
      </c>
      <c r="M771" t="str">
        <f>VLOOKUP(C771,[1]!Location_Data[#Data],2,0)</f>
        <v>Jurupa Valley</v>
      </c>
      <c r="N771" t="str">
        <f>VLOOKUP(D771,[1]!Salespeople_Data[#Data],2,0)</f>
        <v>Howard Sims</v>
      </c>
      <c r="O771" t="str">
        <f>VLOOKUP(E771,[1]!Customer_Data[#Data],2,0)</f>
        <v>Daniel Perry</v>
      </c>
      <c r="P771" s="15">
        <f t="shared" si="72"/>
        <v>2</v>
      </c>
      <c r="Q771">
        <f t="shared" si="73"/>
        <v>11</v>
      </c>
      <c r="R771">
        <f t="shared" si="74"/>
        <v>2020</v>
      </c>
    </row>
    <row r="772" spans="1:18" x14ac:dyDescent="0.25">
      <c r="A772" s="2" t="s">
        <v>1500</v>
      </c>
      <c r="B772" s="2" t="s">
        <v>666</v>
      </c>
      <c r="C772" s="2" t="s">
        <v>156</v>
      </c>
      <c r="D772" s="2" t="s">
        <v>141</v>
      </c>
      <c r="E772" s="2" t="s">
        <v>842</v>
      </c>
      <c r="F772" s="3">
        <v>44080</v>
      </c>
      <c r="G772" s="2">
        <v>2</v>
      </c>
      <c r="H772" s="11">
        <f>VLOOKUP(B772,[1]!Product_Data[#Data],4,0)</f>
        <v>2241</v>
      </c>
      <c r="I772" s="11">
        <f>VLOOKUP(B772,[1]!Product_Data[#Data],3,0)</f>
        <v>1367</v>
      </c>
      <c r="J772" s="11">
        <f t="shared" si="75"/>
        <v>2734</v>
      </c>
      <c r="K772" s="11">
        <f t="shared" si="76"/>
        <v>4482</v>
      </c>
      <c r="L772" s="11">
        <f t="shared" si="77"/>
        <v>1748</v>
      </c>
      <c r="M772" t="str">
        <f>VLOOKUP(C772,[1]!Location_Data[#Data],2,0)</f>
        <v>Sacramento</v>
      </c>
      <c r="N772" t="str">
        <f>VLOOKUP(D772,[1]!Salespeople_Data[#Data],2,0)</f>
        <v>Arthur Mccoy</v>
      </c>
      <c r="O772" t="str">
        <f>VLOOKUP(E772,[1]!Customer_Data[#Data],2,0)</f>
        <v>Nicholas Garcia</v>
      </c>
      <c r="P772" s="15">
        <f t="shared" si="72"/>
        <v>1</v>
      </c>
      <c r="Q772">
        <f t="shared" si="73"/>
        <v>9</v>
      </c>
      <c r="R772">
        <f t="shared" si="74"/>
        <v>2020</v>
      </c>
    </row>
    <row r="773" spans="1:18" x14ac:dyDescent="0.25">
      <c r="A773" s="4" t="s">
        <v>1501</v>
      </c>
      <c r="B773" s="4" t="s">
        <v>8</v>
      </c>
      <c r="C773" s="4" t="s">
        <v>79</v>
      </c>
      <c r="D773" s="4" t="s">
        <v>10</v>
      </c>
      <c r="E773" s="4" t="s">
        <v>873</v>
      </c>
      <c r="F773" s="5">
        <v>44164</v>
      </c>
      <c r="G773" s="4">
        <v>1</v>
      </c>
      <c r="H773" s="11">
        <f>VLOOKUP(B773,[1]!Product_Data[#Data],4,0)</f>
        <v>1522</v>
      </c>
      <c r="I773" s="11">
        <f>VLOOKUP(B773,[1]!Product_Data[#Data],3,0)</f>
        <v>791</v>
      </c>
      <c r="J773" s="11">
        <f t="shared" si="75"/>
        <v>791</v>
      </c>
      <c r="K773" s="11">
        <f t="shared" si="76"/>
        <v>1522</v>
      </c>
      <c r="L773" s="11">
        <f t="shared" si="77"/>
        <v>731</v>
      </c>
      <c r="M773" t="str">
        <f>VLOOKUP(C773,[1]!Location_Data[#Data],2,0)</f>
        <v>Palmdale</v>
      </c>
      <c r="N773" t="str">
        <f>VLOOKUP(D773,[1]!Salespeople_Data[#Data],2,0)</f>
        <v>Justin Lynch</v>
      </c>
      <c r="O773" t="str">
        <f>VLOOKUP(E773,[1]!Customer_Data[#Data],2,0)</f>
        <v>Jimmy Grant</v>
      </c>
      <c r="P773" s="15">
        <f t="shared" si="72"/>
        <v>1</v>
      </c>
      <c r="Q773">
        <f t="shared" si="73"/>
        <v>11</v>
      </c>
      <c r="R773">
        <f t="shared" si="74"/>
        <v>2020</v>
      </c>
    </row>
    <row r="774" spans="1:18" x14ac:dyDescent="0.25">
      <c r="A774" s="2" t="s">
        <v>1502</v>
      </c>
      <c r="B774" s="2" t="s">
        <v>652</v>
      </c>
      <c r="C774" s="2" t="s">
        <v>174</v>
      </c>
      <c r="D774" s="2" t="s">
        <v>250</v>
      </c>
      <c r="E774" s="2" t="s">
        <v>1503</v>
      </c>
      <c r="F774" s="3">
        <v>44070</v>
      </c>
      <c r="G774" s="2">
        <v>2</v>
      </c>
      <c r="H774" s="11">
        <f>VLOOKUP(B774,[1]!Product_Data[#Data],4,0)</f>
        <v>217</v>
      </c>
      <c r="I774" s="11">
        <f>VLOOKUP(B774,[1]!Product_Data[#Data],3,0)</f>
        <v>171</v>
      </c>
      <c r="J774" s="11">
        <f t="shared" si="75"/>
        <v>342</v>
      </c>
      <c r="K774" s="11">
        <f t="shared" si="76"/>
        <v>434</v>
      </c>
      <c r="L774" s="11">
        <f t="shared" si="77"/>
        <v>92</v>
      </c>
      <c r="M774" t="str">
        <f>VLOOKUP(C774,[1]!Location_Data[#Data],2,0)</f>
        <v>Norwalk</v>
      </c>
      <c r="N774" t="str">
        <f>VLOOKUP(D774,[1]!Salespeople_Data[#Data],2,0)</f>
        <v>Martin Carr</v>
      </c>
      <c r="O774" t="str">
        <f>VLOOKUP(E774,[1]!Customer_Data[#Data],2,0)</f>
        <v>Ralph Wood</v>
      </c>
      <c r="P774" s="15">
        <f t="shared" si="72"/>
        <v>5</v>
      </c>
      <c r="Q774">
        <f t="shared" si="73"/>
        <v>8</v>
      </c>
      <c r="R774">
        <f t="shared" si="74"/>
        <v>2020</v>
      </c>
    </row>
    <row r="775" spans="1:18" x14ac:dyDescent="0.25">
      <c r="A775" s="4" t="s">
        <v>1504</v>
      </c>
      <c r="B775" s="4" t="s">
        <v>408</v>
      </c>
      <c r="C775" s="4" t="s">
        <v>39</v>
      </c>
      <c r="D775" s="4" t="s">
        <v>345</v>
      </c>
      <c r="E775" s="4" t="s">
        <v>545</v>
      </c>
      <c r="F775" s="5">
        <v>44153</v>
      </c>
      <c r="G775" s="4">
        <v>3</v>
      </c>
      <c r="H775" s="11">
        <f>VLOOKUP(B775,[1]!Product_Data[#Data],4,0)</f>
        <v>1405</v>
      </c>
      <c r="I775" s="11">
        <f>VLOOKUP(B775,[1]!Product_Data[#Data],3,0)</f>
        <v>1054</v>
      </c>
      <c r="J775" s="11">
        <f t="shared" si="75"/>
        <v>3162</v>
      </c>
      <c r="K775" s="11">
        <f t="shared" si="76"/>
        <v>4215</v>
      </c>
      <c r="L775" s="11">
        <f t="shared" si="77"/>
        <v>1053</v>
      </c>
      <c r="M775" t="str">
        <f>VLOOKUP(C775,[1]!Location_Data[#Data],2,0)</f>
        <v>Oceanside</v>
      </c>
      <c r="N775" t="str">
        <f>VLOOKUP(D775,[1]!Salespeople_Data[#Data],2,0)</f>
        <v>Larry Marshall</v>
      </c>
      <c r="O775" t="str">
        <f>VLOOKUP(E775,[1]!Customer_Data[#Data],2,0)</f>
        <v>Carlos Hunt</v>
      </c>
      <c r="P775" s="15">
        <f t="shared" si="72"/>
        <v>4</v>
      </c>
      <c r="Q775">
        <f t="shared" si="73"/>
        <v>11</v>
      </c>
      <c r="R775">
        <f t="shared" si="74"/>
        <v>2020</v>
      </c>
    </row>
    <row r="776" spans="1:18" x14ac:dyDescent="0.25">
      <c r="A776" s="2" t="s">
        <v>1505</v>
      </c>
      <c r="B776" s="2" t="s">
        <v>569</v>
      </c>
      <c r="C776" s="2" t="s">
        <v>115</v>
      </c>
      <c r="D776" s="2" t="s">
        <v>58</v>
      </c>
      <c r="E776" s="2" t="s">
        <v>247</v>
      </c>
      <c r="F776" s="3">
        <v>43925</v>
      </c>
      <c r="G776" s="2">
        <v>1</v>
      </c>
      <c r="H776" s="11">
        <f>VLOOKUP(B776,[1]!Product_Data[#Data],4,0)</f>
        <v>1178</v>
      </c>
      <c r="I776" s="11">
        <f>VLOOKUP(B776,[1]!Product_Data[#Data],3,0)</f>
        <v>683</v>
      </c>
      <c r="J776" s="11">
        <f t="shared" si="75"/>
        <v>683</v>
      </c>
      <c r="K776" s="11">
        <f t="shared" si="76"/>
        <v>1178</v>
      </c>
      <c r="L776" s="11">
        <f t="shared" si="77"/>
        <v>495</v>
      </c>
      <c r="M776" t="str">
        <f>VLOOKUP(C776,[1]!Location_Data[#Data],2,0)</f>
        <v>Glendale</v>
      </c>
      <c r="N776" t="str">
        <f>VLOOKUP(D776,[1]!Salespeople_Data[#Data],2,0)</f>
        <v>Christopher Tucker</v>
      </c>
      <c r="O776" t="str">
        <f>VLOOKUP(E776,[1]!Customer_Data[#Data],2,0)</f>
        <v>Jack Reid</v>
      </c>
      <c r="P776" s="15">
        <f t="shared" si="72"/>
        <v>7</v>
      </c>
      <c r="Q776">
        <f t="shared" si="73"/>
        <v>4</v>
      </c>
      <c r="R776">
        <f t="shared" si="74"/>
        <v>2020</v>
      </c>
    </row>
    <row r="777" spans="1:18" x14ac:dyDescent="0.25">
      <c r="A777" s="4" t="s">
        <v>1506</v>
      </c>
      <c r="B777" s="4" t="s">
        <v>238</v>
      </c>
      <c r="C777" s="4" t="s">
        <v>220</v>
      </c>
      <c r="D777" s="4" t="s">
        <v>30</v>
      </c>
      <c r="E777" s="4" t="s">
        <v>1414</v>
      </c>
      <c r="F777" s="5">
        <v>44092</v>
      </c>
      <c r="G777" s="4">
        <v>1</v>
      </c>
      <c r="H777" s="11">
        <f>VLOOKUP(B777,[1]!Product_Data[#Data],4,0)</f>
        <v>871</v>
      </c>
      <c r="I777" s="11">
        <f>VLOOKUP(B777,[1]!Product_Data[#Data],3,0)</f>
        <v>540</v>
      </c>
      <c r="J777" s="11">
        <f t="shared" si="75"/>
        <v>540</v>
      </c>
      <c r="K777" s="11">
        <f t="shared" si="76"/>
        <v>871</v>
      </c>
      <c r="L777" s="11">
        <f t="shared" si="77"/>
        <v>331</v>
      </c>
      <c r="M777" t="str">
        <f>VLOOKUP(C777,[1]!Location_Data[#Data],2,0)</f>
        <v>Modesto</v>
      </c>
      <c r="N777" t="str">
        <f>VLOOKUP(D777,[1]!Salespeople_Data[#Data],2,0)</f>
        <v>Carl Hall</v>
      </c>
      <c r="O777" t="str">
        <f>VLOOKUP(E777,[1]!Customer_Data[#Data],2,0)</f>
        <v>Scott Allen</v>
      </c>
      <c r="P777" s="15">
        <f t="shared" si="72"/>
        <v>6</v>
      </c>
      <c r="Q777">
        <f t="shared" si="73"/>
        <v>9</v>
      </c>
      <c r="R777">
        <f t="shared" si="74"/>
        <v>2020</v>
      </c>
    </row>
    <row r="778" spans="1:18" x14ac:dyDescent="0.25">
      <c r="A778" s="2" t="s">
        <v>1507</v>
      </c>
      <c r="B778" s="2" t="s">
        <v>652</v>
      </c>
      <c r="C778" s="2" t="s">
        <v>490</v>
      </c>
      <c r="D778" s="2" t="s">
        <v>116</v>
      </c>
      <c r="E778" s="2" t="s">
        <v>350</v>
      </c>
      <c r="F778" s="3">
        <v>44190</v>
      </c>
      <c r="G778" s="2">
        <v>2</v>
      </c>
      <c r="H778" s="11">
        <f>VLOOKUP(B778,[1]!Product_Data[#Data],4,0)</f>
        <v>217</v>
      </c>
      <c r="I778" s="11">
        <f>VLOOKUP(B778,[1]!Product_Data[#Data],3,0)</f>
        <v>171</v>
      </c>
      <c r="J778" s="11">
        <f t="shared" si="75"/>
        <v>342</v>
      </c>
      <c r="K778" s="11">
        <f t="shared" si="76"/>
        <v>434</v>
      </c>
      <c r="L778" s="11">
        <f t="shared" si="77"/>
        <v>92</v>
      </c>
      <c r="M778" t="str">
        <f>VLOOKUP(C778,[1]!Location_Data[#Data],2,0)</f>
        <v>Temecula</v>
      </c>
      <c r="N778" t="str">
        <f>VLOOKUP(D778,[1]!Salespeople_Data[#Data],2,0)</f>
        <v>Roger Ramos</v>
      </c>
      <c r="O778" t="str">
        <f>VLOOKUP(E778,[1]!Customer_Data[#Data],2,0)</f>
        <v>Shawn Henderson</v>
      </c>
      <c r="P778" s="15">
        <f t="shared" si="72"/>
        <v>6</v>
      </c>
      <c r="Q778">
        <f t="shared" si="73"/>
        <v>12</v>
      </c>
      <c r="R778">
        <f t="shared" si="74"/>
        <v>2020</v>
      </c>
    </row>
    <row r="779" spans="1:18" x14ac:dyDescent="0.25">
      <c r="A779" s="4" t="s">
        <v>1508</v>
      </c>
      <c r="B779" s="4" t="s">
        <v>600</v>
      </c>
      <c r="C779" s="4" t="s">
        <v>44</v>
      </c>
      <c r="D779" s="4" t="s">
        <v>239</v>
      </c>
      <c r="E779" s="4" t="s">
        <v>592</v>
      </c>
      <c r="F779" s="5">
        <v>43849</v>
      </c>
      <c r="G779" s="4">
        <v>1</v>
      </c>
      <c r="H779" s="11">
        <f>VLOOKUP(B779,[1]!Product_Data[#Data],4,0)</f>
        <v>368</v>
      </c>
      <c r="I779" s="11">
        <f>VLOOKUP(B779,[1]!Product_Data[#Data],3,0)</f>
        <v>269</v>
      </c>
      <c r="J779" s="11">
        <f t="shared" si="75"/>
        <v>269</v>
      </c>
      <c r="K779" s="11">
        <f t="shared" si="76"/>
        <v>368</v>
      </c>
      <c r="L779" s="11">
        <f t="shared" si="77"/>
        <v>99</v>
      </c>
      <c r="M779" t="str">
        <f>VLOOKUP(C779,[1]!Location_Data[#Data],2,0)</f>
        <v>Moreno Valley</v>
      </c>
      <c r="N779" t="str">
        <f>VLOOKUP(D779,[1]!Salespeople_Data[#Data],2,0)</f>
        <v>John Reyes</v>
      </c>
      <c r="O779" t="str">
        <f>VLOOKUP(E779,[1]!Customer_Data[#Data],2,0)</f>
        <v>George Stanley</v>
      </c>
      <c r="P779" s="15">
        <f t="shared" si="72"/>
        <v>1</v>
      </c>
      <c r="Q779">
        <f t="shared" si="73"/>
        <v>1</v>
      </c>
      <c r="R779">
        <f t="shared" si="74"/>
        <v>2020</v>
      </c>
    </row>
    <row r="780" spans="1:18" x14ac:dyDescent="0.25">
      <c r="A780" s="2" t="s">
        <v>1509</v>
      </c>
      <c r="B780" s="2" t="s">
        <v>43</v>
      </c>
      <c r="C780" s="2" t="s">
        <v>246</v>
      </c>
      <c r="D780" s="2" t="s">
        <v>91</v>
      </c>
      <c r="E780" s="2" t="s">
        <v>502</v>
      </c>
      <c r="F780" s="3">
        <v>44013</v>
      </c>
      <c r="G780" s="2">
        <v>1</v>
      </c>
      <c r="H780" s="11">
        <f>VLOOKUP(B780,[1]!Product_Data[#Data],4,0)</f>
        <v>356</v>
      </c>
      <c r="I780" s="11">
        <f>VLOOKUP(B780,[1]!Product_Data[#Data],3,0)</f>
        <v>292</v>
      </c>
      <c r="J780" s="11">
        <f t="shared" si="75"/>
        <v>292</v>
      </c>
      <c r="K780" s="11">
        <f t="shared" si="76"/>
        <v>356</v>
      </c>
      <c r="L780" s="11">
        <f t="shared" si="77"/>
        <v>64</v>
      </c>
      <c r="M780" t="str">
        <f>VLOOKUP(C780,[1]!Location_Data[#Data],2,0)</f>
        <v>San Francisco</v>
      </c>
      <c r="N780" t="str">
        <f>VLOOKUP(D780,[1]!Salespeople_Data[#Data],2,0)</f>
        <v>Howard Gardner</v>
      </c>
      <c r="O780" t="str">
        <f>VLOOKUP(E780,[1]!Customer_Data[#Data],2,0)</f>
        <v>Ralph Richardson</v>
      </c>
      <c r="P780" s="15">
        <f t="shared" si="72"/>
        <v>4</v>
      </c>
      <c r="Q780">
        <f t="shared" si="73"/>
        <v>7</v>
      </c>
      <c r="R780">
        <f t="shared" si="74"/>
        <v>2020</v>
      </c>
    </row>
    <row r="781" spans="1:18" x14ac:dyDescent="0.25">
      <c r="A781" s="4" t="s">
        <v>1510</v>
      </c>
      <c r="B781" s="4" t="s">
        <v>69</v>
      </c>
      <c r="C781" s="4" t="s">
        <v>135</v>
      </c>
      <c r="D781" s="4" t="s">
        <v>35</v>
      </c>
      <c r="E781" s="4" t="s">
        <v>1511</v>
      </c>
      <c r="F781" s="5">
        <v>43907</v>
      </c>
      <c r="G781" s="4">
        <v>4</v>
      </c>
      <c r="H781" s="11">
        <f>VLOOKUP(B781,[1]!Product_Data[#Data],4,0)</f>
        <v>1351</v>
      </c>
      <c r="I781" s="11">
        <f>VLOOKUP(B781,[1]!Product_Data[#Data],3,0)</f>
        <v>1108</v>
      </c>
      <c r="J781" s="11">
        <f t="shared" si="75"/>
        <v>4432</v>
      </c>
      <c r="K781" s="11">
        <f t="shared" si="76"/>
        <v>5404</v>
      </c>
      <c r="L781" s="11">
        <f t="shared" si="77"/>
        <v>972</v>
      </c>
      <c r="M781" t="str">
        <f>VLOOKUP(C781,[1]!Location_Data[#Data],2,0)</f>
        <v>Oxnard</v>
      </c>
      <c r="N781" t="str">
        <f>VLOOKUP(D781,[1]!Salespeople_Data[#Data],2,0)</f>
        <v>Charles Harper</v>
      </c>
      <c r="O781" t="str">
        <f>VLOOKUP(E781,[1]!Customer_Data[#Data],2,0)</f>
        <v>Stephen Larson</v>
      </c>
      <c r="P781" s="15">
        <f t="shared" si="72"/>
        <v>3</v>
      </c>
      <c r="Q781">
        <f t="shared" si="73"/>
        <v>3</v>
      </c>
      <c r="R781">
        <f t="shared" si="74"/>
        <v>2020</v>
      </c>
    </row>
    <row r="782" spans="1:18" x14ac:dyDescent="0.25">
      <c r="A782" s="2" t="s">
        <v>1512</v>
      </c>
      <c r="B782" s="2" t="s">
        <v>553</v>
      </c>
      <c r="C782" s="2" t="s">
        <v>62</v>
      </c>
      <c r="D782" s="2" t="s">
        <v>111</v>
      </c>
      <c r="E782" s="2" t="s">
        <v>1236</v>
      </c>
      <c r="F782" s="3">
        <v>43861</v>
      </c>
      <c r="G782" s="2">
        <v>4</v>
      </c>
      <c r="H782" s="11">
        <f>VLOOKUP(B782,[1]!Product_Data[#Data],4,0)</f>
        <v>1798</v>
      </c>
      <c r="I782" s="11">
        <f>VLOOKUP(B782,[1]!Product_Data[#Data],3,0)</f>
        <v>971</v>
      </c>
      <c r="J782" s="11">
        <f t="shared" si="75"/>
        <v>3884</v>
      </c>
      <c r="K782" s="11">
        <f t="shared" si="76"/>
        <v>7192</v>
      </c>
      <c r="L782" s="11">
        <f t="shared" si="77"/>
        <v>3308</v>
      </c>
      <c r="M782" t="str">
        <f>VLOOKUP(C782,[1]!Location_Data[#Data],2,0)</f>
        <v>Fairfield</v>
      </c>
      <c r="N782" t="str">
        <f>VLOOKUP(D782,[1]!Salespeople_Data[#Data],2,0)</f>
        <v>Ryan Welch</v>
      </c>
      <c r="O782" t="str">
        <f>VLOOKUP(E782,[1]!Customer_Data[#Data],2,0)</f>
        <v>Roger Mills</v>
      </c>
      <c r="P782" s="15">
        <f t="shared" si="72"/>
        <v>6</v>
      </c>
      <c r="Q782">
        <f t="shared" si="73"/>
        <v>1</v>
      </c>
      <c r="R782">
        <f t="shared" si="74"/>
        <v>2020</v>
      </c>
    </row>
    <row r="783" spans="1:18" x14ac:dyDescent="0.25">
      <c r="A783" s="4" t="s">
        <v>1513</v>
      </c>
      <c r="B783" s="4" t="s">
        <v>238</v>
      </c>
      <c r="C783" s="4" t="s">
        <v>110</v>
      </c>
      <c r="D783" s="4" t="s">
        <v>126</v>
      </c>
      <c r="E783" s="4" t="s">
        <v>491</v>
      </c>
      <c r="F783" s="5">
        <v>44052</v>
      </c>
      <c r="G783" s="4">
        <v>1</v>
      </c>
      <c r="H783" s="11">
        <f>VLOOKUP(B783,[1]!Product_Data[#Data],4,0)</f>
        <v>871</v>
      </c>
      <c r="I783" s="11">
        <f>VLOOKUP(B783,[1]!Product_Data[#Data],3,0)</f>
        <v>540</v>
      </c>
      <c r="J783" s="11">
        <f t="shared" si="75"/>
        <v>540</v>
      </c>
      <c r="K783" s="11">
        <f t="shared" si="76"/>
        <v>871</v>
      </c>
      <c r="L783" s="11">
        <f t="shared" si="77"/>
        <v>331</v>
      </c>
      <c r="M783" t="str">
        <f>VLOOKUP(C783,[1]!Location_Data[#Data],2,0)</f>
        <v>Richmond</v>
      </c>
      <c r="N783" t="str">
        <f>VLOOKUP(D783,[1]!Salespeople_Data[#Data],2,0)</f>
        <v>Larry Castillo</v>
      </c>
      <c r="O783" t="str">
        <f>VLOOKUP(E783,[1]!Customer_Data[#Data],2,0)</f>
        <v>Jack Jackson</v>
      </c>
      <c r="P783" s="15">
        <f t="shared" si="72"/>
        <v>1</v>
      </c>
      <c r="Q783">
        <f t="shared" si="73"/>
        <v>8</v>
      </c>
      <c r="R783">
        <f t="shared" si="74"/>
        <v>2020</v>
      </c>
    </row>
    <row r="784" spans="1:18" x14ac:dyDescent="0.25">
      <c r="A784" s="2" t="s">
        <v>1514</v>
      </c>
      <c r="B784" s="2" t="s">
        <v>200</v>
      </c>
      <c r="C784" s="2" t="s">
        <v>145</v>
      </c>
      <c r="D784" s="2" t="s">
        <v>71</v>
      </c>
      <c r="E784" s="2" t="s">
        <v>1515</v>
      </c>
      <c r="F784" s="3">
        <v>43951</v>
      </c>
      <c r="G784" s="2">
        <v>1</v>
      </c>
      <c r="H784" s="11">
        <f>VLOOKUP(B784,[1]!Product_Data[#Data],4,0)</f>
        <v>315</v>
      </c>
      <c r="I784" s="11">
        <f>VLOOKUP(B784,[1]!Product_Data[#Data],3,0)</f>
        <v>208</v>
      </c>
      <c r="J784" s="11">
        <f t="shared" si="75"/>
        <v>208</v>
      </c>
      <c r="K784" s="11">
        <f t="shared" si="76"/>
        <v>315</v>
      </c>
      <c r="L784" s="11">
        <f t="shared" si="77"/>
        <v>107</v>
      </c>
      <c r="M784" t="str">
        <f>VLOOKUP(C784,[1]!Location_Data[#Data],2,0)</f>
        <v>Santa Maria</v>
      </c>
      <c r="N784" t="str">
        <f>VLOOKUP(D784,[1]!Salespeople_Data[#Data],2,0)</f>
        <v>Gary Rodriguez</v>
      </c>
      <c r="O784" t="str">
        <f>VLOOKUP(E784,[1]!Customer_Data[#Data],2,0)</f>
        <v>Peter Gray</v>
      </c>
      <c r="P784" s="15">
        <f t="shared" si="72"/>
        <v>5</v>
      </c>
      <c r="Q784">
        <f t="shared" si="73"/>
        <v>4</v>
      </c>
      <c r="R784">
        <f t="shared" si="74"/>
        <v>2020</v>
      </c>
    </row>
    <row r="785" spans="1:18" x14ac:dyDescent="0.25">
      <c r="A785" s="4" t="s">
        <v>1516</v>
      </c>
      <c r="B785" s="4" t="s">
        <v>289</v>
      </c>
      <c r="C785" s="4" t="s">
        <v>115</v>
      </c>
      <c r="D785" s="4" t="s">
        <v>63</v>
      </c>
      <c r="E785" s="4" t="s">
        <v>1517</v>
      </c>
      <c r="F785" s="5">
        <v>44031</v>
      </c>
      <c r="G785" s="4">
        <v>4</v>
      </c>
      <c r="H785" s="11">
        <f>VLOOKUP(B785,[1]!Product_Data[#Data],4,0)</f>
        <v>368</v>
      </c>
      <c r="I785" s="11">
        <f>VLOOKUP(B785,[1]!Product_Data[#Data],3,0)</f>
        <v>294</v>
      </c>
      <c r="J785" s="11">
        <f t="shared" si="75"/>
        <v>1176</v>
      </c>
      <c r="K785" s="11">
        <f t="shared" si="76"/>
        <v>1472</v>
      </c>
      <c r="L785" s="11">
        <f t="shared" si="77"/>
        <v>296</v>
      </c>
      <c r="M785" t="str">
        <f>VLOOKUP(C785,[1]!Location_Data[#Data],2,0)</f>
        <v>Glendale</v>
      </c>
      <c r="N785" t="str">
        <f>VLOOKUP(D785,[1]!Salespeople_Data[#Data],2,0)</f>
        <v>Jeremy Mendoza</v>
      </c>
      <c r="O785" t="str">
        <f>VLOOKUP(E785,[1]!Customer_Data[#Data],2,0)</f>
        <v>Jason Murphy</v>
      </c>
      <c r="P785" s="15">
        <f t="shared" si="72"/>
        <v>1</v>
      </c>
      <c r="Q785">
        <f t="shared" si="73"/>
        <v>7</v>
      </c>
      <c r="R785">
        <f t="shared" si="74"/>
        <v>2020</v>
      </c>
    </row>
    <row r="786" spans="1:18" x14ac:dyDescent="0.25">
      <c r="A786" s="2" t="s">
        <v>1518</v>
      </c>
      <c r="B786" s="2" t="s">
        <v>605</v>
      </c>
      <c r="C786" s="2" t="s">
        <v>458</v>
      </c>
      <c r="D786" s="2" t="s">
        <v>178</v>
      </c>
      <c r="E786" s="2" t="s">
        <v>1425</v>
      </c>
      <c r="F786" s="3">
        <v>44072</v>
      </c>
      <c r="G786" s="2">
        <v>1</v>
      </c>
      <c r="H786" s="11">
        <f>VLOOKUP(B786,[1]!Product_Data[#Data],4,0)</f>
        <v>913</v>
      </c>
      <c r="I786" s="11">
        <f>VLOOKUP(B786,[1]!Product_Data[#Data],3,0)</f>
        <v>584</v>
      </c>
      <c r="J786" s="11">
        <f t="shared" si="75"/>
        <v>584</v>
      </c>
      <c r="K786" s="11">
        <f t="shared" si="76"/>
        <v>913</v>
      </c>
      <c r="L786" s="11">
        <f t="shared" si="77"/>
        <v>329</v>
      </c>
      <c r="M786" t="str">
        <f>VLOOKUP(C786,[1]!Location_Data[#Data],2,0)</f>
        <v>Fontana</v>
      </c>
      <c r="N786" t="str">
        <f>VLOOKUP(D786,[1]!Salespeople_Data[#Data],2,0)</f>
        <v>Joshua Taylor</v>
      </c>
      <c r="O786" t="str">
        <f>VLOOKUP(E786,[1]!Customer_Data[#Data],2,0)</f>
        <v>Johnny Andrews</v>
      </c>
      <c r="P786" s="15">
        <f t="shared" si="72"/>
        <v>7</v>
      </c>
      <c r="Q786">
        <f t="shared" si="73"/>
        <v>8</v>
      </c>
      <c r="R786">
        <f t="shared" si="74"/>
        <v>2020</v>
      </c>
    </row>
    <row r="787" spans="1:18" x14ac:dyDescent="0.25">
      <c r="A787" s="4" t="s">
        <v>1519</v>
      </c>
      <c r="B787" s="4" t="s">
        <v>23</v>
      </c>
      <c r="C787" s="4" t="s">
        <v>349</v>
      </c>
      <c r="D787" s="4" t="s">
        <v>216</v>
      </c>
      <c r="E787" s="4" t="s">
        <v>905</v>
      </c>
      <c r="F787" s="5">
        <v>44156</v>
      </c>
      <c r="G787" s="4">
        <v>4</v>
      </c>
      <c r="H787" s="11">
        <f>VLOOKUP(B787,[1]!Product_Data[#Data],4,0)</f>
        <v>1052</v>
      </c>
      <c r="I787" s="11">
        <f>VLOOKUP(B787,[1]!Product_Data[#Data],3,0)</f>
        <v>589</v>
      </c>
      <c r="J787" s="11">
        <f t="shared" si="75"/>
        <v>2356</v>
      </c>
      <c r="K787" s="11">
        <f t="shared" si="76"/>
        <v>4208</v>
      </c>
      <c r="L787" s="11">
        <f t="shared" si="77"/>
        <v>1852</v>
      </c>
      <c r="M787" t="str">
        <f>VLOOKUP(C787,[1]!Location_Data[#Data],2,0)</f>
        <v>Santa Clara</v>
      </c>
      <c r="N787" t="str">
        <f>VLOOKUP(D787,[1]!Salespeople_Data[#Data],2,0)</f>
        <v>Ernest Wagner</v>
      </c>
      <c r="O787" t="str">
        <f>VLOOKUP(E787,[1]!Customer_Data[#Data],2,0)</f>
        <v>Clarence Warren</v>
      </c>
      <c r="P787" s="15">
        <f t="shared" si="72"/>
        <v>7</v>
      </c>
      <c r="Q787">
        <f t="shared" si="73"/>
        <v>11</v>
      </c>
      <c r="R787">
        <f t="shared" si="74"/>
        <v>2020</v>
      </c>
    </row>
    <row r="788" spans="1:18" x14ac:dyDescent="0.25">
      <c r="A788" s="2" t="s">
        <v>1520</v>
      </c>
      <c r="B788" s="2" t="s">
        <v>28</v>
      </c>
      <c r="C788" s="2" t="s">
        <v>79</v>
      </c>
      <c r="D788" s="2" t="s">
        <v>191</v>
      </c>
      <c r="E788" s="2" t="s">
        <v>404</v>
      </c>
      <c r="F788" s="3">
        <v>43996</v>
      </c>
      <c r="G788" s="2">
        <v>1</v>
      </c>
      <c r="H788" s="11">
        <f>VLOOKUP(B788,[1]!Product_Data[#Data],4,0)</f>
        <v>684</v>
      </c>
      <c r="I788" s="11">
        <f>VLOOKUP(B788,[1]!Product_Data[#Data],3,0)</f>
        <v>561</v>
      </c>
      <c r="J788" s="11">
        <f t="shared" si="75"/>
        <v>561</v>
      </c>
      <c r="K788" s="11">
        <f t="shared" si="76"/>
        <v>684</v>
      </c>
      <c r="L788" s="11">
        <f t="shared" si="77"/>
        <v>123</v>
      </c>
      <c r="M788" t="str">
        <f>VLOOKUP(C788,[1]!Location_Data[#Data],2,0)</f>
        <v>Palmdale</v>
      </c>
      <c r="N788" t="str">
        <f>VLOOKUP(D788,[1]!Salespeople_Data[#Data],2,0)</f>
        <v>Robert Reed</v>
      </c>
      <c r="O788" t="str">
        <f>VLOOKUP(E788,[1]!Customer_Data[#Data],2,0)</f>
        <v>Bruce Morrison</v>
      </c>
      <c r="P788" s="15">
        <f t="shared" si="72"/>
        <v>1</v>
      </c>
      <c r="Q788">
        <f t="shared" si="73"/>
        <v>6</v>
      </c>
      <c r="R788">
        <f t="shared" si="74"/>
        <v>2020</v>
      </c>
    </row>
    <row r="789" spans="1:18" x14ac:dyDescent="0.25">
      <c r="A789" s="4" t="s">
        <v>1521</v>
      </c>
      <c r="B789" s="4" t="s">
        <v>94</v>
      </c>
      <c r="C789" s="4" t="s">
        <v>62</v>
      </c>
      <c r="D789" s="4" t="s">
        <v>216</v>
      </c>
      <c r="E789" s="4" t="s">
        <v>1522</v>
      </c>
      <c r="F789" s="5">
        <v>43895</v>
      </c>
      <c r="G789" s="4">
        <v>1</v>
      </c>
      <c r="H789" s="11">
        <f>VLOOKUP(B789,[1]!Product_Data[#Data],4,0)</f>
        <v>1639</v>
      </c>
      <c r="I789" s="11">
        <f>VLOOKUP(B789,[1]!Product_Data[#Data],3,0)</f>
        <v>1295</v>
      </c>
      <c r="J789" s="11">
        <f t="shared" si="75"/>
        <v>1295</v>
      </c>
      <c r="K789" s="11">
        <f t="shared" si="76"/>
        <v>1639</v>
      </c>
      <c r="L789" s="11">
        <f t="shared" si="77"/>
        <v>344</v>
      </c>
      <c r="M789" t="str">
        <f>VLOOKUP(C789,[1]!Location_Data[#Data],2,0)</f>
        <v>Fairfield</v>
      </c>
      <c r="N789" t="str">
        <f>VLOOKUP(D789,[1]!Salespeople_Data[#Data],2,0)</f>
        <v>Ernest Wagner</v>
      </c>
      <c r="O789" t="str">
        <f>VLOOKUP(E789,[1]!Customer_Data[#Data],2,0)</f>
        <v>Ryan Ruiz</v>
      </c>
      <c r="P789" s="15">
        <f t="shared" si="72"/>
        <v>5</v>
      </c>
      <c r="Q789">
        <f t="shared" si="73"/>
        <v>3</v>
      </c>
      <c r="R789">
        <f t="shared" si="74"/>
        <v>2020</v>
      </c>
    </row>
    <row r="790" spans="1:18" x14ac:dyDescent="0.25">
      <c r="A790" s="2" t="s">
        <v>1523</v>
      </c>
      <c r="B790" s="2" t="s">
        <v>235</v>
      </c>
      <c r="C790" s="2" t="s">
        <v>115</v>
      </c>
      <c r="D790" s="2" t="s">
        <v>101</v>
      </c>
      <c r="E790" s="2" t="s">
        <v>1524</v>
      </c>
      <c r="F790" s="3">
        <v>43969</v>
      </c>
      <c r="G790" s="2">
        <v>1</v>
      </c>
      <c r="H790" s="11">
        <f>VLOOKUP(B790,[1]!Product_Data[#Data],4,0)</f>
        <v>1887</v>
      </c>
      <c r="I790" s="11">
        <f>VLOOKUP(B790,[1]!Product_Data[#Data],3,0)</f>
        <v>1378</v>
      </c>
      <c r="J790" s="11">
        <f t="shared" si="75"/>
        <v>1378</v>
      </c>
      <c r="K790" s="11">
        <f t="shared" si="76"/>
        <v>1887</v>
      </c>
      <c r="L790" s="11">
        <f t="shared" si="77"/>
        <v>509</v>
      </c>
      <c r="M790" t="str">
        <f>VLOOKUP(C790,[1]!Location_Data[#Data],2,0)</f>
        <v>Glendale</v>
      </c>
      <c r="N790" t="str">
        <f>VLOOKUP(D790,[1]!Salespeople_Data[#Data],2,0)</f>
        <v>Scott Clark</v>
      </c>
      <c r="O790" t="str">
        <f>VLOOKUP(E790,[1]!Customer_Data[#Data],2,0)</f>
        <v>Raymond Arnold</v>
      </c>
      <c r="P790" s="15">
        <f t="shared" si="72"/>
        <v>2</v>
      </c>
      <c r="Q790">
        <f t="shared" si="73"/>
        <v>5</v>
      </c>
      <c r="R790">
        <f t="shared" si="74"/>
        <v>2020</v>
      </c>
    </row>
    <row r="791" spans="1:18" x14ac:dyDescent="0.25">
      <c r="A791" s="4" t="s">
        <v>1525</v>
      </c>
      <c r="B791" s="4" t="s">
        <v>207</v>
      </c>
      <c r="C791" s="4" t="s">
        <v>286</v>
      </c>
      <c r="D791" s="4" t="s">
        <v>447</v>
      </c>
      <c r="E791" s="4" t="s">
        <v>314</v>
      </c>
      <c r="F791" s="5">
        <v>44040</v>
      </c>
      <c r="G791" s="4">
        <v>1</v>
      </c>
      <c r="H791" s="11">
        <f>VLOOKUP(B791,[1]!Product_Data[#Data],4,0)</f>
        <v>2464</v>
      </c>
      <c r="I791" s="11">
        <f>VLOOKUP(B791,[1]!Product_Data[#Data],3,0)</f>
        <v>1774</v>
      </c>
      <c r="J791" s="11">
        <f t="shared" si="75"/>
        <v>1774</v>
      </c>
      <c r="K791" s="11">
        <f t="shared" si="76"/>
        <v>2464</v>
      </c>
      <c r="L791" s="11">
        <f t="shared" si="77"/>
        <v>690</v>
      </c>
      <c r="M791" t="str">
        <f>VLOOKUP(C791,[1]!Location_Data[#Data],2,0)</f>
        <v>El Monte</v>
      </c>
      <c r="N791" t="str">
        <f>VLOOKUP(D791,[1]!Salespeople_Data[#Data],2,0)</f>
        <v>Howard Sims</v>
      </c>
      <c r="O791" t="str">
        <f>VLOOKUP(E791,[1]!Customer_Data[#Data],2,0)</f>
        <v>Dennis Morris</v>
      </c>
      <c r="P791" s="15">
        <f t="shared" si="72"/>
        <v>3</v>
      </c>
      <c r="Q791">
        <f t="shared" si="73"/>
        <v>7</v>
      </c>
      <c r="R791">
        <f t="shared" si="74"/>
        <v>2020</v>
      </c>
    </row>
    <row r="792" spans="1:18" x14ac:dyDescent="0.25">
      <c r="A792" s="2" t="s">
        <v>1526</v>
      </c>
      <c r="B792" s="2" t="s">
        <v>1149</v>
      </c>
      <c r="C792" s="2" t="s">
        <v>211</v>
      </c>
      <c r="D792" s="2" t="s">
        <v>87</v>
      </c>
      <c r="E792" s="2" t="s">
        <v>1527</v>
      </c>
      <c r="F792" s="3">
        <v>43995</v>
      </c>
      <c r="G792" s="2">
        <v>3</v>
      </c>
      <c r="H792" s="11">
        <f>VLOOKUP(B792,[1]!Product_Data[#Data],4,0)</f>
        <v>847</v>
      </c>
      <c r="I792" s="11">
        <f>VLOOKUP(B792,[1]!Product_Data[#Data],3,0)</f>
        <v>534</v>
      </c>
      <c r="J792" s="11">
        <f t="shared" si="75"/>
        <v>1602</v>
      </c>
      <c r="K792" s="11">
        <f t="shared" si="76"/>
        <v>2541</v>
      </c>
      <c r="L792" s="11">
        <f t="shared" si="77"/>
        <v>939</v>
      </c>
      <c r="M792" t="str">
        <f>VLOOKUP(C792,[1]!Location_Data[#Data],2,0)</f>
        <v>Chula Vista</v>
      </c>
      <c r="N792" t="str">
        <f>VLOOKUP(D792,[1]!Salespeople_Data[#Data],2,0)</f>
        <v>Martin Perry</v>
      </c>
      <c r="O792" t="str">
        <f>VLOOKUP(E792,[1]!Customer_Data[#Data],2,0)</f>
        <v>Joshua Garza</v>
      </c>
      <c r="P792" s="15">
        <f t="shared" si="72"/>
        <v>7</v>
      </c>
      <c r="Q792">
        <f t="shared" si="73"/>
        <v>6</v>
      </c>
      <c r="R792">
        <f t="shared" si="74"/>
        <v>2020</v>
      </c>
    </row>
    <row r="793" spans="1:18" x14ac:dyDescent="0.25">
      <c r="A793" s="4" t="s">
        <v>1528</v>
      </c>
      <c r="B793" s="4" t="s">
        <v>421</v>
      </c>
      <c r="C793" s="4" t="s">
        <v>253</v>
      </c>
      <c r="D793" s="4" t="s">
        <v>356</v>
      </c>
      <c r="E793" s="4" t="s">
        <v>350</v>
      </c>
      <c r="F793" s="5">
        <v>44119</v>
      </c>
      <c r="G793" s="4">
        <v>1</v>
      </c>
      <c r="H793" s="11">
        <f>VLOOKUP(B793,[1]!Product_Data[#Data],4,0)</f>
        <v>826</v>
      </c>
      <c r="I793" s="11">
        <f>VLOOKUP(B793,[1]!Product_Data[#Data],3,0)</f>
        <v>562</v>
      </c>
      <c r="J793" s="11">
        <f t="shared" si="75"/>
        <v>562</v>
      </c>
      <c r="K793" s="11">
        <f t="shared" si="76"/>
        <v>826</v>
      </c>
      <c r="L793" s="11">
        <f t="shared" si="77"/>
        <v>264</v>
      </c>
      <c r="M793" t="str">
        <f>VLOOKUP(C793,[1]!Location_Data[#Data],2,0)</f>
        <v>Bakersfield</v>
      </c>
      <c r="N793" t="str">
        <f>VLOOKUP(D793,[1]!Salespeople_Data[#Data],2,0)</f>
        <v>Jimmy Young</v>
      </c>
      <c r="O793" t="str">
        <f>VLOOKUP(E793,[1]!Customer_Data[#Data],2,0)</f>
        <v>Shawn Henderson</v>
      </c>
      <c r="P793" s="15">
        <f t="shared" si="72"/>
        <v>5</v>
      </c>
      <c r="Q793">
        <f t="shared" si="73"/>
        <v>10</v>
      </c>
      <c r="R793">
        <f t="shared" si="74"/>
        <v>2020</v>
      </c>
    </row>
    <row r="794" spans="1:18" x14ac:dyDescent="0.25">
      <c r="A794" s="2" t="s">
        <v>1529</v>
      </c>
      <c r="B794" s="2" t="s">
        <v>348</v>
      </c>
      <c r="C794" s="2" t="s">
        <v>272</v>
      </c>
      <c r="D794" s="2" t="s">
        <v>116</v>
      </c>
      <c r="E794" s="2" t="s">
        <v>829</v>
      </c>
      <c r="F794" s="3">
        <v>43870</v>
      </c>
      <c r="G794" s="2">
        <v>4</v>
      </c>
      <c r="H794" s="11">
        <f>VLOOKUP(B794,[1]!Product_Data[#Data],4,0)</f>
        <v>603</v>
      </c>
      <c r="I794" s="11">
        <f>VLOOKUP(B794,[1]!Product_Data[#Data],3,0)</f>
        <v>416</v>
      </c>
      <c r="J794" s="11">
        <f t="shared" si="75"/>
        <v>1664</v>
      </c>
      <c r="K794" s="11">
        <f t="shared" si="76"/>
        <v>2412</v>
      </c>
      <c r="L794" s="11">
        <f t="shared" si="77"/>
        <v>748</v>
      </c>
      <c r="M794" t="str">
        <f>VLOOKUP(C794,[1]!Location_Data[#Data],2,0)</f>
        <v>Torrance</v>
      </c>
      <c r="N794" t="str">
        <f>VLOOKUP(D794,[1]!Salespeople_Data[#Data],2,0)</f>
        <v>Roger Ramos</v>
      </c>
      <c r="O794" t="str">
        <f>VLOOKUP(E794,[1]!Customer_Data[#Data],2,0)</f>
        <v>Shawn Ray</v>
      </c>
      <c r="P794" s="15">
        <f t="shared" si="72"/>
        <v>1</v>
      </c>
      <c r="Q794">
        <f t="shared" si="73"/>
        <v>2</v>
      </c>
      <c r="R794">
        <f t="shared" si="74"/>
        <v>2020</v>
      </c>
    </row>
    <row r="795" spans="1:18" x14ac:dyDescent="0.25">
      <c r="A795" s="4" t="s">
        <v>1530</v>
      </c>
      <c r="B795" s="4" t="s">
        <v>537</v>
      </c>
      <c r="C795" s="4" t="s">
        <v>215</v>
      </c>
      <c r="D795" s="4" t="s">
        <v>216</v>
      </c>
      <c r="E795" s="4" t="s">
        <v>1014</v>
      </c>
      <c r="F795" s="5">
        <v>44116</v>
      </c>
      <c r="G795" s="4">
        <v>4</v>
      </c>
      <c r="H795" s="11">
        <f>VLOOKUP(B795,[1]!Product_Data[#Data],4,0)</f>
        <v>556</v>
      </c>
      <c r="I795" s="11">
        <f>VLOOKUP(B795,[1]!Product_Data[#Data],3,0)</f>
        <v>395</v>
      </c>
      <c r="J795" s="11">
        <f t="shared" si="75"/>
        <v>1580</v>
      </c>
      <c r="K795" s="11">
        <f t="shared" si="76"/>
        <v>2224</v>
      </c>
      <c r="L795" s="11">
        <f t="shared" si="77"/>
        <v>644</v>
      </c>
      <c r="M795" t="str">
        <f>VLOOKUP(C795,[1]!Location_Data[#Data],2,0)</f>
        <v>El Cajon</v>
      </c>
      <c r="N795" t="str">
        <f>VLOOKUP(D795,[1]!Salespeople_Data[#Data],2,0)</f>
        <v>Ernest Wagner</v>
      </c>
      <c r="O795" t="str">
        <f>VLOOKUP(E795,[1]!Customer_Data[#Data],2,0)</f>
        <v>Michael Hill</v>
      </c>
      <c r="P795" s="15">
        <f t="shared" si="72"/>
        <v>2</v>
      </c>
      <c r="Q795">
        <f t="shared" si="73"/>
        <v>10</v>
      </c>
      <c r="R795">
        <f t="shared" si="74"/>
        <v>2020</v>
      </c>
    </row>
    <row r="796" spans="1:18" x14ac:dyDescent="0.25">
      <c r="A796" s="2" t="s">
        <v>1531</v>
      </c>
      <c r="B796" s="2" t="s">
        <v>245</v>
      </c>
      <c r="C796" s="2" t="s">
        <v>322</v>
      </c>
      <c r="D796" s="2" t="s">
        <v>40</v>
      </c>
      <c r="E796" s="2" t="s">
        <v>368</v>
      </c>
      <c r="F796" s="3">
        <v>44140</v>
      </c>
      <c r="G796" s="2">
        <v>4</v>
      </c>
      <c r="H796" s="11">
        <f>VLOOKUP(B796,[1]!Product_Data[#Data],4,0)</f>
        <v>818</v>
      </c>
      <c r="I796" s="11">
        <f>VLOOKUP(B796,[1]!Product_Data[#Data],3,0)</f>
        <v>450</v>
      </c>
      <c r="J796" s="11">
        <f t="shared" si="75"/>
        <v>1800</v>
      </c>
      <c r="K796" s="11">
        <f t="shared" si="76"/>
        <v>3272</v>
      </c>
      <c r="L796" s="11">
        <f t="shared" si="77"/>
        <v>1472</v>
      </c>
      <c r="M796" t="str">
        <f>VLOOKUP(C796,[1]!Location_Data[#Data],2,0)</f>
        <v>Rancho Cucamonga</v>
      </c>
      <c r="N796" t="str">
        <f>VLOOKUP(D796,[1]!Salespeople_Data[#Data],2,0)</f>
        <v>Brian Hansen</v>
      </c>
      <c r="O796" t="str">
        <f>VLOOKUP(E796,[1]!Customer_Data[#Data],2,0)</f>
        <v>Wayne Owens</v>
      </c>
      <c r="P796" s="15">
        <f t="shared" si="72"/>
        <v>5</v>
      </c>
      <c r="Q796">
        <f t="shared" si="73"/>
        <v>11</v>
      </c>
      <c r="R796">
        <f t="shared" si="74"/>
        <v>2020</v>
      </c>
    </row>
    <row r="797" spans="1:18" x14ac:dyDescent="0.25">
      <c r="A797" s="4" t="s">
        <v>1532</v>
      </c>
      <c r="B797" s="4" t="s">
        <v>210</v>
      </c>
      <c r="C797" s="4" t="s">
        <v>190</v>
      </c>
      <c r="D797" s="4" t="s">
        <v>91</v>
      </c>
      <c r="E797" s="4" t="s">
        <v>314</v>
      </c>
      <c r="F797" s="5">
        <v>43847</v>
      </c>
      <c r="G797" s="4">
        <v>1</v>
      </c>
      <c r="H797" s="11">
        <f>VLOOKUP(B797,[1]!Product_Data[#Data],4,0)</f>
        <v>458</v>
      </c>
      <c r="I797" s="11">
        <f>VLOOKUP(B797,[1]!Product_Data[#Data],3,0)</f>
        <v>376</v>
      </c>
      <c r="J797" s="11">
        <f t="shared" si="75"/>
        <v>376</v>
      </c>
      <c r="K797" s="11">
        <f t="shared" si="76"/>
        <v>458</v>
      </c>
      <c r="L797" s="11">
        <f t="shared" si="77"/>
        <v>82</v>
      </c>
      <c r="M797" t="str">
        <f>VLOOKUP(C797,[1]!Location_Data[#Data],2,0)</f>
        <v>Oakland</v>
      </c>
      <c r="N797" t="str">
        <f>VLOOKUP(D797,[1]!Salespeople_Data[#Data],2,0)</f>
        <v>Howard Gardner</v>
      </c>
      <c r="O797" t="str">
        <f>VLOOKUP(E797,[1]!Customer_Data[#Data],2,0)</f>
        <v>Dennis Morris</v>
      </c>
      <c r="P797" s="15">
        <f t="shared" si="72"/>
        <v>6</v>
      </c>
      <c r="Q797">
        <f t="shared" si="73"/>
        <v>1</v>
      </c>
      <c r="R797">
        <f t="shared" si="74"/>
        <v>2020</v>
      </c>
    </row>
    <row r="798" spans="1:18" x14ac:dyDescent="0.25">
      <c r="A798" s="2" t="s">
        <v>1533</v>
      </c>
      <c r="B798" s="2" t="s">
        <v>370</v>
      </c>
      <c r="C798" s="2" t="s">
        <v>156</v>
      </c>
      <c r="D798" s="2" t="s">
        <v>345</v>
      </c>
      <c r="E798" s="2" t="s">
        <v>1534</v>
      </c>
      <c r="F798" s="3">
        <v>43901</v>
      </c>
      <c r="G798" s="2">
        <v>2</v>
      </c>
      <c r="H798" s="11">
        <f>VLOOKUP(B798,[1]!Product_Data[#Data],4,0)</f>
        <v>771</v>
      </c>
      <c r="I798" s="11">
        <f>VLOOKUP(B798,[1]!Product_Data[#Data],3,0)</f>
        <v>648</v>
      </c>
      <c r="J798" s="11">
        <f t="shared" si="75"/>
        <v>1296</v>
      </c>
      <c r="K798" s="11">
        <f t="shared" si="76"/>
        <v>1542</v>
      </c>
      <c r="L798" s="11">
        <f t="shared" si="77"/>
        <v>246</v>
      </c>
      <c r="M798" t="str">
        <f>VLOOKUP(C798,[1]!Location_Data[#Data],2,0)</f>
        <v>Sacramento</v>
      </c>
      <c r="N798" t="str">
        <f>VLOOKUP(D798,[1]!Salespeople_Data[#Data],2,0)</f>
        <v>Larry Marshall</v>
      </c>
      <c r="O798" t="str">
        <f>VLOOKUP(E798,[1]!Customer_Data[#Data],2,0)</f>
        <v>Russell Bailey</v>
      </c>
      <c r="P798" s="15">
        <f t="shared" si="72"/>
        <v>4</v>
      </c>
      <c r="Q798">
        <f t="shared" si="73"/>
        <v>3</v>
      </c>
      <c r="R798">
        <f t="shared" si="74"/>
        <v>2020</v>
      </c>
    </row>
    <row r="799" spans="1:18" x14ac:dyDescent="0.25">
      <c r="A799" s="4" t="s">
        <v>1535</v>
      </c>
      <c r="B799" s="4" t="s">
        <v>99</v>
      </c>
      <c r="C799" s="4" t="s">
        <v>174</v>
      </c>
      <c r="D799" s="4" t="s">
        <v>269</v>
      </c>
      <c r="E799" s="4" t="s">
        <v>1536</v>
      </c>
      <c r="F799" s="5">
        <v>43903</v>
      </c>
      <c r="G799" s="4">
        <v>2</v>
      </c>
      <c r="H799" s="11">
        <f>VLOOKUP(B799,[1]!Product_Data[#Data],4,0)</f>
        <v>1708</v>
      </c>
      <c r="I799" s="11">
        <f>VLOOKUP(B799,[1]!Product_Data[#Data],3,0)</f>
        <v>871</v>
      </c>
      <c r="J799" s="11">
        <f t="shared" si="75"/>
        <v>1742</v>
      </c>
      <c r="K799" s="11">
        <f t="shared" si="76"/>
        <v>3416</v>
      </c>
      <c r="L799" s="11">
        <f t="shared" si="77"/>
        <v>1674</v>
      </c>
      <c r="M799" t="str">
        <f>VLOOKUP(C799,[1]!Location_Data[#Data],2,0)</f>
        <v>Norwalk</v>
      </c>
      <c r="N799" t="str">
        <f>VLOOKUP(D799,[1]!Salespeople_Data[#Data],2,0)</f>
        <v>Kevin Butler</v>
      </c>
      <c r="O799" t="str">
        <f>VLOOKUP(E799,[1]!Customer_Data[#Data],2,0)</f>
        <v>Sean Snyder</v>
      </c>
      <c r="P799" s="15">
        <f t="shared" si="72"/>
        <v>6</v>
      </c>
      <c r="Q799">
        <f t="shared" si="73"/>
        <v>3</v>
      </c>
      <c r="R799">
        <f t="shared" si="74"/>
        <v>2020</v>
      </c>
    </row>
    <row r="800" spans="1:18" x14ac:dyDescent="0.25">
      <c r="A800" s="2" t="s">
        <v>1537</v>
      </c>
      <c r="B800" s="2" t="s">
        <v>210</v>
      </c>
      <c r="C800" s="2" t="s">
        <v>186</v>
      </c>
      <c r="D800" s="2" t="s">
        <v>75</v>
      </c>
      <c r="E800" s="2" t="s">
        <v>500</v>
      </c>
      <c r="F800" s="3">
        <v>43889</v>
      </c>
      <c r="G800" s="2">
        <v>1</v>
      </c>
      <c r="H800" s="11">
        <f>VLOOKUP(B800,[1]!Product_Data[#Data],4,0)</f>
        <v>458</v>
      </c>
      <c r="I800" s="11">
        <f>VLOOKUP(B800,[1]!Product_Data[#Data],3,0)</f>
        <v>376</v>
      </c>
      <c r="J800" s="11">
        <f t="shared" si="75"/>
        <v>376</v>
      </c>
      <c r="K800" s="11">
        <f t="shared" si="76"/>
        <v>458</v>
      </c>
      <c r="L800" s="11">
        <f t="shared" si="77"/>
        <v>82</v>
      </c>
      <c r="M800" t="str">
        <f>VLOOKUP(C800,[1]!Location_Data[#Data],2,0)</f>
        <v>Riverside</v>
      </c>
      <c r="N800" t="str">
        <f>VLOOKUP(D800,[1]!Salespeople_Data[#Data],2,0)</f>
        <v>Roger Robertson</v>
      </c>
      <c r="O800" t="str">
        <f>VLOOKUP(E800,[1]!Customer_Data[#Data],2,0)</f>
        <v>William Medina</v>
      </c>
      <c r="P800" s="15">
        <f t="shared" si="72"/>
        <v>6</v>
      </c>
      <c r="Q800">
        <f t="shared" si="73"/>
        <v>2</v>
      </c>
      <c r="R800">
        <f t="shared" si="74"/>
        <v>2020</v>
      </c>
    </row>
    <row r="801" spans="1:18" x14ac:dyDescent="0.25">
      <c r="A801" s="4" t="s">
        <v>1538</v>
      </c>
      <c r="B801" s="4" t="s">
        <v>431</v>
      </c>
      <c r="C801" s="4" t="s">
        <v>377</v>
      </c>
      <c r="D801" s="4" t="s">
        <v>178</v>
      </c>
      <c r="E801" s="4" t="s">
        <v>1539</v>
      </c>
      <c r="F801" s="5">
        <v>43882</v>
      </c>
      <c r="G801" s="4">
        <v>2</v>
      </c>
      <c r="H801" s="11">
        <f>VLOOKUP(B801,[1]!Product_Data[#Data],4,0)</f>
        <v>290</v>
      </c>
      <c r="I801" s="11">
        <f>VLOOKUP(B801,[1]!Product_Data[#Data],3,0)</f>
        <v>200</v>
      </c>
      <c r="J801" s="11">
        <f t="shared" si="75"/>
        <v>400</v>
      </c>
      <c r="K801" s="11">
        <f t="shared" si="76"/>
        <v>580</v>
      </c>
      <c r="L801" s="11">
        <f t="shared" si="77"/>
        <v>180</v>
      </c>
      <c r="M801" t="str">
        <f>VLOOKUP(C801,[1]!Location_Data[#Data],2,0)</f>
        <v>San Diego</v>
      </c>
      <c r="N801" t="str">
        <f>VLOOKUP(D801,[1]!Salespeople_Data[#Data],2,0)</f>
        <v>Joshua Taylor</v>
      </c>
      <c r="O801" t="str">
        <f>VLOOKUP(E801,[1]!Customer_Data[#Data],2,0)</f>
        <v>Jose Ellis</v>
      </c>
      <c r="P801" s="15">
        <f t="shared" si="72"/>
        <v>6</v>
      </c>
      <c r="Q801">
        <f t="shared" si="73"/>
        <v>2</v>
      </c>
      <c r="R801">
        <f t="shared" si="74"/>
        <v>2020</v>
      </c>
    </row>
    <row r="802" spans="1:18" x14ac:dyDescent="0.25">
      <c r="A802" s="2" t="s">
        <v>1540</v>
      </c>
      <c r="B802" s="2" t="s">
        <v>668</v>
      </c>
      <c r="C802" s="2" t="s">
        <v>9</v>
      </c>
      <c r="D802" s="2" t="s">
        <v>75</v>
      </c>
      <c r="E802" s="2" t="s">
        <v>1065</v>
      </c>
      <c r="F802" s="3">
        <v>44001</v>
      </c>
      <c r="G802" s="2">
        <v>1</v>
      </c>
      <c r="H802" s="11">
        <f>VLOOKUP(B802,[1]!Product_Data[#Data],4,0)</f>
        <v>181</v>
      </c>
      <c r="I802" s="11">
        <f>VLOOKUP(B802,[1]!Product_Data[#Data],3,0)</f>
        <v>130</v>
      </c>
      <c r="J802" s="11">
        <f t="shared" si="75"/>
        <v>130</v>
      </c>
      <c r="K802" s="11">
        <f t="shared" si="76"/>
        <v>181</v>
      </c>
      <c r="L802" s="11">
        <f t="shared" si="77"/>
        <v>51</v>
      </c>
      <c r="M802" t="str">
        <f>VLOOKUP(C802,[1]!Location_Data[#Data],2,0)</f>
        <v>San Mateo</v>
      </c>
      <c r="N802" t="str">
        <f>VLOOKUP(D802,[1]!Salespeople_Data[#Data],2,0)</f>
        <v>Roger Robertson</v>
      </c>
      <c r="O802" t="str">
        <f>VLOOKUP(E802,[1]!Customer_Data[#Data],2,0)</f>
        <v>Wayne Stewart</v>
      </c>
      <c r="P802" s="15">
        <f t="shared" si="72"/>
        <v>6</v>
      </c>
      <c r="Q802">
        <f t="shared" si="73"/>
        <v>6</v>
      </c>
      <c r="R802">
        <f t="shared" si="74"/>
        <v>2020</v>
      </c>
    </row>
    <row r="803" spans="1:18" x14ac:dyDescent="0.25">
      <c r="A803" s="4" t="s">
        <v>1541</v>
      </c>
      <c r="B803" s="4" t="s">
        <v>210</v>
      </c>
      <c r="C803" s="4" t="s">
        <v>48</v>
      </c>
      <c r="D803" s="4" t="s">
        <v>141</v>
      </c>
      <c r="E803" s="4" t="s">
        <v>1542</v>
      </c>
      <c r="F803" s="5">
        <v>43993</v>
      </c>
      <c r="G803" s="4">
        <v>1</v>
      </c>
      <c r="H803" s="11">
        <f>VLOOKUP(B803,[1]!Product_Data[#Data],4,0)</f>
        <v>458</v>
      </c>
      <c r="I803" s="11">
        <f>VLOOKUP(B803,[1]!Product_Data[#Data],3,0)</f>
        <v>376</v>
      </c>
      <c r="J803" s="11">
        <f t="shared" si="75"/>
        <v>376</v>
      </c>
      <c r="K803" s="11">
        <f t="shared" si="76"/>
        <v>458</v>
      </c>
      <c r="L803" s="11">
        <f t="shared" si="77"/>
        <v>82</v>
      </c>
      <c r="M803" t="str">
        <f>VLOOKUP(C803,[1]!Location_Data[#Data],2,0)</f>
        <v>Rialto</v>
      </c>
      <c r="N803" t="str">
        <f>VLOOKUP(D803,[1]!Salespeople_Data[#Data],2,0)</f>
        <v>Arthur Mccoy</v>
      </c>
      <c r="O803" t="str">
        <f>VLOOKUP(E803,[1]!Customer_Data[#Data],2,0)</f>
        <v>Dennis Myers</v>
      </c>
      <c r="P803" s="15">
        <f t="shared" si="72"/>
        <v>5</v>
      </c>
      <c r="Q803">
        <f t="shared" si="73"/>
        <v>6</v>
      </c>
      <c r="R803">
        <f t="shared" si="74"/>
        <v>2020</v>
      </c>
    </row>
    <row r="804" spans="1:18" x14ac:dyDescent="0.25">
      <c r="A804" s="2" t="s">
        <v>1543</v>
      </c>
      <c r="B804" s="2" t="s">
        <v>370</v>
      </c>
      <c r="C804" s="2" t="s">
        <v>14</v>
      </c>
      <c r="D804" s="2" t="s">
        <v>250</v>
      </c>
      <c r="E804" s="2" t="s">
        <v>1544</v>
      </c>
      <c r="F804" s="3">
        <v>44108</v>
      </c>
      <c r="G804" s="2">
        <v>1</v>
      </c>
      <c r="H804" s="11">
        <f>VLOOKUP(B804,[1]!Product_Data[#Data],4,0)</f>
        <v>771</v>
      </c>
      <c r="I804" s="11">
        <f>VLOOKUP(B804,[1]!Product_Data[#Data],3,0)</f>
        <v>648</v>
      </c>
      <c r="J804" s="11">
        <f t="shared" si="75"/>
        <v>648</v>
      </c>
      <c r="K804" s="11">
        <f t="shared" si="76"/>
        <v>771</v>
      </c>
      <c r="L804" s="11">
        <f t="shared" si="77"/>
        <v>123</v>
      </c>
      <c r="M804" t="str">
        <f>VLOOKUP(C804,[1]!Location_Data[#Data],2,0)</f>
        <v>Santa Clarita</v>
      </c>
      <c r="N804" t="str">
        <f>VLOOKUP(D804,[1]!Salespeople_Data[#Data],2,0)</f>
        <v>Martin Carr</v>
      </c>
      <c r="O804" t="str">
        <f>VLOOKUP(E804,[1]!Customer_Data[#Data],2,0)</f>
        <v>Shawn Wallace</v>
      </c>
      <c r="P804" s="15">
        <f t="shared" si="72"/>
        <v>1</v>
      </c>
      <c r="Q804">
        <f t="shared" si="73"/>
        <v>10</v>
      </c>
      <c r="R804">
        <f t="shared" si="74"/>
        <v>2020</v>
      </c>
    </row>
    <row r="805" spans="1:18" x14ac:dyDescent="0.25">
      <c r="A805" s="4" t="s">
        <v>1545</v>
      </c>
      <c r="B805" s="4" t="s">
        <v>155</v>
      </c>
      <c r="C805" s="4" t="s">
        <v>224</v>
      </c>
      <c r="D805" s="4" t="s">
        <v>298</v>
      </c>
      <c r="E805" s="4" t="s">
        <v>1546</v>
      </c>
      <c r="F805" s="5">
        <v>43851</v>
      </c>
      <c r="G805" s="4">
        <v>1</v>
      </c>
      <c r="H805" s="11">
        <f>VLOOKUP(B805,[1]!Product_Data[#Data],4,0)</f>
        <v>1353</v>
      </c>
      <c r="I805" s="11">
        <f>VLOOKUP(B805,[1]!Product_Data[#Data],3,0)</f>
        <v>947</v>
      </c>
      <c r="J805" s="11">
        <f t="shared" si="75"/>
        <v>947</v>
      </c>
      <c r="K805" s="11">
        <f t="shared" si="76"/>
        <v>1353</v>
      </c>
      <c r="L805" s="11">
        <f t="shared" si="77"/>
        <v>406</v>
      </c>
      <c r="M805" t="str">
        <f>VLOOKUP(C805,[1]!Location_Data[#Data],2,0)</f>
        <v>Huntington Beach</v>
      </c>
      <c r="N805" t="str">
        <f>VLOOKUP(D805,[1]!Salespeople_Data[#Data],2,0)</f>
        <v>Kenneth Fields</v>
      </c>
      <c r="O805" t="str">
        <f>VLOOKUP(E805,[1]!Customer_Data[#Data],2,0)</f>
        <v>Edward Walker</v>
      </c>
      <c r="P805" s="15">
        <f t="shared" si="72"/>
        <v>3</v>
      </c>
      <c r="Q805">
        <f t="shared" si="73"/>
        <v>1</v>
      </c>
      <c r="R805">
        <f t="shared" si="74"/>
        <v>2020</v>
      </c>
    </row>
    <row r="806" spans="1:18" x14ac:dyDescent="0.25">
      <c r="A806" s="2" t="s">
        <v>1547</v>
      </c>
      <c r="B806" s="2" t="s">
        <v>464</v>
      </c>
      <c r="C806" s="2" t="s">
        <v>242</v>
      </c>
      <c r="D806" s="2" t="s">
        <v>141</v>
      </c>
      <c r="E806" s="2" t="s">
        <v>1544</v>
      </c>
      <c r="F806" s="3">
        <v>44122</v>
      </c>
      <c r="G806" s="2">
        <v>3</v>
      </c>
      <c r="H806" s="11">
        <f>VLOOKUP(B806,[1]!Product_Data[#Data],4,0)</f>
        <v>1566</v>
      </c>
      <c r="I806" s="11">
        <f>VLOOKUP(B806,[1]!Product_Data[#Data],3,0)</f>
        <v>1190</v>
      </c>
      <c r="J806" s="11">
        <f t="shared" si="75"/>
        <v>3570</v>
      </c>
      <c r="K806" s="11">
        <f t="shared" si="76"/>
        <v>4698</v>
      </c>
      <c r="L806" s="11">
        <f t="shared" si="77"/>
        <v>1128</v>
      </c>
      <c r="M806" t="str">
        <f>VLOOKUP(C806,[1]!Location_Data[#Data],2,0)</f>
        <v>Downey</v>
      </c>
      <c r="N806" t="str">
        <f>VLOOKUP(D806,[1]!Salespeople_Data[#Data],2,0)</f>
        <v>Arthur Mccoy</v>
      </c>
      <c r="O806" t="str">
        <f>VLOOKUP(E806,[1]!Customer_Data[#Data],2,0)</f>
        <v>Shawn Wallace</v>
      </c>
      <c r="P806" s="15">
        <f t="shared" si="72"/>
        <v>1</v>
      </c>
      <c r="Q806">
        <f t="shared" si="73"/>
        <v>10</v>
      </c>
      <c r="R806">
        <f t="shared" si="74"/>
        <v>2020</v>
      </c>
    </row>
    <row r="807" spans="1:18" x14ac:dyDescent="0.25">
      <c r="A807" s="4" t="s">
        <v>1548</v>
      </c>
      <c r="B807" s="4" t="s">
        <v>219</v>
      </c>
      <c r="C807" s="4" t="s">
        <v>140</v>
      </c>
      <c r="D807" s="4" t="s">
        <v>25</v>
      </c>
      <c r="E807" s="4" t="s">
        <v>808</v>
      </c>
      <c r="F807" s="5">
        <v>43916</v>
      </c>
      <c r="G807" s="4">
        <v>1</v>
      </c>
      <c r="H807" s="11">
        <f>VLOOKUP(B807,[1]!Product_Data[#Data],4,0)</f>
        <v>561</v>
      </c>
      <c r="I807" s="11">
        <f>VLOOKUP(B807,[1]!Product_Data[#Data],3,0)</f>
        <v>421</v>
      </c>
      <c r="J807" s="11">
        <f t="shared" si="75"/>
        <v>421</v>
      </c>
      <c r="K807" s="11">
        <f t="shared" si="76"/>
        <v>561</v>
      </c>
      <c r="L807" s="11">
        <f t="shared" si="77"/>
        <v>140</v>
      </c>
      <c r="M807" t="str">
        <f>VLOOKUP(C807,[1]!Location_Data[#Data],2,0)</f>
        <v>Salinas</v>
      </c>
      <c r="N807" t="str">
        <f>VLOOKUP(D807,[1]!Salespeople_Data[#Data],2,0)</f>
        <v>Brian Davis</v>
      </c>
      <c r="O807" t="str">
        <f>VLOOKUP(E807,[1]!Customer_Data[#Data],2,0)</f>
        <v>Benjamin Murray</v>
      </c>
      <c r="P807" s="15">
        <f t="shared" si="72"/>
        <v>5</v>
      </c>
      <c r="Q807">
        <f t="shared" si="73"/>
        <v>3</v>
      </c>
      <c r="R807">
        <f t="shared" si="74"/>
        <v>2020</v>
      </c>
    </row>
    <row r="808" spans="1:18" x14ac:dyDescent="0.25">
      <c r="A808" s="2" t="s">
        <v>1549</v>
      </c>
      <c r="B808" s="2" t="s">
        <v>925</v>
      </c>
      <c r="C808" s="2" t="s">
        <v>14</v>
      </c>
      <c r="D808" s="2" t="s">
        <v>80</v>
      </c>
      <c r="E808" s="2" t="s">
        <v>414</v>
      </c>
      <c r="F808" s="3">
        <v>44014</v>
      </c>
      <c r="G808" s="2">
        <v>1</v>
      </c>
      <c r="H808" s="11">
        <f>VLOOKUP(B808,[1]!Product_Data[#Data],4,0)</f>
        <v>136</v>
      </c>
      <c r="I808" s="11">
        <f>VLOOKUP(B808,[1]!Product_Data[#Data],3,0)</f>
        <v>72</v>
      </c>
      <c r="J808" s="11">
        <f t="shared" si="75"/>
        <v>72</v>
      </c>
      <c r="K808" s="11">
        <f t="shared" si="76"/>
        <v>136</v>
      </c>
      <c r="L808" s="11">
        <f t="shared" si="77"/>
        <v>64</v>
      </c>
      <c r="M808" t="str">
        <f>VLOOKUP(C808,[1]!Location_Data[#Data],2,0)</f>
        <v>Santa Clarita</v>
      </c>
      <c r="N808" t="str">
        <f>VLOOKUP(D808,[1]!Salespeople_Data[#Data],2,0)</f>
        <v>Henry Nelson</v>
      </c>
      <c r="O808" t="str">
        <f>VLOOKUP(E808,[1]!Customer_Data[#Data],2,0)</f>
        <v>Samuel Fields</v>
      </c>
      <c r="P808" s="15">
        <f t="shared" si="72"/>
        <v>5</v>
      </c>
      <c r="Q808">
        <f t="shared" si="73"/>
        <v>7</v>
      </c>
      <c r="R808">
        <f t="shared" si="74"/>
        <v>2020</v>
      </c>
    </row>
    <row r="809" spans="1:18" x14ac:dyDescent="0.25">
      <c r="A809" s="4" t="s">
        <v>1550</v>
      </c>
      <c r="B809" s="4" t="s">
        <v>129</v>
      </c>
      <c r="C809" s="4" t="s">
        <v>145</v>
      </c>
      <c r="D809" s="4" t="s">
        <v>136</v>
      </c>
      <c r="E809" s="4" t="s">
        <v>1551</v>
      </c>
      <c r="F809" s="5">
        <v>43980</v>
      </c>
      <c r="G809" s="4">
        <v>1</v>
      </c>
      <c r="H809" s="11">
        <f>VLOOKUP(B809,[1]!Product_Data[#Data],4,0)</f>
        <v>127</v>
      </c>
      <c r="I809" s="11">
        <f>VLOOKUP(B809,[1]!Product_Data[#Data],3,0)</f>
        <v>79</v>
      </c>
      <c r="J809" s="11">
        <f t="shared" si="75"/>
        <v>79</v>
      </c>
      <c r="K809" s="11">
        <f t="shared" si="76"/>
        <v>127</v>
      </c>
      <c r="L809" s="11">
        <f t="shared" si="77"/>
        <v>48</v>
      </c>
      <c r="M809" t="str">
        <f>VLOOKUP(C809,[1]!Location_Data[#Data],2,0)</f>
        <v>Santa Maria</v>
      </c>
      <c r="N809" t="str">
        <f>VLOOKUP(D809,[1]!Salespeople_Data[#Data],2,0)</f>
        <v>Clarence Fox</v>
      </c>
      <c r="O809" t="str">
        <f>VLOOKUP(E809,[1]!Customer_Data[#Data],2,0)</f>
        <v>Charles Shaw</v>
      </c>
      <c r="P809" s="15">
        <f t="shared" si="72"/>
        <v>6</v>
      </c>
      <c r="Q809">
        <f t="shared" si="73"/>
        <v>5</v>
      </c>
      <c r="R809">
        <f t="shared" si="74"/>
        <v>2020</v>
      </c>
    </row>
    <row r="810" spans="1:18" x14ac:dyDescent="0.25">
      <c r="A810" s="2" t="s">
        <v>1552</v>
      </c>
      <c r="B810" s="2" t="s">
        <v>352</v>
      </c>
      <c r="C810" s="2" t="s">
        <v>731</v>
      </c>
      <c r="D810" s="2" t="s">
        <v>136</v>
      </c>
      <c r="E810" s="2" t="s">
        <v>1495</v>
      </c>
      <c r="F810" s="3">
        <v>44131</v>
      </c>
      <c r="G810" s="2">
        <v>3</v>
      </c>
      <c r="H810" s="11">
        <f>VLOOKUP(B810,[1]!Product_Data[#Data],4,0)</f>
        <v>203</v>
      </c>
      <c r="I810" s="11">
        <f>VLOOKUP(B810,[1]!Product_Data[#Data],3,0)</f>
        <v>154</v>
      </c>
      <c r="J810" s="11">
        <f t="shared" si="75"/>
        <v>462</v>
      </c>
      <c r="K810" s="11">
        <f t="shared" si="76"/>
        <v>609</v>
      </c>
      <c r="L810" s="11">
        <f t="shared" si="77"/>
        <v>147</v>
      </c>
      <c r="M810" t="str">
        <f>VLOOKUP(C810,[1]!Location_Data[#Data],2,0)</f>
        <v>Costa Mesa</v>
      </c>
      <c r="N810" t="str">
        <f>VLOOKUP(D810,[1]!Salespeople_Data[#Data],2,0)</f>
        <v>Clarence Fox</v>
      </c>
      <c r="O810" t="str">
        <f>VLOOKUP(E810,[1]!Customer_Data[#Data],2,0)</f>
        <v>Kevin Jones</v>
      </c>
      <c r="P810" s="15">
        <f t="shared" si="72"/>
        <v>3</v>
      </c>
      <c r="Q810">
        <f t="shared" si="73"/>
        <v>10</v>
      </c>
      <c r="R810">
        <f t="shared" si="74"/>
        <v>2020</v>
      </c>
    </row>
    <row r="811" spans="1:18" x14ac:dyDescent="0.25">
      <c r="A811" s="4" t="s">
        <v>1553</v>
      </c>
      <c r="B811" s="4" t="s">
        <v>78</v>
      </c>
      <c r="C811" s="4" t="s">
        <v>211</v>
      </c>
      <c r="D811" s="4" t="s">
        <v>239</v>
      </c>
      <c r="E811" s="4" t="s">
        <v>558</v>
      </c>
      <c r="F811" s="5">
        <v>44172</v>
      </c>
      <c r="G811" s="4">
        <v>1</v>
      </c>
      <c r="H811" s="11">
        <f>VLOOKUP(B811,[1]!Product_Data[#Data],4,0)</f>
        <v>1380</v>
      </c>
      <c r="I811" s="11">
        <f>VLOOKUP(B811,[1]!Product_Data[#Data],3,0)</f>
        <v>1090</v>
      </c>
      <c r="J811" s="11">
        <f t="shared" si="75"/>
        <v>1090</v>
      </c>
      <c r="K811" s="11">
        <f t="shared" si="76"/>
        <v>1380</v>
      </c>
      <c r="L811" s="11">
        <f t="shared" si="77"/>
        <v>290</v>
      </c>
      <c r="M811" t="str">
        <f>VLOOKUP(C811,[1]!Location_Data[#Data],2,0)</f>
        <v>Chula Vista</v>
      </c>
      <c r="N811" t="str">
        <f>VLOOKUP(D811,[1]!Salespeople_Data[#Data],2,0)</f>
        <v>John Reyes</v>
      </c>
      <c r="O811" t="str">
        <f>VLOOKUP(E811,[1]!Customer_Data[#Data],2,0)</f>
        <v>Clarence Greene</v>
      </c>
      <c r="P811" s="15">
        <f t="shared" si="72"/>
        <v>2</v>
      </c>
      <c r="Q811">
        <f t="shared" si="73"/>
        <v>12</v>
      </c>
      <c r="R811">
        <f t="shared" si="74"/>
        <v>2020</v>
      </c>
    </row>
    <row r="812" spans="1:18" x14ac:dyDescent="0.25">
      <c r="A812" s="2" t="s">
        <v>1554</v>
      </c>
      <c r="B812" s="2" t="s">
        <v>207</v>
      </c>
      <c r="C812" s="2" t="s">
        <v>211</v>
      </c>
      <c r="D812" s="2" t="s">
        <v>165</v>
      </c>
      <c r="E812" s="2" t="s">
        <v>957</v>
      </c>
      <c r="F812" s="3">
        <v>44129</v>
      </c>
      <c r="G812" s="2">
        <v>2</v>
      </c>
      <c r="H812" s="11">
        <f>VLOOKUP(B812,[1]!Product_Data[#Data],4,0)</f>
        <v>2464</v>
      </c>
      <c r="I812" s="11">
        <f>VLOOKUP(B812,[1]!Product_Data[#Data],3,0)</f>
        <v>1774</v>
      </c>
      <c r="J812" s="11">
        <f t="shared" si="75"/>
        <v>3548</v>
      </c>
      <c r="K812" s="11">
        <f t="shared" si="76"/>
        <v>4928</v>
      </c>
      <c r="L812" s="11">
        <f t="shared" si="77"/>
        <v>1380</v>
      </c>
      <c r="M812" t="str">
        <f>VLOOKUP(C812,[1]!Location_Data[#Data],2,0)</f>
        <v>Chula Vista</v>
      </c>
      <c r="N812" t="str">
        <f>VLOOKUP(D812,[1]!Salespeople_Data[#Data],2,0)</f>
        <v>Joe Sims</v>
      </c>
      <c r="O812" t="str">
        <f>VLOOKUP(E812,[1]!Customer_Data[#Data],2,0)</f>
        <v>Robert Jackson</v>
      </c>
      <c r="P812" s="15">
        <f t="shared" si="72"/>
        <v>1</v>
      </c>
      <c r="Q812">
        <f t="shared" si="73"/>
        <v>10</v>
      </c>
      <c r="R812">
        <f t="shared" si="74"/>
        <v>2020</v>
      </c>
    </row>
    <row r="813" spans="1:18" x14ac:dyDescent="0.25">
      <c r="A813" s="4" t="s">
        <v>1555</v>
      </c>
      <c r="B813" s="4" t="s">
        <v>373</v>
      </c>
      <c r="C813" s="4" t="s">
        <v>570</v>
      </c>
      <c r="D813" s="4" t="s">
        <v>447</v>
      </c>
      <c r="E813" s="4" t="s">
        <v>1556</v>
      </c>
      <c r="F813" s="5">
        <v>43967</v>
      </c>
      <c r="G813" s="4">
        <v>1</v>
      </c>
      <c r="H813" s="11">
        <f>VLOOKUP(B813,[1]!Product_Data[#Data],4,0)</f>
        <v>2182</v>
      </c>
      <c r="I813" s="11">
        <f>VLOOKUP(B813,[1]!Product_Data[#Data],3,0)</f>
        <v>1200</v>
      </c>
      <c r="J813" s="11">
        <f t="shared" si="75"/>
        <v>1200</v>
      </c>
      <c r="K813" s="11">
        <f t="shared" si="76"/>
        <v>2182</v>
      </c>
      <c r="L813" s="11">
        <f t="shared" si="77"/>
        <v>982</v>
      </c>
      <c r="M813" t="str">
        <f>VLOOKUP(C813,[1]!Location_Data[#Data],2,0)</f>
        <v>Fresno</v>
      </c>
      <c r="N813" t="str">
        <f>VLOOKUP(D813,[1]!Salespeople_Data[#Data],2,0)</f>
        <v>Howard Sims</v>
      </c>
      <c r="O813" t="str">
        <f>VLOOKUP(E813,[1]!Customer_Data[#Data],2,0)</f>
        <v>Frank Brown</v>
      </c>
      <c r="P813" s="15">
        <f t="shared" si="72"/>
        <v>7</v>
      </c>
      <c r="Q813">
        <f t="shared" si="73"/>
        <v>5</v>
      </c>
      <c r="R813">
        <f t="shared" si="74"/>
        <v>2020</v>
      </c>
    </row>
    <row r="814" spans="1:18" x14ac:dyDescent="0.25">
      <c r="A814" s="2" t="s">
        <v>1557</v>
      </c>
      <c r="B814" s="2" t="s">
        <v>352</v>
      </c>
      <c r="C814" s="2" t="s">
        <v>220</v>
      </c>
      <c r="D814" s="2" t="s">
        <v>178</v>
      </c>
      <c r="E814" s="2" t="s">
        <v>314</v>
      </c>
      <c r="F814" s="3">
        <v>43872</v>
      </c>
      <c r="G814" s="2">
        <v>3</v>
      </c>
      <c r="H814" s="11">
        <f>VLOOKUP(B814,[1]!Product_Data[#Data],4,0)</f>
        <v>203</v>
      </c>
      <c r="I814" s="11">
        <f>VLOOKUP(B814,[1]!Product_Data[#Data],3,0)</f>
        <v>154</v>
      </c>
      <c r="J814" s="11">
        <f t="shared" si="75"/>
        <v>462</v>
      </c>
      <c r="K814" s="11">
        <f t="shared" si="76"/>
        <v>609</v>
      </c>
      <c r="L814" s="11">
        <f t="shared" si="77"/>
        <v>147</v>
      </c>
      <c r="M814" t="str">
        <f>VLOOKUP(C814,[1]!Location_Data[#Data],2,0)</f>
        <v>Modesto</v>
      </c>
      <c r="N814" t="str">
        <f>VLOOKUP(D814,[1]!Salespeople_Data[#Data],2,0)</f>
        <v>Joshua Taylor</v>
      </c>
      <c r="O814" t="str">
        <f>VLOOKUP(E814,[1]!Customer_Data[#Data],2,0)</f>
        <v>Dennis Morris</v>
      </c>
      <c r="P814" s="15">
        <f t="shared" si="72"/>
        <v>3</v>
      </c>
      <c r="Q814">
        <f t="shared" si="73"/>
        <v>2</v>
      </c>
      <c r="R814">
        <f t="shared" si="74"/>
        <v>2020</v>
      </c>
    </row>
    <row r="815" spans="1:18" x14ac:dyDescent="0.25">
      <c r="A815" s="4" t="s">
        <v>1558</v>
      </c>
      <c r="B815" s="4" t="s">
        <v>403</v>
      </c>
      <c r="C815" s="4" t="s">
        <v>211</v>
      </c>
      <c r="D815" s="4" t="s">
        <v>111</v>
      </c>
      <c r="E815" s="4" t="s">
        <v>475</v>
      </c>
      <c r="F815" s="5">
        <v>44047</v>
      </c>
      <c r="G815" s="4">
        <v>2</v>
      </c>
      <c r="H815" s="11">
        <f>VLOOKUP(B815,[1]!Product_Data[#Data],4,0)</f>
        <v>392</v>
      </c>
      <c r="I815" s="11">
        <f>VLOOKUP(B815,[1]!Product_Data[#Data],3,0)</f>
        <v>255</v>
      </c>
      <c r="J815" s="11">
        <f t="shared" si="75"/>
        <v>510</v>
      </c>
      <c r="K815" s="11">
        <f t="shared" si="76"/>
        <v>784</v>
      </c>
      <c r="L815" s="11">
        <f t="shared" si="77"/>
        <v>274</v>
      </c>
      <c r="M815" t="str">
        <f>VLOOKUP(C815,[1]!Location_Data[#Data],2,0)</f>
        <v>Chula Vista</v>
      </c>
      <c r="N815" t="str">
        <f>VLOOKUP(D815,[1]!Salespeople_Data[#Data],2,0)</f>
        <v>Ryan Welch</v>
      </c>
      <c r="O815" t="str">
        <f>VLOOKUP(E815,[1]!Customer_Data[#Data],2,0)</f>
        <v>Peter Bradley</v>
      </c>
      <c r="P815" s="15">
        <f t="shared" si="72"/>
        <v>3</v>
      </c>
      <c r="Q815">
        <f t="shared" si="73"/>
        <v>8</v>
      </c>
      <c r="R815">
        <f t="shared" si="74"/>
        <v>2020</v>
      </c>
    </row>
    <row r="816" spans="1:18" x14ac:dyDescent="0.25">
      <c r="A816" s="2" t="s">
        <v>1559</v>
      </c>
      <c r="B816" s="2" t="s">
        <v>389</v>
      </c>
      <c r="C816" s="2" t="s">
        <v>57</v>
      </c>
      <c r="D816" s="2" t="s">
        <v>225</v>
      </c>
      <c r="E816" s="2" t="s">
        <v>1560</v>
      </c>
      <c r="F816" s="3">
        <v>44189</v>
      </c>
      <c r="G816" s="2">
        <v>1</v>
      </c>
      <c r="H816" s="11">
        <f>VLOOKUP(B816,[1]!Product_Data[#Data],4,0)</f>
        <v>1367</v>
      </c>
      <c r="I816" s="11">
        <f>VLOOKUP(B816,[1]!Product_Data[#Data],3,0)</f>
        <v>984</v>
      </c>
      <c r="J816" s="11">
        <f t="shared" si="75"/>
        <v>984</v>
      </c>
      <c r="K816" s="11">
        <f t="shared" si="76"/>
        <v>1367</v>
      </c>
      <c r="L816" s="11">
        <f t="shared" si="77"/>
        <v>383</v>
      </c>
      <c r="M816" t="str">
        <f>VLOOKUP(C816,[1]!Location_Data[#Data],2,0)</f>
        <v>Thousand Oaks</v>
      </c>
      <c r="N816" t="str">
        <f>VLOOKUP(D816,[1]!Salespeople_Data[#Data],2,0)</f>
        <v>Andrew Bowman</v>
      </c>
      <c r="O816" t="str">
        <f>VLOOKUP(E816,[1]!Customer_Data[#Data],2,0)</f>
        <v>Joe Hanson</v>
      </c>
      <c r="P816" s="15">
        <f t="shared" si="72"/>
        <v>5</v>
      </c>
      <c r="Q816">
        <f t="shared" si="73"/>
        <v>12</v>
      </c>
      <c r="R816">
        <f t="shared" si="74"/>
        <v>2020</v>
      </c>
    </row>
    <row r="817" spans="1:18" x14ac:dyDescent="0.25">
      <c r="A817" s="4" t="s">
        <v>1561</v>
      </c>
      <c r="B817" s="4" t="s">
        <v>144</v>
      </c>
      <c r="C817" s="4" t="s">
        <v>268</v>
      </c>
      <c r="D817" s="4" t="s">
        <v>225</v>
      </c>
      <c r="E817" s="4" t="s">
        <v>1562</v>
      </c>
      <c r="F817" s="5">
        <v>44099</v>
      </c>
      <c r="G817" s="4">
        <v>3</v>
      </c>
      <c r="H817" s="11">
        <f>VLOOKUP(B817,[1]!Product_Data[#Data],4,0)</f>
        <v>2410</v>
      </c>
      <c r="I817" s="11">
        <f>VLOOKUP(B817,[1]!Product_Data[#Data],3,0)</f>
        <v>1518</v>
      </c>
      <c r="J817" s="11">
        <f t="shared" si="75"/>
        <v>4554</v>
      </c>
      <c r="K817" s="11">
        <f t="shared" si="76"/>
        <v>7230</v>
      </c>
      <c r="L817" s="11">
        <f t="shared" si="77"/>
        <v>2676</v>
      </c>
      <c r="M817" t="str">
        <f>VLOOKUP(C817,[1]!Location_Data[#Data],2,0)</f>
        <v>Murrieta</v>
      </c>
      <c r="N817" t="str">
        <f>VLOOKUP(D817,[1]!Salespeople_Data[#Data],2,0)</f>
        <v>Andrew Bowman</v>
      </c>
      <c r="O817" t="str">
        <f>VLOOKUP(E817,[1]!Customer_Data[#Data],2,0)</f>
        <v>Samuel Hamilton</v>
      </c>
      <c r="P817" s="15">
        <f t="shared" si="72"/>
        <v>6</v>
      </c>
      <c r="Q817">
        <f t="shared" si="73"/>
        <v>9</v>
      </c>
      <c r="R817">
        <f t="shared" si="74"/>
        <v>2020</v>
      </c>
    </row>
    <row r="818" spans="1:18" x14ac:dyDescent="0.25">
      <c r="A818" s="2" t="s">
        <v>1563</v>
      </c>
      <c r="B818" s="2" t="s">
        <v>38</v>
      </c>
      <c r="C818" s="2" t="s">
        <v>74</v>
      </c>
      <c r="D818" s="2" t="s">
        <v>20</v>
      </c>
      <c r="E818" s="2" t="s">
        <v>716</v>
      </c>
      <c r="F818" s="3">
        <v>44037</v>
      </c>
      <c r="G818" s="2">
        <v>1</v>
      </c>
      <c r="H818" s="11">
        <f>VLOOKUP(B818,[1]!Product_Data[#Data],4,0)</f>
        <v>2283</v>
      </c>
      <c r="I818" s="11">
        <f>VLOOKUP(B818,[1]!Product_Data[#Data],3,0)</f>
        <v>1484</v>
      </c>
      <c r="J818" s="11">
        <f t="shared" si="75"/>
        <v>1484</v>
      </c>
      <c r="K818" s="11">
        <f t="shared" si="76"/>
        <v>2283</v>
      </c>
      <c r="L818" s="11">
        <f t="shared" si="77"/>
        <v>799</v>
      </c>
      <c r="M818" t="str">
        <f>VLOOKUP(C818,[1]!Location_Data[#Data],2,0)</f>
        <v>West Covina</v>
      </c>
      <c r="N818" t="str">
        <f>VLOOKUP(D818,[1]!Salespeople_Data[#Data],2,0)</f>
        <v>Joshua Cook</v>
      </c>
      <c r="O818" t="str">
        <f>VLOOKUP(E818,[1]!Customer_Data[#Data],2,0)</f>
        <v>Keith Murphy</v>
      </c>
      <c r="P818" s="15">
        <f t="shared" si="72"/>
        <v>7</v>
      </c>
      <c r="Q818">
        <f t="shared" si="73"/>
        <v>7</v>
      </c>
      <c r="R818">
        <f t="shared" si="74"/>
        <v>2020</v>
      </c>
    </row>
    <row r="819" spans="1:18" x14ac:dyDescent="0.25">
      <c r="A819" s="4" t="s">
        <v>1564</v>
      </c>
      <c r="B819" s="4" t="s">
        <v>207</v>
      </c>
      <c r="C819" s="4" t="s">
        <v>220</v>
      </c>
      <c r="D819" s="4" t="s">
        <v>447</v>
      </c>
      <c r="E819" s="4" t="s">
        <v>127</v>
      </c>
      <c r="F819" s="5">
        <v>44059</v>
      </c>
      <c r="G819" s="4">
        <v>4</v>
      </c>
      <c r="H819" s="11">
        <f>VLOOKUP(B819,[1]!Product_Data[#Data],4,0)</f>
        <v>2464</v>
      </c>
      <c r="I819" s="11">
        <f>VLOOKUP(B819,[1]!Product_Data[#Data],3,0)</f>
        <v>1774</v>
      </c>
      <c r="J819" s="11">
        <f t="shared" si="75"/>
        <v>7096</v>
      </c>
      <c r="K819" s="11">
        <f t="shared" si="76"/>
        <v>9856</v>
      </c>
      <c r="L819" s="11">
        <f t="shared" si="77"/>
        <v>2760</v>
      </c>
      <c r="M819" t="str">
        <f>VLOOKUP(C819,[1]!Location_Data[#Data],2,0)</f>
        <v>Modesto</v>
      </c>
      <c r="N819" t="str">
        <f>VLOOKUP(D819,[1]!Salespeople_Data[#Data],2,0)</f>
        <v>Howard Sims</v>
      </c>
      <c r="O819" t="str">
        <f>VLOOKUP(E819,[1]!Customer_Data[#Data],2,0)</f>
        <v>Carlos Smith</v>
      </c>
      <c r="P819" s="15">
        <f t="shared" si="72"/>
        <v>1</v>
      </c>
      <c r="Q819">
        <f t="shared" si="73"/>
        <v>8</v>
      </c>
      <c r="R819">
        <f t="shared" si="74"/>
        <v>2020</v>
      </c>
    </row>
    <row r="820" spans="1:18" x14ac:dyDescent="0.25">
      <c r="A820" s="2" t="s">
        <v>1565</v>
      </c>
      <c r="B820" s="2" t="s">
        <v>23</v>
      </c>
      <c r="C820" s="2" t="s">
        <v>272</v>
      </c>
      <c r="D820" s="2" t="s">
        <v>126</v>
      </c>
      <c r="E820" s="2" t="s">
        <v>1236</v>
      </c>
      <c r="F820" s="3">
        <v>44062</v>
      </c>
      <c r="G820" s="2">
        <v>1</v>
      </c>
      <c r="H820" s="11">
        <f>VLOOKUP(B820,[1]!Product_Data[#Data],4,0)</f>
        <v>1052</v>
      </c>
      <c r="I820" s="11">
        <f>VLOOKUP(B820,[1]!Product_Data[#Data],3,0)</f>
        <v>589</v>
      </c>
      <c r="J820" s="11">
        <f t="shared" si="75"/>
        <v>589</v>
      </c>
      <c r="K820" s="11">
        <f t="shared" si="76"/>
        <v>1052</v>
      </c>
      <c r="L820" s="11">
        <f t="shared" si="77"/>
        <v>463</v>
      </c>
      <c r="M820" t="str">
        <f>VLOOKUP(C820,[1]!Location_Data[#Data],2,0)</f>
        <v>Torrance</v>
      </c>
      <c r="N820" t="str">
        <f>VLOOKUP(D820,[1]!Salespeople_Data[#Data],2,0)</f>
        <v>Larry Castillo</v>
      </c>
      <c r="O820" t="str">
        <f>VLOOKUP(E820,[1]!Customer_Data[#Data],2,0)</f>
        <v>Roger Mills</v>
      </c>
      <c r="P820" s="15">
        <f t="shared" si="72"/>
        <v>4</v>
      </c>
      <c r="Q820">
        <f t="shared" si="73"/>
        <v>8</v>
      </c>
      <c r="R820">
        <f t="shared" si="74"/>
        <v>2020</v>
      </c>
    </row>
    <row r="821" spans="1:18" x14ac:dyDescent="0.25">
      <c r="A821" s="4" t="s">
        <v>1566</v>
      </c>
      <c r="B821" s="4" t="s">
        <v>129</v>
      </c>
      <c r="C821" s="4" t="s">
        <v>229</v>
      </c>
      <c r="D821" s="4" t="s">
        <v>35</v>
      </c>
      <c r="E821" s="4" t="s">
        <v>662</v>
      </c>
      <c r="F821" s="5">
        <v>44107</v>
      </c>
      <c r="G821" s="4">
        <v>4</v>
      </c>
      <c r="H821" s="11">
        <f>VLOOKUP(B821,[1]!Product_Data[#Data],4,0)</f>
        <v>127</v>
      </c>
      <c r="I821" s="11">
        <f>VLOOKUP(B821,[1]!Product_Data[#Data],3,0)</f>
        <v>79</v>
      </c>
      <c r="J821" s="11">
        <f t="shared" si="75"/>
        <v>316</v>
      </c>
      <c r="K821" s="11">
        <f t="shared" si="76"/>
        <v>508</v>
      </c>
      <c r="L821" s="11">
        <f t="shared" si="77"/>
        <v>192</v>
      </c>
      <c r="M821" t="str">
        <f>VLOOKUP(C821,[1]!Location_Data[#Data],2,0)</f>
        <v>San Jose</v>
      </c>
      <c r="N821" t="str">
        <f>VLOOKUP(D821,[1]!Salespeople_Data[#Data],2,0)</f>
        <v>Charles Harper</v>
      </c>
      <c r="O821" t="str">
        <f>VLOOKUP(E821,[1]!Customer_Data[#Data],2,0)</f>
        <v>George Thompson</v>
      </c>
      <c r="P821" s="15">
        <f t="shared" si="72"/>
        <v>7</v>
      </c>
      <c r="Q821">
        <f t="shared" si="73"/>
        <v>10</v>
      </c>
      <c r="R821">
        <f t="shared" si="74"/>
        <v>2020</v>
      </c>
    </row>
    <row r="822" spans="1:18" x14ac:dyDescent="0.25">
      <c r="A822" s="2" t="s">
        <v>1567</v>
      </c>
      <c r="B822" s="2" t="s">
        <v>263</v>
      </c>
      <c r="C822" s="2" t="s">
        <v>469</v>
      </c>
      <c r="D822" s="2" t="s">
        <v>25</v>
      </c>
      <c r="E822" s="2" t="s">
        <v>812</v>
      </c>
      <c r="F822" s="3">
        <v>43985</v>
      </c>
      <c r="G822" s="2">
        <v>4</v>
      </c>
      <c r="H822" s="11">
        <f>VLOOKUP(B822,[1]!Product_Data[#Data],4,0)</f>
        <v>378</v>
      </c>
      <c r="I822" s="11">
        <f>VLOOKUP(B822,[1]!Product_Data[#Data],3,0)</f>
        <v>291</v>
      </c>
      <c r="J822" s="11">
        <f t="shared" si="75"/>
        <v>1164</v>
      </c>
      <c r="K822" s="11">
        <f t="shared" si="76"/>
        <v>1512</v>
      </c>
      <c r="L822" s="11">
        <f t="shared" si="77"/>
        <v>348</v>
      </c>
      <c r="M822" t="str">
        <f>VLOOKUP(C822,[1]!Location_Data[#Data],2,0)</f>
        <v>Escondido</v>
      </c>
      <c r="N822" t="str">
        <f>VLOOKUP(D822,[1]!Salespeople_Data[#Data],2,0)</f>
        <v>Brian Davis</v>
      </c>
      <c r="O822" t="str">
        <f>VLOOKUP(E822,[1]!Customer_Data[#Data],2,0)</f>
        <v>Shawn Reynolds</v>
      </c>
      <c r="P822" s="15">
        <f t="shared" si="72"/>
        <v>4</v>
      </c>
      <c r="Q822">
        <f t="shared" si="73"/>
        <v>6</v>
      </c>
      <c r="R822">
        <f t="shared" si="74"/>
        <v>2020</v>
      </c>
    </row>
    <row r="823" spans="1:18" x14ac:dyDescent="0.25">
      <c r="A823" s="4" t="s">
        <v>1568</v>
      </c>
      <c r="B823" s="4" t="s">
        <v>352</v>
      </c>
      <c r="C823" s="4" t="s">
        <v>469</v>
      </c>
      <c r="D823" s="4" t="s">
        <v>106</v>
      </c>
      <c r="E823" s="4" t="s">
        <v>716</v>
      </c>
      <c r="F823" s="5">
        <v>44063</v>
      </c>
      <c r="G823" s="4">
        <v>1</v>
      </c>
      <c r="H823" s="11">
        <f>VLOOKUP(B823,[1]!Product_Data[#Data],4,0)</f>
        <v>203</v>
      </c>
      <c r="I823" s="11">
        <f>VLOOKUP(B823,[1]!Product_Data[#Data],3,0)</f>
        <v>154</v>
      </c>
      <c r="J823" s="11">
        <f t="shared" si="75"/>
        <v>154</v>
      </c>
      <c r="K823" s="11">
        <f t="shared" si="76"/>
        <v>203</v>
      </c>
      <c r="L823" s="11">
        <f t="shared" si="77"/>
        <v>49</v>
      </c>
      <c r="M823" t="str">
        <f>VLOOKUP(C823,[1]!Location_Data[#Data],2,0)</f>
        <v>Escondido</v>
      </c>
      <c r="N823" t="str">
        <f>VLOOKUP(D823,[1]!Salespeople_Data[#Data],2,0)</f>
        <v>Patrick Ruiz</v>
      </c>
      <c r="O823" t="str">
        <f>VLOOKUP(E823,[1]!Customer_Data[#Data],2,0)</f>
        <v>Keith Murphy</v>
      </c>
      <c r="P823" s="15">
        <f t="shared" si="72"/>
        <v>5</v>
      </c>
      <c r="Q823">
        <f t="shared" si="73"/>
        <v>8</v>
      </c>
      <c r="R823">
        <f t="shared" si="74"/>
        <v>2020</v>
      </c>
    </row>
    <row r="824" spans="1:18" x14ac:dyDescent="0.25">
      <c r="A824" s="2" t="s">
        <v>1569</v>
      </c>
      <c r="B824" s="2" t="s">
        <v>155</v>
      </c>
      <c r="C824" s="2" t="s">
        <v>362</v>
      </c>
      <c r="D824" s="2" t="s">
        <v>225</v>
      </c>
      <c r="E824" s="2" t="s">
        <v>1570</v>
      </c>
      <c r="F824" s="3">
        <v>43975</v>
      </c>
      <c r="G824" s="2">
        <v>2</v>
      </c>
      <c r="H824" s="11">
        <f>VLOOKUP(B824,[1]!Product_Data[#Data],4,0)</f>
        <v>1353</v>
      </c>
      <c r="I824" s="11">
        <f>VLOOKUP(B824,[1]!Product_Data[#Data],3,0)</f>
        <v>947</v>
      </c>
      <c r="J824" s="11">
        <f t="shared" si="75"/>
        <v>1894</v>
      </c>
      <c r="K824" s="11">
        <f t="shared" si="76"/>
        <v>2706</v>
      </c>
      <c r="L824" s="11">
        <f t="shared" si="77"/>
        <v>812</v>
      </c>
      <c r="M824" t="str">
        <f>VLOOKUP(C824,[1]!Location_Data[#Data],2,0)</f>
        <v>San Bernardino</v>
      </c>
      <c r="N824" t="str">
        <f>VLOOKUP(D824,[1]!Salespeople_Data[#Data],2,0)</f>
        <v>Andrew Bowman</v>
      </c>
      <c r="O824" t="str">
        <f>VLOOKUP(E824,[1]!Customer_Data[#Data],2,0)</f>
        <v>Jonathan Harris</v>
      </c>
      <c r="P824" s="15">
        <f t="shared" si="72"/>
        <v>1</v>
      </c>
      <c r="Q824">
        <f t="shared" si="73"/>
        <v>5</v>
      </c>
      <c r="R824">
        <f t="shared" si="74"/>
        <v>2020</v>
      </c>
    </row>
    <row r="825" spans="1:18" x14ac:dyDescent="0.25">
      <c r="A825" s="4" t="s">
        <v>1571</v>
      </c>
      <c r="B825" s="4" t="s">
        <v>271</v>
      </c>
      <c r="C825" s="4" t="s">
        <v>52</v>
      </c>
      <c r="D825" s="4" t="s">
        <v>225</v>
      </c>
      <c r="E825" s="4" t="s">
        <v>1218</v>
      </c>
      <c r="F825" s="5">
        <v>43890</v>
      </c>
      <c r="G825" s="4">
        <v>1</v>
      </c>
      <c r="H825" s="11">
        <f>VLOOKUP(B825,[1]!Product_Data[#Data],4,0)</f>
        <v>1587</v>
      </c>
      <c r="I825" s="11">
        <f>VLOOKUP(B825,[1]!Product_Data[#Data],3,0)</f>
        <v>1301</v>
      </c>
      <c r="J825" s="11">
        <f t="shared" si="75"/>
        <v>1301</v>
      </c>
      <c r="K825" s="11">
        <f t="shared" si="76"/>
        <v>1587</v>
      </c>
      <c r="L825" s="11">
        <f t="shared" si="77"/>
        <v>286</v>
      </c>
      <c r="M825" t="str">
        <f>VLOOKUP(C825,[1]!Location_Data[#Data],2,0)</f>
        <v>Pasadena</v>
      </c>
      <c r="N825" t="str">
        <f>VLOOKUP(D825,[1]!Salespeople_Data[#Data],2,0)</f>
        <v>Andrew Bowman</v>
      </c>
      <c r="O825" t="str">
        <f>VLOOKUP(E825,[1]!Customer_Data[#Data],2,0)</f>
        <v>Larry Ross</v>
      </c>
      <c r="P825" s="15">
        <f t="shared" si="72"/>
        <v>7</v>
      </c>
      <c r="Q825">
        <f t="shared" si="73"/>
        <v>2</v>
      </c>
      <c r="R825">
        <f t="shared" si="74"/>
        <v>2020</v>
      </c>
    </row>
    <row r="826" spans="1:18" x14ac:dyDescent="0.25">
      <c r="A826" s="2" t="s">
        <v>1572</v>
      </c>
      <c r="B826" s="2" t="s">
        <v>232</v>
      </c>
      <c r="C826" s="2" t="s">
        <v>29</v>
      </c>
      <c r="D826" s="2" t="s">
        <v>111</v>
      </c>
      <c r="E826" s="2" t="s">
        <v>1222</v>
      </c>
      <c r="F826" s="3">
        <v>44179</v>
      </c>
      <c r="G826" s="2">
        <v>1</v>
      </c>
      <c r="H826" s="11">
        <f>VLOOKUP(B826,[1]!Product_Data[#Data],4,0)</f>
        <v>1119</v>
      </c>
      <c r="I826" s="11">
        <f>VLOOKUP(B826,[1]!Product_Data[#Data],3,0)</f>
        <v>683</v>
      </c>
      <c r="J826" s="11">
        <f t="shared" si="75"/>
        <v>683</v>
      </c>
      <c r="K826" s="11">
        <f t="shared" si="76"/>
        <v>1119</v>
      </c>
      <c r="L826" s="11">
        <f t="shared" si="77"/>
        <v>436</v>
      </c>
      <c r="M826" t="str">
        <f>VLOOKUP(C826,[1]!Location_Data[#Data],2,0)</f>
        <v>Santa Ana</v>
      </c>
      <c r="N826" t="str">
        <f>VLOOKUP(D826,[1]!Salespeople_Data[#Data],2,0)</f>
        <v>Ryan Welch</v>
      </c>
      <c r="O826" t="str">
        <f>VLOOKUP(E826,[1]!Customer_Data[#Data],2,0)</f>
        <v>Nicholas Simmons</v>
      </c>
      <c r="P826" s="15">
        <f t="shared" si="72"/>
        <v>2</v>
      </c>
      <c r="Q826">
        <f t="shared" si="73"/>
        <v>12</v>
      </c>
      <c r="R826">
        <f t="shared" si="74"/>
        <v>2020</v>
      </c>
    </row>
    <row r="827" spans="1:18" x14ac:dyDescent="0.25">
      <c r="A827" s="4" t="s">
        <v>1573</v>
      </c>
      <c r="B827" s="4" t="s">
        <v>603</v>
      </c>
      <c r="C827" s="4" t="s">
        <v>48</v>
      </c>
      <c r="D827" s="4" t="s">
        <v>212</v>
      </c>
      <c r="E827" s="4" t="s">
        <v>1574</v>
      </c>
      <c r="F827" s="5">
        <v>43958</v>
      </c>
      <c r="G827" s="4">
        <v>2</v>
      </c>
      <c r="H827" s="11">
        <f>VLOOKUP(B827,[1]!Product_Data[#Data],4,0)</f>
        <v>2495</v>
      </c>
      <c r="I827" s="11">
        <f>VLOOKUP(B827,[1]!Product_Data[#Data],3,0)</f>
        <v>1896</v>
      </c>
      <c r="J827" s="11">
        <f t="shared" si="75"/>
        <v>3792</v>
      </c>
      <c r="K827" s="11">
        <f t="shared" si="76"/>
        <v>4990</v>
      </c>
      <c r="L827" s="11">
        <f t="shared" si="77"/>
        <v>1198</v>
      </c>
      <c r="M827" t="str">
        <f>VLOOKUP(C827,[1]!Location_Data[#Data],2,0)</f>
        <v>Rialto</v>
      </c>
      <c r="N827" t="str">
        <f>VLOOKUP(D827,[1]!Salespeople_Data[#Data],2,0)</f>
        <v>Ronald Reed</v>
      </c>
      <c r="O827" t="str">
        <f>VLOOKUP(E827,[1]!Customer_Data[#Data],2,0)</f>
        <v>Anthony Simpson</v>
      </c>
      <c r="P827" s="15">
        <f t="shared" si="72"/>
        <v>5</v>
      </c>
      <c r="Q827">
        <f t="shared" si="73"/>
        <v>5</v>
      </c>
      <c r="R827">
        <f t="shared" si="74"/>
        <v>2020</v>
      </c>
    </row>
    <row r="828" spans="1:18" x14ac:dyDescent="0.25">
      <c r="A828" s="2" t="s">
        <v>1575</v>
      </c>
      <c r="B828" s="2" t="s">
        <v>367</v>
      </c>
      <c r="C828" s="2" t="s">
        <v>195</v>
      </c>
      <c r="D828" s="2" t="s">
        <v>178</v>
      </c>
      <c r="E828" s="2" t="s">
        <v>341</v>
      </c>
      <c r="F828" s="3">
        <v>44005</v>
      </c>
      <c r="G828" s="2">
        <v>1</v>
      </c>
      <c r="H828" s="11">
        <f>VLOOKUP(B828,[1]!Product_Data[#Data],4,0)</f>
        <v>530</v>
      </c>
      <c r="I828" s="11">
        <f>VLOOKUP(B828,[1]!Product_Data[#Data],3,0)</f>
        <v>424</v>
      </c>
      <c r="J828" s="11">
        <f t="shared" si="75"/>
        <v>424</v>
      </c>
      <c r="K828" s="11">
        <f t="shared" si="76"/>
        <v>530</v>
      </c>
      <c r="L828" s="11">
        <f t="shared" si="77"/>
        <v>106</v>
      </c>
      <c r="M828" t="str">
        <f>VLOOKUP(C828,[1]!Location_Data[#Data],2,0)</f>
        <v>Pomona</v>
      </c>
      <c r="N828" t="str">
        <f>VLOOKUP(D828,[1]!Salespeople_Data[#Data],2,0)</f>
        <v>Joshua Taylor</v>
      </c>
      <c r="O828" t="str">
        <f>VLOOKUP(E828,[1]!Customer_Data[#Data],2,0)</f>
        <v>Kenneth Arnold</v>
      </c>
      <c r="P828" s="15">
        <f t="shared" si="72"/>
        <v>3</v>
      </c>
      <c r="Q828">
        <f t="shared" si="73"/>
        <v>6</v>
      </c>
      <c r="R828">
        <f t="shared" si="74"/>
        <v>2020</v>
      </c>
    </row>
    <row r="829" spans="1:18" x14ac:dyDescent="0.25">
      <c r="A829" s="4" t="s">
        <v>1576</v>
      </c>
      <c r="B829" s="4" t="s">
        <v>311</v>
      </c>
      <c r="C829" s="4" t="s">
        <v>100</v>
      </c>
      <c r="D829" s="4" t="s">
        <v>25</v>
      </c>
      <c r="E829" s="4" t="s">
        <v>1577</v>
      </c>
      <c r="F829" s="5">
        <v>43883</v>
      </c>
      <c r="G829" s="4">
        <v>1</v>
      </c>
      <c r="H829" s="11">
        <f>VLOOKUP(B829,[1]!Product_Data[#Data],4,0)</f>
        <v>1743</v>
      </c>
      <c r="I829" s="11">
        <f>VLOOKUP(B829,[1]!Product_Data[#Data],3,0)</f>
        <v>872</v>
      </c>
      <c r="J829" s="11">
        <f t="shared" si="75"/>
        <v>872</v>
      </c>
      <c r="K829" s="11">
        <f t="shared" si="76"/>
        <v>1743</v>
      </c>
      <c r="L829" s="11">
        <f t="shared" si="77"/>
        <v>871</v>
      </c>
      <c r="M829" t="str">
        <f>VLOOKUP(C829,[1]!Location_Data[#Data],2,0)</f>
        <v>Victorville</v>
      </c>
      <c r="N829" t="str">
        <f>VLOOKUP(D829,[1]!Salespeople_Data[#Data],2,0)</f>
        <v>Brian Davis</v>
      </c>
      <c r="O829" t="str">
        <f>VLOOKUP(E829,[1]!Customer_Data[#Data],2,0)</f>
        <v>Kevin Wood</v>
      </c>
      <c r="P829" s="15">
        <f t="shared" si="72"/>
        <v>7</v>
      </c>
      <c r="Q829">
        <f t="shared" si="73"/>
        <v>2</v>
      </c>
      <c r="R829">
        <f t="shared" si="74"/>
        <v>2020</v>
      </c>
    </row>
    <row r="830" spans="1:18" x14ac:dyDescent="0.25">
      <c r="A830" s="2" t="s">
        <v>1578</v>
      </c>
      <c r="B830" s="2" t="s">
        <v>207</v>
      </c>
      <c r="C830" s="2" t="s">
        <v>182</v>
      </c>
      <c r="D830" s="2" t="s">
        <v>49</v>
      </c>
      <c r="E830" s="2" t="s">
        <v>1579</v>
      </c>
      <c r="F830" s="3">
        <v>44100</v>
      </c>
      <c r="G830" s="2">
        <v>2</v>
      </c>
      <c r="H830" s="11">
        <f>VLOOKUP(B830,[1]!Product_Data[#Data],4,0)</f>
        <v>2464</v>
      </c>
      <c r="I830" s="11">
        <f>VLOOKUP(B830,[1]!Product_Data[#Data],3,0)</f>
        <v>1774</v>
      </c>
      <c r="J830" s="11">
        <f t="shared" si="75"/>
        <v>3548</v>
      </c>
      <c r="K830" s="11">
        <f t="shared" si="76"/>
        <v>4928</v>
      </c>
      <c r="L830" s="11">
        <f t="shared" si="77"/>
        <v>1380</v>
      </c>
      <c r="M830" t="str">
        <f>VLOOKUP(C830,[1]!Location_Data[#Data],2,0)</f>
        <v>Vallejo</v>
      </c>
      <c r="N830" t="str">
        <f>VLOOKUP(D830,[1]!Salespeople_Data[#Data],2,0)</f>
        <v>Walter Cook</v>
      </c>
      <c r="O830" t="str">
        <f>VLOOKUP(E830,[1]!Customer_Data[#Data],2,0)</f>
        <v>Charles Montgomery</v>
      </c>
      <c r="P830" s="15">
        <f t="shared" si="72"/>
        <v>7</v>
      </c>
      <c r="Q830">
        <f t="shared" si="73"/>
        <v>9</v>
      </c>
      <c r="R830">
        <f t="shared" si="74"/>
        <v>2020</v>
      </c>
    </row>
    <row r="831" spans="1:18" x14ac:dyDescent="0.25">
      <c r="A831" s="4" t="s">
        <v>1580</v>
      </c>
      <c r="B831" s="4" t="s">
        <v>412</v>
      </c>
      <c r="C831" s="4" t="s">
        <v>472</v>
      </c>
      <c r="D831" s="4" t="s">
        <v>165</v>
      </c>
      <c r="E831" s="4" t="s">
        <v>576</v>
      </c>
      <c r="F831" s="5">
        <v>43992</v>
      </c>
      <c r="G831" s="4">
        <v>1</v>
      </c>
      <c r="H831" s="11">
        <f>VLOOKUP(B831,[1]!Product_Data[#Data],4,0)</f>
        <v>2396</v>
      </c>
      <c r="I831" s="11">
        <f>VLOOKUP(B831,[1]!Product_Data[#Data],3,0)</f>
        <v>1965</v>
      </c>
      <c r="J831" s="11">
        <f t="shared" si="75"/>
        <v>1965</v>
      </c>
      <c r="K831" s="11">
        <f t="shared" si="76"/>
        <v>2396</v>
      </c>
      <c r="L831" s="11">
        <f t="shared" si="77"/>
        <v>431</v>
      </c>
      <c r="M831" t="str">
        <f>VLOOKUP(C831,[1]!Location_Data[#Data],2,0)</f>
        <v>Concord</v>
      </c>
      <c r="N831" t="str">
        <f>VLOOKUP(D831,[1]!Salespeople_Data[#Data],2,0)</f>
        <v>Joe Sims</v>
      </c>
      <c r="O831" t="str">
        <f>VLOOKUP(E831,[1]!Customer_Data[#Data],2,0)</f>
        <v>Samuel Kim</v>
      </c>
      <c r="P831" s="15">
        <f t="shared" si="72"/>
        <v>4</v>
      </c>
      <c r="Q831">
        <f t="shared" si="73"/>
        <v>6</v>
      </c>
      <c r="R831">
        <f t="shared" si="74"/>
        <v>2020</v>
      </c>
    </row>
    <row r="832" spans="1:18" x14ac:dyDescent="0.25">
      <c r="A832" s="2" t="s">
        <v>1581</v>
      </c>
      <c r="B832" s="2" t="s">
        <v>752</v>
      </c>
      <c r="C832" s="2" t="s">
        <v>190</v>
      </c>
      <c r="D832" s="2" t="s">
        <v>30</v>
      </c>
      <c r="E832" s="2" t="s">
        <v>1582</v>
      </c>
      <c r="F832" s="3">
        <v>44088</v>
      </c>
      <c r="G832" s="2">
        <v>1</v>
      </c>
      <c r="H832" s="11">
        <f>VLOOKUP(B832,[1]!Product_Data[#Data],4,0)</f>
        <v>95</v>
      </c>
      <c r="I832" s="11">
        <f>VLOOKUP(B832,[1]!Product_Data[#Data],3,0)</f>
        <v>61</v>
      </c>
      <c r="J832" s="11">
        <f t="shared" si="75"/>
        <v>61</v>
      </c>
      <c r="K832" s="11">
        <f t="shared" si="76"/>
        <v>95</v>
      </c>
      <c r="L832" s="11">
        <f t="shared" si="77"/>
        <v>34</v>
      </c>
      <c r="M832" t="str">
        <f>VLOOKUP(C832,[1]!Location_Data[#Data],2,0)</f>
        <v>Oakland</v>
      </c>
      <c r="N832" t="str">
        <f>VLOOKUP(D832,[1]!Salespeople_Data[#Data],2,0)</f>
        <v>Carl Hall</v>
      </c>
      <c r="O832" t="str">
        <f>VLOOKUP(E832,[1]!Customer_Data[#Data],2,0)</f>
        <v>Carlos Martinez</v>
      </c>
      <c r="P832" s="15">
        <f t="shared" si="72"/>
        <v>2</v>
      </c>
      <c r="Q832">
        <f t="shared" si="73"/>
        <v>9</v>
      </c>
      <c r="R832">
        <f t="shared" si="74"/>
        <v>2020</v>
      </c>
    </row>
    <row r="833" spans="1:18" x14ac:dyDescent="0.25">
      <c r="A833" s="4" t="s">
        <v>1583</v>
      </c>
      <c r="B833" s="4" t="s">
        <v>389</v>
      </c>
      <c r="C833" s="4" t="s">
        <v>272</v>
      </c>
      <c r="D833" s="4" t="s">
        <v>116</v>
      </c>
      <c r="E833" s="4" t="s">
        <v>814</v>
      </c>
      <c r="F833" s="5">
        <v>43851</v>
      </c>
      <c r="G833" s="4">
        <v>4</v>
      </c>
      <c r="H833" s="11">
        <f>VLOOKUP(B833,[1]!Product_Data[#Data],4,0)</f>
        <v>1367</v>
      </c>
      <c r="I833" s="11">
        <f>VLOOKUP(B833,[1]!Product_Data[#Data],3,0)</f>
        <v>984</v>
      </c>
      <c r="J833" s="11">
        <f t="shared" si="75"/>
        <v>3936</v>
      </c>
      <c r="K833" s="11">
        <f t="shared" si="76"/>
        <v>5468</v>
      </c>
      <c r="L833" s="11">
        <f t="shared" si="77"/>
        <v>1532</v>
      </c>
      <c r="M833" t="str">
        <f>VLOOKUP(C833,[1]!Location_Data[#Data],2,0)</f>
        <v>Torrance</v>
      </c>
      <c r="N833" t="str">
        <f>VLOOKUP(D833,[1]!Salespeople_Data[#Data],2,0)</f>
        <v>Roger Ramos</v>
      </c>
      <c r="O833" t="str">
        <f>VLOOKUP(E833,[1]!Customer_Data[#Data],2,0)</f>
        <v>Juan Rivera</v>
      </c>
      <c r="P833" s="15">
        <f t="shared" si="72"/>
        <v>3</v>
      </c>
      <c r="Q833">
        <f t="shared" si="73"/>
        <v>1</v>
      </c>
      <c r="R833">
        <f t="shared" si="74"/>
        <v>2020</v>
      </c>
    </row>
    <row r="834" spans="1:18" x14ac:dyDescent="0.25">
      <c r="A834" s="2" t="s">
        <v>1584</v>
      </c>
      <c r="B834" s="2" t="s">
        <v>207</v>
      </c>
      <c r="C834" s="2" t="s">
        <v>450</v>
      </c>
      <c r="D834" s="2" t="s">
        <v>250</v>
      </c>
      <c r="E834" s="2" t="s">
        <v>1585</v>
      </c>
      <c r="F834" s="3">
        <v>43925</v>
      </c>
      <c r="G834" s="2">
        <v>1</v>
      </c>
      <c r="H834" s="11">
        <f>VLOOKUP(B834,[1]!Product_Data[#Data],4,0)</f>
        <v>2464</v>
      </c>
      <c r="I834" s="11">
        <f>VLOOKUP(B834,[1]!Product_Data[#Data],3,0)</f>
        <v>1774</v>
      </c>
      <c r="J834" s="11">
        <f t="shared" si="75"/>
        <v>1774</v>
      </c>
      <c r="K834" s="11">
        <f t="shared" si="76"/>
        <v>2464</v>
      </c>
      <c r="L834" s="11">
        <f t="shared" si="77"/>
        <v>690</v>
      </c>
      <c r="M834" t="str">
        <f>VLOOKUP(C834,[1]!Location_Data[#Data],2,0)</f>
        <v>Simi Valley</v>
      </c>
      <c r="N834" t="str">
        <f>VLOOKUP(D834,[1]!Salespeople_Data[#Data],2,0)</f>
        <v>Martin Carr</v>
      </c>
      <c r="O834" t="str">
        <f>VLOOKUP(E834,[1]!Customer_Data[#Data],2,0)</f>
        <v>Ronald Arnold</v>
      </c>
      <c r="P834" s="15">
        <f t="shared" ref="P834:P897" si="78">WEEKDAY(F834)</f>
        <v>7</v>
      </c>
      <c r="Q834">
        <f t="shared" ref="Q834:Q897" si="79">MONTH(F834)</f>
        <v>4</v>
      </c>
      <c r="R834">
        <f t="shared" ref="R834:R897" si="80">YEAR(F834)</f>
        <v>2020</v>
      </c>
    </row>
    <row r="835" spans="1:18" x14ac:dyDescent="0.25">
      <c r="A835" s="4" t="s">
        <v>1586</v>
      </c>
      <c r="B835" s="4" t="s">
        <v>129</v>
      </c>
      <c r="C835" s="4" t="s">
        <v>120</v>
      </c>
      <c r="D835" s="4" t="s">
        <v>40</v>
      </c>
      <c r="E835" s="4" t="s">
        <v>543</v>
      </c>
      <c r="F835" s="5">
        <v>43881</v>
      </c>
      <c r="G835" s="4">
        <v>2</v>
      </c>
      <c r="H835" s="11">
        <f>VLOOKUP(B835,[1]!Product_Data[#Data],4,0)</f>
        <v>127</v>
      </c>
      <c r="I835" s="11">
        <f>VLOOKUP(B835,[1]!Product_Data[#Data],3,0)</f>
        <v>79</v>
      </c>
      <c r="J835" s="11">
        <f t="shared" ref="J835:J898" si="81">PRODUCT(I835,G835)</f>
        <v>158</v>
      </c>
      <c r="K835" s="11">
        <f t="shared" ref="K835:K898" si="82">PRODUCT(H835,G835)</f>
        <v>254</v>
      </c>
      <c r="L835" s="11">
        <f t="shared" ref="L835:L898" si="83">K835-J835</f>
        <v>96</v>
      </c>
      <c r="M835" t="str">
        <f>VLOOKUP(C835,[1]!Location_Data[#Data],2,0)</f>
        <v>Elk Grove</v>
      </c>
      <c r="N835" t="str">
        <f>VLOOKUP(D835,[1]!Salespeople_Data[#Data],2,0)</f>
        <v>Brian Hansen</v>
      </c>
      <c r="O835" t="str">
        <f>VLOOKUP(E835,[1]!Customer_Data[#Data],2,0)</f>
        <v>James Perkins</v>
      </c>
      <c r="P835" s="15">
        <f t="shared" si="78"/>
        <v>5</v>
      </c>
      <c r="Q835">
        <f t="shared" si="79"/>
        <v>2</v>
      </c>
      <c r="R835">
        <f t="shared" si="80"/>
        <v>2020</v>
      </c>
    </row>
    <row r="836" spans="1:18" x14ac:dyDescent="0.25">
      <c r="A836" s="2" t="s">
        <v>1587</v>
      </c>
      <c r="B836" s="2" t="s">
        <v>461</v>
      </c>
      <c r="C836" s="2" t="s">
        <v>229</v>
      </c>
      <c r="D836" s="2" t="s">
        <v>111</v>
      </c>
      <c r="E836" s="2" t="s">
        <v>1588</v>
      </c>
      <c r="F836" s="3">
        <v>43901</v>
      </c>
      <c r="G836" s="2">
        <v>2</v>
      </c>
      <c r="H836" s="11">
        <f>VLOOKUP(B836,[1]!Product_Data[#Data],4,0)</f>
        <v>35</v>
      </c>
      <c r="I836" s="11">
        <f>VLOOKUP(B836,[1]!Product_Data[#Data],3,0)</f>
        <v>22</v>
      </c>
      <c r="J836" s="11">
        <f t="shared" si="81"/>
        <v>44</v>
      </c>
      <c r="K836" s="11">
        <f t="shared" si="82"/>
        <v>70</v>
      </c>
      <c r="L836" s="11">
        <f t="shared" si="83"/>
        <v>26</v>
      </c>
      <c r="M836" t="str">
        <f>VLOOKUP(C836,[1]!Location_Data[#Data],2,0)</f>
        <v>San Jose</v>
      </c>
      <c r="N836" t="str">
        <f>VLOOKUP(D836,[1]!Salespeople_Data[#Data],2,0)</f>
        <v>Ryan Welch</v>
      </c>
      <c r="O836" t="str">
        <f>VLOOKUP(E836,[1]!Customer_Data[#Data],2,0)</f>
        <v>Keith Jordan</v>
      </c>
      <c r="P836" s="15">
        <f t="shared" si="78"/>
        <v>4</v>
      </c>
      <c r="Q836">
        <f t="shared" si="79"/>
        <v>3</v>
      </c>
      <c r="R836">
        <f t="shared" si="80"/>
        <v>2020</v>
      </c>
    </row>
    <row r="837" spans="1:18" x14ac:dyDescent="0.25">
      <c r="A837" s="4" t="s">
        <v>1589</v>
      </c>
      <c r="B837" s="4" t="s">
        <v>33</v>
      </c>
      <c r="C837" s="4" t="s">
        <v>110</v>
      </c>
      <c r="D837" s="4" t="s">
        <v>91</v>
      </c>
      <c r="E837" s="4" t="s">
        <v>1207</v>
      </c>
      <c r="F837" s="5">
        <v>44035</v>
      </c>
      <c r="G837" s="4">
        <v>1</v>
      </c>
      <c r="H837" s="11">
        <f>VLOOKUP(B837,[1]!Product_Data[#Data],4,0)</f>
        <v>1582</v>
      </c>
      <c r="I837" s="11">
        <f>VLOOKUP(B837,[1]!Product_Data[#Data],3,0)</f>
        <v>1234</v>
      </c>
      <c r="J837" s="11">
        <f t="shared" si="81"/>
        <v>1234</v>
      </c>
      <c r="K837" s="11">
        <f t="shared" si="82"/>
        <v>1582</v>
      </c>
      <c r="L837" s="11">
        <f t="shared" si="83"/>
        <v>348</v>
      </c>
      <c r="M837" t="str">
        <f>VLOOKUP(C837,[1]!Location_Data[#Data],2,0)</f>
        <v>Richmond</v>
      </c>
      <c r="N837" t="str">
        <f>VLOOKUP(D837,[1]!Salespeople_Data[#Data],2,0)</f>
        <v>Howard Gardner</v>
      </c>
      <c r="O837" t="str">
        <f>VLOOKUP(E837,[1]!Customer_Data[#Data],2,0)</f>
        <v>Adam Hernandez</v>
      </c>
      <c r="P837" s="15">
        <f t="shared" si="78"/>
        <v>5</v>
      </c>
      <c r="Q837">
        <f t="shared" si="79"/>
        <v>7</v>
      </c>
      <c r="R837">
        <f t="shared" si="80"/>
        <v>2020</v>
      </c>
    </row>
    <row r="838" spans="1:18" x14ac:dyDescent="0.25">
      <c r="A838" s="2" t="s">
        <v>1590</v>
      </c>
      <c r="B838" s="2" t="s">
        <v>177</v>
      </c>
      <c r="C838" s="2" t="s">
        <v>530</v>
      </c>
      <c r="D838" s="2" t="s">
        <v>106</v>
      </c>
      <c r="E838" s="2" t="s">
        <v>1418</v>
      </c>
      <c r="F838" s="3">
        <v>43836</v>
      </c>
      <c r="G838" s="2">
        <v>1</v>
      </c>
      <c r="H838" s="11">
        <f>VLOOKUP(B838,[1]!Product_Data[#Data],4,0)</f>
        <v>2497</v>
      </c>
      <c r="I838" s="11">
        <f>VLOOKUP(B838,[1]!Product_Data[#Data],3,0)</f>
        <v>1473</v>
      </c>
      <c r="J838" s="11">
        <f t="shared" si="81"/>
        <v>1473</v>
      </c>
      <c r="K838" s="11">
        <f t="shared" si="82"/>
        <v>2497</v>
      </c>
      <c r="L838" s="11">
        <f t="shared" si="83"/>
        <v>1024</v>
      </c>
      <c r="M838" t="str">
        <f>VLOOKUP(C838,[1]!Location_Data[#Data],2,0)</f>
        <v>San Buenaventura (Ventura)</v>
      </c>
      <c r="N838" t="str">
        <f>VLOOKUP(D838,[1]!Salespeople_Data[#Data],2,0)</f>
        <v>Patrick Ruiz</v>
      </c>
      <c r="O838" t="str">
        <f>VLOOKUP(E838,[1]!Customer_Data[#Data],2,0)</f>
        <v>Ronald Barnes</v>
      </c>
      <c r="P838" s="15">
        <f t="shared" si="78"/>
        <v>2</v>
      </c>
      <c r="Q838">
        <f t="shared" si="79"/>
        <v>1</v>
      </c>
      <c r="R838">
        <f t="shared" si="80"/>
        <v>2020</v>
      </c>
    </row>
    <row r="839" spans="1:18" x14ac:dyDescent="0.25">
      <c r="A839" s="4" t="s">
        <v>1591</v>
      </c>
      <c r="B839" s="4" t="s">
        <v>200</v>
      </c>
      <c r="C839" s="4" t="s">
        <v>246</v>
      </c>
      <c r="D839" s="4" t="s">
        <v>96</v>
      </c>
      <c r="E839" s="4" t="s">
        <v>1592</v>
      </c>
      <c r="F839" s="5">
        <v>44108</v>
      </c>
      <c r="G839" s="4">
        <v>3</v>
      </c>
      <c r="H839" s="11">
        <f>VLOOKUP(B839,[1]!Product_Data[#Data],4,0)</f>
        <v>315</v>
      </c>
      <c r="I839" s="11">
        <f>VLOOKUP(B839,[1]!Product_Data[#Data],3,0)</f>
        <v>208</v>
      </c>
      <c r="J839" s="11">
        <f t="shared" si="81"/>
        <v>624</v>
      </c>
      <c r="K839" s="11">
        <f t="shared" si="82"/>
        <v>945</v>
      </c>
      <c r="L839" s="11">
        <f t="shared" si="83"/>
        <v>321</v>
      </c>
      <c r="M839" t="str">
        <f>VLOOKUP(C839,[1]!Location_Data[#Data],2,0)</f>
        <v>San Francisco</v>
      </c>
      <c r="N839" t="str">
        <f>VLOOKUP(D839,[1]!Salespeople_Data[#Data],2,0)</f>
        <v>Brian Thomas</v>
      </c>
      <c r="O839" t="str">
        <f>VLOOKUP(E839,[1]!Customer_Data[#Data],2,0)</f>
        <v>James Castillo</v>
      </c>
      <c r="P839" s="15">
        <f t="shared" si="78"/>
        <v>1</v>
      </c>
      <c r="Q839">
        <f t="shared" si="79"/>
        <v>10</v>
      </c>
      <c r="R839">
        <f t="shared" si="80"/>
        <v>2020</v>
      </c>
    </row>
    <row r="840" spans="1:18" x14ac:dyDescent="0.25">
      <c r="A840" s="2" t="s">
        <v>1593</v>
      </c>
      <c r="B840" s="2" t="s">
        <v>403</v>
      </c>
      <c r="C840" s="2" t="s">
        <v>105</v>
      </c>
      <c r="D840" s="2" t="s">
        <v>264</v>
      </c>
      <c r="E840" s="2" t="s">
        <v>1594</v>
      </c>
      <c r="F840" s="3">
        <v>43990</v>
      </c>
      <c r="G840" s="2">
        <v>4</v>
      </c>
      <c r="H840" s="11">
        <f>VLOOKUP(B840,[1]!Product_Data[#Data],4,0)</f>
        <v>392</v>
      </c>
      <c r="I840" s="11">
        <f>VLOOKUP(B840,[1]!Product_Data[#Data],3,0)</f>
        <v>255</v>
      </c>
      <c r="J840" s="11">
        <f t="shared" si="81"/>
        <v>1020</v>
      </c>
      <c r="K840" s="11">
        <f t="shared" si="82"/>
        <v>1568</v>
      </c>
      <c r="L840" s="11">
        <f t="shared" si="83"/>
        <v>548</v>
      </c>
      <c r="M840" t="str">
        <f>VLOOKUP(C840,[1]!Location_Data[#Data],2,0)</f>
        <v>Daly City</v>
      </c>
      <c r="N840" t="str">
        <f>VLOOKUP(D840,[1]!Salespeople_Data[#Data],2,0)</f>
        <v>Ernest Wheeler</v>
      </c>
      <c r="O840" t="str">
        <f>VLOOKUP(E840,[1]!Customer_Data[#Data],2,0)</f>
        <v>Patrick Rivera</v>
      </c>
      <c r="P840" s="15">
        <f t="shared" si="78"/>
        <v>2</v>
      </c>
      <c r="Q840">
        <f t="shared" si="79"/>
        <v>6</v>
      </c>
      <c r="R840">
        <f t="shared" si="80"/>
        <v>2020</v>
      </c>
    </row>
    <row r="841" spans="1:18" x14ac:dyDescent="0.25">
      <c r="A841" s="4" t="s">
        <v>1595</v>
      </c>
      <c r="B841" s="4" t="s">
        <v>348</v>
      </c>
      <c r="C841" s="4" t="s">
        <v>362</v>
      </c>
      <c r="D841" s="4" t="s">
        <v>126</v>
      </c>
      <c r="E841" s="4" t="s">
        <v>829</v>
      </c>
      <c r="F841" s="5">
        <v>43894</v>
      </c>
      <c r="G841" s="4">
        <v>1</v>
      </c>
      <c r="H841" s="11">
        <f>VLOOKUP(B841,[1]!Product_Data[#Data],4,0)</f>
        <v>603</v>
      </c>
      <c r="I841" s="11">
        <f>VLOOKUP(B841,[1]!Product_Data[#Data],3,0)</f>
        <v>416</v>
      </c>
      <c r="J841" s="11">
        <f t="shared" si="81"/>
        <v>416</v>
      </c>
      <c r="K841" s="11">
        <f t="shared" si="82"/>
        <v>603</v>
      </c>
      <c r="L841" s="11">
        <f t="shared" si="83"/>
        <v>187</v>
      </c>
      <c r="M841" t="str">
        <f>VLOOKUP(C841,[1]!Location_Data[#Data],2,0)</f>
        <v>San Bernardino</v>
      </c>
      <c r="N841" t="str">
        <f>VLOOKUP(D841,[1]!Salespeople_Data[#Data],2,0)</f>
        <v>Larry Castillo</v>
      </c>
      <c r="O841" t="str">
        <f>VLOOKUP(E841,[1]!Customer_Data[#Data],2,0)</f>
        <v>Shawn Ray</v>
      </c>
      <c r="P841" s="15">
        <f t="shared" si="78"/>
        <v>4</v>
      </c>
      <c r="Q841">
        <f t="shared" si="79"/>
        <v>3</v>
      </c>
      <c r="R841">
        <f t="shared" si="80"/>
        <v>2020</v>
      </c>
    </row>
    <row r="842" spans="1:18" x14ac:dyDescent="0.25">
      <c r="A842" s="2" t="s">
        <v>1596</v>
      </c>
      <c r="B842" s="2" t="s">
        <v>311</v>
      </c>
      <c r="C842" s="2" t="s">
        <v>268</v>
      </c>
      <c r="D842" s="2" t="s">
        <v>165</v>
      </c>
      <c r="E842" s="2" t="s">
        <v>1597</v>
      </c>
      <c r="F842" s="3">
        <v>43999</v>
      </c>
      <c r="G842" s="2">
        <v>1</v>
      </c>
      <c r="H842" s="11">
        <f>VLOOKUP(B842,[1]!Product_Data[#Data],4,0)</f>
        <v>1743</v>
      </c>
      <c r="I842" s="11">
        <f>VLOOKUP(B842,[1]!Product_Data[#Data],3,0)</f>
        <v>872</v>
      </c>
      <c r="J842" s="11">
        <f t="shared" si="81"/>
        <v>872</v>
      </c>
      <c r="K842" s="11">
        <f t="shared" si="82"/>
        <v>1743</v>
      </c>
      <c r="L842" s="11">
        <f t="shared" si="83"/>
        <v>871</v>
      </c>
      <c r="M842" t="str">
        <f>VLOOKUP(C842,[1]!Location_Data[#Data],2,0)</f>
        <v>Murrieta</v>
      </c>
      <c r="N842" t="str">
        <f>VLOOKUP(D842,[1]!Salespeople_Data[#Data],2,0)</f>
        <v>Joe Sims</v>
      </c>
      <c r="O842" t="str">
        <f>VLOOKUP(E842,[1]!Customer_Data[#Data],2,0)</f>
        <v>Edward Williams</v>
      </c>
      <c r="P842" s="15">
        <f t="shared" si="78"/>
        <v>4</v>
      </c>
      <c r="Q842">
        <f t="shared" si="79"/>
        <v>6</v>
      </c>
      <c r="R842">
        <f t="shared" si="80"/>
        <v>2020</v>
      </c>
    </row>
    <row r="843" spans="1:18" x14ac:dyDescent="0.25">
      <c r="A843" s="4" t="s">
        <v>1598</v>
      </c>
      <c r="B843" s="4" t="s">
        <v>408</v>
      </c>
      <c r="C843" s="4" t="s">
        <v>302</v>
      </c>
      <c r="D843" s="4" t="s">
        <v>159</v>
      </c>
      <c r="E843" s="4" t="s">
        <v>1323</v>
      </c>
      <c r="F843" s="5">
        <v>44084</v>
      </c>
      <c r="G843" s="4">
        <v>2</v>
      </c>
      <c r="H843" s="11">
        <f>VLOOKUP(B843,[1]!Product_Data[#Data],4,0)</f>
        <v>1405</v>
      </c>
      <c r="I843" s="11">
        <f>VLOOKUP(B843,[1]!Product_Data[#Data],3,0)</f>
        <v>1054</v>
      </c>
      <c r="J843" s="11">
        <f t="shared" si="81"/>
        <v>2108</v>
      </c>
      <c r="K843" s="11">
        <f t="shared" si="82"/>
        <v>2810</v>
      </c>
      <c r="L843" s="11">
        <f t="shared" si="83"/>
        <v>702</v>
      </c>
      <c r="M843" t="str">
        <f>VLOOKUP(C843,[1]!Location_Data[#Data],2,0)</f>
        <v>Santa Rosa</v>
      </c>
      <c r="N843" t="str">
        <f>VLOOKUP(D843,[1]!Salespeople_Data[#Data],2,0)</f>
        <v>Bobby Russell</v>
      </c>
      <c r="O843" t="str">
        <f>VLOOKUP(E843,[1]!Customer_Data[#Data],2,0)</f>
        <v>Chris Howard</v>
      </c>
      <c r="P843" s="15">
        <f t="shared" si="78"/>
        <v>5</v>
      </c>
      <c r="Q843">
        <f t="shared" si="79"/>
        <v>9</v>
      </c>
      <c r="R843">
        <f t="shared" si="80"/>
        <v>2020</v>
      </c>
    </row>
    <row r="844" spans="1:18" x14ac:dyDescent="0.25">
      <c r="A844" s="2" t="s">
        <v>1599</v>
      </c>
      <c r="B844" s="2" t="s">
        <v>99</v>
      </c>
      <c r="C844" s="2" t="s">
        <v>115</v>
      </c>
      <c r="D844" s="2" t="s">
        <v>63</v>
      </c>
      <c r="E844" s="2" t="s">
        <v>631</v>
      </c>
      <c r="F844" s="3">
        <v>43904</v>
      </c>
      <c r="G844" s="2">
        <v>3</v>
      </c>
      <c r="H844" s="11">
        <f>VLOOKUP(B844,[1]!Product_Data[#Data],4,0)</f>
        <v>1708</v>
      </c>
      <c r="I844" s="11">
        <f>VLOOKUP(B844,[1]!Product_Data[#Data],3,0)</f>
        <v>871</v>
      </c>
      <c r="J844" s="11">
        <f t="shared" si="81"/>
        <v>2613</v>
      </c>
      <c r="K844" s="11">
        <f t="shared" si="82"/>
        <v>5124</v>
      </c>
      <c r="L844" s="11">
        <f t="shared" si="83"/>
        <v>2511</v>
      </c>
      <c r="M844" t="str">
        <f>VLOOKUP(C844,[1]!Location_Data[#Data],2,0)</f>
        <v>Glendale</v>
      </c>
      <c r="N844" t="str">
        <f>VLOOKUP(D844,[1]!Salespeople_Data[#Data],2,0)</f>
        <v>Jeremy Mendoza</v>
      </c>
      <c r="O844" t="str">
        <f>VLOOKUP(E844,[1]!Customer_Data[#Data],2,0)</f>
        <v>Matthew Phillips</v>
      </c>
      <c r="P844" s="15">
        <f t="shared" si="78"/>
        <v>7</v>
      </c>
      <c r="Q844">
        <f t="shared" si="79"/>
        <v>3</v>
      </c>
      <c r="R844">
        <f t="shared" si="80"/>
        <v>2020</v>
      </c>
    </row>
    <row r="845" spans="1:18" x14ac:dyDescent="0.25">
      <c r="A845" s="4" t="s">
        <v>1600</v>
      </c>
      <c r="B845" s="4" t="s">
        <v>479</v>
      </c>
      <c r="C845" s="4" t="s">
        <v>362</v>
      </c>
      <c r="D845" s="4" t="s">
        <v>257</v>
      </c>
      <c r="E845" s="4" t="s">
        <v>1403</v>
      </c>
      <c r="F845" s="5">
        <v>43870</v>
      </c>
      <c r="G845" s="4">
        <v>2</v>
      </c>
      <c r="H845" s="11">
        <f>VLOOKUP(B845,[1]!Product_Data[#Data],4,0)</f>
        <v>123</v>
      </c>
      <c r="I845" s="11">
        <f>VLOOKUP(B845,[1]!Product_Data[#Data],3,0)</f>
        <v>84</v>
      </c>
      <c r="J845" s="11">
        <f t="shared" si="81"/>
        <v>168</v>
      </c>
      <c r="K845" s="11">
        <f t="shared" si="82"/>
        <v>246</v>
      </c>
      <c r="L845" s="11">
        <f t="shared" si="83"/>
        <v>78</v>
      </c>
      <c r="M845" t="str">
        <f>VLOOKUP(C845,[1]!Location_Data[#Data],2,0)</f>
        <v>San Bernardino</v>
      </c>
      <c r="N845" t="str">
        <f>VLOOKUP(D845,[1]!Salespeople_Data[#Data],2,0)</f>
        <v>Jerry Perry</v>
      </c>
      <c r="O845" t="str">
        <f>VLOOKUP(E845,[1]!Customer_Data[#Data],2,0)</f>
        <v>Thomas James</v>
      </c>
      <c r="P845" s="15">
        <f t="shared" si="78"/>
        <v>1</v>
      </c>
      <c r="Q845">
        <f t="shared" si="79"/>
        <v>2</v>
      </c>
      <c r="R845">
        <f t="shared" si="80"/>
        <v>2020</v>
      </c>
    </row>
    <row r="846" spans="1:18" x14ac:dyDescent="0.25">
      <c r="A846" s="2" t="s">
        <v>1601</v>
      </c>
      <c r="B846" s="2" t="s">
        <v>114</v>
      </c>
      <c r="C846" s="2" t="s">
        <v>355</v>
      </c>
      <c r="D846" s="2" t="s">
        <v>15</v>
      </c>
      <c r="E846" s="2" t="s">
        <v>1602</v>
      </c>
      <c r="F846" s="3">
        <v>43910</v>
      </c>
      <c r="G846" s="2">
        <v>1</v>
      </c>
      <c r="H846" s="11">
        <f>VLOOKUP(B846,[1]!Product_Data[#Data],4,0)</f>
        <v>545</v>
      </c>
      <c r="I846" s="11">
        <f>VLOOKUP(B846,[1]!Product_Data[#Data],3,0)</f>
        <v>425</v>
      </c>
      <c r="J846" s="11">
        <f t="shared" si="81"/>
        <v>425</v>
      </c>
      <c r="K846" s="11">
        <f t="shared" si="82"/>
        <v>545</v>
      </c>
      <c r="L846" s="11">
        <f t="shared" si="83"/>
        <v>120</v>
      </c>
      <c r="M846" t="str">
        <f>VLOOKUP(C846,[1]!Location_Data[#Data],2,0)</f>
        <v>Burbank</v>
      </c>
      <c r="N846" t="str">
        <f>VLOOKUP(D846,[1]!Salespeople_Data[#Data],2,0)</f>
        <v>Ryan Butler</v>
      </c>
      <c r="O846" t="str">
        <f>VLOOKUP(E846,[1]!Customer_Data[#Data],2,0)</f>
        <v>Anthony Banks</v>
      </c>
      <c r="P846" s="15">
        <f t="shared" si="78"/>
        <v>6</v>
      </c>
      <c r="Q846">
        <f t="shared" si="79"/>
        <v>3</v>
      </c>
      <c r="R846">
        <f t="shared" si="80"/>
        <v>2020</v>
      </c>
    </row>
    <row r="847" spans="1:18" x14ac:dyDescent="0.25">
      <c r="A847" s="4" t="s">
        <v>1603</v>
      </c>
      <c r="B847" s="4" t="s">
        <v>457</v>
      </c>
      <c r="C847" s="4" t="s">
        <v>90</v>
      </c>
      <c r="D847" s="4" t="s">
        <v>298</v>
      </c>
      <c r="E847" s="4" t="s">
        <v>1311</v>
      </c>
      <c r="F847" s="5">
        <v>44183</v>
      </c>
      <c r="G847" s="4">
        <v>1</v>
      </c>
      <c r="H847" s="11">
        <f>VLOOKUP(B847,[1]!Product_Data[#Data],4,0)</f>
        <v>947</v>
      </c>
      <c r="I847" s="11">
        <f>VLOOKUP(B847,[1]!Product_Data[#Data],3,0)</f>
        <v>786</v>
      </c>
      <c r="J847" s="11">
        <f t="shared" si="81"/>
        <v>786</v>
      </c>
      <c r="K847" s="11">
        <f t="shared" si="82"/>
        <v>947</v>
      </c>
      <c r="L847" s="11">
        <f t="shared" si="83"/>
        <v>161</v>
      </c>
      <c r="M847" t="str">
        <f>VLOOKUP(C847,[1]!Location_Data[#Data],2,0)</f>
        <v>Irvine</v>
      </c>
      <c r="N847" t="str">
        <f>VLOOKUP(D847,[1]!Salespeople_Data[#Data],2,0)</f>
        <v>Kenneth Fields</v>
      </c>
      <c r="O847" t="str">
        <f>VLOOKUP(E847,[1]!Customer_Data[#Data],2,0)</f>
        <v>Alan Scott</v>
      </c>
      <c r="P847" s="15">
        <f t="shared" si="78"/>
        <v>6</v>
      </c>
      <c r="Q847">
        <f t="shared" si="79"/>
        <v>12</v>
      </c>
      <c r="R847">
        <f t="shared" si="80"/>
        <v>2020</v>
      </c>
    </row>
    <row r="848" spans="1:18" x14ac:dyDescent="0.25">
      <c r="A848" s="2" t="s">
        <v>1604</v>
      </c>
      <c r="B848" s="2" t="s">
        <v>668</v>
      </c>
      <c r="C848" s="2" t="s">
        <v>140</v>
      </c>
      <c r="D848" s="2" t="s">
        <v>116</v>
      </c>
      <c r="E848" s="2" t="s">
        <v>1605</v>
      </c>
      <c r="F848" s="3">
        <v>44030</v>
      </c>
      <c r="G848" s="2">
        <v>4</v>
      </c>
      <c r="H848" s="11">
        <f>VLOOKUP(B848,[1]!Product_Data[#Data],4,0)</f>
        <v>181</v>
      </c>
      <c r="I848" s="11">
        <f>VLOOKUP(B848,[1]!Product_Data[#Data],3,0)</f>
        <v>130</v>
      </c>
      <c r="J848" s="11">
        <f t="shared" si="81"/>
        <v>520</v>
      </c>
      <c r="K848" s="11">
        <f t="shared" si="82"/>
        <v>724</v>
      </c>
      <c r="L848" s="11">
        <f t="shared" si="83"/>
        <v>204</v>
      </c>
      <c r="M848" t="str">
        <f>VLOOKUP(C848,[1]!Location_Data[#Data],2,0)</f>
        <v>Salinas</v>
      </c>
      <c r="N848" t="str">
        <f>VLOOKUP(D848,[1]!Salespeople_Data[#Data],2,0)</f>
        <v>Roger Ramos</v>
      </c>
      <c r="O848" t="str">
        <f>VLOOKUP(E848,[1]!Customer_Data[#Data],2,0)</f>
        <v>Phillip Morrison</v>
      </c>
      <c r="P848" s="15">
        <f t="shared" si="78"/>
        <v>7</v>
      </c>
      <c r="Q848">
        <f t="shared" si="79"/>
        <v>7</v>
      </c>
      <c r="R848">
        <f t="shared" si="80"/>
        <v>2020</v>
      </c>
    </row>
    <row r="849" spans="1:18" x14ac:dyDescent="0.25">
      <c r="A849" s="4" t="s">
        <v>1606</v>
      </c>
      <c r="B849" s="4" t="s">
        <v>495</v>
      </c>
      <c r="C849" s="4" t="s">
        <v>530</v>
      </c>
      <c r="D849" s="4" t="s">
        <v>71</v>
      </c>
      <c r="E849" s="4" t="s">
        <v>1607</v>
      </c>
      <c r="F849" s="5">
        <v>44190</v>
      </c>
      <c r="G849" s="4">
        <v>3</v>
      </c>
      <c r="H849" s="11">
        <f>VLOOKUP(B849,[1]!Product_Data[#Data],4,0)</f>
        <v>1467</v>
      </c>
      <c r="I849" s="11">
        <f>VLOOKUP(B849,[1]!Product_Data[#Data],3,0)</f>
        <v>807</v>
      </c>
      <c r="J849" s="11">
        <f t="shared" si="81"/>
        <v>2421</v>
      </c>
      <c r="K849" s="11">
        <f t="shared" si="82"/>
        <v>4401</v>
      </c>
      <c r="L849" s="11">
        <f t="shared" si="83"/>
        <v>1980</v>
      </c>
      <c r="M849" t="str">
        <f>VLOOKUP(C849,[1]!Location_Data[#Data],2,0)</f>
        <v>San Buenaventura (Ventura)</v>
      </c>
      <c r="N849" t="str">
        <f>VLOOKUP(D849,[1]!Salespeople_Data[#Data],2,0)</f>
        <v>Gary Rodriguez</v>
      </c>
      <c r="O849" t="str">
        <f>VLOOKUP(E849,[1]!Customer_Data[#Data],2,0)</f>
        <v>Ralph Olson</v>
      </c>
      <c r="P849" s="15">
        <f t="shared" si="78"/>
        <v>6</v>
      </c>
      <c r="Q849">
        <f t="shared" si="79"/>
        <v>12</v>
      </c>
      <c r="R849">
        <f t="shared" si="80"/>
        <v>2020</v>
      </c>
    </row>
    <row r="850" spans="1:18" x14ac:dyDescent="0.25">
      <c r="A850" s="2" t="s">
        <v>1608</v>
      </c>
      <c r="B850" s="2" t="s">
        <v>289</v>
      </c>
      <c r="C850" s="2" t="s">
        <v>24</v>
      </c>
      <c r="D850" s="2" t="s">
        <v>159</v>
      </c>
      <c r="E850" s="2" t="s">
        <v>445</v>
      </c>
      <c r="F850" s="3">
        <v>44111</v>
      </c>
      <c r="G850" s="2">
        <v>1</v>
      </c>
      <c r="H850" s="11">
        <f>VLOOKUP(B850,[1]!Product_Data[#Data],4,0)</f>
        <v>368</v>
      </c>
      <c r="I850" s="11">
        <f>VLOOKUP(B850,[1]!Product_Data[#Data],3,0)</f>
        <v>294</v>
      </c>
      <c r="J850" s="11">
        <f t="shared" si="81"/>
        <v>294</v>
      </c>
      <c r="K850" s="11">
        <f t="shared" si="82"/>
        <v>368</v>
      </c>
      <c r="L850" s="11">
        <f t="shared" si="83"/>
        <v>74</v>
      </c>
      <c r="M850" t="str">
        <f>VLOOKUP(C850,[1]!Location_Data[#Data],2,0)</f>
        <v>Lancaster</v>
      </c>
      <c r="N850" t="str">
        <f>VLOOKUP(D850,[1]!Salespeople_Data[#Data],2,0)</f>
        <v>Bobby Russell</v>
      </c>
      <c r="O850" t="str">
        <f>VLOOKUP(E850,[1]!Customer_Data[#Data],2,0)</f>
        <v>Lawrence Rogers</v>
      </c>
      <c r="P850" s="15">
        <f t="shared" si="78"/>
        <v>4</v>
      </c>
      <c r="Q850">
        <f t="shared" si="79"/>
        <v>10</v>
      </c>
      <c r="R850">
        <f t="shared" si="80"/>
        <v>2020</v>
      </c>
    </row>
    <row r="851" spans="1:18" x14ac:dyDescent="0.25">
      <c r="A851" s="4" t="s">
        <v>1609</v>
      </c>
      <c r="B851" s="4" t="s">
        <v>361</v>
      </c>
      <c r="C851" s="4" t="s">
        <v>29</v>
      </c>
      <c r="D851" s="4" t="s">
        <v>250</v>
      </c>
      <c r="E851" s="4" t="s">
        <v>929</v>
      </c>
      <c r="F851" s="5">
        <v>43838</v>
      </c>
      <c r="G851" s="4">
        <v>1</v>
      </c>
      <c r="H851" s="11">
        <f>VLOOKUP(B851,[1]!Product_Data[#Data],4,0)</f>
        <v>1338</v>
      </c>
      <c r="I851" s="11">
        <f>VLOOKUP(B851,[1]!Product_Data[#Data],3,0)</f>
        <v>682</v>
      </c>
      <c r="J851" s="11">
        <f t="shared" si="81"/>
        <v>682</v>
      </c>
      <c r="K851" s="11">
        <f t="shared" si="82"/>
        <v>1338</v>
      </c>
      <c r="L851" s="11">
        <f t="shared" si="83"/>
        <v>656</v>
      </c>
      <c r="M851" t="str">
        <f>VLOOKUP(C851,[1]!Location_Data[#Data],2,0)</f>
        <v>Santa Ana</v>
      </c>
      <c r="N851" t="str">
        <f>VLOOKUP(D851,[1]!Salespeople_Data[#Data],2,0)</f>
        <v>Martin Carr</v>
      </c>
      <c r="O851" t="str">
        <f>VLOOKUP(E851,[1]!Customer_Data[#Data],2,0)</f>
        <v>Victor Ramos</v>
      </c>
      <c r="P851" s="15">
        <f t="shared" si="78"/>
        <v>4</v>
      </c>
      <c r="Q851">
        <f t="shared" si="79"/>
        <v>1</v>
      </c>
      <c r="R851">
        <f t="shared" si="80"/>
        <v>2020</v>
      </c>
    </row>
    <row r="852" spans="1:18" x14ac:dyDescent="0.25">
      <c r="A852" s="2" t="s">
        <v>1610</v>
      </c>
      <c r="B852" s="2" t="s">
        <v>168</v>
      </c>
      <c r="C852" s="2" t="s">
        <v>34</v>
      </c>
      <c r="D852" s="2" t="s">
        <v>80</v>
      </c>
      <c r="E852" s="2" t="s">
        <v>1611</v>
      </c>
      <c r="F852" s="3">
        <v>44009</v>
      </c>
      <c r="G852" s="2">
        <v>3</v>
      </c>
      <c r="H852" s="11">
        <f>VLOOKUP(B852,[1]!Product_Data[#Data],4,0)</f>
        <v>112</v>
      </c>
      <c r="I852" s="11">
        <f>VLOOKUP(B852,[1]!Product_Data[#Data],3,0)</f>
        <v>90</v>
      </c>
      <c r="J852" s="11">
        <f t="shared" si="81"/>
        <v>270</v>
      </c>
      <c r="K852" s="11">
        <f t="shared" si="82"/>
        <v>336</v>
      </c>
      <c r="L852" s="11">
        <f t="shared" si="83"/>
        <v>66</v>
      </c>
      <c r="M852" t="str">
        <f>VLOOKUP(C852,[1]!Location_Data[#Data],2,0)</f>
        <v>Inglewood</v>
      </c>
      <c r="N852" t="str">
        <f>VLOOKUP(D852,[1]!Salespeople_Data[#Data],2,0)</f>
        <v>Henry Nelson</v>
      </c>
      <c r="O852" t="str">
        <f>VLOOKUP(E852,[1]!Customer_Data[#Data],2,0)</f>
        <v>Nicholas Arnold</v>
      </c>
      <c r="P852" s="15">
        <f t="shared" si="78"/>
        <v>7</v>
      </c>
      <c r="Q852">
        <f t="shared" si="79"/>
        <v>6</v>
      </c>
      <c r="R852">
        <f t="shared" si="80"/>
        <v>2020</v>
      </c>
    </row>
    <row r="853" spans="1:18" x14ac:dyDescent="0.25">
      <c r="A853" s="4" t="s">
        <v>1612</v>
      </c>
      <c r="B853" s="4" t="s">
        <v>18</v>
      </c>
      <c r="C853" s="4" t="s">
        <v>380</v>
      </c>
      <c r="D853" s="4" t="s">
        <v>75</v>
      </c>
      <c r="E853" s="4" t="s">
        <v>1613</v>
      </c>
      <c r="F853" s="5">
        <v>43890</v>
      </c>
      <c r="G853" s="4">
        <v>1</v>
      </c>
      <c r="H853" s="11">
        <f>VLOOKUP(B853,[1]!Product_Data[#Data],4,0)</f>
        <v>880</v>
      </c>
      <c r="I853" s="11">
        <f>VLOOKUP(B853,[1]!Product_Data[#Data],3,0)</f>
        <v>634</v>
      </c>
      <c r="J853" s="11">
        <f t="shared" si="81"/>
        <v>634</v>
      </c>
      <c r="K853" s="11">
        <f t="shared" si="82"/>
        <v>880</v>
      </c>
      <c r="L853" s="11">
        <f t="shared" si="83"/>
        <v>246</v>
      </c>
      <c r="M853" t="str">
        <f>VLOOKUP(C853,[1]!Location_Data[#Data],2,0)</f>
        <v>Los Angeles</v>
      </c>
      <c r="N853" t="str">
        <f>VLOOKUP(D853,[1]!Salespeople_Data[#Data],2,0)</f>
        <v>Roger Robertson</v>
      </c>
      <c r="O853" t="str">
        <f>VLOOKUP(E853,[1]!Customer_Data[#Data],2,0)</f>
        <v>Raymond Fields</v>
      </c>
      <c r="P853" s="15">
        <f t="shared" si="78"/>
        <v>7</v>
      </c>
      <c r="Q853">
        <f t="shared" si="79"/>
        <v>2</v>
      </c>
      <c r="R853">
        <f t="shared" si="80"/>
        <v>2020</v>
      </c>
    </row>
    <row r="854" spans="1:18" x14ac:dyDescent="0.25">
      <c r="A854" s="2" t="s">
        <v>1614</v>
      </c>
      <c r="B854" s="2" t="s">
        <v>626</v>
      </c>
      <c r="C854" s="2" t="s">
        <v>224</v>
      </c>
      <c r="D854" s="2" t="s">
        <v>58</v>
      </c>
      <c r="E854" s="2" t="s">
        <v>974</v>
      </c>
      <c r="F854" s="3">
        <v>43930</v>
      </c>
      <c r="G854" s="2">
        <v>1</v>
      </c>
      <c r="H854" s="11">
        <f>VLOOKUP(B854,[1]!Product_Data[#Data],4,0)</f>
        <v>584</v>
      </c>
      <c r="I854" s="11">
        <f>VLOOKUP(B854,[1]!Product_Data[#Data],3,0)</f>
        <v>420</v>
      </c>
      <c r="J854" s="11">
        <f t="shared" si="81"/>
        <v>420</v>
      </c>
      <c r="K854" s="11">
        <f t="shared" si="82"/>
        <v>584</v>
      </c>
      <c r="L854" s="11">
        <f t="shared" si="83"/>
        <v>164</v>
      </c>
      <c r="M854" t="str">
        <f>VLOOKUP(C854,[1]!Location_Data[#Data],2,0)</f>
        <v>Huntington Beach</v>
      </c>
      <c r="N854" t="str">
        <f>VLOOKUP(D854,[1]!Salespeople_Data[#Data],2,0)</f>
        <v>Christopher Tucker</v>
      </c>
      <c r="O854" t="str">
        <f>VLOOKUP(E854,[1]!Customer_Data[#Data],2,0)</f>
        <v>Patrick Morales</v>
      </c>
      <c r="P854" s="15">
        <f t="shared" si="78"/>
        <v>5</v>
      </c>
      <c r="Q854">
        <f t="shared" si="79"/>
        <v>4</v>
      </c>
      <c r="R854">
        <f t="shared" si="80"/>
        <v>2020</v>
      </c>
    </row>
    <row r="855" spans="1:18" x14ac:dyDescent="0.25">
      <c r="A855" s="4" t="s">
        <v>1615</v>
      </c>
      <c r="B855" s="4" t="s">
        <v>232</v>
      </c>
      <c r="C855" s="4" t="s">
        <v>110</v>
      </c>
      <c r="D855" s="4" t="s">
        <v>345</v>
      </c>
      <c r="E855" s="4" t="s">
        <v>1323</v>
      </c>
      <c r="F855" s="5">
        <v>44091</v>
      </c>
      <c r="G855" s="4">
        <v>2</v>
      </c>
      <c r="H855" s="11">
        <f>VLOOKUP(B855,[1]!Product_Data[#Data],4,0)</f>
        <v>1119</v>
      </c>
      <c r="I855" s="11">
        <f>VLOOKUP(B855,[1]!Product_Data[#Data],3,0)</f>
        <v>683</v>
      </c>
      <c r="J855" s="11">
        <f t="shared" si="81"/>
        <v>1366</v>
      </c>
      <c r="K855" s="11">
        <f t="shared" si="82"/>
        <v>2238</v>
      </c>
      <c r="L855" s="11">
        <f t="shared" si="83"/>
        <v>872</v>
      </c>
      <c r="M855" t="str">
        <f>VLOOKUP(C855,[1]!Location_Data[#Data],2,0)</f>
        <v>Richmond</v>
      </c>
      <c r="N855" t="str">
        <f>VLOOKUP(D855,[1]!Salespeople_Data[#Data],2,0)</f>
        <v>Larry Marshall</v>
      </c>
      <c r="O855" t="str">
        <f>VLOOKUP(E855,[1]!Customer_Data[#Data],2,0)</f>
        <v>Chris Howard</v>
      </c>
      <c r="P855" s="15">
        <f t="shared" si="78"/>
        <v>5</v>
      </c>
      <c r="Q855">
        <f t="shared" si="79"/>
        <v>9</v>
      </c>
      <c r="R855">
        <f t="shared" si="80"/>
        <v>2020</v>
      </c>
    </row>
    <row r="856" spans="1:18" x14ac:dyDescent="0.25">
      <c r="A856" s="2" t="s">
        <v>1616</v>
      </c>
      <c r="B856" s="2" t="s">
        <v>373</v>
      </c>
      <c r="C856" s="2" t="s">
        <v>355</v>
      </c>
      <c r="D856" s="2" t="s">
        <v>49</v>
      </c>
      <c r="E856" s="2" t="s">
        <v>1480</v>
      </c>
      <c r="F856" s="3">
        <v>44078</v>
      </c>
      <c r="G856" s="2">
        <v>2</v>
      </c>
      <c r="H856" s="11">
        <f>VLOOKUP(B856,[1]!Product_Data[#Data],4,0)</f>
        <v>2182</v>
      </c>
      <c r="I856" s="11">
        <f>VLOOKUP(B856,[1]!Product_Data[#Data],3,0)</f>
        <v>1200</v>
      </c>
      <c r="J856" s="11">
        <f t="shared" si="81"/>
        <v>2400</v>
      </c>
      <c r="K856" s="11">
        <f t="shared" si="82"/>
        <v>4364</v>
      </c>
      <c r="L856" s="11">
        <f t="shared" si="83"/>
        <v>1964</v>
      </c>
      <c r="M856" t="str">
        <f>VLOOKUP(C856,[1]!Location_Data[#Data],2,0)</f>
        <v>Burbank</v>
      </c>
      <c r="N856" t="str">
        <f>VLOOKUP(D856,[1]!Salespeople_Data[#Data],2,0)</f>
        <v>Walter Cook</v>
      </c>
      <c r="O856" t="str">
        <f>VLOOKUP(E856,[1]!Customer_Data[#Data],2,0)</f>
        <v>Shawn Snyder</v>
      </c>
      <c r="P856" s="15">
        <f t="shared" si="78"/>
        <v>6</v>
      </c>
      <c r="Q856">
        <f t="shared" si="79"/>
        <v>9</v>
      </c>
      <c r="R856">
        <f t="shared" si="80"/>
        <v>2020</v>
      </c>
    </row>
    <row r="857" spans="1:18" x14ac:dyDescent="0.25">
      <c r="A857" s="4" t="s">
        <v>1617</v>
      </c>
      <c r="B857" s="4" t="s">
        <v>457</v>
      </c>
      <c r="C857" s="4" t="s">
        <v>110</v>
      </c>
      <c r="D857" s="4" t="s">
        <v>126</v>
      </c>
      <c r="E857" s="4" t="s">
        <v>1618</v>
      </c>
      <c r="F857" s="5">
        <v>44104</v>
      </c>
      <c r="G857" s="4">
        <v>4</v>
      </c>
      <c r="H857" s="11">
        <f>VLOOKUP(B857,[1]!Product_Data[#Data],4,0)</f>
        <v>947</v>
      </c>
      <c r="I857" s="11">
        <f>VLOOKUP(B857,[1]!Product_Data[#Data],3,0)</f>
        <v>786</v>
      </c>
      <c r="J857" s="11">
        <f t="shared" si="81"/>
        <v>3144</v>
      </c>
      <c r="K857" s="11">
        <f t="shared" si="82"/>
        <v>3788</v>
      </c>
      <c r="L857" s="11">
        <f t="shared" si="83"/>
        <v>644</v>
      </c>
      <c r="M857" t="str">
        <f>VLOOKUP(C857,[1]!Location_Data[#Data],2,0)</f>
        <v>Richmond</v>
      </c>
      <c r="N857" t="str">
        <f>VLOOKUP(D857,[1]!Salespeople_Data[#Data],2,0)</f>
        <v>Larry Castillo</v>
      </c>
      <c r="O857" t="str">
        <f>VLOOKUP(E857,[1]!Customer_Data[#Data],2,0)</f>
        <v>Jose Watson</v>
      </c>
      <c r="P857" s="15">
        <f t="shared" si="78"/>
        <v>4</v>
      </c>
      <c r="Q857">
        <f t="shared" si="79"/>
        <v>9</v>
      </c>
      <c r="R857">
        <f t="shared" si="80"/>
        <v>2020</v>
      </c>
    </row>
    <row r="858" spans="1:18" x14ac:dyDescent="0.25">
      <c r="A858" s="2" t="s">
        <v>1619</v>
      </c>
      <c r="B858" s="2" t="s">
        <v>412</v>
      </c>
      <c r="C858" s="2" t="s">
        <v>57</v>
      </c>
      <c r="D858" s="2" t="s">
        <v>257</v>
      </c>
      <c r="E858" s="2" t="s">
        <v>517</v>
      </c>
      <c r="F858" s="3">
        <v>43962</v>
      </c>
      <c r="G858" s="2">
        <v>1</v>
      </c>
      <c r="H858" s="11">
        <f>VLOOKUP(B858,[1]!Product_Data[#Data],4,0)</f>
        <v>2396</v>
      </c>
      <c r="I858" s="11">
        <f>VLOOKUP(B858,[1]!Product_Data[#Data],3,0)</f>
        <v>1965</v>
      </c>
      <c r="J858" s="11">
        <f t="shared" si="81"/>
        <v>1965</v>
      </c>
      <c r="K858" s="11">
        <f t="shared" si="82"/>
        <v>2396</v>
      </c>
      <c r="L858" s="11">
        <f t="shared" si="83"/>
        <v>431</v>
      </c>
      <c r="M858" t="str">
        <f>VLOOKUP(C858,[1]!Location_Data[#Data],2,0)</f>
        <v>Thousand Oaks</v>
      </c>
      <c r="N858" t="str">
        <f>VLOOKUP(D858,[1]!Salespeople_Data[#Data],2,0)</f>
        <v>Jerry Perry</v>
      </c>
      <c r="O858" t="str">
        <f>VLOOKUP(E858,[1]!Customer_Data[#Data],2,0)</f>
        <v>Bruce Porter</v>
      </c>
      <c r="P858" s="15">
        <f t="shared" si="78"/>
        <v>2</v>
      </c>
      <c r="Q858">
        <f t="shared" si="79"/>
        <v>5</v>
      </c>
      <c r="R858">
        <f t="shared" si="80"/>
        <v>2020</v>
      </c>
    </row>
    <row r="859" spans="1:18" x14ac:dyDescent="0.25">
      <c r="A859" s="4" t="s">
        <v>1620</v>
      </c>
      <c r="B859" s="4" t="s">
        <v>78</v>
      </c>
      <c r="C859" s="4" t="s">
        <v>110</v>
      </c>
      <c r="D859" s="4" t="s">
        <v>30</v>
      </c>
      <c r="E859" s="4" t="s">
        <v>565</v>
      </c>
      <c r="F859" s="5">
        <v>44043</v>
      </c>
      <c r="G859" s="4">
        <v>1</v>
      </c>
      <c r="H859" s="11">
        <f>VLOOKUP(B859,[1]!Product_Data[#Data],4,0)</f>
        <v>1380</v>
      </c>
      <c r="I859" s="11">
        <f>VLOOKUP(B859,[1]!Product_Data[#Data],3,0)</f>
        <v>1090</v>
      </c>
      <c r="J859" s="11">
        <f t="shared" si="81"/>
        <v>1090</v>
      </c>
      <c r="K859" s="11">
        <f t="shared" si="82"/>
        <v>1380</v>
      </c>
      <c r="L859" s="11">
        <f t="shared" si="83"/>
        <v>290</v>
      </c>
      <c r="M859" t="str">
        <f>VLOOKUP(C859,[1]!Location_Data[#Data],2,0)</f>
        <v>Richmond</v>
      </c>
      <c r="N859" t="str">
        <f>VLOOKUP(D859,[1]!Salespeople_Data[#Data],2,0)</f>
        <v>Carl Hall</v>
      </c>
      <c r="O859" t="str">
        <f>VLOOKUP(E859,[1]!Customer_Data[#Data],2,0)</f>
        <v>Nicholas Ward</v>
      </c>
      <c r="P859" s="15">
        <f t="shared" si="78"/>
        <v>6</v>
      </c>
      <c r="Q859">
        <f t="shared" si="79"/>
        <v>7</v>
      </c>
      <c r="R859">
        <f t="shared" si="80"/>
        <v>2020</v>
      </c>
    </row>
    <row r="860" spans="1:18" x14ac:dyDescent="0.25">
      <c r="A860" s="2" t="s">
        <v>1621</v>
      </c>
      <c r="B860" s="2" t="s">
        <v>245</v>
      </c>
      <c r="C860" s="2" t="s">
        <v>39</v>
      </c>
      <c r="D860" s="2" t="s">
        <v>447</v>
      </c>
      <c r="E860" s="2" t="s">
        <v>334</v>
      </c>
      <c r="F860" s="3">
        <v>43961</v>
      </c>
      <c r="G860" s="2">
        <v>3</v>
      </c>
      <c r="H860" s="11">
        <f>VLOOKUP(B860,[1]!Product_Data[#Data],4,0)</f>
        <v>818</v>
      </c>
      <c r="I860" s="11">
        <f>VLOOKUP(B860,[1]!Product_Data[#Data],3,0)</f>
        <v>450</v>
      </c>
      <c r="J860" s="11">
        <f t="shared" si="81"/>
        <v>1350</v>
      </c>
      <c r="K860" s="11">
        <f t="shared" si="82"/>
        <v>2454</v>
      </c>
      <c r="L860" s="11">
        <f t="shared" si="83"/>
        <v>1104</v>
      </c>
      <c r="M860" t="str">
        <f>VLOOKUP(C860,[1]!Location_Data[#Data],2,0)</f>
        <v>Oceanside</v>
      </c>
      <c r="N860" t="str">
        <f>VLOOKUP(D860,[1]!Salespeople_Data[#Data],2,0)</f>
        <v>Howard Sims</v>
      </c>
      <c r="O860" t="str">
        <f>VLOOKUP(E860,[1]!Customer_Data[#Data],2,0)</f>
        <v>Gregory Porter</v>
      </c>
      <c r="P860" s="15">
        <f t="shared" si="78"/>
        <v>1</v>
      </c>
      <c r="Q860">
        <f t="shared" si="79"/>
        <v>5</v>
      </c>
      <c r="R860">
        <f t="shared" si="80"/>
        <v>2020</v>
      </c>
    </row>
    <row r="861" spans="1:18" x14ac:dyDescent="0.25">
      <c r="A861" s="4" t="s">
        <v>1622</v>
      </c>
      <c r="B861" s="4" t="s">
        <v>139</v>
      </c>
      <c r="C861" s="4" t="s">
        <v>115</v>
      </c>
      <c r="D861" s="4" t="s">
        <v>10</v>
      </c>
      <c r="E861" s="4" t="s">
        <v>1623</v>
      </c>
      <c r="F861" s="5">
        <v>43881</v>
      </c>
      <c r="G861" s="4">
        <v>1</v>
      </c>
      <c r="H861" s="11">
        <f>VLOOKUP(B861,[1]!Product_Data[#Data],4,0)</f>
        <v>817</v>
      </c>
      <c r="I861" s="11">
        <f>VLOOKUP(B861,[1]!Product_Data[#Data],3,0)</f>
        <v>409</v>
      </c>
      <c r="J861" s="11">
        <f t="shared" si="81"/>
        <v>409</v>
      </c>
      <c r="K861" s="11">
        <f t="shared" si="82"/>
        <v>817</v>
      </c>
      <c r="L861" s="11">
        <f t="shared" si="83"/>
        <v>408</v>
      </c>
      <c r="M861" t="str">
        <f>VLOOKUP(C861,[1]!Location_Data[#Data],2,0)</f>
        <v>Glendale</v>
      </c>
      <c r="N861" t="str">
        <f>VLOOKUP(D861,[1]!Salespeople_Data[#Data],2,0)</f>
        <v>Justin Lynch</v>
      </c>
      <c r="O861" t="str">
        <f>VLOOKUP(E861,[1]!Customer_Data[#Data],2,0)</f>
        <v>Bobby Duncan</v>
      </c>
      <c r="P861" s="15">
        <f t="shared" si="78"/>
        <v>5</v>
      </c>
      <c r="Q861">
        <f t="shared" si="79"/>
        <v>2</v>
      </c>
      <c r="R861">
        <f t="shared" si="80"/>
        <v>2020</v>
      </c>
    </row>
    <row r="862" spans="1:18" x14ac:dyDescent="0.25">
      <c r="A862" s="2" t="s">
        <v>1624</v>
      </c>
      <c r="B862" s="2" t="s">
        <v>223</v>
      </c>
      <c r="C862" s="2" t="s">
        <v>95</v>
      </c>
      <c r="D862" s="2" t="s">
        <v>308</v>
      </c>
      <c r="E862" s="2" t="s">
        <v>498</v>
      </c>
      <c r="F862" s="3">
        <v>43941</v>
      </c>
      <c r="G862" s="2">
        <v>1</v>
      </c>
      <c r="H862" s="11">
        <f>VLOOKUP(B862,[1]!Product_Data[#Data],4,0)</f>
        <v>799</v>
      </c>
      <c r="I862" s="11">
        <f>VLOOKUP(B862,[1]!Product_Data[#Data],3,0)</f>
        <v>455</v>
      </c>
      <c r="J862" s="11">
        <f t="shared" si="81"/>
        <v>455</v>
      </c>
      <c r="K862" s="11">
        <f t="shared" si="82"/>
        <v>799</v>
      </c>
      <c r="L862" s="11">
        <f t="shared" si="83"/>
        <v>344</v>
      </c>
      <c r="M862" t="str">
        <f>VLOOKUP(C862,[1]!Location_Data[#Data],2,0)</f>
        <v>Fullerton</v>
      </c>
      <c r="N862" t="str">
        <f>VLOOKUP(D862,[1]!Salespeople_Data[#Data],2,0)</f>
        <v>Fred Robertson</v>
      </c>
      <c r="O862" t="str">
        <f>VLOOKUP(E862,[1]!Customer_Data[#Data],2,0)</f>
        <v>Ernest Austin</v>
      </c>
      <c r="P862" s="15">
        <f t="shared" si="78"/>
        <v>2</v>
      </c>
      <c r="Q862">
        <f t="shared" si="79"/>
        <v>4</v>
      </c>
      <c r="R862">
        <f t="shared" si="80"/>
        <v>2020</v>
      </c>
    </row>
    <row r="863" spans="1:18" x14ac:dyDescent="0.25">
      <c r="A863" s="4" t="s">
        <v>1625</v>
      </c>
      <c r="B863" s="4" t="s">
        <v>164</v>
      </c>
      <c r="C863" s="4" t="s">
        <v>145</v>
      </c>
      <c r="D863" s="4" t="s">
        <v>298</v>
      </c>
      <c r="E863" s="4" t="s">
        <v>1414</v>
      </c>
      <c r="F863" s="5">
        <v>44146</v>
      </c>
      <c r="G863" s="4">
        <v>1</v>
      </c>
      <c r="H863" s="11">
        <f>VLOOKUP(B863,[1]!Product_Data[#Data],4,0)</f>
        <v>637</v>
      </c>
      <c r="I863" s="11">
        <f>VLOOKUP(B863,[1]!Product_Data[#Data],3,0)</f>
        <v>389</v>
      </c>
      <c r="J863" s="11">
        <f t="shared" si="81"/>
        <v>389</v>
      </c>
      <c r="K863" s="11">
        <f t="shared" si="82"/>
        <v>637</v>
      </c>
      <c r="L863" s="11">
        <f t="shared" si="83"/>
        <v>248</v>
      </c>
      <c r="M863" t="str">
        <f>VLOOKUP(C863,[1]!Location_Data[#Data],2,0)</f>
        <v>Santa Maria</v>
      </c>
      <c r="N863" t="str">
        <f>VLOOKUP(D863,[1]!Salespeople_Data[#Data],2,0)</f>
        <v>Kenneth Fields</v>
      </c>
      <c r="O863" t="str">
        <f>VLOOKUP(E863,[1]!Customer_Data[#Data],2,0)</f>
        <v>Scott Allen</v>
      </c>
      <c r="P863" s="15">
        <f t="shared" si="78"/>
        <v>4</v>
      </c>
      <c r="Q863">
        <f t="shared" si="79"/>
        <v>11</v>
      </c>
      <c r="R863">
        <f t="shared" si="80"/>
        <v>2020</v>
      </c>
    </row>
    <row r="864" spans="1:18" x14ac:dyDescent="0.25">
      <c r="A864" s="2" t="s">
        <v>1626</v>
      </c>
      <c r="B864" s="2" t="s">
        <v>408</v>
      </c>
      <c r="C864" s="2" t="s">
        <v>224</v>
      </c>
      <c r="D864" s="2" t="s">
        <v>308</v>
      </c>
      <c r="E864" s="2" t="s">
        <v>759</v>
      </c>
      <c r="F864" s="3">
        <v>43875</v>
      </c>
      <c r="G864" s="2">
        <v>3</v>
      </c>
      <c r="H864" s="11">
        <f>VLOOKUP(B864,[1]!Product_Data[#Data],4,0)</f>
        <v>1405</v>
      </c>
      <c r="I864" s="11">
        <f>VLOOKUP(B864,[1]!Product_Data[#Data],3,0)</f>
        <v>1054</v>
      </c>
      <c r="J864" s="11">
        <f t="shared" si="81"/>
        <v>3162</v>
      </c>
      <c r="K864" s="11">
        <f t="shared" si="82"/>
        <v>4215</v>
      </c>
      <c r="L864" s="11">
        <f t="shared" si="83"/>
        <v>1053</v>
      </c>
      <c r="M864" t="str">
        <f>VLOOKUP(C864,[1]!Location_Data[#Data],2,0)</f>
        <v>Huntington Beach</v>
      </c>
      <c r="N864" t="str">
        <f>VLOOKUP(D864,[1]!Salespeople_Data[#Data],2,0)</f>
        <v>Fred Robertson</v>
      </c>
      <c r="O864" t="str">
        <f>VLOOKUP(E864,[1]!Customer_Data[#Data],2,0)</f>
        <v>William Franklin</v>
      </c>
      <c r="P864" s="15">
        <f t="shared" si="78"/>
        <v>6</v>
      </c>
      <c r="Q864">
        <f t="shared" si="79"/>
        <v>2</v>
      </c>
      <c r="R864">
        <f t="shared" si="80"/>
        <v>2020</v>
      </c>
    </row>
    <row r="865" spans="1:18" x14ac:dyDescent="0.25">
      <c r="A865" s="4" t="s">
        <v>1627</v>
      </c>
      <c r="B865" s="4" t="s">
        <v>33</v>
      </c>
      <c r="C865" s="4" t="s">
        <v>29</v>
      </c>
      <c r="D865" s="4" t="s">
        <v>413</v>
      </c>
      <c r="E865" s="4" t="s">
        <v>1628</v>
      </c>
      <c r="F865" s="5">
        <v>44148</v>
      </c>
      <c r="G865" s="4">
        <v>1</v>
      </c>
      <c r="H865" s="11">
        <f>VLOOKUP(B865,[1]!Product_Data[#Data],4,0)</f>
        <v>1582</v>
      </c>
      <c r="I865" s="11">
        <f>VLOOKUP(B865,[1]!Product_Data[#Data],3,0)</f>
        <v>1234</v>
      </c>
      <c r="J865" s="11">
        <f t="shared" si="81"/>
        <v>1234</v>
      </c>
      <c r="K865" s="11">
        <f t="shared" si="82"/>
        <v>1582</v>
      </c>
      <c r="L865" s="11">
        <f t="shared" si="83"/>
        <v>348</v>
      </c>
      <c r="M865" t="str">
        <f>VLOOKUP(C865,[1]!Location_Data[#Data],2,0)</f>
        <v>Santa Ana</v>
      </c>
      <c r="N865" t="str">
        <f>VLOOKUP(D865,[1]!Salespeople_Data[#Data],2,0)</f>
        <v>Kenneth Bradley</v>
      </c>
      <c r="O865" t="str">
        <f>VLOOKUP(E865,[1]!Customer_Data[#Data],2,0)</f>
        <v>Antonio Nelson</v>
      </c>
      <c r="P865" s="15">
        <f t="shared" si="78"/>
        <v>6</v>
      </c>
      <c r="Q865">
        <f t="shared" si="79"/>
        <v>11</v>
      </c>
      <c r="R865">
        <f t="shared" si="80"/>
        <v>2020</v>
      </c>
    </row>
    <row r="866" spans="1:18" x14ac:dyDescent="0.25">
      <c r="A866" s="2" t="s">
        <v>1629</v>
      </c>
      <c r="B866" s="2" t="s">
        <v>189</v>
      </c>
      <c r="C866" s="2" t="s">
        <v>380</v>
      </c>
      <c r="D866" s="2" t="s">
        <v>111</v>
      </c>
      <c r="E866" s="2" t="s">
        <v>1630</v>
      </c>
      <c r="F866" s="3">
        <v>44073</v>
      </c>
      <c r="G866" s="2">
        <v>1</v>
      </c>
      <c r="H866" s="11">
        <f>VLOOKUP(B866,[1]!Product_Data[#Data],4,0)</f>
        <v>1783</v>
      </c>
      <c r="I866" s="11">
        <f>VLOOKUP(B866,[1]!Product_Data[#Data],3,0)</f>
        <v>1516</v>
      </c>
      <c r="J866" s="11">
        <f t="shared" si="81"/>
        <v>1516</v>
      </c>
      <c r="K866" s="11">
        <f t="shared" si="82"/>
        <v>1783</v>
      </c>
      <c r="L866" s="11">
        <f t="shared" si="83"/>
        <v>267</v>
      </c>
      <c r="M866" t="str">
        <f>VLOOKUP(C866,[1]!Location_Data[#Data],2,0)</f>
        <v>Los Angeles</v>
      </c>
      <c r="N866" t="str">
        <f>VLOOKUP(D866,[1]!Salespeople_Data[#Data],2,0)</f>
        <v>Ryan Welch</v>
      </c>
      <c r="O866" t="str">
        <f>VLOOKUP(E866,[1]!Customer_Data[#Data],2,0)</f>
        <v>Steven Nichols</v>
      </c>
      <c r="P866" s="15">
        <f t="shared" si="78"/>
        <v>1</v>
      </c>
      <c r="Q866">
        <f t="shared" si="79"/>
        <v>8</v>
      </c>
      <c r="R866">
        <f t="shared" si="80"/>
        <v>2020</v>
      </c>
    </row>
    <row r="867" spans="1:18" x14ac:dyDescent="0.25">
      <c r="A867" s="4" t="s">
        <v>1631</v>
      </c>
      <c r="B867" s="4" t="s">
        <v>185</v>
      </c>
      <c r="C867" s="4" t="s">
        <v>19</v>
      </c>
      <c r="D867" s="4" t="s">
        <v>116</v>
      </c>
      <c r="E867" s="4" t="s">
        <v>1632</v>
      </c>
      <c r="F867" s="5">
        <v>43890</v>
      </c>
      <c r="G867" s="4">
        <v>2</v>
      </c>
      <c r="H867" s="11">
        <f>VLOOKUP(B867,[1]!Product_Data[#Data],4,0)</f>
        <v>667</v>
      </c>
      <c r="I867" s="11">
        <f>VLOOKUP(B867,[1]!Product_Data[#Data],3,0)</f>
        <v>387</v>
      </c>
      <c r="J867" s="11">
        <f t="shared" si="81"/>
        <v>774</v>
      </c>
      <c r="K867" s="11">
        <f t="shared" si="82"/>
        <v>1334</v>
      </c>
      <c r="L867" s="11">
        <f t="shared" si="83"/>
        <v>560</v>
      </c>
      <c r="M867" t="str">
        <f>VLOOKUP(C867,[1]!Location_Data[#Data],2,0)</f>
        <v>Berkeley</v>
      </c>
      <c r="N867" t="str">
        <f>VLOOKUP(D867,[1]!Salespeople_Data[#Data],2,0)</f>
        <v>Roger Ramos</v>
      </c>
      <c r="O867" t="str">
        <f>VLOOKUP(E867,[1]!Customer_Data[#Data],2,0)</f>
        <v>Gregory Chapman</v>
      </c>
      <c r="P867" s="15">
        <f t="shared" si="78"/>
        <v>7</v>
      </c>
      <c r="Q867">
        <f t="shared" si="79"/>
        <v>2</v>
      </c>
      <c r="R867">
        <f t="shared" si="80"/>
        <v>2020</v>
      </c>
    </row>
    <row r="868" spans="1:18" x14ac:dyDescent="0.25">
      <c r="A868" s="2" t="s">
        <v>1633</v>
      </c>
      <c r="B868" s="2" t="s">
        <v>431</v>
      </c>
      <c r="C868" s="2" t="s">
        <v>527</v>
      </c>
      <c r="D868" s="2" t="s">
        <v>447</v>
      </c>
      <c r="E868" s="2" t="s">
        <v>1467</v>
      </c>
      <c r="F868" s="3">
        <v>43974</v>
      </c>
      <c r="G868" s="2">
        <v>2</v>
      </c>
      <c r="H868" s="11">
        <f>VLOOKUP(B868,[1]!Product_Data[#Data],4,0)</f>
        <v>290</v>
      </c>
      <c r="I868" s="11">
        <f>VLOOKUP(B868,[1]!Product_Data[#Data],3,0)</f>
        <v>200</v>
      </c>
      <c r="J868" s="11">
        <f t="shared" si="81"/>
        <v>400</v>
      </c>
      <c r="K868" s="11">
        <f t="shared" si="82"/>
        <v>580</v>
      </c>
      <c r="L868" s="11">
        <f t="shared" si="83"/>
        <v>180</v>
      </c>
      <c r="M868" t="str">
        <f>VLOOKUP(C868,[1]!Location_Data[#Data],2,0)</f>
        <v>Stockton</v>
      </c>
      <c r="N868" t="str">
        <f>VLOOKUP(D868,[1]!Salespeople_Data[#Data],2,0)</f>
        <v>Howard Sims</v>
      </c>
      <c r="O868" t="str">
        <f>VLOOKUP(E868,[1]!Customer_Data[#Data],2,0)</f>
        <v>Jeremy Peterson</v>
      </c>
      <c r="P868" s="15">
        <f t="shared" si="78"/>
        <v>7</v>
      </c>
      <c r="Q868">
        <f t="shared" si="79"/>
        <v>5</v>
      </c>
      <c r="R868">
        <f t="shared" si="80"/>
        <v>2020</v>
      </c>
    </row>
    <row r="869" spans="1:18" x14ac:dyDescent="0.25">
      <c r="A869" s="4" t="s">
        <v>1634</v>
      </c>
      <c r="B869" s="4" t="s">
        <v>18</v>
      </c>
      <c r="C869" s="4" t="s">
        <v>472</v>
      </c>
      <c r="D869" s="4" t="s">
        <v>264</v>
      </c>
      <c r="E869" s="4" t="s">
        <v>1635</v>
      </c>
      <c r="F869" s="5">
        <v>44132</v>
      </c>
      <c r="G869" s="4">
        <v>1</v>
      </c>
      <c r="H869" s="11">
        <f>VLOOKUP(B869,[1]!Product_Data[#Data],4,0)</f>
        <v>880</v>
      </c>
      <c r="I869" s="11">
        <f>VLOOKUP(B869,[1]!Product_Data[#Data],3,0)</f>
        <v>634</v>
      </c>
      <c r="J869" s="11">
        <f t="shared" si="81"/>
        <v>634</v>
      </c>
      <c r="K869" s="11">
        <f t="shared" si="82"/>
        <v>880</v>
      </c>
      <c r="L869" s="11">
        <f t="shared" si="83"/>
        <v>246</v>
      </c>
      <c r="M869" t="str">
        <f>VLOOKUP(C869,[1]!Location_Data[#Data],2,0)</f>
        <v>Concord</v>
      </c>
      <c r="N869" t="str">
        <f>VLOOKUP(D869,[1]!Salespeople_Data[#Data],2,0)</f>
        <v>Ernest Wheeler</v>
      </c>
      <c r="O869" t="str">
        <f>VLOOKUP(E869,[1]!Customer_Data[#Data],2,0)</f>
        <v>Sean Andrews</v>
      </c>
      <c r="P869" s="15">
        <f t="shared" si="78"/>
        <v>4</v>
      </c>
      <c r="Q869">
        <f t="shared" si="79"/>
        <v>10</v>
      </c>
      <c r="R869">
        <f t="shared" si="80"/>
        <v>2020</v>
      </c>
    </row>
    <row r="870" spans="1:18" x14ac:dyDescent="0.25">
      <c r="A870" s="2" t="s">
        <v>1636</v>
      </c>
      <c r="B870" s="2" t="s">
        <v>395</v>
      </c>
      <c r="C870" s="2" t="s">
        <v>204</v>
      </c>
      <c r="D870" s="2" t="s">
        <v>75</v>
      </c>
      <c r="E870" s="2" t="s">
        <v>1637</v>
      </c>
      <c r="F870" s="3">
        <v>44027</v>
      </c>
      <c r="G870" s="2">
        <v>4</v>
      </c>
      <c r="H870" s="11">
        <f>VLOOKUP(B870,[1]!Product_Data[#Data],4,0)</f>
        <v>2257</v>
      </c>
      <c r="I870" s="11">
        <f>VLOOKUP(B870,[1]!Product_Data[#Data],3,0)</f>
        <v>1535</v>
      </c>
      <c r="J870" s="11">
        <f t="shared" si="81"/>
        <v>6140</v>
      </c>
      <c r="K870" s="11">
        <f t="shared" si="82"/>
        <v>9028</v>
      </c>
      <c r="L870" s="11">
        <f t="shared" si="83"/>
        <v>2888</v>
      </c>
      <c r="M870" t="str">
        <f>VLOOKUP(C870,[1]!Location_Data[#Data],2,0)</f>
        <v>Corona</v>
      </c>
      <c r="N870" t="str">
        <f>VLOOKUP(D870,[1]!Salespeople_Data[#Data],2,0)</f>
        <v>Roger Robertson</v>
      </c>
      <c r="O870" t="str">
        <f>VLOOKUP(E870,[1]!Customer_Data[#Data],2,0)</f>
        <v>Peter Freeman</v>
      </c>
      <c r="P870" s="15">
        <f t="shared" si="78"/>
        <v>4</v>
      </c>
      <c r="Q870">
        <f t="shared" si="79"/>
        <v>7</v>
      </c>
      <c r="R870">
        <f t="shared" si="80"/>
        <v>2020</v>
      </c>
    </row>
    <row r="871" spans="1:18" x14ac:dyDescent="0.25">
      <c r="A871" s="4" t="s">
        <v>1638</v>
      </c>
      <c r="B871" s="4" t="s">
        <v>139</v>
      </c>
      <c r="C871" s="4" t="s">
        <v>469</v>
      </c>
      <c r="D871" s="4" t="s">
        <v>80</v>
      </c>
      <c r="E871" s="4" t="s">
        <v>208</v>
      </c>
      <c r="F871" s="5">
        <v>43868</v>
      </c>
      <c r="G871" s="4">
        <v>2</v>
      </c>
      <c r="H871" s="11">
        <f>VLOOKUP(B871,[1]!Product_Data[#Data],4,0)</f>
        <v>817</v>
      </c>
      <c r="I871" s="11">
        <f>VLOOKUP(B871,[1]!Product_Data[#Data],3,0)</f>
        <v>409</v>
      </c>
      <c r="J871" s="11">
        <f t="shared" si="81"/>
        <v>818</v>
      </c>
      <c r="K871" s="11">
        <f t="shared" si="82"/>
        <v>1634</v>
      </c>
      <c r="L871" s="11">
        <f t="shared" si="83"/>
        <v>816</v>
      </c>
      <c r="M871" t="str">
        <f>VLOOKUP(C871,[1]!Location_Data[#Data],2,0)</f>
        <v>Escondido</v>
      </c>
      <c r="N871" t="str">
        <f>VLOOKUP(D871,[1]!Salespeople_Data[#Data],2,0)</f>
        <v>Henry Nelson</v>
      </c>
      <c r="O871" t="str">
        <f>VLOOKUP(E871,[1]!Customer_Data[#Data],2,0)</f>
        <v>Douglas Perkins</v>
      </c>
      <c r="P871" s="15">
        <f t="shared" si="78"/>
        <v>6</v>
      </c>
      <c r="Q871">
        <f t="shared" si="79"/>
        <v>2</v>
      </c>
      <c r="R871">
        <f t="shared" si="80"/>
        <v>2020</v>
      </c>
    </row>
    <row r="872" spans="1:18" x14ac:dyDescent="0.25">
      <c r="A872" s="2" t="s">
        <v>1639</v>
      </c>
      <c r="B872" s="2" t="s">
        <v>43</v>
      </c>
      <c r="C872" s="2" t="s">
        <v>48</v>
      </c>
      <c r="D872" s="2" t="s">
        <v>126</v>
      </c>
      <c r="E872" s="2" t="s">
        <v>1640</v>
      </c>
      <c r="F872" s="3">
        <v>44079</v>
      </c>
      <c r="G872" s="2">
        <v>1</v>
      </c>
      <c r="H872" s="11">
        <f>VLOOKUP(B872,[1]!Product_Data[#Data],4,0)</f>
        <v>356</v>
      </c>
      <c r="I872" s="11">
        <f>VLOOKUP(B872,[1]!Product_Data[#Data],3,0)</f>
        <v>292</v>
      </c>
      <c r="J872" s="11">
        <f t="shared" si="81"/>
        <v>292</v>
      </c>
      <c r="K872" s="11">
        <f t="shared" si="82"/>
        <v>356</v>
      </c>
      <c r="L872" s="11">
        <f t="shared" si="83"/>
        <v>64</v>
      </c>
      <c r="M872" t="str">
        <f>VLOOKUP(C872,[1]!Location_Data[#Data],2,0)</f>
        <v>Rialto</v>
      </c>
      <c r="N872" t="str">
        <f>VLOOKUP(D872,[1]!Salespeople_Data[#Data],2,0)</f>
        <v>Larry Castillo</v>
      </c>
      <c r="O872" t="str">
        <f>VLOOKUP(E872,[1]!Customer_Data[#Data],2,0)</f>
        <v>Stephen Payne</v>
      </c>
      <c r="P872" s="15">
        <f t="shared" si="78"/>
        <v>7</v>
      </c>
      <c r="Q872">
        <f t="shared" si="79"/>
        <v>9</v>
      </c>
      <c r="R872">
        <f t="shared" si="80"/>
        <v>2020</v>
      </c>
    </row>
    <row r="873" spans="1:18" x14ac:dyDescent="0.25">
      <c r="A873" s="4" t="s">
        <v>1641</v>
      </c>
      <c r="B873" s="4" t="s">
        <v>383</v>
      </c>
      <c r="C873" s="4" t="s">
        <v>169</v>
      </c>
      <c r="D873" s="4" t="s">
        <v>345</v>
      </c>
      <c r="E873" s="4" t="s">
        <v>1642</v>
      </c>
      <c r="F873" s="5">
        <v>44016</v>
      </c>
      <c r="G873" s="4">
        <v>2</v>
      </c>
      <c r="H873" s="11">
        <f>VLOOKUP(B873,[1]!Product_Data[#Data],4,0)</f>
        <v>1494</v>
      </c>
      <c r="I873" s="11">
        <f>VLOOKUP(B873,[1]!Product_Data[#Data],3,0)</f>
        <v>971</v>
      </c>
      <c r="J873" s="11">
        <f t="shared" si="81"/>
        <v>1942</v>
      </c>
      <c r="K873" s="11">
        <f t="shared" si="82"/>
        <v>2988</v>
      </c>
      <c r="L873" s="11">
        <f t="shared" si="83"/>
        <v>1046</v>
      </c>
      <c r="M873" t="str">
        <f>VLOOKUP(C873,[1]!Location_Data[#Data],2,0)</f>
        <v>Vista</v>
      </c>
      <c r="N873" t="str">
        <f>VLOOKUP(D873,[1]!Salespeople_Data[#Data],2,0)</f>
        <v>Larry Marshall</v>
      </c>
      <c r="O873" t="str">
        <f>VLOOKUP(E873,[1]!Customer_Data[#Data],2,0)</f>
        <v>Samuel Palmer</v>
      </c>
      <c r="P873" s="15">
        <f t="shared" si="78"/>
        <v>7</v>
      </c>
      <c r="Q873">
        <f t="shared" si="79"/>
        <v>7</v>
      </c>
      <c r="R873">
        <f t="shared" si="80"/>
        <v>2020</v>
      </c>
    </row>
    <row r="874" spans="1:18" x14ac:dyDescent="0.25">
      <c r="A874" s="2" t="s">
        <v>1643</v>
      </c>
      <c r="B874" s="2" t="s">
        <v>383</v>
      </c>
      <c r="C874" s="2" t="s">
        <v>380</v>
      </c>
      <c r="D874" s="2" t="s">
        <v>191</v>
      </c>
      <c r="E874" s="2" t="s">
        <v>1644</v>
      </c>
      <c r="F874" s="3">
        <v>44064</v>
      </c>
      <c r="G874" s="2">
        <v>1</v>
      </c>
      <c r="H874" s="11">
        <f>VLOOKUP(B874,[1]!Product_Data[#Data],4,0)</f>
        <v>1494</v>
      </c>
      <c r="I874" s="11">
        <f>VLOOKUP(B874,[1]!Product_Data[#Data],3,0)</f>
        <v>971</v>
      </c>
      <c r="J874" s="11">
        <f t="shared" si="81"/>
        <v>971</v>
      </c>
      <c r="K874" s="11">
        <f t="shared" si="82"/>
        <v>1494</v>
      </c>
      <c r="L874" s="11">
        <f t="shared" si="83"/>
        <v>523</v>
      </c>
      <c r="M874" t="str">
        <f>VLOOKUP(C874,[1]!Location_Data[#Data],2,0)</f>
        <v>Los Angeles</v>
      </c>
      <c r="N874" t="str">
        <f>VLOOKUP(D874,[1]!Salespeople_Data[#Data],2,0)</f>
        <v>Robert Reed</v>
      </c>
      <c r="O874" t="str">
        <f>VLOOKUP(E874,[1]!Customer_Data[#Data],2,0)</f>
        <v>Kenneth Dunn</v>
      </c>
      <c r="P874" s="15">
        <f t="shared" si="78"/>
        <v>6</v>
      </c>
      <c r="Q874">
        <f t="shared" si="79"/>
        <v>8</v>
      </c>
      <c r="R874">
        <f t="shared" si="80"/>
        <v>2020</v>
      </c>
    </row>
    <row r="875" spans="1:18" x14ac:dyDescent="0.25">
      <c r="A875" s="4" t="s">
        <v>1645</v>
      </c>
      <c r="B875" s="4" t="s">
        <v>553</v>
      </c>
      <c r="C875" s="4" t="s">
        <v>302</v>
      </c>
      <c r="D875" s="4" t="s">
        <v>345</v>
      </c>
      <c r="E875" s="4" t="s">
        <v>522</v>
      </c>
      <c r="F875" s="5">
        <v>43975</v>
      </c>
      <c r="G875" s="4">
        <v>3</v>
      </c>
      <c r="H875" s="11">
        <f>VLOOKUP(B875,[1]!Product_Data[#Data],4,0)</f>
        <v>1798</v>
      </c>
      <c r="I875" s="11">
        <f>VLOOKUP(B875,[1]!Product_Data[#Data],3,0)</f>
        <v>971</v>
      </c>
      <c r="J875" s="11">
        <f t="shared" si="81"/>
        <v>2913</v>
      </c>
      <c r="K875" s="11">
        <f t="shared" si="82"/>
        <v>5394</v>
      </c>
      <c r="L875" s="11">
        <f t="shared" si="83"/>
        <v>2481</v>
      </c>
      <c r="M875" t="str">
        <f>VLOOKUP(C875,[1]!Location_Data[#Data],2,0)</f>
        <v>Santa Rosa</v>
      </c>
      <c r="N875" t="str">
        <f>VLOOKUP(D875,[1]!Salespeople_Data[#Data],2,0)</f>
        <v>Larry Marshall</v>
      </c>
      <c r="O875" t="str">
        <f>VLOOKUP(E875,[1]!Customer_Data[#Data],2,0)</f>
        <v>Ralph Davis</v>
      </c>
      <c r="P875" s="15">
        <f t="shared" si="78"/>
        <v>1</v>
      </c>
      <c r="Q875">
        <f t="shared" si="79"/>
        <v>5</v>
      </c>
      <c r="R875">
        <f t="shared" si="80"/>
        <v>2020</v>
      </c>
    </row>
    <row r="876" spans="1:18" x14ac:dyDescent="0.25">
      <c r="A876" s="2" t="s">
        <v>1646</v>
      </c>
      <c r="B876" s="2" t="s">
        <v>271</v>
      </c>
      <c r="C876" s="2" t="s">
        <v>14</v>
      </c>
      <c r="D876" s="2" t="s">
        <v>101</v>
      </c>
      <c r="E876" s="2" t="s">
        <v>706</v>
      </c>
      <c r="F876" s="3">
        <v>43911</v>
      </c>
      <c r="G876" s="2">
        <v>1</v>
      </c>
      <c r="H876" s="11">
        <f>VLOOKUP(B876,[1]!Product_Data[#Data],4,0)</f>
        <v>1587</v>
      </c>
      <c r="I876" s="11">
        <f>VLOOKUP(B876,[1]!Product_Data[#Data],3,0)</f>
        <v>1301</v>
      </c>
      <c r="J876" s="11">
        <f t="shared" si="81"/>
        <v>1301</v>
      </c>
      <c r="K876" s="11">
        <f t="shared" si="82"/>
        <v>1587</v>
      </c>
      <c r="L876" s="11">
        <f t="shared" si="83"/>
        <v>286</v>
      </c>
      <c r="M876" t="str">
        <f>VLOOKUP(C876,[1]!Location_Data[#Data],2,0)</f>
        <v>Santa Clarita</v>
      </c>
      <c r="N876" t="str">
        <f>VLOOKUP(D876,[1]!Salespeople_Data[#Data],2,0)</f>
        <v>Scott Clark</v>
      </c>
      <c r="O876" t="str">
        <f>VLOOKUP(E876,[1]!Customer_Data[#Data],2,0)</f>
        <v>Kenneth Foster</v>
      </c>
      <c r="P876" s="15">
        <f t="shared" si="78"/>
        <v>7</v>
      </c>
      <c r="Q876">
        <f t="shared" si="79"/>
        <v>3</v>
      </c>
      <c r="R876">
        <f t="shared" si="80"/>
        <v>2020</v>
      </c>
    </row>
    <row r="877" spans="1:18" x14ac:dyDescent="0.25">
      <c r="A877" s="4" t="s">
        <v>1647</v>
      </c>
      <c r="B877" s="4" t="s">
        <v>925</v>
      </c>
      <c r="C877" s="4" t="s">
        <v>220</v>
      </c>
      <c r="D877" s="4" t="s">
        <v>30</v>
      </c>
      <c r="E877" s="4" t="s">
        <v>363</v>
      </c>
      <c r="F877" s="5">
        <v>43968</v>
      </c>
      <c r="G877" s="4">
        <v>4</v>
      </c>
      <c r="H877" s="11">
        <f>VLOOKUP(B877,[1]!Product_Data[#Data],4,0)</f>
        <v>136</v>
      </c>
      <c r="I877" s="11">
        <f>VLOOKUP(B877,[1]!Product_Data[#Data],3,0)</f>
        <v>72</v>
      </c>
      <c r="J877" s="11">
        <f t="shared" si="81"/>
        <v>288</v>
      </c>
      <c r="K877" s="11">
        <f t="shared" si="82"/>
        <v>544</v>
      </c>
      <c r="L877" s="11">
        <f t="shared" si="83"/>
        <v>256</v>
      </c>
      <c r="M877" t="str">
        <f>VLOOKUP(C877,[1]!Location_Data[#Data],2,0)</f>
        <v>Modesto</v>
      </c>
      <c r="N877" t="str">
        <f>VLOOKUP(D877,[1]!Salespeople_Data[#Data],2,0)</f>
        <v>Carl Hall</v>
      </c>
      <c r="O877" t="str">
        <f>VLOOKUP(E877,[1]!Customer_Data[#Data],2,0)</f>
        <v>Robert Carr</v>
      </c>
      <c r="P877" s="15">
        <f t="shared" si="78"/>
        <v>1</v>
      </c>
      <c r="Q877">
        <f t="shared" si="79"/>
        <v>5</v>
      </c>
      <c r="R877">
        <f t="shared" si="80"/>
        <v>2020</v>
      </c>
    </row>
    <row r="878" spans="1:18" x14ac:dyDescent="0.25">
      <c r="A878" s="2" t="s">
        <v>1648</v>
      </c>
      <c r="B878" s="2" t="s">
        <v>440</v>
      </c>
      <c r="C878" s="2" t="s">
        <v>44</v>
      </c>
      <c r="D878" s="2" t="s">
        <v>146</v>
      </c>
      <c r="E878" s="2" t="s">
        <v>1649</v>
      </c>
      <c r="F878" s="3">
        <v>44021</v>
      </c>
      <c r="G878" s="2">
        <v>2</v>
      </c>
      <c r="H878" s="11">
        <f>VLOOKUP(B878,[1]!Product_Data[#Data],4,0)</f>
        <v>800</v>
      </c>
      <c r="I878" s="11">
        <f>VLOOKUP(B878,[1]!Product_Data[#Data],3,0)</f>
        <v>536</v>
      </c>
      <c r="J878" s="11">
        <f t="shared" si="81"/>
        <v>1072</v>
      </c>
      <c r="K878" s="11">
        <f t="shared" si="82"/>
        <v>1600</v>
      </c>
      <c r="L878" s="11">
        <f t="shared" si="83"/>
        <v>528</v>
      </c>
      <c r="M878" t="str">
        <f>VLOOKUP(C878,[1]!Location_Data[#Data],2,0)</f>
        <v>Moreno Valley</v>
      </c>
      <c r="N878" t="str">
        <f>VLOOKUP(D878,[1]!Salespeople_Data[#Data],2,0)</f>
        <v>Carl Elliott</v>
      </c>
      <c r="O878" t="str">
        <f>VLOOKUP(E878,[1]!Customer_Data[#Data],2,0)</f>
        <v>James Simmons</v>
      </c>
      <c r="P878" s="15">
        <f t="shared" si="78"/>
        <v>5</v>
      </c>
      <c r="Q878">
        <f t="shared" si="79"/>
        <v>7</v>
      </c>
      <c r="R878">
        <f t="shared" si="80"/>
        <v>2020</v>
      </c>
    </row>
    <row r="879" spans="1:18" x14ac:dyDescent="0.25">
      <c r="A879" s="4" t="s">
        <v>1650</v>
      </c>
      <c r="B879" s="4" t="s">
        <v>925</v>
      </c>
      <c r="C879" s="4" t="s">
        <v>386</v>
      </c>
      <c r="D879" s="4" t="s">
        <v>356</v>
      </c>
      <c r="E879" s="4" t="s">
        <v>1651</v>
      </c>
      <c r="F879" s="5">
        <v>43956</v>
      </c>
      <c r="G879" s="4">
        <v>2</v>
      </c>
      <c r="H879" s="11">
        <f>VLOOKUP(B879,[1]!Product_Data[#Data],4,0)</f>
        <v>136</v>
      </c>
      <c r="I879" s="11">
        <f>VLOOKUP(B879,[1]!Product_Data[#Data],3,0)</f>
        <v>72</v>
      </c>
      <c r="J879" s="11">
        <f t="shared" si="81"/>
        <v>144</v>
      </c>
      <c r="K879" s="11">
        <f t="shared" si="82"/>
        <v>272</v>
      </c>
      <c r="L879" s="11">
        <f t="shared" si="83"/>
        <v>128</v>
      </c>
      <c r="M879" t="str">
        <f>VLOOKUP(C879,[1]!Location_Data[#Data],2,0)</f>
        <v>Carlsbad</v>
      </c>
      <c r="N879" t="str">
        <f>VLOOKUP(D879,[1]!Salespeople_Data[#Data],2,0)</f>
        <v>Jimmy Young</v>
      </c>
      <c r="O879" t="str">
        <f>VLOOKUP(E879,[1]!Customer_Data[#Data],2,0)</f>
        <v>Douglas Wallace</v>
      </c>
      <c r="P879" s="15">
        <f t="shared" si="78"/>
        <v>3</v>
      </c>
      <c r="Q879">
        <f t="shared" si="79"/>
        <v>5</v>
      </c>
      <c r="R879">
        <f t="shared" si="80"/>
        <v>2020</v>
      </c>
    </row>
    <row r="880" spans="1:18" x14ac:dyDescent="0.25">
      <c r="A880" s="2" t="s">
        <v>1652</v>
      </c>
      <c r="B880" s="2" t="s">
        <v>479</v>
      </c>
      <c r="C880" s="2" t="s">
        <v>66</v>
      </c>
      <c r="D880" s="2" t="s">
        <v>308</v>
      </c>
      <c r="E880" s="2" t="s">
        <v>332</v>
      </c>
      <c r="F880" s="3">
        <v>44034</v>
      </c>
      <c r="G880" s="2">
        <v>4</v>
      </c>
      <c r="H880" s="11">
        <f>VLOOKUP(B880,[1]!Product_Data[#Data],4,0)</f>
        <v>123</v>
      </c>
      <c r="I880" s="11">
        <f>VLOOKUP(B880,[1]!Product_Data[#Data],3,0)</f>
        <v>84</v>
      </c>
      <c r="J880" s="11">
        <f t="shared" si="81"/>
        <v>336</v>
      </c>
      <c r="K880" s="11">
        <f t="shared" si="82"/>
        <v>492</v>
      </c>
      <c r="L880" s="11">
        <f t="shared" si="83"/>
        <v>156</v>
      </c>
      <c r="M880" t="str">
        <f>VLOOKUP(C880,[1]!Location_Data[#Data],2,0)</f>
        <v>Ontario</v>
      </c>
      <c r="N880" t="str">
        <f>VLOOKUP(D880,[1]!Salespeople_Data[#Data],2,0)</f>
        <v>Fred Robertson</v>
      </c>
      <c r="O880" t="str">
        <f>VLOOKUP(E880,[1]!Customer_Data[#Data],2,0)</f>
        <v>Russell Grant</v>
      </c>
      <c r="P880" s="15">
        <f t="shared" si="78"/>
        <v>4</v>
      </c>
      <c r="Q880">
        <f t="shared" si="79"/>
        <v>7</v>
      </c>
      <c r="R880">
        <f t="shared" si="80"/>
        <v>2020</v>
      </c>
    </row>
    <row r="881" spans="1:18" x14ac:dyDescent="0.25">
      <c r="A881" s="4" t="s">
        <v>1653</v>
      </c>
      <c r="B881" s="4" t="s">
        <v>189</v>
      </c>
      <c r="C881" s="4" t="s">
        <v>140</v>
      </c>
      <c r="D881" s="4" t="s">
        <v>170</v>
      </c>
      <c r="E881" s="4" t="s">
        <v>955</v>
      </c>
      <c r="F881" s="5">
        <v>43853</v>
      </c>
      <c r="G881" s="4">
        <v>1</v>
      </c>
      <c r="H881" s="11">
        <f>VLOOKUP(B881,[1]!Product_Data[#Data],4,0)</f>
        <v>1783</v>
      </c>
      <c r="I881" s="11">
        <f>VLOOKUP(B881,[1]!Product_Data[#Data],3,0)</f>
        <v>1516</v>
      </c>
      <c r="J881" s="11">
        <f t="shared" si="81"/>
        <v>1516</v>
      </c>
      <c r="K881" s="11">
        <f t="shared" si="82"/>
        <v>1783</v>
      </c>
      <c r="L881" s="11">
        <f t="shared" si="83"/>
        <v>267</v>
      </c>
      <c r="M881" t="str">
        <f>VLOOKUP(C881,[1]!Location_Data[#Data],2,0)</f>
        <v>Salinas</v>
      </c>
      <c r="N881" t="str">
        <f>VLOOKUP(D881,[1]!Salespeople_Data[#Data],2,0)</f>
        <v>Sean Miller</v>
      </c>
      <c r="O881" t="str">
        <f>VLOOKUP(E881,[1]!Customer_Data[#Data],2,0)</f>
        <v>Fred Peterson</v>
      </c>
      <c r="P881" s="15">
        <f t="shared" si="78"/>
        <v>5</v>
      </c>
      <c r="Q881">
        <f t="shared" si="79"/>
        <v>1</v>
      </c>
      <c r="R881">
        <f t="shared" si="80"/>
        <v>2020</v>
      </c>
    </row>
    <row r="882" spans="1:18" x14ac:dyDescent="0.25">
      <c r="A882" s="2" t="s">
        <v>1654</v>
      </c>
      <c r="B882" s="2" t="s">
        <v>168</v>
      </c>
      <c r="C882" s="2" t="s">
        <v>9</v>
      </c>
      <c r="D882" s="2" t="s">
        <v>308</v>
      </c>
      <c r="E882" s="2" t="s">
        <v>745</v>
      </c>
      <c r="F882" s="3">
        <v>43851</v>
      </c>
      <c r="G882" s="2">
        <v>1</v>
      </c>
      <c r="H882" s="11">
        <f>VLOOKUP(B882,[1]!Product_Data[#Data],4,0)</f>
        <v>112</v>
      </c>
      <c r="I882" s="11">
        <f>VLOOKUP(B882,[1]!Product_Data[#Data],3,0)</f>
        <v>90</v>
      </c>
      <c r="J882" s="11">
        <f t="shared" si="81"/>
        <v>90</v>
      </c>
      <c r="K882" s="11">
        <f t="shared" si="82"/>
        <v>112</v>
      </c>
      <c r="L882" s="11">
        <f t="shared" si="83"/>
        <v>22</v>
      </c>
      <c r="M882" t="str">
        <f>VLOOKUP(C882,[1]!Location_Data[#Data],2,0)</f>
        <v>San Mateo</v>
      </c>
      <c r="N882" t="str">
        <f>VLOOKUP(D882,[1]!Salespeople_Data[#Data],2,0)</f>
        <v>Fred Robertson</v>
      </c>
      <c r="O882" t="str">
        <f>VLOOKUP(E882,[1]!Customer_Data[#Data],2,0)</f>
        <v>Andrew Graham</v>
      </c>
      <c r="P882" s="15">
        <f t="shared" si="78"/>
        <v>3</v>
      </c>
      <c r="Q882">
        <f t="shared" si="79"/>
        <v>1</v>
      </c>
      <c r="R882">
        <f t="shared" si="80"/>
        <v>2020</v>
      </c>
    </row>
    <row r="883" spans="1:18" x14ac:dyDescent="0.25">
      <c r="A883" s="4" t="s">
        <v>1655</v>
      </c>
      <c r="B883" s="4" t="s">
        <v>129</v>
      </c>
      <c r="C883" s="4" t="s">
        <v>145</v>
      </c>
      <c r="D883" s="4" t="s">
        <v>264</v>
      </c>
      <c r="E883" s="4" t="s">
        <v>806</v>
      </c>
      <c r="F883" s="5">
        <v>43951</v>
      </c>
      <c r="G883" s="4">
        <v>1</v>
      </c>
      <c r="H883" s="11">
        <f>VLOOKUP(B883,[1]!Product_Data[#Data],4,0)</f>
        <v>127</v>
      </c>
      <c r="I883" s="11">
        <f>VLOOKUP(B883,[1]!Product_Data[#Data],3,0)</f>
        <v>79</v>
      </c>
      <c r="J883" s="11">
        <f t="shared" si="81"/>
        <v>79</v>
      </c>
      <c r="K883" s="11">
        <f t="shared" si="82"/>
        <v>127</v>
      </c>
      <c r="L883" s="11">
        <f t="shared" si="83"/>
        <v>48</v>
      </c>
      <c r="M883" t="str">
        <f>VLOOKUP(C883,[1]!Location_Data[#Data],2,0)</f>
        <v>Santa Maria</v>
      </c>
      <c r="N883" t="str">
        <f>VLOOKUP(D883,[1]!Salespeople_Data[#Data],2,0)</f>
        <v>Ernest Wheeler</v>
      </c>
      <c r="O883" t="str">
        <f>VLOOKUP(E883,[1]!Customer_Data[#Data],2,0)</f>
        <v>Michael Thomas</v>
      </c>
      <c r="P883" s="15">
        <f t="shared" si="78"/>
        <v>5</v>
      </c>
      <c r="Q883">
        <f t="shared" si="79"/>
        <v>4</v>
      </c>
      <c r="R883">
        <f t="shared" si="80"/>
        <v>2020</v>
      </c>
    </row>
    <row r="884" spans="1:18" x14ac:dyDescent="0.25">
      <c r="A884" s="2" t="s">
        <v>1656</v>
      </c>
      <c r="B884" s="2" t="s">
        <v>33</v>
      </c>
      <c r="C884" s="2" t="s">
        <v>643</v>
      </c>
      <c r="D884" s="2" t="s">
        <v>257</v>
      </c>
      <c r="E884" s="2" t="s">
        <v>806</v>
      </c>
      <c r="F884" s="3">
        <v>44154</v>
      </c>
      <c r="G884" s="2">
        <v>1</v>
      </c>
      <c r="H884" s="11">
        <f>VLOOKUP(B884,[1]!Product_Data[#Data],4,0)</f>
        <v>1582</v>
      </c>
      <c r="I884" s="11">
        <f>VLOOKUP(B884,[1]!Product_Data[#Data],3,0)</f>
        <v>1234</v>
      </c>
      <c r="J884" s="11">
        <f t="shared" si="81"/>
        <v>1234</v>
      </c>
      <c r="K884" s="11">
        <f t="shared" si="82"/>
        <v>1582</v>
      </c>
      <c r="L884" s="11">
        <f t="shared" si="83"/>
        <v>348</v>
      </c>
      <c r="M884" t="str">
        <f>VLOOKUP(C884,[1]!Location_Data[#Data],2,0)</f>
        <v>Hayward</v>
      </c>
      <c r="N884" t="str">
        <f>VLOOKUP(D884,[1]!Salespeople_Data[#Data],2,0)</f>
        <v>Jerry Perry</v>
      </c>
      <c r="O884" t="str">
        <f>VLOOKUP(E884,[1]!Customer_Data[#Data],2,0)</f>
        <v>Michael Thomas</v>
      </c>
      <c r="P884" s="15">
        <f t="shared" si="78"/>
        <v>5</v>
      </c>
      <c r="Q884">
        <f t="shared" si="79"/>
        <v>11</v>
      </c>
      <c r="R884">
        <f t="shared" si="80"/>
        <v>2020</v>
      </c>
    </row>
    <row r="885" spans="1:18" x14ac:dyDescent="0.25">
      <c r="A885" s="4" t="s">
        <v>1657</v>
      </c>
      <c r="B885" s="4" t="s">
        <v>173</v>
      </c>
      <c r="C885" s="4" t="s">
        <v>229</v>
      </c>
      <c r="D885" s="4" t="s">
        <v>257</v>
      </c>
      <c r="E885" s="4" t="s">
        <v>896</v>
      </c>
      <c r="F885" s="5">
        <v>43925</v>
      </c>
      <c r="G885" s="4">
        <v>1</v>
      </c>
      <c r="H885" s="11">
        <f>VLOOKUP(B885,[1]!Product_Data[#Data],4,0)</f>
        <v>2005</v>
      </c>
      <c r="I885" s="11">
        <f>VLOOKUP(B885,[1]!Product_Data[#Data],3,0)</f>
        <v>1223</v>
      </c>
      <c r="J885" s="11">
        <f t="shared" si="81"/>
        <v>1223</v>
      </c>
      <c r="K885" s="11">
        <f t="shared" si="82"/>
        <v>2005</v>
      </c>
      <c r="L885" s="11">
        <f t="shared" si="83"/>
        <v>782</v>
      </c>
      <c r="M885" t="str">
        <f>VLOOKUP(C885,[1]!Location_Data[#Data],2,0)</f>
        <v>San Jose</v>
      </c>
      <c r="N885" t="str">
        <f>VLOOKUP(D885,[1]!Salespeople_Data[#Data],2,0)</f>
        <v>Jerry Perry</v>
      </c>
      <c r="O885" t="str">
        <f>VLOOKUP(E885,[1]!Customer_Data[#Data],2,0)</f>
        <v>Eric Bradley</v>
      </c>
      <c r="P885" s="15">
        <f t="shared" si="78"/>
        <v>7</v>
      </c>
      <c r="Q885">
        <f t="shared" si="79"/>
        <v>4</v>
      </c>
      <c r="R885">
        <f t="shared" si="80"/>
        <v>2020</v>
      </c>
    </row>
    <row r="886" spans="1:18" x14ac:dyDescent="0.25">
      <c r="A886" s="2" t="s">
        <v>1658</v>
      </c>
      <c r="B886" s="2" t="s">
        <v>256</v>
      </c>
      <c r="C886" s="2" t="s">
        <v>242</v>
      </c>
      <c r="D886" s="2" t="s">
        <v>106</v>
      </c>
      <c r="E886" s="2" t="s">
        <v>453</v>
      </c>
      <c r="F886" s="3">
        <v>44100</v>
      </c>
      <c r="G886" s="2">
        <v>1</v>
      </c>
      <c r="H886" s="11">
        <f>VLOOKUP(B886,[1]!Product_Data[#Data],4,0)</f>
        <v>596</v>
      </c>
      <c r="I886" s="11">
        <f>VLOOKUP(B886,[1]!Product_Data[#Data],3,0)</f>
        <v>358</v>
      </c>
      <c r="J886" s="11">
        <f t="shared" si="81"/>
        <v>358</v>
      </c>
      <c r="K886" s="11">
        <f t="shared" si="82"/>
        <v>596</v>
      </c>
      <c r="L886" s="11">
        <f t="shared" si="83"/>
        <v>238</v>
      </c>
      <c r="M886" t="str">
        <f>VLOOKUP(C886,[1]!Location_Data[#Data],2,0)</f>
        <v>Downey</v>
      </c>
      <c r="N886" t="str">
        <f>VLOOKUP(D886,[1]!Salespeople_Data[#Data],2,0)</f>
        <v>Patrick Ruiz</v>
      </c>
      <c r="O886" t="str">
        <f>VLOOKUP(E886,[1]!Customer_Data[#Data],2,0)</f>
        <v>Jimmy Ray</v>
      </c>
      <c r="P886" s="15">
        <f t="shared" si="78"/>
        <v>7</v>
      </c>
      <c r="Q886">
        <f t="shared" si="79"/>
        <v>9</v>
      </c>
      <c r="R886">
        <f t="shared" si="80"/>
        <v>2020</v>
      </c>
    </row>
    <row r="887" spans="1:18" x14ac:dyDescent="0.25">
      <c r="A887" s="4" t="s">
        <v>1659</v>
      </c>
      <c r="B887" s="4" t="s">
        <v>373</v>
      </c>
      <c r="C887" s="4" t="s">
        <v>186</v>
      </c>
      <c r="D887" s="4" t="s">
        <v>106</v>
      </c>
      <c r="E887" s="4" t="s">
        <v>1104</v>
      </c>
      <c r="F887" s="5">
        <v>44058</v>
      </c>
      <c r="G887" s="4">
        <v>3</v>
      </c>
      <c r="H887" s="11">
        <f>VLOOKUP(B887,[1]!Product_Data[#Data],4,0)</f>
        <v>2182</v>
      </c>
      <c r="I887" s="11">
        <f>VLOOKUP(B887,[1]!Product_Data[#Data],3,0)</f>
        <v>1200</v>
      </c>
      <c r="J887" s="11">
        <f t="shared" si="81"/>
        <v>3600</v>
      </c>
      <c r="K887" s="11">
        <f t="shared" si="82"/>
        <v>6546</v>
      </c>
      <c r="L887" s="11">
        <f t="shared" si="83"/>
        <v>2946</v>
      </c>
      <c r="M887" t="str">
        <f>VLOOKUP(C887,[1]!Location_Data[#Data],2,0)</f>
        <v>Riverside</v>
      </c>
      <c r="N887" t="str">
        <f>VLOOKUP(D887,[1]!Salespeople_Data[#Data],2,0)</f>
        <v>Patrick Ruiz</v>
      </c>
      <c r="O887" t="str">
        <f>VLOOKUP(E887,[1]!Customer_Data[#Data],2,0)</f>
        <v>Roger Price</v>
      </c>
      <c r="P887" s="15">
        <f t="shared" si="78"/>
        <v>7</v>
      </c>
      <c r="Q887">
        <f t="shared" si="79"/>
        <v>8</v>
      </c>
      <c r="R887">
        <f t="shared" si="80"/>
        <v>2020</v>
      </c>
    </row>
    <row r="888" spans="1:18" x14ac:dyDescent="0.25">
      <c r="A888" s="2" t="s">
        <v>1660</v>
      </c>
      <c r="B888" s="2" t="s">
        <v>796</v>
      </c>
      <c r="C888" s="2" t="s">
        <v>450</v>
      </c>
      <c r="D888" s="2" t="s">
        <v>413</v>
      </c>
      <c r="E888" s="2" t="s">
        <v>903</v>
      </c>
      <c r="F888" s="3">
        <v>44171</v>
      </c>
      <c r="G888" s="2">
        <v>1</v>
      </c>
      <c r="H888" s="11">
        <f>VLOOKUP(B888,[1]!Product_Data[#Data],4,0)</f>
        <v>1103</v>
      </c>
      <c r="I888" s="11">
        <f>VLOOKUP(B888,[1]!Product_Data[#Data],3,0)</f>
        <v>838</v>
      </c>
      <c r="J888" s="11">
        <f t="shared" si="81"/>
        <v>838</v>
      </c>
      <c r="K888" s="11">
        <f t="shared" si="82"/>
        <v>1103</v>
      </c>
      <c r="L888" s="11">
        <f t="shared" si="83"/>
        <v>265</v>
      </c>
      <c r="M888" t="str">
        <f>VLOOKUP(C888,[1]!Location_Data[#Data],2,0)</f>
        <v>Simi Valley</v>
      </c>
      <c r="N888" t="str">
        <f>VLOOKUP(D888,[1]!Salespeople_Data[#Data],2,0)</f>
        <v>Kenneth Bradley</v>
      </c>
      <c r="O888" t="str">
        <f>VLOOKUP(E888,[1]!Customer_Data[#Data],2,0)</f>
        <v>Billy Kennedy</v>
      </c>
      <c r="P888" s="15">
        <f t="shared" si="78"/>
        <v>1</v>
      </c>
      <c r="Q888">
        <f t="shared" si="79"/>
        <v>12</v>
      </c>
      <c r="R888">
        <f t="shared" si="80"/>
        <v>2020</v>
      </c>
    </row>
    <row r="889" spans="1:18" x14ac:dyDescent="0.25">
      <c r="A889" s="4" t="s">
        <v>1661</v>
      </c>
      <c r="B889" s="4" t="s">
        <v>168</v>
      </c>
      <c r="C889" s="4" t="s">
        <v>156</v>
      </c>
      <c r="D889" s="4" t="s">
        <v>116</v>
      </c>
      <c r="E889" s="4" t="s">
        <v>653</v>
      </c>
      <c r="F889" s="5">
        <v>44012</v>
      </c>
      <c r="G889" s="4">
        <v>2</v>
      </c>
      <c r="H889" s="11">
        <f>VLOOKUP(B889,[1]!Product_Data[#Data],4,0)</f>
        <v>112</v>
      </c>
      <c r="I889" s="11">
        <f>VLOOKUP(B889,[1]!Product_Data[#Data],3,0)</f>
        <v>90</v>
      </c>
      <c r="J889" s="11">
        <f t="shared" si="81"/>
        <v>180</v>
      </c>
      <c r="K889" s="11">
        <f t="shared" si="82"/>
        <v>224</v>
      </c>
      <c r="L889" s="11">
        <f t="shared" si="83"/>
        <v>44</v>
      </c>
      <c r="M889" t="str">
        <f>VLOOKUP(C889,[1]!Location_Data[#Data],2,0)</f>
        <v>Sacramento</v>
      </c>
      <c r="N889" t="str">
        <f>VLOOKUP(D889,[1]!Salespeople_Data[#Data],2,0)</f>
        <v>Roger Ramos</v>
      </c>
      <c r="O889" t="str">
        <f>VLOOKUP(E889,[1]!Customer_Data[#Data],2,0)</f>
        <v>Todd Price</v>
      </c>
      <c r="P889" s="15">
        <f t="shared" si="78"/>
        <v>3</v>
      </c>
      <c r="Q889">
        <f t="shared" si="79"/>
        <v>6</v>
      </c>
      <c r="R889">
        <f t="shared" si="80"/>
        <v>2020</v>
      </c>
    </row>
    <row r="890" spans="1:18" x14ac:dyDescent="0.25">
      <c r="A890" s="2" t="s">
        <v>1662</v>
      </c>
      <c r="B890" s="2" t="s">
        <v>139</v>
      </c>
      <c r="C890" s="2" t="s">
        <v>596</v>
      </c>
      <c r="D890" s="2" t="s">
        <v>298</v>
      </c>
      <c r="E890" s="2" t="s">
        <v>671</v>
      </c>
      <c r="F890" s="3">
        <v>44079</v>
      </c>
      <c r="G890" s="2">
        <v>2</v>
      </c>
      <c r="H890" s="11">
        <f>VLOOKUP(B890,[1]!Product_Data[#Data],4,0)</f>
        <v>817</v>
      </c>
      <c r="I890" s="11">
        <f>VLOOKUP(B890,[1]!Product_Data[#Data],3,0)</f>
        <v>409</v>
      </c>
      <c r="J890" s="11">
        <f t="shared" si="81"/>
        <v>818</v>
      </c>
      <c r="K890" s="11">
        <f t="shared" si="82"/>
        <v>1634</v>
      </c>
      <c r="L890" s="11">
        <f t="shared" si="83"/>
        <v>816</v>
      </c>
      <c r="M890" t="str">
        <f>VLOOKUP(C890,[1]!Location_Data[#Data],2,0)</f>
        <v>Fremont</v>
      </c>
      <c r="N890" t="str">
        <f>VLOOKUP(D890,[1]!Salespeople_Data[#Data],2,0)</f>
        <v>Kenneth Fields</v>
      </c>
      <c r="O890" t="str">
        <f>VLOOKUP(E890,[1]!Customer_Data[#Data],2,0)</f>
        <v>Brandon Bailey</v>
      </c>
      <c r="P890" s="15">
        <f t="shared" si="78"/>
        <v>7</v>
      </c>
      <c r="Q890">
        <f t="shared" si="79"/>
        <v>9</v>
      </c>
      <c r="R890">
        <f t="shared" si="80"/>
        <v>2020</v>
      </c>
    </row>
    <row r="891" spans="1:18" x14ac:dyDescent="0.25">
      <c r="A891" s="4" t="s">
        <v>1663</v>
      </c>
      <c r="B891" s="4" t="s">
        <v>652</v>
      </c>
      <c r="C891" s="4" t="s">
        <v>377</v>
      </c>
      <c r="D891" s="4" t="s">
        <v>53</v>
      </c>
      <c r="E891" s="4" t="s">
        <v>1664</v>
      </c>
      <c r="F891" s="5">
        <v>43974</v>
      </c>
      <c r="G891" s="4">
        <v>1</v>
      </c>
      <c r="H891" s="11">
        <f>VLOOKUP(B891,[1]!Product_Data[#Data],4,0)</f>
        <v>217</v>
      </c>
      <c r="I891" s="11">
        <f>VLOOKUP(B891,[1]!Product_Data[#Data],3,0)</f>
        <v>171</v>
      </c>
      <c r="J891" s="11">
        <f t="shared" si="81"/>
        <v>171</v>
      </c>
      <c r="K891" s="11">
        <f t="shared" si="82"/>
        <v>217</v>
      </c>
      <c r="L891" s="11">
        <f t="shared" si="83"/>
        <v>46</v>
      </c>
      <c r="M891" t="str">
        <f>VLOOKUP(C891,[1]!Location_Data[#Data],2,0)</f>
        <v>San Diego</v>
      </c>
      <c r="N891" t="str">
        <f>VLOOKUP(D891,[1]!Salespeople_Data[#Data],2,0)</f>
        <v>Scott Mason</v>
      </c>
      <c r="O891" t="str">
        <f>VLOOKUP(E891,[1]!Customer_Data[#Data],2,0)</f>
        <v>Jesse Alvarez</v>
      </c>
      <c r="P891" s="15">
        <f t="shared" si="78"/>
        <v>7</v>
      </c>
      <c r="Q891">
        <f t="shared" si="79"/>
        <v>5</v>
      </c>
      <c r="R891">
        <f t="shared" si="80"/>
        <v>2020</v>
      </c>
    </row>
    <row r="892" spans="1:18" x14ac:dyDescent="0.25">
      <c r="A892" s="2" t="s">
        <v>1665</v>
      </c>
      <c r="B892" s="2" t="s">
        <v>164</v>
      </c>
      <c r="C892" s="2" t="s">
        <v>355</v>
      </c>
      <c r="D892" s="2" t="s">
        <v>25</v>
      </c>
      <c r="E892" s="2" t="s">
        <v>1666</v>
      </c>
      <c r="F892" s="3">
        <v>44157</v>
      </c>
      <c r="G892" s="2">
        <v>1</v>
      </c>
      <c r="H892" s="11">
        <f>VLOOKUP(B892,[1]!Product_Data[#Data],4,0)</f>
        <v>637</v>
      </c>
      <c r="I892" s="11">
        <f>VLOOKUP(B892,[1]!Product_Data[#Data],3,0)</f>
        <v>389</v>
      </c>
      <c r="J892" s="11">
        <f t="shared" si="81"/>
        <v>389</v>
      </c>
      <c r="K892" s="11">
        <f t="shared" si="82"/>
        <v>637</v>
      </c>
      <c r="L892" s="11">
        <f t="shared" si="83"/>
        <v>248</v>
      </c>
      <c r="M892" t="str">
        <f>VLOOKUP(C892,[1]!Location_Data[#Data],2,0)</f>
        <v>Burbank</v>
      </c>
      <c r="N892" t="str">
        <f>VLOOKUP(D892,[1]!Salespeople_Data[#Data],2,0)</f>
        <v>Brian Davis</v>
      </c>
      <c r="O892" t="str">
        <f>VLOOKUP(E892,[1]!Customer_Data[#Data],2,0)</f>
        <v>Mark Montgomery</v>
      </c>
      <c r="P892" s="15">
        <f t="shared" si="78"/>
        <v>1</v>
      </c>
      <c r="Q892">
        <f t="shared" si="79"/>
        <v>11</v>
      </c>
      <c r="R892">
        <f t="shared" si="80"/>
        <v>2020</v>
      </c>
    </row>
    <row r="893" spans="1:18" x14ac:dyDescent="0.25">
      <c r="A893" s="4" t="s">
        <v>1667</v>
      </c>
      <c r="B893" s="4" t="s">
        <v>139</v>
      </c>
      <c r="C893" s="4" t="s">
        <v>115</v>
      </c>
      <c r="D893" s="4" t="s">
        <v>212</v>
      </c>
      <c r="E893" s="4" t="s">
        <v>1668</v>
      </c>
      <c r="F893" s="5">
        <v>44089</v>
      </c>
      <c r="G893" s="4">
        <v>1</v>
      </c>
      <c r="H893" s="11">
        <f>VLOOKUP(B893,[1]!Product_Data[#Data],4,0)</f>
        <v>817</v>
      </c>
      <c r="I893" s="11">
        <f>VLOOKUP(B893,[1]!Product_Data[#Data],3,0)</f>
        <v>409</v>
      </c>
      <c r="J893" s="11">
        <f t="shared" si="81"/>
        <v>409</v>
      </c>
      <c r="K893" s="11">
        <f t="shared" si="82"/>
        <v>817</v>
      </c>
      <c r="L893" s="11">
        <f t="shared" si="83"/>
        <v>408</v>
      </c>
      <c r="M893" t="str">
        <f>VLOOKUP(C893,[1]!Location_Data[#Data],2,0)</f>
        <v>Glendale</v>
      </c>
      <c r="N893" t="str">
        <f>VLOOKUP(D893,[1]!Salespeople_Data[#Data],2,0)</f>
        <v>Ronald Reed</v>
      </c>
      <c r="O893" t="str">
        <f>VLOOKUP(E893,[1]!Customer_Data[#Data],2,0)</f>
        <v>Bruce Butler</v>
      </c>
      <c r="P893" s="15">
        <f t="shared" si="78"/>
        <v>3</v>
      </c>
      <c r="Q893">
        <f t="shared" si="79"/>
        <v>9</v>
      </c>
      <c r="R893">
        <f t="shared" si="80"/>
        <v>2020</v>
      </c>
    </row>
    <row r="894" spans="1:18" x14ac:dyDescent="0.25">
      <c r="A894" s="2" t="s">
        <v>1669</v>
      </c>
      <c r="B894" s="2" t="s">
        <v>652</v>
      </c>
      <c r="C894" s="2" t="s">
        <v>469</v>
      </c>
      <c r="D894" s="2" t="s">
        <v>30</v>
      </c>
      <c r="E894" s="2" t="s">
        <v>1670</v>
      </c>
      <c r="F894" s="3">
        <v>43924</v>
      </c>
      <c r="G894" s="2">
        <v>1</v>
      </c>
      <c r="H894" s="11">
        <f>VLOOKUP(B894,[1]!Product_Data[#Data],4,0)</f>
        <v>217</v>
      </c>
      <c r="I894" s="11">
        <f>VLOOKUP(B894,[1]!Product_Data[#Data],3,0)</f>
        <v>171</v>
      </c>
      <c r="J894" s="11">
        <f t="shared" si="81"/>
        <v>171</v>
      </c>
      <c r="K894" s="11">
        <f t="shared" si="82"/>
        <v>217</v>
      </c>
      <c r="L894" s="11">
        <f t="shared" si="83"/>
        <v>46</v>
      </c>
      <c r="M894" t="str">
        <f>VLOOKUP(C894,[1]!Location_Data[#Data],2,0)</f>
        <v>Escondido</v>
      </c>
      <c r="N894" t="str">
        <f>VLOOKUP(D894,[1]!Salespeople_Data[#Data],2,0)</f>
        <v>Carl Hall</v>
      </c>
      <c r="O894" t="str">
        <f>VLOOKUP(E894,[1]!Customer_Data[#Data],2,0)</f>
        <v>Todd Davis</v>
      </c>
      <c r="P894" s="15">
        <f t="shared" si="78"/>
        <v>6</v>
      </c>
      <c r="Q894">
        <f t="shared" si="79"/>
        <v>4</v>
      </c>
      <c r="R894">
        <f t="shared" si="80"/>
        <v>2020</v>
      </c>
    </row>
    <row r="895" spans="1:18" x14ac:dyDescent="0.25">
      <c r="A895" s="4" t="s">
        <v>1671</v>
      </c>
      <c r="B895" s="4" t="s">
        <v>78</v>
      </c>
      <c r="C895" s="4" t="s">
        <v>204</v>
      </c>
      <c r="D895" s="4" t="s">
        <v>91</v>
      </c>
      <c r="E895" s="4" t="s">
        <v>1672</v>
      </c>
      <c r="F895" s="5">
        <v>43847</v>
      </c>
      <c r="G895" s="4">
        <v>2</v>
      </c>
      <c r="H895" s="11">
        <f>VLOOKUP(B895,[1]!Product_Data[#Data],4,0)</f>
        <v>1380</v>
      </c>
      <c r="I895" s="11">
        <f>VLOOKUP(B895,[1]!Product_Data[#Data],3,0)</f>
        <v>1090</v>
      </c>
      <c r="J895" s="11">
        <f t="shared" si="81"/>
        <v>2180</v>
      </c>
      <c r="K895" s="11">
        <f t="shared" si="82"/>
        <v>2760</v>
      </c>
      <c r="L895" s="11">
        <f t="shared" si="83"/>
        <v>580</v>
      </c>
      <c r="M895" t="str">
        <f>VLOOKUP(C895,[1]!Location_Data[#Data],2,0)</f>
        <v>Corona</v>
      </c>
      <c r="N895" t="str">
        <f>VLOOKUP(D895,[1]!Salespeople_Data[#Data],2,0)</f>
        <v>Howard Gardner</v>
      </c>
      <c r="O895" t="str">
        <f>VLOOKUP(E895,[1]!Customer_Data[#Data],2,0)</f>
        <v>Joe Fuller</v>
      </c>
      <c r="P895" s="15">
        <f t="shared" si="78"/>
        <v>6</v>
      </c>
      <c r="Q895">
        <f t="shared" si="79"/>
        <v>1</v>
      </c>
      <c r="R895">
        <f t="shared" si="80"/>
        <v>2020</v>
      </c>
    </row>
    <row r="896" spans="1:18" x14ac:dyDescent="0.25">
      <c r="A896" s="2" t="s">
        <v>1673</v>
      </c>
      <c r="B896" s="2" t="s">
        <v>18</v>
      </c>
      <c r="C896" s="2" t="s">
        <v>57</v>
      </c>
      <c r="D896" s="2" t="s">
        <v>80</v>
      </c>
      <c r="E896" s="2" t="s">
        <v>1674</v>
      </c>
      <c r="F896" s="3">
        <v>43959</v>
      </c>
      <c r="G896" s="2">
        <v>1</v>
      </c>
      <c r="H896" s="11">
        <f>VLOOKUP(B896,[1]!Product_Data[#Data],4,0)</f>
        <v>880</v>
      </c>
      <c r="I896" s="11">
        <f>VLOOKUP(B896,[1]!Product_Data[#Data],3,0)</f>
        <v>634</v>
      </c>
      <c r="J896" s="11">
        <f t="shared" si="81"/>
        <v>634</v>
      </c>
      <c r="K896" s="11">
        <f t="shared" si="82"/>
        <v>880</v>
      </c>
      <c r="L896" s="11">
        <f t="shared" si="83"/>
        <v>246</v>
      </c>
      <c r="M896" t="str">
        <f>VLOOKUP(C896,[1]!Location_Data[#Data],2,0)</f>
        <v>Thousand Oaks</v>
      </c>
      <c r="N896" t="str">
        <f>VLOOKUP(D896,[1]!Salespeople_Data[#Data],2,0)</f>
        <v>Henry Nelson</v>
      </c>
      <c r="O896" t="str">
        <f>VLOOKUP(E896,[1]!Customer_Data[#Data],2,0)</f>
        <v>Gary Pierce</v>
      </c>
      <c r="P896" s="15">
        <f t="shared" si="78"/>
        <v>6</v>
      </c>
      <c r="Q896">
        <f t="shared" si="79"/>
        <v>5</v>
      </c>
      <c r="R896">
        <f t="shared" si="80"/>
        <v>2020</v>
      </c>
    </row>
    <row r="897" spans="1:18" x14ac:dyDescent="0.25">
      <c r="A897" s="4" t="s">
        <v>1675</v>
      </c>
      <c r="B897" s="4" t="s">
        <v>114</v>
      </c>
      <c r="C897" s="4" t="s">
        <v>9</v>
      </c>
      <c r="D897" s="4" t="s">
        <v>136</v>
      </c>
      <c r="E897" s="4" t="s">
        <v>615</v>
      </c>
      <c r="F897" s="5">
        <v>44038</v>
      </c>
      <c r="G897" s="4">
        <v>4</v>
      </c>
      <c r="H897" s="11">
        <f>VLOOKUP(B897,[1]!Product_Data[#Data],4,0)</f>
        <v>545</v>
      </c>
      <c r="I897" s="11">
        <f>VLOOKUP(B897,[1]!Product_Data[#Data],3,0)</f>
        <v>425</v>
      </c>
      <c r="J897" s="11">
        <f t="shared" si="81"/>
        <v>1700</v>
      </c>
      <c r="K897" s="11">
        <f t="shared" si="82"/>
        <v>2180</v>
      </c>
      <c r="L897" s="11">
        <f t="shared" si="83"/>
        <v>480</v>
      </c>
      <c r="M897" t="str">
        <f>VLOOKUP(C897,[1]!Location_Data[#Data],2,0)</f>
        <v>San Mateo</v>
      </c>
      <c r="N897" t="str">
        <f>VLOOKUP(D897,[1]!Salespeople_Data[#Data],2,0)</f>
        <v>Clarence Fox</v>
      </c>
      <c r="O897" t="str">
        <f>VLOOKUP(E897,[1]!Customer_Data[#Data],2,0)</f>
        <v>Timothy Lawrence</v>
      </c>
      <c r="P897" s="15">
        <f t="shared" si="78"/>
        <v>1</v>
      </c>
      <c r="Q897">
        <f t="shared" si="79"/>
        <v>7</v>
      </c>
      <c r="R897">
        <f t="shared" si="80"/>
        <v>2020</v>
      </c>
    </row>
    <row r="898" spans="1:18" x14ac:dyDescent="0.25">
      <c r="A898" s="2" t="s">
        <v>1676</v>
      </c>
      <c r="B898" s="2" t="s">
        <v>129</v>
      </c>
      <c r="C898" s="2" t="s">
        <v>355</v>
      </c>
      <c r="D898" s="2" t="s">
        <v>298</v>
      </c>
      <c r="E898" s="2" t="s">
        <v>1677</v>
      </c>
      <c r="F898" s="3">
        <v>44064</v>
      </c>
      <c r="G898" s="2">
        <v>1</v>
      </c>
      <c r="H898" s="11">
        <f>VLOOKUP(B898,[1]!Product_Data[#Data],4,0)</f>
        <v>127</v>
      </c>
      <c r="I898" s="11">
        <f>VLOOKUP(B898,[1]!Product_Data[#Data],3,0)</f>
        <v>79</v>
      </c>
      <c r="J898" s="11">
        <f t="shared" si="81"/>
        <v>79</v>
      </c>
      <c r="K898" s="11">
        <f t="shared" si="82"/>
        <v>127</v>
      </c>
      <c r="L898" s="11">
        <f t="shared" si="83"/>
        <v>48</v>
      </c>
      <c r="M898" t="str">
        <f>VLOOKUP(C898,[1]!Location_Data[#Data],2,0)</f>
        <v>Burbank</v>
      </c>
      <c r="N898" t="str">
        <f>VLOOKUP(D898,[1]!Salespeople_Data[#Data],2,0)</f>
        <v>Kenneth Fields</v>
      </c>
      <c r="O898" t="str">
        <f>VLOOKUP(E898,[1]!Customer_Data[#Data],2,0)</f>
        <v>Brandon Wood</v>
      </c>
      <c r="P898" s="15">
        <f t="shared" ref="P898:P961" si="84">WEEKDAY(F898)</f>
        <v>6</v>
      </c>
      <c r="Q898">
        <f t="shared" ref="Q898:Q961" si="85">MONTH(F898)</f>
        <v>8</v>
      </c>
      <c r="R898">
        <f t="shared" ref="R898:R961" si="86">YEAR(F898)</f>
        <v>2020</v>
      </c>
    </row>
    <row r="899" spans="1:18" x14ac:dyDescent="0.25">
      <c r="A899" s="4" t="s">
        <v>1678</v>
      </c>
      <c r="B899" s="4" t="s">
        <v>28</v>
      </c>
      <c r="C899" s="4" t="s">
        <v>29</v>
      </c>
      <c r="D899" s="4" t="s">
        <v>53</v>
      </c>
      <c r="E899" s="4" t="s">
        <v>261</v>
      </c>
      <c r="F899" s="5">
        <v>43885</v>
      </c>
      <c r="G899" s="4">
        <v>2</v>
      </c>
      <c r="H899" s="11">
        <f>VLOOKUP(B899,[1]!Product_Data[#Data],4,0)</f>
        <v>684</v>
      </c>
      <c r="I899" s="11">
        <f>VLOOKUP(B899,[1]!Product_Data[#Data],3,0)</f>
        <v>561</v>
      </c>
      <c r="J899" s="11">
        <f t="shared" ref="J899:J962" si="87">PRODUCT(I899,G899)</f>
        <v>1122</v>
      </c>
      <c r="K899" s="11">
        <f t="shared" ref="K899:K962" si="88">PRODUCT(H899,G899)</f>
        <v>1368</v>
      </c>
      <c r="L899" s="11">
        <f t="shared" ref="L899:L962" si="89">K899-J899</f>
        <v>246</v>
      </c>
      <c r="M899" t="str">
        <f>VLOOKUP(C899,[1]!Location_Data[#Data],2,0)</f>
        <v>Santa Ana</v>
      </c>
      <c r="N899" t="str">
        <f>VLOOKUP(D899,[1]!Salespeople_Data[#Data],2,0)</f>
        <v>Scott Mason</v>
      </c>
      <c r="O899" t="str">
        <f>VLOOKUP(E899,[1]!Customer_Data[#Data],2,0)</f>
        <v>Keith Hamilton</v>
      </c>
      <c r="P899" s="15">
        <f t="shared" si="84"/>
        <v>2</v>
      </c>
      <c r="Q899">
        <f t="shared" si="85"/>
        <v>2</v>
      </c>
      <c r="R899">
        <f t="shared" si="86"/>
        <v>2020</v>
      </c>
    </row>
    <row r="900" spans="1:18" x14ac:dyDescent="0.25">
      <c r="A900" s="2" t="s">
        <v>1679</v>
      </c>
      <c r="B900" s="2" t="s">
        <v>389</v>
      </c>
      <c r="C900" s="2" t="s">
        <v>14</v>
      </c>
      <c r="D900" s="2" t="s">
        <v>25</v>
      </c>
      <c r="E900" s="2" t="s">
        <v>1680</v>
      </c>
      <c r="F900" s="3">
        <v>44153</v>
      </c>
      <c r="G900" s="2">
        <v>2</v>
      </c>
      <c r="H900" s="11">
        <f>VLOOKUP(B900,[1]!Product_Data[#Data],4,0)</f>
        <v>1367</v>
      </c>
      <c r="I900" s="11">
        <f>VLOOKUP(B900,[1]!Product_Data[#Data],3,0)</f>
        <v>984</v>
      </c>
      <c r="J900" s="11">
        <f t="shared" si="87"/>
        <v>1968</v>
      </c>
      <c r="K900" s="11">
        <f t="shared" si="88"/>
        <v>2734</v>
      </c>
      <c r="L900" s="11">
        <f t="shared" si="89"/>
        <v>766</v>
      </c>
      <c r="M900" t="str">
        <f>VLOOKUP(C900,[1]!Location_Data[#Data],2,0)</f>
        <v>Santa Clarita</v>
      </c>
      <c r="N900" t="str">
        <f>VLOOKUP(D900,[1]!Salespeople_Data[#Data],2,0)</f>
        <v>Brian Davis</v>
      </c>
      <c r="O900" t="str">
        <f>VLOOKUP(E900,[1]!Customer_Data[#Data],2,0)</f>
        <v>William Schmidt</v>
      </c>
      <c r="P900" s="15">
        <f t="shared" si="84"/>
        <v>4</v>
      </c>
      <c r="Q900">
        <f t="shared" si="85"/>
        <v>11</v>
      </c>
      <c r="R900">
        <f t="shared" si="86"/>
        <v>2020</v>
      </c>
    </row>
    <row r="901" spans="1:18" x14ac:dyDescent="0.25">
      <c r="A901" s="4" t="s">
        <v>1681</v>
      </c>
      <c r="B901" s="4" t="s">
        <v>235</v>
      </c>
      <c r="C901" s="4" t="s">
        <v>79</v>
      </c>
      <c r="D901" s="4" t="s">
        <v>49</v>
      </c>
      <c r="E901" s="4" t="s">
        <v>963</v>
      </c>
      <c r="F901" s="5">
        <v>43873</v>
      </c>
      <c r="G901" s="4">
        <v>1</v>
      </c>
      <c r="H901" s="11">
        <f>VLOOKUP(B901,[1]!Product_Data[#Data],4,0)</f>
        <v>1887</v>
      </c>
      <c r="I901" s="11">
        <f>VLOOKUP(B901,[1]!Product_Data[#Data],3,0)</f>
        <v>1378</v>
      </c>
      <c r="J901" s="11">
        <f t="shared" si="87"/>
        <v>1378</v>
      </c>
      <c r="K901" s="11">
        <f t="shared" si="88"/>
        <v>1887</v>
      </c>
      <c r="L901" s="11">
        <f t="shared" si="89"/>
        <v>509</v>
      </c>
      <c r="M901" t="str">
        <f>VLOOKUP(C901,[1]!Location_Data[#Data],2,0)</f>
        <v>Palmdale</v>
      </c>
      <c r="N901" t="str">
        <f>VLOOKUP(D901,[1]!Salespeople_Data[#Data],2,0)</f>
        <v>Walter Cook</v>
      </c>
      <c r="O901" t="str">
        <f>VLOOKUP(E901,[1]!Customer_Data[#Data],2,0)</f>
        <v>Ralph Oliver</v>
      </c>
      <c r="P901" s="15">
        <f t="shared" si="84"/>
        <v>4</v>
      </c>
      <c r="Q901">
        <f t="shared" si="85"/>
        <v>2</v>
      </c>
      <c r="R901">
        <f t="shared" si="86"/>
        <v>2020</v>
      </c>
    </row>
    <row r="902" spans="1:18" x14ac:dyDescent="0.25">
      <c r="A902" s="2" t="s">
        <v>1682</v>
      </c>
      <c r="B902" s="2" t="s">
        <v>352</v>
      </c>
      <c r="C902" s="2" t="s">
        <v>472</v>
      </c>
      <c r="D902" s="2" t="s">
        <v>250</v>
      </c>
      <c r="E902" s="2" t="s">
        <v>1683</v>
      </c>
      <c r="F902" s="3">
        <v>43918</v>
      </c>
      <c r="G902" s="2">
        <v>1</v>
      </c>
      <c r="H902" s="11">
        <f>VLOOKUP(B902,[1]!Product_Data[#Data],4,0)</f>
        <v>203</v>
      </c>
      <c r="I902" s="11">
        <f>VLOOKUP(B902,[1]!Product_Data[#Data],3,0)</f>
        <v>154</v>
      </c>
      <c r="J902" s="11">
        <f t="shared" si="87"/>
        <v>154</v>
      </c>
      <c r="K902" s="11">
        <f t="shared" si="88"/>
        <v>203</v>
      </c>
      <c r="L902" s="11">
        <f t="shared" si="89"/>
        <v>49</v>
      </c>
      <c r="M902" t="str">
        <f>VLOOKUP(C902,[1]!Location_Data[#Data],2,0)</f>
        <v>Concord</v>
      </c>
      <c r="N902" t="str">
        <f>VLOOKUP(D902,[1]!Salespeople_Data[#Data],2,0)</f>
        <v>Martin Carr</v>
      </c>
      <c r="O902" t="str">
        <f>VLOOKUP(E902,[1]!Customer_Data[#Data],2,0)</f>
        <v>Timothy Hamilton</v>
      </c>
      <c r="P902" s="15">
        <f t="shared" si="84"/>
        <v>7</v>
      </c>
      <c r="Q902">
        <f t="shared" si="85"/>
        <v>3</v>
      </c>
      <c r="R902">
        <f t="shared" si="86"/>
        <v>2020</v>
      </c>
    </row>
    <row r="903" spans="1:18" x14ac:dyDescent="0.25">
      <c r="A903" s="4" t="s">
        <v>1684</v>
      </c>
      <c r="B903" s="4" t="s">
        <v>8</v>
      </c>
      <c r="C903" s="4" t="s">
        <v>286</v>
      </c>
      <c r="D903" s="4" t="s">
        <v>212</v>
      </c>
      <c r="E903" s="4" t="s">
        <v>192</v>
      </c>
      <c r="F903" s="5">
        <v>43849</v>
      </c>
      <c r="G903" s="4">
        <v>1</v>
      </c>
      <c r="H903" s="11">
        <f>VLOOKUP(B903,[1]!Product_Data[#Data],4,0)</f>
        <v>1522</v>
      </c>
      <c r="I903" s="11">
        <f>VLOOKUP(B903,[1]!Product_Data[#Data],3,0)</f>
        <v>791</v>
      </c>
      <c r="J903" s="11">
        <f t="shared" si="87"/>
        <v>791</v>
      </c>
      <c r="K903" s="11">
        <f t="shared" si="88"/>
        <v>1522</v>
      </c>
      <c r="L903" s="11">
        <f t="shared" si="89"/>
        <v>731</v>
      </c>
      <c r="M903" t="str">
        <f>VLOOKUP(C903,[1]!Location_Data[#Data],2,0)</f>
        <v>El Monte</v>
      </c>
      <c r="N903" t="str">
        <f>VLOOKUP(D903,[1]!Salespeople_Data[#Data],2,0)</f>
        <v>Ronald Reed</v>
      </c>
      <c r="O903" t="str">
        <f>VLOOKUP(E903,[1]!Customer_Data[#Data],2,0)</f>
        <v>Keith James</v>
      </c>
      <c r="P903" s="15">
        <f t="shared" si="84"/>
        <v>1</v>
      </c>
      <c r="Q903">
        <f t="shared" si="85"/>
        <v>1</v>
      </c>
      <c r="R903">
        <f t="shared" si="86"/>
        <v>2020</v>
      </c>
    </row>
    <row r="904" spans="1:18" x14ac:dyDescent="0.25">
      <c r="A904" s="2" t="s">
        <v>1685</v>
      </c>
      <c r="B904" s="2" t="s">
        <v>263</v>
      </c>
      <c r="C904" s="2" t="s">
        <v>377</v>
      </c>
      <c r="D904" s="2" t="s">
        <v>178</v>
      </c>
      <c r="E904" s="2" t="s">
        <v>1150</v>
      </c>
      <c r="F904" s="3">
        <v>44166</v>
      </c>
      <c r="G904" s="2">
        <v>1</v>
      </c>
      <c r="H904" s="11">
        <f>VLOOKUP(B904,[1]!Product_Data[#Data],4,0)</f>
        <v>378</v>
      </c>
      <c r="I904" s="11">
        <f>VLOOKUP(B904,[1]!Product_Data[#Data],3,0)</f>
        <v>291</v>
      </c>
      <c r="J904" s="11">
        <f t="shared" si="87"/>
        <v>291</v>
      </c>
      <c r="K904" s="11">
        <f t="shared" si="88"/>
        <v>378</v>
      </c>
      <c r="L904" s="11">
        <f t="shared" si="89"/>
        <v>87</v>
      </c>
      <c r="M904" t="str">
        <f>VLOOKUP(C904,[1]!Location_Data[#Data],2,0)</f>
        <v>San Diego</v>
      </c>
      <c r="N904" t="str">
        <f>VLOOKUP(D904,[1]!Salespeople_Data[#Data],2,0)</f>
        <v>Joshua Taylor</v>
      </c>
      <c r="O904" t="str">
        <f>VLOOKUP(E904,[1]!Customer_Data[#Data],2,0)</f>
        <v>Peter Gilbert</v>
      </c>
      <c r="P904" s="15">
        <f t="shared" si="84"/>
        <v>3</v>
      </c>
      <c r="Q904">
        <f t="shared" si="85"/>
        <v>12</v>
      </c>
      <c r="R904">
        <f t="shared" si="86"/>
        <v>2020</v>
      </c>
    </row>
    <row r="905" spans="1:18" x14ac:dyDescent="0.25">
      <c r="A905" s="4" t="s">
        <v>1686</v>
      </c>
      <c r="B905" s="4" t="s">
        <v>440</v>
      </c>
      <c r="C905" s="4" t="s">
        <v>90</v>
      </c>
      <c r="D905" s="4" t="s">
        <v>264</v>
      </c>
      <c r="E905" s="4" t="s">
        <v>1687</v>
      </c>
      <c r="F905" s="5">
        <v>43897</v>
      </c>
      <c r="G905" s="4">
        <v>1</v>
      </c>
      <c r="H905" s="11">
        <f>VLOOKUP(B905,[1]!Product_Data[#Data],4,0)</f>
        <v>800</v>
      </c>
      <c r="I905" s="11">
        <f>VLOOKUP(B905,[1]!Product_Data[#Data],3,0)</f>
        <v>536</v>
      </c>
      <c r="J905" s="11">
        <f t="shared" si="87"/>
        <v>536</v>
      </c>
      <c r="K905" s="11">
        <f t="shared" si="88"/>
        <v>800</v>
      </c>
      <c r="L905" s="11">
        <f t="shared" si="89"/>
        <v>264</v>
      </c>
      <c r="M905" t="str">
        <f>VLOOKUP(C905,[1]!Location_Data[#Data],2,0)</f>
        <v>Irvine</v>
      </c>
      <c r="N905" t="str">
        <f>VLOOKUP(D905,[1]!Salespeople_Data[#Data],2,0)</f>
        <v>Ernest Wheeler</v>
      </c>
      <c r="O905" t="str">
        <f>VLOOKUP(E905,[1]!Customer_Data[#Data],2,0)</f>
        <v>Victor Chapman</v>
      </c>
      <c r="P905" s="15">
        <f t="shared" si="84"/>
        <v>7</v>
      </c>
      <c r="Q905">
        <f t="shared" si="85"/>
        <v>3</v>
      </c>
      <c r="R905">
        <f t="shared" si="86"/>
        <v>2020</v>
      </c>
    </row>
    <row r="906" spans="1:18" x14ac:dyDescent="0.25">
      <c r="A906" s="2" t="s">
        <v>1688</v>
      </c>
      <c r="B906" s="2" t="s">
        <v>395</v>
      </c>
      <c r="C906" s="2" t="s">
        <v>14</v>
      </c>
      <c r="D906" s="2" t="s">
        <v>257</v>
      </c>
      <c r="E906" s="2" t="s">
        <v>1689</v>
      </c>
      <c r="F906" s="3">
        <v>43880</v>
      </c>
      <c r="G906" s="2">
        <v>3</v>
      </c>
      <c r="H906" s="11">
        <f>VLOOKUP(B906,[1]!Product_Data[#Data],4,0)</f>
        <v>2257</v>
      </c>
      <c r="I906" s="11">
        <f>VLOOKUP(B906,[1]!Product_Data[#Data],3,0)</f>
        <v>1535</v>
      </c>
      <c r="J906" s="11">
        <f t="shared" si="87"/>
        <v>4605</v>
      </c>
      <c r="K906" s="11">
        <f t="shared" si="88"/>
        <v>6771</v>
      </c>
      <c r="L906" s="11">
        <f t="shared" si="89"/>
        <v>2166</v>
      </c>
      <c r="M906" t="str">
        <f>VLOOKUP(C906,[1]!Location_Data[#Data],2,0)</f>
        <v>Santa Clarita</v>
      </c>
      <c r="N906" t="str">
        <f>VLOOKUP(D906,[1]!Salespeople_Data[#Data],2,0)</f>
        <v>Jerry Perry</v>
      </c>
      <c r="O906" t="str">
        <f>VLOOKUP(E906,[1]!Customer_Data[#Data],2,0)</f>
        <v>Billy Gonzales</v>
      </c>
      <c r="P906" s="15">
        <f t="shared" si="84"/>
        <v>4</v>
      </c>
      <c r="Q906">
        <f t="shared" si="85"/>
        <v>2</v>
      </c>
      <c r="R906">
        <f t="shared" si="86"/>
        <v>2020</v>
      </c>
    </row>
    <row r="907" spans="1:18" x14ac:dyDescent="0.25">
      <c r="A907" s="4" t="s">
        <v>1690</v>
      </c>
      <c r="B907" s="4" t="s">
        <v>457</v>
      </c>
      <c r="C907" s="4" t="s">
        <v>66</v>
      </c>
      <c r="D907" s="4" t="s">
        <v>87</v>
      </c>
      <c r="E907" s="4" t="s">
        <v>1170</v>
      </c>
      <c r="F907" s="5">
        <v>44185</v>
      </c>
      <c r="G907" s="4">
        <v>1</v>
      </c>
      <c r="H907" s="11">
        <f>VLOOKUP(B907,[1]!Product_Data[#Data],4,0)</f>
        <v>947</v>
      </c>
      <c r="I907" s="11">
        <f>VLOOKUP(B907,[1]!Product_Data[#Data],3,0)</f>
        <v>786</v>
      </c>
      <c r="J907" s="11">
        <f t="shared" si="87"/>
        <v>786</v>
      </c>
      <c r="K907" s="11">
        <f t="shared" si="88"/>
        <v>947</v>
      </c>
      <c r="L907" s="11">
        <f t="shared" si="89"/>
        <v>161</v>
      </c>
      <c r="M907" t="str">
        <f>VLOOKUP(C907,[1]!Location_Data[#Data],2,0)</f>
        <v>Ontario</v>
      </c>
      <c r="N907" t="str">
        <f>VLOOKUP(D907,[1]!Salespeople_Data[#Data],2,0)</f>
        <v>Martin Perry</v>
      </c>
      <c r="O907" t="str">
        <f>VLOOKUP(E907,[1]!Customer_Data[#Data],2,0)</f>
        <v>George Adams</v>
      </c>
      <c r="P907" s="15">
        <f t="shared" si="84"/>
        <v>1</v>
      </c>
      <c r="Q907">
        <f t="shared" si="85"/>
        <v>12</v>
      </c>
      <c r="R907">
        <f t="shared" si="86"/>
        <v>2020</v>
      </c>
    </row>
    <row r="908" spans="1:18" x14ac:dyDescent="0.25">
      <c r="A908" s="2" t="s">
        <v>1691</v>
      </c>
      <c r="B908" s="2" t="s">
        <v>33</v>
      </c>
      <c r="C908" s="2" t="s">
        <v>349</v>
      </c>
      <c r="D908" s="2" t="s">
        <v>126</v>
      </c>
      <c r="E908" s="2" t="s">
        <v>755</v>
      </c>
      <c r="F908" s="3">
        <v>43968</v>
      </c>
      <c r="G908" s="2">
        <v>3</v>
      </c>
      <c r="H908" s="11">
        <f>VLOOKUP(B908,[1]!Product_Data[#Data],4,0)</f>
        <v>1582</v>
      </c>
      <c r="I908" s="11">
        <f>VLOOKUP(B908,[1]!Product_Data[#Data],3,0)</f>
        <v>1234</v>
      </c>
      <c r="J908" s="11">
        <f t="shared" si="87"/>
        <v>3702</v>
      </c>
      <c r="K908" s="11">
        <f t="shared" si="88"/>
        <v>4746</v>
      </c>
      <c r="L908" s="11">
        <f t="shared" si="89"/>
        <v>1044</v>
      </c>
      <c r="M908" t="str">
        <f>VLOOKUP(C908,[1]!Location_Data[#Data],2,0)</f>
        <v>Santa Clara</v>
      </c>
      <c r="N908" t="str">
        <f>VLOOKUP(D908,[1]!Salespeople_Data[#Data],2,0)</f>
        <v>Larry Castillo</v>
      </c>
      <c r="O908" t="str">
        <f>VLOOKUP(E908,[1]!Customer_Data[#Data],2,0)</f>
        <v>William Hawkins</v>
      </c>
      <c r="P908" s="15">
        <f t="shared" si="84"/>
        <v>1</v>
      </c>
      <c r="Q908">
        <f t="shared" si="85"/>
        <v>5</v>
      </c>
      <c r="R908">
        <f t="shared" si="86"/>
        <v>2020</v>
      </c>
    </row>
    <row r="909" spans="1:18" x14ac:dyDescent="0.25">
      <c r="A909" s="4" t="s">
        <v>1692</v>
      </c>
      <c r="B909" s="4" t="s">
        <v>238</v>
      </c>
      <c r="C909" s="4" t="s">
        <v>44</v>
      </c>
      <c r="D909" s="4" t="s">
        <v>111</v>
      </c>
      <c r="E909" s="4" t="s">
        <v>1444</v>
      </c>
      <c r="F909" s="5">
        <v>43878</v>
      </c>
      <c r="G909" s="4">
        <v>4</v>
      </c>
      <c r="H909" s="11">
        <f>VLOOKUP(B909,[1]!Product_Data[#Data],4,0)</f>
        <v>871</v>
      </c>
      <c r="I909" s="11">
        <f>VLOOKUP(B909,[1]!Product_Data[#Data],3,0)</f>
        <v>540</v>
      </c>
      <c r="J909" s="11">
        <f t="shared" si="87"/>
        <v>2160</v>
      </c>
      <c r="K909" s="11">
        <f t="shared" si="88"/>
        <v>3484</v>
      </c>
      <c r="L909" s="11">
        <f t="shared" si="89"/>
        <v>1324</v>
      </c>
      <c r="M909" t="str">
        <f>VLOOKUP(C909,[1]!Location_Data[#Data],2,0)</f>
        <v>Moreno Valley</v>
      </c>
      <c r="N909" t="str">
        <f>VLOOKUP(D909,[1]!Salespeople_Data[#Data],2,0)</f>
        <v>Ryan Welch</v>
      </c>
      <c r="O909" t="str">
        <f>VLOOKUP(E909,[1]!Customer_Data[#Data],2,0)</f>
        <v>Steve Bennett</v>
      </c>
      <c r="P909" s="15">
        <f t="shared" si="84"/>
        <v>2</v>
      </c>
      <c r="Q909">
        <f t="shared" si="85"/>
        <v>2</v>
      </c>
      <c r="R909">
        <f t="shared" si="86"/>
        <v>2020</v>
      </c>
    </row>
    <row r="910" spans="1:18" x14ac:dyDescent="0.25">
      <c r="A910" s="2" t="s">
        <v>1693</v>
      </c>
      <c r="B910" s="2" t="s">
        <v>652</v>
      </c>
      <c r="C910" s="2" t="s">
        <v>29</v>
      </c>
      <c r="D910" s="2" t="s">
        <v>20</v>
      </c>
      <c r="E910" s="2" t="s">
        <v>814</v>
      </c>
      <c r="F910" s="3">
        <v>43891</v>
      </c>
      <c r="G910" s="2">
        <v>1</v>
      </c>
      <c r="H910" s="11">
        <f>VLOOKUP(B910,[1]!Product_Data[#Data],4,0)</f>
        <v>217</v>
      </c>
      <c r="I910" s="11">
        <f>VLOOKUP(B910,[1]!Product_Data[#Data],3,0)</f>
        <v>171</v>
      </c>
      <c r="J910" s="11">
        <f t="shared" si="87"/>
        <v>171</v>
      </c>
      <c r="K910" s="11">
        <f t="shared" si="88"/>
        <v>217</v>
      </c>
      <c r="L910" s="11">
        <f t="shared" si="89"/>
        <v>46</v>
      </c>
      <c r="M910" t="str">
        <f>VLOOKUP(C910,[1]!Location_Data[#Data],2,0)</f>
        <v>Santa Ana</v>
      </c>
      <c r="N910" t="str">
        <f>VLOOKUP(D910,[1]!Salespeople_Data[#Data],2,0)</f>
        <v>Joshua Cook</v>
      </c>
      <c r="O910" t="str">
        <f>VLOOKUP(E910,[1]!Customer_Data[#Data],2,0)</f>
        <v>Juan Rivera</v>
      </c>
      <c r="P910" s="15">
        <f t="shared" si="84"/>
        <v>1</v>
      </c>
      <c r="Q910">
        <f t="shared" si="85"/>
        <v>3</v>
      </c>
      <c r="R910">
        <f t="shared" si="86"/>
        <v>2020</v>
      </c>
    </row>
    <row r="911" spans="1:18" x14ac:dyDescent="0.25">
      <c r="A911" s="4" t="s">
        <v>1694</v>
      </c>
      <c r="B911" s="4" t="s">
        <v>189</v>
      </c>
      <c r="C911" s="4" t="s">
        <v>105</v>
      </c>
      <c r="D911" s="4" t="s">
        <v>264</v>
      </c>
      <c r="E911" s="4" t="s">
        <v>974</v>
      </c>
      <c r="F911" s="5">
        <v>43877</v>
      </c>
      <c r="G911" s="4">
        <v>1</v>
      </c>
      <c r="H911" s="11">
        <f>VLOOKUP(B911,[1]!Product_Data[#Data],4,0)</f>
        <v>1783</v>
      </c>
      <c r="I911" s="11">
        <f>VLOOKUP(B911,[1]!Product_Data[#Data],3,0)</f>
        <v>1516</v>
      </c>
      <c r="J911" s="11">
        <f t="shared" si="87"/>
        <v>1516</v>
      </c>
      <c r="K911" s="11">
        <f t="shared" si="88"/>
        <v>1783</v>
      </c>
      <c r="L911" s="11">
        <f t="shared" si="89"/>
        <v>267</v>
      </c>
      <c r="M911" t="str">
        <f>VLOOKUP(C911,[1]!Location_Data[#Data],2,0)</f>
        <v>Daly City</v>
      </c>
      <c r="N911" t="str">
        <f>VLOOKUP(D911,[1]!Salespeople_Data[#Data],2,0)</f>
        <v>Ernest Wheeler</v>
      </c>
      <c r="O911" t="str">
        <f>VLOOKUP(E911,[1]!Customer_Data[#Data],2,0)</f>
        <v>Patrick Morales</v>
      </c>
      <c r="P911" s="15">
        <f t="shared" si="84"/>
        <v>1</v>
      </c>
      <c r="Q911">
        <f t="shared" si="85"/>
        <v>2</v>
      </c>
      <c r="R911">
        <f t="shared" si="86"/>
        <v>2020</v>
      </c>
    </row>
    <row r="912" spans="1:18" x14ac:dyDescent="0.25">
      <c r="A912" s="2" t="s">
        <v>1695</v>
      </c>
      <c r="B912" s="2" t="s">
        <v>600</v>
      </c>
      <c r="C912" s="2" t="s">
        <v>349</v>
      </c>
      <c r="D912" s="2" t="s">
        <v>96</v>
      </c>
      <c r="E912" s="2" t="s">
        <v>1696</v>
      </c>
      <c r="F912" s="3">
        <v>43848</v>
      </c>
      <c r="G912" s="2">
        <v>2</v>
      </c>
      <c r="H912" s="11">
        <f>VLOOKUP(B912,[1]!Product_Data[#Data],4,0)</f>
        <v>368</v>
      </c>
      <c r="I912" s="11">
        <f>VLOOKUP(B912,[1]!Product_Data[#Data],3,0)</f>
        <v>269</v>
      </c>
      <c r="J912" s="11">
        <f t="shared" si="87"/>
        <v>538</v>
      </c>
      <c r="K912" s="11">
        <f t="shared" si="88"/>
        <v>736</v>
      </c>
      <c r="L912" s="11">
        <f t="shared" si="89"/>
        <v>198</v>
      </c>
      <c r="M912" t="str">
        <f>VLOOKUP(C912,[1]!Location_Data[#Data],2,0)</f>
        <v>Santa Clara</v>
      </c>
      <c r="N912" t="str">
        <f>VLOOKUP(D912,[1]!Salespeople_Data[#Data],2,0)</f>
        <v>Brian Thomas</v>
      </c>
      <c r="O912" t="str">
        <f>VLOOKUP(E912,[1]!Customer_Data[#Data],2,0)</f>
        <v>Ernest Ortiz</v>
      </c>
      <c r="P912" s="15">
        <f t="shared" si="84"/>
        <v>7</v>
      </c>
      <c r="Q912">
        <f t="shared" si="85"/>
        <v>1</v>
      </c>
      <c r="R912">
        <f t="shared" si="86"/>
        <v>2020</v>
      </c>
    </row>
    <row r="913" spans="1:18" x14ac:dyDescent="0.25">
      <c r="A913" s="4" t="s">
        <v>1697</v>
      </c>
      <c r="B913" s="4" t="s">
        <v>383</v>
      </c>
      <c r="C913" s="4" t="s">
        <v>48</v>
      </c>
      <c r="D913" s="4" t="s">
        <v>136</v>
      </c>
      <c r="E913" s="4" t="s">
        <v>801</v>
      </c>
      <c r="F913" s="5">
        <v>44176</v>
      </c>
      <c r="G913" s="4">
        <v>3</v>
      </c>
      <c r="H913" s="11">
        <f>VLOOKUP(B913,[1]!Product_Data[#Data],4,0)</f>
        <v>1494</v>
      </c>
      <c r="I913" s="11">
        <f>VLOOKUP(B913,[1]!Product_Data[#Data],3,0)</f>
        <v>971</v>
      </c>
      <c r="J913" s="11">
        <f t="shared" si="87"/>
        <v>2913</v>
      </c>
      <c r="K913" s="11">
        <f t="shared" si="88"/>
        <v>4482</v>
      </c>
      <c r="L913" s="11">
        <f t="shared" si="89"/>
        <v>1569</v>
      </c>
      <c r="M913" t="str">
        <f>VLOOKUP(C913,[1]!Location_Data[#Data],2,0)</f>
        <v>Rialto</v>
      </c>
      <c r="N913" t="str">
        <f>VLOOKUP(D913,[1]!Salespeople_Data[#Data],2,0)</f>
        <v>Clarence Fox</v>
      </c>
      <c r="O913" t="str">
        <f>VLOOKUP(E913,[1]!Customer_Data[#Data],2,0)</f>
        <v>Kenneth Hill</v>
      </c>
      <c r="P913" s="15">
        <f t="shared" si="84"/>
        <v>6</v>
      </c>
      <c r="Q913">
        <f t="shared" si="85"/>
        <v>12</v>
      </c>
      <c r="R913">
        <f t="shared" si="86"/>
        <v>2020</v>
      </c>
    </row>
    <row r="914" spans="1:18" x14ac:dyDescent="0.25">
      <c r="A914" s="2" t="s">
        <v>1698</v>
      </c>
      <c r="B914" s="2" t="s">
        <v>408</v>
      </c>
      <c r="C914" s="2" t="s">
        <v>44</v>
      </c>
      <c r="D914" s="2" t="s">
        <v>170</v>
      </c>
      <c r="E914" s="2" t="s">
        <v>1339</v>
      </c>
      <c r="F914" s="3">
        <v>43899</v>
      </c>
      <c r="G914" s="2">
        <v>1</v>
      </c>
      <c r="H914" s="11">
        <f>VLOOKUP(B914,[1]!Product_Data[#Data],4,0)</f>
        <v>1405</v>
      </c>
      <c r="I914" s="11">
        <f>VLOOKUP(B914,[1]!Product_Data[#Data],3,0)</f>
        <v>1054</v>
      </c>
      <c r="J914" s="11">
        <f t="shared" si="87"/>
        <v>1054</v>
      </c>
      <c r="K914" s="11">
        <f t="shared" si="88"/>
        <v>1405</v>
      </c>
      <c r="L914" s="11">
        <f t="shared" si="89"/>
        <v>351</v>
      </c>
      <c r="M914" t="str">
        <f>VLOOKUP(C914,[1]!Location_Data[#Data],2,0)</f>
        <v>Moreno Valley</v>
      </c>
      <c r="N914" t="str">
        <f>VLOOKUP(D914,[1]!Salespeople_Data[#Data],2,0)</f>
        <v>Sean Miller</v>
      </c>
      <c r="O914" t="str">
        <f>VLOOKUP(E914,[1]!Customer_Data[#Data],2,0)</f>
        <v>Jesse Evans</v>
      </c>
      <c r="P914" s="15">
        <f t="shared" si="84"/>
        <v>2</v>
      </c>
      <c r="Q914">
        <f t="shared" si="85"/>
        <v>3</v>
      </c>
      <c r="R914">
        <f t="shared" si="86"/>
        <v>2020</v>
      </c>
    </row>
    <row r="915" spans="1:18" x14ac:dyDescent="0.25">
      <c r="A915" s="4" t="s">
        <v>1699</v>
      </c>
      <c r="B915" s="4" t="s">
        <v>311</v>
      </c>
      <c r="C915" s="4" t="s">
        <v>643</v>
      </c>
      <c r="D915" s="4" t="s">
        <v>63</v>
      </c>
      <c r="E915" s="4" t="s">
        <v>974</v>
      </c>
      <c r="F915" s="5">
        <v>44090</v>
      </c>
      <c r="G915" s="4">
        <v>2</v>
      </c>
      <c r="H915" s="11">
        <f>VLOOKUP(B915,[1]!Product_Data[#Data],4,0)</f>
        <v>1743</v>
      </c>
      <c r="I915" s="11">
        <f>VLOOKUP(B915,[1]!Product_Data[#Data],3,0)</f>
        <v>872</v>
      </c>
      <c r="J915" s="11">
        <f t="shared" si="87"/>
        <v>1744</v>
      </c>
      <c r="K915" s="11">
        <f t="shared" si="88"/>
        <v>3486</v>
      </c>
      <c r="L915" s="11">
        <f t="shared" si="89"/>
        <v>1742</v>
      </c>
      <c r="M915" t="str">
        <f>VLOOKUP(C915,[1]!Location_Data[#Data],2,0)</f>
        <v>Hayward</v>
      </c>
      <c r="N915" t="str">
        <f>VLOOKUP(D915,[1]!Salespeople_Data[#Data],2,0)</f>
        <v>Jeremy Mendoza</v>
      </c>
      <c r="O915" t="str">
        <f>VLOOKUP(E915,[1]!Customer_Data[#Data],2,0)</f>
        <v>Patrick Morales</v>
      </c>
      <c r="P915" s="15">
        <f t="shared" si="84"/>
        <v>4</v>
      </c>
      <c r="Q915">
        <f t="shared" si="85"/>
        <v>9</v>
      </c>
      <c r="R915">
        <f t="shared" si="86"/>
        <v>2020</v>
      </c>
    </row>
    <row r="916" spans="1:18" x14ac:dyDescent="0.25">
      <c r="A916" s="2" t="s">
        <v>1700</v>
      </c>
      <c r="B916" s="2" t="s">
        <v>858</v>
      </c>
      <c r="C916" s="2" t="s">
        <v>229</v>
      </c>
      <c r="D916" s="2" t="s">
        <v>136</v>
      </c>
      <c r="E916" s="2" t="s">
        <v>531</v>
      </c>
      <c r="F916" s="3">
        <v>43845</v>
      </c>
      <c r="G916" s="2">
        <v>4</v>
      </c>
      <c r="H916" s="11">
        <f>VLOOKUP(B916,[1]!Product_Data[#Data],4,0)</f>
        <v>2294</v>
      </c>
      <c r="I916" s="11">
        <f>VLOOKUP(B916,[1]!Product_Data[#Data],3,0)</f>
        <v>1399</v>
      </c>
      <c r="J916" s="11">
        <f t="shared" si="87"/>
        <v>5596</v>
      </c>
      <c r="K916" s="11">
        <f t="shared" si="88"/>
        <v>9176</v>
      </c>
      <c r="L916" s="11">
        <f t="shared" si="89"/>
        <v>3580</v>
      </c>
      <c r="M916" t="str">
        <f>VLOOKUP(C916,[1]!Location_Data[#Data],2,0)</f>
        <v>San Jose</v>
      </c>
      <c r="N916" t="str">
        <f>VLOOKUP(D916,[1]!Salespeople_Data[#Data],2,0)</f>
        <v>Clarence Fox</v>
      </c>
      <c r="O916" t="str">
        <f>VLOOKUP(E916,[1]!Customer_Data[#Data],2,0)</f>
        <v>Randy Hayes</v>
      </c>
      <c r="P916" s="15">
        <f t="shared" si="84"/>
        <v>4</v>
      </c>
      <c r="Q916">
        <f t="shared" si="85"/>
        <v>1</v>
      </c>
      <c r="R916">
        <f t="shared" si="86"/>
        <v>2020</v>
      </c>
    </row>
    <row r="917" spans="1:18" x14ac:dyDescent="0.25">
      <c r="A917" s="4" t="s">
        <v>1701</v>
      </c>
      <c r="B917" s="4" t="s">
        <v>47</v>
      </c>
      <c r="C917" s="4" t="s">
        <v>48</v>
      </c>
      <c r="D917" s="4" t="s">
        <v>35</v>
      </c>
      <c r="E917" s="4" t="s">
        <v>1702</v>
      </c>
      <c r="F917" s="5">
        <v>44090</v>
      </c>
      <c r="G917" s="4">
        <v>2</v>
      </c>
      <c r="H917" s="11">
        <f>VLOOKUP(B917,[1]!Product_Data[#Data],4,0)</f>
        <v>1812</v>
      </c>
      <c r="I917" s="11">
        <f>VLOOKUP(B917,[1]!Product_Data[#Data],3,0)</f>
        <v>1305</v>
      </c>
      <c r="J917" s="11">
        <f t="shared" si="87"/>
        <v>2610</v>
      </c>
      <c r="K917" s="11">
        <f t="shared" si="88"/>
        <v>3624</v>
      </c>
      <c r="L917" s="11">
        <f t="shared" si="89"/>
        <v>1014</v>
      </c>
      <c r="M917" t="str">
        <f>VLOOKUP(C917,[1]!Location_Data[#Data],2,0)</f>
        <v>Rialto</v>
      </c>
      <c r="N917" t="str">
        <f>VLOOKUP(D917,[1]!Salespeople_Data[#Data],2,0)</f>
        <v>Charles Harper</v>
      </c>
      <c r="O917" t="str">
        <f>VLOOKUP(E917,[1]!Customer_Data[#Data],2,0)</f>
        <v>Bruce Chapman</v>
      </c>
      <c r="P917" s="15">
        <f t="shared" si="84"/>
        <v>4</v>
      </c>
      <c r="Q917">
        <f t="shared" si="85"/>
        <v>9</v>
      </c>
      <c r="R917">
        <f t="shared" si="86"/>
        <v>2020</v>
      </c>
    </row>
    <row r="918" spans="1:18" x14ac:dyDescent="0.25">
      <c r="A918" s="2" t="s">
        <v>1703</v>
      </c>
      <c r="B918" s="2" t="s">
        <v>185</v>
      </c>
      <c r="C918" s="2" t="s">
        <v>436</v>
      </c>
      <c r="D918" s="2" t="s">
        <v>116</v>
      </c>
      <c r="E918" s="2" t="s">
        <v>1542</v>
      </c>
      <c r="F918" s="3">
        <v>44124</v>
      </c>
      <c r="G918" s="2">
        <v>3</v>
      </c>
      <c r="H918" s="11">
        <f>VLOOKUP(B918,[1]!Product_Data[#Data],4,0)</f>
        <v>667</v>
      </c>
      <c r="I918" s="11">
        <f>VLOOKUP(B918,[1]!Product_Data[#Data],3,0)</f>
        <v>387</v>
      </c>
      <c r="J918" s="11">
        <f t="shared" si="87"/>
        <v>1161</v>
      </c>
      <c r="K918" s="11">
        <f t="shared" si="88"/>
        <v>2001</v>
      </c>
      <c r="L918" s="11">
        <f t="shared" si="89"/>
        <v>840</v>
      </c>
      <c r="M918" t="str">
        <f>VLOOKUP(C918,[1]!Location_Data[#Data],2,0)</f>
        <v>Jurupa Valley</v>
      </c>
      <c r="N918" t="str">
        <f>VLOOKUP(D918,[1]!Salespeople_Data[#Data],2,0)</f>
        <v>Roger Ramos</v>
      </c>
      <c r="O918" t="str">
        <f>VLOOKUP(E918,[1]!Customer_Data[#Data],2,0)</f>
        <v>Dennis Myers</v>
      </c>
      <c r="P918" s="15">
        <f t="shared" si="84"/>
        <v>3</v>
      </c>
      <c r="Q918">
        <f t="shared" si="85"/>
        <v>10</v>
      </c>
      <c r="R918">
        <f t="shared" si="86"/>
        <v>2020</v>
      </c>
    </row>
    <row r="919" spans="1:18" x14ac:dyDescent="0.25">
      <c r="A919" s="4" t="s">
        <v>1704</v>
      </c>
      <c r="B919" s="4" t="s">
        <v>144</v>
      </c>
      <c r="C919" s="4" t="s">
        <v>224</v>
      </c>
      <c r="D919" s="4" t="s">
        <v>75</v>
      </c>
      <c r="E919" s="4" t="s">
        <v>979</v>
      </c>
      <c r="F919" s="5">
        <v>43927</v>
      </c>
      <c r="G919" s="4">
        <v>2</v>
      </c>
      <c r="H919" s="11">
        <f>VLOOKUP(B919,[1]!Product_Data[#Data],4,0)</f>
        <v>2410</v>
      </c>
      <c r="I919" s="11">
        <f>VLOOKUP(B919,[1]!Product_Data[#Data],3,0)</f>
        <v>1518</v>
      </c>
      <c r="J919" s="11">
        <f t="shared" si="87"/>
        <v>3036</v>
      </c>
      <c r="K919" s="11">
        <f t="shared" si="88"/>
        <v>4820</v>
      </c>
      <c r="L919" s="11">
        <f t="shared" si="89"/>
        <v>1784</v>
      </c>
      <c r="M919" t="str">
        <f>VLOOKUP(C919,[1]!Location_Data[#Data],2,0)</f>
        <v>Huntington Beach</v>
      </c>
      <c r="N919" t="str">
        <f>VLOOKUP(D919,[1]!Salespeople_Data[#Data],2,0)</f>
        <v>Roger Robertson</v>
      </c>
      <c r="O919" t="str">
        <f>VLOOKUP(E919,[1]!Customer_Data[#Data],2,0)</f>
        <v>Joshua Jones</v>
      </c>
      <c r="P919" s="15">
        <f t="shared" si="84"/>
        <v>2</v>
      </c>
      <c r="Q919">
        <f t="shared" si="85"/>
        <v>4</v>
      </c>
      <c r="R919">
        <f t="shared" si="86"/>
        <v>2020</v>
      </c>
    </row>
    <row r="920" spans="1:18" x14ac:dyDescent="0.25">
      <c r="A920" s="2" t="s">
        <v>1705</v>
      </c>
      <c r="B920" s="2" t="s">
        <v>325</v>
      </c>
      <c r="C920" s="2" t="s">
        <v>120</v>
      </c>
      <c r="D920" s="2" t="s">
        <v>53</v>
      </c>
      <c r="E920" s="2" t="s">
        <v>1150</v>
      </c>
      <c r="F920" s="3">
        <v>43904</v>
      </c>
      <c r="G920" s="2">
        <v>2</v>
      </c>
      <c r="H920" s="11">
        <f>VLOOKUP(B920,[1]!Product_Data[#Data],4,0)</f>
        <v>1526</v>
      </c>
      <c r="I920" s="11">
        <f>VLOOKUP(B920,[1]!Product_Data[#Data],3,0)</f>
        <v>1251</v>
      </c>
      <c r="J920" s="11">
        <f t="shared" si="87"/>
        <v>2502</v>
      </c>
      <c r="K920" s="11">
        <f t="shared" si="88"/>
        <v>3052</v>
      </c>
      <c r="L920" s="11">
        <f t="shared" si="89"/>
        <v>550</v>
      </c>
      <c r="M920" t="str">
        <f>VLOOKUP(C920,[1]!Location_Data[#Data],2,0)</f>
        <v>Elk Grove</v>
      </c>
      <c r="N920" t="str">
        <f>VLOOKUP(D920,[1]!Salespeople_Data[#Data],2,0)</f>
        <v>Scott Mason</v>
      </c>
      <c r="O920" t="str">
        <f>VLOOKUP(E920,[1]!Customer_Data[#Data],2,0)</f>
        <v>Peter Gilbert</v>
      </c>
      <c r="P920" s="15">
        <f t="shared" si="84"/>
        <v>7</v>
      </c>
      <c r="Q920">
        <f t="shared" si="85"/>
        <v>3</v>
      </c>
      <c r="R920">
        <f t="shared" si="86"/>
        <v>2020</v>
      </c>
    </row>
    <row r="921" spans="1:18" x14ac:dyDescent="0.25">
      <c r="A921" s="4" t="s">
        <v>1706</v>
      </c>
      <c r="B921" s="4" t="s">
        <v>38</v>
      </c>
      <c r="C921" s="4" t="s">
        <v>156</v>
      </c>
      <c r="D921" s="4" t="s">
        <v>15</v>
      </c>
      <c r="E921" s="4" t="s">
        <v>1279</v>
      </c>
      <c r="F921" s="5">
        <v>43916</v>
      </c>
      <c r="G921" s="4">
        <v>3</v>
      </c>
      <c r="H921" s="11">
        <f>VLOOKUP(B921,[1]!Product_Data[#Data],4,0)</f>
        <v>2283</v>
      </c>
      <c r="I921" s="11">
        <f>VLOOKUP(B921,[1]!Product_Data[#Data],3,0)</f>
        <v>1484</v>
      </c>
      <c r="J921" s="11">
        <f t="shared" si="87"/>
        <v>4452</v>
      </c>
      <c r="K921" s="11">
        <f t="shared" si="88"/>
        <v>6849</v>
      </c>
      <c r="L921" s="11">
        <f t="shared" si="89"/>
        <v>2397</v>
      </c>
      <c r="M921" t="str">
        <f>VLOOKUP(C921,[1]!Location_Data[#Data],2,0)</f>
        <v>Sacramento</v>
      </c>
      <c r="N921" t="str">
        <f>VLOOKUP(D921,[1]!Salespeople_Data[#Data],2,0)</f>
        <v>Ryan Butler</v>
      </c>
      <c r="O921" t="str">
        <f>VLOOKUP(E921,[1]!Customer_Data[#Data],2,0)</f>
        <v>William Montgomery</v>
      </c>
      <c r="P921" s="15">
        <f t="shared" si="84"/>
        <v>5</v>
      </c>
      <c r="Q921">
        <f t="shared" si="85"/>
        <v>3</v>
      </c>
      <c r="R921">
        <f t="shared" si="86"/>
        <v>2020</v>
      </c>
    </row>
    <row r="922" spans="1:18" x14ac:dyDescent="0.25">
      <c r="A922" s="2" t="s">
        <v>1707</v>
      </c>
      <c r="B922" s="2" t="s">
        <v>652</v>
      </c>
      <c r="C922" s="2" t="s">
        <v>174</v>
      </c>
      <c r="D922" s="2" t="s">
        <v>63</v>
      </c>
      <c r="E922" s="2" t="s">
        <v>1708</v>
      </c>
      <c r="F922" s="3">
        <v>44049</v>
      </c>
      <c r="G922" s="2">
        <v>1</v>
      </c>
      <c r="H922" s="11">
        <f>VLOOKUP(B922,[1]!Product_Data[#Data],4,0)</f>
        <v>217</v>
      </c>
      <c r="I922" s="11">
        <f>VLOOKUP(B922,[1]!Product_Data[#Data],3,0)</f>
        <v>171</v>
      </c>
      <c r="J922" s="11">
        <f t="shared" si="87"/>
        <v>171</v>
      </c>
      <c r="K922" s="11">
        <f t="shared" si="88"/>
        <v>217</v>
      </c>
      <c r="L922" s="11">
        <f t="shared" si="89"/>
        <v>46</v>
      </c>
      <c r="M922" t="str">
        <f>VLOOKUP(C922,[1]!Location_Data[#Data],2,0)</f>
        <v>Norwalk</v>
      </c>
      <c r="N922" t="str">
        <f>VLOOKUP(D922,[1]!Salespeople_Data[#Data],2,0)</f>
        <v>Jeremy Mendoza</v>
      </c>
      <c r="O922" t="str">
        <f>VLOOKUP(E922,[1]!Customer_Data[#Data],2,0)</f>
        <v>Jason Diaz</v>
      </c>
      <c r="P922" s="15">
        <f t="shared" si="84"/>
        <v>5</v>
      </c>
      <c r="Q922">
        <f t="shared" si="85"/>
        <v>8</v>
      </c>
      <c r="R922">
        <f t="shared" si="86"/>
        <v>2020</v>
      </c>
    </row>
    <row r="923" spans="1:18" x14ac:dyDescent="0.25">
      <c r="A923" s="4" t="s">
        <v>1709</v>
      </c>
      <c r="B923" s="4" t="s">
        <v>18</v>
      </c>
      <c r="C923" s="4" t="s">
        <v>70</v>
      </c>
      <c r="D923" s="4" t="s">
        <v>63</v>
      </c>
      <c r="E923" s="4" t="s">
        <v>1710</v>
      </c>
      <c r="F923" s="5">
        <v>44095</v>
      </c>
      <c r="G923" s="4">
        <v>1</v>
      </c>
      <c r="H923" s="11">
        <f>VLOOKUP(B923,[1]!Product_Data[#Data],4,0)</f>
        <v>880</v>
      </c>
      <c r="I923" s="11">
        <f>VLOOKUP(B923,[1]!Product_Data[#Data],3,0)</f>
        <v>634</v>
      </c>
      <c r="J923" s="11">
        <f t="shared" si="87"/>
        <v>634</v>
      </c>
      <c r="K923" s="11">
        <f t="shared" si="88"/>
        <v>880</v>
      </c>
      <c r="L923" s="11">
        <f t="shared" si="89"/>
        <v>246</v>
      </c>
      <c r="M923" t="str">
        <f>VLOOKUP(C923,[1]!Location_Data[#Data],2,0)</f>
        <v>Clovis</v>
      </c>
      <c r="N923" t="str">
        <f>VLOOKUP(D923,[1]!Salespeople_Data[#Data],2,0)</f>
        <v>Jeremy Mendoza</v>
      </c>
      <c r="O923" t="str">
        <f>VLOOKUP(E923,[1]!Customer_Data[#Data],2,0)</f>
        <v>Kevin Wheeler</v>
      </c>
      <c r="P923" s="15">
        <f t="shared" si="84"/>
        <v>2</v>
      </c>
      <c r="Q923">
        <f t="shared" si="85"/>
        <v>9</v>
      </c>
      <c r="R923">
        <f t="shared" si="86"/>
        <v>2020</v>
      </c>
    </row>
    <row r="924" spans="1:18" x14ac:dyDescent="0.25">
      <c r="A924" s="2" t="s">
        <v>1711</v>
      </c>
      <c r="B924" s="2" t="s">
        <v>352</v>
      </c>
      <c r="C924" s="2" t="s">
        <v>186</v>
      </c>
      <c r="D924" s="2" t="s">
        <v>136</v>
      </c>
      <c r="E924" s="2" t="s">
        <v>1116</v>
      </c>
      <c r="F924" s="3">
        <v>43915</v>
      </c>
      <c r="G924" s="2">
        <v>3</v>
      </c>
      <c r="H924" s="11">
        <f>VLOOKUP(B924,[1]!Product_Data[#Data],4,0)</f>
        <v>203</v>
      </c>
      <c r="I924" s="11">
        <f>VLOOKUP(B924,[1]!Product_Data[#Data],3,0)</f>
        <v>154</v>
      </c>
      <c r="J924" s="11">
        <f t="shared" si="87"/>
        <v>462</v>
      </c>
      <c r="K924" s="11">
        <f t="shared" si="88"/>
        <v>609</v>
      </c>
      <c r="L924" s="11">
        <f t="shared" si="89"/>
        <v>147</v>
      </c>
      <c r="M924" t="str">
        <f>VLOOKUP(C924,[1]!Location_Data[#Data],2,0)</f>
        <v>Riverside</v>
      </c>
      <c r="N924" t="str">
        <f>VLOOKUP(D924,[1]!Salespeople_Data[#Data],2,0)</f>
        <v>Clarence Fox</v>
      </c>
      <c r="O924" t="str">
        <f>VLOOKUP(E924,[1]!Customer_Data[#Data],2,0)</f>
        <v>Christopher Kim</v>
      </c>
      <c r="P924" s="15">
        <f t="shared" si="84"/>
        <v>4</v>
      </c>
      <c r="Q924">
        <f t="shared" si="85"/>
        <v>3</v>
      </c>
      <c r="R924">
        <f t="shared" si="86"/>
        <v>2020</v>
      </c>
    </row>
    <row r="925" spans="1:18" x14ac:dyDescent="0.25">
      <c r="A925" s="4" t="s">
        <v>1712</v>
      </c>
      <c r="B925" s="4" t="s">
        <v>408</v>
      </c>
      <c r="C925" s="4" t="s">
        <v>39</v>
      </c>
      <c r="D925" s="4" t="s">
        <v>35</v>
      </c>
      <c r="E925" s="4" t="s">
        <v>50</v>
      </c>
      <c r="F925" s="5">
        <v>44100</v>
      </c>
      <c r="G925" s="4">
        <v>1</v>
      </c>
      <c r="H925" s="11">
        <f>VLOOKUP(B925,[1]!Product_Data[#Data],4,0)</f>
        <v>1405</v>
      </c>
      <c r="I925" s="11">
        <f>VLOOKUP(B925,[1]!Product_Data[#Data],3,0)</f>
        <v>1054</v>
      </c>
      <c r="J925" s="11">
        <f t="shared" si="87"/>
        <v>1054</v>
      </c>
      <c r="K925" s="11">
        <f t="shared" si="88"/>
        <v>1405</v>
      </c>
      <c r="L925" s="11">
        <f t="shared" si="89"/>
        <v>351</v>
      </c>
      <c r="M925" t="str">
        <f>VLOOKUP(C925,[1]!Location_Data[#Data],2,0)</f>
        <v>Oceanside</v>
      </c>
      <c r="N925" t="str">
        <f>VLOOKUP(D925,[1]!Salespeople_Data[#Data],2,0)</f>
        <v>Charles Harper</v>
      </c>
      <c r="O925" t="str">
        <f>VLOOKUP(E925,[1]!Customer_Data[#Data],2,0)</f>
        <v>David Perkins</v>
      </c>
      <c r="P925" s="15">
        <f t="shared" si="84"/>
        <v>7</v>
      </c>
      <c r="Q925">
        <f t="shared" si="85"/>
        <v>9</v>
      </c>
      <c r="R925">
        <f t="shared" si="86"/>
        <v>2020</v>
      </c>
    </row>
    <row r="926" spans="1:18" x14ac:dyDescent="0.25">
      <c r="A926" s="2" t="s">
        <v>1713</v>
      </c>
      <c r="B926" s="2" t="s">
        <v>252</v>
      </c>
      <c r="C926" s="2" t="s">
        <v>14</v>
      </c>
      <c r="D926" s="2" t="s">
        <v>10</v>
      </c>
      <c r="E926" s="2" t="s">
        <v>936</v>
      </c>
      <c r="F926" s="3">
        <v>43890</v>
      </c>
      <c r="G926" s="2">
        <v>3</v>
      </c>
      <c r="H926" s="11">
        <f>VLOOKUP(B926,[1]!Product_Data[#Data],4,0)</f>
        <v>1899</v>
      </c>
      <c r="I926" s="11">
        <f>VLOOKUP(B926,[1]!Product_Data[#Data],3,0)</f>
        <v>1044</v>
      </c>
      <c r="J926" s="11">
        <f t="shared" si="87"/>
        <v>3132</v>
      </c>
      <c r="K926" s="11">
        <f t="shared" si="88"/>
        <v>5697</v>
      </c>
      <c r="L926" s="11">
        <f t="shared" si="89"/>
        <v>2565</v>
      </c>
      <c r="M926" t="str">
        <f>VLOOKUP(C926,[1]!Location_Data[#Data],2,0)</f>
        <v>Santa Clarita</v>
      </c>
      <c r="N926" t="str">
        <f>VLOOKUP(D926,[1]!Salespeople_Data[#Data],2,0)</f>
        <v>Justin Lynch</v>
      </c>
      <c r="O926" t="str">
        <f>VLOOKUP(E926,[1]!Customer_Data[#Data],2,0)</f>
        <v>Ronald Watkins</v>
      </c>
      <c r="P926" s="15">
        <f t="shared" si="84"/>
        <v>7</v>
      </c>
      <c r="Q926">
        <f t="shared" si="85"/>
        <v>2</v>
      </c>
      <c r="R926">
        <f t="shared" si="86"/>
        <v>2020</v>
      </c>
    </row>
    <row r="927" spans="1:18" x14ac:dyDescent="0.25">
      <c r="A927" s="4" t="s">
        <v>1714</v>
      </c>
      <c r="B927" s="4" t="s">
        <v>252</v>
      </c>
      <c r="C927" s="4" t="s">
        <v>490</v>
      </c>
      <c r="D927" s="4" t="s">
        <v>87</v>
      </c>
      <c r="E927" s="4" t="s">
        <v>1715</v>
      </c>
      <c r="F927" s="5">
        <v>43952</v>
      </c>
      <c r="G927" s="4">
        <v>1</v>
      </c>
      <c r="H927" s="11">
        <f>VLOOKUP(B927,[1]!Product_Data[#Data],4,0)</f>
        <v>1899</v>
      </c>
      <c r="I927" s="11">
        <f>VLOOKUP(B927,[1]!Product_Data[#Data],3,0)</f>
        <v>1044</v>
      </c>
      <c r="J927" s="11">
        <f t="shared" si="87"/>
        <v>1044</v>
      </c>
      <c r="K927" s="11">
        <f t="shared" si="88"/>
        <v>1899</v>
      </c>
      <c r="L927" s="11">
        <f t="shared" si="89"/>
        <v>855</v>
      </c>
      <c r="M927" t="str">
        <f>VLOOKUP(C927,[1]!Location_Data[#Data],2,0)</f>
        <v>Temecula</v>
      </c>
      <c r="N927" t="str">
        <f>VLOOKUP(D927,[1]!Salespeople_Data[#Data],2,0)</f>
        <v>Martin Perry</v>
      </c>
      <c r="O927" t="str">
        <f>VLOOKUP(E927,[1]!Customer_Data[#Data],2,0)</f>
        <v>Frank Gibson</v>
      </c>
      <c r="P927" s="15">
        <f t="shared" si="84"/>
        <v>6</v>
      </c>
      <c r="Q927">
        <f t="shared" si="85"/>
        <v>5</v>
      </c>
      <c r="R927">
        <f t="shared" si="86"/>
        <v>2020</v>
      </c>
    </row>
    <row r="928" spans="1:18" x14ac:dyDescent="0.25">
      <c r="A928" s="2" t="s">
        <v>1716</v>
      </c>
      <c r="B928" s="2" t="s">
        <v>352</v>
      </c>
      <c r="C928" s="2" t="s">
        <v>48</v>
      </c>
      <c r="D928" s="2" t="s">
        <v>239</v>
      </c>
      <c r="E928" s="2" t="s">
        <v>1374</v>
      </c>
      <c r="F928" s="3">
        <v>43921</v>
      </c>
      <c r="G928" s="2">
        <v>3</v>
      </c>
      <c r="H928" s="11">
        <f>VLOOKUP(B928,[1]!Product_Data[#Data],4,0)</f>
        <v>203</v>
      </c>
      <c r="I928" s="11">
        <f>VLOOKUP(B928,[1]!Product_Data[#Data],3,0)</f>
        <v>154</v>
      </c>
      <c r="J928" s="11">
        <f t="shared" si="87"/>
        <v>462</v>
      </c>
      <c r="K928" s="11">
        <f t="shared" si="88"/>
        <v>609</v>
      </c>
      <c r="L928" s="11">
        <f t="shared" si="89"/>
        <v>147</v>
      </c>
      <c r="M928" t="str">
        <f>VLOOKUP(C928,[1]!Location_Data[#Data],2,0)</f>
        <v>Rialto</v>
      </c>
      <c r="N928" t="str">
        <f>VLOOKUP(D928,[1]!Salespeople_Data[#Data],2,0)</f>
        <v>John Reyes</v>
      </c>
      <c r="O928" t="str">
        <f>VLOOKUP(E928,[1]!Customer_Data[#Data],2,0)</f>
        <v>Paul Lane</v>
      </c>
      <c r="P928" s="15">
        <f t="shared" si="84"/>
        <v>3</v>
      </c>
      <c r="Q928">
        <f t="shared" si="85"/>
        <v>3</v>
      </c>
      <c r="R928">
        <f t="shared" si="86"/>
        <v>2020</v>
      </c>
    </row>
    <row r="929" spans="1:18" x14ac:dyDescent="0.25">
      <c r="A929" s="4" t="s">
        <v>1717</v>
      </c>
      <c r="B929" s="4" t="s">
        <v>603</v>
      </c>
      <c r="C929" s="4" t="s">
        <v>490</v>
      </c>
      <c r="D929" s="4" t="s">
        <v>30</v>
      </c>
      <c r="E929" s="4" t="s">
        <v>480</v>
      </c>
      <c r="F929" s="5">
        <v>44012</v>
      </c>
      <c r="G929" s="4">
        <v>3</v>
      </c>
      <c r="H929" s="11">
        <f>VLOOKUP(B929,[1]!Product_Data[#Data],4,0)</f>
        <v>2495</v>
      </c>
      <c r="I929" s="11">
        <f>VLOOKUP(B929,[1]!Product_Data[#Data],3,0)</f>
        <v>1896</v>
      </c>
      <c r="J929" s="11">
        <f t="shared" si="87"/>
        <v>5688</v>
      </c>
      <c r="K929" s="11">
        <f t="shared" si="88"/>
        <v>7485</v>
      </c>
      <c r="L929" s="11">
        <f t="shared" si="89"/>
        <v>1797</v>
      </c>
      <c r="M929" t="str">
        <f>VLOOKUP(C929,[1]!Location_Data[#Data],2,0)</f>
        <v>Temecula</v>
      </c>
      <c r="N929" t="str">
        <f>VLOOKUP(D929,[1]!Salespeople_Data[#Data],2,0)</f>
        <v>Carl Hall</v>
      </c>
      <c r="O929" t="str">
        <f>VLOOKUP(E929,[1]!Customer_Data[#Data],2,0)</f>
        <v>Mark Morales</v>
      </c>
      <c r="P929" s="15">
        <f t="shared" si="84"/>
        <v>3</v>
      </c>
      <c r="Q929">
        <f t="shared" si="85"/>
        <v>6</v>
      </c>
      <c r="R929">
        <f t="shared" si="86"/>
        <v>2020</v>
      </c>
    </row>
    <row r="930" spans="1:18" x14ac:dyDescent="0.25">
      <c r="A930" s="2" t="s">
        <v>1718</v>
      </c>
      <c r="B930" s="2" t="s">
        <v>235</v>
      </c>
      <c r="C930" s="2" t="s">
        <v>322</v>
      </c>
      <c r="D930" s="2" t="s">
        <v>264</v>
      </c>
      <c r="E930" s="2" t="s">
        <v>1562</v>
      </c>
      <c r="F930" s="3">
        <v>43881</v>
      </c>
      <c r="G930" s="2">
        <v>3</v>
      </c>
      <c r="H930" s="11">
        <f>VLOOKUP(B930,[1]!Product_Data[#Data],4,0)</f>
        <v>1887</v>
      </c>
      <c r="I930" s="11">
        <f>VLOOKUP(B930,[1]!Product_Data[#Data],3,0)</f>
        <v>1378</v>
      </c>
      <c r="J930" s="11">
        <f t="shared" si="87"/>
        <v>4134</v>
      </c>
      <c r="K930" s="11">
        <f t="shared" si="88"/>
        <v>5661</v>
      </c>
      <c r="L930" s="11">
        <f t="shared" si="89"/>
        <v>1527</v>
      </c>
      <c r="M930" t="str">
        <f>VLOOKUP(C930,[1]!Location_Data[#Data],2,0)</f>
        <v>Rancho Cucamonga</v>
      </c>
      <c r="N930" t="str">
        <f>VLOOKUP(D930,[1]!Salespeople_Data[#Data],2,0)</f>
        <v>Ernest Wheeler</v>
      </c>
      <c r="O930" t="str">
        <f>VLOOKUP(E930,[1]!Customer_Data[#Data],2,0)</f>
        <v>Samuel Hamilton</v>
      </c>
      <c r="P930" s="15">
        <f t="shared" si="84"/>
        <v>5</v>
      </c>
      <c r="Q930">
        <f t="shared" si="85"/>
        <v>2</v>
      </c>
      <c r="R930">
        <f t="shared" si="86"/>
        <v>2020</v>
      </c>
    </row>
    <row r="931" spans="1:18" x14ac:dyDescent="0.25">
      <c r="A931" s="4" t="s">
        <v>1719</v>
      </c>
      <c r="B931" s="4" t="s">
        <v>435</v>
      </c>
      <c r="C931" s="4" t="s">
        <v>458</v>
      </c>
      <c r="D931" s="4" t="s">
        <v>75</v>
      </c>
      <c r="E931" s="4" t="s">
        <v>1720</v>
      </c>
      <c r="F931" s="5">
        <v>43967</v>
      </c>
      <c r="G931" s="4">
        <v>1</v>
      </c>
      <c r="H931" s="11">
        <f>VLOOKUP(B931,[1]!Product_Data[#Data],4,0)</f>
        <v>2141</v>
      </c>
      <c r="I931" s="11">
        <f>VLOOKUP(B931,[1]!Product_Data[#Data],3,0)</f>
        <v>1777</v>
      </c>
      <c r="J931" s="11">
        <f t="shared" si="87"/>
        <v>1777</v>
      </c>
      <c r="K931" s="11">
        <f t="shared" si="88"/>
        <v>2141</v>
      </c>
      <c r="L931" s="11">
        <f t="shared" si="89"/>
        <v>364</v>
      </c>
      <c r="M931" t="str">
        <f>VLOOKUP(C931,[1]!Location_Data[#Data],2,0)</f>
        <v>Fontana</v>
      </c>
      <c r="N931" t="str">
        <f>VLOOKUP(D931,[1]!Salespeople_Data[#Data],2,0)</f>
        <v>Roger Robertson</v>
      </c>
      <c r="O931" t="str">
        <f>VLOOKUP(E931,[1]!Customer_Data[#Data],2,0)</f>
        <v>George Lewis</v>
      </c>
      <c r="P931" s="15">
        <f t="shared" si="84"/>
        <v>7</v>
      </c>
      <c r="Q931">
        <f t="shared" si="85"/>
        <v>5</v>
      </c>
      <c r="R931">
        <f t="shared" si="86"/>
        <v>2020</v>
      </c>
    </row>
    <row r="932" spans="1:18" x14ac:dyDescent="0.25">
      <c r="A932" s="2" t="s">
        <v>1721</v>
      </c>
      <c r="B932" s="2" t="s">
        <v>238</v>
      </c>
      <c r="C932" s="2" t="s">
        <v>731</v>
      </c>
      <c r="D932" s="2" t="s">
        <v>75</v>
      </c>
      <c r="E932" s="2" t="s">
        <v>1722</v>
      </c>
      <c r="F932" s="3">
        <v>44166</v>
      </c>
      <c r="G932" s="2">
        <v>2</v>
      </c>
      <c r="H932" s="11">
        <f>VLOOKUP(B932,[1]!Product_Data[#Data],4,0)</f>
        <v>871</v>
      </c>
      <c r="I932" s="11">
        <f>VLOOKUP(B932,[1]!Product_Data[#Data],3,0)</f>
        <v>540</v>
      </c>
      <c r="J932" s="11">
        <f t="shared" si="87"/>
        <v>1080</v>
      </c>
      <c r="K932" s="11">
        <f t="shared" si="88"/>
        <v>1742</v>
      </c>
      <c r="L932" s="11">
        <f t="shared" si="89"/>
        <v>662</v>
      </c>
      <c r="M932" t="str">
        <f>VLOOKUP(C932,[1]!Location_Data[#Data],2,0)</f>
        <v>Costa Mesa</v>
      </c>
      <c r="N932" t="str">
        <f>VLOOKUP(D932,[1]!Salespeople_Data[#Data],2,0)</f>
        <v>Roger Robertson</v>
      </c>
      <c r="O932" t="str">
        <f>VLOOKUP(E932,[1]!Customer_Data[#Data],2,0)</f>
        <v>Jimmy Andrews</v>
      </c>
      <c r="P932" s="15">
        <f t="shared" si="84"/>
        <v>3</v>
      </c>
      <c r="Q932">
        <f t="shared" si="85"/>
        <v>12</v>
      </c>
      <c r="R932">
        <f t="shared" si="86"/>
        <v>2020</v>
      </c>
    </row>
    <row r="933" spans="1:18" x14ac:dyDescent="0.25">
      <c r="A933" s="4" t="s">
        <v>1723</v>
      </c>
      <c r="B933" s="4" t="s">
        <v>235</v>
      </c>
      <c r="C933" s="4" t="s">
        <v>14</v>
      </c>
      <c r="D933" s="4" t="s">
        <v>53</v>
      </c>
      <c r="E933" s="4" t="s">
        <v>1724</v>
      </c>
      <c r="F933" s="5">
        <v>43906</v>
      </c>
      <c r="G933" s="4">
        <v>1</v>
      </c>
      <c r="H933" s="11">
        <f>VLOOKUP(B933,[1]!Product_Data[#Data],4,0)</f>
        <v>1887</v>
      </c>
      <c r="I933" s="11">
        <f>VLOOKUP(B933,[1]!Product_Data[#Data],3,0)</f>
        <v>1378</v>
      </c>
      <c r="J933" s="11">
        <f t="shared" si="87"/>
        <v>1378</v>
      </c>
      <c r="K933" s="11">
        <f t="shared" si="88"/>
        <v>1887</v>
      </c>
      <c r="L933" s="11">
        <f t="shared" si="89"/>
        <v>509</v>
      </c>
      <c r="M933" t="str">
        <f>VLOOKUP(C933,[1]!Location_Data[#Data],2,0)</f>
        <v>Santa Clarita</v>
      </c>
      <c r="N933" t="str">
        <f>VLOOKUP(D933,[1]!Salespeople_Data[#Data],2,0)</f>
        <v>Scott Mason</v>
      </c>
      <c r="O933" t="str">
        <f>VLOOKUP(E933,[1]!Customer_Data[#Data],2,0)</f>
        <v>Keith Schmidt</v>
      </c>
      <c r="P933" s="15">
        <f t="shared" si="84"/>
        <v>2</v>
      </c>
      <c r="Q933">
        <f t="shared" si="85"/>
        <v>3</v>
      </c>
      <c r="R933">
        <f t="shared" si="86"/>
        <v>2020</v>
      </c>
    </row>
    <row r="934" spans="1:18" x14ac:dyDescent="0.25">
      <c r="A934" s="2" t="s">
        <v>1725</v>
      </c>
      <c r="B934" s="2" t="s">
        <v>495</v>
      </c>
      <c r="C934" s="2" t="s">
        <v>472</v>
      </c>
      <c r="D934" s="2" t="s">
        <v>178</v>
      </c>
      <c r="E934" s="2" t="s">
        <v>1284</v>
      </c>
      <c r="F934" s="3">
        <v>43851</v>
      </c>
      <c r="G934" s="2">
        <v>4</v>
      </c>
      <c r="H934" s="11">
        <f>VLOOKUP(B934,[1]!Product_Data[#Data],4,0)</f>
        <v>1467</v>
      </c>
      <c r="I934" s="11">
        <f>VLOOKUP(B934,[1]!Product_Data[#Data],3,0)</f>
        <v>807</v>
      </c>
      <c r="J934" s="11">
        <f t="shared" si="87"/>
        <v>3228</v>
      </c>
      <c r="K934" s="11">
        <f t="shared" si="88"/>
        <v>5868</v>
      </c>
      <c r="L934" s="11">
        <f t="shared" si="89"/>
        <v>2640</v>
      </c>
      <c r="M934" t="str">
        <f>VLOOKUP(C934,[1]!Location_Data[#Data],2,0)</f>
        <v>Concord</v>
      </c>
      <c r="N934" t="str">
        <f>VLOOKUP(D934,[1]!Salespeople_Data[#Data],2,0)</f>
        <v>Joshua Taylor</v>
      </c>
      <c r="O934" t="str">
        <f>VLOOKUP(E934,[1]!Customer_Data[#Data],2,0)</f>
        <v>Shawn Fields</v>
      </c>
      <c r="P934" s="15">
        <f t="shared" si="84"/>
        <v>3</v>
      </c>
      <c r="Q934">
        <f t="shared" si="85"/>
        <v>1</v>
      </c>
      <c r="R934">
        <f t="shared" si="86"/>
        <v>2020</v>
      </c>
    </row>
    <row r="935" spans="1:18" x14ac:dyDescent="0.25">
      <c r="A935" s="4" t="s">
        <v>1726</v>
      </c>
      <c r="B935" s="4" t="s">
        <v>703</v>
      </c>
      <c r="C935" s="4" t="s">
        <v>182</v>
      </c>
      <c r="D935" s="4" t="s">
        <v>101</v>
      </c>
      <c r="E935" s="4" t="s">
        <v>465</v>
      </c>
      <c r="F935" s="5">
        <v>44020</v>
      </c>
      <c r="G935" s="4">
        <v>1</v>
      </c>
      <c r="H935" s="11">
        <f>VLOOKUP(B935,[1]!Product_Data[#Data],4,0)</f>
        <v>530</v>
      </c>
      <c r="I935" s="11">
        <f>VLOOKUP(B935,[1]!Product_Data[#Data],3,0)</f>
        <v>435</v>
      </c>
      <c r="J935" s="11">
        <f t="shared" si="87"/>
        <v>435</v>
      </c>
      <c r="K935" s="11">
        <f t="shared" si="88"/>
        <v>530</v>
      </c>
      <c r="L935" s="11">
        <f t="shared" si="89"/>
        <v>95</v>
      </c>
      <c r="M935" t="str">
        <f>VLOOKUP(C935,[1]!Location_Data[#Data],2,0)</f>
        <v>Vallejo</v>
      </c>
      <c r="N935" t="str">
        <f>VLOOKUP(D935,[1]!Salespeople_Data[#Data],2,0)</f>
        <v>Scott Clark</v>
      </c>
      <c r="O935" t="str">
        <f>VLOOKUP(E935,[1]!Customer_Data[#Data],2,0)</f>
        <v>Keith Griffin</v>
      </c>
      <c r="P935" s="15">
        <f t="shared" si="84"/>
        <v>4</v>
      </c>
      <c r="Q935">
        <f t="shared" si="85"/>
        <v>7</v>
      </c>
      <c r="R935">
        <f t="shared" si="86"/>
        <v>2020</v>
      </c>
    </row>
    <row r="936" spans="1:18" x14ac:dyDescent="0.25">
      <c r="A936" s="2" t="s">
        <v>1727</v>
      </c>
      <c r="B936" s="2" t="s">
        <v>181</v>
      </c>
      <c r="C936" s="2" t="s">
        <v>74</v>
      </c>
      <c r="D936" s="2" t="s">
        <v>75</v>
      </c>
      <c r="E936" s="2" t="s">
        <v>1524</v>
      </c>
      <c r="F936" s="3">
        <v>43973</v>
      </c>
      <c r="G936" s="2">
        <v>1</v>
      </c>
      <c r="H936" s="11">
        <f>VLOOKUP(B936,[1]!Product_Data[#Data],4,0)</f>
        <v>1500</v>
      </c>
      <c r="I936" s="11">
        <f>VLOOKUP(B936,[1]!Product_Data[#Data],3,0)</f>
        <v>900</v>
      </c>
      <c r="J936" s="11">
        <f t="shared" si="87"/>
        <v>900</v>
      </c>
      <c r="K936" s="11">
        <f t="shared" si="88"/>
        <v>1500</v>
      </c>
      <c r="L936" s="11">
        <f t="shared" si="89"/>
        <v>600</v>
      </c>
      <c r="M936" t="str">
        <f>VLOOKUP(C936,[1]!Location_Data[#Data],2,0)</f>
        <v>West Covina</v>
      </c>
      <c r="N936" t="str">
        <f>VLOOKUP(D936,[1]!Salespeople_Data[#Data],2,0)</f>
        <v>Roger Robertson</v>
      </c>
      <c r="O936" t="str">
        <f>VLOOKUP(E936,[1]!Customer_Data[#Data],2,0)</f>
        <v>Raymond Arnold</v>
      </c>
      <c r="P936" s="15">
        <f t="shared" si="84"/>
        <v>6</v>
      </c>
      <c r="Q936">
        <f t="shared" si="85"/>
        <v>5</v>
      </c>
      <c r="R936">
        <f t="shared" si="86"/>
        <v>2020</v>
      </c>
    </row>
    <row r="937" spans="1:18" x14ac:dyDescent="0.25">
      <c r="A937" s="4" t="s">
        <v>1728</v>
      </c>
      <c r="B937" s="4" t="s">
        <v>181</v>
      </c>
      <c r="C937" s="4" t="s">
        <v>450</v>
      </c>
      <c r="D937" s="4" t="s">
        <v>308</v>
      </c>
      <c r="E937" s="4" t="s">
        <v>1050</v>
      </c>
      <c r="F937" s="5">
        <v>43987</v>
      </c>
      <c r="G937" s="4">
        <v>2</v>
      </c>
      <c r="H937" s="11">
        <f>VLOOKUP(B937,[1]!Product_Data[#Data],4,0)</f>
        <v>1500</v>
      </c>
      <c r="I937" s="11">
        <f>VLOOKUP(B937,[1]!Product_Data[#Data],3,0)</f>
        <v>900</v>
      </c>
      <c r="J937" s="11">
        <f t="shared" si="87"/>
        <v>1800</v>
      </c>
      <c r="K937" s="11">
        <f t="shared" si="88"/>
        <v>3000</v>
      </c>
      <c r="L937" s="11">
        <f t="shared" si="89"/>
        <v>1200</v>
      </c>
      <c r="M937" t="str">
        <f>VLOOKUP(C937,[1]!Location_Data[#Data],2,0)</f>
        <v>Simi Valley</v>
      </c>
      <c r="N937" t="str">
        <f>VLOOKUP(D937,[1]!Salespeople_Data[#Data],2,0)</f>
        <v>Fred Robertson</v>
      </c>
      <c r="O937" t="str">
        <f>VLOOKUP(E937,[1]!Customer_Data[#Data],2,0)</f>
        <v>Aaron Moreno</v>
      </c>
      <c r="P937" s="15">
        <f t="shared" si="84"/>
        <v>6</v>
      </c>
      <c r="Q937">
        <f t="shared" si="85"/>
        <v>6</v>
      </c>
      <c r="R937">
        <f t="shared" si="86"/>
        <v>2020</v>
      </c>
    </row>
    <row r="938" spans="1:18" x14ac:dyDescent="0.25">
      <c r="A938" s="2" t="s">
        <v>1729</v>
      </c>
      <c r="B938" s="2" t="s">
        <v>194</v>
      </c>
      <c r="C938" s="2" t="s">
        <v>186</v>
      </c>
      <c r="D938" s="2" t="s">
        <v>30</v>
      </c>
      <c r="E938" s="2" t="s">
        <v>617</v>
      </c>
      <c r="F938" s="3">
        <v>44137</v>
      </c>
      <c r="G938" s="2">
        <v>3</v>
      </c>
      <c r="H938" s="11">
        <f>VLOOKUP(B938,[1]!Product_Data[#Data],4,0)</f>
        <v>1278</v>
      </c>
      <c r="I938" s="11">
        <f>VLOOKUP(B938,[1]!Product_Data[#Data],3,0)</f>
        <v>665</v>
      </c>
      <c r="J938" s="11">
        <f t="shared" si="87"/>
        <v>1995</v>
      </c>
      <c r="K938" s="11">
        <f t="shared" si="88"/>
        <v>3834</v>
      </c>
      <c r="L938" s="11">
        <f t="shared" si="89"/>
        <v>1839</v>
      </c>
      <c r="M938" t="str">
        <f>VLOOKUP(C938,[1]!Location_Data[#Data],2,0)</f>
        <v>Riverside</v>
      </c>
      <c r="N938" t="str">
        <f>VLOOKUP(D938,[1]!Salespeople_Data[#Data],2,0)</f>
        <v>Carl Hall</v>
      </c>
      <c r="O938" t="str">
        <f>VLOOKUP(E938,[1]!Customer_Data[#Data],2,0)</f>
        <v>Henry Harper</v>
      </c>
      <c r="P938" s="15">
        <f t="shared" si="84"/>
        <v>2</v>
      </c>
      <c r="Q938">
        <f t="shared" si="85"/>
        <v>11</v>
      </c>
      <c r="R938">
        <f t="shared" si="86"/>
        <v>2020</v>
      </c>
    </row>
    <row r="939" spans="1:18" x14ac:dyDescent="0.25">
      <c r="A939" s="4" t="s">
        <v>1730</v>
      </c>
      <c r="B939" s="4" t="s">
        <v>412</v>
      </c>
      <c r="C939" s="4" t="s">
        <v>100</v>
      </c>
      <c r="D939" s="4" t="s">
        <v>71</v>
      </c>
      <c r="E939" s="4" t="s">
        <v>417</v>
      </c>
      <c r="F939" s="5">
        <v>44148</v>
      </c>
      <c r="G939" s="4">
        <v>2</v>
      </c>
      <c r="H939" s="11">
        <f>VLOOKUP(B939,[1]!Product_Data[#Data],4,0)</f>
        <v>2396</v>
      </c>
      <c r="I939" s="11">
        <f>VLOOKUP(B939,[1]!Product_Data[#Data],3,0)</f>
        <v>1965</v>
      </c>
      <c r="J939" s="11">
        <f t="shared" si="87"/>
        <v>3930</v>
      </c>
      <c r="K939" s="11">
        <f t="shared" si="88"/>
        <v>4792</v>
      </c>
      <c r="L939" s="11">
        <f t="shared" si="89"/>
        <v>862</v>
      </c>
      <c r="M939" t="str">
        <f>VLOOKUP(C939,[1]!Location_Data[#Data],2,0)</f>
        <v>Victorville</v>
      </c>
      <c r="N939" t="str">
        <f>VLOOKUP(D939,[1]!Salespeople_Data[#Data],2,0)</f>
        <v>Gary Rodriguez</v>
      </c>
      <c r="O939" t="str">
        <f>VLOOKUP(E939,[1]!Customer_Data[#Data],2,0)</f>
        <v>Brian Kim</v>
      </c>
      <c r="P939" s="15">
        <f t="shared" si="84"/>
        <v>6</v>
      </c>
      <c r="Q939">
        <f t="shared" si="85"/>
        <v>11</v>
      </c>
      <c r="R939">
        <f t="shared" si="86"/>
        <v>2020</v>
      </c>
    </row>
    <row r="940" spans="1:18" x14ac:dyDescent="0.25">
      <c r="A940" s="2" t="s">
        <v>1731</v>
      </c>
      <c r="B940" s="2" t="s">
        <v>232</v>
      </c>
      <c r="C940" s="2" t="s">
        <v>530</v>
      </c>
      <c r="D940" s="2" t="s">
        <v>345</v>
      </c>
      <c r="E940" s="2" t="s">
        <v>999</v>
      </c>
      <c r="F940" s="3">
        <v>43956</v>
      </c>
      <c r="G940" s="2">
        <v>1</v>
      </c>
      <c r="H940" s="11">
        <f>VLOOKUP(B940,[1]!Product_Data[#Data],4,0)</f>
        <v>1119</v>
      </c>
      <c r="I940" s="11">
        <f>VLOOKUP(B940,[1]!Product_Data[#Data],3,0)</f>
        <v>683</v>
      </c>
      <c r="J940" s="11">
        <f t="shared" si="87"/>
        <v>683</v>
      </c>
      <c r="K940" s="11">
        <f t="shared" si="88"/>
        <v>1119</v>
      </c>
      <c r="L940" s="11">
        <f t="shared" si="89"/>
        <v>436</v>
      </c>
      <c r="M940" t="str">
        <f>VLOOKUP(C940,[1]!Location_Data[#Data],2,0)</f>
        <v>San Buenaventura (Ventura)</v>
      </c>
      <c r="N940" t="str">
        <f>VLOOKUP(D940,[1]!Salespeople_Data[#Data],2,0)</f>
        <v>Larry Marshall</v>
      </c>
      <c r="O940" t="str">
        <f>VLOOKUP(E940,[1]!Customer_Data[#Data],2,0)</f>
        <v>Michael Cole</v>
      </c>
      <c r="P940" s="15">
        <f t="shared" si="84"/>
        <v>3</v>
      </c>
      <c r="Q940">
        <f t="shared" si="85"/>
        <v>5</v>
      </c>
      <c r="R940">
        <f t="shared" si="86"/>
        <v>2020</v>
      </c>
    </row>
    <row r="941" spans="1:18" x14ac:dyDescent="0.25">
      <c r="A941" s="4" t="s">
        <v>1732</v>
      </c>
      <c r="B941" s="4" t="s">
        <v>652</v>
      </c>
      <c r="C941" s="4" t="s">
        <v>211</v>
      </c>
      <c r="D941" s="4" t="s">
        <v>25</v>
      </c>
      <c r="E941" s="4" t="s">
        <v>350</v>
      </c>
      <c r="F941" s="5">
        <v>44106</v>
      </c>
      <c r="G941" s="4">
        <v>1</v>
      </c>
      <c r="H941" s="11">
        <f>VLOOKUP(B941,[1]!Product_Data[#Data],4,0)</f>
        <v>217</v>
      </c>
      <c r="I941" s="11">
        <f>VLOOKUP(B941,[1]!Product_Data[#Data],3,0)</f>
        <v>171</v>
      </c>
      <c r="J941" s="11">
        <f t="shared" si="87"/>
        <v>171</v>
      </c>
      <c r="K941" s="11">
        <f t="shared" si="88"/>
        <v>217</v>
      </c>
      <c r="L941" s="11">
        <f t="shared" si="89"/>
        <v>46</v>
      </c>
      <c r="M941" t="str">
        <f>VLOOKUP(C941,[1]!Location_Data[#Data],2,0)</f>
        <v>Chula Vista</v>
      </c>
      <c r="N941" t="str">
        <f>VLOOKUP(D941,[1]!Salespeople_Data[#Data],2,0)</f>
        <v>Brian Davis</v>
      </c>
      <c r="O941" t="str">
        <f>VLOOKUP(E941,[1]!Customer_Data[#Data],2,0)</f>
        <v>Shawn Henderson</v>
      </c>
      <c r="P941" s="15">
        <f t="shared" si="84"/>
        <v>6</v>
      </c>
      <c r="Q941">
        <f t="shared" si="85"/>
        <v>10</v>
      </c>
      <c r="R941">
        <f t="shared" si="86"/>
        <v>2020</v>
      </c>
    </row>
    <row r="942" spans="1:18" x14ac:dyDescent="0.25">
      <c r="A942" s="2" t="s">
        <v>1733</v>
      </c>
      <c r="B942" s="2" t="s">
        <v>600</v>
      </c>
      <c r="C942" s="2" t="s">
        <v>362</v>
      </c>
      <c r="D942" s="2" t="s">
        <v>126</v>
      </c>
      <c r="E942" s="2" t="s">
        <v>81</v>
      </c>
      <c r="F942" s="3">
        <v>43993</v>
      </c>
      <c r="G942" s="2">
        <v>4</v>
      </c>
      <c r="H942" s="11">
        <f>VLOOKUP(B942,[1]!Product_Data[#Data],4,0)</f>
        <v>368</v>
      </c>
      <c r="I942" s="11">
        <f>VLOOKUP(B942,[1]!Product_Data[#Data],3,0)</f>
        <v>269</v>
      </c>
      <c r="J942" s="11">
        <f t="shared" si="87"/>
        <v>1076</v>
      </c>
      <c r="K942" s="11">
        <f t="shared" si="88"/>
        <v>1472</v>
      </c>
      <c r="L942" s="11">
        <f t="shared" si="89"/>
        <v>396</v>
      </c>
      <c r="M942" t="str">
        <f>VLOOKUP(C942,[1]!Location_Data[#Data],2,0)</f>
        <v>San Bernardino</v>
      </c>
      <c r="N942" t="str">
        <f>VLOOKUP(D942,[1]!Salespeople_Data[#Data],2,0)</f>
        <v>Larry Castillo</v>
      </c>
      <c r="O942" t="str">
        <f>VLOOKUP(E942,[1]!Customer_Data[#Data],2,0)</f>
        <v>Henry Boyd</v>
      </c>
      <c r="P942" s="15">
        <f t="shared" si="84"/>
        <v>5</v>
      </c>
      <c r="Q942">
        <f t="shared" si="85"/>
        <v>6</v>
      </c>
      <c r="R942">
        <f t="shared" si="86"/>
        <v>2020</v>
      </c>
    </row>
    <row r="943" spans="1:18" x14ac:dyDescent="0.25">
      <c r="A943" s="4" t="s">
        <v>1734</v>
      </c>
      <c r="B943" s="4" t="s">
        <v>479</v>
      </c>
      <c r="C943" s="4" t="s">
        <v>215</v>
      </c>
      <c r="D943" s="4" t="s">
        <v>87</v>
      </c>
      <c r="E943" s="4" t="s">
        <v>1048</v>
      </c>
      <c r="F943" s="5">
        <v>44017</v>
      </c>
      <c r="G943" s="4">
        <v>1</v>
      </c>
      <c r="H943" s="11">
        <f>VLOOKUP(B943,[1]!Product_Data[#Data],4,0)</f>
        <v>123</v>
      </c>
      <c r="I943" s="11">
        <f>VLOOKUP(B943,[1]!Product_Data[#Data],3,0)</f>
        <v>84</v>
      </c>
      <c r="J943" s="11">
        <f t="shared" si="87"/>
        <v>84</v>
      </c>
      <c r="K943" s="11">
        <f t="shared" si="88"/>
        <v>123</v>
      </c>
      <c r="L943" s="11">
        <f t="shared" si="89"/>
        <v>39</v>
      </c>
      <c r="M943" t="str">
        <f>VLOOKUP(C943,[1]!Location_Data[#Data],2,0)</f>
        <v>El Cajon</v>
      </c>
      <c r="N943" t="str">
        <f>VLOOKUP(D943,[1]!Salespeople_Data[#Data],2,0)</f>
        <v>Martin Perry</v>
      </c>
      <c r="O943" t="str">
        <f>VLOOKUP(E943,[1]!Customer_Data[#Data],2,0)</f>
        <v>George Nichols</v>
      </c>
      <c r="P943" s="15">
        <f t="shared" si="84"/>
        <v>1</v>
      </c>
      <c r="Q943">
        <f t="shared" si="85"/>
        <v>7</v>
      </c>
      <c r="R943">
        <f t="shared" si="86"/>
        <v>2020</v>
      </c>
    </row>
    <row r="944" spans="1:18" x14ac:dyDescent="0.25">
      <c r="A944" s="2" t="s">
        <v>1735</v>
      </c>
      <c r="B944" s="2" t="s">
        <v>703</v>
      </c>
      <c r="C944" s="2" t="s">
        <v>316</v>
      </c>
      <c r="D944" s="2" t="s">
        <v>447</v>
      </c>
      <c r="E944" s="2" t="s">
        <v>1249</v>
      </c>
      <c r="F944" s="3">
        <v>43837</v>
      </c>
      <c r="G944" s="2">
        <v>3</v>
      </c>
      <c r="H944" s="11">
        <f>VLOOKUP(B944,[1]!Product_Data[#Data],4,0)</f>
        <v>530</v>
      </c>
      <c r="I944" s="11">
        <f>VLOOKUP(B944,[1]!Product_Data[#Data],3,0)</f>
        <v>435</v>
      </c>
      <c r="J944" s="11">
        <f t="shared" si="87"/>
        <v>1305</v>
      </c>
      <c r="K944" s="11">
        <f t="shared" si="88"/>
        <v>1590</v>
      </c>
      <c r="L944" s="11">
        <f t="shared" si="89"/>
        <v>285</v>
      </c>
      <c r="M944" t="str">
        <f>VLOOKUP(C944,[1]!Location_Data[#Data],2,0)</f>
        <v>East Los Angeles</v>
      </c>
      <c r="N944" t="str">
        <f>VLOOKUP(D944,[1]!Salespeople_Data[#Data],2,0)</f>
        <v>Howard Sims</v>
      </c>
      <c r="O944" t="str">
        <f>VLOOKUP(E944,[1]!Customer_Data[#Data],2,0)</f>
        <v>Alan Green</v>
      </c>
      <c r="P944" s="15">
        <f t="shared" si="84"/>
        <v>3</v>
      </c>
      <c r="Q944">
        <f t="shared" si="85"/>
        <v>1</v>
      </c>
      <c r="R944">
        <f t="shared" si="86"/>
        <v>2020</v>
      </c>
    </row>
    <row r="945" spans="1:18" x14ac:dyDescent="0.25">
      <c r="A945" s="4" t="s">
        <v>1736</v>
      </c>
      <c r="B945" s="4" t="s">
        <v>232</v>
      </c>
      <c r="C945" s="4" t="s">
        <v>469</v>
      </c>
      <c r="D945" s="4" t="s">
        <v>106</v>
      </c>
      <c r="E945" s="4" t="s">
        <v>1737</v>
      </c>
      <c r="F945" s="5">
        <v>44061</v>
      </c>
      <c r="G945" s="4">
        <v>3</v>
      </c>
      <c r="H945" s="11">
        <f>VLOOKUP(B945,[1]!Product_Data[#Data],4,0)</f>
        <v>1119</v>
      </c>
      <c r="I945" s="11">
        <f>VLOOKUP(B945,[1]!Product_Data[#Data],3,0)</f>
        <v>683</v>
      </c>
      <c r="J945" s="11">
        <f t="shared" si="87"/>
        <v>2049</v>
      </c>
      <c r="K945" s="11">
        <f t="shared" si="88"/>
        <v>3357</v>
      </c>
      <c r="L945" s="11">
        <f t="shared" si="89"/>
        <v>1308</v>
      </c>
      <c r="M945" t="str">
        <f>VLOOKUP(C945,[1]!Location_Data[#Data],2,0)</f>
        <v>Escondido</v>
      </c>
      <c r="N945" t="str">
        <f>VLOOKUP(D945,[1]!Salespeople_Data[#Data],2,0)</f>
        <v>Patrick Ruiz</v>
      </c>
      <c r="O945" t="str">
        <f>VLOOKUP(E945,[1]!Customer_Data[#Data],2,0)</f>
        <v>Bobby Burton</v>
      </c>
      <c r="P945" s="15">
        <f t="shared" si="84"/>
        <v>3</v>
      </c>
      <c r="Q945">
        <f t="shared" si="85"/>
        <v>8</v>
      </c>
      <c r="R945">
        <f t="shared" si="86"/>
        <v>2020</v>
      </c>
    </row>
    <row r="946" spans="1:18" x14ac:dyDescent="0.25">
      <c r="A946" s="2" t="s">
        <v>1738</v>
      </c>
      <c r="B946" s="2" t="s">
        <v>8</v>
      </c>
      <c r="C946" s="2" t="s">
        <v>9</v>
      </c>
      <c r="D946" s="2" t="s">
        <v>159</v>
      </c>
      <c r="E946" s="2" t="s">
        <v>781</v>
      </c>
      <c r="F946" s="3">
        <v>43992</v>
      </c>
      <c r="G946" s="2">
        <v>1</v>
      </c>
      <c r="H946" s="11">
        <f>VLOOKUP(B946,[1]!Product_Data[#Data],4,0)</f>
        <v>1522</v>
      </c>
      <c r="I946" s="11">
        <f>VLOOKUP(B946,[1]!Product_Data[#Data],3,0)</f>
        <v>791</v>
      </c>
      <c r="J946" s="11">
        <f t="shared" si="87"/>
        <v>791</v>
      </c>
      <c r="K946" s="11">
        <f t="shared" si="88"/>
        <v>1522</v>
      </c>
      <c r="L946" s="11">
        <f t="shared" si="89"/>
        <v>731</v>
      </c>
      <c r="M946" t="str">
        <f>VLOOKUP(C946,[1]!Location_Data[#Data],2,0)</f>
        <v>San Mateo</v>
      </c>
      <c r="N946" t="str">
        <f>VLOOKUP(D946,[1]!Salespeople_Data[#Data],2,0)</f>
        <v>Bobby Russell</v>
      </c>
      <c r="O946" t="str">
        <f>VLOOKUP(E946,[1]!Customer_Data[#Data],2,0)</f>
        <v>Kenneth Simpson</v>
      </c>
      <c r="P946" s="15">
        <f t="shared" si="84"/>
        <v>4</v>
      </c>
      <c r="Q946">
        <f t="shared" si="85"/>
        <v>6</v>
      </c>
      <c r="R946">
        <f t="shared" si="86"/>
        <v>2020</v>
      </c>
    </row>
    <row r="947" spans="1:18" x14ac:dyDescent="0.25">
      <c r="A947" s="4" t="s">
        <v>1739</v>
      </c>
      <c r="B947" s="4" t="s">
        <v>605</v>
      </c>
      <c r="C947" s="4" t="s">
        <v>272</v>
      </c>
      <c r="D947" s="4" t="s">
        <v>191</v>
      </c>
      <c r="E947" s="4" t="s">
        <v>196</v>
      </c>
      <c r="F947" s="5">
        <v>44071</v>
      </c>
      <c r="G947" s="4">
        <v>3</v>
      </c>
      <c r="H947" s="11">
        <f>VLOOKUP(B947,[1]!Product_Data[#Data],4,0)</f>
        <v>913</v>
      </c>
      <c r="I947" s="11">
        <f>VLOOKUP(B947,[1]!Product_Data[#Data],3,0)</f>
        <v>584</v>
      </c>
      <c r="J947" s="11">
        <f t="shared" si="87"/>
        <v>1752</v>
      </c>
      <c r="K947" s="11">
        <f t="shared" si="88"/>
        <v>2739</v>
      </c>
      <c r="L947" s="11">
        <f t="shared" si="89"/>
        <v>987</v>
      </c>
      <c r="M947" t="str">
        <f>VLOOKUP(C947,[1]!Location_Data[#Data],2,0)</f>
        <v>Torrance</v>
      </c>
      <c r="N947" t="str">
        <f>VLOOKUP(D947,[1]!Salespeople_Data[#Data],2,0)</f>
        <v>Robert Reed</v>
      </c>
      <c r="O947" t="str">
        <f>VLOOKUP(E947,[1]!Customer_Data[#Data],2,0)</f>
        <v>Alan Sims</v>
      </c>
      <c r="P947" s="15">
        <f t="shared" si="84"/>
        <v>6</v>
      </c>
      <c r="Q947">
        <f t="shared" si="85"/>
        <v>8</v>
      </c>
      <c r="R947">
        <f t="shared" si="86"/>
        <v>2020</v>
      </c>
    </row>
    <row r="948" spans="1:18" x14ac:dyDescent="0.25">
      <c r="A948" s="2" t="s">
        <v>1740</v>
      </c>
      <c r="B948" s="2" t="s">
        <v>600</v>
      </c>
      <c r="C948" s="2" t="s">
        <v>570</v>
      </c>
      <c r="D948" s="2" t="s">
        <v>170</v>
      </c>
      <c r="E948" s="2" t="s">
        <v>1096</v>
      </c>
      <c r="F948" s="3">
        <v>43882</v>
      </c>
      <c r="G948" s="2">
        <v>4</v>
      </c>
      <c r="H948" s="11">
        <f>VLOOKUP(B948,[1]!Product_Data[#Data],4,0)</f>
        <v>368</v>
      </c>
      <c r="I948" s="11">
        <f>VLOOKUP(B948,[1]!Product_Data[#Data],3,0)</f>
        <v>269</v>
      </c>
      <c r="J948" s="11">
        <f t="shared" si="87"/>
        <v>1076</v>
      </c>
      <c r="K948" s="11">
        <f t="shared" si="88"/>
        <v>1472</v>
      </c>
      <c r="L948" s="11">
        <f t="shared" si="89"/>
        <v>396</v>
      </c>
      <c r="M948" t="str">
        <f>VLOOKUP(C948,[1]!Location_Data[#Data],2,0)</f>
        <v>Fresno</v>
      </c>
      <c r="N948" t="str">
        <f>VLOOKUP(D948,[1]!Salespeople_Data[#Data],2,0)</f>
        <v>Sean Miller</v>
      </c>
      <c r="O948" t="str">
        <f>VLOOKUP(E948,[1]!Customer_Data[#Data],2,0)</f>
        <v>Craig Wright</v>
      </c>
      <c r="P948" s="15">
        <f t="shared" si="84"/>
        <v>6</v>
      </c>
      <c r="Q948">
        <f t="shared" si="85"/>
        <v>2</v>
      </c>
      <c r="R948">
        <f t="shared" si="86"/>
        <v>2020</v>
      </c>
    </row>
    <row r="949" spans="1:18" x14ac:dyDescent="0.25">
      <c r="A949" s="4" t="s">
        <v>1741</v>
      </c>
      <c r="B949" s="4" t="s">
        <v>435</v>
      </c>
      <c r="C949" s="4" t="s">
        <v>211</v>
      </c>
      <c r="D949" s="4" t="s">
        <v>20</v>
      </c>
      <c r="E949" s="4" t="s">
        <v>876</v>
      </c>
      <c r="F949" s="5">
        <v>44072</v>
      </c>
      <c r="G949" s="4">
        <v>1</v>
      </c>
      <c r="H949" s="11">
        <f>VLOOKUP(B949,[1]!Product_Data[#Data],4,0)</f>
        <v>2141</v>
      </c>
      <c r="I949" s="11">
        <f>VLOOKUP(B949,[1]!Product_Data[#Data],3,0)</f>
        <v>1777</v>
      </c>
      <c r="J949" s="11">
        <f t="shared" si="87"/>
        <v>1777</v>
      </c>
      <c r="K949" s="11">
        <f t="shared" si="88"/>
        <v>2141</v>
      </c>
      <c r="L949" s="11">
        <f t="shared" si="89"/>
        <v>364</v>
      </c>
      <c r="M949" t="str">
        <f>VLOOKUP(C949,[1]!Location_Data[#Data],2,0)</f>
        <v>Chula Vista</v>
      </c>
      <c r="N949" t="str">
        <f>VLOOKUP(D949,[1]!Salespeople_Data[#Data],2,0)</f>
        <v>Joshua Cook</v>
      </c>
      <c r="O949" t="str">
        <f>VLOOKUP(E949,[1]!Customer_Data[#Data],2,0)</f>
        <v>Edward Mason</v>
      </c>
      <c r="P949" s="15">
        <f t="shared" si="84"/>
        <v>7</v>
      </c>
      <c r="Q949">
        <f t="shared" si="85"/>
        <v>8</v>
      </c>
      <c r="R949">
        <f t="shared" si="86"/>
        <v>2020</v>
      </c>
    </row>
    <row r="950" spans="1:18" x14ac:dyDescent="0.25">
      <c r="A950" s="2" t="s">
        <v>1742</v>
      </c>
      <c r="B950" s="2" t="s">
        <v>232</v>
      </c>
      <c r="C950" s="2" t="s">
        <v>268</v>
      </c>
      <c r="D950" s="2" t="s">
        <v>447</v>
      </c>
      <c r="E950" s="2" t="s">
        <v>1743</v>
      </c>
      <c r="F950" s="3">
        <v>44110</v>
      </c>
      <c r="G950" s="2">
        <v>2</v>
      </c>
      <c r="H950" s="11">
        <f>VLOOKUP(B950,[1]!Product_Data[#Data],4,0)</f>
        <v>1119</v>
      </c>
      <c r="I950" s="11">
        <f>VLOOKUP(B950,[1]!Product_Data[#Data],3,0)</f>
        <v>683</v>
      </c>
      <c r="J950" s="11">
        <f t="shared" si="87"/>
        <v>1366</v>
      </c>
      <c r="K950" s="11">
        <f t="shared" si="88"/>
        <v>2238</v>
      </c>
      <c r="L950" s="11">
        <f t="shared" si="89"/>
        <v>872</v>
      </c>
      <c r="M950" t="str">
        <f>VLOOKUP(C950,[1]!Location_Data[#Data],2,0)</f>
        <v>Murrieta</v>
      </c>
      <c r="N950" t="str">
        <f>VLOOKUP(D950,[1]!Salespeople_Data[#Data],2,0)</f>
        <v>Howard Sims</v>
      </c>
      <c r="O950" t="str">
        <f>VLOOKUP(E950,[1]!Customer_Data[#Data],2,0)</f>
        <v>Steve Wells</v>
      </c>
      <c r="P950" s="15">
        <f t="shared" si="84"/>
        <v>3</v>
      </c>
      <c r="Q950">
        <f t="shared" si="85"/>
        <v>10</v>
      </c>
      <c r="R950">
        <f t="shared" si="86"/>
        <v>2020</v>
      </c>
    </row>
    <row r="951" spans="1:18" x14ac:dyDescent="0.25">
      <c r="A951" s="4" t="s">
        <v>1744</v>
      </c>
      <c r="B951" s="4" t="s">
        <v>119</v>
      </c>
      <c r="C951" s="4" t="s">
        <v>467</v>
      </c>
      <c r="D951" s="4" t="s">
        <v>225</v>
      </c>
      <c r="E951" s="4" t="s">
        <v>1745</v>
      </c>
      <c r="F951" s="5">
        <v>44105</v>
      </c>
      <c r="G951" s="4">
        <v>1</v>
      </c>
      <c r="H951" s="11">
        <f>VLOOKUP(B951,[1]!Product_Data[#Data],4,0)</f>
        <v>1077</v>
      </c>
      <c r="I951" s="11">
        <f>VLOOKUP(B951,[1]!Product_Data[#Data],3,0)</f>
        <v>732</v>
      </c>
      <c r="J951" s="11">
        <f t="shared" si="87"/>
        <v>732</v>
      </c>
      <c r="K951" s="11">
        <f t="shared" si="88"/>
        <v>1077</v>
      </c>
      <c r="L951" s="11">
        <f t="shared" si="89"/>
        <v>345</v>
      </c>
      <c r="M951" t="str">
        <f>VLOOKUP(C951,[1]!Location_Data[#Data],2,0)</f>
        <v>Garden Grove</v>
      </c>
      <c r="N951" t="str">
        <f>VLOOKUP(D951,[1]!Salespeople_Data[#Data],2,0)</f>
        <v>Andrew Bowman</v>
      </c>
      <c r="O951" t="str">
        <f>VLOOKUP(E951,[1]!Customer_Data[#Data],2,0)</f>
        <v>Eugene Scott</v>
      </c>
      <c r="P951" s="15">
        <f t="shared" si="84"/>
        <v>5</v>
      </c>
      <c r="Q951">
        <f t="shared" si="85"/>
        <v>10</v>
      </c>
      <c r="R951">
        <f t="shared" si="86"/>
        <v>2020</v>
      </c>
    </row>
    <row r="952" spans="1:18" x14ac:dyDescent="0.25">
      <c r="A952" s="2" t="s">
        <v>1746</v>
      </c>
      <c r="B952" s="2" t="s">
        <v>260</v>
      </c>
      <c r="C952" s="2" t="s">
        <v>52</v>
      </c>
      <c r="D952" s="2" t="s">
        <v>58</v>
      </c>
      <c r="E952" s="2" t="s">
        <v>1098</v>
      </c>
      <c r="F952" s="3">
        <v>44047</v>
      </c>
      <c r="G952" s="2">
        <v>1</v>
      </c>
      <c r="H952" s="11">
        <f>VLOOKUP(B952,[1]!Product_Data[#Data],4,0)</f>
        <v>502</v>
      </c>
      <c r="I952" s="11">
        <f>VLOOKUP(B952,[1]!Product_Data[#Data],3,0)</f>
        <v>296</v>
      </c>
      <c r="J952" s="11">
        <f t="shared" si="87"/>
        <v>296</v>
      </c>
      <c r="K952" s="11">
        <f t="shared" si="88"/>
        <v>502</v>
      </c>
      <c r="L952" s="11">
        <f t="shared" si="89"/>
        <v>206</v>
      </c>
      <c r="M952" t="str">
        <f>VLOOKUP(C952,[1]!Location_Data[#Data],2,0)</f>
        <v>Pasadena</v>
      </c>
      <c r="N952" t="str">
        <f>VLOOKUP(D952,[1]!Salespeople_Data[#Data],2,0)</f>
        <v>Christopher Tucker</v>
      </c>
      <c r="O952" t="str">
        <f>VLOOKUP(E952,[1]!Customer_Data[#Data],2,0)</f>
        <v>Jeremy Allen</v>
      </c>
      <c r="P952" s="15">
        <f t="shared" si="84"/>
        <v>3</v>
      </c>
      <c r="Q952">
        <f t="shared" si="85"/>
        <v>8</v>
      </c>
      <c r="R952">
        <f t="shared" si="86"/>
        <v>2020</v>
      </c>
    </row>
    <row r="953" spans="1:18" x14ac:dyDescent="0.25">
      <c r="A953" s="4" t="s">
        <v>1747</v>
      </c>
      <c r="B953" s="4" t="s">
        <v>569</v>
      </c>
      <c r="C953" s="4" t="s">
        <v>450</v>
      </c>
      <c r="D953" s="4" t="s">
        <v>106</v>
      </c>
      <c r="E953" s="4" t="s">
        <v>1607</v>
      </c>
      <c r="F953" s="5">
        <v>43994</v>
      </c>
      <c r="G953" s="4">
        <v>3</v>
      </c>
      <c r="H953" s="11">
        <f>VLOOKUP(B953,[1]!Product_Data[#Data],4,0)</f>
        <v>1178</v>
      </c>
      <c r="I953" s="11">
        <f>VLOOKUP(B953,[1]!Product_Data[#Data],3,0)</f>
        <v>683</v>
      </c>
      <c r="J953" s="11">
        <f t="shared" si="87"/>
        <v>2049</v>
      </c>
      <c r="K953" s="11">
        <f t="shared" si="88"/>
        <v>3534</v>
      </c>
      <c r="L953" s="11">
        <f t="shared" si="89"/>
        <v>1485</v>
      </c>
      <c r="M953" t="str">
        <f>VLOOKUP(C953,[1]!Location_Data[#Data],2,0)</f>
        <v>Simi Valley</v>
      </c>
      <c r="N953" t="str">
        <f>VLOOKUP(D953,[1]!Salespeople_Data[#Data],2,0)</f>
        <v>Patrick Ruiz</v>
      </c>
      <c r="O953" t="str">
        <f>VLOOKUP(E953,[1]!Customer_Data[#Data],2,0)</f>
        <v>Ralph Olson</v>
      </c>
      <c r="P953" s="15">
        <f t="shared" si="84"/>
        <v>6</v>
      </c>
      <c r="Q953">
        <f t="shared" si="85"/>
        <v>6</v>
      </c>
      <c r="R953">
        <f t="shared" si="86"/>
        <v>2020</v>
      </c>
    </row>
    <row r="954" spans="1:18" x14ac:dyDescent="0.25">
      <c r="A954" s="2" t="s">
        <v>1748</v>
      </c>
      <c r="B954" s="2" t="s">
        <v>56</v>
      </c>
      <c r="C954" s="2" t="s">
        <v>57</v>
      </c>
      <c r="D954" s="2" t="s">
        <v>447</v>
      </c>
      <c r="E954" s="2" t="s">
        <v>1722</v>
      </c>
      <c r="F954" s="3">
        <v>43929</v>
      </c>
      <c r="G954" s="2">
        <v>1</v>
      </c>
      <c r="H954" s="11">
        <f>VLOOKUP(B954,[1]!Product_Data[#Data],4,0)</f>
        <v>1848</v>
      </c>
      <c r="I954" s="11">
        <f>VLOOKUP(B954,[1]!Product_Data[#Data],3,0)</f>
        <v>1294</v>
      </c>
      <c r="J954" s="11">
        <f t="shared" si="87"/>
        <v>1294</v>
      </c>
      <c r="K954" s="11">
        <f t="shared" si="88"/>
        <v>1848</v>
      </c>
      <c r="L954" s="11">
        <f t="shared" si="89"/>
        <v>554</v>
      </c>
      <c r="M954" t="str">
        <f>VLOOKUP(C954,[1]!Location_Data[#Data],2,0)</f>
        <v>Thousand Oaks</v>
      </c>
      <c r="N954" t="str">
        <f>VLOOKUP(D954,[1]!Salespeople_Data[#Data],2,0)</f>
        <v>Howard Sims</v>
      </c>
      <c r="O954" t="str">
        <f>VLOOKUP(E954,[1]!Customer_Data[#Data],2,0)</f>
        <v>Jimmy Andrews</v>
      </c>
      <c r="P954" s="15">
        <f t="shared" si="84"/>
        <v>4</v>
      </c>
      <c r="Q954">
        <f t="shared" si="85"/>
        <v>4</v>
      </c>
      <c r="R954">
        <f t="shared" si="86"/>
        <v>2020</v>
      </c>
    </row>
    <row r="955" spans="1:18" x14ac:dyDescent="0.25">
      <c r="A955" s="4" t="s">
        <v>1749</v>
      </c>
      <c r="B955" s="4" t="s">
        <v>219</v>
      </c>
      <c r="C955" s="4" t="s">
        <v>229</v>
      </c>
      <c r="D955" s="4" t="s">
        <v>58</v>
      </c>
      <c r="E955" s="4" t="s">
        <v>656</v>
      </c>
      <c r="F955" s="5">
        <v>43975</v>
      </c>
      <c r="G955" s="4">
        <v>2</v>
      </c>
      <c r="H955" s="11">
        <f>VLOOKUP(B955,[1]!Product_Data[#Data],4,0)</f>
        <v>561</v>
      </c>
      <c r="I955" s="11">
        <f>VLOOKUP(B955,[1]!Product_Data[#Data],3,0)</f>
        <v>421</v>
      </c>
      <c r="J955" s="11">
        <f t="shared" si="87"/>
        <v>842</v>
      </c>
      <c r="K955" s="11">
        <f t="shared" si="88"/>
        <v>1122</v>
      </c>
      <c r="L955" s="11">
        <f t="shared" si="89"/>
        <v>280</v>
      </c>
      <c r="M955" t="str">
        <f>VLOOKUP(C955,[1]!Location_Data[#Data],2,0)</f>
        <v>San Jose</v>
      </c>
      <c r="N955" t="str">
        <f>VLOOKUP(D955,[1]!Salespeople_Data[#Data],2,0)</f>
        <v>Christopher Tucker</v>
      </c>
      <c r="O955" t="str">
        <f>VLOOKUP(E955,[1]!Customer_Data[#Data],2,0)</f>
        <v>Harry Castillo</v>
      </c>
      <c r="P955" s="15">
        <f t="shared" si="84"/>
        <v>1</v>
      </c>
      <c r="Q955">
        <f t="shared" si="85"/>
        <v>5</v>
      </c>
      <c r="R955">
        <f t="shared" si="86"/>
        <v>2020</v>
      </c>
    </row>
    <row r="956" spans="1:18" x14ac:dyDescent="0.25">
      <c r="A956" s="2" t="s">
        <v>1750</v>
      </c>
      <c r="B956" s="2" t="s">
        <v>408</v>
      </c>
      <c r="C956" s="2" t="s">
        <v>66</v>
      </c>
      <c r="D956" s="2" t="s">
        <v>298</v>
      </c>
      <c r="E956" s="2" t="s">
        <v>477</v>
      </c>
      <c r="F956" s="3">
        <v>43927</v>
      </c>
      <c r="G956" s="2">
        <v>4</v>
      </c>
      <c r="H956" s="11">
        <f>VLOOKUP(B956,[1]!Product_Data[#Data],4,0)</f>
        <v>1405</v>
      </c>
      <c r="I956" s="11">
        <f>VLOOKUP(B956,[1]!Product_Data[#Data],3,0)</f>
        <v>1054</v>
      </c>
      <c r="J956" s="11">
        <f t="shared" si="87"/>
        <v>4216</v>
      </c>
      <c r="K956" s="11">
        <f t="shared" si="88"/>
        <v>5620</v>
      </c>
      <c r="L956" s="11">
        <f t="shared" si="89"/>
        <v>1404</v>
      </c>
      <c r="M956" t="str">
        <f>VLOOKUP(C956,[1]!Location_Data[#Data],2,0)</f>
        <v>Ontario</v>
      </c>
      <c r="N956" t="str">
        <f>VLOOKUP(D956,[1]!Salespeople_Data[#Data],2,0)</f>
        <v>Kenneth Fields</v>
      </c>
      <c r="O956" t="str">
        <f>VLOOKUP(E956,[1]!Customer_Data[#Data],2,0)</f>
        <v>Joe Coleman</v>
      </c>
      <c r="P956" s="15">
        <f t="shared" si="84"/>
        <v>2</v>
      </c>
      <c r="Q956">
        <f t="shared" si="85"/>
        <v>4</v>
      </c>
      <c r="R956">
        <f t="shared" si="86"/>
        <v>2020</v>
      </c>
    </row>
    <row r="957" spans="1:18" x14ac:dyDescent="0.25">
      <c r="A957" s="4" t="s">
        <v>1751</v>
      </c>
      <c r="B957" s="4" t="s">
        <v>13</v>
      </c>
      <c r="C957" s="4" t="s">
        <v>436</v>
      </c>
      <c r="D957" s="4" t="s">
        <v>35</v>
      </c>
      <c r="E957" s="4" t="s">
        <v>594</v>
      </c>
      <c r="F957" s="5">
        <v>44133</v>
      </c>
      <c r="G957" s="4">
        <v>3</v>
      </c>
      <c r="H957" s="11">
        <f>VLOOKUP(B957,[1]!Product_Data[#Data],4,0)</f>
        <v>1022</v>
      </c>
      <c r="I957" s="11">
        <f>VLOOKUP(B957,[1]!Product_Data[#Data],3,0)</f>
        <v>818</v>
      </c>
      <c r="J957" s="11">
        <f t="shared" si="87"/>
        <v>2454</v>
      </c>
      <c r="K957" s="11">
        <f t="shared" si="88"/>
        <v>3066</v>
      </c>
      <c r="L957" s="11">
        <f t="shared" si="89"/>
        <v>612</v>
      </c>
      <c r="M957" t="str">
        <f>VLOOKUP(C957,[1]!Location_Data[#Data],2,0)</f>
        <v>Jurupa Valley</v>
      </c>
      <c r="N957" t="str">
        <f>VLOOKUP(D957,[1]!Salespeople_Data[#Data],2,0)</f>
        <v>Charles Harper</v>
      </c>
      <c r="O957" t="str">
        <f>VLOOKUP(E957,[1]!Customer_Data[#Data],2,0)</f>
        <v>Henry Andrews</v>
      </c>
      <c r="P957" s="15">
        <f t="shared" si="84"/>
        <v>5</v>
      </c>
      <c r="Q957">
        <f t="shared" si="85"/>
        <v>10</v>
      </c>
      <c r="R957">
        <f t="shared" si="86"/>
        <v>2020</v>
      </c>
    </row>
    <row r="958" spans="1:18" x14ac:dyDescent="0.25">
      <c r="A958" s="2" t="s">
        <v>1752</v>
      </c>
      <c r="B958" s="2" t="s">
        <v>330</v>
      </c>
      <c r="C958" s="2" t="s">
        <v>186</v>
      </c>
      <c r="D958" s="2" t="s">
        <v>413</v>
      </c>
      <c r="E958" s="2" t="s">
        <v>918</v>
      </c>
      <c r="F958" s="3">
        <v>43868</v>
      </c>
      <c r="G958" s="2">
        <v>1</v>
      </c>
      <c r="H958" s="11">
        <f>VLOOKUP(B958,[1]!Product_Data[#Data],4,0)</f>
        <v>1635</v>
      </c>
      <c r="I958" s="11">
        <f>VLOOKUP(B958,[1]!Product_Data[#Data],3,0)</f>
        <v>1046</v>
      </c>
      <c r="J958" s="11">
        <f t="shared" si="87"/>
        <v>1046</v>
      </c>
      <c r="K958" s="11">
        <f t="shared" si="88"/>
        <v>1635</v>
      </c>
      <c r="L958" s="11">
        <f t="shared" si="89"/>
        <v>589</v>
      </c>
      <c r="M958" t="str">
        <f>VLOOKUP(C958,[1]!Location_Data[#Data],2,0)</f>
        <v>Riverside</v>
      </c>
      <c r="N958" t="str">
        <f>VLOOKUP(D958,[1]!Salespeople_Data[#Data],2,0)</f>
        <v>Kenneth Bradley</v>
      </c>
      <c r="O958" t="str">
        <f>VLOOKUP(E958,[1]!Customer_Data[#Data],2,0)</f>
        <v>Keith Wheeler</v>
      </c>
      <c r="P958" s="15">
        <f t="shared" si="84"/>
        <v>6</v>
      </c>
      <c r="Q958">
        <f t="shared" si="85"/>
        <v>2</v>
      </c>
      <c r="R958">
        <f t="shared" si="86"/>
        <v>2020</v>
      </c>
    </row>
    <row r="959" spans="1:18" x14ac:dyDescent="0.25">
      <c r="A959" s="4" t="s">
        <v>1753</v>
      </c>
      <c r="B959" s="4" t="s">
        <v>155</v>
      </c>
      <c r="C959" s="4" t="s">
        <v>286</v>
      </c>
      <c r="D959" s="4" t="s">
        <v>111</v>
      </c>
      <c r="E959" s="4" t="s">
        <v>664</v>
      </c>
      <c r="F959" s="5">
        <v>44011</v>
      </c>
      <c r="G959" s="4">
        <v>1</v>
      </c>
      <c r="H959" s="11">
        <f>VLOOKUP(B959,[1]!Product_Data[#Data],4,0)</f>
        <v>1353</v>
      </c>
      <c r="I959" s="11">
        <f>VLOOKUP(B959,[1]!Product_Data[#Data],3,0)</f>
        <v>947</v>
      </c>
      <c r="J959" s="11">
        <f t="shared" si="87"/>
        <v>947</v>
      </c>
      <c r="K959" s="11">
        <f t="shared" si="88"/>
        <v>1353</v>
      </c>
      <c r="L959" s="11">
        <f t="shared" si="89"/>
        <v>406</v>
      </c>
      <c r="M959" t="str">
        <f>VLOOKUP(C959,[1]!Location_Data[#Data],2,0)</f>
        <v>El Monte</v>
      </c>
      <c r="N959" t="str">
        <f>VLOOKUP(D959,[1]!Salespeople_Data[#Data],2,0)</f>
        <v>Ryan Welch</v>
      </c>
      <c r="O959" t="str">
        <f>VLOOKUP(E959,[1]!Customer_Data[#Data],2,0)</f>
        <v>Harry Daniels</v>
      </c>
      <c r="P959" s="15">
        <f t="shared" si="84"/>
        <v>2</v>
      </c>
      <c r="Q959">
        <f t="shared" si="85"/>
        <v>6</v>
      </c>
      <c r="R959">
        <f t="shared" si="86"/>
        <v>2020</v>
      </c>
    </row>
    <row r="960" spans="1:18" x14ac:dyDescent="0.25">
      <c r="A960" s="2" t="s">
        <v>1754</v>
      </c>
      <c r="B960" s="2" t="s">
        <v>461</v>
      </c>
      <c r="C960" s="2" t="s">
        <v>392</v>
      </c>
      <c r="D960" s="2" t="s">
        <v>20</v>
      </c>
      <c r="E960" s="2" t="s">
        <v>1585</v>
      </c>
      <c r="F960" s="3">
        <v>43939</v>
      </c>
      <c r="G960" s="2">
        <v>1</v>
      </c>
      <c r="H960" s="11">
        <f>VLOOKUP(B960,[1]!Product_Data[#Data],4,0)</f>
        <v>35</v>
      </c>
      <c r="I960" s="11">
        <f>VLOOKUP(B960,[1]!Product_Data[#Data],3,0)</f>
        <v>22</v>
      </c>
      <c r="J960" s="11">
        <f t="shared" si="87"/>
        <v>22</v>
      </c>
      <c r="K960" s="11">
        <f t="shared" si="88"/>
        <v>35</v>
      </c>
      <c r="L960" s="11">
        <f t="shared" si="89"/>
        <v>13</v>
      </c>
      <c r="M960" t="str">
        <f>VLOOKUP(C960,[1]!Location_Data[#Data],2,0)</f>
        <v>Visalia</v>
      </c>
      <c r="N960" t="str">
        <f>VLOOKUP(D960,[1]!Salespeople_Data[#Data],2,0)</f>
        <v>Joshua Cook</v>
      </c>
      <c r="O960" t="str">
        <f>VLOOKUP(E960,[1]!Customer_Data[#Data],2,0)</f>
        <v>Ronald Arnold</v>
      </c>
      <c r="P960" s="15">
        <f t="shared" si="84"/>
        <v>7</v>
      </c>
      <c r="Q960">
        <f t="shared" si="85"/>
        <v>4</v>
      </c>
      <c r="R960">
        <f t="shared" si="86"/>
        <v>2020</v>
      </c>
    </row>
    <row r="961" spans="1:18" x14ac:dyDescent="0.25">
      <c r="A961" s="4" t="s">
        <v>1755</v>
      </c>
      <c r="B961" s="4" t="s">
        <v>858</v>
      </c>
      <c r="C961" s="4" t="s">
        <v>186</v>
      </c>
      <c r="D961" s="4" t="s">
        <v>159</v>
      </c>
      <c r="E961" s="4" t="s">
        <v>726</v>
      </c>
      <c r="F961" s="5">
        <v>44115</v>
      </c>
      <c r="G961" s="4">
        <v>3</v>
      </c>
      <c r="H961" s="11">
        <f>VLOOKUP(B961,[1]!Product_Data[#Data],4,0)</f>
        <v>2294</v>
      </c>
      <c r="I961" s="11">
        <f>VLOOKUP(B961,[1]!Product_Data[#Data],3,0)</f>
        <v>1399</v>
      </c>
      <c r="J961" s="11">
        <f t="shared" si="87"/>
        <v>4197</v>
      </c>
      <c r="K961" s="11">
        <f t="shared" si="88"/>
        <v>6882</v>
      </c>
      <c r="L961" s="11">
        <f t="shared" si="89"/>
        <v>2685</v>
      </c>
      <c r="M961" t="str">
        <f>VLOOKUP(C961,[1]!Location_Data[#Data],2,0)</f>
        <v>Riverside</v>
      </c>
      <c r="N961" t="str">
        <f>VLOOKUP(D961,[1]!Salespeople_Data[#Data],2,0)</f>
        <v>Bobby Russell</v>
      </c>
      <c r="O961" t="str">
        <f>VLOOKUP(E961,[1]!Customer_Data[#Data],2,0)</f>
        <v>Phillip Tucker</v>
      </c>
      <c r="P961" s="15">
        <f t="shared" si="84"/>
        <v>1</v>
      </c>
      <c r="Q961">
        <f t="shared" si="85"/>
        <v>10</v>
      </c>
      <c r="R961">
        <f t="shared" si="86"/>
        <v>2020</v>
      </c>
    </row>
    <row r="962" spans="1:18" x14ac:dyDescent="0.25">
      <c r="A962" s="2" t="s">
        <v>1756</v>
      </c>
      <c r="B962" s="2" t="s">
        <v>267</v>
      </c>
      <c r="C962" s="2" t="s">
        <v>14</v>
      </c>
      <c r="D962" s="2" t="s">
        <v>35</v>
      </c>
      <c r="E962" s="2" t="s">
        <v>851</v>
      </c>
      <c r="F962" s="3">
        <v>43857</v>
      </c>
      <c r="G962" s="2">
        <v>1</v>
      </c>
      <c r="H962" s="11">
        <f>VLOOKUP(B962,[1]!Product_Data[#Data],4,0)</f>
        <v>400</v>
      </c>
      <c r="I962" s="11">
        <f>VLOOKUP(B962,[1]!Product_Data[#Data],3,0)</f>
        <v>208</v>
      </c>
      <c r="J962" s="11">
        <f t="shared" si="87"/>
        <v>208</v>
      </c>
      <c r="K962" s="11">
        <f t="shared" si="88"/>
        <v>400</v>
      </c>
      <c r="L962" s="11">
        <f t="shared" si="89"/>
        <v>192</v>
      </c>
      <c r="M962" t="str">
        <f>VLOOKUP(C962,[1]!Location_Data[#Data],2,0)</f>
        <v>Santa Clarita</v>
      </c>
      <c r="N962" t="str">
        <f>VLOOKUP(D962,[1]!Salespeople_Data[#Data],2,0)</f>
        <v>Charles Harper</v>
      </c>
      <c r="O962" t="str">
        <f>VLOOKUP(E962,[1]!Customer_Data[#Data],2,0)</f>
        <v>Gary Hudson</v>
      </c>
      <c r="P962" s="15">
        <f t="shared" ref="P962:P1025" si="90">WEEKDAY(F962)</f>
        <v>2</v>
      </c>
      <c r="Q962">
        <f t="shared" ref="Q962:Q1025" si="91">MONTH(F962)</f>
        <v>1</v>
      </c>
      <c r="R962">
        <f t="shared" ref="R962:R1025" si="92">YEAR(F962)</f>
        <v>2020</v>
      </c>
    </row>
    <row r="963" spans="1:18" x14ac:dyDescent="0.25">
      <c r="A963" s="4" t="s">
        <v>1757</v>
      </c>
      <c r="B963" s="4" t="s">
        <v>132</v>
      </c>
      <c r="C963" s="4" t="s">
        <v>469</v>
      </c>
      <c r="D963" s="4" t="s">
        <v>298</v>
      </c>
      <c r="E963" s="4" t="s">
        <v>1758</v>
      </c>
      <c r="F963" s="5">
        <v>44006</v>
      </c>
      <c r="G963" s="4">
        <v>2</v>
      </c>
      <c r="H963" s="11">
        <f>VLOOKUP(B963,[1]!Product_Data[#Data],4,0)</f>
        <v>2091</v>
      </c>
      <c r="I963" s="11">
        <f>VLOOKUP(B963,[1]!Product_Data[#Data],3,0)</f>
        <v>1485</v>
      </c>
      <c r="J963" s="11">
        <f t="shared" ref="J963:J1026" si="93">PRODUCT(I963,G963)</f>
        <v>2970</v>
      </c>
      <c r="K963" s="11">
        <f t="shared" ref="K963:K1026" si="94">PRODUCT(H963,G963)</f>
        <v>4182</v>
      </c>
      <c r="L963" s="11">
        <f t="shared" ref="L963:L1026" si="95">K963-J963</f>
        <v>1212</v>
      </c>
      <c r="M963" t="str">
        <f>VLOOKUP(C963,[1]!Location_Data[#Data],2,0)</f>
        <v>Escondido</v>
      </c>
      <c r="N963" t="str">
        <f>VLOOKUP(D963,[1]!Salespeople_Data[#Data],2,0)</f>
        <v>Kenneth Fields</v>
      </c>
      <c r="O963" t="str">
        <f>VLOOKUP(E963,[1]!Customer_Data[#Data],2,0)</f>
        <v>Lawrence Kelly</v>
      </c>
      <c r="P963" s="15">
        <f t="shared" si="90"/>
        <v>4</v>
      </c>
      <c r="Q963">
        <f t="shared" si="91"/>
        <v>6</v>
      </c>
      <c r="R963">
        <f t="shared" si="92"/>
        <v>2020</v>
      </c>
    </row>
    <row r="964" spans="1:18" x14ac:dyDescent="0.25">
      <c r="A964" s="2" t="s">
        <v>1759</v>
      </c>
      <c r="B964" s="2" t="s">
        <v>155</v>
      </c>
      <c r="C964" s="2" t="s">
        <v>34</v>
      </c>
      <c r="D964" s="2" t="s">
        <v>96</v>
      </c>
      <c r="E964" s="2" t="s">
        <v>1758</v>
      </c>
      <c r="F964" s="3">
        <v>44068</v>
      </c>
      <c r="G964" s="2">
        <v>2</v>
      </c>
      <c r="H964" s="11">
        <f>VLOOKUP(B964,[1]!Product_Data[#Data],4,0)</f>
        <v>1353</v>
      </c>
      <c r="I964" s="11">
        <f>VLOOKUP(B964,[1]!Product_Data[#Data],3,0)</f>
        <v>947</v>
      </c>
      <c r="J964" s="11">
        <f t="shared" si="93"/>
        <v>1894</v>
      </c>
      <c r="K964" s="11">
        <f t="shared" si="94"/>
        <v>2706</v>
      </c>
      <c r="L964" s="11">
        <f t="shared" si="95"/>
        <v>812</v>
      </c>
      <c r="M964" t="str">
        <f>VLOOKUP(C964,[1]!Location_Data[#Data],2,0)</f>
        <v>Inglewood</v>
      </c>
      <c r="N964" t="str">
        <f>VLOOKUP(D964,[1]!Salespeople_Data[#Data],2,0)</f>
        <v>Brian Thomas</v>
      </c>
      <c r="O964" t="str">
        <f>VLOOKUP(E964,[1]!Customer_Data[#Data],2,0)</f>
        <v>Lawrence Kelly</v>
      </c>
      <c r="P964" s="15">
        <f t="shared" si="90"/>
        <v>3</v>
      </c>
      <c r="Q964">
        <f t="shared" si="91"/>
        <v>8</v>
      </c>
      <c r="R964">
        <f t="shared" si="92"/>
        <v>2020</v>
      </c>
    </row>
    <row r="965" spans="1:18" x14ac:dyDescent="0.25">
      <c r="A965" s="4" t="s">
        <v>1760</v>
      </c>
      <c r="B965" s="4" t="s">
        <v>389</v>
      </c>
      <c r="C965" s="4" t="s">
        <v>377</v>
      </c>
      <c r="D965" s="4" t="s">
        <v>298</v>
      </c>
      <c r="E965" s="4" t="s">
        <v>1106</v>
      </c>
      <c r="F965" s="5">
        <v>43841</v>
      </c>
      <c r="G965" s="4">
        <v>1</v>
      </c>
      <c r="H965" s="11">
        <f>VLOOKUP(B965,[1]!Product_Data[#Data],4,0)</f>
        <v>1367</v>
      </c>
      <c r="I965" s="11">
        <f>VLOOKUP(B965,[1]!Product_Data[#Data],3,0)</f>
        <v>984</v>
      </c>
      <c r="J965" s="11">
        <f t="shared" si="93"/>
        <v>984</v>
      </c>
      <c r="K965" s="11">
        <f t="shared" si="94"/>
        <v>1367</v>
      </c>
      <c r="L965" s="11">
        <f t="shared" si="95"/>
        <v>383</v>
      </c>
      <c r="M965" t="str">
        <f>VLOOKUP(C965,[1]!Location_Data[#Data],2,0)</f>
        <v>San Diego</v>
      </c>
      <c r="N965" t="str">
        <f>VLOOKUP(D965,[1]!Salespeople_Data[#Data],2,0)</f>
        <v>Kenneth Fields</v>
      </c>
      <c r="O965" t="str">
        <f>VLOOKUP(E965,[1]!Customer_Data[#Data],2,0)</f>
        <v>Arthur Reid</v>
      </c>
      <c r="P965" s="15">
        <f t="shared" si="90"/>
        <v>7</v>
      </c>
      <c r="Q965">
        <f t="shared" si="91"/>
        <v>1</v>
      </c>
      <c r="R965">
        <f t="shared" si="92"/>
        <v>2020</v>
      </c>
    </row>
    <row r="966" spans="1:18" x14ac:dyDescent="0.25">
      <c r="A966" s="2" t="s">
        <v>1761</v>
      </c>
      <c r="B966" s="2" t="s">
        <v>412</v>
      </c>
      <c r="C966" s="2" t="s">
        <v>527</v>
      </c>
      <c r="D966" s="2" t="s">
        <v>225</v>
      </c>
      <c r="E966" s="2" t="s">
        <v>683</v>
      </c>
      <c r="F966" s="3">
        <v>44196</v>
      </c>
      <c r="G966" s="2">
        <v>1</v>
      </c>
      <c r="H966" s="11">
        <f>VLOOKUP(B966,[1]!Product_Data[#Data],4,0)</f>
        <v>2396</v>
      </c>
      <c r="I966" s="11">
        <f>VLOOKUP(B966,[1]!Product_Data[#Data],3,0)</f>
        <v>1965</v>
      </c>
      <c r="J966" s="11">
        <f t="shared" si="93"/>
        <v>1965</v>
      </c>
      <c r="K966" s="11">
        <f t="shared" si="94"/>
        <v>2396</v>
      </c>
      <c r="L966" s="11">
        <f t="shared" si="95"/>
        <v>431</v>
      </c>
      <c r="M966" t="str">
        <f>VLOOKUP(C966,[1]!Location_Data[#Data],2,0)</f>
        <v>Stockton</v>
      </c>
      <c r="N966" t="str">
        <f>VLOOKUP(D966,[1]!Salespeople_Data[#Data],2,0)</f>
        <v>Andrew Bowman</v>
      </c>
      <c r="O966" t="str">
        <f>VLOOKUP(E966,[1]!Customer_Data[#Data],2,0)</f>
        <v>Jonathan Freeman</v>
      </c>
      <c r="P966" s="15">
        <f t="shared" si="90"/>
        <v>5</v>
      </c>
      <c r="Q966">
        <f t="shared" si="91"/>
        <v>12</v>
      </c>
      <c r="R966">
        <f t="shared" si="92"/>
        <v>2020</v>
      </c>
    </row>
    <row r="967" spans="1:18" x14ac:dyDescent="0.25">
      <c r="A967" s="4" t="s">
        <v>1762</v>
      </c>
      <c r="B967" s="4" t="s">
        <v>370</v>
      </c>
      <c r="C967" s="4" t="s">
        <v>39</v>
      </c>
      <c r="D967" s="4" t="s">
        <v>356</v>
      </c>
      <c r="E967" s="4" t="s">
        <v>1689</v>
      </c>
      <c r="F967" s="5">
        <v>44177</v>
      </c>
      <c r="G967" s="4">
        <v>1</v>
      </c>
      <c r="H967" s="11">
        <f>VLOOKUP(B967,[1]!Product_Data[#Data],4,0)</f>
        <v>771</v>
      </c>
      <c r="I967" s="11">
        <f>VLOOKUP(B967,[1]!Product_Data[#Data],3,0)</f>
        <v>648</v>
      </c>
      <c r="J967" s="11">
        <f t="shared" si="93"/>
        <v>648</v>
      </c>
      <c r="K967" s="11">
        <f t="shared" si="94"/>
        <v>771</v>
      </c>
      <c r="L967" s="11">
        <f t="shared" si="95"/>
        <v>123</v>
      </c>
      <c r="M967" t="str">
        <f>VLOOKUP(C967,[1]!Location_Data[#Data],2,0)</f>
        <v>Oceanside</v>
      </c>
      <c r="N967" t="str">
        <f>VLOOKUP(D967,[1]!Salespeople_Data[#Data],2,0)</f>
        <v>Jimmy Young</v>
      </c>
      <c r="O967" t="str">
        <f>VLOOKUP(E967,[1]!Customer_Data[#Data],2,0)</f>
        <v>Billy Gonzales</v>
      </c>
      <c r="P967" s="15">
        <f t="shared" si="90"/>
        <v>7</v>
      </c>
      <c r="Q967">
        <f t="shared" si="91"/>
        <v>12</v>
      </c>
      <c r="R967">
        <f t="shared" si="92"/>
        <v>2020</v>
      </c>
    </row>
    <row r="968" spans="1:18" x14ac:dyDescent="0.25">
      <c r="A968" s="2" t="s">
        <v>1763</v>
      </c>
      <c r="B968" s="2" t="s">
        <v>125</v>
      </c>
      <c r="C968" s="2" t="s">
        <v>100</v>
      </c>
      <c r="D968" s="2" t="s">
        <v>239</v>
      </c>
      <c r="E968" s="2" t="s">
        <v>1764</v>
      </c>
      <c r="F968" s="3">
        <v>44124</v>
      </c>
      <c r="G968" s="2">
        <v>1</v>
      </c>
      <c r="H968" s="11">
        <f>VLOOKUP(B968,[1]!Product_Data[#Data],4,0)</f>
        <v>1826</v>
      </c>
      <c r="I968" s="11">
        <f>VLOOKUP(B968,[1]!Product_Data[#Data],3,0)</f>
        <v>1443</v>
      </c>
      <c r="J968" s="11">
        <f t="shared" si="93"/>
        <v>1443</v>
      </c>
      <c r="K968" s="11">
        <f t="shared" si="94"/>
        <v>1826</v>
      </c>
      <c r="L968" s="11">
        <f t="shared" si="95"/>
        <v>383</v>
      </c>
      <c r="M968" t="str">
        <f>VLOOKUP(C968,[1]!Location_Data[#Data],2,0)</f>
        <v>Victorville</v>
      </c>
      <c r="N968" t="str">
        <f>VLOOKUP(D968,[1]!Salespeople_Data[#Data],2,0)</f>
        <v>John Reyes</v>
      </c>
      <c r="O968" t="str">
        <f>VLOOKUP(E968,[1]!Customer_Data[#Data],2,0)</f>
        <v>Ralph Cooper</v>
      </c>
      <c r="P968" s="15">
        <f t="shared" si="90"/>
        <v>3</v>
      </c>
      <c r="Q968">
        <f t="shared" si="91"/>
        <v>10</v>
      </c>
      <c r="R968">
        <f t="shared" si="92"/>
        <v>2020</v>
      </c>
    </row>
    <row r="969" spans="1:18" x14ac:dyDescent="0.25">
      <c r="A969" s="4" t="s">
        <v>1765</v>
      </c>
      <c r="B969" s="4" t="s">
        <v>194</v>
      </c>
      <c r="C969" s="4" t="s">
        <v>220</v>
      </c>
      <c r="D969" s="4" t="s">
        <v>356</v>
      </c>
      <c r="E969" s="4" t="s">
        <v>1461</v>
      </c>
      <c r="F969" s="5">
        <v>43994</v>
      </c>
      <c r="G969" s="4">
        <v>3</v>
      </c>
      <c r="H969" s="11">
        <f>VLOOKUP(B969,[1]!Product_Data[#Data],4,0)</f>
        <v>1278</v>
      </c>
      <c r="I969" s="11">
        <f>VLOOKUP(B969,[1]!Product_Data[#Data],3,0)</f>
        <v>665</v>
      </c>
      <c r="J969" s="11">
        <f t="shared" si="93"/>
        <v>1995</v>
      </c>
      <c r="K969" s="11">
        <f t="shared" si="94"/>
        <v>3834</v>
      </c>
      <c r="L969" s="11">
        <f t="shared" si="95"/>
        <v>1839</v>
      </c>
      <c r="M969" t="str">
        <f>VLOOKUP(C969,[1]!Location_Data[#Data],2,0)</f>
        <v>Modesto</v>
      </c>
      <c r="N969" t="str">
        <f>VLOOKUP(D969,[1]!Salespeople_Data[#Data],2,0)</f>
        <v>Jimmy Young</v>
      </c>
      <c r="O969" t="str">
        <f>VLOOKUP(E969,[1]!Customer_Data[#Data],2,0)</f>
        <v>Raymond Young</v>
      </c>
      <c r="P969" s="15">
        <f t="shared" si="90"/>
        <v>6</v>
      </c>
      <c r="Q969">
        <f t="shared" si="91"/>
        <v>6</v>
      </c>
      <c r="R969">
        <f t="shared" si="92"/>
        <v>2020</v>
      </c>
    </row>
    <row r="970" spans="1:18" x14ac:dyDescent="0.25">
      <c r="A970" s="2" t="s">
        <v>1766</v>
      </c>
      <c r="B970" s="2" t="s">
        <v>235</v>
      </c>
      <c r="C970" s="2" t="s">
        <v>100</v>
      </c>
      <c r="D970" s="2" t="s">
        <v>25</v>
      </c>
      <c r="E970" s="2" t="s">
        <v>1767</v>
      </c>
      <c r="F970" s="3">
        <v>43837</v>
      </c>
      <c r="G970" s="2">
        <v>4</v>
      </c>
      <c r="H970" s="11">
        <f>VLOOKUP(B970,[1]!Product_Data[#Data],4,0)</f>
        <v>1887</v>
      </c>
      <c r="I970" s="11">
        <f>VLOOKUP(B970,[1]!Product_Data[#Data],3,0)</f>
        <v>1378</v>
      </c>
      <c r="J970" s="11">
        <f t="shared" si="93"/>
        <v>5512</v>
      </c>
      <c r="K970" s="11">
        <f t="shared" si="94"/>
        <v>7548</v>
      </c>
      <c r="L970" s="11">
        <f t="shared" si="95"/>
        <v>2036</v>
      </c>
      <c r="M970" t="str">
        <f>VLOOKUP(C970,[1]!Location_Data[#Data],2,0)</f>
        <v>Victorville</v>
      </c>
      <c r="N970" t="str">
        <f>VLOOKUP(D970,[1]!Salespeople_Data[#Data],2,0)</f>
        <v>Brian Davis</v>
      </c>
      <c r="O970" t="str">
        <f>VLOOKUP(E970,[1]!Customer_Data[#Data],2,0)</f>
        <v>Jeremy Gomez</v>
      </c>
      <c r="P970" s="15">
        <f t="shared" si="90"/>
        <v>3</v>
      </c>
      <c r="Q970">
        <f t="shared" si="91"/>
        <v>1</v>
      </c>
      <c r="R970">
        <f t="shared" si="92"/>
        <v>2020</v>
      </c>
    </row>
    <row r="971" spans="1:18" x14ac:dyDescent="0.25">
      <c r="A971" s="4" t="s">
        <v>1768</v>
      </c>
      <c r="B971" s="4" t="s">
        <v>238</v>
      </c>
      <c r="C971" s="4" t="s">
        <v>14</v>
      </c>
      <c r="D971" s="4" t="s">
        <v>250</v>
      </c>
      <c r="E971" s="4" t="s">
        <v>543</v>
      </c>
      <c r="F971" s="5">
        <v>43902</v>
      </c>
      <c r="G971" s="4">
        <v>2</v>
      </c>
      <c r="H971" s="11">
        <f>VLOOKUP(B971,[1]!Product_Data[#Data],4,0)</f>
        <v>871</v>
      </c>
      <c r="I971" s="11">
        <f>VLOOKUP(B971,[1]!Product_Data[#Data],3,0)</f>
        <v>540</v>
      </c>
      <c r="J971" s="11">
        <f t="shared" si="93"/>
        <v>1080</v>
      </c>
      <c r="K971" s="11">
        <f t="shared" si="94"/>
        <v>1742</v>
      </c>
      <c r="L971" s="11">
        <f t="shared" si="95"/>
        <v>662</v>
      </c>
      <c r="M971" t="str">
        <f>VLOOKUP(C971,[1]!Location_Data[#Data],2,0)</f>
        <v>Santa Clarita</v>
      </c>
      <c r="N971" t="str">
        <f>VLOOKUP(D971,[1]!Salespeople_Data[#Data],2,0)</f>
        <v>Martin Carr</v>
      </c>
      <c r="O971" t="str">
        <f>VLOOKUP(E971,[1]!Customer_Data[#Data],2,0)</f>
        <v>James Perkins</v>
      </c>
      <c r="P971" s="15">
        <f t="shared" si="90"/>
        <v>5</v>
      </c>
      <c r="Q971">
        <f t="shared" si="91"/>
        <v>3</v>
      </c>
      <c r="R971">
        <f t="shared" si="92"/>
        <v>2020</v>
      </c>
    </row>
    <row r="972" spans="1:18" x14ac:dyDescent="0.25">
      <c r="A972" s="2" t="s">
        <v>1769</v>
      </c>
      <c r="B972" s="2" t="s">
        <v>232</v>
      </c>
      <c r="C972" s="2" t="s">
        <v>44</v>
      </c>
      <c r="D972" s="2" t="s">
        <v>53</v>
      </c>
      <c r="E972" s="2" t="s">
        <v>484</v>
      </c>
      <c r="F972" s="3">
        <v>44190</v>
      </c>
      <c r="G972" s="2">
        <v>2</v>
      </c>
      <c r="H972" s="11">
        <f>VLOOKUP(B972,[1]!Product_Data[#Data],4,0)</f>
        <v>1119</v>
      </c>
      <c r="I972" s="11">
        <f>VLOOKUP(B972,[1]!Product_Data[#Data],3,0)</f>
        <v>683</v>
      </c>
      <c r="J972" s="11">
        <f t="shared" si="93"/>
        <v>1366</v>
      </c>
      <c r="K972" s="11">
        <f t="shared" si="94"/>
        <v>2238</v>
      </c>
      <c r="L972" s="11">
        <f t="shared" si="95"/>
        <v>872</v>
      </c>
      <c r="M972" t="str">
        <f>VLOOKUP(C972,[1]!Location_Data[#Data],2,0)</f>
        <v>Moreno Valley</v>
      </c>
      <c r="N972" t="str">
        <f>VLOOKUP(D972,[1]!Salespeople_Data[#Data],2,0)</f>
        <v>Scott Mason</v>
      </c>
      <c r="O972" t="str">
        <f>VLOOKUP(E972,[1]!Customer_Data[#Data],2,0)</f>
        <v>Todd George</v>
      </c>
      <c r="P972" s="15">
        <f t="shared" si="90"/>
        <v>6</v>
      </c>
      <c r="Q972">
        <f t="shared" si="91"/>
        <v>12</v>
      </c>
      <c r="R972">
        <f t="shared" si="92"/>
        <v>2020</v>
      </c>
    </row>
    <row r="973" spans="1:18" x14ac:dyDescent="0.25">
      <c r="A973" s="4" t="s">
        <v>1770</v>
      </c>
      <c r="B973" s="4" t="s">
        <v>305</v>
      </c>
      <c r="C973" s="4" t="s">
        <v>105</v>
      </c>
      <c r="D973" s="4" t="s">
        <v>165</v>
      </c>
      <c r="E973" s="4" t="s">
        <v>658</v>
      </c>
      <c r="F973" s="5">
        <v>44050</v>
      </c>
      <c r="G973" s="4">
        <v>3</v>
      </c>
      <c r="H973" s="11">
        <f>VLOOKUP(B973,[1]!Product_Data[#Data],4,0)</f>
        <v>504</v>
      </c>
      <c r="I973" s="11">
        <f>VLOOKUP(B973,[1]!Product_Data[#Data],3,0)</f>
        <v>408</v>
      </c>
      <c r="J973" s="11">
        <f t="shared" si="93"/>
        <v>1224</v>
      </c>
      <c r="K973" s="11">
        <f t="shared" si="94"/>
        <v>1512</v>
      </c>
      <c r="L973" s="11">
        <f t="shared" si="95"/>
        <v>288</v>
      </c>
      <c r="M973" t="str">
        <f>VLOOKUP(C973,[1]!Location_Data[#Data],2,0)</f>
        <v>Daly City</v>
      </c>
      <c r="N973" t="str">
        <f>VLOOKUP(D973,[1]!Salespeople_Data[#Data],2,0)</f>
        <v>Joe Sims</v>
      </c>
      <c r="O973" t="str">
        <f>VLOOKUP(E973,[1]!Customer_Data[#Data],2,0)</f>
        <v>Martin Olson</v>
      </c>
      <c r="P973" s="15">
        <f t="shared" si="90"/>
        <v>6</v>
      </c>
      <c r="Q973">
        <f t="shared" si="91"/>
        <v>8</v>
      </c>
      <c r="R973">
        <f t="shared" si="92"/>
        <v>2020</v>
      </c>
    </row>
    <row r="974" spans="1:18" x14ac:dyDescent="0.25">
      <c r="A974" s="2" t="s">
        <v>1771</v>
      </c>
      <c r="B974" s="2" t="s">
        <v>99</v>
      </c>
      <c r="C974" s="2" t="s">
        <v>392</v>
      </c>
      <c r="D974" s="2" t="s">
        <v>116</v>
      </c>
      <c r="E974" s="2" t="s">
        <v>1050</v>
      </c>
      <c r="F974" s="3">
        <v>44136</v>
      </c>
      <c r="G974" s="2">
        <v>1</v>
      </c>
      <c r="H974" s="11">
        <f>VLOOKUP(B974,[1]!Product_Data[#Data],4,0)</f>
        <v>1708</v>
      </c>
      <c r="I974" s="11">
        <f>VLOOKUP(B974,[1]!Product_Data[#Data],3,0)</f>
        <v>871</v>
      </c>
      <c r="J974" s="11">
        <f t="shared" si="93"/>
        <v>871</v>
      </c>
      <c r="K974" s="11">
        <f t="shared" si="94"/>
        <v>1708</v>
      </c>
      <c r="L974" s="11">
        <f t="shared" si="95"/>
        <v>837</v>
      </c>
      <c r="M974" t="str">
        <f>VLOOKUP(C974,[1]!Location_Data[#Data],2,0)</f>
        <v>Visalia</v>
      </c>
      <c r="N974" t="str">
        <f>VLOOKUP(D974,[1]!Salespeople_Data[#Data],2,0)</f>
        <v>Roger Ramos</v>
      </c>
      <c r="O974" t="str">
        <f>VLOOKUP(E974,[1]!Customer_Data[#Data],2,0)</f>
        <v>Aaron Moreno</v>
      </c>
      <c r="P974" s="15">
        <f t="shared" si="90"/>
        <v>1</v>
      </c>
      <c r="Q974">
        <f t="shared" si="91"/>
        <v>11</v>
      </c>
      <c r="R974">
        <f t="shared" si="92"/>
        <v>2020</v>
      </c>
    </row>
    <row r="975" spans="1:18" x14ac:dyDescent="0.25">
      <c r="A975" s="4" t="s">
        <v>1772</v>
      </c>
      <c r="B975" s="4" t="s">
        <v>104</v>
      </c>
      <c r="C975" s="4" t="s">
        <v>211</v>
      </c>
      <c r="D975" s="4" t="s">
        <v>165</v>
      </c>
      <c r="E975" s="4" t="s">
        <v>1539</v>
      </c>
      <c r="F975" s="5">
        <v>43924</v>
      </c>
      <c r="G975" s="4">
        <v>3</v>
      </c>
      <c r="H975" s="11">
        <f>VLOOKUP(B975,[1]!Product_Data[#Data],4,0)</f>
        <v>1671</v>
      </c>
      <c r="I975" s="11">
        <f>VLOOKUP(B975,[1]!Product_Data[#Data],3,0)</f>
        <v>1220</v>
      </c>
      <c r="J975" s="11">
        <f t="shared" si="93"/>
        <v>3660</v>
      </c>
      <c r="K975" s="11">
        <f t="shared" si="94"/>
        <v>5013</v>
      </c>
      <c r="L975" s="11">
        <f t="shared" si="95"/>
        <v>1353</v>
      </c>
      <c r="M975" t="str">
        <f>VLOOKUP(C975,[1]!Location_Data[#Data],2,0)</f>
        <v>Chula Vista</v>
      </c>
      <c r="N975" t="str">
        <f>VLOOKUP(D975,[1]!Salespeople_Data[#Data],2,0)</f>
        <v>Joe Sims</v>
      </c>
      <c r="O975" t="str">
        <f>VLOOKUP(E975,[1]!Customer_Data[#Data],2,0)</f>
        <v>Jose Ellis</v>
      </c>
      <c r="P975" s="15">
        <f t="shared" si="90"/>
        <v>6</v>
      </c>
      <c r="Q975">
        <f t="shared" si="91"/>
        <v>4</v>
      </c>
      <c r="R975">
        <f t="shared" si="92"/>
        <v>2020</v>
      </c>
    </row>
    <row r="976" spans="1:18" x14ac:dyDescent="0.25">
      <c r="A976" s="2" t="s">
        <v>1773</v>
      </c>
      <c r="B976" s="2" t="s">
        <v>173</v>
      </c>
      <c r="C976" s="2" t="s">
        <v>19</v>
      </c>
      <c r="D976" s="2" t="s">
        <v>80</v>
      </c>
      <c r="E976" s="2" t="s">
        <v>1774</v>
      </c>
      <c r="F976" s="3">
        <v>43960</v>
      </c>
      <c r="G976" s="2">
        <v>1</v>
      </c>
      <c r="H976" s="11">
        <f>VLOOKUP(B976,[1]!Product_Data[#Data],4,0)</f>
        <v>2005</v>
      </c>
      <c r="I976" s="11">
        <f>VLOOKUP(B976,[1]!Product_Data[#Data],3,0)</f>
        <v>1223</v>
      </c>
      <c r="J976" s="11">
        <f t="shared" si="93"/>
        <v>1223</v>
      </c>
      <c r="K976" s="11">
        <f t="shared" si="94"/>
        <v>2005</v>
      </c>
      <c r="L976" s="11">
        <f t="shared" si="95"/>
        <v>782</v>
      </c>
      <c r="M976" t="str">
        <f>VLOOKUP(C976,[1]!Location_Data[#Data],2,0)</f>
        <v>Berkeley</v>
      </c>
      <c r="N976" t="str">
        <f>VLOOKUP(D976,[1]!Salespeople_Data[#Data],2,0)</f>
        <v>Henry Nelson</v>
      </c>
      <c r="O976" t="str">
        <f>VLOOKUP(E976,[1]!Customer_Data[#Data],2,0)</f>
        <v>Samuel Stewart</v>
      </c>
      <c r="P976" s="15">
        <f t="shared" si="90"/>
        <v>7</v>
      </c>
      <c r="Q976">
        <f t="shared" si="91"/>
        <v>5</v>
      </c>
      <c r="R976">
        <f t="shared" si="92"/>
        <v>2020</v>
      </c>
    </row>
    <row r="977" spans="1:18" x14ac:dyDescent="0.25">
      <c r="A977" s="4" t="s">
        <v>1775</v>
      </c>
      <c r="B977" s="4" t="s">
        <v>373</v>
      </c>
      <c r="C977" s="4" t="s">
        <v>120</v>
      </c>
      <c r="D977" s="4" t="s">
        <v>250</v>
      </c>
      <c r="E977" s="4" t="s">
        <v>1403</v>
      </c>
      <c r="F977" s="5">
        <v>44004</v>
      </c>
      <c r="G977" s="4">
        <v>3</v>
      </c>
      <c r="H977" s="11">
        <f>VLOOKUP(B977,[1]!Product_Data[#Data],4,0)</f>
        <v>2182</v>
      </c>
      <c r="I977" s="11">
        <f>VLOOKUP(B977,[1]!Product_Data[#Data],3,0)</f>
        <v>1200</v>
      </c>
      <c r="J977" s="11">
        <f t="shared" si="93"/>
        <v>3600</v>
      </c>
      <c r="K977" s="11">
        <f t="shared" si="94"/>
        <v>6546</v>
      </c>
      <c r="L977" s="11">
        <f t="shared" si="95"/>
        <v>2946</v>
      </c>
      <c r="M977" t="str">
        <f>VLOOKUP(C977,[1]!Location_Data[#Data],2,0)</f>
        <v>Elk Grove</v>
      </c>
      <c r="N977" t="str">
        <f>VLOOKUP(D977,[1]!Salespeople_Data[#Data],2,0)</f>
        <v>Martin Carr</v>
      </c>
      <c r="O977" t="str">
        <f>VLOOKUP(E977,[1]!Customer_Data[#Data],2,0)</f>
        <v>Thomas James</v>
      </c>
      <c r="P977" s="15">
        <f t="shared" si="90"/>
        <v>2</v>
      </c>
      <c r="Q977">
        <f t="shared" si="91"/>
        <v>6</v>
      </c>
      <c r="R977">
        <f t="shared" si="92"/>
        <v>2020</v>
      </c>
    </row>
    <row r="978" spans="1:18" x14ac:dyDescent="0.25">
      <c r="A978" s="2" t="s">
        <v>1776</v>
      </c>
      <c r="B978" s="2" t="s">
        <v>668</v>
      </c>
      <c r="C978" s="2" t="s">
        <v>472</v>
      </c>
      <c r="D978" s="2" t="s">
        <v>178</v>
      </c>
      <c r="E978" s="2" t="s">
        <v>326</v>
      </c>
      <c r="F978" s="3">
        <v>43932</v>
      </c>
      <c r="G978" s="2">
        <v>1</v>
      </c>
      <c r="H978" s="11">
        <f>VLOOKUP(B978,[1]!Product_Data[#Data],4,0)</f>
        <v>181</v>
      </c>
      <c r="I978" s="11">
        <f>VLOOKUP(B978,[1]!Product_Data[#Data],3,0)</f>
        <v>130</v>
      </c>
      <c r="J978" s="11">
        <f t="shared" si="93"/>
        <v>130</v>
      </c>
      <c r="K978" s="11">
        <f t="shared" si="94"/>
        <v>181</v>
      </c>
      <c r="L978" s="11">
        <f t="shared" si="95"/>
        <v>51</v>
      </c>
      <c r="M978" t="str">
        <f>VLOOKUP(C978,[1]!Location_Data[#Data],2,0)</f>
        <v>Concord</v>
      </c>
      <c r="N978" t="str">
        <f>VLOOKUP(D978,[1]!Salespeople_Data[#Data],2,0)</f>
        <v>Joshua Taylor</v>
      </c>
      <c r="O978" t="str">
        <f>VLOOKUP(E978,[1]!Customer_Data[#Data],2,0)</f>
        <v>Kevin Willis</v>
      </c>
      <c r="P978" s="15">
        <f t="shared" si="90"/>
        <v>7</v>
      </c>
      <c r="Q978">
        <f t="shared" si="91"/>
        <v>4</v>
      </c>
      <c r="R978">
        <f t="shared" si="92"/>
        <v>2020</v>
      </c>
    </row>
    <row r="979" spans="1:18" x14ac:dyDescent="0.25">
      <c r="A979" s="4" t="s">
        <v>1777</v>
      </c>
      <c r="B979" s="4" t="s">
        <v>109</v>
      </c>
      <c r="C979" s="4" t="s">
        <v>169</v>
      </c>
      <c r="D979" s="4" t="s">
        <v>239</v>
      </c>
      <c r="E979" s="4" t="s">
        <v>1778</v>
      </c>
      <c r="F979" s="5">
        <v>44016</v>
      </c>
      <c r="G979" s="4">
        <v>3</v>
      </c>
      <c r="H979" s="11">
        <f>VLOOKUP(B979,[1]!Product_Data[#Data],4,0)</f>
        <v>1783</v>
      </c>
      <c r="I979" s="11">
        <f>VLOOKUP(B979,[1]!Product_Data[#Data],3,0)</f>
        <v>1230</v>
      </c>
      <c r="J979" s="11">
        <f t="shared" si="93"/>
        <v>3690</v>
      </c>
      <c r="K979" s="11">
        <f t="shared" si="94"/>
        <v>5349</v>
      </c>
      <c r="L979" s="11">
        <f t="shared" si="95"/>
        <v>1659</v>
      </c>
      <c r="M979" t="str">
        <f>VLOOKUP(C979,[1]!Location_Data[#Data],2,0)</f>
        <v>Vista</v>
      </c>
      <c r="N979" t="str">
        <f>VLOOKUP(D979,[1]!Salespeople_Data[#Data],2,0)</f>
        <v>John Reyes</v>
      </c>
      <c r="O979" t="str">
        <f>VLOOKUP(E979,[1]!Customer_Data[#Data],2,0)</f>
        <v>Peter Boyd</v>
      </c>
      <c r="P979" s="15">
        <f t="shared" si="90"/>
        <v>7</v>
      </c>
      <c r="Q979">
        <f t="shared" si="91"/>
        <v>7</v>
      </c>
      <c r="R979">
        <f t="shared" si="92"/>
        <v>2020</v>
      </c>
    </row>
    <row r="980" spans="1:18" x14ac:dyDescent="0.25">
      <c r="A980" s="2" t="s">
        <v>1779</v>
      </c>
      <c r="B980" s="2" t="s">
        <v>129</v>
      </c>
      <c r="C980" s="2" t="s">
        <v>355</v>
      </c>
      <c r="D980" s="2" t="s">
        <v>359</v>
      </c>
      <c r="E980" s="2" t="s">
        <v>1780</v>
      </c>
      <c r="F980" s="3">
        <v>44081</v>
      </c>
      <c r="G980" s="2">
        <v>1</v>
      </c>
      <c r="H980" s="11">
        <f>VLOOKUP(B980,[1]!Product_Data[#Data],4,0)</f>
        <v>127</v>
      </c>
      <c r="I980" s="11">
        <f>VLOOKUP(B980,[1]!Product_Data[#Data],3,0)</f>
        <v>79</v>
      </c>
      <c r="J980" s="11">
        <f t="shared" si="93"/>
        <v>79</v>
      </c>
      <c r="K980" s="11">
        <f t="shared" si="94"/>
        <v>127</v>
      </c>
      <c r="L980" s="11">
        <f t="shared" si="95"/>
        <v>48</v>
      </c>
      <c r="M980" t="str">
        <f>VLOOKUP(C980,[1]!Location_Data[#Data],2,0)</f>
        <v>Burbank</v>
      </c>
      <c r="N980" t="str">
        <f>VLOOKUP(D980,[1]!Salespeople_Data[#Data],2,0)</f>
        <v>Eugene Holmes</v>
      </c>
      <c r="O980" t="str">
        <f>VLOOKUP(E980,[1]!Customer_Data[#Data],2,0)</f>
        <v>Christopher Miller</v>
      </c>
      <c r="P980" s="15">
        <f t="shared" si="90"/>
        <v>2</v>
      </c>
      <c r="Q980">
        <f t="shared" si="91"/>
        <v>9</v>
      </c>
      <c r="R980">
        <f t="shared" si="92"/>
        <v>2020</v>
      </c>
    </row>
    <row r="981" spans="1:18" x14ac:dyDescent="0.25">
      <c r="A981" s="4" t="s">
        <v>1781</v>
      </c>
      <c r="B981" s="4" t="s">
        <v>177</v>
      </c>
      <c r="C981" s="4" t="s">
        <v>386</v>
      </c>
      <c r="D981" s="4" t="s">
        <v>141</v>
      </c>
      <c r="E981" s="4" t="s">
        <v>425</v>
      </c>
      <c r="F981" s="5">
        <v>44166</v>
      </c>
      <c r="G981" s="4">
        <v>3</v>
      </c>
      <c r="H981" s="11">
        <f>VLOOKUP(B981,[1]!Product_Data[#Data],4,0)</f>
        <v>2497</v>
      </c>
      <c r="I981" s="11">
        <f>VLOOKUP(B981,[1]!Product_Data[#Data],3,0)</f>
        <v>1473</v>
      </c>
      <c r="J981" s="11">
        <f t="shared" si="93"/>
        <v>4419</v>
      </c>
      <c r="K981" s="11">
        <f t="shared" si="94"/>
        <v>7491</v>
      </c>
      <c r="L981" s="11">
        <f t="shared" si="95"/>
        <v>3072</v>
      </c>
      <c r="M981" t="str">
        <f>VLOOKUP(C981,[1]!Location_Data[#Data],2,0)</f>
        <v>Carlsbad</v>
      </c>
      <c r="N981" t="str">
        <f>VLOOKUP(D981,[1]!Salespeople_Data[#Data],2,0)</f>
        <v>Arthur Mccoy</v>
      </c>
      <c r="O981" t="str">
        <f>VLOOKUP(E981,[1]!Customer_Data[#Data],2,0)</f>
        <v>Terry Payne</v>
      </c>
      <c r="P981" s="15">
        <f t="shared" si="90"/>
        <v>3</v>
      </c>
      <c r="Q981">
        <f t="shared" si="91"/>
        <v>12</v>
      </c>
      <c r="R981">
        <f t="shared" si="92"/>
        <v>2020</v>
      </c>
    </row>
    <row r="982" spans="1:18" x14ac:dyDescent="0.25">
      <c r="A982" s="2" t="s">
        <v>1782</v>
      </c>
      <c r="B982" s="2" t="s">
        <v>560</v>
      </c>
      <c r="C982" s="2" t="s">
        <v>156</v>
      </c>
      <c r="D982" s="2" t="s">
        <v>165</v>
      </c>
      <c r="E982" s="2" t="s">
        <v>531</v>
      </c>
      <c r="F982" s="3">
        <v>43879</v>
      </c>
      <c r="G982" s="2">
        <v>3</v>
      </c>
      <c r="H982" s="11">
        <f>VLOOKUP(B982,[1]!Product_Data[#Data],4,0)</f>
        <v>1809</v>
      </c>
      <c r="I982" s="11">
        <f>VLOOKUP(B982,[1]!Product_Data[#Data],3,0)</f>
        <v>1067</v>
      </c>
      <c r="J982" s="11">
        <f t="shared" si="93"/>
        <v>3201</v>
      </c>
      <c r="K982" s="11">
        <f t="shared" si="94"/>
        <v>5427</v>
      </c>
      <c r="L982" s="11">
        <f t="shared" si="95"/>
        <v>2226</v>
      </c>
      <c r="M982" t="str">
        <f>VLOOKUP(C982,[1]!Location_Data[#Data],2,0)</f>
        <v>Sacramento</v>
      </c>
      <c r="N982" t="str">
        <f>VLOOKUP(D982,[1]!Salespeople_Data[#Data],2,0)</f>
        <v>Joe Sims</v>
      </c>
      <c r="O982" t="str">
        <f>VLOOKUP(E982,[1]!Customer_Data[#Data],2,0)</f>
        <v>Randy Hayes</v>
      </c>
      <c r="P982" s="15">
        <f t="shared" si="90"/>
        <v>3</v>
      </c>
      <c r="Q982">
        <f t="shared" si="91"/>
        <v>2</v>
      </c>
      <c r="R982">
        <f t="shared" si="92"/>
        <v>2020</v>
      </c>
    </row>
    <row r="983" spans="1:18" x14ac:dyDescent="0.25">
      <c r="A983" s="4" t="s">
        <v>1783</v>
      </c>
      <c r="B983" s="4" t="s">
        <v>61</v>
      </c>
      <c r="C983" s="4" t="s">
        <v>349</v>
      </c>
      <c r="D983" s="4" t="s">
        <v>413</v>
      </c>
      <c r="E983" s="4" t="s">
        <v>1784</v>
      </c>
      <c r="F983" s="5">
        <v>43995</v>
      </c>
      <c r="G983" s="4">
        <v>2</v>
      </c>
      <c r="H983" s="11">
        <f>VLOOKUP(B983,[1]!Product_Data[#Data],4,0)</f>
        <v>1889</v>
      </c>
      <c r="I983" s="11">
        <f>VLOOKUP(B983,[1]!Product_Data[#Data],3,0)</f>
        <v>945</v>
      </c>
      <c r="J983" s="11">
        <f t="shared" si="93"/>
        <v>1890</v>
      </c>
      <c r="K983" s="11">
        <f t="shared" si="94"/>
        <v>3778</v>
      </c>
      <c r="L983" s="11">
        <f t="shared" si="95"/>
        <v>1888</v>
      </c>
      <c r="M983" t="str">
        <f>VLOOKUP(C983,[1]!Location_Data[#Data],2,0)</f>
        <v>Santa Clara</v>
      </c>
      <c r="N983" t="str">
        <f>VLOOKUP(D983,[1]!Salespeople_Data[#Data],2,0)</f>
        <v>Kenneth Bradley</v>
      </c>
      <c r="O983" t="str">
        <f>VLOOKUP(E983,[1]!Customer_Data[#Data],2,0)</f>
        <v>Louis White</v>
      </c>
      <c r="P983" s="15">
        <f t="shared" si="90"/>
        <v>7</v>
      </c>
      <c r="Q983">
        <f t="shared" si="91"/>
        <v>6</v>
      </c>
      <c r="R983">
        <f t="shared" si="92"/>
        <v>2020</v>
      </c>
    </row>
    <row r="984" spans="1:18" x14ac:dyDescent="0.25">
      <c r="A984" s="2" t="s">
        <v>1785</v>
      </c>
      <c r="B984" s="2" t="s">
        <v>440</v>
      </c>
      <c r="C984" s="2" t="s">
        <v>276</v>
      </c>
      <c r="D984" s="2" t="s">
        <v>269</v>
      </c>
      <c r="E984" s="2" t="s">
        <v>312</v>
      </c>
      <c r="F984" s="3">
        <v>44142</v>
      </c>
      <c r="G984" s="2">
        <v>2</v>
      </c>
      <c r="H984" s="11">
        <f>VLOOKUP(B984,[1]!Product_Data[#Data],4,0)</f>
        <v>800</v>
      </c>
      <c r="I984" s="11">
        <f>VLOOKUP(B984,[1]!Product_Data[#Data],3,0)</f>
        <v>536</v>
      </c>
      <c r="J984" s="11">
        <f t="shared" si="93"/>
        <v>1072</v>
      </c>
      <c r="K984" s="11">
        <f t="shared" si="94"/>
        <v>1600</v>
      </c>
      <c r="L984" s="11">
        <f t="shared" si="95"/>
        <v>528</v>
      </c>
      <c r="M984" t="str">
        <f>VLOOKUP(C984,[1]!Location_Data[#Data],2,0)</f>
        <v>Orange</v>
      </c>
      <c r="N984" t="str">
        <f>VLOOKUP(D984,[1]!Salespeople_Data[#Data],2,0)</f>
        <v>Kevin Butler</v>
      </c>
      <c r="O984" t="str">
        <f>VLOOKUP(E984,[1]!Customer_Data[#Data],2,0)</f>
        <v>Adam Jenkins</v>
      </c>
      <c r="P984" s="15">
        <f t="shared" si="90"/>
        <v>7</v>
      </c>
      <c r="Q984">
        <f t="shared" si="91"/>
        <v>11</v>
      </c>
      <c r="R984">
        <f t="shared" si="92"/>
        <v>2020</v>
      </c>
    </row>
    <row r="985" spans="1:18" x14ac:dyDescent="0.25">
      <c r="A985" s="4" t="s">
        <v>1786</v>
      </c>
      <c r="B985" s="4" t="s">
        <v>348</v>
      </c>
      <c r="C985" s="4" t="s">
        <v>34</v>
      </c>
      <c r="D985" s="4" t="s">
        <v>257</v>
      </c>
      <c r="E985" s="4" t="s">
        <v>1018</v>
      </c>
      <c r="F985" s="5">
        <v>44175</v>
      </c>
      <c r="G985" s="4">
        <v>3</v>
      </c>
      <c r="H985" s="11">
        <f>VLOOKUP(B985,[1]!Product_Data[#Data],4,0)</f>
        <v>603</v>
      </c>
      <c r="I985" s="11">
        <f>VLOOKUP(B985,[1]!Product_Data[#Data],3,0)</f>
        <v>416</v>
      </c>
      <c r="J985" s="11">
        <f t="shared" si="93"/>
        <v>1248</v>
      </c>
      <c r="K985" s="11">
        <f t="shared" si="94"/>
        <v>1809</v>
      </c>
      <c r="L985" s="11">
        <f t="shared" si="95"/>
        <v>561</v>
      </c>
      <c r="M985" t="str">
        <f>VLOOKUP(C985,[1]!Location_Data[#Data],2,0)</f>
        <v>Inglewood</v>
      </c>
      <c r="N985" t="str">
        <f>VLOOKUP(D985,[1]!Salespeople_Data[#Data],2,0)</f>
        <v>Jerry Perry</v>
      </c>
      <c r="O985" t="str">
        <f>VLOOKUP(E985,[1]!Customer_Data[#Data],2,0)</f>
        <v>Victor Gutierrez</v>
      </c>
      <c r="P985" s="15">
        <f t="shared" si="90"/>
        <v>5</v>
      </c>
      <c r="Q985">
        <f t="shared" si="91"/>
        <v>12</v>
      </c>
      <c r="R985">
        <f t="shared" si="92"/>
        <v>2020</v>
      </c>
    </row>
    <row r="986" spans="1:18" x14ac:dyDescent="0.25">
      <c r="A986" s="2" t="s">
        <v>1787</v>
      </c>
      <c r="B986" s="2" t="s">
        <v>235</v>
      </c>
      <c r="C986" s="2" t="s">
        <v>100</v>
      </c>
      <c r="D986" s="2" t="s">
        <v>141</v>
      </c>
      <c r="E986" s="2" t="s">
        <v>1209</v>
      </c>
      <c r="F986" s="3">
        <v>43871</v>
      </c>
      <c r="G986" s="2">
        <v>4</v>
      </c>
      <c r="H986" s="11">
        <f>VLOOKUP(B986,[1]!Product_Data[#Data],4,0)</f>
        <v>1887</v>
      </c>
      <c r="I986" s="11">
        <f>VLOOKUP(B986,[1]!Product_Data[#Data],3,0)</f>
        <v>1378</v>
      </c>
      <c r="J986" s="11">
        <f t="shared" si="93"/>
        <v>5512</v>
      </c>
      <c r="K986" s="11">
        <f t="shared" si="94"/>
        <v>7548</v>
      </c>
      <c r="L986" s="11">
        <f t="shared" si="95"/>
        <v>2036</v>
      </c>
      <c r="M986" t="str">
        <f>VLOOKUP(C986,[1]!Location_Data[#Data],2,0)</f>
        <v>Victorville</v>
      </c>
      <c r="N986" t="str">
        <f>VLOOKUP(D986,[1]!Salespeople_Data[#Data],2,0)</f>
        <v>Arthur Mccoy</v>
      </c>
      <c r="O986" t="str">
        <f>VLOOKUP(E986,[1]!Customer_Data[#Data],2,0)</f>
        <v>Fred Stone</v>
      </c>
      <c r="P986" s="15">
        <f t="shared" si="90"/>
        <v>2</v>
      </c>
      <c r="Q986">
        <f t="shared" si="91"/>
        <v>2</v>
      </c>
      <c r="R986">
        <f t="shared" si="92"/>
        <v>2020</v>
      </c>
    </row>
    <row r="987" spans="1:18" x14ac:dyDescent="0.25">
      <c r="A987" s="4" t="s">
        <v>1788</v>
      </c>
      <c r="B987" s="4" t="s">
        <v>569</v>
      </c>
      <c r="C987" s="4" t="s">
        <v>39</v>
      </c>
      <c r="D987" s="4" t="s">
        <v>106</v>
      </c>
      <c r="E987" s="4" t="s">
        <v>967</v>
      </c>
      <c r="F987" s="5">
        <v>43915</v>
      </c>
      <c r="G987" s="4">
        <v>1</v>
      </c>
      <c r="H987" s="11">
        <f>VLOOKUP(B987,[1]!Product_Data[#Data],4,0)</f>
        <v>1178</v>
      </c>
      <c r="I987" s="11">
        <f>VLOOKUP(B987,[1]!Product_Data[#Data],3,0)</f>
        <v>683</v>
      </c>
      <c r="J987" s="11">
        <f t="shared" si="93"/>
        <v>683</v>
      </c>
      <c r="K987" s="11">
        <f t="shared" si="94"/>
        <v>1178</v>
      </c>
      <c r="L987" s="11">
        <f t="shared" si="95"/>
        <v>495</v>
      </c>
      <c r="M987" t="str">
        <f>VLOOKUP(C987,[1]!Location_Data[#Data],2,0)</f>
        <v>Oceanside</v>
      </c>
      <c r="N987" t="str">
        <f>VLOOKUP(D987,[1]!Salespeople_Data[#Data],2,0)</f>
        <v>Patrick Ruiz</v>
      </c>
      <c r="O987" t="str">
        <f>VLOOKUP(E987,[1]!Customer_Data[#Data],2,0)</f>
        <v>Ronald Anderson</v>
      </c>
      <c r="P987" s="15">
        <f t="shared" si="90"/>
        <v>4</v>
      </c>
      <c r="Q987">
        <f t="shared" si="91"/>
        <v>3</v>
      </c>
      <c r="R987">
        <f t="shared" si="92"/>
        <v>2020</v>
      </c>
    </row>
    <row r="988" spans="1:18" x14ac:dyDescent="0.25">
      <c r="A988" s="2" t="s">
        <v>1789</v>
      </c>
      <c r="B988" s="2" t="s">
        <v>389</v>
      </c>
      <c r="C988" s="2" t="s">
        <v>52</v>
      </c>
      <c r="D988" s="2" t="s">
        <v>250</v>
      </c>
      <c r="E988" s="2" t="s">
        <v>1790</v>
      </c>
      <c r="F988" s="3">
        <v>44011</v>
      </c>
      <c r="G988" s="2">
        <v>1</v>
      </c>
      <c r="H988" s="11">
        <f>VLOOKUP(B988,[1]!Product_Data[#Data],4,0)</f>
        <v>1367</v>
      </c>
      <c r="I988" s="11">
        <f>VLOOKUP(B988,[1]!Product_Data[#Data],3,0)</f>
        <v>984</v>
      </c>
      <c r="J988" s="11">
        <f t="shared" si="93"/>
        <v>984</v>
      </c>
      <c r="K988" s="11">
        <f t="shared" si="94"/>
        <v>1367</v>
      </c>
      <c r="L988" s="11">
        <f t="shared" si="95"/>
        <v>383</v>
      </c>
      <c r="M988" t="str">
        <f>VLOOKUP(C988,[1]!Location_Data[#Data],2,0)</f>
        <v>Pasadena</v>
      </c>
      <c r="N988" t="str">
        <f>VLOOKUP(D988,[1]!Salespeople_Data[#Data],2,0)</f>
        <v>Martin Carr</v>
      </c>
      <c r="O988" t="str">
        <f>VLOOKUP(E988,[1]!Customer_Data[#Data],2,0)</f>
        <v>Alan Parker</v>
      </c>
      <c r="P988" s="15">
        <f t="shared" si="90"/>
        <v>2</v>
      </c>
      <c r="Q988">
        <f t="shared" si="91"/>
        <v>6</v>
      </c>
      <c r="R988">
        <f t="shared" si="92"/>
        <v>2020</v>
      </c>
    </row>
    <row r="989" spans="1:18" x14ac:dyDescent="0.25">
      <c r="A989" s="4" t="s">
        <v>1791</v>
      </c>
      <c r="B989" s="4" t="s">
        <v>325</v>
      </c>
      <c r="C989" s="4" t="s">
        <v>349</v>
      </c>
      <c r="D989" s="4" t="s">
        <v>170</v>
      </c>
      <c r="E989" s="4" t="s">
        <v>742</v>
      </c>
      <c r="F989" s="5">
        <v>44077</v>
      </c>
      <c r="G989" s="4">
        <v>1</v>
      </c>
      <c r="H989" s="11">
        <f>VLOOKUP(B989,[1]!Product_Data[#Data],4,0)</f>
        <v>1526</v>
      </c>
      <c r="I989" s="11">
        <f>VLOOKUP(B989,[1]!Product_Data[#Data],3,0)</f>
        <v>1251</v>
      </c>
      <c r="J989" s="11">
        <f t="shared" si="93"/>
        <v>1251</v>
      </c>
      <c r="K989" s="11">
        <f t="shared" si="94"/>
        <v>1526</v>
      </c>
      <c r="L989" s="11">
        <f t="shared" si="95"/>
        <v>275</v>
      </c>
      <c r="M989" t="str">
        <f>VLOOKUP(C989,[1]!Location_Data[#Data],2,0)</f>
        <v>Santa Clara</v>
      </c>
      <c r="N989" t="str">
        <f>VLOOKUP(D989,[1]!Salespeople_Data[#Data],2,0)</f>
        <v>Sean Miller</v>
      </c>
      <c r="O989" t="str">
        <f>VLOOKUP(E989,[1]!Customer_Data[#Data],2,0)</f>
        <v>Joe Rose</v>
      </c>
      <c r="P989" s="15">
        <f t="shared" si="90"/>
        <v>5</v>
      </c>
      <c r="Q989">
        <f t="shared" si="91"/>
        <v>9</v>
      </c>
      <c r="R989">
        <f t="shared" si="92"/>
        <v>2020</v>
      </c>
    </row>
    <row r="990" spans="1:18" x14ac:dyDescent="0.25">
      <c r="A990" s="2" t="s">
        <v>1792</v>
      </c>
      <c r="B990" s="2" t="s">
        <v>18</v>
      </c>
      <c r="C990" s="2" t="s">
        <v>229</v>
      </c>
      <c r="D990" s="2" t="s">
        <v>71</v>
      </c>
      <c r="E990" s="2" t="s">
        <v>808</v>
      </c>
      <c r="F990" s="3">
        <v>44121</v>
      </c>
      <c r="G990" s="2">
        <v>1</v>
      </c>
      <c r="H990" s="11">
        <f>VLOOKUP(B990,[1]!Product_Data[#Data],4,0)</f>
        <v>880</v>
      </c>
      <c r="I990" s="11">
        <f>VLOOKUP(B990,[1]!Product_Data[#Data],3,0)</f>
        <v>634</v>
      </c>
      <c r="J990" s="11">
        <f t="shared" si="93"/>
        <v>634</v>
      </c>
      <c r="K990" s="11">
        <f t="shared" si="94"/>
        <v>880</v>
      </c>
      <c r="L990" s="11">
        <f t="shared" si="95"/>
        <v>246</v>
      </c>
      <c r="M990" t="str">
        <f>VLOOKUP(C990,[1]!Location_Data[#Data],2,0)</f>
        <v>San Jose</v>
      </c>
      <c r="N990" t="str">
        <f>VLOOKUP(D990,[1]!Salespeople_Data[#Data],2,0)</f>
        <v>Gary Rodriguez</v>
      </c>
      <c r="O990" t="str">
        <f>VLOOKUP(E990,[1]!Customer_Data[#Data],2,0)</f>
        <v>Benjamin Murray</v>
      </c>
      <c r="P990" s="15">
        <f t="shared" si="90"/>
        <v>7</v>
      </c>
      <c r="Q990">
        <f t="shared" si="91"/>
        <v>10</v>
      </c>
      <c r="R990">
        <f t="shared" si="92"/>
        <v>2020</v>
      </c>
    </row>
    <row r="991" spans="1:18" x14ac:dyDescent="0.25">
      <c r="A991" s="4" t="s">
        <v>1793</v>
      </c>
      <c r="B991" s="4" t="s">
        <v>435</v>
      </c>
      <c r="C991" s="4" t="s">
        <v>355</v>
      </c>
      <c r="D991" s="4" t="s">
        <v>298</v>
      </c>
      <c r="E991" s="4" t="s">
        <v>465</v>
      </c>
      <c r="F991" s="5">
        <v>44163</v>
      </c>
      <c r="G991" s="4">
        <v>1</v>
      </c>
      <c r="H991" s="11">
        <f>VLOOKUP(B991,[1]!Product_Data[#Data],4,0)</f>
        <v>2141</v>
      </c>
      <c r="I991" s="11">
        <f>VLOOKUP(B991,[1]!Product_Data[#Data],3,0)</f>
        <v>1777</v>
      </c>
      <c r="J991" s="11">
        <f t="shared" si="93"/>
        <v>1777</v>
      </c>
      <c r="K991" s="11">
        <f t="shared" si="94"/>
        <v>2141</v>
      </c>
      <c r="L991" s="11">
        <f t="shared" si="95"/>
        <v>364</v>
      </c>
      <c r="M991" t="str">
        <f>VLOOKUP(C991,[1]!Location_Data[#Data],2,0)</f>
        <v>Burbank</v>
      </c>
      <c r="N991" t="str">
        <f>VLOOKUP(D991,[1]!Salespeople_Data[#Data],2,0)</f>
        <v>Kenneth Fields</v>
      </c>
      <c r="O991" t="str">
        <f>VLOOKUP(E991,[1]!Customer_Data[#Data],2,0)</f>
        <v>Keith Griffin</v>
      </c>
      <c r="P991" s="15">
        <f t="shared" si="90"/>
        <v>7</v>
      </c>
      <c r="Q991">
        <f t="shared" si="91"/>
        <v>11</v>
      </c>
      <c r="R991">
        <f t="shared" si="92"/>
        <v>2020</v>
      </c>
    </row>
    <row r="992" spans="1:18" x14ac:dyDescent="0.25">
      <c r="A992" s="2" t="s">
        <v>1794</v>
      </c>
      <c r="B992" s="2" t="s">
        <v>400</v>
      </c>
      <c r="C992" s="2" t="s">
        <v>512</v>
      </c>
      <c r="D992" s="2" t="s">
        <v>30</v>
      </c>
      <c r="E992" s="2" t="s">
        <v>1410</v>
      </c>
      <c r="F992" s="3">
        <v>43865</v>
      </c>
      <c r="G992" s="2">
        <v>1</v>
      </c>
      <c r="H992" s="11">
        <f>VLOOKUP(B992,[1]!Product_Data[#Data],4,0)</f>
        <v>886</v>
      </c>
      <c r="I992" s="11">
        <f>VLOOKUP(B992,[1]!Product_Data[#Data],3,0)</f>
        <v>478</v>
      </c>
      <c r="J992" s="11">
        <f t="shared" si="93"/>
        <v>478</v>
      </c>
      <c r="K992" s="11">
        <f t="shared" si="94"/>
        <v>886</v>
      </c>
      <c r="L992" s="11">
        <f t="shared" si="95"/>
        <v>408</v>
      </c>
      <c r="M992" t="str">
        <f>VLOOKUP(C992,[1]!Location_Data[#Data],2,0)</f>
        <v>Long Beach</v>
      </c>
      <c r="N992" t="str">
        <f>VLOOKUP(D992,[1]!Salespeople_Data[#Data],2,0)</f>
        <v>Carl Hall</v>
      </c>
      <c r="O992" t="str">
        <f>VLOOKUP(E992,[1]!Customer_Data[#Data],2,0)</f>
        <v>Wayne Williams</v>
      </c>
      <c r="P992" s="15">
        <f t="shared" si="90"/>
        <v>3</v>
      </c>
      <c r="Q992">
        <f t="shared" si="91"/>
        <v>2</v>
      </c>
      <c r="R992">
        <f t="shared" si="92"/>
        <v>2020</v>
      </c>
    </row>
    <row r="993" spans="1:18" x14ac:dyDescent="0.25">
      <c r="A993" s="4" t="s">
        <v>1795</v>
      </c>
      <c r="B993" s="4" t="s">
        <v>330</v>
      </c>
      <c r="C993" s="4" t="s">
        <v>70</v>
      </c>
      <c r="D993" s="4" t="s">
        <v>126</v>
      </c>
      <c r="E993" s="4" t="s">
        <v>1796</v>
      </c>
      <c r="F993" s="5">
        <v>43868</v>
      </c>
      <c r="G993" s="4">
        <v>3</v>
      </c>
      <c r="H993" s="11">
        <f>VLOOKUP(B993,[1]!Product_Data[#Data],4,0)</f>
        <v>1635</v>
      </c>
      <c r="I993" s="11">
        <f>VLOOKUP(B993,[1]!Product_Data[#Data],3,0)</f>
        <v>1046</v>
      </c>
      <c r="J993" s="11">
        <f t="shared" si="93"/>
        <v>3138</v>
      </c>
      <c r="K993" s="11">
        <f t="shared" si="94"/>
        <v>4905</v>
      </c>
      <c r="L993" s="11">
        <f t="shared" si="95"/>
        <v>1767</v>
      </c>
      <c r="M993" t="str">
        <f>VLOOKUP(C993,[1]!Location_Data[#Data],2,0)</f>
        <v>Clovis</v>
      </c>
      <c r="N993" t="str">
        <f>VLOOKUP(D993,[1]!Salespeople_Data[#Data],2,0)</f>
        <v>Larry Castillo</v>
      </c>
      <c r="O993" t="str">
        <f>VLOOKUP(E993,[1]!Customer_Data[#Data],2,0)</f>
        <v>Fred Perez</v>
      </c>
      <c r="P993" s="15">
        <f t="shared" si="90"/>
        <v>6</v>
      </c>
      <c r="Q993">
        <f t="shared" si="91"/>
        <v>2</v>
      </c>
      <c r="R993">
        <f t="shared" si="92"/>
        <v>2020</v>
      </c>
    </row>
    <row r="994" spans="1:18" x14ac:dyDescent="0.25">
      <c r="A994" s="2" t="s">
        <v>1797</v>
      </c>
      <c r="B994" s="2" t="s">
        <v>164</v>
      </c>
      <c r="C994" s="2" t="s">
        <v>29</v>
      </c>
      <c r="D994" s="2" t="s">
        <v>126</v>
      </c>
      <c r="E994" s="2" t="s">
        <v>1109</v>
      </c>
      <c r="F994" s="3">
        <v>44108</v>
      </c>
      <c r="G994" s="2">
        <v>2</v>
      </c>
      <c r="H994" s="11">
        <f>VLOOKUP(B994,[1]!Product_Data[#Data],4,0)</f>
        <v>637</v>
      </c>
      <c r="I994" s="11">
        <f>VLOOKUP(B994,[1]!Product_Data[#Data],3,0)</f>
        <v>389</v>
      </c>
      <c r="J994" s="11">
        <f t="shared" si="93"/>
        <v>778</v>
      </c>
      <c r="K994" s="11">
        <f t="shared" si="94"/>
        <v>1274</v>
      </c>
      <c r="L994" s="11">
        <f t="shared" si="95"/>
        <v>496</v>
      </c>
      <c r="M994" t="str">
        <f>VLOOKUP(C994,[1]!Location_Data[#Data],2,0)</f>
        <v>Santa Ana</v>
      </c>
      <c r="N994" t="str">
        <f>VLOOKUP(D994,[1]!Salespeople_Data[#Data],2,0)</f>
        <v>Larry Castillo</v>
      </c>
      <c r="O994" t="str">
        <f>VLOOKUP(E994,[1]!Customer_Data[#Data],2,0)</f>
        <v>Daniel Fernandez</v>
      </c>
      <c r="P994" s="15">
        <f t="shared" si="90"/>
        <v>1</v>
      </c>
      <c r="Q994">
        <f t="shared" si="91"/>
        <v>10</v>
      </c>
      <c r="R994">
        <f t="shared" si="92"/>
        <v>2020</v>
      </c>
    </row>
    <row r="995" spans="1:18" x14ac:dyDescent="0.25">
      <c r="A995" s="4" t="s">
        <v>1798</v>
      </c>
      <c r="B995" s="4" t="s">
        <v>207</v>
      </c>
      <c r="C995" s="4" t="s">
        <v>386</v>
      </c>
      <c r="D995" s="4" t="s">
        <v>63</v>
      </c>
      <c r="E995" s="4" t="s">
        <v>1517</v>
      </c>
      <c r="F995" s="5">
        <v>44142</v>
      </c>
      <c r="G995" s="4">
        <v>2</v>
      </c>
      <c r="H995" s="11">
        <f>VLOOKUP(B995,[1]!Product_Data[#Data],4,0)</f>
        <v>2464</v>
      </c>
      <c r="I995" s="11">
        <f>VLOOKUP(B995,[1]!Product_Data[#Data],3,0)</f>
        <v>1774</v>
      </c>
      <c r="J995" s="11">
        <f t="shared" si="93"/>
        <v>3548</v>
      </c>
      <c r="K995" s="11">
        <f t="shared" si="94"/>
        <v>4928</v>
      </c>
      <c r="L995" s="11">
        <f t="shared" si="95"/>
        <v>1380</v>
      </c>
      <c r="M995" t="str">
        <f>VLOOKUP(C995,[1]!Location_Data[#Data],2,0)</f>
        <v>Carlsbad</v>
      </c>
      <c r="N995" t="str">
        <f>VLOOKUP(D995,[1]!Salespeople_Data[#Data],2,0)</f>
        <v>Jeremy Mendoza</v>
      </c>
      <c r="O995" t="str">
        <f>VLOOKUP(E995,[1]!Customer_Data[#Data],2,0)</f>
        <v>Jason Murphy</v>
      </c>
      <c r="P995" s="15">
        <f t="shared" si="90"/>
        <v>7</v>
      </c>
      <c r="Q995">
        <f t="shared" si="91"/>
        <v>11</v>
      </c>
      <c r="R995">
        <f t="shared" si="92"/>
        <v>2020</v>
      </c>
    </row>
    <row r="996" spans="1:18" x14ac:dyDescent="0.25">
      <c r="A996" s="2" t="s">
        <v>1799</v>
      </c>
      <c r="B996" s="2" t="s">
        <v>340</v>
      </c>
      <c r="C996" s="2" t="s">
        <v>140</v>
      </c>
      <c r="D996" s="2" t="s">
        <v>49</v>
      </c>
      <c r="E996" s="2" t="s">
        <v>16</v>
      </c>
      <c r="F996" s="3">
        <v>43985</v>
      </c>
      <c r="G996" s="2">
        <v>1</v>
      </c>
      <c r="H996" s="11">
        <f>VLOOKUP(B996,[1]!Product_Data[#Data],4,0)</f>
        <v>1967</v>
      </c>
      <c r="I996" s="11">
        <f>VLOOKUP(B996,[1]!Product_Data[#Data],3,0)</f>
        <v>1397</v>
      </c>
      <c r="J996" s="11">
        <f t="shared" si="93"/>
        <v>1397</v>
      </c>
      <c r="K996" s="11">
        <f t="shared" si="94"/>
        <v>1967</v>
      </c>
      <c r="L996" s="11">
        <f t="shared" si="95"/>
        <v>570</v>
      </c>
      <c r="M996" t="str">
        <f>VLOOKUP(C996,[1]!Location_Data[#Data],2,0)</f>
        <v>Salinas</v>
      </c>
      <c r="N996" t="str">
        <f>VLOOKUP(D996,[1]!Salespeople_Data[#Data],2,0)</f>
        <v>Walter Cook</v>
      </c>
      <c r="O996" t="str">
        <f>VLOOKUP(E996,[1]!Customer_Data[#Data],2,0)</f>
        <v>Larry Dunn</v>
      </c>
      <c r="P996" s="15">
        <f t="shared" si="90"/>
        <v>4</v>
      </c>
      <c r="Q996">
        <f t="shared" si="91"/>
        <v>6</v>
      </c>
      <c r="R996">
        <f t="shared" si="92"/>
        <v>2020</v>
      </c>
    </row>
    <row r="997" spans="1:18" x14ac:dyDescent="0.25">
      <c r="A997" s="4" t="s">
        <v>1800</v>
      </c>
      <c r="B997" s="4" t="s">
        <v>177</v>
      </c>
      <c r="C997" s="4" t="s">
        <v>48</v>
      </c>
      <c r="D997" s="4" t="s">
        <v>87</v>
      </c>
      <c r="E997" s="4" t="s">
        <v>1801</v>
      </c>
      <c r="F997" s="5">
        <v>43917</v>
      </c>
      <c r="G997" s="4">
        <v>1</v>
      </c>
      <c r="H997" s="11">
        <f>VLOOKUP(B997,[1]!Product_Data[#Data],4,0)</f>
        <v>2497</v>
      </c>
      <c r="I997" s="11">
        <f>VLOOKUP(B997,[1]!Product_Data[#Data],3,0)</f>
        <v>1473</v>
      </c>
      <c r="J997" s="11">
        <f t="shared" si="93"/>
        <v>1473</v>
      </c>
      <c r="K997" s="11">
        <f t="shared" si="94"/>
        <v>2497</v>
      </c>
      <c r="L997" s="11">
        <f t="shared" si="95"/>
        <v>1024</v>
      </c>
      <c r="M997" t="str">
        <f>VLOOKUP(C997,[1]!Location_Data[#Data],2,0)</f>
        <v>Rialto</v>
      </c>
      <c r="N997" t="str">
        <f>VLOOKUP(D997,[1]!Salespeople_Data[#Data],2,0)</f>
        <v>Martin Perry</v>
      </c>
      <c r="O997" t="str">
        <f>VLOOKUP(E997,[1]!Customer_Data[#Data],2,0)</f>
        <v>Larry Stone</v>
      </c>
      <c r="P997" s="15">
        <f t="shared" si="90"/>
        <v>6</v>
      </c>
      <c r="Q997">
        <f t="shared" si="91"/>
        <v>3</v>
      </c>
      <c r="R997">
        <f t="shared" si="92"/>
        <v>2020</v>
      </c>
    </row>
    <row r="998" spans="1:18" x14ac:dyDescent="0.25">
      <c r="A998" s="2" t="s">
        <v>1802</v>
      </c>
      <c r="B998" s="2" t="s">
        <v>168</v>
      </c>
      <c r="C998" s="2" t="s">
        <v>472</v>
      </c>
      <c r="D998" s="2" t="s">
        <v>146</v>
      </c>
      <c r="E998" s="2" t="s">
        <v>1431</v>
      </c>
      <c r="F998" s="3">
        <v>43981</v>
      </c>
      <c r="G998" s="2">
        <v>1</v>
      </c>
      <c r="H998" s="11">
        <f>VLOOKUP(B998,[1]!Product_Data[#Data],4,0)</f>
        <v>112</v>
      </c>
      <c r="I998" s="11">
        <f>VLOOKUP(B998,[1]!Product_Data[#Data],3,0)</f>
        <v>90</v>
      </c>
      <c r="J998" s="11">
        <f t="shared" si="93"/>
        <v>90</v>
      </c>
      <c r="K998" s="11">
        <f t="shared" si="94"/>
        <v>112</v>
      </c>
      <c r="L998" s="11">
        <f t="shared" si="95"/>
        <v>22</v>
      </c>
      <c r="M998" t="str">
        <f>VLOOKUP(C998,[1]!Location_Data[#Data],2,0)</f>
        <v>Concord</v>
      </c>
      <c r="N998" t="str">
        <f>VLOOKUP(D998,[1]!Salespeople_Data[#Data],2,0)</f>
        <v>Carl Elliott</v>
      </c>
      <c r="O998" t="str">
        <f>VLOOKUP(E998,[1]!Customer_Data[#Data],2,0)</f>
        <v>Fred Reid</v>
      </c>
      <c r="P998" s="15">
        <f t="shared" si="90"/>
        <v>7</v>
      </c>
      <c r="Q998">
        <f t="shared" si="91"/>
        <v>5</v>
      </c>
      <c r="R998">
        <f t="shared" si="92"/>
        <v>2020</v>
      </c>
    </row>
    <row r="999" spans="1:18" x14ac:dyDescent="0.25">
      <c r="A999" s="4" t="s">
        <v>1803</v>
      </c>
      <c r="B999" s="4" t="s">
        <v>144</v>
      </c>
      <c r="C999" s="4" t="s">
        <v>286</v>
      </c>
      <c r="D999" s="4" t="s">
        <v>257</v>
      </c>
      <c r="E999" s="4" t="s">
        <v>1804</v>
      </c>
      <c r="F999" s="5">
        <v>43967</v>
      </c>
      <c r="G999" s="4">
        <v>3</v>
      </c>
      <c r="H999" s="11">
        <f>VLOOKUP(B999,[1]!Product_Data[#Data],4,0)</f>
        <v>2410</v>
      </c>
      <c r="I999" s="11">
        <f>VLOOKUP(B999,[1]!Product_Data[#Data],3,0)</f>
        <v>1518</v>
      </c>
      <c r="J999" s="11">
        <f t="shared" si="93"/>
        <v>4554</v>
      </c>
      <c r="K999" s="11">
        <f t="shared" si="94"/>
        <v>7230</v>
      </c>
      <c r="L999" s="11">
        <f t="shared" si="95"/>
        <v>2676</v>
      </c>
      <c r="M999" t="str">
        <f>VLOOKUP(C999,[1]!Location_Data[#Data],2,0)</f>
        <v>El Monte</v>
      </c>
      <c r="N999" t="str">
        <f>VLOOKUP(D999,[1]!Salespeople_Data[#Data],2,0)</f>
        <v>Jerry Perry</v>
      </c>
      <c r="O999" t="str">
        <f>VLOOKUP(E999,[1]!Customer_Data[#Data],2,0)</f>
        <v>Larry Ray</v>
      </c>
      <c r="P999" s="15">
        <f t="shared" si="90"/>
        <v>7</v>
      </c>
      <c r="Q999">
        <f t="shared" si="91"/>
        <v>5</v>
      </c>
      <c r="R999">
        <f t="shared" si="92"/>
        <v>2020</v>
      </c>
    </row>
    <row r="1000" spans="1:18" x14ac:dyDescent="0.25">
      <c r="A1000" s="2" t="s">
        <v>1805</v>
      </c>
      <c r="B1000" s="2" t="s">
        <v>321</v>
      </c>
      <c r="C1000" s="2" t="s">
        <v>249</v>
      </c>
      <c r="D1000" s="2" t="s">
        <v>63</v>
      </c>
      <c r="E1000" s="2" t="s">
        <v>1301</v>
      </c>
      <c r="F1000" s="3">
        <v>44019</v>
      </c>
      <c r="G1000" s="2">
        <v>1</v>
      </c>
      <c r="H1000" s="11">
        <f>VLOOKUP(B1000,[1]!Product_Data[#Data],4,0)</f>
        <v>2391</v>
      </c>
      <c r="I1000" s="11">
        <f>VLOOKUP(B1000,[1]!Product_Data[#Data],3,0)</f>
        <v>1291</v>
      </c>
      <c r="J1000" s="11">
        <f t="shared" si="93"/>
        <v>1291</v>
      </c>
      <c r="K1000" s="11">
        <f t="shared" si="94"/>
        <v>2391</v>
      </c>
      <c r="L1000" s="11">
        <f t="shared" si="95"/>
        <v>1100</v>
      </c>
      <c r="M1000" t="str">
        <f>VLOOKUP(C1000,[1]!Location_Data[#Data],2,0)</f>
        <v>Roseville</v>
      </c>
      <c r="N1000" t="str">
        <f>VLOOKUP(D1000,[1]!Salespeople_Data[#Data],2,0)</f>
        <v>Jeremy Mendoza</v>
      </c>
      <c r="O1000" t="str">
        <f>VLOOKUP(E1000,[1]!Customer_Data[#Data],2,0)</f>
        <v>Eugene Sims</v>
      </c>
      <c r="P1000" s="15">
        <f t="shared" si="90"/>
        <v>3</v>
      </c>
      <c r="Q1000">
        <f t="shared" si="91"/>
        <v>7</v>
      </c>
      <c r="R1000">
        <f t="shared" si="92"/>
        <v>2020</v>
      </c>
    </row>
    <row r="1001" spans="1:18" x14ac:dyDescent="0.25">
      <c r="A1001" s="4" t="s">
        <v>1806</v>
      </c>
      <c r="B1001" s="4" t="s">
        <v>43</v>
      </c>
      <c r="C1001" s="4" t="s">
        <v>362</v>
      </c>
      <c r="D1001" s="4" t="s">
        <v>264</v>
      </c>
      <c r="E1001" s="4" t="s">
        <v>1764</v>
      </c>
      <c r="F1001" s="5">
        <v>43957</v>
      </c>
      <c r="G1001" s="4">
        <v>2</v>
      </c>
      <c r="H1001" s="11">
        <f>VLOOKUP(B1001,[1]!Product_Data[#Data],4,0)</f>
        <v>356</v>
      </c>
      <c r="I1001" s="11">
        <f>VLOOKUP(B1001,[1]!Product_Data[#Data],3,0)</f>
        <v>292</v>
      </c>
      <c r="J1001" s="11">
        <f t="shared" si="93"/>
        <v>584</v>
      </c>
      <c r="K1001" s="11">
        <f t="shared" si="94"/>
        <v>712</v>
      </c>
      <c r="L1001" s="11">
        <f t="shared" si="95"/>
        <v>128</v>
      </c>
      <c r="M1001" t="str">
        <f>VLOOKUP(C1001,[1]!Location_Data[#Data],2,0)</f>
        <v>San Bernardino</v>
      </c>
      <c r="N1001" t="str">
        <f>VLOOKUP(D1001,[1]!Salespeople_Data[#Data],2,0)</f>
        <v>Ernest Wheeler</v>
      </c>
      <c r="O1001" t="str">
        <f>VLOOKUP(E1001,[1]!Customer_Data[#Data],2,0)</f>
        <v>Ralph Cooper</v>
      </c>
      <c r="P1001" s="15">
        <f t="shared" si="90"/>
        <v>4</v>
      </c>
      <c r="Q1001">
        <f t="shared" si="91"/>
        <v>5</v>
      </c>
      <c r="R1001">
        <f t="shared" si="92"/>
        <v>2020</v>
      </c>
    </row>
    <row r="1002" spans="1:18" x14ac:dyDescent="0.25">
      <c r="A1002" s="2" t="s">
        <v>1807</v>
      </c>
      <c r="B1002" s="2" t="s">
        <v>325</v>
      </c>
      <c r="C1002" s="2" t="s">
        <v>145</v>
      </c>
      <c r="D1002" s="2" t="s">
        <v>170</v>
      </c>
      <c r="E1002" s="2" t="s">
        <v>1321</v>
      </c>
      <c r="F1002" s="3">
        <v>43999</v>
      </c>
      <c r="G1002" s="2">
        <v>3</v>
      </c>
      <c r="H1002" s="11">
        <f>VLOOKUP(B1002,[1]!Product_Data[#Data],4,0)</f>
        <v>1526</v>
      </c>
      <c r="I1002" s="11">
        <f>VLOOKUP(B1002,[1]!Product_Data[#Data],3,0)</f>
        <v>1251</v>
      </c>
      <c r="J1002" s="11">
        <f t="shared" si="93"/>
        <v>3753</v>
      </c>
      <c r="K1002" s="11">
        <f t="shared" si="94"/>
        <v>4578</v>
      </c>
      <c r="L1002" s="11">
        <f t="shared" si="95"/>
        <v>825</v>
      </c>
      <c r="M1002" t="str">
        <f>VLOOKUP(C1002,[1]!Location_Data[#Data],2,0)</f>
        <v>Santa Maria</v>
      </c>
      <c r="N1002" t="str">
        <f>VLOOKUP(D1002,[1]!Salespeople_Data[#Data],2,0)</f>
        <v>Sean Miller</v>
      </c>
      <c r="O1002" t="str">
        <f>VLOOKUP(E1002,[1]!Customer_Data[#Data],2,0)</f>
        <v>Edward Wright</v>
      </c>
      <c r="P1002" s="15">
        <f t="shared" si="90"/>
        <v>4</v>
      </c>
      <c r="Q1002">
        <f t="shared" si="91"/>
        <v>6</v>
      </c>
      <c r="R1002">
        <f t="shared" si="92"/>
        <v>2020</v>
      </c>
    </row>
    <row r="1003" spans="1:18" x14ac:dyDescent="0.25">
      <c r="A1003" s="4" t="s">
        <v>1808</v>
      </c>
      <c r="B1003" s="4" t="s">
        <v>207</v>
      </c>
      <c r="C1003" s="4" t="s">
        <v>44</v>
      </c>
      <c r="D1003" s="4" t="s">
        <v>53</v>
      </c>
      <c r="E1003" s="4" t="s">
        <v>306</v>
      </c>
      <c r="F1003" s="5">
        <v>43877</v>
      </c>
      <c r="G1003" s="4">
        <v>1</v>
      </c>
      <c r="H1003" s="11">
        <f>VLOOKUP(B1003,[1]!Product_Data[#Data],4,0)</f>
        <v>2464</v>
      </c>
      <c r="I1003" s="11">
        <f>VLOOKUP(B1003,[1]!Product_Data[#Data],3,0)</f>
        <v>1774</v>
      </c>
      <c r="J1003" s="11">
        <f t="shared" si="93"/>
        <v>1774</v>
      </c>
      <c r="K1003" s="11">
        <f t="shared" si="94"/>
        <v>2464</v>
      </c>
      <c r="L1003" s="11">
        <f t="shared" si="95"/>
        <v>690</v>
      </c>
      <c r="M1003" t="str">
        <f>VLOOKUP(C1003,[1]!Location_Data[#Data],2,0)</f>
        <v>Moreno Valley</v>
      </c>
      <c r="N1003" t="str">
        <f>VLOOKUP(D1003,[1]!Salespeople_Data[#Data],2,0)</f>
        <v>Scott Mason</v>
      </c>
      <c r="O1003" t="str">
        <f>VLOOKUP(E1003,[1]!Customer_Data[#Data],2,0)</f>
        <v>Sean Black</v>
      </c>
      <c r="P1003" s="15">
        <f t="shared" si="90"/>
        <v>1</v>
      </c>
      <c r="Q1003">
        <f t="shared" si="91"/>
        <v>2</v>
      </c>
      <c r="R1003">
        <f t="shared" si="92"/>
        <v>2020</v>
      </c>
    </row>
    <row r="1004" spans="1:18" x14ac:dyDescent="0.25">
      <c r="A1004" s="2" t="s">
        <v>1809</v>
      </c>
      <c r="B1004" s="2" t="s">
        <v>129</v>
      </c>
      <c r="C1004" s="2" t="s">
        <v>224</v>
      </c>
      <c r="D1004" s="2" t="s">
        <v>96</v>
      </c>
      <c r="E1004" s="2" t="s">
        <v>1395</v>
      </c>
      <c r="F1004" s="3">
        <v>43933</v>
      </c>
      <c r="G1004" s="2">
        <v>1</v>
      </c>
      <c r="H1004" s="11">
        <f>VLOOKUP(B1004,[1]!Product_Data[#Data],4,0)</f>
        <v>127</v>
      </c>
      <c r="I1004" s="11">
        <f>VLOOKUP(B1004,[1]!Product_Data[#Data],3,0)</f>
        <v>79</v>
      </c>
      <c r="J1004" s="11">
        <f t="shared" si="93"/>
        <v>79</v>
      </c>
      <c r="K1004" s="11">
        <f t="shared" si="94"/>
        <v>127</v>
      </c>
      <c r="L1004" s="11">
        <f t="shared" si="95"/>
        <v>48</v>
      </c>
      <c r="M1004" t="str">
        <f>VLOOKUP(C1004,[1]!Location_Data[#Data],2,0)</f>
        <v>Huntington Beach</v>
      </c>
      <c r="N1004" t="str">
        <f>VLOOKUP(D1004,[1]!Salespeople_Data[#Data],2,0)</f>
        <v>Brian Thomas</v>
      </c>
      <c r="O1004" t="str">
        <f>VLOOKUP(E1004,[1]!Customer_Data[#Data],2,0)</f>
        <v>Howard Lynch</v>
      </c>
      <c r="P1004" s="15">
        <f t="shared" si="90"/>
        <v>1</v>
      </c>
      <c r="Q1004">
        <f t="shared" si="91"/>
        <v>4</v>
      </c>
      <c r="R1004">
        <f t="shared" si="92"/>
        <v>2020</v>
      </c>
    </row>
    <row r="1005" spans="1:18" x14ac:dyDescent="0.25">
      <c r="A1005" s="4" t="s">
        <v>1810</v>
      </c>
      <c r="B1005" s="4" t="s">
        <v>33</v>
      </c>
      <c r="C1005" s="4" t="s">
        <v>62</v>
      </c>
      <c r="D1005" s="4" t="s">
        <v>159</v>
      </c>
      <c r="E1005" s="4" t="s">
        <v>738</v>
      </c>
      <c r="F1005" s="5">
        <v>43855</v>
      </c>
      <c r="G1005" s="4">
        <v>1</v>
      </c>
      <c r="H1005" s="11">
        <f>VLOOKUP(B1005,[1]!Product_Data[#Data],4,0)</f>
        <v>1582</v>
      </c>
      <c r="I1005" s="11">
        <f>VLOOKUP(B1005,[1]!Product_Data[#Data],3,0)</f>
        <v>1234</v>
      </c>
      <c r="J1005" s="11">
        <f t="shared" si="93"/>
        <v>1234</v>
      </c>
      <c r="K1005" s="11">
        <f t="shared" si="94"/>
        <v>1582</v>
      </c>
      <c r="L1005" s="11">
        <f t="shared" si="95"/>
        <v>348</v>
      </c>
      <c r="M1005" t="str">
        <f>VLOOKUP(C1005,[1]!Location_Data[#Data],2,0)</f>
        <v>Fairfield</v>
      </c>
      <c r="N1005" t="str">
        <f>VLOOKUP(D1005,[1]!Salespeople_Data[#Data],2,0)</f>
        <v>Bobby Russell</v>
      </c>
      <c r="O1005" t="str">
        <f>VLOOKUP(E1005,[1]!Customer_Data[#Data],2,0)</f>
        <v>Carlos Reed</v>
      </c>
      <c r="P1005" s="15">
        <f t="shared" si="90"/>
        <v>7</v>
      </c>
      <c r="Q1005">
        <f t="shared" si="91"/>
        <v>1</v>
      </c>
      <c r="R1005">
        <f t="shared" si="92"/>
        <v>2020</v>
      </c>
    </row>
    <row r="1006" spans="1:18" x14ac:dyDescent="0.25">
      <c r="A1006" s="2" t="s">
        <v>1811</v>
      </c>
      <c r="B1006" s="2" t="s">
        <v>194</v>
      </c>
      <c r="C1006" s="2" t="s">
        <v>527</v>
      </c>
      <c r="D1006" s="2" t="s">
        <v>447</v>
      </c>
      <c r="E1006" s="2" t="s">
        <v>147</v>
      </c>
      <c r="F1006" s="3">
        <v>44120</v>
      </c>
      <c r="G1006" s="2">
        <v>1</v>
      </c>
      <c r="H1006" s="11">
        <f>VLOOKUP(B1006,[1]!Product_Data[#Data],4,0)</f>
        <v>1278</v>
      </c>
      <c r="I1006" s="11">
        <f>VLOOKUP(B1006,[1]!Product_Data[#Data],3,0)</f>
        <v>665</v>
      </c>
      <c r="J1006" s="11">
        <f t="shared" si="93"/>
        <v>665</v>
      </c>
      <c r="K1006" s="11">
        <f t="shared" si="94"/>
        <v>1278</v>
      </c>
      <c r="L1006" s="11">
        <f t="shared" si="95"/>
        <v>613</v>
      </c>
      <c r="M1006" t="str">
        <f>VLOOKUP(C1006,[1]!Location_Data[#Data],2,0)</f>
        <v>Stockton</v>
      </c>
      <c r="N1006" t="str">
        <f>VLOOKUP(D1006,[1]!Salespeople_Data[#Data],2,0)</f>
        <v>Howard Sims</v>
      </c>
      <c r="O1006" t="str">
        <f>VLOOKUP(E1006,[1]!Customer_Data[#Data],2,0)</f>
        <v>Steven Owens</v>
      </c>
      <c r="P1006" s="15">
        <f t="shared" si="90"/>
        <v>6</v>
      </c>
      <c r="Q1006">
        <f t="shared" si="91"/>
        <v>10</v>
      </c>
      <c r="R1006">
        <f t="shared" si="92"/>
        <v>2020</v>
      </c>
    </row>
    <row r="1007" spans="1:18" x14ac:dyDescent="0.25">
      <c r="A1007" s="4" t="s">
        <v>1812</v>
      </c>
      <c r="B1007" s="4" t="s">
        <v>421</v>
      </c>
      <c r="C1007" s="4" t="s">
        <v>24</v>
      </c>
      <c r="D1007" s="4" t="s">
        <v>75</v>
      </c>
      <c r="E1007" s="4" t="s">
        <v>989</v>
      </c>
      <c r="F1007" s="5">
        <v>44116</v>
      </c>
      <c r="G1007" s="4">
        <v>1</v>
      </c>
      <c r="H1007" s="11">
        <f>VLOOKUP(B1007,[1]!Product_Data[#Data],4,0)</f>
        <v>826</v>
      </c>
      <c r="I1007" s="11">
        <f>VLOOKUP(B1007,[1]!Product_Data[#Data],3,0)</f>
        <v>562</v>
      </c>
      <c r="J1007" s="11">
        <f t="shared" si="93"/>
        <v>562</v>
      </c>
      <c r="K1007" s="11">
        <f t="shared" si="94"/>
        <v>826</v>
      </c>
      <c r="L1007" s="11">
        <f t="shared" si="95"/>
        <v>264</v>
      </c>
      <c r="M1007" t="str">
        <f>VLOOKUP(C1007,[1]!Location_Data[#Data],2,0)</f>
        <v>Lancaster</v>
      </c>
      <c r="N1007" t="str">
        <f>VLOOKUP(D1007,[1]!Salespeople_Data[#Data],2,0)</f>
        <v>Roger Robertson</v>
      </c>
      <c r="O1007" t="str">
        <f>VLOOKUP(E1007,[1]!Customer_Data[#Data],2,0)</f>
        <v>Patrick Hall</v>
      </c>
      <c r="P1007" s="15">
        <f t="shared" si="90"/>
        <v>2</v>
      </c>
      <c r="Q1007">
        <f t="shared" si="91"/>
        <v>10</v>
      </c>
      <c r="R1007">
        <f t="shared" si="92"/>
        <v>2020</v>
      </c>
    </row>
    <row r="1008" spans="1:18" x14ac:dyDescent="0.25">
      <c r="A1008" s="2" t="s">
        <v>1813</v>
      </c>
      <c r="B1008" s="2" t="s">
        <v>403</v>
      </c>
      <c r="C1008" s="2" t="s">
        <v>386</v>
      </c>
      <c r="D1008" s="2" t="s">
        <v>15</v>
      </c>
      <c r="E1008" s="2" t="s">
        <v>1814</v>
      </c>
      <c r="F1008" s="3">
        <v>43947</v>
      </c>
      <c r="G1008" s="2">
        <v>1</v>
      </c>
      <c r="H1008" s="11">
        <f>VLOOKUP(B1008,[1]!Product_Data[#Data],4,0)</f>
        <v>392</v>
      </c>
      <c r="I1008" s="11">
        <f>VLOOKUP(B1008,[1]!Product_Data[#Data],3,0)</f>
        <v>255</v>
      </c>
      <c r="J1008" s="11">
        <f t="shared" si="93"/>
        <v>255</v>
      </c>
      <c r="K1008" s="11">
        <f t="shared" si="94"/>
        <v>392</v>
      </c>
      <c r="L1008" s="11">
        <f t="shared" si="95"/>
        <v>137</v>
      </c>
      <c r="M1008" t="str">
        <f>VLOOKUP(C1008,[1]!Location_Data[#Data],2,0)</f>
        <v>Carlsbad</v>
      </c>
      <c r="N1008" t="str">
        <f>VLOOKUP(D1008,[1]!Salespeople_Data[#Data],2,0)</f>
        <v>Ryan Butler</v>
      </c>
      <c r="O1008" t="str">
        <f>VLOOKUP(E1008,[1]!Customer_Data[#Data],2,0)</f>
        <v>Patrick Graham</v>
      </c>
      <c r="P1008" s="15">
        <f t="shared" si="90"/>
        <v>1</v>
      </c>
      <c r="Q1008">
        <f t="shared" si="91"/>
        <v>4</v>
      </c>
      <c r="R1008">
        <f t="shared" si="92"/>
        <v>2020</v>
      </c>
    </row>
    <row r="1009" spans="1:18" x14ac:dyDescent="0.25">
      <c r="A1009" s="4" t="s">
        <v>1815</v>
      </c>
      <c r="B1009" s="4" t="s">
        <v>603</v>
      </c>
      <c r="C1009" s="4" t="s">
        <v>79</v>
      </c>
      <c r="D1009" s="4" t="s">
        <v>345</v>
      </c>
      <c r="E1009" s="4" t="s">
        <v>1689</v>
      </c>
      <c r="F1009" s="5">
        <v>44002</v>
      </c>
      <c r="G1009" s="4">
        <v>2</v>
      </c>
      <c r="H1009" s="11">
        <f>VLOOKUP(B1009,[1]!Product_Data[#Data],4,0)</f>
        <v>2495</v>
      </c>
      <c r="I1009" s="11">
        <f>VLOOKUP(B1009,[1]!Product_Data[#Data],3,0)</f>
        <v>1896</v>
      </c>
      <c r="J1009" s="11">
        <f t="shared" si="93"/>
        <v>3792</v>
      </c>
      <c r="K1009" s="11">
        <f t="shared" si="94"/>
        <v>4990</v>
      </c>
      <c r="L1009" s="11">
        <f t="shared" si="95"/>
        <v>1198</v>
      </c>
      <c r="M1009" t="str">
        <f>VLOOKUP(C1009,[1]!Location_Data[#Data],2,0)</f>
        <v>Palmdale</v>
      </c>
      <c r="N1009" t="str">
        <f>VLOOKUP(D1009,[1]!Salespeople_Data[#Data],2,0)</f>
        <v>Larry Marshall</v>
      </c>
      <c r="O1009" t="str">
        <f>VLOOKUP(E1009,[1]!Customer_Data[#Data],2,0)</f>
        <v>Billy Gonzales</v>
      </c>
      <c r="P1009" s="15">
        <f t="shared" si="90"/>
        <v>7</v>
      </c>
      <c r="Q1009">
        <f t="shared" si="91"/>
        <v>6</v>
      </c>
      <c r="R1009">
        <f t="shared" si="92"/>
        <v>2020</v>
      </c>
    </row>
    <row r="1010" spans="1:18" x14ac:dyDescent="0.25">
      <c r="A1010" s="2" t="s">
        <v>1816</v>
      </c>
      <c r="B1010" s="2" t="s">
        <v>603</v>
      </c>
      <c r="C1010" s="2" t="s">
        <v>253</v>
      </c>
      <c r="D1010" s="2" t="s">
        <v>359</v>
      </c>
      <c r="E1010" s="2" t="s">
        <v>378</v>
      </c>
      <c r="F1010" s="3">
        <v>44141</v>
      </c>
      <c r="G1010" s="2">
        <v>1</v>
      </c>
      <c r="H1010" s="11">
        <f>VLOOKUP(B1010,[1]!Product_Data[#Data],4,0)</f>
        <v>2495</v>
      </c>
      <c r="I1010" s="11">
        <f>VLOOKUP(B1010,[1]!Product_Data[#Data],3,0)</f>
        <v>1896</v>
      </c>
      <c r="J1010" s="11">
        <f t="shared" si="93"/>
        <v>1896</v>
      </c>
      <c r="K1010" s="11">
        <f t="shared" si="94"/>
        <v>2495</v>
      </c>
      <c r="L1010" s="11">
        <f t="shared" si="95"/>
        <v>599</v>
      </c>
      <c r="M1010" t="str">
        <f>VLOOKUP(C1010,[1]!Location_Data[#Data],2,0)</f>
        <v>Bakersfield</v>
      </c>
      <c r="N1010" t="str">
        <f>VLOOKUP(D1010,[1]!Salespeople_Data[#Data],2,0)</f>
        <v>Eugene Holmes</v>
      </c>
      <c r="O1010" t="str">
        <f>VLOOKUP(E1010,[1]!Customer_Data[#Data],2,0)</f>
        <v>Joe Baker</v>
      </c>
      <c r="P1010" s="15">
        <f t="shared" si="90"/>
        <v>6</v>
      </c>
      <c r="Q1010">
        <f t="shared" si="91"/>
        <v>11</v>
      </c>
      <c r="R1010">
        <f t="shared" si="92"/>
        <v>2020</v>
      </c>
    </row>
    <row r="1011" spans="1:18" x14ac:dyDescent="0.25">
      <c r="A1011" s="4" t="s">
        <v>1817</v>
      </c>
      <c r="B1011" s="4" t="s">
        <v>403</v>
      </c>
      <c r="C1011" s="4" t="s">
        <v>19</v>
      </c>
      <c r="D1011" s="4" t="s">
        <v>53</v>
      </c>
      <c r="E1011" s="4" t="s">
        <v>287</v>
      </c>
      <c r="F1011" s="5">
        <v>44097</v>
      </c>
      <c r="G1011" s="4">
        <v>1</v>
      </c>
      <c r="H1011" s="11">
        <f>VLOOKUP(B1011,[1]!Product_Data[#Data],4,0)</f>
        <v>392</v>
      </c>
      <c r="I1011" s="11">
        <f>VLOOKUP(B1011,[1]!Product_Data[#Data],3,0)</f>
        <v>255</v>
      </c>
      <c r="J1011" s="11">
        <f t="shared" si="93"/>
        <v>255</v>
      </c>
      <c r="K1011" s="11">
        <f t="shared" si="94"/>
        <v>392</v>
      </c>
      <c r="L1011" s="11">
        <f t="shared" si="95"/>
        <v>137</v>
      </c>
      <c r="M1011" t="str">
        <f>VLOOKUP(C1011,[1]!Location_Data[#Data],2,0)</f>
        <v>Berkeley</v>
      </c>
      <c r="N1011" t="str">
        <f>VLOOKUP(D1011,[1]!Salespeople_Data[#Data],2,0)</f>
        <v>Scott Mason</v>
      </c>
      <c r="O1011" t="str">
        <f>VLOOKUP(E1011,[1]!Customer_Data[#Data],2,0)</f>
        <v>Billy Miller</v>
      </c>
      <c r="P1011" s="15">
        <f t="shared" si="90"/>
        <v>4</v>
      </c>
      <c r="Q1011">
        <f t="shared" si="91"/>
        <v>9</v>
      </c>
      <c r="R1011">
        <f t="shared" si="92"/>
        <v>2020</v>
      </c>
    </row>
    <row r="1012" spans="1:18" x14ac:dyDescent="0.25">
      <c r="A1012" s="2" t="s">
        <v>1818</v>
      </c>
      <c r="B1012" s="2" t="s">
        <v>796</v>
      </c>
      <c r="C1012" s="2" t="s">
        <v>362</v>
      </c>
      <c r="D1012" s="2" t="s">
        <v>63</v>
      </c>
      <c r="E1012" s="2" t="s">
        <v>1461</v>
      </c>
      <c r="F1012" s="3">
        <v>44124</v>
      </c>
      <c r="G1012" s="2">
        <v>2</v>
      </c>
      <c r="H1012" s="11">
        <f>VLOOKUP(B1012,[1]!Product_Data[#Data],4,0)</f>
        <v>1103</v>
      </c>
      <c r="I1012" s="11">
        <f>VLOOKUP(B1012,[1]!Product_Data[#Data],3,0)</f>
        <v>838</v>
      </c>
      <c r="J1012" s="11">
        <f t="shared" si="93"/>
        <v>1676</v>
      </c>
      <c r="K1012" s="11">
        <f t="shared" si="94"/>
        <v>2206</v>
      </c>
      <c r="L1012" s="11">
        <f t="shared" si="95"/>
        <v>530</v>
      </c>
      <c r="M1012" t="str">
        <f>VLOOKUP(C1012,[1]!Location_Data[#Data],2,0)</f>
        <v>San Bernardino</v>
      </c>
      <c r="N1012" t="str">
        <f>VLOOKUP(D1012,[1]!Salespeople_Data[#Data],2,0)</f>
        <v>Jeremy Mendoza</v>
      </c>
      <c r="O1012" t="str">
        <f>VLOOKUP(E1012,[1]!Customer_Data[#Data],2,0)</f>
        <v>Raymond Young</v>
      </c>
      <c r="P1012" s="15">
        <f t="shared" si="90"/>
        <v>3</v>
      </c>
      <c r="Q1012">
        <f t="shared" si="91"/>
        <v>10</v>
      </c>
      <c r="R1012">
        <f t="shared" si="92"/>
        <v>2020</v>
      </c>
    </row>
    <row r="1013" spans="1:18" x14ac:dyDescent="0.25">
      <c r="A1013" s="4" t="s">
        <v>1819</v>
      </c>
      <c r="B1013" s="4" t="s">
        <v>235</v>
      </c>
      <c r="C1013" s="4" t="s">
        <v>527</v>
      </c>
      <c r="D1013" s="4" t="s">
        <v>30</v>
      </c>
      <c r="E1013" s="4" t="s">
        <v>1820</v>
      </c>
      <c r="F1013" s="5">
        <v>44051</v>
      </c>
      <c r="G1013" s="4">
        <v>1</v>
      </c>
      <c r="H1013" s="11">
        <f>VLOOKUP(B1013,[1]!Product_Data[#Data],4,0)</f>
        <v>1887</v>
      </c>
      <c r="I1013" s="11">
        <f>VLOOKUP(B1013,[1]!Product_Data[#Data],3,0)</f>
        <v>1378</v>
      </c>
      <c r="J1013" s="11">
        <f t="shared" si="93"/>
        <v>1378</v>
      </c>
      <c r="K1013" s="11">
        <f t="shared" si="94"/>
        <v>1887</v>
      </c>
      <c r="L1013" s="11">
        <f t="shared" si="95"/>
        <v>509</v>
      </c>
      <c r="M1013" t="str">
        <f>VLOOKUP(C1013,[1]!Location_Data[#Data],2,0)</f>
        <v>Stockton</v>
      </c>
      <c r="N1013" t="str">
        <f>VLOOKUP(D1013,[1]!Salespeople_Data[#Data],2,0)</f>
        <v>Carl Hall</v>
      </c>
      <c r="O1013" t="str">
        <f>VLOOKUP(E1013,[1]!Customer_Data[#Data],2,0)</f>
        <v>Victor Scott</v>
      </c>
      <c r="P1013" s="15">
        <f t="shared" si="90"/>
        <v>7</v>
      </c>
      <c r="Q1013">
        <f t="shared" si="91"/>
        <v>8</v>
      </c>
      <c r="R1013">
        <f t="shared" si="92"/>
        <v>2020</v>
      </c>
    </row>
    <row r="1014" spans="1:18" x14ac:dyDescent="0.25">
      <c r="A1014" s="2" t="s">
        <v>1821</v>
      </c>
      <c r="B1014" s="2" t="s">
        <v>321</v>
      </c>
      <c r="C1014" s="2" t="s">
        <v>450</v>
      </c>
      <c r="D1014" s="2" t="s">
        <v>15</v>
      </c>
      <c r="E1014" s="2" t="s">
        <v>1822</v>
      </c>
      <c r="F1014" s="3">
        <v>44140</v>
      </c>
      <c r="G1014" s="2">
        <v>1</v>
      </c>
      <c r="H1014" s="11">
        <f>VLOOKUP(B1014,[1]!Product_Data[#Data],4,0)</f>
        <v>2391</v>
      </c>
      <c r="I1014" s="11">
        <f>VLOOKUP(B1014,[1]!Product_Data[#Data],3,0)</f>
        <v>1291</v>
      </c>
      <c r="J1014" s="11">
        <f t="shared" si="93"/>
        <v>1291</v>
      </c>
      <c r="K1014" s="11">
        <f t="shared" si="94"/>
        <v>2391</v>
      </c>
      <c r="L1014" s="11">
        <f t="shared" si="95"/>
        <v>1100</v>
      </c>
      <c r="M1014" t="str">
        <f>VLOOKUP(C1014,[1]!Location_Data[#Data],2,0)</f>
        <v>Simi Valley</v>
      </c>
      <c r="N1014" t="str">
        <f>VLOOKUP(D1014,[1]!Salespeople_Data[#Data],2,0)</f>
        <v>Ryan Butler</v>
      </c>
      <c r="O1014" t="str">
        <f>VLOOKUP(E1014,[1]!Customer_Data[#Data],2,0)</f>
        <v>Carl Collins</v>
      </c>
      <c r="P1014" s="15">
        <f t="shared" si="90"/>
        <v>5</v>
      </c>
      <c r="Q1014">
        <f t="shared" si="91"/>
        <v>11</v>
      </c>
      <c r="R1014">
        <f t="shared" si="92"/>
        <v>2020</v>
      </c>
    </row>
    <row r="1015" spans="1:18" x14ac:dyDescent="0.25">
      <c r="A1015" s="4" t="s">
        <v>1823</v>
      </c>
      <c r="B1015" s="4" t="s">
        <v>223</v>
      </c>
      <c r="C1015" s="4" t="s">
        <v>322</v>
      </c>
      <c r="D1015" s="4" t="s">
        <v>49</v>
      </c>
      <c r="E1015" s="4" t="s">
        <v>634</v>
      </c>
      <c r="F1015" s="5">
        <v>43853</v>
      </c>
      <c r="G1015" s="4">
        <v>1</v>
      </c>
      <c r="H1015" s="11">
        <f>VLOOKUP(B1015,[1]!Product_Data[#Data],4,0)</f>
        <v>799</v>
      </c>
      <c r="I1015" s="11">
        <f>VLOOKUP(B1015,[1]!Product_Data[#Data],3,0)</f>
        <v>455</v>
      </c>
      <c r="J1015" s="11">
        <f t="shared" si="93"/>
        <v>455</v>
      </c>
      <c r="K1015" s="11">
        <f t="shared" si="94"/>
        <v>799</v>
      </c>
      <c r="L1015" s="11">
        <f t="shared" si="95"/>
        <v>344</v>
      </c>
      <c r="M1015" t="str">
        <f>VLOOKUP(C1015,[1]!Location_Data[#Data],2,0)</f>
        <v>Rancho Cucamonga</v>
      </c>
      <c r="N1015" t="str">
        <f>VLOOKUP(D1015,[1]!Salespeople_Data[#Data],2,0)</f>
        <v>Walter Cook</v>
      </c>
      <c r="O1015" t="str">
        <f>VLOOKUP(E1015,[1]!Customer_Data[#Data],2,0)</f>
        <v>Jesse Castillo</v>
      </c>
      <c r="P1015" s="15">
        <f t="shared" si="90"/>
        <v>5</v>
      </c>
      <c r="Q1015">
        <f t="shared" si="91"/>
        <v>1</v>
      </c>
      <c r="R1015">
        <f t="shared" si="92"/>
        <v>2020</v>
      </c>
    </row>
    <row r="1016" spans="1:18" x14ac:dyDescent="0.25">
      <c r="A1016" s="2" t="s">
        <v>1824</v>
      </c>
      <c r="B1016" s="2" t="s">
        <v>435</v>
      </c>
      <c r="C1016" s="2" t="s">
        <v>9</v>
      </c>
      <c r="D1016" s="2" t="s">
        <v>49</v>
      </c>
      <c r="E1016" s="2" t="s">
        <v>187</v>
      </c>
      <c r="F1016" s="3">
        <v>44015</v>
      </c>
      <c r="G1016" s="2">
        <v>1</v>
      </c>
      <c r="H1016" s="11">
        <f>VLOOKUP(B1016,[1]!Product_Data[#Data],4,0)</f>
        <v>2141</v>
      </c>
      <c r="I1016" s="11">
        <f>VLOOKUP(B1016,[1]!Product_Data[#Data],3,0)</f>
        <v>1777</v>
      </c>
      <c r="J1016" s="11">
        <f t="shared" si="93"/>
        <v>1777</v>
      </c>
      <c r="K1016" s="11">
        <f t="shared" si="94"/>
        <v>2141</v>
      </c>
      <c r="L1016" s="11">
        <f t="shared" si="95"/>
        <v>364</v>
      </c>
      <c r="M1016" t="str">
        <f>VLOOKUP(C1016,[1]!Location_Data[#Data],2,0)</f>
        <v>San Mateo</v>
      </c>
      <c r="N1016" t="str">
        <f>VLOOKUP(D1016,[1]!Salespeople_Data[#Data],2,0)</f>
        <v>Walter Cook</v>
      </c>
      <c r="O1016" t="str">
        <f>VLOOKUP(E1016,[1]!Customer_Data[#Data],2,0)</f>
        <v>Harry Hudson</v>
      </c>
      <c r="P1016" s="15">
        <f t="shared" si="90"/>
        <v>6</v>
      </c>
      <c r="Q1016">
        <f t="shared" si="91"/>
        <v>7</v>
      </c>
      <c r="R1016">
        <f t="shared" si="92"/>
        <v>2020</v>
      </c>
    </row>
    <row r="1017" spans="1:18" x14ac:dyDescent="0.25">
      <c r="A1017" s="4" t="s">
        <v>1825</v>
      </c>
      <c r="B1017" s="4" t="s">
        <v>668</v>
      </c>
      <c r="C1017" s="4" t="s">
        <v>570</v>
      </c>
      <c r="D1017" s="4" t="s">
        <v>25</v>
      </c>
      <c r="E1017" s="4" t="s">
        <v>1826</v>
      </c>
      <c r="F1017" s="5">
        <v>43901</v>
      </c>
      <c r="G1017" s="4">
        <v>1</v>
      </c>
      <c r="H1017" s="11">
        <f>VLOOKUP(B1017,[1]!Product_Data[#Data],4,0)</f>
        <v>181</v>
      </c>
      <c r="I1017" s="11">
        <f>VLOOKUP(B1017,[1]!Product_Data[#Data],3,0)</f>
        <v>130</v>
      </c>
      <c r="J1017" s="11">
        <f t="shared" si="93"/>
        <v>130</v>
      </c>
      <c r="K1017" s="11">
        <f t="shared" si="94"/>
        <v>181</v>
      </c>
      <c r="L1017" s="11">
        <f t="shared" si="95"/>
        <v>51</v>
      </c>
      <c r="M1017" t="str">
        <f>VLOOKUP(C1017,[1]!Location_Data[#Data],2,0)</f>
        <v>Fresno</v>
      </c>
      <c r="N1017" t="str">
        <f>VLOOKUP(D1017,[1]!Salespeople_Data[#Data],2,0)</f>
        <v>Brian Davis</v>
      </c>
      <c r="O1017" t="str">
        <f>VLOOKUP(E1017,[1]!Customer_Data[#Data],2,0)</f>
        <v>Victor Lawson</v>
      </c>
      <c r="P1017" s="15">
        <f t="shared" si="90"/>
        <v>4</v>
      </c>
      <c r="Q1017">
        <f t="shared" si="91"/>
        <v>3</v>
      </c>
      <c r="R1017">
        <f t="shared" si="92"/>
        <v>2020</v>
      </c>
    </row>
    <row r="1018" spans="1:18" x14ac:dyDescent="0.25">
      <c r="A1018" s="2" t="s">
        <v>1827</v>
      </c>
      <c r="B1018" s="2" t="s">
        <v>421</v>
      </c>
      <c r="C1018" s="2" t="s">
        <v>467</v>
      </c>
      <c r="D1018" s="2" t="s">
        <v>257</v>
      </c>
      <c r="E1018" s="2" t="s">
        <v>306</v>
      </c>
      <c r="F1018" s="3">
        <v>43971</v>
      </c>
      <c r="G1018" s="2">
        <v>4</v>
      </c>
      <c r="H1018" s="11">
        <f>VLOOKUP(B1018,[1]!Product_Data[#Data],4,0)</f>
        <v>826</v>
      </c>
      <c r="I1018" s="11">
        <f>VLOOKUP(B1018,[1]!Product_Data[#Data],3,0)</f>
        <v>562</v>
      </c>
      <c r="J1018" s="11">
        <f t="shared" si="93"/>
        <v>2248</v>
      </c>
      <c r="K1018" s="11">
        <f t="shared" si="94"/>
        <v>3304</v>
      </c>
      <c r="L1018" s="11">
        <f t="shared" si="95"/>
        <v>1056</v>
      </c>
      <c r="M1018" t="str">
        <f>VLOOKUP(C1018,[1]!Location_Data[#Data],2,0)</f>
        <v>Garden Grove</v>
      </c>
      <c r="N1018" t="str">
        <f>VLOOKUP(D1018,[1]!Salespeople_Data[#Data],2,0)</f>
        <v>Jerry Perry</v>
      </c>
      <c r="O1018" t="str">
        <f>VLOOKUP(E1018,[1]!Customer_Data[#Data],2,0)</f>
        <v>Sean Black</v>
      </c>
      <c r="P1018" s="15">
        <f t="shared" si="90"/>
        <v>4</v>
      </c>
      <c r="Q1018">
        <f t="shared" si="91"/>
        <v>5</v>
      </c>
      <c r="R1018">
        <f t="shared" si="92"/>
        <v>2020</v>
      </c>
    </row>
    <row r="1019" spans="1:18" x14ac:dyDescent="0.25">
      <c r="A1019" s="4" t="s">
        <v>1828</v>
      </c>
      <c r="B1019" s="4" t="s">
        <v>311</v>
      </c>
      <c r="C1019" s="4" t="s">
        <v>66</v>
      </c>
      <c r="D1019" s="4" t="s">
        <v>126</v>
      </c>
      <c r="E1019" s="4" t="s">
        <v>1348</v>
      </c>
      <c r="F1019" s="5">
        <v>44147</v>
      </c>
      <c r="G1019" s="4">
        <v>3</v>
      </c>
      <c r="H1019" s="11">
        <f>VLOOKUP(B1019,[1]!Product_Data[#Data],4,0)</f>
        <v>1743</v>
      </c>
      <c r="I1019" s="11">
        <f>VLOOKUP(B1019,[1]!Product_Data[#Data],3,0)</f>
        <v>872</v>
      </c>
      <c r="J1019" s="11">
        <f t="shared" si="93"/>
        <v>2616</v>
      </c>
      <c r="K1019" s="11">
        <f t="shared" si="94"/>
        <v>5229</v>
      </c>
      <c r="L1019" s="11">
        <f t="shared" si="95"/>
        <v>2613</v>
      </c>
      <c r="M1019" t="str">
        <f>VLOOKUP(C1019,[1]!Location_Data[#Data],2,0)</f>
        <v>Ontario</v>
      </c>
      <c r="N1019" t="str">
        <f>VLOOKUP(D1019,[1]!Salespeople_Data[#Data],2,0)</f>
        <v>Larry Castillo</v>
      </c>
      <c r="O1019" t="str">
        <f>VLOOKUP(E1019,[1]!Customer_Data[#Data],2,0)</f>
        <v>Timothy Howard</v>
      </c>
      <c r="P1019" s="15">
        <f t="shared" si="90"/>
        <v>5</v>
      </c>
      <c r="Q1019">
        <f t="shared" si="91"/>
        <v>11</v>
      </c>
      <c r="R1019">
        <f t="shared" si="92"/>
        <v>2020</v>
      </c>
    </row>
    <row r="1020" spans="1:18" x14ac:dyDescent="0.25">
      <c r="A1020" s="2" t="s">
        <v>1829</v>
      </c>
      <c r="B1020" s="2" t="s">
        <v>361</v>
      </c>
      <c r="C1020" s="2" t="s">
        <v>386</v>
      </c>
      <c r="D1020" s="2" t="s">
        <v>126</v>
      </c>
      <c r="E1020" s="2" t="s">
        <v>563</v>
      </c>
      <c r="F1020" s="3">
        <v>43967</v>
      </c>
      <c r="G1020" s="2">
        <v>1</v>
      </c>
      <c r="H1020" s="11">
        <f>VLOOKUP(B1020,[1]!Product_Data[#Data],4,0)</f>
        <v>1338</v>
      </c>
      <c r="I1020" s="11">
        <f>VLOOKUP(B1020,[1]!Product_Data[#Data],3,0)</f>
        <v>682</v>
      </c>
      <c r="J1020" s="11">
        <f t="shared" si="93"/>
        <v>682</v>
      </c>
      <c r="K1020" s="11">
        <f t="shared" si="94"/>
        <v>1338</v>
      </c>
      <c r="L1020" s="11">
        <f t="shared" si="95"/>
        <v>656</v>
      </c>
      <c r="M1020" t="str">
        <f>VLOOKUP(C1020,[1]!Location_Data[#Data],2,0)</f>
        <v>Carlsbad</v>
      </c>
      <c r="N1020" t="str">
        <f>VLOOKUP(D1020,[1]!Salespeople_Data[#Data],2,0)</f>
        <v>Larry Castillo</v>
      </c>
      <c r="O1020" t="str">
        <f>VLOOKUP(E1020,[1]!Customer_Data[#Data],2,0)</f>
        <v>Harold Matthews</v>
      </c>
      <c r="P1020" s="15">
        <f t="shared" si="90"/>
        <v>7</v>
      </c>
      <c r="Q1020">
        <f t="shared" si="91"/>
        <v>5</v>
      </c>
      <c r="R1020">
        <f t="shared" si="92"/>
        <v>2020</v>
      </c>
    </row>
    <row r="1021" spans="1:18" x14ac:dyDescent="0.25">
      <c r="A1021" s="4" t="s">
        <v>1830</v>
      </c>
      <c r="B1021" s="4" t="s">
        <v>626</v>
      </c>
      <c r="C1021" s="4" t="s">
        <v>527</v>
      </c>
      <c r="D1021" s="4" t="s">
        <v>212</v>
      </c>
      <c r="E1021" s="4" t="s">
        <v>1831</v>
      </c>
      <c r="F1021" s="5">
        <v>44021</v>
      </c>
      <c r="G1021" s="4">
        <v>3</v>
      </c>
      <c r="H1021" s="11">
        <f>VLOOKUP(B1021,[1]!Product_Data[#Data],4,0)</f>
        <v>584</v>
      </c>
      <c r="I1021" s="11">
        <f>VLOOKUP(B1021,[1]!Product_Data[#Data],3,0)</f>
        <v>420</v>
      </c>
      <c r="J1021" s="11">
        <f t="shared" si="93"/>
        <v>1260</v>
      </c>
      <c r="K1021" s="11">
        <f t="shared" si="94"/>
        <v>1752</v>
      </c>
      <c r="L1021" s="11">
        <f t="shared" si="95"/>
        <v>492</v>
      </c>
      <c r="M1021" t="str">
        <f>VLOOKUP(C1021,[1]!Location_Data[#Data],2,0)</f>
        <v>Stockton</v>
      </c>
      <c r="N1021" t="str">
        <f>VLOOKUP(D1021,[1]!Salespeople_Data[#Data],2,0)</f>
        <v>Ronald Reed</v>
      </c>
      <c r="O1021" t="str">
        <f>VLOOKUP(E1021,[1]!Customer_Data[#Data],2,0)</f>
        <v>Benjamin Lynch</v>
      </c>
      <c r="P1021" s="15">
        <f t="shared" si="90"/>
        <v>5</v>
      </c>
      <c r="Q1021">
        <f t="shared" si="91"/>
        <v>7</v>
      </c>
      <c r="R1021">
        <f t="shared" si="92"/>
        <v>2020</v>
      </c>
    </row>
    <row r="1022" spans="1:18" x14ac:dyDescent="0.25">
      <c r="A1022" s="2" t="s">
        <v>1832</v>
      </c>
      <c r="B1022" s="2" t="s">
        <v>271</v>
      </c>
      <c r="C1022" s="2" t="s">
        <v>62</v>
      </c>
      <c r="D1022" s="2" t="s">
        <v>212</v>
      </c>
      <c r="E1022" s="2" t="s">
        <v>1637</v>
      </c>
      <c r="F1022" s="3">
        <v>43962</v>
      </c>
      <c r="G1022" s="2">
        <v>1</v>
      </c>
      <c r="H1022" s="11">
        <f>VLOOKUP(B1022,[1]!Product_Data[#Data],4,0)</f>
        <v>1587</v>
      </c>
      <c r="I1022" s="11">
        <f>VLOOKUP(B1022,[1]!Product_Data[#Data],3,0)</f>
        <v>1301</v>
      </c>
      <c r="J1022" s="11">
        <f t="shared" si="93"/>
        <v>1301</v>
      </c>
      <c r="K1022" s="11">
        <f t="shared" si="94"/>
        <v>1587</v>
      </c>
      <c r="L1022" s="11">
        <f t="shared" si="95"/>
        <v>286</v>
      </c>
      <c r="M1022" t="str">
        <f>VLOOKUP(C1022,[1]!Location_Data[#Data],2,0)</f>
        <v>Fairfield</v>
      </c>
      <c r="N1022" t="str">
        <f>VLOOKUP(D1022,[1]!Salespeople_Data[#Data],2,0)</f>
        <v>Ronald Reed</v>
      </c>
      <c r="O1022" t="str">
        <f>VLOOKUP(E1022,[1]!Customer_Data[#Data],2,0)</f>
        <v>Peter Freeman</v>
      </c>
      <c r="P1022" s="15">
        <f t="shared" si="90"/>
        <v>2</v>
      </c>
      <c r="Q1022">
        <f t="shared" si="91"/>
        <v>5</v>
      </c>
      <c r="R1022">
        <f t="shared" si="92"/>
        <v>2020</v>
      </c>
    </row>
    <row r="1023" spans="1:18" x14ac:dyDescent="0.25">
      <c r="A1023" s="4" t="s">
        <v>1833</v>
      </c>
      <c r="B1023" s="4" t="s">
        <v>925</v>
      </c>
      <c r="C1023" s="4" t="s">
        <v>268</v>
      </c>
      <c r="D1023" s="4" t="s">
        <v>225</v>
      </c>
      <c r="E1023" s="4" t="s">
        <v>982</v>
      </c>
      <c r="F1023" s="5">
        <v>44193</v>
      </c>
      <c r="G1023" s="4">
        <v>3</v>
      </c>
      <c r="H1023" s="11">
        <f>VLOOKUP(B1023,[1]!Product_Data[#Data],4,0)</f>
        <v>136</v>
      </c>
      <c r="I1023" s="11">
        <f>VLOOKUP(B1023,[1]!Product_Data[#Data],3,0)</f>
        <v>72</v>
      </c>
      <c r="J1023" s="11">
        <f t="shared" si="93"/>
        <v>216</v>
      </c>
      <c r="K1023" s="11">
        <f t="shared" si="94"/>
        <v>408</v>
      </c>
      <c r="L1023" s="11">
        <f t="shared" si="95"/>
        <v>192</v>
      </c>
      <c r="M1023" t="str">
        <f>VLOOKUP(C1023,[1]!Location_Data[#Data],2,0)</f>
        <v>Murrieta</v>
      </c>
      <c r="N1023" t="str">
        <f>VLOOKUP(D1023,[1]!Salespeople_Data[#Data],2,0)</f>
        <v>Andrew Bowman</v>
      </c>
      <c r="O1023" t="str">
        <f>VLOOKUP(E1023,[1]!Customer_Data[#Data],2,0)</f>
        <v>Arthur Gilbert</v>
      </c>
      <c r="P1023" s="15">
        <f t="shared" si="90"/>
        <v>2</v>
      </c>
      <c r="Q1023">
        <f t="shared" si="91"/>
        <v>12</v>
      </c>
      <c r="R1023">
        <f t="shared" si="92"/>
        <v>2020</v>
      </c>
    </row>
    <row r="1024" spans="1:18" x14ac:dyDescent="0.25">
      <c r="A1024" s="2" t="s">
        <v>1834</v>
      </c>
      <c r="B1024" s="2" t="s">
        <v>86</v>
      </c>
      <c r="C1024" s="2" t="s">
        <v>322</v>
      </c>
      <c r="D1024" s="2" t="s">
        <v>447</v>
      </c>
      <c r="E1024" s="2" t="s">
        <v>804</v>
      </c>
      <c r="F1024" s="3">
        <v>43892</v>
      </c>
      <c r="G1024" s="2">
        <v>3</v>
      </c>
      <c r="H1024" s="11">
        <f>VLOOKUP(B1024,[1]!Product_Data[#Data],4,0)</f>
        <v>1725</v>
      </c>
      <c r="I1024" s="11">
        <f>VLOOKUP(B1024,[1]!Product_Data[#Data],3,0)</f>
        <v>1363</v>
      </c>
      <c r="J1024" s="11">
        <f t="shared" si="93"/>
        <v>4089</v>
      </c>
      <c r="K1024" s="11">
        <f t="shared" si="94"/>
        <v>5175</v>
      </c>
      <c r="L1024" s="11">
        <f t="shared" si="95"/>
        <v>1086</v>
      </c>
      <c r="M1024" t="str">
        <f>VLOOKUP(C1024,[1]!Location_Data[#Data],2,0)</f>
        <v>Rancho Cucamonga</v>
      </c>
      <c r="N1024" t="str">
        <f>VLOOKUP(D1024,[1]!Salespeople_Data[#Data],2,0)</f>
        <v>Howard Sims</v>
      </c>
      <c r="O1024" t="str">
        <f>VLOOKUP(E1024,[1]!Customer_Data[#Data],2,0)</f>
        <v>Gregory Boyd</v>
      </c>
      <c r="P1024" s="15">
        <f t="shared" si="90"/>
        <v>2</v>
      </c>
      <c r="Q1024">
        <f t="shared" si="91"/>
        <v>3</v>
      </c>
      <c r="R1024">
        <f t="shared" si="92"/>
        <v>2020</v>
      </c>
    </row>
    <row r="1025" spans="1:18" x14ac:dyDescent="0.25">
      <c r="A1025" s="4" t="s">
        <v>1835</v>
      </c>
      <c r="B1025" s="4" t="s">
        <v>275</v>
      </c>
      <c r="C1025" s="4" t="s">
        <v>224</v>
      </c>
      <c r="D1025" s="4" t="s">
        <v>80</v>
      </c>
      <c r="E1025" s="4" t="s">
        <v>1836</v>
      </c>
      <c r="F1025" s="5">
        <v>44153</v>
      </c>
      <c r="G1025" s="4">
        <v>2</v>
      </c>
      <c r="H1025" s="11">
        <f>VLOOKUP(B1025,[1]!Product_Data[#Data],4,0)</f>
        <v>2353</v>
      </c>
      <c r="I1025" s="11">
        <f>VLOOKUP(B1025,[1]!Product_Data[#Data],3,0)</f>
        <v>1788</v>
      </c>
      <c r="J1025" s="11">
        <f t="shared" si="93"/>
        <v>3576</v>
      </c>
      <c r="K1025" s="11">
        <f t="shared" si="94"/>
        <v>4706</v>
      </c>
      <c r="L1025" s="11">
        <f t="shared" si="95"/>
        <v>1130</v>
      </c>
      <c r="M1025" t="str">
        <f>VLOOKUP(C1025,[1]!Location_Data[#Data],2,0)</f>
        <v>Huntington Beach</v>
      </c>
      <c r="N1025" t="str">
        <f>VLOOKUP(D1025,[1]!Salespeople_Data[#Data],2,0)</f>
        <v>Henry Nelson</v>
      </c>
      <c r="O1025" t="str">
        <f>VLOOKUP(E1025,[1]!Customer_Data[#Data],2,0)</f>
        <v>Stephen Andrews</v>
      </c>
      <c r="P1025" s="15">
        <f t="shared" si="90"/>
        <v>4</v>
      </c>
      <c r="Q1025">
        <f t="shared" si="91"/>
        <v>11</v>
      </c>
      <c r="R1025">
        <f t="shared" si="92"/>
        <v>2020</v>
      </c>
    </row>
    <row r="1026" spans="1:18" x14ac:dyDescent="0.25">
      <c r="A1026" s="2" t="s">
        <v>1837</v>
      </c>
      <c r="B1026" s="2" t="s">
        <v>569</v>
      </c>
      <c r="C1026" s="2" t="s">
        <v>246</v>
      </c>
      <c r="D1026" s="2" t="s">
        <v>165</v>
      </c>
      <c r="E1026" s="2" t="s">
        <v>1116</v>
      </c>
      <c r="F1026" s="3">
        <v>43933</v>
      </c>
      <c r="G1026" s="2">
        <v>1</v>
      </c>
      <c r="H1026" s="11">
        <f>VLOOKUP(B1026,[1]!Product_Data[#Data],4,0)</f>
        <v>1178</v>
      </c>
      <c r="I1026" s="11">
        <f>VLOOKUP(B1026,[1]!Product_Data[#Data],3,0)</f>
        <v>683</v>
      </c>
      <c r="J1026" s="11">
        <f t="shared" si="93"/>
        <v>683</v>
      </c>
      <c r="K1026" s="11">
        <f t="shared" si="94"/>
        <v>1178</v>
      </c>
      <c r="L1026" s="11">
        <f t="shared" si="95"/>
        <v>495</v>
      </c>
      <c r="M1026" t="str">
        <f>VLOOKUP(C1026,[1]!Location_Data[#Data],2,0)</f>
        <v>San Francisco</v>
      </c>
      <c r="N1026" t="str">
        <f>VLOOKUP(D1026,[1]!Salespeople_Data[#Data],2,0)</f>
        <v>Joe Sims</v>
      </c>
      <c r="O1026" t="str">
        <f>VLOOKUP(E1026,[1]!Customer_Data[#Data],2,0)</f>
        <v>Christopher Kim</v>
      </c>
      <c r="P1026" s="15">
        <f t="shared" ref="P1026:P1089" si="96">WEEKDAY(F1026)</f>
        <v>1</v>
      </c>
      <c r="Q1026">
        <f t="shared" ref="Q1026:Q1089" si="97">MONTH(F1026)</f>
        <v>4</v>
      </c>
      <c r="R1026">
        <f t="shared" ref="R1026:R1089" si="98">YEAR(F1026)</f>
        <v>2020</v>
      </c>
    </row>
    <row r="1027" spans="1:18" x14ac:dyDescent="0.25">
      <c r="A1027" s="4" t="s">
        <v>1838</v>
      </c>
      <c r="B1027" s="4" t="s">
        <v>461</v>
      </c>
      <c r="C1027" s="4" t="s">
        <v>62</v>
      </c>
      <c r="D1027" s="4" t="s">
        <v>345</v>
      </c>
      <c r="E1027" s="4" t="s">
        <v>1839</v>
      </c>
      <c r="F1027" s="5">
        <v>43852</v>
      </c>
      <c r="G1027" s="4">
        <v>3</v>
      </c>
      <c r="H1027" s="11">
        <f>VLOOKUP(B1027,[1]!Product_Data[#Data],4,0)</f>
        <v>35</v>
      </c>
      <c r="I1027" s="11">
        <f>VLOOKUP(B1027,[1]!Product_Data[#Data],3,0)</f>
        <v>22</v>
      </c>
      <c r="J1027" s="11">
        <f t="shared" ref="J1027:J1090" si="99">PRODUCT(I1027,G1027)</f>
        <v>66</v>
      </c>
      <c r="K1027" s="11">
        <f t="shared" ref="K1027:K1090" si="100">PRODUCT(H1027,G1027)</f>
        <v>105</v>
      </c>
      <c r="L1027" s="11">
        <f t="shared" ref="L1027:L1090" si="101">K1027-J1027</f>
        <v>39</v>
      </c>
      <c r="M1027" t="str">
        <f>VLOOKUP(C1027,[1]!Location_Data[#Data],2,0)</f>
        <v>Fairfield</v>
      </c>
      <c r="N1027" t="str">
        <f>VLOOKUP(D1027,[1]!Salespeople_Data[#Data],2,0)</f>
        <v>Larry Marshall</v>
      </c>
      <c r="O1027" t="str">
        <f>VLOOKUP(E1027,[1]!Customer_Data[#Data],2,0)</f>
        <v>Jason Duncan</v>
      </c>
      <c r="P1027" s="15">
        <f t="shared" si="96"/>
        <v>4</v>
      </c>
      <c r="Q1027">
        <f t="shared" si="97"/>
        <v>1</v>
      </c>
      <c r="R1027">
        <f t="shared" si="98"/>
        <v>2020</v>
      </c>
    </row>
    <row r="1028" spans="1:18" x14ac:dyDescent="0.25">
      <c r="A1028" s="2" t="s">
        <v>1840</v>
      </c>
      <c r="B1028" s="2" t="s">
        <v>537</v>
      </c>
      <c r="C1028" s="2" t="s">
        <v>120</v>
      </c>
      <c r="D1028" s="2" t="s">
        <v>63</v>
      </c>
      <c r="E1028" s="2" t="s">
        <v>880</v>
      </c>
      <c r="F1028" s="3">
        <v>44011</v>
      </c>
      <c r="G1028" s="2">
        <v>4</v>
      </c>
      <c r="H1028" s="11">
        <f>VLOOKUP(B1028,[1]!Product_Data[#Data],4,0)</f>
        <v>556</v>
      </c>
      <c r="I1028" s="11">
        <f>VLOOKUP(B1028,[1]!Product_Data[#Data],3,0)</f>
        <v>395</v>
      </c>
      <c r="J1028" s="11">
        <f t="shared" si="99"/>
        <v>1580</v>
      </c>
      <c r="K1028" s="11">
        <f t="shared" si="100"/>
        <v>2224</v>
      </c>
      <c r="L1028" s="11">
        <f t="shared" si="101"/>
        <v>644</v>
      </c>
      <c r="M1028" t="str">
        <f>VLOOKUP(C1028,[1]!Location_Data[#Data],2,0)</f>
        <v>Elk Grove</v>
      </c>
      <c r="N1028" t="str">
        <f>VLOOKUP(D1028,[1]!Salespeople_Data[#Data],2,0)</f>
        <v>Jeremy Mendoza</v>
      </c>
      <c r="O1028" t="str">
        <f>VLOOKUP(E1028,[1]!Customer_Data[#Data],2,0)</f>
        <v>Terry Watson</v>
      </c>
      <c r="P1028" s="15">
        <f t="shared" si="96"/>
        <v>2</v>
      </c>
      <c r="Q1028">
        <f t="shared" si="97"/>
        <v>6</v>
      </c>
      <c r="R1028">
        <f t="shared" si="98"/>
        <v>2020</v>
      </c>
    </row>
    <row r="1029" spans="1:18" x14ac:dyDescent="0.25">
      <c r="A1029" s="4" t="s">
        <v>1841</v>
      </c>
      <c r="B1029" s="4" t="s">
        <v>340</v>
      </c>
      <c r="C1029" s="4" t="s">
        <v>355</v>
      </c>
      <c r="D1029" s="4" t="s">
        <v>345</v>
      </c>
      <c r="E1029" s="4" t="s">
        <v>1842</v>
      </c>
      <c r="F1029" s="5">
        <v>43977</v>
      </c>
      <c r="G1029" s="4">
        <v>1</v>
      </c>
      <c r="H1029" s="11">
        <f>VLOOKUP(B1029,[1]!Product_Data[#Data],4,0)</f>
        <v>1967</v>
      </c>
      <c r="I1029" s="11">
        <f>VLOOKUP(B1029,[1]!Product_Data[#Data],3,0)</f>
        <v>1397</v>
      </c>
      <c r="J1029" s="11">
        <f t="shared" si="99"/>
        <v>1397</v>
      </c>
      <c r="K1029" s="11">
        <f t="shared" si="100"/>
        <v>1967</v>
      </c>
      <c r="L1029" s="11">
        <f t="shared" si="101"/>
        <v>570</v>
      </c>
      <c r="M1029" t="str">
        <f>VLOOKUP(C1029,[1]!Location_Data[#Data],2,0)</f>
        <v>Burbank</v>
      </c>
      <c r="N1029" t="str">
        <f>VLOOKUP(D1029,[1]!Salespeople_Data[#Data],2,0)</f>
        <v>Larry Marshall</v>
      </c>
      <c r="O1029" t="str">
        <f>VLOOKUP(E1029,[1]!Customer_Data[#Data],2,0)</f>
        <v>Wayne Johnson</v>
      </c>
      <c r="P1029" s="15">
        <f t="shared" si="96"/>
        <v>3</v>
      </c>
      <c r="Q1029">
        <f t="shared" si="97"/>
        <v>5</v>
      </c>
      <c r="R1029">
        <f t="shared" si="98"/>
        <v>2020</v>
      </c>
    </row>
    <row r="1030" spans="1:18" x14ac:dyDescent="0.25">
      <c r="A1030" s="2" t="s">
        <v>1843</v>
      </c>
      <c r="B1030" s="2" t="s">
        <v>38</v>
      </c>
      <c r="C1030" s="2" t="s">
        <v>386</v>
      </c>
      <c r="D1030" s="2" t="s">
        <v>413</v>
      </c>
      <c r="E1030" s="2" t="s">
        <v>1844</v>
      </c>
      <c r="F1030" s="3">
        <v>43882</v>
      </c>
      <c r="G1030" s="2">
        <v>1</v>
      </c>
      <c r="H1030" s="11">
        <f>VLOOKUP(B1030,[1]!Product_Data[#Data],4,0)</f>
        <v>2283</v>
      </c>
      <c r="I1030" s="11">
        <f>VLOOKUP(B1030,[1]!Product_Data[#Data],3,0)</f>
        <v>1484</v>
      </c>
      <c r="J1030" s="11">
        <f t="shared" si="99"/>
        <v>1484</v>
      </c>
      <c r="K1030" s="11">
        <f t="shared" si="100"/>
        <v>2283</v>
      </c>
      <c r="L1030" s="11">
        <f t="shared" si="101"/>
        <v>799</v>
      </c>
      <c r="M1030" t="str">
        <f>VLOOKUP(C1030,[1]!Location_Data[#Data],2,0)</f>
        <v>Carlsbad</v>
      </c>
      <c r="N1030" t="str">
        <f>VLOOKUP(D1030,[1]!Salespeople_Data[#Data],2,0)</f>
        <v>Kenneth Bradley</v>
      </c>
      <c r="O1030" t="str">
        <f>VLOOKUP(E1030,[1]!Customer_Data[#Data],2,0)</f>
        <v>Phillip Ellis</v>
      </c>
      <c r="P1030" s="15">
        <f t="shared" si="96"/>
        <v>6</v>
      </c>
      <c r="Q1030">
        <f t="shared" si="97"/>
        <v>2</v>
      </c>
      <c r="R1030">
        <f t="shared" si="98"/>
        <v>2020</v>
      </c>
    </row>
    <row r="1031" spans="1:18" x14ac:dyDescent="0.25">
      <c r="A1031" s="4" t="s">
        <v>1845</v>
      </c>
      <c r="B1031" s="4" t="s">
        <v>61</v>
      </c>
      <c r="C1031" s="4" t="s">
        <v>272</v>
      </c>
      <c r="D1031" s="4" t="s">
        <v>116</v>
      </c>
      <c r="E1031" s="4" t="s">
        <v>1063</v>
      </c>
      <c r="F1031" s="5">
        <v>44041</v>
      </c>
      <c r="G1031" s="4">
        <v>4</v>
      </c>
      <c r="H1031" s="11">
        <f>VLOOKUP(B1031,[1]!Product_Data[#Data],4,0)</f>
        <v>1889</v>
      </c>
      <c r="I1031" s="11">
        <f>VLOOKUP(B1031,[1]!Product_Data[#Data],3,0)</f>
        <v>945</v>
      </c>
      <c r="J1031" s="11">
        <f t="shared" si="99"/>
        <v>3780</v>
      </c>
      <c r="K1031" s="11">
        <f t="shared" si="100"/>
        <v>7556</v>
      </c>
      <c r="L1031" s="11">
        <f t="shared" si="101"/>
        <v>3776</v>
      </c>
      <c r="M1031" t="str">
        <f>VLOOKUP(C1031,[1]!Location_Data[#Data],2,0)</f>
        <v>Torrance</v>
      </c>
      <c r="N1031" t="str">
        <f>VLOOKUP(D1031,[1]!Salespeople_Data[#Data],2,0)</f>
        <v>Roger Ramos</v>
      </c>
      <c r="O1031" t="str">
        <f>VLOOKUP(E1031,[1]!Customer_Data[#Data],2,0)</f>
        <v>Michael Reed</v>
      </c>
      <c r="P1031" s="15">
        <f t="shared" si="96"/>
        <v>4</v>
      </c>
      <c r="Q1031">
        <f t="shared" si="97"/>
        <v>7</v>
      </c>
      <c r="R1031">
        <f t="shared" si="98"/>
        <v>2020</v>
      </c>
    </row>
    <row r="1032" spans="1:18" x14ac:dyDescent="0.25">
      <c r="A1032" s="2" t="s">
        <v>1846</v>
      </c>
      <c r="B1032" s="2" t="s">
        <v>78</v>
      </c>
      <c r="C1032" s="2" t="s">
        <v>19</v>
      </c>
      <c r="D1032" s="2" t="s">
        <v>49</v>
      </c>
      <c r="E1032" s="2" t="s">
        <v>970</v>
      </c>
      <c r="F1032" s="3">
        <v>44117</v>
      </c>
      <c r="G1032" s="2">
        <v>4</v>
      </c>
      <c r="H1032" s="11">
        <f>VLOOKUP(B1032,[1]!Product_Data[#Data],4,0)</f>
        <v>1380</v>
      </c>
      <c r="I1032" s="11">
        <f>VLOOKUP(B1032,[1]!Product_Data[#Data],3,0)</f>
        <v>1090</v>
      </c>
      <c r="J1032" s="11">
        <f t="shared" si="99"/>
        <v>4360</v>
      </c>
      <c r="K1032" s="11">
        <f t="shared" si="100"/>
        <v>5520</v>
      </c>
      <c r="L1032" s="11">
        <f t="shared" si="101"/>
        <v>1160</v>
      </c>
      <c r="M1032" t="str">
        <f>VLOOKUP(C1032,[1]!Location_Data[#Data],2,0)</f>
        <v>Berkeley</v>
      </c>
      <c r="N1032" t="str">
        <f>VLOOKUP(D1032,[1]!Salespeople_Data[#Data],2,0)</f>
        <v>Walter Cook</v>
      </c>
      <c r="O1032" t="str">
        <f>VLOOKUP(E1032,[1]!Customer_Data[#Data],2,0)</f>
        <v>Brandon Wright</v>
      </c>
      <c r="P1032" s="15">
        <f t="shared" si="96"/>
        <v>3</v>
      </c>
      <c r="Q1032">
        <f t="shared" si="97"/>
        <v>10</v>
      </c>
      <c r="R1032">
        <f t="shared" si="98"/>
        <v>2020</v>
      </c>
    </row>
    <row r="1033" spans="1:18" x14ac:dyDescent="0.25">
      <c r="A1033" s="4" t="s">
        <v>1847</v>
      </c>
      <c r="B1033" s="4" t="s">
        <v>537</v>
      </c>
      <c r="C1033" s="4" t="s">
        <v>149</v>
      </c>
      <c r="D1033" s="4" t="s">
        <v>80</v>
      </c>
      <c r="E1033" s="4" t="s">
        <v>1353</v>
      </c>
      <c r="F1033" s="5">
        <v>44131</v>
      </c>
      <c r="G1033" s="4">
        <v>1</v>
      </c>
      <c r="H1033" s="11">
        <f>VLOOKUP(B1033,[1]!Product_Data[#Data],4,0)</f>
        <v>556</v>
      </c>
      <c r="I1033" s="11">
        <f>VLOOKUP(B1033,[1]!Product_Data[#Data],3,0)</f>
        <v>395</v>
      </c>
      <c r="J1033" s="11">
        <f t="shared" si="99"/>
        <v>395</v>
      </c>
      <c r="K1033" s="11">
        <f t="shared" si="100"/>
        <v>556</v>
      </c>
      <c r="L1033" s="11">
        <f t="shared" si="101"/>
        <v>161</v>
      </c>
      <c r="M1033" t="str">
        <f>VLOOKUP(C1033,[1]!Location_Data[#Data],2,0)</f>
        <v>Antioch</v>
      </c>
      <c r="N1033" t="str">
        <f>VLOOKUP(D1033,[1]!Salespeople_Data[#Data],2,0)</f>
        <v>Henry Nelson</v>
      </c>
      <c r="O1033" t="str">
        <f>VLOOKUP(E1033,[1]!Customer_Data[#Data],2,0)</f>
        <v>Anthony Chapman</v>
      </c>
      <c r="P1033" s="15">
        <f t="shared" si="96"/>
        <v>3</v>
      </c>
      <c r="Q1033">
        <f t="shared" si="97"/>
        <v>10</v>
      </c>
      <c r="R1033">
        <f t="shared" si="98"/>
        <v>2020</v>
      </c>
    </row>
    <row r="1034" spans="1:18" x14ac:dyDescent="0.25">
      <c r="A1034" s="2" t="s">
        <v>1848</v>
      </c>
      <c r="B1034" s="2" t="s">
        <v>305</v>
      </c>
      <c r="C1034" s="2" t="s">
        <v>268</v>
      </c>
      <c r="D1034" s="2" t="s">
        <v>20</v>
      </c>
      <c r="E1034" s="2" t="s">
        <v>417</v>
      </c>
      <c r="F1034" s="3">
        <v>43853</v>
      </c>
      <c r="G1034" s="2">
        <v>3</v>
      </c>
      <c r="H1034" s="11">
        <f>VLOOKUP(B1034,[1]!Product_Data[#Data],4,0)</f>
        <v>504</v>
      </c>
      <c r="I1034" s="11">
        <f>VLOOKUP(B1034,[1]!Product_Data[#Data],3,0)</f>
        <v>408</v>
      </c>
      <c r="J1034" s="11">
        <f t="shared" si="99"/>
        <v>1224</v>
      </c>
      <c r="K1034" s="11">
        <f t="shared" si="100"/>
        <v>1512</v>
      </c>
      <c r="L1034" s="11">
        <f t="shared" si="101"/>
        <v>288</v>
      </c>
      <c r="M1034" t="str">
        <f>VLOOKUP(C1034,[1]!Location_Data[#Data],2,0)</f>
        <v>Murrieta</v>
      </c>
      <c r="N1034" t="str">
        <f>VLOOKUP(D1034,[1]!Salespeople_Data[#Data],2,0)</f>
        <v>Joshua Cook</v>
      </c>
      <c r="O1034" t="str">
        <f>VLOOKUP(E1034,[1]!Customer_Data[#Data],2,0)</f>
        <v>Brian Kim</v>
      </c>
      <c r="P1034" s="15">
        <f t="shared" si="96"/>
        <v>5</v>
      </c>
      <c r="Q1034">
        <f t="shared" si="97"/>
        <v>1</v>
      </c>
      <c r="R1034">
        <f t="shared" si="98"/>
        <v>2020</v>
      </c>
    </row>
    <row r="1035" spans="1:18" x14ac:dyDescent="0.25">
      <c r="A1035" s="4" t="s">
        <v>1849</v>
      </c>
      <c r="B1035" s="4" t="s">
        <v>330</v>
      </c>
      <c r="C1035" s="4" t="s">
        <v>186</v>
      </c>
      <c r="D1035" s="4" t="s">
        <v>106</v>
      </c>
      <c r="E1035" s="4" t="s">
        <v>1570</v>
      </c>
      <c r="F1035" s="5">
        <v>43884</v>
      </c>
      <c r="G1035" s="4">
        <v>3</v>
      </c>
      <c r="H1035" s="11">
        <f>VLOOKUP(B1035,[1]!Product_Data[#Data],4,0)</f>
        <v>1635</v>
      </c>
      <c r="I1035" s="11">
        <f>VLOOKUP(B1035,[1]!Product_Data[#Data],3,0)</f>
        <v>1046</v>
      </c>
      <c r="J1035" s="11">
        <f t="shared" si="99"/>
        <v>3138</v>
      </c>
      <c r="K1035" s="11">
        <f t="shared" si="100"/>
        <v>4905</v>
      </c>
      <c r="L1035" s="11">
        <f t="shared" si="101"/>
        <v>1767</v>
      </c>
      <c r="M1035" t="str">
        <f>VLOOKUP(C1035,[1]!Location_Data[#Data],2,0)</f>
        <v>Riverside</v>
      </c>
      <c r="N1035" t="str">
        <f>VLOOKUP(D1035,[1]!Salespeople_Data[#Data],2,0)</f>
        <v>Patrick Ruiz</v>
      </c>
      <c r="O1035" t="str">
        <f>VLOOKUP(E1035,[1]!Customer_Data[#Data],2,0)</f>
        <v>Jonathan Harris</v>
      </c>
      <c r="P1035" s="15">
        <f t="shared" si="96"/>
        <v>1</v>
      </c>
      <c r="Q1035">
        <f t="shared" si="97"/>
        <v>2</v>
      </c>
      <c r="R1035">
        <f t="shared" si="98"/>
        <v>2020</v>
      </c>
    </row>
    <row r="1036" spans="1:18" x14ac:dyDescent="0.25">
      <c r="A1036" s="2" t="s">
        <v>1850</v>
      </c>
      <c r="B1036" s="2" t="s">
        <v>330</v>
      </c>
      <c r="C1036" s="2" t="s">
        <v>436</v>
      </c>
      <c r="D1036" s="2" t="s">
        <v>126</v>
      </c>
      <c r="E1036" s="2" t="s">
        <v>1313</v>
      </c>
      <c r="F1036" s="3">
        <v>44162</v>
      </c>
      <c r="G1036" s="2">
        <v>4</v>
      </c>
      <c r="H1036" s="11">
        <f>VLOOKUP(B1036,[1]!Product_Data[#Data],4,0)</f>
        <v>1635</v>
      </c>
      <c r="I1036" s="11">
        <f>VLOOKUP(B1036,[1]!Product_Data[#Data],3,0)</f>
        <v>1046</v>
      </c>
      <c r="J1036" s="11">
        <f t="shared" si="99"/>
        <v>4184</v>
      </c>
      <c r="K1036" s="11">
        <f t="shared" si="100"/>
        <v>6540</v>
      </c>
      <c r="L1036" s="11">
        <f t="shared" si="101"/>
        <v>2356</v>
      </c>
      <c r="M1036" t="str">
        <f>VLOOKUP(C1036,[1]!Location_Data[#Data],2,0)</f>
        <v>Jurupa Valley</v>
      </c>
      <c r="N1036" t="str">
        <f>VLOOKUP(D1036,[1]!Salespeople_Data[#Data],2,0)</f>
        <v>Larry Castillo</v>
      </c>
      <c r="O1036" t="str">
        <f>VLOOKUP(E1036,[1]!Customer_Data[#Data],2,0)</f>
        <v>Joshua Little</v>
      </c>
      <c r="P1036" s="15">
        <f t="shared" si="96"/>
        <v>6</v>
      </c>
      <c r="Q1036">
        <f t="shared" si="97"/>
        <v>11</v>
      </c>
      <c r="R1036">
        <f t="shared" si="98"/>
        <v>2020</v>
      </c>
    </row>
    <row r="1037" spans="1:18" x14ac:dyDescent="0.25">
      <c r="A1037" s="4" t="s">
        <v>1851</v>
      </c>
      <c r="B1037" s="4" t="s">
        <v>181</v>
      </c>
      <c r="C1037" s="4" t="s">
        <v>242</v>
      </c>
      <c r="D1037" s="4" t="s">
        <v>25</v>
      </c>
      <c r="E1037" s="4" t="s">
        <v>1674</v>
      </c>
      <c r="F1037" s="5">
        <v>43936</v>
      </c>
      <c r="G1037" s="4">
        <v>1</v>
      </c>
      <c r="H1037" s="11">
        <f>VLOOKUP(B1037,[1]!Product_Data[#Data],4,0)</f>
        <v>1500</v>
      </c>
      <c r="I1037" s="11">
        <f>VLOOKUP(B1037,[1]!Product_Data[#Data],3,0)</f>
        <v>900</v>
      </c>
      <c r="J1037" s="11">
        <f t="shared" si="99"/>
        <v>900</v>
      </c>
      <c r="K1037" s="11">
        <f t="shared" si="100"/>
        <v>1500</v>
      </c>
      <c r="L1037" s="11">
        <f t="shared" si="101"/>
        <v>600</v>
      </c>
      <c r="M1037" t="str">
        <f>VLOOKUP(C1037,[1]!Location_Data[#Data],2,0)</f>
        <v>Downey</v>
      </c>
      <c r="N1037" t="str">
        <f>VLOOKUP(D1037,[1]!Salespeople_Data[#Data],2,0)</f>
        <v>Brian Davis</v>
      </c>
      <c r="O1037" t="str">
        <f>VLOOKUP(E1037,[1]!Customer_Data[#Data],2,0)</f>
        <v>Gary Pierce</v>
      </c>
      <c r="P1037" s="15">
        <f t="shared" si="96"/>
        <v>4</v>
      </c>
      <c r="Q1037">
        <f t="shared" si="97"/>
        <v>4</v>
      </c>
      <c r="R1037">
        <f t="shared" si="98"/>
        <v>2020</v>
      </c>
    </row>
    <row r="1038" spans="1:18" x14ac:dyDescent="0.25">
      <c r="A1038" s="2" t="s">
        <v>1852</v>
      </c>
      <c r="B1038" s="2" t="s">
        <v>666</v>
      </c>
      <c r="C1038" s="2" t="s">
        <v>331</v>
      </c>
      <c r="D1038" s="2" t="s">
        <v>170</v>
      </c>
      <c r="E1038" s="2" t="s">
        <v>736</v>
      </c>
      <c r="F1038" s="3">
        <v>44094</v>
      </c>
      <c r="G1038" s="2">
        <v>2</v>
      </c>
      <c r="H1038" s="11">
        <f>VLOOKUP(B1038,[1]!Product_Data[#Data],4,0)</f>
        <v>2241</v>
      </c>
      <c r="I1038" s="11">
        <f>VLOOKUP(B1038,[1]!Product_Data[#Data],3,0)</f>
        <v>1367</v>
      </c>
      <c r="J1038" s="11">
        <f t="shared" si="99"/>
        <v>2734</v>
      </c>
      <c r="K1038" s="11">
        <f t="shared" si="100"/>
        <v>4482</v>
      </c>
      <c r="L1038" s="11">
        <f t="shared" si="101"/>
        <v>1748</v>
      </c>
      <c r="M1038" t="str">
        <f>VLOOKUP(C1038,[1]!Location_Data[#Data],2,0)</f>
        <v>Sunnyvale</v>
      </c>
      <c r="N1038" t="str">
        <f>VLOOKUP(D1038,[1]!Salespeople_Data[#Data],2,0)</f>
        <v>Sean Miller</v>
      </c>
      <c r="O1038" t="str">
        <f>VLOOKUP(E1038,[1]!Customer_Data[#Data],2,0)</f>
        <v>Aaron Carr</v>
      </c>
      <c r="P1038" s="15">
        <f t="shared" si="96"/>
        <v>1</v>
      </c>
      <c r="Q1038">
        <f t="shared" si="97"/>
        <v>9</v>
      </c>
      <c r="R1038">
        <f t="shared" si="98"/>
        <v>2020</v>
      </c>
    </row>
    <row r="1039" spans="1:18" x14ac:dyDescent="0.25">
      <c r="A1039" s="4" t="s">
        <v>1853</v>
      </c>
      <c r="B1039" s="4" t="s">
        <v>28</v>
      </c>
      <c r="C1039" s="4" t="s">
        <v>66</v>
      </c>
      <c r="D1039" s="4" t="s">
        <v>30</v>
      </c>
      <c r="E1039" s="4" t="s">
        <v>1854</v>
      </c>
      <c r="F1039" s="5">
        <v>44029</v>
      </c>
      <c r="G1039" s="4">
        <v>3</v>
      </c>
      <c r="H1039" s="11">
        <f>VLOOKUP(B1039,[1]!Product_Data[#Data],4,0)</f>
        <v>684</v>
      </c>
      <c r="I1039" s="11">
        <f>VLOOKUP(B1039,[1]!Product_Data[#Data],3,0)</f>
        <v>561</v>
      </c>
      <c r="J1039" s="11">
        <f t="shared" si="99"/>
        <v>1683</v>
      </c>
      <c r="K1039" s="11">
        <f t="shared" si="100"/>
        <v>2052</v>
      </c>
      <c r="L1039" s="11">
        <f t="shared" si="101"/>
        <v>369</v>
      </c>
      <c r="M1039" t="str">
        <f>VLOOKUP(C1039,[1]!Location_Data[#Data],2,0)</f>
        <v>Ontario</v>
      </c>
      <c r="N1039" t="str">
        <f>VLOOKUP(D1039,[1]!Salespeople_Data[#Data],2,0)</f>
        <v>Carl Hall</v>
      </c>
      <c r="O1039" t="str">
        <f>VLOOKUP(E1039,[1]!Customer_Data[#Data],2,0)</f>
        <v>Carlos Miller</v>
      </c>
      <c r="P1039" s="15">
        <f t="shared" si="96"/>
        <v>6</v>
      </c>
      <c r="Q1039">
        <f t="shared" si="97"/>
        <v>7</v>
      </c>
      <c r="R1039">
        <f t="shared" si="98"/>
        <v>2020</v>
      </c>
    </row>
    <row r="1040" spans="1:18" x14ac:dyDescent="0.25">
      <c r="A1040" s="2" t="s">
        <v>1855</v>
      </c>
      <c r="B1040" s="2" t="s">
        <v>61</v>
      </c>
      <c r="C1040" s="2" t="s">
        <v>211</v>
      </c>
      <c r="D1040" s="2" t="s">
        <v>170</v>
      </c>
      <c r="E1040" s="2" t="s">
        <v>1856</v>
      </c>
      <c r="F1040" s="3">
        <v>43938</v>
      </c>
      <c r="G1040" s="2">
        <v>1</v>
      </c>
      <c r="H1040" s="11">
        <f>VLOOKUP(B1040,[1]!Product_Data[#Data],4,0)</f>
        <v>1889</v>
      </c>
      <c r="I1040" s="11">
        <f>VLOOKUP(B1040,[1]!Product_Data[#Data],3,0)</f>
        <v>945</v>
      </c>
      <c r="J1040" s="11">
        <f t="shared" si="99"/>
        <v>945</v>
      </c>
      <c r="K1040" s="11">
        <f t="shared" si="100"/>
        <v>1889</v>
      </c>
      <c r="L1040" s="11">
        <f t="shared" si="101"/>
        <v>944</v>
      </c>
      <c r="M1040" t="str">
        <f>VLOOKUP(C1040,[1]!Location_Data[#Data],2,0)</f>
        <v>Chula Vista</v>
      </c>
      <c r="N1040" t="str">
        <f>VLOOKUP(D1040,[1]!Salespeople_Data[#Data],2,0)</f>
        <v>Sean Miller</v>
      </c>
      <c r="O1040" t="str">
        <f>VLOOKUP(E1040,[1]!Customer_Data[#Data],2,0)</f>
        <v>Christopher Johnston</v>
      </c>
      <c r="P1040" s="15">
        <f t="shared" si="96"/>
        <v>6</v>
      </c>
      <c r="Q1040">
        <f t="shared" si="97"/>
        <v>4</v>
      </c>
      <c r="R1040">
        <f t="shared" si="98"/>
        <v>2020</v>
      </c>
    </row>
    <row r="1041" spans="1:18" x14ac:dyDescent="0.25">
      <c r="A1041" s="4" t="s">
        <v>1857</v>
      </c>
      <c r="B1041" s="4" t="s">
        <v>207</v>
      </c>
      <c r="C1041" s="4" t="s">
        <v>145</v>
      </c>
      <c r="D1041" s="4" t="s">
        <v>35</v>
      </c>
      <c r="E1041" s="4" t="s">
        <v>1420</v>
      </c>
      <c r="F1041" s="5">
        <v>43922</v>
      </c>
      <c r="G1041" s="4">
        <v>3</v>
      </c>
      <c r="H1041" s="11">
        <f>VLOOKUP(B1041,[1]!Product_Data[#Data],4,0)</f>
        <v>2464</v>
      </c>
      <c r="I1041" s="11">
        <f>VLOOKUP(B1041,[1]!Product_Data[#Data],3,0)</f>
        <v>1774</v>
      </c>
      <c r="J1041" s="11">
        <f t="shared" si="99"/>
        <v>5322</v>
      </c>
      <c r="K1041" s="11">
        <f t="shared" si="100"/>
        <v>7392</v>
      </c>
      <c r="L1041" s="11">
        <f t="shared" si="101"/>
        <v>2070</v>
      </c>
      <c r="M1041" t="str">
        <f>VLOOKUP(C1041,[1]!Location_Data[#Data],2,0)</f>
        <v>Santa Maria</v>
      </c>
      <c r="N1041" t="str">
        <f>VLOOKUP(D1041,[1]!Salespeople_Data[#Data],2,0)</f>
        <v>Charles Harper</v>
      </c>
      <c r="O1041" t="str">
        <f>VLOOKUP(E1041,[1]!Customer_Data[#Data],2,0)</f>
        <v>Robert Ferguson</v>
      </c>
      <c r="P1041" s="15">
        <f t="shared" si="96"/>
        <v>4</v>
      </c>
      <c r="Q1041">
        <f t="shared" si="97"/>
        <v>4</v>
      </c>
      <c r="R1041">
        <f t="shared" si="98"/>
        <v>2020</v>
      </c>
    </row>
    <row r="1042" spans="1:18" x14ac:dyDescent="0.25">
      <c r="A1042" s="2" t="s">
        <v>1858</v>
      </c>
      <c r="B1042" s="2" t="s">
        <v>263</v>
      </c>
      <c r="C1042" s="2" t="s">
        <v>9</v>
      </c>
      <c r="D1042" s="2" t="s">
        <v>178</v>
      </c>
      <c r="E1042" s="2" t="s">
        <v>1524</v>
      </c>
      <c r="F1042" s="3">
        <v>44193</v>
      </c>
      <c r="G1042" s="2">
        <v>1</v>
      </c>
      <c r="H1042" s="11">
        <f>VLOOKUP(B1042,[1]!Product_Data[#Data],4,0)</f>
        <v>378</v>
      </c>
      <c r="I1042" s="11">
        <f>VLOOKUP(B1042,[1]!Product_Data[#Data],3,0)</f>
        <v>291</v>
      </c>
      <c r="J1042" s="11">
        <f t="shared" si="99"/>
        <v>291</v>
      </c>
      <c r="K1042" s="11">
        <f t="shared" si="100"/>
        <v>378</v>
      </c>
      <c r="L1042" s="11">
        <f t="shared" si="101"/>
        <v>87</v>
      </c>
      <c r="M1042" t="str">
        <f>VLOOKUP(C1042,[1]!Location_Data[#Data],2,0)</f>
        <v>San Mateo</v>
      </c>
      <c r="N1042" t="str">
        <f>VLOOKUP(D1042,[1]!Salespeople_Data[#Data],2,0)</f>
        <v>Joshua Taylor</v>
      </c>
      <c r="O1042" t="str">
        <f>VLOOKUP(E1042,[1]!Customer_Data[#Data],2,0)</f>
        <v>Raymond Arnold</v>
      </c>
      <c r="P1042" s="15">
        <f t="shared" si="96"/>
        <v>2</v>
      </c>
      <c r="Q1042">
        <f t="shared" si="97"/>
        <v>12</v>
      </c>
      <c r="R1042">
        <f t="shared" si="98"/>
        <v>2020</v>
      </c>
    </row>
    <row r="1043" spans="1:18" x14ac:dyDescent="0.25">
      <c r="A1043" s="4" t="s">
        <v>1859</v>
      </c>
      <c r="B1043" s="4" t="s">
        <v>796</v>
      </c>
      <c r="C1043" s="4" t="s">
        <v>169</v>
      </c>
      <c r="D1043" s="4" t="s">
        <v>80</v>
      </c>
      <c r="E1043" s="4" t="s">
        <v>513</v>
      </c>
      <c r="F1043" s="5">
        <v>44107</v>
      </c>
      <c r="G1043" s="4">
        <v>2</v>
      </c>
      <c r="H1043" s="11">
        <f>VLOOKUP(B1043,[1]!Product_Data[#Data],4,0)</f>
        <v>1103</v>
      </c>
      <c r="I1043" s="11">
        <f>VLOOKUP(B1043,[1]!Product_Data[#Data],3,0)</f>
        <v>838</v>
      </c>
      <c r="J1043" s="11">
        <f t="shared" si="99"/>
        <v>1676</v>
      </c>
      <c r="K1043" s="11">
        <f t="shared" si="100"/>
        <v>2206</v>
      </c>
      <c r="L1043" s="11">
        <f t="shared" si="101"/>
        <v>530</v>
      </c>
      <c r="M1043" t="str">
        <f>VLOOKUP(C1043,[1]!Location_Data[#Data],2,0)</f>
        <v>Vista</v>
      </c>
      <c r="N1043" t="str">
        <f>VLOOKUP(D1043,[1]!Salespeople_Data[#Data],2,0)</f>
        <v>Henry Nelson</v>
      </c>
      <c r="O1043" t="str">
        <f>VLOOKUP(E1043,[1]!Customer_Data[#Data],2,0)</f>
        <v>Wayne Hunter</v>
      </c>
      <c r="P1043" s="15">
        <f t="shared" si="96"/>
        <v>7</v>
      </c>
      <c r="Q1043">
        <f t="shared" si="97"/>
        <v>10</v>
      </c>
      <c r="R1043">
        <f t="shared" si="98"/>
        <v>2020</v>
      </c>
    </row>
    <row r="1044" spans="1:18" x14ac:dyDescent="0.25">
      <c r="A1044" s="2" t="s">
        <v>1860</v>
      </c>
      <c r="B1044" s="2" t="s">
        <v>139</v>
      </c>
      <c r="C1044" s="2" t="s">
        <v>490</v>
      </c>
      <c r="D1044" s="2" t="s">
        <v>250</v>
      </c>
      <c r="E1044" s="2" t="s">
        <v>484</v>
      </c>
      <c r="F1044" s="3">
        <v>43868</v>
      </c>
      <c r="G1044" s="2">
        <v>2</v>
      </c>
      <c r="H1044" s="11">
        <f>VLOOKUP(B1044,[1]!Product_Data[#Data],4,0)</f>
        <v>817</v>
      </c>
      <c r="I1044" s="11">
        <f>VLOOKUP(B1044,[1]!Product_Data[#Data],3,0)</f>
        <v>409</v>
      </c>
      <c r="J1044" s="11">
        <f t="shared" si="99"/>
        <v>818</v>
      </c>
      <c r="K1044" s="11">
        <f t="shared" si="100"/>
        <v>1634</v>
      </c>
      <c r="L1044" s="11">
        <f t="shared" si="101"/>
        <v>816</v>
      </c>
      <c r="M1044" t="str">
        <f>VLOOKUP(C1044,[1]!Location_Data[#Data],2,0)</f>
        <v>Temecula</v>
      </c>
      <c r="N1044" t="str">
        <f>VLOOKUP(D1044,[1]!Salespeople_Data[#Data],2,0)</f>
        <v>Martin Carr</v>
      </c>
      <c r="O1044" t="str">
        <f>VLOOKUP(E1044,[1]!Customer_Data[#Data],2,0)</f>
        <v>Todd George</v>
      </c>
      <c r="P1044" s="15">
        <f t="shared" si="96"/>
        <v>6</v>
      </c>
      <c r="Q1044">
        <f t="shared" si="97"/>
        <v>2</v>
      </c>
      <c r="R1044">
        <f t="shared" si="98"/>
        <v>2020</v>
      </c>
    </row>
    <row r="1045" spans="1:18" x14ac:dyDescent="0.25">
      <c r="A1045" s="4" t="s">
        <v>1861</v>
      </c>
      <c r="B1045" s="4" t="s">
        <v>252</v>
      </c>
      <c r="C1045" s="4" t="s">
        <v>392</v>
      </c>
      <c r="D1045" s="4" t="s">
        <v>269</v>
      </c>
      <c r="E1045" s="4" t="s">
        <v>1353</v>
      </c>
      <c r="F1045" s="5">
        <v>44164</v>
      </c>
      <c r="G1045" s="4">
        <v>1</v>
      </c>
      <c r="H1045" s="11">
        <f>VLOOKUP(B1045,[1]!Product_Data[#Data],4,0)</f>
        <v>1899</v>
      </c>
      <c r="I1045" s="11">
        <f>VLOOKUP(B1045,[1]!Product_Data[#Data],3,0)</f>
        <v>1044</v>
      </c>
      <c r="J1045" s="11">
        <f t="shared" si="99"/>
        <v>1044</v>
      </c>
      <c r="K1045" s="11">
        <f t="shared" si="100"/>
        <v>1899</v>
      </c>
      <c r="L1045" s="11">
        <f t="shared" si="101"/>
        <v>855</v>
      </c>
      <c r="M1045" t="str">
        <f>VLOOKUP(C1045,[1]!Location_Data[#Data],2,0)</f>
        <v>Visalia</v>
      </c>
      <c r="N1045" t="str">
        <f>VLOOKUP(D1045,[1]!Salespeople_Data[#Data],2,0)</f>
        <v>Kevin Butler</v>
      </c>
      <c r="O1045" t="str">
        <f>VLOOKUP(E1045,[1]!Customer_Data[#Data],2,0)</f>
        <v>Anthony Chapman</v>
      </c>
      <c r="P1045" s="15">
        <f t="shared" si="96"/>
        <v>1</v>
      </c>
      <c r="Q1045">
        <f t="shared" si="97"/>
        <v>11</v>
      </c>
      <c r="R1045">
        <f t="shared" si="98"/>
        <v>2020</v>
      </c>
    </row>
    <row r="1046" spans="1:18" x14ac:dyDescent="0.25">
      <c r="A1046" s="2" t="s">
        <v>1862</v>
      </c>
      <c r="B1046" s="2" t="s">
        <v>203</v>
      </c>
      <c r="C1046" s="2" t="s">
        <v>19</v>
      </c>
      <c r="D1046" s="2" t="s">
        <v>141</v>
      </c>
      <c r="E1046" s="2" t="s">
        <v>1180</v>
      </c>
      <c r="F1046" s="3">
        <v>44146</v>
      </c>
      <c r="G1046" s="2">
        <v>1</v>
      </c>
      <c r="H1046" s="11">
        <f>VLOOKUP(B1046,[1]!Product_Data[#Data],4,0)</f>
        <v>1414</v>
      </c>
      <c r="I1046" s="11">
        <f>VLOOKUP(B1046,[1]!Product_Data[#Data],3,0)</f>
        <v>962</v>
      </c>
      <c r="J1046" s="11">
        <f t="shared" si="99"/>
        <v>962</v>
      </c>
      <c r="K1046" s="11">
        <f t="shared" si="100"/>
        <v>1414</v>
      </c>
      <c r="L1046" s="11">
        <f t="shared" si="101"/>
        <v>452</v>
      </c>
      <c r="M1046" t="str">
        <f>VLOOKUP(C1046,[1]!Location_Data[#Data],2,0)</f>
        <v>Berkeley</v>
      </c>
      <c r="N1046" t="str">
        <f>VLOOKUP(D1046,[1]!Salespeople_Data[#Data],2,0)</f>
        <v>Arthur Mccoy</v>
      </c>
      <c r="O1046" t="str">
        <f>VLOOKUP(E1046,[1]!Customer_Data[#Data],2,0)</f>
        <v>Brandon Martin</v>
      </c>
      <c r="P1046" s="15">
        <f t="shared" si="96"/>
        <v>4</v>
      </c>
      <c r="Q1046">
        <f t="shared" si="97"/>
        <v>11</v>
      </c>
      <c r="R1046">
        <f t="shared" si="98"/>
        <v>2020</v>
      </c>
    </row>
    <row r="1047" spans="1:18" x14ac:dyDescent="0.25">
      <c r="A1047" s="4" t="s">
        <v>1863</v>
      </c>
      <c r="B1047" s="4" t="s">
        <v>440</v>
      </c>
      <c r="C1047" s="4" t="s">
        <v>57</v>
      </c>
      <c r="D1047" s="4" t="s">
        <v>308</v>
      </c>
      <c r="E1047" s="4" t="s">
        <v>1864</v>
      </c>
      <c r="F1047" s="5">
        <v>43926</v>
      </c>
      <c r="G1047" s="4">
        <v>4</v>
      </c>
      <c r="H1047" s="11">
        <f>VLOOKUP(B1047,[1]!Product_Data[#Data],4,0)</f>
        <v>800</v>
      </c>
      <c r="I1047" s="11">
        <f>VLOOKUP(B1047,[1]!Product_Data[#Data],3,0)</f>
        <v>536</v>
      </c>
      <c r="J1047" s="11">
        <f t="shared" si="99"/>
        <v>2144</v>
      </c>
      <c r="K1047" s="11">
        <f t="shared" si="100"/>
        <v>3200</v>
      </c>
      <c r="L1047" s="11">
        <f t="shared" si="101"/>
        <v>1056</v>
      </c>
      <c r="M1047" t="str">
        <f>VLOOKUP(C1047,[1]!Location_Data[#Data],2,0)</f>
        <v>Thousand Oaks</v>
      </c>
      <c r="N1047" t="str">
        <f>VLOOKUP(D1047,[1]!Salespeople_Data[#Data],2,0)</f>
        <v>Fred Robertson</v>
      </c>
      <c r="O1047" t="str">
        <f>VLOOKUP(E1047,[1]!Customer_Data[#Data],2,0)</f>
        <v>Juan Griffin</v>
      </c>
      <c r="P1047" s="15">
        <f t="shared" si="96"/>
        <v>1</v>
      </c>
      <c r="Q1047">
        <f t="shared" si="97"/>
        <v>4</v>
      </c>
      <c r="R1047">
        <f t="shared" si="98"/>
        <v>2020</v>
      </c>
    </row>
    <row r="1048" spans="1:18" x14ac:dyDescent="0.25">
      <c r="A1048" s="2" t="s">
        <v>1865</v>
      </c>
      <c r="B1048" s="2" t="s">
        <v>321</v>
      </c>
      <c r="C1048" s="2" t="s">
        <v>362</v>
      </c>
      <c r="D1048" s="2" t="s">
        <v>447</v>
      </c>
      <c r="E1048" s="2" t="s">
        <v>871</v>
      </c>
      <c r="F1048" s="3">
        <v>43842</v>
      </c>
      <c r="G1048" s="2">
        <v>4</v>
      </c>
      <c r="H1048" s="11">
        <f>VLOOKUP(B1048,[1]!Product_Data[#Data],4,0)</f>
        <v>2391</v>
      </c>
      <c r="I1048" s="11">
        <f>VLOOKUP(B1048,[1]!Product_Data[#Data],3,0)</f>
        <v>1291</v>
      </c>
      <c r="J1048" s="11">
        <f t="shared" si="99"/>
        <v>5164</v>
      </c>
      <c r="K1048" s="11">
        <f t="shared" si="100"/>
        <v>9564</v>
      </c>
      <c r="L1048" s="11">
        <f t="shared" si="101"/>
        <v>4400</v>
      </c>
      <c r="M1048" t="str">
        <f>VLOOKUP(C1048,[1]!Location_Data[#Data],2,0)</f>
        <v>San Bernardino</v>
      </c>
      <c r="N1048" t="str">
        <f>VLOOKUP(D1048,[1]!Salespeople_Data[#Data],2,0)</f>
        <v>Howard Sims</v>
      </c>
      <c r="O1048" t="str">
        <f>VLOOKUP(E1048,[1]!Customer_Data[#Data],2,0)</f>
        <v>Dennis Ruiz</v>
      </c>
      <c r="P1048" s="15">
        <f t="shared" si="96"/>
        <v>1</v>
      </c>
      <c r="Q1048">
        <f t="shared" si="97"/>
        <v>1</v>
      </c>
      <c r="R1048">
        <f t="shared" si="98"/>
        <v>2020</v>
      </c>
    </row>
    <row r="1049" spans="1:18" x14ac:dyDescent="0.25">
      <c r="A1049" s="4" t="s">
        <v>1866</v>
      </c>
      <c r="B1049" s="4" t="s">
        <v>553</v>
      </c>
      <c r="C1049" s="4" t="s">
        <v>48</v>
      </c>
      <c r="D1049" s="4" t="s">
        <v>40</v>
      </c>
      <c r="E1049" s="4" t="s">
        <v>1061</v>
      </c>
      <c r="F1049" s="5">
        <v>43973</v>
      </c>
      <c r="G1049" s="4">
        <v>1</v>
      </c>
      <c r="H1049" s="11">
        <f>VLOOKUP(B1049,[1]!Product_Data[#Data],4,0)</f>
        <v>1798</v>
      </c>
      <c r="I1049" s="11">
        <f>VLOOKUP(B1049,[1]!Product_Data[#Data],3,0)</f>
        <v>971</v>
      </c>
      <c r="J1049" s="11">
        <f t="shared" si="99"/>
        <v>971</v>
      </c>
      <c r="K1049" s="11">
        <f t="shared" si="100"/>
        <v>1798</v>
      </c>
      <c r="L1049" s="11">
        <f t="shared" si="101"/>
        <v>827</v>
      </c>
      <c r="M1049" t="str">
        <f>VLOOKUP(C1049,[1]!Location_Data[#Data],2,0)</f>
        <v>Rialto</v>
      </c>
      <c r="N1049" t="str">
        <f>VLOOKUP(D1049,[1]!Salespeople_Data[#Data],2,0)</f>
        <v>Brian Hansen</v>
      </c>
      <c r="O1049" t="str">
        <f>VLOOKUP(E1049,[1]!Customer_Data[#Data],2,0)</f>
        <v>Paul Johnson</v>
      </c>
      <c r="P1049" s="15">
        <f t="shared" si="96"/>
        <v>6</v>
      </c>
      <c r="Q1049">
        <f t="shared" si="97"/>
        <v>5</v>
      </c>
      <c r="R1049">
        <f t="shared" si="98"/>
        <v>2020</v>
      </c>
    </row>
    <row r="1050" spans="1:18" x14ac:dyDescent="0.25">
      <c r="A1050" s="2" t="s">
        <v>1867</v>
      </c>
      <c r="B1050" s="2" t="s">
        <v>325</v>
      </c>
      <c r="C1050" s="2" t="s">
        <v>490</v>
      </c>
      <c r="D1050" s="2" t="s">
        <v>87</v>
      </c>
      <c r="E1050" s="2" t="s">
        <v>662</v>
      </c>
      <c r="F1050" s="3">
        <v>44096</v>
      </c>
      <c r="G1050" s="2">
        <v>1</v>
      </c>
      <c r="H1050" s="11">
        <f>VLOOKUP(B1050,[1]!Product_Data[#Data],4,0)</f>
        <v>1526</v>
      </c>
      <c r="I1050" s="11">
        <f>VLOOKUP(B1050,[1]!Product_Data[#Data],3,0)</f>
        <v>1251</v>
      </c>
      <c r="J1050" s="11">
        <f t="shared" si="99"/>
        <v>1251</v>
      </c>
      <c r="K1050" s="11">
        <f t="shared" si="100"/>
        <v>1526</v>
      </c>
      <c r="L1050" s="11">
        <f t="shared" si="101"/>
        <v>275</v>
      </c>
      <c r="M1050" t="str">
        <f>VLOOKUP(C1050,[1]!Location_Data[#Data],2,0)</f>
        <v>Temecula</v>
      </c>
      <c r="N1050" t="str">
        <f>VLOOKUP(D1050,[1]!Salespeople_Data[#Data],2,0)</f>
        <v>Martin Perry</v>
      </c>
      <c r="O1050" t="str">
        <f>VLOOKUP(E1050,[1]!Customer_Data[#Data],2,0)</f>
        <v>George Thompson</v>
      </c>
      <c r="P1050" s="15">
        <f t="shared" si="96"/>
        <v>3</v>
      </c>
      <c r="Q1050">
        <f t="shared" si="97"/>
        <v>9</v>
      </c>
      <c r="R1050">
        <f t="shared" si="98"/>
        <v>2020</v>
      </c>
    </row>
    <row r="1051" spans="1:18" x14ac:dyDescent="0.25">
      <c r="A1051" s="4" t="s">
        <v>1868</v>
      </c>
      <c r="B1051" s="4" t="s">
        <v>99</v>
      </c>
      <c r="C1051" s="4" t="s">
        <v>469</v>
      </c>
      <c r="D1051" s="4" t="s">
        <v>30</v>
      </c>
      <c r="E1051" s="4" t="s">
        <v>867</v>
      </c>
      <c r="F1051" s="5">
        <v>43880</v>
      </c>
      <c r="G1051" s="4">
        <v>3</v>
      </c>
      <c r="H1051" s="11">
        <f>VLOOKUP(B1051,[1]!Product_Data[#Data],4,0)</f>
        <v>1708</v>
      </c>
      <c r="I1051" s="11">
        <f>VLOOKUP(B1051,[1]!Product_Data[#Data],3,0)</f>
        <v>871</v>
      </c>
      <c r="J1051" s="11">
        <f t="shared" si="99"/>
        <v>2613</v>
      </c>
      <c r="K1051" s="11">
        <f t="shared" si="100"/>
        <v>5124</v>
      </c>
      <c r="L1051" s="11">
        <f t="shared" si="101"/>
        <v>2511</v>
      </c>
      <c r="M1051" t="str">
        <f>VLOOKUP(C1051,[1]!Location_Data[#Data],2,0)</f>
        <v>Escondido</v>
      </c>
      <c r="N1051" t="str">
        <f>VLOOKUP(D1051,[1]!Salespeople_Data[#Data],2,0)</f>
        <v>Carl Hall</v>
      </c>
      <c r="O1051" t="str">
        <f>VLOOKUP(E1051,[1]!Customer_Data[#Data],2,0)</f>
        <v>Carl Anderson</v>
      </c>
      <c r="P1051" s="15">
        <f t="shared" si="96"/>
        <v>4</v>
      </c>
      <c r="Q1051">
        <f t="shared" si="97"/>
        <v>2</v>
      </c>
      <c r="R1051">
        <f t="shared" si="98"/>
        <v>2020</v>
      </c>
    </row>
    <row r="1052" spans="1:18" x14ac:dyDescent="0.25">
      <c r="A1052" s="2" t="s">
        <v>1869</v>
      </c>
      <c r="B1052" s="2" t="s">
        <v>132</v>
      </c>
      <c r="C1052" s="2" t="s">
        <v>527</v>
      </c>
      <c r="D1052" s="2" t="s">
        <v>257</v>
      </c>
      <c r="E1052" s="2" t="s">
        <v>1318</v>
      </c>
      <c r="F1052" s="3">
        <v>43851</v>
      </c>
      <c r="G1052" s="2">
        <v>2</v>
      </c>
      <c r="H1052" s="11">
        <f>VLOOKUP(B1052,[1]!Product_Data[#Data],4,0)</f>
        <v>2091</v>
      </c>
      <c r="I1052" s="11">
        <f>VLOOKUP(B1052,[1]!Product_Data[#Data],3,0)</f>
        <v>1485</v>
      </c>
      <c r="J1052" s="11">
        <f t="shared" si="99"/>
        <v>2970</v>
      </c>
      <c r="K1052" s="11">
        <f t="shared" si="100"/>
        <v>4182</v>
      </c>
      <c r="L1052" s="11">
        <f t="shared" si="101"/>
        <v>1212</v>
      </c>
      <c r="M1052" t="str">
        <f>VLOOKUP(C1052,[1]!Location_Data[#Data],2,0)</f>
        <v>Stockton</v>
      </c>
      <c r="N1052" t="str">
        <f>VLOOKUP(D1052,[1]!Salespeople_Data[#Data],2,0)</f>
        <v>Jerry Perry</v>
      </c>
      <c r="O1052" t="str">
        <f>VLOOKUP(E1052,[1]!Customer_Data[#Data],2,0)</f>
        <v>Roy Scott</v>
      </c>
      <c r="P1052" s="15">
        <f t="shared" si="96"/>
        <v>3</v>
      </c>
      <c r="Q1052">
        <f t="shared" si="97"/>
        <v>1</v>
      </c>
      <c r="R1052">
        <f t="shared" si="98"/>
        <v>2020</v>
      </c>
    </row>
    <row r="1053" spans="1:18" x14ac:dyDescent="0.25">
      <c r="A1053" s="4" t="s">
        <v>1870</v>
      </c>
      <c r="B1053" s="4" t="s">
        <v>194</v>
      </c>
      <c r="C1053" s="4" t="s">
        <v>286</v>
      </c>
      <c r="D1053" s="4" t="s">
        <v>250</v>
      </c>
      <c r="E1053" s="4" t="s">
        <v>934</v>
      </c>
      <c r="F1053" s="5">
        <v>43989</v>
      </c>
      <c r="G1053" s="4">
        <v>1</v>
      </c>
      <c r="H1053" s="11">
        <f>VLOOKUP(B1053,[1]!Product_Data[#Data],4,0)</f>
        <v>1278</v>
      </c>
      <c r="I1053" s="11">
        <f>VLOOKUP(B1053,[1]!Product_Data[#Data],3,0)</f>
        <v>665</v>
      </c>
      <c r="J1053" s="11">
        <f t="shared" si="99"/>
        <v>665</v>
      </c>
      <c r="K1053" s="11">
        <f t="shared" si="100"/>
        <v>1278</v>
      </c>
      <c r="L1053" s="11">
        <f t="shared" si="101"/>
        <v>613</v>
      </c>
      <c r="M1053" t="str">
        <f>VLOOKUP(C1053,[1]!Location_Data[#Data],2,0)</f>
        <v>El Monte</v>
      </c>
      <c r="N1053" t="str">
        <f>VLOOKUP(D1053,[1]!Salespeople_Data[#Data],2,0)</f>
        <v>Martin Carr</v>
      </c>
      <c r="O1053" t="str">
        <f>VLOOKUP(E1053,[1]!Customer_Data[#Data],2,0)</f>
        <v>Christopher Nguyen</v>
      </c>
      <c r="P1053" s="15">
        <f t="shared" si="96"/>
        <v>1</v>
      </c>
      <c r="Q1053">
        <f t="shared" si="97"/>
        <v>6</v>
      </c>
      <c r="R1053">
        <f t="shared" si="98"/>
        <v>2020</v>
      </c>
    </row>
    <row r="1054" spans="1:18" x14ac:dyDescent="0.25">
      <c r="A1054" s="2" t="s">
        <v>1871</v>
      </c>
      <c r="B1054" s="2" t="s">
        <v>61</v>
      </c>
      <c r="C1054" s="2" t="s">
        <v>70</v>
      </c>
      <c r="D1054" s="2" t="s">
        <v>159</v>
      </c>
      <c r="E1054" s="2" t="s">
        <v>1872</v>
      </c>
      <c r="F1054" s="3">
        <v>43868</v>
      </c>
      <c r="G1054" s="2">
        <v>1</v>
      </c>
      <c r="H1054" s="11">
        <f>VLOOKUP(B1054,[1]!Product_Data[#Data],4,0)</f>
        <v>1889</v>
      </c>
      <c r="I1054" s="11">
        <f>VLOOKUP(B1054,[1]!Product_Data[#Data],3,0)</f>
        <v>945</v>
      </c>
      <c r="J1054" s="11">
        <f t="shared" si="99"/>
        <v>945</v>
      </c>
      <c r="K1054" s="11">
        <f t="shared" si="100"/>
        <v>1889</v>
      </c>
      <c r="L1054" s="11">
        <f t="shared" si="101"/>
        <v>944</v>
      </c>
      <c r="M1054" t="str">
        <f>VLOOKUP(C1054,[1]!Location_Data[#Data],2,0)</f>
        <v>Clovis</v>
      </c>
      <c r="N1054" t="str">
        <f>VLOOKUP(D1054,[1]!Salespeople_Data[#Data],2,0)</f>
        <v>Bobby Russell</v>
      </c>
      <c r="O1054" t="str">
        <f>VLOOKUP(E1054,[1]!Customer_Data[#Data],2,0)</f>
        <v>Henry Bishop</v>
      </c>
      <c r="P1054" s="15">
        <f t="shared" si="96"/>
        <v>6</v>
      </c>
      <c r="Q1054">
        <f t="shared" si="97"/>
        <v>2</v>
      </c>
      <c r="R1054">
        <f t="shared" si="98"/>
        <v>2020</v>
      </c>
    </row>
    <row r="1055" spans="1:18" x14ac:dyDescent="0.25">
      <c r="A1055" s="4" t="s">
        <v>1873</v>
      </c>
      <c r="B1055" s="4" t="s">
        <v>33</v>
      </c>
      <c r="C1055" s="4" t="s">
        <v>643</v>
      </c>
      <c r="D1055" s="4" t="s">
        <v>15</v>
      </c>
      <c r="E1055" s="4" t="s">
        <v>1874</v>
      </c>
      <c r="F1055" s="5">
        <v>43896</v>
      </c>
      <c r="G1055" s="4">
        <v>3</v>
      </c>
      <c r="H1055" s="11">
        <f>VLOOKUP(B1055,[1]!Product_Data[#Data],4,0)</f>
        <v>1582</v>
      </c>
      <c r="I1055" s="11">
        <f>VLOOKUP(B1055,[1]!Product_Data[#Data],3,0)</f>
        <v>1234</v>
      </c>
      <c r="J1055" s="11">
        <f t="shared" si="99"/>
        <v>3702</v>
      </c>
      <c r="K1055" s="11">
        <f t="shared" si="100"/>
        <v>4746</v>
      </c>
      <c r="L1055" s="11">
        <f t="shared" si="101"/>
        <v>1044</v>
      </c>
      <c r="M1055" t="str">
        <f>VLOOKUP(C1055,[1]!Location_Data[#Data],2,0)</f>
        <v>Hayward</v>
      </c>
      <c r="N1055" t="str">
        <f>VLOOKUP(D1055,[1]!Salespeople_Data[#Data],2,0)</f>
        <v>Ryan Butler</v>
      </c>
      <c r="O1055" t="str">
        <f>VLOOKUP(E1055,[1]!Customer_Data[#Data],2,0)</f>
        <v>Jesse Bishop</v>
      </c>
      <c r="P1055" s="15">
        <f t="shared" si="96"/>
        <v>6</v>
      </c>
      <c r="Q1055">
        <f t="shared" si="97"/>
        <v>3</v>
      </c>
      <c r="R1055">
        <f t="shared" si="98"/>
        <v>2020</v>
      </c>
    </row>
    <row r="1056" spans="1:18" x14ac:dyDescent="0.25">
      <c r="A1056" s="2" t="s">
        <v>1875</v>
      </c>
      <c r="B1056" s="2" t="s">
        <v>603</v>
      </c>
      <c r="C1056" s="2" t="s">
        <v>322</v>
      </c>
      <c r="D1056" s="2" t="s">
        <v>359</v>
      </c>
      <c r="E1056" s="2" t="s">
        <v>1366</v>
      </c>
      <c r="F1056" s="3">
        <v>43968</v>
      </c>
      <c r="G1056" s="2">
        <v>1</v>
      </c>
      <c r="H1056" s="11">
        <f>VLOOKUP(B1056,[1]!Product_Data[#Data],4,0)</f>
        <v>2495</v>
      </c>
      <c r="I1056" s="11">
        <f>VLOOKUP(B1056,[1]!Product_Data[#Data],3,0)</f>
        <v>1896</v>
      </c>
      <c r="J1056" s="11">
        <f t="shared" si="99"/>
        <v>1896</v>
      </c>
      <c r="K1056" s="11">
        <f t="shared" si="100"/>
        <v>2495</v>
      </c>
      <c r="L1056" s="11">
        <f t="shared" si="101"/>
        <v>599</v>
      </c>
      <c r="M1056" t="str">
        <f>VLOOKUP(C1056,[1]!Location_Data[#Data],2,0)</f>
        <v>Rancho Cucamonga</v>
      </c>
      <c r="N1056" t="str">
        <f>VLOOKUP(D1056,[1]!Salespeople_Data[#Data],2,0)</f>
        <v>Eugene Holmes</v>
      </c>
      <c r="O1056" t="str">
        <f>VLOOKUP(E1056,[1]!Customer_Data[#Data],2,0)</f>
        <v>Benjamin Kim</v>
      </c>
      <c r="P1056" s="15">
        <f t="shared" si="96"/>
        <v>1</v>
      </c>
      <c r="Q1056">
        <f t="shared" si="97"/>
        <v>5</v>
      </c>
      <c r="R1056">
        <f t="shared" si="98"/>
        <v>2020</v>
      </c>
    </row>
    <row r="1057" spans="1:18" x14ac:dyDescent="0.25">
      <c r="A1057" s="4" t="s">
        <v>1876</v>
      </c>
      <c r="B1057" s="4" t="s">
        <v>181</v>
      </c>
      <c r="C1057" s="4" t="s">
        <v>57</v>
      </c>
      <c r="D1057" s="4" t="s">
        <v>53</v>
      </c>
      <c r="E1057" s="4" t="s">
        <v>885</v>
      </c>
      <c r="F1057" s="5">
        <v>43972</v>
      </c>
      <c r="G1057" s="4">
        <v>3</v>
      </c>
      <c r="H1057" s="11">
        <f>VLOOKUP(B1057,[1]!Product_Data[#Data],4,0)</f>
        <v>1500</v>
      </c>
      <c r="I1057" s="11">
        <f>VLOOKUP(B1057,[1]!Product_Data[#Data],3,0)</f>
        <v>900</v>
      </c>
      <c r="J1057" s="11">
        <f t="shared" si="99"/>
        <v>2700</v>
      </c>
      <c r="K1057" s="11">
        <f t="shared" si="100"/>
        <v>4500</v>
      </c>
      <c r="L1057" s="11">
        <f t="shared" si="101"/>
        <v>1800</v>
      </c>
      <c r="M1057" t="str">
        <f>VLOOKUP(C1057,[1]!Location_Data[#Data],2,0)</f>
        <v>Thousand Oaks</v>
      </c>
      <c r="N1057" t="str">
        <f>VLOOKUP(D1057,[1]!Salespeople_Data[#Data],2,0)</f>
        <v>Scott Mason</v>
      </c>
      <c r="O1057" t="str">
        <f>VLOOKUP(E1057,[1]!Customer_Data[#Data],2,0)</f>
        <v>Andrew Peters</v>
      </c>
      <c r="P1057" s="15">
        <f t="shared" si="96"/>
        <v>5</v>
      </c>
      <c r="Q1057">
        <f t="shared" si="97"/>
        <v>5</v>
      </c>
      <c r="R1057">
        <f t="shared" si="98"/>
        <v>2020</v>
      </c>
    </row>
    <row r="1058" spans="1:18" x14ac:dyDescent="0.25">
      <c r="A1058" s="2" t="s">
        <v>1877</v>
      </c>
      <c r="B1058" s="2" t="s">
        <v>83</v>
      </c>
      <c r="C1058" s="2" t="s">
        <v>105</v>
      </c>
      <c r="D1058" s="2" t="s">
        <v>250</v>
      </c>
      <c r="E1058" s="2" t="s">
        <v>1878</v>
      </c>
      <c r="F1058" s="3">
        <v>44148</v>
      </c>
      <c r="G1058" s="2">
        <v>3</v>
      </c>
      <c r="H1058" s="11">
        <f>VLOOKUP(B1058,[1]!Product_Data[#Data],4,0)</f>
        <v>1972</v>
      </c>
      <c r="I1058" s="11">
        <f>VLOOKUP(B1058,[1]!Product_Data[#Data],3,0)</f>
        <v>1321</v>
      </c>
      <c r="J1058" s="11">
        <f t="shared" si="99"/>
        <v>3963</v>
      </c>
      <c r="K1058" s="11">
        <f t="shared" si="100"/>
        <v>5916</v>
      </c>
      <c r="L1058" s="11">
        <f t="shared" si="101"/>
        <v>1953</v>
      </c>
      <c r="M1058" t="str">
        <f>VLOOKUP(C1058,[1]!Location_Data[#Data],2,0)</f>
        <v>Daly City</v>
      </c>
      <c r="N1058" t="str">
        <f>VLOOKUP(D1058,[1]!Salespeople_Data[#Data],2,0)</f>
        <v>Martin Carr</v>
      </c>
      <c r="O1058" t="str">
        <f>VLOOKUP(E1058,[1]!Customer_Data[#Data],2,0)</f>
        <v>Joseph Walker</v>
      </c>
      <c r="P1058" s="15">
        <f t="shared" si="96"/>
        <v>6</v>
      </c>
      <c r="Q1058">
        <f t="shared" si="97"/>
        <v>11</v>
      </c>
      <c r="R1058">
        <f t="shared" si="98"/>
        <v>2020</v>
      </c>
    </row>
    <row r="1059" spans="1:18" x14ac:dyDescent="0.25">
      <c r="A1059" s="4" t="s">
        <v>1879</v>
      </c>
      <c r="B1059" s="4" t="s">
        <v>652</v>
      </c>
      <c r="C1059" s="4" t="s">
        <v>211</v>
      </c>
      <c r="D1059" s="4" t="s">
        <v>63</v>
      </c>
      <c r="E1059" s="4" t="s">
        <v>1880</v>
      </c>
      <c r="F1059" s="5">
        <v>44021</v>
      </c>
      <c r="G1059" s="4">
        <v>3</v>
      </c>
      <c r="H1059" s="11">
        <f>VLOOKUP(B1059,[1]!Product_Data[#Data],4,0)</f>
        <v>217</v>
      </c>
      <c r="I1059" s="11">
        <f>VLOOKUP(B1059,[1]!Product_Data[#Data],3,0)</f>
        <v>171</v>
      </c>
      <c r="J1059" s="11">
        <f t="shared" si="99"/>
        <v>513</v>
      </c>
      <c r="K1059" s="11">
        <f t="shared" si="100"/>
        <v>651</v>
      </c>
      <c r="L1059" s="11">
        <f t="shared" si="101"/>
        <v>138</v>
      </c>
      <c r="M1059" t="str">
        <f>VLOOKUP(C1059,[1]!Location_Data[#Data],2,0)</f>
        <v>Chula Vista</v>
      </c>
      <c r="N1059" t="str">
        <f>VLOOKUP(D1059,[1]!Salespeople_Data[#Data],2,0)</f>
        <v>Jeremy Mendoza</v>
      </c>
      <c r="O1059" t="str">
        <f>VLOOKUP(E1059,[1]!Customer_Data[#Data],2,0)</f>
        <v>Eugene Brooks</v>
      </c>
      <c r="P1059" s="15">
        <f t="shared" si="96"/>
        <v>5</v>
      </c>
      <c r="Q1059">
        <f t="shared" si="97"/>
        <v>7</v>
      </c>
      <c r="R1059">
        <f t="shared" si="98"/>
        <v>2020</v>
      </c>
    </row>
    <row r="1060" spans="1:18" x14ac:dyDescent="0.25">
      <c r="A1060" s="2" t="s">
        <v>1881</v>
      </c>
      <c r="B1060" s="2" t="s">
        <v>569</v>
      </c>
      <c r="C1060" s="2" t="s">
        <v>95</v>
      </c>
      <c r="D1060" s="2" t="s">
        <v>178</v>
      </c>
      <c r="E1060" s="2" t="s">
        <v>1882</v>
      </c>
      <c r="F1060" s="3">
        <v>43879</v>
      </c>
      <c r="G1060" s="2">
        <v>1</v>
      </c>
      <c r="H1060" s="11">
        <f>VLOOKUP(B1060,[1]!Product_Data[#Data],4,0)</f>
        <v>1178</v>
      </c>
      <c r="I1060" s="11">
        <f>VLOOKUP(B1060,[1]!Product_Data[#Data],3,0)</f>
        <v>683</v>
      </c>
      <c r="J1060" s="11">
        <f t="shared" si="99"/>
        <v>683</v>
      </c>
      <c r="K1060" s="11">
        <f t="shared" si="100"/>
        <v>1178</v>
      </c>
      <c r="L1060" s="11">
        <f t="shared" si="101"/>
        <v>495</v>
      </c>
      <c r="M1060" t="str">
        <f>VLOOKUP(C1060,[1]!Location_Data[#Data],2,0)</f>
        <v>Fullerton</v>
      </c>
      <c r="N1060" t="str">
        <f>VLOOKUP(D1060,[1]!Salespeople_Data[#Data],2,0)</f>
        <v>Joshua Taylor</v>
      </c>
      <c r="O1060" t="str">
        <f>VLOOKUP(E1060,[1]!Customer_Data[#Data],2,0)</f>
        <v>Joe Price</v>
      </c>
      <c r="P1060" s="15">
        <f t="shared" si="96"/>
        <v>3</v>
      </c>
      <c r="Q1060">
        <f t="shared" si="97"/>
        <v>2</v>
      </c>
      <c r="R1060">
        <f t="shared" si="98"/>
        <v>2020</v>
      </c>
    </row>
    <row r="1061" spans="1:18" x14ac:dyDescent="0.25">
      <c r="A1061" s="4" t="s">
        <v>1883</v>
      </c>
      <c r="B1061" s="4" t="s">
        <v>858</v>
      </c>
      <c r="C1061" s="4" t="s">
        <v>570</v>
      </c>
      <c r="D1061" s="4" t="s">
        <v>191</v>
      </c>
      <c r="E1061" s="4" t="s">
        <v>1254</v>
      </c>
      <c r="F1061" s="5">
        <v>44121</v>
      </c>
      <c r="G1061" s="4">
        <v>4</v>
      </c>
      <c r="H1061" s="11">
        <f>VLOOKUP(B1061,[1]!Product_Data[#Data],4,0)</f>
        <v>2294</v>
      </c>
      <c r="I1061" s="11">
        <f>VLOOKUP(B1061,[1]!Product_Data[#Data],3,0)</f>
        <v>1399</v>
      </c>
      <c r="J1061" s="11">
        <f t="shared" si="99"/>
        <v>5596</v>
      </c>
      <c r="K1061" s="11">
        <f t="shared" si="100"/>
        <v>9176</v>
      </c>
      <c r="L1061" s="11">
        <f t="shared" si="101"/>
        <v>3580</v>
      </c>
      <c r="M1061" t="str">
        <f>VLOOKUP(C1061,[1]!Location_Data[#Data],2,0)</f>
        <v>Fresno</v>
      </c>
      <c r="N1061" t="str">
        <f>VLOOKUP(D1061,[1]!Salespeople_Data[#Data],2,0)</f>
        <v>Robert Reed</v>
      </c>
      <c r="O1061" t="str">
        <f>VLOOKUP(E1061,[1]!Customer_Data[#Data],2,0)</f>
        <v>Daniel Moreno</v>
      </c>
      <c r="P1061" s="15">
        <f t="shared" si="96"/>
        <v>7</v>
      </c>
      <c r="Q1061">
        <f t="shared" si="97"/>
        <v>10</v>
      </c>
      <c r="R1061">
        <f t="shared" si="98"/>
        <v>2020</v>
      </c>
    </row>
    <row r="1062" spans="1:18" x14ac:dyDescent="0.25">
      <c r="A1062" s="2" t="s">
        <v>1884</v>
      </c>
      <c r="B1062" s="2" t="s">
        <v>144</v>
      </c>
      <c r="C1062" s="2" t="s">
        <v>95</v>
      </c>
      <c r="D1062" s="2" t="s">
        <v>212</v>
      </c>
      <c r="E1062" s="2" t="s">
        <v>419</v>
      </c>
      <c r="F1062" s="3">
        <v>43982</v>
      </c>
      <c r="G1062" s="2">
        <v>1</v>
      </c>
      <c r="H1062" s="11">
        <f>VLOOKUP(B1062,[1]!Product_Data[#Data],4,0)</f>
        <v>2410</v>
      </c>
      <c r="I1062" s="11">
        <f>VLOOKUP(B1062,[1]!Product_Data[#Data],3,0)</f>
        <v>1518</v>
      </c>
      <c r="J1062" s="11">
        <f t="shared" si="99"/>
        <v>1518</v>
      </c>
      <c r="K1062" s="11">
        <f t="shared" si="100"/>
        <v>2410</v>
      </c>
      <c r="L1062" s="11">
        <f t="shared" si="101"/>
        <v>892</v>
      </c>
      <c r="M1062" t="str">
        <f>VLOOKUP(C1062,[1]!Location_Data[#Data],2,0)</f>
        <v>Fullerton</v>
      </c>
      <c r="N1062" t="str">
        <f>VLOOKUP(D1062,[1]!Salespeople_Data[#Data],2,0)</f>
        <v>Ronald Reed</v>
      </c>
      <c r="O1062" t="str">
        <f>VLOOKUP(E1062,[1]!Customer_Data[#Data],2,0)</f>
        <v>Bruce Armstrong</v>
      </c>
      <c r="P1062" s="15">
        <f t="shared" si="96"/>
        <v>1</v>
      </c>
      <c r="Q1062">
        <f t="shared" si="97"/>
        <v>5</v>
      </c>
      <c r="R1062">
        <f t="shared" si="98"/>
        <v>2020</v>
      </c>
    </row>
    <row r="1063" spans="1:18" x14ac:dyDescent="0.25">
      <c r="A1063" s="4" t="s">
        <v>1885</v>
      </c>
      <c r="B1063" s="4" t="s">
        <v>177</v>
      </c>
      <c r="C1063" s="4" t="s">
        <v>24</v>
      </c>
      <c r="D1063" s="4" t="s">
        <v>71</v>
      </c>
      <c r="E1063" s="4" t="s">
        <v>1056</v>
      </c>
      <c r="F1063" s="5">
        <v>44187</v>
      </c>
      <c r="G1063" s="4">
        <v>3</v>
      </c>
      <c r="H1063" s="11">
        <f>VLOOKUP(B1063,[1]!Product_Data[#Data],4,0)</f>
        <v>2497</v>
      </c>
      <c r="I1063" s="11">
        <f>VLOOKUP(B1063,[1]!Product_Data[#Data],3,0)</f>
        <v>1473</v>
      </c>
      <c r="J1063" s="11">
        <f t="shared" si="99"/>
        <v>4419</v>
      </c>
      <c r="K1063" s="11">
        <f t="shared" si="100"/>
        <v>7491</v>
      </c>
      <c r="L1063" s="11">
        <f t="shared" si="101"/>
        <v>3072</v>
      </c>
      <c r="M1063" t="str">
        <f>VLOOKUP(C1063,[1]!Location_Data[#Data],2,0)</f>
        <v>Lancaster</v>
      </c>
      <c r="N1063" t="str">
        <f>VLOOKUP(D1063,[1]!Salespeople_Data[#Data],2,0)</f>
        <v>Gary Rodriguez</v>
      </c>
      <c r="O1063" t="str">
        <f>VLOOKUP(E1063,[1]!Customer_Data[#Data],2,0)</f>
        <v>Ryan Ford</v>
      </c>
      <c r="P1063" s="15">
        <f t="shared" si="96"/>
        <v>3</v>
      </c>
      <c r="Q1063">
        <f t="shared" si="97"/>
        <v>12</v>
      </c>
      <c r="R1063">
        <f t="shared" si="98"/>
        <v>2020</v>
      </c>
    </row>
    <row r="1064" spans="1:18" x14ac:dyDescent="0.25">
      <c r="A1064" s="2" t="s">
        <v>1886</v>
      </c>
      <c r="B1064" s="2" t="s">
        <v>185</v>
      </c>
      <c r="C1064" s="2" t="s">
        <v>643</v>
      </c>
      <c r="D1064" s="2" t="s">
        <v>257</v>
      </c>
      <c r="E1064" s="2" t="s">
        <v>1887</v>
      </c>
      <c r="F1064" s="3">
        <v>44118</v>
      </c>
      <c r="G1064" s="2">
        <v>3</v>
      </c>
      <c r="H1064" s="11">
        <f>VLOOKUP(B1064,[1]!Product_Data[#Data],4,0)</f>
        <v>667</v>
      </c>
      <c r="I1064" s="11">
        <f>VLOOKUP(B1064,[1]!Product_Data[#Data],3,0)</f>
        <v>387</v>
      </c>
      <c r="J1064" s="11">
        <f t="shared" si="99"/>
        <v>1161</v>
      </c>
      <c r="K1064" s="11">
        <f t="shared" si="100"/>
        <v>2001</v>
      </c>
      <c r="L1064" s="11">
        <f t="shared" si="101"/>
        <v>840</v>
      </c>
      <c r="M1064" t="str">
        <f>VLOOKUP(C1064,[1]!Location_Data[#Data],2,0)</f>
        <v>Hayward</v>
      </c>
      <c r="N1064" t="str">
        <f>VLOOKUP(D1064,[1]!Salespeople_Data[#Data],2,0)</f>
        <v>Jerry Perry</v>
      </c>
      <c r="O1064" t="str">
        <f>VLOOKUP(E1064,[1]!Customer_Data[#Data],2,0)</f>
        <v>Justin Graham</v>
      </c>
      <c r="P1064" s="15">
        <f t="shared" si="96"/>
        <v>4</v>
      </c>
      <c r="Q1064">
        <f t="shared" si="97"/>
        <v>10</v>
      </c>
      <c r="R1064">
        <f t="shared" si="98"/>
        <v>2020</v>
      </c>
    </row>
    <row r="1065" spans="1:18" x14ac:dyDescent="0.25">
      <c r="A1065" s="4" t="s">
        <v>1888</v>
      </c>
      <c r="B1065" s="4" t="s">
        <v>144</v>
      </c>
      <c r="C1065" s="4" t="s">
        <v>44</v>
      </c>
      <c r="D1065" s="4" t="s">
        <v>40</v>
      </c>
      <c r="E1065" s="4" t="s">
        <v>1889</v>
      </c>
      <c r="F1065" s="5">
        <v>44124</v>
      </c>
      <c r="G1065" s="4">
        <v>4</v>
      </c>
      <c r="H1065" s="11">
        <f>VLOOKUP(B1065,[1]!Product_Data[#Data],4,0)</f>
        <v>2410</v>
      </c>
      <c r="I1065" s="11">
        <f>VLOOKUP(B1065,[1]!Product_Data[#Data],3,0)</f>
        <v>1518</v>
      </c>
      <c r="J1065" s="11">
        <f t="shared" si="99"/>
        <v>6072</v>
      </c>
      <c r="K1065" s="11">
        <f t="shared" si="100"/>
        <v>9640</v>
      </c>
      <c r="L1065" s="11">
        <f t="shared" si="101"/>
        <v>3568</v>
      </c>
      <c r="M1065" t="str">
        <f>VLOOKUP(C1065,[1]!Location_Data[#Data],2,0)</f>
        <v>Moreno Valley</v>
      </c>
      <c r="N1065" t="str">
        <f>VLOOKUP(D1065,[1]!Salespeople_Data[#Data],2,0)</f>
        <v>Brian Hansen</v>
      </c>
      <c r="O1065" t="str">
        <f>VLOOKUP(E1065,[1]!Customer_Data[#Data],2,0)</f>
        <v>Terry Mills</v>
      </c>
      <c r="P1065" s="15">
        <f t="shared" si="96"/>
        <v>3</v>
      </c>
      <c r="Q1065">
        <f t="shared" si="97"/>
        <v>10</v>
      </c>
      <c r="R1065">
        <f t="shared" si="98"/>
        <v>2020</v>
      </c>
    </row>
    <row r="1066" spans="1:18" x14ac:dyDescent="0.25">
      <c r="A1066" s="2" t="s">
        <v>1890</v>
      </c>
      <c r="B1066" s="2" t="s">
        <v>238</v>
      </c>
      <c r="C1066" s="2" t="s">
        <v>229</v>
      </c>
      <c r="D1066" s="2" t="s">
        <v>136</v>
      </c>
      <c r="E1066" s="2" t="s">
        <v>827</v>
      </c>
      <c r="F1066" s="3">
        <v>43958</v>
      </c>
      <c r="G1066" s="2">
        <v>3</v>
      </c>
      <c r="H1066" s="11">
        <f>VLOOKUP(B1066,[1]!Product_Data[#Data],4,0)</f>
        <v>871</v>
      </c>
      <c r="I1066" s="11">
        <f>VLOOKUP(B1066,[1]!Product_Data[#Data],3,0)</f>
        <v>540</v>
      </c>
      <c r="J1066" s="11">
        <f t="shared" si="99"/>
        <v>1620</v>
      </c>
      <c r="K1066" s="11">
        <f t="shared" si="100"/>
        <v>2613</v>
      </c>
      <c r="L1066" s="11">
        <f t="shared" si="101"/>
        <v>993</v>
      </c>
      <c r="M1066" t="str">
        <f>VLOOKUP(C1066,[1]!Location_Data[#Data],2,0)</f>
        <v>San Jose</v>
      </c>
      <c r="N1066" t="str">
        <f>VLOOKUP(D1066,[1]!Salespeople_Data[#Data],2,0)</f>
        <v>Clarence Fox</v>
      </c>
      <c r="O1066" t="str">
        <f>VLOOKUP(E1066,[1]!Customer_Data[#Data],2,0)</f>
        <v>Philip Foster</v>
      </c>
      <c r="P1066" s="15">
        <f t="shared" si="96"/>
        <v>5</v>
      </c>
      <c r="Q1066">
        <f t="shared" si="97"/>
        <v>5</v>
      </c>
      <c r="R1066">
        <f t="shared" si="98"/>
        <v>2020</v>
      </c>
    </row>
    <row r="1067" spans="1:18" x14ac:dyDescent="0.25">
      <c r="A1067" s="4" t="s">
        <v>1891</v>
      </c>
      <c r="B1067" s="4" t="s">
        <v>223</v>
      </c>
      <c r="C1067" s="4" t="s">
        <v>331</v>
      </c>
      <c r="D1067" s="4" t="s">
        <v>212</v>
      </c>
      <c r="E1067" s="4" t="s">
        <v>524</v>
      </c>
      <c r="F1067" s="5">
        <v>43973</v>
      </c>
      <c r="G1067" s="4">
        <v>1</v>
      </c>
      <c r="H1067" s="11">
        <f>VLOOKUP(B1067,[1]!Product_Data[#Data],4,0)</f>
        <v>799</v>
      </c>
      <c r="I1067" s="11">
        <f>VLOOKUP(B1067,[1]!Product_Data[#Data],3,0)</f>
        <v>455</v>
      </c>
      <c r="J1067" s="11">
        <f t="shared" si="99"/>
        <v>455</v>
      </c>
      <c r="K1067" s="11">
        <f t="shared" si="100"/>
        <v>799</v>
      </c>
      <c r="L1067" s="11">
        <f t="shared" si="101"/>
        <v>344</v>
      </c>
      <c r="M1067" t="str">
        <f>VLOOKUP(C1067,[1]!Location_Data[#Data],2,0)</f>
        <v>Sunnyvale</v>
      </c>
      <c r="N1067" t="str">
        <f>VLOOKUP(D1067,[1]!Salespeople_Data[#Data],2,0)</f>
        <v>Ronald Reed</v>
      </c>
      <c r="O1067" t="str">
        <f>VLOOKUP(E1067,[1]!Customer_Data[#Data],2,0)</f>
        <v>Stephen Webb</v>
      </c>
      <c r="P1067" s="15">
        <f t="shared" si="96"/>
        <v>6</v>
      </c>
      <c r="Q1067">
        <f t="shared" si="97"/>
        <v>5</v>
      </c>
      <c r="R1067">
        <f t="shared" si="98"/>
        <v>2020</v>
      </c>
    </row>
    <row r="1068" spans="1:18" x14ac:dyDescent="0.25">
      <c r="A1068" s="2" t="s">
        <v>1892</v>
      </c>
      <c r="B1068" s="2" t="s">
        <v>818</v>
      </c>
      <c r="C1068" s="2" t="s">
        <v>90</v>
      </c>
      <c r="D1068" s="2" t="s">
        <v>257</v>
      </c>
      <c r="E1068" s="2" t="s">
        <v>882</v>
      </c>
      <c r="F1068" s="3">
        <v>44167</v>
      </c>
      <c r="G1068" s="2">
        <v>1</v>
      </c>
      <c r="H1068" s="11">
        <f>VLOOKUP(B1068,[1]!Product_Data[#Data],4,0)</f>
        <v>1638</v>
      </c>
      <c r="I1068" s="11">
        <f>VLOOKUP(B1068,[1]!Product_Data[#Data],3,0)</f>
        <v>1261</v>
      </c>
      <c r="J1068" s="11">
        <f t="shared" si="99"/>
        <v>1261</v>
      </c>
      <c r="K1068" s="11">
        <f t="shared" si="100"/>
        <v>1638</v>
      </c>
      <c r="L1068" s="11">
        <f t="shared" si="101"/>
        <v>377</v>
      </c>
      <c r="M1068" t="str">
        <f>VLOOKUP(C1068,[1]!Location_Data[#Data],2,0)</f>
        <v>Irvine</v>
      </c>
      <c r="N1068" t="str">
        <f>VLOOKUP(D1068,[1]!Salespeople_Data[#Data],2,0)</f>
        <v>Jerry Perry</v>
      </c>
      <c r="O1068" t="str">
        <f>VLOOKUP(E1068,[1]!Customer_Data[#Data],2,0)</f>
        <v>Jonathan Hawkins</v>
      </c>
      <c r="P1068" s="15">
        <f t="shared" si="96"/>
        <v>4</v>
      </c>
      <c r="Q1068">
        <f t="shared" si="97"/>
        <v>12</v>
      </c>
      <c r="R1068">
        <f t="shared" si="98"/>
        <v>2020</v>
      </c>
    </row>
    <row r="1069" spans="1:18" x14ac:dyDescent="0.25">
      <c r="A1069" s="4" t="s">
        <v>1893</v>
      </c>
      <c r="B1069" s="4" t="s">
        <v>47</v>
      </c>
      <c r="C1069" s="4" t="s">
        <v>643</v>
      </c>
      <c r="D1069" s="4" t="s">
        <v>25</v>
      </c>
      <c r="E1069" s="4" t="s">
        <v>582</v>
      </c>
      <c r="F1069" s="5">
        <v>43870</v>
      </c>
      <c r="G1069" s="4">
        <v>1</v>
      </c>
      <c r="H1069" s="11">
        <f>VLOOKUP(B1069,[1]!Product_Data[#Data],4,0)</f>
        <v>1812</v>
      </c>
      <c r="I1069" s="11">
        <f>VLOOKUP(B1069,[1]!Product_Data[#Data],3,0)</f>
        <v>1305</v>
      </c>
      <c r="J1069" s="11">
        <f t="shared" si="99"/>
        <v>1305</v>
      </c>
      <c r="K1069" s="11">
        <f t="shared" si="100"/>
        <v>1812</v>
      </c>
      <c r="L1069" s="11">
        <f t="shared" si="101"/>
        <v>507</v>
      </c>
      <c r="M1069" t="str">
        <f>VLOOKUP(C1069,[1]!Location_Data[#Data],2,0)</f>
        <v>Hayward</v>
      </c>
      <c r="N1069" t="str">
        <f>VLOOKUP(D1069,[1]!Salespeople_Data[#Data],2,0)</f>
        <v>Brian Davis</v>
      </c>
      <c r="O1069" t="str">
        <f>VLOOKUP(E1069,[1]!Customer_Data[#Data],2,0)</f>
        <v>Russell Nelson</v>
      </c>
      <c r="P1069" s="15">
        <f t="shared" si="96"/>
        <v>1</v>
      </c>
      <c r="Q1069">
        <f t="shared" si="97"/>
        <v>2</v>
      </c>
      <c r="R1069">
        <f t="shared" si="98"/>
        <v>2020</v>
      </c>
    </row>
    <row r="1070" spans="1:18" x14ac:dyDescent="0.25">
      <c r="A1070" s="2" t="s">
        <v>1894</v>
      </c>
      <c r="B1070" s="2" t="s">
        <v>152</v>
      </c>
      <c r="C1070" s="2" t="s">
        <v>100</v>
      </c>
      <c r="D1070" s="2" t="s">
        <v>141</v>
      </c>
      <c r="E1070" s="2" t="s">
        <v>1637</v>
      </c>
      <c r="F1070" s="3">
        <v>44091</v>
      </c>
      <c r="G1070" s="2">
        <v>1</v>
      </c>
      <c r="H1070" s="11">
        <f>VLOOKUP(B1070,[1]!Product_Data[#Data],4,0)</f>
        <v>951</v>
      </c>
      <c r="I1070" s="11">
        <f>VLOOKUP(B1070,[1]!Product_Data[#Data],3,0)</f>
        <v>504</v>
      </c>
      <c r="J1070" s="11">
        <f t="shared" si="99"/>
        <v>504</v>
      </c>
      <c r="K1070" s="11">
        <f t="shared" si="100"/>
        <v>951</v>
      </c>
      <c r="L1070" s="11">
        <f t="shared" si="101"/>
        <v>447</v>
      </c>
      <c r="M1070" t="str">
        <f>VLOOKUP(C1070,[1]!Location_Data[#Data],2,0)</f>
        <v>Victorville</v>
      </c>
      <c r="N1070" t="str">
        <f>VLOOKUP(D1070,[1]!Salespeople_Data[#Data],2,0)</f>
        <v>Arthur Mccoy</v>
      </c>
      <c r="O1070" t="str">
        <f>VLOOKUP(E1070,[1]!Customer_Data[#Data],2,0)</f>
        <v>Peter Freeman</v>
      </c>
      <c r="P1070" s="15">
        <f t="shared" si="96"/>
        <v>5</v>
      </c>
      <c r="Q1070">
        <f t="shared" si="97"/>
        <v>9</v>
      </c>
      <c r="R1070">
        <f t="shared" si="98"/>
        <v>2020</v>
      </c>
    </row>
    <row r="1071" spans="1:18" x14ac:dyDescent="0.25">
      <c r="A1071" s="4" t="s">
        <v>1895</v>
      </c>
      <c r="B1071" s="4" t="s">
        <v>47</v>
      </c>
      <c r="C1071" s="4" t="s">
        <v>530</v>
      </c>
      <c r="D1071" s="4" t="s">
        <v>308</v>
      </c>
      <c r="E1071" s="4" t="s">
        <v>477</v>
      </c>
      <c r="F1071" s="5">
        <v>44174</v>
      </c>
      <c r="G1071" s="4">
        <v>1</v>
      </c>
      <c r="H1071" s="11">
        <f>VLOOKUP(B1071,[1]!Product_Data[#Data],4,0)</f>
        <v>1812</v>
      </c>
      <c r="I1071" s="11">
        <f>VLOOKUP(B1071,[1]!Product_Data[#Data],3,0)</f>
        <v>1305</v>
      </c>
      <c r="J1071" s="11">
        <f t="shared" si="99"/>
        <v>1305</v>
      </c>
      <c r="K1071" s="11">
        <f t="shared" si="100"/>
        <v>1812</v>
      </c>
      <c r="L1071" s="11">
        <f t="shared" si="101"/>
        <v>507</v>
      </c>
      <c r="M1071" t="str">
        <f>VLOOKUP(C1071,[1]!Location_Data[#Data],2,0)</f>
        <v>San Buenaventura (Ventura)</v>
      </c>
      <c r="N1071" t="str">
        <f>VLOOKUP(D1071,[1]!Salespeople_Data[#Data],2,0)</f>
        <v>Fred Robertson</v>
      </c>
      <c r="O1071" t="str">
        <f>VLOOKUP(E1071,[1]!Customer_Data[#Data],2,0)</f>
        <v>Joe Coleman</v>
      </c>
      <c r="P1071" s="15">
        <f t="shared" si="96"/>
        <v>4</v>
      </c>
      <c r="Q1071">
        <f t="shared" si="97"/>
        <v>12</v>
      </c>
      <c r="R1071">
        <f t="shared" si="98"/>
        <v>2020</v>
      </c>
    </row>
    <row r="1072" spans="1:18" x14ac:dyDescent="0.25">
      <c r="A1072" s="2" t="s">
        <v>1896</v>
      </c>
      <c r="B1072" s="2" t="s">
        <v>668</v>
      </c>
      <c r="C1072" s="2" t="s">
        <v>450</v>
      </c>
      <c r="D1072" s="2" t="s">
        <v>106</v>
      </c>
      <c r="E1072" s="2" t="s">
        <v>1897</v>
      </c>
      <c r="F1072" s="3">
        <v>44136</v>
      </c>
      <c r="G1072" s="2">
        <v>1</v>
      </c>
      <c r="H1072" s="11">
        <f>VLOOKUP(B1072,[1]!Product_Data[#Data],4,0)</f>
        <v>181</v>
      </c>
      <c r="I1072" s="11">
        <f>VLOOKUP(B1072,[1]!Product_Data[#Data],3,0)</f>
        <v>130</v>
      </c>
      <c r="J1072" s="11">
        <f t="shared" si="99"/>
        <v>130</v>
      </c>
      <c r="K1072" s="11">
        <f t="shared" si="100"/>
        <v>181</v>
      </c>
      <c r="L1072" s="11">
        <f t="shared" si="101"/>
        <v>51</v>
      </c>
      <c r="M1072" t="str">
        <f>VLOOKUP(C1072,[1]!Location_Data[#Data],2,0)</f>
        <v>Simi Valley</v>
      </c>
      <c r="N1072" t="str">
        <f>VLOOKUP(D1072,[1]!Salespeople_Data[#Data],2,0)</f>
        <v>Patrick Ruiz</v>
      </c>
      <c r="O1072" t="str">
        <f>VLOOKUP(E1072,[1]!Customer_Data[#Data],2,0)</f>
        <v>Charles Perry</v>
      </c>
      <c r="P1072" s="15">
        <f t="shared" si="96"/>
        <v>1</v>
      </c>
      <c r="Q1072">
        <f t="shared" si="97"/>
        <v>11</v>
      </c>
      <c r="R1072">
        <f t="shared" si="98"/>
        <v>2020</v>
      </c>
    </row>
    <row r="1073" spans="1:18" x14ac:dyDescent="0.25">
      <c r="A1073" s="4" t="s">
        <v>1898</v>
      </c>
      <c r="B1073" s="4" t="s">
        <v>271</v>
      </c>
      <c r="C1073" s="4" t="s">
        <v>52</v>
      </c>
      <c r="D1073" s="4" t="s">
        <v>413</v>
      </c>
      <c r="E1073" s="4" t="s">
        <v>1720</v>
      </c>
      <c r="F1073" s="5">
        <v>43989</v>
      </c>
      <c r="G1073" s="4">
        <v>1</v>
      </c>
      <c r="H1073" s="11">
        <f>VLOOKUP(B1073,[1]!Product_Data[#Data],4,0)</f>
        <v>1587</v>
      </c>
      <c r="I1073" s="11">
        <f>VLOOKUP(B1073,[1]!Product_Data[#Data],3,0)</f>
        <v>1301</v>
      </c>
      <c r="J1073" s="11">
        <f t="shared" si="99"/>
        <v>1301</v>
      </c>
      <c r="K1073" s="11">
        <f t="shared" si="100"/>
        <v>1587</v>
      </c>
      <c r="L1073" s="11">
        <f t="shared" si="101"/>
        <v>286</v>
      </c>
      <c r="M1073" t="str">
        <f>VLOOKUP(C1073,[1]!Location_Data[#Data],2,0)</f>
        <v>Pasadena</v>
      </c>
      <c r="N1073" t="str">
        <f>VLOOKUP(D1073,[1]!Salespeople_Data[#Data],2,0)</f>
        <v>Kenneth Bradley</v>
      </c>
      <c r="O1073" t="str">
        <f>VLOOKUP(E1073,[1]!Customer_Data[#Data],2,0)</f>
        <v>George Lewis</v>
      </c>
      <c r="P1073" s="15">
        <f t="shared" si="96"/>
        <v>1</v>
      </c>
      <c r="Q1073">
        <f t="shared" si="97"/>
        <v>6</v>
      </c>
      <c r="R1073">
        <f t="shared" si="98"/>
        <v>2020</v>
      </c>
    </row>
    <row r="1074" spans="1:18" x14ac:dyDescent="0.25">
      <c r="A1074" s="2" t="s">
        <v>1899</v>
      </c>
      <c r="B1074" s="2" t="s">
        <v>464</v>
      </c>
      <c r="C1074" s="2" t="s">
        <v>349</v>
      </c>
      <c r="D1074" s="2" t="s">
        <v>49</v>
      </c>
      <c r="E1074" s="2" t="s">
        <v>768</v>
      </c>
      <c r="F1074" s="3">
        <v>44188</v>
      </c>
      <c r="G1074" s="2">
        <v>1</v>
      </c>
      <c r="H1074" s="11">
        <f>VLOOKUP(B1074,[1]!Product_Data[#Data],4,0)</f>
        <v>1566</v>
      </c>
      <c r="I1074" s="11">
        <f>VLOOKUP(B1074,[1]!Product_Data[#Data],3,0)</f>
        <v>1190</v>
      </c>
      <c r="J1074" s="11">
        <f t="shared" si="99"/>
        <v>1190</v>
      </c>
      <c r="K1074" s="11">
        <f t="shared" si="100"/>
        <v>1566</v>
      </c>
      <c r="L1074" s="11">
        <f t="shared" si="101"/>
        <v>376</v>
      </c>
      <c r="M1074" t="str">
        <f>VLOOKUP(C1074,[1]!Location_Data[#Data],2,0)</f>
        <v>Santa Clara</v>
      </c>
      <c r="N1074" t="str">
        <f>VLOOKUP(D1074,[1]!Salespeople_Data[#Data],2,0)</f>
        <v>Walter Cook</v>
      </c>
      <c r="O1074" t="str">
        <f>VLOOKUP(E1074,[1]!Customer_Data[#Data],2,0)</f>
        <v>Victor Hughes</v>
      </c>
      <c r="P1074" s="15">
        <f t="shared" si="96"/>
        <v>4</v>
      </c>
      <c r="Q1074">
        <f t="shared" si="97"/>
        <v>12</v>
      </c>
      <c r="R1074">
        <f t="shared" si="98"/>
        <v>2020</v>
      </c>
    </row>
    <row r="1075" spans="1:18" x14ac:dyDescent="0.25">
      <c r="A1075" s="4" t="s">
        <v>1900</v>
      </c>
      <c r="B1075" s="4" t="s">
        <v>752</v>
      </c>
      <c r="C1075" s="4" t="s">
        <v>115</v>
      </c>
      <c r="D1075" s="4" t="s">
        <v>359</v>
      </c>
      <c r="E1075" s="4" t="s">
        <v>814</v>
      </c>
      <c r="F1075" s="5">
        <v>44189</v>
      </c>
      <c r="G1075" s="4">
        <v>3</v>
      </c>
      <c r="H1075" s="11">
        <f>VLOOKUP(B1075,[1]!Product_Data[#Data],4,0)</f>
        <v>95</v>
      </c>
      <c r="I1075" s="11">
        <f>VLOOKUP(B1075,[1]!Product_Data[#Data],3,0)</f>
        <v>61</v>
      </c>
      <c r="J1075" s="11">
        <f t="shared" si="99"/>
        <v>183</v>
      </c>
      <c r="K1075" s="11">
        <f t="shared" si="100"/>
        <v>285</v>
      </c>
      <c r="L1075" s="11">
        <f t="shared" si="101"/>
        <v>102</v>
      </c>
      <c r="M1075" t="str">
        <f>VLOOKUP(C1075,[1]!Location_Data[#Data],2,0)</f>
        <v>Glendale</v>
      </c>
      <c r="N1075" t="str">
        <f>VLOOKUP(D1075,[1]!Salespeople_Data[#Data],2,0)</f>
        <v>Eugene Holmes</v>
      </c>
      <c r="O1075" t="str">
        <f>VLOOKUP(E1075,[1]!Customer_Data[#Data],2,0)</f>
        <v>Juan Rivera</v>
      </c>
      <c r="P1075" s="15">
        <f t="shared" si="96"/>
        <v>5</v>
      </c>
      <c r="Q1075">
        <f t="shared" si="97"/>
        <v>12</v>
      </c>
      <c r="R1075">
        <f t="shared" si="98"/>
        <v>2020</v>
      </c>
    </row>
    <row r="1076" spans="1:18" x14ac:dyDescent="0.25">
      <c r="A1076" s="2" t="s">
        <v>1901</v>
      </c>
      <c r="B1076" s="2" t="s">
        <v>605</v>
      </c>
      <c r="C1076" s="2" t="s">
        <v>135</v>
      </c>
      <c r="D1076" s="2" t="s">
        <v>106</v>
      </c>
      <c r="E1076" s="2" t="s">
        <v>1902</v>
      </c>
      <c r="F1076" s="3">
        <v>44098</v>
      </c>
      <c r="G1076" s="2">
        <v>1</v>
      </c>
      <c r="H1076" s="11">
        <f>VLOOKUP(B1076,[1]!Product_Data[#Data],4,0)</f>
        <v>913</v>
      </c>
      <c r="I1076" s="11">
        <f>VLOOKUP(B1076,[1]!Product_Data[#Data],3,0)</f>
        <v>584</v>
      </c>
      <c r="J1076" s="11">
        <f t="shared" si="99"/>
        <v>584</v>
      </c>
      <c r="K1076" s="11">
        <f t="shared" si="100"/>
        <v>913</v>
      </c>
      <c r="L1076" s="11">
        <f t="shared" si="101"/>
        <v>329</v>
      </c>
      <c r="M1076" t="str">
        <f>VLOOKUP(C1076,[1]!Location_Data[#Data],2,0)</f>
        <v>Oxnard</v>
      </c>
      <c r="N1076" t="str">
        <f>VLOOKUP(D1076,[1]!Salespeople_Data[#Data],2,0)</f>
        <v>Patrick Ruiz</v>
      </c>
      <c r="O1076" t="str">
        <f>VLOOKUP(E1076,[1]!Customer_Data[#Data],2,0)</f>
        <v>Jeffrey Gibson</v>
      </c>
      <c r="P1076" s="15">
        <f t="shared" si="96"/>
        <v>5</v>
      </c>
      <c r="Q1076">
        <f t="shared" si="97"/>
        <v>9</v>
      </c>
      <c r="R1076">
        <f t="shared" si="98"/>
        <v>2020</v>
      </c>
    </row>
    <row r="1077" spans="1:18" x14ac:dyDescent="0.25">
      <c r="A1077" s="4" t="s">
        <v>1903</v>
      </c>
      <c r="B1077" s="4" t="s">
        <v>603</v>
      </c>
      <c r="C1077" s="4" t="s">
        <v>512</v>
      </c>
      <c r="D1077" s="4" t="s">
        <v>170</v>
      </c>
      <c r="E1077" s="4" t="s">
        <v>1904</v>
      </c>
      <c r="F1077" s="5">
        <v>43849</v>
      </c>
      <c r="G1077" s="4">
        <v>1</v>
      </c>
      <c r="H1077" s="11">
        <f>VLOOKUP(B1077,[1]!Product_Data[#Data],4,0)</f>
        <v>2495</v>
      </c>
      <c r="I1077" s="11">
        <f>VLOOKUP(B1077,[1]!Product_Data[#Data],3,0)</f>
        <v>1896</v>
      </c>
      <c r="J1077" s="11">
        <f t="shared" si="99"/>
        <v>1896</v>
      </c>
      <c r="K1077" s="11">
        <f t="shared" si="100"/>
        <v>2495</v>
      </c>
      <c r="L1077" s="11">
        <f t="shared" si="101"/>
        <v>599</v>
      </c>
      <c r="M1077" t="str">
        <f>VLOOKUP(C1077,[1]!Location_Data[#Data],2,0)</f>
        <v>Long Beach</v>
      </c>
      <c r="N1077" t="str">
        <f>VLOOKUP(D1077,[1]!Salespeople_Data[#Data],2,0)</f>
        <v>Sean Miller</v>
      </c>
      <c r="O1077" t="str">
        <f>VLOOKUP(E1077,[1]!Customer_Data[#Data],2,0)</f>
        <v>Ernest Rivera</v>
      </c>
      <c r="P1077" s="15">
        <f t="shared" si="96"/>
        <v>1</v>
      </c>
      <c r="Q1077">
        <f t="shared" si="97"/>
        <v>1</v>
      </c>
      <c r="R1077">
        <f t="shared" si="98"/>
        <v>2020</v>
      </c>
    </row>
    <row r="1078" spans="1:18" x14ac:dyDescent="0.25">
      <c r="A1078" s="2" t="s">
        <v>1905</v>
      </c>
      <c r="B1078" s="2" t="s">
        <v>200</v>
      </c>
      <c r="C1078" s="2" t="s">
        <v>527</v>
      </c>
      <c r="D1078" s="2" t="s">
        <v>250</v>
      </c>
      <c r="E1078" s="2" t="s">
        <v>1906</v>
      </c>
      <c r="F1078" s="3">
        <v>43962</v>
      </c>
      <c r="G1078" s="2">
        <v>1</v>
      </c>
      <c r="H1078" s="11">
        <f>VLOOKUP(B1078,[1]!Product_Data[#Data],4,0)</f>
        <v>315</v>
      </c>
      <c r="I1078" s="11">
        <f>VLOOKUP(B1078,[1]!Product_Data[#Data],3,0)</f>
        <v>208</v>
      </c>
      <c r="J1078" s="11">
        <f t="shared" si="99"/>
        <v>208</v>
      </c>
      <c r="K1078" s="11">
        <f t="shared" si="100"/>
        <v>315</v>
      </c>
      <c r="L1078" s="11">
        <f t="shared" si="101"/>
        <v>107</v>
      </c>
      <c r="M1078" t="str">
        <f>VLOOKUP(C1078,[1]!Location_Data[#Data],2,0)</f>
        <v>Stockton</v>
      </c>
      <c r="N1078" t="str">
        <f>VLOOKUP(D1078,[1]!Salespeople_Data[#Data],2,0)</f>
        <v>Martin Carr</v>
      </c>
      <c r="O1078" t="str">
        <f>VLOOKUP(E1078,[1]!Customer_Data[#Data],2,0)</f>
        <v>Philip Cunningham</v>
      </c>
      <c r="P1078" s="15">
        <f t="shared" si="96"/>
        <v>2</v>
      </c>
      <c r="Q1078">
        <f t="shared" si="97"/>
        <v>5</v>
      </c>
      <c r="R1078">
        <f t="shared" si="98"/>
        <v>2020</v>
      </c>
    </row>
    <row r="1079" spans="1:18" x14ac:dyDescent="0.25">
      <c r="A1079" s="4" t="s">
        <v>1907</v>
      </c>
      <c r="B1079" s="4" t="s">
        <v>23</v>
      </c>
      <c r="C1079" s="4" t="s">
        <v>242</v>
      </c>
      <c r="D1079" s="4" t="s">
        <v>63</v>
      </c>
      <c r="E1079" s="4" t="s">
        <v>1666</v>
      </c>
      <c r="F1079" s="5">
        <v>44087</v>
      </c>
      <c r="G1079" s="4">
        <v>1</v>
      </c>
      <c r="H1079" s="11">
        <f>VLOOKUP(B1079,[1]!Product_Data[#Data],4,0)</f>
        <v>1052</v>
      </c>
      <c r="I1079" s="11">
        <f>VLOOKUP(B1079,[1]!Product_Data[#Data],3,0)</f>
        <v>589</v>
      </c>
      <c r="J1079" s="11">
        <f t="shared" si="99"/>
        <v>589</v>
      </c>
      <c r="K1079" s="11">
        <f t="shared" si="100"/>
        <v>1052</v>
      </c>
      <c r="L1079" s="11">
        <f t="shared" si="101"/>
        <v>463</v>
      </c>
      <c r="M1079" t="str">
        <f>VLOOKUP(C1079,[1]!Location_Data[#Data],2,0)</f>
        <v>Downey</v>
      </c>
      <c r="N1079" t="str">
        <f>VLOOKUP(D1079,[1]!Salespeople_Data[#Data],2,0)</f>
        <v>Jeremy Mendoza</v>
      </c>
      <c r="O1079" t="str">
        <f>VLOOKUP(E1079,[1]!Customer_Data[#Data],2,0)</f>
        <v>Mark Montgomery</v>
      </c>
      <c r="P1079" s="15">
        <f t="shared" si="96"/>
        <v>1</v>
      </c>
      <c r="Q1079">
        <f t="shared" si="97"/>
        <v>9</v>
      </c>
      <c r="R1079">
        <f t="shared" si="98"/>
        <v>2020</v>
      </c>
    </row>
    <row r="1080" spans="1:18" x14ac:dyDescent="0.25">
      <c r="A1080" s="2" t="s">
        <v>1908</v>
      </c>
      <c r="B1080" s="2" t="s">
        <v>603</v>
      </c>
      <c r="C1080" s="2" t="s">
        <v>362</v>
      </c>
      <c r="D1080" s="2" t="s">
        <v>345</v>
      </c>
      <c r="E1080" s="2" t="s">
        <v>842</v>
      </c>
      <c r="F1080" s="3">
        <v>44173</v>
      </c>
      <c r="G1080" s="2">
        <v>1</v>
      </c>
      <c r="H1080" s="11">
        <f>VLOOKUP(B1080,[1]!Product_Data[#Data],4,0)</f>
        <v>2495</v>
      </c>
      <c r="I1080" s="11">
        <f>VLOOKUP(B1080,[1]!Product_Data[#Data],3,0)</f>
        <v>1896</v>
      </c>
      <c r="J1080" s="11">
        <f t="shared" si="99"/>
        <v>1896</v>
      </c>
      <c r="K1080" s="11">
        <f t="shared" si="100"/>
        <v>2495</v>
      </c>
      <c r="L1080" s="11">
        <f t="shared" si="101"/>
        <v>599</v>
      </c>
      <c r="M1080" t="str">
        <f>VLOOKUP(C1080,[1]!Location_Data[#Data],2,0)</f>
        <v>San Bernardino</v>
      </c>
      <c r="N1080" t="str">
        <f>VLOOKUP(D1080,[1]!Salespeople_Data[#Data],2,0)</f>
        <v>Larry Marshall</v>
      </c>
      <c r="O1080" t="str">
        <f>VLOOKUP(E1080,[1]!Customer_Data[#Data],2,0)</f>
        <v>Nicholas Garcia</v>
      </c>
      <c r="P1080" s="15">
        <f t="shared" si="96"/>
        <v>3</v>
      </c>
      <c r="Q1080">
        <f t="shared" si="97"/>
        <v>12</v>
      </c>
      <c r="R1080">
        <f t="shared" si="98"/>
        <v>2020</v>
      </c>
    </row>
    <row r="1081" spans="1:18" x14ac:dyDescent="0.25">
      <c r="A1081" s="4" t="s">
        <v>1909</v>
      </c>
      <c r="B1081" s="4" t="s">
        <v>23</v>
      </c>
      <c r="C1081" s="4" t="s">
        <v>731</v>
      </c>
      <c r="D1081" s="4" t="s">
        <v>53</v>
      </c>
      <c r="E1081" s="4" t="s">
        <v>748</v>
      </c>
      <c r="F1081" s="5">
        <v>44164</v>
      </c>
      <c r="G1081" s="4">
        <v>1</v>
      </c>
      <c r="H1081" s="11">
        <f>VLOOKUP(B1081,[1]!Product_Data[#Data],4,0)</f>
        <v>1052</v>
      </c>
      <c r="I1081" s="11">
        <f>VLOOKUP(B1081,[1]!Product_Data[#Data],3,0)</f>
        <v>589</v>
      </c>
      <c r="J1081" s="11">
        <f t="shared" si="99"/>
        <v>589</v>
      </c>
      <c r="K1081" s="11">
        <f t="shared" si="100"/>
        <v>1052</v>
      </c>
      <c r="L1081" s="11">
        <f t="shared" si="101"/>
        <v>463</v>
      </c>
      <c r="M1081" t="str">
        <f>VLOOKUP(C1081,[1]!Location_Data[#Data],2,0)</f>
        <v>Costa Mesa</v>
      </c>
      <c r="N1081" t="str">
        <f>VLOOKUP(D1081,[1]!Salespeople_Data[#Data],2,0)</f>
        <v>Scott Mason</v>
      </c>
      <c r="O1081" t="str">
        <f>VLOOKUP(E1081,[1]!Customer_Data[#Data],2,0)</f>
        <v>Eric Moore</v>
      </c>
      <c r="P1081" s="15">
        <f t="shared" si="96"/>
        <v>1</v>
      </c>
      <c r="Q1081">
        <f t="shared" si="97"/>
        <v>11</v>
      </c>
      <c r="R1081">
        <f t="shared" si="98"/>
        <v>2020</v>
      </c>
    </row>
    <row r="1082" spans="1:18" x14ac:dyDescent="0.25">
      <c r="A1082" s="2" t="s">
        <v>1910</v>
      </c>
      <c r="B1082" s="2" t="s">
        <v>219</v>
      </c>
      <c r="C1082" s="2" t="s">
        <v>224</v>
      </c>
      <c r="D1082" s="2" t="s">
        <v>212</v>
      </c>
      <c r="E1082" s="2" t="s">
        <v>1911</v>
      </c>
      <c r="F1082" s="3">
        <v>43918</v>
      </c>
      <c r="G1082" s="2">
        <v>2</v>
      </c>
      <c r="H1082" s="11">
        <f>VLOOKUP(B1082,[1]!Product_Data[#Data],4,0)</f>
        <v>561</v>
      </c>
      <c r="I1082" s="11">
        <f>VLOOKUP(B1082,[1]!Product_Data[#Data],3,0)</f>
        <v>421</v>
      </c>
      <c r="J1082" s="11">
        <f t="shared" si="99"/>
        <v>842</v>
      </c>
      <c r="K1082" s="11">
        <f t="shared" si="100"/>
        <v>1122</v>
      </c>
      <c r="L1082" s="11">
        <f t="shared" si="101"/>
        <v>280</v>
      </c>
      <c r="M1082" t="str">
        <f>VLOOKUP(C1082,[1]!Location_Data[#Data],2,0)</f>
        <v>Huntington Beach</v>
      </c>
      <c r="N1082" t="str">
        <f>VLOOKUP(D1082,[1]!Salespeople_Data[#Data],2,0)</f>
        <v>Ronald Reed</v>
      </c>
      <c r="O1082" t="str">
        <f>VLOOKUP(E1082,[1]!Customer_Data[#Data],2,0)</f>
        <v>Bruce Bowman</v>
      </c>
      <c r="P1082" s="15">
        <f t="shared" si="96"/>
        <v>7</v>
      </c>
      <c r="Q1082">
        <f t="shared" si="97"/>
        <v>3</v>
      </c>
      <c r="R1082">
        <f t="shared" si="98"/>
        <v>2020</v>
      </c>
    </row>
    <row r="1083" spans="1:18" x14ac:dyDescent="0.25">
      <c r="A1083" s="4" t="s">
        <v>1912</v>
      </c>
      <c r="B1083" s="4" t="s">
        <v>275</v>
      </c>
      <c r="C1083" s="4" t="s">
        <v>48</v>
      </c>
      <c r="D1083" s="4" t="s">
        <v>20</v>
      </c>
      <c r="E1083" s="4" t="s">
        <v>729</v>
      </c>
      <c r="F1083" s="5">
        <v>44179</v>
      </c>
      <c r="G1083" s="4">
        <v>3</v>
      </c>
      <c r="H1083" s="11">
        <f>VLOOKUP(B1083,[1]!Product_Data[#Data],4,0)</f>
        <v>2353</v>
      </c>
      <c r="I1083" s="11">
        <f>VLOOKUP(B1083,[1]!Product_Data[#Data],3,0)</f>
        <v>1788</v>
      </c>
      <c r="J1083" s="11">
        <f t="shared" si="99"/>
        <v>5364</v>
      </c>
      <c r="K1083" s="11">
        <f t="shared" si="100"/>
        <v>7059</v>
      </c>
      <c r="L1083" s="11">
        <f t="shared" si="101"/>
        <v>1695</v>
      </c>
      <c r="M1083" t="str">
        <f>VLOOKUP(C1083,[1]!Location_Data[#Data],2,0)</f>
        <v>Rialto</v>
      </c>
      <c r="N1083" t="str">
        <f>VLOOKUP(D1083,[1]!Salespeople_Data[#Data],2,0)</f>
        <v>Joshua Cook</v>
      </c>
      <c r="O1083" t="str">
        <f>VLOOKUP(E1083,[1]!Customer_Data[#Data],2,0)</f>
        <v>Gerald Gray</v>
      </c>
      <c r="P1083" s="15">
        <f t="shared" si="96"/>
        <v>2</v>
      </c>
      <c r="Q1083">
        <f t="shared" si="97"/>
        <v>12</v>
      </c>
      <c r="R1083">
        <f t="shared" si="98"/>
        <v>2020</v>
      </c>
    </row>
    <row r="1084" spans="1:18" x14ac:dyDescent="0.25">
      <c r="A1084" s="2" t="s">
        <v>1913</v>
      </c>
      <c r="B1084" s="2" t="s">
        <v>403</v>
      </c>
      <c r="C1084" s="2" t="s">
        <v>512</v>
      </c>
      <c r="D1084" s="2" t="s">
        <v>116</v>
      </c>
      <c r="E1084" s="2" t="s">
        <v>1067</v>
      </c>
      <c r="F1084" s="3">
        <v>43930</v>
      </c>
      <c r="G1084" s="2">
        <v>1</v>
      </c>
      <c r="H1084" s="11">
        <f>VLOOKUP(B1084,[1]!Product_Data[#Data],4,0)</f>
        <v>392</v>
      </c>
      <c r="I1084" s="11">
        <f>VLOOKUP(B1084,[1]!Product_Data[#Data],3,0)</f>
        <v>255</v>
      </c>
      <c r="J1084" s="11">
        <f t="shared" si="99"/>
        <v>255</v>
      </c>
      <c r="K1084" s="11">
        <f t="shared" si="100"/>
        <v>392</v>
      </c>
      <c r="L1084" s="11">
        <f t="shared" si="101"/>
        <v>137</v>
      </c>
      <c r="M1084" t="str">
        <f>VLOOKUP(C1084,[1]!Location_Data[#Data],2,0)</f>
        <v>Long Beach</v>
      </c>
      <c r="N1084" t="str">
        <f>VLOOKUP(D1084,[1]!Salespeople_Data[#Data],2,0)</f>
        <v>Roger Ramos</v>
      </c>
      <c r="O1084" t="str">
        <f>VLOOKUP(E1084,[1]!Customer_Data[#Data],2,0)</f>
        <v>Antonio Cooper</v>
      </c>
      <c r="P1084" s="15">
        <f t="shared" si="96"/>
        <v>5</v>
      </c>
      <c r="Q1084">
        <f t="shared" si="97"/>
        <v>4</v>
      </c>
      <c r="R1084">
        <f t="shared" si="98"/>
        <v>2020</v>
      </c>
    </row>
    <row r="1085" spans="1:18" x14ac:dyDescent="0.25">
      <c r="A1085" s="4" t="s">
        <v>1914</v>
      </c>
      <c r="B1085" s="4" t="s">
        <v>370</v>
      </c>
      <c r="C1085" s="4" t="s">
        <v>34</v>
      </c>
      <c r="D1085" s="4" t="s">
        <v>250</v>
      </c>
      <c r="E1085" s="4" t="s">
        <v>1303</v>
      </c>
      <c r="F1085" s="5">
        <v>43961</v>
      </c>
      <c r="G1085" s="4">
        <v>2</v>
      </c>
      <c r="H1085" s="11">
        <f>VLOOKUP(B1085,[1]!Product_Data[#Data],4,0)</f>
        <v>771</v>
      </c>
      <c r="I1085" s="11">
        <f>VLOOKUP(B1085,[1]!Product_Data[#Data],3,0)</f>
        <v>648</v>
      </c>
      <c r="J1085" s="11">
        <f t="shared" si="99"/>
        <v>1296</v>
      </c>
      <c r="K1085" s="11">
        <f t="shared" si="100"/>
        <v>1542</v>
      </c>
      <c r="L1085" s="11">
        <f t="shared" si="101"/>
        <v>246</v>
      </c>
      <c r="M1085" t="str">
        <f>VLOOKUP(C1085,[1]!Location_Data[#Data],2,0)</f>
        <v>Inglewood</v>
      </c>
      <c r="N1085" t="str">
        <f>VLOOKUP(D1085,[1]!Salespeople_Data[#Data],2,0)</f>
        <v>Martin Carr</v>
      </c>
      <c r="O1085" t="str">
        <f>VLOOKUP(E1085,[1]!Customer_Data[#Data],2,0)</f>
        <v>Terry Harris</v>
      </c>
      <c r="P1085" s="15">
        <f t="shared" si="96"/>
        <v>1</v>
      </c>
      <c r="Q1085">
        <f t="shared" si="97"/>
        <v>5</v>
      </c>
      <c r="R1085">
        <f t="shared" si="98"/>
        <v>2020</v>
      </c>
    </row>
    <row r="1086" spans="1:18" x14ac:dyDescent="0.25">
      <c r="A1086" s="2" t="s">
        <v>1915</v>
      </c>
      <c r="B1086" s="2" t="s">
        <v>553</v>
      </c>
      <c r="C1086" s="2" t="s">
        <v>24</v>
      </c>
      <c r="D1086" s="2" t="s">
        <v>178</v>
      </c>
      <c r="E1086" s="2" t="s">
        <v>1916</v>
      </c>
      <c r="F1086" s="3">
        <v>43918</v>
      </c>
      <c r="G1086" s="2">
        <v>1</v>
      </c>
      <c r="H1086" s="11">
        <f>VLOOKUP(B1086,[1]!Product_Data[#Data],4,0)</f>
        <v>1798</v>
      </c>
      <c r="I1086" s="11">
        <f>VLOOKUP(B1086,[1]!Product_Data[#Data],3,0)</f>
        <v>971</v>
      </c>
      <c r="J1086" s="11">
        <f t="shared" si="99"/>
        <v>971</v>
      </c>
      <c r="K1086" s="11">
        <f t="shared" si="100"/>
        <v>1798</v>
      </c>
      <c r="L1086" s="11">
        <f t="shared" si="101"/>
        <v>827</v>
      </c>
      <c r="M1086" t="str">
        <f>VLOOKUP(C1086,[1]!Location_Data[#Data],2,0)</f>
        <v>Lancaster</v>
      </c>
      <c r="N1086" t="str">
        <f>VLOOKUP(D1086,[1]!Salespeople_Data[#Data],2,0)</f>
        <v>Joshua Taylor</v>
      </c>
      <c r="O1086" t="str">
        <f>VLOOKUP(E1086,[1]!Customer_Data[#Data],2,0)</f>
        <v>Kevin Gomez</v>
      </c>
      <c r="P1086" s="15">
        <f t="shared" si="96"/>
        <v>7</v>
      </c>
      <c r="Q1086">
        <f t="shared" si="97"/>
        <v>3</v>
      </c>
      <c r="R1086">
        <f t="shared" si="98"/>
        <v>2020</v>
      </c>
    </row>
    <row r="1087" spans="1:18" x14ac:dyDescent="0.25">
      <c r="A1087" s="4" t="s">
        <v>1917</v>
      </c>
      <c r="B1087" s="4" t="s">
        <v>330</v>
      </c>
      <c r="C1087" s="4" t="s">
        <v>220</v>
      </c>
      <c r="D1087" s="4" t="s">
        <v>49</v>
      </c>
      <c r="E1087" s="4" t="s">
        <v>1918</v>
      </c>
      <c r="F1087" s="5">
        <v>44192</v>
      </c>
      <c r="G1087" s="4">
        <v>1</v>
      </c>
      <c r="H1087" s="11">
        <f>VLOOKUP(B1087,[1]!Product_Data[#Data],4,0)</f>
        <v>1635</v>
      </c>
      <c r="I1087" s="11">
        <f>VLOOKUP(B1087,[1]!Product_Data[#Data],3,0)</f>
        <v>1046</v>
      </c>
      <c r="J1087" s="11">
        <f t="shared" si="99"/>
        <v>1046</v>
      </c>
      <c r="K1087" s="11">
        <f t="shared" si="100"/>
        <v>1635</v>
      </c>
      <c r="L1087" s="11">
        <f t="shared" si="101"/>
        <v>589</v>
      </c>
      <c r="M1087" t="str">
        <f>VLOOKUP(C1087,[1]!Location_Data[#Data],2,0)</f>
        <v>Modesto</v>
      </c>
      <c r="N1087" t="str">
        <f>VLOOKUP(D1087,[1]!Salespeople_Data[#Data],2,0)</f>
        <v>Walter Cook</v>
      </c>
      <c r="O1087" t="str">
        <f>VLOOKUP(E1087,[1]!Customer_Data[#Data],2,0)</f>
        <v>Jack Howell</v>
      </c>
      <c r="P1087" s="15">
        <f t="shared" si="96"/>
        <v>1</v>
      </c>
      <c r="Q1087">
        <f t="shared" si="97"/>
        <v>12</v>
      </c>
      <c r="R1087">
        <f t="shared" si="98"/>
        <v>2020</v>
      </c>
    </row>
    <row r="1088" spans="1:18" x14ac:dyDescent="0.25">
      <c r="A1088" s="2" t="s">
        <v>1919</v>
      </c>
      <c r="B1088" s="2" t="s">
        <v>114</v>
      </c>
      <c r="C1088" s="2" t="s">
        <v>377</v>
      </c>
      <c r="D1088" s="2" t="s">
        <v>269</v>
      </c>
      <c r="E1088" s="2" t="s">
        <v>1920</v>
      </c>
      <c r="F1088" s="3">
        <v>43861</v>
      </c>
      <c r="G1088" s="2">
        <v>2</v>
      </c>
      <c r="H1088" s="11">
        <f>VLOOKUP(B1088,[1]!Product_Data[#Data],4,0)</f>
        <v>545</v>
      </c>
      <c r="I1088" s="11">
        <f>VLOOKUP(B1088,[1]!Product_Data[#Data],3,0)</f>
        <v>425</v>
      </c>
      <c r="J1088" s="11">
        <f t="shared" si="99"/>
        <v>850</v>
      </c>
      <c r="K1088" s="11">
        <f t="shared" si="100"/>
        <v>1090</v>
      </c>
      <c r="L1088" s="11">
        <f t="shared" si="101"/>
        <v>240</v>
      </c>
      <c r="M1088" t="str">
        <f>VLOOKUP(C1088,[1]!Location_Data[#Data],2,0)</f>
        <v>San Diego</v>
      </c>
      <c r="N1088" t="str">
        <f>VLOOKUP(D1088,[1]!Salespeople_Data[#Data],2,0)</f>
        <v>Kevin Butler</v>
      </c>
      <c r="O1088" t="str">
        <f>VLOOKUP(E1088,[1]!Customer_Data[#Data],2,0)</f>
        <v>Gerald Porter</v>
      </c>
      <c r="P1088" s="15">
        <f t="shared" si="96"/>
        <v>6</v>
      </c>
      <c r="Q1088">
        <f t="shared" si="97"/>
        <v>1</v>
      </c>
      <c r="R1088">
        <f t="shared" si="98"/>
        <v>2020</v>
      </c>
    </row>
    <row r="1089" spans="1:18" x14ac:dyDescent="0.25">
      <c r="A1089" s="4" t="s">
        <v>1921</v>
      </c>
      <c r="B1089" s="4" t="s">
        <v>260</v>
      </c>
      <c r="C1089" s="4" t="s">
        <v>596</v>
      </c>
      <c r="D1089" s="4" t="s">
        <v>75</v>
      </c>
      <c r="E1089" s="4" t="s">
        <v>823</v>
      </c>
      <c r="F1089" s="5">
        <v>44150</v>
      </c>
      <c r="G1089" s="4">
        <v>1</v>
      </c>
      <c r="H1089" s="11">
        <f>VLOOKUP(B1089,[1]!Product_Data[#Data],4,0)</f>
        <v>502</v>
      </c>
      <c r="I1089" s="11">
        <f>VLOOKUP(B1089,[1]!Product_Data[#Data],3,0)</f>
        <v>296</v>
      </c>
      <c r="J1089" s="11">
        <f t="shared" si="99"/>
        <v>296</v>
      </c>
      <c r="K1089" s="11">
        <f t="shared" si="100"/>
        <v>502</v>
      </c>
      <c r="L1089" s="11">
        <f t="shared" si="101"/>
        <v>206</v>
      </c>
      <c r="M1089" t="str">
        <f>VLOOKUP(C1089,[1]!Location_Data[#Data],2,0)</f>
        <v>Fremont</v>
      </c>
      <c r="N1089" t="str">
        <f>VLOOKUP(D1089,[1]!Salespeople_Data[#Data],2,0)</f>
        <v>Roger Robertson</v>
      </c>
      <c r="O1089" t="str">
        <f>VLOOKUP(E1089,[1]!Customer_Data[#Data],2,0)</f>
        <v>Harold Turner</v>
      </c>
      <c r="P1089" s="15">
        <f t="shared" si="96"/>
        <v>1</v>
      </c>
      <c r="Q1089">
        <f t="shared" si="97"/>
        <v>11</v>
      </c>
      <c r="R1089">
        <f t="shared" si="98"/>
        <v>2020</v>
      </c>
    </row>
    <row r="1090" spans="1:18" x14ac:dyDescent="0.25">
      <c r="A1090" s="2" t="s">
        <v>1922</v>
      </c>
      <c r="B1090" s="2" t="s">
        <v>223</v>
      </c>
      <c r="C1090" s="2" t="s">
        <v>322</v>
      </c>
      <c r="D1090" s="2" t="s">
        <v>10</v>
      </c>
      <c r="E1090" s="2" t="s">
        <v>500</v>
      </c>
      <c r="F1090" s="3">
        <v>44145</v>
      </c>
      <c r="G1090" s="2">
        <v>1</v>
      </c>
      <c r="H1090" s="11">
        <f>VLOOKUP(B1090,[1]!Product_Data[#Data],4,0)</f>
        <v>799</v>
      </c>
      <c r="I1090" s="11">
        <f>VLOOKUP(B1090,[1]!Product_Data[#Data],3,0)</f>
        <v>455</v>
      </c>
      <c r="J1090" s="11">
        <f t="shared" si="99"/>
        <v>455</v>
      </c>
      <c r="K1090" s="11">
        <f t="shared" si="100"/>
        <v>799</v>
      </c>
      <c r="L1090" s="11">
        <f t="shared" si="101"/>
        <v>344</v>
      </c>
      <c r="M1090" t="str">
        <f>VLOOKUP(C1090,[1]!Location_Data[#Data],2,0)</f>
        <v>Rancho Cucamonga</v>
      </c>
      <c r="N1090" t="str">
        <f>VLOOKUP(D1090,[1]!Salespeople_Data[#Data],2,0)</f>
        <v>Justin Lynch</v>
      </c>
      <c r="O1090" t="str">
        <f>VLOOKUP(E1090,[1]!Customer_Data[#Data],2,0)</f>
        <v>William Medina</v>
      </c>
      <c r="P1090" s="15">
        <f t="shared" ref="P1090:P1153" si="102">WEEKDAY(F1090)</f>
        <v>3</v>
      </c>
      <c r="Q1090">
        <f t="shared" ref="Q1090:Q1153" si="103">MONTH(F1090)</f>
        <v>11</v>
      </c>
      <c r="R1090">
        <f t="shared" ref="R1090:R1153" si="104">YEAR(F1090)</f>
        <v>2020</v>
      </c>
    </row>
    <row r="1091" spans="1:18" x14ac:dyDescent="0.25">
      <c r="A1091" s="4" t="s">
        <v>1923</v>
      </c>
      <c r="B1091" s="4" t="s">
        <v>569</v>
      </c>
      <c r="C1091" s="4" t="s">
        <v>392</v>
      </c>
      <c r="D1091" s="4" t="s">
        <v>96</v>
      </c>
      <c r="E1091" s="4" t="s">
        <v>1924</v>
      </c>
      <c r="F1091" s="5">
        <v>44129</v>
      </c>
      <c r="G1091" s="4">
        <v>1</v>
      </c>
      <c r="H1091" s="11">
        <f>VLOOKUP(B1091,[1]!Product_Data[#Data],4,0)</f>
        <v>1178</v>
      </c>
      <c r="I1091" s="11">
        <f>VLOOKUP(B1091,[1]!Product_Data[#Data],3,0)</f>
        <v>683</v>
      </c>
      <c r="J1091" s="11">
        <f t="shared" ref="J1091:J1154" si="105">PRODUCT(I1091,G1091)</f>
        <v>683</v>
      </c>
      <c r="K1091" s="11">
        <f t="shared" ref="K1091:K1154" si="106">PRODUCT(H1091,G1091)</f>
        <v>1178</v>
      </c>
      <c r="L1091" s="11">
        <f t="shared" ref="L1091:L1154" si="107">K1091-J1091</f>
        <v>495</v>
      </c>
      <c r="M1091" t="str">
        <f>VLOOKUP(C1091,[1]!Location_Data[#Data],2,0)</f>
        <v>Visalia</v>
      </c>
      <c r="N1091" t="str">
        <f>VLOOKUP(D1091,[1]!Salespeople_Data[#Data],2,0)</f>
        <v>Brian Thomas</v>
      </c>
      <c r="O1091" t="str">
        <f>VLOOKUP(E1091,[1]!Customer_Data[#Data],2,0)</f>
        <v>Eric Alvarez</v>
      </c>
      <c r="P1091" s="15">
        <f t="shared" si="102"/>
        <v>1</v>
      </c>
      <c r="Q1091">
        <f t="shared" si="103"/>
        <v>10</v>
      </c>
      <c r="R1091">
        <f t="shared" si="104"/>
        <v>2020</v>
      </c>
    </row>
    <row r="1092" spans="1:18" x14ac:dyDescent="0.25">
      <c r="A1092" s="2" t="s">
        <v>1925</v>
      </c>
      <c r="B1092" s="2" t="s">
        <v>367</v>
      </c>
      <c r="C1092" s="2" t="s">
        <v>530</v>
      </c>
      <c r="D1092" s="2" t="s">
        <v>146</v>
      </c>
      <c r="E1092" s="2" t="s">
        <v>1854</v>
      </c>
      <c r="F1092" s="3">
        <v>43991</v>
      </c>
      <c r="G1092" s="2">
        <v>2</v>
      </c>
      <c r="H1092" s="11">
        <f>VLOOKUP(B1092,[1]!Product_Data[#Data],4,0)</f>
        <v>530</v>
      </c>
      <c r="I1092" s="11">
        <f>VLOOKUP(B1092,[1]!Product_Data[#Data],3,0)</f>
        <v>424</v>
      </c>
      <c r="J1092" s="11">
        <f t="shared" si="105"/>
        <v>848</v>
      </c>
      <c r="K1092" s="11">
        <f t="shared" si="106"/>
        <v>1060</v>
      </c>
      <c r="L1092" s="11">
        <f t="shared" si="107"/>
        <v>212</v>
      </c>
      <c r="M1092" t="str">
        <f>VLOOKUP(C1092,[1]!Location_Data[#Data],2,0)</f>
        <v>San Buenaventura (Ventura)</v>
      </c>
      <c r="N1092" t="str">
        <f>VLOOKUP(D1092,[1]!Salespeople_Data[#Data],2,0)</f>
        <v>Carl Elliott</v>
      </c>
      <c r="O1092" t="str">
        <f>VLOOKUP(E1092,[1]!Customer_Data[#Data],2,0)</f>
        <v>Carlos Miller</v>
      </c>
      <c r="P1092" s="15">
        <f t="shared" si="102"/>
        <v>3</v>
      </c>
      <c r="Q1092">
        <f t="shared" si="103"/>
        <v>6</v>
      </c>
      <c r="R1092">
        <f t="shared" si="104"/>
        <v>2020</v>
      </c>
    </row>
    <row r="1093" spans="1:18" x14ac:dyDescent="0.25">
      <c r="A1093" s="4" t="s">
        <v>1926</v>
      </c>
      <c r="B1093" s="4" t="s">
        <v>263</v>
      </c>
      <c r="C1093" s="4" t="s">
        <v>110</v>
      </c>
      <c r="D1093" s="4" t="s">
        <v>101</v>
      </c>
      <c r="E1093" s="4" t="s">
        <v>1790</v>
      </c>
      <c r="F1093" s="5">
        <v>43847</v>
      </c>
      <c r="G1093" s="4">
        <v>1</v>
      </c>
      <c r="H1093" s="11">
        <f>VLOOKUP(B1093,[1]!Product_Data[#Data],4,0)</f>
        <v>378</v>
      </c>
      <c r="I1093" s="11">
        <f>VLOOKUP(B1093,[1]!Product_Data[#Data],3,0)</f>
        <v>291</v>
      </c>
      <c r="J1093" s="11">
        <f t="shared" si="105"/>
        <v>291</v>
      </c>
      <c r="K1093" s="11">
        <f t="shared" si="106"/>
        <v>378</v>
      </c>
      <c r="L1093" s="11">
        <f t="shared" si="107"/>
        <v>87</v>
      </c>
      <c r="M1093" t="str">
        <f>VLOOKUP(C1093,[1]!Location_Data[#Data],2,0)</f>
        <v>Richmond</v>
      </c>
      <c r="N1093" t="str">
        <f>VLOOKUP(D1093,[1]!Salespeople_Data[#Data],2,0)</f>
        <v>Scott Clark</v>
      </c>
      <c r="O1093" t="str">
        <f>VLOOKUP(E1093,[1]!Customer_Data[#Data],2,0)</f>
        <v>Alan Parker</v>
      </c>
      <c r="P1093" s="15">
        <f t="shared" si="102"/>
        <v>6</v>
      </c>
      <c r="Q1093">
        <f t="shared" si="103"/>
        <v>1</v>
      </c>
      <c r="R1093">
        <f t="shared" si="104"/>
        <v>2020</v>
      </c>
    </row>
    <row r="1094" spans="1:18" x14ac:dyDescent="0.25">
      <c r="A1094" s="2" t="s">
        <v>1927</v>
      </c>
      <c r="B1094" s="2" t="s">
        <v>152</v>
      </c>
      <c r="C1094" s="2" t="s">
        <v>156</v>
      </c>
      <c r="D1094" s="2" t="s">
        <v>15</v>
      </c>
      <c r="E1094" s="2" t="s">
        <v>1928</v>
      </c>
      <c r="F1094" s="3">
        <v>44075</v>
      </c>
      <c r="G1094" s="2">
        <v>3</v>
      </c>
      <c r="H1094" s="11">
        <f>VLOOKUP(B1094,[1]!Product_Data[#Data],4,0)</f>
        <v>951</v>
      </c>
      <c r="I1094" s="11">
        <f>VLOOKUP(B1094,[1]!Product_Data[#Data],3,0)</f>
        <v>504</v>
      </c>
      <c r="J1094" s="11">
        <f t="shared" si="105"/>
        <v>1512</v>
      </c>
      <c r="K1094" s="11">
        <f t="shared" si="106"/>
        <v>2853</v>
      </c>
      <c r="L1094" s="11">
        <f t="shared" si="107"/>
        <v>1341</v>
      </c>
      <c r="M1094" t="str">
        <f>VLOOKUP(C1094,[1]!Location_Data[#Data],2,0)</f>
        <v>Sacramento</v>
      </c>
      <c r="N1094" t="str">
        <f>VLOOKUP(D1094,[1]!Salespeople_Data[#Data],2,0)</f>
        <v>Ryan Butler</v>
      </c>
      <c r="O1094" t="str">
        <f>VLOOKUP(E1094,[1]!Customer_Data[#Data],2,0)</f>
        <v>Donald Collins</v>
      </c>
      <c r="P1094" s="15">
        <f t="shared" si="102"/>
        <v>3</v>
      </c>
      <c r="Q1094">
        <f t="shared" si="103"/>
        <v>9</v>
      </c>
      <c r="R1094">
        <f t="shared" si="104"/>
        <v>2020</v>
      </c>
    </row>
    <row r="1095" spans="1:18" x14ac:dyDescent="0.25">
      <c r="A1095" s="4" t="s">
        <v>1929</v>
      </c>
      <c r="B1095" s="4" t="s">
        <v>119</v>
      </c>
      <c r="C1095" s="4" t="s">
        <v>268</v>
      </c>
      <c r="D1095" s="4" t="s">
        <v>239</v>
      </c>
      <c r="E1095" s="4" t="s">
        <v>1880</v>
      </c>
      <c r="F1095" s="5">
        <v>43942</v>
      </c>
      <c r="G1095" s="4">
        <v>3</v>
      </c>
      <c r="H1095" s="11">
        <f>VLOOKUP(B1095,[1]!Product_Data[#Data],4,0)</f>
        <v>1077</v>
      </c>
      <c r="I1095" s="11">
        <f>VLOOKUP(B1095,[1]!Product_Data[#Data],3,0)</f>
        <v>732</v>
      </c>
      <c r="J1095" s="11">
        <f t="shared" si="105"/>
        <v>2196</v>
      </c>
      <c r="K1095" s="11">
        <f t="shared" si="106"/>
        <v>3231</v>
      </c>
      <c r="L1095" s="11">
        <f t="shared" si="107"/>
        <v>1035</v>
      </c>
      <c r="M1095" t="str">
        <f>VLOOKUP(C1095,[1]!Location_Data[#Data],2,0)</f>
        <v>Murrieta</v>
      </c>
      <c r="N1095" t="str">
        <f>VLOOKUP(D1095,[1]!Salespeople_Data[#Data],2,0)</f>
        <v>John Reyes</v>
      </c>
      <c r="O1095" t="str">
        <f>VLOOKUP(E1095,[1]!Customer_Data[#Data],2,0)</f>
        <v>Eugene Brooks</v>
      </c>
      <c r="P1095" s="15">
        <f t="shared" si="102"/>
        <v>3</v>
      </c>
      <c r="Q1095">
        <f t="shared" si="103"/>
        <v>4</v>
      </c>
      <c r="R1095">
        <f t="shared" si="104"/>
        <v>2020</v>
      </c>
    </row>
    <row r="1096" spans="1:18" x14ac:dyDescent="0.25">
      <c r="A1096" s="2" t="s">
        <v>1930</v>
      </c>
      <c r="B1096" s="2" t="s">
        <v>464</v>
      </c>
      <c r="C1096" s="2" t="s">
        <v>355</v>
      </c>
      <c r="D1096" s="2" t="s">
        <v>257</v>
      </c>
      <c r="E1096" s="2" t="s">
        <v>918</v>
      </c>
      <c r="F1096" s="3">
        <v>44021</v>
      </c>
      <c r="G1096" s="2">
        <v>1</v>
      </c>
      <c r="H1096" s="11">
        <f>VLOOKUP(B1096,[1]!Product_Data[#Data],4,0)</f>
        <v>1566</v>
      </c>
      <c r="I1096" s="11">
        <f>VLOOKUP(B1096,[1]!Product_Data[#Data],3,0)</f>
        <v>1190</v>
      </c>
      <c r="J1096" s="11">
        <f t="shared" si="105"/>
        <v>1190</v>
      </c>
      <c r="K1096" s="11">
        <f t="shared" si="106"/>
        <v>1566</v>
      </c>
      <c r="L1096" s="11">
        <f t="shared" si="107"/>
        <v>376</v>
      </c>
      <c r="M1096" t="str">
        <f>VLOOKUP(C1096,[1]!Location_Data[#Data],2,0)</f>
        <v>Burbank</v>
      </c>
      <c r="N1096" t="str">
        <f>VLOOKUP(D1096,[1]!Salespeople_Data[#Data],2,0)</f>
        <v>Jerry Perry</v>
      </c>
      <c r="O1096" t="str">
        <f>VLOOKUP(E1096,[1]!Customer_Data[#Data],2,0)</f>
        <v>Keith Wheeler</v>
      </c>
      <c r="P1096" s="15">
        <f t="shared" si="102"/>
        <v>5</v>
      </c>
      <c r="Q1096">
        <f t="shared" si="103"/>
        <v>7</v>
      </c>
      <c r="R1096">
        <f t="shared" si="104"/>
        <v>2020</v>
      </c>
    </row>
    <row r="1097" spans="1:18" x14ac:dyDescent="0.25">
      <c r="A1097" s="4" t="s">
        <v>1931</v>
      </c>
      <c r="B1097" s="4" t="s">
        <v>47</v>
      </c>
      <c r="C1097" s="4" t="s">
        <v>145</v>
      </c>
      <c r="D1097" s="4" t="s">
        <v>96</v>
      </c>
      <c r="E1097" s="4" t="s">
        <v>451</v>
      </c>
      <c r="F1097" s="5">
        <v>43965</v>
      </c>
      <c r="G1097" s="4">
        <v>1</v>
      </c>
      <c r="H1097" s="11">
        <f>VLOOKUP(B1097,[1]!Product_Data[#Data],4,0)</f>
        <v>1812</v>
      </c>
      <c r="I1097" s="11">
        <f>VLOOKUP(B1097,[1]!Product_Data[#Data],3,0)</f>
        <v>1305</v>
      </c>
      <c r="J1097" s="11">
        <f t="shared" si="105"/>
        <v>1305</v>
      </c>
      <c r="K1097" s="11">
        <f t="shared" si="106"/>
        <v>1812</v>
      </c>
      <c r="L1097" s="11">
        <f t="shared" si="107"/>
        <v>507</v>
      </c>
      <c r="M1097" t="str">
        <f>VLOOKUP(C1097,[1]!Location_Data[#Data],2,0)</f>
        <v>Santa Maria</v>
      </c>
      <c r="N1097" t="str">
        <f>VLOOKUP(D1097,[1]!Salespeople_Data[#Data],2,0)</f>
        <v>Brian Thomas</v>
      </c>
      <c r="O1097" t="str">
        <f>VLOOKUP(E1097,[1]!Customer_Data[#Data],2,0)</f>
        <v>David Olson</v>
      </c>
      <c r="P1097" s="15">
        <f t="shared" si="102"/>
        <v>5</v>
      </c>
      <c r="Q1097">
        <f t="shared" si="103"/>
        <v>5</v>
      </c>
      <c r="R1097">
        <f t="shared" si="104"/>
        <v>2020</v>
      </c>
    </row>
    <row r="1098" spans="1:18" x14ac:dyDescent="0.25">
      <c r="A1098" s="2" t="s">
        <v>1932</v>
      </c>
      <c r="B1098" s="2" t="s">
        <v>796</v>
      </c>
      <c r="C1098" s="2" t="s">
        <v>530</v>
      </c>
      <c r="D1098" s="2" t="s">
        <v>191</v>
      </c>
      <c r="E1098" s="2" t="s">
        <v>1933</v>
      </c>
      <c r="F1098" s="3">
        <v>44020</v>
      </c>
      <c r="G1098" s="2">
        <v>4</v>
      </c>
      <c r="H1098" s="11">
        <f>VLOOKUP(B1098,[1]!Product_Data[#Data],4,0)</f>
        <v>1103</v>
      </c>
      <c r="I1098" s="11">
        <f>VLOOKUP(B1098,[1]!Product_Data[#Data],3,0)</f>
        <v>838</v>
      </c>
      <c r="J1098" s="11">
        <f t="shared" si="105"/>
        <v>3352</v>
      </c>
      <c r="K1098" s="11">
        <f t="shared" si="106"/>
        <v>4412</v>
      </c>
      <c r="L1098" s="11">
        <f t="shared" si="107"/>
        <v>1060</v>
      </c>
      <c r="M1098" t="str">
        <f>VLOOKUP(C1098,[1]!Location_Data[#Data],2,0)</f>
        <v>San Buenaventura (Ventura)</v>
      </c>
      <c r="N1098" t="str">
        <f>VLOOKUP(D1098,[1]!Salespeople_Data[#Data],2,0)</f>
        <v>Robert Reed</v>
      </c>
      <c r="O1098" t="str">
        <f>VLOOKUP(E1098,[1]!Customer_Data[#Data],2,0)</f>
        <v>Juan Collins</v>
      </c>
      <c r="P1098" s="15">
        <f t="shared" si="102"/>
        <v>4</v>
      </c>
      <c r="Q1098">
        <f t="shared" si="103"/>
        <v>7</v>
      </c>
      <c r="R1098">
        <f t="shared" si="104"/>
        <v>2020</v>
      </c>
    </row>
    <row r="1099" spans="1:18" x14ac:dyDescent="0.25">
      <c r="A1099" s="4" t="s">
        <v>1934</v>
      </c>
      <c r="B1099" s="4" t="s">
        <v>796</v>
      </c>
      <c r="C1099" s="4" t="s">
        <v>512</v>
      </c>
      <c r="D1099" s="4" t="s">
        <v>87</v>
      </c>
      <c r="E1099" s="4" t="s">
        <v>171</v>
      </c>
      <c r="F1099" s="5">
        <v>44123</v>
      </c>
      <c r="G1099" s="4">
        <v>1</v>
      </c>
      <c r="H1099" s="11">
        <f>VLOOKUP(B1099,[1]!Product_Data[#Data],4,0)</f>
        <v>1103</v>
      </c>
      <c r="I1099" s="11">
        <f>VLOOKUP(B1099,[1]!Product_Data[#Data],3,0)</f>
        <v>838</v>
      </c>
      <c r="J1099" s="11">
        <f t="shared" si="105"/>
        <v>838</v>
      </c>
      <c r="K1099" s="11">
        <f t="shared" si="106"/>
        <v>1103</v>
      </c>
      <c r="L1099" s="11">
        <f t="shared" si="107"/>
        <v>265</v>
      </c>
      <c r="M1099" t="str">
        <f>VLOOKUP(C1099,[1]!Location_Data[#Data],2,0)</f>
        <v>Long Beach</v>
      </c>
      <c r="N1099" t="str">
        <f>VLOOKUP(D1099,[1]!Salespeople_Data[#Data],2,0)</f>
        <v>Martin Perry</v>
      </c>
      <c r="O1099" t="str">
        <f>VLOOKUP(E1099,[1]!Customer_Data[#Data],2,0)</f>
        <v>Eugene Weaver</v>
      </c>
      <c r="P1099" s="15">
        <f t="shared" si="102"/>
        <v>2</v>
      </c>
      <c r="Q1099">
        <f t="shared" si="103"/>
        <v>10</v>
      </c>
      <c r="R1099">
        <f t="shared" si="104"/>
        <v>2020</v>
      </c>
    </row>
    <row r="1100" spans="1:18" x14ac:dyDescent="0.25">
      <c r="A1100" s="2" t="s">
        <v>1935</v>
      </c>
      <c r="B1100" s="2" t="s">
        <v>305</v>
      </c>
      <c r="C1100" s="2" t="s">
        <v>204</v>
      </c>
      <c r="D1100" s="2" t="s">
        <v>96</v>
      </c>
      <c r="E1100" s="2" t="s">
        <v>1170</v>
      </c>
      <c r="F1100" s="3">
        <v>43855</v>
      </c>
      <c r="G1100" s="2">
        <v>1</v>
      </c>
      <c r="H1100" s="11">
        <f>VLOOKUP(B1100,[1]!Product_Data[#Data],4,0)</f>
        <v>504</v>
      </c>
      <c r="I1100" s="11">
        <f>VLOOKUP(B1100,[1]!Product_Data[#Data],3,0)</f>
        <v>408</v>
      </c>
      <c r="J1100" s="11">
        <f t="shared" si="105"/>
        <v>408</v>
      </c>
      <c r="K1100" s="11">
        <f t="shared" si="106"/>
        <v>504</v>
      </c>
      <c r="L1100" s="11">
        <f t="shared" si="107"/>
        <v>96</v>
      </c>
      <c r="M1100" t="str">
        <f>VLOOKUP(C1100,[1]!Location_Data[#Data],2,0)</f>
        <v>Corona</v>
      </c>
      <c r="N1100" t="str">
        <f>VLOOKUP(D1100,[1]!Salespeople_Data[#Data],2,0)</f>
        <v>Brian Thomas</v>
      </c>
      <c r="O1100" t="str">
        <f>VLOOKUP(E1100,[1]!Customer_Data[#Data],2,0)</f>
        <v>George Adams</v>
      </c>
      <c r="P1100" s="15">
        <f t="shared" si="102"/>
        <v>7</v>
      </c>
      <c r="Q1100">
        <f t="shared" si="103"/>
        <v>1</v>
      </c>
      <c r="R1100">
        <f t="shared" si="104"/>
        <v>2020</v>
      </c>
    </row>
    <row r="1101" spans="1:18" x14ac:dyDescent="0.25">
      <c r="A1101" s="4" t="s">
        <v>1936</v>
      </c>
      <c r="B1101" s="4" t="s">
        <v>139</v>
      </c>
      <c r="C1101" s="4" t="s">
        <v>249</v>
      </c>
      <c r="D1101" s="4" t="s">
        <v>15</v>
      </c>
      <c r="E1101" s="4" t="s">
        <v>121</v>
      </c>
      <c r="F1101" s="5">
        <v>43910</v>
      </c>
      <c r="G1101" s="4">
        <v>1</v>
      </c>
      <c r="H1101" s="11">
        <f>VLOOKUP(B1101,[1]!Product_Data[#Data],4,0)</f>
        <v>817</v>
      </c>
      <c r="I1101" s="11">
        <f>VLOOKUP(B1101,[1]!Product_Data[#Data],3,0)</f>
        <v>409</v>
      </c>
      <c r="J1101" s="11">
        <f t="shared" si="105"/>
        <v>409</v>
      </c>
      <c r="K1101" s="11">
        <f t="shared" si="106"/>
        <v>817</v>
      </c>
      <c r="L1101" s="11">
        <f t="shared" si="107"/>
        <v>408</v>
      </c>
      <c r="M1101" t="str">
        <f>VLOOKUP(C1101,[1]!Location_Data[#Data],2,0)</f>
        <v>Roseville</v>
      </c>
      <c r="N1101" t="str">
        <f>VLOOKUP(D1101,[1]!Salespeople_Data[#Data],2,0)</f>
        <v>Ryan Butler</v>
      </c>
      <c r="O1101" t="str">
        <f>VLOOKUP(E1101,[1]!Customer_Data[#Data],2,0)</f>
        <v>Steven Walker</v>
      </c>
      <c r="P1101" s="15">
        <f t="shared" si="102"/>
        <v>6</v>
      </c>
      <c r="Q1101">
        <f t="shared" si="103"/>
        <v>3</v>
      </c>
      <c r="R1101">
        <f t="shared" si="104"/>
        <v>2020</v>
      </c>
    </row>
    <row r="1102" spans="1:18" x14ac:dyDescent="0.25">
      <c r="A1102" s="2" t="s">
        <v>1937</v>
      </c>
      <c r="B1102" s="2" t="s">
        <v>164</v>
      </c>
      <c r="C1102" s="2" t="s">
        <v>512</v>
      </c>
      <c r="D1102" s="2" t="s">
        <v>212</v>
      </c>
      <c r="E1102" s="2" t="s">
        <v>617</v>
      </c>
      <c r="F1102" s="3">
        <v>44114</v>
      </c>
      <c r="G1102" s="2">
        <v>2</v>
      </c>
      <c r="H1102" s="11">
        <f>VLOOKUP(B1102,[1]!Product_Data[#Data],4,0)</f>
        <v>637</v>
      </c>
      <c r="I1102" s="11">
        <f>VLOOKUP(B1102,[1]!Product_Data[#Data],3,0)</f>
        <v>389</v>
      </c>
      <c r="J1102" s="11">
        <f t="shared" si="105"/>
        <v>778</v>
      </c>
      <c r="K1102" s="11">
        <f t="shared" si="106"/>
        <v>1274</v>
      </c>
      <c r="L1102" s="11">
        <f t="shared" si="107"/>
        <v>496</v>
      </c>
      <c r="M1102" t="str">
        <f>VLOOKUP(C1102,[1]!Location_Data[#Data],2,0)</f>
        <v>Long Beach</v>
      </c>
      <c r="N1102" t="str">
        <f>VLOOKUP(D1102,[1]!Salespeople_Data[#Data],2,0)</f>
        <v>Ronald Reed</v>
      </c>
      <c r="O1102" t="str">
        <f>VLOOKUP(E1102,[1]!Customer_Data[#Data],2,0)</f>
        <v>Henry Harper</v>
      </c>
      <c r="P1102" s="15">
        <f t="shared" si="102"/>
        <v>7</v>
      </c>
      <c r="Q1102">
        <f t="shared" si="103"/>
        <v>10</v>
      </c>
      <c r="R1102">
        <f t="shared" si="104"/>
        <v>2020</v>
      </c>
    </row>
    <row r="1103" spans="1:18" x14ac:dyDescent="0.25">
      <c r="A1103" s="4" t="s">
        <v>1938</v>
      </c>
      <c r="B1103" s="4" t="s">
        <v>400</v>
      </c>
      <c r="C1103" s="4" t="s">
        <v>24</v>
      </c>
      <c r="D1103" s="4" t="s">
        <v>30</v>
      </c>
      <c r="E1103" s="4" t="s">
        <v>1939</v>
      </c>
      <c r="F1103" s="5">
        <v>44053</v>
      </c>
      <c r="G1103" s="4">
        <v>1</v>
      </c>
      <c r="H1103" s="11">
        <f>VLOOKUP(B1103,[1]!Product_Data[#Data],4,0)</f>
        <v>886</v>
      </c>
      <c r="I1103" s="11">
        <f>VLOOKUP(B1103,[1]!Product_Data[#Data],3,0)</f>
        <v>478</v>
      </c>
      <c r="J1103" s="11">
        <f t="shared" si="105"/>
        <v>478</v>
      </c>
      <c r="K1103" s="11">
        <f t="shared" si="106"/>
        <v>886</v>
      </c>
      <c r="L1103" s="11">
        <f t="shared" si="107"/>
        <v>408</v>
      </c>
      <c r="M1103" t="str">
        <f>VLOOKUP(C1103,[1]!Location_Data[#Data],2,0)</f>
        <v>Lancaster</v>
      </c>
      <c r="N1103" t="str">
        <f>VLOOKUP(D1103,[1]!Salespeople_Data[#Data],2,0)</f>
        <v>Carl Hall</v>
      </c>
      <c r="O1103" t="str">
        <f>VLOOKUP(E1103,[1]!Customer_Data[#Data],2,0)</f>
        <v>Gary Baker</v>
      </c>
      <c r="P1103" s="15">
        <f t="shared" si="102"/>
        <v>2</v>
      </c>
      <c r="Q1103">
        <f t="shared" si="103"/>
        <v>8</v>
      </c>
      <c r="R1103">
        <f t="shared" si="104"/>
        <v>2020</v>
      </c>
    </row>
    <row r="1104" spans="1:18" x14ac:dyDescent="0.25">
      <c r="A1104" s="2" t="s">
        <v>1940</v>
      </c>
      <c r="B1104" s="2" t="s">
        <v>858</v>
      </c>
      <c r="C1104" s="2" t="s">
        <v>519</v>
      </c>
      <c r="D1104" s="2" t="s">
        <v>308</v>
      </c>
      <c r="E1104" s="2" t="s">
        <v>314</v>
      </c>
      <c r="F1104" s="3">
        <v>43894</v>
      </c>
      <c r="G1104" s="2">
        <v>2</v>
      </c>
      <c r="H1104" s="11">
        <f>VLOOKUP(B1104,[1]!Product_Data[#Data],4,0)</f>
        <v>2294</v>
      </c>
      <c r="I1104" s="11">
        <f>VLOOKUP(B1104,[1]!Product_Data[#Data],3,0)</f>
        <v>1399</v>
      </c>
      <c r="J1104" s="11">
        <f t="shared" si="105"/>
        <v>2798</v>
      </c>
      <c r="K1104" s="11">
        <f t="shared" si="106"/>
        <v>4588</v>
      </c>
      <c r="L1104" s="11">
        <f t="shared" si="107"/>
        <v>1790</v>
      </c>
      <c r="M1104" t="str">
        <f>VLOOKUP(C1104,[1]!Location_Data[#Data],2,0)</f>
        <v>Anaheim</v>
      </c>
      <c r="N1104" t="str">
        <f>VLOOKUP(D1104,[1]!Salespeople_Data[#Data],2,0)</f>
        <v>Fred Robertson</v>
      </c>
      <c r="O1104" t="str">
        <f>VLOOKUP(E1104,[1]!Customer_Data[#Data],2,0)</f>
        <v>Dennis Morris</v>
      </c>
      <c r="P1104" s="15">
        <f t="shared" si="102"/>
        <v>4</v>
      </c>
      <c r="Q1104">
        <f t="shared" si="103"/>
        <v>3</v>
      </c>
      <c r="R1104">
        <f t="shared" si="104"/>
        <v>2020</v>
      </c>
    </row>
    <row r="1105" spans="1:18" x14ac:dyDescent="0.25">
      <c r="A1105" s="4" t="s">
        <v>1941</v>
      </c>
      <c r="B1105" s="4" t="s">
        <v>207</v>
      </c>
      <c r="C1105" s="4" t="s">
        <v>115</v>
      </c>
      <c r="D1105" s="4" t="s">
        <v>53</v>
      </c>
      <c r="E1105" s="4" t="s">
        <v>1131</v>
      </c>
      <c r="F1105" s="5">
        <v>43895</v>
      </c>
      <c r="G1105" s="4">
        <v>4</v>
      </c>
      <c r="H1105" s="11">
        <f>VLOOKUP(B1105,[1]!Product_Data[#Data],4,0)</f>
        <v>2464</v>
      </c>
      <c r="I1105" s="11">
        <f>VLOOKUP(B1105,[1]!Product_Data[#Data],3,0)</f>
        <v>1774</v>
      </c>
      <c r="J1105" s="11">
        <f t="shared" si="105"/>
        <v>7096</v>
      </c>
      <c r="K1105" s="11">
        <f t="shared" si="106"/>
        <v>9856</v>
      </c>
      <c r="L1105" s="11">
        <f t="shared" si="107"/>
        <v>2760</v>
      </c>
      <c r="M1105" t="str">
        <f>VLOOKUP(C1105,[1]!Location_Data[#Data],2,0)</f>
        <v>Glendale</v>
      </c>
      <c r="N1105" t="str">
        <f>VLOOKUP(D1105,[1]!Salespeople_Data[#Data],2,0)</f>
        <v>Scott Mason</v>
      </c>
      <c r="O1105" t="str">
        <f>VLOOKUP(E1105,[1]!Customer_Data[#Data],2,0)</f>
        <v>Ernest Knight</v>
      </c>
      <c r="P1105" s="15">
        <f t="shared" si="102"/>
        <v>5</v>
      </c>
      <c r="Q1105">
        <f t="shared" si="103"/>
        <v>3</v>
      </c>
      <c r="R1105">
        <f t="shared" si="104"/>
        <v>2020</v>
      </c>
    </row>
    <row r="1106" spans="1:18" x14ac:dyDescent="0.25">
      <c r="A1106" s="2" t="s">
        <v>1942</v>
      </c>
      <c r="B1106" s="2" t="s">
        <v>139</v>
      </c>
      <c r="C1106" s="2" t="s">
        <v>322</v>
      </c>
      <c r="D1106" s="2" t="s">
        <v>96</v>
      </c>
      <c r="E1106" s="2" t="s">
        <v>240</v>
      </c>
      <c r="F1106" s="3">
        <v>44135</v>
      </c>
      <c r="G1106" s="2">
        <v>1</v>
      </c>
      <c r="H1106" s="11">
        <f>VLOOKUP(B1106,[1]!Product_Data[#Data],4,0)</f>
        <v>817</v>
      </c>
      <c r="I1106" s="11">
        <f>VLOOKUP(B1106,[1]!Product_Data[#Data],3,0)</f>
        <v>409</v>
      </c>
      <c r="J1106" s="11">
        <f t="shared" si="105"/>
        <v>409</v>
      </c>
      <c r="K1106" s="11">
        <f t="shared" si="106"/>
        <v>817</v>
      </c>
      <c r="L1106" s="11">
        <f t="shared" si="107"/>
        <v>408</v>
      </c>
      <c r="M1106" t="str">
        <f>VLOOKUP(C1106,[1]!Location_Data[#Data],2,0)</f>
        <v>Rancho Cucamonga</v>
      </c>
      <c r="N1106" t="str">
        <f>VLOOKUP(D1106,[1]!Salespeople_Data[#Data],2,0)</f>
        <v>Brian Thomas</v>
      </c>
      <c r="O1106" t="str">
        <f>VLOOKUP(E1106,[1]!Customer_Data[#Data],2,0)</f>
        <v>Jack Stevens</v>
      </c>
      <c r="P1106" s="15">
        <f t="shared" si="102"/>
        <v>7</v>
      </c>
      <c r="Q1106">
        <f t="shared" si="103"/>
        <v>10</v>
      </c>
      <c r="R1106">
        <f t="shared" si="104"/>
        <v>2020</v>
      </c>
    </row>
    <row r="1107" spans="1:18" x14ac:dyDescent="0.25">
      <c r="A1107" s="4" t="s">
        <v>1943</v>
      </c>
      <c r="B1107" s="4" t="s">
        <v>8</v>
      </c>
      <c r="C1107" s="4" t="s">
        <v>70</v>
      </c>
      <c r="D1107" s="4" t="s">
        <v>264</v>
      </c>
      <c r="E1107" s="4" t="s">
        <v>1944</v>
      </c>
      <c r="F1107" s="5">
        <v>44123</v>
      </c>
      <c r="G1107" s="4">
        <v>1</v>
      </c>
      <c r="H1107" s="11">
        <f>VLOOKUP(B1107,[1]!Product_Data[#Data],4,0)</f>
        <v>1522</v>
      </c>
      <c r="I1107" s="11">
        <f>VLOOKUP(B1107,[1]!Product_Data[#Data],3,0)</f>
        <v>791</v>
      </c>
      <c r="J1107" s="11">
        <f t="shared" si="105"/>
        <v>791</v>
      </c>
      <c r="K1107" s="11">
        <f t="shared" si="106"/>
        <v>1522</v>
      </c>
      <c r="L1107" s="11">
        <f t="shared" si="107"/>
        <v>731</v>
      </c>
      <c r="M1107" t="str">
        <f>VLOOKUP(C1107,[1]!Location_Data[#Data],2,0)</f>
        <v>Clovis</v>
      </c>
      <c r="N1107" t="str">
        <f>VLOOKUP(D1107,[1]!Salespeople_Data[#Data],2,0)</f>
        <v>Ernest Wheeler</v>
      </c>
      <c r="O1107" t="str">
        <f>VLOOKUP(E1107,[1]!Customer_Data[#Data],2,0)</f>
        <v>Justin Romero</v>
      </c>
      <c r="P1107" s="15">
        <f t="shared" si="102"/>
        <v>2</v>
      </c>
      <c r="Q1107">
        <f t="shared" si="103"/>
        <v>10</v>
      </c>
      <c r="R1107">
        <f t="shared" si="104"/>
        <v>2020</v>
      </c>
    </row>
    <row r="1108" spans="1:18" x14ac:dyDescent="0.25">
      <c r="A1108" s="2" t="s">
        <v>1945</v>
      </c>
      <c r="B1108" s="2" t="s">
        <v>168</v>
      </c>
      <c r="C1108" s="2" t="s">
        <v>110</v>
      </c>
      <c r="D1108" s="2" t="s">
        <v>269</v>
      </c>
      <c r="E1108" s="2" t="s">
        <v>1140</v>
      </c>
      <c r="F1108" s="3">
        <v>44068</v>
      </c>
      <c r="G1108" s="2">
        <v>1</v>
      </c>
      <c r="H1108" s="11">
        <f>VLOOKUP(B1108,[1]!Product_Data[#Data],4,0)</f>
        <v>112</v>
      </c>
      <c r="I1108" s="11">
        <f>VLOOKUP(B1108,[1]!Product_Data[#Data],3,0)</f>
        <v>90</v>
      </c>
      <c r="J1108" s="11">
        <f t="shared" si="105"/>
        <v>90</v>
      </c>
      <c r="K1108" s="11">
        <f t="shared" si="106"/>
        <v>112</v>
      </c>
      <c r="L1108" s="11">
        <f t="shared" si="107"/>
        <v>22</v>
      </c>
      <c r="M1108" t="str">
        <f>VLOOKUP(C1108,[1]!Location_Data[#Data],2,0)</f>
        <v>Richmond</v>
      </c>
      <c r="N1108" t="str">
        <f>VLOOKUP(D1108,[1]!Salespeople_Data[#Data],2,0)</f>
        <v>Kevin Butler</v>
      </c>
      <c r="O1108" t="str">
        <f>VLOOKUP(E1108,[1]!Customer_Data[#Data],2,0)</f>
        <v>Craig Reyes</v>
      </c>
      <c r="P1108" s="15">
        <f t="shared" si="102"/>
        <v>3</v>
      </c>
      <c r="Q1108">
        <f t="shared" si="103"/>
        <v>8</v>
      </c>
      <c r="R1108">
        <f t="shared" si="104"/>
        <v>2020</v>
      </c>
    </row>
    <row r="1109" spans="1:18" x14ac:dyDescent="0.25">
      <c r="A1109" s="4" t="s">
        <v>1946</v>
      </c>
      <c r="B1109" s="4" t="s">
        <v>260</v>
      </c>
      <c r="C1109" s="4" t="s">
        <v>52</v>
      </c>
      <c r="D1109" s="4" t="s">
        <v>101</v>
      </c>
      <c r="E1109" s="4" t="s">
        <v>328</v>
      </c>
      <c r="F1109" s="5">
        <v>43884</v>
      </c>
      <c r="G1109" s="4">
        <v>1</v>
      </c>
      <c r="H1109" s="11">
        <f>VLOOKUP(B1109,[1]!Product_Data[#Data],4,0)</f>
        <v>502</v>
      </c>
      <c r="I1109" s="11">
        <f>VLOOKUP(B1109,[1]!Product_Data[#Data],3,0)</f>
        <v>296</v>
      </c>
      <c r="J1109" s="11">
        <f t="shared" si="105"/>
        <v>296</v>
      </c>
      <c r="K1109" s="11">
        <f t="shared" si="106"/>
        <v>502</v>
      </c>
      <c r="L1109" s="11">
        <f t="shared" si="107"/>
        <v>206</v>
      </c>
      <c r="M1109" t="str">
        <f>VLOOKUP(C1109,[1]!Location_Data[#Data],2,0)</f>
        <v>Pasadena</v>
      </c>
      <c r="N1109" t="str">
        <f>VLOOKUP(D1109,[1]!Salespeople_Data[#Data],2,0)</f>
        <v>Scott Clark</v>
      </c>
      <c r="O1109" t="str">
        <f>VLOOKUP(E1109,[1]!Customer_Data[#Data],2,0)</f>
        <v>Charles Sims</v>
      </c>
      <c r="P1109" s="15">
        <f t="shared" si="102"/>
        <v>1</v>
      </c>
      <c r="Q1109">
        <f t="shared" si="103"/>
        <v>2</v>
      </c>
      <c r="R1109">
        <f t="shared" si="104"/>
        <v>2020</v>
      </c>
    </row>
    <row r="1110" spans="1:18" x14ac:dyDescent="0.25">
      <c r="A1110" s="2" t="s">
        <v>1947</v>
      </c>
      <c r="B1110" s="2" t="s">
        <v>267</v>
      </c>
      <c r="C1110" s="2" t="s">
        <v>169</v>
      </c>
      <c r="D1110" s="2" t="s">
        <v>111</v>
      </c>
      <c r="E1110" s="2" t="s">
        <v>648</v>
      </c>
      <c r="F1110" s="3">
        <v>43984</v>
      </c>
      <c r="G1110" s="2">
        <v>1</v>
      </c>
      <c r="H1110" s="11">
        <f>VLOOKUP(B1110,[1]!Product_Data[#Data],4,0)</f>
        <v>400</v>
      </c>
      <c r="I1110" s="11">
        <f>VLOOKUP(B1110,[1]!Product_Data[#Data],3,0)</f>
        <v>208</v>
      </c>
      <c r="J1110" s="11">
        <f t="shared" si="105"/>
        <v>208</v>
      </c>
      <c r="K1110" s="11">
        <f t="shared" si="106"/>
        <v>400</v>
      </c>
      <c r="L1110" s="11">
        <f t="shared" si="107"/>
        <v>192</v>
      </c>
      <c r="M1110" t="str">
        <f>VLOOKUP(C1110,[1]!Location_Data[#Data],2,0)</f>
        <v>Vista</v>
      </c>
      <c r="N1110" t="str">
        <f>VLOOKUP(D1110,[1]!Salespeople_Data[#Data],2,0)</f>
        <v>Ryan Welch</v>
      </c>
      <c r="O1110" t="str">
        <f>VLOOKUP(E1110,[1]!Customer_Data[#Data],2,0)</f>
        <v>Russell Alexander</v>
      </c>
      <c r="P1110" s="15">
        <f t="shared" si="102"/>
        <v>3</v>
      </c>
      <c r="Q1110">
        <f t="shared" si="103"/>
        <v>6</v>
      </c>
      <c r="R1110">
        <f t="shared" si="104"/>
        <v>2020</v>
      </c>
    </row>
    <row r="1111" spans="1:18" x14ac:dyDescent="0.25">
      <c r="A1111" s="4" t="s">
        <v>1948</v>
      </c>
      <c r="B1111" s="4" t="s">
        <v>361</v>
      </c>
      <c r="C1111" s="4" t="s">
        <v>169</v>
      </c>
      <c r="D1111" s="4" t="s">
        <v>345</v>
      </c>
      <c r="E1111" s="4" t="s">
        <v>615</v>
      </c>
      <c r="F1111" s="5">
        <v>44184</v>
      </c>
      <c r="G1111" s="4">
        <v>1</v>
      </c>
      <c r="H1111" s="11">
        <f>VLOOKUP(B1111,[1]!Product_Data[#Data],4,0)</f>
        <v>1338</v>
      </c>
      <c r="I1111" s="11">
        <f>VLOOKUP(B1111,[1]!Product_Data[#Data],3,0)</f>
        <v>682</v>
      </c>
      <c r="J1111" s="11">
        <f t="shared" si="105"/>
        <v>682</v>
      </c>
      <c r="K1111" s="11">
        <f t="shared" si="106"/>
        <v>1338</v>
      </c>
      <c r="L1111" s="11">
        <f t="shared" si="107"/>
        <v>656</v>
      </c>
      <c r="M1111" t="str">
        <f>VLOOKUP(C1111,[1]!Location_Data[#Data],2,0)</f>
        <v>Vista</v>
      </c>
      <c r="N1111" t="str">
        <f>VLOOKUP(D1111,[1]!Salespeople_Data[#Data],2,0)</f>
        <v>Larry Marshall</v>
      </c>
      <c r="O1111" t="str">
        <f>VLOOKUP(E1111,[1]!Customer_Data[#Data],2,0)</f>
        <v>Timothy Lawrence</v>
      </c>
      <c r="P1111" s="15">
        <f t="shared" si="102"/>
        <v>7</v>
      </c>
      <c r="Q1111">
        <f t="shared" si="103"/>
        <v>12</v>
      </c>
      <c r="R1111">
        <f t="shared" si="104"/>
        <v>2020</v>
      </c>
    </row>
    <row r="1112" spans="1:18" x14ac:dyDescent="0.25">
      <c r="A1112" s="2" t="s">
        <v>1949</v>
      </c>
      <c r="B1112" s="2" t="s">
        <v>200</v>
      </c>
      <c r="C1112" s="2" t="s">
        <v>322</v>
      </c>
      <c r="D1112" s="2" t="s">
        <v>63</v>
      </c>
      <c r="E1112" s="2" t="s">
        <v>1689</v>
      </c>
      <c r="F1112" s="3">
        <v>44014</v>
      </c>
      <c r="G1112" s="2">
        <v>2</v>
      </c>
      <c r="H1112" s="11">
        <f>VLOOKUP(B1112,[1]!Product_Data[#Data],4,0)</f>
        <v>315</v>
      </c>
      <c r="I1112" s="11">
        <f>VLOOKUP(B1112,[1]!Product_Data[#Data],3,0)</f>
        <v>208</v>
      </c>
      <c r="J1112" s="11">
        <f t="shared" si="105"/>
        <v>416</v>
      </c>
      <c r="K1112" s="11">
        <f t="shared" si="106"/>
        <v>630</v>
      </c>
      <c r="L1112" s="11">
        <f t="shared" si="107"/>
        <v>214</v>
      </c>
      <c r="M1112" t="str">
        <f>VLOOKUP(C1112,[1]!Location_Data[#Data],2,0)</f>
        <v>Rancho Cucamonga</v>
      </c>
      <c r="N1112" t="str">
        <f>VLOOKUP(D1112,[1]!Salespeople_Data[#Data],2,0)</f>
        <v>Jeremy Mendoza</v>
      </c>
      <c r="O1112" t="str">
        <f>VLOOKUP(E1112,[1]!Customer_Data[#Data],2,0)</f>
        <v>Billy Gonzales</v>
      </c>
      <c r="P1112" s="15">
        <f t="shared" si="102"/>
        <v>5</v>
      </c>
      <c r="Q1112">
        <f t="shared" si="103"/>
        <v>7</v>
      </c>
      <c r="R1112">
        <f t="shared" si="104"/>
        <v>2020</v>
      </c>
    </row>
    <row r="1113" spans="1:18" x14ac:dyDescent="0.25">
      <c r="A1113" s="4" t="s">
        <v>1950</v>
      </c>
      <c r="B1113" s="4" t="s">
        <v>605</v>
      </c>
      <c r="C1113" s="4" t="s">
        <v>66</v>
      </c>
      <c r="D1113" s="4" t="s">
        <v>308</v>
      </c>
      <c r="E1113" s="4" t="s">
        <v>1796</v>
      </c>
      <c r="F1113" s="5">
        <v>43951</v>
      </c>
      <c r="G1113" s="4">
        <v>1</v>
      </c>
      <c r="H1113" s="11">
        <f>VLOOKUP(B1113,[1]!Product_Data[#Data],4,0)</f>
        <v>913</v>
      </c>
      <c r="I1113" s="11">
        <f>VLOOKUP(B1113,[1]!Product_Data[#Data],3,0)</f>
        <v>584</v>
      </c>
      <c r="J1113" s="11">
        <f t="shared" si="105"/>
        <v>584</v>
      </c>
      <c r="K1113" s="11">
        <f t="shared" si="106"/>
        <v>913</v>
      </c>
      <c r="L1113" s="11">
        <f t="shared" si="107"/>
        <v>329</v>
      </c>
      <c r="M1113" t="str">
        <f>VLOOKUP(C1113,[1]!Location_Data[#Data],2,0)</f>
        <v>Ontario</v>
      </c>
      <c r="N1113" t="str">
        <f>VLOOKUP(D1113,[1]!Salespeople_Data[#Data],2,0)</f>
        <v>Fred Robertson</v>
      </c>
      <c r="O1113" t="str">
        <f>VLOOKUP(E1113,[1]!Customer_Data[#Data],2,0)</f>
        <v>Fred Perez</v>
      </c>
      <c r="P1113" s="15">
        <f t="shared" si="102"/>
        <v>5</v>
      </c>
      <c r="Q1113">
        <f t="shared" si="103"/>
        <v>4</v>
      </c>
      <c r="R1113">
        <f t="shared" si="104"/>
        <v>2020</v>
      </c>
    </row>
    <row r="1114" spans="1:18" x14ac:dyDescent="0.25">
      <c r="A1114" s="2" t="s">
        <v>1951</v>
      </c>
      <c r="B1114" s="2" t="s">
        <v>352</v>
      </c>
      <c r="C1114" s="2" t="s">
        <v>34</v>
      </c>
      <c r="D1114" s="2" t="s">
        <v>15</v>
      </c>
      <c r="E1114" s="2" t="s">
        <v>1952</v>
      </c>
      <c r="F1114" s="3">
        <v>43942</v>
      </c>
      <c r="G1114" s="2">
        <v>1</v>
      </c>
      <c r="H1114" s="11">
        <f>VLOOKUP(B1114,[1]!Product_Data[#Data],4,0)</f>
        <v>203</v>
      </c>
      <c r="I1114" s="11">
        <f>VLOOKUP(B1114,[1]!Product_Data[#Data],3,0)</f>
        <v>154</v>
      </c>
      <c r="J1114" s="11">
        <f t="shared" si="105"/>
        <v>154</v>
      </c>
      <c r="K1114" s="11">
        <f t="shared" si="106"/>
        <v>203</v>
      </c>
      <c r="L1114" s="11">
        <f t="shared" si="107"/>
        <v>49</v>
      </c>
      <c r="M1114" t="str">
        <f>VLOOKUP(C1114,[1]!Location_Data[#Data],2,0)</f>
        <v>Inglewood</v>
      </c>
      <c r="N1114" t="str">
        <f>VLOOKUP(D1114,[1]!Salespeople_Data[#Data],2,0)</f>
        <v>Ryan Butler</v>
      </c>
      <c r="O1114" t="str">
        <f>VLOOKUP(E1114,[1]!Customer_Data[#Data],2,0)</f>
        <v>Howard Moore</v>
      </c>
      <c r="P1114" s="15">
        <f t="shared" si="102"/>
        <v>3</v>
      </c>
      <c r="Q1114">
        <f t="shared" si="103"/>
        <v>4</v>
      </c>
      <c r="R1114">
        <f t="shared" si="104"/>
        <v>2020</v>
      </c>
    </row>
    <row r="1115" spans="1:18" x14ac:dyDescent="0.25">
      <c r="A1115" s="4" t="s">
        <v>1953</v>
      </c>
      <c r="B1115" s="4" t="s">
        <v>13</v>
      </c>
      <c r="C1115" s="4" t="s">
        <v>100</v>
      </c>
      <c r="D1115" s="4" t="s">
        <v>96</v>
      </c>
      <c r="E1115" s="4" t="s">
        <v>1447</v>
      </c>
      <c r="F1115" s="5">
        <v>44125</v>
      </c>
      <c r="G1115" s="4">
        <v>1</v>
      </c>
      <c r="H1115" s="11">
        <f>VLOOKUP(B1115,[1]!Product_Data[#Data],4,0)</f>
        <v>1022</v>
      </c>
      <c r="I1115" s="11">
        <f>VLOOKUP(B1115,[1]!Product_Data[#Data],3,0)</f>
        <v>818</v>
      </c>
      <c r="J1115" s="11">
        <f t="shared" si="105"/>
        <v>818</v>
      </c>
      <c r="K1115" s="11">
        <f t="shared" si="106"/>
        <v>1022</v>
      </c>
      <c r="L1115" s="11">
        <f t="shared" si="107"/>
        <v>204</v>
      </c>
      <c r="M1115" t="str">
        <f>VLOOKUP(C1115,[1]!Location_Data[#Data],2,0)</f>
        <v>Victorville</v>
      </c>
      <c r="N1115" t="str">
        <f>VLOOKUP(D1115,[1]!Salespeople_Data[#Data],2,0)</f>
        <v>Brian Thomas</v>
      </c>
      <c r="O1115" t="str">
        <f>VLOOKUP(E1115,[1]!Customer_Data[#Data],2,0)</f>
        <v>Peter Wells</v>
      </c>
      <c r="P1115" s="15">
        <f t="shared" si="102"/>
        <v>4</v>
      </c>
      <c r="Q1115">
        <f t="shared" si="103"/>
        <v>10</v>
      </c>
      <c r="R1115">
        <f t="shared" si="104"/>
        <v>2020</v>
      </c>
    </row>
    <row r="1116" spans="1:18" x14ac:dyDescent="0.25">
      <c r="A1116" s="2" t="s">
        <v>1954</v>
      </c>
      <c r="B1116" s="2" t="s">
        <v>275</v>
      </c>
      <c r="C1116" s="2" t="s">
        <v>242</v>
      </c>
      <c r="D1116" s="2" t="s">
        <v>25</v>
      </c>
      <c r="E1116" s="2" t="s">
        <v>585</v>
      </c>
      <c r="F1116" s="3">
        <v>43834</v>
      </c>
      <c r="G1116" s="2">
        <v>2</v>
      </c>
      <c r="H1116" s="11">
        <f>VLOOKUP(B1116,[1]!Product_Data[#Data],4,0)</f>
        <v>2353</v>
      </c>
      <c r="I1116" s="11">
        <f>VLOOKUP(B1116,[1]!Product_Data[#Data],3,0)</f>
        <v>1788</v>
      </c>
      <c r="J1116" s="11">
        <f t="shared" si="105"/>
        <v>3576</v>
      </c>
      <c r="K1116" s="11">
        <f t="shared" si="106"/>
        <v>4706</v>
      </c>
      <c r="L1116" s="11">
        <f t="shared" si="107"/>
        <v>1130</v>
      </c>
      <c r="M1116" t="str">
        <f>VLOOKUP(C1116,[1]!Location_Data[#Data],2,0)</f>
        <v>Downey</v>
      </c>
      <c r="N1116" t="str">
        <f>VLOOKUP(D1116,[1]!Salespeople_Data[#Data],2,0)</f>
        <v>Brian Davis</v>
      </c>
      <c r="O1116" t="str">
        <f>VLOOKUP(E1116,[1]!Customer_Data[#Data],2,0)</f>
        <v>Anthony Berry</v>
      </c>
      <c r="P1116" s="15">
        <f t="shared" si="102"/>
        <v>7</v>
      </c>
      <c r="Q1116">
        <f t="shared" si="103"/>
        <v>1</v>
      </c>
      <c r="R1116">
        <f t="shared" si="104"/>
        <v>2020</v>
      </c>
    </row>
    <row r="1117" spans="1:18" x14ac:dyDescent="0.25">
      <c r="A1117" s="4" t="s">
        <v>1955</v>
      </c>
      <c r="B1117" s="4" t="s">
        <v>275</v>
      </c>
      <c r="C1117" s="4" t="s">
        <v>52</v>
      </c>
      <c r="D1117" s="4" t="s">
        <v>225</v>
      </c>
      <c r="E1117" s="4" t="s">
        <v>1252</v>
      </c>
      <c r="F1117" s="5">
        <v>44188</v>
      </c>
      <c r="G1117" s="4">
        <v>2</v>
      </c>
      <c r="H1117" s="11">
        <f>VLOOKUP(B1117,[1]!Product_Data[#Data],4,0)</f>
        <v>2353</v>
      </c>
      <c r="I1117" s="11">
        <f>VLOOKUP(B1117,[1]!Product_Data[#Data],3,0)</f>
        <v>1788</v>
      </c>
      <c r="J1117" s="11">
        <f t="shared" si="105"/>
        <v>3576</v>
      </c>
      <c r="K1117" s="11">
        <f t="shared" si="106"/>
        <v>4706</v>
      </c>
      <c r="L1117" s="11">
        <f t="shared" si="107"/>
        <v>1130</v>
      </c>
      <c r="M1117" t="str">
        <f>VLOOKUP(C1117,[1]!Location_Data[#Data],2,0)</f>
        <v>Pasadena</v>
      </c>
      <c r="N1117" t="str">
        <f>VLOOKUP(D1117,[1]!Salespeople_Data[#Data],2,0)</f>
        <v>Andrew Bowman</v>
      </c>
      <c r="O1117" t="str">
        <f>VLOOKUP(E1117,[1]!Customer_Data[#Data],2,0)</f>
        <v>Clarence Austin</v>
      </c>
      <c r="P1117" s="15">
        <f t="shared" si="102"/>
        <v>4</v>
      </c>
      <c r="Q1117">
        <f t="shared" si="103"/>
        <v>12</v>
      </c>
      <c r="R1117">
        <f t="shared" si="104"/>
        <v>2020</v>
      </c>
    </row>
    <row r="1118" spans="1:18" x14ac:dyDescent="0.25">
      <c r="A1118" s="2" t="s">
        <v>1956</v>
      </c>
      <c r="B1118" s="2" t="s">
        <v>210</v>
      </c>
      <c r="C1118" s="2" t="s">
        <v>596</v>
      </c>
      <c r="D1118" s="2" t="s">
        <v>126</v>
      </c>
      <c r="E1118" s="2" t="s">
        <v>1957</v>
      </c>
      <c r="F1118" s="3">
        <v>44116</v>
      </c>
      <c r="G1118" s="2">
        <v>1</v>
      </c>
      <c r="H1118" s="11">
        <f>VLOOKUP(B1118,[1]!Product_Data[#Data],4,0)</f>
        <v>458</v>
      </c>
      <c r="I1118" s="11">
        <f>VLOOKUP(B1118,[1]!Product_Data[#Data],3,0)</f>
        <v>376</v>
      </c>
      <c r="J1118" s="11">
        <f t="shared" si="105"/>
        <v>376</v>
      </c>
      <c r="K1118" s="11">
        <f t="shared" si="106"/>
        <v>458</v>
      </c>
      <c r="L1118" s="11">
        <f t="shared" si="107"/>
        <v>82</v>
      </c>
      <c r="M1118" t="str">
        <f>VLOOKUP(C1118,[1]!Location_Data[#Data],2,0)</f>
        <v>Fremont</v>
      </c>
      <c r="N1118" t="str">
        <f>VLOOKUP(D1118,[1]!Salespeople_Data[#Data],2,0)</f>
        <v>Larry Castillo</v>
      </c>
      <c r="O1118" t="str">
        <f>VLOOKUP(E1118,[1]!Customer_Data[#Data],2,0)</f>
        <v>Terry Richards</v>
      </c>
      <c r="P1118" s="15">
        <f t="shared" si="102"/>
        <v>2</v>
      </c>
      <c r="Q1118">
        <f t="shared" si="103"/>
        <v>10</v>
      </c>
      <c r="R1118">
        <f t="shared" si="104"/>
        <v>2020</v>
      </c>
    </row>
    <row r="1119" spans="1:18" x14ac:dyDescent="0.25">
      <c r="A1119" s="4" t="s">
        <v>1958</v>
      </c>
      <c r="B1119" s="4" t="s">
        <v>144</v>
      </c>
      <c r="C1119" s="4" t="s">
        <v>90</v>
      </c>
      <c r="D1119" s="4" t="s">
        <v>250</v>
      </c>
      <c r="E1119" s="4" t="s">
        <v>482</v>
      </c>
      <c r="F1119" s="5">
        <v>44146</v>
      </c>
      <c r="G1119" s="4">
        <v>1</v>
      </c>
      <c r="H1119" s="11">
        <f>VLOOKUP(B1119,[1]!Product_Data[#Data],4,0)</f>
        <v>2410</v>
      </c>
      <c r="I1119" s="11">
        <f>VLOOKUP(B1119,[1]!Product_Data[#Data],3,0)</f>
        <v>1518</v>
      </c>
      <c r="J1119" s="11">
        <f t="shared" si="105"/>
        <v>1518</v>
      </c>
      <c r="K1119" s="11">
        <f t="shared" si="106"/>
        <v>2410</v>
      </c>
      <c r="L1119" s="11">
        <f t="shared" si="107"/>
        <v>892</v>
      </c>
      <c r="M1119" t="str">
        <f>VLOOKUP(C1119,[1]!Location_Data[#Data],2,0)</f>
        <v>Irvine</v>
      </c>
      <c r="N1119" t="str">
        <f>VLOOKUP(D1119,[1]!Salespeople_Data[#Data],2,0)</f>
        <v>Martin Carr</v>
      </c>
      <c r="O1119" t="str">
        <f>VLOOKUP(E1119,[1]!Customer_Data[#Data],2,0)</f>
        <v>Mark Simmons</v>
      </c>
      <c r="P1119" s="15">
        <f t="shared" si="102"/>
        <v>4</v>
      </c>
      <c r="Q1119">
        <f t="shared" si="103"/>
        <v>11</v>
      </c>
      <c r="R1119">
        <f t="shared" si="104"/>
        <v>2020</v>
      </c>
    </row>
    <row r="1120" spans="1:18" x14ac:dyDescent="0.25">
      <c r="A1120" s="2" t="s">
        <v>1959</v>
      </c>
      <c r="B1120" s="2" t="s">
        <v>403</v>
      </c>
      <c r="C1120" s="2" t="s">
        <v>302</v>
      </c>
      <c r="D1120" s="2" t="s">
        <v>53</v>
      </c>
      <c r="E1120" s="2" t="s">
        <v>517</v>
      </c>
      <c r="F1120" s="3">
        <v>44001</v>
      </c>
      <c r="G1120" s="2">
        <v>1</v>
      </c>
      <c r="H1120" s="11">
        <f>VLOOKUP(B1120,[1]!Product_Data[#Data],4,0)</f>
        <v>392</v>
      </c>
      <c r="I1120" s="11">
        <f>VLOOKUP(B1120,[1]!Product_Data[#Data],3,0)</f>
        <v>255</v>
      </c>
      <c r="J1120" s="11">
        <f t="shared" si="105"/>
        <v>255</v>
      </c>
      <c r="K1120" s="11">
        <f t="shared" si="106"/>
        <v>392</v>
      </c>
      <c r="L1120" s="11">
        <f t="shared" si="107"/>
        <v>137</v>
      </c>
      <c r="M1120" t="str">
        <f>VLOOKUP(C1120,[1]!Location_Data[#Data],2,0)</f>
        <v>Santa Rosa</v>
      </c>
      <c r="N1120" t="str">
        <f>VLOOKUP(D1120,[1]!Salespeople_Data[#Data],2,0)</f>
        <v>Scott Mason</v>
      </c>
      <c r="O1120" t="str">
        <f>VLOOKUP(E1120,[1]!Customer_Data[#Data],2,0)</f>
        <v>Bruce Porter</v>
      </c>
      <c r="P1120" s="15">
        <f t="shared" si="102"/>
        <v>6</v>
      </c>
      <c r="Q1120">
        <f t="shared" si="103"/>
        <v>6</v>
      </c>
      <c r="R1120">
        <f t="shared" si="104"/>
        <v>2020</v>
      </c>
    </row>
    <row r="1121" spans="1:18" x14ac:dyDescent="0.25">
      <c r="A1121" s="4" t="s">
        <v>1960</v>
      </c>
      <c r="B1121" s="4" t="s">
        <v>495</v>
      </c>
      <c r="C1121" s="4" t="s">
        <v>472</v>
      </c>
      <c r="D1121" s="4" t="s">
        <v>71</v>
      </c>
      <c r="E1121" s="4" t="s">
        <v>1961</v>
      </c>
      <c r="F1121" s="5">
        <v>43920</v>
      </c>
      <c r="G1121" s="4">
        <v>1</v>
      </c>
      <c r="H1121" s="11">
        <f>VLOOKUP(B1121,[1]!Product_Data[#Data],4,0)</f>
        <v>1467</v>
      </c>
      <c r="I1121" s="11">
        <f>VLOOKUP(B1121,[1]!Product_Data[#Data],3,0)</f>
        <v>807</v>
      </c>
      <c r="J1121" s="11">
        <f t="shared" si="105"/>
        <v>807</v>
      </c>
      <c r="K1121" s="11">
        <f t="shared" si="106"/>
        <v>1467</v>
      </c>
      <c r="L1121" s="11">
        <f t="shared" si="107"/>
        <v>660</v>
      </c>
      <c r="M1121" t="str">
        <f>VLOOKUP(C1121,[1]!Location_Data[#Data],2,0)</f>
        <v>Concord</v>
      </c>
      <c r="N1121" t="str">
        <f>VLOOKUP(D1121,[1]!Salespeople_Data[#Data],2,0)</f>
        <v>Gary Rodriguez</v>
      </c>
      <c r="O1121" t="str">
        <f>VLOOKUP(E1121,[1]!Customer_Data[#Data],2,0)</f>
        <v>Eric Shaw</v>
      </c>
      <c r="P1121" s="15">
        <f t="shared" si="102"/>
        <v>2</v>
      </c>
      <c r="Q1121">
        <f t="shared" si="103"/>
        <v>3</v>
      </c>
      <c r="R1121">
        <f t="shared" si="104"/>
        <v>2020</v>
      </c>
    </row>
    <row r="1122" spans="1:18" x14ac:dyDescent="0.25">
      <c r="A1122" s="2" t="s">
        <v>1962</v>
      </c>
      <c r="B1122" s="2" t="s">
        <v>267</v>
      </c>
      <c r="C1122" s="2" t="s">
        <v>9</v>
      </c>
      <c r="D1122" s="2" t="s">
        <v>71</v>
      </c>
      <c r="E1122" s="2" t="s">
        <v>287</v>
      </c>
      <c r="F1122" s="3">
        <v>44051</v>
      </c>
      <c r="G1122" s="2">
        <v>1</v>
      </c>
      <c r="H1122" s="11">
        <f>VLOOKUP(B1122,[1]!Product_Data[#Data],4,0)</f>
        <v>400</v>
      </c>
      <c r="I1122" s="11">
        <f>VLOOKUP(B1122,[1]!Product_Data[#Data],3,0)</f>
        <v>208</v>
      </c>
      <c r="J1122" s="11">
        <f t="shared" si="105"/>
        <v>208</v>
      </c>
      <c r="K1122" s="11">
        <f t="shared" si="106"/>
        <v>400</v>
      </c>
      <c r="L1122" s="11">
        <f t="shared" si="107"/>
        <v>192</v>
      </c>
      <c r="M1122" t="str">
        <f>VLOOKUP(C1122,[1]!Location_Data[#Data],2,0)</f>
        <v>San Mateo</v>
      </c>
      <c r="N1122" t="str">
        <f>VLOOKUP(D1122,[1]!Salespeople_Data[#Data],2,0)</f>
        <v>Gary Rodriguez</v>
      </c>
      <c r="O1122" t="str">
        <f>VLOOKUP(E1122,[1]!Customer_Data[#Data],2,0)</f>
        <v>Billy Miller</v>
      </c>
      <c r="P1122" s="15">
        <f t="shared" si="102"/>
        <v>7</v>
      </c>
      <c r="Q1122">
        <f t="shared" si="103"/>
        <v>8</v>
      </c>
      <c r="R1122">
        <f t="shared" si="104"/>
        <v>2020</v>
      </c>
    </row>
    <row r="1123" spans="1:18" x14ac:dyDescent="0.25">
      <c r="A1123" s="4" t="s">
        <v>1963</v>
      </c>
      <c r="B1123" s="4" t="s">
        <v>99</v>
      </c>
      <c r="C1123" s="4" t="s">
        <v>643</v>
      </c>
      <c r="D1123" s="4" t="s">
        <v>165</v>
      </c>
      <c r="E1123" s="4" t="s">
        <v>880</v>
      </c>
      <c r="F1123" s="5">
        <v>44165</v>
      </c>
      <c r="G1123" s="4">
        <v>1</v>
      </c>
      <c r="H1123" s="11">
        <f>VLOOKUP(B1123,[1]!Product_Data[#Data],4,0)</f>
        <v>1708</v>
      </c>
      <c r="I1123" s="11">
        <f>VLOOKUP(B1123,[1]!Product_Data[#Data],3,0)</f>
        <v>871</v>
      </c>
      <c r="J1123" s="11">
        <f t="shared" si="105"/>
        <v>871</v>
      </c>
      <c r="K1123" s="11">
        <f t="shared" si="106"/>
        <v>1708</v>
      </c>
      <c r="L1123" s="11">
        <f t="shared" si="107"/>
        <v>837</v>
      </c>
      <c r="M1123" t="str">
        <f>VLOOKUP(C1123,[1]!Location_Data[#Data],2,0)</f>
        <v>Hayward</v>
      </c>
      <c r="N1123" t="str">
        <f>VLOOKUP(D1123,[1]!Salespeople_Data[#Data],2,0)</f>
        <v>Joe Sims</v>
      </c>
      <c r="O1123" t="str">
        <f>VLOOKUP(E1123,[1]!Customer_Data[#Data],2,0)</f>
        <v>Terry Watson</v>
      </c>
      <c r="P1123" s="15">
        <f t="shared" si="102"/>
        <v>2</v>
      </c>
      <c r="Q1123">
        <f t="shared" si="103"/>
        <v>11</v>
      </c>
      <c r="R1123">
        <f t="shared" si="104"/>
        <v>2020</v>
      </c>
    </row>
    <row r="1124" spans="1:18" x14ac:dyDescent="0.25">
      <c r="A1124" s="2" t="s">
        <v>1964</v>
      </c>
      <c r="B1124" s="2" t="s">
        <v>207</v>
      </c>
      <c r="C1124" s="2" t="s">
        <v>190</v>
      </c>
      <c r="D1124" s="2" t="s">
        <v>225</v>
      </c>
      <c r="E1124" s="2" t="s">
        <v>1361</v>
      </c>
      <c r="F1124" s="3">
        <v>44059</v>
      </c>
      <c r="G1124" s="2">
        <v>1</v>
      </c>
      <c r="H1124" s="11">
        <f>VLOOKUP(B1124,[1]!Product_Data[#Data],4,0)</f>
        <v>2464</v>
      </c>
      <c r="I1124" s="11">
        <f>VLOOKUP(B1124,[1]!Product_Data[#Data],3,0)</f>
        <v>1774</v>
      </c>
      <c r="J1124" s="11">
        <f t="shared" si="105"/>
        <v>1774</v>
      </c>
      <c r="K1124" s="11">
        <f t="shared" si="106"/>
        <v>2464</v>
      </c>
      <c r="L1124" s="11">
        <f t="shared" si="107"/>
        <v>690</v>
      </c>
      <c r="M1124" t="str">
        <f>VLOOKUP(C1124,[1]!Location_Data[#Data],2,0)</f>
        <v>Oakland</v>
      </c>
      <c r="N1124" t="str">
        <f>VLOOKUP(D1124,[1]!Salespeople_Data[#Data],2,0)</f>
        <v>Andrew Bowman</v>
      </c>
      <c r="O1124" t="str">
        <f>VLOOKUP(E1124,[1]!Customer_Data[#Data],2,0)</f>
        <v>Ryan Schmidt</v>
      </c>
      <c r="P1124" s="15">
        <f t="shared" si="102"/>
        <v>1</v>
      </c>
      <c r="Q1124">
        <f t="shared" si="103"/>
        <v>8</v>
      </c>
      <c r="R1124">
        <f t="shared" si="104"/>
        <v>2020</v>
      </c>
    </row>
    <row r="1125" spans="1:18" x14ac:dyDescent="0.25">
      <c r="A1125" s="4" t="s">
        <v>1965</v>
      </c>
      <c r="B1125" s="4" t="s">
        <v>83</v>
      </c>
      <c r="C1125" s="4" t="s">
        <v>115</v>
      </c>
      <c r="D1125" s="4" t="s">
        <v>106</v>
      </c>
      <c r="E1125" s="4" t="s">
        <v>1212</v>
      </c>
      <c r="F1125" s="5">
        <v>44155</v>
      </c>
      <c r="G1125" s="4">
        <v>1</v>
      </c>
      <c r="H1125" s="11">
        <f>VLOOKUP(B1125,[1]!Product_Data[#Data],4,0)</f>
        <v>1972</v>
      </c>
      <c r="I1125" s="11">
        <f>VLOOKUP(B1125,[1]!Product_Data[#Data],3,0)</f>
        <v>1321</v>
      </c>
      <c r="J1125" s="11">
        <f t="shared" si="105"/>
        <v>1321</v>
      </c>
      <c r="K1125" s="11">
        <f t="shared" si="106"/>
        <v>1972</v>
      </c>
      <c r="L1125" s="11">
        <f t="shared" si="107"/>
        <v>651</v>
      </c>
      <c r="M1125" t="str">
        <f>VLOOKUP(C1125,[1]!Location_Data[#Data],2,0)</f>
        <v>Glendale</v>
      </c>
      <c r="N1125" t="str">
        <f>VLOOKUP(D1125,[1]!Salespeople_Data[#Data],2,0)</f>
        <v>Patrick Ruiz</v>
      </c>
      <c r="O1125" t="str">
        <f>VLOOKUP(E1125,[1]!Customer_Data[#Data],2,0)</f>
        <v>Jeffrey Sanders</v>
      </c>
      <c r="P1125" s="15">
        <f t="shared" si="102"/>
        <v>6</v>
      </c>
      <c r="Q1125">
        <f t="shared" si="103"/>
        <v>11</v>
      </c>
      <c r="R1125">
        <f t="shared" si="104"/>
        <v>2020</v>
      </c>
    </row>
    <row r="1126" spans="1:18" x14ac:dyDescent="0.25">
      <c r="A1126" s="2" t="s">
        <v>1966</v>
      </c>
      <c r="B1126" s="2" t="s">
        <v>605</v>
      </c>
      <c r="C1126" s="2" t="s">
        <v>386</v>
      </c>
      <c r="D1126" s="2" t="s">
        <v>136</v>
      </c>
      <c r="E1126" s="2" t="s">
        <v>1592</v>
      </c>
      <c r="F1126" s="3">
        <v>44192</v>
      </c>
      <c r="G1126" s="2">
        <v>3</v>
      </c>
      <c r="H1126" s="11">
        <f>VLOOKUP(B1126,[1]!Product_Data[#Data],4,0)</f>
        <v>913</v>
      </c>
      <c r="I1126" s="11">
        <f>VLOOKUP(B1126,[1]!Product_Data[#Data],3,0)</f>
        <v>584</v>
      </c>
      <c r="J1126" s="11">
        <f t="shared" si="105"/>
        <v>1752</v>
      </c>
      <c r="K1126" s="11">
        <f t="shared" si="106"/>
        <v>2739</v>
      </c>
      <c r="L1126" s="11">
        <f t="shared" si="107"/>
        <v>987</v>
      </c>
      <c r="M1126" t="str">
        <f>VLOOKUP(C1126,[1]!Location_Data[#Data],2,0)</f>
        <v>Carlsbad</v>
      </c>
      <c r="N1126" t="str">
        <f>VLOOKUP(D1126,[1]!Salespeople_Data[#Data],2,0)</f>
        <v>Clarence Fox</v>
      </c>
      <c r="O1126" t="str">
        <f>VLOOKUP(E1126,[1]!Customer_Data[#Data],2,0)</f>
        <v>James Castillo</v>
      </c>
      <c r="P1126" s="15">
        <f t="shared" si="102"/>
        <v>1</v>
      </c>
      <c r="Q1126">
        <f t="shared" si="103"/>
        <v>12</v>
      </c>
      <c r="R1126">
        <f t="shared" si="104"/>
        <v>2020</v>
      </c>
    </row>
    <row r="1127" spans="1:18" x14ac:dyDescent="0.25">
      <c r="A1127" s="4" t="s">
        <v>1967</v>
      </c>
      <c r="B1127" s="4" t="s">
        <v>858</v>
      </c>
      <c r="C1127" s="4" t="s">
        <v>48</v>
      </c>
      <c r="D1127" s="4" t="s">
        <v>80</v>
      </c>
      <c r="E1127" s="4" t="s">
        <v>1244</v>
      </c>
      <c r="F1127" s="5">
        <v>44138</v>
      </c>
      <c r="G1127" s="4">
        <v>4</v>
      </c>
      <c r="H1127" s="11">
        <f>VLOOKUP(B1127,[1]!Product_Data[#Data],4,0)</f>
        <v>2294</v>
      </c>
      <c r="I1127" s="11">
        <f>VLOOKUP(B1127,[1]!Product_Data[#Data],3,0)</f>
        <v>1399</v>
      </c>
      <c r="J1127" s="11">
        <f t="shared" si="105"/>
        <v>5596</v>
      </c>
      <c r="K1127" s="11">
        <f t="shared" si="106"/>
        <v>9176</v>
      </c>
      <c r="L1127" s="11">
        <f t="shared" si="107"/>
        <v>3580</v>
      </c>
      <c r="M1127" t="str">
        <f>VLOOKUP(C1127,[1]!Location_Data[#Data],2,0)</f>
        <v>Rialto</v>
      </c>
      <c r="N1127" t="str">
        <f>VLOOKUP(D1127,[1]!Salespeople_Data[#Data],2,0)</f>
        <v>Henry Nelson</v>
      </c>
      <c r="O1127" t="str">
        <f>VLOOKUP(E1127,[1]!Customer_Data[#Data],2,0)</f>
        <v>Jesse Garrett</v>
      </c>
      <c r="P1127" s="15">
        <f t="shared" si="102"/>
        <v>3</v>
      </c>
      <c r="Q1127">
        <f t="shared" si="103"/>
        <v>11</v>
      </c>
      <c r="R1127">
        <f t="shared" si="104"/>
        <v>2020</v>
      </c>
    </row>
    <row r="1128" spans="1:18" x14ac:dyDescent="0.25">
      <c r="A1128" s="2" t="s">
        <v>1968</v>
      </c>
      <c r="B1128" s="2" t="s">
        <v>61</v>
      </c>
      <c r="C1128" s="2" t="s">
        <v>115</v>
      </c>
      <c r="D1128" s="2" t="s">
        <v>191</v>
      </c>
      <c r="E1128" s="2" t="s">
        <v>1702</v>
      </c>
      <c r="F1128" s="3">
        <v>44138</v>
      </c>
      <c r="G1128" s="2">
        <v>1</v>
      </c>
      <c r="H1128" s="11">
        <f>VLOOKUP(B1128,[1]!Product_Data[#Data],4,0)</f>
        <v>1889</v>
      </c>
      <c r="I1128" s="11">
        <f>VLOOKUP(B1128,[1]!Product_Data[#Data],3,0)</f>
        <v>945</v>
      </c>
      <c r="J1128" s="11">
        <f t="shared" si="105"/>
        <v>945</v>
      </c>
      <c r="K1128" s="11">
        <f t="shared" si="106"/>
        <v>1889</v>
      </c>
      <c r="L1128" s="11">
        <f t="shared" si="107"/>
        <v>944</v>
      </c>
      <c r="M1128" t="str">
        <f>VLOOKUP(C1128,[1]!Location_Data[#Data],2,0)</f>
        <v>Glendale</v>
      </c>
      <c r="N1128" t="str">
        <f>VLOOKUP(D1128,[1]!Salespeople_Data[#Data],2,0)</f>
        <v>Robert Reed</v>
      </c>
      <c r="O1128" t="str">
        <f>VLOOKUP(E1128,[1]!Customer_Data[#Data],2,0)</f>
        <v>Bruce Chapman</v>
      </c>
      <c r="P1128" s="15">
        <f t="shared" si="102"/>
        <v>3</v>
      </c>
      <c r="Q1128">
        <f t="shared" si="103"/>
        <v>11</v>
      </c>
      <c r="R1128">
        <f t="shared" si="104"/>
        <v>2020</v>
      </c>
    </row>
    <row r="1129" spans="1:18" x14ac:dyDescent="0.25">
      <c r="A1129" s="4" t="s">
        <v>1969</v>
      </c>
      <c r="B1129" s="4" t="s">
        <v>361</v>
      </c>
      <c r="C1129" s="4" t="s">
        <v>268</v>
      </c>
      <c r="D1129" s="4" t="s">
        <v>308</v>
      </c>
      <c r="E1129" s="4" t="s">
        <v>277</v>
      </c>
      <c r="F1129" s="5">
        <v>44037</v>
      </c>
      <c r="G1129" s="4">
        <v>4</v>
      </c>
      <c r="H1129" s="11">
        <f>VLOOKUP(B1129,[1]!Product_Data[#Data],4,0)</f>
        <v>1338</v>
      </c>
      <c r="I1129" s="11">
        <f>VLOOKUP(B1129,[1]!Product_Data[#Data],3,0)</f>
        <v>682</v>
      </c>
      <c r="J1129" s="11">
        <f t="shared" si="105"/>
        <v>2728</v>
      </c>
      <c r="K1129" s="11">
        <f t="shared" si="106"/>
        <v>5352</v>
      </c>
      <c r="L1129" s="11">
        <f t="shared" si="107"/>
        <v>2624</v>
      </c>
      <c r="M1129" t="str">
        <f>VLOOKUP(C1129,[1]!Location_Data[#Data],2,0)</f>
        <v>Murrieta</v>
      </c>
      <c r="N1129" t="str">
        <f>VLOOKUP(D1129,[1]!Salespeople_Data[#Data],2,0)</f>
        <v>Fred Robertson</v>
      </c>
      <c r="O1129" t="str">
        <f>VLOOKUP(E1129,[1]!Customer_Data[#Data],2,0)</f>
        <v>Howard Lewis</v>
      </c>
      <c r="P1129" s="15">
        <f t="shared" si="102"/>
        <v>7</v>
      </c>
      <c r="Q1129">
        <f t="shared" si="103"/>
        <v>7</v>
      </c>
      <c r="R1129">
        <f t="shared" si="104"/>
        <v>2020</v>
      </c>
    </row>
    <row r="1130" spans="1:18" x14ac:dyDescent="0.25">
      <c r="A1130" s="2" t="s">
        <v>1970</v>
      </c>
      <c r="B1130" s="2" t="s">
        <v>238</v>
      </c>
      <c r="C1130" s="2" t="s">
        <v>204</v>
      </c>
      <c r="D1130" s="2" t="s">
        <v>53</v>
      </c>
      <c r="E1130" s="2" t="s">
        <v>502</v>
      </c>
      <c r="F1130" s="3">
        <v>43849</v>
      </c>
      <c r="G1130" s="2">
        <v>3</v>
      </c>
      <c r="H1130" s="11">
        <f>VLOOKUP(B1130,[1]!Product_Data[#Data],4,0)</f>
        <v>871</v>
      </c>
      <c r="I1130" s="11">
        <f>VLOOKUP(B1130,[1]!Product_Data[#Data],3,0)</f>
        <v>540</v>
      </c>
      <c r="J1130" s="11">
        <f t="shared" si="105"/>
        <v>1620</v>
      </c>
      <c r="K1130" s="11">
        <f t="shared" si="106"/>
        <v>2613</v>
      </c>
      <c r="L1130" s="11">
        <f t="shared" si="107"/>
        <v>993</v>
      </c>
      <c r="M1130" t="str">
        <f>VLOOKUP(C1130,[1]!Location_Data[#Data],2,0)</f>
        <v>Corona</v>
      </c>
      <c r="N1130" t="str">
        <f>VLOOKUP(D1130,[1]!Salespeople_Data[#Data],2,0)</f>
        <v>Scott Mason</v>
      </c>
      <c r="O1130" t="str">
        <f>VLOOKUP(E1130,[1]!Customer_Data[#Data],2,0)</f>
        <v>Ralph Richardson</v>
      </c>
      <c r="P1130" s="15">
        <f t="shared" si="102"/>
        <v>1</v>
      </c>
      <c r="Q1130">
        <f t="shared" si="103"/>
        <v>1</v>
      </c>
      <c r="R1130">
        <f t="shared" si="104"/>
        <v>2020</v>
      </c>
    </row>
    <row r="1131" spans="1:18" x14ac:dyDescent="0.25">
      <c r="A1131" s="4" t="s">
        <v>1971</v>
      </c>
      <c r="B1131" s="4" t="s">
        <v>370</v>
      </c>
      <c r="C1131" s="4" t="s">
        <v>39</v>
      </c>
      <c r="D1131" s="4" t="s">
        <v>359</v>
      </c>
      <c r="E1131" s="4" t="s">
        <v>1972</v>
      </c>
      <c r="F1131" s="5">
        <v>43901</v>
      </c>
      <c r="G1131" s="4">
        <v>4</v>
      </c>
      <c r="H1131" s="11">
        <f>VLOOKUP(B1131,[1]!Product_Data[#Data],4,0)</f>
        <v>771</v>
      </c>
      <c r="I1131" s="11">
        <f>VLOOKUP(B1131,[1]!Product_Data[#Data],3,0)</f>
        <v>648</v>
      </c>
      <c r="J1131" s="11">
        <f t="shared" si="105"/>
        <v>2592</v>
      </c>
      <c r="K1131" s="11">
        <f t="shared" si="106"/>
        <v>3084</v>
      </c>
      <c r="L1131" s="11">
        <f t="shared" si="107"/>
        <v>492</v>
      </c>
      <c r="M1131" t="str">
        <f>VLOOKUP(C1131,[1]!Location_Data[#Data],2,0)</f>
        <v>Oceanside</v>
      </c>
      <c r="N1131" t="str">
        <f>VLOOKUP(D1131,[1]!Salespeople_Data[#Data],2,0)</f>
        <v>Eugene Holmes</v>
      </c>
      <c r="O1131" t="str">
        <f>VLOOKUP(E1131,[1]!Customer_Data[#Data],2,0)</f>
        <v>Frank Ortiz</v>
      </c>
      <c r="P1131" s="15">
        <f t="shared" si="102"/>
        <v>4</v>
      </c>
      <c r="Q1131">
        <f t="shared" si="103"/>
        <v>3</v>
      </c>
      <c r="R1131">
        <f t="shared" si="104"/>
        <v>2020</v>
      </c>
    </row>
    <row r="1132" spans="1:18" x14ac:dyDescent="0.25">
      <c r="A1132" s="2" t="s">
        <v>1973</v>
      </c>
      <c r="B1132" s="2" t="s">
        <v>83</v>
      </c>
      <c r="C1132" s="2" t="s">
        <v>79</v>
      </c>
      <c r="D1132" s="2" t="s">
        <v>116</v>
      </c>
      <c r="E1132" s="2" t="s">
        <v>1534</v>
      </c>
      <c r="F1132" s="3">
        <v>43860</v>
      </c>
      <c r="G1132" s="2">
        <v>3</v>
      </c>
      <c r="H1132" s="11">
        <f>VLOOKUP(B1132,[1]!Product_Data[#Data],4,0)</f>
        <v>1972</v>
      </c>
      <c r="I1132" s="11">
        <f>VLOOKUP(B1132,[1]!Product_Data[#Data],3,0)</f>
        <v>1321</v>
      </c>
      <c r="J1132" s="11">
        <f t="shared" si="105"/>
        <v>3963</v>
      </c>
      <c r="K1132" s="11">
        <f t="shared" si="106"/>
        <v>5916</v>
      </c>
      <c r="L1132" s="11">
        <f t="shared" si="107"/>
        <v>1953</v>
      </c>
      <c r="M1132" t="str">
        <f>VLOOKUP(C1132,[1]!Location_Data[#Data],2,0)</f>
        <v>Palmdale</v>
      </c>
      <c r="N1132" t="str">
        <f>VLOOKUP(D1132,[1]!Salespeople_Data[#Data],2,0)</f>
        <v>Roger Ramos</v>
      </c>
      <c r="O1132" t="str">
        <f>VLOOKUP(E1132,[1]!Customer_Data[#Data],2,0)</f>
        <v>Russell Bailey</v>
      </c>
      <c r="P1132" s="15">
        <f t="shared" si="102"/>
        <v>5</v>
      </c>
      <c r="Q1132">
        <f t="shared" si="103"/>
        <v>1</v>
      </c>
      <c r="R1132">
        <f t="shared" si="104"/>
        <v>2020</v>
      </c>
    </row>
    <row r="1133" spans="1:18" x14ac:dyDescent="0.25">
      <c r="A1133" s="4" t="s">
        <v>1974</v>
      </c>
      <c r="B1133" s="4" t="s">
        <v>181</v>
      </c>
      <c r="C1133" s="4" t="s">
        <v>380</v>
      </c>
      <c r="D1133" s="4" t="s">
        <v>212</v>
      </c>
      <c r="E1133" s="4" t="s">
        <v>1414</v>
      </c>
      <c r="F1133" s="5">
        <v>44072</v>
      </c>
      <c r="G1133" s="4">
        <v>1</v>
      </c>
      <c r="H1133" s="11">
        <f>VLOOKUP(B1133,[1]!Product_Data[#Data],4,0)</f>
        <v>1500</v>
      </c>
      <c r="I1133" s="11">
        <f>VLOOKUP(B1133,[1]!Product_Data[#Data],3,0)</f>
        <v>900</v>
      </c>
      <c r="J1133" s="11">
        <f t="shared" si="105"/>
        <v>900</v>
      </c>
      <c r="K1133" s="11">
        <f t="shared" si="106"/>
        <v>1500</v>
      </c>
      <c r="L1133" s="11">
        <f t="shared" si="107"/>
        <v>600</v>
      </c>
      <c r="M1133" t="str">
        <f>VLOOKUP(C1133,[1]!Location_Data[#Data],2,0)</f>
        <v>Los Angeles</v>
      </c>
      <c r="N1133" t="str">
        <f>VLOOKUP(D1133,[1]!Salespeople_Data[#Data],2,0)</f>
        <v>Ronald Reed</v>
      </c>
      <c r="O1133" t="str">
        <f>VLOOKUP(E1133,[1]!Customer_Data[#Data],2,0)</f>
        <v>Scott Allen</v>
      </c>
      <c r="P1133" s="15">
        <f t="shared" si="102"/>
        <v>7</v>
      </c>
      <c r="Q1133">
        <f t="shared" si="103"/>
        <v>8</v>
      </c>
      <c r="R1133">
        <f t="shared" si="104"/>
        <v>2020</v>
      </c>
    </row>
    <row r="1134" spans="1:18" x14ac:dyDescent="0.25">
      <c r="A1134" s="2" t="s">
        <v>1975</v>
      </c>
      <c r="B1134" s="2" t="s">
        <v>33</v>
      </c>
      <c r="C1134" s="2" t="s">
        <v>458</v>
      </c>
      <c r="D1134" s="2" t="s">
        <v>101</v>
      </c>
      <c r="E1134" s="2" t="s">
        <v>441</v>
      </c>
      <c r="F1134" s="3">
        <v>44067</v>
      </c>
      <c r="G1134" s="2">
        <v>1</v>
      </c>
      <c r="H1134" s="11">
        <f>VLOOKUP(B1134,[1]!Product_Data[#Data],4,0)</f>
        <v>1582</v>
      </c>
      <c r="I1134" s="11">
        <f>VLOOKUP(B1134,[1]!Product_Data[#Data],3,0)</f>
        <v>1234</v>
      </c>
      <c r="J1134" s="11">
        <f t="shared" si="105"/>
        <v>1234</v>
      </c>
      <c r="K1134" s="11">
        <f t="shared" si="106"/>
        <v>1582</v>
      </c>
      <c r="L1134" s="11">
        <f t="shared" si="107"/>
        <v>348</v>
      </c>
      <c r="M1134" t="str">
        <f>VLOOKUP(C1134,[1]!Location_Data[#Data],2,0)</f>
        <v>Fontana</v>
      </c>
      <c r="N1134" t="str">
        <f>VLOOKUP(D1134,[1]!Salespeople_Data[#Data],2,0)</f>
        <v>Scott Clark</v>
      </c>
      <c r="O1134" t="str">
        <f>VLOOKUP(E1134,[1]!Customer_Data[#Data],2,0)</f>
        <v>Michael Lane</v>
      </c>
      <c r="P1134" s="15">
        <f t="shared" si="102"/>
        <v>2</v>
      </c>
      <c r="Q1134">
        <f t="shared" si="103"/>
        <v>8</v>
      </c>
      <c r="R1134">
        <f t="shared" si="104"/>
        <v>2020</v>
      </c>
    </row>
    <row r="1135" spans="1:18" x14ac:dyDescent="0.25">
      <c r="A1135" s="4" t="s">
        <v>1976</v>
      </c>
      <c r="B1135" s="4" t="s">
        <v>421</v>
      </c>
      <c r="C1135" s="4" t="s">
        <v>95</v>
      </c>
      <c r="D1135" s="4" t="s">
        <v>170</v>
      </c>
      <c r="E1135" s="4" t="s">
        <v>711</v>
      </c>
      <c r="F1135" s="5">
        <v>44046</v>
      </c>
      <c r="G1135" s="4">
        <v>1</v>
      </c>
      <c r="H1135" s="11">
        <f>VLOOKUP(B1135,[1]!Product_Data[#Data],4,0)</f>
        <v>826</v>
      </c>
      <c r="I1135" s="11">
        <f>VLOOKUP(B1135,[1]!Product_Data[#Data],3,0)</f>
        <v>562</v>
      </c>
      <c r="J1135" s="11">
        <f t="shared" si="105"/>
        <v>562</v>
      </c>
      <c r="K1135" s="11">
        <f t="shared" si="106"/>
        <v>826</v>
      </c>
      <c r="L1135" s="11">
        <f t="shared" si="107"/>
        <v>264</v>
      </c>
      <c r="M1135" t="str">
        <f>VLOOKUP(C1135,[1]!Location_Data[#Data],2,0)</f>
        <v>Fullerton</v>
      </c>
      <c r="N1135" t="str">
        <f>VLOOKUP(D1135,[1]!Salespeople_Data[#Data],2,0)</f>
        <v>Sean Miller</v>
      </c>
      <c r="O1135" t="str">
        <f>VLOOKUP(E1135,[1]!Customer_Data[#Data],2,0)</f>
        <v>Jerry Rogers</v>
      </c>
      <c r="P1135" s="15">
        <f t="shared" si="102"/>
        <v>2</v>
      </c>
      <c r="Q1135">
        <f t="shared" si="103"/>
        <v>8</v>
      </c>
      <c r="R1135">
        <f t="shared" si="104"/>
        <v>2020</v>
      </c>
    </row>
    <row r="1136" spans="1:18" x14ac:dyDescent="0.25">
      <c r="A1136" s="2" t="s">
        <v>1977</v>
      </c>
      <c r="B1136" s="2" t="s">
        <v>325</v>
      </c>
      <c r="C1136" s="2" t="s">
        <v>135</v>
      </c>
      <c r="D1136" s="2" t="s">
        <v>356</v>
      </c>
      <c r="E1136" s="2" t="s">
        <v>26</v>
      </c>
      <c r="F1136" s="3">
        <v>44144</v>
      </c>
      <c r="G1136" s="2">
        <v>1</v>
      </c>
      <c r="H1136" s="11">
        <f>VLOOKUP(B1136,[1]!Product_Data[#Data],4,0)</f>
        <v>1526</v>
      </c>
      <c r="I1136" s="11">
        <f>VLOOKUP(B1136,[1]!Product_Data[#Data],3,0)</f>
        <v>1251</v>
      </c>
      <c r="J1136" s="11">
        <f t="shared" si="105"/>
        <v>1251</v>
      </c>
      <c r="K1136" s="11">
        <f t="shared" si="106"/>
        <v>1526</v>
      </c>
      <c r="L1136" s="11">
        <f t="shared" si="107"/>
        <v>275</v>
      </c>
      <c r="M1136" t="str">
        <f>VLOOKUP(C1136,[1]!Location_Data[#Data],2,0)</f>
        <v>Oxnard</v>
      </c>
      <c r="N1136" t="str">
        <f>VLOOKUP(D1136,[1]!Salespeople_Data[#Data],2,0)</f>
        <v>Jimmy Young</v>
      </c>
      <c r="O1136" t="str">
        <f>VLOOKUP(E1136,[1]!Customer_Data[#Data],2,0)</f>
        <v>Roy Murphy</v>
      </c>
      <c r="P1136" s="15">
        <f t="shared" si="102"/>
        <v>2</v>
      </c>
      <c r="Q1136">
        <f t="shared" si="103"/>
        <v>11</v>
      </c>
      <c r="R1136">
        <f t="shared" si="104"/>
        <v>2020</v>
      </c>
    </row>
    <row r="1137" spans="1:18" x14ac:dyDescent="0.25">
      <c r="A1137" s="4" t="s">
        <v>1978</v>
      </c>
      <c r="B1137" s="4" t="s">
        <v>403</v>
      </c>
      <c r="C1137" s="4" t="s">
        <v>14</v>
      </c>
      <c r="D1137" s="4" t="s">
        <v>146</v>
      </c>
      <c r="E1137" s="4" t="s">
        <v>788</v>
      </c>
      <c r="F1137" s="5">
        <v>43954</v>
      </c>
      <c r="G1137" s="4">
        <v>1</v>
      </c>
      <c r="H1137" s="11">
        <f>VLOOKUP(B1137,[1]!Product_Data[#Data],4,0)</f>
        <v>392</v>
      </c>
      <c r="I1137" s="11">
        <f>VLOOKUP(B1137,[1]!Product_Data[#Data],3,0)</f>
        <v>255</v>
      </c>
      <c r="J1137" s="11">
        <f t="shared" si="105"/>
        <v>255</v>
      </c>
      <c r="K1137" s="11">
        <f t="shared" si="106"/>
        <v>392</v>
      </c>
      <c r="L1137" s="11">
        <f t="shared" si="107"/>
        <v>137</v>
      </c>
      <c r="M1137" t="str">
        <f>VLOOKUP(C1137,[1]!Location_Data[#Data],2,0)</f>
        <v>Santa Clarita</v>
      </c>
      <c r="N1137" t="str">
        <f>VLOOKUP(D1137,[1]!Salespeople_Data[#Data],2,0)</f>
        <v>Carl Elliott</v>
      </c>
      <c r="O1137" t="str">
        <f>VLOOKUP(E1137,[1]!Customer_Data[#Data],2,0)</f>
        <v>Albert Young</v>
      </c>
      <c r="P1137" s="15">
        <f t="shared" si="102"/>
        <v>1</v>
      </c>
      <c r="Q1137">
        <f t="shared" si="103"/>
        <v>5</v>
      </c>
      <c r="R1137">
        <f t="shared" si="104"/>
        <v>2020</v>
      </c>
    </row>
    <row r="1138" spans="1:18" x14ac:dyDescent="0.25">
      <c r="A1138" s="2" t="s">
        <v>1979</v>
      </c>
      <c r="B1138" s="2" t="s">
        <v>144</v>
      </c>
      <c r="C1138" s="2" t="s">
        <v>386</v>
      </c>
      <c r="D1138" s="2" t="s">
        <v>141</v>
      </c>
      <c r="E1138" s="2" t="s">
        <v>561</v>
      </c>
      <c r="F1138" s="3">
        <v>43907</v>
      </c>
      <c r="G1138" s="2">
        <v>1</v>
      </c>
      <c r="H1138" s="11">
        <f>VLOOKUP(B1138,[1]!Product_Data[#Data],4,0)</f>
        <v>2410</v>
      </c>
      <c r="I1138" s="11">
        <f>VLOOKUP(B1138,[1]!Product_Data[#Data],3,0)</f>
        <v>1518</v>
      </c>
      <c r="J1138" s="11">
        <f t="shared" si="105"/>
        <v>1518</v>
      </c>
      <c r="K1138" s="11">
        <f t="shared" si="106"/>
        <v>2410</v>
      </c>
      <c r="L1138" s="11">
        <f t="shared" si="107"/>
        <v>892</v>
      </c>
      <c r="M1138" t="str">
        <f>VLOOKUP(C1138,[1]!Location_Data[#Data],2,0)</f>
        <v>Carlsbad</v>
      </c>
      <c r="N1138" t="str">
        <f>VLOOKUP(D1138,[1]!Salespeople_Data[#Data],2,0)</f>
        <v>Arthur Mccoy</v>
      </c>
      <c r="O1138" t="str">
        <f>VLOOKUP(E1138,[1]!Customer_Data[#Data],2,0)</f>
        <v>Thomas Holmes</v>
      </c>
      <c r="P1138" s="15">
        <f t="shared" si="102"/>
        <v>3</v>
      </c>
      <c r="Q1138">
        <f t="shared" si="103"/>
        <v>3</v>
      </c>
      <c r="R1138">
        <f t="shared" si="104"/>
        <v>2020</v>
      </c>
    </row>
    <row r="1139" spans="1:18" x14ac:dyDescent="0.25">
      <c r="A1139" s="4" t="s">
        <v>1980</v>
      </c>
      <c r="B1139" s="4" t="s">
        <v>260</v>
      </c>
      <c r="C1139" s="4" t="s">
        <v>90</v>
      </c>
      <c r="D1139" s="4" t="s">
        <v>75</v>
      </c>
      <c r="E1139" s="4" t="s">
        <v>1981</v>
      </c>
      <c r="F1139" s="5">
        <v>44196</v>
      </c>
      <c r="G1139" s="4">
        <v>1</v>
      </c>
      <c r="H1139" s="11">
        <f>VLOOKUP(B1139,[1]!Product_Data[#Data],4,0)</f>
        <v>502</v>
      </c>
      <c r="I1139" s="11">
        <f>VLOOKUP(B1139,[1]!Product_Data[#Data],3,0)</f>
        <v>296</v>
      </c>
      <c r="J1139" s="11">
        <f t="shared" si="105"/>
        <v>296</v>
      </c>
      <c r="K1139" s="11">
        <f t="shared" si="106"/>
        <v>502</v>
      </c>
      <c r="L1139" s="11">
        <f t="shared" si="107"/>
        <v>206</v>
      </c>
      <c r="M1139" t="str">
        <f>VLOOKUP(C1139,[1]!Location_Data[#Data],2,0)</f>
        <v>Irvine</v>
      </c>
      <c r="N1139" t="str">
        <f>VLOOKUP(D1139,[1]!Salespeople_Data[#Data],2,0)</f>
        <v>Roger Robertson</v>
      </c>
      <c r="O1139" t="str">
        <f>VLOOKUP(E1139,[1]!Customer_Data[#Data],2,0)</f>
        <v>Walter Harris</v>
      </c>
      <c r="P1139" s="15">
        <f t="shared" si="102"/>
        <v>5</v>
      </c>
      <c r="Q1139">
        <f t="shared" si="103"/>
        <v>12</v>
      </c>
      <c r="R1139">
        <f t="shared" si="104"/>
        <v>2020</v>
      </c>
    </row>
    <row r="1140" spans="1:18" x14ac:dyDescent="0.25">
      <c r="A1140" s="2" t="s">
        <v>1982</v>
      </c>
      <c r="B1140" s="2" t="s">
        <v>164</v>
      </c>
      <c r="C1140" s="2" t="s">
        <v>242</v>
      </c>
      <c r="D1140" s="2" t="s">
        <v>257</v>
      </c>
      <c r="E1140" s="2" t="s">
        <v>350</v>
      </c>
      <c r="F1140" s="3">
        <v>44135</v>
      </c>
      <c r="G1140" s="2">
        <v>3</v>
      </c>
      <c r="H1140" s="11">
        <f>VLOOKUP(B1140,[1]!Product_Data[#Data],4,0)</f>
        <v>637</v>
      </c>
      <c r="I1140" s="11">
        <f>VLOOKUP(B1140,[1]!Product_Data[#Data],3,0)</f>
        <v>389</v>
      </c>
      <c r="J1140" s="11">
        <f t="shared" si="105"/>
        <v>1167</v>
      </c>
      <c r="K1140" s="11">
        <f t="shared" si="106"/>
        <v>1911</v>
      </c>
      <c r="L1140" s="11">
        <f t="shared" si="107"/>
        <v>744</v>
      </c>
      <c r="M1140" t="str">
        <f>VLOOKUP(C1140,[1]!Location_Data[#Data],2,0)</f>
        <v>Downey</v>
      </c>
      <c r="N1140" t="str">
        <f>VLOOKUP(D1140,[1]!Salespeople_Data[#Data],2,0)</f>
        <v>Jerry Perry</v>
      </c>
      <c r="O1140" t="str">
        <f>VLOOKUP(E1140,[1]!Customer_Data[#Data],2,0)</f>
        <v>Shawn Henderson</v>
      </c>
      <c r="P1140" s="15">
        <f t="shared" si="102"/>
        <v>7</v>
      </c>
      <c r="Q1140">
        <f t="shared" si="103"/>
        <v>10</v>
      </c>
      <c r="R1140">
        <f t="shared" si="104"/>
        <v>2020</v>
      </c>
    </row>
    <row r="1141" spans="1:18" x14ac:dyDescent="0.25">
      <c r="A1141" s="4" t="s">
        <v>1983</v>
      </c>
      <c r="B1141" s="4" t="s">
        <v>1149</v>
      </c>
      <c r="C1141" s="4" t="s">
        <v>100</v>
      </c>
      <c r="D1141" s="4" t="s">
        <v>216</v>
      </c>
      <c r="E1141" s="4" t="s">
        <v>1670</v>
      </c>
      <c r="F1141" s="5">
        <v>44039</v>
      </c>
      <c r="G1141" s="4">
        <v>1</v>
      </c>
      <c r="H1141" s="11">
        <f>VLOOKUP(B1141,[1]!Product_Data[#Data],4,0)</f>
        <v>847</v>
      </c>
      <c r="I1141" s="11">
        <f>VLOOKUP(B1141,[1]!Product_Data[#Data],3,0)</f>
        <v>534</v>
      </c>
      <c r="J1141" s="11">
        <f t="shared" si="105"/>
        <v>534</v>
      </c>
      <c r="K1141" s="11">
        <f t="shared" si="106"/>
        <v>847</v>
      </c>
      <c r="L1141" s="11">
        <f t="shared" si="107"/>
        <v>313</v>
      </c>
      <c r="M1141" t="str">
        <f>VLOOKUP(C1141,[1]!Location_Data[#Data],2,0)</f>
        <v>Victorville</v>
      </c>
      <c r="N1141" t="str">
        <f>VLOOKUP(D1141,[1]!Salespeople_Data[#Data],2,0)</f>
        <v>Ernest Wagner</v>
      </c>
      <c r="O1141" t="str">
        <f>VLOOKUP(E1141,[1]!Customer_Data[#Data],2,0)</f>
        <v>Todd Davis</v>
      </c>
      <c r="P1141" s="15">
        <f t="shared" si="102"/>
        <v>2</v>
      </c>
      <c r="Q1141">
        <f t="shared" si="103"/>
        <v>7</v>
      </c>
      <c r="R1141">
        <f t="shared" si="104"/>
        <v>2020</v>
      </c>
    </row>
    <row r="1142" spans="1:18" x14ac:dyDescent="0.25">
      <c r="A1142" s="2" t="s">
        <v>1984</v>
      </c>
      <c r="B1142" s="2" t="s">
        <v>47</v>
      </c>
      <c r="C1142" s="2" t="s">
        <v>249</v>
      </c>
      <c r="D1142" s="2" t="s">
        <v>96</v>
      </c>
      <c r="E1142" s="2" t="s">
        <v>72</v>
      </c>
      <c r="F1142" s="3">
        <v>43992</v>
      </c>
      <c r="G1142" s="2">
        <v>2</v>
      </c>
      <c r="H1142" s="11">
        <f>VLOOKUP(B1142,[1]!Product_Data[#Data],4,0)</f>
        <v>1812</v>
      </c>
      <c r="I1142" s="11">
        <f>VLOOKUP(B1142,[1]!Product_Data[#Data],3,0)</f>
        <v>1305</v>
      </c>
      <c r="J1142" s="11">
        <f t="shared" si="105"/>
        <v>2610</v>
      </c>
      <c r="K1142" s="11">
        <f t="shared" si="106"/>
        <v>3624</v>
      </c>
      <c r="L1142" s="11">
        <f t="shared" si="107"/>
        <v>1014</v>
      </c>
      <c r="M1142" t="str">
        <f>VLOOKUP(C1142,[1]!Location_Data[#Data],2,0)</f>
        <v>Roseville</v>
      </c>
      <c r="N1142" t="str">
        <f>VLOOKUP(D1142,[1]!Salespeople_Data[#Data],2,0)</f>
        <v>Brian Thomas</v>
      </c>
      <c r="O1142" t="str">
        <f>VLOOKUP(E1142,[1]!Customer_Data[#Data],2,0)</f>
        <v>Keith Campbell</v>
      </c>
      <c r="P1142" s="15">
        <f t="shared" si="102"/>
        <v>4</v>
      </c>
      <c r="Q1142">
        <f t="shared" si="103"/>
        <v>6</v>
      </c>
      <c r="R1142">
        <f t="shared" si="104"/>
        <v>2020</v>
      </c>
    </row>
    <row r="1143" spans="1:18" x14ac:dyDescent="0.25">
      <c r="A1143" s="4" t="s">
        <v>1985</v>
      </c>
      <c r="B1143" s="4" t="s">
        <v>412</v>
      </c>
      <c r="C1143" s="4" t="s">
        <v>272</v>
      </c>
      <c r="D1143" s="4" t="s">
        <v>298</v>
      </c>
      <c r="E1143" s="4" t="s">
        <v>1986</v>
      </c>
      <c r="F1143" s="5">
        <v>43877</v>
      </c>
      <c r="G1143" s="4">
        <v>1</v>
      </c>
      <c r="H1143" s="11">
        <f>VLOOKUP(B1143,[1]!Product_Data[#Data],4,0)</f>
        <v>2396</v>
      </c>
      <c r="I1143" s="11">
        <f>VLOOKUP(B1143,[1]!Product_Data[#Data],3,0)</f>
        <v>1965</v>
      </c>
      <c r="J1143" s="11">
        <f t="shared" si="105"/>
        <v>1965</v>
      </c>
      <c r="K1143" s="11">
        <f t="shared" si="106"/>
        <v>2396</v>
      </c>
      <c r="L1143" s="11">
        <f t="shared" si="107"/>
        <v>431</v>
      </c>
      <c r="M1143" t="str">
        <f>VLOOKUP(C1143,[1]!Location_Data[#Data],2,0)</f>
        <v>Torrance</v>
      </c>
      <c r="N1143" t="str">
        <f>VLOOKUP(D1143,[1]!Salespeople_Data[#Data],2,0)</f>
        <v>Kenneth Fields</v>
      </c>
      <c r="O1143" t="str">
        <f>VLOOKUP(E1143,[1]!Customer_Data[#Data],2,0)</f>
        <v>Joshua Ryan</v>
      </c>
      <c r="P1143" s="15">
        <f t="shared" si="102"/>
        <v>1</v>
      </c>
      <c r="Q1143">
        <f t="shared" si="103"/>
        <v>2</v>
      </c>
      <c r="R1143">
        <f t="shared" si="104"/>
        <v>2020</v>
      </c>
    </row>
    <row r="1144" spans="1:18" x14ac:dyDescent="0.25">
      <c r="A1144" s="2" t="s">
        <v>1987</v>
      </c>
      <c r="B1144" s="2" t="s">
        <v>553</v>
      </c>
      <c r="C1144" s="2" t="s">
        <v>120</v>
      </c>
      <c r="D1144" s="2" t="s">
        <v>250</v>
      </c>
      <c r="E1144" s="2" t="s">
        <v>1425</v>
      </c>
      <c r="F1144" s="3">
        <v>43935</v>
      </c>
      <c r="G1144" s="2">
        <v>1</v>
      </c>
      <c r="H1144" s="11">
        <f>VLOOKUP(B1144,[1]!Product_Data[#Data],4,0)</f>
        <v>1798</v>
      </c>
      <c r="I1144" s="11">
        <f>VLOOKUP(B1144,[1]!Product_Data[#Data],3,0)</f>
        <v>971</v>
      </c>
      <c r="J1144" s="11">
        <f t="shared" si="105"/>
        <v>971</v>
      </c>
      <c r="K1144" s="11">
        <f t="shared" si="106"/>
        <v>1798</v>
      </c>
      <c r="L1144" s="11">
        <f t="shared" si="107"/>
        <v>827</v>
      </c>
      <c r="M1144" t="str">
        <f>VLOOKUP(C1144,[1]!Location_Data[#Data],2,0)</f>
        <v>Elk Grove</v>
      </c>
      <c r="N1144" t="str">
        <f>VLOOKUP(D1144,[1]!Salespeople_Data[#Data],2,0)</f>
        <v>Martin Carr</v>
      </c>
      <c r="O1144" t="str">
        <f>VLOOKUP(E1144,[1]!Customer_Data[#Data],2,0)</f>
        <v>Johnny Andrews</v>
      </c>
      <c r="P1144" s="15">
        <f t="shared" si="102"/>
        <v>3</v>
      </c>
      <c r="Q1144">
        <f t="shared" si="103"/>
        <v>4</v>
      </c>
      <c r="R1144">
        <f t="shared" si="104"/>
        <v>2020</v>
      </c>
    </row>
    <row r="1145" spans="1:18" x14ac:dyDescent="0.25">
      <c r="A1145" s="4" t="s">
        <v>1988</v>
      </c>
      <c r="B1145" s="4" t="s">
        <v>8</v>
      </c>
      <c r="C1145" s="4" t="s">
        <v>211</v>
      </c>
      <c r="D1145" s="4" t="s">
        <v>35</v>
      </c>
      <c r="E1145" s="4" t="s">
        <v>1618</v>
      </c>
      <c r="F1145" s="5">
        <v>43867</v>
      </c>
      <c r="G1145" s="4">
        <v>2</v>
      </c>
      <c r="H1145" s="11">
        <f>VLOOKUP(B1145,[1]!Product_Data[#Data],4,0)</f>
        <v>1522</v>
      </c>
      <c r="I1145" s="11">
        <f>VLOOKUP(B1145,[1]!Product_Data[#Data],3,0)</f>
        <v>791</v>
      </c>
      <c r="J1145" s="11">
        <f t="shared" si="105"/>
        <v>1582</v>
      </c>
      <c r="K1145" s="11">
        <f t="shared" si="106"/>
        <v>3044</v>
      </c>
      <c r="L1145" s="11">
        <f t="shared" si="107"/>
        <v>1462</v>
      </c>
      <c r="M1145" t="str">
        <f>VLOOKUP(C1145,[1]!Location_Data[#Data],2,0)</f>
        <v>Chula Vista</v>
      </c>
      <c r="N1145" t="str">
        <f>VLOOKUP(D1145,[1]!Salespeople_Data[#Data],2,0)</f>
        <v>Charles Harper</v>
      </c>
      <c r="O1145" t="str">
        <f>VLOOKUP(E1145,[1]!Customer_Data[#Data],2,0)</f>
        <v>Jose Watson</v>
      </c>
      <c r="P1145" s="15">
        <f t="shared" si="102"/>
        <v>5</v>
      </c>
      <c r="Q1145">
        <f t="shared" si="103"/>
        <v>2</v>
      </c>
      <c r="R1145">
        <f t="shared" si="104"/>
        <v>2020</v>
      </c>
    </row>
    <row r="1146" spans="1:18" x14ac:dyDescent="0.25">
      <c r="A1146" s="2" t="s">
        <v>1989</v>
      </c>
      <c r="B1146" s="2" t="s">
        <v>185</v>
      </c>
      <c r="C1146" s="2" t="s">
        <v>242</v>
      </c>
      <c r="D1146" s="2" t="s">
        <v>141</v>
      </c>
      <c r="E1146" s="2" t="s">
        <v>1476</v>
      </c>
      <c r="F1146" s="3">
        <v>44043</v>
      </c>
      <c r="G1146" s="2">
        <v>1</v>
      </c>
      <c r="H1146" s="11">
        <f>VLOOKUP(B1146,[1]!Product_Data[#Data],4,0)</f>
        <v>667</v>
      </c>
      <c r="I1146" s="11">
        <f>VLOOKUP(B1146,[1]!Product_Data[#Data],3,0)</f>
        <v>387</v>
      </c>
      <c r="J1146" s="11">
        <f t="shared" si="105"/>
        <v>387</v>
      </c>
      <c r="K1146" s="11">
        <f t="shared" si="106"/>
        <v>667</v>
      </c>
      <c r="L1146" s="11">
        <f t="shared" si="107"/>
        <v>280</v>
      </c>
      <c r="M1146" t="str">
        <f>VLOOKUP(C1146,[1]!Location_Data[#Data],2,0)</f>
        <v>Downey</v>
      </c>
      <c r="N1146" t="str">
        <f>VLOOKUP(D1146,[1]!Salespeople_Data[#Data],2,0)</f>
        <v>Arthur Mccoy</v>
      </c>
      <c r="O1146" t="str">
        <f>VLOOKUP(E1146,[1]!Customer_Data[#Data],2,0)</f>
        <v>Louis Torres</v>
      </c>
      <c r="P1146" s="15">
        <f t="shared" si="102"/>
        <v>6</v>
      </c>
      <c r="Q1146">
        <f t="shared" si="103"/>
        <v>7</v>
      </c>
      <c r="R1146">
        <f t="shared" si="104"/>
        <v>2020</v>
      </c>
    </row>
    <row r="1147" spans="1:18" x14ac:dyDescent="0.25">
      <c r="A1147" s="4" t="s">
        <v>1990</v>
      </c>
      <c r="B1147" s="4" t="s">
        <v>78</v>
      </c>
      <c r="C1147" s="4" t="s">
        <v>182</v>
      </c>
      <c r="D1147" s="4" t="s">
        <v>116</v>
      </c>
      <c r="E1147" s="4" t="s">
        <v>1499</v>
      </c>
      <c r="F1147" s="5">
        <v>44184</v>
      </c>
      <c r="G1147" s="4">
        <v>4</v>
      </c>
      <c r="H1147" s="11">
        <f>VLOOKUP(B1147,[1]!Product_Data[#Data],4,0)</f>
        <v>1380</v>
      </c>
      <c r="I1147" s="11">
        <f>VLOOKUP(B1147,[1]!Product_Data[#Data],3,0)</f>
        <v>1090</v>
      </c>
      <c r="J1147" s="11">
        <f t="shared" si="105"/>
        <v>4360</v>
      </c>
      <c r="K1147" s="11">
        <f t="shared" si="106"/>
        <v>5520</v>
      </c>
      <c r="L1147" s="11">
        <f t="shared" si="107"/>
        <v>1160</v>
      </c>
      <c r="M1147" t="str">
        <f>VLOOKUP(C1147,[1]!Location_Data[#Data],2,0)</f>
        <v>Vallejo</v>
      </c>
      <c r="N1147" t="str">
        <f>VLOOKUP(D1147,[1]!Salespeople_Data[#Data],2,0)</f>
        <v>Roger Ramos</v>
      </c>
      <c r="O1147" t="str">
        <f>VLOOKUP(E1147,[1]!Customer_Data[#Data],2,0)</f>
        <v>Daniel Perry</v>
      </c>
      <c r="P1147" s="15">
        <f t="shared" si="102"/>
        <v>7</v>
      </c>
      <c r="Q1147">
        <f t="shared" si="103"/>
        <v>12</v>
      </c>
      <c r="R1147">
        <f t="shared" si="104"/>
        <v>2020</v>
      </c>
    </row>
    <row r="1148" spans="1:18" x14ac:dyDescent="0.25">
      <c r="A1148" s="2" t="s">
        <v>1991</v>
      </c>
      <c r="B1148" s="2" t="s">
        <v>252</v>
      </c>
      <c r="C1148" s="2" t="s">
        <v>115</v>
      </c>
      <c r="D1148" s="2" t="s">
        <v>239</v>
      </c>
      <c r="E1148" s="2" t="s">
        <v>766</v>
      </c>
      <c r="F1148" s="3">
        <v>43885</v>
      </c>
      <c r="G1148" s="2">
        <v>3</v>
      </c>
      <c r="H1148" s="11">
        <f>VLOOKUP(B1148,[1]!Product_Data[#Data],4,0)</f>
        <v>1899</v>
      </c>
      <c r="I1148" s="11">
        <f>VLOOKUP(B1148,[1]!Product_Data[#Data],3,0)</f>
        <v>1044</v>
      </c>
      <c r="J1148" s="11">
        <f t="shared" si="105"/>
        <v>3132</v>
      </c>
      <c r="K1148" s="11">
        <f t="shared" si="106"/>
        <v>5697</v>
      </c>
      <c r="L1148" s="11">
        <f t="shared" si="107"/>
        <v>2565</v>
      </c>
      <c r="M1148" t="str">
        <f>VLOOKUP(C1148,[1]!Location_Data[#Data],2,0)</f>
        <v>Glendale</v>
      </c>
      <c r="N1148" t="str">
        <f>VLOOKUP(D1148,[1]!Salespeople_Data[#Data],2,0)</f>
        <v>John Reyes</v>
      </c>
      <c r="O1148" t="str">
        <f>VLOOKUP(E1148,[1]!Customer_Data[#Data],2,0)</f>
        <v>Ryan Bailey</v>
      </c>
      <c r="P1148" s="15">
        <f t="shared" si="102"/>
        <v>2</v>
      </c>
      <c r="Q1148">
        <f t="shared" si="103"/>
        <v>2</v>
      </c>
      <c r="R1148">
        <f t="shared" si="104"/>
        <v>2020</v>
      </c>
    </row>
    <row r="1149" spans="1:18" x14ac:dyDescent="0.25">
      <c r="A1149" s="4" t="s">
        <v>1992</v>
      </c>
      <c r="B1149" s="4" t="s">
        <v>395</v>
      </c>
      <c r="C1149" s="4" t="s">
        <v>458</v>
      </c>
      <c r="D1149" s="4" t="s">
        <v>30</v>
      </c>
      <c r="E1149" s="4" t="s">
        <v>1065</v>
      </c>
      <c r="F1149" s="5">
        <v>43861</v>
      </c>
      <c r="G1149" s="4">
        <v>1</v>
      </c>
      <c r="H1149" s="11">
        <f>VLOOKUP(B1149,[1]!Product_Data[#Data],4,0)</f>
        <v>2257</v>
      </c>
      <c r="I1149" s="11">
        <f>VLOOKUP(B1149,[1]!Product_Data[#Data],3,0)</f>
        <v>1535</v>
      </c>
      <c r="J1149" s="11">
        <f t="shared" si="105"/>
        <v>1535</v>
      </c>
      <c r="K1149" s="11">
        <f t="shared" si="106"/>
        <v>2257</v>
      </c>
      <c r="L1149" s="11">
        <f t="shared" si="107"/>
        <v>722</v>
      </c>
      <c r="M1149" t="str">
        <f>VLOOKUP(C1149,[1]!Location_Data[#Data],2,0)</f>
        <v>Fontana</v>
      </c>
      <c r="N1149" t="str">
        <f>VLOOKUP(D1149,[1]!Salespeople_Data[#Data],2,0)</f>
        <v>Carl Hall</v>
      </c>
      <c r="O1149" t="str">
        <f>VLOOKUP(E1149,[1]!Customer_Data[#Data],2,0)</f>
        <v>Wayne Stewart</v>
      </c>
      <c r="P1149" s="15">
        <f t="shared" si="102"/>
        <v>6</v>
      </c>
      <c r="Q1149">
        <f t="shared" si="103"/>
        <v>1</v>
      </c>
      <c r="R1149">
        <f t="shared" si="104"/>
        <v>2020</v>
      </c>
    </row>
    <row r="1150" spans="1:18" x14ac:dyDescent="0.25">
      <c r="A1150" s="2" t="s">
        <v>1993</v>
      </c>
      <c r="B1150" s="2" t="s">
        <v>435</v>
      </c>
      <c r="C1150" s="2" t="s">
        <v>174</v>
      </c>
      <c r="D1150" s="2" t="s">
        <v>191</v>
      </c>
      <c r="E1150" s="2" t="s">
        <v>1972</v>
      </c>
      <c r="F1150" s="3">
        <v>43899</v>
      </c>
      <c r="G1150" s="2">
        <v>1</v>
      </c>
      <c r="H1150" s="11">
        <f>VLOOKUP(B1150,[1]!Product_Data[#Data],4,0)</f>
        <v>2141</v>
      </c>
      <c r="I1150" s="11">
        <f>VLOOKUP(B1150,[1]!Product_Data[#Data],3,0)</f>
        <v>1777</v>
      </c>
      <c r="J1150" s="11">
        <f t="shared" si="105"/>
        <v>1777</v>
      </c>
      <c r="K1150" s="11">
        <f t="shared" si="106"/>
        <v>2141</v>
      </c>
      <c r="L1150" s="11">
        <f t="shared" si="107"/>
        <v>364</v>
      </c>
      <c r="M1150" t="str">
        <f>VLOOKUP(C1150,[1]!Location_Data[#Data],2,0)</f>
        <v>Norwalk</v>
      </c>
      <c r="N1150" t="str">
        <f>VLOOKUP(D1150,[1]!Salespeople_Data[#Data],2,0)</f>
        <v>Robert Reed</v>
      </c>
      <c r="O1150" t="str">
        <f>VLOOKUP(E1150,[1]!Customer_Data[#Data],2,0)</f>
        <v>Frank Ortiz</v>
      </c>
      <c r="P1150" s="15">
        <f t="shared" si="102"/>
        <v>2</v>
      </c>
      <c r="Q1150">
        <f t="shared" si="103"/>
        <v>3</v>
      </c>
      <c r="R1150">
        <f t="shared" si="104"/>
        <v>2020</v>
      </c>
    </row>
    <row r="1151" spans="1:18" x14ac:dyDescent="0.25">
      <c r="A1151" s="4" t="s">
        <v>1994</v>
      </c>
      <c r="B1151" s="4" t="s">
        <v>94</v>
      </c>
      <c r="C1151" s="4" t="s">
        <v>24</v>
      </c>
      <c r="D1151" s="4" t="s">
        <v>250</v>
      </c>
      <c r="E1151" s="4" t="s">
        <v>1035</v>
      </c>
      <c r="F1151" s="5">
        <v>43983</v>
      </c>
      <c r="G1151" s="4">
        <v>2</v>
      </c>
      <c r="H1151" s="11">
        <f>VLOOKUP(B1151,[1]!Product_Data[#Data],4,0)</f>
        <v>1639</v>
      </c>
      <c r="I1151" s="11">
        <f>VLOOKUP(B1151,[1]!Product_Data[#Data],3,0)</f>
        <v>1295</v>
      </c>
      <c r="J1151" s="11">
        <f t="shared" si="105"/>
        <v>2590</v>
      </c>
      <c r="K1151" s="11">
        <f t="shared" si="106"/>
        <v>3278</v>
      </c>
      <c r="L1151" s="11">
        <f t="shared" si="107"/>
        <v>688</v>
      </c>
      <c r="M1151" t="str">
        <f>VLOOKUP(C1151,[1]!Location_Data[#Data],2,0)</f>
        <v>Lancaster</v>
      </c>
      <c r="N1151" t="str">
        <f>VLOOKUP(D1151,[1]!Salespeople_Data[#Data],2,0)</f>
        <v>Martin Carr</v>
      </c>
      <c r="O1151" t="str">
        <f>VLOOKUP(E1151,[1]!Customer_Data[#Data],2,0)</f>
        <v>Sean Kelly</v>
      </c>
      <c r="P1151" s="15">
        <f t="shared" si="102"/>
        <v>2</v>
      </c>
      <c r="Q1151">
        <f t="shared" si="103"/>
        <v>6</v>
      </c>
      <c r="R1151">
        <f t="shared" si="104"/>
        <v>2020</v>
      </c>
    </row>
    <row r="1152" spans="1:18" x14ac:dyDescent="0.25">
      <c r="A1152" s="2" t="s">
        <v>1995</v>
      </c>
      <c r="B1152" s="2" t="s">
        <v>252</v>
      </c>
      <c r="C1152" s="2" t="s">
        <v>380</v>
      </c>
      <c r="D1152" s="2" t="s">
        <v>308</v>
      </c>
      <c r="E1152" s="2" t="s">
        <v>1178</v>
      </c>
      <c r="F1152" s="3">
        <v>44018</v>
      </c>
      <c r="G1152" s="2">
        <v>2</v>
      </c>
      <c r="H1152" s="11">
        <f>VLOOKUP(B1152,[1]!Product_Data[#Data],4,0)</f>
        <v>1899</v>
      </c>
      <c r="I1152" s="11">
        <f>VLOOKUP(B1152,[1]!Product_Data[#Data],3,0)</f>
        <v>1044</v>
      </c>
      <c r="J1152" s="11">
        <f t="shared" si="105"/>
        <v>2088</v>
      </c>
      <c r="K1152" s="11">
        <f t="shared" si="106"/>
        <v>3798</v>
      </c>
      <c r="L1152" s="11">
        <f t="shared" si="107"/>
        <v>1710</v>
      </c>
      <c r="M1152" t="str">
        <f>VLOOKUP(C1152,[1]!Location_Data[#Data],2,0)</f>
        <v>Los Angeles</v>
      </c>
      <c r="N1152" t="str">
        <f>VLOOKUP(D1152,[1]!Salespeople_Data[#Data],2,0)</f>
        <v>Fred Robertson</v>
      </c>
      <c r="O1152" t="str">
        <f>VLOOKUP(E1152,[1]!Customer_Data[#Data],2,0)</f>
        <v>Joseph Warren</v>
      </c>
      <c r="P1152" s="15">
        <f t="shared" si="102"/>
        <v>2</v>
      </c>
      <c r="Q1152">
        <f t="shared" si="103"/>
        <v>7</v>
      </c>
      <c r="R1152">
        <f t="shared" si="104"/>
        <v>2020</v>
      </c>
    </row>
    <row r="1153" spans="1:18" x14ac:dyDescent="0.25">
      <c r="A1153" s="4" t="s">
        <v>1996</v>
      </c>
      <c r="B1153" s="4" t="s">
        <v>370</v>
      </c>
      <c r="C1153" s="4" t="s">
        <v>249</v>
      </c>
      <c r="D1153" s="4" t="s">
        <v>71</v>
      </c>
      <c r="E1153" s="4" t="s">
        <v>1997</v>
      </c>
      <c r="F1153" s="5">
        <v>44033</v>
      </c>
      <c r="G1153" s="4">
        <v>3</v>
      </c>
      <c r="H1153" s="11">
        <f>VLOOKUP(B1153,[1]!Product_Data[#Data],4,0)</f>
        <v>771</v>
      </c>
      <c r="I1153" s="11">
        <f>VLOOKUP(B1153,[1]!Product_Data[#Data],3,0)</f>
        <v>648</v>
      </c>
      <c r="J1153" s="11">
        <f t="shared" si="105"/>
        <v>1944</v>
      </c>
      <c r="K1153" s="11">
        <f t="shared" si="106"/>
        <v>2313</v>
      </c>
      <c r="L1153" s="11">
        <f t="shared" si="107"/>
        <v>369</v>
      </c>
      <c r="M1153" t="str">
        <f>VLOOKUP(C1153,[1]!Location_Data[#Data],2,0)</f>
        <v>Roseville</v>
      </c>
      <c r="N1153" t="str">
        <f>VLOOKUP(D1153,[1]!Salespeople_Data[#Data],2,0)</f>
        <v>Gary Rodriguez</v>
      </c>
      <c r="O1153" t="str">
        <f>VLOOKUP(E1153,[1]!Customer_Data[#Data],2,0)</f>
        <v>Todd Watson</v>
      </c>
      <c r="P1153" s="15">
        <f t="shared" si="102"/>
        <v>3</v>
      </c>
      <c r="Q1153">
        <f t="shared" si="103"/>
        <v>7</v>
      </c>
      <c r="R1153">
        <f t="shared" si="104"/>
        <v>2020</v>
      </c>
    </row>
    <row r="1154" spans="1:18" x14ac:dyDescent="0.25">
      <c r="A1154" s="2" t="s">
        <v>1998</v>
      </c>
      <c r="B1154" s="2" t="s">
        <v>367</v>
      </c>
      <c r="C1154" s="2" t="s">
        <v>302</v>
      </c>
      <c r="D1154" s="2" t="s">
        <v>20</v>
      </c>
      <c r="E1154" s="2" t="s">
        <v>685</v>
      </c>
      <c r="F1154" s="3">
        <v>44046</v>
      </c>
      <c r="G1154" s="2">
        <v>1</v>
      </c>
      <c r="H1154" s="11">
        <f>VLOOKUP(B1154,[1]!Product_Data[#Data],4,0)</f>
        <v>530</v>
      </c>
      <c r="I1154" s="11">
        <f>VLOOKUP(B1154,[1]!Product_Data[#Data],3,0)</f>
        <v>424</v>
      </c>
      <c r="J1154" s="11">
        <f t="shared" si="105"/>
        <v>424</v>
      </c>
      <c r="K1154" s="11">
        <f t="shared" si="106"/>
        <v>530</v>
      </c>
      <c r="L1154" s="11">
        <f t="shared" si="107"/>
        <v>106</v>
      </c>
      <c r="M1154" t="str">
        <f>VLOOKUP(C1154,[1]!Location_Data[#Data],2,0)</f>
        <v>Santa Rosa</v>
      </c>
      <c r="N1154" t="str">
        <f>VLOOKUP(D1154,[1]!Salespeople_Data[#Data],2,0)</f>
        <v>Joshua Cook</v>
      </c>
      <c r="O1154" t="str">
        <f>VLOOKUP(E1154,[1]!Customer_Data[#Data],2,0)</f>
        <v>Roger Tucker</v>
      </c>
      <c r="P1154" s="15">
        <f t="shared" ref="P1154:P1217" si="108">WEEKDAY(F1154)</f>
        <v>2</v>
      </c>
      <c r="Q1154">
        <f t="shared" ref="Q1154:Q1217" si="109">MONTH(F1154)</f>
        <v>8</v>
      </c>
      <c r="R1154">
        <f t="shared" ref="R1154:R1217" si="110">YEAR(F1154)</f>
        <v>2020</v>
      </c>
    </row>
    <row r="1155" spans="1:18" x14ac:dyDescent="0.25">
      <c r="A1155" s="4" t="s">
        <v>1999</v>
      </c>
      <c r="B1155" s="4" t="s">
        <v>652</v>
      </c>
      <c r="C1155" s="4" t="s">
        <v>469</v>
      </c>
      <c r="D1155" s="4" t="s">
        <v>269</v>
      </c>
      <c r="E1155" s="4" t="s">
        <v>1370</v>
      </c>
      <c r="F1155" s="5">
        <v>44062</v>
      </c>
      <c r="G1155" s="4">
        <v>1</v>
      </c>
      <c r="H1155" s="11">
        <f>VLOOKUP(B1155,[1]!Product_Data[#Data],4,0)</f>
        <v>217</v>
      </c>
      <c r="I1155" s="11">
        <f>VLOOKUP(B1155,[1]!Product_Data[#Data],3,0)</f>
        <v>171</v>
      </c>
      <c r="J1155" s="11">
        <f t="shared" ref="J1155:J1218" si="111">PRODUCT(I1155,G1155)</f>
        <v>171</v>
      </c>
      <c r="K1155" s="11">
        <f t="shared" ref="K1155:K1218" si="112">PRODUCT(H1155,G1155)</f>
        <v>217</v>
      </c>
      <c r="L1155" s="11">
        <f t="shared" ref="L1155:L1218" si="113">K1155-J1155</f>
        <v>46</v>
      </c>
      <c r="M1155" t="str">
        <f>VLOOKUP(C1155,[1]!Location_Data[#Data],2,0)</f>
        <v>Escondido</v>
      </c>
      <c r="N1155" t="str">
        <f>VLOOKUP(D1155,[1]!Salespeople_Data[#Data],2,0)</f>
        <v>Kevin Butler</v>
      </c>
      <c r="O1155" t="str">
        <f>VLOOKUP(E1155,[1]!Customer_Data[#Data],2,0)</f>
        <v>Jason Ross</v>
      </c>
      <c r="P1155" s="15">
        <f t="shared" si="108"/>
        <v>4</v>
      </c>
      <c r="Q1155">
        <f t="shared" si="109"/>
        <v>8</v>
      </c>
      <c r="R1155">
        <f t="shared" si="110"/>
        <v>2020</v>
      </c>
    </row>
    <row r="1156" spans="1:18" x14ac:dyDescent="0.25">
      <c r="A1156" s="2" t="s">
        <v>2000</v>
      </c>
      <c r="B1156" s="2" t="s">
        <v>666</v>
      </c>
      <c r="C1156" s="2" t="s">
        <v>512</v>
      </c>
      <c r="D1156" s="2" t="s">
        <v>170</v>
      </c>
      <c r="E1156" s="2" t="s">
        <v>1058</v>
      </c>
      <c r="F1156" s="3">
        <v>43868</v>
      </c>
      <c r="G1156" s="2">
        <v>1</v>
      </c>
      <c r="H1156" s="11">
        <f>VLOOKUP(B1156,[1]!Product_Data[#Data],4,0)</f>
        <v>2241</v>
      </c>
      <c r="I1156" s="11">
        <f>VLOOKUP(B1156,[1]!Product_Data[#Data],3,0)</f>
        <v>1367</v>
      </c>
      <c r="J1156" s="11">
        <f t="shared" si="111"/>
        <v>1367</v>
      </c>
      <c r="K1156" s="11">
        <f t="shared" si="112"/>
        <v>2241</v>
      </c>
      <c r="L1156" s="11">
        <f t="shared" si="113"/>
        <v>874</v>
      </c>
      <c r="M1156" t="str">
        <f>VLOOKUP(C1156,[1]!Location_Data[#Data],2,0)</f>
        <v>Long Beach</v>
      </c>
      <c r="N1156" t="str">
        <f>VLOOKUP(D1156,[1]!Salespeople_Data[#Data],2,0)</f>
        <v>Sean Miller</v>
      </c>
      <c r="O1156" t="str">
        <f>VLOOKUP(E1156,[1]!Customer_Data[#Data],2,0)</f>
        <v>Craig Mills</v>
      </c>
      <c r="P1156" s="15">
        <f t="shared" si="108"/>
        <v>6</v>
      </c>
      <c r="Q1156">
        <f t="shared" si="109"/>
        <v>2</v>
      </c>
      <c r="R1156">
        <f t="shared" si="110"/>
        <v>2020</v>
      </c>
    </row>
    <row r="1157" spans="1:18" x14ac:dyDescent="0.25">
      <c r="A1157" s="4" t="s">
        <v>2001</v>
      </c>
      <c r="B1157" s="4" t="s">
        <v>311</v>
      </c>
      <c r="C1157" s="4" t="s">
        <v>174</v>
      </c>
      <c r="D1157" s="4" t="s">
        <v>53</v>
      </c>
      <c r="E1157" s="4" t="s">
        <v>629</v>
      </c>
      <c r="F1157" s="5">
        <v>44131</v>
      </c>
      <c r="G1157" s="4">
        <v>1</v>
      </c>
      <c r="H1157" s="11">
        <f>VLOOKUP(B1157,[1]!Product_Data[#Data],4,0)</f>
        <v>1743</v>
      </c>
      <c r="I1157" s="11">
        <f>VLOOKUP(B1157,[1]!Product_Data[#Data],3,0)</f>
        <v>872</v>
      </c>
      <c r="J1157" s="11">
        <f t="shared" si="111"/>
        <v>872</v>
      </c>
      <c r="K1157" s="11">
        <f t="shared" si="112"/>
        <v>1743</v>
      </c>
      <c r="L1157" s="11">
        <f t="shared" si="113"/>
        <v>871</v>
      </c>
      <c r="M1157" t="str">
        <f>VLOOKUP(C1157,[1]!Location_Data[#Data],2,0)</f>
        <v>Norwalk</v>
      </c>
      <c r="N1157" t="str">
        <f>VLOOKUP(D1157,[1]!Salespeople_Data[#Data],2,0)</f>
        <v>Scott Mason</v>
      </c>
      <c r="O1157" t="str">
        <f>VLOOKUP(E1157,[1]!Customer_Data[#Data],2,0)</f>
        <v>Clarence Kelley</v>
      </c>
      <c r="P1157" s="15">
        <f t="shared" si="108"/>
        <v>3</v>
      </c>
      <c r="Q1157">
        <f t="shared" si="109"/>
        <v>10</v>
      </c>
      <c r="R1157">
        <f t="shared" si="110"/>
        <v>2020</v>
      </c>
    </row>
    <row r="1158" spans="1:18" x14ac:dyDescent="0.25">
      <c r="A1158" s="2" t="s">
        <v>2002</v>
      </c>
      <c r="B1158" s="2" t="s">
        <v>464</v>
      </c>
      <c r="C1158" s="2" t="s">
        <v>570</v>
      </c>
      <c r="D1158" s="2" t="s">
        <v>225</v>
      </c>
      <c r="E1158" s="2" t="s">
        <v>2003</v>
      </c>
      <c r="F1158" s="3">
        <v>43973</v>
      </c>
      <c r="G1158" s="2">
        <v>2</v>
      </c>
      <c r="H1158" s="11">
        <f>VLOOKUP(B1158,[1]!Product_Data[#Data],4,0)</f>
        <v>1566</v>
      </c>
      <c r="I1158" s="11">
        <f>VLOOKUP(B1158,[1]!Product_Data[#Data],3,0)</f>
        <v>1190</v>
      </c>
      <c r="J1158" s="11">
        <f t="shared" si="111"/>
        <v>2380</v>
      </c>
      <c r="K1158" s="11">
        <f t="shared" si="112"/>
        <v>3132</v>
      </c>
      <c r="L1158" s="11">
        <f t="shared" si="113"/>
        <v>752</v>
      </c>
      <c r="M1158" t="str">
        <f>VLOOKUP(C1158,[1]!Location_Data[#Data],2,0)</f>
        <v>Fresno</v>
      </c>
      <c r="N1158" t="str">
        <f>VLOOKUP(D1158,[1]!Salespeople_Data[#Data],2,0)</f>
        <v>Andrew Bowman</v>
      </c>
      <c r="O1158" t="str">
        <f>VLOOKUP(E1158,[1]!Customer_Data[#Data],2,0)</f>
        <v>Phillip Coleman</v>
      </c>
      <c r="P1158" s="15">
        <f t="shared" si="108"/>
        <v>6</v>
      </c>
      <c r="Q1158">
        <f t="shared" si="109"/>
        <v>5</v>
      </c>
      <c r="R1158">
        <f t="shared" si="110"/>
        <v>2020</v>
      </c>
    </row>
    <row r="1159" spans="1:18" x14ac:dyDescent="0.25">
      <c r="A1159" s="4" t="s">
        <v>2004</v>
      </c>
      <c r="B1159" s="4" t="s">
        <v>796</v>
      </c>
      <c r="C1159" s="4" t="s">
        <v>246</v>
      </c>
      <c r="D1159" s="4" t="s">
        <v>58</v>
      </c>
      <c r="E1159" s="4" t="s">
        <v>865</v>
      </c>
      <c r="F1159" s="5">
        <v>44037</v>
      </c>
      <c r="G1159" s="4">
        <v>1</v>
      </c>
      <c r="H1159" s="11">
        <f>VLOOKUP(B1159,[1]!Product_Data[#Data],4,0)</f>
        <v>1103</v>
      </c>
      <c r="I1159" s="11">
        <f>VLOOKUP(B1159,[1]!Product_Data[#Data],3,0)</f>
        <v>838</v>
      </c>
      <c r="J1159" s="11">
        <f t="shared" si="111"/>
        <v>838</v>
      </c>
      <c r="K1159" s="11">
        <f t="shared" si="112"/>
        <v>1103</v>
      </c>
      <c r="L1159" s="11">
        <f t="shared" si="113"/>
        <v>265</v>
      </c>
      <c r="M1159" t="str">
        <f>VLOOKUP(C1159,[1]!Location_Data[#Data],2,0)</f>
        <v>San Francisco</v>
      </c>
      <c r="N1159" t="str">
        <f>VLOOKUP(D1159,[1]!Salespeople_Data[#Data],2,0)</f>
        <v>Christopher Tucker</v>
      </c>
      <c r="O1159" t="str">
        <f>VLOOKUP(E1159,[1]!Customer_Data[#Data],2,0)</f>
        <v>Aaron Cruz</v>
      </c>
      <c r="P1159" s="15">
        <f t="shared" si="108"/>
        <v>7</v>
      </c>
      <c r="Q1159">
        <f t="shared" si="109"/>
        <v>7</v>
      </c>
      <c r="R1159">
        <f t="shared" si="110"/>
        <v>2020</v>
      </c>
    </row>
    <row r="1160" spans="1:18" x14ac:dyDescent="0.25">
      <c r="A1160" s="2" t="s">
        <v>2005</v>
      </c>
      <c r="B1160" s="2" t="s">
        <v>305</v>
      </c>
      <c r="C1160" s="2" t="s">
        <v>100</v>
      </c>
      <c r="D1160" s="2" t="s">
        <v>264</v>
      </c>
      <c r="E1160" s="2" t="s">
        <v>863</v>
      </c>
      <c r="F1160" s="3">
        <v>44110</v>
      </c>
      <c r="G1160" s="2">
        <v>2</v>
      </c>
      <c r="H1160" s="11">
        <f>VLOOKUP(B1160,[1]!Product_Data[#Data],4,0)</f>
        <v>504</v>
      </c>
      <c r="I1160" s="11">
        <f>VLOOKUP(B1160,[1]!Product_Data[#Data],3,0)</f>
        <v>408</v>
      </c>
      <c r="J1160" s="11">
        <f t="shared" si="111"/>
        <v>816</v>
      </c>
      <c r="K1160" s="11">
        <f t="shared" si="112"/>
        <v>1008</v>
      </c>
      <c r="L1160" s="11">
        <f t="shared" si="113"/>
        <v>192</v>
      </c>
      <c r="M1160" t="str">
        <f>VLOOKUP(C1160,[1]!Location_Data[#Data],2,0)</f>
        <v>Victorville</v>
      </c>
      <c r="N1160" t="str">
        <f>VLOOKUP(D1160,[1]!Salespeople_Data[#Data],2,0)</f>
        <v>Ernest Wheeler</v>
      </c>
      <c r="O1160" t="str">
        <f>VLOOKUP(E1160,[1]!Customer_Data[#Data],2,0)</f>
        <v>Henry Cox</v>
      </c>
      <c r="P1160" s="15">
        <f t="shared" si="108"/>
        <v>3</v>
      </c>
      <c r="Q1160">
        <f t="shared" si="109"/>
        <v>10</v>
      </c>
      <c r="R1160">
        <f t="shared" si="110"/>
        <v>2020</v>
      </c>
    </row>
    <row r="1161" spans="1:18" x14ac:dyDescent="0.25">
      <c r="A1161" s="4" t="s">
        <v>2006</v>
      </c>
      <c r="B1161" s="4" t="s">
        <v>412</v>
      </c>
      <c r="C1161" s="4" t="s">
        <v>527</v>
      </c>
      <c r="D1161" s="4" t="s">
        <v>25</v>
      </c>
      <c r="E1161" s="4" t="s">
        <v>2007</v>
      </c>
      <c r="F1161" s="5">
        <v>43982</v>
      </c>
      <c r="G1161" s="4">
        <v>3</v>
      </c>
      <c r="H1161" s="11">
        <f>VLOOKUP(B1161,[1]!Product_Data[#Data],4,0)</f>
        <v>2396</v>
      </c>
      <c r="I1161" s="11">
        <f>VLOOKUP(B1161,[1]!Product_Data[#Data],3,0)</f>
        <v>1965</v>
      </c>
      <c r="J1161" s="11">
        <f t="shared" si="111"/>
        <v>5895</v>
      </c>
      <c r="K1161" s="11">
        <f t="shared" si="112"/>
        <v>7188</v>
      </c>
      <c r="L1161" s="11">
        <f t="shared" si="113"/>
        <v>1293</v>
      </c>
      <c r="M1161" t="str">
        <f>VLOOKUP(C1161,[1]!Location_Data[#Data],2,0)</f>
        <v>Stockton</v>
      </c>
      <c r="N1161" t="str">
        <f>VLOOKUP(D1161,[1]!Salespeople_Data[#Data],2,0)</f>
        <v>Brian Davis</v>
      </c>
      <c r="O1161" t="str">
        <f>VLOOKUP(E1161,[1]!Customer_Data[#Data],2,0)</f>
        <v>Samuel Burke</v>
      </c>
      <c r="P1161" s="15">
        <f t="shared" si="108"/>
        <v>1</v>
      </c>
      <c r="Q1161">
        <f t="shared" si="109"/>
        <v>5</v>
      </c>
      <c r="R1161">
        <f t="shared" si="110"/>
        <v>2020</v>
      </c>
    </row>
    <row r="1162" spans="1:18" x14ac:dyDescent="0.25">
      <c r="A1162" s="2" t="s">
        <v>2008</v>
      </c>
      <c r="B1162" s="2" t="s">
        <v>464</v>
      </c>
      <c r="C1162" s="2" t="s">
        <v>120</v>
      </c>
      <c r="D1162" s="2" t="s">
        <v>159</v>
      </c>
      <c r="E1162" s="2" t="s">
        <v>1311</v>
      </c>
      <c r="F1162" s="3">
        <v>44111</v>
      </c>
      <c r="G1162" s="2">
        <v>3</v>
      </c>
      <c r="H1162" s="11">
        <f>VLOOKUP(B1162,[1]!Product_Data[#Data],4,0)</f>
        <v>1566</v>
      </c>
      <c r="I1162" s="11">
        <f>VLOOKUP(B1162,[1]!Product_Data[#Data],3,0)</f>
        <v>1190</v>
      </c>
      <c r="J1162" s="11">
        <f t="shared" si="111"/>
        <v>3570</v>
      </c>
      <c r="K1162" s="11">
        <f t="shared" si="112"/>
        <v>4698</v>
      </c>
      <c r="L1162" s="11">
        <f t="shared" si="113"/>
        <v>1128</v>
      </c>
      <c r="M1162" t="str">
        <f>VLOOKUP(C1162,[1]!Location_Data[#Data],2,0)</f>
        <v>Elk Grove</v>
      </c>
      <c r="N1162" t="str">
        <f>VLOOKUP(D1162,[1]!Salespeople_Data[#Data],2,0)</f>
        <v>Bobby Russell</v>
      </c>
      <c r="O1162" t="str">
        <f>VLOOKUP(E1162,[1]!Customer_Data[#Data],2,0)</f>
        <v>Alan Scott</v>
      </c>
      <c r="P1162" s="15">
        <f t="shared" si="108"/>
        <v>4</v>
      </c>
      <c r="Q1162">
        <f t="shared" si="109"/>
        <v>10</v>
      </c>
      <c r="R1162">
        <f t="shared" si="110"/>
        <v>2020</v>
      </c>
    </row>
    <row r="1163" spans="1:18" x14ac:dyDescent="0.25">
      <c r="A1163" s="4" t="s">
        <v>2009</v>
      </c>
      <c r="B1163" s="4" t="s">
        <v>28</v>
      </c>
      <c r="C1163" s="4" t="s">
        <v>215</v>
      </c>
      <c r="D1163" s="4" t="s">
        <v>165</v>
      </c>
      <c r="E1163" s="4" t="s">
        <v>2010</v>
      </c>
      <c r="F1163" s="5">
        <v>44126</v>
      </c>
      <c r="G1163" s="4">
        <v>3</v>
      </c>
      <c r="H1163" s="11">
        <f>VLOOKUP(B1163,[1]!Product_Data[#Data],4,0)</f>
        <v>684</v>
      </c>
      <c r="I1163" s="11">
        <f>VLOOKUP(B1163,[1]!Product_Data[#Data],3,0)</f>
        <v>561</v>
      </c>
      <c r="J1163" s="11">
        <f t="shared" si="111"/>
        <v>1683</v>
      </c>
      <c r="K1163" s="11">
        <f t="shared" si="112"/>
        <v>2052</v>
      </c>
      <c r="L1163" s="11">
        <f t="shared" si="113"/>
        <v>369</v>
      </c>
      <c r="M1163" t="str">
        <f>VLOOKUP(C1163,[1]!Location_Data[#Data],2,0)</f>
        <v>El Cajon</v>
      </c>
      <c r="N1163" t="str">
        <f>VLOOKUP(D1163,[1]!Salespeople_Data[#Data],2,0)</f>
        <v>Joe Sims</v>
      </c>
      <c r="O1163" t="str">
        <f>VLOOKUP(E1163,[1]!Customer_Data[#Data],2,0)</f>
        <v>Shawn Cook</v>
      </c>
      <c r="P1163" s="15">
        <f t="shared" si="108"/>
        <v>5</v>
      </c>
      <c r="Q1163">
        <f t="shared" si="109"/>
        <v>10</v>
      </c>
      <c r="R1163">
        <f t="shared" si="110"/>
        <v>2020</v>
      </c>
    </row>
    <row r="1164" spans="1:18" x14ac:dyDescent="0.25">
      <c r="A1164" s="2" t="s">
        <v>2011</v>
      </c>
      <c r="B1164" s="2" t="s">
        <v>245</v>
      </c>
      <c r="C1164" s="2" t="s">
        <v>34</v>
      </c>
      <c r="D1164" s="2" t="s">
        <v>75</v>
      </c>
      <c r="E1164" s="2" t="s">
        <v>1916</v>
      </c>
      <c r="F1164" s="3">
        <v>44180</v>
      </c>
      <c r="G1164" s="2">
        <v>3</v>
      </c>
      <c r="H1164" s="11">
        <f>VLOOKUP(B1164,[1]!Product_Data[#Data],4,0)</f>
        <v>818</v>
      </c>
      <c r="I1164" s="11">
        <f>VLOOKUP(B1164,[1]!Product_Data[#Data],3,0)</f>
        <v>450</v>
      </c>
      <c r="J1164" s="11">
        <f t="shared" si="111"/>
        <v>1350</v>
      </c>
      <c r="K1164" s="11">
        <f t="shared" si="112"/>
        <v>2454</v>
      </c>
      <c r="L1164" s="11">
        <f t="shared" si="113"/>
        <v>1104</v>
      </c>
      <c r="M1164" t="str">
        <f>VLOOKUP(C1164,[1]!Location_Data[#Data],2,0)</f>
        <v>Inglewood</v>
      </c>
      <c r="N1164" t="str">
        <f>VLOOKUP(D1164,[1]!Salespeople_Data[#Data],2,0)</f>
        <v>Roger Robertson</v>
      </c>
      <c r="O1164" t="str">
        <f>VLOOKUP(E1164,[1]!Customer_Data[#Data],2,0)</f>
        <v>Kevin Gomez</v>
      </c>
      <c r="P1164" s="15">
        <f t="shared" si="108"/>
        <v>3</v>
      </c>
      <c r="Q1164">
        <f t="shared" si="109"/>
        <v>12</v>
      </c>
      <c r="R1164">
        <f t="shared" si="110"/>
        <v>2020</v>
      </c>
    </row>
    <row r="1165" spans="1:18" x14ac:dyDescent="0.25">
      <c r="A1165" s="4" t="s">
        <v>2012</v>
      </c>
      <c r="B1165" s="4" t="s">
        <v>440</v>
      </c>
      <c r="C1165" s="4" t="s">
        <v>174</v>
      </c>
      <c r="D1165" s="4" t="s">
        <v>170</v>
      </c>
      <c r="E1165" s="4" t="s">
        <v>985</v>
      </c>
      <c r="F1165" s="5">
        <v>44007</v>
      </c>
      <c r="G1165" s="4">
        <v>2</v>
      </c>
      <c r="H1165" s="11">
        <f>VLOOKUP(B1165,[1]!Product_Data[#Data],4,0)</f>
        <v>800</v>
      </c>
      <c r="I1165" s="11">
        <f>VLOOKUP(B1165,[1]!Product_Data[#Data],3,0)</f>
        <v>536</v>
      </c>
      <c r="J1165" s="11">
        <f t="shared" si="111"/>
        <v>1072</v>
      </c>
      <c r="K1165" s="11">
        <f t="shared" si="112"/>
        <v>1600</v>
      </c>
      <c r="L1165" s="11">
        <f t="shared" si="113"/>
        <v>528</v>
      </c>
      <c r="M1165" t="str">
        <f>VLOOKUP(C1165,[1]!Location_Data[#Data],2,0)</f>
        <v>Norwalk</v>
      </c>
      <c r="N1165" t="str">
        <f>VLOOKUP(D1165,[1]!Salespeople_Data[#Data],2,0)</f>
        <v>Sean Miller</v>
      </c>
      <c r="O1165" t="str">
        <f>VLOOKUP(E1165,[1]!Customer_Data[#Data],2,0)</f>
        <v>Matthew Campbell</v>
      </c>
      <c r="P1165" s="15">
        <f t="shared" si="108"/>
        <v>5</v>
      </c>
      <c r="Q1165">
        <f t="shared" si="109"/>
        <v>6</v>
      </c>
      <c r="R1165">
        <f t="shared" si="110"/>
        <v>2020</v>
      </c>
    </row>
    <row r="1166" spans="1:18" x14ac:dyDescent="0.25">
      <c r="A1166" s="2" t="s">
        <v>2013</v>
      </c>
      <c r="B1166" s="2" t="s">
        <v>189</v>
      </c>
      <c r="C1166" s="2" t="s">
        <v>79</v>
      </c>
      <c r="D1166" s="2" t="s">
        <v>71</v>
      </c>
      <c r="E1166" s="2" t="s">
        <v>1527</v>
      </c>
      <c r="F1166" s="3">
        <v>44051</v>
      </c>
      <c r="G1166" s="2">
        <v>2</v>
      </c>
      <c r="H1166" s="11">
        <f>VLOOKUP(B1166,[1]!Product_Data[#Data],4,0)</f>
        <v>1783</v>
      </c>
      <c r="I1166" s="11">
        <f>VLOOKUP(B1166,[1]!Product_Data[#Data],3,0)</f>
        <v>1516</v>
      </c>
      <c r="J1166" s="11">
        <f t="shared" si="111"/>
        <v>3032</v>
      </c>
      <c r="K1166" s="11">
        <f t="shared" si="112"/>
        <v>3566</v>
      </c>
      <c r="L1166" s="11">
        <f t="shared" si="113"/>
        <v>534</v>
      </c>
      <c r="M1166" t="str">
        <f>VLOOKUP(C1166,[1]!Location_Data[#Data],2,0)</f>
        <v>Palmdale</v>
      </c>
      <c r="N1166" t="str">
        <f>VLOOKUP(D1166,[1]!Salespeople_Data[#Data],2,0)</f>
        <v>Gary Rodriguez</v>
      </c>
      <c r="O1166" t="str">
        <f>VLOOKUP(E1166,[1]!Customer_Data[#Data],2,0)</f>
        <v>Joshua Garza</v>
      </c>
      <c r="P1166" s="15">
        <f t="shared" si="108"/>
        <v>7</v>
      </c>
      <c r="Q1166">
        <f t="shared" si="109"/>
        <v>8</v>
      </c>
      <c r="R1166">
        <f t="shared" si="110"/>
        <v>2020</v>
      </c>
    </row>
    <row r="1167" spans="1:18" x14ac:dyDescent="0.25">
      <c r="A1167" s="4" t="s">
        <v>2014</v>
      </c>
      <c r="B1167" s="4" t="s">
        <v>152</v>
      </c>
      <c r="C1167" s="4" t="s">
        <v>436</v>
      </c>
      <c r="D1167" s="4" t="s">
        <v>111</v>
      </c>
      <c r="E1167" s="4" t="s">
        <v>1911</v>
      </c>
      <c r="F1167" s="5">
        <v>43900</v>
      </c>
      <c r="G1167" s="4">
        <v>1</v>
      </c>
      <c r="H1167" s="11">
        <f>VLOOKUP(B1167,[1]!Product_Data[#Data],4,0)</f>
        <v>951</v>
      </c>
      <c r="I1167" s="11">
        <f>VLOOKUP(B1167,[1]!Product_Data[#Data],3,0)</f>
        <v>504</v>
      </c>
      <c r="J1167" s="11">
        <f t="shared" si="111"/>
        <v>504</v>
      </c>
      <c r="K1167" s="11">
        <f t="shared" si="112"/>
        <v>951</v>
      </c>
      <c r="L1167" s="11">
        <f t="shared" si="113"/>
        <v>447</v>
      </c>
      <c r="M1167" t="str">
        <f>VLOOKUP(C1167,[1]!Location_Data[#Data],2,0)</f>
        <v>Jurupa Valley</v>
      </c>
      <c r="N1167" t="str">
        <f>VLOOKUP(D1167,[1]!Salespeople_Data[#Data],2,0)</f>
        <v>Ryan Welch</v>
      </c>
      <c r="O1167" t="str">
        <f>VLOOKUP(E1167,[1]!Customer_Data[#Data],2,0)</f>
        <v>Bruce Bowman</v>
      </c>
      <c r="P1167" s="15">
        <f t="shared" si="108"/>
        <v>3</v>
      </c>
      <c r="Q1167">
        <f t="shared" si="109"/>
        <v>3</v>
      </c>
      <c r="R1167">
        <f t="shared" si="110"/>
        <v>2020</v>
      </c>
    </row>
    <row r="1168" spans="1:18" x14ac:dyDescent="0.25">
      <c r="A1168" s="2" t="s">
        <v>2015</v>
      </c>
      <c r="B1168" s="2" t="s">
        <v>114</v>
      </c>
      <c r="C1168" s="2" t="s">
        <v>436</v>
      </c>
      <c r="D1168" s="2" t="s">
        <v>106</v>
      </c>
      <c r="E1168" s="2" t="s">
        <v>1114</v>
      </c>
      <c r="F1168" s="3">
        <v>44018</v>
      </c>
      <c r="G1168" s="2">
        <v>2</v>
      </c>
      <c r="H1168" s="11">
        <f>VLOOKUP(B1168,[1]!Product_Data[#Data],4,0)</f>
        <v>545</v>
      </c>
      <c r="I1168" s="11">
        <f>VLOOKUP(B1168,[1]!Product_Data[#Data],3,0)</f>
        <v>425</v>
      </c>
      <c r="J1168" s="11">
        <f t="shared" si="111"/>
        <v>850</v>
      </c>
      <c r="K1168" s="11">
        <f t="shared" si="112"/>
        <v>1090</v>
      </c>
      <c r="L1168" s="11">
        <f t="shared" si="113"/>
        <v>240</v>
      </c>
      <c r="M1168" t="str">
        <f>VLOOKUP(C1168,[1]!Location_Data[#Data],2,0)</f>
        <v>Jurupa Valley</v>
      </c>
      <c r="N1168" t="str">
        <f>VLOOKUP(D1168,[1]!Salespeople_Data[#Data],2,0)</f>
        <v>Patrick Ruiz</v>
      </c>
      <c r="O1168" t="str">
        <f>VLOOKUP(E1168,[1]!Customer_Data[#Data],2,0)</f>
        <v>Patrick Brown</v>
      </c>
      <c r="P1168" s="15">
        <f t="shared" si="108"/>
        <v>2</v>
      </c>
      <c r="Q1168">
        <f t="shared" si="109"/>
        <v>7</v>
      </c>
      <c r="R1168">
        <f t="shared" si="110"/>
        <v>2020</v>
      </c>
    </row>
    <row r="1169" spans="1:18" x14ac:dyDescent="0.25">
      <c r="A1169" s="4" t="s">
        <v>2016</v>
      </c>
      <c r="B1169" s="4" t="s">
        <v>152</v>
      </c>
      <c r="C1169" s="4" t="s">
        <v>169</v>
      </c>
      <c r="D1169" s="4" t="s">
        <v>116</v>
      </c>
      <c r="E1169" s="4" t="s">
        <v>1414</v>
      </c>
      <c r="F1169" s="5">
        <v>44038</v>
      </c>
      <c r="G1169" s="4">
        <v>1</v>
      </c>
      <c r="H1169" s="11">
        <f>VLOOKUP(B1169,[1]!Product_Data[#Data],4,0)</f>
        <v>951</v>
      </c>
      <c r="I1169" s="11">
        <f>VLOOKUP(B1169,[1]!Product_Data[#Data],3,0)</f>
        <v>504</v>
      </c>
      <c r="J1169" s="11">
        <f t="shared" si="111"/>
        <v>504</v>
      </c>
      <c r="K1169" s="11">
        <f t="shared" si="112"/>
        <v>951</v>
      </c>
      <c r="L1169" s="11">
        <f t="shared" si="113"/>
        <v>447</v>
      </c>
      <c r="M1169" t="str">
        <f>VLOOKUP(C1169,[1]!Location_Data[#Data],2,0)</f>
        <v>Vista</v>
      </c>
      <c r="N1169" t="str">
        <f>VLOOKUP(D1169,[1]!Salespeople_Data[#Data],2,0)</f>
        <v>Roger Ramos</v>
      </c>
      <c r="O1169" t="str">
        <f>VLOOKUP(E1169,[1]!Customer_Data[#Data],2,0)</f>
        <v>Scott Allen</v>
      </c>
      <c r="P1169" s="15">
        <f t="shared" si="108"/>
        <v>1</v>
      </c>
      <c r="Q1169">
        <f t="shared" si="109"/>
        <v>7</v>
      </c>
      <c r="R1169">
        <f t="shared" si="110"/>
        <v>2020</v>
      </c>
    </row>
    <row r="1170" spans="1:18" x14ac:dyDescent="0.25">
      <c r="A1170" s="2" t="s">
        <v>2017</v>
      </c>
      <c r="B1170" s="2" t="s">
        <v>109</v>
      </c>
      <c r="C1170" s="2" t="s">
        <v>110</v>
      </c>
      <c r="D1170" s="2" t="s">
        <v>239</v>
      </c>
      <c r="E1170" s="2" t="s">
        <v>2018</v>
      </c>
      <c r="F1170" s="3">
        <v>44039</v>
      </c>
      <c r="G1170" s="2">
        <v>1</v>
      </c>
      <c r="H1170" s="11">
        <f>VLOOKUP(B1170,[1]!Product_Data[#Data],4,0)</f>
        <v>1783</v>
      </c>
      <c r="I1170" s="11">
        <f>VLOOKUP(B1170,[1]!Product_Data[#Data],3,0)</f>
        <v>1230</v>
      </c>
      <c r="J1170" s="11">
        <f t="shared" si="111"/>
        <v>1230</v>
      </c>
      <c r="K1170" s="11">
        <f t="shared" si="112"/>
        <v>1783</v>
      </c>
      <c r="L1170" s="11">
        <f t="shared" si="113"/>
        <v>553</v>
      </c>
      <c r="M1170" t="str">
        <f>VLOOKUP(C1170,[1]!Location_Data[#Data],2,0)</f>
        <v>Richmond</v>
      </c>
      <c r="N1170" t="str">
        <f>VLOOKUP(D1170,[1]!Salespeople_Data[#Data],2,0)</f>
        <v>John Reyes</v>
      </c>
      <c r="O1170" t="str">
        <f>VLOOKUP(E1170,[1]!Customer_Data[#Data],2,0)</f>
        <v>Paul Chapman</v>
      </c>
      <c r="P1170" s="15">
        <f t="shared" si="108"/>
        <v>2</v>
      </c>
      <c r="Q1170">
        <f t="shared" si="109"/>
        <v>7</v>
      </c>
      <c r="R1170">
        <f t="shared" si="110"/>
        <v>2020</v>
      </c>
    </row>
    <row r="1171" spans="1:18" x14ac:dyDescent="0.25">
      <c r="A1171" s="4" t="s">
        <v>2019</v>
      </c>
      <c r="B1171" s="4" t="s">
        <v>858</v>
      </c>
      <c r="C1171" s="4" t="s">
        <v>377</v>
      </c>
      <c r="D1171" s="4" t="s">
        <v>136</v>
      </c>
      <c r="E1171" s="4" t="s">
        <v>563</v>
      </c>
      <c r="F1171" s="5">
        <v>44049</v>
      </c>
      <c r="G1171" s="4">
        <v>4</v>
      </c>
      <c r="H1171" s="11">
        <f>VLOOKUP(B1171,[1]!Product_Data[#Data],4,0)</f>
        <v>2294</v>
      </c>
      <c r="I1171" s="11">
        <f>VLOOKUP(B1171,[1]!Product_Data[#Data],3,0)</f>
        <v>1399</v>
      </c>
      <c r="J1171" s="11">
        <f t="shared" si="111"/>
        <v>5596</v>
      </c>
      <c r="K1171" s="11">
        <f t="shared" si="112"/>
        <v>9176</v>
      </c>
      <c r="L1171" s="11">
        <f t="shared" si="113"/>
        <v>3580</v>
      </c>
      <c r="M1171" t="str">
        <f>VLOOKUP(C1171,[1]!Location_Data[#Data],2,0)</f>
        <v>San Diego</v>
      </c>
      <c r="N1171" t="str">
        <f>VLOOKUP(D1171,[1]!Salespeople_Data[#Data],2,0)</f>
        <v>Clarence Fox</v>
      </c>
      <c r="O1171" t="str">
        <f>VLOOKUP(E1171,[1]!Customer_Data[#Data],2,0)</f>
        <v>Harold Matthews</v>
      </c>
      <c r="P1171" s="15">
        <f t="shared" si="108"/>
        <v>5</v>
      </c>
      <c r="Q1171">
        <f t="shared" si="109"/>
        <v>8</v>
      </c>
      <c r="R1171">
        <f t="shared" si="110"/>
        <v>2020</v>
      </c>
    </row>
    <row r="1172" spans="1:18" x14ac:dyDescent="0.25">
      <c r="A1172" s="2" t="s">
        <v>2020</v>
      </c>
      <c r="B1172" s="2" t="s">
        <v>370</v>
      </c>
      <c r="C1172" s="2" t="s">
        <v>52</v>
      </c>
      <c r="D1172" s="2" t="s">
        <v>345</v>
      </c>
      <c r="E1172" s="2" t="s">
        <v>801</v>
      </c>
      <c r="F1172" s="3">
        <v>43974</v>
      </c>
      <c r="G1172" s="2">
        <v>1</v>
      </c>
      <c r="H1172" s="11">
        <f>VLOOKUP(B1172,[1]!Product_Data[#Data],4,0)</f>
        <v>771</v>
      </c>
      <c r="I1172" s="11">
        <f>VLOOKUP(B1172,[1]!Product_Data[#Data],3,0)</f>
        <v>648</v>
      </c>
      <c r="J1172" s="11">
        <f t="shared" si="111"/>
        <v>648</v>
      </c>
      <c r="K1172" s="11">
        <f t="shared" si="112"/>
        <v>771</v>
      </c>
      <c r="L1172" s="11">
        <f t="shared" si="113"/>
        <v>123</v>
      </c>
      <c r="M1172" t="str">
        <f>VLOOKUP(C1172,[1]!Location_Data[#Data],2,0)</f>
        <v>Pasadena</v>
      </c>
      <c r="N1172" t="str">
        <f>VLOOKUP(D1172,[1]!Salespeople_Data[#Data],2,0)</f>
        <v>Larry Marshall</v>
      </c>
      <c r="O1172" t="str">
        <f>VLOOKUP(E1172,[1]!Customer_Data[#Data],2,0)</f>
        <v>Kenneth Hill</v>
      </c>
      <c r="P1172" s="15">
        <f t="shared" si="108"/>
        <v>7</v>
      </c>
      <c r="Q1172">
        <f t="shared" si="109"/>
        <v>5</v>
      </c>
      <c r="R1172">
        <f t="shared" si="110"/>
        <v>2020</v>
      </c>
    </row>
    <row r="1173" spans="1:18" x14ac:dyDescent="0.25">
      <c r="A1173" s="4" t="s">
        <v>2021</v>
      </c>
      <c r="B1173" s="4" t="s">
        <v>18</v>
      </c>
      <c r="C1173" s="4" t="s">
        <v>57</v>
      </c>
      <c r="D1173" s="4" t="s">
        <v>146</v>
      </c>
      <c r="E1173" s="4" t="s">
        <v>540</v>
      </c>
      <c r="F1173" s="5">
        <v>43987</v>
      </c>
      <c r="G1173" s="4">
        <v>1</v>
      </c>
      <c r="H1173" s="11">
        <f>VLOOKUP(B1173,[1]!Product_Data[#Data],4,0)</f>
        <v>880</v>
      </c>
      <c r="I1173" s="11">
        <f>VLOOKUP(B1173,[1]!Product_Data[#Data],3,0)</f>
        <v>634</v>
      </c>
      <c r="J1173" s="11">
        <f t="shared" si="111"/>
        <v>634</v>
      </c>
      <c r="K1173" s="11">
        <f t="shared" si="112"/>
        <v>880</v>
      </c>
      <c r="L1173" s="11">
        <f t="shared" si="113"/>
        <v>246</v>
      </c>
      <c r="M1173" t="str">
        <f>VLOOKUP(C1173,[1]!Location_Data[#Data],2,0)</f>
        <v>Thousand Oaks</v>
      </c>
      <c r="N1173" t="str">
        <f>VLOOKUP(D1173,[1]!Salespeople_Data[#Data],2,0)</f>
        <v>Carl Elliott</v>
      </c>
      <c r="O1173" t="str">
        <f>VLOOKUP(E1173,[1]!Customer_Data[#Data],2,0)</f>
        <v>Billy Reid</v>
      </c>
      <c r="P1173" s="15">
        <f t="shared" si="108"/>
        <v>6</v>
      </c>
      <c r="Q1173">
        <f t="shared" si="109"/>
        <v>6</v>
      </c>
      <c r="R1173">
        <f t="shared" si="110"/>
        <v>2020</v>
      </c>
    </row>
    <row r="1174" spans="1:18" x14ac:dyDescent="0.25">
      <c r="A1174" s="2" t="s">
        <v>2022</v>
      </c>
      <c r="B1174" s="2" t="s">
        <v>395</v>
      </c>
      <c r="C1174" s="2" t="s">
        <v>52</v>
      </c>
      <c r="D1174" s="2" t="s">
        <v>250</v>
      </c>
      <c r="E1174" s="2" t="s">
        <v>567</v>
      </c>
      <c r="F1174" s="3">
        <v>44097</v>
      </c>
      <c r="G1174" s="2">
        <v>4</v>
      </c>
      <c r="H1174" s="11">
        <f>VLOOKUP(B1174,[1]!Product_Data[#Data],4,0)</f>
        <v>2257</v>
      </c>
      <c r="I1174" s="11">
        <f>VLOOKUP(B1174,[1]!Product_Data[#Data],3,0)</f>
        <v>1535</v>
      </c>
      <c r="J1174" s="11">
        <f t="shared" si="111"/>
        <v>6140</v>
      </c>
      <c r="K1174" s="11">
        <f t="shared" si="112"/>
        <v>9028</v>
      </c>
      <c r="L1174" s="11">
        <f t="shared" si="113"/>
        <v>2888</v>
      </c>
      <c r="M1174" t="str">
        <f>VLOOKUP(C1174,[1]!Location_Data[#Data],2,0)</f>
        <v>Pasadena</v>
      </c>
      <c r="N1174" t="str">
        <f>VLOOKUP(D1174,[1]!Salespeople_Data[#Data],2,0)</f>
        <v>Martin Carr</v>
      </c>
      <c r="O1174" t="str">
        <f>VLOOKUP(E1174,[1]!Customer_Data[#Data],2,0)</f>
        <v>Juan Cruz</v>
      </c>
      <c r="P1174" s="15">
        <f t="shared" si="108"/>
        <v>4</v>
      </c>
      <c r="Q1174">
        <f t="shared" si="109"/>
        <v>9</v>
      </c>
      <c r="R1174">
        <f t="shared" si="110"/>
        <v>2020</v>
      </c>
    </row>
    <row r="1175" spans="1:18" x14ac:dyDescent="0.25">
      <c r="A1175" s="4" t="s">
        <v>2023</v>
      </c>
      <c r="B1175" s="4" t="s">
        <v>361</v>
      </c>
      <c r="C1175" s="4" t="s">
        <v>530</v>
      </c>
      <c r="D1175" s="4" t="s">
        <v>447</v>
      </c>
      <c r="E1175" s="4" t="s">
        <v>892</v>
      </c>
      <c r="F1175" s="5">
        <v>43926</v>
      </c>
      <c r="G1175" s="4">
        <v>2</v>
      </c>
      <c r="H1175" s="11">
        <f>VLOOKUP(B1175,[1]!Product_Data[#Data],4,0)</f>
        <v>1338</v>
      </c>
      <c r="I1175" s="11">
        <f>VLOOKUP(B1175,[1]!Product_Data[#Data],3,0)</f>
        <v>682</v>
      </c>
      <c r="J1175" s="11">
        <f t="shared" si="111"/>
        <v>1364</v>
      </c>
      <c r="K1175" s="11">
        <f t="shared" si="112"/>
        <v>2676</v>
      </c>
      <c r="L1175" s="11">
        <f t="shared" si="113"/>
        <v>1312</v>
      </c>
      <c r="M1175" t="str">
        <f>VLOOKUP(C1175,[1]!Location_Data[#Data],2,0)</f>
        <v>San Buenaventura (Ventura)</v>
      </c>
      <c r="N1175" t="str">
        <f>VLOOKUP(D1175,[1]!Salespeople_Data[#Data],2,0)</f>
        <v>Howard Sims</v>
      </c>
      <c r="O1175" t="str">
        <f>VLOOKUP(E1175,[1]!Customer_Data[#Data],2,0)</f>
        <v>Randy Webb</v>
      </c>
      <c r="P1175" s="15">
        <f t="shared" si="108"/>
        <v>1</v>
      </c>
      <c r="Q1175">
        <f t="shared" si="109"/>
        <v>4</v>
      </c>
      <c r="R1175">
        <f t="shared" si="110"/>
        <v>2020</v>
      </c>
    </row>
    <row r="1176" spans="1:18" x14ac:dyDescent="0.25">
      <c r="A1176" s="2" t="s">
        <v>2024</v>
      </c>
      <c r="B1176" s="2" t="s">
        <v>23</v>
      </c>
      <c r="C1176" s="2" t="s">
        <v>115</v>
      </c>
      <c r="D1176" s="2" t="s">
        <v>106</v>
      </c>
      <c r="E1176" s="2" t="s">
        <v>1030</v>
      </c>
      <c r="F1176" s="3">
        <v>44026</v>
      </c>
      <c r="G1176" s="2">
        <v>3</v>
      </c>
      <c r="H1176" s="11">
        <f>VLOOKUP(B1176,[1]!Product_Data[#Data],4,0)</f>
        <v>1052</v>
      </c>
      <c r="I1176" s="11">
        <f>VLOOKUP(B1176,[1]!Product_Data[#Data],3,0)</f>
        <v>589</v>
      </c>
      <c r="J1176" s="11">
        <f t="shared" si="111"/>
        <v>1767</v>
      </c>
      <c r="K1176" s="11">
        <f t="shared" si="112"/>
        <v>3156</v>
      </c>
      <c r="L1176" s="11">
        <f t="shared" si="113"/>
        <v>1389</v>
      </c>
      <c r="M1176" t="str">
        <f>VLOOKUP(C1176,[1]!Location_Data[#Data],2,0)</f>
        <v>Glendale</v>
      </c>
      <c r="N1176" t="str">
        <f>VLOOKUP(D1176,[1]!Salespeople_Data[#Data],2,0)</f>
        <v>Patrick Ruiz</v>
      </c>
      <c r="O1176" t="str">
        <f>VLOOKUP(E1176,[1]!Customer_Data[#Data],2,0)</f>
        <v>Brandon Diaz</v>
      </c>
      <c r="P1176" s="15">
        <f t="shared" si="108"/>
        <v>3</v>
      </c>
      <c r="Q1176">
        <f t="shared" si="109"/>
        <v>7</v>
      </c>
      <c r="R1176">
        <f t="shared" si="110"/>
        <v>2020</v>
      </c>
    </row>
    <row r="1177" spans="1:18" x14ac:dyDescent="0.25">
      <c r="A1177" s="4" t="s">
        <v>2025</v>
      </c>
      <c r="B1177" s="4" t="s">
        <v>370</v>
      </c>
      <c r="C1177" s="4" t="s">
        <v>392</v>
      </c>
      <c r="D1177" s="4" t="s">
        <v>250</v>
      </c>
      <c r="E1177" s="4" t="s">
        <v>2026</v>
      </c>
      <c r="F1177" s="5">
        <v>44089</v>
      </c>
      <c r="G1177" s="4">
        <v>1</v>
      </c>
      <c r="H1177" s="11">
        <f>VLOOKUP(B1177,[1]!Product_Data[#Data],4,0)</f>
        <v>771</v>
      </c>
      <c r="I1177" s="11">
        <f>VLOOKUP(B1177,[1]!Product_Data[#Data],3,0)</f>
        <v>648</v>
      </c>
      <c r="J1177" s="11">
        <f t="shared" si="111"/>
        <v>648</v>
      </c>
      <c r="K1177" s="11">
        <f t="shared" si="112"/>
        <v>771</v>
      </c>
      <c r="L1177" s="11">
        <f t="shared" si="113"/>
        <v>123</v>
      </c>
      <c r="M1177" t="str">
        <f>VLOOKUP(C1177,[1]!Location_Data[#Data],2,0)</f>
        <v>Visalia</v>
      </c>
      <c r="N1177" t="str">
        <f>VLOOKUP(D1177,[1]!Salespeople_Data[#Data],2,0)</f>
        <v>Martin Carr</v>
      </c>
      <c r="O1177" t="str">
        <f>VLOOKUP(E1177,[1]!Customer_Data[#Data],2,0)</f>
        <v>Roy Shaw</v>
      </c>
      <c r="P1177" s="15">
        <f t="shared" si="108"/>
        <v>3</v>
      </c>
      <c r="Q1177">
        <f t="shared" si="109"/>
        <v>9</v>
      </c>
      <c r="R1177">
        <f t="shared" si="110"/>
        <v>2020</v>
      </c>
    </row>
    <row r="1178" spans="1:18" x14ac:dyDescent="0.25">
      <c r="A1178" s="2" t="s">
        <v>2027</v>
      </c>
      <c r="B1178" s="2" t="s">
        <v>373</v>
      </c>
      <c r="C1178" s="2" t="s">
        <v>9</v>
      </c>
      <c r="D1178" s="2" t="s">
        <v>216</v>
      </c>
      <c r="E1178" s="2" t="s">
        <v>1282</v>
      </c>
      <c r="F1178" s="3">
        <v>44186</v>
      </c>
      <c r="G1178" s="2">
        <v>4</v>
      </c>
      <c r="H1178" s="11">
        <f>VLOOKUP(B1178,[1]!Product_Data[#Data],4,0)</f>
        <v>2182</v>
      </c>
      <c r="I1178" s="11">
        <f>VLOOKUP(B1178,[1]!Product_Data[#Data],3,0)</f>
        <v>1200</v>
      </c>
      <c r="J1178" s="11">
        <f t="shared" si="111"/>
        <v>4800</v>
      </c>
      <c r="K1178" s="11">
        <f t="shared" si="112"/>
        <v>8728</v>
      </c>
      <c r="L1178" s="11">
        <f t="shared" si="113"/>
        <v>3928</v>
      </c>
      <c r="M1178" t="str">
        <f>VLOOKUP(C1178,[1]!Location_Data[#Data],2,0)</f>
        <v>San Mateo</v>
      </c>
      <c r="N1178" t="str">
        <f>VLOOKUP(D1178,[1]!Salespeople_Data[#Data],2,0)</f>
        <v>Ernest Wagner</v>
      </c>
      <c r="O1178" t="str">
        <f>VLOOKUP(E1178,[1]!Customer_Data[#Data],2,0)</f>
        <v>Bruce Harris</v>
      </c>
      <c r="P1178" s="15">
        <f t="shared" si="108"/>
        <v>2</v>
      </c>
      <c r="Q1178">
        <f t="shared" si="109"/>
        <v>12</v>
      </c>
      <c r="R1178">
        <f t="shared" si="110"/>
        <v>2020</v>
      </c>
    </row>
    <row r="1179" spans="1:18" x14ac:dyDescent="0.25">
      <c r="A1179" s="4" t="s">
        <v>2028</v>
      </c>
      <c r="B1179" s="4" t="s">
        <v>858</v>
      </c>
      <c r="C1179" s="4" t="s">
        <v>229</v>
      </c>
      <c r="D1179" s="4" t="s">
        <v>96</v>
      </c>
      <c r="E1179" s="4" t="s">
        <v>750</v>
      </c>
      <c r="F1179" s="5">
        <v>44076</v>
      </c>
      <c r="G1179" s="4">
        <v>4</v>
      </c>
      <c r="H1179" s="11">
        <f>VLOOKUP(B1179,[1]!Product_Data[#Data],4,0)</f>
        <v>2294</v>
      </c>
      <c r="I1179" s="11">
        <f>VLOOKUP(B1179,[1]!Product_Data[#Data],3,0)</f>
        <v>1399</v>
      </c>
      <c r="J1179" s="11">
        <f t="shared" si="111"/>
        <v>5596</v>
      </c>
      <c r="K1179" s="11">
        <f t="shared" si="112"/>
        <v>9176</v>
      </c>
      <c r="L1179" s="11">
        <f t="shared" si="113"/>
        <v>3580</v>
      </c>
      <c r="M1179" t="str">
        <f>VLOOKUP(C1179,[1]!Location_Data[#Data],2,0)</f>
        <v>San Jose</v>
      </c>
      <c r="N1179" t="str">
        <f>VLOOKUP(D1179,[1]!Salespeople_Data[#Data],2,0)</f>
        <v>Brian Thomas</v>
      </c>
      <c r="O1179" t="str">
        <f>VLOOKUP(E1179,[1]!Customer_Data[#Data],2,0)</f>
        <v>Andrew Burns</v>
      </c>
      <c r="P1179" s="15">
        <f t="shared" si="108"/>
        <v>4</v>
      </c>
      <c r="Q1179">
        <f t="shared" si="109"/>
        <v>9</v>
      </c>
      <c r="R1179">
        <f t="shared" si="110"/>
        <v>2020</v>
      </c>
    </row>
    <row r="1180" spans="1:18" x14ac:dyDescent="0.25">
      <c r="A1180" s="2" t="s">
        <v>2029</v>
      </c>
      <c r="B1180" s="2" t="s">
        <v>173</v>
      </c>
      <c r="C1180" s="2" t="s">
        <v>186</v>
      </c>
      <c r="D1180" s="2" t="s">
        <v>35</v>
      </c>
      <c r="E1180" s="2" t="s">
        <v>2030</v>
      </c>
      <c r="F1180" s="3">
        <v>44066</v>
      </c>
      <c r="G1180" s="2">
        <v>2</v>
      </c>
      <c r="H1180" s="11">
        <f>VLOOKUP(B1180,[1]!Product_Data[#Data],4,0)</f>
        <v>2005</v>
      </c>
      <c r="I1180" s="11">
        <f>VLOOKUP(B1180,[1]!Product_Data[#Data],3,0)</f>
        <v>1223</v>
      </c>
      <c r="J1180" s="11">
        <f t="shared" si="111"/>
        <v>2446</v>
      </c>
      <c r="K1180" s="11">
        <f t="shared" si="112"/>
        <v>4010</v>
      </c>
      <c r="L1180" s="11">
        <f t="shared" si="113"/>
        <v>1564</v>
      </c>
      <c r="M1180" t="str">
        <f>VLOOKUP(C1180,[1]!Location_Data[#Data],2,0)</f>
        <v>Riverside</v>
      </c>
      <c r="N1180" t="str">
        <f>VLOOKUP(D1180,[1]!Salespeople_Data[#Data],2,0)</f>
        <v>Charles Harper</v>
      </c>
      <c r="O1180" t="str">
        <f>VLOOKUP(E1180,[1]!Customer_Data[#Data],2,0)</f>
        <v>Adam Mcdonald</v>
      </c>
      <c r="P1180" s="15">
        <f t="shared" si="108"/>
        <v>1</v>
      </c>
      <c r="Q1180">
        <f t="shared" si="109"/>
        <v>8</v>
      </c>
      <c r="R1180">
        <f t="shared" si="110"/>
        <v>2020</v>
      </c>
    </row>
    <row r="1181" spans="1:18" x14ac:dyDescent="0.25">
      <c r="A1181" s="4" t="s">
        <v>2031</v>
      </c>
      <c r="B1181" s="4" t="s">
        <v>560</v>
      </c>
      <c r="C1181" s="4" t="s">
        <v>224</v>
      </c>
      <c r="D1181" s="4" t="s">
        <v>178</v>
      </c>
      <c r="E1181" s="4" t="s">
        <v>2032</v>
      </c>
      <c r="F1181" s="5">
        <v>43989</v>
      </c>
      <c r="G1181" s="4">
        <v>1</v>
      </c>
      <c r="H1181" s="11">
        <f>VLOOKUP(B1181,[1]!Product_Data[#Data],4,0)</f>
        <v>1809</v>
      </c>
      <c r="I1181" s="11">
        <f>VLOOKUP(B1181,[1]!Product_Data[#Data],3,0)</f>
        <v>1067</v>
      </c>
      <c r="J1181" s="11">
        <f t="shared" si="111"/>
        <v>1067</v>
      </c>
      <c r="K1181" s="11">
        <f t="shared" si="112"/>
        <v>1809</v>
      </c>
      <c r="L1181" s="11">
        <f t="shared" si="113"/>
        <v>742</v>
      </c>
      <c r="M1181" t="str">
        <f>VLOOKUP(C1181,[1]!Location_Data[#Data],2,0)</f>
        <v>Huntington Beach</v>
      </c>
      <c r="N1181" t="str">
        <f>VLOOKUP(D1181,[1]!Salespeople_Data[#Data],2,0)</f>
        <v>Joshua Taylor</v>
      </c>
      <c r="O1181" t="str">
        <f>VLOOKUP(E1181,[1]!Customer_Data[#Data],2,0)</f>
        <v>Eugene Cooper</v>
      </c>
      <c r="P1181" s="15">
        <f t="shared" si="108"/>
        <v>1</v>
      </c>
      <c r="Q1181">
        <f t="shared" si="109"/>
        <v>6</v>
      </c>
      <c r="R1181">
        <f t="shared" si="110"/>
        <v>2020</v>
      </c>
    </row>
    <row r="1182" spans="1:18" x14ac:dyDescent="0.25">
      <c r="A1182" s="2" t="s">
        <v>2033</v>
      </c>
      <c r="B1182" s="2" t="s">
        <v>603</v>
      </c>
      <c r="C1182" s="2" t="s">
        <v>215</v>
      </c>
      <c r="D1182" s="2" t="s">
        <v>58</v>
      </c>
      <c r="E1182" s="2" t="s">
        <v>1129</v>
      </c>
      <c r="F1182" s="3">
        <v>43959</v>
      </c>
      <c r="G1182" s="2">
        <v>1</v>
      </c>
      <c r="H1182" s="11">
        <f>VLOOKUP(B1182,[1]!Product_Data[#Data],4,0)</f>
        <v>2495</v>
      </c>
      <c r="I1182" s="11">
        <f>VLOOKUP(B1182,[1]!Product_Data[#Data],3,0)</f>
        <v>1896</v>
      </c>
      <c r="J1182" s="11">
        <f t="shared" si="111"/>
        <v>1896</v>
      </c>
      <c r="K1182" s="11">
        <f t="shared" si="112"/>
        <v>2495</v>
      </c>
      <c r="L1182" s="11">
        <f t="shared" si="113"/>
        <v>599</v>
      </c>
      <c r="M1182" t="str">
        <f>VLOOKUP(C1182,[1]!Location_Data[#Data],2,0)</f>
        <v>El Cajon</v>
      </c>
      <c r="N1182" t="str">
        <f>VLOOKUP(D1182,[1]!Salespeople_Data[#Data],2,0)</f>
        <v>Christopher Tucker</v>
      </c>
      <c r="O1182" t="str">
        <f>VLOOKUP(E1182,[1]!Customer_Data[#Data],2,0)</f>
        <v>Paul Richardson</v>
      </c>
      <c r="P1182" s="15">
        <f t="shared" si="108"/>
        <v>6</v>
      </c>
      <c r="Q1182">
        <f t="shared" si="109"/>
        <v>5</v>
      </c>
      <c r="R1182">
        <f t="shared" si="110"/>
        <v>2020</v>
      </c>
    </row>
    <row r="1183" spans="1:18" x14ac:dyDescent="0.25">
      <c r="A1183" s="4" t="s">
        <v>2034</v>
      </c>
      <c r="B1183" s="4" t="s">
        <v>228</v>
      </c>
      <c r="C1183" s="4" t="s">
        <v>362</v>
      </c>
      <c r="D1183" s="4" t="s">
        <v>159</v>
      </c>
      <c r="E1183" s="4" t="s">
        <v>363</v>
      </c>
      <c r="F1183" s="5">
        <v>44098</v>
      </c>
      <c r="G1183" s="4">
        <v>1</v>
      </c>
      <c r="H1183" s="11">
        <f>VLOOKUP(B1183,[1]!Product_Data[#Data],4,0)</f>
        <v>1862</v>
      </c>
      <c r="I1183" s="11">
        <f>VLOOKUP(B1183,[1]!Product_Data[#Data],3,0)</f>
        <v>1173</v>
      </c>
      <c r="J1183" s="11">
        <f t="shared" si="111"/>
        <v>1173</v>
      </c>
      <c r="K1183" s="11">
        <f t="shared" si="112"/>
        <v>1862</v>
      </c>
      <c r="L1183" s="11">
        <f t="shared" si="113"/>
        <v>689</v>
      </c>
      <c r="M1183" t="str">
        <f>VLOOKUP(C1183,[1]!Location_Data[#Data],2,0)</f>
        <v>San Bernardino</v>
      </c>
      <c r="N1183" t="str">
        <f>VLOOKUP(D1183,[1]!Salespeople_Data[#Data],2,0)</f>
        <v>Bobby Russell</v>
      </c>
      <c r="O1183" t="str">
        <f>VLOOKUP(E1183,[1]!Customer_Data[#Data],2,0)</f>
        <v>Robert Carr</v>
      </c>
      <c r="P1183" s="15">
        <f t="shared" si="108"/>
        <v>5</v>
      </c>
      <c r="Q1183">
        <f t="shared" si="109"/>
        <v>9</v>
      </c>
      <c r="R1183">
        <f t="shared" si="110"/>
        <v>2020</v>
      </c>
    </row>
    <row r="1184" spans="1:18" x14ac:dyDescent="0.25">
      <c r="A1184" s="2" t="s">
        <v>2035</v>
      </c>
      <c r="B1184" s="2" t="s">
        <v>203</v>
      </c>
      <c r="C1184" s="2" t="s">
        <v>519</v>
      </c>
      <c r="D1184" s="2" t="s">
        <v>170</v>
      </c>
      <c r="E1184" s="2" t="s">
        <v>192</v>
      </c>
      <c r="F1184" s="3">
        <v>43867</v>
      </c>
      <c r="G1184" s="2">
        <v>2</v>
      </c>
      <c r="H1184" s="11">
        <f>VLOOKUP(B1184,[1]!Product_Data[#Data],4,0)</f>
        <v>1414</v>
      </c>
      <c r="I1184" s="11">
        <f>VLOOKUP(B1184,[1]!Product_Data[#Data],3,0)</f>
        <v>962</v>
      </c>
      <c r="J1184" s="11">
        <f t="shared" si="111"/>
        <v>1924</v>
      </c>
      <c r="K1184" s="11">
        <f t="shared" si="112"/>
        <v>2828</v>
      </c>
      <c r="L1184" s="11">
        <f t="shared" si="113"/>
        <v>904</v>
      </c>
      <c r="M1184" t="str">
        <f>VLOOKUP(C1184,[1]!Location_Data[#Data],2,0)</f>
        <v>Anaheim</v>
      </c>
      <c r="N1184" t="str">
        <f>VLOOKUP(D1184,[1]!Salespeople_Data[#Data],2,0)</f>
        <v>Sean Miller</v>
      </c>
      <c r="O1184" t="str">
        <f>VLOOKUP(E1184,[1]!Customer_Data[#Data],2,0)</f>
        <v>Keith James</v>
      </c>
      <c r="P1184" s="15">
        <f t="shared" si="108"/>
        <v>5</v>
      </c>
      <c r="Q1184">
        <f t="shared" si="109"/>
        <v>2</v>
      </c>
      <c r="R1184">
        <f t="shared" si="110"/>
        <v>2020</v>
      </c>
    </row>
    <row r="1185" spans="1:18" x14ac:dyDescent="0.25">
      <c r="A1185" s="4" t="s">
        <v>2036</v>
      </c>
      <c r="B1185" s="4" t="s">
        <v>86</v>
      </c>
      <c r="C1185" s="4" t="s">
        <v>62</v>
      </c>
      <c r="D1185" s="4" t="s">
        <v>30</v>
      </c>
      <c r="E1185" s="4" t="s">
        <v>425</v>
      </c>
      <c r="F1185" s="5">
        <v>44077</v>
      </c>
      <c r="G1185" s="4">
        <v>2</v>
      </c>
      <c r="H1185" s="11">
        <f>VLOOKUP(B1185,[1]!Product_Data[#Data],4,0)</f>
        <v>1725</v>
      </c>
      <c r="I1185" s="11">
        <f>VLOOKUP(B1185,[1]!Product_Data[#Data],3,0)</f>
        <v>1363</v>
      </c>
      <c r="J1185" s="11">
        <f t="shared" si="111"/>
        <v>2726</v>
      </c>
      <c r="K1185" s="11">
        <f t="shared" si="112"/>
        <v>3450</v>
      </c>
      <c r="L1185" s="11">
        <f t="shared" si="113"/>
        <v>724</v>
      </c>
      <c r="M1185" t="str">
        <f>VLOOKUP(C1185,[1]!Location_Data[#Data],2,0)</f>
        <v>Fairfield</v>
      </c>
      <c r="N1185" t="str">
        <f>VLOOKUP(D1185,[1]!Salespeople_Data[#Data],2,0)</f>
        <v>Carl Hall</v>
      </c>
      <c r="O1185" t="str">
        <f>VLOOKUP(E1185,[1]!Customer_Data[#Data],2,0)</f>
        <v>Terry Payne</v>
      </c>
      <c r="P1185" s="15">
        <f t="shared" si="108"/>
        <v>5</v>
      </c>
      <c r="Q1185">
        <f t="shared" si="109"/>
        <v>9</v>
      </c>
      <c r="R1185">
        <f t="shared" si="110"/>
        <v>2020</v>
      </c>
    </row>
    <row r="1186" spans="1:18" x14ac:dyDescent="0.25">
      <c r="A1186" s="2" t="s">
        <v>2037</v>
      </c>
      <c r="B1186" s="2" t="s">
        <v>210</v>
      </c>
      <c r="C1186" s="2" t="s">
        <v>19</v>
      </c>
      <c r="D1186" s="2" t="s">
        <v>191</v>
      </c>
      <c r="E1186" s="2" t="s">
        <v>147</v>
      </c>
      <c r="F1186" s="3">
        <v>43903</v>
      </c>
      <c r="G1186" s="2">
        <v>1</v>
      </c>
      <c r="H1186" s="11">
        <f>VLOOKUP(B1186,[1]!Product_Data[#Data],4,0)</f>
        <v>458</v>
      </c>
      <c r="I1186" s="11">
        <f>VLOOKUP(B1186,[1]!Product_Data[#Data],3,0)</f>
        <v>376</v>
      </c>
      <c r="J1186" s="11">
        <f t="shared" si="111"/>
        <v>376</v>
      </c>
      <c r="K1186" s="11">
        <f t="shared" si="112"/>
        <v>458</v>
      </c>
      <c r="L1186" s="11">
        <f t="shared" si="113"/>
        <v>82</v>
      </c>
      <c r="M1186" t="str">
        <f>VLOOKUP(C1186,[1]!Location_Data[#Data],2,0)</f>
        <v>Berkeley</v>
      </c>
      <c r="N1186" t="str">
        <f>VLOOKUP(D1186,[1]!Salespeople_Data[#Data],2,0)</f>
        <v>Robert Reed</v>
      </c>
      <c r="O1186" t="str">
        <f>VLOOKUP(E1186,[1]!Customer_Data[#Data],2,0)</f>
        <v>Steven Owens</v>
      </c>
      <c r="P1186" s="15">
        <f t="shared" si="108"/>
        <v>6</v>
      </c>
      <c r="Q1186">
        <f t="shared" si="109"/>
        <v>3</v>
      </c>
      <c r="R1186">
        <f t="shared" si="110"/>
        <v>2020</v>
      </c>
    </row>
    <row r="1187" spans="1:18" x14ac:dyDescent="0.25">
      <c r="A1187" s="4" t="s">
        <v>2038</v>
      </c>
      <c r="B1187" s="4" t="s">
        <v>228</v>
      </c>
      <c r="C1187" s="4" t="s">
        <v>467</v>
      </c>
      <c r="D1187" s="4" t="s">
        <v>225</v>
      </c>
      <c r="E1187" s="4" t="s">
        <v>1026</v>
      </c>
      <c r="F1187" s="5">
        <v>43981</v>
      </c>
      <c r="G1187" s="4">
        <v>3</v>
      </c>
      <c r="H1187" s="11">
        <f>VLOOKUP(B1187,[1]!Product_Data[#Data],4,0)</f>
        <v>1862</v>
      </c>
      <c r="I1187" s="11">
        <f>VLOOKUP(B1187,[1]!Product_Data[#Data],3,0)</f>
        <v>1173</v>
      </c>
      <c r="J1187" s="11">
        <f t="shared" si="111"/>
        <v>3519</v>
      </c>
      <c r="K1187" s="11">
        <f t="shared" si="112"/>
        <v>5586</v>
      </c>
      <c r="L1187" s="11">
        <f t="shared" si="113"/>
        <v>2067</v>
      </c>
      <c r="M1187" t="str">
        <f>VLOOKUP(C1187,[1]!Location_Data[#Data],2,0)</f>
        <v>Garden Grove</v>
      </c>
      <c r="N1187" t="str">
        <f>VLOOKUP(D1187,[1]!Salespeople_Data[#Data],2,0)</f>
        <v>Andrew Bowman</v>
      </c>
      <c r="O1187" t="str">
        <f>VLOOKUP(E1187,[1]!Customer_Data[#Data],2,0)</f>
        <v>Kevin Lopez</v>
      </c>
      <c r="P1187" s="15">
        <f t="shared" si="108"/>
        <v>7</v>
      </c>
      <c r="Q1187">
        <f t="shared" si="109"/>
        <v>5</v>
      </c>
      <c r="R1187">
        <f t="shared" si="110"/>
        <v>2020</v>
      </c>
    </row>
    <row r="1188" spans="1:18" x14ac:dyDescent="0.25">
      <c r="A1188" s="2" t="s">
        <v>2039</v>
      </c>
      <c r="B1188" s="2" t="s">
        <v>185</v>
      </c>
      <c r="C1188" s="2" t="s">
        <v>224</v>
      </c>
      <c r="D1188" s="2" t="s">
        <v>447</v>
      </c>
      <c r="E1188" s="2" t="s">
        <v>1702</v>
      </c>
      <c r="F1188" s="3">
        <v>43904</v>
      </c>
      <c r="G1188" s="2">
        <v>3</v>
      </c>
      <c r="H1188" s="11">
        <f>VLOOKUP(B1188,[1]!Product_Data[#Data],4,0)</f>
        <v>667</v>
      </c>
      <c r="I1188" s="11">
        <f>VLOOKUP(B1188,[1]!Product_Data[#Data],3,0)</f>
        <v>387</v>
      </c>
      <c r="J1188" s="11">
        <f t="shared" si="111"/>
        <v>1161</v>
      </c>
      <c r="K1188" s="11">
        <f t="shared" si="112"/>
        <v>2001</v>
      </c>
      <c r="L1188" s="11">
        <f t="shared" si="113"/>
        <v>840</v>
      </c>
      <c r="M1188" t="str">
        <f>VLOOKUP(C1188,[1]!Location_Data[#Data],2,0)</f>
        <v>Huntington Beach</v>
      </c>
      <c r="N1188" t="str">
        <f>VLOOKUP(D1188,[1]!Salespeople_Data[#Data],2,0)</f>
        <v>Howard Sims</v>
      </c>
      <c r="O1188" t="str">
        <f>VLOOKUP(E1188,[1]!Customer_Data[#Data],2,0)</f>
        <v>Bruce Chapman</v>
      </c>
      <c r="P1188" s="15">
        <f t="shared" si="108"/>
        <v>7</v>
      </c>
      <c r="Q1188">
        <f t="shared" si="109"/>
        <v>3</v>
      </c>
      <c r="R1188">
        <f t="shared" si="110"/>
        <v>2020</v>
      </c>
    </row>
    <row r="1189" spans="1:18" x14ac:dyDescent="0.25">
      <c r="A1189" s="4" t="s">
        <v>2040</v>
      </c>
      <c r="B1189" s="4" t="s">
        <v>61</v>
      </c>
      <c r="C1189" s="4" t="s">
        <v>120</v>
      </c>
      <c r="D1189" s="4" t="s">
        <v>225</v>
      </c>
      <c r="E1189" s="4" t="s">
        <v>1916</v>
      </c>
      <c r="F1189" s="5">
        <v>44188</v>
      </c>
      <c r="G1189" s="4">
        <v>4</v>
      </c>
      <c r="H1189" s="11">
        <f>VLOOKUP(B1189,[1]!Product_Data[#Data],4,0)</f>
        <v>1889</v>
      </c>
      <c r="I1189" s="11">
        <f>VLOOKUP(B1189,[1]!Product_Data[#Data],3,0)</f>
        <v>945</v>
      </c>
      <c r="J1189" s="11">
        <f t="shared" si="111"/>
        <v>3780</v>
      </c>
      <c r="K1189" s="11">
        <f t="shared" si="112"/>
        <v>7556</v>
      </c>
      <c r="L1189" s="11">
        <f t="shared" si="113"/>
        <v>3776</v>
      </c>
      <c r="M1189" t="str">
        <f>VLOOKUP(C1189,[1]!Location_Data[#Data],2,0)</f>
        <v>Elk Grove</v>
      </c>
      <c r="N1189" t="str">
        <f>VLOOKUP(D1189,[1]!Salespeople_Data[#Data],2,0)</f>
        <v>Andrew Bowman</v>
      </c>
      <c r="O1189" t="str">
        <f>VLOOKUP(E1189,[1]!Customer_Data[#Data],2,0)</f>
        <v>Kevin Gomez</v>
      </c>
      <c r="P1189" s="15">
        <f t="shared" si="108"/>
        <v>4</v>
      </c>
      <c r="Q1189">
        <f t="shared" si="109"/>
        <v>12</v>
      </c>
      <c r="R1189">
        <f t="shared" si="110"/>
        <v>2020</v>
      </c>
    </row>
    <row r="1190" spans="1:18" x14ac:dyDescent="0.25">
      <c r="A1190" s="2" t="s">
        <v>2041</v>
      </c>
      <c r="B1190" s="2" t="s">
        <v>340</v>
      </c>
      <c r="C1190" s="2" t="s">
        <v>224</v>
      </c>
      <c r="D1190" s="2" t="s">
        <v>30</v>
      </c>
      <c r="E1190" s="2" t="s">
        <v>26</v>
      </c>
      <c r="F1190" s="3">
        <v>44004</v>
      </c>
      <c r="G1190" s="2">
        <v>1</v>
      </c>
      <c r="H1190" s="11">
        <f>VLOOKUP(B1190,[1]!Product_Data[#Data],4,0)</f>
        <v>1967</v>
      </c>
      <c r="I1190" s="11">
        <f>VLOOKUP(B1190,[1]!Product_Data[#Data],3,0)</f>
        <v>1397</v>
      </c>
      <c r="J1190" s="11">
        <f t="shared" si="111"/>
        <v>1397</v>
      </c>
      <c r="K1190" s="11">
        <f t="shared" si="112"/>
        <v>1967</v>
      </c>
      <c r="L1190" s="11">
        <f t="shared" si="113"/>
        <v>570</v>
      </c>
      <c r="M1190" t="str">
        <f>VLOOKUP(C1190,[1]!Location_Data[#Data],2,0)</f>
        <v>Huntington Beach</v>
      </c>
      <c r="N1190" t="str">
        <f>VLOOKUP(D1190,[1]!Salespeople_Data[#Data],2,0)</f>
        <v>Carl Hall</v>
      </c>
      <c r="O1190" t="str">
        <f>VLOOKUP(E1190,[1]!Customer_Data[#Data],2,0)</f>
        <v>Roy Murphy</v>
      </c>
      <c r="P1190" s="15">
        <f t="shared" si="108"/>
        <v>2</v>
      </c>
      <c r="Q1190">
        <f t="shared" si="109"/>
        <v>6</v>
      </c>
      <c r="R1190">
        <f t="shared" si="110"/>
        <v>2020</v>
      </c>
    </row>
    <row r="1191" spans="1:18" x14ac:dyDescent="0.25">
      <c r="A1191" s="4" t="s">
        <v>2042</v>
      </c>
      <c r="B1191" s="4" t="s">
        <v>383</v>
      </c>
      <c r="C1191" s="4" t="s">
        <v>643</v>
      </c>
      <c r="D1191" s="4" t="s">
        <v>80</v>
      </c>
      <c r="E1191" s="4" t="s">
        <v>2026</v>
      </c>
      <c r="F1191" s="5">
        <v>43963</v>
      </c>
      <c r="G1191" s="4">
        <v>1</v>
      </c>
      <c r="H1191" s="11">
        <f>VLOOKUP(B1191,[1]!Product_Data[#Data],4,0)</f>
        <v>1494</v>
      </c>
      <c r="I1191" s="11">
        <f>VLOOKUP(B1191,[1]!Product_Data[#Data],3,0)</f>
        <v>971</v>
      </c>
      <c r="J1191" s="11">
        <f t="shared" si="111"/>
        <v>971</v>
      </c>
      <c r="K1191" s="11">
        <f t="shared" si="112"/>
        <v>1494</v>
      </c>
      <c r="L1191" s="11">
        <f t="shared" si="113"/>
        <v>523</v>
      </c>
      <c r="M1191" t="str">
        <f>VLOOKUP(C1191,[1]!Location_Data[#Data],2,0)</f>
        <v>Hayward</v>
      </c>
      <c r="N1191" t="str">
        <f>VLOOKUP(D1191,[1]!Salespeople_Data[#Data],2,0)</f>
        <v>Henry Nelson</v>
      </c>
      <c r="O1191" t="str">
        <f>VLOOKUP(E1191,[1]!Customer_Data[#Data],2,0)</f>
        <v>Roy Shaw</v>
      </c>
      <c r="P1191" s="15">
        <f t="shared" si="108"/>
        <v>3</v>
      </c>
      <c r="Q1191">
        <f t="shared" si="109"/>
        <v>5</v>
      </c>
      <c r="R1191">
        <f t="shared" si="110"/>
        <v>2020</v>
      </c>
    </row>
    <row r="1192" spans="1:18" x14ac:dyDescent="0.25">
      <c r="A1192" s="2" t="s">
        <v>2043</v>
      </c>
      <c r="B1192" s="2" t="s">
        <v>61</v>
      </c>
      <c r="C1192" s="2" t="s">
        <v>9</v>
      </c>
      <c r="D1192" s="2" t="s">
        <v>141</v>
      </c>
      <c r="E1192" s="2" t="s">
        <v>724</v>
      </c>
      <c r="F1192" s="3">
        <v>44075</v>
      </c>
      <c r="G1192" s="2">
        <v>1</v>
      </c>
      <c r="H1192" s="11">
        <f>VLOOKUP(B1192,[1]!Product_Data[#Data],4,0)</f>
        <v>1889</v>
      </c>
      <c r="I1192" s="11">
        <f>VLOOKUP(B1192,[1]!Product_Data[#Data],3,0)</f>
        <v>945</v>
      </c>
      <c r="J1192" s="11">
        <f t="shared" si="111"/>
        <v>945</v>
      </c>
      <c r="K1192" s="11">
        <f t="shared" si="112"/>
        <v>1889</v>
      </c>
      <c r="L1192" s="11">
        <f t="shared" si="113"/>
        <v>944</v>
      </c>
      <c r="M1192" t="str">
        <f>VLOOKUP(C1192,[1]!Location_Data[#Data],2,0)</f>
        <v>San Mateo</v>
      </c>
      <c r="N1192" t="str">
        <f>VLOOKUP(D1192,[1]!Salespeople_Data[#Data],2,0)</f>
        <v>Arthur Mccoy</v>
      </c>
      <c r="O1192" t="str">
        <f>VLOOKUP(E1192,[1]!Customer_Data[#Data],2,0)</f>
        <v>Kevin Campbell</v>
      </c>
      <c r="P1192" s="15">
        <f t="shared" si="108"/>
        <v>3</v>
      </c>
      <c r="Q1192">
        <f t="shared" si="109"/>
        <v>9</v>
      </c>
      <c r="R1192">
        <f t="shared" si="110"/>
        <v>2020</v>
      </c>
    </row>
    <row r="1193" spans="1:18" x14ac:dyDescent="0.25">
      <c r="A1193" s="4" t="s">
        <v>2044</v>
      </c>
      <c r="B1193" s="4" t="s">
        <v>185</v>
      </c>
      <c r="C1193" s="4" t="s">
        <v>115</v>
      </c>
      <c r="D1193" s="4" t="s">
        <v>165</v>
      </c>
      <c r="E1193" s="4" t="s">
        <v>1109</v>
      </c>
      <c r="F1193" s="5">
        <v>44048</v>
      </c>
      <c r="G1193" s="4">
        <v>3</v>
      </c>
      <c r="H1193" s="11">
        <f>VLOOKUP(B1193,[1]!Product_Data[#Data],4,0)</f>
        <v>667</v>
      </c>
      <c r="I1193" s="11">
        <f>VLOOKUP(B1193,[1]!Product_Data[#Data],3,0)</f>
        <v>387</v>
      </c>
      <c r="J1193" s="11">
        <f t="shared" si="111"/>
        <v>1161</v>
      </c>
      <c r="K1193" s="11">
        <f t="shared" si="112"/>
        <v>2001</v>
      </c>
      <c r="L1193" s="11">
        <f t="shared" si="113"/>
        <v>840</v>
      </c>
      <c r="M1193" t="str">
        <f>VLOOKUP(C1193,[1]!Location_Data[#Data],2,0)</f>
        <v>Glendale</v>
      </c>
      <c r="N1193" t="str">
        <f>VLOOKUP(D1193,[1]!Salespeople_Data[#Data],2,0)</f>
        <v>Joe Sims</v>
      </c>
      <c r="O1193" t="str">
        <f>VLOOKUP(E1193,[1]!Customer_Data[#Data],2,0)</f>
        <v>Daniel Fernandez</v>
      </c>
      <c r="P1193" s="15">
        <f t="shared" si="108"/>
        <v>4</v>
      </c>
      <c r="Q1193">
        <f t="shared" si="109"/>
        <v>8</v>
      </c>
      <c r="R1193">
        <f t="shared" si="110"/>
        <v>2020</v>
      </c>
    </row>
    <row r="1194" spans="1:18" x14ac:dyDescent="0.25">
      <c r="A1194" s="2" t="s">
        <v>2045</v>
      </c>
      <c r="B1194" s="2" t="s">
        <v>219</v>
      </c>
      <c r="C1194" s="2" t="s">
        <v>182</v>
      </c>
      <c r="D1194" s="2" t="s">
        <v>298</v>
      </c>
      <c r="E1194" s="2" t="s">
        <v>1497</v>
      </c>
      <c r="F1194" s="3">
        <v>44013</v>
      </c>
      <c r="G1194" s="2">
        <v>3</v>
      </c>
      <c r="H1194" s="11">
        <f>VLOOKUP(B1194,[1]!Product_Data[#Data],4,0)</f>
        <v>561</v>
      </c>
      <c r="I1194" s="11">
        <f>VLOOKUP(B1194,[1]!Product_Data[#Data],3,0)</f>
        <v>421</v>
      </c>
      <c r="J1194" s="11">
        <f t="shared" si="111"/>
        <v>1263</v>
      </c>
      <c r="K1194" s="11">
        <f t="shared" si="112"/>
        <v>1683</v>
      </c>
      <c r="L1194" s="11">
        <f t="shared" si="113"/>
        <v>420</v>
      </c>
      <c r="M1194" t="str">
        <f>VLOOKUP(C1194,[1]!Location_Data[#Data],2,0)</f>
        <v>Vallejo</v>
      </c>
      <c r="N1194" t="str">
        <f>VLOOKUP(D1194,[1]!Salespeople_Data[#Data],2,0)</f>
        <v>Kenneth Fields</v>
      </c>
      <c r="O1194" t="str">
        <f>VLOOKUP(E1194,[1]!Customer_Data[#Data],2,0)</f>
        <v>Philip Bailey</v>
      </c>
      <c r="P1194" s="15">
        <f t="shared" si="108"/>
        <v>4</v>
      </c>
      <c r="Q1194">
        <f t="shared" si="109"/>
        <v>7</v>
      </c>
      <c r="R1194">
        <f t="shared" si="110"/>
        <v>2020</v>
      </c>
    </row>
    <row r="1195" spans="1:18" x14ac:dyDescent="0.25">
      <c r="A1195" s="4" t="s">
        <v>2046</v>
      </c>
      <c r="B1195" s="4" t="s">
        <v>925</v>
      </c>
      <c r="C1195" s="4" t="s">
        <v>570</v>
      </c>
      <c r="D1195" s="4" t="s">
        <v>71</v>
      </c>
      <c r="E1195" s="4" t="s">
        <v>1836</v>
      </c>
      <c r="F1195" s="5">
        <v>44036</v>
      </c>
      <c r="G1195" s="4">
        <v>1</v>
      </c>
      <c r="H1195" s="11">
        <f>VLOOKUP(B1195,[1]!Product_Data[#Data],4,0)</f>
        <v>136</v>
      </c>
      <c r="I1195" s="11">
        <f>VLOOKUP(B1195,[1]!Product_Data[#Data],3,0)</f>
        <v>72</v>
      </c>
      <c r="J1195" s="11">
        <f t="shared" si="111"/>
        <v>72</v>
      </c>
      <c r="K1195" s="11">
        <f t="shared" si="112"/>
        <v>136</v>
      </c>
      <c r="L1195" s="11">
        <f t="shared" si="113"/>
        <v>64</v>
      </c>
      <c r="M1195" t="str">
        <f>VLOOKUP(C1195,[1]!Location_Data[#Data],2,0)</f>
        <v>Fresno</v>
      </c>
      <c r="N1195" t="str">
        <f>VLOOKUP(D1195,[1]!Salespeople_Data[#Data],2,0)</f>
        <v>Gary Rodriguez</v>
      </c>
      <c r="O1195" t="str">
        <f>VLOOKUP(E1195,[1]!Customer_Data[#Data],2,0)</f>
        <v>Stephen Andrews</v>
      </c>
      <c r="P1195" s="15">
        <f t="shared" si="108"/>
        <v>6</v>
      </c>
      <c r="Q1195">
        <f t="shared" si="109"/>
        <v>7</v>
      </c>
      <c r="R1195">
        <f t="shared" si="110"/>
        <v>2020</v>
      </c>
    </row>
    <row r="1196" spans="1:18" x14ac:dyDescent="0.25">
      <c r="A1196" s="2" t="s">
        <v>2047</v>
      </c>
      <c r="B1196" s="2" t="s">
        <v>181</v>
      </c>
      <c r="C1196" s="2" t="s">
        <v>145</v>
      </c>
      <c r="D1196" s="2" t="s">
        <v>87</v>
      </c>
      <c r="E1196" s="2" t="s">
        <v>970</v>
      </c>
      <c r="F1196" s="3">
        <v>43930</v>
      </c>
      <c r="G1196" s="2">
        <v>2</v>
      </c>
      <c r="H1196" s="11">
        <f>VLOOKUP(B1196,[1]!Product_Data[#Data],4,0)</f>
        <v>1500</v>
      </c>
      <c r="I1196" s="11">
        <f>VLOOKUP(B1196,[1]!Product_Data[#Data],3,0)</f>
        <v>900</v>
      </c>
      <c r="J1196" s="11">
        <f t="shared" si="111"/>
        <v>1800</v>
      </c>
      <c r="K1196" s="11">
        <f t="shared" si="112"/>
        <v>3000</v>
      </c>
      <c r="L1196" s="11">
        <f t="shared" si="113"/>
        <v>1200</v>
      </c>
      <c r="M1196" t="str">
        <f>VLOOKUP(C1196,[1]!Location_Data[#Data],2,0)</f>
        <v>Santa Maria</v>
      </c>
      <c r="N1196" t="str">
        <f>VLOOKUP(D1196,[1]!Salespeople_Data[#Data],2,0)</f>
        <v>Martin Perry</v>
      </c>
      <c r="O1196" t="str">
        <f>VLOOKUP(E1196,[1]!Customer_Data[#Data],2,0)</f>
        <v>Brandon Wright</v>
      </c>
      <c r="P1196" s="15">
        <f t="shared" si="108"/>
        <v>5</v>
      </c>
      <c r="Q1196">
        <f t="shared" si="109"/>
        <v>4</v>
      </c>
      <c r="R1196">
        <f t="shared" si="110"/>
        <v>2020</v>
      </c>
    </row>
    <row r="1197" spans="1:18" x14ac:dyDescent="0.25">
      <c r="A1197" s="4" t="s">
        <v>2048</v>
      </c>
      <c r="B1197" s="4" t="s">
        <v>144</v>
      </c>
      <c r="C1197" s="4" t="s">
        <v>90</v>
      </c>
      <c r="D1197" s="4" t="s">
        <v>239</v>
      </c>
      <c r="E1197" s="4" t="s">
        <v>1376</v>
      </c>
      <c r="F1197" s="5">
        <v>44010</v>
      </c>
      <c r="G1197" s="4">
        <v>3</v>
      </c>
      <c r="H1197" s="11">
        <f>VLOOKUP(B1197,[1]!Product_Data[#Data],4,0)</f>
        <v>2410</v>
      </c>
      <c r="I1197" s="11">
        <f>VLOOKUP(B1197,[1]!Product_Data[#Data],3,0)</f>
        <v>1518</v>
      </c>
      <c r="J1197" s="11">
        <f t="shared" si="111"/>
        <v>4554</v>
      </c>
      <c r="K1197" s="11">
        <f t="shared" si="112"/>
        <v>7230</v>
      </c>
      <c r="L1197" s="11">
        <f t="shared" si="113"/>
        <v>2676</v>
      </c>
      <c r="M1197" t="str">
        <f>VLOOKUP(C1197,[1]!Location_Data[#Data],2,0)</f>
        <v>Irvine</v>
      </c>
      <c r="N1197" t="str">
        <f>VLOOKUP(D1197,[1]!Salespeople_Data[#Data],2,0)</f>
        <v>John Reyes</v>
      </c>
      <c r="O1197" t="str">
        <f>VLOOKUP(E1197,[1]!Customer_Data[#Data],2,0)</f>
        <v>Adam Thompson</v>
      </c>
      <c r="P1197" s="15">
        <f t="shared" si="108"/>
        <v>1</v>
      </c>
      <c r="Q1197">
        <f t="shared" si="109"/>
        <v>6</v>
      </c>
      <c r="R1197">
        <f t="shared" si="110"/>
        <v>2020</v>
      </c>
    </row>
    <row r="1198" spans="1:18" x14ac:dyDescent="0.25">
      <c r="A1198" s="2" t="s">
        <v>2049</v>
      </c>
      <c r="B1198" s="2" t="s">
        <v>553</v>
      </c>
      <c r="C1198" s="2" t="s">
        <v>120</v>
      </c>
      <c r="D1198" s="2" t="s">
        <v>35</v>
      </c>
      <c r="E1198" s="2" t="s">
        <v>323</v>
      </c>
      <c r="F1198" s="3">
        <v>43855</v>
      </c>
      <c r="G1198" s="2">
        <v>1</v>
      </c>
      <c r="H1198" s="11">
        <f>VLOOKUP(B1198,[1]!Product_Data[#Data],4,0)</f>
        <v>1798</v>
      </c>
      <c r="I1198" s="11">
        <f>VLOOKUP(B1198,[1]!Product_Data[#Data],3,0)</f>
        <v>971</v>
      </c>
      <c r="J1198" s="11">
        <f t="shared" si="111"/>
        <v>971</v>
      </c>
      <c r="K1198" s="11">
        <f t="shared" si="112"/>
        <v>1798</v>
      </c>
      <c r="L1198" s="11">
        <f t="shared" si="113"/>
        <v>827</v>
      </c>
      <c r="M1198" t="str">
        <f>VLOOKUP(C1198,[1]!Location_Data[#Data],2,0)</f>
        <v>Elk Grove</v>
      </c>
      <c r="N1198" t="str">
        <f>VLOOKUP(D1198,[1]!Salespeople_Data[#Data],2,0)</f>
        <v>Charles Harper</v>
      </c>
      <c r="O1198" t="str">
        <f>VLOOKUP(E1198,[1]!Customer_Data[#Data],2,0)</f>
        <v>Douglas Franklin</v>
      </c>
      <c r="P1198" s="15">
        <f t="shared" si="108"/>
        <v>7</v>
      </c>
      <c r="Q1198">
        <f t="shared" si="109"/>
        <v>1</v>
      </c>
      <c r="R1198">
        <f t="shared" si="110"/>
        <v>2020</v>
      </c>
    </row>
    <row r="1199" spans="1:18" x14ac:dyDescent="0.25">
      <c r="A1199" s="4" t="s">
        <v>2050</v>
      </c>
      <c r="B1199" s="4" t="s">
        <v>185</v>
      </c>
      <c r="C1199" s="4" t="s">
        <v>105</v>
      </c>
      <c r="D1199" s="4" t="s">
        <v>15</v>
      </c>
      <c r="E1199" s="4" t="s">
        <v>1111</v>
      </c>
      <c r="F1199" s="5">
        <v>44132</v>
      </c>
      <c r="G1199" s="4">
        <v>1</v>
      </c>
      <c r="H1199" s="11">
        <f>VLOOKUP(B1199,[1]!Product_Data[#Data],4,0)</f>
        <v>667</v>
      </c>
      <c r="I1199" s="11">
        <f>VLOOKUP(B1199,[1]!Product_Data[#Data],3,0)</f>
        <v>387</v>
      </c>
      <c r="J1199" s="11">
        <f t="shared" si="111"/>
        <v>387</v>
      </c>
      <c r="K1199" s="11">
        <f t="shared" si="112"/>
        <v>667</v>
      </c>
      <c r="L1199" s="11">
        <f t="shared" si="113"/>
        <v>280</v>
      </c>
      <c r="M1199" t="str">
        <f>VLOOKUP(C1199,[1]!Location_Data[#Data],2,0)</f>
        <v>Daly City</v>
      </c>
      <c r="N1199" t="str">
        <f>VLOOKUP(D1199,[1]!Salespeople_Data[#Data],2,0)</f>
        <v>Ryan Butler</v>
      </c>
      <c r="O1199" t="str">
        <f>VLOOKUP(E1199,[1]!Customer_Data[#Data],2,0)</f>
        <v>Benjamin Carpenter</v>
      </c>
      <c r="P1199" s="15">
        <f t="shared" si="108"/>
        <v>4</v>
      </c>
      <c r="Q1199">
        <f t="shared" si="109"/>
        <v>10</v>
      </c>
      <c r="R1199">
        <f t="shared" si="110"/>
        <v>2020</v>
      </c>
    </row>
    <row r="1200" spans="1:18" x14ac:dyDescent="0.25">
      <c r="A1200" s="2" t="s">
        <v>2051</v>
      </c>
      <c r="B1200" s="2" t="s">
        <v>431</v>
      </c>
      <c r="C1200" s="2" t="s">
        <v>120</v>
      </c>
      <c r="D1200" s="2" t="s">
        <v>159</v>
      </c>
      <c r="E1200" s="2" t="s">
        <v>1116</v>
      </c>
      <c r="F1200" s="3">
        <v>43855</v>
      </c>
      <c r="G1200" s="2">
        <v>3</v>
      </c>
      <c r="H1200" s="11">
        <f>VLOOKUP(B1200,[1]!Product_Data[#Data],4,0)</f>
        <v>290</v>
      </c>
      <c r="I1200" s="11">
        <f>VLOOKUP(B1200,[1]!Product_Data[#Data],3,0)</f>
        <v>200</v>
      </c>
      <c r="J1200" s="11">
        <f t="shared" si="111"/>
        <v>600</v>
      </c>
      <c r="K1200" s="11">
        <f t="shared" si="112"/>
        <v>870</v>
      </c>
      <c r="L1200" s="11">
        <f t="shared" si="113"/>
        <v>270</v>
      </c>
      <c r="M1200" t="str">
        <f>VLOOKUP(C1200,[1]!Location_Data[#Data],2,0)</f>
        <v>Elk Grove</v>
      </c>
      <c r="N1200" t="str">
        <f>VLOOKUP(D1200,[1]!Salespeople_Data[#Data],2,0)</f>
        <v>Bobby Russell</v>
      </c>
      <c r="O1200" t="str">
        <f>VLOOKUP(E1200,[1]!Customer_Data[#Data],2,0)</f>
        <v>Christopher Kim</v>
      </c>
      <c r="P1200" s="15">
        <f t="shared" si="108"/>
        <v>7</v>
      </c>
      <c r="Q1200">
        <f t="shared" si="109"/>
        <v>1</v>
      </c>
      <c r="R1200">
        <f t="shared" si="110"/>
        <v>2020</v>
      </c>
    </row>
    <row r="1201" spans="1:18" x14ac:dyDescent="0.25">
      <c r="A1201" s="4" t="s">
        <v>2052</v>
      </c>
      <c r="B1201" s="4" t="s">
        <v>152</v>
      </c>
      <c r="C1201" s="4" t="s">
        <v>570</v>
      </c>
      <c r="D1201" s="4" t="s">
        <v>80</v>
      </c>
      <c r="E1201" s="4" t="s">
        <v>720</v>
      </c>
      <c r="F1201" s="5">
        <v>44052</v>
      </c>
      <c r="G1201" s="4">
        <v>1</v>
      </c>
      <c r="H1201" s="11">
        <f>VLOOKUP(B1201,[1]!Product_Data[#Data],4,0)</f>
        <v>951</v>
      </c>
      <c r="I1201" s="11">
        <f>VLOOKUP(B1201,[1]!Product_Data[#Data],3,0)</f>
        <v>504</v>
      </c>
      <c r="J1201" s="11">
        <f t="shared" si="111"/>
        <v>504</v>
      </c>
      <c r="K1201" s="11">
        <f t="shared" si="112"/>
        <v>951</v>
      </c>
      <c r="L1201" s="11">
        <f t="shared" si="113"/>
        <v>447</v>
      </c>
      <c r="M1201" t="str">
        <f>VLOOKUP(C1201,[1]!Location_Data[#Data],2,0)</f>
        <v>Fresno</v>
      </c>
      <c r="N1201" t="str">
        <f>VLOOKUP(D1201,[1]!Salespeople_Data[#Data],2,0)</f>
        <v>Henry Nelson</v>
      </c>
      <c r="O1201" t="str">
        <f>VLOOKUP(E1201,[1]!Customer_Data[#Data],2,0)</f>
        <v>Adam White</v>
      </c>
      <c r="P1201" s="15">
        <f t="shared" si="108"/>
        <v>1</v>
      </c>
      <c r="Q1201">
        <f t="shared" si="109"/>
        <v>8</v>
      </c>
      <c r="R1201">
        <f t="shared" si="110"/>
        <v>2020</v>
      </c>
    </row>
    <row r="1202" spans="1:18" x14ac:dyDescent="0.25">
      <c r="A1202" s="2" t="s">
        <v>2053</v>
      </c>
      <c r="B1202" s="2" t="s">
        <v>38</v>
      </c>
      <c r="C1202" s="2" t="s">
        <v>519</v>
      </c>
      <c r="D1202" s="2" t="s">
        <v>298</v>
      </c>
      <c r="E1202" s="2" t="s">
        <v>1607</v>
      </c>
      <c r="F1202" s="3">
        <v>43872</v>
      </c>
      <c r="G1202" s="2">
        <v>1</v>
      </c>
      <c r="H1202" s="11">
        <f>VLOOKUP(B1202,[1]!Product_Data[#Data],4,0)</f>
        <v>2283</v>
      </c>
      <c r="I1202" s="11">
        <f>VLOOKUP(B1202,[1]!Product_Data[#Data],3,0)</f>
        <v>1484</v>
      </c>
      <c r="J1202" s="11">
        <f t="shared" si="111"/>
        <v>1484</v>
      </c>
      <c r="K1202" s="11">
        <f t="shared" si="112"/>
        <v>2283</v>
      </c>
      <c r="L1202" s="11">
        <f t="shared" si="113"/>
        <v>799</v>
      </c>
      <c r="M1202" t="str">
        <f>VLOOKUP(C1202,[1]!Location_Data[#Data],2,0)</f>
        <v>Anaheim</v>
      </c>
      <c r="N1202" t="str">
        <f>VLOOKUP(D1202,[1]!Salespeople_Data[#Data],2,0)</f>
        <v>Kenneth Fields</v>
      </c>
      <c r="O1202" t="str">
        <f>VLOOKUP(E1202,[1]!Customer_Data[#Data],2,0)</f>
        <v>Ralph Olson</v>
      </c>
      <c r="P1202" s="15">
        <f t="shared" si="108"/>
        <v>3</v>
      </c>
      <c r="Q1202">
        <f t="shared" si="109"/>
        <v>2</v>
      </c>
      <c r="R1202">
        <f t="shared" si="110"/>
        <v>2020</v>
      </c>
    </row>
    <row r="1203" spans="1:18" x14ac:dyDescent="0.25">
      <c r="A1203" s="4" t="s">
        <v>2054</v>
      </c>
      <c r="B1203" s="4" t="s">
        <v>464</v>
      </c>
      <c r="C1203" s="4" t="s">
        <v>316</v>
      </c>
      <c r="D1203" s="4" t="s">
        <v>269</v>
      </c>
      <c r="E1203" s="4" t="s">
        <v>309</v>
      </c>
      <c r="F1203" s="5">
        <v>44156</v>
      </c>
      <c r="G1203" s="4">
        <v>2</v>
      </c>
      <c r="H1203" s="11">
        <f>VLOOKUP(B1203,[1]!Product_Data[#Data],4,0)</f>
        <v>1566</v>
      </c>
      <c r="I1203" s="11">
        <f>VLOOKUP(B1203,[1]!Product_Data[#Data],3,0)</f>
        <v>1190</v>
      </c>
      <c r="J1203" s="11">
        <f t="shared" si="111"/>
        <v>2380</v>
      </c>
      <c r="K1203" s="11">
        <f t="shared" si="112"/>
        <v>3132</v>
      </c>
      <c r="L1203" s="11">
        <f t="shared" si="113"/>
        <v>752</v>
      </c>
      <c r="M1203" t="str">
        <f>VLOOKUP(C1203,[1]!Location_Data[#Data],2,0)</f>
        <v>East Los Angeles</v>
      </c>
      <c r="N1203" t="str">
        <f>VLOOKUP(D1203,[1]!Salespeople_Data[#Data],2,0)</f>
        <v>Kevin Butler</v>
      </c>
      <c r="O1203" t="str">
        <f>VLOOKUP(E1203,[1]!Customer_Data[#Data],2,0)</f>
        <v>Sean Woods</v>
      </c>
      <c r="P1203" s="15">
        <f t="shared" si="108"/>
        <v>7</v>
      </c>
      <c r="Q1203">
        <f t="shared" si="109"/>
        <v>11</v>
      </c>
      <c r="R1203">
        <f t="shared" si="110"/>
        <v>2020</v>
      </c>
    </row>
    <row r="1204" spans="1:18" x14ac:dyDescent="0.25">
      <c r="A1204" s="2" t="s">
        <v>2055</v>
      </c>
      <c r="B1204" s="2" t="s">
        <v>104</v>
      </c>
      <c r="C1204" s="2" t="s">
        <v>377</v>
      </c>
      <c r="D1204" s="2" t="s">
        <v>413</v>
      </c>
      <c r="E1204" s="2" t="s">
        <v>2056</v>
      </c>
      <c r="F1204" s="3">
        <v>44100</v>
      </c>
      <c r="G1204" s="2">
        <v>2</v>
      </c>
      <c r="H1204" s="11">
        <f>VLOOKUP(B1204,[1]!Product_Data[#Data],4,0)</f>
        <v>1671</v>
      </c>
      <c r="I1204" s="11">
        <f>VLOOKUP(B1204,[1]!Product_Data[#Data],3,0)</f>
        <v>1220</v>
      </c>
      <c r="J1204" s="11">
        <f t="shared" si="111"/>
        <v>2440</v>
      </c>
      <c r="K1204" s="11">
        <f t="shared" si="112"/>
        <v>3342</v>
      </c>
      <c r="L1204" s="11">
        <f t="shared" si="113"/>
        <v>902</v>
      </c>
      <c r="M1204" t="str">
        <f>VLOOKUP(C1204,[1]!Location_Data[#Data],2,0)</f>
        <v>San Diego</v>
      </c>
      <c r="N1204" t="str">
        <f>VLOOKUP(D1204,[1]!Salespeople_Data[#Data],2,0)</f>
        <v>Kenneth Bradley</v>
      </c>
      <c r="O1204" t="str">
        <f>VLOOKUP(E1204,[1]!Customer_Data[#Data],2,0)</f>
        <v>Wayne Gardner</v>
      </c>
      <c r="P1204" s="15">
        <f t="shared" si="108"/>
        <v>7</v>
      </c>
      <c r="Q1204">
        <f t="shared" si="109"/>
        <v>9</v>
      </c>
      <c r="R1204">
        <f t="shared" si="110"/>
        <v>2020</v>
      </c>
    </row>
    <row r="1205" spans="1:18" x14ac:dyDescent="0.25">
      <c r="A1205" s="4" t="s">
        <v>2057</v>
      </c>
      <c r="B1205" s="4" t="s">
        <v>152</v>
      </c>
      <c r="C1205" s="4" t="s">
        <v>62</v>
      </c>
      <c r="D1205" s="4" t="s">
        <v>106</v>
      </c>
      <c r="E1205" s="4" t="s">
        <v>2058</v>
      </c>
      <c r="F1205" s="5">
        <v>43870</v>
      </c>
      <c r="G1205" s="4">
        <v>3</v>
      </c>
      <c r="H1205" s="11">
        <f>VLOOKUP(B1205,[1]!Product_Data[#Data],4,0)</f>
        <v>951</v>
      </c>
      <c r="I1205" s="11">
        <f>VLOOKUP(B1205,[1]!Product_Data[#Data],3,0)</f>
        <v>504</v>
      </c>
      <c r="J1205" s="11">
        <f t="shared" si="111"/>
        <v>1512</v>
      </c>
      <c r="K1205" s="11">
        <f t="shared" si="112"/>
        <v>2853</v>
      </c>
      <c r="L1205" s="11">
        <f t="shared" si="113"/>
        <v>1341</v>
      </c>
      <c r="M1205" t="str">
        <f>VLOOKUP(C1205,[1]!Location_Data[#Data],2,0)</f>
        <v>Fairfield</v>
      </c>
      <c r="N1205" t="str">
        <f>VLOOKUP(D1205,[1]!Salespeople_Data[#Data],2,0)</f>
        <v>Patrick Ruiz</v>
      </c>
      <c r="O1205" t="str">
        <f>VLOOKUP(E1205,[1]!Customer_Data[#Data],2,0)</f>
        <v>Justin Miller</v>
      </c>
      <c r="P1205" s="15">
        <f t="shared" si="108"/>
        <v>1</v>
      </c>
      <c r="Q1205">
        <f t="shared" si="109"/>
        <v>2</v>
      </c>
      <c r="R1205">
        <f t="shared" si="110"/>
        <v>2020</v>
      </c>
    </row>
    <row r="1206" spans="1:18" x14ac:dyDescent="0.25">
      <c r="A1206" s="2" t="s">
        <v>2059</v>
      </c>
      <c r="B1206" s="2" t="s">
        <v>263</v>
      </c>
      <c r="C1206" s="2" t="s">
        <v>276</v>
      </c>
      <c r="D1206" s="2" t="s">
        <v>345</v>
      </c>
      <c r="E1206" s="2" t="s">
        <v>1944</v>
      </c>
      <c r="F1206" s="3">
        <v>43945</v>
      </c>
      <c r="G1206" s="2">
        <v>3</v>
      </c>
      <c r="H1206" s="11">
        <f>VLOOKUP(B1206,[1]!Product_Data[#Data],4,0)</f>
        <v>378</v>
      </c>
      <c r="I1206" s="11">
        <f>VLOOKUP(B1206,[1]!Product_Data[#Data],3,0)</f>
        <v>291</v>
      </c>
      <c r="J1206" s="11">
        <f t="shared" si="111"/>
        <v>873</v>
      </c>
      <c r="K1206" s="11">
        <f t="shared" si="112"/>
        <v>1134</v>
      </c>
      <c r="L1206" s="11">
        <f t="shared" si="113"/>
        <v>261</v>
      </c>
      <c r="M1206" t="str">
        <f>VLOOKUP(C1206,[1]!Location_Data[#Data],2,0)</f>
        <v>Orange</v>
      </c>
      <c r="N1206" t="str">
        <f>VLOOKUP(D1206,[1]!Salespeople_Data[#Data],2,0)</f>
        <v>Larry Marshall</v>
      </c>
      <c r="O1206" t="str">
        <f>VLOOKUP(E1206,[1]!Customer_Data[#Data],2,0)</f>
        <v>Justin Romero</v>
      </c>
      <c r="P1206" s="15">
        <f t="shared" si="108"/>
        <v>6</v>
      </c>
      <c r="Q1206">
        <f t="shared" si="109"/>
        <v>4</v>
      </c>
      <c r="R1206">
        <f t="shared" si="110"/>
        <v>2020</v>
      </c>
    </row>
    <row r="1207" spans="1:18" x14ac:dyDescent="0.25">
      <c r="A1207" s="4" t="s">
        <v>2060</v>
      </c>
      <c r="B1207" s="4" t="s">
        <v>119</v>
      </c>
      <c r="C1207" s="4" t="s">
        <v>436</v>
      </c>
      <c r="D1207" s="4" t="s">
        <v>71</v>
      </c>
      <c r="E1207" s="4" t="s">
        <v>704</v>
      </c>
      <c r="F1207" s="5">
        <v>43981</v>
      </c>
      <c r="G1207" s="4">
        <v>2</v>
      </c>
      <c r="H1207" s="11">
        <f>VLOOKUP(B1207,[1]!Product_Data[#Data],4,0)</f>
        <v>1077</v>
      </c>
      <c r="I1207" s="11">
        <f>VLOOKUP(B1207,[1]!Product_Data[#Data],3,0)</f>
        <v>732</v>
      </c>
      <c r="J1207" s="11">
        <f t="shared" si="111"/>
        <v>1464</v>
      </c>
      <c r="K1207" s="11">
        <f t="shared" si="112"/>
        <v>2154</v>
      </c>
      <c r="L1207" s="11">
        <f t="shared" si="113"/>
        <v>690</v>
      </c>
      <c r="M1207" t="str">
        <f>VLOOKUP(C1207,[1]!Location_Data[#Data],2,0)</f>
        <v>Jurupa Valley</v>
      </c>
      <c r="N1207" t="str">
        <f>VLOOKUP(D1207,[1]!Salespeople_Data[#Data],2,0)</f>
        <v>Gary Rodriguez</v>
      </c>
      <c r="O1207" t="str">
        <f>VLOOKUP(E1207,[1]!Customer_Data[#Data],2,0)</f>
        <v>Benjamin Garza</v>
      </c>
      <c r="P1207" s="15">
        <f t="shared" si="108"/>
        <v>7</v>
      </c>
      <c r="Q1207">
        <f t="shared" si="109"/>
        <v>5</v>
      </c>
      <c r="R1207">
        <f t="shared" si="110"/>
        <v>2020</v>
      </c>
    </row>
    <row r="1208" spans="1:18" x14ac:dyDescent="0.25">
      <c r="A1208" s="2" t="s">
        <v>2061</v>
      </c>
      <c r="B1208" s="2" t="s">
        <v>289</v>
      </c>
      <c r="C1208" s="2" t="s">
        <v>190</v>
      </c>
      <c r="D1208" s="2" t="s">
        <v>264</v>
      </c>
      <c r="E1208" s="2" t="s">
        <v>1288</v>
      </c>
      <c r="F1208" s="3">
        <v>43971</v>
      </c>
      <c r="G1208" s="2">
        <v>2</v>
      </c>
      <c r="H1208" s="11">
        <f>VLOOKUP(B1208,[1]!Product_Data[#Data],4,0)</f>
        <v>368</v>
      </c>
      <c r="I1208" s="11">
        <f>VLOOKUP(B1208,[1]!Product_Data[#Data],3,0)</f>
        <v>294</v>
      </c>
      <c r="J1208" s="11">
        <f t="shared" si="111"/>
        <v>588</v>
      </c>
      <c r="K1208" s="11">
        <f t="shared" si="112"/>
        <v>736</v>
      </c>
      <c r="L1208" s="11">
        <f t="shared" si="113"/>
        <v>148</v>
      </c>
      <c r="M1208" t="str">
        <f>VLOOKUP(C1208,[1]!Location_Data[#Data],2,0)</f>
        <v>Oakland</v>
      </c>
      <c r="N1208" t="str">
        <f>VLOOKUP(D1208,[1]!Salespeople_Data[#Data],2,0)</f>
        <v>Ernest Wheeler</v>
      </c>
      <c r="O1208" t="str">
        <f>VLOOKUP(E1208,[1]!Customer_Data[#Data],2,0)</f>
        <v>Samuel Price</v>
      </c>
      <c r="P1208" s="15">
        <f t="shared" si="108"/>
        <v>4</v>
      </c>
      <c r="Q1208">
        <f t="shared" si="109"/>
        <v>5</v>
      </c>
      <c r="R1208">
        <f t="shared" si="110"/>
        <v>2020</v>
      </c>
    </row>
    <row r="1209" spans="1:18" x14ac:dyDescent="0.25">
      <c r="A1209" s="4" t="s">
        <v>2062</v>
      </c>
      <c r="B1209" s="4" t="s">
        <v>495</v>
      </c>
      <c r="C1209" s="4" t="s">
        <v>331</v>
      </c>
      <c r="D1209" s="4" t="s">
        <v>165</v>
      </c>
      <c r="E1209" s="4" t="s">
        <v>804</v>
      </c>
      <c r="F1209" s="5">
        <v>43918</v>
      </c>
      <c r="G1209" s="4">
        <v>4</v>
      </c>
      <c r="H1209" s="11">
        <f>VLOOKUP(B1209,[1]!Product_Data[#Data],4,0)</f>
        <v>1467</v>
      </c>
      <c r="I1209" s="11">
        <f>VLOOKUP(B1209,[1]!Product_Data[#Data],3,0)</f>
        <v>807</v>
      </c>
      <c r="J1209" s="11">
        <f t="shared" si="111"/>
        <v>3228</v>
      </c>
      <c r="K1209" s="11">
        <f t="shared" si="112"/>
        <v>5868</v>
      </c>
      <c r="L1209" s="11">
        <f t="shared" si="113"/>
        <v>2640</v>
      </c>
      <c r="M1209" t="str">
        <f>VLOOKUP(C1209,[1]!Location_Data[#Data],2,0)</f>
        <v>Sunnyvale</v>
      </c>
      <c r="N1209" t="str">
        <f>VLOOKUP(D1209,[1]!Salespeople_Data[#Data],2,0)</f>
        <v>Joe Sims</v>
      </c>
      <c r="O1209" t="str">
        <f>VLOOKUP(E1209,[1]!Customer_Data[#Data],2,0)</f>
        <v>Gregory Boyd</v>
      </c>
      <c r="P1209" s="15">
        <f t="shared" si="108"/>
        <v>7</v>
      </c>
      <c r="Q1209">
        <f t="shared" si="109"/>
        <v>3</v>
      </c>
      <c r="R1209">
        <f t="shared" si="110"/>
        <v>2020</v>
      </c>
    </row>
    <row r="1210" spans="1:18" x14ac:dyDescent="0.25">
      <c r="A1210" s="2" t="s">
        <v>2063</v>
      </c>
      <c r="B1210" s="2" t="s">
        <v>352</v>
      </c>
      <c r="C1210" s="2" t="s">
        <v>169</v>
      </c>
      <c r="D1210" s="2" t="s">
        <v>447</v>
      </c>
      <c r="E1210" s="2" t="s">
        <v>825</v>
      </c>
      <c r="F1210" s="3">
        <v>44060</v>
      </c>
      <c r="G1210" s="2">
        <v>2</v>
      </c>
      <c r="H1210" s="11">
        <f>VLOOKUP(B1210,[1]!Product_Data[#Data],4,0)</f>
        <v>203</v>
      </c>
      <c r="I1210" s="11">
        <f>VLOOKUP(B1210,[1]!Product_Data[#Data],3,0)</f>
        <v>154</v>
      </c>
      <c r="J1210" s="11">
        <f t="shared" si="111"/>
        <v>308</v>
      </c>
      <c r="K1210" s="11">
        <f t="shared" si="112"/>
        <v>406</v>
      </c>
      <c r="L1210" s="11">
        <f t="shared" si="113"/>
        <v>98</v>
      </c>
      <c r="M1210" t="str">
        <f>VLOOKUP(C1210,[1]!Location_Data[#Data],2,0)</f>
        <v>Vista</v>
      </c>
      <c r="N1210" t="str">
        <f>VLOOKUP(D1210,[1]!Salespeople_Data[#Data],2,0)</f>
        <v>Howard Sims</v>
      </c>
      <c r="O1210" t="str">
        <f>VLOOKUP(E1210,[1]!Customer_Data[#Data],2,0)</f>
        <v>Arthur Welch</v>
      </c>
      <c r="P1210" s="15">
        <f t="shared" si="108"/>
        <v>2</v>
      </c>
      <c r="Q1210">
        <f t="shared" si="109"/>
        <v>8</v>
      </c>
      <c r="R1210">
        <f t="shared" si="110"/>
        <v>2020</v>
      </c>
    </row>
    <row r="1211" spans="1:18" x14ac:dyDescent="0.25">
      <c r="A1211" s="4" t="s">
        <v>2064</v>
      </c>
      <c r="B1211" s="4" t="s">
        <v>412</v>
      </c>
      <c r="C1211" s="4" t="s">
        <v>110</v>
      </c>
      <c r="D1211" s="4" t="s">
        <v>356</v>
      </c>
      <c r="E1211" s="4" t="s">
        <v>1061</v>
      </c>
      <c r="F1211" s="5">
        <v>44161</v>
      </c>
      <c r="G1211" s="4">
        <v>1</v>
      </c>
      <c r="H1211" s="11">
        <f>VLOOKUP(B1211,[1]!Product_Data[#Data],4,0)</f>
        <v>2396</v>
      </c>
      <c r="I1211" s="11">
        <f>VLOOKUP(B1211,[1]!Product_Data[#Data],3,0)</f>
        <v>1965</v>
      </c>
      <c r="J1211" s="11">
        <f t="shared" si="111"/>
        <v>1965</v>
      </c>
      <c r="K1211" s="11">
        <f t="shared" si="112"/>
        <v>2396</v>
      </c>
      <c r="L1211" s="11">
        <f t="shared" si="113"/>
        <v>431</v>
      </c>
      <c r="M1211" t="str">
        <f>VLOOKUP(C1211,[1]!Location_Data[#Data],2,0)</f>
        <v>Richmond</v>
      </c>
      <c r="N1211" t="str">
        <f>VLOOKUP(D1211,[1]!Salespeople_Data[#Data],2,0)</f>
        <v>Jimmy Young</v>
      </c>
      <c r="O1211" t="str">
        <f>VLOOKUP(E1211,[1]!Customer_Data[#Data],2,0)</f>
        <v>Paul Johnson</v>
      </c>
      <c r="P1211" s="15">
        <f t="shared" si="108"/>
        <v>5</v>
      </c>
      <c r="Q1211">
        <f t="shared" si="109"/>
        <v>11</v>
      </c>
      <c r="R1211">
        <f t="shared" si="110"/>
        <v>2020</v>
      </c>
    </row>
    <row r="1212" spans="1:18" x14ac:dyDescent="0.25">
      <c r="A1212" s="2" t="s">
        <v>2065</v>
      </c>
      <c r="B1212" s="2" t="s">
        <v>330</v>
      </c>
      <c r="C1212" s="2" t="s">
        <v>362</v>
      </c>
      <c r="D1212" s="2" t="s">
        <v>170</v>
      </c>
      <c r="E1212" s="2" t="s">
        <v>1030</v>
      </c>
      <c r="F1212" s="3">
        <v>44139</v>
      </c>
      <c r="G1212" s="2">
        <v>3</v>
      </c>
      <c r="H1212" s="11">
        <f>VLOOKUP(B1212,[1]!Product_Data[#Data],4,0)</f>
        <v>1635</v>
      </c>
      <c r="I1212" s="11">
        <f>VLOOKUP(B1212,[1]!Product_Data[#Data],3,0)</f>
        <v>1046</v>
      </c>
      <c r="J1212" s="11">
        <f t="shared" si="111"/>
        <v>3138</v>
      </c>
      <c r="K1212" s="11">
        <f t="shared" si="112"/>
        <v>4905</v>
      </c>
      <c r="L1212" s="11">
        <f t="shared" si="113"/>
        <v>1767</v>
      </c>
      <c r="M1212" t="str">
        <f>VLOOKUP(C1212,[1]!Location_Data[#Data],2,0)</f>
        <v>San Bernardino</v>
      </c>
      <c r="N1212" t="str">
        <f>VLOOKUP(D1212,[1]!Salespeople_Data[#Data],2,0)</f>
        <v>Sean Miller</v>
      </c>
      <c r="O1212" t="str">
        <f>VLOOKUP(E1212,[1]!Customer_Data[#Data],2,0)</f>
        <v>Brandon Diaz</v>
      </c>
      <c r="P1212" s="15">
        <f t="shared" si="108"/>
        <v>4</v>
      </c>
      <c r="Q1212">
        <f t="shared" si="109"/>
        <v>11</v>
      </c>
      <c r="R1212">
        <f t="shared" si="110"/>
        <v>2020</v>
      </c>
    </row>
    <row r="1213" spans="1:18" x14ac:dyDescent="0.25">
      <c r="A1213" s="4" t="s">
        <v>2066</v>
      </c>
      <c r="B1213" s="4" t="s">
        <v>408</v>
      </c>
      <c r="C1213" s="4" t="s">
        <v>24</v>
      </c>
      <c r="D1213" s="4" t="s">
        <v>101</v>
      </c>
      <c r="E1213" s="4" t="s">
        <v>72</v>
      </c>
      <c r="F1213" s="5">
        <v>43915</v>
      </c>
      <c r="G1213" s="4">
        <v>2</v>
      </c>
      <c r="H1213" s="11">
        <f>VLOOKUP(B1213,[1]!Product_Data[#Data],4,0)</f>
        <v>1405</v>
      </c>
      <c r="I1213" s="11">
        <f>VLOOKUP(B1213,[1]!Product_Data[#Data],3,0)</f>
        <v>1054</v>
      </c>
      <c r="J1213" s="11">
        <f t="shared" si="111"/>
        <v>2108</v>
      </c>
      <c r="K1213" s="11">
        <f t="shared" si="112"/>
        <v>2810</v>
      </c>
      <c r="L1213" s="11">
        <f t="shared" si="113"/>
        <v>702</v>
      </c>
      <c r="M1213" t="str">
        <f>VLOOKUP(C1213,[1]!Location_Data[#Data],2,0)</f>
        <v>Lancaster</v>
      </c>
      <c r="N1213" t="str">
        <f>VLOOKUP(D1213,[1]!Salespeople_Data[#Data],2,0)</f>
        <v>Scott Clark</v>
      </c>
      <c r="O1213" t="str">
        <f>VLOOKUP(E1213,[1]!Customer_Data[#Data],2,0)</f>
        <v>Keith Campbell</v>
      </c>
      <c r="P1213" s="15">
        <f t="shared" si="108"/>
        <v>4</v>
      </c>
      <c r="Q1213">
        <f t="shared" si="109"/>
        <v>3</v>
      </c>
      <c r="R1213">
        <f t="shared" si="110"/>
        <v>2020</v>
      </c>
    </row>
    <row r="1214" spans="1:18" x14ac:dyDescent="0.25">
      <c r="A1214" s="2" t="s">
        <v>2067</v>
      </c>
      <c r="B1214" s="2" t="s">
        <v>8</v>
      </c>
      <c r="C1214" s="2" t="s">
        <v>380</v>
      </c>
      <c r="D1214" s="2" t="s">
        <v>49</v>
      </c>
      <c r="E1214" s="2" t="s">
        <v>1192</v>
      </c>
      <c r="F1214" s="3">
        <v>44053</v>
      </c>
      <c r="G1214" s="2">
        <v>1</v>
      </c>
      <c r="H1214" s="11">
        <f>VLOOKUP(B1214,[1]!Product_Data[#Data],4,0)</f>
        <v>1522</v>
      </c>
      <c r="I1214" s="11">
        <f>VLOOKUP(B1214,[1]!Product_Data[#Data],3,0)</f>
        <v>791</v>
      </c>
      <c r="J1214" s="11">
        <f t="shared" si="111"/>
        <v>791</v>
      </c>
      <c r="K1214" s="11">
        <f t="shared" si="112"/>
        <v>1522</v>
      </c>
      <c r="L1214" s="11">
        <f t="shared" si="113"/>
        <v>731</v>
      </c>
      <c r="M1214" t="str">
        <f>VLOOKUP(C1214,[1]!Location_Data[#Data],2,0)</f>
        <v>Los Angeles</v>
      </c>
      <c r="N1214" t="str">
        <f>VLOOKUP(D1214,[1]!Salespeople_Data[#Data],2,0)</f>
        <v>Walter Cook</v>
      </c>
      <c r="O1214" t="str">
        <f>VLOOKUP(E1214,[1]!Customer_Data[#Data],2,0)</f>
        <v>Jimmy Harper</v>
      </c>
      <c r="P1214" s="15">
        <f t="shared" si="108"/>
        <v>2</v>
      </c>
      <c r="Q1214">
        <f t="shared" si="109"/>
        <v>8</v>
      </c>
      <c r="R1214">
        <f t="shared" si="110"/>
        <v>2020</v>
      </c>
    </row>
    <row r="1215" spans="1:18" x14ac:dyDescent="0.25">
      <c r="A1215" s="4" t="s">
        <v>2068</v>
      </c>
      <c r="B1215" s="4" t="s">
        <v>238</v>
      </c>
      <c r="C1215" s="4" t="s">
        <v>182</v>
      </c>
      <c r="D1215" s="4" t="s">
        <v>298</v>
      </c>
      <c r="E1215" s="4" t="s">
        <v>1058</v>
      </c>
      <c r="F1215" s="5">
        <v>44183</v>
      </c>
      <c r="G1215" s="4">
        <v>2</v>
      </c>
      <c r="H1215" s="11">
        <f>VLOOKUP(B1215,[1]!Product_Data[#Data],4,0)</f>
        <v>871</v>
      </c>
      <c r="I1215" s="11">
        <f>VLOOKUP(B1215,[1]!Product_Data[#Data],3,0)</f>
        <v>540</v>
      </c>
      <c r="J1215" s="11">
        <f t="shared" si="111"/>
        <v>1080</v>
      </c>
      <c r="K1215" s="11">
        <f t="shared" si="112"/>
        <v>1742</v>
      </c>
      <c r="L1215" s="11">
        <f t="shared" si="113"/>
        <v>662</v>
      </c>
      <c r="M1215" t="str">
        <f>VLOOKUP(C1215,[1]!Location_Data[#Data],2,0)</f>
        <v>Vallejo</v>
      </c>
      <c r="N1215" t="str">
        <f>VLOOKUP(D1215,[1]!Salespeople_Data[#Data],2,0)</f>
        <v>Kenneth Fields</v>
      </c>
      <c r="O1215" t="str">
        <f>VLOOKUP(E1215,[1]!Customer_Data[#Data],2,0)</f>
        <v>Craig Mills</v>
      </c>
      <c r="P1215" s="15">
        <f t="shared" si="108"/>
        <v>6</v>
      </c>
      <c r="Q1215">
        <f t="shared" si="109"/>
        <v>12</v>
      </c>
      <c r="R1215">
        <f t="shared" si="110"/>
        <v>2020</v>
      </c>
    </row>
    <row r="1216" spans="1:18" x14ac:dyDescent="0.25">
      <c r="A1216" s="2" t="s">
        <v>2069</v>
      </c>
      <c r="B1216" s="2" t="s">
        <v>256</v>
      </c>
      <c r="C1216" s="2" t="s">
        <v>110</v>
      </c>
      <c r="D1216" s="2" t="s">
        <v>178</v>
      </c>
      <c r="E1216" s="2" t="s">
        <v>1212</v>
      </c>
      <c r="F1216" s="3">
        <v>43894</v>
      </c>
      <c r="G1216" s="2">
        <v>1</v>
      </c>
      <c r="H1216" s="11">
        <f>VLOOKUP(B1216,[1]!Product_Data[#Data],4,0)</f>
        <v>596</v>
      </c>
      <c r="I1216" s="11">
        <f>VLOOKUP(B1216,[1]!Product_Data[#Data],3,0)</f>
        <v>358</v>
      </c>
      <c r="J1216" s="11">
        <f t="shared" si="111"/>
        <v>358</v>
      </c>
      <c r="K1216" s="11">
        <f t="shared" si="112"/>
        <v>596</v>
      </c>
      <c r="L1216" s="11">
        <f t="shared" si="113"/>
        <v>238</v>
      </c>
      <c r="M1216" t="str">
        <f>VLOOKUP(C1216,[1]!Location_Data[#Data],2,0)</f>
        <v>Richmond</v>
      </c>
      <c r="N1216" t="str">
        <f>VLOOKUP(D1216,[1]!Salespeople_Data[#Data],2,0)</f>
        <v>Joshua Taylor</v>
      </c>
      <c r="O1216" t="str">
        <f>VLOOKUP(E1216,[1]!Customer_Data[#Data],2,0)</f>
        <v>Jeffrey Sanders</v>
      </c>
      <c r="P1216" s="15">
        <f t="shared" si="108"/>
        <v>4</v>
      </c>
      <c r="Q1216">
        <f t="shared" si="109"/>
        <v>3</v>
      </c>
      <c r="R1216">
        <f t="shared" si="110"/>
        <v>2020</v>
      </c>
    </row>
    <row r="1217" spans="1:18" x14ac:dyDescent="0.25">
      <c r="A1217" s="4" t="s">
        <v>2070</v>
      </c>
      <c r="B1217" s="4" t="s">
        <v>370</v>
      </c>
      <c r="C1217" s="4" t="s">
        <v>286</v>
      </c>
      <c r="D1217" s="4" t="s">
        <v>30</v>
      </c>
      <c r="E1217" s="4" t="s">
        <v>97</v>
      </c>
      <c r="F1217" s="5">
        <v>44167</v>
      </c>
      <c r="G1217" s="4">
        <v>4</v>
      </c>
      <c r="H1217" s="11">
        <f>VLOOKUP(B1217,[1]!Product_Data[#Data],4,0)</f>
        <v>771</v>
      </c>
      <c r="I1217" s="11">
        <f>VLOOKUP(B1217,[1]!Product_Data[#Data],3,0)</f>
        <v>648</v>
      </c>
      <c r="J1217" s="11">
        <f t="shared" si="111"/>
        <v>2592</v>
      </c>
      <c r="K1217" s="11">
        <f t="shared" si="112"/>
        <v>3084</v>
      </c>
      <c r="L1217" s="11">
        <f t="shared" si="113"/>
        <v>492</v>
      </c>
      <c r="M1217" t="str">
        <f>VLOOKUP(C1217,[1]!Location_Data[#Data],2,0)</f>
        <v>El Monte</v>
      </c>
      <c r="N1217" t="str">
        <f>VLOOKUP(D1217,[1]!Salespeople_Data[#Data],2,0)</f>
        <v>Carl Hall</v>
      </c>
      <c r="O1217" t="str">
        <f>VLOOKUP(E1217,[1]!Customer_Data[#Data],2,0)</f>
        <v>Mark Elliott</v>
      </c>
      <c r="P1217" s="15">
        <f t="shared" si="108"/>
        <v>4</v>
      </c>
      <c r="Q1217">
        <f t="shared" si="109"/>
        <v>12</v>
      </c>
      <c r="R1217">
        <f t="shared" si="110"/>
        <v>2020</v>
      </c>
    </row>
    <row r="1218" spans="1:18" x14ac:dyDescent="0.25">
      <c r="A1218" s="2" t="s">
        <v>2071</v>
      </c>
      <c r="B1218" s="2" t="s">
        <v>210</v>
      </c>
      <c r="C1218" s="2" t="s">
        <v>253</v>
      </c>
      <c r="D1218" s="2" t="s">
        <v>141</v>
      </c>
      <c r="E1218" s="2" t="s">
        <v>825</v>
      </c>
      <c r="F1218" s="3">
        <v>43904</v>
      </c>
      <c r="G1218" s="2">
        <v>2</v>
      </c>
      <c r="H1218" s="11">
        <f>VLOOKUP(B1218,[1]!Product_Data[#Data],4,0)</f>
        <v>458</v>
      </c>
      <c r="I1218" s="11">
        <f>VLOOKUP(B1218,[1]!Product_Data[#Data],3,0)</f>
        <v>376</v>
      </c>
      <c r="J1218" s="11">
        <f t="shared" si="111"/>
        <v>752</v>
      </c>
      <c r="K1218" s="11">
        <f t="shared" si="112"/>
        <v>916</v>
      </c>
      <c r="L1218" s="11">
        <f t="shared" si="113"/>
        <v>164</v>
      </c>
      <c r="M1218" t="str">
        <f>VLOOKUP(C1218,[1]!Location_Data[#Data],2,0)</f>
        <v>Bakersfield</v>
      </c>
      <c r="N1218" t="str">
        <f>VLOOKUP(D1218,[1]!Salespeople_Data[#Data],2,0)</f>
        <v>Arthur Mccoy</v>
      </c>
      <c r="O1218" t="str">
        <f>VLOOKUP(E1218,[1]!Customer_Data[#Data],2,0)</f>
        <v>Arthur Welch</v>
      </c>
      <c r="P1218" s="15">
        <f t="shared" ref="P1218:P1281" si="114">WEEKDAY(F1218)</f>
        <v>7</v>
      </c>
      <c r="Q1218">
        <f t="shared" ref="Q1218:Q1281" si="115">MONTH(F1218)</f>
        <v>3</v>
      </c>
      <c r="R1218">
        <f t="shared" ref="R1218:R1281" si="116">YEAR(F1218)</f>
        <v>2020</v>
      </c>
    </row>
    <row r="1219" spans="1:18" x14ac:dyDescent="0.25">
      <c r="A1219" s="4" t="s">
        <v>2072</v>
      </c>
      <c r="B1219" s="4" t="s">
        <v>330</v>
      </c>
      <c r="C1219" s="4" t="s">
        <v>302</v>
      </c>
      <c r="D1219" s="4" t="s">
        <v>116</v>
      </c>
      <c r="E1219" s="4" t="s">
        <v>2073</v>
      </c>
      <c r="F1219" s="5">
        <v>44135</v>
      </c>
      <c r="G1219" s="4">
        <v>1</v>
      </c>
      <c r="H1219" s="11">
        <f>VLOOKUP(B1219,[1]!Product_Data[#Data],4,0)</f>
        <v>1635</v>
      </c>
      <c r="I1219" s="11">
        <f>VLOOKUP(B1219,[1]!Product_Data[#Data],3,0)</f>
        <v>1046</v>
      </c>
      <c r="J1219" s="11">
        <f t="shared" ref="J1219:J1282" si="117">PRODUCT(I1219,G1219)</f>
        <v>1046</v>
      </c>
      <c r="K1219" s="11">
        <f t="shared" ref="K1219:K1282" si="118">PRODUCT(H1219,G1219)</f>
        <v>1635</v>
      </c>
      <c r="L1219" s="11">
        <f t="shared" ref="L1219:L1282" si="119">K1219-J1219</f>
        <v>589</v>
      </c>
      <c r="M1219" t="str">
        <f>VLOOKUP(C1219,[1]!Location_Data[#Data],2,0)</f>
        <v>Santa Rosa</v>
      </c>
      <c r="N1219" t="str">
        <f>VLOOKUP(D1219,[1]!Salespeople_Data[#Data],2,0)</f>
        <v>Roger Ramos</v>
      </c>
      <c r="O1219" t="str">
        <f>VLOOKUP(E1219,[1]!Customer_Data[#Data],2,0)</f>
        <v>John Brooks</v>
      </c>
      <c r="P1219" s="15">
        <f t="shared" si="114"/>
        <v>7</v>
      </c>
      <c r="Q1219">
        <f t="shared" si="115"/>
        <v>10</v>
      </c>
      <c r="R1219">
        <f t="shared" si="116"/>
        <v>2020</v>
      </c>
    </row>
    <row r="1220" spans="1:18" x14ac:dyDescent="0.25">
      <c r="A1220" s="2" t="s">
        <v>2074</v>
      </c>
      <c r="B1220" s="2" t="s">
        <v>194</v>
      </c>
      <c r="C1220" s="2" t="s">
        <v>215</v>
      </c>
      <c r="D1220" s="2" t="s">
        <v>101</v>
      </c>
      <c r="E1220" s="2" t="s">
        <v>863</v>
      </c>
      <c r="F1220" s="3">
        <v>43963</v>
      </c>
      <c r="G1220" s="2">
        <v>4</v>
      </c>
      <c r="H1220" s="11">
        <f>VLOOKUP(B1220,[1]!Product_Data[#Data],4,0)</f>
        <v>1278</v>
      </c>
      <c r="I1220" s="11">
        <f>VLOOKUP(B1220,[1]!Product_Data[#Data],3,0)</f>
        <v>665</v>
      </c>
      <c r="J1220" s="11">
        <f t="shared" si="117"/>
        <v>2660</v>
      </c>
      <c r="K1220" s="11">
        <f t="shared" si="118"/>
        <v>5112</v>
      </c>
      <c r="L1220" s="11">
        <f t="shared" si="119"/>
        <v>2452</v>
      </c>
      <c r="M1220" t="str">
        <f>VLOOKUP(C1220,[1]!Location_Data[#Data],2,0)</f>
        <v>El Cajon</v>
      </c>
      <c r="N1220" t="str">
        <f>VLOOKUP(D1220,[1]!Salespeople_Data[#Data],2,0)</f>
        <v>Scott Clark</v>
      </c>
      <c r="O1220" t="str">
        <f>VLOOKUP(E1220,[1]!Customer_Data[#Data],2,0)</f>
        <v>Henry Cox</v>
      </c>
      <c r="P1220" s="15">
        <f t="shared" si="114"/>
        <v>3</v>
      </c>
      <c r="Q1220">
        <f t="shared" si="115"/>
        <v>5</v>
      </c>
      <c r="R1220">
        <f t="shared" si="116"/>
        <v>2020</v>
      </c>
    </row>
    <row r="1221" spans="1:18" x14ac:dyDescent="0.25">
      <c r="A1221" s="4" t="s">
        <v>2075</v>
      </c>
      <c r="B1221" s="4" t="s">
        <v>464</v>
      </c>
      <c r="C1221" s="4" t="s">
        <v>436</v>
      </c>
      <c r="D1221" s="4" t="s">
        <v>63</v>
      </c>
      <c r="E1221" s="4" t="s">
        <v>2076</v>
      </c>
      <c r="F1221" s="5">
        <v>44057</v>
      </c>
      <c r="G1221" s="4">
        <v>2</v>
      </c>
      <c r="H1221" s="11">
        <f>VLOOKUP(B1221,[1]!Product_Data[#Data],4,0)</f>
        <v>1566</v>
      </c>
      <c r="I1221" s="11">
        <f>VLOOKUP(B1221,[1]!Product_Data[#Data],3,0)</f>
        <v>1190</v>
      </c>
      <c r="J1221" s="11">
        <f t="shared" si="117"/>
        <v>2380</v>
      </c>
      <c r="K1221" s="11">
        <f t="shared" si="118"/>
        <v>3132</v>
      </c>
      <c r="L1221" s="11">
        <f t="shared" si="119"/>
        <v>752</v>
      </c>
      <c r="M1221" t="str">
        <f>VLOOKUP(C1221,[1]!Location_Data[#Data],2,0)</f>
        <v>Jurupa Valley</v>
      </c>
      <c r="N1221" t="str">
        <f>VLOOKUP(D1221,[1]!Salespeople_Data[#Data],2,0)</f>
        <v>Jeremy Mendoza</v>
      </c>
      <c r="O1221" t="str">
        <f>VLOOKUP(E1221,[1]!Customer_Data[#Data],2,0)</f>
        <v>Keith Robinson</v>
      </c>
      <c r="P1221" s="15">
        <f t="shared" si="114"/>
        <v>6</v>
      </c>
      <c r="Q1221">
        <f t="shared" si="115"/>
        <v>8</v>
      </c>
      <c r="R1221">
        <f t="shared" si="116"/>
        <v>2020</v>
      </c>
    </row>
    <row r="1222" spans="1:18" x14ac:dyDescent="0.25">
      <c r="A1222" s="2" t="s">
        <v>2077</v>
      </c>
      <c r="B1222" s="2" t="s">
        <v>8</v>
      </c>
      <c r="C1222" s="2" t="s">
        <v>79</v>
      </c>
      <c r="D1222" s="2" t="s">
        <v>30</v>
      </c>
      <c r="E1222" s="2" t="s">
        <v>2078</v>
      </c>
      <c r="F1222" s="3">
        <v>43968</v>
      </c>
      <c r="G1222" s="2">
        <v>3</v>
      </c>
      <c r="H1222" s="11">
        <f>VLOOKUP(B1222,[1]!Product_Data[#Data],4,0)</f>
        <v>1522</v>
      </c>
      <c r="I1222" s="11">
        <f>VLOOKUP(B1222,[1]!Product_Data[#Data],3,0)</f>
        <v>791</v>
      </c>
      <c r="J1222" s="11">
        <f t="shared" si="117"/>
        <v>2373</v>
      </c>
      <c r="K1222" s="11">
        <f t="shared" si="118"/>
        <v>4566</v>
      </c>
      <c r="L1222" s="11">
        <f t="shared" si="119"/>
        <v>2193</v>
      </c>
      <c r="M1222" t="str">
        <f>VLOOKUP(C1222,[1]!Location_Data[#Data],2,0)</f>
        <v>Palmdale</v>
      </c>
      <c r="N1222" t="str">
        <f>VLOOKUP(D1222,[1]!Salespeople_Data[#Data],2,0)</f>
        <v>Carl Hall</v>
      </c>
      <c r="O1222" t="str">
        <f>VLOOKUP(E1222,[1]!Customer_Data[#Data],2,0)</f>
        <v>Kevin Webb</v>
      </c>
      <c r="P1222" s="15">
        <f t="shared" si="114"/>
        <v>1</v>
      </c>
      <c r="Q1222">
        <f t="shared" si="115"/>
        <v>5</v>
      </c>
      <c r="R1222">
        <f t="shared" si="116"/>
        <v>2020</v>
      </c>
    </row>
    <row r="1223" spans="1:18" x14ac:dyDescent="0.25">
      <c r="A1223" s="4" t="s">
        <v>2079</v>
      </c>
      <c r="B1223" s="4" t="s">
        <v>109</v>
      </c>
      <c r="C1223" s="4" t="s">
        <v>458</v>
      </c>
      <c r="D1223" s="4" t="s">
        <v>40</v>
      </c>
      <c r="E1223" s="4" t="s">
        <v>508</v>
      </c>
      <c r="F1223" s="5">
        <v>44163</v>
      </c>
      <c r="G1223" s="4">
        <v>3</v>
      </c>
      <c r="H1223" s="11">
        <f>VLOOKUP(B1223,[1]!Product_Data[#Data],4,0)</f>
        <v>1783</v>
      </c>
      <c r="I1223" s="11">
        <f>VLOOKUP(B1223,[1]!Product_Data[#Data],3,0)</f>
        <v>1230</v>
      </c>
      <c r="J1223" s="11">
        <f t="shared" si="117"/>
        <v>3690</v>
      </c>
      <c r="K1223" s="11">
        <f t="shared" si="118"/>
        <v>5349</v>
      </c>
      <c r="L1223" s="11">
        <f t="shared" si="119"/>
        <v>1659</v>
      </c>
      <c r="M1223" t="str">
        <f>VLOOKUP(C1223,[1]!Location_Data[#Data],2,0)</f>
        <v>Fontana</v>
      </c>
      <c r="N1223" t="str">
        <f>VLOOKUP(D1223,[1]!Salespeople_Data[#Data],2,0)</f>
        <v>Brian Hansen</v>
      </c>
      <c r="O1223" t="str">
        <f>VLOOKUP(E1223,[1]!Customer_Data[#Data],2,0)</f>
        <v>Gregory Welch</v>
      </c>
      <c r="P1223" s="15">
        <f t="shared" si="114"/>
        <v>7</v>
      </c>
      <c r="Q1223">
        <f t="shared" si="115"/>
        <v>11</v>
      </c>
      <c r="R1223">
        <f t="shared" si="116"/>
        <v>2020</v>
      </c>
    </row>
    <row r="1224" spans="1:18" x14ac:dyDescent="0.25">
      <c r="A1224" s="2" t="s">
        <v>2080</v>
      </c>
      <c r="B1224" s="2" t="s">
        <v>173</v>
      </c>
      <c r="C1224" s="2" t="s">
        <v>79</v>
      </c>
      <c r="D1224" s="2" t="s">
        <v>101</v>
      </c>
      <c r="E1224" s="2" t="s">
        <v>671</v>
      </c>
      <c r="F1224" s="3">
        <v>44090</v>
      </c>
      <c r="G1224" s="2">
        <v>1</v>
      </c>
      <c r="H1224" s="11">
        <f>VLOOKUP(B1224,[1]!Product_Data[#Data],4,0)</f>
        <v>2005</v>
      </c>
      <c r="I1224" s="11">
        <f>VLOOKUP(B1224,[1]!Product_Data[#Data],3,0)</f>
        <v>1223</v>
      </c>
      <c r="J1224" s="11">
        <f t="shared" si="117"/>
        <v>1223</v>
      </c>
      <c r="K1224" s="11">
        <f t="shared" si="118"/>
        <v>2005</v>
      </c>
      <c r="L1224" s="11">
        <f t="shared" si="119"/>
        <v>782</v>
      </c>
      <c r="M1224" t="str">
        <f>VLOOKUP(C1224,[1]!Location_Data[#Data],2,0)</f>
        <v>Palmdale</v>
      </c>
      <c r="N1224" t="str">
        <f>VLOOKUP(D1224,[1]!Salespeople_Data[#Data],2,0)</f>
        <v>Scott Clark</v>
      </c>
      <c r="O1224" t="str">
        <f>VLOOKUP(E1224,[1]!Customer_Data[#Data],2,0)</f>
        <v>Brandon Bailey</v>
      </c>
      <c r="P1224" s="15">
        <f t="shared" si="114"/>
        <v>4</v>
      </c>
      <c r="Q1224">
        <f t="shared" si="115"/>
        <v>9</v>
      </c>
      <c r="R1224">
        <f t="shared" si="116"/>
        <v>2020</v>
      </c>
    </row>
    <row r="1225" spans="1:18" x14ac:dyDescent="0.25">
      <c r="A1225" s="4" t="s">
        <v>2081</v>
      </c>
      <c r="B1225" s="4" t="s">
        <v>389</v>
      </c>
      <c r="C1225" s="4" t="s">
        <v>224</v>
      </c>
      <c r="D1225" s="4" t="s">
        <v>106</v>
      </c>
      <c r="E1225" s="4" t="s">
        <v>759</v>
      </c>
      <c r="F1225" s="5">
        <v>44172</v>
      </c>
      <c r="G1225" s="4">
        <v>1</v>
      </c>
      <c r="H1225" s="11">
        <f>VLOOKUP(B1225,[1]!Product_Data[#Data],4,0)</f>
        <v>1367</v>
      </c>
      <c r="I1225" s="11">
        <f>VLOOKUP(B1225,[1]!Product_Data[#Data],3,0)</f>
        <v>984</v>
      </c>
      <c r="J1225" s="11">
        <f t="shared" si="117"/>
        <v>984</v>
      </c>
      <c r="K1225" s="11">
        <f t="shared" si="118"/>
        <v>1367</v>
      </c>
      <c r="L1225" s="11">
        <f t="shared" si="119"/>
        <v>383</v>
      </c>
      <c r="M1225" t="str">
        <f>VLOOKUP(C1225,[1]!Location_Data[#Data],2,0)</f>
        <v>Huntington Beach</v>
      </c>
      <c r="N1225" t="str">
        <f>VLOOKUP(D1225,[1]!Salespeople_Data[#Data],2,0)</f>
        <v>Patrick Ruiz</v>
      </c>
      <c r="O1225" t="str">
        <f>VLOOKUP(E1225,[1]!Customer_Data[#Data],2,0)</f>
        <v>William Franklin</v>
      </c>
      <c r="P1225" s="15">
        <f t="shared" si="114"/>
        <v>2</v>
      </c>
      <c r="Q1225">
        <f t="shared" si="115"/>
        <v>12</v>
      </c>
      <c r="R1225">
        <f t="shared" si="116"/>
        <v>2020</v>
      </c>
    </row>
    <row r="1226" spans="1:18" x14ac:dyDescent="0.25">
      <c r="A1226" s="2" t="s">
        <v>2082</v>
      </c>
      <c r="B1226" s="2" t="s">
        <v>109</v>
      </c>
      <c r="C1226" s="2" t="s">
        <v>302</v>
      </c>
      <c r="D1226" s="2" t="s">
        <v>413</v>
      </c>
      <c r="E1226" s="2" t="s">
        <v>1131</v>
      </c>
      <c r="F1226" s="3">
        <v>44084</v>
      </c>
      <c r="G1226" s="2">
        <v>4</v>
      </c>
      <c r="H1226" s="11">
        <f>VLOOKUP(B1226,[1]!Product_Data[#Data],4,0)</f>
        <v>1783</v>
      </c>
      <c r="I1226" s="11">
        <f>VLOOKUP(B1226,[1]!Product_Data[#Data],3,0)</f>
        <v>1230</v>
      </c>
      <c r="J1226" s="11">
        <f t="shared" si="117"/>
        <v>4920</v>
      </c>
      <c r="K1226" s="11">
        <f t="shared" si="118"/>
        <v>7132</v>
      </c>
      <c r="L1226" s="11">
        <f t="shared" si="119"/>
        <v>2212</v>
      </c>
      <c r="M1226" t="str">
        <f>VLOOKUP(C1226,[1]!Location_Data[#Data],2,0)</f>
        <v>Santa Rosa</v>
      </c>
      <c r="N1226" t="str">
        <f>VLOOKUP(D1226,[1]!Salespeople_Data[#Data],2,0)</f>
        <v>Kenneth Bradley</v>
      </c>
      <c r="O1226" t="str">
        <f>VLOOKUP(E1226,[1]!Customer_Data[#Data],2,0)</f>
        <v>Ernest Knight</v>
      </c>
      <c r="P1226" s="15">
        <f t="shared" si="114"/>
        <v>5</v>
      </c>
      <c r="Q1226">
        <f t="shared" si="115"/>
        <v>9</v>
      </c>
      <c r="R1226">
        <f t="shared" si="116"/>
        <v>2020</v>
      </c>
    </row>
    <row r="1227" spans="1:18" x14ac:dyDescent="0.25">
      <c r="A1227" s="4" t="s">
        <v>2083</v>
      </c>
      <c r="B1227" s="4" t="s">
        <v>200</v>
      </c>
      <c r="C1227" s="4" t="s">
        <v>120</v>
      </c>
      <c r="D1227" s="4" t="s">
        <v>49</v>
      </c>
      <c r="E1227" s="4" t="s">
        <v>1272</v>
      </c>
      <c r="F1227" s="5">
        <v>44150</v>
      </c>
      <c r="G1227" s="4">
        <v>4</v>
      </c>
      <c r="H1227" s="11">
        <f>VLOOKUP(B1227,[1]!Product_Data[#Data],4,0)</f>
        <v>315</v>
      </c>
      <c r="I1227" s="11">
        <f>VLOOKUP(B1227,[1]!Product_Data[#Data],3,0)</f>
        <v>208</v>
      </c>
      <c r="J1227" s="11">
        <f t="shared" si="117"/>
        <v>832</v>
      </c>
      <c r="K1227" s="11">
        <f t="shared" si="118"/>
        <v>1260</v>
      </c>
      <c r="L1227" s="11">
        <f t="shared" si="119"/>
        <v>428</v>
      </c>
      <c r="M1227" t="str">
        <f>VLOOKUP(C1227,[1]!Location_Data[#Data],2,0)</f>
        <v>Elk Grove</v>
      </c>
      <c r="N1227" t="str">
        <f>VLOOKUP(D1227,[1]!Salespeople_Data[#Data],2,0)</f>
        <v>Walter Cook</v>
      </c>
      <c r="O1227" t="str">
        <f>VLOOKUP(E1227,[1]!Customer_Data[#Data],2,0)</f>
        <v>Michael Lewis</v>
      </c>
      <c r="P1227" s="15">
        <f t="shared" si="114"/>
        <v>1</v>
      </c>
      <c r="Q1227">
        <f t="shared" si="115"/>
        <v>11</v>
      </c>
      <c r="R1227">
        <f t="shared" si="116"/>
        <v>2020</v>
      </c>
    </row>
    <row r="1228" spans="1:18" x14ac:dyDescent="0.25">
      <c r="A1228" s="2" t="s">
        <v>2084</v>
      </c>
      <c r="B1228" s="2" t="s">
        <v>200</v>
      </c>
      <c r="C1228" s="2" t="s">
        <v>467</v>
      </c>
      <c r="D1228" s="2" t="s">
        <v>35</v>
      </c>
      <c r="E1228" s="2" t="s">
        <v>2085</v>
      </c>
      <c r="F1228" s="3">
        <v>44000</v>
      </c>
      <c r="G1228" s="2">
        <v>3</v>
      </c>
      <c r="H1228" s="11">
        <f>VLOOKUP(B1228,[1]!Product_Data[#Data],4,0)</f>
        <v>315</v>
      </c>
      <c r="I1228" s="11">
        <f>VLOOKUP(B1228,[1]!Product_Data[#Data],3,0)</f>
        <v>208</v>
      </c>
      <c r="J1228" s="11">
        <f t="shared" si="117"/>
        <v>624</v>
      </c>
      <c r="K1228" s="11">
        <f t="shared" si="118"/>
        <v>945</v>
      </c>
      <c r="L1228" s="11">
        <f t="shared" si="119"/>
        <v>321</v>
      </c>
      <c r="M1228" t="str">
        <f>VLOOKUP(C1228,[1]!Location_Data[#Data],2,0)</f>
        <v>Garden Grove</v>
      </c>
      <c r="N1228" t="str">
        <f>VLOOKUP(D1228,[1]!Salespeople_Data[#Data],2,0)</f>
        <v>Charles Harper</v>
      </c>
      <c r="O1228" t="str">
        <f>VLOOKUP(E1228,[1]!Customer_Data[#Data],2,0)</f>
        <v>Jesse Hernandez</v>
      </c>
      <c r="P1228" s="15">
        <f t="shared" si="114"/>
        <v>5</v>
      </c>
      <c r="Q1228">
        <f t="shared" si="115"/>
        <v>6</v>
      </c>
      <c r="R1228">
        <f t="shared" si="116"/>
        <v>2020</v>
      </c>
    </row>
    <row r="1229" spans="1:18" x14ac:dyDescent="0.25">
      <c r="A1229" s="4" t="s">
        <v>2086</v>
      </c>
      <c r="B1229" s="4" t="s">
        <v>207</v>
      </c>
      <c r="C1229" s="4" t="s">
        <v>253</v>
      </c>
      <c r="D1229" s="4" t="s">
        <v>216</v>
      </c>
      <c r="E1229" s="4" t="s">
        <v>1820</v>
      </c>
      <c r="F1229" s="5">
        <v>43931</v>
      </c>
      <c r="G1229" s="4">
        <v>1</v>
      </c>
      <c r="H1229" s="11">
        <f>VLOOKUP(B1229,[1]!Product_Data[#Data],4,0)</f>
        <v>2464</v>
      </c>
      <c r="I1229" s="11">
        <f>VLOOKUP(B1229,[1]!Product_Data[#Data],3,0)</f>
        <v>1774</v>
      </c>
      <c r="J1229" s="11">
        <f t="shared" si="117"/>
        <v>1774</v>
      </c>
      <c r="K1229" s="11">
        <f t="shared" si="118"/>
        <v>2464</v>
      </c>
      <c r="L1229" s="11">
        <f t="shared" si="119"/>
        <v>690</v>
      </c>
      <c r="M1229" t="str">
        <f>VLOOKUP(C1229,[1]!Location_Data[#Data],2,0)</f>
        <v>Bakersfield</v>
      </c>
      <c r="N1229" t="str">
        <f>VLOOKUP(D1229,[1]!Salespeople_Data[#Data],2,0)</f>
        <v>Ernest Wagner</v>
      </c>
      <c r="O1229" t="str">
        <f>VLOOKUP(E1229,[1]!Customer_Data[#Data],2,0)</f>
        <v>Victor Scott</v>
      </c>
      <c r="P1229" s="15">
        <f t="shared" si="114"/>
        <v>6</v>
      </c>
      <c r="Q1229">
        <f t="shared" si="115"/>
        <v>4</v>
      </c>
      <c r="R1229">
        <f t="shared" si="116"/>
        <v>2020</v>
      </c>
    </row>
    <row r="1230" spans="1:18" x14ac:dyDescent="0.25">
      <c r="A1230" s="2" t="s">
        <v>2087</v>
      </c>
      <c r="B1230" s="2" t="s">
        <v>464</v>
      </c>
      <c r="C1230" s="2" t="s">
        <v>530</v>
      </c>
      <c r="D1230" s="2" t="s">
        <v>30</v>
      </c>
      <c r="E1230" s="2" t="s">
        <v>230</v>
      </c>
      <c r="F1230" s="3">
        <v>44104</v>
      </c>
      <c r="G1230" s="2">
        <v>1</v>
      </c>
      <c r="H1230" s="11">
        <f>VLOOKUP(B1230,[1]!Product_Data[#Data],4,0)</f>
        <v>1566</v>
      </c>
      <c r="I1230" s="11">
        <f>VLOOKUP(B1230,[1]!Product_Data[#Data],3,0)</f>
        <v>1190</v>
      </c>
      <c r="J1230" s="11">
        <f t="shared" si="117"/>
        <v>1190</v>
      </c>
      <c r="K1230" s="11">
        <f t="shared" si="118"/>
        <v>1566</v>
      </c>
      <c r="L1230" s="11">
        <f t="shared" si="119"/>
        <v>376</v>
      </c>
      <c r="M1230" t="str">
        <f>VLOOKUP(C1230,[1]!Location_Data[#Data],2,0)</f>
        <v>San Buenaventura (Ventura)</v>
      </c>
      <c r="N1230" t="str">
        <f>VLOOKUP(D1230,[1]!Salespeople_Data[#Data],2,0)</f>
        <v>Carl Hall</v>
      </c>
      <c r="O1230" t="str">
        <f>VLOOKUP(E1230,[1]!Customer_Data[#Data],2,0)</f>
        <v>Roy Bennett</v>
      </c>
      <c r="P1230" s="15">
        <f t="shared" si="114"/>
        <v>4</v>
      </c>
      <c r="Q1230">
        <f t="shared" si="115"/>
        <v>9</v>
      </c>
      <c r="R1230">
        <f t="shared" si="116"/>
        <v>2020</v>
      </c>
    </row>
    <row r="1231" spans="1:18" x14ac:dyDescent="0.25">
      <c r="A1231" s="4" t="s">
        <v>2088</v>
      </c>
      <c r="B1231" s="4" t="s">
        <v>210</v>
      </c>
      <c r="C1231" s="4" t="s">
        <v>120</v>
      </c>
      <c r="D1231" s="4" t="s">
        <v>49</v>
      </c>
      <c r="E1231" s="4" t="s">
        <v>1499</v>
      </c>
      <c r="F1231" s="5">
        <v>43892</v>
      </c>
      <c r="G1231" s="4">
        <v>3</v>
      </c>
      <c r="H1231" s="11">
        <f>VLOOKUP(B1231,[1]!Product_Data[#Data],4,0)</f>
        <v>458</v>
      </c>
      <c r="I1231" s="11">
        <f>VLOOKUP(B1231,[1]!Product_Data[#Data],3,0)</f>
        <v>376</v>
      </c>
      <c r="J1231" s="11">
        <f t="shared" si="117"/>
        <v>1128</v>
      </c>
      <c r="K1231" s="11">
        <f t="shared" si="118"/>
        <v>1374</v>
      </c>
      <c r="L1231" s="11">
        <f t="shared" si="119"/>
        <v>246</v>
      </c>
      <c r="M1231" t="str">
        <f>VLOOKUP(C1231,[1]!Location_Data[#Data],2,0)</f>
        <v>Elk Grove</v>
      </c>
      <c r="N1231" t="str">
        <f>VLOOKUP(D1231,[1]!Salespeople_Data[#Data],2,0)</f>
        <v>Walter Cook</v>
      </c>
      <c r="O1231" t="str">
        <f>VLOOKUP(E1231,[1]!Customer_Data[#Data],2,0)</f>
        <v>Daniel Perry</v>
      </c>
      <c r="P1231" s="15">
        <f t="shared" si="114"/>
        <v>2</v>
      </c>
      <c r="Q1231">
        <f t="shared" si="115"/>
        <v>3</v>
      </c>
      <c r="R1231">
        <f t="shared" si="116"/>
        <v>2020</v>
      </c>
    </row>
    <row r="1232" spans="1:18" x14ac:dyDescent="0.25">
      <c r="A1232" s="2" t="s">
        <v>2089</v>
      </c>
      <c r="B1232" s="2" t="s">
        <v>86</v>
      </c>
      <c r="C1232" s="2" t="s">
        <v>79</v>
      </c>
      <c r="D1232" s="2" t="s">
        <v>239</v>
      </c>
      <c r="E1232" s="2" t="s">
        <v>396</v>
      </c>
      <c r="F1232" s="3">
        <v>43837</v>
      </c>
      <c r="G1232" s="2">
        <v>1</v>
      </c>
      <c r="H1232" s="11">
        <f>VLOOKUP(B1232,[1]!Product_Data[#Data],4,0)</f>
        <v>1725</v>
      </c>
      <c r="I1232" s="11">
        <f>VLOOKUP(B1232,[1]!Product_Data[#Data],3,0)</f>
        <v>1363</v>
      </c>
      <c r="J1232" s="11">
        <f t="shared" si="117"/>
        <v>1363</v>
      </c>
      <c r="K1232" s="11">
        <f t="shared" si="118"/>
        <v>1725</v>
      </c>
      <c r="L1232" s="11">
        <f t="shared" si="119"/>
        <v>362</v>
      </c>
      <c r="M1232" t="str">
        <f>VLOOKUP(C1232,[1]!Location_Data[#Data],2,0)</f>
        <v>Palmdale</v>
      </c>
      <c r="N1232" t="str">
        <f>VLOOKUP(D1232,[1]!Salespeople_Data[#Data],2,0)</f>
        <v>John Reyes</v>
      </c>
      <c r="O1232" t="str">
        <f>VLOOKUP(E1232,[1]!Customer_Data[#Data],2,0)</f>
        <v>Benjamin Moreno</v>
      </c>
      <c r="P1232" s="15">
        <f t="shared" si="114"/>
        <v>3</v>
      </c>
      <c r="Q1232">
        <f t="shared" si="115"/>
        <v>1</v>
      </c>
      <c r="R1232">
        <f t="shared" si="116"/>
        <v>2020</v>
      </c>
    </row>
    <row r="1233" spans="1:18" x14ac:dyDescent="0.25">
      <c r="A1233" s="4" t="s">
        <v>2090</v>
      </c>
      <c r="B1233" s="4" t="s">
        <v>403</v>
      </c>
      <c r="C1233" s="4" t="s">
        <v>105</v>
      </c>
      <c r="D1233" s="4" t="s">
        <v>170</v>
      </c>
      <c r="E1233" s="4" t="s">
        <v>2091</v>
      </c>
      <c r="F1233" s="5">
        <v>43885</v>
      </c>
      <c r="G1233" s="4">
        <v>1</v>
      </c>
      <c r="H1233" s="11">
        <f>VLOOKUP(B1233,[1]!Product_Data[#Data],4,0)</f>
        <v>392</v>
      </c>
      <c r="I1233" s="11">
        <f>VLOOKUP(B1233,[1]!Product_Data[#Data],3,0)</f>
        <v>255</v>
      </c>
      <c r="J1233" s="11">
        <f t="shared" si="117"/>
        <v>255</v>
      </c>
      <c r="K1233" s="11">
        <f t="shared" si="118"/>
        <v>392</v>
      </c>
      <c r="L1233" s="11">
        <f t="shared" si="119"/>
        <v>137</v>
      </c>
      <c r="M1233" t="str">
        <f>VLOOKUP(C1233,[1]!Location_Data[#Data],2,0)</f>
        <v>Daly City</v>
      </c>
      <c r="N1233" t="str">
        <f>VLOOKUP(D1233,[1]!Salespeople_Data[#Data],2,0)</f>
        <v>Sean Miller</v>
      </c>
      <c r="O1233" t="str">
        <f>VLOOKUP(E1233,[1]!Customer_Data[#Data],2,0)</f>
        <v>Gerald Alvarez</v>
      </c>
      <c r="P1233" s="15">
        <f t="shared" si="114"/>
        <v>2</v>
      </c>
      <c r="Q1233">
        <f t="shared" si="115"/>
        <v>2</v>
      </c>
      <c r="R1233">
        <f t="shared" si="116"/>
        <v>2020</v>
      </c>
    </row>
    <row r="1234" spans="1:18" x14ac:dyDescent="0.25">
      <c r="A1234" s="2" t="s">
        <v>2092</v>
      </c>
      <c r="B1234" s="2" t="s">
        <v>311</v>
      </c>
      <c r="C1234" s="2" t="s">
        <v>570</v>
      </c>
      <c r="D1234" s="2" t="s">
        <v>359</v>
      </c>
      <c r="E1234" s="2" t="s">
        <v>1214</v>
      </c>
      <c r="F1234" s="3">
        <v>43839</v>
      </c>
      <c r="G1234" s="2">
        <v>2</v>
      </c>
      <c r="H1234" s="11">
        <f>VLOOKUP(B1234,[1]!Product_Data[#Data],4,0)</f>
        <v>1743</v>
      </c>
      <c r="I1234" s="11">
        <f>VLOOKUP(B1234,[1]!Product_Data[#Data],3,0)</f>
        <v>872</v>
      </c>
      <c r="J1234" s="11">
        <f t="shared" si="117"/>
        <v>1744</v>
      </c>
      <c r="K1234" s="11">
        <f t="shared" si="118"/>
        <v>3486</v>
      </c>
      <c r="L1234" s="11">
        <f t="shared" si="119"/>
        <v>1742</v>
      </c>
      <c r="M1234" t="str">
        <f>VLOOKUP(C1234,[1]!Location_Data[#Data],2,0)</f>
        <v>Fresno</v>
      </c>
      <c r="N1234" t="str">
        <f>VLOOKUP(D1234,[1]!Salespeople_Data[#Data],2,0)</f>
        <v>Eugene Holmes</v>
      </c>
      <c r="O1234" t="str">
        <f>VLOOKUP(E1234,[1]!Customer_Data[#Data],2,0)</f>
        <v>Matthew Lewis</v>
      </c>
      <c r="P1234" s="15">
        <f t="shared" si="114"/>
        <v>5</v>
      </c>
      <c r="Q1234">
        <f t="shared" si="115"/>
        <v>1</v>
      </c>
      <c r="R1234">
        <f t="shared" si="116"/>
        <v>2020</v>
      </c>
    </row>
    <row r="1235" spans="1:18" x14ac:dyDescent="0.25">
      <c r="A1235" s="4" t="s">
        <v>2093</v>
      </c>
      <c r="B1235" s="4" t="s">
        <v>403</v>
      </c>
      <c r="C1235" s="4" t="s">
        <v>100</v>
      </c>
      <c r="D1235" s="4" t="s">
        <v>87</v>
      </c>
      <c r="E1235" s="4" t="s">
        <v>1303</v>
      </c>
      <c r="F1235" s="5">
        <v>44162</v>
      </c>
      <c r="G1235" s="4">
        <v>1</v>
      </c>
      <c r="H1235" s="11">
        <f>VLOOKUP(B1235,[1]!Product_Data[#Data],4,0)</f>
        <v>392</v>
      </c>
      <c r="I1235" s="11">
        <f>VLOOKUP(B1235,[1]!Product_Data[#Data],3,0)</f>
        <v>255</v>
      </c>
      <c r="J1235" s="11">
        <f t="shared" si="117"/>
        <v>255</v>
      </c>
      <c r="K1235" s="11">
        <f t="shared" si="118"/>
        <v>392</v>
      </c>
      <c r="L1235" s="11">
        <f t="shared" si="119"/>
        <v>137</v>
      </c>
      <c r="M1235" t="str">
        <f>VLOOKUP(C1235,[1]!Location_Data[#Data],2,0)</f>
        <v>Victorville</v>
      </c>
      <c r="N1235" t="str">
        <f>VLOOKUP(D1235,[1]!Salespeople_Data[#Data],2,0)</f>
        <v>Martin Perry</v>
      </c>
      <c r="O1235" t="str">
        <f>VLOOKUP(E1235,[1]!Customer_Data[#Data],2,0)</f>
        <v>Terry Harris</v>
      </c>
      <c r="P1235" s="15">
        <f t="shared" si="114"/>
        <v>6</v>
      </c>
      <c r="Q1235">
        <f t="shared" si="115"/>
        <v>11</v>
      </c>
      <c r="R1235">
        <f t="shared" si="116"/>
        <v>2020</v>
      </c>
    </row>
    <row r="1236" spans="1:18" x14ac:dyDescent="0.25">
      <c r="A1236" s="2" t="s">
        <v>2094</v>
      </c>
      <c r="B1236" s="2" t="s">
        <v>203</v>
      </c>
      <c r="C1236" s="2" t="s">
        <v>331</v>
      </c>
      <c r="D1236" s="2" t="s">
        <v>298</v>
      </c>
      <c r="E1236" s="2" t="s">
        <v>892</v>
      </c>
      <c r="F1236" s="3">
        <v>44058</v>
      </c>
      <c r="G1236" s="2">
        <v>3</v>
      </c>
      <c r="H1236" s="11">
        <f>VLOOKUP(B1236,[1]!Product_Data[#Data],4,0)</f>
        <v>1414</v>
      </c>
      <c r="I1236" s="11">
        <f>VLOOKUP(B1236,[1]!Product_Data[#Data],3,0)</f>
        <v>962</v>
      </c>
      <c r="J1236" s="11">
        <f t="shared" si="117"/>
        <v>2886</v>
      </c>
      <c r="K1236" s="11">
        <f t="shared" si="118"/>
        <v>4242</v>
      </c>
      <c r="L1236" s="11">
        <f t="shared" si="119"/>
        <v>1356</v>
      </c>
      <c r="M1236" t="str">
        <f>VLOOKUP(C1236,[1]!Location_Data[#Data],2,0)</f>
        <v>Sunnyvale</v>
      </c>
      <c r="N1236" t="str">
        <f>VLOOKUP(D1236,[1]!Salespeople_Data[#Data],2,0)</f>
        <v>Kenneth Fields</v>
      </c>
      <c r="O1236" t="str">
        <f>VLOOKUP(E1236,[1]!Customer_Data[#Data],2,0)</f>
        <v>Randy Webb</v>
      </c>
      <c r="P1236" s="15">
        <f t="shared" si="114"/>
        <v>7</v>
      </c>
      <c r="Q1236">
        <f t="shared" si="115"/>
        <v>8</v>
      </c>
      <c r="R1236">
        <f t="shared" si="116"/>
        <v>2020</v>
      </c>
    </row>
    <row r="1237" spans="1:18" x14ac:dyDescent="0.25">
      <c r="A1237" s="4" t="s">
        <v>2095</v>
      </c>
      <c r="B1237" s="4" t="s">
        <v>168</v>
      </c>
      <c r="C1237" s="4" t="s">
        <v>135</v>
      </c>
      <c r="D1237" s="4" t="s">
        <v>216</v>
      </c>
      <c r="E1237" s="4" t="s">
        <v>1664</v>
      </c>
      <c r="F1237" s="5">
        <v>44053</v>
      </c>
      <c r="G1237" s="4">
        <v>1</v>
      </c>
      <c r="H1237" s="11">
        <f>VLOOKUP(B1237,[1]!Product_Data[#Data],4,0)</f>
        <v>112</v>
      </c>
      <c r="I1237" s="11">
        <f>VLOOKUP(B1237,[1]!Product_Data[#Data],3,0)</f>
        <v>90</v>
      </c>
      <c r="J1237" s="11">
        <f t="shared" si="117"/>
        <v>90</v>
      </c>
      <c r="K1237" s="11">
        <f t="shared" si="118"/>
        <v>112</v>
      </c>
      <c r="L1237" s="11">
        <f t="shared" si="119"/>
        <v>22</v>
      </c>
      <c r="M1237" t="str">
        <f>VLOOKUP(C1237,[1]!Location_Data[#Data],2,0)</f>
        <v>Oxnard</v>
      </c>
      <c r="N1237" t="str">
        <f>VLOOKUP(D1237,[1]!Salespeople_Data[#Data],2,0)</f>
        <v>Ernest Wagner</v>
      </c>
      <c r="O1237" t="str">
        <f>VLOOKUP(E1237,[1]!Customer_Data[#Data],2,0)</f>
        <v>Jesse Alvarez</v>
      </c>
      <c r="P1237" s="15">
        <f t="shared" si="114"/>
        <v>2</v>
      </c>
      <c r="Q1237">
        <f t="shared" si="115"/>
        <v>8</v>
      </c>
      <c r="R1237">
        <f t="shared" si="116"/>
        <v>2020</v>
      </c>
    </row>
    <row r="1238" spans="1:18" x14ac:dyDescent="0.25">
      <c r="A1238" s="2" t="s">
        <v>2096</v>
      </c>
      <c r="B1238" s="2" t="s">
        <v>223</v>
      </c>
      <c r="C1238" s="2" t="s">
        <v>70</v>
      </c>
      <c r="D1238" s="2" t="s">
        <v>49</v>
      </c>
      <c r="E1238" s="2" t="s">
        <v>629</v>
      </c>
      <c r="F1238" s="3">
        <v>43955</v>
      </c>
      <c r="G1238" s="2">
        <v>3</v>
      </c>
      <c r="H1238" s="11">
        <f>VLOOKUP(B1238,[1]!Product_Data[#Data],4,0)</f>
        <v>799</v>
      </c>
      <c r="I1238" s="11">
        <f>VLOOKUP(B1238,[1]!Product_Data[#Data],3,0)</f>
        <v>455</v>
      </c>
      <c r="J1238" s="11">
        <f t="shared" si="117"/>
        <v>1365</v>
      </c>
      <c r="K1238" s="11">
        <f t="shared" si="118"/>
        <v>2397</v>
      </c>
      <c r="L1238" s="11">
        <f t="shared" si="119"/>
        <v>1032</v>
      </c>
      <c r="M1238" t="str">
        <f>VLOOKUP(C1238,[1]!Location_Data[#Data],2,0)</f>
        <v>Clovis</v>
      </c>
      <c r="N1238" t="str">
        <f>VLOOKUP(D1238,[1]!Salespeople_Data[#Data],2,0)</f>
        <v>Walter Cook</v>
      </c>
      <c r="O1238" t="str">
        <f>VLOOKUP(E1238,[1]!Customer_Data[#Data],2,0)</f>
        <v>Clarence Kelley</v>
      </c>
      <c r="P1238" s="15">
        <f t="shared" si="114"/>
        <v>2</v>
      </c>
      <c r="Q1238">
        <f t="shared" si="115"/>
        <v>5</v>
      </c>
      <c r="R1238">
        <f t="shared" si="116"/>
        <v>2020</v>
      </c>
    </row>
    <row r="1239" spans="1:18" x14ac:dyDescent="0.25">
      <c r="A1239" s="4" t="s">
        <v>2097</v>
      </c>
      <c r="B1239" s="4" t="s">
        <v>431</v>
      </c>
      <c r="C1239" s="4" t="s">
        <v>355</v>
      </c>
      <c r="D1239" s="4" t="s">
        <v>447</v>
      </c>
      <c r="E1239" s="4" t="s">
        <v>198</v>
      </c>
      <c r="F1239" s="5">
        <v>43852</v>
      </c>
      <c r="G1239" s="4">
        <v>4</v>
      </c>
      <c r="H1239" s="11">
        <f>VLOOKUP(B1239,[1]!Product_Data[#Data],4,0)</f>
        <v>290</v>
      </c>
      <c r="I1239" s="11">
        <f>VLOOKUP(B1239,[1]!Product_Data[#Data],3,0)</f>
        <v>200</v>
      </c>
      <c r="J1239" s="11">
        <f t="shared" si="117"/>
        <v>800</v>
      </c>
      <c r="K1239" s="11">
        <f t="shared" si="118"/>
        <v>1160</v>
      </c>
      <c r="L1239" s="11">
        <f t="shared" si="119"/>
        <v>360</v>
      </c>
      <c r="M1239" t="str">
        <f>VLOOKUP(C1239,[1]!Location_Data[#Data],2,0)</f>
        <v>Burbank</v>
      </c>
      <c r="N1239" t="str">
        <f>VLOOKUP(D1239,[1]!Salespeople_Data[#Data],2,0)</f>
        <v>Howard Sims</v>
      </c>
      <c r="O1239" t="str">
        <f>VLOOKUP(E1239,[1]!Customer_Data[#Data],2,0)</f>
        <v>Donald Stanley</v>
      </c>
      <c r="P1239" s="15">
        <f t="shared" si="114"/>
        <v>4</v>
      </c>
      <c r="Q1239">
        <f t="shared" si="115"/>
        <v>1</v>
      </c>
      <c r="R1239">
        <f t="shared" si="116"/>
        <v>2020</v>
      </c>
    </row>
    <row r="1240" spans="1:18" x14ac:dyDescent="0.25">
      <c r="A1240" s="2" t="s">
        <v>2098</v>
      </c>
      <c r="B1240" s="2" t="s">
        <v>925</v>
      </c>
      <c r="C1240" s="2" t="s">
        <v>436</v>
      </c>
      <c r="D1240" s="2" t="s">
        <v>298</v>
      </c>
      <c r="E1240" s="2" t="s">
        <v>2099</v>
      </c>
      <c r="F1240" s="3">
        <v>43904</v>
      </c>
      <c r="G1240" s="2">
        <v>3</v>
      </c>
      <c r="H1240" s="11">
        <f>VLOOKUP(B1240,[1]!Product_Data[#Data],4,0)</f>
        <v>136</v>
      </c>
      <c r="I1240" s="11">
        <f>VLOOKUP(B1240,[1]!Product_Data[#Data],3,0)</f>
        <v>72</v>
      </c>
      <c r="J1240" s="11">
        <f t="shared" si="117"/>
        <v>216</v>
      </c>
      <c r="K1240" s="11">
        <f t="shared" si="118"/>
        <v>408</v>
      </c>
      <c r="L1240" s="11">
        <f t="shared" si="119"/>
        <v>192</v>
      </c>
      <c r="M1240" t="str">
        <f>VLOOKUP(C1240,[1]!Location_Data[#Data],2,0)</f>
        <v>Jurupa Valley</v>
      </c>
      <c r="N1240" t="str">
        <f>VLOOKUP(D1240,[1]!Salespeople_Data[#Data],2,0)</f>
        <v>Kenneth Fields</v>
      </c>
      <c r="O1240" t="str">
        <f>VLOOKUP(E1240,[1]!Customer_Data[#Data],2,0)</f>
        <v>Eugene Hunter</v>
      </c>
      <c r="P1240" s="15">
        <f t="shared" si="114"/>
        <v>7</v>
      </c>
      <c r="Q1240">
        <f t="shared" si="115"/>
        <v>3</v>
      </c>
      <c r="R1240">
        <f t="shared" si="116"/>
        <v>2020</v>
      </c>
    </row>
    <row r="1241" spans="1:18" x14ac:dyDescent="0.25">
      <c r="A1241" s="4" t="s">
        <v>2100</v>
      </c>
      <c r="B1241" s="4" t="s">
        <v>245</v>
      </c>
      <c r="C1241" s="4" t="s">
        <v>44</v>
      </c>
      <c r="D1241" s="4" t="s">
        <v>75</v>
      </c>
      <c r="E1241" s="4" t="s">
        <v>419</v>
      </c>
      <c r="F1241" s="5">
        <v>44120</v>
      </c>
      <c r="G1241" s="4">
        <v>2</v>
      </c>
      <c r="H1241" s="11">
        <f>VLOOKUP(B1241,[1]!Product_Data[#Data],4,0)</f>
        <v>818</v>
      </c>
      <c r="I1241" s="11">
        <f>VLOOKUP(B1241,[1]!Product_Data[#Data],3,0)</f>
        <v>450</v>
      </c>
      <c r="J1241" s="11">
        <f t="shared" si="117"/>
        <v>900</v>
      </c>
      <c r="K1241" s="11">
        <f t="shared" si="118"/>
        <v>1636</v>
      </c>
      <c r="L1241" s="11">
        <f t="shared" si="119"/>
        <v>736</v>
      </c>
      <c r="M1241" t="str">
        <f>VLOOKUP(C1241,[1]!Location_Data[#Data],2,0)</f>
        <v>Moreno Valley</v>
      </c>
      <c r="N1241" t="str">
        <f>VLOOKUP(D1241,[1]!Salespeople_Data[#Data],2,0)</f>
        <v>Roger Robertson</v>
      </c>
      <c r="O1241" t="str">
        <f>VLOOKUP(E1241,[1]!Customer_Data[#Data],2,0)</f>
        <v>Bruce Armstrong</v>
      </c>
      <c r="P1241" s="15">
        <f t="shared" si="114"/>
        <v>6</v>
      </c>
      <c r="Q1241">
        <f t="shared" si="115"/>
        <v>10</v>
      </c>
      <c r="R1241">
        <f t="shared" si="116"/>
        <v>2020</v>
      </c>
    </row>
    <row r="1242" spans="1:18" x14ac:dyDescent="0.25">
      <c r="A1242" s="2" t="s">
        <v>2101</v>
      </c>
      <c r="B1242" s="2" t="s">
        <v>238</v>
      </c>
      <c r="C1242" s="2" t="s">
        <v>272</v>
      </c>
      <c r="D1242" s="2" t="s">
        <v>356</v>
      </c>
      <c r="E1242" s="2" t="s">
        <v>1613</v>
      </c>
      <c r="F1242" s="3">
        <v>43996</v>
      </c>
      <c r="G1242" s="2">
        <v>3</v>
      </c>
      <c r="H1242" s="11">
        <f>VLOOKUP(B1242,[1]!Product_Data[#Data],4,0)</f>
        <v>871</v>
      </c>
      <c r="I1242" s="11">
        <f>VLOOKUP(B1242,[1]!Product_Data[#Data],3,0)</f>
        <v>540</v>
      </c>
      <c r="J1242" s="11">
        <f t="shared" si="117"/>
        <v>1620</v>
      </c>
      <c r="K1242" s="11">
        <f t="shared" si="118"/>
        <v>2613</v>
      </c>
      <c r="L1242" s="11">
        <f t="shared" si="119"/>
        <v>993</v>
      </c>
      <c r="M1242" t="str">
        <f>VLOOKUP(C1242,[1]!Location_Data[#Data],2,0)</f>
        <v>Torrance</v>
      </c>
      <c r="N1242" t="str">
        <f>VLOOKUP(D1242,[1]!Salespeople_Data[#Data],2,0)</f>
        <v>Jimmy Young</v>
      </c>
      <c r="O1242" t="str">
        <f>VLOOKUP(E1242,[1]!Customer_Data[#Data],2,0)</f>
        <v>Raymond Fields</v>
      </c>
      <c r="P1242" s="15">
        <f t="shared" si="114"/>
        <v>1</v>
      </c>
      <c r="Q1242">
        <f t="shared" si="115"/>
        <v>6</v>
      </c>
      <c r="R1242">
        <f t="shared" si="116"/>
        <v>2020</v>
      </c>
    </row>
    <row r="1243" spans="1:18" x14ac:dyDescent="0.25">
      <c r="A1243" s="4" t="s">
        <v>2102</v>
      </c>
      <c r="B1243" s="4" t="s">
        <v>43</v>
      </c>
      <c r="C1243" s="4" t="s">
        <v>596</v>
      </c>
      <c r="D1243" s="4" t="s">
        <v>10</v>
      </c>
      <c r="E1243" s="4" t="s">
        <v>1882</v>
      </c>
      <c r="F1243" s="5">
        <v>43890</v>
      </c>
      <c r="G1243" s="4">
        <v>2</v>
      </c>
      <c r="H1243" s="11">
        <f>VLOOKUP(B1243,[1]!Product_Data[#Data],4,0)</f>
        <v>356</v>
      </c>
      <c r="I1243" s="11">
        <f>VLOOKUP(B1243,[1]!Product_Data[#Data],3,0)</f>
        <v>292</v>
      </c>
      <c r="J1243" s="11">
        <f t="shared" si="117"/>
        <v>584</v>
      </c>
      <c r="K1243" s="11">
        <f t="shared" si="118"/>
        <v>712</v>
      </c>
      <c r="L1243" s="11">
        <f t="shared" si="119"/>
        <v>128</v>
      </c>
      <c r="M1243" t="str">
        <f>VLOOKUP(C1243,[1]!Location_Data[#Data],2,0)</f>
        <v>Fremont</v>
      </c>
      <c r="N1243" t="str">
        <f>VLOOKUP(D1243,[1]!Salespeople_Data[#Data],2,0)</f>
        <v>Justin Lynch</v>
      </c>
      <c r="O1243" t="str">
        <f>VLOOKUP(E1243,[1]!Customer_Data[#Data],2,0)</f>
        <v>Joe Price</v>
      </c>
      <c r="P1243" s="15">
        <f t="shared" si="114"/>
        <v>7</v>
      </c>
      <c r="Q1243">
        <f t="shared" si="115"/>
        <v>2</v>
      </c>
      <c r="R1243">
        <f t="shared" si="116"/>
        <v>2020</v>
      </c>
    </row>
    <row r="1244" spans="1:18" x14ac:dyDescent="0.25">
      <c r="A1244" s="2" t="s">
        <v>2103</v>
      </c>
      <c r="B1244" s="2" t="s">
        <v>389</v>
      </c>
      <c r="C1244" s="2" t="s">
        <v>174</v>
      </c>
      <c r="D1244" s="2" t="s">
        <v>298</v>
      </c>
      <c r="E1244" s="2" t="s">
        <v>646</v>
      </c>
      <c r="F1244" s="3">
        <v>44195</v>
      </c>
      <c r="G1244" s="2">
        <v>3</v>
      </c>
      <c r="H1244" s="11">
        <f>VLOOKUP(B1244,[1]!Product_Data[#Data],4,0)</f>
        <v>1367</v>
      </c>
      <c r="I1244" s="11">
        <f>VLOOKUP(B1244,[1]!Product_Data[#Data],3,0)</f>
        <v>984</v>
      </c>
      <c r="J1244" s="11">
        <f t="shared" si="117"/>
        <v>2952</v>
      </c>
      <c r="K1244" s="11">
        <f t="shared" si="118"/>
        <v>4101</v>
      </c>
      <c r="L1244" s="11">
        <f t="shared" si="119"/>
        <v>1149</v>
      </c>
      <c r="M1244" t="str">
        <f>VLOOKUP(C1244,[1]!Location_Data[#Data],2,0)</f>
        <v>Norwalk</v>
      </c>
      <c r="N1244" t="str">
        <f>VLOOKUP(D1244,[1]!Salespeople_Data[#Data],2,0)</f>
        <v>Kenneth Fields</v>
      </c>
      <c r="O1244" t="str">
        <f>VLOOKUP(E1244,[1]!Customer_Data[#Data],2,0)</f>
        <v>Alan Gomez</v>
      </c>
      <c r="P1244" s="15">
        <f t="shared" si="114"/>
        <v>4</v>
      </c>
      <c r="Q1244">
        <f t="shared" si="115"/>
        <v>12</v>
      </c>
      <c r="R1244">
        <f t="shared" si="116"/>
        <v>2020</v>
      </c>
    </row>
    <row r="1245" spans="1:18" x14ac:dyDescent="0.25">
      <c r="A1245" s="4" t="s">
        <v>2104</v>
      </c>
      <c r="B1245" s="4" t="s">
        <v>173</v>
      </c>
      <c r="C1245" s="4" t="s">
        <v>149</v>
      </c>
      <c r="D1245" s="4" t="s">
        <v>413</v>
      </c>
      <c r="E1245" s="4" t="s">
        <v>1212</v>
      </c>
      <c r="F1245" s="5">
        <v>44010</v>
      </c>
      <c r="G1245" s="4">
        <v>1</v>
      </c>
      <c r="H1245" s="11">
        <f>VLOOKUP(B1245,[1]!Product_Data[#Data],4,0)</f>
        <v>2005</v>
      </c>
      <c r="I1245" s="11">
        <f>VLOOKUP(B1245,[1]!Product_Data[#Data],3,0)</f>
        <v>1223</v>
      </c>
      <c r="J1245" s="11">
        <f t="shared" si="117"/>
        <v>1223</v>
      </c>
      <c r="K1245" s="11">
        <f t="shared" si="118"/>
        <v>2005</v>
      </c>
      <c r="L1245" s="11">
        <f t="shared" si="119"/>
        <v>782</v>
      </c>
      <c r="M1245" t="str">
        <f>VLOOKUP(C1245,[1]!Location_Data[#Data],2,0)</f>
        <v>Antioch</v>
      </c>
      <c r="N1245" t="str">
        <f>VLOOKUP(D1245,[1]!Salespeople_Data[#Data],2,0)</f>
        <v>Kenneth Bradley</v>
      </c>
      <c r="O1245" t="str">
        <f>VLOOKUP(E1245,[1]!Customer_Data[#Data],2,0)</f>
        <v>Jeffrey Sanders</v>
      </c>
      <c r="P1245" s="15">
        <f t="shared" si="114"/>
        <v>1</v>
      </c>
      <c r="Q1245">
        <f t="shared" si="115"/>
        <v>6</v>
      </c>
      <c r="R1245">
        <f t="shared" si="116"/>
        <v>2020</v>
      </c>
    </row>
    <row r="1246" spans="1:18" x14ac:dyDescent="0.25">
      <c r="A1246" s="2" t="s">
        <v>2105</v>
      </c>
      <c r="B1246" s="2" t="s">
        <v>818</v>
      </c>
      <c r="C1246" s="2" t="s">
        <v>211</v>
      </c>
      <c r="D1246" s="2" t="s">
        <v>165</v>
      </c>
      <c r="E1246" s="2" t="s">
        <v>1201</v>
      </c>
      <c r="F1246" s="3">
        <v>44113</v>
      </c>
      <c r="G1246" s="2">
        <v>1</v>
      </c>
      <c r="H1246" s="11">
        <f>VLOOKUP(B1246,[1]!Product_Data[#Data],4,0)</f>
        <v>1638</v>
      </c>
      <c r="I1246" s="11">
        <f>VLOOKUP(B1246,[1]!Product_Data[#Data],3,0)</f>
        <v>1261</v>
      </c>
      <c r="J1246" s="11">
        <f t="shared" si="117"/>
        <v>1261</v>
      </c>
      <c r="K1246" s="11">
        <f t="shared" si="118"/>
        <v>1638</v>
      </c>
      <c r="L1246" s="11">
        <f t="shared" si="119"/>
        <v>377</v>
      </c>
      <c r="M1246" t="str">
        <f>VLOOKUP(C1246,[1]!Location_Data[#Data],2,0)</f>
        <v>Chula Vista</v>
      </c>
      <c r="N1246" t="str">
        <f>VLOOKUP(D1246,[1]!Salespeople_Data[#Data],2,0)</f>
        <v>Joe Sims</v>
      </c>
      <c r="O1246" t="str">
        <f>VLOOKUP(E1246,[1]!Customer_Data[#Data],2,0)</f>
        <v>Anthony Little</v>
      </c>
      <c r="P1246" s="15">
        <f t="shared" si="114"/>
        <v>6</v>
      </c>
      <c r="Q1246">
        <f t="shared" si="115"/>
        <v>10</v>
      </c>
      <c r="R1246">
        <f t="shared" si="116"/>
        <v>2020</v>
      </c>
    </row>
    <row r="1247" spans="1:18" x14ac:dyDescent="0.25">
      <c r="A1247" s="4" t="s">
        <v>2106</v>
      </c>
      <c r="B1247" s="4" t="s">
        <v>408</v>
      </c>
      <c r="C1247" s="4" t="s">
        <v>472</v>
      </c>
      <c r="D1247" s="4" t="s">
        <v>298</v>
      </c>
      <c r="E1247" s="4" t="s">
        <v>221</v>
      </c>
      <c r="F1247" s="5">
        <v>43868</v>
      </c>
      <c r="G1247" s="4">
        <v>3</v>
      </c>
      <c r="H1247" s="11">
        <f>VLOOKUP(B1247,[1]!Product_Data[#Data],4,0)</f>
        <v>1405</v>
      </c>
      <c r="I1247" s="11">
        <f>VLOOKUP(B1247,[1]!Product_Data[#Data],3,0)</f>
        <v>1054</v>
      </c>
      <c r="J1247" s="11">
        <f t="shared" si="117"/>
        <v>3162</v>
      </c>
      <c r="K1247" s="11">
        <f t="shared" si="118"/>
        <v>4215</v>
      </c>
      <c r="L1247" s="11">
        <f t="shared" si="119"/>
        <v>1053</v>
      </c>
      <c r="M1247" t="str">
        <f>VLOOKUP(C1247,[1]!Location_Data[#Data],2,0)</f>
        <v>Concord</v>
      </c>
      <c r="N1247" t="str">
        <f>VLOOKUP(D1247,[1]!Salespeople_Data[#Data],2,0)</f>
        <v>Kenneth Fields</v>
      </c>
      <c r="O1247" t="str">
        <f>VLOOKUP(E1247,[1]!Customer_Data[#Data],2,0)</f>
        <v>Adam Myers</v>
      </c>
      <c r="P1247" s="15">
        <f t="shared" si="114"/>
        <v>6</v>
      </c>
      <c r="Q1247">
        <f t="shared" si="115"/>
        <v>2</v>
      </c>
      <c r="R1247">
        <f t="shared" si="116"/>
        <v>2020</v>
      </c>
    </row>
    <row r="1248" spans="1:18" x14ac:dyDescent="0.25">
      <c r="A1248" s="2" t="s">
        <v>2107</v>
      </c>
      <c r="B1248" s="2" t="s">
        <v>408</v>
      </c>
      <c r="C1248" s="2" t="s">
        <v>70</v>
      </c>
      <c r="D1248" s="2" t="s">
        <v>101</v>
      </c>
      <c r="E1248" s="2" t="s">
        <v>398</v>
      </c>
      <c r="F1248" s="3">
        <v>43950</v>
      </c>
      <c r="G1248" s="2">
        <v>3</v>
      </c>
      <c r="H1248" s="11">
        <f>VLOOKUP(B1248,[1]!Product_Data[#Data],4,0)</f>
        <v>1405</v>
      </c>
      <c r="I1248" s="11">
        <f>VLOOKUP(B1248,[1]!Product_Data[#Data],3,0)</f>
        <v>1054</v>
      </c>
      <c r="J1248" s="11">
        <f t="shared" si="117"/>
        <v>3162</v>
      </c>
      <c r="K1248" s="11">
        <f t="shared" si="118"/>
        <v>4215</v>
      </c>
      <c r="L1248" s="11">
        <f t="shared" si="119"/>
        <v>1053</v>
      </c>
      <c r="M1248" t="str">
        <f>VLOOKUP(C1248,[1]!Location_Data[#Data],2,0)</f>
        <v>Clovis</v>
      </c>
      <c r="N1248" t="str">
        <f>VLOOKUP(D1248,[1]!Salespeople_Data[#Data],2,0)</f>
        <v>Scott Clark</v>
      </c>
      <c r="O1248" t="str">
        <f>VLOOKUP(E1248,[1]!Customer_Data[#Data],2,0)</f>
        <v>Steven Hayes</v>
      </c>
      <c r="P1248" s="15">
        <f t="shared" si="114"/>
        <v>4</v>
      </c>
      <c r="Q1248">
        <f t="shared" si="115"/>
        <v>4</v>
      </c>
      <c r="R1248">
        <f t="shared" si="116"/>
        <v>2020</v>
      </c>
    </row>
    <row r="1249" spans="1:18" x14ac:dyDescent="0.25">
      <c r="A1249" s="4" t="s">
        <v>2108</v>
      </c>
      <c r="B1249" s="4" t="s">
        <v>245</v>
      </c>
      <c r="C1249" s="4" t="s">
        <v>34</v>
      </c>
      <c r="D1249" s="4" t="s">
        <v>165</v>
      </c>
      <c r="E1249" s="4" t="s">
        <v>1083</v>
      </c>
      <c r="F1249" s="5">
        <v>44187</v>
      </c>
      <c r="G1249" s="4">
        <v>3</v>
      </c>
      <c r="H1249" s="11">
        <f>VLOOKUP(B1249,[1]!Product_Data[#Data],4,0)</f>
        <v>818</v>
      </c>
      <c r="I1249" s="11">
        <f>VLOOKUP(B1249,[1]!Product_Data[#Data],3,0)</f>
        <v>450</v>
      </c>
      <c r="J1249" s="11">
        <f t="shared" si="117"/>
        <v>1350</v>
      </c>
      <c r="K1249" s="11">
        <f t="shared" si="118"/>
        <v>2454</v>
      </c>
      <c r="L1249" s="11">
        <f t="shared" si="119"/>
        <v>1104</v>
      </c>
      <c r="M1249" t="str">
        <f>VLOOKUP(C1249,[1]!Location_Data[#Data],2,0)</f>
        <v>Inglewood</v>
      </c>
      <c r="N1249" t="str">
        <f>VLOOKUP(D1249,[1]!Salespeople_Data[#Data],2,0)</f>
        <v>Joe Sims</v>
      </c>
      <c r="O1249" t="str">
        <f>VLOOKUP(E1249,[1]!Customer_Data[#Data],2,0)</f>
        <v>Carl Nguyen</v>
      </c>
      <c r="P1249" s="15">
        <f t="shared" si="114"/>
        <v>3</v>
      </c>
      <c r="Q1249">
        <f t="shared" si="115"/>
        <v>12</v>
      </c>
      <c r="R1249">
        <f t="shared" si="116"/>
        <v>2020</v>
      </c>
    </row>
    <row r="1250" spans="1:18" x14ac:dyDescent="0.25">
      <c r="A1250" s="2" t="s">
        <v>2109</v>
      </c>
      <c r="B1250" s="2" t="s">
        <v>185</v>
      </c>
      <c r="C1250" s="2" t="s">
        <v>242</v>
      </c>
      <c r="D1250" s="2" t="s">
        <v>170</v>
      </c>
      <c r="E1250" s="2" t="s">
        <v>491</v>
      </c>
      <c r="F1250" s="3">
        <v>44042</v>
      </c>
      <c r="G1250" s="2">
        <v>1</v>
      </c>
      <c r="H1250" s="11">
        <f>VLOOKUP(B1250,[1]!Product_Data[#Data],4,0)</f>
        <v>667</v>
      </c>
      <c r="I1250" s="11">
        <f>VLOOKUP(B1250,[1]!Product_Data[#Data],3,0)</f>
        <v>387</v>
      </c>
      <c r="J1250" s="11">
        <f t="shared" si="117"/>
        <v>387</v>
      </c>
      <c r="K1250" s="11">
        <f t="shared" si="118"/>
        <v>667</v>
      </c>
      <c r="L1250" s="11">
        <f t="shared" si="119"/>
        <v>280</v>
      </c>
      <c r="M1250" t="str">
        <f>VLOOKUP(C1250,[1]!Location_Data[#Data],2,0)</f>
        <v>Downey</v>
      </c>
      <c r="N1250" t="str">
        <f>VLOOKUP(D1250,[1]!Salespeople_Data[#Data],2,0)</f>
        <v>Sean Miller</v>
      </c>
      <c r="O1250" t="str">
        <f>VLOOKUP(E1250,[1]!Customer_Data[#Data],2,0)</f>
        <v>Jack Jackson</v>
      </c>
      <c r="P1250" s="15">
        <f t="shared" si="114"/>
        <v>5</v>
      </c>
      <c r="Q1250">
        <f t="shared" si="115"/>
        <v>7</v>
      </c>
      <c r="R1250">
        <f t="shared" si="116"/>
        <v>2020</v>
      </c>
    </row>
    <row r="1251" spans="1:18" x14ac:dyDescent="0.25">
      <c r="A1251" s="4" t="s">
        <v>2110</v>
      </c>
      <c r="B1251" s="4" t="s">
        <v>69</v>
      </c>
      <c r="C1251" s="4" t="s">
        <v>57</v>
      </c>
      <c r="D1251" s="4" t="s">
        <v>136</v>
      </c>
      <c r="E1251" s="4" t="s">
        <v>123</v>
      </c>
      <c r="F1251" s="5">
        <v>44172</v>
      </c>
      <c r="G1251" s="4">
        <v>1</v>
      </c>
      <c r="H1251" s="11">
        <f>VLOOKUP(B1251,[1]!Product_Data[#Data],4,0)</f>
        <v>1351</v>
      </c>
      <c r="I1251" s="11">
        <f>VLOOKUP(B1251,[1]!Product_Data[#Data],3,0)</f>
        <v>1108</v>
      </c>
      <c r="J1251" s="11">
        <f t="shared" si="117"/>
        <v>1108</v>
      </c>
      <c r="K1251" s="11">
        <f t="shared" si="118"/>
        <v>1351</v>
      </c>
      <c r="L1251" s="11">
        <f t="shared" si="119"/>
        <v>243</v>
      </c>
      <c r="M1251" t="str">
        <f>VLOOKUP(C1251,[1]!Location_Data[#Data],2,0)</f>
        <v>Thousand Oaks</v>
      </c>
      <c r="N1251" t="str">
        <f>VLOOKUP(D1251,[1]!Salespeople_Data[#Data],2,0)</f>
        <v>Clarence Fox</v>
      </c>
      <c r="O1251" t="str">
        <f>VLOOKUP(E1251,[1]!Customer_Data[#Data],2,0)</f>
        <v>Frank Webb</v>
      </c>
      <c r="P1251" s="15">
        <f t="shared" si="114"/>
        <v>2</v>
      </c>
      <c r="Q1251">
        <f t="shared" si="115"/>
        <v>12</v>
      </c>
      <c r="R1251">
        <f t="shared" si="116"/>
        <v>2020</v>
      </c>
    </row>
    <row r="1252" spans="1:18" x14ac:dyDescent="0.25">
      <c r="A1252" s="2" t="s">
        <v>2111</v>
      </c>
      <c r="B1252" s="2" t="s">
        <v>155</v>
      </c>
      <c r="C1252" s="2" t="s">
        <v>95</v>
      </c>
      <c r="D1252" s="2" t="s">
        <v>269</v>
      </c>
      <c r="E1252" s="2" t="s">
        <v>1205</v>
      </c>
      <c r="F1252" s="3">
        <v>43832</v>
      </c>
      <c r="G1252" s="2">
        <v>3</v>
      </c>
      <c r="H1252" s="11">
        <f>VLOOKUP(B1252,[1]!Product_Data[#Data],4,0)</f>
        <v>1353</v>
      </c>
      <c r="I1252" s="11">
        <f>VLOOKUP(B1252,[1]!Product_Data[#Data],3,0)</f>
        <v>947</v>
      </c>
      <c r="J1252" s="11">
        <f t="shared" si="117"/>
        <v>2841</v>
      </c>
      <c r="K1252" s="11">
        <f t="shared" si="118"/>
        <v>4059</v>
      </c>
      <c r="L1252" s="11">
        <f t="shared" si="119"/>
        <v>1218</v>
      </c>
      <c r="M1252" t="str">
        <f>VLOOKUP(C1252,[1]!Location_Data[#Data],2,0)</f>
        <v>Fullerton</v>
      </c>
      <c r="N1252" t="str">
        <f>VLOOKUP(D1252,[1]!Salespeople_Data[#Data],2,0)</f>
        <v>Kevin Butler</v>
      </c>
      <c r="O1252" t="str">
        <f>VLOOKUP(E1252,[1]!Customer_Data[#Data],2,0)</f>
        <v>Jesse Hill</v>
      </c>
      <c r="P1252" s="15">
        <f t="shared" si="114"/>
        <v>5</v>
      </c>
      <c r="Q1252">
        <f t="shared" si="115"/>
        <v>1</v>
      </c>
      <c r="R1252">
        <f t="shared" si="116"/>
        <v>2020</v>
      </c>
    </row>
    <row r="1253" spans="1:18" x14ac:dyDescent="0.25">
      <c r="A1253" s="4" t="s">
        <v>2112</v>
      </c>
      <c r="B1253" s="4" t="s">
        <v>164</v>
      </c>
      <c r="C1253" s="4" t="s">
        <v>272</v>
      </c>
      <c r="D1253" s="4" t="s">
        <v>20</v>
      </c>
      <c r="E1253" s="4" t="s">
        <v>2113</v>
      </c>
      <c r="F1253" s="5">
        <v>43887</v>
      </c>
      <c r="G1253" s="4">
        <v>2</v>
      </c>
      <c r="H1253" s="11">
        <f>VLOOKUP(B1253,[1]!Product_Data[#Data],4,0)</f>
        <v>637</v>
      </c>
      <c r="I1253" s="11">
        <f>VLOOKUP(B1253,[1]!Product_Data[#Data],3,0)</f>
        <v>389</v>
      </c>
      <c r="J1253" s="11">
        <f t="shared" si="117"/>
        <v>778</v>
      </c>
      <c r="K1253" s="11">
        <f t="shared" si="118"/>
        <v>1274</v>
      </c>
      <c r="L1253" s="11">
        <f t="shared" si="119"/>
        <v>496</v>
      </c>
      <c r="M1253" t="str">
        <f>VLOOKUP(C1253,[1]!Location_Data[#Data],2,0)</f>
        <v>Torrance</v>
      </c>
      <c r="N1253" t="str">
        <f>VLOOKUP(D1253,[1]!Salespeople_Data[#Data],2,0)</f>
        <v>Joshua Cook</v>
      </c>
      <c r="O1253" t="str">
        <f>VLOOKUP(E1253,[1]!Customer_Data[#Data],2,0)</f>
        <v>Bruce Oliver</v>
      </c>
      <c r="P1253" s="15">
        <f t="shared" si="114"/>
        <v>4</v>
      </c>
      <c r="Q1253">
        <f t="shared" si="115"/>
        <v>2</v>
      </c>
      <c r="R1253">
        <f t="shared" si="116"/>
        <v>2020</v>
      </c>
    </row>
    <row r="1254" spans="1:18" x14ac:dyDescent="0.25">
      <c r="A1254" s="2" t="s">
        <v>2114</v>
      </c>
      <c r="B1254" s="2" t="s">
        <v>370</v>
      </c>
      <c r="C1254" s="2" t="s">
        <v>95</v>
      </c>
      <c r="D1254" s="2" t="s">
        <v>345</v>
      </c>
      <c r="E1254" s="2" t="s">
        <v>1370</v>
      </c>
      <c r="F1254" s="3">
        <v>44191</v>
      </c>
      <c r="G1254" s="2">
        <v>1</v>
      </c>
      <c r="H1254" s="11">
        <f>VLOOKUP(B1254,[1]!Product_Data[#Data],4,0)</f>
        <v>771</v>
      </c>
      <c r="I1254" s="11">
        <f>VLOOKUP(B1254,[1]!Product_Data[#Data],3,0)</f>
        <v>648</v>
      </c>
      <c r="J1254" s="11">
        <f t="shared" si="117"/>
        <v>648</v>
      </c>
      <c r="K1254" s="11">
        <f t="shared" si="118"/>
        <v>771</v>
      </c>
      <c r="L1254" s="11">
        <f t="shared" si="119"/>
        <v>123</v>
      </c>
      <c r="M1254" t="str">
        <f>VLOOKUP(C1254,[1]!Location_Data[#Data],2,0)</f>
        <v>Fullerton</v>
      </c>
      <c r="N1254" t="str">
        <f>VLOOKUP(D1254,[1]!Salespeople_Data[#Data],2,0)</f>
        <v>Larry Marshall</v>
      </c>
      <c r="O1254" t="str">
        <f>VLOOKUP(E1254,[1]!Customer_Data[#Data],2,0)</f>
        <v>Jason Ross</v>
      </c>
      <c r="P1254" s="15">
        <f t="shared" si="114"/>
        <v>7</v>
      </c>
      <c r="Q1254">
        <f t="shared" si="115"/>
        <v>12</v>
      </c>
      <c r="R1254">
        <f t="shared" si="116"/>
        <v>2020</v>
      </c>
    </row>
    <row r="1255" spans="1:18" x14ac:dyDescent="0.25">
      <c r="A1255" s="4" t="s">
        <v>2115</v>
      </c>
      <c r="B1255" s="4" t="s">
        <v>289</v>
      </c>
      <c r="C1255" s="4" t="s">
        <v>362</v>
      </c>
      <c r="D1255" s="4" t="s">
        <v>71</v>
      </c>
      <c r="E1255" s="4" t="s">
        <v>2116</v>
      </c>
      <c r="F1255" s="5">
        <v>43951</v>
      </c>
      <c r="G1255" s="4">
        <v>1</v>
      </c>
      <c r="H1255" s="11">
        <f>VLOOKUP(B1255,[1]!Product_Data[#Data],4,0)</f>
        <v>368</v>
      </c>
      <c r="I1255" s="11">
        <f>VLOOKUP(B1255,[1]!Product_Data[#Data],3,0)</f>
        <v>294</v>
      </c>
      <c r="J1255" s="11">
        <f t="shared" si="117"/>
        <v>294</v>
      </c>
      <c r="K1255" s="11">
        <f t="shared" si="118"/>
        <v>368</v>
      </c>
      <c r="L1255" s="11">
        <f t="shared" si="119"/>
        <v>74</v>
      </c>
      <c r="M1255" t="str">
        <f>VLOOKUP(C1255,[1]!Location_Data[#Data],2,0)</f>
        <v>San Bernardino</v>
      </c>
      <c r="N1255" t="str">
        <f>VLOOKUP(D1255,[1]!Salespeople_Data[#Data],2,0)</f>
        <v>Gary Rodriguez</v>
      </c>
      <c r="O1255" t="str">
        <f>VLOOKUP(E1255,[1]!Customer_Data[#Data],2,0)</f>
        <v>Louis Ellis</v>
      </c>
      <c r="P1255" s="15">
        <f t="shared" si="114"/>
        <v>5</v>
      </c>
      <c r="Q1255">
        <f t="shared" si="115"/>
        <v>4</v>
      </c>
      <c r="R1255">
        <f t="shared" si="116"/>
        <v>2020</v>
      </c>
    </row>
    <row r="1256" spans="1:18" x14ac:dyDescent="0.25">
      <c r="A1256" s="2" t="s">
        <v>2117</v>
      </c>
      <c r="B1256" s="2" t="s">
        <v>99</v>
      </c>
      <c r="C1256" s="2" t="s">
        <v>74</v>
      </c>
      <c r="D1256" s="2" t="s">
        <v>101</v>
      </c>
      <c r="E1256" s="2" t="s">
        <v>1160</v>
      </c>
      <c r="F1256" s="3">
        <v>43987</v>
      </c>
      <c r="G1256" s="2">
        <v>3</v>
      </c>
      <c r="H1256" s="11">
        <f>VLOOKUP(B1256,[1]!Product_Data[#Data],4,0)</f>
        <v>1708</v>
      </c>
      <c r="I1256" s="11">
        <f>VLOOKUP(B1256,[1]!Product_Data[#Data],3,0)</f>
        <v>871</v>
      </c>
      <c r="J1256" s="11">
        <f t="shared" si="117"/>
        <v>2613</v>
      </c>
      <c r="K1256" s="11">
        <f t="shared" si="118"/>
        <v>5124</v>
      </c>
      <c r="L1256" s="11">
        <f t="shared" si="119"/>
        <v>2511</v>
      </c>
      <c r="M1256" t="str">
        <f>VLOOKUP(C1256,[1]!Location_Data[#Data],2,0)</f>
        <v>West Covina</v>
      </c>
      <c r="N1256" t="str">
        <f>VLOOKUP(D1256,[1]!Salespeople_Data[#Data],2,0)</f>
        <v>Scott Clark</v>
      </c>
      <c r="O1256" t="str">
        <f>VLOOKUP(E1256,[1]!Customer_Data[#Data],2,0)</f>
        <v>Juan Scott</v>
      </c>
      <c r="P1256" s="15">
        <f t="shared" si="114"/>
        <v>6</v>
      </c>
      <c r="Q1256">
        <f t="shared" si="115"/>
        <v>6</v>
      </c>
      <c r="R1256">
        <f t="shared" si="116"/>
        <v>2020</v>
      </c>
    </row>
    <row r="1257" spans="1:18" x14ac:dyDescent="0.25">
      <c r="A1257" s="4" t="s">
        <v>2118</v>
      </c>
      <c r="B1257" s="4" t="s">
        <v>925</v>
      </c>
      <c r="C1257" s="4" t="s">
        <v>530</v>
      </c>
      <c r="D1257" s="4" t="s">
        <v>101</v>
      </c>
      <c r="E1257" s="4" t="s">
        <v>1247</v>
      </c>
      <c r="F1257" s="5">
        <v>43918</v>
      </c>
      <c r="G1257" s="4">
        <v>1</v>
      </c>
      <c r="H1257" s="11">
        <f>VLOOKUP(B1257,[1]!Product_Data[#Data],4,0)</f>
        <v>136</v>
      </c>
      <c r="I1257" s="11">
        <f>VLOOKUP(B1257,[1]!Product_Data[#Data],3,0)</f>
        <v>72</v>
      </c>
      <c r="J1257" s="11">
        <f t="shared" si="117"/>
        <v>72</v>
      </c>
      <c r="K1257" s="11">
        <f t="shared" si="118"/>
        <v>136</v>
      </c>
      <c r="L1257" s="11">
        <f t="shared" si="119"/>
        <v>64</v>
      </c>
      <c r="M1257" t="str">
        <f>VLOOKUP(C1257,[1]!Location_Data[#Data],2,0)</f>
        <v>San Buenaventura (Ventura)</v>
      </c>
      <c r="N1257" t="str">
        <f>VLOOKUP(D1257,[1]!Salespeople_Data[#Data],2,0)</f>
        <v>Scott Clark</v>
      </c>
      <c r="O1257" t="str">
        <f>VLOOKUP(E1257,[1]!Customer_Data[#Data],2,0)</f>
        <v>Louis Perry</v>
      </c>
      <c r="P1257" s="15">
        <f t="shared" si="114"/>
        <v>7</v>
      </c>
      <c r="Q1257">
        <f t="shared" si="115"/>
        <v>3</v>
      </c>
      <c r="R1257">
        <f t="shared" si="116"/>
        <v>2020</v>
      </c>
    </row>
    <row r="1258" spans="1:18" x14ac:dyDescent="0.25">
      <c r="A1258" s="2" t="s">
        <v>2119</v>
      </c>
      <c r="B1258" s="2" t="s">
        <v>132</v>
      </c>
      <c r="C1258" s="2" t="s">
        <v>48</v>
      </c>
      <c r="D1258" s="2" t="s">
        <v>30</v>
      </c>
      <c r="E1258" s="2" t="s">
        <v>121</v>
      </c>
      <c r="F1258" s="3">
        <v>44177</v>
      </c>
      <c r="G1258" s="2">
        <v>2</v>
      </c>
      <c r="H1258" s="11">
        <f>VLOOKUP(B1258,[1]!Product_Data[#Data],4,0)</f>
        <v>2091</v>
      </c>
      <c r="I1258" s="11">
        <f>VLOOKUP(B1258,[1]!Product_Data[#Data],3,0)</f>
        <v>1485</v>
      </c>
      <c r="J1258" s="11">
        <f t="shared" si="117"/>
        <v>2970</v>
      </c>
      <c r="K1258" s="11">
        <f t="shared" si="118"/>
        <v>4182</v>
      </c>
      <c r="L1258" s="11">
        <f t="shared" si="119"/>
        <v>1212</v>
      </c>
      <c r="M1258" t="str">
        <f>VLOOKUP(C1258,[1]!Location_Data[#Data],2,0)</f>
        <v>Rialto</v>
      </c>
      <c r="N1258" t="str">
        <f>VLOOKUP(D1258,[1]!Salespeople_Data[#Data],2,0)</f>
        <v>Carl Hall</v>
      </c>
      <c r="O1258" t="str">
        <f>VLOOKUP(E1258,[1]!Customer_Data[#Data],2,0)</f>
        <v>Steven Walker</v>
      </c>
      <c r="P1258" s="15">
        <f t="shared" si="114"/>
        <v>7</v>
      </c>
      <c r="Q1258">
        <f t="shared" si="115"/>
        <v>12</v>
      </c>
      <c r="R1258">
        <f t="shared" si="116"/>
        <v>2020</v>
      </c>
    </row>
    <row r="1259" spans="1:18" x14ac:dyDescent="0.25">
      <c r="A1259" s="4" t="s">
        <v>2120</v>
      </c>
      <c r="B1259" s="4" t="s">
        <v>245</v>
      </c>
      <c r="C1259" s="4" t="s">
        <v>349</v>
      </c>
      <c r="D1259" s="4" t="s">
        <v>212</v>
      </c>
      <c r="E1259" s="4" t="s">
        <v>67</v>
      </c>
      <c r="F1259" s="5">
        <v>43930</v>
      </c>
      <c r="G1259" s="4">
        <v>3</v>
      </c>
      <c r="H1259" s="11">
        <f>VLOOKUP(B1259,[1]!Product_Data[#Data],4,0)</f>
        <v>818</v>
      </c>
      <c r="I1259" s="11">
        <f>VLOOKUP(B1259,[1]!Product_Data[#Data],3,0)</f>
        <v>450</v>
      </c>
      <c r="J1259" s="11">
        <f t="shared" si="117"/>
        <v>1350</v>
      </c>
      <c r="K1259" s="11">
        <f t="shared" si="118"/>
        <v>2454</v>
      </c>
      <c r="L1259" s="11">
        <f t="shared" si="119"/>
        <v>1104</v>
      </c>
      <c r="M1259" t="str">
        <f>VLOOKUP(C1259,[1]!Location_Data[#Data],2,0)</f>
        <v>Santa Clara</v>
      </c>
      <c r="N1259" t="str">
        <f>VLOOKUP(D1259,[1]!Salespeople_Data[#Data],2,0)</f>
        <v>Ronald Reed</v>
      </c>
      <c r="O1259" t="str">
        <f>VLOOKUP(E1259,[1]!Customer_Data[#Data],2,0)</f>
        <v>William James</v>
      </c>
      <c r="P1259" s="15">
        <f t="shared" si="114"/>
        <v>5</v>
      </c>
      <c r="Q1259">
        <f t="shared" si="115"/>
        <v>4</v>
      </c>
      <c r="R1259">
        <f t="shared" si="116"/>
        <v>2020</v>
      </c>
    </row>
    <row r="1260" spans="1:18" x14ac:dyDescent="0.25">
      <c r="A1260" s="2" t="s">
        <v>2121</v>
      </c>
      <c r="B1260" s="2" t="s">
        <v>652</v>
      </c>
      <c r="C1260" s="2" t="s">
        <v>169</v>
      </c>
      <c r="D1260" s="2" t="s">
        <v>345</v>
      </c>
      <c r="E1260" s="2" t="s">
        <v>2122</v>
      </c>
      <c r="F1260" s="3">
        <v>43962</v>
      </c>
      <c r="G1260" s="2">
        <v>2</v>
      </c>
      <c r="H1260" s="11">
        <f>VLOOKUP(B1260,[1]!Product_Data[#Data],4,0)</f>
        <v>217</v>
      </c>
      <c r="I1260" s="11">
        <f>VLOOKUP(B1260,[1]!Product_Data[#Data],3,0)</f>
        <v>171</v>
      </c>
      <c r="J1260" s="11">
        <f t="shared" si="117"/>
        <v>342</v>
      </c>
      <c r="K1260" s="11">
        <f t="shared" si="118"/>
        <v>434</v>
      </c>
      <c r="L1260" s="11">
        <f t="shared" si="119"/>
        <v>92</v>
      </c>
      <c r="M1260" t="str">
        <f>VLOOKUP(C1260,[1]!Location_Data[#Data],2,0)</f>
        <v>Vista</v>
      </c>
      <c r="N1260" t="str">
        <f>VLOOKUP(D1260,[1]!Salespeople_Data[#Data],2,0)</f>
        <v>Larry Marshall</v>
      </c>
      <c r="O1260" t="str">
        <f>VLOOKUP(E1260,[1]!Customer_Data[#Data],2,0)</f>
        <v>Frank Hawkins</v>
      </c>
      <c r="P1260" s="15">
        <f t="shared" si="114"/>
        <v>2</v>
      </c>
      <c r="Q1260">
        <f t="shared" si="115"/>
        <v>5</v>
      </c>
      <c r="R1260">
        <f t="shared" si="116"/>
        <v>2020</v>
      </c>
    </row>
    <row r="1261" spans="1:18" x14ac:dyDescent="0.25">
      <c r="A1261" s="4" t="s">
        <v>2123</v>
      </c>
      <c r="B1261" s="4" t="s">
        <v>818</v>
      </c>
      <c r="C1261" s="4" t="s">
        <v>242</v>
      </c>
      <c r="D1261" s="4" t="s">
        <v>250</v>
      </c>
      <c r="E1261" s="4" t="s">
        <v>2124</v>
      </c>
      <c r="F1261" s="5">
        <v>44019</v>
      </c>
      <c r="G1261" s="4">
        <v>4</v>
      </c>
      <c r="H1261" s="11">
        <f>VLOOKUP(B1261,[1]!Product_Data[#Data],4,0)</f>
        <v>1638</v>
      </c>
      <c r="I1261" s="11">
        <f>VLOOKUP(B1261,[1]!Product_Data[#Data],3,0)</f>
        <v>1261</v>
      </c>
      <c r="J1261" s="11">
        <f t="shared" si="117"/>
        <v>5044</v>
      </c>
      <c r="K1261" s="11">
        <f t="shared" si="118"/>
        <v>6552</v>
      </c>
      <c r="L1261" s="11">
        <f t="shared" si="119"/>
        <v>1508</v>
      </c>
      <c r="M1261" t="str">
        <f>VLOOKUP(C1261,[1]!Location_Data[#Data],2,0)</f>
        <v>Downey</v>
      </c>
      <c r="N1261" t="str">
        <f>VLOOKUP(D1261,[1]!Salespeople_Data[#Data],2,0)</f>
        <v>Martin Carr</v>
      </c>
      <c r="O1261" t="str">
        <f>VLOOKUP(E1261,[1]!Customer_Data[#Data],2,0)</f>
        <v>Frank Schmidt</v>
      </c>
      <c r="P1261" s="15">
        <f t="shared" si="114"/>
        <v>3</v>
      </c>
      <c r="Q1261">
        <f t="shared" si="115"/>
        <v>7</v>
      </c>
      <c r="R1261">
        <f t="shared" si="116"/>
        <v>2020</v>
      </c>
    </row>
    <row r="1262" spans="1:18" x14ac:dyDescent="0.25">
      <c r="A1262" s="2" t="s">
        <v>2125</v>
      </c>
      <c r="B1262" s="2" t="s">
        <v>168</v>
      </c>
      <c r="C1262" s="2" t="s">
        <v>386</v>
      </c>
      <c r="D1262" s="2" t="s">
        <v>75</v>
      </c>
      <c r="E1262" s="2" t="s">
        <v>2126</v>
      </c>
      <c r="F1262" s="3">
        <v>44154</v>
      </c>
      <c r="G1262" s="2">
        <v>2</v>
      </c>
      <c r="H1262" s="11">
        <f>VLOOKUP(B1262,[1]!Product_Data[#Data],4,0)</f>
        <v>112</v>
      </c>
      <c r="I1262" s="11">
        <f>VLOOKUP(B1262,[1]!Product_Data[#Data],3,0)</f>
        <v>90</v>
      </c>
      <c r="J1262" s="11">
        <f t="shared" si="117"/>
        <v>180</v>
      </c>
      <c r="K1262" s="11">
        <f t="shared" si="118"/>
        <v>224</v>
      </c>
      <c r="L1262" s="11">
        <f t="shared" si="119"/>
        <v>44</v>
      </c>
      <c r="M1262" t="str">
        <f>VLOOKUP(C1262,[1]!Location_Data[#Data],2,0)</f>
        <v>Carlsbad</v>
      </c>
      <c r="N1262" t="str">
        <f>VLOOKUP(D1262,[1]!Salespeople_Data[#Data],2,0)</f>
        <v>Roger Robertson</v>
      </c>
      <c r="O1262" t="str">
        <f>VLOOKUP(E1262,[1]!Customer_Data[#Data],2,0)</f>
        <v>Charles Fields</v>
      </c>
      <c r="P1262" s="15">
        <f t="shared" si="114"/>
        <v>5</v>
      </c>
      <c r="Q1262">
        <f t="shared" si="115"/>
        <v>11</v>
      </c>
      <c r="R1262">
        <f t="shared" si="116"/>
        <v>2020</v>
      </c>
    </row>
    <row r="1263" spans="1:18" x14ac:dyDescent="0.25">
      <c r="A1263" s="4" t="s">
        <v>2127</v>
      </c>
      <c r="B1263" s="4" t="s">
        <v>603</v>
      </c>
      <c r="C1263" s="4" t="s">
        <v>380</v>
      </c>
      <c r="D1263" s="4" t="s">
        <v>356</v>
      </c>
      <c r="E1263" s="4" t="s">
        <v>812</v>
      </c>
      <c r="F1263" s="5">
        <v>44141</v>
      </c>
      <c r="G1263" s="4">
        <v>3</v>
      </c>
      <c r="H1263" s="11">
        <f>VLOOKUP(B1263,[1]!Product_Data[#Data],4,0)</f>
        <v>2495</v>
      </c>
      <c r="I1263" s="11">
        <f>VLOOKUP(B1263,[1]!Product_Data[#Data],3,0)</f>
        <v>1896</v>
      </c>
      <c r="J1263" s="11">
        <f t="shared" si="117"/>
        <v>5688</v>
      </c>
      <c r="K1263" s="11">
        <f t="shared" si="118"/>
        <v>7485</v>
      </c>
      <c r="L1263" s="11">
        <f t="shared" si="119"/>
        <v>1797</v>
      </c>
      <c r="M1263" t="str">
        <f>VLOOKUP(C1263,[1]!Location_Data[#Data],2,0)</f>
        <v>Los Angeles</v>
      </c>
      <c r="N1263" t="str">
        <f>VLOOKUP(D1263,[1]!Salespeople_Data[#Data],2,0)</f>
        <v>Jimmy Young</v>
      </c>
      <c r="O1263" t="str">
        <f>VLOOKUP(E1263,[1]!Customer_Data[#Data],2,0)</f>
        <v>Shawn Reynolds</v>
      </c>
      <c r="P1263" s="15">
        <f t="shared" si="114"/>
        <v>6</v>
      </c>
      <c r="Q1263">
        <f t="shared" si="115"/>
        <v>11</v>
      </c>
      <c r="R1263">
        <f t="shared" si="116"/>
        <v>2020</v>
      </c>
    </row>
    <row r="1264" spans="1:18" x14ac:dyDescent="0.25">
      <c r="A1264" s="2" t="s">
        <v>2128</v>
      </c>
      <c r="B1264" s="2" t="s">
        <v>464</v>
      </c>
      <c r="C1264" s="2" t="s">
        <v>79</v>
      </c>
      <c r="D1264" s="2" t="s">
        <v>308</v>
      </c>
      <c r="E1264" s="2" t="s">
        <v>922</v>
      </c>
      <c r="F1264" s="3">
        <v>43871</v>
      </c>
      <c r="G1264" s="2">
        <v>2</v>
      </c>
      <c r="H1264" s="11">
        <f>VLOOKUP(B1264,[1]!Product_Data[#Data],4,0)</f>
        <v>1566</v>
      </c>
      <c r="I1264" s="11">
        <f>VLOOKUP(B1264,[1]!Product_Data[#Data],3,0)</f>
        <v>1190</v>
      </c>
      <c r="J1264" s="11">
        <f t="shared" si="117"/>
        <v>2380</v>
      </c>
      <c r="K1264" s="11">
        <f t="shared" si="118"/>
        <v>3132</v>
      </c>
      <c r="L1264" s="11">
        <f t="shared" si="119"/>
        <v>752</v>
      </c>
      <c r="M1264" t="str">
        <f>VLOOKUP(C1264,[1]!Location_Data[#Data],2,0)</f>
        <v>Palmdale</v>
      </c>
      <c r="N1264" t="str">
        <f>VLOOKUP(D1264,[1]!Salespeople_Data[#Data],2,0)</f>
        <v>Fred Robertson</v>
      </c>
      <c r="O1264" t="str">
        <f>VLOOKUP(E1264,[1]!Customer_Data[#Data],2,0)</f>
        <v>David Mendoza</v>
      </c>
      <c r="P1264" s="15">
        <f t="shared" si="114"/>
        <v>2</v>
      </c>
      <c r="Q1264">
        <f t="shared" si="115"/>
        <v>2</v>
      </c>
      <c r="R1264">
        <f t="shared" si="116"/>
        <v>2020</v>
      </c>
    </row>
    <row r="1265" spans="1:18" x14ac:dyDescent="0.25">
      <c r="A1265" s="4" t="s">
        <v>2129</v>
      </c>
      <c r="B1265" s="4" t="s">
        <v>925</v>
      </c>
      <c r="C1265" s="4" t="s">
        <v>472</v>
      </c>
      <c r="D1265" s="4" t="s">
        <v>225</v>
      </c>
      <c r="E1265" s="4" t="s">
        <v>842</v>
      </c>
      <c r="F1265" s="5">
        <v>44076</v>
      </c>
      <c r="G1265" s="4">
        <v>1</v>
      </c>
      <c r="H1265" s="11">
        <f>VLOOKUP(B1265,[1]!Product_Data[#Data],4,0)</f>
        <v>136</v>
      </c>
      <c r="I1265" s="11">
        <f>VLOOKUP(B1265,[1]!Product_Data[#Data],3,0)</f>
        <v>72</v>
      </c>
      <c r="J1265" s="11">
        <f t="shared" si="117"/>
        <v>72</v>
      </c>
      <c r="K1265" s="11">
        <f t="shared" si="118"/>
        <v>136</v>
      </c>
      <c r="L1265" s="11">
        <f t="shared" si="119"/>
        <v>64</v>
      </c>
      <c r="M1265" t="str">
        <f>VLOOKUP(C1265,[1]!Location_Data[#Data],2,0)</f>
        <v>Concord</v>
      </c>
      <c r="N1265" t="str">
        <f>VLOOKUP(D1265,[1]!Salespeople_Data[#Data],2,0)</f>
        <v>Andrew Bowman</v>
      </c>
      <c r="O1265" t="str">
        <f>VLOOKUP(E1265,[1]!Customer_Data[#Data],2,0)</f>
        <v>Nicholas Garcia</v>
      </c>
      <c r="P1265" s="15">
        <f t="shared" si="114"/>
        <v>4</v>
      </c>
      <c r="Q1265">
        <f t="shared" si="115"/>
        <v>9</v>
      </c>
      <c r="R1265">
        <f t="shared" si="116"/>
        <v>2020</v>
      </c>
    </row>
    <row r="1266" spans="1:18" x14ac:dyDescent="0.25">
      <c r="A1266" s="2" t="s">
        <v>2130</v>
      </c>
      <c r="B1266" s="2" t="s">
        <v>181</v>
      </c>
      <c r="C1266" s="2" t="s">
        <v>156</v>
      </c>
      <c r="D1266" s="2" t="s">
        <v>141</v>
      </c>
      <c r="E1266" s="2" t="s">
        <v>2131</v>
      </c>
      <c r="F1266" s="3">
        <v>44011</v>
      </c>
      <c r="G1266" s="2">
        <v>2</v>
      </c>
      <c r="H1266" s="11">
        <f>VLOOKUP(B1266,[1]!Product_Data[#Data],4,0)</f>
        <v>1500</v>
      </c>
      <c r="I1266" s="11">
        <f>VLOOKUP(B1266,[1]!Product_Data[#Data],3,0)</f>
        <v>900</v>
      </c>
      <c r="J1266" s="11">
        <f t="shared" si="117"/>
        <v>1800</v>
      </c>
      <c r="K1266" s="11">
        <f t="shared" si="118"/>
        <v>3000</v>
      </c>
      <c r="L1266" s="11">
        <f t="shared" si="119"/>
        <v>1200</v>
      </c>
      <c r="M1266" t="str">
        <f>VLOOKUP(C1266,[1]!Location_Data[#Data],2,0)</f>
        <v>Sacramento</v>
      </c>
      <c r="N1266" t="str">
        <f>VLOOKUP(D1266,[1]!Salespeople_Data[#Data],2,0)</f>
        <v>Arthur Mccoy</v>
      </c>
      <c r="O1266" t="str">
        <f>VLOOKUP(E1266,[1]!Customer_Data[#Data],2,0)</f>
        <v>Raymond Allen</v>
      </c>
      <c r="P1266" s="15">
        <f t="shared" si="114"/>
        <v>2</v>
      </c>
      <c r="Q1266">
        <f t="shared" si="115"/>
        <v>6</v>
      </c>
      <c r="R1266">
        <f t="shared" si="116"/>
        <v>2020</v>
      </c>
    </row>
    <row r="1267" spans="1:18" x14ac:dyDescent="0.25">
      <c r="A1267" s="4" t="s">
        <v>2132</v>
      </c>
      <c r="B1267" s="4" t="s">
        <v>83</v>
      </c>
      <c r="C1267" s="4" t="s">
        <v>316</v>
      </c>
      <c r="D1267" s="4" t="s">
        <v>136</v>
      </c>
      <c r="E1267" s="4" t="s">
        <v>2133</v>
      </c>
      <c r="F1267" s="5">
        <v>44142</v>
      </c>
      <c r="G1267" s="4">
        <v>1</v>
      </c>
      <c r="H1267" s="11">
        <f>VLOOKUP(B1267,[1]!Product_Data[#Data],4,0)</f>
        <v>1972</v>
      </c>
      <c r="I1267" s="11">
        <f>VLOOKUP(B1267,[1]!Product_Data[#Data],3,0)</f>
        <v>1321</v>
      </c>
      <c r="J1267" s="11">
        <f t="shared" si="117"/>
        <v>1321</v>
      </c>
      <c r="K1267" s="11">
        <f t="shared" si="118"/>
        <v>1972</v>
      </c>
      <c r="L1267" s="11">
        <f t="shared" si="119"/>
        <v>651</v>
      </c>
      <c r="M1267" t="str">
        <f>VLOOKUP(C1267,[1]!Location_Data[#Data],2,0)</f>
        <v>East Los Angeles</v>
      </c>
      <c r="N1267" t="str">
        <f>VLOOKUP(D1267,[1]!Salespeople_Data[#Data],2,0)</f>
        <v>Clarence Fox</v>
      </c>
      <c r="O1267" t="str">
        <f>VLOOKUP(E1267,[1]!Customer_Data[#Data],2,0)</f>
        <v>Willie Mason</v>
      </c>
      <c r="P1267" s="15">
        <f t="shared" si="114"/>
        <v>7</v>
      </c>
      <c r="Q1267">
        <f t="shared" si="115"/>
        <v>11</v>
      </c>
      <c r="R1267">
        <f t="shared" si="116"/>
        <v>2020</v>
      </c>
    </row>
    <row r="1268" spans="1:18" x14ac:dyDescent="0.25">
      <c r="A1268" s="2" t="s">
        <v>2134</v>
      </c>
      <c r="B1268" s="2" t="s">
        <v>86</v>
      </c>
      <c r="C1268" s="2" t="s">
        <v>246</v>
      </c>
      <c r="D1268" s="2" t="s">
        <v>96</v>
      </c>
      <c r="E1268" s="2" t="s">
        <v>970</v>
      </c>
      <c r="F1268" s="3">
        <v>44098</v>
      </c>
      <c r="G1268" s="2">
        <v>1</v>
      </c>
      <c r="H1268" s="11">
        <f>VLOOKUP(B1268,[1]!Product_Data[#Data],4,0)</f>
        <v>1725</v>
      </c>
      <c r="I1268" s="11">
        <f>VLOOKUP(B1268,[1]!Product_Data[#Data],3,0)</f>
        <v>1363</v>
      </c>
      <c r="J1268" s="11">
        <f t="shared" si="117"/>
        <v>1363</v>
      </c>
      <c r="K1268" s="11">
        <f t="shared" si="118"/>
        <v>1725</v>
      </c>
      <c r="L1268" s="11">
        <f t="shared" si="119"/>
        <v>362</v>
      </c>
      <c r="M1268" t="str">
        <f>VLOOKUP(C1268,[1]!Location_Data[#Data],2,0)</f>
        <v>San Francisco</v>
      </c>
      <c r="N1268" t="str">
        <f>VLOOKUP(D1268,[1]!Salespeople_Data[#Data],2,0)</f>
        <v>Brian Thomas</v>
      </c>
      <c r="O1268" t="str">
        <f>VLOOKUP(E1268,[1]!Customer_Data[#Data],2,0)</f>
        <v>Brandon Wright</v>
      </c>
      <c r="P1268" s="15">
        <f t="shared" si="114"/>
        <v>5</v>
      </c>
      <c r="Q1268">
        <f t="shared" si="115"/>
        <v>9</v>
      </c>
      <c r="R1268">
        <f t="shared" si="116"/>
        <v>2020</v>
      </c>
    </row>
    <row r="1269" spans="1:18" x14ac:dyDescent="0.25">
      <c r="A1269" s="4" t="s">
        <v>2135</v>
      </c>
      <c r="B1269" s="4" t="s">
        <v>245</v>
      </c>
      <c r="C1269" s="4" t="s">
        <v>19</v>
      </c>
      <c r="D1269" s="4" t="s">
        <v>191</v>
      </c>
      <c r="E1269" s="4" t="s">
        <v>718</v>
      </c>
      <c r="F1269" s="5">
        <v>43876</v>
      </c>
      <c r="G1269" s="4">
        <v>3</v>
      </c>
      <c r="H1269" s="11">
        <f>VLOOKUP(B1269,[1]!Product_Data[#Data],4,0)</f>
        <v>818</v>
      </c>
      <c r="I1269" s="11">
        <f>VLOOKUP(B1269,[1]!Product_Data[#Data],3,0)</f>
        <v>450</v>
      </c>
      <c r="J1269" s="11">
        <f t="shared" si="117"/>
        <v>1350</v>
      </c>
      <c r="K1269" s="11">
        <f t="shared" si="118"/>
        <v>2454</v>
      </c>
      <c r="L1269" s="11">
        <f t="shared" si="119"/>
        <v>1104</v>
      </c>
      <c r="M1269" t="str">
        <f>VLOOKUP(C1269,[1]!Location_Data[#Data],2,0)</f>
        <v>Berkeley</v>
      </c>
      <c r="N1269" t="str">
        <f>VLOOKUP(D1269,[1]!Salespeople_Data[#Data],2,0)</f>
        <v>Robert Reed</v>
      </c>
      <c r="O1269" t="str">
        <f>VLOOKUP(E1269,[1]!Customer_Data[#Data],2,0)</f>
        <v>Shawn Bishop</v>
      </c>
      <c r="P1269" s="15">
        <f t="shared" si="114"/>
        <v>7</v>
      </c>
      <c r="Q1269">
        <f t="shared" si="115"/>
        <v>2</v>
      </c>
      <c r="R1269">
        <f t="shared" si="116"/>
        <v>2020</v>
      </c>
    </row>
    <row r="1270" spans="1:18" x14ac:dyDescent="0.25">
      <c r="A1270" s="2" t="s">
        <v>2136</v>
      </c>
      <c r="B1270" s="2" t="s">
        <v>185</v>
      </c>
      <c r="C1270" s="2" t="s">
        <v>70</v>
      </c>
      <c r="D1270" s="2" t="s">
        <v>308</v>
      </c>
      <c r="E1270" s="2" t="s">
        <v>508</v>
      </c>
      <c r="F1270" s="3">
        <v>44164</v>
      </c>
      <c r="G1270" s="2">
        <v>4</v>
      </c>
      <c r="H1270" s="11">
        <f>VLOOKUP(B1270,[1]!Product_Data[#Data],4,0)</f>
        <v>667</v>
      </c>
      <c r="I1270" s="11">
        <f>VLOOKUP(B1270,[1]!Product_Data[#Data],3,0)</f>
        <v>387</v>
      </c>
      <c r="J1270" s="11">
        <f t="shared" si="117"/>
        <v>1548</v>
      </c>
      <c r="K1270" s="11">
        <f t="shared" si="118"/>
        <v>2668</v>
      </c>
      <c r="L1270" s="11">
        <f t="shared" si="119"/>
        <v>1120</v>
      </c>
      <c r="M1270" t="str">
        <f>VLOOKUP(C1270,[1]!Location_Data[#Data],2,0)</f>
        <v>Clovis</v>
      </c>
      <c r="N1270" t="str">
        <f>VLOOKUP(D1270,[1]!Salespeople_Data[#Data],2,0)</f>
        <v>Fred Robertson</v>
      </c>
      <c r="O1270" t="str">
        <f>VLOOKUP(E1270,[1]!Customer_Data[#Data],2,0)</f>
        <v>Gregory Welch</v>
      </c>
      <c r="P1270" s="15">
        <f t="shared" si="114"/>
        <v>1</v>
      </c>
      <c r="Q1270">
        <f t="shared" si="115"/>
        <v>11</v>
      </c>
      <c r="R1270">
        <f t="shared" si="116"/>
        <v>2020</v>
      </c>
    </row>
    <row r="1271" spans="1:18" x14ac:dyDescent="0.25">
      <c r="A1271" s="4" t="s">
        <v>2137</v>
      </c>
      <c r="B1271" s="4" t="s">
        <v>1149</v>
      </c>
      <c r="C1271" s="4" t="s">
        <v>19</v>
      </c>
      <c r="D1271" s="4" t="s">
        <v>58</v>
      </c>
      <c r="E1271" s="4" t="s">
        <v>273</v>
      </c>
      <c r="F1271" s="5">
        <v>44000</v>
      </c>
      <c r="G1271" s="4">
        <v>1</v>
      </c>
      <c r="H1271" s="11">
        <f>VLOOKUP(B1271,[1]!Product_Data[#Data],4,0)</f>
        <v>847</v>
      </c>
      <c r="I1271" s="11">
        <f>VLOOKUP(B1271,[1]!Product_Data[#Data],3,0)</f>
        <v>534</v>
      </c>
      <c r="J1271" s="11">
        <f t="shared" si="117"/>
        <v>534</v>
      </c>
      <c r="K1271" s="11">
        <f t="shared" si="118"/>
        <v>847</v>
      </c>
      <c r="L1271" s="11">
        <f t="shared" si="119"/>
        <v>313</v>
      </c>
      <c r="M1271" t="str">
        <f>VLOOKUP(C1271,[1]!Location_Data[#Data],2,0)</f>
        <v>Berkeley</v>
      </c>
      <c r="N1271" t="str">
        <f>VLOOKUP(D1271,[1]!Salespeople_Data[#Data],2,0)</f>
        <v>Christopher Tucker</v>
      </c>
      <c r="O1271" t="str">
        <f>VLOOKUP(E1271,[1]!Customer_Data[#Data],2,0)</f>
        <v>James Williams</v>
      </c>
      <c r="P1271" s="15">
        <f t="shared" si="114"/>
        <v>5</v>
      </c>
      <c r="Q1271">
        <f t="shared" si="115"/>
        <v>6</v>
      </c>
      <c r="R1271">
        <f t="shared" si="116"/>
        <v>2020</v>
      </c>
    </row>
    <row r="1272" spans="1:18" x14ac:dyDescent="0.25">
      <c r="A1272" s="2" t="s">
        <v>2138</v>
      </c>
      <c r="B1272" s="2" t="s">
        <v>104</v>
      </c>
      <c r="C1272" s="2" t="s">
        <v>186</v>
      </c>
      <c r="D1272" s="2" t="s">
        <v>257</v>
      </c>
      <c r="E1272" s="2" t="s">
        <v>1856</v>
      </c>
      <c r="F1272" s="3">
        <v>43962</v>
      </c>
      <c r="G1272" s="2">
        <v>1</v>
      </c>
      <c r="H1272" s="11">
        <f>VLOOKUP(B1272,[1]!Product_Data[#Data],4,0)</f>
        <v>1671</v>
      </c>
      <c r="I1272" s="11">
        <f>VLOOKUP(B1272,[1]!Product_Data[#Data],3,0)</f>
        <v>1220</v>
      </c>
      <c r="J1272" s="11">
        <f t="shared" si="117"/>
        <v>1220</v>
      </c>
      <c r="K1272" s="11">
        <f t="shared" si="118"/>
        <v>1671</v>
      </c>
      <c r="L1272" s="11">
        <f t="shared" si="119"/>
        <v>451</v>
      </c>
      <c r="M1272" t="str">
        <f>VLOOKUP(C1272,[1]!Location_Data[#Data],2,0)</f>
        <v>Riverside</v>
      </c>
      <c r="N1272" t="str">
        <f>VLOOKUP(D1272,[1]!Salespeople_Data[#Data],2,0)</f>
        <v>Jerry Perry</v>
      </c>
      <c r="O1272" t="str">
        <f>VLOOKUP(E1272,[1]!Customer_Data[#Data],2,0)</f>
        <v>Christopher Johnston</v>
      </c>
      <c r="P1272" s="15">
        <f t="shared" si="114"/>
        <v>2</v>
      </c>
      <c r="Q1272">
        <f t="shared" si="115"/>
        <v>5</v>
      </c>
      <c r="R1272">
        <f t="shared" si="116"/>
        <v>2020</v>
      </c>
    </row>
    <row r="1273" spans="1:18" x14ac:dyDescent="0.25">
      <c r="A1273" s="4" t="s">
        <v>2139</v>
      </c>
      <c r="B1273" s="4" t="s">
        <v>119</v>
      </c>
      <c r="C1273" s="4" t="s">
        <v>249</v>
      </c>
      <c r="D1273" s="4" t="s">
        <v>413</v>
      </c>
      <c r="E1273" s="4" t="s">
        <v>1767</v>
      </c>
      <c r="F1273" s="5">
        <v>44109</v>
      </c>
      <c r="G1273" s="4">
        <v>3</v>
      </c>
      <c r="H1273" s="11">
        <f>VLOOKUP(B1273,[1]!Product_Data[#Data],4,0)</f>
        <v>1077</v>
      </c>
      <c r="I1273" s="11">
        <f>VLOOKUP(B1273,[1]!Product_Data[#Data],3,0)</f>
        <v>732</v>
      </c>
      <c r="J1273" s="11">
        <f t="shared" si="117"/>
        <v>2196</v>
      </c>
      <c r="K1273" s="11">
        <f t="shared" si="118"/>
        <v>3231</v>
      </c>
      <c r="L1273" s="11">
        <f t="shared" si="119"/>
        <v>1035</v>
      </c>
      <c r="M1273" t="str">
        <f>VLOOKUP(C1273,[1]!Location_Data[#Data],2,0)</f>
        <v>Roseville</v>
      </c>
      <c r="N1273" t="str">
        <f>VLOOKUP(D1273,[1]!Salespeople_Data[#Data],2,0)</f>
        <v>Kenneth Bradley</v>
      </c>
      <c r="O1273" t="str">
        <f>VLOOKUP(E1273,[1]!Customer_Data[#Data],2,0)</f>
        <v>Jeremy Gomez</v>
      </c>
      <c r="P1273" s="15">
        <f t="shared" si="114"/>
        <v>2</v>
      </c>
      <c r="Q1273">
        <f t="shared" si="115"/>
        <v>10</v>
      </c>
      <c r="R1273">
        <f t="shared" si="116"/>
        <v>2020</v>
      </c>
    </row>
    <row r="1274" spans="1:18" x14ac:dyDescent="0.25">
      <c r="A1274" s="2" t="s">
        <v>2140</v>
      </c>
      <c r="B1274" s="2" t="s">
        <v>245</v>
      </c>
      <c r="C1274" s="2" t="s">
        <v>386</v>
      </c>
      <c r="D1274" s="2" t="s">
        <v>345</v>
      </c>
      <c r="E1274" s="2" t="s">
        <v>838</v>
      </c>
      <c r="F1274" s="3">
        <v>44045</v>
      </c>
      <c r="G1274" s="2">
        <v>1</v>
      </c>
      <c r="H1274" s="11">
        <f>VLOOKUP(B1274,[1]!Product_Data[#Data],4,0)</f>
        <v>818</v>
      </c>
      <c r="I1274" s="11">
        <f>VLOOKUP(B1274,[1]!Product_Data[#Data],3,0)</f>
        <v>450</v>
      </c>
      <c r="J1274" s="11">
        <f t="shared" si="117"/>
        <v>450</v>
      </c>
      <c r="K1274" s="11">
        <f t="shared" si="118"/>
        <v>818</v>
      </c>
      <c r="L1274" s="11">
        <f t="shared" si="119"/>
        <v>368</v>
      </c>
      <c r="M1274" t="str">
        <f>VLOOKUP(C1274,[1]!Location_Data[#Data],2,0)</f>
        <v>Carlsbad</v>
      </c>
      <c r="N1274" t="str">
        <f>VLOOKUP(D1274,[1]!Salespeople_Data[#Data],2,0)</f>
        <v>Larry Marshall</v>
      </c>
      <c r="O1274" t="str">
        <f>VLOOKUP(E1274,[1]!Customer_Data[#Data],2,0)</f>
        <v>Matthew Duncan</v>
      </c>
      <c r="P1274" s="15">
        <f t="shared" si="114"/>
        <v>1</v>
      </c>
      <c r="Q1274">
        <f t="shared" si="115"/>
        <v>8</v>
      </c>
      <c r="R1274">
        <f t="shared" si="116"/>
        <v>2020</v>
      </c>
    </row>
    <row r="1275" spans="1:18" x14ac:dyDescent="0.25">
      <c r="A1275" s="4" t="s">
        <v>2141</v>
      </c>
      <c r="B1275" s="4" t="s">
        <v>305</v>
      </c>
      <c r="C1275" s="4" t="s">
        <v>14</v>
      </c>
      <c r="D1275" s="4" t="s">
        <v>40</v>
      </c>
      <c r="E1275" s="4" t="s">
        <v>640</v>
      </c>
      <c r="F1275" s="5">
        <v>43987</v>
      </c>
      <c r="G1275" s="4">
        <v>1</v>
      </c>
      <c r="H1275" s="11">
        <f>VLOOKUP(B1275,[1]!Product_Data[#Data],4,0)</f>
        <v>504</v>
      </c>
      <c r="I1275" s="11">
        <f>VLOOKUP(B1275,[1]!Product_Data[#Data],3,0)</f>
        <v>408</v>
      </c>
      <c r="J1275" s="11">
        <f t="shared" si="117"/>
        <v>408</v>
      </c>
      <c r="K1275" s="11">
        <f t="shared" si="118"/>
        <v>504</v>
      </c>
      <c r="L1275" s="11">
        <f t="shared" si="119"/>
        <v>96</v>
      </c>
      <c r="M1275" t="str">
        <f>VLOOKUP(C1275,[1]!Location_Data[#Data],2,0)</f>
        <v>Santa Clarita</v>
      </c>
      <c r="N1275" t="str">
        <f>VLOOKUP(D1275,[1]!Salespeople_Data[#Data],2,0)</f>
        <v>Brian Hansen</v>
      </c>
      <c r="O1275" t="str">
        <f>VLOOKUP(E1275,[1]!Customer_Data[#Data],2,0)</f>
        <v>Johnny Ramos</v>
      </c>
      <c r="P1275" s="15">
        <f t="shared" si="114"/>
        <v>6</v>
      </c>
      <c r="Q1275">
        <f t="shared" si="115"/>
        <v>6</v>
      </c>
      <c r="R1275">
        <f t="shared" si="116"/>
        <v>2020</v>
      </c>
    </row>
    <row r="1276" spans="1:18" x14ac:dyDescent="0.25">
      <c r="A1276" s="2" t="s">
        <v>2142</v>
      </c>
      <c r="B1276" s="2" t="s">
        <v>219</v>
      </c>
      <c r="C1276" s="2" t="s">
        <v>472</v>
      </c>
      <c r="D1276" s="2" t="s">
        <v>71</v>
      </c>
      <c r="E1276" s="2" t="s">
        <v>678</v>
      </c>
      <c r="F1276" s="3">
        <v>43929</v>
      </c>
      <c r="G1276" s="2">
        <v>1</v>
      </c>
      <c r="H1276" s="11">
        <f>VLOOKUP(B1276,[1]!Product_Data[#Data],4,0)</f>
        <v>561</v>
      </c>
      <c r="I1276" s="11">
        <f>VLOOKUP(B1276,[1]!Product_Data[#Data],3,0)</f>
        <v>421</v>
      </c>
      <c r="J1276" s="11">
        <f t="shared" si="117"/>
        <v>421</v>
      </c>
      <c r="K1276" s="11">
        <f t="shared" si="118"/>
        <v>561</v>
      </c>
      <c r="L1276" s="11">
        <f t="shared" si="119"/>
        <v>140</v>
      </c>
      <c r="M1276" t="str">
        <f>VLOOKUP(C1276,[1]!Location_Data[#Data],2,0)</f>
        <v>Concord</v>
      </c>
      <c r="N1276" t="str">
        <f>VLOOKUP(D1276,[1]!Salespeople_Data[#Data],2,0)</f>
        <v>Gary Rodriguez</v>
      </c>
      <c r="O1276" t="str">
        <f>VLOOKUP(E1276,[1]!Customer_Data[#Data],2,0)</f>
        <v>Sean Morris</v>
      </c>
      <c r="P1276" s="15">
        <f t="shared" si="114"/>
        <v>4</v>
      </c>
      <c r="Q1276">
        <f t="shared" si="115"/>
        <v>4</v>
      </c>
      <c r="R1276">
        <f t="shared" si="116"/>
        <v>2020</v>
      </c>
    </row>
    <row r="1277" spans="1:18" x14ac:dyDescent="0.25">
      <c r="A1277" s="4" t="s">
        <v>2143</v>
      </c>
      <c r="B1277" s="4" t="s">
        <v>537</v>
      </c>
      <c r="C1277" s="4" t="s">
        <v>249</v>
      </c>
      <c r="D1277" s="4" t="s">
        <v>356</v>
      </c>
      <c r="E1277" s="4" t="s">
        <v>2085</v>
      </c>
      <c r="F1277" s="5">
        <v>44014</v>
      </c>
      <c r="G1277" s="4">
        <v>4</v>
      </c>
      <c r="H1277" s="11">
        <f>VLOOKUP(B1277,[1]!Product_Data[#Data],4,0)</f>
        <v>556</v>
      </c>
      <c r="I1277" s="11">
        <f>VLOOKUP(B1277,[1]!Product_Data[#Data],3,0)</f>
        <v>395</v>
      </c>
      <c r="J1277" s="11">
        <f t="shared" si="117"/>
        <v>1580</v>
      </c>
      <c r="K1277" s="11">
        <f t="shared" si="118"/>
        <v>2224</v>
      </c>
      <c r="L1277" s="11">
        <f t="shared" si="119"/>
        <v>644</v>
      </c>
      <c r="M1277" t="str">
        <f>VLOOKUP(C1277,[1]!Location_Data[#Data],2,0)</f>
        <v>Roseville</v>
      </c>
      <c r="N1277" t="str">
        <f>VLOOKUP(D1277,[1]!Salespeople_Data[#Data],2,0)</f>
        <v>Jimmy Young</v>
      </c>
      <c r="O1277" t="str">
        <f>VLOOKUP(E1277,[1]!Customer_Data[#Data],2,0)</f>
        <v>Jesse Hernandez</v>
      </c>
      <c r="P1277" s="15">
        <f t="shared" si="114"/>
        <v>5</v>
      </c>
      <c r="Q1277">
        <f t="shared" si="115"/>
        <v>7</v>
      </c>
      <c r="R1277">
        <f t="shared" si="116"/>
        <v>2020</v>
      </c>
    </row>
    <row r="1278" spans="1:18" x14ac:dyDescent="0.25">
      <c r="A1278" s="2" t="s">
        <v>2144</v>
      </c>
      <c r="B1278" s="2" t="s">
        <v>858</v>
      </c>
      <c r="C1278" s="2" t="s">
        <v>204</v>
      </c>
      <c r="D1278" s="2" t="s">
        <v>250</v>
      </c>
      <c r="E1278" s="2" t="s">
        <v>157</v>
      </c>
      <c r="F1278" s="3">
        <v>44192</v>
      </c>
      <c r="G1278" s="2">
        <v>1</v>
      </c>
      <c r="H1278" s="11">
        <f>VLOOKUP(B1278,[1]!Product_Data[#Data],4,0)</f>
        <v>2294</v>
      </c>
      <c r="I1278" s="11">
        <f>VLOOKUP(B1278,[1]!Product_Data[#Data],3,0)</f>
        <v>1399</v>
      </c>
      <c r="J1278" s="11">
        <f t="shared" si="117"/>
        <v>1399</v>
      </c>
      <c r="K1278" s="11">
        <f t="shared" si="118"/>
        <v>2294</v>
      </c>
      <c r="L1278" s="11">
        <f t="shared" si="119"/>
        <v>895</v>
      </c>
      <c r="M1278" t="str">
        <f>VLOOKUP(C1278,[1]!Location_Data[#Data],2,0)</f>
        <v>Corona</v>
      </c>
      <c r="N1278" t="str">
        <f>VLOOKUP(D1278,[1]!Salespeople_Data[#Data],2,0)</f>
        <v>Martin Carr</v>
      </c>
      <c r="O1278" t="str">
        <f>VLOOKUP(E1278,[1]!Customer_Data[#Data],2,0)</f>
        <v>Eugene Castillo</v>
      </c>
      <c r="P1278" s="15">
        <f t="shared" si="114"/>
        <v>1</v>
      </c>
      <c r="Q1278">
        <f t="shared" si="115"/>
        <v>12</v>
      </c>
      <c r="R1278">
        <f t="shared" si="116"/>
        <v>2020</v>
      </c>
    </row>
    <row r="1279" spans="1:18" x14ac:dyDescent="0.25">
      <c r="A1279" s="4" t="s">
        <v>2145</v>
      </c>
      <c r="B1279" s="4" t="s">
        <v>605</v>
      </c>
      <c r="C1279" s="4" t="s">
        <v>472</v>
      </c>
      <c r="D1279" s="4" t="s">
        <v>239</v>
      </c>
      <c r="E1279" s="4" t="s">
        <v>531</v>
      </c>
      <c r="F1279" s="5">
        <v>44052</v>
      </c>
      <c r="G1279" s="4">
        <v>1</v>
      </c>
      <c r="H1279" s="11">
        <f>VLOOKUP(B1279,[1]!Product_Data[#Data],4,0)</f>
        <v>913</v>
      </c>
      <c r="I1279" s="11">
        <f>VLOOKUP(B1279,[1]!Product_Data[#Data],3,0)</f>
        <v>584</v>
      </c>
      <c r="J1279" s="11">
        <f t="shared" si="117"/>
        <v>584</v>
      </c>
      <c r="K1279" s="11">
        <f t="shared" si="118"/>
        <v>913</v>
      </c>
      <c r="L1279" s="11">
        <f t="shared" si="119"/>
        <v>329</v>
      </c>
      <c r="M1279" t="str">
        <f>VLOOKUP(C1279,[1]!Location_Data[#Data],2,0)</f>
        <v>Concord</v>
      </c>
      <c r="N1279" t="str">
        <f>VLOOKUP(D1279,[1]!Salespeople_Data[#Data],2,0)</f>
        <v>John Reyes</v>
      </c>
      <c r="O1279" t="str">
        <f>VLOOKUP(E1279,[1]!Customer_Data[#Data],2,0)</f>
        <v>Randy Hayes</v>
      </c>
      <c r="P1279" s="15">
        <f t="shared" si="114"/>
        <v>1</v>
      </c>
      <c r="Q1279">
        <f t="shared" si="115"/>
        <v>8</v>
      </c>
      <c r="R1279">
        <f t="shared" si="116"/>
        <v>2020</v>
      </c>
    </row>
    <row r="1280" spans="1:18" x14ac:dyDescent="0.25">
      <c r="A1280" s="2" t="s">
        <v>2146</v>
      </c>
      <c r="B1280" s="2" t="s">
        <v>185</v>
      </c>
      <c r="C1280" s="2" t="s">
        <v>190</v>
      </c>
      <c r="D1280" s="2" t="s">
        <v>49</v>
      </c>
      <c r="E1280" s="2" t="s">
        <v>162</v>
      </c>
      <c r="F1280" s="3">
        <v>44032</v>
      </c>
      <c r="G1280" s="2">
        <v>1</v>
      </c>
      <c r="H1280" s="11">
        <f>VLOOKUP(B1280,[1]!Product_Data[#Data],4,0)</f>
        <v>667</v>
      </c>
      <c r="I1280" s="11">
        <f>VLOOKUP(B1280,[1]!Product_Data[#Data],3,0)</f>
        <v>387</v>
      </c>
      <c r="J1280" s="11">
        <f t="shared" si="117"/>
        <v>387</v>
      </c>
      <c r="K1280" s="11">
        <f t="shared" si="118"/>
        <v>667</v>
      </c>
      <c r="L1280" s="11">
        <f t="shared" si="119"/>
        <v>280</v>
      </c>
      <c r="M1280" t="str">
        <f>VLOOKUP(C1280,[1]!Location_Data[#Data],2,0)</f>
        <v>Oakland</v>
      </c>
      <c r="N1280" t="str">
        <f>VLOOKUP(D1280,[1]!Salespeople_Data[#Data],2,0)</f>
        <v>Walter Cook</v>
      </c>
      <c r="O1280" t="str">
        <f>VLOOKUP(E1280,[1]!Customer_Data[#Data],2,0)</f>
        <v>William Andrews</v>
      </c>
      <c r="P1280" s="15">
        <f t="shared" si="114"/>
        <v>2</v>
      </c>
      <c r="Q1280">
        <f t="shared" si="115"/>
        <v>7</v>
      </c>
      <c r="R1280">
        <f t="shared" si="116"/>
        <v>2020</v>
      </c>
    </row>
    <row r="1281" spans="1:18" x14ac:dyDescent="0.25">
      <c r="A1281" s="4" t="s">
        <v>2147</v>
      </c>
      <c r="B1281" s="4" t="s">
        <v>203</v>
      </c>
      <c r="C1281" s="4" t="s">
        <v>156</v>
      </c>
      <c r="D1281" s="4" t="s">
        <v>87</v>
      </c>
      <c r="E1281" s="4" t="s">
        <v>281</v>
      </c>
      <c r="F1281" s="5">
        <v>43926</v>
      </c>
      <c r="G1281" s="4">
        <v>1</v>
      </c>
      <c r="H1281" s="11">
        <f>VLOOKUP(B1281,[1]!Product_Data[#Data],4,0)</f>
        <v>1414</v>
      </c>
      <c r="I1281" s="11">
        <f>VLOOKUP(B1281,[1]!Product_Data[#Data],3,0)</f>
        <v>962</v>
      </c>
      <c r="J1281" s="11">
        <f t="shared" si="117"/>
        <v>962</v>
      </c>
      <c r="K1281" s="11">
        <f t="shared" si="118"/>
        <v>1414</v>
      </c>
      <c r="L1281" s="11">
        <f t="shared" si="119"/>
        <v>452</v>
      </c>
      <c r="M1281" t="str">
        <f>VLOOKUP(C1281,[1]!Location_Data[#Data],2,0)</f>
        <v>Sacramento</v>
      </c>
      <c r="N1281" t="str">
        <f>VLOOKUP(D1281,[1]!Salespeople_Data[#Data],2,0)</f>
        <v>Martin Perry</v>
      </c>
      <c r="O1281" t="str">
        <f>VLOOKUP(E1281,[1]!Customer_Data[#Data],2,0)</f>
        <v>Joshua Hunt</v>
      </c>
      <c r="P1281" s="15">
        <f t="shared" si="114"/>
        <v>1</v>
      </c>
      <c r="Q1281">
        <f t="shared" si="115"/>
        <v>4</v>
      </c>
      <c r="R1281">
        <f t="shared" si="116"/>
        <v>2020</v>
      </c>
    </row>
    <row r="1282" spans="1:18" x14ac:dyDescent="0.25">
      <c r="A1282" s="2" t="s">
        <v>2148</v>
      </c>
      <c r="B1282" s="2" t="s">
        <v>666</v>
      </c>
      <c r="C1282" s="2" t="s">
        <v>268</v>
      </c>
      <c r="D1282" s="2" t="s">
        <v>159</v>
      </c>
      <c r="E1282" s="2" t="s">
        <v>2149</v>
      </c>
      <c r="F1282" s="3">
        <v>44117</v>
      </c>
      <c r="G1282" s="2">
        <v>4</v>
      </c>
      <c r="H1282" s="11">
        <f>VLOOKUP(B1282,[1]!Product_Data[#Data],4,0)</f>
        <v>2241</v>
      </c>
      <c r="I1282" s="11">
        <f>VLOOKUP(B1282,[1]!Product_Data[#Data],3,0)</f>
        <v>1367</v>
      </c>
      <c r="J1282" s="11">
        <f t="shared" si="117"/>
        <v>5468</v>
      </c>
      <c r="K1282" s="11">
        <f t="shared" si="118"/>
        <v>8964</v>
      </c>
      <c r="L1282" s="11">
        <f t="shared" si="119"/>
        <v>3496</v>
      </c>
      <c r="M1282" t="str">
        <f>VLOOKUP(C1282,[1]!Location_Data[#Data],2,0)</f>
        <v>Murrieta</v>
      </c>
      <c r="N1282" t="str">
        <f>VLOOKUP(D1282,[1]!Salespeople_Data[#Data],2,0)</f>
        <v>Bobby Russell</v>
      </c>
      <c r="O1282" t="str">
        <f>VLOOKUP(E1282,[1]!Customer_Data[#Data],2,0)</f>
        <v>Victor Medina</v>
      </c>
      <c r="P1282" s="15">
        <f t="shared" ref="P1282:P1345" si="120">WEEKDAY(F1282)</f>
        <v>3</v>
      </c>
      <c r="Q1282">
        <f t="shared" ref="Q1282:Q1345" si="121">MONTH(F1282)</f>
        <v>10</v>
      </c>
      <c r="R1282">
        <f t="shared" ref="R1282:R1345" si="122">YEAR(F1282)</f>
        <v>2020</v>
      </c>
    </row>
    <row r="1283" spans="1:18" x14ac:dyDescent="0.25">
      <c r="A1283" s="4" t="s">
        <v>2150</v>
      </c>
      <c r="B1283" s="4" t="s">
        <v>69</v>
      </c>
      <c r="C1283" s="4" t="s">
        <v>377</v>
      </c>
      <c r="D1283" s="4" t="s">
        <v>91</v>
      </c>
      <c r="E1283" s="4" t="s">
        <v>1715</v>
      </c>
      <c r="F1283" s="5">
        <v>44164</v>
      </c>
      <c r="G1283" s="4">
        <v>1</v>
      </c>
      <c r="H1283" s="11">
        <f>VLOOKUP(B1283,[1]!Product_Data[#Data],4,0)</f>
        <v>1351</v>
      </c>
      <c r="I1283" s="11">
        <f>VLOOKUP(B1283,[1]!Product_Data[#Data],3,0)</f>
        <v>1108</v>
      </c>
      <c r="J1283" s="11">
        <f t="shared" ref="J1283:J1346" si="123">PRODUCT(I1283,G1283)</f>
        <v>1108</v>
      </c>
      <c r="K1283" s="11">
        <f t="shared" ref="K1283:K1346" si="124">PRODUCT(H1283,G1283)</f>
        <v>1351</v>
      </c>
      <c r="L1283" s="11">
        <f t="shared" ref="L1283:L1346" si="125">K1283-J1283</f>
        <v>243</v>
      </c>
      <c r="M1283" t="str">
        <f>VLOOKUP(C1283,[1]!Location_Data[#Data],2,0)</f>
        <v>San Diego</v>
      </c>
      <c r="N1283" t="str">
        <f>VLOOKUP(D1283,[1]!Salespeople_Data[#Data],2,0)</f>
        <v>Howard Gardner</v>
      </c>
      <c r="O1283" t="str">
        <f>VLOOKUP(E1283,[1]!Customer_Data[#Data],2,0)</f>
        <v>Frank Gibson</v>
      </c>
      <c r="P1283" s="15">
        <f t="shared" si="120"/>
        <v>1</v>
      </c>
      <c r="Q1283">
        <f t="shared" si="121"/>
        <v>11</v>
      </c>
      <c r="R1283">
        <f t="shared" si="122"/>
        <v>2020</v>
      </c>
    </row>
    <row r="1284" spans="1:18" x14ac:dyDescent="0.25">
      <c r="A1284" s="2" t="s">
        <v>2151</v>
      </c>
      <c r="B1284" s="2" t="s">
        <v>245</v>
      </c>
      <c r="C1284" s="2" t="s">
        <v>570</v>
      </c>
      <c r="D1284" s="2" t="s">
        <v>96</v>
      </c>
      <c r="E1284" s="2" t="s">
        <v>1613</v>
      </c>
      <c r="F1284" s="3">
        <v>43902</v>
      </c>
      <c r="G1284" s="2">
        <v>3</v>
      </c>
      <c r="H1284" s="11">
        <f>VLOOKUP(B1284,[1]!Product_Data[#Data],4,0)</f>
        <v>818</v>
      </c>
      <c r="I1284" s="11">
        <f>VLOOKUP(B1284,[1]!Product_Data[#Data],3,0)</f>
        <v>450</v>
      </c>
      <c r="J1284" s="11">
        <f t="shared" si="123"/>
        <v>1350</v>
      </c>
      <c r="K1284" s="11">
        <f t="shared" si="124"/>
        <v>2454</v>
      </c>
      <c r="L1284" s="11">
        <f t="shared" si="125"/>
        <v>1104</v>
      </c>
      <c r="M1284" t="str">
        <f>VLOOKUP(C1284,[1]!Location_Data[#Data],2,0)</f>
        <v>Fresno</v>
      </c>
      <c r="N1284" t="str">
        <f>VLOOKUP(D1284,[1]!Salespeople_Data[#Data],2,0)</f>
        <v>Brian Thomas</v>
      </c>
      <c r="O1284" t="str">
        <f>VLOOKUP(E1284,[1]!Customer_Data[#Data],2,0)</f>
        <v>Raymond Fields</v>
      </c>
      <c r="P1284" s="15">
        <f t="shared" si="120"/>
        <v>5</v>
      </c>
      <c r="Q1284">
        <f t="shared" si="121"/>
        <v>3</v>
      </c>
      <c r="R1284">
        <f t="shared" si="122"/>
        <v>2020</v>
      </c>
    </row>
    <row r="1285" spans="1:18" x14ac:dyDescent="0.25">
      <c r="A1285" s="4" t="s">
        <v>2152</v>
      </c>
      <c r="B1285" s="4" t="s">
        <v>69</v>
      </c>
      <c r="C1285" s="4" t="s">
        <v>79</v>
      </c>
      <c r="D1285" s="4" t="s">
        <v>87</v>
      </c>
      <c r="E1285" s="4" t="s">
        <v>1588</v>
      </c>
      <c r="F1285" s="5">
        <v>44155</v>
      </c>
      <c r="G1285" s="4">
        <v>1</v>
      </c>
      <c r="H1285" s="11">
        <f>VLOOKUP(B1285,[1]!Product_Data[#Data],4,0)</f>
        <v>1351</v>
      </c>
      <c r="I1285" s="11">
        <f>VLOOKUP(B1285,[1]!Product_Data[#Data],3,0)</f>
        <v>1108</v>
      </c>
      <c r="J1285" s="11">
        <f t="shared" si="123"/>
        <v>1108</v>
      </c>
      <c r="K1285" s="11">
        <f t="shared" si="124"/>
        <v>1351</v>
      </c>
      <c r="L1285" s="11">
        <f t="shared" si="125"/>
        <v>243</v>
      </c>
      <c r="M1285" t="str">
        <f>VLOOKUP(C1285,[1]!Location_Data[#Data],2,0)</f>
        <v>Palmdale</v>
      </c>
      <c r="N1285" t="str">
        <f>VLOOKUP(D1285,[1]!Salespeople_Data[#Data],2,0)</f>
        <v>Martin Perry</v>
      </c>
      <c r="O1285" t="str">
        <f>VLOOKUP(E1285,[1]!Customer_Data[#Data],2,0)</f>
        <v>Keith Jordan</v>
      </c>
      <c r="P1285" s="15">
        <f t="shared" si="120"/>
        <v>6</v>
      </c>
      <c r="Q1285">
        <f t="shared" si="121"/>
        <v>11</v>
      </c>
      <c r="R1285">
        <f t="shared" si="122"/>
        <v>2020</v>
      </c>
    </row>
    <row r="1286" spans="1:18" x14ac:dyDescent="0.25">
      <c r="A1286" s="2" t="s">
        <v>2153</v>
      </c>
      <c r="B1286" s="2" t="s">
        <v>61</v>
      </c>
      <c r="C1286" s="2" t="s">
        <v>9</v>
      </c>
      <c r="D1286" s="2" t="s">
        <v>35</v>
      </c>
      <c r="E1286" s="2" t="s">
        <v>2154</v>
      </c>
      <c r="F1286" s="3">
        <v>44009</v>
      </c>
      <c r="G1286" s="2">
        <v>1</v>
      </c>
      <c r="H1286" s="11">
        <f>VLOOKUP(B1286,[1]!Product_Data[#Data],4,0)</f>
        <v>1889</v>
      </c>
      <c r="I1286" s="11">
        <f>VLOOKUP(B1286,[1]!Product_Data[#Data],3,0)</f>
        <v>945</v>
      </c>
      <c r="J1286" s="11">
        <f t="shared" si="123"/>
        <v>945</v>
      </c>
      <c r="K1286" s="11">
        <f t="shared" si="124"/>
        <v>1889</v>
      </c>
      <c r="L1286" s="11">
        <f t="shared" si="125"/>
        <v>944</v>
      </c>
      <c r="M1286" t="str">
        <f>VLOOKUP(C1286,[1]!Location_Data[#Data],2,0)</f>
        <v>San Mateo</v>
      </c>
      <c r="N1286" t="str">
        <f>VLOOKUP(D1286,[1]!Salespeople_Data[#Data],2,0)</f>
        <v>Charles Harper</v>
      </c>
      <c r="O1286" t="str">
        <f>VLOOKUP(E1286,[1]!Customer_Data[#Data],2,0)</f>
        <v>Adam Mccoy</v>
      </c>
      <c r="P1286" s="15">
        <f t="shared" si="120"/>
        <v>7</v>
      </c>
      <c r="Q1286">
        <f t="shared" si="121"/>
        <v>6</v>
      </c>
      <c r="R1286">
        <f t="shared" si="122"/>
        <v>2020</v>
      </c>
    </row>
    <row r="1287" spans="1:18" x14ac:dyDescent="0.25">
      <c r="A1287" s="4" t="s">
        <v>2155</v>
      </c>
      <c r="B1287" s="4" t="s">
        <v>155</v>
      </c>
      <c r="C1287" s="4" t="s">
        <v>436</v>
      </c>
      <c r="D1287" s="4" t="s">
        <v>106</v>
      </c>
      <c r="E1287" s="4" t="s">
        <v>720</v>
      </c>
      <c r="F1287" s="5">
        <v>43990</v>
      </c>
      <c r="G1287" s="4">
        <v>3</v>
      </c>
      <c r="H1287" s="11">
        <f>VLOOKUP(B1287,[1]!Product_Data[#Data],4,0)</f>
        <v>1353</v>
      </c>
      <c r="I1287" s="11">
        <f>VLOOKUP(B1287,[1]!Product_Data[#Data],3,0)</f>
        <v>947</v>
      </c>
      <c r="J1287" s="11">
        <f t="shared" si="123"/>
        <v>2841</v>
      </c>
      <c r="K1287" s="11">
        <f t="shared" si="124"/>
        <v>4059</v>
      </c>
      <c r="L1287" s="11">
        <f t="shared" si="125"/>
        <v>1218</v>
      </c>
      <c r="M1287" t="str">
        <f>VLOOKUP(C1287,[1]!Location_Data[#Data],2,0)</f>
        <v>Jurupa Valley</v>
      </c>
      <c r="N1287" t="str">
        <f>VLOOKUP(D1287,[1]!Salespeople_Data[#Data],2,0)</f>
        <v>Patrick Ruiz</v>
      </c>
      <c r="O1287" t="str">
        <f>VLOOKUP(E1287,[1]!Customer_Data[#Data],2,0)</f>
        <v>Adam White</v>
      </c>
      <c r="P1287" s="15">
        <f t="shared" si="120"/>
        <v>2</v>
      </c>
      <c r="Q1287">
        <f t="shared" si="121"/>
        <v>6</v>
      </c>
      <c r="R1287">
        <f t="shared" si="122"/>
        <v>2020</v>
      </c>
    </row>
    <row r="1288" spans="1:18" x14ac:dyDescent="0.25">
      <c r="A1288" s="2" t="s">
        <v>2156</v>
      </c>
      <c r="B1288" s="2" t="s">
        <v>210</v>
      </c>
      <c r="C1288" s="2" t="s">
        <v>386</v>
      </c>
      <c r="D1288" s="2" t="s">
        <v>87</v>
      </c>
      <c r="E1288" s="2" t="s">
        <v>2157</v>
      </c>
      <c r="F1288" s="3">
        <v>43973</v>
      </c>
      <c r="G1288" s="2">
        <v>1</v>
      </c>
      <c r="H1288" s="11">
        <f>VLOOKUP(B1288,[1]!Product_Data[#Data],4,0)</f>
        <v>458</v>
      </c>
      <c r="I1288" s="11">
        <f>VLOOKUP(B1288,[1]!Product_Data[#Data],3,0)</f>
        <v>376</v>
      </c>
      <c r="J1288" s="11">
        <f t="shared" si="123"/>
        <v>376</v>
      </c>
      <c r="K1288" s="11">
        <f t="shared" si="124"/>
        <v>458</v>
      </c>
      <c r="L1288" s="11">
        <f t="shared" si="125"/>
        <v>82</v>
      </c>
      <c r="M1288" t="str">
        <f>VLOOKUP(C1288,[1]!Location_Data[#Data],2,0)</f>
        <v>Carlsbad</v>
      </c>
      <c r="N1288" t="str">
        <f>VLOOKUP(D1288,[1]!Salespeople_Data[#Data],2,0)</f>
        <v>Martin Perry</v>
      </c>
      <c r="O1288" t="str">
        <f>VLOOKUP(E1288,[1]!Customer_Data[#Data],2,0)</f>
        <v>Henry Elliott</v>
      </c>
      <c r="P1288" s="15">
        <f t="shared" si="120"/>
        <v>6</v>
      </c>
      <c r="Q1288">
        <f t="shared" si="121"/>
        <v>5</v>
      </c>
      <c r="R1288">
        <f t="shared" si="122"/>
        <v>2020</v>
      </c>
    </row>
    <row r="1289" spans="1:18" x14ac:dyDescent="0.25">
      <c r="A1289" s="4" t="s">
        <v>2158</v>
      </c>
      <c r="B1289" s="4" t="s">
        <v>114</v>
      </c>
      <c r="C1289" s="4" t="s">
        <v>527</v>
      </c>
      <c r="D1289" s="4" t="s">
        <v>308</v>
      </c>
      <c r="E1289" s="4" t="s">
        <v>2159</v>
      </c>
      <c r="F1289" s="5">
        <v>44175</v>
      </c>
      <c r="G1289" s="4">
        <v>1</v>
      </c>
      <c r="H1289" s="11">
        <f>VLOOKUP(B1289,[1]!Product_Data[#Data],4,0)</f>
        <v>545</v>
      </c>
      <c r="I1289" s="11">
        <f>VLOOKUP(B1289,[1]!Product_Data[#Data],3,0)</f>
        <v>425</v>
      </c>
      <c r="J1289" s="11">
        <f t="shared" si="123"/>
        <v>425</v>
      </c>
      <c r="K1289" s="11">
        <f t="shared" si="124"/>
        <v>545</v>
      </c>
      <c r="L1289" s="11">
        <f t="shared" si="125"/>
        <v>120</v>
      </c>
      <c r="M1289" t="str">
        <f>VLOOKUP(C1289,[1]!Location_Data[#Data],2,0)</f>
        <v>Stockton</v>
      </c>
      <c r="N1289" t="str">
        <f>VLOOKUP(D1289,[1]!Salespeople_Data[#Data],2,0)</f>
        <v>Fred Robertson</v>
      </c>
      <c r="O1289" t="str">
        <f>VLOOKUP(E1289,[1]!Customer_Data[#Data],2,0)</f>
        <v>Ernest Bradley</v>
      </c>
      <c r="P1289" s="15">
        <f t="shared" si="120"/>
        <v>5</v>
      </c>
      <c r="Q1289">
        <f t="shared" si="121"/>
        <v>12</v>
      </c>
      <c r="R1289">
        <f t="shared" si="122"/>
        <v>2020</v>
      </c>
    </row>
    <row r="1290" spans="1:18" x14ac:dyDescent="0.25">
      <c r="A1290" s="2" t="s">
        <v>2160</v>
      </c>
      <c r="B1290" s="2" t="s">
        <v>94</v>
      </c>
      <c r="C1290" s="2" t="s">
        <v>135</v>
      </c>
      <c r="D1290" s="2" t="s">
        <v>75</v>
      </c>
      <c r="E1290" s="2" t="s">
        <v>72</v>
      </c>
      <c r="F1290" s="3">
        <v>43888</v>
      </c>
      <c r="G1290" s="2">
        <v>1</v>
      </c>
      <c r="H1290" s="11">
        <f>VLOOKUP(B1290,[1]!Product_Data[#Data],4,0)</f>
        <v>1639</v>
      </c>
      <c r="I1290" s="11">
        <f>VLOOKUP(B1290,[1]!Product_Data[#Data],3,0)</f>
        <v>1295</v>
      </c>
      <c r="J1290" s="11">
        <f t="shared" si="123"/>
        <v>1295</v>
      </c>
      <c r="K1290" s="11">
        <f t="shared" si="124"/>
        <v>1639</v>
      </c>
      <c r="L1290" s="11">
        <f t="shared" si="125"/>
        <v>344</v>
      </c>
      <c r="M1290" t="str">
        <f>VLOOKUP(C1290,[1]!Location_Data[#Data],2,0)</f>
        <v>Oxnard</v>
      </c>
      <c r="N1290" t="str">
        <f>VLOOKUP(D1290,[1]!Salespeople_Data[#Data],2,0)</f>
        <v>Roger Robertson</v>
      </c>
      <c r="O1290" t="str">
        <f>VLOOKUP(E1290,[1]!Customer_Data[#Data],2,0)</f>
        <v>Keith Campbell</v>
      </c>
      <c r="P1290" s="15">
        <f t="shared" si="120"/>
        <v>5</v>
      </c>
      <c r="Q1290">
        <f t="shared" si="121"/>
        <v>2</v>
      </c>
      <c r="R1290">
        <f t="shared" si="122"/>
        <v>2020</v>
      </c>
    </row>
    <row r="1291" spans="1:18" x14ac:dyDescent="0.25">
      <c r="A1291" s="4" t="s">
        <v>2161</v>
      </c>
      <c r="B1291" s="4" t="s">
        <v>232</v>
      </c>
      <c r="C1291" s="4" t="s">
        <v>204</v>
      </c>
      <c r="D1291" s="4" t="s">
        <v>178</v>
      </c>
      <c r="E1291" s="4" t="s">
        <v>97</v>
      </c>
      <c r="F1291" s="5">
        <v>44054</v>
      </c>
      <c r="G1291" s="4">
        <v>3</v>
      </c>
      <c r="H1291" s="11">
        <f>VLOOKUP(B1291,[1]!Product_Data[#Data],4,0)</f>
        <v>1119</v>
      </c>
      <c r="I1291" s="11">
        <f>VLOOKUP(B1291,[1]!Product_Data[#Data],3,0)</f>
        <v>683</v>
      </c>
      <c r="J1291" s="11">
        <f t="shared" si="123"/>
        <v>2049</v>
      </c>
      <c r="K1291" s="11">
        <f t="shared" si="124"/>
        <v>3357</v>
      </c>
      <c r="L1291" s="11">
        <f t="shared" si="125"/>
        <v>1308</v>
      </c>
      <c r="M1291" t="str">
        <f>VLOOKUP(C1291,[1]!Location_Data[#Data],2,0)</f>
        <v>Corona</v>
      </c>
      <c r="N1291" t="str">
        <f>VLOOKUP(D1291,[1]!Salespeople_Data[#Data],2,0)</f>
        <v>Joshua Taylor</v>
      </c>
      <c r="O1291" t="str">
        <f>VLOOKUP(E1291,[1]!Customer_Data[#Data],2,0)</f>
        <v>Mark Elliott</v>
      </c>
      <c r="P1291" s="15">
        <f t="shared" si="120"/>
        <v>3</v>
      </c>
      <c r="Q1291">
        <f t="shared" si="121"/>
        <v>8</v>
      </c>
      <c r="R1291">
        <f t="shared" si="122"/>
        <v>2020</v>
      </c>
    </row>
    <row r="1292" spans="1:18" x14ac:dyDescent="0.25">
      <c r="A1292" s="2" t="s">
        <v>2162</v>
      </c>
      <c r="B1292" s="2" t="s">
        <v>263</v>
      </c>
      <c r="C1292" s="2" t="s">
        <v>268</v>
      </c>
      <c r="D1292" s="2" t="s">
        <v>257</v>
      </c>
      <c r="E1292" s="2" t="s">
        <v>1043</v>
      </c>
      <c r="F1292" s="3">
        <v>44058</v>
      </c>
      <c r="G1292" s="2">
        <v>1</v>
      </c>
      <c r="H1292" s="11">
        <f>VLOOKUP(B1292,[1]!Product_Data[#Data],4,0)</f>
        <v>378</v>
      </c>
      <c r="I1292" s="11">
        <f>VLOOKUP(B1292,[1]!Product_Data[#Data],3,0)</f>
        <v>291</v>
      </c>
      <c r="J1292" s="11">
        <f t="shared" si="123"/>
        <v>291</v>
      </c>
      <c r="K1292" s="11">
        <f t="shared" si="124"/>
        <v>378</v>
      </c>
      <c r="L1292" s="11">
        <f t="shared" si="125"/>
        <v>87</v>
      </c>
      <c r="M1292" t="str">
        <f>VLOOKUP(C1292,[1]!Location_Data[#Data],2,0)</f>
        <v>Murrieta</v>
      </c>
      <c r="N1292" t="str">
        <f>VLOOKUP(D1292,[1]!Salespeople_Data[#Data],2,0)</f>
        <v>Jerry Perry</v>
      </c>
      <c r="O1292" t="str">
        <f>VLOOKUP(E1292,[1]!Customer_Data[#Data],2,0)</f>
        <v>Willie Daniels</v>
      </c>
      <c r="P1292" s="15">
        <f t="shared" si="120"/>
        <v>7</v>
      </c>
      <c r="Q1292">
        <f t="shared" si="121"/>
        <v>8</v>
      </c>
      <c r="R1292">
        <f t="shared" si="122"/>
        <v>2020</v>
      </c>
    </row>
    <row r="1293" spans="1:18" x14ac:dyDescent="0.25">
      <c r="A1293" s="4" t="s">
        <v>2163</v>
      </c>
      <c r="B1293" s="4" t="s">
        <v>440</v>
      </c>
      <c r="C1293" s="4" t="s">
        <v>135</v>
      </c>
      <c r="D1293" s="4" t="s">
        <v>264</v>
      </c>
      <c r="E1293" s="4" t="s">
        <v>1790</v>
      </c>
      <c r="F1293" s="5">
        <v>43884</v>
      </c>
      <c r="G1293" s="4">
        <v>2</v>
      </c>
      <c r="H1293" s="11">
        <f>VLOOKUP(B1293,[1]!Product_Data[#Data],4,0)</f>
        <v>800</v>
      </c>
      <c r="I1293" s="11">
        <f>VLOOKUP(B1293,[1]!Product_Data[#Data],3,0)</f>
        <v>536</v>
      </c>
      <c r="J1293" s="11">
        <f t="shared" si="123"/>
        <v>1072</v>
      </c>
      <c r="K1293" s="11">
        <f t="shared" si="124"/>
        <v>1600</v>
      </c>
      <c r="L1293" s="11">
        <f t="shared" si="125"/>
        <v>528</v>
      </c>
      <c r="M1293" t="str">
        <f>VLOOKUP(C1293,[1]!Location_Data[#Data],2,0)</f>
        <v>Oxnard</v>
      </c>
      <c r="N1293" t="str">
        <f>VLOOKUP(D1293,[1]!Salespeople_Data[#Data],2,0)</f>
        <v>Ernest Wheeler</v>
      </c>
      <c r="O1293" t="str">
        <f>VLOOKUP(E1293,[1]!Customer_Data[#Data],2,0)</f>
        <v>Alan Parker</v>
      </c>
      <c r="P1293" s="15">
        <f t="shared" si="120"/>
        <v>1</v>
      </c>
      <c r="Q1293">
        <f t="shared" si="121"/>
        <v>2</v>
      </c>
      <c r="R1293">
        <f t="shared" si="122"/>
        <v>2020</v>
      </c>
    </row>
    <row r="1294" spans="1:18" x14ac:dyDescent="0.25">
      <c r="A1294" s="2" t="s">
        <v>2164</v>
      </c>
      <c r="B1294" s="2" t="s">
        <v>168</v>
      </c>
      <c r="C1294" s="2" t="s">
        <v>29</v>
      </c>
      <c r="D1294" s="2" t="s">
        <v>63</v>
      </c>
      <c r="E1294" s="2" t="s">
        <v>547</v>
      </c>
      <c r="F1294" s="3">
        <v>44044</v>
      </c>
      <c r="G1294" s="2">
        <v>1</v>
      </c>
      <c r="H1294" s="11">
        <f>VLOOKUP(B1294,[1]!Product_Data[#Data],4,0)</f>
        <v>112</v>
      </c>
      <c r="I1294" s="11">
        <f>VLOOKUP(B1294,[1]!Product_Data[#Data],3,0)</f>
        <v>90</v>
      </c>
      <c r="J1294" s="11">
        <f t="shared" si="123"/>
        <v>90</v>
      </c>
      <c r="K1294" s="11">
        <f t="shared" si="124"/>
        <v>112</v>
      </c>
      <c r="L1294" s="11">
        <f t="shared" si="125"/>
        <v>22</v>
      </c>
      <c r="M1294" t="str">
        <f>VLOOKUP(C1294,[1]!Location_Data[#Data],2,0)</f>
        <v>Santa Ana</v>
      </c>
      <c r="N1294" t="str">
        <f>VLOOKUP(D1294,[1]!Salespeople_Data[#Data],2,0)</f>
        <v>Jeremy Mendoza</v>
      </c>
      <c r="O1294" t="str">
        <f>VLOOKUP(E1294,[1]!Customer_Data[#Data],2,0)</f>
        <v>Joseph Lawson</v>
      </c>
      <c r="P1294" s="15">
        <f t="shared" si="120"/>
        <v>7</v>
      </c>
      <c r="Q1294">
        <f t="shared" si="121"/>
        <v>8</v>
      </c>
      <c r="R1294">
        <f t="shared" si="122"/>
        <v>2020</v>
      </c>
    </row>
    <row r="1295" spans="1:18" x14ac:dyDescent="0.25">
      <c r="A1295" s="4" t="s">
        <v>2165</v>
      </c>
      <c r="B1295" s="4" t="s">
        <v>232</v>
      </c>
      <c r="C1295" s="4" t="s">
        <v>48</v>
      </c>
      <c r="D1295" s="4" t="s">
        <v>71</v>
      </c>
      <c r="E1295" s="4" t="s">
        <v>506</v>
      </c>
      <c r="F1295" s="5">
        <v>44057</v>
      </c>
      <c r="G1295" s="4">
        <v>4</v>
      </c>
      <c r="H1295" s="11">
        <f>VLOOKUP(B1295,[1]!Product_Data[#Data],4,0)</f>
        <v>1119</v>
      </c>
      <c r="I1295" s="11">
        <f>VLOOKUP(B1295,[1]!Product_Data[#Data],3,0)</f>
        <v>683</v>
      </c>
      <c r="J1295" s="11">
        <f t="shared" si="123"/>
        <v>2732</v>
      </c>
      <c r="K1295" s="11">
        <f t="shared" si="124"/>
        <v>4476</v>
      </c>
      <c r="L1295" s="11">
        <f t="shared" si="125"/>
        <v>1744</v>
      </c>
      <c r="M1295" t="str">
        <f>VLOOKUP(C1295,[1]!Location_Data[#Data],2,0)</f>
        <v>Rialto</v>
      </c>
      <c r="N1295" t="str">
        <f>VLOOKUP(D1295,[1]!Salespeople_Data[#Data],2,0)</f>
        <v>Gary Rodriguez</v>
      </c>
      <c r="O1295" t="str">
        <f>VLOOKUP(E1295,[1]!Customer_Data[#Data],2,0)</f>
        <v>Ernest Fox</v>
      </c>
      <c r="P1295" s="15">
        <f t="shared" si="120"/>
        <v>6</v>
      </c>
      <c r="Q1295">
        <f t="shared" si="121"/>
        <v>8</v>
      </c>
      <c r="R1295">
        <f t="shared" si="122"/>
        <v>2020</v>
      </c>
    </row>
    <row r="1296" spans="1:18" x14ac:dyDescent="0.25">
      <c r="A1296" s="2" t="s">
        <v>2166</v>
      </c>
      <c r="B1296" s="2" t="s">
        <v>666</v>
      </c>
      <c r="C1296" s="2" t="s">
        <v>186</v>
      </c>
      <c r="D1296" s="2" t="s">
        <v>225</v>
      </c>
      <c r="E1296" s="2" t="s">
        <v>2167</v>
      </c>
      <c r="F1296" s="3">
        <v>44177</v>
      </c>
      <c r="G1296" s="2">
        <v>1</v>
      </c>
      <c r="H1296" s="11">
        <f>VLOOKUP(B1296,[1]!Product_Data[#Data],4,0)</f>
        <v>2241</v>
      </c>
      <c r="I1296" s="11">
        <f>VLOOKUP(B1296,[1]!Product_Data[#Data],3,0)</f>
        <v>1367</v>
      </c>
      <c r="J1296" s="11">
        <f t="shared" si="123"/>
        <v>1367</v>
      </c>
      <c r="K1296" s="11">
        <f t="shared" si="124"/>
        <v>2241</v>
      </c>
      <c r="L1296" s="11">
        <f t="shared" si="125"/>
        <v>874</v>
      </c>
      <c r="M1296" t="str">
        <f>VLOOKUP(C1296,[1]!Location_Data[#Data],2,0)</f>
        <v>Riverside</v>
      </c>
      <c r="N1296" t="str">
        <f>VLOOKUP(D1296,[1]!Salespeople_Data[#Data],2,0)</f>
        <v>Andrew Bowman</v>
      </c>
      <c r="O1296" t="str">
        <f>VLOOKUP(E1296,[1]!Customer_Data[#Data],2,0)</f>
        <v>Jonathan Pierce</v>
      </c>
      <c r="P1296" s="15">
        <f t="shared" si="120"/>
        <v>7</v>
      </c>
      <c r="Q1296">
        <f t="shared" si="121"/>
        <v>12</v>
      </c>
      <c r="R1296">
        <f t="shared" si="122"/>
        <v>2020</v>
      </c>
    </row>
    <row r="1297" spans="1:18" x14ac:dyDescent="0.25">
      <c r="A1297" s="4" t="s">
        <v>2168</v>
      </c>
      <c r="B1297" s="4" t="s">
        <v>28</v>
      </c>
      <c r="C1297" s="4" t="s">
        <v>110</v>
      </c>
      <c r="D1297" s="4" t="s">
        <v>239</v>
      </c>
      <c r="E1297" s="4" t="s">
        <v>2169</v>
      </c>
      <c r="F1297" s="5">
        <v>44175</v>
      </c>
      <c r="G1297" s="4">
        <v>1</v>
      </c>
      <c r="H1297" s="11">
        <f>VLOOKUP(B1297,[1]!Product_Data[#Data],4,0)</f>
        <v>684</v>
      </c>
      <c r="I1297" s="11">
        <f>VLOOKUP(B1297,[1]!Product_Data[#Data],3,0)</f>
        <v>561</v>
      </c>
      <c r="J1297" s="11">
        <f t="shared" si="123"/>
        <v>561</v>
      </c>
      <c r="K1297" s="11">
        <f t="shared" si="124"/>
        <v>684</v>
      </c>
      <c r="L1297" s="11">
        <f t="shared" si="125"/>
        <v>123</v>
      </c>
      <c r="M1297" t="str">
        <f>VLOOKUP(C1297,[1]!Location_Data[#Data],2,0)</f>
        <v>Richmond</v>
      </c>
      <c r="N1297" t="str">
        <f>VLOOKUP(D1297,[1]!Salespeople_Data[#Data],2,0)</f>
        <v>John Reyes</v>
      </c>
      <c r="O1297" t="str">
        <f>VLOOKUP(E1297,[1]!Customer_Data[#Data],2,0)</f>
        <v>Paul Holmes</v>
      </c>
      <c r="P1297" s="15">
        <f t="shared" si="120"/>
        <v>5</v>
      </c>
      <c r="Q1297">
        <f t="shared" si="121"/>
        <v>12</v>
      </c>
      <c r="R1297">
        <f t="shared" si="122"/>
        <v>2020</v>
      </c>
    </row>
    <row r="1298" spans="1:18" x14ac:dyDescent="0.25">
      <c r="A1298" s="2" t="s">
        <v>2170</v>
      </c>
      <c r="B1298" s="2" t="s">
        <v>33</v>
      </c>
      <c r="C1298" s="2" t="s">
        <v>115</v>
      </c>
      <c r="D1298" s="2" t="s">
        <v>239</v>
      </c>
      <c r="E1298" s="2" t="s">
        <v>414</v>
      </c>
      <c r="F1298" s="3">
        <v>43952</v>
      </c>
      <c r="G1298" s="2">
        <v>3</v>
      </c>
      <c r="H1298" s="11">
        <f>VLOOKUP(B1298,[1]!Product_Data[#Data],4,0)</f>
        <v>1582</v>
      </c>
      <c r="I1298" s="11">
        <f>VLOOKUP(B1298,[1]!Product_Data[#Data],3,0)</f>
        <v>1234</v>
      </c>
      <c r="J1298" s="11">
        <f t="shared" si="123"/>
        <v>3702</v>
      </c>
      <c r="K1298" s="11">
        <f t="shared" si="124"/>
        <v>4746</v>
      </c>
      <c r="L1298" s="11">
        <f t="shared" si="125"/>
        <v>1044</v>
      </c>
      <c r="M1298" t="str">
        <f>VLOOKUP(C1298,[1]!Location_Data[#Data],2,0)</f>
        <v>Glendale</v>
      </c>
      <c r="N1298" t="str">
        <f>VLOOKUP(D1298,[1]!Salespeople_Data[#Data],2,0)</f>
        <v>John Reyes</v>
      </c>
      <c r="O1298" t="str">
        <f>VLOOKUP(E1298,[1]!Customer_Data[#Data],2,0)</f>
        <v>Samuel Fields</v>
      </c>
      <c r="P1298" s="15">
        <f t="shared" si="120"/>
        <v>6</v>
      </c>
      <c r="Q1298">
        <f t="shared" si="121"/>
        <v>5</v>
      </c>
      <c r="R1298">
        <f t="shared" si="122"/>
        <v>2020</v>
      </c>
    </row>
    <row r="1299" spans="1:18" x14ac:dyDescent="0.25">
      <c r="A1299" s="4" t="s">
        <v>2171</v>
      </c>
      <c r="B1299" s="4" t="s">
        <v>818</v>
      </c>
      <c r="C1299" s="4" t="s">
        <v>19</v>
      </c>
      <c r="D1299" s="4" t="s">
        <v>191</v>
      </c>
      <c r="E1299" s="4" t="s">
        <v>338</v>
      </c>
      <c r="F1299" s="5">
        <v>43902</v>
      </c>
      <c r="G1299" s="4">
        <v>3</v>
      </c>
      <c r="H1299" s="11">
        <f>VLOOKUP(B1299,[1]!Product_Data[#Data],4,0)</f>
        <v>1638</v>
      </c>
      <c r="I1299" s="11">
        <f>VLOOKUP(B1299,[1]!Product_Data[#Data],3,0)</f>
        <v>1261</v>
      </c>
      <c r="J1299" s="11">
        <f t="shared" si="123"/>
        <v>3783</v>
      </c>
      <c r="K1299" s="11">
        <f t="shared" si="124"/>
        <v>4914</v>
      </c>
      <c r="L1299" s="11">
        <f t="shared" si="125"/>
        <v>1131</v>
      </c>
      <c r="M1299" t="str">
        <f>VLOOKUP(C1299,[1]!Location_Data[#Data],2,0)</f>
        <v>Berkeley</v>
      </c>
      <c r="N1299" t="str">
        <f>VLOOKUP(D1299,[1]!Salespeople_Data[#Data],2,0)</f>
        <v>Robert Reed</v>
      </c>
      <c r="O1299" t="str">
        <f>VLOOKUP(E1299,[1]!Customer_Data[#Data],2,0)</f>
        <v>Christopher Ramos</v>
      </c>
      <c r="P1299" s="15">
        <f t="shared" si="120"/>
        <v>5</v>
      </c>
      <c r="Q1299">
        <f t="shared" si="121"/>
        <v>3</v>
      </c>
      <c r="R1299">
        <f t="shared" si="122"/>
        <v>2020</v>
      </c>
    </row>
    <row r="1300" spans="1:18" x14ac:dyDescent="0.25">
      <c r="A1300" s="2" t="s">
        <v>2172</v>
      </c>
      <c r="B1300" s="2" t="s">
        <v>560</v>
      </c>
      <c r="C1300" s="2" t="s">
        <v>268</v>
      </c>
      <c r="D1300" s="2" t="s">
        <v>136</v>
      </c>
      <c r="E1300" s="2" t="s">
        <v>1902</v>
      </c>
      <c r="F1300" s="3">
        <v>44168</v>
      </c>
      <c r="G1300" s="2">
        <v>2</v>
      </c>
      <c r="H1300" s="11">
        <f>VLOOKUP(B1300,[1]!Product_Data[#Data],4,0)</f>
        <v>1809</v>
      </c>
      <c r="I1300" s="11">
        <f>VLOOKUP(B1300,[1]!Product_Data[#Data],3,0)</f>
        <v>1067</v>
      </c>
      <c r="J1300" s="11">
        <f t="shared" si="123"/>
        <v>2134</v>
      </c>
      <c r="K1300" s="11">
        <f t="shared" si="124"/>
        <v>3618</v>
      </c>
      <c r="L1300" s="11">
        <f t="shared" si="125"/>
        <v>1484</v>
      </c>
      <c r="M1300" t="str">
        <f>VLOOKUP(C1300,[1]!Location_Data[#Data],2,0)</f>
        <v>Murrieta</v>
      </c>
      <c r="N1300" t="str">
        <f>VLOOKUP(D1300,[1]!Salespeople_Data[#Data],2,0)</f>
        <v>Clarence Fox</v>
      </c>
      <c r="O1300" t="str">
        <f>VLOOKUP(E1300,[1]!Customer_Data[#Data],2,0)</f>
        <v>Jeffrey Gibson</v>
      </c>
      <c r="P1300" s="15">
        <f t="shared" si="120"/>
        <v>5</v>
      </c>
      <c r="Q1300">
        <f t="shared" si="121"/>
        <v>12</v>
      </c>
      <c r="R1300">
        <f t="shared" si="122"/>
        <v>2020</v>
      </c>
    </row>
    <row r="1301" spans="1:18" x14ac:dyDescent="0.25">
      <c r="A1301" s="4" t="s">
        <v>2173</v>
      </c>
      <c r="B1301" s="4" t="s">
        <v>125</v>
      </c>
      <c r="C1301" s="4" t="s">
        <v>362</v>
      </c>
      <c r="D1301" s="4" t="s">
        <v>49</v>
      </c>
      <c r="E1301" s="4" t="s">
        <v>2174</v>
      </c>
      <c r="F1301" s="5">
        <v>43873</v>
      </c>
      <c r="G1301" s="4">
        <v>2</v>
      </c>
      <c r="H1301" s="11">
        <f>VLOOKUP(B1301,[1]!Product_Data[#Data],4,0)</f>
        <v>1826</v>
      </c>
      <c r="I1301" s="11">
        <f>VLOOKUP(B1301,[1]!Product_Data[#Data],3,0)</f>
        <v>1443</v>
      </c>
      <c r="J1301" s="11">
        <f t="shared" si="123"/>
        <v>2886</v>
      </c>
      <c r="K1301" s="11">
        <f t="shared" si="124"/>
        <v>3652</v>
      </c>
      <c r="L1301" s="11">
        <f t="shared" si="125"/>
        <v>766</v>
      </c>
      <c r="M1301" t="str">
        <f>VLOOKUP(C1301,[1]!Location_Data[#Data],2,0)</f>
        <v>San Bernardino</v>
      </c>
      <c r="N1301" t="str">
        <f>VLOOKUP(D1301,[1]!Salespeople_Data[#Data],2,0)</f>
        <v>Walter Cook</v>
      </c>
      <c r="O1301" t="str">
        <f>VLOOKUP(E1301,[1]!Customer_Data[#Data],2,0)</f>
        <v>Steven Carr</v>
      </c>
      <c r="P1301" s="15">
        <f t="shared" si="120"/>
        <v>4</v>
      </c>
      <c r="Q1301">
        <f t="shared" si="121"/>
        <v>2</v>
      </c>
      <c r="R1301">
        <f t="shared" si="122"/>
        <v>2020</v>
      </c>
    </row>
    <row r="1302" spans="1:18" x14ac:dyDescent="0.25">
      <c r="A1302" s="2" t="s">
        <v>2175</v>
      </c>
      <c r="B1302" s="2" t="s">
        <v>440</v>
      </c>
      <c r="C1302" s="2" t="s">
        <v>48</v>
      </c>
      <c r="D1302" s="2" t="s">
        <v>35</v>
      </c>
      <c r="E1302" s="2" t="s">
        <v>410</v>
      </c>
      <c r="F1302" s="3">
        <v>44029</v>
      </c>
      <c r="G1302" s="2">
        <v>2</v>
      </c>
      <c r="H1302" s="11">
        <f>VLOOKUP(B1302,[1]!Product_Data[#Data],4,0)</f>
        <v>800</v>
      </c>
      <c r="I1302" s="11">
        <f>VLOOKUP(B1302,[1]!Product_Data[#Data],3,0)</f>
        <v>536</v>
      </c>
      <c r="J1302" s="11">
        <f t="shared" si="123"/>
        <v>1072</v>
      </c>
      <c r="K1302" s="11">
        <f t="shared" si="124"/>
        <v>1600</v>
      </c>
      <c r="L1302" s="11">
        <f t="shared" si="125"/>
        <v>528</v>
      </c>
      <c r="M1302" t="str">
        <f>VLOOKUP(C1302,[1]!Location_Data[#Data],2,0)</f>
        <v>Rialto</v>
      </c>
      <c r="N1302" t="str">
        <f>VLOOKUP(D1302,[1]!Salespeople_Data[#Data],2,0)</f>
        <v>Charles Harper</v>
      </c>
      <c r="O1302" t="str">
        <f>VLOOKUP(E1302,[1]!Customer_Data[#Data],2,0)</f>
        <v>Earl Phillips</v>
      </c>
      <c r="P1302" s="15">
        <f t="shared" si="120"/>
        <v>6</v>
      </c>
      <c r="Q1302">
        <f t="shared" si="121"/>
        <v>7</v>
      </c>
      <c r="R1302">
        <f t="shared" si="122"/>
        <v>2020</v>
      </c>
    </row>
    <row r="1303" spans="1:18" x14ac:dyDescent="0.25">
      <c r="A1303" s="4" t="s">
        <v>2176</v>
      </c>
      <c r="B1303" s="4" t="s">
        <v>412</v>
      </c>
      <c r="C1303" s="4" t="s">
        <v>90</v>
      </c>
      <c r="D1303" s="4" t="s">
        <v>101</v>
      </c>
      <c r="E1303" s="4" t="s">
        <v>2177</v>
      </c>
      <c r="F1303" s="5">
        <v>43865</v>
      </c>
      <c r="G1303" s="4">
        <v>2</v>
      </c>
      <c r="H1303" s="11">
        <f>VLOOKUP(B1303,[1]!Product_Data[#Data],4,0)</f>
        <v>2396</v>
      </c>
      <c r="I1303" s="11">
        <f>VLOOKUP(B1303,[1]!Product_Data[#Data],3,0)</f>
        <v>1965</v>
      </c>
      <c r="J1303" s="11">
        <f t="shared" si="123"/>
        <v>3930</v>
      </c>
      <c r="K1303" s="11">
        <f t="shared" si="124"/>
        <v>4792</v>
      </c>
      <c r="L1303" s="11">
        <f t="shared" si="125"/>
        <v>862</v>
      </c>
      <c r="M1303" t="str">
        <f>VLOOKUP(C1303,[1]!Location_Data[#Data],2,0)</f>
        <v>Irvine</v>
      </c>
      <c r="N1303" t="str">
        <f>VLOOKUP(D1303,[1]!Salespeople_Data[#Data],2,0)</f>
        <v>Scott Clark</v>
      </c>
      <c r="O1303" t="str">
        <f>VLOOKUP(E1303,[1]!Customer_Data[#Data],2,0)</f>
        <v>Earl Simpson</v>
      </c>
      <c r="P1303" s="15">
        <f t="shared" si="120"/>
        <v>3</v>
      </c>
      <c r="Q1303">
        <f t="shared" si="121"/>
        <v>2</v>
      </c>
      <c r="R1303">
        <f t="shared" si="122"/>
        <v>2020</v>
      </c>
    </row>
    <row r="1304" spans="1:18" x14ac:dyDescent="0.25">
      <c r="A1304" s="2" t="s">
        <v>2178</v>
      </c>
      <c r="B1304" s="2" t="s">
        <v>361</v>
      </c>
      <c r="C1304" s="2" t="s">
        <v>731</v>
      </c>
      <c r="D1304" s="2" t="s">
        <v>40</v>
      </c>
      <c r="E1304" s="2" t="s">
        <v>1088</v>
      </c>
      <c r="F1304" s="3">
        <v>43862</v>
      </c>
      <c r="G1304" s="2">
        <v>3</v>
      </c>
      <c r="H1304" s="11">
        <f>VLOOKUP(B1304,[1]!Product_Data[#Data],4,0)</f>
        <v>1338</v>
      </c>
      <c r="I1304" s="11">
        <f>VLOOKUP(B1304,[1]!Product_Data[#Data],3,0)</f>
        <v>682</v>
      </c>
      <c r="J1304" s="11">
        <f t="shared" si="123"/>
        <v>2046</v>
      </c>
      <c r="K1304" s="11">
        <f t="shared" si="124"/>
        <v>4014</v>
      </c>
      <c r="L1304" s="11">
        <f t="shared" si="125"/>
        <v>1968</v>
      </c>
      <c r="M1304" t="str">
        <f>VLOOKUP(C1304,[1]!Location_Data[#Data],2,0)</f>
        <v>Costa Mesa</v>
      </c>
      <c r="N1304" t="str">
        <f>VLOOKUP(D1304,[1]!Salespeople_Data[#Data],2,0)</f>
        <v>Brian Hansen</v>
      </c>
      <c r="O1304" t="str">
        <f>VLOOKUP(E1304,[1]!Customer_Data[#Data],2,0)</f>
        <v>Anthony Parker</v>
      </c>
      <c r="P1304" s="15">
        <f t="shared" si="120"/>
        <v>7</v>
      </c>
      <c r="Q1304">
        <f t="shared" si="121"/>
        <v>2</v>
      </c>
      <c r="R1304">
        <f t="shared" si="122"/>
        <v>2020</v>
      </c>
    </row>
    <row r="1305" spans="1:18" x14ac:dyDescent="0.25">
      <c r="A1305" s="4" t="s">
        <v>2179</v>
      </c>
      <c r="B1305" s="4" t="s">
        <v>245</v>
      </c>
      <c r="C1305" s="4" t="s">
        <v>120</v>
      </c>
      <c r="D1305" s="4" t="s">
        <v>447</v>
      </c>
      <c r="E1305" s="4" t="s">
        <v>985</v>
      </c>
      <c r="F1305" s="5">
        <v>43837</v>
      </c>
      <c r="G1305" s="4">
        <v>4</v>
      </c>
      <c r="H1305" s="11">
        <f>VLOOKUP(B1305,[1]!Product_Data[#Data],4,0)</f>
        <v>818</v>
      </c>
      <c r="I1305" s="11">
        <f>VLOOKUP(B1305,[1]!Product_Data[#Data],3,0)</f>
        <v>450</v>
      </c>
      <c r="J1305" s="11">
        <f t="shared" si="123"/>
        <v>1800</v>
      </c>
      <c r="K1305" s="11">
        <f t="shared" si="124"/>
        <v>3272</v>
      </c>
      <c r="L1305" s="11">
        <f t="shared" si="125"/>
        <v>1472</v>
      </c>
      <c r="M1305" t="str">
        <f>VLOOKUP(C1305,[1]!Location_Data[#Data],2,0)</f>
        <v>Elk Grove</v>
      </c>
      <c r="N1305" t="str">
        <f>VLOOKUP(D1305,[1]!Salespeople_Data[#Data],2,0)</f>
        <v>Howard Sims</v>
      </c>
      <c r="O1305" t="str">
        <f>VLOOKUP(E1305,[1]!Customer_Data[#Data],2,0)</f>
        <v>Matthew Campbell</v>
      </c>
      <c r="P1305" s="15">
        <f t="shared" si="120"/>
        <v>3</v>
      </c>
      <c r="Q1305">
        <f t="shared" si="121"/>
        <v>1</v>
      </c>
      <c r="R1305">
        <f t="shared" si="122"/>
        <v>2020</v>
      </c>
    </row>
    <row r="1306" spans="1:18" x14ac:dyDescent="0.25">
      <c r="A1306" s="2" t="s">
        <v>2180</v>
      </c>
      <c r="B1306" s="2" t="s">
        <v>38</v>
      </c>
      <c r="C1306" s="2" t="s">
        <v>472</v>
      </c>
      <c r="D1306" s="2" t="s">
        <v>308</v>
      </c>
      <c r="E1306" s="2" t="s">
        <v>1083</v>
      </c>
      <c r="F1306" s="3">
        <v>44048</v>
      </c>
      <c r="G1306" s="2">
        <v>3</v>
      </c>
      <c r="H1306" s="11">
        <f>VLOOKUP(B1306,[1]!Product_Data[#Data],4,0)</f>
        <v>2283</v>
      </c>
      <c r="I1306" s="11">
        <f>VLOOKUP(B1306,[1]!Product_Data[#Data],3,0)</f>
        <v>1484</v>
      </c>
      <c r="J1306" s="11">
        <f t="shared" si="123"/>
        <v>4452</v>
      </c>
      <c r="K1306" s="11">
        <f t="shared" si="124"/>
        <v>6849</v>
      </c>
      <c r="L1306" s="11">
        <f t="shared" si="125"/>
        <v>2397</v>
      </c>
      <c r="M1306" t="str">
        <f>VLOOKUP(C1306,[1]!Location_Data[#Data],2,0)</f>
        <v>Concord</v>
      </c>
      <c r="N1306" t="str">
        <f>VLOOKUP(D1306,[1]!Salespeople_Data[#Data],2,0)</f>
        <v>Fred Robertson</v>
      </c>
      <c r="O1306" t="str">
        <f>VLOOKUP(E1306,[1]!Customer_Data[#Data],2,0)</f>
        <v>Carl Nguyen</v>
      </c>
      <c r="P1306" s="15">
        <f t="shared" si="120"/>
        <v>4</v>
      </c>
      <c r="Q1306">
        <f t="shared" si="121"/>
        <v>8</v>
      </c>
      <c r="R1306">
        <f t="shared" si="122"/>
        <v>2020</v>
      </c>
    </row>
    <row r="1307" spans="1:18" x14ac:dyDescent="0.25">
      <c r="A1307" s="4" t="s">
        <v>2181</v>
      </c>
      <c r="B1307" s="4" t="s">
        <v>185</v>
      </c>
      <c r="C1307" s="4" t="s">
        <v>115</v>
      </c>
      <c r="D1307" s="4" t="s">
        <v>141</v>
      </c>
      <c r="E1307" s="4" t="s">
        <v>2182</v>
      </c>
      <c r="F1307" s="5">
        <v>44053</v>
      </c>
      <c r="G1307" s="4">
        <v>1</v>
      </c>
      <c r="H1307" s="11">
        <f>VLOOKUP(B1307,[1]!Product_Data[#Data],4,0)</f>
        <v>667</v>
      </c>
      <c r="I1307" s="11">
        <f>VLOOKUP(B1307,[1]!Product_Data[#Data],3,0)</f>
        <v>387</v>
      </c>
      <c r="J1307" s="11">
        <f t="shared" si="123"/>
        <v>387</v>
      </c>
      <c r="K1307" s="11">
        <f t="shared" si="124"/>
        <v>667</v>
      </c>
      <c r="L1307" s="11">
        <f t="shared" si="125"/>
        <v>280</v>
      </c>
      <c r="M1307" t="str">
        <f>VLOOKUP(C1307,[1]!Location_Data[#Data],2,0)</f>
        <v>Glendale</v>
      </c>
      <c r="N1307" t="str">
        <f>VLOOKUP(D1307,[1]!Salespeople_Data[#Data],2,0)</f>
        <v>Arthur Mccoy</v>
      </c>
      <c r="O1307" t="str">
        <f>VLOOKUP(E1307,[1]!Customer_Data[#Data],2,0)</f>
        <v>Jeremy Vasquez</v>
      </c>
      <c r="P1307" s="15">
        <f t="shared" si="120"/>
        <v>2</v>
      </c>
      <c r="Q1307">
        <f t="shared" si="121"/>
        <v>8</v>
      </c>
      <c r="R1307">
        <f t="shared" si="122"/>
        <v>2020</v>
      </c>
    </row>
    <row r="1308" spans="1:18" x14ac:dyDescent="0.25">
      <c r="A1308" s="2" t="s">
        <v>2183</v>
      </c>
      <c r="B1308" s="2" t="s">
        <v>348</v>
      </c>
      <c r="C1308" s="2" t="s">
        <v>79</v>
      </c>
      <c r="D1308" s="2" t="s">
        <v>359</v>
      </c>
      <c r="E1308" s="2" t="s">
        <v>292</v>
      </c>
      <c r="F1308" s="3">
        <v>44050</v>
      </c>
      <c r="G1308" s="2">
        <v>1</v>
      </c>
      <c r="H1308" s="11">
        <f>VLOOKUP(B1308,[1]!Product_Data[#Data],4,0)</f>
        <v>603</v>
      </c>
      <c r="I1308" s="11">
        <f>VLOOKUP(B1308,[1]!Product_Data[#Data],3,0)</f>
        <v>416</v>
      </c>
      <c r="J1308" s="11">
        <f t="shared" si="123"/>
        <v>416</v>
      </c>
      <c r="K1308" s="11">
        <f t="shared" si="124"/>
        <v>603</v>
      </c>
      <c r="L1308" s="11">
        <f t="shared" si="125"/>
        <v>187</v>
      </c>
      <c r="M1308" t="str">
        <f>VLOOKUP(C1308,[1]!Location_Data[#Data],2,0)</f>
        <v>Palmdale</v>
      </c>
      <c r="N1308" t="str">
        <f>VLOOKUP(D1308,[1]!Salespeople_Data[#Data],2,0)</f>
        <v>Eugene Holmes</v>
      </c>
      <c r="O1308" t="str">
        <f>VLOOKUP(E1308,[1]!Customer_Data[#Data],2,0)</f>
        <v>Clarence Grant</v>
      </c>
      <c r="P1308" s="15">
        <f t="shared" si="120"/>
        <v>6</v>
      </c>
      <c r="Q1308">
        <f t="shared" si="121"/>
        <v>8</v>
      </c>
      <c r="R1308">
        <f t="shared" si="122"/>
        <v>2020</v>
      </c>
    </row>
    <row r="1309" spans="1:18" x14ac:dyDescent="0.25">
      <c r="A1309" s="4" t="s">
        <v>2184</v>
      </c>
      <c r="B1309" s="4" t="s">
        <v>263</v>
      </c>
      <c r="C1309" s="4" t="s">
        <v>527</v>
      </c>
      <c r="D1309" s="4" t="s">
        <v>225</v>
      </c>
      <c r="E1309" s="4" t="s">
        <v>1180</v>
      </c>
      <c r="F1309" s="5">
        <v>44011</v>
      </c>
      <c r="G1309" s="4">
        <v>3</v>
      </c>
      <c r="H1309" s="11">
        <f>VLOOKUP(B1309,[1]!Product_Data[#Data],4,0)</f>
        <v>378</v>
      </c>
      <c r="I1309" s="11">
        <f>VLOOKUP(B1309,[1]!Product_Data[#Data],3,0)</f>
        <v>291</v>
      </c>
      <c r="J1309" s="11">
        <f t="shared" si="123"/>
        <v>873</v>
      </c>
      <c r="K1309" s="11">
        <f t="shared" si="124"/>
        <v>1134</v>
      </c>
      <c r="L1309" s="11">
        <f t="shared" si="125"/>
        <v>261</v>
      </c>
      <c r="M1309" t="str">
        <f>VLOOKUP(C1309,[1]!Location_Data[#Data],2,0)</f>
        <v>Stockton</v>
      </c>
      <c r="N1309" t="str">
        <f>VLOOKUP(D1309,[1]!Salespeople_Data[#Data],2,0)</f>
        <v>Andrew Bowman</v>
      </c>
      <c r="O1309" t="str">
        <f>VLOOKUP(E1309,[1]!Customer_Data[#Data],2,0)</f>
        <v>Brandon Martin</v>
      </c>
      <c r="P1309" s="15">
        <f t="shared" si="120"/>
        <v>2</v>
      </c>
      <c r="Q1309">
        <f t="shared" si="121"/>
        <v>6</v>
      </c>
      <c r="R1309">
        <f t="shared" si="122"/>
        <v>2020</v>
      </c>
    </row>
    <row r="1310" spans="1:18" x14ac:dyDescent="0.25">
      <c r="A1310" s="2" t="s">
        <v>2185</v>
      </c>
      <c r="B1310" s="2" t="s">
        <v>464</v>
      </c>
      <c r="C1310" s="2" t="s">
        <v>386</v>
      </c>
      <c r="D1310" s="2" t="s">
        <v>170</v>
      </c>
      <c r="E1310" s="2" t="s">
        <v>1874</v>
      </c>
      <c r="F1310" s="3">
        <v>44125</v>
      </c>
      <c r="G1310" s="2">
        <v>1</v>
      </c>
      <c r="H1310" s="11">
        <f>VLOOKUP(B1310,[1]!Product_Data[#Data],4,0)</f>
        <v>1566</v>
      </c>
      <c r="I1310" s="11">
        <f>VLOOKUP(B1310,[1]!Product_Data[#Data],3,0)</f>
        <v>1190</v>
      </c>
      <c r="J1310" s="11">
        <f t="shared" si="123"/>
        <v>1190</v>
      </c>
      <c r="K1310" s="11">
        <f t="shared" si="124"/>
        <v>1566</v>
      </c>
      <c r="L1310" s="11">
        <f t="shared" si="125"/>
        <v>376</v>
      </c>
      <c r="M1310" t="str">
        <f>VLOOKUP(C1310,[1]!Location_Data[#Data],2,0)</f>
        <v>Carlsbad</v>
      </c>
      <c r="N1310" t="str">
        <f>VLOOKUP(D1310,[1]!Salespeople_Data[#Data],2,0)</f>
        <v>Sean Miller</v>
      </c>
      <c r="O1310" t="str">
        <f>VLOOKUP(E1310,[1]!Customer_Data[#Data],2,0)</f>
        <v>Jesse Bishop</v>
      </c>
      <c r="P1310" s="15">
        <f t="shared" si="120"/>
        <v>4</v>
      </c>
      <c r="Q1310">
        <f t="shared" si="121"/>
        <v>10</v>
      </c>
      <c r="R1310">
        <f t="shared" si="122"/>
        <v>2020</v>
      </c>
    </row>
    <row r="1311" spans="1:18" x14ac:dyDescent="0.25">
      <c r="A1311" s="4" t="s">
        <v>2186</v>
      </c>
      <c r="B1311" s="4" t="s">
        <v>99</v>
      </c>
      <c r="C1311" s="4" t="s">
        <v>215</v>
      </c>
      <c r="D1311" s="4" t="s">
        <v>141</v>
      </c>
      <c r="E1311" s="4" t="s">
        <v>2056</v>
      </c>
      <c r="F1311" s="5">
        <v>43856</v>
      </c>
      <c r="G1311" s="4">
        <v>4</v>
      </c>
      <c r="H1311" s="11">
        <f>VLOOKUP(B1311,[1]!Product_Data[#Data],4,0)</f>
        <v>1708</v>
      </c>
      <c r="I1311" s="11">
        <f>VLOOKUP(B1311,[1]!Product_Data[#Data],3,0)</f>
        <v>871</v>
      </c>
      <c r="J1311" s="11">
        <f t="shared" si="123"/>
        <v>3484</v>
      </c>
      <c r="K1311" s="11">
        <f t="shared" si="124"/>
        <v>6832</v>
      </c>
      <c r="L1311" s="11">
        <f t="shared" si="125"/>
        <v>3348</v>
      </c>
      <c r="M1311" t="str">
        <f>VLOOKUP(C1311,[1]!Location_Data[#Data],2,0)</f>
        <v>El Cajon</v>
      </c>
      <c r="N1311" t="str">
        <f>VLOOKUP(D1311,[1]!Salespeople_Data[#Data],2,0)</f>
        <v>Arthur Mccoy</v>
      </c>
      <c r="O1311" t="str">
        <f>VLOOKUP(E1311,[1]!Customer_Data[#Data],2,0)</f>
        <v>Wayne Gardner</v>
      </c>
      <c r="P1311" s="15">
        <f t="shared" si="120"/>
        <v>1</v>
      </c>
      <c r="Q1311">
        <f t="shared" si="121"/>
        <v>1</v>
      </c>
      <c r="R1311">
        <f t="shared" si="122"/>
        <v>2020</v>
      </c>
    </row>
    <row r="1312" spans="1:18" x14ac:dyDescent="0.25">
      <c r="A1312" s="2" t="s">
        <v>2187</v>
      </c>
      <c r="B1312" s="2" t="s">
        <v>457</v>
      </c>
      <c r="C1312" s="2" t="s">
        <v>135</v>
      </c>
      <c r="D1312" s="2" t="s">
        <v>106</v>
      </c>
      <c r="E1312" s="2" t="s">
        <v>608</v>
      </c>
      <c r="F1312" s="3">
        <v>44121</v>
      </c>
      <c r="G1312" s="2">
        <v>2</v>
      </c>
      <c r="H1312" s="11">
        <f>VLOOKUP(B1312,[1]!Product_Data[#Data],4,0)</f>
        <v>947</v>
      </c>
      <c r="I1312" s="11">
        <f>VLOOKUP(B1312,[1]!Product_Data[#Data],3,0)</f>
        <v>786</v>
      </c>
      <c r="J1312" s="11">
        <f t="shared" si="123"/>
        <v>1572</v>
      </c>
      <c r="K1312" s="11">
        <f t="shared" si="124"/>
        <v>1894</v>
      </c>
      <c r="L1312" s="11">
        <f t="shared" si="125"/>
        <v>322</v>
      </c>
      <c r="M1312" t="str">
        <f>VLOOKUP(C1312,[1]!Location_Data[#Data],2,0)</f>
        <v>Oxnard</v>
      </c>
      <c r="N1312" t="str">
        <f>VLOOKUP(D1312,[1]!Salespeople_Data[#Data],2,0)</f>
        <v>Patrick Ruiz</v>
      </c>
      <c r="O1312" t="str">
        <f>VLOOKUP(E1312,[1]!Customer_Data[#Data],2,0)</f>
        <v>Aaron Mills</v>
      </c>
      <c r="P1312" s="15">
        <f t="shared" si="120"/>
        <v>7</v>
      </c>
      <c r="Q1312">
        <f t="shared" si="121"/>
        <v>10</v>
      </c>
      <c r="R1312">
        <f t="shared" si="122"/>
        <v>2020</v>
      </c>
    </row>
    <row r="1313" spans="1:18" x14ac:dyDescent="0.25">
      <c r="A1313" s="4" t="s">
        <v>2188</v>
      </c>
      <c r="B1313" s="4" t="s">
        <v>537</v>
      </c>
      <c r="C1313" s="4" t="s">
        <v>527</v>
      </c>
      <c r="D1313" s="4" t="s">
        <v>250</v>
      </c>
      <c r="E1313" s="4" t="s">
        <v>2189</v>
      </c>
      <c r="F1313" s="5">
        <v>44054</v>
      </c>
      <c r="G1313" s="4">
        <v>3</v>
      </c>
      <c r="H1313" s="11">
        <f>VLOOKUP(B1313,[1]!Product_Data[#Data],4,0)</f>
        <v>556</v>
      </c>
      <c r="I1313" s="11">
        <f>VLOOKUP(B1313,[1]!Product_Data[#Data],3,0)</f>
        <v>395</v>
      </c>
      <c r="J1313" s="11">
        <f t="shared" si="123"/>
        <v>1185</v>
      </c>
      <c r="K1313" s="11">
        <f t="shared" si="124"/>
        <v>1668</v>
      </c>
      <c r="L1313" s="11">
        <f t="shared" si="125"/>
        <v>483</v>
      </c>
      <c r="M1313" t="str">
        <f>VLOOKUP(C1313,[1]!Location_Data[#Data],2,0)</f>
        <v>Stockton</v>
      </c>
      <c r="N1313" t="str">
        <f>VLOOKUP(D1313,[1]!Salespeople_Data[#Data],2,0)</f>
        <v>Martin Carr</v>
      </c>
      <c r="O1313" t="str">
        <f>VLOOKUP(E1313,[1]!Customer_Data[#Data],2,0)</f>
        <v>Steve Hunt</v>
      </c>
      <c r="P1313" s="15">
        <f t="shared" si="120"/>
        <v>3</v>
      </c>
      <c r="Q1313">
        <f t="shared" si="121"/>
        <v>8</v>
      </c>
      <c r="R1313">
        <f t="shared" si="122"/>
        <v>2020</v>
      </c>
    </row>
    <row r="1314" spans="1:18" x14ac:dyDescent="0.25">
      <c r="A1314" s="2" t="s">
        <v>2190</v>
      </c>
      <c r="B1314" s="2" t="s">
        <v>340</v>
      </c>
      <c r="C1314" s="2" t="s">
        <v>52</v>
      </c>
      <c r="D1314" s="2" t="s">
        <v>159</v>
      </c>
      <c r="E1314" s="2" t="s">
        <v>2191</v>
      </c>
      <c r="F1314" s="3">
        <v>43990</v>
      </c>
      <c r="G1314" s="2">
        <v>1</v>
      </c>
      <c r="H1314" s="11">
        <f>VLOOKUP(B1314,[1]!Product_Data[#Data],4,0)</f>
        <v>1967</v>
      </c>
      <c r="I1314" s="11">
        <f>VLOOKUP(B1314,[1]!Product_Data[#Data],3,0)</f>
        <v>1397</v>
      </c>
      <c r="J1314" s="11">
        <f t="shared" si="123"/>
        <v>1397</v>
      </c>
      <c r="K1314" s="11">
        <f t="shared" si="124"/>
        <v>1967</v>
      </c>
      <c r="L1314" s="11">
        <f t="shared" si="125"/>
        <v>570</v>
      </c>
      <c r="M1314" t="str">
        <f>VLOOKUP(C1314,[1]!Location_Data[#Data],2,0)</f>
        <v>Pasadena</v>
      </c>
      <c r="N1314" t="str">
        <f>VLOOKUP(D1314,[1]!Salespeople_Data[#Data],2,0)</f>
        <v>Bobby Russell</v>
      </c>
      <c r="O1314" t="str">
        <f>VLOOKUP(E1314,[1]!Customer_Data[#Data],2,0)</f>
        <v>Victor Gray</v>
      </c>
      <c r="P1314" s="15">
        <f t="shared" si="120"/>
        <v>2</v>
      </c>
      <c r="Q1314">
        <f t="shared" si="121"/>
        <v>6</v>
      </c>
      <c r="R1314">
        <f t="shared" si="122"/>
        <v>2020</v>
      </c>
    </row>
    <row r="1315" spans="1:18" x14ac:dyDescent="0.25">
      <c r="A1315" s="4" t="s">
        <v>2192</v>
      </c>
      <c r="B1315" s="4" t="s">
        <v>361</v>
      </c>
      <c r="C1315" s="4" t="s">
        <v>39</v>
      </c>
      <c r="D1315" s="4" t="s">
        <v>101</v>
      </c>
      <c r="E1315" s="4" t="s">
        <v>580</v>
      </c>
      <c r="F1315" s="5">
        <v>44059</v>
      </c>
      <c r="G1315" s="4">
        <v>2</v>
      </c>
      <c r="H1315" s="11">
        <f>VLOOKUP(B1315,[1]!Product_Data[#Data],4,0)</f>
        <v>1338</v>
      </c>
      <c r="I1315" s="11">
        <f>VLOOKUP(B1315,[1]!Product_Data[#Data],3,0)</f>
        <v>682</v>
      </c>
      <c r="J1315" s="11">
        <f t="shared" si="123"/>
        <v>1364</v>
      </c>
      <c r="K1315" s="11">
        <f t="shared" si="124"/>
        <v>2676</v>
      </c>
      <c r="L1315" s="11">
        <f t="shared" si="125"/>
        <v>1312</v>
      </c>
      <c r="M1315" t="str">
        <f>VLOOKUP(C1315,[1]!Location_Data[#Data],2,0)</f>
        <v>Oceanside</v>
      </c>
      <c r="N1315" t="str">
        <f>VLOOKUP(D1315,[1]!Salespeople_Data[#Data],2,0)</f>
        <v>Scott Clark</v>
      </c>
      <c r="O1315" t="str">
        <f>VLOOKUP(E1315,[1]!Customer_Data[#Data],2,0)</f>
        <v>Bobby Murray</v>
      </c>
      <c r="P1315" s="15">
        <f t="shared" si="120"/>
        <v>1</v>
      </c>
      <c r="Q1315">
        <f t="shared" si="121"/>
        <v>8</v>
      </c>
      <c r="R1315">
        <f t="shared" si="122"/>
        <v>2020</v>
      </c>
    </row>
    <row r="1316" spans="1:18" x14ac:dyDescent="0.25">
      <c r="A1316" s="2" t="s">
        <v>2193</v>
      </c>
      <c r="B1316" s="2" t="s">
        <v>185</v>
      </c>
      <c r="C1316" s="2" t="s">
        <v>331</v>
      </c>
      <c r="D1316" s="2" t="s">
        <v>49</v>
      </c>
      <c r="E1316" s="2" t="s">
        <v>1072</v>
      </c>
      <c r="F1316" s="3">
        <v>44005</v>
      </c>
      <c r="G1316" s="2">
        <v>3</v>
      </c>
      <c r="H1316" s="11">
        <f>VLOOKUP(B1316,[1]!Product_Data[#Data],4,0)</f>
        <v>667</v>
      </c>
      <c r="I1316" s="11">
        <f>VLOOKUP(B1316,[1]!Product_Data[#Data],3,0)</f>
        <v>387</v>
      </c>
      <c r="J1316" s="11">
        <f t="shared" si="123"/>
        <v>1161</v>
      </c>
      <c r="K1316" s="11">
        <f t="shared" si="124"/>
        <v>2001</v>
      </c>
      <c r="L1316" s="11">
        <f t="shared" si="125"/>
        <v>840</v>
      </c>
      <c r="M1316" t="str">
        <f>VLOOKUP(C1316,[1]!Location_Data[#Data],2,0)</f>
        <v>Sunnyvale</v>
      </c>
      <c r="N1316" t="str">
        <f>VLOOKUP(D1316,[1]!Salespeople_Data[#Data],2,0)</f>
        <v>Walter Cook</v>
      </c>
      <c r="O1316" t="str">
        <f>VLOOKUP(E1316,[1]!Customer_Data[#Data],2,0)</f>
        <v>Anthony Fisher</v>
      </c>
      <c r="P1316" s="15">
        <f t="shared" si="120"/>
        <v>3</v>
      </c>
      <c r="Q1316">
        <f t="shared" si="121"/>
        <v>6</v>
      </c>
      <c r="R1316">
        <f t="shared" si="122"/>
        <v>2020</v>
      </c>
    </row>
    <row r="1317" spans="1:18" x14ac:dyDescent="0.25">
      <c r="A1317" s="4" t="s">
        <v>2194</v>
      </c>
      <c r="B1317" s="4" t="s">
        <v>13</v>
      </c>
      <c r="C1317" s="4" t="s">
        <v>380</v>
      </c>
      <c r="D1317" s="4" t="s">
        <v>111</v>
      </c>
      <c r="E1317" s="4" t="s">
        <v>1680</v>
      </c>
      <c r="F1317" s="5">
        <v>44048</v>
      </c>
      <c r="G1317" s="4">
        <v>3</v>
      </c>
      <c r="H1317" s="11">
        <f>VLOOKUP(B1317,[1]!Product_Data[#Data],4,0)</f>
        <v>1022</v>
      </c>
      <c r="I1317" s="11">
        <f>VLOOKUP(B1317,[1]!Product_Data[#Data],3,0)</f>
        <v>818</v>
      </c>
      <c r="J1317" s="11">
        <f t="shared" si="123"/>
        <v>2454</v>
      </c>
      <c r="K1317" s="11">
        <f t="shared" si="124"/>
        <v>3066</v>
      </c>
      <c r="L1317" s="11">
        <f t="shared" si="125"/>
        <v>612</v>
      </c>
      <c r="M1317" t="str">
        <f>VLOOKUP(C1317,[1]!Location_Data[#Data],2,0)</f>
        <v>Los Angeles</v>
      </c>
      <c r="N1317" t="str">
        <f>VLOOKUP(D1317,[1]!Salespeople_Data[#Data],2,0)</f>
        <v>Ryan Welch</v>
      </c>
      <c r="O1317" t="str">
        <f>VLOOKUP(E1317,[1]!Customer_Data[#Data],2,0)</f>
        <v>William Schmidt</v>
      </c>
      <c r="P1317" s="15">
        <f t="shared" si="120"/>
        <v>4</v>
      </c>
      <c r="Q1317">
        <f t="shared" si="121"/>
        <v>8</v>
      </c>
      <c r="R1317">
        <f t="shared" si="122"/>
        <v>2020</v>
      </c>
    </row>
    <row r="1318" spans="1:18" x14ac:dyDescent="0.25">
      <c r="A1318" s="2" t="s">
        <v>2195</v>
      </c>
      <c r="B1318" s="2" t="s">
        <v>132</v>
      </c>
      <c r="C1318" s="2" t="s">
        <v>174</v>
      </c>
      <c r="D1318" s="2" t="s">
        <v>71</v>
      </c>
      <c r="E1318" s="2" t="s">
        <v>243</v>
      </c>
      <c r="F1318" s="3">
        <v>44060</v>
      </c>
      <c r="G1318" s="2">
        <v>4</v>
      </c>
      <c r="H1318" s="11">
        <f>VLOOKUP(B1318,[1]!Product_Data[#Data],4,0)</f>
        <v>2091</v>
      </c>
      <c r="I1318" s="11">
        <f>VLOOKUP(B1318,[1]!Product_Data[#Data],3,0)</f>
        <v>1485</v>
      </c>
      <c r="J1318" s="11">
        <f t="shared" si="123"/>
        <v>5940</v>
      </c>
      <c r="K1318" s="11">
        <f t="shared" si="124"/>
        <v>8364</v>
      </c>
      <c r="L1318" s="11">
        <f t="shared" si="125"/>
        <v>2424</v>
      </c>
      <c r="M1318" t="str">
        <f>VLOOKUP(C1318,[1]!Location_Data[#Data],2,0)</f>
        <v>Norwalk</v>
      </c>
      <c r="N1318" t="str">
        <f>VLOOKUP(D1318,[1]!Salespeople_Data[#Data],2,0)</f>
        <v>Gary Rodriguez</v>
      </c>
      <c r="O1318" t="str">
        <f>VLOOKUP(E1318,[1]!Customer_Data[#Data],2,0)</f>
        <v>Joseph Lopez</v>
      </c>
      <c r="P1318" s="15">
        <f t="shared" si="120"/>
        <v>2</v>
      </c>
      <c r="Q1318">
        <f t="shared" si="121"/>
        <v>8</v>
      </c>
      <c r="R1318">
        <f t="shared" si="122"/>
        <v>2020</v>
      </c>
    </row>
    <row r="1319" spans="1:18" x14ac:dyDescent="0.25">
      <c r="A1319" s="4" t="s">
        <v>2196</v>
      </c>
      <c r="B1319" s="4" t="s">
        <v>271</v>
      </c>
      <c r="C1319" s="4" t="s">
        <v>204</v>
      </c>
      <c r="D1319" s="4" t="s">
        <v>359</v>
      </c>
      <c r="E1319" s="4" t="s">
        <v>417</v>
      </c>
      <c r="F1319" s="5">
        <v>44164</v>
      </c>
      <c r="G1319" s="4">
        <v>1</v>
      </c>
      <c r="H1319" s="11">
        <f>VLOOKUP(B1319,[1]!Product_Data[#Data],4,0)</f>
        <v>1587</v>
      </c>
      <c r="I1319" s="11">
        <f>VLOOKUP(B1319,[1]!Product_Data[#Data],3,0)</f>
        <v>1301</v>
      </c>
      <c r="J1319" s="11">
        <f t="shared" si="123"/>
        <v>1301</v>
      </c>
      <c r="K1319" s="11">
        <f t="shared" si="124"/>
        <v>1587</v>
      </c>
      <c r="L1319" s="11">
        <f t="shared" si="125"/>
        <v>286</v>
      </c>
      <c r="M1319" t="str">
        <f>VLOOKUP(C1319,[1]!Location_Data[#Data],2,0)</f>
        <v>Corona</v>
      </c>
      <c r="N1319" t="str">
        <f>VLOOKUP(D1319,[1]!Salespeople_Data[#Data],2,0)</f>
        <v>Eugene Holmes</v>
      </c>
      <c r="O1319" t="str">
        <f>VLOOKUP(E1319,[1]!Customer_Data[#Data],2,0)</f>
        <v>Brian Kim</v>
      </c>
      <c r="P1319" s="15">
        <f t="shared" si="120"/>
        <v>1</v>
      </c>
      <c r="Q1319">
        <f t="shared" si="121"/>
        <v>11</v>
      </c>
      <c r="R1319">
        <f t="shared" si="122"/>
        <v>2020</v>
      </c>
    </row>
    <row r="1320" spans="1:18" x14ac:dyDescent="0.25">
      <c r="A1320" s="2" t="s">
        <v>2197</v>
      </c>
      <c r="B1320" s="2" t="s">
        <v>144</v>
      </c>
      <c r="C1320" s="2" t="s">
        <v>135</v>
      </c>
      <c r="D1320" s="2" t="s">
        <v>212</v>
      </c>
      <c r="E1320" s="2" t="s">
        <v>1021</v>
      </c>
      <c r="F1320" s="3">
        <v>43920</v>
      </c>
      <c r="G1320" s="2">
        <v>1</v>
      </c>
      <c r="H1320" s="11">
        <f>VLOOKUP(B1320,[1]!Product_Data[#Data],4,0)</f>
        <v>2410</v>
      </c>
      <c r="I1320" s="11">
        <f>VLOOKUP(B1320,[1]!Product_Data[#Data],3,0)</f>
        <v>1518</v>
      </c>
      <c r="J1320" s="11">
        <f t="shared" si="123"/>
        <v>1518</v>
      </c>
      <c r="K1320" s="11">
        <f t="shared" si="124"/>
        <v>2410</v>
      </c>
      <c r="L1320" s="11">
        <f t="shared" si="125"/>
        <v>892</v>
      </c>
      <c r="M1320" t="str">
        <f>VLOOKUP(C1320,[1]!Location_Data[#Data],2,0)</f>
        <v>Oxnard</v>
      </c>
      <c r="N1320" t="str">
        <f>VLOOKUP(D1320,[1]!Salespeople_Data[#Data],2,0)</f>
        <v>Ronald Reed</v>
      </c>
      <c r="O1320" t="str">
        <f>VLOOKUP(E1320,[1]!Customer_Data[#Data],2,0)</f>
        <v>Nicholas Stanley</v>
      </c>
      <c r="P1320" s="15">
        <f t="shared" si="120"/>
        <v>2</v>
      </c>
      <c r="Q1320">
        <f t="shared" si="121"/>
        <v>3</v>
      </c>
      <c r="R1320">
        <f t="shared" si="122"/>
        <v>2020</v>
      </c>
    </row>
    <row r="1321" spans="1:18" x14ac:dyDescent="0.25">
      <c r="A1321" s="4" t="s">
        <v>2198</v>
      </c>
      <c r="B1321" s="4" t="s">
        <v>139</v>
      </c>
      <c r="C1321" s="4" t="s">
        <v>286</v>
      </c>
      <c r="D1321" s="4" t="s">
        <v>269</v>
      </c>
      <c r="E1321" s="4" t="s">
        <v>2199</v>
      </c>
      <c r="F1321" s="5">
        <v>44104</v>
      </c>
      <c r="G1321" s="4">
        <v>1</v>
      </c>
      <c r="H1321" s="11">
        <f>VLOOKUP(B1321,[1]!Product_Data[#Data],4,0)</f>
        <v>817</v>
      </c>
      <c r="I1321" s="11">
        <f>VLOOKUP(B1321,[1]!Product_Data[#Data],3,0)</f>
        <v>409</v>
      </c>
      <c r="J1321" s="11">
        <f t="shared" si="123"/>
        <v>409</v>
      </c>
      <c r="K1321" s="11">
        <f t="shared" si="124"/>
        <v>817</v>
      </c>
      <c r="L1321" s="11">
        <f t="shared" si="125"/>
        <v>408</v>
      </c>
      <c r="M1321" t="str">
        <f>VLOOKUP(C1321,[1]!Location_Data[#Data],2,0)</f>
        <v>El Monte</v>
      </c>
      <c r="N1321" t="str">
        <f>VLOOKUP(D1321,[1]!Salespeople_Data[#Data],2,0)</f>
        <v>Kevin Butler</v>
      </c>
      <c r="O1321" t="str">
        <f>VLOOKUP(E1321,[1]!Customer_Data[#Data],2,0)</f>
        <v>Harry Diaz</v>
      </c>
      <c r="P1321" s="15">
        <f t="shared" si="120"/>
        <v>4</v>
      </c>
      <c r="Q1321">
        <f t="shared" si="121"/>
        <v>9</v>
      </c>
      <c r="R1321">
        <f t="shared" si="122"/>
        <v>2020</v>
      </c>
    </row>
    <row r="1322" spans="1:18" x14ac:dyDescent="0.25">
      <c r="A1322" s="2" t="s">
        <v>2200</v>
      </c>
      <c r="B1322" s="2" t="s">
        <v>164</v>
      </c>
      <c r="C1322" s="2" t="s">
        <v>66</v>
      </c>
      <c r="D1322" s="2" t="s">
        <v>447</v>
      </c>
      <c r="E1322" s="2" t="s">
        <v>292</v>
      </c>
      <c r="F1322" s="3">
        <v>44021</v>
      </c>
      <c r="G1322" s="2">
        <v>1</v>
      </c>
      <c r="H1322" s="11">
        <f>VLOOKUP(B1322,[1]!Product_Data[#Data],4,0)</f>
        <v>637</v>
      </c>
      <c r="I1322" s="11">
        <f>VLOOKUP(B1322,[1]!Product_Data[#Data],3,0)</f>
        <v>389</v>
      </c>
      <c r="J1322" s="11">
        <f t="shared" si="123"/>
        <v>389</v>
      </c>
      <c r="K1322" s="11">
        <f t="shared" si="124"/>
        <v>637</v>
      </c>
      <c r="L1322" s="11">
        <f t="shared" si="125"/>
        <v>248</v>
      </c>
      <c r="M1322" t="str">
        <f>VLOOKUP(C1322,[1]!Location_Data[#Data],2,0)</f>
        <v>Ontario</v>
      </c>
      <c r="N1322" t="str">
        <f>VLOOKUP(D1322,[1]!Salespeople_Data[#Data],2,0)</f>
        <v>Howard Sims</v>
      </c>
      <c r="O1322" t="str">
        <f>VLOOKUP(E1322,[1]!Customer_Data[#Data],2,0)</f>
        <v>Clarence Grant</v>
      </c>
      <c r="P1322" s="15">
        <f t="shared" si="120"/>
        <v>5</v>
      </c>
      <c r="Q1322">
        <f t="shared" si="121"/>
        <v>7</v>
      </c>
      <c r="R1322">
        <f t="shared" si="122"/>
        <v>2020</v>
      </c>
    </row>
    <row r="1323" spans="1:18" x14ac:dyDescent="0.25">
      <c r="A1323" s="4" t="s">
        <v>2201</v>
      </c>
      <c r="B1323" s="4" t="s">
        <v>61</v>
      </c>
      <c r="C1323" s="4" t="s">
        <v>105</v>
      </c>
      <c r="D1323" s="4" t="s">
        <v>257</v>
      </c>
      <c r="E1323" s="4" t="s">
        <v>496</v>
      </c>
      <c r="F1323" s="5">
        <v>44172</v>
      </c>
      <c r="G1323" s="4">
        <v>2</v>
      </c>
      <c r="H1323" s="11">
        <f>VLOOKUP(B1323,[1]!Product_Data[#Data],4,0)</f>
        <v>1889</v>
      </c>
      <c r="I1323" s="11">
        <f>VLOOKUP(B1323,[1]!Product_Data[#Data],3,0)</f>
        <v>945</v>
      </c>
      <c r="J1323" s="11">
        <f t="shared" si="123"/>
        <v>1890</v>
      </c>
      <c r="K1323" s="11">
        <f t="shared" si="124"/>
        <v>3778</v>
      </c>
      <c r="L1323" s="11">
        <f t="shared" si="125"/>
        <v>1888</v>
      </c>
      <c r="M1323" t="str">
        <f>VLOOKUP(C1323,[1]!Location_Data[#Data],2,0)</f>
        <v>Daly City</v>
      </c>
      <c r="N1323" t="str">
        <f>VLOOKUP(D1323,[1]!Salespeople_Data[#Data],2,0)</f>
        <v>Jerry Perry</v>
      </c>
      <c r="O1323" t="str">
        <f>VLOOKUP(E1323,[1]!Customer_Data[#Data],2,0)</f>
        <v>William Carpenter</v>
      </c>
      <c r="P1323" s="15">
        <f t="shared" si="120"/>
        <v>2</v>
      </c>
      <c r="Q1323">
        <f t="shared" si="121"/>
        <v>12</v>
      </c>
      <c r="R1323">
        <f t="shared" si="122"/>
        <v>2020</v>
      </c>
    </row>
    <row r="1324" spans="1:18" x14ac:dyDescent="0.25">
      <c r="A1324" s="2" t="s">
        <v>2202</v>
      </c>
      <c r="B1324" s="2" t="s">
        <v>173</v>
      </c>
      <c r="C1324" s="2" t="s">
        <v>95</v>
      </c>
      <c r="D1324" s="2" t="s">
        <v>80</v>
      </c>
      <c r="E1324" s="2" t="s">
        <v>1136</v>
      </c>
      <c r="F1324" s="3">
        <v>44138</v>
      </c>
      <c r="G1324" s="2">
        <v>2</v>
      </c>
      <c r="H1324" s="11">
        <f>VLOOKUP(B1324,[1]!Product_Data[#Data],4,0)</f>
        <v>2005</v>
      </c>
      <c r="I1324" s="11">
        <f>VLOOKUP(B1324,[1]!Product_Data[#Data],3,0)</f>
        <v>1223</v>
      </c>
      <c r="J1324" s="11">
        <f t="shared" si="123"/>
        <v>2446</v>
      </c>
      <c r="K1324" s="11">
        <f t="shared" si="124"/>
        <v>4010</v>
      </c>
      <c r="L1324" s="11">
        <f t="shared" si="125"/>
        <v>1564</v>
      </c>
      <c r="M1324" t="str">
        <f>VLOOKUP(C1324,[1]!Location_Data[#Data],2,0)</f>
        <v>Fullerton</v>
      </c>
      <c r="N1324" t="str">
        <f>VLOOKUP(D1324,[1]!Salespeople_Data[#Data],2,0)</f>
        <v>Henry Nelson</v>
      </c>
      <c r="O1324" t="str">
        <f>VLOOKUP(E1324,[1]!Customer_Data[#Data],2,0)</f>
        <v>Juan Wood</v>
      </c>
      <c r="P1324" s="15">
        <f t="shared" si="120"/>
        <v>3</v>
      </c>
      <c r="Q1324">
        <f t="shared" si="121"/>
        <v>11</v>
      </c>
      <c r="R1324">
        <f t="shared" si="122"/>
        <v>2020</v>
      </c>
    </row>
    <row r="1325" spans="1:18" x14ac:dyDescent="0.25">
      <c r="A1325" s="4" t="s">
        <v>2203</v>
      </c>
      <c r="B1325" s="4" t="s">
        <v>271</v>
      </c>
      <c r="C1325" s="4" t="s">
        <v>246</v>
      </c>
      <c r="D1325" s="4" t="s">
        <v>75</v>
      </c>
      <c r="E1325" s="4" t="s">
        <v>1920</v>
      </c>
      <c r="F1325" s="5">
        <v>44089</v>
      </c>
      <c r="G1325" s="4">
        <v>3</v>
      </c>
      <c r="H1325" s="11">
        <f>VLOOKUP(B1325,[1]!Product_Data[#Data],4,0)</f>
        <v>1587</v>
      </c>
      <c r="I1325" s="11">
        <f>VLOOKUP(B1325,[1]!Product_Data[#Data],3,0)</f>
        <v>1301</v>
      </c>
      <c r="J1325" s="11">
        <f t="shared" si="123"/>
        <v>3903</v>
      </c>
      <c r="K1325" s="11">
        <f t="shared" si="124"/>
        <v>4761</v>
      </c>
      <c r="L1325" s="11">
        <f t="shared" si="125"/>
        <v>858</v>
      </c>
      <c r="M1325" t="str">
        <f>VLOOKUP(C1325,[1]!Location_Data[#Data],2,0)</f>
        <v>San Francisco</v>
      </c>
      <c r="N1325" t="str">
        <f>VLOOKUP(D1325,[1]!Salespeople_Data[#Data],2,0)</f>
        <v>Roger Robertson</v>
      </c>
      <c r="O1325" t="str">
        <f>VLOOKUP(E1325,[1]!Customer_Data[#Data],2,0)</f>
        <v>Gerald Porter</v>
      </c>
      <c r="P1325" s="15">
        <f t="shared" si="120"/>
        <v>3</v>
      </c>
      <c r="Q1325">
        <f t="shared" si="121"/>
        <v>9</v>
      </c>
      <c r="R1325">
        <f t="shared" si="122"/>
        <v>2020</v>
      </c>
    </row>
    <row r="1326" spans="1:18" x14ac:dyDescent="0.25">
      <c r="A1326" s="2" t="s">
        <v>2204</v>
      </c>
      <c r="B1326" s="2" t="s">
        <v>13</v>
      </c>
      <c r="C1326" s="2" t="s">
        <v>527</v>
      </c>
      <c r="D1326" s="2" t="s">
        <v>106</v>
      </c>
      <c r="E1326" s="2" t="s">
        <v>1689</v>
      </c>
      <c r="F1326" s="3">
        <v>44082</v>
      </c>
      <c r="G1326" s="2">
        <v>1</v>
      </c>
      <c r="H1326" s="11">
        <f>VLOOKUP(B1326,[1]!Product_Data[#Data],4,0)</f>
        <v>1022</v>
      </c>
      <c r="I1326" s="11">
        <f>VLOOKUP(B1326,[1]!Product_Data[#Data],3,0)</f>
        <v>818</v>
      </c>
      <c r="J1326" s="11">
        <f t="shared" si="123"/>
        <v>818</v>
      </c>
      <c r="K1326" s="11">
        <f t="shared" si="124"/>
        <v>1022</v>
      </c>
      <c r="L1326" s="11">
        <f t="shared" si="125"/>
        <v>204</v>
      </c>
      <c r="M1326" t="str">
        <f>VLOOKUP(C1326,[1]!Location_Data[#Data],2,0)</f>
        <v>Stockton</v>
      </c>
      <c r="N1326" t="str">
        <f>VLOOKUP(D1326,[1]!Salespeople_Data[#Data],2,0)</f>
        <v>Patrick Ruiz</v>
      </c>
      <c r="O1326" t="str">
        <f>VLOOKUP(E1326,[1]!Customer_Data[#Data],2,0)</f>
        <v>Billy Gonzales</v>
      </c>
      <c r="P1326" s="15">
        <f t="shared" si="120"/>
        <v>3</v>
      </c>
      <c r="Q1326">
        <f t="shared" si="121"/>
        <v>9</v>
      </c>
      <c r="R1326">
        <f t="shared" si="122"/>
        <v>2020</v>
      </c>
    </row>
    <row r="1327" spans="1:18" x14ac:dyDescent="0.25">
      <c r="A1327" s="4" t="s">
        <v>2205</v>
      </c>
      <c r="B1327" s="4" t="s">
        <v>367</v>
      </c>
      <c r="C1327" s="4" t="s">
        <v>79</v>
      </c>
      <c r="D1327" s="4" t="s">
        <v>345</v>
      </c>
      <c r="E1327" s="4" t="s">
        <v>1743</v>
      </c>
      <c r="F1327" s="5">
        <v>44176</v>
      </c>
      <c r="G1327" s="4">
        <v>4</v>
      </c>
      <c r="H1327" s="11">
        <f>VLOOKUP(B1327,[1]!Product_Data[#Data],4,0)</f>
        <v>530</v>
      </c>
      <c r="I1327" s="11">
        <f>VLOOKUP(B1327,[1]!Product_Data[#Data],3,0)</f>
        <v>424</v>
      </c>
      <c r="J1327" s="11">
        <f t="shared" si="123"/>
        <v>1696</v>
      </c>
      <c r="K1327" s="11">
        <f t="shared" si="124"/>
        <v>2120</v>
      </c>
      <c r="L1327" s="11">
        <f t="shared" si="125"/>
        <v>424</v>
      </c>
      <c r="M1327" t="str">
        <f>VLOOKUP(C1327,[1]!Location_Data[#Data],2,0)</f>
        <v>Palmdale</v>
      </c>
      <c r="N1327" t="str">
        <f>VLOOKUP(D1327,[1]!Salespeople_Data[#Data],2,0)</f>
        <v>Larry Marshall</v>
      </c>
      <c r="O1327" t="str">
        <f>VLOOKUP(E1327,[1]!Customer_Data[#Data],2,0)</f>
        <v>Steve Wells</v>
      </c>
      <c r="P1327" s="15">
        <f t="shared" si="120"/>
        <v>6</v>
      </c>
      <c r="Q1327">
        <f t="shared" si="121"/>
        <v>12</v>
      </c>
      <c r="R1327">
        <f t="shared" si="122"/>
        <v>2020</v>
      </c>
    </row>
    <row r="1328" spans="1:18" x14ac:dyDescent="0.25">
      <c r="A1328" s="2" t="s">
        <v>2206</v>
      </c>
      <c r="B1328" s="2" t="s">
        <v>305</v>
      </c>
      <c r="C1328" s="2" t="s">
        <v>57</v>
      </c>
      <c r="D1328" s="2" t="s">
        <v>212</v>
      </c>
      <c r="E1328" s="2" t="s">
        <v>1924</v>
      </c>
      <c r="F1328" s="3">
        <v>44165</v>
      </c>
      <c r="G1328" s="2">
        <v>1</v>
      </c>
      <c r="H1328" s="11">
        <f>VLOOKUP(B1328,[1]!Product_Data[#Data],4,0)</f>
        <v>504</v>
      </c>
      <c r="I1328" s="11">
        <f>VLOOKUP(B1328,[1]!Product_Data[#Data],3,0)</f>
        <v>408</v>
      </c>
      <c r="J1328" s="11">
        <f t="shared" si="123"/>
        <v>408</v>
      </c>
      <c r="K1328" s="11">
        <f t="shared" si="124"/>
        <v>504</v>
      </c>
      <c r="L1328" s="11">
        <f t="shared" si="125"/>
        <v>96</v>
      </c>
      <c r="M1328" t="str">
        <f>VLOOKUP(C1328,[1]!Location_Data[#Data],2,0)</f>
        <v>Thousand Oaks</v>
      </c>
      <c r="N1328" t="str">
        <f>VLOOKUP(D1328,[1]!Salespeople_Data[#Data],2,0)</f>
        <v>Ronald Reed</v>
      </c>
      <c r="O1328" t="str">
        <f>VLOOKUP(E1328,[1]!Customer_Data[#Data],2,0)</f>
        <v>Eric Alvarez</v>
      </c>
      <c r="P1328" s="15">
        <f t="shared" si="120"/>
        <v>2</v>
      </c>
      <c r="Q1328">
        <f t="shared" si="121"/>
        <v>11</v>
      </c>
      <c r="R1328">
        <f t="shared" si="122"/>
        <v>2020</v>
      </c>
    </row>
    <row r="1329" spans="1:18" x14ac:dyDescent="0.25">
      <c r="A1329" s="4" t="s">
        <v>2207</v>
      </c>
      <c r="B1329" s="4" t="s">
        <v>173</v>
      </c>
      <c r="C1329" s="4" t="s">
        <v>34</v>
      </c>
      <c r="D1329" s="4" t="s">
        <v>212</v>
      </c>
      <c r="E1329" s="4" t="s">
        <v>1096</v>
      </c>
      <c r="F1329" s="5">
        <v>44188</v>
      </c>
      <c r="G1329" s="4">
        <v>1</v>
      </c>
      <c r="H1329" s="11">
        <f>VLOOKUP(B1329,[1]!Product_Data[#Data],4,0)</f>
        <v>2005</v>
      </c>
      <c r="I1329" s="11">
        <f>VLOOKUP(B1329,[1]!Product_Data[#Data],3,0)</f>
        <v>1223</v>
      </c>
      <c r="J1329" s="11">
        <f t="shared" si="123"/>
        <v>1223</v>
      </c>
      <c r="K1329" s="11">
        <f t="shared" si="124"/>
        <v>2005</v>
      </c>
      <c r="L1329" s="11">
        <f t="shared" si="125"/>
        <v>782</v>
      </c>
      <c r="M1329" t="str">
        <f>VLOOKUP(C1329,[1]!Location_Data[#Data],2,0)</f>
        <v>Inglewood</v>
      </c>
      <c r="N1329" t="str">
        <f>VLOOKUP(D1329,[1]!Salespeople_Data[#Data],2,0)</f>
        <v>Ronald Reed</v>
      </c>
      <c r="O1329" t="str">
        <f>VLOOKUP(E1329,[1]!Customer_Data[#Data],2,0)</f>
        <v>Craig Wright</v>
      </c>
      <c r="P1329" s="15">
        <f t="shared" si="120"/>
        <v>4</v>
      </c>
      <c r="Q1329">
        <f t="shared" si="121"/>
        <v>12</v>
      </c>
      <c r="R1329">
        <f t="shared" si="122"/>
        <v>2020</v>
      </c>
    </row>
    <row r="1330" spans="1:18" x14ac:dyDescent="0.25">
      <c r="A1330" s="2" t="s">
        <v>2208</v>
      </c>
      <c r="B1330" s="2" t="s">
        <v>440</v>
      </c>
      <c r="C1330" s="2" t="s">
        <v>14</v>
      </c>
      <c r="D1330" s="2" t="s">
        <v>58</v>
      </c>
      <c r="E1330" s="2" t="s">
        <v>753</v>
      </c>
      <c r="F1330" s="3">
        <v>43870</v>
      </c>
      <c r="G1330" s="2">
        <v>1</v>
      </c>
      <c r="H1330" s="11">
        <f>VLOOKUP(B1330,[1]!Product_Data[#Data],4,0)</f>
        <v>800</v>
      </c>
      <c r="I1330" s="11">
        <f>VLOOKUP(B1330,[1]!Product_Data[#Data],3,0)</f>
        <v>536</v>
      </c>
      <c r="J1330" s="11">
        <f t="shared" si="123"/>
        <v>536</v>
      </c>
      <c r="K1330" s="11">
        <f t="shared" si="124"/>
        <v>800</v>
      </c>
      <c r="L1330" s="11">
        <f t="shared" si="125"/>
        <v>264</v>
      </c>
      <c r="M1330" t="str">
        <f>VLOOKUP(C1330,[1]!Location_Data[#Data],2,0)</f>
        <v>Santa Clarita</v>
      </c>
      <c r="N1330" t="str">
        <f>VLOOKUP(D1330,[1]!Salespeople_Data[#Data],2,0)</f>
        <v>Christopher Tucker</v>
      </c>
      <c r="O1330" t="str">
        <f>VLOOKUP(E1330,[1]!Customer_Data[#Data],2,0)</f>
        <v>Benjamin Carter</v>
      </c>
      <c r="P1330" s="15">
        <f t="shared" si="120"/>
        <v>1</v>
      </c>
      <c r="Q1330">
        <f t="shared" si="121"/>
        <v>2</v>
      </c>
      <c r="R1330">
        <f t="shared" si="122"/>
        <v>2020</v>
      </c>
    </row>
    <row r="1331" spans="1:18" x14ac:dyDescent="0.25">
      <c r="A1331" s="4" t="s">
        <v>2209</v>
      </c>
      <c r="B1331" s="4" t="s">
        <v>18</v>
      </c>
      <c r="C1331" s="4" t="s">
        <v>467</v>
      </c>
      <c r="D1331" s="4" t="s">
        <v>63</v>
      </c>
      <c r="E1331" s="4" t="s">
        <v>2210</v>
      </c>
      <c r="F1331" s="5">
        <v>44021</v>
      </c>
      <c r="G1331" s="4">
        <v>2</v>
      </c>
      <c r="H1331" s="11">
        <f>VLOOKUP(B1331,[1]!Product_Data[#Data],4,0)</f>
        <v>880</v>
      </c>
      <c r="I1331" s="11">
        <f>VLOOKUP(B1331,[1]!Product_Data[#Data],3,0)</f>
        <v>634</v>
      </c>
      <c r="J1331" s="11">
        <f t="shared" si="123"/>
        <v>1268</v>
      </c>
      <c r="K1331" s="11">
        <f t="shared" si="124"/>
        <v>1760</v>
      </c>
      <c r="L1331" s="11">
        <f t="shared" si="125"/>
        <v>492</v>
      </c>
      <c r="M1331" t="str">
        <f>VLOOKUP(C1331,[1]!Location_Data[#Data],2,0)</f>
        <v>Garden Grove</v>
      </c>
      <c r="N1331" t="str">
        <f>VLOOKUP(D1331,[1]!Salespeople_Data[#Data],2,0)</f>
        <v>Jeremy Mendoza</v>
      </c>
      <c r="O1331" t="str">
        <f>VLOOKUP(E1331,[1]!Customer_Data[#Data],2,0)</f>
        <v>Todd Roberts</v>
      </c>
      <c r="P1331" s="15">
        <f t="shared" si="120"/>
        <v>5</v>
      </c>
      <c r="Q1331">
        <f t="shared" si="121"/>
        <v>7</v>
      </c>
      <c r="R1331">
        <f t="shared" si="122"/>
        <v>2020</v>
      </c>
    </row>
    <row r="1332" spans="1:18" x14ac:dyDescent="0.25">
      <c r="A1332" s="2" t="s">
        <v>2211</v>
      </c>
      <c r="B1332" s="2" t="s">
        <v>752</v>
      </c>
      <c r="C1332" s="2" t="s">
        <v>458</v>
      </c>
      <c r="D1332" s="2" t="s">
        <v>178</v>
      </c>
      <c r="E1332" s="2" t="s">
        <v>2212</v>
      </c>
      <c r="F1332" s="3">
        <v>43903</v>
      </c>
      <c r="G1332" s="2">
        <v>3</v>
      </c>
      <c r="H1332" s="11">
        <f>VLOOKUP(B1332,[1]!Product_Data[#Data],4,0)</f>
        <v>95</v>
      </c>
      <c r="I1332" s="11">
        <f>VLOOKUP(B1332,[1]!Product_Data[#Data],3,0)</f>
        <v>61</v>
      </c>
      <c r="J1332" s="11">
        <f t="shared" si="123"/>
        <v>183</v>
      </c>
      <c r="K1332" s="11">
        <f t="shared" si="124"/>
        <v>285</v>
      </c>
      <c r="L1332" s="11">
        <f t="shared" si="125"/>
        <v>102</v>
      </c>
      <c r="M1332" t="str">
        <f>VLOOKUP(C1332,[1]!Location_Data[#Data],2,0)</f>
        <v>Fontana</v>
      </c>
      <c r="N1332" t="str">
        <f>VLOOKUP(D1332,[1]!Salespeople_Data[#Data],2,0)</f>
        <v>Joshua Taylor</v>
      </c>
      <c r="O1332" t="str">
        <f>VLOOKUP(E1332,[1]!Customer_Data[#Data],2,0)</f>
        <v>Justin Rodriguez</v>
      </c>
      <c r="P1332" s="15">
        <f t="shared" si="120"/>
        <v>6</v>
      </c>
      <c r="Q1332">
        <f t="shared" si="121"/>
        <v>3</v>
      </c>
      <c r="R1332">
        <f t="shared" si="122"/>
        <v>2020</v>
      </c>
    </row>
    <row r="1333" spans="1:18" x14ac:dyDescent="0.25">
      <c r="A1333" s="4" t="s">
        <v>2213</v>
      </c>
      <c r="B1333" s="4" t="s">
        <v>200</v>
      </c>
      <c r="C1333" s="4" t="s">
        <v>74</v>
      </c>
      <c r="D1333" s="4" t="s">
        <v>264</v>
      </c>
      <c r="E1333" s="4" t="s">
        <v>2214</v>
      </c>
      <c r="F1333" s="5">
        <v>43833</v>
      </c>
      <c r="G1333" s="4">
        <v>1</v>
      </c>
      <c r="H1333" s="11">
        <f>VLOOKUP(B1333,[1]!Product_Data[#Data],4,0)</f>
        <v>315</v>
      </c>
      <c r="I1333" s="11">
        <f>VLOOKUP(B1333,[1]!Product_Data[#Data],3,0)</f>
        <v>208</v>
      </c>
      <c r="J1333" s="11">
        <f t="shared" si="123"/>
        <v>208</v>
      </c>
      <c r="K1333" s="11">
        <f t="shared" si="124"/>
        <v>315</v>
      </c>
      <c r="L1333" s="11">
        <f t="shared" si="125"/>
        <v>107</v>
      </c>
      <c r="M1333" t="str">
        <f>VLOOKUP(C1333,[1]!Location_Data[#Data],2,0)</f>
        <v>West Covina</v>
      </c>
      <c r="N1333" t="str">
        <f>VLOOKUP(D1333,[1]!Salespeople_Data[#Data],2,0)</f>
        <v>Ernest Wheeler</v>
      </c>
      <c r="O1333" t="str">
        <f>VLOOKUP(E1333,[1]!Customer_Data[#Data],2,0)</f>
        <v>Nicholas West</v>
      </c>
      <c r="P1333" s="15">
        <f t="shared" si="120"/>
        <v>6</v>
      </c>
      <c r="Q1333">
        <f t="shared" si="121"/>
        <v>1</v>
      </c>
      <c r="R1333">
        <f t="shared" si="122"/>
        <v>2020</v>
      </c>
    </row>
    <row r="1334" spans="1:18" x14ac:dyDescent="0.25">
      <c r="A1334" s="2" t="s">
        <v>2215</v>
      </c>
      <c r="B1334" s="2" t="s">
        <v>173</v>
      </c>
      <c r="C1334" s="2" t="s">
        <v>272</v>
      </c>
      <c r="D1334" s="2" t="s">
        <v>216</v>
      </c>
      <c r="E1334" s="2" t="s">
        <v>950</v>
      </c>
      <c r="F1334" s="3">
        <v>43974</v>
      </c>
      <c r="G1334" s="2">
        <v>1</v>
      </c>
      <c r="H1334" s="11">
        <f>VLOOKUP(B1334,[1]!Product_Data[#Data],4,0)</f>
        <v>2005</v>
      </c>
      <c r="I1334" s="11">
        <f>VLOOKUP(B1334,[1]!Product_Data[#Data],3,0)</f>
        <v>1223</v>
      </c>
      <c r="J1334" s="11">
        <f t="shared" si="123"/>
        <v>1223</v>
      </c>
      <c r="K1334" s="11">
        <f t="shared" si="124"/>
        <v>2005</v>
      </c>
      <c r="L1334" s="11">
        <f t="shared" si="125"/>
        <v>782</v>
      </c>
      <c r="M1334" t="str">
        <f>VLOOKUP(C1334,[1]!Location_Data[#Data],2,0)</f>
        <v>Torrance</v>
      </c>
      <c r="N1334" t="str">
        <f>VLOOKUP(D1334,[1]!Salespeople_Data[#Data],2,0)</f>
        <v>Ernest Wagner</v>
      </c>
      <c r="O1334" t="str">
        <f>VLOOKUP(E1334,[1]!Customer_Data[#Data],2,0)</f>
        <v>Arthur Roberts</v>
      </c>
      <c r="P1334" s="15">
        <f t="shared" si="120"/>
        <v>7</v>
      </c>
      <c r="Q1334">
        <f t="shared" si="121"/>
        <v>5</v>
      </c>
      <c r="R1334">
        <f t="shared" si="122"/>
        <v>2020</v>
      </c>
    </row>
    <row r="1335" spans="1:18" x14ac:dyDescent="0.25">
      <c r="A1335" s="4" t="s">
        <v>2216</v>
      </c>
      <c r="B1335" s="4" t="s">
        <v>223</v>
      </c>
      <c r="C1335" s="4" t="s">
        <v>253</v>
      </c>
      <c r="D1335" s="4" t="s">
        <v>63</v>
      </c>
      <c r="E1335" s="4" t="s">
        <v>720</v>
      </c>
      <c r="F1335" s="5">
        <v>43835</v>
      </c>
      <c r="G1335" s="4">
        <v>2</v>
      </c>
      <c r="H1335" s="11">
        <f>VLOOKUP(B1335,[1]!Product_Data[#Data],4,0)</f>
        <v>799</v>
      </c>
      <c r="I1335" s="11">
        <f>VLOOKUP(B1335,[1]!Product_Data[#Data],3,0)</f>
        <v>455</v>
      </c>
      <c r="J1335" s="11">
        <f t="shared" si="123"/>
        <v>910</v>
      </c>
      <c r="K1335" s="11">
        <f t="shared" si="124"/>
        <v>1598</v>
      </c>
      <c r="L1335" s="11">
        <f t="shared" si="125"/>
        <v>688</v>
      </c>
      <c r="M1335" t="str">
        <f>VLOOKUP(C1335,[1]!Location_Data[#Data],2,0)</f>
        <v>Bakersfield</v>
      </c>
      <c r="N1335" t="str">
        <f>VLOOKUP(D1335,[1]!Salespeople_Data[#Data],2,0)</f>
        <v>Jeremy Mendoza</v>
      </c>
      <c r="O1335" t="str">
        <f>VLOOKUP(E1335,[1]!Customer_Data[#Data],2,0)</f>
        <v>Adam White</v>
      </c>
      <c r="P1335" s="15">
        <f t="shared" si="120"/>
        <v>1</v>
      </c>
      <c r="Q1335">
        <f t="shared" si="121"/>
        <v>1</v>
      </c>
      <c r="R1335">
        <f t="shared" si="122"/>
        <v>2020</v>
      </c>
    </row>
    <row r="1336" spans="1:18" x14ac:dyDescent="0.25">
      <c r="A1336" s="2" t="s">
        <v>2217</v>
      </c>
      <c r="B1336" s="2" t="s">
        <v>330</v>
      </c>
      <c r="C1336" s="2" t="s">
        <v>316</v>
      </c>
      <c r="D1336" s="2" t="s">
        <v>298</v>
      </c>
      <c r="E1336" s="2" t="s">
        <v>2218</v>
      </c>
      <c r="F1336" s="3">
        <v>44166</v>
      </c>
      <c r="G1336" s="2">
        <v>1</v>
      </c>
      <c r="H1336" s="11">
        <f>VLOOKUP(B1336,[1]!Product_Data[#Data],4,0)</f>
        <v>1635</v>
      </c>
      <c r="I1336" s="11">
        <f>VLOOKUP(B1336,[1]!Product_Data[#Data],3,0)</f>
        <v>1046</v>
      </c>
      <c r="J1336" s="11">
        <f t="shared" si="123"/>
        <v>1046</v>
      </c>
      <c r="K1336" s="11">
        <f t="shared" si="124"/>
        <v>1635</v>
      </c>
      <c r="L1336" s="11">
        <f t="shared" si="125"/>
        <v>589</v>
      </c>
      <c r="M1336" t="str">
        <f>VLOOKUP(C1336,[1]!Location_Data[#Data],2,0)</f>
        <v>East Los Angeles</v>
      </c>
      <c r="N1336" t="str">
        <f>VLOOKUP(D1336,[1]!Salespeople_Data[#Data],2,0)</f>
        <v>Kenneth Fields</v>
      </c>
      <c r="O1336" t="str">
        <f>VLOOKUP(E1336,[1]!Customer_Data[#Data],2,0)</f>
        <v>Jerry Andrews</v>
      </c>
      <c r="P1336" s="15">
        <f t="shared" si="120"/>
        <v>3</v>
      </c>
      <c r="Q1336">
        <f t="shared" si="121"/>
        <v>12</v>
      </c>
      <c r="R1336">
        <f t="shared" si="122"/>
        <v>2020</v>
      </c>
    </row>
    <row r="1337" spans="1:18" x14ac:dyDescent="0.25">
      <c r="A1337" s="4" t="s">
        <v>2219</v>
      </c>
      <c r="B1337" s="4" t="s">
        <v>703</v>
      </c>
      <c r="C1337" s="4" t="s">
        <v>182</v>
      </c>
      <c r="D1337" s="4" t="s">
        <v>250</v>
      </c>
      <c r="E1337" s="4" t="s">
        <v>1010</v>
      </c>
      <c r="F1337" s="5">
        <v>44051</v>
      </c>
      <c r="G1337" s="4">
        <v>1</v>
      </c>
      <c r="H1337" s="11">
        <f>VLOOKUP(B1337,[1]!Product_Data[#Data],4,0)</f>
        <v>530</v>
      </c>
      <c r="I1337" s="11">
        <f>VLOOKUP(B1337,[1]!Product_Data[#Data],3,0)</f>
        <v>435</v>
      </c>
      <c r="J1337" s="11">
        <f t="shared" si="123"/>
        <v>435</v>
      </c>
      <c r="K1337" s="11">
        <f t="shared" si="124"/>
        <v>530</v>
      </c>
      <c r="L1337" s="11">
        <f t="shared" si="125"/>
        <v>95</v>
      </c>
      <c r="M1337" t="str">
        <f>VLOOKUP(C1337,[1]!Location_Data[#Data],2,0)</f>
        <v>Vallejo</v>
      </c>
      <c r="N1337" t="str">
        <f>VLOOKUP(D1337,[1]!Salespeople_Data[#Data],2,0)</f>
        <v>Martin Carr</v>
      </c>
      <c r="O1337" t="str">
        <f>VLOOKUP(E1337,[1]!Customer_Data[#Data],2,0)</f>
        <v>Andrew James</v>
      </c>
      <c r="P1337" s="15">
        <f t="shared" si="120"/>
        <v>7</v>
      </c>
      <c r="Q1337">
        <f t="shared" si="121"/>
        <v>8</v>
      </c>
      <c r="R1337">
        <f t="shared" si="122"/>
        <v>2020</v>
      </c>
    </row>
    <row r="1338" spans="1:18" x14ac:dyDescent="0.25">
      <c r="A1338" s="2" t="s">
        <v>2220</v>
      </c>
      <c r="B1338" s="2" t="s">
        <v>129</v>
      </c>
      <c r="C1338" s="2" t="s">
        <v>316</v>
      </c>
      <c r="D1338" s="2" t="s">
        <v>136</v>
      </c>
      <c r="E1338" s="2" t="s">
        <v>1258</v>
      </c>
      <c r="F1338" s="3">
        <v>43848</v>
      </c>
      <c r="G1338" s="2">
        <v>1</v>
      </c>
      <c r="H1338" s="11">
        <f>VLOOKUP(B1338,[1]!Product_Data[#Data],4,0)</f>
        <v>127</v>
      </c>
      <c r="I1338" s="11">
        <f>VLOOKUP(B1338,[1]!Product_Data[#Data],3,0)</f>
        <v>79</v>
      </c>
      <c r="J1338" s="11">
        <f t="shared" si="123"/>
        <v>79</v>
      </c>
      <c r="K1338" s="11">
        <f t="shared" si="124"/>
        <v>127</v>
      </c>
      <c r="L1338" s="11">
        <f t="shared" si="125"/>
        <v>48</v>
      </c>
      <c r="M1338" t="str">
        <f>VLOOKUP(C1338,[1]!Location_Data[#Data],2,0)</f>
        <v>East Los Angeles</v>
      </c>
      <c r="N1338" t="str">
        <f>VLOOKUP(D1338,[1]!Salespeople_Data[#Data],2,0)</f>
        <v>Clarence Fox</v>
      </c>
      <c r="O1338" t="str">
        <f>VLOOKUP(E1338,[1]!Customer_Data[#Data],2,0)</f>
        <v>Andrew Robinson</v>
      </c>
      <c r="P1338" s="15">
        <f t="shared" si="120"/>
        <v>7</v>
      </c>
      <c r="Q1338">
        <f t="shared" si="121"/>
        <v>1</v>
      </c>
      <c r="R1338">
        <f t="shared" si="122"/>
        <v>2020</v>
      </c>
    </row>
    <row r="1339" spans="1:18" x14ac:dyDescent="0.25">
      <c r="A1339" s="4" t="s">
        <v>2221</v>
      </c>
      <c r="B1339" s="4" t="s">
        <v>86</v>
      </c>
      <c r="C1339" s="4" t="s">
        <v>195</v>
      </c>
      <c r="D1339" s="4" t="s">
        <v>49</v>
      </c>
      <c r="E1339" s="4" t="s">
        <v>1515</v>
      </c>
      <c r="F1339" s="5">
        <v>44134</v>
      </c>
      <c r="G1339" s="4">
        <v>3</v>
      </c>
      <c r="H1339" s="11">
        <f>VLOOKUP(B1339,[1]!Product_Data[#Data],4,0)</f>
        <v>1725</v>
      </c>
      <c r="I1339" s="11">
        <f>VLOOKUP(B1339,[1]!Product_Data[#Data],3,0)</f>
        <v>1363</v>
      </c>
      <c r="J1339" s="11">
        <f t="shared" si="123"/>
        <v>4089</v>
      </c>
      <c r="K1339" s="11">
        <f t="shared" si="124"/>
        <v>5175</v>
      </c>
      <c r="L1339" s="11">
        <f t="shared" si="125"/>
        <v>1086</v>
      </c>
      <c r="M1339" t="str">
        <f>VLOOKUP(C1339,[1]!Location_Data[#Data],2,0)</f>
        <v>Pomona</v>
      </c>
      <c r="N1339" t="str">
        <f>VLOOKUP(D1339,[1]!Salespeople_Data[#Data],2,0)</f>
        <v>Walter Cook</v>
      </c>
      <c r="O1339" t="str">
        <f>VLOOKUP(E1339,[1]!Customer_Data[#Data],2,0)</f>
        <v>Peter Gray</v>
      </c>
      <c r="P1339" s="15">
        <f t="shared" si="120"/>
        <v>6</v>
      </c>
      <c r="Q1339">
        <f t="shared" si="121"/>
        <v>10</v>
      </c>
      <c r="R1339">
        <f t="shared" si="122"/>
        <v>2020</v>
      </c>
    </row>
    <row r="1340" spans="1:18" x14ac:dyDescent="0.25">
      <c r="A1340" s="2" t="s">
        <v>2222</v>
      </c>
      <c r="B1340" s="2" t="s">
        <v>207</v>
      </c>
      <c r="C1340" s="2" t="s">
        <v>316</v>
      </c>
      <c r="D1340" s="2" t="s">
        <v>269</v>
      </c>
      <c r="E1340" s="2" t="s">
        <v>791</v>
      </c>
      <c r="F1340" s="3">
        <v>44179</v>
      </c>
      <c r="G1340" s="2">
        <v>2</v>
      </c>
      <c r="H1340" s="11">
        <f>VLOOKUP(B1340,[1]!Product_Data[#Data],4,0)</f>
        <v>2464</v>
      </c>
      <c r="I1340" s="11">
        <f>VLOOKUP(B1340,[1]!Product_Data[#Data],3,0)</f>
        <v>1774</v>
      </c>
      <c r="J1340" s="11">
        <f t="shared" si="123"/>
        <v>3548</v>
      </c>
      <c r="K1340" s="11">
        <f t="shared" si="124"/>
        <v>4928</v>
      </c>
      <c r="L1340" s="11">
        <f t="shared" si="125"/>
        <v>1380</v>
      </c>
      <c r="M1340" t="str">
        <f>VLOOKUP(C1340,[1]!Location_Data[#Data],2,0)</f>
        <v>East Los Angeles</v>
      </c>
      <c r="N1340" t="str">
        <f>VLOOKUP(D1340,[1]!Salespeople_Data[#Data],2,0)</f>
        <v>Kevin Butler</v>
      </c>
      <c r="O1340" t="str">
        <f>VLOOKUP(E1340,[1]!Customer_Data[#Data],2,0)</f>
        <v>Jason Gray</v>
      </c>
      <c r="P1340" s="15">
        <f t="shared" si="120"/>
        <v>2</v>
      </c>
      <c r="Q1340">
        <f t="shared" si="121"/>
        <v>12</v>
      </c>
      <c r="R1340">
        <f t="shared" si="122"/>
        <v>2020</v>
      </c>
    </row>
    <row r="1341" spans="1:18" x14ac:dyDescent="0.25">
      <c r="A1341" s="4" t="s">
        <v>2223</v>
      </c>
      <c r="B1341" s="4" t="s">
        <v>125</v>
      </c>
      <c r="C1341" s="4" t="s">
        <v>182</v>
      </c>
      <c r="D1341" s="4" t="s">
        <v>356</v>
      </c>
      <c r="E1341" s="4" t="s">
        <v>127</v>
      </c>
      <c r="F1341" s="5">
        <v>43841</v>
      </c>
      <c r="G1341" s="4">
        <v>3</v>
      </c>
      <c r="H1341" s="11">
        <f>VLOOKUP(B1341,[1]!Product_Data[#Data],4,0)</f>
        <v>1826</v>
      </c>
      <c r="I1341" s="11">
        <f>VLOOKUP(B1341,[1]!Product_Data[#Data],3,0)</f>
        <v>1443</v>
      </c>
      <c r="J1341" s="11">
        <f t="shared" si="123"/>
        <v>4329</v>
      </c>
      <c r="K1341" s="11">
        <f t="shared" si="124"/>
        <v>5478</v>
      </c>
      <c r="L1341" s="11">
        <f t="shared" si="125"/>
        <v>1149</v>
      </c>
      <c r="M1341" t="str">
        <f>VLOOKUP(C1341,[1]!Location_Data[#Data],2,0)</f>
        <v>Vallejo</v>
      </c>
      <c r="N1341" t="str">
        <f>VLOOKUP(D1341,[1]!Salespeople_Data[#Data],2,0)</f>
        <v>Jimmy Young</v>
      </c>
      <c r="O1341" t="str">
        <f>VLOOKUP(E1341,[1]!Customer_Data[#Data],2,0)</f>
        <v>Carlos Smith</v>
      </c>
      <c r="P1341" s="15">
        <f t="shared" si="120"/>
        <v>7</v>
      </c>
      <c r="Q1341">
        <f t="shared" si="121"/>
        <v>1</v>
      </c>
      <c r="R1341">
        <f t="shared" si="122"/>
        <v>2020</v>
      </c>
    </row>
    <row r="1342" spans="1:18" x14ac:dyDescent="0.25">
      <c r="A1342" s="2" t="s">
        <v>2224</v>
      </c>
      <c r="B1342" s="2" t="s">
        <v>537</v>
      </c>
      <c r="C1342" s="2" t="s">
        <v>276</v>
      </c>
      <c r="D1342" s="2" t="s">
        <v>257</v>
      </c>
      <c r="E1342" s="2" t="s">
        <v>2225</v>
      </c>
      <c r="F1342" s="3">
        <v>44027</v>
      </c>
      <c r="G1342" s="2">
        <v>4</v>
      </c>
      <c r="H1342" s="11">
        <f>VLOOKUP(B1342,[1]!Product_Data[#Data],4,0)</f>
        <v>556</v>
      </c>
      <c r="I1342" s="11">
        <f>VLOOKUP(B1342,[1]!Product_Data[#Data],3,0)</f>
        <v>395</v>
      </c>
      <c r="J1342" s="11">
        <f t="shared" si="123"/>
        <v>1580</v>
      </c>
      <c r="K1342" s="11">
        <f t="shared" si="124"/>
        <v>2224</v>
      </c>
      <c r="L1342" s="11">
        <f t="shared" si="125"/>
        <v>644</v>
      </c>
      <c r="M1342" t="str">
        <f>VLOOKUP(C1342,[1]!Location_Data[#Data],2,0)</f>
        <v>Orange</v>
      </c>
      <c r="N1342" t="str">
        <f>VLOOKUP(D1342,[1]!Salespeople_Data[#Data],2,0)</f>
        <v>Jerry Perry</v>
      </c>
      <c r="O1342" t="str">
        <f>VLOOKUP(E1342,[1]!Customer_Data[#Data],2,0)</f>
        <v>Ronald George</v>
      </c>
      <c r="P1342" s="15">
        <f t="shared" si="120"/>
        <v>4</v>
      </c>
      <c r="Q1342">
        <f t="shared" si="121"/>
        <v>7</v>
      </c>
      <c r="R1342">
        <f t="shared" si="122"/>
        <v>2020</v>
      </c>
    </row>
    <row r="1343" spans="1:18" x14ac:dyDescent="0.25">
      <c r="A1343" s="4" t="s">
        <v>2226</v>
      </c>
      <c r="B1343" s="4" t="s">
        <v>61</v>
      </c>
      <c r="C1343" s="4" t="s">
        <v>322</v>
      </c>
      <c r="D1343" s="4" t="s">
        <v>91</v>
      </c>
      <c r="E1343" s="4" t="s">
        <v>1106</v>
      </c>
      <c r="F1343" s="5">
        <v>44005</v>
      </c>
      <c r="G1343" s="4">
        <v>3</v>
      </c>
      <c r="H1343" s="11">
        <f>VLOOKUP(B1343,[1]!Product_Data[#Data],4,0)</f>
        <v>1889</v>
      </c>
      <c r="I1343" s="11">
        <f>VLOOKUP(B1343,[1]!Product_Data[#Data],3,0)</f>
        <v>945</v>
      </c>
      <c r="J1343" s="11">
        <f t="shared" si="123"/>
        <v>2835</v>
      </c>
      <c r="K1343" s="11">
        <f t="shared" si="124"/>
        <v>5667</v>
      </c>
      <c r="L1343" s="11">
        <f t="shared" si="125"/>
        <v>2832</v>
      </c>
      <c r="M1343" t="str">
        <f>VLOOKUP(C1343,[1]!Location_Data[#Data],2,0)</f>
        <v>Rancho Cucamonga</v>
      </c>
      <c r="N1343" t="str">
        <f>VLOOKUP(D1343,[1]!Salespeople_Data[#Data],2,0)</f>
        <v>Howard Gardner</v>
      </c>
      <c r="O1343" t="str">
        <f>VLOOKUP(E1343,[1]!Customer_Data[#Data],2,0)</f>
        <v>Arthur Reid</v>
      </c>
      <c r="P1343" s="15">
        <f t="shared" si="120"/>
        <v>3</v>
      </c>
      <c r="Q1343">
        <f t="shared" si="121"/>
        <v>6</v>
      </c>
      <c r="R1343">
        <f t="shared" si="122"/>
        <v>2020</v>
      </c>
    </row>
    <row r="1344" spans="1:18" x14ac:dyDescent="0.25">
      <c r="A1344" s="2" t="s">
        <v>2227</v>
      </c>
      <c r="B1344" s="2" t="s">
        <v>33</v>
      </c>
      <c r="C1344" s="2" t="s">
        <v>174</v>
      </c>
      <c r="D1344" s="2" t="s">
        <v>165</v>
      </c>
      <c r="E1344" s="2" t="s">
        <v>2228</v>
      </c>
      <c r="F1344" s="3">
        <v>43832</v>
      </c>
      <c r="G1344" s="2">
        <v>4</v>
      </c>
      <c r="H1344" s="11">
        <f>VLOOKUP(B1344,[1]!Product_Data[#Data],4,0)</f>
        <v>1582</v>
      </c>
      <c r="I1344" s="11">
        <f>VLOOKUP(B1344,[1]!Product_Data[#Data],3,0)</f>
        <v>1234</v>
      </c>
      <c r="J1344" s="11">
        <f t="shared" si="123"/>
        <v>4936</v>
      </c>
      <c r="K1344" s="11">
        <f t="shared" si="124"/>
        <v>6328</v>
      </c>
      <c r="L1344" s="11">
        <f t="shared" si="125"/>
        <v>1392</v>
      </c>
      <c r="M1344" t="str">
        <f>VLOOKUP(C1344,[1]!Location_Data[#Data],2,0)</f>
        <v>Norwalk</v>
      </c>
      <c r="N1344" t="str">
        <f>VLOOKUP(D1344,[1]!Salespeople_Data[#Data],2,0)</f>
        <v>Joe Sims</v>
      </c>
      <c r="O1344" t="str">
        <f>VLOOKUP(E1344,[1]!Customer_Data[#Data],2,0)</f>
        <v>Peter Cook</v>
      </c>
      <c r="P1344" s="15">
        <f t="shared" si="120"/>
        <v>5</v>
      </c>
      <c r="Q1344">
        <f t="shared" si="121"/>
        <v>1</v>
      </c>
      <c r="R1344">
        <f t="shared" si="122"/>
        <v>2020</v>
      </c>
    </row>
    <row r="1345" spans="1:18" x14ac:dyDescent="0.25">
      <c r="A1345" s="4" t="s">
        <v>2229</v>
      </c>
      <c r="B1345" s="4" t="s">
        <v>569</v>
      </c>
      <c r="C1345" s="4" t="s">
        <v>39</v>
      </c>
      <c r="D1345" s="4" t="s">
        <v>239</v>
      </c>
      <c r="E1345" s="4" t="s">
        <v>2230</v>
      </c>
      <c r="F1345" s="5">
        <v>43854</v>
      </c>
      <c r="G1345" s="4">
        <v>1</v>
      </c>
      <c r="H1345" s="11">
        <f>VLOOKUP(B1345,[1]!Product_Data[#Data],4,0)</f>
        <v>1178</v>
      </c>
      <c r="I1345" s="11">
        <f>VLOOKUP(B1345,[1]!Product_Data[#Data],3,0)</f>
        <v>683</v>
      </c>
      <c r="J1345" s="11">
        <f t="shared" si="123"/>
        <v>683</v>
      </c>
      <c r="K1345" s="11">
        <f t="shared" si="124"/>
        <v>1178</v>
      </c>
      <c r="L1345" s="11">
        <f t="shared" si="125"/>
        <v>495</v>
      </c>
      <c r="M1345" t="str">
        <f>VLOOKUP(C1345,[1]!Location_Data[#Data],2,0)</f>
        <v>Oceanside</v>
      </c>
      <c r="N1345" t="str">
        <f>VLOOKUP(D1345,[1]!Salespeople_Data[#Data],2,0)</f>
        <v>John Reyes</v>
      </c>
      <c r="O1345" t="str">
        <f>VLOOKUP(E1345,[1]!Customer_Data[#Data],2,0)</f>
        <v>Nicholas Williamson</v>
      </c>
      <c r="P1345" s="15">
        <f t="shared" si="120"/>
        <v>6</v>
      </c>
      <c r="Q1345">
        <f t="shared" si="121"/>
        <v>1</v>
      </c>
      <c r="R1345">
        <f t="shared" si="122"/>
        <v>2020</v>
      </c>
    </row>
    <row r="1346" spans="1:18" x14ac:dyDescent="0.25">
      <c r="A1346" s="2" t="s">
        <v>2231</v>
      </c>
      <c r="B1346" s="2" t="s">
        <v>330</v>
      </c>
      <c r="C1346" s="2" t="s">
        <v>242</v>
      </c>
      <c r="D1346" s="2" t="s">
        <v>30</v>
      </c>
      <c r="E1346" s="2" t="s">
        <v>2149</v>
      </c>
      <c r="F1346" s="3">
        <v>44103</v>
      </c>
      <c r="G1346" s="2">
        <v>1</v>
      </c>
      <c r="H1346" s="11">
        <f>VLOOKUP(B1346,[1]!Product_Data[#Data],4,0)</f>
        <v>1635</v>
      </c>
      <c r="I1346" s="11">
        <f>VLOOKUP(B1346,[1]!Product_Data[#Data],3,0)</f>
        <v>1046</v>
      </c>
      <c r="J1346" s="11">
        <f t="shared" si="123"/>
        <v>1046</v>
      </c>
      <c r="K1346" s="11">
        <f t="shared" si="124"/>
        <v>1635</v>
      </c>
      <c r="L1346" s="11">
        <f t="shared" si="125"/>
        <v>589</v>
      </c>
      <c r="M1346" t="str">
        <f>VLOOKUP(C1346,[1]!Location_Data[#Data],2,0)</f>
        <v>Downey</v>
      </c>
      <c r="N1346" t="str">
        <f>VLOOKUP(D1346,[1]!Salespeople_Data[#Data],2,0)</f>
        <v>Carl Hall</v>
      </c>
      <c r="O1346" t="str">
        <f>VLOOKUP(E1346,[1]!Customer_Data[#Data],2,0)</f>
        <v>Victor Medina</v>
      </c>
      <c r="P1346" s="15">
        <f t="shared" ref="P1346:P1409" si="126">WEEKDAY(F1346)</f>
        <v>3</v>
      </c>
      <c r="Q1346">
        <f t="shared" ref="Q1346:Q1409" si="127">MONTH(F1346)</f>
        <v>9</v>
      </c>
      <c r="R1346">
        <f t="shared" ref="R1346:R1409" si="128">YEAR(F1346)</f>
        <v>2020</v>
      </c>
    </row>
    <row r="1347" spans="1:18" x14ac:dyDescent="0.25">
      <c r="A1347" s="4" t="s">
        <v>2232</v>
      </c>
      <c r="B1347" s="4" t="s">
        <v>603</v>
      </c>
      <c r="C1347" s="4" t="s">
        <v>70</v>
      </c>
      <c r="D1347" s="4" t="s">
        <v>71</v>
      </c>
      <c r="E1347" s="4" t="s">
        <v>1026</v>
      </c>
      <c r="F1347" s="5">
        <v>44166</v>
      </c>
      <c r="G1347" s="4">
        <v>4</v>
      </c>
      <c r="H1347" s="11">
        <f>VLOOKUP(B1347,[1]!Product_Data[#Data],4,0)</f>
        <v>2495</v>
      </c>
      <c r="I1347" s="11">
        <f>VLOOKUP(B1347,[1]!Product_Data[#Data],3,0)</f>
        <v>1896</v>
      </c>
      <c r="J1347" s="11">
        <f t="shared" ref="J1347:J1410" si="129">PRODUCT(I1347,G1347)</f>
        <v>7584</v>
      </c>
      <c r="K1347" s="11">
        <f t="shared" ref="K1347:K1410" si="130">PRODUCT(H1347,G1347)</f>
        <v>9980</v>
      </c>
      <c r="L1347" s="11">
        <f t="shared" ref="L1347:L1410" si="131">K1347-J1347</f>
        <v>2396</v>
      </c>
      <c r="M1347" t="str">
        <f>VLOOKUP(C1347,[1]!Location_Data[#Data],2,0)</f>
        <v>Clovis</v>
      </c>
      <c r="N1347" t="str">
        <f>VLOOKUP(D1347,[1]!Salespeople_Data[#Data],2,0)</f>
        <v>Gary Rodriguez</v>
      </c>
      <c r="O1347" t="str">
        <f>VLOOKUP(E1347,[1]!Customer_Data[#Data],2,0)</f>
        <v>Kevin Lopez</v>
      </c>
      <c r="P1347" s="15">
        <f t="shared" si="126"/>
        <v>3</v>
      </c>
      <c r="Q1347">
        <f t="shared" si="127"/>
        <v>12</v>
      </c>
      <c r="R1347">
        <f t="shared" si="128"/>
        <v>2020</v>
      </c>
    </row>
    <row r="1348" spans="1:18" x14ac:dyDescent="0.25">
      <c r="A1348" s="2" t="s">
        <v>2233</v>
      </c>
      <c r="B1348" s="2" t="s">
        <v>311</v>
      </c>
      <c r="C1348" s="2" t="s">
        <v>224</v>
      </c>
      <c r="D1348" s="2" t="s">
        <v>10</v>
      </c>
      <c r="E1348" s="2" t="s">
        <v>922</v>
      </c>
      <c r="F1348" s="3">
        <v>44056</v>
      </c>
      <c r="G1348" s="2">
        <v>3</v>
      </c>
      <c r="H1348" s="11">
        <f>VLOOKUP(B1348,[1]!Product_Data[#Data],4,0)</f>
        <v>1743</v>
      </c>
      <c r="I1348" s="11">
        <f>VLOOKUP(B1348,[1]!Product_Data[#Data],3,0)</f>
        <v>872</v>
      </c>
      <c r="J1348" s="11">
        <f t="shared" si="129"/>
        <v>2616</v>
      </c>
      <c r="K1348" s="11">
        <f t="shared" si="130"/>
        <v>5229</v>
      </c>
      <c r="L1348" s="11">
        <f t="shared" si="131"/>
        <v>2613</v>
      </c>
      <c r="M1348" t="str">
        <f>VLOOKUP(C1348,[1]!Location_Data[#Data],2,0)</f>
        <v>Huntington Beach</v>
      </c>
      <c r="N1348" t="str">
        <f>VLOOKUP(D1348,[1]!Salespeople_Data[#Data],2,0)</f>
        <v>Justin Lynch</v>
      </c>
      <c r="O1348" t="str">
        <f>VLOOKUP(E1348,[1]!Customer_Data[#Data],2,0)</f>
        <v>David Mendoza</v>
      </c>
      <c r="P1348" s="15">
        <f t="shared" si="126"/>
        <v>5</v>
      </c>
      <c r="Q1348">
        <f t="shared" si="127"/>
        <v>8</v>
      </c>
      <c r="R1348">
        <f t="shared" si="128"/>
        <v>2020</v>
      </c>
    </row>
    <row r="1349" spans="1:18" x14ac:dyDescent="0.25">
      <c r="A1349" s="4" t="s">
        <v>2234</v>
      </c>
      <c r="B1349" s="4" t="s">
        <v>260</v>
      </c>
      <c r="C1349" s="4" t="s">
        <v>469</v>
      </c>
      <c r="D1349" s="4" t="s">
        <v>308</v>
      </c>
      <c r="E1349" s="4" t="s">
        <v>892</v>
      </c>
      <c r="F1349" s="5">
        <v>44181</v>
      </c>
      <c r="G1349" s="4">
        <v>4</v>
      </c>
      <c r="H1349" s="11">
        <f>VLOOKUP(B1349,[1]!Product_Data[#Data],4,0)</f>
        <v>502</v>
      </c>
      <c r="I1349" s="11">
        <f>VLOOKUP(B1349,[1]!Product_Data[#Data],3,0)</f>
        <v>296</v>
      </c>
      <c r="J1349" s="11">
        <f t="shared" si="129"/>
        <v>1184</v>
      </c>
      <c r="K1349" s="11">
        <f t="shared" si="130"/>
        <v>2008</v>
      </c>
      <c r="L1349" s="11">
        <f t="shared" si="131"/>
        <v>824</v>
      </c>
      <c r="M1349" t="str">
        <f>VLOOKUP(C1349,[1]!Location_Data[#Data],2,0)</f>
        <v>Escondido</v>
      </c>
      <c r="N1349" t="str">
        <f>VLOOKUP(D1349,[1]!Salespeople_Data[#Data],2,0)</f>
        <v>Fred Robertson</v>
      </c>
      <c r="O1349" t="str">
        <f>VLOOKUP(E1349,[1]!Customer_Data[#Data],2,0)</f>
        <v>Randy Webb</v>
      </c>
      <c r="P1349" s="15">
        <f t="shared" si="126"/>
        <v>4</v>
      </c>
      <c r="Q1349">
        <f t="shared" si="127"/>
        <v>12</v>
      </c>
      <c r="R1349">
        <f t="shared" si="128"/>
        <v>2020</v>
      </c>
    </row>
    <row r="1350" spans="1:18" x14ac:dyDescent="0.25">
      <c r="A1350" s="2" t="s">
        <v>2235</v>
      </c>
      <c r="B1350" s="2" t="s">
        <v>569</v>
      </c>
      <c r="C1350" s="2" t="s">
        <v>135</v>
      </c>
      <c r="D1350" s="2" t="s">
        <v>170</v>
      </c>
      <c r="E1350" s="2" t="s">
        <v>931</v>
      </c>
      <c r="F1350" s="3">
        <v>44195</v>
      </c>
      <c r="G1350" s="2">
        <v>4</v>
      </c>
      <c r="H1350" s="11">
        <f>VLOOKUP(B1350,[1]!Product_Data[#Data],4,0)</f>
        <v>1178</v>
      </c>
      <c r="I1350" s="11">
        <f>VLOOKUP(B1350,[1]!Product_Data[#Data],3,0)</f>
        <v>683</v>
      </c>
      <c r="J1350" s="11">
        <f t="shared" si="129"/>
        <v>2732</v>
      </c>
      <c r="K1350" s="11">
        <f t="shared" si="130"/>
        <v>4712</v>
      </c>
      <c r="L1350" s="11">
        <f t="shared" si="131"/>
        <v>1980</v>
      </c>
      <c r="M1350" t="str">
        <f>VLOOKUP(C1350,[1]!Location_Data[#Data],2,0)</f>
        <v>Oxnard</v>
      </c>
      <c r="N1350" t="str">
        <f>VLOOKUP(D1350,[1]!Salespeople_Data[#Data],2,0)</f>
        <v>Sean Miller</v>
      </c>
      <c r="O1350" t="str">
        <f>VLOOKUP(E1350,[1]!Customer_Data[#Data],2,0)</f>
        <v>Joshua Collins</v>
      </c>
      <c r="P1350" s="15">
        <f t="shared" si="126"/>
        <v>4</v>
      </c>
      <c r="Q1350">
        <f t="shared" si="127"/>
        <v>12</v>
      </c>
      <c r="R1350">
        <f t="shared" si="128"/>
        <v>2020</v>
      </c>
    </row>
    <row r="1351" spans="1:18" x14ac:dyDescent="0.25">
      <c r="A1351" s="4" t="s">
        <v>2236</v>
      </c>
      <c r="B1351" s="4" t="s">
        <v>275</v>
      </c>
      <c r="C1351" s="4" t="s">
        <v>19</v>
      </c>
      <c r="D1351" s="4" t="s">
        <v>30</v>
      </c>
      <c r="E1351" s="4" t="s">
        <v>594</v>
      </c>
      <c r="F1351" s="5">
        <v>44051</v>
      </c>
      <c r="G1351" s="4">
        <v>2</v>
      </c>
      <c r="H1351" s="11">
        <f>VLOOKUP(B1351,[1]!Product_Data[#Data],4,0)</f>
        <v>2353</v>
      </c>
      <c r="I1351" s="11">
        <f>VLOOKUP(B1351,[1]!Product_Data[#Data],3,0)</f>
        <v>1788</v>
      </c>
      <c r="J1351" s="11">
        <f t="shared" si="129"/>
        <v>3576</v>
      </c>
      <c r="K1351" s="11">
        <f t="shared" si="130"/>
        <v>4706</v>
      </c>
      <c r="L1351" s="11">
        <f t="shared" si="131"/>
        <v>1130</v>
      </c>
      <c r="M1351" t="str">
        <f>VLOOKUP(C1351,[1]!Location_Data[#Data],2,0)</f>
        <v>Berkeley</v>
      </c>
      <c r="N1351" t="str">
        <f>VLOOKUP(D1351,[1]!Salespeople_Data[#Data],2,0)</f>
        <v>Carl Hall</v>
      </c>
      <c r="O1351" t="str">
        <f>VLOOKUP(E1351,[1]!Customer_Data[#Data],2,0)</f>
        <v>Henry Andrews</v>
      </c>
      <c r="P1351" s="15">
        <f t="shared" si="126"/>
        <v>7</v>
      </c>
      <c r="Q1351">
        <f t="shared" si="127"/>
        <v>8</v>
      </c>
      <c r="R1351">
        <f t="shared" si="128"/>
        <v>2020</v>
      </c>
    </row>
    <row r="1352" spans="1:18" x14ac:dyDescent="0.25">
      <c r="A1352" s="2" t="s">
        <v>2237</v>
      </c>
      <c r="B1352" s="2" t="s">
        <v>189</v>
      </c>
      <c r="C1352" s="2" t="s">
        <v>174</v>
      </c>
      <c r="D1352" s="2" t="s">
        <v>10</v>
      </c>
      <c r="E1352" s="2" t="s">
        <v>1889</v>
      </c>
      <c r="F1352" s="3">
        <v>43992</v>
      </c>
      <c r="G1352" s="2">
        <v>1</v>
      </c>
      <c r="H1352" s="11">
        <f>VLOOKUP(B1352,[1]!Product_Data[#Data],4,0)</f>
        <v>1783</v>
      </c>
      <c r="I1352" s="11">
        <f>VLOOKUP(B1352,[1]!Product_Data[#Data],3,0)</f>
        <v>1516</v>
      </c>
      <c r="J1352" s="11">
        <f t="shared" si="129"/>
        <v>1516</v>
      </c>
      <c r="K1352" s="11">
        <f t="shared" si="130"/>
        <v>1783</v>
      </c>
      <c r="L1352" s="11">
        <f t="shared" si="131"/>
        <v>267</v>
      </c>
      <c r="M1352" t="str">
        <f>VLOOKUP(C1352,[1]!Location_Data[#Data],2,0)</f>
        <v>Norwalk</v>
      </c>
      <c r="N1352" t="str">
        <f>VLOOKUP(D1352,[1]!Salespeople_Data[#Data],2,0)</f>
        <v>Justin Lynch</v>
      </c>
      <c r="O1352" t="str">
        <f>VLOOKUP(E1352,[1]!Customer_Data[#Data],2,0)</f>
        <v>Terry Mills</v>
      </c>
      <c r="P1352" s="15">
        <f t="shared" si="126"/>
        <v>4</v>
      </c>
      <c r="Q1352">
        <f t="shared" si="127"/>
        <v>6</v>
      </c>
      <c r="R1352">
        <f t="shared" si="128"/>
        <v>2020</v>
      </c>
    </row>
    <row r="1353" spans="1:18" x14ac:dyDescent="0.25">
      <c r="A1353" s="4" t="s">
        <v>2238</v>
      </c>
      <c r="B1353" s="4" t="s">
        <v>403</v>
      </c>
      <c r="C1353" s="4" t="s">
        <v>66</v>
      </c>
      <c r="D1353" s="4" t="s">
        <v>178</v>
      </c>
      <c r="E1353" s="4" t="s">
        <v>2239</v>
      </c>
      <c r="F1353" s="5">
        <v>44102</v>
      </c>
      <c r="G1353" s="4">
        <v>1</v>
      </c>
      <c r="H1353" s="11">
        <f>VLOOKUP(B1353,[1]!Product_Data[#Data],4,0)</f>
        <v>392</v>
      </c>
      <c r="I1353" s="11">
        <f>VLOOKUP(B1353,[1]!Product_Data[#Data],3,0)</f>
        <v>255</v>
      </c>
      <c r="J1353" s="11">
        <f t="shared" si="129"/>
        <v>255</v>
      </c>
      <c r="K1353" s="11">
        <f t="shared" si="130"/>
        <v>392</v>
      </c>
      <c r="L1353" s="11">
        <f t="shared" si="131"/>
        <v>137</v>
      </c>
      <c r="M1353" t="str">
        <f>VLOOKUP(C1353,[1]!Location_Data[#Data],2,0)</f>
        <v>Ontario</v>
      </c>
      <c r="N1353" t="str">
        <f>VLOOKUP(D1353,[1]!Salespeople_Data[#Data],2,0)</f>
        <v>Joshua Taylor</v>
      </c>
      <c r="O1353" t="str">
        <f>VLOOKUP(E1353,[1]!Customer_Data[#Data],2,0)</f>
        <v>Jonathan Bowman</v>
      </c>
      <c r="P1353" s="15">
        <f t="shared" si="126"/>
        <v>2</v>
      </c>
      <c r="Q1353">
        <f t="shared" si="127"/>
        <v>9</v>
      </c>
      <c r="R1353">
        <f t="shared" si="128"/>
        <v>2020</v>
      </c>
    </row>
    <row r="1354" spans="1:18" x14ac:dyDescent="0.25">
      <c r="A1354" s="2" t="s">
        <v>2240</v>
      </c>
      <c r="B1354" s="2" t="s">
        <v>553</v>
      </c>
      <c r="C1354" s="2" t="s">
        <v>62</v>
      </c>
      <c r="D1354" s="2" t="s">
        <v>15</v>
      </c>
      <c r="E1354" s="2" t="s">
        <v>1093</v>
      </c>
      <c r="F1354" s="3">
        <v>44017</v>
      </c>
      <c r="G1354" s="2">
        <v>1</v>
      </c>
      <c r="H1354" s="11">
        <f>VLOOKUP(B1354,[1]!Product_Data[#Data],4,0)</f>
        <v>1798</v>
      </c>
      <c r="I1354" s="11">
        <f>VLOOKUP(B1354,[1]!Product_Data[#Data],3,0)</f>
        <v>971</v>
      </c>
      <c r="J1354" s="11">
        <f t="shared" si="129"/>
        <v>971</v>
      </c>
      <c r="K1354" s="11">
        <f t="shared" si="130"/>
        <v>1798</v>
      </c>
      <c r="L1354" s="11">
        <f t="shared" si="131"/>
        <v>827</v>
      </c>
      <c r="M1354" t="str">
        <f>VLOOKUP(C1354,[1]!Location_Data[#Data],2,0)</f>
        <v>Fairfield</v>
      </c>
      <c r="N1354" t="str">
        <f>VLOOKUP(D1354,[1]!Salespeople_Data[#Data],2,0)</f>
        <v>Ryan Butler</v>
      </c>
      <c r="O1354" t="str">
        <f>VLOOKUP(E1354,[1]!Customer_Data[#Data],2,0)</f>
        <v>Victor Marshall</v>
      </c>
      <c r="P1354" s="15">
        <f t="shared" si="126"/>
        <v>1</v>
      </c>
      <c r="Q1354">
        <f t="shared" si="127"/>
        <v>7</v>
      </c>
      <c r="R1354">
        <f t="shared" si="128"/>
        <v>2020</v>
      </c>
    </row>
    <row r="1355" spans="1:18" x14ac:dyDescent="0.25">
      <c r="A1355" s="4" t="s">
        <v>2241</v>
      </c>
      <c r="B1355" s="4" t="s">
        <v>86</v>
      </c>
      <c r="C1355" s="4" t="s">
        <v>195</v>
      </c>
      <c r="D1355" s="4" t="s">
        <v>58</v>
      </c>
      <c r="E1355" s="4" t="s">
        <v>475</v>
      </c>
      <c r="F1355" s="5">
        <v>44005</v>
      </c>
      <c r="G1355" s="4">
        <v>4</v>
      </c>
      <c r="H1355" s="11">
        <f>VLOOKUP(B1355,[1]!Product_Data[#Data],4,0)</f>
        <v>1725</v>
      </c>
      <c r="I1355" s="11">
        <f>VLOOKUP(B1355,[1]!Product_Data[#Data],3,0)</f>
        <v>1363</v>
      </c>
      <c r="J1355" s="11">
        <f t="shared" si="129"/>
        <v>5452</v>
      </c>
      <c r="K1355" s="11">
        <f t="shared" si="130"/>
        <v>6900</v>
      </c>
      <c r="L1355" s="11">
        <f t="shared" si="131"/>
        <v>1448</v>
      </c>
      <c r="M1355" t="str">
        <f>VLOOKUP(C1355,[1]!Location_Data[#Data],2,0)</f>
        <v>Pomona</v>
      </c>
      <c r="N1355" t="str">
        <f>VLOOKUP(D1355,[1]!Salespeople_Data[#Data],2,0)</f>
        <v>Christopher Tucker</v>
      </c>
      <c r="O1355" t="str">
        <f>VLOOKUP(E1355,[1]!Customer_Data[#Data],2,0)</f>
        <v>Peter Bradley</v>
      </c>
      <c r="P1355" s="15">
        <f t="shared" si="126"/>
        <v>3</v>
      </c>
      <c r="Q1355">
        <f t="shared" si="127"/>
        <v>6</v>
      </c>
      <c r="R1355">
        <f t="shared" si="128"/>
        <v>2020</v>
      </c>
    </row>
    <row r="1356" spans="1:18" x14ac:dyDescent="0.25">
      <c r="A1356" s="2" t="s">
        <v>2242</v>
      </c>
      <c r="B1356" s="2" t="s">
        <v>267</v>
      </c>
      <c r="C1356" s="2" t="s">
        <v>276</v>
      </c>
      <c r="D1356" s="2" t="s">
        <v>239</v>
      </c>
      <c r="E1356" s="2" t="s">
        <v>97</v>
      </c>
      <c r="F1356" s="3">
        <v>43980</v>
      </c>
      <c r="G1356" s="2">
        <v>2</v>
      </c>
      <c r="H1356" s="11">
        <f>VLOOKUP(B1356,[1]!Product_Data[#Data],4,0)</f>
        <v>400</v>
      </c>
      <c r="I1356" s="11">
        <f>VLOOKUP(B1356,[1]!Product_Data[#Data],3,0)</f>
        <v>208</v>
      </c>
      <c r="J1356" s="11">
        <f t="shared" si="129"/>
        <v>416</v>
      </c>
      <c r="K1356" s="11">
        <f t="shared" si="130"/>
        <v>800</v>
      </c>
      <c r="L1356" s="11">
        <f t="shared" si="131"/>
        <v>384</v>
      </c>
      <c r="M1356" t="str">
        <f>VLOOKUP(C1356,[1]!Location_Data[#Data],2,0)</f>
        <v>Orange</v>
      </c>
      <c r="N1356" t="str">
        <f>VLOOKUP(D1356,[1]!Salespeople_Data[#Data],2,0)</f>
        <v>John Reyes</v>
      </c>
      <c r="O1356" t="str">
        <f>VLOOKUP(E1356,[1]!Customer_Data[#Data],2,0)</f>
        <v>Mark Elliott</v>
      </c>
      <c r="P1356" s="15">
        <f t="shared" si="126"/>
        <v>6</v>
      </c>
      <c r="Q1356">
        <f t="shared" si="127"/>
        <v>5</v>
      </c>
      <c r="R1356">
        <f t="shared" si="128"/>
        <v>2020</v>
      </c>
    </row>
    <row r="1357" spans="1:18" x14ac:dyDescent="0.25">
      <c r="A1357" s="4" t="s">
        <v>2243</v>
      </c>
      <c r="B1357" s="4" t="s">
        <v>537</v>
      </c>
      <c r="C1357" s="4" t="s">
        <v>229</v>
      </c>
      <c r="D1357" s="4" t="s">
        <v>212</v>
      </c>
      <c r="E1357" s="4" t="s">
        <v>54</v>
      </c>
      <c r="F1357" s="5">
        <v>44123</v>
      </c>
      <c r="G1357" s="4">
        <v>4</v>
      </c>
      <c r="H1357" s="11">
        <f>VLOOKUP(B1357,[1]!Product_Data[#Data],4,0)</f>
        <v>556</v>
      </c>
      <c r="I1357" s="11">
        <f>VLOOKUP(B1357,[1]!Product_Data[#Data],3,0)</f>
        <v>395</v>
      </c>
      <c r="J1357" s="11">
        <f t="shared" si="129"/>
        <v>1580</v>
      </c>
      <c r="K1357" s="11">
        <f t="shared" si="130"/>
        <v>2224</v>
      </c>
      <c r="L1357" s="11">
        <f t="shared" si="131"/>
        <v>644</v>
      </c>
      <c r="M1357" t="str">
        <f>VLOOKUP(C1357,[1]!Location_Data[#Data],2,0)</f>
        <v>San Jose</v>
      </c>
      <c r="N1357" t="str">
        <f>VLOOKUP(D1357,[1]!Salespeople_Data[#Data],2,0)</f>
        <v>Ronald Reed</v>
      </c>
      <c r="O1357" t="str">
        <f>VLOOKUP(E1357,[1]!Customer_Data[#Data],2,0)</f>
        <v>Ralph Kelley</v>
      </c>
      <c r="P1357" s="15">
        <f t="shared" si="126"/>
        <v>2</v>
      </c>
      <c r="Q1357">
        <f t="shared" si="127"/>
        <v>10</v>
      </c>
      <c r="R1357">
        <f t="shared" si="128"/>
        <v>2020</v>
      </c>
    </row>
    <row r="1358" spans="1:18" x14ac:dyDescent="0.25">
      <c r="A1358" s="2" t="s">
        <v>2244</v>
      </c>
      <c r="B1358" s="2" t="s">
        <v>389</v>
      </c>
      <c r="C1358" s="2" t="s">
        <v>19</v>
      </c>
      <c r="D1358" s="2" t="s">
        <v>116</v>
      </c>
      <c r="E1358" s="2" t="s">
        <v>2245</v>
      </c>
      <c r="F1358" s="3">
        <v>43903</v>
      </c>
      <c r="G1358" s="2">
        <v>1</v>
      </c>
      <c r="H1358" s="11">
        <f>VLOOKUP(B1358,[1]!Product_Data[#Data],4,0)</f>
        <v>1367</v>
      </c>
      <c r="I1358" s="11">
        <f>VLOOKUP(B1358,[1]!Product_Data[#Data],3,0)</f>
        <v>984</v>
      </c>
      <c r="J1358" s="11">
        <f t="shared" si="129"/>
        <v>984</v>
      </c>
      <c r="K1358" s="11">
        <f t="shared" si="130"/>
        <v>1367</v>
      </c>
      <c r="L1358" s="11">
        <f t="shared" si="131"/>
        <v>383</v>
      </c>
      <c r="M1358" t="str">
        <f>VLOOKUP(C1358,[1]!Location_Data[#Data],2,0)</f>
        <v>Berkeley</v>
      </c>
      <c r="N1358" t="str">
        <f>VLOOKUP(D1358,[1]!Salespeople_Data[#Data],2,0)</f>
        <v>Roger Ramos</v>
      </c>
      <c r="O1358" t="str">
        <f>VLOOKUP(E1358,[1]!Customer_Data[#Data],2,0)</f>
        <v>Charles Bell</v>
      </c>
      <c r="P1358" s="15">
        <f t="shared" si="126"/>
        <v>6</v>
      </c>
      <c r="Q1358">
        <f t="shared" si="127"/>
        <v>3</v>
      </c>
      <c r="R1358">
        <f t="shared" si="128"/>
        <v>2020</v>
      </c>
    </row>
    <row r="1359" spans="1:18" x14ac:dyDescent="0.25">
      <c r="A1359" s="4" t="s">
        <v>2246</v>
      </c>
      <c r="B1359" s="4" t="s">
        <v>33</v>
      </c>
      <c r="C1359" s="4" t="s">
        <v>90</v>
      </c>
      <c r="D1359" s="4" t="s">
        <v>58</v>
      </c>
      <c r="E1359" s="4" t="s">
        <v>1743</v>
      </c>
      <c r="F1359" s="5">
        <v>43996</v>
      </c>
      <c r="G1359" s="4">
        <v>3</v>
      </c>
      <c r="H1359" s="11">
        <f>VLOOKUP(B1359,[1]!Product_Data[#Data],4,0)</f>
        <v>1582</v>
      </c>
      <c r="I1359" s="11">
        <f>VLOOKUP(B1359,[1]!Product_Data[#Data],3,0)</f>
        <v>1234</v>
      </c>
      <c r="J1359" s="11">
        <f t="shared" si="129"/>
        <v>3702</v>
      </c>
      <c r="K1359" s="11">
        <f t="shared" si="130"/>
        <v>4746</v>
      </c>
      <c r="L1359" s="11">
        <f t="shared" si="131"/>
        <v>1044</v>
      </c>
      <c r="M1359" t="str">
        <f>VLOOKUP(C1359,[1]!Location_Data[#Data],2,0)</f>
        <v>Irvine</v>
      </c>
      <c r="N1359" t="str">
        <f>VLOOKUP(D1359,[1]!Salespeople_Data[#Data],2,0)</f>
        <v>Christopher Tucker</v>
      </c>
      <c r="O1359" t="str">
        <f>VLOOKUP(E1359,[1]!Customer_Data[#Data],2,0)</f>
        <v>Steve Wells</v>
      </c>
      <c r="P1359" s="15">
        <f t="shared" si="126"/>
        <v>1</v>
      </c>
      <c r="Q1359">
        <f t="shared" si="127"/>
        <v>6</v>
      </c>
      <c r="R1359">
        <f t="shared" si="128"/>
        <v>2020</v>
      </c>
    </row>
    <row r="1360" spans="1:18" x14ac:dyDescent="0.25">
      <c r="A1360" s="2" t="s">
        <v>2247</v>
      </c>
      <c r="B1360" s="2" t="s">
        <v>383</v>
      </c>
      <c r="C1360" s="2" t="s">
        <v>14</v>
      </c>
      <c r="D1360" s="2" t="s">
        <v>257</v>
      </c>
      <c r="E1360" s="2" t="s">
        <v>1880</v>
      </c>
      <c r="F1360" s="3">
        <v>44076</v>
      </c>
      <c r="G1360" s="2">
        <v>1</v>
      </c>
      <c r="H1360" s="11">
        <f>VLOOKUP(B1360,[1]!Product_Data[#Data],4,0)</f>
        <v>1494</v>
      </c>
      <c r="I1360" s="11">
        <f>VLOOKUP(B1360,[1]!Product_Data[#Data],3,0)</f>
        <v>971</v>
      </c>
      <c r="J1360" s="11">
        <f t="shared" si="129"/>
        <v>971</v>
      </c>
      <c r="K1360" s="11">
        <f t="shared" si="130"/>
        <v>1494</v>
      </c>
      <c r="L1360" s="11">
        <f t="shared" si="131"/>
        <v>523</v>
      </c>
      <c r="M1360" t="str">
        <f>VLOOKUP(C1360,[1]!Location_Data[#Data],2,0)</f>
        <v>Santa Clarita</v>
      </c>
      <c r="N1360" t="str">
        <f>VLOOKUP(D1360,[1]!Salespeople_Data[#Data],2,0)</f>
        <v>Jerry Perry</v>
      </c>
      <c r="O1360" t="str">
        <f>VLOOKUP(E1360,[1]!Customer_Data[#Data],2,0)</f>
        <v>Eugene Brooks</v>
      </c>
      <c r="P1360" s="15">
        <f t="shared" si="126"/>
        <v>4</v>
      </c>
      <c r="Q1360">
        <f t="shared" si="127"/>
        <v>9</v>
      </c>
      <c r="R1360">
        <f t="shared" si="128"/>
        <v>2020</v>
      </c>
    </row>
    <row r="1361" spans="1:18" x14ac:dyDescent="0.25">
      <c r="A1361" s="4" t="s">
        <v>2248</v>
      </c>
      <c r="B1361" s="4" t="s">
        <v>99</v>
      </c>
      <c r="C1361" s="4" t="s">
        <v>530</v>
      </c>
      <c r="D1361" s="4" t="s">
        <v>141</v>
      </c>
      <c r="E1361" s="4" t="s">
        <v>1207</v>
      </c>
      <c r="F1361" s="5">
        <v>44066</v>
      </c>
      <c r="G1361" s="4">
        <v>3</v>
      </c>
      <c r="H1361" s="11">
        <f>VLOOKUP(B1361,[1]!Product_Data[#Data],4,0)</f>
        <v>1708</v>
      </c>
      <c r="I1361" s="11">
        <f>VLOOKUP(B1361,[1]!Product_Data[#Data],3,0)</f>
        <v>871</v>
      </c>
      <c r="J1361" s="11">
        <f t="shared" si="129"/>
        <v>2613</v>
      </c>
      <c r="K1361" s="11">
        <f t="shared" si="130"/>
        <v>5124</v>
      </c>
      <c r="L1361" s="11">
        <f t="shared" si="131"/>
        <v>2511</v>
      </c>
      <c r="M1361" t="str">
        <f>VLOOKUP(C1361,[1]!Location_Data[#Data],2,0)</f>
        <v>San Buenaventura (Ventura)</v>
      </c>
      <c r="N1361" t="str">
        <f>VLOOKUP(D1361,[1]!Salespeople_Data[#Data],2,0)</f>
        <v>Arthur Mccoy</v>
      </c>
      <c r="O1361" t="str">
        <f>VLOOKUP(E1361,[1]!Customer_Data[#Data],2,0)</f>
        <v>Adam Hernandez</v>
      </c>
      <c r="P1361" s="15">
        <f t="shared" si="126"/>
        <v>1</v>
      </c>
      <c r="Q1361">
        <f t="shared" si="127"/>
        <v>8</v>
      </c>
      <c r="R1361">
        <f t="shared" si="128"/>
        <v>2020</v>
      </c>
    </row>
    <row r="1362" spans="1:18" x14ac:dyDescent="0.25">
      <c r="A1362" s="2" t="s">
        <v>2249</v>
      </c>
      <c r="B1362" s="2" t="s">
        <v>553</v>
      </c>
      <c r="C1362" s="2" t="s">
        <v>120</v>
      </c>
      <c r="D1362" s="2" t="s">
        <v>136</v>
      </c>
      <c r="E1362" s="2" t="s">
        <v>1056</v>
      </c>
      <c r="F1362" s="3">
        <v>44090</v>
      </c>
      <c r="G1362" s="2">
        <v>2</v>
      </c>
      <c r="H1362" s="11">
        <f>VLOOKUP(B1362,[1]!Product_Data[#Data],4,0)</f>
        <v>1798</v>
      </c>
      <c r="I1362" s="11">
        <f>VLOOKUP(B1362,[1]!Product_Data[#Data],3,0)</f>
        <v>971</v>
      </c>
      <c r="J1362" s="11">
        <f t="shared" si="129"/>
        <v>1942</v>
      </c>
      <c r="K1362" s="11">
        <f t="shared" si="130"/>
        <v>3596</v>
      </c>
      <c r="L1362" s="11">
        <f t="shared" si="131"/>
        <v>1654</v>
      </c>
      <c r="M1362" t="str">
        <f>VLOOKUP(C1362,[1]!Location_Data[#Data],2,0)</f>
        <v>Elk Grove</v>
      </c>
      <c r="N1362" t="str">
        <f>VLOOKUP(D1362,[1]!Salespeople_Data[#Data],2,0)</f>
        <v>Clarence Fox</v>
      </c>
      <c r="O1362" t="str">
        <f>VLOOKUP(E1362,[1]!Customer_Data[#Data],2,0)</f>
        <v>Ryan Ford</v>
      </c>
      <c r="P1362" s="15">
        <f t="shared" si="126"/>
        <v>4</v>
      </c>
      <c r="Q1362">
        <f t="shared" si="127"/>
        <v>9</v>
      </c>
      <c r="R1362">
        <f t="shared" si="128"/>
        <v>2020</v>
      </c>
    </row>
    <row r="1363" spans="1:18" x14ac:dyDescent="0.25">
      <c r="A1363" s="4" t="s">
        <v>2250</v>
      </c>
      <c r="B1363" s="4" t="s">
        <v>207</v>
      </c>
      <c r="C1363" s="4" t="s">
        <v>331</v>
      </c>
      <c r="D1363" s="4" t="s">
        <v>20</v>
      </c>
      <c r="E1363" s="4" t="s">
        <v>2251</v>
      </c>
      <c r="F1363" s="5">
        <v>44081</v>
      </c>
      <c r="G1363" s="4">
        <v>3</v>
      </c>
      <c r="H1363" s="11">
        <f>VLOOKUP(B1363,[1]!Product_Data[#Data],4,0)</f>
        <v>2464</v>
      </c>
      <c r="I1363" s="11">
        <f>VLOOKUP(B1363,[1]!Product_Data[#Data],3,0)</f>
        <v>1774</v>
      </c>
      <c r="J1363" s="11">
        <f t="shared" si="129"/>
        <v>5322</v>
      </c>
      <c r="K1363" s="11">
        <f t="shared" si="130"/>
        <v>7392</v>
      </c>
      <c r="L1363" s="11">
        <f t="shared" si="131"/>
        <v>2070</v>
      </c>
      <c r="M1363" t="str">
        <f>VLOOKUP(C1363,[1]!Location_Data[#Data],2,0)</f>
        <v>Sunnyvale</v>
      </c>
      <c r="N1363" t="str">
        <f>VLOOKUP(D1363,[1]!Salespeople_Data[#Data],2,0)</f>
        <v>Joshua Cook</v>
      </c>
      <c r="O1363" t="str">
        <f>VLOOKUP(E1363,[1]!Customer_Data[#Data],2,0)</f>
        <v>Timothy Bowman</v>
      </c>
      <c r="P1363" s="15">
        <f t="shared" si="126"/>
        <v>2</v>
      </c>
      <c r="Q1363">
        <f t="shared" si="127"/>
        <v>9</v>
      </c>
      <c r="R1363">
        <f t="shared" si="128"/>
        <v>2020</v>
      </c>
    </row>
    <row r="1364" spans="1:18" x14ac:dyDescent="0.25">
      <c r="A1364" s="2" t="s">
        <v>2252</v>
      </c>
      <c r="B1364" s="2" t="s">
        <v>400</v>
      </c>
      <c r="C1364" s="2" t="s">
        <v>34</v>
      </c>
      <c r="D1364" s="2" t="s">
        <v>30</v>
      </c>
      <c r="E1364" s="2" t="s">
        <v>1796</v>
      </c>
      <c r="F1364" s="3">
        <v>44085</v>
      </c>
      <c r="G1364" s="2">
        <v>3</v>
      </c>
      <c r="H1364" s="11">
        <f>VLOOKUP(B1364,[1]!Product_Data[#Data],4,0)</f>
        <v>886</v>
      </c>
      <c r="I1364" s="11">
        <f>VLOOKUP(B1364,[1]!Product_Data[#Data],3,0)</f>
        <v>478</v>
      </c>
      <c r="J1364" s="11">
        <f t="shared" si="129"/>
        <v>1434</v>
      </c>
      <c r="K1364" s="11">
        <f t="shared" si="130"/>
        <v>2658</v>
      </c>
      <c r="L1364" s="11">
        <f t="shared" si="131"/>
        <v>1224</v>
      </c>
      <c r="M1364" t="str">
        <f>VLOOKUP(C1364,[1]!Location_Data[#Data],2,0)</f>
        <v>Inglewood</v>
      </c>
      <c r="N1364" t="str">
        <f>VLOOKUP(D1364,[1]!Salespeople_Data[#Data],2,0)</f>
        <v>Carl Hall</v>
      </c>
      <c r="O1364" t="str">
        <f>VLOOKUP(E1364,[1]!Customer_Data[#Data],2,0)</f>
        <v>Fred Perez</v>
      </c>
      <c r="P1364" s="15">
        <f t="shared" si="126"/>
        <v>6</v>
      </c>
      <c r="Q1364">
        <f t="shared" si="127"/>
        <v>9</v>
      </c>
      <c r="R1364">
        <f t="shared" si="128"/>
        <v>2020</v>
      </c>
    </row>
    <row r="1365" spans="1:18" x14ac:dyDescent="0.25">
      <c r="A1365" s="4" t="s">
        <v>2253</v>
      </c>
      <c r="B1365" s="4" t="s">
        <v>47</v>
      </c>
      <c r="C1365" s="4" t="s">
        <v>105</v>
      </c>
      <c r="D1365" s="4" t="s">
        <v>264</v>
      </c>
      <c r="E1365" s="4" t="s">
        <v>1524</v>
      </c>
      <c r="F1365" s="5">
        <v>44181</v>
      </c>
      <c r="G1365" s="4">
        <v>1</v>
      </c>
      <c r="H1365" s="11">
        <f>VLOOKUP(B1365,[1]!Product_Data[#Data],4,0)</f>
        <v>1812</v>
      </c>
      <c r="I1365" s="11">
        <f>VLOOKUP(B1365,[1]!Product_Data[#Data],3,0)</f>
        <v>1305</v>
      </c>
      <c r="J1365" s="11">
        <f t="shared" si="129"/>
        <v>1305</v>
      </c>
      <c r="K1365" s="11">
        <f t="shared" si="130"/>
        <v>1812</v>
      </c>
      <c r="L1365" s="11">
        <f t="shared" si="131"/>
        <v>507</v>
      </c>
      <c r="M1365" t="str">
        <f>VLOOKUP(C1365,[1]!Location_Data[#Data],2,0)</f>
        <v>Daly City</v>
      </c>
      <c r="N1365" t="str">
        <f>VLOOKUP(D1365,[1]!Salespeople_Data[#Data],2,0)</f>
        <v>Ernest Wheeler</v>
      </c>
      <c r="O1365" t="str">
        <f>VLOOKUP(E1365,[1]!Customer_Data[#Data],2,0)</f>
        <v>Raymond Arnold</v>
      </c>
      <c r="P1365" s="15">
        <f t="shared" si="126"/>
        <v>4</v>
      </c>
      <c r="Q1365">
        <f t="shared" si="127"/>
        <v>12</v>
      </c>
      <c r="R1365">
        <f t="shared" si="128"/>
        <v>2020</v>
      </c>
    </row>
    <row r="1366" spans="1:18" x14ac:dyDescent="0.25">
      <c r="A1366" s="2" t="s">
        <v>2254</v>
      </c>
      <c r="B1366" s="2" t="s">
        <v>119</v>
      </c>
      <c r="C1366" s="2" t="s">
        <v>195</v>
      </c>
      <c r="D1366" s="2" t="s">
        <v>216</v>
      </c>
      <c r="E1366" s="2" t="s">
        <v>334</v>
      </c>
      <c r="F1366" s="3">
        <v>44040</v>
      </c>
      <c r="G1366" s="2">
        <v>1</v>
      </c>
      <c r="H1366" s="11">
        <f>VLOOKUP(B1366,[1]!Product_Data[#Data],4,0)</f>
        <v>1077</v>
      </c>
      <c r="I1366" s="11">
        <f>VLOOKUP(B1366,[1]!Product_Data[#Data],3,0)</f>
        <v>732</v>
      </c>
      <c r="J1366" s="11">
        <f t="shared" si="129"/>
        <v>732</v>
      </c>
      <c r="K1366" s="11">
        <f t="shared" si="130"/>
        <v>1077</v>
      </c>
      <c r="L1366" s="11">
        <f t="shared" si="131"/>
        <v>345</v>
      </c>
      <c r="M1366" t="str">
        <f>VLOOKUP(C1366,[1]!Location_Data[#Data],2,0)</f>
        <v>Pomona</v>
      </c>
      <c r="N1366" t="str">
        <f>VLOOKUP(D1366,[1]!Salespeople_Data[#Data],2,0)</f>
        <v>Ernest Wagner</v>
      </c>
      <c r="O1366" t="str">
        <f>VLOOKUP(E1366,[1]!Customer_Data[#Data],2,0)</f>
        <v>Gregory Porter</v>
      </c>
      <c r="P1366" s="15">
        <f t="shared" si="126"/>
        <v>3</v>
      </c>
      <c r="Q1366">
        <f t="shared" si="127"/>
        <v>7</v>
      </c>
      <c r="R1366">
        <f t="shared" si="128"/>
        <v>2020</v>
      </c>
    </row>
    <row r="1367" spans="1:18" x14ac:dyDescent="0.25">
      <c r="A1367" s="4" t="s">
        <v>2255</v>
      </c>
      <c r="B1367" s="4" t="s">
        <v>431</v>
      </c>
      <c r="C1367" s="4" t="s">
        <v>14</v>
      </c>
      <c r="D1367" s="4" t="s">
        <v>359</v>
      </c>
      <c r="E1367" s="4" t="s">
        <v>1605</v>
      </c>
      <c r="F1367" s="5">
        <v>44075</v>
      </c>
      <c r="G1367" s="4">
        <v>1</v>
      </c>
      <c r="H1367" s="11">
        <f>VLOOKUP(B1367,[1]!Product_Data[#Data],4,0)</f>
        <v>290</v>
      </c>
      <c r="I1367" s="11">
        <f>VLOOKUP(B1367,[1]!Product_Data[#Data],3,0)</f>
        <v>200</v>
      </c>
      <c r="J1367" s="11">
        <f t="shared" si="129"/>
        <v>200</v>
      </c>
      <c r="K1367" s="11">
        <f t="shared" si="130"/>
        <v>290</v>
      </c>
      <c r="L1367" s="11">
        <f t="shared" si="131"/>
        <v>90</v>
      </c>
      <c r="M1367" t="str">
        <f>VLOOKUP(C1367,[1]!Location_Data[#Data],2,0)</f>
        <v>Santa Clarita</v>
      </c>
      <c r="N1367" t="str">
        <f>VLOOKUP(D1367,[1]!Salespeople_Data[#Data],2,0)</f>
        <v>Eugene Holmes</v>
      </c>
      <c r="O1367" t="str">
        <f>VLOOKUP(E1367,[1]!Customer_Data[#Data],2,0)</f>
        <v>Phillip Morrison</v>
      </c>
      <c r="P1367" s="15">
        <f t="shared" si="126"/>
        <v>3</v>
      </c>
      <c r="Q1367">
        <f t="shared" si="127"/>
        <v>9</v>
      </c>
      <c r="R1367">
        <f t="shared" si="128"/>
        <v>2020</v>
      </c>
    </row>
    <row r="1368" spans="1:18" x14ac:dyDescent="0.25">
      <c r="A1368" s="2" t="s">
        <v>2256</v>
      </c>
      <c r="B1368" s="2" t="s">
        <v>348</v>
      </c>
      <c r="C1368" s="2" t="s">
        <v>79</v>
      </c>
      <c r="D1368" s="2" t="s">
        <v>136</v>
      </c>
      <c r="E1368" s="2" t="s">
        <v>724</v>
      </c>
      <c r="F1368" s="3">
        <v>44093</v>
      </c>
      <c r="G1368" s="2">
        <v>1</v>
      </c>
      <c r="H1368" s="11">
        <f>VLOOKUP(B1368,[1]!Product_Data[#Data],4,0)</f>
        <v>603</v>
      </c>
      <c r="I1368" s="11">
        <f>VLOOKUP(B1368,[1]!Product_Data[#Data],3,0)</f>
        <v>416</v>
      </c>
      <c r="J1368" s="11">
        <f t="shared" si="129"/>
        <v>416</v>
      </c>
      <c r="K1368" s="11">
        <f t="shared" si="130"/>
        <v>603</v>
      </c>
      <c r="L1368" s="11">
        <f t="shared" si="131"/>
        <v>187</v>
      </c>
      <c r="M1368" t="str">
        <f>VLOOKUP(C1368,[1]!Location_Data[#Data],2,0)</f>
        <v>Palmdale</v>
      </c>
      <c r="N1368" t="str">
        <f>VLOOKUP(D1368,[1]!Salespeople_Data[#Data],2,0)</f>
        <v>Clarence Fox</v>
      </c>
      <c r="O1368" t="str">
        <f>VLOOKUP(E1368,[1]!Customer_Data[#Data],2,0)</f>
        <v>Kevin Campbell</v>
      </c>
      <c r="P1368" s="15">
        <f t="shared" si="126"/>
        <v>7</v>
      </c>
      <c r="Q1368">
        <f t="shared" si="127"/>
        <v>9</v>
      </c>
      <c r="R1368">
        <f t="shared" si="128"/>
        <v>2020</v>
      </c>
    </row>
    <row r="1369" spans="1:18" x14ac:dyDescent="0.25">
      <c r="A1369" s="4" t="s">
        <v>2257</v>
      </c>
      <c r="B1369" s="4" t="s">
        <v>210</v>
      </c>
      <c r="C1369" s="4" t="s">
        <v>174</v>
      </c>
      <c r="D1369" s="4" t="s">
        <v>269</v>
      </c>
      <c r="E1369" s="4" t="s">
        <v>1844</v>
      </c>
      <c r="F1369" s="5">
        <v>43999</v>
      </c>
      <c r="G1369" s="4">
        <v>1</v>
      </c>
      <c r="H1369" s="11">
        <f>VLOOKUP(B1369,[1]!Product_Data[#Data],4,0)</f>
        <v>458</v>
      </c>
      <c r="I1369" s="11">
        <f>VLOOKUP(B1369,[1]!Product_Data[#Data],3,0)</f>
        <v>376</v>
      </c>
      <c r="J1369" s="11">
        <f t="shared" si="129"/>
        <v>376</v>
      </c>
      <c r="K1369" s="11">
        <f t="shared" si="130"/>
        <v>458</v>
      </c>
      <c r="L1369" s="11">
        <f t="shared" si="131"/>
        <v>82</v>
      </c>
      <c r="M1369" t="str">
        <f>VLOOKUP(C1369,[1]!Location_Data[#Data],2,0)</f>
        <v>Norwalk</v>
      </c>
      <c r="N1369" t="str">
        <f>VLOOKUP(D1369,[1]!Salespeople_Data[#Data],2,0)</f>
        <v>Kevin Butler</v>
      </c>
      <c r="O1369" t="str">
        <f>VLOOKUP(E1369,[1]!Customer_Data[#Data],2,0)</f>
        <v>Phillip Ellis</v>
      </c>
      <c r="P1369" s="15">
        <f t="shared" si="126"/>
        <v>4</v>
      </c>
      <c r="Q1369">
        <f t="shared" si="127"/>
        <v>6</v>
      </c>
      <c r="R1369">
        <f t="shared" si="128"/>
        <v>2020</v>
      </c>
    </row>
    <row r="1370" spans="1:18" x14ac:dyDescent="0.25">
      <c r="A1370" s="2" t="s">
        <v>2258</v>
      </c>
      <c r="B1370" s="2" t="s">
        <v>28</v>
      </c>
      <c r="C1370" s="2" t="s">
        <v>70</v>
      </c>
      <c r="D1370" s="2" t="s">
        <v>345</v>
      </c>
      <c r="E1370" s="2" t="s">
        <v>2230</v>
      </c>
      <c r="F1370" s="3">
        <v>43938</v>
      </c>
      <c r="G1370" s="2">
        <v>1</v>
      </c>
      <c r="H1370" s="11">
        <f>VLOOKUP(B1370,[1]!Product_Data[#Data],4,0)</f>
        <v>684</v>
      </c>
      <c r="I1370" s="11">
        <f>VLOOKUP(B1370,[1]!Product_Data[#Data],3,0)</f>
        <v>561</v>
      </c>
      <c r="J1370" s="11">
        <f t="shared" si="129"/>
        <v>561</v>
      </c>
      <c r="K1370" s="11">
        <f t="shared" si="130"/>
        <v>684</v>
      </c>
      <c r="L1370" s="11">
        <f t="shared" si="131"/>
        <v>123</v>
      </c>
      <c r="M1370" t="str">
        <f>VLOOKUP(C1370,[1]!Location_Data[#Data],2,0)</f>
        <v>Clovis</v>
      </c>
      <c r="N1370" t="str">
        <f>VLOOKUP(D1370,[1]!Salespeople_Data[#Data],2,0)</f>
        <v>Larry Marshall</v>
      </c>
      <c r="O1370" t="str">
        <f>VLOOKUP(E1370,[1]!Customer_Data[#Data],2,0)</f>
        <v>Nicholas Williamson</v>
      </c>
      <c r="P1370" s="15">
        <f t="shared" si="126"/>
        <v>6</v>
      </c>
      <c r="Q1370">
        <f t="shared" si="127"/>
        <v>4</v>
      </c>
      <c r="R1370">
        <f t="shared" si="128"/>
        <v>2020</v>
      </c>
    </row>
    <row r="1371" spans="1:18" x14ac:dyDescent="0.25">
      <c r="A1371" s="4" t="s">
        <v>2259</v>
      </c>
      <c r="B1371" s="4" t="s">
        <v>69</v>
      </c>
      <c r="C1371" s="4" t="s">
        <v>135</v>
      </c>
      <c r="D1371" s="4" t="s">
        <v>75</v>
      </c>
      <c r="E1371" s="4" t="s">
        <v>2260</v>
      </c>
      <c r="F1371" s="5">
        <v>44127</v>
      </c>
      <c r="G1371" s="4">
        <v>3</v>
      </c>
      <c r="H1371" s="11">
        <f>VLOOKUP(B1371,[1]!Product_Data[#Data],4,0)</f>
        <v>1351</v>
      </c>
      <c r="I1371" s="11">
        <f>VLOOKUP(B1371,[1]!Product_Data[#Data],3,0)</f>
        <v>1108</v>
      </c>
      <c r="J1371" s="11">
        <f t="shared" si="129"/>
        <v>3324</v>
      </c>
      <c r="K1371" s="11">
        <f t="shared" si="130"/>
        <v>4053</v>
      </c>
      <c r="L1371" s="11">
        <f t="shared" si="131"/>
        <v>729</v>
      </c>
      <c r="M1371" t="str">
        <f>VLOOKUP(C1371,[1]!Location_Data[#Data],2,0)</f>
        <v>Oxnard</v>
      </c>
      <c r="N1371" t="str">
        <f>VLOOKUP(D1371,[1]!Salespeople_Data[#Data],2,0)</f>
        <v>Roger Robertson</v>
      </c>
      <c r="O1371" t="str">
        <f>VLOOKUP(E1371,[1]!Customer_Data[#Data],2,0)</f>
        <v>Dennis Scott</v>
      </c>
      <c r="P1371" s="15">
        <f t="shared" si="126"/>
        <v>6</v>
      </c>
      <c r="Q1371">
        <f t="shared" si="127"/>
        <v>10</v>
      </c>
      <c r="R1371">
        <f t="shared" si="128"/>
        <v>2020</v>
      </c>
    </row>
    <row r="1372" spans="1:18" x14ac:dyDescent="0.25">
      <c r="A1372" s="2" t="s">
        <v>2261</v>
      </c>
      <c r="B1372" s="2" t="s">
        <v>600</v>
      </c>
      <c r="C1372" s="2" t="s">
        <v>512</v>
      </c>
      <c r="D1372" s="2" t="s">
        <v>63</v>
      </c>
      <c r="E1372" s="2" t="s">
        <v>648</v>
      </c>
      <c r="F1372" s="3">
        <v>43861</v>
      </c>
      <c r="G1372" s="2">
        <v>1</v>
      </c>
      <c r="H1372" s="11">
        <f>VLOOKUP(B1372,[1]!Product_Data[#Data],4,0)</f>
        <v>368</v>
      </c>
      <c r="I1372" s="11">
        <f>VLOOKUP(B1372,[1]!Product_Data[#Data],3,0)</f>
        <v>269</v>
      </c>
      <c r="J1372" s="11">
        <f t="shared" si="129"/>
        <v>269</v>
      </c>
      <c r="K1372" s="11">
        <f t="shared" si="130"/>
        <v>368</v>
      </c>
      <c r="L1372" s="11">
        <f t="shared" si="131"/>
        <v>99</v>
      </c>
      <c r="M1372" t="str">
        <f>VLOOKUP(C1372,[1]!Location_Data[#Data],2,0)</f>
        <v>Long Beach</v>
      </c>
      <c r="N1372" t="str">
        <f>VLOOKUP(D1372,[1]!Salespeople_Data[#Data],2,0)</f>
        <v>Jeremy Mendoza</v>
      </c>
      <c r="O1372" t="str">
        <f>VLOOKUP(E1372,[1]!Customer_Data[#Data],2,0)</f>
        <v>Russell Alexander</v>
      </c>
      <c r="P1372" s="15">
        <f t="shared" si="126"/>
        <v>6</v>
      </c>
      <c r="Q1372">
        <f t="shared" si="127"/>
        <v>1</v>
      </c>
      <c r="R1372">
        <f t="shared" si="128"/>
        <v>2020</v>
      </c>
    </row>
    <row r="1373" spans="1:18" x14ac:dyDescent="0.25">
      <c r="A1373" s="4" t="s">
        <v>2262</v>
      </c>
      <c r="B1373" s="4" t="s">
        <v>752</v>
      </c>
      <c r="C1373" s="4" t="s">
        <v>268</v>
      </c>
      <c r="D1373" s="4" t="s">
        <v>413</v>
      </c>
      <c r="E1373" s="4" t="s">
        <v>2263</v>
      </c>
      <c r="F1373" s="5">
        <v>43850</v>
      </c>
      <c r="G1373" s="4">
        <v>2</v>
      </c>
      <c r="H1373" s="11">
        <f>VLOOKUP(B1373,[1]!Product_Data[#Data],4,0)</f>
        <v>95</v>
      </c>
      <c r="I1373" s="11">
        <f>VLOOKUP(B1373,[1]!Product_Data[#Data],3,0)</f>
        <v>61</v>
      </c>
      <c r="J1373" s="11">
        <f t="shared" si="129"/>
        <v>122</v>
      </c>
      <c r="K1373" s="11">
        <f t="shared" si="130"/>
        <v>190</v>
      </c>
      <c r="L1373" s="11">
        <f t="shared" si="131"/>
        <v>68</v>
      </c>
      <c r="M1373" t="str">
        <f>VLOOKUP(C1373,[1]!Location_Data[#Data],2,0)</f>
        <v>Murrieta</v>
      </c>
      <c r="N1373" t="str">
        <f>VLOOKUP(D1373,[1]!Salespeople_Data[#Data],2,0)</f>
        <v>Kenneth Bradley</v>
      </c>
      <c r="O1373" t="str">
        <f>VLOOKUP(E1373,[1]!Customer_Data[#Data],2,0)</f>
        <v>Jeffrey Carpenter</v>
      </c>
      <c r="P1373" s="15">
        <f t="shared" si="126"/>
        <v>2</v>
      </c>
      <c r="Q1373">
        <f t="shared" si="127"/>
        <v>1</v>
      </c>
      <c r="R1373">
        <f t="shared" si="128"/>
        <v>2020</v>
      </c>
    </row>
    <row r="1374" spans="1:18" x14ac:dyDescent="0.25">
      <c r="A1374" s="2" t="s">
        <v>2264</v>
      </c>
      <c r="B1374" s="2" t="s">
        <v>129</v>
      </c>
      <c r="C1374" s="2" t="s">
        <v>527</v>
      </c>
      <c r="D1374" s="2" t="s">
        <v>413</v>
      </c>
      <c r="E1374" s="2" t="s">
        <v>922</v>
      </c>
      <c r="F1374" s="3">
        <v>44167</v>
      </c>
      <c r="G1374" s="2">
        <v>3</v>
      </c>
      <c r="H1374" s="11">
        <f>VLOOKUP(B1374,[1]!Product_Data[#Data],4,0)</f>
        <v>127</v>
      </c>
      <c r="I1374" s="11">
        <f>VLOOKUP(B1374,[1]!Product_Data[#Data],3,0)</f>
        <v>79</v>
      </c>
      <c r="J1374" s="11">
        <f t="shared" si="129"/>
        <v>237</v>
      </c>
      <c r="K1374" s="11">
        <f t="shared" si="130"/>
        <v>381</v>
      </c>
      <c r="L1374" s="11">
        <f t="shared" si="131"/>
        <v>144</v>
      </c>
      <c r="M1374" t="str">
        <f>VLOOKUP(C1374,[1]!Location_Data[#Data],2,0)</f>
        <v>Stockton</v>
      </c>
      <c r="N1374" t="str">
        <f>VLOOKUP(D1374,[1]!Salespeople_Data[#Data],2,0)</f>
        <v>Kenneth Bradley</v>
      </c>
      <c r="O1374" t="str">
        <f>VLOOKUP(E1374,[1]!Customer_Data[#Data],2,0)</f>
        <v>David Mendoza</v>
      </c>
      <c r="P1374" s="15">
        <f t="shared" si="126"/>
        <v>4</v>
      </c>
      <c r="Q1374">
        <f t="shared" si="127"/>
        <v>12</v>
      </c>
      <c r="R1374">
        <f t="shared" si="128"/>
        <v>2020</v>
      </c>
    </row>
    <row r="1375" spans="1:18" x14ac:dyDescent="0.25">
      <c r="A1375" s="4" t="s">
        <v>2265</v>
      </c>
      <c r="B1375" s="4" t="s">
        <v>245</v>
      </c>
      <c r="C1375" s="4" t="s">
        <v>302</v>
      </c>
      <c r="D1375" s="4" t="s">
        <v>159</v>
      </c>
      <c r="E1375" s="4" t="s">
        <v>410</v>
      </c>
      <c r="F1375" s="5">
        <v>44188</v>
      </c>
      <c r="G1375" s="4">
        <v>1</v>
      </c>
      <c r="H1375" s="11">
        <f>VLOOKUP(B1375,[1]!Product_Data[#Data],4,0)</f>
        <v>818</v>
      </c>
      <c r="I1375" s="11">
        <f>VLOOKUP(B1375,[1]!Product_Data[#Data],3,0)</f>
        <v>450</v>
      </c>
      <c r="J1375" s="11">
        <f t="shared" si="129"/>
        <v>450</v>
      </c>
      <c r="K1375" s="11">
        <f t="shared" si="130"/>
        <v>818</v>
      </c>
      <c r="L1375" s="11">
        <f t="shared" si="131"/>
        <v>368</v>
      </c>
      <c r="M1375" t="str">
        <f>VLOOKUP(C1375,[1]!Location_Data[#Data],2,0)</f>
        <v>Santa Rosa</v>
      </c>
      <c r="N1375" t="str">
        <f>VLOOKUP(D1375,[1]!Salespeople_Data[#Data],2,0)</f>
        <v>Bobby Russell</v>
      </c>
      <c r="O1375" t="str">
        <f>VLOOKUP(E1375,[1]!Customer_Data[#Data],2,0)</f>
        <v>Earl Phillips</v>
      </c>
      <c r="P1375" s="15">
        <f t="shared" si="126"/>
        <v>4</v>
      </c>
      <c r="Q1375">
        <f t="shared" si="127"/>
        <v>12</v>
      </c>
      <c r="R1375">
        <f t="shared" si="128"/>
        <v>2020</v>
      </c>
    </row>
    <row r="1376" spans="1:18" x14ac:dyDescent="0.25">
      <c r="A1376" s="2" t="s">
        <v>2266</v>
      </c>
      <c r="B1376" s="2" t="s">
        <v>181</v>
      </c>
      <c r="C1376" s="2" t="s">
        <v>229</v>
      </c>
      <c r="D1376" s="2" t="s">
        <v>75</v>
      </c>
      <c r="E1376" s="2" t="s">
        <v>1497</v>
      </c>
      <c r="F1376" s="3">
        <v>44091</v>
      </c>
      <c r="G1376" s="2">
        <v>1</v>
      </c>
      <c r="H1376" s="11">
        <f>VLOOKUP(B1376,[1]!Product_Data[#Data],4,0)</f>
        <v>1500</v>
      </c>
      <c r="I1376" s="11">
        <f>VLOOKUP(B1376,[1]!Product_Data[#Data],3,0)</f>
        <v>900</v>
      </c>
      <c r="J1376" s="11">
        <f t="shared" si="129"/>
        <v>900</v>
      </c>
      <c r="K1376" s="11">
        <f t="shared" si="130"/>
        <v>1500</v>
      </c>
      <c r="L1376" s="11">
        <f t="shared" si="131"/>
        <v>600</v>
      </c>
      <c r="M1376" t="str">
        <f>VLOOKUP(C1376,[1]!Location_Data[#Data],2,0)</f>
        <v>San Jose</v>
      </c>
      <c r="N1376" t="str">
        <f>VLOOKUP(D1376,[1]!Salespeople_Data[#Data],2,0)</f>
        <v>Roger Robertson</v>
      </c>
      <c r="O1376" t="str">
        <f>VLOOKUP(E1376,[1]!Customer_Data[#Data],2,0)</f>
        <v>Philip Bailey</v>
      </c>
      <c r="P1376" s="15">
        <f t="shared" si="126"/>
        <v>5</v>
      </c>
      <c r="Q1376">
        <f t="shared" si="127"/>
        <v>9</v>
      </c>
      <c r="R1376">
        <f t="shared" si="128"/>
        <v>2020</v>
      </c>
    </row>
    <row r="1377" spans="1:18" x14ac:dyDescent="0.25">
      <c r="A1377" s="4" t="s">
        <v>2267</v>
      </c>
      <c r="B1377" s="4" t="s">
        <v>207</v>
      </c>
      <c r="C1377" s="4" t="s">
        <v>246</v>
      </c>
      <c r="D1377" s="4" t="s">
        <v>25</v>
      </c>
      <c r="E1377" s="4" t="s">
        <v>1351</v>
      </c>
      <c r="F1377" s="5">
        <v>43868</v>
      </c>
      <c r="G1377" s="4">
        <v>2</v>
      </c>
      <c r="H1377" s="11">
        <f>VLOOKUP(B1377,[1]!Product_Data[#Data],4,0)</f>
        <v>2464</v>
      </c>
      <c r="I1377" s="11">
        <f>VLOOKUP(B1377,[1]!Product_Data[#Data],3,0)</f>
        <v>1774</v>
      </c>
      <c r="J1377" s="11">
        <f t="shared" si="129"/>
        <v>3548</v>
      </c>
      <c r="K1377" s="11">
        <f t="shared" si="130"/>
        <v>4928</v>
      </c>
      <c r="L1377" s="11">
        <f t="shared" si="131"/>
        <v>1380</v>
      </c>
      <c r="M1377" t="str">
        <f>VLOOKUP(C1377,[1]!Location_Data[#Data],2,0)</f>
        <v>San Francisco</v>
      </c>
      <c r="N1377" t="str">
        <f>VLOOKUP(D1377,[1]!Salespeople_Data[#Data],2,0)</f>
        <v>Brian Davis</v>
      </c>
      <c r="O1377" t="str">
        <f>VLOOKUP(E1377,[1]!Customer_Data[#Data],2,0)</f>
        <v>Scott Gordon</v>
      </c>
      <c r="P1377" s="15">
        <f t="shared" si="126"/>
        <v>6</v>
      </c>
      <c r="Q1377">
        <f t="shared" si="127"/>
        <v>2</v>
      </c>
      <c r="R1377">
        <f t="shared" si="128"/>
        <v>2020</v>
      </c>
    </row>
    <row r="1378" spans="1:18" x14ac:dyDescent="0.25">
      <c r="A1378" s="2" t="s">
        <v>2268</v>
      </c>
      <c r="B1378" s="2" t="s">
        <v>352</v>
      </c>
      <c r="C1378" s="2" t="s">
        <v>79</v>
      </c>
      <c r="D1378" s="2" t="s">
        <v>25</v>
      </c>
      <c r="E1378" s="2" t="s">
        <v>2269</v>
      </c>
      <c r="F1378" s="3">
        <v>44140</v>
      </c>
      <c r="G1378" s="2">
        <v>1</v>
      </c>
      <c r="H1378" s="11">
        <f>VLOOKUP(B1378,[1]!Product_Data[#Data],4,0)</f>
        <v>203</v>
      </c>
      <c r="I1378" s="11">
        <f>VLOOKUP(B1378,[1]!Product_Data[#Data],3,0)</f>
        <v>154</v>
      </c>
      <c r="J1378" s="11">
        <f t="shared" si="129"/>
        <v>154</v>
      </c>
      <c r="K1378" s="11">
        <f t="shared" si="130"/>
        <v>203</v>
      </c>
      <c r="L1378" s="11">
        <f t="shared" si="131"/>
        <v>49</v>
      </c>
      <c r="M1378" t="str">
        <f>VLOOKUP(C1378,[1]!Location_Data[#Data],2,0)</f>
        <v>Palmdale</v>
      </c>
      <c r="N1378" t="str">
        <f>VLOOKUP(D1378,[1]!Salespeople_Data[#Data],2,0)</f>
        <v>Brian Davis</v>
      </c>
      <c r="O1378" t="str">
        <f>VLOOKUP(E1378,[1]!Customer_Data[#Data],2,0)</f>
        <v>Matthew Smith</v>
      </c>
      <c r="P1378" s="15">
        <f t="shared" si="126"/>
        <v>5</v>
      </c>
      <c r="Q1378">
        <f t="shared" si="127"/>
        <v>11</v>
      </c>
      <c r="R1378">
        <f t="shared" si="128"/>
        <v>2020</v>
      </c>
    </row>
    <row r="1379" spans="1:18" x14ac:dyDescent="0.25">
      <c r="A1379" s="4" t="s">
        <v>2270</v>
      </c>
      <c r="B1379" s="4" t="s">
        <v>440</v>
      </c>
      <c r="C1379" s="4" t="s">
        <v>362</v>
      </c>
      <c r="D1379" s="4" t="s">
        <v>20</v>
      </c>
      <c r="E1379" s="4" t="s">
        <v>1244</v>
      </c>
      <c r="F1379" s="5">
        <v>43927</v>
      </c>
      <c r="G1379" s="4">
        <v>2</v>
      </c>
      <c r="H1379" s="11">
        <f>VLOOKUP(B1379,[1]!Product_Data[#Data],4,0)</f>
        <v>800</v>
      </c>
      <c r="I1379" s="11">
        <f>VLOOKUP(B1379,[1]!Product_Data[#Data],3,0)</f>
        <v>536</v>
      </c>
      <c r="J1379" s="11">
        <f t="shared" si="129"/>
        <v>1072</v>
      </c>
      <c r="K1379" s="11">
        <f t="shared" si="130"/>
        <v>1600</v>
      </c>
      <c r="L1379" s="11">
        <f t="shared" si="131"/>
        <v>528</v>
      </c>
      <c r="M1379" t="str">
        <f>VLOOKUP(C1379,[1]!Location_Data[#Data],2,0)</f>
        <v>San Bernardino</v>
      </c>
      <c r="N1379" t="str">
        <f>VLOOKUP(D1379,[1]!Salespeople_Data[#Data],2,0)</f>
        <v>Joshua Cook</v>
      </c>
      <c r="O1379" t="str">
        <f>VLOOKUP(E1379,[1]!Customer_Data[#Data],2,0)</f>
        <v>Jesse Garrett</v>
      </c>
      <c r="P1379" s="15">
        <f t="shared" si="126"/>
        <v>2</v>
      </c>
      <c r="Q1379">
        <f t="shared" si="127"/>
        <v>4</v>
      </c>
      <c r="R1379">
        <f t="shared" si="128"/>
        <v>2020</v>
      </c>
    </row>
    <row r="1380" spans="1:18" x14ac:dyDescent="0.25">
      <c r="A1380" s="2" t="s">
        <v>2271</v>
      </c>
      <c r="B1380" s="2" t="s">
        <v>796</v>
      </c>
      <c r="C1380" s="2" t="s">
        <v>174</v>
      </c>
      <c r="D1380" s="2" t="s">
        <v>359</v>
      </c>
      <c r="E1380" s="2" t="s">
        <v>1544</v>
      </c>
      <c r="F1380" s="3">
        <v>44102</v>
      </c>
      <c r="G1380" s="2">
        <v>3</v>
      </c>
      <c r="H1380" s="11">
        <f>VLOOKUP(B1380,[1]!Product_Data[#Data],4,0)</f>
        <v>1103</v>
      </c>
      <c r="I1380" s="11">
        <f>VLOOKUP(B1380,[1]!Product_Data[#Data],3,0)</f>
        <v>838</v>
      </c>
      <c r="J1380" s="11">
        <f t="shared" si="129"/>
        <v>2514</v>
      </c>
      <c r="K1380" s="11">
        <f t="shared" si="130"/>
        <v>3309</v>
      </c>
      <c r="L1380" s="11">
        <f t="shared" si="131"/>
        <v>795</v>
      </c>
      <c r="M1380" t="str">
        <f>VLOOKUP(C1380,[1]!Location_Data[#Data],2,0)</f>
        <v>Norwalk</v>
      </c>
      <c r="N1380" t="str">
        <f>VLOOKUP(D1380,[1]!Salespeople_Data[#Data],2,0)</f>
        <v>Eugene Holmes</v>
      </c>
      <c r="O1380" t="str">
        <f>VLOOKUP(E1380,[1]!Customer_Data[#Data],2,0)</f>
        <v>Shawn Wallace</v>
      </c>
      <c r="P1380" s="15">
        <f t="shared" si="126"/>
        <v>2</v>
      </c>
      <c r="Q1380">
        <f t="shared" si="127"/>
        <v>9</v>
      </c>
      <c r="R1380">
        <f t="shared" si="128"/>
        <v>2020</v>
      </c>
    </row>
    <row r="1381" spans="1:18" x14ac:dyDescent="0.25">
      <c r="A1381" s="4" t="s">
        <v>2272</v>
      </c>
      <c r="B1381" s="4" t="s">
        <v>400</v>
      </c>
      <c r="C1381" s="4" t="s">
        <v>100</v>
      </c>
      <c r="D1381" s="4" t="s">
        <v>308</v>
      </c>
      <c r="E1381" s="4" t="s">
        <v>2273</v>
      </c>
      <c r="F1381" s="5">
        <v>43985</v>
      </c>
      <c r="G1381" s="4">
        <v>1</v>
      </c>
      <c r="H1381" s="11">
        <f>VLOOKUP(B1381,[1]!Product_Data[#Data],4,0)</f>
        <v>886</v>
      </c>
      <c r="I1381" s="11">
        <f>VLOOKUP(B1381,[1]!Product_Data[#Data],3,0)</f>
        <v>478</v>
      </c>
      <c r="J1381" s="11">
        <f t="shared" si="129"/>
        <v>478</v>
      </c>
      <c r="K1381" s="11">
        <f t="shared" si="130"/>
        <v>886</v>
      </c>
      <c r="L1381" s="11">
        <f t="shared" si="131"/>
        <v>408</v>
      </c>
      <c r="M1381" t="str">
        <f>VLOOKUP(C1381,[1]!Location_Data[#Data],2,0)</f>
        <v>Victorville</v>
      </c>
      <c r="N1381" t="str">
        <f>VLOOKUP(D1381,[1]!Salespeople_Data[#Data],2,0)</f>
        <v>Fred Robertson</v>
      </c>
      <c r="O1381" t="str">
        <f>VLOOKUP(E1381,[1]!Customer_Data[#Data],2,0)</f>
        <v>Bobby Black</v>
      </c>
      <c r="P1381" s="15">
        <f t="shared" si="126"/>
        <v>4</v>
      </c>
      <c r="Q1381">
        <f t="shared" si="127"/>
        <v>6</v>
      </c>
      <c r="R1381">
        <f t="shared" si="128"/>
        <v>2020</v>
      </c>
    </row>
    <row r="1382" spans="1:18" x14ac:dyDescent="0.25">
      <c r="A1382" s="2" t="s">
        <v>2274</v>
      </c>
      <c r="B1382" s="2" t="s">
        <v>13</v>
      </c>
      <c r="C1382" s="2" t="s">
        <v>362</v>
      </c>
      <c r="D1382" s="2" t="s">
        <v>116</v>
      </c>
      <c r="E1382" s="2" t="s">
        <v>1318</v>
      </c>
      <c r="F1382" s="3">
        <v>44032</v>
      </c>
      <c r="G1382" s="2">
        <v>2</v>
      </c>
      <c r="H1382" s="11">
        <f>VLOOKUP(B1382,[1]!Product_Data[#Data],4,0)</f>
        <v>1022</v>
      </c>
      <c r="I1382" s="11">
        <f>VLOOKUP(B1382,[1]!Product_Data[#Data],3,0)</f>
        <v>818</v>
      </c>
      <c r="J1382" s="11">
        <f t="shared" si="129"/>
        <v>1636</v>
      </c>
      <c r="K1382" s="11">
        <f t="shared" si="130"/>
        <v>2044</v>
      </c>
      <c r="L1382" s="11">
        <f t="shared" si="131"/>
        <v>408</v>
      </c>
      <c r="M1382" t="str">
        <f>VLOOKUP(C1382,[1]!Location_Data[#Data],2,0)</f>
        <v>San Bernardino</v>
      </c>
      <c r="N1382" t="str">
        <f>VLOOKUP(D1382,[1]!Salespeople_Data[#Data],2,0)</f>
        <v>Roger Ramos</v>
      </c>
      <c r="O1382" t="str">
        <f>VLOOKUP(E1382,[1]!Customer_Data[#Data],2,0)</f>
        <v>Roy Scott</v>
      </c>
      <c r="P1382" s="15">
        <f t="shared" si="126"/>
        <v>2</v>
      </c>
      <c r="Q1382">
        <f t="shared" si="127"/>
        <v>7</v>
      </c>
      <c r="R1382">
        <f t="shared" si="128"/>
        <v>2020</v>
      </c>
    </row>
    <row r="1383" spans="1:18" x14ac:dyDescent="0.25">
      <c r="A1383" s="4" t="s">
        <v>2275</v>
      </c>
      <c r="B1383" s="4" t="s">
        <v>256</v>
      </c>
      <c r="C1383" s="4" t="s">
        <v>469</v>
      </c>
      <c r="D1383" s="4" t="s">
        <v>49</v>
      </c>
      <c r="E1383" s="4" t="s">
        <v>918</v>
      </c>
      <c r="F1383" s="5">
        <v>43948</v>
      </c>
      <c r="G1383" s="4">
        <v>1</v>
      </c>
      <c r="H1383" s="11">
        <f>VLOOKUP(B1383,[1]!Product_Data[#Data],4,0)</f>
        <v>596</v>
      </c>
      <c r="I1383" s="11">
        <f>VLOOKUP(B1383,[1]!Product_Data[#Data],3,0)</f>
        <v>358</v>
      </c>
      <c r="J1383" s="11">
        <f t="shared" si="129"/>
        <v>358</v>
      </c>
      <c r="K1383" s="11">
        <f t="shared" si="130"/>
        <v>596</v>
      </c>
      <c r="L1383" s="11">
        <f t="shared" si="131"/>
        <v>238</v>
      </c>
      <c r="M1383" t="str">
        <f>VLOOKUP(C1383,[1]!Location_Data[#Data],2,0)</f>
        <v>Escondido</v>
      </c>
      <c r="N1383" t="str">
        <f>VLOOKUP(D1383,[1]!Salespeople_Data[#Data],2,0)</f>
        <v>Walter Cook</v>
      </c>
      <c r="O1383" t="str">
        <f>VLOOKUP(E1383,[1]!Customer_Data[#Data],2,0)</f>
        <v>Keith Wheeler</v>
      </c>
      <c r="P1383" s="15">
        <f t="shared" si="126"/>
        <v>2</v>
      </c>
      <c r="Q1383">
        <f t="shared" si="127"/>
        <v>4</v>
      </c>
      <c r="R1383">
        <f t="shared" si="128"/>
        <v>2020</v>
      </c>
    </row>
    <row r="1384" spans="1:18" x14ac:dyDescent="0.25">
      <c r="A1384" s="2" t="s">
        <v>2276</v>
      </c>
      <c r="B1384" s="2" t="s">
        <v>8</v>
      </c>
      <c r="C1384" s="2" t="s">
        <v>9</v>
      </c>
      <c r="D1384" s="2" t="s">
        <v>257</v>
      </c>
      <c r="E1384" s="2" t="s">
        <v>2277</v>
      </c>
      <c r="F1384" s="3">
        <v>43908</v>
      </c>
      <c r="G1384" s="2">
        <v>3</v>
      </c>
      <c r="H1384" s="11">
        <f>VLOOKUP(B1384,[1]!Product_Data[#Data],4,0)</f>
        <v>1522</v>
      </c>
      <c r="I1384" s="11">
        <f>VLOOKUP(B1384,[1]!Product_Data[#Data],3,0)</f>
        <v>791</v>
      </c>
      <c r="J1384" s="11">
        <f t="shared" si="129"/>
        <v>2373</v>
      </c>
      <c r="K1384" s="11">
        <f t="shared" si="130"/>
        <v>4566</v>
      </c>
      <c r="L1384" s="11">
        <f t="shared" si="131"/>
        <v>2193</v>
      </c>
      <c r="M1384" t="str">
        <f>VLOOKUP(C1384,[1]!Location_Data[#Data],2,0)</f>
        <v>San Mateo</v>
      </c>
      <c r="N1384" t="str">
        <f>VLOOKUP(D1384,[1]!Salespeople_Data[#Data],2,0)</f>
        <v>Jerry Perry</v>
      </c>
      <c r="O1384" t="str">
        <f>VLOOKUP(E1384,[1]!Customer_Data[#Data],2,0)</f>
        <v>Justin Butler</v>
      </c>
      <c r="P1384" s="15">
        <f t="shared" si="126"/>
        <v>4</v>
      </c>
      <c r="Q1384">
        <f t="shared" si="127"/>
        <v>3</v>
      </c>
      <c r="R1384">
        <f t="shared" si="128"/>
        <v>2020</v>
      </c>
    </row>
    <row r="1385" spans="1:18" x14ac:dyDescent="0.25">
      <c r="A1385" s="4" t="s">
        <v>2278</v>
      </c>
      <c r="B1385" s="4" t="s">
        <v>626</v>
      </c>
      <c r="C1385" s="4" t="s">
        <v>149</v>
      </c>
      <c r="D1385" s="4" t="s">
        <v>91</v>
      </c>
      <c r="E1385" s="4" t="s">
        <v>816</v>
      </c>
      <c r="F1385" s="5">
        <v>44156</v>
      </c>
      <c r="G1385" s="4">
        <v>1</v>
      </c>
      <c r="H1385" s="11">
        <f>VLOOKUP(B1385,[1]!Product_Data[#Data],4,0)</f>
        <v>584</v>
      </c>
      <c r="I1385" s="11">
        <f>VLOOKUP(B1385,[1]!Product_Data[#Data],3,0)</f>
        <v>420</v>
      </c>
      <c r="J1385" s="11">
        <f t="shared" si="129"/>
        <v>420</v>
      </c>
      <c r="K1385" s="11">
        <f t="shared" si="130"/>
        <v>584</v>
      </c>
      <c r="L1385" s="11">
        <f t="shared" si="131"/>
        <v>164</v>
      </c>
      <c r="M1385" t="str">
        <f>VLOOKUP(C1385,[1]!Location_Data[#Data],2,0)</f>
        <v>Antioch</v>
      </c>
      <c r="N1385" t="str">
        <f>VLOOKUP(D1385,[1]!Salespeople_Data[#Data],2,0)</f>
        <v>Howard Gardner</v>
      </c>
      <c r="O1385" t="str">
        <f>VLOOKUP(E1385,[1]!Customer_Data[#Data],2,0)</f>
        <v>Steven Martinez</v>
      </c>
      <c r="P1385" s="15">
        <f t="shared" si="126"/>
        <v>7</v>
      </c>
      <c r="Q1385">
        <f t="shared" si="127"/>
        <v>11</v>
      </c>
      <c r="R1385">
        <f t="shared" si="128"/>
        <v>2020</v>
      </c>
    </row>
    <row r="1386" spans="1:18" x14ac:dyDescent="0.25">
      <c r="A1386" s="2" t="s">
        <v>2279</v>
      </c>
      <c r="B1386" s="2" t="s">
        <v>400</v>
      </c>
      <c r="C1386" s="2" t="s">
        <v>349</v>
      </c>
      <c r="D1386" s="2" t="s">
        <v>35</v>
      </c>
      <c r="E1386" s="2" t="s">
        <v>473</v>
      </c>
      <c r="F1386" s="3">
        <v>43852</v>
      </c>
      <c r="G1386" s="2">
        <v>1</v>
      </c>
      <c r="H1386" s="11">
        <f>VLOOKUP(B1386,[1]!Product_Data[#Data],4,0)</f>
        <v>886</v>
      </c>
      <c r="I1386" s="11">
        <f>VLOOKUP(B1386,[1]!Product_Data[#Data],3,0)</f>
        <v>478</v>
      </c>
      <c r="J1386" s="11">
        <f t="shared" si="129"/>
        <v>478</v>
      </c>
      <c r="K1386" s="11">
        <f t="shared" si="130"/>
        <v>886</v>
      </c>
      <c r="L1386" s="11">
        <f t="shared" si="131"/>
        <v>408</v>
      </c>
      <c r="M1386" t="str">
        <f>VLOOKUP(C1386,[1]!Location_Data[#Data],2,0)</f>
        <v>Santa Clara</v>
      </c>
      <c r="N1386" t="str">
        <f>VLOOKUP(D1386,[1]!Salespeople_Data[#Data],2,0)</f>
        <v>Charles Harper</v>
      </c>
      <c r="O1386" t="str">
        <f>VLOOKUP(E1386,[1]!Customer_Data[#Data],2,0)</f>
        <v>Richard Hudson</v>
      </c>
      <c r="P1386" s="15">
        <f t="shared" si="126"/>
        <v>4</v>
      </c>
      <c r="Q1386">
        <f t="shared" si="127"/>
        <v>1</v>
      </c>
      <c r="R1386">
        <f t="shared" si="128"/>
        <v>2020</v>
      </c>
    </row>
    <row r="1387" spans="1:18" x14ac:dyDescent="0.25">
      <c r="A1387" s="4" t="s">
        <v>2280</v>
      </c>
      <c r="B1387" s="4" t="s">
        <v>132</v>
      </c>
      <c r="C1387" s="4" t="s">
        <v>90</v>
      </c>
      <c r="D1387" s="4" t="s">
        <v>58</v>
      </c>
      <c r="E1387" s="4" t="s">
        <v>656</v>
      </c>
      <c r="F1387" s="5">
        <v>44093</v>
      </c>
      <c r="G1387" s="4">
        <v>1</v>
      </c>
      <c r="H1387" s="11">
        <f>VLOOKUP(B1387,[1]!Product_Data[#Data],4,0)</f>
        <v>2091</v>
      </c>
      <c r="I1387" s="11">
        <f>VLOOKUP(B1387,[1]!Product_Data[#Data],3,0)</f>
        <v>1485</v>
      </c>
      <c r="J1387" s="11">
        <f t="shared" si="129"/>
        <v>1485</v>
      </c>
      <c r="K1387" s="11">
        <f t="shared" si="130"/>
        <v>2091</v>
      </c>
      <c r="L1387" s="11">
        <f t="shared" si="131"/>
        <v>606</v>
      </c>
      <c r="M1387" t="str">
        <f>VLOOKUP(C1387,[1]!Location_Data[#Data],2,0)</f>
        <v>Irvine</v>
      </c>
      <c r="N1387" t="str">
        <f>VLOOKUP(D1387,[1]!Salespeople_Data[#Data],2,0)</f>
        <v>Christopher Tucker</v>
      </c>
      <c r="O1387" t="str">
        <f>VLOOKUP(E1387,[1]!Customer_Data[#Data],2,0)</f>
        <v>Harry Castillo</v>
      </c>
      <c r="P1387" s="15">
        <f t="shared" si="126"/>
        <v>7</v>
      </c>
      <c r="Q1387">
        <f t="shared" si="127"/>
        <v>9</v>
      </c>
      <c r="R1387">
        <f t="shared" si="128"/>
        <v>2020</v>
      </c>
    </row>
    <row r="1388" spans="1:18" x14ac:dyDescent="0.25">
      <c r="A1388" s="2" t="s">
        <v>2281</v>
      </c>
      <c r="B1388" s="2" t="s">
        <v>94</v>
      </c>
      <c r="C1388" s="2" t="s">
        <v>135</v>
      </c>
      <c r="D1388" s="2" t="s">
        <v>75</v>
      </c>
      <c r="E1388" s="2" t="s">
        <v>2282</v>
      </c>
      <c r="F1388" s="3">
        <v>44139</v>
      </c>
      <c r="G1388" s="2">
        <v>1</v>
      </c>
      <c r="H1388" s="11">
        <f>VLOOKUP(B1388,[1]!Product_Data[#Data],4,0)</f>
        <v>1639</v>
      </c>
      <c r="I1388" s="11">
        <f>VLOOKUP(B1388,[1]!Product_Data[#Data],3,0)</f>
        <v>1295</v>
      </c>
      <c r="J1388" s="11">
        <f t="shared" si="129"/>
        <v>1295</v>
      </c>
      <c r="K1388" s="11">
        <f t="shared" si="130"/>
        <v>1639</v>
      </c>
      <c r="L1388" s="11">
        <f t="shared" si="131"/>
        <v>344</v>
      </c>
      <c r="M1388" t="str">
        <f>VLOOKUP(C1388,[1]!Location_Data[#Data],2,0)</f>
        <v>Oxnard</v>
      </c>
      <c r="N1388" t="str">
        <f>VLOOKUP(D1388,[1]!Salespeople_Data[#Data],2,0)</f>
        <v>Roger Robertson</v>
      </c>
      <c r="O1388" t="str">
        <f>VLOOKUP(E1388,[1]!Customer_Data[#Data],2,0)</f>
        <v>Shawn Torres</v>
      </c>
      <c r="P1388" s="15">
        <f t="shared" si="126"/>
        <v>4</v>
      </c>
      <c r="Q1388">
        <f t="shared" si="127"/>
        <v>11</v>
      </c>
      <c r="R1388">
        <f t="shared" si="128"/>
        <v>2020</v>
      </c>
    </row>
    <row r="1389" spans="1:18" x14ac:dyDescent="0.25">
      <c r="A1389" s="4" t="s">
        <v>2283</v>
      </c>
      <c r="B1389" s="4" t="s">
        <v>858</v>
      </c>
      <c r="C1389" s="4" t="s">
        <v>95</v>
      </c>
      <c r="D1389" s="4" t="s">
        <v>116</v>
      </c>
      <c r="E1389" s="4" t="s">
        <v>1120</v>
      </c>
      <c r="F1389" s="5">
        <v>44116</v>
      </c>
      <c r="G1389" s="4">
        <v>3</v>
      </c>
      <c r="H1389" s="11">
        <f>VLOOKUP(B1389,[1]!Product_Data[#Data],4,0)</f>
        <v>2294</v>
      </c>
      <c r="I1389" s="11">
        <f>VLOOKUP(B1389,[1]!Product_Data[#Data],3,0)</f>
        <v>1399</v>
      </c>
      <c r="J1389" s="11">
        <f t="shared" si="129"/>
        <v>4197</v>
      </c>
      <c r="K1389" s="11">
        <f t="shared" si="130"/>
        <v>6882</v>
      </c>
      <c r="L1389" s="11">
        <f t="shared" si="131"/>
        <v>2685</v>
      </c>
      <c r="M1389" t="str">
        <f>VLOOKUP(C1389,[1]!Location_Data[#Data],2,0)</f>
        <v>Fullerton</v>
      </c>
      <c r="N1389" t="str">
        <f>VLOOKUP(D1389,[1]!Salespeople_Data[#Data],2,0)</f>
        <v>Roger Ramos</v>
      </c>
      <c r="O1389" t="str">
        <f>VLOOKUP(E1389,[1]!Customer_Data[#Data],2,0)</f>
        <v>Fred Russell</v>
      </c>
      <c r="P1389" s="15">
        <f t="shared" si="126"/>
        <v>2</v>
      </c>
      <c r="Q1389">
        <f t="shared" si="127"/>
        <v>10</v>
      </c>
      <c r="R1389">
        <f t="shared" si="128"/>
        <v>2020</v>
      </c>
    </row>
    <row r="1390" spans="1:18" x14ac:dyDescent="0.25">
      <c r="A1390" s="2" t="s">
        <v>2284</v>
      </c>
      <c r="B1390" s="2" t="s">
        <v>703</v>
      </c>
      <c r="C1390" s="2" t="s">
        <v>331</v>
      </c>
      <c r="D1390" s="2" t="s">
        <v>269</v>
      </c>
      <c r="E1390" s="2" t="s">
        <v>1256</v>
      </c>
      <c r="F1390" s="3">
        <v>44189</v>
      </c>
      <c r="G1390" s="2">
        <v>3</v>
      </c>
      <c r="H1390" s="11">
        <f>VLOOKUP(B1390,[1]!Product_Data[#Data],4,0)</f>
        <v>530</v>
      </c>
      <c r="I1390" s="11">
        <f>VLOOKUP(B1390,[1]!Product_Data[#Data],3,0)</f>
        <v>435</v>
      </c>
      <c r="J1390" s="11">
        <f t="shared" si="129"/>
        <v>1305</v>
      </c>
      <c r="K1390" s="11">
        <f t="shared" si="130"/>
        <v>1590</v>
      </c>
      <c r="L1390" s="11">
        <f t="shared" si="131"/>
        <v>285</v>
      </c>
      <c r="M1390" t="str">
        <f>VLOOKUP(C1390,[1]!Location_Data[#Data],2,0)</f>
        <v>Sunnyvale</v>
      </c>
      <c r="N1390" t="str">
        <f>VLOOKUP(D1390,[1]!Salespeople_Data[#Data],2,0)</f>
        <v>Kevin Butler</v>
      </c>
      <c r="O1390" t="str">
        <f>VLOOKUP(E1390,[1]!Customer_Data[#Data],2,0)</f>
        <v>Nicholas Cunningham</v>
      </c>
      <c r="P1390" s="15">
        <f t="shared" si="126"/>
        <v>5</v>
      </c>
      <c r="Q1390">
        <f t="shared" si="127"/>
        <v>12</v>
      </c>
      <c r="R1390">
        <f t="shared" si="128"/>
        <v>2020</v>
      </c>
    </row>
    <row r="1391" spans="1:18" x14ac:dyDescent="0.25">
      <c r="A1391" s="4" t="s">
        <v>2285</v>
      </c>
      <c r="B1391" s="4" t="s">
        <v>219</v>
      </c>
      <c r="C1391" s="4" t="s">
        <v>249</v>
      </c>
      <c r="D1391" s="4" t="s">
        <v>49</v>
      </c>
      <c r="E1391" s="4" t="s">
        <v>64</v>
      </c>
      <c r="F1391" s="5">
        <v>44162</v>
      </c>
      <c r="G1391" s="4">
        <v>1</v>
      </c>
      <c r="H1391" s="11">
        <f>VLOOKUP(B1391,[1]!Product_Data[#Data],4,0)</f>
        <v>561</v>
      </c>
      <c r="I1391" s="11">
        <f>VLOOKUP(B1391,[1]!Product_Data[#Data],3,0)</f>
        <v>421</v>
      </c>
      <c r="J1391" s="11">
        <f t="shared" si="129"/>
        <v>421</v>
      </c>
      <c r="K1391" s="11">
        <f t="shared" si="130"/>
        <v>561</v>
      </c>
      <c r="L1391" s="11">
        <f t="shared" si="131"/>
        <v>140</v>
      </c>
      <c r="M1391" t="str">
        <f>VLOOKUP(C1391,[1]!Location_Data[#Data],2,0)</f>
        <v>Roseville</v>
      </c>
      <c r="N1391" t="str">
        <f>VLOOKUP(D1391,[1]!Salespeople_Data[#Data],2,0)</f>
        <v>Walter Cook</v>
      </c>
      <c r="O1391" t="str">
        <f>VLOOKUP(E1391,[1]!Customer_Data[#Data],2,0)</f>
        <v>Fred Romero</v>
      </c>
      <c r="P1391" s="15">
        <f t="shared" si="126"/>
        <v>6</v>
      </c>
      <c r="Q1391">
        <f t="shared" si="127"/>
        <v>11</v>
      </c>
      <c r="R1391">
        <f t="shared" si="128"/>
        <v>2020</v>
      </c>
    </row>
    <row r="1392" spans="1:18" x14ac:dyDescent="0.25">
      <c r="A1392" s="2" t="s">
        <v>2286</v>
      </c>
      <c r="B1392" s="2" t="s">
        <v>271</v>
      </c>
      <c r="C1392" s="2" t="s">
        <v>272</v>
      </c>
      <c r="D1392" s="2" t="s">
        <v>308</v>
      </c>
      <c r="E1392" s="2" t="s">
        <v>1118</v>
      </c>
      <c r="F1392" s="3">
        <v>44146</v>
      </c>
      <c r="G1392" s="2">
        <v>1</v>
      </c>
      <c r="H1392" s="11">
        <f>VLOOKUP(B1392,[1]!Product_Data[#Data],4,0)</f>
        <v>1587</v>
      </c>
      <c r="I1392" s="11">
        <f>VLOOKUP(B1392,[1]!Product_Data[#Data],3,0)</f>
        <v>1301</v>
      </c>
      <c r="J1392" s="11">
        <f t="shared" si="129"/>
        <v>1301</v>
      </c>
      <c r="K1392" s="11">
        <f t="shared" si="130"/>
        <v>1587</v>
      </c>
      <c r="L1392" s="11">
        <f t="shared" si="131"/>
        <v>286</v>
      </c>
      <c r="M1392" t="str">
        <f>VLOOKUP(C1392,[1]!Location_Data[#Data],2,0)</f>
        <v>Torrance</v>
      </c>
      <c r="N1392" t="str">
        <f>VLOOKUP(D1392,[1]!Salespeople_Data[#Data],2,0)</f>
        <v>Fred Robertson</v>
      </c>
      <c r="O1392" t="str">
        <f>VLOOKUP(E1392,[1]!Customer_Data[#Data],2,0)</f>
        <v>Willie Day</v>
      </c>
      <c r="P1392" s="15">
        <f t="shared" si="126"/>
        <v>4</v>
      </c>
      <c r="Q1392">
        <f t="shared" si="127"/>
        <v>11</v>
      </c>
      <c r="R1392">
        <f t="shared" si="128"/>
        <v>2020</v>
      </c>
    </row>
    <row r="1393" spans="1:18" x14ac:dyDescent="0.25">
      <c r="A1393" s="4" t="s">
        <v>2287</v>
      </c>
      <c r="B1393" s="4" t="s">
        <v>219</v>
      </c>
      <c r="C1393" s="4" t="s">
        <v>246</v>
      </c>
      <c r="D1393" s="4" t="s">
        <v>40</v>
      </c>
      <c r="E1393" s="4" t="s">
        <v>2288</v>
      </c>
      <c r="F1393" s="5">
        <v>44140</v>
      </c>
      <c r="G1393" s="4">
        <v>1</v>
      </c>
      <c r="H1393" s="11">
        <f>VLOOKUP(B1393,[1]!Product_Data[#Data],4,0)</f>
        <v>561</v>
      </c>
      <c r="I1393" s="11">
        <f>VLOOKUP(B1393,[1]!Product_Data[#Data],3,0)</f>
        <v>421</v>
      </c>
      <c r="J1393" s="11">
        <f t="shared" si="129"/>
        <v>421</v>
      </c>
      <c r="K1393" s="11">
        <f t="shared" si="130"/>
        <v>561</v>
      </c>
      <c r="L1393" s="11">
        <f t="shared" si="131"/>
        <v>140</v>
      </c>
      <c r="M1393" t="str">
        <f>VLOOKUP(C1393,[1]!Location_Data[#Data],2,0)</f>
        <v>San Francisco</v>
      </c>
      <c r="N1393" t="str">
        <f>VLOOKUP(D1393,[1]!Salespeople_Data[#Data],2,0)</f>
        <v>Brian Hansen</v>
      </c>
      <c r="O1393" t="str">
        <f>VLOOKUP(E1393,[1]!Customer_Data[#Data],2,0)</f>
        <v>Antonio Owens</v>
      </c>
      <c r="P1393" s="15">
        <f t="shared" si="126"/>
        <v>5</v>
      </c>
      <c r="Q1393">
        <f t="shared" si="127"/>
        <v>11</v>
      </c>
      <c r="R1393">
        <f t="shared" si="128"/>
        <v>2020</v>
      </c>
    </row>
    <row r="1394" spans="1:18" x14ac:dyDescent="0.25">
      <c r="A1394" s="2" t="s">
        <v>2289</v>
      </c>
      <c r="B1394" s="2" t="s">
        <v>61</v>
      </c>
      <c r="C1394" s="2" t="s">
        <v>519</v>
      </c>
      <c r="D1394" s="2" t="s">
        <v>15</v>
      </c>
      <c r="E1394" s="2" t="s">
        <v>797</v>
      </c>
      <c r="F1394" s="3">
        <v>43860</v>
      </c>
      <c r="G1394" s="2">
        <v>3</v>
      </c>
      <c r="H1394" s="11">
        <f>VLOOKUP(B1394,[1]!Product_Data[#Data],4,0)</f>
        <v>1889</v>
      </c>
      <c r="I1394" s="11">
        <f>VLOOKUP(B1394,[1]!Product_Data[#Data],3,0)</f>
        <v>945</v>
      </c>
      <c r="J1394" s="11">
        <f t="shared" si="129"/>
        <v>2835</v>
      </c>
      <c r="K1394" s="11">
        <f t="shared" si="130"/>
        <v>5667</v>
      </c>
      <c r="L1394" s="11">
        <f t="shared" si="131"/>
        <v>2832</v>
      </c>
      <c r="M1394" t="str">
        <f>VLOOKUP(C1394,[1]!Location_Data[#Data],2,0)</f>
        <v>Anaheim</v>
      </c>
      <c r="N1394" t="str">
        <f>VLOOKUP(D1394,[1]!Salespeople_Data[#Data],2,0)</f>
        <v>Ryan Butler</v>
      </c>
      <c r="O1394" t="str">
        <f>VLOOKUP(E1394,[1]!Customer_Data[#Data],2,0)</f>
        <v>Peter Meyer</v>
      </c>
      <c r="P1394" s="15">
        <f t="shared" si="126"/>
        <v>5</v>
      </c>
      <c r="Q1394">
        <f t="shared" si="127"/>
        <v>1</v>
      </c>
      <c r="R1394">
        <f t="shared" si="128"/>
        <v>2020</v>
      </c>
    </row>
    <row r="1395" spans="1:18" x14ac:dyDescent="0.25">
      <c r="A1395" s="4" t="s">
        <v>2290</v>
      </c>
      <c r="B1395" s="4" t="s">
        <v>600</v>
      </c>
      <c r="C1395" s="4" t="s">
        <v>302</v>
      </c>
      <c r="D1395" s="4" t="s">
        <v>20</v>
      </c>
      <c r="E1395" s="4" t="s">
        <v>658</v>
      </c>
      <c r="F1395" s="5">
        <v>44116</v>
      </c>
      <c r="G1395" s="4">
        <v>3</v>
      </c>
      <c r="H1395" s="11">
        <f>VLOOKUP(B1395,[1]!Product_Data[#Data],4,0)</f>
        <v>368</v>
      </c>
      <c r="I1395" s="11">
        <f>VLOOKUP(B1395,[1]!Product_Data[#Data],3,0)</f>
        <v>269</v>
      </c>
      <c r="J1395" s="11">
        <f t="shared" si="129"/>
        <v>807</v>
      </c>
      <c r="K1395" s="11">
        <f t="shared" si="130"/>
        <v>1104</v>
      </c>
      <c r="L1395" s="11">
        <f t="shared" si="131"/>
        <v>297</v>
      </c>
      <c r="M1395" t="str">
        <f>VLOOKUP(C1395,[1]!Location_Data[#Data],2,0)</f>
        <v>Santa Rosa</v>
      </c>
      <c r="N1395" t="str">
        <f>VLOOKUP(D1395,[1]!Salespeople_Data[#Data],2,0)</f>
        <v>Joshua Cook</v>
      </c>
      <c r="O1395" t="str">
        <f>VLOOKUP(E1395,[1]!Customer_Data[#Data],2,0)</f>
        <v>Martin Olson</v>
      </c>
      <c r="P1395" s="15">
        <f t="shared" si="126"/>
        <v>2</v>
      </c>
      <c r="Q1395">
        <f t="shared" si="127"/>
        <v>10</v>
      </c>
      <c r="R1395">
        <f t="shared" si="128"/>
        <v>2020</v>
      </c>
    </row>
    <row r="1396" spans="1:18" x14ac:dyDescent="0.25">
      <c r="A1396" s="2" t="s">
        <v>2291</v>
      </c>
      <c r="B1396" s="2" t="s">
        <v>340</v>
      </c>
      <c r="C1396" s="2" t="s">
        <v>467</v>
      </c>
      <c r="D1396" s="2" t="s">
        <v>71</v>
      </c>
      <c r="E1396" s="2" t="s">
        <v>550</v>
      </c>
      <c r="F1396" s="3">
        <v>43941</v>
      </c>
      <c r="G1396" s="2">
        <v>1</v>
      </c>
      <c r="H1396" s="11">
        <f>VLOOKUP(B1396,[1]!Product_Data[#Data],4,0)</f>
        <v>1967</v>
      </c>
      <c r="I1396" s="11">
        <f>VLOOKUP(B1396,[1]!Product_Data[#Data],3,0)</f>
        <v>1397</v>
      </c>
      <c r="J1396" s="11">
        <f t="shared" si="129"/>
        <v>1397</v>
      </c>
      <c r="K1396" s="11">
        <f t="shared" si="130"/>
        <v>1967</v>
      </c>
      <c r="L1396" s="11">
        <f t="shared" si="131"/>
        <v>570</v>
      </c>
      <c r="M1396" t="str">
        <f>VLOOKUP(C1396,[1]!Location_Data[#Data],2,0)</f>
        <v>Garden Grove</v>
      </c>
      <c r="N1396" t="str">
        <f>VLOOKUP(D1396,[1]!Salespeople_Data[#Data],2,0)</f>
        <v>Gary Rodriguez</v>
      </c>
      <c r="O1396" t="str">
        <f>VLOOKUP(E1396,[1]!Customer_Data[#Data],2,0)</f>
        <v>Clarence Freeman</v>
      </c>
      <c r="P1396" s="15">
        <f t="shared" si="126"/>
        <v>2</v>
      </c>
      <c r="Q1396">
        <f t="shared" si="127"/>
        <v>4</v>
      </c>
      <c r="R1396">
        <f t="shared" si="128"/>
        <v>2020</v>
      </c>
    </row>
    <row r="1397" spans="1:18" x14ac:dyDescent="0.25">
      <c r="A1397" s="4" t="s">
        <v>2292</v>
      </c>
      <c r="B1397" s="4" t="s">
        <v>181</v>
      </c>
      <c r="C1397" s="4" t="s">
        <v>57</v>
      </c>
      <c r="D1397" s="4" t="s">
        <v>170</v>
      </c>
      <c r="E1397" s="4" t="s">
        <v>2273</v>
      </c>
      <c r="F1397" s="5">
        <v>44084</v>
      </c>
      <c r="G1397" s="4">
        <v>1</v>
      </c>
      <c r="H1397" s="11">
        <f>VLOOKUP(B1397,[1]!Product_Data[#Data],4,0)</f>
        <v>1500</v>
      </c>
      <c r="I1397" s="11">
        <f>VLOOKUP(B1397,[1]!Product_Data[#Data],3,0)</f>
        <v>900</v>
      </c>
      <c r="J1397" s="11">
        <f t="shared" si="129"/>
        <v>900</v>
      </c>
      <c r="K1397" s="11">
        <f t="shared" si="130"/>
        <v>1500</v>
      </c>
      <c r="L1397" s="11">
        <f t="shared" si="131"/>
        <v>600</v>
      </c>
      <c r="M1397" t="str">
        <f>VLOOKUP(C1397,[1]!Location_Data[#Data],2,0)</f>
        <v>Thousand Oaks</v>
      </c>
      <c r="N1397" t="str">
        <f>VLOOKUP(D1397,[1]!Salespeople_Data[#Data],2,0)</f>
        <v>Sean Miller</v>
      </c>
      <c r="O1397" t="str">
        <f>VLOOKUP(E1397,[1]!Customer_Data[#Data],2,0)</f>
        <v>Bobby Black</v>
      </c>
      <c r="P1397" s="15">
        <f t="shared" si="126"/>
        <v>5</v>
      </c>
      <c r="Q1397">
        <f t="shared" si="127"/>
        <v>9</v>
      </c>
      <c r="R1397">
        <f t="shared" si="128"/>
        <v>2020</v>
      </c>
    </row>
    <row r="1398" spans="1:18" x14ac:dyDescent="0.25">
      <c r="A1398" s="2" t="s">
        <v>2293</v>
      </c>
      <c r="B1398" s="2" t="s">
        <v>400</v>
      </c>
      <c r="C1398" s="2" t="s">
        <v>242</v>
      </c>
      <c r="D1398" s="2" t="s">
        <v>308</v>
      </c>
      <c r="E1398" s="2" t="s">
        <v>764</v>
      </c>
      <c r="F1398" s="3">
        <v>44045</v>
      </c>
      <c r="G1398" s="2">
        <v>1</v>
      </c>
      <c r="H1398" s="11">
        <f>VLOOKUP(B1398,[1]!Product_Data[#Data],4,0)</f>
        <v>886</v>
      </c>
      <c r="I1398" s="11">
        <f>VLOOKUP(B1398,[1]!Product_Data[#Data],3,0)</f>
        <v>478</v>
      </c>
      <c r="J1398" s="11">
        <f t="shared" si="129"/>
        <v>478</v>
      </c>
      <c r="K1398" s="11">
        <f t="shared" si="130"/>
        <v>886</v>
      </c>
      <c r="L1398" s="11">
        <f t="shared" si="131"/>
        <v>408</v>
      </c>
      <c r="M1398" t="str">
        <f>VLOOKUP(C1398,[1]!Location_Data[#Data],2,0)</f>
        <v>Downey</v>
      </c>
      <c r="N1398" t="str">
        <f>VLOOKUP(D1398,[1]!Salespeople_Data[#Data],2,0)</f>
        <v>Fred Robertson</v>
      </c>
      <c r="O1398" t="str">
        <f>VLOOKUP(E1398,[1]!Customer_Data[#Data],2,0)</f>
        <v>Ronald Bradley</v>
      </c>
      <c r="P1398" s="15">
        <f t="shared" si="126"/>
        <v>1</v>
      </c>
      <c r="Q1398">
        <f t="shared" si="127"/>
        <v>8</v>
      </c>
      <c r="R1398">
        <f t="shared" si="128"/>
        <v>2020</v>
      </c>
    </row>
    <row r="1399" spans="1:18" x14ac:dyDescent="0.25">
      <c r="A1399" s="4" t="s">
        <v>2294</v>
      </c>
      <c r="B1399" s="4" t="s">
        <v>119</v>
      </c>
      <c r="C1399" s="4" t="s">
        <v>174</v>
      </c>
      <c r="D1399" s="4" t="s">
        <v>63</v>
      </c>
      <c r="E1399" s="4" t="s">
        <v>306</v>
      </c>
      <c r="F1399" s="5">
        <v>44102</v>
      </c>
      <c r="G1399" s="4">
        <v>1</v>
      </c>
      <c r="H1399" s="11">
        <f>VLOOKUP(B1399,[1]!Product_Data[#Data],4,0)</f>
        <v>1077</v>
      </c>
      <c r="I1399" s="11">
        <f>VLOOKUP(B1399,[1]!Product_Data[#Data],3,0)</f>
        <v>732</v>
      </c>
      <c r="J1399" s="11">
        <f t="shared" si="129"/>
        <v>732</v>
      </c>
      <c r="K1399" s="11">
        <f t="shared" si="130"/>
        <v>1077</v>
      </c>
      <c r="L1399" s="11">
        <f t="shared" si="131"/>
        <v>345</v>
      </c>
      <c r="M1399" t="str">
        <f>VLOOKUP(C1399,[1]!Location_Data[#Data],2,0)</f>
        <v>Norwalk</v>
      </c>
      <c r="N1399" t="str">
        <f>VLOOKUP(D1399,[1]!Salespeople_Data[#Data],2,0)</f>
        <v>Jeremy Mendoza</v>
      </c>
      <c r="O1399" t="str">
        <f>VLOOKUP(E1399,[1]!Customer_Data[#Data],2,0)</f>
        <v>Sean Black</v>
      </c>
      <c r="P1399" s="15">
        <f t="shared" si="126"/>
        <v>2</v>
      </c>
      <c r="Q1399">
        <f t="shared" si="127"/>
        <v>9</v>
      </c>
      <c r="R1399">
        <f t="shared" si="128"/>
        <v>2020</v>
      </c>
    </row>
    <row r="1400" spans="1:18" x14ac:dyDescent="0.25">
      <c r="A1400" s="2" t="s">
        <v>2295</v>
      </c>
      <c r="B1400" s="2" t="s">
        <v>435</v>
      </c>
      <c r="C1400" s="2" t="s">
        <v>377</v>
      </c>
      <c r="D1400" s="2" t="s">
        <v>53</v>
      </c>
      <c r="E1400" s="2" t="s">
        <v>1116</v>
      </c>
      <c r="F1400" s="3">
        <v>44050</v>
      </c>
      <c r="G1400" s="2">
        <v>1</v>
      </c>
      <c r="H1400" s="11">
        <f>VLOOKUP(B1400,[1]!Product_Data[#Data],4,0)</f>
        <v>2141</v>
      </c>
      <c r="I1400" s="11">
        <f>VLOOKUP(B1400,[1]!Product_Data[#Data],3,0)</f>
        <v>1777</v>
      </c>
      <c r="J1400" s="11">
        <f t="shared" si="129"/>
        <v>1777</v>
      </c>
      <c r="K1400" s="11">
        <f t="shared" si="130"/>
        <v>2141</v>
      </c>
      <c r="L1400" s="11">
        <f t="shared" si="131"/>
        <v>364</v>
      </c>
      <c r="M1400" t="str">
        <f>VLOOKUP(C1400,[1]!Location_Data[#Data],2,0)</f>
        <v>San Diego</v>
      </c>
      <c r="N1400" t="str">
        <f>VLOOKUP(D1400,[1]!Salespeople_Data[#Data],2,0)</f>
        <v>Scott Mason</v>
      </c>
      <c r="O1400" t="str">
        <f>VLOOKUP(E1400,[1]!Customer_Data[#Data],2,0)</f>
        <v>Christopher Kim</v>
      </c>
      <c r="P1400" s="15">
        <f t="shared" si="126"/>
        <v>6</v>
      </c>
      <c r="Q1400">
        <f t="shared" si="127"/>
        <v>8</v>
      </c>
      <c r="R1400">
        <f t="shared" si="128"/>
        <v>2020</v>
      </c>
    </row>
    <row r="1401" spans="1:18" x14ac:dyDescent="0.25">
      <c r="A1401" s="4" t="s">
        <v>2296</v>
      </c>
      <c r="B1401" s="4" t="s">
        <v>537</v>
      </c>
      <c r="C1401" s="4" t="s">
        <v>44</v>
      </c>
      <c r="D1401" s="4" t="s">
        <v>216</v>
      </c>
      <c r="E1401" s="4" t="s">
        <v>486</v>
      </c>
      <c r="F1401" s="5">
        <v>43926</v>
      </c>
      <c r="G1401" s="4">
        <v>3</v>
      </c>
      <c r="H1401" s="11">
        <f>VLOOKUP(B1401,[1]!Product_Data[#Data],4,0)</f>
        <v>556</v>
      </c>
      <c r="I1401" s="11">
        <f>VLOOKUP(B1401,[1]!Product_Data[#Data],3,0)</f>
        <v>395</v>
      </c>
      <c r="J1401" s="11">
        <f t="shared" si="129"/>
        <v>1185</v>
      </c>
      <c r="K1401" s="11">
        <f t="shared" si="130"/>
        <v>1668</v>
      </c>
      <c r="L1401" s="11">
        <f t="shared" si="131"/>
        <v>483</v>
      </c>
      <c r="M1401" t="str">
        <f>VLOOKUP(C1401,[1]!Location_Data[#Data],2,0)</f>
        <v>Moreno Valley</v>
      </c>
      <c r="N1401" t="str">
        <f>VLOOKUP(D1401,[1]!Salespeople_Data[#Data],2,0)</f>
        <v>Ernest Wagner</v>
      </c>
      <c r="O1401" t="str">
        <f>VLOOKUP(E1401,[1]!Customer_Data[#Data],2,0)</f>
        <v>Jason Dixon</v>
      </c>
      <c r="P1401" s="15">
        <f t="shared" si="126"/>
        <v>1</v>
      </c>
      <c r="Q1401">
        <f t="shared" si="127"/>
        <v>4</v>
      </c>
      <c r="R1401">
        <f t="shared" si="128"/>
        <v>2020</v>
      </c>
    </row>
    <row r="1402" spans="1:18" x14ac:dyDescent="0.25">
      <c r="A1402" s="2" t="s">
        <v>2297</v>
      </c>
      <c r="B1402" s="2" t="s">
        <v>219</v>
      </c>
      <c r="C1402" s="2" t="s">
        <v>140</v>
      </c>
      <c r="D1402" s="2" t="s">
        <v>191</v>
      </c>
      <c r="E1402" s="2" t="s">
        <v>1244</v>
      </c>
      <c r="F1402" s="3">
        <v>44104</v>
      </c>
      <c r="G1402" s="2">
        <v>3</v>
      </c>
      <c r="H1402" s="11">
        <f>VLOOKUP(B1402,[1]!Product_Data[#Data],4,0)</f>
        <v>561</v>
      </c>
      <c r="I1402" s="11">
        <f>VLOOKUP(B1402,[1]!Product_Data[#Data],3,0)</f>
        <v>421</v>
      </c>
      <c r="J1402" s="11">
        <f t="shared" si="129"/>
        <v>1263</v>
      </c>
      <c r="K1402" s="11">
        <f t="shared" si="130"/>
        <v>1683</v>
      </c>
      <c r="L1402" s="11">
        <f t="shared" si="131"/>
        <v>420</v>
      </c>
      <c r="M1402" t="str">
        <f>VLOOKUP(C1402,[1]!Location_Data[#Data],2,0)</f>
        <v>Salinas</v>
      </c>
      <c r="N1402" t="str">
        <f>VLOOKUP(D1402,[1]!Salespeople_Data[#Data],2,0)</f>
        <v>Robert Reed</v>
      </c>
      <c r="O1402" t="str">
        <f>VLOOKUP(E1402,[1]!Customer_Data[#Data],2,0)</f>
        <v>Jesse Garrett</v>
      </c>
      <c r="P1402" s="15">
        <f t="shared" si="126"/>
        <v>4</v>
      </c>
      <c r="Q1402">
        <f t="shared" si="127"/>
        <v>9</v>
      </c>
      <c r="R1402">
        <f t="shared" si="128"/>
        <v>2020</v>
      </c>
    </row>
    <row r="1403" spans="1:18" x14ac:dyDescent="0.25">
      <c r="A1403" s="4" t="s">
        <v>2298</v>
      </c>
      <c r="B1403" s="4" t="s">
        <v>400</v>
      </c>
      <c r="C1403" s="4" t="s">
        <v>249</v>
      </c>
      <c r="D1403" s="4" t="s">
        <v>413</v>
      </c>
      <c r="E1403" s="4" t="s">
        <v>1270</v>
      </c>
      <c r="F1403" s="5">
        <v>44038</v>
      </c>
      <c r="G1403" s="4">
        <v>1</v>
      </c>
      <c r="H1403" s="11">
        <f>VLOOKUP(B1403,[1]!Product_Data[#Data],4,0)</f>
        <v>886</v>
      </c>
      <c r="I1403" s="11">
        <f>VLOOKUP(B1403,[1]!Product_Data[#Data],3,0)</f>
        <v>478</v>
      </c>
      <c r="J1403" s="11">
        <f t="shared" si="129"/>
        <v>478</v>
      </c>
      <c r="K1403" s="11">
        <f t="shared" si="130"/>
        <v>886</v>
      </c>
      <c r="L1403" s="11">
        <f t="shared" si="131"/>
        <v>408</v>
      </c>
      <c r="M1403" t="str">
        <f>VLOOKUP(C1403,[1]!Location_Data[#Data],2,0)</f>
        <v>Roseville</v>
      </c>
      <c r="N1403" t="str">
        <f>VLOOKUP(D1403,[1]!Salespeople_Data[#Data],2,0)</f>
        <v>Kenneth Bradley</v>
      </c>
      <c r="O1403" t="str">
        <f>VLOOKUP(E1403,[1]!Customer_Data[#Data],2,0)</f>
        <v>Samuel Fowler</v>
      </c>
      <c r="P1403" s="15">
        <f t="shared" si="126"/>
        <v>1</v>
      </c>
      <c r="Q1403">
        <f t="shared" si="127"/>
        <v>7</v>
      </c>
      <c r="R1403">
        <f t="shared" si="128"/>
        <v>2020</v>
      </c>
    </row>
    <row r="1404" spans="1:18" x14ac:dyDescent="0.25">
      <c r="A1404" s="2" t="s">
        <v>2299</v>
      </c>
      <c r="B1404" s="2" t="s">
        <v>752</v>
      </c>
      <c r="C1404" s="2" t="s">
        <v>140</v>
      </c>
      <c r="D1404" s="2" t="s">
        <v>80</v>
      </c>
      <c r="E1404" s="2" t="s">
        <v>587</v>
      </c>
      <c r="F1404" s="3">
        <v>43875</v>
      </c>
      <c r="G1404" s="2">
        <v>1</v>
      </c>
      <c r="H1404" s="11">
        <f>VLOOKUP(B1404,[1]!Product_Data[#Data],4,0)</f>
        <v>95</v>
      </c>
      <c r="I1404" s="11">
        <f>VLOOKUP(B1404,[1]!Product_Data[#Data],3,0)</f>
        <v>61</v>
      </c>
      <c r="J1404" s="11">
        <f t="shared" si="129"/>
        <v>61</v>
      </c>
      <c r="K1404" s="11">
        <f t="shared" si="130"/>
        <v>95</v>
      </c>
      <c r="L1404" s="11">
        <f t="shared" si="131"/>
        <v>34</v>
      </c>
      <c r="M1404" t="str">
        <f>VLOOKUP(C1404,[1]!Location_Data[#Data],2,0)</f>
        <v>Salinas</v>
      </c>
      <c r="N1404" t="str">
        <f>VLOOKUP(D1404,[1]!Salespeople_Data[#Data],2,0)</f>
        <v>Henry Nelson</v>
      </c>
      <c r="O1404" t="str">
        <f>VLOOKUP(E1404,[1]!Customer_Data[#Data],2,0)</f>
        <v>Albert Jacobs</v>
      </c>
      <c r="P1404" s="15">
        <f t="shared" si="126"/>
        <v>6</v>
      </c>
      <c r="Q1404">
        <f t="shared" si="127"/>
        <v>2</v>
      </c>
      <c r="R1404">
        <f t="shared" si="128"/>
        <v>2020</v>
      </c>
    </row>
    <row r="1405" spans="1:18" x14ac:dyDescent="0.25">
      <c r="A1405" s="4" t="s">
        <v>2300</v>
      </c>
      <c r="B1405" s="4" t="s">
        <v>340</v>
      </c>
      <c r="C1405" s="4" t="s">
        <v>596</v>
      </c>
      <c r="D1405" s="4" t="s">
        <v>257</v>
      </c>
      <c r="E1405" s="4" t="s">
        <v>1522</v>
      </c>
      <c r="F1405" s="5">
        <v>44179</v>
      </c>
      <c r="G1405" s="4">
        <v>3</v>
      </c>
      <c r="H1405" s="11">
        <f>VLOOKUP(B1405,[1]!Product_Data[#Data],4,0)</f>
        <v>1967</v>
      </c>
      <c r="I1405" s="11">
        <f>VLOOKUP(B1405,[1]!Product_Data[#Data],3,0)</f>
        <v>1397</v>
      </c>
      <c r="J1405" s="11">
        <f t="shared" si="129"/>
        <v>4191</v>
      </c>
      <c r="K1405" s="11">
        <f t="shared" si="130"/>
        <v>5901</v>
      </c>
      <c r="L1405" s="11">
        <f t="shared" si="131"/>
        <v>1710</v>
      </c>
      <c r="M1405" t="str">
        <f>VLOOKUP(C1405,[1]!Location_Data[#Data],2,0)</f>
        <v>Fremont</v>
      </c>
      <c r="N1405" t="str">
        <f>VLOOKUP(D1405,[1]!Salespeople_Data[#Data],2,0)</f>
        <v>Jerry Perry</v>
      </c>
      <c r="O1405" t="str">
        <f>VLOOKUP(E1405,[1]!Customer_Data[#Data],2,0)</f>
        <v>Ryan Ruiz</v>
      </c>
      <c r="P1405" s="15">
        <f t="shared" si="126"/>
        <v>2</v>
      </c>
      <c r="Q1405">
        <f t="shared" si="127"/>
        <v>12</v>
      </c>
      <c r="R1405">
        <f t="shared" si="128"/>
        <v>2020</v>
      </c>
    </row>
    <row r="1406" spans="1:18" x14ac:dyDescent="0.25">
      <c r="A1406" s="2" t="s">
        <v>2301</v>
      </c>
      <c r="B1406" s="2" t="s">
        <v>256</v>
      </c>
      <c r="C1406" s="2" t="s">
        <v>472</v>
      </c>
      <c r="D1406" s="2" t="s">
        <v>257</v>
      </c>
      <c r="E1406" s="2" t="s">
        <v>920</v>
      </c>
      <c r="F1406" s="3">
        <v>44015</v>
      </c>
      <c r="G1406" s="2">
        <v>2</v>
      </c>
      <c r="H1406" s="11">
        <f>VLOOKUP(B1406,[1]!Product_Data[#Data],4,0)</f>
        <v>596</v>
      </c>
      <c r="I1406" s="11">
        <f>VLOOKUP(B1406,[1]!Product_Data[#Data],3,0)</f>
        <v>358</v>
      </c>
      <c r="J1406" s="11">
        <f t="shared" si="129"/>
        <v>716</v>
      </c>
      <c r="K1406" s="11">
        <f t="shared" si="130"/>
        <v>1192</v>
      </c>
      <c r="L1406" s="11">
        <f t="shared" si="131"/>
        <v>476</v>
      </c>
      <c r="M1406" t="str">
        <f>VLOOKUP(C1406,[1]!Location_Data[#Data],2,0)</f>
        <v>Concord</v>
      </c>
      <c r="N1406" t="str">
        <f>VLOOKUP(D1406,[1]!Salespeople_Data[#Data],2,0)</f>
        <v>Jerry Perry</v>
      </c>
      <c r="O1406" t="str">
        <f>VLOOKUP(E1406,[1]!Customer_Data[#Data],2,0)</f>
        <v>Joshua Watkins</v>
      </c>
      <c r="P1406" s="15">
        <f t="shared" si="126"/>
        <v>6</v>
      </c>
      <c r="Q1406">
        <f t="shared" si="127"/>
        <v>7</v>
      </c>
      <c r="R1406">
        <f t="shared" si="128"/>
        <v>2020</v>
      </c>
    </row>
    <row r="1407" spans="1:18" x14ac:dyDescent="0.25">
      <c r="A1407" s="4" t="s">
        <v>2302</v>
      </c>
      <c r="B1407" s="4" t="s">
        <v>223</v>
      </c>
      <c r="C1407" s="4" t="s">
        <v>24</v>
      </c>
      <c r="D1407" s="4" t="s">
        <v>106</v>
      </c>
      <c r="E1407" s="4" t="s">
        <v>2189</v>
      </c>
      <c r="F1407" s="5">
        <v>43913</v>
      </c>
      <c r="G1407" s="4">
        <v>3</v>
      </c>
      <c r="H1407" s="11">
        <f>VLOOKUP(B1407,[1]!Product_Data[#Data],4,0)</f>
        <v>799</v>
      </c>
      <c r="I1407" s="11">
        <f>VLOOKUP(B1407,[1]!Product_Data[#Data],3,0)</f>
        <v>455</v>
      </c>
      <c r="J1407" s="11">
        <f t="shared" si="129"/>
        <v>1365</v>
      </c>
      <c r="K1407" s="11">
        <f t="shared" si="130"/>
        <v>2397</v>
      </c>
      <c r="L1407" s="11">
        <f t="shared" si="131"/>
        <v>1032</v>
      </c>
      <c r="M1407" t="str">
        <f>VLOOKUP(C1407,[1]!Location_Data[#Data],2,0)</f>
        <v>Lancaster</v>
      </c>
      <c r="N1407" t="str">
        <f>VLOOKUP(D1407,[1]!Salespeople_Data[#Data],2,0)</f>
        <v>Patrick Ruiz</v>
      </c>
      <c r="O1407" t="str">
        <f>VLOOKUP(E1407,[1]!Customer_Data[#Data],2,0)</f>
        <v>Steve Hunt</v>
      </c>
      <c r="P1407" s="15">
        <f t="shared" si="126"/>
        <v>2</v>
      </c>
      <c r="Q1407">
        <f t="shared" si="127"/>
        <v>3</v>
      </c>
      <c r="R1407">
        <f t="shared" si="128"/>
        <v>2020</v>
      </c>
    </row>
    <row r="1408" spans="1:18" x14ac:dyDescent="0.25">
      <c r="A1408" s="2" t="s">
        <v>2303</v>
      </c>
      <c r="B1408" s="2" t="s">
        <v>203</v>
      </c>
      <c r="C1408" s="2" t="s">
        <v>215</v>
      </c>
      <c r="D1408" s="2" t="s">
        <v>20</v>
      </c>
      <c r="E1408" s="2" t="s">
        <v>1842</v>
      </c>
      <c r="F1408" s="3">
        <v>44116</v>
      </c>
      <c r="G1408" s="2">
        <v>1</v>
      </c>
      <c r="H1408" s="11">
        <f>VLOOKUP(B1408,[1]!Product_Data[#Data],4,0)</f>
        <v>1414</v>
      </c>
      <c r="I1408" s="11">
        <f>VLOOKUP(B1408,[1]!Product_Data[#Data],3,0)</f>
        <v>962</v>
      </c>
      <c r="J1408" s="11">
        <f t="shared" si="129"/>
        <v>962</v>
      </c>
      <c r="K1408" s="11">
        <f t="shared" si="130"/>
        <v>1414</v>
      </c>
      <c r="L1408" s="11">
        <f t="shared" si="131"/>
        <v>452</v>
      </c>
      <c r="M1408" t="str">
        <f>VLOOKUP(C1408,[1]!Location_Data[#Data],2,0)</f>
        <v>El Cajon</v>
      </c>
      <c r="N1408" t="str">
        <f>VLOOKUP(D1408,[1]!Salespeople_Data[#Data],2,0)</f>
        <v>Joshua Cook</v>
      </c>
      <c r="O1408" t="str">
        <f>VLOOKUP(E1408,[1]!Customer_Data[#Data],2,0)</f>
        <v>Wayne Johnson</v>
      </c>
      <c r="P1408" s="15">
        <f t="shared" si="126"/>
        <v>2</v>
      </c>
      <c r="Q1408">
        <f t="shared" si="127"/>
        <v>10</v>
      </c>
      <c r="R1408">
        <f t="shared" si="128"/>
        <v>2020</v>
      </c>
    </row>
    <row r="1409" spans="1:18" x14ac:dyDescent="0.25">
      <c r="A1409" s="4" t="s">
        <v>2304</v>
      </c>
      <c r="B1409" s="4" t="s">
        <v>139</v>
      </c>
      <c r="C1409" s="4" t="s">
        <v>519</v>
      </c>
      <c r="D1409" s="4" t="s">
        <v>413</v>
      </c>
      <c r="E1409" s="4" t="s">
        <v>2305</v>
      </c>
      <c r="F1409" s="5">
        <v>44027</v>
      </c>
      <c r="G1409" s="4">
        <v>3</v>
      </c>
      <c r="H1409" s="11">
        <f>VLOOKUP(B1409,[1]!Product_Data[#Data],4,0)</f>
        <v>817</v>
      </c>
      <c r="I1409" s="11">
        <f>VLOOKUP(B1409,[1]!Product_Data[#Data],3,0)</f>
        <v>409</v>
      </c>
      <c r="J1409" s="11">
        <f t="shared" si="129"/>
        <v>1227</v>
      </c>
      <c r="K1409" s="11">
        <f t="shared" si="130"/>
        <v>2451</v>
      </c>
      <c r="L1409" s="11">
        <f t="shared" si="131"/>
        <v>1224</v>
      </c>
      <c r="M1409" t="str">
        <f>VLOOKUP(C1409,[1]!Location_Data[#Data],2,0)</f>
        <v>Anaheim</v>
      </c>
      <c r="N1409" t="str">
        <f>VLOOKUP(D1409,[1]!Salespeople_Data[#Data],2,0)</f>
        <v>Kenneth Bradley</v>
      </c>
      <c r="O1409" t="str">
        <f>VLOOKUP(E1409,[1]!Customer_Data[#Data],2,0)</f>
        <v>Nicholas Hamilton</v>
      </c>
      <c r="P1409" s="15">
        <f t="shared" si="126"/>
        <v>4</v>
      </c>
      <c r="Q1409">
        <f t="shared" si="127"/>
        <v>7</v>
      </c>
      <c r="R1409">
        <f t="shared" si="128"/>
        <v>2020</v>
      </c>
    </row>
    <row r="1410" spans="1:18" x14ac:dyDescent="0.25">
      <c r="A1410" s="2" t="s">
        <v>2306</v>
      </c>
      <c r="B1410" s="2" t="s">
        <v>464</v>
      </c>
      <c r="C1410" s="2" t="s">
        <v>377</v>
      </c>
      <c r="D1410" s="2" t="s">
        <v>49</v>
      </c>
      <c r="E1410" s="2" t="s">
        <v>863</v>
      </c>
      <c r="F1410" s="3">
        <v>44085</v>
      </c>
      <c r="G1410" s="2">
        <v>3</v>
      </c>
      <c r="H1410" s="11">
        <f>VLOOKUP(B1410,[1]!Product_Data[#Data],4,0)</f>
        <v>1566</v>
      </c>
      <c r="I1410" s="11">
        <f>VLOOKUP(B1410,[1]!Product_Data[#Data],3,0)</f>
        <v>1190</v>
      </c>
      <c r="J1410" s="11">
        <f t="shared" si="129"/>
        <v>3570</v>
      </c>
      <c r="K1410" s="11">
        <f t="shared" si="130"/>
        <v>4698</v>
      </c>
      <c r="L1410" s="11">
        <f t="shared" si="131"/>
        <v>1128</v>
      </c>
      <c r="M1410" t="str">
        <f>VLOOKUP(C1410,[1]!Location_Data[#Data],2,0)</f>
        <v>San Diego</v>
      </c>
      <c r="N1410" t="str">
        <f>VLOOKUP(D1410,[1]!Salespeople_Data[#Data],2,0)</f>
        <v>Walter Cook</v>
      </c>
      <c r="O1410" t="str">
        <f>VLOOKUP(E1410,[1]!Customer_Data[#Data],2,0)</f>
        <v>Henry Cox</v>
      </c>
      <c r="P1410" s="15">
        <f t="shared" ref="P1410:P1473" si="132">WEEKDAY(F1410)</f>
        <v>6</v>
      </c>
      <c r="Q1410">
        <f t="shared" ref="Q1410:Q1473" si="133">MONTH(F1410)</f>
        <v>9</v>
      </c>
      <c r="R1410">
        <f t="shared" ref="R1410:R1473" si="134">YEAR(F1410)</f>
        <v>2020</v>
      </c>
    </row>
    <row r="1411" spans="1:18" x14ac:dyDescent="0.25">
      <c r="A1411" s="4" t="s">
        <v>2307</v>
      </c>
      <c r="B1411" s="4" t="s">
        <v>125</v>
      </c>
      <c r="C1411" s="4" t="s">
        <v>100</v>
      </c>
      <c r="D1411" s="4" t="s">
        <v>25</v>
      </c>
      <c r="E1411" s="4" t="s">
        <v>504</v>
      </c>
      <c r="F1411" s="5">
        <v>43928</v>
      </c>
      <c r="G1411" s="4">
        <v>1</v>
      </c>
      <c r="H1411" s="11">
        <f>VLOOKUP(B1411,[1]!Product_Data[#Data],4,0)</f>
        <v>1826</v>
      </c>
      <c r="I1411" s="11">
        <f>VLOOKUP(B1411,[1]!Product_Data[#Data],3,0)</f>
        <v>1443</v>
      </c>
      <c r="J1411" s="11">
        <f t="shared" ref="J1411:J1474" si="135">PRODUCT(I1411,G1411)</f>
        <v>1443</v>
      </c>
      <c r="K1411" s="11">
        <f t="shared" ref="K1411:K1474" si="136">PRODUCT(H1411,G1411)</f>
        <v>1826</v>
      </c>
      <c r="L1411" s="11">
        <f t="shared" ref="L1411:L1474" si="137">K1411-J1411</f>
        <v>383</v>
      </c>
      <c r="M1411" t="str">
        <f>VLOOKUP(C1411,[1]!Location_Data[#Data],2,0)</f>
        <v>Victorville</v>
      </c>
      <c r="N1411" t="str">
        <f>VLOOKUP(D1411,[1]!Salespeople_Data[#Data],2,0)</f>
        <v>Brian Davis</v>
      </c>
      <c r="O1411" t="str">
        <f>VLOOKUP(E1411,[1]!Customer_Data[#Data],2,0)</f>
        <v>Jerry Smith</v>
      </c>
      <c r="P1411" s="15">
        <f t="shared" si="132"/>
        <v>3</v>
      </c>
      <c r="Q1411">
        <f t="shared" si="133"/>
        <v>4</v>
      </c>
      <c r="R1411">
        <f t="shared" si="134"/>
        <v>2020</v>
      </c>
    </row>
    <row r="1412" spans="1:18" x14ac:dyDescent="0.25">
      <c r="A1412" s="2" t="s">
        <v>2308</v>
      </c>
      <c r="B1412" s="2" t="s">
        <v>125</v>
      </c>
      <c r="C1412" s="2" t="s">
        <v>135</v>
      </c>
      <c r="D1412" s="2" t="s">
        <v>30</v>
      </c>
      <c r="E1412" s="2" t="s">
        <v>2309</v>
      </c>
      <c r="F1412" s="3">
        <v>43981</v>
      </c>
      <c r="G1412" s="2">
        <v>1</v>
      </c>
      <c r="H1412" s="11">
        <f>VLOOKUP(B1412,[1]!Product_Data[#Data],4,0)</f>
        <v>1826</v>
      </c>
      <c r="I1412" s="11">
        <f>VLOOKUP(B1412,[1]!Product_Data[#Data],3,0)</f>
        <v>1443</v>
      </c>
      <c r="J1412" s="11">
        <f t="shared" si="135"/>
        <v>1443</v>
      </c>
      <c r="K1412" s="11">
        <f t="shared" si="136"/>
        <v>1826</v>
      </c>
      <c r="L1412" s="11">
        <f t="shared" si="137"/>
        <v>383</v>
      </c>
      <c r="M1412" t="str">
        <f>VLOOKUP(C1412,[1]!Location_Data[#Data],2,0)</f>
        <v>Oxnard</v>
      </c>
      <c r="N1412" t="str">
        <f>VLOOKUP(D1412,[1]!Salespeople_Data[#Data],2,0)</f>
        <v>Carl Hall</v>
      </c>
      <c r="O1412" t="str">
        <f>VLOOKUP(E1412,[1]!Customer_Data[#Data],2,0)</f>
        <v>Ralph Banks</v>
      </c>
      <c r="P1412" s="15">
        <f t="shared" si="132"/>
        <v>7</v>
      </c>
      <c r="Q1412">
        <f t="shared" si="133"/>
        <v>5</v>
      </c>
      <c r="R1412">
        <f t="shared" si="134"/>
        <v>2020</v>
      </c>
    </row>
    <row r="1413" spans="1:18" x14ac:dyDescent="0.25">
      <c r="A1413" s="4" t="s">
        <v>2310</v>
      </c>
      <c r="B1413" s="4" t="s">
        <v>235</v>
      </c>
      <c r="C1413" s="4" t="s">
        <v>220</v>
      </c>
      <c r="D1413" s="4" t="s">
        <v>87</v>
      </c>
      <c r="E1413" s="4" t="s">
        <v>417</v>
      </c>
      <c r="F1413" s="5">
        <v>44076</v>
      </c>
      <c r="G1413" s="4">
        <v>4</v>
      </c>
      <c r="H1413" s="11">
        <f>VLOOKUP(B1413,[1]!Product_Data[#Data],4,0)</f>
        <v>1887</v>
      </c>
      <c r="I1413" s="11">
        <f>VLOOKUP(B1413,[1]!Product_Data[#Data],3,0)</f>
        <v>1378</v>
      </c>
      <c r="J1413" s="11">
        <f t="shared" si="135"/>
        <v>5512</v>
      </c>
      <c r="K1413" s="11">
        <f t="shared" si="136"/>
        <v>7548</v>
      </c>
      <c r="L1413" s="11">
        <f t="shared" si="137"/>
        <v>2036</v>
      </c>
      <c r="M1413" t="str">
        <f>VLOOKUP(C1413,[1]!Location_Data[#Data],2,0)</f>
        <v>Modesto</v>
      </c>
      <c r="N1413" t="str">
        <f>VLOOKUP(D1413,[1]!Salespeople_Data[#Data],2,0)</f>
        <v>Martin Perry</v>
      </c>
      <c r="O1413" t="str">
        <f>VLOOKUP(E1413,[1]!Customer_Data[#Data],2,0)</f>
        <v>Brian Kim</v>
      </c>
      <c r="P1413" s="15">
        <f t="shared" si="132"/>
        <v>4</v>
      </c>
      <c r="Q1413">
        <f t="shared" si="133"/>
        <v>9</v>
      </c>
      <c r="R1413">
        <f t="shared" si="134"/>
        <v>2020</v>
      </c>
    </row>
    <row r="1414" spans="1:18" x14ac:dyDescent="0.25">
      <c r="A1414" s="2" t="s">
        <v>2311</v>
      </c>
      <c r="B1414" s="2" t="s">
        <v>33</v>
      </c>
      <c r="C1414" s="2" t="s">
        <v>66</v>
      </c>
      <c r="D1414" s="2" t="s">
        <v>269</v>
      </c>
      <c r="E1414" s="2" t="s">
        <v>1299</v>
      </c>
      <c r="F1414" s="3">
        <v>43998</v>
      </c>
      <c r="G1414" s="2">
        <v>3</v>
      </c>
      <c r="H1414" s="11">
        <f>VLOOKUP(B1414,[1]!Product_Data[#Data],4,0)</f>
        <v>1582</v>
      </c>
      <c r="I1414" s="11">
        <f>VLOOKUP(B1414,[1]!Product_Data[#Data],3,0)</f>
        <v>1234</v>
      </c>
      <c r="J1414" s="11">
        <f t="shared" si="135"/>
        <v>3702</v>
      </c>
      <c r="K1414" s="11">
        <f t="shared" si="136"/>
        <v>4746</v>
      </c>
      <c r="L1414" s="11">
        <f t="shared" si="137"/>
        <v>1044</v>
      </c>
      <c r="M1414" t="str">
        <f>VLOOKUP(C1414,[1]!Location_Data[#Data],2,0)</f>
        <v>Ontario</v>
      </c>
      <c r="N1414" t="str">
        <f>VLOOKUP(D1414,[1]!Salespeople_Data[#Data],2,0)</f>
        <v>Kevin Butler</v>
      </c>
      <c r="O1414" t="str">
        <f>VLOOKUP(E1414,[1]!Customer_Data[#Data],2,0)</f>
        <v>Christopher Matthews</v>
      </c>
      <c r="P1414" s="15">
        <f t="shared" si="132"/>
        <v>3</v>
      </c>
      <c r="Q1414">
        <f t="shared" si="133"/>
        <v>6</v>
      </c>
      <c r="R1414">
        <f t="shared" si="134"/>
        <v>2020</v>
      </c>
    </row>
    <row r="1415" spans="1:18" x14ac:dyDescent="0.25">
      <c r="A1415" s="4" t="s">
        <v>2312</v>
      </c>
      <c r="B1415" s="4" t="s">
        <v>109</v>
      </c>
      <c r="C1415" s="4" t="s">
        <v>140</v>
      </c>
      <c r="D1415" s="4" t="s">
        <v>165</v>
      </c>
      <c r="E1415" s="4" t="s">
        <v>175</v>
      </c>
      <c r="F1415" s="5">
        <v>43909</v>
      </c>
      <c r="G1415" s="4">
        <v>4</v>
      </c>
      <c r="H1415" s="11">
        <f>VLOOKUP(B1415,[1]!Product_Data[#Data],4,0)</f>
        <v>1783</v>
      </c>
      <c r="I1415" s="11">
        <f>VLOOKUP(B1415,[1]!Product_Data[#Data],3,0)</f>
        <v>1230</v>
      </c>
      <c r="J1415" s="11">
        <f t="shared" si="135"/>
        <v>4920</v>
      </c>
      <c r="K1415" s="11">
        <f t="shared" si="136"/>
        <v>7132</v>
      </c>
      <c r="L1415" s="11">
        <f t="shared" si="137"/>
        <v>2212</v>
      </c>
      <c r="M1415" t="str">
        <f>VLOOKUP(C1415,[1]!Location_Data[#Data],2,0)</f>
        <v>Salinas</v>
      </c>
      <c r="N1415" t="str">
        <f>VLOOKUP(D1415,[1]!Salespeople_Data[#Data],2,0)</f>
        <v>Joe Sims</v>
      </c>
      <c r="O1415" t="str">
        <f>VLOOKUP(E1415,[1]!Customer_Data[#Data],2,0)</f>
        <v>Bobby Jackson</v>
      </c>
      <c r="P1415" s="15">
        <f t="shared" si="132"/>
        <v>5</v>
      </c>
      <c r="Q1415">
        <f t="shared" si="133"/>
        <v>3</v>
      </c>
      <c r="R1415">
        <f t="shared" si="134"/>
        <v>2020</v>
      </c>
    </row>
    <row r="1416" spans="1:18" x14ac:dyDescent="0.25">
      <c r="A1416" s="2" t="s">
        <v>2313</v>
      </c>
      <c r="B1416" s="2" t="s">
        <v>38</v>
      </c>
      <c r="C1416" s="2" t="s">
        <v>436</v>
      </c>
      <c r="D1416" s="2" t="s">
        <v>191</v>
      </c>
      <c r="E1416" s="2" t="s">
        <v>2314</v>
      </c>
      <c r="F1416" s="3">
        <v>43870</v>
      </c>
      <c r="G1416" s="2">
        <v>1</v>
      </c>
      <c r="H1416" s="11">
        <f>VLOOKUP(B1416,[1]!Product_Data[#Data],4,0)</f>
        <v>2283</v>
      </c>
      <c r="I1416" s="11">
        <f>VLOOKUP(B1416,[1]!Product_Data[#Data],3,0)</f>
        <v>1484</v>
      </c>
      <c r="J1416" s="11">
        <f t="shared" si="135"/>
        <v>1484</v>
      </c>
      <c r="K1416" s="11">
        <f t="shared" si="136"/>
        <v>2283</v>
      </c>
      <c r="L1416" s="11">
        <f t="shared" si="137"/>
        <v>799</v>
      </c>
      <c r="M1416" t="str">
        <f>VLOOKUP(C1416,[1]!Location_Data[#Data],2,0)</f>
        <v>Jurupa Valley</v>
      </c>
      <c r="N1416" t="str">
        <f>VLOOKUP(D1416,[1]!Salespeople_Data[#Data],2,0)</f>
        <v>Robert Reed</v>
      </c>
      <c r="O1416" t="str">
        <f>VLOOKUP(E1416,[1]!Customer_Data[#Data],2,0)</f>
        <v>Roger Miller</v>
      </c>
      <c r="P1416" s="15">
        <f t="shared" si="132"/>
        <v>1</v>
      </c>
      <c r="Q1416">
        <f t="shared" si="133"/>
        <v>2</v>
      </c>
      <c r="R1416">
        <f t="shared" si="134"/>
        <v>2020</v>
      </c>
    </row>
    <row r="1417" spans="1:18" x14ac:dyDescent="0.25">
      <c r="A1417" s="4" t="s">
        <v>2315</v>
      </c>
      <c r="B1417" s="4" t="s">
        <v>125</v>
      </c>
      <c r="C1417" s="4" t="s">
        <v>322</v>
      </c>
      <c r="D1417" s="4" t="s">
        <v>136</v>
      </c>
      <c r="E1417" s="4" t="s">
        <v>1644</v>
      </c>
      <c r="F1417" s="5">
        <v>44069</v>
      </c>
      <c r="G1417" s="4">
        <v>4</v>
      </c>
      <c r="H1417" s="11">
        <f>VLOOKUP(B1417,[1]!Product_Data[#Data],4,0)</f>
        <v>1826</v>
      </c>
      <c r="I1417" s="11">
        <f>VLOOKUP(B1417,[1]!Product_Data[#Data],3,0)</f>
        <v>1443</v>
      </c>
      <c r="J1417" s="11">
        <f t="shared" si="135"/>
        <v>5772</v>
      </c>
      <c r="K1417" s="11">
        <f t="shared" si="136"/>
        <v>7304</v>
      </c>
      <c r="L1417" s="11">
        <f t="shared" si="137"/>
        <v>1532</v>
      </c>
      <c r="M1417" t="str">
        <f>VLOOKUP(C1417,[1]!Location_Data[#Data],2,0)</f>
        <v>Rancho Cucamonga</v>
      </c>
      <c r="N1417" t="str">
        <f>VLOOKUP(D1417,[1]!Salespeople_Data[#Data],2,0)</f>
        <v>Clarence Fox</v>
      </c>
      <c r="O1417" t="str">
        <f>VLOOKUP(E1417,[1]!Customer_Data[#Data],2,0)</f>
        <v>Kenneth Dunn</v>
      </c>
      <c r="P1417" s="15">
        <f t="shared" si="132"/>
        <v>4</v>
      </c>
      <c r="Q1417">
        <f t="shared" si="133"/>
        <v>8</v>
      </c>
      <c r="R1417">
        <f t="shared" si="134"/>
        <v>2020</v>
      </c>
    </row>
    <row r="1418" spans="1:18" x14ac:dyDescent="0.25">
      <c r="A1418" s="2" t="s">
        <v>2316</v>
      </c>
      <c r="B1418" s="2" t="s">
        <v>461</v>
      </c>
      <c r="C1418" s="2" t="s">
        <v>156</v>
      </c>
      <c r="D1418" s="2" t="s">
        <v>106</v>
      </c>
      <c r="E1418" s="2" t="s">
        <v>1758</v>
      </c>
      <c r="F1418" s="3">
        <v>44061</v>
      </c>
      <c r="G1418" s="2">
        <v>2</v>
      </c>
      <c r="H1418" s="11">
        <f>VLOOKUP(B1418,[1]!Product_Data[#Data],4,0)</f>
        <v>35</v>
      </c>
      <c r="I1418" s="11">
        <f>VLOOKUP(B1418,[1]!Product_Data[#Data],3,0)</f>
        <v>22</v>
      </c>
      <c r="J1418" s="11">
        <f t="shared" si="135"/>
        <v>44</v>
      </c>
      <c r="K1418" s="11">
        <f t="shared" si="136"/>
        <v>70</v>
      </c>
      <c r="L1418" s="11">
        <f t="shared" si="137"/>
        <v>26</v>
      </c>
      <c r="M1418" t="str">
        <f>VLOOKUP(C1418,[1]!Location_Data[#Data],2,0)</f>
        <v>Sacramento</v>
      </c>
      <c r="N1418" t="str">
        <f>VLOOKUP(D1418,[1]!Salespeople_Data[#Data],2,0)</f>
        <v>Patrick Ruiz</v>
      </c>
      <c r="O1418" t="str">
        <f>VLOOKUP(E1418,[1]!Customer_Data[#Data],2,0)</f>
        <v>Lawrence Kelly</v>
      </c>
      <c r="P1418" s="15">
        <f t="shared" si="132"/>
        <v>3</v>
      </c>
      <c r="Q1418">
        <f t="shared" si="133"/>
        <v>8</v>
      </c>
      <c r="R1418">
        <f t="shared" si="134"/>
        <v>2020</v>
      </c>
    </row>
    <row r="1419" spans="1:18" x14ac:dyDescent="0.25">
      <c r="A1419" s="4" t="s">
        <v>2317</v>
      </c>
      <c r="B1419" s="4" t="s">
        <v>289</v>
      </c>
      <c r="C1419" s="4" t="s">
        <v>458</v>
      </c>
      <c r="D1419" s="4" t="s">
        <v>106</v>
      </c>
      <c r="E1419" s="4" t="s">
        <v>1297</v>
      </c>
      <c r="F1419" s="5">
        <v>43903</v>
      </c>
      <c r="G1419" s="4">
        <v>1</v>
      </c>
      <c r="H1419" s="11">
        <f>VLOOKUP(B1419,[1]!Product_Data[#Data],4,0)</f>
        <v>368</v>
      </c>
      <c r="I1419" s="11">
        <f>VLOOKUP(B1419,[1]!Product_Data[#Data],3,0)</f>
        <v>294</v>
      </c>
      <c r="J1419" s="11">
        <f t="shared" si="135"/>
        <v>294</v>
      </c>
      <c r="K1419" s="11">
        <f t="shared" si="136"/>
        <v>368</v>
      </c>
      <c r="L1419" s="11">
        <f t="shared" si="137"/>
        <v>74</v>
      </c>
      <c r="M1419" t="str">
        <f>VLOOKUP(C1419,[1]!Location_Data[#Data],2,0)</f>
        <v>Fontana</v>
      </c>
      <c r="N1419" t="str">
        <f>VLOOKUP(D1419,[1]!Salespeople_Data[#Data],2,0)</f>
        <v>Patrick Ruiz</v>
      </c>
      <c r="O1419" t="str">
        <f>VLOOKUP(E1419,[1]!Customer_Data[#Data],2,0)</f>
        <v>Victor Martinez</v>
      </c>
      <c r="P1419" s="15">
        <f t="shared" si="132"/>
        <v>6</v>
      </c>
      <c r="Q1419">
        <f t="shared" si="133"/>
        <v>3</v>
      </c>
      <c r="R1419">
        <f t="shared" si="134"/>
        <v>2020</v>
      </c>
    </row>
    <row r="1420" spans="1:18" x14ac:dyDescent="0.25">
      <c r="A1420" s="2" t="s">
        <v>2318</v>
      </c>
      <c r="B1420" s="2" t="s">
        <v>263</v>
      </c>
      <c r="C1420" s="2" t="s">
        <v>349</v>
      </c>
      <c r="D1420" s="2" t="s">
        <v>178</v>
      </c>
      <c r="E1420" s="2" t="s">
        <v>2319</v>
      </c>
      <c r="F1420" s="3">
        <v>44112</v>
      </c>
      <c r="G1420" s="2">
        <v>1</v>
      </c>
      <c r="H1420" s="11">
        <f>VLOOKUP(B1420,[1]!Product_Data[#Data],4,0)</f>
        <v>378</v>
      </c>
      <c r="I1420" s="11">
        <f>VLOOKUP(B1420,[1]!Product_Data[#Data],3,0)</f>
        <v>291</v>
      </c>
      <c r="J1420" s="11">
        <f t="shared" si="135"/>
        <v>291</v>
      </c>
      <c r="K1420" s="11">
        <f t="shared" si="136"/>
        <v>378</v>
      </c>
      <c r="L1420" s="11">
        <f t="shared" si="137"/>
        <v>87</v>
      </c>
      <c r="M1420" t="str">
        <f>VLOOKUP(C1420,[1]!Location_Data[#Data],2,0)</f>
        <v>Santa Clara</v>
      </c>
      <c r="N1420" t="str">
        <f>VLOOKUP(D1420,[1]!Salespeople_Data[#Data],2,0)</f>
        <v>Joshua Taylor</v>
      </c>
      <c r="O1420" t="str">
        <f>VLOOKUP(E1420,[1]!Customer_Data[#Data],2,0)</f>
        <v>Kenneth Ross</v>
      </c>
      <c r="P1420" s="15">
        <f t="shared" si="132"/>
        <v>5</v>
      </c>
      <c r="Q1420">
        <f t="shared" si="133"/>
        <v>10</v>
      </c>
      <c r="R1420">
        <f t="shared" si="134"/>
        <v>2020</v>
      </c>
    </row>
    <row r="1421" spans="1:18" x14ac:dyDescent="0.25">
      <c r="A1421" s="4" t="s">
        <v>2320</v>
      </c>
      <c r="B1421" s="4" t="s">
        <v>164</v>
      </c>
      <c r="C1421" s="4" t="s">
        <v>14</v>
      </c>
      <c r="D1421" s="4" t="s">
        <v>225</v>
      </c>
      <c r="E1421" s="4" t="s">
        <v>1874</v>
      </c>
      <c r="F1421" s="5">
        <v>44179</v>
      </c>
      <c r="G1421" s="4">
        <v>4</v>
      </c>
      <c r="H1421" s="11">
        <f>VLOOKUP(B1421,[1]!Product_Data[#Data],4,0)</f>
        <v>637</v>
      </c>
      <c r="I1421" s="11">
        <f>VLOOKUP(B1421,[1]!Product_Data[#Data],3,0)</f>
        <v>389</v>
      </c>
      <c r="J1421" s="11">
        <f t="shared" si="135"/>
        <v>1556</v>
      </c>
      <c r="K1421" s="11">
        <f t="shared" si="136"/>
        <v>2548</v>
      </c>
      <c r="L1421" s="11">
        <f t="shared" si="137"/>
        <v>992</v>
      </c>
      <c r="M1421" t="str">
        <f>VLOOKUP(C1421,[1]!Location_Data[#Data],2,0)</f>
        <v>Santa Clarita</v>
      </c>
      <c r="N1421" t="str">
        <f>VLOOKUP(D1421,[1]!Salespeople_Data[#Data],2,0)</f>
        <v>Andrew Bowman</v>
      </c>
      <c r="O1421" t="str">
        <f>VLOOKUP(E1421,[1]!Customer_Data[#Data],2,0)</f>
        <v>Jesse Bishop</v>
      </c>
      <c r="P1421" s="15">
        <f t="shared" si="132"/>
        <v>2</v>
      </c>
      <c r="Q1421">
        <f t="shared" si="133"/>
        <v>12</v>
      </c>
      <c r="R1421">
        <f t="shared" si="134"/>
        <v>2020</v>
      </c>
    </row>
    <row r="1422" spans="1:18" x14ac:dyDescent="0.25">
      <c r="A1422" s="2" t="s">
        <v>2321</v>
      </c>
      <c r="B1422" s="2" t="s">
        <v>235</v>
      </c>
      <c r="C1422" s="2" t="s">
        <v>24</v>
      </c>
      <c r="D1422" s="2" t="s">
        <v>191</v>
      </c>
      <c r="E1422" s="2" t="s">
        <v>319</v>
      </c>
      <c r="F1422" s="3">
        <v>44083</v>
      </c>
      <c r="G1422" s="2">
        <v>1</v>
      </c>
      <c r="H1422" s="11">
        <f>VLOOKUP(B1422,[1]!Product_Data[#Data],4,0)</f>
        <v>1887</v>
      </c>
      <c r="I1422" s="11">
        <f>VLOOKUP(B1422,[1]!Product_Data[#Data],3,0)</f>
        <v>1378</v>
      </c>
      <c r="J1422" s="11">
        <f t="shared" si="135"/>
        <v>1378</v>
      </c>
      <c r="K1422" s="11">
        <f t="shared" si="136"/>
        <v>1887</v>
      </c>
      <c r="L1422" s="11">
        <f t="shared" si="137"/>
        <v>509</v>
      </c>
      <c r="M1422" t="str">
        <f>VLOOKUP(C1422,[1]!Location_Data[#Data],2,0)</f>
        <v>Lancaster</v>
      </c>
      <c r="N1422" t="str">
        <f>VLOOKUP(D1422,[1]!Salespeople_Data[#Data],2,0)</f>
        <v>Robert Reed</v>
      </c>
      <c r="O1422" t="str">
        <f>VLOOKUP(E1422,[1]!Customer_Data[#Data],2,0)</f>
        <v>Walter Watson</v>
      </c>
      <c r="P1422" s="15">
        <f t="shared" si="132"/>
        <v>4</v>
      </c>
      <c r="Q1422">
        <f t="shared" si="133"/>
        <v>9</v>
      </c>
      <c r="R1422">
        <f t="shared" si="134"/>
        <v>2020</v>
      </c>
    </row>
    <row r="1423" spans="1:18" x14ac:dyDescent="0.25">
      <c r="A1423" s="4" t="s">
        <v>2322</v>
      </c>
      <c r="B1423" s="4" t="s">
        <v>177</v>
      </c>
      <c r="C1423" s="4" t="s">
        <v>90</v>
      </c>
      <c r="D1423" s="4" t="s">
        <v>225</v>
      </c>
      <c r="E1423" s="4" t="s">
        <v>2260</v>
      </c>
      <c r="F1423" s="5">
        <v>43927</v>
      </c>
      <c r="G1423" s="4">
        <v>1</v>
      </c>
      <c r="H1423" s="11">
        <f>VLOOKUP(B1423,[1]!Product_Data[#Data],4,0)</f>
        <v>2497</v>
      </c>
      <c r="I1423" s="11">
        <f>VLOOKUP(B1423,[1]!Product_Data[#Data],3,0)</f>
        <v>1473</v>
      </c>
      <c r="J1423" s="11">
        <f t="shared" si="135"/>
        <v>1473</v>
      </c>
      <c r="K1423" s="11">
        <f t="shared" si="136"/>
        <v>2497</v>
      </c>
      <c r="L1423" s="11">
        <f t="shared" si="137"/>
        <v>1024</v>
      </c>
      <c r="M1423" t="str">
        <f>VLOOKUP(C1423,[1]!Location_Data[#Data],2,0)</f>
        <v>Irvine</v>
      </c>
      <c r="N1423" t="str">
        <f>VLOOKUP(D1423,[1]!Salespeople_Data[#Data],2,0)</f>
        <v>Andrew Bowman</v>
      </c>
      <c r="O1423" t="str">
        <f>VLOOKUP(E1423,[1]!Customer_Data[#Data],2,0)</f>
        <v>Dennis Scott</v>
      </c>
      <c r="P1423" s="15">
        <f t="shared" si="132"/>
        <v>2</v>
      </c>
      <c r="Q1423">
        <f t="shared" si="133"/>
        <v>4</v>
      </c>
      <c r="R1423">
        <f t="shared" si="134"/>
        <v>2020</v>
      </c>
    </row>
    <row r="1424" spans="1:18" x14ac:dyDescent="0.25">
      <c r="A1424" s="2" t="s">
        <v>2323</v>
      </c>
      <c r="B1424" s="2" t="s">
        <v>78</v>
      </c>
      <c r="C1424" s="2" t="s">
        <v>62</v>
      </c>
      <c r="D1424" s="2" t="s">
        <v>264</v>
      </c>
      <c r="E1424" s="2" t="s">
        <v>179</v>
      </c>
      <c r="F1424" s="3">
        <v>43846</v>
      </c>
      <c r="G1424" s="2">
        <v>3</v>
      </c>
      <c r="H1424" s="11">
        <f>VLOOKUP(B1424,[1]!Product_Data[#Data],4,0)</f>
        <v>1380</v>
      </c>
      <c r="I1424" s="11">
        <f>VLOOKUP(B1424,[1]!Product_Data[#Data],3,0)</f>
        <v>1090</v>
      </c>
      <c r="J1424" s="11">
        <f t="shared" si="135"/>
        <v>3270</v>
      </c>
      <c r="K1424" s="11">
        <f t="shared" si="136"/>
        <v>4140</v>
      </c>
      <c r="L1424" s="11">
        <f t="shared" si="137"/>
        <v>870</v>
      </c>
      <c r="M1424" t="str">
        <f>VLOOKUP(C1424,[1]!Location_Data[#Data],2,0)</f>
        <v>Fairfield</v>
      </c>
      <c r="N1424" t="str">
        <f>VLOOKUP(D1424,[1]!Salespeople_Data[#Data],2,0)</f>
        <v>Ernest Wheeler</v>
      </c>
      <c r="O1424" t="str">
        <f>VLOOKUP(E1424,[1]!Customer_Data[#Data],2,0)</f>
        <v>Alan Miller</v>
      </c>
      <c r="P1424" s="15">
        <f t="shared" si="132"/>
        <v>5</v>
      </c>
      <c r="Q1424">
        <f t="shared" si="133"/>
        <v>1</v>
      </c>
      <c r="R1424">
        <f t="shared" si="134"/>
        <v>2020</v>
      </c>
    </row>
    <row r="1425" spans="1:18" x14ac:dyDescent="0.25">
      <c r="A1425" s="4" t="s">
        <v>2324</v>
      </c>
      <c r="B1425" s="4" t="s">
        <v>361</v>
      </c>
      <c r="C1425" s="4" t="s">
        <v>110</v>
      </c>
      <c r="D1425" s="4" t="s">
        <v>10</v>
      </c>
      <c r="E1425" s="4" t="s">
        <v>127</v>
      </c>
      <c r="F1425" s="5">
        <v>44016</v>
      </c>
      <c r="G1425" s="4">
        <v>4</v>
      </c>
      <c r="H1425" s="11">
        <f>VLOOKUP(B1425,[1]!Product_Data[#Data],4,0)</f>
        <v>1338</v>
      </c>
      <c r="I1425" s="11">
        <f>VLOOKUP(B1425,[1]!Product_Data[#Data],3,0)</f>
        <v>682</v>
      </c>
      <c r="J1425" s="11">
        <f t="shared" si="135"/>
        <v>2728</v>
      </c>
      <c r="K1425" s="11">
        <f t="shared" si="136"/>
        <v>5352</v>
      </c>
      <c r="L1425" s="11">
        <f t="shared" si="137"/>
        <v>2624</v>
      </c>
      <c r="M1425" t="str">
        <f>VLOOKUP(C1425,[1]!Location_Data[#Data],2,0)</f>
        <v>Richmond</v>
      </c>
      <c r="N1425" t="str">
        <f>VLOOKUP(D1425,[1]!Salespeople_Data[#Data],2,0)</f>
        <v>Justin Lynch</v>
      </c>
      <c r="O1425" t="str">
        <f>VLOOKUP(E1425,[1]!Customer_Data[#Data],2,0)</f>
        <v>Carlos Smith</v>
      </c>
      <c r="P1425" s="15">
        <f t="shared" si="132"/>
        <v>7</v>
      </c>
      <c r="Q1425">
        <f t="shared" si="133"/>
        <v>7</v>
      </c>
      <c r="R1425">
        <f t="shared" si="134"/>
        <v>2020</v>
      </c>
    </row>
    <row r="1426" spans="1:18" x14ac:dyDescent="0.25">
      <c r="A1426" s="2" t="s">
        <v>2325</v>
      </c>
      <c r="B1426" s="2" t="s">
        <v>395</v>
      </c>
      <c r="C1426" s="2" t="s">
        <v>215</v>
      </c>
      <c r="D1426" s="2" t="s">
        <v>91</v>
      </c>
      <c r="E1426" s="2" t="s">
        <v>1014</v>
      </c>
      <c r="F1426" s="3">
        <v>44061</v>
      </c>
      <c r="G1426" s="2">
        <v>4</v>
      </c>
      <c r="H1426" s="11">
        <f>VLOOKUP(B1426,[1]!Product_Data[#Data],4,0)</f>
        <v>2257</v>
      </c>
      <c r="I1426" s="11">
        <f>VLOOKUP(B1426,[1]!Product_Data[#Data],3,0)</f>
        <v>1535</v>
      </c>
      <c r="J1426" s="11">
        <f t="shared" si="135"/>
        <v>6140</v>
      </c>
      <c r="K1426" s="11">
        <f t="shared" si="136"/>
        <v>9028</v>
      </c>
      <c r="L1426" s="11">
        <f t="shared" si="137"/>
        <v>2888</v>
      </c>
      <c r="M1426" t="str">
        <f>VLOOKUP(C1426,[1]!Location_Data[#Data],2,0)</f>
        <v>El Cajon</v>
      </c>
      <c r="N1426" t="str">
        <f>VLOOKUP(D1426,[1]!Salespeople_Data[#Data],2,0)</f>
        <v>Howard Gardner</v>
      </c>
      <c r="O1426" t="str">
        <f>VLOOKUP(E1426,[1]!Customer_Data[#Data],2,0)</f>
        <v>Michael Hill</v>
      </c>
      <c r="P1426" s="15">
        <f t="shared" si="132"/>
        <v>3</v>
      </c>
      <c r="Q1426">
        <f t="shared" si="133"/>
        <v>8</v>
      </c>
      <c r="R1426">
        <f t="shared" si="134"/>
        <v>2020</v>
      </c>
    </row>
    <row r="1427" spans="1:18" x14ac:dyDescent="0.25">
      <c r="A1427" s="4" t="s">
        <v>2326</v>
      </c>
      <c r="B1427" s="4" t="s">
        <v>232</v>
      </c>
      <c r="C1427" s="4" t="s">
        <v>392</v>
      </c>
      <c r="D1427" s="4" t="s">
        <v>10</v>
      </c>
      <c r="E1427" s="4" t="s">
        <v>2228</v>
      </c>
      <c r="F1427" s="5">
        <v>43956</v>
      </c>
      <c r="G1427" s="4">
        <v>1</v>
      </c>
      <c r="H1427" s="11">
        <f>VLOOKUP(B1427,[1]!Product_Data[#Data],4,0)</f>
        <v>1119</v>
      </c>
      <c r="I1427" s="11">
        <f>VLOOKUP(B1427,[1]!Product_Data[#Data],3,0)</f>
        <v>683</v>
      </c>
      <c r="J1427" s="11">
        <f t="shared" si="135"/>
        <v>683</v>
      </c>
      <c r="K1427" s="11">
        <f t="shared" si="136"/>
        <v>1119</v>
      </c>
      <c r="L1427" s="11">
        <f t="shared" si="137"/>
        <v>436</v>
      </c>
      <c r="M1427" t="str">
        <f>VLOOKUP(C1427,[1]!Location_Data[#Data],2,0)</f>
        <v>Visalia</v>
      </c>
      <c r="N1427" t="str">
        <f>VLOOKUP(D1427,[1]!Salespeople_Data[#Data],2,0)</f>
        <v>Justin Lynch</v>
      </c>
      <c r="O1427" t="str">
        <f>VLOOKUP(E1427,[1]!Customer_Data[#Data],2,0)</f>
        <v>Peter Cook</v>
      </c>
      <c r="P1427" s="15">
        <f t="shared" si="132"/>
        <v>3</v>
      </c>
      <c r="Q1427">
        <f t="shared" si="133"/>
        <v>5</v>
      </c>
      <c r="R1427">
        <f t="shared" si="134"/>
        <v>2020</v>
      </c>
    </row>
    <row r="1428" spans="1:18" x14ac:dyDescent="0.25">
      <c r="A1428" s="2" t="s">
        <v>2327</v>
      </c>
      <c r="B1428" s="2" t="s">
        <v>818</v>
      </c>
      <c r="C1428" s="2" t="s">
        <v>190</v>
      </c>
      <c r="D1428" s="2" t="s">
        <v>136</v>
      </c>
      <c r="E1428" s="2" t="s">
        <v>233</v>
      </c>
      <c r="F1428" s="3">
        <v>44081</v>
      </c>
      <c r="G1428" s="2">
        <v>1</v>
      </c>
      <c r="H1428" s="11">
        <f>VLOOKUP(B1428,[1]!Product_Data[#Data],4,0)</f>
        <v>1638</v>
      </c>
      <c r="I1428" s="11">
        <f>VLOOKUP(B1428,[1]!Product_Data[#Data],3,0)</f>
        <v>1261</v>
      </c>
      <c r="J1428" s="11">
        <f t="shared" si="135"/>
        <v>1261</v>
      </c>
      <c r="K1428" s="11">
        <f t="shared" si="136"/>
        <v>1638</v>
      </c>
      <c r="L1428" s="11">
        <f t="shared" si="137"/>
        <v>377</v>
      </c>
      <c r="M1428" t="str">
        <f>VLOOKUP(C1428,[1]!Location_Data[#Data],2,0)</f>
        <v>Oakland</v>
      </c>
      <c r="N1428" t="str">
        <f>VLOOKUP(D1428,[1]!Salespeople_Data[#Data],2,0)</f>
        <v>Clarence Fox</v>
      </c>
      <c r="O1428" t="str">
        <f>VLOOKUP(E1428,[1]!Customer_Data[#Data],2,0)</f>
        <v>Ralph Nichols</v>
      </c>
      <c r="P1428" s="15">
        <f t="shared" si="132"/>
        <v>2</v>
      </c>
      <c r="Q1428">
        <f t="shared" si="133"/>
        <v>9</v>
      </c>
      <c r="R1428">
        <f t="shared" si="134"/>
        <v>2020</v>
      </c>
    </row>
    <row r="1429" spans="1:18" x14ac:dyDescent="0.25">
      <c r="A1429" s="4" t="s">
        <v>2328</v>
      </c>
      <c r="B1429" s="4" t="s">
        <v>464</v>
      </c>
      <c r="C1429" s="4" t="s">
        <v>9</v>
      </c>
      <c r="D1429" s="4" t="s">
        <v>269</v>
      </c>
      <c r="E1429" s="4" t="s">
        <v>1515</v>
      </c>
      <c r="F1429" s="5">
        <v>43984</v>
      </c>
      <c r="G1429" s="4">
        <v>3</v>
      </c>
      <c r="H1429" s="11">
        <f>VLOOKUP(B1429,[1]!Product_Data[#Data],4,0)</f>
        <v>1566</v>
      </c>
      <c r="I1429" s="11">
        <f>VLOOKUP(B1429,[1]!Product_Data[#Data],3,0)</f>
        <v>1190</v>
      </c>
      <c r="J1429" s="11">
        <f t="shared" si="135"/>
        <v>3570</v>
      </c>
      <c r="K1429" s="11">
        <f t="shared" si="136"/>
        <v>4698</v>
      </c>
      <c r="L1429" s="11">
        <f t="shared" si="137"/>
        <v>1128</v>
      </c>
      <c r="M1429" t="str">
        <f>VLOOKUP(C1429,[1]!Location_Data[#Data],2,0)</f>
        <v>San Mateo</v>
      </c>
      <c r="N1429" t="str">
        <f>VLOOKUP(D1429,[1]!Salespeople_Data[#Data],2,0)</f>
        <v>Kevin Butler</v>
      </c>
      <c r="O1429" t="str">
        <f>VLOOKUP(E1429,[1]!Customer_Data[#Data],2,0)</f>
        <v>Peter Gray</v>
      </c>
      <c r="P1429" s="15">
        <f t="shared" si="132"/>
        <v>3</v>
      </c>
      <c r="Q1429">
        <f t="shared" si="133"/>
        <v>6</v>
      </c>
      <c r="R1429">
        <f t="shared" si="134"/>
        <v>2020</v>
      </c>
    </row>
    <row r="1430" spans="1:18" x14ac:dyDescent="0.25">
      <c r="A1430" s="2" t="s">
        <v>2329</v>
      </c>
      <c r="B1430" s="2" t="s">
        <v>367</v>
      </c>
      <c r="C1430" s="2" t="s">
        <v>48</v>
      </c>
      <c r="D1430" s="2" t="s">
        <v>101</v>
      </c>
      <c r="E1430" s="2" t="s">
        <v>2330</v>
      </c>
      <c r="F1430" s="3">
        <v>44139</v>
      </c>
      <c r="G1430" s="2">
        <v>1</v>
      </c>
      <c r="H1430" s="11">
        <f>VLOOKUP(B1430,[1]!Product_Data[#Data],4,0)</f>
        <v>530</v>
      </c>
      <c r="I1430" s="11">
        <f>VLOOKUP(B1430,[1]!Product_Data[#Data],3,0)</f>
        <v>424</v>
      </c>
      <c r="J1430" s="11">
        <f t="shared" si="135"/>
        <v>424</v>
      </c>
      <c r="K1430" s="11">
        <f t="shared" si="136"/>
        <v>530</v>
      </c>
      <c r="L1430" s="11">
        <f t="shared" si="137"/>
        <v>106</v>
      </c>
      <c r="M1430" t="str">
        <f>VLOOKUP(C1430,[1]!Location_Data[#Data],2,0)</f>
        <v>Rialto</v>
      </c>
      <c r="N1430" t="str">
        <f>VLOOKUP(D1430,[1]!Salespeople_Data[#Data],2,0)</f>
        <v>Scott Clark</v>
      </c>
      <c r="O1430" t="str">
        <f>VLOOKUP(E1430,[1]!Customer_Data[#Data],2,0)</f>
        <v>Bobby Hughes</v>
      </c>
      <c r="P1430" s="15">
        <f t="shared" si="132"/>
        <v>4</v>
      </c>
      <c r="Q1430">
        <f t="shared" si="133"/>
        <v>11</v>
      </c>
      <c r="R1430">
        <f t="shared" si="134"/>
        <v>2020</v>
      </c>
    </row>
    <row r="1431" spans="1:18" x14ac:dyDescent="0.25">
      <c r="A1431" s="4" t="s">
        <v>2331</v>
      </c>
      <c r="B1431" s="4" t="s">
        <v>210</v>
      </c>
      <c r="C1431" s="4" t="s">
        <v>105</v>
      </c>
      <c r="D1431" s="4" t="s">
        <v>87</v>
      </c>
      <c r="E1431" s="4" t="s">
        <v>694</v>
      </c>
      <c r="F1431" s="5">
        <v>44124</v>
      </c>
      <c r="G1431" s="4">
        <v>4</v>
      </c>
      <c r="H1431" s="11">
        <f>VLOOKUP(B1431,[1]!Product_Data[#Data],4,0)</f>
        <v>458</v>
      </c>
      <c r="I1431" s="11">
        <f>VLOOKUP(B1431,[1]!Product_Data[#Data],3,0)</f>
        <v>376</v>
      </c>
      <c r="J1431" s="11">
        <f t="shared" si="135"/>
        <v>1504</v>
      </c>
      <c r="K1431" s="11">
        <f t="shared" si="136"/>
        <v>1832</v>
      </c>
      <c r="L1431" s="11">
        <f t="shared" si="137"/>
        <v>328</v>
      </c>
      <c r="M1431" t="str">
        <f>VLOOKUP(C1431,[1]!Location_Data[#Data],2,0)</f>
        <v>Daly City</v>
      </c>
      <c r="N1431" t="str">
        <f>VLOOKUP(D1431,[1]!Salespeople_Data[#Data],2,0)</f>
        <v>Martin Perry</v>
      </c>
      <c r="O1431" t="str">
        <f>VLOOKUP(E1431,[1]!Customer_Data[#Data],2,0)</f>
        <v>Ronald Burns</v>
      </c>
      <c r="P1431" s="15">
        <f t="shared" si="132"/>
        <v>3</v>
      </c>
      <c r="Q1431">
        <f t="shared" si="133"/>
        <v>10</v>
      </c>
      <c r="R1431">
        <f t="shared" si="134"/>
        <v>2020</v>
      </c>
    </row>
    <row r="1432" spans="1:18" x14ac:dyDescent="0.25">
      <c r="A1432" s="2" t="s">
        <v>2332</v>
      </c>
      <c r="B1432" s="2" t="s">
        <v>61</v>
      </c>
      <c r="C1432" s="2" t="s">
        <v>66</v>
      </c>
      <c r="D1432" s="2" t="s">
        <v>40</v>
      </c>
      <c r="E1432" s="2" t="s">
        <v>1767</v>
      </c>
      <c r="F1432" s="3">
        <v>43859</v>
      </c>
      <c r="G1432" s="2">
        <v>1</v>
      </c>
      <c r="H1432" s="11">
        <f>VLOOKUP(B1432,[1]!Product_Data[#Data],4,0)</f>
        <v>1889</v>
      </c>
      <c r="I1432" s="11">
        <f>VLOOKUP(B1432,[1]!Product_Data[#Data],3,0)</f>
        <v>945</v>
      </c>
      <c r="J1432" s="11">
        <f t="shared" si="135"/>
        <v>945</v>
      </c>
      <c r="K1432" s="11">
        <f t="shared" si="136"/>
        <v>1889</v>
      </c>
      <c r="L1432" s="11">
        <f t="shared" si="137"/>
        <v>944</v>
      </c>
      <c r="M1432" t="str">
        <f>VLOOKUP(C1432,[1]!Location_Data[#Data],2,0)</f>
        <v>Ontario</v>
      </c>
      <c r="N1432" t="str">
        <f>VLOOKUP(D1432,[1]!Salespeople_Data[#Data],2,0)</f>
        <v>Brian Hansen</v>
      </c>
      <c r="O1432" t="str">
        <f>VLOOKUP(E1432,[1]!Customer_Data[#Data],2,0)</f>
        <v>Jeremy Gomez</v>
      </c>
      <c r="P1432" s="15">
        <f t="shared" si="132"/>
        <v>4</v>
      </c>
      <c r="Q1432">
        <f t="shared" si="133"/>
        <v>1</v>
      </c>
      <c r="R1432">
        <f t="shared" si="134"/>
        <v>2020</v>
      </c>
    </row>
    <row r="1433" spans="1:18" x14ac:dyDescent="0.25">
      <c r="A1433" s="4" t="s">
        <v>2333</v>
      </c>
      <c r="B1433" s="4" t="s">
        <v>155</v>
      </c>
      <c r="C1433" s="4" t="s">
        <v>79</v>
      </c>
      <c r="D1433" s="4" t="s">
        <v>111</v>
      </c>
      <c r="E1433" s="4" t="s">
        <v>706</v>
      </c>
      <c r="F1433" s="5">
        <v>44044</v>
      </c>
      <c r="G1433" s="4">
        <v>3</v>
      </c>
      <c r="H1433" s="11">
        <f>VLOOKUP(B1433,[1]!Product_Data[#Data],4,0)</f>
        <v>1353</v>
      </c>
      <c r="I1433" s="11">
        <f>VLOOKUP(B1433,[1]!Product_Data[#Data],3,0)</f>
        <v>947</v>
      </c>
      <c r="J1433" s="11">
        <f t="shared" si="135"/>
        <v>2841</v>
      </c>
      <c r="K1433" s="11">
        <f t="shared" si="136"/>
        <v>4059</v>
      </c>
      <c r="L1433" s="11">
        <f t="shared" si="137"/>
        <v>1218</v>
      </c>
      <c r="M1433" t="str">
        <f>VLOOKUP(C1433,[1]!Location_Data[#Data],2,0)</f>
        <v>Palmdale</v>
      </c>
      <c r="N1433" t="str">
        <f>VLOOKUP(D1433,[1]!Salespeople_Data[#Data],2,0)</f>
        <v>Ryan Welch</v>
      </c>
      <c r="O1433" t="str">
        <f>VLOOKUP(E1433,[1]!Customer_Data[#Data],2,0)</f>
        <v>Kenneth Foster</v>
      </c>
      <c r="P1433" s="15">
        <f t="shared" si="132"/>
        <v>7</v>
      </c>
      <c r="Q1433">
        <f t="shared" si="133"/>
        <v>8</v>
      </c>
      <c r="R1433">
        <f t="shared" si="134"/>
        <v>2020</v>
      </c>
    </row>
    <row r="1434" spans="1:18" x14ac:dyDescent="0.25">
      <c r="A1434" s="2" t="s">
        <v>2334</v>
      </c>
      <c r="B1434" s="2" t="s">
        <v>560</v>
      </c>
      <c r="C1434" s="2" t="s">
        <v>169</v>
      </c>
      <c r="D1434" s="2" t="s">
        <v>15</v>
      </c>
      <c r="E1434" s="2" t="s">
        <v>404</v>
      </c>
      <c r="F1434" s="3">
        <v>44176</v>
      </c>
      <c r="G1434" s="2">
        <v>3</v>
      </c>
      <c r="H1434" s="11">
        <f>VLOOKUP(B1434,[1]!Product_Data[#Data],4,0)</f>
        <v>1809</v>
      </c>
      <c r="I1434" s="11">
        <f>VLOOKUP(B1434,[1]!Product_Data[#Data],3,0)</f>
        <v>1067</v>
      </c>
      <c r="J1434" s="11">
        <f t="shared" si="135"/>
        <v>3201</v>
      </c>
      <c r="K1434" s="11">
        <f t="shared" si="136"/>
        <v>5427</v>
      </c>
      <c r="L1434" s="11">
        <f t="shared" si="137"/>
        <v>2226</v>
      </c>
      <c r="M1434" t="str">
        <f>VLOOKUP(C1434,[1]!Location_Data[#Data],2,0)</f>
        <v>Vista</v>
      </c>
      <c r="N1434" t="str">
        <f>VLOOKUP(D1434,[1]!Salespeople_Data[#Data],2,0)</f>
        <v>Ryan Butler</v>
      </c>
      <c r="O1434" t="str">
        <f>VLOOKUP(E1434,[1]!Customer_Data[#Data],2,0)</f>
        <v>Bruce Morrison</v>
      </c>
      <c r="P1434" s="15">
        <f t="shared" si="132"/>
        <v>6</v>
      </c>
      <c r="Q1434">
        <f t="shared" si="133"/>
        <v>12</v>
      </c>
      <c r="R1434">
        <f t="shared" si="134"/>
        <v>2020</v>
      </c>
    </row>
    <row r="1435" spans="1:18" x14ac:dyDescent="0.25">
      <c r="A1435" s="4" t="s">
        <v>2335</v>
      </c>
      <c r="B1435" s="4" t="s">
        <v>189</v>
      </c>
      <c r="C1435" s="4" t="s">
        <v>253</v>
      </c>
      <c r="D1435" s="4" t="s">
        <v>58</v>
      </c>
      <c r="E1435" s="4" t="s">
        <v>1997</v>
      </c>
      <c r="F1435" s="5">
        <v>44157</v>
      </c>
      <c r="G1435" s="4">
        <v>1</v>
      </c>
      <c r="H1435" s="11">
        <f>VLOOKUP(B1435,[1]!Product_Data[#Data],4,0)</f>
        <v>1783</v>
      </c>
      <c r="I1435" s="11">
        <f>VLOOKUP(B1435,[1]!Product_Data[#Data],3,0)</f>
        <v>1516</v>
      </c>
      <c r="J1435" s="11">
        <f t="shared" si="135"/>
        <v>1516</v>
      </c>
      <c r="K1435" s="11">
        <f t="shared" si="136"/>
        <v>1783</v>
      </c>
      <c r="L1435" s="11">
        <f t="shared" si="137"/>
        <v>267</v>
      </c>
      <c r="M1435" t="str">
        <f>VLOOKUP(C1435,[1]!Location_Data[#Data],2,0)</f>
        <v>Bakersfield</v>
      </c>
      <c r="N1435" t="str">
        <f>VLOOKUP(D1435,[1]!Salespeople_Data[#Data],2,0)</f>
        <v>Christopher Tucker</v>
      </c>
      <c r="O1435" t="str">
        <f>VLOOKUP(E1435,[1]!Customer_Data[#Data],2,0)</f>
        <v>Todd Watson</v>
      </c>
      <c r="P1435" s="15">
        <f t="shared" si="132"/>
        <v>1</v>
      </c>
      <c r="Q1435">
        <f t="shared" si="133"/>
        <v>11</v>
      </c>
      <c r="R1435">
        <f t="shared" si="134"/>
        <v>2020</v>
      </c>
    </row>
    <row r="1436" spans="1:18" x14ac:dyDescent="0.25">
      <c r="A1436" s="2" t="s">
        <v>2336</v>
      </c>
      <c r="B1436" s="2" t="s">
        <v>83</v>
      </c>
      <c r="C1436" s="2" t="s">
        <v>731</v>
      </c>
      <c r="D1436" s="2" t="s">
        <v>250</v>
      </c>
      <c r="E1436" s="2" t="s">
        <v>2337</v>
      </c>
      <c r="F1436" s="3">
        <v>44173</v>
      </c>
      <c r="G1436" s="2">
        <v>1</v>
      </c>
      <c r="H1436" s="11">
        <f>VLOOKUP(B1436,[1]!Product_Data[#Data],4,0)</f>
        <v>1972</v>
      </c>
      <c r="I1436" s="11">
        <f>VLOOKUP(B1436,[1]!Product_Data[#Data],3,0)</f>
        <v>1321</v>
      </c>
      <c r="J1436" s="11">
        <f t="shared" si="135"/>
        <v>1321</v>
      </c>
      <c r="K1436" s="11">
        <f t="shared" si="136"/>
        <v>1972</v>
      </c>
      <c r="L1436" s="11">
        <f t="shared" si="137"/>
        <v>651</v>
      </c>
      <c r="M1436" t="str">
        <f>VLOOKUP(C1436,[1]!Location_Data[#Data],2,0)</f>
        <v>Costa Mesa</v>
      </c>
      <c r="N1436" t="str">
        <f>VLOOKUP(D1436,[1]!Salespeople_Data[#Data],2,0)</f>
        <v>Martin Carr</v>
      </c>
      <c r="O1436" t="str">
        <f>VLOOKUP(E1436,[1]!Customer_Data[#Data],2,0)</f>
        <v>Jack Lewis</v>
      </c>
      <c r="P1436" s="15">
        <f t="shared" si="132"/>
        <v>3</v>
      </c>
      <c r="Q1436">
        <f t="shared" si="133"/>
        <v>12</v>
      </c>
      <c r="R1436">
        <f t="shared" si="134"/>
        <v>2020</v>
      </c>
    </row>
    <row r="1437" spans="1:18" x14ac:dyDescent="0.25">
      <c r="A1437" s="4" t="s">
        <v>2338</v>
      </c>
      <c r="B1437" s="4" t="s">
        <v>86</v>
      </c>
      <c r="C1437" s="4" t="s">
        <v>34</v>
      </c>
      <c r="D1437" s="4" t="s">
        <v>257</v>
      </c>
      <c r="E1437" s="4" t="s">
        <v>2210</v>
      </c>
      <c r="F1437" s="5">
        <v>44175</v>
      </c>
      <c r="G1437" s="4">
        <v>3</v>
      </c>
      <c r="H1437" s="11">
        <f>VLOOKUP(B1437,[1]!Product_Data[#Data],4,0)</f>
        <v>1725</v>
      </c>
      <c r="I1437" s="11">
        <f>VLOOKUP(B1437,[1]!Product_Data[#Data],3,0)</f>
        <v>1363</v>
      </c>
      <c r="J1437" s="11">
        <f t="shared" si="135"/>
        <v>4089</v>
      </c>
      <c r="K1437" s="11">
        <f t="shared" si="136"/>
        <v>5175</v>
      </c>
      <c r="L1437" s="11">
        <f t="shared" si="137"/>
        <v>1086</v>
      </c>
      <c r="M1437" t="str">
        <f>VLOOKUP(C1437,[1]!Location_Data[#Data],2,0)</f>
        <v>Inglewood</v>
      </c>
      <c r="N1437" t="str">
        <f>VLOOKUP(D1437,[1]!Salespeople_Data[#Data],2,0)</f>
        <v>Jerry Perry</v>
      </c>
      <c r="O1437" t="str">
        <f>VLOOKUP(E1437,[1]!Customer_Data[#Data],2,0)</f>
        <v>Todd Roberts</v>
      </c>
      <c r="P1437" s="15">
        <f t="shared" si="132"/>
        <v>5</v>
      </c>
      <c r="Q1437">
        <f t="shared" si="133"/>
        <v>12</v>
      </c>
      <c r="R1437">
        <f t="shared" si="134"/>
        <v>2020</v>
      </c>
    </row>
    <row r="1438" spans="1:18" x14ac:dyDescent="0.25">
      <c r="A1438" s="2" t="s">
        <v>2339</v>
      </c>
      <c r="B1438" s="2" t="s">
        <v>325</v>
      </c>
      <c r="C1438" s="2" t="s">
        <v>169</v>
      </c>
      <c r="D1438" s="2" t="s">
        <v>212</v>
      </c>
      <c r="E1438" s="2" t="s">
        <v>2340</v>
      </c>
      <c r="F1438" s="3">
        <v>44043</v>
      </c>
      <c r="G1438" s="2">
        <v>1</v>
      </c>
      <c r="H1438" s="11">
        <f>VLOOKUP(B1438,[1]!Product_Data[#Data],4,0)</f>
        <v>1526</v>
      </c>
      <c r="I1438" s="11">
        <f>VLOOKUP(B1438,[1]!Product_Data[#Data],3,0)</f>
        <v>1251</v>
      </c>
      <c r="J1438" s="11">
        <f t="shared" si="135"/>
        <v>1251</v>
      </c>
      <c r="K1438" s="11">
        <f t="shared" si="136"/>
        <v>1526</v>
      </c>
      <c r="L1438" s="11">
        <f t="shared" si="137"/>
        <v>275</v>
      </c>
      <c r="M1438" t="str">
        <f>VLOOKUP(C1438,[1]!Location_Data[#Data],2,0)</f>
        <v>Vista</v>
      </c>
      <c r="N1438" t="str">
        <f>VLOOKUP(D1438,[1]!Salespeople_Data[#Data],2,0)</f>
        <v>Ronald Reed</v>
      </c>
      <c r="O1438" t="str">
        <f>VLOOKUP(E1438,[1]!Customer_Data[#Data],2,0)</f>
        <v>Ryan Price</v>
      </c>
      <c r="P1438" s="15">
        <f t="shared" si="132"/>
        <v>6</v>
      </c>
      <c r="Q1438">
        <f t="shared" si="133"/>
        <v>7</v>
      </c>
      <c r="R1438">
        <f t="shared" si="134"/>
        <v>2020</v>
      </c>
    </row>
    <row r="1439" spans="1:18" x14ac:dyDescent="0.25">
      <c r="A1439" s="4" t="s">
        <v>2341</v>
      </c>
      <c r="B1439" s="4" t="s">
        <v>457</v>
      </c>
      <c r="C1439" s="4" t="s">
        <v>276</v>
      </c>
      <c r="D1439" s="4" t="s">
        <v>159</v>
      </c>
      <c r="E1439" s="4" t="s">
        <v>1670</v>
      </c>
      <c r="F1439" s="5">
        <v>44023</v>
      </c>
      <c r="G1439" s="4">
        <v>2</v>
      </c>
      <c r="H1439" s="11">
        <f>VLOOKUP(B1439,[1]!Product_Data[#Data],4,0)</f>
        <v>947</v>
      </c>
      <c r="I1439" s="11">
        <f>VLOOKUP(B1439,[1]!Product_Data[#Data],3,0)</f>
        <v>786</v>
      </c>
      <c r="J1439" s="11">
        <f t="shared" si="135"/>
        <v>1572</v>
      </c>
      <c r="K1439" s="11">
        <f t="shared" si="136"/>
        <v>1894</v>
      </c>
      <c r="L1439" s="11">
        <f t="shared" si="137"/>
        <v>322</v>
      </c>
      <c r="M1439" t="str">
        <f>VLOOKUP(C1439,[1]!Location_Data[#Data],2,0)</f>
        <v>Orange</v>
      </c>
      <c r="N1439" t="str">
        <f>VLOOKUP(D1439,[1]!Salespeople_Data[#Data],2,0)</f>
        <v>Bobby Russell</v>
      </c>
      <c r="O1439" t="str">
        <f>VLOOKUP(E1439,[1]!Customer_Data[#Data],2,0)</f>
        <v>Todd Davis</v>
      </c>
      <c r="P1439" s="15">
        <f t="shared" si="132"/>
        <v>7</v>
      </c>
      <c r="Q1439">
        <f t="shared" si="133"/>
        <v>7</v>
      </c>
      <c r="R1439">
        <f t="shared" si="134"/>
        <v>2020</v>
      </c>
    </row>
    <row r="1440" spans="1:18" x14ac:dyDescent="0.25">
      <c r="A1440" s="2" t="s">
        <v>2342</v>
      </c>
      <c r="B1440" s="2" t="s">
        <v>173</v>
      </c>
      <c r="C1440" s="2" t="s">
        <v>174</v>
      </c>
      <c r="D1440" s="2" t="s">
        <v>71</v>
      </c>
      <c r="E1440" s="2" t="s">
        <v>1376</v>
      </c>
      <c r="F1440" s="3">
        <v>43957</v>
      </c>
      <c r="G1440" s="2">
        <v>2</v>
      </c>
      <c r="H1440" s="11">
        <f>VLOOKUP(B1440,[1]!Product_Data[#Data],4,0)</f>
        <v>2005</v>
      </c>
      <c r="I1440" s="11">
        <f>VLOOKUP(B1440,[1]!Product_Data[#Data],3,0)</f>
        <v>1223</v>
      </c>
      <c r="J1440" s="11">
        <f t="shared" si="135"/>
        <v>2446</v>
      </c>
      <c r="K1440" s="11">
        <f t="shared" si="136"/>
        <v>4010</v>
      </c>
      <c r="L1440" s="11">
        <f t="shared" si="137"/>
        <v>1564</v>
      </c>
      <c r="M1440" t="str">
        <f>VLOOKUP(C1440,[1]!Location_Data[#Data],2,0)</f>
        <v>Norwalk</v>
      </c>
      <c r="N1440" t="str">
        <f>VLOOKUP(D1440,[1]!Salespeople_Data[#Data],2,0)</f>
        <v>Gary Rodriguez</v>
      </c>
      <c r="O1440" t="str">
        <f>VLOOKUP(E1440,[1]!Customer_Data[#Data],2,0)</f>
        <v>Adam Thompson</v>
      </c>
      <c r="P1440" s="15">
        <f t="shared" si="132"/>
        <v>4</v>
      </c>
      <c r="Q1440">
        <f t="shared" si="133"/>
        <v>5</v>
      </c>
      <c r="R1440">
        <f t="shared" si="134"/>
        <v>2020</v>
      </c>
    </row>
    <row r="1441" spans="1:18" x14ac:dyDescent="0.25">
      <c r="A1441" s="4" t="s">
        <v>2343</v>
      </c>
      <c r="B1441" s="4" t="s">
        <v>144</v>
      </c>
      <c r="C1441" s="4" t="s">
        <v>268</v>
      </c>
      <c r="D1441" s="4" t="s">
        <v>126</v>
      </c>
      <c r="E1441" s="4" t="s">
        <v>273</v>
      </c>
      <c r="F1441" s="5">
        <v>43954</v>
      </c>
      <c r="G1441" s="4">
        <v>3</v>
      </c>
      <c r="H1441" s="11">
        <f>VLOOKUP(B1441,[1]!Product_Data[#Data],4,0)</f>
        <v>2410</v>
      </c>
      <c r="I1441" s="11">
        <f>VLOOKUP(B1441,[1]!Product_Data[#Data],3,0)</f>
        <v>1518</v>
      </c>
      <c r="J1441" s="11">
        <f t="shared" si="135"/>
        <v>4554</v>
      </c>
      <c r="K1441" s="11">
        <f t="shared" si="136"/>
        <v>7230</v>
      </c>
      <c r="L1441" s="11">
        <f t="shared" si="137"/>
        <v>2676</v>
      </c>
      <c r="M1441" t="str">
        <f>VLOOKUP(C1441,[1]!Location_Data[#Data],2,0)</f>
        <v>Murrieta</v>
      </c>
      <c r="N1441" t="str">
        <f>VLOOKUP(D1441,[1]!Salespeople_Data[#Data],2,0)</f>
        <v>Larry Castillo</v>
      </c>
      <c r="O1441" t="str">
        <f>VLOOKUP(E1441,[1]!Customer_Data[#Data],2,0)</f>
        <v>James Williams</v>
      </c>
      <c r="P1441" s="15">
        <f t="shared" si="132"/>
        <v>1</v>
      </c>
      <c r="Q1441">
        <f t="shared" si="133"/>
        <v>5</v>
      </c>
      <c r="R1441">
        <f t="shared" si="134"/>
        <v>2020</v>
      </c>
    </row>
    <row r="1442" spans="1:18" x14ac:dyDescent="0.25">
      <c r="A1442" s="2" t="s">
        <v>2344</v>
      </c>
      <c r="B1442" s="2" t="s">
        <v>86</v>
      </c>
      <c r="C1442" s="2" t="s">
        <v>316</v>
      </c>
      <c r="D1442" s="2" t="s">
        <v>80</v>
      </c>
      <c r="E1442" s="2" t="s">
        <v>127</v>
      </c>
      <c r="F1442" s="3">
        <v>43938</v>
      </c>
      <c r="G1442" s="2">
        <v>2</v>
      </c>
      <c r="H1442" s="11">
        <f>VLOOKUP(B1442,[1]!Product_Data[#Data],4,0)</f>
        <v>1725</v>
      </c>
      <c r="I1442" s="11">
        <f>VLOOKUP(B1442,[1]!Product_Data[#Data],3,0)</f>
        <v>1363</v>
      </c>
      <c r="J1442" s="11">
        <f t="shared" si="135"/>
        <v>2726</v>
      </c>
      <c r="K1442" s="11">
        <f t="shared" si="136"/>
        <v>3450</v>
      </c>
      <c r="L1442" s="11">
        <f t="shared" si="137"/>
        <v>724</v>
      </c>
      <c r="M1442" t="str">
        <f>VLOOKUP(C1442,[1]!Location_Data[#Data],2,0)</f>
        <v>East Los Angeles</v>
      </c>
      <c r="N1442" t="str">
        <f>VLOOKUP(D1442,[1]!Salespeople_Data[#Data],2,0)</f>
        <v>Henry Nelson</v>
      </c>
      <c r="O1442" t="str">
        <f>VLOOKUP(E1442,[1]!Customer_Data[#Data],2,0)</f>
        <v>Carlos Smith</v>
      </c>
      <c r="P1442" s="15">
        <f t="shared" si="132"/>
        <v>6</v>
      </c>
      <c r="Q1442">
        <f t="shared" si="133"/>
        <v>4</v>
      </c>
      <c r="R1442">
        <f t="shared" si="134"/>
        <v>2020</v>
      </c>
    </row>
    <row r="1443" spans="1:18" x14ac:dyDescent="0.25">
      <c r="A1443" s="4" t="s">
        <v>2345</v>
      </c>
      <c r="B1443" s="4" t="s">
        <v>181</v>
      </c>
      <c r="C1443" s="4" t="s">
        <v>204</v>
      </c>
      <c r="D1443" s="4" t="s">
        <v>413</v>
      </c>
      <c r="E1443" s="4" t="s">
        <v>2346</v>
      </c>
      <c r="F1443" s="5">
        <v>44132</v>
      </c>
      <c r="G1443" s="4">
        <v>4</v>
      </c>
      <c r="H1443" s="11">
        <f>VLOOKUP(B1443,[1]!Product_Data[#Data],4,0)</f>
        <v>1500</v>
      </c>
      <c r="I1443" s="11">
        <f>VLOOKUP(B1443,[1]!Product_Data[#Data],3,0)</f>
        <v>900</v>
      </c>
      <c r="J1443" s="11">
        <f t="shared" si="135"/>
        <v>3600</v>
      </c>
      <c r="K1443" s="11">
        <f t="shared" si="136"/>
        <v>6000</v>
      </c>
      <c r="L1443" s="11">
        <f t="shared" si="137"/>
        <v>2400</v>
      </c>
      <c r="M1443" t="str">
        <f>VLOOKUP(C1443,[1]!Location_Data[#Data],2,0)</f>
        <v>Corona</v>
      </c>
      <c r="N1443" t="str">
        <f>VLOOKUP(D1443,[1]!Salespeople_Data[#Data],2,0)</f>
        <v>Kenneth Bradley</v>
      </c>
      <c r="O1443" t="str">
        <f>VLOOKUP(E1443,[1]!Customer_Data[#Data],2,0)</f>
        <v>Matthew Nguyen</v>
      </c>
      <c r="P1443" s="15">
        <f t="shared" si="132"/>
        <v>4</v>
      </c>
      <c r="Q1443">
        <f t="shared" si="133"/>
        <v>10</v>
      </c>
      <c r="R1443">
        <f t="shared" si="134"/>
        <v>2020</v>
      </c>
    </row>
    <row r="1444" spans="1:18" x14ac:dyDescent="0.25">
      <c r="A1444" s="2" t="s">
        <v>2347</v>
      </c>
      <c r="B1444" s="2" t="s">
        <v>1149</v>
      </c>
      <c r="C1444" s="2" t="s">
        <v>467</v>
      </c>
      <c r="D1444" s="2" t="s">
        <v>269</v>
      </c>
      <c r="E1444" s="2" t="s">
        <v>2348</v>
      </c>
      <c r="F1444" s="3">
        <v>43944</v>
      </c>
      <c r="G1444" s="2">
        <v>4</v>
      </c>
      <c r="H1444" s="11">
        <f>VLOOKUP(B1444,[1]!Product_Data[#Data],4,0)</f>
        <v>847</v>
      </c>
      <c r="I1444" s="11">
        <f>VLOOKUP(B1444,[1]!Product_Data[#Data],3,0)</f>
        <v>534</v>
      </c>
      <c r="J1444" s="11">
        <f t="shared" si="135"/>
        <v>2136</v>
      </c>
      <c r="K1444" s="11">
        <f t="shared" si="136"/>
        <v>3388</v>
      </c>
      <c r="L1444" s="11">
        <f t="shared" si="137"/>
        <v>1252</v>
      </c>
      <c r="M1444" t="str">
        <f>VLOOKUP(C1444,[1]!Location_Data[#Data],2,0)</f>
        <v>Garden Grove</v>
      </c>
      <c r="N1444" t="str">
        <f>VLOOKUP(D1444,[1]!Salespeople_Data[#Data],2,0)</f>
        <v>Kevin Butler</v>
      </c>
      <c r="O1444" t="str">
        <f>VLOOKUP(E1444,[1]!Customer_Data[#Data],2,0)</f>
        <v>John Long</v>
      </c>
      <c r="P1444" s="15">
        <f t="shared" si="132"/>
        <v>5</v>
      </c>
      <c r="Q1444">
        <f t="shared" si="133"/>
        <v>4</v>
      </c>
      <c r="R1444">
        <f t="shared" si="134"/>
        <v>2020</v>
      </c>
    </row>
    <row r="1445" spans="1:18" x14ac:dyDescent="0.25">
      <c r="A1445" s="4" t="s">
        <v>2349</v>
      </c>
      <c r="B1445" s="4" t="s">
        <v>340</v>
      </c>
      <c r="C1445" s="4" t="s">
        <v>44</v>
      </c>
      <c r="D1445" s="4" t="s">
        <v>101</v>
      </c>
      <c r="E1445" s="4" t="s">
        <v>1644</v>
      </c>
      <c r="F1445" s="5">
        <v>44003</v>
      </c>
      <c r="G1445" s="4">
        <v>4</v>
      </c>
      <c r="H1445" s="11">
        <f>VLOOKUP(B1445,[1]!Product_Data[#Data],4,0)</f>
        <v>1967</v>
      </c>
      <c r="I1445" s="11">
        <f>VLOOKUP(B1445,[1]!Product_Data[#Data],3,0)</f>
        <v>1397</v>
      </c>
      <c r="J1445" s="11">
        <f t="shared" si="135"/>
        <v>5588</v>
      </c>
      <c r="K1445" s="11">
        <f t="shared" si="136"/>
        <v>7868</v>
      </c>
      <c r="L1445" s="11">
        <f t="shared" si="137"/>
        <v>2280</v>
      </c>
      <c r="M1445" t="str">
        <f>VLOOKUP(C1445,[1]!Location_Data[#Data],2,0)</f>
        <v>Moreno Valley</v>
      </c>
      <c r="N1445" t="str">
        <f>VLOOKUP(D1445,[1]!Salespeople_Data[#Data],2,0)</f>
        <v>Scott Clark</v>
      </c>
      <c r="O1445" t="str">
        <f>VLOOKUP(E1445,[1]!Customer_Data[#Data],2,0)</f>
        <v>Kenneth Dunn</v>
      </c>
      <c r="P1445" s="15">
        <f t="shared" si="132"/>
        <v>1</v>
      </c>
      <c r="Q1445">
        <f t="shared" si="133"/>
        <v>6</v>
      </c>
      <c r="R1445">
        <f t="shared" si="134"/>
        <v>2020</v>
      </c>
    </row>
    <row r="1446" spans="1:18" x14ac:dyDescent="0.25">
      <c r="A1446" s="2" t="s">
        <v>2350</v>
      </c>
      <c r="B1446" s="2" t="s">
        <v>457</v>
      </c>
      <c r="C1446" s="2" t="s">
        <v>120</v>
      </c>
      <c r="D1446" s="2" t="s">
        <v>15</v>
      </c>
      <c r="E1446" s="2" t="s">
        <v>150</v>
      </c>
      <c r="F1446" s="3">
        <v>44129</v>
      </c>
      <c r="G1446" s="2">
        <v>2</v>
      </c>
      <c r="H1446" s="11">
        <f>VLOOKUP(B1446,[1]!Product_Data[#Data],4,0)</f>
        <v>947</v>
      </c>
      <c r="I1446" s="11">
        <f>VLOOKUP(B1446,[1]!Product_Data[#Data],3,0)</f>
        <v>786</v>
      </c>
      <c r="J1446" s="11">
        <f t="shared" si="135"/>
        <v>1572</v>
      </c>
      <c r="K1446" s="11">
        <f t="shared" si="136"/>
        <v>1894</v>
      </c>
      <c r="L1446" s="11">
        <f t="shared" si="137"/>
        <v>322</v>
      </c>
      <c r="M1446" t="str">
        <f>VLOOKUP(C1446,[1]!Location_Data[#Data],2,0)</f>
        <v>Elk Grove</v>
      </c>
      <c r="N1446" t="str">
        <f>VLOOKUP(D1446,[1]!Salespeople_Data[#Data],2,0)</f>
        <v>Ryan Butler</v>
      </c>
      <c r="O1446" t="str">
        <f>VLOOKUP(E1446,[1]!Customer_Data[#Data],2,0)</f>
        <v>Thomas Hawkins</v>
      </c>
      <c r="P1446" s="15">
        <f t="shared" si="132"/>
        <v>1</v>
      </c>
      <c r="Q1446">
        <f t="shared" si="133"/>
        <v>10</v>
      </c>
      <c r="R1446">
        <f t="shared" si="134"/>
        <v>2020</v>
      </c>
    </row>
    <row r="1447" spans="1:18" x14ac:dyDescent="0.25">
      <c r="A1447" s="4" t="s">
        <v>2351</v>
      </c>
      <c r="B1447" s="4" t="s">
        <v>703</v>
      </c>
      <c r="C1447" s="4" t="s">
        <v>211</v>
      </c>
      <c r="D1447" s="4" t="s">
        <v>356</v>
      </c>
      <c r="E1447" s="4" t="s">
        <v>2352</v>
      </c>
      <c r="F1447" s="5">
        <v>44153</v>
      </c>
      <c r="G1447" s="4">
        <v>1</v>
      </c>
      <c r="H1447" s="11">
        <f>VLOOKUP(B1447,[1]!Product_Data[#Data],4,0)</f>
        <v>530</v>
      </c>
      <c r="I1447" s="11">
        <f>VLOOKUP(B1447,[1]!Product_Data[#Data],3,0)</f>
        <v>435</v>
      </c>
      <c r="J1447" s="11">
        <f t="shared" si="135"/>
        <v>435</v>
      </c>
      <c r="K1447" s="11">
        <f t="shared" si="136"/>
        <v>530</v>
      </c>
      <c r="L1447" s="11">
        <f t="shared" si="137"/>
        <v>95</v>
      </c>
      <c r="M1447" t="str">
        <f>VLOOKUP(C1447,[1]!Location_Data[#Data],2,0)</f>
        <v>Chula Vista</v>
      </c>
      <c r="N1447" t="str">
        <f>VLOOKUP(D1447,[1]!Salespeople_Data[#Data],2,0)</f>
        <v>Jimmy Young</v>
      </c>
      <c r="O1447" t="str">
        <f>VLOOKUP(E1447,[1]!Customer_Data[#Data],2,0)</f>
        <v>Carl Reid</v>
      </c>
      <c r="P1447" s="15">
        <f t="shared" si="132"/>
        <v>4</v>
      </c>
      <c r="Q1447">
        <f t="shared" si="133"/>
        <v>11</v>
      </c>
      <c r="R1447">
        <f t="shared" si="134"/>
        <v>2020</v>
      </c>
    </row>
    <row r="1448" spans="1:18" x14ac:dyDescent="0.25">
      <c r="A1448" s="2" t="s">
        <v>2353</v>
      </c>
      <c r="B1448" s="2" t="s">
        <v>352</v>
      </c>
      <c r="C1448" s="2" t="s">
        <v>355</v>
      </c>
      <c r="D1448" s="2" t="s">
        <v>264</v>
      </c>
      <c r="E1448" s="2" t="s">
        <v>2354</v>
      </c>
      <c r="F1448" s="3">
        <v>44158</v>
      </c>
      <c r="G1448" s="2">
        <v>2</v>
      </c>
      <c r="H1448" s="11">
        <f>VLOOKUP(B1448,[1]!Product_Data[#Data],4,0)</f>
        <v>203</v>
      </c>
      <c r="I1448" s="11">
        <f>VLOOKUP(B1448,[1]!Product_Data[#Data],3,0)</f>
        <v>154</v>
      </c>
      <c r="J1448" s="11">
        <f t="shared" si="135"/>
        <v>308</v>
      </c>
      <c r="K1448" s="11">
        <f t="shared" si="136"/>
        <v>406</v>
      </c>
      <c r="L1448" s="11">
        <f t="shared" si="137"/>
        <v>98</v>
      </c>
      <c r="M1448" t="str">
        <f>VLOOKUP(C1448,[1]!Location_Data[#Data],2,0)</f>
        <v>Burbank</v>
      </c>
      <c r="N1448" t="str">
        <f>VLOOKUP(D1448,[1]!Salespeople_Data[#Data],2,0)</f>
        <v>Ernest Wheeler</v>
      </c>
      <c r="O1448" t="str">
        <f>VLOOKUP(E1448,[1]!Customer_Data[#Data],2,0)</f>
        <v>Jeremy Porter</v>
      </c>
      <c r="P1448" s="15">
        <f t="shared" si="132"/>
        <v>2</v>
      </c>
      <c r="Q1448">
        <f t="shared" si="133"/>
        <v>11</v>
      </c>
      <c r="R1448">
        <f t="shared" si="134"/>
        <v>2020</v>
      </c>
    </row>
    <row r="1449" spans="1:18" x14ac:dyDescent="0.25">
      <c r="A1449" s="4" t="s">
        <v>2355</v>
      </c>
      <c r="B1449" s="4" t="s">
        <v>232</v>
      </c>
      <c r="C1449" s="4" t="s">
        <v>331</v>
      </c>
      <c r="D1449" s="4" t="s">
        <v>40</v>
      </c>
      <c r="E1449" s="4" t="s">
        <v>772</v>
      </c>
      <c r="F1449" s="5">
        <v>43980</v>
      </c>
      <c r="G1449" s="4">
        <v>3</v>
      </c>
      <c r="H1449" s="11">
        <f>VLOOKUP(B1449,[1]!Product_Data[#Data],4,0)</f>
        <v>1119</v>
      </c>
      <c r="I1449" s="11">
        <f>VLOOKUP(B1449,[1]!Product_Data[#Data],3,0)</f>
        <v>683</v>
      </c>
      <c r="J1449" s="11">
        <f t="shared" si="135"/>
        <v>2049</v>
      </c>
      <c r="K1449" s="11">
        <f t="shared" si="136"/>
        <v>3357</v>
      </c>
      <c r="L1449" s="11">
        <f t="shared" si="137"/>
        <v>1308</v>
      </c>
      <c r="M1449" t="str">
        <f>VLOOKUP(C1449,[1]!Location_Data[#Data],2,0)</f>
        <v>Sunnyvale</v>
      </c>
      <c r="N1449" t="str">
        <f>VLOOKUP(D1449,[1]!Salespeople_Data[#Data],2,0)</f>
        <v>Brian Hansen</v>
      </c>
      <c r="O1449" t="str">
        <f>VLOOKUP(E1449,[1]!Customer_Data[#Data],2,0)</f>
        <v>Antonio Green</v>
      </c>
      <c r="P1449" s="15">
        <f t="shared" si="132"/>
        <v>6</v>
      </c>
      <c r="Q1449">
        <f t="shared" si="133"/>
        <v>5</v>
      </c>
      <c r="R1449">
        <f t="shared" si="134"/>
        <v>2020</v>
      </c>
    </row>
    <row r="1450" spans="1:18" x14ac:dyDescent="0.25">
      <c r="A1450" s="2" t="s">
        <v>2356</v>
      </c>
      <c r="B1450" s="2" t="s">
        <v>395</v>
      </c>
      <c r="C1450" s="2" t="s">
        <v>62</v>
      </c>
      <c r="D1450" s="2" t="s">
        <v>178</v>
      </c>
      <c r="E1450" s="2" t="s">
        <v>2357</v>
      </c>
      <c r="F1450" s="3">
        <v>44062</v>
      </c>
      <c r="G1450" s="2">
        <v>2</v>
      </c>
      <c r="H1450" s="11">
        <f>VLOOKUP(B1450,[1]!Product_Data[#Data],4,0)</f>
        <v>2257</v>
      </c>
      <c r="I1450" s="11">
        <f>VLOOKUP(B1450,[1]!Product_Data[#Data],3,0)</f>
        <v>1535</v>
      </c>
      <c r="J1450" s="11">
        <f t="shared" si="135"/>
        <v>3070</v>
      </c>
      <c r="K1450" s="11">
        <f t="shared" si="136"/>
        <v>4514</v>
      </c>
      <c r="L1450" s="11">
        <f t="shared" si="137"/>
        <v>1444</v>
      </c>
      <c r="M1450" t="str">
        <f>VLOOKUP(C1450,[1]!Location_Data[#Data],2,0)</f>
        <v>Fairfield</v>
      </c>
      <c r="N1450" t="str">
        <f>VLOOKUP(D1450,[1]!Salespeople_Data[#Data],2,0)</f>
        <v>Joshua Taylor</v>
      </c>
      <c r="O1450" t="str">
        <f>VLOOKUP(E1450,[1]!Customer_Data[#Data],2,0)</f>
        <v>Brian Murphy</v>
      </c>
      <c r="P1450" s="15">
        <f t="shared" si="132"/>
        <v>4</v>
      </c>
      <c r="Q1450">
        <f t="shared" si="133"/>
        <v>8</v>
      </c>
      <c r="R1450">
        <f t="shared" si="134"/>
        <v>2020</v>
      </c>
    </row>
    <row r="1451" spans="1:18" x14ac:dyDescent="0.25">
      <c r="A1451" s="4" t="s">
        <v>2358</v>
      </c>
      <c r="B1451" s="4" t="s">
        <v>223</v>
      </c>
      <c r="C1451" s="4" t="s">
        <v>322</v>
      </c>
      <c r="D1451" s="4" t="s">
        <v>225</v>
      </c>
      <c r="E1451" s="4" t="s">
        <v>1814</v>
      </c>
      <c r="F1451" s="5">
        <v>44011</v>
      </c>
      <c r="G1451" s="4">
        <v>3</v>
      </c>
      <c r="H1451" s="11">
        <f>VLOOKUP(B1451,[1]!Product_Data[#Data],4,0)</f>
        <v>799</v>
      </c>
      <c r="I1451" s="11">
        <f>VLOOKUP(B1451,[1]!Product_Data[#Data],3,0)</f>
        <v>455</v>
      </c>
      <c r="J1451" s="11">
        <f t="shared" si="135"/>
        <v>1365</v>
      </c>
      <c r="K1451" s="11">
        <f t="shared" si="136"/>
        <v>2397</v>
      </c>
      <c r="L1451" s="11">
        <f t="shared" si="137"/>
        <v>1032</v>
      </c>
      <c r="M1451" t="str">
        <f>VLOOKUP(C1451,[1]!Location_Data[#Data],2,0)</f>
        <v>Rancho Cucamonga</v>
      </c>
      <c r="N1451" t="str">
        <f>VLOOKUP(D1451,[1]!Salespeople_Data[#Data],2,0)</f>
        <v>Andrew Bowman</v>
      </c>
      <c r="O1451" t="str">
        <f>VLOOKUP(E1451,[1]!Customer_Data[#Data],2,0)</f>
        <v>Patrick Graham</v>
      </c>
      <c r="P1451" s="15">
        <f t="shared" si="132"/>
        <v>2</v>
      </c>
      <c r="Q1451">
        <f t="shared" si="133"/>
        <v>6</v>
      </c>
      <c r="R1451">
        <f t="shared" si="134"/>
        <v>2020</v>
      </c>
    </row>
    <row r="1452" spans="1:18" x14ac:dyDescent="0.25">
      <c r="A1452" s="2" t="s">
        <v>2359</v>
      </c>
      <c r="B1452" s="2" t="s">
        <v>139</v>
      </c>
      <c r="C1452" s="2" t="s">
        <v>458</v>
      </c>
      <c r="D1452" s="2" t="s">
        <v>49</v>
      </c>
      <c r="E1452" s="2" t="s">
        <v>2360</v>
      </c>
      <c r="F1452" s="3">
        <v>43930</v>
      </c>
      <c r="G1452" s="2">
        <v>2</v>
      </c>
      <c r="H1452" s="11">
        <f>VLOOKUP(B1452,[1]!Product_Data[#Data],4,0)</f>
        <v>817</v>
      </c>
      <c r="I1452" s="11">
        <f>VLOOKUP(B1452,[1]!Product_Data[#Data],3,0)</f>
        <v>409</v>
      </c>
      <c r="J1452" s="11">
        <f t="shared" si="135"/>
        <v>818</v>
      </c>
      <c r="K1452" s="11">
        <f t="shared" si="136"/>
        <v>1634</v>
      </c>
      <c r="L1452" s="11">
        <f t="shared" si="137"/>
        <v>816</v>
      </c>
      <c r="M1452" t="str">
        <f>VLOOKUP(C1452,[1]!Location_Data[#Data],2,0)</f>
        <v>Fontana</v>
      </c>
      <c r="N1452" t="str">
        <f>VLOOKUP(D1452,[1]!Salespeople_Data[#Data],2,0)</f>
        <v>Walter Cook</v>
      </c>
      <c r="O1452" t="str">
        <f>VLOOKUP(E1452,[1]!Customer_Data[#Data],2,0)</f>
        <v>Martin Johnston</v>
      </c>
      <c r="P1452" s="15">
        <f t="shared" si="132"/>
        <v>5</v>
      </c>
      <c r="Q1452">
        <f t="shared" si="133"/>
        <v>4</v>
      </c>
      <c r="R1452">
        <f t="shared" si="134"/>
        <v>2020</v>
      </c>
    </row>
    <row r="1453" spans="1:18" x14ac:dyDescent="0.25">
      <c r="A1453" s="4" t="s">
        <v>2361</v>
      </c>
      <c r="B1453" s="4" t="s">
        <v>194</v>
      </c>
      <c r="C1453" s="4" t="s">
        <v>149</v>
      </c>
      <c r="D1453" s="4" t="s">
        <v>87</v>
      </c>
      <c r="E1453" s="4" t="s">
        <v>972</v>
      </c>
      <c r="F1453" s="5">
        <v>43846</v>
      </c>
      <c r="G1453" s="4">
        <v>2</v>
      </c>
      <c r="H1453" s="11">
        <f>VLOOKUP(B1453,[1]!Product_Data[#Data],4,0)</f>
        <v>1278</v>
      </c>
      <c r="I1453" s="11">
        <f>VLOOKUP(B1453,[1]!Product_Data[#Data],3,0)</f>
        <v>665</v>
      </c>
      <c r="J1453" s="11">
        <f t="shared" si="135"/>
        <v>1330</v>
      </c>
      <c r="K1453" s="11">
        <f t="shared" si="136"/>
        <v>2556</v>
      </c>
      <c r="L1453" s="11">
        <f t="shared" si="137"/>
        <v>1226</v>
      </c>
      <c r="M1453" t="str">
        <f>VLOOKUP(C1453,[1]!Location_Data[#Data],2,0)</f>
        <v>Antioch</v>
      </c>
      <c r="N1453" t="str">
        <f>VLOOKUP(D1453,[1]!Salespeople_Data[#Data],2,0)</f>
        <v>Martin Perry</v>
      </c>
      <c r="O1453" t="str">
        <f>VLOOKUP(E1453,[1]!Customer_Data[#Data],2,0)</f>
        <v>Adam Wheeler</v>
      </c>
      <c r="P1453" s="15">
        <f t="shared" si="132"/>
        <v>5</v>
      </c>
      <c r="Q1453">
        <f t="shared" si="133"/>
        <v>1</v>
      </c>
      <c r="R1453">
        <f t="shared" si="134"/>
        <v>2020</v>
      </c>
    </row>
    <row r="1454" spans="1:18" x14ac:dyDescent="0.25">
      <c r="A1454" s="2" t="s">
        <v>2362</v>
      </c>
      <c r="B1454" s="2" t="s">
        <v>189</v>
      </c>
      <c r="C1454" s="2" t="s">
        <v>490</v>
      </c>
      <c r="D1454" s="2" t="s">
        <v>63</v>
      </c>
      <c r="E1454" s="2" t="s">
        <v>1889</v>
      </c>
      <c r="F1454" s="3">
        <v>43988</v>
      </c>
      <c r="G1454" s="2">
        <v>4</v>
      </c>
      <c r="H1454" s="11">
        <f>VLOOKUP(B1454,[1]!Product_Data[#Data],4,0)</f>
        <v>1783</v>
      </c>
      <c r="I1454" s="11">
        <f>VLOOKUP(B1454,[1]!Product_Data[#Data],3,0)</f>
        <v>1516</v>
      </c>
      <c r="J1454" s="11">
        <f t="shared" si="135"/>
        <v>6064</v>
      </c>
      <c r="K1454" s="11">
        <f t="shared" si="136"/>
        <v>7132</v>
      </c>
      <c r="L1454" s="11">
        <f t="shared" si="137"/>
        <v>1068</v>
      </c>
      <c r="M1454" t="str">
        <f>VLOOKUP(C1454,[1]!Location_Data[#Data],2,0)</f>
        <v>Temecula</v>
      </c>
      <c r="N1454" t="str">
        <f>VLOOKUP(D1454,[1]!Salespeople_Data[#Data],2,0)</f>
        <v>Jeremy Mendoza</v>
      </c>
      <c r="O1454" t="str">
        <f>VLOOKUP(E1454,[1]!Customer_Data[#Data],2,0)</f>
        <v>Terry Mills</v>
      </c>
      <c r="P1454" s="15">
        <f t="shared" si="132"/>
        <v>7</v>
      </c>
      <c r="Q1454">
        <f t="shared" si="133"/>
        <v>6</v>
      </c>
      <c r="R1454">
        <f t="shared" si="134"/>
        <v>2020</v>
      </c>
    </row>
    <row r="1455" spans="1:18" x14ac:dyDescent="0.25">
      <c r="A1455" s="4" t="s">
        <v>2363</v>
      </c>
      <c r="B1455" s="4" t="s">
        <v>668</v>
      </c>
      <c r="C1455" s="4" t="s">
        <v>62</v>
      </c>
      <c r="D1455" s="4" t="s">
        <v>91</v>
      </c>
      <c r="E1455" s="4" t="s">
        <v>1423</v>
      </c>
      <c r="F1455" s="5">
        <v>43942</v>
      </c>
      <c r="G1455" s="4">
        <v>3</v>
      </c>
      <c r="H1455" s="11">
        <f>VLOOKUP(B1455,[1]!Product_Data[#Data],4,0)</f>
        <v>181</v>
      </c>
      <c r="I1455" s="11">
        <f>VLOOKUP(B1455,[1]!Product_Data[#Data],3,0)</f>
        <v>130</v>
      </c>
      <c r="J1455" s="11">
        <f t="shared" si="135"/>
        <v>390</v>
      </c>
      <c r="K1455" s="11">
        <f t="shared" si="136"/>
        <v>543</v>
      </c>
      <c r="L1455" s="11">
        <f t="shared" si="137"/>
        <v>153</v>
      </c>
      <c r="M1455" t="str">
        <f>VLOOKUP(C1455,[1]!Location_Data[#Data],2,0)</f>
        <v>Fairfield</v>
      </c>
      <c r="N1455" t="str">
        <f>VLOOKUP(D1455,[1]!Salespeople_Data[#Data],2,0)</f>
        <v>Howard Gardner</v>
      </c>
      <c r="O1455" t="str">
        <f>VLOOKUP(E1455,[1]!Customer_Data[#Data],2,0)</f>
        <v>Carlos Scott</v>
      </c>
      <c r="P1455" s="15">
        <f t="shared" si="132"/>
        <v>3</v>
      </c>
      <c r="Q1455">
        <f t="shared" si="133"/>
        <v>4</v>
      </c>
      <c r="R1455">
        <f t="shared" si="134"/>
        <v>2020</v>
      </c>
    </row>
    <row r="1456" spans="1:18" x14ac:dyDescent="0.25">
      <c r="A1456" s="2" t="s">
        <v>2364</v>
      </c>
      <c r="B1456" s="2" t="s">
        <v>181</v>
      </c>
      <c r="C1456" s="2" t="s">
        <v>253</v>
      </c>
      <c r="D1456" s="2" t="s">
        <v>359</v>
      </c>
      <c r="E1456" s="2" t="s">
        <v>473</v>
      </c>
      <c r="F1456" s="3">
        <v>44039</v>
      </c>
      <c r="G1456" s="2">
        <v>4</v>
      </c>
      <c r="H1456" s="11">
        <f>VLOOKUP(B1456,[1]!Product_Data[#Data],4,0)</f>
        <v>1500</v>
      </c>
      <c r="I1456" s="11">
        <f>VLOOKUP(B1456,[1]!Product_Data[#Data],3,0)</f>
        <v>900</v>
      </c>
      <c r="J1456" s="11">
        <f t="shared" si="135"/>
        <v>3600</v>
      </c>
      <c r="K1456" s="11">
        <f t="shared" si="136"/>
        <v>6000</v>
      </c>
      <c r="L1456" s="11">
        <f t="shared" si="137"/>
        <v>2400</v>
      </c>
      <c r="M1456" t="str">
        <f>VLOOKUP(C1456,[1]!Location_Data[#Data],2,0)</f>
        <v>Bakersfield</v>
      </c>
      <c r="N1456" t="str">
        <f>VLOOKUP(D1456,[1]!Salespeople_Data[#Data],2,0)</f>
        <v>Eugene Holmes</v>
      </c>
      <c r="O1456" t="str">
        <f>VLOOKUP(E1456,[1]!Customer_Data[#Data],2,0)</f>
        <v>Richard Hudson</v>
      </c>
      <c r="P1456" s="15">
        <f t="shared" si="132"/>
        <v>2</v>
      </c>
      <c r="Q1456">
        <f t="shared" si="133"/>
        <v>7</v>
      </c>
      <c r="R1456">
        <f t="shared" si="134"/>
        <v>2020</v>
      </c>
    </row>
    <row r="1457" spans="1:18" x14ac:dyDescent="0.25">
      <c r="A1457" s="4" t="s">
        <v>2365</v>
      </c>
      <c r="B1457" s="4" t="s">
        <v>461</v>
      </c>
      <c r="C1457" s="4" t="s">
        <v>156</v>
      </c>
      <c r="D1457" s="4" t="s">
        <v>63</v>
      </c>
      <c r="E1457" s="4" t="s">
        <v>1046</v>
      </c>
      <c r="F1457" s="5">
        <v>44118</v>
      </c>
      <c r="G1457" s="4">
        <v>3</v>
      </c>
      <c r="H1457" s="11">
        <f>VLOOKUP(B1457,[1]!Product_Data[#Data],4,0)</f>
        <v>35</v>
      </c>
      <c r="I1457" s="11">
        <f>VLOOKUP(B1457,[1]!Product_Data[#Data],3,0)</f>
        <v>22</v>
      </c>
      <c r="J1457" s="11">
        <f t="shared" si="135"/>
        <v>66</v>
      </c>
      <c r="K1457" s="11">
        <f t="shared" si="136"/>
        <v>105</v>
      </c>
      <c r="L1457" s="11">
        <f t="shared" si="137"/>
        <v>39</v>
      </c>
      <c r="M1457" t="str">
        <f>VLOOKUP(C1457,[1]!Location_Data[#Data],2,0)</f>
        <v>Sacramento</v>
      </c>
      <c r="N1457" t="str">
        <f>VLOOKUP(D1457,[1]!Salespeople_Data[#Data],2,0)</f>
        <v>Jeremy Mendoza</v>
      </c>
      <c r="O1457" t="str">
        <f>VLOOKUP(E1457,[1]!Customer_Data[#Data],2,0)</f>
        <v>Keith Stephens</v>
      </c>
      <c r="P1457" s="15">
        <f t="shared" si="132"/>
        <v>4</v>
      </c>
      <c r="Q1457">
        <f t="shared" si="133"/>
        <v>10</v>
      </c>
      <c r="R1457">
        <f t="shared" si="134"/>
        <v>2020</v>
      </c>
    </row>
    <row r="1458" spans="1:18" x14ac:dyDescent="0.25">
      <c r="A1458" s="2" t="s">
        <v>2366</v>
      </c>
      <c r="B1458" s="2" t="s">
        <v>421</v>
      </c>
      <c r="C1458" s="2" t="s">
        <v>467</v>
      </c>
      <c r="D1458" s="2" t="s">
        <v>96</v>
      </c>
      <c r="E1458" s="2" t="s">
        <v>627</v>
      </c>
      <c r="F1458" s="3">
        <v>44022</v>
      </c>
      <c r="G1458" s="2">
        <v>3</v>
      </c>
      <c r="H1458" s="11">
        <f>VLOOKUP(B1458,[1]!Product_Data[#Data],4,0)</f>
        <v>826</v>
      </c>
      <c r="I1458" s="11">
        <f>VLOOKUP(B1458,[1]!Product_Data[#Data],3,0)</f>
        <v>562</v>
      </c>
      <c r="J1458" s="11">
        <f t="shared" si="135"/>
        <v>1686</v>
      </c>
      <c r="K1458" s="11">
        <f t="shared" si="136"/>
        <v>2478</v>
      </c>
      <c r="L1458" s="11">
        <f t="shared" si="137"/>
        <v>792</v>
      </c>
      <c r="M1458" t="str">
        <f>VLOOKUP(C1458,[1]!Location_Data[#Data],2,0)</f>
        <v>Garden Grove</v>
      </c>
      <c r="N1458" t="str">
        <f>VLOOKUP(D1458,[1]!Salespeople_Data[#Data],2,0)</f>
        <v>Brian Thomas</v>
      </c>
      <c r="O1458" t="str">
        <f>VLOOKUP(E1458,[1]!Customer_Data[#Data],2,0)</f>
        <v>Chris Hall</v>
      </c>
      <c r="P1458" s="15">
        <f t="shared" si="132"/>
        <v>6</v>
      </c>
      <c r="Q1458">
        <f t="shared" si="133"/>
        <v>7</v>
      </c>
      <c r="R1458">
        <f t="shared" si="134"/>
        <v>2020</v>
      </c>
    </row>
    <row r="1459" spans="1:18" x14ac:dyDescent="0.25">
      <c r="A1459" s="4" t="s">
        <v>2367</v>
      </c>
      <c r="B1459" s="4" t="s">
        <v>86</v>
      </c>
      <c r="C1459" s="4" t="s">
        <v>70</v>
      </c>
      <c r="D1459" s="4" t="s">
        <v>20</v>
      </c>
      <c r="E1459" s="4" t="s">
        <v>236</v>
      </c>
      <c r="F1459" s="5">
        <v>44019</v>
      </c>
      <c r="G1459" s="4">
        <v>1</v>
      </c>
      <c r="H1459" s="11">
        <f>VLOOKUP(B1459,[1]!Product_Data[#Data],4,0)</f>
        <v>1725</v>
      </c>
      <c r="I1459" s="11">
        <f>VLOOKUP(B1459,[1]!Product_Data[#Data],3,0)</f>
        <v>1363</v>
      </c>
      <c r="J1459" s="11">
        <f t="shared" si="135"/>
        <v>1363</v>
      </c>
      <c r="K1459" s="11">
        <f t="shared" si="136"/>
        <v>1725</v>
      </c>
      <c r="L1459" s="11">
        <f t="shared" si="137"/>
        <v>362</v>
      </c>
      <c r="M1459" t="str">
        <f>VLOOKUP(C1459,[1]!Location_Data[#Data],2,0)</f>
        <v>Clovis</v>
      </c>
      <c r="N1459" t="str">
        <f>VLOOKUP(D1459,[1]!Salespeople_Data[#Data],2,0)</f>
        <v>Joshua Cook</v>
      </c>
      <c r="O1459" t="str">
        <f>VLOOKUP(E1459,[1]!Customer_Data[#Data],2,0)</f>
        <v>Howard Harrison</v>
      </c>
      <c r="P1459" s="15">
        <f t="shared" si="132"/>
        <v>3</v>
      </c>
      <c r="Q1459">
        <f t="shared" si="133"/>
        <v>7</v>
      </c>
      <c r="R1459">
        <f t="shared" si="134"/>
        <v>2020</v>
      </c>
    </row>
    <row r="1460" spans="1:18" x14ac:dyDescent="0.25">
      <c r="A1460" s="2" t="s">
        <v>2368</v>
      </c>
      <c r="B1460" s="2" t="s">
        <v>194</v>
      </c>
      <c r="C1460" s="2" t="s">
        <v>149</v>
      </c>
      <c r="D1460" s="2" t="s">
        <v>80</v>
      </c>
      <c r="E1460" s="2" t="s">
        <v>926</v>
      </c>
      <c r="F1460" s="3">
        <v>44164</v>
      </c>
      <c r="G1460" s="2">
        <v>1</v>
      </c>
      <c r="H1460" s="11">
        <f>VLOOKUP(B1460,[1]!Product_Data[#Data],4,0)</f>
        <v>1278</v>
      </c>
      <c r="I1460" s="11">
        <f>VLOOKUP(B1460,[1]!Product_Data[#Data],3,0)</f>
        <v>665</v>
      </c>
      <c r="J1460" s="11">
        <f t="shared" si="135"/>
        <v>665</v>
      </c>
      <c r="K1460" s="11">
        <f t="shared" si="136"/>
        <v>1278</v>
      </c>
      <c r="L1460" s="11">
        <f t="shared" si="137"/>
        <v>613</v>
      </c>
      <c r="M1460" t="str">
        <f>VLOOKUP(C1460,[1]!Location_Data[#Data],2,0)</f>
        <v>Antioch</v>
      </c>
      <c r="N1460" t="str">
        <f>VLOOKUP(D1460,[1]!Salespeople_Data[#Data],2,0)</f>
        <v>Henry Nelson</v>
      </c>
      <c r="O1460" t="str">
        <f>VLOOKUP(E1460,[1]!Customer_Data[#Data],2,0)</f>
        <v>Joe Powell</v>
      </c>
      <c r="P1460" s="15">
        <f t="shared" si="132"/>
        <v>1</v>
      </c>
      <c r="Q1460">
        <f t="shared" si="133"/>
        <v>11</v>
      </c>
      <c r="R1460">
        <f t="shared" si="134"/>
        <v>2020</v>
      </c>
    </row>
    <row r="1461" spans="1:18" x14ac:dyDescent="0.25">
      <c r="A1461" s="4" t="s">
        <v>2369</v>
      </c>
      <c r="B1461" s="4" t="s">
        <v>348</v>
      </c>
      <c r="C1461" s="4" t="s">
        <v>570</v>
      </c>
      <c r="D1461" s="4" t="s">
        <v>96</v>
      </c>
      <c r="E1461" s="4" t="s">
        <v>582</v>
      </c>
      <c r="F1461" s="5">
        <v>43870</v>
      </c>
      <c r="G1461" s="4">
        <v>2</v>
      </c>
      <c r="H1461" s="11">
        <f>VLOOKUP(B1461,[1]!Product_Data[#Data],4,0)</f>
        <v>603</v>
      </c>
      <c r="I1461" s="11">
        <f>VLOOKUP(B1461,[1]!Product_Data[#Data],3,0)</f>
        <v>416</v>
      </c>
      <c r="J1461" s="11">
        <f t="shared" si="135"/>
        <v>832</v>
      </c>
      <c r="K1461" s="11">
        <f t="shared" si="136"/>
        <v>1206</v>
      </c>
      <c r="L1461" s="11">
        <f t="shared" si="137"/>
        <v>374</v>
      </c>
      <c r="M1461" t="str">
        <f>VLOOKUP(C1461,[1]!Location_Data[#Data],2,0)</f>
        <v>Fresno</v>
      </c>
      <c r="N1461" t="str">
        <f>VLOOKUP(D1461,[1]!Salespeople_Data[#Data],2,0)</f>
        <v>Brian Thomas</v>
      </c>
      <c r="O1461" t="str">
        <f>VLOOKUP(E1461,[1]!Customer_Data[#Data],2,0)</f>
        <v>Russell Nelson</v>
      </c>
      <c r="P1461" s="15">
        <f t="shared" si="132"/>
        <v>1</v>
      </c>
      <c r="Q1461">
        <f t="shared" si="133"/>
        <v>2</v>
      </c>
      <c r="R1461">
        <f t="shared" si="134"/>
        <v>2020</v>
      </c>
    </row>
    <row r="1462" spans="1:18" x14ac:dyDescent="0.25">
      <c r="A1462" s="2" t="s">
        <v>2370</v>
      </c>
      <c r="B1462" s="2" t="s">
        <v>703</v>
      </c>
      <c r="C1462" s="2" t="s">
        <v>135</v>
      </c>
      <c r="D1462" s="2" t="s">
        <v>191</v>
      </c>
      <c r="E1462" s="2" t="s">
        <v>2371</v>
      </c>
      <c r="F1462" s="3">
        <v>43995</v>
      </c>
      <c r="G1462" s="2">
        <v>3</v>
      </c>
      <c r="H1462" s="11">
        <f>VLOOKUP(B1462,[1]!Product_Data[#Data],4,0)</f>
        <v>530</v>
      </c>
      <c r="I1462" s="11">
        <f>VLOOKUP(B1462,[1]!Product_Data[#Data],3,0)</f>
        <v>435</v>
      </c>
      <c r="J1462" s="11">
        <f t="shared" si="135"/>
        <v>1305</v>
      </c>
      <c r="K1462" s="11">
        <f t="shared" si="136"/>
        <v>1590</v>
      </c>
      <c r="L1462" s="11">
        <f t="shared" si="137"/>
        <v>285</v>
      </c>
      <c r="M1462" t="str">
        <f>VLOOKUP(C1462,[1]!Location_Data[#Data],2,0)</f>
        <v>Oxnard</v>
      </c>
      <c r="N1462" t="str">
        <f>VLOOKUP(D1462,[1]!Salespeople_Data[#Data],2,0)</f>
        <v>Robert Reed</v>
      </c>
      <c r="O1462" t="str">
        <f>VLOOKUP(E1462,[1]!Customer_Data[#Data],2,0)</f>
        <v>Todd Lynch</v>
      </c>
      <c r="P1462" s="15">
        <f t="shared" si="132"/>
        <v>7</v>
      </c>
      <c r="Q1462">
        <f t="shared" si="133"/>
        <v>6</v>
      </c>
      <c r="R1462">
        <f t="shared" si="134"/>
        <v>2020</v>
      </c>
    </row>
    <row r="1463" spans="1:18" x14ac:dyDescent="0.25">
      <c r="A1463" s="4" t="s">
        <v>2372</v>
      </c>
      <c r="B1463" s="4" t="s">
        <v>94</v>
      </c>
      <c r="C1463" s="4" t="s">
        <v>224</v>
      </c>
      <c r="D1463" s="4" t="s">
        <v>35</v>
      </c>
      <c r="E1463" s="4" t="s">
        <v>2373</v>
      </c>
      <c r="F1463" s="5">
        <v>43928</v>
      </c>
      <c r="G1463" s="4">
        <v>2</v>
      </c>
      <c r="H1463" s="11">
        <f>VLOOKUP(B1463,[1]!Product_Data[#Data],4,0)</f>
        <v>1639</v>
      </c>
      <c r="I1463" s="11">
        <f>VLOOKUP(B1463,[1]!Product_Data[#Data],3,0)</f>
        <v>1295</v>
      </c>
      <c r="J1463" s="11">
        <f t="shared" si="135"/>
        <v>2590</v>
      </c>
      <c r="K1463" s="11">
        <f t="shared" si="136"/>
        <v>3278</v>
      </c>
      <c r="L1463" s="11">
        <f t="shared" si="137"/>
        <v>688</v>
      </c>
      <c r="M1463" t="str">
        <f>VLOOKUP(C1463,[1]!Location_Data[#Data],2,0)</f>
        <v>Huntington Beach</v>
      </c>
      <c r="N1463" t="str">
        <f>VLOOKUP(D1463,[1]!Salespeople_Data[#Data],2,0)</f>
        <v>Charles Harper</v>
      </c>
      <c r="O1463" t="str">
        <f>VLOOKUP(E1463,[1]!Customer_Data[#Data],2,0)</f>
        <v>Shawn Scott</v>
      </c>
      <c r="P1463" s="15">
        <f t="shared" si="132"/>
        <v>3</v>
      </c>
      <c r="Q1463">
        <f t="shared" si="133"/>
        <v>4</v>
      </c>
      <c r="R1463">
        <f t="shared" si="134"/>
        <v>2020</v>
      </c>
    </row>
    <row r="1464" spans="1:18" x14ac:dyDescent="0.25">
      <c r="A1464" s="2" t="s">
        <v>2374</v>
      </c>
      <c r="B1464" s="2" t="s">
        <v>348</v>
      </c>
      <c r="C1464" s="2" t="s">
        <v>110</v>
      </c>
      <c r="D1464" s="2" t="s">
        <v>116</v>
      </c>
      <c r="E1464" s="2" t="s">
        <v>1551</v>
      </c>
      <c r="F1464" s="3">
        <v>43956</v>
      </c>
      <c r="G1464" s="2">
        <v>1</v>
      </c>
      <c r="H1464" s="11">
        <f>VLOOKUP(B1464,[1]!Product_Data[#Data],4,0)</f>
        <v>603</v>
      </c>
      <c r="I1464" s="11">
        <f>VLOOKUP(B1464,[1]!Product_Data[#Data],3,0)</f>
        <v>416</v>
      </c>
      <c r="J1464" s="11">
        <f t="shared" si="135"/>
        <v>416</v>
      </c>
      <c r="K1464" s="11">
        <f t="shared" si="136"/>
        <v>603</v>
      </c>
      <c r="L1464" s="11">
        <f t="shared" si="137"/>
        <v>187</v>
      </c>
      <c r="M1464" t="str">
        <f>VLOOKUP(C1464,[1]!Location_Data[#Data],2,0)</f>
        <v>Richmond</v>
      </c>
      <c r="N1464" t="str">
        <f>VLOOKUP(D1464,[1]!Salespeople_Data[#Data],2,0)</f>
        <v>Roger Ramos</v>
      </c>
      <c r="O1464" t="str">
        <f>VLOOKUP(E1464,[1]!Customer_Data[#Data],2,0)</f>
        <v>Charles Shaw</v>
      </c>
      <c r="P1464" s="15">
        <f t="shared" si="132"/>
        <v>3</v>
      </c>
      <c r="Q1464">
        <f t="shared" si="133"/>
        <v>5</v>
      </c>
      <c r="R1464">
        <f t="shared" si="134"/>
        <v>2020</v>
      </c>
    </row>
    <row r="1465" spans="1:18" x14ac:dyDescent="0.25">
      <c r="A1465" s="4" t="s">
        <v>2375</v>
      </c>
      <c r="B1465" s="4" t="s">
        <v>352</v>
      </c>
      <c r="C1465" s="4" t="s">
        <v>90</v>
      </c>
      <c r="D1465" s="4" t="s">
        <v>269</v>
      </c>
      <c r="E1465" s="4" t="s">
        <v>233</v>
      </c>
      <c r="F1465" s="5">
        <v>43967</v>
      </c>
      <c r="G1465" s="4">
        <v>1</v>
      </c>
      <c r="H1465" s="11">
        <f>VLOOKUP(B1465,[1]!Product_Data[#Data],4,0)</f>
        <v>203</v>
      </c>
      <c r="I1465" s="11">
        <f>VLOOKUP(B1465,[1]!Product_Data[#Data],3,0)</f>
        <v>154</v>
      </c>
      <c r="J1465" s="11">
        <f t="shared" si="135"/>
        <v>154</v>
      </c>
      <c r="K1465" s="11">
        <f t="shared" si="136"/>
        <v>203</v>
      </c>
      <c r="L1465" s="11">
        <f t="shared" si="137"/>
        <v>49</v>
      </c>
      <c r="M1465" t="str">
        <f>VLOOKUP(C1465,[1]!Location_Data[#Data],2,0)</f>
        <v>Irvine</v>
      </c>
      <c r="N1465" t="str">
        <f>VLOOKUP(D1465,[1]!Salespeople_Data[#Data],2,0)</f>
        <v>Kevin Butler</v>
      </c>
      <c r="O1465" t="str">
        <f>VLOOKUP(E1465,[1]!Customer_Data[#Data],2,0)</f>
        <v>Ralph Nichols</v>
      </c>
      <c r="P1465" s="15">
        <f t="shared" si="132"/>
        <v>7</v>
      </c>
      <c r="Q1465">
        <f t="shared" si="133"/>
        <v>5</v>
      </c>
      <c r="R1465">
        <f t="shared" si="134"/>
        <v>2020</v>
      </c>
    </row>
    <row r="1466" spans="1:18" x14ac:dyDescent="0.25">
      <c r="A1466" s="2" t="s">
        <v>2376</v>
      </c>
      <c r="B1466" s="2" t="s">
        <v>168</v>
      </c>
      <c r="C1466" s="2" t="s">
        <v>120</v>
      </c>
      <c r="D1466" s="2" t="s">
        <v>308</v>
      </c>
      <c r="E1466" s="2" t="s">
        <v>533</v>
      </c>
      <c r="F1466" s="3">
        <v>43963</v>
      </c>
      <c r="G1466" s="2">
        <v>1</v>
      </c>
      <c r="H1466" s="11">
        <f>VLOOKUP(B1466,[1]!Product_Data[#Data],4,0)</f>
        <v>112</v>
      </c>
      <c r="I1466" s="11">
        <f>VLOOKUP(B1466,[1]!Product_Data[#Data],3,0)</f>
        <v>90</v>
      </c>
      <c r="J1466" s="11">
        <f t="shared" si="135"/>
        <v>90</v>
      </c>
      <c r="K1466" s="11">
        <f t="shared" si="136"/>
        <v>112</v>
      </c>
      <c r="L1466" s="11">
        <f t="shared" si="137"/>
        <v>22</v>
      </c>
      <c r="M1466" t="str">
        <f>VLOOKUP(C1466,[1]!Location_Data[#Data],2,0)</f>
        <v>Elk Grove</v>
      </c>
      <c r="N1466" t="str">
        <f>VLOOKUP(D1466,[1]!Salespeople_Data[#Data],2,0)</f>
        <v>Fred Robertson</v>
      </c>
      <c r="O1466" t="str">
        <f>VLOOKUP(E1466,[1]!Customer_Data[#Data],2,0)</f>
        <v>Kenneth Marshall</v>
      </c>
      <c r="P1466" s="15">
        <f t="shared" si="132"/>
        <v>3</v>
      </c>
      <c r="Q1466">
        <f t="shared" si="133"/>
        <v>5</v>
      </c>
      <c r="R1466">
        <f t="shared" si="134"/>
        <v>2020</v>
      </c>
    </row>
    <row r="1467" spans="1:18" x14ac:dyDescent="0.25">
      <c r="A1467" s="4" t="s">
        <v>2377</v>
      </c>
      <c r="B1467" s="4" t="s">
        <v>553</v>
      </c>
      <c r="C1467" s="4" t="s">
        <v>349</v>
      </c>
      <c r="D1467" s="4" t="s">
        <v>87</v>
      </c>
      <c r="E1467" s="4" t="s">
        <v>1602</v>
      </c>
      <c r="F1467" s="5">
        <v>44138</v>
      </c>
      <c r="G1467" s="4">
        <v>2</v>
      </c>
      <c r="H1467" s="11">
        <f>VLOOKUP(B1467,[1]!Product_Data[#Data],4,0)</f>
        <v>1798</v>
      </c>
      <c r="I1467" s="11">
        <f>VLOOKUP(B1467,[1]!Product_Data[#Data],3,0)</f>
        <v>971</v>
      </c>
      <c r="J1467" s="11">
        <f t="shared" si="135"/>
        <v>1942</v>
      </c>
      <c r="K1467" s="11">
        <f t="shared" si="136"/>
        <v>3596</v>
      </c>
      <c r="L1467" s="11">
        <f t="shared" si="137"/>
        <v>1654</v>
      </c>
      <c r="M1467" t="str">
        <f>VLOOKUP(C1467,[1]!Location_Data[#Data],2,0)</f>
        <v>Santa Clara</v>
      </c>
      <c r="N1467" t="str">
        <f>VLOOKUP(D1467,[1]!Salespeople_Data[#Data],2,0)</f>
        <v>Martin Perry</v>
      </c>
      <c r="O1467" t="str">
        <f>VLOOKUP(E1467,[1]!Customer_Data[#Data],2,0)</f>
        <v>Anthony Banks</v>
      </c>
      <c r="P1467" s="15">
        <f t="shared" si="132"/>
        <v>3</v>
      </c>
      <c r="Q1467">
        <f t="shared" si="133"/>
        <v>11</v>
      </c>
      <c r="R1467">
        <f t="shared" si="134"/>
        <v>2020</v>
      </c>
    </row>
    <row r="1468" spans="1:18" x14ac:dyDescent="0.25">
      <c r="A1468" s="2" t="s">
        <v>2378</v>
      </c>
      <c r="B1468" s="2" t="s">
        <v>109</v>
      </c>
      <c r="C1468" s="2" t="s">
        <v>66</v>
      </c>
      <c r="D1468" s="2" t="s">
        <v>239</v>
      </c>
      <c r="E1468" s="2" t="s">
        <v>660</v>
      </c>
      <c r="F1468" s="3">
        <v>44190</v>
      </c>
      <c r="G1468" s="2">
        <v>1</v>
      </c>
      <c r="H1468" s="11">
        <f>VLOOKUP(B1468,[1]!Product_Data[#Data],4,0)</f>
        <v>1783</v>
      </c>
      <c r="I1468" s="11">
        <f>VLOOKUP(B1468,[1]!Product_Data[#Data],3,0)</f>
        <v>1230</v>
      </c>
      <c r="J1468" s="11">
        <f t="shared" si="135"/>
        <v>1230</v>
      </c>
      <c r="K1468" s="11">
        <f t="shared" si="136"/>
        <v>1783</v>
      </c>
      <c r="L1468" s="11">
        <f t="shared" si="137"/>
        <v>553</v>
      </c>
      <c r="M1468" t="str">
        <f>VLOOKUP(C1468,[1]!Location_Data[#Data],2,0)</f>
        <v>Ontario</v>
      </c>
      <c r="N1468" t="str">
        <f>VLOOKUP(D1468,[1]!Salespeople_Data[#Data],2,0)</f>
        <v>John Reyes</v>
      </c>
      <c r="O1468" t="str">
        <f>VLOOKUP(E1468,[1]!Customer_Data[#Data],2,0)</f>
        <v>James Sullivan</v>
      </c>
      <c r="P1468" s="15">
        <f t="shared" si="132"/>
        <v>6</v>
      </c>
      <c r="Q1468">
        <f t="shared" si="133"/>
        <v>12</v>
      </c>
      <c r="R1468">
        <f t="shared" si="134"/>
        <v>2020</v>
      </c>
    </row>
    <row r="1469" spans="1:18" x14ac:dyDescent="0.25">
      <c r="A1469" s="4" t="s">
        <v>2379</v>
      </c>
      <c r="B1469" s="4" t="s">
        <v>367</v>
      </c>
      <c r="C1469" s="4" t="s">
        <v>286</v>
      </c>
      <c r="D1469" s="4" t="s">
        <v>257</v>
      </c>
      <c r="E1469" s="4" t="s">
        <v>2282</v>
      </c>
      <c r="F1469" s="5">
        <v>44008</v>
      </c>
      <c r="G1469" s="4">
        <v>4</v>
      </c>
      <c r="H1469" s="11">
        <f>VLOOKUP(B1469,[1]!Product_Data[#Data],4,0)</f>
        <v>530</v>
      </c>
      <c r="I1469" s="11">
        <f>VLOOKUP(B1469,[1]!Product_Data[#Data],3,0)</f>
        <v>424</v>
      </c>
      <c r="J1469" s="11">
        <f t="shared" si="135"/>
        <v>1696</v>
      </c>
      <c r="K1469" s="11">
        <f t="shared" si="136"/>
        <v>2120</v>
      </c>
      <c r="L1469" s="11">
        <f t="shared" si="137"/>
        <v>424</v>
      </c>
      <c r="M1469" t="str">
        <f>VLOOKUP(C1469,[1]!Location_Data[#Data],2,0)</f>
        <v>El Monte</v>
      </c>
      <c r="N1469" t="str">
        <f>VLOOKUP(D1469,[1]!Salespeople_Data[#Data],2,0)</f>
        <v>Jerry Perry</v>
      </c>
      <c r="O1469" t="str">
        <f>VLOOKUP(E1469,[1]!Customer_Data[#Data],2,0)</f>
        <v>Shawn Torres</v>
      </c>
      <c r="P1469" s="15">
        <f t="shared" si="132"/>
        <v>6</v>
      </c>
      <c r="Q1469">
        <f t="shared" si="133"/>
        <v>6</v>
      </c>
      <c r="R1469">
        <f t="shared" si="134"/>
        <v>2020</v>
      </c>
    </row>
    <row r="1470" spans="1:18" x14ac:dyDescent="0.25">
      <c r="A1470" s="2" t="s">
        <v>2380</v>
      </c>
      <c r="B1470" s="2" t="s">
        <v>703</v>
      </c>
      <c r="C1470" s="2" t="s">
        <v>34</v>
      </c>
      <c r="D1470" s="2" t="s">
        <v>63</v>
      </c>
      <c r="E1470" s="2" t="s">
        <v>279</v>
      </c>
      <c r="F1470" s="3">
        <v>44033</v>
      </c>
      <c r="G1470" s="2">
        <v>1</v>
      </c>
      <c r="H1470" s="11">
        <f>VLOOKUP(B1470,[1]!Product_Data[#Data],4,0)</f>
        <v>530</v>
      </c>
      <c r="I1470" s="11">
        <f>VLOOKUP(B1470,[1]!Product_Data[#Data],3,0)</f>
        <v>435</v>
      </c>
      <c r="J1470" s="11">
        <f t="shared" si="135"/>
        <v>435</v>
      </c>
      <c r="K1470" s="11">
        <f t="shared" si="136"/>
        <v>530</v>
      </c>
      <c r="L1470" s="11">
        <f t="shared" si="137"/>
        <v>95</v>
      </c>
      <c r="M1470" t="str">
        <f>VLOOKUP(C1470,[1]!Location_Data[#Data],2,0)</f>
        <v>Inglewood</v>
      </c>
      <c r="N1470" t="str">
        <f>VLOOKUP(D1470,[1]!Salespeople_Data[#Data],2,0)</f>
        <v>Jeremy Mendoza</v>
      </c>
      <c r="O1470" t="str">
        <f>VLOOKUP(E1470,[1]!Customer_Data[#Data],2,0)</f>
        <v>Joshua Bennett</v>
      </c>
      <c r="P1470" s="15">
        <f t="shared" si="132"/>
        <v>3</v>
      </c>
      <c r="Q1470">
        <f t="shared" si="133"/>
        <v>7</v>
      </c>
      <c r="R1470">
        <f t="shared" si="134"/>
        <v>2020</v>
      </c>
    </row>
    <row r="1471" spans="1:18" x14ac:dyDescent="0.25">
      <c r="A1471" s="4" t="s">
        <v>2381</v>
      </c>
      <c r="B1471" s="4" t="s">
        <v>132</v>
      </c>
      <c r="C1471" s="4" t="s">
        <v>120</v>
      </c>
      <c r="D1471" s="4" t="s">
        <v>91</v>
      </c>
      <c r="E1471" s="4" t="s">
        <v>1410</v>
      </c>
      <c r="F1471" s="5">
        <v>44131</v>
      </c>
      <c r="G1471" s="4">
        <v>2</v>
      </c>
      <c r="H1471" s="11">
        <f>VLOOKUP(B1471,[1]!Product_Data[#Data],4,0)</f>
        <v>2091</v>
      </c>
      <c r="I1471" s="11">
        <f>VLOOKUP(B1471,[1]!Product_Data[#Data],3,0)</f>
        <v>1485</v>
      </c>
      <c r="J1471" s="11">
        <f t="shared" si="135"/>
        <v>2970</v>
      </c>
      <c r="K1471" s="11">
        <f t="shared" si="136"/>
        <v>4182</v>
      </c>
      <c r="L1471" s="11">
        <f t="shared" si="137"/>
        <v>1212</v>
      </c>
      <c r="M1471" t="str">
        <f>VLOOKUP(C1471,[1]!Location_Data[#Data],2,0)</f>
        <v>Elk Grove</v>
      </c>
      <c r="N1471" t="str">
        <f>VLOOKUP(D1471,[1]!Salespeople_Data[#Data],2,0)</f>
        <v>Howard Gardner</v>
      </c>
      <c r="O1471" t="str">
        <f>VLOOKUP(E1471,[1]!Customer_Data[#Data],2,0)</f>
        <v>Wayne Williams</v>
      </c>
      <c r="P1471" s="15">
        <f t="shared" si="132"/>
        <v>3</v>
      </c>
      <c r="Q1471">
        <f t="shared" si="133"/>
        <v>10</v>
      </c>
      <c r="R1471">
        <f t="shared" si="134"/>
        <v>2020</v>
      </c>
    </row>
    <row r="1472" spans="1:18" x14ac:dyDescent="0.25">
      <c r="A1472" s="2" t="s">
        <v>2382</v>
      </c>
      <c r="B1472" s="2" t="s">
        <v>752</v>
      </c>
      <c r="C1472" s="2" t="s">
        <v>24</v>
      </c>
      <c r="D1472" s="2" t="s">
        <v>250</v>
      </c>
      <c r="E1472" s="2" t="s">
        <v>166</v>
      </c>
      <c r="F1472" s="3">
        <v>44058</v>
      </c>
      <c r="G1472" s="2">
        <v>1</v>
      </c>
      <c r="H1472" s="11">
        <f>VLOOKUP(B1472,[1]!Product_Data[#Data],4,0)</f>
        <v>95</v>
      </c>
      <c r="I1472" s="11">
        <f>VLOOKUP(B1472,[1]!Product_Data[#Data],3,0)</f>
        <v>61</v>
      </c>
      <c r="J1472" s="11">
        <f t="shared" si="135"/>
        <v>61</v>
      </c>
      <c r="K1472" s="11">
        <f t="shared" si="136"/>
        <v>95</v>
      </c>
      <c r="L1472" s="11">
        <f t="shared" si="137"/>
        <v>34</v>
      </c>
      <c r="M1472" t="str">
        <f>VLOOKUP(C1472,[1]!Location_Data[#Data],2,0)</f>
        <v>Lancaster</v>
      </c>
      <c r="N1472" t="str">
        <f>VLOOKUP(D1472,[1]!Salespeople_Data[#Data],2,0)</f>
        <v>Martin Carr</v>
      </c>
      <c r="O1472" t="str">
        <f>VLOOKUP(E1472,[1]!Customer_Data[#Data],2,0)</f>
        <v>Gregory Ramirez</v>
      </c>
      <c r="P1472" s="15">
        <f t="shared" si="132"/>
        <v>7</v>
      </c>
      <c r="Q1472">
        <f t="shared" si="133"/>
        <v>8</v>
      </c>
      <c r="R1472">
        <f t="shared" si="134"/>
        <v>2020</v>
      </c>
    </row>
    <row r="1473" spans="1:18" x14ac:dyDescent="0.25">
      <c r="A1473" s="4" t="s">
        <v>2383</v>
      </c>
      <c r="B1473" s="4" t="s">
        <v>203</v>
      </c>
      <c r="C1473" s="4" t="s">
        <v>229</v>
      </c>
      <c r="D1473" s="4" t="s">
        <v>225</v>
      </c>
      <c r="E1473" s="4" t="s">
        <v>2003</v>
      </c>
      <c r="F1473" s="5">
        <v>44110</v>
      </c>
      <c r="G1473" s="4">
        <v>2</v>
      </c>
      <c r="H1473" s="11">
        <f>VLOOKUP(B1473,[1]!Product_Data[#Data],4,0)</f>
        <v>1414</v>
      </c>
      <c r="I1473" s="11">
        <f>VLOOKUP(B1473,[1]!Product_Data[#Data],3,0)</f>
        <v>962</v>
      </c>
      <c r="J1473" s="11">
        <f t="shared" si="135"/>
        <v>1924</v>
      </c>
      <c r="K1473" s="11">
        <f t="shared" si="136"/>
        <v>2828</v>
      </c>
      <c r="L1473" s="11">
        <f t="shared" si="137"/>
        <v>904</v>
      </c>
      <c r="M1473" t="str">
        <f>VLOOKUP(C1473,[1]!Location_Data[#Data],2,0)</f>
        <v>San Jose</v>
      </c>
      <c r="N1473" t="str">
        <f>VLOOKUP(D1473,[1]!Salespeople_Data[#Data],2,0)</f>
        <v>Andrew Bowman</v>
      </c>
      <c r="O1473" t="str">
        <f>VLOOKUP(E1473,[1]!Customer_Data[#Data],2,0)</f>
        <v>Phillip Coleman</v>
      </c>
      <c r="P1473" s="15">
        <f t="shared" si="132"/>
        <v>3</v>
      </c>
      <c r="Q1473">
        <f t="shared" si="133"/>
        <v>10</v>
      </c>
      <c r="R1473">
        <f t="shared" si="134"/>
        <v>2020</v>
      </c>
    </row>
    <row r="1474" spans="1:18" x14ac:dyDescent="0.25">
      <c r="A1474" s="2" t="s">
        <v>2384</v>
      </c>
      <c r="B1474" s="2" t="s">
        <v>464</v>
      </c>
      <c r="C1474" s="2" t="s">
        <v>276</v>
      </c>
      <c r="D1474" s="2" t="s">
        <v>106</v>
      </c>
      <c r="E1474" s="2" t="s">
        <v>1423</v>
      </c>
      <c r="F1474" s="3">
        <v>43916</v>
      </c>
      <c r="G1474" s="2">
        <v>1</v>
      </c>
      <c r="H1474" s="11">
        <f>VLOOKUP(B1474,[1]!Product_Data[#Data],4,0)</f>
        <v>1566</v>
      </c>
      <c r="I1474" s="11">
        <f>VLOOKUP(B1474,[1]!Product_Data[#Data],3,0)</f>
        <v>1190</v>
      </c>
      <c r="J1474" s="11">
        <f t="shared" si="135"/>
        <v>1190</v>
      </c>
      <c r="K1474" s="11">
        <f t="shared" si="136"/>
        <v>1566</v>
      </c>
      <c r="L1474" s="11">
        <f t="shared" si="137"/>
        <v>376</v>
      </c>
      <c r="M1474" t="str">
        <f>VLOOKUP(C1474,[1]!Location_Data[#Data],2,0)</f>
        <v>Orange</v>
      </c>
      <c r="N1474" t="str">
        <f>VLOOKUP(D1474,[1]!Salespeople_Data[#Data],2,0)</f>
        <v>Patrick Ruiz</v>
      </c>
      <c r="O1474" t="str">
        <f>VLOOKUP(E1474,[1]!Customer_Data[#Data],2,0)</f>
        <v>Carlos Scott</v>
      </c>
      <c r="P1474" s="15">
        <f t="shared" ref="P1474:P1537" si="138">WEEKDAY(F1474)</f>
        <v>5</v>
      </c>
      <c r="Q1474">
        <f t="shared" ref="Q1474:Q1537" si="139">MONTH(F1474)</f>
        <v>3</v>
      </c>
      <c r="R1474">
        <f t="shared" ref="R1474:R1537" si="140">YEAR(F1474)</f>
        <v>2020</v>
      </c>
    </row>
    <row r="1475" spans="1:18" x14ac:dyDescent="0.25">
      <c r="A1475" s="4" t="s">
        <v>2385</v>
      </c>
      <c r="B1475" s="4" t="s">
        <v>223</v>
      </c>
      <c r="C1475" s="4" t="s">
        <v>286</v>
      </c>
      <c r="D1475" s="4" t="s">
        <v>225</v>
      </c>
      <c r="E1475" s="4" t="s">
        <v>2212</v>
      </c>
      <c r="F1475" s="5">
        <v>44133</v>
      </c>
      <c r="G1475" s="4">
        <v>1</v>
      </c>
      <c r="H1475" s="11">
        <f>VLOOKUP(B1475,[1]!Product_Data[#Data],4,0)</f>
        <v>799</v>
      </c>
      <c r="I1475" s="11">
        <f>VLOOKUP(B1475,[1]!Product_Data[#Data],3,0)</f>
        <v>455</v>
      </c>
      <c r="J1475" s="11">
        <f t="shared" ref="J1475:J1538" si="141">PRODUCT(I1475,G1475)</f>
        <v>455</v>
      </c>
      <c r="K1475" s="11">
        <f t="shared" ref="K1475:K1538" si="142">PRODUCT(H1475,G1475)</f>
        <v>799</v>
      </c>
      <c r="L1475" s="11">
        <f t="shared" ref="L1475:L1538" si="143">K1475-J1475</f>
        <v>344</v>
      </c>
      <c r="M1475" t="str">
        <f>VLOOKUP(C1475,[1]!Location_Data[#Data],2,0)</f>
        <v>El Monte</v>
      </c>
      <c r="N1475" t="str">
        <f>VLOOKUP(D1475,[1]!Salespeople_Data[#Data],2,0)</f>
        <v>Andrew Bowman</v>
      </c>
      <c r="O1475" t="str">
        <f>VLOOKUP(E1475,[1]!Customer_Data[#Data],2,0)</f>
        <v>Justin Rodriguez</v>
      </c>
      <c r="P1475" s="15">
        <f t="shared" si="138"/>
        <v>5</v>
      </c>
      <c r="Q1475">
        <f t="shared" si="139"/>
        <v>10</v>
      </c>
      <c r="R1475">
        <f t="shared" si="140"/>
        <v>2020</v>
      </c>
    </row>
    <row r="1476" spans="1:18" x14ac:dyDescent="0.25">
      <c r="A1476" s="2" t="s">
        <v>2386</v>
      </c>
      <c r="B1476" s="2" t="s">
        <v>83</v>
      </c>
      <c r="C1476" s="2" t="s">
        <v>211</v>
      </c>
      <c r="D1476" s="2" t="s">
        <v>447</v>
      </c>
      <c r="E1476" s="2" t="s">
        <v>1672</v>
      </c>
      <c r="F1476" s="3">
        <v>44047</v>
      </c>
      <c r="G1476" s="2">
        <v>3</v>
      </c>
      <c r="H1476" s="11">
        <f>VLOOKUP(B1476,[1]!Product_Data[#Data],4,0)</f>
        <v>1972</v>
      </c>
      <c r="I1476" s="11">
        <f>VLOOKUP(B1476,[1]!Product_Data[#Data],3,0)</f>
        <v>1321</v>
      </c>
      <c r="J1476" s="11">
        <f t="shared" si="141"/>
        <v>3963</v>
      </c>
      <c r="K1476" s="11">
        <f t="shared" si="142"/>
        <v>5916</v>
      </c>
      <c r="L1476" s="11">
        <f t="shared" si="143"/>
        <v>1953</v>
      </c>
      <c r="M1476" t="str">
        <f>VLOOKUP(C1476,[1]!Location_Data[#Data],2,0)</f>
        <v>Chula Vista</v>
      </c>
      <c r="N1476" t="str">
        <f>VLOOKUP(D1476,[1]!Salespeople_Data[#Data],2,0)</f>
        <v>Howard Sims</v>
      </c>
      <c r="O1476" t="str">
        <f>VLOOKUP(E1476,[1]!Customer_Data[#Data],2,0)</f>
        <v>Joe Fuller</v>
      </c>
      <c r="P1476" s="15">
        <f t="shared" si="138"/>
        <v>3</v>
      </c>
      <c r="Q1476">
        <f t="shared" si="139"/>
        <v>8</v>
      </c>
      <c r="R1476">
        <f t="shared" si="140"/>
        <v>2020</v>
      </c>
    </row>
    <row r="1477" spans="1:18" x14ac:dyDescent="0.25">
      <c r="A1477" s="4" t="s">
        <v>2387</v>
      </c>
      <c r="B1477" s="4" t="s">
        <v>348</v>
      </c>
      <c r="C1477" s="4" t="s">
        <v>286</v>
      </c>
      <c r="D1477" s="4" t="s">
        <v>269</v>
      </c>
      <c r="E1477" s="4" t="s">
        <v>1911</v>
      </c>
      <c r="F1477" s="5">
        <v>44108</v>
      </c>
      <c r="G1477" s="4">
        <v>1</v>
      </c>
      <c r="H1477" s="11">
        <f>VLOOKUP(B1477,[1]!Product_Data[#Data],4,0)</f>
        <v>603</v>
      </c>
      <c r="I1477" s="11">
        <f>VLOOKUP(B1477,[1]!Product_Data[#Data],3,0)</f>
        <v>416</v>
      </c>
      <c r="J1477" s="11">
        <f t="shared" si="141"/>
        <v>416</v>
      </c>
      <c r="K1477" s="11">
        <f t="shared" si="142"/>
        <v>603</v>
      </c>
      <c r="L1477" s="11">
        <f t="shared" si="143"/>
        <v>187</v>
      </c>
      <c r="M1477" t="str">
        <f>VLOOKUP(C1477,[1]!Location_Data[#Data],2,0)</f>
        <v>El Monte</v>
      </c>
      <c r="N1477" t="str">
        <f>VLOOKUP(D1477,[1]!Salespeople_Data[#Data],2,0)</f>
        <v>Kevin Butler</v>
      </c>
      <c r="O1477" t="str">
        <f>VLOOKUP(E1477,[1]!Customer_Data[#Data],2,0)</f>
        <v>Bruce Bowman</v>
      </c>
      <c r="P1477" s="15">
        <f t="shared" si="138"/>
        <v>1</v>
      </c>
      <c r="Q1477">
        <f t="shared" si="139"/>
        <v>10</v>
      </c>
      <c r="R1477">
        <f t="shared" si="140"/>
        <v>2020</v>
      </c>
    </row>
    <row r="1478" spans="1:18" x14ac:dyDescent="0.25">
      <c r="A1478" s="2" t="s">
        <v>2388</v>
      </c>
      <c r="B1478" s="2" t="s">
        <v>367</v>
      </c>
      <c r="C1478" s="2" t="s">
        <v>519</v>
      </c>
      <c r="D1478" s="2" t="s">
        <v>345</v>
      </c>
      <c r="E1478" s="2" t="s">
        <v>1503</v>
      </c>
      <c r="F1478" s="3">
        <v>44084</v>
      </c>
      <c r="G1478" s="2">
        <v>2</v>
      </c>
      <c r="H1478" s="11">
        <f>VLOOKUP(B1478,[1]!Product_Data[#Data],4,0)</f>
        <v>530</v>
      </c>
      <c r="I1478" s="11">
        <f>VLOOKUP(B1478,[1]!Product_Data[#Data],3,0)</f>
        <v>424</v>
      </c>
      <c r="J1478" s="11">
        <f t="shared" si="141"/>
        <v>848</v>
      </c>
      <c r="K1478" s="11">
        <f t="shared" si="142"/>
        <v>1060</v>
      </c>
      <c r="L1478" s="11">
        <f t="shared" si="143"/>
        <v>212</v>
      </c>
      <c r="M1478" t="str">
        <f>VLOOKUP(C1478,[1]!Location_Data[#Data],2,0)</f>
        <v>Anaheim</v>
      </c>
      <c r="N1478" t="str">
        <f>VLOOKUP(D1478,[1]!Salespeople_Data[#Data],2,0)</f>
        <v>Larry Marshall</v>
      </c>
      <c r="O1478" t="str">
        <f>VLOOKUP(E1478,[1]!Customer_Data[#Data],2,0)</f>
        <v>Ralph Wood</v>
      </c>
      <c r="P1478" s="15">
        <f t="shared" si="138"/>
        <v>5</v>
      </c>
      <c r="Q1478">
        <f t="shared" si="139"/>
        <v>9</v>
      </c>
      <c r="R1478">
        <f t="shared" si="140"/>
        <v>2020</v>
      </c>
    </row>
    <row r="1479" spans="1:18" x14ac:dyDescent="0.25">
      <c r="A1479" s="4" t="s">
        <v>2389</v>
      </c>
      <c r="B1479" s="4" t="s">
        <v>457</v>
      </c>
      <c r="C1479" s="4" t="s">
        <v>48</v>
      </c>
      <c r="D1479" s="4" t="s">
        <v>58</v>
      </c>
      <c r="E1479" s="4" t="s">
        <v>1574</v>
      </c>
      <c r="F1479" s="5">
        <v>44099</v>
      </c>
      <c r="G1479" s="4">
        <v>3</v>
      </c>
      <c r="H1479" s="11">
        <f>VLOOKUP(B1479,[1]!Product_Data[#Data],4,0)</f>
        <v>947</v>
      </c>
      <c r="I1479" s="11">
        <f>VLOOKUP(B1479,[1]!Product_Data[#Data],3,0)</f>
        <v>786</v>
      </c>
      <c r="J1479" s="11">
        <f t="shared" si="141"/>
        <v>2358</v>
      </c>
      <c r="K1479" s="11">
        <f t="shared" si="142"/>
        <v>2841</v>
      </c>
      <c r="L1479" s="11">
        <f t="shared" si="143"/>
        <v>483</v>
      </c>
      <c r="M1479" t="str">
        <f>VLOOKUP(C1479,[1]!Location_Data[#Data],2,0)</f>
        <v>Rialto</v>
      </c>
      <c r="N1479" t="str">
        <f>VLOOKUP(D1479,[1]!Salespeople_Data[#Data],2,0)</f>
        <v>Christopher Tucker</v>
      </c>
      <c r="O1479" t="str">
        <f>VLOOKUP(E1479,[1]!Customer_Data[#Data],2,0)</f>
        <v>Anthony Simpson</v>
      </c>
      <c r="P1479" s="15">
        <f t="shared" si="138"/>
        <v>6</v>
      </c>
      <c r="Q1479">
        <f t="shared" si="139"/>
        <v>9</v>
      </c>
      <c r="R1479">
        <f t="shared" si="140"/>
        <v>2020</v>
      </c>
    </row>
    <row r="1480" spans="1:18" x14ac:dyDescent="0.25">
      <c r="A1480" s="2" t="s">
        <v>2390</v>
      </c>
      <c r="B1480" s="2" t="s">
        <v>194</v>
      </c>
      <c r="C1480" s="2" t="s">
        <v>731</v>
      </c>
      <c r="D1480" s="2" t="s">
        <v>250</v>
      </c>
      <c r="E1480" s="2" t="s">
        <v>912</v>
      </c>
      <c r="F1480" s="3">
        <v>43926</v>
      </c>
      <c r="G1480" s="2">
        <v>3</v>
      </c>
      <c r="H1480" s="11">
        <f>VLOOKUP(B1480,[1]!Product_Data[#Data],4,0)</f>
        <v>1278</v>
      </c>
      <c r="I1480" s="11">
        <f>VLOOKUP(B1480,[1]!Product_Data[#Data],3,0)</f>
        <v>665</v>
      </c>
      <c r="J1480" s="11">
        <f t="shared" si="141"/>
        <v>1995</v>
      </c>
      <c r="K1480" s="11">
        <f t="shared" si="142"/>
        <v>3834</v>
      </c>
      <c r="L1480" s="11">
        <f t="shared" si="143"/>
        <v>1839</v>
      </c>
      <c r="M1480" t="str">
        <f>VLOOKUP(C1480,[1]!Location_Data[#Data],2,0)</f>
        <v>Costa Mesa</v>
      </c>
      <c r="N1480" t="str">
        <f>VLOOKUP(D1480,[1]!Salespeople_Data[#Data],2,0)</f>
        <v>Martin Carr</v>
      </c>
      <c r="O1480" t="str">
        <f>VLOOKUP(E1480,[1]!Customer_Data[#Data],2,0)</f>
        <v>Ralph Wheeler</v>
      </c>
      <c r="P1480" s="15">
        <f t="shared" si="138"/>
        <v>1</v>
      </c>
      <c r="Q1480">
        <f t="shared" si="139"/>
        <v>4</v>
      </c>
      <c r="R1480">
        <f t="shared" si="140"/>
        <v>2020</v>
      </c>
    </row>
    <row r="1481" spans="1:18" x14ac:dyDescent="0.25">
      <c r="A1481" s="4" t="s">
        <v>2391</v>
      </c>
      <c r="B1481" s="4" t="s">
        <v>340</v>
      </c>
      <c r="C1481" s="4" t="s">
        <v>355</v>
      </c>
      <c r="D1481" s="4" t="s">
        <v>30</v>
      </c>
      <c r="E1481" s="4" t="s">
        <v>1279</v>
      </c>
      <c r="F1481" s="5">
        <v>44023</v>
      </c>
      <c r="G1481" s="4">
        <v>2</v>
      </c>
      <c r="H1481" s="11">
        <f>VLOOKUP(B1481,[1]!Product_Data[#Data],4,0)</f>
        <v>1967</v>
      </c>
      <c r="I1481" s="11">
        <f>VLOOKUP(B1481,[1]!Product_Data[#Data],3,0)</f>
        <v>1397</v>
      </c>
      <c r="J1481" s="11">
        <f t="shared" si="141"/>
        <v>2794</v>
      </c>
      <c r="K1481" s="11">
        <f t="shared" si="142"/>
        <v>3934</v>
      </c>
      <c r="L1481" s="11">
        <f t="shared" si="143"/>
        <v>1140</v>
      </c>
      <c r="M1481" t="str">
        <f>VLOOKUP(C1481,[1]!Location_Data[#Data],2,0)</f>
        <v>Burbank</v>
      </c>
      <c r="N1481" t="str">
        <f>VLOOKUP(D1481,[1]!Salespeople_Data[#Data],2,0)</f>
        <v>Carl Hall</v>
      </c>
      <c r="O1481" t="str">
        <f>VLOOKUP(E1481,[1]!Customer_Data[#Data],2,0)</f>
        <v>William Montgomery</v>
      </c>
      <c r="P1481" s="15">
        <f t="shared" si="138"/>
        <v>7</v>
      </c>
      <c r="Q1481">
        <f t="shared" si="139"/>
        <v>7</v>
      </c>
      <c r="R1481">
        <f t="shared" si="140"/>
        <v>2020</v>
      </c>
    </row>
    <row r="1482" spans="1:18" x14ac:dyDescent="0.25">
      <c r="A1482" s="2" t="s">
        <v>2392</v>
      </c>
      <c r="B1482" s="2" t="s">
        <v>185</v>
      </c>
      <c r="C1482" s="2" t="s">
        <v>276</v>
      </c>
      <c r="D1482" s="2" t="s">
        <v>239</v>
      </c>
      <c r="E1482" s="2" t="s">
        <v>319</v>
      </c>
      <c r="F1482" s="3">
        <v>44007</v>
      </c>
      <c r="G1482" s="2">
        <v>1</v>
      </c>
      <c r="H1482" s="11">
        <f>VLOOKUP(B1482,[1]!Product_Data[#Data],4,0)</f>
        <v>667</v>
      </c>
      <c r="I1482" s="11">
        <f>VLOOKUP(B1482,[1]!Product_Data[#Data],3,0)</f>
        <v>387</v>
      </c>
      <c r="J1482" s="11">
        <f t="shared" si="141"/>
        <v>387</v>
      </c>
      <c r="K1482" s="11">
        <f t="shared" si="142"/>
        <v>667</v>
      </c>
      <c r="L1482" s="11">
        <f t="shared" si="143"/>
        <v>280</v>
      </c>
      <c r="M1482" t="str">
        <f>VLOOKUP(C1482,[1]!Location_Data[#Data],2,0)</f>
        <v>Orange</v>
      </c>
      <c r="N1482" t="str">
        <f>VLOOKUP(D1482,[1]!Salespeople_Data[#Data],2,0)</f>
        <v>John Reyes</v>
      </c>
      <c r="O1482" t="str">
        <f>VLOOKUP(E1482,[1]!Customer_Data[#Data],2,0)</f>
        <v>Walter Watson</v>
      </c>
      <c r="P1482" s="15">
        <f t="shared" si="138"/>
        <v>5</v>
      </c>
      <c r="Q1482">
        <f t="shared" si="139"/>
        <v>6</v>
      </c>
      <c r="R1482">
        <f t="shared" si="140"/>
        <v>2020</v>
      </c>
    </row>
    <row r="1483" spans="1:18" x14ac:dyDescent="0.25">
      <c r="A1483" s="4" t="s">
        <v>2393</v>
      </c>
      <c r="B1483" s="4" t="s">
        <v>271</v>
      </c>
      <c r="C1483" s="4" t="s">
        <v>286</v>
      </c>
      <c r="D1483" s="4" t="s">
        <v>212</v>
      </c>
      <c r="E1483" s="4" t="s">
        <v>1737</v>
      </c>
      <c r="F1483" s="5">
        <v>44028</v>
      </c>
      <c r="G1483" s="4">
        <v>2</v>
      </c>
      <c r="H1483" s="11">
        <f>VLOOKUP(B1483,[1]!Product_Data[#Data],4,0)</f>
        <v>1587</v>
      </c>
      <c r="I1483" s="11">
        <f>VLOOKUP(B1483,[1]!Product_Data[#Data],3,0)</f>
        <v>1301</v>
      </c>
      <c r="J1483" s="11">
        <f t="shared" si="141"/>
        <v>2602</v>
      </c>
      <c r="K1483" s="11">
        <f t="shared" si="142"/>
        <v>3174</v>
      </c>
      <c r="L1483" s="11">
        <f t="shared" si="143"/>
        <v>572</v>
      </c>
      <c r="M1483" t="str">
        <f>VLOOKUP(C1483,[1]!Location_Data[#Data],2,0)</f>
        <v>El Monte</v>
      </c>
      <c r="N1483" t="str">
        <f>VLOOKUP(D1483,[1]!Salespeople_Data[#Data],2,0)</f>
        <v>Ronald Reed</v>
      </c>
      <c r="O1483" t="str">
        <f>VLOOKUP(E1483,[1]!Customer_Data[#Data],2,0)</f>
        <v>Bobby Burton</v>
      </c>
      <c r="P1483" s="15">
        <f t="shared" si="138"/>
        <v>5</v>
      </c>
      <c r="Q1483">
        <f t="shared" si="139"/>
        <v>7</v>
      </c>
      <c r="R1483">
        <f t="shared" si="140"/>
        <v>2020</v>
      </c>
    </row>
    <row r="1484" spans="1:18" x14ac:dyDescent="0.25">
      <c r="A1484" s="2" t="s">
        <v>2394</v>
      </c>
      <c r="B1484" s="2" t="s">
        <v>361</v>
      </c>
      <c r="C1484" s="2" t="s">
        <v>74</v>
      </c>
      <c r="D1484" s="2" t="s">
        <v>356</v>
      </c>
      <c r="E1484" s="2" t="s">
        <v>1796</v>
      </c>
      <c r="F1484" s="3">
        <v>44071</v>
      </c>
      <c r="G1484" s="2">
        <v>1</v>
      </c>
      <c r="H1484" s="11">
        <f>VLOOKUP(B1484,[1]!Product_Data[#Data],4,0)</f>
        <v>1338</v>
      </c>
      <c r="I1484" s="11">
        <f>VLOOKUP(B1484,[1]!Product_Data[#Data],3,0)</f>
        <v>682</v>
      </c>
      <c r="J1484" s="11">
        <f t="shared" si="141"/>
        <v>682</v>
      </c>
      <c r="K1484" s="11">
        <f t="shared" si="142"/>
        <v>1338</v>
      </c>
      <c r="L1484" s="11">
        <f t="shared" si="143"/>
        <v>656</v>
      </c>
      <c r="M1484" t="str">
        <f>VLOOKUP(C1484,[1]!Location_Data[#Data],2,0)</f>
        <v>West Covina</v>
      </c>
      <c r="N1484" t="str">
        <f>VLOOKUP(D1484,[1]!Salespeople_Data[#Data],2,0)</f>
        <v>Jimmy Young</v>
      </c>
      <c r="O1484" t="str">
        <f>VLOOKUP(E1484,[1]!Customer_Data[#Data],2,0)</f>
        <v>Fred Perez</v>
      </c>
      <c r="P1484" s="15">
        <f t="shared" si="138"/>
        <v>6</v>
      </c>
      <c r="Q1484">
        <f t="shared" si="139"/>
        <v>8</v>
      </c>
      <c r="R1484">
        <f t="shared" si="140"/>
        <v>2020</v>
      </c>
    </row>
    <row r="1485" spans="1:18" x14ac:dyDescent="0.25">
      <c r="A1485" s="4" t="s">
        <v>2395</v>
      </c>
      <c r="B1485" s="4" t="s">
        <v>412</v>
      </c>
      <c r="C1485" s="4" t="s">
        <v>90</v>
      </c>
      <c r="D1485" s="4" t="s">
        <v>20</v>
      </c>
      <c r="E1485" s="4" t="s">
        <v>859</v>
      </c>
      <c r="F1485" s="5">
        <v>44047</v>
      </c>
      <c r="G1485" s="4">
        <v>1</v>
      </c>
      <c r="H1485" s="11">
        <f>VLOOKUP(B1485,[1]!Product_Data[#Data],4,0)</f>
        <v>2396</v>
      </c>
      <c r="I1485" s="11">
        <f>VLOOKUP(B1485,[1]!Product_Data[#Data],3,0)</f>
        <v>1965</v>
      </c>
      <c r="J1485" s="11">
        <f t="shared" si="141"/>
        <v>1965</v>
      </c>
      <c r="K1485" s="11">
        <f t="shared" si="142"/>
        <v>2396</v>
      </c>
      <c r="L1485" s="11">
        <f t="shared" si="143"/>
        <v>431</v>
      </c>
      <c r="M1485" t="str">
        <f>VLOOKUP(C1485,[1]!Location_Data[#Data],2,0)</f>
        <v>Irvine</v>
      </c>
      <c r="N1485" t="str">
        <f>VLOOKUP(D1485,[1]!Salespeople_Data[#Data],2,0)</f>
        <v>Joshua Cook</v>
      </c>
      <c r="O1485" t="str">
        <f>VLOOKUP(E1485,[1]!Customer_Data[#Data],2,0)</f>
        <v>Ralph Elliott</v>
      </c>
      <c r="P1485" s="15">
        <f t="shared" si="138"/>
        <v>3</v>
      </c>
      <c r="Q1485">
        <f t="shared" si="139"/>
        <v>8</v>
      </c>
      <c r="R1485">
        <f t="shared" si="140"/>
        <v>2020</v>
      </c>
    </row>
    <row r="1486" spans="1:18" x14ac:dyDescent="0.25">
      <c r="A1486" s="2" t="s">
        <v>2396</v>
      </c>
      <c r="B1486" s="2" t="s">
        <v>925</v>
      </c>
      <c r="C1486" s="2" t="s">
        <v>105</v>
      </c>
      <c r="D1486" s="2" t="s">
        <v>49</v>
      </c>
      <c r="E1486" s="2" t="s">
        <v>1906</v>
      </c>
      <c r="F1486" s="3">
        <v>43884</v>
      </c>
      <c r="G1486" s="2">
        <v>2</v>
      </c>
      <c r="H1486" s="11">
        <f>VLOOKUP(B1486,[1]!Product_Data[#Data],4,0)</f>
        <v>136</v>
      </c>
      <c r="I1486" s="11">
        <f>VLOOKUP(B1486,[1]!Product_Data[#Data],3,0)</f>
        <v>72</v>
      </c>
      <c r="J1486" s="11">
        <f t="shared" si="141"/>
        <v>144</v>
      </c>
      <c r="K1486" s="11">
        <f t="shared" si="142"/>
        <v>272</v>
      </c>
      <c r="L1486" s="11">
        <f t="shared" si="143"/>
        <v>128</v>
      </c>
      <c r="M1486" t="str">
        <f>VLOOKUP(C1486,[1]!Location_Data[#Data],2,0)</f>
        <v>Daly City</v>
      </c>
      <c r="N1486" t="str">
        <f>VLOOKUP(D1486,[1]!Salespeople_Data[#Data],2,0)</f>
        <v>Walter Cook</v>
      </c>
      <c r="O1486" t="str">
        <f>VLOOKUP(E1486,[1]!Customer_Data[#Data],2,0)</f>
        <v>Philip Cunningham</v>
      </c>
      <c r="P1486" s="15">
        <f t="shared" si="138"/>
        <v>1</v>
      </c>
      <c r="Q1486">
        <f t="shared" si="139"/>
        <v>2</v>
      </c>
      <c r="R1486">
        <f t="shared" si="140"/>
        <v>2020</v>
      </c>
    </row>
    <row r="1487" spans="1:18" x14ac:dyDescent="0.25">
      <c r="A1487" s="4" t="s">
        <v>2397</v>
      </c>
      <c r="B1487" s="4" t="s">
        <v>340</v>
      </c>
      <c r="C1487" s="4" t="s">
        <v>458</v>
      </c>
      <c r="D1487" s="4" t="s">
        <v>413</v>
      </c>
      <c r="E1487" s="4" t="s">
        <v>1397</v>
      </c>
      <c r="F1487" s="5">
        <v>43906</v>
      </c>
      <c r="G1487" s="4">
        <v>2</v>
      </c>
      <c r="H1487" s="11">
        <f>VLOOKUP(B1487,[1]!Product_Data[#Data],4,0)</f>
        <v>1967</v>
      </c>
      <c r="I1487" s="11">
        <f>VLOOKUP(B1487,[1]!Product_Data[#Data],3,0)</f>
        <v>1397</v>
      </c>
      <c r="J1487" s="11">
        <f t="shared" si="141"/>
        <v>2794</v>
      </c>
      <c r="K1487" s="11">
        <f t="shared" si="142"/>
        <v>3934</v>
      </c>
      <c r="L1487" s="11">
        <f t="shared" si="143"/>
        <v>1140</v>
      </c>
      <c r="M1487" t="str">
        <f>VLOOKUP(C1487,[1]!Location_Data[#Data],2,0)</f>
        <v>Fontana</v>
      </c>
      <c r="N1487" t="str">
        <f>VLOOKUP(D1487,[1]!Salespeople_Data[#Data],2,0)</f>
        <v>Kenneth Bradley</v>
      </c>
      <c r="O1487" t="str">
        <f>VLOOKUP(E1487,[1]!Customer_Data[#Data],2,0)</f>
        <v>Louis Mccoy</v>
      </c>
      <c r="P1487" s="15">
        <f t="shared" si="138"/>
        <v>2</v>
      </c>
      <c r="Q1487">
        <f t="shared" si="139"/>
        <v>3</v>
      </c>
      <c r="R1487">
        <f t="shared" si="140"/>
        <v>2020</v>
      </c>
    </row>
    <row r="1488" spans="1:18" x14ac:dyDescent="0.25">
      <c r="A1488" s="2" t="s">
        <v>2398</v>
      </c>
      <c r="B1488" s="2" t="s">
        <v>367</v>
      </c>
      <c r="C1488" s="2" t="s">
        <v>9</v>
      </c>
      <c r="D1488" s="2" t="s">
        <v>345</v>
      </c>
      <c r="E1488" s="2" t="s">
        <v>1056</v>
      </c>
      <c r="F1488" s="3">
        <v>43863</v>
      </c>
      <c r="G1488" s="2">
        <v>2</v>
      </c>
      <c r="H1488" s="11">
        <f>VLOOKUP(B1488,[1]!Product_Data[#Data],4,0)</f>
        <v>530</v>
      </c>
      <c r="I1488" s="11">
        <f>VLOOKUP(B1488,[1]!Product_Data[#Data],3,0)</f>
        <v>424</v>
      </c>
      <c r="J1488" s="11">
        <f t="shared" si="141"/>
        <v>848</v>
      </c>
      <c r="K1488" s="11">
        <f t="shared" si="142"/>
        <v>1060</v>
      </c>
      <c r="L1488" s="11">
        <f t="shared" si="143"/>
        <v>212</v>
      </c>
      <c r="M1488" t="str">
        <f>VLOOKUP(C1488,[1]!Location_Data[#Data],2,0)</f>
        <v>San Mateo</v>
      </c>
      <c r="N1488" t="str">
        <f>VLOOKUP(D1488,[1]!Salespeople_Data[#Data],2,0)</f>
        <v>Larry Marshall</v>
      </c>
      <c r="O1488" t="str">
        <f>VLOOKUP(E1488,[1]!Customer_Data[#Data],2,0)</f>
        <v>Ryan Ford</v>
      </c>
      <c r="P1488" s="15">
        <f t="shared" si="138"/>
        <v>1</v>
      </c>
      <c r="Q1488">
        <f t="shared" si="139"/>
        <v>2</v>
      </c>
      <c r="R1488">
        <f t="shared" si="140"/>
        <v>2020</v>
      </c>
    </row>
    <row r="1489" spans="1:18" x14ac:dyDescent="0.25">
      <c r="A1489" s="4" t="s">
        <v>2399</v>
      </c>
      <c r="B1489" s="4" t="s">
        <v>412</v>
      </c>
      <c r="C1489" s="4" t="s">
        <v>224</v>
      </c>
      <c r="D1489" s="4" t="s">
        <v>191</v>
      </c>
      <c r="E1489" s="4" t="s">
        <v>1258</v>
      </c>
      <c r="F1489" s="5">
        <v>43934</v>
      </c>
      <c r="G1489" s="4">
        <v>1</v>
      </c>
      <c r="H1489" s="11">
        <f>VLOOKUP(B1489,[1]!Product_Data[#Data],4,0)</f>
        <v>2396</v>
      </c>
      <c r="I1489" s="11">
        <f>VLOOKUP(B1489,[1]!Product_Data[#Data],3,0)</f>
        <v>1965</v>
      </c>
      <c r="J1489" s="11">
        <f t="shared" si="141"/>
        <v>1965</v>
      </c>
      <c r="K1489" s="11">
        <f t="shared" si="142"/>
        <v>2396</v>
      </c>
      <c r="L1489" s="11">
        <f t="shared" si="143"/>
        <v>431</v>
      </c>
      <c r="M1489" t="str">
        <f>VLOOKUP(C1489,[1]!Location_Data[#Data],2,0)</f>
        <v>Huntington Beach</v>
      </c>
      <c r="N1489" t="str">
        <f>VLOOKUP(D1489,[1]!Salespeople_Data[#Data],2,0)</f>
        <v>Robert Reed</v>
      </c>
      <c r="O1489" t="str">
        <f>VLOOKUP(E1489,[1]!Customer_Data[#Data],2,0)</f>
        <v>Andrew Robinson</v>
      </c>
      <c r="P1489" s="15">
        <f t="shared" si="138"/>
        <v>2</v>
      </c>
      <c r="Q1489">
        <f t="shared" si="139"/>
        <v>4</v>
      </c>
      <c r="R1489">
        <f t="shared" si="140"/>
        <v>2020</v>
      </c>
    </row>
    <row r="1490" spans="1:18" x14ac:dyDescent="0.25">
      <c r="A1490" s="2" t="s">
        <v>2400</v>
      </c>
      <c r="B1490" s="2" t="s">
        <v>495</v>
      </c>
      <c r="C1490" s="2" t="s">
        <v>249</v>
      </c>
      <c r="D1490" s="2" t="s">
        <v>298</v>
      </c>
      <c r="E1490" s="2" t="s">
        <v>1640</v>
      </c>
      <c r="F1490" s="3">
        <v>44102</v>
      </c>
      <c r="G1490" s="2">
        <v>1</v>
      </c>
      <c r="H1490" s="11">
        <f>VLOOKUP(B1490,[1]!Product_Data[#Data],4,0)</f>
        <v>1467</v>
      </c>
      <c r="I1490" s="11">
        <f>VLOOKUP(B1490,[1]!Product_Data[#Data],3,0)</f>
        <v>807</v>
      </c>
      <c r="J1490" s="11">
        <f t="shared" si="141"/>
        <v>807</v>
      </c>
      <c r="K1490" s="11">
        <f t="shared" si="142"/>
        <v>1467</v>
      </c>
      <c r="L1490" s="11">
        <f t="shared" si="143"/>
        <v>660</v>
      </c>
      <c r="M1490" t="str">
        <f>VLOOKUP(C1490,[1]!Location_Data[#Data],2,0)</f>
        <v>Roseville</v>
      </c>
      <c r="N1490" t="str">
        <f>VLOOKUP(D1490,[1]!Salespeople_Data[#Data],2,0)</f>
        <v>Kenneth Fields</v>
      </c>
      <c r="O1490" t="str">
        <f>VLOOKUP(E1490,[1]!Customer_Data[#Data],2,0)</f>
        <v>Stephen Payne</v>
      </c>
      <c r="P1490" s="15">
        <f t="shared" si="138"/>
        <v>2</v>
      </c>
      <c r="Q1490">
        <f t="shared" si="139"/>
        <v>9</v>
      </c>
      <c r="R1490">
        <f t="shared" si="140"/>
        <v>2020</v>
      </c>
    </row>
    <row r="1491" spans="1:18" x14ac:dyDescent="0.25">
      <c r="A1491" s="4" t="s">
        <v>2401</v>
      </c>
      <c r="B1491" s="4" t="s">
        <v>114</v>
      </c>
      <c r="C1491" s="4" t="s">
        <v>467</v>
      </c>
      <c r="D1491" s="4" t="s">
        <v>298</v>
      </c>
      <c r="E1491" s="4" t="s">
        <v>1441</v>
      </c>
      <c r="F1491" s="5">
        <v>44042</v>
      </c>
      <c r="G1491" s="4">
        <v>4</v>
      </c>
      <c r="H1491" s="11">
        <f>VLOOKUP(B1491,[1]!Product_Data[#Data],4,0)</f>
        <v>545</v>
      </c>
      <c r="I1491" s="11">
        <f>VLOOKUP(B1491,[1]!Product_Data[#Data],3,0)</f>
        <v>425</v>
      </c>
      <c r="J1491" s="11">
        <f t="shared" si="141"/>
        <v>1700</v>
      </c>
      <c r="K1491" s="11">
        <f t="shared" si="142"/>
        <v>2180</v>
      </c>
      <c r="L1491" s="11">
        <f t="shared" si="143"/>
        <v>480</v>
      </c>
      <c r="M1491" t="str">
        <f>VLOOKUP(C1491,[1]!Location_Data[#Data],2,0)</f>
        <v>Garden Grove</v>
      </c>
      <c r="N1491" t="str">
        <f>VLOOKUP(D1491,[1]!Salespeople_Data[#Data],2,0)</f>
        <v>Kenneth Fields</v>
      </c>
      <c r="O1491" t="str">
        <f>VLOOKUP(E1491,[1]!Customer_Data[#Data],2,0)</f>
        <v>Sean Knight</v>
      </c>
      <c r="P1491" s="15">
        <f t="shared" si="138"/>
        <v>5</v>
      </c>
      <c r="Q1491">
        <f t="shared" si="139"/>
        <v>7</v>
      </c>
      <c r="R1491">
        <f t="shared" si="140"/>
        <v>2020</v>
      </c>
    </row>
    <row r="1492" spans="1:18" x14ac:dyDescent="0.25">
      <c r="A1492" s="2" t="s">
        <v>2402</v>
      </c>
      <c r="B1492" s="2" t="s">
        <v>796</v>
      </c>
      <c r="C1492" s="2" t="s">
        <v>140</v>
      </c>
      <c r="D1492" s="2" t="s">
        <v>101</v>
      </c>
      <c r="E1492" s="2" t="s">
        <v>1328</v>
      </c>
      <c r="F1492" s="3">
        <v>44138</v>
      </c>
      <c r="G1492" s="2">
        <v>3</v>
      </c>
      <c r="H1492" s="11">
        <f>VLOOKUP(B1492,[1]!Product_Data[#Data],4,0)</f>
        <v>1103</v>
      </c>
      <c r="I1492" s="11">
        <f>VLOOKUP(B1492,[1]!Product_Data[#Data],3,0)</f>
        <v>838</v>
      </c>
      <c r="J1492" s="11">
        <f t="shared" si="141"/>
        <v>2514</v>
      </c>
      <c r="K1492" s="11">
        <f t="shared" si="142"/>
        <v>3309</v>
      </c>
      <c r="L1492" s="11">
        <f t="shared" si="143"/>
        <v>795</v>
      </c>
      <c r="M1492" t="str">
        <f>VLOOKUP(C1492,[1]!Location_Data[#Data],2,0)</f>
        <v>Salinas</v>
      </c>
      <c r="N1492" t="str">
        <f>VLOOKUP(D1492,[1]!Salespeople_Data[#Data],2,0)</f>
        <v>Scott Clark</v>
      </c>
      <c r="O1492" t="str">
        <f>VLOOKUP(E1492,[1]!Customer_Data[#Data],2,0)</f>
        <v>Willie Harrison</v>
      </c>
      <c r="P1492" s="15">
        <f t="shared" si="138"/>
        <v>3</v>
      </c>
      <c r="Q1492">
        <f t="shared" si="139"/>
        <v>11</v>
      </c>
      <c r="R1492">
        <f t="shared" si="140"/>
        <v>2020</v>
      </c>
    </row>
    <row r="1493" spans="1:18" x14ac:dyDescent="0.25">
      <c r="A1493" s="4" t="s">
        <v>2403</v>
      </c>
      <c r="B1493" s="4" t="s">
        <v>132</v>
      </c>
      <c r="C1493" s="4" t="s">
        <v>149</v>
      </c>
      <c r="D1493" s="4" t="s">
        <v>71</v>
      </c>
      <c r="E1493" s="4" t="s">
        <v>254</v>
      </c>
      <c r="F1493" s="5">
        <v>43879</v>
      </c>
      <c r="G1493" s="4">
        <v>1</v>
      </c>
      <c r="H1493" s="11">
        <f>VLOOKUP(B1493,[1]!Product_Data[#Data],4,0)</f>
        <v>2091</v>
      </c>
      <c r="I1493" s="11">
        <f>VLOOKUP(B1493,[1]!Product_Data[#Data],3,0)</f>
        <v>1485</v>
      </c>
      <c r="J1493" s="11">
        <f t="shared" si="141"/>
        <v>1485</v>
      </c>
      <c r="K1493" s="11">
        <f t="shared" si="142"/>
        <v>2091</v>
      </c>
      <c r="L1493" s="11">
        <f t="shared" si="143"/>
        <v>606</v>
      </c>
      <c r="M1493" t="str">
        <f>VLOOKUP(C1493,[1]!Location_Data[#Data],2,0)</f>
        <v>Antioch</v>
      </c>
      <c r="N1493" t="str">
        <f>VLOOKUP(D1493,[1]!Salespeople_Data[#Data],2,0)</f>
        <v>Gary Rodriguez</v>
      </c>
      <c r="O1493" t="str">
        <f>VLOOKUP(E1493,[1]!Customer_Data[#Data],2,0)</f>
        <v>Wayne Rodriguez</v>
      </c>
      <c r="P1493" s="15">
        <f t="shared" si="138"/>
        <v>3</v>
      </c>
      <c r="Q1493">
        <f t="shared" si="139"/>
        <v>2</v>
      </c>
      <c r="R1493">
        <f t="shared" si="140"/>
        <v>2020</v>
      </c>
    </row>
    <row r="1494" spans="1:18" x14ac:dyDescent="0.25">
      <c r="A1494" s="2" t="s">
        <v>2404</v>
      </c>
      <c r="B1494" s="2" t="s">
        <v>56</v>
      </c>
      <c r="C1494" s="2" t="s">
        <v>149</v>
      </c>
      <c r="D1494" s="2" t="s">
        <v>20</v>
      </c>
      <c r="E1494" s="2" t="s">
        <v>153</v>
      </c>
      <c r="F1494" s="3">
        <v>44014</v>
      </c>
      <c r="G1494" s="2">
        <v>2</v>
      </c>
      <c r="H1494" s="11">
        <f>VLOOKUP(B1494,[1]!Product_Data[#Data],4,0)</f>
        <v>1848</v>
      </c>
      <c r="I1494" s="11">
        <f>VLOOKUP(B1494,[1]!Product_Data[#Data],3,0)</f>
        <v>1294</v>
      </c>
      <c r="J1494" s="11">
        <f t="shared" si="141"/>
        <v>2588</v>
      </c>
      <c r="K1494" s="11">
        <f t="shared" si="142"/>
        <v>3696</v>
      </c>
      <c r="L1494" s="11">
        <f t="shared" si="143"/>
        <v>1108</v>
      </c>
      <c r="M1494" t="str">
        <f>VLOOKUP(C1494,[1]!Location_Data[#Data],2,0)</f>
        <v>Antioch</v>
      </c>
      <c r="N1494" t="str">
        <f>VLOOKUP(D1494,[1]!Salespeople_Data[#Data],2,0)</f>
        <v>Joshua Cook</v>
      </c>
      <c r="O1494" t="str">
        <f>VLOOKUP(E1494,[1]!Customer_Data[#Data],2,0)</f>
        <v>Charles Richards</v>
      </c>
      <c r="P1494" s="15">
        <f t="shared" si="138"/>
        <v>5</v>
      </c>
      <c r="Q1494">
        <f t="shared" si="139"/>
        <v>7</v>
      </c>
      <c r="R1494">
        <f t="shared" si="140"/>
        <v>2020</v>
      </c>
    </row>
    <row r="1495" spans="1:18" x14ac:dyDescent="0.25">
      <c r="A1495" s="4" t="s">
        <v>2405</v>
      </c>
      <c r="B1495" s="4" t="s">
        <v>125</v>
      </c>
      <c r="C1495" s="4" t="s">
        <v>190</v>
      </c>
      <c r="D1495" s="4" t="s">
        <v>63</v>
      </c>
      <c r="E1495" s="4" t="s">
        <v>1292</v>
      </c>
      <c r="F1495" s="5">
        <v>44064</v>
      </c>
      <c r="G1495" s="4">
        <v>1</v>
      </c>
      <c r="H1495" s="11">
        <f>VLOOKUP(B1495,[1]!Product_Data[#Data],4,0)</f>
        <v>1826</v>
      </c>
      <c r="I1495" s="11">
        <f>VLOOKUP(B1495,[1]!Product_Data[#Data],3,0)</f>
        <v>1443</v>
      </c>
      <c r="J1495" s="11">
        <f t="shared" si="141"/>
        <v>1443</v>
      </c>
      <c r="K1495" s="11">
        <f t="shared" si="142"/>
        <v>1826</v>
      </c>
      <c r="L1495" s="11">
        <f t="shared" si="143"/>
        <v>383</v>
      </c>
      <c r="M1495" t="str">
        <f>VLOOKUP(C1495,[1]!Location_Data[#Data],2,0)</f>
        <v>Oakland</v>
      </c>
      <c r="N1495" t="str">
        <f>VLOOKUP(D1495,[1]!Salespeople_Data[#Data],2,0)</f>
        <v>Jeremy Mendoza</v>
      </c>
      <c r="O1495" t="str">
        <f>VLOOKUP(E1495,[1]!Customer_Data[#Data],2,0)</f>
        <v>Lawrence Sanchez</v>
      </c>
      <c r="P1495" s="15">
        <f t="shared" si="138"/>
        <v>6</v>
      </c>
      <c r="Q1495">
        <f t="shared" si="139"/>
        <v>8</v>
      </c>
      <c r="R1495">
        <f t="shared" si="140"/>
        <v>2020</v>
      </c>
    </row>
    <row r="1496" spans="1:18" x14ac:dyDescent="0.25">
      <c r="A1496" s="2" t="s">
        <v>2406</v>
      </c>
      <c r="B1496" s="2" t="s">
        <v>400</v>
      </c>
      <c r="C1496" s="2" t="s">
        <v>95</v>
      </c>
      <c r="D1496" s="2" t="s">
        <v>225</v>
      </c>
      <c r="E1496" s="2" t="s">
        <v>1260</v>
      </c>
      <c r="F1496" s="3">
        <v>43879</v>
      </c>
      <c r="G1496" s="2">
        <v>1</v>
      </c>
      <c r="H1496" s="11">
        <f>VLOOKUP(B1496,[1]!Product_Data[#Data],4,0)</f>
        <v>886</v>
      </c>
      <c r="I1496" s="11">
        <f>VLOOKUP(B1496,[1]!Product_Data[#Data],3,0)</f>
        <v>478</v>
      </c>
      <c r="J1496" s="11">
        <f t="shared" si="141"/>
        <v>478</v>
      </c>
      <c r="K1496" s="11">
        <f t="shared" si="142"/>
        <v>886</v>
      </c>
      <c r="L1496" s="11">
        <f t="shared" si="143"/>
        <v>408</v>
      </c>
      <c r="M1496" t="str">
        <f>VLOOKUP(C1496,[1]!Location_Data[#Data],2,0)</f>
        <v>Fullerton</v>
      </c>
      <c r="N1496" t="str">
        <f>VLOOKUP(D1496,[1]!Salespeople_Data[#Data],2,0)</f>
        <v>Andrew Bowman</v>
      </c>
      <c r="O1496" t="str">
        <f>VLOOKUP(E1496,[1]!Customer_Data[#Data],2,0)</f>
        <v>Chris Burke</v>
      </c>
      <c r="P1496" s="15">
        <f t="shared" si="138"/>
        <v>3</v>
      </c>
      <c r="Q1496">
        <f t="shared" si="139"/>
        <v>2</v>
      </c>
      <c r="R1496">
        <f t="shared" si="140"/>
        <v>2020</v>
      </c>
    </row>
    <row r="1497" spans="1:18" x14ac:dyDescent="0.25">
      <c r="A1497" s="4" t="s">
        <v>2407</v>
      </c>
      <c r="B1497" s="4" t="s">
        <v>321</v>
      </c>
      <c r="C1497" s="4" t="s">
        <v>472</v>
      </c>
      <c r="D1497" s="4" t="s">
        <v>216</v>
      </c>
      <c r="E1497" s="4" t="s">
        <v>876</v>
      </c>
      <c r="F1497" s="5">
        <v>44192</v>
      </c>
      <c r="G1497" s="4">
        <v>3</v>
      </c>
      <c r="H1497" s="11">
        <f>VLOOKUP(B1497,[1]!Product_Data[#Data],4,0)</f>
        <v>2391</v>
      </c>
      <c r="I1497" s="11">
        <f>VLOOKUP(B1497,[1]!Product_Data[#Data],3,0)</f>
        <v>1291</v>
      </c>
      <c r="J1497" s="11">
        <f t="shared" si="141"/>
        <v>3873</v>
      </c>
      <c r="K1497" s="11">
        <f t="shared" si="142"/>
        <v>7173</v>
      </c>
      <c r="L1497" s="11">
        <f t="shared" si="143"/>
        <v>3300</v>
      </c>
      <c r="M1497" t="str">
        <f>VLOOKUP(C1497,[1]!Location_Data[#Data],2,0)</f>
        <v>Concord</v>
      </c>
      <c r="N1497" t="str">
        <f>VLOOKUP(D1497,[1]!Salespeople_Data[#Data],2,0)</f>
        <v>Ernest Wagner</v>
      </c>
      <c r="O1497" t="str">
        <f>VLOOKUP(E1497,[1]!Customer_Data[#Data],2,0)</f>
        <v>Edward Mason</v>
      </c>
      <c r="P1497" s="15">
        <f t="shared" si="138"/>
        <v>1</v>
      </c>
      <c r="Q1497">
        <f t="shared" si="139"/>
        <v>12</v>
      </c>
      <c r="R1497">
        <f t="shared" si="140"/>
        <v>2020</v>
      </c>
    </row>
    <row r="1498" spans="1:18" x14ac:dyDescent="0.25">
      <c r="A1498" s="2" t="s">
        <v>2408</v>
      </c>
      <c r="B1498" s="2" t="s">
        <v>267</v>
      </c>
      <c r="C1498" s="2" t="s">
        <v>14</v>
      </c>
      <c r="D1498" s="2" t="s">
        <v>35</v>
      </c>
      <c r="E1498" s="2" t="s">
        <v>2409</v>
      </c>
      <c r="F1498" s="3">
        <v>44051</v>
      </c>
      <c r="G1498" s="2">
        <v>1</v>
      </c>
      <c r="H1498" s="11">
        <f>VLOOKUP(B1498,[1]!Product_Data[#Data],4,0)</f>
        <v>400</v>
      </c>
      <c r="I1498" s="11">
        <f>VLOOKUP(B1498,[1]!Product_Data[#Data],3,0)</f>
        <v>208</v>
      </c>
      <c r="J1498" s="11">
        <f t="shared" si="141"/>
        <v>208</v>
      </c>
      <c r="K1498" s="11">
        <f t="shared" si="142"/>
        <v>400</v>
      </c>
      <c r="L1498" s="11">
        <f t="shared" si="143"/>
        <v>192</v>
      </c>
      <c r="M1498" t="str">
        <f>VLOOKUP(C1498,[1]!Location_Data[#Data],2,0)</f>
        <v>Santa Clarita</v>
      </c>
      <c r="N1498" t="str">
        <f>VLOOKUP(D1498,[1]!Salespeople_Data[#Data],2,0)</f>
        <v>Charles Harper</v>
      </c>
      <c r="O1498" t="str">
        <f>VLOOKUP(E1498,[1]!Customer_Data[#Data],2,0)</f>
        <v>Daniel Carroll</v>
      </c>
      <c r="P1498" s="15">
        <f t="shared" si="138"/>
        <v>7</v>
      </c>
      <c r="Q1498">
        <f t="shared" si="139"/>
        <v>8</v>
      </c>
      <c r="R1498">
        <f t="shared" si="140"/>
        <v>2020</v>
      </c>
    </row>
    <row r="1499" spans="1:18" x14ac:dyDescent="0.25">
      <c r="A1499" s="4" t="s">
        <v>2410</v>
      </c>
      <c r="B1499" s="4" t="s">
        <v>189</v>
      </c>
      <c r="C1499" s="4" t="s">
        <v>110</v>
      </c>
      <c r="D1499" s="4" t="s">
        <v>359</v>
      </c>
      <c r="E1499" s="4" t="s">
        <v>894</v>
      </c>
      <c r="F1499" s="5">
        <v>43906</v>
      </c>
      <c r="G1499" s="4">
        <v>1</v>
      </c>
      <c r="H1499" s="11">
        <f>VLOOKUP(B1499,[1]!Product_Data[#Data],4,0)</f>
        <v>1783</v>
      </c>
      <c r="I1499" s="11">
        <f>VLOOKUP(B1499,[1]!Product_Data[#Data],3,0)</f>
        <v>1516</v>
      </c>
      <c r="J1499" s="11">
        <f t="shared" si="141"/>
        <v>1516</v>
      </c>
      <c r="K1499" s="11">
        <f t="shared" si="142"/>
        <v>1783</v>
      </c>
      <c r="L1499" s="11">
        <f t="shared" si="143"/>
        <v>267</v>
      </c>
      <c r="M1499" t="str">
        <f>VLOOKUP(C1499,[1]!Location_Data[#Data],2,0)</f>
        <v>Richmond</v>
      </c>
      <c r="N1499" t="str">
        <f>VLOOKUP(D1499,[1]!Salespeople_Data[#Data],2,0)</f>
        <v>Eugene Holmes</v>
      </c>
      <c r="O1499" t="str">
        <f>VLOOKUP(E1499,[1]!Customer_Data[#Data],2,0)</f>
        <v>Jeremy Arnold</v>
      </c>
      <c r="P1499" s="15">
        <f t="shared" si="138"/>
        <v>2</v>
      </c>
      <c r="Q1499">
        <f t="shared" si="139"/>
        <v>3</v>
      </c>
      <c r="R1499">
        <f t="shared" si="140"/>
        <v>2020</v>
      </c>
    </row>
    <row r="1500" spans="1:18" x14ac:dyDescent="0.25">
      <c r="A1500" s="2" t="s">
        <v>2411</v>
      </c>
      <c r="B1500" s="2" t="s">
        <v>605</v>
      </c>
      <c r="C1500" s="2" t="s">
        <v>220</v>
      </c>
      <c r="D1500" s="2" t="s">
        <v>239</v>
      </c>
      <c r="E1500" s="2" t="s">
        <v>343</v>
      </c>
      <c r="F1500" s="3">
        <v>44128</v>
      </c>
      <c r="G1500" s="2">
        <v>3</v>
      </c>
      <c r="H1500" s="11">
        <f>VLOOKUP(B1500,[1]!Product_Data[#Data],4,0)</f>
        <v>913</v>
      </c>
      <c r="I1500" s="11">
        <f>VLOOKUP(B1500,[1]!Product_Data[#Data],3,0)</f>
        <v>584</v>
      </c>
      <c r="J1500" s="11">
        <f t="shared" si="141"/>
        <v>1752</v>
      </c>
      <c r="K1500" s="11">
        <f t="shared" si="142"/>
        <v>2739</v>
      </c>
      <c r="L1500" s="11">
        <f t="shared" si="143"/>
        <v>987</v>
      </c>
      <c r="M1500" t="str">
        <f>VLOOKUP(C1500,[1]!Location_Data[#Data],2,0)</f>
        <v>Modesto</v>
      </c>
      <c r="N1500" t="str">
        <f>VLOOKUP(D1500,[1]!Salespeople_Data[#Data],2,0)</f>
        <v>John Reyes</v>
      </c>
      <c r="O1500" t="str">
        <f>VLOOKUP(E1500,[1]!Customer_Data[#Data],2,0)</f>
        <v>James Fisher</v>
      </c>
      <c r="P1500" s="15">
        <f t="shared" si="138"/>
        <v>7</v>
      </c>
      <c r="Q1500">
        <f t="shared" si="139"/>
        <v>10</v>
      </c>
      <c r="R1500">
        <f t="shared" si="140"/>
        <v>2020</v>
      </c>
    </row>
    <row r="1501" spans="1:18" x14ac:dyDescent="0.25">
      <c r="A1501" s="4" t="s">
        <v>2412</v>
      </c>
      <c r="B1501" s="4" t="s">
        <v>203</v>
      </c>
      <c r="C1501" s="4" t="s">
        <v>268</v>
      </c>
      <c r="D1501" s="4" t="s">
        <v>30</v>
      </c>
      <c r="E1501" s="4" t="s">
        <v>2413</v>
      </c>
      <c r="F1501" s="5">
        <v>44164</v>
      </c>
      <c r="G1501" s="4">
        <v>4</v>
      </c>
      <c r="H1501" s="11">
        <f>VLOOKUP(B1501,[1]!Product_Data[#Data],4,0)</f>
        <v>1414</v>
      </c>
      <c r="I1501" s="11">
        <f>VLOOKUP(B1501,[1]!Product_Data[#Data],3,0)</f>
        <v>962</v>
      </c>
      <c r="J1501" s="11">
        <f t="shared" si="141"/>
        <v>3848</v>
      </c>
      <c r="K1501" s="11">
        <f t="shared" si="142"/>
        <v>5656</v>
      </c>
      <c r="L1501" s="11">
        <f t="shared" si="143"/>
        <v>1808</v>
      </c>
      <c r="M1501" t="str">
        <f>VLOOKUP(C1501,[1]!Location_Data[#Data],2,0)</f>
        <v>Murrieta</v>
      </c>
      <c r="N1501" t="str">
        <f>VLOOKUP(D1501,[1]!Salespeople_Data[#Data],2,0)</f>
        <v>Carl Hall</v>
      </c>
      <c r="O1501" t="str">
        <f>VLOOKUP(E1501,[1]!Customer_Data[#Data],2,0)</f>
        <v>Willie Hicks</v>
      </c>
      <c r="P1501" s="15">
        <f t="shared" si="138"/>
        <v>1</v>
      </c>
      <c r="Q1501">
        <f t="shared" si="139"/>
        <v>11</v>
      </c>
      <c r="R1501">
        <f t="shared" si="140"/>
        <v>2020</v>
      </c>
    </row>
    <row r="1502" spans="1:18" x14ac:dyDescent="0.25">
      <c r="A1502" s="2" t="s">
        <v>2414</v>
      </c>
      <c r="B1502" s="2" t="s">
        <v>228</v>
      </c>
      <c r="C1502" s="2" t="s">
        <v>302</v>
      </c>
      <c r="D1502" s="2" t="s">
        <v>239</v>
      </c>
      <c r="E1502" s="2" t="s">
        <v>1651</v>
      </c>
      <c r="F1502" s="3">
        <v>44101</v>
      </c>
      <c r="G1502" s="2">
        <v>1</v>
      </c>
      <c r="H1502" s="11">
        <f>VLOOKUP(B1502,[1]!Product_Data[#Data],4,0)</f>
        <v>1862</v>
      </c>
      <c r="I1502" s="11">
        <f>VLOOKUP(B1502,[1]!Product_Data[#Data],3,0)</f>
        <v>1173</v>
      </c>
      <c r="J1502" s="11">
        <f t="shared" si="141"/>
        <v>1173</v>
      </c>
      <c r="K1502" s="11">
        <f t="shared" si="142"/>
        <v>1862</v>
      </c>
      <c r="L1502" s="11">
        <f t="shared" si="143"/>
        <v>689</v>
      </c>
      <c r="M1502" t="str">
        <f>VLOOKUP(C1502,[1]!Location_Data[#Data],2,0)</f>
        <v>Santa Rosa</v>
      </c>
      <c r="N1502" t="str">
        <f>VLOOKUP(D1502,[1]!Salespeople_Data[#Data],2,0)</f>
        <v>John Reyes</v>
      </c>
      <c r="O1502" t="str">
        <f>VLOOKUP(E1502,[1]!Customer_Data[#Data],2,0)</f>
        <v>Douglas Wallace</v>
      </c>
      <c r="P1502" s="15">
        <f t="shared" si="138"/>
        <v>1</v>
      </c>
      <c r="Q1502">
        <f t="shared" si="139"/>
        <v>9</v>
      </c>
      <c r="R1502">
        <f t="shared" si="140"/>
        <v>2020</v>
      </c>
    </row>
    <row r="1503" spans="1:18" x14ac:dyDescent="0.25">
      <c r="A1503" s="4" t="s">
        <v>2415</v>
      </c>
      <c r="B1503" s="4" t="s">
        <v>86</v>
      </c>
      <c r="C1503" s="4" t="s">
        <v>436</v>
      </c>
      <c r="D1503" s="4" t="s">
        <v>250</v>
      </c>
      <c r="E1503" s="4" t="s">
        <v>332</v>
      </c>
      <c r="F1503" s="5">
        <v>44093</v>
      </c>
      <c r="G1503" s="4">
        <v>2</v>
      </c>
      <c r="H1503" s="11">
        <f>VLOOKUP(B1503,[1]!Product_Data[#Data],4,0)</f>
        <v>1725</v>
      </c>
      <c r="I1503" s="11">
        <f>VLOOKUP(B1503,[1]!Product_Data[#Data],3,0)</f>
        <v>1363</v>
      </c>
      <c r="J1503" s="11">
        <f t="shared" si="141"/>
        <v>2726</v>
      </c>
      <c r="K1503" s="11">
        <f t="shared" si="142"/>
        <v>3450</v>
      </c>
      <c r="L1503" s="11">
        <f t="shared" si="143"/>
        <v>724</v>
      </c>
      <c r="M1503" t="str">
        <f>VLOOKUP(C1503,[1]!Location_Data[#Data],2,0)</f>
        <v>Jurupa Valley</v>
      </c>
      <c r="N1503" t="str">
        <f>VLOOKUP(D1503,[1]!Salespeople_Data[#Data],2,0)</f>
        <v>Martin Carr</v>
      </c>
      <c r="O1503" t="str">
        <f>VLOOKUP(E1503,[1]!Customer_Data[#Data],2,0)</f>
        <v>Russell Grant</v>
      </c>
      <c r="P1503" s="15">
        <f t="shared" si="138"/>
        <v>7</v>
      </c>
      <c r="Q1503">
        <f t="shared" si="139"/>
        <v>9</v>
      </c>
      <c r="R1503">
        <f t="shared" si="140"/>
        <v>2020</v>
      </c>
    </row>
    <row r="1504" spans="1:18" x14ac:dyDescent="0.25">
      <c r="A1504" s="2" t="s">
        <v>2416</v>
      </c>
      <c r="B1504" s="2" t="s">
        <v>435</v>
      </c>
      <c r="C1504" s="2" t="s">
        <v>135</v>
      </c>
      <c r="D1504" s="2" t="s">
        <v>178</v>
      </c>
      <c r="E1504" s="2" t="s">
        <v>825</v>
      </c>
      <c r="F1504" s="3">
        <v>43973</v>
      </c>
      <c r="G1504" s="2">
        <v>2</v>
      </c>
      <c r="H1504" s="11">
        <f>VLOOKUP(B1504,[1]!Product_Data[#Data],4,0)</f>
        <v>2141</v>
      </c>
      <c r="I1504" s="11">
        <f>VLOOKUP(B1504,[1]!Product_Data[#Data],3,0)</f>
        <v>1777</v>
      </c>
      <c r="J1504" s="11">
        <f t="shared" si="141"/>
        <v>3554</v>
      </c>
      <c r="K1504" s="11">
        <f t="shared" si="142"/>
        <v>4282</v>
      </c>
      <c r="L1504" s="11">
        <f t="shared" si="143"/>
        <v>728</v>
      </c>
      <c r="M1504" t="str">
        <f>VLOOKUP(C1504,[1]!Location_Data[#Data],2,0)</f>
        <v>Oxnard</v>
      </c>
      <c r="N1504" t="str">
        <f>VLOOKUP(D1504,[1]!Salespeople_Data[#Data],2,0)</f>
        <v>Joshua Taylor</v>
      </c>
      <c r="O1504" t="str">
        <f>VLOOKUP(E1504,[1]!Customer_Data[#Data],2,0)</f>
        <v>Arthur Welch</v>
      </c>
      <c r="P1504" s="15">
        <f t="shared" si="138"/>
        <v>6</v>
      </c>
      <c r="Q1504">
        <f t="shared" si="139"/>
        <v>5</v>
      </c>
      <c r="R1504">
        <f t="shared" si="140"/>
        <v>2020</v>
      </c>
    </row>
    <row r="1505" spans="1:18" x14ac:dyDescent="0.25">
      <c r="A1505" s="4" t="s">
        <v>2417</v>
      </c>
      <c r="B1505" s="4" t="s">
        <v>47</v>
      </c>
      <c r="C1505" s="4" t="s">
        <v>458</v>
      </c>
      <c r="D1505" s="4" t="s">
        <v>40</v>
      </c>
      <c r="E1505" s="4" t="s">
        <v>1383</v>
      </c>
      <c r="F1505" s="5">
        <v>43920</v>
      </c>
      <c r="G1505" s="4">
        <v>3</v>
      </c>
      <c r="H1505" s="11">
        <f>VLOOKUP(B1505,[1]!Product_Data[#Data],4,0)</f>
        <v>1812</v>
      </c>
      <c r="I1505" s="11">
        <f>VLOOKUP(B1505,[1]!Product_Data[#Data],3,0)</f>
        <v>1305</v>
      </c>
      <c r="J1505" s="11">
        <f t="shared" si="141"/>
        <v>3915</v>
      </c>
      <c r="K1505" s="11">
        <f t="shared" si="142"/>
        <v>5436</v>
      </c>
      <c r="L1505" s="11">
        <f t="shared" si="143"/>
        <v>1521</v>
      </c>
      <c r="M1505" t="str">
        <f>VLOOKUP(C1505,[1]!Location_Data[#Data],2,0)</f>
        <v>Fontana</v>
      </c>
      <c r="N1505" t="str">
        <f>VLOOKUP(D1505,[1]!Salespeople_Data[#Data],2,0)</f>
        <v>Brian Hansen</v>
      </c>
      <c r="O1505" t="str">
        <f>VLOOKUP(E1505,[1]!Customer_Data[#Data],2,0)</f>
        <v>Bobby Coleman</v>
      </c>
      <c r="P1505" s="15">
        <f t="shared" si="138"/>
        <v>2</v>
      </c>
      <c r="Q1505">
        <f t="shared" si="139"/>
        <v>3</v>
      </c>
      <c r="R1505">
        <f t="shared" si="140"/>
        <v>2020</v>
      </c>
    </row>
    <row r="1506" spans="1:18" x14ac:dyDescent="0.25">
      <c r="A1506" s="2" t="s">
        <v>2418</v>
      </c>
      <c r="B1506" s="2" t="s">
        <v>207</v>
      </c>
      <c r="C1506" s="2" t="s">
        <v>105</v>
      </c>
      <c r="D1506" s="2" t="s">
        <v>10</v>
      </c>
      <c r="E1506" s="2" t="s">
        <v>1986</v>
      </c>
      <c r="F1506" s="3">
        <v>43925</v>
      </c>
      <c r="G1506" s="2">
        <v>2</v>
      </c>
      <c r="H1506" s="11">
        <f>VLOOKUP(B1506,[1]!Product_Data[#Data],4,0)</f>
        <v>2464</v>
      </c>
      <c r="I1506" s="11">
        <f>VLOOKUP(B1506,[1]!Product_Data[#Data],3,0)</f>
        <v>1774</v>
      </c>
      <c r="J1506" s="11">
        <f t="shared" si="141"/>
        <v>3548</v>
      </c>
      <c r="K1506" s="11">
        <f t="shared" si="142"/>
        <v>4928</v>
      </c>
      <c r="L1506" s="11">
        <f t="shared" si="143"/>
        <v>1380</v>
      </c>
      <c r="M1506" t="str">
        <f>VLOOKUP(C1506,[1]!Location_Data[#Data],2,0)</f>
        <v>Daly City</v>
      </c>
      <c r="N1506" t="str">
        <f>VLOOKUP(D1506,[1]!Salespeople_Data[#Data],2,0)</f>
        <v>Justin Lynch</v>
      </c>
      <c r="O1506" t="str">
        <f>VLOOKUP(E1506,[1]!Customer_Data[#Data],2,0)</f>
        <v>Joshua Ryan</v>
      </c>
      <c r="P1506" s="15">
        <f t="shared" si="138"/>
        <v>7</v>
      </c>
      <c r="Q1506">
        <f t="shared" si="139"/>
        <v>4</v>
      </c>
      <c r="R1506">
        <f t="shared" si="140"/>
        <v>2020</v>
      </c>
    </row>
    <row r="1507" spans="1:18" x14ac:dyDescent="0.25">
      <c r="A1507" s="4" t="s">
        <v>2419</v>
      </c>
      <c r="B1507" s="4" t="s">
        <v>311</v>
      </c>
      <c r="C1507" s="4" t="s">
        <v>331</v>
      </c>
      <c r="D1507" s="4" t="s">
        <v>10</v>
      </c>
      <c r="E1507" s="4" t="s">
        <v>2420</v>
      </c>
      <c r="F1507" s="5">
        <v>43862</v>
      </c>
      <c r="G1507" s="4">
        <v>3</v>
      </c>
      <c r="H1507" s="11">
        <f>VLOOKUP(B1507,[1]!Product_Data[#Data],4,0)</f>
        <v>1743</v>
      </c>
      <c r="I1507" s="11">
        <f>VLOOKUP(B1507,[1]!Product_Data[#Data],3,0)</f>
        <v>872</v>
      </c>
      <c r="J1507" s="11">
        <f t="shared" si="141"/>
        <v>2616</v>
      </c>
      <c r="K1507" s="11">
        <f t="shared" si="142"/>
        <v>5229</v>
      </c>
      <c r="L1507" s="11">
        <f t="shared" si="143"/>
        <v>2613</v>
      </c>
      <c r="M1507" t="str">
        <f>VLOOKUP(C1507,[1]!Location_Data[#Data],2,0)</f>
        <v>Sunnyvale</v>
      </c>
      <c r="N1507" t="str">
        <f>VLOOKUP(D1507,[1]!Salespeople_Data[#Data],2,0)</f>
        <v>Justin Lynch</v>
      </c>
      <c r="O1507" t="str">
        <f>VLOOKUP(E1507,[1]!Customer_Data[#Data],2,0)</f>
        <v>Shawn Ramos</v>
      </c>
      <c r="P1507" s="15">
        <f t="shared" si="138"/>
        <v>7</v>
      </c>
      <c r="Q1507">
        <f t="shared" si="139"/>
        <v>2</v>
      </c>
      <c r="R1507">
        <f t="shared" si="140"/>
        <v>2020</v>
      </c>
    </row>
    <row r="1508" spans="1:18" x14ac:dyDescent="0.25">
      <c r="A1508" s="2" t="s">
        <v>2421</v>
      </c>
      <c r="B1508" s="2" t="s">
        <v>925</v>
      </c>
      <c r="C1508" s="2" t="s">
        <v>322</v>
      </c>
      <c r="D1508" s="2" t="s">
        <v>30</v>
      </c>
      <c r="E1508" s="2" t="s">
        <v>2422</v>
      </c>
      <c r="F1508" s="3">
        <v>44006</v>
      </c>
      <c r="G1508" s="2">
        <v>1</v>
      </c>
      <c r="H1508" s="11">
        <f>VLOOKUP(B1508,[1]!Product_Data[#Data],4,0)</f>
        <v>136</v>
      </c>
      <c r="I1508" s="11">
        <f>VLOOKUP(B1508,[1]!Product_Data[#Data],3,0)</f>
        <v>72</v>
      </c>
      <c r="J1508" s="11">
        <f t="shared" si="141"/>
        <v>72</v>
      </c>
      <c r="K1508" s="11">
        <f t="shared" si="142"/>
        <v>136</v>
      </c>
      <c r="L1508" s="11">
        <f t="shared" si="143"/>
        <v>64</v>
      </c>
      <c r="M1508" t="str">
        <f>VLOOKUP(C1508,[1]!Location_Data[#Data],2,0)</f>
        <v>Rancho Cucamonga</v>
      </c>
      <c r="N1508" t="str">
        <f>VLOOKUP(D1508,[1]!Salespeople_Data[#Data],2,0)</f>
        <v>Carl Hall</v>
      </c>
      <c r="O1508" t="str">
        <f>VLOOKUP(E1508,[1]!Customer_Data[#Data],2,0)</f>
        <v>John Hunt</v>
      </c>
      <c r="P1508" s="15">
        <f t="shared" si="138"/>
        <v>4</v>
      </c>
      <c r="Q1508">
        <f t="shared" si="139"/>
        <v>6</v>
      </c>
      <c r="R1508">
        <f t="shared" si="140"/>
        <v>2020</v>
      </c>
    </row>
    <row r="1509" spans="1:18" x14ac:dyDescent="0.25">
      <c r="A1509" s="4" t="s">
        <v>2423</v>
      </c>
      <c r="B1509" s="4" t="s">
        <v>94</v>
      </c>
      <c r="C1509" s="4" t="s">
        <v>79</v>
      </c>
      <c r="D1509" s="4" t="s">
        <v>20</v>
      </c>
      <c r="E1509" s="4" t="s">
        <v>706</v>
      </c>
      <c r="F1509" s="5">
        <v>44011</v>
      </c>
      <c r="G1509" s="4">
        <v>3</v>
      </c>
      <c r="H1509" s="11">
        <f>VLOOKUP(B1509,[1]!Product_Data[#Data],4,0)</f>
        <v>1639</v>
      </c>
      <c r="I1509" s="11">
        <f>VLOOKUP(B1509,[1]!Product_Data[#Data],3,0)</f>
        <v>1295</v>
      </c>
      <c r="J1509" s="11">
        <f t="shared" si="141"/>
        <v>3885</v>
      </c>
      <c r="K1509" s="11">
        <f t="shared" si="142"/>
        <v>4917</v>
      </c>
      <c r="L1509" s="11">
        <f t="shared" si="143"/>
        <v>1032</v>
      </c>
      <c r="M1509" t="str">
        <f>VLOOKUP(C1509,[1]!Location_Data[#Data],2,0)</f>
        <v>Palmdale</v>
      </c>
      <c r="N1509" t="str">
        <f>VLOOKUP(D1509,[1]!Salespeople_Data[#Data],2,0)</f>
        <v>Joshua Cook</v>
      </c>
      <c r="O1509" t="str">
        <f>VLOOKUP(E1509,[1]!Customer_Data[#Data],2,0)</f>
        <v>Kenneth Foster</v>
      </c>
      <c r="P1509" s="15">
        <f t="shared" si="138"/>
        <v>2</v>
      </c>
      <c r="Q1509">
        <f t="shared" si="139"/>
        <v>6</v>
      </c>
      <c r="R1509">
        <f t="shared" si="140"/>
        <v>2020</v>
      </c>
    </row>
    <row r="1510" spans="1:18" x14ac:dyDescent="0.25">
      <c r="A1510" s="2" t="s">
        <v>2424</v>
      </c>
      <c r="B1510" s="2" t="s">
        <v>78</v>
      </c>
      <c r="C1510" s="2" t="s">
        <v>211</v>
      </c>
      <c r="D1510" s="2" t="s">
        <v>191</v>
      </c>
      <c r="E1510" s="2" t="s">
        <v>1425</v>
      </c>
      <c r="F1510" s="3">
        <v>44111</v>
      </c>
      <c r="G1510" s="2">
        <v>1</v>
      </c>
      <c r="H1510" s="11">
        <f>VLOOKUP(B1510,[1]!Product_Data[#Data],4,0)</f>
        <v>1380</v>
      </c>
      <c r="I1510" s="11">
        <f>VLOOKUP(B1510,[1]!Product_Data[#Data],3,0)</f>
        <v>1090</v>
      </c>
      <c r="J1510" s="11">
        <f t="shared" si="141"/>
        <v>1090</v>
      </c>
      <c r="K1510" s="11">
        <f t="shared" si="142"/>
        <v>1380</v>
      </c>
      <c r="L1510" s="11">
        <f t="shared" si="143"/>
        <v>290</v>
      </c>
      <c r="M1510" t="str">
        <f>VLOOKUP(C1510,[1]!Location_Data[#Data],2,0)</f>
        <v>Chula Vista</v>
      </c>
      <c r="N1510" t="str">
        <f>VLOOKUP(D1510,[1]!Salespeople_Data[#Data],2,0)</f>
        <v>Robert Reed</v>
      </c>
      <c r="O1510" t="str">
        <f>VLOOKUP(E1510,[1]!Customer_Data[#Data],2,0)</f>
        <v>Johnny Andrews</v>
      </c>
      <c r="P1510" s="15">
        <f t="shared" si="138"/>
        <v>4</v>
      </c>
      <c r="Q1510">
        <f t="shared" si="139"/>
        <v>10</v>
      </c>
      <c r="R1510">
        <f t="shared" si="140"/>
        <v>2020</v>
      </c>
    </row>
    <row r="1511" spans="1:18" x14ac:dyDescent="0.25">
      <c r="A1511" s="4" t="s">
        <v>2425</v>
      </c>
      <c r="B1511" s="4" t="s">
        <v>144</v>
      </c>
      <c r="C1511" s="4" t="s">
        <v>450</v>
      </c>
      <c r="D1511" s="4" t="s">
        <v>413</v>
      </c>
      <c r="E1511" s="4" t="s">
        <v>2426</v>
      </c>
      <c r="F1511" s="5">
        <v>44114</v>
      </c>
      <c r="G1511" s="4">
        <v>1</v>
      </c>
      <c r="H1511" s="11">
        <f>VLOOKUP(B1511,[1]!Product_Data[#Data],4,0)</f>
        <v>2410</v>
      </c>
      <c r="I1511" s="11">
        <f>VLOOKUP(B1511,[1]!Product_Data[#Data],3,0)</f>
        <v>1518</v>
      </c>
      <c r="J1511" s="11">
        <f t="shared" si="141"/>
        <v>1518</v>
      </c>
      <c r="K1511" s="11">
        <f t="shared" si="142"/>
        <v>2410</v>
      </c>
      <c r="L1511" s="11">
        <f t="shared" si="143"/>
        <v>892</v>
      </c>
      <c r="M1511" t="str">
        <f>VLOOKUP(C1511,[1]!Location_Data[#Data],2,0)</f>
        <v>Simi Valley</v>
      </c>
      <c r="N1511" t="str">
        <f>VLOOKUP(D1511,[1]!Salespeople_Data[#Data],2,0)</f>
        <v>Kenneth Bradley</v>
      </c>
      <c r="O1511" t="str">
        <f>VLOOKUP(E1511,[1]!Customer_Data[#Data],2,0)</f>
        <v>Lawrence Watson</v>
      </c>
      <c r="P1511" s="15">
        <f t="shared" si="138"/>
        <v>7</v>
      </c>
      <c r="Q1511">
        <f t="shared" si="139"/>
        <v>10</v>
      </c>
      <c r="R1511">
        <f t="shared" si="140"/>
        <v>2020</v>
      </c>
    </row>
    <row r="1512" spans="1:18" x14ac:dyDescent="0.25">
      <c r="A1512" s="2" t="s">
        <v>2427</v>
      </c>
      <c r="B1512" s="2" t="s">
        <v>86</v>
      </c>
      <c r="C1512" s="2" t="s">
        <v>90</v>
      </c>
      <c r="D1512" s="2" t="s">
        <v>40</v>
      </c>
      <c r="E1512" s="2" t="s">
        <v>1602</v>
      </c>
      <c r="F1512" s="3">
        <v>43968</v>
      </c>
      <c r="G1512" s="2">
        <v>1</v>
      </c>
      <c r="H1512" s="11">
        <f>VLOOKUP(B1512,[1]!Product_Data[#Data],4,0)</f>
        <v>1725</v>
      </c>
      <c r="I1512" s="11">
        <f>VLOOKUP(B1512,[1]!Product_Data[#Data],3,0)</f>
        <v>1363</v>
      </c>
      <c r="J1512" s="11">
        <f t="shared" si="141"/>
        <v>1363</v>
      </c>
      <c r="K1512" s="11">
        <f t="shared" si="142"/>
        <v>1725</v>
      </c>
      <c r="L1512" s="11">
        <f t="shared" si="143"/>
        <v>362</v>
      </c>
      <c r="M1512" t="str">
        <f>VLOOKUP(C1512,[1]!Location_Data[#Data],2,0)</f>
        <v>Irvine</v>
      </c>
      <c r="N1512" t="str">
        <f>VLOOKUP(D1512,[1]!Salespeople_Data[#Data],2,0)</f>
        <v>Brian Hansen</v>
      </c>
      <c r="O1512" t="str">
        <f>VLOOKUP(E1512,[1]!Customer_Data[#Data],2,0)</f>
        <v>Anthony Banks</v>
      </c>
      <c r="P1512" s="15">
        <f t="shared" si="138"/>
        <v>1</v>
      </c>
      <c r="Q1512">
        <f t="shared" si="139"/>
        <v>5</v>
      </c>
      <c r="R1512">
        <f t="shared" si="140"/>
        <v>2020</v>
      </c>
    </row>
    <row r="1513" spans="1:18" x14ac:dyDescent="0.25">
      <c r="A1513" s="4" t="s">
        <v>2428</v>
      </c>
      <c r="B1513" s="4" t="s">
        <v>104</v>
      </c>
      <c r="C1513" s="4" t="s">
        <v>48</v>
      </c>
      <c r="D1513" s="4" t="s">
        <v>91</v>
      </c>
      <c r="E1513" s="4" t="s">
        <v>417</v>
      </c>
      <c r="F1513" s="5">
        <v>43995</v>
      </c>
      <c r="G1513" s="4">
        <v>2</v>
      </c>
      <c r="H1513" s="11">
        <f>VLOOKUP(B1513,[1]!Product_Data[#Data],4,0)</f>
        <v>1671</v>
      </c>
      <c r="I1513" s="11">
        <f>VLOOKUP(B1513,[1]!Product_Data[#Data],3,0)</f>
        <v>1220</v>
      </c>
      <c r="J1513" s="11">
        <f t="shared" si="141"/>
        <v>2440</v>
      </c>
      <c r="K1513" s="11">
        <f t="shared" si="142"/>
        <v>3342</v>
      </c>
      <c r="L1513" s="11">
        <f t="shared" si="143"/>
        <v>902</v>
      </c>
      <c r="M1513" t="str">
        <f>VLOOKUP(C1513,[1]!Location_Data[#Data],2,0)</f>
        <v>Rialto</v>
      </c>
      <c r="N1513" t="str">
        <f>VLOOKUP(D1513,[1]!Salespeople_Data[#Data],2,0)</f>
        <v>Howard Gardner</v>
      </c>
      <c r="O1513" t="str">
        <f>VLOOKUP(E1513,[1]!Customer_Data[#Data],2,0)</f>
        <v>Brian Kim</v>
      </c>
      <c r="P1513" s="15">
        <f t="shared" si="138"/>
        <v>7</v>
      </c>
      <c r="Q1513">
        <f t="shared" si="139"/>
        <v>6</v>
      </c>
      <c r="R1513">
        <f t="shared" si="140"/>
        <v>2020</v>
      </c>
    </row>
    <row r="1514" spans="1:18" x14ac:dyDescent="0.25">
      <c r="A1514" s="2" t="s">
        <v>2429</v>
      </c>
      <c r="B1514" s="2" t="s">
        <v>818</v>
      </c>
      <c r="C1514" s="2" t="s">
        <v>272</v>
      </c>
      <c r="D1514" s="2" t="s">
        <v>216</v>
      </c>
      <c r="E1514" s="2" t="s">
        <v>343</v>
      </c>
      <c r="F1514" s="3">
        <v>44025</v>
      </c>
      <c r="G1514" s="2">
        <v>2</v>
      </c>
      <c r="H1514" s="11">
        <f>VLOOKUP(B1514,[1]!Product_Data[#Data],4,0)</f>
        <v>1638</v>
      </c>
      <c r="I1514" s="11">
        <f>VLOOKUP(B1514,[1]!Product_Data[#Data],3,0)</f>
        <v>1261</v>
      </c>
      <c r="J1514" s="11">
        <f t="shared" si="141"/>
        <v>2522</v>
      </c>
      <c r="K1514" s="11">
        <f t="shared" si="142"/>
        <v>3276</v>
      </c>
      <c r="L1514" s="11">
        <f t="shared" si="143"/>
        <v>754</v>
      </c>
      <c r="M1514" t="str">
        <f>VLOOKUP(C1514,[1]!Location_Data[#Data],2,0)</f>
        <v>Torrance</v>
      </c>
      <c r="N1514" t="str">
        <f>VLOOKUP(D1514,[1]!Salespeople_Data[#Data],2,0)</f>
        <v>Ernest Wagner</v>
      </c>
      <c r="O1514" t="str">
        <f>VLOOKUP(E1514,[1]!Customer_Data[#Data],2,0)</f>
        <v>James Fisher</v>
      </c>
      <c r="P1514" s="15">
        <f t="shared" si="138"/>
        <v>2</v>
      </c>
      <c r="Q1514">
        <f t="shared" si="139"/>
        <v>7</v>
      </c>
      <c r="R1514">
        <f t="shared" si="140"/>
        <v>2020</v>
      </c>
    </row>
    <row r="1515" spans="1:18" x14ac:dyDescent="0.25">
      <c r="A1515" s="4" t="s">
        <v>2430</v>
      </c>
      <c r="B1515" s="4" t="s">
        <v>139</v>
      </c>
      <c r="C1515" s="4" t="s">
        <v>731</v>
      </c>
      <c r="D1515" s="4" t="s">
        <v>225</v>
      </c>
      <c r="E1515" s="4" t="s">
        <v>1944</v>
      </c>
      <c r="F1515" s="5">
        <v>43996</v>
      </c>
      <c r="G1515" s="4">
        <v>1</v>
      </c>
      <c r="H1515" s="11">
        <f>VLOOKUP(B1515,[1]!Product_Data[#Data],4,0)</f>
        <v>817</v>
      </c>
      <c r="I1515" s="11">
        <f>VLOOKUP(B1515,[1]!Product_Data[#Data],3,0)</f>
        <v>409</v>
      </c>
      <c r="J1515" s="11">
        <f t="shared" si="141"/>
        <v>409</v>
      </c>
      <c r="K1515" s="11">
        <f t="shared" si="142"/>
        <v>817</v>
      </c>
      <c r="L1515" s="11">
        <f t="shared" si="143"/>
        <v>408</v>
      </c>
      <c r="M1515" t="str">
        <f>VLOOKUP(C1515,[1]!Location_Data[#Data],2,0)</f>
        <v>Costa Mesa</v>
      </c>
      <c r="N1515" t="str">
        <f>VLOOKUP(D1515,[1]!Salespeople_Data[#Data],2,0)</f>
        <v>Andrew Bowman</v>
      </c>
      <c r="O1515" t="str">
        <f>VLOOKUP(E1515,[1]!Customer_Data[#Data],2,0)</f>
        <v>Justin Romero</v>
      </c>
      <c r="P1515" s="15">
        <f t="shared" si="138"/>
        <v>1</v>
      </c>
      <c r="Q1515">
        <f t="shared" si="139"/>
        <v>6</v>
      </c>
      <c r="R1515">
        <f t="shared" si="140"/>
        <v>2020</v>
      </c>
    </row>
    <row r="1516" spans="1:18" x14ac:dyDescent="0.25">
      <c r="A1516" s="2" t="s">
        <v>2431</v>
      </c>
      <c r="B1516" s="2" t="s">
        <v>373</v>
      </c>
      <c r="C1516" s="2" t="s">
        <v>268</v>
      </c>
      <c r="D1516" s="2" t="s">
        <v>35</v>
      </c>
      <c r="E1516" s="2" t="s">
        <v>1383</v>
      </c>
      <c r="F1516" s="3">
        <v>43844</v>
      </c>
      <c r="G1516" s="2">
        <v>4</v>
      </c>
      <c r="H1516" s="11">
        <f>VLOOKUP(B1516,[1]!Product_Data[#Data],4,0)</f>
        <v>2182</v>
      </c>
      <c r="I1516" s="11">
        <f>VLOOKUP(B1516,[1]!Product_Data[#Data],3,0)</f>
        <v>1200</v>
      </c>
      <c r="J1516" s="11">
        <f t="shared" si="141"/>
        <v>4800</v>
      </c>
      <c r="K1516" s="11">
        <f t="shared" si="142"/>
        <v>8728</v>
      </c>
      <c r="L1516" s="11">
        <f t="shared" si="143"/>
        <v>3928</v>
      </c>
      <c r="M1516" t="str">
        <f>VLOOKUP(C1516,[1]!Location_Data[#Data],2,0)</f>
        <v>Murrieta</v>
      </c>
      <c r="N1516" t="str">
        <f>VLOOKUP(D1516,[1]!Salespeople_Data[#Data],2,0)</f>
        <v>Charles Harper</v>
      </c>
      <c r="O1516" t="str">
        <f>VLOOKUP(E1516,[1]!Customer_Data[#Data],2,0)</f>
        <v>Bobby Coleman</v>
      </c>
      <c r="P1516" s="15">
        <f t="shared" si="138"/>
        <v>3</v>
      </c>
      <c r="Q1516">
        <f t="shared" si="139"/>
        <v>1</v>
      </c>
      <c r="R1516">
        <f t="shared" si="140"/>
        <v>2020</v>
      </c>
    </row>
    <row r="1517" spans="1:18" x14ac:dyDescent="0.25">
      <c r="A1517" s="4" t="s">
        <v>2432</v>
      </c>
      <c r="B1517" s="4" t="s">
        <v>925</v>
      </c>
      <c r="C1517" s="4" t="s">
        <v>29</v>
      </c>
      <c r="D1517" s="4" t="s">
        <v>116</v>
      </c>
      <c r="E1517" s="4" t="s">
        <v>1592</v>
      </c>
      <c r="F1517" s="5">
        <v>43955</v>
      </c>
      <c r="G1517" s="4">
        <v>1</v>
      </c>
      <c r="H1517" s="11">
        <f>VLOOKUP(B1517,[1]!Product_Data[#Data],4,0)</f>
        <v>136</v>
      </c>
      <c r="I1517" s="11">
        <f>VLOOKUP(B1517,[1]!Product_Data[#Data],3,0)</f>
        <v>72</v>
      </c>
      <c r="J1517" s="11">
        <f t="shared" si="141"/>
        <v>72</v>
      </c>
      <c r="K1517" s="11">
        <f t="shared" si="142"/>
        <v>136</v>
      </c>
      <c r="L1517" s="11">
        <f t="shared" si="143"/>
        <v>64</v>
      </c>
      <c r="M1517" t="str">
        <f>VLOOKUP(C1517,[1]!Location_Data[#Data],2,0)</f>
        <v>Santa Ana</v>
      </c>
      <c r="N1517" t="str">
        <f>VLOOKUP(D1517,[1]!Salespeople_Data[#Data],2,0)</f>
        <v>Roger Ramos</v>
      </c>
      <c r="O1517" t="str">
        <f>VLOOKUP(E1517,[1]!Customer_Data[#Data],2,0)</f>
        <v>James Castillo</v>
      </c>
      <c r="P1517" s="15">
        <f t="shared" si="138"/>
        <v>2</v>
      </c>
      <c r="Q1517">
        <f t="shared" si="139"/>
        <v>5</v>
      </c>
      <c r="R1517">
        <f t="shared" si="140"/>
        <v>2020</v>
      </c>
    </row>
    <row r="1518" spans="1:18" x14ac:dyDescent="0.25">
      <c r="A1518" s="2" t="s">
        <v>2433</v>
      </c>
      <c r="B1518" s="2" t="s">
        <v>435</v>
      </c>
      <c r="C1518" s="2" t="s">
        <v>377</v>
      </c>
      <c r="D1518" s="2" t="s">
        <v>15</v>
      </c>
      <c r="E1518" s="2" t="s">
        <v>2058</v>
      </c>
      <c r="F1518" s="3">
        <v>44195</v>
      </c>
      <c r="G1518" s="2">
        <v>1</v>
      </c>
      <c r="H1518" s="11">
        <f>VLOOKUP(B1518,[1]!Product_Data[#Data],4,0)</f>
        <v>2141</v>
      </c>
      <c r="I1518" s="11">
        <f>VLOOKUP(B1518,[1]!Product_Data[#Data],3,0)</f>
        <v>1777</v>
      </c>
      <c r="J1518" s="11">
        <f t="shared" si="141"/>
        <v>1777</v>
      </c>
      <c r="K1518" s="11">
        <f t="shared" si="142"/>
        <v>2141</v>
      </c>
      <c r="L1518" s="11">
        <f t="shared" si="143"/>
        <v>364</v>
      </c>
      <c r="M1518" t="str">
        <f>VLOOKUP(C1518,[1]!Location_Data[#Data],2,0)</f>
        <v>San Diego</v>
      </c>
      <c r="N1518" t="str">
        <f>VLOOKUP(D1518,[1]!Salespeople_Data[#Data],2,0)</f>
        <v>Ryan Butler</v>
      </c>
      <c r="O1518" t="str">
        <f>VLOOKUP(E1518,[1]!Customer_Data[#Data],2,0)</f>
        <v>Justin Miller</v>
      </c>
      <c r="P1518" s="15">
        <f t="shared" si="138"/>
        <v>4</v>
      </c>
      <c r="Q1518">
        <f t="shared" si="139"/>
        <v>12</v>
      </c>
      <c r="R1518">
        <f t="shared" si="140"/>
        <v>2020</v>
      </c>
    </row>
    <row r="1519" spans="1:18" x14ac:dyDescent="0.25">
      <c r="A1519" s="4" t="s">
        <v>2434</v>
      </c>
      <c r="B1519" s="4" t="s">
        <v>370</v>
      </c>
      <c r="C1519" s="4" t="s">
        <v>246</v>
      </c>
      <c r="D1519" s="4" t="s">
        <v>80</v>
      </c>
      <c r="E1519" s="4" t="s">
        <v>2413</v>
      </c>
      <c r="F1519" s="5">
        <v>43855</v>
      </c>
      <c r="G1519" s="4">
        <v>1</v>
      </c>
      <c r="H1519" s="11">
        <f>VLOOKUP(B1519,[1]!Product_Data[#Data],4,0)</f>
        <v>771</v>
      </c>
      <c r="I1519" s="11">
        <f>VLOOKUP(B1519,[1]!Product_Data[#Data],3,0)</f>
        <v>648</v>
      </c>
      <c r="J1519" s="11">
        <f t="shared" si="141"/>
        <v>648</v>
      </c>
      <c r="K1519" s="11">
        <f t="shared" si="142"/>
        <v>771</v>
      </c>
      <c r="L1519" s="11">
        <f t="shared" si="143"/>
        <v>123</v>
      </c>
      <c r="M1519" t="str">
        <f>VLOOKUP(C1519,[1]!Location_Data[#Data],2,0)</f>
        <v>San Francisco</v>
      </c>
      <c r="N1519" t="str">
        <f>VLOOKUP(D1519,[1]!Salespeople_Data[#Data],2,0)</f>
        <v>Henry Nelson</v>
      </c>
      <c r="O1519" t="str">
        <f>VLOOKUP(E1519,[1]!Customer_Data[#Data],2,0)</f>
        <v>Willie Hicks</v>
      </c>
      <c r="P1519" s="15">
        <f t="shared" si="138"/>
        <v>7</v>
      </c>
      <c r="Q1519">
        <f t="shared" si="139"/>
        <v>1</v>
      </c>
      <c r="R1519">
        <f t="shared" si="140"/>
        <v>2020</v>
      </c>
    </row>
    <row r="1520" spans="1:18" x14ac:dyDescent="0.25">
      <c r="A1520" s="2" t="s">
        <v>2435</v>
      </c>
      <c r="B1520" s="2" t="s">
        <v>600</v>
      </c>
      <c r="C1520" s="2" t="s">
        <v>211</v>
      </c>
      <c r="D1520" s="2" t="s">
        <v>345</v>
      </c>
      <c r="E1520" s="2" t="s">
        <v>791</v>
      </c>
      <c r="F1520" s="3">
        <v>44094</v>
      </c>
      <c r="G1520" s="2">
        <v>2</v>
      </c>
      <c r="H1520" s="11">
        <f>VLOOKUP(B1520,[1]!Product_Data[#Data],4,0)</f>
        <v>368</v>
      </c>
      <c r="I1520" s="11">
        <f>VLOOKUP(B1520,[1]!Product_Data[#Data],3,0)</f>
        <v>269</v>
      </c>
      <c r="J1520" s="11">
        <f t="shared" si="141"/>
        <v>538</v>
      </c>
      <c r="K1520" s="11">
        <f t="shared" si="142"/>
        <v>736</v>
      </c>
      <c r="L1520" s="11">
        <f t="shared" si="143"/>
        <v>198</v>
      </c>
      <c r="M1520" t="str">
        <f>VLOOKUP(C1520,[1]!Location_Data[#Data],2,0)</f>
        <v>Chula Vista</v>
      </c>
      <c r="N1520" t="str">
        <f>VLOOKUP(D1520,[1]!Salespeople_Data[#Data],2,0)</f>
        <v>Larry Marshall</v>
      </c>
      <c r="O1520" t="str">
        <f>VLOOKUP(E1520,[1]!Customer_Data[#Data],2,0)</f>
        <v>Jason Gray</v>
      </c>
      <c r="P1520" s="15">
        <f t="shared" si="138"/>
        <v>1</v>
      </c>
      <c r="Q1520">
        <f t="shared" si="139"/>
        <v>9</v>
      </c>
      <c r="R1520">
        <f t="shared" si="140"/>
        <v>2020</v>
      </c>
    </row>
    <row r="1521" spans="1:18" x14ac:dyDescent="0.25">
      <c r="A1521" s="4" t="s">
        <v>2436</v>
      </c>
      <c r="B1521" s="4" t="s">
        <v>23</v>
      </c>
      <c r="C1521" s="4" t="s">
        <v>331</v>
      </c>
      <c r="D1521" s="4" t="s">
        <v>116</v>
      </c>
      <c r="E1521" s="4" t="s">
        <v>1222</v>
      </c>
      <c r="F1521" s="5">
        <v>44116</v>
      </c>
      <c r="G1521" s="4">
        <v>3</v>
      </c>
      <c r="H1521" s="11">
        <f>VLOOKUP(B1521,[1]!Product_Data[#Data],4,0)</f>
        <v>1052</v>
      </c>
      <c r="I1521" s="11">
        <f>VLOOKUP(B1521,[1]!Product_Data[#Data],3,0)</f>
        <v>589</v>
      </c>
      <c r="J1521" s="11">
        <f t="shared" si="141"/>
        <v>1767</v>
      </c>
      <c r="K1521" s="11">
        <f t="shared" si="142"/>
        <v>3156</v>
      </c>
      <c r="L1521" s="11">
        <f t="shared" si="143"/>
        <v>1389</v>
      </c>
      <c r="M1521" t="str">
        <f>VLOOKUP(C1521,[1]!Location_Data[#Data],2,0)</f>
        <v>Sunnyvale</v>
      </c>
      <c r="N1521" t="str">
        <f>VLOOKUP(D1521,[1]!Salespeople_Data[#Data],2,0)</f>
        <v>Roger Ramos</v>
      </c>
      <c r="O1521" t="str">
        <f>VLOOKUP(E1521,[1]!Customer_Data[#Data],2,0)</f>
        <v>Nicholas Simmons</v>
      </c>
      <c r="P1521" s="15">
        <f t="shared" si="138"/>
        <v>2</v>
      </c>
      <c r="Q1521">
        <f t="shared" si="139"/>
        <v>10</v>
      </c>
      <c r="R1521">
        <f t="shared" si="140"/>
        <v>2020</v>
      </c>
    </row>
    <row r="1522" spans="1:18" x14ac:dyDescent="0.25">
      <c r="A1522" s="2" t="s">
        <v>2437</v>
      </c>
      <c r="B1522" s="2" t="s">
        <v>13</v>
      </c>
      <c r="C1522" s="2" t="s">
        <v>527</v>
      </c>
      <c r="D1522" s="2" t="s">
        <v>10</v>
      </c>
      <c r="E1522" s="2" t="s">
        <v>547</v>
      </c>
      <c r="F1522" s="3">
        <v>44058</v>
      </c>
      <c r="G1522" s="2">
        <v>4</v>
      </c>
      <c r="H1522" s="11">
        <f>VLOOKUP(B1522,[1]!Product_Data[#Data],4,0)</f>
        <v>1022</v>
      </c>
      <c r="I1522" s="11">
        <f>VLOOKUP(B1522,[1]!Product_Data[#Data],3,0)</f>
        <v>818</v>
      </c>
      <c r="J1522" s="11">
        <f t="shared" si="141"/>
        <v>3272</v>
      </c>
      <c r="K1522" s="11">
        <f t="shared" si="142"/>
        <v>4088</v>
      </c>
      <c r="L1522" s="11">
        <f t="shared" si="143"/>
        <v>816</v>
      </c>
      <c r="M1522" t="str">
        <f>VLOOKUP(C1522,[1]!Location_Data[#Data],2,0)</f>
        <v>Stockton</v>
      </c>
      <c r="N1522" t="str">
        <f>VLOOKUP(D1522,[1]!Salespeople_Data[#Data],2,0)</f>
        <v>Justin Lynch</v>
      </c>
      <c r="O1522" t="str">
        <f>VLOOKUP(E1522,[1]!Customer_Data[#Data],2,0)</f>
        <v>Joseph Lawson</v>
      </c>
      <c r="P1522" s="15">
        <f t="shared" si="138"/>
        <v>7</v>
      </c>
      <c r="Q1522">
        <f t="shared" si="139"/>
        <v>8</v>
      </c>
      <c r="R1522">
        <f t="shared" si="140"/>
        <v>2020</v>
      </c>
    </row>
    <row r="1523" spans="1:18" x14ac:dyDescent="0.25">
      <c r="A1523" s="4" t="s">
        <v>2438</v>
      </c>
      <c r="B1523" s="4" t="s">
        <v>352</v>
      </c>
      <c r="C1523" s="4" t="s">
        <v>490</v>
      </c>
      <c r="D1523" s="4" t="s">
        <v>250</v>
      </c>
      <c r="E1523" s="4" t="s">
        <v>50</v>
      </c>
      <c r="F1523" s="5">
        <v>43984</v>
      </c>
      <c r="G1523" s="4">
        <v>3</v>
      </c>
      <c r="H1523" s="11">
        <f>VLOOKUP(B1523,[1]!Product_Data[#Data],4,0)</f>
        <v>203</v>
      </c>
      <c r="I1523" s="11">
        <f>VLOOKUP(B1523,[1]!Product_Data[#Data],3,0)</f>
        <v>154</v>
      </c>
      <c r="J1523" s="11">
        <f t="shared" si="141"/>
        <v>462</v>
      </c>
      <c r="K1523" s="11">
        <f t="shared" si="142"/>
        <v>609</v>
      </c>
      <c r="L1523" s="11">
        <f t="shared" si="143"/>
        <v>147</v>
      </c>
      <c r="M1523" t="str">
        <f>VLOOKUP(C1523,[1]!Location_Data[#Data],2,0)</f>
        <v>Temecula</v>
      </c>
      <c r="N1523" t="str">
        <f>VLOOKUP(D1523,[1]!Salespeople_Data[#Data],2,0)</f>
        <v>Martin Carr</v>
      </c>
      <c r="O1523" t="str">
        <f>VLOOKUP(E1523,[1]!Customer_Data[#Data],2,0)</f>
        <v>David Perkins</v>
      </c>
      <c r="P1523" s="15">
        <f t="shared" si="138"/>
        <v>3</v>
      </c>
      <c r="Q1523">
        <f t="shared" si="139"/>
        <v>6</v>
      </c>
      <c r="R1523">
        <f t="shared" si="140"/>
        <v>2020</v>
      </c>
    </row>
    <row r="1524" spans="1:18" x14ac:dyDescent="0.25">
      <c r="A1524" s="2" t="s">
        <v>2439</v>
      </c>
      <c r="B1524" s="2" t="s">
        <v>8</v>
      </c>
      <c r="C1524" s="2" t="s">
        <v>110</v>
      </c>
      <c r="D1524" s="2" t="s">
        <v>225</v>
      </c>
      <c r="E1524" s="2" t="s">
        <v>920</v>
      </c>
      <c r="F1524" s="3">
        <v>44118</v>
      </c>
      <c r="G1524" s="2">
        <v>3</v>
      </c>
      <c r="H1524" s="11">
        <f>VLOOKUP(B1524,[1]!Product_Data[#Data],4,0)</f>
        <v>1522</v>
      </c>
      <c r="I1524" s="11">
        <f>VLOOKUP(B1524,[1]!Product_Data[#Data],3,0)</f>
        <v>791</v>
      </c>
      <c r="J1524" s="11">
        <f t="shared" si="141"/>
        <v>2373</v>
      </c>
      <c r="K1524" s="11">
        <f t="shared" si="142"/>
        <v>4566</v>
      </c>
      <c r="L1524" s="11">
        <f t="shared" si="143"/>
        <v>2193</v>
      </c>
      <c r="M1524" t="str">
        <f>VLOOKUP(C1524,[1]!Location_Data[#Data],2,0)</f>
        <v>Richmond</v>
      </c>
      <c r="N1524" t="str">
        <f>VLOOKUP(D1524,[1]!Salespeople_Data[#Data],2,0)</f>
        <v>Andrew Bowman</v>
      </c>
      <c r="O1524" t="str">
        <f>VLOOKUP(E1524,[1]!Customer_Data[#Data],2,0)</f>
        <v>Joshua Watkins</v>
      </c>
      <c r="P1524" s="15">
        <f t="shared" si="138"/>
        <v>4</v>
      </c>
      <c r="Q1524">
        <f t="shared" si="139"/>
        <v>10</v>
      </c>
      <c r="R1524">
        <f t="shared" si="140"/>
        <v>2020</v>
      </c>
    </row>
    <row r="1525" spans="1:18" x14ac:dyDescent="0.25">
      <c r="A1525" s="4" t="s">
        <v>2440</v>
      </c>
      <c r="B1525" s="4" t="s">
        <v>181</v>
      </c>
      <c r="C1525" s="4" t="s">
        <v>39</v>
      </c>
      <c r="D1525" s="4" t="s">
        <v>264</v>
      </c>
      <c r="E1525" s="4" t="s">
        <v>748</v>
      </c>
      <c r="F1525" s="5">
        <v>43869</v>
      </c>
      <c r="G1525" s="4">
        <v>1</v>
      </c>
      <c r="H1525" s="11">
        <f>VLOOKUP(B1525,[1]!Product_Data[#Data],4,0)</f>
        <v>1500</v>
      </c>
      <c r="I1525" s="11">
        <f>VLOOKUP(B1525,[1]!Product_Data[#Data],3,0)</f>
        <v>900</v>
      </c>
      <c r="J1525" s="11">
        <f t="shared" si="141"/>
        <v>900</v>
      </c>
      <c r="K1525" s="11">
        <f t="shared" si="142"/>
        <v>1500</v>
      </c>
      <c r="L1525" s="11">
        <f t="shared" si="143"/>
        <v>600</v>
      </c>
      <c r="M1525" t="str">
        <f>VLOOKUP(C1525,[1]!Location_Data[#Data],2,0)</f>
        <v>Oceanside</v>
      </c>
      <c r="N1525" t="str">
        <f>VLOOKUP(D1525,[1]!Salespeople_Data[#Data],2,0)</f>
        <v>Ernest Wheeler</v>
      </c>
      <c r="O1525" t="str">
        <f>VLOOKUP(E1525,[1]!Customer_Data[#Data],2,0)</f>
        <v>Eric Moore</v>
      </c>
      <c r="P1525" s="15">
        <f t="shared" si="138"/>
        <v>7</v>
      </c>
      <c r="Q1525">
        <f t="shared" si="139"/>
        <v>2</v>
      </c>
      <c r="R1525">
        <f t="shared" si="140"/>
        <v>2020</v>
      </c>
    </row>
    <row r="1526" spans="1:18" x14ac:dyDescent="0.25">
      <c r="A1526" s="2" t="s">
        <v>2441</v>
      </c>
      <c r="B1526" s="2" t="s">
        <v>181</v>
      </c>
      <c r="C1526" s="2" t="s">
        <v>44</v>
      </c>
      <c r="D1526" s="2" t="s">
        <v>413</v>
      </c>
      <c r="E1526" s="2" t="s">
        <v>2422</v>
      </c>
      <c r="F1526" s="3">
        <v>43939</v>
      </c>
      <c r="G1526" s="2">
        <v>3</v>
      </c>
      <c r="H1526" s="11">
        <f>VLOOKUP(B1526,[1]!Product_Data[#Data],4,0)</f>
        <v>1500</v>
      </c>
      <c r="I1526" s="11">
        <f>VLOOKUP(B1526,[1]!Product_Data[#Data],3,0)</f>
        <v>900</v>
      </c>
      <c r="J1526" s="11">
        <f t="shared" si="141"/>
        <v>2700</v>
      </c>
      <c r="K1526" s="11">
        <f t="shared" si="142"/>
        <v>4500</v>
      </c>
      <c r="L1526" s="11">
        <f t="shared" si="143"/>
        <v>1800</v>
      </c>
      <c r="M1526" t="str">
        <f>VLOOKUP(C1526,[1]!Location_Data[#Data],2,0)</f>
        <v>Moreno Valley</v>
      </c>
      <c r="N1526" t="str">
        <f>VLOOKUP(D1526,[1]!Salespeople_Data[#Data],2,0)</f>
        <v>Kenneth Bradley</v>
      </c>
      <c r="O1526" t="str">
        <f>VLOOKUP(E1526,[1]!Customer_Data[#Data],2,0)</f>
        <v>John Hunt</v>
      </c>
      <c r="P1526" s="15">
        <f t="shared" si="138"/>
        <v>7</v>
      </c>
      <c r="Q1526">
        <f t="shared" si="139"/>
        <v>4</v>
      </c>
      <c r="R1526">
        <f t="shared" si="140"/>
        <v>2020</v>
      </c>
    </row>
    <row r="1527" spans="1:18" x14ac:dyDescent="0.25">
      <c r="A1527" s="4" t="s">
        <v>2442</v>
      </c>
      <c r="B1527" s="4" t="s">
        <v>1149</v>
      </c>
      <c r="C1527" s="4" t="s">
        <v>362</v>
      </c>
      <c r="D1527" s="4" t="s">
        <v>141</v>
      </c>
      <c r="E1527" s="4" t="s">
        <v>2443</v>
      </c>
      <c r="F1527" s="5">
        <v>44157</v>
      </c>
      <c r="G1527" s="4">
        <v>1</v>
      </c>
      <c r="H1527" s="11">
        <f>VLOOKUP(B1527,[1]!Product_Data[#Data],4,0)</f>
        <v>847</v>
      </c>
      <c r="I1527" s="11">
        <f>VLOOKUP(B1527,[1]!Product_Data[#Data],3,0)</f>
        <v>534</v>
      </c>
      <c r="J1527" s="11">
        <f t="shared" si="141"/>
        <v>534</v>
      </c>
      <c r="K1527" s="11">
        <f t="shared" si="142"/>
        <v>847</v>
      </c>
      <c r="L1527" s="11">
        <f t="shared" si="143"/>
        <v>313</v>
      </c>
      <c r="M1527" t="str">
        <f>VLOOKUP(C1527,[1]!Location_Data[#Data],2,0)</f>
        <v>San Bernardino</v>
      </c>
      <c r="N1527" t="str">
        <f>VLOOKUP(D1527,[1]!Salespeople_Data[#Data],2,0)</f>
        <v>Arthur Mccoy</v>
      </c>
      <c r="O1527" t="str">
        <f>VLOOKUP(E1527,[1]!Customer_Data[#Data],2,0)</f>
        <v>Peter Warren</v>
      </c>
      <c r="P1527" s="15">
        <f t="shared" si="138"/>
        <v>1</v>
      </c>
      <c r="Q1527">
        <f t="shared" si="139"/>
        <v>11</v>
      </c>
      <c r="R1527">
        <f t="shared" si="140"/>
        <v>2020</v>
      </c>
    </row>
    <row r="1528" spans="1:18" x14ac:dyDescent="0.25">
      <c r="A1528" s="2" t="s">
        <v>2444</v>
      </c>
      <c r="B1528" s="2" t="s">
        <v>703</v>
      </c>
      <c r="C1528" s="2" t="s">
        <v>39</v>
      </c>
      <c r="D1528" s="2" t="s">
        <v>165</v>
      </c>
      <c r="E1528" s="2" t="s">
        <v>2354</v>
      </c>
      <c r="F1528" s="3">
        <v>44130</v>
      </c>
      <c r="G1528" s="2">
        <v>2</v>
      </c>
      <c r="H1528" s="11">
        <f>VLOOKUP(B1528,[1]!Product_Data[#Data],4,0)</f>
        <v>530</v>
      </c>
      <c r="I1528" s="11">
        <f>VLOOKUP(B1528,[1]!Product_Data[#Data],3,0)</f>
        <v>435</v>
      </c>
      <c r="J1528" s="11">
        <f t="shared" si="141"/>
        <v>870</v>
      </c>
      <c r="K1528" s="11">
        <f t="shared" si="142"/>
        <v>1060</v>
      </c>
      <c r="L1528" s="11">
        <f t="shared" si="143"/>
        <v>190</v>
      </c>
      <c r="M1528" t="str">
        <f>VLOOKUP(C1528,[1]!Location_Data[#Data],2,0)</f>
        <v>Oceanside</v>
      </c>
      <c r="N1528" t="str">
        <f>VLOOKUP(D1528,[1]!Salespeople_Data[#Data],2,0)</f>
        <v>Joe Sims</v>
      </c>
      <c r="O1528" t="str">
        <f>VLOOKUP(E1528,[1]!Customer_Data[#Data],2,0)</f>
        <v>Jeremy Porter</v>
      </c>
      <c r="P1528" s="15">
        <f t="shared" si="138"/>
        <v>2</v>
      </c>
      <c r="Q1528">
        <f t="shared" si="139"/>
        <v>10</v>
      </c>
      <c r="R1528">
        <f t="shared" si="140"/>
        <v>2020</v>
      </c>
    </row>
    <row r="1529" spans="1:18" x14ac:dyDescent="0.25">
      <c r="A1529" s="4" t="s">
        <v>2445</v>
      </c>
      <c r="B1529" s="4" t="s">
        <v>13</v>
      </c>
      <c r="C1529" s="4" t="s">
        <v>135</v>
      </c>
      <c r="D1529" s="4" t="s">
        <v>35</v>
      </c>
      <c r="E1529" s="4" t="s">
        <v>2413</v>
      </c>
      <c r="F1529" s="5">
        <v>44004</v>
      </c>
      <c r="G1529" s="4">
        <v>2</v>
      </c>
      <c r="H1529" s="11">
        <f>VLOOKUP(B1529,[1]!Product_Data[#Data],4,0)</f>
        <v>1022</v>
      </c>
      <c r="I1529" s="11">
        <f>VLOOKUP(B1529,[1]!Product_Data[#Data],3,0)</f>
        <v>818</v>
      </c>
      <c r="J1529" s="11">
        <f t="shared" si="141"/>
        <v>1636</v>
      </c>
      <c r="K1529" s="11">
        <f t="shared" si="142"/>
        <v>2044</v>
      </c>
      <c r="L1529" s="11">
        <f t="shared" si="143"/>
        <v>408</v>
      </c>
      <c r="M1529" t="str">
        <f>VLOOKUP(C1529,[1]!Location_Data[#Data],2,0)</f>
        <v>Oxnard</v>
      </c>
      <c r="N1529" t="str">
        <f>VLOOKUP(D1529,[1]!Salespeople_Data[#Data],2,0)</f>
        <v>Charles Harper</v>
      </c>
      <c r="O1529" t="str">
        <f>VLOOKUP(E1529,[1]!Customer_Data[#Data],2,0)</f>
        <v>Willie Hicks</v>
      </c>
      <c r="P1529" s="15">
        <f t="shared" si="138"/>
        <v>2</v>
      </c>
      <c r="Q1529">
        <f t="shared" si="139"/>
        <v>6</v>
      </c>
      <c r="R1529">
        <f t="shared" si="140"/>
        <v>2020</v>
      </c>
    </row>
    <row r="1530" spans="1:18" x14ac:dyDescent="0.25">
      <c r="A1530" s="2" t="s">
        <v>2446</v>
      </c>
      <c r="B1530" s="2" t="s">
        <v>431</v>
      </c>
      <c r="C1530" s="2" t="s">
        <v>44</v>
      </c>
      <c r="D1530" s="2" t="s">
        <v>49</v>
      </c>
      <c r="E1530" s="2" t="s">
        <v>453</v>
      </c>
      <c r="F1530" s="3">
        <v>43832</v>
      </c>
      <c r="G1530" s="2">
        <v>1</v>
      </c>
      <c r="H1530" s="11">
        <f>VLOOKUP(B1530,[1]!Product_Data[#Data],4,0)</f>
        <v>290</v>
      </c>
      <c r="I1530" s="11">
        <f>VLOOKUP(B1530,[1]!Product_Data[#Data],3,0)</f>
        <v>200</v>
      </c>
      <c r="J1530" s="11">
        <f t="shared" si="141"/>
        <v>200</v>
      </c>
      <c r="K1530" s="11">
        <f t="shared" si="142"/>
        <v>290</v>
      </c>
      <c r="L1530" s="11">
        <f t="shared" si="143"/>
        <v>90</v>
      </c>
      <c r="M1530" t="str">
        <f>VLOOKUP(C1530,[1]!Location_Data[#Data],2,0)</f>
        <v>Moreno Valley</v>
      </c>
      <c r="N1530" t="str">
        <f>VLOOKUP(D1530,[1]!Salespeople_Data[#Data],2,0)</f>
        <v>Walter Cook</v>
      </c>
      <c r="O1530" t="str">
        <f>VLOOKUP(E1530,[1]!Customer_Data[#Data],2,0)</f>
        <v>Jimmy Ray</v>
      </c>
      <c r="P1530" s="15">
        <f t="shared" si="138"/>
        <v>5</v>
      </c>
      <c r="Q1530">
        <f t="shared" si="139"/>
        <v>1</v>
      </c>
      <c r="R1530">
        <f t="shared" si="140"/>
        <v>2020</v>
      </c>
    </row>
    <row r="1531" spans="1:18" x14ac:dyDescent="0.25">
      <c r="A1531" s="4" t="s">
        <v>2447</v>
      </c>
      <c r="B1531" s="4" t="s">
        <v>219</v>
      </c>
      <c r="C1531" s="4" t="s">
        <v>90</v>
      </c>
      <c r="D1531" s="4" t="s">
        <v>413</v>
      </c>
      <c r="E1531" s="4" t="s">
        <v>1361</v>
      </c>
      <c r="F1531" s="5">
        <v>44001</v>
      </c>
      <c r="G1531" s="4">
        <v>4</v>
      </c>
      <c r="H1531" s="11">
        <f>VLOOKUP(B1531,[1]!Product_Data[#Data],4,0)</f>
        <v>561</v>
      </c>
      <c r="I1531" s="11">
        <f>VLOOKUP(B1531,[1]!Product_Data[#Data],3,0)</f>
        <v>421</v>
      </c>
      <c r="J1531" s="11">
        <f t="shared" si="141"/>
        <v>1684</v>
      </c>
      <c r="K1531" s="11">
        <f t="shared" si="142"/>
        <v>2244</v>
      </c>
      <c r="L1531" s="11">
        <f t="shared" si="143"/>
        <v>560</v>
      </c>
      <c r="M1531" t="str">
        <f>VLOOKUP(C1531,[1]!Location_Data[#Data],2,0)</f>
        <v>Irvine</v>
      </c>
      <c r="N1531" t="str">
        <f>VLOOKUP(D1531,[1]!Salespeople_Data[#Data],2,0)</f>
        <v>Kenneth Bradley</v>
      </c>
      <c r="O1531" t="str">
        <f>VLOOKUP(E1531,[1]!Customer_Data[#Data],2,0)</f>
        <v>Ryan Schmidt</v>
      </c>
      <c r="P1531" s="15">
        <f t="shared" si="138"/>
        <v>6</v>
      </c>
      <c r="Q1531">
        <f t="shared" si="139"/>
        <v>6</v>
      </c>
      <c r="R1531">
        <f t="shared" si="140"/>
        <v>2020</v>
      </c>
    </row>
    <row r="1532" spans="1:18" x14ac:dyDescent="0.25">
      <c r="A1532" s="2" t="s">
        <v>2448</v>
      </c>
      <c r="B1532" s="2" t="s">
        <v>367</v>
      </c>
      <c r="C1532" s="2" t="s">
        <v>530</v>
      </c>
      <c r="D1532" s="2" t="s">
        <v>146</v>
      </c>
      <c r="E1532" s="2" t="s">
        <v>1476</v>
      </c>
      <c r="F1532" s="3">
        <v>43910</v>
      </c>
      <c r="G1532" s="2">
        <v>3</v>
      </c>
      <c r="H1532" s="11">
        <f>VLOOKUP(B1532,[1]!Product_Data[#Data],4,0)</f>
        <v>530</v>
      </c>
      <c r="I1532" s="11">
        <f>VLOOKUP(B1532,[1]!Product_Data[#Data],3,0)</f>
        <v>424</v>
      </c>
      <c r="J1532" s="11">
        <f t="shared" si="141"/>
        <v>1272</v>
      </c>
      <c r="K1532" s="11">
        <f t="shared" si="142"/>
        <v>1590</v>
      </c>
      <c r="L1532" s="11">
        <f t="shared" si="143"/>
        <v>318</v>
      </c>
      <c r="M1532" t="str">
        <f>VLOOKUP(C1532,[1]!Location_Data[#Data],2,0)</f>
        <v>San Buenaventura (Ventura)</v>
      </c>
      <c r="N1532" t="str">
        <f>VLOOKUP(D1532,[1]!Salespeople_Data[#Data],2,0)</f>
        <v>Carl Elliott</v>
      </c>
      <c r="O1532" t="str">
        <f>VLOOKUP(E1532,[1]!Customer_Data[#Data],2,0)</f>
        <v>Louis Torres</v>
      </c>
      <c r="P1532" s="15">
        <f t="shared" si="138"/>
        <v>6</v>
      </c>
      <c r="Q1532">
        <f t="shared" si="139"/>
        <v>3</v>
      </c>
      <c r="R1532">
        <f t="shared" si="140"/>
        <v>2020</v>
      </c>
    </row>
    <row r="1533" spans="1:18" x14ac:dyDescent="0.25">
      <c r="A1533" s="4" t="s">
        <v>2449</v>
      </c>
      <c r="B1533" s="4" t="s">
        <v>668</v>
      </c>
      <c r="C1533" s="4" t="s">
        <v>169</v>
      </c>
      <c r="D1533" s="4" t="s">
        <v>269</v>
      </c>
      <c r="E1533" s="4" t="s">
        <v>2149</v>
      </c>
      <c r="F1533" s="5">
        <v>44111</v>
      </c>
      <c r="G1533" s="4">
        <v>1</v>
      </c>
      <c r="H1533" s="11">
        <f>VLOOKUP(B1533,[1]!Product_Data[#Data],4,0)</f>
        <v>181</v>
      </c>
      <c r="I1533" s="11">
        <f>VLOOKUP(B1533,[1]!Product_Data[#Data],3,0)</f>
        <v>130</v>
      </c>
      <c r="J1533" s="11">
        <f t="shared" si="141"/>
        <v>130</v>
      </c>
      <c r="K1533" s="11">
        <f t="shared" si="142"/>
        <v>181</v>
      </c>
      <c r="L1533" s="11">
        <f t="shared" si="143"/>
        <v>51</v>
      </c>
      <c r="M1533" t="str">
        <f>VLOOKUP(C1533,[1]!Location_Data[#Data],2,0)</f>
        <v>Vista</v>
      </c>
      <c r="N1533" t="str">
        <f>VLOOKUP(D1533,[1]!Salespeople_Data[#Data],2,0)</f>
        <v>Kevin Butler</v>
      </c>
      <c r="O1533" t="str">
        <f>VLOOKUP(E1533,[1]!Customer_Data[#Data],2,0)</f>
        <v>Victor Medina</v>
      </c>
      <c r="P1533" s="15">
        <f t="shared" si="138"/>
        <v>4</v>
      </c>
      <c r="Q1533">
        <f t="shared" si="139"/>
        <v>10</v>
      </c>
      <c r="R1533">
        <f t="shared" si="140"/>
        <v>2020</v>
      </c>
    </row>
    <row r="1534" spans="1:18" x14ac:dyDescent="0.25">
      <c r="A1534" s="2" t="s">
        <v>2450</v>
      </c>
      <c r="B1534" s="2" t="s">
        <v>1149</v>
      </c>
      <c r="C1534" s="2" t="s">
        <v>467</v>
      </c>
      <c r="D1534" s="2" t="s">
        <v>250</v>
      </c>
      <c r="E1534" s="2" t="s">
        <v>1299</v>
      </c>
      <c r="F1534" s="3">
        <v>44006</v>
      </c>
      <c r="G1534" s="2">
        <v>4</v>
      </c>
      <c r="H1534" s="11">
        <f>VLOOKUP(B1534,[1]!Product_Data[#Data],4,0)</f>
        <v>847</v>
      </c>
      <c r="I1534" s="11">
        <f>VLOOKUP(B1534,[1]!Product_Data[#Data],3,0)</f>
        <v>534</v>
      </c>
      <c r="J1534" s="11">
        <f t="shared" si="141"/>
        <v>2136</v>
      </c>
      <c r="K1534" s="11">
        <f t="shared" si="142"/>
        <v>3388</v>
      </c>
      <c r="L1534" s="11">
        <f t="shared" si="143"/>
        <v>1252</v>
      </c>
      <c r="M1534" t="str">
        <f>VLOOKUP(C1534,[1]!Location_Data[#Data],2,0)</f>
        <v>Garden Grove</v>
      </c>
      <c r="N1534" t="str">
        <f>VLOOKUP(D1534,[1]!Salespeople_Data[#Data],2,0)</f>
        <v>Martin Carr</v>
      </c>
      <c r="O1534" t="str">
        <f>VLOOKUP(E1534,[1]!Customer_Data[#Data],2,0)</f>
        <v>Christopher Matthews</v>
      </c>
      <c r="P1534" s="15">
        <f t="shared" si="138"/>
        <v>4</v>
      </c>
      <c r="Q1534">
        <f t="shared" si="139"/>
        <v>6</v>
      </c>
      <c r="R1534">
        <f t="shared" si="140"/>
        <v>2020</v>
      </c>
    </row>
    <row r="1535" spans="1:18" x14ac:dyDescent="0.25">
      <c r="A1535" s="4" t="s">
        <v>2451</v>
      </c>
      <c r="B1535" s="4" t="s">
        <v>119</v>
      </c>
      <c r="C1535" s="4" t="s">
        <v>331</v>
      </c>
      <c r="D1535" s="4" t="s">
        <v>71</v>
      </c>
      <c r="E1535" s="4" t="s">
        <v>1637</v>
      </c>
      <c r="F1535" s="5">
        <v>43938</v>
      </c>
      <c r="G1535" s="4">
        <v>1</v>
      </c>
      <c r="H1535" s="11">
        <f>VLOOKUP(B1535,[1]!Product_Data[#Data],4,0)</f>
        <v>1077</v>
      </c>
      <c r="I1535" s="11">
        <f>VLOOKUP(B1535,[1]!Product_Data[#Data],3,0)</f>
        <v>732</v>
      </c>
      <c r="J1535" s="11">
        <f t="shared" si="141"/>
        <v>732</v>
      </c>
      <c r="K1535" s="11">
        <f t="shared" si="142"/>
        <v>1077</v>
      </c>
      <c r="L1535" s="11">
        <f t="shared" si="143"/>
        <v>345</v>
      </c>
      <c r="M1535" t="str">
        <f>VLOOKUP(C1535,[1]!Location_Data[#Data],2,0)</f>
        <v>Sunnyvale</v>
      </c>
      <c r="N1535" t="str">
        <f>VLOOKUP(D1535,[1]!Salespeople_Data[#Data],2,0)</f>
        <v>Gary Rodriguez</v>
      </c>
      <c r="O1535" t="str">
        <f>VLOOKUP(E1535,[1]!Customer_Data[#Data],2,0)</f>
        <v>Peter Freeman</v>
      </c>
      <c r="P1535" s="15">
        <f t="shared" si="138"/>
        <v>6</v>
      </c>
      <c r="Q1535">
        <f t="shared" si="139"/>
        <v>4</v>
      </c>
      <c r="R1535">
        <f t="shared" si="140"/>
        <v>2020</v>
      </c>
    </row>
    <row r="1536" spans="1:18" x14ac:dyDescent="0.25">
      <c r="A1536" s="2" t="s">
        <v>2452</v>
      </c>
      <c r="B1536" s="2" t="s">
        <v>361</v>
      </c>
      <c r="C1536" s="2" t="s">
        <v>195</v>
      </c>
      <c r="D1536" s="2" t="s">
        <v>58</v>
      </c>
      <c r="E1536" s="2" t="s">
        <v>922</v>
      </c>
      <c r="F1536" s="3">
        <v>44139</v>
      </c>
      <c r="G1536" s="2">
        <v>1</v>
      </c>
      <c r="H1536" s="11">
        <f>VLOOKUP(B1536,[1]!Product_Data[#Data],4,0)</f>
        <v>1338</v>
      </c>
      <c r="I1536" s="11">
        <f>VLOOKUP(B1536,[1]!Product_Data[#Data],3,0)</f>
        <v>682</v>
      </c>
      <c r="J1536" s="11">
        <f t="shared" si="141"/>
        <v>682</v>
      </c>
      <c r="K1536" s="11">
        <f t="shared" si="142"/>
        <v>1338</v>
      </c>
      <c r="L1536" s="11">
        <f t="shared" si="143"/>
        <v>656</v>
      </c>
      <c r="M1536" t="str">
        <f>VLOOKUP(C1536,[1]!Location_Data[#Data],2,0)</f>
        <v>Pomona</v>
      </c>
      <c r="N1536" t="str">
        <f>VLOOKUP(D1536,[1]!Salespeople_Data[#Data],2,0)</f>
        <v>Christopher Tucker</v>
      </c>
      <c r="O1536" t="str">
        <f>VLOOKUP(E1536,[1]!Customer_Data[#Data],2,0)</f>
        <v>David Mendoza</v>
      </c>
      <c r="P1536" s="15">
        <f t="shared" si="138"/>
        <v>4</v>
      </c>
      <c r="Q1536">
        <f t="shared" si="139"/>
        <v>11</v>
      </c>
      <c r="R1536">
        <f t="shared" si="140"/>
        <v>2020</v>
      </c>
    </row>
    <row r="1537" spans="1:18" x14ac:dyDescent="0.25">
      <c r="A1537" s="4" t="s">
        <v>2453</v>
      </c>
      <c r="B1537" s="4" t="s">
        <v>181</v>
      </c>
      <c r="C1537" s="4" t="s">
        <v>467</v>
      </c>
      <c r="D1537" s="4" t="s">
        <v>101</v>
      </c>
      <c r="E1537" s="4" t="s">
        <v>1623</v>
      </c>
      <c r="F1537" s="5">
        <v>43952</v>
      </c>
      <c r="G1537" s="4">
        <v>1</v>
      </c>
      <c r="H1537" s="11">
        <f>VLOOKUP(B1537,[1]!Product_Data[#Data],4,0)</f>
        <v>1500</v>
      </c>
      <c r="I1537" s="11">
        <f>VLOOKUP(B1537,[1]!Product_Data[#Data],3,0)</f>
        <v>900</v>
      </c>
      <c r="J1537" s="11">
        <f t="shared" si="141"/>
        <v>900</v>
      </c>
      <c r="K1537" s="11">
        <f t="shared" si="142"/>
        <v>1500</v>
      </c>
      <c r="L1537" s="11">
        <f t="shared" si="143"/>
        <v>600</v>
      </c>
      <c r="M1537" t="str">
        <f>VLOOKUP(C1537,[1]!Location_Data[#Data],2,0)</f>
        <v>Garden Grove</v>
      </c>
      <c r="N1537" t="str">
        <f>VLOOKUP(D1537,[1]!Salespeople_Data[#Data],2,0)</f>
        <v>Scott Clark</v>
      </c>
      <c r="O1537" t="str">
        <f>VLOOKUP(E1537,[1]!Customer_Data[#Data],2,0)</f>
        <v>Bobby Duncan</v>
      </c>
      <c r="P1537" s="15">
        <f t="shared" si="138"/>
        <v>6</v>
      </c>
      <c r="Q1537">
        <f t="shared" si="139"/>
        <v>5</v>
      </c>
      <c r="R1537">
        <f t="shared" si="140"/>
        <v>2020</v>
      </c>
    </row>
    <row r="1538" spans="1:18" x14ac:dyDescent="0.25">
      <c r="A1538" s="2" t="s">
        <v>2454</v>
      </c>
      <c r="B1538" s="2" t="s">
        <v>330</v>
      </c>
      <c r="C1538" s="2" t="s">
        <v>246</v>
      </c>
      <c r="D1538" s="2" t="s">
        <v>212</v>
      </c>
      <c r="E1538" s="2" t="s">
        <v>1024</v>
      </c>
      <c r="F1538" s="3">
        <v>44061</v>
      </c>
      <c r="G1538" s="2">
        <v>1</v>
      </c>
      <c r="H1538" s="11">
        <f>VLOOKUP(B1538,[1]!Product_Data[#Data],4,0)</f>
        <v>1635</v>
      </c>
      <c r="I1538" s="11">
        <f>VLOOKUP(B1538,[1]!Product_Data[#Data],3,0)</f>
        <v>1046</v>
      </c>
      <c r="J1538" s="11">
        <f t="shared" si="141"/>
        <v>1046</v>
      </c>
      <c r="K1538" s="11">
        <f t="shared" si="142"/>
        <v>1635</v>
      </c>
      <c r="L1538" s="11">
        <f t="shared" si="143"/>
        <v>589</v>
      </c>
      <c r="M1538" t="str">
        <f>VLOOKUP(C1538,[1]!Location_Data[#Data],2,0)</f>
        <v>San Francisco</v>
      </c>
      <c r="N1538" t="str">
        <f>VLOOKUP(D1538,[1]!Salespeople_Data[#Data],2,0)</f>
        <v>Ronald Reed</v>
      </c>
      <c r="O1538" t="str">
        <f>VLOOKUP(E1538,[1]!Customer_Data[#Data],2,0)</f>
        <v>Justin Johnston</v>
      </c>
      <c r="P1538" s="15">
        <f t="shared" ref="P1538:P1601" si="144">WEEKDAY(F1538)</f>
        <v>3</v>
      </c>
      <c r="Q1538">
        <f t="shared" ref="Q1538:Q1601" si="145">MONTH(F1538)</f>
        <v>8</v>
      </c>
      <c r="R1538">
        <f t="shared" ref="R1538:R1601" si="146">YEAR(F1538)</f>
        <v>2020</v>
      </c>
    </row>
    <row r="1539" spans="1:18" x14ac:dyDescent="0.25">
      <c r="A1539" s="4" t="s">
        <v>2455</v>
      </c>
      <c r="B1539" s="4" t="s">
        <v>400</v>
      </c>
      <c r="C1539" s="4" t="s">
        <v>48</v>
      </c>
      <c r="D1539" s="4" t="s">
        <v>87</v>
      </c>
      <c r="E1539" s="4" t="s">
        <v>1778</v>
      </c>
      <c r="F1539" s="5">
        <v>44195</v>
      </c>
      <c r="G1539" s="4">
        <v>3</v>
      </c>
      <c r="H1539" s="11">
        <f>VLOOKUP(B1539,[1]!Product_Data[#Data],4,0)</f>
        <v>886</v>
      </c>
      <c r="I1539" s="11">
        <f>VLOOKUP(B1539,[1]!Product_Data[#Data],3,0)</f>
        <v>478</v>
      </c>
      <c r="J1539" s="11">
        <f t="shared" ref="J1539:J1602" si="147">PRODUCT(I1539,G1539)</f>
        <v>1434</v>
      </c>
      <c r="K1539" s="11">
        <f t="shared" ref="K1539:K1602" si="148">PRODUCT(H1539,G1539)</f>
        <v>2658</v>
      </c>
      <c r="L1539" s="11">
        <f t="shared" ref="L1539:L1602" si="149">K1539-J1539</f>
        <v>1224</v>
      </c>
      <c r="M1539" t="str">
        <f>VLOOKUP(C1539,[1]!Location_Data[#Data],2,0)</f>
        <v>Rialto</v>
      </c>
      <c r="N1539" t="str">
        <f>VLOOKUP(D1539,[1]!Salespeople_Data[#Data],2,0)</f>
        <v>Martin Perry</v>
      </c>
      <c r="O1539" t="str">
        <f>VLOOKUP(E1539,[1]!Customer_Data[#Data],2,0)</f>
        <v>Peter Boyd</v>
      </c>
      <c r="P1539" s="15">
        <f t="shared" si="144"/>
        <v>4</v>
      </c>
      <c r="Q1539">
        <f t="shared" si="145"/>
        <v>12</v>
      </c>
      <c r="R1539">
        <f t="shared" si="146"/>
        <v>2020</v>
      </c>
    </row>
    <row r="1540" spans="1:18" x14ac:dyDescent="0.25">
      <c r="A1540" s="2" t="s">
        <v>2456</v>
      </c>
      <c r="B1540" s="2" t="s">
        <v>132</v>
      </c>
      <c r="C1540" s="2" t="s">
        <v>322</v>
      </c>
      <c r="D1540" s="2" t="s">
        <v>178</v>
      </c>
      <c r="E1540" s="2" t="s">
        <v>1288</v>
      </c>
      <c r="F1540" s="3">
        <v>43998</v>
      </c>
      <c r="G1540" s="2">
        <v>1</v>
      </c>
      <c r="H1540" s="11">
        <f>VLOOKUP(B1540,[1]!Product_Data[#Data],4,0)</f>
        <v>2091</v>
      </c>
      <c r="I1540" s="11">
        <f>VLOOKUP(B1540,[1]!Product_Data[#Data],3,0)</f>
        <v>1485</v>
      </c>
      <c r="J1540" s="11">
        <f t="shared" si="147"/>
        <v>1485</v>
      </c>
      <c r="K1540" s="11">
        <f t="shared" si="148"/>
        <v>2091</v>
      </c>
      <c r="L1540" s="11">
        <f t="shared" si="149"/>
        <v>606</v>
      </c>
      <c r="M1540" t="str">
        <f>VLOOKUP(C1540,[1]!Location_Data[#Data],2,0)</f>
        <v>Rancho Cucamonga</v>
      </c>
      <c r="N1540" t="str">
        <f>VLOOKUP(D1540,[1]!Salespeople_Data[#Data],2,0)</f>
        <v>Joshua Taylor</v>
      </c>
      <c r="O1540" t="str">
        <f>VLOOKUP(E1540,[1]!Customer_Data[#Data],2,0)</f>
        <v>Samuel Price</v>
      </c>
      <c r="P1540" s="15">
        <f t="shared" si="144"/>
        <v>3</v>
      </c>
      <c r="Q1540">
        <f t="shared" si="145"/>
        <v>6</v>
      </c>
      <c r="R1540">
        <f t="shared" si="146"/>
        <v>2020</v>
      </c>
    </row>
    <row r="1541" spans="1:18" x14ac:dyDescent="0.25">
      <c r="A1541" s="4" t="s">
        <v>2457</v>
      </c>
      <c r="B1541" s="4" t="s">
        <v>94</v>
      </c>
      <c r="C1541" s="4" t="s">
        <v>331</v>
      </c>
      <c r="D1541" s="4" t="s">
        <v>53</v>
      </c>
      <c r="E1541" s="4" t="s">
        <v>179</v>
      </c>
      <c r="F1541" s="5">
        <v>44156</v>
      </c>
      <c r="G1541" s="4">
        <v>1</v>
      </c>
      <c r="H1541" s="11">
        <f>VLOOKUP(B1541,[1]!Product_Data[#Data],4,0)</f>
        <v>1639</v>
      </c>
      <c r="I1541" s="11">
        <f>VLOOKUP(B1541,[1]!Product_Data[#Data],3,0)</f>
        <v>1295</v>
      </c>
      <c r="J1541" s="11">
        <f t="shared" si="147"/>
        <v>1295</v>
      </c>
      <c r="K1541" s="11">
        <f t="shared" si="148"/>
        <v>1639</v>
      </c>
      <c r="L1541" s="11">
        <f t="shared" si="149"/>
        <v>344</v>
      </c>
      <c r="M1541" t="str">
        <f>VLOOKUP(C1541,[1]!Location_Data[#Data],2,0)</f>
        <v>Sunnyvale</v>
      </c>
      <c r="N1541" t="str">
        <f>VLOOKUP(D1541,[1]!Salespeople_Data[#Data],2,0)</f>
        <v>Scott Mason</v>
      </c>
      <c r="O1541" t="str">
        <f>VLOOKUP(E1541,[1]!Customer_Data[#Data],2,0)</f>
        <v>Alan Miller</v>
      </c>
      <c r="P1541" s="15">
        <f t="shared" si="144"/>
        <v>7</v>
      </c>
      <c r="Q1541">
        <f t="shared" si="145"/>
        <v>11</v>
      </c>
      <c r="R1541">
        <f t="shared" si="146"/>
        <v>2020</v>
      </c>
    </row>
    <row r="1542" spans="1:18" x14ac:dyDescent="0.25">
      <c r="A1542" s="2" t="s">
        <v>2458</v>
      </c>
      <c r="B1542" s="2" t="s">
        <v>435</v>
      </c>
      <c r="C1542" s="2" t="s">
        <v>79</v>
      </c>
      <c r="D1542" s="2" t="s">
        <v>264</v>
      </c>
      <c r="E1542" s="2" t="s">
        <v>885</v>
      </c>
      <c r="F1542" s="3">
        <v>44103</v>
      </c>
      <c r="G1542" s="2">
        <v>1</v>
      </c>
      <c r="H1542" s="11">
        <f>VLOOKUP(B1542,[1]!Product_Data[#Data],4,0)</f>
        <v>2141</v>
      </c>
      <c r="I1542" s="11">
        <f>VLOOKUP(B1542,[1]!Product_Data[#Data],3,0)</f>
        <v>1777</v>
      </c>
      <c r="J1542" s="11">
        <f t="shared" si="147"/>
        <v>1777</v>
      </c>
      <c r="K1542" s="11">
        <f t="shared" si="148"/>
        <v>2141</v>
      </c>
      <c r="L1542" s="11">
        <f t="shared" si="149"/>
        <v>364</v>
      </c>
      <c r="M1542" t="str">
        <f>VLOOKUP(C1542,[1]!Location_Data[#Data],2,0)</f>
        <v>Palmdale</v>
      </c>
      <c r="N1542" t="str">
        <f>VLOOKUP(D1542,[1]!Salespeople_Data[#Data],2,0)</f>
        <v>Ernest Wheeler</v>
      </c>
      <c r="O1542" t="str">
        <f>VLOOKUP(E1542,[1]!Customer_Data[#Data],2,0)</f>
        <v>Andrew Peters</v>
      </c>
      <c r="P1542" s="15">
        <f t="shared" si="144"/>
        <v>3</v>
      </c>
      <c r="Q1542">
        <f t="shared" si="145"/>
        <v>9</v>
      </c>
      <c r="R1542">
        <f t="shared" si="146"/>
        <v>2020</v>
      </c>
    </row>
    <row r="1543" spans="1:18" x14ac:dyDescent="0.25">
      <c r="A1543" s="4" t="s">
        <v>2459</v>
      </c>
      <c r="B1543" s="4" t="s">
        <v>43</v>
      </c>
      <c r="C1543" s="4" t="s">
        <v>731</v>
      </c>
      <c r="D1543" s="4" t="s">
        <v>30</v>
      </c>
      <c r="E1543" s="4" t="s">
        <v>2460</v>
      </c>
      <c r="F1543" s="5">
        <v>43916</v>
      </c>
      <c r="G1543" s="4">
        <v>1</v>
      </c>
      <c r="H1543" s="11">
        <f>VLOOKUP(B1543,[1]!Product_Data[#Data],4,0)</f>
        <v>356</v>
      </c>
      <c r="I1543" s="11">
        <f>VLOOKUP(B1543,[1]!Product_Data[#Data],3,0)</f>
        <v>292</v>
      </c>
      <c r="J1543" s="11">
        <f t="shared" si="147"/>
        <v>292</v>
      </c>
      <c r="K1543" s="11">
        <f t="shared" si="148"/>
        <v>356</v>
      </c>
      <c r="L1543" s="11">
        <f t="shared" si="149"/>
        <v>64</v>
      </c>
      <c r="M1543" t="str">
        <f>VLOOKUP(C1543,[1]!Location_Data[#Data],2,0)</f>
        <v>Costa Mesa</v>
      </c>
      <c r="N1543" t="str">
        <f>VLOOKUP(D1543,[1]!Salespeople_Data[#Data],2,0)</f>
        <v>Carl Hall</v>
      </c>
      <c r="O1543" t="str">
        <f>VLOOKUP(E1543,[1]!Customer_Data[#Data],2,0)</f>
        <v>Joe Gordon</v>
      </c>
      <c r="P1543" s="15">
        <f t="shared" si="144"/>
        <v>5</v>
      </c>
      <c r="Q1543">
        <f t="shared" si="145"/>
        <v>3</v>
      </c>
      <c r="R1543">
        <f t="shared" si="146"/>
        <v>2020</v>
      </c>
    </row>
    <row r="1544" spans="1:18" x14ac:dyDescent="0.25">
      <c r="A1544" s="2" t="s">
        <v>2461</v>
      </c>
      <c r="B1544" s="2" t="s">
        <v>210</v>
      </c>
      <c r="C1544" s="2" t="s">
        <v>215</v>
      </c>
      <c r="D1544" s="2" t="s">
        <v>159</v>
      </c>
      <c r="E1544" s="2" t="s">
        <v>2462</v>
      </c>
      <c r="F1544" s="3">
        <v>43885</v>
      </c>
      <c r="G1544" s="2">
        <v>4</v>
      </c>
      <c r="H1544" s="11">
        <f>VLOOKUP(B1544,[1]!Product_Data[#Data],4,0)</f>
        <v>458</v>
      </c>
      <c r="I1544" s="11">
        <f>VLOOKUP(B1544,[1]!Product_Data[#Data],3,0)</f>
        <v>376</v>
      </c>
      <c r="J1544" s="11">
        <f t="shared" si="147"/>
        <v>1504</v>
      </c>
      <c r="K1544" s="11">
        <f t="shared" si="148"/>
        <v>1832</v>
      </c>
      <c r="L1544" s="11">
        <f t="shared" si="149"/>
        <v>328</v>
      </c>
      <c r="M1544" t="str">
        <f>VLOOKUP(C1544,[1]!Location_Data[#Data],2,0)</f>
        <v>El Cajon</v>
      </c>
      <c r="N1544" t="str">
        <f>VLOOKUP(D1544,[1]!Salespeople_Data[#Data],2,0)</f>
        <v>Bobby Russell</v>
      </c>
      <c r="O1544" t="str">
        <f>VLOOKUP(E1544,[1]!Customer_Data[#Data],2,0)</f>
        <v>Benjamin Ryan</v>
      </c>
      <c r="P1544" s="15">
        <f t="shared" si="144"/>
        <v>2</v>
      </c>
      <c r="Q1544">
        <f t="shared" si="145"/>
        <v>2</v>
      </c>
      <c r="R1544">
        <f t="shared" si="146"/>
        <v>2020</v>
      </c>
    </row>
    <row r="1545" spans="1:18" x14ac:dyDescent="0.25">
      <c r="A1545" s="4" t="s">
        <v>2463</v>
      </c>
      <c r="B1545" s="4" t="s">
        <v>43</v>
      </c>
      <c r="C1545" s="4" t="s">
        <v>52</v>
      </c>
      <c r="D1545" s="4" t="s">
        <v>165</v>
      </c>
      <c r="E1545" s="4" t="s">
        <v>1856</v>
      </c>
      <c r="F1545" s="5">
        <v>44062</v>
      </c>
      <c r="G1545" s="4">
        <v>1</v>
      </c>
      <c r="H1545" s="11">
        <f>VLOOKUP(B1545,[1]!Product_Data[#Data],4,0)</f>
        <v>356</v>
      </c>
      <c r="I1545" s="11">
        <f>VLOOKUP(B1545,[1]!Product_Data[#Data],3,0)</f>
        <v>292</v>
      </c>
      <c r="J1545" s="11">
        <f t="shared" si="147"/>
        <v>292</v>
      </c>
      <c r="K1545" s="11">
        <f t="shared" si="148"/>
        <v>356</v>
      </c>
      <c r="L1545" s="11">
        <f t="shared" si="149"/>
        <v>64</v>
      </c>
      <c r="M1545" t="str">
        <f>VLOOKUP(C1545,[1]!Location_Data[#Data],2,0)</f>
        <v>Pasadena</v>
      </c>
      <c r="N1545" t="str">
        <f>VLOOKUP(D1545,[1]!Salespeople_Data[#Data],2,0)</f>
        <v>Joe Sims</v>
      </c>
      <c r="O1545" t="str">
        <f>VLOOKUP(E1545,[1]!Customer_Data[#Data],2,0)</f>
        <v>Christopher Johnston</v>
      </c>
      <c r="P1545" s="15">
        <f t="shared" si="144"/>
        <v>4</v>
      </c>
      <c r="Q1545">
        <f t="shared" si="145"/>
        <v>8</v>
      </c>
      <c r="R1545">
        <f t="shared" si="146"/>
        <v>2020</v>
      </c>
    </row>
    <row r="1546" spans="1:18" x14ac:dyDescent="0.25">
      <c r="A1546" s="2" t="s">
        <v>2464</v>
      </c>
      <c r="B1546" s="2" t="s">
        <v>28</v>
      </c>
      <c r="C1546" s="2" t="s">
        <v>48</v>
      </c>
      <c r="D1546" s="2" t="s">
        <v>191</v>
      </c>
      <c r="E1546" s="2" t="s">
        <v>343</v>
      </c>
      <c r="F1546" s="3">
        <v>43840</v>
      </c>
      <c r="G1546" s="2">
        <v>1</v>
      </c>
      <c r="H1546" s="11">
        <f>VLOOKUP(B1546,[1]!Product_Data[#Data],4,0)</f>
        <v>684</v>
      </c>
      <c r="I1546" s="11">
        <f>VLOOKUP(B1546,[1]!Product_Data[#Data],3,0)</f>
        <v>561</v>
      </c>
      <c r="J1546" s="11">
        <f t="shared" si="147"/>
        <v>561</v>
      </c>
      <c r="K1546" s="11">
        <f t="shared" si="148"/>
        <v>684</v>
      </c>
      <c r="L1546" s="11">
        <f t="shared" si="149"/>
        <v>123</v>
      </c>
      <c r="M1546" t="str">
        <f>VLOOKUP(C1546,[1]!Location_Data[#Data],2,0)</f>
        <v>Rialto</v>
      </c>
      <c r="N1546" t="str">
        <f>VLOOKUP(D1546,[1]!Salespeople_Data[#Data],2,0)</f>
        <v>Robert Reed</v>
      </c>
      <c r="O1546" t="str">
        <f>VLOOKUP(E1546,[1]!Customer_Data[#Data],2,0)</f>
        <v>James Fisher</v>
      </c>
      <c r="P1546" s="15">
        <f t="shared" si="144"/>
        <v>6</v>
      </c>
      <c r="Q1546">
        <f t="shared" si="145"/>
        <v>1</v>
      </c>
      <c r="R1546">
        <f t="shared" si="146"/>
        <v>2020</v>
      </c>
    </row>
    <row r="1547" spans="1:18" x14ac:dyDescent="0.25">
      <c r="A1547" s="4" t="s">
        <v>2465</v>
      </c>
      <c r="B1547" s="4" t="s">
        <v>181</v>
      </c>
      <c r="C1547" s="4" t="s">
        <v>490</v>
      </c>
      <c r="D1547" s="4" t="s">
        <v>63</v>
      </c>
      <c r="E1547" s="4" t="s">
        <v>513</v>
      </c>
      <c r="F1547" s="5">
        <v>44069</v>
      </c>
      <c r="G1547" s="4">
        <v>2</v>
      </c>
      <c r="H1547" s="11">
        <f>VLOOKUP(B1547,[1]!Product_Data[#Data],4,0)</f>
        <v>1500</v>
      </c>
      <c r="I1547" s="11">
        <f>VLOOKUP(B1547,[1]!Product_Data[#Data],3,0)</f>
        <v>900</v>
      </c>
      <c r="J1547" s="11">
        <f t="shared" si="147"/>
        <v>1800</v>
      </c>
      <c r="K1547" s="11">
        <f t="shared" si="148"/>
        <v>3000</v>
      </c>
      <c r="L1547" s="11">
        <f t="shared" si="149"/>
        <v>1200</v>
      </c>
      <c r="M1547" t="str">
        <f>VLOOKUP(C1547,[1]!Location_Data[#Data],2,0)</f>
        <v>Temecula</v>
      </c>
      <c r="N1547" t="str">
        <f>VLOOKUP(D1547,[1]!Salespeople_Data[#Data],2,0)</f>
        <v>Jeremy Mendoza</v>
      </c>
      <c r="O1547" t="str">
        <f>VLOOKUP(E1547,[1]!Customer_Data[#Data],2,0)</f>
        <v>Wayne Hunter</v>
      </c>
      <c r="P1547" s="15">
        <f t="shared" si="144"/>
        <v>4</v>
      </c>
      <c r="Q1547">
        <f t="shared" si="145"/>
        <v>8</v>
      </c>
      <c r="R1547">
        <f t="shared" si="146"/>
        <v>2020</v>
      </c>
    </row>
    <row r="1548" spans="1:18" x14ac:dyDescent="0.25">
      <c r="A1548" s="2" t="s">
        <v>2466</v>
      </c>
      <c r="B1548" s="2" t="s">
        <v>155</v>
      </c>
      <c r="C1548" s="2" t="s">
        <v>115</v>
      </c>
      <c r="D1548" s="2" t="s">
        <v>40</v>
      </c>
      <c r="E1548" s="2" t="s">
        <v>1165</v>
      </c>
      <c r="F1548" s="3">
        <v>43855</v>
      </c>
      <c r="G1548" s="2">
        <v>3</v>
      </c>
      <c r="H1548" s="11">
        <f>VLOOKUP(B1548,[1]!Product_Data[#Data],4,0)</f>
        <v>1353</v>
      </c>
      <c r="I1548" s="11">
        <f>VLOOKUP(B1548,[1]!Product_Data[#Data],3,0)</f>
        <v>947</v>
      </c>
      <c r="J1548" s="11">
        <f t="shared" si="147"/>
        <v>2841</v>
      </c>
      <c r="K1548" s="11">
        <f t="shared" si="148"/>
        <v>4059</v>
      </c>
      <c r="L1548" s="11">
        <f t="shared" si="149"/>
        <v>1218</v>
      </c>
      <c r="M1548" t="str">
        <f>VLOOKUP(C1548,[1]!Location_Data[#Data],2,0)</f>
        <v>Glendale</v>
      </c>
      <c r="N1548" t="str">
        <f>VLOOKUP(D1548,[1]!Salespeople_Data[#Data],2,0)</f>
        <v>Brian Hansen</v>
      </c>
      <c r="O1548" t="str">
        <f>VLOOKUP(E1548,[1]!Customer_Data[#Data],2,0)</f>
        <v>Aaron Miller</v>
      </c>
      <c r="P1548" s="15">
        <f t="shared" si="144"/>
        <v>7</v>
      </c>
      <c r="Q1548">
        <f t="shared" si="145"/>
        <v>1</v>
      </c>
      <c r="R1548">
        <f t="shared" si="146"/>
        <v>2020</v>
      </c>
    </row>
    <row r="1549" spans="1:18" x14ac:dyDescent="0.25">
      <c r="A1549" s="4" t="s">
        <v>2467</v>
      </c>
      <c r="B1549" s="4" t="s">
        <v>367</v>
      </c>
      <c r="C1549" s="4" t="s">
        <v>79</v>
      </c>
      <c r="D1549" s="4" t="s">
        <v>225</v>
      </c>
      <c r="E1549" s="4" t="s">
        <v>2157</v>
      </c>
      <c r="F1549" s="5">
        <v>44137</v>
      </c>
      <c r="G1549" s="4">
        <v>4</v>
      </c>
      <c r="H1549" s="11">
        <f>VLOOKUP(B1549,[1]!Product_Data[#Data],4,0)</f>
        <v>530</v>
      </c>
      <c r="I1549" s="11">
        <f>VLOOKUP(B1549,[1]!Product_Data[#Data],3,0)</f>
        <v>424</v>
      </c>
      <c r="J1549" s="11">
        <f t="shared" si="147"/>
        <v>1696</v>
      </c>
      <c r="K1549" s="11">
        <f t="shared" si="148"/>
        <v>2120</v>
      </c>
      <c r="L1549" s="11">
        <f t="shared" si="149"/>
        <v>424</v>
      </c>
      <c r="M1549" t="str">
        <f>VLOOKUP(C1549,[1]!Location_Data[#Data],2,0)</f>
        <v>Palmdale</v>
      </c>
      <c r="N1549" t="str">
        <f>VLOOKUP(D1549,[1]!Salespeople_Data[#Data],2,0)</f>
        <v>Andrew Bowman</v>
      </c>
      <c r="O1549" t="str">
        <f>VLOOKUP(E1549,[1]!Customer_Data[#Data],2,0)</f>
        <v>Henry Elliott</v>
      </c>
      <c r="P1549" s="15">
        <f t="shared" si="144"/>
        <v>2</v>
      </c>
      <c r="Q1549">
        <f t="shared" si="145"/>
        <v>11</v>
      </c>
      <c r="R1549">
        <f t="shared" si="146"/>
        <v>2020</v>
      </c>
    </row>
    <row r="1550" spans="1:18" x14ac:dyDescent="0.25">
      <c r="A1550" s="2" t="s">
        <v>2468</v>
      </c>
      <c r="B1550" s="2" t="s">
        <v>129</v>
      </c>
      <c r="C1550" s="2" t="s">
        <v>527</v>
      </c>
      <c r="D1550" s="2" t="s">
        <v>413</v>
      </c>
      <c r="E1550" s="2" t="s">
        <v>687</v>
      </c>
      <c r="F1550" s="3">
        <v>43983</v>
      </c>
      <c r="G1550" s="2">
        <v>3</v>
      </c>
      <c r="H1550" s="11">
        <f>VLOOKUP(B1550,[1]!Product_Data[#Data],4,0)</f>
        <v>127</v>
      </c>
      <c r="I1550" s="11">
        <f>VLOOKUP(B1550,[1]!Product_Data[#Data],3,0)</f>
        <v>79</v>
      </c>
      <c r="J1550" s="11">
        <f t="shared" si="147"/>
        <v>237</v>
      </c>
      <c r="K1550" s="11">
        <f t="shared" si="148"/>
        <v>381</v>
      </c>
      <c r="L1550" s="11">
        <f t="shared" si="149"/>
        <v>144</v>
      </c>
      <c r="M1550" t="str">
        <f>VLOOKUP(C1550,[1]!Location_Data[#Data],2,0)</f>
        <v>Stockton</v>
      </c>
      <c r="N1550" t="str">
        <f>VLOOKUP(D1550,[1]!Salespeople_Data[#Data],2,0)</f>
        <v>Kenneth Bradley</v>
      </c>
      <c r="O1550" t="str">
        <f>VLOOKUP(E1550,[1]!Customer_Data[#Data],2,0)</f>
        <v>David Garrett</v>
      </c>
      <c r="P1550" s="15">
        <f t="shared" si="144"/>
        <v>2</v>
      </c>
      <c r="Q1550">
        <f t="shared" si="145"/>
        <v>6</v>
      </c>
      <c r="R1550">
        <f t="shared" si="146"/>
        <v>2020</v>
      </c>
    </row>
    <row r="1551" spans="1:18" x14ac:dyDescent="0.25">
      <c r="A1551" s="4" t="s">
        <v>2469</v>
      </c>
      <c r="B1551" s="4" t="s">
        <v>23</v>
      </c>
      <c r="C1551" s="4" t="s">
        <v>224</v>
      </c>
      <c r="D1551" s="4" t="s">
        <v>345</v>
      </c>
      <c r="E1551" s="4" t="s">
        <v>1129</v>
      </c>
      <c r="F1551" s="5">
        <v>43924</v>
      </c>
      <c r="G1551" s="4">
        <v>2</v>
      </c>
      <c r="H1551" s="11">
        <f>VLOOKUP(B1551,[1]!Product_Data[#Data],4,0)</f>
        <v>1052</v>
      </c>
      <c r="I1551" s="11">
        <f>VLOOKUP(B1551,[1]!Product_Data[#Data],3,0)</f>
        <v>589</v>
      </c>
      <c r="J1551" s="11">
        <f t="shared" si="147"/>
        <v>1178</v>
      </c>
      <c r="K1551" s="11">
        <f t="shared" si="148"/>
        <v>2104</v>
      </c>
      <c r="L1551" s="11">
        <f t="shared" si="149"/>
        <v>926</v>
      </c>
      <c r="M1551" t="str">
        <f>VLOOKUP(C1551,[1]!Location_Data[#Data],2,0)</f>
        <v>Huntington Beach</v>
      </c>
      <c r="N1551" t="str">
        <f>VLOOKUP(D1551,[1]!Salespeople_Data[#Data],2,0)</f>
        <v>Larry Marshall</v>
      </c>
      <c r="O1551" t="str">
        <f>VLOOKUP(E1551,[1]!Customer_Data[#Data],2,0)</f>
        <v>Paul Richardson</v>
      </c>
      <c r="P1551" s="15">
        <f t="shared" si="144"/>
        <v>6</v>
      </c>
      <c r="Q1551">
        <f t="shared" si="145"/>
        <v>4</v>
      </c>
      <c r="R1551">
        <f t="shared" si="146"/>
        <v>2020</v>
      </c>
    </row>
    <row r="1552" spans="1:18" x14ac:dyDescent="0.25">
      <c r="A1552" s="2" t="s">
        <v>2470</v>
      </c>
      <c r="B1552" s="2" t="s">
        <v>395</v>
      </c>
      <c r="C1552" s="2" t="s">
        <v>174</v>
      </c>
      <c r="D1552" s="2" t="s">
        <v>106</v>
      </c>
      <c r="E1552" s="2" t="s">
        <v>801</v>
      </c>
      <c r="F1552" s="3">
        <v>43941</v>
      </c>
      <c r="G1552" s="2">
        <v>1</v>
      </c>
      <c r="H1552" s="11">
        <f>VLOOKUP(B1552,[1]!Product_Data[#Data],4,0)</f>
        <v>2257</v>
      </c>
      <c r="I1552" s="11">
        <f>VLOOKUP(B1552,[1]!Product_Data[#Data],3,0)</f>
        <v>1535</v>
      </c>
      <c r="J1552" s="11">
        <f t="shared" si="147"/>
        <v>1535</v>
      </c>
      <c r="K1552" s="11">
        <f t="shared" si="148"/>
        <v>2257</v>
      </c>
      <c r="L1552" s="11">
        <f t="shared" si="149"/>
        <v>722</v>
      </c>
      <c r="M1552" t="str">
        <f>VLOOKUP(C1552,[1]!Location_Data[#Data],2,0)</f>
        <v>Norwalk</v>
      </c>
      <c r="N1552" t="str">
        <f>VLOOKUP(D1552,[1]!Salespeople_Data[#Data],2,0)</f>
        <v>Patrick Ruiz</v>
      </c>
      <c r="O1552" t="str">
        <f>VLOOKUP(E1552,[1]!Customer_Data[#Data],2,0)</f>
        <v>Kenneth Hill</v>
      </c>
      <c r="P1552" s="15">
        <f t="shared" si="144"/>
        <v>2</v>
      </c>
      <c r="Q1552">
        <f t="shared" si="145"/>
        <v>4</v>
      </c>
      <c r="R1552">
        <f t="shared" si="146"/>
        <v>2020</v>
      </c>
    </row>
    <row r="1553" spans="1:18" x14ac:dyDescent="0.25">
      <c r="A1553" s="4" t="s">
        <v>2471</v>
      </c>
      <c r="B1553" s="4" t="s">
        <v>1149</v>
      </c>
      <c r="C1553" s="4" t="s">
        <v>24</v>
      </c>
      <c r="D1553" s="4" t="s">
        <v>71</v>
      </c>
      <c r="E1553" s="4" t="s">
        <v>279</v>
      </c>
      <c r="F1553" s="5">
        <v>44085</v>
      </c>
      <c r="G1553" s="4">
        <v>1</v>
      </c>
      <c r="H1553" s="11">
        <f>VLOOKUP(B1553,[1]!Product_Data[#Data],4,0)</f>
        <v>847</v>
      </c>
      <c r="I1553" s="11">
        <f>VLOOKUP(B1553,[1]!Product_Data[#Data],3,0)</f>
        <v>534</v>
      </c>
      <c r="J1553" s="11">
        <f t="shared" si="147"/>
        <v>534</v>
      </c>
      <c r="K1553" s="11">
        <f t="shared" si="148"/>
        <v>847</v>
      </c>
      <c r="L1553" s="11">
        <f t="shared" si="149"/>
        <v>313</v>
      </c>
      <c r="M1553" t="str">
        <f>VLOOKUP(C1553,[1]!Location_Data[#Data],2,0)</f>
        <v>Lancaster</v>
      </c>
      <c r="N1553" t="str">
        <f>VLOOKUP(D1553,[1]!Salespeople_Data[#Data],2,0)</f>
        <v>Gary Rodriguez</v>
      </c>
      <c r="O1553" t="str">
        <f>VLOOKUP(E1553,[1]!Customer_Data[#Data],2,0)</f>
        <v>Joshua Bennett</v>
      </c>
      <c r="P1553" s="15">
        <f t="shared" si="144"/>
        <v>6</v>
      </c>
      <c r="Q1553">
        <f t="shared" si="145"/>
        <v>9</v>
      </c>
      <c r="R1553">
        <f t="shared" si="146"/>
        <v>2020</v>
      </c>
    </row>
    <row r="1554" spans="1:18" x14ac:dyDescent="0.25">
      <c r="A1554" s="2" t="s">
        <v>2472</v>
      </c>
      <c r="B1554" s="2" t="s">
        <v>666</v>
      </c>
      <c r="C1554" s="2" t="s">
        <v>519</v>
      </c>
      <c r="D1554" s="2" t="s">
        <v>212</v>
      </c>
      <c r="E1554" s="2" t="s">
        <v>2473</v>
      </c>
      <c r="F1554" s="3">
        <v>44130</v>
      </c>
      <c r="G1554" s="2">
        <v>1</v>
      </c>
      <c r="H1554" s="11">
        <f>VLOOKUP(B1554,[1]!Product_Data[#Data],4,0)</f>
        <v>2241</v>
      </c>
      <c r="I1554" s="11">
        <f>VLOOKUP(B1554,[1]!Product_Data[#Data],3,0)</f>
        <v>1367</v>
      </c>
      <c r="J1554" s="11">
        <f t="shared" si="147"/>
        <v>1367</v>
      </c>
      <c r="K1554" s="11">
        <f t="shared" si="148"/>
        <v>2241</v>
      </c>
      <c r="L1554" s="11">
        <f t="shared" si="149"/>
        <v>874</v>
      </c>
      <c r="M1554" t="str">
        <f>VLOOKUP(C1554,[1]!Location_Data[#Data],2,0)</f>
        <v>Anaheim</v>
      </c>
      <c r="N1554" t="str">
        <f>VLOOKUP(D1554,[1]!Salespeople_Data[#Data],2,0)</f>
        <v>Ronald Reed</v>
      </c>
      <c r="O1554" t="str">
        <f>VLOOKUP(E1554,[1]!Customer_Data[#Data],2,0)</f>
        <v>Thomas Duncan</v>
      </c>
      <c r="P1554" s="15">
        <f t="shared" si="144"/>
        <v>2</v>
      </c>
      <c r="Q1554">
        <f t="shared" si="145"/>
        <v>10</v>
      </c>
      <c r="R1554">
        <f t="shared" si="146"/>
        <v>2020</v>
      </c>
    </row>
    <row r="1555" spans="1:18" x14ac:dyDescent="0.25">
      <c r="A1555" s="4" t="s">
        <v>2474</v>
      </c>
      <c r="B1555" s="4" t="s">
        <v>626</v>
      </c>
      <c r="C1555" s="4" t="s">
        <v>268</v>
      </c>
      <c r="D1555" s="4" t="s">
        <v>106</v>
      </c>
      <c r="E1555" s="4" t="s">
        <v>1780</v>
      </c>
      <c r="F1555" s="5">
        <v>44025</v>
      </c>
      <c r="G1555" s="4">
        <v>1</v>
      </c>
      <c r="H1555" s="11">
        <f>VLOOKUP(B1555,[1]!Product_Data[#Data],4,0)</f>
        <v>584</v>
      </c>
      <c r="I1555" s="11">
        <f>VLOOKUP(B1555,[1]!Product_Data[#Data],3,0)</f>
        <v>420</v>
      </c>
      <c r="J1555" s="11">
        <f t="shared" si="147"/>
        <v>420</v>
      </c>
      <c r="K1555" s="11">
        <f t="shared" si="148"/>
        <v>584</v>
      </c>
      <c r="L1555" s="11">
        <f t="shared" si="149"/>
        <v>164</v>
      </c>
      <c r="M1555" t="str">
        <f>VLOOKUP(C1555,[1]!Location_Data[#Data],2,0)</f>
        <v>Murrieta</v>
      </c>
      <c r="N1555" t="str">
        <f>VLOOKUP(D1555,[1]!Salespeople_Data[#Data],2,0)</f>
        <v>Patrick Ruiz</v>
      </c>
      <c r="O1555" t="str">
        <f>VLOOKUP(E1555,[1]!Customer_Data[#Data],2,0)</f>
        <v>Christopher Miller</v>
      </c>
      <c r="P1555" s="15">
        <f t="shared" si="144"/>
        <v>2</v>
      </c>
      <c r="Q1555">
        <f t="shared" si="145"/>
        <v>7</v>
      </c>
      <c r="R1555">
        <f t="shared" si="146"/>
        <v>2020</v>
      </c>
    </row>
    <row r="1556" spans="1:18" x14ac:dyDescent="0.25">
      <c r="A1556" s="2" t="s">
        <v>2475</v>
      </c>
      <c r="B1556" s="2" t="s">
        <v>235</v>
      </c>
      <c r="C1556" s="2" t="s">
        <v>19</v>
      </c>
      <c r="D1556" s="2" t="s">
        <v>356</v>
      </c>
      <c r="E1556" s="2" t="s">
        <v>1065</v>
      </c>
      <c r="F1556" s="3">
        <v>44012</v>
      </c>
      <c r="G1556" s="2">
        <v>1</v>
      </c>
      <c r="H1556" s="11">
        <f>VLOOKUP(B1556,[1]!Product_Data[#Data],4,0)</f>
        <v>1887</v>
      </c>
      <c r="I1556" s="11">
        <f>VLOOKUP(B1556,[1]!Product_Data[#Data],3,0)</f>
        <v>1378</v>
      </c>
      <c r="J1556" s="11">
        <f t="shared" si="147"/>
        <v>1378</v>
      </c>
      <c r="K1556" s="11">
        <f t="shared" si="148"/>
        <v>1887</v>
      </c>
      <c r="L1556" s="11">
        <f t="shared" si="149"/>
        <v>509</v>
      </c>
      <c r="M1556" t="str">
        <f>VLOOKUP(C1556,[1]!Location_Data[#Data],2,0)</f>
        <v>Berkeley</v>
      </c>
      <c r="N1556" t="str">
        <f>VLOOKUP(D1556,[1]!Salespeople_Data[#Data],2,0)</f>
        <v>Jimmy Young</v>
      </c>
      <c r="O1556" t="str">
        <f>VLOOKUP(E1556,[1]!Customer_Data[#Data],2,0)</f>
        <v>Wayne Stewart</v>
      </c>
      <c r="P1556" s="15">
        <f t="shared" si="144"/>
        <v>3</v>
      </c>
      <c r="Q1556">
        <f t="shared" si="145"/>
        <v>6</v>
      </c>
      <c r="R1556">
        <f t="shared" si="146"/>
        <v>2020</v>
      </c>
    </row>
    <row r="1557" spans="1:18" x14ac:dyDescent="0.25">
      <c r="A1557" s="4" t="s">
        <v>2476</v>
      </c>
      <c r="B1557" s="4" t="s">
        <v>132</v>
      </c>
      <c r="C1557" s="4" t="s">
        <v>149</v>
      </c>
      <c r="D1557" s="4" t="s">
        <v>191</v>
      </c>
      <c r="E1557" s="4" t="s">
        <v>648</v>
      </c>
      <c r="F1557" s="5">
        <v>44007</v>
      </c>
      <c r="G1557" s="4">
        <v>3</v>
      </c>
      <c r="H1557" s="11">
        <f>VLOOKUP(B1557,[1]!Product_Data[#Data],4,0)</f>
        <v>2091</v>
      </c>
      <c r="I1557" s="11">
        <f>VLOOKUP(B1557,[1]!Product_Data[#Data],3,0)</f>
        <v>1485</v>
      </c>
      <c r="J1557" s="11">
        <f t="shared" si="147"/>
        <v>4455</v>
      </c>
      <c r="K1557" s="11">
        <f t="shared" si="148"/>
        <v>6273</v>
      </c>
      <c r="L1557" s="11">
        <f t="shared" si="149"/>
        <v>1818</v>
      </c>
      <c r="M1557" t="str">
        <f>VLOOKUP(C1557,[1]!Location_Data[#Data],2,0)</f>
        <v>Antioch</v>
      </c>
      <c r="N1557" t="str">
        <f>VLOOKUP(D1557,[1]!Salespeople_Data[#Data],2,0)</f>
        <v>Robert Reed</v>
      </c>
      <c r="O1557" t="str">
        <f>VLOOKUP(E1557,[1]!Customer_Data[#Data],2,0)</f>
        <v>Russell Alexander</v>
      </c>
      <c r="P1557" s="15">
        <f t="shared" si="144"/>
        <v>5</v>
      </c>
      <c r="Q1557">
        <f t="shared" si="145"/>
        <v>6</v>
      </c>
      <c r="R1557">
        <f t="shared" si="146"/>
        <v>2020</v>
      </c>
    </row>
    <row r="1558" spans="1:18" x14ac:dyDescent="0.25">
      <c r="A1558" s="2" t="s">
        <v>2477</v>
      </c>
      <c r="B1558" s="2" t="s">
        <v>181</v>
      </c>
      <c r="C1558" s="2" t="s">
        <v>70</v>
      </c>
      <c r="D1558" s="2" t="s">
        <v>257</v>
      </c>
      <c r="E1558" s="2" t="s">
        <v>1916</v>
      </c>
      <c r="F1558" s="3">
        <v>43926</v>
      </c>
      <c r="G1558" s="2">
        <v>4</v>
      </c>
      <c r="H1558" s="11">
        <f>VLOOKUP(B1558,[1]!Product_Data[#Data],4,0)</f>
        <v>1500</v>
      </c>
      <c r="I1558" s="11">
        <f>VLOOKUP(B1558,[1]!Product_Data[#Data],3,0)</f>
        <v>900</v>
      </c>
      <c r="J1558" s="11">
        <f t="shared" si="147"/>
        <v>3600</v>
      </c>
      <c r="K1558" s="11">
        <f t="shared" si="148"/>
        <v>6000</v>
      </c>
      <c r="L1558" s="11">
        <f t="shared" si="149"/>
        <v>2400</v>
      </c>
      <c r="M1558" t="str">
        <f>VLOOKUP(C1558,[1]!Location_Data[#Data],2,0)</f>
        <v>Clovis</v>
      </c>
      <c r="N1558" t="str">
        <f>VLOOKUP(D1558,[1]!Salespeople_Data[#Data],2,0)</f>
        <v>Jerry Perry</v>
      </c>
      <c r="O1558" t="str">
        <f>VLOOKUP(E1558,[1]!Customer_Data[#Data],2,0)</f>
        <v>Kevin Gomez</v>
      </c>
      <c r="P1558" s="15">
        <f t="shared" si="144"/>
        <v>1</v>
      </c>
      <c r="Q1558">
        <f t="shared" si="145"/>
        <v>4</v>
      </c>
      <c r="R1558">
        <f t="shared" si="146"/>
        <v>2020</v>
      </c>
    </row>
    <row r="1559" spans="1:18" x14ac:dyDescent="0.25">
      <c r="A1559" s="4" t="s">
        <v>2478</v>
      </c>
      <c r="B1559" s="4" t="s">
        <v>86</v>
      </c>
      <c r="C1559" s="4" t="s">
        <v>215</v>
      </c>
      <c r="D1559" s="4" t="s">
        <v>96</v>
      </c>
      <c r="E1559" s="4" t="s">
        <v>277</v>
      </c>
      <c r="F1559" s="5">
        <v>44117</v>
      </c>
      <c r="G1559" s="4">
        <v>3</v>
      </c>
      <c r="H1559" s="11">
        <f>VLOOKUP(B1559,[1]!Product_Data[#Data],4,0)</f>
        <v>1725</v>
      </c>
      <c r="I1559" s="11">
        <f>VLOOKUP(B1559,[1]!Product_Data[#Data],3,0)</f>
        <v>1363</v>
      </c>
      <c r="J1559" s="11">
        <f t="shared" si="147"/>
        <v>4089</v>
      </c>
      <c r="K1559" s="11">
        <f t="shared" si="148"/>
        <v>5175</v>
      </c>
      <c r="L1559" s="11">
        <f t="shared" si="149"/>
        <v>1086</v>
      </c>
      <c r="M1559" t="str">
        <f>VLOOKUP(C1559,[1]!Location_Data[#Data],2,0)</f>
        <v>El Cajon</v>
      </c>
      <c r="N1559" t="str">
        <f>VLOOKUP(D1559,[1]!Salespeople_Data[#Data],2,0)</f>
        <v>Brian Thomas</v>
      </c>
      <c r="O1559" t="str">
        <f>VLOOKUP(E1559,[1]!Customer_Data[#Data],2,0)</f>
        <v>Howard Lewis</v>
      </c>
      <c r="P1559" s="15">
        <f t="shared" si="144"/>
        <v>3</v>
      </c>
      <c r="Q1559">
        <f t="shared" si="145"/>
        <v>10</v>
      </c>
      <c r="R1559">
        <f t="shared" si="146"/>
        <v>2020</v>
      </c>
    </row>
    <row r="1560" spans="1:18" x14ac:dyDescent="0.25">
      <c r="A1560" s="2" t="s">
        <v>2479</v>
      </c>
      <c r="B1560" s="2" t="s">
        <v>435</v>
      </c>
      <c r="C1560" s="2" t="s">
        <v>115</v>
      </c>
      <c r="D1560" s="2" t="s">
        <v>15</v>
      </c>
      <c r="E1560" s="2" t="s">
        <v>363</v>
      </c>
      <c r="F1560" s="3">
        <v>44090</v>
      </c>
      <c r="G1560" s="2">
        <v>4</v>
      </c>
      <c r="H1560" s="11">
        <f>VLOOKUP(B1560,[1]!Product_Data[#Data],4,0)</f>
        <v>2141</v>
      </c>
      <c r="I1560" s="11">
        <f>VLOOKUP(B1560,[1]!Product_Data[#Data],3,0)</f>
        <v>1777</v>
      </c>
      <c r="J1560" s="11">
        <f t="shared" si="147"/>
        <v>7108</v>
      </c>
      <c r="K1560" s="11">
        <f t="shared" si="148"/>
        <v>8564</v>
      </c>
      <c r="L1560" s="11">
        <f t="shared" si="149"/>
        <v>1456</v>
      </c>
      <c r="M1560" t="str">
        <f>VLOOKUP(C1560,[1]!Location_Data[#Data],2,0)</f>
        <v>Glendale</v>
      </c>
      <c r="N1560" t="str">
        <f>VLOOKUP(D1560,[1]!Salespeople_Data[#Data],2,0)</f>
        <v>Ryan Butler</v>
      </c>
      <c r="O1560" t="str">
        <f>VLOOKUP(E1560,[1]!Customer_Data[#Data],2,0)</f>
        <v>Robert Carr</v>
      </c>
      <c r="P1560" s="15">
        <f t="shared" si="144"/>
        <v>4</v>
      </c>
      <c r="Q1560">
        <f t="shared" si="145"/>
        <v>9</v>
      </c>
      <c r="R1560">
        <f t="shared" si="146"/>
        <v>2020</v>
      </c>
    </row>
    <row r="1561" spans="1:18" x14ac:dyDescent="0.25">
      <c r="A1561" s="4" t="s">
        <v>2480</v>
      </c>
      <c r="B1561" s="4" t="s">
        <v>421</v>
      </c>
      <c r="C1561" s="4" t="s">
        <v>186</v>
      </c>
      <c r="D1561" s="4" t="s">
        <v>216</v>
      </c>
      <c r="E1561" s="4" t="s">
        <v>2481</v>
      </c>
      <c r="F1561" s="5">
        <v>44099</v>
      </c>
      <c r="G1561" s="4">
        <v>1</v>
      </c>
      <c r="H1561" s="11">
        <f>VLOOKUP(B1561,[1]!Product_Data[#Data],4,0)</f>
        <v>826</v>
      </c>
      <c r="I1561" s="11">
        <f>VLOOKUP(B1561,[1]!Product_Data[#Data],3,0)</f>
        <v>562</v>
      </c>
      <c r="J1561" s="11">
        <f t="shared" si="147"/>
        <v>562</v>
      </c>
      <c r="K1561" s="11">
        <f t="shared" si="148"/>
        <v>826</v>
      </c>
      <c r="L1561" s="11">
        <f t="shared" si="149"/>
        <v>264</v>
      </c>
      <c r="M1561" t="str">
        <f>VLOOKUP(C1561,[1]!Location_Data[#Data],2,0)</f>
        <v>Riverside</v>
      </c>
      <c r="N1561" t="str">
        <f>VLOOKUP(D1561,[1]!Salespeople_Data[#Data],2,0)</f>
        <v>Ernest Wagner</v>
      </c>
      <c r="O1561" t="str">
        <f>VLOOKUP(E1561,[1]!Customer_Data[#Data],2,0)</f>
        <v>Gerald Palmer</v>
      </c>
      <c r="P1561" s="15">
        <f t="shared" si="144"/>
        <v>6</v>
      </c>
      <c r="Q1561">
        <f t="shared" si="145"/>
        <v>9</v>
      </c>
      <c r="R1561">
        <f t="shared" si="146"/>
        <v>2020</v>
      </c>
    </row>
    <row r="1562" spans="1:18" x14ac:dyDescent="0.25">
      <c r="A1562" s="2" t="s">
        <v>2482</v>
      </c>
      <c r="B1562" s="2" t="s">
        <v>464</v>
      </c>
      <c r="C1562" s="2" t="s">
        <v>246</v>
      </c>
      <c r="D1562" s="2" t="s">
        <v>178</v>
      </c>
      <c r="E1562" s="2" t="s">
        <v>1299</v>
      </c>
      <c r="F1562" s="3">
        <v>43888</v>
      </c>
      <c r="G1562" s="2">
        <v>1</v>
      </c>
      <c r="H1562" s="11">
        <f>VLOOKUP(B1562,[1]!Product_Data[#Data],4,0)</f>
        <v>1566</v>
      </c>
      <c r="I1562" s="11">
        <f>VLOOKUP(B1562,[1]!Product_Data[#Data],3,0)</f>
        <v>1190</v>
      </c>
      <c r="J1562" s="11">
        <f t="shared" si="147"/>
        <v>1190</v>
      </c>
      <c r="K1562" s="11">
        <f t="shared" si="148"/>
        <v>1566</v>
      </c>
      <c r="L1562" s="11">
        <f t="shared" si="149"/>
        <v>376</v>
      </c>
      <c r="M1562" t="str">
        <f>VLOOKUP(C1562,[1]!Location_Data[#Data],2,0)</f>
        <v>San Francisco</v>
      </c>
      <c r="N1562" t="str">
        <f>VLOOKUP(D1562,[1]!Salespeople_Data[#Data],2,0)</f>
        <v>Joshua Taylor</v>
      </c>
      <c r="O1562" t="str">
        <f>VLOOKUP(E1562,[1]!Customer_Data[#Data],2,0)</f>
        <v>Christopher Matthews</v>
      </c>
      <c r="P1562" s="15">
        <f t="shared" si="144"/>
        <v>5</v>
      </c>
      <c r="Q1562">
        <f t="shared" si="145"/>
        <v>2</v>
      </c>
      <c r="R1562">
        <f t="shared" si="146"/>
        <v>2020</v>
      </c>
    </row>
    <row r="1563" spans="1:18" x14ac:dyDescent="0.25">
      <c r="A1563" s="4" t="s">
        <v>2483</v>
      </c>
      <c r="B1563" s="4" t="s">
        <v>263</v>
      </c>
      <c r="C1563" s="4" t="s">
        <v>519</v>
      </c>
      <c r="D1563" s="4" t="s">
        <v>91</v>
      </c>
      <c r="E1563" s="4" t="s">
        <v>1040</v>
      </c>
      <c r="F1563" s="5">
        <v>44149</v>
      </c>
      <c r="G1563" s="4">
        <v>1</v>
      </c>
      <c r="H1563" s="11">
        <f>VLOOKUP(B1563,[1]!Product_Data[#Data],4,0)</f>
        <v>378</v>
      </c>
      <c r="I1563" s="11">
        <f>VLOOKUP(B1563,[1]!Product_Data[#Data],3,0)</f>
        <v>291</v>
      </c>
      <c r="J1563" s="11">
        <f t="shared" si="147"/>
        <v>291</v>
      </c>
      <c r="K1563" s="11">
        <f t="shared" si="148"/>
        <v>378</v>
      </c>
      <c r="L1563" s="11">
        <f t="shared" si="149"/>
        <v>87</v>
      </c>
      <c r="M1563" t="str">
        <f>VLOOKUP(C1563,[1]!Location_Data[#Data],2,0)</f>
        <v>Anaheim</v>
      </c>
      <c r="N1563" t="str">
        <f>VLOOKUP(D1563,[1]!Salespeople_Data[#Data],2,0)</f>
        <v>Howard Gardner</v>
      </c>
      <c r="O1563" t="str">
        <f>VLOOKUP(E1563,[1]!Customer_Data[#Data],2,0)</f>
        <v>Carlos Stewart</v>
      </c>
      <c r="P1563" s="15">
        <f t="shared" si="144"/>
        <v>7</v>
      </c>
      <c r="Q1563">
        <f t="shared" si="145"/>
        <v>11</v>
      </c>
      <c r="R1563">
        <f t="shared" si="146"/>
        <v>2020</v>
      </c>
    </row>
    <row r="1564" spans="1:18" x14ac:dyDescent="0.25">
      <c r="A1564" s="2" t="s">
        <v>2484</v>
      </c>
      <c r="B1564" s="2" t="s">
        <v>421</v>
      </c>
      <c r="C1564" s="2" t="s">
        <v>215</v>
      </c>
      <c r="D1564" s="2" t="s">
        <v>101</v>
      </c>
      <c r="E1564" s="2" t="s">
        <v>1640</v>
      </c>
      <c r="F1564" s="3">
        <v>44044</v>
      </c>
      <c r="G1564" s="2">
        <v>3</v>
      </c>
      <c r="H1564" s="11">
        <f>VLOOKUP(B1564,[1]!Product_Data[#Data],4,0)</f>
        <v>826</v>
      </c>
      <c r="I1564" s="11">
        <f>VLOOKUP(B1564,[1]!Product_Data[#Data],3,0)</f>
        <v>562</v>
      </c>
      <c r="J1564" s="11">
        <f t="shared" si="147"/>
        <v>1686</v>
      </c>
      <c r="K1564" s="11">
        <f t="shared" si="148"/>
        <v>2478</v>
      </c>
      <c r="L1564" s="11">
        <f t="shared" si="149"/>
        <v>792</v>
      </c>
      <c r="M1564" t="str">
        <f>VLOOKUP(C1564,[1]!Location_Data[#Data],2,0)</f>
        <v>El Cajon</v>
      </c>
      <c r="N1564" t="str">
        <f>VLOOKUP(D1564,[1]!Salespeople_Data[#Data],2,0)</f>
        <v>Scott Clark</v>
      </c>
      <c r="O1564" t="str">
        <f>VLOOKUP(E1564,[1]!Customer_Data[#Data],2,0)</f>
        <v>Stephen Payne</v>
      </c>
      <c r="P1564" s="15">
        <f t="shared" si="144"/>
        <v>7</v>
      </c>
      <c r="Q1564">
        <f t="shared" si="145"/>
        <v>8</v>
      </c>
      <c r="R1564">
        <f t="shared" si="146"/>
        <v>2020</v>
      </c>
    </row>
    <row r="1565" spans="1:18" x14ac:dyDescent="0.25">
      <c r="A1565" s="4" t="s">
        <v>2485</v>
      </c>
      <c r="B1565" s="4" t="s">
        <v>99</v>
      </c>
      <c r="C1565" s="4" t="s">
        <v>24</v>
      </c>
      <c r="D1565" s="4" t="s">
        <v>49</v>
      </c>
      <c r="E1565" s="4" t="s">
        <v>1957</v>
      </c>
      <c r="F1565" s="5">
        <v>43987</v>
      </c>
      <c r="G1565" s="4">
        <v>1</v>
      </c>
      <c r="H1565" s="11">
        <f>VLOOKUP(B1565,[1]!Product_Data[#Data],4,0)</f>
        <v>1708</v>
      </c>
      <c r="I1565" s="11">
        <f>VLOOKUP(B1565,[1]!Product_Data[#Data],3,0)</f>
        <v>871</v>
      </c>
      <c r="J1565" s="11">
        <f t="shared" si="147"/>
        <v>871</v>
      </c>
      <c r="K1565" s="11">
        <f t="shared" si="148"/>
        <v>1708</v>
      </c>
      <c r="L1565" s="11">
        <f t="shared" si="149"/>
        <v>837</v>
      </c>
      <c r="M1565" t="str">
        <f>VLOOKUP(C1565,[1]!Location_Data[#Data],2,0)</f>
        <v>Lancaster</v>
      </c>
      <c r="N1565" t="str">
        <f>VLOOKUP(D1565,[1]!Salespeople_Data[#Data],2,0)</f>
        <v>Walter Cook</v>
      </c>
      <c r="O1565" t="str">
        <f>VLOOKUP(E1565,[1]!Customer_Data[#Data],2,0)</f>
        <v>Terry Richards</v>
      </c>
      <c r="P1565" s="15">
        <f t="shared" si="144"/>
        <v>6</v>
      </c>
      <c r="Q1565">
        <f t="shared" si="145"/>
        <v>6</v>
      </c>
      <c r="R1565">
        <f t="shared" si="146"/>
        <v>2020</v>
      </c>
    </row>
    <row r="1566" spans="1:18" x14ac:dyDescent="0.25">
      <c r="A1566" s="2" t="s">
        <v>2486</v>
      </c>
      <c r="B1566" s="2" t="s">
        <v>228</v>
      </c>
      <c r="C1566" s="2" t="s">
        <v>14</v>
      </c>
      <c r="D1566" s="2" t="s">
        <v>20</v>
      </c>
      <c r="E1566" s="2" t="s">
        <v>871</v>
      </c>
      <c r="F1566" s="3">
        <v>43902</v>
      </c>
      <c r="G1566" s="2">
        <v>3</v>
      </c>
      <c r="H1566" s="11">
        <f>VLOOKUP(B1566,[1]!Product_Data[#Data],4,0)</f>
        <v>1862</v>
      </c>
      <c r="I1566" s="11">
        <f>VLOOKUP(B1566,[1]!Product_Data[#Data],3,0)</f>
        <v>1173</v>
      </c>
      <c r="J1566" s="11">
        <f t="shared" si="147"/>
        <v>3519</v>
      </c>
      <c r="K1566" s="11">
        <f t="shared" si="148"/>
        <v>5586</v>
      </c>
      <c r="L1566" s="11">
        <f t="shared" si="149"/>
        <v>2067</v>
      </c>
      <c r="M1566" t="str">
        <f>VLOOKUP(C1566,[1]!Location_Data[#Data],2,0)</f>
        <v>Santa Clarita</v>
      </c>
      <c r="N1566" t="str">
        <f>VLOOKUP(D1566,[1]!Salespeople_Data[#Data],2,0)</f>
        <v>Joshua Cook</v>
      </c>
      <c r="O1566" t="str">
        <f>VLOOKUP(E1566,[1]!Customer_Data[#Data],2,0)</f>
        <v>Dennis Ruiz</v>
      </c>
      <c r="P1566" s="15">
        <f t="shared" si="144"/>
        <v>5</v>
      </c>
      <c r="Q1566">
        <f t="shared" si="145"/>
        <v>3</v>
      </c>
      <c r="R1566">
        <f t="shared" si="146"/>
        <v>2020</v>
      </c>
    </row>
    <row r="1567" spans="1:18" x14ac:dyDescent="0.25">
      <c r="A1567" s="4" t="s">
        <v>2487</v>
      </c>
      <c r="B1567" s="4" t="s">
        <v>412</v>
      </c>
      <c r="C1567" s="4" t="s">
        <v>62</v>
      </c>
      <c r="D1567" s="4" t="s">
        <v>225</v>
      </c>
      <c r="E1567" s="4" t="s">
        <v>750</v>
      </c>
      <c r="F1567" s="5">
        <v>44027</v>
      </c>
      <c r="G1567" s="4">
        <v>1</v>
      </c>
      <c r="H1567" s="11">
        <f>VLOOKUP(B1567,[1]!Product_Data[#Data],4,0)</f>
        <v>2396</v>
      </c>
      <c r="I1567" s="11">
        <f>VLOOKUP(B1567,[1]!Product_Data[#Data],3,0)</f>
        <v>1965</v>
      </c>
      <c r="J1567" s="11">
        <f t="shared" si="147"/>
        <v>1965</v>
      </c>
      <c r="K1567" s="11">
        <f t="shared" si="148"/>
        <v>2396</v>
      </c>
      <c r="L1567" s="11">
        <f t="shared" si="149"/>
        <v>431</v>
      </c>
      <c r="M1567" t="str">
        <f>VLOOKUP(C1567,[1]!Location_Data[#Data],2,0)</f>
        <v>Fairfield</v>
      </c>
      <c r="N1567" t="str">
        <f>VLOOKUP(D1567,[1]!Salespeople_Data[#Data],2,0)</f>
        <v>Andrew Bowman</v>
      </c>
      <c r="O1567" t="str">
        <f>VLOOKUP(E1567,[1]!Customer_Data[#Data],2,0)</f>
        <v>Andrew Burns</v>
      </c>
      <c r="P1567" s="15">
        <f t="shared" si="144"/>
        <v>4</v>
      </c>
      <c r="Q1567">
        <f t="shared" si="145"/>
        <v>7</v>
      </c>
      <c r="R1567">
        <f t="shared" si="146"/>
        <v>2020</v>
      </c>
    </row>
    <row r="1568" spans="1:18" x14ac:dyDescent="0.25">
      <c r="A1568" s="2" t="s">
        <v>2488</v>
      </c>
      <c r="B1568" s="2" t="s">
        <v>47</v>
      </c>
      <c r="C1568" s="2" t="s">
        <v>24</v>
      </c>
      <c r="D1568" s="2" t="s">
        <v>80</v>
      </c>
      <c r="E1568" s="2" t="s">
        <v>722</v>
      </c>
      <c r="F1568" s="3">
        <v>44138</v>
      </c>
      <c r="G1568" s="2">
        <v>3</v>
      </c>
      <c r="H1568" s="11">
        <f>VLOOKUP(B1568,[1]!Product_Data[#Data],4,0)</f>
        <v>1812</v>
      </c>
      <c r="I1568" s="11">
        <f>VLOOKUP(B1568,[1]!Product_Data[#Data],3,0)</f>
        <v>1305</v>
      </c>
      <c r="J1568" s="11">
        <f t="shared" si="147"/>
        <v>3915</v>
      </c>
      <c r="K1568" s="11">
        <f t="shared" si="148"/>
        <v>5436</v>
      </c>
      <c r="L1568" s="11">
        <f t="shared" si="149"/>
        <v>1521</v>
      </c>
      <c r="M1568" t="str">
        <f>VLOOKUP(C1568,[1]!Location_Data[#Data],2,0)</f>
        <v>Lancaster</v>
      </c>
      <c r="N1568" t="str">
        <f>VLOOKUP(D1568,[1]!Salespeople_Data[#Data],2,0)</f>
        <v>Henry Nelson</v>
      </c>
      <c r="O1568" t="str">
        <f>VLOOKUP(E1568,[1]!Customer_Data[#Data],2,0)</f>
        <v>Clarence Cunningham</v>
      </c>
      <c r="P1568" s="15">
        <f t="shared" si="144"/>
        <v>3</v>
      </c>
      <c r="Q1568">
        <f t="shared" si="145"/>
        <v>11</v>
      </c>
      <c r="R1568">
        <f t="shared" si="146"/>
        <v>2020</v>
      </c>
    </row>
    <row r="1569" spans="1:18" x14ac:dyDescent="0.25">
      <c r="A1569" s="4" t="s">
        <v>2489</v>
      </c>
      <c r="B1569" s="4" t="s">
        <v>352</v>
      </c>
      <c r="C1569" s="4" t="s">
        <v>95</v>
      </c>
      <c r="D1569" s="4" t="s">
        <v>20</v>
      </c>
      <c r="E1569" s="4" t="s">
        <v>1174</v>
      </c>
      <c r="F1569" s="5">
        <v>44158</v>
      </c>
      <c r="G1569" s="4">
        <v>4</v>
      </c>
      <c r="H1569" s="11">
        <f>VLOOKUP(B1569,[1]!Product_Data[#Data],4,0)</f>
        <v>203</v>
      </c>
      <c r="I1569" s="11">
        <f>VLOOKUP(B1569,[1]!Product_Data[#Data],3,0)</f>
        <v>154</v>
      </c>
      <c r="J1569" s="11">
        <f t="shared" si="147"/>
        <v>616</v>
      </c>
      <c r="K1569" s="11">
        <f t="shared" si="148"/>
        <v>812</v>
      </c>
      <c r="L1569" s="11">
        <f t="shared" si="149"/>
        <v>196</v>
      </c>
      <c r="M1569" t="str">
        <f>VLOOKUP(C1569,[1]!Location_Data[#Data],2,0)</f>
        <v>Fullerton</v>
      </c>
      <c r="N1569" t="str">
        <f>VLOOKUP(D1569,[1]!Salespeople_Data[#Data],2,0)</f>
        <v>Joshua Cook</v>
      </c>
      <c r="O1569" t="str">
        <f>VLOOKUP(E1569,[1]!Customer_Data[#Data],2,0)</f>
        <v>Gary Jones</v>
      </c>
      <c r="P1569" s="15">
        <f t="shared" si="144"/>
        <v>2</v>
      </c>
      <c r="Q1569">
        <f t="shared" si="145"/>
        <v>11</v>
      </c>
      <c r="R1569">
        <f t="shared" si="146"/>
        <v>2020</v>
      </c>
    </row>
    <row r="1570" spans="1:18" x14ac:dyDescent="0.25">
      <c r="A1570" s="2" t="s">
        <v>2490</v>
      </c>
      <c r="B1570" s="2" t="s">
        <v>626</v>
      </c>
      <c r="C1570" s="2" t="s">
        <v>190</v>
      </c>
      <c r="D1570" s="2" t="s">
        <v>116</v>
      </c>
      <c r="E1570" s="2" t="s">
        <v>740</v>
      </c>
      <c r="F1570" s="3">
        <v>43861</v>
      </c>
      <c r="G1570" s="2">
        <v>4</v>
      </c>
      <c r="H1570" s="11">
        <f>VLOOKUP(B1570,[1]!Product_Data[#Data],4,0)</f>
        <v>584</v>
      </c>
      <c r="I1570" s="11">
        <f>VLOOKUP(B1570,[1]!Product_Data[#Data],3,0)</f>
        <v>420</v>
      </c>
      <c r="J1570" s="11">
        <f t="shared" si="147"/>
        <v>1680</v>
      </c>
      <c r="K1570" s="11">
        <f t="shared" si="148"/>
        <v>2336</v>
      </c>
      <c r="L1570" s="11">
        <f t="shared" si="149"/>
        <v>656</v>
      </c>
      <c r="M1570" t="str">
        <f>VLOOKUP(C1570,[1]!Location_Data[#Data],2,0)</f>
        <v>Oakland</v>
      </c>
      <c r="N1570" t="str">
        <f>VLOOKUP(D1570,[1]!Salespeople_Data[#Data],2,0)</f>
        <v>Roger Ramos</v>
      </c>
      <c r="O1570" t="str">
        <f>VLOOKUP(E1570,[1]!Customer_Data[#Data],2,0)</f>
        <v>Jeremy Schmidt</v>
      </c>
      <c r="P1570" s="15">
        <f t="shared" si="144"/>
        <v>6</v>
      </c>
      <c r="Q1570">
        <f t="shared" si="145"/>
        <v>1</v>
      </c>
      <c r="R1570">
        <f t="shared" si="146"/>
        <v>2020</v>
      </c>
    </row>
    <row r="1571" spans="1:18" x14ac:dyDescent="0.25">
      <c r="A1571" s="4" t="s">
        <v>2491</v>
      </c>
      <c r="B1571" s="4" t="s">
        <v>228</v>
      </c>
      <c r="C1571" s="4" t="s">
        <v>52</v>
      </c>
      <c r="D1571" s="4" t="s">
        <v>257</v>
      </c>
      <c r="E1571" s="4" t="s">
        <v>443</v>
      </c>
      <c r="F1571" s="5">
        <v>44107</v>
      </c>
      <c r="G1571" s="4">
        <v>1</v>
      </c>
      <c r="H1571" s="11">
        <f>VLOOKUP(B1571,[1]!Product_Data[#Data],4,0)</f>
        <v>1862</v>
      </c>
      <c r="I1571" s="11">
        <f>VLOOKUP(B1571,[1]!Product_Data[#Data],3,0)</f>
        <v>1173</v>
      </c>
      <c r="J1571" s="11">
        <f t="shared" si="147"/>
        <v>1173</v>
      </c>
      <c r="K1571" s="11">
        <f t="shared" si="148"/>
        <v>1862</v>
      </c>
      <c r="L1571" s="11">
        <f t="shared" si="149"/>
        <v>689</v>
      </c>
      <c r="M1571" t="str">
        <f>VLOOKUP(C1571,[1]!Location_Data[#Data],2,0)</f>
        <v>Pasadena</v>
      </c>
      <c r="N1571" t="str">
        <f>VLOOKUP(D1571,[1]!Salespeople_Data[#Data],2,0)</f>
        <v>Jerry Perry</v>
      </c>
      <c r="O1571" t="str">
        <f>VLOOKUP(E1571,[1]!Customer_Data[#Data],2,0)</f>
        <v>Alan Perry</v>
      </c>
      <c r="P1571" s="15">
        <f t="shared" si="144"/>
        <v>7</v>
      </c>
      <c r="Q1571">
        <f t="shared" si="145"/>
        <v>10</v>
      </c>
      <c r="R1571">
        <f t="shared" si="146"/>
        <v>2020</v>
      </c>
    </row>
    <row r="1572" spans="1:18" x14ac:dyDescent="0.25">
      <c r="A1572" s="2" t="s">
        <v>2492</v>
      </c>
      <c r="B1572" s="2" t="s">
        <v>537</v>
      </c>
      <c r="C1572" s="2" t="s">
        <v>436</v>
      </c>
      <c r="D1572" s="2" t="s">
        <v>35</v>
      </c>
      <c r="E1572" s="2" t="s">
        <v>871</v>
      </c>
      <c r="F1572" s="3">
        <v>44063</v>
      </c>
      <c r="G1572" s="2">
        <v>1</v>
      </c>
      <c r="H1572" s="11">
        <f>VLOOKUP(B1572,[1]!Product_Data[#Data],4,0)</f>
        <v>556</v>
      </c>
      <c r="I1572" s="11">
        <f>VLOOKUP(B1572,[1]!Product_Data[#Data],3,0)</f>
        <v>395</v>
      </c>
      <c r="J1572" s="11">
        <f t="shared" si="147"/>
        <v>395</v>
      </c>
      <c r="K1572" s="11">
        <f t="shared" si="148"/>
        <v>556</v>
      </c>
      <c r="L1572" s="11">
        <f t="shared" si="149"/>
        <v>161</v>
      </c>
      <c r="M1572" t="str">
        <f>VLOOKUP(C1572,[1]!Location_Data[#Data],2,0)</f>
        <v>Jurupa Valley</v>
      </c>
      <c r="N1572" t="str">
        <f>VLOOKUP(D1572,[1]!Salespeople_Data[#Data],2,0)</f>
        <v>Charles Harper</v>
      </c>
      <c r="O1572" t="str">
        <f>VLOOKUP(E1572,[1]!Customer_Data[#Data],2,0)</f>
        <v>Dennis Ruiz</v>
      </c>
      <c r="P1572" s="15">
        <f t="shared" si="144"/>
        <v>5</v>
      </c>
      <c r="Q1572">
        <f t="shared" si="145"/>
        <v>8</v>
      </c>
      <c r="R1572">
        <f t="shared" si="146"/>
        <v>2020</v>
      </c>
    </row>
    <row r="1573" spans="1:18" x14ac:dyDescent="0.25">
      <c r="A1573" s="4" t="s">
        <v>2493</v>
      </c>
      <c r="B1573" s="4" t="s">
        <v>173</v>
      </c>
      <c r="C1573" s="4" t="s">
        <v>29</v>
      </c>
      <c r="D1573" s="4" t="s">
        <v>146</v>
      </c>
      <c r="E1573" s="4" t="s">
        <v>1270</v>
      </c>
      <c r="F1573" s="5">
        <v>43853</v>
      </c>
      <c r="G1573" s="4">
        <v>1</v>
      </c>
      <c r="H1573" s="11">
        <f>VLOOKUP(B1573,[1]!Product_Data[#Data],4,0)</f>
        <v>2005</v>
      </c>
      <c r="I1573" s="11">
        <f>VLOOKUP(B1573,[1]!Product_Data[#Data],3,0)</f>
        <v>1223</v>
      </c>
      <c r="J1573" s="11">
        <f t="shared" si="147"/>
        <v>1223</v>
      </c>
      <c r="K1573" s="11">
        <f t="shared" si="148"/>
        <v>2005</v>
      </c>
      <c r="L1573" s="11">
        <f t="shared" si="149"/>
        <v>782</v>
      </c>
      <c r="M1573" t="str">
        <f>VLOOKUP(C1573,[1]!Location_Data[#Data],2,0)</f>
        <v>Santa Ana</v>
      </c>
      <c r="N1573" t="str">
        <f>VLOOKUP(D1573,[1]!Salespeople_Data[#Data],2,0)</f>
        <v>Carl Elliott</v>
      </c>
      <c r="O1573" t="str">
        <f>VLOOKUP(E1573,[1]!Customer_Data[#Data],2,0)</f>
        <v>Samuel Fowler</v>
      </c>
      <c r="P1573" s="15">
        <f t="shared" si="144"/>
        <v>5</v>
      </c>
      <c r="Q1573">
        <f t="shared" si="145"/>
        <v>1</v>
      </c>
      <c r="R1573">
        <f t="shared" si="146"/>
        <v>2020</v>
      </c>
    </row>
    <row r="1574" spans="1:18" x14ac:dyDescent="0.25">
      <c r="A1574" s="2" t="s">
        <v>2494</v>
      </c>
      <c r="B1574" s="2" t="s">
        <v>152</v>
      </c>
      <c r="C1574" s="2" t="s">
        <v>95</v>
      </c>
      <c r="D1574" s="2" t="s">
        <v>257</v>
      </c>
      <c r="E1574" s="2" t="s">
        <v>991</v>
      </c>
      <c r="F1574" s="3">
        <v>44191</v>
      </c>
      <c r="G1574" s="2">
        <v>1</v>
      </c>
      <c r="H1574" s="11">
        <f>VLOOKUP(B1574,[1]!Product_Data[#Data],4,0)</f>
        <v>951</v>
      </c>
      <c r="I1574" s="11">
        <f>VLOOKUP(B1574,[1]!Product_Data[#Data],3,0)</f>
        <v>504</v>
      </c>
      <c r="J1574" s="11">
        <f t="shared" si="147"/>
        <v>504</v>
      </c>
      <c r="K1574" s="11">
        <f t="shared" si="148"/>
        <v>951</v>
      </c>
      <c r="L1574" s="11">
        <f t="shared" si="149"/>
        <v>447</v>
      </c>
      <c r="M1574" t="str">
        <f>VLOOKUP(C1574,[1]!Location_Data[#Data],2,0)</f>
        <v>Fullerton</v>
      </c>
      <c r="N1574" t="str">
        <f>VLOOKUP(D1574,[1]!Salespeople_Data[#Data],2,0)</f>
        <v>Jerry Perry</v>
      </c>
      <c r="O1574" t="str">
        <f>VLOOKUP(E1574,[1]!Customer_Data[#Data],2,0)</f>
        <v>Russell Boyd</v>
      </c>
      <c r="P1574" s="15">
        <f t="shared" si="144"/>
        <v>7</v>
      </c>
      <c r="Q1574">
        <f t="shared" si="145"/>
        <v>12</v>
      </c>
      <c r="R1574">
        <f t="shared" si="146"/>
        <v>2020</v>
      </c>
    </row>
    <row r="1575" spans="1:18" x14ac:dyDescent="0.25">
      <c r="A1575" s="4" t="s">
        <v>2495</v>
      </c>
      <c r="B1575" s="4" t="s">
        <v>43</v>
      </c>
      <c r="C1575" s="4" t="s">
        <v>182</v>
      </c>
      <c r="D1575" s="4" t="s">
        <v>116</v>
      </c>
      <c r="E1575" s="4" t="s">
        <v>314</v>
      </c>
      <c r="F1575" s="5">
        <v>44068</v>
      </c>
      <c r="G1575" s="4">
        <v>3</v>
      </c>
      <c r="H1575" s="11">
        <f>VLOOKUP(B1575,[1]!Product_Data[#Data],4,0)</f>
        <v>356</v>
      </c>
      <c r="I1575" s="11">
        <f>VLOOKUP(B1575,[1]!Product_Data[#Data],3,0)</f>
        <v>292</v>
      </c>
      <c r="J1575" s="11">
        <f t="shared" si="147"/>
        <v>876</v>
      </c>
      <c r="K1575" s="11">
        <f t="shared" si="148"/>
        <v>1068</v>
      </c>
      <c r="L1575" s="11">
        <f t="shared" si="149"/>
        <v>192</v>
      </c>
      <c r="M1575" t="str">
        <f>VLOOKUP(C1575,[1]!Location_Data[#Data],2,0)</f>
        <v>Vallejo</v>
      </c>
      <c r="N1575" t="str">
        <f>VLOOKUP(D1575,[1]!Salespeople_Data[#Data],2,0)</f>
        <v>Roger Ramos</v>
      </c>
      <c r="O1575" t="str">
        <f>VLOOKUP(E1575,[1]!Customer_Data[#Data],2,0)</f>
        <v>Dennis Morris</v>
      </c>
      <c r="P1575" s="15">
        <f t="shared" si="144"/>
        <v>3</v>
      </c>
      <c r="Q1575">
        <f t="shared" si="145"/>
        <v>8</v>
      </c>
      <c r="R1575">
        <f t="shared" si="146"/>
        <v>2020</v>
      </c>
    </row>
    <row r="1576" spans="1:18" x14ac:dyDescent="0.25">
      <c r="A1576" s="2" t="s">
        <v>2496</v>
      </c>
      <c r="B1576" s="2" t="s">
        <v>666</v>
      </c>
      <c r="C1576" s="2" t="s">
        <v>229</v>
      </c>
      <c r="D1576" s="2" t="s">
        <v>269</v>
      </c>
      <c r="E1576" s="2" t="s">
        <v>1431</v>
      </c>
      <c r="F1576" s="3">
        <v>43866</v>
      </c>
      <c r="G1576" s="2">
        <v>4</v>
      </c>
      <c r="H1576" s="11">
        <f>VLOOKUP(B1576,[1]!Product_Data[#Data],4,0)</f>
        <v>2241</v>
      </c>
      <c r="I1576" s="11">
        <f>VLOOKUP(B1576,[1]!Product_Data[#Data],3,0)</f>
        <v>1367</v>
      </c>
      <c r="J1576" s="11">
        <f t="shared" si="147"/>
        <v>5468</v>
      </c>
      <c r="K1576" s="11">
        <f t="shared" si="148"/>
        <v>8964</v>
      </c>
      <c r="L1576" s="11">
        <f t="shared" si="149"/>
        <v>3496</v>
      </c>
      <c r="M1576" t="str">
        <f>VLOOKUP(C1576,[1]!Location_Data[#Data],2,0)</f>
        <v>San Jose</v>
      </c>
      <c r="N1576" t="str">
        <f>VLOOKUP(D1576,[1]!Salespeople_Data[#Data],2,0)</f>
        <v>Kevin Butler</v>
      </c>
      <c r="O1576" t="str">
        <f>VLOOKUP(E1576,[1]!Customer_Data[#Data],2,0)</f>
        <v>Fred Reid</v>
      </c>
      <c r="P1576" s="15">
        <f t="shared" si="144"/>
        <v>4</v>
      </c>
      <c r="Q1576">
        <f t="shared" si="145"/>
        <v>2</v>
      </c>
      <c r="R1576">
        <f t="shared" si="146"/>
        <v>2020</v>
      </c>
    </row>
    <row r="1577" spans="1:18" x14ac:dyDescent="0.25">
      <c r="A1577" s="4" t="s">
        <v>2497</v>
      </c>
      <c r="B1577" s="4" t="s">
        <v>395</v>
      </c>
      <c r="C1577" s="4" t="s">
        <v>44</v>
      </c>
      <c r="D1577" s="4" t="s">
        <v>116</v>
      </c>
      <c r="E1577" s="4" t="s">
        <v>1154</v>
      </c>
      <c r="F1577" s="5">
        <v>44066</v>
      </c>
      <c r="G1577" s="4">
        <v>4</v>
      </c>
      <c r="H1577" s="11">
        <f>VLOOKUP(B1577,[1]!Product_Data[#Data],4,0)</f>
        <v>2257</v>
      </c>
      <c r="I1577" s="11">
        <f>VLOOKUP(B1577,[1]!Product_Data[#Data],3,0)</f>
        <v>1535</v>
      </c>
      <c r="J1577" s="11">
        <f t="shared" si="147"/>
        <v>6140</v>
      </c>
      <c r="K1577" s="11">
        <f t="shared" si="148"/>
        <v>9028</v>
      </c>
      <c r="L1577" s="11">
        <f t="shared" si="149"/>
        <v>2888</v>
      </c>
      <c r="M1577" t="str">
        <f>VLOOKUP(C1577,[1]!Location_Data[#Data],2,0)</f>
        <v>Moreno Valley</v>
      </c>
      <c r="N1577" t="str">
        <f>VLOOKUP(D1577,[1]!Salespeople_Data[#Data],2,0)</f>
        <v>Roger Ramos</v>
      </c>
      <c r="O1577" t="str">
        <f>VLOOKUP(E1577,[1]!Customer_Data[#Data],2,0)</f>
        <v>Johnny Butler</v>
      </c>
      <c r="P1577" s="15">
        <f t="shared" si="144"/>
        <v>1</v>
      </c>
      <c r="Q1577">
        <f t="shared" si="145"/>
        <v>8</v>
      </c>
      <c r="R1577">
        <f t="shared" si="146"/>
        <v>2020</v>
      </c>
    </row>
    <row r="1578" spans="1:18" x14ac:dyDescent="0.25">
      <c r="A1578" s="2" t="s">
        <v>2498</v>
      </c>
      <c r="B1578" s="2" t="s">
        <v>185</v>
      </c>
      <c r="C1578" s="2" t="s">
        <v>95</v>
      </c>
      <c r="D1578" s="2" t="s">
        <v>359</v>
      </c>
      <c r="E1578" s="2" t="s">
        <v>2228</v>
      </c>
      <c r="F1578" s="3">
        <v>44163</v>
      </c>
      <c r="G1578" s="2">
        <v>3</v>
      </c>
      <c r="H1578" s="11">
        <f>VLOOKUP(B1578,[1]!Product_Data[#Data],4,0)</f>
        <v>667</v>
      </c>
      <c r="I1578" s="11">
        <f>VLOOKUP(B1578,[1]!Product_Data[#Data],3,0)</f>
        <v>387</v>
      </c>
      <c r="J1578" s="11">
        <f t="shared" si="147"/>
        <v>1161</v>
      </c>
      <c r="K1578" s="11">
        <f t="shared" si="148"/>
        <v>2001</v>
      </c>
      <c r="L1578" s="11">
        <f t="shared" si="149"/>
        <v>840</v>
      </c>
      <c r="M1578" t="str">
        <f>VLOOKUP(C1578,[1]!Location_Data[#Data],2,0)</f>
        <v>Fullerton</v>
      </c>
      <c r="N1578" t="str">
        <f>VLOOKUP(D1578,[1]!Salespeople_Data[#Data],2,0)</f>
        <v>Eugene Holmes</v>
      </c>
      <c r="O1578" t="str">
        <f>VLOOKUP(E1578,[1]!Customer_Data[#Data],2,0)</f>
        <v>Peter Cook</v>
      </c>
      <c r="P1578" s="15">
        <f t="shared" si="144"/>
        <v>7</v>
      </c>
      <c r="Q1578">
        <f t="shared" si="145"/>
        <v>11</v>
      </c>
      <c r="R1578">
        <f t="shared" si="146"/>
        <v>2020</v>
      </c>
    </row>
    <row r="1579" spans="1:18" x14ac:dyDescent="0.25">
      <c r="A1579" s="4" t="s">
        <v>2499</v>
      </c>
      <c r="B1579" s="4" t="s">
        <v>173</v>
      </c>
      <c r="C1579" s="4" t="s">
        <v>14</v>
      </c>
      <c r="D1579" s="4" t="s">
        <v>165</v>
      </c>
      <c r="E1579" s="4" t="s">
        <v>2500</v>
      </c>
      <c r="F1579" s="5">
        <v>43985</v>
      </c>
      <c r="G1579" s="4">
        <v>1</v>
      </c>
      <c r="H1579" s="11">
        <f>VLOOKUP(B1579,[1]!Product_Data[#Data],4,0)</f>
        <v>2005</v>
      </c>
      <c r="I1579" s="11">
        <f>VLOOKUP(B1579,[1]!Product_Data[#Data],3,0)</f>
        <v>1223</v>
      </c>
      <c r="J1579" s="11">
        <f t="shared" si="147"/>
        <v>1223</v>
      </c>
      <c r="K1579" s="11">
        <f t="shared" si="148"/>
        <v>2005</v>
      </c>
      <c r="L1579" s="11">
        <f t="shared" si="149"/>
        <v>782</v>
      </c>
      <c r="M1579" t="str">
        <f>VLOOKUP(C1579,[1]!Location_Data[#Data],2,0)</f>
        <v>Santa Clarita</v>
      </c>
      <c r="N1579" t="str">
        <f>VLOOKUP(D1579,[1]!Salespeople_Data[#Data],2,0)</f>
        <v>Joe Sims</v>
      </c>
      <c r="O1579" t="str">
        <f>VLOOKUP(E1579,[1]!Customer_Data[#Data],2,0)</f>
        <v>Philip Burton</v>
      </c>
      <c r="P1579" s="15">
        <f t="shared" si="144"/>
        <v>4</v>
      </c>
      <c r="Q1579">
        <f t="shared" si="145"/>
        <v>6</v>
      </c>
      <c r="R1579">
        <f t="shared" si="146"/>
        <v>2020</v>
      </c>
    </row>
    <row r="1580" spans="1:18" x14ac:dyDescent="0.25">
      <c r="A1580" s="2" t="s">
        <v>2501</v>
      </c>
      <c r="B1580" s="2" t="s">
        <v>603</v>
      </c>
      <c r="C1580" s="2" t="s">
        <v>349</v>
      </c>
      <c r="D1580" s="2" t="s">
        <v>165</v>
      </c>
      <c r="E1580" s="2" t="s">
        <v>592</v>
      </c>
      <c r="F1580" s="3">
        <v>44069</v>
      </c>
      <c r="G1580" s="2">
        <v>1</v>
      </c>
      <c r="H1580" s="11">
        <f>VLOOKUP(B1580,[1]!Product_Data[#Data],4,0)</f>
        <v>2495</v>
      </c>
      <c r="I1580" s="11">
        <f>VLOOKUP(B1580,[1]!Product_Data[#Data],3,0)</f>
        <v>1896</v>
      </c>
      <c r="J1580" s="11">
        <f t="shared" si="147"/>
        <v>1896</v>
      </c>
      <c r="K1580" s="11">
        <f t="shared" si="148"/>
        <v>2495</v>
      </c>
      <c r="L1580" s="11">
        <f t="shared" si="149"/>
        <v>599</v>
      </c>
      <c r="M1580" t="str">
        <f>VLOOKUP(C1580,[1]!Location_Data[#Data],2,0)</f>
        <v>Santa Clara</v>
      </c>
      <c r="N1580" t="str">
        <f>VLOOKUP(D1580,[1]!Salespeople_Data[#Data],2,0)</f>
        <v>Joe Sims</v>
      </c>
      <c r="O1580" t="str">
        <f>VLOOKUP(E1580,[1]!Customer_Data[#Data],2,0)</f>
        <v>George Stanley</v>
      </c>
      <c r="P1580" s="15">
        <f t="shared" si="144"/>
        <v>4</v>
      </c>
      <c r="Q1580">
        <f t="shared" si="145"/>
        <v>8</v>
      </c>
      <c r="R1580">
        <f t="shared" si="146"/>
        <v>2020</v>
      </c>
    </row>
    <row r="1581" spans="1:18" x14ac:dyDescent="0.25">
      <c r="A1581" s="4" t="s">
        <v>2502</v>
      </c>
      <c r="B1581" s="4" t="s">
        <v>223</v>
      </c>
      <c r="C1581" s="4" t="s">
        <v>211</v>
      </c>
      <c r="D1581" s="4" t="s">
        <v>308</v>
      </c>
      <c r="E1581" s="4" t="s">
        <v>1546</v>
      </c>
      <c r="F1581" s="5">
        <v>43917</v>
      </c>
      <c r="G1581" s="4">
        <v>4</v>
      </c>
      <c r="H1581" s="11">
        <f>VLOOKUP(B1581,[1]!Product_Data[#Data],4,0)</f>
        <v>799</v>
      </c>
      <c r="I1581" s="11">
        <f>VLOOKUP(B1581,[1]!Product_Data[#Data],3,0)</f>
        <v>455</v>
      </c>
      <c r="J1581" s="11">
        <f t="shared" si="147"/>
        <v>1820</v>
      </c>
      <c r="K1581" s="11">
        <f t="shared" si="148"/>
        <v>3196</v>
      </c>
      <c r="L1581" s="11">
        <f t="shared" si="149"/>
        <v>1376</v>
      </c>
      <c r="M1581" t="str">
        <f>VLOOKUP(C1581,[1]!Location_Data[#Data],2,0)</f>
        <v>Chula Vista</v>
      </c>
      <c r="N1581" t="str">
        <f>VLOOKUP(D1581,[1]!Salespeople_Data[#Data],2,0)</f>
        <v>Fred Robertson</v>
      </c>
      <c r="O1581" t="str">
        <f>VLOOKUP(E1581,[1]!Customer_Data[#Data],2,0)</f>
        <v>Edward Walker</v>
      </c>
      <c r="P1581" s="15">
        <f t="shared" si="144"/>
        <v>6</v>
      </c>
      <c r="Q1581">
        <f t="shared" si="145"/>
        <v>3</v>
      </c>
      <c r="R1581">
        <f t="shared" si="146"/>
        <v>2020</v>
      </c>
    </row>
    <row r="1582" spans="1:18" x14ac:dyDescent="0.25">
      <c r="A1582" s="2" t="s">
        <v>2503</v>
      </c>
      <c r="B1582" s="2" t="s">
        <v>56</v>
      </c>
      <c r="C1582" s="2" t="s">
        <v>110</v>
      </c>
      <c r="D1582" s="2" t="s">
        <v>126</v>
      </c>
      <c r="E1582" s="2" t="s">
        <v>414</v>
      </c>
      <c r="F1582" s="3">
        <v>43894</v>
      </c>
      <c r="G1582" s="2">
        <v>1</v>
      </c>
      <c r="H1582" s="11">
        <f>VLOOKUP(B1582,[1]!Product_Data[#Data],4,0)</f>
        <v>1848</v>
      </c>
      <c r="I1582" s="11">
        <f>VLOOKUP(B1582,[1]!Product_Data[#Data],3,0)</f>
        <v>1294</v>
      </c>
      <c r="J1582" s="11">
        <f t="shared" si="147"/>
        <v>1294</v>
      </c>
      <c r="K1582" s="11">
        <f t="shared" si="148"/>
        <v>1848</v>
      </c>
      <c r="L1582" s="11">
        <f t="shared" si="149"/>
        <v>554</v>
      </c>
      <c r="M1582" t="str">
        <f>VLOOKUP(C1582,[1]!Location_Data[#Data],2,0)</f>
        <v>Richmond</v>
      </c>
      <c r="N1582" t="str">
        <f>VLOOKUP(D1582,[1]!Salespeople_Data[#Data],2,0)</f>
        <v>Larry Castillo</v>
      </c>
      <c r="O1582" t="str">
        <f>VLOOKUP(E1582,[1]!Customer_Data[#Data],2,0)</f>
        <v>Samuel Fields</v>
      </c>
      <c r="P1582" s="15">
        <f t="shared" si="144"/>
        <v>4</v>
      </c>
      <c r="Q1582">
        <f t="shared" si="145"/>
        <v>3</v>
      </c>
      <c r="R1582">
        <f t="shared" si="146"/>
        <v>2020</v>
      </c>
    </row>
    <row r="1583" spans="1:18" x14ac:dyDescent="0.25">
      <c r="A1583" s="4" t="s">
        <v>2504</v>
      </c>
      <c r="B1583" s="4" t="s">
        <v>189</v>
      </c>
      <c r="C1583" s="4" t="s">
        <v>519</v>
      </c>
      <c r="D1583" s="4" t="s">
        <v>298</v>
      </c>
      <c r="E1583" s="4" t="s">
        <v>1374</v>
      </c>
      <c r="F1583" s="5">
        <v>44083</v>
      </c>
      <c r="G1583" s="4">
        <v>3</v>
      </c>
      <c r="H1583" s="11">
        <f>VLOOKUP(B1583,[1]!Product_Data[#Data],4,0)</f>
        <v>1783</v>
      </c>
      <c r="I1583" s="11">
        <f>VLOOKUP(B1583,[1]!Product_Data[#Data],3,0)</f>
        <v>1516</v>
      </c>
      <c r="J1583" s="11">
        <f t="shared" si="147"/>
        <v>4548</v>
      </c>
      <c r="K1583" s="11">
        <f t="shared" si="148"/>
        <v>5349</v>
      </c>
      <c r="L1583" s="11">
        <f t="shared" si="149"/>
        <v>801</v>
      </c>
      <c r="M1583" t="str">
        <f>VLOOKUP(C1583,[1]!Location_Data[#Data],2,0)</f>
        <v>Anaheim</v>
      </c>
      <c r="N1583" t="str">
        <f>VLOOKUP(D1583,[1]!Salespeople_Data[#Data],2,0)</f>
        <v>Kenneth Fields</v>
      </c>
      <c r="O1583" t="str">
        <f>VLOOKUP(E1583,[1]!Customer_Data[#Data],2,0)</f>
        <v>Paul Lane</v>
      </c>
      <c r="P1583" s="15">
        <f t="shared" si="144"/>
        <v>4</v>
      </c>
      <c r="Q1583">
        <f t="shared" si="145"/>
        <v>9</v>
      </c>
      <c r="R1583">
        <f t="shared" si="146"/>
        <v>2020</v>
      </c>
    </row>
    <row r="1584" spans="1:18" x14ac:dyDescent="0.25">
      <c r="A1584" s="2" t="s">
        <v>2505</v>
      </c>
      <c r="B1584" s="2" t="s">
        <v>553</v>
      </c>
      <c r="C1584" s="2" t="s">
        <v>392</v>
      </c>
      <c r="D1584" s="2" t="s">
        <v>91</v>
      </c>
      <c r="E1584" s="2" t="s">
        <v>804</v>
      </c>
      <c r="F1584" s="3">
        <v>44006</v>
      </c>
      <c r="G1584" s="2">
        <v>1</v>
      </c>
      <c r="H1584" s="11">
        <f>VLOOKUP(B1584,[1]!Product_Data[#Data],4,0)</f>
        <v>1798</v>
      </c>
      <c r="I1584" s="11">
        <f>VLOOKUP(B1584,[1]!Product_Data[#Data],3,0)</f>
        <v>971</v>
      </c>
      <c r="J1584" s="11">
        <f t="shared" si="147"/>
        <v>971</v>
      </c>
      <c r="K1584" s="11">
        <f t="shared" si="148"/>
        <v>1798</v>
      </c>
      <c r="L1584" s="11">
        <f t="shared" si="149"/>
        <v>827</v>
      </c>
      <c r="M1584" t="str">
        <f>VLOOKUP(C1584,[1]!Location_Data[#Data],2,0)</f>
        <v>Visalia</v>
      </c>
      <c r="N1584" t="str">
        <f>VLOOKUP(D1584,[1]!Salespeople_Data[#Data],2,0)</f>
        <v>Howard Gardner</v>
      </c>
      <c r="O1584" t="str">
        <f>VLOOKUP(E1584,[1]!Customer_Data[#Data],2,0)</f>
        <v>Gregory Boyd</v>
      </c>
      <c r="P1584" s="15">
        <f t="shared" si="144"/>
        <v>4</v>
      </c>
      <c r="Q1584">
        <f t="shared" si="145"/>
        <v>6</v>
      </c>
      <c r="R1584">
        <f t="shared" si="146"/>
        <v>2020</v>
      </c>
    </row>
    <row r="1585" spans="1:18" x14ac:dyDescent="0.25">
      <c r="A1585" s="4" t="s">
        <v>2506</v>
      </c>
      <c r="B1585" s="4" t="s">
        <v>348</v>
      </c>
      <c r="C1585" s="4" t="s">
        <v>469</v>
      </c>
      <c r="D1585" s="4" t="s">
        <v>345</v>
      </c>
      <c r="E1585" s="4" t="s">
        <v>336</v>
      </c>
      <c r="F1585" s="5">
        <v>44006</v>
      </c>
      <c r="G1585" s="4">
        <v>1</v>
      </c>
      <c r="H1585" s="11">
        <f>VLOOKUP(B1585,[1]!Product_Data[#Data],4,0)</f>
        <v>603</v>
      </c>
      <c r="I1585" s="11">
        <f>VLOOKUP(B1585,[1]!Product_Data[#Data],3,0)</f>
        <v>416</v>
      </c>
      <c r="J1585" s="11">
        <f t="shared" si="147"/>
        <v>416</v>
      </c>
      <c r="K1585" s="11">
        <f t="shared" si="148"/>
        <v>603</v>
      </c>
      <c r="L1585" s="11">
        <f t="shared" si="149"/>
        <v>187</v>
      </c>
      <c r="M1585" t="str">
        <f>VLOOKUP(C1585,[1]!Location_Data[#Data],2,0)</f>
        <v>Escondido</v>
      </c>
      <c r="N1585" t="str">
        <f>VLOOKUP(D1585,[1]!Salespeople_Data[#Data],2,0)</f>
        <v>Larry Marshall</v>
      </c>
      <c r="O1585" t="str">
        <f>VLOOKUP(E1585,[1]!Customer_Data[#Data],2,0)</f>
        <v>Mark Lee</v>
      </c>
      <c r="P1585" s="15">
        <f t="shared" si="144"/>
        <v>4</v>
      </c>
      <c r="Q1585">
        <f t="shared" si="145"/>
        <v>6</v>
      </c>
      <c r="R1585">
        <f t="shared" si="146"/>
        <v>2020</v>
      </c>
    </row>
    <row r="1586" spans="1:18" x14ac:dyDescent="0.25">
      <c r="A1586" s="2" t="s">
        <v>2507</v>
      </c>
      <c r="B1586" s="2" t="s">
        <v>181</v>
      </c>
      <c r="C1586" s="2" t="s">
        <v>95</v>
      </c>
      <c r="D1586" s="2" t="s">
        <v>359</v>
      </c>
      <c r="E1586" s="2" t="s">
        <v>437</v>
      </c>
      <c r="F1586" s="3">
        <v>44125</v>
      </c>
      <c r="G1586" s="2">
        <v>1</v>
      </c>
      <c r="H1586" s="11">
        <f>VLOOKUP(B1586,[1]!Product_Data[#Data],4,0)</f>
        <v>1500</v>
      </c>
      <c r="I1586" s="11">
        <f>VLOOKUP(B1586,[1]!Product_Data[#Data],3,0)</f>
        <v>900</v>
      </c>
      <c r="J1586" s="11">
        <f t="shared" si="147"/>
        <v>900</v>
      </c>
      <c r="K1586" s="11">
        <f t="shared" si="148"/>
        <v>1500</v>
      </c>
      <c r="L1586" s="11">
        <f t="shared" si="149"/>
        <v>600</v>
      </c>
      <c r="M1586" t="str">
        <f>VLOOKUP(C1586,[1]!Location_Data[#Data],2,0)</f>
        <v>Fullerton</v>
      </c>
      <c r="N1586" t="str">
        <f>VLOOKUP(D1586,[1]!Salespeople_Data[#Data],2,0)</f>
        <v>Eugene Holmes</v>
      </c>
      <c r="O1586" t="str">
        <f>VLOOKUP(E1586,[1]!Customer_Data[#Data],2,0)</f>
        <v>Carl Murphy</v>
      </c>
      <c r="P1586" s="15">
        <f t="shared" si="144"/>
        <v>4</v>
      </c>
      <c r="Q1586">
        <f t="shared" si="145"/>
        <v>10</v>
      </c>
      <c r="R1586">
        <f t="shared" si="146"/>
        <v>2020</v>
      </c>
    </row>
    <row r="1587" spans="1:18" x14ac:dyDescent="0.25">
      <c r="A1587" s="4" t="s">
        <v>2508</v>
      </c>
      <c r="B1587" s="4" t="s">
        <v>232</v>
      </c>
      <c r="C1587" s="4" t="s">
        <v>286</v>
      </c>
      <c r="D1587" s="4" t="s">
        <v>178</v>
      </c>
      <c r="E1587" s="4" t="s">
        <v>1933</v>
      </c>
      <c r="F1587" s="5">
        <v>44155</v>
      </c>
      <c r="G1587" s="4">
        <v>2</v>
      </c>
      <c r="H1587" s="11">
        <f>VLOOKUP(B1587,[1]!Product_Data[#Data],4,0)</f>
        <v>1119</v>
      </c>
      <c r="I1587" s="11">
        <f>VLOOKUP(B1587,[1]!Product_Data[#Data],3,0)</f>
        <v>683</v>
      </c>
      <c r="J1587" s="11">
        <f t="shared" si="147"/>
        <v>1366</v>
      </c>
      <c r="K1587" s="11">
        <f t="shared" si="148"/>
        <v>2238</v>
      </c>
      <c r="L1587" s="11">
        <f t="shared" si="149"/>
        <v>872</v>
      </c>
      <c r="M1587" t="str">
        <f>VLOOKUP(C1587,[1]!Location_Data[#Data],2,0)</f>
        <v>El Monte</v>
      </c>
      <c r="N1587" t="str">
        <f>VLOOKUP(D1587,[1]!Salespeople_Data[#Data],2,0)</f>
        <v>Joshua Taylor</v>
      </c>
      <c r="O1587" t="str">
        <f>VLOOKUP(E1587,[1]!Customer_Data[#Data],2,0)</f>
        <v>Juan Collins</v>
      </c>
      <c r="P1587" s="15">
        <f t="shared" si="144"/>
        <v>6</v>
      </c>
      <c r="Q1587">
        <f t="shared" si="145"/>
        <v>11</v>
      </c>
      <c r="R1587">
        <f t="shared" si="146"/>
        <v>2020</v>
      </c>
    </row>
    <row r="1588" spans="1:18" x14ac:dyDescent="0.25">
      <c r="A1588" s="2" t="s">
        <v>2509</v>
      </c>
      <c r="B1588" s="2" t="s">
        <v>69</v>
      </c>
      <c r="C1588" s="2" t="s">
        <v>115</v>
      </c>
      <c r="D1588" s="2" t="s">
        <v>136</v>
      </c>
      <c r="E1588" s="2" t="s">
        <v>1247</v>
      </c>
      <c r="F1588" s="3">
        <v>44094</v>
      </c>
      <c r="G1588" s="2">
        <v>4</v>
      </c>
      <c r="H1588" s="11">
        <f>VLOOKUP(B1588,[1]!Product_Data[#Data],4,0)</f>
        <v>1351</v>
      </c>
      <c r="I1588" s="11">
        <f>VLOOKUP(B1588,[1]!Product_Data[#Data],3,0)</f>
        <v>1108</v>
      </c>
      <c r="J1588" s="11">
        <f t="shared" si="147"/>
        <v>4432</v>
      </c>
      <c r="K1588" s="11">
        <f t="shared" si="148"/>
        <v>5404</v>
      </c>
      <c r="L1588" s="11">
        <f t="shared" si="149"/>
        <v>972</v>
      </c>
      <c r="M1588" t="str">
        <f>VLOOKUP(C1588,[1]!Location_Data[#Data],2,0)</f>
        <v>Glendale</v>
      </c>
      <c r="N1588" t="str">
        <f>VLOOKUP(D1588,[1]!Salespeople_Data[#Data],2,0)</f>
        <v>Clarence Fox</v>
      </c>
      <c r="O1588" t="str">
        <f>VLOOKUP(E1588,[1]!Customer_Data[#Data],2,0)</f>
        <v>Louis Perry</v>
      </c>
      <c r="P1588" s="15">
        <f t="shared" si="144"/>
        <v>1</v>
      </c>
      <c r="Q1588">
        <f t="shared" si="145"/>
        <v>9</v>
      </c>
      <c r="R1588">
        <f t="shared" si="146"/>
        <v>2020</v>
      </c>
    </row>
    <row r="1589" spans="1:18" x14ac:dyDescent="0.25">
      <c r="A1589" s="4" t="s">
        <v>2510</v>
      </c>
      <c r="B1589" s="4" t="s">
        <v>305</v>
      </c>
      <c r="C1589" s="4" t="s">
        <v>349</v>
      </c>
      <c r="D1589" s="4" t="s">
        <v>269</v>
      </c>
      <c r="E1589" s="4" t="s">
        <v>2511</v>
      </c>
      <c r="F1589" s="5">
        <v>43847</v>
      </c>
      <c r="G1589" s="4">
        <v>2</v>
      </c>
      <c r="H1589" s="11">
        <f>VLOOKUP(B1589,[1]!Product_Data[#Data],4,0)</f>
        <v>504</v>
      </c>
      <c r="I1589" s="11">
        <f>VLOOKUP(B1589,[1]!Product_Data[#Data],3,0)</f>
        <v>408</v>
      </c>
      <c r="J1589" s="11">
        <f t="shared" si="147"/>
        <v>816</v>
      </c>
      <c r="K1589" s="11">
        <f t="shared" si="148"/>
        <v>1008</v>
      </c>
      <c r="L1589" s="11">
        <f t="shared" si="149"/>
        <v>192</v>
      </c>
      <c r="M1589" t="str">
        <f>VLOOKUP(C1589,[1]!Location_Data[#Data],2,0)</f>
        <v>Santa Clara</v>
      </c>
      <c r="N1589" t="str">
        <f>VLOOKUP(D1589,[1]!Salespeople_Data[#Data],2,0)</f>
        <v>Kevin Butler</v>
      </c>
      <c r="O1589" t="str">
        <f>VLOOKUP(E1589,[1]!Customer_Data[#Data],2,0)</f>
        <v>Charles Henderson</v>
      </c>
      <c r="P1589" s="15">
        <f t="shared" si="144"/>
        <v>6</v>
      </c>
      <c r="Q1589">
        <f t="shared" si="145"/>
        <v>1</v>
      </c>
      <c r="R1589">
        <f t="shared" si="146"/>
        <v>2020</v>
      </c>
    </row>
    <row r="1590" spans="1:18" x14ac:dyDescent="0.25">
      <c r="A1590" s="2" t="s">
        <v>2512</v>
      </c>
      <c r="B1590" s="2" t="s">
        <v>352</v>
      </c>
      <c r="C1590" s="2" t="s">
        <v>392</v>
      </c>
      <c r="D1590" s="2" t="s">
        <v>10</v>
      </c>
      <c r="E1590" s="2" t="s">
        <v>2513</v>
      </c>
      <c r="F1590" s="3">
        <v>44189</v>
      </c>
      <c r="G1590" s="2">
        <v>2</v>
      </c>
      <c r="H1590" s="11">
        <f>VLOOKUP(B1590,[1]!Product_Data[#Data],4,0)</f>
        <v>203</v>
      </c>
      <c r="I1590" s="11">
        <f>VLOOKUP(B1590,[1]!Product_Data[#Data],3,0)</f>
        <v>154</v>
      </c>
      <c r="J1590" s="11">
        <f t="shared" si="147"/>
        <v>308</v>
      </c>
      <c r="K1590" s="11">
        <f t="shared" si="148"/>
        <v>406</v>
      </c>
      <c r="L1590" s="11">
        <f t="shared" si="149"/>
        <v>98</v>
      </c>
      <c r="M1590" t="str">
        <f>VLOOKUP(C1590,[1]!Location_Data[#Data],2,0)</f>
        <v>Visalia</v>
      </c>
      <c r="N1590" t="str">
        <f>VLOOKUP(D1590,[1]!Salespeople_Data[#Data],2,0)</f>
        <v>Justin Lynch</v>
      </c>
      <c r="O1590" t="str">
        <f>VLOOKUP(E1590,[1]!Customer_Data[#Data],2,0)</f>
        <v>Andrew Hansen</v>
      </c>
      <c r="P1590" s="15">
        <f t="shared" si="144"/>
        <v>5</v>
      </c>
      <c r="Q1590">
        <f t="shared" si="145"/>
        <v>12</v>
      </c>
      <c r="R1590">
        <f t="shared" si="146"/>
        <v>2020</v>
      </c>
    </row>
    <row r="1591" spans="1:18" x14ac:dyDescent="0.25">
      <c r="A1591" s="4" t="s">
        <v>2514</v>
      </c>
      <c r="B1591" s="4" t="s">
        <v>194</v>
      </c>
      <c r="C1591" s="4" t="s">
        <v>530</v>
      </c>
      <c r="D1591" s="4" t="s">
        <v>40</v>
      </c>
      <c r="E1591" s="4" t="s">
        <v>2199</v>
      </c>
      <c r="F1591" s="5">
        <v>44182</v>
      </c>
      <c r="G1591" s="4">
        <v>1</v>
      </c>
      <c r="H1591" s="11">
        <f>VLOOKUP(B1591,[1]!Product_Data[#Data],4,0)</f>
        <v>1278</v>
      </c>
      <c r="I1591" s="11">
        <f>VLOOKUP(B1591,[1]!Product_Data[#Data],3,0)</f>
        <v>665</v>
      </c>
      <c r="J1591" s="11">
        <f t="shared" si="147"/>
        <v>665</v>
      </c>
      <c r="K1591" s="11">
        <f t="shared" si="148"/>
        <v>1278</v>
      </c>
      <c r="L1591" s="11">
        <f t="shared" si="149"/>
        <v>613</v>
      </c>
      <c r="M1591" t="str">
        <f>VLOOKUP(C1591,[1]!Location_Data[#Data],2,0)</f>
        <v>San Buenaventura (Ventura)</v>
      </c>
      <c r="N1591" t="str">
        <f>VLOOKUP(D1591,[1]!Salespeople_Data[#Data],2,0)</f>
        <v>Brian Hansen</v>
      </c>
      <c r="O1591" t="str">
        <f>VLOOKUP(E1591,[1]!Customer_Data[#Data],2,0)</f>
        <v>Harry Diaz</v>
      </c>
      <c r="P1591" s="15">
        <f t="shared" si="144"/>
        <v>5</v>
      </c>
      <c r="Q1591">
        <f t="shared" si="145"/>
        <v>12</v>
      </c>
      <c r="R1591">
        <f t="shared" si="146"/>
        <v>2020</v>
      </c>
    </row>
    <row r="1592" spans="1:18" x14ac:dyDescent="0.25">
      <c r="A1592" s="2" t="s">
        <v>2515</v>
      </c>
      <c r="B1592" s="2" t="s">
        <v>18</v>
      </c>
      <c r="C1592" s="2" t="s">
        <v>331</v>
      </c>
      <c r="D1592" s="2" t="s">
        <v>96</v>
      </c>
      <c r="E1592" s="2" t="s">
        <v>84</v>
      </c>
      <c r="F1592" s="3">
        <v>44132</v>
      </c>
      <c r="G1592" s="2">
        <v>1</v>
      </c>
      <c r="H1592" s="11">
        <f>VLOOKUP(B1592,[1]!Product_Data[#Data],4,0)</f>
        <v>880</v>
      </c>
      <c r="I1592" s="11">
        <f>VLOOKUP(B1592,[1]!Product_Data[#Data],3,0)</f>
        <v>634</v>
      </c>
      <c r="J1592" s="11">
        <f t="shared" si="147"/>
        <v>634</v>
      </c>
      <c r="K1592" s="11">
        <f t="shared" si="148"/>
        <v>880</v>
      </c>
      <c r="L1592" s="11">
        <f t="shared" si="149"/>
        <v>246</v>
      </c>
      <c r="M1592" t="str">
        <f>VLOOKUP(C1592,[1]!Location_Data[#Data],2,0)</f>
        <v>Sunnyvale</v>
      </c>
      <c r="N1592" t="str">
        <f>VLOOKUP(D1592,[1]!Salespeople_Data[#Data],2,0)</f>
        <v>Brian Thomas</v>
      </c>
      <c r="O1592" t="str">
        <f>VLOOKUP(E1592,[1]!Customer_Data[#Data],2,0)</f>
        <v>Brian Rice</v>
      </c>
      <c r="P1592" s="15">
        <f t="shared" si="144"/>
        <v>4</v>
      </c>
      <c r="Q1592">
        <f t="shared" si="145"/>
        <v>10</v>
      </c>
      <c r="R1592">
        <f t="shared" si="146"/>
        <v>2020</v>
      </c>
    </row>
    <row r="1593" spans="1:18" x14ac:dyDescent="0.25">
      <c r="A1593" s="4" t="s">
        <v>2516</v>
      </c>
      <c r="B1593" s="4" t="s">
        <v>325</v>
      </c>
      <c r="C1593" s="4" t="s">
        <v>458</v>
      </c>
      <c r="D1593" s="4" t="s">
        <v>15</v>
      </c>
      <c r="E1593" s="4" t="s">
        <v>2277</v>
      </c>
      <c r="F1593" s="5">
        <v>43867</v>
      </c>
      <c r="G1593" s="4">
        <v>1</v>
      </c>
      <c r="H1593" s="11">
        <f>VLOOKUP(B1593,[1]!Product_Data[#Data],4,0)</f>
        <v>1526</v>
      </c>
      <c r="I1593" s="11">
        <f>VLOOKUP(B1593,[1]!Product_Data[#Data],3,0)</f>
        <v>1251</v>
      </c>
      <c r="J1593" s="11">
        <f t="shared" si="147"/>
        <v>1251</v>
      </c>
      <c r="K1593" s="11">
        <f t="shared" si="148"/>
        <v>1526</v>
      </c>
      <c r="L1593" s="11">
        <f t="shared" si="149"/>
        <v>275</v>
      </c>
      <c r="M1593" t="str">
        <f>VLOOKUP(C1593,[1]!Location_Data[#Data],2,0)</f>
        <v>Fontana</v>
      </c>
      <c r="N1593" t="str">
        <f>VLOOKUP(D1593,[1]!Salespeople_Data[#Data],2,0)</f>
        <v>Ryan Butler</v>
      </c>
      <c r="O1593" t="str">
        <f>VLOOKUP(E1593,[1]!Customer_Data[#Data],2,0)</f>
        <v>Justin Butler</v>
      </c>
      <c r="P1593" s="15">
        <f t="shared" si="144"/>
        <v>5</v>
      </c>
      <c r="Q1593">
        <f t="shared" si="145"/>
        <v>2</v>
      </c>
      <c r="R1593">
        <f t="shared" si="146"/>
        <v>2020</v>
      </c>
    </row>
    <row r="1594" spans="1:18" x14ac:dyDescent="0.25">
      <c r="A1594" s="2" t="s">
        <v>2517</v>
      </c>
      <c r="B1594" s="2" t="s">
        <v>263</v>
      </c>
      <c r="C1594" s="2" t="s">
        <v>386</v>
      </c>
      <c r="D1594" s="2" t="s">
        <v>413</v>
      </c>
      <c r="E1594" s="2" t="s">
        <v>404</v>
      </c>
      <c r="F1594" s="3">
        <v>43951</v>
      </c>
      <c r="G1594" s="2">
        <v>1</v>
      </c>
      <c r="H1594" s="11">
        <f>VLOOKUP(B1594,[1]!Product_Data[#Data],4,0)</f>
        <v>378</v>
      </c>
      <c r="I1594" s="11">
        <f>VLOOKUP(B1594,[1]!Product_Data[#Data],3,0)</f>
        <v>291</v>
      </c>
      <c r="J1594" s="11">
        <f t="shared" si="147"/>
        <v>291</v>
      </c>
      <c r="K1594" s="11">
        <f t="shared" si="148"/>
        <v>378</v>
      </c>
      <c r="L1594" s="11">
        <f t="shared" si="149"/>
        <v>87</v>
      </c>
      <c r="M1594" t="str">
        <f>VLOOKUP(C1594,[1]!Location_Data[#Data],2,0)</f>
        <v>Carlsbad</v>
      </c>
      <c r="N1594" t="str">
        <f>VLOOKUP(D1594,[1]!Salespeople_Data[#Data],2,0)</f>
        <v>Kenneth Bradley</v>
      </c>
      <c r="O1594" t="str">
        <f>VLOOKUP(E1594,[1]!Customer_Data[#Data],2,0)</f>
        <v>Bruce Morrison</v>
      </c>
      <c r="P1594" s="15">
        <f t="shared" si="144"/>
        <v>5</v>
      </c>
      <c r="Q1594">
        <f t="shared" si="145"/>
        <v>4</v>
      </c>
      <c r="R1594">
        <f t="shared" si="146"/>
        <v>2020</v>
      </c>
    </row>
    <row r="1595" spans="1:18" x14ac:dyDescent="0.25">
      <c r="A1595" s="4" t="s">
        <v>2518</v>
      </c>
      <c r="B1595" s="4" t="s">
        <v>38</v>
      </c>
      <c r="C1595" s="4" t="s">
        <v>643</v>
      </c>
      <c r="D1595" s="4" t="s">
        <v>356</v>
      </c>
      <c r="E1595" s="4" t="s">
        <v>2409</v>
      </c>
      <c r="F1595" s="5">
        <v>43876</v>
      </c>
      <c r="G1595" s="4">
        <v>1</v>
      </c>
      <c r="H1595" s="11">
        <f>VLOOKUP(B1595,[1]!Product_Data[#Data],4,0)</f>
        <v>2283</v>
      </c>
      <c r="I1595" s="11">
        <f>VLOOKUP(B1595,[1]!Product_Data[#Data],3,0)</f>
        <v>1484</v>
      </c>
      <c r="J1595" s="11">
        <f t="shared" si="147"/>
        <v>1484</v>
      </c>
      <c r="K1595" s="11">
        <f t="shared" si="148"/>
        <v>2283</v>
      </c>
      <c r="L1595" s="11">
        <f t="shared" si="149"/>
        <v>799</v>
      </c>
      <c r="M1595" t="str">
        <f>VLOOKUP(C1595,[1]!Location_Data[#Data],2,0)</f>
        <v>Hayward</v>
      </c>
      <c r="N1595" t="str">
        <f>VLOOKUP(D1595,[1]!Salespeople_Data[#Data],2,0)</f>
        <v>Jimmy Young</v>
      </c>
      <c r="O1595" t="str">
        <f>VLOOKUP(E1595,[1]!Customer_Data[#Data],2,0)</f>
        <v>Daniel Carroll</v>
      </c>
      <c r="P1595" s="15">
        <f t="shared" si="144"/>
        <v>7</v>
      </c>
      <c r="Q1595">
        <f t="shared" si="145"/>
        <v>2</v>
      </c>
      <c r="R1595">
        <f t="shared" si="146"/>
        <v>2020</v>
      </c>
    </row>
    <row r="1596" spans="1:18" x14ac:dyDescent="0.25">
      <c r="A1596" s="2" t="s">
        <v>2519</v>
      </c>
      <c r="B1596" s="2" t="s">
        <v>38</v>
      </c>
      <c r="C1596" s="2" t="s">
        <v>204</v>
      </c>
      <c r="D1596" s="2" t="s">
        <v>269</v>
      </c>
      <c r="E1596" s="2" t="s">
        <v>2167</v>
      </c>
      <c r="F1596" s="3">
        <v>43900</v>
      </c>
      <c r="G1596" s="2">
        <v>2</v>
      </c>
      <c r="H1596" s="11">
        <f>VLOOKUP(B1596,[1]!Product_Data[#Data],4,0)</f>
        <v>2283</v>
      </c>
      <c r="I1596" s="11">
        <f>VLOOKUP(B1596,[1]!Product_Data[#Data],3,0)</f>
        <v>1484</v>
      </c>
      <c r="J1596" s="11">
        <f t="shared" si="147"/>
        <v>2968</v>
      </c>
      <c r="K1596" s="11">
        <f t="shared" si="148"/>
        <v>4566</v>
      </c>
      <c r="L1596" s="11">
        <f t="shared" si="149"/>
        <v>1598</v>
      </c>
      <c r="M1596" t="str">
        <f>VLOOKUP(C1596,[1]!Location_Data[#Data],2,0)</f>
        <v>Corona</v>
      </c>
      <c r="N1596" t="str">
        <f>VLOOKUP(D1596,[1]!Salespeople_Data[#Data],2,0)</f>
        <v>Kevin Butler</v>
      </c>
      <c r="O1596" t="str">
        <f>VLOOKUP(E1596,[1]!Customer_Data[#Data],2,0)</f>
        <v>Jonathan Pierce</v>
      </c>
      <c r="P1596" s="15">
        <f t="shared" si="144"/>
        <v>3</v>
      </c>
      <c r="Q1596">
        <f t="shared" si="145"/>
        <v>3</v>
      </c>
      <c r="R1596">
        <f t="shared" si="146"/>
        <v>2020</v>
      </c>
    </row>
    <row r="1597" spans="1:18" x14ac:dyDescent="0.25">
      <c r="A1597" s="4" t="s">
        <v>2520</v>
      </c>
      <c r="B1597" s="4" t="s">
        <v>652</v>
      </c>
      <c r="C1597" s="4" t="s">
        <v>186</v>
      </c>
      <c r="D1597" s="4" t="s">
        <v>250</v>
      </c>
      <c r="E1597" s="4" t="s">
        <v>1397</v>
      </c>
      <c r="F1597" s="5">
        <v>43952</v>
      </c>
      <c r="G1597" s="4">
        <v>1</v>
      </c>
      <c r="H1597" s="11">
        <f>VLOOKUP(B1597,[1]!Product_Data[#Data],4,0)</f>
        <v>217</v>
      </c>
      <c r="I1597" s="11">
        <f>VLOOKUP(B1597,[1]!Product_Data[#Data],3,0)</f>
        <v>171</v>
      </c>
      <c r="J1597" s="11">
        <f t="shared" si="147"/>
        <v>171</v>
      </c>
      <c r="K1597" s="11">
        <f t="shared" si="148"/>
        <v>217</v>
      </c>
      <c r="L1597" s="11">
        <f t="shared" si="149"/>
        <v>46</v>
      </c>
      <c r="M1597" t="str">
        <f>VLOOKUP(C1597,[1]!Location_Data[#Data],2,0)</f>
        <v>Riverside</v>
      </c>
      <c r="N1597" t="str">
        <f>VLOOKUP(D1597,[1]!Salespeople_Data[#Data],2,0)</f>
        <v>Martin Carr</v>
      </c>
      <c r="O1597" t="str">
        <f>VLOOKUP(E1597,[1]!Customer_Data[#Data],2,0)</f>
        <v>Louis Mccoy</v>
      </c>
      <c r="P1597" s="15">
        <f t="shared" si="144"/>
        <v>6</v>
      </c>
      <c r="Q1597">
        <f t="shared" si="145"/>
        <v>5</v>
      </c>
      <c r="R1597">
        <f t="shared" si="146"/>
        <v>2020</v>
      </c>
    </row>
    <row r="1598" spans="1:18" x14ac:dyDescent="0.25">
      <c r="A1598" s="2" t="s">
        <v>2521</v>
      </c>
      <c r="B1598" s="2" t="s">
        <v>83</v>
      </c>
      <c r="C1598" s="2" t="s">
        <v>100</v>
      </c>
      <c r="D1598" s="2" t="s">
        <v>111</v>
      </c>
      <c r="E1598" s="2" t="s">
        <v>16</v>
      </c>
      <c r="F1598" s="3">
        <v>44109</v>
      </c>
      <c r="G1598" s="2">
        <v>3</v>
      </c>
      <c r="H1598" s="11">
        <f>VLOOKUP(B1598,[1]!Product_Data[#Data],4,0)</f>
        <v>1972</v>
      </c>
      <c r="I1598" s="11">
        <f>VLOOKUP(B1598,[1]!Product_Data[#Data],3,0)</f>
        <v>1321</v>
      </c>
      <c r="J1598" s="11">
        <f t="shared" si="147"/>
        <v>3963</v>
      </c>
      <c r="K1598" s="11">
        <f t="shared" si="148"/>
        <v>5916</v>
      </c>
      <c r="L1598" s="11">
        <f t="shared" si="149"/>
        <v>1953</v>
      </c>
      <c r="M1598" t="str">
        <f>VLOOKUP(C1598,[1]!Location_Data[#Data],2,0)</f>
        <v>Victorville</v>
      </c>
      <c r="N1598" t="str">
        <f>VLOOKUP(D1598,[1]!Salespeople_Data[#Data],2,0)</f>
        <v>Ryan Welch</v>
      </c>
      <c r="O1598" t="str">
        <f>VLOOKUP(E1598,[1]!Customer_Data[#Data],2,0)</f>
        <v>Larry Dunn</v>
      </c>
      <c r="P1598" s="15">
        <f t="shared" si="144"/>
        <v>2</v>
      </c>
      <c r="Q1598">
        <f t="shared" si="145"/>
        <v>10</v>
      </c>
      <c r="R1598">
        <f t="shared" si="146"/>
        <v>2020</v>
      </c>
    </row>
    <row r="1599" spans="1:18" x14ac:dyDescent="0.25">
      <c r="A1599" s="4" t="s">
        <v>2522</v>
      </c>
      <c r="B1599" s="4" t="s">
        <v>457</v>
      </c>
      <c r="C1599" s="4" t="s">
        <v>377</v>
      </c>
      <c r="D1599" s="4" t="s">
        <v>359</v>
      </c>
      <c r="E1599" s="4" t="s">
        <v>1282</v>
      </c>
      <c r="F1599" s="5">
        <v>44086</v>
      </c>
      <c r="G1599" s="4">
        <v>1</v>
      </c>
      <c r="H1599" s="11">
        <f>VLOOKUP(B1599,[1]!Product_Data[#Data],4,0)</f>
        <v>947</v>
      </c>
      <c r="I1599" s="11">
        <f>VLOOKUP(B1599,[1]!Product_Data[#Data],3,0)</f>
        <v>786</v>
      </c>
      <c r="J1599" s="11">
        <f t="shared" si="147"/>
        <v>786</v>
      </c>
      <c r="K1599" s="11">
        <f t="shared" si="148"/>
        <v>947</v>
      </c>
      <c r="L1599" s="11">
        <f t="shared" si="149"/>
        <v>161</v>
      </c>
      <c r="M1599" t="str">
        <f>VLOOKUP(C1599,[1]!Location_Data[#Data],2,0)</f>
        <v>San Diego</v>
      </c>
      <c r="N1599" t="str">
        <f>VLOOKUP(D1599,[1]!Salespeople_Data[#Data],2,0)</f>
        <v>Eugene Holmes</v>
      </c>
      <c r="O1599" t="str">
        <f>VLOOKUP(E1599,[1]!Customer_Data[#Data],2,0)</f>
        <v>Bruce Harris</v>
      </c>
      <c r="P1599" s="15">
        <f t="shared" si="144"/>
        <v>7</v>
      </c>
      <c r="Q1599">
        <f t="shared" si="145"/>
        <v>9</v>
      </c>
      <c r="R1599">
        <f t="shared" si="146"/>
        <v>2020</v>
      </c>
    </row>
    <row r="1600" spans="1:18" x14ac:dyDescent="0.25">
      <c r="A1600" s="2" t="s">
        <v>2523</v>
      </c>
      <c r="B1600" s="2" t="s">
        <v>78</v>
      </c>
      <c r="C1600" s="2" t="s">
        <v>302</v>
      </c>
      <c r="D1600" s="2" t="s">
        <v>141</v>
      </c>
      <c r="E1600" s="2" t="s">
        <v>1579</v>
      </c>
      <c r="F1600" s="3">
        <v>44070</v>
      </c>
      <c r="G1600" s="2">
        <v>1</v>
      </c>
      <c r="H1600" s="11">
        <f>VLOOKUP(B1600,[1]!Product_Data[#Data],4,0)</f>
        <v>1380</v>
      </c>
      <c r="I1600" s="11">
        <f>VLOOKUP(B1600,[1]!Product_Data[#Data],3,0)</f>
        <v>1090</v>
      </c>
      <c r="J1600" s="11">
        <f t="shared" si="147"/>
        <v>1090</v>
      </c>
      <c r="K1600" s="11">
        <f t="shared" si="148"/>
        <v>1380</v>
      </c>
      <c r="L1600" s="11">
        <f t="shared" si="149"/>
        <v>290</v>
      </c>
      <c r="M1600" t="str">
        <f>VLOOKUP(C1600,[1]!Location_Data[#Data],2,0)</f>
        <v>Santa Rosa</v>
      </c>
      <c r="N1600" t="str">
        <f>VLOOKUP(D1600,[1]!Salespeople_Data[#Data],2,0)</f>
        <v>Arthur Mccoy</v>
      </c>
      <c r="O1600" t="str">
        <f>VLOOKUP(E1600,[1]!Customer_Data[#Data],2,0)</f>
        <v>Charles Montgomery</v>
      </c>
      <c r="P1600" s="15">
        <f t="shared" si="144"/>
        <v>5</v>
      </c>
      <c r="Q1600">
        <f t="shared" si="145"/>
        <v>8</v>
      </c>
      <c r="R1600">
        <f t="shared" si="146"/>
        <v>2020</v>
      </c>
    </row>
    <row r="1601" spans="1:18" x14ac:dyDescent="0.25">
      <c r="A1601" s="4" t="s">
        <v>2524</v>
      </c>
      <c r="B1601" s="4" t="s">
        <v>435</v>
      </c>
      <c r="C1601" s="4" t="s">
        <v>249</v>
      </c>
      <c r="D1601" s="4" t="s">
        <v>63</v>
      </c>
      <c r="E1601" s="4" t="s">
        <v>1016</v>
      </c>
      <c r="F1601" s="5">
        <v>43831</v>
      </c>
      <c r="G1601" s="4">
        <v>2</v>
      </c>
      <c r="H1601" s="11">
        <f>VLOOKUP(B1601,[1]!Product_Data[#Data],4,0)</f>
        <v>2141</v>
      </c>
      <c r="I1601" s="11">
        <f>VLOOKUP(B1601,[1]!Product_Data[#Data],3,0)</f>
        <v>1777</v>
      </c>
      <c r="J1601" s="11">
        <f t="shared" si="147"/>
        <v>3554</v>
      </c>
      <c r="K1601" s="11">
        <f t="shared" si="148"/>
        <v>4282</v>
      </c>
      <c r="L1601" s="11">
        <f t="shared" si="149"/>
        <v>728</v>
      </c>
      <c r="M1601" t="str">
        <f>VLOOKUP(C1601,[1]!Location_Data[#Data],2,0)</f>
        <v>Roseville</v>
      </c>
      <c r="N1601" t="str">
        <f>VLOOKUP(D1601,[1]!Salespeople_Data[#Data],2,0)</f>
        <v>Jeremy Mendoza</v>
      </c>
      <c r="O1601" t="str">
        <f>VLOOKUP(E1601,[1]!Customer_Data[#Data],2,0)</f>
        <v>Chris Fuller</v>
      </c>
      <c r="P1601" s="15">
        <f t="shared" si="144"/>
        <v>4</v>
      </c>
      <c r="Q1601">
        <f t="shared" si="145"/>
        <v>1</v>
      </c>
      <c r="R1601">
        <f t="shared" si="146"/>
        <v>2020</v>
      </c>
    </row>
    <row r="1602" spans="1:18" x14ac:dyDescent="0.25">
      <c r="A1602" s="2" t="s">
        <v>2525</v>
      </c>
      <c r="B1602" s="2" t="s">
        <v>464</v>
      </c>
      <c r="C1602" s="2" t="s">
        <v>90</v>
      </c>
      <c r="D1602" s="2" t="s">
        <v>298</v>
      </c>
      <c r="E1602" s="2" t="s">
        <v>1010</v>
      </c>
      <c r="F1602" s="3">
        <v>44137</v>
      </c>
      <c r="G1602" s="2">
        <v>1</v>
      </c>
      <c r="H1602" s="11">
        <f>VLOOKUP(B1602,[1]!Product_Data[#Data],4,0)</f>
        <v>1566</v>
      </c>
      <c r="I1602" s="11">
        <f>VLOOKUP(B1602,[1]!Product_Data[#Data],3,0)</f>
        <v>1190</v>
      </c>
      <c r="J1602" s="11">
        <f t="shared" si="147"/>
        <v>1190</v>
      </c>
      <c r="K1602" s="11">
        <f t="shared" si="148"/>
        <v>1566</v>
      </c>
      <c r="L1602" s="11">
        <f t="shared" si="149"/>
        <v>376</v>
      </c>
      <c r="M1602" t="str">
        <f>VLOOKUP(C1602,[1]!Location_Data[#Data],2,0)</f>
        <v>Irvine</v>
      </c>
      <c r="N1602" t="str">
        <f>VLOOKUP(D1602,[1]!Salespeople_Data[#Data],2,0)</f>
        <v>Kenneth Fields</v>
      </c>
      <c r="O1602" t="str">
        <f>VLOOKUP(E1602,[1]!Customer_Data[#Data],2,0)</f>
        <v>Andrew James</v>
      </c>
      <c r="P1602" s="15">
        <f t="shared" ref="P1602:P1665" si="150">WEEKDAY(F1602)</f>
        <v>2</v>
      </c>
      <c r="Q1602">
        <f t="shared" ref="Q1602:Q1665" si="151">MONTH(F1602)</f>
        <v>11</v>
      </c>
      <c r="R1602">
        <f t="shared" ref="R1602:R1665" si="152">YEAR(F1602)</f>
        <v>2020</v>
      </c>
    </row>
    <row r="1603" spans="1:18" x14ac:dyDescent="0.25">
      <c r="A1603" s="4" t="s">
        <v>2526</v>
      </c>
      <c r="B1603" s="4" t="s">
        <v>330</v>
      </c>
      <c r="C1603" s="4" t="s">
        <v>14</v>
      </c>
      <c r="D1603" s="4" t="s">
        <v>447</v>
      </c>
      <c r="E1603" s="4" t="s">
        <v>791</v>
      </c>
      <c r="F1603" s="5">
        <v>43964</v>
      </c>
      <c r="G1603" s="4">
        <v>1</v>
      </c>
      <c r="H1603" s="11">
        <f>VLOOKUP(B1603,[1]!Product_Data[#Data],4,0)</f>
        <v>1635</v>
      </c>
      <c r="I1603" s="11">
        <f>VLOOKUP(B1603,[1]!Product_Data[#Data],3,0)</f>
        <v>1046</v>
      </c>
      <c r="J1603" s="11">
        <f t="shared" ref="J1603:J1666" si="153">PRODUCT(I1603,G1603)</f>
        <v>1046</v>
      </c>
      <c r="K1603" s="11">
        <f t="shared" ref="K1603:K1666" si="154">PRODUCT(H1603,G1603)</f>
        <v>1635</v>
      </c>
      <c r="L1603" s="11">
        <f t="shared" ref="L1603:L1666" si="155">K1603-J1603</f>
        <v>589</v>
      </c>
      <c r="M1603" t="str">
        <f>VLOOKUP(C1603,[1]!Location_Data[#Data],2,0)</f>
        <v>Santa Clarita</v>
      </c>
      <c r="N1603" t="str">
        <f>VLOOKUP(D1603,[1]!Salespeople_Data[#Data],2,0)</f>
        <v>Howard Sims</v>
      </c>
      <c r="O1603" t="str">
        <f>VLOOKUP(E1603,[1]!Customer_Data[#Data],2,0)</f>
        <v>Jason Gray</v>
      </c>
      <c r="P1603" s="15">
        <f t="shared" si="150"/>
        <v>4</v>
      </c>
      <c r="Q1603">
        <f t="shared" si="151"/>
        <v>5</v>
      </c>
      <c r="R1603">
        <f t="shared" si="152"/>
        <v>2020</v>
      </c>
    </row>
    <row r="1604" spans="1:18" x14ac:dyDescent="0.25">
      <c r="A1604" s="2" t="s">
        <v>2527</v>
      </c>
      <c r="B1604" s="2" t="s">
        <v>553</v>
      </c>
      <c r="C1604" s="2" t="s">
        <v>195</v>
      </c>
      <c r="D1604" s="2" t="s">
        <v>191</v>
      </c>
      <c r="E1604" s="2" t="s">
        <v>1133</v>
      </c>
      <c r="F1604" s="3">
        <v>43900</v>
      </c>
      <c r="G1604" s="2">
        <v>1</v>
      </c>
      <c r="H1604" s="11">
        <f>VLOOKUP(B1604,[1]!Product_Data[#Data],4,0)</f>
        <v>1798</v>
      </c>
      <c r="I1604" s="11">
        <f>VLOOKUP(B1604,[1]!Product_Data[#Data],3,0)</f>
        <v>971</v>
      </c>
      <c r="J1604" s="11">
        <f t="shared" si="153"/>
        <v>971</v>
      </c>
      <c r="K1604" s="11">
        <f t="shared" si="154"/>
        <v>1798</v>
      </c>
      <c r="L1604" s="11">
        <f t="shared" si="155"/>
        <v>827</v>
      </c>
      <c r="M1604" t="str">
        <f>VLOOKUP(C1604,[1]!Location_Data[#Data],2,0)</f>
        <v>Pomona</v>
      </c>
      <c r="N1604" t="str">
        <f>VLOOKUP(D1604,[1]!Salespeople_Data[#Data],2,0)</f>
        <v>Robert Reed</v>
      </c>
      <c r="O1604" t="str">
        <f>VLOOKUP(E1604,[1]!Customer_Data[#Data],2,0)</f>
        <v>Daniel West</v>
      </c>
      <c r="P1604" s="15">
        <f t="shared" si="150"/>
        <v>3</v>
      </c>
      <c r="Q1604">
        <f t="shared" si="151"/>
        <v>3</v>
      </c>
      <c r="R1604">
        <f t="shared" si="152"/>
        <v>2020</v>
      </c>
    </row>
    <row r="1605" spans="1:18" x14ac:dyDescent="0.25">
      <c r="A1605" s="4" t="s">
        <v>2528</v>
      </c>
      <c r="B1605" s="4" t="s">
        <v>703</v>
      </c>
      <c r="C1605" s="4" t="s">
        <v>268</v>
      </c>
      <c r="D1605" s="4" t="s">
        <v>212</v>
      </c>
      <c r="E1605" s="4" t="s">
        <v>894</v>
      </c>
      <c r="F1605" s="5">
        <v>44077</v>
      </c>
      <c r="G1605" s="4">
        <v>4</v>
      </c>
      <c r="H1605" s="11">
        <f>VLOOKUP(B1605,[1]!Product_Data[#Data],4,0)</f>
        <v>530</v>
      </c>
      <c r="I1605" s="11">
        <f>VLOOKUP(B1605,[1]!Product_Data[#Data],3,0)</f>
        <v>435</v>
      </c>
      <c r="J1605" s="11">
        <f t="shared" si="153"/>
        <v>1740</v>
      </c>
      <c r="K1605" s="11">
        <f t="shared" si="154"/>
        <v>2120</v>
      </c>
      <c r="L1605" s="11">
        <f t="shared" si="155"/>
        <v>380</v>
      </c>
      <c r="M1605" t="str">
        <f>VLOOKUP(C1605,[1]!Location_Data[#Data],2,0)</f>
        <v>Murrieta</v>
      </c>
      <c r="N1605" t="str">
        <f>VLOOKUP(D1605,[1]!Salespeople_Data[#Data],2,0)</f>
        <v>Ronald Reed</v>
      </c>
      <c r="O1605" t="str">
        <f>VLOOKUP(E1605,[1]!Customer_Data[#Data],2,0)</f>
        <v>Jeremy Arnold</v>
      </c>
      <c r="P1605" s="15">
        <f t="shared" si="150"/>
        <v>5</v>
      </c>
      <c r="Q1605">
        <f t="shared" si="151"/>
        <v>9</v>
      </c>
      <c r="R1605">
        <f t="shared" si="152"/>
        <v>2020</v>
      </c>
    </row>
    <row r="1606" spans="1:18" x14ac:dyDescent="0.25">
      <c r="A1606" s="2" t="s">
        <v>2529</v>
      </c>
      <c r="B1606" s="2" t="s">
        <v>245</v>
      </c>
      <c r="C1606" s="2" t="s">
        <v>110</v>
      </c>
      <c r="D1606" s="2" t="s">
        <v>91</v>
      </c>
      <c r="E1606" s="2" t="s">
        <v>531</v>
      </c>
      <c r="F1606" s="3">
        <v>43831</v>
      </c>
      <c r="G1606" s="2">
        <v>4</v>
      </c>
      <c r="H1606" s="11">
        <f>VLOOKUP(B1606,[1]!Product_Data[#Data],4,0)</f>
        <v>818</v>
      </c>
      <c r="I1606" s="11">
        <f>VLOOKUP(B1606,[1]!Product_Data[#Data],3,0)</f>
        <v>450</v>
      </c>
      <c r="J1606" s="11">
        <f t="shared" si="153"/>
        <v>1800</v>
      </c>
      <c r="K1606" s="11">
        <f t="shared" si="154"/>
        <v>3272</v>
      </c>
      <c r="L1606" s="11">
        <f t="shared" si="155"/>
        <v>1472</v>
      </c>
      <c r="M1606" t="str">
        <f>VLOOKUP(C1606,[1]!Location_Data[#Data],2,0)</f>
        <v>Richmond</v>
      </c>
      <c r="N1606" t="str">
        <f>VLOOKUP(D1606,[1]!Salespeople_Data[#Data],2,0)</f>
        <v>Howard Gardner</v>
      </c>
      <c r="O1606" t="str">
        <f>VLOOKUP(E1606,[1]!Customer_Data[#Data],2,0)</f>
        <v>Randy Hayes</v>
      </c>
      <c r="P1606" s="15">
        <f t="shared" si="150"/>
        <v>4</v>
      </c>
      <c r="Q1606">
        <f t="shared" si="151"/>
        <v>1</v>
      </c>
      <c r="R1606">
        <f t="shared" si="152"/>
        <v>2020</v>
      </c>
    </row>
    <row r="1607" spans="1:18" x14ac:dyDescent="0.25">
      <c r="A1607" s="4" t="s">
        <v>2530</v>
      </c>
      <c r="B1607" s="4" t="s">
        <v>47</v>
      </c>
      <c r="C1607" s="4" t="s">
        <v>62</v>
      </c>
      <c r="D1607" s="4" t="s">
        <v>101</v>
      </c>
      <c r="E1607" s="4" t="s">
        <v>502</v>
      </c>
      <c r="F1607" s="5">
        <v>44191</v>
      </c>
      <c r="G1607" s="4">
        <v>1</v>
      </c>
      <c r="H1607" s="11">
        <f>VLOOKUP(B1607,[1]!Product_Data[#Data],4,0)</f>
        <v>1812</v>
      </c>
      <c r="I1607" s="11">
        <f>VLOOKUP(B1607,[1]!Product_Data[#Data],3,0)</f>
        <v>1305</v>
      </c>
      <c r="J1607" s="11">
        <f t="shared" si="153"/>
        <v>1305</v>
      </c>
      <c r="K1607" s="11">
        <f t="shared" si="154"/>
        <v>1812</v>
      </c>
      <c r="L1607" s="11">
        <f t="shared" si="155"/>
        <v>507</v>
      </c>
      <c r="M1607" t="str">
        <f>VLOOKUP(C1607,[1]!Location_Data[#Data],2,0)</f>
        <v>Fairfield</v>
      </c>
      <c r="N1607" t="str">
        <f>VLOOKUP(D1607,[1]!Salespeople_Data[#Data],2,0)</f>
        <v>Scott Clark</v>
      </c>
      <c r="O1607" t="str">
        <f>VLOOKUP(E1607,[1]!Customer_Data[#Data],2,0)</f>
        <v>Ralph Richardson</v>
      </c>
      <c r="P1607" s="15">
        <f t="shared" si="150"/>
        <v>7</v>
      </c>
      <c r="Q1607">
        <f t="shared" si="151"/>
        <v>12</v>
      </c>
      <c r="R1607">
        <f t="shared" si="152"/>
        <v>2020</v>
      </c>
    </row>
    <row r="1608" spans="1:18" x14ac:dyDescent="0.25">
      <c r="A1608" s="2" t="s">
        <v>2531</v>
      </c>
      <c r="B1608" s="2" t="s">
        <v>83</v>
      </c>
      <c r="C1608" s="2" t="s">
        <v>436</v>
      </c>
      <c r="D1608" s="2" t="s">
        <v>239</v>
      </c>
      <c r="E1608" s="2" t="s">
        <v>1395</v>
      </c>
      <c r="F1608" s="3">
        <v>43924</v>
      </c>
      <c r="G1608" s="2">
        <v>2</v>
      </c>
      <c r="H1608" s="11">
        <f>VLOOKUP(B1608,[1]!Product_Data[#Data],4,0)</f>
        <v>1972</v>
      </c>
      <c r="I1608" s="11">
        <f>VLOOKUP(B1608,[1]!Product_Data[#Data],3,0)</f>
        <v>1321</v>
      </c>
      <c r="J1608" s="11">
        <f t="shared" si="153"/>
        <v>2642</v>
      </c>
      <c r="K1608" s="11">
        <f t="shared" si="154"/>
        <v>3944</v>
      </c>
      <c r="L1608" s="11">
        <f t="shared" si="155"/>
        <v>1302</v>
      </c>
      <c r="M1608" t="str">
        <f>VLOOKUP(C1608,[1]!Location_Data[#Data],2,0)</f>
        <v>Jurupa Valley</v>
      </c>
      <c r="N1608" t="str">
        <f>VLOOKUP(D1608,[1]!Salespeople_Data[#Data],2,0)</f>
        <v>John Reyes</v>
      </c>
      <c r="O1608" t="str">
        <f>VLOOKUP(E1608,[1]!Customer_Data[#Data],2,0)</f>
        <v>Howard Lynch</v>
      </c>
      <c r="P1608" s="15">
        <f t="shared" si="150"/>
        <v>6</v>
      </c>
      <c r="Q1608">
        <f t="shared" si="151"/>
        <v>4</v>
      </c>
      <c r="R1608">
        <f t="shared" si="152"/>
        <v>2020</v>
      </c>
    </row>
    <row r="1609" spans="1:18" x14ac:dyDescent="0.25">
      <c r="A1609" s="4" t="s">
        <v>2532</v>
      </c>
      <c r="B1609" s="4" t="s">
        <v>421</v>
      </c>
      <c r="C1609" s="4" t="s">
        <v>469</v>
      </c>
      <c r="D1609" s="4" t="s">
        <v>359</v>
      </c>
      <c r="E1609" s="4" t="s">
        <v>2533</v>
      </c>
      <c r="F1609" s="5">
        <v>44094</v>
      </c>
      <c r="G1609" s="4">
        <v>1</v>
      </c>
      <c r="H1609" s="11">
        <f>VLOOKUP(B1609,[1]!Product_Data[#Data],4,0)</f>
        <v>826</v>
      </c>
      <c r="I1609" s="11">
        <f>VLOOKUP(B1609,[1]!Product_Data[#Data],3,0)</f>
        <v>562</v>
      </c>
      <c r="J1609" s="11">
        <f t="shared" si="153"/>
        <v>562</v>
      </c>
      <c r="K1609" s="11">
        <f t="shared" si="154"/>
        <v>826</v>
      </c>
      <c r="L1609" s="11">
        <f t="shared" si="155"/>
        <v>264</v>
      </c>
      <c r="M1609" t="str">
        <f>VLOOKUP(C1609,[1]!Location_Data[#Data],2,0)</f>
        <v>Escondido</v>
      </c>
      <c r="N1609" t="str">
        <f>VLOOKUP(D1609,[1]!Salespeople_Data[#Data],2,0)</f>
        <v>Eugene Holmes</v>
      </c>
      <c r="O1609" t="str">
        <f>VLOOKUP(E1609,[1]!Customer_Data[#Data],2,0)</f>
        <v>Andrew Reynolds</v>
      </c>
      <c r="P1609" s="15">
        <f t="shared" si="150"/>
        <v>1</v>
      </c>
      <c r="Q1609">
        <f t="shared" si="151"/>
        <v>9</v>
      </c>
      <c r="R1609">
        <f t="shared" si="152"/>
        <v>2020</v>
      </c>
    </row>
    <row r="1610" spans="1:18" x14ac:dyDescent="0.25">
      <c r="A1610" s="2" t="s">
        <v>2534</v>
      </c>
      <c r="B1610" s="2" t="s">
        <v>177</v>
      </c>
      <c r="C1610" s="2" t="s">
        <v>215</v>
      </c>
      <c r="D1610" s="2" t="s">
        <v>146</v>
      </c>
      <c r="E1610" s="2" t="s">
        <v>997</v>
      </c>
      <c r="F1610" s="3">
        <v>43965</v>
      </c>
      <c r="G1610" s="2">
        <v>3</v>
      </c>
      <c r="H1610" s="11">
        <f>VLOOKUP(B1610,[1]!Product_Data[#Data],4,0)</f>
        <v>2497</v>
      </c>
      <c r="I1610" s="11">
        <f>VLOOKUP(B1610,[1]!Product_Data[#Data],3,0)</f>
        <v>1473</v>
      </c>
      <c r="J1610" s="11">
        <f t="shared" si="153"/>
        <v>4419</v>
      </c>
      <c r="K1610" s="11">
        <f t="shared" si="154"/>
        <v>7491</v>
      </c>
      <c r="L1610" s="11">
        <f t="shared" si="155"/>
        <v>3072</v>
      </c>
      <c r="M1610" t="str">
        <f>VLOOKUP(C1610,[1]!Location_Data[#Data],2,0)</f>
        <v>El Cajon</v>
      </c>
      <c r="N1610" t="str">
        <f>VLOOKUP(D1610,[1]!Salespeople_Data[#Data],2,0)</f>
        <v>Carl Elliott</v>
      </c>
      <c r="O1610" t="str">
        <f>VLOOKUP(E1610,[1]!Customer_Data[#Data],2,0)</f>
        <v>Henry Reyes</v>
      </c>
      <c r="P1610" s="15">
        <f t="shared" si="150"/>
        <v>5</v>
      </c>
      <c r="Q1610">
        <f t="shared" si="151"/>
        <v>5</v>
      </c>
      <c r="R1610">
        <f t="shared" si="152"/>
        <v>2020</v>
      </c>
    </row>
    <row r="1611" spans="1:18" x14ac:dyDescent="0.25">
      <c r="A1611" s="4" t="s">
        <v>2535</v>
      </c>
      <c r="B1611" s="4" t="s">
        <v>752</v>
      </c>
      <c r="C1611" s="4" t="s">
        <v>272</v>
      </c>
      <c r="D1611" s="4" t="s">
        <v>170</v>
      </c>
      <c r="E1611" s="4" t="s">
        <v>92</v>
      </c>
      <c r="F1611" s="5">
        <v>43944</v>
      </c>
      <c r="G1611" s="4">
        <v>4</v>
      </c>
      <c r="H1611" s="11">
        <f>VLOOKUP(B1611,[1]!Product_Data[#Data],4,0)</f>
        <v>95</v>
      </c>
      <c r="I1611" s="11">
        <f>VLOOKUP(B1611,[1]!Product_Data[#Data],3,0)</f>
        <v>61</v>
      </c>
      <c r="J1611" s="11">
        <f t="shared" si="153"/>
        <v>244</v>
      </c>
      <c r="K1611" s="11">
        <f t="shared" si="154"/>
        <v>380</v>
      </c>
      <c r="L1611" s="11">
        <f t="shared" si="155"/>
        <v>136</v>
      </c>
      <c r="M1611" t="str">
        <f>VLOOKUP(C1611,[1]!Location_Data[#Data],2,0)</f>
        <v>Torrance</v>
      </c>
      <c r="N1611" t="str">
        <f>VLOOKUP(D1611,[1]!Salespeople_Data[#Data],2,0)</f>
        <v>Sean Miller</v>
      </c>
      <c r="O1611" t="str">
        <f>VLOOKUP(E1611,[1]!Customer_Data[#Data],2,0)</f>
        <v>Charles Hughes</v>
      </c>
      <c r="P1611" s="15">
        <f t="shared" si="150"/>
        <v>5</v>
      </c>
      <c r="Q1611">
        <f t="shared" si="151"/>
        <v>4</v>
      </c>
      <c r="R1611">
        <f t="shared" si="152"/>
        <v>2020</v>
      </c>
    </row>
    <row r="1612" spans="1:18" x14ac:dyDescent="0.25">
      <c r="A1612" s="2" t="s">
        <v>2536</v>
      </c>
      <c r="B1612" s="2" t="s">
        <v>321</v>
      </c>
      <c r="C1612" s="2" t="s">
        <v>512</v>
      </c>
      <c r="D1612" s="2" t="s">
        <v>146</v>
      </c>
      <c r="E1612" s="2" t="s">
        <v>1336</v>
      </c>
      <c r="F1612" s="3">
        <v>44003</v>
      </c>
      <c r="G1612" s="2">
        <v>1</v>
      </c>
      <c r="H1612" s="11">
        <f>VLOOKUP(B1612,[1]!Product_Data[#Data],4,0)</f>
        <v>2391</v>
      </c>
      <c r="I1612" s="11">
        <f>VLOOKUP(B1612,[1]!Product_Data[#Data],3,0)</f>
        <v>1291</v>
      </c>
      <c r="J1612" s="11">
        <f t="shared" si="153"/>
        <v>1291</v>
      </c>
      <c r="K1612" s="11">
        <f t="shared" si="154"/>
        <v>2391</v>
      </c>
      <c r="L1612" s="11">
        <f t="shared" si="155"/>
        <v>1100</v>
      </c>
      <c r="M1612" t="str">
        <f>VLOOKUP(C1612,[1]!Location_Data[#Data],2,0)</f>
        <v>Long Beach</v>
      </c>
      <c r="N1612" t="str">
        <f>VLOOKUP(D1612,[1]!Salespeople_Data[#Data],2,0)</f>
        <v>Carl Elliott</v>
      </c>
      <c r="O1612" t="str">
        <f>VLOOKUP(E1612,[1]!Customer_Data[#Data],2,0)</f>
        <v>Bobby Willis</v>
      </c>
      <c r="P1612" s="15">
        <f t="shared" si="150"/>
        <v>1</v>
      </c>
      <c r="Q1612">
        <f t="shared" si="151"/>
        <v>6</v>
      </c>
      <c r="R1612">
        <f t="shared" si="152"/>
        <v>2020</v>
      </c>
    </row>
    <row r="1613" spans="1:18" x14ac:dyDescent="0.25">
      <c r="A1613" s="4" t="s">
        <v>2537</v>
      </c>
      <c r="B1613" s="4" t="s">
        <v>114</v>
      </c>
      <c r="C1613" s="4" t="s">
        <v>149</v>
      </c>
      <c r="D1613" s="4" t="s">
        <v>159</v>
      </c>
      <c r="E1613" s="4" t="s">
        <v>2154</v>
      </c>
      <c r="F1613" s="5">
        <v>44178</v>
      </c>
      <c r="G1613" s="4">
        <v>1</v>
      </c>
      <c r="H1613" s="11">
        <f>VLOOKUP(B1613,[1]!Product_Data[#Data],4,0)</f>
        <v>545</v>
      </c>
      <c r="I1613" s="11">
        <f>VLOOKUP(B1613,[1]!Product_Data[#Data],3,0)</f>
        <v>425</v>
      </c>
      <c r="J1613" s="11">
        <f t="shared" si="153"/>
        <v>425</v>
      </c>
      <c r="K1613" s="11">
        <f t="shared" si="154"/>
        <v>545</v>
      </c>
      <c r="L1613" s="11">
        <f t="shared" si="155"/>
        <v>120</v>
      </c>
      <c r="M1613" t="str">
        <f>VLOOKUP(C1613,[1]!Location_Data[#Data],2,0)</f>
        <v>Antioch</v>
      </c>
      <c r="N1613" t="str">
        <f>VLOOKUP(D1613,[1]!Salespeople_Data[#Data],2,0)</f>
        <v>Bobby Russell</v>
      </c>
      <c r="O1613" t="str">
        <f>VLOOKUP(E1613,[1]!Customer_Data[#Data],2,0)</f>
        <v>Adam Mccoy</v>
      </c>
      <c r="P1613" s="15">
        <f t="shared" si="150"/>
        <v>1</v>
      </c>
      <c r="Q1613">
        <f t="shared" si="151"/>
        <v>12</v>
      </c>
      <c r="R1613">
        <f t="shared" si="152"/>
        <v>2020</v>
      </c>
    </row>
    <row r="1614" spans="1:18" x14ac:dyDescent="0.25">
      <c r="A1614" s="2" t="s">
        <v>2538</v>
      </c>
      <c r="B1614" s="2" t="s">
        <v>235</v>
      </c>
      <c r="C1614" s="2" t="s">
        <v>276</v>
      </c>
      <c r="D1614" s="2" t="s">
        <v>225</v>
      </c>
      <c r="E1614" s="2" t="s">
        <v>878</v>
      </c>
      <c r="F1614" s="3">
        <v>43901</v>
      </c>
      <c r="G1614" s="2">
        <v>1</v>
      </c>
      <c r="H1614" s="11">
        <f>VLOOKUP(B1614,[1]!Product_Data[#Data],4,0)</f>
        <v>1887</v>
      </c>
      <c r="I1614" s="11">
        <f>VLOOKUP(B1614,[1]!Product_Data[#Data],3,0)</f>
        <v>1378</v>
      </c>
      <c r="J1614" s="11">
        <f t="shared" si="153"/>
        <v>1378</v>
      </c>
      <c r="K1614" s="11">
        <f t="shared" si="154"/>
        <v>1887</v>
      </c>
      <c r="L1614" s="11">
        <f t="shared" si="155"/>
        <v>509</v>
      </c>
      <c r="M1614" t="str">
        <f>VLOOKUP(C1614,[1]!Location_Data[#Data],2,0)</f>
        <v>Orange</v>
      </c>
      <c r="N1614" t="str">
        <f>VLOOKUP(D1614,[1]!Salespeople_Data[#Data],2,0)</f>
        <v>Andrew Bowman</v>
      </c>
      <c r="O1614" t="str">
        <f>VLOOKUP(E1614,[1]!Customer_Data[#Data],2,0)</f>
        <v>Thomas Gray</v>
      </c>
      <c r="P1614" s="15">
        <f t="shared" si="150"/>
        <v>4</v>
      </c>
      <c r="Q1614">
        <f t="shared" si="151"/>
        <v>3</v>
      </c>
      <c r="R1614">
        <f t="shared" si="152"/>
        <v>2020</v>
      </c>
    </row>
    <row r="1615" spans="1:18" x14ac:dyDescent="0.25">
      <c r="A1615" s="4" t="s">
        <v>2539</v>
      </c>
      <c r="B1615" s="4" t="s">
        <v>104</v>
      </c>
      <c r="C1615" s="4" t="s">
        <v>195</v>
      </c>
      <c r="D1615" s="4" t="s">
        <v>53</v>
      </c>
      <c r="E1615" s="4" t="s">
        <v>357</v>
      </c>
      <c r="F1615" s="5">
        <v>43845</v>
      </c>
      <c r="G1615" s="4">
        <v>1</v>
      </c>
      <c r="H1615" s="11">
        <f>VLOOKUP(B1615,[1]!Product_Data[#Data],4,0)</f>
        <v>1671</v>
      </c>
      <c r="I1615" s="11">
        <f>VLOOKUP(B1615,[1]!Product_Data[#Data],3,0)</f>
        <v>1220</v>
      </c>
      <c r="J1615" s="11">
        <f t="shared" si="153"/>
        <v>1220</v>
      </c>
      <c r="K1615" s="11">
        <f t="shared" si="154"/>
        <v>1671</v>
      </c>
      <c r="L1615" s="11">
        <f t="shared" si="155"/>
        <v>451</v>
      </c>
      <c r="M1615" t="str">
        <f>VLOOKUP(C1615,[1]!Location_Data[#Data],2,0)</f>
        <v>Pomona</v>
      </c>
      <c r="N1615" t="str">
        <f>VLOOKUP(D1615,[1]!Salespeople_Data[#Data],2,0)</f>
        <v>Scott Mason</v>
      </c>
      <c r="O1615" t="str">
        <f>VLOOKUP(E1615,[1]!Customer_Data[#Data],2,0)</f>
        <v>Joshua Peterson</v>
      </c>
      <c r="P1615" s="15">
        <f t="shared" si="150"/>
        <v>4</v>
      </c>
      <c r="Q1615">
        <f t="shared" si="151"/>
        <v>1</v>
      </c>
      <c r="R1615">
        <f t="shared" si="152"/>
        <v>2020</v>
      </c>
    </row>
    <row r="1616" spans="1:18" x14ac:dyDescent="0.25">
      <c r="A1616" s="2" t="s">
        <v>2540</v>
      </c>
      <c r="B1616" s="2" t="s">
        <v>83</v>
      </c>
      <c r="C1616" s="2" t="s">
        <v>135</v>
      </c>
      <c r="D1616" s="2" t="s">
        <v>10</v>
      </c>
      <c r="E1616" s="2" t="s">
        <v>797</v>
      </c>
      <c r="F1616" s="3">
        <v>43919</v>
      </c>
      <c r="G1616" s="2">
        <v>2</v>
      </c>
      <c r="H1616" s="11">
        <f>VLOOKUP(B1616,[1]!Product_Data[#Data],4,0)</f>
        <v>1972</v>
      </c>
      <c r="I1616" s="11">
        <f>VLOOKUP(B1616,[1]!Product_Data[#Data],3,0)</f>
        <v>1321</v>
      </c>
      <c r="J1616" s="11">
        <f t="shared" si="153"/>
        <v>2642</v>
      </c>
      <c r="K1616" s="11">
        <f t="shared" si="154"/>
        <v>3944</v>
      </c>
      <c r="L1616" s="11">
        <f t="shared" si="155"/>
        <v>1302</v>
      </c>
      <c r="M1616" t="str">
        <f>VLOOKUP(C1616,[1]!Location_Data[#Data],2,0)</f>
        <v>Oxnard</v>
      </c>
      <c r="N1616" t="str">
        <f>VLOOKUP(D1616,[1]!Salespeople_Data[#Data],2,0)</f>
        <v>Justin Lynch</v>
      </c>
      <c r="O1616" t="str">
        <f>VLOOKUP(E1616,[1]!Customer_Data[#Data],2,0)</f>
        <v>Peter Meyer</v>
      </c>
      <c r="P1616" s="15">
        <f t="shared" si="150"/>
        <v>1</v>
      </c>
      <c r="Q1616">
        <f t="shared" si="151"/>
        <v>3</v>
      </c>
      <c r="R1616">
        <f t="shared" si="152"/>
        <v>2020</v>
      </c>
    </row>
    <row r="1617" spans="1:18" x14ac:dyDescent="0.25">
      <c r="A1617" s="4" t="s">
        <v>2541</v>
      </c>
      <c r="B1617" s="4" t="s">
        <v>232</v>
      </c>
      <c r="C1617" s="4" t="s">
        <v>490</v>
      </c>
      <c r="D1617" s="4" t="s">
        <v>106</v>
      </c>
      <c r="E1617" s="4" t="s">
        <v>2542</v>
      </c>
      <c r="F1617" s="5">
        <v>44075</v>
      </c>
      <c r="G1617" s="4">
        <v>1</v>
      </c>
      <c r="H1617" s="11">
        <f>VLOOKUP(B1617,[1]!Product_Data[#Data],4,0)</f>
        <v>1119</v>
      </c>
      <c r="I1617" s="11">
        <f>VLOOKUP(B1617,[1]!Product_Data[#Data],3,0)</f>
        <v>683</v>
      </c>
      <c r="J1617" s="11">
        <f t="shared" si="153"/>
        <v>683</v>
      </c>
      <c r="K1617" s="11">
        <f t="shared" si="154"/>
        <v>1119</v>
      </c>
      <c r="L1617" s="11">
        <f t="shared" si="155"/>
        <v>436</v>
      </c>
      <c r="M1617" t="str">
        <f>VLOOKUP(C1617,[1]!Location_Data[#Data],2,0)</f>
        <v>Temecula</v>
      </c>
      <c r="N1617" t="str">
        <f>VLOOKUP(D1617,[1]!Salespeople_Data[#Data],2,0)</f>
        <v>Patrick Ruiz</v>
      </c>
      <c r="O1617" t="str">
        <f>VLOOKUP(E1617,[1]!Customer_Data[#Data],2,0)</f>
        <v>Michael Ward</v>
      </c>
      <c r="P1617" s="15">
        <f t="shared" si="150"/>
        <v>3</v>
      </c>
      <c r="Q1617">
        <f t="shared" si="151"/>
        <v>9</v>
      </c>
      <c r="R1617">
        <f t="shared" si="152"/>
        <v>2020</v>
      </c>
    </row>
    <row r="1618" spans="1:18" x14ac:dyDescent="0.25">
      <c r="A1618" s="2" t="s">
        <v>2543</v>
      </c>
      <c r="B1618" s="2" t="s">
        <v>858</v>
      </c>
      <c r="C1618" s="2" t="s">
        <v>182</v>
      </c>
      <c r="D1618" s="2" t="s">
        <v>257</v>
      </c>
      <c r="E1618" s="2" t="s">
        <v>2544</v>
      </c>
      <c r="F1618" s="3">
        <v>44130</v>
      </c>
      <c r="G1618" s="2">
        <v>2</v>
      </c>
      <c r="H1618" s="11">
        <f>VLOOKUP(B1618,[1]!Product_Data[#Data],4,0)</f>
        <v>2294</v>
      </c>
      <c r="I1618" s="11">
        <f>VLOOKUP(B1618,[1]!Product_Data[#Data],3,0)</f>
        <v>1399</v>
      </c>
      <c r="J1618" s="11">
        <f t="shared" si="153"/>
        <v>2798</v>
      </c>
      <c r="K1618" s="11">
        <f t="shared" si="154"/>
        <v>4588</v>
      </c>
      <c r="L1618" s="11">
        <f t="shared" si="155"/>
        <v>1790</v>
      </c>
      <c r="M1618" t="str">
        <f>VLOOKUP(C1618,[1]!Location_Data[#Data],2,0)</f>
        <v>Vallejo</v>
      </c>
      <c r="N1618" t="str">
        <f>VLOOKUP(D1618,[1]!Salespeople_Data[#Data],2,0)</f>
        <v>Jerry Perry</v>
      </c>
      <c r="O1618" t="str">
        <f>VLOOKUP(E1618,[1]!Customer_Data[#Data],2,0)</f>
        <v>Thomas Gonzales</v>
      </c>
      <c r="P1618" s="15">
        <f t="shared" si="150"/>
        <v>2</v>
      </c>
      <c r="Q1618">
        <f t="shared" si="151"/>
        <v>10</v>
      </c>
      <c r="R1618">
        <f t="shared" si="152"/>
        <v>2020</v>
      </c>
    </row>
    <row r="1619" spans="1:18" x14ac:dyDescent="0.25">
      <c r="A1619" s="4" t="s">
        <v>2545</v>
      </c>
      <c r="B1619" s="4" t="s">
        <v>340</v>
      </c>
      <c r="C1619" s="4" t="s">
        <v>458</v>
      </c>
      <c r="D1619" s="4" t="s">
        <v>264</v>
      </c>
      <c r="E1619" s="4" t="s">
        <v>1420</v>
      </c>
      <c r="F1619" s="5">
        <v>44113</v>
      </c>
      <c r="G1619" s="4">
        <v>1</v>
      </c>
      <c r="H1619" s="11">
        <f>VLOOKUP(B1619,[1]!Product_Data[#Data],4,0)</f>
        <v>1967</v>
      </c>
      <c r="I1619" s="11">
        <f>VLOOKUP(B1619,[1]!Product_Data[#Data],3,0)</f>
        <v>1397</v>
      </c>
      <c r="J1619" s="11">
        <f t="shared" si="153"/>
        <v>1397</v>
      </c>
      <c r="K1619" s="11">
        <f t="shared" si="154"/>
        <v>1967</v>
      </c>
      <c r="L1619" s="11">
        <f t="shared" si="155"/>
        <v>570</v>
      </c>
      <c r="M1619" t="str">
        <f>VLOOKUP(C1619,[1]!Location_Data[#Data],2,0)</f>
        <v>Fontana</v>
      </c>
      <c r="N1619" t="str">
        <f>VLOOKUP(D1619,[1]!Salespeople_Data[#Data],2,0)</f>
        <v>Ernest Wheeler</v>
      </c>
      <c r="O1619" t="str">
        <f>VLOOKUP(E1619,[1]!Customer_Data[#Data],2,0)</f>
        <v>Robert Ferguson</v>
      </c>
      <c r="P1619" s="15">
        <f t="shared" si="150"/>
        <v>6</v>
      </c>
      <c r="Q1619">
        <f t="shared" si="151"/>
        <v>10</v>
      </c>
      <c r="R1619">
        <f t="shared" si="152"/>
        <v>2020</v>
      </c>
    </row>
    <row r="1620" spans="1:18" x14ac:dyDescent="0.25">
      <c r="A1620" s="2" t="s">
        <v>2546</v>
      </c>
      <c r="B1620" s="2" t="s">
        <v>400</v>
      </c>
      <c r="C1620" s="2" t="s">
        <v>242</v>
      </c>
      <c r="D1620" s="2" t="s">
        <v>250</v>
      </c>
      <c r="E1620" s="2" t="s">
        <v>2263</v>
      </c>
      <c r="F1620" s="3">
        <v>44085</v>
      </c>
      <c r="G1620" s="2">
        <v>1</v>
      </c>
      <c r="H1620" s="11">
        <f>VLOOKUP(B1620,[1]!Product_Data[#Data],4,0)</f>
        <v>886</v>
      </c>
      <c r="I1620" s="11">
        <f>VLOOKUP(B1620,[1]!Product_Data[#Data],3,0)</f>
        <v>478</v>
      </c>
      <c r="J1620" s="11">
        <f t="shared" si="153"/>
        <v>478</v>
      </c>
      <c r="K1620" s="11">
        <f t="shared" si="154"/>
        <v>886</v>
      </c>
      <c r="L1620" s="11">
        <f t="shared" si="155"/>
        <v>408</v>
      </c>
      <c r="M1620" t="str">
        <f>VLOOKUP(C1620,[1]!Location_Data[#Data],2,0)</f>
        <v>Downey</v>
      </c>
      <c r="N1620" t="str">
        <f>VLOOKUP(D1620,[1]!Salespeople_Data[#Data],2,0)</f>
        <v>Martin Carr</v>
      </c>
      <c r="O1620" t="str">
        <f>VLOOKUP(E1620,[1]!Customer_Data[#Data],2,0)</f>
        <v>Jeffrey Carpenter</v>
      </c>
      <c r="P1620" s="15">
        <f t="shared" si="150"/>
        <v>6</v>
      </c>
      <c r="Q1620">
        <f t="shared" si="151"/>
        <v>9</v>
      </c>
      <c r="R1620">
        <f t="shared" si="152"/>
        <v>2020</v>
      </c>
    </row>
    <row r="1621" spans="1:18" x14ac:dyDescent="0.25">
      <c r="A1621" s="4" t="s">
        <v>2547</v>
      </c>
      <c r="B1621" s="4" t="s">
        <v>232</v>
      </c>
      <c r="C1621" s="4" t="s">
        <v>215</v>
      </c>
      <c r="D1621" s="4" t="s">
        <v>58</v>
      </c>
      <c r="E1621" s="4" t="s">
        <v>1160</v>
      </c>
      <c r="F1621" s="5">
        <v>44180</v>
      </c>
      <c r="G1621" s="4">
        <v>3</v>
      </c>
      <c r="H1621" s="11">
        <f>VLOOKUP(B1621,[1]!Product_Data[#Data],4,0)</f>
        <v>1119</v>
      </c>
      <c r="I1621" s="11">
        <f>VLOOKUP(B1621,[1]!Product_Data[#Data],3,0)</f>
        <v>683</v>
      </c>
      <c r="J1621" s="11">
        <f t="shared" si="153"/>
        <v>2049</v>
      </c>
      <c r="K1621" s="11">
        <f t="shared" si="154"/>
        <v>3357</v>
      </c>
      <c r="L1621" s="11">
        <f t="shared" si="155"/>
        <v>1308</v>
      </c>
      <c r="M1621" t="str">
        <f>VLOOKUP(C1621,[1]!Location_Data[#Data],2,0)</f>
        <v>El Cajon</v>
      </c>
      <c r="N1621" t="str">
        <f>VLOOKUP(D1621,[1]!Salespeople_Data[#Data],2,0)</f>
        <v>Christopher Tucker</v>
      </c>
      <c r="O1621" t="str">
        <f>VLOOKUP(E1621,[1]!Customer_Data[#Data],2,0)</f>
        <v>Juan Scott</v>
      </c>
      <c r="P1621" s="15">
        <f t="shared" si="150"/>
        <v>3</v>
      </c>
      <c r="Q1621">
        <f t="shared" si="151"/>
        <v>12</v>
      </c>
      <c r="R1621">
        <f t="shared" si="152"/>
        <v>2020</v>
      </c>
    </row>
    <row r="1622" spans="1:18" x14ac:dyDescent="0.25">
      <c r="A1622" s="2" t="s">
        <v>2548</v>
      </c>
      <c r="B1622" s="2" t="s">
        <v>256</v>
      </c>
      <c r="C1622" s="2" t="s">
        <v>52</v>
      </c>
      <c r="D1622" s="2" t="s">
        <v>170</v>
      </c>
      <c r="E1622" s="2" t="s">
        <v>1079</v>
      </c>
      <c r="F1622" s="3">
        <v>44078</v>
      </c>
      <c r="G1622" s="2">
        <v>2</v>
      </c>
      <c r="H1622" s="11">
        <f>VLOOKUP(B1622,[1]!Product_Data[#Data],4,0)</f>
        <v>596</v>
      </c>
      <c r="I1622" s="11">
        <f>VLOOKUP(B1622,[1]!Product_Data[#Data],3,0)</f>
        <v>358</v>
      </c>
      <c r="J1622" s="11">
        <f t="shared" si="153"/>
        <v>716</v>
      </c>
      <c r="K1622" s="11">
        <f t="shared" si="154"/>
        <v>1192</v>
      </c>
      <c r="L1622" s="11">
        <f t="shared" si="155"/>
        <v>476</v>
      </c>
      <c r="M1622" t="str">
        <f>VLOOKUP(C1622,[1]!Location_Data[#Data],2,0)</f>
        <v>Pasadena</v>
      </c>
      <c r="N1622" t="str">
        <f>VLOOKUP(D1622,[1]!Salespeople_Data[#Data],2,0)</f>
        <v>Sean Miller</v>
      </c>
      <c r="O1622" t="str">
        <f>VLOOKUP(E1622,[1]!Customer_Data[#Data],2,0)</f>
        <v>Donald Reynolds</v>
      </c>
      <c r="P1622" s="15">
        <f t="shared" si="150"/>
        <v>6</v>
      </c>
      <c r="Q1622">
        <f t="shared" si="151"/>
        <v>9</v>
      </c>
      <c r="R1622">
        <f t="shared" si="152"/>
        <v>2020</v>
      </c>
    </row>
    <row r="1623" spans="1:18" x14ac:dyDescent="0.25">
      <c r="A1623" s="4" t="s">
        <v>2549</v>
      </c>
      <c r="B1623" s="4" t="s">
        <v>119</v>
      </c>
      <c r="C1623" s="4" t="s">
        <v>386</v>
      </c>
      <c r="D1623" s="4" t="s">
        <v>141</v>
      </c>
      <c r="E1623" s="4" t="s">
        <v>1075</v>
      </c>
      <c r="F1623" s="5">
        <v>44108</v>
      </c>
      <c r="G1623" s="4">
        <v>3</v>
      </c>
      <c r="H1623" s="11">
        <f>VLOOKUP(B1623,[1]!Product_Data[#Data],4,0)</f>
        <v>1077</v>
      </c>
      <c r="I1623" s="11">
        <f>VLOOKUP(B1623,[1]!Product_Data[#Data],3,0)</f>
        <v>732</v>
      </c>
      <c r="J1623" s="11">
        <f t="shared" si="153"/>
        <v>2196</v>
      </c>
      <c r="K1623" s="11">
        <f t="shared" si="154"/>
        <v>3231</v>
      </c>
      <c r="L1623" s="11">
        <f t="shared" si="155"/>
        <v>1035</v>
      </c>
      <c r="M1623" t="str">
        <f>VLOOKUP(C1623,[1]!Location_Data[#Data],2,0)</f>
        <v>Carlsbad</v>
      </c>
      <c r="N1623" t="str">
        <f>VLOOKUP(D1623,[1]!Salespeople_Data[#Data],2,0)</f>
        <v>Arthur Mccoy</v>
      </c>
      <c r="O1623" t="str">
        <f>VLOOKUP(E1623,[1]!Customer_Data[#Data],2,0)</f>
        <v>Christopher Wright</v>
      </c>
      <c r="P1623" s="15">
        <f t="shared" si="150"/>
        <v>1</v>
      </c>
      <c r="Q1623">
        <f t="shared" si="151"/>
        <v>10</v>
      </c>
      <c r="R1623">
        <f t="shared" si="152"/>
        <v>2020</v>
      </c>
    </row>
    <row r="1624" spans="1:18" x14ac:dyDescent="0.25">
      <c r="A1624" s="2" t="s">
        <v>2550</v>
      </c>
      <c r="B1624" s="2" t="s">
        <v>104</v>
      </c>
      <c r="C1624" s="2" t="s">
        <v>392</v>
      </c>
      <c r="D1624" s="2" t="s">
        <v>58</v>
      </c>
      <c r="E1624" s="2" t="s">
        <v>1423</v>
      </c>
      <c r="F1624" s="3">
        <v>44150</v>
      </c>
      <c r="G1624" s="2">
        <v>1</v>
      </c>
      <c r="H1624" s="11">
        <f>VLOOKUP(B1624,[1]!Product_Data[#Data],4,0)</f>
        <v>1671</v>
      </c>
      <c r="I1624" s="11">
        <f>VLOOKUP(B1624,[1]!Product_Data[#Data],3,0)</f>
        <v>1220</v>
      </c>
      <c r="J1624" s="11">
        <f t="shared" si="153"/>
        <v>1220</v>
      </c>
      <c r="K1624" s="11">
        <f t="shared" si="154"/>
        <v>1671</v>
      </c>
      <c r="L1624" s="11">
        <f t="shared" si="155"/>
        <v>451</v>
      </c>
      <c r="M1624" t="str">
        <f>VLOOKUP(C1624,[1]!Location_Data[#Data],2,0)</f>
        <v>Visalia</v>
      </c>
      <c r="N1624" t="str">
        <f>VLOOKUP(D1624,[1]!Salespeople_Data[#Data],2,0)</f>
        <v>Christopher Tucker</v>
      </c>
      <c r="O1624" t="str">
        <f>VLOOKUP(E1624,[1]!Customer_Data[#Data],2,0)</f>
        <v>Carlos Scott</v>
      </c>
      <c r="P1624" s="15">
        <f t="shared" si="150"/>
        <v>1</v>
      </c>
      <c r="Q1624">
        <f t="shared" si="151"/>
        <v>11</v>
      </c>
      <c r="R1624">
        <f t="shared" si="152"/>
        <v>2020</v>
      </c>
    </row>
    <row r="1625" spans="1:18" x14ac:dyDescent="0.25">
      <c r="A1625" s="4" t="s">
        <v>2551</v>
      </c>
      <c r="B1625" s="4" t="s">
        <v>408</v>
      </c>
      <c r="C1625" s="4" t="s">
        <v>110</v>
      </c>
      <c r="D1625" s="4" t="s">
        <v>80</v>
      </c>
      <c r="E1625" s="4" t="s">
        <v>2210</v>
      </c>
      <c r="F1625" s="5">
        <v>43837</v>
      </c>
      <c r="G1625" s="4">
        <v>1</v>
      </c>
      <c r="H1625" s="11">
        <f>VLOOKUP(B1625,[1]!Product_Data[#Data],4,0)</f>
        <v>1405</v>
      </c>
      <c r="I1625" s="11">
        <f>VLOOKUP(B1625,[1]!Product_Data[#Data],3,0)</f>
        <v>1054</v>
      </c>
      <c r="J1625" s="11">
        <f t="shared" si="153"/>
        <v>1054</v>
      </c>
      <c r="K1625" s="11">
        <f t="shared" si="154"/>
        <v>1405</v>
      </c>
      <c r="L1625" s="11">
        <f t="shared" si="155"/>
        <v>351</v>
      </c>
      <c r="M1625" t="str">
        <f>VLOOKUP(C1625,[1]!Location_Data[#Data],2,0)</f>
        <v>Richmond</v>
      </c>
      <c r="N1625" t="str">
        <f>VLOOKUP(D1625,[1]!Salespeople_Data[#Data],2,0)</f>
        <v>Henry Nelson</v>
      </c>
      <c r="O1625" t="str">
        <f>VLOOKUP(E1625,[1]!Customer_Data[#Data],2,0)</f>
        <v>Todd Roberts</v>
      </c>
      <c r="P1625" s="15">
        <f t="shared" si="150"/>
        <v>3</v>
      </c>
      <c r="Q1625">
        <f t="shared" si="151"/>
        <v>1</v>
      </c>
      <c r="R1625">
        <f t="shared" si="152"/>
        <v>2020</v>
      </c>
    </row>
    <row r="1626" spans="1:18" x14ac:dyDescent="0.25">
      <c r="A1626" s="2" t="s">
        <v>2552</v>
      </c>
      <c r="B1626" s="2" t="s">
        <v>203</v>
      </c>
      <c r="C1626" s="2" t="s">
        <v>48</v>
      </c>
      <c r="D1626" s="2" t="s">
        <v>49</v>
      </c>
      <c r="E1626" s="2" t="s">
        <v>1410</v>
      </c>
      <c r="F1626" s="3">
        <v>43980</v>
      </c>
      <c r="G1626" s="2">
        <v>4</v>
      </c>
      <c r="H1626" s="11">
        <f>VLOOKUP(B1626,[1]!Product_Data[#Data],4,0)</f>
        <v>1414</v>
      </c>
      <c r="I1626" s="11">
        <f>VLOOKUP(B1626,[1]!Product_Data[#Data],3,0)</f>
        <v>962</v>
      </c>
      <c r="J1626" s="11">
        <f t="shared" si="153"/>
        <v>3848</v>
      </c>
      <c r="K1626" s="11">
        <f t="shared" si="154"/>
        <v>5656</v>
      </c>
      <c r="L1626" s="11">
        <f t="shared" si="155"/>
        <v>1808</v>
      </c>
      <c r="M1626" t="str">
        <f>VLOOKUP(C1626,[1]!Location_Data[#Data],2,0)</f>
        <v>Rialto</v>
      </c>
      <c r="N1626" t="str">
        <f>VLOOKUP(D1626,[1]!Salespeople_Data[#Data],2,0)</f>
        <v>Walter Cook</v>
      </c>
      <c r="O1626" t="str">
        <f>VLOOKUP(E1626,[1]!Customer_Data[#Data],2,0)</f>
        <v>Wayne Williams</v>
      </c>
      <c r="P1626" s="15">
        <f t="shared" si="150"/>
        <v>6</v>
      </c>
      <c r="Q1626">
        <f t="shared" si="151"/>
        <v>5</v>
      </c>
      <c r="R1626">
        <f t="shared" si="152"/>
        <v>2020</v>
      </c>
    </row>
    <row r="1627" spans="1:18" x14ac:dyDescent="0.25">
      <c r="A1627" s="4" t="s">
        <v>2553</v>
      </c>
      <c r="B1627" s="4" t="s">
        <v>232</v>
      </c>
      <c r="C1627" s="4" t="s">
        <v>731</v>
      </c>
      <c r="D1627" s="4" t="s">
        <v>447</v>
      </c>
      <c r="E1627" s="4" t="s">
        <v>1046</v>
      </c>
      <c r="F1627" s="5">
        <v>44109</v>
      </c>
      <c r="G1627" s="4">
        <v>4</v>
      </c>
      <c r="H1627" s="11">
        <f>VLOOKUP(B1627,[1]!Product_Data[#Data],4,0)</f>
        <v>1119</v>
      </c>
      <c r="I1627" s="11">
        <f>VLOOKUP(B1627,[1]!Product_Data[#Data],3,0)</f>
        <v>683</v>
      </c>
      <c r="J1627" s="11">
        <f t="shared" si="153"/>
        <v>2732</v>
      </c>
      <c r="K1627" s="11">
        <f t="shared" si="154"/>
        <v>4476</v>
      </c>
      <c r="L1627" s="11">
        <f t="shared" si="155"/>
        <v>1744</v>
      </c>
      <c r="M1627" t="str">
        <f>VLOOKUP(C1627,[1]!Location_Data[#Data],2,0)</f>
        <v>Costa Mesa</v>
      </c>
      <c r="N1627" t="str">
        <f>VLOOKUP(D1627,[1]!Salespeople_Data[#Data],2,0)</f>
        <v>Howard Sims</v>
      </c>
      <c r="O1627" t="str">
        <f>VLOOKUP(E1627,[1]!Customer_Data[#Data],2,0)</f>
        <v>Keith Stephens</v>
      </c>
      <c r="P1627" s="15">
        <f t="shared" si="150"/>
        <v>2</v>
      </c>
      <c r="Q1627">
        <f t="shared" si="151"/>
        <v>10</v>
      </c>
      <c r="R1627">
        <f t="shared" si="152"/>
        <v>2020</v>
      </c>
    </row>
    <row r="1628" spans="1:18" x14ac:dyDescent="0.25">
      <c r="A1628" s="2" t="s">
        <v>2554</v>
      </c>
      <c r="B1628" s="2" t="s">
        <v>155</v>
      </c>
      <c r="C1628" s="2" t="s">
        <v>79</v>
      </c>
      <c r="D1628" s="2" t="s">
        <v>35</v>
      </c>
      <c r="E1628" s="2" t="s">
        <v>524</v>
      </c>
      <c r="F1628" s="3">
        <v>43837</v>
      </c>
      <c r="G1628" s="2">
        <v>2</v>
      </c>
      <c r="H1628" s="11">
        <f>VLOOKUP(B1628,[1]!Product_Data[#Data],4,0)</f>
        <v>1353</v>
      </c>
      <c r="I1628" s="11">
        <f>VLOOKUP(B1628,[1]!Product_Data[#Data],3,0)</f>
        <v>947</v>
      </c>
      <c r="J1628" s="11">
        <f t="shared" si="153"/>
        <v>1894</v>
      </c>
      <c r="K1628" s="11">
        <f t="shared" si="154"/>
        <v>2706</v>
      </c>
      <c r="L1628" s="11">
        <f t="shared" si="155"/>
        <v>812</v>
      </c>
      <c r="M1628" t="str">
        <f>VLOOKUP(C1628,[1]!Location_Data[#Data],2,0)</f>
        <v>Palmdale</v>
      </c>
      <c r="N1628" t="str">
        <f>VLOOKUP(D1628,[1]!Salespeople_Data[#Data],2,0)</f>
        <v>Charles Harper</v>
      </c>
      <c r="O1628" t="str">
        <f>VLOOKUP(E1628,[1]!Customer_Data[#Data],2,0)</f>
        <v>Stephen Webb</v>
      </c>
      <c r="P1628" s="15">
        <f t="shared" si="150"/>
        <v>3</v>
      </c>
      <c r="Q1628">
        <f t="shared" si="151"/>
        <v>1</v>
      </c>
      <c r="R1628">
        <f t="shared" si="152"/>
        <v>2020</v>
      </c>
    </row>
    <row r="1629" spans="1:18" x14ac:dyDescent="0.25">
      <c r="A1629" s="4" t="s">
        <v>2555</v>
      </c>
      <c r="B1629" s="4" t="s">
        <v>164</v>
      </c>
      <c r="C1629" s="4" t="s">
        <v>39</v>
      </c>
      <c r="D1629" s="4" t="s">
        <v>212</v>
      </c>
      <c r="E1629" s="4" t="s">
        <v>2099</v>
      </c>
      <c r="F1629" s="5">
        <v>44107</v>
      </c>
      <c r="G1629" s="4">
        <v>1</v>
      </c>
      <c r="H1629" s="11">
        <f>VLOOKUP(B1629,[1]!Product_Data[#Data],4,0)</f>
        <v>637</v>
      </c>
      <c r="I1629" s="11">
        <f>VLOOKUP(B1629,[1]!Product_Data[#Data],3,0)</f>
        <v>389</v>
      </c>
      <c r="J1629" s="11">
        <f t="shared" si="153"/>
        <v>389</v>
      </c>
      <c r="K1629" s="11">
        <f t="shared" si="154"/>
        <v>637</v>
      </c>
      <c r="L1629" s="11">
        <f t="shared" si="155"/>
        <v>248</v>
      </c>
      <c r="M1629" t="str">
        <f>VLOOKUP(C1629,[1]!Location_Data[#Data],2,0)</f>
        <v>Oceanside</v>
      </c>
      <c r="N1629" t="str">
        <f>VLOOKUP(D1629,[1]!Salespeople_Data[#Data],2,0)</f>
        <v>Ronald Reed</v>
      </c>
      <c r="O1629" t="str">
        <f>VLOOKUP(E1629,[1]!Customer_Data[#Data],2,0)</f>
        <v>Eugene Hunter</v>
      </c>
      <c r="P1629" s="15">
        <f t="shared" si="150"/>
        <v>7</v>
      </c>
      <c r="Q1629">
        <f t="shared" si="151"/>
        <v>10</v>
      </c>
      <c r="R1629">
        <f t="shared" si="152"/>
        <v>2020</v>
      </c>
    </row>
    <row r="1630" spans="1:18" x14ac:dyDescent="0.25">
      <c r="A1630" s="2" t="s">
        <v>2556</v>
      </c>
      <c r="B1630" s="2" t="s">
        <v>925</v>
      </c>
      <c r="C1630" s="2" t="s">
        <v>229</v>
      </c>
      <c r="D1630" s="2" t="s">
        <v>116</v>
      </c>
      <c r="E1630" s="2" t="s">
        <v>1008</v>
      </c>
      <c r="F1630" s="3">
        <v>43864</v>
      </c>
      <c r="G1630" s="2">
        <v>3</v>
      </c>
      <c r="H1630" s="11">
        <f>VLOOKUP(B1630,[1]!Product_Data[#Data],4,0)</f>
        <v>136</v>
      </c>
      <c r="I1630" s="11">
        <f>VLOOKUP(B1630,[1]!Product_Data[#Data],3,0)</f>
        <v>72</v>
      </c>
      <c r="J1630" s="11">
        <f t="shared" si="153"/>
        <v>216</v>
      </c>
      <c r="K1630" s="11">
        <f t="shared" si="154"/>
        <v>408</v>
      </c>
      <c r="L1630" s="11">
        <f t="shared" si="155"/>
        <v>192</v>
      </c>
      <c r="M1630" t="str">
        <f>VLOOKUP(C1630,[1]!Location_Data[#Data],2,0)</f>
        <v>San Jose</v>
      </c>
      <c r="N1630" t="str">
        <f>VLOOKUP(D1630,[1]!Salespeople_Data[#Data],2,0)</f>
        <v>Roger Ramos</v>
      </c>
      <c r="O1630" t="str">
        <f>VLOOKUP(E1630,[1]!Customer_Data[#Data],2,0)</f>
        <v>Fred Evans</v>
      </c>
      <c r="P1630" s="15">
        <f t="shared" si="150"/>
        <v>2</v>
      </c>
      <c r="Q1630">
        <f t="shared" si="151"/>
        <v>2</v>
      </c>
      <c r="R1630">
        <f t="shared" si="152"/>
        <v>2020</v>
      </c>
    </row>
    <row r="1631" spans="1:18" x14ac:dyDescent="0.25">
      <c r="A1631" s="4" t="s">
        <v>2557</v>
      </c>
      <c r="B1631" s="4" t="s">
        <v>373</v>
      </c>
      <c r="C1631" s="4" t="s">
        <v>79</v>
      </c>
      <c r="D1631" s="4" t="s">
        <v>250</v>
      </c>
      <c r="E1631" s="4" t="s">
        <v>1544</v>
      </c>
      <c r="F1631" s="5">
        <v>44179</v>
      </c>
      <c r="G1631" s="4">
        <v>2</v>
      </c>
      <c r="H1631" s="11">
        <f>VLOOKUP(B1631,[1]!Product_Data[#Data],4,0)</f>
        <v>2182</v>
      </c>
      <c r="I1631" s="11">
        <f>VLOOKUP(B1631,[1]!Product_Data[#Data],3,0)</f>
        <v>1200</v>
      </c>
      <c r="J1631" s="11">
        <f t="shared" si="153"/>
        <v>2400</v>
      </c>
      <c r="K1631" s="11">
        <f t="shared" si="154"/>
        <v>4364</v>
      </c>
      <c r="L1631" s="11">
        <f t="shared" si="155"/>
        <v>1964</v>
      </c>
      <c r="M1631" t="str">
        <f>VLOOKUP(C1631,[1]!Location_Data[#Data],2,0)</f>
        <v>Palmdale</v>
      </c>
      <c r="N1631" t="str">
        <f>VLOOKUP(D1631,[1]!Salespeople_Data[#Data],2,0)</f>
        <v>Martin Carr</v>
      </c>
      <c r="O1631" t="str">
        <f>VLOOKUP(E1631,[1]!Customer_Data[#Data],2,0)</f>
        <v>Shawn Wallace</v>
      </c>
      <c r="P1631" s="15">
        <f t="shared" si="150"/>
        <v>2</v>
      </c>
      <c r="Q1631">
        <f t="shared" si="151"/>
        <v>12</v>
      </c>
      <c r="R1631">
        <f t="shared" si="152"/>
        <v>2020</v>
      </c>
    </row>
    <row r="1632" spans="1:18" x14ac:dyDescent="0.25">
      <c r="A1632" s="2" t="s">
        <v>2558</v>
      </c>
      <c r="B1632" s="2" t="s">
        <v>652</v>
      </c>
      <c r="C1632" s="2" t="s">
        <v>110</v>
      </c>
      <c r="D1632" s="2" t="s">
        <v>96</v>
      </c>
      <c r="E1632" s="2" t="s">
        <v>205</v>
      </c>
      <c r="F1632" s="3">
        <v>44001</v>
      </c>
      <c r="G1632" s="2">
        <v>2</v>
      </c>
      <c r="H1632" s="11">
        <f>VLOOKUP(B1632,[1]!Product_Data[#Data],4,0)</f>
        <v>217</v>
      </c>
      <c r="I1632" s="11">
        <f>VLOOKUP(B1632,[1]!Product_Data[#Data],3,0)</f>
        <v>171</v>
      </c>
      <c r="J1632" s="11">
        <f t="shared" si="153"/>
        <v>342</v>
      </c>
      <c r="K1632" s="11">
        <f t="shared" si="154"/>
        <v>434</v>
      </c>
      <c r="L1632" s="11">
        <f t="shared" si="155"/>
        <v>92</v>
      </c>
      <c r="M1632" t="str">
        <f>VLOOKUP(C1632,[1]!Location_Data[#Data],2,0)</f>
        <v>Richmond</v>
      </c>
      <c r="N1632" t="str">
        <f>VLOOKUP(D1632,[1]!Salespeople_Data[#Data],2,0)</f>
        <v>Brian Thomas</v>
      </c>
      <c r="O1632" t="str">
        <f>VLOOKUP(E1632,[1]!Customer_Data[#Data],2,0)</f>
        <v>David Ford</v>
      </c>
      <c r="P1632" s="15">
        <f t="shared" si="150"/>
        <v>6</v>
      </c>
      <c r="Q1632">
        <f t="shared" si="151"/>
        <v>6</v>
      </c>
      <c r="R1632">
        <f t="shared" si="152"/>
        <v>2020</v>
      </c>
    </row>
    <row r="1633" spans="1:18" x14ac:dyDescent="0.25">
      <c r="A1633" s="4" t="s">
        <v>2559</v>
      </c>
      <c r="B1633" s="4" t="s">
        <v>69</v>
      </c>
      <c r="C1633" s="4" t="s">
        <v>286</v>
      </c>
      <c r="D1633" s="4" t="s">
        <v>239</v>
      </c>
      <c r="E1633" s="4" t="s">
        <v>587</v>
      </c>
      <c r="F1633" s="5">
        <v>43964</v>
      </c>
      <c r="G1633" s="4">
        <v>1</v>
      </c>
      <c r="H1633" s="11">
        <f>VLOOKUP(B1633,[1]!Product_Data[#Data],4,0)</f>
        <v>1351</v>
      </c>
      <c r="I1633" s="11">
        <f>VLOOKUP(B1633,[1]!Product_Data[#Data],3,0)</f>
        <v>1108</v>
      </c>
      <c r="J1633" s="11">
        <f t="shared" si="153"/>
        <v>1108</v>
      </c>
      <c r="K1633" s="11">
        <f t="shared" si="154"/>
        <v>1351</v>
      </c>
      <c r="L1633" s="11">
        <f t="shared" si="155"/>
        <v>243</v>
      </c>
      <c r="M1633" t="str">
        <f>VLOOKUP(C1633,[1]!Location_Data[#Data],2,0)</f>
        <v>El Monte</v>
      </c>
      <c r="N1633" t="str">
        <f>VLOOKUP(D1633,[1]!Salespeople_Data[#Data],2,0)</f>
        <v>John Reyes</v>
      </c>
      <c r="O1633" t="str">
        <f>VLOOKUP(E1633,[1]!Customer_Data[#Data],2,0)</f>
        <v>Albert Jacobs</v>
      </c>
      <c r="P1633" s="15">
        <f t="shared" si="150"/>
        <v>4</v>
      </c>
      <c r="Q1633">
        <f t="shared" si="151"/>
        <v>5</v>
      </c>
      <c r="R1633">
        <f t="shared" si="152"/>
        <v>2020</v>
      </c>
    </row>
    <row r="1634" spans="1:18" x14ac:dyDescent="0.25">
      <c r="A1634" s="2" t="s">
        <v>2560</v>
      </c>
      <c r="B1634" s="2" t="s">
        <v>600</v>
      </c>
      <c r="C1634" s="2" t="s">
        <v>220</v>
      </c>
      <c r="D1634" s="2" t="s">
        <v>126</v>
      </c>
      <c r="E1634" s="2" t="s">
        <v>757</v>
      </c>
      <c r="F1634" s="3">
        <v>44136</v>
      </c>
      <c r="G1634" s="2">
        <v>3</v>
      </c>
      <c r="H1634" s="11">
        <f>VLOOKUP(B1634,[1]!Product_Data[#Data],4,0)</f>
        <v>368</v>
      </c>
      <c r="I1634" s="11">
        <f>VLOOKUP(B1634,[1]!Product_Data[#Data],3,0)</f>
        <v>269</v>
      </c>
      <c r="J1634" s="11">
        <f t="shared" si="153"/>
        <v>807</v>
      </c>
      <c r="K1634" s="11">
        <f t="shared" si="154"/>
        <v>1104</v>
      </c>
      <c r="L1634" s="11">
        <f t="shared" si="155"/>
        <v>297</v>
      </c>
      <c r="M1634" t="str">
        <f>VLOOKUP(C1634,[1]!Location_Data[#Data],2,0)</f>
        <v>Modesto</v>
      </c>
      <c r="N1634" t="str">
        <f>VLOOKUP(D1634,[1]!Salespeople_Data[#Data],2,0)</f>
        <v>Larry Castillo</v>
      </c>
      <c r="O1634" t="str">
        <f>VLOOKUP(E1634,[1]!Customer_Data[#Data],2,0)</f>
        <v>Paul Carpenter</v>
      </c>
      <c r="P1634" s="15">
        <f t="shared" si="150"/>
        <v>1</v>
      </c>
      <c r="Q1634">
        <f t="shared" si="151"/>
        <v>11</v>
      </c>
      <c r="R1634">
        <f t="shared" si="152"/>
        <v>2020</v>
      </c>
    </row>
    <row r="1635" spans="1:18" x14ac:dyDescent="0.25">
      <c r="A1635" s="4" t="s">
        <v>2561</v>
      </c>
      <c r="B1635" s="4" t="s">
        <v>104</v>
      </c>
      <c r="C1635" s="4" t="s">
        <v>436</v>
      </c>
      <c r="D1635" s="4" t="s">
        <v>264</v>
      </c>
      <c r="E1635" s="4" t="s">
        <v>133</v>
      </c>
      <c r="F1635" s="5">
        <v>44079</v>
      </c>
      <c r="G1635" s="4">
        <v>1</v>
      </c>
      <c r="H1635" s="11">
        <f>VLOOKUP(B1635,[1]!Product_Data[#Data],4,0)</f>
        <v>1671</v>
      </c>
      <c r="I1635" s="11">
        <f>VLOOKUP(B1635,[1]!Product_Data[#Data],3,0)</f>
        <v>1220</v>
      </c>
      <c r="J1635" s="11">
        <f t="shared" si="153"/>
        <v>1220</v>
      </c>
      <c r="K1635" s="11">
        <f t="shared" si="154"/>
        <v>1671</v>
      </c>
      <c r="L1635" s="11">
        <f t="shared" si="155"/>
        <v>451</v>
      </c>
      <c r="M1635" t="str">
        <f>VLOOKUP(C1635,[1]!Location_Data[#Data],2,0)</f>
        <v>Jurupa Valley</v>
      </c>
      <c r="N1635" t="str">
        <f>VLOOKUP(D1635,[1]!Salespeople_Data[#Data],2,0)</f>
        <v>Ernest Wheeler</v>
      </c>
      <c r="O1635" t="str">
        <f>VLOOKUP(E1635,[1]!Customer_Data[#Data],2,0)</f>
        <v>Scott Rice</v>
      </c>
      <c r="P1635" s="15">
        <f t="shared" si="150"/>
        <v>7</v>
      </c>
      <c r="Q1635">
        <f t="shared" si="151"/>
        <v>9</v>
      </c>
      <c r="R1635">
        <f t="shared" si="152"/>
        <v>2020</v>
      </c>
    </row>
    <row r="1636" spans="1:18" x14ac:dyDescent="0.25">
      <c r="A1636" s="2" t="s">
        <v>2562</v>
      </c>
      <c r="B1636" s="2" t="s">
        <v>267</v>
      </c>
      <c r="C1636" s="2" t="s">
        <v>34</v>
      </c>
      <c r="D1636" s="2" t="s">
        <v>40</v>
      </c>
      <c r="E1636" s="2" t="s">
        <v>619</v>
      </c>
      <c r="F1636" s="3">
        <v>43911</v>
      </c>
      <c r="G1636" s="2">
        <v>2</v>
      </c>
      <c r="H1636" s="11">
        <f>VLOOKUP(B1636,[1]!Product_Data[#Data],4,0)</f>
        <v>400</v>
      </c>
      <c r="I1636" s="11">
        <f>VLOOKUP(B1636,[1]!Product_Data[#Data],3,0)</f>
        <v>208</v>
      </c>
      <c r="J1636" s="11">
        <f t="shared" si="153"/>
        <v>416</v>
      </c>
      <c r="K1636" s="11">
        <f t="shared" si="154"/>
        <v>800</v>
      </c>
      <c r="L1636" s="11">
        <f t="shared" si="155"/>
        <v>384</v>
      </c>
      <c r="M1636" t="str">
        <f>VLOOKUP(C1636,[1]!Location_Data[#Data],2,0)</f>
        <v>Inglewood</v>
      </c>
      <c r="N1636" t="str">
        <f>VLOOKUP(D1636,[1]!Salespeople_Data[#Data],2,0)</f>
        <v>Brian Hansen</v>
      </c>
      <c r="O1636" t="str">
        <f>VLOOKUP(E1636,[1]!Customer_Data[#Data],2,0)</f>
        <v>Billy Cook</v>
      </c>
      <c r="P1636" s="15">
        <f t="shared" si="150"/>
        <v>7</v>
      </c>
      <c r="Q1636">
        <f t="shared" si="151"/>
        <v>3</v>
      </c>
      <c r="R1636">
        <f t="shared" si="152"/>
        <v>2020</v>
      </c>
    </row>
    <row r="1637" spans="1:18" x14ac:dyDescent="0.25">
      <c r="A1637" s="4" t="s">
        <v>2563</v>
      </c>
      <c r="B1637" s="4" t="s">
        <v>168</v>
      </c>
      <c r="C1637" s="4" t="s">
        <v>110</v>
      </c>
      <c r="D1637" s="4" t="s">
        <v>159</v>
      </c>
      <c r="E1637" s="4" t="s">
        <v>1341</v>
      </c>
      <c r="F1637" s="5">
        <v>43862</v>
      </c>
      <c r="G1637" s="4">
        <v>4</v>
      </c>
      <c r="H1637" s="11">
        <f>VLOOKUP(B1637,[1]!Product_Data[#Data],4,0)</f>
        <v>112</v>
      </c>
      <c r="I1637" s="11">
        <f>VLOOKUP(B1637,[1]!Product_Data[#Data],3,0)</f>
        <v>90</v>
      </c>
      <c r="J1637" s="11">
        <f t="shared" si="153"/>
        <v>360</v>
      </c>
      <c r="K1637" s="11">
        <f t="shared" si="154"/>
        <v>448</v>
      </c>
      <c r="L1637" s="11">
        <f t="shared" si="155"/>
        <v>88</v>
      </c>
      <c r="M1637" t="str">
        <f>VLOOKUP(C1637,[1]!Location_Data[#Data],2,0)</f>
        <v>Richmond</v>
      </c>
      <c r="N1637" t="str">
        <f>VLOOKUP(D1637,[1]!Salespeople_Data[#Data],2,0)</f>
        <v>Bobby Russell</v>
      </c>
      <c r="O1637" t="str">
        <f>VLOOKUP(E1637,[1]!Customer_Data[#Data],2,0)</f>
        <v>Frank Mason</v>
      </c>
      <c r="P1637" s="15">
        <f t="shared" si="150"/>
        <v>7</v>
      </c>
      <c r="Q1637">
        <f t="shared" si="151"/>
        <v>2</v>
      </c>
      <c r="R1637">
        <f t="shared" si="152"/>
        <v>2020</v>
      </c>
    </row>
    <row r="1638" spans="1:18" x14ac:dyDescent="0.25">
      <c r="A1638" s="2" t="s">
        <v>2564</v>
      </c>
      <c r="B1638" s="2" t="s">
        <v>703</v>
      </c>
      <c r="C1638" s="2" t="s">
        <v>220</v>
      </c>
      <c r="D1638" s="2" t="s">
        <v>106</v>
      </c>
      <c r="E1638" s="2" t="s">
        <v>1499</v>
      </c>
      <c r="F1638" s="3">
        <v>44176</v>
      </c>
      <c r="G1638" s="2">
        <v>1</v>
      </c>
      <c r="H1638" s="11">
        <f>VLOOKUP(B1638,[1]!Product_Data[#Data],4,0)</f>
        <v>530</v>
      </c>
      <c r="I1638" s="11">
        <f>VLOOKUP(B1638,[1]!Product_Data[#Data],3,0)</f>
        <v>435</v>
      </c>
      <c r="J1638" s="11">
        <f t="shared" si="153"/>
        <v>435</v>
      </c>
      <c r="K1638" s="11">
        <f t="shared" si="154"/>
        <v>530</v>
      </c>
      <c r="L1638" s="11">
        <f t="shared" si="155"/>
        <v>95</v>
      </c>
      <c r="M1638" t="str">
        <f>VLOOKUP(C1638,[1]!Location_Data[#Data],2,0)</f>
        <v>Modesto</v>
      </c>
      <c r="N1638" t="str">
        <f>VLOOKUP(D1638,[1]!Salespeople_Data[#Data],2,0)</f>
        <v>Patrick Ruiz</v>
      </c>
      <c r="O1638" t="str">
        <f>VLOOKUP(E1638,[1]!Customer_Data[#Data],2,0)</f>
        <v>Daniel Perry</v>
      </c>
      <c r="P1638" s="15">
        <f t="shared" si="150"/>
        <v>6</v>
      </c>
      <c r="Q1638">
        <f t="shared" si="151"/>
        <v>12</v>
      </c>
      <c r="R1638">
        <f t="shared" si="152"/>
        <v>2020</v>
      </c>
    </row>
    <row r="1639" spans="1:18" x14ac:dyDescent="0.25">
      <c r="A1639" s="4" t="s">
        <v>2565</v>
      </c>
      <c r="B1639" s="4" t="s">
        <v>605</v>
      </c>
      <c r="C1639" s="4" t="s">
        <v>276</v>
      </c>
      <c r="D1639" s="4" t="s">
        <v>58</v>
      </c>
      <c r="E1639" s="4" t="s">
        <v>1887</v>
      </c>
      <c r="F1639" s="5">
        <v>44047</v>
      </c>
      <c r="G1639" s="4">
        <v>3</v>
      </c>
      <c r="H1639" s="11">
        <f>VLOOKUP(B1639,[1]!Product_Data[#Data],4,0)</f>
        <v>913</v>
      </c>
      <c r="I1639" s="11">
        <f>VLOOKUP(B1639,[1]!Product_Data[#Data],3,0)</f>
        <v>584</v>
      </c>
      <c r="J1639" s="11">
        <f t="shared" si="153"/>
        <v>1752</v>
      </c>
      <c r="K1639" s="11">
        <f t="shared" si="154"/>
        <v>2739</v>
      </c>
      <c r="L1639" s="11">
        <f t="shared" si="155"/>
        <v>987</v>
      </c>
      <c r="M1639" t="str">
        <f>VLOOKUP(C1639,[1]!Location_Data[#Data],2,0)</f>
        <v>Orange</v>
      </c>
      <c r="N1639" t="str">
        <f>VLOOKUP(D1639,[1]!Salespeople_Data[#Data],2,0)</f>
        <v>Christopher Tucker</v>
      </c>
      <c r="O1639" t="str">
        <f>VLOOKUP(E1639,[1]!Customer_Data[#Data],2,0)</f>
        <v>Justin Graham</v>
      </c>
      <c r="P1639" s="15">
        <f t="shared" si="150"/>
        <v>3</v>
      </c>
      <c r="Q1639">
        <f t="shared" si="151"/>
        <v>8</v>
      </c>
      <c r="R1639">
        <f t="shared" si="152"/>
        <v>2020</v>
      </c>
    </row>
    <row r="1640" spans="1:18" x14ac:dyDescent="0.25">
      <c r="A1640" s="2" t="s">
        <v>2566</v>
      </c>
      <c r="B1640" s="2" t="s">
        <v>104</v>
      </c>
      <c r="C1640" s="2" t="s">
        <v>105</v>
      </c>
      <c r="D1640" s="2" t="s">
        <v>136</v>
      </c>
      <c r="E1640" s="2" t="s">
        <v>2288</v>
      </c>
      <c r="F1640" s="3">
        <v>43910</v>
      </c>
      <c r="G1640" s="2">
        <v>1</v>
      </c>
      <c r="H1640" s="11">
        <f>VLOOKUP(B1640,[1]!Product_Data[#Data],4,0)</f>
        <v>1671</v>
      </c>
      <c r="I1640" s="11">
        <f>VLOOKUP(B1640,[1]!Product_Data[#Data],3,0)</f>
        <v>1220</v>
      </c>
      <c r="J1640" s="11">
        <f t="shared" si="153"/>
        <v>1220</v>
      </c>
      <c r="K1640" s="11">
        <f t="shared" si="154"/>
        <v>1671</v>
      </c>
      <c r="L1640" s="11">
        <f t="shared" si="155"/>
        <v>451</v>
      </c>
      <c r="M1640" t="str">
        <f>VLOOKUP(C1640,[1]!Location_Data[#Data],2,0)</f>
        <v>Daly City</v>
      </c>
      <c r="N1640" t="str">
        <f>VLOOKUP(D1640,[1]!Salespeople_Data[#Data],2,0)</f>
        <v>Clarence Fox</v>
      </c>
      <c r="O1640" t="str">
        <f>VLOOKUP(E1640,[1]!Customer_Data[#Data],2,0)</f>
        <v>Antonio Owens</v>
      </c>
      <c r="P1640" s="15">
        <f t="shared" si="150"/>
        <v>6</v>
      </c>
      <c r="Q1640">
        <f t="shared" si="151"/>
        <v>3</v>
      </c>
      <c r="R1640">
        <f t="shared" si="152"/>
        <v>2020</v>
      </c>
    </row>
    <row r="1641" spans="1:18" x14ac:dyDescent="0.25">
      <c r="A1641" s="4" t="s">
        <v>2567</v>
      </c>
      <c r="B1641" s="4" t="s">
        <v>412</v>
      </c>
      <c r="C1641" s="4" t="s">
        <v>169</v>
      </c>
      <c r="D1641" s="4" t="s">
        <v>308</v>
      </c>
      <c r="E1641" s="4" t="s">
        <v>1129</v>
      </c>
      <c r="F1641" s="5">
        <v>43867</v>
      </c>
      <c r="G1641" s="4">
        <v>3</v>
      </c>
      <c r="H1641" s="11">
        <f>VLOOKUP(B1641,[1]!Product_Data[#Data],4,0)</f>
        <v>2396</v>
      </c>
      <c r="I1641" s="11">
        <f>VLOOKUP(B1641,[1]!Product_Data[#Data],3,0)</f>
        <v>1965</v>
      </c>
      <c r="J1641" s="11">
        <f t="shared" si="153"/>
        <v>5895</v>
      </c>
      <c r="K1641" s="11">
        <f t="shared" si="154"/>
        <v>7188</v>
      </c>
      <c r="L1641" s="11">
        <f t="shared" si="155"/>
        <v>1293</v>
      </c>
      <c r="M1641" t="str">
        <f>VLOOKUP(C1641,[1]!Location_Data[#Data],2,0)</f>
        <v>Vista</v>
      </c>
      <c r="N1641" t="str">
        <f>VLOOKUP(D1641,[1]!Salespeople_Data[#Data],2,0)</f>
        <v>Fred Robertson</v>
      </c>
      <c r="O1641" t="str">
        <f>VLOOKUP(E1641,[1]!Customer_Data[#Data],2,0)</f>
        <v>Paul Richardson</v>
      </c>
      <c r="P1641" s="15">
        <f t="shared" si="150"/>
        <v>5</v>
      </c>
      <c r="Q1641">
        <f t="shared" si="151"/>
        <v>2</v>
      </c>
      <c r="R1641">
        <f t="shared" si="152"/>
        <v>2020</v>
      </c>
    </row>
    <row r="1642" spans="1:18" x14ac:dyDescent="0.25">
      <c r="A1642" s="2" t="s">
        <v>2568</v>
      </c>
      <c r="B1642" s="2" t="s">
        <v>28</v>
      </c>
      <c r="C1642" s="2" t="s">
        <v>95</v>
      </c>
      <c r="D1642" s="2" t="s">
        <v>35</v>
      </c>
      <c r="E1642" s="2" t="s">
        <v>1928</v>
      </c>
      <c r="F1642" s="3">
        <v>44170</v>
      </c>
      <c r="G1642" s="2">
        <v>1</v>
      </c>
      <c r="H1642" s="11">
        <f>VLOOKUP(B1642,[1]!Product_Data[#Data],4,0)</f>
        <v>684</v>
      </c>
      <c r="I1642" s="11">
        <f>VLOOKUP(B1642,[1]!Product_Data[#Data],3,0)</f>
        <v>561</v>
      </c>
      <c r="J1642" s="11">
        <f t="shared" si="153"/>
        <v>561</v>
      </c>
      <c r="K1642" s="11">
        <f t="shared" si="154"/>
        <v>684</v>
      </c>
      <c r="L1642" s="11">
        <f t="shared" si="155"/>
        <v>123</v>
      </c>
      <c r="M1642" t="str">
        <f>VLOOKUP(C1642,[1]!Location_Data[#Data],2,0)</f>
        <v>Fullerton</v>
      </c>
      <c r="N1642" t="str">
        <f>VLOOKUP(D1642,[1]!Salespeople_Data[#Data],2,0)</f>
        <v>Charles Harper</v>
      </c>
      <c r="O1642" t="str">
        <f>VLOOKUP(E1642,[1]!Customer_Data[#Data],2,0)</f>
        <v>Donald Collins</v>
      </c>
      <c r="P1642" s="15">
        <f t="shared" si="150"/>
        <v>7</v>
      </c>
      <c r="Q1642">
        <f t="shared" si="151"/>
        <v>12</v>
      </c>
      <c r="R1642">
        <f t="shared" si="152"/>
        <v>2020</v>
      </c>
    </row>
    <row r="1643" spans="1:18" x14ac:dyDescent="0.25">
      <c r="A1643" s="4" t="s">
        <v>2569</v>
      </c>
      <c r="B1643" s="4" t="s">
        <v>1149</v>
      </c>
      <c r="C1643" s="4" t="s">
        <v>643</v>
      </c>
      <c r="D1643" s="4" t="s">
        <v>165</v>
      </c>
      <c r="E1643" s="4" t="s">
        <v>1683</v>
      </c>
      <c r="F1643" s="5">
        <v>44089</v>
      </c>
      <c r="G1643" s="4">
        <v>2</v>
      </c>
      <c r="H1643" s="11">
        <f>VLOOKUP(B1643,[1]!Product_Data[#Data],4,0)</f>
        <v>847</v>
      </c>
      <c r="I1643" s="11">
        <f>VLOOKUP(B1643,[1]!Product_Data[#Data],3,0)</f>
        <v>534</v>
      </c>
      <c r="J1643" s="11">
        <f t="shared" si="153"/>
        <v>1068</v>
      </c>
      <c r="K1643" s="11">
        <f t="shared" si="154"/>
        <v>1694</v>
      </c>
      <c r="L1643" s="11">
        <f t="shared" si="155"/>
        <v>626</v>
      </c>
      <c r="M1643" t="str">
        <f>VLOOKUP(C1643,[1]!Location_Data[#Data],2,0)</f>
        <v>Hayward</v>
      </c>
      <c r="N1643" t="str">
        <f>VLOOKUP(D1643,[1]!Salespeople_Data[#Data],2,0)</f>
        <v>Joe Sims</v>
      </c>
      <c r="O1643" t="str">
        <f>VLOOKUP(E1643,[1]!Customer_Data[#Data],2,0)</f>
        <v>Timothy Hamilton</v>
      </c>
      <c r="P1643" s="15">
        <f t="shared" si="150"/>
        <v>3</v>
      </c>
      <c r="Q1643">
        <f t="shared" si="151"/>
        <v>9</v>
      </c>
      <c r="R1643">
        <f t="shared" si="152"/>
        <v>2020</v>
      </c>
    </row>
    <row r="1644" spans="1:18" x14ac:dyDescent="0.25">
      <c r="A1644" s="2" t="s">
        <v>2570</v>
      </c>
      <c r="B1644" s="2" t="s">
        <v>325</v>
      </c>
      <c r="C1644" s="2" t="s">
        <v>302</v>
      </c>
      <c r="D1644" s="2" t="s">
        <v>141</v>
      </c>
      <c r="E1644" s="2" t="s">
        <v>162</v>
      </c>
      <c r="F1644" s="3">
        <v>43849</v>
      </c>
      <c r="G1644" s="2">
        <v>1</v>
      </c>
      <c r="H1644" s="11">
        <f>VLOOKUP(B1644,[1]!Product_Data[#Data],4,0)</f>
        <v>1526</v>
      </c>
      <c r="I1644" s="11">
        <f>VLOOKUP(B1644,[1]!Product_Data[#Data],3,0)</f>
        <v>1251</v>
      </c>
      <c r="J1644" s="11">
        <f t="shared" si="153"/>
        <v>1251</v>
      </c>
      <c r="K1644" s="11">
        <f t="shared" si="154"/>
        <v>1526</v>
      </c>
      <c r="L1644" s="11">
        <f t="shared" si="155"/>
        <v>275</v>
      </c>
      <c r="M1644" t="str">
        <f>VLOOKUP(C1644,[1]!Location_Data[#Data],2,0)</f>
        <v>Santa Rosa</v>
      </c>
      <c r="N1644" t="str">
        <f>VLOOKUP(D1644,[1]!Salespeople_Data[#Data],2,0)</f>
        <v>Arthur Mccoy</v>
      </c>
      <c r="O1644" t="str">
        <f>VLOOKUP(E1644,[1]!Customer_Data[#Data],2,0)</f>
        <v>William Andrews</v>
      </c>
      <c r="P1644" s="15">
        <f t="shared" si="150"/>
        <v>1</v>
      </c>
      <c r="Q1644">
        <f t="shared" si="151"/>
        <v>1</v>
      </c>
      <c r="R1644">
        <f t="shared" si="152"/>
        <v>2020</v>
      </c>
    </row>
    <row r="1645" spans="1:18" x14ac:dyDescent="0.25">
      <c r="A1645" s="4" t="s">
        <v>2571</v>
      </c>
      <c r="B1645" s="4" t="s">
        <v>305</v>
      </c>
      <c r="C1645" s="4" t="s">
        <v>48</v>
      </c>
      <c r="D1645" s="4" t="s">
        <v>116</v>
      </c>
      <c r="E1645" s="4" t="s">
        <v>2348</v>
      </c>
      <c r="F1645" s="5">
        <v>44085</v>
      </c>
      <c r="G1645" s="4">
        <v>1</v>
      </c>
      <c r="H1645" s="11">
        <f>VLOOKUP(B1645,[1]!Product_Data[#Data],4,0)</f>
        <v>504</v>
      </c>
      <c r="I1645" s="11">
        <f>VLOOKUP(B1645,[1]!Product_Data[#Data],3,0)</f>
        <v>408</v>
      </c>
      <c r="J1645" s="11">
        <f t="shared" si="153"/>
        <v>408</v>
      </c>
      <c r="K1645" s="11">
        <f t="shared" si="154"/>
        <v>504</v>
      </c>
      <c r="L1645" s="11">
        <f t="shared" si="155"/>
        <v>96</v>
      </c>
      <c r="M1645" t="str">
        <f>VLOOKUP(C1645,[1]!Location_Data[#Data],2,0)</f>
        <v>Rialto</v>
      </c>
      <c r="N1645" t="str">
        <f>VLOOKUP(D1645,[1]!Salespeople_Data[#Data],2,0)</f>
        <v>Roger Ramos</v>
      </c>
      <c r="O1645" t="str">
        <f>VLOOKUP(E1645,[1]!Customer_Data[#Data],2,0)</f>
        <v>John Long</v>
      </c>
      <c r="P1645" s="15">
        <f t="shared" si="150"/>
        <v>6</v>
      </c>
      <c r="Q1645">
        <f t="shared" si="151"/>
        <v>9</v>
      </c>
      <c r="R1645">
        <f t="shared" si="152"/>
        <v>2020</v>
      </c>
    </row>
    <row r="1646" spans="1:18" x14ac:dyDescent="0.25">
      <c r="A1646" s="2" t="s">
        <v>2572</v>
      </c>
      <c r="B1646" s="2" t="s">
        <v>185</v>
      </c>
      <c r="C1646" s="2" t="s">
        <v>24</v>
      </c>
      <c r="D1646" s="2" t="s">
        <v>40</v>
      </c>
      <c r="E1646" s="2" t="s">
        <v>861</v>
      </c>
      <c r="F1646" s="3">
        <v>44147</v>
      </c>
      <c r="G1646" s="2">
        <v>1</v>
      </c>
      <c r="H1646" s="11">
        <f>VLOOKUP(B1646,[1]!Product_Data[#Data],4,0)</f>
        <v>667</v>
      </c>
      <c r="I1646" s="11">
        <f>VLOOKUP(B1646,[1]!Product_Data[#Data],3,0)</f>
        <v>387</v>
      </c>
      <c r="J1646" s="11">
        <f t="shared" si="153"/>
        <v>387</v>
      </c>
      <c r="K1646" s="11">
        <f t="shared" si="154"/>
        <v>667</v>
      </c>
      <c r="L1646" s="11">
        <f t="shared" si="155"/>
        <v>280</v>
      </c>
      <c r="M1646" t="str">
        <f>VLOOKUP(C1646,[1]!Location_Data[#Data],2,0)</f>
        <v>Lancaster</v>
      </c>
      <c r="N1646" t="str">
        <f>VLOOKUP(D1646,[1]!Salespeople_Data[#Data],2,0)</f>
        <v>Brian Hansen</v>
      </c>
      <c r="O1646" t="str">
        <f>VLOOKUP(E1646,[1]!Customer_Data[#Data],2,0)</f>
        <v>Arthur Webb</v>
      </c>
      <c r="P1646" s="15">
        <f t="shared" si="150"/>
        <v>5</v>
      </c>
      <c r="Q1646">
        <f t="shared" si="151"/>
        <v>11</v>
      </c>
      <c r="R1646">
        <f t="shared" si="152"/>
        <v>2020</v>
      </c>
    </row>
    <row r="1647" spans="1:18" x14ac:dyDescent="0.25">
      <c r="A1647" s="4" t="s">
        <v>2573</v>
      </c>
      <c r="B1647" s="4" t="s">
        <v>47</v>
      </c>
      <c r="C1647" s="4" t="s">
        <v>90</v>
      </c>
      <c r="D1647" s="4" t="s">
        <v>96</v>
      </c>
      <c r="E1647" s="4" t="s">
        <v>1414</v>
      </c>
      <c r="F1647" s="5">
        <v>43941</v>
      </c>
      <c r="G1647" s="4">
        <v>1</v>
      </c>
      <c r="H1647" s="11">
        <f>VLOOKUP(B1647,[1]!Product_Data[#Data],4,0)</f>
        <v>1812</v>
      </c>
      <c r="I1647" s="11">
        <f>VLOOKUP(B1647,[1]!Product_Data[#Data],3,0)</f>
        <v>1305</v>
      </c>
      <c r="J1647" s="11">
        <f t="shared" si="153"/>
        <v>1305</v>
      </c>
      <c r="K1647" s="11">
        <f t="shared" si="154"/>
        <v>1812</v>
      </c>
      <c r="L1647" s="11">
        <f t="shared" si="155"/>
        <v>507</v>
      </c>
      <c r="M1647" t="str">
        <f>VLOOKUP(C1647,[1]!Location_Data[#Data],2,0)</f>
        <v>Irvine</v>
      </c>
      <c r="N1647" t="str">
        <f>VLOOKUP(D1647,[1]!Salespeople_Data[#Data],2,0)</f>
        <v>Brian Thomas</v>
      </c>
      <c r="O1647" t="str">
        <f>VLOOKUP(E1647,[1]!Customer_Data[#Data],2,0)</f>
        <v>Scott Allen</v>
      </c>
      <c r="P1647" s="15">
        <f t="shared" si="150"/>
        <v>2</v>
      </c>
      <c r="Q1647">
        <f t="shared" si="151"/>
        <v>4</v>
      </c>
      <c r="R1647">
        <f t="shared" si="152"/>
        <v>2020</v>
      </c>
    </row>
    <row r="1648" spans="1:18" x14ac:dyDescent="0.25">
      <c r="A1648" s="2" t="s">
        <v>2574</v>
      </c>
      <c r="B1648" s="2" t="s">
        <v>125</v>
      </c>
      <c r="C1648" s="2" t="s">
        <v>253</v>
      </c>
      <c r="D1648" s="2" t="s">
        <v>146</v>
      </c>
      <c r="E1648" s="2" t="s">
        <v>950</v>
      </c>
      <c r="F1648" s="3">
        <v>43984</v>
      </c>
      <c r="G1648" s="2">
        <v>4</v>
      </c>
      <c r="H1648" s="11">
        <f>VLOOKUP(B1648,[1]!Product_Data[#Data],4,0)</f>
        <v>1826</v>
      </c>
      <c r="I1648" s="11">
        <f>VLOOKUP(B1648,[1]!Product_Data[#Data],3,0)</f>
        <v>1443</v>
      </c>
      <c r="J1648" s="11">
        <f t="shared" si="153"/>
        <v>5772</v>
      </c>
      <c r="K1648" s="11">
        <f t="shared" si="154"/>
        <v>7304</v>
      </c>
      <c r="L1648" s="11">
        <f t="shared" si="155"/>
        <v>1532</v>
      </c>
      <c r="M1648" t="str">
        <f>VLOOKUP(C1648,[1]!Location_Data[#Data],2,0)</f>
        <v>Bakersfield</v>
      </c>
      <c r="N1648" t="str">
        <f>VLOOKUP(D1648,[1]!Salespeople_Data[#Data],2,0)</f>
        <v>Carl Elliott</v>
      </c>
      <c r="O1648" t="str">
        <f>VLOOKUP(E1648,[1]!Customer_Data[#Data],2,0)</f>
        <v>Arthur Roberts</v>
      </c>
      <c r="P1648" s="15">
        <f t="shared" si="150"/>
        <v>3</v>
      </c>
      <c r="Q1648">
        <f t="shared" si="151"/>
        <v>6</v>
      </c>
      <c r="R1648">
        <f t="shared" si="152"/>
        <v>2020</v>
      </c>
    </row>
    <row r="1649" spans="1:18" x14ac:dyDescent="0.25">
      <c r="A1649" s="4" t="s">
        <v>2575</v>
      </c>
      <c r="B1649" s="4" t="s">
        <v>83</v>
      </c>
      <c r="C1649" s="4" t="s">
        <v>467</v>
      </c>
      <c r="D1649" s="4" t="s">
        <v>345</v>
      </c>
      <c r="E1649" s="4" t="s">
        <v>1189</v>
      </c>
      <c r="F1649" s="5">
        <v>44176</v>
      </c>
      <c r="G1649" s="4">
        <v>1</v>
      </c>
      <c r="H1649" s="11">
        <f>VLOOKUP(B1649,[1]!Product_Data[#Data],4,0)</f>
        <v>1972</v>
      </c>
      <c r="I1649" s="11">
        <f>VLOOKUP(B1649,[1]!Product_Data[#Data],3,0)</f>
        <v>1321</v>
      </c>
      <c r="J1649" s="11">
        <f t="shared" si="153"/>
        <v>1321</v>
      </c>
      <c r="K1649" s="11">
        <f t="shared" si="154"/>
        <v>1972</v>
      </c>
      <c r="L1649" s="11">
        <f t="shared" si="155"/>
        <v>651</v>
      </c>
      <c r="M1649" t="str">
        <f>VLOOKUP(C1649,[1]!Location_Data[#Data],2,0)</f>
        <v>Garden Grove</v>
      </c>
      <c r="N1649" t="str">
        <f>VLOOKUP(D1649,[1]!Salespeople_Data[#Data],2,0)</f>
        <v>Larry Marshall</v>
      </c>
      <c r="O1649" t="str">
        <f>VLOOKUP(E1649,[1]!Customer_Data[#Data],2,0)</f>
        <v>Billy Nelson</v>
      </c>
      <c r="P1649" s="15">
        <f t="shared" si="150"/>
        <v>6</v>
      </c>
      <c r="Q1649">
        <f t="shared" si="151"/>
        <v>12</v>
      </c>
      <c r="R1649">
        <f t="shared" si="152"/>
        <v>2020</v>
      </c>
    </row>
    <row r="1650" spans="1:18" x14ac:dyDescent="0.25">
      <c r="A1650" s="2" t="s">
        <v>2576</v>
      </c>
      <c r="B1650" s="2" t="s">
        <v>125</v>
      </c>
      <c r="C1650" s="2" t="s">
        <v>52</v>
      </c>
      <c r="D1650" s="2" t="s">
        <v>20</v>
      </c>
      <c r="E1650" s="2" t="s">
        <v>2577</v>
      </c>
      <c r="F1650" s="3">
        <v>44015</v>
      </c>
      <c r="G1650" s="2">
        <v>1</v>
      </c>
      <c r="H1650" s="11">
        <f>VLOOKUP(B1650,[1]!Product_Data[#Data],4,0)</f>
        <v>1826</v>
      </c>
      <c r="I1650" s="11">
        <f>VLOOKUP(B1650,[1]!Product_Data[#Data],3,0)</f>
        <v>1443</v>
      </c>
      <c r="J1650" s="11">
        <f t="shared" si="153"/>
        <v>1443</v>
      </c>
      <c r="K1650" s="11">
        <f t="shared" si="154"/>
        <v>1826</v>
      </c>
      <c r="L1650" s="11">
        <f t="shared" si="155"/>
        <v>383</v>
      </c>
      <c r="M1650" t="str">
        <f>VLOOKUP(C1650,[1]!Location_Data[#Data],2,0)</f>
        <v>Pasadena</v>
      </c>
      <c r="N1650" t="str">
        <f>VLOOKUP(D1650,[1]!Salespeople_Data[#Data],2,0)</f>
        <v>Joshua Cook</v>
      </c>
      <c r="O1650" t="str">
        <f>VLOOKUP(E1650,[1]!Customer_Data[#Data],2,0)</f>
        <v>Jerry Green</v>
      </c>
      <c r="P1650" s="15">
        <f t="shared" si="150"/>
        <v>6</v>
      </c>
      <c r="Q1650">
        <f t="shared" si="151"/>
        <v>7</v>
      </c>
      <c r="R1650">
        <f t="shared" si="152"/>
        <v>2020</v>
      </c>
    </row>
    <row r="1651" spans="1:18" x14ac:dyDescent="0.25">
      <c r="A1651" s="4" t="s">
        <v>2578</v>
      </c>
      <c r="B1651" s="4" t="s">
        <v>605</v>
      </c>
      <c r="C1651" s="4" t="s">
        <v>436</v>
      </c>
      <c r="D1651" s="4" t="s">
        <v>30</v>
      </c>
      <c r="E1651" s="4" t="s">
        <v>1170</v>
      </c>
      <c r="F1651" s="5">
        <v>43981</v>
      </c>
      <c r="G1651" s="4">
        <v>2</v>
      </c>
      <c r="H1651" s="11">
        <f>VLOOKUP(B1651,[1]!Product_Data[#Data],4,0)</f>
        <v>913</v>
      </c>
      <c r="I1651" s="11">
        <f>VLOOKUP(B1651,[1]!Product_Data[#Data],3,0)</f>
        <v>584</v>
      </c>
      <c r="J1651" s="11">
        <f t="shared" si="153"/>
        <v>1168</v>
      </c>
      <c r="K1651" s="11">
        <f t="shared" si="154"/>
        <v>1826</v>
      </c>
      <c r="L1651" s="11">
        <f t="shared" si="155"/>
        <v>658</v>
      </c>
      <c r="M1651" t="str">
        <f>VLOOKUP(C1651,[1]!Location_Data[#Data],2,0)</f>
        <v>Jurupa Valley</v>
      </c>
      <c r="N1651" t="str">
        <f>VLOOKUP(D1651,[1]!Salespeople_Data[#Data],2,0)</f>
        <v>Carl Hall</v>
      </c>
      <c r="O1651" t="str">
        <f>VLOOKUP(E1651,[1]!Customer_Data[#Data],2,0)</f>
        <v>George Adams</v>
      </c>
      <c r="P1651" s="15">
        <f t="shared" si="150"/>
        <v>7</v>
      </c>
      <c r="Q1651">
        <f t="shared" si="151"/>
        <v>5</v>
      </c>
      <c r="R1651">
        <f t="shared" si="152"/>
        <v>2020</v>
      </c>
    </row>
    <row r="1652" spans="1:18" x14ac:dyDescent="0.25">
      <c r="A1652" s="2" t="s">
        <v>2579</v>
      </c>
      <c r="B1652" s="2" t="s">
        <v>78</v>
      </c>
      <c r="C1652" s="2" t="s">
        <v>62</v>
      </c>
      <c r="D1652" s="2" t="s">
        <v>126</v>
      </c>
      <c r="E1652" s="2" t="s">
        <v>2580</v>
      </c>
      <c r="F1652" s="3">
        <v>44188</v>
      </c>
      <c r="G1652" s="2">
        <v>2</v>
      </c>
      <c r="H1652" s="11">
        <f>VLOOKUP(B1652,[1]!Product_Data[#Data],4,0)</f>
        <v>1380</v>
      </c>
      <c r="I1652" s="11">
        <f>VLOOKUP(B1652,[1]!Product_Data[#Data],3,0)</f>
        <v>1090</v>
      </c>
      <c r="J1652" s="11">
        <f t="shared" si="153"/>
        <v>2180</v>
      </c>
      <c r="K1652" s="11">
        <f t="shared" si="154"/>
        <v>2760</v>
      </c>
      <c r="L1652" s="11">
        <f t="shared" si="155"/>
        <v>580</v>
      </c>
      <c r="M1652" t="str">
        <f>VLOOKUP(C1652,[1]!Location_Data[#Data],2,0)</f>
        <v>Fairfield</v>
      </c>
      <c r="N1652" t="str">
        <f>VLOOKUP(D1652,[1]!Salespeople_Data[#Data],2,0)</f>
        <v>Larry Castillo</v>
      </c>
      <c r="O1652" t="str">
        <f>VLOOKUP(E1652,[1]!Customer_Data[#Data],2,0)</f>
        <v>Jerry Barnes</v>
      </c>
      <c r="P1652" s="15">
        <f t="shared" si="150"/>
        <v>4</v>
      </c>
      <c r="Q1652">
        <f t="shared" si="151"/>
        <v>12</v>
      </c>
      <c r="R1652">
        <f t="shared" si="152"/>
        <v>2020</v>
      </c>
    </row>
    <row r="1653" spans="1:18" x14ac:dyDescent="0.25">
      <c r="A1653" s="4" t="s">
        <v>2581</v>
      </c>
      <c r="B1653" s="4" t="s">
        <v>289</v>
      </c>
      <c r="C1653" s="4" t="s">
        <v>90</v>
      </c>
      <c r="D1653" s="4" t="s">
        <v>25</v>
      </c>
      <c r="E1653" s="4" t="s">
        <v>196</v>
      </c>
      <c r="F1653" s="5">
        <v>44023</v>
      </c>
      <c r="G1653" s="4">
        <v>1</v>
      </c>
      <c r="H1653" s="11">
        <f>VLOOKUP(B1653,[1]!Product_Data[#Data],4,0)</f>
        <v>368</v>
      </c>
      <c r="I1653" s="11">
        <f>VLOOKUP(B1653,[1]!Product_Data[#Data],3,0)</f>
        <v>294</v>
      </c>
      <c r="J1653" s="11">
        <f t="shared" si="153"/>
        <v>294</v>
      </c>
      <c r="K1653" s="11">
        <f t="shared" si="154"/>
        <v>368</v>
      </c>
      <c r="L1653" s="11">
        <f t="shared" si="155"/>
        <v>74</v>
      </c>
      <c r="M1653" t="str">
        <f>VLOOKUP(C1653,[1]!Location_Data[#Data],2,0)</f>
        <v>Irvine</v>
      </c>
      <c r="N1653" t="str">
        <f>VLOOKUP(D1653,[1]!Salespeople_Data[#Data],2,0)</f>
        <v>Brian Davis</v>
      </c>
      <c r="O1653" t="str">
        <f>VLOOKUP(E1653,[1]!Customer_Data[#Data],2,0)</f>
        <v>Alan Sims</v>
      </c>
      <c r="P1653" s="15">
        <f t="shared" si="150"/>
        <v>7</v>
      </c>
      <c r="Q1653">
        <f t="shared" si="151"/>
        <v>7</v>
      </c>
      <c r="R1653">
        <f t="shared" si="152"/>
        <v>2020</v>
      </c>
    </row>
    <row r="1654" spans="1:18" x14ac:dyDescent="0.25">
      <c r="A1654" s="2" t="s">
        <v>2582</v>
      </c>
      <c r="B1654" s="2" t="s">
        <v>325</v>
      </c>
      <c r="C1654" s="2" t="s">
        <v>286</v>
      </c>
      <c r="D1654" s="2" t="s">
        <v>87</v>
      </c>
      <c r="E1654" s="2" t="s">
        <v>761</v>
      </c>
      <c r="F1654" s="3">
        <v>44160</v>
      </c>
      <c r="G1654" s="2">
        <v>1</v>
      </c>
      <c r="H1654" s="11">
        <f>VLOOKUP(B1654,[1]!Product_Data[#Data],4,0)</f>
        <v>1526</v>
      </c>
      <c r="I1654" s="11">
        <f>VLOOKUP(B1654,[1]!Product_Data[#Data],3,0)</f>
        <v>1251</v>
      </c>
      <c r="J1654" s="11">
        <f t="shared" si="153"/>
        <v>1251</v>
      </c>
      <c r="K1654" s="11">
        <f t="shared" si="154"/>
        <v>1526</v>
      </c>
      <c r="L1654" s="11">
        <f t="shared" si="155"/>
        <v>275</v>
      </c>
      <c r="M1654" t="str">
        <f>VLOOKUP(C1654,[1]!Location_Data[#Data],2,0)</f>
        <v>El Monte</v>
      </c>
      <c r="N1654" t="str">
        <f>VLOOKUP(D1654,[1]!Salespeople_Data[#Data],2,0)</f>
        <v>Martin Perry</v>
      </c>
      <c r="O1654" t="str">
        <f>VLOOKUP(E1654,[1]!Customer_Data[#Data],2,0)</f>
        <v>Thomas Sims</v>
      </c>
      <c r="P1654" s="15">
        <f t="shared" si="150"/>
        <v>4</v>
      </c>
      <c r="Q1654">
        <f t="shared" si="151"/>
        <v>11</v>
      </c>
      <c r="R1654">
        <f t="shared" si="152"/>
        <v>2020</v>
      </c>
    </row>
    <row r="1655" spans="1:18" x14ac:dyDescent="0.25">
      <c r="A1655" s="4" t="s">
        <v>2583</v>
      </c>
      <c r="B1655" s="4" t="s">
        <v>125</v>
      </c>
      <c r="C1655" s="4" t="s">
        <v>272</v>
      </c>
      <c r="D1655" s="4" t="s">
        <v>269</v>
      </c>
      <c r="E1655" s="4" t="s">
        <v>1536</v>
      </c>
      <c r="F1655" s="5">
        <v>43969</v>
      </c>
      <c r="G1655" s="4">
        <v>1</v>
      </c>
      <c r="H1655" s="11">
        <f>VLOOKUP(B1655,[1]!Product_Data[#Data],4,0)</f>
        <v>1826</v>
      </c>
      <c r="I1655" s="11">
        <f>VLOOKUP(B1655,[1]!Product_Data[#Data],3,0)</f>
        <v>1443</v>
      </c>
      <c r="J1655" s="11">
        <f t="shared" si="153"/>
        <v>1443</v>
      </c>
      <c r="K1655" s="11">
        <f t="shared" si="154"/>
        <v>1826</v>
      </c>
      <c r="L1655" s="11">
        <f t="shared" si="155"/>
        <v>383</v>
      </c>
      <c r="M1655" t="str">
        <f>VLOOKUP(C1655,[1]!Location_Data[#Data],2,0)</f>
        <v>Torrance</v>
      </c>
      <c r="N1655" t="str">
        <f>VLOOKUP(D1655,[1]!Salespeople_Data[#Data],2,0)</f>
        <v>Kevin Butler</v>
      </c>
      <c r="O1655" t="str">
        <f>VLOOKUP(E1655,[1]!Customer_Data[#Data],2,0)</f>
        <v>Sean Snyder</v>
      </c>
      <c r="P1655" s="15">
        <f t="shared" si="150"/>
        <v>2</v>
      </c>
      <c r="Q1655">
        <f t="shared" si="151"/>
        <v>5</v>
      </c>
      <c r="R1655">
        <f t="shared" si="152"/>
        <v>2020</v>
      </c>
    </row>
    <row r="1656" spans="1:18" x14ac:dyDescent="0.25">
      <c r="A1656" s="2" t="s">
        <v>2584</v>
      </c>
      <c r="B1656" s="2" t="s">
        <v>219</v>
      </c>
      <c r="C1656" s="2" t="s">
        <v>156</v>
      </c>
      <c r="D1656" s="2" t="s">
        <v>106</v>
      </c>
      <c r="E1656" s="2" t="s">
        <v>849</v>
      </c>
      <c r="F1656" s="3">
        <v>43936</v>
      </c>
      <c r="G1656" s="2">
        <v>1</v>
      </c>
      <c r="H1656" s="11">
        <f>VLOOKUP(B1656,[1]!Product_Data[#Data],4,0)</f>
        <v>561</v>
      </c>
      <c r="I1656" s="11">
        <f>VLOOKUP(B1656,[1]!Product_Data[#Data],3,0)</f>
        <v>421</v>
      </c>
      <c r="J1656" s="11">
        <f t="shared" si="153"/>
        <v>421</v>
      </c>
      <c r="K1656" s="11">
        <f t="shared" si="154"/>
        <v>561</v>
      </c>
      <c r="L1656" s="11">
        <f t="shared" si="155"/>
        <v>140</v>
      </c>
      <c r="M1656" t="str">
        <f>VLOOKUP(C1656,[1]!Location_Data[#Data],2,0)</f>
        <v>Sacramento</v>
      </c>
      <c r="N1656" t="str">
        <f>VLOOKUP(D1656,[1]!Salespeople_Data[#Data],2,0)</f>
        <v>Patrick Ruiz</v>
      </c>
      <c r="O1656" t="str">
        <f>VLOOKUP(E1656,[1]!Customer_Data[#Data],2,0)</f>
        <v>Eric Ward</v>
      </c>
      <c r="P1656" s="15">
        <f t="shared" si="150"/>
        <v>4</v>
      </c>
      <c r="Q1656">
        <f t="shared" si="151"/>
        <v>4</v>
      </c>
      <c r="R1656">
        <f t="shared" si="152"/>
        <v>2020</v>
      </c>
    </row>
    <row r="1657" spans="1:18" x14ac:dyDescent="0.25">
      <c r="A1657" s="4" t="s">
        <v>2585</v>
      </c>
      <c r="B1657" s="4" t="s">
        <v>13</v>
      </c>
      <c r="C1657" s="4" t="s">
        <v>186</v>
      </c>
      <c r="D1657" s="4" t="s">
        <v>269</v>
      </c>
      <c r="E1657" s="4" t="s">
        <v>2586</v>
      </c>
      <c r="F1657" s="5">
        <v>44181</v>
      </c>
      <c r="G1657" s="4">
        <v>4</v>
      </c>
      <c r="H1657" s="11">
        <f>VLOOKUP(B1657,[1]!Product_Data[#Data],4,0)</f>
        <v>1022</v>
      </c>
      <c r="I1657" s="11">
        <f>VLOOKUP(B1657,[1]!Product_Data[#Data],3,0)</f>
        <v>818</v>
      </c>
      <c r="J1657" s="11">
        <f t="shared" si="153"/>
        <v>3272</v>
      </c>
      <c r="K1657" s="11">
        <f t="shared" si="154"/>
        <v>4088</v>
      </c>
      <c r="L1657" s="11">
        <f t="shared" si="155"/>
        <v>816</v>
      </c>
      <c r="M1657" t="str">
        <f>VLOOKUP(C1657,[1]!Location_Data[#Data],2,0)</f>
        <v>Riverside</v>
      </c>
      <c r="N1657" t="str">
        <f>VLOOKUP(D1657,[1]!Salespeople_Data[#Data],2,0)</f>
        <v>Kevin Butler</v>
      </c>
      <c r="O1657" t="str">
        <f>VLOOKUP(E1657,[1]!Customer_Data[#Data],2,0)</f>
        <v>Steve Tucker</v>
      </c>
      <c r="P1657" s="15">
        <f t="shared" si="150"/>
        <v>4</v>
      </c>
      <c r="Q1657">
        <f t="shared" si="151"/>
        <v>12</v>
      </c>
      <c r="R1657">
        <f t="shared" si="152"/>
        <v>2020</v>
      </c>
    </row>
    <row r="1658" spans="1:18" x14ac:dyDescent="0.25">
      <c r="A1658" s="2" t="s">
        <v>2587</v>
      </c>
      <c r="B1658" s="2" t="s">
        <v>271</v>
      </c>
      <c r="C1658" s="2" t="s">
        <v>220</v>
      </c>
      <c r="D1658" s="2" t="s">
        <v>141</v>
      </c>
      <c r="E1658" s="2" t="s">
        <v>736</v>
      </c>
      <c r="F1658" s="3">
        <v>44097</v>
      </c>
      <c r="G1658" s="2">
        <v>1</v>
      </c>
      <c r="H1658" s="11">
        <f>VLOOKUP(B1658,[1]!Product_Data[#Data],4,0)</f>
        <v>1587</v>
      </c>
      <c r="I1658" s="11">
        <f>VLOOKUP(B1658,[1]!Product_Data[#Data],3,0)</f>
        <v>1301</v>
      </c>
      <c r="J1658" s="11">
        <f t="shared" si="153"/>
        <v>1301</v>
      </c>
      <c r="K1658" s="11">
        <f t="shared" si="154"/>
        <v>1587</v>
      </c>
      <c r="L1658" s="11">
        <f t="shared" si="155"/>
        <v>286</v>
      </c>
      <c r="M1658" t="str">
        <f>VLOOKUP(C1658,[1]!Location_Data[#Data],2,0)</f>
        <v>Modesto</v>
      </c>
      <c r="N1658" t="str">
        <f>VLOOKUP(D1658,[1]!Salespeople_Data[#Data],2,0)</f>
        <v>Arthur Mccoy</v>
      </c>
      <c r="O1658" t="str">
        <f>VLOOKUP(E1658,[1]!Customer_Data[#Data],2,0)</f>
        <v>Aaron Carr</v>
      </c>
      <c r="P1658" s="15">
        <f t="shared" si="150"/>
        <v>4</v>
      </c>
      <c r="Q1658">
        <f t="shared" si="151"/>
        <v>9</v>
      </c>
      <c r="R1658">
        <f t="shared" si="152"/>
        <v>2020</v>
      </c>
    </row>
    <row r="1659" spans="1:18" x14ac:dyDescent="0.25">
      <c r="A1659" s="4" t="s">
        <v>2588</v>
      </c>
      <c r="B1659" s="4" t="s">
        <v>119</v>
      </c>
      <c r="C1659" s="4" t="s">
        <v>9</v>
      </c>
      <c r="D1659" s="4" t="s">
        <v>20</v>
      </c>
      <c r="E1659" s="4" t="s">
        <v>312</v>
      </c>
      <c r="F1659" s="5">
        <v>44034</v>
      </c>
      <c r="G1659" s="4">
        <v>1</v>
      </c>
      <c r="H1659" s="11">
        <f>VLOOKUP(B1659,[1]!Product_Data[#Data],4,0)</f>
        <v>1077</v>
      </c>
      <c r="I1659" s="11">
        <f>VLOOKUP(B1659,[1]!Product_Data[#Data],3,0)</f>
        <v>732</v>
      </c>
      <c r="J1659" s="11">
        <f t="shared" si="153"/>
        <v>732</v>
      </c>
      <c r="K1659" s="11">
        <f t="shared" si="154"/>
        <v>1077</v>
      </c>
      <c r="L1659" s="11">
        <f t="shared" si="155"/>
        <v>345</v>
      </c>
      <c r="M1659" t="str">
        <f>VLOOKUP(C1659,[1]!Location_Data[#Data],2,0)</f>
        <v>San Mateo</v>
      </c>
      <c r="N1659" t="str">
        <f>VLOOKUP(D1659,[1]!Salespeople_Data[#Data],2,0)</f>
        <v>Joshua Cook</v>
      </c>
      <c r="O1659" t="str">
        <f>VLOOKUP(E1659,[1]!Customer_Data[#Data],2,0)</f>
        <v>Adam Jenkins</v>
      </c>
      <c r="P1659" s="15">
        <f t="shared" si="150"/>
        <v>4</v>
      </c>
      <c r="Q1659">
        <f t="shared" si="151"/>
        <v>7</v>
      </c>
      <c r="R1659">
        <f t="shared" si="152"/>
        <v>2020</v>
      </c>
    </row>
    <row r="1660" spans="1:18" x14ac:dyDescent="0.25">
      <c r="A1660" s="2" t="s">
        <v>2589</v>
      </c>
      <c r="B1660" s="2" t="s">
        <v>104</v>
      </c>
      <c r="C1660" s="2" t="s">
        <v>458</v>
      </c>
      <c r="D1660" s="2" t="s">
        <v>126</v>
      </c>
      <c r="E1660" s="2" t="s">
        <v>1048</v>
      </c>
      <c r="F1660" s="3">
        <v>43878</v>
      </c>
      <c r="G1660" s="2">
        <v>4</v>
      </c>
      <c r="H1660" s="11">
        <f>VLOOKUP(B1660,[1]!Product_Data[#Data],4,0)</f>
        <v>1671</v>
      </c>
      <c r="I1660" s="11">
        <f>VLOOKUP(B1660,[1]!Product_Data[#Data],3,0)</f>
        <v>1220</v>
      </c>
      <c r="J1660" s="11">
        <f t="shared" si="153"/>
        <v>4880</v>
      </c>
      <c r="K1660" s="11">
        <f t="shared" si="154"/>
        <v>6684</v>
      </c>
      <c r="L1660" s="11">
        <f t="shared" si="155"/>
        <v>1804</v>
      </c>
      <c r="M1660" t="str">
        <f>VLOOKUP(C1660,[1]!Location_Data[#Data],2,0)</f>
        <v>Fontana</v>
      </c>
      <c r="N1660" t="str">
        <f>VLOOKUP(D1660,[1]!Salespeople_Data[#Data],2,0)</f>
        <v>Larry Castillo</v>
      </c>
      <c r="O1660" t="str">
        <f>VLOOKUP(E1660,[1]!Customer_Data[#Data],2,0)</f>
        <v>George Nichols</v>
      </c>
      <c r="P1660" s="15">
        <f t="shared" si="150"/>
        <v>2</v>
      </c>
      <c r="Q1660">
        <f t="shared" si="151"/>
        <v>2</v>
      </c>
      <c r="R1660">
        <f t="shared" si="152"/>
        <v>2020</v>
      </c>
    </row>
    <row r="1661" spans="1:18" x14ac:dyDescent="0.25">
      <c r="A1661" s="4" t="s">
        <v>2590</v>
      </c>
      <c r="B1661" s="4" t="s">
        <v>61</v>
      </c>
      <c r="C1661" s="4" t="s">
        <v>215</v>
      </c>
      <c r="D1661" s="4" t="s">
        <v>91</v>
      </c>
      <c r="E1661" s="4" t="s">
        <v>863</v>
      </c>
      <c r="F1661" s="5">
        <v>43903</v>
      </c>
      <c r="G1661" s="4">
        <v>1</v>
      </c>
      <c r="H1661" s="11">
        <f>VLOOKUP(B1661,[1]!Product_Data[#Data],4,0)</f>
        <v>1889</v>
      </c>
      <c r="I1661" s="11">
        <f>VLOOKUP(B1661,[1]!Product_Data[#Data],3,0)</f>
        <v>945</v>
      </c>
      <c r="J1661" s="11">
        <f t="shared" si="153"/>
        <v>945</v>
      </c>
      <c r="K1661" s="11">
        <f t="shared" si="154"/>
        <v>1889</v>
      </c>
      <c r="L1661" s="11">
        <f t="shared" si="155"/>
        <v>944</v>
      </c>
      <c r="M1661" t="str">
        <f>VLOOKUP(C1661,[1]!Location_Data[#Data],2,0)</f>
        <v>El Cajon</v>
      </c>
      <c r="N1661" t="str">
        <f>VLOOKUP(D1661,[1]!Salespeople_Data[#Data],2,0)</f>
        <v>Howard Gardner</v>
      </c>
      <c r="O1661" t="str">
        <f>VLOOKUP(E1661,[1]!Customer_Data[#Data],2,0)</f>
        <v>Henry Cox</v>
      </c>
      <c r="P1661" s="15">
        <f t="shared" si="150"/>
        <v>6</v>
      </c>
      <c r="Q1661">
        <f t="shared" si="151"/>
        <v>3</v>
      </c>
      <c r="R1661">
        <f t="shared" si="152"/>
        <v>2020</v>
      </c>
    </row>
    <row r="1662" spans="1:18" x14ac:dyDescent="0.25">
      <c r="A1662" s="2" t="s">
        <v>2591</v>
      </c>
      <c r="B1662" s="2" t="s">
        <v>144</v>
      </c>
      <c r="C1662" s="2" t="s">
        <v>362</v>
      </c>
      <c r="D1662" s="2" t="s">
        <v>257</v>
      </c>
      <c r="E1662" s="2" t="s">
        <v>350</v>
      </c>
      <c r="F1662" s="3">
        <v>44071</v>
      </c>
      <c r="G1662" s="2">
        <v>2</v>
      </c>
      <c r="H1662" s="11">
        <f>VLOOKUP(B1662,[1]!Product_Data[#Data],4,0)</f>
        <v>2410</v>
      </c>
      <c r="I1662" s="11">
        <f>VLOOKUP(B1662,[1]!Product_Data[#Data],3,0)</f>
        <v>1518</v>
      </c>
      <c r="J1662" s="11">
        <f t="shared" si="153"/>
        <v>3036</v>
      </c>
      <c r="K1662" s="11">
        <f t="shared" si="154"/>
        <v>4820</v>
      </c>
      <c r="L1662" s="11">
        <f t="shared" si="155"/>
        <v>1784</v>
      </c>
      <c r="M1662" t="str">
        <f>VLOOKUP(C1662,[1]!Location_Data[#Data],2,0)</f>
        <v>San Bernardino</v>
      </c>
      <c r="N1662" t="str">
        <f>VLOOKUP(D1662,[1]!Salespeople_Data[#Data],2,0)</f>
        <v>Jerry Perry</v>
      </c>
      <c r="O1662" t="str">
        <f>VLOOKUP(E1662,[1]!Customer_Data[#Data],2,0)</f>
        <v>Shawn Henderson</v>
      </c>
      <c r="P1662" s="15">
        <f t="shared" si="150"/>
        <v>6</v>
      </c>
      <c r="Q1662">
        <f t="shared" si="151"/>
        <v>8</v>
      </c>
      <c r="R1662">
        <f t="shared" si="152"/>
        <v>2020</v>
      </c>
    </row>
    <row r="1663" spans="1:18" x14ac:dyDescent="0.25">
      <c r="A1663" s="4" t="s">
        <v>2592</v>
      </c>
      <c r="B1663" s="4" t="s">
        <v>370</v>
      </c>
      <c r="C1663" s="4" t="s">
        <v>331</v>
      </c>
      <c r="D1663" s="4" t="s">
        <v>356</v>
      </c>
      <c r="E1663" s="4" t="s">
        <v>1096</v>
      </c>
      <c r="F1663" s="5">
        <v>43956</v>
      </c>
      <c r="G1663" s="4">
        <v>3</v>
      </c>
      <c r="H1663" s="11">
        <f>VLOOKUP(B1663,[1]!Product_Data[#Data],4,0)</f>
        <v>771</v>
      </c>
      <c r="I1663" s="11">
        <f>VLOOKUP(B1663,[1]!Product_Data[#Data],3,0)</f>
        <v>648</v>
      </c>
      <c r="J1663" s="11">
        <f t="shared" si="153"/>
        <v>1944</v>
      </c>
      <c r="K1663" s="11">
        <f t="shared" si="154"/>
        <v>2313</v>
      </c>
      <c r="L1663" s="11">
        <f t="shared" si="155"/>
        <v>369</v>
      </c>
      <c r="M1663" t="str">
        <f>VLOOKUP(C1663,[1]!Location_Data[#Data],2,0)</f>
        <v>Sunnyvale</v>
      </c>
      <c r="N1663" t="str">
        <f>VLOOKUP(D1663,[1]!Salespeople_Data[#Data],2,0)</f>
        <v>Jimmy Young</v>
      </c>
      <c r="O1663" t="str">
        <f>VLOOKUP(E1663,[1]!Customer_Data[#Data],2,0)</f>
        <v>Craig Wright</v>
      </c>
      <c r="P1663" s="15">
        <f t="shared" si="150"/>
        <v>3</v>
      </c>
      <c r="Q1663">
        <f t="shared" si="151"/>
        <v>5</v>
      </c>
      <c r="R1663">
        <f t="shared" si="152"/>
        <v>2020</v>
      </c>
    </row>
    <row r="1664" spans="1:18" x14ac:dyDescent="0.25">
      <c r="A1664" s="2" t="s">
        <v>2593</v>
      </c>
      <c r="B1664" s="2" t="s">
        <v>245</v>
      </c>
      <c r="C1664" s="2" t="s">
        <v>110</v>
      </c>
      <c r="D1664" s="2" t="s">
        <v>30</v>
      </c>
      <c r="E1664" s="2" t="s">
        <v>1461</v>
      </c>
      <c r="F1664" s="3">
        <v>43883</v>
      </c>
      <c r="G1664" s="2">
        <v>1</v>
      </c>
      <c r="H1664" s="11">
        <f>VLOOKUP(B1664,[1]!Product_Data[#Data],4,0)</f>
        <v>818</v>
      </c>
      <c r="I1664" s="11">
        <f>VLOOKUP(B1664,[1]!Product_Data[#Data],3,0)</f>
        <v>450</v>
      </c>
      <c r="J1664" s="11">
        <f t="shared" si="153"/>
        <v>450</v>
      </c>
      <c r="K1664" s="11">
        <f t="shared" si="154"/>
        <v>818</v>
      </c>
      <c r="L1664" s="11">
        <f t="shared" si="155"/>
        <v>368</v>
      </c>
      <c r="M1664" t="str">
        <f>VLOOKUP(C1664,[1]!Location_Data[#Data],2,0)</f>
        <v>Richmond</v>
      </c>
      <c r="N1664" t="str">
        <f>VLOOKUP(D1664,[1]!Salespeople_Data[#Data],2,0)</f>
        <v>Carl Hall</v>
      </c>
      <c r="O1664" t="str">
        <f>VLOOKUP(E1664,[1]!Customer_Data[#Data],2,0)</f>
        <v>Raymond Young</v>
      </c>
      <c r="P1664" s="15">
        <f t="shared" si="150"/>
        <v>7</v>
      </c>
      <c r="Q1664">
        <f t="shared" si="151"/>
        <v>2</v>
      </c>
      <c r="R1664">
        <f t="shared" si="152"/>
        <v>2020</v>
      </c>
    </row>
    <row r="1665" spans="1:18" x14ac:dyDescent="0.25">
      <c r="A1665" s="4" t="s">
        <v>2594</v>
      </c>
      <c r="B1665" s="4" t="s">
        <v>173</v>
      </c>
      <c r="C1665" s="4" t="s">
        <v>527</v>
      </c>
      <c r="D1665" s="4" t="s">
        <v>20</v>
      </c>
      <c r="E1665" s="4" t="s">
        <v>1351</v>
      </c>
      <c r="F1665" s="5">
        <v>44017</v>
      </c>
      <c r="G1665" s="4">
        <v>3</v>
      </c>
      <c r="H1665" s="11">
        <f>VLOOKUP(B1665,[1]!Product_Data[#Data],4,0)</f>
        <v>2005</v>
      </c>
      <c r="I1665" s="11">
        <f>VLOOKUP(B1665,[1]!Product_Data[#Data],3,0)</f>
        <v>1223</v>
      </c>
      <c r="J1665" s="11">
        <f t="shared" si="153"/>
        <v>3669</v>
      </c>
      <c r="K1665" s="11">
        <f t="shared" si="154"/>
        <v>6015</v>
      </c>
      <c r="L1665" s="11">
        <f t="shared" si="155"/>
        <v>2346</v>
      </c>
      <c r="M1665" t="str">
        <f>VLOOKUP(C1665,[1]!Location_Data[#Data],2,0)</f>
        <v>Stockton</v>
      </c>
      <c r="N1665" t="str">
        <f>VLOOKUP(D1665,[1]!Salespeople_Data[#Data],2,0)</f>
        <v>Joshua Cook</v>
      </c>
      <c r="O1665" t="str">
        <f>VLOOKUP(E1665,[1]!Customer_Data[#Data],2,0)</f>
        <v>Scott Gordon</v>
      </c>
      <c r="P1665" s="15">
        <f t="shared" si="150"/>
        <v>1</v>
      </c>
      <c r="Q1665">
        <f t="shared" si="151"/>
        <v>7</v>
      </c>
      <c r="R1665">
        <f t="shared" si="152"/>
        <v>2020</v>
      </c>
    </row>
    <row r="1666" spans="1:18" x14ac:dyDescent="0.25">
      <c r="A1666" s="2" t="s">
        <v>2595</v>
      </c>
      <c r="B1666" s="2" t="s">
        <v>400</v>
      </c>
      <c r="C1666" s="2" t="s">
        <v>242</v>
      </c>
      <c r="D1666" s="2" t="s">
        <v>191</v>
      </c>
      <c r="E1666" s="2" t="s">
        <v>748</v>
      </c>
      <c r="F1666" s="3">
        <v>43844</v>
      </c>
      <c r="G1666" s="2">
        <v>1</v>
      </c>
      <c r="H1666" s="11">
        <f>VLOOKUP(B1666,[1]!Product_Data[#Data],4,0)</f>
        <v>886</v>
      </c>
      <c r="I1666" s="11">
        <f>VLOOKUP(B1666,[1]!Product_Data[#Data],3,0)</f>
        <v>478</v>
      </c>
      <c r="J1666" s="11">
        <f t="shared" si="153"/>
        <v>478</v>
      </c>
      <c r="K1666" s="11">
        <f t="shared" si="154"/>
        <v>886</v>
      </c>
      <c r="L1666" s="11">
        <f t="shared" si="155"/>
        <v>408</v>
      </c>
      <c r="M1666" t="str">
        <f>VLOOKUP(C1666,[1]!Location_Data[#Data],2,0)</f>
        <v>Downey</v>
      </c>
      <c r="N1666" t="str">
        <f>VLOOKUP(D1666,[1]!Salespeople_Data[#Data],2,0)</f>
        <v>Robert Reed</v>
      </c>
      <c r="O1666" t="str">
        <f>VLOOKUP(E1666,[1]!Customer_Data[#Data],2,0)</f>
        <v>Eric Moore</v>
      </c>
      <c r="P1666" s="15">
        <f t="shared" ref="P1666:P1729" si="156">WEEKDAY(F1666)</f>
        <v>3</v>
      </c>
      <c r="Q1666">
        <f t="shared" ref="Q1666:Q1729" si="157">MONTH(F1666)</f>
        <v>1</v>
      </c>
      <c r="R1666">
        <f t="shared" ref="R1666:R1729" si="158">YEAR(F1666)</f>
        <v>2020</v>
      </c>
    </row>
    <row r="1667" spans="1:18" x14ac:dyDescent="0.25">
      <c r="A1667" s="4" t="s">
        <v>2596</v>
      </c>
      <c r="B1667" s="4" t="s">
        <v>168</v>
      </c>
      <c r="C1667" s="4" t="s">
        <v>596</v>
      </c>
      <c r="D1667" s="4" t="s">
        <v>49</v>
      </c>
      <c r="E1667" s="4" t="s">
        <v>601</v>
      </c>
      <c r="F1667" s="5">
        <v>43867</v>
      </c>
      <c r="G1667" s="4">
        <v>1</v>
      </c>
      <c r="H1667" s="11">
        <f>VLOOKUP(B1667,[1]!Product_Data[#Data],4,0)</f>
        <v>112</v>
      </c>
      <c r="I1667" s="11">
        <f>VLOOKUP(B1667,[1]!Product_Data[#Data],3,0)</f>
        <v>90</v>
      </c>
      <c r="J1667" s="11">
        <f t="shared" ref="J1667:J1730" si="159">PRODUCT(I1667,G1667)</f>
        <v>90</v>
      </c>
      <c r="K1667" s="11">
        <f t="shared" ref="K1667:K1730" si="160">PRODUCT(H1667,G1667)</f>
        <v>112</v>
      </c>
      <c r="L1667" s="11">
        <f t="shared" ref="L1667:L1730" si="161">K1667-J1667</f>
        <v>22</v>
      </c>
      <c r="M1667" t="str">
        <f>VLOOKUP(C1667,[1]!Location_Data[#Data],2,0)</f>
        <v>Fremont</v>
      </c>
      <c r="N1667" t="str">
        <f>VLOOKUP(D1667,[1]!Salespeople_Data[#Data],2,0)</f>
        <v>Walter Cook</v>
      </c>
      <c r="O1667" t="str">
        <f>VLOOKUP(E1667,[1]!Customer_Data[#Data],2,0)</f>
        <v>Brandon Dixon</v>
      </c>
      <c r="P1667" s="15">
        <f t="shared" si="156"/>
        <v>5</v>
      </c>
      <c r="Q1667">
        <f t="shared" si="157"/>
        <v>2</v>
      </c>
      <c r="R1667">
        <f t="shared" si="158"/>
        <v>2020</v>
      </c>
    </row>
    <row r="1668" spans="1:18" x14ac:dyDescent="0.25">
      <c r="A1668" s="2" t="s">
        <v>2597</v>
      </c>
      <c r="B1668" s="2" t="s">
        <v>361</v>
      </c>
      <c r="C1668" s="2" t="s">
        <v>140</v>
      </c>
      <c r="D1668" s="2" t="s">
        <v>106</v>
      </c>
      <c r="E1668" s="2" t="s">
        <v>2598</v>
      </c>
      <c r="F1668" s="3">
        <v>44078</v>
      </c>
      <c r="G1668" s="2">
        <v>3</v>
      </c>
      <c r="H1668" s="11">
        <f>VLOOKUP(B1668,[1]!Product_Data[#Data],4,0)</f>
        <v>1338</v>
      </c>
      <c r="I1668" s="11">
        <f>VLOOKUP(B1668,[1]!Product_Data[#Data],3,0)</f>
        <v>682</v>
      </c>
      <c r="J1668" s="11">
        <f t="shared" si="159"/>
        <v>2046</v>
      </c>
      <c r="K1668" s="11">
        <f t="shared" si="160"/>
        <v>4014</v>
      </c>
      <c r="L1668" s="11">
        <f t="shared" si="161"/>
        <v>1968</v>
      </c>
      <c r="M1668" t="str">
        <f>VLOOKUP(C1668,[1]!Location_Data[#Data],2,0)</f>
        <v>Salinas</v>
      </c>
      <c r="N1668" t="str">
        <f>VLOOKUP(D1668,[1]!Salespeople_Data[#Data],2,0)</f>
        <v>Patrick Ruiz</v>
      </c>
      <c r="O1668" t="str">
        <f>VLOOKUP(E1668,[1]!Customer_Data[#Data],2,0)</f>
        <v>Jeffrey Phillips</v>
      </c>
      <c r="P1668" s="15">
        <f t="shared" si="156"/>
        <v>6</v>
      </c>
      <c r="Q1668">
        <f t="shared" si="157"/>
        <v>9</v>
      </c>
      <c r="R1668">
        <f t="shared" si="158"/>
        <v>2020</v>
      </c>
    </row>
    <row r="1669" spans="1:18" x14ac:dyDescent="0.25">
      <c r="A1669" s="4" t="s">
        <v>2599</v>
      </c>
      <c r="B1669" s="4" t="s">
        <v>219</v>
      </c>
      <c r="C1669" s="4" t="s">
        <v>145</v>
      </c>
      <c r="D1669" s="4" t="s">
        <v>264</v>
      </c>
      <c r="E1669" s="4" t="s">
        <v>1361</v>
      </c>
      <c r="F1669" s="5">
        <v>44142</v>
      </c>
      <c r="G1669" s="4">
        <v>3</v>
      </c>
      <c r="H1669" s="11">
        <f>VLOOKUP(B1669,[1]!Product_Data[#Data],4,0)</f>
        <v>561</v>
      </c>
      <c r="I1669" s="11">
        <f>VLOOKUP(B1669,[1]!Product_Data[#Data],3,0)</f>
        <v>421</v>
      </c>
      <c r="J1669" s="11">
        <f t="shared" si="159"/>
        <v>1263</v>
      </c>
      <c r="K1669" s="11">
        <f t="shared" si="160"/>
        <v>1683</v>
      </c>
      <c r="L1669" s="11">
        <f t="shared" si="161"/>
        <v>420</v>
      </c>
      <c r="M1669" t="str">
        <f>VLOOKUP(C1669,[1]!Location_Data[#Data],2,0)</f>
        <v>Santa Maria</v>
      </c>
      <c r="N1669" t="str">
        <f>VLOOKUP(D1669,[1]!Salespeople_Data[#Data],2,0)</f>
        <v>Ernest Wheeler</v>
      </c>
      <c r="O1669" t="str">
        <f>VLOOKUP(E1669,[1]!Customer_Data[#Data],2,0)</f>
        <v>Ryan Schmidt</v>
      </c>
      <c r="P1669" s="15">
        <f t="shared" si="156"/>
        <v>7</v>
      </c>
      <c r="Q1669">
        <f t="shared" si="157"/>
        <v>11</v>
      </c>
      <c r="R1669">
        <f t="shared" si="158"/>
        <v>2020</v>
      </c>
    </row>
    <row r="1670" spans="1:18" x14ac:dyDescent="0.25">
      <c r="A1670" s="2" t="s">
        <v>2600</v>
      </c>
      <c r="B1670" s="2" t="s">
        <v>139</v>
      </c>
      <c r="C1670" s="2" t="s">
        <v>120</v>
      </c>
      <c r="D1670" s="2" t="s">
        <v>25</v>
      </c>
      <c r="E1670" s="2" t="s">
        <v>2263</v>
      </c>
      <c r="F1670" s="3">
        <v>43946</v>
      </c>
      <c r="G1670" s="2">
        <v>1</v>
      </c>
      <c r="H1670" s="11">
        <f>VLOOKUP(B1670,[1]!Product_Data[#Data],4,0)</f>
        <v>817</v>
      </c>
      <c r="I1670" s="11">
        <f>VLOOKUP(B1670,[1]!Product_Data[#Data],3,0)</f>
        <v>409</v>
      </c>
      <c r="J1670" s="11">
        <f t="shared" si="159"/>
        <v>409</v>
      </c>
      <c r="K1670" s="11">
        <f t="shared" si="160"/>
        <v>817</v>
      </c>
      <c r="L1670" s="11">
        <f t="shared" si="161"/>
        <v>408</v>
      </c>
      <c r="M1670" t="str">
        <f>VLOOKUP(C1670,[1]!Location_Data[#Data],2,0)</f>
        <v>Elk Grove</v>
      </c>
      <c r="N1670" t="str">
        <f>VLOOKUP(D1670,[1]!Salespeople_Data[#Data],2,0)</f>
        <v>Brian Davis</v>
      </c>
      <c r="O1670" t="str">
        <f>VLOOKUP(E1670,[1]!Customer_Data[#Data],2,0)</f>
        <v>Jeffrey Carpenter</v>
      </c>
      <c r="P1670" s="15">
        <f t="shared" si="156"/>
        <v>7</v>
      </c>
      <c r="Q1670">
        <f t="shared" si="157"/>
        <v>4</v>
      </c>
      <c r="R1670">
        <f t="shared" si="158"/>
        <v>2020</v>
      </c>
    </row>
    <row r="1671" spans="1:18" x14ac:dyDescent="0.25">
      <c r="A1671" s="4" t="s">
        <v>2601</v>
      </c>
      <c r="B1671" s="4" t="s">
        <v>352</v>
      </c>
      <c r="C1671" s="4" t="s">
        <v>519</v>
      </c>
      <c r="D1671" s="4" t="s">
        <v>20</v>
      </c>
      <c r="E1671" s="4" t="s">
        <v>1209</v>
      </c>
      <c r="F1671" s="5">
        <v>43876</v>
      </c>
      <c r="G1671" s="4">
        <v>1</v>
      </c>
      <c r="H1671" s="11">
        <f>VLOOKUP(B1671,[1]!Product_Data[#Data],4,0)</f>
        <v>203</v>
      </c>
      <c r="I1671" s="11">
        <f>VLOOKUP(B1671,[1]!Product_Data[#Data],3,0)</f>
        <v>154</v>
      </c>
      <c r="J1671" s="11">
        <f t="shared" si="159"/>
        <v>154</v>
      </c>
      <c r="K1671" s="11">
        <f t="shared" si="160"/>
        <v>203</v>
      </c>
      <c r="L1671" s="11">
        <f t="shared" si="161"/>
        <v>49</v>
      </c>
      <c r="M1671" t="str">
        <f>VLOOKUP(C1671,[1]!Location_Data[#Data],2,0)</f>
        <v>Anaheim</v>
      </c>
      <c r="N1671" t="str">
        <f>VLOOKUP(D1671,[1]!Salespeople_Data[#Data],2,0)</f>
        <v>Joshua Cook</v>
      </c>
      <c r="O1671" t="str">
        <f>VLOOKUP(E1671,[1]!Customer_Data[#Data],2,0)</f>
        <v>Fred Stone</v>
      </c>
      <c r="P1671" s="15">
        <f t="shared" si="156"/>
        <v>7</v>
      </c>
      <c r="Q1671">
        <f t="shared" si="157"/>
        <v>2</v>
      </c>
      <c r="R1671">
        <f t="shared" si="158"/>
        <v>2020</v>
      </c>
    </row>
    <row r="1672" spans="1:18" x14ac:dyDescent="0.25">
      <c r="A1672" s="2" t="s">
        <v>2602</v>
      </c>
      <c r="B1672" s="2" t="s">
        <v>408</v>
      </c>
      <c r="C1672" s="2" t="s">
        <v>490</v>
      </c>
      <c r="D1672" s="2" t="s">
        <v>111</v>
      </c>
      <c r="E1672" s="2" t="s">
        <v>1902</v>
      </c>
      <c r="F1672" s="3">
        <v>43858</v>
      </c>
      <c r="G1672" s="2">
        <v>3</v>
      </c>
      <c r="H1672" s="11">
        <f>VLOOKUP(B1672,[1]!Product_Data[#Data],4,0)</f>
        <v>1405</v>
      </c>
      <c r="I1672" s="11">
        <f>VLOOKUP(B1672,[1]!Product_Data[#Data],3,0)</f>
        <v>1054</v>
      </c>
      <c r="J1672" s="11">
        <f t="shared" si="159"/>
        <v>3162</v>
      </c>
      <c r="K1672" s="11">
        <f t="shared" si="160"/>
        <v>4215</v>
      </c>
      <c r="L1672" s="11">
        <f t="shared" si="161"/>
        <v>1053</v>
      </c>
      <c r="M1672" t="str">
        <f>VLOOKUP(C1672,[1]!Location_Data[#Data],2,0)</f>
        <v>Temecula</v>
      </c>
      <c r="N1672" t="str">
        <f>VLOOKUP(D1672,[1]!Salespeople_Data[#Data],2,0)</f>
        <v>Ryan Welch</v>
      </c>
      <c r="O1672" t="str">
        <f>VLOOKUP(E1672,[1]!Customer_Data[#Data],2,0)</f>
        <v>Jeffrey Gibson</v>
      </c>
      <c r="P1672" s="15">
        <f t="shared" si="156"/>
        <v>3</v>
      </c>
      <c r="Q1672">
        <f t="shared" si="157"/>
        <v>1</v>
      </c>
      <c r="R1672">
        <f t="shared" si="158"/>
        <v>2020</v>
      </c>
    </row>
    <row r="1673" spans="1:18" x14ac:dyDescent="0.25">
      <c r="A1673" s="4" t="s">
        <v>2603</v>
      </c>
      <c r="B1673" s="4" t="s">
        <v>412</v>
      </c>
      <c r="C1673" s="4" t="s">
        <v>195</v>
      </c>
      <c r="D1673" s="4" t="s">
        <v>212</v>
      </c>
      <c r="E1673" s="4" t="s">
        <v>543</v>
      </c>
      <c r="F1673" s="5">
        <v>43841</v>
      </c>
      <c r="G1673" s="4">
        <v>3</v>
      </c>
      <c r="H1673" s="11">
        <f>VLOOKUP(B1673,[1]!Product_Data[#Data],4,0)</f>
        <v>2396</v>
      </c>
      <c r="I1673" s="11">
        <f>VLOOKUP(B1673,[1]!Product_Data[#Data],3,0)</f>
        <v>1965</v>
      </c>
      <c r="J1673" s="11">
        <f t="shared" si="159"/>
        <v>5895</v>
      </c>
      <c r="K1673" s="11">
        <f t="shared" si="160"/>
        <v>7188</v>
      </c>
      <c r="L1673" s="11">
        <f t="shared" si="161"/>
        <v>1293</v>
      </c>
      <c r="M1673" t="str">
        <f>VLOOKUP(C1673,[1]!Location_Data[#Data],2,0)</f>
        <v>Pomona</v>
      </c>
      <c r="N1673" t="str">
        <f>VLOOKUP(D1673,[1]!Salespeople_Data[#Data],2,0)</f>
        <v>Ronald Reed</v>
      </c>
      <c r="O1673" t="str">
        <f>VLOOKUP(E1673,[1]!Customer_Data[#Data],2,0)</f>
        <v>James Perkins</v>
      </c>
      <c r="P1673" s="15">
        <f t="shared" si="156"/>
        <v>7</v>
      </c>
      <c r="Q1673">
        <f t="shared" si="157"/>
        <v>1</v>
      </c>
      <c r="R1673">
        <f t="shared" si="158"/>
        <v>2020</v>
      </c>
    </row>
    <row r="1674" spans="1:18" x14ac:dyDescent="0.25">
      <c r="A1674" s="2" t="s">
        <v>2604</v>
      </c>
      <c r="B1674" s="2" t="s">
        <v>600</v>
      </c>
      <c r="C1674" s="2" t="s">
        <v>512</v>
      </c>
      <c r="D1674" s="2" t="s">
        <v>146</v>
      </c>
      <c r="E1674" s="2" t="s">
        <v>2605</v>
      </c>
      <c r="F1674" s="3">
        <v>43866</v>
      </c>
      <c r="G1674" s="2">
        <v>3</v>
      </c>
      <c r="H1674" s="11">
        <f>VLOOKUP(B1674,[1]!Product_Data[#Data],4,0)</f>
        <v>368</v>
      </c>
      <c r="I1674" s="11">
        <f>VLOOKUP(B1674,[1]!Product_Data[#Data],3,0)</f>
        <v>269</v>
      </c>
      <c r="J1674" s="11">
        <f t="shared" si="159"/>
        <v>807</v>
      </c>
      <c r="K1674" s="11">
        <f t="shared" si="160"/>
        <v>1104</v>
      </c>
      <c r="L1674" s="11">
        <f t="shared" si="161"/>
        <v>297</v>
      </c>
      <c r="M1674" t="str">
        <f>VLOOKUP(C1674,[1]!Location_Data[#Data],2,0)</f>
        <v>Long Beach</v>
      </c>
      <c r="N1674" t="str">
        <f>VLOOKUP(D1674,[1]!Salespeople_Data[#Data],2,0)</f>
        <v>Carl Elliott</v>
      </c>
      <c r="O1674" t="str">
        <f>VLOOKUP(E1674,[1]!Customer_Data[#Data],2,0)</f>
        <v>Robert Price</v>
      </c>
      <c r="P1674" s="15">
        <f t="shared" si="156"/>
        <v>4</v>
      </c>
      <c r="Q1674">
        <f t="shared" si="157"/>
        <v>2</v>
      </c>
      <c r="R1674">
        <f t="shared" si="158"/>
        <v>2020</v>
      </c>
    </row>
    <row r="1675" spans="1:18" x14ac:dyDescent="0.25">
      <c r="A1675" s="4" t="s">
        <v>2606</v>
      </c>
      <c r="B1675" s="4" t="s">
        <v>245</v>
      </c>
      <c r="C1675" s="4" t="s">
        <v>110</v>
      </c>
      <c r="D1675" s="4" t="s">
        <v>91</v>
      </c>
      <c r="E1675" s="4" t="s">
        <v>2607</v>
      </c>
      <c r="F1675" s="5">
        <v>44095</v>
      </c>
      <c r="G1675" s="4">
        <v>1</v>
      </c>
      <c r="H1675" s="11">
        <f>VLOOKUP(B1675,[1]!Product_Data[#Data],4,0)</f>
        <v>818</v>
      </c>
      <c r="I1675" s="11">
        <f>VLOOKUP(B1675,[1]!Product_Data[#Data],3,0)</f>
        <v>450</v>
      </c>
      <c r="J1675" s="11">
        <f t="shared" si="159"/>
        <v>450</v>
      </c>
      <c r="K1675" s="11">
        <f t="shared" si="160"/>
        <v>818</v>
      </c>
      <c r="L1675" s="11">
        <f t="shared" si="161"/>
        <v>368</v>
      </c>
      <c r="M1675" t="str">
        <f>VLOOKUP(C1675,[1]!Location_Data[#Data],2,0)</f>
        <v>Richmond</v>
      </c>
      <c r="N1675" t="str">
        <f>VLOOKUP(D1675,[1]!Salespeople_Data[#Data],2,0)</f>
        <v>Howard Gardner</v>
      </c>
      <c r="O1675" t="str">
        <f>VLOOKUP(E1675,[1]!Customer_Data[#Data],2,0)</f>
        <v>Carlos Young</v>
      </c>
      <c r="P1675" s="15">
        <f t="shared" si="156"/>
        <v>2</v>
      </c>
      <c r="Q1675">
        <f t="shared" si="157"/>
        <v>9</v>
      </c>
      <c r="R1675">
        <f t="shared" si="158"/>
        <v>2020</v>
      </c>
    </row>
    <row r="1676" spans="1:18" x14ac:dyDescent="0.25">
      <c r="A1676" s="2" t="s">
        <v>2608</v>
      </c>
      <c r="B1676" s="2" t="s">
        <v>8</v>
      </c>
      <c r="C1676" s="2" t="s">
        <v>135</v>
      </c>
      <c r="D1676" s="2" t="s">
        <v>87</v>
      </c>
      <c r="E1676" s="2" t="s">
        <v>2609</v>
      </c>
      <c r="F1676" s="3">
        <v>43983</v>
      </c>
      <c r="G1676" s="2">
        <v>1</v>
      </c>
      <c r="H1676" s="11">
        <f>VLOOKUP(B1676,[1]!Product_Data[#Data],4,0)</f>
        <v>1522</v>
      </c>
      <c r="I1676" s="11">
        <f>VLOOKUP(B1676,[1]!Product_Data[#Data],3,0)</f>
        <v>791</v>
      </c>
      <c r="J1676" s="11">
        <f t="shared" si="159"/>
        <v>791</v>
      </c>
      <c r="K1676" s="11">
        <f t="shared" si="160"/>
        <v>1522</v>
      </c>
      <c r="L1676" s="11">
        <f t="shared" si="161"/>
        <v>731</v>
      </c>
      <c r="M1676" t="str">
        <f>VLOOKUP(C1676,[1]!Location_Data[#Data],2,0)</f>
        <v>Oxnard</v>
      </c>
      <c r="N1676" t="str">
        <f>VLOOKUP(D1676,[1]!Salespeople_Data[#Data],2,0)</f>
        <v>Martin Perry</v>
      </c>
      <c r="O1676" t="str">
        <f>VLOOKUP(E1676,[1]!Customer_Data[#Data],2,0)</f>
        <v>Steve Diaz</v>
      </c>
      <c r="P1676" s="15">
        <f t="shared" si="156"/>
        <v>2</v>
      </c>
      <c r="Q1676">
        <f t="shared" si="157"/>
        <v>6</v>
      </c>
      <c r="R1676">
        <f t="shared" si="158"/>
        <v>2020</v>
      </c>
    </row>
    <row r="1677" spans="1:18" x14ac:dyDescent="0.25">
      <c r="A1677" s="4" t="s">
        <v>2610</v>
      </c>
      <c r="B1677" s="4" t="s">
        <v>232</v>
      </c>
      <c r="C1677" s="4" t="s">
        <v>74</v>
      </c>
      <c r="D1677" s="4" t="s">
        <v>216</v>
      </c>
      <c r="E1677" s="4" t="s">
        <v>903</v>
      </c>
      <c r="F1677" s="5">
        <v>44082</v>
      </c>
      <c r="G1677" s="4">
        <v>4</v>
      </c>
      <c r="H1677" s="11">
        <f>VLOOKUP(B1677,[1]!Product_Data[#Data],4,0)</f>
        <v>1119</v>
      </c>
      <c r="I1677" s="11">
        <f>VLOOKUP(B1677,[1]!Product_Data[#Data],3,0)</f>
        <v>683</v>
      </c>
      <c r="J1677" s="11">
        <f t="shared" si="159"/>
        <v>2732</v>
      </c>
      <c r="K1677" s="11">
        <f t="shared" si="160"/>
        <v>4476</v>
      </c>
      <c r="L1677" s="11">
        <f t="shared" si="161"/>
        <v>1744</v>
      </c>
      <c r="M1677" t="str">
        <f>VLOOKUP(C1677,[1]!Location_Data[#Data],2,0)</f>
        <v>West Covina</v>
      </c>
      <c r="N1677" t="str">
        <f>VLOOKUP(D1677,[1]!Salespeople_Data[#Data],2,0)</f>
        <v>Ernest Wagner</v>
      </c>
      <c r="O1677" t="str">
        <f>VLOOKUP(E1677,[1]!Customer_Data[#Data],2,0)</f>
        <v>Billy Kennedy</v>
      </c>
      <c r="P1677" s="15">
        <f t="shared" si="156"/>
        <v>3</v>
      </c>
      <c r="Q1677">
        <f t="shared" si="157"/>
        <v>9</v>
      </c>
      <c r="R1677">
        <f t="shared" si="158"/>
        <v>2020</v>
      </c>
    </row>
    <row r="1678" spans="1:18" x14ac:dyDescent="0.25">
      <c r="A1678" s="2" t="s">
        <v>2611</v>
      </c>
      <c r="B1678" s="2" t="s">
        <v>43</v>
      </c>
      <c r="C1678" s="2" t="s">
        <v>34</v>
      </c>
      <c r="D1678" s="2" t="s">
        <v>136</v>
      </c>
      <c r="E1678" s="2" t="s">
        <v>72</v>
      </c>
      <c r="F1678" s="3">
        <v>43994</v>
      </c>
      <c r="G1678" s="2">
        <v>3</v>
      </c>
      <c r="H1678" s="11">
        <f>VLOOKUP(B1678,[1]!Product_Data[#Data],4,0)</f>
        <v>356</v>
      </c>
      <c r="I1678" s="11">
        <f>VLOOKUP(B1678,[1]!Product_Data[#Data],3,0)</f>
        <v>292</v>
      </c>
      <c r="J1678" s="11">
        <f t="shared" si="159"/>
        <v>876</v>
      </c>
      <c r="K1678" s="11">
        <f t="shared" si="160"/>
        <v>1068</v>
      </c>
      <c r="L1678" s="11">
        <f t="shared" si="161"/>
        <v>192</v>
      </c>
      <c r="M1678" t="str">
        <f>VLOOKUP(C1678,[1]!Location_Data[#Data],2,0)</f>
        <v>Inglewood</v>
      </c>
      <c r="N1678" t="str">
        <f>VLOOKUP(D1678,[1]!Salespeople_Data[#Data],2,0)</f>
        <v>Clarence Fox</v>
      </c>
      <c r="O1678" t="str">
        <f>VLOOKUP(E1678,[1]!Customer_Data[#Data],2,0)</f>
        <v>Keith Campbell</v>
      </c>
      <c r="P1678" s="15">
        <f t="shared" si="156"/>
        <v>6</v>
      </c>
      <c r="Q1678">
        <f t="shared" si="157"/>
        <v>6</v>
      </c>
      <c r="R1678">
        <f t="shared" si="158"/>
        <v>2020</v>
      </c>
    </row>
    <row r="1679" spans="1:18" x14ac:dyDescent="0.25">
      <c r="A1679" s="4" t="s">
        <v>2612</v>
      </c>
      <c r="B1679" s="4" t="s">
        <v>325</v>
      </c>
      <c r="C1679" s="4" t="s">
        <v>140</v>
      </c>
      <c r="D1679" s="4" t="s">
        <v>225</v>
      </c>
      <c r="E1679" s="4" t="s">
        <v>97</v>
      </c>
      <c r="F1679" s="5">
        <v>43853</v>
      </c>
      <c r="G1679" s="4">
        <v>3</v>
      </c>
      <c r="H1679" s="11">
        <f>VLOOKUP(B1679,[1]!Product_Data[#Data],4,0)</f>
        <v>1526</v>
      </c>
      <c r="I1679" s="11">
        <f>VLOOKUP(B1679,[1]!Product_Data[#Data],3,0)</f>
        <v>1251</v>
      </c>
      <c r="J1679" s="11">
        <f t="shared" si="159"/>
        <v>3753</v>
      </c>
      <c r="K1679" s="11">
        <f t="shared" si="160"/>
        <v>4578</v>
      </c>
      <c r="L1679" s="11">
        <f t="shared" si="161"/>
        <v>825</v>
      </c>
      <c r="M1679" t="str">
        <f>VLOOKUP(C1679,[1]!Location_Data[#Data],2,0)</f>
        <v>Salinas</v>
      </c>
      <c r="N1679" t="str">
        <f>VLOOKUP(D1679,[1]!Salespeople_Data[#Data],2,0)</f>
        <v>Andrew Bowman</v>
      </c>
      <c r="O1679" t="str">
        <f>VLOOKUP(E1679,[1]!Customer_Data[#Data],2,0)</f>
        <v>Mark Elliott</v>
      </c>
      <c r="P1679" s="15">
        <f t="shared" si="156"/>
        <v>5</v>
      </c>
      <c r="Q1679">
        <f t="shared" si="157"/>
        <v>1</v>
      </c>
      <c r="R1679">
        <f t="shared" si="158"/>
        <v>2020</v>
      </c>
    </row>
    <row r="1680" spans="1:18" x14ac:dyDescent="0.25">
      <c r="A1680" s="2" t="s">
        <v>2613</v>
      </c>
      <c r="B1680" s="2" t="s">
        <v>232</v>
      </c>
      <c r="C1680" s="2" t="s">
        <v>229</v>
      </c>
      <c r="D1680" s="2" t="s">
        <v>10</v>
      </c>
      <c r="E1680" s="2" t="s">
        <v>1008</v>
      </c>
      <c r="F1680" s="3">
        <v>43996</v>
      </c>
      <c r="G1680" s="2">
        <v>1</v>
      </c>
      <c r="H1680" s="11">
        <f>VLOOKUP(B1680,[1]!Product_Data[#Data],4,0)</f>
        <v>1119</v>
      </c>
      <c r="I1680" s="11">
        <f>VLOOKUP(B1680,[1]!Product_Data[#Data],3,0)</f>
        <v>683</v>
      </c>
      <c r="J1680" s="11">
        <f t="shared" si="159"/>
        <v>683</v>
      </c>
      <c r="K1680" s="11">
        <f t="shared" si="160"/>
        <v>1119</v>
      </c>
      <c r="L1680" s="11">
        <f t="shared" si="161"/>
        <v>436</v>
      </c>
      <c r="M1680" t="str">
        <f>VLOOKUP(C1680,[1]!Location_Data[#Data],2,0)</f>
        <v>San Jose</v>
      </c>
      <c r="N1680" t="str">
        <f>VLOOKUP(D1680,[1]!Salespeople_Data[#Data],2,0)</f>
        <v>Justin Lynch</v>
      </c>
      <c r="O1680" t="str">
        <f>VLOOKUP(E1680,[1]!Customer_Data[#Data],2,0)</f>
        <v>Fred Evans</v>
      </c>
      <c r="P1680" s="15">
        <f t="shared" si="156"/>
        <v>1</v>
      </c>
      <c r="Q1680">
        <f t="shared" si="157"/>
        <v>6</v>
      </c>
      <c r="R1680">
        <f t="shared" si="158"/>
        <v>2020</v>
      </c>
    </row>
    <row r="1681" spans="1:18" x14ac:dyDescent="0.25">
      <c r="A1681" s="4" t="s">
        <v>2614</v>
      </c>
      <c r="B1681" s="4" t="s">
        <v>252</v>
      </c>
      <c r="C1681" s="4" t="s">
        <v>34</v>
      </c>
      <c r="D1681" s="4" t="s">
        <v>165</v>
      </c>
      <c r="E1681" s="4" t="s">
        <v>81</v>
      </c>
      <c r="F1681" s="5">
        <v>43974</v>
      </c>
      <c r="G1681" s="4">
        <v>1</v>
      </c>
      <c r="H1681" s="11">
        <f>VLOOKUP(B1681,[1]!Product_Data[#Data],4,0)</f>
        <v>1899</v>
      </c>
      <c r="I1681" s="11">
        <f>VLOOKUP(B1681,[1]!Product_Data[#Data],3,0)</f>
        <v>1044</v>
      </c>
      <c r="J1681" s="11">
        <f t="shared" si="159"/>
        <v>1044</v>
      </c>
      <c r="K1681" s="11">
        <f t="shared" si="160"/>
        <v>1899</v>
      </c>
      <c r="L1681" s="11">
        <f t="shared" si="161"/>
        <v>855</v>
      </c>
      <c r="M1681" t="str">
        <f>VLOOKUP(C1681,[1]!Location_Data[#Data],2,0)</f>
        <v>Inglewood</v>
      </c>
      <c r="N1681" t="str">
        <f>VLOOKUP(D1681,[1]!Salespeople_Data[#Data],2,0)</f>
        <v>Joe Sims</v>
      </c>
      <c r="O1681" t="str">
        <f>VLOOKUP(E1681,[1]!Customer_Data[#Data],2,0)</f>
        <v>Henry Boyd</v>
      </c>
      <c r="P1681" s="15">
        <f t="shared" si="156"/>
        <v>7</v>
      </c>
      <c r="Q1681">
        <f t="shared" si="157"/>
        <v>5</v>
      </c>
      <c r="R1681">
        <f t="shared" si="158"/>
        <v>2020</v>
      </c>
    </row>
    <row r="1682" spans="1:18" x14ac:dyDescent="0.25">
      <c r="A1682" s="2" t="s">
        <v>2615</v>
      </c>
      <c r="B1682" s="2" t="s">
        <v>666</v>
      </c>
      <c r="C1682" s="2" t="s">
        <v>66</v>
      </c>
      <c r="D1682" s="2" t="s">
        <v>239</v>
      </c>
      <c r="E1682" s="2" t="s">
        <v>2616</v>
      </c>
      <c r="F1682" s="3">
        <v>44138</v>
      </c>
      <c r="G1682" s="2">
        <v>2</v>
      </c>
      <c r="H1682" s="11">
        <f>VLOOKUP(B1682,[1]!Product_Data[#Data],4,0)</f>
        <v>2241</v>
      </c>
      <c r="I1682" s="11">
        <f>VLOOKUP(B1682,[1]!Product_Data[#Data],3,0)</f>
        <v>1367</v>
      </c>
      <c r="J1682" s="11">
        <f t="shared" si="159"/>
        <v>2734</v>
      </c>
      <c r="K1682" s="11">
        <f t="shared" si="160"/>
        <v>4482</v>
      </c>
      <c r="L1682" s="11">
        <f t="shared" si="161"/>
        <v>1748</v>
      </c>
      <c r="M1682" t="str">
        <f>VLOOKUP(C1682,[1]!Location_Data[#Data],2,0)</f>
        <v>Ontario</v>
      </c>
      <c r="N1682" t="str">
        <f>VLOOKUP(D1682,[1]!Salespeople_Data[#Data],2,0)</f>
        <v>John Reyes</v>
      </c>
      <c r="O1682" t="str">
        <f>VLOOKUP(E1682,[1]!Customer_Data[#Data],2,0)</f>
        <v>James Armstrong</v>
      </c>
      <c r="P1682" s="15">
        <f t="shared" si="156"/>
        <v>3</v>
      </c>
      <c r="Q1682">
        <f t="shared" si="157"/>
        <v>11</v>
      </c>
      <c r="R1682">
        <f t="shared" si="158"/>
        <v>2020</v>
      </c>
    </row>
    <row r="1683" spans="1:18" x14ac:dyDescent="0.25">
      <c r="A1683" s="4" t="s">
        <v>2617</v>
      </c>
      <c r="B1683" s="4" t="s">
        <v>461</v>
      </c>
      <c r="C1683" s="4" t="s">
        <v>195</v>
      </c>
      <c r="D1683" s="4" t="s">
        <v>298</v>
      </c>
      <c r="E1683" s="4" t="s">
        <v>1680</v>
      </c>
      <c r="F1683" s="5">
        <v>44012</v>
      </c>
      <c r="G1683" s="4">
        <v>2</v>
      </c>
      <c r="H1683" s="11">
        <f>VLOOKUP(B1683,[1]!Product_Data[#Data],4,0)</f>
        <v>35</v>
      </c>
      <c r="I1683" s="11">
        <f>VLOOKUP(B1683,[1]!Product_Data[#Data],3,0)</f>
        <v>22</v>
      </c>
      <c r="J1683" s="11">
        <f t="shared" si="159"/>
        <v>44</v>
      </c>
      <c r="K1683" s="11">
        <f t="shared" si="160"/>
        <v>70</v>
      </c>
      <c r="L1683" s="11">
        <f t="shared" si="161"/>
        <v>26</v>
      </c>
      <c r="M1683" t="str">
        <f>VLOOKUP(C1683,[1]!Location_Data[#Data],2,0)</f>
        <v>Pomona</v>
      </c>
      <c r="N1683" t="str">
        <f>VLOOKUP(D1683,[1]!Salespeople_Data[#Data],2,0)</f>
        <v>Kenneth Fields</v>
      </c>
      <c r="O1683" t="str">
        <f>VLOOKUP(E1683,[1]!Customer_Data[#Data],2,0)</f>
        <v>William Schmidt</v>
      </c>
      <c r="P1683" s="15">
        <f t="shared" si="156"/>
        <v>3</v>
      </c>
      <c r="Q1683">
        <f t="shared" si="157"/>
        <v>6</v>
      </c>
      <c r="R1683">
        <f t="shared" si="158"/>
        <v>2020</v>
      </c>
    </row>
    <row r="1684" spans="1:18" x14ac:dyDescent="0.25">
      <c r="A1684" s="2" t="s">
        <v>2618</v>
      </c>
      <c r="B1684" s="2" t="s">
        <v>8</v>
      </c>
      <c r="C1684" s="2" t="s">
        <v>490</v>
      </c>
      <c r="D1684" s="2" t="s">
        <v>116</v>
      </c>
      <c r="E1684" s="2" t="s">
        <v>1323</v>
      </c>
      <c r="F1684" s="3">
        <v>44025</v>
      </c>
      <c r="G1684" s="2">
        <v>1</v>
      </c>
      <c r="H1684" s="11">
        <f>VLOOKUP(B1684,[1]!Product_Data[#Data],4,0)</f>
        <v>1522</v>
      </c>
      <c r="I1684" s="11">
        <f>VLOOKUP(B1684,[1]!Product_Data[#Data],3,0)</f>
        <v>791</v>
      </c>
      <c r="J1684" s="11">
        <f t="shared" si="159"/>
        <v>791</v>
      </c>
      <c r="K1684" s="11">
        <f t="shared" si="160"/>
        <v>1522</v>
      </c>
      <c r="L1684" s="11">
        <f t="shared" si="161"/>
        <v>731</v>
      </c>
      <c r="M1684" t="str">
        <f>VLOOKUP(C1684,[1]!Location_Data[#Data],2,0)</f>
        <v>Temecula</v>
      </c>
      <c r="N1684" t="str">
        <f>VLOOKUP(D1684,[1]!Salespeople_Data[#Data],2,0)</f>
        <v>Roger Ramos</v>
      </c>
      <c r="O1684" t="str">
        <f>VLOOKUP(E1684,[1]!Customer_Data[#Data],2,0)</f>
        <v>Chris Howard</v>
      </c>
      <c r="P1684" s="15">
        <f t="shared" si="156"/>
        <v>2</v>
      </c>
      <c r="Q1684">
        <f t="shared" si="157"/>
        <v>7</v>
      </c>
      <c r="R1684">
        <f t="shared" si="158"/>
        <v>2020</v>
      </c>
    </row>
    <row r="1685" spans="1:18" x14ac:dyDescent="0.25">
      <c r="A1685" s="4" t="s">
        <v>2619</v>
      </c>
      <c r="B1685" s="4" t="s">
        <v>479</v>
      </c>
      <c r="C1685" s="4" t="s">
        <v>643</v>
      </c>
      <c r="D1685" s="4" t="s">
        <v>40</v>
      </c>
      <c r="E1685" s="4" t="s">
        <v>1247</v>
      </c>
      <c r="F1685" s="5">
        <v>44130</v>
      </c>
      <c r="G1685" s="4">
        <v>1</v>
      </c>
      <c r="H1685" s="11">
        <f>VLOOKUP(B1685,[1]!Product_Data[#Data],4,0)</f>
        <v>123</v>
      </c>
      <c r="I1685" s="11">
        <f>VLOOKUP(B1685,[1]!Product_Data[#Data],3,0)</f>
        <v>84</v>
      </c>
      <c r="J1685" s="11">
        <f t="shared" si="159"/>
        <v>84</v>
      </c>
      <c r="K1685" s="11">
        <f t="shared" si="160"/>
        <v>123</v>
      </c>
      <c r="L1685" s="11">
        <f t="shared" si="161"/>
        <v>39</v>
      </c>
      <c r="M1685" t="str">
        <f>VLOOKUP(C1685,[1]!Location_Data[#Data],2,0)</f>
        <v>Hayward</v>
      </c>
      <c r="N1685" t="str">
        <f>VLOOKUP(D1685,[1]!Salespeople_Data[#Data],2,0)</f>
        <v>Brian Hansen</v>
      </c>
      <c r="O1685" t="str">
        <f>VLOOKUP(E1685,[1]!Customer_Data[#Data],2,0)</f>
        <v>Louis Perry</v>
      </c>
      <c r="P1685" s="15">
        <f t="shared" si="156"/>
        <v>2</v>
      </c>
      <c r="Q1685">
        <f t="shared" si="157"/>
        <v>10</v>
      </c>
      <c r="R1685">
        <f t="shared" si="158"/>
        <v>2020</v>
      </c>
    </row>
    <row r="1686" spans="1:18" x14ac:dyDescent="0.25">
      <c r="A1686" s="2" t="s">
        <v>2620</v>
      </c>
      <c r="B1686" s="2" t="s">
        <v>86</v>
      </c>
      <c r="C1686" s="2" t="s">
        <v>512</v>
      </c>
      <c r="D1686" s="2" t="s">
        <v>80</v>
      </c>
      <c r="E1686" s="2" t="s">
        <v>67</v>
      </c>
      <c r="F1686" s="3">
        <v>44093</v>
      </c>
      <c r="G1686" s="2">
        <v>1</v>
      </c>
      <c r="H1686" s="11">
        <f>VLOOKUP(B1686,[1]!Product_Data[#Data],4,0)</f>
        <v>1725</v>
      </c>
      <c r="I1686" s="11">
        <f>VLOOKUP(B1686,[1]!Product_Data[#Data],3,0)</f>
        <v>1363</v>
      </c>
      <c r="J1686" s="11">
        <f t="shared" si="159"/>
        <v>1363</v>
      </c>
      <c r="K1686" s="11">
        <f t="shared" si="160"/>
        <v>1725</v>
      </c>
      <c r="L1686" s="11">
        <f t="shared" si="161"/>
        <v>362</v>
      </c>
      <c r="M1686" t="str">
        <f>VLOOKUP(C1686,[1]!Location_Data[#Data],2,0)</f>
        <v>Long Beach</v>
      </c>
      <c r="N1686" t="str">
        <f>VLOOKUP(D1686,[1]!Salespeople_Data[#Data],2,0)</f>
        <v>Henry Nelson</v>
      </c>
      <c r="O1686" t="str">
        <f>VLOOKUP(E1686,[1]!Customer_Data[#Data],2,0)</f>
        <v>William James</v>
      </c>
      <c r="P1686" s="15">
        <f t="shared" si="156"/>
        <v>7</v>
      </c>
      <c r="Q1686">
        <f t="shared" si="157"/>
        <v>9</v>
      </c>
      <c r="R1686">
        <f t="shared" si="158"/>
        <v>2020</v>
      </c>
    </row>
    <row r="1687" spans="1:18" x14ac:dyDescent="0.25">
      <c r="A1687" s="4" t="s">
        <v>2621</v>
      </c>
      <c r="B1687" s="4" t="s">
        <v>139</v>
      </c>
      <c r="C1687" s="4" t="s">
        <v>19</v>
      </c>
      <c r="D1687" s="4" t="s">
        <v>40</v>
      </c>
      <c r="E1687" s="4" t="s">
        <v>127</v>
      </c>
      <c r="F1687" s="5">
        <v>44189</v>
      </c>
      <c r="G1687" s="4">
        <v>3</v>
      </c>
      <c r="H1687" s="11">
        <f>VLOOKUP(B1687,[1]!Product_Data[#Data],4,0)</f>
        <v>817</v>
      </c>
      <c r="I1687" s="11">
        <f>VLOOKUP(B1687,[1]!Product_Data[#Data],3,0)</f>
        <v>409</v>
      </c>
      <c r="J1687" s="11">
        <f t="shared" si="159"/>
        <v>1227</v>
      </c>
      <c r="K1687" s="11">
        <f t="shared" si="160"/>
        <v>2451</v>
      </c>
      <c r="L1687" s="11">
        <f t="shared" si="161"/>
        <v>1224</v>
      </c>
      <c r="M1687" t="str">
        <f>VLOOKUP(C1687,[1]!Location_Data[#Data],2,0)</f>
        <v>Berkeley</v>
      </c>
      <c r="N1687" t="str">
        <f>VLOOKUP(D1687,[1]!Salespeople_Data[#Data],2,0)</f>
        <v>Brian Hansen</v>
      </c>
      <c r="O1687" t="str">
        <f>VLOOKUP(E1687,[1]!Customer_Data[#Data],2,0)</f>
        <v>Carlos Smith</v>
      </c>
      <c r="P1687" s="15">
        <f t="shared" si="156"/>
        <v>5</v>
      </c>
      <c r="Q1687">
        <f t="shared" si="157"/>
        <v>12</v>
      </c>
      <c r="R1687">
        <f t="shared" si="158"/>
        <v>2020</v>
      </c>
    </row>
    <row r="1688" spans="1:18" x14ac:dyDescent="0.25">
      <c r="A1688" s="2" t="s">
        <v>2622</v>
      </c>
      <c r="B1688" s="2" t="s">
        <v>189</v>
      </c>
      <c r="C1688" s="2" t="s">
        <v>349</v>
      </c>
      <c r="D1688" s="2" t="s">
        <v>136</v>
      </c>
      <c r="E1688" s="2" t="s">
        <v>1341</v>
      </c>
      <c r="F1688" s="3">
        <v>43832</v>
      </c>
      <c r="G1688" s="2">
        <v>1</v>
      </c>
      <c r="H1688" s="11">
        <f>VLOOKUP(B1688,[1]!Product_Data[#Data],4,0)</f>
        <v>1783</v>
      </c>
      <c r="I1688" s="11">
        <f>VLOOKUP(B1688,[1]!Product_Data[#Data],3,0)</f>
        <v>1516</v>
      </c>
      <c r="J1688" s="11">
        <f t="shared" si="159"/>
        <v>1516</v>
      </c>
      <c r="K1688" s="11">
        <f t="shared" si="160"/>
        <v>1783</v>
      </c>
      <c r="L1688" s="11">
        <f t="shared" si="161"/>
        <v>267</v>
      </c>
      <c r="M1688" t="str">
        <f>VLOOKUP(C1688,[1]!Location_Data[#Data],2,0)</f>
        <v>Santa Clara</v>
      </c>
      <c r="N1688" t="str">
        <f>VLOOKUP(D1688,[1]!Salespeople_Data[#Data],2,0)</f>
        <v>Clarence Fox</v>
      </c>
      <c r="O1688" t="str">
        <f>VLOOKUP(E1688,[1]!Customer_Data[#Data],2,0)</f>
        <v>Frank Mason</v>
      </c>
      <c r="P1688" s="15">
        <f t="shared" si="156"/>
        <v>5</v>
      </c>
      <c r="Q1688">
        <f t="shared" si="157"/>
        <v>1</v>
      </c>
      <c r="R1688">
        <f t="shared" si="158"/>
        <v>2020</v>
      </c>
    </row>
    <row r="1689" spans="1:18" x14ac:dyDescent="0.25">
      <c r="A1689" s="4" t="s">
        <v>2623</v>
      </c>
      <c r="B1689" s="4" t="s">
        <v>605</v>
      </c>
      <c r="C1689" s="4" t="s">
        <v>249</v>
      </c>
      <c r="D1689" s="4" t="s">
        <v>356</v>
      </c>
      <c r="E1689" s="4" t="s">
        <v>2624</v>
      </c>
      <c r="F1689" s="5">
        <v>44082</v>
      </c>
      <c r="G1689" s="4">
        <v>1</v>
      </c>
      <c r="H1689" s="11">
        <f>VLOOKUP(B1689,[1]!Product_Data[#Data],4,0)</f>
        <v>913</v>
      </c>
      <c r="I1689" s="11">
        <f>VLOOKUP(B1689,[1]!Product_Data[#Data],3,0)</f>
        <v>584</v>
      </c>
      <c r="J1689" s="11">
        <f t="shared" si="159"/>
        <v>584</v>
      </c>
      <c r="K1689" s="11">
        <f t="shared" si="160"/>
        <v>913</v>
      </c>
      <c r="L1689" s="11">
        <f t="shared" si="161"/>
        <v>329</v>
      </c>
      <c r="M1689" t="str">
        <f>VLOOKUP(C1689,[1]!Location_Data[#Data],2,0)</f>
        <v>Roseville</v>
      </c>
      <c r="N1689" t="str">
        <f>VLOOKUP(D1689,[1]!Salespeople_Data[#Data],2,0)</f>
        <v>Jimmy Young</v>
      </c>
      <c r="O1689" t="str">
        <f>VLOOKUP(E1689,[1]!Customer_Data[#Data],2,0)</f>
        <v>Daniel Dixon</v>
      </c>
      <c r="P1689" s="15">
        <f t="shared" si="156"/>
        <v>3</v>
      </c>
      <c r="Q1689">
        <f t="shared" si="157"/>
        <v>9</v>
      </c>
      <c r="R1689">
        <f t="shared" si="158"/>
        <v>2020</v>
      </c>
    </row>
    <row r="1690" spans="1:18" x14ac:dyDescent="0.25">
      <c r="A1690" s="2" t="s">
        <v>2625</v>
      </c>
      <c r="B1690" s="2" t="s">
        <v>537</v>
      </c>
      <c r="C1690" s="2" t="s">
        <v>331</v>
      </c>
      <c r="D1690" s="2" t="s">
        <v>269</v>
      </c>
      <c r="E1690" s="2" t="s">
        <v>515</v>
      </c>
      <c r="F1690" s="3">
        <v>44075</v>
      </c>
      <c r="G1690" s="2">
        <v>2</v>
      </c>
      <c r="H1690" s="11">
        <f>VLOOKUP(B1690,[1]!Product_Data[#Data],4,0)</f>
        <v>556</v>
      </c>
      <c r="I1690" s="11">
        <f>VLOOKUP(B1690,[1]!Product_Data[#Data],3,0)</f>
        <v>395</v>
      </c>
      <c r="J1690" s="11">
        <f t="shared" si="159"/>
        <v>790</v>
      </c>
      <c r="K1690" s="11">
        <f t="shared" si="160"/>
        <v>1112</v>
      </c>
      <c r="L1690" s="11">
        <f t="shared" si="161"/>
        <v>322</v>
      </c>
      <c r="M1690" t="str">
        <f>VLOOKUP(C1690,[1]!Location_Data[#Data],2,0)</f>
        <v>Sunnyvale</v>
      </c>
      <c r="N1690" t="str">
        <f>VLOOKUP(D1690,[1]!Salespeople_Data[#Data],2,0)</f>
        <v>Kevin Butler</v>
      </c>
      <c r="O1690" t="str">
        <f>VLOOKUP(E1690,[1]!Customer_Data[#Data],2,0)</f>
        <v>Phillip Watkins</v>
      </c>
      <c r="P1690" s="15">
        <f t="shared" si="156"/>
        <v>3</v>
      </c>
      <c r="Q1690">
        <f t="shared" si="157"/>
        <v>9</v>
      </c>
      <c r="R1690">
        <f t="shared" si="158"/>
        <v>2020</v>
      </c>
    </row>
    <row r="1691" spans="1:18" x14ac:dyDescent="0.25">
      <c r="A1691" s="4" t="s">
        <v>2626</v>
      </c>
      <c r="B1691" s="4" t="s">
        <v>605</v>
      </c>
      <c r="C1691" s="4" t="s">
        <v>145</v>
      </c>
      <c r="D1691" s="4" t="s">
        <v>30</v>
      </c>
      <c r="E1691" s="4" t="s">
        <v>401</v>
      </c>
      <c r="F1691" s="5">
        <v>43980</v>
      </c>
      <c r="G1691" s="4">
        <v>3</v>
      </c>
      <c r="H1691" s="11">
        <f>VLOOKUP(B1691,[1]!Product_Data[#Data],4,0)</f>
        <v>913</v>
      </c>
      <c r="I1691" s="11">
        <f>VLOOKUP(B1691,[1]!Product_Data[#Data],3,0)</f>
        <v>584</v>
      </c>
      <c r="J1691" s="11">
        <f t="shared" si="159"/>
        <v>1752</v>
      </c>
      <c r="K1691" s="11">
        <f t="shared" si="160"/>
        <v>2739</v>
      </c>
      <c r="L1691" s="11">
        <f t="shared" si="161"/>
        <v>987</v>
      </c>
      <c r="M1691" t="str">
        <f>VLOOKUP(C1691,[1]!Location_Data[#Data],2,0)</f>
        <v>Santa Maria</v>
      </c>
      <c r="N1691" t="str">
        <f>VLOOKUP(D1691,[1]!Salespeople_Data[#Data],2,0)</f>
        <v>Carl Hall</v>
      </c>
      <c r="O1691" t="str">
        <f>VLOOKUP(E1691,[1]!Customer_Data[#Data],2,0)</f>
        <v>Robert Murphy</v>
      </c>
      <c r="P1691" s="15">
        <f t="shared" si="156"/>
        <v>6</v>
      </c>
      <c r="Q1691">
        <f t="shared" si="157"/>
        <v>5</v>
      </c>
      <c r="R1691">
        <f t="shared" si="158"/>
        <v>2020</v>
      </c>
    </row>
    <row r="1692" spans="1:18" x14ac:dyDescent="0.25">
      <c r="A1692" s="2" t="s">
        <v>2627</v>
      </c>
      <c r="B1692" s="2" t="s">
        <v>600</v>
      </c>
      <c r="C1692" s="2" t="s">
        <v>14</v>
      </c>
      <c r="D1692" s="2" t="s">
        <v>91</v>
      </c>
      <c r="E1692" s="2" t="s">
        <v>825</v>
      </c>
      <c r="F1692" s="3">
        <v>44181</v>
      </c>
      <c r="G1692" s="2">
        <v>1</v>
      </c>
      <c r="H1692" s="11">
        <f>VLOOKUP(B1692,[1]!Product_Data[#Data],4,0)</f>
        <v>368</v>
      </c>
      <c r="I1692" s="11">
        <f>VLOOKUP(B1692,[1]!Product_Data[#Data],3,0)</f>
        <v>269</v>
      </c>
      <c r="J1692" s="11">
        <f t="shared" si="159"/>
        <v>269</v>
      </c>
      <c r="K1692" s="11">
        <f t="shared" si="160"/>
        <v>368</v>
      </c>
      <c r="L1692" s="11">
        <f t="shared" si="161"/>
        <v>99</v>
      </c>
      <c r="M1692" t="str">
        <f>VLOOKUP(C1692,[1]!Location_Data[#Data],2,0)</f>
        <v>Santa Clarita</v>
      </c>
      <c r="N1692" t="str">
        <f>VLOOKUP(D1692,[1]!Salespeople_Data[#Data],2,0)</f>
        <v>Howard Gardner</v>
      </c>
      <c r="O1692" t="str">
        <f>VLOOKUP(E1692,[1]!Customer_Data[#Data],2,0)</f>
        <v>Arthur Welch</v>
      </c>
      <c r="P1692" s="15">
        <f t="shared" si="156"/>
        <v>4</v>
      </c>
      <c r="Q1692">
        <f t="shared" si="157"/>
        <v>12</v>
      </c>
      <c r="R1692">
        <f t="shared" si="158"/>
        <v>2020</v>
      </c>
    </row>
    <row r="1693" spans="1:18" x14ac:dyDescent="0.25">
      <c r="A1693" s="4" t="s">
        <v>2628</v>
      </c>
      <c r="B1693" s="4" t="s">
        <v>144</v>
      </c>
      <c r="C1693" s="4" t="s">
        <v>57</v>
      </c>
      <c r="D1693" s="4" t="s">
        <v>136</v>
      </c>
      <c r="E1693" s="4" t="s">
        <v>2629</v>
      </c>
      <c r="F1693" s="5">
        <v>43865</v>
      </c>
      <c r="G1693" s="4">
        <v>3</v>
      </c>
      <c r="H1693" s="11">
        <f>VLOOKUP(B1693,[1]!Product_Data[#Data],4,0)</f>
        <v>2410</v>
      </c>
      <c r="I1693" s="11">
        <f>VLOOKUP(B1693,[1]!Product_Data[#Data],3,0)</f>
        <v>1518</v>
      </c>
      <c r="J1693" s="11">
        <f t="shared" si="159"/>
        <v>4554</v>
      </c>
      <c r="K1693" s="11">
        <f t="shared" si="160"/>
        <v>7230</v>
      </c>
      <c r="L1693" s="11">
        <f t="shared" si="161"/>
        <v>2676</v>
      </c>
      <c r="M1693" t="str">
        <f>VLOOKUP(C1693,[1]!Location_Data[#Data],2,0)</f>
        <v>Thousand Oaks</v>
      </c>
      <c r="N1693" t="str">
        <f>VLOOKUP(D1693,[1]!Salespeople_Data[#Data],2,0)</f>
        <v>Clarence Fox</v>
      </c>
      <c r="O1693" t="str">
        <f>VLOOKUP(E1693,[1]!Customer_Data[#Data],2,0)</f>
        <v>Roy Carpenter</v>
      </c>
      <c r="P1693" s="15">
        <f t="shared" si="156"/>
        <v>3</v>
      </c>
      <c r="Q1693">
        <f t="shared" si="157"/>
        <v>2</v>
      </c>
      <c r="R1693">
        <f t="shared" si="158"/>
        <v>2020</v>
      </c>
    </row>
    <row r="1694" spans="1:18" x14ac:dyDescent="0.25">
      <c r="A1694" s="2" t="s">
        <v>2630</v>
      </c>
      <c r="B1694" s="2" t="s">
        <v>1149</v>
      </c>
      <c r="C1694" s="2" t="s">
        <v>135</v>
      </c>
      <c r="D1694" s="2" t="s">
        <v>447</v>
      </c>
      <c r="E1694" s="2" t="s">
        <v>1158</v>
      </c>
      <c r="F1694" s="3">
        <v>43905</v>
      </c>
      <c r="G1694" s="2">
        <v>1</v>
      </c>
      <c r="H1694" s="11">
        <f>VLOOKUP(B1694,[1]!Product_Data[#Data],4,0)</f>
        <v>847</v>
      </c>
      <c r="I1694" s="11">
        <f>VLOOKUP(B1694,[1]!Product_Data[#Data],3,0)</f>
        <v>534</v>
      </c>
      <c r="J1694" s="11">
        <f t="shared" si="159"/>
        <v>534</v>
      </c>
      <c r="K1694" s="11">
        <f t="shared" si="160"/>
        <v>847</v>
      </c>
      <c r="L1694" s="11">
        <f t="shared" si="161"/>
        <v>313</v>
      </c>
      <c r="M1694" t="str">
        <f>VLOOKUP(C1694,[1]!Location_Data[#Data],2,0)</f>
        <v>Oxnard</v>
      </c>
      <c r="N1694" t="str">
        <f>VLOOKUP(D1694,[1]!Salespeople_Data[#Data],2,0)</f>
        <v>Howard Sims</v>
      </c>
      <c r="O1694" t="str">
        <f>VLOOKUP(E1694,[1]!Customer_Data[#Data],2,0)</f>
        <v>Shawn Owens</v>
      </c>
      <c r="P1694" s="15">
        <f t="shared" si="156"/>
        <v>1</v>
      </c>
      <c r="Q1694">
        <f t="shared" si="157"/>
        <v>3</v>
      </c>
      <c r="R1694">
        <f t="shared" si="158"/>
        <v>2020</v>
      </c>
    </row>
    <row r="1695" spans="1:18" x14ac:dyDescent="0.25">
      <c r="A1695" s="4" t="s">
        <v>2631</v>
      </c>
      <c r="B1695" s="4" t="s">
        <v>435</v>
      </c>
      <c r="C1695" s="4" t="s">
        <v>105</v>
      </c>
      <c r="D1695" s="4" t="s">
        <v>126</v>
      </c>
      <c r="E1695" s="4" t="s">
        <v>1680</v>
      </c>
      <c r="F1695" s="5">
        <v>43875</v>
      </c>
      <c r="G1695" s="4">
        <v>1</v>
      </c>
      <c r="H1695" s="11">
        <f>VLOOKUP(B1695,[1]!Product_Data[#Data],4,0)</f>
        <v>2141</v>
      </c>
      <c r="I1695" s="11">
        <f>VLOOKUP(B1695,[1]!Product_Data[#Data],3,0)</f>
        <v>1777</v>
      </c>
      <c r="J1695" s="11">
        <f t="shared" si="159"/>
        <v>1777</v>
      </c>
      <c r="K1695" s="11">
        <f t="shared" si="160"/>
        <v>2141</v>
      </c>
      <c r="L1695" s="11">
        <f t="shared" si="161"/>
        <v>364</v>
      </c>
      <c r="M1695" t="str">
        <f>VLOOKUP(C1695,[1]!Location_Data[#Data],2,0)</f>
        <v>Daly City</v>
      </c>
      <c r="N1695" t="str">
        <f>VLOOKUP(D1695,[1]!Salespeople_Data[#Data],2,0)</f>
        <v>Larry Castillo</v>
      </c>
      <c r="O1695" t="str">
        <f>VLOOKUP(E1695,[1]!Customer_Data[#Data],2,0)</f>
        <v>William Schmidt</v>
      </c>
      <c r="P1695" s="15">
        <f t="shared" si="156"/>
        <v>6</v>
      </c>
      <c r="Q1695">
        <f t="shared" si="157"/>
        <v>2</v>
      </c>
      <c r="R1695">
        <f t="shared" si="158"/>
        <v>2020</v>
      </c>
    </row>
    <row r="1696" spans="1:18" x14ac:dyDescent="0.25">
      <c r="A1696" s="2" t="s">
        <v>2632</v>
      </c>
      <c r="B1696" s="2" t="s">
        <v>43</v>
      </c>
      <c r="C1696" s="2" t="s">
        <v>268</v>
      </c>
      <c r="D1696" s="2" t="s">
        <v>96</v>
      </c>
      <c r="E1696" s="2" t="s">
        <v>571</v>
      </c>
      <c r="F1696" s="3">
        <v>44142</v>
      </c>
      <c r="G1696" s="2">
        <v>3</v>
      </c>
      <c r="H1696" s="11">
        <f>VLOOKUP(B1696,[1]!Product_Data[#Data],4,0)</f>
        <v>356</v>
      </c>
      <c r="I1696" s="11">
        <f>VLOOKUP(B1696,[1]!Product_Data[#Data],3,0)</f>
        <v>292</v>
      </c>
      <c r="J1696" s="11">
        <f t="shared" si="159"/>
        <v>876</v>
      </c>
      <c r="K1696" s="11">
        <f t="shared" si="160"/>
        <v>1068</v>
      </c>
      <c r="L1696" s="11">
        <f t="shared" si="161"/>
        <v>192</v>
      </c>
      <c r="M1696" t="str">
        <f>VLOOKUP(C1696,[1]!Location_Data[#Data],2,0)</f>
        <v>Murrieta</v>
      </c>
      <c r="N1696" t="str">
        <f>VLOOKUP(D1696,[1]!Salespeople_Data[#Data],2,0)</f>
        <v>Brian Thomas</v>
      </c>
      <c r="O1696" t="str">
        <f>VLOOKUP(E1696,[1]!Customer_Data[#Data],2,0)</f>
        <v>Jonathan Cox</v>
      </c>
      <c r="P1696" s="15">
        <f t="shared" si="156"/>
        <v>7</v>
      </c>
      <c r="Q1696">
        <f t="shared" si="157"/>
        <v>11</v>
      </c>
      <c r="R1696">
        <f t="shared" si="158"/>
        <v>2020</v>
      </c>
    </row>
    <row r="1697" spans="1:18" x14ac:dyDescent="0.25">
      <c r="A1697" s="4" t="s">
        <v>2633</v>
      </c>
      <c r="B1697" s="4" t="s">
        <v>267</v>
      </c>
      <c r="C1697" s="4" t="s">
        <v>135</v>
      </c>
      <c r="D1697" s="4" t="s">
        <v>58</v>
      </c>
      <c r="E1697" s="4" t="s">
        <v>842</v>
      </c>
      <c r="F1697" s="5">
        <v>44127</v>
      </c>
      <c r="G1697" s="4">
        <v>1</v>
      </c>
      <c r="H1697" s="11">
        <f>VLOOKUP(B1697,[1]!Product_Data[#Data],4,0)</f>
        <v>400</v>
      </c>
      <c r="I1697" s="11">
        <f>VLOOKUP(B1697,[1]!Product_Data[#Data],3,0)</f>
        <v>208</v>
      </c>
      <c r="J1697" s="11">
        <f t="shared" si="159"/>
        <v>208</v>
      </c>
      <c r="K1697" s="11">
        <f t="shared" si="160"/>
        <v>400</v>
      </c>
      <c r="L1697" s="11">
        <f t="shared" si="161"/>
        <v>192</v>
      </c>
      <c r="M1697" t="str">
        <f>VLOOKUP(C1697,[1]!Location_Data[#Data],2,0)</f>
        <v>Oxnard</v>
      </c>
      <c r="N1697" t="str">
        <f>VLOOKUP(D1697,[1]!Salespeople_Data[#Data],2,0)</f>
        <v>Christopher Tucker</v>
      </c>
      <c r="O1697" t="str">
        <f>VLOOKUP(E1697,[1]!Customer_Data[#Data],2,0)</f>
        <v>Nicholas Garcia</v>
      </c>
      <c r="P1697" s="15">
        <f t="shared" si="156"/>
        <v>6</v>
      </c>
      <c r="Q1697">
        <f t="shared" si="157"/>
        <v>10</v>
      </c>
      <c r="R1697">
        <f t="shared" si="158"/>
        <v>2020</v>
      </c>
    </row>
    <row r="1698" spans="1:18" x14ac:dyDescent="0.25">
      <c r="A1698" s="2" t="s">
        <v>2634</v>
      </c>
      <c r="B1698" s="2" t="s">
        <v>403</v>
      </c>
      <c r="C1698" s="2" t="s">
        <v>211</v>
      </c>
      <c r="D1698" s="2" t="s">
        <v>170</v>
      </c>
      <c r="E1698" s="2" t="s">
        <v>2635</v>
      </c>
      <c r="F1698" s="3">
        <v>43836</v>
      </c>
      <c r="G1698" s="2">
        <v>3</v>
      </c>
      <c r="H1698" s="11">
        <f>VLOOKUP(B1698,[1]!Product_Data[#Data],4,0)</f>
        <v>392</v>
      </c>
      <c r="I1698" s="11">
        <f>VLOOKUP(B1698,[1]!Product_Data[#Data],3,0)</f>
        <v>255</v>
      </c>
      <c r="J1698" s="11">
        <f t="shared" si="159"/>
        <v>765</v>
      </c>
      <c r="K1698" s="11">
        <f t="shared" si="160"/>
        <v>1176</v>
      </c>
      <c r="L1698" s="11">
        <f t="shared" si="161"/>
        <v>411</v>
      </c>
      <c r="M1698" t="str">
        <f>VLOOKUP(C1698,[1]!Location_Data[#Data],2,0)</f>
        <v>Chula Vista</v>
      </c>
      <c r="N1698" t="str">
        <f>VLOOKUP(D1698,[1]!Salespeople_Data[#Data],2,0)</f>
        <v>Sean Miller</v>
      </c>
      <c r="O1698" t="str">
        <f>VLOOKUP(E1698,[1]!Customer_Data[#Data],2,0)</f>
        <v>Christopher Weaver</v>
      </c>
      <c r="P1698" s="15">
        <f t="shared" si="156"/>
        <v>2</v>
      </c>
      <c r="Q1698">
        <f t="shared" si="157"/>
        <v>1</v>
      </c>
      <c r="R1698">
        <f t="shared" si="158"/>
        <v>2020</v>
      </c>
    </row>
    <row r="1699" spans="1:18" x14ac:dyDescent="0.25">
      <c r="A1699" s="4" t="s">
        <v>2636</v>
      </c>
      <c r="B1699" s="4" t="s">
        <v>626</v>
      </c>
      <c r="C1699" s="4" t="s">
        <v>211</v>
      </c>
      <c r="D1699" s="4" t="s">
        <v>80</v>
      </c>
      <c r="E1699" s="4" t="s">
        <v>838</v>
      </c>
      <c r="F1699" s="5">
        <v>44157</v>
      </c>
      <c r="G1699" s="4">
        <v>3</v>
      </c>
      <c r="H1699" s="11">
        <f>VLOOKUP(B1699,[1]!Product_Data[#Data],4,0)</f>
        <v>584</v>
      </c>
      <c r="I1699" s="11">
        <f>VLOOKUP(B1699,[1]!Product_Data[#Data],3,0)</f>
        <v>420</v>
      </c>
      <c r="J1699" s="11">
        <f t="shared" si="159"/>
        <v>1260</v>
      </c>
      <c r="K1699" s="11">
        <f t="shared" si="160"/>
        <v>1752</v>
      </c>
      <c r="L1699" s="11">
        <f t="shared" si="161"/>
        <v>492</v>
      </c>
      <c r="M1699" t="str">
        <f>VLOOKUP(C1699,[1]!Location_Data[#Data],2,0)</f>
        <v>Chula Vista</v>
      </c>
      <c r="N1699" t="str">
        <f>VLOOKUP(D1699,[1]!Salespeople_Data[#Data],2,0)</f>
        <v>Henry Nelson</v>
      </c>
      <c r="O1699" t="str">
        <f>VLOOKUP(E1699,[1]!Customer_Data[#Data],2,0)</f>
        <v>Matthew Duncan</v>
      </c>
      <c r="P1699" s="15">
        <f t="shared" si="156"/>
        <v>1</v>
      </c>
      <c r="Q1699">
        <f t="shared" si="157"/>
        <v>11</v>
      </c>
      <c r="R1699">
        <f t="shared" si="158"/>
        <v>2020</v>
      </c>
    </row>
    <row r="1700" spans="1:18" x14ac:dyDescent="0.25">
      <c r="A1700" s="2" t="s">
        <v>2637</v>
      </c>
      <c r="B1700" s="2" t="s">
        <v>440</v>
      </c>
      <c r="C1700" s="2" t="s">
        <v>249</v>
      </c>
      <c r="D1700" s="2" t="s">
        <v>35</v>
      </c>
      <c r="E1700" s="2" t="s">
        <v>1332</v>
      </c>
      <c r="F1700" s="3">
        <v>44077</v>
      </c>
      <c r="G1700" s="2">
        <v>3</v>
      </c>
      <c r="H1700" s="11">
        <f>VLOOKUP(B1700,[1]!Product_Data[#Data],4,0)</f>
        <v>800</v>
      </c>
      <c r="I1700" s="11">
        <f>VLOOKUP(B1700,[1]!Product_Data[#Data],3,0)</f>
        <v>536</v>
      </c>
      <c r="J1700" s="11">
        <f t="shared" si="159"/>
        <v>1608</v>
      </c>
      <c r="K1700" s="11">
        <f t="shared" si="160"/>
        <v>2400</v>
      </c>
      <c r="L1700" s="11">
        <f t="shared" si="161"/>
        <v>792</v>
      </c>
      <c r="M1700" t="str">
        <f>VLOOKUP(C1700,[1]!Location_Data[#Data],2,0)</f>
        <v>Roseville</v>
      </c>
      <c r="N1700" t="str">
        <f>VLOOKUP(D1700,[1]!Salespeople_Data[#Data],2,0)</f>
        <v>Charles Harper</v>
      </c>
      <c r="O1700" t="str">
        <f>VLOOKUP(E1700,[1]!Customer_Data[#Data],2,0)</f>
        <v>Martin Mason</v>
      </c>
      <c r="P1700" s="15">
        <f t="shared" si="156"/>
        <v>5</v>
      </c>
      <c r="Q1700">
        <f t="shared" si="157"/>
        <v>9</v>
      </c>
      <c r="R1700">
        <f t="shared" si="158"/>
        <v>2020</v>
      </c>
    </row>
    <row r="1701" spans="1:18" x14ac:dyDescent="0.25">
      <c r="A1701" s="4" t="s">
        <v>2638</v>
      </c>
      <c r="B1701" s="4" t="s">
        <v>479</v>
      </c>
      <c r="C1701" s="4" t="s">
        <v>570</v>
      </c>
      <c r="D1701" s="4" t="s">
        <v>25</v>
      </c>
      <c r="E1701" s="4" t="s">
        <v>1826</v>
      </c>
      <c r="F1701" s="5">
        <v>43842</v>
      </c>
      <c r="G1701" s="4">
        <v>2</v>
      </c>
      <c r="H1701" s="11">
        <f>VLOOKUP(B1701,[1]!Product_Data[#Data],4,0)</f>
        <v>123</v>
      </c>
      <c r="I1701" s="11">
        <f>VLOOKUP(B1701,[1]!Product_Data[#Data],3,0)</f>
        <v>84</v>
      </c>
      <c r="J1701" s="11">
        <f t="shared" si="159"/>
        <v>168</v>
      </c>
      <c r="K1701" s="11">
        <f t="shared" si="160"/>
        <v>246</v>
      </c>
      <c r="L1701" s="11">
        <f t="shared" si="161"/>
        <v>78</v>
      </c>
      <c r="M1701" t="str">
        <f>VLOOKUP(C1701,[1]!Location_Data[#Data],2,0)</f>
        <v>Fresno</v>
      </c>
      <c r="N1701" t="str">
        <f>VLOOKUP(D1701,[1]!Salespeople_Data[#Data],2,0)</f>
        <v>Brian Davis</v>
      </c>
      <c r="O1701" t="str">
        <f>VLOOKUP(E1701,[1]!Customer_Data[#Data],2,0)</f>
        <v>Victor Lawson</v>
      </c>
      <c r="P1701" s="15">
        <f t="shared" si="156"/>
        <v>1</v>
      </c>
      <c r="Q1701">
        <f t="shared" si="157"/>
        <v>1</v>
      </c>
      <c r="R1701">
        <f t="shared" si="158"/>
        <v>2020</v>
      </c>
    </row>
    <row r="1702" spans="1:18" x14ac:dyDescent="0.25">
      <c r="A1702" s="2" t="s">
        <v>2639</v>
      </c>
      <c r="B1702" s="2" t="s">
        <v>238</v>
      </c>
      <c r="C1702" s="2" t="s">
        <v>436</v>
      </c>
      <c r="D1702" s="2" t="s">
        <v>87</v>
      </c>
      <c r="E1702" s="2" t="s">
        <v>387</v>
      </c>
      <c r="F1702" s="3">
        <v>43949</v>
      </c>
      <c r="G1702" s="2">
        <v>1</v>
      </c>
      <c r="H1702" s="11">
        <f>VLOOKUP(B1702,[1]!Product_Data[#Data],4,0)</f>
        <v>871</v>
      </c>
      <c r="I1702" s="11">
        <f>VLOOKUP(B1702,[1]!Product_Data[#Data],3,0)</f>
        <v>540</v>
      </c>
      <c r="J1702" s="11">
        <f t="shared" si="159"/>
        <v>540</v>
      </c>
      <c r="K1702" s="11">
        <f t="shared" si="160"/>
        <v>871</v>
      </c>
      <c r="L1702" s="11">
        <f t="shared" si="161"/>
        <v>331</v>
      </c>
      <c r="M1702" t="str">
        <f>VLOOKUP(C1702,[1]!Location_Data[#Data],2,0)</f>
        <v>Jurupa Valley</v>
      </c>
      <c r="N1702" t="str">
        <f>VLOOKUP(D1702,[1]!Salespeople_Data[#Data],2,0)</f>
        <v>Martin Perry</v>
      </c>
      <c r="O1702" t="str">
        <f>VLOOKUP(E1702,[1]!Customer_Data[#Data],2,0)</f>
        <v>Ralph Jacobs</v>
      </c>
      <c r="P1702" s="15">
        <f t="shared" si="156"/>
        <v>3</v>
      </c>
      <c r="Q1702">
        <f t="shared" si="157"/>
        <v>4</v>
      </c>
      <c r="R1702">
        <f t="shared" si="158"/>
        <v>2020</v>
      </c>
    </row>
    <row r="1703" spans="1:18" x14ac:dyDescent="0.25">
      <c r="A1703" s="4" t="s">
        <v>2640</v>
      </c>
      <c r="B1703" s="4" t="s">
        <v>129</v>
      </c>
      <c r="C1703" s="4" t="s">
        <v>90</v>
      </c>
      <c r="D1703" s="4" t="s">
        <v>96</v>
      </c>
      <c r="E1703" s="4" t="s">
        <v>2641</v>
      </c>
      <c r="F1703" s="5">
        <v>43966</v>
      </c>
      <c r="G1703" s="4">
        <v>3</v>
      </c>
      <c r="H1703" s="11">
        <f>VLOOKUP(B1703,[1]!Product_Data[#Data],4,0)</f>
        <v>127</v>
      </c>
      <c r="I1703" s="11">
        <f>VLOOKUP(B1703,[1]!Product_Data[#Data],3,0)</f>
        <v>79</v>
      </c>
      <c r="J1703" s="11">
        <f t="shared" si="159"/>
        <v>237</v>
      </c>
      <c r="K1703" s="11">
        <f t="shared" si="160"/>
        <v>381</v>
      </c>
      <c r="L1703" s="11">
        <f t="shared" si="161"/>
        <v>144</v>
      </c>
      <c r="M1703" t="str">
        <f>VLOOKUP(C1703,[1]!Location_Data[#Data],2,0)</f>
        <v>Irvine</v>
      </c>
      <c r="N1703" t="str">
        <f>VLOOKUP(D1703,[1]!Salespeople_Data[#Data],2,0)</f>
        <v>Brian Thomas</v>
      </c>
      <c r="O1703" t="str">
        <f>VLOOKUP(E1703,[1]!Customer_Data[#Data],2,0)</f>
        <v>Nicholas Hernandez</v>
      </c>
      <c r="P1703" s="15">
        <f t="shared" si="156"/>
        <v>6</v>
      </c>
      <c r="Q1703">
        <f t="shared" si="157"/>
        <v>5</v>
      </c>
      <c r="R1703">
        <f t="shared" si="158"/>
        <v>2020</v>
      </c>
    </row>
    <row r="1704" spans="1:18" x14ac:dyDescent="0.25">
      <c r="A1704" s="2" t="s">
        <v>2642</v>
      </c>
      <c r="B1704" s="2" t="s">
        <v>403</v>
      </c>
      <c r="C1704" s="2" t="s">
        <v>731</v>
      </c>
      <c r="D1704" s="2" t="s">
        <v>447</v>
      </c>
      <c r="E1704" s="2" t="s">
        <v>629</v>
      </c>
      <c r="F1704" s="3">
        <v>43860</v>
      </c>
      <c r="G1704" s="2">
        <v>3</v>
      </c>
      <c r="H1704" s="11">
        <f>VLOOKUP(B1704,[1]!Product_Data[#Data],4,0)</f>
        <v>392</v>
      </c>
      <c r="I1704" s="11">
        <f>VLOOKUP(B1704,[1]!Product_Data[#Data],3,0)</f>
        <v>255</v>
      </c>
      <c r="J1704" s="11">
        <f t="shared" si="159"/>
        <v>765</v>
      </c>
      <c r="K1704" s="11">
        <f t="shared" si="160"/>
        <v>1176</v>
      </c>
      <c r="L1704" s="11">
        <f t="shared" si="161"/>
        <v>411</v>
      </c>
      <c r="M1704" t="str">
        <f>VLOOKUP(C1704,[1]!Location_Data[#Data],2,0)</f>
        <v>Costa Mesa</v>
      </c>
      <c r="N1704" t="str">
        <f>VLOOKUP(D1704,[1]!Salespeople_Data[#Data],2,0)</f>
        <v>Howard Sims</v>
      </c>
      <c r="O1704" t="str">
        <f>VLOOKUP(E1704,[1]!Customer_Data[#Data],2,0)</f>
        <v>Clarence Kelley</v>
      </c>
      <c r="P1704" s="15">
        <f t="shared" si="156"/>
        <v>5</v>
      </c>
      <c r="Q1704">
        <f t="shared" si="157"/>
        <v>1</v>
      </c>
      <c r="R1704">
        <f t="shared" si="158"/>
        <v>2020</v>
      </c>
    </row>
    <row r="1705" spans="1:18" x14ac:dyDescent="0.25">
      <c r="A1705" s="4" t="s">
        <v>2643</v>
      </c>
      <c r="B1705" s="4" t="s">
        <v>129</v>
      </c>
      <c r="C1705" s="4" t="s">
        <v>66</v>
      </c>
      <c r="D1705" s="4" t="s">
        <v>191</v>
      </c>
      <c r="E1705" s="4" t="s">
        <v>425</v>
      </c>
      <c r="F1705" s="5">
        <v>43912</v>
      </c>
      <c r="G1705" s="4">
        <v>1</v>
      </c>
      <c r="H1705" s="11">
        <f>VLOOKUP(B1705,[1]!Product_Data[#Data],4,0)</f>
        <v>127</v>
      </c>
      <c r="I1705" s="11">
        <f>VLOOKUP(B1705,[1]!Product_Data[#Data],3,0)</f>
        <v>79</v>
      </c>
      <c r="J1705" s="11">
        <f t="shared" si="159"/>
        <v>79</v>
      </c>
      <c r="K1705" s="11">
        <f t="shared" si="160"/>
        <v>127</v>
      </c>
      <c r="L1705" s="11">
        <f t="shared" si="161"/>
        <v>48</v>
      </c>
      <c r="M1705" t="str">
        <f>VLOOKUP(C1705,[1]!Location_Data[#Data],2,0)</f>
        <v>Ontario</v>
      </c>
      <c r="N1705" t="str">
        <f>VLOOKUP(D1705,[1]!Salespeople_Data[#Data],2,0)</f>
        <v>Robert Reed</v>
      </c>
      <c r="O1705" t="str">
        <f>VLOOKUP(E1705,[1]!Customer_Data[#Data],2,0)</f>
        <v>Terry Payne</v>
      </c>
      <c r="P1705" s="15">
        <f t="shared" si="156"/>
        <v>1</v>
      </c>
      <c r="Q1705">
        <f t="shared" si="157"/>
        <v>3</v>
      </c>
      <c r="R1705">
        <f t="shared" si="158"/>
        <v>2020</v>
      </c>
    </row>
    <row r="1706" spans="1:18" x14ac:dyDescent="0.25">
      <c r="A1706" s="2" t="s">
        <v>2644</v>
      </c>
      <c r="B1706" s="2" t="s">
        <v>228</v>
      </c>
      <c r="C1706" s="2" t="s">
        <v>246</v>
      </c>
      <c r="D1706" s="2" t="s">
        <v>106</v>
      </c>
      <c r="E1706" s="2" t="s">
        <v>513</v>
      </c>
      <c r="F1706" s="3">
        <v>43847</v>
      </c>
      <c r="G1706" s="2">
        <v>1</v>
      </c>
      <c r="H1706" s="11">
        <f>VLOOKUP(B1706,[1]!Product_Data[#Data],4,0)</f>
        <v>1862</v>
      </c>
      <c r="I1706" s="11">
        <f>VLOOKUP(B1706,[1]!Product_Data[#Data],3,0)</f>
        <v>1173</v>
      </c>
      <c r="J1706" s="11">
        <f t="shared" si="159"/>
        <v>1173</v>
      </c>
      <c r="K1706" s="11">
        <f t="shared" si="160"/>
        <v>1862</v>
      </c>
      <c r="L1706" s="11">
        <f t="shared" si="161"/>
        <v>689</v>
      </c>
      <c r="M1706" t="str">
        <f>VLOOKUP(C1706,[1]!Location_Data[#Data],2,0)</f>
        <v>San Francisco</v>
      </c>
      <c r="N1706" t="str">
        <f>VLOOKUP(D1706,[1]!Salespeople_Data[#Data],2,0)</f>
        <v>Patrick Ruiz</v>
      </c>
      <c r="O1706" t="str">
        <f>VLOOKUP(E1706,[1]!Customer_Data[#Data],2,0)</f>
        <v>Wayne Hunter</v>
      </c>
      <c r="P1706" s="15">
        <f t="shared" si="156"/>
        <v>6</v>
      </c>
      <c r="Q1706">
        <f t="shared" si="157"/>
        <v>1</v>
      </c>
      <c r="R1706">
        <f t="shared" si="158"/>
        <v>2020</v>
      </c>
    </row>
    <row r="1707" spans="1:18" x14ac:dyDescent="0.25">
      <c r="A1707" s="4" t="s">
        <v>2645</v>
      </c>
      <c r="B1707" s="4" t="s">
        <v>370</v>
      </c>
      <c r="C1707" s="4" t="s">
        <v>272</v>
      </c>
      <c r="D1707" s="4" t="s">
        <v>25</v>
      </c>
      <c r="E1707" s="4" t="s">
        <v>254</v>
      </c>
      <c r="F1707" s="5">
        <v>44162</v>
      </c>
      <c r="G1707" s="4">
        <v>1</v>
      </c>
      <c r="H1707" s="11">
        <f>VLOOKUP(B1707,[1]!Product_Data[#Data],4,0)</f>
        <v>771</v>
      </c>
      <c r="I1707" s="11">
        <f>VLOOKUP(B1707,[1]!Product_Data[#Data],3,0)</f>
        <v>648</v>
      </c>
      <c r="J1707" s="11">
        <f t="shared" si="159"/>
        <v>648</v>
      </c>
      <c r="K1707" s="11">
        <f t="shared" si="160"/>
        <v>771</v>
      </c>
      <c r="L1707" s="11">
        <f t="shared" si="161"/>
        <v>123</v>
      </c>
      <c r="M1707" t="str">
        <f>VLOOKUP(C1707,[1]!Location_Data[#Data],2,0)</f>
        <v>Torrance</v>
      </c>
      <c r="N1707" t="str">
        <f>VLOOKUP(D1707,[1]!Salespeople_Data[#Data],2,0)</f>
        <v>Brian Davis</v>
      </c>
      <c r="O1707" t="str">
        <f>VLOOKUP(E1707,[1]!Customer_Data[#Data],2,0)</f>
        <v>Wayne Rodriguez</v>
      </c>
      <c r="P1707" s="15">
        <f t="shared" si="156"/>
        <v>6</v>
      </c>
      <c r="Q1707">
        <f t="shared" si="157"/>
        <v>11</v>
      </c>
      <c r="R1707">
        <f t="shared" si="158"/>
        <v>2020</v>
      </c>
    </row>
    <row r="1708" spans="1:18" x14ac:dyDescent="0.25">
      <c r="A1708" s="2" t="s">
        <v>2646</v>
      </c>
      <c r="B1708" s="2" t="s">
        <v>207</v>
      </c>
      <c r="C1708" s="2" t="s">
        <v>74</v>
      </c>
      <c r="D1708" s="2" t="s">
        <v>356</v>
      </c>
      <c r="E1708" s="2" t="s">
        <v>943</v>
      </c>
      <c r="F1708" s="3">
        <v>43896</v>
      </c>
      <c r="G1708" s="2">
        <v>4</v>
      </c>
      <c r="H1708" s="11">
        <f>VLOOKUP(B1708,[1]!Product_Data[#Data],4,0)</f>
        <v>2464</v>
      </c>
      <c r="I1708" s="11">
        <f>VLOOKUP(B1708,[1]!Product_Data[#Data],3,0)</f>
        <v>1774</v>
      </c>
      <c r="J1708" s="11">
        <f t="shared" si="159"/>
        <v>7096</v>
      </c>
      <c r="K1708" s="11">
        <f t="shared" si="160"/>
        <v>9856</v>
      </c>
      <c r="L1708" s="11">
        <f t="shared" si="161"/>
        <v>2760</v>
      </c>
      <c r="M1708" t="str">
        <f>VLOOKUP(C1708,[1]!Location_Data[#Data],2,0)</f>
        <v>West Covina</v>
      </c>
      <c r="N1708" t="str">
        <f>VLOOKUP(D1708,[1]!Salespeople_Data[#Data],2,0)</f>
        <v>Jimmy Young</v>
      </c>
      <c r="O1708" t="str">
        <f>VLOOKUP(E1708,[1]!Customer_Data[#Data],2,0)</f>
        <v>Paul Taylor</v>
      </c>
      <c r="P1708" s="15">
        <f t="shared" si="156"/>
        <v>6</v>
      </c>
      <c r="Q1708">
        <f t="shared" si="157"/>
        <v>3</v>
      </c>
      <c r="R1708">
        <f t="shared" si="158"/>
        <v>2020</v>
      </c>
    </row>
    <row r="1709" spans="1:18" x14ac:dyDescent="0.25">
      <c r="A1709" s="4" t="s">
        <v>2647</v>
      </c>
      <c r="B1709" s="4" t="s">
        <v>395</v>
      </c>
      <c r="C1709" s="4" t="s">
        <v>44</v>
      </c>
      <c r="D1709" s="4" t="s">
        <v>257</v>
      </c>
      <c r="E1709" s="4" t="s">
        <v>1412</v>
      </c>
      <c r="F1709" s="5">
        <v>43840</v>
      </c>
      <c r="G1709" s="4">
        <v>2</v>
      </c>
      <c r="H1709" s="11">
        <f>VLOOKUP(B1709,[1]!Product_Data[#Data],4,0)</f>
        <v>2257</v>
      </c>
      <c r="I1709" s="11">
        <f>VLOOKUP(B1709,[1]!Product_Data[#Data],3,0)</f>
        <v>1535</v>
      </c>
      <c r="J1709" s="11">
        <f t="shared" si="159"/>
        <v>3070</v>
      </c>
      <c r="K1709" s="11">
        <f t="shared" si="160"/>
        <v>4514</v>
      </c>
      <c r="L1709" s="11">
        <f t="shared" si="161"/>
        <v>1444</v>
      </c>
      <c r="M1709" t="str">
        <f>VLOOKUP(C1709,[1]!Location_Data[#Data],2,0)</f>
        <v>Moreno Valley</v>
      </c>
      <c r="N1709" t="str">
        <f>VLOOKUP(D1709,[1]!Salespeople_Data[#Data],2,0)</f>
        <v>Jerry Perry</v>
      </c>
      <c r="O1709" t="str">
        <f>VLOOKUP(E1709,[1]!Customer_Data[#Data],2,0)</f>
        <v>Richard Peters</v>
      </c>
      <c r="P1709" s="15">
        <f t="shared" si="156"/>
        <v>6</v>
      </c>
      <c r="Q1709">
        <f t="shared" si="157"/>
        <v>1</v>
      </c>
      <c r="R1709">
        <f t="shared" si="158"/>
        <v>2020</v>
      </c>
    </row>
    <row r="1710" spans="1:18" x14ac:dyDescent="0.25">
      <c r="A1710" s="2" t="s">
        <v>2648</v>
      </c>
      <c r="B1710" s="2" t="s">
        <v>210</v>
      </c>
      <c r="C1710" s="2" t="s">
        <v>362</v>
      </c>
      <c r="D1710" s="2" t="s">
        <v>359</v>
      </c>
      <c r="E1710" s="2" t="s">
        <v>1630</v>
      </c>
      <c r="F1710" s="3">
        <v>43876</v>
      </c>
      <c r="G1710" s="2">
        <v>1</v>
      </c>
      <c r="H1710" s="11">
        <f>VLOOKUP(B1710,[1]!Product_Data[#Data],4,0)</f>
        <v>458</v>
      </c>
      <c r="I1710" s="11">
        <f>VLOOKUP(B1710,[1]!Product_Data[#Data],3,0)</f>
        <v>376</v>
      </c>
      <c r="J1710" s="11">
        <f t="shared" si="159"/>
        <v>376</v>
      </c>
      <c r="K1710" s="11">
        <f t="shared" si="160"/>
        <v>458</v>
      </c>
      <c r="L1710" s="11">
        <f t="shared" si="161"/>
        <v>82</v>
      </c>
      <c r="M1710" t="str">
        <f>VLOOKUP(C1710,[1]!Location_Data[#Data],2,0)</f>
        <v>San Bernardino</v>
      </c>
      <c r="N1710" t="str">
        <f>VLOOKUP(D1710,[1]!Salespeople_Data[#Data],2,0)</f>
        <v>Eugene Holmes</v>
      </c>
      <c r="O1710" t="str">
        <f>VLOOKUP(E1710,[1]!Customer_Data[#Data],2,0)</f>
        <v>Steven Nichols</v>
      </c>
      <c r="P1710" s="15">
        <f t="shared" si="156"/>
        <v>7</v>
      </c>
      <c r="Q1710">
        <f t="shared" si="157"/>
        <v>2</v>
      </c>
      <c r="R1710">
        <f t="shared" si="158"/>
        <v>2020</v>
      </c>
    </row>
    <row r="1711" spans="1:18" x14ac:dyDescent="0.25">
      <c r="A1711" s="4" t="s">
        <v>2649</v>
      </c>
      <c r="B1711" s="4" t="s">
        <v>352</v>
      </c>
      <c r="C1711" s="4" t="s">
        <v>100</v>
      </c>
      <c r="D1711" s="4" t="s">
        <v>96</v>
      </c>
      <c r="E1711" s="4" t="s">
        <v>183</v>
      </c>
      <c r="F1711" s="5">
        <v>43974</v>
      </c>
      <c r="G1711" s="4">
        <v>3</v>
      </c>
      <c r="H1711" s="11">
        <f>VLOOKUP(B1711,[1]!Product_Data[#Data],4,0)</f>
        <v>203</v>
      </c>
      <c r="I1711" s="11">
        <f>VLOOKUP(B1711,[1]!Product_Data[#Data],3,0)</f>
        <v>154</v>
      </c>
      <c r="J1711" s="11">
        <f t="shared" si="159"/>
        <v>462</v>
      </c>
      <c r="K1711" s="11">
        <f t="shared" si="160"/>
        <v>609</v>
      </c>
      <c r="L1711" s="11">
        <f t="shared" si="161"/>
        <v>147</v>
      </c>
      <c r="M1711" t="str">
        <f>VLOOKUP(C1711,[1]!Location_Data[#Data],2,0)</f>
        <v>Victorville</v>
      </c>
      <c r="N1711" t="str">
        <f>VLOOKUP(D1711,[1]!Salespeople_Data[#Data],2,0)</f>
        <v>Brian Thomas</v>
      </c>
      <c r="O1711" t="str">
        <f>VLOOKUP(E1711,[1]!Customer_Data[#Data],2,0)</f>
        <v>Jerry Reed</v>
      </c>
      <c r="P1711" s="15">
        <f t="shared" si="156"/>
        <v>7</v>
      </c>
      <c r="Q1711">
        <f t="shared" si="157"/>
        <v>5</v>
      </c>
      <c r="R1711">
        <f t="shared" si="158"/>
        <v>2020</v>
      </c>
    </row>
    <row r="1712" spans="1:18" x14ac:dyDescent="0.25">
      <c r="A1712" s="2" t="s">
        <v>2650</v>
      </c>
      <c r="B1712" s="2" t="s">
        <v>569</v>
      </c>
      <c r="C1712" s="2" t="s">
        <v>66</v>
      </c>
      <c r="D1712" s="2" t="s">
        <v>15</v>
      </c>
      <c r="E1712" s="2" t="s">
        <v>806</v>
      </c>
      <c r="F1712" s="3">
        <v>44093</v>
      </c>
      <c r="G1712" s="2">
        <v>3</v>
      </c>
      <c r="H1712" s="11">
        <f>VLOOKUP(B1712,[1]!Product_Data[#Data],4,0)</f>
        <v>1178</v>
      </c>
      <c r="I1712" s="11">
        <f>VLOOKUP(B1712,[1]!Product_Data[#Data],3,0)</f>
        <v>683</v>
      </c>
      <c r="J1712" s="11">
        <f t="shared" si="159"/>
        <v>2049</v>
      </c>
      <c r="K1712" s="11">
        <f t="shared" si="160"/>
        <v>3534</v>
      </c>
      <c r="L1712" s="11">
        <f t="shared" si="161"/>
        <v>1485</v>
      </c>
      <c r="M1712" t="str">
        <f>VLOOKUP(C1712,[1]!Location_Data[#Data],2,0)</f>
        <v>Ontario</v>
      </c>
      <c r="N1712" t="str">
        <f>VLOOKUP(D1712,[1]!Salespeople_Data[#Data],2,0)</f>
        <v>Ryan Butler</v>
      </c>
      <c r="O1712" t="str">
        <f>VLOOKUP(E1712,[1]!Customer_Data[#Data],2,0)</f>
        <v>Michael Thomas</v>
      </c>
      <c r="P1712" s="15">
        <f t="shared" si="156"/>
        <v>7</v>
      </c>
      <c r="Q1712">
        <f t="shared" si="157"/>
        <v>9</v>
      </c>
      <c r="R1712">
        <f t="shared" si="158"/>
        <v>2020</v>
      </c>
    </row>
    <row r="1713" spans="1:18" x14ac:dyDescent="0.25">
      <c r="A1713" s="4" t="s">
        <v>2651</v>
      </c>
      <c r="B1713" s="4" t="s">
        <v>560</v>
      </c>
      <c r="C1713" s="4" t="s">
        <v>90</v>
      </c>
      <c r="D1713" s="4" t="s">
        <v>447</v>
      </c>
      <c r="E1713" s="4" t="s">
        <v>801</v>
      </c>
      <c r="F1713" s="5">
        <v>43843</v>
      </c>
      <c r="G1713" s="4">
        <v>1</v>
      </c>
      <c r="H1713" s="11">
        <f>VLOOKUP(B1713,[1]!Product_Data[#Data],4,0)</f>
        <v>1809</v>
      </c>
      <c r="I1713" s="11">
        <f>VLOOKUP(B1713,[1]!Product_Data[#Data],3,0)</f>
        <v>1067</v>
      </c>
      <c r="J1713" s="11">
        <f t="shared" si="159"/>
        <v>1067</v>
      </c>
      <c r="K1713" s="11">
        <f t="shared" si="160"/>
        <v>1809</v>
      </c>
      <c r="L1713" s="11">
        <f t="shared" si="161"/>
        <v>742</v>
      </c>
      <c r="M1713" t="str">
        <f>VLOOKUP(C1713,[1]!Location_Data[#Data],2,0)</f>
        <v>Irvine</v>
      </c>
      <c r="N1713" t="str">
        <f>VLOOKUP(D1713,[1]!Salespeople_Data[#Data],2,0)</f>
        <v>Howard Sims</v>
      </c>
      <c r="O1713" t="str">
        <f>VLOOKUP(E1713,[1]!Customer_Data[#Data],2,0)</f>
        <v>Kenneth Hill</v>
      </c>
      <c r="P1713" s="15">
        <f t="shared" si="156"/>
        <v>2</v>
      </c>
      <c r="Q1713">
        <f t="shared" si="157"/>
        <v>1</v>
      </c>
      <c r="R1713">
        <f t="shared" si="158"/>
        <v>2020</v>
      </c>
    </row>
    <row r="1714" spans="1:18" x14ac:dyDescent="0.25">
      <c r="A1714" s="2" t="s">
        <v>2652</v>
      </c>
      <c r="B1714" s="2" t="s">
        <v>752</v>
      </c>
      <c r="C1714" s="2" t="s">
        <v>204</v>
      </c>
      <c r="D1714" s="2" t="s">
        <v>216</v>
      </c>
      <c r="E1714" s="2" t="s">
        <v>1236</v>
      </c>
      <c r="F1714" s="3">
        <v>44168</v>
      </c>
      <c r="G1714" s="2">
        <v>2</v>
      </c>
      <c r="H1714" s="11">
        <f>VLOOKUP(B1714,[1]!Product_Data[#Data],4,0)</f>
        <v>95</v>
      </c>
      <c r="I1714" s="11">
        <f>VLOOKUP(B1714,[1]!Product_Data[#Data],3,0)</f>
        <v>61</v>
      </c>
      <c r="J1714" s="11">
        <f t="shared" si="159"/>
        <v>122</v>
      </c>
      <c r="K1714" s="11">
        <f t="shared" si="160"/>
        <v>190</v>
      </c>
      <c r="L1714" s="11">
        <f t="shared" si="161"/>
        <v>68</v>
      </c>
      <c r="M1714" t="str">
        <f>VLOOKUP(C1714,[1]!Location_Data[#Data],2,0)</f>
        <v>Corona</v>
      </c>
      <c r="N1714" t="str">
        <f>VLOOKUP(D1714,[1]!Salespeople_Data[#Data],2,0)</f>
        <v>Ernest Wagner</v>
      </c>
      <c r="O1714" t="str">
        <f>VLOOKUP(E1714,[1]!Customer_Data[#Data],2,0)</f>
        <v>Roger Mills</v>
      </c>
      <c r="P1714" s="15">
        <f t="shared" si="156"/>
        <v>5</v>
      </c>
      <c r="Q1714">
        <f t="shared" si="157"/>
        <v>12</v>
      </c>
      <c r="R1714">
        <f t="shared" si="158"/>
        <v>2020</v>
      </c>
    </row>
    <row r="1715" spans="1:18" x14ac:dyDescent="0.25">
      <c r="A1715" s="4" t="s">
        <v>2653</v>
      </c>
      <c r="B1715" s="4" t="s">
        <v>238</v>
      </c>
      <c r="C1715" s="4" t="s">
        <v>490</v>
      </c>
      <c r="D1715" s="4" t="s">
        <v>71</v>
      </c>
      <c r="E1715" s="4" t="s">
        <v>2422</v>
      </c>
      <c r="F1715" s="5">
        <v>44063</v>
      </c>
      <c r="G1715" s="4">
        <v>1</v>
      </c>
      <c r="H1715" s="11">
        <f>VLOOKUP(B1715,[1]!Product_Data[#Data],4,0)</f>
        <v>871</v>
      </c>
      <c r="I1715" s="11">
        <f>VLOOKUP(B1715,[1]!Product_Data[#Data],3,0)</f>
        <v>540</v>
      </c>
      <c r="J1715" s="11">
        <f t="shared" si="159"/>
        <v>540</v>
      </c>
      <c r="K1715" s="11">
        <f t="shared" si="160"/>
        <v>871</v>
      </c>
      <c r="L1715" s="11">
        <f t="shared" si="161"/>
        <v>331</v>
      </c>
      <c r="M1715" t="str">
        <f>VLOOKUP(C1715,[1]!Location_Data[#Data],2,0)</f>
        <v>Temecula</v>
      </c>
      <c r="N1715" t="str">
        <f>VLOOKUP(D1715,[1]!Salespeople_Data[#Data],2,0)</f>
        <v>Gary Rodriguez</v>
      </c>
      <c r="O1715" t="str">
        <f>VLOOKUP(E1715,[1]!Customer_Data[#Data],2,0)</f>
        <v>John Hunt</v>
      </c>
      <c r="P1715" s="15">
        <f t="shared" si="156"/>
        <v>5</v>
      </c>
      <c r="Q1715">
        <f t="shared" si="157"/>
        <v>8</v>
      </c>
      <c r="R1715">
        <f t="shared" si="158"/>
        <v>2020</v>
      </c>
    </row>
    <row r="1716" spans="1:18" x14ac:dyDescent="0.25">
      <c r="A1716" s="2" t="s">
        <v>2654</v>
      </c>
      <c r="B1716" s="2" t="s">
        <v>796</v>
      </c>
      <c r="C1716" s="2" t="s">
        <v>469</v>
      </c>
      <c r="D1716" s="2" t="s">
        <v>25</v>
      </c>
      <c r="E1716" s="2" t="s">
        <v>558</v>
      </c>
      <c r="F1716" s="3">
        <v>44161</v>
      </c>
      <c r="G1716" s="2">
        <v>1</v>
      </c>
      <c r="H1716" s="11">
        <f>VLOOKUP(B1716,[1]!Product_Data[#Data],4,0)</f>
        <v>1103</v>
      </c>
      <c r="I1716" s="11">
        <f>VLOOKUP(B1716,[1]!Product_Data[#Data],3,0)</f>
        <v>838</v>
      </c>
      <c r="J1716" s="11">
        <f t="shared" si="159"/>
        <v>838</v>
      </c>
      <c r="K1716" s="11">
        <f t="shared" si="160"/>
        <v>1103</v>
      </c>
      <c r="L1716" s="11">
        <f t="shared" si="161"/>
        <v>265</v>
      </c>
      <c r="M1716" t="str">
        <f>VLOOKUP(C1716,[1]!Location_Data[#Data],2,0)</f>
        <v>Escondido</v>
      </c>
      <c r="N1716" t="str">
        <f>VLOOKUP(D1716,[1]!Salespeople_Data[#Data],2,0)</f>
        <v>Brian Davis</v>
      </c>
      <c r="O1716" t="str">
        <f>VLOOKUP(E1716,[1]!Customer_Data[#Data],2,0)</f>
        <v>Clarence Greene</v>
      </c>
      <c r="P1716" s="15">
        <f t="shared" si="156"/>
        <v>5</v>
      </c>
      <c r="Q1716">
        <f t="shared" si="157"/>
        <v>11</v>
      </c>
      <c r="R1716">
        <f t="shared" si="158"/>
        <v>2020</v>
      </c>
    </row>
    <row r="1717" spans="1:18" x14ac:dyDescent="0.25">
      <c r="A1717" s="4" t="s">
        <v>2655</v>
      </c>
      <c r="B1717" s="4" t="s">
        <v>271</v>
      </c>
      <c r="C1717" s="4" t="s">
        <v>316</v>
      </c>
      <c r="D1717" s="4" t="s">
        <v>91</v>
      </c>
      <c r="E1717" s="4" t="s">
        <v>2124</v>
      </c>
      <c r="F1717" s="5">
        <v>43939</v>
      </c>
      <c r="G1717" s="4">
        <v>4</v>
      </c>
      <c r="H1717" s="11">
        <f>VLOOKUP(B1717,[1]!Product_Data[#Data],4,0)</f>
        <v>1587</v>
      </c>
      <c r="I1717" s="11">
        <f>VLOOKUP(B1717,[1]!Product_Data[#Data],3,0)</f>
        <v>1301</v>
      </c>
      <c r="J1717" s="11">
        <f t="shared" si="159"/>
        <v>5204</v>
      </c>
      <c r="K1717" s="11">
        <f t="shared" si="160"/>
        <v>6348</v>
      </c>
      <c r="L1717" s="11">
        <f t="shared" si="161"/>
        <v>1144</v>
      </c>
      <c r="M1717" t="str">
        <f>VLOOKUP(C1717,[1]!Location_Data[#Data],2,0)</f>
        <v>East Los Angeles</v>
      </c>
      <c r="N1717" t="str">
        <f>VLOOKUP(D1717,[1]!Salespeople_Data[#Data],2,0)</f>
        <v>Howard Gardner</v>
      </c>
      <c r="O1717" t="str">
        <f>VLOOKUP(E1717,[1]!Customer_Data[#Data],2,0)</f>
        <v>Frank Schmidt</v>
      </c>
      <c r="P1717" s="15">
        <f t="shared" si="156"/>
        <v>7</v>
      </c>
      <c r="Q1717">
        <f t="shared" si="157"/>
        <v>4</v>
      </c>
      <c r="R1717">
        <f t="shared" si="158"/>
        <v>2020</v>
      </c>
    </row>
    <row r="1718" spans="1:18" x14ac:dyDescent="0.25">
      <c r="A1718" s="2" t="s">
        <v>2656</v>
      </c>
      <c r="B1718" s="2" t="s">
        <v>223</v>
      </c>
      <c r="C1718" s="2" t="s">
        <v>24</v>
      </c>
      <c r="D1718" s="2" t="s">
        <v>239</v>
      </c>
      <c r="E1718" s="2" t="s">
        <v>2657</v>
      </c>
      <c r="F1718" s="3">
        <v>43861</v>
      </c>
      <c r="G1718" s="2">
        <v>1</v>
      </c>
      <c r="H1718" s="11">
        <f>VLOOKUP(B1718,[1]!Product_Data[#Data],4,0)</f>
        <v>799</v>
      </c>
      <c r="I1718" s="11">
        <f>VLOOKUP(B1718,[1]!Product_Data[#Data],3,0)</f>
        <v>455</v>
      </c>
      <c r="J1718" s="11">
        <f t="shared" si="159"/>
        <v>455</v>
      </c>
      <c r="K1718" s="11">
        <f t="shared" si="160"/>
        <v>799</v>
      </c>
      <c r="L1718" s="11">
        <f t="shared" si="161"/>
        <v>344</v>
      </c>
      <c r="M1718" t="str">
        <f>VLOOKUP(C1718,[1]!Location_Data[#Data],2,0)</f>
        <v>Lancaster</v>
      </c>
      <c r="N1718" t="str">
        <f>VLOOKUP(D1718,[1]!Salespeople_Data[#Data],2,0)</f>
        <v>John Reyes</v>
      </c>
      <c r="O1718" t="str">
        <f>VLOOKUP(E1718,[1]!Customer_Data[#Data],2,0)</f>
        <v>Jonathan Reed</v>
      </c>
      <c r="P1718" s="15">
        <f t="shared" si="156"/>
        <v>6</v>
      </c>
      <c r="Q1718">
        <f t="shared" si="157"/>
        <v>1</v>
      </c>
      <c r="R1718">
        <f t="shared" si="158"/>
        <v>2020</v>
      </c>
    </row>
    <row r="1719" spans="1:18" x14ac:dyDescent="0.25">
      <c r="A1719" s="4" t="s">
        <v>2658</v>
      </c>
      <c r="B1719" s="4" t="s">
        <v>232</v>
      </c>
      <c r="C1719" s="4" t="s">
        <v>249</v>
      </c>
      <c r="D1719" s="4" t="s">
        <v>91</v>
      </c>
      <c r="E1719" s="4" t="s">
        <v>1037</v>
      </c>
      <c r="F1719" s="5">
        <v>43994</v>
      </c>
      <c r="G1719" s="4">
        <v>4</v>
      </c>
      <c r="H1719" s="11">
        <f>VLOOKUP(B1719,[1]!Product_Data[#Data],4,0)</f>
        <v>1119</v>
      </c>
      <c r="I1719" s="11">
        <f>VLOOKUP(B1719,[1]!Product_Data[#Data],3,0)</f>
        <v>683</v>
      </c>
      <c r="J1719" s="11">
        <f t="shared" si="159"/>
        <v>2732</v>
      </c>
      <c r="K1719" s="11">
        <f t="shared" si="160"/>
        <v>4476</v>
      </c>
      <c r="L1719" s="11">
        <f t="shared" si="161"/>
        <v>1744</v>
      </c>
      <c r="M1719" t="str">
        <f>VLOOKUP(C1719,[1]!Location_Data[#Data],2,0)</f>
        <v>Roseville</v>
      </c>
      <c r="N1719" t="str">
        <f>VLOOKUP(D1719,[1]!Salespeople_Data[#Data],2,0)</f>
        <v>Howard Gardner</v>
      </c>
      <c r="O1719" t="str">
        <f>VLOOKUP(E1719,[1]!Customer_Data[#Data],2,0)</f>
        <v>Jason Hudson</v>
      </c>
      <c r="P1719" s="15">
        <f t="shared" si="156"/>
        <v>6</v>
      </c>
      <c r="Q1719">
        <f t="shared" si="157"/>
        <v>6</v>
      </c>
      <c r="R1719">
        <f t="shared" si="158"/>
        <v>2020</v>
      </c>
    </row>
    <row r="1720" spans="1:18" x14ac:dyDescent="0.25">
      <c r="A1720" s="2" t="s">
        <v>2659</v>
      </c>
      <c r="B1720" s="2" t="s">
        <v>267</v>
      </c>
      <c r="C1720" s="2" t="s">
        <v>149</v>
      </c>
      <c r="D1720" s="2" t="s">
        <v>212</v>
      </c>
      <c r="E1720" s="2" t="s">
        <v>258</v>
      </c>
      <c r="F1720" s="3">
        <v>44108</v>
      </c>
      <c r="G1720" s="2">
        <v>4</v>
      </c>
      <c r="H1720" s="11">
        <f>VLOOKUP(B1720,[1]!Product_Data[#Data],4,0)</f>
        <v>400</v>
      </c>
      <c r="I1720" s="11">
        <f>VLOOKUP(B1720,[1]!Product_Data[#Data],3,0)</f>
        <v>208</v>
      </c>
      <c r="J1720" s="11">
        <f t="shared" si="159"/>
        <v>832</v>
      </c>
      <c r="K1720" s="11">
        <f t="shared" si="160"/>
        <v>1600</v>
      </c>
      <c r="L1720" s="11">
        <f t="shared" si="161"/>
        <v>768</v>
      </c>
      <c r="M1720" t="str">
        <f>VLOOKUP(C1720,[1]!Location_Data[#Data],2,0)</f>
        <v>Antioch</v>
      </c>
      <c r="N1720" t="str">
        <f>VLOOKUP(D1720,[1]!Salespeople_Data[#Data],2,0)</f>
        <v>Ronald Reed</v>
      </c>
      <c r="O1720" t="str">
        <f>VLOOKUP(E1720,[1]!Customer_Data[#Data],2,0)</f>
        <v>Antonio Morris</v>
      </c>
      <c r="P1720" s="15">
        <f t="shared" si="156"/>
        <v>1</v>
      </c>
      <c r="Q1720">
        <f t="shared" si="157"/>
        <v>10</v>
      </c>
      <c r="R1720">
        <f t="shared" si="158"/>
        <v>2020</v>
      </c>
    </row>
    <row r="1721" spans="1:18" x14ac:dyDescent="0.25">
      <c r="A1721" s="4" t="s">
        <v>2660</v>
      </c>
      <c r="B1721" s="4" t="s">
        <v>403</v>
      </c>
      <c r="C1721" s="4" t="s">
        <v>105</v>
      </c>
      <c r="D1721" s="4" t="s">
        <v>191</v>
      </c>
      <c r="E1721" s="4" t="s">
        <v>716</v>
      </c>
      <c r="F1721" s="5">
        <v>43832</v>
      </c>
      <c r="G1721" s="4">
        <v>1</v>
      </c>
      <c r="H1721" s="11">
        <f>VLOOKUP(B1721,[1]!Product_Data[#Data],4,0)</f>
        <v>392</v>
      </c>
      <c r="I1721" s="11">
        <f>VLOOKUP(B1721,[1]!Product_Data[#Data],3,0)</f>
        <v>255</v>
      </c>
      <c r="J1721" s="11">
        <f t="shared" si="159"/>
        <v>255</v>
      </c>
      <c r="K1721" s="11">
        <f t="shared" si="160"/>
        <v>392</v>
      </c>
      <c r="L1721" s="11">
        <f t="shared" si="161"/>
        <v>137</v>
      </c>
      <c r="M1721" t="str">
        <f>VLOOKUP(C1721,[1]!Location_Data[#Data],2,0)</f>
        <v>Daly City</v>
      </c>
      <c r="N1721" t="str">
        <f>VLOOKUP(D1721,[1]!Salespeople_Data[#Data],2,0)</f>
        <v>Robert Reed</v>
      </c>
      <c r="O1721" t="str">
        <f>VLOOKUP(E1721,[1]!Customer_Data[#Data],2,0)</f>
        <v>Keith Murphy</v>
      </c>
      <c r="P1721" s="15">
        <f t="shared" si="156"/>
        <v>5</v>
      </c>
      <c r="Q1721">
        <f t="shared" si="157"/>
        <v>1</v>
      </c>
      <c r="R1721">
        <f t="shared" si="158"/>
        <v>2020</v>
      </c>
    </row>
    <row r="1722" spans="1:18" x14ac:dyDescent="0.25">
      <c r="A1722" s="2" t="s">
        <v>2661</v>
      </c>
      <c r="B1722" s="2" t="s">
        <v>1149</v>
      </c>
      <c r="C1722" s="2" t="s">
        <v>169</v>
      </c>
      <c r="D1722" s="2" t="s">
        <v>298</v>
      </c>
      <c r="E1722" s="2" t="s">
        <v>1160</v>
      </c>
      <c r="F1722" s="3">
        <v>43833</v>
      </c>
      <c r="G1722" s="2">
        <v>3</v>
      </c>
      <c r="H1722" s="11">
        <f>VLOOKUP(B1722,[1]!Product_Data[#Data],4,0)</f>
        <v>847</v>
      </c>
      <c r="I1722" s="11">
        <f>VLOOKUP(B1722,[1]!Product_Data[#Data],3,0)</f>
        <v>534</v>
      </c>
      <c r="J1722" s="11">
        <f t="shared" si="159"/>
        <v>1602</v>
      </c>
      <c r="K1722" s="11">
        <f t="shared" si="160"/>
        <v>2541</v>
      </c>
      <c r="L1722" s="11">
        <f t="shared" si="161"/>
        <v>939</v>
      </c>
      <c r="M1722" t="str">
        <f>VLOOKUP(C1722,[1]!Location_Data[#Data],2,0)</f>
        <v>Vista</v>
      </c>
      <c r="N1722" t="str">
        <f>VLOOKUP(D1722,[1]!Salespeople_Data[#Data],2,0)</f>
        <v>Kenneth Fields</v>
      </c>
      <c r="O1722" t="str">
        <f>VLOOKUP(E1722,[1]!Customer_Data[#Data],2,0)</f>
        <v>Juan Scott</v>
      </c>
      <c r="P1722" s="15">
        <f t="shared" si="156"/>
        <v>6</v>
      </c>
      <c r="Q1722">
        <f t="shared" si="157"/>
        <v>1</v>
      </c>
      <c r="R1722">
        <f t="shared" si="158"/>
        <v>2020</v>
      </c>
    </row>
    <row r="1723" spans="1:18" x14ac:dyDescent="0.25">
      <c r="A1723" s="4" t="s">
        <v>2662</v>
      </c>
      <c r="B1723" s="4" t="s">
        <v>61</v>
      </c>
      <c r="C1723" s="4" t="s">
        <v>380</v>
      </c>
      <c r="D1723" s="4" t="s">
        <v>40</v>
      </c>
      <c r="E1723" s="4" t="s">
        <v>2663</v>
      </c>
      <c r="F1723" s="5">
        <v>43865</v>
      </c>
      <c r="G1723" s="4">
        <v>3</v>
      </c>
      <c r="H1723" s="11">
        <f>VLOOKUP(B1723,[1]!Product_Data[#Data],4,0)</f>
        <v>1889</v>
      </c>
      <c r="I1723" s="11">
        <f>VLOOKUP(B1723,[1]!Product_Data[#Data],3,0)</f>
        <v>945</v>
      </c>
      <c r="J1723" s="11">
        <f t="shared" si="159"/>
        <v>2835</v>
      </c>
      <c r="K1723" s="11">
        <f t="shared" si="160"/>
        <v>5667</v>
      </c>
      <c r="L1723" s="11">
        <f t="shared" si="161"/>
        <v>2832</v>
      </c>
      <c r="M1723" t="str">
        <f>VLOOKUP(C1723,[1]!Location_Data[#Data],2,0)</f>
        <v>Los Angeles</v>
      </c>
      <c r="N1723" t="str">
        <f>VLOOKUP(D1723,[1]!Salespeople_Data[#Data],2,0)</f>
        <v>Brian Hansen</v>
      </c>
      <c r="O1723" t="str">
        <f>VLOOKUP(E1723,[1]!Customer_Data[#Data],2,0)</f>
        <v>Walter Woods</v>
      </c>
      <c r="P1723" s="15">
        <f t="shared" si="156"/>
        <v>3</v>
      </c>
      <c r="Q1723">
        <f t="shared" si="157"/>
        <v>2</v>
      </c>
      <c r="R1723">
        <f t="shared" si="158"/>
        <v>2020</v>
      </c>
    </row>
    <row r="1724" spans="1:18" x14ac:dyDescent="0.25">
      <c r="A1724" s="2" t="s">
        <v>2664</v>
      </c>
      <c r="B1724" s="2" t="s">
        <v>181</v>
      </c>
      <c r="C1724" s="2" t="s">
        <v>140</v>
      </c>
      <c r="D1724" s="2" t="s">
        <v>359</v>
      </c>
      <c r="E1724" s="2" t="s">
        <v>821</v>
      </c>
      <c r="F1724" s="3">
        <v>43992</v>
      </c>
      <c r="G1724" s="2">
        <v>1</v>
      </c>
      <c r="H1724" s="11">
        <f>VLOOKUP(B1724,[1]!Product_Data[#Data],4,0)</f>
        <v>1500</v>
      </c>
      <c r="I1724" s="11">
        <f>VLOOKUP(B1724,[1]!Product_Data[#Data],3,0)</f>
        <v>900</v>
      </c>
      <c r="J1724" s="11">
        <f t="shared" si="159"/>
        <v>900</v>
      </c>
      <c r="K1724" s="11">
        <f t="shared" si="160"/>
        <v>1500</v>
      </c>
      <c r="L1724" s="11">
        <f t="shared" si="161"/>
        <v>600</v>
      </c>
      <c r="M1724" t="str">
        <f>VLOOKUP(C1724,[1]!Location_Data[#Data],2,0)</f>
        <v>Salinas</v>
      </c>
      <c r="N1724" t="str">
        <f>VLOOKUP(D1724,[1]!Salespeople_Data[#Data],2,0)</f>
        <v>Eugene Holmes</v>
      </c>
      <c r="O1724" t="str">
        <f>VLOOKUP(E1724,[1]!Customer_Data[#Data],2,0)</f>
        <v>Gregory Jackson</v>
      </c>
      <c r="P1724" s="15">
        <f t="shared" si="156"/>
        <v>4</v>
      </c>
      <c r="Q1724">
        <f t="shared" si="157"/>
        <v>6</v>
      </c>
      <c r="R1724">
        <f t="shared" si="158"/>
        <v>2020</v>
      </c>
    </row>
    <row r="1725" spans="1:18" x14ac:dyDescent="0.25">
      <c r="A1725" s="4" t="s">
        <v>2665</v>
      </c>
      <c r="B1725" s="4" t="s">
        <v>245</v>
      </c>
      <c r="C1725" s="4" t="s">
        <v>467</v>
      </c>
      <c r="D1725" s="4" t="s">
        <v>63</v>
      </c>
      <c r="E1725" s="4" t="s">
        <v>2460</v>
      </c>
      <c r="F1725" s="5">
        <v>44024</v>
      </c>
      <c r="G1725" s="4">
        <v>3</v>
      </c>
      <c r="H1725" s="11">
        <f>VLOOKUP(B1725,[1]!Product_Data[#Data],4,0)</f>
        <v>818</v>
      </c>
      <c r="I1725" s="11">
        <f>VLOOKUP(B1725,[1]!Product_Data[#Data],3,0)</f>
        <v>450</v>
      </c>
      <c r="J1725" s="11">
        <f t="shared" si="159"/>
        <v>1350</v>
      </c>
      <c r="K1725" s="11">
        <f t="shared" si="160"/>
        <v>2454</v>
      </c>
      <c r="L1725" s="11">
        <f t="shared" si="161"/>
        <v>1104</v>
      </c>
      <c r="M1725" t="str">
        <f>VLOOKUP(C1725,[1]!Location_Data[#Data],2,0)</f>
        <v>Garden Grove</v>
      </c>
      <c r="N1725" t="str">
        <f>VLOOKUP(D1725,[1]!Salespeople_Data[#Data],2,0)</f>
        <v>Jeremy Mendoza</v>
      </c>
      <c r="O1725" t="str">
        <f>VLOOKUP(E1725,[1]!Customer_Data[#Data],2,0)</f>
        <v>Joe Gordon</v>
      </c>
      <c r="P1725" s="15">
        <f t="shared" si="156"/>
        <v>1</v>
      </c>
      <c r="Q1725">
        <f t="shared" si="157"/>
        <v>7</v>
      </c>
      <c r="R1725">
        <f t="shared" si="158"/>
        <v>2020</v>
      </c>
    </row>
    <row r="1726" spans="1:18" x14ac:dyDescent="0.25">
      <c r="A1726" s="2" t="s">
        <v>2666</v>
      </c>
      <c r="B1726" s="2" t="s">
        <v>395</v>
      </c>
      <c r="C1726" s="2" t="s">
        <v>386</v>
      </c>
      <c r="D1726" s="2" t="s">
        <v>308</v>
      </c>
      <c r="E1726" s="2" t="s">
        <v>2667</v>
      </c>
      <c r="F1726" s="3">
        <v>43951</v>
      </c>
      <c r="G1726" s="2">
        <v>2</v>
      </c>
      <c r="H1726" s="11">
        <f>VLOOKUP(B1726,[1]!Product_Data[#Data],4,0)</f>
        <v>2257</v>
      </c>
      <c r="I1726" s="11">
        <f>VLOOKUP(B1726,[1]!Product_Data[#Data],3,0)</f>
        <v>1535</v>
      </c>
      <c r="J1726" s="11">
        <f t="shared" si="159"/>
        <v>3070</v>
      </c>
      <c r="K1726" s="11">
        <f t="shared" si="160"/>
        <v>4514</v>
      </c>
      <c r="L1726" s="11">
        <f t="shared" si="161"/>
        <v>1444</v>
      </c>
      <c r="M1726" t="str">
        <f>VLOOKUP(C1726,[1]!Location_Data[#Data],2,0)</f>
        <v>Carlsbad</v>
      </c>
      <c r="N1726" t="str">
        <f>VLOOKUP(D1726,[1]!Salespeople_Data[#Data],2,0)</f>
        <v>Fred Robertson</v>
      </c>
      <c r="O1726" t="str">
        <f>VLOOKUP(E1726,[1]!Customer_Data[#Data],2,0)</f>
        <v>Roger Elliott</v>
      </c>
      <c r="P1726" s="15">
        <f t="shared" si="156"/>
        <v>5</v>
      </c>
      <c r="Q1726">
        <f t="shared" si="157"/>
        <v>4</v>
      </c>
      <c r="R1726">
        <f t="shared" si="158"/>
        <v>2020</v>
      </c>
    </row>
    <row r="1727" spans="1:18" x14ac:dyDescent="0.25">
      <c r="A1727" s="4" t="s">
        <v>2668</v>
      </c>
      <c r="B1727" s="4" t="s">
        <v>185</v>
      </c>
      <c r="C1727" s="4" t="s">
        <v>211</v>
      </c>
      <c r="D1727" s="4" t="s">
        <v>413</v>
      </c>
      <c r="E1727" s="4" t="s">
        <v>861</v>
      </c>
      <c r="F1727" s="5">
        <v>44163</v>
      </c>
      <c r="G1727" s="4">
        <v>4</v>
      </c>
      <c r="H1727" s="11">
        <f>VLOOKUP(B1727,[1]!Product_Data[#Data],4,0)</f>
        <v>667</v>
      </c>
      <c r="I1727" s="11">
        <f>VLOOKUP(B1727,[1]!Product_Data[#Data],3,0)</f>
        <v>387</v>
      </c>
      <c r="J1727" s="11">
        <f t="shared" si="159"/>
        <v>1548</v>
      </c>
      <c r="K1727" s="11">
        <f t="shared" si="160"/>
        <v>2668</v>
      </c>
      <c r="L1727" s="11">
        <f t="shared" si="161"/>
        <v>1120</v>
      </c>
      <c r="M1727" t="str">
        <f>VLOOKUP(C1727,[1]!Location_Data[#Data],2,0)</f>
        <v>Chula Vista</v>
      </c>
      <c r="N1727" t="str">
        <f>VLOOKUP(D1727,[1]!Salespeople_Data[#Data],2,0)</f>
        <v>Kenneth Bradley</v>
      </c>
      <c r="O1727" t="str">
        <f>VLOOKUP(E1727,[1]!Customer_Data[#Data],2,0)</f>
        <v>Arthur Webb</v>
      </c>
      <c r="P1727" s="15">
        <f t="shared" si="156"/>
        <v>7</v>
      </c>
      <c r="Q1727">
        <f t="shared" si="157"/>
        <v>11</v>
      </c>
      <c r="R1727">
        <f t="shared" si="158"/>
        <v>2020</v>
      </c>
    </row>
    <row r="1728" spans="1:18" x14ac:dyDescent="0.25">
      <c r="A1728" s="2" t="s">
        <v>2669</v>
      </c>
      <c r="B1728" s="2" t="s">
        <v>370</v>
      </c>
      <c r="C1728" s="2" t="s">
        <v>220</v>
      </c>
      <c r="D1728" s="2" t="s">
        <v>58</v>
      </c>
      <c r="E1728" s="2" t="s">
        <v>1267</v>
      </c>
      <c r="F1728" s="3">
        <v>44194</v>
      </c>
      <c r="G1728" s="2">
        <v>3</v>
      </c>
      <c r="H1728" s="11">
        <f>VLOOKUP(B1728,[1]!Product_Data[#Data],4,0)</f>
        <v>771</v>
      </c>
      <c r="I1728" s="11">
        <f>VLOOKUP(B1728,[1]!Product_Data[#Data],3,0)</f>
        <v>648</v>
      </c>
      <c r="J1728" s="11">
        <f t="shared" si="159"/>
        <v>1944</v>
      </c>
      <c r="K1728" s="11">
        <f t="shared" si="160"/>
        <v>2313</v>
      </c>
      <c r="L1728" s="11">
        <f t="shared" si="161"/>
        <v>369</v>
      </c>
      <c r="M1728" t="str">
        <f>VLOOKUP(C1728,[1]!Location_Data[#Data],2,0)</f>
        <v>Modesto</v>
      </c>
      <c r="N1728" t="str">
        <f>VLOOKUP(D1728,[1]!Salespeople_Data[#Data],2,0)</f>
        <v>Christopher Tucker</v>
      </c>
      <c r="O1728" t="str">
        <f>VLOOKUP(E1728,[1]!Customer_Data[#Data],2,0)</f>
        <v>Kevin Gilbert</v>
      </c>
      <c r="P1728" s="15">
        <f t="shared" si="156"/>
        <v>3</v>
      </c>
      <c r="Q1728">
        <f t="shared" si="157"/>
        <v>12</v>
      </c>
      <c r="R1728">
        <f t="shared" si="158"/>
        <v>2020</v>
      </c>
    </row>
    <row r="1729" spans="1:18" x14ac:dyDescent="0.25">
      <c r="A1729" s="4" t="s">
        <v>2670</v>
      </c>
      <c r="B1729" s="4" t="s">
        <v>560</v>
      </c>
      <c r="C1729" s="4" t="s">
        <v>490</v>
      </c>
      <c r="D1729" s="4" t="s">
        <v>239</v>
      </c>
      <c r="E1729" s="4" t="s">
        <v>2058</v>
      </c>
      <c r="F1729" s="5">
        <v>44012</v>
      </c>
      <c r="G1729" s="4">
        <v>1</v>
      </c>
      <c r="H1729" s="11">
        <f>VLOOKUP(B1729,[1]!Product_Data[#Data],4,0)</f>
        <v>1809</v>
      </c>
      <c r="I1729" s="11">
        <f>VLOOKUP(B1729,[1]!Product_Data[#Data],3,0)</f>
        <v>1067</v>
      </c>
      <c r="J1729" s="11">
        <f t="shared" si="159"/>
        <v>1067</v>
      </c>
      <c r="K1729" s="11">
        <f t="shared" si="160"/>
        <v>1809</v>
      </c>
      <c r="L1729" s="11">
        <f t="shared" si="161"/>
        <v>742</v>
      </c>
      <c r="M1729" t="str">
        <f>VLOOKUP(C1729,[1]!Location_Data[#Data],2,0)</f>
        <v>Temecula</v>
      </c>
      <c r="N1729" t="str">
        <f>VLOOKUP(D1729,[1]!Salespeople_Data[#Data],2,0)</f>
        <v>John Reyes</v>
      </c>
      <c r="O1729" t="str">
        <f>VLOOKUP(E1729,[1]!Customer_Data[#Data],2,0)</f>
        <v>Justin Miller</v>
      </c>
      <c r="P1729" s="15">
        <f t="shared" si="156"/>
        <v>3</v>
      </c>
      <c r="Q1729">
        <f t="shared" si="157"/>
        <v>6</v>
      </c>
      <c r="R1729">
        <f t="shared" si="158"/>
        <v>2020</v>
      </c>
    </row>
    <row r="1730" spans="1:18" x14ac:dyDescent="0.25">
      <c r="A1730" s="2" t="s">
        <v>2671</v>
      </c>
      <c r="B1730" s="2" t="s">
        <v>119</v>
      </c>
      <c r="C1730" s="2" t="s">
        <v>204</v>
      </c>
      <c r="D1730" s="2" t="s">
        <v>356</v>
      </c>
      <c r="E1730" s="2" t="s">
        <v>580</v>
      </c>
      <c r="F1730" s="3">
        <v>43975</v>
      </c>
      <c r="G1730" s="2">
        <v>1</v>
      </c>
      <c r="H1730" s="11">
        <f>VLOOKUP(B1730,[1]!Product_Data[#Data],4,0)</f>
        <v>1077</v>
      </c>
      <c r="I1730" s="11">
        <f>VLOOKUP(B1730,[1]!Product_Data[#Data],3,0)</f>
        <v>732</v>
      </c>
      <c r="J1730" s="11">
        <f t="shared" si="159"/>
        <v>732</v>
      </c>
      <c r="K1730" s="11">
        <f t="shared" si="160"/>
        <v>1077</v>
      </c>
      <c r="L1730" s="11">
        <f t="shared" si="161"/>
        <v>345</v>
      </c>
      <c r="M1730" t="str">
        <f>VLOOKUP(C1730,[1]!Location_Data[#Data],2,0)</f>
        <v>Corona</v>
      </c>
      <c r="N1730" t="str">
        <f>VLOOKUP(D1730,[1]!Salespeople_Data[#Data],2,0)</f>
        <v>Jimmy Young</v>
      </c>
      <c r="O1730" t="str">
        <f>VLOOKUP(E1730,[1]!Customer_Data[#Data],2,0)</f>
        <v>Bobby Murray</v>
      </c>
      <c r="P1730" s="15">
        <f t="shared" ref="P1730:P1793" si="162">WEEKDAY(F1730)</f>
        <v>1</v>
      </c>
      <c r="Q1730">
        <f t="shared" ref="Q1730:Q1793" si="163">MONTH(F1730)</f>
        <v>5</v>
      </c>
      <c r="R1730">
        <f t="shared" ref="R1730:R1793" si="164">YEAR(F1730)</f>
        <v>2020</v>
      </c>
    </row>
    <row r="1731" spans="1:18" x14ac:dyDescent="0.25">
      <c r="A1731" s="4" t="s">
        <v>2672</v>
      </c>
      <c r="B1731" s="4" t="s">
        <v>129</v>
      </c>
      <c r="C1731" s="4" t="s">
        <v>105</v>
      </c>
      <c r="D1731" s="4" t="s">
        <v>111</v>
      </c>
      <c r="E1731" s="4" t="s">
        <v>261</v>
      </c>
      <c r="F1731" s="5">
        <v>43972</v>
      </c>
      <c r="G1731" s="4">
        <v>1</v>
      </c>
      <c r="H1731" s="11">
        <f>VLOOKUP(B1731,[1]!Product_Data[#Data],4,0)</f>
        <v>127</v>
      </c>
      <c r="I1731" s="11">
        <f>VLOOKUP(B1731,[1]!Product_Data[#Data],3,0)</f>
        <v>79</v>
      </c>
      <c r="J1731" s="11">
        <f t="shared" ref="J1731:J1794" si="165">PRODUCT(I1731,G1731)</f>
        <v>79</v>
      </c>
      <c r="K1731" s="11">
        <f t="shared" ref="K1731:K1794" si="166">PRODUCT(H1731,G1731)</f>
        <v>127</v>
      </c>
      <c r="L1731" s="11">
        <f t="shared" ref="L1731:L1794" si="167">K1731-J1731</f>
        <v>48</v>
      </c>
      <c r="M1731" t="str">
        <f>VLOOKUP(C1731,[1]!Location_Data[#Data],2,0)</f>
        <v>Daly City</v>
      </c>
      <c r="N1731" t="str">
        <f>VLOOKUP(D1731,[1]!Salespeople_Data[#Data],2,0)</f>
        <v>Ryan Welch</v>
      </c>
      <c r="O1731" t="str">
        <f>VLOOKUP(E1731,[1]!Customer_Data[#Data],2,0)</f>
        <v>Keith Hamilton</v>
      </c>
      <c r="P1731" s="15">
        <f t="shared" si="162"/>
        <v>5</v>
      </c>
      <c r="Q1731">
        <f t="shared" si="163"/>
        <v>5</v>
      </c>
      <c r="R1731">
        <f t="shared" si="164"/>
        <v>2020</v>
      </c>
    </row>
    <row r="1732" spans="1:18" x14ac:dyDescent="0.25">
      <c r="A1732" s="2" t="s">
        <v>2673</v>
      </c>
      <c r="B1732" s="2" t="s">
        <v>325</v>
      </c>
      <c r="C1732" s="2" t="s">
        <v>182</v>
      </c>
      <c r="D1732" s="2" t="s">
        <v>101</v>
      </c>
      <c r="E1732" s="2" t="s">
        <v>294</v>
      </c>
      <c r="F1732" s="3">
        <v>43903</v>
      </c>
      <c r="G1732" s="2">
        <v>3</v>
      </c>
      <c r="H1732" s="11">
        <f>VLOOKUP(B1732,[1]!Product_Data[#Data],4,0)</f>
        <v>1526</v>
      </c>
      <c r="I1732" s="11">
        <f>VLOOKUP(B1732,[1]!Product_Data[#Data],3,0)</f>
        <v>1251</v>
      </c>
      <c r="J1732" s="11">
        <f t="shared" si="165"/>
        <v>3753</v>
      </c>
      <c r="K1732" s="11">
        <f t="shared" si="166"/>
        <v>4578</v>
      </c>
      <c r="L1732" s="11">
        <f t="shared" si="167"/>
        <v>825</v>
      </c>
      <c r="M1732" t="str">
        <f>VLOOKUP(C1732,[1]!Location_Data[#Data],2,0)</f>
        <v>Vallejo</v>
      </c>
      <c r="N1732" t="str">
        <f>VLOOKUP(D1732,[1]!Salespeople_Data[#Data],2,0)</f>
        <v>Scott Clark</v>
      </c>
      <c r="O1732" t="str">
        <f>VLOOKUP(E1732,[1]!Customer_Data[#Data],2,0)</f>
        <v>Eric Bowman</v>
      </c>
      <c r="P1732" s="15">
        <f t="shared" si="162"/>
        <v>6</v>
      </c>
      <c r="Q1732">
        <f t="shared" si="163"/>
        <v>3</v>
      </c>
      <c r="R1732">
        <f t="shared" si="164"/>
        <v>2020</v>
      </c>
    </row>
    <row r="1733" spans="1:18" x14ac:dyDescent="0.25">
      <c r="A1733" s="4" t="s">
        <v>2674</v>
      </c>
      <c r="B1733" s="4" t="s">
        <v>223</v>
      </c>
      <c r="C1733" s="4" t="s">
        <v>242</v>
      </c>
      <c r="D1733" s="4" t="s">
        <v>239</v>
      </c>
      <c r="E1733" s="4" t="s">
        <v>480</v>
      </c>
      <c r="F1733" s="5">
        <v>44004</v>
      </c>
      <c r="G1733" s="4">
        <v>4</v>
      </c>
      <c r="H1733" s="11">
        <f>VLOOKUP(B1733,[1]!Product_Data[#Data],4,0)</f>
        <v>799</v>
      </c>
      <c r="I1733" s="11">
        <f>VLOOKUP(B1733,[1]!Product_Data[#Data],3,0)</f>
        <v>455</v>
      </c>
      <c r="J1733" s="11">
        <f t="shared" si="165"/>
        <v>1820</v>
      </c>
      <c r="K1733" s="11">
        <f t="shared" si="166"/>
        <v>3196</v>
      </c>
      <c r="L1733" s="11">
        <f t="shared" si="167"/>
        <v>1376</v>
      </c>
      <c r="M1733" t="str">
        <f>VLOOKUP(C1733,[1]!Location_Data[#Data],2,0)</f>
        <v>Downey</v>
      </c>
      <c r="N1733" t="str">
        <f>VLOOKUP(D1733,[1]!Salespeople_Data[#Data],2,0)</f>
        <v>John Reyes</v>
      </c>
      <c r="O1733" t="str">
        <f>VLOOKUP(E1733,[1]!Customer_Data[#Data],2,0)</f>
        <v>Mark Morales</v>
      </c>
      <c r="P1733" s="15">
        <f t="shared" si="162"/>
        <v>2</v>
      </c>
      <c r="Q1733">
        <f t="shared" si="163"/>
        <v>6</v>
      </c>
      <c r="R1733">
        <f t="shared" si="164"/>
        <v>2020</v>
      </c>
    </row>
    <row r="1734" spans="1:18" x14ac:dyDescent="0.25">
      <c r="A1734" s="2" t="s">
        <v>2675</v>
      </c>
      <c r="B1734" s="2" t="s">
        <v>245</v>
      </c>
      <c r="C1734" s="2" t="s">
        <v>731</v>
      </c>
      <c r="D1734" s="2" t="s">
        <v>126</v>
      </c>
      <c r="E1734" s="2" t="s">
        <v>2676</v>
      </c>
      <c r="F1734" s="3">
        <v>43945</v>
      </c>
      <c r="G1734" s="2">
        <v>1</v>
      </c>
      <c r="H1734" s="11">
        <f>VLOOKUP(B1734,[1]!Product_Data[#Data],4,0)</f>
        <v>818</v>
      </c>
      <c r="I1734" s="11">
        <f>VLOOKUP(B1734,[1]!Product_Data[#Data],3,0)</f>
        <v>450</v>
      </c>
      <c r="J1734" s="11">
        <f t="shared" si="165"/>
        <v>450</v>
      </c>
      <c r="K1734" s="11">
        <f t="shared" si="166"/>
        <v>818</v>
      </c>
      <c r="L1734" s="11">
        <f t="shared" si="167"/>
        <v>368</v>
      </c>
      <c r="M1734" t="str">
        <f>VLOOKUP(C1734,[1]!Location_Data[#Data],2,0)</f>
        <v>Costa Mesa</v>
      </c>
      <c r="N1734" t="str">
        <f>VLOOKUP(D1734,[1]!Salespeople_Data[#Data],2,0)</f>
        <v>Larry Castillo</v>
      </c>
      <c r="O1734" t="str">
        <f>VLOOKUP(E1734,[1]!Customer_Data[#Data],2,0)</f>
        <v>Billy West</v>
      </c>
      <c r="P1734" s="15">
        <f t="shared" si="162"/>
        <v>6</v>
      </c>
      <c r="Q1734">
        <f t="shared" si="163"/>
        <v>4</v>
      </c>
      <c r="R1734">
        <f t="shared" si="164"/>
        <v>2020</v>
      </c>
    </row>
    <row r="1735" spans="1:18" x14ac:dyDescent="0.25">
      <c r="A1735" s="4" t="s">
        <v>2677</v>
      </c>
      <c r="B1735" s="4" t="s">
        <v>83</v>
      </c>
      <c r="C1735" s="4" t="s">
        <v>39</v>
      </c>
      <c r="D1735" s="4" t="s">
        <v>159</v>
      </c>
      <c r="E1735" s="4" t="s">
        <v>2314</v>
      </c>
      <c r="F1735" s="5">
        <v>44058</v>
      </c>
      <c r="G1735" s="4">
        <v>4</v>
      </c>
      <c r="H1735" s="11">
        <f>VLOOKUP(B1735,[1]!Product_Data[#Data],4,0)</f>
        <v>1972</v>
      </c>
      <c r="I1735" s="11">
        <f>VLOOKUP(B1735,[1]!Product_Data[#Data],3,0)</f>
        <v>1321</v>
      </c>
      <c r="J1735" s="11">
        <f t="shared" si="165"/>
        <v>5284</v>
      </c>
      <c r="K1735" s="11">
        <f t="shared" si="166"/>
        <v>7888</v>
      </c>
      <c r="L1735" s="11">
        <f t="shared" si="167"/>
        <v>2604</v>
      </c>
      <c r="M1735" t="str">
        <f>VLOOKUP(C1735,[1]!Location_Data[#Data],2,0)</f>
        <v>Oceanside</v>
      </c>
      <c r="N1735" t="str">
        <f>VLOOKUP(D1735,[1]!Salespeople_Data[#Data],2,0)</f>
        <v>Bobby Russell</v>
      </c>
      <c r="O1735" t="str">
        <f>VLOOKUP(E1735,[1]!Customer_Data[#Data],2,0)</f>
        <v>Roger Miller</v>
      </c>
      <c r="P1735" s="15">
        <f t="shared" si="162"/>
        <v>7</v>
      </c>
      <c r="Q1735">
        <f t="shared" si="163"/>
        <v>8</v>
      </c>
      <c r="R1735">
        <f t="shared" si="164"/>
        <v>2020</v>
      </c>
    </row>
    <row r="1736" spans="1:18" x14ac:dyDescent="0.25">
      <c r="A1736" s="2" t="s">
        <v>2678</v>
      </c>
      <c r="B1736" s="2" t="s">
        <v>33</v>
      </c>
      <c r="C1736" s="2" t="s">
        <v>211</v>
      </c>
      <c r="D1736" s="2" t="s">
        <v>10</v>
      </c>
      <c r="E1736" s="2" t="s">
        <v>2679</v>
      </c>
      <c r="F1736" s="3">
        <v>43989</v>
      </c>
      <c r="G1736" s="2">
        <v>1</v>
      </c>
      <c r="H1736" s="11">
        <f>VLOOKUP(B1736,[1]!Product_Data[#Data],4,0)</f>
        <v>1582</v>
      </c>
      <c r="I1736" s="11">
        <f>VLOOKUP(B1736,[1]!Product_Data[#Data],3,0)</f>
        <v>1234</v>
      </c>
      <c r="J1736" s="11">
        <f t="shared" si="165"/>
        <v>1234</v>
      </c>
      <c r="K1736" s="11">
        <f t="shared" si="166"/>
        <v>1582</v>
      </c>
      <c r="L1736" s="11">
        <f t="shared" si="167"/>
        <v>348</v>
      </c>
      <c r="M1736" t="str">
        <f>VLOOKUP(C1736,[1]!Location_Data[#Data],2,0)</f>
        <v>Chula Vista</v>
      </c>
      <c r="N1736" t="str">
        <f>VLOOKUP(D1736,[1]!Salespeople_Data[#Data],2,0)</f>
        <v>Justin Lynch</v>
      </c>
      <c r="O1736" t="str">
        <f>VLOOKUP(E1736,[1]!Customer_Data[#Data],2,0)</f>
        <v>George Lee</v>
      </c>
      <c r="P1736" s="15">
        <f t="shared" si="162"/>
        <v>1</v>
      </c>
      <c r="Q1736">
        <f t="shared" si="163"/>
        <v>6</v>
      </c>
      <c r="R1736">
        <f t="shared" si="164"/>
        <v>2020</v>
      </c>
    </row>
    <row r="1737" spans="1:18" x14ac:dyDescent="0.25">
      <c r="A1737" s="4" t="s">
        <v>2680</v>
      </c>
      <c r="B1737" s="4" t="s">
        <v>194</v>
      </c>
      <c r="C1737" s="4" t="s">
        <v>519</v>
      </c>
      <c r="D1737" s="4" t="s">
        <v>250</v>
      </c>
      <c r="E1737" s="4" t="s">
        <v>2681</v>
      </c>
      <c r="F1737" s="5">
        <v>43915</v>
      </c>
      <c r="G1737" s="4">
        <v>1</v>
      </c>
      <c r="H1737" s="11">
        <f>VLOOKUP(B1737,[1]!Product_Data[#Data],4,0)</f>
        <v>1278</v>
      </c>
      <c r="I1737" s="11">
        <f>VLOOKUP(B1737,[1]!Product_Data[#Data],3,0)</f>
        <v>665</v>
      </c>
      <c r="J1737" s="11">
        <f t="shared" si="165"/>
        <v>665</v>
      </c>
      <c r="K1737" s="11">
        <f t="shared" si="166"/>
        <v>1278</v>
      </c>
      <c r="L1737" s="11">
        <f t="shared" si="167"/>
        <v>613</v>
      </c>
      <c r="M1737" t="str">
        <f>VLOOKUP(C1737,[1]!Location_Data[#Data],2,0)</f>
        <v>Anaheim</v>
      </c>
      <c r="N1737" t="str">
        <f>VLOOKUP(D1737,[1]!Salespeople_Data[#Data],2,0)</f>
        <v>Martin Carr</v>
      </c>
      <c r="O1737" t="str">
        <f>VLOOKUP(E1737,[1]!Customer_Data[#Data],2,0)</f>
        <v>Billy Adams</v>
      </c>
      <c r="P1737" s="15">
        <f t="shared" si="162"/>
        <v>4</v>
      </c>
      <c r="Q1737">
        <f t="shared" si="163"/>
        <v>3</v>
      </c>
      <c r="R1737">
        <f t="shared" si="164"/>
        <v>2020</v>
      </c>
    </row>
    <row r="1738" spans="1:18" x14ac:dyDescent="0.25">
      <c r="A1738" s="2" t="s">
        <v>2682</v>
      </c>
      <c r="B1738" s="2" t="s">
        <v>119</v>
      </c>
      <c r="C1738" s="2" t="s">
        <v>29</v>
      </c>
      <c r="D1738" s="2" t="s">
        <v>53</v>
      </c>
      <c r="E1738" s="2" t="s">
        <v>615</v>
      </c>
      <c r="F1738" s="3">
        <v>44195</v>
      </c>
      <c r="G1738" s="2">
        <v>3</v>
      </c>
      <c r="H1738" s="11">
        <f>VLOOKUP(B1738,[1]!Product_Data[#Data],4,0)</f>
        <v>1077</v>
      </c>
      <c r="I1738" s="11">
        <f>VLOOKUP(B1738,[1]!Product_Data[#Data],3,0)</f>
        <v>732</v>
      </c>
      <c r="J1738" s="11">
        <f t="shared" si="165"/>
        <v>2196</v>
      </c>
      <c r="K1738" s="11">
        <f t="shared" si="166"/>
        <v>3231</v>
      </c>
      <c r="L1738" s="11">
        <f t="shared" si="167"/>
        <v>1035</v>
      </c>
      <c r="M1738" t="str">
        <f>VLOOKUP(C1738,[1]!Location_Data[#Data],2,0)</f>
        <v>Santa Ana</v>
      </c>
      <c r="N1738" t="str">
        <f>VLOOKUP(D1738,[1]!Salespeople_Data[#Data],2,0)</f>
        <v>Scott Mason</v>
      </c>
      <c r="O1738" t="str">
        <f>VLOOKUP(E1738,[1]!Customer_Data[#Data],2,0)</f>
        <v>Timothy Lawrence</v>
      </c>
      <c r="P1738" s="15">
        <f t="shared" si="162"/>
        <v>4</v>
      </c>
      <c r="Q1738">
        <f t="shared" si="163"/>
        <v>12</v>
      </c>
      <c r="R1738">
        <f t="shared" si="164"/>
        <v>2020</v>
      </c>
    </row>
    <row r="1739" spans="1:18" x14ac:dyDescent="0.25">
      <c r="A1739" s="4" t="s">
        <v>2683</v>
      </c>
      <c r="B1739" s="4" t="s">
        <v>252</v>
      </c>
      <c r="C1739" s="4" t="s">
        <v>362</v>
      </c>
      <c r="D1739" s="4" t="s">
        <v>111</v>
      </c>
      <c r="E1739" s="4" t="s">
        <v>480</v>
      </c>
      <c r="F1739" s="5">
        <v>43893</v>
      </c>
      <c r="G1739" s="4">
        <v>2</v>
      </c>
      <c r="H1739" s="11">
        <f>VLOOKUP(B1739,[1]!Product_Data[#Data],4,0)</f>
        <v>1899</v>
      </c>
      <c r="I1739" s="11">
        <f>VLOOKUP(B1739,[1]!Product_Data[#Data],3,0)</f>
        <v>1044</v>
      </c>
      <c r="J1739" s="11">
        <f t="shared" si="165"/>
        <v>2088</v>
      </c>
      <c r="K1739" s="11">
        <f t="shared" si="166"/>
        <v>3798</v>
      </c>
      <c r="L1739" s="11">
        <f t="shared" si="167"/>
        <v>1710</v>
      </c>
      <c r="M1739" t="str">
        <f>VLOOKUP(C1739,[1]!Location_Data[#Data],2,0)</f>
        <v>San Bernardino</v>
      </c>
      <c r="N1739" t="str">
        <f>VLOOKUP(D1739,[1]!Salespeople_Data[#Data],2,0)</f>
        <v>Ryan Welch</v>
      </c>
      <c r="O1739" t="str">
        <f>VLOOKUP(E1739,[1]!Customer_Data[#Data],2,0)</f>
        <v>Mark Morales</v>
      </c>
      <c r="P1739" s="15">
        <f t="shared" si="162"/>
        <v>3</v>
      </c>
      <c r="Q1739">
        <f t="shared" si="163"/>
        <v>3</v>
      </c>
      <c r="R1739">
        <f t="shared" si="164"/>
        <v>2020</v>
      </c>
    </row>
    <row r="1740" spans="1:18" x14ac:dyDescent="0.25">
      <c r="A1740" s="2" t="s">
        <v>2684</v>
      </c>
      <c r="B1740" s="2" t="s">
        <v>28</v>
      </c>
      <c r="C1740" s="2" t="s">
        <v>229</v>
      </c>
      <c r="D1740" s="2" t="s">
        <v>63</v>
      </c>
      <c r="E1740" s="2" t="s">
        <v>371</v>
      </c>
      <c r="F1740" s="3">
        <v>44148</v>
      </c>
      <c r="G1740" s="2">
        <v>2</v>
      </c>
      <c r="H1740" s="11">
        <f>VLOOKUP(B1740,[1]!Product_Data[#Data],4,0)</f>
        <v>684</v>
      </c>
      <c r="I1740" s="11">
        <f>VLOOKUP(B1740,[1]!Product_Data[#Data],3,0)</f>
        <v>561</v>
      </c>
      <c r="J1740" s="11">
        <f t="shared" si="165"/>
        <v>1122</v>
      </c>
      <c r="K1740" s="11">
        <f t="shared" si="166"/>
        <v>1368</v>
      </c>
      <c r="L1740" s="11">
        <f t="shared" si="167"/>
        <v>246</v>
      </c>
      <c r="M1740" t="str">
        <f>VLOOKUP(C1740,[1]!Location_Data[#Data],2,0)</f>
        <v>San Jose</v>
      </c>
      <c r="N1740" t="str">
        <f>VLOOKUP(D1740,[1]!Salespeople_Data[#Data],2,0)</f>
        <v>Jeremy Mendoza</v>
      </c>
      <c r="O1740" t="str">
        <f>VLOOKUP(E1740,[1]!Customer_Data[#Data],2,0)</f>
        <v>Wayne Gordon</v>
      </c>
      <c r="P1740" s="15">
        <f t="shared" si="162"/>
        <v>6</v>
      </c>
      <c r="Q1740">
        <f t="shared" si="163"/>
        <v>11</v>
      </c>
      <c r="R1740">
        <f t="shared" si="164"/>
        <v>2020</v>
      </c>
    </row>
    <row r="1741" spans="1:18" x14ac:dyDescent="0.25">
      <c r="A1741" s="4" t="s">
        <v>2685</v>
      </c>
      <c r="B1741" s="4" t="s">
        <v>925</v>
      </c>
      <c r="C1741" s="4" t="s">
        <v>469</v>
      </c>
      <c r="D1741" s="4" t="s">
        <v>264</v>
      </c>
      <c r="E1741" s="4" t="s">
        <v>1122</v>
      </c>
      <c r="F1741" s="5">
        <v>43926</v>
      </c>
      <c r="G1741" s="4">
        <v>1</v>
      </c>
      <c r="H1741" s="11">
        <f>VLOOKUP(B1741,[1]!Product_Data[#Data],4,0)</f>
        <v>136</v>
      </c>
      <c r="I1741" s="11">
        <f>VLOOKUP(B1741,[1]!Product_Data[#Data],3,0)</f>
        <v>72</v>
      </c>
      <c r="J1741" s="11">
        <f t="shared" si="165"/>
        <v>72</v>
      </c>
      <c r="K1741" s="11">
        <f t="shared" si="166"/>
        <v>136</v>
      </c>
      <c r="L1741" s="11">
        <f t="shared" si="167"/>
        <v>64</v>
      </c>
      <c r="M1741" t="str">
        <f>VLOOKUP(C1741,[1]!Location_Data[#Data],2,0)</f>
        <v>Escondido</v>
      </c>
      <c r="N1741" t="str">
        <f>VLOOKUP(D1741,[1]!Salespeople_Data[#Data],2,0)</f>
        <v>Ernest Wheeler</v>
      </c>
      <c r="O1741" t="str">
        <f>VLOOKUP(E1741,[1]!Customer_Data[#Data],2,0)</f>
        <v>Douglas Robinson</v>
      </c>
      <c r="P1741" s="15">
        <f t="shared" si="162"/>
        <v>1</v>
      </c>
      <c r="Q1741">
        <f t="shared" si="163"/>
        <v>4</v>
      </c>
      <c r="R1741">
        <f t="shared" si="164"/>
        <v>2020</v>
      </c>
    </row>
    <row r="1742" spans="1:18" x14ac:dyDescent="0.25">
      <c r="A1742" s="2" t="s">
        <v>2686</v>
      </c>
      <c r="B1742" s="2" t="s">
        <v>267</v>
      </c>
      <c r="C1742" s="2" t="s">
        <v>120</v>
      </c>
      <c r="D1742" s="2" t="s">
        <v>264</v>
      </c>
      <c r="E1742" s="2" t="s">
        <v>406</v>
      </c>
      <c r="F1742" s="3">
        <v>43871</v>
      </c>
      <c r="G1742" s="2">
        <v>3</v>
      </c>
      <c r="H1742" s="11">
        <f>VLOOKUP(B1742,[1]!Product_Data[#Data],4,0)</f>
        <v>400</v>
      </c>
      <c r="I1742" s="11">
        <f>VLOOKUP(B1742,[1]!Product_Data[#Data],3,0)</f>
        <v>208</v>
      </c>
      <c r="J1742" s="11">
        <f t="shared" si="165"/>
        <v>624</v>
      </c>
      <c r="K1742" s="11">
        <f t="shared" si="166"/>
        <v>1200</v>
      </c>
      <c r="L1742" s="11">
        <f t="shared" si="167"/>
        <v>576</v>
      </c>
      <c r="M1742" t="str">
        <f>VLOOKUP(C1742,[1]!Location_Data[#Data],2,0)</f>
        <v>Elk Grove</v>
      </c>
      <c r="N1742" t="str">
        <f>VLOOKUP(D1742,[1]!Salespeople_Data[#Data],2,0)</f>
        <v>Ernest Wheeler</v>
      </c>
      <c r="O1742" t="str">
        <f>VLOOKUP(E1742,[1]!Customer_Data[#Data],2,0)</f>
        <v>Phillip Harvey</v>
      </c>
      <c r="P1742" s="15">
        <f t="shared" si="162"/>
        <v>2</v>
      </c>
      <c r="Q1742">
        <f t="shared" si="163"/>
        <v>2</v>
      </c>
      <c r="R1742">
        <f t="shared" si="164"/>
        <v>2020</v>
      </c>
    </row>
    <row r="1743" spans="1:18" x14ac:dyDescent="0.25">
      <c r="A1743" s="4" t="s">
        <v>2687</v>
      </c>
      <c r="B1743" s="4" t="s">
        <v>461</v>
      </c>
      <c r="C1743" s="4" t="s">
        <v>95</v>
      </c>
      <c r="D1743" s="4" t="s">
        <v>91</v>
      </c>
      <c r="E1743" s="4" t="s">
        <v>357</v>
      </c>
      <c r="F1743" s="5">
        <v>44148</v>
      </c>
      <c r="G1743" s="4">
        <v>4</v>
      </c>
      <c r="H1743" s="11">
        <f>VLOOKUP(B1743,[1]!Product_Data[#Data],4,0)</f>
        <v>35</v>
      </c>
      <c r="I1743" s="11">
        <f>VLOOKUP(B1743,[1]!Product_Data[#Data],3,0)</f>
        <v>22</v>
      </c>
      <c r="J1743" s="11">
        <f t="shared" si="165"/>
        <v>88</v>
      </c>
      <c r="K1743" s="11">
        <f t="shared" si="166"/>
        <v>140</v>
      </c>
      <c r="L1743" s="11">
        <f t="shared" si="167"/>
        <v>52</v>
      </c>
      <c r="M1743" t="str">
        <f>VLOOKUP(C1743,[1]!Location_Data[#Data],2,0)</f>
        <v>Fullerton</v>
      </c>
      <c r="N1743" t="str">
        <f>VLOOKUP(D1743,[1]!Salespeople_Data[#Data],2,0)</f>
        <v>Howard Gardner</v>
      </c>
      <c r="O1743" t="str">
        <f>VLOOKUP(E1743,[1]!Customer_Data[#Data],2,0)</f>
        <v>Joshua Peterson</v>
      </c>
      <c r="P1743" s="15">
        <f t="shared" si="162"/>
        <v>6</v>
      </c>
      <c r="Q1743">
        <f t="shared" si="163"/>
        <v>11</v>
      </c>
      <c r="R1743">
        <f t="shared" si="164"/>
        <v>2020</v>
      </c>
    </row>
    <row r="1744" spans="1:18" x14ac:dyDescent="0.25">
      <c r="A1744" s="2" t="s">
        <v>2688</v>
      </c>
      <c r="B1744" s="2" t="s">
        <v>207</v>
      </c>
      <c r="C1744" s="2" t="s">
        <v>272</v>
      </c>
      <c r="D1744" s="2" t="s">
        <v>216</v>
      </c>
      <c r="E1744" s="2" t="s">
        <v>473</v>
      </c>
      <c r="F1744" s="3">
        <v>43852</v>
      </c>
      <c r="G1744" s="2">
        <v>1</v>
      </c>
      <c r="H1744" s="11">
        <f>VLOOKUP(B1744,[1]!Product_Data[#Data],4,0)</f>
        <v>2464</v>
      </c>
      <c r="I1744" s="11">
        <f>VLOOKUP(B1744,[1]!Product_Data[#Data],3,0)</f>
        <v>1774</v>
      </c>
      <c r="J1744" s="11">
        <f t="shared" si="165"/>
        <v>1774</v>
      </c>
      <c r="K1744" s="11">
        <f t="shared" si="166"/>
        <v>2464</v>
      </c>
      <c r="L1744" s="11">
        <f t="shared" si="167"/>
        <v>690</v>
      </c>
      <c r="M1744" t="str">
        <f>VLOOKUP(C1744,[1]!Location_Data[#Data],2,0)</f>
        <v>Torrance</v>
      </c>
      <c r="N1744" t="str">
        <f>VLOOKUP(D1744,[1]!Salespeople_Data[#Data],2,0)</f>
        <v>Ernest Wagner</v>
      </c>
      <c r="O1744" t="str">
        <f>VLOOKUP(E1744,[1]!Customer_Data[#Data],2,0)</f>
        <v>Richard Hudson</v>
      </c>
      <c r="P1744" s="15">
        <f t="shared" si="162"/>
        <v>4</v>
      </c>
      <c r="Q1744">
        <f t="shared" si="163"/>
        <v>1</v>
      </c>
      <c r="R1744">
        <f t="shared" si="164"/>
        <v>2020</v>
      </c>
    </row>
    <row r="1745" spans="1:18" x14ac:dyDescent="0.25">
      <c r="A1745" s="4" t="s">
        <v>2689</v>
      </c>
      <c r="B1745" s="4" t="s">
        <v>203</v>
      </c>
      <c r="C1745" s="4" t="s">
        <v>362</v>
      </c>
      <c r="D1745" s="4" t="s">
        <v>58</v>
      </c>
      <c r="E1745" s="4" t="s">
        <v>1778</v>
      </c>
      <c r="F1745" s="5">
        <v>44040</v>
      </c>
      <c r="G1745" s="4">
        <v>1</v>
      </c>
      <c r="H1745" s="11">
        <f>VLOOKUP(B1745,[1]!Product_Data[#Data],4,0)</f>
        <v>1414</v>
      </c>
      <c r="I1745" s="11">
        <f>VLOOKUP(B1745,[1]!Product_Data[#Data],3,0)</f>
        <v>962</v>
      </c>
      <c r="J1745" s="11">
        <f t="shared" si="165"/>
        <v>962</v>
      </c>
      <c r="K1745" s="11">
        <f t="shared" si="166"/>
        <v>1414</v>
      </c>
      <c r="L1745" s="11">
        <f t="shared" si="167"/>
        <v>452</v>
      </c>
      <c r="M1745" t="str">
        <f>VLOOKUP(C1745,[1]!Location_Data[#Data],2,0)</f>
        <v>San Bernardino</v>
      </c>
      <c r="N1745" t="str">
        <f>VLOOKUP(D1745,[1]!Salespeople_Data[#Data],2,0)</f>
        <v>Christopher Tucker</v>
      </c>
      <c r="O1745" t="str">
        <f>VLOOKUP(E1745,[1]!Customer_Data[#Data],2,0)</f>
        <v>Peter Boyd</v>
      </c>
      <c r="P1745" s="15">
        <f t="shared" si="162"/>
        <v>3</v>
      </c>
      <c r="Q1745">
        <f t="shared" si="163"/>
        <v>7</v>
      </c>
      <c r="R1745">
        <f t="shared" si="164"/>
        <v>2020</v>
      </c>
    </row>
    <row r="1746" spans="1:18" x14ac:dyDescent="0.25">
      <c r="A1746" s="2" t="s">
        <v>2690</v>
      </c>
      <c r="B1746" s="2" t="s">
        <v>408</v>
      </c>
      <c r="C1746" s="2" t="s">
        <v>362</v>
      </c>
      <c r="D1746" s="2" t="s">
        <v>111</v>
      </c>
      <c r="E1746" s="2" t="s">
        <v>2260</v>
      </c>
      <c r="F1746" s="3">
        <v>44045</v>
      </c>
      <c r="G1746" s="2">
        <v>1</v>
      </c>
      <c r="H1746" s="11">
        <f>VLOOKUP(B1746,[1]!Product_Data[#Data],4,0)</f>
        <v>1405</v>
      </c>
      <c r="I1746" s="11">
        <f>VLOOKUP(B1746,[1]!Product_Data[#Data],3,0)</f>
        <v>1054</v>
      </c>
      <c r="J1746" s="11">
        <f t="shared" si="165"/>
        <v>1054</v>
      </c>
      <c r="K1746" s="11">
        <f t="shared" si="166"/>
        <v>1405</v>
      </c>
      <c r="L1746" s="11">
        <f t="shared" si="167"/>
        <v>351</v>
      </c>
      <c r="M1746" t="str">
        <f>VLOOKUP(C1746,[1]!Location_Data[#Data],2,0)</f>
        <v>San Bernardino</v>
      </c>
      <c r="N1746" t="str">
        <f>VLOOKUP(D1746,[1]!Salespeople_Data[#Data],2,0)</f>
        <v>Ryan Welch</v>
      </c>
      <c r="O1746" t="str">
        <f>VLOOKUP(E1746,[1]!Customer_Data[#Data],2,0)</f>
        <v>Dennis Scott</v>
      </c>
      <c r="P1746" s="15">
        <f t="shared" si="162"/>
        <v>1</v>
      </c>
      <c r="Q1746">
        <f t="shared" si="163"/>
        <v>8</v>
      </c>
      <c r="R1746">
        <f t="shared" si="164"/>
        <v>2020</v>
      </c>
    </row>
    <row r="1747" spans="1:18" x14ac:dyDescent="0.25">
      <c r="A1747" s="4" t="s">
        <v>2691</v>
      </c>
      <c r="B1747" s="4" t="s">
        <v>395</v>
      </c>
      <c r="C1747" s="4" t="s">
        <v>70</v>
      </c>
      <c r="D1747" s="4" t="s">
        <v>264</v>
      </c>
      <c r="E1747" s="4" t="s">
        <v>2692</v>
      </c>
      <c r="F1747" s="5">
        <v>44084</v>
      </c>
      <c r="G1747" s="4">
        <v>1</v>
      </c>
      <c r="H1747" s="11">
        <f>VLOOKUP(B1747,[1]!Product_Data[#Data],4,0)</f>
        <v>2257</v>
      </c>
      <c r="I1747" s="11">
        <f>VLOOKUP(B1747,[1]!Product_Data[#Data],3,0)</f>
        <v>1535</v>
      </c>
      <c r="J1747" s="11">
        <f t="shared" si="165"/>
        <v>1535</v>
      </c>
      <c r="K1747" s="11">
        <f t="shared" si="166"/>
        <v>2257</v>
      </c>
      <c r="L1747" s="11">
        <f t="shared" si="167"/>
        <v>722</v>
      </c>
      <c r="M1747" t="str">
        <f>VLOOKUP(C1747,[1]!Location_Data[#Data],2,0)</f>
        <v>Clovis</v>
      </c>
      <c r="N1747" t="str">
        <f>VLOOKUP(D1747,[1]!Salespeople_Data[#Data],2,0)</f>
        <v>Ernest Wheeler</v>
      </c>
      <c r="O1747" t="str">
        <f>VLOOKUP(E1747,[1]!Customer_Data[#Data],2,0)</f>
        <v>Fred Howell</v>
      </c>
      <c r="P1747" s="15">
        <f t="shared" si="162"/>
        <v>5</v>
      </c>
      <c r="Q1747">
        <f t="shared" si="163"/>
        <v>9</v>
      </c>
      <c r="R1747">
        <f t="shared" si="164"/>
        <v>2020</v>
      </c>
    </row>
    <row r="1748" spans="1:18" x14ac:dyDescent="0.25">
      <c r="A1748" s="2" t="s">
        <v>2693</v>
      </c>
      <c r="B1748" s="2" t="s">
        <v>168</v>
      </c>
      <c r="C1748" s="2" t="s">
        <v>9</v>
      </c>
      <c r="D1748" s="2" t="s">
        <v>308</v>
      </c>
      <c r="E1748" s="2" t="s">
        <v>502</v>
      </c>
      <c r="F1748" s="3">
        <v>43934</v>
      </c>
      <c r="G1748" s="2">
        <v>4</v>
      </c>
      <c r="H1748" s="11">
        <f>VLOOKUP(B1748,[1]!Product_Data[#Data],4,0)</f>
        <v>112</v>
      </c>
      <c r="I1748" s="11">
        <f>VLOOKUP(B1748,[1]!Product_Data[#Data],3,0)</f>
        <v>90</v>
      </c>
      <c r="J1748" s="11">
        <f t="shared" si="165"/>
        <v>360</v>
      </c>
      <c r="K1748" s="11">
        <f t="shared" si="166"/>
        <v>448</v>
      </c>
      <c r="L1748" s="11">
        <f t="shared" si="167"/>
        <v>88</v>
      </c>
      <c r="M1748" t="str">
        <f>VLOOKUP(C1748,[1]!Location_Data[#Data],2,0)</f>
        <v>San Mateo</v>
      </c>
      <c r="N1748" t="str">
        <f>VLOOKUP(D1748,[1]!Salespeople_Data[#Data],2,0)</f>
        <v>Fred Robertson</v>
      </c>
      <c r="O1748" t="str">
        <f>VLOOKUP(E1748,[1]!Customer_Data[#Data],2,0)</f>
        <v>Ralph Richardson</v>
      </c>
      <c r="P1748" s="15">
        <f t="shared" si="162"/>
        <v>2</v>
      </c>
      <c r="Q1748">
        <f t="shared" si="163"/>
        <v>4</v>
      </c>
      <c r="R1748">
        <f t="shared" si="164"/>
        <v>2020</v>
      </c>
    </row>
    <row r="1749" spans="1:18" x14ac:dyDescent="0.25">
      <c r="A1749" s="4" t="s">
        <v>2694</v>
      </c>
      <c r="B1749" s="4" t="s">
        <v>86</v>
      </c>
      <c r="C1749" s="4" t="s">
        <v>469</v>
      </c>
      <c r="D1749" s="4" t="s">
        <v>269</v>
      </c>
      <c r="E1749" s="4" t="s">
        <v>1249</v>
      </c>
      <c r="F1749" s="5">
        <v>44190</v>
      </c>
      <c r="G1749" s="4">
        <v>1</v>
      </c>
      <c r="H1749" s="11">
        <f>VLOOKUP(B1749,[1]!Product_Data[#Data],4,0)</f>
        <v>1725</v>
      </c>
      <c r="I1749" s="11">
        <f>VLOOKUP(B1749,[1]!Product_Data[#Data],3,0)</f>
        <v>1363</v>
      </c>
      <c r="J1749" s="11">
        <f t="shared" si="165"/>
        <v>1363</v>
      </c>
      <c r="K1749" s="11">
        <f t="shared" si="166"/>
        <v>1725</v>
      </c>
      <c r="L1749" s="11">
        <f t="shared" si="167"/>
        <v>362</v>
      </c>
      <c r="M1749" t="str">
        <f>VLOOKUP(C1749,[1]!Location_Data[#Data],2,0)</f>
        <v>Escondido</v>
      </c>
      <c r="N1749" t="str">
        <f>VLOOKUP(D1749,[1]!Salespeople_Data[#Data],2,0)</f>
        <v>Kevin Butler</v>
      </c>
      <c r="O1749" t="str">
        <f>VLOOKUP(E1749,[1]!Customer_Data[#Data],2,0)</f>
        <v>Alan Green</v>
      </c>
      <c r="P1749" s="15">
        <f t="shared" si="162"/>
        <v>6</v>
      </c>
      <c r="Q1749">
        <f t="shared" si="163"/>
        <v>12</v>
      </c>
      <c r="R1749">
        <f t="shared" si="164"/>
        <v>2020</v>
      </c>
    </row>
    <row r="1750" spans="1:18" x14ac:dyDescent="0.25">
      <c r="A1750" s="2" t="s">
        <v>2695</v>
      </c>
      <c r="B1750" s="2" t="s">
        <v>228</v>
      </c>
      <c r="C1750" s="2" t="s">
        <v>596</v>
      </c>
      <c r="D1750" s="2" t="s">
        <v>20</v>
      </c>
      <c r="E1750" s="2" t="s">
        <v>1301</v>
      </c>
      <c r="F1750" s="3">
        <v>43915</v>
      </c>
      <c r="G1750" s="2">
        <v>1</v>
      </c>
      <c r="H1750" s="11">
        <f>VLOOKUP(B1750,[1]!Product_Data[#Data],4,0)</f>
        <v>1862</v>
      </c>
      <c r="I1750" s="11">
        <f>VLOOKUP(B1750,[1]!Product_Data[#Data],3,0)</f>
        <v>1173</v>
      </c>
      <c r="J1750" s="11">
        <f t="shared" si="165"/>
        <v>1173</v>
      </c>
      <c r="K1750" s="11">
        <f t="shared" si="166"/>
        <v>1862</v>
      </c>
      <c r="L1750" s="11">
        <f t="shared" si="167"/>
        <v>689</v>
      </c>
      <c r="M1750" t="str">
        <f>VLOOKUP(C1750,[1]!Location_Data[#Data],2,0)</f>
        <v>Fremont</v>
      </c>
      <c r="N1750" t="str">
        <f>VLOOKUP(D1750,[1]!Salespeople_Data[#Data],2,0)</f>
        <v>Joshua Cook</v>
      </c>
      <c r="O1750" t="str">
        <f>VLOOKUP(E1750,[1]!Customer_Data[#Data],2,0)</f>
        <v>Eugene Sims</v>
      </c>
      <c r="P1750" s="15">
        <f t="shared" si="162"/>
        <v>4</v>
      </c>
      <c r="Q1750">
        <f t="shared" si="163"/>
        <v>3</v>
      </c>
      <c r="R1750">
        <f t="shared" si="164"/>
        <v>2020</v>
      </c>
    </row>
    <row r="1751" spans="1:18" x14ac:dyDescent="0.25">
      <c r="A1751" s="4" t="s">
        <v>2696</v>
      </c>
      <c r="B1751" s="4" t="s">
        <v>83</v>
      </c>
      <c r="C1751" s="4" t="s">
        <v>9</v>
      </c>
      <c r="D1751" s="4" t="s">
        <v>58</v>
      </c>
      <c r="E1751" s="4" t="s">
        <v>475</v>
      </c>
      <c r="F1751" s="5">
        <v>44128</v>
      </c>
      <c r="G1751" s="4">
        <v>1</v>
      </c>
      <c r="H1751" s="11">
        <f>VLOOKUP(B1751,[1]!Product_Data[#Data],4,0)</f>
        <v>1972</v>
      </c>
      <c r="I1751" s="11">
        <f>VLOOKUP(B1751,[1]!Product_Data[#Data],3,0)</f>
        <v>1321</v>
      </c>
      <c r="J1751" s="11">
        <f t="shared" si="165"/>
        <v>1321</v>
      </c>
      <c r="K1751" s="11">
        <f t="shared" si="166"/>
        <v>1972</v>
      </c>
      <c r="L1751" s="11">
        <f t="shared" si="167"/>
        <v>651</v>
      </c>
      <c r="M1751" t="str">
        <f>VLOOKUP(C1751,[1]!Location_Data[#Data],2,0)</f>
        <v>San Mateo</v>
      </c>
      <c r="N1751" t="str">
        <f>VLOOKUP(D1751,[1]!Salespeople_Data[#Data],2,0)</f>
        <v>Christopher Tucker</v>
      </c>
      <c r="O1751" t="str">
        <f>VLOOKUP(E1751,[1]!Customer_Data[#Data],2,0)</f>
        <v>Peter Bradley</v>
      </c>
      <c r="P1751" s="15">
        <f t="shared" si="162"/>
        <v>7</v>
      </c>
      <c r="Q1751">
        <f t="shared" si="163"/>
        <v>10</v>
      </c>
      <c r="R1751">
        <f t="shared" si="164"/>
        <v>2020</v>
      </c>
    </row>
    <row r="1752" spans="1:18" x14ac:dyDescent="0.25">
      <c r="A1752" s="2" t="s">
        <v>2697</v>
      </c>
      <c r="B1752" s="2" t="s">
        <v>340</v>
      </c>
      <c r="C1752" s="2" t="s">
        <v>204</v>
      </c>
      <c r="D1752" s="2" t="s">
        <v>146</v>
      </c>
      <c r="E1752" s="2" t="s">
        <v>1642</v>
      </c>
      <c r="F1752" s="3">
        <v>44156</v>
      </c>
      <c r="G1752" s="2">
        <v>1</v>
      </c>
      <c r="H1752" s="11">
        <f>VLOOKUP(B1752,[1]!Product_Data[#Data],4,0)</f>
        <v>1967</v>
      </c>
      <c r="I1752" s="11">
        <f>VLOOKUP(B1752,[1]!Product_Data[#Data],3,0)</f>
        <v>1397</v>
      </c>
      <c r="J1752" s="11">
        <f t="shared" si="165"/>
        <v>1397</v>
      </c>
      <c r="K1752" s="11">
        <f t="shared" si="166"/>
        <v>1967</v>
      </c>
      <c r="L1752" s="11">
        <f t="shared" si="167"/>
        <v>570</v>
      </c>
      <c r="M1752" t="str">
        <f>VLOOKUP(C1752,[1]!Location_Data[#Data],2,0)</f>
        <v>Corona</v>
      </c>
      <c r="N1752" t="str">
        <f>VLOOKUP(D1752,[1]!Salespeople_Data[#Data],2,0)</f>
        <v>Carl Elliott</v>
      </c>
      <c r="O1752" t="str">
        <f>VLOOKUP(E1752,[1]!Customer_Data[#Data],2,0)</f>
        <v>Samuel Palmer</v>
      </c>
      <c r="P1752" s="15">
        <f t="shared" si="162"/>
        <v>7</v>
      </c>
      <c r="Q1752">
        <f t="shared" si="163"/>
        <v>11</v>
      </c>
      <c r="R1752">
        <f t="shared" si="164"/>
        <v>2020</v>
      </c>
    </row>
    <row r="1753" spans="1:18" x14ac:dyDescent="0.25">
      <c r="A1753" s="4" t="s">
        <v>2698</v>
      </c>
      <c r="B1753" s="4" t="s">
        <v>858</v>
      </c>
      <c r="C1753" s="4" t="s">
        <v>272</v>
      </c>
      <c r="D1753" s="4" t="s">
        <v>116</v>
      </c>
      <c r="E1753" s="4" t="s">
        <v>786</v>
      </c>
      <c r="F1753" s="5">
        <v>43927</v>
      </c>
      <c r="G1753" s="4">
        <v>3</v>
      </c>
      <c r="H1753" s="11">
        <f>VLOOKUP(B1753,[1]!Product_Data[#Data],4,0)</f>
        <v>2294</v>
      </c>
      <c r="I1753" s="11">
        <f>VLOOKUP(B1753,[1]!Product_Data[#Data],3,0)</f>
        <v>1399</v>
      </c>
      <c r="J1753" s="11">
        <f t="shared" si="165"/>
        <v>4197</v>
      </c>
      <c r="K1753" s="11">
        <f t="shared" si="166"/>
        <v>6882</v>
      </c>
      <c r="L1753" s="11">
        <f t="shared" si="167"/>
        <v>2685</v>
      </c>
      <c r="M1753" t="str">
        <f>VLOOKUP(C1753,[1]!Location_Data[#Data],2,0)</f>
        <v>Torrance</v>
      </c>
      <c r="N1753" t="str">
        <f>VLOOKUP(D1753,[1]!Salespeople_Data[#Data],2,0)</f>
        <v>Roger Ramos</v>
      </c>
      <c r="O1753" t="str">
        <f>VLOOKUP(E1753,[1]!Customer_Data[#Data],2,0)</f>
        <v>Christopher Arnold</v>
      </c>
      <c r="P1753" s="15">
        <f t="shared" si="162"/>
        <v>2</v>
      </c>
      <c r="Q1753">
        <f t="shared" si="163"/>
        <v>4</v>
      </c>
      <c r="R1753">
        <f t="shared" si="164"/>
        <v>2020</v>
      </c>
    </row>
    <row r="1754" spans="1:18" x14ac:dyDescent="0.25">
      <c r="A1754" s="2" t="s">
        <v>2699</v>
      </c>
      <c r="B1754" s="2" t="s">
        <v>457</v>
      </c>
      <c r="C1754" s="2" t="s">
        <v>9</v>
      </c>
      <c r="D1754" s="2" t="s">
        <v>15</v>
      </c>
      <c r="E1754" s="2" t="s">
        <v>2700</v>
      </c>
      <c r="F1754" s="3">
        <v>43985</v>
      </c>
      <c r="G1754" s="2">
        <v>3</v>
      </c>
      <c r="H1754" s="11">
        <f>VLOOKUP(B1754,[1]!Product_Data[#Data],4,0)</f>
        <v>947</v>
      </c>
      <c r="I1754" s="11">
        <f>VLOOKUP(B1754,[1]!Product_Data[#Data],3,0)</f>
        <v>786</v>
      </c>
      <c r="J1754" s="11">
        <f t="shared" si="165"/>
        <v>2358</v>
      </c>
      <c r="K1754" s="11">
        <f t="shared" si="166"/>
        <v>2841</v>
      </c>
      <c r="L1754" s="11">
        <f t="shared" si="167"/>
        <v>483</v>
      </c>
      <c r="M1754" t="str">
        <f>VLOOKUP(C1754,[1]!Location_Data[#Data],2,0)</f>
        <v>San Mateo</v>
      </c>
      <c r="N1754" t="str">
        <f>VLOOKUP(D1754,[1]!Salespeople_Data[#Data],2,0)</f>
        <v>Ryan Butler</v>
      </c>
      <c r="O1754" t="str">
        <f>VLOOKUP(E1754,[1]!Customer_Data[#Data],2,0)</f>
        <v>Joshua Flores</v>
      </c>
      <c r="P1754" s="15">
        <f t="shared" si="162"/>
        <v>4</v>
      </c>
      <c r="Q1754">
        <f t="shared" si="163"/>
        <v>6</v>
      </c>
      <c r="R1754">
        <f t="shared" si="164"/>
        <v>2020</v>
      </c>
    </row>
    <row r="1755" spans="1:18" x14ac:dyDescent="0.25">
      <c r="A1755" s="4" t="s">
        <v>2701</v>
      </c>
      <c r="B1755" s="4" t="s">
        <v>271</v>
      </c>
      <c r="C1755" s="4" t="s">
        <v>519</v>
      </c>
      <c r="D1755" s="4" t="s">
        <v>178</v>
      </c>
      <c r="E1755" s="4" t="s">
        <v>502</v>
      </c>
      <c r="F1755" s="5">
        <v>43862</v>
      </c>
      <c r="G1755" s="4">
        <v>1</v>
      </c>
      <c r="H1755" s="11">
        <f>VLOOKUP(B1755,[1]!Product_Data[#Data],4,0)</f>
        <v>1587</v>
      </c>
      <c r="I1755" s="11">
        <f>VLOOKUP(B1755,[1]!Product_Data[#Data],3,0)</f>
        <v>1301</v>
      </c>
      <c r="J1755" s="11">
        <f t="shared" si="165"/>
        <v>1301</v>
      </c>
      <c r="K1755" s="11">
        <f t="shared" si="166"/>
        <v>1587</v>
      </c>
      <c r="L1755" s="11">
        <f t="shared" si="167"/>
        <v>286</v>
      </c>
      <c r="M1755" t="str">
        <f>VLOOKUP(C1755,[1]!Location_Data[#Data],2,0)</f>
        <v>Anaheim</v>
      </c>
      <c r="N1755" t="str">
        <f>VLOOKUP(D1755,[1]!Salespeople_Data[#Data],2,0)</f>
        <v>Joshua Taylor</v>
      </c>
      <c r="O1755" t="str">
        <f>VLOOKUP(E1755,[1]!Customer_Data[#Data],2,0)</f>
        <v>Ralph Richardson</v>
      </c>
      <c r="P1755" s="15">
        <f t="shared" si="162"/>
        <v>7</v>
      </c>
      <c r="Q1755">
        <f t="shared" si="163"/>
        <v>2</v>
      </c>
      <c r="R1755">
        <f t="shared" si="164"/>
        <v>2020</v>
      </c>
    </row>
    <row r="1756" spans="1:18" x14ac:dyDescent="0.25">
      <c r="A1756" s="2" t="s">
        <v>2702</v>
      </c>
      <c r="B1756" s="2" t="s">
        <v>155</v>
      </c>
      <c r="C1756" s="2" t="s">
        <v>105</v>
      </c>
      <c r="D1756" s="2" t="s">
        <v>298</v>
      </c>
      <c r="E1756" s="2" t="s">
        <v>1198</v>
      </c>
      <c r="F1756" s="3">
        <v>44176</v>
      </c>
      <c r="G1756" s="2">
        <v>3</v>
      </c>
      <c r="H1756" s="11">
        <f>VLOOKUP(B1756,[1]!Product_Data[#Data],4,0)</f>
        <v>1353</v>
      </c>
      <c r="I1756" s="11">
        <f>VLOOKUP(B1756,[1]!Product_Data[#Data],3,0)</f>
        <v>947</v>
      </c>
      <c r="J1756" s="11">
        <f t="shared" si="165"/>
        <v>2841</v>
      </c>
      <c r="K1756" s="11">
        <f t="shared" si="166"/>
        <v>4059</v>
      </c>
      <c r="L1756" s="11">
        <f t="shared" si="167"/>
        <v>1218</v>
      </c>
      <c r="M1756" t="str">
        <f>VLOOKUP(C1756,[1]!Location_Data[#Data],2,0)</f>
        <v>Daly City</v>
      </c>
      <c r="N1756" t="str">
        <f>VLOOKUP(D1756,[1]!Salespeople_Data[#Data],2,0)</f>
        <v>Kenneth Fields</v>
      </c>
      <c r="O1756" t="str">
        <f>VLOOKUP(E1756,[1]!Customer_Data[#Data],2,0)</f>
        <v>Victor Watkins</v>
      </c>
      <c r="P1756" s="15">
        <f t="shared" si="162"/>
        <v>6</v>
      </c>
      <c r="Q1756">
        <f t="shared" si="163"/>
        <v>12</v>
      </c>
      <c r="R1756">
        <f t="shared" si="164"/>
        <v>2020</v>
      </c>
    </row>
    <row r="1757" spans="1:18" x14ac:dyDescent="0.25">
      <c r="A1757" s="4" t="s">
        <v>2703</v>
      </c>
      <c r="B1757" s="4" t="s">
        <v>537</v>
      </c>
      <c r="C1757" s="4" t="s">
        <v>145</v>
      </c>
      <c r="D1757" s="4" t="s">
        <v>165</v>
      </c>
      <c r="E1757" s="4" t="s">
        <v>2704</v>
      </c>
      <c r="F1757" s="5">
        <v>44126</v>
      </c>
      <c r="G1757" s="4">
        <v>3</v>
      </c>
      <c r="H1757" s="11">
        <f>VLOOKUP(B1757,[1]!Product_Data[#Data],4,0)</f>
        <v>556</v>
      </c>
      <c r="I1757" s="11">
        <f>VLOOKUP(B1757,[1]!Product_Data[#Data],3,0)</f>
        <v>395</v>
      </c>
      <c r="J1757" s="11">
        <f t="shared" si="165"/>
        <v>1185</v>
      </c>
      <c r="K1757" s="11">
        <f t="shared" si="166"/>
        <v>1668</v>
      </c>
      <c r="L1757" s="11">
        <f t="shared" si="167"/>
        <v>483</v>
      </c>
      <c r="M1757" t="str">
        <f>VLOOKUP(C1757,[1]!Location_Data[#Data],2,0)</f>
        <v>Santa Maria</v>
      </c>
      <c r="N1757" t="str">
        <f>VLOOKUP(D1757,[1]!Salespeople_Data[#Data],2,0)</f>
        <v>Joe Sims</v>
      </c>
      <c r="O1757" t="str">
        <f>VLOOKUP(E1757,[1]!Customer_Data[#Data],2,0)</f>
        <v>Benjamin Vasquez</v>
      </c>
      <c r="P1757" s="15">
        <f t="shared" si="162"/>
        <v>5</v>
      </c>
      <c r="Q1757">
        <f t="shared" si="163"/>
        <v>10</v>
      </c>
      <c r="R1757">
        <f t="shared" si="164"/>
        <v>2020</v>
      </c>
    </row>
    <row r="1758" spans="1:18" x14ac:dyDescent="0.25">
      <c r="A1758" s="2" t="s">
        <v>2705</v>
      </c>
      <c r="B1758" s="2" t="s">
        <v>400</v>
      </c>
      <c r="C1758" s="2" t="s">
        <v>286</v>
      </c>
      <c r="D1758" s="2" t="s">
        <v>49</v>
      </c>
      <c r="E1758" s="2" t="s">
        <v>1889</v>
      </c>
      <c r="F1758" s="3">
        <v>43853</v>
      </c>
      <c r="G1758" s="2">
        <v>1</v>
      </c>
      <c r="H1758" s="11">
        <f>VLOOKUP(B1758,[1]!Product_Data[#Data],4,0)</f>
        <v>886</v>
      </c>
      <c r="I1758" s="11">
        <f>VLOOKUP(B1758,[1]!Product_Data[#Data],3,0)</f>
        <v>478</v>
      </c>
      <c r="J1758" s="11">
        <f t="shared" si="165"/>
        <v>478</v>
      </c>
      <c r="K1758" s="11">
        <f t="shared" si="166"/>
        <v>886</v>
      </c>
      <c r="L1758" s="11">
        <f t="shared" si="167"/>
        <v>408</v>
      </c>
      <c r="M1758" t="str">
        <f>VLOOKUP(C1758,[1]!Location_Data[#Data],2,0)</f>
        <v>El Monte</v>
      </c>
      <c r="N1758" t="str">
        <f>VLOOKUP(D1758,[1]!Salespeople_Data[#Data],2,0)</f>
        <v>Walter Cook</v>
      </c>
      <c r="O1758" t="str">
        <f>VLOOKUP(E1758,[1]!Customer_Data[#Data],2,0)</f>
        <v>Terry Mills</v>
      </c>
      <c r="P1758" s="15">
        <f t="shared" si="162"/>
        <v>5</v>
      </c>
      <c r="Q1758">
        <f t="shared" si="163"/>
        <v>1</v>
      </c>
      <c r="R1758">
        <f t="shared" si="164"/>
        <v>2020</v>
      </c>
    </row>
    <row r="1759" spans="1:18" x14ac:dyDescent="0.25">
      <c r="A1759" s="4" t="s">
        <v>2706</v>
      </c>
      <c r="B1759" s="4" t="s">
        <v>69</v>
      </c>
      <c r="C1759" s="4" t="s">
        <v>458</v>
      </c>
      <c r="D1759" s="4" t="s">
        <v>447</v>
      </c>
      <c r="E1759" s="4" t="s">
        <v>1136</v>
      </c>
      <c r="F1759" s="5">
        <v>43914</v>
      </c>
      <c r="G1759" s="4">
        <v>1</v>
      </c>
      <c r="H1759" s="11">
        <f>VLOOKUP(B1759,[1]!Product_Data[#Data],4,0)</f>
        <v>1351</v>
      </c>
      <c r="I1759" s="11">
        <f>VLOOKUP(B1759,[1]!Product_Data[#Data],3,0)</f>
        <v>1108</v>
      </c>
      <c r="J1759" s="11">
        <f t="shared" si="165"/>
        <v>1108</v>
      </c>
      <c r="K1759" s="11">
        <f t="shared" si="166"/>
        <v>1351</v>
      </c>
      <c r="L1759" s="11">
        <f t="shared" si="167"/>
        <v>243</v>
      </c>
      <c r="M1759" t="str">
        <f>VLOOKUP(C1759,[1]!Location_Data[#Data],2,0)</f>
        <v>Fontana</v>
      </c>
      <c r="N1759" t="str">
        <f>VLOOKUP(D1759,[1]!Salespeople_Data[#Data],2,0)</f>
        <v>Howard Sims</v>
      </c>
      <c r="O1759" t="str">
        <f>VLOOKUP(E1759,[1]!Customer_Data[#Data],2,0)</f>
        <v>Juan Wood</v>
      </c>
      <c r="P1759" s="15">
        <f t="shared" si="162"/>
        <v>3</v>
      </c>
      <c r="Q1759">
        <f t="shared" si="163"/>
        <v>3</v>
      </c>
      <c r="R1759">
        <f t="shared" si="164"/>
        <v>2020</v>
      </c>
    </row>
    <row r="1760" spans="1:18" x14ac:dyDescent="0.25">
      <c r="A1760" s="2" t="s">
        <v>2707</v>
      </c>
      <c r="B1760" s="2" t="s">
        <v>18</v>
      </c>
      <c r="C1760" s="2" t="s">
        <v>643</v>
      </c>
      <c r="D1760" s="2" t="s">
        <v>308</v>
      </c>
      <c r="E1760" s="2" t="s">
        <v>1043</v>
      </c>
      <c r="F1760" s="3">
        <v>44155</v>
      </c>
      <c r="G1760" s="2">
        <v>2</v>
      </c>
      <c r="H1760" s="11">
        <f>VLOOKUP(B1760,[1]!Product_Data[#Data],4,0)</f>
        <v>880</v>
      </c>
      <c r="I1760" s="11">
        <f>VLOOKUP(B1760,[1]!Product_Data[#Data],3,0)</f>
        <v>634</v>
      </c>
      <c r="J1760" s="11">
        <f t="shared" si="165"/>
        <v>1268</v>
      </c>
      <c r="K1760" s="11">
        <f t="shared" si="166"/>
        <v>1760</v>
      </c>
      <c r="L1760" s="11">
        <f t="shared" si="167"/>
        <v>492</v>
      </c>
      <c r="M1760" t="str">
        <f>VLOOKUP(C1760,[1]!Location_Data[#Data],2,0)</f>
        <v>Hayward</v>
      </c>
      <c r="N1760" t="str">
        <f>VLOOKUP(D1760,[1]!Salespeople_Data[#Data],2,0)</f>
        <v>Fred Robertson</v>
      </c>
      <c r="O1760" t="str">
        <f>VLOOKUP(E1760,[1]!Customer_Data[#Data],2,0)</f>
        <v>Willie Daniels</v>
      </c>
      <c r="P1760" s="15">
        <f t="shared" si="162"/>
        <v>6</v>
      </c>
      <c r="Q1760">
        <f t="shared" si="163"/>
        <v>11</v>
      </c>
      <c r="R1760">
        <f t="shared" si="164"/>
        <v>2020</v>
      </c>
    </row>
    <row r="1761" spans="1:18" x14ac:dyDescent="0.25">
      <c r="A1761" s="4" t="s">
        <v>2708</v>
      </c>
      <c r="B1761" s="4" t="s">
        <v>461</v>
      </c>
      <c r="C1761" s="4" t="s">
        <v>392</v>
      </c>
      <c r="D1761" s="4" t="s">
        <v>298</v>
      </c>
      <c r="E1761" s="4" t="s">
        <v>2245</v>
      </c>
      <c r="F1761" s="5">
        <v>44153</v>
      </c>
      <c r="G1761" s="4">
        <v>1</v>
      </c>
      <c r="H1761" s="11">
        <f>VLOOKUP(B1761,[1]!Product_Data[#Data],4,0)</f>
        <v>35</v>
      </c>
      <c r="I1761" s="11">
        <f>VLOOKUP(B1761,[1]!Product_Data[#Data],3,0)</f>
        <v>22</v>
      </c>
      <c r="J1761" s="11">
        <f t="shared" si="165"/>
        <v>22</v>
      </c>
      <c r="K1761" s="11">
        <f t="shared" si="166"/>
        <v>35</v>
      </c>
      <c r="L1761" s="11">
        <f t="shared" si="167"/>
        <v>13</v>
      </c>
      <c r="M1761" t="str">
        <f>VLOOKUP(C1761,[1]!Location_Data[#Data],2,0)</f>
        <v>Visalia</v>
      </c>
      <c r="N1761" t="str">
        <f>VLOOKUP(D1761,[1]!Salespeople_Data[#Data],2,0)</f>
        <v>Kenneth Fields</v>
      </c>
      <c r="O1761" t="str">
        <f>VLOOKUP(E1761,[1]!Customer_Data[#Data],2,0)</f>
        <v>Charles Bell</v>
      </c>
      <c r="P1761" s="15">
        <f t="shared" si="162"/>
        <v>4</v>
      </c>
      <c r="Q1761">
        <f t="shared" si="163"/>
        <v>11</v>
      </c>
      <c r="R1761">
        <f t="shared" si="164"/>
        <v>2020</v>
      </c>
    </row>
    <row r="1762" spans="1:18" x14ac:dyDescent="0.25">
      <c r="A1762" s="2" t="s">
        <v>2709</v>
      </c>
      <c r="B1762" s="2" t="s">
        <v>245</v>
      </c>
      <c r="C1762" s="2" t="s">
        <v>272</v>
      </c>
      <c r="D1762" s="2" t="s">
        <v>356</v>
      </c>
      <c r="E1762" s="2" t="s">
        <v>1403</v>
      </c>
      <c r="F1762" s="3">
        <v>44157</v>
      </c>
      <c r="G1762" s="2">
        <v>3</v>
      </c>
      <c r="H1762" s="11">
        <f>VLOOKUP(B1762,[1]!Product_Data[#Data],4,0)</f>
        <v>818</v>
      </c>
      <c r="I1762" s="11">
        <f>VLOOKUP(B1762,[1]!Product_Data[#Data],3,0)</f>
        <v>450</v>
      </c>
      <c r="J1762" s="11">
        <f t="shared" si="165"/>
        <v>1350</v>
      </c>
      <c r="K1762" s="11">
        <f t="shared" si="166"/>
        <v>2454</v>
      </c>
      <c r="L1762" s="11">
        <f t="shared" si="167"/>
        <v>1104</v>
      </c>
      <c r="M1762" t="str">
        <f>VLOOKUP(C1762,[1]!Location_Data[#Data],2,0)</f>
        <v>Torrance</v>
      </c>
      <c r="N1762" t="str">
        <f>VLOOKUP(D1762,[1]!Salespeople_Data[#Data],2,0)</f>
        <v>Jimmy Young</v>
      </c>
      <c r="O1762" t="str">
        <f>VLOOKUP(E1762,[1]!Customer_Data[#Data],2,0)</f>
        <v>Thomas James</v>
      </c>
      <c r="P1762" s="15">
        <f t="shared" si="162"/>
        <v>1</v>
      </c>
      <c r="Q1762">
        <f t="shared" si="163"/>
        <v>11</v>
      </c>
      <c r="R1762">
        <f t="shared" si="164"/>
        <v>2020</v>
      </c>
    </row>
    <row r="1763" spans="1:18" x14ac:dyDescent="0.25">
      <c r="A1763" s="4" t="s">
        <v>2710</v>
      </c>
      <c r="B1763" s="4" t="s">
        <v>263</v>
      </c>
      <c r="C1763" s="4" t="s">
        <v>377</v>
      </c>
      <c r="D1763" s="4" t="s">
        <v>80</v>
      </c>
      <c r="E1763" s="4" t="s">
        <v>816</v>
      </c>
      <c r="F1763" s="5">
        <v>44100</v>
      </c>
      <c r="G1763" s="4">
        <v>1</v>
      </c>
      <c r="H1763" s="11">
        <f>VLOOKUP(B1763,[1]!Product_Data[#Data],4,0)</f>
        <v>378</v>
      </c>
      <c r="I1763" s="11">
        <f>VLOOKUP(B1763,[1]!Product_Data[#Data],3,0)</f>
        <v>291</v>
      </c>
      <c r="J1763" s="11">
        <f t="shared" si="165"/>
        <v>291</v>
      </c>
      <c r="K1763" s="11">
        <f t="shared" si="166"/>
        <v>378</v>
      </c>
      <c r="L1763" s="11">
        <f t="shared" si="167"/>
        <v>87</v>
      </c>
      <c r="M1763" t="str">
        <f>VLOOKUP(C1763,[1]!Location_Data[#Data],2,0)</f>
        <v>San Diego</v>
      </c>
      <c r="N1763" t="str">
        <f>VLOOKUP(D1763,[1]!Salespeople_Data[#Data],2,0)</f>
        <v>Henry Nelson</v>
      </c>
      <c r="O1763" t="str">
        <f>VLOOKUP(E1763,[1]!Customer_Data[#Data],2,0)</f>
        <v>Steven Martinez</v>
      </c>
      <c r="P1763" s="15">
        <f t="shared" si="162"/>
        <v>7</v>
      </c>
      <c r="Q1763">
        <f t="shared" si="163"/>
        <v>9</v>
      </c>
      <c r="R1763">
        <f t="shared" si="164"/>
        <v>2020</v>
      </c>
    </row>
    <row r="1764" spans="1:18" x14ac:dyDescent="0.25">
      <c r="A1764" s="2" t="s">
        <v>2711</v>
      </c>
      <c r="B1764" s="2" t="s">
        <v>340</v>
      </c>
      <c r="C1764" s="2" t="s">
        <v>195</v>
      </c>
      <c r="D1764" s="2" t="s">
        <v>141</v>
      </c>
      <c r="E1764" s="2" t="s">
        <v>1972</v>
      </c>
      <c r="F1764" s="3">
        <v>43992</v>
      </c>
      <c r="G1764" s="2">
        <v>1</v>
      </c>
      <c r="H1764" s="11">
        <f>VLOOKUP(B1764,[1]!Product_Data[#Data],4,0)</f>
        <v>1967</v>
      </c>
      <c r="I1764" s="11">
        <f>VLOOKUP(B1764,[1]!Product_Data[#Data],3,0)</f>
        <v>1397</v>
      </c>
      <c r="J1764" s="11">
        <f t="shared" si="165"/>
        <v>1397</v>
      </c>
      <c r="K1764" s="11">
        <f t="shared" si="166"/>
        <v>1967</v>
      </c>
      <c r="L1764" s="11">
        <f t="shared" si="167"/>
        <v>570</v>
      </c>
      <c r="M1764" t="str">
        <f>VLOOKUP(C1764,[1]!Location_Data[#Data],2,0)</f>
        <v>Pomona</v>
      </c>
      <c r="N1764" t="str">
        <f>VLOOKUP(D1764,[1]!Salespeople_Data[#Data],2,0)</f>
        <v>Arthur Mccoy</v>
      </c>
      <c r="O1764" t="str">
        <f>VLOOKUP(E1764,[1]!Customer_Data[#Data],2,0)</f>
        <v>Frank Ortiz</v>
      </c>
      <c r="P1764" s="15">
        <f t="shared" si="162"/>
        <v>4</v>
      </c>
      <c r="Q1764">
        <f t="shared" si="163"/>
        <v>6</v>
      </c>
      <c r="R1764">
        <f t="shared" si="164"/>
        <v>2020</v>
      </c>
    </row>
    <row r="1765" spans="1:18" x14ac:dyDescent="0.25">
      <c r="A1765" s="4" t="s">
        <v>2712</v>
      </c>
      <c r="B1765" s="4" t="s">
        <v>189</v>
      </c>
      <c r="C1765" s="4" t="s">
        <v>436</v>
      </c>
      <c r="D1765" s="4" t="s">
        <v>345</v>
      </c>
      <c r="E1765" s="4" t="s">
        <v>2713</v>
      </c>
      <c r="F1765" s="5">
        <v>44130</v>
      </c>
      <c r="G1765" s="4">
        <v>3</v>
      </c>
      <c r="H1765" s="11">
        <f>VLOOKUP(B1765,[1]!Product_Data[#Data],4,0)</f>
        <v>1783</v>
      </c>
      <c r="I1765" s="11">
        <f>VLOOKUP(B1765,[1]!Product_Data[#Data],3,0)</f>
        <v>1516</v>
      </c>
      <c r="J1765" s="11">
        <f t="shared" si="165"/>
        <v>4548</v>
      </c>
      <c r="K1765" s="11">
        <f t="shared" si="166"/>
        <v>5349</v>
      </c>
      <c r="L1765" s="11">
        <f t="shared" si="167"/>
        <v>801</v>
      </c>
      <c r="M1765" t="str">
        <f>VLOOKUP(C1765,[1]!Location_Data[#Data],2,0)</f>
        <v>Jurupa Valley</v>
      </c>
      <c r="N1765" t="str">
        <f>VLOOKUP(D1765,[1]!Salespeople_Data[#Data],2,0)</f>
        <v>Larry Marshall</v>
      </c>
      <c r="O1765" t="str">
        <f>VLOOKUP(E1765,[1]!Customer_Data[#Data],2,0)</f>
        <v>Antonio Frazier</v>
      </c>
      <c r="P1765" s="15">
        <f t="shared" si="162"/>
        <v>2</v>
      </c>
      <c r="Q1765">
        <f t="shared" si="163"/>
        <v>10</v>
      </c>
      <c r="R1765">
        <f t="shared" si="164"/>
        <v>2020</v>
      </c>
    </row>
    <row r="1766" spans="1:18" x14ac:dyDescent="0.25">
      <c r="A1766" s="2" t="s">
        <v>2714</v>
      </c>
      <c r="B1766" s="2" t="s">
        <v>152</v>
      </c>
      <c r="C1766" s="2" t="s">
        <v>215</v>
      </c>
      <c r="D1766" s="2" t="s">
        <v>308</v>
      </c>
      <c r="E1766" s="2" t="s">
        <v>1822</v>
      </c>
      <c r="F1766" s="3">
        <v>44049</v>
      </c>
      <c r="G1766" s="2">
        <v>1</v>
      </c>
      <c r="H1766" s="11">
        <f>VLOOKUP(B1766,[1]!Product_Data[#Data],4,0)</f>
        <v>951</v>
      </c>
      <c r="I1766" s="11">
        <f>VLOOKUP(B1766,[1]!Product_Data[#Data],3,0)</f>
        <v>504</v>
      </c>
      <c r="J1766" s="11">
        <f t="shared" si="165"/>
        <v>504</v>
      </c>
      <c r="K1766" s="11">
        <f t="shared" si="166"/>
        <v>951</v>
      </c>
      <c r="L1766" s="11">
        <f t="shared" si="167"/>
        <v>447</v>
      </c>
      <c r="M1766" t="str">
        <f>VLOOKUP(C1766,[1]!Location_Data[#Data],2,0)</f>
        <v>El Cajon</v>
      </c>
      <c r="N1766" t="str">
        <f>VLOOKUP(D1766,[1]!Salespeople_Data[#Data],2,0)</f>
        <v>Fred Robertson</v>
      </c>
      <c r="O1766" t="str">
        <f>VLOOKUP(E1766,[1]!Customer_Data[#Data],2,0)</f>
        <v>Carl Collins</v>
      </c>
      <c r="P1766" s="15">
        <f t="shared" si="162"/>
        <v>5</v>
      </c>
      <c r="Q1766">
        <f t="shared" si="163"/>
        <v>8</v>
      </c>
      <c r="R1766">
        <f t="shared" si="164"/>
        <v>2020</v>
      </c>
    </row>
    <row r="1767" spans="1:18" x14ac:dyDescent="0.25">
      <c r="A1767" s="4" t="s">
        <v>2715</v>
      </c>
      <c r="B1767" s="4" t="s">
        <v>185</v>
      </c>
      <c r="C1767" s="4" t="s">
        <v>469</v>
      </c>
      <c r="D1767" s="4" t="s">
        <v>269</v>
      </c>
      <c r="E1767" s="4" t="s">
        <v>1887</v>
      </c>
      <c r="F1767" s="5">
        <v>43842</v>
      </c>
      <c r="G1767" s="4">
        <v>1</v>
      </c>
      <c r="H1767" s="11">
        <f>VLOOKUP(B1767,[1]!Product_Data[#Data],4,0)</f>
        <v>667</v>
      </c>
      <c r="I1767" s="11">
        <f>VLOOKUP(B1767,[1]!Product_Data[#Data],3,0)</f>
        <v>387</v>
      </c>
      <c r="J1767" s="11">
        <f t="shared" si="165"/>
        <v>387</v>
      </c>
      <c r="K1767" s="11">
        <f t="shared" si="166"/>
        <v>667</v>
      </c>
      <c r="L1767" s="11">
        <f t="shared" si="167"/>
        <v>280</v>
      </c>
      <c r="M1767" t="str">
        <f>VLOOKUP(C1767,[1]!Location_Data[#Data],2,0)</f>
        <v>Escondido</v>
      </c>
      <c r="N1767" t="str">
        <f>VLOOKUP(D1767,[1]!Salespeople_Data[#Data],2,0)</f>
        <v>Kevin Butler</v>
      </c>
      <c r="O1767" t="str">
        <f>VLOOKUP(E1767,[1]!Customer_Data[#Data],2,0)</f>
        <v>Justin Graham</v>
      </c>
      <c r="P1767" s="15">
        <f t="shared" si="162"/>
        <v>1</v>
      </c>
      <c r="Q1767">
        <f t="shared" si="163"/>
        <v>1</v>
      </c>
      <c r="R1767">
        <f t="shared" si="164"/>
        <v>2020</v>
      </c>
    </row>
    <row r="1768" spans="1:18" x14ac:dyDescent="0.25">
      <c r="A1768" s="2" t="s">
        <v>2716</v>
      </c>
      <c r="B1768" s="2" t="s">
        <v>129</v>
      </c>
      <c r="C1768" s="2" t="s">
        <v>224</v>
      </c>
      <c r="D1768" s="2" t="s">
        <v>308</v>
      </c>
      <c r="E1768" s="2" t="s">
        <v>2717</v>
      </c>
      <c r="F1768" s="3">
        <v>43884</v>
      </c>
      <c r="G1768" s="2">
        <v>1</v>
      </c>
      <c r="H1768" s="11">
        <f>VLOOKUP(B1768,[1]!Product_Data[#Data],4,0)</f>
        <v>127</v>
      </c>
      <c r="I1768" s="11">
        <f>VLOOKUP(B1768,[1]!Product_Data[#Data],3,0)</f>
        <v>79</v>
      </c>
      <c r="J1768" s="11">
        <f t="shared" si="165"/>
        <v>79</v>
      </c>
      <c r="K1768" s="11">
        <f t="shared" si="166"/>
        <v>127</v>
      </c>
      <c r="L1768" s="11">
        <f t="shared" si="167"/>
        <v>48</v>
      </c>
      <c r="M1768" t="str">
        <f>VLOOKUP(C1768,[1]!Location_Data[#Data],2,0)</f>
        <v>Huntington Beach</v>
      </c>
      <c r="N1768" t="str">
        <f>VLOOKUP(D1768,[1]!Salespeople_Data[#Data],2,0)</f>
        <v>Fred Robertson</v>
      </c>
      <c r="O1768" t="str">
        <f>VLOOKUP(E1768,[1]!Customer_Data[#Data],2,0)</f>
        <v>Nicholas Sanders</v>
      </c>
      <c r="P1768" s="15">
        <f t="shared" si="162"/>
        <v>1</v>
      </c>
      <c r="Q1768">
        <f t="shared" si="163"/>
        <v>2</v>
      </c>
      <c r="R1768">
        <f t="shared" si="164"/>
        <v>2020</v>
      </c>
    </row>
    <row r="1769" spans="1:18" x14ac:dyDescent="0.25">
      <c r="A1769" s="4" t="s">
        <v>2718</v>
      </c>
      <c r="B1769" s="4" t="s">
        <v>461</v>
      </c>
      <c r="C1769" s="4" t="s">
        <v>512</v>
      </c>
      <c r="D1769" s="4" t="s">
        <v>308</v>
      </c>
      <c r="E1769" s="4" t="s">
        <v>2609</v>
      </c>
      <c r="F1769" s="5">
        <v>44133</v>
      </c>
      <c r="G1769" s="4">
        <v>1</v>
      </c>
      <c r="H1769" s="11">
        <f>VLOOKUP(B1769,[1]!Product_Data[#Data],4,0)</f>
        <v>35</v>
      </c>
      <c r="I1769" s="11">
        <f>VLOOKUP(B1769,[1]!Product_Data[#Data],3,0)</f>
        <v>22</v>
      </c>
      <c r="J1769" s="11">
        <f t="shared" si="165"/>
        <v>22</v>
      </c>
      <c r="K1769" s="11">
        <f t="shared" si="166"/>
        <v>35</v>
      </c>
      <c r="L1769" s="11">
        <f t="shared" si="167"/>
        <v>13</v>
      </c>
      <c r="M1769" t="str">
        <f>VLOOKUP(C1769,[1]!Location_Data[#Data],2,0)</f>
        <v>Long Beach</v>
      </c>
      <c r="N1769" t="str">
        <f>VLOOKUP(D1769,[1]!Salespeople_Data[#Data],2,0)</f>
        <v>Fred Robertson</v>
      </c>
      <c r="O1769" t="str">
        <f>VLOOKUP(E1769,[1]!Customer_Data[#Data],2,0)</f>
        <v>Steve Diaz</v>
      </c>
      <c r="P1769" s="15">
        <f t="shared" si="162"/>
        <v>5</v>
      </c>
      <c r="Q1769">
        <f t="shared" si="163"/>
        <v>10</v>
      </c>
      <c r="R1769">
        <f t="shared" si="164"/>
        <v>2020</v>
      </c>
    </row>
    <row r="1770" spans="1:18" x14ac:dyDescent="0.25">
      <c r="A1770" s="2" t="s">
        <v>2719</v>
      </c>
      <c r="B1770" s="2" t="s">
        <v>125</v>
      </c>
      <c r="C1770" s="2" t="s">
        <v>527</v>
      </c>
      <c r="D1770" s="2" t="s">
        <v>58</v>
      </c>
      <c r="E1770" s="2" t="s">
        <v>2282</v>
      </c>
      <c r="F1770" s="3">
        <v>44051</v>
      </c>
      <c r="G1770" s="2">
        <v>1</v>
      </c>
      <c r="H1770" s="11">
        <f>VLOOKUP(B1770,[1]!Product_Data[#Data],4,0)</f>
        <v>1826</v>
      </c>
      <c r="I1770" s="11">
        <f>VLOOKUP(B1770,[1]!Product_Data[#Data],3,0)</f>
        <v>1443</v>
      </c>
      <c r="J1770" s="11">
        <f t="shared" si="165"/>
        <v>1443</v>
      </c>
      <c r="K1770" s="11">
        <f t="shared" si="166"/>
        <v>1826</v>
      </c>
      <c r="L1770" s="11">
        <f t="shared" si="167"/>
        <v>383</v>
      </c>
      <c r="M1770" t="str">
        <f>VLOOKUP(C1770,[1]!Location_Data[#Data],2,0)</f>
        <v>Stockton</v>
      </c>
      <c r="N1770" t="str">
        <f>VLOOKUP(D1770,[1]!Salespeople_Data[#Data],2,0)</f>
        <v>Christopher Tucker</v>
      </c>
      <c r="O1770" t="str">
        <f>VLOOKUP(E1770,[1]!Customer_Data[#Data],2,0)</f>
        <v>Shawn Torres</v>
      </c>
      <c r="P1770" s="15">
        <f t="shared" si="162"/>
        <v>7</v>
      </c>
      <c r="Q1770">
        <f t="shared" si="163"/>
        <v>8</v>
      </c>
      <c r="R1770">
        <f t="shared" si="164"/>
        <v>2020</v>
      </c>
    </row>
    <row r="1771" spans="1:18" x14ac:dyDescent="0.25">
      <c r="A1771" s="4" t="s">
        <v>2720</v>
      </c>
      <c r="B1771" s="4" t="s">
        <v>703</v>
      </c>
      <c r="C1771" s="4" t="s">
        <v>135</v>
      </c>
      <c r="D1771" s="4" t="s">
        <v>40</v>
      </c>
      <c r="E1771" s="4" t="s">
        <v>1594</v>
      </c>
      <c r="F1771" s="5">
        <v>44049</v>
      </c>
      <c r="G1771" s="4">
        <v>3</v>
      </c>
      <c r="H1771" s="11">
        <f>VLOOKUP(B1771,[1]!Product_Data[#Data],4,0)</f>
        <v>530</v>
      </c>
      <c r="I1771" s="11">
        <f>VLOOKUP(B1771,[1]!Product_Data[#Data],3,0)</f>
        <v>435</v>
      </c>
      <c r="J1771" s="11">
        <f t="shared" si="165"/>
        <v>1305</v>
      </c>
      <c r="K1771" s="11">
        <f t="shared" si="166"/>
        <v>1590</v>
      </c>
      <c r="L1771" s="11">
        <f t="shared" si="167"/>
        <v>285</v>
      </c>
      <c r="M1771" t="str">
        <f>VLOOKUP(C1771,[1]!Location_Data[#Data],2,0)</f>
        <v>Oxnard</v>
      </c>
      <c r="N1771" t="str">
        <f>VLOOKUP(D1771,[1]!Salespeople_Data[#Data],2,0)</f>
        <v>Brian Hansen</v>
      </c>
      <c r="O1771" t="str">
        <f>VLOOKUP(E1771,[1]!Customer_Data[#Data],2,0)</f>
        <v>Patrick Rivera</v>
      </c>
      <c r="P1771" s="15">
        <f t="shared" si="162"/>
        <v>5</v>
      </c>
      <c r="Q1771">
        <f t="shared" si="163"/>
        <v>8</v>
      </c>
      <c r="R1771">
        <f t="shared" si="164"/>
        <v>2020</v>
      </c>
    </row>
    <row r="1772" spans="1:18" x14ac:dyDescent="0.25">
      <c r="A1772" s="2" t="s">
        <v>2721</v>
      </c>
      <c r="B1772" s="2" t="s">
        <v>461</v>
      </c>
      <c r="C1772" s="2" t="s">
        <v>19</v>
      </c>
      <c r="D1772" s="2" t="s">
        <v>239</v>
      </c>
      <c r="E1772" s="2" t="s">
        <v>1708</v>
      </c>
      <c r="F1772" s="3">
        <v>44040</v>
      </c>
      <c r="G1772" s="2">
        <v>2</v>
      </c>
      <c r="H1772" s="11">
        <f>VLOOKUP(B1772,[1]!Product_Data[#Data],4,0)</f>
        <v>35</v>
      </c>
      <c r="I1772" s="11">
        <f>VLOOKUP(B1772,[1]!Product_Data[#Data],3,0)</f>
        <v>22</v>
      </c>
      <c r="J1772" s="11">
        <f t="shared" si="165"/>
        <v>44</v>
      </c>
      <c r="K1772" s="11">
        <f t="shared" si="166"/>
        <v>70</v>
      </c>
      <c r="L1772" s="11">
        <f t="shared" si="167"/>
        <v>26</v>
      </c>
      <c r="M1772" t="str">
        <f>VLOOKUP(C1772,[1]!Location_Data[#Data],2,0)</f>
        <v>Berkeley</v>
      </c>
      <c r="N1772" t="str">
        <f>VLOOKUP(D1772,[1]!Salespeople_Data[#Data],2,0)</f>
        <v>John Reyes</v>
      </c>
      <c r="O1772" t="str">
        <f>VLOOKUP(E1772,[1]!Customer_Data[#Data],2,0)</f>
        <v>Jason Diaz</v>
      </c>
      <c r="P1772" s="15">
        <f t="shared" si="162"/>
        <v>3</v>
      </c>
      <c r="Q1772">
        <f t="shared" si="163"/>
        <v>7</v>
      </c>
      <c r="R1772">
        <f t="shared" si="164"/>
        <v>2020</v>
      </c>
    </row>
    <row r="1773" spans="1:18" x14ac:dyDescent="0.25">
      <c r="A1773" s="4" t="s">
        <v>2722</v>
      </c>
      <c r="B1773" s="4" t="s">
        <v>119</v>
      </c>
      <c r="C1773" s="4" t="s">
        <v>156</v>
      </c>
      <c r="D1773" s="4" t="s">
        <v>165</v>
      </c>
      <c r="E1773" s="4" t="s">
        <v>2723</v>
      </c>
      <c r="F1773" s="5">
        <v>44147</v>
      </c>
      <c r="G1773" s="4">
        <v>4</v>
      </c>
      <c r="H1773" s="11">
        <f>VLOOKUP(B1773,[1]!Product_Data[#Data],4,0)</f>
        <v>1077</v>
      </c>
      <c r="I1773" s="11">
        <f>VLOOKUP(B1773,[1]!Product_Data[#Data],3,0)</f>
        <v>732</v>
      </c>
      <c r="J1773" s="11">
        <f t="shared" si="165"/>
        <v>2928</v>
      </c>
      <c r="K1773" s="11">
        <f t="shared" si="166"/>
        <v>4308</v>
      </c>
      <c r="L1773" s="11">
        <f t="shared" si="167"/>
        <v>1380</v>
      </c>
      <c r="M1773" t="str">
        <f>VLOOKUP(C1773,[1]!Location_Data[#Data],2,0)</f>
        <v>Sacramento</v>
      </c>
      <c r="N1773" t="str">
        <f>VLOOKUP(D1773,[1]!Salespeople_Data[#Data],2,0)</f>
        <v>Joe Sims</v>
      </c>
      <c r="O1773" t="str">
        <f>VLOOKUP(E1773,[1]!Customer_Data[#Data],2,0)</f>
        <v>Billy Olson</v>
      </c>
      <c r="P1773" s="15">
        <f t="shared" si="162"/>
        <v>5</v>
      </c>
      <c r="Q1773">
        <f t="shared" si="163"/>
        <v>11</v>
      </c>
      <c r="R1773">
        <f t="shared" si="164"/>
        <v>2020</v>
      </c>
    </row>
    <row r="1774" spans="1:18" x14ac:dyDescent="0.25">
      <c r="A1774" s="2" t="s">
        <v>2724</v>
      </c>
      <c r="B1774" s="2" t="s">
        <v>461</v>
      </c>
      <c r="C1774" s="2" t="s">
        <v>490</v>
      </c>
      <c r="D1774" s="2" t="s">
        <v>80</v>
      </c>
      <c r="E1774" s="2" t="s">
        <v>2116</v>
      </c>
      <c r="F1774" s="3">
        <v>44188</v>
      </c>
      <c r="G1774" s="2">
        <v>1</v>
      </c>
      <c r="H1774" s="11">
        <f>VLOOKUP(B1774,[1]!Product_Data[#Data],4,0)</f>
        <v>35</v>
      </c>
      <c r="I1774" s="11">
        <f>VLOOKUP(B1774,[1]!Product_Data[#Data],3,0)</f>
        <v>22</v>
      </c>
      <c r="J1774" s="11">
        <f t="shared" si="165"/>
        <v>22</v>
      </c>
      <c r="K1774" s="11">
        <f t="shared" si="166"/>
        <v>35</v>
      </c>
      <c r="L1774" s="11">
        <f t="shared" si="167"/>
        <v>13</v>
      </c>
      <c r="M1774" t="str">
        <f>VLOOKUP(C1774,[1]!Location_Data[#Data],2,0)</f>
        <v>Temecula</v>
      </c>
      <c r="N1774" t="str">
        <f>VLOOKUP(D1774,[1]!Salespeople_Data[#Data],2,0)</f>
        <v>Henry Nelson</v>
      </c>
      <c r="O1774" t="str">
        <f>VLOOKUP(E1774,[1]!Customer_Data[#Data],2,0)</f>
        <v>Louis Ellis</v>
      </c>
      <c r="P1774" s="15">
        <f t="shared" si="162"/>
        <v>4</v>
      </c>
      <c r="Q1774">
        <f t="shared" si="163"/>
        <v>12</v>
      </c>
      <c r="R1774">
        <f t="shared" si="164"/>
        <v>2020</v>
      </c>
    </row>
    <row r="1775" spans="1:18" x14ac:dyDescent="0.25">
      <c r="A1775" s="4" t="s">
        <v>2725</v>
      </c>
      <c r="B1775" s="4" t="s">
        <v>289</v>
      </c>
      <c r="C1775" s="4" t="s">
        <v>215</v>
      </c>
      <c r="D1775" s="4" t="s">
        <v>170</v>
      </c>
      <c r="E1775" s="4" t="s">
        <v>1822</v>
      </c>
      <c r="F1775" s="5">
        <v>43961</v>
      </c>
      <c r="G1775" s="4">
        <v>1</v>
      </c>
      <c r="H1775" s="11">
        <f>VLOOKUP(B1775,[1]!Product_Data[#Data],4,0)</f>
        <v>368</v>
      </c>
      <c r="I1775" s="11">
        <f>VLOOKUP(B1775,[1]!Product_Data[#Data],3,0)</f>
        <v>294</v>
      </c>
      <c r="J1775" s="11">
        <f t="shared" si="165"/>
        <v>294</v>
      </c>
      <c r="K1775" s="11">
        <f t="shared" si="166"/>
        <v>368</v>
      </c>
      <c r="L1775" s="11">
        <f t="shared" si="167"/>
        <v>74</v>
      </c>
      <c r="M1775" t="str">
        <f>VLOOKUP(C1775,[1]!Location_Data[#Data],2,0)</f>
        <v>El Cajon</v>
      </c>
      <c r="N1775" t="str">
        <f>VLOOKUP(D1775,[1]!Salespeople_Data[#Data],2,0)</f>
        <v>Sean Miller</v>
      </c>
      <c r="O1775" t="str">
        <f>VLOOKUP(E1775,[1]!Customer_Data[#Data],2,0)</f>
        <v>Carl Collins</v>
      </c>
      <c r="P1775" s="15">
        <f t="shared" si="162"/>
        <v>1</v>
      </c>
      <c r="Q1775">
        <f t="shared" si="163"/>
        <v>5</v>
      </c>
      <c r="R1775">
        <f t="shared" si="164"/>
        <v>2020</v>
      </c>
    </row>
    <row r="1776" spans="1:18" x14ac:dyDescent="0.25">
      <c r="A1776" s="2" t="s">
        <v>2726</v>
      </c>
      <c r="B1776" s="2" t="s">
        <v>38</v>
      </c>
      <c r="C1776" s="2" t="s">
        <v>276</v>
      </c>
      <c r="D1776" s="2" t="s">
        <v>126</v>
      </c>
      <c r="E1776" s="2" t="s">
        <v>2330</v>
      </c>
      <c r="F1776" s="3">
        <v>44118</v>
      </c>
      <c r="G1776" s="2">
        <v>2</v>
      </c>
      <c r="H1776" s="11">
        <f>VLOOKUP(B1776,[1]!Product_Data[#Data],4,0)</f>
        <v>2283</v>
      </c>
      <c r="I1776" s="11">
        <f>VLOOKUP(B1776,[1]!Product_Data[#Data],3,0)</f>
        <v>1484</v>
      </c>
      <c r="J1776" s="11">
        <f t="shared" si="165"/>
        <v>2968</v>
      </c>
      <c r="K1776" s="11">
        <f t="shared" si="166"/>
        <v>4566</v>
      </c>
      <c r="L1776" s="11">
        <f t="shared" si="167"/>
        <v>1598</v>
      </c>
      <c r="M1776" t="str">
        <f>VLOOKUP(C1776,[1]!Location_Data[#Data],2,0)</f>
        <v>Orange</v>
      </c>
      <c r="N1776" t="str">
        <f>VLOOKUP(D1776,[1]!Salespeople_Data[#Data],2,0)</f>
        <v>Larry Castillo</v>
      </c>
      <c r="O1776" t="str">
        <f>VLOOKUP(E1776,[1]!Customer_Data[#Data],2,0)</f>
        <v>Bobby Hughes</v>
      </c>
      <c r="P1776" s="15">
        <f t="shared" si="162"/>
        <v>4</v>
      </c>
      <c r="Q1776">
        <f t="shared" si="163"/>
        <v>10</v>
      </c>
      <c r="R1776">
        <f t="shared" si="164"/>
        <v>2020</v>
      </c>
    </row>
    <row r="1777" spans="1:18" x14ac:dyDescent="0.25">
      <c r="A1777" s="4" t="s">
        <v>2727</v>
      </c>
      <c r="B1777" s="4" t="s">
        <v>238</v>
      </c>
      <c r="C1777" s="4" t="s">
        <v>195</v>
      </c>
      <c r="D1777" s="4" t="s">
        <v>264</v>
      </c>
      <c r="E1777" s="4" t="s">
        <v>1499</v>
      </c>
      <c r="F1777" s="5">
        <v>44120</v>
      </c>
      <c r="G1777" s="4">
        <v>1</v>
      </c>
      <c r="H1777" s="11">
        <f>VLOOKUP(B1777,[1]!Product_Data[#Data],4,0)</f>
        <v>871</v>
      </c>
      <c r="I1777" s="11">
        <f>VLOOKUP(B1777,[1]!Product_Data[#Data],3,0)</f>
        <v>540</v>
      </c>
      <c r="J1777" s="11">
        <f t="shared" si="165"/>
        <v>540</v>
      </c>
      <c r="K1777" s="11">
        <f t="shared" si="166"/>
        <v>871</v>
      </c>
      <c r="L1777" s="11">
        <f t="shared" si="167"/>
        <v>331</v>
      </c>
      <c r="M1777" t="str">
        <f>VLOOKUP(C1777,[1]!Location_Data[#Data],2,0)</f>
        <v>Pomona</v>
      </c>
      <c r="N1777" t="str">
        <f>VLOOKUP(D1777,[1]!Salespeople_Data[#Data],2,0)</f>
        <v>Ernest Wheeler</v>
      </c>
      <c r="O1777" t="str">
        <f>VLOOKUP(E1777,[1]!Customer_Data[#Data],2,0)</f>
        <v>Daniel Perry</v>
      </c>
      <c r="P1777" s="15">
        <f t="shared" si="162"/>
        <v>6</v>
      </c>
      <c r="Q1777">
        <f t="shared" si="163"/>
        <v>10</v>
      </c>
      <c r="R1777">
        <f t="shared" si="164"/>
        <v>2020</v>
      </c>
    </row>
    <row r="1778" spans="1:18" x14ac:dyDescent="0.25">
      <c r="A1778" s="2" t="s">
        <v>2728</v>
      </c>
      <c r="B1778" s="2" t="s">
        <v>232</v>
      </c>
      <c r="C1778" s="2" t="s">
        <v>490</v>
      </c>
      <c r="D1778" s="2" t="s">
        <v>106</v>
      </c>
      <c r="E1778" s="2" t="s">
        <v>1774</v>
      </c>
      <c r="F1778" s="3">
        <v>44189</v>
      </c>
      <c r="G1778" s="2">
        <v>1</v>
      </c>
      <c r="H1778" s="11">
        <f>VLOOKUP(B1778,[1]!Product_Data[#Data],4,0)</f>
        <v>1119</v>
      </c>
      <c r="I1778" s="11">
        <f>VLOOKUP(B1778,[1]!Product_Data[#Data],3,0)</f>
        <v>683</v>
      </c>
      <c r="J1778" s="11">
        <f t="shared" si="165"/>
        <v>683</v>
      </c>
      <c r="K1778" s="11">
        <f t="shared" si="166"/>
        <v>1119</v>
      </c>
      <c r="L1778" s="11">
        <f t="shared" si="167"/>
        <v>436</v>
      </c>
      <c r="M1778" t="str">
        <f>VLOOKUP(C1778,[1]!Location_Data[#Data],2,0)</f>
        <v>Temecula</v>
      </c>
      <c r="N1778" t="str">
        <f>VLOOKUP(D1778,[1]!Salespeople_Data[#Data],2,0)</f>
        <v>Patrick Ruiz</v>
      </c>
      <c r="O1778" t="str">
        <f>VLOOKUP(E1778,[1]!Customer_Data[#Data],2,0)</f>
        <v>Samuel Stewart</v>
      </c>
      <c r="P1778" s="15">
        <f t="shared" si="162"/>
        <v>5</v>
      </c>
      <c r="Q1778">
        <f t="shared" si="163"/>
        <v>12</v>
      </c>
      <c r="R1778">
        <f t="shared" si="164"/>
        <v>2020</v>
      </c>
    </row>
    <row r="1779" spans="1:18" x14ac:dyDescent="0.25">
      <c r="A1779" s="4" t="s">
        <v>2729</v>
      </c>
      <c r="B1779" s="4" t="s">
        <v>43</v>
      </c>
      <c r="C1779" s="4" t="s">
        <v>224</v>
      </c>
      <c r="D1779" s="4" t="s">
        <v>15</v>
      </c>
      <c r="E1779" s="4" t="s">
        <v>2730</v>
      </c>
      <c r="F1779" s="5">
        <v>43993</v>
      </c>
      <c r="G1779" s="4">
        <v>1</v>
      </c>
      <c r="H1779" s="11">
        <f>VLOOKUP(B1779,[1]!Product_Data[#Data],4,0)</f>
        <v>356</v>
      </c>
      <c r="I1779" s="11">
        <f>VLOOKUP(B1779,[1]!Product_Data[#Data],3,0)</f>
        <v>292</v>
      </c>
      <c r="J1779" s="11">
        <f t="shared" si="165"/>
        <v>292</v>
      </c>
      <c r="K1779" s="11">
        <f t="shared" si="166"/>
        <v>356</v>
      </c>
      <c r="L1779" s="11">
        <f t="shared" si="167"/>
        <v>64</v>
      </c>
      <c r="M1779" t="str">
        <f>VLOOKUP(C1779,[1]!Location_Data[#Data],2,0)</f>
        <v>Huntington Beach</v>
      </c>
      <c r="N1779" t="str">
        <f>VLOOKUP(D1779,[1]!Salespeople_Data[#Data],2,0)</f>
        <v>Ryan Butler</v>
      </c>
      <c r="O1779" t="str">
        <f>VLOOKUP(E1779,[1]!Customer_Data[#Data],2,0)</f>
        <v>George Hill</v>
      </c>
      <c r="P1779" s="15">
        <f t="shared" si="162"/>
        <v>5</v>
      </c>
      <c r="Q1779">
        <f t="shared" si="163"/>
        <v>6</v>
      </c>
      <c r="R1779">
        <f t="shared" si="164"/>
        <v>2020</v>
      </c>
    </row>
    <row r="1780" spans="1:18" x14ac:dyDescent="0.25">
      <c r="A1780" s="2" t="s">
        <v>2731</v>
      </c>
      <c r="B1780" s="2" t="s">
        <v>200</v>
      </c>
      <c r="C1780" s="2" t="s">
        <v>467</v>
      </c>
      <c r="D1780" s="2" t="s">
        <v>250</v>
      </c>
      <c r="E1780" s="2" t="s">
        <v>701</v>
      </c>
      <c r="F1780" s="3">
        <v>43934</v>
      </c>
      <c r="G1780" s="2">
        <v>1</v>
      </c>
      <c r="H1780" s="11">
        <f>VLOOKUP(B1780,[1]!Product_Data[#Data],4,0)</f>
        <v>315</v>
      </c>
      <c r="I1780" s="11">
        <f>VLOOKUP(B1780,[1]!Product_Data[#Data],3,0)</f>
        <v>208</v>
      </c>
      <c r="J1780" s="11">
        <f t="shared" si="165"/>
        <v>208</v>
      </c>
      <c r="K1780" s="11">
        <f t="shared" si="166"/>
        <v>315</v>
      </c>
      <c r="L1780" s="11">
        <f t="shared" si="167"/>
        <v>107</v>
      </c>
      <c r="M1780" t="str">
        <f>VLOOKUP(C1780,[1]!Location_Data[#Data],2,0)</f>
        <v>Garden Grove</v>
      </c>
      <c r="N1780" t="str">
        <f>VLOOKUP(D1780,[1]!Salespeople_Data[#Data],2,0)</f>
        <v>Martin Carr</v>
      </c>
      <c r="O1780" t="str">
        <f>VLOOKUP(E1780,[1]!Customer_Data[#Data],2,0)</f>
        <v>Martin Berry</v>
      </c>
      <c r="P1780" s="15">
        <f t="shared" si="162"/>
        <v>2</v>
      </c>
      <c r="Q1780">
        <f t="shared" si="163"/>
        <v>4</v>
      </c>
      <c r="R1780">
        <f t="shared" si="164"/>
        <v>2020</v>
      </c>
    </row>
    <row r="1781" spans="1:18" x14ac:dyDescent="0.25">
      <c r="A1781" s="4" t="s">
        <v>2732</v>
      </c>
      <c r="B1781" s="4" t="s">
        <v>256</v>
      </c>
      <c r="C1781" s="4" t="s">
        <v>731</v>
      </c>
      <c r="D1781" s="4" t="s">
        <v>71</v>
      </c>
      <c r="E1781" s="4" t="s">
        <v>622</v>
      </c>
      <c r="F1781" s="5">
        <v>44002</v>
      </c>
      <c r="G1781" s="4">
        <v>4</v>
      </c>
      <c r="H1781" s="11">
        <f>VLOOKUP(B1781,[1]!Product_Data[#Data],4,0)</f>
        <v>596</v>
      </c>
      <c r="I1781" s="11">
        <f>VLOOKUP(B1781,[1]!Product_Data[#Data],3,0)</f>
        <v>358</v>
      </c>
      <c r="J1781" s="11">
        <f t="shared" si="165"/>
        <v>1432</v>
      </c>
      <c r="K1781" s="11">
        <f t="shared" si="166"/>
        <v>2384</v>
      </c>
      <c r="L1781" s="11">
        <f t="shared" si="167"/>
        <v>952</v>
      </c>
      <c r="M1781" t="str">
        <f>VLOOKUP(C1781,[1]!Location_Data[#Data],2,0)</f>
        <v>Costa Mesa</v>
      </c>
      <c r="N1781" t="str">
        <f>VLOOKUP(D1781,[1]!Salespeople_Data[#Data],2,0)</f>
        <v>Gary Rodriguez</v>
      </c>
      <c r="O1781" t="str">
        <f>VLOOKUP(E1781,[1]!Customer_Data[#Data],2,0)</f>
        <v>Patrick Williamson</v>
      </c>
      <c r="P1781" s="15">
        <f t="shared" si="162"/>
        <v>7</v>
      </c>
      <c r="Q1781">
        <f t="shared" si="163"/>
        <v>6</v>
      </c>
      <c r="R1781">
        <f t="shared" si="164"/>
        <v>2020</v>
      </c>
    </row>
    <row r="1782" spans="1:18" x14ac:dyDescent="0.25">
      <c r="A1782" s="2" t="s">
        <v>2733</v>
      </c>
      <c r="B1782" s="2" t="s">
        <v>464</v>
      </c>
      <c r="C1782" s="2" t="s">
        <v>95</v>
      </c>
      <c r="D1782" s="2" t="s">
        <v>91</v>
      </c>
      <c r="E1782" s="2" t="s">
        <v>1412</v>
      </c>
      <c r="F1782" s="3">
        <v>43868</v>
      </c>
      <c r="G1782" s="2">
        <v>3</v>
      </c>
      <c r="H1782" s="11">
        <f>VLOOKUP(B1782,[1]!Product_Data[#Data],4,0)</f>
        <v>1566</v>
      </c>
      <c r="I1782" s="11">
        <f>VLOOKUP(B1782,[1]!Product_Data[#Data],3,0)</f>
        <v>1190</v>
      </c>
      <c r="J1782" s="11">
        <f t="shared" si="165"/>
        <v>3570</v>
      </c>
      <c r="K1782" s="11">
        <f t="shared" si="166"/>
        <v>4698</v>
      </c>
      <c r="L1782" s="11">
        <f t="shared" si="167"/>
        <v>1128</v>
      </c>
      <c r="M1782" t="str">
        <f>VLOOKUP(C1782,[1]!Location_Data[#Data],2,0)</f>
        <v>Fullerton</v>
      </c>
      <c r="N1782" t="str">
        <f>VLOOKUP(D1782,[1]!Salespeople_Data[#Data],2,0)</f>
        <v>Howard Gardner</v>
      </c>
      <c r="O1782" t="str">
        <f>VLOOKUP(E1782,[1]!Customer_Data[#Data],2,0)</f>
        <v>Richard Peters</v>
      </c>
      <c r="P1782" s="15">
        <f t="shared" si="162"/>
        <v>6</v>
      </c>
      <c r="Q1782">
        <f t="shared" si="163"/>
        <v>2</v>
      </c>
      <c r="R1782">
        <f t="shared" si="164"/>
        <v>2020</v>
      </c>
    </row>
    <row r="1783" spans="1:18" x14ac:dyDescent="0.25">
      <c r="A1783" s="4" t="s">
        <v>2734</v>
      </c>
      <c r="B1783" s="4" t="s">
        <v>818</v>
      </c>
      <c r="C1783" s="4" t="s">
        <v>215</v>
      </c>
      <c r="D1783" s="4" t="s">
        <v>53</v>
      </c>
      <c r="E1783" s="4" t="s">
        <v>319</v>
      </c>
      <c r="F1783" s="5">
        <v>44021</v>
      </c>
      <c r="G1783" s="4">
        <v>1</v>
      </c>
      <c r="H1783" s="11">
        <f>VLOOKUP(B1783,[1]!Product_Data[#Data],4,0)</f>
        <v>1638</v>
      </c>
      <c r="I1783" s="11">
        <f>VLOOKUP(B1783,[1]!Product_Data[#Data],3,0)</f>
        <v>1261</v>
      </c>
      <c r="J1783" s="11">
        <f t="shared" si="165"/>
        <v>1261</v>
      </c>
      <c r="K1783" s="11">
        <f t="shared" si="166"/>
        <v>1638</v>
      </c>
      <c r="L1783" s="11">
        <f t="shared" si="167"/>
        <v>377</v>
      </c>
      <c r="M1783" t="str">
        <f>VLOOKUP(C1783,[1]!Location_Data[#Data],2,0)</f>
        <v>El Cajon</v>
      </c>
      <c r="N1783" t="str">
        <f>VLOOKUP(D1783,[1]!Salespeople_Data[#Data],2,0)</f>
        <v>Scott Mason</v>
      </c>
      <c r="O1783" t="str">
        <f>VLOOKUP(E1783,[1]!Customer_Data[#Data],2,0)</f>
        <v>Walter Watson</v>
      </c>
      <c r="P1783" s="15">
        <f t="shared" si="162"/>
        <v>5</v>
      </c>
      <c r="Q1783">
        <f t="shared" si="163"/>
        <v>7</v>
      </c>
      <c r="R1783">
        <f t="shared" si="164"/>
        <v>2020</v>
      </c>
    </row>
    <row r="1784" spans="1:18" x14ac:dyDescent="0.25">
      <c r="A1784" s="2" t="s">
        <v>2735</v>
      </c>
      <c r="B1784" s="2" t="s">
        <v>440</v>
      </c>
      <c r="C1784" s="2" t="s">
        <v>286</v>
      </c>
      <c r="D1784" s="2" t="s">
        <v>75</v>
      </c>
      <c r="E1784" s="2" t="s">
        <v>453</v>
      </c>
      <c r="F1784" s="3">
        <v>44186</v>
      </c>
      <c r="G1784" s="2">
        <v>2</v>
      </c>
      <c r="H1784" s="11">
        <f>VLOOKUP(B1784,[1]!Product_Data[#Data],4,0)</f>
        <v>800</v>
      </c>
      <c r="I1784" s="11">
        <f>VLOOKUP(B1784,[1]!Product_Data[#Data],3,0)</f>
        <v>536</v>
      </c>
      <c r="J1784" s="11">
        <f t="shared" si="165"/>
        <v>1072</v>
      </c>
      <c r="K1784" s="11">
        <f t="shared" si="166"/>
        <v>1600</v>
      </c>
      <c r="L1784" s="11">
        <f t="shared" si="167"/>
        <v>528</v>
      </c>
      <c r="M1784" t="str">
        <f>VLOOKUP(C1784,[1]!Location_Data[#Data],2,0)</f>
        <v>El Monte</v>
      </c>
      <c r="N1784" t="str">
        <f>VLOOKUP(D1784,[1]!Salespeople_Data[#Data],2,0)</f>
        <v>Roger Robertson</v>
      </c>
      <c r="O1784" t="str">
        <f>VLOOKUP(E1784,[1]!Customer_Data[#Data],2,0)</f>
        <v>Jimmy Ray</v>
      </c>
      <c r="P1784" s="15">
        <f t="shared" si="162"/>
        <v>2</v>
      </c>
      <c r="Q1784">
        <f t="shared" si="163"/>
        <v>12</v>
      </c>
      <c r="R1784">
        <f t="shared" si="164"/>
        <v>2020</v>
      </c>
    </row>
    <row r="1785" spans="1:18" x14ac:dyDescent="0.25">
      <c r="A1785" s="4" t="s">
        <v>2736</v>
      </c>
      <c r="B1785" s="4" t="s">
        <v>666</v>
      </c>
      <c r="C1785" s="4" t="s">
        <v>355</v>
      </c>
      <c r="D1785" s="4" t="s">
        <v>91</v>
      </c>
      <c r="E1785" s="4" t="s">
        <v>1425</v>
      </c>
      <c r="F1785" s="5">
        <v>43993</v>
      </c>
      <c r="G1785" s="4">
        <v>1</v>
      </c>
      <c r="H1785" s="11">
        <f>VLOOKUP(B1785,[1]!Product_Data[#Data],4,0)</f>
        <v>2241</v>
      </c>
      <c r="I1785" s="11">
        <f>VLOOKUP(B1785,[1]!Product_Data[#Data],3,0)</f>
        <v>1367</v>
      </c>
      <c r="J1785" s="11">
        <f t="shared" si="165"/>
        <v>1367</v>
      </c>
      <c r="K1785" s="11">
        <f t="shared" si="166"/>
        <v>2241</v>
      </c>
      <c r="L1785" s="11">
        <f t="shared" si="167"/>
        <v>874</v>
      </c>
      <c r="M1785" t="str">
        <f>VLOOKUP(C1785,[1]!Location_Data[#Data],2,0)</f>
        <v>Burbank</v>
      </c>
      <c r="N1785" t="str">
        <f>VLOOKUP(D1785,[1]!Salespeople_Data[#Data],2,0)</f>
        <v>Howard Gardner</v>
      </c>
      <c r="O1785" t="str">
        <f>VLOOKUP(E1785,[1]!Customer_Data[#Data],2,0)</f>
        <v>Johnny Andrews</v>
      </c>
      <c r="P1785" s="15">
        <f t="shared" si="162"/>
        <v>5</v>
      </c>
      <c r="Q1785">
        <f t="shared" si="163"/>
        <v>6</v>
      </c>
      <c r="R1785">
        <f t="shared" si="164"/>
        <v>2020</v>
      </c>
    </row>
    <row r="1786" spans="1:18" x14ac:dyDescent="0.25">
      <c r="A1786" s="2" t="s">
        <v>2737</v>
      </c>
      <c r="B1786" s="2" t="s">
        <v>18</v>
      </c>
      <c r="C1786" s="2" t="s">
        <v>242</v>
      </c>
      <c r="D1786" s="2" t="s">
        <v>20</v>
      </c>
      <c r="E1786" s="2" t="s">
        <v>1447</v>
      </c>
      <c r="F1786" s="3">
        <v>43878</v>
      </c>
      <c r="G1786" s="2">
        <v>2</v>
      </c>
      <c r="H1786" s="11">
        <f>VLOOKUP(B1786,[1]!Product_Data[#Data],4,0)</f>
        <v>880</v>
      </c>
      <c r="I1786" s="11">
        <f>VLOOKUP(B1786,[1]!Product_Data[#Data],3,0)</f>
        <v>634</v>
      </c>
      <c r="J1786" s="11">
        <f t="shared" si="165"/>
        <v>1268</v>
      </c>
      <c r="K1786" s="11">
        <f t="shared" si="166"/>
        <v>1760</v>
      </c>
      <c r="L1786" s="11">
        <f t="shared" si="167"/>
        <v>492</v>
      </c>
      <c r="M1786" t="str">
        <f>VLOOKUP(C1786,[1]!Location_Data[#Data],2,0)</f>
        <v>Downey</v>
      </c>
      <c r="N1786" t="str">
        <f>VLOOKUP(D1786,[1]!Salespeople_Data[#Data],2,0)</f>
        <v>Joshua Cook</v>
      </c>
      <c r="O1786" t="str">
        <f>VLOOKUP(E1786,[1]!Customer_Data[#Data],2,0)</f>
        <v>Peter Wells</v>
      </c>
      <c r="P1786" s="15">
        <f t="shared" si="162"/>
        <v>2</v>
      </c>
      <c r="Q1786">
        <f t="shared" si="163"/>
        <v>2</v>
      </c>
      <c r="R1786">
        <f t="shared" si="164"/>
        <v>2020</v>
      </c>
    </row>
    <row r="1787" spans="1:18" x14ac:dyDescent="0.25">
      <c r="A1787" s="4" t="s">
        <v>2738</v>
      </c>
      <c r="B1787" s="4" t="s">
        <v>23</v>
      </c>
      <c r="C1787" s="4" t="s">
        <v>215</v>
      </c>
      <c r="D1787" s="4" t="s">
        <v>10</v>
      </c>
      <c r="E1787" s="4" t="s">
        <v>1297</v>
      </c>
      <c r="F1787" s="5">
        <v>43981</v>
      </c>
      <c r="G1787" s="4">
        <v>3</v>
      </c>
      <c r="H1787" s="11">
        <f>VLOOKUP(B1787,[1]!Product_Data[#Data],4,0)</f>
        <v>1052</v>
      </c>
      <c r="I1787" s="11">
        <f>VLOOKUP(B1787,[1]!Product_Data[#Data],3,0)</f>
        <v>589</v>
      </c>
      <c r="J1787" s="11">
        <f t="shared" si="165"/>
        <v>1767</v>
      </c>
      <c r="K1787" s="11">
        <f t="shared" si="166"/>
        <v>3156</v>
      </c>
      <c r="L1787" s="11">
        <f t="shared" si="167"/>
        <v>1389</v>
      </c>
      <c r="M1787" t="str">
        <f>VLOOKUP(C1787,[1]!Location_Data[#Data],2,0)</f>
        <v>El Cajon</v>
      </c>
      <c r="N1787" t="str">
        <f>VLOOKUP(D1787,[1]!Salespeople_Data[#Data],2,0)</f>
        <v>Justin Lynch</v>
      </c>
      <c r="O1787" t="str">
        <f>VLOOKUP(E1787,[1]!Customer_Data[#Data],2,0)</f>
        <v>Victor Martinez</v>
      </c>
      <c r="P1787" s="15">
        <f t="shared" si="162"/>
        <v>7</v>
      </c>
      <c r="Q1787">
        <f t="shared" si="163"/>
        <v>5</v>
      </c>
      <c r="R1787">
        <f t="shared" si="164"/>
        <v>2020</v>
      </c>
    </row>
    <row r="1788" spans="1:18" x14ac:dyDescent="0.25">
      <c r="A1788" s="2" t="s">
        <v>2739</v>
      </c>
      <c r="B1788" s="2" t="s">
        <v>421</v>
      </c>
      <c r="C1788" s="2" t="s">
        <v>204</v>
      </c>
      <c r="D1788" s="2" t="s">
        <v>356</v>
      </c>
      <c r="E1788" s="2" t="s">
        <v>2443</v>
      </c>
      <c r="F1788" s="3">
        <v>43839</v>
      </c>
      <c r="G1788" s="2">
        <v>1</v>
      </c>
      <c r="H1788" s="11">
        <f>VLOOKUP(B1788,[1]!Product_Data[#Data],4,0)</f>
        <v>826</v>
      </c>
      <c r="I1788" s="11">
        <f>VLOOKUP(B1788,[1]!Product_Data[#Data],3,0)</f>
        <v>562</v>
      </c>
      <c r="J1788" s="11">
        <f t="shared" si="165"/>
        <v>562</v>
      </c>
      <c r="K1788" s="11">
        <f t="shared" si="166"/>
        <v>826</v>
      </c>
      <c r="L1788" s="11">
        <f t="shared" si="167"/>
        <v>264</v>
      </c>
      <c r="M1788" t="str">
        <f>VLOOKUP(C1788,[1]!Location_Data[#Data],2,0)</f>
        <v>Corona</v>
      </c>
      <c r="N1788" t="str">
        <f>VLOOKUP(D1788,[1]!Salespeople_Data[#Data],2,0)</f>
        <v>Jimmy Young</v>
      </c>
      <c r="O1788" t="str">
        <f>VLOOKUP(E1788,[1]!Customer_Data[#Data],2,0)</f>
        <v>Peter Warren</v>
      </c>
      <c r="P1788" s="15">
        <f t="shared" si="162"/>
        <v>5</v>
      </c>
      <c r="Q1788">
        <f t="shared" si="163"/>
        <v>1</v>
      </c>
      <c r="R1788">
        <f t="shared" si="164"/>
        <v>2020</v>
      </c>
    </row>
    <row r="1789" spans="1:18" x14ac:dyDescent="0.25">
      <c r="A1789" s="4" t="s">
        <v>2740</v>
      </c>
      <c r="B1789" s="4" t="s">
        <v>321</v>
      </c>
      <c r="C1789" s="4" t="s">
        <v>156</v>
      </c>
      <c r="D1789" s="4" t="s">
        <v>91</v>
      </c>
      <c r="E1789" s="4" t="s">
        <v>554</v>
      </c>
      <c r="F1789" s="5">
        <v>43930</v>
      </c>
      <c r="G1789" s="4">
        <v>4</v>
      </c>
      <c r="H1789" s="11">
        <f>VLOOKUP(B1789,[1]!Product_Data[#Data],4,0)</f>
        <v>2391</v>
      </c>
      <c r="I1789" s="11">
        <f>VLOOKUP(B1789,[1]!Product_Data[#Data],3,0)</f>
        <v>1291</v>
      </c>
      <c r="J1789" s="11">
        <f t="shared" si="165"/>
        <v>5164</v>
      </c>
      <c r="K1789" s="11">
        <f t="shared" si="166"/>
        <v>9564</v>
      </c>
      <c r="L1789" s="11">
        <f t="shared" si="167"/>
        <v>4400</v>
      </c>
      <c r="M1789" t="str">
        <f>VLOOKUP(C1789,[1]!Location_Data[#Data],2,0)</f>
        <v>Sacramento</v>
      </c>
      <c r="N1789" t="str">
        <f>VLOOKUP(D1789,[1]!Salespeople_Data[#Data],2,0)</f>
        <v>Howard Gardner</v>
      </c>
      <c r="O1789" t="str">
        <f>VLOOKUP(E1789,[1]!Customer_Data[#Data],2,0)</f>
        <v>David Smith</v>
      </c>
      <c r="P1789" s="15">
        <f t="shared" si="162"/>
        <v>5</v>
      </c>
      <c r="Q1789">
        <f t="shared" si="163"/>
        <v>4</v>
      </c>
      <c r="R1789">
        <f t="shared" si="164"/>
        <v>2020</v>
      </c>
    </row>
    <row r="1790" spans="1:18" x14ac:dyDescent="0.25">
      <c r="A1790" s="2" t="s">
        <v>2741</v>
      </c>
      <c r="B1790" s="2" t="s">
        <v>13</v>
      </c>
      <c r="C1790" s="2" t="s">
        <v>186</v>
      </c>
      <c r="D1790" s="2" t="s">
        <v>91</v>
      </c>
      <c r="E1790" s="2" t="s">
        <v>766</v>
      </c>
      <c r="F1790" s="3">
        <v>43993</v>
      </c>
      <c r="G1790" s="2">
        <v>3</v>
      </c>
      <c r="H1790" s="11">
        <f>VLOOKUP(B1790,[1]!Product_Data[#Data],4,0)</f>
        <v>1022</v>
      </c>
      <c r="I1790" s="11">
        <f>VLOOKUP(B1790,[1]!Product_Data[#Data],3,0)</f>
        <v>818</v>
      </c>
      <c r="J1790" s="11">
        <f t="shared" si="165"/>
        <v>2454</v>
      </c>
      <c r="K1790" s="11">
        <f t="shared" si="166"/>
        <v>3066</v>
      </c>
      <c r="L1790" s="11">
        <f t="shared" si="167"/>
        <v>612</v>
      </c>
      <c r="M1790" t="str">
        <f>VLOOKUP(C1790,[1]!Location_Data[#Data],2,0)</f>
        <v>Riverside</v>
      </c>
      <c r="N1790" t="str">
        <f>VLOOKUP(D1790,[1]!Salespeople_Data[#Data],2,0)</f>
        <v>Howard Gardner</v>
      </c>
      <c r="O1790" t="str">
        <f>VLOOKUP(E1790,[1]!Customer_Data[#Data],2,0)</f>
        <v>Ryan Bailey</v>
      </c>
      <c r="P1790" s="15">
        <f t="shared" si="162"/>
        <v>5</v>
      </c>
      <c r="Q1790">
        <f t="shared" si="163"/>
        <v>6</v>
      </c>
      <c r="R1790">
        <f t="shared" si="164"/>
        <v>2020</v>
      </c>
    </row>
    <row r="1791" spans="1:18" x14ac:dyDescent="0.25">
      <c r="A1791" s="4" t="s">
        <v>2742</v>
      </c>
      <c r="B1791" s="4" t="s">
        <v>408</v>
      </c>
      <c r="C1791" s="4" t="s">
        <v>469</v>
      </c>
      <c r="D1791" s="4" t="s">
        <v>308</v>
      </c>
      <c r="E1791" s="4" t="s">
        <v>538</v>
      </c>
      <c r="F1791" s="5">
        <v>43910</v>
      </c>
      <c r="G1791" s="4">
        <v>1</v>
      </c>
      <c r="H1791" s="11">
        <f>VLOOKUP(B1791,[1]!Product_Data[#Data],4,0)</f>
        <v>1405</v>
      </c>
      <c r="I1791" s="11">
        <f>VLOOKUP(B1791,[1]!Product_Data[#Data],3,0)</f>
        <v>1054</v>
      </c>
      <c r="J1791" s="11">
        <f t="shared" si="165"/>
        <v>1054</v>
      </c>
      <c r="K1791" s="11">
        <f t="shared" si="166"/>
        <v>1405</v>
      </c>
      <c r="L1791" s="11">
        <f t="shared" si="167"/>
        <v>351</v>
      </c>
      <c r="M1791" t="str">
        <f>VLOOKUP(C1791,[1]!Location_Data[#Data],2,0)</f>
        <v>Escondido</v>
      </c>
      <c r="N1791" t="str">
        <f>VLOOKUP(D1791,[1]!Salespeople_Data[#Data],2,0)</f>
        <v>Fred Robertson</v>
      </c>
      <c r="O1791" t="str">
        <f>VLOOKUP(E1791,[1]!Customer_Data[#Data],2,0)</f>
        <v>Jonathan Lynch</v>
      </c>
      <c r="P1791" s="15">
        <f t="shared" si="162"/>
        <v>6</v>
      </c>
      <c r="Q1791">
        <f t="shared" si="163"/>
        <v>3</v>
      </c>
      <c r="R1791">
        <f t="shared" si="164"/>
        <v>2020</v>
      </c>
    </row>
    <row r="1792" spans="1:18" x14ac:dyDescent="0.25">
      <c r="A1792" s="2" t="s">
        <v>2743</v>
      </c>
      <c r="B1792" s="2" t="s">
        <v>245</v>
      </c>
      <c r="C1792" s="2" t="s">
        <v>105</v>
      </c>
      <c r="D1792" s="2" t="s">
        <v>20</v>
      </c>
      <c r="E1792" s="2" t="s">
        <v>892</v>
      </c>
      <c r="F1792" s="3">
        <v>44039</v>
      </c>
      <c r="G1792" s="2">
        <v>2</v>
      </c>
      <c r="H1792" s="11">
        <f>VLOOKUP(B1792,[1]!Product_Data[#Data],4,0)</f>
        <v>818</v>
      </c>
      <c r="I1792" s="11">
        <f>VLOOKUP(B1792,[1]!Product_Data[#Data],3,0)</f>
        <v>450</v>
      </c>
      <c r="J1792" s="11">
        <f t="shared" si="165"/>
        <v>900</v>
      </c>
      <c r="K1792" s="11">
        <f t="shared" si="166"/>
        <v>1636</v>
      </c>
      <c r="L1792" s="11">
        <f t="shared" si="167"/>
        <v>736</v>
      </c>
      <c r="M1792" t="str">
        <f>VLOOKUP(C1792,[1]!Location_Data[#Data],2,0)</f>
        <v>Daly City</v>
      </c>
      <c r="N1792" t="str">
        <f>VLOOKUP(D1792,[1]!Salespeople_Data[#Data],2,0)</f>
        <v>Joshua Cook</v>
      </c>
      <c r="O1792" t="str">
        <f>VLOOKUP(E1792,[1]!Customer_Data[#Data],2,0)</f>
        <v>Randy Webb</v>
      </c>
      <c r="P1792" s="15">
        <f t="shared" si="162"/>
        <v>2</v>
      </c>
      <c r="Q1792">
        <f t="shared" si="163"/>
        <v>7</v>
      </c>
      <c r="R1792">
        <f t="shared" si="164"/>
        <v>2020</v>
      </c>
    </row>
    <row r="1793" spans="1:18" x14ac:dyDescent="0.25">
      <c r="A1793" s="4" t="s">
        <v>2744</v>
      </c>
      <c r="B1793" s="4" t="s">
        <v>440</v>
      </c>
      <c r="C1793" s="4" t="s">
        <v>570</v>
      </c>
      <c r="D1793" s="4" t="s">
        <v>58</v>
      </c>
      <c r="E1793" s="4" t="s">
        <v>198</v>
      </c>
      <c r="F1793" s="5">
        <v>44052</v>
      </c>
      <c r="G1793" s="4">
        <v>1</v>
      </c>
      <c r="H1793" s="11">
        <f>VLOOKUP(B1793,[1]!Product_Data[#Data],4,0)</f>
        <v>800</v>
      </c>
      <c r="I1793" s="11">
        <f>VLOOKUP(B1793,[1]!Product_Data[#Data],3,0)</f>
        <v>536</v>
      </c>
      <c r="J1793" s="11">
        <f t="shared" si="165"/>
        <v>536</v>
      </c>
      <c r="K1793" s="11">
        <f t="shared" si="166"/>
        <v>800</v>
      </c>
      <c r="L1793" s="11">
        <f t="shared" si="167"/>
        <v>264</v>
      </c>
      <c r="M1793" t="str">
        <f>VLOOKUP(C1793,[1]!Location_Data[#Data],2,0)</f>
        <v>Fresno</v>
      </c>
      <c r="N1793" t="str">
        <f>VLOOKUP(D1793,[1]!Salespeople_Data[#Data],2,0)</f>
        <v>Christopher Tucker</v>
      </c>
      <c r="O1793" t="str">
        <f>VLOOKUP(E1793,[1]!Customer_Data[#Data],2,0)</f>
        <v>Donald Stanley</v>
      </c>
      <c r="P1793" s="15">
        <f t="shared" si="162"/>
        <v>1</v>
      </c>
      <c r="Q1793">
        <f t="shared" si="163"/>
        <v>8</v>
      </c>
      <c r="R1793">
        <f t="shared" si="164"/>
        <v>2020</v>
      </c>
    </row>
    <row r="1794" spans="1:18" x14ac:dyDescent="0.25">
      <c r="A1794" s="2" t="s">
        <v>2745</v>
      </c>
      <c r="B1794" s="2" t="s">
        <v>219</v>
      </c>
      <c r="C1794" s="2" t="s">
        <v>62</v>
      </c>
      <c r="D1794" s="2" t="s">
        <v>165</v>
      </c>
      <c r="E1794" s="2" t="s">
        <v>2746</v>
      </c>
      <c r="F1794" s="3">
        <v>43985</v>
      </c>
      <c r="G1794" s="2">
        <v>1</v>
      </c>
      <c r="H1794" s="11">
        <f>VLOOKUP(B1794,[1]!Product_Data[#Data],4,0)</f>
        <v>561</v>
      </c>
      <c r="I1794" s="11">
        <f>VLOOKUP(B1794,[1]!Product_Data[#Data],3,0)</f>
        <v>421</v>
      </c>
      <c r="J1794" s="11">
        <f t="shared" si="165"/>
        <v>421</v>
      </c>
      <c r="K1794" s="11">
        <f t="shared" si="166"/>
        <v>561</v>
      </c>
      <c r="L1794" s="11">
        <f t="shared" si="167"/>
        <v>140</v>
      </c>
      <c r="M1794" t="str">
        <f>VLOOKUP(C1794,[1]!Location_Data[#Data],2,0)</f>
        <v>Fairfield</v>
      </c>
      <c r="N1794" t="str">
        <f>VLOOKUP(D1794,[1]!Salespeople_Data[#Data],2,0)</f>
        <v>Joe Sims</v>
      </c>
      <c r="O1794" t="str">
        <f>VLOOKUP(E1794,[1]!Customer_Data[#Data],2,0)</f>
        <v>Albert Kennedy</v>
      </c>
      <c r="P1794" s="15">
        <f t="shared" ref="P1794:P1857" si="168">WEEKDAY(F1794)</f>
        <v>4</v>
      </c>
      <c r="Q1794">
        <f t="shared" ref="Q1794:Q1857" si="169">MONTH(F1794)</f>
        <v>6</v>
      </c>
      <c r="R1794">
        <f t="shared" ref="R1794:R1857" si="170">YEAR(F1794)</f>
        <v>2020</v>
      </c>
    </row>
    <row r="1795" spans="1:18" x14ac:dyDescent="0.25">
      <c r="A1795" s="4" t="s">
        <v>2747</v>
      </c>
      <c r="B1795" s="4" t="s">
        <v>252</v>
      </c>
      <c r="C1795" s="4" t="s">
        <v>156</v>
      </c>
      <c r="D1795" s="4" t="s">
        <v>178</v>
      </c>
      <c r="E1795" s="4" t="s">
        <v>350</v>
      </c>
      <c r="F1795" s="5">
        <v>44074</v>
      </c>
      <c r="G1795" s="4">
        <v>4</v>
      </c>
      <c r="H1795" s="11">
        <f>VLOOKUP(B1795,[1]!Product_Data[#Data],4,0)</f>
        <v>1899</v>
      </c>
      <c r="I1795" s="11">
        <f>VLOOKUP(B1795,[1]!Product_Data[#Data],3,0)</f>
        <v>1044</v>
      </c>
      <c r="J1795" s="11">
        <f t="shared" ref="J1795:J1858" si="171">PRODUCT(I1795,G1795)</f>
        <v>4176</v>
      </c>
      <c r="K1795" s="11">
        <f t="shared" ref="K1795:K1858" si="172">PRODUCT(H1795,G1795)</f>
        <v>7596</v>
      </c>
      <c r="L1795" s="11">
        <f t="shared" ref="L1795:L1858" si="173">K1795-J1795</f>
        <v>3420</v>
      </c>
      <c r="M1795" t="str">
        <f>VLOOKUP(C1795,[1]!Location_Data[#Data],2,0)</f>
        <v>Sacramento</v>
      </c>
      <c r="N1795" t="str">
        <f>VLOOKUP(D1795,[1]!Salespeople_Data[#Data],2,0)</f>
        <v>Joshua Taylor</v>
      </c>
      <c r="O1795" t="str">
        <f>VLOOKUP(E1795,[1]!Customer_Data[#Data],2,0)</f>
        <v>Shawn Henderson</v>
      </c>
      <c r="P1795" s="15">
        <f t="shared" si="168"/>
        <v>2</v>
      </c>
      <c r="Q1795">
        <f t="shared" si="169"/>
        <v>8</v>
      </c>
      <c r="R1795">
        <f t="shared" si="170"/>
        <v>2020</v>
      </c>
    </row>
    <row r="1796" spans="1:18" x14ac:dyDescent="0.25">
      <c r="A1796" s="2" t="s">
        <v>2748</v>
      </c>
      <c r="B1796" s="2" t="s">
        <v>56</v>
      </c>
      <c r="C1796" s="2" t="s">
        <v>322</v>
      </c>
      <c r="D1796" s="2" t="s">
        <v>308</v>
      </c>
      <c r="E1796" s="2" t="s">
        <v>941</v>
      </c>
      <c r="F1796" s="3">
        <v>44031</v>
      </c>
      <c r="G1796" s="2">
        <v>2</v>
      </c>
      <c r="H1796" s="11">
        <f>VLOOKUP(B1796,[1]!Product_Data[#Data],4,0)</f>
        <v>1848</v>
      </c>
      <c r="I1796" s="11">
        <f>VLOOKUP(B1796,[1]!Product_Data[#Data],3,0)</f>
        <v>1294</v>
      </c>
      <c r="J1796" s="11">
        <f t="shared" si="171"/>
        <v>2588</v>
      </c>
      <c r="K1796" s="11">
        <f t="shared" si="172"/>
        <v>3696</v>
      </c>
      <c r="L1796" s="11">
        <f t="shared" si="173"/>
        <v>1108</v>
      </c>
      <c r="M1796" t="str">
        <f>VLOOKUP(C1796,[1]!Location_Data[#Data],2,0)</f>
        <v>Rancho Cucamonga</v>
      </c>
      <c r="N1796" t="str">
        <f>VLOOKUP(D1796,[1]!Salespeople_Data[#Data],2,0)</f>
        <v>Fred Robertson</v>
      </c>
      <c r="O1796" t="str">
        <f>VLOOKUP(E1796,[1]!Customer_Data[#Data],2,0)</f>
        <v>Aaron Day</v>
      </c>
      <c r="P1796" s="15">
        <f t="shared" si="168"/>
        <v>1</v>
      </c>
      <c r="Q1796">
        <f t="shared" si="169"/>
        <v>7</v>
      </c>
      <c r="R1796">
        <f t="shared" si="170"/>
        <v>2020</v>
      </c>
    </row>
    <row r="1797" spans="1:18" x14ac:dyDescent="0.25">
      <c r="A1797" s="4" t="s">
        <v>2749</v>
      </c>
      <c r="B1797" s="4" t="s">
        <v>275</v>
      </c>
      <c r="C1797" s="4" t="s">
        <v>9</v>
      </c>
      <c r="D1797" s="4" t="s">
        <v>111</v>
      </c>
      <c r="E1797" s="4" t="s">
        <v>563</v>
      </c>
      <c r="F1797" s="5">
        <v>43953</v>
      </c>
      <c r="G1797" s="4">
        <v>1</v>
      </c>
      <c r="H1797" s="11">
        <f>VLOOKUP(B1797,[1]!Product_Data[#Data],4,0)</f>
        <v>2353</v>
      </c>
      <c r="I1797" s="11">
        <f>VLOOKUP(B1797,[1]!Product_Data[#Data],3,0)</f>
        <v>1788</v>
      </c>
      <c r="J1797" s="11">
        <f t="shared" si="171"/>
        <v>1788</v>
      </c>
      <c r="K1797" s="11">
        <f t="shared" si="172"/>
        <v>2353</v>
      </c>
      <c r="L1797" s="11">
        <f t="shared" si="173"/>
        <v>565</v>
      </c>
      <c r="M1797" t="str">
        <f>VLOOKUP(C1797,[1]!Location_Data[#Data],2,0)</f>
        <v>San Mateo</v>
      </c>
      <c r="N1797" t="str">
        <f>VLOOKUP(D1797,[1]!Salespeople_Data[#Data],2,0)</f>
        <v>Ryan Welch</v>
      </c>
      <c r="O1797" t="str">
        <f>VLOOKUP(E1797,[1]!Customer_Data[#Data],2,0)</f>
        <v>Harold Matthews</v>
      </c>
      <c r="P1797" s="15">
        <f t="shared" si="168"/>
        <v>7</v>
      </c>
      <c r="Q1797">
        <f t="shared" si="169"/>
        <v>5</v>
      </c>
      <c r="R1797">
        <f t="shared" si="170"/>
        <v>2020</v>
      </c>
    </row>
    <row r="1798" spans="1:18" x14ac:dyDescent="0.25">
      <c r="A1798" s="2" t="s">
        <v>2750</v>
      </c>
      <c r="B1798" s="2" t="s">
        <v>652</v>
      </c>
      <c r="C1798" s="2" t="s">
        <v>174</v>
      </c>
      <c r="D1798" s="2" t="s">
        <v>413</v>
      </c>
      <c r="E1798" s="2" t="s">
        <v>554</v>
      </c>
      <c r="F1798" s="3">
        <v>44129</v>
      </c>
      <c r="G1798" s="2">
        <v>1</v>
      </c>
      <c r="H1798" s="11">
        <f>VLOOKUP(B1798,[1]!Product_Data[#Data],4,0)</f>
        <v>217</v>
      </c>
      <c r="I1798" s="11">
        <f>VLOOKUP(B1798,[1]!Product_Data[#Data],3,0)</f>
        <v>171</v>
      </c>
      <c r="J1798" s="11">
        <f t="shared" si="171"/>
        <v>171</v>
      </c>
      <c r="K1798" s="11">
        <f t="shared" si="172"/>
        <v>217</v>
      </c>
      <c r="L1798" s="11">
        <f t="shared" si="173"/>
        <v>46</v>
      </c>
      <c r="M1798" t="str">
        <f>VLOOKUP(C1798,[1]!Location_Data[#Data],2,0)</f>
        <v>Norwalk</v>
      </c>
      <c r="N1798" t="str">
        <f>VLOOKUP(D1798,[1]!Salespeople_Data[#Data],2,0)</f>
        <v>Kenneth Bradley</v>
      </c>
      <c r="O1798" t="str">
        <f>VLOOKUP(E1798,[1]!Customer_Data[#Data],2,0)</f>
        <v>David Smith</v>
      </c>
      <c r="P1798" s="15">
        <f t="shared" si="168"/>
        <v>1</v>
      </c>
      <c r="Q1798">
        <f t="shared" si="169"/>
        <v>10</v>
      </c>
      <c r="R1798">
        <f t="shared" si="170"/>
        <v>2020</v>
      </c>
    </row>
    <row r="1799" spans="1:18" x14ac:dyDescent="0.25">
      <c r="A1799" s="4" t="s">
        <v>2751</v>
      </c>
      <c r="B1799" s="4" t="s">
        <v>495</v>
      </c>
      <c r="C1799" s="4" t="s">
        <v>355</v>
      </c>
      <c r="D1799" s="4" t="s">
        <v>40</v>
      </c>
      <c r="E1799" s="4" t="s">
        <v>1086</v>
      </c>
      <c r="F1799" s="5">
        <v>44186</v>
      </c>
      <c r="G1799" s="4">
        <v>1</v>
      </c>
      <c r="H1799" s="11">
        <f>VLOOKUP(B1799,[1]!Product_Data[#Data],4,0)</f>
        <v>1467</v>
      </c>
      <c r="I1799" s="11">
        <f>VLOOKUP(B1799,[1]!Product_Data[#Data],3,0)</f>
        <v>807</v>
      </c>
      <c r="J1799" s="11">
        <f t="shared" si="171"/>
        <v>807</v>
      </c>
      <c r="K1799" s="11">
        <f t="shared" si="172"/>
        <v>1467</v>
      </c>
      <c r="L1799" s="11">
        <f t="shared" si="173"/>
        <v>660</v>
      </c>
      <c r="M1799" t="str">
        <f>VLOOKUP(C1799,[1]!Location_Data[#Data],2,0)</f>
        <v>Burbank</v>
      </c>
      <c r="N1799" t="str">
        <f>VLOOKUP(D1799,[1]!Salespeople_Data[#Data],2,0)</f>
        <v>Brian Hansen</v>
      </c>
      <c r="O1799" t="str">
        <f>VLOOKUP(E1799,[1]!Customer_Data[#Data],2,0)</f>
        <v>Shawn Day</v>
      </c>
      <c r="P1799" s="15">
        <f t="shared" si="168"/>
        <v>2</v>
      </c>
      <c r="Q1799">
        <f t="shared" si="169"/>
        <v>12</v>
      </c>
      <c r="R1799">
        <f t="shared" si="170"/>
        <v>2020</v>
      </c>
    </row>
    <row r="1800" spans="1:18" x14ac:dyDescent="0.25">
      <c r="A1800" s="2" t="s">
        <v>2752</v>
      </c>
      <c r="B1800" s="2" t="s">
        <v>83</v>
      </c>
      <c r="C1800" s="2" t="s">
        <v>490</v>
      </c>
      <c r="D1800" s="2" t="s">
        <v>269</v>
      </c>
      <c r="E1800" s="2" t="s">
        <v>1546</v>
      </c>
      <c r="F1800" s="3">
        <v>44041</v>
      </c>
      <c r="G1800" s="2">
        <v>1</v>
      </c>
      <c r="H1800" s="11">
        <f>VLOOKUP(B1800,[1]!Product_Data[#Data],4,0)</f>
        <v>1972</v>
      </c>
      <c r="I1800" s="11">
        <f>VLOOKUP(B1800,[1]!Product_Data[#Data],3,0)</f>
        <v>1321</v>
      </c>
      <c r="J1800" s="11">
        <f t="shared" si="171"/>
        <v>1321</v>
      </c>
      <c r="K1800" s="11">
        <f t="shared" si="172"/>
        <v>1972</v>
      </c>
      <c r="L1800" s="11">
        <f t="shared" si="173"/>
        <v>651</v>
      </c>
      <c r="M1800" t="str">
        <f>VLOOKUP(C1800,[1]!Location_Data[#Data],2,0)</f>
        <v>Temecula</v>
      </c>
      <c r="N1800" t="str">
        <f>VLOOKUP(D1800,[1]!Salespeople_Data[#Data],2,0)</f>
        <v>Kevin Butler</v>
      </c>
      <c r="O1800" t="str">
        <f>VLOOKUP(E1800,[1]!Customer_Data[#Data],2,0)</f>
        <v>Edward Walker</v>
      </c>
      <c r="P1800" s="15">
        <f t="shared" si="168"/>
        <v>4</v>
      </c>
      <c r="Q1800">
        <f t="shared" si="169"/>
        <v>7</v>
      </c>
      <c r="R1800">
        <f t="shared" si="170"/>
        <v>2020</v>
      </c>
    </row>
    <row r="1801" spans="1:18" x14ac:dyDescent="0.25">
      <c r="A1801" s="4" t="s">
        <v>2753</v>
      </c>
      <c r="B1801" s="4" t="s">
        <v>61</v>
      </c>
      <c r="C1801" s="4" t="s">
        <v>182</v>
      </c>
      <c r="D1801" s="4" t="s">
        <v>25</v>
      </c>
      <c r="E1801" s="4" t="s">
        <v>808</v>
      </c>
      <c r="F1801" s="5">
        <v>44192</v>
      </c>
      <c r="G1801" s="4">
        <v>1</v>
      </c>
      <c r="H1801" s="11">
        <f>VLOOKUP(B1801,[1]!Product_Data[#Data],4,0)</f>
        <v>1889</v>
      </c>
      <c r="I1801" s="11">
        <f>VLOOKUP(B1801,[1]!Product_Data[#Data],3,0)</f>
        <v>945</v>
      </c>
      <c r="J1801" s="11">
        <f t="shared" si="171"/>
        <v>945</v>
      </c>
      <c r="K1801" s="11">
        <f t="shared" si="172"/>
        <v>1889</v>
      </c>
      <c r="L1801" s="11">
        <f t="shared" si="173"/>
        <v>944</v>
      </c>
      <c r="M1801" t="str">
        <f>VLOOKUP(C1801,[1]!Location_Data[#Data],2,0)</f>
        <v>Vallejo</v>
      </c>
      <c r="N1801" t="str">
        <f>VLOOKUP(D1801,[1]!Salespeople_Data[#Data],2,0)</f>
        <v>Brian Davis</v>
      </c>
      <c r="O1801" t="str">
        <f>VLOOKUP(E1801,[1]!Customer_Data[#Data],2,0)</f>
        <v>Benjamin Murray</v>
      </c>
      <c r="P1801" s="15">
        <f t="shared" si="168"/>
        <v>1</v>
      </c>
      <c r="Q1801">
        <f t="shared" si="169"/>
        <v>12</v>
      </c>
      <c r="R1801">
        <f t="shared" si="170"/>
        <v>2020</v>
      </c>
    </row>
    <row r="1802" spans="1:18" x14ac:dyDescent="0.25">
      <c r="A1802" s="2" t="s">
        <v>2754</v>
      </c>
      <c r="B1802" s="2" t="s">
        <v>395</v>
      </c>
      <c r="C1802" s="2" t="s">
        <v>268</v>
      </c>
      <c r="D1802" s="2" t="s">
        <v>269</v>
      </c>
      <c r="E1802" s="2" t="s">
        <v>1116</v>
      </c>
      <c r="F1802" s="3">
        <v>43842</v>
      </c>
      <c r="G1802" s="2">
        <v>1</v>
      </c>
      <c r="H1802" s="11">
        <f>VLOOKUP(B1802,[1]!Product_Data[#Data],4,0)</f>
        <v>2257</v>
      </c>
      <c r="I1802" s="11">
        <f>VLOOKUP(B1802,[1]!Product_Data[#Data],3,0)</f>
        <v>1535</v>
      </c>
      <c r="J1802" s="11">
        <f t="shared" si="171"/>
        <v>1535</v>
      </c>
      <c r="K1802" s="11">
        <f t="shared" si="172"/>
        <v>2257</v>
      </c>
      <c r="L1802" s="11">
        <f t="shared" si="173"/>
        <v>722</v>
      </c>
      <c r="M1802" t="str">
        <f>VLOOKUP(C1802,[1]!Location_Data[#Data],2,0)</f>
        <v>Murrieta</v>
      </c>
      <c r="N1802" t="str">
        <f>VLOOKUP(D1802,[1]!Salespeople_Data[#Data],2,0)</f>
        <v>Kevin Butler</v>
      </c>
      <c r="O1802" t="str">
        <f>VLOOKUP(E1802,[1]!Customer_Data[#Data],2,0)</f>
        <v>Christopher Kim</v>
      </c>
      <c r="P1802" s="15">
        <f t="shared" si="168"/>
        <v>1</v>
      </c>
      <c r="Q1802">
        <f t="shared" si="169"/>
        <v>1</v>
      </c>
      <c r="R1802">
        <f t="shared" si="170"/>
        <v>2020</v>
      </c>
    </row>
    <row r="1803" spans="1:18" x14ac:dyDescent="0.25">
      <c r="A1803" s="4" t="s">
        <v>2755</v>
      </c>
      <c r="B1803" s="4" t="s">
        <v>367</v>
      </c>
      <c r="C1803" s="4" t="s">
        <v>469</v>
      </c>
      <c r="D1803" s="4" t="s">
        <v>63</v>
      </c>
      <c r="E1803" s="4" t="s">
        <v>2756</v>
      </c>
      <c r="F1803" s="5">
        <v>44016</v>
      </c>
      <c r="G1803" s="4">
        <v>1</v>
      </c>
      <c r="H1803" s="11">
        <f>VLOOKUP(B1803,[1]!Product_Data[#Data],4,0)</f>
        <v>530</v>
      </c>
      <c r="I1803" s="11">
        <f>VLOOKUP(B1803,[1]!Product_Data[#Data],3,0)</f>
        <v>424</v>
      </c>
      <c r="J1803" s="11">
        <f t="shared" si="171"/>
        <v>424</v>
      </c>
      <c r="K1803" s="11">
        <f t="shared" si="172"/>
        <v>530</v>
      </c>
      <c r="L1803" s="11">
        <f t="shared" si="173"/>
        <v>106</v>
      </c>
      <c r="M1803" t="str">
        <f>VLOOKUP(C1803,[1]!Location_Data[#Data],2,0)</f>
        <v>Escondido</v>
      </c>
      <c r="N1803" t="str">
        <f>VLOOKUP(D1803,[1]!Salespeople_Data[#Data],2,0)</f>
        <v>Jeremy Mendoza</v>
      </c>
      <c r="O1803" t="str">
        <f>VLOOKUP(E1803,[1]!Customer_Data[#Data],2,0)</f>
        <v>Earl Ortiz</v>
      </c>
      <c r="P1803" s="15">
        <f t="shared" si="168"/>
        <v>7</v>
      </c>
      <c r="Q1803">
        <f t="shared" si="169"/>
        <v>7</v>
      </c>
      <c r="R1803">
        <f t="shared" si="170"/>
        <v>2020</v>
      </c>
    </row>
    <row r="1804" spans="1:18" x14ac:dyDescent="0.25">
      <c r="A1804" s="2" t="s">
        <v>2757</v>
      </c>
      <c r="B1804" s="2" t="s">
        <v>69</v>
      </c>
      <c r="C1804" s="2" t="s">
        <v>39</v>
      </c>
      <c r="D1804" s="2" t="s">
        <v>71</v>
      </c>
      <c r="E1804" s="2" t="s">
        <v>1075</v>
      </c>
      <c r="F1804" s="3">
        <v>44136</v>
      </c>
      <c r="G1804" s="2">
        <v>3</v>
      </c>
      <c r="H1804" s="11">
        <f>VLOOKUP(B1804,[1]!Product_Data[#Data],4,0)</f>
        <v>1351</v>
      </c>
      <c r="I1804" s="11">
        <f>VLOOKUP(B1804,[1]!Product_Data[#Data],3,0)</f>
        <v>1108</v>
      </c>
      <c r="J1804" s="11">
        <f t="shared" si="171"/>
        <v>3324</v>
      </c>
      <c r="K1804" s="11">
        <f t="shared" si="172"/>
        <v>4053</v>
      </c>
      <c r="L1804" s="11">
        <f t="shared" si="173"/>
        <v>729</v>
      </c>
      <c r="M1804" t="str">
        <f>VLOOKUP(C1804,[1]!Location_Data[#Data],2,0)</f>
        <v>Oceanside</v>
      </c>
      <c r="N1804" t="str">
        <f>VLOOKUP(D1804,[1]!Salespeople_Data[#Data],2,0)</f>
        <v>Gary Rodriguez</v>
      </c>
      <c r="O1804" t="str">
        <f>VLOOKUP(E1804,[1]!Customer_Data[#Data],2,0)</f>
        <v>Christopher Wright</v>
      </c>
      <c r="P1804" s="15">
        <f t="shared" si="168"/>
        <v>1</v>
      </c>
      <c r="Q1804">
        <f t="shared" si="169"/>
        <v>11</v>
      </c>
      <c r="R1804">
        <f t="shared" si="170"/>
        <v>2020</v>
      </c>
    </row>
    <row r="1805" spans="1:18" x14ac:dyDescent="0.25">
      <c r="A1805" s="4" t="s">
        <v>2758</v>
      </c>
      <c r="B1805" s="4" t="s">
        <v>389</v>
      </c>
      <c r="C1805" s="4" t="s">
        <v>490</v>
      </c>
      <c r="D1805" s="4" t="s">
        <v>269</v>
      </c>
      <c r="E1805" s="4" t="s">
        <v>2759</v>
      </c>
      <c r="F1805" s="5">
        <v>43884</v>
      </c>
      <c r="G1805" s="4">
        <v>3</v>
      </c>
      <c r="H1805" s="11">
        <f>VLOOKUP(B1805,[1]!Product_Data[#Data],4,0)</f>
        <v>1367</v>
      </c>
      <c r="I1805" s="11">
        <f>VLOOKUP(B1805,[1]!Product_Data[#Data],3,0)</f>
        <v>984</v>
      </c>
      <c r="J1805" s="11">
        <f t="shared" si="171"/>
        <v>2952</v>
      </c>
      <c r="K1805" s="11">
        <f t="shared" si="172"/>
        <v>4101</v>
      </c>
      <c r="L1805" s="11">
        <f t="shared" si="173"/>
        <v>1149</v>
      </c>
      <c r="M1805" t="str">
        <f>VLOOKUP(C1805,[1]!Location_Data[#Data],2,0)</f>
        <v>Temecula</v>
      </c>
      <c r="N1805" t="str">
        <f>VLOOKUP(D1805,[1]!Salespeople_Data[#Data],2,0)</f>
        <v>Kevin Butler</v>
      </c>
      <c r="O1805" t="str">
        <f>VLOOKUP(E1805,[1]!Customer_Data[#Data],2,0)</f>
        <v>Donald Morris</v>
      </c>
      <c r="P1805" s="15">
        <f t="shared" si="168"/>
        <v>1</v>
      </c>
      <c r="Q1805">
        <f t="shared" si="169"/>
        <v>2</v>
      </c>
      <c r="R1805">
        <f t="shared" si="170"/>
        <v>2020</v>
      </c>
    </row>
    <row r="1806" spans="1:18" x14ac:dyDescent="0.25">
      <c r="A1806" s="2" t="s">
        <v>2760</v>
      </c>
      <c r="B1806" s="2" t="s">
        <v>858</v>
      </c>
      <c r="C1806" s="2" t="s">
        <v>48</v>
      </c>
      <c r="D1806" s="2" t="s">
        <v>35</v>
      </c>
      <c r="E1806" s="2" t="s">
        <v>1024</v>
      </c>
      <c r="F1806" s="3">
        <v>43883</v>
      </c>
      <c r="G1806" s="2">
        <v>1</v>
      </c>
      <c r="H1806" s="11">
        <f>VLOOKUP(B1806,[1]!Product_Data[#Data],4,0)</f>
        <v>2294</v>
      </c>
      <c r="I1806" s="11">
        <f>VLOOKUP(B1806,[1]!Product_Data[#Data],3,0)</f>
        <v>1399</v>
      </c>
      <c r="J1806" s="11">
        <f t="shared" si="171"/>
        <v>1399</v>
      </c>
      <c r="K1806" s="11">
        <f t="shared" si="172"/>
        <v>2294</v>
      </c>
      <c r="L1806" s="11">
        <f t="shared" si="173"/>
        <v>895</v>
      </c>
      <c r="M1806" t="str">
        <f>VLOOKUP(C1806,[1]!Location_Data[#Data],2,0)</f>
        <v>Rialto</v>
      </c>
      <c r="N1806" t="str">
        <f>VLOOKUP(D1806,[1]!Salespeople_Data[#Data],2,0)</f>
        <v>Charles Harper</v>
      </c>
      <c r="O1806" t="str">
        <f>VLOOKUP(E1806,[1]!Customer_Data[#Data],2,0)</f>
        <v>Justin Johnston</v>
      </c>
      <c r="P1806" s="15">
        <f t="shared" si="168"/>
        <v>7</v>
      </c>
      <c r="Q1806">
        <f t="shared" si="169"/>
        <v>2</v>
      </c>
      <c r="R1806">
        <f t="shared" si="170"/>
        <v>2020</v>
      </c>
    </row>
    <row r="1807" spans="1:18" x14ac:dyDescent="0.25">
      <c r="A1807" s="4" t="s">
        <v>2761</v>
      </c>
      <c r="B1807" s="4" t="s">
        <v>361</v>
      </c>
      <c r="C1807" s="4" t="s">
        <v>120</v>
      </c>
      <c r="D1807" s="4" t="s">
        <v>165</v>
      </c>
      <c r="E1807" s="4" t="s">
        <v>1249</v>
      </c>
      <c r="F1807" s="5">
        <v>43869</v>
      </c>
      <c r="G1807" s="4">
        <v>2</v>
      </c>
      <c r="H1807" s="11">
        <f>VLOOKUP(B1807,[1]!Product_Data[#Data],4,0)</f>
        <v>1338</v>
      </c>
      <c r="I1807" s="11">
        <f>VLOOKUP(B1807,[1]!Product_Data[#Data],3,0)</f>
        <v>682</v>
      </c>
      <c r="J1807" s="11">
        <f t="shared" si="171"/>
        <v>1364</v>
      </c>
      <c r="K1807" s="11">
        <f t="shared" si="172"/>
        <v>2676</v>
      </c>
      <c r="L1807" s="11">
        <f t="shared" si="173"/>
        <v>1312</v>
      </c>
      <c r="M1807" t="str">
        <f>VLOOKUP(C1807,[1]!Location_Data[#Data],2,0)</f>
        <v>Elk Grove</v>
      </c>
      <c r="N1807" t="str">
        <f>VLOOKUP(D1807,[1]!Salespeople_Data[#Data],2,0)</f>
        <v>Joe Sims</v>
      </c>
      <c r="O1807" t="str">
        <f>VLOOKUP(E1807,[1]!Customer_Data[#Data],2,0)</f>
        <v>Alan Green</v>
      </c>
      <c r="P1807" s="15">
        <f t="shared" si="168"/>
        <v>7</v>
      </c>
      <c r="Q1807">
        <f t="shared" si="169"/>
        <v>2</v>
      </c>
      <c r="R1807">
        <f t="shared" si="170"/>
        <v>2020</v>
      </c>
    </row>
    <row r="1808" spans="1:18" x14ac:dyDescent="0.25">
      <c r="A1808" s="2" t="s">
        <v>2762</v>
      </c>
      <c r="B1808" s="2" t="s">
        <v>370</v>
      </c>
      <c r="C1808" s="2" t="s">
        <v>62</v>
      </c>
      <c r="D1808" s="2" t="s">
        <v>413</v>
      </c>
      <c r="E1808" s="2" t="s">
        <v>147</v>
      </c>
      <c r="F1808" s="3">
        <v>44182</v>
      </c>
      <c r="G1808" s="2">
        <v>2</v>
      </c>
      <c r="H1808" s="11">
        <f>VLOOKUP(B1808,[1]!Product_Data[#Data],4,0)</f>
        <v>771</v>
      </c>
      <c r="I1808" s="11">
        <f>VLOOKUP(B1808,[1]!Product_Data[#Data],3,0)</f>
        <v>648</v>
      </c>
      <c r="J1808" s="11">
        <f t="shared" si="171"/>
        <v>1296</v>
      </c>
      <c r="K1808" s="11">
        <f t="shared" si="172"/>
        <v>1542</v>
      </c>
      <c r="L1808" s="11">
        <f t="shared" si="173"/>
        <v>246</v>
      </c>
      <c r="M1808" t="str">
        <f>VLOOKUP(C1808,[1]!Location_Data[#Data],2,0)</f>
        <v>Fairfield</v>
      </c>
      <c r="N1808" t="str">
        <f>VLOOKUP(D1808,[1]!Salespeople_Data[#Data],2,0)</f>
        <v>Kenneth Bradley</v>
      </c>
      <c r="O1808" t="str">
        <f>VLOOKUP(E1808,[1]!Customer_Data[#Data],2,0)</f>
        <v>Steven Owens</v>
      </c>
      <c r="P1808" s="15">
        <f t="shared" si="168"/>
        <v>5</v>
      </c>
      <c r="Q1808">
        <f t="shared" si="169"/>
        <v>12</v>
      </c>
      <c r="R1808">
        <f t="shared" si="170"/>
        <v>2020</v>
      </c>
    </row>
    <row r="1809" spans="1:18" x14ac:dyDescent="0.25">
      <c r="A1809" s="4" t="s">
        <v>2763</v>
      </c>
      <c r="B1809" s="4" t="s">
        <v>13</v>
      </c>
      <c r="C1809" s="4" t="s">
        <v>100</v>
      </c>
      <c r="D1809" s="4" t="s">
        <v>15</v>
      </c>
      <c r="E1809" s="4" t="s">
        <v>1160</v>
      </c>
      <c r="F1809" s="5">
        <v>44097</v>
      </c>
      <c r="G1809" s="4">
        <v>4</v>
      </c>
      <c r="H1809" s="11">
        <f>VLOOKUP(B1809,[1]!Product_Data[#Data],4,0)</f>
        <v>1022</v>
      </c>
      <c r="I1809" s="11">
        <f>VLOOKUP(B1809,[1]!Product_Data[#Data],3,0)</f>
        <v>818</v>
      </c>
      <c r="J1809" s="11">
        <f t="shared" si="171"/>
        <v>3272</v>
      </c>
      <c r="K1809" s="11">
        <f t="shared" si="172"/>
        <v>4088</v>
      </c>
      <c r="L1809" s="11">
        <f t="shared" si="173"/>
        <v>816</v>
      </c>
      <c r="M1809" t="str">
        <f>VLOOKUP(C1809,[1]!Location_Data[#Data],2,0)</f>
        <v>Victorville</v>
      </c>
      <c r="N1809" t="str">
        <f>VLOOKUP(D1809,[1]!Salespeople_Data[#Data],2,0)</f>
        <v>Ryan Butler</v>
      </c>
      <c r="O1809" t="str">
        <f>VLOOKUP(E1809,[1]!Customer_Data[#Data],2,0)</f>
        <v>Juan Scott</v>
      </c>
      <c r="P1809" s="15">
        <f t="shared" si="168"/>
        <v>4</v>
      </c>
      <c r="Q1809">
        <f t="shared" si="169"/>
        <v>9</v>
      </c>
      <c r="R1809">
        <f t="shared" si="170"/>
        <v>2020</v>
      </c>
    </row>
    <row r="1810" spans="1:18" x14ac:dyDescent="0.25">
      <c r="A1810" s="2" t="s">
        <v>2764</v>
      </c>
      <c r="B1810" s="2" t="s">
        <v>23</v>
      </c>
      <c r="C1810" s="2" t="s">
        <v>302</v>
      </c>
      <c r="D1810" s="2" t="s">
        <v>269</v>
      </c>
      <c r="E1810" s="2" t="s">
        <v>1497</v>
      </c>
      <c r="F1810" s="3">
        <v>43958</v>
      </c>
      <c r="G1810" s="2">
        <v>3</v>
      </c>
      <c r="H1810" s="11">
        <f>VLOOKUP(B1810,[1]!Product_Data[#Data],4,0)</f>
        <v>1052</v>
      </c>
      <c r="I1810" s="11">
        <f>VLOOKUP(B1810,[1]!Product_Data[#Data],3,0)</f>
        <v>589</v>
      </c>
      <c r="J1810" s="11">
        <f t="shared" si="171"/>
        <v>1767</v>
      </c>
      <c r="K1810" s="11">
        <f t="shared" si="172"/>
        <v>3156</v>
      </c>
      <c r="L1810" s="11">
        <f t="shared" si="173"/>
        <v>1389</v>
      </c>
      <c r="M1810" t="str">
        <f>VLOOKUP(C1810,[1]!Location_Data[#Data],2,0)</f>
        <v>Santa Rosa</v>
      </c>
      <c r="N1810" t="str">
        <f>VLOOKUP(D1810,[1]!Salespeople_Data[#Data],2,0)</f>
        <v>Kevin Butler</v>
      </c>
      <c r="O1810" t="str">
        <f>VLOOKUP(E1810,[1]!Customer_Data[#Data],2,0)</f>
        <v>Philip Bailey</v>
      </c>
      <c r="P1810" s="15">
        <f t="shared" si="168"/>
        <v>5</v>
      </c>
      <c r="Q1810">
        <f t="shared" si="169"/>
        <v>5</v>
      </c>
      <c r="R1810">
        <f t="shared" si="170"/>
        <v>2020</v>
      </c>
    </row>
    <row r="1811" spans="1:18" x14ac:dyDescent="0.25">
      <c r="A1811" s="4" t="s">
        <v>2765</v>
      </c>
      <c r="B1811" s="4" t="s">
        <v>94</v>
      </c>
      <c r="C1811" s="4" t="s">
        <v>450</v>
      </c>
      <c r="D1811" s="4" t="s">
        <v>212</v>
      </c>
      <c r="E1811" s="4" t="s">
        <v>2766</v>
      </c>
      <c r="F1811" s="5">
        <v>44196</v>
      </c>
      <c r="G1811" s="4">
        <v>4</v>
      </c>
      <c r="H1811" s="11">
        <f>VLOOKUP(B1811,[1]!Product_Data[#Data],4,0)</f>
        <v>1639</v>
      </c>
      <c r="I1811" s="11">
        <f>VLOOKUP(B1811,[1]!Product_Data[#Data],3,0)</f>
        <v>1295</v>
      </c>
      <c r="J1811" s="11">
        <f t="shared" si="171"/>
        <v>5180</v>
      </c>
      <c r="K1811" s="11">
        <f t="shared" si="172"/>
        <v>6556</v>
      </c>
      <c r="L1811" s="11">
        <f t="shared" si="173"/>
        <v>1376</v>
      </c>
      <c r="M1811" t="str">
        <f>VLOOKUP(C1811,[1]!Location_Data[#Data],2,0)</f>
        <v>Simi Valley</v>
      </c>
      <c r="N1811" t="str">
        <f>VLOOKUP(D1811,[1]!Salespeople_Data[#Data],2,0)</f>
        <v>Ronald Reed</v>
      </c>
      <c r="O1811" t="str">
        <f>VLOOKUP(E1811,[1]!Customer_Data[#Data],2,0)</f>
        <v>Nicholas Morrison</v>
      </c>
      <c r="P1811" s="15">
        <f t="shared" si="168"/>
        <v>5</v>
      </c>
      <c r="Q1811">
        <f t="shared" si="169"/>
        <v>12</v>
      </c>
      <c r="R1811">
        <f t="shared" si="170"/>
        <v>2020</v>
      </c>
    </row>
    <row r="1812" spans="1:18" x14ac:dyDescent="0.25">
      <c r="A1812" s="2" t="s">
        <v>2767</v>
      </c>
      <c r="B1812" s="2" t="s">
        <v>56</v>
      </c>
      <c r="C1812" s="2" t="s">
        <v>186</v>
      </c>
      <c r="D1812" s="2" t="s">
        <v>10</v>
      </c>
      <c r="E1812" s="2" t="s">
        <v>1187</v>
      </c>
      <c r="F1812" s="3">
        <v>43954</v>
      </c>
      <c r="G1812" s="2">
        <v>1</v>
      </c>
      <c r="H1812" s="11">
        <f>VLOOKUP(B1812,[1]!Product_Data[#Data],4,0)</f>
        <v>1848</v>
      </c>
      <c r="I1812" s="11">
        <f>VLOOKUP(B1812,[1]!Product_Data[#Data],3,0)</f>
        <v>1294</v>
      </c>
      <c r="J1812" s="11">
        <f t="shared" si="171"/>
        <v>1294</v>
      </c>
      <c r="K1812" s="11">
        <f t="shared" si="172"/>
        <v>1848</v>
      </c>
      <c r="L1812" s="11">
        <f t="shared" si="173"/>
        <v>554</v>
      </c>
      <c r="M1812" t="str">
        <f>VLOOKUP(C1812,[1]!Location_Data[#Data],2,0)</f>
        <v>Riverside</v>
      </c>
      <c r="N1812" t="str">
        <f>VLOOKUP(D1812,[1]!Salespeople_Data[#Data],2,0)</f>
        <v>Justin Lynch</v>
      </c>
      <c r="O1812" t="str">
        <f>VLOOKUP(E1812,[1]!Customer_Data[#Data],2,0)</f>
        <v>Jeremy Wilson</v>
      </c>
      <c r="P1812" s="15">
        <f t="shared" si="168"/>
        <v>1</v>
      </c>
      <c r="Q1812">
        <f t="shared" si="169"/>
        <v>5</v>
      </c>
      <c r="R1812">
        <f t="shared" si="170"/>
        <v>2020</v>
      </c>
    </row>
    <row r="1813" spans="1:18" x14ac:dyDescent="0.25">
      <c r="A1813" s="4" t="s">
        <v>2768</v>
      </c>
      <c r="B1813" s="4" t="s">
        <v>348</v>
      </c>
      <c r="C1813" s="4" t="s">
        <v>436</v>
      </c>
      <c r="D1813" s="4" t="s">
        <v>101</v>
      </c>
      <c r="E1813" s="4" t="s">
        <v>1486</v>
      </c>
      <c r="F1813" s="5">
        <v>44022</v>
      </c>
      <c r="G1813" s="4">
        <v>3</v>
      </c>
      <c r="H1813" s="11">
        <f>VLOOKUP(B1813,[1]!Product_Data[#Data],4,0)</f>
        <v>603</v>
      </c>
      <c r="I1813" s="11">
        <f>VLOOKUP(B1813,[1]!Product_Data[#Data],3,0)</f>
        <v>416</v>
      </c>
      <c r="J1813" s="11">
        <f t="shared" si="171"/>
        <v>1248</v>
      </c>
      <c r="K1813" s="11">
        <f t="shared" si="172"/>
        <v>1809</v>
      </c>
      <c r="L1813" s="11">
        <f t="shared" si="173"/>
        <v>561</v>
      </c>
      <c r="M1813" t="str">
        <f>VLOOKUP(C1813,[1]!Location_Data[#Data],2,0)</f>
        <v>Jurupa Valley</v>
      </c>
      <c r="N1813" t="str">
        <f>VLOOKUP(D1813,[1]!Salespeople_Data[#Data],2,0)</f>
        <v>Scott Clark</v>
      </c>
      <c r="O1813" t="str">
        <f>VLOOKUP(E1813,[1]!Customer_Data[#Data],2,0)</f>
        <v>Shawn Long</v>
      </c>
      <c r="P1813" s="15">
        <f t="shared" si="168"/>
        <v>6</v>
      </c>
      <c r="Q1813">
        <f t="shared" si="169"/>
        <v>7</v>
      </c>
      <c r="R1813">
        <f t="shared" si="170"/>
        <v>2020</v>
      </c>
    </row>
    <row r="1814" spans="1:18" x14ac:dyDescent="0.25">
      <c r="A1814" s="2" t="s">
        <v>2769</v>
      </c>
      <c r="B1814" s="2" t="s">
        <v>361</v>
      </c>
      <c r="C1814" s="2" t="s">
        <v>105</v>
      </c>
      <c r="D1814" s="2" t="s">
        <v>87</v>
      </c>
      <c r="E1814" s="2" t="s">
        <v>179</v>
      </c>
      <c r="F1814" s="3">
        <v>43915</v>
      </c>
      <c r="G1814" s="2">
        <v>1</v>
      </c>
      <c r="H1814" s="11">
        <f>VLOOKUP(B1814,[1]!Product_Data[#Data],4,0)</f>
        <v>1338</v>
      </c>
      <c r="I1814" s="11">
        <f>VLOOKUP(B1814,[1]!Product_Data[#Data],3,0)</f>
        <v>682</v>
      </c>
      <c r="J1814" s="11">
        <f t="shared" si="171"/>
        <v>682</v>
      </c>
      <c r="K1814" s="11">
        <f t="shared" si="172"/>
        <v>1338</v>
      </c>
      <c r="L1814" s="11">
        <f t="shared" si="173"/>
        <v>656</v>
      </c>
      <c r="M1814" t="str">
        <f>VLOOKUP(C1814,[1]!Location_Data[#Data],2,0)</f>
        <v>Daly City</v>
      </c>
      <c r="N1814" t="str">
        <f>VLOOKUP(D1814,[1]!Salespeople_Data[#Data],2,0)</f>
        <v>Martin Perry</v>
      </c>
      <c r="O1814" t="str">
        <f>VLOOKUP(E1814,[1]!Customer_Data[#Data],2,0)</f>
        <v>Alan Miller</v>
      </c>
      <c r="P1814" s="15">
        <f t="shared" si="168"/>
        <v>4</v>
      </c>
      <c r="Q1814">
        <f t="shared" si="169"/>
        <v>3</v>
      </c>
      <c r="R1814">
        <f t="shared" si="170"/>
        <v>2020</v>
      </c>
    </row>
    <row r="1815" spans="1:18" x14ac:dyDescent="0.25">
      <c r="A1815" s="4" t="s">
        <v>2770</v>
      </c>
      <c r="B1815" s="4" t="s">
        <v>168</v>
      </c>
      <c r="C1815" s="4" t="s">
        <v>331</v>
      </c>
      <c r="D1815" s="4" t="s">
        <v>359</v>
      </c>
      <c r="E1815" s="4" t="s">
        <v>205</v>
      </c>
      <c r="F1815" s="5">
        <v>44116</v>
      </c>
      <c r="G1815" s="4">
        <v>2</v>
      </c>
      <c r="H1815" s="11">
        <f>VLOOKUP(B1815,[1]!Product_Data[#Data],4,0)</f>
        <v>112</v>
      </c>
      <c r="I1815" s="11">
        <f>VLOOKUP(B1815,[1]!Product_Data[#Data],3,0)</f>
        <v>90</v>
      </c>
      <c r="J1815" s="11">
        <f t="shared" si="171"/>
        <v>180</v>
      </c>
      <c r="K1815" s="11">
        <f t="shared" si="172"/>
        <v>224</v>
      </c>
      <c r="L1815" s="11">
        <f t="shared" si="173"/>
        <v>44</v>
      </c>
      <c r="M1815" t="str">
        <f>VLOOKUP(C1815,[1]!Location_Data[#Data],2,0)</f>
        <v>Sunnyvale</v>
      </c>
      <c r="N1815" t="str">
        <f>VLOOKUP(D1815,[1]!Salespeople_Data[#Data],2,0)</f>
        <v>Eugene Holmes</v>
      </c>
      <c r="O1815" t="str">
        <f>VLOOKUP(E1815,[1]!Customer_Data[#Data],2,0)</f>
        <v>David Ford</v>
      </c>
      <c r="P1815" s="15">
        <f t="shared" si="168"/>
        <v>2</v>
      </c>
      <c r="Q1815">
        <f t="shared" si="169"/>
        <v>10</v>
      </c>
      <c r="R1815">
        <f t="shared" si="170"/>
        <v>2020</v>
      </c>
    </row>
    <row r="1816" spans="1:18" x14ac:dyDescent="0.25">
      <c r="A1816" s="2" t="s">
        <v>2771</v>
      </c>
      <c r="B1816" s="2" t="s">
        <v>440</v>
      </c>
      <c r="C1816" s="2" t="s">
        <v>100</v>
      </c>
      <c r="D1816" s="2" t="s">
        <v>30</v>
      </c>
      <c r="E1816" s="2" t="s">
        <v>1920</v>
      </c>
      <c r="F1816" s="3">
        <v>43901</v>
      </c>
      <c r="G1816" s="2">
        <v>3</v>
      </c>
      <c r="H1816" s="11">
        <f>VLOOKUP(B1816,[1]!Product_Data[#Data],4,0)</f>
        <v>800</v>
      </c>
      <c r="I1816" s="11">
        <f>VLOOKUP(B1816,[1]!Product_Data[#Data],3,0)</f>
        <v>536</v>
      </c>
      <c r="J1816" s="11">
        <f t="shared" si="171"/>
        <v>1608</v>
      </c>
      <c r="K1816" s="11">
        <f t="shared" si="172"/>
        <v>2400</v>
      </c>
      <c r="L1816" s="11">
        <f t="shared" si="173"/>
        <v>792</v>
      </c>
      <c r="M1816" t="str">
        <f>VLOOKUP(C1816,[1]!Location_Data[#Data],2,0)</f>
        <v>Victorville</v>
      </c>
      <c r="N1816" t="str">
        <f>VLOOKUP(D1816,[1]!Salespeople_Data[#Data],2,0)</f>
        <v>Carl Hall</v>
      </c>
      <c r="O1816" t="str">
        <f>VLOOKUP(E1816,[1]!Customer_Data[#Data],2,0)</f>
        <v>Gerald Porter</v>
      </c>
      <c r="P1816" s="15">
        <f t="shared" si="168"/>
        <v>4</v>
      </c>
      <c r="Q1816">
        <f t="shared" si="169"/>
        <v>3</v>
      </c>
      <c r="R1816">
        <f t="shared" si="170"/>
        <v>2020</v>
      </c>
    </row>
    <row r="1817" spans="1:18" x14ac:dyDescent="0.25">
      <c r="A1817" s="4" t="s">
        <v>2772</v>
      </c>
      <c r="B1817" s="4" t="s">
        <v>412</v>
      </c>
      <c r="C1817" s="4" t="s">
        <v>204</v>
      </c>
      <c r="D1817" s="4" t="s">
        <v>146</v>
      </c>
      <c r="E1817" s="4" t="s">
        <v>550</v>
      </c>
      <c r="F1817" s="5">
        <v>44049</v>
      </c>
      <c r="G1817" s="4">
        <v>1</v>
      </c>
      <c r="H1817" s="11">
        <f>VLOOKUP(B1817,[1]!Product_Data[#Data],4,0)</f>
        <v>2396</v>
      </c>
      <c r="I1817" s="11">
        <f>VLOOKUP(B1817,[1]!Product_Data[#Data],3,0)</f>
        <v>1965</v>
      </c>
      <c r="J1817" s="11">
        <f t="shared" si="171"/>
        <v>1965</v>
      </c>
      <c r="K1817" s="11">
        <f t="shared" si="172"/>
        <v>2396</v>
      </c>
      <c r="L1817" s="11">
        <f t="shared" si="173"/>
        <v>431</v>
      </c>
      <c r="M1817" t="str">
        <f>VLOOKUP(C1817,[1]!Location_Data[#Data],2,0)</f>
        <v>Corona</v>
      </c>
      <c r="N1817" t="str">
        <f>VLOOKUP(D1817,[1]!Salespeople_Data[#Data],2,0)</f>
        <v>Carl Elliott</v>
      </c>
      <c r="O1817" t="str">
        <f>VLOOKUP(E1817,[1]!Customer_Data[#Data],2,0)</f>
        <v>Clarence Freeman</v>
      </c>
      <c r="P1817" s="15">
        <f t="shared" si="168"/>
        <v>5</v>
      </c>
      <c r="Q1817">
        <f t="shared" si="169"/>
        <v>8</v>
      </c>
      <c r="R1817">
        <f t="shared" si="170"/>
        <v>2020</v>
      </c>
    </row>
    <row r="1818" spans="1:18" x14ac:dyDescent="0.25">
      <c r="A1818" s="2" t="s">
        <v>2773</v>
      </c>
      <c r="B1818" s="2" t="s">
        <v>858</v>
      </c>
      <c r="C1818" s="2" t="s">
        <v>229</v>
      </c>
      <c r="D1818" s="2" t="s">
        <v>225</v>
      </c>
      <c r="E1818" s="2" t="s">
        <v>2346</v>
      </c>
      <c r="F1818" s="3">
        <v>43914</v>
      </c>
      <c r="G1818" s="2">
        <v>1</v>
      </c>
      <c r="H1818" s="11">
        <f>VLOOKUP(B1818,[1]!Product_Data[#Data],4,0)</f>
        <v>2294</v>
      </c>
      <c r="I1818" s="11">
        <f>VLOOKUP(B1818,[1]!Product_Data[#Data],3,0)</f>
        <v>1399</v>
      </c>
      <c r="J1818" s="11">
        <f t="shared" si="171"/>
        <v>1399</v>
      </c>
      <c r="K1818" s="11">
        <f t="shared" si="172"/>
        <v>2294</v>
      </c>
      <c r="L1818" s="11">
        <f t="shared" si="173"/>
        <v>895</v>
      </c>
      <c r="M1818" t="str">
        <f>VLOOKUP(C1818,[1]!Location_Data[#Data],2,0)</f>
        <v>San Jose</v>
      </c>
      <c r="N1818" t="str">
        <f>VLOOKUP(D1818,[1]!Salespeople_Data[#Data],2,0)</f>
        <v>Andrew Bowman</v>
      </c>
      <c r="O1818" t="str">
        <f>VLOOKUP(E1818,[1]!Customer_Data[#Data],2,0)</f>
        <v>Matthew Nguyen</v>
      </c>
      <c r="P1818" s="15">
        <f t="shared" si="168"/>
        <v>3</v>
      </c>
      <c r="Q1818">
        <f t="shared" si="169"/>
        <v>3</v>
      </c>
      <c r="R1818">
        <f t="shared" si="170"/>
        <v>2020</v>
      </c>
    </row>
    <row r="1819" spans="1:18" x14ac:dyDescent="0.25">
      <c r="A1819" s="4" t="s">
        <v>2774</v>
      </c>
      <c r="B1819" s="4" t="s">
        <v>260</v>
      </c>
      <c r="C1819" s="4" t="s">
        <v>377</v>
      </c>
      <c r="D1819" s="4" t="s">
        <v>87</v>
      </c>
      <c r="E1819" s="4" t="s">
        <v>2245</v>
      </c>
      <c r="F1819" s="5">
        <v>43944</v>
      </c>
      <c r="G1819" s="4">
        <v>3</v>
      </c>
      <c r="H1819" s="11">
        <f>VLOOKUP(B1819,[1]!Product_Data[#Data],4,0)</f>
        <v>502</v>
      </c>
      <c r="I1819" s="11">
        <f>VLOOKUP(B1819,[1]!Product_Data[#Data],3,0)</f>
        <v>296</v>
      </c>
      <c r="J1819" s="11">
        <f t="shared" si="171"/>
        <v>888</v>
      </c>
      <c r="K1819" s="11">
        <f t="shared" si="172"/>
        <v>1506</v>
      </c>
      <c r="L1819" s="11">
        <f t="shared" si="173"/>
        <v>618</v>
      </c>
      <c r="M1819" t="str">
        <f>VLOOKUP(C1819,[1]!Location_Data[#Data],2,0)</f>
        <v>San Diego</v>
      </c>
      <c r="N1819" t="str">
        <f>VLOOKUP(D1819,[1]!Salespeople_Data[#Data],2,0)</f>
        <v>Martin Perry</v>
      </c>
      <c r="O1819" t="str">
        <f>VLOOKUP(E1819,[1]!Customer_Data[#Data],2,0)</f>
        <v>Charles Bell</v>
      </c>
      <c r="P1819" s="15">
        <f t="shared" si="168"/>
        <v>5</v>
      </c>
      <c r="Q1819">
        <f t="shared" si="169"/>
        <v>4</v>
      </c>
      <c r="R1819">
        <f t="shared" si="170"/>
        <v>2020</v>
      </c>
    </row>
    <row r="1820" spans="1:18" x14ac:dyDescent="0.25">
      <c r="A1820" s="2" t="s">
        <v>2775</v>
      </c>
      <c r="B1820" s="2" t="s">
        <v>400</v>
      </c>
      <c r="C1820" s="2" t="s">
        <v>249</v>
      </c>
      <c r="D1820" s="2" t="s">
        <v>170</v>
      </c>
      <c r="E1820" s="2" t="s">
        <v>1602</v>
      </c>
      <c r="F1820" s="3">
        <v>43968</v>
      </c>
      <c r="G1820" s="2">
        <v>1</v>
      </c>
      <c r="H1820" s="11">
        <f>VLOOKUP(B1820,[1]!Product_Data[#Data],4,0)</f>
        <v>886</v>
      </c>
      <c r="I1820" s="11">
        <f>VLOOKUP(B1820,[1]!Product_Data[#Data],3,0)</f>
        <v>478</v>
      </c>
      <c r="J1820" s="11">
        <f t="shared" si="171"/>
        <v>478</v>
      </c>
      <c r="K1820" s="11">
        <f t="shared" si="172"/>
        <v>886</v>
      </c>
      <c r="L1820" s="11">
        <f t="shared" si="173"/>
        <v>408</v>
      </c>
      <c r="M1820" t="str">
        <f>VLOOKUP(C1820,[1]!Location_Data[#Data],2,0)</f>
        <v>Roseville</v>
      </c>
      <c r="N1820" t="str">
        <f>VLOOKUP(D1820,[1]!Salespeople_Data[#Data],2,0)</f>
        <v>Sean Miller</v>
      </c>
      <c r="O1820" t="str">
        <f>VLOOKUP(E1820,[1]!Customer_Data[#Data],2,0)</f>
        <v>Anthony Banks</v>
      </c>
      <c r="P1820" s="15">
        <f t="shared" si="168"/>
        <v>1</v>
      </c>
      <c r="Q1820">
        <f t="shared" si="169"/>
        <v>5</v>
      </c>
      <c r="R1820">
        <f t="shared" si="170"/>
        <v>2020</v>
      </c>
    </row>
    <row r="1821" spans="1:18" x14ac:dyDescent="0.25">
      <c r="A1821" s="4" t="s">
        <v>2776</v>
      </c>
      <c r="B1821" s="4" t="s">
        <v>652</v>
      </c>
      <c r="C1821" s="4" t="s">
        <v>450</v>
      </c>
      <c r="D1821" s="4" t="s">
        <v>141</v>
      </c>
      <c r="E1821" s="4" t="s">
        <v>1410</v>
      </c>
      <c r="F1821" s="5">
        <v>43999</v>
      </c>
      <c r="G1821" s="4">
        <v>2</v>
      </c>
      <c r="H1821" s="11">
        <f>VLOOKUP(B1821,[1]!Product_Data[#Data],4,0)</f>
        <v>217</v>
      </c>
      <c r="I1821" s="11">
        <f>VLOOKUP(B1821,[1]!Product_Data[#Data],3,0)</f>
        <v>171</v>
      </c>
      <c r="J1821" s="11">
        <f t="shared" si="171"/>
        <v>342</v>
      </c>
      <c r="K1821" s="11">
        <f t="shared" si="172"/>
        <v>434</v>
      </c>
      <c r="L1821" s="11">
        <f t="shared" si="173"/>
        <v>92</v>
      </c>
      <c r="M1821" t="str">
        <f>VLOOKUP(C1821,[1]!Location_Data[#Data],2,0)</f>
        <v>Simi Valley</v>
      </c>
      <c r="N1821" t="str">
        <f>VLOOKUP(D1821,[1]!Salespeople_Data[#Data],2,0)</f>
        <v>Arthur Mccoy</v>
      </c>
      <c r="O1821" t="str">
        <f>VLOOKUP(E1821,[1]!Customer_Data[#Data],2,0)</f>
        <v>Wayne Williams</v>
      </c>
      <c r="P1821" s="15">
        <f t="shared" si="168"/>
        <v>4</v>
      </c>
      <c r="Q1821">
        <f t="shared" si="169"/>
        <v>6</v>
      </c>
      <c r="R1821">
        <f t="shared" si="170"/>
        <v>2020</v>
      </c>
    </row>
    <row r="1822" spans="1:18" x14ac:dyDescent="0.25">
      <c r="A1822" s="2" t="s">
        <v>2777</v>
      </c>
      <c r="B1822" s="2" t="s">
        <v>340</v>
      </c>
      <c r="C1822" s="2" t="s">
        <v>596</v>
      </c>
      <c r="D1822" s="2" t="s">
        <v>345</v>
      </c>
      <c r="E1822" s="2" t="s">
        <v>281</v>
      </c>
      <c r="F1822" s="3">
        <v>43945</v>
      </c>
      <c r="G1822" s="2">
        <v>4</v>
      </c>
      <c r="H1822" s="11">
        <f>VLOOKUP(B1822,[1]!Product_Data[#Data],4,0)</f>
        <v>1967</v>
      </c>
      <c r="I1822" s="11">
        <f>VLOOKUP(B1822,[1]!Product_Data[#Data],3,0)</f>
        <v>1397</v>
      </c>
      <c r="J1822" s="11">
        <f t="shared" si="171"/>
        <v>5588</v>
      </c>
      <c r="K1822" s="11">
        <f t="shared" si="172"/>
        <v>7868</v>
      </c>
      <c r="L1822" s="11">
        <f t="shared" si="173"/>
        <v>2280</v>
      </c>
      <c r="M1822" t="str">
        <f>VLOOKUP(C1822,[1]!Location_Data[#Data],2,0)</f>
        <v>Fremont</v>
      </c>
      <c r="N1822" t="str">
        <f>VLOOKUP(D1822,[1]!Salespeople_Data[#Data],2,0)</f>
        <v>Larry Marshall</v>
      </c>
      <c r="O1822" t="str">
        <f>VLOOKUP(E1822,[1]!Customer_Data[#Data],2,0)</f>
        <v>Joshua Hunt</v>
      </c>
      <c r="P1822" s="15">
        <f t="shared" si="168"/>
        <v>6</v>
      </c>
      <c r="Q1822">
        <f t="shared" si="169"/>
        <v>4</v>
      </c>
      <c r="R1822">
        <f t="shared" si="170"/>
        <v>2020</v>
      </c>
    </row>
    <row r="1823" spans="1:18" x14ac:dyDescent="0.25">
      <c r="A1823" s="4" t="s">
        <v>2778</v>
      </c>
      <c r="B1823" s="4" t="s">
        <v>155</v>
      </c>
      <c r="C1823" s="4" t="s">
        <v>215</v>
      </c>
      <c r="D1823" s="4" t="s">
        <v>146</v>
      </c>
      <c r="E1823" s="4" t="s">
        <v>419</v>
      </c>
      <c r="F1823" s="5">
        <v>44114</v>
      </c>
      <c r="G1823" s="4">
        <v>1</v>
      </c>
      <c r="H1823" s="11">
        <f>VLOOKUP(B1823,[1]!Product_Data[#Data],4,0)</f>
        <v>1353</v>
      </c>
      <c r="I1823" s="11">
        <f>VLOOKUP(B1823,[1]!Product_Data[#Data],3,0)</f>
        <v>947</v>
      </c>
      <c r="J1823" s="11">
        <f t="shared" si="171"/>
        <v>947</v>
      </c>
      <c r="K1823" s="11">
        <f t="shared" si="172"/>
        <v>1353</v>
      </c>
      <c r="L1823" s="11">
        <f t="shared" si="173"/>
        <v>406</v>
      </c>
      <c r="M1823" t="str">
        <f>VLOOKUP(C1823,[1]!Location_Data[#Data],2,0)</f>
        <v>El Cajon</v>
      </c>
      <c r="N1823" t="str">
        <f>VLOOKUP(D1823,[1]!Salespeople_Data[#Data],2,0)</f>
        <v>Carl Elliott</v>
      </c>
      <c r="O1823" t="str">
        <f>VLOOKUP(E1823,[1]!Customer_Data[#Data],2,0)</f>
        <v>Bruce Armstrong</v>
      </c>
      <c r="P1823" s="15">
        <f t="shared" si="168"/>
        <v>7</v>
      </c>
      <c r="Q1823">
        <f t="shared" si="169"/>
        <v>10</v>
      </c>
      <c r="R1823">
        <f t="shared" si="170"/>
        <v>2020</v>
      </c>
    </row>
    <row r="1824" spans="1:18" x14ac:dyDescent="0.25">
      <c r="A1824" s="2" t="s">
        <v>2779</v>
      </c>
      <c r="B1824" s="2" t="s">
        <v>325</v>
      </c>
      <c r="C1824" s="2" t="s">
        <v>74</v>
      </c>
      <c r="D1824" s="2" t="s">
        <v>106</v>
      </c>
      <c r="E1824" s="2" t="s">
        <v>1297</v>
      </c>
      <c r="F1824" s="3">
        <v>43936</v>
      </c>
      <c r="G1824" s="2">
        <v>2</v>
      </c>
      <c r="H1824" s="11">
        <f>VLOOKUP(B1824,[1]!Product_Data[#Data],4,0)</f>
        <v>1526</v>
      </c>
      <c r="I1824" s="11">
        <f>VLOOKUP(B1824,[1]!Product_Data[#Data],3,0)</f>
        <v>1251</v>
      </c>
      <c r="J1824" s="11">
        <f t="shared" si="171"/>
        <v>2502</v>
      </c>
      <c r="K1824" s="11">
        <f t="shared" si="172"/>
        <v>3052</v>
      </c>
      <c r="L1824" s="11">
        <f t="shared" si="173"/>
        <v>550</v>
      </c>
      <c r="M1824" t="str">
        <f>VLOOKUP(C1824,[1]!Location_Data[#Data],2,0)</f>
        <v>West Covina</v>
      </c>
      <c r="N1824" t="str">
        <f>VLOOKUP(D1824,[1]!Salespeople_Data[#Data],2,0)</f>
        <v>Patrick Ruiz</v>
      </c>
      <c r="O1824" t="str">
        <f>VLOOKUP(E1824,[1]!Customer_Data[#Data],2,0)</f>
        <v>Victor Martinez</v>
      </c>
      <c r="P1824" s="15">
        <f t="shared" si="168"/>
        <v>4</v>
      </c>
      <c r="Q1824">
        <f t="shared" si="169"/>
        <v>4</v>
      </c>
      <c r="R1824">
        <f t="shared" si="170"/>
        <v>2020</v>
      </c>
    </row>
    <row r="1825" spans="1:18" x14ac:dyDescent="0.25">
      <c r="A1825" s="4" t="s">
        <v>2780</v>
      </c>
      <c r="B1825" s="4" t="s">
        <v>495</v>
      </c>
      <c r="C1825" s="4" t="s">
        <v>145</v>
      </c>
      <c r="D1825" s="4" t="s">
        <v>87</v>
      </c>
      <c r="E1825" s="4" t="s">
        <v>448</v>
      </c>
      <c r="F1825" s="5">
        <v>44067</v>
      </c>
      <c r="G1825" s="4">
        <v>1</v>
      </c>
      <c r="H1825" s="11">
        <f>VLOOKUP(B1825,[1]!Product_Data[#Data],4,0)</f>
        <v>1467</v>
      </c>
      <c r="I1825" s="11">
        <f>VLOOKUP(B1825,[1]!Product_Data[#Data],3,0)</f>
        <v>807</v>
      </c>
      <c r="J1825" s="11">
        <f t="shared" si="171"/>
        <v>807</v>
      </c>
      <c r="K1825" s="11">
        <f t="shared" si="172"/>
        <v>1467</v>
      </c>
      <c r="L1825" s="11">
        <f t="shared" si="173"/>
        <v>660</v>
      </c>
      <c r="M1825" t="str">
        <f>VLOOKUP(C1825,[1]!Location_Data[#Data],2,0)</f>
        <v>Santa Maria</v>
      </c>
      <c r="N1825" t="str">
        <f>VLOOKUP(D1825,[1]!Salespeople_Data[#Data],2,0)</f>
        <v>Martin Perry</v>
      </c>
      <c r="O1825" t="str">
        <f>VLOOKUP(E1825,[1]!Customer_Data[#Data],2,0)</f>
        <v>Juan Ramirez</v>
      </c>
      <c r="P1825" s="15">
        <f t="shared" si="168"/>
        <v>2</v>
      </c>
      <c r="Q1825">
        <f t="shared" si="169"/>
        <v>8</v>
      </c>
      <c r="R1825">
        <f t="shared" si="170"/>
        <v>2020</v>
      </c>
    </row>
    <row r="1826" spans="1:18" x14ac:dyDescent="0.25">
      <c r="A1826" s="2" t="s">
        <v>2781</v>
      </c>
      <c r="B1826" s="2" t="s">
        <v>119</v>
      </c>
      <c r="C1826" s="2" t="s">
        <v>145</v>
      </c>
      <c r="D1826" s="2" t="s">
        <v>225</v>
      </c>
      <c r="E1826" s="2" t="s">
        <v>2225</v>
      </c>
      <c r="F1826" s="3">
        <v>44166</v>
      </c>
      <c r="G1826" s="2">
        <v>1</v>
      </c>
      <c r="H1826" s="11">
        <f>VLOOKUP(B1826,[1]!Product_Data[#Data],4,0)</f>
        <v>1077</v>
      </c>
      <c r="I1826" s="11">
        <f>VLOOKUP(B1826,[1]!Product_Data[#Data],3,0)</f>
        <v>732</v>
      </c>
      <c r="J1826" s="11">
        <f t="shared" si="171"/>
        <v>732</v>
      </c>
      <c r="K1826" s="11">
        <f t="shared" si="172"/>
        <v>1077</v>
      </c>
      <c r="L1826" s="11">
        <f t="shared" si="173"/>
        <v>345</v>
      </c>
      <c r="M1826" t="str">
        <f>VLOOKUP(C1826,[1]!Location_Data[#Data],2,0)</f>
        <v>Santa Maria</v>
      </c>
      <c r="N1826" t="str">
        <f>VLOOKUP(D1826,[1]!Salespeople_Data[#Data],2,0)</f>
        <v>Andrew Bowman</v>
      </c>
      <c r="O1826" t="str">
        <f>VLOOKUP(E1826,[1]!Customer_Data[#Data],2,0)</f>
        <v>Ronald George</v>
      </c>
      <c r="P1826" s="15">
        <f t="shared" si="168"/>
        <v>3</v>
      </c>
      <c r="Q1826">
        <f t="shared" si="169"/>
        <v>12</v>
      </c>
      <c r="R1826">
        <f t="shared" si="170"/>
        <v>2020</v>
      </c>
    </row>
    <row r="1827" spans="1:18" x14ac:dyDescent="0.25">
      <c r="A1827" s="4" t="s">
        <v>2782</v>
      </c>
      <c r="B1827" s="4" t="s">
        <v>275</v>
      </c>
      <c r="C1827" s="4" t="s">
        <v>95</v>
      </c>
      <c r="D1827" s="4" t="s">
        <v>101</v>
      </c>
      <c r="E1827" s="4" t="s">
        <v>2277</v>
      </c>
      <c r="F1827" s="5">
        <v>43858</v>
      </c>
      <c r="G1827" s="4">
        <v>1</v>
      </c>
      <c r="H1827" s="11">
        <f>VLOOKUP(B1827,[1]!Product_Data[#Data],4,0)</f>
        <v>2353</v>
      </c>
      <c r="I1827" s="11">
        <f>VLOOKUP(B1827,[1]!Product_Data[#Data],3,0)</f>
        <v>1788</v>
      </c>
      <c r="J1827" s="11">
        <f t="shared" si="171"/>
        <v>1788</v>
      </c>
      <c r="K1827" s="11">
        <f t="shared" si="172"/>
        <v>2353</v>
      </c>
      <c r="L1827" s="11">
        <f t="shared" si="173"/>
        <v>565</v>
      </c>
      <c r="M1827" t="str">
        <f>VLOOKUP(C1827,[1]!Location_Data[#Data],2,0)</f>
        <v>Fullerton</v>
      </c>
      <c r="N1827" t="str">
        <f>VLOOKUP(D1827,[1]!Salespeople_Data[#Data],2,0)</f>
        <v>Scott Clark</v>
      </c>
      <c r="O1827" t="str">
        <f>VLOOKUP(E1827,[1]!Customer_Data[#Data],2,0)</f>
        <v>Justin Butler</v>
      </c>
      <c r="P1827" s="15">
        <f t="shared" si="168"/>
        <v>3</v>
      </c>
      <c r="Q1827">
        <f t="shared" si="169"/>
        <v>1</v>
      </c>
      <c r="R1827">
        <f t="shared" si="170"/>
        <v>2020</v>
      </c>
    </row>
    <row r="1828" spans="1:18" x14ac:dyDescent="0.25">
      <c r="A1828" s="2" t="s">
        <v>2783</v>
      </c>
      <c r="B1828" s="2" t="s">
        <v>373</v>
      </c>
      <c r="C1828" s="2" t="s">
        <v>52</v>
      </c>
      <c r="D1828" s="2" t="s">
        <v>58</v>
      </c>
      <c r="E1828" s="2" t="s">
        <v>531</v>
      </c>
      <c r="F1828" s="3">
        <v>43993</v>
      </c>
      <c r="G1828" s="2">
        <v>1</v>
      </c>
      <c r="H1828" s="11">
        <f>VLOOKUP(B1828,[1]!Product_Data[#Data],4,0)</f>
        <v>2182</v>
      </c>
      <c r="I1828" s="11">
        <f>VLOOKUP(B1828,[1]!Product_Data[#Data],3,0)</f>
        <v>1200</v>
      </c>
      <c r="J1828" s="11">
        <f t="shared" si="171"/>
        <v>1200</v>
      </c>
      <c r="K1828" s="11">
        <f t="shared" si="172"/>
        <v>2182</v>
      </c>
      <c r="L1828" s="11">
        <f t="shared" si="173"/>
        <v>982</v>
      </c>
      <c r="M1828" t="str">
        <f>VLOOKUP(C1828,[1]!Location_Data[#Data],2,0)</f>
        <v>Pasadena</v>
      </c>
      <c r="N1828" t="str">
        <f>VLOOKUP(D1828,[1]!Salespeople_Data[#Data],2,0)</f>
        <v>Christopher Tucker</v>
      </c>
      <c r="O1828" t="str">
        <f>VLOOKUP(E1828,[1]!Customer_Data[#Data],2,0)</f>
        <v>Randy Hayes</v>
      </c>
      <c r="P1828" s="15">
        <f t="shared" si="168"/>
        <v>5</v>
      </c>
      <c r="Q1828">
        <f t="shared" si="169"/>
        <v>6</v>
      </c>
      <c r="R1828">
        <f t="shared" si="170"/>
        <v>2020</v>
      </c>
    </row>
    <row r="1829" spans="1:18" x14ac:dyDescent="0.25">
      <c r="A1829" s="4" t="s">
        <v>2784</v>
      </c>
      <c r="B1829" s="4" t="s">
        <v>129</v>
      </c>
      <c r="C1829" s="4" t="s">
        <v>229</v>
      </c>
      <c r="D1829" s="4" t="s">
        <v>75</v>
      </c>
      <c r="E1829" s="4" t="s">
        <v>162</v>
      </c>
      <c r="F1829" s="5">
        <v>43845</v>
      </c>
      <c r="G1829" s="4">
        <v>1</v>
      </c>
      <c r="H1829" s="11">
        <f>VLOOKUP(B1829,[1]!Product_Data[#Data],4,0)</f>
        <v>127</v>
      </c>
      <c r="I1829" s="11">
        <f>VLOOKUP(B1829,[1]!Product_Data[#Data],3,0)</f>
        <v>79</v>
      </c>
      <c r="J1829" s="11">
        <f t="shared" si="171"/>
        <v>79</v>
      </c>
      <c r="K1829" s="11">
        <f t="shared" si="172"/>
        <v>127</v>
      </c>
      <c r="L1829" s="11">
        <f t="shared" si="173"/>
        <v>48</v>
      </c>
      <c r="M1829" t="str">
        <f>VLOOKUP(C1829,[1]!Location_Data[#Data],2,0)</f>
        <v>San Jose</v>
      </c>
      <c r="N1829" t="str">
        <f>VLOOKUP(D1829,[1]!Salespeople_Data[#Data],2,0)</f>
        <v>Roger Robertson</v>
      </c>
      <c r="O1829" t="str">
        <f>VLOOKUP(E1829,[1]!Customer_Data[#Data],2,0)</f>
        <v>William Andrews</v>
      </c>
      <c r="P1829" s="15">
        <f t="shared" si="168"/>
        <v>4</v>
      </c>
      <c r="Q1829">
        <f t="shared" si="169"/>
        <v>1</v>
      </c>
      <c r="R1829">
        <f t="shared" si="170"/>
        <v>2020</v>
      </c>
    </row>
    <row r="1830" spans="1:18" x14ac:dyDescent="0.25">
      <c r="A1830" s="2" t="s">
        <v>2785</v>
      </c>
      <c r="B1830" s="2" t="s">
        <v>348</v>
      </c>
      <c r="C1830" s="2" t="s">
        <v>472</v>
      </c>
      <c r="D1830" s="2" t="s">
        <v>87</v>
      </c>
      <c r="E1830" s="2" t="s">
        <v>226</v>
      </c>
      <c r="F1830" s="3">
        <v>44120</v>
      </c>
      <c r="G1830" s="2">
        <v>2</v>
      </c>
      <c r="H1830" s="11">
        <f>VLOOKUP(B1830,[1]!Product_Data[#Data],4,0)</f>
        <v>603</v>
      </c>
      <c r="I1830" s="11">
        <f>VLOOKUP(B1830,[1]!Product_Data[#Data],3,0)</f>
        <v>416</v>
      </c>
      <c r="J1830" s="11">
        <f t="shared" si="171"/>
        <v>832</v>
      </c>
      <c r="K1830" s="11">
        <f t="shared" si="172"/>
        <v>1206</v>
      </c>
      <c r="L1830" s="11">
        <f t="shared" si="173"/>
        <v>374</v>
      </c>
      <c r="M1830" t="str">
        <f>VLOOKUP(C1830,[1]!Location_Data[#Data],2,0)</f>
        <v>Concord</v>
      </c>
      <c r="N1830" t="str">
        <f>VLOOKUP(D1830,[1]!Salespeople_Data[#Data],2,0)</f>
        <v>Martin Perry</v>
      </c>
      <c r="O1830" t="str">
        <f>VLOOKUP(E1830,[1]!Customer_Data[#Data],2,0)</f>
        <v>Ronald Duncan</v>
      </c>
      <c r="P1830" s="15">
        <f t="shared" si="168"/>
        <v>6</v>
      </c>
      <c r="Q1830">
        <f t="shared" si="169"/>
        <v>10</v>
      </c>
      <c r="R1830">
        <f t="shared" si="170"/>
        <v>2020</v>
      </c>
    </row>
    <row r="1831" spans="1:18" x14ac:dyDescent="0.25">
      <c r="A1831" s="4" t="s">
        <v>2786</v>
      </c>
      <c r="B1831" s="4" t="s">
        <v>289</v>
      </c>
      <c r="C1831" s="4" t="s">
        <v>182</v>
      </c>
      <c r="D1831" s="4" t="s">
        <v>264</v>
      </c>
      <c r="E1831" s="4" t="s">
        <v>2787</v>
      </c>
      <c r="F1831" s="5">
        <v>43880</v>
      </c>
      <c r="G1831" s="4">
        <v>3</v>
      </c>
      <c r="H1831" s="11">
        <f>VLOOKUP(B1831,[1]!Product_Data[#Data],4,0)</f>
        <v>368</v>
      </c>
      <c r="I1831" s="11">
        <f>VLOOKUP(B1831,[1]!Product_Data[#Data],3,0)</f>
        <v>294</v>
      </c>
      <c r="J1831" s="11">
        <f t="shared" si="171"/>
        <v>882</v>
      </c>
      <c r="K1831" s="11">
        <f t="shared" si="172"/>
        <v>1104</v>
      </c>
      <c r="L1831" s="11">
        <f t="shared" si="173"/>
        <v>222</v>
      </c>
      <c r="M1831" t="str">
        <f>VLOOKUP(C1831,[1]!Location_Data[#Data],2,0)</f>
        <v>Vallejo</v>
      </c>
      <c r="N1831" t="str">
        <f>VLOOKUP(D1831,[1]!Salespeople_Data[#Data],2,0)</f>
        <v>Ernest Wheeler</v>
      </c>
      <c r="O1831" t="str">
        <f>VLOOKUP(E1831,[1]!Customer_Data[#Data],2,0)</f>
        <v>Chris Armstrong</v>
      </c>
      <c r="P1831" s="15">
        <f t="shared" si="168"/>
        <v>4</v>
      </c>
      <c r="Q1831">
        <f t="shared" si="169"/>
        <v>2</v>
      </c>
      <c r="R1831">
        <f t="shared" si="170"/>
        <v>2020</v>
      </c>
    </row>
    <row r="1832" spans="1:18" x14ac:dyDescent="0.25">
      <c r="A1832" s="2" t="s">
        <v>2788</v>
      </c>
      <c r="B1832" s="2" t="s">
        <v>925</v>
      </c>
      <c r="C1832" s="2" t="s">
        <v>242</v>
      </c>
      <c r="D1832" s="2" t="s">
        <v>58</v>
      </c>
      <c r="E1832" s="2" t="s">
        <v>1687</v>
      </c>
      <c r="F1832" s="3">
        <v>43907</v>
      </c>
      <c r="G1832" s="2">
        <v>4</v>
      </c>
      <c r="H1832" s="11">
        <f>VLOOKUP(B1832,[1]!Product_Data[#Data],4,0)</f>
        <v>136</v>
      </c>
      <c r="I1832" s="11">
        <f>VLOOKUP(B1832,[1]!Product_Data[#Data],3,0)</f>
        <v>72</v>
      </c>
      <c r="J1832" s="11">
        <f t="shared" si="171"/>
        <v>288</v>
      </c>
      <c r="K1832" s="11">
        <f t="shared" si="172"/>
        <v>544</v>
      </c>
      <c r="L1832" s="11">
        <f t="shared" si="173"/>
        <v>256</v>
      </c>
      <c r="M1832" t="str">
        <f>VLOOKUP(C1832,[1]!Location_Data[#Data],2,0)</f>
        <v>Downey</v>
      </c>
      <c r="N1832" t="str">
        <f>VLOOKUP(D1832,[1]!Salespeople_Data[#Data],2,0)</f>
        <v>Christopher Tucker</v>
      </c>
      <c r="O1832" t="str">
        <f>VLOOKUP(E1832,[1]!Customer_Data[#Data],2,0)</f>
        <v>Victor Chapman</v>
      </c>
      <c r="P1832" s="15">
        <f t="shared" si="168"/>
        <v>3</v>
      </c>
      <c r="Q1832">
        <f t="shared" si="169"/>
        <v>3</v>
      </c>
      <c r="R1832">
        <f t="shared" si="170"/>
        <v>2020</v>
      </c>
    </row>
    <row r="1833" spans="1:18" x14ac:dyDescent="0.25">
      <c r="A1833" s="4" t="s">
        <v>2789</v>
      </c>
      <c r="B1833" s="4" t="s">
        <v>223</v>
      </c>
      <c r="C1833" s="4" t="s">
        <v>29</v>
      </c>
      <c r="D1833" s="4" t="s">
        <v>87</v>
      </c>
      <c r="E1833" s="4" t="s">
        <v>1383</v>
      </c>
      <c r="F1833" s="5">
        <v>44064</v>
      </c>
      <c r="G1833" s="4">
        <v>3</v>
      </c>
      <c r="H1833" s="11">
        <f>VLOOKUP(B1833,[1]!Product_Data[#Data],4,0)</f>
        <v>799</v>
      </c>
      <c r="I1833" s="11">
        <f>VLOOKUP(B1833,[1]!Product_Data[#Data],3,0)</f>
        <v>455</v>
      </c>
      <c r="J1833" s="11">
        <f t="shared" si="171"/>
        <v>1365</v>
      </c>
      <c r="K1833" s="11">
        <f t="shared" si="172"/>
        <v>2397</v>
      </c>
      <c r="L1833" s="11">
        <f t="shared" si="173"/>
        <v>1032</v>
      </c>
      <c r="M1833" t="str">
        <f>VLOOKUP(C1833,[1]!Location_Data[#Data],2,0)</f>
        <v>Santa Ana</v>
      </c>
      <c r="N1833" t="str">
        <f>VLOOKUP(D1833,[1]!Salespeople_Data[#Data],2,0)</f>
        <v>Martin Perry</v>
      </c>
      <c r="O1833" t="str">
        <f>VLOOKUP(E1833,[1]!Customer_Data[#Data],2,0)</f>
        <v>Bobby Coleman</v>
      </c>
      <c r="P1833" s="15">
        <f t="shared" si="168"/>
        <v>6</v>
      </c>
      <c r="Q1833">
        <f t="shared" si="169"/>
        <v>8</v>
      </c>
      <c r="R1833">
        <f t="shared" si="170"/>
        <v>2020</v>
      </c>
    </row>
    <row r="1834" spans="1:18" x14ac:dyDescent="0.25">
      <c r="A1834" s="2" t="s">
        <v>2790</v>
      </c>
      <c r="B1834" s="2" t="s">
        <v>361</v>
      </c>
      <c r="C1834" s="2" t="s">
        <v>120</v>
      </c>
      <c r="D1834" s="2" t="s">
        <v>170</v>
      </c>
      <c r="E1834" s="2" t="s">
        <v>1026</v>
      </c>
      <c r="F1834" s="3">
        <v>44160</v>
      </c>
      <c r="G1834" s="2">
        <v>2</v>
      </c>
      <c r="H1834" s="11">
        <f>VLOOKUP(B1834,[1]!Product_Data[#Data],4,0)</f>
        <v>1338</v>
      </c>
      <c r="I1834" s="11">
        <f>VLOOKUP(B1834,[1]!Product_Data[#Data],3,0)</f>
        <v>682</v>
      </c>
      <c r="J1834" s="11">
        <f t="shared" si="171"/>
        <v>1364</v>
      </c>
      <c r="K1834" s="11">
        <f t="shared" si="172"/>
        <v>2676</v>
      </c>
      <c r="L1834" s="11">
        <f t="shared" si="173"/>
        <v>1312</v>
      </c>
      <c r="M1834" t="str">
        <f>VLOOKUP(C1834,[1]!Location_Data[#Data],2,0)</f>
        <v>Elk Grove</v>
      </c>
      <c r="N1834" t="str">
        <f>VLOOKUP(D1834,[1]!Salespeople_Data[#Data],2,0)</f>
        <v>Sean Miller</v>
      </c>
      <c r="O1834" t="str">
        <f>VLOOKUP(E1834,[1]!Customer_Data[#Data],2,0)</f>
        <v>Kevin Lopez</v>
      </c>
      <c r="P1834" s="15">
        <f t="shared" si="168"/>
        <v>4</v>
      </c>
      <c r="Q1834">
        <f t="shared" si="169"/>
        <v>11</v>
      </c>
      <c r="R1834">
        <f t="shared" si="170"/>
        <v>2020</v>
      </c>
    </row>
    <row r="1835" spans="1:18" x14ac:dyDescent="0.25">
      <c r="A1835" s="4" t="s">
        <v>2791</v>
      </c>
      <c r="B1835" s="4" t="s">
        <v>403</v>
      </c>
      <c r="C1835" s="4" t="s">
        <v>29</v>
      </c>
      <c r="D1835" s="4" t="s">
        <v>106</v>
      </c>
      <c r="E1835" s="4" t="s">
        <v>799</v>
      </c>
      <c r="F1835" s="5">
        <v>44047</v>
      </c>
      <c r="G1835" s="4">
        <v>2</v>
      </c>
      <c r="H1835" s="11">
        <f>VLOOKUP(B1835,[1]!Product_Data[#Data],4,0)</f>
        <v>392</v>
      </c>
      <c r="I1835" s="11">
        <f>VLOOKUP(B1835,[1]!Product_Data[#Data],3,0)</f>
        <v>255</v>
      </c>
      <c r="J1835" s="11">
        <f t="shared" si="171"/>
        <v>510</v>
      </c>
      <c r="K1835" s="11">
        <f t="shared" si="172"/>
        <v>784</v>
      </c>
      <c r="L1835" s="11">
        <f t="shared" si="173"/>
        <v>274</v>
      </c>
      <c r="M1835" t="str">
        <f>VLOOKUP(C1835,[1]!Location_Data[#Data],2,0)</f>
        <v>Santa Ana</v>
      </c>
      <c r="N1835" t="str">
        <f>VLOOKUP(D1835,[1]!Salespeople_Data[#Data],2,0)</f>
        <v>Patrick Ruiz</v>
      </c>
      <c r="O1835" t="str">
        <f>VLOOKUP(E1835,[1]!Customer_Data[#Data],2,0)</f>
        <v>Steven Howard</v>
      </c>
      <c r="P1835" s="15">
        <f t="shared" si="168"/>
        <v>3</v>
      </c>
      <c r="Q1835">
        <f t="shared" si="169"/>
        <v>8</v>
      </c>
      <c r="R1835">
        <f t="shared" si="170"/>
        <v>2020</v>
      </c>
    </row>
    <row r="1836" spans="1:18" x14ac:dyDescent="0.25">
      <c r="A1836" s="2" t="s">
        <v>2792</v>
      </c>
      <c r="B1836" s="2" t="s">
        <v>125</v>
      </c>
      <c r="C1836" s="2" t="s">
        <v>140</v>
      </c>
      <c r="D1836" s="2" t="s">
        <v>35</v>
      </c>
      <c r="E1836" s="2" t="s">
        <v>2629</v>
      </c>
      <c r="F1836" s="3">
        <v>43894</v>
      </c>
      <c r="G1836" s="2">
        <v>3</v>
      </c>
      <c r="H1836" s="11">
        <f>VLOOKUP(B1836,[1]!Product_Data[#Data],4,0)</f>
        <v>1826</v>
      </c>
      <c r="I1836" s="11">
        <f>VLOOKUP(B1836,[1]!Product_Data[#Data],3,0)</f>
        <v>1443</v>
      </c>
      <c r="J1836" s="11">
        <f t="shared" si="171"/>
        <v>4329</v>
      </c>
      <c r="K1836" s="11">
        <f t="shared" si="172"/>
        <v>5478</v>
      </c>
      <c r="L1836" s="11">
        <f t="shared" si="173"/>
        <v>1149</v>
      </c>
      <c r="M1836" t="str">
        <f>VLOOKUP(C1836,[1]!Location_Data[#Data],2,0)</f>
        <v>Salinas</v>
      </c>
      <c r="N1836" t="str">
        <f>VLOOKUP(D1836,[1]!Salespeople_Data[#Data],2,0)</f>
        <v>Charles Harper</v>
      </c>
      <c r="O1836" t="str">
        <f>VLOOKUP(E1836,[1]!Customer_Data[#Data],2,0)</f>
        <v>Roy Carpenter</v>
      </c>
      <c r="P1836" s="15">
        <f t="shared" si="168"/>
        <v>4</v>
      </c>
      <c r="Q1836">
        <f t="shared" si="169"/>
        <v>3</v>
      </c>
      <c r="R1836">
        <f t="shared" si="170"/>
        <v>2020</v>
      </c>
    </row>
    <row r="1837" spans="1:18" x14ac:dyDescent="0.25">
      <c r="A1837" s="4" t="s">
        <v>2793</v>
      </c>
      <c r="B1837" s="4" t="s">
        <v>560</v>
      </c>
      <c r="C1837" s="4" t="s">
        <v>95</v>
      </c>
      <c r="D1837" s="4" t="s">
        <v>225</v>
      </c>
      <c r="E1837" s="4" t="s">
        <v>1353</v>
      </c>
      <c r="F1837" s="5">
        <v>43945</v>
      </c>
      <c r="G1837" s="4">
        <v>1</v>
      </c>
      <c r="H1837" s="11">
        <f>VLOOKUP(B1837,[1]!Product_Data[#Data],4,0)</f>
        <v>1809</v>
      </c>
      <c r="I1837" s="11">
        <f>VLOOKUP(B1837,[1]!Product_Data[#Data],3,0)</f>
        <v>1067</v>
      </c>
      <c r="J1837" s="11">
        <f t="shared" si="171"/>
        <v>1067</v>
      </c>
      <c r="K1837" s="11">
        <f t="shared" si="172"/>
        <v>1809</v>
      </c>
      <c r="L1837" s="11">
        <f t="shared" si="173"/>
        <v>742</v>
      </c>
      <c r="M1837" t="str">
        <f>VLOOKUP(C1837,[1]!Location_Data[#Data],2,0)</f>
        <v>Fullerton</v>
      </c>
      <c r="N1837" t="str">
        <f>VLOOKUP(D1837,[1]!Salespeople_Data[#Data],2,0)</f>
        <v>Andrew Bowman</v>
      </c>
      <c r="O1837" t="str">
        <f>VLOOKUP(E1837,[1]!Customer_Data[#Data],2,0)</f>
        <v>Anthony Chapman</v>
      </c>
      <c r="P1837" s="15">
        <f t="shared" si="168"/>
        <v>6</v>
      </c>
      <c r="Q1837">
        <f t="shared" si="169"/>
        <v>4</v>
      </c>
      <c r="R1837">
        <f t="shared" si="170"/>
        <v>2020</v>
      </c>
    </row>
    <row r="1838" spans="1:18" x14ac:dyDescent="0.25">
      <c r="A1838" s="2" t="s">
        <v>2794</v>
      </c>
      <c r="B1838" s="2" t="s">
        <v>367</v>
      </c>
      <c r="C1838" s="2" t="s">
        <v>135</v>
      </c>
      <c r="D1838" s="2" t="s">
        <v>25</v>
      </c>
      <c r="E1838" s="2" t="s">
        <v>722</v>
      </c>
      <c r="F1838" s="3">
        <v>43841</v>
      </c>
      <c r="G1838" s="2">
        <v>2</v>
      </c>
      <c r="H1838" s="11">
        <f>VLOOKUP(B1838,[1]!Product_Data[#Data],4,0)</f>
        <v>530</v>
      </c>
      <c r="I1838" s="11">
        <f>VLOOKUP(B1838,[1]!Product_Data[#Data],3,0)</f>
        <v>424</v>
      </c>
      <c r="J1838" s="11">
        <f t="shared" si="171"/>
        <v>848</v>
      </c>
      <c r="K1838" s="11">
        <f t="shared" si="172"/>
        <v>1060</v>
      </c>
      <c r="L1838" s="11">
        <f t="shared" si="173"/>
        <v>212</v>
      </c>
      <c r="M1838" t="str">
        <f>VLOOKUP(C1838,[1]!Location_Data[#Data],2,0)</f>
        <v>Oxnard</v>
      </c>
      <c r="N1838" t="str">
        <f>VLOOKUP(D1838,[1]!Salespeople_Data[#Data],2,0)</f>
        <v>Brian Davis</v>
      </c>
      <c r="O1838" t="str">
        <f>VLOOKUP(E1838,[1]!Customer_Data[#Data],2,0)</f>
        <v>Clarence Cunningham</v>
      </c>
      <c r="P1838" s="15">
        <f t="shared" si="168"/>
        <v>7</v>
      </c>
      <c r="Q1838">
        <f t="shared" si="169"/>
        <v>1</v>
      </c>
      <c r="R1838">
        <f t="shared" si="170"/>
        <v>2020</v>
      </c>
    </row>
    <row r="1839" spans="1:18" x14ac:dyDescent="0.25">
      <c r="A1839" s="4" t="s">
        <v>2795</v>
      </c>
      <c r="B1839" s="4" t="s">
        <v>267</v>
      </c>
      <c r="C1839" s="4" t="s">
        <v>29</v>
      </c>
      <c r="D1839" s="4" t="s">
        <v>49</v>
      </c>
      <c r="E1839" s="4" t="s">
        <v>2282</v>
      </c>
      <c r="F1839" s="5">
        <v>43881</v>
      </c>
      <c r="G1839" s="4">
        <v>3</v>
      </c>
      <c r="H1839" s="11">
        <f>VLOOKUP(B1839,[1]!Product_Data[#Data],4,0)</f>
        <v>400</v>
      </c>
      <c r="I1839" s="11">
        <f>VLOOKUP(B1839,[1]!Product_Data[#Data],3,0)</f>
        <v>208</v>
      </c>
      <c r="J1839" s="11">
        <f t="shared" si="171"/>
        <v>624</v>
      </c>
      <c r="K1839" s="11">
        <f t="shared" si="172"/>
        <v>1200</v>
      </c>
      <c r="L1839" s="11">
        <f t="shared" si="173"/>
        <v>576</v>
      </c>
      <c r="M1839" t="str">
        <f>VLOOKUP(C1839,[1]!Location_Data[#Data],2,0)</f>
        <v>Santa Ana</v>
      </c>
      <c r="N1839" t="str">
        <f>VLOOKUP(D1839,[1]!Salespeople_Data[#Data],2,0)</f>
        <v>Walter Cook</v>
      </c>
      <c r="O1839" t="str">
        <f>VLOOKUP(E1839,[1]!Customer_Data[#Data],2,0)</f>
        <v>Shawn Torres</v>
      </c>
      <c r="P1839" s="15">
        <f t="shared" si="168"/>
        <v>5</v>
      </c>
      <c r="Q1839">
        <f t="shared" si="169"/>
        <v>2</v>
      </c>
      <c r="R1839">
        <f t="shared" si="170"/>
        <v>2020</v>
      </c>
    </row>
    <row r="1840" spans="1:18" x14ac:dyDescent="0.25">
      <c r="A1840" s="2" t="s">
        <v>2796</v>
      </c>
      <c r="B1840" s="2" t="s">
        <v>603</v>
      </c>
      <c r="C1840" s="2" t="s">
        <v>276</v>
      </c>
      <c r="D1840" s="2" t="s">
        <v>25</v>
      </c>
      <c r="E1840" s="2" t="s">
        <v>2073</v>
      </c>
      <c r="F1840" s="3">
        <v>44051</v>
      </c>
      <c r="G1840" s="2">
        <v>4</v>
      </c>
      <c r="H1840" s="11">
        <f>VLOOKUP(B1840,[1]!Product_Data[#Data],4,0)</f>
        <v>2495</v>
      </c>
      <c r="I1840" s="11">
        <f>VLOOKUP(B1840,[1]!Product_Data[#Data],3,0)</f>
        <v>1896</v>
      </c>
      <c r="J1840" s="11">
        <f t="shared" si="171"/>
        <v>7584</v>
      </c>
      <c r="K1840" s="11">
        <f t="shared" si="172"/>
        <v>9980</v>
      </c>
      <c r="L1840" s="11">
        <f t="shared" si="173"/>
        <v>2396</v>
      </c>
      <c r="M1840" t="str">
        <f>VLOOKUP(C1840,[1]!Location_Data[#Data],2,0)</f>
        <v>Orange</v>
      </c>
      <c r="N1840" t="str">
        <f>VLOOKUP(D1840,[1]!Salespeople_Data[#Data],2,0)</f>
        <v>Brian Davis</v>
      </c>
      <c r="O1840" t="str">
        <f>VLOOKUP(E1840,[1]!Customer_Data[#Data],2,0)</f>
        <v>John Brooks</v>
      </c>
      <c r="P1840" s="15">
        <f t="shared" si="168"/>
        <v>7</v>
      </c>
      <c r="Q1840">
        <f t="shared" si="169"/>
        <v>8</v>
      </c>
      <c r="R1840">
        <f t="shared" si="170"/>
        <v>2020</v>
      </c>
    </row>
    <row r="1841" spans="1:18" x14ac:dyDescent="0.25">
      <c r="A1841" s="4" t="s">
        <v>2797</v>
      </c>
      <c r="B1841" s="4" t="s">
        <v>155</v>
      </c>
      <c r="C1841" s="4" t="s">
        <v>100</v>
      </c>
      <c r="D1841" s="4" t="s">
        <v>15</v>
      </c>
      <c r="E1841" s="4" t="s">
        <v>254</v>
      </c>
      <c r="F1841" s="5">
        <v>44153</v>
      </c>
      <c r="G1841" s="4">
        <v>1</v>
      </c>
      <c r="H1841" s="11">
        <f>VLOOKUP(B1841,[1]!Product_Data[#Data],4,0)</f>
        <v>1353</v>
      </c>
      <c r="I1841" s="11">
        <f>VLOOKUP(B1841,[1]!Product_Data[#Data],3,0)</f>
        <v>947</v>
      </c>
      <c r="J1841" s="11">
        <f t="shared" si="171"/>
        <v>947</v>
      </c>
      <c r="K1841" s="11">
        <f t="shared" si="172"/>
        <v>1353</v>
      </c>
      <c r="L1841" s="11">
        <f t="shared" si="173"/>
        <v>406</v>
      </c>
      <c r="M1841" t="str">
        <f>VLOOKUP(C1841,[1]!Location_Data[#Data],2,0)</f>
        <v>Victorville</v>
      </c>
      <c r="N1841" t="str">
        <f>VLOOKUP(D1841,[1]!Salespeople_Data[#Data],2,0)</f>
        <v>Ryan Butler</v>
      </c>
      <c r="O1841" t="str">
        <f>VLOOKUP(E1841,[1]!Customer_Data[#Data],2,0)</f>
        <v>Wayne Rodriguez</v>
      </c>
      <c r="P1841" s="15">
        <f t="shared" si="168"/>
        <v>4</v>
      </c>
      <c r="Q1841">
        <f t="shared" si="169"/>
        <v>11</v>
      </c>
      <c r="R1841">
        <f t="shared" si="170"/>
        <v>2020</v>
      </c>
    </row>
    <row r="1842" spans="1:18" x14ac:dyDescent="0.25">
      <c r="A1842" s="2" t="s">
        <v>2798</v>
      </c>
      <c r="B1842" s="2" t="s">
        <v>33</v>
      </c>
      <c r="C1842" s="2" t="s">
        <v>29</v>
      </c>
      <c r="D1842" s="2" t="s">
        <v>356</v>
      </c>
      <c r="E1842" s="2" t="s">
        <v>1096</v>
      </c>
      <c r="F1842" s="3">
        <v>44022</v>
      </c>
      <c r="G1842" s="2">
        <v>2</v>
      </c>
      <c r="H1842" s="11">
        <f>VLOOKUP(B1842,[1]!Product_Data[#Data],4,0)</f>
        <v>1582</v>
      </c>
      <c r="I1842" s="11">
        <f>VLOOKUP(B1842,[1]!Product_Data[#Data],3,0)</f>
        <v>1234</v>
      </c>
      <c r="J1842" s="11">
        <f t="shared" si="171"/>
        <v>2468</v>
      </c>
      <c r="K1842" s="11">
        <f t="shared" si="172"/>
        <v>3164</v>
      </c>
      <c r="L1842" s="11">
        <f t="shared" si="173"/>
        <v>696</v>
      </c>
      <c r="M1842" t="str">
        <f>VLOOKUP(C1842,[1]!Location_Data[#Data],2,0)</f>
        <v>Santa Ana</v>
      </c>
      <c r="N1842" t="str">
        <f>VLOOKUP(D1842,[1]!Salespeople_Data[#Data],2,0)</f>
        <v>Jimmy Young</v>
      </c>
      <c r="O1842" t="str">
        <f>VLOOKUP(E1842,[1]!Customer_Data[#Data],2,0)</f>
        <v>Craig Wright</v>
      </c>
      <c r="P1842" s="15">
        <f t="shared" si="168"/>
        <v>6</v>
      </c>
      <c r="Q1842">
        <f t="shared" si="169"/>
        <v>7</v>
      </c>
      <c r="R1842">
        <f t="shared" si="170"/>
        <v>2020</v>
      </c>
    </row>
    <row r="1843" spans="1:18" x14ac:dyDescent="0.25">
      <c r="A1843" s="4" t="s">
        <v>2799</v>
      </c>
      <c r="B1843" s="4" t="s">
        <v>400</v>
      </c>
      <c r="C1843" s="4" t="s">
        <v>316</v>
      </c>
      <c r="D1843" s="4" t="s">
        <v>87</v>
      </c>
      <c r="E1843" s="4" t="s">
        <v>1933</v>
      </c>
      <c r="F1843" s="5">
        <v>44139</v>
      </c>
      <c r="G1843" s="4">
        <v>1</v>
      </c>
      <c r="H1843" s="11">
        <f>VLOOKUP(B1843,[1]!Product_Data[#Data],4,0)</f>
        <v>886</v>
      </c>
      <c r="I1843" s="11">
        <f>VLOOKUP(B1843,[1]!Product_Data[#Data],3,0)</f>
        <v>478</v>
      </c>
      <c r="J1843" s="11">
        <f t="shared" si="171"/>
        <v>478</v>
      </c>
      <c r="K1843" s="11">
        <f t="shared" si="172"/>
        <v>886</v>
      </c>
      <c r="L1843" s="11">
        <f t="shared" si="173"/>
        <v>408</v>
      </c>
      <c r="M1843" t="str">
        <f>VLOOKUP(C1843,[1]!Location_Data[#Data],2,0)</f>
        <v>East Los Angeles</v>
      </c>
      <c r="N1843" t="str">
        <f>VLOOKUP(D1843,[1]!Salespeople_Data[#Data],2,0)</f>
        <v>Martin Perry</v>
      </c>
      <c r="O1843" t="str">
        <f>VLOOKUP(E1843,[1]!Customer_Data[#Data],2,0)</f>
        <v>Juan Collins</v>
      </c>
      <c r="P1843" s="15">
        <f t="shared" si="168"/>
        <v>4</v>
      </c>
      <c r="Q1843">
        <f t="shared" si="169"/>
        <v>11</v>
      </c>
      <c r="R1843">
        <f t="shared" si="170"/>
        <v>2020</v>
      </c>
    </row>
    <row r="1844" spans="1:18" x14ac:dyDescent="0.25">
      <c r="A1844" s="2" t="s">
        <v>2800</v>
      </c>
      <c r="B1844" s="2" t="s">
        <v>219</v>
      </c>
      <c r="C1844" s="2" t="s">
        <v>331</v>
      </c>
      <c r="D1844" s="2" t="s">
        <v>170</v>
      </c>
      <c r="E1844" s="2" t="s">
        <v>694</v>
      </c>
      <c r="F1844" s="3">
        <v>44172</v>
      </c>
      <c r="G1844" s="2">
        <v>1</v>
      </c>
      <c r="H1844" s="11">
        <f>VLOOKUP(B1844,[1]!Product_Data[#Data],4,0)</f>
        <v>561</v>
      </c>
      <c r="I1844" s="11">
        <f>VLOOKUP(B1844,[1]!Product_Data[#Data],3,0)</f>
        <v>421</v>
      </c>
      <c r="J1844" s="11">
        <f t="shared" si="171"/>
        <v>421</v>
      </c>
      <c r="K1844" s="11">
        <f t="shared" si="172"/>
        <v>561</v>
      </c>
      <c r="L1844" s="11">
        <f t="shared" si="173"/>
        <v>140</v>
      </c>
      <c r="M1844" t="str">
        <f>VLOOKUP(C1844,[1]!Location_Data[#Data],2,0)</f>
        <v>Sunnyvale</v>
      </c>
      <c r="N1844" t="str">
        <f>VLOOKUP(D1844,[1]!Salespeople_Data[#Data],2,0)</f>
        <v>Sean Miller</v>
      </c>
      <c r="O1844" t="str">
        <f>VLOOKUP(E1844,[1]!Customer_Data[#Data],2,0)</f>
        <v>Ronald Burns</v>
      </c>
      <c r="P1844" s="15">
        <f t="shared" si="168"/>
        <v>2</v>
      </c>
      <c r="Q1844">
        <f t="shared" si="169"/>
        <v>12</v>
      </c>
      <c r="R1844">
        <f t="shared" si="170"/>
        <v>2020</v>
      </c>
    </row>
    <row r="1845" spans="1:18" x14ac:dyDescent="0.25">
      <c r="A1845" s="4" t="s">
        <v>2801</v>
      </c>
      <c r="B1845" s="4" t="s">
        <v>495</v>
      </c>
      <c r="C1845" s="4" t="s">
        <v>436</v>
      </c>
      <c r="D1845" s="4" t="s">
        <v>165</v>
      </c>
      <c r="E1845" s="4" t="s">
        <v>898</v>
      </c>
      <c r="F1845" s="5">
        <v>44041</v>
      </c>
      <c r="G1845" s="4">
        <v>1</v>
      </c>
      <c r="H1845" s="11">
        <f>VLOOKUP(B1845,[1]!Product_Data[#Data],4,0)</f>
        <v>1467</v>
      </c>
      <c r="I1845" s="11">
        <f>VLOOKUP(B1845,[1]!Product_Data[#Data],3,0)</f>
        <v>807</v>
      </c>
      <c r="J1845" s="11">
        <f t="shared" si="171"/>
        <v>807</v>
      </c>
      <c r="K1845" s="11">
        <f t="shared" si="172"/>
        <v>1467</v>
      </c>
      <c r="L1845" s="11">
        <f t="shared" si="173"/>
        <v>660</v>
      </c>
      <c r="M1845" t="str">
        <f>VLOOKUP(C1845,[1]!Location_Data[#Data],2,0)</f>
        <v>Jurupa Valley</v>
      </c>
      <c r="N1845" t="str">
        <f>VLOOKUP(D1845,[1]!Salespeople_Data[#Data],2,0)</f>
        <v>Joe Sims</v>
      </c>
      <c r="O1845" t="str">
        <f>VLOOKUP(E1845,[1]!Customer_Data[#Data],2,0)</f>
        <v>Roy Hamilton</v>
      </c>
      <c r="P1845" s="15">
        <f t="shared" si="168"/>
        <v>4</v>
      </c>
      <c r="Q1845">
        <f t="shared" si="169"/>
        <v>7</v>
      </c>
      <c r="R1845">
        <f t="shared" si="170"/>
        <v>2020</v>
      </c>
    </row>
    <row r="1846" spans="1:18" x14ac:dyDescent="0.25">
      <c r="A1846" s="2" t="s">
        <v>2802</v>
      </c>
      <c r="B1846" s="2" t="s">
        <v>389</v>
      </c>
      <c r="C1846" s="2" t="s">
        <v>29</v>
      </c>
      <c r="D1846" s="2" t="s">
        <v>116</v>
      </c>
      <c r="E1846" s="2" t="s">
        <v>2803</v>
      </c>
      <c r="F1846" s="3">
        <v>44193</v>
      </c>
      <c r="G1846" s="2">
        <v>1</v>
      </c>
      <c r="H1846" s="11">
        <f>VLOOKUP(B1846,[1]!Product_Data[#Data],4,0)</f>
        <v>1367</v>
      </c>
      <c r="I1846" s="11">
        <f>VLOOKUP(B1846,[1]!Product_Data[#Data],3,0)</f>
        <v>984</v>
      </c>
      <c r="J1846" s="11">
        <f t="shared" si="171"/>
        <v>984</v>
      </c>
      <c r="K1846" s="11">
        <f t="shared" si="172"/>
        <v>1367</v>
      </c>
      <c r="L1846" s="11">
        <f t="shared" si="173"/>
        <v>383</v>
      </c>
      <c r="M1846" t="str">
        <f>VLOOKUP(C1846,[1]!Location_Data[#Data],2,0)</f>
        <v>Santa Ana</v>
      </c>
      <c r="N1846" t="str">
        <f>VLOOKUP(D1846,[1]!Salespeople_Data[#Data],2,0)</f>
        <v>Roger Ramos</v>
      </c>
      <c r="O1846" t="str">
        <f>VLOOKUP(E1846,[1]!Customer_Data[#Data],2,0)</f>
        <v>Gerald Andrews</v>
      </c>
      <c r="P1846" s="15">
        <f t="shared" si="168"/>
        <v>2</v>
      </c>
      <c r="Q1846">
        <f t="shared" si="169"/>
        <v>12</v>
      </c>
      <c r="R1846">
        <f t="shared" si="170"/>
        <v>2020</v>
      </c>
    </row>
    <row r="1847" spans="1:18" x14ac:dyDescent="0.25">
      <c r="A1847" s="4" t="s">
        <v>2804</v>
      </c>
      <c r="B1847" s="4" t="s">
        <v>666</v>
      </c>
      <c r="C1847" s="4" t="s">
        <v>469</v>
      </c>
      <c r="D1847" s="4" t="s">
        <v>35</v>
      </c>
      <c r="E1847" s="4" t="s">
        <v>433</v>
      </c>
      <c r="F1847" s="5">
        <v>44114</v>
      </c>
      <c r="G1847" s="4">
        <v>1</v>
      </c>
      <c r="H1847" s="11">
        <f>VLOOKUP(B1847,[1]!Product_Data[#Data],4,0)</f>
        <v>2241</v>
      </c>
      <c r="I1847" s="11">
        <f>VLOOKUP(B1847,[1]!Product_Data[#Data],3,0)</f>
        <v>1367</v>
      </c>
      <c r="J1847" s="11">
        <f t="shared" si="171"/>
        <v>1367</v>
      </c>
      <c r="K1847" s="11">
        <f t="shared" si="172"/>
        <v>2241</v>
      </c>
      <c r="L1847" s="11">
        <f t="shared" si="173"/>
        <v>874</v>
      </c>
      <c r="M1847" t="str">
        <f>VLOOKUP(C1847,[1]!Location_Data[#Data],2,0)</f>
        <v>Escondido</v>
      </c>
      <c r="N1847" t="str">
        <f>VLOOKUP(D1847,[1]!Salespeople_Data[#Data],2,0)</f>
        <v>Charles Harper</v>
      </c>
      <c r="O1847" t="str">
        <f>VLOOKUP(E1847,[1]!Customer_Data[#Data],2,0)</f>
        <v>Thomas Campbell</v>
      </c>
      <c r="P1847" s="15">
        <f t="shared" si="168"/>
        <v>7</v>
      </c>
      <c r="Q1847">
        <f t="shared" si="169"/>
        <v>10</v>
      </c>
      <c r="R1847">
        <f t="shared" si="170"/>
        <v>2020</v>
      </c>
    </row>
    <row r="1848" spans="1:18" x14ac:dyDescent="0.25">
      <c r="A1848" s="2" t="s">
        <v>2805</v>
      </c>
      <c r="B1848" s="2" t="s">
        <v>125</v>
      </c>
      <c r="C1848" s="2" t="s">
        <v>135</v>
      </c>
      <c r="D1848" s="2" t="s">
        <v>10</v>
      </c>
      <c r="E1848" s="2" t="s">
        <v>84</v>
      </c>
      <c r="F1848" s="3">
        <v>43922</v>
      </c>
      <c r="G1848" s="2">
        <v>4</v>
      </c>
      <c r="H1848" s="11">
        <f>VLOOKUP(B1848,[1]!Product_Data[#Data],4,0)</f>
        <v>1826</v>
      </c>
      <c r="I1848" s="11">
        <f>VLOOKUP(B1848,[1]!Product_Data[#Data],3,0)</f>
        <v>1443</v>
      </c>
      <c r="J1848" s="11">
        <f t="shared" si="171"/>
        <v>5772</v>
      </c>
      <c r="K1848" s="11">
        <f t="shared" si="172"/>
        <v>7304</v>
      </c>
      <c r="L1848" s="11">
        <f t="shared" si="173"/>
        <v>1532</v>
      </c>
      <c r="M1848" t="str">
        <f>VLOOKUP(C1848,[1]!Location_Data[#Data],2,0)</f>
        <v>Oxnard</v>
      </c>
      <c r="N1848" t="str">
        <f>VLOOKUP(D1848,[1]!Salespeople_Data[#Data],2,0)</f>
        <v>Justin Lynch</v>
      </c>
      <c r="O1848" t="str">
        <f>VLOOKUP(E1848,[1]!Customer_Data[#Data],2,0)</f>
        <v>Brian Rice</v>
      </c>
      <c r="P1848" s="15">
        <f t="shared" si="168"/>
        <v>4</v>
      </c>
      <c r="Q1848">
        <f t="shared" si="169"/>
        <v>4</v>
      </c>
      <c r="R1848">
        <f t="shared" si="170"/>
        <v>2020</v>
      </c>
    </row>
    <row r="1849" spans="1:18" x14ac:dyDescent="0.25">
      <c r="A1849" s="4" t="s">
        <v>2806</v>
      </c>
      <c r="B1849" s="4" t="s">
        <v>395</v>
      </c>
      <c r="C1849" s="4" t="s">
        <v>135</v>
      </c>
      <c r="D1849" s="4" t="s">
        <v>447</v>
      </c>
      <c r="E1849" s="4" t="s">
        <v>985</v>
      </c>
      <c r="F1849" s="5">
        <v>44190</v>
      </c>
      <c r="G1849" s="4">
        <v>2</v>
      </c>
      <c r="H1849" s="11">
        <f>VLOOKUP(B1849,[1]!Product_Data[#Data],4,0)</f>
        <v>2257</v>
      </c>
      <c r="I1849" s="11">
        <f>VLOOKUP(B1849,[1]!Product_Data[#Data],3,0)</f>
        <v>1535</v>
      </c>
      <c r="J1849" s="11">
        <f t="shared" si="171"/>
        <v>3070</v>
      </c>
      <c r="K1849" s="11">
        <f t="shared" si="172"/>
        <v>4514</v>
      </c>
      <c r="L1849" s="11">
        <f t="shared" si="173"/>
        <v>1444</v>
      </c>
      <c r="M1849" t="str">
        <f>VLOOKUP(C1849,[1]!Location_Data[#Data],2,0)</f>
        <v>Oxnard</v>
      </c>
      <c r="N1849" t="str">
        <f>VLOOKUP(D1849,[1]!Salespeople_Data[#Data],2,0)</f>
        <v>Howard Sims</v>
      </c>
      <c r="O1849" t="str">
        <f>VLOOKUP(E1849,[1]!Customer_Data[#Data],2,0)</f>
        <v>Matthew Campbell</v>
      </c>
      <c r="P1849" s="15">
        <f t="shared" si="168"/>
        <v>6</v>
      </c>
      <c r="Q1849">
        <f t="shared" si="169"/>
        <v>12</v>
      </c>
      <c r="R1849">
        <f t="shared" si="170"/>
        <v>2020</v>
      </c>
    </row>
    <row r="1850" spans="1:18" x14ac:dyDescent="0.25">
      <c r="A1850" s="2" t="s">
        <v>2807</v>
      </c>
      <c r="B1850" s="2" t="s">
        <v>219</v>
      </c>
      <c r="C1850" s="2" t="s">
        <v>29</v>
      </c>
      <c r="D1850" s="2" t="s">
        <v>80</v>
      </c>
      <c r="E1850" s="2" t="s">
        <v>1395</v>
      </c>
      <c r="F1850" s="3">
        <v>44051</v>
      </c>
      <c r="G1850" s="2">
        <v>1</v>
      </c>
      <c r="H1850" s="11">
        <f>VLOOKUP(B1850,[1]!Product_Data[#Data],4,0)</f>
        <v>561</v>
      </c>
      <c r="I1850" s="11">
        <f>VLOOKUP(B1850,[1]!Product_Data[#Data],3,0)</f>
        <v>421</v>
      </c>
      <c r="J1850" s="11">
        <f t="shared" si="171"/>
        <v>421</v>
      </c>
      <c r="K1850" s="11">
        <f t="shared" si="172"/>
        <v>561</v>
      </c>
      <c r="L1850" s="11">
        <f t="shared" si="173"/>
        <v>140</v>
      </c>
      <c r="M1850" t="str">
        <f>VLOOKUP(C1850,[1]!Location_Data[#Data],2,0)</f>
        <v>Santa Ana</v>
      </c>
      <c r="N1850" t="str">
        <f>VLOOKUP(D1850,[1]!Salespeople_Data[#Data],2,0)</f>
        <v>Henry Nelson</v>
      </c>
      <c r="O1850" t="str">
        <f>VLOOKUP(E1850,[1]!Customer_Data[#Data],2,0)</f>
        <v>Howard Lynch</v>
      </c>
      <c r="P1850" s="15">
        <f t="shared" si="168"/>
        <v>7</v>
      </c>
      <c r="Q1850">
        <f t="shared" si="169"/>
        <v>8</v>
      </c>
      <c r="R1850">
        <f t="shared" si="170"/>
        <v>2020</v>
      </c>
    </row>
    <row r="1851" spans="1:18" x14ac:dyDescent="0.25">
      <c r="A1851" s="4" t="s">
        <v>2808</v>
      </c>
      <c r="B1851" s="4" t="s">
        <v>56</v>
      </c>
      <c r="C1851" s="4" t="s">
        <v>14</v>
      </c>
      <c r="D1851" s="4" t="s">
        <v>136</v>
      </c>
      <c r="E1851" s="4" t="s">
        <v>427</v>
      </c>
      <c r="F1851" s="5">
        <v>44000</v>
      </c>
      <c r="G1851" s="4">
        <v>1</v>
      </c>
      <c r="H1851" s="11">
        <f>VLOOKUP(B1851,[1]!Product_Data[#Data],4,0)</f>
        <v>1848</v>
      </c>
      <c r="I1851" s="11">
        <f>VLOOKUP(B1851,[1]!Product_Data[#Data],3,0)</f>
        <v>1294</v>
      </c>
      <c r="J1851" s="11">
        <f t="shared" si="171"/>
        <v>1294</v>
      </c>
      <c r="K1851" s="11">
        <f t="shared" si="172"/>
        <v>1848</v>
      </c>
      <c r="L1851" s="11">
        <f t="shared" si="173"/>
        <v>554</v>
      </c>
      <c r="M1851" t="str">
        <f>VLOOKUP(C1851,[1]!Location_Data[#Data],2,0)</f>
        <v>Santa Clarita</v>
      </c>
      <c r="N1851" t="str">
        <f>VLOOKUP(D1851,[1]!Salespeople_Data[#Data],2,0)</f>
        <v>Clarence Fox</v>
      </c>
      <c r="O1851" t="str">
        <f>VLOOKUP(E1851,[1]!Customer_Data[#Data],2,0)</f>
        <v>Phillip Peters</v>
      </c>
      <c r="P1851" s="15">
        <f t="shared" si="168"/>
        <v>5</v>
      </c>
      <c r="Q1851">
        <f t="shared" si="169"/>
        <v>6</v>
      </c>
      <c r="R1851">
        <f t="shared" si="170"/>
        <v>2020</v>
      </c>
    </row>
    <row r="1852" spans="1:18" x14ac:dyDescent="0.25">
      <c r="A1852" s="2" t="s">
        <v>2809</v>
      </c>
      <c r="B1852" s="2" t="s">
        <v>38</v>
      </c>
      <c r="C1852" s="2" t="s">
        <v>253</v>
      </c>
      <c r="D1852" s="2" t="s">
        <v>10</v>
      </c>
      <c r="E1852" s="2" t="s">
        <v>2212</v>
      </c>
      <c r="F1852" s="3">
        <v>43907</v>
      </c>
      <c r="G1852" s="2">
        <v>1</v>
      </c>
      <c r="H1852" s="11">
        <f>VLOOKUP(B1852,[1]!Product_Data[#Data],4,0)</f>
        <v>2283</v>
      </c>
      <c r="I1852" s="11">
        <f>VLOOKUP(B1852,[1]!Product_Data[#Data],3,0)</f>
        <v>1484</v>
      </c>
      <c r="J1852" s="11">
        <f t="shared" si="171"/>
        <v>1484</v>
      </c>
      <c r="K1852" s="11">
        <f t="shared" si="172"/>
        <v>2283</v>
      </c>
      <c r="L1852" s="11">
        <f t="shared" si="173"/>
        <v>799</v>
      </c>
      <c r="M1852" t="str">
        <f>VLOOKUP(C1852,[1]!Location_Data[#Data],2,0)</f>
        <v>Bakersfield</v>
      </c>
      <c r="N1852" t="str">
        <f>VLOOKUP(D1852,[1]!Salespeople_Data[#Data],2,0)</f>
        <v>Justin Lynch</v>
      </c>
      <c r="O1852" t="str">
        <f>VLOOKUP(E1852,[1]!Customer_Data[#Data],2,0)</f>
        <v>Justin Rodriguez</v>
      </c>
      <c r="P1852" s="15">
        <f t="shared" si="168"/>
        <v>3</v>
      </c>
      <c r="Q1852">
        <f t="shared" si="169"/>
        <v>3</v>
      </c>
      <c r="R1852">
        <f t="shared" si="170"/>
        <v>2020</v>
      </c>
    </row>
    <row r="1853" spans="1:18" x14ac:dyDescent="0.25">
      <c r="A1853" s="4" t="s">
        <v>2810</v>
      </c>
      <c r="B1853" s="4" t="s">
        <v>271</v>
      </c>
      <c r="C1853" s="4" t="s">
        <v>220</v>
      </c>
      <c r="D1853" s="4" t="s">
        <v>141</v>
      </c>
      <c r="E1853" s="4" t="s">
        <v>748</v>
      </c>
      <c r="F1853" s="5">
        <v>44084</v>
      </c>
      <c r="G1853" s="4">
        <v>1</v>
      </c>
      <c r="H1853" s="11">
        <f>VLOOKUP(B1853,[1]!Product_Data[#Data],4,0)</f>
        <v>1587</v>
      </c>
      <c r="I1853" s="11">
        <f>VLOOKUP(B1853,[1]!Product_Data[#Data],3,0)</f>
        <v>1301</v>
      </c>
      <c r="J1853" s="11">
        <f t="shared" si="171"/>
        <v>1301</v>
      </c>
      <c r="K1853" s="11">
        <f t="shared" si="172"/>
        <v>1587</v>
      </c>
      <c r="L1853" s="11">
        <f t="shared" si="173"/>
        <v>286</v>
      </c>
      <c r="M1853" t="str">
        <f>VLOOKUP(C1853,[1]!Location_Data[#Data],2,0)</f>
        <v>Modesto</v>
      </c>
      <c r="N1853" t="str">
        <f>VLOOKUP(D1853,[1]!Salespeople_Data[#Data],2,0)</f>
        <v>Arthur Mccoy</v>
      </c>
      <c r="O1853" t="str">
        <f>VLOOKUP(E1853,[1]!Customer_Data[#Data],2,0)</f>
        <v>Eric Moore</v>
      </c>
      <c r="P1853" s="15">
        <f t="shared" si="168"/>
        <v>5</v>
      </c>
      <c r="Q1853">
        <f t="shared" si="169"/>
        <v>9</v>
      </c>
      <c r="R1853">
        <f t="shared" si="170"/>
        <v>2020</v>
      </c>
    </row>
    <row r="1854" spans="1:18" x14ac:dyDescent="0.25">
      <c r="A1854" s="2" t="s">
        <v>2811</v>
      </c>
      <c r="B1854" s="2" t="s">
        <v>168</v>
      </c>
      <c r="C1854" s="2" t="s">
        <v>74</v>
      </c>
      <c r="D1854" s="2" t="s">
        <v>170</v>
      </c>
      <c r="E1854" s="2" t="s">
        <v>959</v>
      </c>
      <c r="F1854" s="3">
        <v>43872</v>
      </c>
      <c r="G1854" s="2">
        <v>3</v>
      </c>
      <c r="H1854" s="11">
        <f>VLOOKUP(B1854,[1]!Product_Data[#Data],4,0)</f>
        <v>112</v>
      </c>
      <c r="I1854" s="11">
        <f>VLOOKUP(B1854,[1]!Product_Data[#Data],3,0)</f>
        <v>90</v>
      </c>
      <c r="J1854" s="11">
        <f t="shared" si="171"/>
        <v>270</v>
      </c>
      <c r="K1854" s="11">
        <f t="shared" si="172"/>
        <v>336</v>
      </c>
      <c r="L1854" s="11">
        <f t="shared" si="173"/>
        <v>66</v>
      </c>
      <c r="M1854" t="str">
        <f>VLOOKUP(C1854,[1]!Location_Data[#Data],2,0)</f>
        <v>West Covina</v>
      </c>
      <c r="N1854" t="str">
        <f>VLOOKUP(D1854,[1]!Salespeople_Data[#Data],2,0)</f>
        <v>Sean Miller</v>
      </c>
      <c r="O1854" t="str">
        <f>VLOOKUP(E1854,[1]!Customer_Data[#Data],2,0)</f>
        <v>Peter Castillo</v>
      </c>
      <c r="P1854" s="15">
        <f t="shared" si="168"/>
        <v>3</v>
      </c>
      <c r="Q1854">
        <f t="shared" si="169"/>
        <v>2</v>
      </c>
      <c r="R1854">
        <f t="shared" si="170"/>
        <v>2020</v>
      </c>
    </row>
    <row r="1855" spans="1:18" x14ac:dyDescent="0.25">
      <c r="A1855" s="4" t="s">
        <v>2812</v>
      </c>
      <c r="B1855" s="4" t="s">
        <v>421</v>
      </c>
      <c r="C1855" s="4" t="s">
        <v>169</v>
      </c>
      <c r="D1855" s="4" t="s">
        <v>126</v>
      </c>
      <c r="E1855" s="4" t="s">
        <v>894</v>
      </c>
      <c r="F1855" s="5">
        <v>44128</v>
      </c>
      <c r="G1855" s="4">
        <v>3</v>
      </c>
      <c r="H1855" s="11">
        <f>VLOOKUP(B1855,[1]!Product_Data[#Data],4,0)</f>
        <v>826</v>
      </c>
      <c r="I1855" s="11">
        <f>VLOOKUP(B1855,[1]!Product_Data[#Data],3,0)</f>
        <v>562</v>
      </c>
      <c r="J1855" s="11">
        <f t="shared" si="171"/>
        <v>1686</v>
      </c>
      <c r="K1855" s="11">
        <f t="shared" si="172"/>
        <v>2478</v>
      </c>
      <c r="L1855" s="11">
        <f t="shared" si="173"/>
        <v>792</v>
      </c>
      <c r="M1855" t="str">
        <f>VLOOKUP(C1855,[1]!Location_Data[#Data],2,0)</f>
        <v>Vista</v>
      </c>
      <c r="N1855" t="str">
        <f>VLOOKUP(D1855,[1]!Salespeople_Data[#Data],2,0)</f>
        <v>Larry Castillo</v>
      </c>
      <c r="O1855" t="str">
        <f>VLOOKUP(E1855,[1]!Customer_Data[#Data],2,0)</f>
        <v>Jeremy Arnold</v>
      </c>
      <c r="P1855" s="15">
        <f t="shared" si="168"/>
        <v>7</v>
      </c>
      <c r="Q1855">
        <f t="shared" si="169"/>
        <v>10</v>
      </c>
      <c r="R1855">
        <f t="shared" si="170"/>
        <v>2020</v>
      </c>
    </row>
    <row r="1856" spans="1:18" x14ac:dyDescent="0.25">
      <c r="A1856" s="2" t="s">
        <v>2813</v>
      </c>
      <c r="B1856" s="2" t="s">
        <v>373</v>
      </c>
      <c r="C1856" s="2" t="s">
        <v>79</v>
      </c>
      <c r="D1856" s="2" t="s">
        <v>58</v>
      </c>
      <c r="E1856" s="2" t="s">
        <v>2629</v>
      </c>
      <c r="F1856" s="3">
        <v>43979</v>
      </c>
      <c r="G1856" s="2">
        <v>1</v>
      </c>
      <c r="H1856" s="11">
        <f>VLOOKUP(B1856,[1]!Product_Data[#Data],4,0)</f>
        <v>2182</v>
      </c>
      <c r="I1856" s="11">
        <f>VLOOKUP(B1856,[1]!Product_Data[#Data],3,0)</f>
        <v>1200</v>
      </c>
      <c r="J1856" s="11">
        <f t="shared" si="171"/>
        <v>1200</v>
      </c>
      <c r="K1856" s="11">
        <f t="shared" si="172"/>
        <v>2182</v>
      </c>
      <c r="L1856" s="11">
        <f t="shared" si="173"/>
        <v>982</v>
      </c>
      <c r="M1856" t="str">
        <f>VLOOKUP(C1856,[1]!Location_Data[#Data],2,0)</f>
        <v>Palmdale</v>
      </c>
      <c r="N1856" t="str">
        <f>VLOOKUP(D1856,[1]!Salespeople_Data[#Data],2,0)</f>
        <v>Christopher Tucker</v>
      </c>
      <c r="O1856" t="str">
        <f>VLOOKUP(E1856,[1]!Customer_Data[#Data],2,0)</f>
        <v>Roy Carpenter</v>
      </c>
      <c r="P1856" s="15">
        <f t="shared" si="168"/>
        <v>5</v>
      </c>
      <c r="Q1856">
        <f t="shared" si="169"/>
        <v>5</v>
      </c>
      <c r="R1856">
        <f t="shared" si="170"/>
        <v>2020</v>
      </c>
    </row>
    <row r="1857" spans="1:18" x14ac:dyDescent="0.25">
      <c r="A1857" s="4" t="s">
        <v>2814</v>
      </c>
      <c r="B1857" s="4" t="s">
        <v>252</v>
      </c>
      <c r="C1857" s="4" t="s">
        <v>52</v>
      </c>
      <c r="D1857" s="4" t="s">
        <v>239</v>
      </c>
      <c r="E1857" s="4" t="s">
        <v>1453</v>
      </c>
      <c r="F1857" s="5">
        <v>43945</v>
      </c>
      <c r="G1857" s="4">
        <v>1</v>
      </c>
      <c r="H1857" s="11">
        <f>VLOOKUP(B1857,[1]!Product_Data[#Data],4,0)</f>
        <v>1899</v>
      </c>
      <c r="I1857" s="11">
        <f>VLOOKUP(B1857,[1]!Product_Data[#Data],3,0)</f>
        <v>1044</v>
      </c>
      <c r="J1857" s="11">
        <f t="shared" si="171"/>
        <v>1044</v>
      </c>
      <c r="K1857" s="11">
        <f t="shared" si="172"/>
        <v>1899</v>
      </c>
      <c r="L1857" s="11">
        <f t="shared" si="173"/>
        <v>855</v>
      </c>
      <c r="M1857" t="str">
        <f>VLOOKUP(C1857,[1]!Location_Data[#Data],2,0)</f>
        <v>Pasadena</v>
      </c>
      <c r="N1857" t="str">
        <f>VLOOKUP(D1857,[1]!Salespeople_Data[#Data],2,0)</f>
        <v>John Reyes</v>
      </c>
      <c r="O1857" t="str">
        <f>VLOOKUP(E1857,[1]!Customer_Data[#Data],2,0)</f>
        <v>Henry Stanley</v>
      </c>
      <c r="P1857" s="15">
        <f t="shared" si="168"/>
        <v>6</v>
      </c>
      <c r="Q1857">
        <f t="shared" si="169"/>
        <v>4</v>
      </c>
      <c r="R1857">
        <f t="shared" si="170"/>
        <v>2020</v>
      </c>
    </row>
    <row r="1858" spans="1:18" x14ac:dyDescent="0.25">
      <c r="A1858" s="2" t="s">
        <v>2815</v>
      </c>
      <c r="B1858" s="2" t="s">
        <v>8</v>
      </c>
      <c r="C1858" s="2" t="s">
        <v>9</v>
      </c>
      <c r="D1858" s="2" t="s">
        <v>170</v>
      </c>
      <c r="E1858" s="2" t="s">
        <v>991</v>
      </c>
      <c r="F1858" s="3">
        <v>43844</v>
      </c>
      <c r="G1858" s="2">
        <v>1</v>
      </c>
      <c r="H1858" s="11">
        <f>VLOOKUP(B1858,[1]!Product_Data[#Data],4,0)</f>
        <v>1522</v>
      </c>
      <c r="I1858" s="11">
        <f>VLOOKUP(B1858,[1]!Product_Data[#Data],3,0)</f>
        <v>791</v>
      </c>
      <c r="J1858" s="11">
        <f t="shared" si="171"/>
        <v>791</v>
      </c>
      <c r="K1858" s="11">
        <f t="shared" si="172"/>
        <v>1522</v>
      </c>
      <c r="L1858" s="11">
        <f t="shared" si="173"/>
        <v>731</v>
      </c>
      <c r="M1858" t="str">
        <f>VLOOKUP(C1858,[1]!Location_Data[#Data],2,0)</f>
        <v>San Mateo</v>
      </c>
      <c r="N1858" t="str">
        <f>VLOOKUP(D1858,[1]!Salespeople_Data[#Data],2,0)</f>
        <v>Sean Miller</v>
      </c>
      <c r="O1858" t="str">
        <f>VLOOKUP(E1858,[1]!Customer_Data[#Data],2,0)</f>
        <v>Russell Boyd</v>
      </c>
      <c r="P1858" s="15">
        <f t="shared" ref="P1858:P1921" si="174">WEEKDAY(F1858)</f>
        <v>3</v>
      </c>
      <c r="Q1858">
        <f t="shared" ref="Q1858:Q1921" si="175">MONTH(F1858)</f>
        <v>1</v>
      </c>
      <c r="R1858">
        <f t="shared" ref="R1858:R1921" si="176">YEAR(F1858)</f>
        <v>2020</v>
      </c>
    </row>
    <row r="1859" spans="1:18" x14ac:dyDescent="0.25">
      <c r="A1859" s="4" t="s">
        <v>2816</v>
      </c>
      <c r="B1859" s="4" t="s">
        <v>104</v>
      </c>
      <c r="C1859" s="4" t="s">
        <v>242</v>
      </c>
      <c r="D1859" s="4" t="s">
        <v>25</v>
      </c>
      <c r="E1859" s="4" t="s">
        <v>2817</v>
      </c>
      <c r="F1859" s="5">
        <v>43856</v>
      </c>
      <c r="G1859" s="4">
        <v>1</v>
      </c>
      <c r="H1859" s="11">
        <f>VLOOKUP(B1859,[1]!Product_Data[#Data],4,0)</f>
        <v>1671</v>
      </c>
      <c r="I1859" s="11">
        <f>VLOOKUP(B1859,[1]!Product_Data[#Data],3,0)</f>
        <v>1220</v>
      </c>
      <c r="J1859" s="11">
        <f t="shared" ref="J1859:J1922" si="177">PRODUCT(I1859,G1859)</f>
        <v>1220</v>
      </c>
      <c r="K1859" s="11">
        <f t="shared" ref="K1859:K1922" si="178">PRODUCT(H1859,G1859)</f>
        <v>1671</v>
      </c>
      <c r="L1859" s="11">
        <f t="shared" ref="L1859:L1922" si="179">K1859-J1859</f>
        <v>451</v>
      </c>
      <c r="M1859" t="str">
        <f>VLOOKUP(C1859,[1]!Location_Data[#Data],2,0)</f>
        <v>Downey</v>
      </c>
      <c r="N1859" t="str">
        <f>VLOOKUP(D1859,[1]!Salespeople_Data[#Data],2,0)</f>
        <v>Brian Davis</v>
      </c>
      <c r="O1859" t="str">
        <f>VLOOKUP(E1859,[1]!Customer_Data[#Data],2,0)</f>
        <v>Raymond Spencer</v>
      </c>
      <c r="P1859" s="15">
        <f t="shared" si="174"/>
        <v>1</v>
      </c>
      <c r="Q1859">
        <f t="shared" si="175"/>
        <v>1</v>
      </c>
      <c r="R1859">
        <f t="shared" si="176"/>
        <v>2020</v>
      </c>
    </row>
    <row r="1860" spans="1:18" x14ac:dyDescent="0.25">
      <c r="A1860" s="2" t="s">
        <v>2818</v>
      </c>
      <c r="B1860" s="2" t="s">
        <v>194</v>
      </c>
      <c r="C1860" s="2" t="s">
        <v>140</v>
      </c>
      <c r="D1860" s="2" t="s">
        <v>356</v>
      </c>
      <c r="E1860" s="2" t="s">
        <v>2657</v>
      </c>
      <c r="F1860" s="3">
        <v>44107</v>
      </c>
      <c r="G1860" s="2">
        <v>4</v>
      </c>
      <c r="H1860" s="11">
        <f>VLOOKUP(B1860,[1]!Product_Data[#Data],4,0)</f>
        <v>1278</v>
      </c>
      <c r="I1860" s="11">
        <f>VLOOKUP(B1860,[1]!Product_Data[#Data],3,0)</f>
        <v>665</v>
      </c>
      <c r="J1860" s="11">
        <f t="shared" si="177"/>
        <v>2660</v>
      </c>
      <c r="K1860" s="11">
        <f t="shared" si="178"/>
        <v>5112</v>
      </c>
      <c r="L1860" s="11">
        <f t="shared" si="179"/>
        <v>2452</v>
      </c>
      <c r="M1860" t="str">
        <f>VLOOKUP(C1860,[1]!Location_Data[#Data],2,0)</f>
        <v>Salinas</v>
      </c>
      <c r="N1860" t="str">
        <f>VLOOKUP(D1860,[1]!Salespeople_Data[#Data],2,0)</f>
        <v>Jimmy Young</v>
      </c>
      <c r="O1860" t="str">
        <f>VLOOKUP(E1860,[1]!Customer_Data[#Data],2,0)</f>
        <v>Jonathan Reed</v>
      </c>
      <c r="P1860" s="15">
        <f t="shared" si="174"/>
        <v>7</v>
      </c>
      <c r="Q1860">
        <f t="shared" si="175"/>
        <v>10</v>
      </c>
      <c r="R1860">
        <f t="shared" si="176"/>
        <v>2020</v>
      </c>
    </row>
    <row r="1861" spans="1:18" x14ac:dyDescent="0.25">
      <c r="A1861" s="4" t="s">
        <v>2819</v>
      </c>
      <c r="B1861" s="4" t="s">
        <v>395</v>
      </c>
      <c r="C1861" s="4" t="s">
        <v>570</v>
      </c>
      <c r="D1861" s="4" t="s">
        <v>87</v>
      </c>
      <c r="E1861" s="4" t="s">
        <v>2820</v>
      </c>
      <c r="F1861" s="5">
        <v>44060</v>
      </c>
      <c r="G1861" s="4">
        <v>1</v>
      </c>
      <c r="H1861" s="11">
        <f>VLOOKUP(B1861,[1]!Product_Data[#Data],4,0)</f>
        <v>2257</v>
      </c>
      <c r="I1861" s="11">
        <f>VLOOKUP(B1861,[1]!Product_Data[#Data],3,0)</f>
        <v>1535</v>
      </c>
      <c r="J1861" s="11">
        <f t="shared" si="177"/>
        <v>1535</v>
      </c>
      <c r="K1861" s="11">
        <f t="shared" si="178"/>
        <v>2257</v>
      </c>
      <c r="L1861" s="11">
        <f t="shared" si="179"/>
        <v>722</v>
      </c>
      <c r="M1861" t="str">
        <f>VLOOKUP(C1861,[1]!Location_Data[#Data],2,0)</f>
        <v>Fresno</v>
      </c>
      <c r="N1861" t="str">
        <f>VLOOKUP(D1861,[1]!Salespeople_Data[#Data],2,0)</f>
        <v>Martin Perry</v>
      </c>
      <c r="O1861" t="str">
        <f>VLOOKUP(E1861,[1]!Customer_Data[#Data],2,0)</f>
        <v>Edward Gonzalez</v>
      </c>
      <c r="P1861" s="15">
        <f t="shared" si="174"/>
        <v>2</v>
      </c>
      <c r="Q1861">
        <f t="shared" si="175"/>
        <v>8</v>
      </c>
      <c r="R1861">
        <f t="shared" si="176"/>
        <v>2020</v>
      </c>
    </row>
    <row r="1862" spans="1:18" x14ac:dyDescent="0.25">
      <c r="A1862" s="2" t="s">
        <v>2821</v>
      </c>
      <c r="B1862" s="2" t="s">
        <v>256</v>
      </c>
      <c r="C1862" s="2" t="s">
        <v>156</v>
      </c>
      <c r="D1862" s="2" t="s">
        <v>106</v>
      </c>
      <c r="E1862" s="2" t="s">
        <v>484</v>
      </c>
      <c r="F1862" s="3">
        <v>44183</v>
      </c>
      <c r="G1862" s="2">
        <v>4</v>
      </c>
      <c r="H1862" s="11">
        <f>VLOOKUP(B1862,[1]!Product_Data[#Data],4,0)</f>
        <v>596</v>
      </c>
      <c r="I1862" s="11">
        <f>VLOOKUP(B1862,[1]!Product_Data[#Data],3,0)</f>
        <v>358</v>
      </c>
      <c r="J1862" s="11">
        <f t="shared" si="177"/>
        <v>1432</v>
      </c>
      <c r="K1862" s="11">
        <f t="shared" si="178"/>
        <v>2384</v>
      </c>
      <c r="L1862" s="11">
        <f t="shared" si="179"/>
        <v>952</v>
      </c>
      <c r="M1862" t="str">
        <f>VLOOKUP(C1862,[1]!Location_Data[#Data],2,0)</f>
        <v>Sacramento</v>
      </c>
      <c r="N1862" t="str">
        <f>VLOOKUP(D1862,[1]!Salespeople_Data[#Data],2,0)</f>
        <v>Patrick Ruiz</v>
      </c>
      <c r="O1862" t="str">
        <f>VLOOKUP(E1862,[1]!Customer_Data[#Data],2,0)</f>
        <v>Todd George</v>
      </c>
      <c r="P1862" s="15">
        <f t="shared" si="174"/>
        <v>6</v>
      </c>
      <c r="Q1862">
        <f t="shared" si="175"/>
        <v>12</v>
      </c>
      <c r="R1862">
        <f t="shared" si="176"/>
        <v>2020</v>
      </c>
    </row>
    <row r="1863" spans="1:18" x14ac:dyDescent="0.25">
      <c r="A1863" s="4" t="s">
        <v>2822</v>
      </c>
      <c r="B1863" s="4" t="s">
        <v>330</v>
      </c>
      <c r="C1863" s="4" t="s">
        <v>182</v>
      </c>
      <c r="D1863" s="4" t="s">
        <v>53</v>
      </c>
      <c r="E1863" s="4" t="s">
        <v>1301</v>
      </c>
      <c r="F1863" s="5">
        <v>43962</v>
      </c>
      <c r="G1863" s="4">
        <v>1</v>
      </c>
      <c r="H1863" s="11">
        <f>VLOOKUP(B1863,[1]!Product_Data[#Data],4,0)</f>
        <v>1635</v>
      </c>
      <c r="I1863" s="11">
        <f>VLOOKUP(B1863,[1]!Product_Data[#Data],3,0)</f>
        <v>1046</v>
      </c>
      <c r="J1863" s="11">
        <f t="shared" si="177"/>
        <v>1046</v>
      </c>
      <c r="K1863" s="11">
        <f t="shared" si="178"/>
        <v>1635</v>
      </c>
      <c r="L1863" s="11">
        <f t="shared" si="179"/>
        <v>589</v>
      </c>
      <c r="M1863" t="str">
        <f>VLOOKUP(C1863,[1]!Location_Data[#Data],2,0)</f>
        <v>Vallejo</v>
      </c>
      <c r="N1863" t="str">
        <f>VLOOKUP(D1863,[1]!Salespeople_Data[#Data],2,0)</f>
        <v>Scott Mason</v>
      </c>
      <c r="O1863" t="str">
        <f>VLOOKUP(E1863,[1]!Customer_Data[#Data],2,0)</f>
        <v>Eugene Sims</v>
      </c>
      <c r="P1863" s="15">
        <f t="shared" si="174"/>
        <v>2</v>
      </c>
      <c r="Q1863">
        <f t="shared" si="175"/>
        <v>5</v>
      </c>
      <c r="R1863">
        <f t="shared" si="176"/>
        <v>2020</v>
      </c>
    </row>
    <row r="1864" spans="1:18" x14ac:dyDescent="0.25">
      <c r="A1864" s="2" t="s">
        <v>2823</v>
      </c>
      <c r="B1864" s="2" t="s">
        <v>181</v>
      </c>
      <c r="C1864" s="2" t="s">
        <v>174</v>
      </c>
      <c r="D1864" s="2" t="s">
        <v>53</v>
      </c>
      <c r="E1864" s="2" t="s">
        <v>1391</v>
      </c>
      <c r="F1864" s="3">
        <v>44152</v>
      </c>
      <c r="G1864" s="2">
        <v>4</v>
      </c>
      <c r="H1864" s="11">
        <f>VLOOKUP(B1864,[1]!Product_Data[#Data],4,0)</f>
        <v>1500</v>
      </c>
      <c r="I1864" s="11">
        <f>VLOOKUP(B1864,[1]!Product_Data[#Data],3,0)</f>
        <v>900</v>
      </c>
      <c r="J1864" s="11">
        <f t="shared" si="177"/>
        <v>3600</v>
      </c>
      <c r="K1864" s="11">
        <f t="shared" si="178"/>
        <v>6000</v>
      </c>
      <c r="L1864" s="11">
        <f t="shared" si="179"/>
        <v>2400</v>
      </c>
      <c r="M1864" t="str">
        <f>VLOOKUP(C1864,[1]!Location_Data[#Data],2,0)</f>
        <v>Norwalk</v>
      </c>
      <c r="N1864" t="str">
        <f>VLOOKUP(D1864,[1]!Salespeople_Data[#Data],2,0)</f>
        <v>Scott Mason</v>
      </c>
      <c r="O1864" t="str">
        <f>VLOOKUP(E1864,[1]!Customer_Data[#Data],2,0)</f>
        <v>Adam Duncan</v>
      </c>
      <c r="P1864" s="15">
        <f t="shared" si="174"/>
        <v>3</v>
      </c>
      <c r="Q1864">
        <f t="shared" si="175"/>
        <v>11</v>
      </c>
      <c r="R1864">
        <f t="shared" si="176"/>
        <v>2020</v>
      </c>
    </row>
    <row r="1865" spans="1:18" x14ac:dyDescent="0.25">
      <c r="A1865" s="4" t="s">
        <v>2824</v>
      </c>
      <c r="B1865" s="4" t="s">
        <v>431</v>
      </c>
      <c r="C1865" s="4" t="s">
        <v>276</v>
      </c>
      <c r="D1865" s="4" t="s">
        <v>71</v>
      </c>
      <c r="E1865" s="4" t="s">
        <v>142</v>
      </c>
      <c r="F1865" s="5">
        <v>44131</v>
      </c>
      <c r="G1865" s="4">
        <v>1</v>
      </c>
      <c r="H1865" s="11">
        <f>VLOOKUP(B1865,[1]!Product_Data[#Data],4,0)</f>
        <v>290</v>
      </c>
      <c r="I1865" s="11">
        <f>VLOOKUP(B1865,[1]!Product_Data[#Data],3,0)</f>
        <v>200</v>
      </c>
      <c r="J1865" s="11">
        <f t="shared" si="177"/>
        <v>200</v>
      </c>
      <c r="K1865" s="11">
        <f t="shared" si="178"/>
        <v>290</v>
      </c>
      <c r="L1865" s="11">
        <f t="shared" si="179"/>
        <v>90</v>
      </c>
      <c r="M1865" t="str">
        <f>VLOOKUP(C1865,[1]!Location_Data[#Data],2,0)</f>
        <v>Orange</v>
      </c>
      <c r="N1865" t="str">
        <f>VLOOKUP(D1865,[1]!Salespeople_Data[#Data],2,0)</f>
        <v>Gary Rodriguez</v>
      </c>
      <c r="O1865" t="str">
        <f>VLOOKUP(E1865,[1]!Customer_Data[#Data],2,0)</f>
        <v>Joshua Romero</v>
      </c>
      <c r="P1865" s="15">
        <f t="shared" si="174"/>
        <v>3</v>
      </c>
      <c r="Q1865">
        <f t="shared" si="175"/>
        <v>10</v>
      </c>
      <c r="R1865">
        <f t="shared" si="176"/>
        <v>2020</v>
      </c>
    </row>
    <row r="1866" spans="1:18" x14ac:dyDescent="0.25">
      <c r="A1866" s="2" t="s">
        <v>2825</v>
      </c>
      <c r="B1866" s="2" t="s">
        <v>311</v>
      </c>
      <c r="C1866" s="2" t="s">
        <v>322</v>
      </c>
      <c r="D1866" s="2" t="s">
        <v>126</v>
      </c>
      <c r="E1866" s="2" t="s">
        <v>2263</v>
      </c>
      <c r="F1866" s="3">
        <v>43946</v>
      </c>
      <c r="G1866" s="2">
        <v>1</v>
      </c>
      <c r="H1866" s="11">
        <f>VLOOKUP(B1866,[1]!Product_Data[#Data],4,0)</f>
        <v>1743</v>
      </c>
      <c r="I1866" s="11">
        <f>VLOOKUP(B1866,[1]!Product_Data[#Data],3,0)</f>
        <v>872</v>
      </c>
      <c r="J1866" s="11">
        <f t="shared" si="177"/>
        <v>872</v>
      </c>
      <c r="K1866" s="11">
        <f t="shared" si="178"/>
        <v>1743</v>
      </c>
      <c r="L1866" s="11">
        <f t="shared" si="179"/>
        <v>871</v>
      </c>
      <c r="M1866" t="str">
        <f>VLOOKUP(C1866,[1]!Location_Data[#Data],2,0)</f>
        <v>Rancho Cucamonga</v>
      </c>
      <c r="N1866" t="str">
        <f>VLOOKUP(D1866,[1]!Salespeople_Data[#Data],2,0)</f>
        <v>Larry Castillo</v>
      </c>
      <c r="O1866" t="str">
        <f>VLOOKUP(E1866,[1]!Customer_Data[#Data],2,0)</f>
        <v>Jeffrey Carpenter</v>
      </c>
      <c r="P1866" s="15">
        <f t="shared" si="174"/>
        <v>7</v>
      </c>
      <c r="Q1866">
        <f t="shared" si="175"/>
        <v>4</v>
      </c>
      <c r="R1866">
        <f t="shared" si="176"/>
        <v>2020</v>
      </c>
    </row>
    <row r="1867" spans="1:18" x14ac:dyDescent="0.25">
      <c r="A1867" s="4" t="s">
        <v>2826</v>
      </c>
      <c r="B1867" s="4" t="s">
        <v>408</v>
      </c>
      <c r="C1867" s="4" t="s">
        <v>349</v>
      </c>
      <c r="D1867" s="4" t="s">
        <v>20</v>
      </c>
      <c r="E1867" s="4" t="s">
        <v>915</v>
      </c>
      <c r="F1867" s="5">
        <v>44187</v>
      </c>
      <c r="G1867" s="4">
        <v>4</v>
      </c>
      <c r="H1867" s="11">
        <f>VLOOKUP(B1867,[1]!Product_Data[#Data],4,0)</f>
        <v>1405</v>
      </c>
      <c r="I1867" s="11">
        <f>VLOOKUP(B1867,[1]!Product_Data[#Data],3,0)</f>
        <v>1054</v>
      </c>
      <c r="J1867" s="11">
        <f t="shared" si="177"/>
        <v>4216</v>
      </c>
      <c r="K1867" s="11">
        <f t="shared" si="178"/>
        <v>5620</v>
      </c>
      <c r="L1867" s="11">
        <f t="shared" si="179"/>
        <v>1404</v>
      </c>
      <c r="M1867" t="str">
        <f>VLOOKUP(C1867,[1]!Location_Data[#Data],2,0)</f>
        <v>Santa Clara</v>
      </c>
      <c r="N1867" t="str">
        <f>VLOOKUP(D1867,[1]!Salespeople_Data[#Data],2,0)</f>
        <v>Joshua Cook</v>
      </c>
      <c r="O1867" t="str">
        <f>VLOOKUP(E1867,[1]!Customer_Data[#Data],2,0)</f>
        <v>Carlos Kim</v>
      </c>
      <c r="P1867" s="15">
        <f t="shared" si="174"/>
        <v>3</v>
      </c>
      <c r="Q1867">
        <f t="shared" si="175"/>
        <v>12</v>
      </c>
      <c r="R1867">
        <f t="shared" si="176"/>
        <v>2020</v>
      </c>
    </row>
    <row r="1868" spans="1:18" x14ac:dyDescent="0.25">
      <c r="A1868" s="2" t="s">
        <v>2827</v>
      </c>
      <c r="B1868" s="2" t="s">
        <v>200</v>
      </c>
      <c r="C1868" s="2" t="s">
        <v>24</v>
      </c>
      <c r="D1868" s="2" t="s">
        <v>35</v>
      </c>
      <c r="E1868" s="2" t="s">
        <v>2214</v>
      </c>
      <c r="F1868" s="3">
        <v>44172</v>
      </c>
      <c r="G1868" s="2">
        <v>1</v>
      </c>
      <c r="H1868" s="11">
        <f>VLOOKUP(B1868,[1]!Product_Data[#Data],4,0)</f>
        <v>315</v>
      </c>
      <c r="I1868" s="11">
        <f>VLOOKUP(B1868,[1]!Product_Data[#Data],3,0)</f>
        <v>208</v>
      </c>
      <c r="J1868" s="11">
        <f t="shared" si="177"/>
        <v>208</v>
      </c>
      <c r="K1868" s="11">
        <f t="shared" si="178"/>
        <v>315</v>
      </c>
      <c r="L1868" s="11">
        <f t="shared" si="179"/>
        <v>107</v>
      </c>
      <c r="M1868" t="str">
        <f>VLOOKUP(C1868,[1]!Location_Data[#Data],2,0)</f>
        <v>Lancaster</v>
      </c>
      <c r="N1868" t="str">
        <f>VLOOKUP(D1868,[1]!Salespeople_Data[#Data],2,0)</f>
        <v>Charles Harper</v>
      </c>
      <c r="O1868" t="str">
        <f>VLOOKUP(E1868,[1]!Customer_Data[#Data],2,0)</f>
        <v>Nicholas West</v>
      </c>
      <c r="P1868" s="15">
        <f t="shared" si="174"/>
        <v>2</v>
      </c>
      <c r="Q1868">
        <f t="shared" si="175"/>
        <v>12</v>
      </c>
      <c r="R1868">
        <f t="shared" si="176"/>
        <v>2020</v>
      </c>
    </row>
    <row r="1869" spans="1:18" x14ac:dyDescent="0.25">
      <c r="A1869" s="4" t="s">
        <v>2828</v>
      </c>
      <c r="B1869" s="4" t="s">
        <v>168</v>
      </c>
      <c r="C1869" s="4" t="s">
        <v>70</v>
      </c>
      <c r="D1869" s="4" t="s">
        <v>356</v>
      </c>
      <c r="E1869" s="4" t="s">
        <v>1889</v>
      </c>
      <c r="F1869" s="5">
        <v>44032</v>
      </c>
      <c r="G1869" s="4">
        <v>1</v>
      </c>
      <c r="H1869" s="11">
        <f>VLOOKUP(B1869,[1]!Product_Data[#Data],4,0)</f>
        <v>112</v>
      </c>
      <c r="I1869" s="11">
        <f>VLOOKUP(B1869,[1]!Product_Data[#Data],3,0)</f>
        <v>90</v>
      </c>
      <c r="J1869" s="11">
        <f t="shared" si="177"/>
        <v>90</v>
      </c>
      <c r="K1869" s="11">
        <f t="shared" si="178"/>
        <v>112</v>
      </c>
      <c r="L1869" s="11">
        <f t="shared" si="179"/>
        <v>22</v>
      </c>
      <c r="M1869" t="str">
        <f>VLOOKUP(C1869,[1]!Location_Data[#Data],2,0)</f>
        <v>Clovis</v>
      </c>
      <c r="N1869" t="str">
        <f>VLOOKUP(D1869,[1]!Salespeople_Data[#Data],2,0)</f>
        <v>Jimmy Young</v>
      </c>
      <c r="O1869" t="str">
        <f>VLOOKUP(E1869,[1]!Customer_Data[#Data],2,0)</f>
        <v>Terry Mills</v>
      </c>
      <c r="P1869" s="15">
        <f t="shared" si="174"/>
        <v>2</v>
      </c>
      <c r="Q1869">
        <f t="shared" si="175"/>
        <v>7</v>
      </c>
      <c r="R1869">
        <f t="shared" si="176"/>
        <v>2020</v>
      </c>
    </row>
    <row r="1870" spans="1:18" x14ac:dyDescent="0.25">
      <c r="A1870" s="2" t="s">
        <v>2829</v>
      </c>
      <c r="B1870" s="2" t="s">
        <v>275</v>
      </c>
      <c r="C1870" s="2" t="s">
        <v>195</v>
      </c>
      <c r="D1870" s="2" t="s">
        <v>250</v>
      </c>
      <c r="E1870" s="2" t="s">
        <v>1640</v>
      </c>
      <c r="F1870" s="3">
        <v>43837</v>
      </c>
      <c r="G1870" s="2">
        <v>1</v>
      </c>
      <c r="H1870" s="11">
        <f>VLOOKUP(B1870,[1]!Product_Data[#Data],4,0)</f>
        <v>2353</v>
      </c>
      <c r="I1870" s="11">
        <f>VLOOKUP(B1870,[1]!Product_Data[#Data],3,0)</f>
        <v>1788</v>
      </c>
      <c r="J1870" s="11">
        <f t="shared" si="177"/>
        <v>1788</v>
      </c>
      <c r="K1870" s="11">
        <f t="shared" si="178"/>
        <v>2353</v>
      </c>
      <c r="L1870" s="11">
        <f t="shared" si="179"/>
        <v>565</v>
      </c>
      <c r="M1870" t="str">
        <f>VLOOKUP(C1870,[1]!Location_Data[#Data],2,0)</f>
        <v>Pomona</v>
      </c>
      <c r="N1870" t="str">
        <f>VLOOKUP(D1870,[1]!Salespeople_Data[#Data],2,0)</f>
        <v>Martin Carr</v>
      </c>
      <c r="O1870" t="str">
        <f>VLOOKUP(E1870,[1]!Customer_Data[#Data],2,0)</f>
        <v>Stephen Payne</v>
      </c>
      <c r="P1870" s="15">
        <f t="shared" si="174"/>
        <v>3</v>
      </c>
      <c r="Q1870">
        <f t="shared" si="175"/>
        <v>1</v>
      </c>
      <c r="R1870">
        <f t="shared" si="176"/>
        <v>2020</v>
      </c>
    </row>
    <row r="1871" spans="1:18" x14ac:dyDescent="0.25">
      <c r="A1871" s="4" t="s">
        <v>2830</v>
      </c>
      <c r="B1871" s="4" t="s">
        <v>223</v>
      </c>
      <c r="C1871" s="4" t="s">
        <v>268</v>
      </c>
      <c r="D1871" s="4" t="s">
        <v>96</v>
      </c>
      <c r="E1871" s="4" t="s">
        <v>2831</v>
      </c>
      <c r="F1871" s="5">
        <v>43848</v>
      </c>
      <c r="G1871" s="4">
        <v>1</v>
      </c>
      <c r="H1871" s="11">
        <f>VLOOKUP(B1871,[1]!Product_Data[#Data],4,0)</f>
        <v>799</v>
      </c>
      <c r="I1871" s="11">
        <f>VLOOKUP(B1871,[1]!Product_Data[#Data],3,0)</f>
        <v>455</v>
      </c>
      <c r="J1871" s="11">
        <f t="shared" si="177"/>
        <v>455</v>
      </c>
      <c r="K1871" s="11">
        <f t="shared" si="178"/>
        <v>799</v>
      </c>
      <c r="L1871" s="11">
        <f t="shared" si="179"/>
        <v>344</v>
      </c>
      <c r="M1871" t="str">
        <f>VLOOKUP(C1871,[1]!Location_Data[#Data],2,0)</f>
        <v>Murrieta</v>
      </c>
      <c r="N1871" t="str">
        <f>VLOOKUP(D1871,[1]!Salespeople_Data[#Data],2,0)</f>
        <v>Brian Thomas</v>
      </c>
      <c r="O1871" t="str">
        <f>VLOOKUP(E1871,[1]!Customer_Data[#Data],2,0)</f>
        <v>Donald Diaz</v>
      </c>
      <c r="P1871" s="15">
        <f t="shared" si="174"/>
        <v>7</v>
      </c>
      <c r="Q1871">
        <f t="shared" si="175"/>
        <v>1</v>
      </c>
      <c r="R1871">
        <f t="shared" si="176"/>
        <v>2020</v>
      </c>
    </row>
    <row r="1872" spans="1:18" x14ac:dyDescent="0.25">
      <c r="A1872" s="2" t="s">
        <v>2832</v>
      </c>
      <c r="B1872" s="2" t="s">
        <v>325</v>
      </c>
      <c r="C1872" s="2" t="s">
        <v>174</v>
      </c>
      <c r="D1872" s="2" t="s">
        <v>35</v>
      </c>
      <c r="E1872" s="2" t="s">
        <v>1397</v>
      </c>
      <c r="F1872" s="3">
        <v>44034</v>
      </c>
      <c r="G1872" s="2">
        <v>1</v>
      </c>
      <c r="H1872" s="11">
        <f>VLOOKUP(B1872,[1]!Product_Data[#Data],4,0)</f>
        <v>1526</v>
      </c>
      <c r="I1872" s="11">
        <f>VLOOKUP(B1872,[1]!Product_Data[#Data],3,0)</f>
        <v>1251</v>
      </c>
      <c r="J1872" s="11">
        <f t="shared" si="177"/>
        <v>1251</v>
      </c>
      <c r="K1872" s="11">
        <f t="shared" si="178"/>
        <v>1526</v>
      </c>
      <c r="L1872" s="11">
        <f t="shared" si="179"/>
        <v>275</v>
      </c>
      <c r="M1872" t="str">
        <f>VLOOKUP(C1872,[1]!Location_Data[#Data],2,0)</f>
        <v>Norwalk</v>
      </c>
      <c r="N1872" t="str">
        <f>VLOOKUP(D1872,[1]!Salespeople_Data[#Data],2,0)</f>
        <v>Charles Harper</v>
      </c>
      <c r="O1872" t="str">
        <f>VLOOKUP(E1872,[1]!Customer_Data[#Data],2,0)</f>
        <v>Louis Mccoy</v>
      </c>
      <c r="P1872" s="15">
        <f t="shared" si="174"/>
        <v>4</v>
      </c>
      <c r="Q1872">
        <f t="shared" si="175"/>
        <v>7</v>
      </c>
      <c r="R1872">
        <f t="shared" si="176"/>
        <v>2020</v>
      </c>
    </row>
    <row r="1873" spans="1:18" x14ac:dyDescent="0.25">
      <c r="A1873" s="4" t="s">
        <v>2833</v>
      </c>
      <c r="B1873" s="4" t="s">
        <v>440</v>
      </c>
      <c r="C1873" s="4" t="s">
        <v>355</v>
      </c>
      <c r="D1873" s="4" t="s">
        <v>250</v>
      </c>
      <c r="E1873" s="4" t="s">
        <v>1114</v>
      </c>
      <c r="F1873" s="5">
        <v>43885</v>
      </c>
      <c r="G1873" s="4">
        <v>3</v>
      </c>
      <c r="H1873" s="11">
        <f>VLOOKUP(B1873,[1]!Product_Data[#Data],4,0)</f>
        <v>800</v>
      </c>
      <c r="I1873" s="11">
        <f>VLOOKUP(B1873,[1]!Product_Data[#Data],3,0)</f>
        <v>536</v>
      </c>
      <c r="J1873" s="11">
        <f t="shared" si="177"/>
        <v>1608</v>
      </c>
      <c r="K1873" s="11">
        <f t="shared" si="178"/>
        <v>2400</v>
      </c>
      <c r="L1873" s="11">
        <f t="shared" si="179"/>
        <v>792</v>
      </c>
      <c r="M1873" t="str">
        <f>VLOOKUP(C1873,[1]!Location_Data[#Data],2,0)</f>
        <v>Burbank</v>
      </c>
      <c r="N1873" t="str">
        <f>VLOOKUP(D1873,[1]!Salespeople_Data[#Data],2,0)</f>
        <v>Martin Carr</v>
      </c>
      <c r="O1873" t="str">
        <f>VLOOKUP(E1873,[1]!Customer_Data[#Data],2,0)</f>
        <v>Patrick Brown</v>
      </c>
      <c r="P1873" s="15">
        <f t="shared" si="174"/>
        <v>2</v>
      </c>
      <c r="Q1873">
        <f t="shared" si="175"/>
        <v>2</v>
      </c>
      <c r="R1873">
        <f t="shared" si="176"/>
        <v>2020</v>
      </c>
    </row>
    <row r="1874" spans="1:18" x14ac:dyDescent="0.25">
      <c r="A1874" s="2" t="s">
        <v>2834</v>
      </c>
      <c r="B1874" s="2" t="s">
        <v>86</v>
      </c>
      <c r="C1874" s="2" t="s">
        <v>105</v>
      </c>
      <c r="D1874" s="2" t="s">
        <v>126</v>
      </c>
      <c r="E1874" s="2" t="s">
        <v>142</v>
      </c>
      <c r="F1874" s="3">
        <v>43994</v>
      </c>
      <c r="G1874" s="2">
        <v>1</v>
      </c>
      <c r="H1874" s="11">
        <f>VLOOKUP(B1874,[1]!Product_Data[#Data],4,0)</f>
        <v>1725</v>
      </c>
      <c r="I1874" s="11">
        <f>VLOOKUP(B1874,[1]!Product_Data[#Data],3,0)</f>
        <v>1363</v>
      </c>
      <c r="J1874" s="11">
        <f t="shared" si="177"/>
        <v>1363</v>
      </c>
      <c r="K1874" s="11">
        <f t="shared" si="178"/>
        <v>1725</v>
      </c>
      <c r="L1874" s="11">
        <f t="shared" si="179"/>
        <v>362</v>
      </c>
      <c r="M1874" t="str">
        <f>VLOOKUP(C1874,[1]!Location_Data[#Data],2,0)</f>
        <v>Daly City</v>
      </c>
      <c r="N1874" t="str">
        <f>VLOOKUP(D1874,[1]!Salespeople_Data[#Data],2,0)</f>
        <v>Larry Castillo</v>
      </c>
      <c r="O1874" t="str">
        <f>VLOOKUP(E1874,[1]!Customer_Data[#Data],2,0)</f>
        <v>Joshua Romero</v>
      </c>
      <c r="P1874" s="15">
        <f t="shared" si="174"/>
        <v>6</v>
      </c>
      <c r="Q1874">
        <f t="shared" si="175"/>
        <v>6</v>
      </c>
      <c r="R1874">
        <f t="shared" si="176"/>
        <v>2020</v>
      </c>
    </row>
    <row r="1875" spans="1:18" x14ac:dyDescent="0.25">
      <c r="A1875" s="4" t="s">
        <v>2835</v>
      </c>
      <c r="B1875" s="4" t="s">
        <v>395</v>
      </c>
      <c r="C1875" s="4" t="s">
        <v>220</v>
      </c>
      <c r="D1875" s="4" t="s">
        <v>136</v>
      </c>
      <c r="E1875" s="4" t="s">
        <v>1024</v>
      </c>
      <c r="F1875" s="5">
        <v>43903</v>
      </c>
      <c r="G1875" s="4">
        <v>1</v>
      </c>
      <c r="H1875" s="11">
        <f>VLOOKUP(B1875,[1]!Product_Data[#Data],4,0)</f>
        <v>2257</v>
      </c>
      <c r="I1875" s="11">
        <f>VLOOKUP(B1875,[1]!Product_Data[#Data],3,0)</f>
        <v>1535</v>
      </c>
      <c r="J1875" s="11">
        <f t="shared" si="177"/>
        <v>1535</v>
      </c>
      <c r="K1875" s="11">
        <f t="shared" si="178"/>
        <v>2257</v>
      </c>
      <c r="L1875" s="11">
        <f t="shared" si="179"/>
        <v>722</v>
      </c>
      <c r="M1875" t="str">
        <f>VLOOKUP(C1875,[1]!Location_Data[#Data],2,0)</f>
        <v>Modesto</v>
      </c>
      <c r="N1875" t="str">
        <f>VLOOKUP(D1875,[1]!Salespeople_Data[#Data],2,0)</f>
        <v>Clarence Fox</v>
      </c>
      <c r="O1875" t="str">
        <f>VLOOKUP(E1875,[1]!Customer_Data[#Data],2,0)</f>
        <v>Justin Johnston</v>
      </c>
      <c r="P1875" s="15">
        <f t="shared" si="174"/>
        <v>6</v>
      </c>
      <c r="Q1875">
        <f t="shared" si="175"/>
        <v>3</v>
      </c>
      <c r="R1875">
        <f t="shared" si="176"/>
        <v>2020</v>
      </c>
    </row>
    <row r="1876" spans="1:18" x14ac:dyDescent="0.25">
      <c r="A1876" s="2" t="s">
        <v>2836</v>
      </c>
      <c r="B1876" s="2" t="s">
        <v>367</v>
      </c>
      <c r="C1876" s="2" t="s">
        <v>530</v>
      </c>
      <c r="D1876" s="2" t="s">
        <v>225</v>
      </c>
      <c r="E1876" s="2" t="s">
        <v>1229</v>
      </c>
      <c r="F1876" s="3">
        <v>43974</v>
      </c>
      <c r="G1876" s="2">
        <v>1</v>
      </c>
      <c r="H1876" s="11">
        <f>VLOOKUP(B1876,[1]!Product_Data[#Data],4,0)</f>
        <v>530</v>
      </c>
      <c r="I1876" s="11">
        <f>VLOOKUP(B1876,[1]!Product_Data[#Data],3,0)</f>
        <v>424</v>
      </c>
      <c r="J1876" s="11">
        <f t="shared" si="177"/>
        <v>424</v>
      </c>
      <c r="K1876" s="11">
        <f t="shared" si="178"/>
        <v>530</v>
      </c>
      <c r="L1876" s="11">
        <f t="shared" si="179"/>
        <v>106</v>
      </c>
      <c r="M1876" t="str">
        <f>VLOOKUP(C1876,[1]!Location_Data[#Data],2,0)</f>
        <v>San Buenaventura (Ventura)</v>
      </c>
      <c r="N1876" t="str">
        <f>VLOOKUP(D1876,[1]!Salespeople_Data[#Data],2,0)</f>
        <v>Andrew Bowman</v>
      </c>
      <c r="O1876" t="str">
        <f>VLOOKUP(E1876,[1]!Customer_Data[#Data],2,0)</f>
        <v>Jason Hanson</v>
      </c>
      <c r="P1876" s="15">
        <f t="shared" si="174"/>
        <v>7</v>
      </c>
      <c r="Q1876">
        <f t="shared" si="175"/>
        <v>5</v>
      </c>
      <c r="R1876">
        <f t="shared" si="176"/>
        <v>2020</v>
      </c>
    </row>
    <row r="1877" spans="1:18" x14ac:dyDescent="0.25">
      <c r="A1877" s="4" t="s">
        <v>2837</v>
      </c>
      <c r="B1877" s="4" t="s">
        <v>207</v>
      </c>
      <c r="C1877" s="4" t="s">
        <v>253</v>
      </c>
      <c r="D1877" s="4" t="s">
        <v>191</v>
      </c>
      <c r="E1877" s="4" t="s">
        <v>2838</v>
      </c>
      <c r="F1877" s="5">
        <v>43922</v>
      </c>
      <c r="G1877" s="4">
        <v>1</v>
      </c>
      <c r="H1877" s="11">
        <f>VLOOKUP(B1877,[1]!Product_Data[#Data],4,0)</f>
        <v>2464</v>
      </c>
      <c r="I1877" s="11">
        <f>VLOOKUP(B1877,[1]!Product_Data[#Data],3,0)</f>
        <v>1774</v>
      </c>
      <c r="J1877" s="11">
        <f t="shared" si="177"/>
        <v>1774</v>
      </c>
      <c r="K1877" s="11">
        <f t="shared" si="178"/>
        <v>2464</v>
      </c>
      <c r="L1877" s="11">
        <f t="shared" si="179"/>
        <v>690</v>
      </c>
      <c r="M1877" t="str">
        <f>VLOOKUP(C1877,[1]!Location_Data[#Data],2,0)</f>
        <v>Bakersfield</v>
      </c>
      <c r="N1877" t="str">
        <f>VLOOKUP(D1877,[1]!Salespeople_Data[#Data],2,0)</f>
        <v>Robert Reed</v>
      </c>
      <c r="O1877" t="str">
        <f>VLOOKUP(E1877,[1]!Customer_Data[#Data],2,0)</f>
        <v>Michael Mills</v>
      </c>
      <c r="P1877" s="15">
        <f t="shared" si="174"/>
        <v>4</v>
      </c>
      <c r="Q1877">
        <f t="shared" si="175"/>
        <v>4</v>
      </c>
      <c r="R1877">
        <f t="shared" si="176"/>
        <v>2020</v>
      </c>
    </row>
    <row r="1878" spans="1:18" x14ac:dyDescent="0.25">
      <c r="A1878" s="2" t="s">
        <v>2839</v>
      </c>
      <c r="B1878" s="2" t="s">
        <v>219</v>
      </c>
      <c r="C1878" s="2" t="s">
        <v>66</v>
      </c>
      <c r="D1878" s="2" t="s">
        <v>10</v>
      </c>
      <c r="E1878" s="2" t="s">
        <v>441</v>
      </c>
      <c r="F1878" s="3">
        <v>44069</v>
      </c>
      <c r="G1878" s="2">
        <v>1</v>
      </c>
      <c r="H1878" s="11">
        <f>VLOOKUP(B1878,[1]!Product_Data[#Data],4,0)</f>
        <v>561</v>
      </c>
      <c r="I1878" s="11">
        <f>VLOOKUP(B1878,[1]!Product_Data[#Data],3,0)</f>
        <v>421</v>
      </c>
      <c r="J1878" s="11">
        <f t="shared" si="177"/>
        <v>421</v>
      </c>
      <c r="K1878" s="11">
        <f t="shared" si="178"/>
        <v>561</v>
      </c>
      <c r="L1878" s="11">
        <f t="shared" si="179"/>
        <v>140</v>
      </c>
      <c r="M1878" t="str">
        <f>VLOOKUP(C1878,[1]!Location_Data[#Data],2,0)</f>
        <v>Ontario</v>
      </c>
      <c r="N1878" t="str">
        <f>VLOOKUP(D1878,[1]!Salespeople_Data[#Data],2,0)</f>
        <v>Justin Lynch</v>
      </c>
      <c r="O1878" t="str">
        <f>VLOOKUP(E1878,[1]!Customer_Data[#Data],2,0)</f>
        <v>Michael Lane</v>
      </c>
      <c r="P1878" s="15">
        <f t="shared" si="174"/>
        <v>4</v>
      </c>
      <c r="Q1878">
        <f t="shared" si="175"/>
        <v>8</v>
      </c>
      <c r="R1878">
        <f t="shared" si="176"/>
        <v>2020</v>
      </c>
    </row>
    <row r="1879" spans="1:18" x14ac:dyDescent="0.25">
      <c r="A1879" s="4" t="s">
        <v>2840</v>
      </c>
      <c r="B1879" s="4" t="s">
        <v>104</v>
      </c>
      <c r="C1879" s="4" t="s">
        <v>362</v>
      </c>
      <c r="D1879" s="4" t="s">
        <v>35</v>
      </c>
      <c r="E1879" s="4" t="s">
        <v>2841</v>
      </c>
      <c r="F1879" s="5">
        <v>44143</v>
      </c>
      <c r="G1879" s="4">
        <v>2</v>
      </c>
      <c r="H1879" s="11">
        <f>VLOOKUP(B1879,[1]!Product_Data[#Data],4,0)</f>
        <v>1671</v>
      </c>
      <c r="I1879" s="11">
        <f>VLOOKUP(B1879,[1]!Product_Data[#Data],3,0)</f>
        <v>1220</v>
      </c>
      <c r="J1879" s="11">
        <f t="shared" si="177"/>
        <v>2440</v>
      </c>
      <c r="K1879" s="11">
        <f t="shared" si="178"/>
        <v>3342</v>
      </c>
      <c r="L1879" s="11">
        <f t="shared" si="179"/>
        <v>902</v>
      </c>
      <c r="M1879" t="str">
        <f>VLOOKUP(C1879,[1]!Location_Data[#Data],2,0)</f>
        <v>San Bernardino</v>
      </c>
      <c r="N1879" t="str">
        <f>VLOOKUP(D1879,[1]!Salespeople_Data[#Data],2,0)</f>
        <v>Charles Harper</v>
      </c>
      <c r="O1879" t="str">
        <f>VLOOKUP(E1879,[1]!Customer_Data[#Data],2,0)</f>
        <v>Howard Morgan</v>
      </c>
      <c r="P1879" s="15">
        <f t="shared" si="174"/>
        <v>1</v>
      </c>
      <c r="Q1879">
        <f t="shared" si="175"/>
        <v>11</v>
      </c>
      <c r="R1879">
        <f t="shared" si="176"/>
        <v>2020</v>
      </c>
    </row>
    <row r="1880" spans="1:18" x14ac:dyDescent="0.25">
      <c r="A1880" s="2" t="s">
        <v>2842</v>
      </c>
      <c r="B1880" s="2" t="s">
        <v>94</v>
      </c>
      <c r="C1880" s="2" t="s">
        <v>467</v>
      </c>
      <c r="D1880" s="2" t="s">
        <v>63</v>
      </c>
      <c r="E1880" s="2" t="s">
        <v>1986</v>
      </c>
      <c r="F1880" s="3">
        <v>43966</v>
      </c>
      <c r="G1880" s="2">
        <v>1</v>
      </c>
      <c r="H1880" s="11">
        <f>VLOOKUP(B1880,[1]!Product_Data[#Data],4,0)</f>
        <v>1639</v>
      </c>
      <c r="I1880" s="11">
        <f>VLOOKUP(B1880,[1]!Product_Data[#Data],3,0)</f>
        <v>1295</v>
      </c>
      <c r="J1880" s="11">
        <f t="shared" si="177"/>
        <v>1295</v>
      </c>
      <c r="K1880" s="11">
        <f t="shared" si="178"/>
        <v>1639</v>
      </c>
      <c r="L1880" s="11">
        <f t="shared" si="179"/>
        <v>344</v>
      </c>
      <c r="M1880" t="str">
        <f>VLOOKUP(C1880,[1]!Location_Data[#Data],2,0)</f>
        <v>Garden Grove</v>
      </c>
      <c r="N1880" t="str">
        <f>VLOOKUP(D1880,[1]!Salespeople_Data[#Data],2,0)</f>
        <v>Jeremy Mendoza</v>
      </c>
      <c r="O1880" t="str">
        <f>VLOOKUP(E1880,[1]!Customer_Data[#Data],2,0)</f>
        <v>Joshua Ryan</v>
      </c>
      <c r="P1880" s="15">
        <f t="shared" si="174"/>
        <v>6</v>
      </c>
      <c r="Q1880">
        <f t="shared" si="175"/>
        <v>5</v>
      </c>
      <c r="R1880">
        <f t="shared" si="176"/>
        <v>2020</v>
      </c>
    </row>
    <row r="1881" spans="1:18" x14ac:dyDescent="0.25">
      <c r="A1881" s="4" t="s">
        <v>2843</v>
      </c>
      <c r="B1881" s="4" t="s">
        <v>189</v>
      </c>
      <c r="C1881" s="4" t="s">
        <v>79</v>
      </c>
      <c r="D1881" s="4" t="s">
        <v>63</v>
      </c>
      <c r="E1881" s="4" t="s">
        <v>658</v>
      </c>
      <c r="F1881" s="5">
        <v>44014</v>
      </c>
      <c r="G1881" s="4">
        <v>1</v>
      </c>
      <c r="H1881" s="11">
        <f>VLOOKUP(B1881,[1]!Product_Data[#Data],4,0)</f>
        <v>1783</v>
      </c>
      <c r="I1881" s="11">
        <f>VLOOKUP(B1881,[1]!Product_Data[#Data],3,0)</f>
        <v>1516</v>
      </c>
      <c r="J1881" s="11">
        <f t="shared" si="177"/>
        <v>1516</v>
      </c>
      <c r="K1881" s="11">
        <f t="shared" si="178"/>
        <v>1783</v>
      </c>
      <c r="L1881" s="11">
        <f t="shared" si="179"/>
        <v>267</v>
      </c>
      <c r="M1881" t="str">
        <f>VLOOKUP(C1881,[1]!Location_Data[#Data],2,0)</f>
        <v>Palmdale</v>
      </c>
      <c r="N1881" t="str">
        <f>VLOOKUP(D1881,[1]!Salespeople_Data[#Data],2,0)</f>
        <v>Jeremy Mendoza</v>
      </c>
      <c r="O1881" t="str">
        <f>VLOOKUP(E1881,[1]!Customer_Data[#Data],2,0)</f>
        <v>Martin Olson</v>
      </c>
      <c r="P1881" s="15">
        <f t="shared" si="174"/>
        <v>5</v>
      </c>
      <c r="Q1881">
        <f t="shared" si="175"/>
        <v>7</v>
      </c>
      <c r="R1881">
        <f t="shared" si="176"/>
        <v>2020</v>
      </c>
    </row>
    <row r="1882" spans="1:18" x14ac:dyDescent="0.25">
      <c r="A1882" s="2" t="s">
        <v>2844</v>
      </c>
      <c r="B1882" s="2" t="s">
        <v>252</v>
      </c>
      <c r="C1882" s="2" t="s">
        <v>469</v>
      </c>
      <c r="D1882" s="2" t="s">
        <v>20</v>
      </c>
      <c r="E1882" s="2" t="s">
        <v>1429</v>
      </c>
      <c r="F1882" s="3">
        <v>44147</v>
      </c>
      <c r="G1882" s="2">
        <v>4</v>
      </c>
      <c r="H1882" s="11">
        <f>VLOOKUP(B1882,[1]!Product_Data[#Data],4,0)</f>
        <v>1899</v>
      </c>
      <c r="I1882" s="11">
        <f>VLOOKUP(B1882,[1]!Product_Data[#Data],3,0)</f>
        <v>1044</v>
      </c>
      <c r="J1882" s="11">
        <f t="shared" si="177"/>
        <v>4176</v>
      </c>
      <c r="K1882" s="11">
        <f t="shared" si="178"/>
        <v>7596</v>
      </c>
      <c r="L1882" s="11">
        <f t="shared" si="179"/>
        <v>3420</v>
      </c>
      <c r="M1882" t="str">
        <f>VLOOKUP(C1882,[1]!Location_Data[#Data],2,0)</f>
        <v>Escondido</v>
      </c>
      <c r="N1882" t="str">
        <f>VLOOKUP(D1882,[1]!Salespeople_Data[#Data],2,0)</f>
        <v>Joshua Cook</v>
      </c>
      <c r="O1882" t="str">
        <f>VLOOKUP(E1882,[1]!Customer_Data[#Data],2,0)</f>
        <v>Juan Lawrence</v>
      </c>
      <c r="P1882" s="15">
        <f t="shared" si="174"/>
        <v>5</v>
      </c>
      <c r="Q1882">
        <f t="shared" si="175"/>
        <v>11</v>
      </c>
      <c r="R1882">
        <f t="shared" si="176"/>
        <v>2020</v>
      </c>
    </row>
    <row r="1883" spans="1:18" x14ac:dyDescent="0.25">
      <c r="A1883" s="4" t="s">
        <v>2845</v>
      </c>
      <c r="B1883" s="4" t="s">
        <v>228</v>
      </c>
      <c r="C1883" s="4" t="s">
        <v>467</v>
      </c>
      <c r="D1883" s="4" t="s">
        <v>40</v>
      </c>
      <c r="E1883" s="4" t="s">
        <v>784</v>
      </c>
      <c r="F1883" s="5">
        <v>44121</v>
      </c>
      <c r="G1883" s="4">
        <v>2</v>
      </c>
      <c r="H1883" s="11">
        <f>VLOOKUP(B1883,[1]!Product_Data[#Data],4,0)</f>
        <v>1862</v>
      </c>
      <c r="I1883" s="11">
        <f>VLOOKUP(B1883,[1]!Product_Data[#Data],3,0)</f>
        <v>1173</v>
      </c>
      <c r="J1883" s="11">
        <f t="shared" si="177"/>
        <v>2346</v>
      </c>
      <c r="K1883" s="11">
        <f t="shared" si="178"/>
        <v>3724</v>
      </c>
      <c r="L1883" s="11">
        <f t="shared" si="179"/>
        <v>1378</v>
      </c>
      <c r="M1883" t="str">
        <f>VLOOKUP(C1883,[1]!Location_Data[#Data],2,0)</f>
        <v>Garden Grove</v>
      </c>
      <c r="N1883" t="str">
        <f>VLOOKUP(D1883,[1]!Salespeople_Data[#Data],2,0)</f>
        <v>Brian Hansen</v>
      </c>
      <c r="O1883" t="str">
        <f>VLOOKUP(E1883,[1]!Customer_Data[#Data],2,0)</f>
        <v>Terry Morris</v>
      </c>
      <c r="P1883" s="15">
        <f t="shared" si="174"/>
        <v>7</v>
      </c>
      <c r="Q1883">
        <f t="shared" si="175"/>
        <v>10</v>
      </c>
      <c r="R1883">
        <f t="shared" si="176"/>
        <v>2020</v>
      </c>
    </row>
    <row r="1884" spans="1:18" x14ac:dyDescent="0.25">
      <c r="A1884" s="2" t="s">
        <v>2846</v>
      </c>
      <c r="B1884" s="2" t="s">
        <v>181</v>
      </c>
      <c r="C1884" s="2" t="s">
        <v>349</v>
      </c>
      <c r="D1884" s="2" t="s">
        <v>146</v>
      </c>
      <c r="E1884" s="2" t="s">
        <v>1030</v>
      </c>
      <c r="F1884" s="3">
        <v>43913</v>
      </c>
      <c r="G1884" s="2">
        <v>1</v>
      </c>
      <c r="H1884" s="11">
        <f>VLOOKUP(B1884,[1]!Product_Data[#Data],4,0)</f>
        <v>1500</v>
      </c>
      <c r="I1884" s="11">
        <f>VLOOKUP(B1884,[1]!Product_Data[#Data],3,0)</f>
        <v>900</v>
      </c>
      <c r="J1884" s="11">
        <f t="shared" si="177"/>
        <v>900</v>
      </c>
      <c r="K1884" s="11">
        <f t="shared" si="178"/>
        <v>1500</v>
      </c>
      <c r="L1884" s="11">
        <f t="shared" si="179"/>
        <v>600</v>
      </c>
      <c r="M1884" t="str">
        <f>VLOOKUP(C1884,[1]!Location_Data[#Data],2,0)</f>
        <v>Santa Clara</v>
      </c>
      <c r="N1884" t="str">
        <f>VLOOKUP(D1884,[1]!Salespeople_Data[#Data],2,0)</f>
        <v>Carl Elliott</v>
      </c>
      <c r="O1884" t="str">
        <f>VLOOKUP(E1884,[1]!Customer_Data[#Data],2,0)</f>
        <v>Brandon Diaz</v>
      </c>
      <c r="P1884" s="15">
        <f t="shared" si="174"/>
        <v>2</v>
      </c>
      <c r="Q1884">
        <f t="shared" si="175"/>
        <v>3</v>
      </c>
      <c r="R1884">
        <f t="shared" si="176"/>
        <v>2020</v>
      </c>
    </row>
    <row r="1885" spans="1:18" x14ac:dyDescent="0.25">
      <c r="A1885" s="4" t="s">
        <v>2847</v>
      </c>
      <c r="B1885" s="4" t="s">
        <v>440</v>
      </c>
      <c r="C1885" s="4" t="s">
        <v>156</v>
      </c>
      <c r="D1885" s="4" t="s">
        <v>15</v>
      </c>
      <c r="E1885" s="4" t="s">
        <v>1370</v>
      </c>
      <c r="F1885" s="5">
        <v>43889</v>
      </c>
      <c r="G1885" s="4">
        <v>4</v>
      </c>
      <c r="H1885" s="11">
        <f>VLOOKUP(B1885,[1]!Product_Data[#Data],4,0)</f>
        <v>800</v>
      </c>
      <c r="I1885" s="11">
        <f>VLOOKUP(B1885,[1]!Product_Data[#Data],3,0)</f>
        <v>536</v>
      </c>
      <c r="J1885" s="11">
        <f t="shared" si="177"/>
        <v>2144</v>
      </c>
      <c r="K1885" s="11">
        <f t="shared" si="178"/>
        <v>3200</v>
      </c>
      <c r="L1885" s="11">
        <f t="shared" si="179"/>
        <v>1056</v>
      </c>
      <c r="M1885" t="str">
        <f>VLOOKUP(C1885,[1]!Location_Data[#Data],2,0)</f>
        <v>Sacramento</v>
      </c>
      <c r="N1885" t="str">
        <f>VLOOKUP(D1885,[1]!Salespeople_Data[#Data],2,0)</f>
        <v>Ryan Butler</v>
      </c>
      <c r="O1885" t="str">
        <f>VLOOKUP(E1885,[1]!Customer_Data[#Data],2,0)</f>
        <v>Jason Ross</v>
      </c>
      <c r="P1885" s="15">
        <f t="shared" si="174"/>
        <v>6</v>
      </c>
      <c r="Q1885">
        <f t="shared" si="175"/>
        <v>2</v>
      </c>
      <c r="R1885">
        <f t="shared" si="176"/>
        <v>2020</v>
      </c>
    </row>
    <row r="1886" spans="1:18" x14ac:dyDescent="0.25">
      <c r="A1886" s="2" t="s">
        <v>2848</v>
      </c>
      <c r="B1886" s="2" t="s">
        <v>235</v>
      </c>
      <c r="C1886" s="2" t="s">
        <v>322</v>
      </c>
      <c r="D1886" s="2" t="s">
        <v>345</v>
      </c>
      <c r="E1886" s="2" t="s">
        <v>656</v>
      </c>
      <c r="F1886" s="3">
        <v>44190</v>
      </c>
      <c r="G1886" s="2">
        <v>1</v>
      </c>
      <c r="H1886" s="11">
        <f>VLOOKUP(B1886,[1]!Product_Data[#Data],4,0)</f>
        <v>1887</v>
      </c>
      <c r="I1886" s="11">
        <f>VLOOKUP(B1886,[1]!Product_Data[#Data],3,0)</f>
        <v>1378</v>
      </c>
      <c r="J1886" s="11">
        <f t="shared" si="177"/>
        <v>1378</v>
      </c>
      <c r="K1886" s="11">
        <f t="shared" si="178"/>
        <v>1887</v>
      </c>
      <c r="L1886" s="11">
        <f t="shared" si="179"/>
        <v>509</v>
      </c>
      <c r="M1886" t="str">
        <f>VLOOKUP(C1886,[1]!Location_Data[#Data],2,0)</f>
        <v>Rancho Cucamonga</v>
      </c>
      <c r="N1886" t="str">
        <f>VLOOKUP(D1886,[1]!Salespeople_Data[#Data],2,0)</f>
        <v>Larry Marshall</v>
      </c>
      <c r="O1886" t="str">
        <f>VLOOKUP(E1886,[1]!Customer_Data[#Data],2,0)</f>
        <v>Harry Castillo</v>
      </c>
      <c r="P1886" s="15">
        <f t="shared" si="174"/>
        <v>6</v>
      </c>
      <c r="Q1886">
        <f t="shared" si="175"/>
        <v>12</v>
      </c>
      <c r="R1886">
        <f t="shared" si="176"/>
        <v>2020</v>
      </c>
    </row>
    <row r="1887" spans="1:18" x14ac:dyDescent="0.25">
      <c r="A1887" s="4" t="s">
        <v>2849</v>
      </c>
      <c r="B1887" s="4" t="s">
        <v>440</v>
      </c>
      <c r="C1887" s="4" t="s">
        <v>24</v>
      </c>
      <c r="D1887" s="4" t="s">
        <v>116</v>
      </c>
      <c r="E1887" s="4" t="s">
        <v>404</v>
      </c>
      <c r="F1887" s="5">
        <v>43850</v>
      </c>
      <c r="G1887" s="4">
        <v>3</v>
      </c>
      <c r="H1887" s="11">
        <f>VLOOKUP(B1887,[1]!Product_Data[#Data],4,0)</f>
        <v>800</v>
      </c>
      <c r="I1887" s="11">
        <f>VLOOKUP(B1887,[1]!Product_Data[#Data],3,0)</f>
        <v>536</v>
      </c>
      <c r="J1887" s="11">
        <f t="shared" si="177"/>
        <v>1608</v>
      </c>
      <c r="K1887" s="11">
        <f t="shared" si="178"/>
        <v>2400</v>
      </c>
      <c r="L1887" s="11">
        <f t="shared" si="179"/>
        <v>792</v>
      </c>
      <c r="M1887" t="str">
        <f>VLOOKUP(C1887,[1]!Location_Data[#Data],2,0)</f>
        <v>Lancaster</v>
      </c>
      <c r="N1887" t="str">
        <f>VLOOKUP(D1887,[1]!Salespeople_Data[#Data],2,0)</f>
        <v>Roger Ramos</v>
      </c>
      <c r="O1887" t="str">
        <f>VLOOKUP(E1887,[1]!Customer_Data[#Data],2,0)</f>
        <v>Bruce Morrison</v>
      </c>
      <c r="P1887" s="15">
        <f t="shared" si="174"/>
        <v>2</v>
      </c>
      <c r="Q1887">
        <f t="shared" si="175"/>
        <v>1</v>
      </c>
      <c r="R1887">
        <f t="shared" si="176"/>
        <v>2020</v>
      </c>
    </row>
    <row r="1888" spans="1:18" x14ac:dyDescent="0.25">
      <c r="A1888" s="2" t="s">
        <v>2850</v>
      </c>
      <c r="B1888" s="2" t="s">
        <v>61</v>
      </c>
      <c r="C1888" s="2" t="s">
        <v>190</v>
      </c>
      <c r="D1888" s="2" t="s">
        <v>141</v>
      </c>
      <c r="E1888" s="2" t="s">
        <v>1118</v>
      </c>
      <c r="F1888" s="3">
        <v>43928</v>
      </c>
      <c r="G1888" s="2">
        <v>1</v>
      </c>
      <c r="H1888" s="11">
        <f>VLOOKUP(B1888,[1]!Product_Data[#Data],4,0)</f>
        <v>1889</v>
      </c>
      <c r="I1888" s="11">
        <f>VLOOKUP(B1888,[1]!Product_Data[#Data],3,0)</f>
        <v>945</v>
      </c>
      <c r="J1888" s="11">
        <f t="shared" si="177"/>
        <v>945</v>
      </c>
      <c r="K1888" s="11">
        <f t="shared" si="178"/>
        <v>1889</v>
      </c>
      <c r="L1888" s="11">
        <f t="shared" si="179"/>
        <v>944</v>
      </c>
      <c r="M1888" t="str">
        <f>VLOOKUP(C1888,[1]!Location_Data[#Data],2,0)</f>
        <v>Oakland</v>
      </c>
      <c r="N1888" t="str">
        <f>VLOOKUP(D1888,[1]!Salespeople_Data[#Data],2,0)</f>
        <v>Arthur Mccoy</v>
      </c>
      <c r="O1888" t="str">
        <f>VLOOKUP(E1888,[1]!Customer_Data[#Data],2,0)</f>
        <v>Willie Day</v>
      </c>
      <c r="P1888" s="15">
        <f t="shared" si="174"/>
        <v>3</v>
      </c>
      <c r="Q1888">
        <f t="shared" si="175"/>
        <v>4</v>
      </c>
      <c r="R1888">
        <f t="shared" si="176"/>
        <v>2020</v>
      </c>
    </row>
    <row r="1889" spans="1:18" x14ac:dyDescent="0.25">
      <c r="A1889" s="4" t="s">
        <v>2851</v>
      </c>
      <c r="B1889" s="4" t="s">
        <v>235</v>
      </c>
      <c r="C1889" s="4" t="s">
        <v>105</v>
      </c>
      <c r="D1889" s="4" t="s">
        <v>75</v>
      </c>
      <c r="E1889" s="4" t="s">
        <v>1839</v>
      </c>
      <c r="F1889" s="5">
        <v>44104</v>
      </c>
      <c r="G1889" s="4">
        <v>3</v>
      </c>
      <c r="H1889" s="11">
        <f>VLOOKUP(B1889,[1]!Product_Data[#Data],4,0)</f>
        <v>1887</v>
      </c>
      <c r="I1889" s="11">
        <f>VLOOKUP(B1889,[1]!Product_Data[#Data],3,0)</f>
        <v>1378</v>
      </c>
      <c r="J1889" s="11">
        <f t="shared" si="177"/>
        <v>4134</v>
      </c>
      <c r="K1889" s="11">
        <f t="shared" si="178"/>
        <v>5661</v>
      </c>
      <c r="L1889" s="11">
        <f t="shared" si="179"/>
        <v>1527</v>
      </c>
      <c r="M1889" t="str">
        <f>VLOOKUP(C1889,[1]!Location_Data[#Data],2,0)</f>
        <v>Daly City</v>
      </c>
      <c r="N1889" t="str">
        <f>VLOOKUP(D1889,[1]!Salespeople_Data[#Data],2,0)</f>
        <v>Roger Robertson</v>
      </c>
      <c r="O1889" t="str">
        <f>VLOOKUP(E1889,[1]!Customer_Data[#Data],2,0)</f>
        <v>Jason Duncan</v>
      </c>
      <c r="P1889" s="15">
        <f t="shared" si="174"/>
        <v>4</v>
      </c>
      <c r="Q1889">
        <f t="shared" si="175"/>
        <v>9</v>
      </c>
      <c r="R1889">
        <f t="shared" si="176"/>
        <v>2020</v>
      </c>
    </row>
    <row r="1890" spans="1:18" x14ac:dyDescent="0.25">
      <c r="A1890" s="2" t="s">
        <v>2852</v>
      </c>
      <c r="B1890" s="2" t="s">
        <v>267</v>
      </c>
      <c r="C1890" s="2" t="s">
        <v>48</v>
      </c>
      <c r="D1890" s="2" t="s">
        <v>63</v>
      </c>
      <c r="E1890" s="2" t="s">
        <v>1205</v>
      </c>
      <c r="F1890" s="3">
        <v>43949</v>
      </c>
      <c r="G1890" s="2">
        <v>2</v>
      </c>
      <c r="H1890" s="11">
        <f>VLOOKUP(B1890,[1]!Product_Data[#Data],4,0)</f>
        <v>400</v>
      </c>
      <c r="I1890" s="11">
        <f>VLOOKUP(B1890,[1]!Product_Data[#Data],3,0)</f>
        <v>208</v>
      </c>
      <c r="J1890" s="11">
        <f t="shared" si="177"/>
        <v>416</v>
      </c>
      <c r="K1890" s="11">
        <f t="shared" si="178"/>
        <v>800</v>
      </c>
      <c r="L1890" s="11">
        <f t="shared" si="179"/>
        <v>384</v>
      </c>
      <c r="M1890" t="str">
        <f>VLOOKUP(C1890,[1]!Location_Data[#Data],2,0)</f>
        <v>Rialto</v>
      </c>
      <c r="N1890" t="str">
        <f>VLOOKUP(D1890,[1]!Salespeople_Data[#Data],2,0)</f>
        <v>Jeremy Mendoza</v>
      </c>
      <c r="O1890" t="str">
        <f>VLOOKUP(E1890,[1]!Customer_Data[#Data],2,0)</f>
        <v>Jesse Hill</v>
      </c>
      <c r="P1890" s="15">
        <f t="shared" si="174"/>
        <v>3</v>
      </c>
      <c r="Q1890">
        <f t="shared" si="175"/>
        <v>4</v>
      </c>
      <c r="R1890">
        <f t="shared" si="176"/>
        <v>2020</v>
      </c>
    </row>
    <row r="1891" spans="1:18" x14ac:dyDescent="0.25">
      <c r="A1891" s="4" t="s">
        <v>2853</v>
      </c>
      <c r="B1891" s="4" t="s">
        <v>232</v>
      </c>
      <c r="C1891" s="4" t="s">
        <v>249</v>
      </c>
      <c r="D1891" s="4" t="s">
        <v>116</v>
      </c>
      <c r="E1891" s="4" t="s">
        <v>781</v>
      </c>
      <c r="F1891" s="5">
        <v>44102</v>
      </c>
      <c r="G1891" s="4">
        <v>3</v>
      </c>
      <c r="H1891" s="11">
        <f>VLOOKUP(B1891,[1]!Product_Data[#Data],4,0)</f>
        <v>1119</v>
      </c>
      <c r="I1891" s="11">
        <f>VLOOKUP(B1891,[1]!Product_Data[#Data],3,0)</f>
        <v>683</v>
      </c>
      <c r="J1891" s="11">
        <f t="shared" si="177"/>
        <v>2049</v>
      </c>
      <c r="K1891" s="11">
        <f t="shared" si="178"/>
        <v>3357</v>
      </c>
      <c r="L1891" s="11">
        <f t="shared" si="179"/>
        <v>1308</v>
      </c>
      <c r="M1891" t="str">
        <f>VLOOKUP(C1891,[1]!Location_Data[#Data],2,0)</f>
        <v>Roseville</v>
      </c>
      <c r="N1891" t="str">
        <f>VLOOKUP(D1891,[1]!Salespeople_Data[#Data],2,0)</f>
        <v>Roger Ramos</v>
      </c>
      <c r="O1891" t="str">
        <f>VLOOKUP(E1891,[1]!Customer_Data[#Data],2,0)</f>
        <v>Kenneth Simpson</v>
      </c>
      <c r="P1891" s="15">
        <f t="shared" si="174"/>
        <v>2</v>
      </c>
      <c r="Q1891">
        <f t="shared" si="175"/>
        <v>9</v>
      </c>
      <c r="R1891">
        <f t="shared" si="176"/>
        <v>2020</v>
      </c>
    </row>
    <row r="1892" spans="1:18" x14ac:dyDescent="0.25">
      <c r="A1892" s="2" t="s">
        <v>2854</v>
      </c>
      <c r="B1892" s="2" t="s">
        <v>104</v>
      </c>
      <c r="C1892" s="2" t="s">
        <v>215</v>
      </c>
      <c r="D1892" s="2" t="s">
        <v>111</v>
      </c>
      <c r="E1892" s="2" t="s">
        <v>41</v>
      </c>
      <c r="F1892" s="3">
        <v>44131</v>
      </c>
      <c r="G1892" s="2">
        <v>1</v>
      </c>
      <c r="H1892" s="11">
        <f>VLOOKUP(B1892,[1]!Product_Data[#Data],4,0)</f>
        <v>1671</v>
      </c>
      <c r="I1892" s="11">
        <f>VLOOKUP(B1892,[1]!Product_Data[#Data],3,0)</f>
        <v>1220</v>
      </c>
      <c r="J1892" s="11">
        <f t="shared" si="177"/>
        <v>1220</v>
      </c>
      <c r="K1892" s="11">
        <f t="shared" si="178"/>
        <v>1671</v>
      </c>
      <c r="L1892" s="11">
        <f t="shared" si="179"/>
        <v>451</v>
      </c>
      <c r="M1892" t="str">
        <f>VLOOKUP(C1892,[1]!Location_Data[#Data],2,0)</f>
        <v>El Cajon</v>
      </c>
      <c r="N1892" t="str">
        <f>VLOOKUP(D1892,[1]!Salespeople_Data[#Data],2,0)</f>
        <v>Ryan Welch</v>
      </c>
      <c r="O1892" t="str">
        <f>VLOOKUP(E1892,[1]!Customer_Data[#Data],2,0)</f>
        <v>Patrick Wells</v>
      </c>
      <c r="P1892" s="15">
        <f t="shared" si="174"/>
        <v>3</v>
      </c>
      <c r="Q1892">
        <f t="shared" si="175"/>
        <v>10</v>
      </c>
      <c r="R1892">
        <f t="shared" si="176"/>
        <v>2020</v>
      </c>
    </row>
    <row r="1893" spans="1:18" x14ac:dyDescent="0.25">
      <c r="A1893" s="4" t="s">
        <v>2855</v>
      </c>
      <c r="B1893" s="4" t="s">
        <v>38</v>
      </c>
      <c r="C1893" s="4" t="s">
        <v>14</v>
      </c>
      <c r="D1893" s="4" t="s">
        <v>264</v>
      </c>
      <c r="E1893" s="4" t="s">
        <v>1366</v>
      </c>
      <c r="F1893" s="5">
        <v>43971</v>
      </c>
      <c r="G1893" s="4">
        <v>2</v>
      </c>
      <c r="H1893" s="11">
        <f>VLOOKUP(B1893,[1]!Product_Data[#Data],4,0)</f>
        <v>2283</v>
      </c>
      <c r="I1893" s="11">
        <f>VLOOKUP(B1893,[1]!Product_Data[#Data],3,0)</f>
        <v>1484</v>
      </c>
      <c r="J1893" s="11">
        <f t="shared" si="177"/>
        <v>2968</v>
      </c>
      <c r="K1893" s="11">
        <f t="shared" si="178"/>
        <v>4566</v>
      </c>
      <c r="L1893" s="11">
        <f t="shared" si="179"/>
        <v>1598</v>
      </c>
      <c r="M1893" t="str">
        <f>VLOOKUP(C1893,[1]!Location_Data[#Data],2,0)</f>
        <v>Santa Clarita</v>
      </c>
      <c r="N1893" t="str">
        <f>VLOOKUP(D1893,[1]!Salespeople_Data[#Data],2,0)</f>
        <v>Ernest Wheeler</v>
      </c>
      <c r="O1893" t="str">
        <f>VLOOKUP(E1893,[1]!Customer_Data[#Data],2,0)</f>
        <v>Benjamin Kim</v>
      </c>
      <c r="P1893" s="15">
        <f t="shared" si="174"/>
        <v>4</v>
      </c>
      <c r="Q1893">
        <f t="shared" si="175"/>
        <v>5</v>
      </c>
      <c r="R1893">
        <f t="shared" si="176"/>
        <v>2020</v>
      </c>
    </row>
    <row r="1894" spans="1:18" x14ac:dyDescent="0.25">
      <c r="A1894" s="2" t="s">
        <v>2856</v>
      </c>
      <c r="B1894" s="2" t="s">
        <v>311</v>
      </c>
      <c r="C1894" s="2" t="s">
        <v>380</v>
      </c>
      <c r="D1894" s="2" t="s">
        <v>91</v>
      </c>
      <c r="E1894" s="2" t="s">
        <v>538</v>
      </c>
      <c r="F1894" s="3">
        <v>44191</v>
      </c>
      <c r="G1894" s="2">
        <v>2</v>
      </c>
      <c r="H1894" s="11">
        <f>VLOOKUP(B1894,[1]!Product_Data[#Data],4,0)</f>
        <v>1743</v>
      </c>
      <c r="I1894" s="11">
        <f>VLOOKUP(B1894,[1]!Product_Data[#Data],3,0)</f>
        <v>872</v>
      </c>
      <c r="J1894" s="11">
        <f t="shared" si="177"/>
        <v>1744</v>
      </c>
      <c r="K1894" s="11">
        <f t="shared" si="178"/>
        <v>3486</v>
      </c>
      <c r="L1894" s="11">
        <f t="shared" si="179"/>
        <v>1742</v>
      </c>
      <c r="M1894" t="str">
        <f>VLOOKUP(C1894,[1]!Location_Data[#Data],2,0)</f>
        <v>Los Angeles</v>
      </c>
      <c r="N1894" t="str">
        <f>VLOOKUP(D1894,[1]!Salespeople_Data[#Data],2,0)</f>
        <v>Howard Gardner</v>
      </c>
      <c r="O1894" t="str">
        <f>VLOOKUP(E1894,[1]!Customer_Data[#Data],2,0)</f>
        <v>Jonathan Lynch</v>
      </c>
      <c r="P1894" s="15">
        <f t="shared" si="174"/>
        <v>7</v>
      </c>
      <c r="Q1894">
        <f t="shared" si="175"/>
        <v>12</v>
      </c>
      <c r="R1894">
        <f t="shared" si="176"/>
        <v>2020</v>
      </c>
    </row>
    <row r="1895" spans="1:18" x14ac:dyDescent="0.25">
      <c r="A1895" s="4" t="s">
        <v>2857</v>
      </c>
      <c r="B1895" s="4" t="s">
        <v>395</v>
      </c>
      <c r="C1895" s="4" t="s">
        <v>527</v>
      </c>
      <c r="D1895" s="4" t="s">
        <v>25</v>
      </c>
      <c r="E1895" s="4" t="s">
        <v>2373</v>
      </c>
      <c r="F1895" s="5">
        <v>43916</v>
      </c>
      <c r="G1895" s="4">
        <v>2</v>
      </c>
      <c r="H1895" s="11">
        <f>VLOOKUP(B1895,[1]!Product_Data[#Data],4,0)</f>
        <v>2257</v>
      </c>
      <c r="I1895" s="11">
        <f>VLOOKUP(B1895,[1]!Product_Data[#Data],3,0)</f>
        <v>1535</v>
      </c>
      <c r="J1895" s="11">
        <f t="shared" si="177"/>
        <v>3070</v>
      </c>
      <c r="K1895" s="11">
        <f t="shared" si="178"/>
        <v>4514</v>
      </c>
      <c r="L1895" s="11">
        <f t="shared" si="179"/>
        <v>1444</v>
      </c>
      <c r="M1895" t="str">
        <f>VLOOKUP(C1895,[1]!Location_Data[#Data],2,0)</f>
        <v>Stockton</v>
      </c>
      <c r="N1895" t="str">
        <f>VLOOKUP(D1895,[1]!Salespeople_Data[#Data],2,0)</f>
        <v>Brian Davis</v>
      </c>
      <c r="O1895" t="str">
        <f>VLOOKUP(E1895,[1]!Customer_Data[#Data],2,0)</f>
        <v>Shawn Scott</v>
      </c>
      <c r="P1895" s="15">
        <f t="shared" si="174"/>
        <v>5</v>
      </c>
      <c r="Q1895">
        <f t="shared" si="175"/>
        <v>3</v>
      </c>
      <c r="R1895">
        <f t="shared" si="176"/>
        <v>2020</v>
      </c>
    </row>
    <row r="1896" spans="1:18" x14ac:dyDescent="0.25">
      <c r="A1896" s="2" t="s">
        <v>2858</v>
      </c>
      <c r="B1896" s="2" t="s">
        <v>164</v>
      </c>
      <c r="C1896" s="2" t="s">
        <v>472</v>
      </c>
      <c r="D1896" s="2" t="s">
        <v>80</v>
      </c>
      <c r="E1896" s="2" t="s">
        <v>640</v>
      </c>
      <c r="F1896" s="3">
        <v>43997</v>
      </c>
      <c r="G1896" s="2">
        <v>4</v>
      </c>
      <c r="H1896" s="11">
        <f>VLOOKUP(B1896,[1]!Product_Data[#Data],4,0)</f>
        <v>637</v>
      </c>
      <c r="I1896" s="11">
        <f>VLOOKUP(B1896,[1]!Product_Data[#Data],3,0)</f>
        <v>389</v>
      </c>
      <c r="J1896" s="11">
        <f t="shared" si="177"/>
        <v>1556</v>
      </c>
      <c r="K1896" s="11">
        <f t="shared" si="178"/>
        <v>2548</v>
      </c>
      <c r="L1896" s="11">
        <f t="shared" si="179"/>
        <v>992</v>
      </c>
      <c r="M1896" t="str">
        <f>VLOOKUP(C1896,[1]!Location_Data[#Data],2,0)</f>
        <v>Concord</v>
      </c>
      <c r="N1896" t="str">
        <f>VLOOKUP(D1896,[1]!Salespeople_Data[#Data],2,0)</f>
        <v>Henry Nelson</v>
      </c>
      <c r="O1896" t="str">
        <f>VLOOKUP(E1896,[1]!Customer_Data[#Data],2,0)</f>
        <v>Johnny Ramos</v>
      </c>
      <c r="P1896" s="15">
        <f t="shared" si="174"/>
        <v>2</v>
      </c>
      <c r="Q1896">
        <f t="shared" si="175"/>
        <v>6</v>
      </c>
      <c r="R1896">
        <f t="shared" si="176"/>
        <v>2020</v>
      </c>
    </row>
    <row r="1897" spans="1:18" x14ac:dyDescent="0.25">
      <c r="A1897" s="4" t="s">
        <v>2859</v>
      </c>
      <c r="B1897" s="4" t="s">
        <v>325</v>
      </c>
      <c r="C1897" s="4" t="s">
        <v>229</v>
      </c>
      <c r="D1897" s="4" t="s">
        <v>298</v>
      </c>
      <c r="E1897" s="4" t="s">
        <v>1649</v>
      </c>
      <c r="F1897" s="5">
        <v>43856</v>
      </c>
      <c r="G1897" s="4">
        <v>4</v>
      </c>
      <c r="H1897" s="11">
        <f>VLOOKUP(B1897,[1]!Product_Data[#Data],4,0)</f>
        <v>1526</v>
      </c>
      <c r="I1897" s="11">
        <f>VLOOKUP(B1897,[1]!Product_Data[#Data],3,0)</f>
        <v>1251</v>
      </c>
      <c r="J1897" s="11">
        <f t="shared" si="177"/>
        <v>5004</v>
      </c>
      <c r="K1897" s="11">
        <f t="shared" si="178"/>
        <v>6104</v>
      </c>
      <c r="L1897" s="11">
        <f t="shared" si="179"/>
        <v>1100</v>
      </c>
      <c r="M1897" t="str">
        <f>VLOOKUP(C1897,[1]!Location_Data[#Data],2,0)</f>
        <v>San Jose</v>
      </c>
      <c r="N1897" t="str">
        <f>VLOOKUP(D1897,[1]!Salespeople_Data[#Data],2,0)</f>
        <v>Kenneth Fields</v>
      </c>
      <c r="O1897" t="str">
        <f>VLOOKUP(E1897,[1]!Customer_Data[#Data],2,0)</f>
        <v>James Simmons</v>
      </c>
      <c r="P1897" s="15">
        <f t="shared" si="174"/>
        <v>1</v>
      </c>
      <c r="Q1897">
        <f t="shared" si="175"/>
        <v>1</v>
      </c>
      <c r="R1897">
        <f t="shared" si="176"/>
        <v>2020</v>
      </c>
    </row>
    <row r="1898" spans="1:18" x14ac:dyDescent="0.25">
      <c r="A1898" s="2" t="s">
        <v>2860</v>
      </c>
      <c r="B1898" s="2" t="s">
        <v>263</v>
      </c>
      <c r="C1898" s="2" t="s">
        <v>100</v>
      </c>
      <c r="D1898" s="2" t="s">
        <v>25</v>
      </c>
      <c r="E1898" s="2" t="s">
        <v>997</v>
      </c>
      <c r="F1898" s="3">
        <v>44139</v>
      </c>
      <c r="G1898" s="2">
        <v>1</v>
      </c>
      <c r="H1898" s="11">
        <f>VLOOKUP(B1898,[1]!Product_Data[#Data],4,0)</f>
        <v>378</v>
      </c>
      <c r="I1898" s="11">
        <f>VLOOKUP(B1898,[1]!Product_Data[#Data],3,0)</f>
        <v>291</v>
      </c>
      <c r="J1898" s="11">
        <f t="shared" si="177"/>
        <v>291</v>
      </c>
      <c r="K1898" s="11">
        <f t="shared" si="178"/>
        <v>378</v>
      </c>
      <c r="L1898" s="11">
        <f t="shared" si="179"/>
        <v>87</v>
      </c>
      <c r="M1898" t="str">
        <f>VLOOKUP(C1898,[1]!Location_Data[#Data],2,0)</f>
        <v>Victorville</v>
      </c>
      <c r="N1898" t="str">
        <f>VLOOKUP(D1898,[1]!Salespeople_Data[#Data],2,0)</f>
        <v>Brian Davis</v>
      </c>
      <c r="O1898" t="str">
        <f>VLOOKUP(E1898,[1]!Customer_Data[#Data],2,0)</f>
        <v>Henry Reyes</v>
      </c>
      <c r="P1898" s="15">
        <f t="shared" si="174"/>
        <v>4</v>
      </c>
      <c r="Q1898">
        <f t="shared" si="175"/>
        <v>11</v>
      </c>
      <c r="R1898">
        <f t="shared" si="176"/>
        <v>2020</v>
      </c>
    </row>
    <row r="1899" spans="1:18" x14ac:dyDescent="0.25">
      <c r="A1899" s="4" t="s">
        <v>2861</v>
      </c>
      <c r="B1899" s="4" t="s">
        <v>435</v>
      </c>
      <c r="C1899" s="4" t="s">
        <v>211</v>
      </c>
      <c r="D1899" s="4" t="s">
        <v>116</v>
      </c>
      <c r="E1899" s="4" t="s">
        <v>1050</v>
      </c>
      <c r="F1899" s="5">
        <v>44146</v>
      </c>
      <c r="G1899" s="4">
        <v>2</v>
      </c>
      <c r="H1899" s="11">
        <f>VLOOKUP(B1899,[1]!Product_Data[#Data],4,0)</f>
        <v>2141</v>
      </c>
      <c r="I1899" s="11">
        <f>VLOOKUP(B1899,[1]!Product_Data[#Data],3,0)</f>
        <v>1777</v>
      </c>
      <c r="J1899" s="11">
        <f t="shared" si="177"/>
        <v>3554</v>
      </c>
      <c r="K1899" s="11">
        <f t="shared" si="178"/>
        <v>4282</v>
      </c>
      <c r="L1899" s="11">
        <f t="shared" si="179"/>
        <v>728</v>
      </c>
      <c r="M1899" t="str">
        <f>VLOOKUP(C1899,[1]!Location_Data[#Data],2,0)</f>
        <v>Chula Vista</v>
      </c>
      <c r="N1899" t="str">
        <f>VLOOKUP(D1899,[1]!Salespeople_Data[#Data],2,0)</f>
        <v>Roger Ramos</v>
      </c>
      <c r="O1899" t="str">
        <f>VLOOKUP(E1899,[1]!Customer_Data[#Data],2,0)</f>
        <v>Aaron Moreno</v>
      </c>
      <c r="P1899" s="15">
        <f t="shared" si="174"/>
        <v>4</v>
      </c>
      <c r="Q1899">
        <f t="shared" si="175"/>
        <v>11</v>
      </c>
      <c r="R1899">
        <f t="shared" si="176"/>
        <v>2020</v>
      </c>
    </row>
    <row r="1900" spans="1:18" x14ac:dyDescent="0.25">
      <c r="A1900" s="2" t="s">
        <v>2862</v>
      </c>
      <c r="B1900" s="2" t="s">
        <v>173</v>
      </c>
      <c r="C1900" s="2" t="s">
        <v>62</v>
      </c>
      <c r="D1900" s="2" t="s">
        <v>58</v>
      </c>
      <c r="E1900" s="2" t="s">
        <v>88</v>
      </c>
      <c r="F1900" s="3">
        <v>44086</v>
      </c>
      <c r="G1900" s="2">
        <v>2</v>
      </c>
      <c r="H1900" s="11">
        <f>VLOOKUP(B1900,[1]!Product_Data[#Data],4,0)</f>
        <v>2005</v>
      </c>
      <c r="I1900" s="11">
        <f>VLOOKUP(B1900,[1]!Product_Data[#Data],3,0)</f>
        <v>1223</v>
      </c>
      <c r="J1900" s="11">
        <f t="shared" si="177"/>
        <v>2446</v>
      </c>
      <c r="K1900" s="11">
        <f t="shared" si="178"/>
        <v>4010</v>
      </c>
      <c r="L1900" s="11">
        <f t="shared" si="179"/>
        <v>1564</v>
      </c>
      <c r="M1900" t="str">
        <f>VLOOKUP(C1900,[1]!Location_Data[#Data],2,0)</f>
        <v>Fairfield</v>
      </c>
      <c r="N1900" t="str">
        <f>VLOOKUP(D1900,[1]!Salespeople_Data[#Data],2,0)</f>
        <v>Christopher Tucker</v>
      </c>
      <c r="O1900" t="str">
        <f>VLOOKUP(E1900,[1]!Customer_Data[#Data],2,0)</f>
        <v>Aaron Tucker</v>
      </c>
      <c r="P1900" s="15">
        <f t="shared" si="174"/>
        <v>7</v>
      </c>
      <c r="Q1900">
        <f t="shared" si="175"/>
        <v>9</v>
      </c>
      <c r="R1900">
        <f t="shared" si="176"/>
        <v>2020</v>
      </c>
    </row>
    <row r="1901" spans="1:18" x14ac:dyDescent="0.25">
      <c r="A1901" s="4" t="s">
        <v>2863</v>
      </c>
      <c r="B1901" s="4" t="s">
        <v>289</v>
      </c>
      <c r="C1901" s="4" t="s">
        <v>220</v>
      </c>
      <c r="D1901" s="4" t="s">
        <v>359</v>
      </c>
      <c r="E1901" s="4" t="s">
        <v>2820</v>
      </c>
      <c r="F1901" s="5">
        <v>44032</v>
      </c>
      <c r="G1901" s="4">
        <v>3</v>
      </c>
      <c r="H1901" s="11">
        <f>VLOOKUP(B1901,[1]!Product_Data[#Data],4,0)</f>
        <v>368</v>
      </c>
      <c r="I1901" s="11">
        <f>VLOOKUP(B1901,[1]!Product_Data[#Data],3,0)</f>
        <v>294</v>
      </c>
      <c r="J1901" s="11">
        <f t="shared" si="177"/>
        <v>882</v>
      </c>
      <c r="K1901" s="11">
        <f t="shared" si="178"/>
        <v>1104</v>
      </c>
      <c r="L1901" s="11">
        <f t="shared" si="179"/>
        <v>222</v>
      </c>
      <c r="M1901" t="str">
        <f>VLOOKUP(C1901,[1]!Location_Data[#Data],2,0)</f>
        <v>Modesto</v>
      </c>
      <c r="N1901" t="str">
        <f>VLOOKUP(D1901,[1]!Salespeople_Data[#Data],2,0)</f>
        <v>Eugene Holmes</v>
      </c>
      <c r="O1901" t="str">
        <f>VLOOKUP(E1901,[1]!Customer_Data[#Data],2,0)</f>
        <v>Edward Gonzalez</v>
      </c>
      <c r="P1901" s="15">
        <f t="shared" si="174"/>
        <v>2</v>
      </c>
      <c r="Q1901">
        <f t="shared" si="175"/>
        <v>7</v>
      </c>
      <c r="R1901">
        <f t="shared" si="176"/>
        <v>2020</v>
      </c>
    </row>
    <row r="1902" spans="1:18" x14ac:dyDescent="0.25">
      <c r="A1902" s="2" t="s">
        <v>2864</v>
      </c>
      <c r="B1902" s="2" t="s">
        <v>177</v>
      </c>
      <c r="C1902" s="2" t="s">
        <v>380</v>
      </c>
      <c r="D1902" s="2" t="s">
        <v>447</v>
      </c>
      <c r="E1902" s="2" t="s">
        <v>617</v>
      </c>
      <c r="F1902" s="3">
        <v>43919</v>
      </c>
      <c r="G1902" s="2">
        <v>1</v>
      </c>
      <c r="H1902" s="11">
        <f>VLOOKUP(B1902,[1]!Product_Data[#Data],4,0)</f>
        <v>2497</v>
      </c>
      <c r="I1902" s="11">
        <f>VLOOKUP(B1902,[1]!Product_Data[#Data],3,0)</f>
        <v>1473</v>
      </c>
      <c r="J1902" s="11">
        <f t="shared" si="177"/>
        <v>1473</v>
      </c>
      <c r="K1902" s="11">
        <f t="shared" si="178"/>
        <v>2497</v>
      </c>
      <c r="L1902" s="11">
        <f t="shared" si="179"/>
        <v>1024</v>
      </c>
      <c r="M1902" t="str">
        <f>VLOOKUP(C1902,[1]!Location_Data[#Data],2,0)</f>
        <v>Los Angeles</v>
      </c>
      <c r="N1902" t="str">
        <f>VLOOKUP(D1902,[1]!Salespeople_Data[#Data],2,0)</f>
        <v>Howard Sims</v>
      </c>
      <c r="O1902" t="str">
        <f>VLOOKUP(E1902,[1]!Customer_Data[#Data],2,0)</f>
        <v>Henry Harper</v>
      </c>
      <c r="P1902" s="15">
        <f t="shared" si="174"/>
        <v>1</v>
      </c>
      <c r="Q1902">
        <f t="shared" si="175"/>
        <v>3</v>
      </c>
      <c r="R1902">
        <f t="shared" si="176"/>
        <v>2020</v>
      </c>
    </row>
    <row r="1903" spans="1:18" x14ac:dyDescent="0.25">
      <c r="A1903" s="4" t="s">
        <v>2865</v>
      </c>
      <c r="B1903" s="4" t="s">
        <v>28</v>
      </c>
      <c r="C1903" s="4" t="s">
        <v>362</v>
      </c>
      <c r="D1903" s="4" t="s">
        <v>30</v>
      </c>
      <c r="E1903" s="4" t="s">
        <v>493</v>
      </c>
      <c r="F1903" s="5">
        <v>44078</v>
      </c>
      <c r="G1903" s="4">
        <v>3</v>
      </c>
      <c r="H1903" s="11">
        <f>VLOOKUP(B1903,[1]!Product_Data[#Data],4,0)</f>
        <v>684</v>
      </c>
      <c r="I1903" s="11">
        <f>VLOOKUP(B1903,[1]!Product_Data[#Data],3,0)</f>
        <v>561</v>
      </c>
      <c r="J1903" s="11">
        <f t="shared" si="177"/>
        <v>1683</v>
      </c>
      <c r="K1903" s="11">
        <f t="shared" si="178"/>
        <v>2052</v>
      </c>
      <c r="L1903" s="11">
        <f t="shared" si="179"/>
        <v>369</v>
      </c>
      <c r="M1903" t="str">
        <f>VLOOKUP(C1903,[1]!Location_Data[#Data],2,0)</f>
        <v>San Bernardino</v>
      </c>
      <c r="N1903" t="str">
        <f>VLOOKUP(D1903,[1]!Salespeople_Data[#Data],2,0)</f>
        <v>Carl Hall</v>
      </c>
      <c r="O1903" t="str">
        <f>VLOOKUP(E1903,[1]!Customer_Data[#Data],2,0)</f>
        <v>Martin Reyes</v>
      </c>
      <c r="P1903" s="15">
        <f t="shared" si="174"/>
        <v>6</v>
      </c>
      <c r="Q1903">
        <f t="shared" si="175"/>
        <v>9</v>
      </c>
      <c r="R1903">
        <f t="shared" si="176"/>
        <v>2020</v>
      </c>
    </row>
    <row r="1904" spans="1:18" x14ac:dyDescent="0.25">
      <c r="A1904" s="2" t="s">
        <v>2866</v>
      </c>
      <c r="B1904" s="2" t="s">
        <v>666</v>
      </c>
      <c r="C1904" s="2" t="s">
        <v>57</v>
      </c>
      <c r="D1904" s="2" t="s">
        <v>257</v>
      </c>
      <c r="E1904" s="2" t="s">
        <v>1336</v>
      </c>
      <c r="F1904" s="3">
        <v>44178</v>
      </c>
      <c r="G1904" s="2">
        <v>1</v>
      </c>
      <c r="H1904" s="11">
        <f>VLOOKUP(B1904,[1]!Product_Data[#Data],4,0)</f>
        <v>2241</v>
      </c>
      <c r="I1904" s="11">
        <f>VLOOKUP(B1904,[1]!Product_Data[#Data],3,0)</f>
        <v>1367</v>
      </c>
      <c r="J1904" s="11">
        <f t="shared" si="177"/>
        <v>1367</v>
      </c>
      <c r="K1904" s="11">
        <f t="shared" si="178"/>
        <v>2241</v>
      </c>
      <c r="L1904" s="11">
        <f t="shared" si="179"/>
        <v>874</v>
      </c>
      <c r="M1904" t="str">
        <f>VLOOKUP(C1904,[1]!Location_Data[#Data],2,0)</f>
        <v>Thousand Oaks</v>
      </c>
      <c r="N1904" t="str">
        <f>VLOOKUP(D1904,[1]!Salespeople_Data[#Data],2,0)</f>
        <v>Jerry Perry</v>
      </c>
      <c r="O1904" t="str">
        <f>VLOOKUP(E1904,[1]!Customer_Data[#Data],2,0)</f>
        <v>Bobby Willis</v>
      </c>
      <c r="P1904" s="15">
        <f t="shared" si="174"/>
        <v>1</v>
      </c>
      <c r="Q1904">
        <f t="shared" si="175"/>
        <v>12</v>
      </c>
      <c r="R1904">
        <f t="shared" si="176"/>
        <v>2020</v>
      </c>
    </row>
    <row r="1905" spans="1:18" x14ac:dyDescent="0.25">
      <c r="A1905" s="4" t="s">
        <v>2867</v>
      </c>
      <c r="B1905" s="4" t="s">
        <v>99</v>
      </c>
      <c r="C1905" s="4" t="s">
        <v>472</v>
      </c>
      <c r="D1905" s="4" t="s">
        <v>63</v>
      </c>
      <c r="E1905" s="4" t="s">
        <v>2032</v>
      </c>
      <c r="F1905" s="5">
        <v>43948</v>
      </c>
      <c r="G1905" s="4">
        <v>4</v>
      </c>
      <c r="H1905" s="11">
        <f>VLOOKUP(B1905,[1]!Product_Data[#Data],4,0)</f>
        <v>1708</v>
      </c>
      <c r="I1905" s="11">
        <f>VLOOKUP(B1905,[1]!Product_Data[#Data],3,0)</f>
        <v>871</v>
      </c>
      <c r="J1905" s="11">
        <f t="shared" si="177"/>
        <v>3484</v>
      </c>
      <c r="K1905" s="11">
        <f t="shared" si="178"/>
        <v>6832</v>
      </c>
      <c r="L1905" s="11">
        <f t="shared" si="179"/>
        <v>3348</v>
      </c>
      <c r="M1905" t="str">
        <f>VLOOKUP(C1905,[1]!Location_Data[#Data],2,0)</f>
        <v>Concord</v>
      </c>
      <c r="N1905" t="str">
        <f>VLOOKUP(D1905,[1]!Salespeople_Data[#Data],2,0)</f>
        <v>Jeremy Mendoza</v>
      </c>
      <c r="O1905" t="str">
        <f>VLOOKUP(E1905,[1]!Customer_Data[#Data],2,0)</f>
        <v>Eugene Cooper</v>
      </c>
      <c r="P1905" s="15">
        <f t="shared" si="174"/>
        <v>2</v>
      </c>
      <c r="Q1905">
        <f t="shared" si="175"/>
        <v>4</v>
      </c>
      <c r="R1905">
        <f t="shared" si="176"/>
        <v>2020</v>
      </c>
    </row>
    <row r="1906" spans="1:18" x14ac:dyDescent="0.25">
      <c r="A1906" s="2" t="s">
        <v>2868</v>
      </c>
      <c r="B1906" s="2" t="s">
        <v>228</v>
      </c>
      <c r="C1906" s="2" t="s">
        <v>100</v>
      </c>
      <c r="D1906" s="2" t="s">
        <v>96</v>
      </c>
      <c r="E1906" s="2" t="s">
        <v>425</v>
      </c>
      <c r="F1906" s="3">
        <v>43972</v>
      </c>
      <c r="G1906" s="2">
        <v>2</v>
      </c>
      <c r="H1906" s="11">
        <f>VLOOKUP(B1906,[1]!Product_Data[#Data],4,0)</f>
        <v>1862</v>
      </c>
      <c r="I1906" s="11">
        <f>VLOOKUP(B1906,[1]!Product_Data[#Data],3,0)</f>
        <v>1173</v>
      </c>
      <c r="J1906" s="11">
        <f t="shared" si="177"/>
        <v>2346</v>
      </c>
      <c r="K1906" s="11">
        <f t="shared" si="178"/>
        <v>3724</v>
      </c>
      <c r="L1906" s="11">
        <f t="shared" si="179"/>
        <v>1378</v>
      </c>
      <c r="M1906" t="str">
        <f>VLOOKUP(C1906,[1]!Location_Data[#Data],2,0)</f>
        <v>Victorville</v>
      </c>
      <c r="N1906" t="str">
        <f>VLOOKUP(D1906,[1]!Salespeople_Data[#Data],2,0)</f>
        <v>Brian Thomas</v>
      </c>
      <c r="O1906" t="str">
        <f>VLOOKUP(E1906,[1]!Customer_Data[#Data],2,0)</f>
        <v>Terry Payne</v>
      </c>
      <c r="P1906" s="15">
        <f t="shared" si="174"/>
        <v>5</v>
      </c>
      <c r="Q1906">
        <f t="shared" si="175"/>
        <v>5</v>
      </c>
      <c r="R1906">
        <f t="shared" si="176"/>
        <v>2020</v>
      </c>
    </row>
    <row r="1907" spans="1:18" x14ac:dyDescent="0.25">
      <c r="A1907" s="4" t="s">
        <v>2869</v>
      </c>
      <c r="B1907" s="4" t="s">
        <v>796</v>
      </c>
      <c r="C1907" s="4" t="s">
        <v>48</v>
      </c>
      <c r="D1907" s="4" t="s">
        <v>178</v>
      </c>
      <c r="E1907" s="4" t="s">
        <v>846</v>
      </c>
      <c r="F1907" s="5">
        <v>43914</v>
      </c>
      <c r="G1907" s="4">
        <v>1</v>
      </c>
      <c r="H1907" s="11">
        <f>VLOOKUP(B1907,[1]!Product_Data[#Data],4,0)</f>
        <v>1103</v>
      </c>
      <c r="I1907" s="11">
        <f>VLOOKUP(B1907,[1]!Product_Data[#Data],3,0)</f>
        <v>838</v>
      </c>
      <c r="J1907" s="11">
        <f t="shared" si="177"/>
        <v>838</v>
      </c>
      <c r="K1907" s="11">
        <f t="shared" si="178"/>
        <v>1103</v>
      </c>
      <c r="L1907" s="11">
        <f t="shared" si="179"/>
        <v>265</v>
      </c>
      <c r="M1907" t="str">
        <f>VLOOKUP(C1907,[1]!Location_Data[#Data],2,0)</f>
        <v>Rialto</v>
      </c>
      <c r="N1907" t="str">
        <f>VLOOKUP(D1907,[1]!Salespeople_Data[#Data],2,0)</f>
        <v>Joshua Taylor</v>
      </c>
      <c r="O1907" t="str">
        <f>VLOOKUP(E1907,[1]!Customer_Data[#Data],2,0)</f>
        <v>Steven Young</v>
      </c>
      <c r="P1907" s="15">
        <f t="shared" si="174"/>
        <v>3</v>
      </c>
      <c r="Q1907">
        <f t="shared" si="175"/>
        <v>3</v>
      </c>
      <c r="R1907">
        <f t="shared" si="176"/>
        <v>2020</v>
      </c>
    </row>
    <row r="1908" spans="1:18" x14ac:dyDescent="0.25">
      <c r="A1908" s="2" t="s">
        <v>2870</v>
      </c>
      <c r="B1908" s="2" t="s">
        <v>461</v>
      </c>
      <c r="C1908" s="2" t="s">
        <v>204</v>
      </c>
      <c r="D1908" s="2" t="s">
        <v>75</v>
      </c>
      <c r="E1908" s="2" t="s">
        <v>915</v>
      </c>
      <c r="F1908" s="3">
        <v>44013</v>
      </c>
      <c r="G1908" s="2">
        <v>1</v>
      </c>
      <c r="H1908" s="11">
        <f>VLOOKUP(B1908,[1]!Product_Data[#Data],4,0)</f>
        <v>35</v>
      </c>
      <c r="I1908" s="11">
        <f>VLOOKUP(B1908,[1]!Product_Data[#Data],3,0)</f>
        <v>22</v>
      </c>
      <c r="J1908" s="11">
        <f t="shared" si="177"/>
        <v>22</v>
      </c>
      <c r="K1908" s="11">
        <f t="shared" si="178"/>
        <v>35</v>
      </c>
      <c r="L1908" s="11">
        <f t="shared" si="179"/>
        <v>13</v>
      </c>
      <c r="M1908" t="str">
        <f>VLOOKUP(C1908,[1]!Location_Data[#Data],2,0)</f>
        <v>Corona</v>
      </c>
      <c r="N1908" t="str">
        <f>VLOOKUP(D1908,[1]!Salespeople_Data[#Data],2,0)</f>
        <v>Roger Robertson</v>
      </c>
      <c r="O1908" t="str">
        <f>VLOOKUP(E1908,[1]!Customer_Data[#Data],2,0)</f>
        <v>Carlos Kim</v>
      </c>
      <c r="P1908" s="15">
        <f t="shared" si="174"/>
        <v>4</v>
      </c>
      <c r="Q1908">
        <f t="shared" si="175"/>
        <v>7</v>
      </c>
      <c r="R1908">
        <f t="shared" si="176"/>
        <v>2020</v>
      </c>
    </row>
    <row r="1909" spans="1:18" x14ac:dyDescent="0.25">
      <c r="A1909" s="4" t="s">
        <v>2871</v>
      </c>
      <c r="B1909" s="4" t="s">
        <v>305</v>
      </c>
      <c r="C1909" s="4" t="s">
        <v>120</v>
      </c>
      <c r="D1909" s="4" t="s">
        <v>15</v>
      </c>
      <c r="E1909" s="4" t="s">
        <v>1205</v>
      </c>
      <c r="F1909" s="5">
        <v>43839</v>
      </c>
      <c r="G1909" s="4">
        <v>4</v>
      </c>
      <c r="H1909" s="11">
        <f>VLOOKUP(B1909,[1]!Product_Data[#Data],4,0)</f>
        <v>504</v>
      </c>
      <c r="I1909" s="11">
        <f>VLOOKUP(B1909,[1]!Product_Data[#Data],3,0)</f>
        <v>408</v>
      </c>
      <c r="J1909" s="11">
        <f t="shared" si="177"/>
        <v>1632</v>
      </c>
      <c r="K1909" s="11">
        <f t="shared" si="178"/>
        <v>2016</v>
      </c>
      <c r="L1909" s="11">
        <f t="shared" si="179"/>
        <v>384</v>
      </c>
      <c r="M1909" t="str">
        <f>VLOOKUP(C1909,[1]!Location_Data[#Data],2,0)</f>
        <v>Elk Grove</v>
      </c>
      <c r="N1909" t="str">
        <f>VLOOKUP(D1909,[1]!Salespeople_Data[#Data],2,0)</f>
        <v>Ryan Butler</v>
      </c>
      <c r="O1909" t="str">
        <f>VLOOKUP(E1909,[1]!Customer_Data[#Data],2,0)</f>
        <v>Jesse Hill</v>
      </c>
      <c r="P1909" s="15">
        <f t="shared" si="174"/>
        <v>5</v>
      </c>
      <c r="Q1909">
        <f t="shared" si="175"/>
        <v>1</v>
      </c>
      <c r="R1909">
        <f t="shared" si="176"/>
        <v>2020</v>
      </c>
    </row>
    <row r="1910" spans="1:18" x14ac:dyDescent="0.25">
      <c r="A1910" s="2" t="s">
        <v>2872</v>
      </c>
      <c r="B1910" s="2" t="s">
        <v>330</v>
      </c>
      <c r="C1910" s="2" t="s">
        <v>570</v>
      </c>
      <c r="D1910" s="2" t="s">
        <v>25</v>
      </c>
      <c r="E1910" s="2" t="s">
        <v>597</v>
      </c>
      <c r="F1910" s="3">
        <v>44124</v>
      </c>
      <c r="G1910" s="2">
        <v>2</v>
      </c>
      <c r="H1910" s="11">
        <f>VLOOKUP(B1910,[1]!Product_Data[#Data],4,0)</f>
        <v>1635</v>
      </c>
      <c r="I1910" s="11">
        <f>VLOOKUP(B1910,[1]!Product_Data[#Data],3,0)</f>
        <v>1046</v>
      </c>
      <c r="J1910" s="11">
        <f t="shared" si="177"/>
        <v>2092</v>
      </c>
      <c r="K1910" s="11">
        <f t="shared" si="178"/>
        <v>3270</v>
      </c>
      <c r="L1910" s="11">
        <f t="shared" si="179"/>
        <v>1178</v>
      </c>
      <c r="M1910" t="str">
        <f>VLOOKUP(C1910,[1]!Location_Data[#Data],2,0)</f>
        <v>Fresno</v>
      </c>
      <c r="N1910" t="str">
        <f>VLOOKUP(D1910,[1]!Salespeople_Data[#Data],2,0)</f>
        <v>Brian Davis</v>
      </c>
      <c r="O1910" t="str">
        <f>VLOOKUP(E1910,[1]!Customer_Data[#Data],2,0)</f>
        <v>Antonio Dixon</v>
      </c>
      <c r="P1910" s="15">
        <f t="shared" si="174"/>
        <v>3</v>
      </c>
      <c r="Q1910">
        <f t="shared" si="175"/>
        <v>10</v>
      </c>
      <c r="R1910">
        <f t="shared" si="176"/>
        <v>2020</v>
      </c>
    </row>
    <row r="1911" spans="1:18" x14ac:dyDescent="0.25">
      <c r="A1911" s="4" t="s">
        <v>2873</v>
      </c>
      <c r="B1911" s="4" t="s">
        <v>8</v>
      </c>
      <c r="C1911" s="4" t="s">
        <v>643</v>
      </c>
      <c r="D1911" s="4" t="s">
        <v>159</v>
      </c>
      <c r="E1911" s="4" t="s">
        <v>1040</v>
      </c>
      <c r="F1911" s="5">
        <v>44090</v>
      </c>
      <c r="G1911" s="4">
        <v>2</v>
      </c>
      <c r="H1911" s="11">
        <f>VLOOKUP(B1911,[1]!Product_Data[#Data],4,0)</f>
        <v>1522</v>
      </c>
      <c r="I1911" s="11">
        <f>VLOOKUP(B1911,[1]!Product_Data[#Data],3,0)</f>
        <v>791</v>
      </c>
      <c r="J1911" s="11">
        <f t="shared" si="177"/>
        <v>1582</v>
      </c>
      <c r="K1911" s="11">
        <f t="shared" si="178"/>
        <v>3044</v>
      </c>
      <c r="L1911" s="11">
        <f t="shared" si="179"/>
        <v>1462</v>
      </c>
      <c r="M1911" t="str">
        <f>VLOOKUP(C1911,[1]!Location_Data[#Data],2,0)</f>
        <v>Hayward</v>
      </c>
      <c r="N1911" t="str">
        <f>VLOOKUP(D1911,[1]!Salespeople_Data[#Data],2,0)</f>
        <v>Bobby Russell</v>
      </c>
      <c r="O1911" t="str">
        <f>VLOOKUP(E1911,[1]!Customer_Data[#Data],2,0)</f>
        <v>Carlos Stewart</v>
      </c>
      <c r="P1911" s="15">
        <f t="shared" si="174"/>
        <v>4</v>
      </c>
      <c r="Q1911">
        <f t="shared" si="175"/>
        <v>9</v>
      </c>
      <c r="R1911">
        <f t="shared" si="176"/>
        <v>2020</v>
      </c>
    </row>
    <row r="1912" spans="1:18" x14ac:dyDescent="0.25">
      <c r="A1912" s="2" t="s">
        <v>2874</v>
      </c>
      <c r="B1912" s="2" t="s">
        <v>43</v>
      </c>
      <c r="C1912" s="2" t="s">
        <v>74</v>
      </c>
      <c r="D1912" s="2" t="s">
        <v>30</v>
      </c>
      <c r="E1912" s="2" t="s">
        <v>576</v>
      </c>
      <c r="F1912" s="3">
        <v>44097</v>
      </c>
      <c r="G1912" s="2">
        <v>1</v>
      </c>
      <c r="H1912" s="11">
        <f>VLOOKUP(B1912,[1]!Product_Data[#Data],4,0)</f>
        <v>356</v>
      </c>
      <c r="I1912" s="11">
        <f>VLOOKUP(B1912,[1]!Product_Data[#Data],3,0)</f>
        <v>292</v>
      </c>
      <c r="J1912" s="11">
        <f t="shared" si="177"/>
        <v>292</v>
      </c>
      <c r="K1912" s="11">
        <f t="shared" si="178"/>
        <v>356</v>
      </c>
      <c r="L1912" s="11">
        <f t="shared" si="179"/>
        <v>64</v>
      </c>
      <c r="M1912" t="str">
        <f>VLOOKUP(C1912,[1]!Location_Data[#Data],2,0)</f>
        <v>West Covina</v>
      </c>
      <c r="N1912" t="str">
        <f>VLOOKUP(D1912,[1]!Salespeople_Data[#Data],2,0)</f>
        <v>Carl Hall</v>
      </c>
      <c r="O1912" t="str">
        <f>VLOOKUP(E1912,[1]!Customer_Data[#Data],2,0)</f>
        <v>Samuel Kim</v>
      </c>
      <c r="P1912" s="15">
        <f t="shared" si="174"/>
        <v>4</v>
      </c>
      <c r="Q1912">
        <f t="shared" si="175"/>
        <v>9</v>
      </c>
      <c r="R1912">
        <f t="shared" si="176"/>
        <v>2020</v>
      </c>
    </row>
    <row r="1913" spans="1:18" x14ac:dyDescent="0.25">
      <c r="A1913" s="4" t="s">
        <v>2875</v>
      </c>
      <c r="B1913" s="4" t="s">
        <v>330</v>
      </c>
      <c r="C1913" s="4" t="s">
        <v>249</v>
      </c>
      <c r="D1913" s="4" t="s">
        <v>239</v>
      </c>
      <c r="E1913" s="4" t="s">
        <v>629</v>
      </c>
      <c r="F1913" s="5">
        <v>43919</v>
      </c>
      <c r="G1913" s="4">
        <v>2</v>
      </c>
      <c r="H1913" s="11">
        <f>VLOOKUP(B1913,[1]!Product_Data[#Data],4,0)</f>
        <v>1635</v>
      </c>
      <c r="I1913" s="11">
        <f>VLOOKUP(B1913,[1]!Product_Data[#Data],3,0)</f>
        <v>1046</v>
      </c>
      <c r="J1913" s="11">
        <f t="shared" si="177"/>
        <v>2092</v>
      </c>
      <c r="K1913" s="11">
        <f t="shared" si="178"/>
        <v>3270</v>
      </c>
      <c r="L1913" s="11">
        <f t="shared" si="179"/>
        <v>1178</v>
      </c>
      <c r="M1913" t="str">
        <f>VLOOKUP(C1913,[1]!Location_Data[#Data],2,0)</f>
        <v>Roseville</v>
      </c>
      <c r="N1913" t="str">
        <f>VLOOKUP(D1913,[1]!Salespeople_Data[#Data],2,0)</f>
        <v>John Reyes</v>
      </c>
      <c r="O1913" t="str">
        <f>VLOOKUP(E1913,[1]!Customer_Data[#Data],2,0)</f>
        <v>Clarence Kelley</v>
      </c>
      <c r="P1913" s="15">
        <f t="shared" si="174"/>
        <v>1</v>
      </c>
      <c r="Q1913">
        <f t="shared" si="175"/>
        <v>3</v>
      </c>
      <c r="R1913">
        <f t="shared" si="176"/>
        <v>2020</v>
      </c>
    </row>
    <row r="1914" spans="1:18" x14ac:dyDescent="0.25">
      <c r="A1914" s="2" t="s">
        <v>2876</v>
      </c>
      <c r="B1914" s="2" t="s">
        <v>203</v>
      </c>
      <c r="C1914" s="2" t="s">
        <v>380</v>
      </c>
      <c r="D1914" s="2" t="s">
        <v>250</v>
      </c>
      <c r="E1914" s="2" t="s">
        <v>2076</v>
      </c>
      <c r="F1914" s="3">
        <v>44038</v>
      </c>
      <c r="G1914" s="2">
        <v>1</v>
      </c>
      <c r="H1914" s="11">
        <f>VLOOKUP(B1914,[1]!Product_Data[#Data],4,0)</f>
        <v>1414</v>
      </c>
      <c r="I1914" s="11">
        <f>VLOOKUP(B1914,[1]!Product_Data[#Data],3,0)</f>
        <v>962</v>
      </c>
      <c r="J1914" s="11">
        <f t="shared" si="177"/>
        <v>962</v>
      </c>
      <c r="K1914" s="11">
        <f t="shared" si="178"/>
        <v>1414</v>
      </c>
      <c r="L1914" s="11">
        <f t="shared" si="179"/>
        <v>452</v>
      </c>
      <c r="M1914" t="str">
        <f>VLOOKUP(C1914,[1]!Location_Data[#Data],2,0)</f>
        <v>Los Angeles</v>
      </c>
      <c r="N1914" t="str">
        <f>VLOOKUP(D1914,[1]!Salespeople_Data[#Data],2,0)</f>
        <v>Martin Carr</v>
      </c>
      <c r="O1914" t="str">
        <f>VLOOKUP(E1914,[1]!Customer_Data[#Data],2,0)</f>
        <v>Keith Robinson</v>
      </c>
      <c r="P1914" s="15">
        <f t="shared" si="174"/>
        <v>1</v>
      </c>
      <c r="Q1914">
        <f t="shared" si="175"/>
        <v>7</v>
      </c>
      <c r="R1914">
        <f t="shared" si="176"/>
        <v>2020</v>
      </c>
    </row>
    <row r="1915" spans="1:18" x14ac:dyDescent="0.25">
      <c r="A1915" s="4" t="s">
        <v>2877</v>
      </c>
      <c r="B1915" s="4" t="s">
        <v>352</v>
      </c>
      <c r="C1915" s="4" t="s">
        <v>29</v>
      </c>
      <c r="D1915" s="4" t="s">
        <v>308</v>
      </c>
      <c r="E1915" s="4" t="s">
        <v>112</v>
      </c>
      <c r="F1915" s="5">
        <v>43999</v>
      </c>
      <c r="G1915" s="4">
        <v>1</v>
      </c>
      <c r="H1915" s="11">
        <f>VLOOKUP(B1915,[1]!Product_Data[#Data],4,0)</f>
        <v>203</v>
      </c>
      <c r="I1915" s="11">
        <f>VLOOKUP(B1915,[1]!Product_Data[#Data],3,0)</f>
        <v>154</v>
      </c>
      <c r="J1915" s="11">
        <f t="shared" si="177"/>
        <v>154</v>
      </c>
      <c r="K1915" s="11">
        <f t="shared" si="178"/>
        <v>203</v>
      </c>
      <c r="L1915" s="11">
        <f t="shared" si="179"/>
        <v>49</v>
      </c>
      <c r="M1915" t="str">
        <f>VLOOKUP(C1915,[1]!Location_Data[#Data],2,0)</f>
        <v>Santa Ana</v>
      </c>
      <c r="N1915" t="str">
        <f>VLOOKUP(D1915,[1]!Salespeople_Data[#Data],2,0)</f>
        <v>Fred Robertson</v>
      </c>
      <c r="O1915" t="str">
        <f>VLOOKUP(E1915,[1]!Customer_Data[#Data],2,0)</f>
        <v>Philip Crawford</v>
      </c>
      <c r="P1915" s="15">
        <f t="shared" si="174"/>
        <v>4</v>
      </c>
      <c r="Q1915">
        <f t="shared" si="175"/>
        <v>6</v>
      </c>
      <c r="R1915">
        <f t="shared" si="176"/>
        <v>2020</v>
      </c>
    </row>
    <row r="1916" spans="1:18" x14ac:dyDescent="0.25">
      <c r="A1916" s="2" t="s">
        <v>2878</v>
      </c>
      <c r="B1916" s="2" t="s">
        <v>666</v>
      </c>
      <c r="C1916" s="2" t="s">
        <v>145</v>
      </c>
      <c r="D1916" s="2" t="s">
        <v>159</v>
      </c>
      <c r="E1916" s="2" t="s">
        <v>622</v>
      </c>
      <c r="F1916" s="3">
        <v>44081</v>
      </c>
      <c r="G1916" s="2">
        <v>2</v>
      </c>
      <c r="H1916" s="11">
        <f>VLOOKUP(B1916,[1]!Product_Data[#Data],4,0)</f>
        <v>2241</v>
      </c>
      <c r="I1916" s="11">
        <f>VLOOKUP(B1916,[1]!Product_Data[#Data],3,0)</f>
        <v>1367</v>
      </c>
      <c r="J1916" s="11">
        <f t="shared" si="177"/>
        <v>2734</v>
      </c>
      <c r="K1916" s="11">
        <f t="shared" si="178"/>
        <v>4482</v>
      </c>
      <c r="L1916" s="11">
        <f t="shared" si="179"/>
        <v>1748</v>
      </c>
      <c r="M1916" t="str">
        <f>VLOOKUP(C1916,[1]!Location_Data[#Data],2,0)</f>
        <v>Santa Maria</v>
      </c>
      <c r="N1916" t="str">
        <f>VLOOKUP(D1916,[1]!Salespeople_Data[#Data],2,0)</f>
        <v>Bobby Russell</v>
      </c>
      <c r="O1916" t="str">
        <f>VLOOKUP(E1916,[1]!Customer_Data[#Data],2,0)</f>
        <v>Patrick Williamson</v>
      </c>
      <c r="P1916" s="15">
        <f t="shared" si="174"/>
        <v>2</v>
      </c>
      <c r="Q1916">
        <f t="shared" si="175"/>
        <v>9</v>
      </c>
      <c r="R1916">
        <f t="shared" si="176"/>
        <v>2020</v>
      </c>
    </row>
    <row r="1917" spans="1:18" x14ac:dyDescent="0.25">
      <c r="A1917" s="4" t="s">
        <v>2879</v>
      </c>
      <c r="B1917" s="4" t="s">
        <v>232</v>
      </c>
      <c r="C1917" s="4" t="s">
        <v>286</v>
      </c>
      <c r="D1917" s="4" t="s">
        <v>170</v>
      </c>
      <c r="E1917" s="4" t="s">
        <v>390</v>
      </c>
      <c r="F1917" s="5">
        <v>44046</v>
      </c>
      <c r="G1917" s="4">
        <v>3</v>
      </c>
      <c r="H1917" s="11">
        <f>VLOOKUP(B1917,[1]!Product_Data[#Data],4,0)</f>
        <v>1119</v>
      </c>
      <c r="I1917" s="11">
        <f>VLOOKUP(B1917,[1]!Product_Data[#Data],3,0)</f>
        <v>683</v>
      </c>
      <c r="J1917" s="11">
        <f t="shared" si="177"/>
        <v>2049</v>
      </c>
      <c r="K1917" s="11">
        <f t="shared" si="178"/>
        <v>3357</v>
      </c>
      <c r="L1917" s="11">
        <f t="shared" si="179"/>
        <v>1308</v>
      </c>
      <c r="M1917" t="str">
        <f>VLOOKUP(C1917,[1]!Location_Data[#Data],2,0)</f>
        <v>El Monte</v>
      </c>
      <c r="N1917" t="str">
        <f>VLOOKUP(D1917,[1]!Salespeople_Data[#Data],2,0)</f>
        <v>Sean Miller</v>
      </c>
      <c r="O1917" t="str">
        <f>VLOOKUP(E1917,[1]!Customer_Data[#Data],2,0)</f>
        <v>Chris Chapman</v>
      </c>
      <c r="P1917" s="15">
        <f t="shared" si="174"/>
        <v>2</v>
      </c>
      <c r="Q1917">
        <f t="shared" si="175"/>
        <v>8</v>
      </c>
      <c r="R1917">
        <f t="shared" si="176"/>
        <v>2020</v>
      </c>
    </row>
    <row r="1918" spans="1:18" x14ac:dyDescent="0.25">
      <c r="A1918" s="2" t="s">
        <v>2880</v>
      </c>
      <c r="B1918" s="2" t="s">
        <v>752</v>
      </c>
      <c r="C1918" s="2" t="s">
        <v>24</v>
      </c>
      <c r="D1918" s="2" t="s">
        <v>116</v>
      </c>
      <c r="E1918" s="2" t="s">
        <v>1916</v>
      </c>
      <c r="F1918" s="3">
        <v>43873</v>
      </c>
      <c r="G1918" s="2">
        <v>4</v>
      </c>
      <c r="H1918" s="11">
        <f>VLOOKUP(B1918,[1]!Product_Data[#Data],4,0)</f>
        <v>95</v>
      </c>
      <c r="I1918" s="11">
        <f>VLOOKUP(B1918,[1]!Product_Data[#Data],3,0)</f>
        <v>61</v>
      </c>
      <c r="J1918" s="11">
        <f t="shared" si="177"/>
        <v>244</v>
      </c>
      <c r="K1918" s="11">
        <f t="shared" si="178"/>
        <v>380</v>
      </c>
      <c r="L1918" s="11">
        <f t="shared" si="179"/>
        <v>136</v>
      </c>
      <c r="M1918" t="str">
        <f>VLOOKUP(C1918,[1]!Location_Data[#Data],2,0)</f>
        <v>Lancaster</v>
      </c>
      <c r="N1918" t="str">
        <f>VLOOKUP(D1918,[1]!Salespeople_Data[#Data],2,0)</f>
        <v>Roger Ramos</v>
      </c>
      <c r="O1918" t="str">
        <f>VLOOKUP(E1918,[1]!Customer_Data[#Data],2,0)</f>
        <v>Kevin Gomez</v>
      </c>
      <c r="P1918" s="15">
        <f t="shared" si="174"/>
        <v>4</v>
      </c>
      <c r="Q1918">
        <f t="shared" si="175"/>
        <v>2</v>
      </c>
      <c r="R1918">
        <f t="shared" si="176"/>
        <v>2020</v>
      </c>
    </row>
    <row r="1919" spans="1:18" x14ac:dyDescent="0.25">
      <c r="A1919" s="4" t="s">
        <v>2881</v>
      </c>
      <c r="B1919" s="4" t="s">
        <v>173</v>
      </c>
      <c r="C1919" s="4" t="s">
        <v>115</v>
      </c>
      <c r="D1919" s="4" t="s">
        <v>191</v>
      </c>
      <c r="E1919" s="4" t="s">
        <v>997</v>
      </c>
      <c r="F1919" s="5">
        <v>44068</v>
      </c>
      <c r="G1919" s="4">
        <v>1</v>
      </c>
      <c r="H1919" s="11">
        <f>VLOOKUP(B1919,[1]!Product_Data[#Data],4,0)</f>
        <v>2005</v>
      </c>
      <c r="I1919" s="11">
        <f>VLOOKUP(B1919,[1]!Product_Data[#Data],3,0)</f>
        <v>1223</v>
      </c>
      <c r="J1919" s="11">
        <f t="shared" si="177"/>
        <v>1223</v>
      </c>
      <c r="K1919" s="11">
        <f t="shared" si="178"/>
        <v>2005</v>
      </c>
      <c r="L1919" s="11">
        <f t="shared" si="179"/>
        <v>782</v>
      </c>
      <c r="M1919" t="str">
        <f>VLOOKUP(C1919,[1]!Location_Data[#Data],2,0)</f>
        <v>Glendale</v>
      </c>
      <c r="N1919" t="str">
        <f>VLOOKUP(D1919,[1]!Salespeople_Data[#Data],2,0)</f>
        <v>Robert Reed</v>
      </c>
      <c r="O1919" t="str">
        <f>VLOOKUP(E1919,[1]!Customer_Data[#Data],2,0)</f>
        <v>Henry Reyes</v>
      </c>
      <c r="P1919" s="15">
        <f t="shared" si="174"/>
        <v>3</v>
      </c>
      <c r="Q1919">
        <f t="shared" si="175"/>
        <v>8</v>
      </c>
      <c r="R1919">
        <f t="shared" si="176"/>
        <v>2020</v>
      </c>
    </row>
    <row r="1920" spans="1:18" x14ac:dyDescent="0.25">
      <c r="A1920" s="2" t="s">
        <v>2882</v>
      </c>
      <c r="B1920" s="2" t="s">
        <v>177</v>
      </c>
      <c r="C1920" s="2" t="s">
        <v>731</v>
      </c>
      <c r="D1920" s="2" t="s">
        <v>15</v>
      </c>
      <c r="E1920" s="2" t="s">
        <v>76</v>
      </c>
      <c r="F1920" s="3">
        <v>43930</v>
      </c>
      <c r="G1920" s="2">
        <v>1</v>
      </c>
      <c r="H1920" s="11">
        <f>VLOOKUP(B1920,[1]!Product_Data[#Data],4,0)</f>
        <v>2497</v>
      </c>
      <c r="I1920" s="11">
        <f>VLOOKUP(B1920,[1]!Product_Data[#Data],3,0)</f>
        <v>1473</v>
      </c>
      <c r="J1920" s="11">
        <f t="shared" si="177"/>
        <v>1473</v>
      </c>
      <c r="K1920" s="11">
        <f t="shared" si="178"/>
        <v>2497</v>
      </c>
      <c r="L1920" s="11">
        <f t="shared" si="179"/>
        <v>1024</v>
      </c>
      <c r="M1920" t="str">
        <f>VLOOKUP(C1920,[1]!Location_Data[#Data],2,0)</f>
        <v>Costa Mesa</v>
      </c>
      <c r="N1920" t="str">
        <f>VLOOKUP(D1920,[1]!Salespeople_Data[#Data],2,0)</f>
        <v>Ryan Butler</v>
      </c>
      <c r="O1920" t="str">
        <f>VLOOKUP(E1920,[1]!Customer_Data[#Data],2,0)</f>
        <v>Donald Andrews</v>
      </c>
      <c r="P1920" s="15">
        <f t="shared" si="174"/>
        <v>5</v>
      </c>
      <c r="Q1920">
        <f t="shared" si="175"/>
        <v>4</v>
      </c>
      <c r="R1920">
        <f t="shared" si="176"/>
        <v>2020</v>
      </c>
    </row>
    <row r="1921" spans="1:18" x14ac:dyDescent="0.25">
      <c r="A1921" s="4" t="s">
        <v>2883</v>
      </c>
      <c r="B1921" s="4" t="s">
        <v>321</v>
      </c>
      <c r="C1921" s="4" t="s">
        <v>66</v>
      </c>
      <c r="D1921" s="4" t="s">
        <v>359</v>
      </c>
      <c r="E1921" s="4" t="s">
        <v>959</v>
      </c>
      <c r="F1921" s="5">
        <v>43926</v>
      </c>
      <c r="G1921" s="4">
        <v>1</v>
      </c>
      <c r="H1921" s="11">
        <f>VLOOKUP(B1921,[1]!Product_Data[#Data],4,0)</f>
        <v>2391</v>
      </c>
      <c r="I1921" s="11">
        <f>VLOOKUP(B1921,[1]!Product_Data[#Data],3,0)</f>
        <v>1291</v>
      </c>
      <c r="J1921" s="11">
        <f t="shared" si="177"/>
        <v>1291</v>
      </c>
      <c r="K1921" s="11">
        <f t="shared" si="178"/>
        <v>2391</v>
      </c>
      <c r="L1921" s="11">
        <f t="shared" si="179"/>
        <v>1100</v>
      </c>
      <c r="M1921" t="str">
        <f>VLOOKUP(C1921,[1]!Location_Data[#Data],2,0)</f>
        <v>Ontario</v>
      </c>
      <c r="N1921" t="str">
        <f>VLOOKUP(D1921,[1]!Salespeople_Data[#Data],2,0)</f>
        <v>Eugene Holmes</v>
      </c>
      <c r="O1921" t="str">
        <f>VLOOKUP(E1921,[1]!Customer_Data[#Data],2,0)</f>
        <v>Peter Castillo</v>
      </c>
      <c r="P1921" s="15">
        <f t="shared" si="174"/>
        <v>1</v>
      </c>
      <c r="Q1921">
        <f t="shared" si="175"/>
        <v>4</v>
      </c>
      <c r="R1921">
        <f t="shared" si="176"/>
        <v>2020</v>
      </c>
    </row>
    <row r="1922" spans="1:18" x14ac:dyDescent="0.25">
      <c r="A1922" s="2" t="s">
        <v>2884</v>
      </c>
      <c r="B1922" s="2" t="s">
        <v>537</v>
      </c>
      <c r="C1922" s="2" t="s">
        <v>349</v>
      </c>
      <c r="D1922" s="2" t="s">
        <v>250</v>
      </c>
      <c r="E1922" s="2" t="s">
        <v>1831</v>
      </c>
      <c r="F1922" s="3">
        <v>43843</v>
      </c>
      <c r="G1922" s="2">
        <v>3</v>
      </c>
      <c r="H1922" s="11">
        <f>VLOOKUP(B1922,[1]!Product_Data[#Data],4,0)</f>
        <v>556</v>
      </c>
      <c r="I1922" s="11">
        <f>VLOOKUP(B1922,[1]!Product_Data[#Data],3,0)</f>
        <v>395</v>
      </c>
      <c r="J1922" s="11">
        <f t="shared" si="177"/>
        <v>1185</v>
      </c>
      <c r="K1922" s="11">
        <f t="shared" si="178"/>
        <v>1668</v>
      </c>
      <c r="L1922" s="11">
        <f t="shared" si="179"/>
        <v>483</v>
      </c>
      <c r="M1922" t="str">
        <f>VLOOKUP(C1922,[1]!Location_Data[#Data],2,0)</f>
        <v>Santa Clara</v>
      </c>
      <c r="N1922" t="str">
        <f>VLOOKUP(D1922,[1]!Salespeople_Data[#Data],2,0)</f>
        <v>Martin Carr</v>
      </c>
      <c r="O1922" t="str">
        <f>VLOOKUP(E1922,[1]!Customer_Data[#Data],2,0)</f>
        <v>Benjamin Lynch</v>
      </c>
      <c r="P1922" s="15">
        <f t="shared" ref="P1922:P1985" si="180">WEEKDAY(F1922)</f>
        <v>2</v>
      </c>
      <c r="Q1922">
        <f t="shared" ref="Q1922:Q1985" si="181">MONTH(F1922)</f>
        <v>1</v>
      </c>
      <c r="R1922">
        <f t="shared" ref="R1922:R1985" si="182">YEAR(F1922)</f>
        <v>2020</v>
      </c>
    </row>
    <row r="1923" spans="1:18" x14ac:dyDescent="0.25">
      <c r="A1923" s="4" t="s">
        <v>2885</v>
      </c>
      <c r="B1923" s="4" t="s">
        <v>181</v>
      </c>
      <c r="C1923" s="4" t="s">
        <v>110</v>
      </c>
      <c r="D1923" s="4" t="s">
        <v>239</v>
      </c>
      <c r="E1923" s="4" t="s">
        <v>147</v>
      </c>
      <c r="F1923" s="5">
        <v>44187</v>
      </c>
      <c r="G1923" s="4">
        <v>4</v>
      </c>
      <c r="H1923" s="11">
        <f>VLOOKUP(B1923,[1]!Product_Data[#Data],4,0)</f>
        <v>1500</v>
      </c>
      <c r="I1923" s="11">
        <f>VLOOKUP(B1923,[1]!Product_Data[#Data],3,0)</f>
        <v>900</v>
      </c>
      <c r="J1923" s="11">
        <f t="shared" ref="J1923:J1986" si="183">PRODUCT(I1923,G1923)</f>
        <v>3600</v>
      </c>
      <c r="K1923" s="11">
        <f t="shared" ref="K1923:K1986" si="184">PRODUCT(H1923,G1923)</f>
        <v>6000</v>
      </c>
      <c r="L1923" s="11">
        <f t="shared" ref="L1923:L1986" si="185">K1923-J1923</f>
        <v>2400</v>
      </c>
      <c r="M1923" t="str">
        <f>VLOOKUP(C1923,[1]!Location_Data[#Data],2,0)</f>
        <v>Richmond</v>
      </c>
      <c r="N1923" t="str">
        <f>VLOOKUP(D1923,[1]!Salespeople_Data[#Data],2,0)</f>
        <v>John Reyes</v>
      </c>
      <c r="O1923" t="str">
        <f>VLOOKUP(E1923,[1]!Customer_Data[#Data],2,0)</f>
        <v>Steven Owens</v>
      </c>
      <c r="P1923" s="15">
        <f t="shared" si="180"/>
        <v>3</v>
      </c>
      <c r="Q1923">
        <f t="shared" si="181"/>
        <v>12</v>
      </c>
      <c r="R1923">
        <f t="shared" si="182"/>
        <v>2020</v>
      </c>
    </row>
    <row r="1924" spans="1:18" x14ac:dyDescent="0.25">
      <c r="A1924" s="2" t="s">
        <v>2886</v>
      </c>
      <c r="B1924" s="2" t="s">
        <v>666</v>
      </c>
      <c r="C1924" s="2" t="s">
        <v>29</v>
      </c>
      <c r="D1924" s="2" t="s">
        <v>308</v>
      </c>
      <c r="E1924" s="2" t="s">
        <v>410</v>
      </c>
      <c r="F1924" s="3">
        <v>44025</v>
      </c>
      <c r="G1924" s="2">
        <v>1</v>
      </c>
      <c r="H1924" s="11">
        <f>VLOOKUP(B1924,[1]!Product_Data[#Data],4,0)</f>
        <v>2241</v>
      </c>
      <c r="I1924" s="11">
        <f>VLOOKUP(B1924,[1]!Product_Data[#Data],3,0)</f>
        <v>1367</v>
      </c>
      <c r="J1924" s="11">
        <f t="shared" si="183"/>
        <v>1367</v>
      </c>
      <c r="K1924" s="11">
        <f t="shared" si="184"/>
        <v>2241</v>
      </c>
      <c r="L1924" s="11">
        <f t="shared" si="185"/>
        <v>874</v>
      </c>
      <c r="M1924" t="str">
        <f>VLOOKUP(C1924,[1]!Location_Data[#Data],2,0)</f>
        <v>Santa Ana</v>
      </c>
      <c r="N1924" t="str">
        <f>VLOOKUP(D1924,[1]!Salespeople_Data[#Data],2,0)</f>
        <v>Fred Robertson</v>
      </c>
      <c r="O1924" t="str">
        <f>VLOOKUP(E1924,[1]!Customer_Data[#Data],2,0)</f>
        <v>Earl Phillips</v>
      </c>
      <c r="P1924" s="15">
        <f t="shared" si="180"/>
        <v>2</v>
      </c>
      <c r="Q1924">
        <f t="shared" si="181"/>
        <v>7</v>
      </c>
      <c r="R1924">
        <f t="shared" si="182"/>
        <v>2020</v>
      </c>
    </row>
    <row r="1925" spans="1:18" x14ac:dyDescent="0.25">
      <c r="A1925" s="4" t="s">
        <v>2887</v>
      </c>
      <c r="B1925" s="4" t="s">
        <v>207</v>
      </c>
      <c r="C1925" s="4" t="s">
        <v>380</v>
      </c>
      <c r="D1925" s="4" t="s">
        <v>170</v>
      </c>
      <c r="E1925" s="4" t="s">
        <v>2030</v>
      </c>
      <c r="F1925" s="5">
        <v>44137</v>
      </c>
      <c r="G1925" s="4">
        <v>1</v>
      </c>
      <c r="H1925" s="11">
        <f>VLOOKUP(B1925,[1]!Product_Data[#Data],4,0)</f>
        <v>2464</v>
      </c>
      <c r="I1925" s="11">
        <f>VLOOKUP(B1925,[1]!Product_Data[#Data],3,0)</f>
        <v>1774</v>
      </c>
      <c r="J1925" s="11">
        <f t="shared" si="183"/>
        <v>1774</v>
      </c>
      <c r="K1925" s="11">
        <f t="shared" si="184"/>
        <v>2464</v>
      </c>
      <c r="L1925" s="11">
        <f t="shared" si="185"/>
        <v>690</v>
      </c>
      <c r="M1925" t="str">
        <f>VLOOKUP(C1925,[1]!Location_Data[#Data],2,0)</f>
        <v>Los Angeles</v>
      </c>
      <c r="N1925" t="str">
        <f>VLOOKUP(D1925,[1]!Salespeople_Data[#Data],2,0)</f>
        <v>Sean Miller</v>
      </c>
      <c r="O1925" t="str">
        <f>VLOOKUP(E1925,[1]!Customer_Data[#Data],2,0)</f>
        <v>Adam Mcdonald</v>
      </c>
      <c r="P1925" s="15">
        <f t="shared" si="180"/>
        <v>2</v>
      </c>
      <c r="Q1925">
        <f t="shared" si="181"/>
        <v>11</v>
      </c>
      <c r="R1925">
        <f t="shared" si="182"/>
        <v>2020</v>
      </c>
    </row>
    <row r="1926" spans="1:18" x14ac:dyDescent="0.25">
      <c r="A1926" s="2" t="s">
        <v>2888</v>
      </c>
      <c r="B1926" s="2" t="s">
        <v>155</v>
      </c>
      <c r="C1926" s="2" t="s">
        <v>220</v>
      </c>
      <c r="D1926" s="2" t="s">
        <v>298</v>
      </c>
      <c r="E1926" s="2" t="s">
        <v>213</v>
      </c>
      <c r="F1926" s="3">
        <v>43955</v>
      </c>
      <c r="G1926" s="2">
        <v>1</v>
      </c>
      <c r="H1926" s="11">
        <f>VLOOKUP(B1926,[1]!Product_Data[#Data],4,0)</f>
        <v>1353</v>
      </c>
      <c r="I1926" s="11">
        <f>VLOOKUP(B1926,[1]!Product_Data[#Data],3,0)</f>
        <v>947</v>
      </c>
      <c r="J1926" s="11">
        <f t="shared" si="183"/>
        <v>947</v>
      </c>
      <c r="K1926" s="11">
        <f t="shared" si="184"/>
        <v>1353</v>
      </c>
      <c r="L1926" s="11">
        <f t="shared" si="185"/>
        <v>406</v>
      </c>
      <c r="M1926" t="str">
        <f>VLOOKUP(C1926,[1]!Location_Data[#Data],2,0)</f>
        <v>Modesto</v>
      </c>
      <c r="N1926" t="str">
        <f>VLOOKUP(D1926,[1]!Salespeople_Data[#Data],2,0)</f>
        <v>Kenneth Fields</v>
      </c>
      <c r="O1926" t="str">
        <f>VLOOKUP(E1926,[1]!Customer_Data[#Data],2,0)</f>
        <v>Sean Price</v>
      </c>
      <c r="P1926" s="15">
        <f t="shared" si="180"/>
        <v>2</v>
      </c>
      <c r="Q1926">
        <f t="shared" si="181"/>
        <v>5</v>
      </c>
      <c r="R1926">
        <f t="shared" si="182"/>
        <v>2020</v>
      </c>
    </row>
    <row r="1927" spans="1:18" x14ac:dyDescent="0.25">
      <c r="A1927" s="4" t="s">
        <v>2889</v>
      </c>
      <c r="B1927" s="4" t="s">
        <v>668</v>
      </c>
      <c r="C1927" s="4" t="s">
        <v>355</v>
      </c>
      <c r="D1927" s="4" t="s">
        <v>264</v>
      </c>
      <c r="E1927" s="4" t="s">
        <v>571</v>
      </c>
      <c r="F1927" s="5">
        <v>44025</v>
      </c>
      <c r="G1927" s="4">
        <v>4</v>
      </c>
      <c r="H1927" s="11">
        <f>VLOOKUP(B1927,[1]!Product_Data[#Data],4,0)</f>
        <v>181</v>
      </c>
      <c r="I1927" s="11">
        <f>VLOOKUP(B1927,[1]!Product_Data[#Data],3,0)</f>
        <v>130</v>
      </c>
      <c r="J1927" s="11">
        <f t="shared" si="183"/>
        <v>520</v>
      </c>
      <c r="K1927" s="11">
        <f t="shared" si="184"/>
        <v>724</v>
      </c>
      <c r="L1927" s="11">
        <f t="shared" si="185"/>
        <v>204</v>
      </c>
      <c r="M1927" t="str">
        <f>VLOOKUP(C1927,[1]!Location_Data[#Data],2,0)</f>
        <v>Burbank</v>
      </c>
      <c r="N1927" t="str">
        <f>VLOOKUP(D1927,[1]!Salespeople_Data[#Data],2,0)</f>
        <v>Ernest Wheeler</v>
      </c>
      <c r="O1927" t="str">
        <f>VLOOKUP(E1927,[1]!Customer_Data[#Data],2,0)</f>
        <v>Jonathan Cox</v>
      </c>
      <c r="P1927" s="15">
        <f t="shared" si="180"/>
        <v>2</v>
      </c>
      <c r="Q1927">
        <f t="shared" si="181"/>
        <v>7</v>
      </c>
      <c r="R1927">
        <f t="shared" si="182"/>
        <v>2020</v>
      </c>
    </row>
    <row r="1928" spans="1:18" x14ac:dyDescent="0.25">
      <c r="A1928" s="2" t="s">
        <v>2890</v>
      </c>
      <c r="B1928" s="2" t="s">
        <v>752</v>
      </c>
      <c r="C1928" s="2" t="s">
        <v>386</v>
      </c>
      <c r="D1928" s="2" t="s">
        <v>91</v>
      </c>
      <c r="E1928" s="2" t="s">
        <v>2891</v>
      </c>
      <c r="F1928" s="3">
        <v>44128</v>
      </c>
      <c r="G1928" s="2">
        <v>1</v>
      </c>
      <c r="H1928" s="11">
        <f>VLOOKUP(B1928,[1]!Product_Data[#Data],4,0)</f>
        <v>95</v>
      </c>
      <c r="I1928" s="11">
        <f>VLOOKUP(B1928,[1]!Product_Data[#Data],3,0)</f>
        <v>61</v>
      </c>
      <c r="J1928" s="11">
        <f t="shared" si="183"/>
        <v>61</v>
      </c>
      <c r="K1928" s="11">
        <f t="shared" si="184"/>
        <v>95</v>
      </c>
      <c r="L1928" s="11">
        <f t="shared" si="185"/>
        <v>34</v>
      </c>
      <c r="M1928" t="str">
        <f>VLOOKUP(C1928,[1]!Location_Data[#Data],2,0)</f>
        <v>Carlsbad</v>
      </c>
      <c r="N1928" t="str">
        <f>VLOOKUP(D1928,[1]!Salespeople_Data[#Data],2,0)</f>
        <v>Howard Gardner</v>
      </c>
      <c r="O1928" t="str">
        <f>VLOOKUP(E1928,[1]!Customer_Data[#Data],2,0)</f>
        <v>Gregory Simmons</v>
      </c>
      <c r="P1928" s="15">
        <f t="shared" si="180"/>
        <v>7</v>
      </c>
      <c r="Q1928">
        <f t="shared" si="181"/>
        <v>10</v>
      </c>
      <c r="R1928">
        <f t="shared" si="182"/>
        <v>2020</v>
      </c>
    </row>
    <row r="1929" spans="1:18" x14ac:dyDescent="0.25">
      <c r="A1929" s="4" t="s">
        <v>2892</v>
      </c>
      <c r="B1929" s="4" t="s">
        <v>348</v>
      </c>
      <c r="C1929" s="4" t="s">
        <v>386</v>
      </c>
      <c r="D1929" s="4" t="s">
        <v>212</v>
      </c>
      <c r="E1929" s="4" t="s">
        <v>64</v>
      </c>
      <c r="F1929" s="5">
        <v>44176</v>
      </c>
      <c r="G1929" s="4">
        <v>1</v>
      </c>
      <c r="H1929" s="11">
        <f>VLOOKUP(B1929,[1]!Product_Data[#Data],4,0)</f>
        <v>603</v>
      </c>
      <c r="I1929" s="11">
        <f>VLOOKUP(B1929,[1]!Product_Data[#Data],3,0)</f>
        <v>416</v>
      </c>
      <c r="J1929" s="11">
        <f t="shared" si="183"/>
        <v>416</v>
      </c>
      <c r="K1929" s="11">
        <f t="shared" si="184"/>
        <v>603</v>
      </c>
      <c r="L1929" s="11">
        <f t="shared" si="185"/>
        <v>187</v>
      </c>
      <c r="M1929" t="str">
        <f>VLOOKUP(C1929,[1]!Location_Data[#Data],2,0)</f>
        <v>Carlsbad</v>
      </c>
      <c r="N1929" t="str">
        <f>VLOOKUP(D1929,[1]!Salespeople_Data[#Data],2,0)</f>
        <v>Ronald Reed</v>
      </c>
      <c r="O1929" t="str">
        <f>VLOOKUP(E1929,[1]!Customer_Data[#Data],2,0)</f>
        <v>Fred Romero</v>
      </c>
      <c r="P1929" s="15">
        <f t="shared" si="180"/>
        <v>6</v>
      </c>
      <c r="Q1929">
        <f t="shared" si="181"/>
        <v>12</v>
      </c>
      <c r="R1929">
        <f t="shared" si="182"/>
        <v>2020</v>
      </c>
    </row>
    <row r="1930" spans="1:18" x14ac:dyDescent="0.25">
      <c r="A1930" s="2" t="s">
        <v>2893</v>
      </c>
      <c r="B1930" s="2" t="s">
        <v>114</v>
      </c>
      <c r="C1930" s="2" t="s">
        <v>355</v>
      </c>
      <c r="D1930" s="2" t="s">
        <v>136</v>
      </c>
      <c r="E1930" s="2" t="s">
        <v>2894</v>
      </c>
      <c r="F1930" s="3">
        <v>43909</v>
      </c>
      <c r="G1930" s="2">
        <v>1</v>
      </c>
      <c r="H1930" s="11">
        <f>VLOOKUP(B1930,[1]!Product_Data[#Data],4,0)</f>
        <v>545</v>
      </c>
      <c r="I1930" s="11">
        <f>VLOOKUP(B1930,[1]!Product_Data[#Data],3,0)</f>
        <v>425</v>
      </c>
      <c r="J1930" s="11">
        <f t="shared" si="183"/>
        <v>425</v>
      </c>
      <c r="K1930" s="11">
        <f t="shared" si="184"/>
        <v>545</v>
      </c>
      <c r="L1930" s="11">
        <f t="shared" si="185"/>
        <v>120</v>
      </c>
      <c r="M1930" t="str">
        <f>VLOOKUP(C1930,[1]!Location_Data[#Data],2,0)</f>
        <v>Burbank</v>
      </c>
      <c r="N1930" t="str">
        <f>VLOOKUP(D1930,[1]!Salespeople_Data[#Data],2,0)</f>
        <v>Clarence Fox</v>
      </c>
      <c r="O1930" t="str">
        <f>VLOOKUP(E1930,[1]!Customer_Data[#Data],2,0)</f>
        <v>Michael Austin</v>
      </c>
      <c r="P1930" s="15">
        <f t="shared" si="180"/>
        <v>5</v>
      </c>
      <c r="Q1930">
        <f t="shared" si="181"/>
        <v>3</v>
      </c>
      <c r="R1930">
        <f t="shared" si="182"/>
        <v>2020</v>
      </c>
    </row>
    <row r="1931" spans="1:18" x14ac:dyDescent="0.25">
      <c r="A1931" s="4" t="s">
        <v>2895</v>
      </c>
      <c r="B1931" s="4" t="s">
        <v>200</v>
      </c>
      <c r="C1931" s="4" t="s">
        <v>110</v>
      </c>
      <c r="D1931" s="4" t="s">
        <v>71</v>
      </c>
      <c r="E1931" s="4" t="s">
        <v>2357</v>
      </c>
      <c r="F1931" s="5">
        <v>43895</v>
      </c>
      <c r="G1931" s="4">
        <v>3</v>
      </c>
      <c r="H1931" s="11">
        <f>VLOOKUP(B1931,[1]!Product_Data[#Data],4,0)</f>
        <v>315</v>
      </c>
      <c r="I1931" s="11">
        <f>VLOOKUP(B1931,[1]!Product_Data[#Data],3,0)</f>
        <v>208</v>
      </c>
      <c r="J1931" s="11">
        <f t="shared" si="183"/>
        <v>624</v>
      </c>
      <c r="K1931" s="11">
        <f t="shared" si="184"/>
        <v>945</v>
      </c>
      <c r="L1931" s="11">
        <f t="shared" si="185"/>
        <v>321</v>
      </c>
      <c r="M1931" t="str">
        <f>VLOOKUP(C1931,[1]!Location_Data[#Data],2,0)</f>
        <v>Richmond</v>
      </c>
      <c r="N1931" t="str">
        <f>VLOOKUP(D1931,[1]!Salespeople_Data[#Data],2,0)</f>
        <v>Gary Rodriguez</v>
      </c>
      <c r="O1931" t="str">
        <f>VLOOKUP(E1931,[1]!Customer_Data[#Data],2,0)</f>
        <v>Brian Murphy</v>
      </c>
      <c r="P1931" s="15">
        <f t="shared" si="180"/>
        <v>5</v>
      </c>
      <c r="Q1931">
        <f t="shared" si="181"/>
        <v>3</v>
      </c>
      <c r="R1931">
        <f t="shared" si="182"/>
        <v>2020</v>
      </c>
    </row>
    <row r="1932" spans="1:18" x14ac:dyDescent="0.25">
      <c r="A1932" s="2" t="s">
        <v>2896</v>
      </c>
      <c r="B1932" s="2" t="s">
        <v>569</v>
      </c>
      <c r="C1932" s="2" t="s">
        <v>174</v>
      </c>
      <c r="D1932" s="2" t="s">
        <v>40</v>
      </c>
      <c r="E1932" s="2" t="s">
        <v>678</v>
      </c>
      <c r="F1932" s="3">
        <v>43964</v>
      </c>
      <c r="G1932" s="2">
        <v>2</v>
      </c>
      <c r="H1932" s="11">
        <f>VLOOKUP(B1932,[1]!Product_Data[#Data],4,0)</f>
        <v>1178</v>
      </c>
      <c r="I1932" s="11">
        <f>VLOOKUP(B1932,[1]!Product_Data[#Data],3,0)</f>
        <v>683</v>
      </c>
      <c r="J1932" s="11">
        <f t="shared" si="183"/>
        <v>1366</v>
      </c>
      <c r="K1932" s="11">
        <f t="shared" si="184"/>
        <v>2356</v>
      </c>
      <c r="L1932" s="11">
        <f t="shared" si="185"/>
        <v>990</v>
      </c>
      <c r="M1932" t="str">
        <f>VLOOKUP(C1932,[1]!Location_Data[#Data],2,0)</f>
        <v>Norwalk</v>
      </c>
      <c r="N1932" t="str">
        <f>VLOOKUP(D1932,[1]!Salespeople_Data[#Data],2,0)</f>
        <v>Brian Hansen</v>
      </c>
      <c r="O1932" t="str">
        <f>VLOOKUP(E1932,[1]!Customer_Data[#Data],2,0)</f>
        <v>Sean Morris</v>
      </c>
      <c r="P1932" s="15">
        <f t="shared" si="180"/>
        <v>4</v>
      </c>
      <c r="Q1932">
        <f t="shared" si="181"/>
        <v>5</v>
      </c>
      <c r="R1932">
        <f t="shared" si="182"/>
        <v>2020</v>
      </c>
    </row>
    <row r="1933" spans="1:18" x14ac:dyDescent="0.25">
      <c r="A1933" s="4" t="s">
        <v>2897</v>
      </c>
      <c r="B1933" s="4" t="s">
        <v>139</v>
      </c>
      <c r="C1933" s="4" t="s">
        <v>224</v>
      </c>
      <c r="D1933" s="4" t="s">
        <v>80</v>
      </c>
      <c r="E1933" s="4" t="s">
        <v>350</v>
      </c>
      <c r="F1933" s="5">
        <v>44017</v>
      </c>
      <c r="G1933" s="4">
        <v>1</v>
      </c>
      <c r="H1933" s="11">
        <f>VLOOKUP(B1933,[1]!Product_Data[#Data],4,0)</f>
        <v>817</v>
      </c>
      <c r="I1933" s="11">
        <f>VLOOKUP(B1933,[1]!Product_Data[#Data],3,0)</f>
        <v>409</v>
      </c>
      <c r="J1933" s="11">
        <f t="shared" si="183"/>
        <v>409</v>
      </c>
      <c r="K1933" s="11">
        <f t="shared" si="184"/>
        <v>817</v>
      </c>
      <c r="L1933" s="11">
        <f t="shared" si="185"/>
        <v>408</v>
      </c>
      <c r="M1933" t="str">
        <f>VLOOKUP(C1933,[1]!Location_Data[#Data],2,0)</f>
        <v>Huntington Beach</v>
      </c>
      <c r="N1933" t="str">
        <f>VLOOKUP(D1933,[1]!Salespeople_Data[#Data],2,0)</f>
        <v>Henry Nelson</v>
      </c>
      <c r="O1933" t="str">
        <f>VLOOKUP(E1933,[1]!Customer_Data[#Data],2,0)</f>
        <v>Shawn Henderson</v>
      </c>
      <c r="P1933" s="15">
        <f t="shared" si="180"/>
        <v>1</v>
      </c>
      <c r="Q1933">
        <f t="shared" si="181"/>
        <v>7</v>
      </c>
      <c r="R1933">
        <f t="shared" si="182"/>
        <v>2020</v>
      </c>
    </row>
    <row r="1934" spans="1:18" x14ac:dyDescent="0.25">
      <c r="A1934" s="2" t="s">
        <v>2898</v>
      </c>
      <c r="B1934" s="2" t="s">
        <v>245</v>
      </c>
      <c r="C1934" s="2" t="s">
        <v>110</v>
      </c>
      <c r="D1934" s="2" t="s">
        <v>49</v>
      </c>
      <c r="E1934" s="2" t="s">
        <v>580</v>
      </c>
      <c r="F1934" s="3">
        <v>43848</v>
      </c>
      <c r="G1934" s="2">
        <v>1</v>
      </c>
      <c r="H1934" s="11">
        <f>VLOOKUP(B1934,[1]!Product_Data[#Data],4,0)</f>
        <v>818</v>
      </c>
      <c r="I1934" s="11">
        <f>VLOOKUP(B1934,[1]!Product_Data[#Data],3,0)</f>
        <v>450</v>
      </c>
      <c r="J1934" s="11">
        <f t="shared" si="183"/>
        <v>450</v>
      </c>
      <c r="K1934" s="11">
        <f t="shared" si="184"/>
        <v>818</v>
      </c>
      <c r="L1934" s="11">
        <f t="shared" si="185"/>
        <v>368</v>
      </c>
      <c r="M1934" t="str">
        <f>VLOOKUP(C1934,[1]!Location_Data[#Data],2,0)</f>
        <v>Richmond</v>
      </c>
      <c r="N1934" t="str">
        <f>VLOOKUP(D1934,[1]!Salespeople_Data[#Data],2,0)</f>
        <v>Walter Cook</v>
      </c>
      <c r="O1934" t="str">
        <f>VLOOKUP(E1934,[1]!Customer_Data[#Data],2,0)</f>
        <v>Bobby Murray</v>
      </c>
      <c r="P1934" s="15">
        <f t="shared" si="180"/>
        <v>7</v>
      </c>
      <c r="Q1934">
        <f t="shared" si="181"/>
        <v>1</v>
      </c>
      <c r="R1934">
        <f t="shared" si="182"/>
        <v>2020</v>
      </c>
    </row>
    <row r="1935" spans="1:18" x14ac:dyDescent="0.25">
      <c r="A1935" s="4" t="s">
        <v>2899</v>
      </c>
      <c r="B1935" s="4" t="s">
        <v>352</v>
      </c>
      <c r="C1935" s="4" t="s">
        <v>302</v>
      </c>
      <c r="D1935" s="4" t="s">
        <v>87</v>
      </c>
      <c r="E1935" s="4" t="s">
        <v>236</v>
      </c>
      <c r="F1935" s="5">
        <v>43941</v>
      </c>
      <c r="G1935" s="4">
        <v>2</v>
      </c>
      <c r="H1935" s="11">
        <f>VLOOKUP(B1935,[1]!Product_Data[#Data],4,0)</f>
        <v>203</v>
      </c>
      <c r="I1935" s="11">
        <f>VLOOKUP(B1935,[1]!Product_Data[#Data],3,0)</f>
        <v>154</v>
      </c>
      <c r="J1935" s="11">
        <f t="shared" si="183"/>
        <v>308</v>
      </c>
      <c r="K1935" s="11">
        <f t="shared" si="184"/>
        <v>406</v>
      </c>
      <c r="L1935" s="11">
        <f t="shared" si="185"/>
        <v>98</v>
      </c>
      <c r="M1935" t="str">
        <f>VLOOKUP(C1935,[1]!Location_Data[#Data],2,0)</f>
        <v>Santa Rosa</v>
      </c>
      <c r="N1935" t="str">
        <f>VLOOKUP(D1935,[1]!Salespeople_Data[#Data],2,0)</f>
        <v>Martin Perry</v>
      </c>
      <c r="O1935" t="str">
        <f>VLOOKUP(E1935,[1]!Customer_Data[#Data],2,0)</f>
        <v>Howard Harrison</v>
      </c>
      <c r="P1935" s="15">
        <f t="shared" si="180"/>
        <v>2</v>
      </c>
      <c r="Q1935">
        <f t="shared" si="181"/>
        <v>4</v>
      </c>
      <c r="R1935">
        <f t="shared" si="182"/>
        <v>2020</v>
      </c>
    </row>
    <row r="1936" spans="1:18" x14ac:dyDescent="0.25">
      <c r="A1936" s="2" t="s">
        <v>2900</v>
      </c>
      <c r="B1936" s="2" t="s">
        <v>666</v>
      </c>
      <c r="C1936" s="2" t="s">
        <v>79</v>
      </c>
      <c r="D1936" s="2" t="s">
        <v>178</v>
      </c>
      <c r="E1936" s="2" t="s">
        <v>72</v>
      </c>
      <c r="F1936" s="3">
        <v>44040</v>
      </c>
      <c r="G1936" s="2">
        <v>1</v>
      </c>
      <c r="H1936" s="11">
        <f>VLOOKUP(B1936,[1]!Product_Data[#Data],4,0)</f>
        <v>2241</v>
      </c>
      <c r="I1936" s="11">
        <f>VLOOKUP(B1936,[1]!Product_Data[#Data],3,0)</f>
        <v>1367</v>
      </c>
      <c r="J1936" s="11">
        <f t="shared" si="183"/>
        <v>1367</v>
      </c>
      <c r="K1936" s="11">
        <f t="shared" si="184"/>
        <v>2241</v>
      </c>
      <c r="L1936" s="11">
        <f t="shared" si="185"/>
        <v>874</v>
      </c>
      <c r="M1936" t="str">
        <f>VLOOKUP(C1936,[1]!Location_Data[#Data],2,0)</f>
        <v>Palmdale</v>
      </c>
      <c r="N1936" t="str">
        <f>VLOOKUP(D1936,[1]!Salespeople_Data[#Data],2,0)</f>
        <v>Joshua Taylor</v>
      </c>
      <c r="O1936" t="str">
        <f>VLOOKUP(E1936,[1]!Customer_Data[#Data],2,0)</f>
        <v>Keith Campbell</v>
      </c>
      <c r="P1936" s="15">
        <f t="shared" si="180"/>
        <v>3</v>
      </c>
      <c r="Q1936">
        <f t="shared" si="181"/>
        <v>7</v>
      </c>
      <c r="R1936">
        <f t="shared" si="182"/>
        <v>2020</v>
      </c>
    </row>
    <row r="1937" spans="1:18" x14ac:dyDescent="0.25">
      <c r="A1937" s="4" t="s">
        <v>2901</v>
      </c>
      <c r="B1937" s="4" t="s">
        <v>370</v>
      </c>
      <c r="C1937" s="4" t="s">
        <v>316</v>
      </c>
      <c r="D1937" s="4" t="s">
        <v>101</v>
      </c>
      <c r="E1937" s="4" t="s">
        <v>1539</v>
      </c>
      <c r="F1937" s="5">
        <v>44146</v>
      </c>
      <c r="G1937" s="4">
        <v>4</v>
      </c>
      <c r="H1937" s="11">
        <f>VLOOKUP(B1937,[1]!Product_Data[#Data],4,0)</f>
        <v>771</v>
      </c>
      <c r="I1937" s="11">
        <f>VLOOKUP(B1937,[1]!Product_Data[#Data],3,0)</f>
        <v>648</v>
      </c>
      <c r="J1937" s="11">
        <f t="shared" si="183"/>
        <v>2592</v>
      </c>
      <c r="K1937" s="11">
        <f t="shared" si="184"/>
        <v>3084</v>
      </c>
      <c r="L1937" s="11">
        <f t="shared" si="185"/>
        <v>492</v>
      </c>
      <c r="M1937" t="str">
        <f>VLOOKUP(C1937,[1]!Location_Data[#Data],2,0)</f>
        <v>East Los Angeles</v>
      </c>
      <c r="N1937" t="str">
        <f>VLOOKUP(D1937,[1]!Salespeople_Data[#Data],2,0)</f>
        <v>Scott Clark</v>
      </c>
      <c r="O1937" t="str">
        <f>VLOOKUP(E1937,[1]!Customer_Data[#Data],2,0)</f>
        <v>Jose Ellis</v>
      </c>
      <c r="P1937" s="15">
        <f t="shared" si="180"/>
        <v>4</v>
      </c>
      <c r="Q1937">
        <f t="shared" si="181"/>
        <v>11</v>
      </c>
      <c r="R1937">
        <f t="shared" si="182"/>
        <v>2020</v>
      </c>
    </row>
    <row r="1938" spans="1:18" x14ac:dyDescent="0.25">
      <c r="A1938" s="2" t="s">
        <v>2902</v>
      </c>
      <c r="B1938" s="2" t="s">
        <v>389</v>
      </c>
      <c r="C1938" s="2" t="s">
        <v>57</v>
      </c>
      <c r="D1938" s="2" t="s">
        <v>216</v>
      </c>
      <c r="E1938" s="2" t="s">
        <v>1997</v>
      </c>
      <c r="F1938" s="3">
        <v>44056</v>
      </c>
      <c r="G1938" s="2">
        <v>1</v>
      </c>
      <c r="H1938" s="11">
        <f>VLOOKUP(B1938,[1]!Product_Data[#Data],4,0)</f>
        <v>1367</v>
      </c>
      <c r="I1938" s="11">
        <f>VLOOKUP(B1938,[1]!Product_Data[#Data],3,0)</f>
        <v>984</v>
      </c>
      <c r="J1938" s="11">
        <f t="shared" si="183"/>
        <v>984</v>
      </c>
      <c r="K1938" s="11">
        <f t="shared" si="184"/>
        <v>1367</v>
      </c>
      <c r="L1938" s="11">
        <f t="shared" si="185"/>
        <v>383</v>
      </c>
      <c r="M1938" t="str">
        <f>VLOOKUP(C1938,[1]!Location_Data[#Data],2,0)</f>
        <v>Thousand Oaks</v>
      </c>
      <c r="N1938" t="str">
        <f>VLOOKUP(D1938,[1]!Salespeople_Data[#Data],2,0)</f>
        <v>Ernest Wagner</v>
      </c>
      <c r="O1938" t="str">
        <f>VLOOKUP(E1938,[1]!Customer_Data[#Data],2,0)</f>
        <v>Todd Watson</v>
      </c>
      <c r="P1938" s="15">
        <f t="shared" si="180"/>
        <v>5</v>
      </c>
      <c r="Q1938">
        <f t="shared" si="181"/>
        <v>8</v>
      </c>
      <c r="R1938">
        <f t="shared" si="182"/>
        <v>2020</v>
      </c>
    </row>
    <row r="1939" spans="1:18" x14ac:dyDescent="0.25">
      <c r="A1939" s="4" t="s">
        <v>2903</v>
      </c>
      <c r="B1939" s="4" t="s">
        <v>796</v>
      </c>
      <c r="C1939" s="4" t="s">
        <v>286</v>
      </c>
      <c r="D1939" s="4" t="s">
        <v>146</v>
      </c>
      <c r="E1939" s="4" t="s">
        <v>812</v>
      </c>
      <c r="F1939" s="5">
        <v>43855</v>
      </c>
      <c r="G1939" s="4">
        <v>1</v>
      </c>
      <c r="H1939" s="11">
        <f>VLOOKUP(B1939,[1]!Product_Data[#Data],4,0)</f>
        <v>1103</v>
      </c>
      <c r="I1939" s="11">
        <f>VLOOKUP(B1939,[1]!Product_Data[#Data],3,0)</f>
        <v>838</v>
      </c>
      <c r="J1939" s="11">
        <f t="shared" si="183"/>
        <v>838</v>
      </c>
      <c r="K1939" s="11">
        <f t="shared" si="184"/>
        <v>1103</v>
      </c>
      <c r="L1939" s="11">
        <f t="shared" si="185"/>
        <v>265</v>
      </c>
      <c r="M1939" t="str">
        <f>VLOOKUP(C1939,[1]!Location_Data[#Data],2,0)</f>
        <v>El Monte</v>
      </c>
      <c r="N1939" t="str">
        <f>VLOOKUP(D1939,[1]!Salespeople_Data[#Data],2,0)</f>
        <v>Carl Elliott</v>
      </c>
      <c r="O1939" t="str">
        <f>VLOOKUP(E1939,[1]!Customer_Data[#Data],2,0)</f>
        <v>Shawn Reynolds</v>
      </c>
      <c r="P1939" s="15">
        <f t="shared" si="180"/>
        <v>7</v>
      </c>
      <c r="Q1939">
        <f t="shared" si="181"/>
        <v>1</v>
      </c>
      <c r="R1939">
        <f t="shared" si="182"/>
        <v>2020</v>
      </c>
    </row>
    <row r="1940" spans="1:18" x14ac:dyDescent="0.25">
      <c r="A1940" s="2" t="s">
        <v>2904</v>
      </c>
      <c r="B1940" s="2" t="s">
        <v>367</v>
      </c>
      <c r="C1940" s="2" t="s">
        <v>140</v>
      </c>
      <c r="D1940" s="2" t="s">
        <v>356</v>
      </c>
      <c r="E1940" s="2" t="s">
        <v>1403</v>
      </c>
      <c r="F1940" s="3">
        <v>44149</v>
      </c>
      <c r="G1940" s="2">
        <v>3</v>
      </c>
      <c r="H1940" s="11">
        <f>VLOOKUP(B1940,[1]!Product_Data[#Data],4,0)</f>
        <v>530</v>
      </c>
      <c r="I1940" s="11">
        <f>VLOOKUP(B1940,[1]!Product_Data[#Data],3,0)</f>
        <v>424</v>
      </c>
      <c r="J1940" s="11">
        <f t="shared" si="183"/>
        <v>1272</v>
      </c>
      <c r="K1940" s="11">
        <f t="shared" si="184"/>
        <v>1590</v>
      </c>
      <c r="L1940" s="11">
        <f t="shared" si="185"/>
        <v>318</v>
      </c>
      <c r="M1940" t="str">
        <f>VLOOKUP(C1940,[1]!Location_Data[#Data],2,0)</f>
        <v>Salinas</v>
      </c>
      <c r="N1940" t="str">
        <f>VLOOKUP(D1940,[1]!Salespeople_Data[#Data],2,0)</f>
        <v>Jimmy Young</v>
      </c>
      <c r="O1940" t="str">
        <f>VLOOKUP(E1940,[1]!Customer_Data[#Data],2,0)</f>
        <v>Thomas James</v>
      </c>
      <c r="P1940" s="15">
        <f t="shared" si="180"/>
        <v>7</v>
      </c>
      <c r="Q1940">
        <f t="shared" si="181"/>
        <v>11</v>
      </c>
      <c r="R1940">
        <f t="shared" si="182"/>
        <v>2020</v>
      </c>
    </row>
    <row r="1941" spans="1:18" x14ac:dyDescent="0.25">
      <c r="A1941" s="4" t="s">
        <v>2905</v>
      </c>
      <c r="B1941" s="4" t="s">
        <v>177</v>
      </c>
      <c r="C1941" s="4" t="s">
        <v>469</v>
      </c>
      <c r="D1941" s="4" t="s">
        <v>58</v>
      </c>
      <c r="E1941" s="4" t="s">
        <v>1279</v>
      </c>
      <c r="F1941" s="5">
        <v>43852</v>
      </c>
      <c r="G1941" s="4">
        <v>1</v>
      </c>
      <c r="H1941" s="11">
        <f>VLOOKUP(B1941,[1]!Product_Data[#Data],4,0)</f>
        <v>2497</v>
      </c>
      <c r="I1941" s="11">
        <f>VLOOKUP(B1941,[1]!Product_Data[#Data],3,0)</f>
        <v>1473</v>
      </c>
      <c r="J1941" s="11">
        <f t="shared" si="183"/>
        <v>1473</v>
      </c>
      <c r="K1941" s="11">
        <f t="shared" si="184"/>
        <v>2497</v>
      </c>
      <c r="L1941" s="11">
        <f t="shared" si="185"/>
        <v>1024</v>
      </c>
      <c r="M1941" t="str">
        <f>VLOOKUP(C1941,[1]!Location_Data[#Data],2,0)</f>
        <v>Escondido</v>
      </c>
      <c r="N1941" t="str">
        <f>VLOOKUP(D1941,[1]!Salespeople_Data[#Data],2,0)</f>
        <v>Christopher Tucker</v>
      </c>
      <c r="O1941" t="str">
        <f>VLOOKUP(E1941,[1]!Customer_Data[#Data],2,0)</f>
        <v>William Montgomery</v>
      </c>
      <c r="P1941" s="15">
        <f t="shared" si="180"/>
        <v>4</v>
      </c>
      <c r="Q1941">
        <f t="shared" si="181"/>
        <v>1</v>
      </c>
      <c r="R1941">
        <f t="shared" si="182"/>
        <v>2020</v>
      </c>
    </row>
    <row r="1942" spans="1:18" x14ac:dyDescent="0.25">
      <c r="A1942" s="2" t="s">
        <v>2906</v>
      </c>
      <c r="B1942" s="2" t="s">
        <v>99</v>
      </c>
      <c r="C1942" s="2" t="s">
        <v>105</v>
      </c>
      <c r="D1942" s="2" t="s">
        <v>250</v>
      </c>
      <c r="E1942" s="2" t="s">
        <v>619</v>
      </c>
      <c r="F1942" s="3">
        <v>44026</v>
      </c>
      <c r="G1942" s="2">
        <v>3</v>
      </c>
      <c r="H1942" s="11">
        <f>VLOOKUP(B1942,[1]!Product_Data[#Data],4,0)</f>
        <v>1708</v>
      </c>
      <c r="I1942" s="11">
        <f>VLOOKUP(B1942,[1]!Product_Data[#Data],3,0)</f>
        <v>871</v>
      </c>
      <c r="J1942" s="11">
        <f t="shared" si="183"/>
        <v>2613</v>
      </c>
      <c r="K1942" s="11">
        <f t="shared" si="184"/>
        <v>5124</v>
      </c>
      <c r="L1942" s="11">
        <f t="shared" si="185"/>
        <v>2511</v>
      </c>
      <c r="M1942" t="str">
        <f>VLOOKUP(C1942,[1]!Location_Data[#Data],2,0)</f>
        <v>Daly City</v>
      </c>
      <c r="N1942" t="str">
        <f>VLOOKUP(D1942,[1]!Salespeople_Data[#Data],2,0)</f>
        <v>Martin Carr</v>
      </c>
      <c r="O1942" t="str">
        <f>VLOOKUP(E1942,[1]!Customer_Data[#Data],2,0)</f>
        <v>Billy Cook</v>
      </c>
      <c r="P1942" s="15">
        <f t="shared" si="180"/>
        <v>3</v>
      </c>
      <c r="Q1942">
        <f t="shared" si="181"/>
        <v>7</v>
      </c>
      <c r="R1942">
        <f t="shared" si="182"/>
        <v>2020</v>
      </c>
    </row>
    <row r="1943" spans="1:18" x14ac:dyDescent="0.25">
      <c r="A1943" s="4" t="s">
        <v>2907</v>
      </c>
      <c r="B1943" s="4" t="s">
        <v>305</v>
      </c>
      <c r="C1943" s="4" t="s">
        <v>490</v>
      </c>
      <c r="D1943" s="4" t="s">
        <v>15</v>
      </c>
      <c r="E1943" s="4" t="s">
        <v>470</v>
      </c>
      <c r="F1943" s="5">
        <v>43859</v>
      </c>
      <c r="G1943" s="4">
        <v>1</v>
      </c>
      <c r="H1943" s="11">
        <f>VLOOKUP(B1943,[1]!Product_Data[#Data],4,0)</f>
        <v>504</v>
      </c>
      <c r="I1943" s="11">
        <f>VLOOKUP(B1943,[1]!Product_Data[#Data],3,0)</f>
        <v>408</v>
      </c>
      <c r="J1943" s="11">
        <f t="shared" si="183"/>
        <v>408</v>
      </c>
      <c r="K1943" s="11">
        <f t="shared" si="184"/>
        <v>504</v>
      </c>
      <c r="L1943" s="11">
        <f t="shared" si="185"/>
        <v>96</v>
      </c>
      <c r="M1943" t="str">
        <f>VLOOKUP(C1943,[1]!Location_Data[#Data],2,0)</f>
        <v>Temecula</v>
      </c>
      <c r="N1943" t="str">
        <f>VLOOKUP(D1943,[1]!Salespeople_Data[#Data],2,0)</f>
        <v>Ryan Butler</v>
      </c>
      <c r="O1943" t="str">
        <f>VLOOKUP(E1943,[1]!Customer_Data[#Data],2,0)</f>
        <v>Fred Jenkins</v>
      </c>
      <c r="P1943" s="15">
        <f t="shared" si="180"/>
        <v>4</v>
      </c>
      <c r="Q1943">
        <f t="shared" si="181"/>
        <v>1</v>
      </c>
      <c r="R1943">
        <f t="shared" si="182"/>
        <v>2020</v>
      </c>
    </row>
    <row r="1944" spans="1:18" x14ac:dyDescent="0.25">
      <c r="A1944" s="2" t="s">
        <v>2908</v>
      </c>
      <c r="B1944" s="2" t="s">
        <v>626</v>
      </c>
      <c r="C1944" s="2" t="s">
        <v>331</v>
      </c>
      <c r="D1944" s="2" t="s">
        <v>116</v>
      </c>
      <c r="E1944" s="2" t="s">
        <v>196</v>
      </c>
      <c r="F1944" s="3">
        <v>43908</v>
      </c>
      <c r="G1944" s="2">
        <v>1</v>
      </c>
      <c r="H1944" s="11">
        <f>VLOOKUP(B1944,[1]!Product_Data[#Data],4,0)</f>
        <v>584</v>
      </c>
      <c r="I1944" s="11">
        <f>VLOOKUP(B1944,[1]!Product_Data[#Data],3,0)</f>
        <v>420</v>
      </c>
      <c r="J1944" s="11">
        <f t="shared" si="183"/>
        <v>420</v>
      </c>
      <c r="K1944" s="11">
        <f t="shared" si="184"/>
        <v>584</v>
      </c>
      <c r="L1944" s="11">
        <f t="shared" si="185"/>
        <v>164</v>
      </c>
      <c r="M1944" t="str">
        <f>VLOOKUP(C1944,[1]!Location_Data[#Data],2,0)</f>
        <v>Sunnyvale</v>
      </c>
      <c r="N1944" t="str">
        <f>VLOOKUP(D1944,[1]!Salespeople_Data[#Data],2,0)</f>
        <v>Roger Ramos</v>
      </c>
      <c r="O1944" t="str">
        <f>VLOOKUP(E1944,[1]!Customer_Data[#Data],2,0)</f>
        <v>Alan Sims</v>
      </c>
      <c r="P1944" s="15">
        <f t="shared" si="180"/>
        <v>4</v>
      </c>
      <c r="Q1944">
        <f t="shared" si="181"/>
        <v>3</v>
      </c>
      <c r="R1944">
        <f t="shared" si="182"/>
        <v>2020</v>
      </c>
    </row>
    <row r="1945" spans="1:18" x14ac:dyDescent="0.25">
      <c r="A1945" s="4" t="s">
        <v>2909</v>
      </c>
      <c r="B1945" s="4" t="s">
        <v>370</v>
      </c>
      <c r="C1945" s="4" t="s">
        <v>29</v>
      </c>
      <c r="D1945" s="4" t="s">
        <v>80</v>
      </c>
      <c r="E1945" s="4" t="s">
        <v>1313</v>
      </c>
      <c r="F1945" s="5">
        <v>44026</v>
      </c>
      <c r="G1945" s="4">
        <v>1</v>
      </c>
      <c r="H1945" s="11">
        <f>VLOOKUP(B1945,[1]!Product_Data[#Data],4,0)</f>
        <v>771</v>
      </c>
      <c r="I1945" s="11">
        <f>VLOOKUP(B1945,[1]!Product_Data[#Data],3,0)</f>
        <v>648</v>
      </c>
      <c r="J1945" s="11">
        <f t="shared" si="183"/>
        <v>648</v>
      </c>
      <c r="K1945" s="11">
        <f t="shared" si="184"/>
        <v>771</v>
      </c>
      <c r="L1945" s="11">
        <f t="shared" si="185"/>
        <v>123</v>
      </c>
      <c r="M1945" t="str">
        <f>VLOOKUP(C1945,[1]!Location_Data[#Data],2,0)</f>
        <v>Santa Ana</v>
      </c>
      <c r="N1945" t="str">
        <f>VLOOKUP(D1945,[1]!Salespeople_Data[#Data],2,0)</f>
        <v>Henry Nelson</v>
      </c>
      <c r="O1945" t="str">
        <f>VLOOKUP(E1945,[1]!Customer_Data[#Data],2,0)</f>
        <v>Joshua Little</v>
      </c>
      <c r="P1945" s="15">
        <f t="shared" si="180"/>
        <v>3</v>
      </c>
      <c r="Q1945">
        <f t="shared" si="181"/>
        <v>7</v>
      </c>
      <c r="R1945">
        <f t="shared" si="182"/>
        <v>2020</v>
      </c>
    </row>
    <row r="1946" spans="1:18" x14ac:dyDescent="0.25">
      <c r="A1946" s="2" t="s">
        <v>2910</v>
      </c>
      <c r="B1946" s="2" t="s">
        <v>464</v>
      </c>
      <c r="C1946" s="2" t="s">
        <v>490</v>
      </c>
      <c r="D1946" s="2" t="s">
        <v>308</v>
      </c>
      <c r="E1946" s="2" t="s">
        <v>1527</v>
      </c>
      <c r="F1946" s="3">
        <v>44017</v>
      </c>
      <c r="G1946" s="2">
        <v>1</v>
      </c>
      <c r="H1946" s="11">
        <f>VLOOKUP(B1946,[1]!Product_Data[#Data],4,0)</f>
        <v>1566</v>
      </c>
      <c r="I1946" s="11">
        <f>VLOOKUP(B1946,[1]!Product_Data[#Data],3,0)</f>
        <v>1190</v>
      </c>
      <c r="J1946" s="11">
        <f t="shared" si="183"/>
        <v>1190</v>
      </c>
      <c r="K1946" s="11">
        <f t="shared" si="184"/>
        <v>1566</v>
      </c>
      <c r="L1946" s="11">
        <f t="shared" si="185"/>
        <v>376</v>
      </c>
      <c r="M1946" t="str">
        <f>VLOOKUP(C1946,[1]!Location_Data[#Data],2,0)</f>
        <v>Temecula</v>
      </c>
      <c r="N1946" t="str">
        <f>VLOOKUP(D1946,[1]!Salespeople_Data[#Data],2,0)</f>
        <v>Fred Robertson</v>
      </c>
      <c r="O1946" t="str">
        <f>VLOOKUP(E1946,[1]!Customer_Data[#Data],2,0)</f>
        <v>Joshua Garza</v>
      </c>
      <c r="P1946" s="15">
        <f t="shared" si="180"/>
        <v>1</v>
      </c>
      <c r="Q1946">
        <f t="shared" si="181"/>
        <v>7</v>
      </c>
      <c r="R1946">
        <f t="shared" si="182"/>
        <v>2020</v>
      </c>
    </row>
    <row r="1947" spans="1:18" x14ac:dyDescent="0.25">
      <c r="A1947" s="4" t="s">
        <v>2911</v>
      </c>
      <c r="B1947" s="4" t="s">
        <v>203</v>
      </c>
      <c r="C1947" s="4" t="s">
        <v>436</v>
      </c>
      <c r="D1947" s="4" t="s">
        <v>35</v>
      </c>
      <c r="E1947" s="4" t="s">
        <v>2239</v>
      </c>
      <c r="F1947" s="5">
        <v>43838</v>
      </c>
      <c r="G1947" s="4">
        <v>1</v>
      </c>
      <c r="H1947" s="11">
        <f>VLOOKUP(B1947,[1]!Product_Data[#Data],4,0)</f>
        <v>1414</v>
      </c>
      <c r="I1947" s="11">
        <f>VLOOKUP(B1947,[1]!Product_Data[#Data],3,0)</f>
        <v>962</v>
      </c>
      <c r="J1947" s="11">
        <f t="shared" si="183"/>
        <v>962</v>
      </c>
      <c r="K1947" s="11">
        <f t="shared" si="184"/>
        <v>1414</v>
      </c>
      <c r="L1947" s="11">
        <f t="shared" si="185"/>
        <v>452</v>
      </c>
      <c r="M1947" t="str">
        <f>VLOOKUP(C1947,[1]!Location_Data[#Data],2,0)</f>
        <v>Jurupa Valley</v>
      </c>
      <c r="N1947" t="str">
        <f>VLOOKUP(D1947,[1]!Salespeople_Data[#Data],2,0)</f>
        <v>Charles Harper</v>
      </c>
      <c r="O1947" t="str">
        <f>VLOOKUP(E1947,[1]!Customer_Data[#Data],2,0)</f>
        <v>Jonathan Bowman</v>
      </c>
      <c r="P1947" s="15">
        <f t="shared" si="180"/>
        <v>4</v>
      </c>
      <c r="Q1947">
        <f t="shared" si="181"/>
        <v>1</v>
      </c>
      <c r="R1947">
        <f t="shared" si="182"/>
        <v>2020</v>
      </c>
    </row>
    <row r="1948" spans="1:18" x14ac:dyDescent="0.25">
      <c r="A1948" s="2" t="s">
        <v>2912</v>
      </c>
      <c r="B1948" s="2" t="s">
        <v>796</v>
      </c>
      <c r="C1948" s="2" t="s">
        <v>57</v>
      </c>
      <c r="D1948" s="2" t="s">
        <v>239</v>
      </c>
      <c r="E1948" s="2" t="s">
        <v>2314</v>
      </c>
      <c r="F1948" s="3">
        <v>43960</v>
      </c>
      <c r="G1948" s="2">
        <v>1</v>
      </c>
      <c r="H1948" s="11">
        <f>VLOOKUP(B1948,[1]!Product_Data[#Data],4,0)</f>
        <v>1103</v>
      </c>
      <c r="I1948" s="11">
        <f>VLOOKUP(B1948,[1]!Product_Data[#Data],3,0)</f>
        <v>838</v>
      </c>
      <c r="J1948" s="11">
        <f t="shared" si="183"/>
        <v>838</v>
      </c>
      <c r="K1948" s="11">
        <f t="shared" si="184"/>
        <v>1103</v>
      </c>
      <c r="L1948" s="11">
        <f t="shared" si="185"/>
        <v>265</v>
      </c>
      <c r="M1948" t="str">
        <f>VLOOKUP(C1948,[1]!Location_Data[#Data],2,0)</f>
        <v>Thousand Oaks</v>
      </c>
      <c r="N1948" t="str">
        <f>VLOOKUP(D1948,[1]!Salespeople_Data[#Data],2,0)</f>
        <v>John Reyes</v>
      </c>
      <c r="O1948" t="str">
        <f>VLOOKUP(E1948,[1]!Customer_Data[#Data],2,0)</f>
        <v>Roger Miller</v>
      </c>
      <c r="P1948" s="15">
        <f t="shared" si="180"/>
        <v>7</v>
      </c>
      <c r="Q1948">
        <f t="shared" si="181"/>
        <v>5</v>
      </c>
      <c r="R1948">
        <f t="shared" si="182"/>
        <v>2020</v>
      </c>
    </row>
    <row r="1949" spans="1:18" x14ac:dyDescent="0.25">
      <c r="A1949" s="4" t="s">
        <v>2913</v>
      </c>
      <c r="B1949" s="4" t="s">
        <v>389</v>
      </c>
      <c r="C1949" s="4" t="s">
        <v>519</v>
      </c>
      <c r="D1949" s="4" t="s">
        <v>250</v>
      </c>
      <c r="E1949" s="4" t="s">
        <v>711</v>
      </c>
      <c r="F1949" s="5">
        <v>43997</v>
      </c>
      <c r="G1949" s="4">
        <v>2</v>
      </c>
      <c r="H1949" s="11">
        <f>VLOOKUP(B1949,[1]!Product_Data[#Data],4,0)</f>
        <v>1367</v>
      </c>
      <c r="I1949" s="11">
        <f>VLOOKUP(B1949,[1]!Product_Data[#Data],3,0)</f>
        <v>984</v>
      </c>
      <c r="J1949" s="11">
        <f t="shared" si="183"/>
        <v>1968</v>
      </c>
      <c r="K1949" s="11">
        <f t="shared" si="184"/>
        <v>2734</v>
      </c>
      <c r="L1949" s="11">
        <f t="shared" si="185"/>
        <v>766</v>
      </c>
      <c r="M1949" t="str">
        <f>VLOOKUP(C1949,[1]!Location_Data[#Data],2,0)</f>
        <v>Anaheim</v>
      </c>
      <c r="N1949" t="str">
        <f>VLOOKUP(D1949,[1]!Salespeople_Data[#Data],2,0)</f>
        <v>Martin Carr</v>
      </c>
      <c r="O1949" t="str">
        <f>VLOOKUP(E1949,[1]!Customer_Data[#Data],2,0)</f>
        <v>Jerry Rogers</v>
      </c>
      <c r="P1949" s="15">
        <f t="shared" si="180"/>
        <v>2</v>
      </c>
      <c r="Q1949">
        <f t="shared" si="181"/>
        <v>6</v>
      </c>
      <c r="R1949">
        <f t="shared" si="182"/>
        <v>2020</v>
      </c>
    </row>
    <row r="1950" spans="1:18" x14ac:dyDescent="0.25">
      <c r="A1950" s="2" t="s">
        <v>2914</v>
      </c>
      <c r="B1950" s="2" t="s">
        <v>479</v>
      </c>
      <c r="C1950" s="2" t="s">
        <v>145</v>
      </c>
      <c r="D1950" s="2" t="s">
        <v>225</v>
      </c>
      <c r="E1950" s="2" t="s">
        <v>2126</v>
      </c>
      <c r="F1950" s="3">
        <v>44152</v>
      </c>
      <c r="G1950" s="2">
        <v>2</v>
      </c>
      <c r="H1950" s="11">
        <f>VLOOKUP(B1950,[1]!Product_Data[#Data],4,0)</f>
        <v>123</v>
      </c>
      <c r="I1950" s="11">
        <f>VLOOKUP(B1950,[1]!Product_Data[#Data],3,0)</f>
        <v>84</v>
      </c>
      <c r="J1950" s="11">
        <f t="shared" si="183"/>
        <v>168</v>
      </c>
      <c r="K1950" s="11">
        <f t="shared" si="184"/>
        <v>246</v>
      </c>
      <c r="L1950" s="11">
        <f t="shared" si="185"/>
        <v>78</v>
      </c>
      <c r="M1950" t="str">
        <f>VLOOKUP(C1950,[1]!Location_Data[#Data],2,0)</f>
        <v>Santa Maria</v>
      </c>
      <c r="N1950" t="str">
        <f>VLOOKUP(D1950,[1]!Salespeople_Data[#Data],2,0)</f>
        <v>Andrew Bowman</v>
      </c>
      <c r="O1950" t="str">
        <f>VLOOKUP(E1950,[1]!Customer_Data[#Data],2,0)</f>
        <v>Charles Fields</v>
      </c>
      <c r="P1950" s="15">
        <f t="shared" si="180"/>
        <v>3</v>
      </c>
      <c r="Q1950">
        <f t="shared" si="181"/>
        <v>11</v>
      </c>
      <c r="R1950">
        <f t="shared" si="182"/>
        <v>2020</v>
      </c>
    </row>
    <row r="1951" spans="1:18" x14ac:dyDescent="0.25">
      <c r="A1951" s="4" t="s">
        <v>2915</v>
      </c>
      <c r="B1951" s="4" t="s">
        <v>28</v>
      </c>
      <c r="C1951" s="4" t="s">
        <v>135</v>
      </c>
      <c r="D1951" s="4" t="s">
        <v>298</v>
      </c>
      <c r="E1951" s="4" t="s">
        <v>179</v>
      </c>
      <c r="F1951" s="5">
        <v>43918</v>
      </c>
      <c r="G1951" s="4">
        <v>2</v>
      </c>
      <c r="H1951" s="11">
        <f>VLOOKUP(B1951,[1]!Product_Data[#Data],4,0)</f>
        <v>684</v>
      </c>
      <c r="I1951" s="11">
        <f>VLOOKUP(B1951,[1]!Product_Data[#Data],3,0)</f>
        <v>561</v>
      </c>
      <c r="J1951" s="11">
        <f t="shared" si="183"/>
        <v>1122</v>
      </c>
      <c r="K1951" s="11">
        <f t="shared" si="184"/>
        <v>1368</v>
      </c>
      <c r="L1951" s="11">
        <f t="shared" si="185"/>
        <v>246</v>
      </c>
      <c r="M1951" t="str">
        <f>VLOOKUP(C1951,[1]!Location_Data[#Data],2,0)</f>
        <v>Oxnard</v>
      </c>
      <c r="N1951" t="str">
        <f>VLOOKUP(D1951,[1]!Salespeople_Data[#Data],2,0)</f>
        <v>Kenneth Fields</v>
      </c>
      <c r="O1951" t="str">
        <f>VLOOKUP(E1951,[1]!Customer_Data[#Data],2,0)</f>
        <v>Alan Miller</v>
      </c>
      <c r="P1951" s="15">
        <f t="shared" si="180"/>
        <v>7</v>
      </c>
      <c r="Q1951">
        <f t="shared" si="181"/>
        <v>3</v>
      </c>
      <c r="R1951">
        <f t="shared" si="182"/>
        <v>2020</v>
      </c>
    </row>
    <row r="1952" spans="1:18" x14ac:dyDescent="0.25">
      <c r="A1952" s="2" t="s">
        <v>2916</v>
      </c>
      <c r="B1952" s="2" t="s">
        <v>200</v>
      </c>
      <c r="C1952" s="2" t="s">
        <v>52</v>
      </c>
      <c r="D1952" s="2" t="s">
        <v>71</v>
      </c>
      <c r="E1952" s="2" t="s">
        <v>531</v>
      </c>
      <c r="F1952" s="3">
        <v>43845</v>
      </c>
      <c r="G1952" s="2">
        <v>3</v>
      </c>
      <c r="H1952" s="11">
        <f>VLOOKUP(B1952,[1]!Product_Data[#Data],4,0)</f>
        <v>315</v>
      </c>
      <c r="I1952" s="11">
        <f>VLOOKUP(B1952,[1]!Product_Data[#Data],3,0)</f>
        <v>208</v>
      </c>
      <c r="J1952" s="11">
        <f t="shared" si="183"/>
        <v>624</v>
      </c>
      <c r="K1952" s="11">
        <f t="shared" si="184"/>
        <v>945</v>
      </c>
      <c r="L1952" s="11">
        <f t="shared" si="185"/>
        <v>321</v>
      </c>
      <c r="M1952" t="str">
        <f>VLOOKUP(C1952,[1]!Location_Data[#Data],2,0)</f>
        <v>Pasadena</v>
      </c>
      <c r="N1952" t="str">
        <f>VLOOKUP(D1952,[1]!Salespeople_Data[#Data],2,0)</f>
        <v>Gary Rodriguez</v>
      </c>
      <c r="O1952" t="str">
        <f>VLOOKUP(E1952,[1]!Customer_Data[#Data],2,0)</f>
        <v>Randy Hayes</v>
      </c>
      <c r="P1952" s="15">
        <f t="shared" si="180"/>
        <v>4</v>
      </c>
      <c r="Q1952">
        <f t="shared" si="181"/>
        <v>1</v>
      </c>
      <c r="R1952">
        <f t="shared" si="182"/>
        <v>2020</v>
      </c>
    </row>
    <row r="1953" spans="1:18" x14ac:dyDescent="0.25">
      <c r="A1953" s="4" t="s">
        <v>2917</v>
      </c>
      <c r="B1953" s="4" t="s">
        <v>69</v>
      </c>
      <c r="C1953" s="4" t="s">
        <v>57</v>
      </c>
      <c r="D1953" s="4" t="s">
        <v>146</v>
      </c>
      <c r="E1953" s="4" t="s">
        <v>974</v>
      </c>
      <c r="F1953" s="5">
        <v>43952</v>
      </c>
      <c r="G1953" s="4">
        <v>3</v>
      </c>
      <c r="H1953" s="11">
        <f>VLOOKUP(B1953,[1]!Product_Data[#Data],4,0)</f>
        <v>1351</v>
      </c>
      <c r="I1953" s="11">
        <f>VLOOKUP(B1953,[1]!Product_Data[#Data],3,0)</f>
        <v>1108</v>
      </c>
      <c r="J1953" s="11">
        <f t="shared" si="183"/>
        <v>3324</v>
      </c>
      <c r="K1953" s="11">
        <f t="shared" si="184"/>
        <v>4053</v>
      </c>
      <c r="L1953" s="11">
        <f t="shared" si="185"/>
        <v>729</v>
      </c>
      <c r="M1953" t="str">
        <f>VLOOKUP(C1953,[1]!Location_Data[#Data],2,0)</f>
        <v>Thousand Oaks</v>
      </c>
      <c r="N1953" t="str">
        <f>VLOOKUP(D1953,[1]!Salespeople_Data[#Data],2,0)</f>
        <v>Carl Elliott</v>
      </c>
      <c r="O1953" t="str">
        <f>VLOOKUP(E1953,[1]!Customer_Data[#Data],2,0)</f>
        <v>Patrick Morales</v>
      </c>
      <c r="P1953" s="15">
        <f t="shared" si="180"/>
        <v>6</v>
      </c>
      <c r="Q1953">
        <f t="shared" si="181"/>
        <v>5</v>
      </c>
      <c r="R1953">
        <f t="shared" si="182"/>
        <v>2020</v>
      </c>
    </row>
    <row r="1954" spans="1:18" x14ac:dyDescent="0.25">
      <c r="A1954" s="2" t="s">
        <v>2918</v>
      </c>
      <c r="B1954" s="2" t="s">
        <v>361</v>
      </c>
      <c r="C1954" s="2" t="s">
        <v>44</v>
      </c>
      <c r="D1954" s="2" t="s">
        <v>212</v>
      </c>
      <c r="E1954" s="2" t="s">
        <v>76</v>
      </c>
      <c r="F1954" s="3">
        <v>44077</v>
      </c>
      <c r="G1954" s="2">
        <v>1</v>
      </c>
      <c r="H1954" s="11">
        <f>VLOOKUP(B1954,[1]!Product_Data[#Data],4,0)</f>
        <v>1338</v>
      </c>
      <c r="I1954" s="11">
        <f>VLOOKUP(B1954,[1]!Product_Data[#Data],3,0)</f>
        <v>682</v>
      </c>
      <c r="J1954" s="11">
        <f t="shared" si="183"/>
        <v>682</v>
      </c>
      <c r="K1954" s="11">
        <f t="shared" si="184"/>
        <v>1338</v>
      </c>
      <c r="L1954" s="11">
        <f t="shared" si="185"/>
        <v>656</v>
      </c>
      <c r="M1954" t="str">
        <f>VLOOKUP(C1954,[1]!Location_Data[#Data],2,0)</f>
        <v>Moreno Valley</v>
      </c>
      <c r="N1954" t="str">
        <f>VLOOKUP(D1954,[1]!Salespeople_Data[#Data],2,0)</f>
        <v>Ronald Reed</v>
      </c>
      <c r="O1954" t="str">
        <f>VLOOKUP(E1954,[1]!Customer_Data[#Data],2,0)</f>
        <v>Donald Andrews</v>
      </c>
      <c r="P1954" s="15">
        <f t="shared" si="180"/>
        <v>5</v>
      </c>
      <c r="Q1954">
        <f t="shared" si="181"/>
        <v>9</v>
      </c>
      <c r="R1954">
        <f t="shared" si="182"/>
        <v>2020</v>
      </c>
    </row>
    <row r="1955" spans="1:18" x14ac:dyDescent="0.25">
      <c r="A1955" s="4" t="s">
        <v>2919</v>
      </c>
      <c r="B1955" s="4" t="s">
        <v>925</v>
      </c>
      <c r="C1955" s="4" t="s">
        <v>242</v>
      </c>
      <c r="D1955" s="4" t="s">
        <v>225</v>
      </c>
      <c r="E1955" s="4" t="s">
        <v>565</v>
      </c>
      <c r="F1955" s="5">
        <v>44159</v>
      </c>
      <c r="G1955" s="4">
        <v>2</v>
      </c>
      <c r="H1955" s="11">
        <f>VLOOKUP(B1955,[1]!Product_Data[#Data],4,0)</f>
        <v>136</v>
      </c>
      <c r="I1955" s="11">
        <f>VLOOKUP(B1955,[1]!Product_Data[#Data],3,0)</f>
        <v>72</v>
      </c>
      <c r="J1955" s="11">
        <f t="shared" si="183"/>
        <v>144</v>
      </c>
      <c r="K1955" s="11">
        <f t="shared" si="184"/>
        <v>272</v>
      </c>
      <c r="L1955" s="11">
        <f t="shared" si="185"/>
        <v>128</v>
      </c>
      <c r="M1955" t="str">
        <f>VLOOKUP(C1955,[1]!Location_Data[#Data],2,0)</f>
        <v>Downey</v>
      </c>
      <c r="N1955" t="str">
        <f>VLOOKUP(D1955,[1]!Salespeople_Data[#Data],2,0)</f>
        <v>Andrew Bowman</v>
      </c>
      <c r="O1955" t="str">
        <f>VLOOKUP(E1955,[1]!Customer_Data[#Data],2,0)</f>
        <v>Nicholas Ward</v>
      </c>
      <c r="P1955" s="15">
        <f t="shared" si="180"/>
        <v>3</v>
      </c>
      <c r="Q1955">
        <f t="shared" si="181"/>
        <v>11</v>
      </c>
      <c r="R1955">
        <f t="shared" si="182"/>
        <v>2020</v>
      </c>
    </row>
    <row r="1956" spans="1:18" x14ac:dyDescent="0.25">
      <c r="A1956" s="2" t="s">
        <v>2920</v>
      </c>
      <c r="B1956" s="2" t="s">
        <v>125</v>
      </c>
      <c r="C1956" s="2" t="s">
        <v>596</v>
      </c>
      <c r="D1956" s="2" t="s">
        <v>308</v>
      </c>
      <c r="E1956" s="2" t="s">
        <v>2371</v>
      </c>
      <c r="F1956" s="3">
        <v>44067</v>
      </c>
      <c r="G1956" s="2">
        <v>1</v>
      </c>
      <c r="H1956" s="11">
        <f>VLOOKUP(B1956,[1]!Product_Data[#Data],4,0)</f>
        <v>1826</v>
      </c>
      <c r="I1956" s="11">
        <f>VLOOKUP(B1956,[1]!Product_Data[#Data],3,0)</f>
        <v>1443</v>
      </c>
      <c r="J1956" s="11">
        <f t="shared" si="183"/>
        <v>1443</v>
      </c>
      <c r="K1956" s="11">
        <f t="shared" si="184"/>
        <v>1826</v>
      </c>
      <c r="L1956" s="11">
        <f t="shared" si="185"/>
        <v>383</v>
      </c>
      <c r="M1956" t="str">
        <f>VLOOKUP(C1956,[1]!Location_Data[#Data],2,0)</f>
        <v>Fremont</v>
      </c>
      <c r="N1956" t="str">
        <f>VLOOKUP(D1956,[1]!Salespeople_Data[#Data],2,0)</f>
        <v>Fred Robertson</v>
      </c>
      <c r="O1956" t="str">
        <f>VLOOKUP(E1956,[1]!Customer_Data[#Data],2,0)</f>
        <v>Todd Lynch</v>
      </c>
      <c r="P1956" s="15">
        <f t="shared" si="180"/>
        <v>2</v>
      </c>
      <c r="Q1956">
        <f t="shared" si="181"/>
        <v>8</v>
      </c>
      <c r="R1956">
        <f t="shared" si="182"/>
        <v>2020</v>
      </c>
    </row>
    <row r="1957" spans="1:18" x14ac:dyDescent="0.25">
      <c r="A1957" s="4" t="s">
        <v>2921</v>
      </c>
      <c r="B1957" s="4" t="s">
        <v>235</v>
      </c>
      <c r="C1957" s="4" t="s">
        <v>469</v>
      </c>
      <c r="D1957" s="4" t="s">
        <v>71</v>
      </c>
      <c r="E1957" s="4" t="s">
        <v>393</v>
      </c>
      <c r="F1957" s="5">
        <v>44148</v>
      </c>
      <c r="G1957" s="4">
        <v>1</v>
      </c>
      <c r="H1957" s="11">
        <f>VLOOKUP(B1957,[1]!Product_Data[#Data],4,0)</f>
        <v>1887</v>
      </c>
      <c r="I1957" s="11">
        <f>VLOOKUP(B1957,[1]!Product_Data[#Data],3,0)</f>
        <v>1378</v>
      </c>
      <c r="J1957" s="11">
        <f t="shared" si="183"/>
        <v>1378</v>
      </c>
      <c r="K1957" s="11">
        <f t="shared" si="184"/>
        <v>1887</v>
      </c>
      <c r="L1957" s="11">
        <f t="shared" si="185"/>
        <v>509</v>
      </c>
      <c r="M1957" t="str">
        <f>VLOOKUP(C1957,[1]!Location_Data[#Data],2,0)</f>
        <v>Escondido</v>
      </c>
      <c r="N1957" t="str">
        <f>VLOOKUP(D1957,[1]!Salespeople_Data[#Data],2,0)</f>
        <v>Gary Rodriguez</v>
      </c>
      <c r="O1957" t="str">
        <f>VLOOKUP(E1957,[1]!Customer_Data[#Data],2,0)</f>
        <v>Matthew Fernandez</v>
      </c>
      <c r="P1957" s="15">
        <f t="shared" si="180"/>
        <v>6</v>
      </c>
      <c r="Q1957">
        <f t="shared" si="181"/>
        <v>11</v>
      </c>
      <c r="R1957">
        <f t="shared" si="182"/>
        <v>2020</v>
      </c>
    </row>
    <row r="1958" spans="1:18" x14ac:dyDescent="0.25">
      <c r="A1958" s="2" t="s">
        <v>2922</v>
      </c>
      <c r="B1958" s="2" t="s">
        <v>340</v>
      </c>
      <c r="C1958" s="2" t="s">
        <v>349</v>
      </c>
      <c r="D1958" s="2" t="s">
        <v>75</v>
      </c>
      <c r="E1958" s="2" t="s">
        <v>1737</v>
      </c>
      <c r="F1958" s="3">
        <v>44195</v>
      </c>
      <c r="G1958" s="2">
        <v>3</v>
      </c>
      <c r="H1958" s="11">
        <f>VLOOKUP(B1958,[1]!Product_Data[#Data],4,0)</f>
        <v>1967</v>
      </c>
      <c r="I1958" s="11">
        <f>VLOOKUP(B1958,[1]!Product_Data[#Data],3,0)</f>
        <v>1397</v>
      </c>
      <c r="J1958" s="11">
        <f t="shared" si="183"/>
        <v>4191</v>
      </c>
      <c r="K1958" s="11">
        <f t="shared" si="184"/>
        <v>5901</v>
      </c>
      <c r="L1958" s="11">
        <f t="shared" si="185"/>
        <v>1710</v>
      </c>
      <c r="M1958" t="str">
        <f>VLOOKUP(C1958,[1]!Location_Data[#Data],2,0)</f>
        <v>Santa Clara</v>
      </c>
      <c r="N1958" t="str">
        <f>VLOOKUP(D1958,[1]!Salespeople_Data[#Data],2,0)</f>
        <v>Roger Robertson</v>
      </c>
      <c r="O1958" t="str">
        <f>VLOOKUP(E1958,[1]!Customer_Data[#Data],2,0)</f>
        <v>Bobby Burton</v>
      </c>
      <c r="P1958" s="15">
        <f t="shared" si="180"/>
        <v>4</v>
      </c>
      <c r="Q1958">
        <f t="shared" si="181"/>
        <v>12</v>
      </c>
      <c r="R1958">
        <f t="shared" si="182"/>
        <v>2020</v>
      </c>
    </row>
    <row r="1959" spans="1:18" x14ac:dyDescent="0.25">
      <c r="A1959" s="4" t="s">
        <v>2923</v>
      </c>
      <c r="B1959" s="4" t="s">
        <v>626</v>
      </c>
      <c r="C1959" s="4" t="s">
        <v>186</v>
      </c>
      <c r="D1959" s="4" t="s">
        <v>71</v>
      </c>
      <c r="E1959" s="4" t="s">
        <v>576</v>
      </c>
      <c r="F1959" s="5">
        <v>44168</v>
      </c>
      <c r="G1959" s="4">
        <v>2</v>
      </c>
      <c r="H1959" s="11">
        <f>VLOOKUP(B1959,[1]!Product_Data[#Data],4,0)</f>
        <v>584</v>
      </c>
      <c r="I1959" s="11">
        <f>VLOOKUP(B1959,[1]!Product_Data[#Data],3,0)</f>
        <v>420</v>
      </c>
      <c r="J1959" s="11">
        <f t="shared" si="183"/>
        <v>840</v>
      </c>
      <c r="K1959" s="11">
        <f t="shared" si="184"/>
        <v>1168</v>
      </c>
      <c r="L1959" s="11">
        <f t="shared" si="185"/>
        <v>328</v>
      </c>
      <c r="M1959" t="str">
        <f>VLOOKUP(C1959,[1]!Location_Data[#Data],2,0)</f>
        <v>Riverside</v>
      </c>
      <c r="N1959" t="str">
        <f>VLOOKUP(D1959,[1]!Salespeople_Data[#Data],2,0)</f>
        <v>Gary Rodriguez</v>
      </c>
      <c r="O1959" t="str">
        <f>VLOOKUP(E1959,[1]!Customer_Data[#Data],2,0)</f>
        <v>Samuel Kim</v>
      </c>
      <c r="P1959" s="15">
        <f t="shared" si="180"/>
        <v>5</v>
      </c>
      <c r="Q1959">
        <f t="shared" si="181"/>
        <v>12</v>
      </c>
      <c r="R1959">
        <f t="shared" si="182"/>
        <v>2020</v>
      </c>
    </row>
    <row r="1960" spans="1:18" x14ac:dyDescent="0.25">
      <c r="A1960" s="2" t="s">
        <v>2924</v>
      </c>
      <c r="B1960" s="2" t="s">
        <v>210</v>
      </c>
      <c r="C1960" s="2" t="s">
        <v>253</v>
      </c>
      <c r="D1960" s="2" t="s">
        <v>101</v>
      </c>
      <c r="E1960" s="2" t="s">
        <v>1668</v>
      </c>
      <c r="F1960" s="3">
        <v>44082</v>
      </c>
      <c r="G1960" s="2">
        <v>1</v>
      </c>
      <c r="H1960" s="11">
        <f>VLOOKUP(B1960,[1]!Product_Data[#Data],4,0)</f>
        <v>458</v>
      </c>
      <c r="I1960" s="11">
        <f>VLOOKUP(B1960,[1]!Product_Data[#Data],3,0)</f>
        <v>376</v>
      </c>
      <c r="J1960" s="11">
        <f t="shared" si="183"/>
        <v>376</v>
      </c>
      <c r="K1960" s="11">
        <f t="shared" si="184"/>
        <v>458</v>
      </c>
      <c r="L1960" s="11">
        <f t="shared" si="185"/>
        <v>82</v>
      </c>
      <c r="M1960" t="str">
        <f>VLOOKUP(C1960,[1]!Location_Data[#Data],2,0)</f>
        <v>Bakersfield</v>
      </c>
      <c r="N1960" t="str">
        <f>VLOOKUP(D1960,[1]!Salespeople_Data[#Data],2,0)</f>
        <v>Scott Clark</v>
      </c>
      <c r="O1960" t="str">
        <f>VLOOKUP(E1960,[1]!Customer_Data[#Data],2,0)</f>
        <v>Bruce Butler</v>
      </c>
      <c r="P1960" s="15">
        <f t="shared" si="180"/>
        <v>3</v>
      </c>
      <c r="Q1960">
        <f t="shared" si="181"/>
        <v>9</v>
      </c>
      <c r="R1960">
        <f t="shared" si="182"/>
        <v>2020</v>
      </c>
    </row>
    <row r="1961" spans="1:18" x14ac:dyDescent="0.25">
      <c r="A1961" s="4" t="s">
        <v>2925</v>
      </c>
      <c r="B1961" s="4" t="s">
        <v>99</v>
      </c>
      <c r="C1961" s="4" t="s">
        <v>286</v>
      </c>
      <c r="D1961" s="4" t="s">
        <v>126</v>
      </c>
      <c r="E1961" s="4" t="s">
        <v>1680</v>
      </c>
      <c r="F1961" s="5">
        <v>43918</v>
      </c>
      <c r="G1961" s="4">
        <v>3</v>
      </c>
      <c r="H1961" s="11">
        <f>VLOOKUP(B1961,[1]!Product_Data[#Data],4,0)</f>
        <v>1708</v>
      </c>
      <c r="I1961" s="11">
        <f>VLOOKUP(B1961,[1]!Product_Data[#Data],3,0)</f>
        <v>871</v>
      </c>
      <c r="J1961" s="11">
        <f t="shared" si="183"/>
        <v>2613</v>
      </c>
      <c r="K1961" s="11">
        <f t="shared" si="184"/>
        <v>5124</v>
      </c>
      <c r="L1961" s="11">
        <f t="shared" si="185"/>
        <v>2511</v>
      </c>
      <c r="M1961" t="str">
        <f>VLOOKUP(C1961,[1]!Location_Data[#Data],2,0)</f>
        <v>El Monte</v>
      </c>
      <c r="N1961" t="str">
        <f>VLOOKUP(D1961,[1]!Salespeople_Data[#Data],2,0)</f>
        <v>Larry Castillo</v>
      </c>
      <c r="O1961" t="str">
        <f>VLOOKUP(E1961,[1]!Customer_Data[#Data],2,0)</f>
        <v>William Schmidt</v>
      </c>
      <c r="P1961" s="15">
        <f t="shared" si="180"/>
        <v>7</v>
      </c>
      <c r="Q1961">
        <f t="shared" si="181"/>
        <v>3</v>
      </c>
      <c r="R1961">
        <f t="shared" si="182"/>
        <v>2020</v>
      </c>
    </row>
    <row r="1962" spans="1:18" x14ac:dyDescent="0.25">
      <c r="A1962" s="2" t="s">
        <v>2926</v>
      </c>
      <c r="B1962" s="2" t="s">
        <v>38</v>
      </c>
      <c r="C1962" s="2" t="s">
        <v>90</v>
      </c>
      <c r="D1962" s="2" t="s">
        <v>250</v>
      </c>
      <c r="E1962" s="2" t="s">
        <v>1560</v>
      </c>
      <c r="F1962" s="3">
        <v>44002</v>
      </c>
      <c r="G1962" s="2">
        <v>1</v>
      </c>
      <c r="H1962" s="11">
        <f>VLOOKUP(B1962,[1]!Product_Data[#Data],4,0)</f>
        <v>2283</v>
      </c>
      <c r="I1962" s="11">
        <f>VLOOKUP(B1962,[1]!Product_Data[#Data],3,0)</f>
        <v>1484</v>
      </c>
      <c r="J1962" s="11">
        <f t="shared" si="183"/>
        <v>1484</v>
      </c>
      <c r="K1962" s="11">
        <f t="shared" si="184"/>
        <v>2283</v>
      </c>
      <c r="L1962" s="11">
        <f t="shared" si="185"/>
        <v>799</v>
      </c>
      <c r="M1962" t="str">
        <f>VLOOKUP(C1962,[1]!Location_Data[#Data],2,0)</f>
        <v>Irvine</v>
      </c>
      <c r="N1962" t="str">
        <f>VLOOKUP(D1962,[1]!Salespeople_Data[#Data],2,0)</f>
        <v>Martin Carr</v>
      </c>
      <c r="O1962" t="str">
        <f>VLOOKUP(E1962,[1]!Customer_Data[#Data],2,0)</f>
        <v>Joe Hanson</v>
      </c>
      <c r="P1962" s="15">
        <f t="shared" si="180"/>
        <v>7</v>
      </c>
      <c r="Q1962">
        <f t="shared" si="181"/>
        <v>6</v>
      </c>
      <c r="R1962">
        <f t="shared" si="182"/>
        <v>2020</v>
      </c>
    </row>
    <row r="1963" spans="1:18" x14ac:dyDescent="0.25">
      <c r="A1963" s="4" t="s">
        <v>2927</v>
      </c>
      <c r="B1963" s="4" t="s">
        <v>47</v>
      </c>
      <c r="C1963" s="4" t="s">
        <v>253</v>
      </c>
      <c r="D1963" s="4" t="s">
        <v>356</v>
      </c>
      <c r="E1963" s="4" t="s">
        <v>1602</v>
      </c>
      <c r="F1963" s="5">
        <v>44174</v>
      </c>
      <c r="G1963" s="4">
        <v>2</v>
      </c>
      <c r="H1963" s="11">
        <f>VLOOKUP(B1963,[1]!Product_Data[#Data],4,0)</f>
        <v>1812</v>
      </c>
      <c r="I1963" s="11">
        <f>VLOOKUP(B1963,[1]!Product_Data[#Data],3,0)</f>
        <v>1305</v>
      </c>
      <c r="J1963" s="11">
        <f t="shared" si="183"/>
        <v>2610</v>
      </c>
      <c r="K1963" s="11">
        <f t="shared" si="184"/>
        <v>3624</v>
      </c>
      <c r="L1963" s="11">
        <f t="shared" si="185"/>
        <v>1014</v>
      </c>
      <c r="M1963" t="str">
        <f>VLOOKUP(C1963,[1]!Location_Data[#Data],2,0)</f>
        <v>Bakersfield</v>
      </c>
      <c r="N1963" t="str">
        <f>VLOOKUP(D1963,[1]!Salespeople_Data[#Data],2,0)</f>
        <v>Jimmy Young</v>
      </c>
      <c r="O1963" t="str">
        <f>VLOOKUP(E1963,[1]!Customer_Data[#Data],2,0)</f>
        <v>Anthony Banks</v>
      </c>
      <c r="P1963" s="15">
        <f t="shared" si="180"/>
        <v>4</v>
      </c>
      <c r="Q1963">
        <f t="shared" si="181"/>
        <v>12</v>
      </c>
      <c r="R1963">
        <f t="shared" si="182"/>
        <v>2020</v>
      </c>
    </row>
    <row r="1964" spans="1:18" x14ac:dyDescent="0.25">
      <c r="A1964" s="2" t="s">
        <v>2928</v>
      </c>
      <c r="B1964" s="2" t="s">
        <v>207</v>
      </c>
      <c r="C1964" s="2" t="s">
        <v>490</v>
      </c>
      <c r="D1964" s="2" t="s">
        <v>413</v>
      </c>
      <c r="E1964" s="2" t="s">
        <v>896</v>
      </c>
      <c r="F1964" s="3">
        <v>43842</v>
      </c>
      <c r="G1964" s="2">
        <v>3</v>
      </c>
      <c r="H1964" s="11">
        <f>VLOOKUP(B1964,[1]!Product_Data[#Data],4,0)</f>
        <v>2464</v>
      </c>
      <c r="I1964" s="11">
        <f>VLOOKUP(B1964,[1]!Product_Data[#Data],3,0)</f>
        <v>1774</v>
      </c>
      <c r="J1964" s="11">
        <f t="shared" si="183"/>
        <v>5322</v>
      </c>
      <c r="K1964" s="11">
        <f t="shared" si="184"/>
        <v>7392</v>
      </c>
      <c r="L1964" s="11">
        <f t="shared" si="185"/>
        <v>2070</v>
      </c>
      <c r="M1964" t="str">
        <f>VLOOKUP(C1964,[1]!Location_Data[#Data],2,0)</f>
        <v>Temecula</v>
      </c>
      <c r="N1964" t="str">
        <f>VLOOKUP(D1964,[1]!Salespeople_Data[#Data],2,0)</f>
        <v>Kenneth Bradley</v>
      </c>
      <c r="O1964" t="str">
        <f>VLOOKUP(E1964,[1]!Customer_Data[#Data],2,0)</f>
        <v>Eric Bradley</v>
      </c>
      <c r="P1964" s="15">
        <f t="shared" si="180"/>
        <v>1</v>
      </c>
      <c r="Q1964">
        <f t="shared" si="181"/>
        <v>1</v>
      </c>
      <c r="R1964">
        <f t="shared" si="182"/>
        <v>2020</v>
      </c>
    </row>
    <row r="1965" spans="1:18" x14ac:dyDescent="0.25">
      <c r="A1965" s="4" t="s">
        <v>2929</v>
      </c>
      <c r="B1965" s="4" t="s">
        <v>389</v>
      </c>
      <c r="C1965" s="4" t="s">
        <v>643</v>
      </c>
      <c r="D1965" s="4" t="s">
        <v>159</v>
      </c>
      <c r="E1965" s="4" t="s">
        <v>2245</v>
      </c>
      <c r="F1965" s="5">
        <v>44184</v>
      </c>
      <c r="G1965" s="4">
        <v>3</v>
      </c>
      <c r="H1965" s="11">
        <f>VLOOKUP(B1965,[1]!Product_Data[#Data],4,0)</f>
        <v>1367</v>
      </c>
      <c r="I1965" s="11">
        <f>VLOOKUP(B1965,[1]!Product_Data[#Data],3,0)</f>
        <v>984</v>
      </c>
      <c r="J1965" s="11">
        <f t="shared" si="183"/>
        <v>2952</v>
      </c>
      <c r="K1965" s="11">
        <f t="shared" si="184"/>
        <v>4101</v>
      </c>
      <c r="L1965" s="11">
        <f t="shared" si="185"/>
        <v>1149</v>
      </c>
      <c r="M1965" t="str">
        <f>VLOOKUP(C1965,[1]!Location_Data[#Data],2,0)</f>
        <v>Hayward</v>
      </c>
      <c r="N1965" t="str">
        <f>VLOOKUP(D1965,[1]!Salespeople_Data[#Data],2,0)</f>
        <v>Bobby Russell</v>
      </c>
      <c r="O1965" t="str">
        <f>VLOOKUP(E1965,[1]!Customer_Data[#Data],2,0)</f>
        <v>Charles Bell</v>
      </c>
      <c r="P1965" s="15">
        <f t="shared" si="180"/>
        <v>7</v>
      </c>
      <c r="Q1965">
        <f t="shared" si="181"/>
        <v>12</v>
      </c>
      <c r="R1965">
        <f t="shared" si="182"/>
        <v>2020</v>
      </c>
    </row>
    <row r="1966" spans="1:18" x14ac:dyDescent="0.25">
      <c r="A1966" s="2" t="s">
        <v>2930</v>
      </c>
      <c r="B1966" s="2" t="s">
        <v>99</v>
      </c>
      <c r="C1966" s="2" t="s">
        <v>436</v>
      </c>
      <c r="D1966" s="2" t="s">
        <v>269</v>
      </c>
      <c r="E1966" s="2" t="s">
        <v>1839</v>
      </c>
      <c r="F1966" s="3">
        <v>43842</v>
      </c>
      <c r="G1966" s="2">
        <v>1</v>
      </c>
      <c r="H1966" s="11">
        <f>VLOOKUP(B1966,[1]!Product_Data[#Data],4,0)</f>
        <v>1708</v>
      </c>
      <c r="I1966" s="11">
        <f>VLOOKUP(B1966,[1]!Product_Data[#Data],3,0)</f>
        <v>871</v>
      </c>
      <c r="J1966" s="11">
        <f t="shared" si="183"/>
        <v>871</v>
      </c>
      <c r="K1966" s="11">
        <f t="shared" si="184"/>
        <v>1708</v>
      </c>
      <c r="L1966" s="11">
        <f t="shared" si="185"/>
        <v>837</v>
      </c>
      <c r="M1966" t="str">
        <f>VLOOKUP(C1966,[1]!Location_Data[#Data],2,0)</f>
        <v>Jurupa Valley</v>
      </c>
      <c r="N1966" t="str">
        <f>VLOOKUP(D1966,[1]!Salespeople_Data[#Data],2,0)</f>
        <v>Kevin Butler</v>
      </c>
      <c r="O1966" t="str">
        <f>VLOOKUP(E1966,[1]!Customer_Data[#Data],2,0)</f>
        <v>Jason Duncan</v>
      </c>
      <c r="P1966" s="15">
        <f t="shared" si="180"/>
        <v>1</v>
      </c>
      <c r="Q1966">
        <f t="shared" si="181"/>
        <v>1</v>
      </c>
      <c r="R1966">
        <f t="shared" si="182"/>
        <v>2020</v>
      </c>
    </row>
    <row r="1967" spans="1:18" x14ac:dyDescent="0.25">
      <c r="A1967" s="4" t="s">
        <v>2931</v>
      </c>
      <c r="B1967" s="4" t="s">
        <v>569</v>
      </c>
      <c r="C1967" s="4" t="s">
        <v>472</v>
      </c>
      <c r="D1967" s="4" t="s">
        <v>159</v>
      </c>
      <c r="E1967" s="4" t="s">
        <v>1040</v>
      </c>
      <c r="F1967" s="5">
        <v>43938</v>
      </c>
      <c r="G1967" s="4">
        <v>2</v>
      </c>
      <c r="H1967" s="11">
        <f>VLOOKUP(B1967,[1]!Product_Data[#Data],4,0)</f>
        <v>1178</v>
      </c>
      <c r="I1967" s="11">
        <f>VLOOKUP(B1967,[1]!Product_Data[#Data],3,0)</f>
        <v>683</v>
      </c>
      <c r="J1967" s="11">
        <f t="shared" si="183"/>
        <v>1366</v>
      </c>
      <c r="K1967" s="11">
        <f t="shared" si="184"/>
        <v>2356</v>
      </c>
      <c r="L1967" s="11">
        <f t="shared" si="185"/>
        <v>990</v>
      </c>
      <c r="M1967" t="str">
        <f>VLOOKUP(C1967,[1]!Location_Data[#Data],2,0)</f>
        <v>Concord</v>
      </c>
      <c r="N1967" t="str">
        <f>VLOOKUP(D1967,[1]!Salespeople_Data[#Data],2,0)</f>
        <v>Bobby Russell</v>
      </c>
      <c r="O1967" t="str">
        <f>VLOOKUP(E1967,[1]!Customer_Data[#Data],2,0)</f>
        <v>Carlos Stewart</v>
      </c>
      <c r="P1967" s="15">
        <f t="shared" si="180"/>
        <v>6</v>
      </c>
      <c r="Q1967">
        <f t="shared" si="181"/>
        <v>4</v>
      </c>
      <c r="R1967">
        <f t="shared" si="182"/>
        <v>2020</v>
      </c>
    </row>
    <row r="1968" spans="1:18" x14ac:dyDescent="0.25">
      <c r="A1968" s="2" t="s">
        <v>2932</v>
      </c>
      <c r="B1968" s="2" t="s">
        <v>219</v>
      </c>
      <c r="C1968" s="2" t="s">
        <v>272</v>
      </c>
      <c r="D1968" s="2" t="s">
        <v>141</v>
      </c>
      <c r="E1968" s="2" t="s">
        <v>1687</v>
      </c>
      <c r="F1968" s="3">
        <v>43858</v>
      </c>
      <c r="G1968" s="2">
        <v>3</v>
      </c>
      <c r="H1968" s="11">
        <f>VLOOKUP(B1968,[1]!Product_Data[#Data],4,0)</f>
        <v>561</v>
      </c>
      <c r="I1968" s="11">
        <f>VLOOKUP(B1968,[1]!Product_Data[#Data],3,0)</f>
        <v>421</v>
      </c>
      <c r="J1968" s="11">
        <f t="shared" si="183"/>
        <v>1263</v>
      </c>
      <c r="K1968" s="11">
        <f t="shared" si="184"/>
        <v>1683</v>
      </c>
      <c r="L1968" s="11">
        <f t="shared" si="185"/>
        <v>420</v>
      </c>
      <c r="M1968" t="str">
        <f>VLOOKUP(C1968,[1]!Location_Data[#Data],2,0)</f>
        <v>Torrance</v>
      </c>
      <c r="N1968" t="str">
        <f>VLOOKUP(D1968,[1]!Salespeople_Data[#Data],2,0)</f>
        <v>Arthur Mccoy</v>
      </c>
      <c r="O1968" t="str">
        <f>VLOOKUP(E1968,[1]!Customer_Data[#Data],2,0)</f>
        <v>Victor Chapman</v>
      </c>
      <c r="P1968" s="15">
        <f t="shared" si="180"/>
        <v>3</v>
      </c>
      <c r="Q1968">
        <f t="shared" si="181"/>
        <v>1</v>
      </c>
      <c r="R1968">
        <f t="shared" si="182"/>
        <v>2020</v>
      </c>
    </row>
    <row r="1969" spans="1:18" x14ac:dyDescent="0.25">
      <c r="A1969" s="4" t="s">
        <v>2933</v>
      </c>
      <c r="B1969" s="4" t="s">
        <v>207</v>
      </c>
      <c r="C1969" s="4" t="s">
        <v>380</v>
      </c>
      <c r="D1969" s="4" t="s">
        <v>345</v>
      </c>
      <c r="E1969" s="4" t="s">
        <v>427</v>
      </c>
      <c r="F1969" s="5">
        <v>44074</v>
      </c>
      <c r="G1969" s="4">
        <v>2</v>
      </c>
      <c r="H1969" s="11">
        <f>VLOOKUP(B1969,[1]!Product_Data[#Data],4,0)</f>
        <v>2464</v>
      </c>
      <c r="I1969" s="11">
        <f>VLOOKUP(B1969,[1]!Product_Data[#Data],3,0)</f>
        <v>1774</v>
      </c>
      <c r="J1969" s="11">
        <f t="shared" si="183"/>
        <v>3548</v>
      </c>
      <c r="K1969" s="11">
        <f t="shared" si="184"/>
        <v>4928</v>
      </c>
      <c r="L1969" s="11">
        <f t="shared" si="185"/>
        <v>1380</v>
      </c>
      <c r="M1969" t="str">
        <f>VLOOKUP(C1969,[1]!Location_Data[#Data],2,0)</f>
        <v>Los Angeles</v>
      </c>
      <c r="N1969" t="str">
        <f>VLOOKUP(D1969,[1]!Salespeople_Data[#Data],2,0)</f>
        <v>Larry Marshall</v>
      </c>
      <c r="O1969" t="str">
        <f>VLOOKUP(E1969,[1]!Customer_Data[#Data],2,0)</f>
        <v>Phillip Peters</v>
      </c>
      <c r="P1969" s="15">
        <f t="shared" si="180"/>
        <v>2</v>
      </c>
      <c r="Q1969">
        <f t="shared" si="181"/>
        <v>8</v>
      </c>
      <c r="R1969">
        <f t="shared" si="182"/>
        <v>2020</v>
      </c>
    </row>
    <row r="1970" spans="1:18" x14ac:dyDescent="0.25">
      <c r="A1970" s="2" t="s">
        <v>2934</v>
      </c>
      <c r="B1970" s="2" t="s">
        <v>383</v>
      </c>
      <c r="C1970" s="2" t="s">
        <v>9</v>
      </c>
      <c r="D1970" s="2" t="s">
        <v>101</v>
      </c>
      <c r="E1970" s="2" t="s">
        <v>1556</v>
      </c>
      <c r="F1970" s="3">
        <v>44012</v>
      </c>
      <c r="G1970" s="2">
        <v>3</v>
      </c>
      <c r="H1970" s="11">
        <f>VLOOKUP(B1970,[1]!Product_Data[#Data],4,0)</f>
        <v>1494</v>
      </c>
      <c r="I1970" s="11">
        <f>VLOOKUP(B1970,[1]!Product_Data[#Data],3,0)</f>
        <v>971</v>
      </c>
      <c r="J1970" s="11">
        <f t="shared" si="183"/>
        <v>2913</v>
      </c>
      <c r="K1970" s="11">
        <f t="shared" si="184"/>
        <v>4482</v>
      </c>
      <c r="L1970" s="11">
        <f t="shared" si="185"/>
        <v>1569</v>
      </c>
      <c r="M1970" t="str">
        <f>VLOOKUP(C1970,[1]!Location_Data[#Data],2,0)</f>
        <v>San Mateo</v>
      </c>
      <c r="N1970" t="str">
        <f>VLOOKUP(D1970,[1]!Salespeople_Data[#Data],2,0)</f>
        <v>Scott Clark</v>
      </c>
      <c r="O1970" t="str">
        <f>VLOOKUP(E1970,[1]!Customer_Data[#Data],2,0)</f>
        <v>Frank Brown</v>
      </c>
      <c r="P1970" s="15">
        <f t="shared" si="180"/>
        <v>3</v>
      </c>
      <c r="Q1970">
        <f t="shared" si="181"/>
        <v>6</v>
      </c>
      <c r="R1970">
        <f t="shared" si="182"/>
        <v>2020</v>
      </c>
    </row>
    <row r="1971" spans="1:18" x14ac:dyDescent="0.25">
      <c r="A1971" s="4" t="s">
        <v>2935</v>
      </c>
      <c r="B1971" s="4" t="s">
        <v>232</v>
      </c>
      <c r="C1971" s="4" t="s">
        <v>316</v>
      </c>
      <c r="D1971" s="4" t="s">
        <v>308</v>
      </c>
      <c r="E1971" s="4" t="s">
        <v>582</v>
      </c>
      <c r="F1971" s="5">
        <v>44173</v>
      </c>
      <c r="G1971" s="4">
        <v>3</v>
      </c>
      <c r="H1971" s="11">
        <f>VLOOKUP(B1971,[1]!Product_Data[#Data],4,0)</f>
        <v>1119</v>
      </c>
      <c r="I1971" s="11">
        <f>VLOOKUP(B1971,[1]!Product_Data[#Data],3,0)</f>
        <v>683</v>
      </c>
      <c r="J1971" s="11">
        <f t="shared" si="183"/>
        <v>2049</v>
      </c>
      <c r="K1971" s="11">
        <f t="shared" si="184"/>
        <v>3357</v>
      </c>
      <c r="L1971" s="11">
        <f t="shared" si="185"/>
        <v>1308</v>
      </c>
      <c r="M1971" t="str">
        <f>VLOOKUP(C1971,[1]!Location_Data[#Data],2,0)</f>
        <v>East Los Angeles</v>
      </c>
      <c r="N1971" t="str">
        <f>VLOOKUP(D1971,[1]!Salespeople_Data[#Data],2,0)</f>
        <v>Fred Robertson</v>
      </c>
      <c r="O1971" t="str">
        <f>VLOOKUP(E1971,[1]!Customer_Data[#Data],2,0)</f>
        <v>Russell Nelson</v>
      </c>
      <c r="P1971" s="15">
        <f t="shared" si="180"/>
        <v>3</v>
      </c>
      <c r="Q1971">
        <f t="shared" si="181"/>
        <v>12</v>
      </c>
      <c r="R1971">
        <f t="shared" si="182"/>
        <v>2020</v>
      </c>
    </row>
    <row r="1972" spans="1:18" x14ac:dyDescent="0.25">
      <c r="A1972" s="2" t="s">
        <v>2936</v>
      </c>
      <c r="B1972" s="2" t="s">
        <v>560</v>
      </c>
      <c r="C1972" s="2" t="s">
        <v>174</v>
      </c>
      <c r="D1972" s="2" t="s">
        <v>116</v>
      </c>
      <c r="E1972" s="2" t="s">
        <v>417</v>
      </c>
      <c r="F1972" s="3">
        <v>43837</v>
      </c>
      <c r="G1972" s="2">
        <v>1</v>
      </c>
      <c r="H1972" s="11">
        <f>VLOOKUP(B1972,[1]!Product_Data[#Data],4,0)</f>
        <v>1809</v>
      </c>
      <c r="I1972" s="11">
        <f>VLOOKUP(B1972,[1]!Product_Data[#Data],3,0)</f>
        <v>1067</v>
      </c>
      <c r="J1972" s="11">
        <f t="shared" si="183"/>
        <v>1067</v>
      </c>
      <c r="K1972" s="11">
        <f t="shared" si="184"/>
        <v>1809</v>
      </c>
      <c r="L1972" s="11">
        <f t="shared" si="185"/>
        <v>742</v>
      </c>
      <c r="M1972" t="str">
        <f>VLOOKUP(C1972,[1]!Location_Data[#Data],2,0)</f>
        <v>Norwalk</v>
      </c>
      <c r="N1972" t="str">
        <f>VLOOKUP(D1972,[1]!Salespeople_Data[#Data],2,0)</f>
        <v>Roger Ramos</v>
      </c>
      <c r="O1972" t="str">
        <f>VLOOKUP(E1972,[1]!Customer_Data[#Data],2,0)</f>
        <v>Brian Kim</v>
      </c>
      <c r="P1972" s="15">
        <f t="shared" si="180"/>
        <v>3</v>
      </c>
      <c r="Q1972">
        <f t="shared" si="181"/>
        <v>1</v>
      </c>
      <c r="R1972">
        <f t="shared" si="182"/>
        <v>2020</v>
      </c>
    </row>
    <row r="1973" spans="1:18" x14ac:dyDescent="0.25">
      <c r="A1973" s="4" t="s">
        <v>2937</v>
      </c>
      <c r="B1973" s="4" t="s">
        <v>626</v>
      </c>
      <c r="C1973" s="4" t="s">
        <v>100</v>
      </c>
      <c r="D1973" s="4" t="s">
        <v>40</v>
      </c>
      <c r="E1973" s="4" t="s">
        <v>2577</v>
      </c>
      <c r="F1973" s="5">
        <v>44113</v>
      </c>
      <c r="G1973" s="4">
        <v>1</v>
      </c>
      <c r="H1973" s="11">
        <f>VLOOKUP(B1973,[1]!Product_Data[#Data],4,0)</f>
        <v>584</v>
      </c>
      <c r="I1973" s="11">
        <f>VLOOKUP(B1973,[1]!Product_Data[#Data],3,0)</f>
        <v>420</v>
      </c>
      <c r="J1973" s="11">
        <f t="shared" si="183"/>
        <v>420</v>
      </c>
      <c r="K1973" s="11">
        <f t="shared" si="184"/>
        <v>584</v>
      </c>
      <c r="L1973" s="11">
        <f t="shared" si="185"/>
        <v>164</v>
      </c>
      <c r="M1973" t="str">
        <f>VLOOKUP(C1973,[1]!Location_Data[#Data],2,0)</f>
        <v>Victorville</v>
      </c>
      <c r="N1973" t="str">
        <f>VLOOKUP(D1973,[1]!Salespeople_Data[#Data],2,0)</f>
        <v>Brian Hansen</v>
      </c>
      <c r="O1973" t="str">
        <f>VLOOKUP(E1973,[1]!Customer_Data[#Data],2,0)</f>
        <v>Jerry Green</v>
      </c>
      <c r="P1973" s="15">
        <f t="shared" si="180"/>
        <v>6</v>
      </c>
      <c r="Q1973">
        <f t="shared" si="181"/>
        <v>10</v>
      </c>
      <c r="R1973">
        <f t="shared" si="182"/>
        <v>2020</v>
      </c>
    </row>
    <row r="1974" spans="1:18" x14ac:dyDescent="0.25">
      <c r="A1974" s="2" t="s">
        <v>2938</v>
      </c>
      <c r="B1974" s="2" t="s">
        <v>181</v>
      </c>
      <c r="C1974" s="2" t="s">
        <v>57</v>
      </c>
      <c r="D1974" s="2" t="s">
        <v>116</v>
      </c>
      <c r="E1974" s="2" t="s">
        <v>2116</v>
      </c>
      <c r="F1974" s="3">
        <v>44003</v>
      </c>
      <c r="G1974" s="2">
        <v>4</v>
      </c>
      <c r="H1974" s="11">
        <f>VLOOKUP(B1974,[1]!Product_Data[#Data],4,0)</f>
        <v>1500</v>
      </c>
      <c r="I1974" s="11">
        <f>VLOOKUP(B1974,[1]!Product_Data[#Data],3,0)</f>
        <v>900</v>
      </c>
      <c r="J1974" s="11">
        <f t="shared" si="183"/>
        <v>3600</v>
      </c>
      <c r="K1974" s="11">
        <f t="shared" si="184"/>
        <v>6000</v>
      </c>
      <c r="L1974" s="11">
        <f t="shared" si="185"/>
        <v>2400</v>
      </c>
      <c r="M1974" t="str">
        <f>VLOOKUP(C1974,[1]!Location_Data[#Data],2,0)</f>
        <v>Thousand Oaks</v>
      </c>
      <c r="N1974" t="str">
        <f>VLOOKUP(D1974,[1]!Salespeople_Data[#Data],2,0)</f>
        <v>Roger Ramos</v>
      </c>
      <c r="O1974" t="str">
        <f>VLOOKUP(E1974,[1]!Customer_Data[#Data],2,0)</f>
        <v>Louis Ellis</v>
      </c>
      <c r="P1974" s="15">
        <f t="shared" si="180"/>
        <v>1</v>
      </c>
      <c r="Q1974">
        <f t="shared" si="181"/>
        <v>6</v>
      </c>
      <c r="R1974">
        <f t="shared" si="182"/>
        <v>2020</v>
      </c>
    </row>
    <row r="1975" spans="1:18" x14ac:dyDescent="0.25">
      <c r="A1975" s="4" t="s">
        <v>2939</v>
      </c>
      <c r="B1975" s="4" t="s">
        <v>479</v>
      </c>
      <c r="C1975" s="4" t="s">
        <v>29</v>
      </c>
      <c r="D1975" s="4" t="s">
        <v>75</v>
      </c>
      <c r="E1975" s="4" t="s">
        <v>578</v>
      </c>
      <c r="F1975" s="5">
        <v>44059</v>
      </c>
      <c r="G1975" s="4">
        <v>2</v>
      </c>
      <c r="H1975" s="11">
        <f>VLOOKUP(B1975,[1]!Product_Data[#Data],4,0)</f>
        <v>123</v>
      </c>
      <c r="I1975" s="11">
        <f>VLOOKUP(B1975,[1]!Product_Data[#Data],3,0)</f>
        <v>84</v>
      </c>
      <c r="J1975" s="11">
        <f t="shared" si="183"/>
        <v>168</v>
      </c>
      <c r="K1975" s="11">
        <f t="shared" si="184"/>
        <v>246</v>
      </c>
      <c r="L1975" s="11">
        <f t="shared" si="185"/>
        <v>78</v>
      </c>
      <c r="M1975" t="str">
        <f>VLOOKUP(C1975,[1]!Location_Data[#Data],2,0)</f>
        <v>Santa Ana</v>
      </c>
      <c r="N1975" t="str">
        <f>VLOOKUP(D1975,[1]!Salespeople_Data[#Data],2,0)</f>
        <v>Roger Robertson</v>
      </c>
      <c r="O1975" t="str">
        <f>VLOOKUP(E1975,[1]!Customer_Data[#Data],2,0)</f>
        <v>Gerald Rogers</v>
      </c>
      <c r="P1975" s="15">
        <f t="shared" si="180"/>
        <v>1</v>
      </c>
      <c r="Q1975">
        <f t="shared" si="181"/>
        <v>8</v>
      </c>
      <c r="R1975">
        <f t="shared" si="182"/>
        <v>2020</v>
      </c>
    </row>
    <row r="1976" spans="1:18" x14ac:dyDescent="0.25">
      <c r="A1976" s="2" t="s">
        <v>2940</v>
      </c>
      <c r="B1976" s="2" t="s">
        <v>275</v>
      </c>
      <c r="C1976" s="2" t="s">
        <v>458</v>
      </c>
      <c r="D1976" s="2" t="s">
        <v>116</v>
      </c>
      <c r="E1976" s="2" t="s">
        <v>1284</v>
      </c>
      <c r="F1976" s="3">
        <v>44123</v>
      </c>
      <c r="G1976" s="2">
        <v>3</v>
      </c>
      <c r="H1976" s="11">
        <f>VLOOKUP(B1976,[1]!Product_Data[#Data],4,0)</f>
        <v>2353</v>
      </c>
      <c r="I1976" s="11">
        <f>VLOOKUP(B1976,[1]!Product_Data[#Data],3,0)</f>
        <v>1788</v>
      </c>
      <c r="J1976" s="11">
        <f t="shared" si="183"/>
        <v>5364</v>
      </c>
      <c r="K1976" s="11">
        <f t="shared" si="184"/>
        <v>7059</v>
      </c>
      <c r="L1976" s="11">
        <f t="shared" si="185"/>
        <v>1695</v>
      </c>
      <c r="M1976" t="str">
        <f>VLOOKUP(C1976,[1]!Location_Data[#Data],2,0)</f>
        <v>Fontana</v>
      </c>
      <c r="N1976" t="str">
        <f>VLOOKUP(D1976,[1]!Salespeople_Data[#Data],2,0)</f>
        <v>Roger Ramos</v>
      </c>
      <c r="O1976" t="str">
        <f>VLOOKUP(E1976,[1]!Customer_Data[#Data],2,0)</f>
        <v>Shawn Fields</v>
      </c>
      <c r="P1976" s="15">
        <f t="shared" si="180"/>
        <v>2</v>
      </c>
      <c r="Q1976">
        <f t="shared" si="181"/>
        <v>10</v>
      </c>
      <c r="R1976">
        <f t="shared" si="182"/>
        <v>2020</v>
      </c>
    </row>
    <row r="1977" spans="1:18" x14ac:dyDescent="0.25">
      <c r="A1977" s="4" t="s">
        <v>2941</v>
      </c>
      <c r="B1977" s="4" t="s">
        <v>177</v>
      </c>
      <c r="C1977" s="4" t="s">
        <v>120</v>
      </c>
      <c r="D1977" s="4" t="s">
        <v>264</v>
      </c>
      <c r="E1977" s="4" t="s">
        <v>808</v>
      </c>
      <c r="F1977" s="5">
        <v>44019</v>
      </c>
      <c r="G1977" s="4">
        <v>2</v>
      </c>
      <c r="H1977" s="11">
        <f>VLOOKUP(B1977,[1]!Product_Data[#Data],4,0)</f>
        <v>2497</v>
      </c>
      <c r="I1977" s="11">
        <f>VLOOKUP(B1977,[1]!Product_Data[#Data],3,0)</f>
        <v>1473</v>
      </c>
      <c r="J1977" s="11">
        <f t="shared" si="183"/>
        <v>2946</v>
      </c>
      <c r="K1977" s="11">
        <f t="shared" si="184"/>
        <v>4994</v>
      </c>
      <c r="L1977" s="11">
        <f t="shared" si="185"/>
        <v>2048</v>
      </c>
      <c r="M1977" t="str">
        <f>VLOOKUP(C1977,[1]!Location_Data[#Data],2,0)</f>
        <v>Elk Grove</v>
      </c>
      <c r="N1977" t="str">
        <f>VLOOKUP(D1977,[1]!Salespeople_Data[#Data],2,0)</f>
        <v>Ernest Wheeler</v>
      </c>
      <c r="O1977" t="str">
        <f>VLOOKUP(E1977,[1]!Customer_Data[#Data],2,0)</f>
        <v>Benjamin Murray</v>
      </c>
      <c r="P1977" s="15">
        <f t="shared" si="180"/>
        <v>3</v>
      </c>
      <c r="Q1977">
        <f t="shared" si="181"/>
        <v>7</v>
      </c>
      <c r="R1977">
        <f t="shared" si="182"/>
        <v>2020</v>
      </c>
    </row>
    <row r="1978" spans="1:18" x14ac:dyDescent="0.25">
      <c r="A1978" s="2" t="s">
        <v>2942</v>
      </c>
      <c r="B1978" s="2" t="s">
        <v>818</v>
      </c>
      <c r="C1978" s="2" t="s">
        <v>380</v>
      </c>
      <c r="D1978" s="2" t="s">
        <v>308</v>
      </c>
      <c r="E1978" s="2" t="s">
        <v>2943</v>
      </c>
      <c r="F1978" s="3">
        <v>44043</v>
      </c>
      <c r="G1978" s="2">
        <v>4</v>
      </c>
      <c r="H1978" s="11">
        <f>VLOOKUP(B1978,[1]!Product_Data[#Data],4,0)</f>
        <v>1638</v>
      </c>
      <c r="I1978" s="11">
        <f>VLOOKUP(B1978,[1]!Product_Data[#Data],3,0)</f>
        <v>1261</v>
      </c>
      <c r="J1978" s="11">
        <f t="shared" si="183"/>
        <v>5044</v>
      </c>
      <c r="K1978" s="11">
        <f t="shared" si="184"/>
        <v>6552</v>
      </c>
      <c r="L1978" s="11">
        <f t="shared" si="185"/>
        <v>1508</v>
      </c>
      <c r="M1978" t="str">
        <f>VLOOKUP(C1978,[1]!Location_Data[#Data],2,0)</f>
        <v>Los Angeles</v>
      </c>
      <c r="N1978" t="str">
        <f>VLOOKUP(D1978,[1]!Salespeople_Data[#Data],2,0)</f>
        <v>Fred Robertson</v>
      </c>
      <c r="O1978" t="str">
        <f>VLOOKUP(E1978,[1]!Customer_Data[#Data],2,0)</f>
        <v>Albert Robinson</v>
      </c>
      <c r="P1978" s="15">
        <f t="shared" si="180"/>
        <v>6</v>
      </c>
      <c r="Q1978">
        <f t="shared" si="181"/>
        <v>7</v>
      </c>
      <c r="R1978">
        <f t="shared" si="182"/>
        <v>2020</v>
      </c>
    </row>
    <row r="1979" spans="1:18" x14ac:dyDescent="0.25">
      <c r="A1979" s="4" t="s">
        <v>2944</v>
      </c>
      <c r="B1979" s="4" t="s">
        <v>94</v>
      </c>
      <c r="C1979" s="4" t="s">
        <v>380</v>
      </c>
      <c r="D1979" s="4" t="s">
        <v>308</v>
      </c>
      <c r="E1979" s="4" t="s">
        <v>580</v>
      </c>
      <c r="F1979" s="5">
        <v>43873</v>
      </c>
      <c r="G1979" s="4">
        <v>3</v>
      </c>
      <c r="H1979" s="11">
        <f>VLOOKUP(B1979,[1]!Product_Data[#Data],4,0)</f>
        <v>1639</v>
      </c>
      <c r="I1979" s="11">
        <f>VLOOKUP(B1979,[1]!Product_Data[#Data],3,0)</f>
        <v>1295</v>
      </c>
      <c r="J1979" s="11">
        <f t="shared" si="183"/>
        <v>3885</v>
      </c>
      <c r="K1979" s="11">
        <f t="shared" si="184"/>
        <v>4917</v>
      </c>
      <c r="L1979" s="11">
        <f t="shared" si="185"/>
        <v>1032</v>
      </c>
      <c r="M1979" t="str">
        <f>VLOOKUP(C1979,[1]!Location_Data[#Data],2,0)</f>
        <v>Los Angeles</v>
      </c>
      <c r="N1979" t="str">
        <f>VLOOKUP(D1979,[1]!Salespeople_Data[#Data],2,0)</f>
        <v>Fred Robertson</v>
      </c>
      <c r="O1979" t="str">
        <f>VLOOKUP(E1979,[1]!Customer_Data[#Data],2,0)</f>
        <v>Bobby Murray</v>
      </c>
      <c r="P1979" s="15">
        <f t="shared" si="180"/>
        <v>4</v>
      </c>
      <c r="Q1979">
        <f t="shared" si="181"/>
        <v>2</v>
      </c>
      <c r="R1979">
        <f t="shared" si="182"/>
        <v>2020</v>
      </c>
    </row>
    <row r="1980" spans="1:18" x14ac:dyDescent="0.25">
      <c r="A1980" s="2" t="s">
        <v>2945</v>
      </c>
      <c r="B1980" s="2" t="s">
        <v>129</v>
      </c>
      <c r="C1980" s="2" t="s">
        <v>9</v>
      </c>
      <c r="D1980" s="2" t="s">
        <v>91</v>
      </c>
      <c r="E1980" s="2" t="s">
        <v>1207</v>
      </c>
      <c r="F1980" s="3">
        <v>43888</v>
      </c>
      <c r="G1980" s="2">
        <v>3</v>
      </c>
      <c r="H1980" s="11">
        <f>VLOOKUP(B1980,[1]!Product_Data[#Data],4,0)</f>
        <v>127</v>
      </c>
      <c r="I1980" s="11">
        <f>VLOOKUP(B1980,[1]!Product_Data[#Data],3,0)</f>
        <v>79</v>
      </c>
      <c r="J1980" s="11">
        <f t="shared" si="183"/>
        <v>237</v>
      </c>
      <c r="K1980" s="11">
        <f t="shared" si="184"/>
        <v>381</v>
      </c>
      <c r="L1980" s="11">
        <f t="shared" si="185"/>
        <v>144</v>
      </c>
      <c r="M1980" t="str">
        <f>VLOOKUP(C1980,[1]!Location_Data[#Data],2,0)</f>
        <v>San Mateo</v>
      </c>
      <c r="N1980" t="str">
        <f>VLOOKUP(D1980,[1]!Salespeople_Data[#Data],2,0)</f>
        <v>Howard Gardner</v>
      </c>
      <c r="O1980" t="str">
        <f>VLOOKUP(E1980,[1]!Customer_Data[#Data],2,0)</f>
        <v>Adam Hernandez</v>
      </c>
      <c r="P1980" s="15">
        <f t="shared" si="180"/>
        <v>5</v>
      </c>
      <c r="Q1980">
        <f t="shared" si="181"/>
        <v>2</v>
      </c>
      <c r="R1980">
        <f t="shared" si="182"/>
        <v>2020</v>
      </c>
    </row>
    <row r="1981" spans="1:18" x14ac:dyDescent="0.25">
      <c r="A1981" s="4" t="s">
        <v>2946</v>
      </c>
      <c r="B1981" s="4" t="s">
        <v>495</v>
      </c>
      <c r="C1981" s="4" t="s">
        <v>79</v>
      </c>
      <c r="D1981" s="4" t="s">
        <v>308</v>
      </c>
      <c r="E1981" s="4" t="s">
        <v>915</v>
      </c>
      <c r="F1981" s="5">
        <v>43952</v>
      </c>
      <c r="G1981" s="4">
        <v>1</v>
      </c>
      <c r="H1981" s="11">
        <f>VLOOKUP(B1981,[1]!Product_Data[#Data],4,0)</f>
        <v>1467</v>
      </c>
      <c r="I1981" s="11">
        <f>VLOOKUP(B1981,[1]!Product_Data[#Data],3,0)</f>
        <v>807</v>
      </c>
      <c r="J1981" s="11">
        <f t="shared" si="183"/>
        <v>807</v>
      </c>
      <c r="K1981" s="11">
        <f t="shared" si="184"/>
        <v>1467</v>
      </c>
      <c r="L1981" s="11">
        <f t="shared" si="185"/>
        <v>660</v>
      </c>
      <c r="M1981" t="str">
        <f>VLOOKUP(C1981,[1]!Location_Data[#Data],2,0)</f>
        <v>Palmdale</v>
      </c>
      <c r="N1981" t="str">
        <f>VLOOKUP(D1981,[1]!Salespeople_Data[#Data],2,0)</f>
        <v>Fred Robertson</v>
      </c>
      <c r="O1981" t="str">
        <f>VLOOKUP(E1981,[1]!Customer_Data[#Data],2,0)</f>
        <v>Carlos Kim</v>
      </c>
      <c r="P1981" s="15">
        <f t="shared" si="180"/>
        <v>6</v>
      </c>
      <c r="Q1981">
        <f t="shared" si="181"/>
        <v>5</v>
      </c>
      <c r="R1981">
        <f t="shared" si="182"/>
        <v>2020</v>
      </c>
    </row>
    <row r="1982" spans="1:18" x14ac:dyDescent="0.25">
      <c r="A1982" s="2" t="s">
        <v>2947</v>
      </c>
      <c r="B1982" s="2" t="s">
        <v>457</v>
      </c>
      <c r="C1982" s="2" t="s">
        <v>156</v>
      </c>
      <c r="D1982" s="2" t="s">
        <v>30</v>
      </c>
      <c r="E1982" s="2" t="s">
        <v>2948</v>
      </c>
      <c r="F1982" s="3">
        <v>44185</v>
      </c>
      <c r="G1982" s="2">
        <v>4</v>
      </c>
      <c r="H1982" s="11">
        <f>VLOOKUP(B1982,[1]!Product_Data[#Data],4,0)</f>
        <v>947</v>
      </c>
      <c r="I1982" s="11">
        <f>VLOOKUP(B1982,[1]!Product_Data[#Data],3,0)</f>
        <v>786</v>
      </c>
      <c r="J1982" s="11">
        <f t="shared" si="183"/>
        <v>3144</v>
      </c>
      <c r="K1982" s="11">
        <f t="shared" si="184"/>
        <v>3788</v>
      </c>
      <c r="L1982" s="11">
        <f t="shared" si="185"/>
        <v>644</v>
      </c>
      <c r="M1982" t="str">
        <f>VLOOKUP(C1982,[1]!Location_Data[#Data],2,0)</f>
        <v>Sacramento</v>
      </c>
      <c r="N1982" t="str">
        <f>VLOOKUP(D1982,[1]!Salespeople_Data[#Data],2,0)</f>
        <v>Carl Hall</v>
      </c>
      <c r="O1982" t="str">
        <f>VLOOKUP(E1982,[1]!Customer_Data[#Data],2,0)</f>
        <v>Douglas Greene</v>
      </c>
      <c r="P1982" s="15">
        <f t="shared" si="180"/>
        <v>1</v>
      </c>
      <c r="Q1982">
        <f t="shared" si="181"/>
        <v>12</v>
      </c>
      <c r="R1982">
        <f t="shared" si="182"/>
        <v>2020</v>
      </c>
    </row>
    <row r="1983" spans="1:18" x14ac:dyDescent="0.25">
      <c r="A1983" s="4" t="s">
        <v>2949</v>
      </c>
      <c r="B1983" s="4" t="s">
        <v>8</v>
      </c>
      <c r="C1983" s="4" t="s">
        <v>458</v>
      </c>
      <c r="D1983" s="4" t="s">
        <v>126</v>
      </c>
      <c r="E1983" s="4" t="s">
        <v>1339</v>
      </c>
      <c r="F1983" s="5">
        <v>43937</v>
      </c>
      <c r="G1983" s="4">
        <v>1</v>
      </c>
      <c r="H1983" s="11">
        <f>VLOOKUP(B1983,[1]!Product_Data[#Data],4,0)</f>
        <v>1522</v>
      </c>
      <c r="I1983" s="11">
        <f>VLOOKUP(B1983,[1]!Product_Data[#Data],3,0)</f>
        <v>791</v>
      </c>
      <c r="J1983" s="11">
        <f t="shared" si="183"/>
        <v>791</v>
      </c>
      <c r="K1983" s="11">
        <f t="shared" si="184"/>
        <v>1522</v>
      </c>
      <c r="L1983" s="11">
        <f t="shared" si="185"/>
        <v>731</v>
      </c>
      <c r="M1983" t="str">
        <f>VLOOKUP(C1983,[1]!Location_Data[#Data],2,0)</f>
        <v>Fontana</v>
      </c>
      <c r="N1983" t="str">
        <f>VLOOKUP(D1983,[1]!Salespeople_Data[#Data],2,0)</f>
        <v>Larry Castillo</v>
      </c>
      <c r="O1983" t="str">
        <f>VLOOKUP(E1983,[1]!Customer_Data[#Data],2,0)</f>
        <v>Jesse Evans</v>
      </c>
      <c r="P1983" s="15">
        <f t="shared" si="180"/>
        <v>5</v>
      </c>
      <c r="Q1983">
        <f t="shared" si="181"/>
        <v>4</v>
      </c>
      <c r="R1983">
        <f t="shared" si="182"/>
        <v>2020</v>
      </c>
    </row>
    <row r="1984" spans="1:18" x14ac:dyDescent="0.25">
      <c r="A1984" s="2" t="s">
        <v>2950</v>
      </c>
      <c r="B1984" s="2" t="s">
        <v>173</v>
      </c>
      <c r="C1984" s="2" t="s">
        <v>380</v>
      </c>
      <c r="D1984" s="2" t="s">
        <v>170</v>
      </c>
      <c r="E1984" s="2" t="s">
        <v>520</v>
      </c>
      <c r="F1984" s="3">
        <v>43938</v>
      </c>
      <c r="G1984" s="2">
        <v>3</v>
      </c>
      <c r="H1984" s="11">
        <f>VLOOKUP(B1984,[1]!Product_Data[#Data],4,0)</f>
        <v>2005</v>
      </c>
      <c r="I1984" s="11">
        <f>VLOOKUP(B1984,[1]!Product_Data[#Data],3,0)</f>
        <v>1223</v>
      </c>
      <c r="J1984" s="11">
        <f t="shared" si="183"/>
        <v>3669</v>
      </c>
      <c r="K1984" s="11">
        <f t="shared" si="184"/>
        <v>6015</v>
      </c>
      <c r="L1984" s="11">
        <f t="shared" si="185"/>
        <v>2346</v>
      </c>
      <c r="M1984" t="str">
        <f>VLOOKUP(C1984,[1]!Location_Data[#Data],2,0)</f>
        <v>Los Angeles</v>
      </c>
      <c r="N1984" t="str">
        <f>VLOOKUP(D1984,[1]!Salespeople_Data[#Data],2,0)</f>
        <v>Sean Miller</v>
      </c>
      <c r="O1984" t="str">
        <f>VLOOKUP(E1984,[1]!Customer_Data[#Data],2,0)</f>
        <v>Roy West</v>
      </c>
      <c r="P1984" s="15">
        <f t="shared" si="180"/>
        <v>6</v>
      </c>
      <c r="Q1984">
        <f t="shared" si="181"/>
        <v>4</v>
      </c>
      <c r="R1984">
        <f t="shared" si="182"/>
        <v>2020</v>
      </c>
    </row>
    <row r="1985" spans="1:18" x14ac:dyDescent="0.25">
      <c r="A1985" s="4" t="s">
        <v>2951</v>
      </c>
      <c r="B1985" s="4" t="s">
        <v>311</v>
      </c>
      <c r="C1985" s="4" t="s">
        <v>70</v>
      </c>
      <c r="D1985" s="4" t="s">
        <v>136</v>
      </c>
      <c r="E1985" s="4" t="s">
        <v>1522</v>
      </c>
      <c r="F1985" s="5">
        <v>43914</v>
      </c>
      <c r="G1985" s="4">
        <v>1</v>
      </c>
      <c r="H1985" s="11">
        <f>VLOOKUP(B1985,[1]!Product_Data[#Data],4,0)</f>
        <v>1743</v>
      </c>
      <c r="I1985" s="11">
        <f>VLOOKUP(B1985,[1]!Product_Data[#Data],3,0)</f>
        <v>872</v>
      </c>
      <c r="J1985" s="11">
        <f t="shared" si="183"/>
        <v>872</v>
      </c>
      <c r="K1985" s="11">
        <f t="shared" si="184"/>
        <v>1743</v>
      </c>
      <c r="L1985" s="11">
        <f t="shared" si="185"/>
        <v>871</v>
      </c>
      <c r="M1985" t="str">
        <f>VLOOKUP(C1985,[1]!Location_Data[#Data],2,0)</f>
        <v>Clovis</v>
      </c>
      <c r="N1985" t="str">
        <f>VLOOKUP(D1985,[1]!Salespeople_Data[#Data],2,0)</f>
        <v>Clarence Fox</v>
      </c>
      <c r="O1985" t="str">
        <f>VLOOKUP(E1985,[1]!Customer_Data[#Data],2,0)</f>
        <v>Ryan Ruiz</v>
      </c>
      <c r="P1985" s="15">
        <f t="shared" si="180"/>
        <v>3</v>
      </c>
      <c r="Q1985">
        <f t="shared" si="181"/>
        <v>3</v>
      </c>
      <c r="R1985">
        <f t="shared" si="182"/>
        <v>2020</v>
      </c>
    </row>
    <row r="1986" spans="1:18" x14ac:dyDescent="0.25">
      <c r="A1986" s="2" t="s">
        <v>2952</v>
      </c>
      <c r="B1986" s="2" t="s">
        <v>245</v>
      </c>
      <c r="C1986" s="2" t="s">
        <v>512</v>
      </c>
      <c r="D1986" s="2" t="s">
        <v>413</v>
      </c>
      <c r="E1986" s="2" t="s">
        <v>644</v>
      </c>
      <c r="F1986" s="3">
        <v>43942</v>
      </c>
      <c r="G1986" s="2">
        <v>2</v>
      </c>
      <c r="H1986" s="11">
        <f>VLOOKUP(B1986,[1]!Product_Data[#Data],4,0)</f>
        <v>818</v>
      </c>
      <c r="I1986" s="11">
        <f>VLOOKUP(B1986,[1]!Product_Data[#Data],3,0)</f>
        <v>450</v>
      </c>
      <c r="J1986" s="11">
        <f t="shared" si="183"/>
        <v>900</v>
      </c>
      <c r="K1986" s="11">
        <f t="shared" si="184"/>
        <v>1636</v>
      </c>
      <c r="L1986" s="11">
        <f t="shared" si="185"/>
        <v>736</v>
      </c>
      <c r="M1986" t="str">
        <f>VLOOKUP(C1986,[1]!Location_Data[#Data],2,0)</f>
        <v>Long Beach</v>
      </c>
      <c r="N1986" t="str">
        <f>VLOOKUP(D1986,[1]!Salespeople_Data[#Data],2,0)</f>
        <v>Kenneth Bradley</v>
      </c>
      <c r="O1986" t="str">
        <f>VLOOKUP(E1986,[1]!Customer_Data[#Data],2,0)</f>
        <v>Billy Evans</v>
      </c>
      <c r="P1986" s="15">
        <f t="shared" ref="P1986:P2049" si="186">WEEKDAY(F1986)</f>
        <v>3</v>
      </c>
      <c r="Q1986">
        <f t="shared" ref="Q1986:Q2049" si="187">MONTH(F1986)</f>
        <v>4</v>
      </c>
      <c r="R1986">
        <f t="shared" ref="R1986:R2049" si="188">YEAR(F1986)</f>
        <v>2020</v>
      </c>
    </row>
    <row r="1987" spans="1:18" x14ac:dyDescent="0.25">
      <c r="A1987" s="4" t="s">
        <v>2953</v>
      </c>
      <c r="B1987" s="4" t="s">
        <v>668</v>
      </c>
      <c r="C1987" s="4" t="s">
        <v>156</v>
      </c>
      <c r="D1987" s="4" t="s">
        <v>87</v>
      </c>
      <c r="E1987" s="4" t="s">
        <v>1152</v>
      </c>
      <c r="F1987" s="5">
        <v>44082</v>
      </c>
      <c r="G1987" s="4">
        <v>1</v>
      </c>
      <c r="H1987" s="11">
        <f>VLOOKUP(B1987,[1]!Product_Data[#Data],4,0)</f>
        <v>181</v>
      </c>
      <c r="I1987" s="11">
        <f>VLOOKUP(B1987,[1]!Product_Data[#Data],3,0)</f>
        <v>130</v>
      </c>
      <c r="J1987" s="11">
        <f t="shared" ref="J1987:J2050" si="189">PRODUCT(I1987,G1987)</f>
        <v>130</v>
      </c>
      <c r="K1987" s="11">
        <f t="shared" ref="K1987:K2050" si="190">PRODUCT(H1987,G1987)</f>
        <v>181</v>
      </c>
      <c r="L1987" s="11">
        <f t="shared" ref="L1987:L2050" si="191">K1987-J1987</f>
        <v>51</v>
      </c>
      <c r="M1987" t="str">
        <f>VLOOKUP(C1987,[1]!Location_Data[#Data],2,0)</f>
        <v>Sacramento</v>
      </c>
      <c r="N1987" t="str">
        <f>VLOOKUP(D1987,[1]!Salespeople_Data[#Data],2,0)</f>
        <v>Martin Perry</v>
      </c>
      <c r="O1987" t="str">
        <f>VLOOKUP(E1987,[1]!Customer_Data[#Data],2,0)</f>
        <v>Richard Young</v>
      </c>
      <c r="P1987" s="15">
        <f t="shared" si="186"/>
        <v>3</v>
      </c>
      <c r="Q1987">
        <f t="shared" si="187"/>
        <v>9</v>
      </c>
      <c r="R1987">
        <f t="shared" si="188"/>
        <v>2020</v>
      </c>
    </row>
    <row r="1988" spans="1:18" x14ac:dyDescent="0.25">
      <c r="A1988" s="2" t="s">
        <v>2954</v>
      </c>
      <c r="B1988" s="2" t="s">
        <v>28</v>
      </c>
      <c r="C1988" s="2" t="s">
        <v>377</v>
      </c>
      <c r="D1988" s="2" t="s">
        <v>141</v>
      </c>
      <c r="E1988" s="2" t="s">
        <v>1674</v>
      </c>
      <c r="F1988" s="3">
        <v>44097</v>
      </c>
      <c r="G1988" s="2">
        <v>1</v>
      </c>
      <c r="H1988" s="11">
        <f>VLOOKUP(B1988,[1]!Product_Data[#Data],4,0)</f>
        <v>684</v>
      </c>
      <c r="I1988" s="11">
        <f>VLOOKUP(B1988,[1]!Product_Data[#Data],3,0)</f>
        <v>561</v>
      </c>
      <c r="J1988" s="11">
        <f t="shared" si="189"/>
        <v>561</v>
      </c>
      <c r="K1988" s="11">
        <f t="shared" si="190"/>
        <v>684</v>
      </c>
      <c r="L1988" s="11">
        <f t="shared" si="191"/>
        <v>123</v>
      </c>
      <c r="M1988" t="str">
        <f>VLOOKUP(C1988,[1]!Location_Data[#Data],2,0)</f>
        <v>San Diego</v>
      </c>
      <c r="N1988" t="str">
        <f>VLOOKUP(D1988,[1]!Salespeople_Data[#Data],2,0)</f>
        <v>Arthur Mccoy</v>
      </c>
      <c r="O1988" t="str">
        <f>VLOOKUP(E1988,[1]!Customer_Data[#Data],2,0)</f>
        <v>Gary Pierce</v>
      </c>
      <c r="P1988" s="15">
        <f t="shared" si="186"/>
        <v>4</v>
      </c>
      <c r="Q1988">
        <f t="shared" si="187"/>
        <v>9</v>
      </c>
      <c r="R1988">
        <f t="shared" si="188"/>
        <v>2020</v>
      </c>
    </row>
    <row r="1989" spans="1:18" x14ac:dyDescent="0.25">
      <c r="A1989" s="4" t="s">
        <v>2955</v>
      </c>
      <c r="B1989" s="4" t="s">
        <v>553</v>
      </c>
      <c r="C1989" s="4" t="s">
        <v>276</v>
      </c>
      <c r="D1989" s="4" t="s">
        <v>96</v>
      </c>
      <c r="E1989" s="4" t="s">
        <v>959</v>
      </c>
      <c r="F1989" s="5">
        <v>43864</v>
      </c>
      <c r="G1989" s="4">
        <v>1</v>
      </c>
      <c r="H1989" s="11">
        <f>VLOOKUP(B1989,[1]!Product_Data[#Data],4,0)</f>
        <v>1798</v>
      </c>
      <c r="I1989" s="11">
        <f>VLOOKUP(B1989,[1]!Product_Data[#Data],3,0)</f>
        <v>971</v>
      </c>
      <c r="J1989" s="11">
        <f t="shared" si="189"/>
        <v>971</v>
      </c>
      <c r="K1989" s="11">
        <f t="shared" si="190"/>
        <v>1798</v>
      </c>
      <c r="L1989" s="11">
        <f t="shared" si="191"/>
        <v>827</v>
      </c>
      <c r="M1989" t="str">
        <f>VLOOKUP(C1989,[1]!Location_Data[#Data],2,0)</f>
        <v>Orange</v>
      </c>
      <c r="N1989" t="str">
        <f>VLOOKUP(D1989,[1]!Salespeople_Data[#Data],2,0)</f>
        <v>Brian Thomas</v>
      </c>
      <c r="O1989" t="str">
        <f>VLOOKUP(E1989,[1]!Customer_Data[#Data],2,0)</f>
        <v>Peter Castillo</v>
      </c>
      <c r="P1989" s="15">
        <f t="shared" si="186"/>
        <v>2</v>
      </c>
      <c r="Q1989">
        <f t="shared" si="187"/>
        <v>2</v>
      </c>
      <c r="R1989">
        <f t="shared" si="188"/>
        <v>2020</v>
      </c>
    </row>
    <row r="1990" spans="1:18" x14ac:dyDescent="0.25">
      <c r="A1990" s="2" t="s">
        <v>2956</v>
      </c>
      <c r="B1990" s="2" t="s">
        <v>203</v>
      </c>
      <c r="C1990" s="2" t="s">
        <v>79</v>
      </c>
      <c r="D1990" s="2" t="s">
        <v>96</v>
      </c>
      <c r="E1990" s="2" t="s">
        <v>851</v>
      </c>
      <c r="F1990" s="3">
        <v>44005</v>
      </c>
      <c r="G1990" s="2">
        <v>2</v>
      </c>
      <c r="H1990" s="11">
        <f>VLOOKUP(B1990,[1]!Product_Data[#Data],4,0)</f>
        <v>1414</v>
      </c>
      <c r="I1990" s="11">
        <f>VLOOKUP(B1990,[1]!Product_Data[#Data],3,0)</f>
        <v>962</v>
      </c>
      <c r="J1990" s="11">
        <f t="shared" si="189"/>
        <v>1924</v>
      </c>
      <c r="K1990" s="11">
        <f t="shared" si="190"/>
        <v>2828</v>
      </c>
      <c r="L1990" s="11">
        <f t="shared" si="191"/>
        <v>904</v>
      </c>
      <c r="M1990" t="str">
        <f>VLOOKUP(C1990,[1]!Location_Data[#Data],2,0)</f>
        <v>Palmdale</v>
      </c>
      <c r="N1990" t="str">
        <f>VLOOKUP(D1990,[1]!Salespeople_Data[#Data],2,0)</f>
        <v>Brian Thomas</v>
      </c>
      <c r="O1990" t="str">
        <f>VLOOKUP(E1990,[1]!Customer_Data[#Data],2,0)</f>
        <v>Gary Hudson</v>
      </c>
      <c r="P1990" s="15">
        <f t="shared" si="186"/>
        <v>3</v>
      </c>
      <c r="Q1990">
        <f t="shared" si="187"/>
        <v>6</v>
      </c>
      <c r="R1990">
        <f t="shared" si="188"/>
        <v>2020</v>
      </c>
    </row>
    <row r="1991" spans="1:18" x14ac:dyDescent="0.25">
      <c r="A1991" s="4" t="s">
        <v>2957</v>
      </c>
      <c r="B1991" s="4" t="s">
        <v>925</v>
      </c>
      <c r="C1991" s="4" t="s">
        <v>90</v>
      </c>
      <c r="D1991" s="4" t="s">
        <v>345</v>
      </c>
      <c r="E1991" s="4" t="s">
        <v>1008</v>
      </c>
      <c r="F1991" s="5">
        <v>44171</v>
      </c>
      <c r="G1991" s="4">
        <v>2</v>
      </c>
      <c r="H1991" s="11">
        <f>VLOOKUP(B1991,[1]!Product_Data[#Data],4,0)</f>
        <v>136</v>
      </c>
      <c r="I1991" s="11">
        <f>VLOOKUP(B1991,[1]!Product_Data[#Data],3,0)</f>
        <v>72</v>
      </c>
      <c r="J1991" s="11">
        <f t="shared" si="189"/>
        <v>144</v>
      </c>
      <c r="K1991" s="11">
        <f t="shared" si="190"/>
        <v>272</v>
      </c>
      <c r="L1991" s="11">
        <f t="shared" si="191"/>
        <v>128</v>
      </c>
      <c r="M1991" t="str">
        <f>VLOOKUP(C1991,[1]!Location_Data[#Data],2,0)</f>
        <v>Irvine</v>
      </c>
      <c r="N1991" t="str">
        <f>VLOOKUP(D1991,[1]!Salespeople_Data[#Data],2,0)</f>
        <v>Larry Marshall</v>
      </c>
      <c r="O1991" t="str">
        <f>VLOOKUP(E1991,[1]!Customer_Data[#Data],2,0)</f>
        <v>Fred Evans</v>
      </c>
      <c r="P1991" s="15">
        <f t="shared" si="186"/>
        <v>1</v>
      </c>
      <c r="Q1991">
        <f t="shared" si="187"/>
        <v>12</v>
      </c>
      <c r="R1991">
        <f t="shared" si="188"/>
        <v>2020</v>
      </c>
    </row>
    <row r="1992" spans="1:18" x14ac:dyDescent="0.25">
      <c r="A1992" s="2" t="s">
        <v>2958</v>
      </c>
      <c r="B1992" s="2" t="s">
        <v>245</v>
      </c>
      <c r="C1992" s="2" t="s">
        <v>105</v>
      </c>
      <c r="D1992" s="2" t="s">
        <v>111</v>
      </c>
      <c r="E1992" s="2" t="s">
        <v>836</v>
      </c>
      <c r="F1992" s="3">
        <v>44122</v>
      </c>
      <c r="G1992" s="2">
        <v>2</v>
      </c>
      <c r="H1992" s="11">
        <f>VLOOKUP(B1992,[1]!Product_Data[#Data],4,0)</f>
        <v>818</v>
      </c>
      <c r="I1992" s="11">
        <f>VLOOKUP(B1992,[1]!Product_Data[#Data],3,0)</f>
        <v>450</v>
      </c>
      <c r="J1992" s="11">
        <f t="shared" si="189"/>
        <v>900</v>
      </c>
      <c r="K1992" s="11">
        <f t="shared" si="190"/>
        <v>1636</v>
      </c>
      <c r="L1992" s="11">
        <f t="shared" si="191"/>
        <v>736</v>
      </c>
      <c r="M1992" t="str">
        <f>VLOOKUP(C1992,[1]!Location_Data[#Data],2,0)</f>
        <v>Daly City</v>
      </c>
      <c r="N1992" t="str">
        <f>VLOOKUP(D1992,[1]!Salespeople_Data[#Data],2,0)</f>
        <v>Ryan Welch</v>
      </c>
      <c r="O1992" t="str">
        <f>VLOOKUP(E1992,[1]!Customer_Data[#Data],2,0)</f>
        <v>Philip Wheeler</v>
      </c>
      <c r="P1992" s="15">
        <f t="shared" si="186"/>
        <v>1</v>
      </c>
      <c r="Q1992">
        <f t="shared" si="187"/>
        <v>10</v>
      </c>
      <c r="R1992">
        <f t="shared" si="188"/>
        <v>2020</v>
      </c>
    </row>
    <row r="1993" spans="1:18" x14ac:dyDescent="0.25">
      <c r="A1993" s="4" t="s">
        <v>2959</v>
      </c>
      <c r="B1993" s="4" t="s">
        <v>177</v>
      </c>
      <c r="C1993" s="4" t="s">
        <v>253</v>
      </c>
      <c r="D1993" s="4" t="s">
        <v>413</v>
      </c>
      <c r="E1993" s="4" t="s">
        <v>1796</v>
      </c>
      <c r="F1993" s="5">
        <v>44154</v>
      </c>
      <c r="G1993" s="4">
        <v>1</v>
      </c>
      <c r="H1993" s="11">
        <f>VLOOKUP(B1993,[1]!Product_Data[#Data],4,0)</f>
        <v>2497</v>
      </c>
      <c r="I1993" s="11">
        <f>VLOOKUP(B1993,[1]!Product_Data[#Data],3,0)</f>
        <v>1473</v>
      </c>
      <c r="J1993" s="11">
        <f t="shared" si="189"/>
        <v>1473</v>
      </c>
      <c r="K1993" s="11">
        <f t="shared" si="190"/>
        <v>2497</v>
      </c>
      <c r="L1993" s="11">
        <f t="shared" si="191"/>
        <v>1024</v>
      </c>
      <c r="M1993" t="str">
        <f>VLOOKUP(C1993,[1]!Location_Data[#Data],2,0)</f>
        <v>Bakersfield</v>
      </c>
      <c r="N1993" t="str">
        <f>VLOOKUP(D1993,[1]!Salespeople_Data[#Data],2,0)</f>
        <v>Kenneth Bradley</v>
      </c>
      <c r="O1993" t="str">
        <f>VLOOKUP(E1993,[1]!Customer_Data[#Data],2,0)</f>
        <v>Fred Perez</v>
      </c>
      <c r="P1993" s="15">
        <f t="shared" si="186"/>
        <v>5</v>
      </c>
      <c r="Q1993">
        <f t="shared" si="187"/>
        <v>11</v>
      </c>
      <c r="R1993">
        <f t="shared" si="188"/>
        <v>2020</v>
      </c>
    </row>
    <row r="1994" spans="1:18" x14ac:dyDescent="0.25">
      <c r="A1994" s="2" t="s">
        <v>2960</v>
      </c>
      <c r="B1994" s="2" t="s">
        <v>61</v>
      </c>
      <c r="C1994" s="2" t="s">
        <v>249</v>
      </c>
      <c r="D1994" s="2" t="s">
        <v>165</v>
      </c>
      <c r="E1994" s="2" t="s">
        <v>791</v>
      </c>
      <c r="F1994" s="3">
        <v>44137</v>
      </c>
      <c r="G1994" s="2">
        <v>2</v>
      </c>
      <c r="H1994" s="11">
        <f>VLOOKUP(B1994,[1]!Product_Data[#Data],4,0)</f>
        <v>1889</v>
      </c>
      <c r="I1994" s="11">
        <f>VLOOKUP(B1994,[1]!Product_Data[#Data],3,0)</f>
        <v>945</v>
      </c>
      <c r="J1994" s="11">
        <f t="shared" si="189"/>
        <v>1890</v>
      </c>
      <c r="K1994" s="11">
        <f t="shared" si="190"/>
        <v>3778</v>
      </c>
      <c r="L1994" s="11">
        <f t="shared" si="191"/>
        <v>1888</v>
      </c>
      <c r="M1994" t="str">
        <f>VLOOKUP(C1994,[1]!Location_Data[#Data],2,0)</f>
        <v>Roseville</v>
      </c>
      <c r="N1994" t="str">
        <f>VLOOKUP(D1994,[1]!Salespeople_Data[#Data],2,0)</f>
        <v>Joe Sims</v>
      </c>
      <c r="O1994" t="str">
        <f>VLOOKUP(E1994,[1]!Customer_Data[#Data],2,0)</f>
        <v>Jason Gray</v>
      </c>
      <c r="P1994" s="15">
        <f t="shared" si="186"/>
        <v>2</v>
      </c>
      <c r="Q1994">
        <f t="shared" si="187"/>
        <v>11</v>
      </c>
      <c r="R1994">
        <f t="shared" si="188"/>
        <v>2020</v>
      </c>
    </row>
    <row r="1995" spans="1:18" x14ac:dyDescent="0.25">
      <c r="A1995" s="4" t="s">
        <v>2961</v>
      </c>
      <c r="B1995" s="4" t="s">
        <v>194</v>
      </c>
      <c r="C1995" s="4" t="s">
        <v>156</v>
      </c>
      <c r="D1995" s="4" t="s">
        <v>165</v>
      </c>
      <c r="E1995" s="4" t="s">
        <v>2212</v>
      </c>
      <c r="F1995" s="5">
        <v>43876</v>
      </c>
      <c r="G1995" s="4">
        <v>1</v>
      </c>
      <c r="H1995" s="11">
        <f>VLOOKUP(B1995,[1]!Product_Data[#Data],4,0)</f>
        <v>1278</v>
      </c>
      <c r="I1995" s="11">
        <f>VLOOKUP(B1995,[1]!Product_Data[#Data],3,0)</f>
        <v>665</v>
      </c>
      <c r="J1995" s="11">
        <f t="shared" si="189"/>
        <v>665</v>
      </c>
      <c r="K1995" s="11">
        <f t="shared" si="190"/>
        <v>1278</v>
      </c>
      <c r="L1995" s="11">
        <f t="shared" si="191"/>
        <v>613</v>
      </c>
      <c r="M1995" t="str">
        <f>VLOOKUP(C1995,[1]!Location_Data[#Data],2,0)</f>
        <v>Sacramento</v>
      </c>
      <c r="N1995" t="str">
        <f>VLOOKUP(D1995,[1]!Salespeople_Data[#Data],2,0)</f>
        <v>Joe Sims</v>
      </c>
      <c r="O1995" t="str">
        <f>VLOOKUP(E1995,[1]!Customer_Data[#Data],2,0)</f>
        <v>Justin Rodriguez</v>
      </c>
      <c r="P1995" s="15">
        <f t="shared" si="186"/>
        <v>7</v>
      </c>
      <c r="Q1995">
        <f t="shared" si="187"/>
        <v>2</v>
      </c>
      <c r="R1995">
        <f t="shared" si="188"/>
        <v>2020</v>
      </c>
    </row>
    <row r="1996" spans="1:18" x14ac:dyDescent="0.25">
      <c r="A1996" s="2" t="s">
        <v>2962</v>
      </c>
      <c r="B1996" s="2" t="s">
        <v>83</v>
      </c>
      <c r="C1996" s="2" t="s">
        <v>570</v>
      </c>
      <c r="D1996" s="2" t="s">
        <v>20</v>
      </c>
      <c r="E1996" s="2" t="s">
        <v>1916</v>
      </c>
      <c r="F1996" s="3">
        <v>43869</v>
      </c>
      <c r="G1996" s="2">
        <v>3</v>
      </c>
      <c r="H1996" s="11">
        <f>VLOOKUP(B1996,[1]!Product_Data[#Data],4,0)</f>
        <v>1972</v>
      </c>
      <c r="I1996" s="11">
        <f>VLOOKUP(B1996,[1]!Product_Data[#Data],3,0)</f>
        <v>1321</v>
      </c>
      <c r="J1996" s="11">
        <f t="shared" si="189"/>
        <v>3963</v>
      </c>
      <c r="K1996" s="11">
        <f t="shared" si="190"/>
        <v>5916</v>
      </c>
      <c r="L1996" s="11">
        <f t="shared" si="191"/>
        <v>1953</v>
      </c>
      <c r="M1996" t="str">
        <f>VLOOKUP(C1996,[1]!Location_Data[#Data],2,0)</f>
        <v>Fresno</v>
      </c>
      <c r="N1996" t="str">
        <f>VLOOKUP(D1996,[1]!Salespeople_Data[#Data],2,0)</f>
        <v>Joshua Cook</v>
      </c>
      <c r="O1996" t="str">
        <f>VLOOKUP(E1996,[1]!Customer_Data[#Data],2,0)</f>
        <v>Kevin Gomez</v>
      </c>
      <c r="P1996" s="15">
        <f t="shared" si="186"/>
        <v>7</v>
      </c>
      <c r="Q1996">
        <f t="shared" si="187"/>
        <v>2</v>
      </c>
      <c r="R1996">
        <f t="shared" si="188"/>
        <v>2020</v>
      </c>
    </row>
    <row r="1997" spans="1:18" x14ac:dyDescent="0.25">
      <c r="A1997" s="4" t="s">
        <v>2963</v>
      </c>
      <c r="B1997" s="4" t="s">
        <v>373</v>
      </c>
      <c r="C1997" s="4" t="s">
        <v>331</v>
      </c>
      <c r="D1997" s="4" t="s">
        <v>25</v>
      </c>
      <c r="E1997" s="4" t="s">
        <v>16</v>
      </c>
      <c r="F1997" s="5">
        <v>43833</v>
      </c>
      <c r="G1997" s="4">
        <v>1</v>
      </c>
      <c r="H1997" s="11">
        <f>VLOOKUP(B1997,[1]!Product_Data[#Data],4,0)</f>
        <v>2182</v>
      </c>
      <c r="I1997" s="11">
        <f>VLOOKUP(B1997,[1]!Product_Data[#Data],3,0)</f>
        <v>1200</v>
      </c>
      <c r="J1997" s="11">
        <f t="shared" si="189"/>
        <v>1200</v>
      </c>
      <c r="K1997" s="11">
        <f t="shared" si="190"/>
        <v>2182</v>
      </c>
      <c r="L1997" s="11">
        <f t="shared" si="191"/>
        <v>982</v>
      </c>
      <c r="M1997" t="str">
        <f>VLOOKUP(C1997,[1]!Location_Data[#Data],2,0)</f>
        <v>Sunnyvale</v>
      </c>
      <c r="N1997" t="str">
        <f>VLOOKUP(D1997,[1]!Salespeople_Data[#Data],2,0)</f>
        <v>Brian Davis</v>
      </c>
      <c r="O1997" t="str">
        <f>VLOOKUP(E1997,[1]!Customer_Data[#Data],2,0)</f>
        <v>Larry Dunn</v>
      </c>
      <c r="P1997" s="15">
        <f t="shared" si="186"/>
        <v>6</v>
      </c>
      <c r="Q1997">
        <f t="shared" si="187"/>
        <v>1</v>
      </c>
      <c r="R1997">
        <f t="shared" si="188"/>
        <v>2020</v>
      </c>
    </row>
    <row r="1998" spans="1:18" x14ac:dyDescent="0.25">
      <c r="A1998" s="2" t="s">
        <v>2964</v>
      </c>
      <c r="B1998" s="2" t="s">
        <v>232</v>
      </c>
      <c r="C1998" s="2" t="s">
        <v>39</v>
      </c>
      <c r="D1998" s="2" t="s">
        <v>413</v>
      </c>
      <c r="E1998" s="2" t="s">
        <v>406</v>
      </c>
      <c r="F1998" s="3">
        <v>43956</v>
      </c>
      <c r="G1998" s="2">
        <v>1</v>
      </c>
      <c r="H1998" s="11">
        <f>VLOOKUP(B1998,[1]!Product_Data[#Data],4,0)</f>
        <v>1119</v>
      </c>
      <c r="I1998" s="11">
        <f>VLOOKUP(B1998,[1]!Product_Data[#Data],3,0)</f>
        <v>683</v>
      </c>
      <c r="J1998" s="11">
        <f t="shared" si="189"/>
        <v>683</v>
      </c>
      <c r="K1998" s="11">
        <f t="shared" si="190"/>
        <v>1119</v>
      </c>
      <c r="L1998" s="11">
        <f t="shared" si="191"/>
        <v>436</v>
      </c>
      <c r="M1998" t="str">
        <f>VLOOKUP(C1998,[1]!Location_Data[#Data],2,0)</f>
        <v>Oceanside</v>
      </c>
      <c r="N1998" t="str">
        <f>VLOOKUP(D1998,[1]!Salespeople_Data[#Data],2,0)</f>
        <v>Kenneth Bradley</v>
      </c>
      <c r="O1998" t="str">
        <f>VLOOKUP(E1998,[1]!Customer_Data[#Data],2,0)</f>
        <v>Phillip Harvey</v>
      </c>
      <c r="P1998" s="15">
        <f t="shared" si="186"/>
        <v>3</v>
      </c>
      <c r="Q1998">
        <f t="shared" si="187"/>
        <v>5</v>
      </c>
      <c r="R1998">
        <f t="shared" si="188"/>
        <v>2020</v>
      </c>
    </row>
    <row r="1999" spans="1:18" x14ac:dyDescent="0.25">
      <c r="A1999" s="4" t="s">
        <v>2965</v>
      </c>
      <c r="B1999" s="4" t="s">
        <v>47</v>
      </c>
      <c r="C1999" s="4" t="s">
        <v>110</v>
      </c>
      <c r="D1999" s="4" t="s">
        <v>165</v>
      </c>
      <c r="E1999" s="4" t="s">
        <v>2277</v>
      </c>
      <c r="F1999" s="5">
        <v>44046</v>
      </c>
      <c r="G1999" s="4">
        <v>3</v>
      </c>
      <c r="H1999" s="11">
        <f>VLOOKUP(B1999,[1]!Product_Data[#Data],4,0)</f>
        <v>1812</v>
      </c>
      <c r="I1999" s="11">
        <f>VLOOKUP(B1999,[1]!Product_Data[#Data],3,0)</f>
        <v>1305</v>
      </c>
      <c r="J1999" s="11">
        <f t="shared" si="189"/>
        <v>3915</v>
      </c>
      <c r="K1999" s="11">
        <f t="shared" si="190"/>
        <v>5436</v>
      </c>
      <c r="L1999" s="11">
        <f t="shared" si="191"/>
        <v>1521</v>
      </c>
      <c r="M1999" t="str">
        <f>VLOOKUP(C1999,[1]!Location_Data[#Data],2,0)</f>
        <v>Richmond</v>
      </c>
      <c r="N1999" t="str">
        <f>VLOOKUP(D1999,[1]!Salespeople_Data[#Data],2,0)</f>
        <v>Joe Sims</v>
      </c>
      <c r="O1999" t="str">
        <f>VLOOKUP(E1999,[1]!Customer_Data[#Data],2,0)</f>
        <v>Justin Butler</v>
      </c>
      <c r="P1999" s="15">
        <f t="shared" si="186"/>
        <v>2</v>
      </c>
      <c r="Q1999">
        <f t="shared" si="187"/>
        <v>8</v>
      </c>
      <c r="R1999">
        <f t="shared" si="188"/>
        <v>2020</v>
      </c>
    </row>
    <row r="2000" spans="1:18" x14ac:dyDescent="0.25">
      <c r="A2000" s="2" t="s">
        <v>2966</v>
      </c>
      <c r="B2000" s="2" t="s">
        <v>47</v>
      </c>
      <c r="C2000" s="2" t="s">
        <v>316</v>
      </c>
      <c r="D2000" s="2" t="s">
        <v>10</v>
      </c>
      <c r="E2000" s="2" t="s">
        <v>1743</v>
      </c>
      <c r="F2000" s="3">
        <v>43977</v>
      </c>
      <c r="G2000" s="2">
        <v>1</v>
      </c>
      <c r="H2000" s="11">
        <f>VLOOKUP(B2000,[1]!Product_Data[#Data],4,0)</f>
        <v>1812</v>
      </c>
      <c r="I2000" s="11">
        <f>VLOOKUP(B2000,[1]!Product_Data[#Data],3,0)</f>
        <v>1305</v>
      </c>
      <c r="J2000" s="11">
        <f t="shared" si="189"/>
        <v>1305</v>
      </c>
      <c r="K2000" s="11">
        <f t="shared" si="190"/>
        <v>1812</v>
      </c>
      <c r="L2000" s="11">
        <f t="shared" si="191"/>
        <v>507</v>
      </c>
      <c r="M2000" t="str">
        <f>VLOOKUP(C2000,[1]!Location_Data[#Data],2,0)</f>
        <v>East Los Angeles</v>
      </c>
      <c r="N2000" t="str">
        <f>VLOOKUP(D2000,[1]!Salespeople_Data[#Data],2,0)</f>
        <v>Justin Lynch</v>
      </c>
      <c r="O2000" t="str">
        <f>VLOOKUP(E2000,[1]!Customer_Data[#Data],2,0)</f>
        <v>Steve Wells</v>
      </c>
      <c r="P2000" s="15">
        <f t="shared" si="186"/>
        <v>3</v>
      </c>
      <c r="Q2000">
        <f t="shared" si="187"/>
        <v>5</v>
      </c>
      <c r="R2000">
        <f t="shared" si="188"/>
        <v>2020</v>
      </c>
    </row>
    <row r="2001" spans="1:18" x14ac:dyDescent="0.25">
      <c r="A2001" s="4" t="s">
        <v>2967</v>
      </c>
      <c r="B2001" s="4" t="s">
        <v>238</v>
      </c>
      <c r="C2001" s="4" t="s">
        <v>29</v>
      </c>
      <c r="D2001" s="4" t="s">
        <v>136</v>
      </c>
      <c r="E2001" s="4" t="s">
        <v>967</v>
      </c>
      <c r="F2001" s="5">
        <v>44174</v>
      </c>
      <c r="G2001" s="4">
        <v>1</v>
      </c>
      <c r="H2001" s="11">
        <f>VLOOKUP(B2001,[1]!Product_Data[#Data],4,0)</f>
        <v>871</v>
      </c>
      <c r="I2001" s="11">
        <f>VLOOKUP(B2001,[1]!Product_Data[#Data],3,0)</f>
        <v>540</v>
      </c>
      <c r="J2001" s="11">
        <f t="shared" si="189"/>
        <v>540</v>
      </c>
      <c r="K2001" s="11">
        <f t="shared" si="190"/>
        <v>871</v>
      </c>
      <c r="L2001" s="11">
        <f t="shared" si="191"/>
        <v>331</v>
      </c>
      <c r="M2001" t="str">
        <f>VLOOKUP(C2001,[1]!Location_Data[#Data],2,0)</f>
        <v>Santa Ana</v>
      </c>
      <c r="N2001" t="str">
        <f>VLOOKUP(D2001,[1]!Salespeople_Data[#Data],2,0)</f>
        <v>Clarence Fox</v>
      </c>
      <c r="O2001" t="str">
        <f>VLOOKUP(E2001,[1]!Customer_Data[#Data],2,0)</f>
        <v>Ronald Anderson</v>
      </c>
      <c r="P2001" s="15">
        <f t="shared" si="186"/>
        <v>4</v>
      </c>
      <c r="Q2001">
        <f t="shared" si="187"/>
        <v>12</v>
      </c>
      <c r="R2001">
        <f t="shared" si="188"/>
        <v>2020</v>
      </c>
    </row>
    <row r="2002" spans="1:18" x14ac:dyDescent="0.25">
      <c r="A2002" s="2" t="s">
        <v>2968</v>
      </c>
      <c r="B2002" s="2" t="s">
        <v>33</v>
      </c>
      <c r="C2002" s="2" t="s">
        <v>74</v>
      </c>
      <c r="D2002" s="2" t="s">
        <v>447</v>
      </c>
      <c r="E2002" s="2" t="s">
        <v>2969</v>
      </c>
      <c r="F2002" s="3">
        <v>44177</v>
      </c>
      <c r="G2002" s="2">
        <v>2</v>
      </c>
      <c r="H2002" s="11">
        <f>VLOOKUP(B2002,[1]!Product_Data[#Data],4,0)</f>
        <v>1582</v>
      </c>
      <c r="I2002" s="11">
        <f>VLOOKUP(B2002,[1]!Product_Data[#Data],3,0)</f>
        <v>1234</v>
      </c>
      <c r="J2002" s="11">
        <f t="shared" si="189"/>
        <v>2468</v>
      </c>
      <c r="K2002" s="11">
        <f t="shared" si="190"/>
        <v>3164</v>
      </c>
      <c r="L2002" s="11">
        <f t="shared" si="191"/>
        <v>696</v>
      </c>
      <c r="M2002" t="str">
        <f>VLOOKUP(C2002,[1]!Location_Data[#Data],2,0)</f>
        <v>West Covina</v>
      </c>
      <c r="N2002" t="str">
        <f>VLOOKUP(D2002,[1]!Salespeople_Data[#Data],2,0)</f>
        <v>Howard Sims</v>
      </c>
      <c r="O2002" t="str">
        <f>VLOOKUP(E2002,[1]!Customer_Data[#Data],2,0)</f>
        <v>Daniel Barnes</v>
      </c>
      <c r="P2002" s="15">
        <f t="shared" si="186"/>
        <v>7</v>
      </c>
      <c r="Q2002">
        <f t="shared" si="187"/>
        <v>12</v>
      </c>
      <c r="R2002">
        <f t="shared" si="188"/>
        <v>2020</v>
      </c>
    </row>
    <row r="2003" spans="1:18" x14ac:dyDescent="0.25">
      <c r="A2003" s="4" t="s">
        <v>2970</v>
      </c>
      <c r="B2003" s="4" t="s">
        <v>104</v>
      </c>
      <c r="C2003" s="4" t="s">
        <v>527</v>
      </c>
      <c r="D2003" s="4" t="s">
        <v>250</v>
      </c>
      <c r="E2003" s="4" t="s">
        <v>292</v>
      </c>
      <c r="F2003" s="5">
        <v>44020</v>
      </c>
      <c r="G2003" s="4">
        <v>3</v>
      </c>
      <c r="H2003" s="11">
        <f>VLOOKUP(B2003,[1]!Product_Data[#Data],4,0)</f>
        <v>1671</v>
      </c>
      <c r="I2003" s="11">
        <f>VLOOKUP(B2003,[1]!Product_Data[#Data],3,0)</f>
        <v>1220</v>
      </c>
      <c r="J2003" s="11">
        <f t="shared" si="189"/>
        <v>3660</v>
      </c>
      <c r="K2003" s="11">
        <f t="shared" si="190"/>
        <v>5013</v>
      </c>
      <c r="L2003" s="11">
        <f t="shared" si="191"/>
        <v>1353</v>
      </c>
      <c r="M2003" t="str">
        <f>VLOOKUP(C2003,[1]!Location_Data[#Data],2,0)</f>
        <v>Stockton</v>
      </c>
      <c r="N2003" t="str">
        <f>VLOOKUP(D2003,[1]!Salespeople_Data[#Data],2,0)</f>
        <v>Martin Carr</v>
      </c>
      <c r="O2003" t="str">
        <f>VLOOKUP(E2003,[1]!Customer_Data[#Data],2,0)</f>
        <v>Clarence Grant</v>
      </c>
      <c r="P2003" s="15">
        <f t="shared" si="186"/>
        <v>4</v>
      </c>
      <c r="Q2003">
        <f t="shared" si="187"/>
        <v>7</v>
      </c>
      <c r="R2003">
        <f t="shared" si="188"/>
        <v>2020</v>
      </c>
    </row>
    <row r="2004" spans="1:18" x14ac:dyDescent="0.25">
      <c r="A2004" s="2" t="s">
        <v>2971</v>
      </c>
      <c r="B2004" s="2" t="s">
        <v>383</v>
      </c>
      <c r="C2004" s="2" t="s">
        <v>472</v>
      </c>
      <c r="D2004" s="2" t="s">
        <v>58</v>
      </c>
      <c r="E2004" s="2" t="s">
        <v>1972</v>
      </c>
      <c r="F2004" s="3">
        <v>44193</v>
      </c>
      <c r="G2004" s="2">
        <v>1</v>
      </c>
      <c r="H2004" s="11">
        <f>VLOOKUP(B2004,[1]!Product_Data[#Data],4,0)</f>
        <v>1494</v>
      </c>
      <c r="I2004" s="11">
        <f>VLOOKUP(B2004,[1]!Product_Data[#Data],3,0)</f>
        <v>971</v>
      </c>
      <c r="J2004" s="11">
        <f t="shared" si="189"/>
        <v>971</v>
      </c>
      <c r="K2004" s="11">
        <f t="shared" si="190"/>
        <v>1494</v>
      </c>
      <c r="L2004" s="11">
        <f t="shared" si="191"/>
        <v>523</v>
      </c>
      <c r="M2004" t="str">
        <f>VLOOKUP(C2004,[1]!Location_Data[#Data],2,0)</f>
        <v>Concord</v>
      </c>
      <c r="N2004" t="str">
        <f>VLOOKUP(D2004,[1]!Salespeople_Data[#Data],2,0)</f>
        <v>Christopher Tucker</v>
      </c>
      <c r="O2004" t="str">
        <f>VLOOKUP(E2004,[1]!Customer_Data[#Data],2,0)</f>
        <v>Frank Ortiz</v>
      </c>
      <c r="P2004" s="15">
        <f t="shared" si="186"/>
        <v>2</v>
      </c>
      <c r="Q2004">
        <f t="shared" si="187"/>
        <v>12</v>
      </c>
      <c r="R2004">
        <f t="shared" si="188"/>
        <v>2020</v>
      </c>
    </row>
    <row r="2005" spans="1:18" x14ac:dyDescent="0.25">
      <c r="A2005" s="4" t="s">
        <v>2972</v>
      </c>
      <c r="B2005" s="4" t="s">
        <v>232</v>
      </c>
      <c r="C2005" s="4" t="s">
        <v>57</v>
      </c>
      <c r="D2005" s="4" t="s">
        <v>216</v>
      </c>
      <c r="E2005" s="4" t="s">
        <v>117</v>
      </c>
      <c r="F2005" s="5">
        <v>44045</v>
      </c>
      <c r="G2005" s="4">
        <v>1</v>
      </c>
      <c r="H2005" s="11">
        <f>VLOOKUP(B2005,[1]!Product_Data[#Data],4,0)</f>
        <v>1119</v>
      </c>
      <c r="I2005" s="11">
        <f>VLOOKUP(B2005,[1]!Product_Data[#Data],3,0)</f>
        <v>683</v>
      </c>
      <c r="J2005" s="11">
        <f t="shared" si="189"/>
        <v>683</v>
      </c>
      <c r="K2005" s="11">
        <f t="shared" si="190"/>
        <v>1119</v>
      </c>
      <c r="L2005" s="11">
        <f t="shared" si="191"/>
        <v>436</v>
      </c>
      <c r="M2005" t="str">
        <f>VLOOKUP(C2005,[1]!Location_Data[#Data],2,0)</f>
        <v>Thousand Oaks</v>
      </c>
      <c r="N2005" t="str">
        <f>VLOOKUP(D2005,[1]!Salespeople_Data[#Data],2,0)</f>
        <v>Ernest Wagner</v>
      </c>
      <c r="O2005" t="str">
        <f>VLOOKUP(E2005,[1]!Customer_Data[#Data],2,0)</f>
        <v>Anthony Turner</v>
      </c>
      <c r="P2005" s="15">
        <f t="shared" si="186"/>
        <v>1</v>
      </c>
      <c r="Q2005">
        <f t="shared" si="187"/>
        <v>8</v>
      </c>
      <c r="R2005">
        <f t="shared" si="188"/>
        <v>2020</v>
      </c>
    </row>
    <row r="2006" spans="1:18" x14ac:dyDescent="0.25">
      <c r="A2006" s="2" t="s">
        <v>2973</v>
      </c>
      <c r="B2006" s="2" t="s">
        <v>78</v>
      </c>
      <c r="C2006" s="2" t="s">
        <v>331</v>
      </c>
      <c r="D2006" s="2" t="s">
        <v>239</v>
      </c>
      <c r="E2006" s="2" t="s">
        <v>859</v>
      </c>
      <c r="F2006" s="3">
        <v>43952</v>
      </c>
      <c r="G2006" s="2">
        <v>2</v>
      </c>
      <c r="H2006" s="11">
        <f>VLOOKUP(B2006,[1]!Product_Data[#Data],4,0)</f>
        <v>1380</v>
      </c>
      <c r="I2006" s="11">
        <f>VLOOKUP(B2006,[1]!Product_Data[#Data],3,0)</f>
        <v>1090</v>
      </c>
      <c r="J2006" s="11">
        <f t="shared" si="189"/>
        <v>2180</v>
      </c>
      <c r="K2006" s="11">
        <f t="shared" si="190"/>
        <v>2760</v>
      </c>
      <c r="L2006" s="11">
        <f t="shared" si="191"/>
        <v>580</v>
      </c>
      <c r="M2006" t="str">
        <f>VLOOKUP(C2006,[1]!Location_Data[#Data],2,0)</f>
        <v>Sunnyvale</v>
      </c>
      <c r="N2006" t="str">
        <f>VLOOKUP(D2006,[1]!Salespeople_Data[#Data],2,0)</f>
        <v>John Reyes</v>
      </c>
      <c r="O2006" t="str">
        <f>VLOOKUP(E2006,[1]!Customer_Data[#Data],2,0)</f>
        <v>Ralph Elliott</v>
      </c>
      <c r="P2006" s="15">
        <f t="shared" si="186"/>
        <v>6</v>
      </c>
      <c r="Q2006">
        <f t="shared" si="187"/>
        <v>5</v>
      </c>
      <c r="R2006">
        <f t="shared" si="188"/>
        <v>2020</v>
      </c>
    </row>
    <row r="2007" spans="1:18" x14ac:dyDescent="0.25">
      <c r="A2007" s="4" t="s">
        <v>2974</v>
      </c>
      <c r="B2007" s="4" t="s">
        <v>461</v>
      </c>
      <c r="C2007" s="4" t="s">
        <v>316</v>
      </c>
      <c r="D2007" s="4" t="s">
        <v>191</v>
      </c>
      <c r="E2007" s="4" t="s">
        <v>312</v>
      </c>
      <c r="F2007" s="5">
        <v>43978</v>
      </c>
      <c r="G2007" s="4">
        <v>4</v>
      </c>
      <c r="H2007" s="11">
        <f>VLOOKUP(B2007,[1]!Product_Data[#Data],4,0)</f>
        <v>35</v>
      </c>
      <c r="I2007" s="11">
        <f>VLOOKUP(B2007,[1]!Product_Data[#Data],3,0)</f>
        <v>22</v>
      </c>
      <c r="J2007" s="11">
        <f t="shared" si="189"/>
        <v>88</v>
      </c>
      <c r="K2007" s="11">
        <f t="shared" si="190"/>
        <v>140</v>
      </c>
      <c r="L2007" s="11">
        <f t="shared" si="191"/>
        <v>52</v>
      </c>
      <c r="M2007" t="str">
        <f>VLOOKUP(C2007,[1]!Location_Data[#Data],2,0)</f>
        <v>East Los Angeles</v>
      </c>
      <c r="N2007" t="str">
        <f>VLOOKUP(D2007,[1]!Salespeople_Data[#Data],2,0)</f>
        <v>Robert Reed</v>
      </c>
      <c r="O2007" t="str">
        <f>VLOOKUP(E2007,[1]!Customer_Data[#Data],2,0)</f>
        <v>Adam Jenkins</v>
      </c>
      <c r="P2007" s="15">
        <f t="shared" si="186"/>
        <v>4</v>
      </c>
      <c r="Q2007">
        <f t="shared" si="187"/>
        <v>5</v>
      </c>
      <c r="R2007">
        <f t="shared" si="188"/>
        <v>2020</v>
      </c>
    </row>
    <row r="2008" spans="1:18" x14ac:dyDescent="0.25">
      <c r="A2008" s="2" t="s">
        <v>2975</v>
      </c>
      <c r="B2008" s="2" t="s">
        <v>114</v>
      </c>
      <c r="C2008" s="2" t="s">
        <v>512</v>
      </c>
      <c r="D2008" s="2" t="s">
        <v>101</v>
      </c>
      <c r="E2008" s="2" t="s">
        <v>1299</v>
      </c>
      <c r="F2008" s="3">
        <v>44167</v>
      </c>
      <c r="G2008" s="2">
        <v>3</v>
      </c>
      <c r="H2008" s="11">
        <f>VLOOKUP(B2008,[1]!Product_Data[#Data],4,0)</f>
        <v>545</v>
      </c>
      <c r="I2008" s="11">
        <f>VLOOKUP(B2008,[1]!Product_Data[#Data],3,0)</f>
        <v>425</v>
      </c>
      <c r="J2008" s="11">
        <f t="shared" si="189"/>
        <v>1275</v>
      </c>
      <c r="K2008" s="11">
        <f t="shared" si="190"/>
        <v>1635</v>
      </c>
      <c r="L2008" s="11">
        <f t="shared" si="191"/>
        <v>360</v>
      </c>
      <c r="M2008" t="str">
        <f>VLOOKUP(C2008,[1]!Location_Data[#Data],2,0)</f>
        <v>Long Beach</v>
      </c>
      <c r="N2008" t="str">
        <f>VLOOKUP(D2008,[1]!Salespeople_Data[#Data],2,0)</f>
        <v>Scott Clark</v>
      </c>
      <c r="O2008" t="str">
        <f>VLOOKUP(E2008,[1]!Customer_Data[#Data],2,0)</f>
        <v>Christopher Matthews</v>
      </c>
      <c r="P2008" s="15">
        <f t="shared" si="186"/>
        <v>4</v>
      </c>
      <c r="Q2008">
        <f t="shared" si="187"/>
        <v>12</v>
      </c>
      <c r="R2008">
        <f t="shared" si="188"/>
        <v>2020</v>
      </c>
    </row>
    <row r="2009" spans="1:18" x14ac:dyDescent="0.25">
      <c r="A2009" s="4" t="s">
        <v>2976</v>
      </c>
      <c r="B2009" s="4" t="s">
        <v>626</v>
      </c>
      <c r="C2009" s="4" t="s">
        <v>115</v>
      </c>
      <c r="D2009" s="4" t="s">
        <v>25</v>
      </c>
      <c r="E2009" s="4" t="s">
        <v>441</v>
      </c>
      <c r="F2009" s="5">
        <v>44042</v>
      </c>
      <c r="G2009" s="4">
        <v>4</v>
      </c>
      <c r="H2009" s="11">
        <f>VLOOKUP(B2009,[1]!Product_Data[#Data],4,0)</f>
        <v>584</v>
      </c>
      <c r="I2009" s="11">
        <f>VLOOKUP(B2009,[1]!Product_Data[#Data],3,0)</f>
        <v>420</v>
      </c>
      <c r="J2009" s="11">
        <f t="shared" si="189"/>
        <v>1680</v>
      </c>
      <c r="K2009" s="11">
        <f t="shared" si="190"/>
        <v>2336</v>
      </c>
      <c r="L2009" s="11">
        <f t="shared" si="191"/>
        <v>656</v>
      </c>
      <c r="M2009" t="str">
        <f>VLOOKUP(C2009,[1]!Location_Data[#Data],2,0)</f>
        <v>Glendale</v>
      </c>
      <c r="N2009" t="str">
        <f>VLOOKUP(D2009,[1]!Salespeople_Data[#Data],2,0)</f>
        <v>Brian Davis</v>
      </c>
      <c r="O2009" t="str">
        <f>VLOOKUP(E2009,[1]!Customer_Data[#Data],2,0)</f>
        <v>Michael Lane</v>
      </c>
      <c r="P2009" s="15">
        <f t="shared" si="186"/>
        <v>5</v>
      </c>
      <c r="Q2009">
        <f t="shared" si="187"/>
        <v>7</v>
      </c>
      <c r="R2009">
        <f t="shared" si="188"/>
        <v>2020</v>
      </c>
    </row>
    <row r="2010" spans="1:18" x14ac:dyDescent="0.25">
      <c r="A2010" s="2" t="s">
        <v>2977</v>
      </c>
      <c r="B2010" s="2" t="s">
        <v>600</v>
      </c>
      <c r="C2010" s="2" t="s">
        <v>229</v>
      </c>
      <c r="D2010" s="2" t="s">
        <v>20</v>
      </c>
      <c r="E2010" s="2" t="s">
        <v>1408</v>
      </c>
      <c r="F2010" s="3">
        <v>43929</v>
      </c>
      <c r="G2010" s="2">
        <v>3</v>
      </c>
      <c r="H2010" s="11">
        <f>VLOOKUP(B2010,[1]!Product_Data[#Data],4,0)</f>
        <v>368</v>
      </c>
      <c r="I2010" s="11">
        <f>VLOOKUP(B2010,[1]!Product_Data[#Data],3,0)</f>
        <v>269</v>
      </c>
      <c r="J2010" s="11">
        <f t="shared" si="189"/>
        <v>807</v>
      </c>
      <c r="K2010" s="11">
        <f t="shared" si="190"/>
        <v>1104</v>
      </c>
      <c r="L2010" s="11">
        <f t="shared" si="191"/>
        <v>297</v>
      </c>
      <c r="M2010" t="str">
        <f>VLOOKUP(C2010,[1]!Location_Data[#Data],2,0)</f>
        <v>San Jose</v>
      </c>
      <c r="N2010" t="str">
        <f>VLOOKUP(D2010,[1]!Salespeople_Data[#Data],2,0)</f>
        <v>Joshua Cook</v>
      </c>
      <c r="O2010" t="str">
        <f>VLOOKUP(E2010,[1]!Customer_Data[#Data],2,0)</f>
        <v>Steve Barnes</v>
      </c>
      <c r="P2010" s="15">
        <f t="shared" si="186"/>
        <v>4</v>
      </c>
      <c r="Q2010">
        <f t="shared" si="187"/>
        <v>4</v>
      </c>
      <c r="R2010">
        <f t="shared" si="188"/>
        <v>2020</v>
      </c>
    </row>
    <row r="2011" spans="1:18" x14ac:dyDescent="0.25">
      <c r="A2011" s="4" t="s">
        <v>2978</v>
      </c>
      <c r="B2011" s="4" t="s">
        <v>61</v>
      </c>
      <c r="C2011" s="4" t="s">
        <v>596</v>
      </c>
      <c r="D2011" s="4" t="s">
        <v>111</v>
      </c>
      <c r="E2011" s="4" t="s">
        <v>1118</v>
      </c>
      <c r="F2011" s="5">
        <v>44140</v>
      </c>
      <c r="G2011" s="4">
        <v>4</v>
      </c>
      <c r="H2011" s="11">
        <f>VLOOKUP(B2011,[1]!Product_Data[#Data],4,0)</f>
        <v>1889</v>
      </c>
      <c r="I2011" s="11">
        <f>VLOOKUP(B2011,[1]!Product_Data[#Data],3,0)</f>
        <v>945</v>
      </c>
      <c r="J2011" s="11">
        <f t="shared" si="189"/>
        <v>3780</v>
      </c>
      <c r="K2011" s="11">
        <f t="shared" si="190"/>
        <v>7556</v>
      </c>
      <c r="L2011" s="11">
        <f t="shared" si="191"/>
        <v>3776</v>
      </c>
      <c r="M2011" t="str">
        <f>VLOOKUP(C2011,[1]!Location_Data[#Data],2,0)</f>
        <v>Fremont</v>
      </c>
      <c r="N2011" t="str">
        <f>VLOOKUP(D2011,[1]!Salespeople_Data[#Data],2,0)</f>
        <v>Ryan Welch</v>
      </c>
      <c r="O2011" t="str">
        <f>VLOOKUP(E2011,[1]!Customer_Data[#Data],2,0)</f>
        <v>Willie Day</v>
      </c>
      <c r="P2011" s="15">
        <f t="shared" si="186"/>
        <v>5</v>
      </c>
      <c r="Q2011">
        <f t="shared" si="187"/>
        <v>11</v>
      </c>
      <c r="R2011">
        <f t="shared" si="188"/>
        <v>2020</v>
      </c>
    </row>
    <row r="2012" spans="1:18" x14ac:dyDescent="0.25">
      <c r="A2012" s="2" t="s">
        <v>2979</v>
      </c>
      <c r="B2012" s="2" t="s">
        <v>325</v>
      </c>
      <c r="C2012" s="2" t="s">
        <v>386</v>
      </c>
      <c r="D2012" s="2" t="s">
        <v>20</v>
      </c>
      <c r="E2012" s="2" t="s">
        <v>766</v>
      </c>
      <c r="F2012" s="3">
        <v>44141</v>
      </c>
      <c r="G2012" s="2">
        <v>1</v>
      </c>
      <c r="H2012" s="11">
        <f>VLOOKUP(B2012,[1]!Product_Data[#Data],4,0)</f>
        <v>1526</v>
      </c>
      <c r="I2012" s="11">
        <f>VLOOKUP(B2012,[1]!Product_Data[#Data],3,0)</f>
        <v>1251</v>
      </c>
      <c r="J2012" s="11">
        <f t="shared" si="189"/>
        <v>1251</v>
      </c>
      <c r="K2012" s="11">
        <f t="shared" si="190"/>
        <v>1526</v>
      </c>
      <c r="L2012" s="11">
        <f t="shared" si="191"/>
        <v>275</v>
      </c>
      <c r="M2012" t="str">
        <f>VLOOKUP(C2012,[1]!Location_Data[#Data],2,0)</f>
        <v>Carlsbad</v>
      </c>
      <c r="N2012" t="str">
        <f>VLOOKUP(D2012,[1]!Salespeople_Data[#Data],2,0)</f>
        <v>Joshua Cook</v>
      </c>
      <c r="O2012" t="str">
        <f>VLOOKUP(E2012,[1]!Customer_Data[#Data],2,0)</f>
        <v>Ryan Bailey</v>
      </c>
      <c r="P2012" s="15">
        <f t="shared" si="186"/>
        <v>6</v>
      </c>
      <c r="Q2012">
        <f t="shared" si="187"/>
        <v>11</v>
      </c>
      <c r="R2012">
        <f t="shared" si="188"/>
        <v>2020</v>
      </c>
    </row>
    <row r="2013" spans="1:18" x14ac:dyDescent="0.25">
      <c r="A2013" s="4" t="s">
        <v>2980</v>
      </c>
      <c r="B2013" s="4" t="s">
        <v>125</v>
      </c>
      <c r="C2013" s="4" t="s">
        <v>472</v>
      </c>
      <c r="D2013" s="4" t="s">
        <v>40</v>
      </c>
      <c r="E2013" s="4" t="s">
        <v>545</v>
      </c>
      <c r="F2013" s="5">
        <v>44091</v>
      </c>
      <c r="G2013" s="4">
        <v>1</v>
      </c>
      <c r="H2013" s="11">
        <f>VLOOKUP(B2013,[1]!Product_Data[#Data],4,0)</f>
        <v>1826</v>
      </c>
      <c r="I2013" s="11">
        <f>VLOOKUP(B2013,[1]!Product_Data[#Data],3,0)</f>
        <v>1443</v>
      </c>
      <c r="J2013" s="11">
        <f t="shared" si="189"/>
        <v>1443</v>
      </c>
      <c r="K2013" s="11">
        <f t="shared" si="190"/>
        <v>1826</v>
      </c>
      <c r="L2013" s="11">
        <f t="shared" si="191"/>
        <v>383</v>
      </c>
      <c r="M2013" t="str">
        <f>VLOOKUP(C2013,[1]!Location_Data[#Data],2,0)</f>
        <v>Concord</v>
      </c>
      <c r="N2013" t="str">
        <f>VLOOKUP(D2013,[1]!Salespeople_Data[#Data],2,0)</f>
        <v>Brian Hansen</v>
      </c>
      <c r="O2013" t="str">
        <f>VLOOKUP(E2013,[1]!Customer_Data[#Data],2,0)</f>
        <v>Carlos Hunt</v>
      </c>
      <c r="P2013" s="15">
        <f t="shared" si="186"/>
        <v>5</v>
      </c>
      <c r="Q2013">
        <f t="shared" si="187"/>
        <v>9</v>
      </c>
      <c r="R2013">
        <f t="shared" si="188"/>
        <v>2020</v>
      </c>
    </row>
    <row r="2014" spans="1:18" x14ac:dyDescent="0.25">
      <c r="A2014" s="2" t="s">
        <v>2981</v>
      </c>
      <c r="B2014" s="2" t="s">
        <v>818</v>
      </c>
      <c r="C2014" s="2" t="s">
        <v>95</v>
      </c>
      <c r="D2014" s="2" t="s">
        <v>345</v>
      </c>
      <c r="E2014" s="2" t="s">
        <v>1542</v>
      </c>
      <c r="F2014" s="3">
        <v>43997</v>
      </c>
      <c r="G2014" s="2">
        <v>1</v>
      </c>
      <c r="H2014" s="11">
        <f>VLOOKUP(B2014,[1]!Product_Data[#Data],4,0)</f>
        <v>1638</v>
      </c>
      <c r="I2014" s="11">
        <f>VLOOKUP(B2014,[1]!Product_Data[#Data],3,0)</f>
        <v>1261</v>
      </c>
      <c r="J2014" s="11">
        <f t="shared" si="189"/>
        <v>1261</v>
      </c>
      <c r="K2014" s="11">
        <f t="shared" si="190"/>
        <v>1638</v>
      </c>
      <c r="L2014" s="11">
        <f t="shared" si="191"/>
        <v>377</v>
      </c>
      <c r="M2014" t="str">
        <f>VLOOKUP(C2014,[1]!Location_Data[#Data],2,0)</f>
        <v>Fullerton</v>
      </c>
      <c r="N2014" t="str">
        <f>VLOOKUP(D2014,[1]!Salespeople_Data[#Data],2,0)</f>
        <v>Larry Marshall</v>
      </c>
      <c r="O2014" t="str">
        <f>VLOOKUP(E2014,[1]!Customer_Data[#Data],2,0)</f>
        <v>Dennis Myers</v>
      </c>
      <c r="P2014" s="15">
        <f t="shared" si="186"/>
        <v>2</v>
      </c>
      <c r="Q2014">
        <f t="shared" si="187"/>
        <v>6</v>
      </c>
      <c r="R2014">
        <f t="shared" si="188"/>
        <v>2020</v>
      </c>
    </row>
    <row r="2015" spans="1:18" x14ac:dyDescent="0.25">
      <c r="A2015" s="4" t="s">
        <v>2982</v>
      </c>
      <c r="B2015" s="4" t="s">
        <v>223</v>
      </c>
      <c r="C2015" s="4" t="s">
        <v>229</v>
      </c>
      <c r="D2015" s="4" t="s">
        <v>116</v>
      </c>
      <c r="E2015" s="4" t="s">
        <v>1497</v>
      </c>
      <c r="F2015" s="5">
        <v>44191</v>
      </c>
      <c r="G2015" s="4">
        <v>1</v>
      </c>
      <c r="H2015" s="11">
        <f>VLOOKUP(B2015,[1]!Product_Data[#Data],4,0)</f>
        <v>799</v>
      </c>
      <c r="I2015" s="11">
        <f>VLOOKUP(B2015,[1]!Product_Data[#Data],3,0)</f>
        <v>455</v>
      </c>
      <c r="J2015" s="11">
        <f t="shared" si="189"/>
        <v>455</v>
      </c>
      <c r="K2015" s="11">
        <f t="shared" si="190"/>
        <v>799</v>
      </c>
      <c r="L2015" s="11">
        <f t="shared" si="191"/>
        <v>344</v>
      </c>
      <c r="M2015" t="str">
        <f>VLOOKUP(C2015,[1]!Location_Data[#Data],2,0)</f>
        <v>San Jose</v>
      </c>
      <c r="N2015" t="str">
        <f>VLOOKUP(D2015,[1]!Salespeople_Data[#Data],2,0)</f>
        <v>Roger Ramos</v>
      </c>
      <c r="O2015" t="str">
        <f>VLOOKUP(E2015,[1]!Customer_Data[#Data],2,0)</f>
        <v>Philip Bailey</v>
      </c>
      <c r="P2015" s="15">
        <f t="shared" si="186"/>
        <v>7</v>
      </c>
      <c r="Q2015">
        <f t="shared" si="187"/>
        <v>12</v>
      </c>
      <c r="R2015">
        <f t="shared" si="188"/>
        <v>2020</v>
      </c>
    </row>
    <row r="2016" spans="1:18" x14ac:dyDescent="0.25">
      <c r="A2016" s="2" t="s">
        <v>2983</v>
      </c>
      <c r="B2016" s="2" t="s">
        <v>260</v>
      </c>
      <c r="C2016" s="2" t="s">
        <v>110</v>
      </c>
      <c r="D2016" s="2" t="s">
        <v>359</v>
      </c>
      <c r="E2016" s="2" t="s">
        <v>1882</v>
      </c>
      <c r="F2016" s="3">
        <v>43848</v>
      </c>
      <c r="G2016" s="2">
        <v>3</v>
      </c>
      <c r="H2016" s="11">
        <f>VLOOKUP(B2016,[1]!Product_Data[#Data],4,0)</f>
        <v>502</v>
      </c>
      <c r="I2016" s="11">
        <f>VLOOKUP(B2016,[1]!Product_Data[#Data],3,0)</f>
        <v>296</v>
      </c>
      <c r="J2016" s="11">
        <f t="shared" si="189"/>
        <v>888</v>
      </c>
      <c r="K2016" s="11">
        <f t="shared" si="190"/>
        <v>1506</v>
      </c>
      <c r="L2016" s="11">
        <f t="shared" si="191"/>
        <v>618</v>
      </c>
      <c r="M2016" t="str">
        <f>VLOOKUP(C2016,[1]!Location_Data[#Data],2,0)</f>
        <v>Richmond</v>
      </c>
      <c r="N2016" t="str">
        <f>VLOOKUP(D2016,[1]!Salespeople_Data[#Data],2,0)</f>
        <v>Eugene Holmes</v>
      </c>
      <c r="O2016" t="str">
        <f>VLOOKUP(E2016,[1]!Customer_Data[#Data],2,0)</f>
        <v>Joe Price</v>
      </c>
      <c r="P2016" s="15">
        <f t="shared" si="186"/>
        <v>7</v>
      </c>
      <c r="Q2016">
        <f t="shared" si="187"/>
        <v>1</v>
      </c>
      <c r="R2016">
        <f t="shared" si="188"/>
        <v>2020</v>
      </c>
    </row>
    <row r="2017" spans="1:18" x14ac:dyDescent="0.25">
      <c r="A2017" s="4" t="s">
        <v>2984</v>
      </c>
      <c r="B2017" s="4" t="s">
        <v>168</v>
      </c>
      <c r="C2017" s="4" t="s">
        <v>349</v>
      </c>
      <c r="D2017" s="4" t="s">
        <v>298</v>
      </c>
      <c r="E2017" s="4" t="s">
        <v>1607</v>
      </c>
      <c r="F2017" s="5">
        <v>43837</v>
      </c>
      <c r="G2017" s="4">
        <v>2</v>
      </c>
      <c r="H2017" s="11">
        <f>VLOOKUP(B2017,[1]!Product_Data[#Data],4,0)</f>
        <v>112</v>
      </c>
      <c r="I2017" s="11">
        <f>VLOOKUP(B2017,[1]!Product_Data[#Data],3,0)</f>
        <v>90</v>
      </c>
      <c r="J2017" s="11">
        <f t="shared" si="189"/>
        <v>180</v>
      </c>
      <c r="K2017" s="11">
        <f t="shared" si="190"/>
        <v>224</v>
      </c>
      <c r="L2017" s="11">
        <f t="shared" si="191"/>
        <v>44</v>
      </c>
      <c r="M2017" t="str">
        <f>VLOOKUP(C2017,[1]!Location_Data[#Data],2,0)</f>
        <v>Santa Clara</v>
      </c>
      <c r="N2017" t="str">
        <f>VLOOKUP(D2017,[1]!Salespeople_Data[#Data],2,0)</f>
        <v>Kenneth Fields</v>
      </c>
      <c r="O2017" t="str">
        <f>VLOOKUP(E2017,[1]!Customer_Data[#Data],2,0)</f>
        <v>Ralph Olson</v>
      </c>
      <c r="P2017" s="15">
        <f t="shared" si="186"/>
        <v>3</v>
      </c>
      <c r="Q2017">
        <f t="shared" si="187"/>
        <v>1</v>
      </c>
      <c r="R2017">
        <f t="shared" si="188"/>
        <v>2020</v>
      </c>
    </row>
    <row r="2018" spans="1:18" x14ac:dyDescent="0.25">
      <c r="A2018" s="2" t="s">
        <v>2985</v>
      </c>
      <c r="B2018" s="2" t="s">
        <v>367</v>
      </c>
      <c r="C2018" s="2" t="s">
        <v>74</v>
      </c>
      <c r="D2018" s="2" t="s">
        <v>63</v>
      </c>
      <c r="E2018" s="2" t="s">
        <v>1594</v>
      </c>
      <c r="F2018" s="3">
        <v>43897</v>
      </c>
      <c r="G2018" s="2">
        <v>3</v>
      </c>
      <c r="H2018" s="11">
        <f>VLOOKUP(B2018,[1]!Product_Data[#Data],4,0)</f>
        <v>530</v>
      </c>
      <c r="I2018" s="11">
        <f>VLOOKUP(B2018,[1]!Product_Data[#Data],3,0)</f>
        <v>424</v>
      </c>
      <c r="J2018" s="11">
        <f t="shared" si="189"/>
        <v>1272</v>
      </c>
      <c r="K2018" s="11">
        <f t="shared" si="190"/>
        <v>1590</v>
      </c>
      <c r="L2018" s="11">
        <f t="shared" si="191"/>
        <v>318</v>
      </c>
      <c r="M2018" t="str">
        <f>VLOOKUP(C2018,[1]!Location_Data[#Data],2,0)</f>
        <v>West Covina</v>
      </c>
      <c r="N2018" t="str">
        <f>VLOOKUP(D2018,[1]!Salespeople_Data[#Data],2,0)</f>
        <v>Jeremy Mendoza</v>
      </c>
      <c r="O2018" t="str">
        <f>VLOOKUP(E2018,[1]!Customer_Data[#Data],2,0)</f>
        <v>Patrick Rivera</v>
      </c>
      <c r="P2018" s="15">
        <f t="shared" si="186"/>
        <v>7</v>
      </c>
      <c r="Q2018">
        <f t="shared" si="187"/>
        <v>3</v>
      </c>
      <c r="R2018">
        <f t="shared" si="188"/>
        <v>2020</v>
      </c>
    </row>
    <row r="2019" spans="1:18" x14ac:dyDescent="0.25">
      <c r="A2019" s="4" t="s">
        <v>2986</v>
      </c>
      <c r="B2019" s="4" t="s">
        <v>61</v>
      </c>
      <c r="C2019" s="4" t="s">
        <v>530</v>
      </c>
      <c r="D2019" s="4" t="s">
        <v>96</v>
      </c>
      <c r="E2019" s="4" t="s">
        <v>863</v>
      </c>
      <c r="F2019" s="5">
        <v>44017</v>
      </c>
      <c r="G2019" s="4">
        <v>4</v>
      </c>
      <c r="H2019" s="11">
        <f>VLOOKUP(B2019,[1]!Product_Data[#Data],4,0)</f>
        <v>1889</v>
      </c>
      <c r="I2019" s="11">
        <f>VLOOKUP(B2019,[1]!Product_Data[#Data],3,0)</f>
        <v>945</v>
      </c>
      <c r="J2019" s="11">
        <f t="shared" si="189"/>
        <v>3780</v>
      </c>
      <c r="K2019" s="11">
        <f t="shared" si="190"/>
        <v>7556</v>
      </c>
      <c r="L2019" s="11">
        <f t="shared" si="191"/>
        <v>3776</v>
      </c>
      <c r="M2019" t="str">
        <f>VLOOKUP(C2019,[1]!Location_Data[#Data],2,0)</f>
        <v>San Buenaventura (Ventura)</v>
      </c>
      <c r="N2019" t="str">
        <f>VLOOKUP(D2019,[1]!Salespeople_Data[#Data],2,0)</f>
        <v>Brian Thomas</v>
      </c>
      <c r="O2019" t="str">
        <f>VLOOKUP(E2019,[1]!Customer_Data[#Data],2,0)</f>
        <v>Henry Cox</v>
      </c>
      <c r="P2019" s="15">
        <f t="shared" si="186"/>
        <v>1</v>
      </c>
      <c r="Q2019">
        <f t="shared" si="187"/>
        <v>7</v>
      </c>
      <c r="R2019">
        <f t="shared" si="188"/>
        <v>2020</v>
      </c>
    </row>
    <row r="2020" spans="1:18" x14ac:dyDescent="0.25">
      <c r="A2020" s="2" t="s">
        <v>2987</v>
      </c>
      <c r="B2020" s="2" t="s">
        <v>311</v>
      </c>
      <c r="C2020" s="2" t="s">
        <v>316</v>
      </c>
      <c r="D2020" s="2" t="s">
        <v>308</v>
      </c>
      <c r="E2020" s="2" t="s">
        <v>112</v>
      </c>
      <c r="F2020" s="3">
        <v>44100</v>
      </c>
      <c r="G2020" s="2">
        <v>2</v>
      </c>
      <c r="H2020" s="11">
        <f>VLOOKUP(B2020,[1]!Product_Data[#Data],4,0)</f>
        <v>1743</v>
      </c>
      <c r="I2020" s="11">
        <f>VLOOKUP(B2020,[1]!Product_Data[#Data],3,0)</f>
        <v>872</v>
      </c>
      <c r="J2020" s="11">
        <f t="shared" si="189"/>
        <v>1744</v>
      </c>
      <c r="K2020" s="11">
        <f t="shared" si="190"/>
        <v>3486</v>
      </c>
      <c r="L2020" s="11">
        <f t="shared" si="191"/>
        <v>1742</v>
      </c>
      <c r="M2020" t="str">
        <f>VLOOKUP(C2020,[1]!Location_Data[#Data],2,0)</f>
        <v>East Los Angeles</v>
      </c>
      <c r="N2020" t="str">
        <f>VLOOKUP(D2020,[1]!Salespeople_Data[#Data],2,0)</f>
        <v>Fred Robertson</v>
      </c>
      <c r="O2020" t="str">
        <f>VLOOKUP(E2020,[1]!Customer_Data[#Data],2,0)</f>
        <v>Philip Crawford</v>
      </c>
      <c r="P2020" s="15">
        <f t="shared" si="186"/>
        <v>7</v>
      </c>
      <c r="Q2020">
        <f t="shared" si="187"/>
        <v>9</v>
      </c>
      <c r="R2020">
        <f t="shared" si="188"/>
        <v>2020</v>
      </c>
    </row>
    <row r="2021" spans="1:18" x14ac:dyDescent="0.25">
      <c r="A2021" s="4" t="s">
        <v>2988</v>
      </c>
      <c r="B2021" s="4" t="s">
        <v>403</v>
      </c>
      <c r="C2021" s="4" t="s">
        <v>74</v>
      </c>
      <c r="D2021" s="4" t="s">
        <v>269</v>
      </c>
      <c r="E2021" s="4" t="s">
        <v>1050</v>
      </c>
      <c r="F2021" s="5">
        <v>44107</v>
      </c>
      <c r="G2021" s="4">
        <v>2</v>
      </c>
      <c r="H2021" s="11">
        <f>VLOOKUP(B2021,[1]!Product_Data[#Data],4,0)</f>
        <v>392</v>
      </c>
      <c r="I2021" s="11">
        <f>VLOOKUP(B2021,[1]!Product_Data[#Data],3,0)</f>
        <v>255</v>
      </c>
      <c r="J2021" s="11">
        <f t="shared" si="189"/>
        <v>510</v>
      </c>
      <c r="K2021" s="11">
        <f t="shared" si="190"/>
        <v>784</v>
      </c>
      <c r="L2021" s="11">
        <f t="shared" si="191"/>
        <v>274</v>
      </c>
      <c r="M2021" t="str">
        <f>VLOOKUP(C2021,[1]!Location_Data[#Data],2,0)</f>
        <v>West Covina</v>
      </c>
      <c r="N2021" t="str">
        <f>VLOOKUP(D2021,[1]!Salespeople_Data[#Data],2,0)</f>
        <v>Kevin Butler</v>
      </c>
      <c r="O2021" t="str">
        <f>VLOOKUP(E2021,[1]!Customer_Data[#Data],2,0)</f>
        <v>Aaron Moreno</v>
      </c>
      <c r="P2021" s="15">
        <f t="shared" si="186"/>
        <v>7</v>
      </c>
      <c r="Q2021">
        <f t="shared" si="187"/>
        <v>10</v>
      </c>
      <c r="R2021">
        <f t="shared" si="188"/>
        <v>2020</v>
      </c>
    </row>
    <row r="2022" spans="1:18" x14ac:dyDescent="0.25">
      <c r="A2022" s="2" t="s">
        <v>2989</v>
      </c>
      <c r="B2022" s="2" t="s">
        <v>400</v>
      </c>
      <c r="C2022" s="2" t="s">
        <v>39</v>
      </c>
      <c r="D2022" s="2" t="s">
        <v>40</v>
      </c>
      <c r="E2022" s="2" t="s">
        <v>563</v>
      </c>
      <c r="F2022" s="3">
        <v>44012</v>
      </c>
      <c r="G2022" s="2">
        <v>1</v>
      </c>
      <c r="H2022" s="11">
        <f>VLOOKUP(B2022,[1]!Product_Data[#Data],4,0)</f>
        <v>886</v>
      </c>
      <c r="I2022" s="11">
        <f>VLOOKUP(B2022,[1]!Product_Data[#Data],3,0)</f>
        <v>478</v>
      </c>
      <c r="J2022" s="11">
        <f t="shared" si="189"/>
        <v>478</v>
      </c>
      <c r="K2022" s="11">
        <f t="shared" si="190"/>
        <v>886</v>
      </c>
      <c r="L2022" s="11">
        <f t="shared" si="191"/>
        <v>408</v>
      </c>
      <c r="M2022" t="str">
        <f>VLOOKUP(C2022,[1]!Location_Data[#Data],2,0)</f>
        <v>Oceanside</v>
      </c>
      <c r="N2022" t="str">
        <f>VLOOKUP(D2022,[1]!Salespeople_Data[#Data],2,0)</f>
        <v>Brian Hansen</v>
      </c>
      <c r="O2022" t="str">
        <f>VLOOKUP(E2022,[1]!Customer_Data[#Data],2,0)</f>
        <v>Harold Matthews</v>
      </c>
      <c r="P2022" s="15">
        <f t="shared" si="186"/>
        <v>3</v>
      </c>
      <c r="Q2022">
        <f t="shared" si="187"/>
        <v>6</v>
      </c>
      <c r="R2022">
        <f t="shared" si="188"/>
        <v>2020</v>
      </c>
    </row>
    <row r="2023" spans="1:18" x14ac:dyDescent="0.25">
      <c r="A2023" s="4" t="s">
        <v>2990</v>
      </c>
      <c r="B2023" s="4" t="s">
        <v>210</v>
      </c>
      <c r="C2023" s="4" t="s">
        <v>490</v>
      </c>
      <c r="D2023" s="4" t="s">
        <v>30</v>
      </c>
      <c r="E2023" s="4" t="s">
        <v>2260</v>
      </c>
      <c r="F2023" s="5">
        <v>44106</v>
      </c>
      <c r="G2023" s="4">
        <v>3</v>
      </c>
      <c r="H2023" s="11">
        <f>VLOOKUP(B2023,[1]!Product_Data[#Data],4,0)</f>
        <v>458</v>
      </c>
      <c r="I2023" s="11">
        <f>VLOOKUP(B2023,[1]!Product_Data[#Data],3,0)</f>
        <v>376</v>
      </c>
      <c r="J2023" s="11">
        <f t="shared" si="189"/>
        <v>1128</v>
      </c>
      <c r="K2023" s="11">
        <f t="shared" si="190"/>
        <v>1374</v>
      </c>
      <c r="L2023" s="11">
        <f t="shared" si="191"/>
        <v>246</v>
      </c>
      <c r="M2023" t="str">
        <f>VLOOKUP(C2023,[1]!Location_Data[#Data],2,0)</f>
        <v>Temecula</v>
      </c>
      <c r="N2023" t="str">
        <f>VLOOKUP(D2023,[1]!Salespeople_Data[#Data],2,0)</f>
        <v>Carl Hall</v>
      </c>
      <c r="O2023" t="str">
        <f>VLOOKUP(E2023,[1]!Customer_Data[#Data],2,0)</f>
        <v>Dennis Scott</v>
      </c>
      <c r="P2023" s="15">
        <f t="shared" si="186"/>
        <v>6</v>
      </c>
      <c r="Q2023">
        <f t="shared" si="187"/>
        <v>10</v>
      </c>
      <c r="R2023">
        <f t="shared" si="188"/>
        <v>2020</v>
      </c>
    </row>
    <row r="2024" spans="1:18" x14ac:dyDescent="0.25">
      <c r="A2024" s="2" t="s">
        <v>2991</v>
      </c>
      <c r="B2024" s="2" t="s">
        <v>200</v>
      </c>
      <c r="C2024" s="2" t="s">
        <v>229</v>
      </c>
      <c r="D2024" s="2" t="s">
        <v>116</v>
      </c>
      <c r="E2024" s="2" t="s">
        <v>465</v>
      </c>
      <c r="F2024" s="3">
        <v>44136</v>
      </c>
      <c r="G2024" s="2">
        <v>1</v>
      </c>
      <c r="H2024" s="11">
        <f>VLOOKUP(B2024,[1]!Product_Data[#Data],4,0)</f>
        <v>315</v>
      </c>
      <c r="I2024" s="11">
        <f>VLOOKUP(B2024,[1]!Product_Data[#Data],3,0)</f>
        <v>208</v>
      </c>
      <c r="J2024" s="11">
        <f t="shared" si="189"/>
        <v>208</v>
      </c>
      <c r="K2024" s="11">
        <f t="shared" si="190"/>
        <v>315</v>
      </c>
      <c r="L2024" s="11">
        <f t="shared" si="191"/>
        <v>107</v>
      </c>
      <c r="M2024" t="str">
        <f>VLOOKUP(C2024,[1]!Location_Data[#Data],2,0)</f>
        <v>San Jose</v>
      </c>
      <c r="N2024" t="str">
        <f>VLOOKUP(D2024,[1]!Salespeople_Data[#Data],2,0)</f>
        <v>Roger Ramos</v>
      </c>
      <c r="O2024" t="str">
        <f>VLOOKUP(E2024,[1]!Customer_Data[#Data],2,0)</f>
        <v>Keith Griffin</v>
      </c>
      <c r="P2024" s="15">
        <f t="shared" si="186"/>
        <v>1</v>
      </c>
      <c r="Q2024">
        <f t="shared" si="187"/>
        <v>11</v>
      </c>
      <c r="R2024">
        <f t="shared" si="188"/>
        <v>2020</v>
      </c>
    </row>
    <row r="2025" spans="1:18" x14ac:dyDescent="0.25">
      <c r="A2025" s="4" t="s">
        <v>2992</v>
      </c>
      <c r="B2025" s="4" t="s">
        <v>858</v>
      </c>
      <c r="C2025" s="4" t="s">
        <v>458</v>
      </c>
      <c r="D2025" s="4" t="s">
        <v>359</v>
      </c>
      <c r="E2025" s="4" t="s">
        <v>1229</v>
      </c>
      <c r="F2025" s="5">
        <v>44152</v>
      </c>
      <c r="G2025" s="4">
        <v>1</v>
      </c>
      <c r="H2025" s="11">
        <f>VLOOKUP(B2025,[1]!Product_Data[#Data],4,0)</f>
        <v>2294</v>
      </c>
      <c r="I2025" s="11">
        <f>VLOOKUP(B2025,[1]!Product_Data[#Data],3,0)</f>
        <v>1399</v>
      </c>
      <c r="J2025" s="11">
        <f t="shared" si="189"/>
        <v>1399</v>
      </c>
      <c r="K2025" s="11">
        <f t="shared" si="190"/>
        <v>2294</v>
      </c>
      <c r="L2025" s="11">
        <f t="shared" si="191"/>
        <v>895</v>
      </c>
      <c r="M2025" t="str">
        <f>VLOOKUP(C2025,[1]!Location_Data[#Data],2,0)</f>
        <v>Fontana</v>
      </c>
      <c r="N2025" t="str">
        <f>VLOOKUP(D2025,[1]!Salespeople_Data[#Data],2,0)</f>
        <v>Eugene Holmes</v>
      </c>
      <c r="O2025" t="str">
        <f>VLOOKUP(E2025,[1]!Customer_Data[#Data],2,0)</f>
        <v>Jason Hanson</v>
      </c>
      <c r="P2025" s="15">
        <f t="shared" si="186"/>
        <v>3</v>
      </c>
      <c r="Q2025">
        <f t="shared" si="187"/>
        <v>11</v>
      </c>
      <c r="R2025">
        <f t="shared" si="188"/>
        <v>2020</v>
      </c>
    </row>
    <row r="2026" spans="1:18" x14ac:dyDescent="0.25">
      <c r="A2026" s="2" t="s">
        <v>2993</v>
      </c>
      <c r="B2026" s="2" t="s">
        <v>553</v>
      </c>
      <c r="C2026" s="2" t="s">
        <v>224</v>
      </c>
      <c r="D2026" s="2" t="s">
        <v>75</v>
      </c>
      <c r="E2026" s="2" t="s">
        <v>1722</v>
      </c>
      <c r="F2026" s="3">
        <v>44132</v>
      </c>
      <c r="G2026" s="2">
        <v>1</v>
      </c>
      <c r="H2026" s="11">
        <f>VLOOKUP(B2026,[1]!Product_Data[#Data],4,0)</f>
        <v>1798</v>
      </c>
      <c r="I2026" s="11">
        <f>VLOOKUP(B2026,[1]!Product_Data[#Data],3,0)</f>
        <v>971</v>
      </c>
      <c r="J2026" s="11">
        <f t="shared" si="189"/>
        <v>971</v>
      </c>
      <c r="K2026" s="11">
        <f t="shared" si="190"/>
        <v>1798</v>
      </c>
      <c r="L2026" s="11">
        <f t="shared" si="191"/>
        <v>827</v>
      </c>
      <c r="M2026" t="str">
        <f>VLOOKUP(C2026,[1]!Location_Data[#Data],2,0)</f>
        <v>Huntington Beach</v>
      </c>
      <c r="N2026" t="str">
        <f>VLOOKUP(D2026,[1]!Salespeople_Data[#Data],2,0)</f>
        <v>Roger Robertson</v>
      </c>
      <c r="O2026" t="str">
        <f>VLOOKUP(E2026,[1]!Customer_Data[#Data],2,0)</f>
        <v>Jimmy Andrews</v>
      </c>
      <c r="P2026" s="15">
        <f t="shared" si="186"/>
        <v>4</v>
      </c>
      <c r="Q2026">
        <f t="shared" si="187"/>
        <v>10</v>
      </c>
      <c r="R2026">
        <f t="shared" si="188"/>
        <v>2020</v>
      </c>
    </row>
    <row r="2027" spans="1:18" x14ac:dyDescent="0.25">
      <c r="A2027" s="4" t="s">
        <v>2994</v>
      </c>
      <c r="B2027" s="4" t="s">
        <v>56</v>
      </c>
      <c r="C2027" s="4" t="s">
        <v>74</v>
      </c>
      <c r="D2027" s="4" t="s">
        <v>212</v>
      </c>
      <c r="E2027" s="4" t="s">
        <v>2481</v>
      </c>
      <c r="F2027" s="5">
        <v>43905</v>
      </c>
      <c r="G2027" s="4">
        <v>1</v>
      </c>
      <c r="H2027" s="11">
        <f>VLOOKUP(B2027,[1]!Product_Data[#Data],4,0)</f>
        <v>1848</v>
      </c>
      <c r="I2027" s="11">
        <f>VLOOKUP(B2027,[1]!Product_Data[#Data],3,0)</f>
        <v>1294</v>
      </c>
      <c r="J2027" s="11">
        <f t="shared" si="189"/>
        <v>1294</v>
      </c>
      <c r="K2027" s="11">
        <f t="shared" si="190"/>
        <v>1848</v>
      </c>
      <c r="L2027" s="11">
        <f t="shared" si="191"/>
        <v>554</v>
      </c>
      <c r="M2027" t="str">
        <f>VLOOKUP(C2027,[1]!Location_Data[#Data],2,0)</f>
        <v>West Covina</v>
      </c>
      <c r="N2027" t="str">
        <f>VLOOKUP(D2027,[1]!Salespeople_Data[#Data],2,0)</f>
        <v>Ronald Reed</v>
      </c>
      <c r="O2027" t="str">
        <f>VLOOKUP(E2027,[1]!Customer_Data[#Data],2,0)</f>
        <v>Gerald Palmer</v>
      </c>
      <c r="P2027" s="15">
        <f t="shared" si="186"/>
        <v>1</v>
      </c>
      <c r="Q2027">
        <f t="shared" si="187"/>
        <v>3</v>
      </c>
      <c r="R2027">
        <f t="shared" si="188"/>
        <v>2020</v>
      </c>
    </row>
    <row r="2028" spans="1:18" x14ac:dyDescent="0.25">
      <c r="A2028" s="2" t="s">
        <v>2995</v>
      </c>
      <c r="B2028" s="2" t="s">
        <v>181</v>
      </c>
      <c r="C2028" s="2" t="s">
        <v>467</v>
      </c>
      <c r="D2028" s="2" t="s">
        <v>30</v>
      </c>
      <c r="E2028" s="2" t="s">
        <v>2149</v>
      </c>
      <c r="F2028" s="3">
        <v>43977</v>
      </c>
      <c r="G2028" s="2">
        <v>1</v>
      </c>
      <c r="H2028" s="11">
        <f>VLOOKUP(B2028,[1]!Product_Data[#Data],4,0)</f>
        <v>1500</v>
      </c>
      <c r="I2028" s="11">
        <f>VLOOKUP(B2028,[1]!Product_Data[#Data],3,0)</f>
        <v>900</v>
      </c>
      <c r="J2028" s="11">
        <f t="shared" si="189"/>
        <v>900</v>
      </c>
      <c r="K2028" s="11">
        <f t="shared" si="190"/>
        <v>1500</v>
      </c>
      <c r="L2028" s="11">
        <f t="shared" si="191"/>
        <v>600</v>
      </c>
      <c r="M2028" t="str">
        <f>VLOOKUP(C2028,[1]!Location_Data[#Data],2,0)</f>
        <v>Garden Grove</v>
      </c>
      <c r="N2028" t="str">
        <f>VLOOKUP(D2028,[1]!Salespeople_Data[#Data],2,0)</f>
        <v>Carl Hall</v>
      </c>
      <c r="O2028" t="str">
        <f>VLOOKUP(E2028,[1]!Customer_Data[#Data],2,0)</f>
        <v>Victor Medina</v>
      </c>
      <c r="P2028" s="15">
        <f t="shared" si="186"/>
        <v>3</v>
      </c>
      <c r="Q2028">
        <f t="shared" si="187"/>
        <v>5</v>
      </c>
      <c r="R2028">
        <f t="shared" si="188"/>
        <v>2020</v>
      </c>
    </row>
    <row r="2029" spans="1:18" x14ac:dyDescent="0.25">
      <c r="A2029" s="4" t="s">
        <v>2996</v>
      </c>
      <c r="B2029" s="4" t="s">
        <v>495</v>
      </c>
      <c r="C2029" s="4" t="s">
        <v>62</v>
      </c>
      <c r="D2029" s="4" t="s">
        <v>80</v>
      </c>
      <c r="E2029" s="4" t="s">
        <v>338</v>
      </c>
      <c r="F2029" s="5">
        <v>43959</v>
      </c>
      <c r="G2029" s="4">
        <v>3</v>
      </c>
      <c r="H2029" s="11">
        <f>VLOOKUP(B2029,[1]!Product_Data[#Data],4,0)</f>
        <v>1467</v>
      </c>
      <c r="I2029" s="11">
        <f>VLOOKUP(B2029,[1]!Product_Data[#Data],3,0)</f>
        <v>807</v>
      </c>
      <c r="J2029" s="11">
        <f t="shared" si="189"/>
        <v>2421</v>
      </c>
      <c r="K2029" s="11">
        <f t="shared" si="190"/>
        <v>4401</v>
      </c>
      <c r="L2029" s="11">
        <f t="shared" si="191"/>
        <v>1980</v>
      </c>
      <c r="M2029" t="str">
        <f>VLOOKUP(C2029,[1]!Location_Data[#Data],2,0)</f>
        <v>Fairfield</v>
      </c>
      <c r="N2029" t="str">
        <f>VLOOKUP(D2029,[1]!Salespeople_Data[#Data],2,0)</f>
        <v>Henry Nelson</v>
      </c>
      <c r="O2029" t="str">
        <f>VLOOKUP(E2029,[1]!Customer_Data[#Data],2,0)</f>
        <v>Christopher Ramos</v>
      </c>
      <c r="P2029" s="15">
        <f t="shared" si="186"/>
        <v>6</v>
      </c>
      <c r="Q2029">
        <f t="shared" si="187"/>
        <v>5</v>
      </c>
      <c r="R2029">
        <f t="shared" si="188"/>
        <v>2020</v>
      </c>
    </row>
    <row r="2030" spans="1:18" x14ac:dyDescent="0.25">
      <c r="A2030" s="2" t="s">
        <v>2997</v>
      </c>
      <c r="B2030" s="2" t="s">
        <v>271</v>
      </c>
      <c r="C2030" s="2" t="s">
        <v>512</v>
      </c>
      <c r="D2030" s="2" t="s">
        <v>63</v>
      </c>
      <c r="E2030" s="2" t="s">
        <v>648</v>
      </c>
      <c r="F2030" s="3">
        <v>44164</v>
      </c>
      <c r="G2030" s="2">
        <v>1</v>
      </c>
      <c r="H2030" s="11">
        <f>VLOOKUP(B2030,[1]!Product_Data[#Data],4,0)</f>
        <v>1587</v>
      </c>
      <c r="I2030" s="11">
        <f>VLOOKUP(B2030,[1]!Product_Data[#Data],3,0)</f>
        <v>1301</v>
      </c>
      <c r="J2030" s="11">
        <f t="shared" si="189"/>
        <v>1301</v>
      </c>
      <c r="K2030" s="11">
        <f t="shared" si="190"/>
        <v>1587</v>
      </c>
      <c r="L2030" s="11">
        <f t="shared" si="191"/>
        <v>286</v>
      </c>
      <c r="M2030" t="str">
        <f>VLOOKUP(C2030,[1]!Location_Data[#Data],2,0)</f>
        <v>Long Beach</v>
      </c>
      <c r="N2030" t="str">
        <f>VLOOKUP(D2030,[1]!Salespeople_Data[#Data],2,0)</f>
        <v>Jeremy Mendoza</v>
      </c>
      <c r="O2030" t="str">
        <f>VLOOKUP(E2030,[1]!Customer_Data[#Data],2,0)</f>
        <v>Russell Alexander</v>
      </c>
      <c r="P2030" s="15">
        <f t="shared" si="186"/>
        <v>1</v>
      </c>
      <c r="Q2030">
        <f t="shared" si="187"/>
        <v>11</v>
      </c>
      <c r="R2030">
        <f t="shared" si="188"/>
        <v>2020</v>
      </c>
    </row>
    <row r="2031" spans="1:18" x14ac:dyDescent="0.25">
      <c r="A2031" s="4" t="s">
        <v>2998</v>
      </c>
      <c r="B2031" s="4" t="s">
        <v>114</v>
      </c>
      <c r="C2031" s="4" t="s">
        <v>253</v>
      </c>
      <c r="D2031" s="4" t="s">
        <v>53</v>
      </c>
      <c r="E2031" s="4" t="s">
        <v>732</v>
      </c>
      <c r="F2031" s="5">
        <v>44100</v>
      </c>
      <c r="G2031" s="4">
        <v>4</v>
      </c>
      <c r="H2031" s="11">
        <f>VLOOKUP(B2031,[1]!Product_Data[#Data],4,0)</f>
        <v>545</v>
      </c>
      <c r="I2031" s="11">
        <f>VLOOKUP(B2031,[1]!Product_Data[#Data],3,0)</f>
        <v>425</v>
      </c>
      <c r="J2031" s="11">
        <f t="shared" si="189"/>
        <v>1700</v>
      </c>
      <c r="K2031" s="11">
        <f t="shared" si="190"/>
        <v>2180</v>
      </c>
      <c r="L2031" s="11">
        <f t="shared" si="191"/>
        <v>480</v>
      </c>
      <c r="M2031" t="str">
        <f>VLOOKUP(C2031,[1]!Location_Data[#Data],2,0)</f>
        <v>Bakersfield</v>
      </c>
      <c r="N2031" t="str">
        <f>VLOOKUP(D2031,[1]!Salespeople_Data[#Data],2,0)</f>
        <v>Scott Mason</v>
      </c>
      <c r="O2031" t="str">
        <f>VLOOKUP(E2031,[1]!Customer_Data[#Data],2,0)</f>
        <v>Victor Rogers</v>
      </c>
      <c r="P2031" s="15">
        <f t="shared" si="186"/>
        <v>7</v>
      </c>
      <c r="Q2031">
        <f t="shared" si="187"/>
        <v>9</v>
      </c>
      <c r="R2031">
        <f t="shared" si="188"/>
        <v>2020</v>
      </c>
    </row>
    <row r="2032" spans="1:18" x14ac:dyDescent="0.25">
      <c r="A2032" s="2" t="s">
        <v>2999</v>
      </c>
      <c r="B2032" s="2" t="s">
        <v>139</v>
      </c>
      <c r="C2032" s="2" t="s">
        <v>392</v>
      </c>
      <c r="D2032" s="2" t="s">
        <v>53</v>
      </c>
      <c r="E2032" s="2" t="s">
        <v>699</v>
      </c>
      <c r="F2032" s="3">
        <v>43915</v>
      </c>
      <c r="G2032" s="2">
        <v>2</v>
      </c>
      <c r="H2032" s="11">
        <f>VLOOKUP(B2032,[1]!Product_Data[#Data],4,0)</f>
        <v>817</v>
      </c>
      <c r="I2032" s="11">
        <f>VLOOKUP(B2032,[1]!Product_Data[#Data],3,0)</f>
        <v>409</v>
      </c>
      <c r="J2032" s="11">
        <f t="shared" si="189"/>
        <v>818</v>
      </c>
      <c r="K2032" s="11">
        <f t="shared" si="190"/>
        <v>1634</v>
      </c>
      <c r="L2032" s="11">
        <f t="shared" si="191"/>
        <v>816</v>
      </c>
      <c r="M2032" t="str">
        <f>VLOOKUP(C2032,[1]!Location_Data[#Data],2,0)</f>
        <v>Visalia</v>
      </c>
      <c r="N2032" t="str">
        <f>VLOOKUP(D2032,[1]!Salespeople_Data[#Data],2,0)</f>
        <v>Scott Mason</v>
      </c>
      <c r="O2032" t="str">
        <f>VLOOKUP(E2032,[1]!Customer_Data[#Data],2,0)</f>
        <v>Juan Harvey</v>
      </c>
      <c r="P2032" s="15">
        <f t="shared" si="186"/>
        <v>4</v>
      </c>
      <c r="Q2032">
        <f t="shared" si="187"/>
        <v>3</v>
      </c>
      <c r="R2032">
        <f t="shared" si="188"/>
        <v>2020</v>
      </c>
    </row>
    <row r="2033" spans="1:18" x14ac:dyDescent="0.25">
      <c r="A2033" s="4" t="s">
        <v>3000</v>
      </c>
      <c r="B2033" s="4" t="s">
        <v>28</v>
      </c>
      <c r="C2033" s="4" t="s">
        <v>57</v>
      </c>
      <c r="D2033" s="4" t="s">
        <v>40</v>
      </c>
      <c r="E2033" s="4" t="s">
        <v>92</v>
      </c>
      <c r="F2033" s="5">
        <v>44159</v>
      </c>
      <c r="G2033" s="4">
        <v>1</v>
      </c>
      <c r="H2033" s="11">
        <f>VLOOKUP(B2033,[1]!Product_Data[#Data],4,0)</f>
        <v>684</v>
      </c>
      <c r="I2033" s="11">
        <f>VLOOKUP(B2033,[1]!Product_Data[#Data],3,0)</f>
        <v>561</v>
      </c>
      <c r="J2033" s="11">
        <f t="shared" si="189"/>
        <v>561</v>
      </c>
      <c r="K2033" s="11">
        <f t="shared" si="190"/>
        <v>684</v>
      </c>
      <c r="L2033" s="11">
        <f t="shared" si="191"/>
        <v>123</v>
      </c>
      <c r="M2033" t="str">
        <f>VLOOKUP(C2033,[1]!Location_Data[#Data],2,0)</f>
        <v>Thousand Oaks</v>
      </c>
      <c r="N2033" t="str">
        <f>VLOOKUP(D2033,[1]!Salespeople_Data[#Data],2,0)</f>
        <v>Brian Hansen</v>
      </c>
      <c r="O2033" t="str">
        <f>VLOOKUP(E2033,[1]!Customer_Data[#Data],2,0)</f>
        <v>Charles Hughes</v>
      </c>
      <c r="P2033" s="15">
        <f t="shared" si="186"/>
        <v>3</v>
      </c>
      <c r="Q2033">
        <f t="shared" si="187"/>
        <v>11</v>
      </c>
      <c r="R2033">
        <f t="shared" si="188"/>
        <v>2020</v>
      </c>
    </row>
    <row r="2034" spans="1:18" x14ac:dyDescent="0.25">
      <c r="A2034" s="2" t="s">
        <v>3001</v>
      </c>
      <c r="B2034" s="2" t="s">
        <v>796</v>
      </c>
      <c r="C2034" s="2" t="s">
        <v>490</v>
      </c>
      <c r="D2034" s="2" t="s">
        <v>101</v>
      </c>
      <c r="E2034" s="2" t="s">
        <v>2663</v>
      </c>
      <c r="F2034" s="3">
        <v>44161</v>
      </c>
      <c r="G2034" s="2">
        <v>2</v>
      </c>
      <c r="H2034" s="11">
        <f>VLOOKUP(B2034,[1]!Product_Data[#Data],4,0)</f>
        <v>1103</v>
      </c>
      <c r="I2034" s="11">
        <f>VLOOKUP(B2034,[1]!Product_Data[#Data],3,0)</f>
        <v>838</v>
      </c>
      <c r="J2034" s="11">
        <f t="shared" si="189"/>
        <v>1676</v>
      </c>
      <c r="K2034" s="11">
        <f t="shared" si="190"/>
        <v>2206</v>
      </c>
      <c r="L2034" s="11">
        <f t="shared" si="191"/>
        <v>530</v>
      </c>
      <c r="M2034" t="str">
        <f>VLOOKUP(C2034,[1]!Location_Data[#Data],2,0)</f>
        <v>Temecula</v>
      </c>
      <c r="N2034" t="str">
        <f>VLOOKUP(D2034,[1]!Salespeople_Data[#Data],2,0)</f>
        <v>Scott Clark</v>
      </c>
      <c r="O2034" t="str">
        <f>VLOOKUP(E2034,[1]!Customer_Data[#Data],2,0)</f>
        <v>Walter Woods</v>
      </c>
      <c r="P2034" s="15">
        <f t="shared" si="186"/>
        <v>5</v>
      </c>
      <c r="Q2034">
        <f t="shared" si="187"/>
        <v>11</v>
      </c>
      <c r="R2034">
        <f t="shared" si="188"/>
        <v>2020</v>
      </c>
    </row>
    <row r="2035" spans="1:18" x14ac:dyDescent="0.25">
      <c r="A2035" s="4" t="s">
        <v>3002</v>
      </c>
      <c r="B2035" s="4" t="s">
        <v>181</v>
      </c>
      <c r="C2035" s="4" t="s">
        <v>392</v>
      </c>
      <c r="D2035" s="4" t="s">
        <v>15</v>
      </c>
      <c r="E2035" s="4" t="s">
        <v>943</v>
      </c>
      <c r="F2035" s="5">
        <v>43952</v>
      </c>
      <c r="G2035" s="4">
        <v>3</v>
      </c>
      <c r="H2035" s="11">
        <f>VLOOKUP(B2035,[1]!Product_Data[#Data],4,0)</f>
        <v>1500</v>
      </c>
      <c r="I2035" s="11">
        <f>VLOOKUP(B2035,[1]!Product_Data[#Data],3,0)</f>
        <v>900</v>
      </c>
      <c r="J2035" s="11">
        <f t="shared" si="189"/>
        <v>2700</v>
      </c>
      <c r="K2035" s="11">
        <f t="shared" si="190"/>
        <v>4500</v>
      </c>
      <c r="L2035" s="11">
        <f t="shared" si="191"/>
        <v>1800</v>
      </c>
      <c r="M2035" t="str">
        <f>VLOOKUP(C2035,[1]!Location_Data[#Data],2,0)</f>
        <v>Visalia</v>
      </c>
      <c r="N2035" t="str">
        <f>VLOOKUP(D2035,[1]!Salespeople_Data[#Data],2,0)</f>
        <v>Ryan Butler</v>
      </c>
      <c r="O2035" t="str">
        <f>VLOOKUP(E2035,[1]!Customer_Data[#Data],2,0)</f>
        <v>Paul Taylor</v>
      </c>
      <c r="P2035" s="15">
        <f t="shared" si="186"/>
        <v>6</v>
      </c>
      <c r="Q2035">
        <f t="shared" si="187"/>
        <v>5</v>
      </c>
      <c r="R2035">
        <f t="shared" si="188"/>
        <v>2020</v>
      </c>
    </row>
    <row r="2036" spans="1:18" x14ac:dyDescent="0.25">
      <c r="A2036" s="2" t="s">
        <v>3003</v>
      </c>
      <c r="B2036" s="2" t="s">
        <v>321</v>
      </c>
      <c r="C2036" s="2" t="s">
        <v>149</v>
      </c>
      <c r="D2036" s="2" t="s">
        <v>359</v>
      </c>
      <c r="E2036" s="2" t="s">
        <v>417</v>
      </c>
      <c r="F2036" s="3">
        <v>44155</v>
      </c>
      <c r="G2036" s="2">
        <v>2</v>
      </c>
      <c r="H2036" s="11">
        <f>VLOOKUP(B2036,[1]!Product_Data[#Data],4,0)</f>
        <v>2391</v>
      </c>
      <c r="I2036" s="11">
        <f>VLOOKUP(B2036,[1]!Product_Data[#Data],3,0)</f>
        <v>1291</v>
      </c>
      <c r="J2036" s="11">
        <f t="shared" si="189"/>
        <v>2582</v>
      </c>
      <c r="K2036" s="11">
        <f t="shared" si="190"/>
        <v>4782</v>
      </c>
      <c r="L2036" s="11">
        <f t="shared" si="191"/>
        <v>2200</v>
      </c>
      <c r="M2036" t="str">
        <f>VLOOKUP(C2036,[1]!Location_Data[#Data],2,0)</f>
        <v>Antioch</v>
      </c>
      <c r="N2036" t="str">
        <f>VLOOKUP(D2036,[1]!Salespeople_Data[#Data],2,0)</f>
        <v>Eugene Holmes</v>
      </c>
      <c r="O2036" t="str">
        <f>VLOOKUP(E2036,[1]!Customer_Data[#Data],2,0)</f>
        <v>Brian Kim</v>
      </c>
      <c r="P2036" s="15">
        <f t="shared" si="186"/>
        <v>6</v>
      </c>
      <c r="Q2036">
        <f t="shared" si="187"/>
        <v>11</v>
      </c>
      <c r="R2036">
        <f t="shared" si="188"/>
        <v>2020</v>
      </c>
    </row>
    <row r="2037" spans="1:18" x14ac:dyDescent="0.25">
      <c r="A2037" s="4" t="s">
        <v>3004</v>
      </c>
      <c r="B2037" s="4" t="s">
        <v>33</v>
      </c>
      <c r="C2037" s="4" t="s">
        <v>229</v>
      </c>
      <c r="D2037" s="4" t="s">
        <v>116</v>
      </c>
      <c r="E2037" s="4" t="s">
        <v>1887</v>
      </c>
      <c r="F2037" s="5">
        <v>43850</v>
      </c>
      <c r="G2037" s="4">
        <v>1</v>
      </c>
      <c r="H2037" s="11">
        <f>VLOOKUP(B2037,[1]!Product_Data[#Data],4,0)</f>
        <v>1582</v>
      </c>
      <c r="I2037" s="11">
        <f>VLOOKUP(B2037,[1]!Product_Data[#Data],3,0)</f>
        <v>1234</v>
      </c>
      <c r="J2037" s="11">
        <f t="shared" si="189"/>
        <v>1234</v>
      </c>
      <c r="K2037" s="11">
        <f t="shared" si="190"/>
        <v>1582</v>
      </c>
      <c r="L2037" s="11">
        <f t="shared" si="191"/>
        <v>348</v>
      </c>
      <c r="M2037" t="str">
        <f>VLOOKUP(C2037,[1]!Location_Data[#Data],2,0)</f>
        <v>San Jose</v>
      </c>
      <c r="N2037" t="str">
        <f>VLOOKUP(D2037,[1]!Salespeople_Data[#Data],2,0)</f>
        <v>Roger Ramos</v>
      </c>
      <c r="O2037" t="str">
        <f>VLOOKUP(E2037,[1]!Customer_Data[#Data],2,0)</f>
        <v>Justin Graham</v>
      </c>
      <c r="P2037" s="15">
        <f t="shared" si="186"/>
        <v>2</v>
      </c>
      <c r="Q2037">
        <f t="shared" si="187"/>
        <v>1</v>
      </c>
      <c r="R2037">
        <f t="shared" si="188"/>
        <v>2020</v>
      </c>
    </row>
    <row r="2038" spans="1:18" x14ac:dyDescent="0.25">
      <c r="A2038" s="2" t="s">
        <v>3005</v>
      </c>
      <c r="B2038" s="2" t="s">
        <v>263</v>
      </c>
      <c r="C2038" s="2" t="s">
        <v>596</v>
      </c>
      <c r="D2038" s="2" t="s">
        <v>91</v>
      </c>
      <c r="E2038" s="2" t="s">
        <v>261</v>
      </c>
      <c r="F2038" s="3">
        <v>44061</v>
      </c>
      <c r="G2038" s="2">
        <v>3</v>
      </c>
      <c r="H2038" s="11">
        <f>VLOOKUP(B2038,[1]!Product_Data[#Data],4,0)</f>
        <v>378</v>
      </c>
      <c r="I2038" s="11">
        <f>VLOOKUP(B2038,[1]!Product_Data[#Data],3,0)</f>
        <v>291</v>
      </c>
      <c r="J2038" s="11">
        <f t="shared" si="189"/>
        <v>873</v>
      </c>
      <c r="K2038" s="11">
        <f t="shared" si="190"/>
        <v>1134</v>
      </c>
      <c r="L2038" s="11">
        <f t="shared" si="191"/>
        <v>261</v>
      </c>
      <c r="M2038" t="str">
        <f>VLOOKUP(C2038,[1]!Location_Data[#Data],2,0)</f>
        <v>Fremont</v>
      </c>
      <c r="N2038" t="str">
        <f>VLOOKUP(D2038,[1]!Salespeople_Data[#Data],2,0)</f>
        <v>Howard Gardner</v>
      </c>
      <c r="O2038" t="str">
        <f>VLOOKUP(E2038,[1]!Customer_Data[#Data],2,0)</f>
        <v>Keith Hamilton</v>
      </c>
      <c r="P2038" s="15">
        <f t="shared" si="186"/>
        <v>3</v>
      </c>
      <c r="Q2038">
        <f t="shared" si="187"/>
        <v>8</v>
      </c>
      <c r="R2038">
        <f t="shared" si="188"/>
        <v>2020</v>
      </c>
    </row>
    <row r="2039" spans="1:18" x14ac:dyDescent="0.25">
      <c r="A2039" s="4" t="s">
        <v>3006</v>
      </c>
      <c r="B2039" s="4" t="s">
        <v>260</v>
      </c>
      <c r="C2039" s="4" t="s">
        <v>120</v>
      </c>
      <c r="D2039" s="4" t="s">
        <v>308</v>
      </c>
      <c r="E2039" s="4" t="s">
        <v>462</v>
      </c>
      <c r="F2039" s="5">
        <v>44176</v>
      </c>
      <c r="G2039" s="4">
        <v>4</v>
      </c>
      <c r="H2039" s="11">
        <f>VLOOKUP(B2039,[1]!Product_Data[#Data],4,0)</f>
        <v>502</v>
      </c>
      <c r="I2039" s="11">
        <f>VLOOKUP(B2039,[1]!Product_Data[#Data],3,0)</f>
        <v>296</v>
      </c>
      <c r="J2039" s="11">
        <f t="shared" si="189"/>
        <v>1184</v>
      </c>
      <c r="K2039" s="11">
        <f t="shared" si="190"/>
        <v>2008</v>
      </c>
      <c r="L2039" s="11">
        <f t="shared" si="191"/>
        <v>824</v>
      </c>
      <c r="M2039" t="str">
        <f>VLOOKUP(C2039,[1]!Location_Data[#Data],2,0)</f>
        <v>Elk Grove</v>
      </c>
      <c r="N2039" t="str">
        <f>VLOOKUP(D2039,[1]!Salespeople_Data[#Data],2,0)</f>
        <v>Fred Robertson</v>
      </c>
      <c r="O2039" t="str">
        <f>VLOOKUP(E2039,[1]!Customer_Data[#Data],2,0)</f>
        <v>Thomas Chapman</v>
      </c>
      <c r="P2039" s="15">
        <f t="shared" si="186"/>
        <v>6</v>
      </c>
      <c r="Q2039">
        <f t="shared" si="187"/>
        <v>12</v>
      </c>
      <c r="R2039">
        <f t="shared" si="188"/>
        <v>2020</v>
      </c>
    </row>
    <row r="2040" spans="1:18" x14ac:dyDescent="0.25">
      <c r="A2040" s="2" t="s">
        <v>3007</v>
      </c>
      <c r="B2040" s="2" t="s">
        <v>104</v>
      </c>
      <c r="C2040" s="2" t="s">
        <v>596</v>
      </c>
      <c r="D2040" s="2" t="s">
        <v>413</v>
      </c>
      <c r="E2040" s="2" t="s">
        <v>634</v>
      </c>
      <c r="F2040" s="3">
        <v>44052</v>
      </c>
      <c r="G2040" s="2">
        <v>1</v>
      </c>
      <c r="H2040" s="11">
        <f>VLOOKUP(B2040,[1]!Product_Data[#Data],4,0)</f>
        <v>1671</v>
      </c>
      <c r="I2040" s="11">
        <f>VLOOKUP(B2040,[1]!Product_Data[#Data],3,0)</f>
        <v>1220</v>
      </c>
      <c r="J2040" s="11">
        <f t="shared" si="189"/>
        <v>1220</v>
      </c>
      <c r="K2040" s="11">
        <f t="shared" si="190"/>
        <v>1671</v>
      </c>
      <c r="L2040" s="11">
        <f t="shared" si="191"/>
        <v>451</v>
      </c>
      <c r="M2040" t="str">
        <f>VLOOKUP(C2040,[1]!Location_Data[#Data],2,0)</f>
        <v>Fremont</v>
      </c>
      <c r="N2040" t="str">
        <f>VLOOKUP(D2040,[1]!Salespeople_Data[#Data],2,0)</f>
        <v>Kenneth Bradley</v>
      </c>
      <c r="O2040" t="str">
        <f>VLOOKUP(E2040,[1]!Customer_Data[#Data],2,0)</f>
        <v>Jesse Castillo</v>
      </c>
      <c r="P2040" s="15">
        <f t="shared" si="186"/>
        <v>1</v>
      </c>
      <c r="Q2040">
        <f t="shared" si="187"/>
        <v>8</v>
      </c>
      <c r="R2040">
        <f t="shared" si="188"/>
        <v>2020</v>
      </c>
    </row>
    <row r="2041" spans="1:18" x14ac:dyDescent="0.25">
      <c r="A2041" s="4" t="s">
        <v>3008</v>
      </c>
      <c r="B2041" s="4" t="s">
        <v>168</v>
      </c>
      <c r="C2041" s="4" t="s">
        <v>174</v>
      </c>
      <c r="D2041" s="4" t="s">
        <v>30</v>
      </c>
      <c r="E2041" s="4" t="s">
        <v>1804</v>
      </c>
      <c r="F2041" s="5">
        <v>43956</v>
      </c>
      <c r="G2041" s="4">
        <v>3</v>
      </c>
      <c r="H2041" s="11">
        <f>VLOOKUP(B2041,[1]!Product_Data[#Data],4,0)</f>
        <v>112</v>
      </c>
      <c r="I2041" s="11">
        <f>VLOOKUP(B2041,[1]!Product_Data[#Data],3,0)</f>
        <v>90</v>
      </c>
      <c r="J2041" s="11">
        <f t="shared" si="189"/>
        <v>270</v>
      </c>
      <c r="K2041" s="11">
        <f t="shared" si="190"/>
        <v>336</v>
      </c>
      <c r="L2041" s="11">
        <f t="shared" si="191"/>
        <v>66</v>
      </c>
      <c r="M2041" t="str">
        <f>VLOOKUP(C2041,[1]!Location_Data[#Data],2,0)</f>
        <v>Norwalk</v>
      </c>
      <c r="N2041" t="str">
        <f>VLOOKUP(D2041,[1]!Salespeople_Data[#Data],2,0)</f>
        <v>Carl Hall</v>
      </c>
      <c r="O2041" t="str">
        <f>VLOOKUP(E2041,[1]!Customer_Data[#Data],2,0)</f>
        <v>Larry Ray</v>
      </c>
      <c r="P2041" s="15">
        <f t="shared" si="186"/>
        <v>3</v>
      </c>
      <c r="Q2041">
        <f t="shared" si="187"/>
        <v>5</v>
      </c>
      <c r="R2041">
        <f t="shared" si="188"/>
        <v>2020</v>
      </c>
    </row>
    <row r="2042" spans="1:18" x14ac:dyDescent="0.25">
      <c r="A2042" s="2" t="s">
        <v>3009</v>
      </c>
      <c r="B2042" s="2" t="s">
        <v>86</v>
      </c>
      <c r="C2042" s="2" t="s">
        <v>34</v>
      </c>
      <c r="D2042" s="2" t="s">
        <v>359</v>
      </c>
      <c r="E2042" s="2" t="s">
        <v>1238</v>
      </c>
      <c r="F2042" s="3">
        <v>44157</v>
      </c>
      <c r="G2042" s="2">
        <v>3</v>
      </c>
      <c r="H2042" s="11">
        <f>VLOOKUP(B2042,[1]!Product_Data[#Data],4,0)</f>
        <v>1725</v>
      </c>
      <c r="I2042" s="11">
        <f>VLOOKUP(B2042,[1]!Product_Data[#Data],3,0)</f>
        <v>1363</v>
      </c>
      <c r="J2042" s="11">
        <f t="shared" si="189"/>
        <v>4089</v>
      </c>
      <c r="K2042" s="11">
        <f t="shared" si="190"/>
        <v>5175</v>
      </c>
      <c r="L2042" s="11">
        <f t="shared" si="191"/>
        <v>1086</v>
      </c>
      <c r="M2042" t="str">
        <f>VLOOKUP(C2042,[1]!Location_Data[#Data],2,0)</f>
        <v>Inglewood</v>
      </c>
      <c r="N2042" t="str">
        <f>VLOOKUP(D2042,[1]!Salespeople_Data[#Data],2,0)</f>
        <v>Eugene Holmes</v>
      </c>
      <c r="O2042" t="str">
        <f>VLOOKUP(E2042,[1]!Customer_Data[#Data],2,0)</f>
        <v>Louis Chavez</v>
      </c>
      <c r="P2042" s="15">
        <f t="shared" si="186"/>
        <v>1</v>
      </c>
      <c r="Q2042">
        <f t="shared" si="187"/>
        <v>11</v>
      </c>
      <c r="R2042">
        <f t="shared" si="188"/>
        <v>2020</v>
      </c>
    </row>
    <row r="2043" spans="1:18" x14ac:dyDescent="0.25">
      <c r="A2043" s="4" t="s">
        <v>3010</v>
      </c>
      <c r="B2043" s="4" t="s">
        <v>256</v>
      </c>
      <c r="C2043" s="4" t="s">
        <v>268</v>
      </c>
      <c r="D2043" s="4" t="s">
        <v>75</v>
      </c>
      <c r="E2043" s="4" t="s">
        <v>102</v>
      </c>
      <c r="F2043" s="5">
        <v>44129</v>
      </c>
      <c r="G2043" s="4">
        <v>4</v>
      </c>
      <c r="H2043" s="11">
        <f>VLOOKUP(B2043,[1]!Product_Data[#Data],4,0)</f>
        <v>596</v>
      </c>
      <c r="I2043" s="11">
        <f>VLOOKUP(B2043,[1]!Product_Data[#Data],3,0)</f>
        <v>358</v>
      </c>
      <c r="J2043" s="11">
        <f t="shared" si="189"/>
        <v>1432</v>
      </c>
      <c r="K2043" s="11">
        <f t="shared" si="190"/>
        <v>2384</v>
      </c>
      <c r="L2043" s="11">
        <f t="shared" si="191"/>
        <v>952</v>
      </c>
      <c r="M2043" t="str">
        <f>VLOOKUP(C2043,[1]!Location_Data[#Data],2,0)</f>
        <v>Murrieta</v>
      </c>
      <c r="N2043" t="str">
        <f>VLOOKUP(D2043,[1]!Salespeople_Data[#Data],2,0)</f>
        <v>Roger Robertson</v>
      </c>
      <c r="O2043" t="str">
        <f>VLOOKUP(E2043,[1]!Customer_Data[#Data],2,0)</f>
        <v>Scott Mills</v>
      </c>
      <c r="P2043" s="15">
        <f t="shared" si="186"/>
        <v>1</v>
      </c>
      <c r="Q2043">
        <f t="shared" si="187"/>
        <v>10</v>
      </c>
      <c r="R2043">
        <f t="shared" si="188"/>
        <v>2020</v>
      </c>
    </row>
    <row r="2044" spans="1:18" x14ac:dyDescent="0.25">
      <c r="A2044" s="2" t="s">
        <v>3011</v>
      </c>
      <c r="B2044" s="2" t="s">
        <v>33</v>
      </c>
      <c r="C2044" s="2" t="s">
        <v>322</v>
      </c>
      <c r="D2044" s="2" t="s">
        <v>10</v>
      </c>
      <c r="E2044" s="2" t="s">
        <v>1075</v>
      </c>
      <c r="F2044" s="3">
        <v>44166</v>
      </c>
      <c r="G2044" s="2">
        <v>1</v>
      </c>
      <c r="H2044" s="11">
        <f>VLOOKUP(B2044,[1]!Product_Data[#Data],4,0)</f>
        <v>1582</v>
      </c>
      <c r="I2044" s="11">
        <f>VLOOKUP(B2044,[1]!Product_Data[#Data],3,0)</f>
        <v>1234</v>
      </c>
      <c r="J2044" s="11">
        <f t="shared" si="189"/>
        <v>1234</v>
      </c>
      <c r="K2044" s="11">
        <f t="shared" si="190"/>
        <v>1582</v>
      </c>
      <c r="L2044" s="11">
        <f t="shared" si="191"/>
        <v>348</v>
      </c>
      <c r="M2044" t="str">
        <f>VLOOKUP(C2044,[1]!Location_Data[#Data],2,0)</f>
        <v>Rancho Cucamonga</v>
      </c>
      <c r="N2044" t="str">
        <f>VLOOKUP(D2044,[1]!Salespeople_Data[#Data],2,0)</f>
        <v>Justin Lynch</v>
      </c>
      <c r="O2044" t="str">
        <f>VLOOKUP(E2044,[1]!Customer_Data[#Data],2,0)</f>
        <v>Christopher Wright</v>
      </c>
      <c r="P2044" s="15">
        <f t="shared" si="186"/>
        <v>3</v>
      </c>
      <c r="Q2044">
        <f t="shared" si="187"/>
        <v>12</v>
      </c>
      <c r="R2044">
        <f t="shared" si="188"/>
        <v>2020</v>
      </c>
    </row>
    <row r="2045" spans="1:18" x14ac:dyDescent="0.25">
      <c r="A2045" s="4" t="s">
        <v>3012</v>
      </c>
      <c r="B2045" s="4" t="s">
        <v>431</v>
      </c>
      <c r="C2045" s="4" t="s">
        <v>386</v>
      </c>
      <c r="D2045" s="4" t="s">
        <v>413</v>
      </c>
      <c r="E2045" s="4" t="s">
        <v>1605</v>
      </c>
      <c r="F2045" s="5">
        <v>44041</v>
      </c>
      <c r="G2045" s="4">
        <v>2</v>
      </c>
      <c r="H2045" s="11">
        <f>VLOOKUP(B2045,[1]!Product_Data[#Data],4,0)</f>
        <v>290</v>
      </c>
      <c r="I2045" s="11">
        <f>VLOOKUP(B2045,[1]!Product_Data[#Data],3,0)</f>
        <v>200</v>
      </c>
      <c r="J2045" s="11">
        <f t="shared" si="189"/>
        <v>400</v>
      </c>
      <c r="K2045" s="11">
        <f t="shared" si="190"/>
        <v>580</v>
      </c>
      <c r="L2045" s="11">
        <f t="shared" si="191"/>
        <v>180</v>
      </c>
      <c r="M2045" t="str">
        <f>VLOOKUP(C2045,[1]!Location_Data[#Data],2,0)</f>
        <v>Carlsbad</v>
      </c>
      <c r="N2045" t="str">
        <f>VLOOKUP(D2045,[1]!Salespeople_Data[#Data],2,0)</f>
        <v>Kenneth Bradley</v>
      </c>
      <c r="O2045" t="str">
        <f>VLOOKUP(E2045,[1]!Customer_Data[#Data],2,0)</f>
        <v>Phillip Morrison</v>
      </c>
      <c r="P2045" s="15">
        <f t="shared" si="186"/>
        <v>4</v>
      </c>
      <c r="Q2045">
        <f t="shared" si="187"/>
        <v>7</v>
      </c>
      <c r="R2045">
        <f t="shared" si="188"/>
        <v>2020</v>
      </c>
    </row>
    <row r="2046" spans="1:18" x14ac:dyDescent="0.25">
      <c r="A2046" s="2" t="s">
        <v>3013</v>
      </c>
      <c r="B2046" s="2" t="s">
        <v>925</v>
      </c>
      <c r="C2046" s="2" t="s">
        <v>570</v>
      </c>
      <c r="D2046" s="2" t="s">
        <v>71</v>
      </c>
      <c r="E2046" s="2" t="s">
        <v>836</v>
      </c>
      <c r="F2046" s="3">
        <v>44122</v>
      </c>
      <c r="G2046" s="2">
        <v>1</v>
      </c>
      <c r="H2046" s="11">
        <f>VLOOKUP(B2046,[1]!Product_Data[#Data],4,0)</f>
        <v>136</v>
      </c>
      <c r="I2046" s="11">
        <f>VLOOKUP(B2046,[1]!Product_Data[#Data],3,0)</f>
        <v>72</v>
      </c>
      <c r="J2046" s="11">
        <f t="shared" si="189"/>
        <v>72</v>
      </c>
      <c r="K2046" s="11">
        <f t="shared" si="190"/>
        <v>136</v>
      </c>
      <c r="L2046" s="11">
        <f t="shared" si="191"/>
        <v>64</v>
      </c>
      <c r="M2046" t="str">
        <f>VLOOKUP(C2046,[1]!Location_Data[#Data],2,0)</f>
        <v>Fresno</v>
      </c>
      <c r="N2046" t="str">
        <f>VLOOKUP(D2046,[1]!Salespeople_Data[#Data],2,0)</f>
        <v>Gary Rodriguez</v>
      </c>
      <c r="O2046" t="str">
        <f>VLOOKUP(E2046,[1]!Customer_Data[#Data],2,0)</f>
        <v>Philip Wheeler</v>
      </c>
      <c r="P2046" s="15">
        <f t="shared" si="186"/>
        <v>1</v>
      </c>
      <c r="Q2046">
        <f t="shared" si="187"/>
        <v>10</v>
      </c>
      <c r="R2046">
        <f t="shared" si="188"/>
        <v>2020</v>
      </c>
    </row>
    <row r="2047" spans="1:18" x14ac:dyDescent="0.25">
      <c r="A2047" s="4" t="s">
        <v>3014</v>
      </c>
      <c r="B2047" s="4" t="s">
        <v>421</v>
      </c>
      <c r="C2047" s="4" t="s">
        <v>519</v>
      </c>
      <c r="D2047" s="4" t="s">
        <v>225</v>
      </c>
      <c r="E2047" s="4" t="s">
        <v>1534</v>
      </c>
      <c r="F2047" s="5">
        <v>43980</v>
      </c>
      <c r="G2047" s="4">
        <v>3</v>
      </c>
      <c r="H2047" s="11">
        <f>VLOOKUP(B2047,[1]!Product_Data[#Data],4,0)</f>
        <v>826</v>
      </c>
      <c r="I2047" s="11">
        <f>VLOOKUP(B2047,[1]!Product_Data[#Data],3,0)</f>
        <v>562</v>
      </c>
      <c r="J2047" s="11">
        <f t="shared" si="189"/>
        <v>1686</v>
      </c>
      <c r="K2047" s="11">
        <f t="shared" si="190"/>
        <v>2478</v>
      </c>
      <c r="L2047" s="11">
        <f t="shared" si="191"/>
        <v>792</v>
      </c>
      <c r="M2047" t="str">
        <f>VLOOKUP(C2047,[1]!Location_Data[#Data],2,0)</f>
        <v>Anaheim</v>
      </c>
      <c r="N2047" t="str">
        <f>VLOOKUP(D2047,[1]!Salespeople_Data[#Data],2,0)</f>
        <v>Andrew Bowman</v>
      </c>
      <c r="O2047" t="str">
        <f>VLOOKUP(E2047,[1]!Customer_Data[#Data],2,0)</f>
        <v>Russell Bailey</v>
      </c>
      <c r="P2047" s="15">
        <f t="shared" si="186"/>
        <v>6</v>
      </c>
      <c r="Q2047">
        <f t="shared" si="187"/>
        <v>5</v>
      </c>
      <c r="R2047">
        <f t="shared" si="188"/>
        <v>2020</v>
      </c>
    </row>
    <row r="2048" spans="1:18" x14ac:dyDescent="0.25">
      <c r="A2048" s="2" t="s">
        <v>3015</v>
      </c>
      <c r="B2048" s="2" t="s">
        <v>408</v>
      </c>
      <c r="C2048" s="2" t="s">
        <v>355</v>
      </c>
      <c r="D2048" s="2" t="s">
        <v>178</v>
      </c>
      <c r="E2048" s="2" t="s">
        <v>2969</v>
      </c>
      <c r="F2048" s="3">
        <v>44026</v>
      </c>
      <c r="G2048" s="2">
        <v>1</v>
      </c>
      <c r="H2048" s="11">
        <f>VLOOKUP(B2048,[1]!Product_Data[#Data],4,0)</f>
        <v>1405</v>
      </c>
      <c r="I2048" s="11">
        <f>VLOOKUP(B2048,[1]!Product_Data[#Data],3,0)</f>
        <v>1054</v>
      </c>
      <c r="J2048" s="11">
        <f t="shared" si="189"/>
        <v>1054</v>
      </c>
      <c r="K2048" s="11">
        <f t="shared" si="190"/>
        <v>1405</v>
      </c>
      <c r="L2048" s="11">
        <f t="shared" si="191"/>
        <v>351</v>
      </c>
      <c r="M2048" t="str">
        <f>VLOOKUP(C2048,[1]!Location_Data[#Data],2,0)</f>
        <v>Burbank</v>
      </c>
      <c r="N2048" t="str">
        <f>VLOOKUP(D2048,[1]!Salespeople_Data[#Data],2,0)</f>
        <v>Joshua Taylor</v>
      </c>
      <c r="O2048" t="str">
        <f>VLOOKUP(E2048,[1]!Customer_Data[#Data],2,0)</f>
        <v>Daniel Barnes</v>
      </c>
      <c r="P2048" s="15">
        <f t="shared" si="186"/>
        <v>3</v>
      </c>
      <c r="Q2048">
        <f t="shared" si="187"/>
        <v>7</v>
      </c>
      <c r="R2048">
        <f t="shared" si="188"/>
        <v>2020</v>
      </c>
    </row>
    <row r="2049" spans="1:18" x14ac:dyDescent="0.25">
      <c r="A2049" s="4" t="s">
        <v>3016</v>
      </c>
      <c r="B2049" s="4" t="s">
        <v>464</v>
      </c>
      <c r="C2049" s="4" t="s">
        <v>380</v>
      </c>
      <c r="D2049" s="4" t="s">
        <v>178</v>
      </c>
      <c r="E2049" s="4" t="s">
        <v>2580</v>
      </c>
      <c r="F2049" s="5">
        <v>43973</v>
      </c>
      <c r="G2049" s="4">
        <v>3</v>
      </c>
      <c r="H2049" s="11">
        <f>VLOOKUP(B2049,[1]!Product_Data[#Data],4,0)</f>
        <v>1566</v>
      </c>
      <c r="I2049" s="11">
        <f>VLOOKUP(B2049,[1]!Product_Data[#Data],3,0)</f>
        <v>1190</v>
      </c>
      <c r="J2049" s="11">
        <f t="shared" si="189"/>
        <v>3570</v>
      </c>
      <c r="K2049" s="11">
        <f t="shared" si="190"/>
        <v>4698</v>
      </c>
      <c r="L2049" s="11">
        <f t="shared" si="191"/>
        <v>1128</v>
      </c>
      <c r="M2049" t="str">
        <f>VLOOKUP(C2049,[1]!Location_Data[#Data],2,0)</f>
        <v>Los Angeles</v>
      </c>
      <c r="N2049" t="str">
        <f>VLOOKUP(D2049,[1]!Salespeople_Data[#Data],2,0)</f>
        <v>Joshua Taylor</v>
      </c>
      <c r="O2049" t="str">
        <f>VLOOKUP(E2049,[1]!Customer_Data[#Data],2,0)</f>
        <v>Jerry Barnes</v>
      </c>
      <c r="P2049" s="15">
        <f t="shared" si="186"/>
        <v>6</v>
      </c>
      <c r="Q2049">
        <f t="shared" si="187"/>
        <v>5</v>
      </c>
      <c r="R2049">
        <f t="shared" si="188"/>
        <v>2020</v>
      </c>
    </row>
    <row r="2050" spans="1:18" x14ac:dyDescent="0.25">
      <c r="A2050" s="2" t="s">
        <v>3017</v>
      </c>
      <c r="B2050" s="2" t="s">
        <v>668</v>
      </c>
      <c r="C2050" s="2" t="s">
        <v>349</v>
      </c>
      <c r="D2050" s="2" t="s">
        <v>101</v>
      </c>
      <c r="E2050" s="2" t="s">
        <v>50</v>
      </c>
      <c r="F2050" s="3">
        <v>44095</v>
      </c>
      <c r="G2050" s="2">
        <v>1</v>
      </c>
      <c r="H2050" s="11">
        <f>VLOOKUP(B2050,[1]!Product_Data[#Data],4,0)</f>
        <v>181</v>
      </c>
      <c r="I2050" s="11">
        <f>VLOOKUP(B2050,[1]!Product_Data[#Data],3,0)</f>
        <v>130</v>
      </c>
      <c r="J2050" s="11">
        <f t="shared" si="189"/>
        <v>130</v>
      </c>
      <c r="K2050" s="11">
        <f t="shared" si="190"/>
        <v>181</v>
      </c>
      <c r="L2050" s="11">
        <f t="shared" si="191"/>
        <v>51</v>
      </c>
      <c r="M2050" t="str">
        <f>VLOOKUP(C2050,[1]!Location_Data[#Data],2,0)</f>
        <v>Santa Clara</v>
      </c>
      <c r="N2050" t="str">
        <f>VLOOKUP(D2050,[1]!Salespeople_Data[#Data],2,0)</f>
        <v>Scott Clark</v>
      </c>
      <c r="O2050" t="str">
        <f>VLOOKUP(E2050,[1]!Customer_Data[#Data],2,0)</f>
        <v>David Perkins</v>
      </c>
      <c r="P2050" s="15">
        <f t="shared" ref="P2050:P2113" si="192">WEEKDAY(F2050)</f>
        <v>2</v>
      </c>
      <c r="Q2050">
        <f t="shared" ref="Q2050:Q2113" si="193">MONTH(F2050)</f>
        <v>9</v>
      </c>
      <c r="R2050">
        <f t="shared" ref="R2050:R2113" si="194">YEAR(F2050)</f>
        <v>2020</v>
      </c>
    </row>
    <row r="2051" spans="1:18" x14ac:dyDescent="0.25">
      <c r="A2051" s="4" t="s">
        <v>3018</v>
      </c>
      <c r="B2051" s="4" t="s">
        <v>28</v>
      </c>
      <c r="C2051" s="4" t="s">
        <v>110</v>
      </c>
      <c r="D2051" s="4" t="s">
        <v>178</v>
      </c>
      <c r="E2051" s="4" t="s">
        <v>1683</v>
      </c>
      <c r="F2051" s="5">
        <v>44150</v>
      </c>
      <c r="G2051" s="4">
        <v>1</v>
      </c>
      <c r="H2051" s="11">
        <f>VLOOKUP(B2051,[1]!Product_Data[#Data],4,0)</f>
        <v>684</v>
      </c>
      <c r="I2051" s="11">
        <f>VLOOKUP(B2051,[1]!Product_Data[#Data],3,0)</f>
        <v>561</v>
      </c>
      <c r="J2051" s="11">
        <f t="shared" ref="J2051:J2114" si="195">PRODUCT(I2051,G2051)</f>
        <v>561</v>
      </c>
      <c r="K2051" s="11">
        <f t="shared" ref="K2051:K2114" si="196">PRODUCT(H2051,G2051)</f>
        <v>684</v>
      </c>
      <c r="L2051" s="11">
        <f t="shared" ref="L2051:L2114" si="197">K2051-J2051</f>
        <v>123</v>
      </c>
      <c r="M2051" t="str">
        <f>VLOOKUP(C2051,[1]!Location_Data[#Data],2,0)</f>
        <v>Richmond</v>
      </c>
      <c r="N2051" t="str">
        <f>VLOOKUP(D2051,[1]!Salespeople_Data[#Data],2,0)</f>
        <v>Joshua Taylor</v>
      </c>
      <c r="O2051" t="str">
        <f>VLOOKUP(E2051,[1]!Customer_Data[#Data],2,0)</f>
        <v>Timothy Hamilton</v>
      </c>
      <c r="P2051" s="15">
        <f t="shared" si="192"/>
        <v>1</v>
      </c>
      <c r="Q2051">
        <f t="shared" si="193"/>
        <v>11</v>
      </c>
      <c r="R2051">
        <f t="shared" si="194"/>
        <v>2020</v>
      </c>
    </row>
    <row r="2052" spans="1:18" x14ac:dyDescent="0.25">
      <c r="A2052" s="2" t="s">
        <v>3019</v>
      </c>
      <c r="B2052" s="2" t="s">
        <v>194</v>
      </c>
      <c r="C2052" s="2" t="s">
        <v>362</v>
      </c>
      <c r="D2052" s="2" t="s">
        <v>20</v>
      </c>
      <c r="E2052" s="2" t="s">
        <v>2182</v>
      </c>
      <c r="F2052" s="3">
        <v>44141</v>
      </c>
      <c r="G2052" s="2">
        <v>3</v>
      </c>
      <c r="H2052" s="11">
        <f>VLOOKUP(B2052,[1]!Product_Data[#Data],4,0)</f>
        <v>1278</v>
      </c>
      <c r="I2052" s="11">
        <f>VLOOKUP(B2052,[1]!Product_Data[#Data],3,0)</f>
        <v>665</v>
      </c>
      <c r="J2052" s="11">
        <f t="shared" si="195"/>
        <v>1995</v>
      </c>
      <c r="K2052" s="11">
        <f t="shared" si="196"/>
        <v>3834</v>
      </c>
      <c r="L2052" s="11">
        <f t="shared" si="197"/>
        <v>1839</v>
      </c>
      <c r="M2052" t="str">
        <f>VLOOKUP(C2052,[1]!Location_Data[#Data],2,0)</f>
        <v>San Bernardino</v>
      </c>
      <c r="N2052" t="str">
        <f>VLOOKUP(D2052,[1]!Salespeople_Data[#Data],2,0)</f>
        <v>Joshua Cook</v>
      </c>
      <c r="O2052" t="str">
        <f>VLOOKUP(E2052,[1]!Customer_Data[#Data],2,0)</f>
        <v>Jeremy Vasquez</v>
      </c>
      <c r="P2052" s="15">
        <f t="shared" si="192"/>
        <v>6</v>
      </c>
      <c r="Q2052">
        <f t="shared" si="193"/>
        <v>11</v>
      </c>
      <c r="R2052">
        <f t="shared" si="194"/>
        <v>2020</v>
      </c>
    </row>
    <row r="2053" spans="1:18" x14ac:dyDescent="0.25">
      <c r="A2053" s="4" t="s">
        <v>3020</v>
      </c>
      <c r="B2053" s="4" t="s">
        <v>389</v>
      </c>
      <c r="C2053" s="4" t="s">
        <v>190</v>
      </c>
      <c r="D2053" s="4" t="s">
        <v>216</v>
      </c>
      <c r="E2053" s="4" t="s">
        <v>838</v>
      </c>
      <c r="F2053" s="5">
        <v>43931</v>
      </c>
      <c r="G2053" s="4">
        <v>3</v>
      </c>
      <c r="H2053" s="11">
        <f>VLOOKUP(B2053,[1]!Product_Data[#Data],4,0)</f>
        <v>1367</v>
      </c>
      <c r="I2053" s="11">
        <f>VLOOKUP(B2053,[1]!Product_Data[#Data],3,0)</f>
        <v>984</v>
      </c>
      <c r="J2053" s="11">
        <f t="shared" si="195"/>
        <v>2952</v>
      </c>
      <c r="K2053" s="11">
        <f t="shared" si="196"/>
        <v>4101</v>
      </c>
      <c r="L2053" s="11">
        <f t="shared" si="197"/>
        <v>1149</v>
      </c>
      <c r="M2053" t="str">
        <f>VLOOKUP(C2053,[1]!Location_Data[#Data],2,0)</f>
        <v>Oakland</v>
      </c>
      <c r="N2053" t="str">
        <f>VLOOKUP(D2053,[1]!Salespeople_Data[#Data],2,0)</f>
        <v>Ernest Wagner</v>
      </c>
      <c r="O2053" t="str">
        <f>VLOOKUP(E2053,[1]!Customer_Data[#Data],2,0)</f>
        <v>Matthew Duncan</v>
      </c>
      <c r="P2053" s="15">
        <f t="shared" si="192"/>
        <v>6</v>
      </c>
      <c r="Q2053">
        <f t="shared" si="193"/>
        <v>4</v>
      </c>
      <c r="R2053">
        <f t="shared" si="194"/>
        <v>2020</v>
      </c>
    </row>
    <row r="2054" spans="1:18" x14ac:dyDescent="0.25">
      <c r="A2054" s="2" t="s">
        <v>3021</v>
      </c>
      <c r="B2054" s="2" t="s">
        <v>289</v>
      </c>
      <c r="C2054" s="2" t="s">
        <v>14</v>
      </c>
      <c r="D2054" s="2" t="s">
        <v>106</v>
      </c>
      <c r="E2054" s="2" t="s">
        <v>350</v>
      </c>
      <c r="F2054" s="3">
        <v>44079</v>
      </c>
      <c r="G2054" s="2">
        <v>1</v>
      </c>
      <c r="H2054" s="11">
        <f>VLOOKUP(B2054,[1]!Product_Data[#Data],4,0)</f>
        <v>368</v>
      </c>
      <c r="I2054" s="11">
        <f>VLOOKUP(B2054,[1]!Product_Data[#Data],3,0)</f>
        <v>294</v>
      </c>
      <c r="J2054" s="11">
        <f t="shared" si="195"/>
        <v>294</v>
      </c>
      <c r="K2054" s="11">
        <f t="shared" si="196"/>
        <v>368</v>
      </c>
      <c r="L2054" s="11">
        <f t="shared" si="197"/>
        <v>74</v>
      </c>
      <c r="M2054" t="str">
        <f>VLOOKUP(C2054,[1]!Location_Data[#Data],2,0)</f>
        <v>Santa Clarita</v>
      </c>
      <c r="N2054" t="str">
        <f>VLOOKUP(D2054,[1]!Salespeople_Data[#Data],2,0)</f>
        <v>Patrick Ruiz</v>
      </c>
      <c r="O2054" t="str">
        <f>VLOOKUP(E2054,[1]!Customer_Data[#Data],2,0)</f>
        <v>Shawn Henderson</v>
      </c>
      <c r="P2054" s="15">
        <f t="shared" si="192"/>
        <v>7</v>
      </c>
      <c r="Q2054">
        <f t="shared" si="193"/>
        <v>9</v>
      </c>
      <c r="R2054">
        <f t="shared" si="194"/>
        <v>2020</v>
      </c>
    </row>
    <row r="2055" spans="1:18" x14ac:dyDescent="0.25">
      <c r="A2055" s="4" t="s">
        <v>3022</v>
      </c>
      <c r="B2055" s="4" t="s">
        <v>348</v>
      </c>
      <c r="C2055" s="4" t="s">
        <v>190</v>
      </c>
      <c r="D2055" s="4" t="s">
        <v>178</v>
      </c>
      <c r="E2055" s="4" t="s">
        <v>2282</v>
      </c>
      <c r="F2055" s="5">
        <v>44104</v>
      </c>
      <c r="G2055" s="4">
        <v>2</v>
      </c>
      <c r="H2055" s="11">
        <f>VLOOKUP(B2055,[1]!Product_Data[#Data],4,0)</f>
        <v>603</v>
      </c>
      <c r="I2055" s="11">
        <f>VLOOKUP(B2055,[1]!Product_Data[#Data],3,0)</f>
        <v>416</v>
      </c>
      <c r="J2055" s="11">
        <f t="shared" si="195"/>
        <v>832</v>
      </c>
      <c r="K2055" s="11">
        <f t="shared" si="196"/>
        <v>1206</v>
      </c>
      <c r="L2055" s="11">
        <f t="shared" si="197"/>
        <v>374</v>
      </c>
      <c r="M2055" t="str">
        <f>VLOOKUP(C2055,[1]!Location_Data[#Data],2,0)</f>
        <v>Oakland</v>
      </c>
      <c r="N2055" t="str">
        <f>VLOOKUP(D2055,[1]!Salespeople_Data[#Data],2,0)</f>
        <v>Joshua Taylor</v>
      </c>
      <c r="O2055" t="str">
        <f>VLOOKUP(E2055,[1]!Customer_Data[#Data],2,0)</f>
        <v>Shawn Torres</v>
      </c>
      <c r="P2055" s="15">
        <f t="shared" si="192"/>
        <v>4</v>
      </c>
      <c r="Q2055">
        <f t="shared" si="193"/>
        <v>9</v>
      </c>
      <c r="R2055">
        <f t="shared" si="194"/>
        <v>2020</v>
      </c>
    </row>
    <row r="2056" spans="1:18" x14ac:dyDescent="0.25">
      <c r="A2056" s="2" t="s">
        <v>3023</v>
      </c>
      <c r="B2056" s="2" t="s">
        <v>223</v>
      </c>
      <c r="C2056" s="2" t="s">
        <v>253</v>
      </c>
      <c r="D2056" s="2" t="s">
        <v>308</v>
      </c>
      <c r="E2056" s="2" t="s">
        <v>3024</v>
      </c>
      <c r="F2056" s="3">
        <v>44148</v>
      </c>
      <c r="G2056" s="2">
        <v>1</v>
      </c>
      <c r="H2056" s="11">
        <f>VLOOKUP(B2056,[1]!Product_Data[#Data],4,0)</f>
        <v>799</v>
      </c>
      <c r="I2056" s="11">
        <f>VLOOKUP(B2056,[1]!Product_Data[#Data],3,0)</f>
        <v>455</v>
      </c>
      <c r="J2056" s="11">
        <f t="shared" si="195"/>
        <v>455</v>
      </c>
      <c r="K2056" s="11">
        <f t="shared" si="196"/>
        <v>799</v>
      </c>
      <c r="L2056" s="11">
        <f t="shared" si="197"/>
        <v>344</v>
      </c>
      <c r="M2056" t="str">
        <f>VLOOKUP(C2056,[1]!Location_Data[#Data],2,0)</f>
        <v>Bakersfield</v>
      </c>
      <c r="N2056" t="str">
        <f>VLOOKUP(D2056,[1]!Salespeople_Data[#Data],2,0)</f>
        <v>Fred Robertson</v>
      </c>
      <c r="O2056" t="str">
        <f>VLOOKUP(E2056,[1]!Customer_Data[#Data],2,0)</f>
        <v>Richard Jordan</v>
      </c>
      <c r="P2056" s="15">
        <f t="shared" si="192"/>
        <v>6</v>
      </c>
      <c r="Q2056">
        <f t="shared" si="193"/>
        <v>11</v>
      </c>
      <c r="R2056">
        <f t="shared" si="194"/>
        <v>2020</v>
      </c>
    </row>
    <row r="2057" spans="1:18" x14ac:dyDescent="0.25">
      <c r="A2057" s="4" t="s">
        <v>3025</v>
      </c>
      <c r="B2057" s="4" t="s">
        <v>267</v>
      </c>
      <c r="C2057" s="4" t="s">
        <v>377</v>
      </c>
      <c r="D2057" s="4" t="s">
        <v>359</v>
      </c>
      <c r="E2057" s="4" t="s">
        <v>1254</v>
      </c>
      <c r="F2057" s="5">
        <v>44166</v>
      </c>
      <c r="G2057" s="4">
        <v>1</v>
      </c>
      <c r="H2057" s="11">
        <f>VLOOKUP(B2057,[1]!Product_Data[#Data],4,0)</f>
        <v>400</v>
      </c>
      <c r="I2057" s="11">
        <f>VLOOKUP(B2057,[1]!Product_Data[#Data],3,0)</f>
        <v>208</v>
      </c>
      <c r="J2057" s="11">
        <f t="shared" si="195"/>
        <v>208</v>
      </c>
      <c r="K2057" s="11">
        <f t="shared" si="196"/>
        <v>400</v>
      </c>
      <c r="L2057" s="11">
        <f t="shared" si="197"/>
        <v>192</v>
      </c>
      <c r="M2057" t="str">
        <f>VLOOKUP(C2057,[1]!Location_Data[#Data],2,0)</f>
        <v>San Diego</v>
      </c>
      <c r="N2057" t="str">
        <f>VLOOKUP(D2057,[1]!Salespeople_Data[#Data],2,0)</f>
        <v>Eugene Holmes</v>
      </c>
      <c r="O2057" t="str">
        <f>VLOOKUP(E2057,[1]!Customer_Data[#Data],2,0)</f>
        <v>Daniel Moreno</v>
      </c>
      <c r="P2057" s="15">
        <f t="shared" si="192"/>
        <v>3</v>
      </c>
      <c r="Q2057">
        <f t="shared" si="193"/>
        <v>12</v>
      </c>
      <c r="R2057">
        <f t="shared" si="194"/>
        <v>2020</v>
      </c>
    </row>
    <row r="2058" spans="1:18" x14ac:dyDescent="0.25">
      <c r="A2058" s="2" t="s">
        <v>3026</v>
      </c>
      <c r="B2058" s="2" t="s">
        <v>263</v>
      </c>
      <c r="C2058" s="2" t="s">
        <v>450</v>
      </c>
      <c r="D2058" s="2" t="s">
        <v>345</v>
      </c>
      <c r="E2058" s="2" t="s">
        <v>378</v>
      </c>
      <c r="F2058" s="3">
        <v>44017</v>
      </c>
      <c r="G2058" s="2">
        <v>3</v>
      </c>
      <c r="H2058" s="11">
        <f>VLOOKUP(B2058,[1]!Product_Data[#Data],4,0)</f>
        <v>378</v>
      </c>
      <c r="I2058" s="11">
        <f>VLOOKUP(B2058,[1]!Product_Data[#Data],3,0)</f>
        <v>291</v>
      </c>
      <c r="J2058" s="11">
        <f t="shared" si="195"/>
        <v>873</v>
      </c>
      <c r="K2058" s="11">
        <f t="shared" si="196"/>
        <v>1134</v>
      </c>
      <c r="L2058" s="11">
        <f t="shared" si="197"/>
        <v>261</v>
      </c>
      <c r="M2058" t="str">
        <f>VLOOKUP(C2058,[1]!Location_Data[#Data],2,0)</f>
        <v>Simi Valley</v>
      </c>
      <c r="N2058" t="str">
        <f>VLOOKUP(D2058,[1]!Salespeople_Data[#Data],2,0)</f>
        <v>Larry Marshall</v>
      </c>
      <c r="O2058" t="str">
        <f>VLOOKUP(E2058,[1]!Customer_Data[#Data],2,0)</f>
        <v>Joe Baker</v>
      </c>
      <c r="P2058" s="15">
        <f t="shared" si="192"/>
        <v>1</v>
      </c>
      <c r="Q2058">
        <f t="shared" si="193"/>
        <v>7</v>
      </c>
      <c r="R2058">
        <f t="shared" si="194"/>
        <v>2020</v>
      </c>
    </row>
    <row r="2059" spans="1:18" x14ac:dyDescent="0.25">
      <c r="A2059" s="4" t="s">
        <v>3027</v>
      </c>
      <c r="B2059" s="4" t="s">
        <v>18</v>
      </c>
      <c r="C2059" s="4" t="s">
        <v>211</v>
      </c>
      <c r="D2059" s="4" t="s">
        <v>40</v>
      </c>
      <c r="E2059" s="4" t="s">
        <v>334</v>
      </c>
      <c r="F2059" s="5">
        <v>43964</v>
      </c>
      <c r="G2059" s="4">
        <v>1</v>
      </c>
      <c r="H2059" s="11">
        <f>VLOOKUP(B2059,[1]!Product_Data[#Data],4,0)</f>
        <v>880</v>
      </c>
      <c r="I2059" s="11">
        <f>VLOOKUP(B2059,[1]!Product_Data[#Data],3,0)</f>
        <v>634</v>
      </c>
      <c r="J2059" s="11">
        <f t="shared" si="195"/>
        <v>634</v>
      </c>
      <c r="K2059" s="11">
        <f t="shared" si="196"/>
        <v>880</v>
      </c>
      <c r="L2059" s="11">
        <f t="shared" si="197"/>
        <v>246</v>
      </c>
      <c r="M2059" t="str">
        <f>VLOOKUP(C2059,[1]!Location_Data[#Data],2,0)</f>
        <v>Chula Vista</v>
      </c>
      <c r="N2059" t="str">
        <f>VLOOKUP(D2059,[1]!Salespeople_Data[#Data],2,0)</f>
        <v>Brian Hansen</v>
      </c>
      <c r="O2059" t="str">
        <f>VLOOKUP(E2059,[1]!Customer_Data[#Data],2,0)</f>
        <v>Gregory Porter</v>
      </c>
      <c r="P2059" s="15">
        <f t="shared" si="192"/>
        <v>4</v>
      </c>
      <c r="Q2059">
        <f t="shared" si="193"/>
        <v>5</v>
      </c>
      <c r="R2059">
        <f t="shared" si="194"/>
        <v>2020</v>
      </c>
    </row>
    <row r="2060" spans="1:18" x14ac:dyDescent="0.25">
      <c r="A2060" s="2" t="s">
        <v>3028</v>
      </c>
      <c r="B2060" s="2" t="s">
        <v>925</v>
      </c>
      <c r="C2060" s="2" t="s">
        <v>512</v>
      </c>
      <c r="D2060" s="2" t="s">
        <v>96</v>
      </c>
      <c r="E2060" s="2" t="s">
        <v>309</v>
      </c>
      <c r="F2060" s="3">
        <v>44122</v>
      </c>
      <c r="G2060" s="2">
        <v>2</v>
      </c>
      <c r="H2060" s="11">
        <f>VLOOKUP(B2060,[1]!Product_Data[#Data],4,0)</f>
        <v>136</v>
      </c>
      <c r="I2060" s="11">
        <f>VLOOKUP(B2060,[1]!Product_Data[#Data],3,0)</f>
        <v>72</v>
      </c>
      <c r="J2060" s="11">
        <f t="shared" si="195"/>
        <v>144</v>
      </c>
      <c r="K2060" s="11">
        <f t="shared" si="196"/>
        <v>272</v>
      </c>
      <c r="L2060" s="11">
        <f t="shared" si="197"/>
        <v>128</v>
      </c>
      <c r="M2060" t="str">
        <f>VLOOKUP(C2060,[1]!Location_Data[#Data],2,0)</f>
        <v>Long Beach</v>
      </c>
      <c r="N2060" t="str">
        <f>VLOOKUP(D2060,[1]!Salespeople_Data[#Data],2,0)</f>
        <v>Brian Thomas</v>
      </c>
      <c r="O2060" t="str">
        <f>VLOOKUP(E2060,[1]!Customer_Data[#Data],2,0)</f>
        <v>Sean Woods</v>
      </c>
      <c r="P2060" s="15">
        <f t="shared" si="192"/>
        <v>1</v>
      </c>
      <c r="Q2060">
        <f t="shared" si="193"/>
        <v>10</v>
      </c>
      <c r="R2060">
        <f t="shared" si="194"/>
        <v>2020</v>
      </c>
    </row>
    <row r="2061" spans="1:18" x14ac:dyDescent="0.25">
      <c r="A2061" s="4" t="s">
        <v>3029</v>
      </c>
      <c r="B2061" s="4" t="s">
        <v>114</v>
      </c>
      <c r="C2061" s="4" t="s">
        <v>66</v>
      </c>
      <c r="D2061" s="4" t="s">
        <v>191</v>
      </c>
      <c r="E2061" s="4" t="s">
        <v>3030</v>
      </c>
      <c r="F2061" s="5">
        <v>43994</v>
      </c>
      <c r="G2061" s="4">
        <v>4</v>
      </c>
      <c r="H2061" s="11">
        <f>VLOOKUP(B2061,[1]!Product_Data[#Data],4,0)</f>
        <v>545</v>
      </c>
      <c r="I2061" s="11">
        <f>VLOOKUP(B2061,[1]!Product_Data[#Data],3,0)</f>
        <v>425</v>
      </c>
      <c r="J2061" s="11">
        <f t="shared" si="195"/>
        <v>1700</v>
      </c>
      <c r="K2061" s="11">
        <f t="shared" si="196"/>
        <v>2180</v>
      </c>
      <c r="L2061" s="11">
        <f t="shared" si="197"/>
        <v>480</v>
      </c>
      <c r="M2061" t="str">
        <f>VLOOKUP(C2061,[1]!Location_Data[#Data],2,0)</f>
        <v>Ontario</v>
      </c>
      <c r="N2061" t="str">
        <f>VLOOKUP(D2061,[1]!Salespeople_Data[#Data],2,0)</f>
        <v>Robert Reed</v>
      </c>
      <c r="O2061" t="str">
        <f>VLOOKUP(E2061,[1]!Customer_Data[#Data],2,0)</f>
        <v>Adam Hunter</v>
      </c>
      <c r="P2061" s="15">
        <f t="shared" si="192"/>
        <v>6</v>
      </c>
      <c r="Q2061">
        <f t="shared" si="193"/>
        <v>6</v>
      </c>
      <c r="R2061">
        <f t="shared" si="194"/>
        <v>2020</v>
      </c>
    </row>
    <row r="2062" spans="1:18" x14ac:dyDescent="0.25">
      <c r="A2062" s="2" t="s">
        <v>3031</v>
      </c>
      <c r="B2062" s="2" t="s">
        <v>168</v>
      </c>
      <c r="C2062" s="2" t="s">
        <v>62</v>
      </c>
      <c r="D2062" s="2" t="s">
        <v>257</v>
      </c>
      <c r="E2062" s="2" t="s">
        <v>2026</v>
      </c>
      <c r="F2062" s="3">
        <v>44171</v>
      </c>
      <c r="G2062" s="2">
        <v>3</v>
      </c>
      <c r="H2062" s="11">
        <f>VLOOKUP(B2062,[1]!Product_Data[#Data],4,0)</f>
        <v>112</v>
      </c>
      <c r="I2062" s="11">
        <f>VLOOKUP(B2062,[1]!Product_Data[#Data],3,0)</f>
        <v>90</v>
      </c>
      <c r="J2062" s="11">
        <f t="shared" si="195"/>
        <v>270</v>
      </c>
      <c r="K2062" s="11">
        <f t="shared" si="196"/>
        <v>336</v>
      </c>
      <c r="L2062" s="11">
        <f t="shared" si="197"/>
        <v>66</v>
      </c>
      <c r="M2062" t="str">
        <f>VLOOKUP(C2062,[1]!Location_Data[#Data],2,0)</f>
        <v>Fairfield</v>
      </c>
      <c r="N2062" t="str">
        <f>VLOOKUP(D2062,[1]!Salespeople_Data[#Data],2,0)</f>
        <v>Jerry Perry</v>
      </c>
      <c r="O2062" t="str">
        <f>VLOOKUP(E2062,[1]!Customer_Data[#Data],2,0)</f>
        <v>Roy Shaw</v>
      </c>
      <c r="P2062" s="15">
        <f t="shared" si="192"/>
        <v>1</v>
      </c>
      <c r="Q2062">
        <f t="shared" si="193"/>
        <v>12</v>
      </c>
      <c r="R2062">
        <f t="shared" si="194"/>
        <v>2020</v>
      </c>
    </row>
    <row r="2063" spans="1:18" x14ac:dyDescent="0.25">
      <c r="A2063" s="4" t="s">
        <v>3032</v>
      </c>
      <c r="B2063" s="4" t="s">
        <v>370</v>
      </c>
      <c r="C2063" s="4" t="s">
        <v>34</v>
      </c>
      <c r="D2063" s="4" t="s">
        <v>80</v>
      </c>
      <c r="E2063" s="4" t="s">
        <v>1822</v>
      </c>
      <c r="F2063" s="5">
        <v>43921</v>
      </c>
      <c r="G2063" s="4">
        <v>1</v>
      </c>
      <c r="H2063" s="11">
        <f>VLOOKUP(B2063,[1]!Product_Data[#Data],4,0)</f>
        <v>771</v>
      </c>
      <c r="I2063" s="11">
        <f>VLOOKUP(B2063,[1]!Product_Data[#Data],3,0)</f>
        <v>648</v>
      </c>
      <c r="J2063" s="11">
        <f t="shared" si="195"/>
        <v>648</v>
      </c>
      <c r="K2063" s="11">
        <f t="shared" si="196"/>
        <v>771</v>
      </c>
      <c r="L2063" s="11">
        <f t="shared" si="197"/>
        <v>123</v>
      </c>
      <c r="M2063" t="str">
        <f>VLOOKUP(C2063,[1]!Location_Data[#Data],2,0)</f>
        <v>Inglewood</v>
      </c>
      <c r="N2063" t="str">
        <f>VLOOKUP(D2063,[1]!Salespeople_Data[#Data],2,0)</f>
        <v>Henry Nelson</v>
      </c>
      <c r="O2063" t="str">
        <f>VLOOKUP(E2063,[1]!Customer_Data[#Data],2,0)</f>
        <v>Carl Collins</v>
      </c>
      <c r="P2063" s="15">
        <f t="shared" si="192"/>
        <v>3</v>
      </c>
      <c r="Q2063">
        <f t="shared" si="193"/>
        <v>3</v>
      </c>
      <c r="R2063">
        <f t="shared" si="194"/>
        <v>2020</v>
      </c>
    </row>
    <row r="2064" spans="1:18" x14ac:dyDescent="0.25">
      <c r="A2064" s="2" t="s">
        <v>3033</v>
      </c>
      <c r="B2064" s="2" t="s">
        <v>340</v>
      </c>
      <c r="C2064" s="2" t="s">
        <v>29</v>
      </c>
      <c r="D2064" s="2" t="s">
        <v>146</v>
      </c>
      <c r="E2064" s="2" t="s">
        <v>1605</v>
      </c>
      <c r="F2064" s="3">
        <v>43892</v>
      </c>
      <c r="G2064" s="2">
        <v>3</v>
      </c>
      <c r="H2064" s="11">
        <f>VLOOKUP(B2064,[1]!Product_Data[#Data],4,0)</f>
        <v>1967</v>
      </c>
      <c r="I2064" s="11">
        <f>VLOOKUP(B2064,[1]!Product_Data[#Data],3,0)</f>
        <v>1397</v>
      </c>
      <c r="J2064" s="11">
        <f t="shared" si="195"/>
        <v>4191</v>
      </c>
      <c r="K2064" s="11">
        <f t="shared" si="196"/>
        <v>5901</v>
      </c>
      <c r="L2064" s="11">
        <f t="shared" si="197"/>
        <v>1710</v>
      </c>
      <c r="M2064" t="str">
        <f>VLOOKUP(C2064,[1]!Location_Data[#Data],2,0)</f>
        <v>Santa Ana</v>
      </c>
      <c r="N2064" t="str">
        <f>VLOOKUP(D2064,[1]!Salespeople_Data[#Data],2,0)</f>
        <v>Carl Elliott</v>
      </c>
      <c r="O2064" t="str">
        <f>VLOOKUP(E2064,[1]!Customer_Data[#Data],2,0)</f>
        <v>Phillip Morrison</v>
      </c>
      <c r="P2064" s="15">
        <f t="shared" si="192"/>
        <v>2</v>
      </c>
      <c r="Q2064">
        <f t="shared" si="193"/>
        <v>3</v>
      </c>
      <c r="R2064">
        <f t="shared" si="194"/>
        <v>2020</v>
      </c>
    </row>
    <row r="2065" spans="1:18" x14ac:dyDescent="0.25">
      <c r="A2065" s="4" t="s">
        <v>3034</v>
      </c>
      <c r="B2065" s="4" t="s">
        <v>495</v>
      </c>
      <c r="C2065" s="4" t="s">
        <v>286</v>
      </c>
      <c r="D2065" s="4" t="s">
        <v>191</v>
      </c>
      <c r="E2065" s="4" t="s">
        <v>1323</v>
      </c>
      <c r="F2065" s="5">
        <v>43857</v>
      </c>
      <c r="G2065" s="4">
        <v>1</v>
      </c>
      <c r="H2065" s="11">
        <f>VLOOKUP(B2065,[1]!Product_Data[#Data],4,0)</f>
        <v>1467</v>
      </c>
      <c r="I2065" s="11">
        <f>VLOOKUP(B2065,[1]!Product_Data[#Data],3,0)</f>
        <v>807</v>
      </c>
      <c r="J2065" s="11">
        <f t="shared" si="195"/>
        <v>807</v>
      </c>
      <c r="K2065" s="11">
        <f t="shared" si="196"/>
        <v>1467</v>
      </c>
      <c r="L2065" s="11">
        <f t="shared" si="197"/>
        <v>660</v>
      </c>
      <c r="M2065" t="str">
        <f>VLOOKUP(C2065,[1]!Location_Data[#Data],2,0)</f>
        <v>El Monte</v>
      </c>
      <c r="N2065" t="str">
        <f>VLOOKUP(D2065,[1]!Salespeople_Data[#Data],2,0)</f>
        <v>Robert Reed</v>
      </c>
      <c r="O2065" t="str">
        <f>VLOOKUP(E2065,[1]!Customer_Data[#Data],2,0)</f>
        <v>Chris Howard</v>
      </c>
      <c r="P2065" s="15">
        <f t="shared" si="192"/>
        <v>2</v>
      </c>
      <c r="Q2065">
        <f t="shared" si="193"/>
        <v>1</v>
      </c>
      <c r="R2065">
        <f t="shared" si="194"/>
        <v>2020</v>
      </c>
    </row>
    <row r="2066" spans="1:18" x14ac:dyDescent="0.25">
      <c r="A2066" s="2" t="s">
        <v>3035</v>
      </c>
      <c r="B2066" s="2" t="s">
        <v>210</v>
      </c>
      <c r="C2066" s="2" t="s">
        <v>14</v>
      </c>
      <c r="D2066" s="2" t="s">
        <v>413</v>
      </c>
      <c r="E2066" s="2" t="s">
        <v>896</v>
      </c>
      <c r="F2066" s="3">
        <v>44109</v>
      </c>
      <c r="G2066" s="2">
        <v>1</v>
      </c>
      <c r="H2066" s="11">
        <f>VLOOKUP(B2066,[1]!Product_Data[#Data],4,0)</f>
        <v>458</v>
      </c>
      <c r="I2066" s="11">
        <f>VLOOKUP(B2066,[1]!Product_Data[#Data],3,0)</f>
        <v>376</v>
      </c>
      <c r="J2066" s="11">
        <f t="shared" si="195"/>
        <v>376</v>
      </c>
      <c r="K2066" s="11">
        <f t="shared" si="196"/>
        <v>458</v>
      </c>
      <c r="L2066" s="11">
        <f t="shared" si="197"/>
        <v>82</v>
      </c>
      <c r="M2066" t="str">
        <f>VLOOKUP(C2066,[1]!Location_Data[#Data],2,0)</f>
        <v>Santa Clarita</v>
      </c>
      <c r="N2066" t="str">
        <f>VLOOKUP(D2066,[1]!Salespeople_Data[#Data],2,0)</f>
        <v>Kenneth Bradley</v>
      </c>
      <c r="O2066" t="str">
        <f>VLOOKUP(E2066,[1]!Customer_Data[#Data],2,0)</f>
        <v>Eric Bradley</v>
      </c>
      <c r="P2066" s="15">
        <f t="shared" si="192"/>
        <v>2</v>
      </c>
      <c r="Q2066">
        <f t="shared" si="193"/>
        <v>10</v>
      </c>
      <c r="R2066">
        <f t="shared" si="194"/>
        <v>2020</v>
      </c>
    </row>
    <row r="2067" spans="1:18" x14ac:dyDescent="0.25">
      <c r="A2067" s="4" t="s">
        <v>3036</v>
      </c>
      <c r="B2067" s="4" t="s">
        <v>152</v>
      </c>
      <c r="C2067" s="4" t="s">
        <v>268</v>
      </c>
      <c r="D2067" s="4" t="s">
        <v>126</v>
      </c>
      <c r="E2067" s="4" t="s">
        <v>1423</v>
      </c>
      <c r="F2067" s="5">
        <v>44078</v>
      </c>
      <c r="G2067" s="4">
        <v>1</v>
      </c>
      <c r="H2067" s="11">
        <f>VLOOKUP(B2067,[1]!Product_Data[#Data],4,0)</f>
        <v>951</v>
      </c>
      <c r="I2067" s="11">
        <f>VLOOKUP(B2067,[1]!Product_Data[#Data],3,0)</f>
        <v>504</v>
      </c>
      <c r="J2067" s="11">
        <f t="shared" si="195"/>
        <v>504</v>
      </c>
      <c r="K2067" s="11">
        <f t="shared" si="196"/>
        <v>951</v>
      </c>
      <c r="L2067" s="11">
        <f t="shared" si="197"/>
        <v>447</v>
      </c>
      <c r="M2067" t="str">
        <f>VLOOKUP(C2067,[1]!Location_Data[#Data],2,0)</f>
        <v>Murrieta</v>
      </c>
      <c r="N2067" t="str">
        <f>VLOOKUP(D2067,[1]!Salespeople_Data[#Data],2,0)</f>
        <v>Larry Castillo</v>
      </c>
      <c r="O2067" t="str">
        <f>VLOOKUP(E2067,[1]!Customer_Data[#Data],2,0)</f>
        <v>Carlos Scott</v>
      </c>
      <c r="P2067" s="15">
        <f t="shared" si="192"/>
        <v>6</v>
      </c>
      <c r="Q2067">
        <f t="shared" si="193"/>
        <v>9</v>
      </c>
      <c r="R2067">
        <f t="shared" si="194"/>
        <v>2020</v>
      </c>
    </row>
    <row r="2068" spans="1:18" x14ac:dyDescent="0.25">
      <c r="A2068" s="2" t="s">
        <v>3037</v>
      </c>
      <c r="B2068" s="2" t="s">
        <v>321</v>
      </c>
      <c r="C2068" s="2" t="s">
        <v>52</v>
      </c>
      <c r="D2068" s="2" t="s">
        <v>250</v>
      </c>
      <c r="E2068" s="2" t="s">
        <v>1562</v>
      </c>
      <c r="F2068" s="3">
        <v>43965</v>
      </c>
      <c r="G2068" s="2">
        <v>3</v>
      </c>
      <c r="H2068" s="11">
        <f>VLOOKUP(B2068,[1]!Product_Data[#Data],4,0)</f>
        <v>2391</v>
      </c>
      <c r="I2068" s="11">
        <f>VLOOKUP(B2068,[1]!Product_Data[#Data],3,0)</f>
        <v>1291</v>
      </c>
      <c r="J2068" s="11">
        <f t="shared" si="195"/>
        <v>3873</v>
      </c>
      <c r="K2068" s="11">
        <f t="shared" si="196"/>
        <v>7173</v>
      </c>
      <c r="L2068" s="11">
        <f t="shared" si="197"/>
        <v>3300</v>
      </c>
      <c r="M2068" t="str">
        <f>VLOOKUP(C2068,[1]!Location_Data[#Data],2,0)</f>
        <v>Pasadena</v>
      </c>
      <c r="N2068" t="str">
        <f>VLOOKUP(D2068,[1]!Salespeople_Data[#Data],2,0)</f>
        <v>Martin Carr</v>
      </c>
      <c r="O2068" t="str">
        <f>VLOOKUP(E2068,[1]!Customer_Data[#Data],2,0)</f>
        <v>Samuel Hamilton</v>
      </c>
      <c r="P2068" s="15">
        <f t="shared" si="192"/>
        <v>5</v>
      </c>
      <c r="Q2068">
        <f t="shared" si="193"/>
        <v>5</v>
      </c>
      <c r="R2068">
        <f t="shared" si="194"/>
        <v>2020</v>
      </c>
    </row>
    <row r="2069" spans="1:18" x14ac:dyDescent="0.25">
      <c r="A2069" s="4" t="s">
        <v>3038</v>
      </c>
      <c r="B2069" s="4" t="s">
        <v>370</v>
      </c>
      <c r="C2069" s="4" t="s">
        <v>100</v>
      </c>
      <c r="D2069" s="4" t="s">
        <v>71</v>
      </c>
      <c r="E2069" s="4" t="s">
        <v>1872</v>
      </c>
      <c r="F2069" s="5">
        <v>43946</v>
      </c>
      <c r="G2069" s="4">
        <v>1</v>
      </c>
      <c r="H2069" s="11">
        <f>VLOOKUP(B2069,[1]!Product_Data[#Data],4,0)</f>
        <v>771</v>
      </c>
      <c r="I2069" s="11">
        <f>VLOOKUP(B2069,[1]!Product_Data[#Data],3,0)</f>
        <v>648</v>
      </c>
      <c r="J2069" s="11">
        <f t="shared" si="195"/>
        <v>648</v>
      </c>
      <c r="K2069" s="11">
        <f t="shared" si="196"/>
        <v>771</v>
      </c>
      <c r="L2069" s="11">
        <f t="shared" si="197"/>
        <v>123</v>
      </c>
      <c r="M2069" t="str">
        <f>VLOOKUP(C2069,[1]!Location_Data[#Data],2,0)</f>
        <v>Victorville</v>
      </c>
      <c r="N2069" t="str">
        <f>VLOOKUP(D2069,[1]!Salespeople_Data[#Data],2,0)</f>
        <v>Gary Rodriguez</v>
      </c>
      <c r="O2069" t="str">
        <f>VLOOKUP(E2069,[1]!Customer_Data[#Data],2,0)</f>
        <v>Henry Bishop</v>
      </c>
      <c r="P2069" s="15">
        <f t="shared" si="192"/>
        <v>7</v>
      </c>
      <c r="Q2069">
        <f t="shared" si="193"/>
        <v>4</v>
      </c>
      <c r="R2069">
        <f t="shared" si="194"/>
        <v>2020</v>
      </c>
    </row>
    <row r="2070" spans="1:18" x14ac:dyDescent="0.25">
      <c r="A2070" s="2" t="s">
        <v>3039</v>
      </c>
      <c r="B2070" s="2" t="s">
        <v>152</v>
      </c>
      <c r="C2070" s="2" t="s">
        <v>362</v>
      </c>
      <c r="D2070" s="2" t="s">
        <v>20</v>
      </c>
      <c r="E2070" s="2" t="s">
        <v>506</v>
      </c>
      <c r="F2070" s="3">
        <v>44183</v>
      </c>
      <c r="G2070" s="2">
        <v>3</v>
      </c>
      <c r="H2070" s="11">
        <f>VLOOKUP(B2070,[1]!Product_Data[#Data],4,0)</f>
        <v>951</v>
      </c>
      <c r="I2070" s="11">
        <f>VLOOKUP(B2070,[1]!Product_Data[#Data],3,0)</f>
        <v>504</v>
      </c>
      <c r="J2070" s="11">
        <f t="shared" si="195"/>
        <v>1512</v>
      </c>
      <c r="K2070" s="11">
        <f t="shared" si="196"/>
        <v>2853</v>
      </c>
      <c r="L2070" s="11">
        <f t="shared" si="197"/>
        <v>1341</v>
      </c>
      <c r="M2070" t="str">
        <f>VLOOKUP(C2070,[1]!Location_Data[#Data],2,0)</f>
        <v>San Bernardino</v>
      </c>
      <c r="N2070" t="str">
        <f>VLOOKUP(D2070,[1]!Salespeople_Data[#Data],2,0)</f>
        <v>Joshua Cook</v>
      </c>
      <c r="O2070" t="str">
        <f>VLOOKUP(E2070,[1]!Customer_Data[#Data],2,0)</f>
        <v>Ernest Fox</v>
      </c>
      <c r="P2070" s="15">
        <f t="shared" si="192"/>
        <v>6</v>
      </c>
      <c r="Q2070">
        <f t="shared" si="193"/>
        <v>12</v>
      </c>
      <c r="R2070">
        <f t="shared" si="194"/>
        <v>2020</v>
      </c>
    </row>
    <row r="2071" spans="1:18" x14ac:dyDescent="0.25">
      <c r="A2071" s="4" t="s">
        <v>3040</v>
      </c>
      <c r="B2071" s="4" t="s">
        <v>537</v>
      </c>
      <c r="C2071" s="4" t="s">
        <v>57</v>
      </c>
      <c r="D2071" s="4" t="s">
        <v>75</v>
      </c>
      <c r="E2071" s="4" t="s">
        <v>2210</v>
      </c>
      <c r="F2071" s="5">
        <v>43880</v>
      </c>
      <c r="G2071" s="4">
        <v>1</v>
      </c>
      <c r="H2071" s="11">
        <f>VLOOKUP(B2071,[1]!Product_Data[#Data],4,0)</f>
        <v>556</v>
      </c>
      <c r="I2071" s="11">
        <f>VLOOKUP(B2071,[1]!Product_Data[#Data],3,0)</f>
        <v>395</v>
      </c>
      <c r="J2071" s="11">
        <f t="shared" si="195"/>
        <v>395</v>
      </c>
      <c r="K2071" s="11">
        <f t="shared" si="196"/>
        <v>556</v>
      </c>
      <c r="L2071" s="11">
        <f t="shared" si="197"/>
        <v>161</v>
      </c>
      <c r="M2071" t="str">
        <f>VLOOKUP(C2071,[1]!Location_Data[#Data],2,0)</f>
        <v>Thousand Oaks</v>
      </c>
      <c r="N2071" t="str">
        <f>VLOOKUP(D2071,[1]!Salespeople_Data[#Data],2,0)</f>
        <v>Roger Robertson</v>
      </c>
      <c r="O2071" t="str">
        <f>VLOOKUP(E2071,[1]!Customer_Data[#Data],2,0)</f>
        <v>Todd Roberts</v>
      </c>
      <c r="P2071" s="15">
        <f t="shared" si="192"/>
        <v>4</v>
      </c>
      <c r="Q2071">
        <f t="shared" si="193"/>
        <v>2</v>
      </c>
      <c r="R2071">
        <f t="shared" si="194"/>
        <v>2020</v>
      </c>
    </row>
    <row r="2072" spans="1:18" x14ac:dyDescent="0.25">
      <c r="A2072" s="2" t="s">
        <v>3041</v>
      </c>
      <c r="B2072" s="2" t="s">
        <v>1149</v>
      </c>
      <c r="C2072" s="2" t="s">
        <v>570</v>
      </c>
      <c r="D2072" s="2" t="s">
        <v>30</v>
      </c>
      <c r="E2072" s="2" t="s">
        <v>1138</v>
      </c>
      <c r="F2072" s="3">
        <v>44078</v>
      </c>
      <c r="G2072" s="2">
        <v>1</v>
      </c>
      <c r="H2072" s="11">
        <f>VLOOKUP(B2072,[1]!Product_Data[#Data],4,0)</f>
        <v>847</v>
      </c>
      <c r="I2072" s="11">
        <f>VLOOKUP(B2072,[1]!Product_Data[#Data],3,0)</f>
        <v>534</v>
      </c>
      <c r="J2072" s="11">
        <f t="shared" si="195"/>
        <v>534</v>
      </c>
      <c r="K2072" s="11">
        <f t="shared" si="196"/>
        <v>847</v>
      </c>
      <c r="L2072" s="11">
        <f t="shared" si="197"/>
        <v>313</v>
      </c>
      <c r="M2072" t="str">
        <f>VLOOKUP(C2072,[1]!Location_Data[#Data],2,0)</f>
        <v>Fresno</v>
      </c>
      <c r="N2072" t="str">
        <f>VLOOKUP(D2072,[1]!Salespeople_Data[#Data],2,0)</f>
        <v>Carl Hall</v>
      </c>
      <c r="O2072" t="str">
        <f>VLOOKUP(E2072,[1]!Customer_Data[#Data],2,0)</f>
        <v>Joshua Brooks</v>
      </c>
      <c r="P2072" s="15">
        <f t="shared" si="192"/>
        <v>6</v>
      </c>
      <c r="Q2072">
        <f t="shared" si="193"/>
        <v>9</v>
      </c>
      <c r="R2072">
        <f t="shared" si="194"/>
        <v>2020</v>
      </c>
    </row>
    <row r="2073" spans="1:18" x14ac:dyDescent="0.25">
      <c r="A2073" s="4" t="s">
        <v>3042</v>
      </c>
      <c r="B2073" s="4" t="s">
        <v>210</v>
      </c>
      <c r="C2073" s="4" t="s">
        <v>24</v>
      </c>
      <c r="D2073" s="4" t="s">
        <v>87</v>
      </c>
      <c r="E2073" s="4" t="s">
        <v>585</v>
      </c>
      <c r="F2073" s="5">
        <v>43844</v>
      </c>
      <c r="G2073" s="4">
        <v>1</v>
      </c>
      <c r="H2073" s="11">
        <f>VLOOKUP(B2073,[1]!Product_Data[#Data],4,0)</f>
        <v>458</v>
      </c>
      <c r="I2073" s="11">
        <f>VLOOKUP(B2073,[1]!Product_Data[#Data],3,0)</f>
        <v>376</v>
      </c>
      <c r="J2073" s="11">
        <f t="shared" si="195"/>
        <v>376</v>
      </c>
      <c r="K2073" s="11">
        <f t="shared" si="196"/>
        <v>458</v>
      </c>
      <c r="L2073" s="11">
        <f t="shared" si="197"/>
        <v>82</v>
      </c>
      <c r="M2073" t="str">
        <f>VLOOKUP(C2073,[1]!Location_Data[#Data],2,0)</f>
        <v>Lancaster</v>
      </c>
      <c r="N2073" t="str">
        <f>VLOOKUP(D2073,[1]!Salespeople_Data[#Data],2,0)</f>
        <v>Martin Perry</v>
      </c>
      <c r="O2073" t="str">
        <f>VLOOKUP(E2073,[1]!Customer_Data[#Data],2,0)</f>
        <v>Anthony Berry</v>
      </c>
      <c r="P2073" s="15">
        <f t="shared" si="192"/>
        <v>3</v>
      </c>
      <c r="Q2073">
        <f t="shared" si="193"/>
        <v>1</v>
      </c>
      <c r="R2073">
        <f t="shared" si="194"/>
        <v>2020</v>
      </c>
    </row>
    <row r="2074" spans="1:18" x14ac:dyDescent="0.25">
      <c r="A2074" s="2" t="s">
        <v>3043</v>
      </c>
      <c r="B2074" s="2" t="s">
        <v>78</v>
      </c>
      <c r="C2074" s="2" t="s">
        <v>169</v>
      </c>
      <c r="D2074" s="2" t="s">
        <v>165</v>
      </c>
      <c r="E2074" s="2" t="s">
        <v>2269</v>
      </c>
      <c r="F2074" s="3">
        <v>44057</v>
      </c>
      <c r="G2074" s="2">
        <v>1</v>
      </c>
      <c r="H2074" s="11">
        <f>VLOOKUP(B2074,[1]!Product_Data[#Data],4,0)</f>
        <v>1380</v>
      </c>
      <c r="I2074" s="11">
        <f>VLOOKUP(B2074,[1]!Product_Data[#Data],3,0)</f>
        <v>1090</v>
      </c>
      <c r="J2074" s="11">
        <f t="shared" si="195"/>
        <v>1090</v>
      </c>
      <c r="K2074" s="11">
        <f t="shared" si="196"/>
        <v>1380</v>
      </c>
      <c r="L2074" s="11">
        <f t="shared" si="197"/>
        <v>290</v>
      </c>
      <c r="M2074" t="str">
        <f>VLOOKUP(C2074,[1]!Location_Data[#Data],2,0)</f>
        <v>Vista</v>
      </c>
      <c r="N2074" t="str">
        <f>VLOOKUP(D2074,[1]!Salespeople_Data[#Data],2,0)</f>
        <v>Joe Sims</v>
      </c>
      <c r="O2074" t="str">
        <f>VLOOKUP(E2074,[1]!Customer_Data[#Data],2,0)</f>
        <v>Matthew Smith</v>
      </c>
      <c r="P2074" s="15">
        <f t="shared" si="192"/>
        <v>6</v>
      </c>
      <c r="Q2074">
        <f t="shared" si="193"/>
        <v>8</v>
      </c>
      <c r="R2074">
        <f t="shared" si="194"/>
        <v>2020</v>
      </c>
    </row>
    <row r="2075" spans="1:18" x14ac:dyDescent="0.25">
      <c r="A2075" s="4" t="s">
        <v>3044</v>
      </c>
      <c r="B2075" s="4" t="s">
        <v>400</v>
      </c>
      <c r="C2075" s="4" t="s">
        <v>467</v>
      </c>
      <c r="D2075" s="4" t="s">
        <v>345</v>
      </c>
      <c r="E2075" s="4" t="s">
        <v>2373</v>
      </c>
      <c r="F2075" s="5">
        <v>44120</v>
      </c>
      <c r="G2075" s="4">
        <v>1</v>
      </c>
      <c r="H2075" s="11">
        <f>VLOOKUP(B2075,[1]!Product_Data[#Data],4,0)</f>
        <v>886</v>
      </c>
      <c r="I2075" s="11">
        <f>VLOOKUP(B2075,[1]!Product_Data[#Data],3,0)</f>
        <v>478</v>
      </c>
      <c r="J2075" s="11">
        <f t="shared" si="195"/>
        <v>478</v>
      </c>
      <c r="K2075" s="11">
        <f t="shared" si="196"/>
        <v>886</v>
      </c>
      <c r="L2075" s="11">
        <f t="shared" si="197"/>
        <v>408</v>
      </c>
      <c r="M2075" t="str">
        <f>VLOOKUP(C2075,[1]!Location_Data[#Data],2,0)</f>
        <v>Garden Grove</v>
      </c>
      <c r="N2075" t="str">
        <f>VLOOKUP(D2075,[1]!Salespeople_Data[#Data],2,0)</f>
        <v>Larry Marshall</v>
      </c>
      <c r="O2075" t="str">
        <f>VLOOKUP(E2075,[1]!Customer_Data[#Data],2,0)</f>
        <v>Shawn Scott</v>
      </c>
      <c r="P2075" s="15">
        <f t="shared" si="192"/>
        <v>6</v>
      </c>
      <c r="Q2075">
        <f t="shared" si="193"/>
        <v>10</v>
      </c>
      <c r="R2075">
        <f t="shared" si="194"/>
        <v>2020</v>
      </c>
    </row>
    <row r="2076" spans="1:18" x14ac:dyDescent="0.25">
      <c r="A2076" s="2" t="s">
        <v>3045</v>
      </c>
      <c r="B2076" s="2" t="s">
        <v>86</v>
      </c>
      <c r="C2076" s="2" t="s">
        <v>110</v>
      </c>
      <c r="D2076" s="2" t="s">
        <v>87</v>
      </c>
      <c r="E2076" s="2" t="s">
        <v>179</v>
      </c>
      <c r="F2076" s="3">
        <v>44041</v>
      </c>
      <c r="G2076" s="2">
        <v>3</v>
      </c>
      <c r="H2076" s="11">
        <f>VLOOKUP(B2076,[1]!Product_Data[#Data],4,0)</f>
        <v>1725</v>
      </c>
      <c r="I2076" s="11">
        <f>VLOOKUP(B2076,[1]!Product_Data[#Data],3,0)</f>
        <v>1363</v>
      </c>
      <c r="J2076" s="11">
        <f t="shared" si="195"/>
        <v>4089</v>
      </c>
      <c r="K2076" s="11">
        <f t="shared" si="196"/>
        <v>5175</v>
      </c>
      <c r="L2076" s="11">
        <f t="shared" si="197"/>
        <v>1086</v>
      </c>
      <c r="M2076" t="str">
        <f>VLOOKUP(C2076,[1]!Location_Data[#Data],2,0)</f>
        <v>Richmond</v>
      </c>
      <c r="N2076" t="str">
        <f>VLOOKUP(D2076,[1]!Salespeople_Data[#Data],2,0)</f>
        <v>Martin Perry</v>
      </c>
      <c r="O2076" t="str">
        <f>VLOOKUP(E2076,[1]!Customer_Data[#Data],2,0)</f>
        <v>Alan Miller</v>
      </c>
      <c r="P2076" s="15">
        <f t="shared" si="192"/>
        <v>4</v>
      </c>
      <c r="Q2076">
        <f t="shared" si="193"/>
        <v>7</v>
      </c>
      <c r="R2076">
        <f t="shared" si="194"/>
        <v>2020</v>
      </c>
    </row>
    <row r="2077" spans="1:18" x14ac:dyDescent="0.25">
      <c r="A2077" s="4" t="s">
        <v>3046</v>
      </c>
      <c r="B2077" s="4" t="s">
        <v>395</v>
      </c>
      <c r="C2077" s="4" t="s">
        <v>362</v>
      </c>
      <c r="D2077" s="4" t="s">
        <v>53</v>
      </c>
      <c r="E2077" s="4" t="s">
        <v>2676</v>
      </c>
      <c r="F2077" s="5">
        <v>43865</v>
      </c>
      <c r="G2077" s="4">
        <v>1</v>
      </c>
      <c r="H2077" s="11">
        <f>VLOOKUP(B2077,[1]!Product_Data[#Data],4,0)</f>
        <v>2257</v>
      </c>
      <c r="I2077" s="11">
        <f>VLOOKUP(B2077,[1]!Product_Data[#Data],3,0)</f>
        <v>1535</v>
      </c>
      <c r="J2077" s="11">
        <f t="shared" si="195"/>
        <v>1535</v>
      </c>
      <c r="K2077" s="11">
        <f t="shared" si="196"/>
        <v>2257</v>
      </c>
      <c r="L2077" s="11">
        <f t="shared" si="197"/>
        <v>722</v>
      </c>
      <c r="M2077" t="str">
        <f>VLOOKUP(C2077,[1]!Location_Data[#Data],2,0)</f>
        <v>San Bernardino</v>
      </c>
      <c r="N2077" t="str">
        <f>VLOOKUP(D2077,[1]!Salespeople_Data[#Data],2,0)</f>
        <v>Scott Mason</v>
      </c>
      <c r="O2077" t="str">
        <f>VLOOKUP(E2077,[1]!Customer_Data[#Data],2,0)</f>
        <v>Billy West</v>
      </c>
      <c r="P2077" s="15">
        <f t="shared" si="192"/>
        <v>3</v>
      </c>
      <c r="Q2077">
        <f t="shared" si="193"/>
        <v>2</v>
      </c>
      <c r="R2077">
        <f t="shared" si="194"/>
        <v>2020</v>
      </c>
    </row>
    <row r="2078" spans="1:18" x14ac:dyDescent="0.25">
      <c r="A2078" s="2" t="s">
        <v>3047</v>
      </c>
      <c r="B2078" s="2" t="s">
        <v>537</v>
      </c>
      <c r="C2078" s="2" t="s">
        <v>14</v>
      </c>
      <c r="D2078" s="2" t="s">
        <v>40</v>
      </c>
      <c r="E2078" s="2" t="s">
        <v>196</v>
      </c>
      <c r="F2078" s="3">
        <v>44072</v>
      </c>
      <c r="G2078" s="2">
        <v>1</v>
      </c>
      <c r="H2078" s="11">
        <f>VLOOKUP(B2078,[1]!Product_Data[#Data],4,0)</f>
        <v>556</v>
      </c>
      <c r="I2078" s="11">
        <f>VLOOKUP(B2078,[1]!Product_Data[#Data],3,0)</f>
        <v>395</v>
      </c>
      <c r="J2078" s="11">
        <f t="shared" si="195"/>
        <v>395</v>
      </c>
      <c r="K2078" s="11">
        <f t="shared" si="196"/>
        <v>556</v>
      </c>
      <c r="L2078" s="11">
        <f t="shared" si="197"/>
        <v>161</v>
      </c>
      <c r="M2078" t="str">
        <f>VLOOKUP(C2078,[1]!Location_Data[#Data],2,0)</f>
        <v>Santa Clarita</v>
      </c>
      <c r="N2078" t="str">
        <f>VLOOKUP(D2078,[1]!Salespeople_Data[#Data],2,0)</f>
        <v>Brian Hansen</v>
      </c>
      <c r="O2078" t="str">
        <f>VLOOKUP(E2078,[1]!Customer_Data[#Data],2,0)</f>
        <v>Alan Sims</v>
      </c>
      <c r="P2078" s="15">
        <f t="shared" si="192"/>
        <v>7</v>
      </c>
      <c r="Q2078">
        <f t="shared" si="193"/>
        <v>8</v>
      </c>
      <c r="R2078">
        <f t="shared" si="194"/>
        <v>2020</v>
      </c>
    </row>
    <row r="2079" spans="1:18" x14ac:dyDescent="0.25">
      <c r="A2079" s="4" t="s">
        <v>3048</v>
      </c>
      <c r="B2079" s="4" t="s">
        <v>56</v>
      </c>
      <c r="C2079" s="4" t="s">
        <v>48</v>
      </c>
      <c r="D2079" s="4" t="s">
        <v>250</v>
      </c>
      <c r="E2079" s="4" t="s">
        <v>685</v>
      </c>
      <c r="F2079" s="5">
        <v>44167</v>
      </c>
      <c r="G2079" s="4">
        <v>1</v>
      </c>
      <c r="H2079" s="11">
        <f>VLOOKUP(B2079,[1]!Product_Data[#Data],4,0)</f>
        <v>1848</v>
      </c>
      <c r="I2079" s="11">
        <f>VLOOKUP(B2079,[1]!Product_Data[#Data],3,0)</f>
        <v>1294</v>
      </c>
      <c r="J2079" s="11">
        <f t="shared" si="195"/>
        <v>1294</v>
      </c>
      <c r="K2079" s="11">
        <f t="shared" si="196"/>
        <v>1848</v>
      </c>
      <c r="L2079" s="11">
        <f t="shared" si="197"/>
        <v>554</v>
      </c>
      <c r="M2079" t="str">
        <f>VLOOKUP(C2079,[1]!Location_Data[#Data],2,0)</f>
        <v>Rialto</v>
      </c>
      <c r="N2079" t="str">
        <f>VLOOKUP(D2079,[1]!Salespeople_Data[#Data],2,0)</f>
        <v>Martin Carr</v>
      </c>
      <c r="O2079" t="str">
        <f>VLOOKUP(E2079,[1]!Customer_Data[#Data],2,0)</f>
        <v>Roger Tucker</v>
      </c>
      <c r="P2079" s="15">
        <f t="shared" si="192"/>
        <v>4</v>
      </c>
      <c r="Q2079">
        <f t="shared" si="193"/>
        <v>12</v>
      </c>
      <c r="R2079">
        <f t="shared" si="194"/>
        <v>2020</v>
      </c>
    </row>
    <row r="2080" spans="1:18" x14ac:dyDescent="0.25">
      <c r="A2080" s="2" t="s">
        <v>3049</v>
      </c>
      <c r="B2080" s="2" t="s">
        <v>252</v>
      </c>
      <c r="C2080" s="2" t="s">
        <v>458</v>
      </c>
      <c r="D2080" s="2" t="s">
        <v>80</v>
      </c>
      <c r="E2080" s="2" t="s">
        <v>277</v>
      </c>
      <c r="F2080" s="3">
        <v>43850</v>
      </c>
      <c r="G2080" s="2">
        <v>1</v>
      </c>
      <c r="H2080" s="11">
        <f>VLOOKUP(B2080,[1]!Product_Data[#Data],4,0)</f>
        <v>1899</v>
      </c>
      <c r="I2080" s="11">
        <f>VLOOKUP(B2080,[1]!Product_Data[#Data],3,0)</f>
        <v>1044</v>
      </c>
      <c r="J2080" s="11">
        <f t="shared" si="195"/>
        <v>1044</v>
      </c>
      <c r="K2080" s="11">
        <f t="shared" si="196"/>
        <v>1899</v>
      </c>
      <c r="L2080" s="11">
        <f t="shared" si="197"/>
        <v>855</v>
      </c>
      <c r="M2080" t="str">
        <f>VLOOKUP(C2080,[1]!Location_Data[#Data],2,0)</f>
        <v>Fontana</v>
      </c>
      <c r="N2080" t="str">
        <f>VLOOKUP(D2080,[1]!Salespeople_Data[#Data],2,0)</f>
        <v>Henry Nelson</v>
      </c>
      <c r="O2080" t="str">
        <f>VLOOKUP(E2080,[1]!Customer_Data[#Data],2,0)</f>
        <v>Howard Lewis</v>
      </c>
      <c r="P2080" s="15">
        <f t="shared" si="192"/>
        <v>2</v>
      </c>
      <c r="Q2080">
        <f t="shared" si="193"/>
        <v>1</v>
      </c>
      <c r="R2080">
        <f t="shared" si="194"/>
        <v>2020</v>
      </c>
    </row>
    <row r="2081" spans="1:18" x14ac:dyDescent="0.25">
      <c r="A2081" s="4" t="s">
        <v>3050</v>
      </c>
      <c r="B2081" s="4" t="s">
        <v>560</v>
      </c>
      <c r="C2081" s="4" t="s">
        <v>731</v>
      </c>
      <c r="D2081" s="4" t="s">
        <v>20</v>
      </c>
      <c r="E2081" s="4" t="s">
        <v>31</v>
      </c>
      <c r="F2081" s="5">
        <v>43976</v>
      </c>
      <c r="G2081" s="4">
        <v>1</v>
      </c>
      <c r="H2081" s="11">
        <f>VLOOKUP(B2081,[1]!Product_Data[#Data],4,0)</f>
        <v>1809</v>
      </c>
      <c r="I2081" s="11">
        <f>VLOOKUP(B2081,[1]!Product_Data[#Data],3,0)</f>
        <v>1067</v>
      </c>
      <c r="J2081" s="11">
        <f t="shared" si="195"/>
        <v>1067</v>
      </c>
      <c r="K2081" s="11">
        <f t="shared" si="196"/>
        <v>1809</v>
      </c>
      <c r="L2081" s="11">
        <f t="shared" si="197"/>
        <v>742</v>
      </c>
      <c r="M2081" t="str">
        <f>VLOOKUP(C2081,[1]!Location_Data[#Data],2,0)</f>
        <v>Costa Mesa</v>
      </c>
      <c r="N2081" t="str">
        <f>VLOOKUP(D2081,[1]!Salespeople_Data[#Data],2,0)</f>
        <v>Joshua Cook</v>
      </c>
      <c r="O2081" t="str">
        <f>VLOOKUP(E2081,[1]!Customer_Data[#Data],2,0)</f>
        <v>Michael Allen</v>
      </c>
      <c r="P2081" s="15">
        <f t="shared" si="192"/>
        <v>2</v>
      </c>
      <c r="Q2081">
        <f t="shared" si="193"/>
        <v>5</v>
      </c>
      <c r="R2081">
        <f t="shared" si="194"/>
        <v>2020</v>
      </c>
    </row>
    <row r="2082" spans="1:18" x14ac:dyDescent="0.25">
      <c r="A2082" s="2" t="s">
        <v>3051</v>
      </c>
      <c r="B2082" s="2" t="s">
        <v>173</v>
      </c>
      <c r="C2082" s="2" t="s">
        <v>527</v>
      </c>
      <c r="D2082" s="2" t="s">
        <v>356</v>
      </c>
      <c r="E2082" s="2" t="s">
        <v>175</v>
      </c>
      <c r="F2082" s="3">
        <v>43984</v>
      </c>
      <c r="G2082" s="2">
        <v>1</v>
      </c>
      <c r="H2082" s="11">
        <f>VLOOKUP(B2082,[1]!Product_Data[#Data],4,0)</f>
        <v>2005</v>
      </c>
      <c r="I2082" s="11">
        <f>VLOOKUP(B2082,[1]!Product_Data[#Data],3,0)</f>
        <v>1223</v>
      </c>
      <c r="J2082" s="11">
        <f t="shared" si="195"/>
        <v>1223</v>
      </c>
      <c r="K2082" s="11">
        <f t="shared" si="196"/>
        <v>2005</v>
      </c>
      <c r="L2082" s="11">
        <f t="shared" si="197"/>
        <v>782</v>
      </c>
      <c r="M2082" t="str">
        <f>VLOOKUP(C2082,[1]!Location_Data[#Data],2,0)</f>
        <v>Stockton</v>
      </c>
      <c r="N2082" t="str">
        <f>VLOOKUP(D2082,[1]!Salespeople_Data[#Data],2,0)</f>
        <v>Jimmy Young</v>
      </c>
      <c r="O2082" t="str">
        <f>VLOOKUP(E2082,[1]!Customer_Data[#Data],2,0)</f>
        <v>Bobby Jackson</v>
      </c>
      <c r="P2082" s="15">
        <f t="shared" si="192"/>
        <v>3</v>
      </c>
      <c r="Q2082">
        <f t="shared" si="193"/>
        <v>6</v>
      </c>
      <c r="R2082">
        <f t="shared" si="194"/>
        <v>2020</v>
      </c>
    </row>
    <row r="2083" spans="1:18" x14ac:dyDescent="0.25">
      <c r="A2083" s="4" t="s">
        <v>3052</v>
      </c>
      <c r="B2083" s="4" t="s">
        <v>370</v>
      </c>
      <c r="C2083" s="4" t="s">
        <v>24</v>
      </c>
      <c r="D2083" s="4" t="s">
        <v>225</v>
      </c>
      <c r="E2083" s="4" t="s">
        <v>1628</v>
      </c>
      <c r="F2083" s="5">
        <v>44016</v>
      </c>
      <c r="G2083" s="4">
        <v>1</v>
      </c>
      <c r="H2083" s="11">
        <f>VLOOKUP(B2083,[1]!Product_Data[#Data],4,0)</f>
        <v>771</v>
      </c>
      <c r="I2083" s="11">
        <f>VLOOKUP(B2083,[1]!Product_Data[#Data],3,0)</f>
        <v>648</v>
      </c>
      <c r="J2083" s="11">
        <f t="shared" si="195"/>
        <v>648</v>
      </c>
      <c r="K2083" s="11">
        <f t="shared" si="196"/>
        <v>771</v>
      </c>
      <c r="L2083" s="11">
        <f t="shared" si="197"/>
        <v>123</v>
      </c>
      <c r="M2083" t="str">
        <f>VLOOKUP(C2083,[1]!Location_Data[#Data],2,0)</f>
        <v>Lancaster</v>
      </c>
      <c r="N2083" t="str">
        <f>VLOOKUP(D2083,[1]!Salespeople_Data[#Data],2,0)</f>
        <v>Andrew Bowman</v>
      </c>
      <c r="O2083" t="str">
        <f>VLOOKUP(E2083,[1]!Customer_Data[#Data],2,0)</f>
        <v>Antonio Nelson</v>
      </c>
      <c r="P2083" s="15">
        <f t="shared" si="192"/>
        <v>7</v>
      </c>
      <c r="Q2083">
        <f t="shared" si="193"/>
        <v>7</v>
      </c>
      <c r="R2083">
        <f t="shared" si="194"/>
        <v>2020</v>
      </c>
    </row>
    <row r="2084" spans="1:18" x14ac:dyDescent="0.25">
      <c r="A2084" s="2" t="s">
        <v>3053</v>
      </c>
      <c r="B2084" s="2" t="s">
        <v>464</v>
      </c>
      <c r="C2084" s="2" t="s">
        <v>450</v>
      </c>
      <c r="D2084" s="2" t="s">
        <v>269</v>
      </c>
      <c r="E2084" s="2" t="s">
        <v>491</v>
      </c>
      <c r="F2084" s="3">
        <v>43840</v>
      </c>
      <c r="G2084" s="2">
        <v>2</v>
      </c>
      <c r="H2084" s="11">
        <f>VLOOKUP(B2084,[1]!Product_Data[#Data],4,0)</f>
        <v>1566</v>
      </c>
      <c r="I2084" s="11">
        <f>VLOOKUP(B2084,[1]!Product_Data[#Data],3,0)</f>
        <v>1190</v>
      </c>
      <c r="J2084" s="11">
        <f t="shared" si="195"/>
        <v>2380</v>
      </c>
      <c r="K2084" s="11">
        <f t="shared" si="196"/>
        <v>3132</v>
      </c>
      <c r="L2084" s="11">
        <f t="shared" si="197"/>
        <v>752</v>
      </c>
      <c r="M2084" t="str">
        <f>VLOOKUP(C2084,[1]!Location_Data[#Data],2,0)</f>
        <v>Simi Valley</v>
      </c>
      <c r="N2084" t="str">
        <f>VLOOKUP(D2084,[1]!Salespeople_Data[#Data],2,0)</f>
        <v>Kevin Butler</v>
      </c>
      <c r="O2084" t="str">
        <f>VLOOKUP(E2084,[1]!Customer_Data[#Data],2,0)</f>
        <v>Jack Jackson</v>
      </c>
      <c r="P2084" s="15">
        <f t="shared" si="192"/>
        <v>6</v>
      </c>
      <c r="Q2084">
        <f t="shared" si="193"/>
        <v>1</v>
      </c>
      <c r="R2084">
        <f t="shared" si="194"/>
        <v>2020</v>
      </c>
    </row>
    <row r="2085" spans="1:18" x14ac:dyDescent="0.25">
      <c r="A2085" s="4" t="s">
        <v>3054</v>
      </c>
      <c r="B2085" s="4" t="s">
        <v>99</v>
      </c>
      <c r="C2085" s="4" t="s">
        <v>302</v>
      </c>
      <c r="D2085" s="4" t="s">
        <v>170</v>
      </c>
      <c r="E2085" s="4" t="s">
        <v>1933</v>
      </c>
      <c r="F2085" s="5">
        <v>44008</v>
      </c>
      <c r="G2085" s="4">
        <v>4</v>
      </c>
      <c r="H2085" s="11">
        <f>VLOOKUP(B2085,[1]!Product_Data[#Data],4,0)</f>
        <v>1708</v>
      </c>
      <c r="I2085" s="11">
        <f>VLOOKUP(B2085,[1]!Product_Data[#Data],3,0)</f>
        <v>871</v>
      </c>
      <c r="J2085" s="11">
        <f t="shared" si="195"/>
        <v>3484</v>
      </c>
      <c r="K2085" s="11">
        <f t="shared" si="196"/>
        <v>6832</v>
      </c>
      <c r="L2085" s="11">
        <f t="shared" si="197"/>
        <v>3348</v>
      </c>
      <c r="M2085" t="str">
        <f>VLOOKUP(C2085,[1]!Location_Data[#Data],2,0)</f>
        <v>Santa Rosa</v>
      </c>
      <c r="N2085" t="str">
        <f>VLOOKUP(D2085,[1]!Salespeople_Data[#Data],2,0)</f>
        <v>Sean Miller</v>
      </c>
      <c r="O2085" t="str">
        <f>VLOOKUP(E2085,[1]!Customer_Data[#Data],2,0)</f>
        <v>Juan Collins</v>
      </c>
      <c r="P2085" s="15">
        <f t="shared" si="192"/>
        <v>6</v>
      </c>
      <c r="Q2085">
        <f t="shared" si="193"/>
        <v>6</v>
      </c>
      <c r="R2085">
        <f t="shared" si="194"/>
        <v>2020</v>
      </c>
    </row>
    <row r="2086" spans="1:18" x14ac:dyDescent="0.25">
      <c r="A2086" s="2" t="s">
        <v>3055</v>
      </c>
      <c r="B2086" s="2" t="s">
        <v>348</v>
      </c>
      <c r="C2086" s="2" t="s">
        <v>458</v>
      </c>
      <c r="D2086" s="2" t="s">
        <v>359</v>
      </c>
      <c r="E2086" s="2" t="s">
        <v>1072</v>
      </c>
      <c r="F2086" s="3">
        <v>43884</v>
      </c>
      <c r="G2086" s="2">
        <v>2</v>
      </c>
      <c r="H2086" s="11">
        <f>VLOOKUP(B2086,[1]!Product_Data[#Data],4,0)</f>
        <v>603</v>
      </c>
      <c r="I2086" s="11">
        <f>VLOOKUP(B2086,[1]!Product_Data[#Data],3,0)</f>
        <v>416</v>
      </c>
      <c r="J2086" s="11">
        <f t="shared" si="195"/>
        <v>832</v>
      </c>
      <c r="K2086" s="11">
        <f t="shared" si="196"/>
        <v>1206</v>
      </c>
      <c r="L2086" s="11">
        <f t="shared" si="197"/>
        <v>374</v>
      </c>
      <c r="M2086" t="str">
        <f>VLOOKUP(C2086,[1]!Location_Data[#Data],2,0)</f>
        <v>Fontana</v>
      </c>
      <c r="N2086" t="str">
        <f>VLOOKUP(D2086,[1]!Salespeople_Data[#Data],2,0)</f>
        <v>Eugene Holmes</v>
      </c>
      <c r="O2086" t="str">
        <f>VLOOKUP(E2086,[1]!Customer_Data[#Data],2,0)</f>
        <v>Anthony Fisher</v>
      </c>
      <c r="P2086" s="15">
        <f t="shared" si="192"/>
        <v>1</v>
      </c>
      <c r="Q2086">
        <f t="shared" si="193"/>
        <v>2</v>
      </c>
      <c r="R2086">
        <f t="shared" si="194"/>
        <v>2020</v>
      </c>
    </row>
    <row r="2087" spans="1:18" x14ac:dyDescent="0.25">
      <c r="A2087" s="4" t="s">
        <v>3056</v>
      </c>
      <c r="B2087" s="4" t="s">
        <v>33</v>
      </c>
      <c r="C2087" s="4" t="s">
        <v>286</v>
      </c>
      <c r="D2087" s="4" t="s">
        <v>359</v>
      </c>
      <c r="E2087" s="4" t="s">
        <v>764</v>
      </c>
      <c r="F2087" s="5">
        <v>44124</v>
      </c>
      <c r="G2087" s="4">
        <v>3</v>
      </c>
      <c r="H2087" s="11">
        <f>VLOOKUP(B2087,[1]!Product_Data[#Data],4,0)</f>
        <v>1582</v>
      </c>
      <c r="I2087" s="11">
        <f>VLOOKUP(B2087,[1]!Product_Data[#Data],3,0)</f>
        <v>1234</v>
      </c>
      <c r="J2087" s="11">
        <f t="shared" si="195"/>
        <v>3702</v>
      </c>
      <c r="K2087" s="11">
        <f t="shared" si="196"/>
        <v>4746</v>
      </c>
      <c r="L2087" s="11">
        <f t="shared" si="197"/>
        <v>1044</v>
      </c>
      <c r="M2087" t="str">
        <f>VLOOKUP(C2087,[1]!Location_Data[#Data],2,0)</f>
        <v>El Monte</v>
      </c>
      <c r="N2087" t="str">
        <f>VLOOKUP(D2087,[1]!Salespeople_Data[#Data],2,0)</f>
        <v>Eugene Holmes</v>
      </c>
      <c r="O2087" t="str">
        <f>VLOOKUP(E2087,[1]!Customer_Data[#Data],2,0)</f>
        <v>Ronald Bradley</v>
      </c>
      <c r="P2087" s="15">
        <f t="shared" si="192"/>
        <v>3</v>
      </c>
      <c r="Q2087">
        <f t="shared" si="193"/>
        <v>10</v>
      </c>
      <c r="R2087">
        <f t="shared" si="194"/>
        <v>2020</v>
      </c>
    </row>
    <row r="2088" spans="1:18" x14ac:dyDescent="0.25">
      <c r="A2088" s="2" t="s">
        <v>3057</v>
      </c>
      <c r="B2088" s="2" t="s">
        <v>796</v>
      </c>
      <c r="C2088" s="2" t="s">
        <v>79</v>
      </c>
      <c r="D2088" s="2" t="s">
        <v>106</v>
      </c>
      <c r="E2088" s="2" t="s">
        <v>624</v>
      </c>
      <c r="F2088" s="3">
        <v>44095</v>
      </c>
      <c r="G2088" s="2">
        <v>1</v>
      </c>
      <c r="H2088" s="11">
        <f>VLOOKUP(B2088,[1]!Product_Data[#Data],4,0)</f>
        <v>1103</v>
      </c>
      <c r="I2088" s="11">
        <f>VLOOKUP(B2088,[1]!Product_Data[#Data],3,0)</f>
        <v>838</v>
      </c>
      <c r="J2088" s="11">
        <f t="shared" si="195"/>
        <v>838</v>
      </c>
      <c r="K2088" s="11">
        <f t="shared" si="196"/>
        <v>1103</v>
      </c>
      <c r="L2088" s="11">
        <f t="shared" si="197"/>
        <v>265</v>
      </c>
      <c r="M2088" t="str">
        <f>VLOOKUP(C2088,[1]!Location_Data[#Data],2,0)</f>
        <v>Palmdale</v>
      </c>
      <c r="N2088" t="str">
        <f>VLOOKUP(D2088,[1]!Salespeople_Data[#Data],2,0)</f>
        <v>Patrick Ruiz</v>
      </c>
      <c r="O2088" t="str">
        <f>VLOOKUP(E2088,[1]!Customer_Data[#Data],2,0)</f>
        <v>Steve Stewart</v>
      </c>
      <c r="P2088" s="15">
        <f t="shared" si="192"/>
        <v>2</v>
      </c>
      <c r="Q2088">
        <f t="shared" si="193"/>
        <v>9</v>
      </c>
      <c r="R2088">
        <f t="shared" si="194"/>
        <v>2020</v>
      </c>
    </row>
    <row r="2089" spans="1:18" x14ac:dyDescent="0.25">
      <c r="A2089" s="4" t="s">
        <v>3058</v>
      </c>
      <c r="B2089" s="4" t="s">
        <v>56</v>
      </c>
      <c r="C2089" s="4" t="s">
        <v>249</v>
      </c>
      <c r="D2089" s="4" t="s">
        <v>63</v>
      </c>
      <c r="E2089" s="4" t="s">
        <v>283</v>
      </c>
      <c r="F2089" s="5">
        <v>44052</v>
      </c>
      <c r="G2089" s="4">
        <v>2</v>
      </c>
      <c r="H2089" s="11">
        <f>VLOOKUP(B2089,[1]!Product_Data[#Data],4,0)</f>
        <v>1848</v>
      </c>
      <c r="I2089" s="11">
        <f>VLOOKUP(B2089,[1]!Product_Data[#Data],3,0)</f>
        <v>1294</v>
      </c>
      <c r="J2089" s="11">
        <f t="shared" si="195"/>
        <v>2588</v>
      </c>
      <c r="K2089" s="11">
        <f t="shared" si="196"/>
        <v>3696</v>
      </c>
      <c r="L2089" s="11">
        <f t="shared" si="197"/>
        <v>1108</v>
      </c>
      <c r="M2089" t="str">
        <f>VLOOKUP(C2089,[1]!Location_Data[#Data],2,0)</f>
        <v>Roseville</v>
      </c>
      <c r="N2089" t="str">
        <f>VLOOKUP(D2089,[1]!Salespeople_Data[#Data],2,0)</f>
        <v>Jeremy Mendoza</v>
      </c>
      <c r="O2089" t="str">
        <f>VLOOKUP(E2089,[1]!Customer_Data[#Data],2,0)</f>
        <v>Jose Lewis</v>
      </c>
      <c r="P2089" s="15">
        <f t="shared" si="192"/>
        <v>1</v>
      </c>
      <c r="Q2089">
        <f t="shared" si="193"/>
        <v>8</v>
      </c>
      <c r="R2089">
        <f t="shared" si="194"/>
        <v>2020</v>
      </c>
    </row>
    <row r="2090" spans="1:18" x14ac:dyDescent="0.25">
      <c r="A2090" s="2" t="s">
        <v>3059</v>
      </c>
      <c r="B2090" s="2" t="s">
        <v>373</v>
      </c>
      <c r="C2090" s="2" t="s">
        <v>246</v>
      </c>
      <c r="D2090" s="2" t="s">
        <v>216</v>
      </c>
      <c r="E2090" s="2" t="s">
        <v>368</v>
      </c>
      <c r="F2090" s="3">
        <v>43913</v>
      </c>
      <c r="G2090" s="2">
        <v>1</v>
      </c>
      <c r="H2090" s="11">
        <f>VLOOKUP(B2090,[1]!Product_Data[#Data],4,0)</f>
        <v>2182</v>
      </c>
      <c r="I2090" s="11">
        <f>VLOOKUP(B2090,[1]!Product_Data[#Data],3,0)</f>
        <v>1200</v>
      </c>
      <c r="J2090" s="11">
        <f t="shared" si="195"/>
        <v>1200</v>
      </c>
      <c r="K2090" s="11">
        <f t="shared" si="196"/>
        <v>2182</v>
      </c>
      <c r="L2090" s="11">
        <f t="shared" si="197"/>
        <v>982</v>
      </c>
      <c r="M2090" t="str">
        <f>VLOOKUP(C2090,[1]!Location_Data[#Data],2,0)</f>
        <v>San Francisco</v>
      </c>
      <c r="N2090" t="str">
        <f>VLOOKUP(D2090,[1]!Salespeople_Data[#Data],2,0)</f>
        <v>Ernest Wagner</v>
      </c>
      <c r="O2090" t="str">
        <f>VLOOKUP(E2090,[1]!Customer_Data[#Data],2,0)</f>
        <v>Wayne Owens</v>
      </c>
      <c r="P2090" s="15">
        <f t="shared" si="192"/>
        <v>2</v>
      </c>
      <c r="Q2090">
        <f t="shared" si="193"/>
        <v>3</v>
      </c>
      <c r="R2090">
        <f t="shared" si="194"/>
        <v>2020</v>
      </c>
    </row>
    <row r="2091" spans="1:18" x14ac:dyDescent="0.25">
      <c r="A2091" s="4" t="s">
        <v>3060</v>
      </c>
      <c r="B2091" s="4" t="s">
        <v>173</v>
      </c>
      <c r="C2091" s="4" t="s">
        <v>527</v>
      </c>
      <c r="D2091" s="4" t="s">
        <v>71</v>
      </c>
      <c r="E2091" s="4" t="s">
        <v>2352</v>
      </c>
      <c r="F2091" s="5">
        <v>43988</v>
      </c>
      <c r="G2091" s="4">
        <v>3</v>
      </c>
      <c r="H2091" s="11">
        <f>VLOOKUP(B2091,[1]!Product_Data[#Data],4,0)</f>
        <v>2005</v>
      </c>
      <c r="I2091" s="11">
        <f>VLOOKUP(B2091,[1]!Product_Data[#Data],3,0)</f>
        <v>1223</v>
      </c>
      <c r="J2091" s="11">
        <f t="shared" si="195"/>
        <v>3669</v>
      </c>
      <c r="K2091" s="11">
        <f t="shared" si="196"/>
        <v>6015</v>
      </c>
      <c r="L2091" s="11">
        <f t="shared" si="197"/>
        <v>2346</v>
      </c>
      <c r="M2091" t="str">
        <f>VLOOKUP(C2091,[1]!Location_Data[#Data],2,0)</f>
        <v>Stockton</v>
      </c>
      <c r="N2091" t="str">
        <f>VLOOKUP(D2091,[1]!Salespeople_Data[#Data],2,0)</f>
        <v>Gary Rodriguez</v>
      </c>
      <c r="O2091" t="str">
        <f>VLOOKUP(E2091,[1]!Customer_Data[#Data],2,0)</f>
        <v>Carl Reid</v>
      </c>
      <c r="P2091" s="15">
        <f t="shared" si="192"/>
        <v>7</v>
      </c>
      <c r="Q2091">
        <f t="shared" si="193"/>
        <v>6</v>
      </c>
      <c r="R2091">
        <f t="shared" si="194"/>
        <v>2020</v>
      </c>
    </row>
    <row r="2092" spans="1:18" x14ac:dyDescent="0.25">
      <c r="A2092" s="2" t="s">
        <v>3061</v>
      </c>
      <c r="B2092" s="2" t="s">
        <v>537</v>
      </c>
      <c r="C2092" s="2" t="s">
        <v>286</v>
      </c>
      <c r="D2092" s="2" t="s">
        <v>101</v>
      </c>
      <c r="E2092" s="2" t="s">
        <v>3062</v>
      </c>
      <c r="F2092" s="3">
        <v>43850</v>
      </c>
      <c r="G2092" s="2">
        <v>1</v>
      </c>
      <c r="H2092" s="11">
        <f>VLOOKUP(B2092,[1]!Product_Data[#Data],4,0)</f>
        <v>556</v>
      </c>
      <c r="I2092" s="11">
        <f>VLOOKUP(B2092,[1]!Product_Data[#Data],3,0)</f>
        <v>395</v>
      </c>
      <c r="J2092" s="11">
        <f t="shared" si="195"/>
        <v>395</v>
      </c>
      <c r="K2092" s="11">
        <f t="shared" si="196"/>
        <v>556</v>
      </c>
      <c r="L2092" s="11">
        <f t="shared" si="197"/>
        <v>161</v>
      </c>
      <c r="M2092" t="str">
        <f>VLOOKUP(C2092,[1]!Location_Data[#Data],2,0)</f>
        <v>El Monte</v>
      </c>
      <c r="N2092" t="str">
        <f>VLOOKUP(D2092,[1]!Salespeople_Data[#Data],2,0)</f>
        <v>Scott Clark</v>
      </c>
      <c r="O2092" t="str">
        <f>VLOOKUP(E2092,[1]!Customer_Data[#Data],2,0)</f>
        <v>Jeremy Jenkins</v>
      </c>
      <c r="P2092" s="15">
        <f t="shared" si="192"/>
        <v>2</v>
      </c>
      <c r="Q2092">
        <f t="shared" si="193"/>
        <v>1</v>
      </c>
      <c r="R2092">
        <f t="shared" si="194"/>
        <v>2020</v>
      </c>
    </row>
    <row r="2093" spans="1:18" x14ac:dyDescent="0.25">
      <c r="A2093" s="4" t="s">
        <v>3063</v>
      </c>
      <c r="B2093" s="4" t="s">
        <v>858</v>
      </c>
      <c r="C2093" s="4" t="s">
        <v>79</v>
      </c>
      <c r="D2093" s="4" t="s">
        <v>298</v>
      </c>
      <c r="E2093" s="4" t="s">
        <v>1192</v>
      </c>
      <c r="F2093" s="5">
        <v>44141</v>
      </c>
      <c r="G2093" s="4">
        <v>2</v>
      </c>
      <c r="H2093" s="11">
        <f>VLOOKUP(B2093,[1]!Product_Data[#Data],4,0)</f>
        <v>2294</v>
      </c>
      <c r="I2093" s="11">
        <f>VLOOKUP(B2093,[1]!Product_Data[#Data],3,0)</f>
        <v>1399</v>
      </c>
      <c r="J2093" s="11">
        <f t="shared" si="195"/>
        <v>2798</v>
      </c>
      <c r="K2093" s="11">
        <f t="shared" si="196"/>
        <v>4588</v>
      </c>
      <c r="L2093" s="11">
        <f t="shared" si="197"/>
        <v>1790</v>
      </c>
      <c r="M2093" t="str">
        <f>VLOOKUP(C2093,[1]!Location_Data[#Data],2,0)</f>
        <v>Palmdale</v>
      </c>
      <c r="N2093" t="str">
        <f>VLOOKUP(D2093,[1]!Salespeople_Data[#Data],2,0)</f>
        <v>Kenneth Fields</v>
      </c>
      <c r="O2093" t="str">
        <f>VLOOKUP(E2093,[1]!Customer_Data[#Data],2,0)</f>
        <v>Jimmy Harper</v>
      </c>
      <c r="P2093" s="15">
        <f t="shared" si="192"/>
        <v>6</v>
      </c>
      <c r="Q2093">
        <f t="shared" si="193"/>
        <v>11</v>
      </c>
      <c r="R2093">
        <f t="shared" si="194"/>
        <v>2020</v>
      </c>
    </row>
    <row r="2094" spans="1:18" x14ac:dyDescent="0.25">
      <c r="A2094" s="2" t="s">
        <v>3064</v>
      </c>
      <c r="B2094" s="2" t="s">
        <v>289</v>
      </c>
      <c r="C2094" s="2" t="s">
        <v>253</v>
      </c>
      <c r="D2094" s="2" t="s">
        <v>269</v>
      </c>
      <c r="E2094" s="2" t="s">
        <v>1170</v>
      </c>
      <c r="F2094" s="3">
        <v>44134</v>
      </c>
      <c r="G2094" s="2">
        <v>2</v>
      </c>
      <c r="H2094" s="11">
        <f>VLOOKUP(B2094,[1]!Product_Data[#Data],4,0)</f>
        <v>368</v>
      </c>
      <c r="I2094" s="11">
        <f>VLOOKUP(B2094,[1]!Product_Data[#Data],3,0)</f>
        <v>294</v>
      </c>
      <c r="J2094" s="11">
        <f t="shared" si="195"/>
        <v>588</v>
      </c>
      <c r="K2094" s="11">
        <f t="shared" si="196"/>
        <v>736</v>
      </c>
      <c r="L2094" s="11">
        <f t="shared" si="197"/>
        <v>148</v>
      </c>
      <c r="M2094" t="str">
        <f>VLOOKUP(C2094,[1]!Location_Data[#Data],2,0)</f>
        <v>Bakersfield</v>
      </c>
      <c r="N2094" t="str">
        <f>VLOOKUP(D2094,[1]!Salespeople_Data[#Data],2,0)</f>
        <v>Kevin Butler</v>
      </c>
      <c r="O2094" t="str">
        <f>VLOOKUP(E2094,[1]!Customer_Data[#Data],2,0)</f>
        <v>George Adams</v>
      </c>
      <c r="P2094" s="15">
        <f t="shared" si="192"/>
        <v>6</v>
      </c>
      <c r="Q2094">
        <f t="shared" si="193"/>
        <v>10</v>
      </c>
      <c r="R2094">
        <f t="shared" si="194"/>
        <v>2020</v>
      </c>
    </row>
    <row r="2095" spans="1:18" x14ac:dyDescent="0.25">
      <c r="A2095" s="4" t="s">
        <v>3065</v>
      </c>
      <c r="B2095" s="4" t="s">
        <v>56</v>
      </c>
      <c r="C2095" s="4" t="s">
        <v>469</v>
      </c>
      <c r="D2095" s="4" t="s">
        <v>91</v>
      </c>
      <c r="E2095" s="4" t="s">
        <v>319</v>
      </c>
      <c r="F2095" s="5">
        <v>44013</v>
      </c>
      <c r="G2095" s="4">
        <v>4</v>
      </c>
      <c r="H2095" s="11">
        <f>VLOOKUP(B2095,[1]!Product_Data[#Data],4,0)</f>
        <v>1848</v>
      </c>
      <c r="I2095" s="11">
        <f>VLOOKUP(B2095,[1]!Product_Data[#Data],3,0)</f>
        <v>1294</v>
      </c>
      <c r="J2095" s="11">
        <f t="shared" si="195"/>
        <v>5176</v>
      </c>
      <c r="K2095" s="11">
        <f t="shared" si="196"/>
        <v>7392</v>
      </c>
      <c r="L2095" s="11">
        <f t="shared" si="197"/>
        <v>2216</v>
      </c>
      <c r="M2095" t="str">
        <f>VLOOKUP(C2095,[1]!Location_Data[#Data],2,0)</f>
        <v>Escondido</v>
      </c>
      <c r="N2095" t="str">
        <f>VLOOKUP(D2095,[1]!Salespeople_Data[#Data],2,0)</f>
        <v>Howard Gardner</v>
      </c>
      <c r="O2095" t="str">
        <f>VLOOKUP(E2095,[1]!Customer_Data[#Data],2,0)</f>
        <v>Walter Watson</v>
      </c>
      <c r="P2095" s="15">
        <f t="shared" si="192"/>
        <v>4</v>
      </c>
      <c r="Q2095">
        <f t="shared" si="193"/>
        <v>7</v>
      </c>
      <c r="R2095">
        <f t="shared" si="194"/>
        <v>2020</v>
      </c>
    </row>
    <row r="2096" spans="1:18" x14ac:dyDescent="0.25">
      <c r="A2096" s="2" t="s">
        <v>3066</v>
      </c>
      <c r="B2096" s="2" t="s">
        <v>94</v>
      </c>
      <c r="C2096" s="2" t="s">
        <v>220</v>
      </c>
      <c r="D2096" s="2" t="s">
        <v>106</v>
      </c>
      <c r="E2096" s="2" t="s">
        <v>517</v>
      </c>
      <c r="F2096" s="3">
        <v>43903</v>
      </c>
      <c r="G2096" s="2">
        <v>2</v>
      </c>
      <c r="H2096" s="11">
        <f>VLOOKUP(B2096,[1]!Product_Data[#Data],4,0)</f>
        <v>1639</v>
      </c>
      <c r="I2096" s="11">
        <f>VLOOKUP(B2096,[1]!Product_Data[#Data],3,0)</f>
        <v>1295</v>
      </c>
      <c r="J2096" s="11">
        <f t="shared" si="195"/>
        <v>2590</v>
      </c>
      <c r="K2096" s="11">
        <f t="shared" si="196"/>
        <v>3278</v>
      </c>
      <c r="L2096" s="11">
        <f t="shared" si="197"/>
        <v>688</v>
      </c>
      <c r="M2096" t="str">
        <f>VLOOKUP(C2096,[1]!Location_Data[#Data],2,0)</f>
        <v>Modesto</v>
      </c>
      <c r="N2096" t="str">
        <f>VLOOKUP(D2096,[1]!Salespeople_Data[#Data],2,0)</f>
        <v>Patrick Ruiz</v>
      </c>
      <c r="O2096" t="str">
        <f>VLOOKUP(E2096,[1]!Customer_Data[#Data],2,0)</f>
        <v>Bruce Porter</v>
      </c>
      <c r="P2096" s="15">
        <f t="shared" si="192"/>
        <v>6</v>
      </c>
      <c r="Q2096">
        <f t="shared" si="193"/>
        <v>3</v>
      </c>
      <c r="R2096">
        <f t="shared" si="194"/>
        <v>2020</v>
      </c>
    </row>
    <row r="2097" spans="1:18" x14ac:dyDescent="0.25">
      <c r="A2097" s="4" t="s">
        <v>3067</v>
      </c>
      <c r="B2097" s="4" t="s">
        <v>408</v>
      </c>
      <c r="C2097" s="4" t="s">
        <v>135</v>
      </c>
      <c r="D2097" s="4" t="s">
        <v>212</v>
      </c>
      <c r="E2097" s="4" t="s">
        <v>985</v>
      </c>
      <c r="F2097" s="5">
        <v>43881</v>
      </c>
      <c r="G2097" s="4">
        <v>1</v>
      </c>
      <c r="H2097" s="11">
        <f>VLOOKUP(B2097,[1]!Product_Data[#Data],4,0)</f>
        <v>1405</v>
      </c>
      <c r="I2097" s="11">
        <f>VLOOKUP(B2097,[1]!Product_Data[#Data],3,0)</f>
        <v>1054</v>
      </c>
      <c r="J2097" s="11">
        <f t="shared" si="195"/>
        <v>1054</v>
      </c>
      <c r="K2097" s="11">
        <f t="shared" si="196"/>
        <v>1405</v>
      </c>
      <c r="L2097" s="11">
        <f t="shared" si="197"/>
        <v>351</v>
      </c>
      <c r="M2097" t="str">
        <f>VLOOKUP(C2097,[1]!Location_Data[#Data],2,0)</f>
        <v>Oxnard</v>
      </c>
      <c r="N2097" t="str">
        <f>VLOOKUP(D2097,[1]!Salespeople_Data[#Data],2,0)</f>
        <v>Ronald Reed</v>
      </c>
      <c r="O2097" t="str">
        <f>VLOOKUP(E2097,[1]!Customer_Data[#Data],2,0)</f>
        <v>Matthew Campbell</v>
      </c>
      <c r="P2097" s="15">
        <f t="shared" si="192"/>
        <v>5</v>
      </c>
      <c r="Q2097">
        <f t="shared" si="193"/>
        <v>2</v>
      </c>
      <c r="R2097">
        <f t="shared" si="194"/>
        <v>2020</v>
      </c>
    </row>
    <row r="2098" spans="1:18" x14ac:dyDescent="0.25">
      <c r="A2098" s="2" t="s">
        <v>3068</v>
      </c>
      <c r="B2098" s="2" t="s">
        <v>560</v>
      </c>
      <c r="C2098" s="2" t="s">
        <v>380</v>
      </c>
      <c r="D2098" s="2" t="s">
        <v>63</v>
      </c>
      <c r="E2098" s="2" t="s">
        <v>1249</v>
      </c>
      <c r="F2098" s="3">
        <v>44000</v>
      </c>
      <c r="G2098" s="2">
        <v>3</v>
      </c>
      <c r="H2098" s="11">
        <f>VLOOKUP(B2098,[1]!Product_Data[#Data],4,0)</f>
        <v>1809</v>
      </c>
      <c r="I2098" s="11">
        <f>VLOOKUP(B2098,[1]!Product_Data[#Data],3,0)</f>
        <v>1067</v>
      </c>
      <c r="J2098" s="11">
        <f t="shared" si="195"/>
        <v>3201</v>
      </c>
      <c r="K2098" s="11">
        <f t="shared" si="196"/>
        <v>5427</v>
      </c>
      <c r="L2098" s="11">
        <f t="shared" si="197"/>
        <v>2226</v>
      </c>
      <c r="M2098" t="str">
        <f>VLOOKUP(C2098,[1]!Location_Data[#Data],2,0)</f>
        <v>Los Angeles</v>
      </c>
      <c r="N2098" t="str">
        <f>VLOOKUP(D2098,[1]!Salespeople_Data[#Data],2,0)</f>
        <v>Jeremy Mendoza</v>
      </c>
      <c r="O2098" t="str">
        <f>VLOOKUP(E2098,[1]!Customer_Data[#Data],2,0)</f>
        <v>Alan Green</v>
      </c>
      <c r="P2098" s="15">
        <f t="shared" si="192"/>
        <v>5</v>
      </c>
      <c r="Q2098">
        <f t="shared" si="193"/>
        <v>6</v>
      </c>
      <c r="R2098">
        <f t="shared" si="194"/>
        <v>2020</v>
      </c>
    </row>
    <row r="2099" spans="1:18" x14ac:dyDescent="0.25">
      <c r="A2099" s="4" t="s">
        <v>3069</v>
      </c>
      <c r="B2099" s="4" t="s">
        <v>164</v>
      </c>
      <c r="C2099" s="4" t="s">
        <v>57</v>
      </c>
      <c r="D2099" s="4" t="s">
        <v>178</v>
      </c>
      <c r="E2099" s="4" t="s">
        <v>2704</v>
      </c>
      <c r="F2099" s="5">
        <v>43990</v>
      </c>
      <c r="G2099" s="4">
        <v>1</v>
      </c>
      <c r="H2099" s="11">
        <f>VLOOKUP(B2099,[1]!Product_Data[#Data],4,0)</f>
        <v>637</v>
      </c>
      <c r="I2099" s="11">
        <f>VLOOKUP(B2099,[1]!Product_Data[#Data],3,0)</f>
        <v>389</v>
      </c>
      <c r="J2099" s="11">
        <f t="shared" si="195"/>
        <v>389</v>
      </c>
      <c r="K2099" s="11">
        <f t="shared" si="196"/>
        <v>637</v>
      </c>
      <c r="L2099" s="11">
        <f t="shared" si="197"/>
        <v>248</v>
      </c>
      <c r="M2099" t="str">
        <f>VLOOKUP(C2099,[1]!Location_Data[#Data],2,0)</f>
        <v>Thousand Oaks</v>
      </c>
      <c r="N2099" t="str">
        <f>VLOOKUP(D2099,[1]!Salespeople_Data[#Data],2,0)</f>
        <v>Joshua Taylor</v>
      </c>
      <c r="O2099" t="str">
        <f>VLOOKUP(E2099,[1]!Customer_Data[#Data],2,0)</f>
        <v>Benjamin Vasquez</v>
      </c>
      <c r="P2099" s="15">
        <f t="shared" si="192"/>
        <v>2</v>
      </c>
      <c r="Q2099">
        <f t="shared" si="193"/>
        <v>6</v>
      </c>
      <c r="R2099">
        <f t="shared" si="194"/>
        <v>2020</v>
      </c>
    </row>
    <row r="2100" spans="1:18" x14ac:dyDescent="0.25">
      <c r="A2100" s="2" t="s">
        <v>3070</v>
      </c>
      <c r="B2100" s="2" t="s">
        <v>383</v>
      </c>
      <c r="C2100" s="2" t="s">
        <v>145</v>
      </c>
      <c r="D2100" s="2" t="s">
        <v>75</v>
      </c>
      <c r="E2100" s="2" t="s">
        <v>535</v>
      </c>
      <c r="F2100" s="3">
        <v>44057</v>
      </c>
      <c r="G2100" s="2">
        <v>1</v>
      </c>
      <c r="H2100" s="11">
        <f>VLOOKUP(B2100,[1]!Product_Data[#Data],4,0)</f>
        <v>1494</v>
      </c>
      <c r="I2100" s="11">
        <f>VLOOKUP(B2100,[1]!Product_Data[#Data],3,0)</f>
        <v>971</v>
      </c>
      <c r="J2100" s="11">
        <f t="shared" si="195"/>
        <v>971</v>
      </c>
      <c r="K2100" s="11">
        <f t="shared" si="196"/>
        <v>1494</v>
      </c>
      <c r="L2100" s="11">
        <f t="shared" si="197"/>
        <v>523</v>
      </c>
      <c r="M2100" t="str">
        <f>VLOOKUP(C2100,[1]!Location_Data[#Data],2,0)</f>
        <v>Santa Maria</v>
      </c>
      <c r="N2100" t="str">
        <f>VLOOKUP(D2100,[1]!Salespeople_Data[#Data],2,0)</f>
        <v>Roger Robertson</v>
      </c>
      <c r="O2100" t="str">
        <f>VLOOKUP(E2100,[1]!Customer_Data[#Data],2,0)</f>
        <v>Andrew Martin</v>
      </c>
      <c r="P2100" s="15">
        <f t="shared" si="192"/>
        <v>6</v>
      </c>
      <c r="Q2100">
        <f t="shared" si="193"/>
        <v>8</v>
      </c>
      <c r="R2100">
        <f t="shared" si="194"/>
        <v>2020</v>
      </c>
    </row>
    <row r="2101" spans="1:18" x14ac:dyDescent="0.25">
      <c r="A2101" s="4" t="s">
        <v>3071</v>
      </c>
      <c r="B2101" s="4" t="s">
        <v>752</v>
      </c>
      <c r="C2101" s="4" t="s">
        <v>286</v>
      </c>
      <c r="D2101" s="4" t="s">
        <v>264</v>
      </c>
      <c r="E2101" s="4" t="s">
        <v>2288</v>
      </c>
      <c r="F2101" s="5">
        <v>44137</v>
      </c>
      <c r="G2101" s="4">
        <v>2</v>
      </c>
      <c r="H2101" s="11">
        <f>VLOOKUP(B2101,[1]!Product_Data[#Data],4,0)</f>
        <v>95</v>
      </c>
      <c r="I2101" s="11">
        <f>VLOOKUP(B2101,[1]!Product_Data[#Data],3,0)</f>
        <v>61</v>
      </c>
      <c r="J2101" s="11">
        <f t="shared" si="195"/>
        <v>122</v>
      </c>
      <c r="K2101" s="11">
        <f t="shared" si="196"/>
        <v>190</v>
      </c>
      <c r="L2101" s="11">
        <f t="shared" si="197"/>
        <v>68</v>
      </c>
      <c r="M2101" t="str">
        <f>VLOOKUP(C2101,[1]!Location_Data[#Data],2,0)</f>
        <v>El Monte</v>
      </c>
      <c r="N2101" t="str">
        <f>VLOOKUP(D2101,[1]!Salespeople_Data[#Data],2,0)</f>
        <v>Ernest Wheeler</v>
      </c>
      <c r="O2101" t="str">
        <f>VLOOKUP(E2101,[1]!Customer_Data[#Data],2,0)</f>
        <v>Antonio Owens</v>
      </c>
      <c r="P2101" s="15">
        <f t="shared" si="192"/>
        <v>2</v>
      </c>
      <c r="Q2101">
        <f t="shared" si="193"/>
        <v>11</v>
      </c>
      <c r="R2101">
        <f t="shared" si="194"/>
        <v>2020</v>
      </c>
    </row>
    <row r="2102" spans="1:18" x14ac:dyDescent="0.25">
      <c r="A2102" s="2" t="s">
        <v>3072</v>
      </c>
      <c r="B2102" s="2" t="s">
        <v>119</v>
      </c>
      <c r="C2102" s="2" t="s">
        <v>469</v>
      </c>
      <c r="D2102" s="2" t="s">
        <v>10</v>
      </c>
      <c r="E2102" s="2" t="s">
        <v>3073</v>
      </c>
      <c r="F2102" s="3">
        <v>43884</v>
      </c>
      <c r="G2102" s="2">
        <v>2</v>
      </c>
      <c r="H2102" s="11">
        <f>VLOOKUP(B2102,[1]!Product_Data[#Data],4,0)</f>
        <v>1077</v>
      </c>
      <c r="I2102" s="11">
        <f>VLOOKUP(B2102,[1]!Product_Data[#Data],3,0)</f>
        <v>732</v>
      </c>
      <c r="J2102" s="11">
        <f t="shared" si="195"/>
        <v>1464</v>
      </c>
      <c r="K2102" s="11">
        <f t="shared" si="196"/>
        <v>2154</v>
      </c>
      <c r="L2102" s="11">
        <f t="shared" si="197"/>
        <v>690</v>
      </c>
      <c r="M2102" t="str">
        <f>VLOOKUP(C2102,[1]!Location_Data[#Data],2,0)</f>
        <v>Escondido</v>
      </c>
      <c r="N2102" t="str">
        <f>VLOOKUP(D2102,[1]!Salespeople_Data[#Data],2,0)</f>
        <v>Justin Lynch</v>
      </c>
      <c r="O2102" t="str">
        <f>VLOOKUP(E2102,[1]!Customer_Data[#Data],2,0)</f>
        <v>Daniel Nguyen</v>
      </c>
      <c r="P2102" s="15">
        <f t="shared" si="192"/>
        <v>1</v>
      </c>
      <c r="Q2102">
        <f t="shared" si="193"/>
        <v>2</v>
      </c>
      <c r="R2102">
        <f t="shared" si="194"/>
        <v>2020</v>
      </c>
    </row>
    <row r="2103" spans="1:18" x14ac:dyDescent="0.25">
      <c r="A2103" s="4" t="s">
        <v>3074</v>
      </c>
      <c r="B2103" s="4" t="s">
        <v>464</v>
      </c>
      <c r="C2103" s="4" t="s">
        <v>643</v>
      </c>
      <c r="D2103" s="4" t="s">
        <v>146</v>
      </c>
      <c r="E2103" s="4" t="s">
        <v>130</v>
      </c>
      <c r="F2103" s="5">
        <v>43923</v>
      </c>
      <c r="G2103" s="4">
        <v>3</v>
      </c>
      <c r="H2103" s="11">
        <f>VLOOKUP(B2103,[1]!Product_Data[#Data],4,0)</f>
        <v>1566</v>
      </c>
      <c r="I2103" s="11">
        <f>VLOOKUP(B2103,[1]!Product_Data[#Data],3,0)</f>
        <v>1190</v>
      </c>
      <c r="J2103" s="11">
        <f t="shared" si="195"/>
        <v>3570</v>
      </c>
      <c r="K2103" s="11">
        <f t="shared" si="196"/>
        <v>4698</v>
      </c>
      <c r="L2103" s="11">
        <f t="shared" si="197"/>
        <v>1128</v>
      </c>
      <c r="M2103" t="str">
        <f>VLOOKUP(C2103,[1]!Location_Data[#Data],2,0)</f>
        <v>Hayward</v>
      </c>
      <c r="N2103" t="str">
        <f>VLOOKUP(D2103,[1]!Salespeople_Data[#Data],2,0)</f>
        <v>Carl Elliott</v>
      </c>
      <c r="O2103" t="str">
        <f>VLOOKUP(E2103,[1]!Customer_Data[#Data],2,0)</f>
        <v>David Nguyen</v>
      </c>
      <c r="P2103" s="15">
        <f t="shared" si="192"/>
        <v>5</v>
      </c>
      <c r="Q2103">
        <f t="shared" si="193"/>
        <v>4</v>
      </c>
      <c r="R2103">
        <f t="shared" si="194"/>
        <v>2020</v>
      </c>
    </row>
    <row r="2104" spans="1:18" x14ac:dyDescent="0.25">
      <c r="A2104" s="2" t="s">
        <v>3075</v>
      </c>
      <c r="B2104" s="2" t="s">
        <v>139</v>
      </c>
      <c r="C2104" s="2" t="s">
        <v>62</v>
      </c>
      <c r="D2104" s="2" t="s">
        <v>111</v>
      </c>
      <c r="E2104" s="2" t="s">
        <v>2218</v>
      </c>
      <c r="F2104" s="3">
        <v>44123</v>
      </c>
      <c r="G2104" s="2">
        <v>1</v>
      </c>
      <c r="H2104" s="11">
        <f>VLOOKUP(B2104,[1]!Product_Data[#Data],4,0)</f>
        <v>817</v>
      </c>
      <c r="I2104" s="11">
        <f>VLOOKUP(B2104,[1]!Product_Data[#Data],3,0)</f>
        <v>409</v>
      </c>
      <c r="J2104" s="11">
        <f t="shared" si="195"/>
        <v>409</v>
      </c>
      <c r="K2104" s="11">
        <f t="shared" si="196"/>
        <v>817</v>
      </c>
      <c r="L2104" s="11">
        <f t="shared" si="197"/>
        <v>408</v>
      </c>
      <c r="M2104" t="str">
        <f>VLOOKUP(C2104,[1]!Location_Data[#Data],2,0)</f>
        <v>Fairfield</v>
      </c>
      <c r="N2104" t="str">
        <f>VLOOKUP(D2104,[1]!Salespeople_Data[#Data],2,0)</f>
        <v>Ryan Welch</v>
      </c>
      <c r="O2104" t="str">
        <f>VLOOKUP(E2104,[1]!Customer_Data[#Data],2,0)</f>
        <v>Jerry Andrews</v>
      </c>
      <c r="P2104" s="15">
        <f t="shared" si="192"/>
        <v>2</v>
      </c>
      <c r="Q2104">
        <f t="shared" si="193"/>
        <v>10</v>
      </c>
      <c r="R2104">
        <f t="shared" si="194"/>
        <v>2020</v>
      </c>
    </row>
    <row r="2105" spans="1:18" x14ac:dyDescent="0.25">
      <c r="A2105" s="4" t="s">
        <v>3076</v>
      </c>
      <c r="B2105" s="4" t="s">
        <v>125</v>
      </c>
      <c r="C2105" s="4" t="s">
        <v>355</v>
      </c>
      <c r="D2105" s="4" t="s">
        <v>10</v>
      </c>
      <c r="E2105" s="4" t="s">
        <v>1522</v>
      </c>
      <c r="F2105" s="5">
        <v>44002</v>
      </c>
      <c r="G2105" s="4">
        <v>1</v>
      </c>
      <c r="H2105" s="11">
        <f>VLOOKUP(B2105,[1]!Product_Data[#Data],4,0)</f>
        <v>1826</v>
      </c>
      <c r="I2105" s="11">
        <f>VLOOKUP(B2105,[1]!Product_Data[#Data],3,0)</f>
        <v>1443</v>
      </c>
      <c r="J2105" s="11">
        <f t="shared" si="195"/>
        <v>1443</v>
      </c>
      <c r="K2105" s="11">
        <f t="shared" si="196"/>
        <v>1826</v>
      </c>
      <c r="L2105" s="11">
        <f t="shared" si="197"/>
        <v>383</v>
      </c>
      <c r="M2105" t="str">
        <f>VLOOKUP(C2105,[1]!Location_Data[#Data],2,0)</f>
        <v>Burbank</v>
      </c>
      <c r="N2105" t="str">
        <f>VLOOKUP(D2105,[1]!Salespeople_Data[#Data],2,0)</f>
        <v>Justin Lynch</v>
      </c>
      <c r="O2105" t="str">
        <f>VLOOKUP(E2105,[1]!Customer_Data[#Data],2,0)</f>
        <v>Ryan Ruiz</v>
      </c>
      <c r="P2105" s="15">
        <f t="shared" si="192"/>
        <v>7</v>
      </c>
      <c r="Q2105">
        <f t="shared" si="193"/>
        <v>6</v>
      </c>
      <c r="R2105">
        <f t="shared" si="194"/>
        <v>2020</v>
      </c>
    </row>
    <row r="2106" spans="1:18" x14ac:dyDescent="0.25">
      <c r="A2106" s="2" t="s">
        <v>3077</v>
      </c>
      <c r="B2106" s="2" t="s">
        <v>235</v>
      </c>
      <c r="C2106" s="2" t="s">
        <v>156</v>
      </c>
      <c r="D2106" s="2" t="s">
        <v>257</v>
      </c>
      <c r="E2106" s="2" t="s">
        <v>453</v>
      </c>
      <c r="F2106" s="3">
        <v>43963</v>
      </c>
      <c r="G2106" s="2">
        <v>2</v>
      </c>
      <c r="H2106" s="11">
        <f>VLOOKUP(B2106,[1]!Product_Data[#Data],4,0)</f>
        <v>1887</v>
      </c>
      <c r="I2106" s="11">
        <f>VLOOKUP(B2106,[1]!Product_Data[#Data],3,0)</f>
        <v>1378</v>
      </c>
      <c r="J2106" s="11">
        <f t="shared" si="195"/>
        <v>2756</v>
      </c>
      <c r="K2106" s="11">
        <f t="shared" si="196"/>
        <v>3774</v>
      </c>
      <c r="L2106" s="11">
        <f t="shared" si="197"/>
        <v>1018</v>
      </c>
      <c r="M2106" t="str">
        <f>VLOOKUP(C2106,[1]!Location_Data[#Data],2,0)</f>
        <v>Sacramento</v>
      </c>
      <c r="N2106" t="str">
        <f>VLOOKUP(D2106,[1]!Salespeople_Data[#Data],2,0)</f>
        <v>Jerry Perry</v>
      </c>
      <c r="O2106" t="str">
        <f>VLOOKUP(E2106,[1]!Customer_Data[#Data],2,0)</f>
        <v>Jimmy Ray</v>
      </c>
      <c r="P2106" s="15">
        <f t="shared" si="192"/>
        <v>3</v>
      </c>
      <c r="Q2106">
        <f t="shared" si="193"/>
        <v>5</v>
      </c>
      <c r="R2106">
        <f t="shared" si="194"/>
        <v>2020</v>
      </c>
    </row>
    <row r="2107" spans="1:18" x14ac:dyDescent="0.25">
      <c r="A2107" s="4" t="s">
        <v>3078</v>
      </c>
      <c r="B2107" s="4" t="s">
        <v>43</v>
      </c>
      <c r="C2107" s="4" t="s">
        <v>377</v>
      </c>
      <c r="D2107" s="4" t="s">
        <v>191</v>
      </c>
      <c r="E2107" s="4" t="s">
        <v>84</v>
      </c>
      <c r="F2107" s="5">
        <v>43873</v>
      </c>
      <c r="G2107" s="4">
        <v>3</v>
      </c>
      <c r="H2107" s="11">
        <f>VLOOKUP(B2107,[1]!Product_Data[#Data],4,0)</f>
        <v>356</v>
      </c>
      <c r="I2107" s="11">
        <f>VLOOKUP(B2107,[1]!Product_Data[#Data],3,0)</f>
        <v>292</v>
      </c>
      <c r="J2107" s="11">
        <f t="shared" si="195"/>
        <v>876</v>
      </c>
      <c r="K2107" s="11">
        <f t="shared" si="196"/>
        <v>1068</v>
      </c>
      <c r="L2107" s="11">
        <f t="shared" si="197"/>
        <v>192</v>
      </c>
      <c r="M2107" t="str">
        <f>VLOOKUP(C2107,[1]!Location_Data[#Data],2,0)</f>
        <v>San Diego</v>
      </c>
      <c r="N2107" t="str">
        <f>VLOOKUP(D2107,[1]!Salespeople_Data[#Data],2,0)</f>
        <v>Robert Reed</v>
      </c>
      <c r="O2107" t="str">
        <f>VLOOKUP(E2107,[1]!Customer_Data[#Data],2,0)</f>
        <v>Brian Rice</v>
      </c>
      <c r="P2107" s="15">
        <f t="shared" si="192"/>
        <v>4</v>
      </c>
      <c r="Q2107">
        <f t="shared" si="193"/>
        <v>2</v>
      </c>
      <c r="R2107">
        <f t="shared" si="194"/>
        <v>2020</v>
      </c>
    </row>
    <row r="2108" spans="1:18" x14ac:dyDescent="0.25">
      <c r="A2108" s="2" t="s">
        <v>3079</v>
      </c>
      <c r="B2108" s="2" t="s">
        <v>155</v>
      </c>
      <c r="C2108" s="2" t="s">
        <v>174</v>
      </c>
      <c r="D2108" s="2" t="s">
        <v>10</v>
      </c>
      <c r="E2108" s="2" t="s">
        <v>2239</v>
      </c>
      <c r="F2108" s="3">
        <v>43907</v>
      </c>
      <c r="G2108" s="2">
        <v>2</v>
      </c>
      <c r="H2108" s="11">
        <f>VLOOKUP(B2108,[1]!Product_Data[#Data],4,0)</f>
        <v>1353</v>
      </c>
      <c r="I2108" s="11">
        <f>VLOOKUP(B2108,[1]!Product_Data[#Data],3,0)</f>
        <v>947</v>
      </c>
      <c r="J2108" s="11">
        <f t="shared" si="195"/>
        <v>1894</v>
      </c>
      <c r="K2108" s="11">
        <f t="shared" si="196"/>
        <v>2706</v>
      </c>
      <c r="L2108" s="11">
        <f t="shared" si="197"/>
        <v>812</v>
      </c>
      <c r="M2108" t="str">
        <f>VLOOKUP(C2108,[1]!Location_Data[#Data],2,0)</f>
        <v>Norwalk</v>
      </c>
      <c r="N2108" t="str">
        <f>VLOOKUP(D2108,[1]!Salespeople_Data[#Data],2,0)</f>
        <v>Justin Lynch</v>
      </c>
      <c r="O2108" t="str">
        <f>VLOOKUP(E2108,[1]!Customer_Data[#Data],2,0)</f>
        <v>Jonathan Bowman</v>
      </c>
      <c r="P2108" s="15">
        <f t="shared" si="192"/>
        <v>3</v>
      </c>
      <c r="Q2108">
        <f t="shared" si="193"/>
        <v>3</v>
      </c>
      <c r="R2108">
        <f t="shared" si="194"/>
        <v>2020</v>
      </c>
    </row>
    <row r="2109" spans="1:18" x14ac:dyDescent="0.25">
      <c r="A2109" s="4" t="s">
        <v>3080</v>
      </c>
      <c r="B2109" s="4" t="s">
        <v>352</v>
      </c>
      <c r="C2109" s="4" t="s">
        <v>195</v>
      </c>
      <c r="D2109" s="4" t="s">
        <v>308</v>
      </c>
      <c r="E2109" s="4" t="s">
        <v>1180</v>
      </c>
      <c r="F2109" s="5">
        <v>44112</v>
      </c>
      <c r="G2109" s="4">
        <v>1</v>
      </c>
      <c r="H2109" s="11">
        <f>VLOOKUP(B2109,[1]!Product_Data[#Data],4,0)</f>
        <v>203</v>
      </c>
      <c r="I2109" s="11">
        <f>VLOOKUP(B2109,[1]!Product_Data[#Data],3,0)</f>
        <v>154</v>
      </c>
      <c r="J2109" s="11">
        <f t="shared" si="195"/>
        <v>154</v>
      </c>
      <c r="K2109" s="11">
        <f t="shared" si="196"/>
        <v>203</v>
      </c>
      <c r="L2109" s="11">
        <f t="shared" si="197"/>
        <v>49</v>
      </c>
      <c r="M2109" t="str">
        <f>VLOOKUP(C2109,[1]!Location_Data[#Data],2,0)</f>
        <v>Pomona</v>
      </c>
      <c r="N2109" t="str">
        <f>VLOOKUP(D2109,[1]!Salespeople_Data[#Data],2,0)</f>
        <v>Fred Robertson</v>
      </c>
      <c r="O2109" t="str">
        <f>VLOOKUP(E2109,[1]!Customer_Data[#Data],2,0)</f>
        <v>Brandon Martin</v>
      </c>
      <c r="P2109" s="15">
        <f t="shared" si="192"/>
        <v>5</v>
      </c>
      <c r="Q2109">
        <f t="shared" si="193"/>
        <v>10</v>
      </c>
      <c r="R2109">
        <f t="shared" si="194"/>
        <v>2020</v>
      </c>
    </row>
    <row r="2110" spans="1:18" x14ac:dyDescent="0.25">
      <c r="A2110" s="2" t="s">
        <v>3081</v>
      </c>
      <c r="B2110" s="2" t="s">
        <v>553</v>
      </c>
      <c r="C2110" s="2" t="s">
        <v>95</v>
      </c>
      <c r="D2110" s="2" t="s">
        <v>111</v>
      </c>
      <c r="E2110" s="2" t="s">
        <v>1301</v>
      </c>
      <c r="F2110" s="3">
        <v>43894</v>
      </c>
      <c r="G2110" s="2">
        <v>3</v>
      </c>
      <c r="H2110" s="11">
        <f>VLOOKUP(B2110,[1]!Product_Data[#Data],4,0)</f>
        <v>1798</v>
      </c>
      <c r="I2110" s="11">
        <f>VLOOKUP(B2110,[1]!Product_Data[#Data],3,0)</f>
        <v>971</v>
      </c>
      <c r="J2110" s="11">
        <f t="shared" si="195"/>
        <v>2913</v>
      </c>
      <c r="K2110" s="11">
        <f t="shared" si="196"/>
        <v>5394</v>
      </c>
      <c r="L2110" s="11">
        <f t="shared" si="197"/>
        <v>2481</v>
      </c>
      <c r="M2110" t="str">
        <f>VLOOKUP(C2110,[1]!Location_Data[#Data],2,0)</f>
        <v>Fullerton</v>
      </c>
      <c r="N2110" t="str">
        <f>VLOOKUP(D2110,[1]!Salespeople_Data[#Data],2,0)</f>
        <v>Ryan Welch</v>
      </c>
      <c r="O2110" t="str">
        <f>VLOOKUP(E2110,[1]!Customer_Data[#Data],2,0)</f>
        <v>Eugene Sims</v>
      </c>
      <c r="P2110" s="15">
        <f t="shared" si="192"/>
        <v>4</v>
      </c>
      <c r="Q2110">
        <f t="shared" si="193"/>
        <v>3</v>
      </c>
      <c r="R2110">
        <f t="shared" si="194"/>
        <v>2020</v>
      </c>
    </row>
    <row r="2111" spans="1:18" x14ac:dyDescent="0.25">
      <c r="A2111" s="4" t="s">
        <v>3082</v>
      </c>
      <c r="B2111" s="4" t="s">
        <v>668</v>
      </c>
      <c r="C2111" s="4" t="s">
        <v>66</v>
      </c>
      <c r="D2111" s="4" t="s">
        <v>269</v>
      </c>
      <c r="E2111" s="4" t="s">
        <v>1008</v>
      </c>
      <c r="F2111" s="5">
        <v>44080</v>
      </c>
      <c r="G2111" s="4">
        <v>1</v>
      </c>
      <c r="H2111" s="11">
        <f>VLOOKUP(B2111,[1]!Product_Data[#Data],4,0)</f>
        <v>181</v>
      </c>
      <c r="I2111" s="11">
        <f>VLOOKUP(B2111,[1]!Product_Data[#Data],3,0)</f>
        <v>130</v>
      </c>
      <c r="J2111" s="11">
        <f t="shared" si="195"/>
        <v>130</v>
      </c>
      <c r="K2111" s="11">
        <f t="shared" si="196"/>
        <v>181</v>
      </c>
      <c r="L2111" s="11">
        <f t="shared" si="197"/>
        <v>51</v>
      </c>
      <c r="M2111" t="str">
        <f>VLOOKUP(C2111,[1]!Location_Data[#Data],2,0)</f>
        <v>Ontario</v>
      </c>
      <c r="N2111" t="str">
        <f>VLOOKUP(D2111,[1]!Salespeople_Data[#Data],2,0)</f>
        <v>Kevin Butler</v>
      </c>
      <c r="O2111" t="str">
        <f>VLOOKUP(E2111,[1]!Customer_Data[#Data],2,0)</f>
        <v>Fred Evans</v>
      </c>
      <c r="P2111" s="15">
        <f t="shared" si="192"/>
        <v>1</v>
      </c>
      <c r="Q2111">
        <f t="shared" si="193"/>
        <v>9</v>
      </c>
      <c r="R2111">
        <f t="shared" si="194"/>
        <v>2020</v>
      </c>
    </row>
    <row r="2112" spans="1:18" x14ac:dyDescent="0.25">
      <c r="A2112" s="2" t="s">
        <v>3083</v>
      </c>
      <c r="B2112" s="2" t="s">
        <v>461</v>
      </c>
      <c r="C2112" s="2" t="s">
        <v>39</v>
      </c>
      <c r="D2112" s="2" t="s">
        <v>106</v>
      </c>
      <c r="E2112" s="2" t="s">
        <v>2230</v>
      </c>
      <c r="F2112" s="3">
        <v>44060</v>
      </c>
      <c r="G2112" s="2">
        <v>1</v>
      </c>
      <c r="H2112" s="11">
        <f>VLOOKUP(B2112,[1]!Product_Data[#Data],4,0)</f>
        <v>35</v>
      </c>
      <c r="I2112" s="11">
        <f>VLOOKUP(B2112,[1]!Product_Data[#Data],3,0)</f>
        <v>22</v>
      </c>
      <c r="J2112" s="11">
        <f t="shared" si="195"/>
        <v>22</v>
      </c>
      <c r="K2112" s="11">
        <f t="shared" si="196"/>
        <v>35</v>
      </c>
      <c r="L2112" s="11">
        <f t="shared" si="197"/>
        <v>13</v>
      </c>
      <c r="M2112" t="str">
        <f>VLOOKUP(C2112,[1]!Location_Data[#Data],2,0)</f>
        <v>Oceanside</v>
      </c>
      <c r="N2112" t="str">
        <f>VLOOKUP(D2112,[1]!Salespeople_Data[#Data],2,0)</f>
        <v>Patrick Ruiz</v>
      </c>
      <c r="O2112" t="str">
        <f>VLOOKUP(E2112,[1]!Customer_Data[#Data],2,0)</f>
        <v>Nicholas Williamson</v>
      </c>
      <c r="P2112" s="15">
        <f t="shared" si="192"/>
        <v>2</v>
      </c>
      <c r="Q2112">
        <f t="shared" si="193"/>
        <v>8</v>
      </c>
      <c r="R2112">
        <f t="shared" si="194"/>
        <v>2020</v>
      </c>
    </row>
    <row r="2113" spans="1:18" x14ac:dyDescent="0.25">
      <c r="A2113" s="4" t="s">
        <v>3084</v>
      </c>
      <c r="B2113" s="4" t="s">
        <v>605</v>
      </c>
      <c r="C2113" s="4" t="s">
        <v>190</v>
      </c>
      <c r="D2113" s="4" t="s">
        <v>58</v>
      </c>
      <c r="E2113" s="4" t="s">
        <v>3085</v>
      </c>
      <c r="F2113" s="5">
        <v>44081</v>
      </c>
      <c r="G2113" s="4">
        <v>1</v>
      </c>
      <c r="H2113" s="11">
        <f>VLOOKUP(B2113,[1]!Product_Data[#Data],4,0)</f>
        <v>913</v>
      </c>
      <c r="I2113" s="11">
        <f>VLOOKUP(B2113,[1]!Product_Data[#Data],3,0)</f>
        <v>584</v>
      </c>
      <c r="J2113" s="11">
        <f t="shared" si="195"/>
        <v>584</v>
      </c>
      <c r="K2113" s="11">
        <f t="shared" si="196"/>
        <v>913</v>
      </c>
      <c r="L2113" s="11">
        <f t="shared" si="197"/>
        <v>329</v>
      </c>
      <c r="M2113" t="str">
        <f>VLOOKUP(C2113,[1]!Location_Data[#Data],2,0)</f>
        <v>Oakland</v>
      </c>
      <c r="N2113" t="str">
        <f>VLOOKUP(D2113,[1]!Salespeople_Data[#Data],2,0)</f>
        <v>Christopher Tucker</v>
      </c>
      <c r="O2113" t="str">
        <f>VLOOKUP(E2113,[1]!Customer_Data[#Data],2,0)</f>
        <v>Eugene Ryan</v>
      </c>
      <c r="P2113" s="15">
        <f t="shared" si="192"/>
        <v>2</v>
      </c>
      <c r="Q2113">
        <f t="shared" si="193"/>
        <v>9</v>
      </c>
      <c r="R2113">
        <f t="shared" si="194"/>
        <v>2020</v>
      </c>
    </row>
    <row r="2114" spans="1:18" x14ac:dyDescent="0.25">
      <c r="A2114" s="2" t="s">
        <v>3086</v>
      </c>
      <c r="B2114" s="2" t="s">
        <v>400</v>
      </c>
      <c r="C2114" s="2" t="s">
        <v>392</v>
      </c>
      <c r="D2114" s="2" t="s">
        <v>141</v>
      </c>
      <c r="E2114" s="2" t="s">
        <v>876</v>
      </c>
      <c r="F2114" s="3">
        <v>44169</v>
      </c>
      <c r="G2114" s="2">
        <v>3</v>
      </c>
      <c r="H2114" s="11">
        <f>VLOOKUP(B2114,[1]!Product_Data[#Data],4,0)</f>
        <v>886</v>
      </c>
      <c r="I2114" s="11">
        <f>VLOOKUP(B2114,[1]!Product_Data[#Data],3,0)</f>
        <v>478</v>
      </c>
      <c r="J2114" s="11">
        <f t="shared" si="195"/>
        <v>1434</v>
      </c>
      <c r="K2114" s="11">
        <f t="shared" si="196"/>
        <v>2658</v>
      </c>
      <c r="L2114" s="11">
        <f t="shared" si="197"/>
        <v>1224</v>
      </c>
      <c r="M2114" t="str">
        <f>VLOOKUP(C2114,[1]!Location_Data[#Data],2,0)</f>
        <v>Visalia</v>
      </c>
      <c r="N2114" t="str">
        <f>VLOOKUP(D2114,[1]!Salespeople_Data[#Data],2,0)</f>
        <v>Arthur Mccoy</v>
      </c>
      <c r="O2114" t="str">
        <f>VLOOKUP(E2114,[1]!Customer_Data[#Data],2,0)</f>
        <v>Edward Mason</v>
      </c>
      <c r="P2114" s="15">
        <f t="shared" ref="P2114:P2177" si="198">WEEKDAY(F2114)</f>
        <v>6</v>
      </c>
      <c r="Q2114">
        <f t="shared" ref="Q2114:Q2177" si="199">MONTH(F2114)</f>
        <v>12</v>
      </c>
      <c r="R2114">
        <f t="shared" ref="R2114:R2177" si="200">YEAR(F2114)</f>
        <v>2020</v>
      </c>
    </row>
    <row r="2115" spans="1:18" x14ac:dyDescent="0.25">
      <c r="A2115" s="4" t="s">
        <v>3087</v>
      </c>
      <c r="B2115" s="4" t="s">
        <v>479</v>
      </c>
      <c r="C2115" s="4" t="s">
        <v>79</v>
      </c>
      <c r="D2115" s="4" t="s">
        <v>257</v>
      </c>
      <c r="E2115" s="4" t="s">
        <v>576</v>
      </c>
      <c r="F2115" s="5">
        <v>44050</v>
      </c>
      <c r="G2115" s="4">
        <v>2</v>
      </c>
      <c r="H2115" s="11">
        <f>VLOOKUP(B2115,[1]!Product_Data[#Data],4,0)</f>
        <v>123</v>
      </c>
      <c r="I2115" s="11">
        <f>VLOOKUP(B2115,[1]!Product_Data[#Data],3,0)</f>
        <v>84</v>
      </c>
      <c r="J2115" s="11">
        <f t="shared" ref="J2115:J2178" si="201">PRODUCT(I2115,G2115)</f>
        <v>168</v>
      </c>
      <c r="K2115" s="11">
        <f t="shared" ref="K2115:K2178" si="202">PRODUCT(H2115,G2115)</f>
        <v>246</v>
      </c>
      <c r="L2115" s="11">
        <f t="shared" ref="L2115:L2178" si="203">K2115-J2115</f>
        <v>78</v>
      </c>
      <c r="M2115" t="str">
        <f>VLOOKUP(C2115,[1]!Location_Data[#Data],2,0)</f>
        <v>Palmdale</v>
      </c>
      <c r="N2115" t="str">
        <f>VLOOKUP(D2115,[1]!Salespeople_Data[#Data],2,0)</f>
        <v>Jerry Perry</v>
      </c>
      <c r="O2115" t="str">
        <f>VLOOKUP(E2115,[1]!Customer_Data[#Data],2,0)</f>
        <v>Samuel Kim</v>
      </c>
      <c r="P2115" s="15">
        <f t="shared" si="198"/>
        <v>6</v>
      </c>
      <c r="Q2115">
        <f t="shared" si="199"/>
        <v>8</v>
      </c>
      <c r="R2115">
        <f t="shared" si="200"/>
        <v>2020</v>
      </c>
    </row>
    <row r="2116" spans="1:18" x14ac:dyDescent="0.25">
      <c r="A2116" s="2" t="s">
        <v>3088</v>
      </c>
      <c r="B2116" s="2" t="s">
        <v>173</v>
      </c>
      <c r="C2116" s="2" t="s">
        <v>29</v>
      </c>
      <c r="D2116" s="2" t="s">
        <v>141</v>
      </c>
      <c r="E2116" s="2" t="s">
        <v>363</v>
      </c>
      <c r="F2116" s="3">
        <v>43895</v>
      </c>
      <c r="G2116" s="2">
        <v>3</v>
      </c>
      <c r="H2116" s="11">
        <f>VLOOKUP(B2116,[1]!Product_Data[#Data],4,0)</f>
        <v>2005</v>
      </c>
      <c r="I2116" s="11">
        <f>VLOOKUP(B2116,[1]!Product_Data[#Data],3,0)</f>
        <v>1223</v>
      </c>
      <c r="J2116" s="11">
        <f t="shared" si="201"/>
        <v>3669</v>
      </c>
      <c r="K2116" s="11">
        <f t="shared" si="202"/>
        <v>6015</v>
      </c>
      <c r="L2116" s="11">
        <f t="shared" si="203"/>
        <v>2346</v>
      </c>
      <c r="M2116" t="str">
        <f>VLOOKUP(C2116,[1]!Location_Data[#Data],2,0)</f>
        <v>Santa Ana</v>
      </c>
      <c r="N2116" t="str">
        <f>VLOOKUP(D2116,[1]!Salespeople_Data[#Data],2,0)</f>
        <v>Arthur Mccoy</v>
      </c>
      <c r="O2116" t="str">
        <f>VLOOKUP(E2116,[1]!Customer_Data[#Data],2,0)</f>
        <v>Robert Carr</v>
      </c>
      <c r="P2116" s="15">
        <f t="shared" si="198"/>
        <v>5</v>
      </c>
      <c r="Q2116">
        <f t="shared" si="199"/>
        <v>3</v>
      </c>
      <c r="R2116">
        <f t="shared" si="200"/>
        <v>2020</v>
      </c>
    </row>
    <row r="2117" spans="1:18" x14ac:dyDescent="0.25">
      <c r="A2117" s="4" t="s">
        <v>3089</v>
      </c>
      <c r="B2117" s="4" t="s">
        <v>464</v>
      </c>
      <c r="C2117" s="4" t="s">
        <v>224</v>
      </c>
      <c r="D2117" s="4" t="s">
        <v>10</v>
      </c>
      <c r="E2117" s="4" t="s">
        <v>2058</v>
      </c>
      <c r="F2117" s="5">
        <v>44110</v>
      </c>
      <c r="G2117" s="4">
        <v>1</v>
      </c>
      <c r="H2117" s="11">
        <f>VLOOKUP(B2117,[1]!Product_Data[#Data],4,0)</f>
        <v>1566</v>
      </c>
      <c r="I2117" s="11">
        <f>VLOOKUP(B2117,[1]!Product_Data[#Data],3,0)</f>
        <v>1190</v>
      </c>
      <c r="J2117" s="11">
        <f t="shared" si="201"/>
        <v>1190</v>
      </c>
      <c r="K2117" s="11">
        <f t="shared" si="202"/>
        <v>1566</v>
      </c>
      <c r="L2117" s="11">
        <f t="shared" si="203"/>
        <v>376</v>
      </c>
      <c r="M2117" t="str">
        <f>VLOOKUP(C2117,[1]!Location_Data[#Data],2,0)</f>
        <v>Huntington Beach</v>
      </c>
      <c r="N2117" t="str">
        <f>VLOOKUP(D2117,[1]!Salespeople_Data[#Data],2,0)</f>
        <v>Justin Lynch</v>
      </c>
      <c r="O2117" t="str">
        <f>VLOOKUP(E2117,[1]!Customer_Data[#Data],2,0)</f>
        <v>Justin Miller</v>
      </c>
      <c r="P2117" s="15">
        <f t="shared" si="198"/>
        <v>3</v>
      </c>
      <c r="Q2117">
        <f t="shared" si="199"/>
        <v>10</v>
      </c>
      <c r="R2117">
        <f t="shared" si="200"/>
        <v>2020</v>
      </c>
    </row>
    <row r="2118" spans="1:18" x14ac:dyDescent="0.25">
      <c r="A2118" s="2" t="s">
        <v>3090</v>
      </c>
      <c r="B2118" s="2" t="s">
        <v>210</v>
      </c>
      <c r="C2118" s="2" t="s">
        <v>95</v>
      </c>
      <c r="D2118" s="2" t="s">
        <v>298</v>
      </c>
      <c r="E2118" s="2" t="s">
        <v>208</v>
      </c>
      <c r="F2118" s="3">
        <v>43931</v>
      </c>
      <c r="G2118" s="2">
        <v>1</v>
      </c>
      <c r="H2118" s="11">
        <f>VLOOKUP(B2118,[1]!Product_Data[#Data],4,0)</f>
        <v>458</v>
      </c>
      <c r="I2118" s="11">
        <f>VLOOKUP(B2118,[1]!Product_Data[#Data],3,0)</f>
        <v>376</v>
      </c>
      <c r="J2118" s="11">
        <f t="shared" si="201"/>
        <v>376</v>
      </c>
      <c r="K2118" s="11">
        <f t="shared" si="202"/>
        <v>458</v>
      </c>
      <c r="L2118" s="11">
        <f t="shared" si="203"/>
        <v>82</v>
      </c>
      <c r="M2118" t="str">
        <f>VLOOKUP(C2118,[1]!Location_Data[#Data],2,0)</f>
        <v>Fullerton</v>
      </c>
      <c r="N2118" t="str">
        <f>VLOOKUP(D2118,[1]!Salespeople_Data[#Data],2,0)</f>
        <v>Kenneth Fields</v>
      </c>
      <c r="O2118" t="str">
        <f>VLOOKUP(E2118,[1]!Customer_Data[#Data],2,0)</f>
        <v>Douglas Perkins</v>
      </c>
      <c r="P2118" s="15">
        <f t="shared" si="198"/>
        <v>6</v>
      </c>
      <c r="Q2118">
        <f t="shared" si="199"/>
        <v>4</v>
      </c>
      <c r="R2118">
        <f t="shared" si="200"/>
        <v>2020</v>
      </c>
    </row>
    <row r="2119" spans="1:18" x14ac:dyDescent="0.25">
      <c r="A2119" s="4" t="s">
        <v>3091</v>
      </c>
      <c r="B2119" s="4" t="s">
        <v>256</v>
      </c>
      <c r="C2119" s="4" t="s">
        <v>469</v>
      </c>
      <c r="D2119" s="4" t="s">
        <v>116</v>
      </c>
      <c r="E2119" s="4" t="s">
        <v>1611</v>
      </c>
      <c r="F2119" s="5">
        <v>43960</v>
      </c>
      <c r="G2119" s="4">
        <v>1</v>
      </c>
      <c r="H2119" s="11">
        <f>VLOOKUP(B2119,[1]!Product_Data[#Data],4,0)</f>
        <v>596</v>
      </c>
      <c r="I2119" s="11">
        <f>VLOOKUP(B2119,[1]!Product_Data[#Data],3,0)</f>
        <v>358</v>
      </c>
      <c r="J2119" s="11">
        <f t="shared" si="201"/>
        <v>358</v>
      </c>
      <c r="K2119" s="11">
        <f t="shared" si="202"/>
        <v>596</v>
      </c>
      <c r="L2119" s="11">
        <f t="shared" si="203"/>
        <v>238</v>
      </c>
      <c r="M2119" t="str">
        <f>VLOOKUP(C2119,[1]!Location_Data[#Data],2,0)</f>
        <v>Escondido</v>
      </c>
      <c r="N2119" t="str">
        <f>VLOOKUP(D2119,[1]!Salespeople_Data[#Data],2,0)</f>
        <v>Roger Ramos</v>
      </c>
      <c r="O2119" t="str">
        <f>VLOOKUP(E2119,[1]!Customer_Data[#Data],2,0)</f>
        <v>Nicholas Arnold</v>
      </c>
      <c r="P2119" s="15">
        <f t="shared" si="198"/>
        <v>7</v>
      </c>
      <c r="Q2119">
        <f t="shared" si="199"/>
        <v>5</v>
      </c>
      <c r="R2119">
        <f t="shared" si="200"/>
        <v>2020</v>
      </c>
    </row>
    <row r="2120" spans="1:18" x14ac:dyDescent="0.25">
      <c r="A2120" s="2" t="s">
        <v>3092</v>
      </c>
      <c r="B2120" s="2" t="s">
        <v>23</v>
      </c>
      <c r="C2120" s="2" t="s">
        <v>19</v>
      </c>
      <c r="D2120" s="2" t="s">
        <v>106</v>
      </c>
      <c r="E2120" s="2" t="s">
        <v>230</v>
      </c>
      <c r="F2120" s="3">
        <v>43990</v>
      </c>
      <c r="G2120" s="2">
        <v>2</v>
      </c>
      <c r="H2120" s="11">
        <f>VLOOKUP(B2120,[1]!Product_Data[#Data],4,0)</f>
        <v>1052</v>
      </c>
      <c r="I2120" s="11">
        <f>VLOOKUP(B2120,[1]!Product_Data[#Data],3,0)</f>
        <v>589</v>
      </c>
      <c r="J2120" s="11">
        <f t="shared" si="201"/>
        <v>1178</v>
      </c>
      <c r="K2120" s="11">
        <f t="shared" si="202"/>
        <v>2104</v>
      </c>
      <c r="L2120" s="11">
        <f t="shared" si="203"/>
        <v>926</v>
      </c>
      <c r="M2120" t="str">
        <f>VLOOKUP(C2120,[1]!Location_Data[#Data],2,0)</f>
        <v>Berkeley</v>
      </c>
      <c r="N2120" t="str">
        <f>VLOOKUP(D2120,[1]!Salespeople_Data[#Data],2,0)</f>
        <v>Patrick Ruiz</v>
      </c>
      <c r="O2120" t="str">
        <f>VLOOKUP(E2120,[1]!Customer_Data[#Data],2,0)</f>
        <v>Roy Bennett</v>
      </c>
      <c r="P2120" s="15">
        <f t="shared" si="198"/>
        <v>2</v>
      </c>
      <c r="Q2120">
        <f t="shared" si="199"/>
        <v>6</v>
      </c>
      <c r="R2120">
        <f t="shared" si="200"/>
        <v>2020</v>
      </c>
    </row>
    <row r="2121" spans="1:18" x14ac:dyDescent="0.25">
      <c r="A2121" s="4" t="s">
        <v>3093</v>
      </c>
      <c r="B2121" s="4" t="s">
        <v>28</v>
      </c>
      <c r="C2121" s="4" t="s">
        <v>211</v>
      </c>
      <c r="D2121" s="4" t="s">
        <v>298</v>
      </c>
      <c r="E2121" s="4" t="s">
        <v>1129</v>
      </c>
      <c r="F2121" s="5">
        <v>43894</v>
      </c>
      <c r="G2121" s="4">
        <v>1</v>
      </c>
      <c r="H2121" s="11">
        <f>VLOOKUP(B2121,[1]!Product_Data[#Data],4,0)</f>
        <v>684</v>
      </c>
      <c r="I2121" s="11">
        <f>VLOOKUP(B2121,[1]!Product_Data[#Data],3,0)</f>
        <v>561</v>
      </c>
      <c r="J2121" s="11">
        <f t="shared" si="201"/>
        <v>561</v>
      </c>
      <c r="K2121" s="11">
        <f t="shared" si="202"/>
        <v>684</v>
      </c>
      <c r="L2121" s="11">
        <f t="shared" si="203"/>
        <v>123</v>
      </c>
      <c r="M2121" t="str">
        <f>VLOOKUP(C2121,[1]!Location_Data[#Data],2,0)</f>
        <v>Chula Vista</v>
      </c>
      <c r="N2121" t="str">
        <f>VLOOKUP(D2121,[1]!Salespeople_Data[#Data],2,0)</f>
        <v>Kenneth Fields</v>
      </c>
      <c r="O2121" t="str">
        <f>VLOOKUP(E2121,[1]!Customer_Data[#Data],2,0)</f>
        <v>Paul Richardson</v>
      </c>
      <c r="P2121" s="15">
        <f t="shared" si="198"/>
        <v>4</v>
      </c>
      <c r="Q2121">
        <f t="shared" si="199"/>
        <v>3</v>
      </c>
      <c r="R2121">
        <f t="shared" si="200"/>
        <v>2020</v>
      </c>
    </row>
    <row r="2122" spans="1:18" x14ac:dyDescent="0.25">
      <c r="A2122" s="2" t="s">
        <v>3094</v>
      </c>
      <c r="B2122" s="2" t="s">
        <v>256</v>
      </c>
      <c r="C2122" s="2" t="s">
        <v>458</v>
      </c>
      <c r="D2122" s="2" t="s">
        <v>413</v>
      </c>
      <c r="E2122" s="2" t="s">
        <v>45</v>
      </c>
      <c r="F2122" s="3">
        <v>43879</v>
      </c>
      <c r="G2122" s="2">
        <v>4</v>
      </c>
      <c r="H2122" s="11">
        <f>VLOOKUP(B2122,[1]!Product_Data[#Data],4,0)</f>
        <v>596</v>
      </c>
      <c r="I2122" s="11">
        <f>VLOOKUP(B2122,[1]!Product_Data[#Data],3,0)</f>
        <v>358</v>
      </c>
      <c r="J2122" s="11">
        <f t="shared" si="201"/>
        <v>1432</v>
      </c>
      <c r="K2122" s="11">
        <f t="shared" si="202"/>
        <v>2384</v>
      </c>
      <c r="L2122" s="11">
        <f t="shared" si="203"/>
        <v>952</v>
      </c>
      <c r="M2122" t="str">
        <f>VLOOKUP(C2122,[1]!Location_Data[#Data],2,0)</f>
        <v>Fontana</v>
      </c>
      <c r="N2122" t="str">
        <f>VLOOKUP(D2122,[1]!Salespeople_Data[#Data],2,0)</f>
        <v>Kenneth Bradley</v>
      </c>
      <c r="O2122" t="str">
        <f>VLOOKUP(E2122,[1]!Customer_Data[#Data],2,0)</f>
        <v>Jason Walker</v>
      </c>
      <c r="P2122" s="15">
        <f t="shared" si="198"/>
        <v>3</v>
      </c>
      <c r="Q2122">
        <f t="shared" si="199"/>
        <v>2</v>
      </c>
      <c r="R2122">
        <f t="shared" si="200"/>
        <v>2020</v>
      </c>
    </row>
    <row r="2123" spans="1:18" x14ac:dyDescent="0.25">
      <c r="A2123" s="4" t="s">
        <v>3095</v>
      </c>
      <c r="B2123" s="4" t="s">
        <v>23</v>
      </c>
      <c r="C2123" s="4" t="s">
        <v>392</v>
      </c>
      <c r="D2123" s="4" t="s">
        <v>101</v>
      </c>
      <c r="E2123" s="4" t="s">
        <v>92</v>
      </c>
      <c r="F2123" s="5">
        <v>44087</v>
      </c>
      <c r="G2123" s="4">
        <v>1</v>
      </c>
      <c r="H2123" s="11">
        <f>VLOOKUP(B2123,[1]!Product_Data[#Data],4,0)</f>
        <v>1052</v>
      </c>
      <c r="I2123" s="11">
        <f>VLOOKUP(B2123,[1]!Product_Data[#Data],3,0)</f>
        <v>589</v>
      </c>
      <c r="J2123" s="11">
        <f t="shared" si="201"/>
        <v>589</v>
      </c>
      <c r="K2123" s="11">
        <f t="shared" si="202"/>
        <v>1052</v>
      </c>
      <c r="L2123" s="11">
        <f t="shared" si="203"/>
        <v>463</v>
      </c>
      <c r="M2123" t="str">
        <f>VLOOKUP(C2123,[1]!Location_Data[#Data],2,0)</f>
        <v>Visalia</v>
      </c>
      <c r="N2123" t="str">
        <f>VLOOKUP(D2123,[1]!Salespeople_Data[#Data],2,0)</f>
        <v>Scott Clark</v>
      </c>
      <c r="O2123" t="str">
        <f>VLOOKUP(E2123,[1]!Customer_Data[#Data],2,0)</f>
        <v>Charles Hughes</v>
      </c>
      <c r="P2123" s="15">
        <f t="shared" si="198"/>
        <v>1</v>
      </c>
      <c r="Q2123">
        <f t="shared" si="199"/>
        <v>9</v>
      </c>
      <c r="R2123">
        <f t="shared" si="200"/>
        <v>2020</v>
      </c>
    </row>
    <row r="2124" spans="1:18" x14ac:dyDescent="0.25">
      <c r="A2124" s="2" t="s">
        <v>3096</v>
      </c>
      <c r="B2124" s="2" t="s">
        <v>104</v>
      </c>
      <c r="C2124" s="2" t="s">
        <v>530</v>
      </c>
      <c r="D2124" s="2" t="s">
        <v>225</v>
      </c>
      <c r="E2124" s="2" t="s">
        <v>1737</v>
      </c>
      <c r="F2124" s="3">
        <v>43893</v>
      </c>
      <c r="G2124" s="2">
        <v>2</v>
      </c>
      <c r="H2124" s="11">
        <f>VLOOKUP(B2124,[1]!Product_Data[#Data],4,0)</f>
        <v>1671</v>
      </c>
      <c r="I2124" s="11">
        <f>VLOOKUP(B2124,[1]!Product_Data[#Data],3,0)</f>
        <v>1220</v>
      </c>
      <c r="J2124" s="11">
        <f t="shared" si="201"/>
        <v>2440</v>
      </c>
      <c r="K2124" s="11">
        <f t="shared" si="202"/>
        <v>3342</v>
      </c>
      <c r="L2124" s="11">
        <f t="shared" si="203"/>
        <v>902</v>
      </c>
      <c r="M2124" t="str">
        <f>VLOOKUP(C2124,[1]!Location_Data[#Data],2,0)</f>
        <v>San Buenaventura (Ventura)</v>
      </c>
      <c r="N2124" t="str">
        <f>VLOOKUP(D2124,[1]!Salespeople_Data[#Data],2,0)</f>
        <v>Andrew Bowman</v>
      </c>
      <c r="O2124" t="str">
        <f>VLOOKUP(E2124,[1]!Customer_Data[#Data],2,0)</f>
        <v>Bobby Burton</v>
      </c>
      <c r="P2124" s="15">
        <f t="shared" si="198"/>
        <v>3</v>
      </c>
      <c r="Q2124">
        <f t="shared" si="199"/>
        <v>3</v>
      </c>
      <c r="R2124">
        <f t="shared" si="200"/>
        <v>2020</v>
      </c>
    </row>
    <row r="2125" spans="1:18" x14ac:dyDescent="0.25">
      <c r="A2125" s="4" t="s">
        <v>3097</v>
      </c>
      <c r="B2125" s="4" t="s">
        <v>69</v>
      </c>
      <c r="C2125" s="4" t="s">
        <v>14</v>
      </c>
      <c r="D2125" s="4" t="s">
        <v>87</v>
      </c>
      <c r="E2125" s="4" t="s">
        <v>3098</v>
      </c>
      <c r="F2125" s="5">
        <v>44104</v>
      </c>
      <c r="G2125" s="4">
        <v>2</v>
      </c>
      <c r="H2125" s="11">
        <f>VLOOKUP(B2125,[1]!Product_Data[#Data],4,0)</f>
        <v>1351</v>
      </c>
      <c r="I2125" s="11">
        <f>VLOOKUP(B2125,[1]!Product_Data[#Data],3,0)</f>
        <v>1108</v>
      </c>
      <c r="J2125" s="11">
        <f t="shared" si="201"/>
        <v>2216</v>
      </c>
      <c r="K2125" s="11">
        <f t="shared" si="202"/>
        <v>2702</v>
      </c>
      <c r="L2125" s="11">
        <f t="shared" si="203"/>
        <v>486</v>
      </c>
      <c r="M2125" t="str">
        <f>VLOOKUP(C2125,[1]!Location_Data[#Data],2,0)</f>
        <v>Santa Clarita</v>
      </c>
      <c r="N2125" t="str">
        <f>VLOOKUP(D2125,[1]!Salespeople_Data[#Data],2,0)</f>
        <v>Martin Perry</v>
      </c>
      <c r="O2125" t="str">
        <f>VLOOKUP(E2125,[1]!Customer_Data[#Data],2,0)</f>
        <v>Brian Warren</v>
      </c>
      <c r="P2125" s="15">
        <f t="shared" si="198"/>
        <v>4</v>
      </c>
      <c r="Q2125">
        <f t="shared" si="199"/>
        <v>9</v>
      </c>
      <c r="R2125">
        <f t="shared" si="200"/>
        <v>2020</v>
      </c>
    </row>
    <row r="2126" spans="1:18" x14ac:dyDescent="0.25">
      <c r="A2126" s="2" t="s">
        <v>3099</v>
      </c>
      <c r="B2126" s="2" t="s">
        <v>340</v>
      </c>
      <c r="C2126" s="2" t="s">
        <v>186</v>
      </c>
      <c r="D2126" s="2" t="s">
        <v>136</v>
      </c>
      <c r="E2126" s="2" t="s">
        <v>482</v>
      </c>
      <c r="F2126" s="3">
        <v>44123</v>
      </c>
      <c r="G2126" s="2">
        <v>3</v>
      </c>
      <c r="H2126" s="11">
        <f>VLOOKUP(B2126,[1]!Product_Data[#Data],4,0)</f>
        <v>1967</v>
      </c>
      <c r="I2126" s="11">
        <f>VLOOKUP(B2126,[1]!Product_Data[#Data],3,0)</f>
        <v>1397</v>
      </c>
      <c r="J2126" s="11">
        <f t="shared" si="201"/>
        <v>4191</v>
      </c>
      <c r="K2126" s="11">
        <f t="shared" si="202"/>
        <v>5901</v>
      </c>
      <c r="L2126" s="11">
        <f t="shared" si="203"/>
        <v>1710</v>
      </c>
      <c r="M2126" t="str">
        <f>VLOOKUP(C2126,[1]!Location_Data[#Data],2,0)</f>
        <v>Riverside</v>
      </c>
      <c r="N2126" t="str">
        <f>VLOOKUP(D2126,[1]!Salespeople_Data[#Data],2,0)</f>
        <v>Clarence Fox</v>
      </c>
      <c r="O2126" t="str">
        <f>VLOOKUP(E2126,[1]!Customer_Data[#Data],2,0)</f>
        <v>Mark Simmons</v>
      </c>
      <c r="P2126" s="15">
        <f t="shared" si="198"/>
        <v>2</v>
      </c>
      <c r="Q2126">
        <f t="shared" si="199"/>
        <v>10</v>
      </c>
      <c r="R2126">
        <f t="shared" si="200"/>
        <v>2020</v>
      </c>
    </row>
    <row r="2127" spans="1:18" x14ac:dyDescent="0.25">
      <c r="A2127" s="4" t="s">
        <v>3100</v>
      </c>
      <c r="B2127" s="4" t="s">
        <v>479</v>
      </c>
      <c r="C2127" s="4" t="s">
        <v>156</v>
      </c>
      <c r="D2127" s="4" t="s">
        <v>269</v>
      </c>
      <c r="E2127" s="4" t="s">
        <v>889</v>
      </c>
      <c r="F2127" s="5">
        <v>43973</v>
      </c>
      <c r="G2127" s="4">
        <v>4</v>
      </c>
      <c r="H2127" s="11">
        <f>VLOOKUP(B2127,[1]!Product_Data[#Data],4,0)</f>
        <v>123</v>
      </c>
      <c r="I2127" s="11">
        <f>VLOOKUP(B2127,[1]!Product_Data[#Data],3,0)</f>
        <v>84</v>
      </c>
      <c r="J2127" s="11">
        <f t="shared" si="201"/>
        <v>336</v>
      </c>
      <c r="K2127" s="11">
        <f t="shared" si="202"/>
        <v>492</v>
      </c>
      <c r="L2127" s="11">
        <f t="shared" si="203"/>
        <v>156</v>
      </c>
      <c r="M2127" t="str">
        <f>VLOOKUP(C2127,[1]!Location_Data[#Data],2,0)</f>
        <v>Sacramento</v>
      </c>
      <c r="N2127" t="str">
        <f>VLOOKUP(D2127,[1]!Salespeople_Data[#Data],2,0)</f>
        <v>Kevin Butler</v>
      </c>
      <c r="O2127" t="str">
        <f>VLOOKUP(E2127,[1]!Customer_Data[#Data],2,0)</f>
        <v>Joe Bryant</v>
      </c>
      <c r="P2127" s="15">
        <f t="shared" si="198"/>
        <v>6</v>
      </c>
      <c r="Q2127">
        <f t="shared" si="199"/>
        <v>5</v>
      </c>
      <c r="R2127">
        <f t="shared" si="200"/>
        <v>2020</v>
      </c>
    </row>
    <row r="2128" spans="1:18" x14ac:dyDescent="0.25">
      <c r="A2128" s="2" t="s">
        <v>3101</v>
      </c>
      <c r="B2128" s="2" t="s">
        <v>210</v>
      </c>
      <c r="C2128" s="2" t="s">
        <v>276</v>
      </c>
      <c r="D2128" s="2" t="s">
        <v>106</v>
      </c>
      <c r="E2128" s="2" t="s">
        <v>722</v>
      </c>
      <c r="F2128" s="3">
        <v>44096</v>
      </c>
      <c r="G2128" s="2">
        <v>4</v>
      </c>
      <c r="H2128" s="11">
        <f>VLOOKUP(B2128,[1]!Product_Data[#Data],4,0)</f>
        <v>458</v>
      </c>
      <c r="I2128" s="11">
        <f>VLOOKUP(B2128,[1]!Product_Data[#Data],3,0)</f>
        <v>376</v>
      </c>
      <c r="J2128" s="11">
        <f t="shared" si="201"/>
        <v>1504</v>
      </c>
      <c r="K2128" s="11">
        <f t="shared" si="202"/>
        <v>1832</v>
      </c>
      <c r="L2128" s="11">
        <f t="shared" si="203"/>
        <v>328</v>
      </c>
      <c r="M2128" t="str">
        <f>VLOOKUP(C2128,[1]!Location_Data[#Data],2,0)</f>
        <v>Orange</v>
      </c>
      <c r="N2128" t="str">
        <f>VLOOKUP(D2128,[1]!Salespeople_Data[#Data],2,0)</f>
        <v>Patrick Ruiz</v>
      </c>
      <c r="O2128" t="str">
        <f>VLOOKUP(E2128,[1]!Customer_Data[#Data],2,0)</f>
        <v>Clarence Cunningham</v>
      </c>
      <c r="P2128" s="15">
        <f t="shared" si="198"/>
        <v>3</v>
      </c>
      <c r="Q2128">
        <f t="shared" si="199"/>
        <v>9</v>
      </c>
      <c r="R2128">
        <f t="shared" si="200"/>
        <v>2020</v>
      </c>
    </row>
    <row r="2129" spans="1:18" x14ac:dyDescent="0.25">
      <c r="A2129" s="4" t="s">
        <v>3102</v>
      </c>
      <c r="B2129" s="4" t="s">
        <v>373</v>
      </c>
      <c r="C2129" s="4" t="s">
        <v>145</v>
      </c>
      <c r="D2129" s="4" t="s">
        <v>126</v>
      </c>
      <c r="E2129" s="4" t="s">
        <v>1939</v>
      </c>
      <c r="F2129" s="5">
        <v>44151</v>
      </c>
      <c r="G2129" s="4">
        <v>1</v>
      </c>
      <c r="H2129" s="11">
        <f>VLOOKUP(B2129,[1]!Product_Data[#Data],4,0)</f>
        <v>2182</v>
      </c>
      <c r="I2129" s="11">
        <f>VLOOKUP(B2129,[1]!Product_Data[#Data],3,0)</f>
        <v>1200</v>
      </c>
      <c r="J2129" s="11">
        <f t="shared" si="201"/>
        <v>1200</v>
      </c>
      <c r="K2129" s="11">
        <f t="shared" si="202"/>
        <v>2182</v>
      </c>
      <c r="L2129" s="11">
        <f t="shared" si="203"/>
        <v>982</v>
      </c>
      <c r="M2129" t="str">
        <f>VLOOKUP(C2129,[1]!Location_Data[#Data],2,0)</f>
        <v>Santa Maria</v>
      </c>
      <c r="N2129" t="str">
        <f>VLOOKUP(D2129,[1]!Salespeople_Data[#Data],2,0)</f>
        <v>Larry Castillo</v>
      </c>
      <c r="O2129" t="str">
        <f>VLOOKUP(E2129,[1]!Customer_Data[#Data],2,0)</f>
        <v>Gary Baker</v>
      </c>
      <c r="P2129" s="15">
        <f t="shared" si="198"/>
        <v>2</v>
      </c>
      <c r="Q2129">
        <f t="shared" si="199"/>
        <v>11</v>
      </c>
      <c r="R2129">
        <f t="shared" si="200"/>
        <v>2020</v>
      </c>
    </row>
    <row r="2130" spans="1:18" x14ac:dyDescent="0.25">
      <c r="A2130" s="2" t="s">
        <v>3103</v>
      </c>
      <c r="B2130" s="2" t="s">
        <v>403</v>
      </c>
      <c r="C2130" s="2" t="s">
        <v>268</v>
      </c>
      <c r="D2130" s="2" t="s">
        <v>15</v>
      </c>
      <c r="E2130" s="2" t="s">
        <v>2149</v>
      </c>
      <c r="F2130" s="3">
        <v>44076</v>
      </c>
      <c r="G2130" s="2">
        <v>2</v>
      </c>
      <c r="H2130" s="11">
        <f>VLOOKUP(B2130,[1]!Product_Data[#Data],4,0)</f>
        <v>392</v>
      </c>
      <c r="I2130" s="11">
        <f>VLOOKUP(B2130,[1]!Product_Data[#Data],3,0)</f>
        <v>255</v>
      </c>
      <c r="J2130" s="11">
        <f t="shared" si="201"/>
        <v>510</v>
      </c>
      <c r="K2130" s="11">
        <f t="shared" si="202"/>
        <v>784</v>
      </c>
      <c r="L2130" s="11">
        <f t="shared" si="203"/>
        <v>274</v>
      </c>
      <c r="M2130" t="str">
        <f>VLOOKUP(C2130,[1]!Location_Data[#Data],2,0)</f>
        <v>Murrieta</v>
      </c>
      <c r="N2130" t="str">
        <f>VLOOKUP(D2130,[1]!Salespeople_Data[#Data],2,0)</f>
        <v>Ryan Butler</v>
      </c>
      <c r="O2130" t="str">
        <f>VLOOKUP(E2130,[1]!Customer_Data[#Data],2,0)</f>
        <v>Victor Medina</v>
      </c>
      <c r="P2130" s="15">
        <f t="shared" si="198"/>
        <v>4</v>
      </c>
      <c r="Q2130">
        <f t="shared" si="199"/>
        <v>9</v>
      </c>
      <c r="R2130">
        <f t="shared" si="200"/>
        <v>2020</v>
      </c>
    </row>
    <row r="2131" spans="1:18" x14ac:dyDescent="0.25">
      <c r="A2131" s="4" t="s">
        <v>3104</v>
      </c>
      <c r="B2131" s="4" t="s">
        <v>271</v>
      </c>
      <c r="C2131" s="4" t="s">
        <v>90</v>
      </c>
      <c r="D2131" s="4" t="s">
        <v>264</v>
      </c>
      <c r="E2131" s="4" t="s">
        <v>406</v>
      </c>
      <c r="F2131" s="5">
        <v>43985</v>
      </c>
      <c r="G2131" s="4">
        <v>2</v>
      </c>
      <c r="H2131" s="11">
        <f>VLOOKUP(B2131,[1]!Product_Data[#Data],4,0)</f>
        <v>1587</v>
      </c>
      <c r="I2131" s="11">
        <f>VLOOKUP(B2131,[1]!Product_Data[#Data],3,0)</f>
        <v>1301</v>
      </c>
      <c r="J2131" s="11">
        <f t="shared" si="201"/>
        <v>2602</v>
      </c>
      <c r="K2131" s="11">
        <f t="shared" si="202"/>
        <v>3174</v>
      </c>
      <c r="L2131" s="11">
        <f t="shared" si="203"/>
        <v>572</v>
      </c>
      <c r="M2131" t="str">
        <f>VLOOKUP(C2131,[1]!Location_Data[#Data],2,0)</f>
        <v>Irvine</v>
      </c>
      <c r="N2131" t="str">
        <f>VLOOKUP(D2131,[1]!Salespeople_Data[#Data],2,0)</f>
        <v>Ernest Wheeler</v>
      </c>
      <c r="O2131" t="str">
        <f>VLOOKUP(E2131,[1]!Customer_Data[#Data],2,0)</f>
        <v>Phillip Harvey</v>
      </c>
      <c r="P2131" s="15">
        <f t="shared" si="198"/>
        <v>4</v>
      </c>
      <c r="Q2131">
        <f t="shared" si="199"/>
        <v>6</v>
      </c>
      <c r="R2131">
        <f t="shared" si="200"/>
        <v>2020</v>
      </c>
    </row>
    <row r="2132" spans="1:18" x14ac:dyDescent="0.25">
      <c r="A2132" s="2" t="s">
        <v>3105</v>
      </c>
      <c r="B2132" s="2" t="s">
        <v>925</v>
      </c>
      <c r="C2132" s="2" t="s">
        <v>349</v>
      </c>
      <c r="D2132" s="2" t="s">
        <v>136</v>
      </c>
      <c r="E2132" s="2" t="s">
        <v>150</v>
      </c>
      <c r="F2132" s="3">
        <v>43943</v>
      </c>
      <c r="G2132" s="2">
        <v>1</v>
      </c>
      <c r="H2132" s="11">
        <f>VLOOKUP(B2132,[1]!Product_Data[#Data],4,0)</f>
        <v>136</v>
      </c>
      <c r="I2132" s="11">
        <f>VLOOKUP(B2132,[1]!Product_Data[#Data],3,0)</f>
        <v>72</v>
      </c>
      <c r="J2132" s="11">
        <f t="shared" si="201"/>
        <v>72</v>
      </c>
      <c r="K2132" s="11">
        <f t="shared" si="202"/>
        <v>136</v>
      </c>
      <c r="L2132" s="11">
        <f t="shared" si="203"/>
        <v>64</v>
      </c>
      <c r="M2132" t="str">
        <f>VLOOKUP(C2132,[1]!Location_Data[#Data],2,0)</f>
        <v>Santa Clara</v>
      </c>
      <c r="N2132" t="str">
        <f>VLOOKUP(D2132,[1]!Salespeople_Data[#Data],2,0)</f>
        <v>Clarence Fox</v>
      </c>
      <c r="O2132" t="str">
        <f>VLOOKUP(E2132,[1]!Customer_Data[#Data],2,0)</f>
        <v>Thomas Hawkins</v>
      </c>
      <c r="P2132" s="15">
        <f t="shared" si="198"/>
        <v>4</v>
      </c>
      <c r="Q2132">
        <f t="shared" si="199"/>
        <v>4</v>
      </c>
      <c r="R2132">
        <f t="shared" si="200"/>
        <v>2020</v>
      </c>
    </row>
    <row r="2133" spans="1:18" x14ac:dyDescent="0.25">
      <c r="A2133" s="4" t="s">
        <v>3106</v>
      </c>
      <c r="B2133" s="4" t="s">
        <v>200</v>
      </c>
      <c r="C2133" s="4" t="s">
        <v>349</v>
      </c>
      <c r="D2133" s="4" t="s">
        <v>80</v>
      </c>
      <c r="E2133" s="4" t="s">
        <v>1517</v>
      </c>
      <c r="F2133" s="5">
        <v>44002</v>
      </c>
      <c r="G2133" s="4">
        <v>4</v>
      </c>
      <c r="H2133" s="11">
        <f>VLOOKUP(B2133,[1]!Product_Data[#Data],4,0)</f>
        <v>315</v>
      </c>
      <c r="I2133" s="11">
        <f>VLOOKUP(B2133,[1]!Product_Data[#Data],3,0)</f>
        <v>208</v>
      </c>
      <c r="J2133" s="11">
        <f t="shared" si="201"/>
        <v>832</v>
      </c>
      <c r="K2133" s="11">
        <f t="shared" si="202"/>
        <v>1260</v>
      </c>
      <c r="L2133" s="11">
        <f t="shared" si="203"/>
        <v>428</v>
      </c>
      <c r="M2133" t="str">
        <f>VLOOKUP(C2133,[1]!Location_Data[#Data],2,0)</f>
        <v>Santa Clara</v>
      </c>
      <c r="N2133" t="str">
        <f>VLOOKUP(D2133,[1]!Salespeople_Data[#Data],2,0)</f>
        <v>Henry Nelson</v>
      </c>
      <c r="O2133" t="str">
        <f>VLOOKUP(E2133,[1]!Customer_Data[#Data],2,0)</f>
        <v>Jason Murphy</v>
      </c>
      <c r="P2133" s="15">
        <f t="shared" si="198"/>
        <v>7</v>
      </c>
      <c r="Q2133">
        <f t="shared" si="199"/>
        <v>6</v>
      </c>
      <c r="R2133">
        <f t="shared" si="200"/>
        <v>2020</v>
      </c>
    </row>
    <row r="2134" spans="1:18" x14ac:dyDescent="0.25">
      <c r="A2134" s="2" t="s">
        <v>3107</v>
      </c>
      <c r="B2134" s="2" t="s">
        <v>203</v>
      </c>
      <c r="C2134" s="2" t="s">
        <v>253</v>
      </c>
      <c r="D2134" s="2" t="s">
        <v>40</v>
      </c>
      <c r="E2134" s="2" t="s">
        <v>889</v>
      </c>
      <c r="F2134" s="3">
        <v>44185</v>
      </c>
      <c r="G2134" s="2">
        <v>2</v>
      </c>
      <c r="H2134" s="11">
        <f>VLOOKUP(B2134,[1]!Product_Data[#Data],4,0)</f>
        <v>1414</v>
      </c>
      <c r="I2134" s="11">
        <f>VLOOKUP(B2134,[1]!Product_Data[#Data],3,0)</f>
        <v>962</v>
      </c>
      <c r="J2134" s="11">
        <f t="shared" si="201"/>
        <v>1924</v>
      </c>
      <c r="K2134" s="11">
        <f t="shared" si="202"/>
        <v>2828</v>
      </c>
      <c r="L2134" s="11">
        <f t="shared" si="203"/>
        <v>904</v>
      </c>
      <c r="M2134" t="str">
        <f>VLOOKUP(C2134,[1]!Location_Data[#Data],2,0)</f>
        <v>Bakersfield</v>
      </c>
      <c r="N2134" t="str">
        <f>VLOOKUP(D2134,[1]!Salespeople_Data[#Data],2,0)</f>
        <v>Brian Hansen</v>
      </c>
      <c r="O2134" t="str">
        <f>VLOOKUP(E2134,[1]!Customer_Data[#Data],2,0)</f>
        <v>Joe Bryant</v>
      </c>
      <c r="P2134" s="15">
        <f t="shared" si="198"/>
        <v>1</v>
      </c>
      <c r="Q2134">
        <f t="shared" si="199"/>
        <v>12</v>
      </c>
      <c r="R2134">
        <f t="shared" si="200"/>
        <v>2020</v>
      </c>
    </row>
    <row r="2135" spans="1:18" x14ac:dyDescent="0.25">
      <c r="A2135" s="4" t="s">
        <v>3108</v>
      </c>
      <c r="B2135" s="4" t="s">
        <v>210</v>
      </c>
      <c r="C2135" s="4" t="s">
        <v>62</v>
      </c>
      <c r="D2135" s="4" t="s">
        <v>30</v>
      </c>
      <c r="E2135" s="4" t="s">
        <v>1887</v>
      </c>
      <c r="F2135" s="5">
        <v>44182</v>
      </c>
      <c r="G2135" s="4">
        <v>1</v>
      </c>
      <c r="H2135" s="11">
        <f>VLOOKUP(B2135,[1]!Product_Data[#Data],4,0)</f>
        <v>458</v>
      </c>
      <c r="I2135" s="11">
        <f>VLOOKUP(B2135,[1]!Product_Data[#Data],3,0)</f>
        <v>376</v>
      </c>
      <c r="J2135" s="11">
        <f t="shared" si="201"/>
        <v>376</v>
      </c>
      <c r="K2135" s="11">
        <f t="shared" si="202"/>
        <v>458</v>
      </c>
      <c r="L2135" s="11">
        <f t="shared" si="203"/>
        <v>82</v>
      </c>
      <c r="M2135" t="str">
        <f>VLOOKUP(C2135,[1]!Location_Data[#Data],2,0)</f>
        <v>Fairfield</v>
      </c>
      <c r="N2135" t="str">
        <f>VLOOKUP(D2135,[1]!Salespeople_Data[#Data],2,0)</f>
        <v>Carl Hall</v>
      </c>
      <c r="O2135" t="str">
        <f>VLOOKUP(E2135,[1]!Customer_Data[#Data],2,0)</f>
        <v>Justin Graham</v>
      </c>
      <c r="P2135" s="15">
        <f t="shared" si="198"/>
        <v>5</v>
      </c>
      <c r="Q2135">
        <f t="shared" si="199"/>
        <v>12</v>
      </c>
      <c r="R2135">
        <f t="shared" si="200"/>
        <v>2020</v>
      </c>
    </row>
    <row r="2136" spans="1:18" x14ac:dyDescent="0.25">
      <c r="A2136" s="2" t="s">
        <v>3109</v>
      </c>
      <c r="B2136" s="2" t="s">
        <v>152</v>
      </c>
      <c r="C2136" s="2" t="s">
        <v>156</v>
      </c>
      <c r="D2136" s="2" t="s">
        <v>106</v>
      </c>
      <c r="E2136" s="2" t="s">
        <v>414</v>
      </c>
      <c r="F2136" s="3">
        <v>43909</v>
      </c>
      <c r="G2136" s="2">
        <v>1</v>
      </c>
      <c r="H2136" s="11">
        <f>VLOOKUP(B2136,[1]!Product_Data[#Data],4,0)</f>
        <v>951</v>
      </c>
      <c r="I2136" s="11">
        <f>VLOOKUP(B2136,[1]!Product_Data[#Data],3,0)</f>
        <v>504</v>
      </c>
      <c r="J2136" s="11">
        <f t="shared" si="201"/>
        <v>504</v>
      </c>
      <c r="K2136" s="11">
        <f t="shared" si="202"/>
        <v>951</v>
      </c>
      <c r="L2136" s="11">
        <f t="shared" si="203"/>
        <v>447</v>
      </c>
      <c r="M2136" t="str">
        <f>VLOOKUP(C2136,[1]!Location_Data[#Data],2,0)</f>
        <v>Sacramento</v>
      </c>
      <c r="N2136" t="str">
        <f>VLOOKUP(D2136,[1]!Salespeople_Data[#Data],2,0)</f>
        <v>Patrick Ruiz</v>
      </c>
      <c r="O2136" t="str">
        <f>VLOOKUP(E2136,[1]!Customer_Data[#Data],2,0)</f>
        <v>Samuel Fields</v>
      </c>
      <c r="P2136" s="15">
        <f t="shared" si="198"/>
        <v>5</v>
      </c>
      <c r="Q2136">
        <f t="shared" si="199"/>
        <v>3</v>
      </c>
      <c r="R2136">
        <f t="shared" si="200"/>
        <v>2020</v>
      </c>
    </row>
    <row r="2137" spans="1:18" x14ac:dyDescent="0.25">
      <c r="A2137" s="4" t="s">
        <v>3110</v>
      </c>
      <c r="B2137" s="4" t="s">
        <v>367</v>
      </c>
      <c r="C2137" s="4" t="s">
        <v>174</v>
      </c>
      <c r="D2137" s="4" t="s">
        <v>356</v>
      </c>
      <c r="E2137" s="4" t="s">
        <v>92</v>
      </c>
      <c r="F2137" s="5">
        <v>43909</v>
      </c>
      <c r="G2137" s="4">
        <v>1</v>
      </c>
      <c r="H2137" s="11">
        <f>VLOOKUP(B2137,[1]!Product_Data[#Data],4,0)</f>
        <v>530</v>
      </c>
      <c r="I2137" s="11">
        <f>VLOOKUP(B2137,[1]!Product_Data[#Data],3,0)</f>
        <v>424</v>
      </c>
      <c r="J2137" s="11">
        <f t="shared" si="201"/>
        <v>424</v>
      </c>
      <c r="K2137" s="11">
        <f t="shared" si="202"/>
        <v>530</v>
      </c>
      <c r="L2137" s="11">
        <f t="shared" si="203"/>
        <v>106</v>
      </c>
      <c r="M2137" t="str">
        <f>VLOOKUP(C2137,[1]!Location_Data[#Data],2,0)</f>
        <v>Norwalk</v>
      </c>
      <c r="N2137" t="str">
        <f>VLOOKUP(D2137,[1]!Salespeople_Data[#Data],2,0)</f>
        <v>Jimmy Young</v>
      </c>
      <c r="O2137" t="str">
        <f>VLOOKUP(E2137,[1]!Customer_Data[#Data],2,0)</f>
        <v>Charles Hughes</v>
      </c>
      <c r="P2137" s="15">
        <f t="shared" si="198"/>
        <v>5</v>
      </c>
      <c r="Q2137">
        <f t="shared" si="199"/>
        <v>3</v>
      </c>
      <c r="R2137">
        <f t="shared" si="200"/>
        <v>2020</v>
      </c>
    </row>
    <row r="2138" spans="1:18" x14ac:dyDescent="0.25">
      <c r="A2138" s="2" t="s">
        <v>3111</v>
      </c>
      <c r="B2138" s="2" t="s">
        <v>340</v>
      </c>
      <c r="C2138" s="2" t="s">
        <v>48</v>
      </c>
      <c r="D2138" s="2" t="s">
        <v>63</v>
      </c>
      <c r="E2138" s="2" t="s">
        <v>829</v>
      </c>
      <c r="F2138" s="3">
        <v>44157</v>
      </c>
      <c r="G2138" s="2">
        <v>2</v>
      </c>
      <c r="H2138" s="11">
        <f>VLOOKUP(B2138,[1]!Product_Data[#Data],4,0)</f>
        <v>1967</v>
      </c>
      <c r="I2138" s="11">
        <f>VLOOKUP(B2138,[1]!Product_Data[#Data],3,0)</f>
        <v>1397</v>
      </c>
      <c r="J2138" s="11">
        <f t="shared" si="201"/>
        <v>2794</v>
      </c>
      <c r="K2138" s="11">
        <f t="shared" si="202"/>
        <v>3934</v>
      </c>
      <c r="L2138" s="11">
        <f t="shared" si="203"/>
        <v>1140</v>
      </c>
      <c r="M2138" t="str">
        <f>VLOOKUP(C2138,[1]!Location_Data[#Data],2,0)</f>
        <v>Rialto</v>
      </c>
      <c r="N2138" t="str">
        <f>VLOOKUP(D2138,[1]!Salespeople_Data[#Data],2,0)</f>
        <v>Jeremy Mendoza</v>
      </c>
      <c r="O2138" t="str">
        <f>VLOOKUP(E2138,[1]!Customer_Data[#Data],2,0)</f>
        <v>Shawn Ray</v>
      </c>
      <c r="P2138" s="15">
        <f t="shared" si="198"/>
        <v>1</v>
      </c>
      <c r="Q2138">
        <f t="shared" si="199"/>
        <v>11</v>
      </c>
      <c r="R2138">
        <f t="shared" si="200"/>
        <v>2020</v>
      </c>
    </row>
    <row r="2139" spans="1:18" x14ac:dyDescent="0.25">
      <c r="A2139" s="4" t="s">
        <v>3112</v>
      </c>
      <c r="B2139" s="4" t="s">
        <v>129</v>
      </c>
      <c r="C2139" s="4" t="s">
        <v>302</v>
      </c>
      <c r="D2139" s="4" t="s">
        <v>96</v>
      </c>
      <c r="E2139" s="4" t="s">
        <v>1104</v>
      </c>
      <c r="F2139" s="5">
        <v>43846</v>
      </c>
      <c r="G2139" s="4">
        <v>3</v>
      </c>
      <c r="H2139" s="11">
        <f>VLOOKUP(B2139,[1]!Product_Data[#Data],4,0)</f>
        <v>127</v>
      </c>
      <c r="I2139" s="11">
        <f>VLOOKUP(B2139,[1]!Product_Data[#Data],3,0)</f>
        <v>79</v>
      </c>
      <c r="J2139" s="11">
        <f t="shared" si="201"/>
        <v>237</v>
      </c>
      <c r="K2139" s="11">
        <f t="shared" si="202"/>
        <v>381</v>
      </c>
      <c r="L2139" s="11">
        <f t="shared" si="203"/>
        <v>144</v>
      </c>
      <c r="M2139" t="str">
        <f>VLOOKUP(C2139,[1]!Location_Data[#Data],2,0)</f>
        <v>Santa Rosa</v>
      </c>
      <c r="N2139" t="str">
        <f>VLOOKUP(D2139,[1]!Salespeople_Data[#Data],2,0)</f>
        <v>Brian Thomas</v>
      </c>
      <c r="O2139" t="str">
        <f>VLOOKUP(E2139,[1]!Customer_Data[#Data],2,0)</f>
        <v>Roger Price</v>
      </c>
      <c r="P2139" s="15">
        <f t="shared" si="198"/>
        <v>5</v>
      </c>
      <c r="Q2139">
        <f t="shared" si="199"/>
        <v>1</v>
      </c>
      <c r="R2139">
        <f t="shared" si="200"/>
        <v>2020</v>
      </c>
    </row>
    <row r="2140" spans="1:18" x14ac:dyDescent="0.25">
      <c r="A2140" s="2" t="s">
        <v>3113</v>
      </c>
      <c r="B2140" s="2" t="s">
        <v>271</v>
      </c>
      <c r="C2140" s="2" t="s">
        <v>70</v>
      </c>
      <c r="D2140" s="2" t="s">
        <v>63</v>
      </c>
      <c r="E2140" s="2" t="s">
        <v>1102</v>
      </c>
      <c r="F2140" s="3">
        <v>43838</v>
      </c>
      <c r="G2140" s="2">
        <v>1</v>
      </c>
      <c r="H2140" s="11">
        <f>VLOOKUP(B2140,[1]!Product_Data[#Data],4,0)</f>
        <v>1587</v>
      </c>
      <c r="I2140" s="11">
        <f>VLOOKUP(B2140,[1]!Product_Data[#Data],3,0)</f>
        <v>1301</v>
      </c>
      <c r="J2140" s="11">
        <f t="shared" si="201"/>
        <v>1301</v>
      </c>
      <c r="K2140" s="11">
        <f t="shared" si="202"/>
        <v>1587</v>
      </c>
      <c r="L2140" s="11">
        <f t="shared" si="203"/>
        <v>286</v>
      </c>
      <c r="M2140" t="str">
        <f>VLOOKUP(C2140,[1]!Location_Data[#Data],2,0)</f>
        <v>Clovis</v>
      </c>
      <c r="N2140" t="str">
        <f>VLOOKUP(D2140,[1]!Salespeople_Data[#Data],2,0)</f>
        <v>Jeremy Mendoza</v>
      </c>
      <c r="O2140" t="str">
        <f>VLOOKUP(E2140,[1]!Customer_Data[#Data],2,0)</f>
        <v>Brian Taylor</v>
      </c>
      <c r="P2140" s="15">
        <f t="shared" si="198"/>
        <v>4</v>
      </c>
      <c r="Q2140">
        <f t="shared" si="199"/>
        <v>1</v>
      </c>
      <c r="R2140">
        <f t="shared" si="200"/>
        <v>2020</v>
      </c>
    </row>
    <row r="2141" spans="1:18" x14ac:dyDescent="0.25">
      <c r="A2141" s="4" t="s">
        <v>3114</v>
      </c>
      <c r="B2141" s="4" t="s">
        <v>232</v>
      </c>
      <c r="C2141" s="4" t="s">
        <v>512</v>
      </c>
      <c r="D2141" s="4" t="s">
        <v>49</v>
      </c>
      <c r="E2141" s="4" t="s">
        <v>898</v>
      </c>
      <c r="F2141" s="5">
        <v>43894</v>
      </c>
      <c r="G2141" s="4">
        <v>3</v>
      </c>
      <c r="H2141" s="11">
        <f>VLOOKUP(B2141,[1]!Product_Data[#Data],4,0)</f>
        <v>1119</v>
      </c>
      <c r="I2141" s="11">
        <f>VLOOKUP(B2141,[1]!Product_Data[#Data],3,0)</f>
        <v>683</v>
      </c>
      <c r="J2141" s="11">
        <f t="shared" si="201"/>
        <v>2049</v>
      </c>
      <c r="K2141" s="11">
        <f t="shared" si="202"/>
        <v>3357</v>
      </c>
      <c r="L2141" s="11">
        <f t="shared" si="203"/>
        <v>1308</v>
      </c>
      <c r="M2141" t="str">
        <f>VLOOKUP(C2141,[1]!Location_Data[#Data],2,0)</f>
        <v>Long Beach</v>
      </c>
      <c r="N2141" t="str">
        <f>VLOOKUP(D2141,[1]!Salespeople_Data[#Data],2,0)</f>
        <v>Walter Cook</v>
      </c>
      <c r="O2141" t="str">
        <f>VLOOKUP(E2141,[1]!Customer_Data[#Data],2,0)</f>
        <v>Roy Hamilton</v>
      </c>
      <c r="P2141" s="15">
        <f t="shared" si="198"/>
        <v>4</v>
      </c>
      <c r="Q2141">
        <f t="shared" si="199"/>
        <v>3</v>
      </c>
      <c r="R2141">
        <f t="shared" si="200"/>
        <v>2020</v>
      </c>
    </row>
    <row r="2142" spans="1:18" x14ac:dyDescent="0.25">
      <c r="A2142" s="2" t="s">
        <v>3115</v>
      </c>
      <c r="B2142" s="2" t="s">
        <v>408</v>
      </c>
      <c r="C2142" s="2" t="s">
        <v>450</v>
      </c>
      <c r="D2142" s="2" t="s">
        <v>178</v>
      </c>
      <c r="E2142" s="2" t="s">
        <v>121</v>
      </c>
      <c r="F2142" s="3">
        <v>44190</v>
      </c>
      <c r="G2142" s="2">
        <v>3</v>
      </c>
      <c r="H2142" s="11">
        <f>VLOOKUP(B2142,[1]!Product_Data[#Data],4,0)</f>
        <v>1405</v>
      </c>
      <c r="I2142" s="11">
        <f>VLOOKUP(B2142,[1]!Product_Data[#Data],3,0)</f>
        <v>1054</v>
      </c>
      <c r="J2142" s="11">
        <f t="shared" si="201"/>
        <v>3162</v>
      </c>
      <c r="K2142" s="11">
        <f t="shared" si="202"/>
        <v>4215</v>
      </c>
      <c r="L2142" s="11">
        <f t="shared" si="203"/>
        <v>1053</v>
      </c>
      <c r="M2142" t="str">
        <f>VLOOKUP(C2142,[1]!Location_Data[#Data],2,0)</f>
        <v>Simi Valley</v>
      </c>
      <c r="N2142" t="str">
        <f>VLOOKUP(D2142,[1]!Salespeople_Data[#Data],2,0)</f>
        <v>Joshua Taylor</v>
      </c>
      <c r="O2142" t="str">
        <f>VLOOKUP(E2142,[1]!Customer_Data[#Data],2,0)</f>
        <v>Steven Walker</v>
      </c>
      <c r="P2142" s="15">
        <f t="shared" si="198"/>
        <v>6</v>
      </c>
      <c r="Q2142">
        <f t="shared" si="199"/>
        <v>12</v>
      </c>
      <c r="R2142">
        <f t="shared" si="200"/>
        <v>2020</v>
      </c>
    </row>
    <row r="2143" spans="1:18" x14ac:dyDescent="0.25">
      <c r="A2143" s="4" t="s">
        <v>3116</v>
      </c>
      <c r="B2143" s="4" t="s">
        <v>703</v>
      </c>
      <c r="C2143" s="4" t="s">
        <v>450</v>
      </c>
      <c r="D2143" s="4" t="s">
        <v>96</v>
      </c>
      <c r="E2143" s="4" t="s">
        <v>522</v>
      </c>
      <c r="F2143" s="5">
        <v>43888</v>
      </c>
      <c r="G2143" s="4">
        <v>1</v>
      </c>
      <c r="H2143" s="11">
        <f>VLOOKUP(B2143,[1]!Product_Data[#Data],4,0)</f>
        <v>530</v>
      </c>
      <c r="I2143" s="11">
        <f>VLOOKUP(B2143,[1]!Product_Data[#Data],3,0)</f>
        <v>435</v>
      </c>
      <c r="J2143" s="11">
        <f t="shared" si="201"/>
        <v>435</v>
      </c>
      <c r="K2143" s="11">
        <f t="shared" si="202"/>
        <v>530</v>
      </c>
      <c r="L2143" s="11">
        <f t="shared" si="203"/>
        <v>95</v>
      </c>
      <c r="M2143" t="str">
        <f>VLOOKUP(C2143,[1]!Location_Data[#Data],2,0)</f>
        <v>Simi Valley</v>
      </c>
      <c r="N2143" t="str">
        <f>VLOOKUP(D2143,[1]!Salespeople_Data[#Data],2,0)</f>
        <v>Brian Thomas</v>
      </c>
      <c r="O2143" t="str">
        <f>VLOOKUP(E2143,[1]!Customer_Data[#Data],2,0)</f>
        <v>Ralph Davis</v>
      </c>
      <c r="P2143" s="15">
        <f t="shared" si="198"/>
        <v>5</v>
      </c>
      <c r="Q2143">
        <f t="shared" si="199"/>
        <v>2</v>
      </c>
      <c r="R2143">
        <f t="shared" si="200"/>
        <v>2020</v>
      </c>
    </row>
    <row r="2144" spans="1:18" x14ac:dyDescent="0.25">
      <c r="A2144" s="2" t="s">
        <v>3117</v>
      </c>
      <c r="B2144" s="2" t="s">
        <v>223</v>
      </c>
      <c r="C2144" s="2" t="s">
        <v>39</v>
      </c>
      <c r="D2144" s="2" t="s">
        <v>63</v>
      </c>
      <c r="E2144" s="2" t="s">
        <v>764</v>
      </c>
      <c r="F2144" s="3">
        <v>43979</v>
      </c>
      <c r="G2144" s="2">
        <v>1</v>
      </c>
      <c r="H2144" s="11">
        <f>VLOOKUP(B2144,[1]!Product_Data[#Data],4,0)</f>
        <v>799</v>
      </c>
      <c r="I2144" s="11">
        <f>VLOOKUP(B2144,[1]!Product_Data[#Data],3,0)</f>
        <v>455</v>
      </c>
      <c r="J2144" s="11">
        <f t="shared" si="201"/>
        <v>455</v>
      </c>
      <c r="K2144" s="11">
        <f t="shared" si="202"/>
        <v>799</v>
      </c>
      <c r="L2144" s="11">
        <f t="shared" si="203"/>
        <v>344</v>
      </c>
      <c r="M2144" t="str">
        <f>VLOOKUP(C2144,[1]!Location_Data[#Data],2,0)</f>
        <v>Oceanside</v>
      </c>
      <c r="N2144" t="str">
        <f>VLOOKUP(D2144,[1]!Salespeople_Data[#Data],2,0)</f>
        <v>Jeremy Mendoza</v>
      </c>
      <c r="O2144" t="str">
        <f>VLOOKUP(E2144,[1]!Customer_Data[#Data],2,0)</f>
        <v>Ronald Bradley</v>
      </c>
      <c r="P2144" s="15">
        <f t="shared" si="198"/>
        <v>5</v>
      </c>
      <c r="Q2144">
        <f t="shared" si="199"/>
        <v>5</v>
      </c>
      <c r="R2144">
        <f t="shared" si="200"/>
        <v>2020</v>
      </c>
    </row>
    <row r="2145" spans="1:18" x14ac:dyDescent="0.25">
      <c r="A2145" s="4" t="s">
        <v>3118</v>
      </c>
      <c r="B2145" s="4" t="s">
        <v>925</v>
      </c>
      <c r="C2145" s="4" t="s">
        <v>246</v>
      </c>
      <c r="D2145" s="4" t="s">
        <v>212</v>
      </c>
      <c r="E2145" s="4" t="s">
        <v>1244</v>
      </c>
      <c r="F2145" s="5">
        <v>43952</v>
      </c>
      <c r="G2145" s="4">
        <v>1</v>
      </c>
      <c r="H2145" s="11">
        <f>VLOOKUP(B2145,[1]!Product_Data[#Data],4,0)</f>
        <v>136</v>
      </c>
      <c r="I2145" s="11">
        <f>VLOOKUP(B2145,[1]!Product_Data[#Data],3,0)</f>
        <v>72</v>
      </c>
      <c r="J2145" s="11">
        <f t="shared" si="201"/>
        <v>72</v>
      </c>
      <c r="K2145" s="11">
        <f t="shared" si="202"/>
        <v>136</v>
      </c>
      <c r="L2145" s="11">
        <f t="shared" si="203"/>
        <v>64</v>
      </c>
      <c r="M2145" t="str">
        <f>VLOOKUP(C2145,[1]!Location_Data[#Data],2,0)</f>
        <v>San Francisco</v>
      </c>
      <c r="N2145" t="str">
        <f>VLOOKUP(D2145,[1]!Salespeople_Data[#Data],2,0)</f>
        <v>Ronald Reed</v>
      </c>
      <c r="O2145" t="str">
        <f>VLOOKUP(E2145,[1]!Customer_Data[#Data],2,0)</f>
        <v>Jesse Garrett</v>
      </c>
      <c r="P2145" s="15">
        <f t="shared" si="198"/>
        <v>6</v>
      </c>
      <c r="Q2145">
        <f t="shared" si="199"/>
        <v>5</v>
      </c>
      <c r="R2145">
        <f t="shared" si="200"/>
        <v>2020</v>
      </c>
    </row>
    <row r="2146" spans="1:18" x14ac:dyDescent="0.25">
      <c r="A2146" s="2" t="s">
        <v>3119</v>
      </c>
      <c r="B2146" s="2" t="s">
        <v>373</v>
      </c>
      <c r="C2146" s="2" t="s">
        <v>52</v>
      </c>
      <c r="D2146" s="2" t="s">
        <v>49</v>
      </c>
      <c r="E2146" s="2" t="s">
        <v>627</v>
      </c>
      <c r="F2146" s="3">
        <v>43989</v>
      </c>
      <c r="G2146" s="2">
        <v>1</v>
      </c>
      <c r="H2146" s="11">
        <f>VLOOKUP(B2146,[1]!Product_Data[#Data],4,0)</f>
        <v>2182</v>
      </c>
      <c r="I2146" s="11">
        <f>VLOOKUP(B2146,[1]!Product_Data[#Data],3,0)</f>
        <v>1200</v>
      </c>
      <c r="J2146" s="11">
        <f t="shared" si="201"/>
        <v>1200</v>
      </c>
      <c r="K2146" s="11">
        <f t="shared" si="202"/>
        <v>2182</v>
      </c>
      <c r="L2146" s="11">
        <f t="shared" si="203"/>
        <v>982</v>
      </c>
      <c r="M2146" t="str">
        <f>VLOOKUP(C2146,[1]!Location_Data[#Data],2,0)</f>
        <v>Pasadena</v>
      </c>
      <c r="N2146" t="str">
        <f>VLOOKUP(D2146,[1]!Salespeople_Data[#Data],2,0)</f>
        <v>Walter Cook</v>
      </c>
      <c r="O2146" t="str">
        <f>VLOOKUP(E2146,[1]!Customer_Data[#Data],2,0)</f>
        <v>Chris Hall</v>
      </c>
      <c r="P2146" s="15">
        <f t="shared" si="198"/>
        <v>1</v>
      </c>
      <c r="Q2146">
        <f t="shared" si="199"/>
        <v>6</v>
      </c>
      <c r="R2146">
        <f t="shared" si="200"/>
        <v>2020</v>
      </c>
    </row>
    <row r="2147" spans="1:18" x14ac:dyDescent="0.25">
      <c r="A2147" s="4" t="s">
        <v>3120</v>
      </c>
      <c r="B2147" s="4" t="s">
        <v>560</v>
      </c>
      <c r="C2147" s="4" t="s">
        <v>331</v>
      </c>
      <c r="D2147" s="4" t="s">
        <v>165</v>
      </c>
      <c r="E2147" s="4" t="s">
        <v>1710</v>
      </c>
      <c r="F2147" s="5">
        <v>43959</v>
      </c>
      <c r="G2147" s="4">
        <v>1</v>
      </c>
      <c r="H2147" s="11">
        <f>VLOOKUP(B2147,[1]!Product_Data[#Data],4,0)</f>
        <v>1809</v>
      </c>
      <c r="I2147" s="11">
        <f>VLOOKUP(B2147,[1]!Product_Data[#Data],3,0)</f>
        <v>1067</v>
      </c>
      <c r="J2147" s="11">
        <f t="shared" si="201"/>
        <v>1067</v>
      </c>
      <c r="K2147" s="11">
        <f t="shared" si="202"/>
        <v>1809</v>
      </c>
      <c r="L2147" s="11">
        <f t="shared" si="203"/>
        <v>742</v>
      </c>
      <c r="M2147" t="str">
        <f>VLOOKUP(C2147,[1]!Location_Data[#Data],2,0)</f>
        <v>Sunnyvale</v>
      </c>
      <c r="N2147" t="str">
        <f>VLOOKUP(D2147,[1]!Salespeople_Data[#Data],2,0)</f>
        <v>Joe Sims</v>
      </c>
      <c r="O2147" t="str">
        <f>VLOOKUP(E2147,[1]!Customer_Data[#Data],2,0)</f>
        <v>Kevin Wheeler</v>
      </c>
      <c r="P2147" s="15">
        <f t="shared" si="198"/>
        <v>6</v>
      </c>
      <c r="Q2147">
        <f t="shared" si="199"/>
        <v>5</v>
      </c>
      <c r="R2147">
        <f t="shared" si="200"/>
        <v>2020</v>
      </c>
    </row>
    <row r="2148" spans="1:18" x14ac:dyDescent="0.25">
      <c r="A2148" s="2" t="s">
        <v>3121</v>
      </c>
      <c r="B2148" s="2" t="s">
        <v>305</v>
      </c>
      <c r="C2148" s="2" t="s">
        <v>272</v>
      </c>
      <c r="D2148" s="2" t="s">
        <v>447</v>
      </c>
      <c r="E2148" s="2" t="s">
        <v>624</v>
      </c>
      <c r="F2148" s="3">
        <v>44131</v>
      </c>
      <c r="G2148" s="2">
        <v>1</v>
      </c>
      <c r="H2148" s="11">
        <f>VLOOKUP(B2148,[1]!Product_Data[#Data],4,0)</f>
        <v>504</v>
      </c>
      <c r="I2148" s="11">
        <f>VLOOKUP(B2148,[1]!Product_Data[#Data],3,0)</f>
        <v>408</v>
      </c>
      <c r="J2148" s="11">
        <f t="shared" si="201"/>
        <v>408</v>
      </c>
      <c r="K2148" s="11">
        <f t="shared" si="202"/>
        <v>504</v>
      </c>
      <c r="L2148" s="11">
        <f t="shared" si="203"/>
        <v>96</v>
      </c>
      <c r="M2148" t="str">
        <f>VLOOKUP(C2148,[1]!Location_Data[#Data],2,0)</f>
        <v>Torrance</v>
      </c>
      <c r="N2148" t="str">
        <f>VLOOKUP(D2148,[1]!Salespeople_Data[#Data],2,0)</f>
        <v>Howard Sims</v>
      </c>
      <c r="O2148" t="str">
        <f>VLOOKUP(E2148,[1]!Customer_Data[#Data],2,0)</f>
        <v>Steve Stewart</v>
      </c>
      <c r="P2148" s="15">
        <f t="shared" si="198"/>
        <v>3</v>
      </c>
      <c r="Q2148">
        <f t="shared" si="199"/>
        <v>10</v>
      </c>
      <c r="R2148">
        <f t="shared" si="200"/>
        <v>2020</v>
      </c>
    </row>
    <row r="2149" spans="1:18" x14ac:dyDescent="0.25">
      <c r="A2149" s="4" t="s">
        <v>3122</v>
      </c>
      <c r="B2149" s="4" t="s">
        <v>119</v>
      </c>
      <c r="C2149" s="4" t="s">
        <v>302</v>
      </c>
      <c r="D2149" s="4" t="s">
        <v>239</v>
      </c>
      <c r="E2149" s="4" t="s">
        <v>127</v>
      </c>
      <c r="F2149" s="5">
        <v>44125</v>
      </c>
      <c r="G2149" s="4">
        <v>3</v>
      </c>
      <c r="H2149" s="11">
        <f>VLOOKUP(B2149,[1]!Product_Data[#Data],4,0)</f>
        <v>1077</v>
      </c>
      <c r="I2149" s="11">
        <f>VLOOKUP(B2149,[1]!Product_Data[#Data],3,0)</f>
        <v>732</v>
      </c>
      <c r="J2149" s="11">
        <f t="shared" si="201"/>
        <v>2196</v>
      </c>
      <c r="K2149" s="11">
        <f t="shared" si="202"/>
        <v>3231</v>
      </c>
      <c r="L2149" s="11">
        <f t="shared" si="203"/>
        <v>1035</v>
      </c>
      <c r="M2149" t="str">
        <f>VLOOKUP(C2149,[1]!Location_Data[#Data],2,0)</f>
        <v>Santa Rosa</v>
      </c>
      <c r="N2149" t="str">
        <f>VLOOKUP(D2149,[1]!Salespeople_Data[#Data],2,0)</f>
        <v>John Reyes</v>
      </c>
      <c r="O2149" t="str">
        <f>VLOOKUP(E2149,[1]!Customer_Data[#Data],2,0)</f>
        <v>Carlos Smith</v>
      </c>
      <c r="P2149" s="15">
        <f t="shared" si="198"/>
        <v>4</v>
      </c>
      <c r="Q2149">
        <f t="shared" si="199"/>
        <v>10</v>
      </c>
      <c r="R2149">
        <f t="shared" si="200"/>
        <v>2020</v>
      </c>
    </row>
    <row r="2150" spans="1:18" x14ac:dyDescent="0.25">
      <c r="A2150" s="2" t="s">
        <v>3123</v>
      </c>
      <c r="B2150" s="2" t="s">
        <v>173</v>
      </c>
      <c r="C2150" s="2" t="s">
        <v>211</v>
      </c>
      <c r="D2150" s="2" t="s">
        <v>269</v>
      </c>
      <c r="E2150" s="2" t="s">
        <v>801</v>
      </c>
      <c r="F2150" s="3">
        <v>44058</v>
      </c>
      <c r="G2150" s="2">
        <v>4</v>
      </c>
      <c r="H2150" s="11">
        <f>VLOOKUP(B2150,[1]!Product_Data[#Data],4,0)</f>
        <v>2005</v>
      </c>
      <c r="I2150" s="11">
        <f>VLOOKUP(B2150,[1]!Product_Data[#Data],3,0)</f>
        <v>1223</v>
      </c>
      <c r="J2150" s="11">
        <f t="shared" si="201"/>
        <v>4892</v>
      </c>
      <c r="K2150" s="11">
        <f t="shared" si="202"/>
        <v>8020</v>
      </c>
      <c r="L2150" s="11">
        <f t="shared" si="203"/>
        <v>3128</v>
      </c>
      <c r="M2150" t="str">
        <f>VLOOKUP(C2150,[1]!Location_Data[#Data],2,0)</f>
        <v>Chula Vista</v>
      </c>
      <c r="N2150" t="str">
        <f>VLOOKUP(D2150,[1]!Salespeople_Data[#Data],2,0)</f>
        <v>Kevin Butler</v>
      </c>
      <c r="O2150" t="str">
        <f>VLOOKUP(E2150,[1]!Customer_Data[#Data],2,0)</f>
        <v>Kenneth Hill</v>
      </c>
      <c r="P2150" s="15">
        <f t="shared" si="198"/>
        <v>7</v>
      </c>
      <c r="Q2150">
        <f t="shared" si="199"/>
        <v>8</v>
      </c>
      <c r="R2150">
        <f t="shared" si="200"/>
        <v>2020</v>
      </c>
    </row>
    <row r="2151" spans="1:18" x14ac:dyDescent="0.25">
      <c r="A2151" s="4" t="s">
        <v>3124</v>
      </c>
      <c r="B2151" s="4" t="s">
        <v>1149</v>
      </c>
      <c r="C2151" s="4" t="s">
        <v>246</v>
      </c>
      <c r="D2151" s="4" t="s">
        <v>269</v>
      </c>
      <c r="E2151" s="4" t="s">
        <v>2838</v>
      </c>
      <c r="F2151" s="5">
        <v>43912</v>
      </c>
      <c r="G2151" s="4">
        <v>1</v>
      </c>
      <c r="H2151" s="11">
        <f>VLOOKUP(B2151,[1]!Product_Data[#Data],4,0)</f>
        <v>847</v>
      </c>
      <c r="I2151" s="11">
        <f>VLOOKUP(B2151,[1]!Product_Data[#Data],3,0)</f>
        <v>534</v>
      </c>
      <c r="J2151" s="11">
        <f t="shared" si="201"/>
        <v>534</v>
      </c>
      <c r="K2151" s="11">
        <f t="shared" si="202"/>
        <v>847</v>
      </c>
      <c r="L2151" s="11">
        <f t="shared" si="203"/>
        <v>313</v>
      </c>
      <c r="M2151" t="str">
        <f>VLOOKUP(C2151,[1]!Location_Data[#Data],2,0)</f>
        <v>San Francisco</v>
      </c>
      <c r="N2151" t="str">
        <f>VLOOKUP(D2151,[1]!Salespeople_Data[#Data],2,0)</f>
        <v>Kevin Butler</v>
      </c>
      <c r="O2151" t="str">
        <f>VLOOKUP(E2151,[1]!Customer_Data[#Data],2,0)</f>
        <v>Michael Mills</v>
      </c>
      <c r="P2151" s="15">
        <f t="shared" si="198"/>
        <v>1</v>
      </c>
      <c r="Q2151">
        <f t="shared" si="199"/>
        <v>3</v>
      </c>
      <c r="R2151">
        <f t="shared" si="200"/>
        <v>2020</v>
      </c>
    </row>
    <row r="2152" spans="1:18" x14ac:dyDescent="0.25">
      <c r="A2152" s="2" t="s">
        <v>3125</v>
      </c>
      <c r="B2152" s="2" t="s">
        <v>389</v>
      </c>
      <c r="C2152" s="2" t="s">
        <v>276</v>
      </c>
      <c r="D2152" s="2" t="s">
        <v>49</v>
      </c>
      <c r="E2152" s="2" t="s">
        <v>130</v>
      </c>
      <c r="F2152" s="3">
        <v>43984</v>
      </c>
      <c r="G2152" s="2">
        <v>1</v>
      </c>
      <c r="H2152" s="11">
        <f>VLOOKUP(B2152,[1]!Product_Data[#Data],4,0)</f>
        <v>1367</v>
      </c>
      <c r="I2152" s="11">
        <f>VLOOKUP(B2152,[1]!Product_Data[#Data],3,0)</f>
        <v>984</v>
      </c>
      <c r="J2152" s="11">
        <f t="shared" si="201"/>
        <v>984</v>
      </c>
      <c r="K2152" s="11">
        <f t="shared" si="202"/>
        <v>1367</v>
      </c>
      <c r="L2152" s="11">
        <f t="shared" si="203"/>
        <v>383</v>
      </c>
      <c r="M2152" t="str">
        <f>VLOOKUP(C2152,[1]!Location_Data[#Data],2,0)</f>
        <v>Orange</v>
      </c>
      <c r="N2152" t="str">
        <f>VLOOKUP(D2152,[1]!Salespeople_Data[#Data],2,0)</f>
        <v>Walter Cook</v>
      </c>
      <c r="O2152" t="str">
        <f>VLOOKUP(E2152,[1]!Customer_Data[#Data],2,0)</f>
        <v>David Nguyen</v>
      </c>
      <c r="P2152" s="15">
        <f t="shared" si="198"/>
        <v>3</v>
      </c>
      <c r="Q2152">
        <f t="shared" si="199"/>
        <v>6</v>
      </c>
      <c r="R2152">
        <f t="shared" si="200"/>
        <v>2020</v>
      </c>
    </row>
    <row r="2153" spans="1:18" x14ac:dyDescent="0.25">
      <c r="A2153" s="4" t="s">
        <v>3126</v>
      </c>
      <c r="B2153" s="4" t="s">
        <v>61</v>
      </c>
      <c r="C2153" s="4" t="s">
        <v>48</v>
      </c>
      <c r="D2153" s="4" t="s">
        <v>225</v>
      </c>
      <c r="E2153" s="4" t="s">
        <v>842</v>
      </c>
      <c r="F2153" s="5">
        <v>43874</v>
      </c>
      <c r="G2153" s="4">
        <v>2</v>
      </c>
      <c r="H2153" s="11">
        <f>VLOOKUP(B2153,[1]!Product_Data[#Data],4,0)</f>
        <v>1889</v>
      </c>
      <c r="I2153" s="11">
        <f>VLOOKUP(B2153,[1]!Product_Data[#Data],3,0)</f>
        <v>945</v>
      </c>
      <c r="J2153" s="11">
        <f t="shared" si="201"/>
        <v>1890</v>
      </c>
      <c r="K2153" s="11">
        <f t="shared" si="202"/>
        <v>3778</v>
      </c>
      <c r="L2153" s="11">
        <f t="shared" si="203"/>
        <v>1888</v>
      </c>
      <c r="M2153" t="str">
        <f>VLOOKUP(C2153,[1]!Location_Data[#Data],2,0)</f>
        <v>Rialto</v>
      </c>
      <c r="N2153" t="str">
        <f>VLOOKUP(D2153,[1]!Salespeople_Data[#Data],2,0)</f>
        <v>Andrew Bowman</v>
      </c>
      <c r="O2153" t="str">
        <f>VLOOKUP(E2153,[1]!Customer_Data[#Data],2,0)</f>
        <v>Nicholas Garcia</v>
      </c>
      <c r="P2153" s="15">
        <f t="shared" si="198"/>
        <v>5</v>
      </c>
      <c r="Q2153">
        <f t="shared" si="199"/>
        <v>2</v>
      </c>
      <c r="R2153">
        <f t="shared" si="200"/>
        <v>2020</v>
      </c>
    </row>
    <row r="2154" spans="1:18" x14ac:dyDescent="0.25">
      <c r="A2154" s="2" t="s">
        <v>3127</v>
      </c>
      <c r="B2154" s="2" t="s">
        <v>703</v>
      </c>
      <c r="C2154" s="2" t="s">
        <v>149</v>
      </c>
      <c r="D2154" s="2" t="s">
        <v>345</v>
      </c>
      <c r="E2154" s="2" t="s">
        <v>247</v>
      </c>
      <c r="F2154" s="3">
        <v>43849</v>
      </c>
      <c r="G2154" s="2">
        <v>1</v>
      </c>
      <c r="H2154" s="11">
        <f>VLOOKUP(B2154,[1]!Product_Data[#Data],4,0)</f>
        <v>530</v>
      </c>
      <c r="I2154" s="11">
        <f>VLOOKUP(B2154,[1]!Product_Data[#Data],3,0)</f>
        <v>435</v>
      </c>
      <c r="J2154" s="11">
        <f t="shared" si="201"/>
        <v>435</v>
      </c>
      <c r="K2154" s="11">
        <f t="shared" si="202"/>
        <v>530</v>
      </c>
      <c r="L2154" s="11">
        <f t="shared" si="203"/>
        <v>95</v>
      </c>
      <c r="M2154" t="str">
        <f>VLOOKUP(C2154,[1]!Location_Data[#Data],2,0)</f>
        <v>Antioch</v>
      </c>
      <c r="N2154" t="str">
        <f>VLOOKUP(D2154,[1]!Salespeople_Data[#Data],2,0)</f>
        <v>Larry Marshall</v>
      </c>
      <c r="O2154" t="str">
        <f>VLOOKUP(E2154,[1]!Customer_Data[#Data],2,0)</f>
        <v>Jack Reid</v>
      </c>
      <c r="P2154" s="15">
        <f t="shared" si="198"/>
        <v>1</v>
      </c>
      <c r="Q2154">
        <f t="shared" si="199"/>
        <v>1</v>
      </c>
      <c r="R2154">
        <f t="shared" si="200"/>
        <v>2020</v>
      </c>
    </row>
    <row r="2155" spans="1:18" x14ac:dyDescent="0.25">
      <c r="A2155" s="4" t="s">
        <v>3128</v>
      </c>
      <c r="B2155" s="4" t="s">
        <v>325</v>
      </c>
      <c r="C2155" s="4" t="s">
        <v>156</v>
      </c>
      <c r="D2155" s="4" t="s">
        <v>170</v>
      </c>
      <c r="E2155" s="4" t="s">
        <v>1461</v>
      </c>
      <c r="F2155" s="5">
        <v>44179</v>
      </c>
      <c r="G2155" s="4">
        <v>2</v>
      </c>
      <c r="H2155" s="11">
        <f>VLOOKUP(B2155,[1]!Product_Data[#Data],4,0)</f>
        <v>1526</v>
      </c>
      <c r="I2155" s="11">
        <f>VLOOKUP(B2155,[1]!Product_Data[#Data],3,0)</f>
        <v>1251</v>
      </c>
      <c r="J2155" s="11">
        <f t="shared" si="201"/>
        <v>2502</v>
      </c>
      <c r="K2155" s="11">
        <f t="shared" si="202"/>
        <v>3052</v>
      </c>
      <c r="L2155" s="11">
        <f t="shared" si="203"/>
        <v>550</v>
      </c>
      <c r="M2155" t="str">
        <f>VLOOKUP(C2155,[1]!Location_Data[#Data],2,0)</f>
        <v>Sacramento</v>
      </c>
      <c r="N2155" t="str">
        <f>VLOOKUP(D2155,[1]!Salespeople_Data[#Data],2,0)</f>
        <v>Sean Miller</v>
      </c>
      <c r="O2155" t="str">
        <f>VLOOKUP(E2155,[1]!Customer_Data[#Data],2,0)</f>
        <v>Raymond Young</v>
      </c>
      <c r="P2155" s="15">
        <f t="shared" si="198"/>
        <v>2</v>
      </c>
      <c r="Q2155">
        <f t="shared" si="199"/>
        <v>12</v>
      </c>
      <c r="R2155">
        <f t="shared" si="200"/>
        <v>2020</v>
      </c>
    </row>
    <row r="2156" spans="1:18" x14ac:dyDescent="0.25">
      <c r="A2156" s="2" t="s">
        <v>3129</v>
      </c>
      <c r="B2156" s="2" t="s">
        <v>431</v>
      </c>
      <c r="C2156" s="2" t="s">
        <v>253</v>
      </c>
      <c r="D2156" s="2" t="s">
        <v>136</v>
      </c>
      <c r="E2156" s="2" t="s">
        <v>1236</v>
      </c>
      <c r="F2156" s="3">
        <v>44142</v>
      </c>
      <c r="G2156" s="2">
        <v>2</v>
      </c>
      <c r="H2156" s="11">
        <f>VLOOKUP(B2156,[1]!Product_Data[#Data],4,0)</f>
        <v>290</v>
      </c>
      <c r="I2156" s="11">
        <f>VLOOKUP(B2156,[1]!Product_Data[#Data],3,0)</f>
        <v>200</v>
      </c>
      <c r="J2156" s="11">
        <f t="shared" si="201"/>
        <v>400</v>
      </c>
      <c r="K2156" s="11">
        <f t="shared" si="202"/>
        <v>580</v>
      </c>
      <c r="L2156" s="11">
        <f t="shared" si="203"/>
        <v>180</v>
      </c>
      <c r="M2156" t="str">
        <f>VLOOKUP(C2156,[1]!Location_Data[#Data],2,0)</f>
        <v>Bakersfield</v>
      </c>
      <c r="N2156" t="str">
        <f>VLOOKUP(D2156,[1]!Salespeople_Data[#Data],2,0)</f>
        <v>Clarence Fox</v>
      </c>
      <c r="O2156" t="str">
        <f>VLOOKUP(E2156,[1]!Customer_Data[#Data],2,0)</f>
        <v>Roger Mills</v>
      </c>
      <c r="P2156" s="15">
        <f t="shared" si="198"/>
        <v>7</v>
      </c>
      <c r="Q2156">
        <f t="shared" si="199"/>
        <v>11</v>
      </c>
      <c r="R2156">
        <f t="shared" si="200"/>
        <v>2020</v>
      </c>
    </row>
    <row r="2157" spans="1:18" x14ac:dyDescent="0.25">
      <c r="A2157" s="4" t="s">
        <v>3130</v>
      </c>
      <c r="B2157" s="4" t="s">
        <v>668</v>
      </c>
      <c r="C2157" s="4" t="s">
        <v>527</v>
      </c>
      <c r="D2157" s="4" t="s">
        <v>178</v>
      </c>
      <c r="E2157" s="4" t="s">
        <v>171</v>
      </c>
      <c r="F2157" s="5">
        <v>44084</v>
      </c>
      <c r="G2157" s="4">
        <v>1</v>
      </c>
      <c r="H2157" s="11">
        <f>VLOOKUP(B2157,[1]!Product_Data[#Data],4,0)</f>
        <v>181</v>
      </c>
      <c r="I2157" s="11">
        <f>VLOOKUP(B2157,[1]!Product_Data[#Data],3,0)</f>
        <v>130</v>
      </c>
      <c r="J2157" s="11">
        <f t="shared" si="201"/>
        <v>130</v>
      </c>
      <c r="K2157" s="11">
        <f t="shared" si="202"/>
        <v>181</v>
      </c>
      <c r="L2157" s="11">
        <f t="shared" si="203"/>
        <v>51</v>
      </c>
      <c r="M2157" t="str">
        <f>VLOOKUP(C2157,[1]!Location_Data[#Data],2,0)</f>
        <v>Stockton</v>
      </c>
      <c r="N2157" t="str">
        <f>VLOOKUP(D2157,[1]!Salespeople_Data[#Data],2,0)</f>
        <v>Joshua Taylor</v>
      </c>
      <c r="O2157" t="str">
        <f>VLOOKUP(E2157,[1]!Customer_Data[#Data],2,0)</f>
        <v>Eugene Weaver</v>
      </c>
      <c r="P2157" s="15">
        <f t="shared" si="198"/>
        <v>5</v>
      </c>
      <c r="Q2157">
        <f t="shared" si="199"/>
        <v>9</v>
      </c>
      <c r="R2157">
        <f t="shared" si="200"/>
        <v>2020</v>
      </c>
    </row>
    <row r="2158" spans="1:18" x14ac:dyDescent="0.25">
      <c r="A2158" s="2" t="s">
        <v>3131</v>
      </c>
      <c r="B2158" s="2" t="s">
        <v>86</v>
      </c>
      <c r="C2158" s="2" t="s">
        <v>9</v>
      </c>
      <c r="D2158" s="2" t="s">
        <v>141</v>
      </c>
      <c r="E2158" s="2" t="s">
        <v>84</v>
      </c>
      <c r="F2158" s="3">
        <v>43955</v>
      </c>
      <c r="G2158" s="2">
        <v>1</v>
      </c>
      <c r="H2158" s="11">
        <f>VLOOKUP(B2158,[1]!Product_Data[#Data],4,0)</f>
        <v>1725</v>
      </c>
      <c r="I2158" s="11">
        <f>VLOOKUP(B2158,[1]!Product_Data[#Data],3,0)</f>
        <v>1363</v>
      </c>
      <c r="J2158" s="11">
        <f t="shared" si="201"/>
        <v>1363</v>
      </c>
      <c r="K2158" s="11">
        <f t="shared" si="202"/>
        <v>1725</v>
      </c>
      <c r="L2158" s="11">
        <f t="shared" si="203"/>
        <v>362</v>
      </c>
      <c r="M2158" t="str">
        <f>VLOOKUP(C2158,[1]!Location_Data[#Data],2,0)</f>
        <v>San Mateo</v>
      </c>
      <c r="N2158" t="str">
        <f>VLOOKUP(D2158,[1]!Salespeople_Data[#Data],2,0)</f>
        <v>Arthur Mccoy</v>
      </c>
      <c r="O2158" t="str">
        <f>VLOOKUP(E2158,[1]!Customer_Data[#Data],2,0)</f>
        <v>Brian Rice</v>
      </c>
      <c r="P2158" s="15">
        <f t="shared" si="198"/>
        <v>2</v>
      </c>
      <c r="Q2158">
        <f t="shared" si="199"/>
        <v>5</v>
      </c>
      <c r="R2158">
        <f t="shared" si="200"/>
        <v>2020</v>
      </c>
    </row>
    <row r="2159" spans="1:18" x14ac:dyDescent="0.25">
      <c r="A2159" s="4" t="s">
        <v>3132</v>
      </c>
      <c r="B2159" s="4" t="s">
        <v>361</v>
      </c>
      <c r="C2159" s="4" t="s">
        <v>596</v>
      </c>
      <c r="D2159" s="4" t="s">
        <v>30</v>
      </c>
      <c r="E2159" s="4" t="s">
        <v>734</v>
      </c>
      <c r="F2159" s="5">
        <v>43929</v>
      </c>
      <c r="G2159" s="4">
        <v>3</v>
      </c>
      <c r="H2159" s="11">
        <f>VLOOKUP(B2159,[1]!Product_Data[#Data],4,0)</f>
        <v>1338</v>
      </c>
      <c r="I2159" s="11">
        <f>VLOOKUP(B2159,[1]!Product_Data[#Data],3,0)</f>
        <v>682</v>
      </c>
      <c r="J2159" s="11">
        <f t="shared" si="201"/>
        <v>2046</v>
      </c>
      <c r="K2159" s="11">
        <f t="shared" si="202"/>
        <v>4014</v>
      </c>
      <c r="L2159" s="11">
        <f t="shared" si="203"/>
        <v>1968</v>
      </c>
      <c r="M2159" t="str">
        <f>VLOOKUP(C2159,[1]!Location_Data[#Data],2,0)</f>
        <v>Fremont</v>
      </c>
      <c r="N2159" t="str">
        <f>VLOOKUP(D2159,[1]!Salespeople_Data[#Data],2,0)</f>
        <v>Carl Hall</v>
      </c>
      <c r="O2159" t="str">
        <f>VLOOKUP(E2159,[1]!Customer_Data[#Data],2,0)</f>
        <v>Henry Kelley</v>
      </c>
      <c r="P2159" s="15">
        <f t="shared" si="198"/>
        <v>4</v>
      </c>
      <c r="Q2159">
        <f t="shared" si="199"/>
        <v>4</v>
      </c>
      <c r="R2159">
        <f t="shared" si="200"/>
        <v>2020</v>
      </c>
    </row>
    <row r="2160" spans="1:18" x14ac:dyDescent="0.25">
      <c r="A2160" s="2" t="s">
        <v>3133</v>
      </c>
      <c r="B2160" s="2" t="s">
        <v>560</v>
      </c>
      <c r="C2160" s="2" t="s">
        <v>527</v>
      </c>
      <c r="D2160" s="2" t="s">
        <v>257</v>
      </c>
      <c r="E2160" s="2" t="s">
        <v>3134</v>
      </c>
      <c r="F2160" s="3">
        <v>43942</v>
      </c>
      <c r="G2160" s="2">
        <v>1</v>
      </c>
      <c r="H2160" s="11">
        <f>VLOOKUP(B2160,[1]!Product_Data[#Data],4,0)</f>
        <v>1809</v>
      </c>
      <c r="I2160" s="11">
        <f>VLOOKUP(B2160,[1]!Product_Data[#Data],3,0)</f>
        <v>1067</v>
      </c>
      <c r="J2160" s="11">
        <f t="shared" si="201"/>
        <v>1067</v>
      </c>
      <c r="K2160" s="11">
        <f t="shared" si="202"/>
        <v>1809</v>
      </c>
      <c r="L2160" s="11">
        <f t="shared" si="203"/>
        <v>742</v>
      </c>
      <c r="M2160" t="str">
        <f>VLOOKUP(C2160,[1]!Location_Data[#Data],2,0)</f>
        <v>Stockton</v>
      </c>
      <c r="N2160" t="str">
        <f>VLOOKUP(D2160,[1]!Salespeople_Data[#Data],2,0)</f>
        <v>Jerry Perry</v>
      </c>
      <c r="O2160" t="str">
        <f>VLOOKUP(E2160,[1]!Customer_Data[#Data],2,0)</f>
        <v>Juan Hunt</v>
      </c>
      <c r="P2160" s="15">
        <f t="shared" si="198"/>
        <v>3</v>
      </c>
      <c r="Q2160">
        <f t="shared" si="199"/>
        <v>4</v>
      </c>
      <c r="R2160">
        <f t="shared" si="200"/>
        <v>2020</v>
      </c>
    </row>
    <row r="2161" spans="1:18" x14ac:dyDescent="0.25">
      <c r="A2161" s="4" t="s">
        <v>3135</v>
      </c>
      <c r="B2161" s="4" t="s">
        <v>18</v>
      </c>
      <c r="C2161" s="4" t="s">
        <v>272</v>
      </c>
      <c r="D2161" s="4" t="s">
        <v>96</v>
      </c>
      <c r="E2161" s="4" t="s">
        <v>1551</v>
      </c>
      <c r="F2161" s="5">
        <v>44035</v>
      </c>
      <c r="G2161" s="4">
        <v>1</v>
      </c>
      <c r="H2161" s="11">
        <f>VLOOKUP(B2161,[1]!Product_Data[#Data],4,0)</f>
        <v>880</v>
      </c>
      <c r="I2161" s="11">
        <f>VLOOKUP(B2161,[1]!Product_Data[#Data],3,0)</f>
        <v>634</v>
      </c>
      <c r="J2161" s="11">
        <f t="shared" si="201"/>
        <v>634</v>
      </c>
      <c r="K2161" s="11">
        <f t="shared" si="202"/>
        <v>880</v>
      </c>
      <c r="L2161" s="11">
        <f t="shared" si="203"/>
        <v>246</v>
      </c>
      <c r="M2161" t="str">
        <f>VLOOKUP(C2161,[1]!Location_Data[#Data],2,0)</f>
        <v>Torrance</v>
      </c>
      <c r="N2161" t="str">
        <f>VLOOKUP(D2161,[1]!Salespeople_Data[#Data],2,0)</f>
        <v>Brian Thomas</v>
      </c>
      <c r="O2161" t="str">
        <f>VLOOKUP(E2161,[1]!Customer_Data[#Data],2,0)</f>
        <v>Charles Shaw</v>
      </c>
      <c r="P2161" s="15">
        <f t="shared" si="198"/>
        <v>5</v>
      </c>
      <c r="Q2161">
        <f t="shared" si="199"/>
        <v>7</v>
      </c>
      <c r="R2161">
        <f t="shared" si="200"/>
        <v>2020</v>
      </c>
    </row>
    <row r="2162" spans="1:18" x14ac:dyDescent="0.25">
      <c r="A2162" s="2" t="s">
        <v>3136</v>
      </c>
      <c r="B2162" s="2" t="s">
        <v>228</v>
      </c>
      <c r="C2162" s="2" t="s">
        <v>204</v>
      </c>
      <c r="D2162" s="2" t="s">
        <v>53</v>
      </c>
      <c r="E2162" s="2" t="s">
        <v>2032</v>
      </c>
      <c r="F2162" s="3">
        <v>44172</v>
      </c>
      <c r="G2162" s="2">
        <v>2</v>
      </c>
      <c r="H2162" s="11">
        <f>VLOOKUP(B2162,[1]!Product_Data[#Data],4,0)</f>
        <v>1862</v>
      </c>
      <c r="I2162" s="11">
        <f>VLOOKUP(B2162,[1]!Product_Data[#Data],3,0)</f>
        <v>1173</v>
      </c>
      <c r="J2162" s="11">
        <f t="shared" si="201"/>
        <v>2346</v>
      </c>
      <c r="K2162" s="11">
        <f t="shared" si="202"/>
        <v>3724</v>
      </c>
      <c r="L2162" s="11">
        <f t="shared" si="203"/>
        <v>1378</v>
      </c>
      <c r="M2162" t="str">
        <f>VLOOKUP(C2162,[1]!Location_Data[#Data],2,0)</f>
        <v>Corona</v>
      </c>
      <c r="N2162" t="str">
        <f>VLOOKUP(D2162,[1]!Salespeople_Data[#Data],2,0)</f>
        <v>Scott Mason</v>
      </c>
      <c r="O2162" t="str">
        <f>VLOOKUP(E2162,[1]!Customer_Data[#Data],2,0)</f>
        <v>Eugene Cooper</v>
      </c>
      <c r="P2162" s="15">
        <f t="shared" si="198"/>
        <v>2</v>
      </c>
      <c r="Q2162">
        <f t="shared" si="199"/>
        <v>12</v>
      </c>
      <c r="R2162">
        <f t="shared" si="200"/>
        <v>2020</v>
      </c>
    </row>
    <row r="2163" spans="1:18" x14ac:dyDescent="0.25">
      <c r="A2163" s="4" t="s">
        <v>3137</v>
      </c>
      <c r="B2163" s="4" t="s">
        <v>152</v>
      </c>
      <c r="C2163" s="4" t="s">
        <v>215</v>
      </c>
      <c r="D2163" s="4" t="s">
        <v>35</v>
      </c>
      <c r="E2163" s="4" t="s">
        <v>825</v>
      </c>
      <c r="F2163" s="5">
        <v>43991</v>
      </c>
      <c r="G2163" s="4">
        <v>3</v>
      </c>
      <c r="H2163" s="11">
        <f>VLOOKUP(B2163,[1]!Product_Data[#Data],4,0)</f>
        <v>951</v>
      </c>
      <c r="I2163" s="11">
        <f>VLOOKUP(B2163,[1]!Product_Data[#Data],3,0)</f>
        <v>504</v>
      </c>
      <c r="J2163" s="11">
        <f t="shared" si="201"/>
        <v>1512</v>
      </c>
      <c r="K2163" s="11">
        <f t="shared" si="202"/>
        <v>2853</v>
      </c>
      <c r="L2163" s="11">
        <f t="shared" si="203"/>
        <v>1341</v>
      </c>
      <c r="M2163" t="str">
        <f>VLOOKUP(C2163,[1]!Location_Data[#Data],2,0)</f>
        <v>El Cajon</v>
      </c>
      <c r="N2163" t="str">
        <f>VLOOKUP(D2163,[1]!Salespeople_Data[#Data],2,0)</f>
        <v>Charles Harper</v>
      </c>
      <c r="O2163" t="str">
        <f>VLOOKUP(E2163,[1]!Customer_Data[#Data],2,0)</f>
        <v>Arthur Welch</v>
      </c>
      <c r="P2163" s="15">
        <f t="shared" si="198"/>
        <v>3</v>
      </c>
      <c r="Q2163">
        <f t="shared" si="199"/>
        <v>6</v>
      </c>
      <c r="R2163">
        <f t="shared" si="200"/>
        <v>2020</v>
      </c>
    </row>
    <row r="2164" spans="1:18" x14ac:dyDescent="0.25">
      <c r="A2164" s="2" t="s">
        <v>3138</v>
      </c>
      <c r="B2164" s="2" t="s">
        <v>238</v>
      </c>
      <c r="C2164" s="2" t="s">
        <v>377</v>
      </c>
      <c r="D2164" s="2" t="s">
        <v>216</v>
      </c>
      <c r="E2164" s="2" t="s">
        <v>1822</v>
      </c>
      <c r="F2164" s="3">
        <v>43948</v>
      </c>
      <c r="G2164" s="2">
        <v>4</v>
      </c>
      <c r="H2164" s="11">
        <f>VLOOKUP(B2164,[1]!Product_Data[#Data],4,0)</f>
        <v>871</v>
      </c>
      <c r="I2164" s="11">
        <f>VLOOKUP(B2164,[1]!Product_Data[#Data],3,0)</f>
        <v>540</v>
      </c>
      <c r="J2164" s="11">
        <f t="shared" si="201"/>
        <v>2160</v>
      </c>
      <c r="K2164" s="11">
        <f t="shared" si="202"/>
        <v>3484</v>
      </c>
      <c r="L2164" s="11">
        <f t="shared" si="203"/>
        <v>1324</v>
      </c>
      <c r="M2164" t="str">
        <f>VLOOKUP(C2164,[1]!Location_Data[#Data],2,0)</f>
        <v>San Diego</v>
      </c>
      <c r="N2164" t="str">
        <f>VLOOKUP(D2164,[1]!Salespeople_Data[#Data],2,0)</f>
        <v>Ernest Wagner</v>
      </c>
      <c r="O2164" t="str">
        <f>VLOOKUP(E2164,[1]!Customer_Data[#Data],2,0)</f>
        <v>Carl Collins</v>
      </c>
      <c r="P2164" s="15">
        <f t="shared" si="198"/>
        <v>2</v>
      </c>
      <c r="Q2164">
        <f t="shared" si="199"/>
        <v>4</v>
      </c>
      <c r="R2164">
        <f t="shared" si="200"/>
        <v>2020</v>
      </c>
    </row>
    <row r="2165" spans="1:18" x14ac:dyDescent="0.25">
      <c r="A2165" s="4" t="s">
        <v>3139</v>
      </c>
      <c r="B2165" s="4" t="s">
        <v>403</v>
      </c>
      <c r="C2165" s="4" t="s">
        <v>570</v>
      </c>
      <c r="D2165" s="4" t="s">
        <v>239</v>
      </c>
      <c r="E2165" s="4" t="s">
        <v>757</v>
      </c>
      <c r="F2165" s="5">
        <v>43890</v>
      </c>
      <c r="G2165" s="4">
        <v>4</v>
      </c>
      <c r="H2165" s="11">
        <f>VLOOKUP(B2165,[1]!Product_Data[#Data],4,0)</f>
        <v>392</v>
      </c>
      <c r="I2165" s="11">
        <f>VLOOKUP(B2165,[1]!Product_Data[#Data],3,0)</f>
        <v>255</v>
      </c>
      <c r="J2165" s="11">
        <f t="shared" si="201"/>
        <v>1020</v>
      </c>
      <c r="K2165" s="11">
        <f t="shared" si="202"/>
        <v>1568</v>
      </c>
      <c r="L2165" s="11">
        <f t="shared" si="203"/>
        <v>548</v>
      </c>
      <c r="M2165" t="str">
        <f>VLOOKUP(C2165,[1]!Location_Data[#Data],2,0)</f>
        <v>Fresno</v>
      </c>
      <c r="N2165" t="str">
        <f>VLOOKUP(D2165,[1]!Salespeople_Data[#Data],2,0)</f>
        <v>John Reyes</v>
      </c>
      <c r="O2165" t="str">
        <f>VLOOKUP(E2165,[1]!Customer_Data[#Data],2,0)</f>
        <v>Paul Carpenter</v>
      </c>
      <c r="P2165" s="15">
        <f t="shared" si="198"/>
        <v>7</v>
      </c>
      <c r="Q2165">
        <f t="shared" si="199"/>
        <v>2</v>
      </c>
      <c r="R2165">
        <f t="shared" si="200"/>
        <v>2020</v>
      </c>
    </row>
    <row r="2166" spans="1:18" x14ac:dyDescent="0.25">
      <c r="A2166" s="2" t="s">
        <v>3140</v>
      </c>
      <c r="B2166" s="2" t="s">
        <v>238</v>
      </c>
      <c r="C2166" s="2" t="s">
        <v>66</v>
      </c>
      <c r="D2166" s="2" t="s">
        <v>40</v>
      </c>
      <c r="E2166" s="2" t="s">
        <v>943</v>
      </c>
      <c r="F2166" s="3">
        <v>43841</v>
      </c>
      <c r="G2166" s="2">
        <v>3</v>
      </c>
      <c r="H2166" s="11">
        <f>VLOOKUP(B2166,[1]!Product_Data[#Data],4,0)</f>
        <v>871</v>
      </c>
      <c r="I2166" s="11">
        <f>VLOOKUP(B2166,[1]!Product_Data[#Data],3,0)</f>
        <v>540</v>
      </c>
      <c r="J2166" s="11">
        <f t="shared" si="201"/>
        <v>1620</v>
      </c>
      <c r="K2166" s="11">
        <f t="shared" si="202"/>
        <v>2613</v>
      </c>
      <c r="L2166" s="11">
        <f t="shared" si="203"/>
        <v>993</v>
      </c>
      <c r="M2166" t="str">
        <f>VLOOKUP(C2166,[1]!Location_Data[#Data],2,0)</f>
        <v>Ontario</v>
      </c>
      <c r="N2166" t="str">
        <f>VLOOKUP(D2166,[1]!Salespeople_Data[#Data],2,0)</f>
        <v>Brian Hansen</v>
      </c>
      <c r="O2166" t="str">
        <f>VLOOKUP(E2166,[1]!Customer_Data[#Data],2,0)</f>
        <v>Paul Taylor</v>
      </c>
      <c r="P2166" s="15">
        <f t="shared" si="198"/>
        <v>7</v>
      </c>
      <c r="Q2166">
        <f t="shared" si="199"/>
        <v>1</v>
      </c>
      <c r="R2166">
        <f t="shared" si="200"/>
        <v>2020</v>
      </c>
    </row>
    <row r="2167" spans="1:18" x14ac:dyDescent="0.25">
      <c r="A2167" s="4" t="s">
        <v>3141</v>
      </c>
      <c r="B2167" s="4" t="s">
        <v>325</v>
      </c>
      <c r="C2167" s="4" t="s">
        <v>24</v>
      </c>
      <c r="D2167" s="4" t="s">
        <v>212</v>
      </c>
      <c r="E2167" s="4" t="s">
        <v>1534</v>
      </c>
      <c r="F2167" s="5">
        <v>44058</v>
      </c>
      <c r="G2167" s="4">
        <v>2</v>
      </c>
      <c r="H2167" s="11">
        <f>VLOOKUP(B2167,[1]!Product_Data[#Data],4,0)</f>
        <v>1526</v>
      </c>
      <c r="I2167" s="11">
        <f>VLOOKUP(B2167,[1]!Product_Data[#Data],3,0)</f>
        <v>1251</v>
      </c>
      <c r="J2167" s="11">
        <f t="shared" si="201"/>
        <v>2502</v>
      </c>
      <c r="K2167" s="11">
        <f t="shared" si="202"/>
        <v>3052</v>
      </c>
      <c r="L2167" s="11">
        <f t="shared" si="203"/>
        <v>550</v>
      </c>
      <c r="M2167" t="str">
        <f>VLOOKUP(C2167,[1]!Location_Data[#Data],2,0)</f>
        <v>Lancaster</v>
      </c>
      <c r="N2167" t="str">
        <f>VLOOKUP(D2167,[1]!Salespeople_Data[#Data],2,0)</f>
        <v>Ronald Reed</v>
      </c>
      <c r="O2167" t="str">
        <f>VLOOKUP(E2167,[1]!Customer_Data[#Data],2,0)</f>
        <v>Russell Bailey</v>
      </c>
      <c r="P2167" s="15">
        <f t="shared" si="198"/>
        <v>7</v>
      </c>
      <c r="Q2167">
        <f t="shared" si="199"/>
        <v>8</v>
      </c>
      <c r="R2167">
        <f t="shared" si="200"/>
        <v>2020</v>
      </c>
    </row>
    <row r="2168" spans="1:18" x14ac:dyDescent="0.25">
      <c r="A2168" s="2" t="s">
        <v>3142</v>
      </c>
      <c r="B2168" s="2" t="s">
        <v>408</v>
      </c>
      <c r="C2168" s="2" t="s">
        <v>19</v>
      </c>
      <c r="D2168" s="2" t="s">
        <v>20</v>
      </c>
      <c r="E2168" s="2" t="s">
        <v>41</v>
      </c>
      <c r="F2168" s="3">
        <v>44136</v>
      </c>
      <c r="G2168" s="2">
        <v>1</v>
      </c>
      <c r="H2168" s="11">
        <f>VLOOKUP(B2168,[1]!Product_Data[#Data],4,0)</f>
        <v>1405</v>
      </c>
      <c r="I2168" s="11">
        <f>VLOOKUP(B2168,[1]!Product_Data[#Data],3,0)</f>
        <v>1054</v>
      </c>
      <c r="J2168" s="11">
        <f t="shared" si="201"/>
        <v>1054</v>
      </c>
      <c r="K2168" s="11">
        <f t="shared" si="202"/>
        <v>1405</v>
      </c>
      <c r="L2168" s="11">
        <f t="shared" si="203"/>
        <v>351</v>
      </c>
      <c r="M2168" t="str">
        <f>VLOOKUP(C2168,[1]!Location_Data[#Data],2,0)</f>
        <v>Berkeley</v>
      </c>
      <c r="N2168" t="str">
        <f>VLOOKUP(D2168,[1]!Salespeople_Data[#Data],2,0)</f>
        <v>Joshua Cook</v>
      </c>
      <c r="O2168" t="str">
        <f>VLOOKUP(E2168,[1]!Customer_Data[#Data],2,0)</f>
        <v>Patrick Wells</v>
      </c>
      <c r="P2168" s="15">
        <f t="shared" si="198"/>
        <v>1</v>
      </c>
      <c r="Q2168">
        <f t="shared" si="199"/>
        <v>11</v>
      </c>
      <c r="R2168">
        <f t="shared" si="200"/>
        <v>2020</v>
      </c>
    </row>
    <row r="2169" spans="1:18" x14ac:dyDescent="0.25">
      <c r="A2169" s="4" t="s">
        <v>3143</v>
      </c>
      <c r="B2169" s="4" t="s">
        <v>129</v>
      </c>
      <c r="C2169" s="4" t="s">
        <v>34</v>
      </c>
      <c r="D2169" s="4" t="s">
        <v>165</v>
      </c>
      <c r="E2169" s="4" t="s">
        <v>2511</v>
      </c>
      <c r="F2169" s="5">
        <v>44170</v>
      </c>
      <c r="G2169" s="4">
        <v>4</v>
      </c>
      <c r="H2169" s="11">
        <f>VLOOKUP(B2169,[1]!Product_Data[#Data],4,0)</f>
        <v>127</v>
      </c>
      <c r="I2169" s="11">
        <f>VLOOKUP(B2169,[1]!Product_Data[#Data],3,0)</f>
        <v>79</v>
      </c>
      <c r="J2169" s="11">
        <f t="shared" si="201"/>
        <v>316</v>
      </c>
      <c r="K2169" s="11">
        <f t="shared" si="202"/>
        <v>508</v>
      </c>
      <c r="L2169" s="11">
        <f t="shared" si="203"/>
        <v>192</v>
      </c>
      <c r="M2169" t="str">
        <f>VLOOKUP(C2169,[1]!Location_Data[#Data],2,0)</f>
        <v>Inglewood</v>
      </c>
      <c r="N2169" t="str">
        <f>VLOOKUP(D2169,[1]!Salespeople_Data[#Data],2,0)</f>
        <v>Joe Sims</v>
      </c>
      <c r="O2169" t="str">
        <f>VLOOKUP(E2169,[1]!Customer_Data[#Data],2,0)</f>
        <v>Charles Henderson</v>
      </c>
      <c r="P2169" s="15">
        <f t="shared" si="198"/>
        <v>7</v>
      </c>
      <c r="Q2169">
        <f t="shared" si="199"/>
        <v>12</v>
      </c>
      <c r="R2169">
        <f t="shared" si="200"/>
        <v>2020</v>
      </c>
    </row>
    <row r="2170" spans="1:18" x14ac:dyDescent="0.25">
      <c r="A2170" s="2" t="s">
        <v>3144</v>
      </c>
      <c r="B2170" s="2" t="s">
        <v>858</v>
      </c>
      <c r="C2170" s="2" t="s">
        <v>204</v>
      </c>
      <c r="D2170" s="2" t="s">
        <v>239</v>
      </c>
      <c r="E2170" s="2" t="s">
        <v>1458</v>
      </c>
      <c r="F2170" s="3">
        <v>44137</v>
      </c>
      <c r="G2170" s="2">
        <v>2</v>
      </c>
      <c r="H2170" s="11">
        <f>VLOOKUP(B2170,[1]!Product_Data[#Data],4,0)</f>
        <v>2294</v>
      </c>
      <c r="I2170" s="11">
        <f>VLOOKUP(B2170,[1]!Product_Data[#Data],3,0)</f>
        <v>1399</v>
      </c>
      <c r="J2170" s="11">
        <f t="shared" si="201"/>
        <v>2798</v>
      </c>
      <c r="K2170" s="11">
        <f t="shared" si="202"/>
        <v>4588</v>
      </c>
      <c r="L2170" s="11">
        <f t="shared" si="203"/>
        <v>1790</v>
      </c>
      <c r="M2170" t="str">
        <f>VLOOKUP(C2170,[1]!Location_Data[#Data],2,0)</f>
        <v>Corona</v>
      </c>
      <c r="N2170" t="str">
        <f>VLOOKUP(D2170,[1]!Salespeople_Data[#Data],2,0)</f>
        <v>John Reyes</v>
      </c>
      <c r="O2170" t="str">
        <f>VLOOKUP(E2170,[1]!Customer_Data[#Data],2,0)</f>
        <v>Steve Miller</v>
      </c>
      <c r="P2170" s="15">
        <f t="shared" si="198"/>
        <v>2</v>
      </c>
      <c r="Q2170">
        <f t="shared" si="199"/>
        <v>11</v>
      </c>
      <c r="R2170">
        <f t="shared" si="200"/>
        <v>2020</v>
      </c>
    </row>
    <row r="2171" spans="1:18" x14ac:dyDescent="0.25">
      <c r="A2171" s="4" t="s">
        <v>3145</v>
      </c>
      <c r="B2171" s="4" t="s">
        <v>1149</v>
      </c>
      <c r="C2171" s="4" t="s">
        <v>380</v>
      </c>
      <c r="D2171" s="4" t="s">
        <v>53</v>
      </c>
      <c r="E2171" s="4" t="s">
        <v>1882</v>
      </c>
      <c r="F2171" s="5">
        <v>43888</v>
      </c>
      <c r="G2171" s="4">
        <v>2</v>
      </c>
      <c r="H2171" s="11">
        <f>VLOOKUP(B2171,[1]!Product_Data[#Data],4,0)</f>
        <v>847</v>
      </c>
      <c r="I2171" s="11">
        <f>VLOOKUP(B2171,[1]!Product_Data[#Data],3,0)</f>
        <v>534</v>
      </c>
      <c r="J2171" s="11">
        <f t="shared" si="201"/>
        <v>1068</v>
      </c>
      <c r="K2171" s="11">
        <f t="shared" si="202"/>
        <v>1694</v>
      </c>
      <c r="L2171" s="11">
        <f t="shared" si="203"/>
        <v>626</v>
      </c>
      <c r="M2171" t="str">
        <f>VLOOKUP(C2171,[1]!Location_Data[#Data],2,0)</f>
        <v>Los Angeles</v>
      </c>
      <c r="N2171" t="str">
        <f>VLOOKUP(D2171,[1]!Salespeople_Data[#Data],2,0)</f>
        <v>Scott Mason</v>
      </c>
      <c r="O2171" t="str">
        <f>VLOOKUP(E2171,[1]!Customer_Data[#Data],2,0)</f>
        <v>Joe Price</v>
      </c>
      <c r="P2171" s="15">
        <f t="shared" si="198"/>
        <v>5</v>
      </c>
      <c r="Q2171">
        <f t="shared" si="199"/>
        <v>2</v>
      </c>
      <c r="R2171">
        <f t="shared" si="200"/>
        <v>2020</v>
      </c>
    </row>
    <row r="2172" spans="1:18" x14ac:dyDescent="0.25">
      <c r="A2172" s="2" t="s">
        <v>3146</v>
      </c>
      <c r="B2172" s="2" t="s">
        <v>600</v>
      </c>
      <c r="C2172" s="2" t="s">
        <v>596</v>
      </c>
      <c r="D2172" s="2" t="s">
        <v>10</v>
      </c>
      <c r="E2172" s="2" t="s">
        <v>538</v>
      </c>
      <c r="F2172" s="3">
        <v>43898</v>
      </c>
      <c r="G2172" s="2">
        <v>2</v>
      </c>
      <c r="H2172" s="11">
        <f>VLOOKUP(B2172,[1]!Product_Data[#Data],4,0)</f>
        <v>368</v>
      </c>
      <c r="I2172" s="11">
        <f>VLOOKUP(B2172,[1]!Product_Data[#Data],3,0)</f>
        <v>269</v>
      </c>
      <c r="J2172" s="11">
        <f t="shared" si="201"/>
        <v>538</v>
      </c>
      <c r="K2172" s="11">
        <f t="shared" si="202"/>
        <v>736</v>
      </c>
      <c r="L2172" s="11">
        <f t="shared" si="203"/>
        <v>198</v>
      </c>
      <c r="M2172" t="str">
        <f>VLOOKUP(C2172,[1]!Location_Data[#Data],2,0)</f>
        <v>Fremont</v>
      </c>
      <c r="N2172" t="str">
        <f>VLOOKUP(D2172,[1]!Salespeople_Data[#Data],2,0)</f>
        <v>Justin Lynch</v>
      </c>
      <c r="O2172" t="str">
        <f>VLOOKUP(E2172,[1]!Customer_Data[#Data],2,0)</f>
        <v>Jonathan Lynch</v>
      </c>
      <c r="P2172" s="15">
        <f t="shared" si="198"/>
        <v>1</v>
      </c>
      <c r="Q2172">
        <f t="shared" si="199"/>
        <v>3</v>
      </c>
      <c r="R2172">
        <f t="shared" si="200"/>
        <v>2020</v>
      </c>
    </row>
    <row r="2173" spans="1:18" x14ac:dyDescent="0.25">
      <c r="A2173" s="4" t="s">
        <v>3147</v>
      </c>
      <c r="B2173" s="4" t="s">
        <v>330</v>
      </c>
      <c r="C2173" s="4" t="s">
        <v>79</v>
      </c>
      <c r="D2173" s="4" t="s">
        <v>356</v>
      </c>
      <c r="E2173" s="4" t="s">
        <v>384</v>
      </c>
      <c r="F2173" s="5">
        <v>44155</v>
      </c>
      <c r="G2173" s="4">
        <v>3</v>
      </c>
      <c r="H2173" s="11">
        <f>VLOOKUP(B2173,[1]!Product_Data[#Data],4,0)</f>
        <v>1635</v>
      </c>
      <c r="I2173" s="11">
        <f>VLOOKUP(B2173,[1]!Product_Data[#Data],3,0)</f>
        <v>1046</v>
      </c>
      <c r="J2173" s="11">
        <f t="shared" si="201"/>
        <v>3138</v>
      </c>
      <c r="K2173" s="11">
        <f t="shared" si="202"/>
        <v>4905</v>
      </c>
      <c r="L2173" s="11">
        <f t="shared" si="203"/>
        <v>1767</v>
      </c>
      <c r="M2173" t="str">
        <f>VLOOKUP(C2173,[1]!Location_Data[#Data],2,0)</f>
        <v>Palmdale</v>
      </c>
      <c r="N2173" t="str">
        <f>VLOOKUP(D2173,[1]!Salespeople_Data[#Data],2,0)</f>
        <v>Jimmy Young</v>
      </c>
      <c r="O2173" t="str">
        <f>VLOOKUP(E2173,[1]!Customer_Data[#Data],2,0)</f>
        <v>Gerald Henry</v>
      </c>
      <c r="P2173" s="15">
        <f t="shared" si="198"/>
        <v>6</v>
      </c>
      <c r="Q2173">
        <f t="shared" si="199"/>
        <v>11</v>
      </c>
      <c r="R2173">
        <f t="shared" si="200"/>
        <v>2020</v>
      </c>
    </row>
    <row r="2174" spans="1:18" x14ac:dyDescent="0.25">
      <c r="A2174" s="2" t="s">
        <v>3148</v>
      </c>
      <c r="B2174" s="2" t="s">
        <v>321</v>
      </c>
      <c r="C2174" s="2" t="s">
        <v>316</v>
      </c>
      <c r="D2174" s="2" t="s">
        <v>53</v>
      </c>
      <c r="E2174" s="2" t="s">
        <v>2831</v>
      </c>
      <c r="F2174" s="3">
        <v>43845</v>
      </c>
      <c r="G2174" s="2">
        <v>1</v>
      </c>
      <c r="H2174" s="11">
        <f>VLOOKUP(B2174,[1]!Product_Data[#Data],4,0)</f>
        <v>2391</v>
      </c>
      <c r="I2174" s="11">
        <f>VLOOKUP(B2174,[1]!Product_Data[#Data],3,0)</f>
        <v>1291</v>
      </c>
      <c r="J2174" s="11">
        <f t="shared" si="201"/>
        <v>1291</v>
      </c>
      <c r="K2174" s="11">
        <f t="shared" si="202"/>
        <v>2391</v>
      </c>
      <c r="L2174" s="11">
        <f t="shared" si="203"/>
        <v>1100</v>
      </c>
      <c r="M2174" t="str">
        <f>VLOOKUP(C2174,[1]!Location_Data[#Data],2,0)</f>
        <v>East Los Angeles</v>
      </c>
      <c r="N2174" t="str">
        <f>VLOOKUP(D2174,[1]!Salespeople_Data[#Data],2,0)</f>
        <v>Scott Mason</v>
      </c>
      <c r="O2174" t="str">
        <f>VLOOKUP(E2174,[1]!Customer_Data[#Data],2,0)</f>
        <v>Donald Diaz</v>
      </c>
      <c r="P2174" s="15">
        <f t="shared" si="198"/>
        <v>4</v>
      </c>
      <c r="Q2174">
        <f t="shared" si="199"/>
        <v>1</v>
      </c>
      <c r="R2174">
        <f t="shared" si="200"/>
        <v>2020</v>
      </c>
    </row>
    <row r="2175" spans="1:18" x14ac:dyDescent="0.25">
      <c r="A2175" s="4" t="s">
        <v>3149</v>
      </c>
      <c r="B2175" s="4" t="s">
        <v>440</v>
      </c>
      <c r="C2175" s="4" t="s">
        <v>249</v>
      </c>
      <c r="D2175" s="4" t="s">
        <v>63</v>
      </c>
      <c r="E2175" s="4" t="s">
        <v>1403</v>
      </c>
      <c r="F2175" s="5">
        <v>44040</v>
      </c>
      <c r="G2175" s="4">
        <v>2</v>
      </c>
      <c r="H2175" s="11">
        <f>VLOOKUP(B2175,[1]!Product_Data[#Data],4,0)</f>
        <v>800</v>
      </c>
      <c r="I2175" s="11">
        <f>VLOOKUP(B2175,[1]!Product_Data[#Data],3,0)</f>
        <v>536</v>
      </c>
      <c r="J2175" s="11">
        <f t="shared" si="201"/>
        <v>1072</v>
      </c>
      <c r="K2175" s="11">
        <f t="shared" si="202"/>
        <v>1600</v>
      </c>
      <c r="L2175" s="11">
        <f t="shared" si="203"/>
        <v>528</v>
      </c>
      <c r="M2175" t="str">
        <f>VLOOKUP(C2175,[1]!Location_Data[#Data],2,0)</f>
        <v>Roseville</v>
      </c>
      <c r="N2175" t="str">
        <f>VLOOKUP(D2175,[1]!Salespeople_Data[#Data],2,0)</f>
        <v>Jeremy Mendoza</v>
      </c>
      <c r="O2175" t="str">
        <f>VLOOKUP(E2175,[1]!Customer_Data[#Data],2,0)</f>
        <v>Thomas James</v>
      </c>
      <c r="P2175" s="15">
        <f t="shared" si="198"/>
        <v>3</v>
      </c>
      <c r="Q2175">
        <f t="shared" si="199"/>
        <v>7</v>
      </c>
      <c r="R2175">
        <f t="shared" si="200"/>
        <v>2020</v>
      </c>
    </row>
    <row r="2176" spans="1:18" x14ac:dyDescent="0.25">
      <c r="A2176" s="2" t="s">
        <v>3150</v>
      </c>
      <c r="B2176" s="2" t="s">
        <v>348</v>
      </c>
      <c r="C2176" s="2" t="s">
        <v>169</v>
      </c>
      <c r="D2176" s="2" t="s">
        <v>10</v>
      </c>
      <c r="E2176" s="2" t="s">
        <v>1597</v>
      </c>
      <c r="F2176" s="3">
        <v>44146</v>
      </c>
      <c r="G2176" s="2">
        <v>3</v>
      </c>
      <c r="H2176" s="11">
        <f>VLOOKUP(B2176,[1]!Product_Data[#Data],4,0)</f>
        <v>603</v>
      </c>
      <c r="I2176" s="11">
        <f>VLOOKUP(B2176,[1]!Product_Data[#Data],3,0)</f>
        <v>416</v>
      </c>
      <c r="J2176" s="11">
        <f t="shared" si="201"/>
        <v>1248</v>
      </c>
      <c r="K2176" s="11">
        <f t="shared" si="202"/>
        <v>1809</v>
      </c>
      <c r="L2176" s="11">
        <f t="shared" si="203"/>
        <v>561</v>
      </c>
      <c r="M2176" t="str">
        <f>VLOOKUP(C2176,[1]!Location_Data[#Data],2,0)</f>
        <v>Vista</v>
      </c>
      <c r="N2176" t="str">
        <f>VLOOKUP(D2176,[1]!Salespeople_Data[#Data],2,0)</f>
        <v>Justin Lynch</v>
      </c>
      <c r="O2176" t="str">
        <f>VLOOKUP(E2176,[1]!Customer_Data[#Data],2,0)</f>
        <v>Edward Williams</v>
      </c>
      <c r="P2176" s="15">
        <f t="shared" si="198"/>
        <v>4</v>
      </c>
      <c r="Q2176">
        <f t="shared" si="199"/>
        <v>11</v>
      </c>
      <c r="R2176">
        <f t="shared" si="200"/>
        <v>2020</v>
      </c>
    </row>
    <row r="2177" spans="1:18" x14ac:dyDescent="0.25">
      <c r="A2177" s="4" t="s">
        <v>3151</v>
      </c>
      <c r="B2177" s="4" t="s">
        <v>569</v>
      </c>
      <c r="C2177" s="4" t="s">
        <v>458</v>
      </c>
      <c r="D2177" s="4" t="s">
        <v>345</v>
      </c>
      <c r="E2177" s="4" t="s">
        <v>11</v>
      </c>
      <c r="F2177" s="5">
        <v>44064</v>
      </c>
      <c r="G2177" s="4">
        <v>1</v>
      </c>
      <c r="H2177" s="11">
        <f>VLOOKUP(B2177,[1]!Product_Data[#Data],4,0)</f>
        <v>1178</v>
      </c>
      <c r="I2177" s="11">
        <f>VLOOKUP(B2177,[1]!Product_Data[#Data],3,0)</f>
        <v>683</v>
      </c>
      <c r="J2177" s="11">
        <f t="shared" si="201"/>
        <v>683</v>
      </c>
      <c r="K2177" s="11">
        <f t="shared" si="202"/>
        <v>1178</v>
      </c>
      <c r="L2177" s="11">
        <f t="shared" si="203"/>
        <v>495</v>
      </c>
      <c r="M2177" t="str">
        <f>VLOOKUP(C2177,[1]!Location_Data[#Data],2,0)</f>
        <v>Fontana</v>
      </c>
      <c r="N2177" t="str">
        <f>VLOOKUP(D2177,[1]!Salespeople_Data[#Data],2,0)</f>
        <v>Larry Marshall</v>
      </c>
      <c r="O2177" t="str">
        <f>VLOOKUP(E2177,[1]!Customer_Data[#Data],2,0)</f>
        <v>Benjamin Morgan</v>
      </c>
      <c r="P2177" s="15">
        <f t="shared" si="198"/>
        <v>6</v>
      </c>
      <c r="Q2177">
        <f t="shared" si="199"/>
        <v>8</v>
      </c>
      <c r="R2177">
        <f t="shared" si="200"/>
        <v>2020</v>
      </c>
    </row>
    <row r="2178" spans="1:18" x14ac:dyDescent="0.25">
      <c r="A2178" s="2" t="s">
        <v>3152</v>
      </c>
      <c r="B2178" s="2" t="s">
        <v>373</v>
      </c>
      <c r="C2178" s="2" t="s">
        <v>145</v>
      </c>
      <c r="D2178" s="2" t="s">
        <v>116</v>
      </c>
      <c r="E2178" s="2" t="s">
        <v>2149</v>
      </c>
      <c r="F2178" s="3">
        <v>44137</v>
      </c>
      <c r="G2178" s="2">
        <v>1</v>
      </c>
      <c r="H2178" s="11">
        <f>VLOOKUP(B2178,[1]!Product_Data[#Data],4,0)</f>
        <v>2182</v>
      </c>
      <c r="I2178" s="11">
        <f>VLOOKUP(B2178,[1]!Product_Data[#Data],3,0)</f>
        <v>1200</v>
      </c>
      <c r="J2178" s="11">
        <f t="shared" si="201"/>
        <v>1200</v>
      </c>
      <c r="K2178" s="11">
        <f t="shared" si="202"/>
        <v>2182</v>
      </c>
      <c r="L2178" s="11">
        <f t="shared" si="203"/>
        <v>982</v>
      </c>
      <c r="M2178" t="str">
        <f>VLOOKUP(C2178,[1]!Location_Data[#Data],2,0)</f>
        <v>Santa Maria</v>
      </c>
      <c r="N2178" t="str">
        <f>VLOOKUP(D2178,[1]!Salespeople_Data[#Data],2,0)</f>
        <v>Roger Ramos</v>
      </c>
      <c r="O2178" t="str">
        <f>VLOOKUP(E2178,[1]!Customer_Data[#Data],2,0)</f>
        <v>Victor Medina</v>
      </c>
      <c r="P2178" s="15">
        <f t="shared" ref="P2178:P2241" si="204">WEEKDAY(F2178)</f>
        <v>2</v>
      </c>
      <c r="Q2178">
        <f t="shared" ref="Q2178:Q2241" si="205">MONTH(F2178)</f>
        <v>11</v>
      </c>
      <c r="R2178">
        <f t="shared" ref="R2178:R2241" si="206">YEAR(F2178)</f>
        <v>2020</v>
      </c>
    </row>
    <row r="2179" spans="1:18" x14ac:dyDescent="0.25">
      <c r="A2179" s="4" t="s">
        <v>3153</v>
      </c>
      <c r="B2179" s="4" t="s">
        <v>311</v>
      </c>
      <c r="C2179" s="4" t="s">
        <v>115</v>
      </c>
      <c r="D2179" s="4" t="s">
        <v>20</v>
      </c>
      <c r="E2179" s="4" t="s">
        <v>784</v>
      </c>
      <c r="F2179" s="5">
        <v>44153</v>
      </c>
      <c r="G2179" s="4">
        <v>3</v>
      </c>
      <c r="H2179" s="11">
        <f>VLOOKUP(B2179,[1]!Product_Data[#Data],4,0)</f>
        <v>1743</v>
      </c>
      <c r="I2179" s="11">
        <f>VLOOKUP(B2179,[1]!Product_Data[#Data],3,0)</f>
        <v>872</v>
      </c>
      <c r="J2179" s="11">
        <f t="shared" ref="J2179:J2242" si="207">PRODUCT(I2179,G2179)</f>
        <v>2616</v>
      </c>
      <c r="K2179" s="11">
        <f t="shared" ref="K2179:K2242" si="208">PRODUCT(H2179,G2179)</f>
        <v>5229</v>
      </c>
      <c r="L2179" s="11">
        <f t="shared" ref="L2179:L2242" si="209">K2179-J2179</f>
        <v>2613</v>
      </c>
      <c r="M2179" t="str">
        <f>VLOOKUP(C2179,[1]!Location_Data[#Data],2,0)</f>
        <v>Glendale</v>
      </c>
      <c r="N2179" t="str">
        <f>VLOOKUP(D2179,[1]!Salespeople_Data[#Data],2,0)</f>
        <v>Joshua Cook</v>
      </c>
      <c r="O2179" t="str">
        <f>VLOOKUP(E2179,[1]!Customer_Data[#Data],2,0)</f>
        <v>Terry Morris</v>
      </c>
      <c r="P2179" s="15">
        <f t="shared" si="204"/>
        <v>4</v>
      </c>
      <c r="Q2179">
        <f t="shared" si="205"/>
        <v>11</v>
      </c>
      <c r="R2179">
        <f t="shared" si="206"/>
        <v>2020</v>
      </c>
    </row>
    <row r="2180" spans="1:18" x14ac:dyDescent="0.25">
      <c r="A2180" s="2" t="s">
        <v>3154</v>
      </c>
      <c r="B2180" s="2" t="s">
        <v>858</v>
      </c>
      <c r="C2180" s="2" t="s">
        <v>316</v>
      </c>
      <c r="D2180" s="2" t="s">
        <v>447</v>
      </c>
      <c r="E2180" s="2" t="s">
        <v>3155</v>
      </c>
      <c r="F2180" s="3">
        <v>43858</v>
      </c>
      <c r="G2180" s="2">
        <v>3</v>
      </c>
      <c r="H2180" s="11">
        <f>VLOOKUP(B2180,[1]!Product_Data[#Data],4,0)</f>
        <v>2294</v>
      </c>
      <c r="I2180" s="11">
        <f>VLOOKUP(B2180,[1]!Product_Data[#Data],3,0)</f>
        <v>1399</v>
      </c>
      <c r="J2180" s="11">
        <f t="shared" si="207"/>
        <v>4197</v>
      </c>
      <c r="K2180" s="11">
        <f t="shared" si="208"/>
        <v>6882</v>
      </c>
      <c r="L2180" s="11">
        <f t="shared" si="209"/>
        <v>2685</v>
      </c>
      <c r="M2180" t="str">
        <f>VLOOKUP(C2180,[1]!Location_Data[#Data],2,0)</f>
        <v>East Los Angeles</v>
      </c>
      <c r="N2180" t="str">
        <f>VLOOKUP(D2180,[1]!Salespeople_Data[#Data],2,0)</f>
        <v>Howard Sims</v>
      </c>
      <c r="O2180" t="str">
        <f>VLOOKUP(E2180,[1]!Customer_Data[#Data],2,0)</f>
        <v>Gerald Reyes</v>
      </c>
      <c r="P2180" s="15">
        <f t="shared" si="204"/>
        <v>3</v>
      </c>
      <c r="Q2180">
        <f t="shared" si="205"/>
        <v>1</v>
      </c>
      <c r="R2180">
        <f t="shared" si="206"/>
        <v>2020</v>
      </c>
    </row>
    <row r="2181" spans="1:18" x14ac:dyDescent="0.25">
      <c r="A2181" s="4" t="s">
        <v>3156</v>
      </c>
      <c r="B2181" s="4" t="s">
        <v>235</v>
      </c>
      <c r="C2181" s="4" t="s">
        <v>596</v>
      </c>
      <c r="D2181" s="4" t="s">
        <v>58</v>
      </c>
      <c r="E2181" s="4" t="s">
        <v>54</v>
      </c>
      <c r="F2181" s="5">
        <v>43989</v>
      </c>
      <c r="G2181" s="4">
        <v>1</v>
      </c>
      <c r="H2181" s="11">
        <f>VLOOKUP(B2181,[1]!Product_Data[#Data],4,0)</f>
        <v>1887</v>
      </c>
      <c r="I2181" s="11">
        <f>VLOOKUP(B2181,[1]!Product_Data[#Data],3,0)</f>
        <v>1378</v>
      </c>
      <c r="J2181" s="11">
        <f t="shared" si="207"/>
        <v>1378</v>
      </c>
      <c r="K2181" s="11">
        <f t="shared" si="208"/>
        <v>1887</v>
      </c>
      <c r="L2181" s="11">
        <f t="shared" si="209"/>
        <v>509</v>
      </c>
      <c r="M2181" t="str">
        <f>VLOOKUP(C2181,[1]!Location_Data[#Data],2,0)</f>
        <v>Fremont</v>
      </c>
      <c r="N2181" t="str">
        <f>VLOOKUP(D2181,[1]!Salespeople_Data[#Data],2,0)</f>
        <v>Christopher Tucker</v>
      </c>
      <c r="O2181" t="str">
        <f>VLOOKUP(E2181,[1]!Customer_Data[#Data],2,0)</f>
        <v>Ralph Kelley</v>
      </c>
      <c r="P2181" s="15">
        <f t="shared" si="204"/>
        <v>1</v>
      </c>
      <c r="Q2181">
        <f t="shared" si="205"/>
        <v>6</v>
      </c>
      <c r="R2181">
        <f t="shared" si="206"/>
        <v>2020</v>
      </c>
    </row>
    <row r="2182" spans="1:18" x14ac:dyDescent="0.25">
      <c r="A2182" s="2" t="s">
        <v>3157</v>
      </c>
      <c r="B2182" s="2" t="s">
        <v>245</v>
      </c>
      <c r="C2182" s="2" t="s">
        <v>220</v>
      </c>
      <c r="D2182" s="2" t="s">
        <v>49</v>
      </c>
      <c r="E2182" s="2" t="s">
        <v>3158</v>
      </c>
      <c r="F2182" s="3">
        <v>44016</v>
      </c>
      <c r="G2182" s="2">
        <v>1</v>
      </c>
      <c r="H2182" s="11">
        <f>VLOOKUP(B2182,[1]!Product_Data[#Data],4,0)</f>
        <v>818</v>
      </c>
      <c r="I2182" s="11">
        <f>VLOOKUP(B2182,[1]!Product_Data[#Data],3,0)</f>
        <v>450</v>
      </c>
      <c r="J2182" s="11">
        <f t="shared" si="207"/>
        <v>450</v>
      </c>
      <c r="K2182" s="11">
        <f t="shared" si="208"/>
        <v>818</v>
      </c>
      <c r="L2182" s="11">
        <f t="shared" si="209"/>
        <v>368</v>
      </c>
      <c r="M2182" t="str">
        <f>VLOOKUP(C2182,[1]!Location_Data[#Data],2,0)</f>
        <v>Modesto</v>
      </c>
      <c r="N2182" t="str">
        <f>VLOOKUP(D2182,[1]!Salespeople_Data[#Data],2,0)</f>
        <v>Walter Cook</v>
      </c>
      <c r="O2182" t="str">
        <f>VLOOKUP(E2182,[1]!Customer_Data[#Data],2,0)</f>
        <v>Jack Lynch</v>
      </c>
      <c r="P2182" s="15">
        <f t="shared" si="204"/>
        <v>7</v>
      </c>
      <c r="Q2182">
        <f t="shared" si="205"/>
        <v>7</v>
      </c>
      <c r="R2182">
        <f t="shared" si="206"/>
        <v>2020</v>
      </c>
    </row>
    <row r="2183" spans="1:18" x14ac:dyDescent="0.25">
      <c r="A2183" s="4" t="s">
        <v>3159</v>
      </c>
      <c r="B2183" s="4" t="s">
        <v>403</v>
      </c>
      <c r="C2183" s="4" t="s">
        <v>9</v>
      </c>
      <c r="D2183" s="4" t="s">
        <v>49</v>
      </c>
      <c r="E2183" s="4" t="s">
        <v>1380</v>
      </c>
      <c r="F2183" s="5">
        <v>44152</v>
      </c>
      <c r="G2183" s="4">
        <v>1</v>
      </c>
      <c r="H2183" s="11">
        <f>VLOOKUP(B2183,[1]!Product_Data[#Data],4,0)</f>
        <v>392</v>
      </c>
      <c r="I2183" s="11">
        <f>VLOOKUP(B2183,[1]!Product_Data[#Data],3,0)</f>
        <v>255</v>
      </c>
      <c r="J2183" s="11">
        <f t="shared" si="207"/>
        <v>255</v>
      </c>
      <c r="K2183" s="11">
        <f t="shared" si="208"/>
        <v>392</v>
      </c>
      <c r="L2183" s="11">
        <f t="shared" si="209"/>
        <v>137</v>
      </c>
      <c r="M2183" t="str">
        <f>VLOOKUP(C2183,[1]!Location_Data[#Data],2,0)</f>
        <v>San Mateo</v>
      </c>
      <c r="N2183" t="str">
        <f>VLOOKUP(D2183,[1]!Salespeople_Data[#Data],2,0)</f>
        <v>Walter Cook</v>
      </c>
      <c r="O2183" t="str">
        <f>VLOOKUP(E2183,[1]!Customer_Data[#Data],2,0)</f>
        <v>Jose Riley</v>
      </c>
      <c r="P2183" s="15">
        <f t="shared" si="204"/>
        <v>3</v>
      </c>
      <c r="Q2183">
        <f t="shared" si="205"/>
        <v>11</v>
      </c>
      <c r="R2183">
        <f t="shared" si="206"/>
        <v>2020</v>
      </c>
    </row>
    <row r="2184" spans="1:18" x14ac:dyDescent="0.25">
      <c r="A2184" s="2" t="s">
        <v>3160</v>
      </c>
      <c r="B2184" s="2" t="s">
        <v>361</v>
      </c>
      <c r="C2184" s="2" t="s">
        <v>472</v>
      </c>
      <c r="D2184" s="2" t="s">
        <v>239</v>
      </c>
      <c r="E2184" s="2" t="s">
        <v>451</v>
      </c>
      <c r="F2184" s="3">
        <v>43877</v>
      </c>
      <c r="G2184" s="2">
        <v>2</v>
      </c>
      <c r="H2184" s="11">
        <f>VLOOKUP(B2184,[1]!Product_Data[#Data],4,0)</f>
        <v>1338</v>
      </c>
      <c r="I2184" s="11">
        <f>VLOOKUP(B2184,[1]!Product_Data[#Data],3,0)</f>
        <v>682</v>
      </c>
      <c r="J2184" s="11">
        <f t="shared" si="207"/>
        <v>1364</v>
      </c>
      <c r="K2184" s="11">
        <f t="shared" si="208"/>
        <v>2676</v>
      </c>
      <c r="L2184" s="11">
        <f t="shared" si="209"/>
        <v>1312</v>
      </c>
      <c r="M2184" t="str">
        <f>VLOOKUP(C2184,[1]!Location_Data[#Data],2,0)</f>
        <v>Concord</v>
      </c>
      <c r="N2184" t="str">
        <f>VLOOKUP(D2184,[1]!Salespeople_Data[#Data],2,0)</f>
        <v>John Reyes</v>
      </c>
      <c r="O2184" t="str">
        <f>VLOOKUP(E2184,[1]!Customer_Data[#Data],2,0)</f>
        <v>David Olson</v>
      </c>
      <c r="P2184" s="15">
        <f t="shared" si="204"/>
        <v>1</v>
      </c>
      <c r="Q2184">
        <f t="shared" si="205"/>
        <v>2</v>
      </c>
      <c r="R2184">
        <f t="shared" si="206"/>
        <v>2020</v>
      </c>
    </row>
    <row r="2185" spans="1:18" x14ac:dyDescent="0.25">
      <c r="A2185" s="4" t="s">
        <v>3161</v>
      </c>
      <c r="B2185" s="4" t="s">
        <v>457</v>
      </c>
      <c r="C2185" s="4" t="s">
        <v>469</v>
      </c>
      <c r="D2185" s="4" t="s">
        <v>40</v>
      </c>
      <c r="E2185" s="4" t="s">
        <v>162</v>
      </c>
      <c r="F2185" s="5">
        <v>43942</v>
      </c>
      <c r="G2185" s="4">
        <v>4</v>
      </c>
      <c r="H2185" s="11">
        <f>VLOOKUP(B2185,[1]!Product_Data[#Data],4,0)</f>
        <v>947</v>
      </c>
      <c r="I2185" s="11">
        <f>VLOOKUP(B2185,[1]!Product_Data[#Data],3,0)</f>
        <v>786</v>
      </c>
      <c r="J2185" s="11">
        <f t="shared" si="207"/>
        <v>3144</v>
      </c>
      <c r="K2185" s="11">
        <f t="shared" si="208"/>
        <v>3788</v>
      </c>
      <c r="L2185" s="11">
        <f t="shared" si="209"/>
        <v>644</v>
      </c>
      <c r="M2185" t="str">
        <f>VLOOKUP(C2185,[1]!Location_Data[#Data],2,0)</f>
        <v>Escondido</v>
      </c>
      <c r="N2185" t="str">
        <f>VLOOKUP(D2185,[1]!Salespeople_Data[#Data],2,0)</f>
        <v>Brian Hansen</v>
      </c>
      <c r="O2185" t="str">
        <f>VLOOKUP(E2185,[1]!Customer_Data[#Data],2,0)</f>
        <v>William Andrews</v>
      </c>
      <c r="P2185" s="15">
        <f t="shared" si="204"/>
        <v>3</v>
      </c>
      <c r="Q2185">
        <f t="shared" si="205"/>
        <v>4</v>
      </c>
      <c r="R2185">
        <f t="shared" si="206"/>
        <v>2020</v>
      </c>
    </row>
    <row r="2186" spans="1:18" x14ac:dyDescent="0.25">
      <c r="A2186" s="2" t="s">
        <v>3162</v>
      </c>
      <c r="B2186" s="2" t="s">
        <v>464</v>
      </c>
      <c r="C2186" s="2" t="s">
        <v>62</v>
      </c>
      <c r="D2186" s="2" t="s">
        <v>216</v>
      </c>
      <c r="E2186" s="2" t="s">
        <v>1453</v>
      </c>
      <c r="F2186" s="3">
        <v>44088</v>
      </c>
      <c r="G2186" s="2">
        <v>3</v>
      </c>
      <c r="H2186" s="11">
        <f>VLOOKUP(B2186,[1]!Product_Data[#Data],4,0)</f>
        <v>1566</v>
      </c>
      <c r="I2186" s="11">
        <f>VLOOKUP(B2186,[1]!Product_Data[#Data],3,0)</f>
        <v>1190</v>
      </c>
      <c r="J2186" s="11">
        <f t="shared" si="207"/>
        <v>3570</v>
      </c>
      <c r="K2186" s="11">
        <f t="shared" si="208"/>
        <v>4698</v>
      </c>
      <c r="L2186" s="11">
        <f t="shared" si="209"/>
        <v>1128</v>
      </c>
      <c r="M2186" t="str">
        <f>VLOOKUP(C2186,[1]!Location_Data[#Data],2,0)</f>
        <v>Fairfield</v>
      </c>
      <c r="N2186" t="str">
        <f>VLOOKUP(D2186,[1]!Salespeople_Data[#Data],2,0)</f>
        <v>Ernest Wagner</v>
      </c>
      <c r="O2186" t="str">
        <f>VLOOKUP(E2186,[1]!Customer_Data[#Data],2,0)</f>
        <v>Henry Stanley</v>
      </c>
      <c r="P2186" s="15">
        <f t="shared" si="204"/>
        <v>2</v>
      </c>
      <c r="Q2186">
        <f t="shared" si="205"/>
        <v>9</v>
      </c>
      <c r="R2186">
        <f t="shared" si="206"/>
        <v>2020</v>
      </c>
    </row>
    <row r="2187" spans="1:18" x14ac:dyDescent="0.25">
      <c r="A2187" s="4" t="s">
        <v>3163</v>
      </c>
      <c r="B2187" s="4" t="s">
        <v>194</v>
      </c>
      <c r="C2187" s="4" t="s">
        <v>14</v>
      </c>
      <c r="D2187" s="4" t="s">
        <v>159</v>
      </c>
      <c r="E2187" s="4" t="s">
        <v>3164</v>
      </c>
      <c r="F2187" s="5">
        <v>44178</v>
      </c>
      <c r="G2187" s="4">
        <v>4</v>
      </c>
      <c r="H2187" s="11">
        <f>VLOOKUP(B2187,[1]!Product_Data[#Data],4,0)</f>
        <v>1278</v>
      </c>
      <c r="I2187" s="11">
        <f>VLOOKUP(B2187,[1]!Product_Data[#Data],3,0)</f>
        <v>665</v>
      </c>
      <c r="J2187" s="11">
        <f t="shared" si="207"/>
        <v>2660</v>
      </c>
      <c r="K2187" s="11">
        <f t="shared" si="208"/>
        <v>5112</v>
      </c>
      <c r="L2187" s="11">
        <f t="shared" si="209"/>
        <v>2452</v>
      </c>
      <c r="M2187" t="str">
        <f>VLOOKUP(C2187,[1]!Location_Data[#Data],2,0)</f>
        <v>Santa Clarita</v>
      </c>
      <c r="N2187" t="str">
        <f>VLOOKUP(D2187,[1]!Salespeople_Data[#Data],2,0)</f>
        <v>Bobby Russell</v>
      </c>
      <c r="O2187" t="str">
        <f>VLOOKUP(E2187,[1]!Customer_Data[#Data],2,0)</f>
        <v>Harry Perkins</v>
      </c>
      <c r="P2187" s="15">
        <f t="shared" si="204"/>
        <v>1</v>
      </c>
      <c r="Q2187">
        <f t="shared" si="205"/>
        <v>12</v>
      </c>
      <c r="R2187">
        <f t="shared" si="206"/>
        <v>2020</v>
      </c>
    </row>
    <row r="2188" spans="1:18" x14ac:dyDescent="0.25">
      <c r="A2188" s="2" t="s">
        <v>3165</v>
      </c>
      <c r="B2188" s="2" t="s">
        <v>223</v>
      </c>
      <c r="C2188" s="2" t="s">
        <v>174</v>
      </c>
      <c r="D2188" s="2" t="s">
        <v>345</v>
      </c>
      <c r="E2188" s="2" t="s">
        <v>97</v>
      </c>
      <c r="F2188" s="3">
        <v>44026</v>
      </c>
      <c r="G2188" s="2">
        <v>1</v>
      </c>
      <c r="H2188" s="11">
        <f>VLOOKUP(B2188,[1]!Product_Data[#Data],4,0)</f>
        <v>799</v>
      </c>
      <c r="I2188" s="11">
        <f>VLOOKUP(B2188,[1]!Product_Data[#Data],3,0)</f>
        <v>455</v>
      </c>
      <c r="J2188" s="11">
        <f t="shared" si="207"/>
        <v>455</v>
      </c>
      <c r="K2188" s="11">
        <f t="shared" si="208"/>
        <v>799</v>
      </c>
      <c r="L2188" s="11">
        <f t="shared" si="209"/>
        <v>344</v>
      </c>
      <c r="M2188" t="str">
        <f>VLOOKUP(C2188,[1]!Location_Data[#Data],2,0)</f>
        <v>Norwalk</v>
      </c>
      <c r="N2188" t="str">
        <f>VLOOKUP(D2188,[1]!Salespeople_Data[#Data],2,0)</f>
        <v>Larry Marshall</v>
      </c>
      <c r="O2188" t="str">
        <f>VLOOKUP(E2188,[1]!Customer_Data[#Data],2,0)</f>
        <v>Mark Elliott</v>
      </c>
      <c r="P2188" s="15">
        <f t="shared" si="204"/>
        <v>3</v>
      </c>
      <c r="Q2188">
        <f t="shared" si="205"/>
        <v>7</v>
      </c>
      <c r="R2188">
        <f t="shared" si="206"/>
        <v>2020</v>
      </c>
    </row>
    <row r="2189" spans="1:18" x14ac:dyDescent="0.25">
      <c r="A2189" s="4" t="s">
        <v>3166</v>
      </c>
      <c r="B2189" s="4" t="s">
        <v>94</v>
      </c>
      <c r="C2189" s="4" t="s">
        <v>246</v>
      </c>
      <c r="D2189" s="4" t="s">
        <v>191</v>
      </c>
      <c r="E2189" s="4" t="s">
        <v>1136</v>
      </c>
      <c r="F2189" s="5">
        <v>44180</v>
      </c>
      <c r="G2189" s="4">
        <v>1</v>
      </c>
      <c r="H2189" s="11">
        <f>VLOOKUP(B2189,[1]!Product_Data[#Data],4,0)</f>
        <v>1639</v>
      </c>
      <c r="I2189" s="11">
        <f>VLOOKUP(B2189,[1]!Product_Data[#Data],3,0)</f>
        <v>1295</v>
      </c>
      <c r="J2189" s="11">
        <f t="shared" si="207"/>
        <v>1295</v>
      </c>
      <c r="K2189" s="11">
        <f t="shared" si="208"/>
        <v>1639</v>
      </c>
      <c r="L2189" s="11">
        <f t="shared" si="209"/>
        <v>344</v>
      </c>
      <c r="M2189" t="str">
        <f>VLOOKUP(C2189,[1]!Location_Data[#Data],2,0)</f>
        <v>San Francisco</v>
      </c>
      <c r="N2189" t="str">
        <f>VLOOKUP(D2189,[1]!Salespeople_Data[#Data],2,0)</f>
        <v>Robert Reed</v>
      </c>
      <c r="O2189" t="str">
        <f>VLOOKUP(E2189,[1]!Customer_Data[#Data],2,0)</f>
        <v>Juan Wood</v>
      </c>
      <c r="P2189" s="15">
        <f t="shared" si="204"/>
        <v>3</v>
      </c>
      <c r="Q2189">
        <f t="shared" si="205"/>
        <v>12</v>
      </c>
      <c r="R2189">
        <f t="shared" si="206"/>
        <v>2020</v>
      </c>
    </row>
    <row r="2190" spans="1:18" x14ac:dyDescent="0.25">
      <c r="A2190" s="2" t="s">
        <v>3167</v>
      </c>
      <c r="B2190" s="2" t="s">
        <v>83</v>
      </c>
      <c r="C2190" s="2" t="s">
        <v>458</v>
      </c>
      <c r="D2190" s="2" t="s">
        <v>126</v>
      </c>
      <c r="E2190" s="2" t="s">
        <v>801</v>
      </c>
      <c r="F2190" s="3">
        <v>44174</v>
      </c>
      <c r="G2190" s="2">
        <v>4</v>
      </c>
      <c r="H2190" s="11">
        <f>VLOOKUP(B2190,[1]!Product_Data[#Data],4,0)</f>
        <v>1972</v>
      </c>
      <c r="I2190" s="11">
        <f>VLOOKUP(B2190,[1]!Product_Data[#Data],3,0)</f>
        <v>1321</v>
      </c>
      <c r="J2190" s="11">
        <f t="shared" si="207"/>
        <v>5284</v>
      </c>
      <c r="K2190" s="11">
        <f t="shared" si="208"/>
        <v>7888</v>
      </c>
      <c r="L2190" s="11">
        <f t="shared" si="209"/>
        <v>2604</v>
      </c>
      <c r="M2190" t="str">
        <f>VLOOKUP(C2190,[1]!Location_Data[#Data],2,0)</f>
        <v>Fontana</v>
      </c>
      <c r="N2190" t="str">
        <f>VLOOKUP(D2190,[1]!Salespeople_Data[#Data],2,0)</f>
        <v>Larry Castillo</v>
      </c>
      <c r="O2190" t="str">
        <f>VLOOKUP(E2190,[1]!Customer_Data[#Data],2,0)</f>
        <v>Kenneth Hill</v>
      </c>
      <c r="P2190" s="15">
        <f t="shared" si="204"/>
        <v>4</v>
      </c>
      <c r="Q2190">
        <f t="shared" si="205"/>
        <v>12</v>
      </c>
      <c r="R2190">
        <f t="shared" si="206"/>
        <v>2020</v>
      </c>
    </row>
    <row r="2191" spans="1:18" x14ac:dyDescent="0.25">
      <c r="A2191" s="4" t="s">
        <v>3168</v>
      </c>
      <c r="B2191" s="4" t="s">
        <v>600</v>
      </c>
      <c r="C2191" s="4" t="s">
        <v>19</v>
      </c>
      <c r="D2191" s="4" t="s">
        <v>116</v>
      </c>
      <c r="E2191" s="4" t="s">
        <v>2007</v>
      </c>
      <c r="F2191" s="5">
        <v>43965</v>
      </c>
      <c r="G2191" s="4">
        <v>4</v>
      </c>
      <c r="H2191" s="11">
        <f>VLOOKUP(B2191,[1]!Product_Data[#Data],4,0)</f>
        <v>368</v>
      </c>
      <c r="I2191" s="11">
        <f>VLOOKUP(B2191,[1]!Product_Data[#Data],3,0)</f>
        <v>269</v>
      </c>
      <c r="J2191" s="11">
        <f t="shared" si="207"/>
        <v>1076</v>
      </c>
      <c r="K2191" s="11">
        <f t="shared" si="208"/>
        <v>1472</v>
      </c>
      <c r="L2191" s="11">
        <f t="shared" si="209"/>
        <v>396</v>
      </c>
      <c r="M2191" t="str">
        <f>VLOOKUP(C2191,[1]!Location_Data[#Data],2,0)</f>
        <v>Berkeley</v>
      </c>
      <c r="N2191" t="str">
        <f>VLOOKUP(D2191,[1]!Salespeople_Data[#Data],2,0)</f>
        <v>Roger Ramos</v>
      </c>
      <c r="O2191" t="str">
        <f>VLOOKUP(E2191,[1]!Customer_Data[#Data],2,0)</f>
        <v>Samuel Burke</v>
      </c>
      <c r="P2191" s="15">
        <f t="shared" si="204"/>
        <v>5</v>
      </c>
      <c r="Q2191">
        <f t="shared" si="205"/>
        <v>5</v>
      </c>
      <c r="R2191">
        <f t="shared" si="206"/>
        <v>2020</v>
      </c>
    </row>
    <row r="2192" spans="1:18" x14ac:dyDescent="0.25">
      <c r="A2192" s="2" t="s">
        <v>3169</v>
      </c>
      <c r="B2192" s="2" t="s">
        <v>155</v>
      </c>
      <c r="C2192" s="2" t="s">
        <v>458</v>
      </c>
      <c r="D2192" s="2" t="s">
        <v>87</v>
      </c>
      <c r="E2192" s="2" t="s">
        <v>1939</v>
      </c>
      <c r="F2192" s="3">
        <v>44099</v>
      </c>
      <c r="G2192" s="2">
        <v>1</v>
      </c>
      <c r="H2192" s="11">
        <f>VLOOKUP(B2192,[1]!Product_Data[#Data],4,0)</f>
        <v>1353</v>
      </c>
      <c r="I2192" s="11">
        <f>VLOOKUP(B2192,[1]!Product_Data[#Data],3,0)</f>
        <v>947</v>
      </c>
      <c r="J2192" s="11">
        <f t="shared" si="207"/>
        <v>947</v>
      </c>
      <c r="K2192" s="11">
        <f t="shared" si="208"/>
        <v>1353</v>
      </c>
      <c r="L2192" s="11">
        <f t="shared" si="209"/>
        <v>406</v>
      </c>
      <c r="M2192" t="str">
        <f>VLOOKUP(C2192,[1]!Location_Data[#Data],2,0)</f>
        <v>Fontana</v>
      </c>
      <c r="N2192" t="str">
        <f>VLOOKUP(D2192,[1]!Salespeople_Data[#Data],2,0)</f>
        <v>Martin Perry</v>
      </c>
      <c r="O2192" t="str">
        <f>VLOOKUP(E2192,[1]!Customer_Data[#Data],2,0)</f>
        <v>Gary Baker</v>
      </c>
      <c r="P2192" s="15">
        <f t="shared" si="204"/>
        <v>6</v>
      </c>
      <c r="Q2192">
        <f t="shared" si="205"/>
        <v>9</v>
      </c>
      <c r="R2192">
        <f t="shared" si="206"/>
        <v>2020</v>
      </c>
    </row>
    <row r="2193" spans="1:18" x14ac:dyDescent="0.25">
      <c r="A2193" s="4" t="s">
        <v>3170</v>
      </c>
      <c r="B2193" s="4" t="s">
        <v>348</v>
      </c>
      <c r="C2193" s="4" t="s">
        <v>286</v>
      </c>
      <c r="D2193" s="4" t="s">
        <v>447</v>
      </c>
      <c r="E2193" s="4" t="s">
        <v>1299</v>
      </c>
      <c r="F2193" s="5">
        <v>43973</v>
      </c>
      <c r="G2193" s="4">
        <v>3</v>
      </c>
      <c r="H2193" s="11">
        <f>VLOOKUP(B2193,[1]!Product_Data[#Data],4,0)</f>
        <v>603</v>
      </c>
      <c r="I2193" s="11">
        <f>VLOOKUP(B2193,[1]!Product_Data[#Data],3,0)</f>
        <v>416</v>
      </c>
      <c r="J2193" s="11">
        <f t="shared" si="207"/>
        <v>1248</v>
      </c>
      <c r="K2193" s="11">
        <f t="shared" si="208"/>
        <v>1809</v>
      </c>
      <c r="L2193" s="11">
        <f t="shared" si="209"/>
        <v>561</v>
      </c>
      <c r="M2193" t="str">
        <f>VLOOKUP(C2193,[1]!Location_Data[#Data],2,0)</f>
        <v>El Monte</v>
      </c>
      <c r="N2193" t="str">
        <f>VLOOKUP(D2193,[1]!Salespeople_Data[#Data],2,0)</f>
        <v>Howard Sims</v>
      </c>
      <c r="O2193" t="str">
        <f>VLOOKUP(E2193,[1]!Customer_Data[#Data],2,0)</f>
        <v>Christopher Matthews</v>
      </c>
      <c r="P2193" s="15">
        <f t="shared" si="204"/>
        <v>6</v>
      </c>
      <c r="Q2193">
        <f t="shared" si="205"/>
        <v>5</v>
      </c>
      <c r="R2193">
        <f t="shared" si="206"/>
        <v>2020</v>
      </c>
    </row>
    <row r="2194" spans="1:18" x14ac:dyDescent="0.25">
      <c r="A2194" s="2" t="s">
        <v>3171</v>
      </c>
      <c r="B2194" s="2" t="s">
        <v>271</v>
      </c>
      <c r="C2194" s="2" t="s">
        <v>316</v>
      </c>
      <c r="D2194" s="2" t="s">
        <v>191</v>
      </c>
      <c r="E2194" s="2" t="s">
        <v>1425</v>
      </c>
      <c r="F2194" s="3">
        <v>44050</v>
      </c>
      <c r="G2194" s="2">
        <v>1</v>
      </c>
      <c r="H2194" s="11">
        <f>VLOOKUP(B2194,[1]!Product_Data[#Data],4,0)</f>
        <v>1587</v>
      </c>
      <c r="I2194" s="11">
        <f>VLOOKUP(B2194,[1]!Product_Data[#Data],3,0)</f>
        <v>1301</v>
      </c>
      <c r="J2194" s="11">
        <f t="shared" si="207"/>
        <v>1301</v>
      </c>
      <c r="K2194" s="11">
        <f t="shared" si="208"/>
        <v>1587</v>
      </c>
      <c r="L2194" s="11">
        <f t="shared" si="209"/>
        <v>286</v>
      </c>
      <c r="M2194" t="str">
        <f>VLOOKUP(C2194,[1]!Location_Data[#Data],2,0)</f>
        <v>East Los Angeles</v>
      </c>
      <c r="N2194" t="str">
        <f>VLOOKUP(D2194,[1]!Salespeople_Data[#Data],2,0)</f>
        <v>Robert Reed</v>
      </c>
      <c r="O2194" t="str">
        <f>VLOOKUP(E2194,[1]!Customer_Data[#Data],2,0)</f>
        <v>Johnny Andrews</v>
      </c>
      <c r="P2194" s="15">
        <f t="shared" si="204"/>
        <v>6</v>
      </c>
      <c r="Q2194">
        <f t="shared" si="205"/>
        <v>8</v>
      </c>
      <c r="R2194">
        <f t="shared" si="206"/>
        <v>2020</v>
      </c>
    </row>
    <row r="2195" spans="1:18" x14ac:dyDescent="0.25">
      <c r="A2195" s="4" t="s">
        <v>3172</v>
      </c>
      <c r="B2195" s="4" t="s">
        <v>311</v>
      </c>
      <c r="C2195" s="4" t="s">
        <v>62</v>
      </c>
      <c r="D2195" s="4" t="s">
        <v>75</v>
      </c>
      <c r="E2195" s="4" t="s">
        <v>396</v>
      </c>
      <c r="F2195" s="5">
        <v>43956</v>
      </c>
      <c r="G2195" s="4">
        <v>1</v>
      </c>
      <c r="H2195" s="11">
        <f>VLOOKUP(B2195,[1]!Product_Data[#Data],4,0)</f>
        <v>1743</v>
      </c>
      <c r="I2195" s="11">
        <f>VLOOKUP(B2195,[1]!Product_Data[#Data],3,0)</f>
        <v>872</v>
      </c>
      <c r="J2195" s="11">
        <f t="shared" si="207"/>
        <v>872</v>
      </c>
      <c r="K2195" s="11">
        <f t="shared" si="208"/>
        <v>1743</v>
      </c>
      <c r="L2195" s="11">
        <f t="shared" si="209"/>
        <v>871</v>
      </c>
      <c r="M2195" t="str">
        <f>VLOOKUP(C2195,[1]!Location_Data[#Data],2,0)</f>
        <v>Fairfield</v>
      </c>
      <c r="N2195" t="str">
        <f>VLOOKUP(D2195,[1]!Salespeople_Data[#Data],2,0)</f>
        <v>Roger Robertson</v>
      </c>
      <c r="O2195" t="str">
        <f>VLOOKUP(E2195,[1]!Customer_Data[#Data],2,0)</f>
        <v>Benjamin Moreno</v>
      </c>
      <c r="P2195" s="15">
        <f t="shared" si="204"/>
        <v>3</v>
      </c>
      <c r="Q2195">
        <f t="shared" si="205"/>
        <v>5</v>
      </c>
      <c r="R2195">
        <f t="shared" si="206"/>
        <v>2020</v>
      </c>
    </row>
    <row r="2196" spans="1:18" x14ac:dyDescent="0.25">
      <c r="A2196" s="2" t="s">
        <v>3173</v>
      </c>
      <c r="B2196" s="2" t="s">
        <v>560</v>
      </c>
      <c r="C2196" s="2" t="s">
        <v>386</v>
      </c>
      <c r="D2196" s="2" t="s">
        <v>178</v>
      </c>
      <c r="E2196" s="2" t="s">
        <v>3174</v>
      </c>
      <c r="F2196" s="3">
        <v>44188</v>
      </c>
      <c r="G2196" s="2">
        <v>1</v>
      </c>
      <c r="H2196" s="11">
        <f>VLOOKUP(B2196,[1]!Product_Data[#Data],4,0)</f>
        <v>1809</v>
      </c>
      <c r="I2196" s="11">
        <f>VLOOKUP(B2196,[1]!Product_Data[#Data],3,0)</f>
        <v>1067</v>
      </c>
      <c r="J2196" s="11">
        <f t="shared" si="207"/>
        <v>1067</v>
      </c>
      <c r="K2196" s="11">
        <f t="shared" si="208"/>
        <v>1809</v>
      </c>
      <c r="L2196" s="11">
        <f t="shared" si="209"/>
        <v>742</v>
      </c>
      <c r="M2196" t="str">
        <f>VLOOKUP(C2196,[1]!Location_Data[#Data],2,0)</f>
        <v>Carlsbad</v>
      </c>
      <c r="N2196" t="str">
        <f>VLOOKUP(D2196,[1]!Salespeople_Data[#Data],2,0)</f>
        <v>Joshua Taylor</v>
      </c>
      <c r="O2196" t="str">
        <f>VLOOKUP(E2196,[1]!Customer_Data[#Data],2,0)</f>
        <v>Louis Austin</v>
      </c>
      <c r="P2196" s="15">
        <f t="shared" si="204"/>
        <v>4</v>
      </c>
      <c r="Q2196">
        <f t="shared" si="205"/>
        <v>12</v>
      </c>
      <c r="R2196">
        <f t="shared" si="206"/>
        <v>2020</v>
      </c>
    </row>
    <row r="2197" spans="1:18" x14ac:dyDescent="0.25">
      <c r="A2197" s="4" t="s">
        <v>3175</v>
      </c>
      <c r="B2197" s="4" t="s">
        <v>569</v>
      </c>
      <c r="C2197" s="4" t="s">
        <v>24</v>
      </c>
      <c r="D2197" s="4" t="s">
        <v>239</v>
      </c>
      <c r="E2197" s="4" t="s">
        <v>2352</v>
      </c>
      <c r="F2197" s="5">
        <v>44194</v>
      </c>
      <c r="G2197" s="4">
        <v>1</v>
      </c>
      <c r="H2197" s="11">
        <f>VLOOKUP(B2197,[1]!Product_Data[#Data],4,0)</f>
        <v>1178</v>
      </c>
      <c r="I2197" s="11">
        <f>VLOOKUP(B2197,[1]!Product_Data[#Data],3,0)</f>
        <v>683</v>
      </c>
      <c r="J2197" s="11">
        <f t="shared" si="207"/>
        <v>683</v>
      </c>
      <c r="K2197" s="11">
        <f t="shared" si="208"/>
        <v>1178</v>
      </c>
      <c r="L2197" s="11">
        <f t="shared" si="209"/>
        <v>495</v>
      </c>
      <c r="M2197" t="str">
        <f>VLOOKUP(C2197,[1]!Location_Data[#Data],2,0)</f>
        <v>Lancaster</v>
      </c>
      <c r="N2197" t="str">
        <f>VLOOKUP(D2197,[1]!Salespeople_Data[#Data],2,0)</f>
        <v>John Reyes</v>
      </c>
      <c r="O2197" t="str">
        <f>VLOOKUP(E2197,[1]!Customer_Data[#Data],2,0)</f>
        <v>Carl Reid</v>
      </c>
      <c r="P2197" s="15">
        <f t="shared" si="204"/>
        <v>3</v>
      </c>
      <c r="Q2197">
        <f t="shared" si="205"/>
        <v>12</v>
      </c>
      <c r="R2197">
        <f t="shared" si="206"/>
        <v>2020</v>
      </c>
    </row>
    <row r="2198" spans="1:18" x14ac:dyDescent="0.25">
      <c r="A2198" s="2" t="s">
        <v>3176</v>
      </c>
      <c r="B2198" s="2" t="s">
        <v>367</v>
      </c>
      <c r="C2198" s="2" t="s">
        <v>140</v>
      </c>
      <c r="D2198" s="2" t="s">
        <v>49</v>
      </c>
      <c r="E2198" s="2" t="s">
        <v>2409</v>
      </c>
      <c r="F2198" s="3">
        <v>44111</v>
      </c>
      <c r="G2198" s="2">
        <v>1</v>
      </c>
      <c r="H2198" s="11">
        <f>VLOOKUP(B2198,[1]!Product_Data[#Data],4,0)</f>
        <v>530</v>
      </c>
      <c r="I2198" s="11">
        <f>VLOOKUP(B2198,[1]!Product_Data[#Data],3,0)</f>
        <v>424</v>
      </c>
      <c r="J2198" s="11">
        <f t="shared" si="207"/>
        <v>424</v>
      </c>
      <c r="K2198" s="11">
        <f t="shared" si="208"/>
        <v>530</v>
      </c>
      <c r="L2198" s="11">
        <f t="shared" si="209"/>
        <v>106</v>
      </c>
      <c r="M2198" t="str">
        <f>VLOOKUP(C2198,[1]!Location_Data[#Data],2,0)</f>
        <v>Salinas</v>
      </c>
      <c r="N2198" t="str">
        <f>VLOOKUP(D2198,[1]!Salespeople_Data[#Data],2,0)</f>
        <v>Walter Cook</v>
      </c>
      <c r="O2198" t="str">
        <f>VLOOKUP(E2198,[1]!Customer_Data[#Data],2,0)</f>
        <v>Daniel Carroll</v>
      </c>
      <c r="P2198" s="15">
        <f t="shared" si="204"/>
        <v>4</v>
      </c>
      <c r="Q2198">
        <f t="shared" si="205"/>
        <v>10</v>
      </c>
      <c r="R2198">
        <f t="shared" si="206"/>
        <v>2020</v>
      </c>
    </row>
    <row r="2199" spans="1:18" x14ac:dyDescent="0.25">
      <c r="A2199" s="4" t="s">
        <v>3177</v>
      </c>
      <c r="B2199" s="4" t="s">
        <v>210</v>
      </c>
      <c r="C2199" s="4" t="s">
        <v>24</v>
      </c>
      <c r="D2199" s="4" t="s">
        <v>136</v>
      </c>
      <c r="E2199" s="4" t="s">
        <v>1483</v>
      </c>
      <c r="F2199" s="5">
        <v>43896</v>
      </c>
      <c r="G2199" s="4">
        <v>1</v>
      </c>
      <c r="H2199" s="11">
        <f>VLOOKUP(B2199,[1]!Product_Data[#Data],4,0)</f>
        <v>458</v>
      </c>
      <c r="I2199" s="11">
        <f>VLOOKUP(B2199,[1]!Product_Data[#Data],3,0)</f>
        <v>376</v>
      </c>
      <c r="J2199" s="11">
        <f t="shared" si="207"/>
        <v>376</v>
      </c>
      <c r="K2199" s="11">
        <f t="shared" si="208"/>
        <v>458</v>
      </c>
      <c r="L2199" s="11">
        <f t="shared" si="209"/>
        <v>82</v>
      </c>
      <c r="M2199" t="str">
        <f>VLOOKUP(C2199,[1]!Location_Data[#Data],2,0)</f>
        <v>Lancaster</v>
      </c>
      <c r="N2199" t="str">
        <f>VLOOKUP(D2199,[1]!Salespeople_Data[#Data],2,0)</f>
        <v>Clarence Fox</v>
      </c>
      <c r="O2199" t="str">
        <f>VLOOKUP(E2199,[1]!Customer_Data[#Data],2,0)</f>
        <v>Albert Rice</v>
      </c>
      <c r="P2199" s="15">
        <f t="shared" si="204"/>
        <v>6</v>
      </c>
      <c r="Q2199">
        <f t="shared" si="205"/>
        <v>3</v>
      </c>
      <c r="R2199">
        <f t="shared" si="206"/>
        <v>2020</v>
      </c>
    </row>
    <row r="2200" spans="1:18" x14ac:dyDescent="0.25">
      <c r="A2200" s="2" t="s">
        <v>3178</v>
      </c>
      <c r="B2200" s="2" t="s">
        <v>325</v>
      </c>
      <c r="C2200" s="2" t="s">
        <v>39</v>
      </c>
      <c r="D2200" s="2" t="s">
        <v>191</v>
      </c>
      <c r="E2200" s="2" t="s">
        <v>1214</v>
      </c>
      <c r="F2200" s="3">
        <v>44116</v>
      </c>
      <c r="G2200" s="2">
        <v>1</v>
      </c>
      <c r="H2200" s="11">
        <f>VLOOKUP(B2200,[1]!Product_Data[#Data],4,0)</f>
        <v>1526</v>
      </c>
      <c r="I2200" s="11">
        <f>VLOOKUP(B2200,[1]!Product_Data[#Data],3,0)</f>
        <v>1251</v>
      </c>
      <c r="J2200" s="11">
        <f t="shared" si="207"/>
        <v>1251</v>
      </c>
      <c r="K2200" s="11">
        <f t="shared" si="208"/>
        <v>1526</v>
      </c>
      <c r="L2200" s="11">
        <f t="shared" si="209"/>
        <v>275</v>
      </c>
      <c r="M2200" t="str">
        <f>VLOOKUP(C2200,[1]!Location_Data[#Data],2,0)</f>
        <v>Oceanside</v>
      </c>
      <c r="N2200" t="str">
        <f>VLOOKUP(D2200,[1]!Salespeople_Data[#Data],2,0)</f>
        <v>Robert Reed</v>
      </c>
      <c r="O2200" t="str">
        <f>VLOOKUP(E2200,[1]!Customer_Data[#Data],2,0)</f>
        <v>Matthew Lewis</v>
      </c>
      <c r="P2200" s="15">
        <f t="shared" si="204"/>
        <v>2</v>
      </c>
      <c r="Q2200">
        <f t="shared" si="205"/>
        <v>10</v>
      </c>
      <c r="R2200">
        <f t="shared" si="206"/>
        <v>2020</v>
      </c>
    </row>
    <row r="2201" spans="1:18" x14ac:dyDescent="0.25">
      <c r="A2201" s="4" t="s">
        <v>3179</v>
      </c>
      <c r="B2201" s="4" t="s">
        <v>38</v>
      </c>
      <c r="C2201" s="4" t="s">
        <v>643</v>
      </c>
      <c r="D2201" s="4" t="s">
        <v>165</v>
      </c>
      <c r="E2201" s="4" t="s">
        <v>419</v>
      </c>
      <c r="F2201" s="5">
        <v>44107</v>
      </c>
      <c r="G2201" s="4">
        <v>2</v>
      </c>
      <c r="H2201" s="11">
        <f>VLOOKUP(B2201,[1]!Product_Data[#Data],4,0)</f>
        <v>2283</v>
      </c>
      <c r="I2201" s="11">
        <f>VLOOKUP(B2201,[1]!Product_Data[#Data],3,0)</f>
        <v>1484</v>
      </c>
      <c r="J2201" s="11">
        <f t="shared" si="207"/>
        <v>2968</v>
      </c>
      <c r="K2201" s="11">
        <f t="shared" si="208"/>
        <v>4566</v>
      </c>
      <c r="L2201" s="11">
        <f t="shared" si="209"/>
        <v>1598</v>
      </c>
      <c r="M2201" t="str">
        <f>VLOOKUP(C2201,[1]!Location_Data[#Data],2,0)</f>
        <v>Hayward</v>
      </c>
      <c r="N2201" t="str">
        <f>VLOOKUP(D2201,[1]!Salespeople_Data[#Data],2,0)</f>
        <v>Joe Sims</v>
      </c>
      <c r="O2201" t="str">
        <f>VLOOKUP(E2201,[1]!Customer_Data[#Data],2,0)</f>
        <v>Bruce Armstrong</v>
      </c>
      <c r="P2201" s="15">
        <f t="shared" si="204"/>
        <v>7</v>
      </c>
      <c r="Q2201">
        <f t="shared" si="205"/>
        <v>10</v>
      </c>
      <c r="R2201">
        <f t="shared" si="206"/>
        <v>2020</v>
      </c>
    </row>
    <row r="2202" spans="1:18" x14ac:dyDescent="0.25">
      <c r="A2202" s="2" t="s">
        <v>3180</v>
      </c>
      <c r="B2202" s="2" t="s">
        <v>435</v>
      </c>
      <c r="C2202" s="2" t="s">
        <v>140</v>
      </c>
      <c r="D2202" s="2" t="s">
        <v>146</v>
      </c>
      <c r="E2202" s="2" t="s">
        <v>1109</v>
      </c>
      <c r="F2202" s="3">
        <v>43848</v>
      </c>
      <c r="G2202" s="2">
        <v>1</v>
      </c>
      <c r="H2202" s="11">
        <f>VLOOKUP(B2202,[1]!Product_Data[#Data],4,0)</f>
        <v>2141</v>
      </c>
      <c r="I2202" s="11">
        <f>VLOOKUP(B2202,[1]!Product_Data[#Data],3,0)</f>
        <v>1777</v>
      </c>
      <c r="J2202" s="11">
        <f t="shared" si="207"/>
        <v>1777</v>
      </c>
      <c r="K2202" s="11">
        <f t="shared" si="208"/>
        <v>2141</v>
      </c>
      <c r="L2202" s="11">
        <f t="shared" si="209"/>
        <v>364</v>
      </c>
      <c r="M2202" t="str">
        <f>VLOOKUP(C2202,[1]!Location_Data[#Data],2,0)</f>
        <v>Salinas</v>
      </c>
      <c r="N2202" t="str">
        <f>VLOOKUP(D2202,[1]!Salespeople_Data[#Data],2,0)</f>
        <v>Carl Elliott</v>
      </c>
      <c r="O2202" t="str">
        <f>VLOOKUP(E2202,[1]!Customer_Data[#Data],2,0)</f>
        <v>Daniel Fernandez</v>
      </c>
      <c r="P2202" s="15">
        <f t="shared" si="204"/>
        <v>7</v>
      </c>
      <c r="Q2202">
        <f t="shared" si="205"/>
        <v>1</v>
      </c>
      <c r="R2202">
        <f t="shared" si="206"/>
        <v>2020</v>
      </c>
    </row>
    <row r="2203" spans="1:18" x14ac:dyDescent="0.25">
      <c r="A2203" s="4" t="s">
        <v>3181</v>
      </c>
      <c r="B2203" s="4" t="s">
        <v>603</v>
      </c>
      <c r="C2203" s="4" t="s">
        <v>242</v>
      </c>
      <c r="D2203" s="4" t="s">
        <v>116</v>
      </c>
      <c r="E2203" s="4" t="s">
        <v>658</v>
      </c>
      <c r="F2203" s="5">
        <v>44155</v>
      </c>
      <c r="G2203" s="4">
        <v>1</v>
      </c>
      <c r="H2203" s="11">
        <f>VLOOKUP(B2203,[1]!Product_Data[#Data],4,0)</f>
        <v>2495</v>
      </c>
      <c r="I2203" s="11">
        <f>VLOOKUP(B2203,[1]!Product_Data[#Data],3,0)</f>
        <v>1896</v>
      </c>
      <c r="J2203" s="11">
        <f t="shared" si="207"/>
        <v>1896</v>
      </c>
      <c r="K2203" s="11">
        <f t="shared" si="208"/>
        <v>2495</v>
      </c>
      <c r="L2203" s="11">
        <f t="shared" si="209"/>
        <v>599</v>
      </c>
      <c r="M2203" t="str">
        <f>VLOOKUP(C2203,[1]!Location_Data[#Data],2,0)</f>
        <v>Downey</v>
      </c>
      <c r="N2203" t="str">
        <f>VLOOKUP(D2203,[1]!Salespeople_Data[#Data],2,0)</f>
        <v>Roger Ramos</v>
      </c>
      <c r="O2203" t="str">
        <f>VLOOKUP(E2203,[1]!Customer_Data[#Data],2,0)</f>
        <v>Martin Olson</v>
      </c>
      <c r="P2203" s="15">
        <f t="shared" si="204"/>
        <v>6</v>
      </c>
      <c r="Q2203">
        <f t="shared" si="205"/>
        <v>11</v>
      </c>
      <c r="R2203">
        <f t="shared" si="206"/>
        <v>2020</v>
      </c>
    </row>
    <row r="2204" spans="1:18" x14ac:dyDescent="0.25">
      <c r="A2204" s="2" t="s">
        <v>3182</v>
      </c>
      <c r="B2204" s="2" t="s">
        <v>321</v>
      </c>
      <c r="C2204" s="2" t="s">
        <v>249</v>
      </c>
      <c r="D2204" s="2" t="s">
        <v>308</v>
      </c>
      <c r="E2204" s="2" t="s">
        <v>533</v>
      </c>
      <c r="F2204" s="3">
        <v>43949</v>
      </c>
      <c r="G2204" s="2">
        <v>2</v>
      </c>
      <c r="H2204" s="11">
        <f>VLOOKUP(B2204,[1]!Product_Data[#Data],4,0)</f>
        <v>2391</v>
      </c>
      <c r="I2204" s="11">
        <f>VLOOKUP(B2204,[1]!Product_Data[#Data],3,0)</f>
        <v>1291</v>
      </c>
      <c r="J2204" s="11">
        <f t="shared" si="207"/>
        <v>2582</v>
      </c>
      <c r="K2204" s="11">
        <f t="shared" si="208"/>
        <v>4782</v>
      </c>
      <c r="L2204" s="11">
        <f t="shared" si="209"/>
        <v>2200</v>
      </c>
      <c r="M2204" t="str">
        <f>VLOOKUP(C2204,[1]!Location_Data[#Data],2,0)</f>
        <v>Roseville</v>
      </c>
      <c r="N2204" t="str">
        <f>VLOOKUP(D2204,[1]!Salespeople_Data[#Data],2,0)</f>
        <v>Fred Robertson</v>
      </c>
      <c r="O2204" t="str">
        <f>VLOOKUP(E2204,[1]!Customer_Data[#Data],2,0)</f>
        <v>Kenneth Marshall</v>
      </c>
      <c r="P2204" s="15">
        <f t="shared" si="204"/>
        <v>3</v>
      </c>
      <c r="Q2204">
        <f t="shared" si="205"/>
        <v>4</v>
      </c>
      <c r="R2204">
        <f t="shared" si="206"/>
        <v>2020</v>
      </c>
    </row>
    <row r="2205" spans="1:18" x14ac:dyDescent="0.25">
      <c r="A2205" s="4" t="s">
        <v>3183</v>
      </c>
      <c r="B2205" s="4" t="s">
        <v>703</v>
      </c>
      <c r="C2205" s="4" t="s">
        <v>120</v>
      </c>
      <c r="D2205" s="4" t="s">
        <v>20</v>
      </c>
      <c r="E2205" s="4" t="s">
        <v>453</v>
      </c>
      <c r="F2205" s="5">
        <v>43980</v>
      </c>
      <c r="G2205" s="4">
        <v>1</v>
      </c>
      <c r="H2205" s="11">
        <f>VLOOKUP(B2205,[1]!Product_Data[#Data],4,0)</f>
        <v>530</v>
      </c>
      <c r="I2205" s="11">
        <f>VLOOKUP(B2205,[1]!Product_Data[#Data],3,0)</f>
        <v>435</v>
      </c>
      <c r="J2205" s="11">
        <f t="shared" si="207"/>
        <v>435</v>
      </c>
      <c r="K2205" s="11">
        <f t="shared" si="208"/>
        <v>530</v>
      </c>
      <c r="L2205" s="11">
        <f t="shared" si="209"/>
        <v>95</v>
      </c>
      <c r="M2205" t="str">
        <f>VLOOKUP(C2205,[1]!Location_Data[#Data],2,0)</f>
        <v>Elk Grove</v>
      </c>
      <c r="N2205" t="str">
        <f>VLOOKUP(D2205,[1]!Salespeople_Data[#Data],2,0)</f>
        <v>Joshua Cook</v>
      </c>
      <c r="O2205" t="str">
        <f>VLOOKUP(E2205,[1]!Customer_Data[#Data],2,0)</f>
        <v>Jimmy Ray</v>
      </c>
      <c r="P2205" s="15">
        <f t="shared" si="204"/>
        <v>6</v>
      </c>
      <c r="Q2205">
        <f t="shared" si="205"/>
        <v>5</v>
      </c>
      <c r="R2205">
        <f t="shared" si="206"/>
        <v>2020</v>
      </c>
    </row>
    <row r="2206" spans="1:18" x14ac:dyDescent="0.25">
      <c r="A2206" s="2" t="s">
        <v>3184</v>
      </c>
      <c r="B2206" s="2" t="s">
        <v>164</v>
      </c>
      <c r="C2206" s="2" t="s">
        <v>52</v>
      </c>
      <c r="D2206" s="2" t="s">
        <v>53</v>
      </c>
      <c r="E2206" s="2" t="s">
        <v>423</v>
      </c>
      <c r="F2206" s="3">
        <v>44125</v>
      </c>
      <c r="G2206" s="2">
        <v>3</v>
      </c>
      <c r="H2206" s="11">
        <f>VLOOKUP(B2206,[1]!Product_Data[#Data],4,0)</f>
        <v>637</v>
      </c>
      <c r="I2206" s="11">
        <f>VLOOKUP(B2206,[1]!Product_Data[#Data],3,0)</f>
        <v>389</v>
      </c>
      <c r="J2206" s="11">
        <f t="shared" si="207"/>
        <v>1167</v>
      </c>
      <c r="K2206" s="11">
        <f t="shared" si="208"/>
        <v>1911</v>
      </c>
      <c r="L2206" s="11">
        <f t="shared" si="209"/>
        <v>744</v>
      </c>
      <c r="M2206" t="str">
        <f>VLOOKUP(C2206,[1]!Location_Data[#Data],2,0)</f>
        <v>Pasadena</v>
      </c>
      <c r="N2206" t="str">
        <f>VLOOKUP(D2206,[1]!Salespeople_Data[#Data],2,0)</f>
        <v>Scott Mason</v>
      </c>
      <c r="O2206" t="str">
        <f>VLOOKUP(E2206,[1]!Customer_Data[#Data],2,0)</f>
        <v>Raymond Burke</v>
      </c>
      <c r="P2206" s="15">
        <f t="shared" si="204"/>
        <v>4</v>
      </c>
      <c r="Q2206">
        <f t="shared" si="205"/>
        <v>10</v>
      </c>
      <c r="R2206">
        <f t="shared" si="206"/>
        <v>2020</v>
      </c>
    </row>
    <row r="2207" spans="1:18" x14ac:dyDescent="0.25">
      <c r="A2207" s="4" t="s">
        <v>3185</v>
      </c>
      <c r="B2207" s="4" t="s">
        <v>271</v>
      </c>
      <c r="C2207" s="4" t="s">
        <v>204</v>
      </c>
      <c r="D2207" s="4" t="s">
        <v>30</v>
      </c>
      <c r="E2207" s="4" t="s">
        <v>406</v>
      </c>
      <c r="F2207" s="5">
        <v>43969</v>
      </c>
      <c r="G2207" s="4">
        <v>1</v>
      </c>
      <c r="H2207" s="11">
        <f>VLOOKUP(B2207,[1]!Product_Data[#Data],4,0)</f>
        <v>1587</v>
      </c>
      <c r="I2207" s="11">
        <f>VLOOKUP(B2207,[1]!Product_Data[#Data],3,0)</f>
        <v>1301</v>
      </c>
      <c r="J2207" s="11">
        <f t="shared" si="207"/>
        <v>1301</v>
      </c>
      <c r="K2207" s="11">
        <f t="shared" si="208"/>
        <v>1587</v>
      </c>
      <c r="L2207" s="11">
        <f t="shared" si="209"/>
        <v>286</v>
      </c>
      <c r="M2207" t="str">
        <f>VLOOKUP(C2207,[1]!Location_Data[#Data],2,0)</f>
        <v>Corona</v>
      </c>
      <c r="N2207" t="str">
        <f>VLOOKUP(D2207,[1]!Salespeople_Data[#Data],2,0)</f>
        <v>Carl Hall</v>
      </c>
      <c r="O2207" t="str">
        <f>VLOOKUP(E2207,[1]!Customer_Data[#Data],2,0)</f>
        <v>Phillip Harvey</v>
      </c>
      <c r="P2207" s="15">
        <f t="shared" si="204"/>
        <v>2</v>
      </c>
      <c r="Q2207">
        <f t="shared" si="205"/>
        <v>5</v>
      </c>
      <c r="R2207">
        <f t="shared" si="206"/>
        <v>2020</v>
      </c>
    </row>
    <row r="2208" spans="1:18" x14ac:dyDescent="0.25">
      <c r="A2208" s="2" t="s">
        <v>3186</v>
      </c>
      <c r="B2208" s="2" t="s">
        <v>94</v>
      </c>
      <c r="C2208" s="2" t="s">
        <v>268</v>
      </c>
      <c r="D2208" s="2" t="s">
        <v>225</v>
      </c>
      <c r="E2208" s="2" t="s">
        <v>840</v>
      </c>
      <c r="F2208" s="3">
        <v>43832</v>
      </c>
      <c r="G2208" s="2">
        <v>1</v>
      </c>
      <c r="H2208" s="11">
        <f>VLOOKUP(B2208,[1]!Product_Data[#Data],4,0)</f>
        <v>1639</v>
      </c>
      <c r="I2208" s="11">
        <f>VLOOKUP(B2208,[1]!Product_Data[#Data],3,0)</f>
        <v>1295</v>
      </c>
      <c r="J2208" s="11">
        <f t="shared" si="207"/>
        <v>1295</v>
      </c>
      <c r="K2208" s="11">
        <f t="shared" si="208"/>
        <v>1639</v>
      </c>
      <c r="L2208" s="11">
        <f t="shared" si="209"/>
        <v>344</v>
      </c>
      <c r="M2208" t="str">
        <f>VLOOKUP(C2208,[1]!Location_Data[#Data],2,0)</f>
        <v>Murrieta</v>
      </c>
      <c r="N2208" t="str">
        <f>VLOOKUP(D2208,[1]!Salespeople_Data[#Data],2,0)</f>
        <v>Andrew Bowman</v>
      </c>
      <c r="O2208" t="str">
        <f>VLOOKUP(E2208,[1]!Customer_Data[#Data],2,0)</f>
        <v>Joshua Williams</v>
      </c>
      <c r="P2208" s="15">
        <f t="shared" si="204"/>
        <v>5</v>
      </c>
      <c r="Q2208">
        <f t="shared" si="205"/>
        <v>1</v>
      </c>
      <c r="R2208">
        <f t="shared" si="206"/>
        <v>2020</v>
      </c>
    </row>
    <row r="2209" spans="1:18" x14ac:dyDescent="0.25">
      <c r="A2209" s="4" t="s">
        <v>3187</v>
      </c>
      <c r="B2209" s="4" t="s">
        <v>408</v>
      </c>
      <c r="C2209" s="4" t="s">
        <v>286</v>
      </c>
      <c r="D2209" s="4" t="s">
        <v>159</v>
      </c>
      <c r="E2209" s="4" t="s">
        <v>2330</v>
      </c>
      <c r="F2209" s="5">
        <v>44038</v>
      </c>
      <c r="G2209" s="4">
        <v>1</v>
      </c>
      <c r="H2209" s="11">
        <f>VLOOKUP(B2209,[1]!Product_Data[#Data],4,0)</f>
        <v>1405</v>
      </c>
      <c r="I2209" s="11">
        <f>VLOOKUP(B2209,[1]!Product_Data[#Data],3,0)</f>
        <v>1054</v>
      </c>
      <c r="J2209" s="11">
        <f t="shared" si="207"/>
        <v>1054</v>
      </c>
      <c r="K2209" s="11">
        <f t="shared" si="208"/>
        <v>1405</v>
      </c>
      <c r="L2209" s="11">
        <f t="shared" si="209"/>
        <v>351</v>
      </c>
      <c r="M2209" t="str">
        <f>VLOOKUP(C2209,[1]!Location_Data[#Data],2,0)</f>
        <v>El Monte</v>
      </c>
      <c r="N2209" t="str">
        <f>VLOOKUP(D2209,[1]!Salespeople_Data[#Data],2,0)</f>
        <v>Bobby Russell</v>
      </c>
      <c r="O2209" t="str">
        <f>VLOOKUP(E2209,[1]!Customer_Data[#Data],2,0)</f>
        <v>Bobby Hughes</v>
      </c>
      <c r="P2209" s="15">
        <f t="shared" si="204"/>
        <v>1</v>
      </c>
      <c r="Q2209">
        <f t="shared" si="205"/>
        <v>7</v>
      </c>
      <c r="R2209">
        <f t="shared" si="206"/>
        <v>2020</v>
      </c>
    </row>
    <row r="2210" spans="1:18" x14ac:dyDescent="0.25">
      <c r="A2210" s="2" t="s">
        <v>3188</v>
      </c>
      <c r="B2210" s="2" t="s">
        <v>173</v>
      </c>
      <c r="C2210" s="2" t="s">
        <v>14</v>
      </c>
      <c r="D2210" s="2" t="s">
        <v>264</v>
      </c>
      <c r="E2210" s="2" t="s">
        <v>1708</v>
      </c>
      <c r="F2210" s="3">
        <v>44066</v>
      </c>
      <c r="G2210" s="2">
        <v>1</v>
      </c>
      <c r="H2210" s="11">
        <f>VLOOKUP(B2210,[1]!Product_Data[#Data],4,0)</f>
        <v>2005</v>
      </c>
      <c r="I2210" s="11">
        <f>VLOOKUP(B2210,[1]!Product_Data[#Data],3,0)</f>
        <v>1223</v>
      </c>
      <c r="J2210" s="11">
        <f t="shared" si="207"/>
        <v>1223</v>
      </c>
      <c r="K2210" s="11">
        <f t="shared" si="208"/>
        <v>2005</v>
      </c>
      <c r="L2210" s="11">
        <f t="shared" si="209"/>
        <v>782</v>
      </c>
      <c r="M2210" t="str">
        <f>VLOOKUP(C2210,[1]!Location_Data[#Data],2,0)</f>
        <v>Santa Clarita</v>
      </c>
      <c r="N2210" t="str">
        <f>VLOOKUP(D2210,[1]!Salespeople_Data[#Data],2,0)</f>
        <v>Ernest Wheeler</v>
      </c>
      <c r="O2210" t="str">
        <f>VLOOKUP(E2210,[1]!Customer_Data[#Data],2,0)</f>
        <v>Jason Diaz</v>
      </c>
      <c r="P2210" s="15">
        <f t="shared" si="204"/>
        <v>1</v>
      </c>
      <c r="Q2210">
        <f t="shared" si="205"/>
        <v>8</v>
      </c>
      <c r="R2210">
        <f t="shared" si="206"/>
        <v>2020</v>
      </c>
    </row>
    <row r="2211" spans="1:18" x14ac:dyDescent="0.25">
      <c r="A2211" s="4" t="s">
        <v>3189</v>
      </c>
      <c r="B2211" s="4" t="s">
        <v>321</v>
      </c>
      <c r="C2211" s="4" t="s">
        <v>450</v>
      </c>
      <c r="D2211" s="4" t="s">
        <v>15</v>
      </c>
      <c r="E2211" s="4" t="s">
        <v>2542</v>
      </c>
      <c r="F2211" s="5">
        <v>44024</v>
      </c>
      <c r="G2211" s="4">
        <v>1</v>
      </c>
      <c r="H2211" s="11">
        <f>VLOOKUP(B2211,[1]!Product_Data[#Data],4,0)</f>
        <v>2391</v>
      </c>
      <c r="I2211" s="11">
        <f>VLOOKUP(B2211,[1]!Product_Data[#Data],3,0)</f>
        <v>1291</v>
      </c>
      <c r="J2211" s="11">
        <f t="shared" si="207"/>
        <v>1291</v>
      </c>
      <c r="K2211" s="11">
        <f t="shared" si="208"/>
        <v>2391</v>
      </c>
      <c r="L2211" s="11">
        <f t="shared" si="209"/>
        <v>1100</v>
      </c>
      <c r="M2211" t="str">
        <f>VLOOKUP(C2211,[1]!Location_Data[#Data],2,0)</f>
        <v>Simi Valley</v>
      </c>
      <c r="N2211" t="str">
        <f>VLOOKUP(D2211,[1]!Salespeople_Data[#Data],2,0)</f>
        <v>Ryan Butler</v>
      </c>
      <c r="O2211" t="str">
        <f>VLOOKUP(E2211,[1]!Customer_Data[#Data],2,0)</f>
        <v>Michael Ward</v>
      </c>
      <c r="P2211" s="15">
        <f t="shared" si="204"/>
        <v>1</v>
      </c>
      <c r="Q2211">
        <f t="shared" si="205"/>
        <v>7</v>
      </c>
      <c r="R2211">
        <f t="shared" si="206"/>
        <v>2020</v>
      </c>
    </row>
    <row r="2212" spans="1:18" x14ac:dyDescent="0.25">
      <c r="A2212" s="2" t="s">
        <v>3190</v>
      </c>
      <c r="B2212" s="2" t="s">
        <v>132</v>
      </c>
      <c r="C2212" s="2" t="s">
        <v>186</v>
      </c>
      <c r="D2212" s="2" t="s">
        <v>239</v>
      </c>
      <c r="E2212" s="2" t="s">
        <v>473</v>
      </c>
      <c r="F2212" s="3">
        <v>44009</v>
      </c>
      <c r="G2212" s="2">
        <v>1</v>
      </c>
      <c r="H2212" s="11">
        <f>VLOOKUP(B2212,[1]!Product_Data[#Data],4,0)</f>
        <v>2091</v>
      </c>
      <c r="I2212" s="11">
        <f>VLOOKUP(B2212,[1]!Product_Data[#Data],3,0)</f>
        <v>1485</v>
      </c>
      <c r="J2212" s="11">
        <f t="shared" si="207"/>
        <v>1485</v>
      </c>
      <c r="K2212" s="11">
        <f t="shared" si="208"/>
        <v>2091</v>
      </c>
      <c r="L2212" s="11">
        <f t="shared" si="209"/>
        <v>606</v>
      </c>
      <c r="M2212" t="str">
        <f>VLOOKUP(C2212,[1]!Location_Data[#Data],2,0)</f>
        <v>Riverside</v>
      </c>
      <c r="N2212" t="str">
        <f>VLOOKUP(D2212,[1]!Salespeople_Data[#Data],2,0)</f>
        <v>John Reyes</v>
      </c>
      <c r="O2212" t="str">
        <f>VLOOKUP(E2212,[1]!Customer_Data[#Data],2,0)</f>
        <v>Richard Hudson</v>
      </c>
      <c r="P2212" s="15">
        <f t="shared" si="204"/>
        <v>7</v>
      </c>
      <c r="Q2212">
        <f t="shared" si="205"/>
        <v>6</v>
      </c>
      <c r="R2212">
        <f t="shared" si="206"/>
        <v>2020</v>
      </c>
    </row>
    <row r="2213" spans="1:18" x14ac:dyDescent="0.25">
      <c r="A2213" s="4" t="s">
        <v>3191</v>
      </c>
      <c r="B2213" s="4" t="s">
        <v>23</v>
      </c>
      <c r="C2213" s="4" t="s">
        <v>105</v>
      </c>
      <c r="D2213" s="4" t="s">
        <v>58</v>
      </c>
      <c r="E2213" s="4" t="s">
        <v>1418</v>
      </c>
      <c r="F2213" s="5">
        <v>43957</v>
      </c>
      <c r="G2213" s="4">
        <v>3</v>
      </c>
      <c r="H2213" s="11">
        <f>VLOOKUP(B2213,[1]!Product_Data[#Data],4,0)</f>
        <v>1052</v>
      </c>
      <c r="I2213" s="11">
        <f>VLOOKUP(B2213,[1]!Product_Data[#Data],3,0)</f>
        <v>589</v>
      </c>
      <c r="J2213" s="11">
        <f t="shared" si="207"/>
        <v>1767</v>
      </c>
      <c r="K2213" s="11">
        <f t="shared" si="208"/>
        <v>3156</v>
      </c>
      <c r="L2213" s="11">
        <f t="shared" si="209"/>
        <v>1389</v>
      </c>
      <c r="M2213" t="str">
        <f>VLOOKUP(C2213,[1]!Location_Data[#Data],2,0)</f>
        <v>Daly City</v>
      </c>
      <c r="N2213" t="str">
        <f>VLOOKUP(D2213,[1]!Salespeople_Data[#Data],2,0)</f>
        <v>Christopher Tucker</v>
      </c>
      <c r="O2213" t="str">
        <f>VLOOKUP(E2213,[1]!Customer_Data[#Data],2,0)</f>
        <v>Ronald Barnes</v>
      </c>
      <c r="P2213" s="15">
        <f t="shared" si="204"/>
        <v>4</v>
      </c>
      <c r="Q2213">
        <f t="shared" si="205"/>
        <v>5</v>
      </c>
      <c r="R2213">
        <f t="shared" si="206"/>
        <v>2020</v>
      </c>
    </row>
    <row r="2214" spans="1:18" x14ac:dyDescent="0.25">
      <c r="A2214" s="2" t="s">
        <v>3192</v>
      </c>
      <c r="B2214" s="2" t="s">
        <v>330</v>
      </c>
      <c r="C2214" s="2" t="s">
        <v>276</v>
      </c>
      <c r="D2214" s="2" t="s">
        <v>30</v>
      </c>
      <c r="E2214" s="2" t="s">
        <v>3193</v>
      </c>
      <c r="F2214" s="3">
        <v>43848</v>
      </c>
      <c r="G2214" s="2">
        <v>1</v>
      </c>
      <c r="H2214" s="11">
        <f>VLOOKUP(B2214,[1]!Product_Data[#Data],4,0)</f>
        <v>1635</v>
      </c>
      <c r="I2214" s="11">
        <f>VLOOKUP(B2214,[1]!Product_Data[#Data],3,0)</f>
        <v>1046</v>
      </c>
      <c r="J2214" s="11">
        <f t="shared" si="207"/>
        <v>1046</v>
      </c>
      <c r="K2214" s="11">
        <f t="shared" si="208"/>
        <v>1635</v>
      </c>
      <c r="L2214" s="11">
        <f t="shared" si="209"/>
        <v>589</v>
      </c>
      <c r="M2214" t="str">
        <f>VLOOKUP(C2214,[1]!Location_Data[#Data],2,0)</f>
        <v>Orange</v>
      </c>
      <c r="N2214" t="str">
        <f>VLOOKUP(D2214,[1]!Salespeople_Data[#Data],2,0)</f>
        <v>Carl Hall</v>
      </c>
      <c r="O2214" t="str">
        <f>VLOOKUP(E2214,[1]!Customer_Data[#Data],2,0)</f>
        <v>Bruce Hamilton</v>
      </c>
      <c r="P2214" s="15">
        <f t="shared" si="204"/>
        <v>7</v>
      </c>
      <c r="Q2214">
        <f t="shared" si="205"/>
        <v>1</v>
      </c>
      <c r="R2214">
        <f t="shared" si="206"/>
        <v>2020</v>
      </c>
    </row>
    <row r="2215" spans="1:18" x14ac:dyDescent="0.25">
      <c r="A2215" s="4" t="s">
        <v>3194</v>
      </c>
      <c r="B2215" s="4" t="s">
        <v>330</v>
      </c>
      <c r="C2215" s="4" t="s">
        <v>120</v>
      </c>
      <c r="D2215" s="4" t="s">
        <v>212</v>
      </c>
      <c r="E2215" s="4" t="s">
        <v>1414</v>
      </c>
      <c r="F2215" s="5">
        <v>44094</v>
      </c>
      <c r="G2215" s="4">
        <v>1</v>
      </c>
      <c r="H2215" s="11">
        <f>VLOOKUP(B2215,[1]!Product_Data[#Data],4,0)</f>
        <v>1635</v>
      </c>
      <c r="I2215" s="11">
        <f>VLOOKUP(B2215,[1]!Product_Data[#Data],3,0)</f>
        <v>1046</v>
      </c>
      <c r="J2215" s="11">
        <f t="shared" si="207"/>
        <v>1046</v>
      </c>
      <c r="K2215" s="11">
        <f t="shared" si="208"/>
        <v>1635</v>
      </c>
      <c r="L2215" s="11">
        <f t="shared" si="209"/>
        <v>589</v>
      </c>
      <c r="M2215" t="str">
        <f>VLOOKUP(C2215,[1]!Location_Data[#Data],2,0)</f>
        <v>Elk Grove</v>
      </c>
      <c r="N2215" t="str">
        <f>VLOOKUP(D2215,[1]!Salespeople_Data[#Data],2,0)</f>
        <v>Ronald Reed</v>
      </c>
      <c r="O2215" t="str">
        <f>VLOOKUP(E2215,[1]!Customer_Data[#Data],2,0)</f>
        <v>Scott Allen</v>
      </c>
      <c r="P2215" s="15">
        <f t="shared" si="204"/>
        <v>1</v>
      </c>
      <c r="Q2215">
        <f t="shared" si="205"/>
        <v>9</v>
      </c>
      <c r="R2215">
        <f t="shared" si="206"/>
        <v>2020</v>
      </c>
    </row>
    <row r="2216" spans="1:18" x14ac:dyDescent="0.25">
      <c r="A2216" s="2" t="s">
        <v>3195</v>
      </c>
      <c r="B2216" s="2" t="s">
        <v>194</v>
      </c>
      <c r="C2216" s="2" t="s">
        <v>9</v>
      </c>
      <c r="D2216" s="2" t="s">
        <v>30</v>
      </c>
      <c r="E2216" s="2" t="s">
        <v>142</v>
      </c>
      <c r="F2216" s="3">
        <v>44187</v>
      </c>
      <c r="G2216" s="2">
        <v>1</v>
      </c>
      <c r="H2216" s="11">
        <f>VLOOKUP(B2216,[1]!Product_Data[#Data],4,0)</f>
        <v>1278</v>
      </c>
      <c r="I2216" s="11">
        <f>VLOOKUP(B2216,[1]!Product_Data[#Data],3,0)</f>
        <v>665</v>
      </c>
      <c r="J2216" s="11">
        <f t="shared" si="207"/>
        <v>665</v>
      </c>
      <c r="K2216" s="11">
        <f t="shared" si="208"/>
        <v>1278</v>
      </c>
      <c r="L2216" s="11">
        <f t="shared" si="209"/>
        <v>613</v>
      </c>
      <c r="M2216" t="str">
        <f>VLOOKUP(C2216,[1]!Location_Data[#Data],2,0)</f>
        <v>San Mateo</v>
      </c>
      <c r="N2216" t="str">
        <f>VLOOKUP(D2216,[1]!Salespeople_Data[#Data],2,0)</f>
        <v>Carl Hall</v>
      </c>
      <c r="O2216" t="str">
        <f>VLOOKUP(E2216,[1]!Customer_Data[#Data],2,0)</f>
        <v>Joshua Romero</v>
      </c>
      <c r="P2216" s="15">
        <f t="shared" si="204"/>
        <v>3</v>
      </c>
      <c r="Q2216">
        <f t="shared" si="205"/>
        <v>12</v>
      </c>
      <c r="R2216">
        <f t="shared" si="206"/>
        <v>2020</v>
      </c>
    </row>
    <row r="2217" spans="1:18" x14ac:dyDescent="0.25">
      <c r="A2217" s="4" t="s">
        <v>3196</v>
      </c>
      <c r="B2217" s="4" t="s">
        <v>400</v>
      </c>
      <c r="C2217" s="4" t="s">
        <v>242</v>
      </c>
      <c r="D2217" s="4" t="s">
        <v>53</v>
      </c>
      <c r="E2217" s="4" t="s">
        <v>738</v>
      </c>
      <c r="F2217" s="5">
        <v>44161</v>
      </c>
      <c r="G2217" s="4">
        <v>3</v>
      </c>
      <c r="H2217" s="11">
        <f>VLOOKUP(B2217,[1]!Product_Data[#Data],4,0)</f>
        <v>886</v>
      </c>
      <c r="I2217" s="11">
        <f>VLOOKUP(B2217,[1]!Product_Data[#Data],3,0)</f>
        <v>478</v>
      </c>
      <c r="J2217" s="11">
        <f t="shared" si="207"/>
        <v>1434</v>
      </c>
      <c r="K2217" s="11">
        <f t="shared" si="208"/>
        <v>2658</v>
      </c>
      <c r="L2217" s="11">
        <f t="shared" si="209"/>
        <v>1224</v>
      </c>
      <c r="M2217" t="str">
        <f>VLOOKUP(C2217,[1]!Location_Data[#Data],2,0)</f>
        <v>Downey</v>
      </c>
      <c r="N2217" t="str">
        <f>VLOOKUP(D2217,[1]!Salespeople_Data[#Data],2,0)</f>
        <v>Scott Mason</v>
      </c>
      <c r="O2217" t="str">
        <f>VLOOKUP(E2217,[1]!Customer_Data[#Data],2,0)</f>
        <v>Carlos Reed</v>
      </c>
      <c r="P2217" s="15">
        <f t="shared" si="204"/>
        <v>5</v>
      </c>
      <c r="Q2217">
        <f t="shared" si="205"/>
        <v>11</v>
      </c>
      <c r="R2217">
        <f t="shared" si="206"/>
        <v>2020</v>
      </c>
    </row>
    <row r="2218" spans="1:18" x14ac:dyDescent="0.25">
      <c r="A2218" s="2" t="s">
        <v>3197</v>
      </c>
      <c r="B2218" s="2" t="s">
        <v>173</v>
      </c>
      <c r="C2218" s="2" t="s">
        <v>643</v>
      </c>
      <c r="D2218" s="2" t="s">
        <v>269</v>
      </c>
      <c r="E2218" s="2" t="s">
        <v>150</v>
      </c>
      <c r="F2218" s="3">
        <v>43962</v>
      </c>
      <c r="G2218" s="2">
        <v>1</v>
      </c>
      <c r="H2218" s="11">
        <f>VLOOKUP(B2218,[1]!Product_Data[#Data],4,0)</f>
        <v>2005</v>
      </c>
      <c r="I2218" s="11">
        <f>VLOOKUP(B2218,[1]!Product_Data[#Data],3,0)</f>
        <v>1223</v>
      </c>
      <c r="J2218" s="11">
        <f t="shared" si="207"/>
        <v>1223</v>
      </c>
      <c r="K2218" s="11">
        <f t="shared" si="208"/>
        <v>2005</v>
      </c>
      <c r="L2218" s="11">
        <f t="shared" si="209"/>
        <v>782</v>
      </c>
      <c r="M2218" t="str">
        <f>VLOOKUP(C2218,[1]!Location_Data[#Data],2,0)</f>
        <v>Hayward</v>
      </c>
      <c r="N2218" t="str">
        <f>VLOOKUP(D2218,[1]!Salespeople_Data[#Data],2,0)</f>
        <v>Kevin Butler</v>
      </c>
      <c r="O2218" t="str">
        <f>VLOOKUP(E2218,[1]!Customer_Data[#Data],2,0)</f>
        <v>Thomas Hawkins</v>
      </c>
      <c r="P2218" s="15">
        <f t="shared" si="204"/>
        <v>2</v>
      </c>
      <c r="Q2218">
        <f t="shared" si="205"/>
        <v>5</v>
      </c>
      <c r="R2218">
        <f t="shared" si="206"/>
        <v>2020</v>
      </c>
    </row>
    <row r="2219" spans="1:18" x14ac:dyDescent="0.25">
      <c r="A2219" s="4" t="s">
        <v>3198</v>
      </c>
      <c r="B2219" s="4" t="s">
        <v>194</v>
      </c>
      <c r="C2219" s="4" t="s">
        <v>204</v>
      </c>
      <c r="D2219" s="4" t="s">
        <v>75</v>
      </c>
      <c r="E2219" s="4" t="s">
        <v>2629</v>
      </c>
      <c r="F2219" s="5">
        <v>44046</v>
      </c>
      <c r="G2219" s="4">
        <v>1</v>
      </c>
      <c r="H2219" s="11">
        <f>VLOOKUP(B2219,[1]!Product_Data[#Data],4,0)</f>
        <v>1278</v>
      </c>
      <c r="I2219" s="11">
        <f>VLOOKUP(B2219,[1]!Product_Data[#Data],3,0)</f>
        <v>665</v>
      </c>
      <c r="J2219" s="11">
        <f t="shared" si="207"/>
        <v>665</v>
      </c>
      <c r="K2219" s="11">
        <f t="shared" si="208"/>
        <v>1278</v>
      </c>
      <c r="L2219" s="11">
        <f t="shared" si="209"/>
        <v>613</v>
      </c>
      <c r="M2219" t="str">
        <f>VLOOKUP(C2219,[1]!Location_Data[#Data],2,0)</f>
        <v>Corona</v>
      </c>
      <c r="N2219" t="str">
        <f>VLOOKUP(D2219,[1]!Salespeople_Data[#Data],2,0)</f>
        <v>Roger Robertson</v>
      </c>
      <c r="O2219" t="str">
        <f>VLOOKUP(E2219,[1]!Customer_Data[#Data],2,0)</f>
        <v>Roy Carpenter</v>
      </c>
      <c r="P2219" s="15">
        <f t="shared" si="204"/>
        <v>2</v>
      </c>
      <c r="Q2219">
        <f t="shared" si="205"/>
        <v>8</v>
      </c>
      <c r="R2219">
        <f t="shared" si="206"/>
        <v>2020</v>
      </c>
    </row>
    <row r="2220" spans="1:18" x14ac:dyDescent="0.25">
      <c r="A2220" s="2" t="s">
        <v>3199</v>
      </c>
      <c r="B2220" s="2" t="s">
        <v>61</v>
      </c>
      <c r="C2220" s="2" t="s">
        <v>9</v>
      </c>
      <c r="D2220" s="2" t="s">
        <v>91</v>
      </c>
      <c r="E2220" s="2" t="s">
        <v>1562</v>
      </c>
      <c r="F2220" s="3">
        <v>44036</v>
      </c>
      <c r="G2220" s="2">
        <v>1</v>
      </c>
      <c r="H2220" s="11">
        <f>VLOOKUP(B2220,[1]!Product_Data[#Data],4,0)</f>
        <v>1889</v>
      </c>
      <c r="I2220" s="11">
        <f>VLOOKUP(B2220,[1]!Product_Data[#Data],3,0)</f>
        <v>945</v>
      </c>
      <c r="J2220" s="11">
        <f t="shared" si="207"/>
        <v>945</v>
      </c>
      <c r="K2220" s="11">
        <f t="shared" si="208"/>
        <v>1889</v>
      </c>
      <c r="L2220" s="11">
        <f t="shared" si="209"/>
        <v>944</v>
      </c>
      <c r="M2220" t="str">
        <f>VLOOKUP(C2220,[1]!Location_Data[#Data],2,0)</f>
        <v>San Mateo</v>
      </c>
      <c r="N2220" t="str">
        <f>VLOOKUP(D2220,[1]!Salespeople_Data[#Data],2,0)</f>
        <v>Howard Gardner</v>
      </c>
      <c r="O2220" t="str">
        <f>VLOOKUP(E2220,[1]!Customer_Data[#Data],2,0)</f>
        <v>Samuel Hamilton</v>
      </c>
      <c r="P2220" s="15">
        <f t="shared" si="204"/>
        <v>6</v>
      </c>
      <c r="Q2220">
        <f t="shared" si="205"/>
        <v>7</v>
      </c>
      <c r="R2220">
        <f t="shared" si="206"/>
        <v>2020</v>
      </c>
    </row>
    <row r="2221" spans="1:18" x14ac:dyDescent="0.25">
      <c r="A2221" s="4" t="s">
        <v>3200</v>
      </c>
      <c r="B2221" s="4" t="s">
        <v>600</v>
      </c>
      <c r="C2221" s="4" t="s">
        <v>140</v>
      </c>
      <c r="D2221" s="4" t="s">
        <v>141</v>
      </c>
      <c r="E2221" s="4" t="s">
        <v>1212</v>
      </c>
      <c r="F2221" s="5">
        <v>44128</v>
      </c>
      <c r="G2221" s="4">
        <v>1</v>
      </c>
      <c r="H2221" s="11">
        <f>VLOOKUP(B2221,[1]!Product_Data[#Data],4,0)</f>
        <v>368</v>
      </c>
      <c r="I2221" s="11">
        <f>VLOOKUP(B2221,[1]!Product_Data[#Data],3,0)</f>
        <v>269</v>
      </c>
      <c r="J2221" s="11">
        <f t="shared" si="207"/>
        <v>269</v>
      </c>
      <c r="K2221" s="11">
        <f t="shared" si="208"/>
        <v>368</v>
      </c>
      <c r="L2221" s="11">
        <f t="shared" si="209"/>
        <v>99</v>
      </c>
      <c r="M2221" t="str">
        <f>VLOOKUP(C2221,[1]!Location_Data[#Data],2,0)</f>
        <v>Salinas</v>
      </c>
      <c r="N2221" t="str">
        <f>VLOOKUP(D2221,[1]!Salespeople_Data[#Data],2,0)</f>
        <v>Arthur Mccoy</v>
      </c>
      <c r="O2221" t="str">
        <f>VLOOKUP(E2221,[1]!Customer_Data[#Data],2,0)</f>
        <v>Jeffrey Sanders</v>
      </c>
      <c r="P2221" s="15">
        <f t="shared" si="204"/>
        <v>7</v>
      </c>
      <c r="Q2221">
        <f t="shared" si="205"/>
        <v>10</v>
      </c>
      <c r="R2221">
        <f t="shared" si="206"/>
        <v>2020</v>
      </c>
    </row>
    <row r="2222" spans="1:18" x14ac:dyDescent="0.25">
      <c r="A2222" s="2" t="s">
        <v>3201</v>
      </c>
      <c r="B2222" s="2" t="s">
        <v>129</v>
      </c>
      <c r="C2222" s="2" t="s">
        <v>512</v>
      </c>
      <c r="D2222" s="2" t="s">
        <v>53</v>
      </c>
      <c r="E2222" s="2" t="s">
        <v>3202</v>
      </c>
      <c r="F2222" s="3">
        <v>44017</v>
      </c>
      <c r="G2222" s="2">
        <v>1</v>
      </c>
      <c r="H2222" s="11">
        <f>VLOOKUP(B2222,[1]!Product_Data[#Data],4,0)</f>
        <v>127</v>
      </c>
      <c r="I2222" s="11">
        <f>VLOOKUP(B2222,[1]!Product_Data[#Data],3,0)</f>
        <v>79</v>
      </c>
      <c r="J2222" s="11">
        <f t="shared" si="207"/>
        <v>79</v>
      </c>
      <c r="K2222" s="11">
        <f t="shared" si="208"/>
        <v>127</v>
      </c>
      <c r="L2222" s="11">
        <f t="shared" si="209"/>
        <v>48</v>
      </c>
      <c r="M2222" t="str">
        <f>VLOOKUP(C2222,[1]!Location_Data[#Data],2,0)</f>
        <v>Long Beach</v>
      </c>
      <c r="N2222" t="str">
        <f>VLOOKUP(D2222,[1]!Salespeople_Data[#Data],2,0)</f>
        <v>Scott Mason</v>
      </c>
      <c r="O2222" t="str">
        <f>VLOOKUP(E2222,[1]!Customer_Data[#Data],2,0)</f>
        <v>Thomas Daniels</v>
      </c>
      <c r="P2222" s="15">
        <f t="shared" si="204"/>
        <v>1</v>
      </c>
      <c r="Q2222">
        <f t="shared" si="205"/>
        <v>7</v>
      </c>
      <c r="R2222">
        <f t="shared" si="206"/>
        <v>2020</v>
      </c>
    </row>
    <row r="2223" spans="1:18" x14ac:dyDescent="0.25">
      <c r="A2223" s="4" t="s">
        <v>3203</v>
      </c>
      <c r="B2223" s="4" t="s">
        <v>144</v>
      </c>
      <c r="C2223" s="4" t="s">
        <v>140</v>
      </c>
      <c r="D2223" s="4" t="s">
        <v>80</v>
      </c>
      <c r="E2223" s="4" t="s">
        <v>816</v>
      </c>
      <c r="F2223" s="5">
        <v>44148</v>
      </c>
      <c r="G2223" s="4">
        <v>2</v>
      </c>
      <c r="H2223" s="11">
        <f>VLOOKUP(B2223,[1]!Product_Data[#Data],4,0)</f>
        <v>2410</v>
      </c>
      <c r="I2223" s="11">
        <f>VLOOKUP(B2223,[1]!Product_Data[#Data],3,0)</f>
        <v>1518</v>
      </c>
      <c r="J2223" s="11">
        <f t="shared" si="207"/>
        <v>3036</v>
      </c>
      <c r="K2223" s="11">
        <f t="shared" si="208"/>
        <v>4820</v>
      </c>
      <c r="L2223" s="11">
        <f t="shared" si="209"/>
        <v>1784</v>
      </c>
      <c r="M2223" t="str">
        <f>VLOOKUP(C2223,[1]!Location_Data[#Data],2,0)</f>
        <v>Salinas</v>
      </c>
      <c r="N2223" t="str">
        <f>VLOOKUP(D2223,[1]!Salespeople_Data[#Data],2,0)</f>
        <v>Henry Nelson</v>
      </c>
      <c r="O2223" t="str">
        <f>VLOOKUP(E2223,[1]!Customer_Data[#Data],2,0)</f>
        <v>Steven Martinez</v>
      </c>
      <c r="P2223" s="15">
        <f t="shared" si="204"/>
        <v>6</v>
      </c>
      <c r="Q2223">
        <f t="shared" si="205"/>
        <v>11</v>
      </c>
      <c r="R2223">
        <f t="shared" si="206"/>
        <v>2020</v>
      </c>
    </row>
    <row r="2224" spans="1:18" x14ac:dyDescent="0.25">
      <c r="A2224" s="2" t="s">
        <v>3204</v>
      </c>
      <c r="B2224" s="2" t="s">
        <v>495</v>
      </c>
      <c r="C2224" s="2" t="s">
        <v>355</v>
      </c>
      <c r="D2224" s="2" t="s">
        <v>359</v>
      </c>
      <c r="E2224" s="2" t="s">
        <v>192</v>
      </c>
      <c r="F2224" s="3">
        <v>44107</v>
      </c>
      <c r="G2224" s="2">
        <v>2</v>
      </c>
      <c r="H2224" s="11">
        <f>VLOOKUP(B2224,[1]!Product_Data[#Data],4,0)</f>
        <v>1467</v>
      </c>
      <c r="I2224" s="11">
        <f>VLOOKUP(B2224,[1]!Product_Data[#Data],3,0)</f>
        <v>807</v>
      </c>
      <c r="J2224" s="11">
        <f t="shared" si="207"/>
        <v>1614</v>
      </c>
      <c r="K2224" s="11">
        <f t="shared" si="208"/>
        <v>2934</v>
      </c>
      <c r="L2224" s="11">
        <f t="shared" si="209"/>
        <v>1320</v>
      </c>
      <c r="M2224" t="str">
        <f>VLOOKUP(C2224,[1]!Location_Data[#Data],2,0)</f>
        <v>Burbank</v>
      </c>
      <c r="N2224" t="str">
        <f>VLOOKUP(D2224,[1]!Salespeople_Data[#Data],2,0)</f>
        <v>Eugene Holmes</v>
      </c>
      <c r="O2224" t="str">
        <f>VLOOKUP(E2224,[1]!Customer_Data[#Data],2,0)</f>
        <v>Keith James</v>
      </c>
      <c r="P2224" s="15">
        <f t="shared" si="204"/>
        <v>7</v>
      </c>
      <c r="Q2224">
        <f t="shared" si="205"/>
        <v>10</v>
      </c>
      <c r="R2224">
        <f t="shared" si="206"/>
        <v>2020</v>
      </c>
    </row>
    <row r="2225" spans="1:18" x14ac:dyDescent="0.25">
      <c r="A2225" s="4" t="s">
        <v>3205</v>
      </c>
      <c r="B2225" s="4" t="s">
        <v>321</v>
      </c>
      <c r="C2225" s="4" t="s">
        <v>149</v>
      </c>
      <c r="D2225" s="4" t="s">
        <v>178</v>
      </c>
      <c r="E2225" s="4" t="s">
        <v>343</v>
      </c>
      <c r="F2225" s="5">
        <v>43952</v>
      </c>
      <c r="G2225" s="4">
        <v>1</v>
      </c>
      <c r="H2225" s="11">
        <f>VLOOKUP(B2225,[1]!Product_Data[#Data],4,0)</f>
        <v>2391</v>
      </c>
      <c r="I2225" s="11">
        <f>VLOOKUP(B2225,[1]!Product_Data[#Data],3,0)</f>
        <v>1291</v>
      </c>
      <c r="J2225" s="11">
        <f t="shared" si="207"/>
        <v>1291</v>
      </c>
      <c r="K2225" s="11">
        <f t="shared" si="208"/>
        <v>2391</v>
      </c>
      <c r="L2225" s="11">
        <f t="shared" si="209"/>
        <v>1100</v>
      </c>
      <c r="M2225" t="str">
        <f>VLOOKUP(C2225,[1]!Location_Data[#Data],2,0)</f>
        <v>Antioch</v>
      </c>
      <c r="N2225" t="str">
        <f>VLOOKUP(D2225,[1]!Salespeople_Data[#Data],2,0)</f>
        <v>Joshua Taylor</v>
      </c>
      <c r="O2225" t="str">
        <f>VLOOKUP(E2225,[1]!Customer_Data[#Data],2,0)</f>
        <v>James Fisher</v>
      </c>
      <c r="P2225" s="15">
        <f t="shared" si="204"/>
        <v>6</v>
      </c>
      <c r="Q2225">
        <f t="shared" si="205"/>
        <v>5</v>
      </c>
      <c r="R2225">
        <f t="shared" si="206"/>
        <v>2020</v>
      </c>
    </row>
    <row r="2226" spans="1:18" x14ac:dyDescent="0.25">
      <c r="A2226" s="2" t="s">
        <v>3206</v>
      </c>
      <c r="B2226" s="2" t="s">
        <v>421</v>
      </c>
      <c r="C2226" s="2" t="s">
        <v>115</v>
      </c>
      <c r="D2226" s="2" t="s">
        <v>212</v>
      </c>
      <c r="E2226" s="2" t="s">
        <v>1613</v>
      </c>
      <c r="F2226" s="3">
        <v>43940</v>
      </c>
      <c r="G2226" s="2">
        <v>1</v>
      </c>
      <c r="H2226" s="11">
        <f>VLOOKUP(B2226,[1]!Product_Data[#Data],4,0)</f>
        <v>826</v>
      </c>
      <c r="I2226" s="11">
        <f>VLOOKUP(B2226,[1]!Product_Data[#Data],3,0)</f>
        <v>562</v>
      </c>
      <c r="J2226" s="11">
        <f t="shared" si="207"/>
        <v>562</v>
      </c>
      <c r="K2226" s="11">
        <f t="shared" si="208"/>
        <v>826</v>
      </c>
      <c r="L2226" s="11">
        <f t="shared" si="209"/>
        <v>264</v>
      </c>
      <c r="M2226" t="str">
        <f>VLOOKUP(C2226,[1]!Location_Data[#Data],2,0)</f>
        <v>Glendale</v>
      </c>
      <c r="N2226" t="str">
        <f>VLOOKUP(D2226,[1]!Salespeople_Data[#Data],2,0)</f>
        <v>Ronald Reed</v>
      </c>
      <c r="O2226" t="str">
        <f>VLOOKUP(E2226,[1]!Customer_Data[#Data],2,0)</f>
        <v>Raymond Fields</v>
      </c>
      <c r="P2226" s="15">
        <f t="shared" si="204"/>
        <v>1</v>
      </c>
      <c r="Q2226">
        <f t="shared" si="205"/>
        <v>4</v>
      </c>
      <c r="R2226">
        <f t="shared" si="206"/>
        <v>2020</v>
      </c>
    </row>
    <row r="2227" spans="1:18" x14ac:dyDescent="0.25">
      <c r="A2227" s="4" t="s">
        <v>3207</v>
      </c>
      <c r="B2227" s="4" t="s">
        <v>13</v>
      </c>
      <c r="C2227" s="4" t="s">
        <v>519</v>
      </c>
      <c r="D2227" s="4" t="s">
        <v>106</v>
      </c>
      <c r="E2227" s="4" t="s">
        <v>1336</v>
      </c>
      <c r="F2227" s="5">
        <v>44148</v>
      </c>
      <c r="G2227" s="4">
        <v>3</v>
      </c>
      <c r="H2227" s="11">
        <f>VLOOKUP(B2227,[1]!Product_Data[#Data],4,0)</f>
        <v>1022</v>
      </c>
      <c r="I2227" s="11">
        <f>VLOOKUP(B2227,[1]!Product_Data[#Data],3,0)</f>
        <v>818</v>
      </c>
      <c r="J2227" s="11">
        <f t="shared" si="207"/>
        <v>2454</v>
      </c>
      <c r="K2227" s="11">
        <f t="shared" si="208"/>
        <v>3066</v>
      </c>
      <c r="L2227" s="11">
        <f t="shared" si="209"/>
        <v>612</v>
      </c>
      <c r="M2227" t="str">
        <f>VLOOKUP(C2227,[1]!Location_Data[#Data],2,0)</f>
        <v>Anaheim</v>
      </c>
      <c r="N2227" t="str">
        <f>VLOOKUP(D2227,[1]!Salespeople_Data[#Data],2,0)</f>
        <v>Patrick Ruiz</v>
      </c>
      <c r="O2227" t="str">
        <f>VLOOKUP(E2227,[1]!Customer_Data[#Data],2,0)</f>
        <v>Bobby Willis</v>
      </c>
      <c r="P2227" s="15">
        <f t="shared" si="204"/>
        <v>6</v>
      </c>
      <c r="Q2227">
        <f t="shared" si="205"/>
        <v>11</v>
      </c>
      <c r="R2227">
        <f t="shared" si="206"/>
        <v>2020</v>
      </c>
    </row>
    <row r="2228" spans="1:18" x14ac:dyDescent="0.25">
      <c r="A2228" s="2" t="s">
        <v>3208</v>
      </c>
      <c r="B2228" s="2" t="s">
        <v>321</v>
      </c>
      <c r="C2228" s="2" t="s">
        <v>48</v>
      </c>
      <c r="D2228" s="2" t="s">
        <v>141</v>
      </c>
      <c r="E2228" s="2" t="s">
        <v>381</v>
      </c>
      <c r="F2228" s="3">
        <v>43988</v>
      </c>
      <c r="G2228" s="2">
        <v>2</v>
      </c>
      <c r="H2228" s="11">
        <f>VLOOKUP(B2228,[1]!Product_Data[#Data],4,0)</f>
        <v>2391</v>
      </c>
      <c r="I2228" s="11">
        <f>VLOOKUP(B2228,[1]!Product_Data[#Data],3,0)</f>
        <v>1291</v>
      </c>
      <c r="J2228" s="11">
        <f t="shared" si="207"/>
        <v>2582</v>
      </c>
      <c r="K2228" s="11">
        <f t="shared" si="208"/>
        <v>4782</v>
      </c>
      <c r="L2228" s="11">
        <f t="shared" si="209"/>
        <v>2200</v>
      </c>
      <c r="M2228" t="str">
        <f>VLOOKUP(C2228,[1]!Location_Data[#Data],2,0)</f>
        <v>Rialto</v>
      </c>
      <c r="N2228" t="str">
        <f>VLOOKUP(D2228,[1]!Salespeople_Data[#Data],2,0)</f>
        <v>Arthur Mccoy</v>
      </c>
      <c r="O2228" t="str">
        <f>VLOOKUP(E2228,[1]!Customer_Data[#Data],2,0)</f>
        <v>Paul Larson</v>
      </c>
      <c r="P2228" s="15">
        <f t="shared" si="204"/>
        <v>7</v>
      </c>
      <c r="Q2228">
        <f t="shared" si="205"/>
        <v>6</v>
      </c>
      <c r="R2228">
        <f t="shared" si="206"/>
        <v>2020</v>
      </c>
    </row>
    <row r="2229" spans="1:18" x14ac:dyDescent="0.25">
      <c r="A2229" s="4" t="s">
        <v>3209</v>
      </c>
      <c r="B2229" s="4" t="s">
        <v>23</v>
      </c>
      <c r="C2229" s="4" t="s">
        <v>220</v>
      </c>
      <c r="D2229" s="4" t="s">
        <v>111</v>
      </c>
      <c r="E2229" s="4" t="s">
        <v>92</v>
      </c>
      <c r="F2229" s="5">
        <v>43834</v>
      </c>
      <c r="G2229" s="4">
        <v>1</v>
      </c>
      <c r="H2229" s="11">
        <f>VLOOKUP(B2229,[1]!Product_Data[#Data],4,0)</f>
        <v>1052</v>
      </c>
      <c r="I2229" s="11">
        <f>VLOOKUP(B2229,[1]!Product_Data[#Data],3,0)</f>
        <v>589</v>
      </c>
      <c r="J2229" s="11">
        <f t="shared" si="207"/>
        <v>589</v>
      </c>
      <c r="K2229" s="11">
        <f t="shared" si="208"/>
        <v>1052</v>
      </c>
      <c r="L2229" s="11">
        <f t="shared" si="209"/>
        <v>463</v>
      </c>
      <c r="M2229" t="str">
        <f>VLOOKUP(C2229,[1]!Location_Data[#Data],2,0)</f>
        <v>Modesto</v>
      </c>
      <c r="N2229" t="str">
        <f>VLOOKUP(D2229,[1]!Salespeople_Data[#Data],2,0)</f>
        <v>Ryan Welch</v>
      </c>
      <c r="O2229" t="str">
        <f>VLOOKUP(E2229,[1]!Customer_Data[#Data],2,0)</f>
        <v>Charles Hughes</v>
      </c>
      <c r="P2229" s="15">
        <f t="shared" si="204"/>
        <v>7</v>
      </c>
      <c r="Q2229">
        <f t="shared" si="205"/>
        <v>1</v>
      </c>
      <c r="R2229">
        <f t="shared" si="206"/>
        <v>2020</v>
      </c>
    </row>
    <row r="2230" spans="1:18" x14ac:dyDescent="0.25">
      <c r="A2230" s="2" t="s">
        <v>3210</v>
      </c>
      <c r="B2230" s="2" t="s">
        <v>403</v>
      </c>
      <c r="C2230" s="2" t="s">
        <v>29</v>
      </c>
      <c r="D2230" s="2" t="s">
        <v>269</v>
      </c>
      <c r="E2230" s="2" t="s">
        <v>3073</v>
      </c>
      <c r="F2230" s="3">
        <v>43922</v>
      </c>
      <c r="G2230" s="2">
        <v>1</v>
      </c>
      <c r="H2230" s="11">
        <f>VLOOKUP(B2230,[1]!Product_Data[#Data],4,0)</f>
        <v>392</v>
      </c>
      <c r="I2230" s="11">
        <f>VLOOKUP(B2230,[1]!Product_Data[#Data],3,0)</f>
        <v>255</v>
      </c>
      <c r="J2230" s="11">
        <f t="shared" si="207"/>
        <v>255</v>
      </c>
      <c r="K2230" s="11">
        <f t="shared" si="208"/>
        <v>392</v>
      </c>
      <c r="L2230" s="11">
        <f t="shared" si="209"/>
        <v>137</v>
      </c>
      <c r="M2230" t="str">
        <f>VLOOKUP(C2230,[1]!Location_Data[#Data],2,0)</f>
        <v>Santa Ana</v>
      </c>
      <c r="N2230" t="str">
        <f>VLOOKUP(D2230,[1]!Salespeople_Data[#Data],2,0)</f>
        <v>Kevin Butler</v>
      </c>
      <c r="O2230" t="str">
        <f>VLOOKUP(E2230,[1]!Customer_Data[#Data],2,0)</f>
        <v>Daniel Nguyen</v>
      </c>
      <c r="P2230" s="15">
        <f t="shared" si="204"/>
        <v>4</v>
      </c>
      <c r="Q2230">
        <f t="shared" si="205"/>
        <v>4</v>
      </c>
      <c r="R2230">
        <f t="shared" si="206"/>
        <v>2020</v>
      </c>
    </row>
    <row r="2231" spans="1:18" x14ac:dyDescent="0.25">
      <c r="A2231" s="4" t="s">
        <v>3211</v>
      </c>
      <c r="B2231" s="4" t="s">
        <v>311</v>
      </c>
      <c r="C2231" s="4" t="s">
        <v>39</v>
      </c>
      <c r="D2231" s="4" t="s">
        <v>25</v>
      </c>
      <c r="E2231" s="4" t="s">
        <v>314</v>
      </c>
      <c r="F2231" s="5">
        <v>43886</v>
      </c>
      <c r="G2231" s="4">
        <v>1</v>
      </c>
      <c r="H2231" s="11">
        <f>VLOOKUP(B2231,[1]!Product_Data[#Data],4,0)</f>
        <v>1743</v>
      </c>
      <c r="I2231" s="11">
        <f>VLOOKUP(B2231,[1]!Product_Data[#Data],3,0)</f>
        <v>872</v>
      </c>
      <c r="J2231" s="11">
        <f t="shared" si="207"/>
        <v>872</v>
      </c>
      <c r="K2231" s="11">
        <f t="shared" si="208"/>
        <v>1743</v>
      </c>
      <c r="L2231" s="11">
        <f t="shared" si="209"/>
        <v>871</v>
      </c>
      <c r="M2231" t="str">
        <f>VLOOKUP(C2231,[1]!Location_Data[#Data],2,0)</f>
        <v>Oceanside</v>
      </c>
      <c r="N2231" t="str">
        <f>VLOOKUP(D2231,[1]!Salespeople_Data[#Data],2,0)</f>
        <v>Brian Davis</v>
      </c>
      <c r="O2231" t="str">
        <f>VLOOKUP(E2231,[1]!Customer_Data[#Data],2,0)</f>
        <v>Dennis Morris</v>
      </c>
      <c r="P2231" s="15">
        <f t="shared" si="204"/>
        <v>3</v>
      </c>
      <c r="Q2231">
        <f t="shared" si="205"/>
        <v>2</v>
      </c>
      <c r="R2231">
        <f t="shared" si="206"/>
        <v>2020</v>
      </c>
    </row>
    <row r="2232" spans="1:18" x14ac:dyDescent="0.25">
      <c r="A2232" s="2" t="s">
        <v>3212</v>
      </c>
      <c r="B2232" s="2" t="s">
        <v>389</v>
      </c>
      <c r="C2232" s="2" t="s">
        <v>286</v>
      </c>
      <c r="D2232" s="2" t="s">
        <v>20</v>
      </c>
      <c r="E2232" s="2" t="s">
        <v>1318</v>
      </c>
      <c r="F2232" s="3">
        <v>44098</v>
      </c>
      <c r="G2232" s="2">
        <v>4</v>
      </c>
      <c r="H2232" s="11">
        <f>VLOOKUP(B2232,[1]!Product_Data[#Data],4,0)</f>
        <v>1367</v>
      </c>
      <c r="I2232" s="11">
        <f>VLOOKUP(B2232,[1]!Product_Data[#Data],3,0)</f>
        <v>984</v>
      </c>
      <c r="J2232" s="11">
        <f t="shared" si="207"/>
        <v>3936</v>
      </c>
      <c r="K2232" s="11">
        <f t="shared" si="208"/>
        <v>5468</v>
      </c>
      <c r="L2232" s="11">
        <f t="shared" si="209"/>
        <v>1532</v>
      </c>
      <c r="M2232" t="str">
        <f>VLOOKUP(C2232,[1]!Location_Data[#Data],2,0)</f>
        <v>El Monte</v>
      </c>
      <c r="N2232" t="str">
        <f>VLOOKUP(D2232,[1]!Salespeople_Data[#Data],2,0)</f>
        <v>Joshua Cook</v>
      </c>
      <c r="O2232" t="str">
        <f>VLOOKUP(E2232,[1]!Customer_Data[#Data],2,0)</f>
        <v>Roy Scott</v>
      </c>
      <c r="P2232" s="15">
        <f t="shared" si="204"/>
        <v>5</v>
      </c>
      <c r="Q2232">
        <f t="shared" si="205"/>
        <v>9</v>
      </c>
      <c r="R2232">
        <f t="shared" si="206"/>
        <v>2020</v>
      </c>
    </row>
    <row r="2233" spans="1:18" x14ac:dyDescent="0.25">
      <c r="A2233" s="4" t="s">
        <v>3213</v>
      </c>
      <c r="B2233" s="4" t="s">
        <v>603</v>
      </c>
      <c r="C2233" s="4" t="s">
        <v>62</v>
      </c>
      <c r="D2233" s="4" t="s">
        <v>298</v>
      </c>
      <c r="E2233" s="4" t="s">
        <v>823</v>
      </c>
      <c r="F2233" s="5">
        <v>43907</v>
      </c>
      <c r="G2233" s="4">
        <v>1</v>
      </c>
      <c r="H2233" s="11">
        <f>VLOOKUP(B2233,[1]!Product_Data[#Data],4,0)</f>
        <v>2495</v>
      </c>
      <c r="I2233" s="11">
        <f>VLOOKUP(B2233,[1]!Product_Data[#Data],3,0)</f>
        <v>1896</v>
      </c>
      <c r="J2233" s="11">
        <f t="shared" si="207"/>
        <v>1896</v>
      </c>
      <c r="K2233" s="11">
        <f t="shared" si="208"/>
        <v>2495</v>
      </c>
      <c r="L2233" s="11">
        <f t="shared" si="209"/>
        <v>599</v>
      </c>
      <c r="M2233" t="str">
        <f>VLOOKUP(C2233,[1]!Location_Data[#Data],2,0)</f>
        <v>Fairfield</v>
      </c>
      <c r="N2233" t="str">
        <f>VLOOKUP(D2233,[1]!Salespeople_Data[#Data],2,0)</f>
        <v>Kenneth Fields</v>
      </c>
      <c r="O2233" t="str">
        <f>VLOOKUP(E2233,[1]!Customer_Data[#Data],2,0)</f>
        <v>Harold Turner</v>
      </c>
      <c r="P2233" s="15">
        <f t="shared" si="204"/>
        <v>3</v>
      </c>
      <c r="Q2233">
        <f t="shared" si="205"/>
        <v>3</v>
      </c>
      <c r="R2233">
        <f t="shared" si="206"/>
        <v>2020</v>
      </c>
    </row>
    <row r="2234" spans="1:18" x14ac:dyDescent="0.25">
      <c r="A2234" s="2" t="s">
        <v>3214</v>
      </c>
      <c r="B2234" s="2" t="s">
        <v>389</v>
      </c>
      <c r="C2234" s="2" t="s">
        <v>490</v>
      </c>
      <c r="D2234" s="2" t="s">
        <v>10</v>
      </c>
      <c r="E2234" s="2" t="s">
        <v>920</v>
      </c>
      <c r="F2234" s="3">
        <v>44001</v>
      </c>
      <c r="G2234" s="2">
        <v>3</v>
      </c>
      <c r="H2234" s="11">
        <f>VLOOKUP(B2234,[1]!Product_Data[#Data],4,0)</f>
        <v>1367</v>
      </c>
      <c r="I2234" s="11">
        <f>VLOOKUP(B2234,[1]!Product_Data[#Data],3,0)</f>
        <v>984</v>
      </c>
      <c r="J2234" s="11">
        <f t="shared" si="207"/>
        <v>2952</v>
      </c>
      <c r="K2234" s="11">
        <f t="shared" si="208"/>
        <v>4101</v>
      </c>
      <c r="L2234" s="11">
        <f t="shared" si="209"/>
        <v>1149</v>
      </c>
      <c r="M2234" t="str">
        <f>VLOOKUP(C2234,[1]!Location_Data[#Data],2,0)</f>
        <v>Temecula</v>
      </c>
      <c r="N2234" t="str">
        <f>VLOOKUP(D2234,[1]!Salespeople_Data[#Data],2,0)</f>
        <v>Justin Lynch</v>
      </c>
      <c r="O2234" t="str">
        <f>VLOOKUP(E2234,[1]!Customer_Data[#Data],2,0)</f>
        <v>Joshua Watkins</v>
      </c>
      <c r="P2234" s="15">
        <f t="shared" si="204"/>
        <v>6</v>
      </c>
      <c r="Q2234">
        <f t="shared" si="205"/>
        <v>6</v>
      </c>
      <c r="R2234">
        <f t="shared" si="206"/>
        <v>2020</v>
      </c>
    </row>
    <row r="2235" spans="1:18" x14ac:dyDescent="0.25">
      <c r="A2235" s="4" t="s">
        <v>3215</v>
      </c>
      <c r="B2235" s="4" t="s">
        <v>38</v>
      </c>
      <c r="C2235" s="4" t="s">
        <v>70</v>
      </c>
      <c r="D2235" s="4" t="s">
        <v>106</v>
      </c>
      <c r="E2235" s="4" t="s">
        <v>465</v>
      </c>
      <c r="F2235" s="5">
        <v>44126</v>
      </c>
      <c r="G2235" s="4">
        <v>4</v>
      </c>
      <c r="H2235" s="11">
        <f>VLOOKUP(B2235,[1]!Product_Data[#Data],4,0)</f>
        <v>2283</v>
      </c>
      <c r="I2235" s="11">
        <f>VLOOKUP(B2235,[1]!Product_Data[#Data],3,0)</f>
        <v>1484</v>
      </c>
      <c r="J2235" s="11">
        <f t="shared" si="207"/>
        <v>5936</v>
      </c>
      <c r="K2235" s="11">
        <f t="shared" si="208"/>
        <v>9132</v>
      </c>
      <c r="L2235" s="11">
        <f t="shared" si="209"/>
        <v>3196</v>
      </c>
      <c r="M2235" t="str">
        <f>VLOOKUP(C2235,[1]!Location_Data[#Data],2,0)</f>
        <v>Clovis</v>
      </c>
      <c r="N2235" t="str">
        <f>VLOOKUP(D2235,[1]!Salespeople_Data[#Data],2,0)</f>
        <v>Patrick Ruiz</v>
      </c>
      <c r="O2235" t="str">
        <f>VLOOKUP(E2235,[1]!Customer_Data[#Data],2,0)</f>
        <v>Keith Griffin</v>
      </c>
      <c r="P2235" s="15">
        <f t="shared" si="204"/>
        <v>5</v>
      </c>
      <c r="Q2235">
        <f t="shared" si="205"/>
        <v>10</v>
      </c>
      <c r="R2235">
        <f t="shared" si="206"/>
        <v>2020</v>
      </c>
    </row>
    <row r="2236" spans="1:18" x14ac:dyDescent="0.25">
      <c r="A2236" s="2" t="s">
        <v>3216</v>
      </c>
      <c r="B2236" s="2" t="s">
        <v>435</v>
      </c>
      <c r="C2236" s="2" t="s">
        <v>355</v>
      </c>
      <c r="D2236" s="2" t="s">
        <v>141</v>
      </c>
      <c r="E2236" s="2" t="s">
        <v>2218</v>
      </c>
      <c r="F2236" s="3">
        <v>44181</v>
      </c>
      <c r="G2236" s="2">
        <v>1</v>
      </c>
      <c r="H2236" s="11">
        <f>VLOOKUP(B2236,[1]!Product_Data[#Data],4,0)</f>
        <v>2141</v>
      </c>
      <c r="I2236" s="11">
        <f>VLOOKUP(B2236,[1]!Product_Data[#Data],3,0)</f>
        <v>1777</v>
      </c>
      <c r="J2236" s="11">
        <f t="shared" si="207"/>
        <v>1777</v>
      </c>
      <c r="K2236" s="11">
        <f t="shared" si="208"/>
        <v>2141</v>
      </c>
      <c r="L2236" s="11">
        <f t="shared" si="209"/>
        <v>364</v>
      </c>
      <c r="M2236" t="str">
        <f>VLOOKUP(C2236,[1]!Location_Data[#Data],2,0)</f>
        <v>Burbank</v>
      </c>
      <c r="N2236" t="str">
        <f>VLOOKUP(D2236,[1]!Salespeople_Data[#Data],2,0)</f>
        <v>Arthur Mccoy</v>
      </c>
      <c r="O2236" t="str">
        <f>VLOOKUP(E2236,[1]!Customer_Data[#Data],2,0)</f>
        <v>Jerry Andrews</v>
      </c>
      <c r="P2236" s="15">
        <f t="shared" si="204"/>
        <v>4</v>
      </c>
      <c r="Q2236">
        <f t="shared" si="205"/>
        <v>12</v>
      </c>
      <c r="R2236">
        <f t="shared" si="206"/>
        <v>2020</v>
      </c>
    </row>
    <row r="2237" spans="1:18" x14ac:dyDescent="0.25">
      <c r="A2237" s="4" t="s">
        <v>3217</v>
      </c>
      <c r="B2237" s="4" t="s">
        <v>23</v>
      </c>
      <c r="C2237" s="4" t="s">
        <v>105</v>
      </c>
      <c r="D2237" s="4" t="s">
        <v>91</v>
      </c>
      <c r="E2237" s="4" t="s">
        <v>2091</v>
      </c>
      <c r="F2237" s="5">
        <v>44078</v>
      </c>
      <c r="G2237" s="4">
        <v>1</v>
      </c>
      <c r="H2237" s="11">
        <f>VLOOKUP(B2237,[1]!Product_Data[#Data],4,0)</f>
        <v>1052</v>
      </c>
      <c r="I2237" s="11">
        <f>VLOOKUP(B2237,[1]!Product_Data[#Data],3,0)</f>
        <v>589</v>
      </c>
      <c r="J2237" s="11">
        <f t="shared" si="207"/>
        <v>589</v>
      </c>
      <c r="K2237" s="11">
        <f t="shared" si="208"/>
        <v>1052</v>
      </c>
      <c r="L2237" s="11">
        <f t="shared" si="209"/>
        <v>463</v>
      </c>
      <c r="M2237" t="str">
        <f>VLOOKUP(C2237,[1]!Location_Data[#Data],2,0)</f>
        <v>Daly City</v>
      </c>
      <c r="N2237" t="str">
        <f>VLOOKUP(D2237,[1]!Salespeople_Data[#Data],2,0)</f>
        <v>Howard Gardner</v>
      </c>
      <c r="O2237" t="str">
        <f>VLOOKUP(E2237,[1]!Customer_Data[#Data],2,0)</f>
        <v>Gerald Alvarez</v>
      </c>
      <c r="P2237" s="15">
        <f t="shared" si="204"/>
        <v>6</v>
      </c>
      <c r="Q2237">
        <f t="shared" si="205"/>
        <v>9</v>
      </c>
      <c r="R2237">
        <f t="shared" si="206"/>
        <v>2020</v>
      </c>
    </row>
    <row r="2238" spans="1:18" x14ac:dyDescent="0.25">
      <c r="A2238" s="2" t="s">
        <v>3218</v>
      </c>
      <c r="B2238" s="2" t="s">
        <v>210</v>
      </c>
      <c r="C2238" s="2" t="s">
        <v>596</v>
      </c>
      <c r="D2238" s="2" t="s">
        <v>58</v>
      </c>
      <c r="E2238" s="2" t="s">
        <v>896</v>
      </c>
      <c r="F2238" s="3">
        <v>43943</v>
      </c>
      <c r="G2238" s="2">
        <v>1</v>
      </c>
      <c r="H2238" s="11">
        <f>VLOOKUP(B2238,[1]!Product_Data[#Data],4,0)</f>
        <v>458</v>
      </c>
      <c r="I2238" s="11">
        <f>VLOOKUP(B2238,[1]!Product_Data[#Data],3,0)</f>
        <v>376</v>
      </c>
      <c r="J2238" s="11">
        <f t="shared" si="207"/>
        <v>376</v>
      </c>
      <c r="K2238" s="11">
        <f t="shared" si="208"/>
        <v>458</v>
      </c>
      <c r="L2238" s="11">
        <f t="shared" si="209"/>
        <v>82</v>
      </c>
      <c r="M2238" t="str">
        <f>VLOOKUP(C2238,[1]!Location_Data[#Data],2,0)</f>
        <v>Fremont</v>
      </c>
      <c r="N2238" t="str">
        <f>VLOOKUP(D2238,[1]!Salespeople_Data[#Data],2,0)</f>
        <v>Christopher Tucker</v>
      </c>
      <c r="O2238" t="str">
        <f>VLOOKUP(E2238,[1]!Customer_Data[#Data],2,0)</f>
        <v>Eric Bradley</v>
      </c>
      <c r="P2238" s="15">
        <f t="shared" si="204"/>
        <v>4</v>
      </c>
      <c r="Q2238">
        <f t="shared" si="205"/>
        <v>4</v>
      </c>
      <c r="R2238">
        <f t="shared" si="206"/>
        <v>2020</v>
      </c>
    </row>
    <row r="2239" spans="1:18" x14ac:dyDescent="0.25">
      <c r="A2239" s="4" t="s">
        <v>3219</v>
      </c>
      <c r="B2239" s="4" t="s">
        <v>125</v>
      </c>
      <c r="C2239" s="4" t="s">
        <v>169</v>
      </c>
      <c r="D2239" s="4" t="s">
        <v>170</v>
      </c>
      <c r="E2239" s="4" t="s">
        <v>2723</v>
      </c>
      <c r="F2239" s="5">
        <v>43942</v>
      </c>
      <c r="G2239" s="4">
        <v>4</v>
      </c>
      <c r="H2239" s="11">
        <f>VLOOKUP(B2239,[1]!Product_Data[#Data],4,0)</f>
        <v>1826</v>
      </c>
      <c r="I2239" s="11">
        <f>VLOOKUP(B2239,[1]!Product_Data[#Data],3,0)</f>
        <v>1443</v>
      </c>
      <c r="J2239" s="11">
        <f t="shared" si="207"/>
        <v>5772</v>
      </c>
      <c r="K2239" s="11">
        <f t="shared" si="208"/>
        <v>7304</v>
      </c>
      <c r="L2239" s="11">
        <f t="shared" si="209"/>
        <v>1532</v>
      </c>
      <c r="M2239" t="str">
        <f>VLOOKUP(C2239,[1]!Location_Data[#Data],2,0)</f>
        <v>Vista</v>
      </c>
      <c r="N2239" t="str">
        <f>VLOOKUP(D2239,[1]!Salespeople_Data[#Data],2,0)</f>
        <v>Sean Miller</v>
      </c>
      <c r="O2239" t="str">
        <f>VLOOKUP(E2239,[1]!Customer_Data[#Data],2,0)</f>
        <v>Billy Olson</v>
      </c>
      <c r="P2239" s="15">
        <f t="shared" si="204"/>
        <v>3</v>
      </c>
      <c r="Q2239">
        <f t="shared" si="205"/>
        <v>4</v>
      </c>
      <c r="R2239">
        <f t="shared" si="206"/>
        <v>2020</v>
      </c>
    </row>
    <row r="2240" spans="1:18" x14ac:dyDescent="0.25">
      <c r="A2240" s="2" t="s">
        <v>3220</v>
      </c>
      <c r="B2240" s="2" t="s">
        <v>94</v>
      </c>
      <c r="C2240" s="2" t="s">
        <v>48</v>
      </c>
      <c r="D2240" s="2" t="s">
        <v>80</v>
      </c>
      <c r="E2240" s="2" t="s">
        <v>1649</v>
      </c>
      <c r="F2240" s="3">
        <v>44136</v>
      </c>
      <c r="G2240" s="2">
        <v>2</v>
      </c>
      <c r="H2240" s="11">
        <f>VLOOKUP(B2240,[1]!Product_Data[#Data],4,0)</f>
        <v>1639</v>
      </c>
      <c r="I2240" s="11">
        <f>VLOOKUP(B2240,[1]!Product_Data[#Data],3,0)</f>
        <v>1295</v>
      </c>
      <c r="J2240" s="11">
        <f t="shared" si="207"/>
        <v>2590</v>
      </c>
      <c r="K2240" s="11">
        <f t="shared" si="208"/>
        <v>3278</v>
      </c>
      <c r="L2240" s="11">
        <f t="shared" si="209"/>
        <v>688</v>
      </c>
      <c r="M2240" t="str">
        <f>VLOOKUP(C2240,[1]!Location_Data[#Data],2,0)</f>
        <v>Rialto</v>
      </c>
      <c r="N2240" t="str">
        <f>VLOOKUP(D2240,[1]!Salespeople_Data[#Data],2,0)</f>
        <v>Henry Nelson</v>
      </c>
      <c r="O2240" t="str">
        <f>VLOOKUP(E2240,[1]!Customer_Data[#Data],2,0)</f>
        <v>James Simmons</v>
      </c>
      <c r="P2240" s="15">
        <f t="shared" si="204"/>
        <v>1</v>
      </c>
      <c r="Q2240">
        <f t="shared" si="205"/>
        <v>11</v>
      </c>
      <c r="R2240">
        <f t="shared" si="206"/>
        <v>2020</v>
      </c>
    </row>
    <row r="2241" spans="1:18" x14ac:dyDescent="0.25">
      <c r="A2241" s="4" t="s">
        <v>3221</v>
      </c>
      <c r="B2241" s="4" t="s">
        <v>155</v>
      </c>
      <c r="C2241" s="4" t="s">
        <v>386</v>
      </c>
      <c r="D2241" s="4" t="s">
        <v>298</v>
      </c>
      <c r="E2241" s="4" t="s">
        <v>2500</v>
      </c>
      <c r="F2241" s="5">
        <v>44038</v>
      </c>
      <c r="G2241" s="4">
        <v>3</v>
      </c>
      <c r="H2241" s="11">
        <f>VLOOKUP(B2241,[1]!Product_Data[#Data],4,0)</f>
        <v>1353</v>
      </c>
      <c r="I2241" s="11">
        <f>VLOOKUP(B2241,[1]!Product_Data[#Data],3,0)</f>
        <v>947</v>
      </c>
      <c r="J2241" s="11">
        <f t="shared" si="207"/>
        <v>2841</v>
      </c>
      <c r="K2241" s="11">
        <f t="shared" si="208"/>
        <v>4059</v>
      </c>
      <c r="L2241" s="11">
        <f t="shared" si="209"/>
        <v>1218</v>
      </c>
      <c r="M2241" t="str">
        <f>VLOOKUP(C2241,[1]!Location_Data[#Data],2,0)</f>
        <v>Carlsbad</v>
      </c>
      <c r="N2241" t="str">
        <f>VLOOKUP(D2241,[1]!Salespeople_Data[#Data],2,0)</f>
        <v>Kenneth Fields</v>
      </c>
      <c r="O2241" t="str">
        <f>VLOOKUP(E2241,[1]!Customer_Data[#Data],2,0)</f>
        <v>Philip Burton</v>
      </c>
      <c r="P2241" s="15">
        <f t="shared" si="204"/>
        <v>1</v>
      </c>
      <c r="Q2241">
        <f t="shared" si="205"/>
        <v>7</v>
      </c>
      <c r="R2241">
        <f t="shared" si="206"/>
        <v>2020</v>
      </c>
    </row>
    <row r="2242" spans="1:18" x14ac:dyDescent="0.25">
      <c r="A2242" s="2" t="s">
        <v>3222</v>
      </c>
      <c r="B2242" s="2" t="s">
        <v>203</v>
      </c>
      <c r="C2242" s="2" t="s">
        <v>29</v>
      </c>
      <c r="D2242" s="2" t="s">
        <v>96</v>
      </c>
      <c r="E2242" s="2" t="s">
        <v>2330</v>
      </c>
      <c r="F2242" s="3">
        <v>44191</v>
      </c>
      <c r="G2242" s="2">
        <v>3</v>
      </c>
      <c r="H2242" s="11">
        <f>VLOOKUP(B2242,[1]!Product_Data[#Data],4,0)</f>
        <v>1414</v>
      </c>
      <c r="I2242" s="11">
        <f>VLOOKUP(B2242,[1]!Product_Data[#Data],3,0)</f>
        <v>962</v>
      </c>
      <c r="J2242" s="11">
        <f t="shared" si="207"/>
        <v>2886</v>
      </c>
      <c r="K2242" s="11">
        <f t="shared" si="208"/>
        <v>4242</v>
      </c>
      <c r="L2242" s="11">
        <f t="shared" si="209"/>
        <v>1356</v>
      </c>
      <c r="M2242" t="str">
        <f>VLOOKUP(C2242,[1]!Location_Data[#Data],2,0)</f>
        <v>Santa Ana</v>
      </c>
      <c r="N2242" t="str">
        <f>VLOOKUP(D2242,[1]!Salespeople_Data[#Data],2,0)</f>
        <v>Brian Thomas</v>
      </c>
      <c r="O2242" t="str">
        <f>VLOOKUP(E2242,[1]!Customer_Data[#Data],2,0)</f>
        <v>Bobby Hughes</v>
      </c>
      <c r="P2242" s="15">
        <f t="shared" ref="P2242:P2305" si="210">WEEKDAY(F2242)</f>
        <v>7</v>
      </c>
      <c r="Q2242">
        <f t="shared" ref="Q2242:Q2305" si="211">MONTH(F2242)</f>
        <v>12</v>
      </c>
      <c r="R2242">
        <f t="shared" ref="R2242:R2305" si="212">YEAR(F2242)</f>
        <v>2020</v>
      </c>
    </row>
    <row r="2243" spans="1:18" x14ac:dyDescent="0.25">
      <c r="A2243" s="4" t="s">
        <v>3223</v>
      </c>
      <c r="B2243" s="4" t="s">
        <v>69</v>
      </c>
      <c r="C2243" s="4" t="s">
        <v>174</v>
      </c>
      <c r="D2243" s="4" t="s">
        <v>126</v>
      </c>
      <c r="E2243" s="4" t="s">
        <v>1560</v>
      </c>
      <c r="F2243" s="5">
        <v>43992</v>
      </c>
      <c r="G2243" s="4">
        <v>1</v>
      </c>
      <c r="H2243" s="11">
        <f>VLOOKUP(B2243,[1]!Product_Data[#Data],4,0)</f>
        <v>1351</v>
      </c>
      <c r="I2243" s="11">
        <f>VLOOKUP(B2243,[1]!Product_Data[#Data],3,0)</f>
        <v>1108</v>
      </c>
      <c r="J2243" s="11">
        <f t="shared" ref="J2243:J2306" si="213">PRODUCT(I2243,G2243)</f>
        <v>1108</v>
      </c>
      <c r="K2243" s="11">
        <f t="shared" ref="K2243:K2306" si="214">PRODUCT(H2243,G2243)</f>
        <v>1351</v>
      </c>
      <c r="L2243" s="11">
        <f t="shared" ref="L2243:L2306" si="215">K2243-J2243</f>
        <v>243</v>
      </c>
      <c r="M2243" t="str">
        <f>VLOOKUP(C2243,[1]!Location_Data[#Data],2,0)</f>
        <v>Norwalk</v>
      </c>
      <c r="N2243" t="str">
        <f>VLOOKUP(D2243,[1]!Salespeople_Data[#Data],2,0)</f>
        <v>Larry Castillo</v>
      </c>
      <c r="O2243" t="str">
        <f>VLOOKUP(E2243,[1]!Customer_Data[#Data],2,0)</f>
        <v>Joe Hanson</v>
      </c>
      <c r="P2243" s="15">
        <f t="shared" si="210"/>
        <v>4</v>
      </c>
      <c r="Q2243">
        <f t="shared" si="211"/>
        <v>6</v>
      </c>
      <c r="R2243">
        <f t="shared" si="212"/>
        <v>2020</v>
      </c>
    </row>
    <row r="2244" spans="1:18" x14ac:dyDescent="0.25">
      <c r="A2244" s="2" t="s">
        <v>3224</v>
      </c>
      <c r="B2244" s="2" t="s">
        <v>440</v>
      </c>
      <c r="C2244" s="2" t="s">
        <v>52</v>
      </c>
      <c r="D2244" s="2" t="s">
        <v>345</v>
      </c>
      <c r="E2244" s="2" t="s">
        <v>1018</v>
      </c>
      <c r="F2244" s="3">
        <v>44113</v>
      </c>
      <c r="G2244" s="2">
        <v>1</v>
      </c>
      <c r="H2244" s="11">
        <f>VLOOKUP(B2244,[1]!Product_Data[#Data],4,0)</f>
        <v>800</v>
      </c>
      <c r="I2244" s="11">
        <f>VLOOKUP(B2244,[1]!Product_Data[#Data],3,0)</f>
        <v>536</v>
      </c>
      <c r="J2244" s="11">
        <f t="shared" si="213"/>
        <v>536</v>
      </c>
      <c r="K2244" s="11">
        <f t="shared" si="214"/>
        <v>800</v>
      </c>
      <c r="L2244" s="11">
        <f t="shared" si="215"/>
        <v>264</v>
      </c>
      <c r="M2244" t="str">
        <f>VLOOKUP(C2244,[1]!Location_Data[#Data],2,0)</f>
        <v>Pasadena</v>
      </c>
      <c r="N2244" t="str">
        <f>VLOOKUP(D2244,[1]!Salespeople_Data[#Data],2,0)</f>
        <v>Larry Marshall</v>
      </c>
      <c r="O2244" t="str">
        <f>VLOOKUP(E2244,[1]!Customer_Data[#Data],2,0)</f>
        <v>Victor Gutierrez</v>
      </c>
      <c r="P2244" s="15">
        <f t="shared" si="210"/>
        <v>6</v>
      </c>
      <c r="Q2244">
        <f t="shared" si="211"/>
        <v>10</v>
      </c>
      <c r="R2244">
        <f t="shared" si="212"/>
        <v>2020</v>
      </c>
    </row>
    <row r="2245" spans="1:18" x14ac:dyDescent="0.25">
      <c r="A2245" s="4" t="s">
        <v>3225</v>
      </c>
      <c r="B2245" s="4" t="s">
        <v>132</v>
      </c>
      <c r="C2245" s="4" t="s">
        <v>182</v>
      </c>
      <c r="D2245" s="4" t="s">
        <v>106</v>
      </c>
      <c r="E2245" s="4" t="s">
        <v>3226</v>
      </c>
      <c r="F2245" s="5">
        <v>44177</v>
      </c>
      <c r="G2245" s="4">
        <v>3</v>
      </c>
      <c r="H2245" s="11">
        <f>VLOOKUP(B2245,[1]!Product_Data[#Data],4,0)</f>
        <v>2091</v>
      </c>
      <c r="I2245" s="11">
        <f>VLOOKUP(B2245,[1]!Product_Data[#Data],3,0)</f>
        <v>1485</v>
      </c>
      <c r="J2245" s="11">
        <f t="shared" si="213"/>
        <v>4455</v>
      </c>
      <c r="K2245" s="11">
        <f t="shared" si="214"/>
        <v>6273</v>
      </c>
      <c r="L2245" s="11">
        <f t="shared" si="215"/>
        <v>1818</v>
      </c>
      <c r="M2245" t="str">
        <f>VLOOKUP(C2245,[1]!Location_Data[#Data],2,0)</f>
        <v>Vallejo</v>
      </c>
      <c r="N2245" t="str">
        <f>VLOOKUP(D2245,[1]!Salespeople_Data[#Data],2,0)</f>
        <v>Patrick Ruiz</v>
      </c>
      <c r="O2245" t="str">
        <f>VLOOKUP(E2245,[1]!Customer_Data[#Data],2,0)</f>
        <v>Alan Thomas</v>
      </c>
      <c r="P2245" s="15">
        <f t="shared" si="210"/>
        <v>7</v>
      </c>
      <c r="Q2245">
        <f t="shared" si="211"/>
        <v>12</v>
      </c>
      <c r="R2245">
        <f t="shared" si="212"/>
        <v>2020</v>
      </c>
    </row>
    <row r="2246" spans="1:18" x14ac:dyDescent="0.25">
      <c r="A2246" s="2" t="s">
        <v>3227</v>
      </c>
      <c r="B2246" s="2" t="s">
        <v>389</v>
      </c>
      <c r="C2246" s="2" t="s">
        <v>458</v>
      </c>
      <c r="D2246" s="2" t="s">
        <v>191</v>
      </c>
      <c r="E2246" s="2" t="s">
        <v>1420</v>
      </c>
      <c r="F2246" s="3">
        <v>44115</v>
      </c>
      <c r="G2246" s="2">
        <v>1</v>
      </c>
      <c r="H2246" s="11">
        <f>VLOOKUP(B2246,[1]!Product_Data[#Data],4,0)</f>
        <v>1367</v>
      </c>
      <c r="I2246" s="11">
        <f>VLOOKUP(B2246,[1]!Product_Data[#Data],3,0)</f>
        <v>984</v>
      </c>
      <c r="J2246" s="11">
        <f t="shared" si="213"/>
        <v>984</v>
      </c>
      <c r="K2246" s="11">
        <f t="shared" si="214"/>
        <v>1367</v>
      </c>
      <c r="L2246" s="11">
        <f t="shared" si="215"/>
        <v>383</v>
      </c>
      <c r="M2246" t="str">
        <f>VLOOKUP(C2246,[1]!Location_Data[#Data],2,0)</f>
        <v>Fontana</v>
      </c>
      <c r="N2246" t="str">
        <f>VLOOKUP(D2246,[1]!Salespeople_Data[#Data],2,0)</f>
        <v>Robert Reed</v>
      </c>
      <c r="O2246" t="str">
        <f>VLOOKUP(E2246,[1]!Customer_Data[#Data],2,0)</f>
        <v>Robert Ferguson</v>
      </c>
      <c r="P2246" s="15">
        <f t="shared" si="210"/>
        <v>1</v>
      </c>
      <c r="Q2246">
        <f t="shared" si="211"/>
        <v>10</v>
      </c>
      <c r="R2246">
        <f t="shared" si="212"/>
        <v>2020</v>
      </c>
    </row>
    <row r="2247" spans="1:18" x14ac:dyDescent="0.25">
      <c r="A2247" s="4" t="s">
        <v>3228</v>
      </c>
      <c r="B2247" s="4" t="s">
        <v>289</v>
      </c>
      <c r="C2247" s="4" t="s">
        <v>57</v>
      </c>
      <c r="D2247" s="4" t="s">
        <v>447</v>
      </c>
      <c r="E2247" s="4" t="s">
        <v>1961</v>
      </c>
      <c r="F2247" s="5">
        <v>43969</v>
      </c>
      <c r="G2247" s="4">
        <v>3</v>
      </c>
      <c r="H2247" s="11">
        <f>VLOOKUP(B2247,[1]!Product_Data[#Data],4,0)</f>
        <v>368</v>
      </c>
      <c r="I2247" s="11">
        <f>VLOOKUP(B2247,[1]!Product_Data[#Data],3,0)</f>
        <v>294</v>
      </c>
      <c r="J2247" s="11">
        <f t="shared" si="213"/>
        <v>882</v>
      </c>
      <c r="K2247" s="11">
        <f t="shared" si="214"/>
        <v>1104</v>
      </c>
      <c r="L2247" s="11">
        <f t="shared" si="215"/>
        <v>222</v>
      </c>
      <c r="M2247" t="str">
        <f>VLOOKUP(C2247,[1]!Location_Data[#Data],2,0)</f>
        <v>Thousand Oaks</v>
      </c>
      <c r="N2247" t="str">
        <f>VLOOKUP(D2247,[1]!Salespeople_Data[#Data],2,0)</f>
        <v>Howard Sims</v>
      </c>
      <c r="O2247" t="str">
        <f>VLOOKUP(E2247,[1]!Customer_Data[#Data],2,0)</f>
        <v>Eric Shaw</v>
      </c>
      <c r="P2247" s="15">
        <f t="shared" si="210"/>
        <v>2</v>
      </c>
      <c r="Q2247">
        <f t="shared" si="211"/>
        <v>5</v>
      </c>
      <c r="R2247">
        <f t="shared" si="212"/>
        <v>2020</v>
      </c>
    </row>
    <row r="2248" spans="1:18" x14ac:dyDescent="0.25">
      <c r="A2248" s="2" t="s">
        <v>3229</v>
      </c>
      <c r="B2248" s="2" t="s">
        <v>818</v>
      </c>
      <c r="C2248" s="2" t="s">
        <v>145</v>
      </c>
      <c r="D2248" s="2" t="s">
        <v>257</v>
      </c>
      <c r="E2248" s="2" t="s">
        <v>1836</v>
      </c>
      <c r="F2248" s="3">
        <v>44006</v>
      </c>
      <c r="G2248" s="2">
        <v>1</v>
      </c>
      <c r="H2248" s="11">
        <f>VLOOKUP(B2248,[1]!Product_Data[#Data],4,0)</f>
        <v>1638</v>
      </c>
      <c r="I2248" s="11">
        <f>VLOOKUP(B2248,[1]!Product_Data[#Data],3,0)</f>
        <v>1261</v>
      </c>
      <c r="J2248" s="11">
        <f t="shared" si="213"/>
        <v>1261</v>
      </c>
      <c r="K2248" s="11">
        <f t="shared" si="214"/>
        <v>1638</v>
      </c>
      <c r="L2248" s="11">
        <f t="shared" si="215"/>
        <v>377</v>
      </c>
      <c r="M2248" t="str">
        <f>VLOOKUP(C2248,[1]!Location_Data[#Data],2,0)</f>
        <v>Santa Maria</v>
      </c>
      <c r="N2248" t="str">
        <f>VLOOKUP(D2248,[1]!Salespeople_Data[#Data],2,0)</f>
        <v>Jerry Perry</v>
      </c>
      <c r="O2248" t="str">
        <f>VLOOKUP(E2248,[1]!Customer_Data[#Data],2,0)</f>
        <v>Stephen Andrews</v>
      </c>
      <c r="P2248" s="15">
        <f t="shared" si="210"/>
        <v>4</v>
      </c>
      <c r="Q2248">
        <f t="shared" si="211"/>
        <v>6</v>
      </c>
      <c r="R2248">
        <f t="shared" si="212"/>
        <v>2020</v>
      </c>
    </row>
    <row r="2249" spans="1:18" x14ac:dyDescent="0.25">
      <c r="A2249" s="4" t="s">
        <v>3230</v>
      </c>
      <c r="B2249" s="4" t="s">
        <v>69</v>
      </c>
      <c r="C2249" s="4" t="s">
        <v>386</v>
      </c>
      <c r="D2249" s="4" t="s">
        <v>80</v>
      </c>
      <c r="E2249" s="4" t="s">
        <v>1133</v>
      </c>
      <c r="F2249" s="5">
        <v>44045</v>
      </c>
      <c r="G2249" s="4">
        <v>1</v>
      </c>
      <c r="H2249" s="11">
        <f>VLOOKUP(B2249,[1]!Product_Data[#Data],4,0)</f>
        <v>1351</v>
      </c>
      <c r="I2249" s="11">
        <f>VLOOKUP(B2249,[1]!Product_Data[#Data],3,0)</f>
        <v>1108</v>
      </c>
      <c r="J2249" s="11">
        <f t="shared" si="213"/>
        <v>1108</v>
      </c>
      <c r="K2249" s="11">
        <f t="shared" si="214"/>
        <v>1351</v>
      </c>
      <c r="L2249" s="11">
        <f t="shared" si="215"/>
        <v>243</v>
      </c>
      <c r="M2249" t="str">
        <f>VLOOKUP(C2249,[1]!Location_Data[#Data],2,0)</f>
        <v>Carlsbad</v>
      </c>
      <c r="N2249" t="str">
        <f>VLOOKUP(D2249,[1]!Salespeople_Data[#Data],2,0)</f>
        <v>Henry Nelson</v>
      </c>
      <c r="O2249" t="str">
        <f>VLOOKUP(E2249,[1]!Customer_Data[#Data],2,0)</f>
        <v>Daniel West</v>
      </c>
      <c r="P2249" s="15">
        <f t="shared" si="210"/>
        <v>1</v>
      </c>
      <c r="Q2249">
        <f t="shared" si="211"/>
        <v>8</v>
      </c>
      <c r="R2249">
        <f t="shared" si="212"/>
        <v>2020</v>
      </c>
    </row>
    <row r="2250" spans="1:18" x14ac:dyDescent="0.25">
      <c r="A2250" s="2" t="s">
        <v>3231</v>
      </c>
      <c r="B2250" s="2" t="s">
        <v>235</v>
      </c>
      <c r="C2250" s="2" t="s">
        <v>39</v>
      </c>
      <c r="D2250" s="2" t="s">
        <v>170</v>
      </c>
      <c r="E2250" s="2" t="s">
        <v>2577</v>
      </c>
      <c r="F2250" s="3">
        <v>43953</v>
      </c>
      <c r="G2250" s="2">
        <v>3</v>
      </c>
      <c r="H2250" s="11">
        <f>VLOOKUP(B2250,[1]!Product_Data[#Data],4,0)</f>
        <v>1887</v>
      </c>
      <c r="I2250" s="11">
        <f>VLOOKUP(B2250,[1]!Product_Data[#Data],3,0)</f>
        <v>1378</v>
      </c>
      <c r="J2250" s="11">
        <f t="shared" si="213"/>
        <v>4134</v>
      </c>
      <c r="K2250" s="11">
        <f t="shared" si="214"/>
        <v>5661</v>
      </c>
      <c r="L2250" s="11">
        <f t="shared" si="215"/>
        <v>1527</v>
      </c>
      <c r="M2250" t="str">
        <f>VLOOKUP(C2250,[1]!Location_Data[#Data],2,0)</f>
        <v>Oceanside</v>
      </c>
      <c r="N2250" t="str">
        <f>VLOOKUP(D2250,[1]!Salespeople_Data[#Data],2,0)</f>
        <v>Sean Miller</v>
      </c>
      <c r="O2250" t="str">
        <f>VLOOKUP(E2250,[1]!Customer_Data[#Data],2,0)</f>
        <v>Jerry Green</v>
      </c>
      <c r="P2250" s="15">
        <f t="shared" si="210"/>
        <v>7</v>
      </c>
      <c r="Q2250">
        <f t="shared" si="211"/>
        <v>5</v>
      </c>
      <c r="R2250">
        <f t="shared" si="212"/>
        <v>2020</v>
      </c>
    </row>
    <row r="2251" spans="1:18" x14ac:dyDescent="0.25">
      <c r="A2251" s="4" t="s">
        <v>3232</v>
      </c>
      <c r="B2251" s="4" t="s">
        <v>245</v>
      </c>
      <c r="C2251" s="4" t="s">
        <v>220</v>
      </c>
      <c r="D2251" s="4" t="s">
        <v>53</v>
      </c>
      <c r="E2251" s="4" t="s">
        <v>1014</v>
      </c>
      <c r="F2251" s="5">
        <v>44149</v>
      </c>
      <c r="G2251" s="4">
        <v>3</v>
      </c>
      <c r="H2251" s="11">
        <f>VLOOKUP(B2251,[1]!Product_Data[#Data],4,0)</f>
        <v>818</v>
      </c>
      <c r="I2251" s="11">
        <f>VLOOKUP(B2251,[1]!Product_Data[#Data],3,0)</f>
        <v>450</v>
      </c>
      <c r="J2251" s="11">
        <f t="shared" si="213"/>
        <v>1350</v>
      </c>
      <c r="K2251" s="11">
        <f t="shared" si="214"/>
        <v>2454</v>
      </c>
      <c r="L2251" s="11">
        <f t="shared" si="215"/>
        <v>1104</v>
      </c>
      <c r="M2251" t="str">
        <f>VLOOKUP(C2251,[1]!Location_Data[#Data],2,0)</f>
        <v>Modesto</v>
      </c>
      <c r="N2251" t="str">
        <f>VLOOKUP(D2251,[1]!Salespeople_Data[#Data],2,0)</f>
        <v>Scott Mason</v>
      </c>
      <c r="O2251" t="str">
        <f>VLOOKUP(E2251,[1]!Customer_Data[#Data],2,0)</f>
        <v>Michael Hill</v>
      </c>
      <c r="P2251" s="15">
        <f t="shared" si="210"/>
        <v>7</v>
      </c>
      <c r="Q2251">
        <f t="shared" si="211"/>
        <v>11</v>
      </c>
      <c r="R2251">
        <f t="shared" si="212"/>
        <v>2020</v>
      </c>
    </row>
    <row r="2252" spans="1:18" x14ac:dyDescent="0.25">
      <c r="A2252" s="2" t="s">
        <v>3233</v>
      </c>
      <c r="B2252" s="2" t="s">
        <v>383</v>
      </c>
      <c r="C2252" s="2" t="s">
        <v>34</v>
      </c>
      <c r="D2252" s="2" t="s">
        <v>298</v>
      </c>
      <c r="E2252" s="2" t="s">
        <v>587</v>
      </c>
      <c r="F2252" s="3">
        <v>44169</v>
      </c>
      <c r="G2252" s="2">
        <v>1</v>
      </c>
      <c r="H2252" s="11">
        <f>VLOOKUP(B2252,[1]!Product_Data[#Data],4,0)</f>
        <v>1494</v>
      </c>
      <c r="I2252" s="11">
        <f>VLOOKUP(B2252,[1]!Product_Data[#Data],3,0)</f>
        <v>971</v>
      </c>
      <c r="J2252" s="11">
        <f t="shared" si="213"/>
        <v>971</v>
      </c>
      <c r="K2252" s="11">
        <f t="shared" si="214"/>
        <v>1494</v>
      </c>
      <c r="L2252" s="11">
        <f t="shared" si="215"/>
        <v>523</v>
      </c>
      <c r="M2252" t="str">
        <f>VLOOKUP(C2252,[1]!Location_Data[#Data],2,0)</f>
        <v>Inglewood</v>
      </c>
      <c r="N2252" t="str">
        <f>VLOOKUP(D2252,[1]!Salespeople_Data[#Data],2,0)</f>
        <v>Kenneth Fields</v>
      </c>
      <c r="O2252" t="str">
        <f>VLOOKUP(E2252,[1]!Customer_Data[#Data],2,0)</f>
        <v>Albert Jacobs</v>
      </c>
      <c r="P2252" s="15">
        <f t="shared" si="210"/>
        <v>6</v>
      </c>
      <c r="Q2252">
        <f t="shared" si="211"/>
        <v>12</v>
      </c>
      <c r="R2252">
        <f t="shared" si="212"/>
        <v>2020</v>
      </c>
    </row>
    <row r="2253" spans="1:18" x14ac:dyDescent="0.25">
      <c r="A2253" s="4" t="s">
        <v>3234</v>
      </c>
      <c r="B2253" s="4" t="s">
        <v>311</v>
      </c>
      <c r="C2253" s="4" t="s">
        <v>149</v>
      </c>
      <c r="D2253" s="4" t="s">
        <v>25</v>
      </c>
      <c r="E2253" s="4" t="s">
        <v>1708</v>
      </c>
      <c r="F2253" s="5">
        <v>43849</v>
      </c>
      <c r="G2253" s="4">
        <v>3</v>
      </c>
      <c r="H2253" s="11">
        <f>VLOOKUP(B2253,[1]!Product_Data[#Data],4,0)</f>
        <v>1743</v>
      </c>
      <c r="I2253" s="11">
        <f>VLOOKUP(B2253,[1]!Product_Data[#Data],3,0)</f>
        <v>872</v>
      </c>
      <c r="J2253" s="11">
        <f t="shared" si="213"/>
        <v>2616</v>
      </c>
      <c r="K2253" s="11">
        <f t="shared" si="214"/>
        <v>5229</v>
      </c>
      <c r="L2253" s="11">
        <f t="shared" si="215"/>
        <v>2613</v>
      </c>
      <c r="M2253" t="str">
        <f>VLOOKUP(C2253,[1]!Location_Data[#Data],2,0)</f>
        <v>Antioch</v>
      </c>
      <c r="N2253" t="str">
        <f>VLOOKUP(D2253,[1]!Salespeople_Data[#Data],2,0)</f>
        <v>Brian Davis</v>
      </c>
      <c r="O2253" t="str">
        <f>VLOOKUP(E2253,[1]!Customer_Data[#Data],2,0)</f>
        <v>Jason Diaz</v>
      </c>
      <c r="P2253" s="15">
        <f t="shared" si="210"/>
        <v>1</v>
      </c>
      <c r="Q2253">
        <f t="shared" si="211"/>
        <v>1</v>
      </c>
      <c r="R2253">
        <f t="shared" si="212"/>
        <v>2020</v>
      </c>
    </row>
    <row r="2254" spans="1:18" x14ac:dyDescent="0.25">
      <c r="A2254" s="2" t="s">
        <v>3235</v>
      </c>
      <c r="B2254" s="2" t="s">
        <v>367</v>
      </c>
      <c r="C2254" s="2" t="s">
        <v>253</v>
      </c>
      <c r="D2254" s="2" t="s">
        <v>212</v>
      </c>
      <c r="E2254" s="2" t="s">
        <v>2149</v>
      </c>
      <c r="F2254" s="3">
        <v>43844</v>
      </c>
      <c r="G2254" s="2">
        <v>1</v>
      </c>
      <c r="H2254" s="11">
        <f>VLOOKUP(B2254,[1]!Product_Data[#Data],4,0)</f>
        <v>530</v>
      </c>
      <c r="I2254" s="11">
        <f>VLOOKUP(B2254,[1]!Product_Data[#Data],3,0)</f>
        <v>424</v>
      </c>
      <c r="J2254" s="11">
        <f t="shared" si="213"/>
        <v>424</v>
      </c>
      <c r="K2254" s="11">
        <f t="shared" si="214"/>
        <v>530</v>
      </c>
      <c r="L2254" s="11">
        <f t="shared" si="215"/>
        <v>106</v>
      </c>
      <c r="M2254" t="str">
        <f>VLOOKUP(C2254,[1]!Location_Data[#Data],2,0)</f>
        <v>Bakersfield</v>
      </c>
      <c r="N2254" t="str">
        <f>VLOOKUP(D2254,[1]!Salespeople_Data[#Data],2,0)</f>
        <v>Ronald Reed</v>
      </c>
      <c r="O2254" t="str">
        <f>VLOOKUP(E2254,[1]!Customer_Data[#Data],2,0)</f>
        <v>Victor Medina</v>
      </c>
      <c r="P2254" s="15">
        <f t="shared" si="210"/>
        <v>3</v>
      </c>
      <c r="Q2254">
        <f t="shared" si="211"/>
        <v>1</v>
      </c>
      <c r="R2254">
        <f t="shared" si="212"/>
        <v>2020</v>
      </c>
    </row>
    <row r="2255" spans="1:18" x14ac:dyDescent="0.25">
      <c r="A2255" s="4" t="s">
        <v>3236</v>
      </c>
      <c r="B2255" s="4" t="s">
        <v>271</v>
      </c>
      <c r="C2255" s="4" t="s">
        <v>450</v>
      </c>
      <c r="D2255" s="4" t="s">
        <v>80</v>
      </c>
      <c r="E2255" s="4" t="s">
        <v>317</v>
      </c>
      <c r="F2255" s="5">
        <v>43849</v>
      </c>
      <c r="G2255" s="4">
        <v>2</v>
      </c>
      <c r="H2255" s="11">
        <f>VLOOKUP(B2255,[1]!Product_Data[#Data],4,0)</f>
        <v>1587</v>
      </c>
      <c r="I2255" s="11">
        <f>VLOOKUP(B2255,[1]!Product_Data[#Data],3,0)</f>
        <v>1301</v>
      </c>
      <c r="J2255" s="11">
        <f t="shared" si="213"/>
        <v>2602</v>
      </c>
      <c r="K2255" s="11">
        <f t="shared" si="214"/>
        <v>3174</v>
      </c>
      <c r="L2255" s="11">
        <f t="shared" si="215"/>
        <v>572</v>
      </c>
      <c r="M2255" t="str">
        <f>VLOOKUP(C2255,[1]!Location_Data[#Data],2,0)</f>
        <v>Simi Valley</v>
      </c>
      <c r="N2255" t="str">
        <f>VLOOKUP(D2255,[1]!Salespeople_Data[#Data],2,0)</f>
        <v>Henry Nelson</v>
      </c>
      <c r="O2255" t="str">
        <f>VLOOKUP(E2255,[1]!Customer_Data[#Data],2,0)</f>
        <v>Jimmy Morrison</v>
      </c>
      <c r="P2255" s="15">
        <f t="shared" si="210"/>
        <v>1</v>
      </c>
      <c r="Q2255">
        <f t="shared" si="211"/>
        <v>1</v>
      </c>
      <c r="R2255">
        <f t="shared" si="212"/>
        <v>2020</v>
      </c>
    </row>
    <row r="2256" spans="1:18" x14ac:dyDescent="0.25">
      <c r="A2256" s="2" t="s">
        <v>3237</v>
      </c>
      <c r="B2256" s="2" t="s">
        <v>245</v>
      </c>
      <c r="C2256" s="2" t="s">
        <v>39</v>
      </c>
      <c r="D2256" s="2" t="s">
        <v>116</v>
      </c>
      <c r="E2256" s="2" t="s">
        <v>334</v>
      </c>
      <c r="F2256" s="3">
        <v>44169</v>
      </c>
      <c r="G2256" s="2">
        <v>1</v>
      </c>
      <c r="H2256" s="11">
        <f>VLOOKUP(B2256,[1]!Product_Data[#Data],4,0)</f>
        <v>818</v>
      </c>
      <c r="I2256" s="11">
        <f>VLOOKUP(B2256,[1]!Product_Data[#Data],3,0)</f>
        <v>450</v>
      </c>
      <c r="J2256" s="11">
        <f t="shared" si="213"/>
        <v>450</v>
      </c>
      <c r="K2256" s="11">
        <f t="shared" si="214"/>
        <v>818</v>
      </c>
      <c r="L2256" s="11">
        <f t="shared" si="215"/>
        <v>368</v>
      </c>
      <c r="M2256" t="str">
        <f>VLOOKUP(C2256,[1]!Location_Data[#Data],2,0)</f>
        <v>Oceanside</v>
      </c>
      <c r="N2256" t="str">
        <f>VLOOKUP(D2256,[1]!Salespeople_Data[#Data],2,0)</f>
        <v>Roger Ramos</v>
      </c>
      <c r="O2256" t="str">
        <f>VLOOKUP(E2256,[1]!Customer_Data[#Data],2,0)</f>
        <v>Gregory Porter</v>
      </c>
      <c r="P2256" s="15">
        <f t="shared" si="210"/>
        <v>6</v>
      </c>
      <c r="Q2256">
        <f t="shared" si="211"/>
        <v>12</v>
      </c>
      <c r="R2256">
        <f t="shared" si="212"/>
        <v>2020</v>
      </c>
    </row>
    <row r="2257" spans="1:18" x14ac:dyDescent="0.25">
      <c r="A2257" s="4" t="s">
        <v>3238</v>
      </c>
      <c r="B2257" s="4" t="s">
        <v>330</v>
      </c>
      <c r="C2257" s="4" t="s">
        <v>211</v>
      </c>
      <c r="D2257" s="4" t="s">
        <v>136</v>
      </c>
      <c r="E2257" s="4" t="s">
        <v>2251</v>
      </c>
      <c r="F2257" s="5">
        <v>44062</v>
      </c>
      <c r="G2257" s="4">
        <v>2</v>
      </c>
      <c r="H2257" s="11">
        <f>VLOOKUP(B2257,[1]!Product_Data[#Data],4,0)</f>
        <v>1635</v>
      </c>
      <c r="I2257" s="11">
        <f>VLOOKUP(B2257,[1]!Product_Data[#Data],3,0)</f>
        <v>1046</v>
      </c>
      <c r="J2257" s="11">
        <f t="shared" si="213"/>
        <v>2092</v>
      </c>
      <c r="K2257" s="11">
        <f t="shared" si="214"/>
        <v>3270</v>
      </c>
      <c r="L2257" s="11">
        <f t="shared" si="215"/>
        <v>1178</v>
      </c>
      <c r="M2257" t="str">
        <f>VLOOKUP(C2257,[1]!Location_Data[#Data],2,0)</f>
        <v>Chula Vista</v>
      </c>
      <c r="N2257" t="str">
        <f>VLOOKUP(D2257,[1]!Salespeople_Data[#Data],2,0)</f>
        <v>Clarence Fox</v>
      </c>
      <c r="O2257" t="str">
        <f>VLOOKUP(E2257,[1]!Customer_Data[#Data],2,0)</f>
        <v>Timothy Bowman</v>
      </c>
      <c r="P2257" s="15">
        <f t="shared" si="210"/>
        <v>4</v>
      </c>
      <c r="Q2257">
        <f t="shared" si="211"/>
        <v>8</v>
      </c>
      <c r="R2257">
        <f t="shared" si="212"/>
        <v>2020</v>
      </c>
    </row>
    <row r="2258" spans="1:18" x14ac:dyDescent="0.25">
      <c r="A2258" s="2" t="s">
        <v>3239</v>
      </c>
      <c r="B2258" s="2" t="s">
        <v>223</v>
      </c>
      <c r="C2258" s="2" t="s">
        <v>100</v>
      </c>
      <c r="D2258" s="2" t="s">
        <v>49</v>
      </c>
      <c r="E2258" s="2" t="s">
        <v>1311</v>
      </c>
      <c r="F2258" s="3">
        <v>43960</v>
      </c>
      <c r="G2258" s="2">
        <v>1</v>
      </c>
      <c r="H2258" s="11">
        <f>VLOOKUP(B2258,[1]!Product_Data[#Data],4,0)</f>
        <v>799</v>
      </c>
      <c r="I2258" s="11">
        <f>VLOOKUP(B2258,[1]!Product_Data[#Data],3,0)</f>
        <v>455</v>
      </c>
      <c r="J2258" s="11">
        <f t="shared" si="213"/>
        <v>455</v>
      </c>
      <c r="K2258" s="11">
        <f t="shared" si="214"/>
        <v>799</v>
      </c>
      <c r="L2258" s="11">
        <f t="shared" si="215"/>
        <v>344</v>
      </c>
      <c r="M2258" t="str">
        <f>VLOOKUP(C2258,[1]!Location_Data[#Data],2,0)</f>
        <v>Victorville</v>
      </c>
      <c r="N2258" t="str">
        <f>VLOOKUP(D2258,[1]!Salespeople_Data[#Data],2,0)</f>
        <v>Walter Cook</v>
      </c>
      <c r="O2258" t="str">
        <f>VLOOKUP(E2258,[1]!Customer_Data[#Data],2,0)</f>
        <v>Alan Scott</v>
      </c>
      <c r="P2258" s="15">
        <f t="shared" si="210"/>
        <v>7</v>
      </c>
      <c r="Q2258">
        <f t="shared" si="211"/>
        <v>5</v>
      </c>
      <c r="R2258">
        <f t="shared" si="212"/>
        <v>2020</v>
      </c>
    </row>
    <row r="2259" spans="1:18" x14ac:dyDescent="0.25">
      <c r="A2259" s="4" t="s">
        <v>3240</v>
      </c>
      <c r="B2259" s="4" t="s">
        <v>330</v>
      </c>
      <c r="C2259" s="4" t="s">
        <v>79</v>
      </c>
      <c r="D2259" s="4" t="s">
        <v>298</v>
      </c>
      <c r="E2259" s="4" t="s">
        <v>726</v>
      </c>
      <c r="F2259" s="5">
        <v>44139</v>
      </c>
      <c r="G2259" s="4">
        <v>2</v>
      </c>
      <c r="H2259" s="11">
        <f>VLOOKUP(B2259,[1]!Product_Data[#Data],4,0)</f>
        <v>1635</v>
      </c>
      <c r="I2259" s="11">
        <f>VLOOKUP(B2259,[1]!Product_Data[#Data],3,0)</f>
        <v>1046</v>
      </c>
      <c r="J2259" s="11">
        <f t="shared" si="213"/>
        <v>2092</v>
      </c>
      <c r="K2259" s="11">
        <f t="shared" si="214"/>
        <v>3270</v>
      </c>
      <c r="L2259" s="11">
        <f t="shared" si="215"/>
        <v>1178</v>
      </c>
      <c r="M2259" t="str">
        <f>VLOOKUP(C2259,[1]!Location_Data[#Data],2,0)</f>
        <v>Palmdale</v>
      </c>
      <c r="N2259" t="str">
        <f>VLOOKUP(D2259,[1]!Salespeople_Data[#Data],2,0)</f>
        <v>Kenneth Fields</v>
      </c>
      <c r="O2259" t="str">
        <f>VLOOKUP(E2259,[1]!Customer_Data[#Data],2,0)</f>
        <v>Phillip Tucker</v>
      </c>
      <c r="P2259" s="15">
        <f t="shared" si="210"/>
        <v>4</v>
      </c>
      <c r="Q2259">
        <f t="shared" si="211"/>
        <v>11</v>
      </c>
      <c r="R2259">
        <f t="shared" si="212"/>
        <v>2020</v>
      </c>
    </row>
    <row r="2260" spans="1:18" x14ac:dyDescent="0.25">
      <c r="A2260" s="2" t="s">
        <v>3241</v>
      </c>
      <c r="B2260" s="2" t="s">
        <v>200</v>
      </c>
      <c r="C2260" s="2" t="s">
        <v>195</v>
      </c>
      <c r="D2260" s="2" t="s">
        <v>30</v>
      </c>
      <c r="E2260" s="2" t="s">
        <v>2099</v>
      </c>
      <c r="F2260" s="3">
        <v>43973</v>
      </c>
      <c r="G2260" s="2">
        <v>1</v>
      </c>
      <c r="H2260" s="11">
        <f>VLOOKUP(B2260,[1]!Product_Data[#Data],4,0)</f>
        <v>315</v>
      </c>
      <c r="I2260" s="11">
        <f>VLOOKUP(B2260,[1]!Product_Data[#Data],3,0)</f>
        <v>208</v>
      </c>
      <c r="J2260" s="11">
        <f t="shared" si="213"/>
        <v>208</v>
      </c>
      <c r="K2260" s="11">
        <f t="shared" si="214"/>
        <v>315</v>
      </c>
      <c r="L2260" s="11">
        <f t="shared" si="215"/>
        <v>107</v>
      </c>
      <c r="M2260" t="str">
        <f>VLOOKUP(C2260,[1]!Location_Data[#Data],2,0)</f>
        <v>Pomona</v>
      </c>
      <c r="N2260" t="str">
        <f>VLOOKUP(D2260,[1]!Salespeople_Data[#Data],2,0)</f>
        <v>Carl Hall</v>
      </c>
      <c r="O2260" t="str">
        <f>VLOOKUP(E2260,[1]!Customer_Data[#Data],2,0)</f>
        <v>Eugene Hunter</v>
      </c>
      <c r="P2260" s="15">
        <f t="shared" si="210"/>
        <v>6</v>
      </c>
      <c r="Q2260">
        <f t="shared" si="211"/>
        <v>5</v>
      </c>
      <c r="R2260">
        <f t="shared" si="212"/>
        <v>2020</v>
      </c>
    </row>
    <row r="2261" spans="1:18" x14ac:dyDescent="0.25">
      <c r="A2261" s="4" t="s">
        <v>3242</v>
      </c>
      <c r="B2261" s="4" t="s">
        <v>69</v>
      </c>
      <c r="C2261" s="4" t="s">
        <v>276</v>
      </c>
      <c r="D2261" s="4" t="s">
        <v>116</v>
      </c>
      <c r="E2261" s="4" t="s">
        <v>1079</v>
      </c>
      <c r="F2261" s="5">
        <v>43941</v>
      </c>
      <c r="G2261" s="4">
        <v>3</v>
      </c>
      <c r="H2261" s="11">
        <f>VLOOKUP(B2261,[1]!Product_Data[#Data],4,0)</f>
        <v>1351</v>
      </c>
      <c r="I2261" s="11">
        <f>VLOOKUP(B2261,[1]!Product_Data[#Data],3,0)</f>
        <v>1108</v>
      </c>
      <c r="J2261" s="11">
        <f t="shared" si="213"/>
        <v>3324</v>
      </c>
      <c r="K2261" s="11">
        <f t="shared" si="214"/>
        <v>4053</v>
      </c>
      <c r="L2261" s="11">
        <f t="shared" si="215"/>
        <v>729</v>
      </c>
      <c r="M2261" t="str">
        <f>VLOOKUP(C2261,[1]!Location_Data[#Data],2,0)</f>
        <v>Orange</v>
      </c>
      <c r="N2261" t="str">
        <f>VLOOKUP(D2261,[1]!Salespeople_Data[#Data],2,0)</f>
        <v>Roger Ramos</v>
      </c>
      <c r="O2261" t="str">
        <f>VLOOKUP(E2261,[1]!Customer_Data[#Data],2,0)</f>
        <v>Donald Reynolds</v>
      </c>
      <c r="P2261" s="15">
        <f t="shared" si="210"/>
        <v>2</v>
      </c>
      <c r="Q2261">
        <f t="shared" si="211"/>
        <v>4</v>
      </c>
      <c r="R2261">
        <f t="shared" si="212"/>
        <v>2020</v>
      </c>
    </row>
    <row r="2262" spans="1:18" x14ac:dyDescent="0.25">
      <c r="A2262" s="2" t="s">
        <v>3243</v>
      </c>
      <c r="B2262" s="2" t="s">
        <v>858</v>
      </c>
      <c r="C2262" s="2" t="s">
        <v>62</v>
      </c>
      <c r="D2262" s="2" t="s">
        <v>359</v>
      </c>
      <c r="E2262" s="2" t="s">
        <v>863</v>
      </c>
      <c r="F2262" s="3">
        <v>44076</v>
      </c>
      <c r="G2262" s="2">
        <v>2</v>
      </c>
      <c r="H2262" s="11">
        <f>VLOOKUP(B2262,[1]!Product_Data[#Data],4,0)</f>
        <v>2294</v>
      </c>
      <c r="I2262" s="11">
        <f>VLOOKUP(B2262,[1]!Product_Data[#Data],3,0)</f>
        <v>1399</v>
      </c>
      <c r="J2262" s="11">
        <f t="shared" si="213"/>
        <v>2798</v>
      </c>
      <c r="K2262" s="11">
        <f t="shared" si="214"/>
        <v>4588</v>
      </c>
      <c r="L2262" s="11">
        <f t="shared" si="215"/>
        <v>1790</v>
      </c>
      <c r="M2262" t="str">
        <f>VLOOKUP(C2262,[1]!Location_Data[#Data],2,0)</f>
        <v>Fairfield</v>
      </c>
      <c r="N2262" t="str">
        <f>VLOOKUP(D2262,[1]!Salespeople_Data[#Data],2,0)</f>
        <v>Eugene Holmes</v>
      </c>
      <c r="O2262" t="str">
        <f>VLOOKUP(E2262,[1]!Customer_Data[#Data],2,0)</f>
        <v>Henry Cox</v>
      </c>
      <c r="P2262" s="15">
        <f t="shared" si="210"/>
        <v>4</v>
      </c>
      <c r="Q2262">
        <f t="shared" si="211"/>
        <v>9</v>
      </c>
      <c r="R2262">
        <f t="shared" si="212"/>
        <v>2020</v>
      </c>
    </row>
    <row r="2263" spans="1:18" x14ac:dyDescent="0.25">
      <c r="A2263" s="4" t="s">
        <v>3244</v>
      </c>
      <c r="B2263" s="4" t="s">
        <v>185</v>
      </c>
      <c r="C2263" s="4" t="s">
        <v>268</v>
      </c>
      <c r="D2263" s="4" t="s">
        <v>359</v>
      </c>
      <c r="E2263" s="4" t="s">
        <v>1321</v>
      </c>
      <c r="F2263" s="5">
        <v>43864</v>
      </c>
      <c r="G2263" s="4">
        <v>3</v>
      </c>
      <c r="H2263" s="11">
        <f>VLOOKUP(B2263,[1]!Product_Data[#Data],4,0)</f>
        <v>667</v>
      </c>
      <c r="I2263" s="11">
        <f>VLOOKUP(B2263,[1]!Product_Data[#Data],3,0)</f>
        <v>387</v>
      </c>
      <c r="J2263" s="11">
        <f t="shared" si="213"/>
        <v>1161</v>
      </c>
      <c r="K2263" s="11">
        <f t="shared" si="214"/>
        <v>2001</v>
      </c>
      <c r="L2263" s="11">
        <f t="shared" si="215"/>
        <v>840</v>
      </c>
      <c r="M2263" t="str">
        <f>VLOOKUP(C2263,[1]!Location_Data[#Data],2,0)</f>
        <v>Murrieta</v>
      </c>
      <c r="N2263" t="str">
        <f>VLOOKUP(D2263,[1]!Salespeople_Data[#Data],2,0)</f>
        <v>Eugene Holmes</v>
      </c>
      <c r="O2263" t="str">
        <f>VLOOKUP(E2263,[1]!Customer_Data[#Data],2,0)</f>
        <v>Edward Wright</v>
      </c>
      <c r="P2263" s="15">
        <f t="shared" si="210"/>
        <v>2</v>
      </c>
      <c r="Q2263">
        <f t="shared" si="211"/>
        <v>2</v>
      </c>
      <c r="R2263">
        <f t="shared" si="212"/>
        <v>2020</v>
      </c>
    </row>
    <row r="2264" spans="1:18" x14ac:dyDescent="0.25">
      <c r="A2264" s="2" t="s">
        <v>3245</v>
      </c>
      <c r="B2264" s="2" t="s">
        <v>56</v>
      </c>
      <c r="C2264" s="2" t="s">
        <v>140</v>
      </c>
      <c r="D2264" s="2" t="s">
        <v>71</v>
      </c>
      <c r="E2264" s="2" t="s">
        <v>1635</v>
      </c>
      <c r="F2264" s="3">
        <v>44062</v>
      </c>
      <c r="G2264" s="2">
        <v>1</v>
      </c>
      <c r="H2264" s="11">
        <f>VLOOKUP(B2264,[1]!Product_Data[#Data],4,0)</f>
        <v>1848</v>
      </c>
      <c r="I2264" s="11">
        <f>VLOOKUP(B2264,[1]!Product_Data[#Data],3,0)</f>
        <v>1294</v>
      </c>
      <c r="J2264" s="11">
        <f t="shared" si="213"/>
        <v>1294</v>
      </c>
      <c r="K2264" s="11">
        <f t="shared" si="214"/>
        <v>1848</v>
      </c>
      <c r="L2264" s="11">
        <f t="shared" si="215"/>
        <v>554</v>
      </c>
      <c r="M2264" t="str">
        <f>VLOOKUP(C2264,[1]!Location_Data[#Data],2,0)</f>
        <v>Salinas</v>
      </c>
      <c r="N2264" t="str">
        <f>VLOOKUP(D2264,[1]!Salespeople_Data[#Data],2,0)</f>
        <v>Gary Rodriguez</v>
      </c>
      <c r="O2264" t="str">
        <f>VLOOKUP(E2264,[1]!Customer_Data[#Data],2,0)</f>
        <v>Sean Andrews</v>
      </c>
      <c r="P2264" s="15">
        <f t="shared" si="210"/>
        <v>4</v>
      </c>
      <c r="Q2264">
        <f t="shared" si="211"/>
        <v>8</v>
      </c>
      <c r="R2264">
        <f t="shared" si="212"/>
        <v>2020</v>
      </c>
    </row>
    <row r="2265" spans="1:18" x14ac:dyDescent="0.25">
      <c r="A2265" s="4" t="s">
        <v>3246</v>
      </c>
      <c r="B2265" s="4" t="s">
        <v>61</v>
      </c>
      <c r="C2265" s="4" t="s">
        <v>272</v>
      </c>
      <c r="D2265" s="4" t="s">
        <v>447</v>
      </c>
      <c r="E2265" s="4" t="s">
        <v>770</v>
      </c>
      <c r="F2265" s="5">
        <v>44113</v>
      </c>
      <c r="G2265" s="4">
        <v>1</v>
      </c>
      <c r="H2265" s="11">
        <f>VLOOKUP(B2265,[1]!Product_Data[#Data],4,0)</f>
        <v>1889</v>
      </c>
      <c r="I2265" s="11">
        <f>VLOOKUP(B2265,[1]!Product_Data[#Data],3,0)</f>
        <v>945</v>
      </c>
      <c r="J2265" s="11">
        <f t="shared" si="213"/>
        <v>945</v>
      </c>
      <c r="K2265" s="11">
        <f t="shared" si="214"/>
        <v>1889</v>
      </c>
      <c r="L2265" s="11">
        <f t="shared" si="215"/>
        <v>944</v>
      </c>
      <c r="M2265" t="str">
        <f>VLOOKUP(C2265,[1]!Location_Data[#Data],2,0)</f>
        <v>Torrance</v>
      </c>
      <c r="N2265" t="str">
        <f>VLOOKUP(D2265,[1]!Salespeople_Data[#Data],2,0)</f>
        <v>Howard Sims</v>
      </c>
      <c r="O2265" t="str">
        <f>VLOOKUP(E2265,[1]!Customer_Data[#Data],2,0)</f>
        <v>Roger Alexander</v>
      </c>
      <c r="P2265" s="15">
        <f t="shared" si="210"/>
        <v>6</v>
      </c>
      <c r="Q2265">
        <f t="shared" si="211"/>
        <v>10</v>
      </c>
      <c r="R2265">
        <f t="shared" si="212"/>
        <v>2020</v>
      </c>
    </row>
    <row r="2266" spans="1:18" x14ac:dyDescent="0.25">
      <c r="A2266" s="2" t="s">
        <v>3247</v>
      </c>
      <c r="B2266" s="2" t="s">
        <v>94</v>
      </c>
      <c r="C2266" s="2" t="s">
        <v>362</v>
      </c>
      <c r="D2266" s="2" t="s">
        <v>10</v>
      </c>
      <c r="E2266" s="2" t="s">
        <v>2679</v>
      </c>
      <c r="F2266" s="3">
        <v>43918</v>
      </c>
      <c r="G2266" s="2">
        <v>1</v>
      </c>
      <c r="H2266" s="11">
        <f>VLOOKUP(B2266,[1]!Product_Data[#Data],4,0)</f>
        <v>1639</v>
      </c>
      <c r="I2266" s="11">
        <f>VLOOKUP(B2266,[1]!Product_Data[#Data],3,0)</f>
        <v>1295</v>
      </c>
      <c r="J2266" s="11">
        <f t="shared" si="213"/>
        <v>1295</v>
      </c>
      <c r="K2266" s="11">
        <f t="shared" si="214"/>
        <v>1639</v>
      </c>
      <c r="L2266" s="11">
        <f t="shared" si="215"/>
        <v>344</v>
      </c>
      <c r="M2266" t="str">
        <f>VLOOKUP(C2266,[1]!Location_Data[#Data],2,0)</f>
        <v>San Bernardino</v>
      </c>
      <c r="N2266" t="str">
        <f>VLOOKUP(D2266,[1]!Salespeople_Data[#Data],2,0)</f>
        <v>Justin Lynch</v>
      </c>
      <c r="O2266" t="str">
        <f>VLOOKUP(E2266,[1]!Customer_Data[#Data],2,0)</f>
        <v>George Lee</v>
      </c>
      <c r="P2266" s="15">
        <f t="shared" si="210"/>
        <v>7</v>
      </c>
      <c r="Q2266">
        <f t="shared" si="211"/>
        <v>3</v>
      </c>
      <c r="R2266">
        <f t="shared" si="212"/>
        <v>2020</v>
      </c>
    </row>
    <row r="2267" spans="1:18" x14ac:dyDescent="0.25">
      <c r="A2267" s="4" t="s">
        <v>3248</v>
      </c>
      <c r="B2267" s="4" t="s">
        <v>139</v>
      </c>
      <c r="C2267" s="4" t="s">
        <v>224</v>
      </c>
      <c r="D2267" s="4" t="s">
        <v>359</v>
      </c>
      <c r="E2267" s="4" t="s">
        <v>1140</v>
      </c>
      <c r="F2267" s="5">
        <v>43919</v>
      </c>
      <c r="G2267" s="4">
        <v>3</v>
      </c>
      <c r="H2267" s="11">
        <f>VLOOKUP(B2267,[1]!Product_Data[#Data],4,0)</f>
        <v>817</v>
      </c>
      <c r="I2267" s="11">
        <f>VLOOKUP(B2267,[1]!Product_Data[#Data],3,0)</f>
        <v>409</v>
      </c>
      <c r="J2267" s="11">
        <f t="shared" si="213"/>
        <v>1227</v>
      </c>
      <c r="K2267" s="11">
        <f t="shared" si="214"/>
        <v>2451</v>
      </c>
      <c r="L2267" s="11">
        <f t="shared" si="215"/>
        <v>1224</v>
      </c>
      <c r="M2267" t="str">
        <f>VLOOKUP(C2267,[1]!Location_Data[#Data],2,0)</f>
        <v>Huntington Beach</v>
      </c>
      <c r="N2267" t="str">
        <f>VLOOKUP(D2267,[1]!Salespeople_Data[#Data],2,0)</f>
        <v>Eugene Holmes</v>
      </c>
      <c r="O2267" t="str">
        <f>VLOOKUP(E2267,[1]!Customer_Data[#Data],2,0)</f>
        <v>Craig Reyes</v>
      </c>
      <c r="P2267" s="15">
        <f t="shared" si="210"/>
        <v>1</v>
      </c>
      <c r="Q2267">
        <f t="shared" si="211"/>
        <v>3</v>
      </c>
      <c r="R2267">
        <f t="shared" si="212"/>
        <v>2020</v>
      </c>
    </row>
    <row r="2268" spans="1:18" x14ac:dyDescent="0.25">
      <c r="A2268" s="2" t="s">
        <v>3249</v>
      </c>
      <c r="B2268" s="2" t="s">
        <v>78</v>
      </c>
      <c r="C2268" s="2" t="s">
        <v>182</v>
      </c>
      <c r="D2268" s="2" t="s">
        <v>159</v>
      </c>
      <c r="E2268" s="2" t="s">
        <v>1063</v>
      </c>
      <c r="F2268" s="3">
        <v>43951</v>
      </c>
      <c r="G2268" s="2">
        <v>2</v>
      </c>
      <c r="H2268" s="11">
        <f>VLOOKUP(B2268,[1]!Product_Data[#Data],4,0)</f>
        <v>1380</v>
      </c>
      <c r="I2268" s="11">
        <f>VLOOKUP(B2268,[1]!Product_Data[#Data],3,0)</f>
        <v>1090</v>
      </c>
      <c r="J2268" s="11">
        <f t="shared" si="213"/>
        <v>2180</v>
      </c>
      <c r="K2268" s="11">
        <f t="shared" si="214"/>
        <v>2760</v>
      </c>
      <c r="L2268" s="11">
        <f t="shared" si="215"/>
        <v>580</v>
      </c>
      <c r="M2268" t="str">
        <f>VLOOKUP(C2268,[1]!Location_Data[#Data],2,0)</f>
        <v>Vallejo</v>
      </c>
      <c r="N2268" t="str">
        <f>VLOOKUP(D2268,[1]!Salespeople_Data[#Data],2,0)</f>
        <v>Bobby Russell</v>
      </c>
      <c r="O2268" t="str">
        <f>VLOOKUP(E2268,[1]!Customer_Data[#Data],2,0)</f>
        <v>Michael Reed</v>
      </c>
      <c r="P2268" s="15">
        <f t="shared" si="210"/>
        <v>5</v>
      </c>
      <c r="Q2268">
        <f t="shared" si="211"/>
        <v>4</v>
      </c>
      <c r="R2268">
        <f t="shared" si="212"/>
        <v>2020</v>
      </c>
    </row>
    <row r="2269" spans="1:18" x14ac:dyDescent="0.25">
      <c r="A2269" s="4" t="s">
        <v>3250</v>
      </c>
      <c r="B2269" s="4" t="s">
        <v>219</v>
      </c>
      <c r="C2269" s="4" t="s">
        <v>14</v>
      </c>
      <c r="D2269" s="4" t="s">
        <v>126</v>
      </c>
      <c r="E2269" s="4" t="s">
        <v>903</v>
      </c>
      <c r="F2269" s="5">
        <v>44016</v>
      </c>
      <c r="G2269" s="4">
        <v>4</v>
      </c>
      <c r="H2269" s="11">
        <f>VLOOKUP(B2269,[1]!Product_Data[#Data],4,0)</f>
        <v>561</v>
      </c>
      <c r="I2269" s="11">
        <f>VLOOKUP(B2269,[1]!Product_Data[#Data],3,0)</f>
        <v>421</v>
      </c>
      <c r="J2269" s="11">
        <f t="shared" si="213"/>
        <v>1684</v>
      </c>
      <c r="K2269" s="11">
        <f t="shared" si="214"/>
        <v>2244</v>
      </c>
      <c r="L2269" s="11">
        <f t="shared" si="215"/>
        <v>560</v>
      </c>
      <c r="M2269" t="str">
        <f>VLOOKUP(C2269,[1]!Location_Data[#Data],2,0)</f>
        <v>Santa Clarita</v>
      </c>
      <c r="N2269" t="str">
        <f>VLOOKUP(D2269,[1]!Salespeople_Data[#Data],2,0)</f>
        <v>Larry Castillo</v>
      </c>
      <c r="O2269" t="str">
        <f>VLOOKUP(E2269,[1]!Customer_Data[#Data],2,0)</f>
        <v>Billy Kennedy</v>
      </c>
      <c r="P2269" s="15">
        <f t="shared" si="210"/>
        <v>7</v>
      </c>
      <c r="Q2269">
        <f t="shared" si="211"/>
        <v>7</v>
      </c>
      <c r="R2269">
        <f t="shared" si="212"/>
        <v>2020</v>
      </c>
    </row>
    <row r="2270" spans="1:18" x14ac:dyDescent="0.25">
      <c r="A2270" s="2" t="s">
        <v>3251</v>
      </c>
      <c r="B2270" s="2" t="s">
        <v>400</v>
      </c>
      <c r="C2270" s="2" t="s">
        <v>174</v>
      </c>
      <c r="D2270" s="2" t="s">
        <v>447</v>
      </c>
      <c r="E2270" s="2" t="s">
        <v>1341</v>
      </c>
      <c r="F2270" s="3">
        <v>43845</v>
      </c>
      <c r="G2270" s="2">
        <v>3</v>
      </c>
      <c r="H2270" s="11">
        <f>VLOOKUP(B2270,[1]!Product_Data[#Data],4,0)</f>
        <v>886</v>
      </c>
      <c r="I2270" s="11">
        <f>VLOOKUP(B2270,[1]!Product_Data[#Data],3,0)</f>
        <v>478</v>
      </c>
      <c r="J2270" s="11">
        <f t="shared" si="213"/>
        <v>1434</v>
      </c>
      <c r="K2270" s="11">
        <f t="shared" si="214"/>
        <v>2658</v>
      </c>
      <c r="L2270" s="11">
        <f t="shared" si="215"/>
        <v>1224</v>
      </c>
      <c r="M2270" t="str">
        <f>VLOOKUP(C2270,[1]!Location_Data[#Data],2,0)</f>
        <v>Norwalk</v>
      </c>
      <c r="N2270" t="str">
        <f>VLOOKUP(D2270,[1]!Salespeople_Data[#Data],2,0)</f>
        <v>Howard Sims</v>
      </c>
      <c r="O2270" t="str">
        <f>VLOOKUP(E2270,[1]!Customer_Data[#Data],2,0)</f>
        <v>Frank Mason</v>
      </c>
      <c r="P2270" s="15">
        <f t="shared" si="210"/>
        <v>4</v>
      </c>
      <c r="Q2270">
        <f t="shared" si="211"/>
        <v>1</v>
      </c>
      <c r="R2270">
        <f t="shared" si="212"/>
        <v>2020</v>
      </c>
    </row>
    <row r="2271" spans="1:18" x14ac:dyDescent="0.25">
      <c r="A2271" s="4" t="s">
        <v>3252</v>
      </c>
      <c r="B2271" s="4" t="s">
        <v>33</v>
      </c>
      <c r="C2271" s="4" t="s">
        <v>380</v>
      </c>
      <c r="D2271" s="4" t="s">
        <v>159</v>
      </c>
      <c r="E2271" s="4" t="s">
        <v>1254</v>
      </c>
      <c r="F2271" s="5">
        <v>44029</v>
      </c>
      <c r="G2271" s="4">
        <v>1</v>
      </c>
      <c r="H2271" s="11">
        <f>VLOOKUP(B2271,[1]!Product_Data[#Data],4,0)</f>
        <v>1582</v>
      </c>
      <c r="I2271" s="11">
        <f>VLOOKUP(B2271,[1]!Product_Data[#Data],3,0)</f>
        <v>1234</v>
      </c>
      <c r="J2271" s="11">
        <f t="shared" si="213"/>
        <v>1234</v>
      </c>
      <c r="K2271" s="11">
        <f t="shared" si="214"/>
        <v>1582</v>
      </c>
      <c r="L2271" s="11">
        <f t="shared" si="215"/>
        <v>348</v>
      </c>
      <c r="M2271" t="str">
        <f>VLOOKUP(C2271,[1]!Location_Data[#Data],2,0)</f>
        <v>Los Angeles</v>
      </c>
      <c r="N2271" t="str">
        <f>VLOOKUP(D2271,[1]!Salespeople_Data[#Data],2,0)</f>
        <v>Bobby Russell</v>
      </c>
      <c r="O2271" t="str">
        <f>VLOOKUP(E2271,[1]!Customer_Data[#Data],2,0)</f>
        <v>Daniel Moreno</v>
      </c>
      <c r="P2271" s="15">
        <f t="shared" si="210"/>
        <v>6</v>
      </c>
      <c r="Q2271">
        <f t="shared" si="211"/>
        <v>7</v>
      </c>
      <c r="R2271">
        <f t="shared" si="212"/>
        <v>2020</v>
      </c>
    </row>
    <row r="2272" spans="1:18" x14ac:dyDescent="0.25">
      <c r="A2272" s="2" t="s">
        <v>3253</v>
      </c>
      <c r="B2272" s="2" t="s">
        <v>189</v>
      </c>
      <c r="C2272" s="2" t="s">
        <v>643</v>
      </c>
      <c r="D2272" s="2" t="s">
        <v>413</v>
      </c>
      <c r="E2272" s="2" t="s">
        <v>2309</v>
      </c>
      <c r="F2272" s="3">
        <v>44019</v>
      </c>
      <c r="G2272" s="2">
        <v>4</v>
      </c>
      <c r="H2272" s="11">
        <f>VLOOKUP(B2272,[1]!Product_Data[#Data],4,0)</f>
        <v>1783</v>
      </c>
      <c r="I2272" s="11">
        <f>VLOOKUP(B2272,[1]!Product_Data[#Data],3,0)</f>
        <v>1516</v>
      </c>
      <c r="J2272" s="11">
        <f t="shared" si="213"/>
        <v>6064</v>
      </c>
      <c r="K2272" s="11">
        <f t="shared" si="214"/>
        <v>7132</v>
      </c>
      <c r="L2272" s="11">
        <f t="shared" si="215"/>
        <v>1068</v>
      </c>
      <c r="M2272" t="str">
        <f>VLOOKUP(C2272,[1]!Location_Data[#Data],2,0)</f>
        <v>Hayward</v>
      </c>
      <c r="N2272" t="str">
        <f>VLOOKUP(D2272,[1]!Salespeople_Data[#Data],2,0)</f>
        <v>Kenneth Bradley</v>
      </c>
      <c r="O2272" t="str">
        <f>VLOOKUP(E2272,[1]!Customer_Data[#Data],2,0)</f>
        <v>Ralph Banks</v>
      </c>
      <c r="P2272" s="15">
        <f t="shared" si="210"/>
        <v>3</v>
      </c>
      <c r="Q2272">
        <f t="shared" si="211"/>
        <v>7</v>
      </c>
      <c r="R2272">
        <f t="shared" si="212"/>
        <v>2020</v>
      </c>
    </row>
    <row r="2273" spans="1:18" x14ac:dyDescent="0.25">
      <c r="A2273" s="4" t="s">
        <v>3254</v>
      </c>
      <c r="B2273" s="4" t="s">
        <v>260</v>
      </c>
      <c r="C2273" s="4" t="s">
        <v>436</v>
      </c>
      <c r="D2273" s="4" t="s">
        <v>212</v>
      </c>
      <c r="E2273" s="4" t="s">
        <v>2239</v>
      </c>
      <c r="F2273" s="5">
        <v>43979</v>
      </c>
      <c r="G2273" s="4">
        <v>3</v>
      </c>
      <c r="H2273" s="11">
        <f>VLOOKUP(B2273,[1]!Product_Data[#Data],4,0)</f>
        <v>502</v>
      </c>
      <c r="I2273" s="11">
        <f>VLOOKUP(B2273,[1]!Product_Data[#Data],3,0)</f>
        <v>296</v>
      </c>
      <c r="J2273" s="11">
        <f t="shared" si="213"/>
        <v>888</v>
      </c>
      <c r="K2273" s="11">
        <f t="shared" si="214"/>
        <v>1506</v>
      </c>
      <c r="L2273" s="11">
        <f t="shared" si="215"/>
        <v>618</v>
      </c>
      <c r="M2273" t="str">
        <f>VLOOKUP(C2273,[1]!Location_Data[#Data],2,0)</f>
        <v>Jurupa Valley</v>
      </c>
      <c r="N2273" t="str">
        <f>VLOOKUP(D2273,[1]!Salespeople_Data[#Data],2,0)</f>
        <v>Ronald Reed</v>
      </c>
      <c r="O2273" t="str">
        <f>VLOOKUP(E2273,[1]!Customer_Data[#Data],2,0)</f>
        <v>Jonathan Bowman</v>
      </c>
      <c r="P2273" s="15">
        <f t="shared" si="210"/>
        <v>5</v>
      </c>
      <c r="Q2273">
        <f t="shared" si="211"/>
        <v>5</v>
      </c>
      <c r="R2273">
        <f t="shared" si="212"/>
        <v>2020</v>
      </c>
    </row>
    <row r="2274" spans="1:18" x14ac:dyDescent="0.25">
      <c r="A2274" s="2" t="s">
        <v>3255</v>
      </c>
      <c r="B2274" s="2" t="s">
        <v>666</v>
      </c>
      <c r="C2274" s="2" t="s">
        <v>490</v>
      </c>
      <c r="D2274" s="2" t="s">
        <v>269</v>
      </c>
      <c r="E2274" s="2" t="s">
        <v>2443</v>
      </c>
      <c r="F2274" s="3">
        <v>43928</v>
      </c>
      <c r="G2274" s="2">
        <v>1</v>
      </c>
      <c r="H2274" s="11">
        <f>VLOOKUP(B2274,[1]!Product_Data[#Data],4,0)</f>
        <v>2241</v>
      </c>
      <c r="I2274" s="11">
        <f>VLOOKUP(B2274,[1]!Product_Data[#Data],3,0)</f>
        <v>1367</v>
      </c>
      <c r="J2274" s="11">
        <f t="shared" si="213"/>
        <v>1367</v>
      </c>
      <c r="K2274" s="11">
        <f t="shared" si="214"/>
        <v>2241</v>
      </c>
      <c r="L2274" s="11">
        <f t="shared" si="215"/>
        <v>874</v>
      </c>
      <c r="M2274" t="str">
        <f>VLOOKUP(C2274,[1]!Location_Data[#Data],2,0)</f>
        <v>Temecula</v>
      </c>
      <c r="N2274" t="str">
        <f>VLOOKUP(D2274,[1]!Salespeople_Data[#Data],2,0)</f>
        <v>Kevin Butler</v>
      </c>
      <c r="O2274" t="str">
        <f>VLOOKUP(E2274,[1]!Customer_Data[#Data],2,0)</f>
        <v>Peter Warren</v>
      </c>
      <c r="P2274" s="15">
        <f t="shared" si="210"/>
        <v>3</v>
      </c>
      <c r="Q2274">
        <f t="shared" si="211"/>
        <v>4</v>
      </c>
      <c r="R2274">
        <f t="shared" si="212"/>
        <v>2020</v>
      </c>
    </row>
    <row r="2275" spans="1:18" x14ac:dyDescent="0.25">
      <c r="A2275" s="4" t="s">
        <v>3256</v>
      </c>
      <c r="B2275" s="4" t="s">
        <v>38</v>
      </c>
      <c r="C2275" s="4" t="s">
        <v>115</v>
      </c>
      <c r="D2275" s="4" t="s">
        <v>111</v>
      </c>
      <c r="E2275" s="4" t="s">
        <v>1577</v>
      </c>
      <c r="F2275" s="5">
        <v>44006</v>
      </c>
      <c r="G2275" s="4">
        <v>2</v>
      </c>
      <c r="H2275" s="11">
        <f>VLOOKUP(B2275,[1]!Product_Data[#Data],4,0)</f>
        <v>2283</v>
      </c>
      <c r="I2275" s="11">
        <f>VLOOKUP(B2275,[1]!Product_Data[#Data],3,0)</f>
        <v>1484</v>
      </c>
      <c r="J2275" s="11">
        <f t="shared" si="213"/>
        <v>2968</v>
      </c>
      <c r="K2275" s="11">
        <f t="shared" si="214"/>
        <v>4566</v>
      </c>
      <c r="L2275" s="11">
        <f t="shared" si="215"/>
        <v>1598</v>
      </c>
      <c r="M2275" t="str">
        <f>VLOOKUP(C2275,[1]!Location_Data[#Data],2,0)</f>
        <v>Glendale</v>
      </c>
      <c r="N2275" t="str">
        <f>VLOOKUP(D2275,[1]!Salespeople_Data[#Data],2,0)</f>
        <v>Ryan Welch</v>
      </c>
      <c r="O2275" t="str">
        <f>VLOOKUP(E2275,[1]!Customer_Data[#Data],2,0)</f>
        <v>Kevin Wood</v>
      </c>
      <c r="P2275" s="15">
        <f t="shared" si="210"/>
        <v>4</v>
      </c>
      <c r="Q2275">
        <f t="shared" si="211"/>
        <v>6</v>
      </c>
      <c r="R2275">
        <f t="shared" si="212"/>
        <v>2020</v>
      </c>
    </row>
    <row r="2276" spans="1:18" x14ac:dyDescent="0.25">
      <c r="A2276" s="2" t="s">
        <v>3257</v>
      </c>
      <c r="B2276" s="2" t="s">
        <v>305</v>
      </c>
      <c r="C2276" s="2" t="s">
        <v>519</v>
      </c>
      <c r="D2276" s="2" t="s">
        <v>40</v>
      </c>
      <c r="E2276" s="2" t="s">
        <v>3258</v>
      </c>
      <c r="F2276" s="3">
        <v>44126</v>
      </c>
      <c r="G2276" s="2">
        <v>3</v>
      </c>
      <c r="H2276" s="11">
        <f>VLOOKUP(B2276,[1]!Product_Data[#Data],4,0)</f>
        <v>504</v>
      </c>
      <c r="I2276" s="11">
        <f>VLOOKUP(B2276,[1]!Product_Data[#Data],3,0)</f>
        <v>408</v>
      </c>
      <c r="J2276" s="11">
        <f t="shared" si="213"/>
        <v>1224</v>
      </c>
      <c r="K2276" s="11">
        <f t="shared" si="214"/>
        <v>1512</v>
      </c>
      <c r="L2276" s="11">
        <f t="shared" si="215"/>
        <v>288</v>
      </c>
      <c r="M2276" t="str">
        <f>VLOOKUP(C2276,[1]!Location_Data[#Data],2,0)</f>
        <v>Anaheim</v>
      </c>
      <c r="N2276" t="str">
        <f>VLOOKUP(D2276,[1]!Salespeople_Data[#Data],2,0)</f>
        <v>Brian Hansen</v>
      </c>
      <c r="O2276" t="str">
        <f>VLOOKUP(E2276,[1]!Customer_Data[#Data],2,0)</f>
        <v>Roger Thompson</v>
      </c>
      <c r="P2276" s="15">
        <f t="shared" si="210"/>
        <v>5</v>
      </c>
      <c r="Q2276">
        <f t="shared" si="211"/>
        <v>10</v>
      </c>
      <c r="R2276">
        <f t="shared" si="212"/>
        <v>2020</v>
      </c>
    </row>
    <row r="2277" spans="1:18" x14ac:dyDescent="0.25">
      <c r="A2277" s="4" t="s">
        <v>3259</v>
      </c>
      <c r="B2277" s="4" t="s">
        <v>119</v>
      </c>
      <c r="C2277" s="4" t="s">
        <v>140</v>
      </c>
      <c r="D2277" s="4" t="s">
        <v>106</v>
      </c>
      <c r="E2277" s="4" t="s">
        <v>3164</v>
      </c>
      <c r="F2277" s="5">
        <v>43885</v>
      </c>
      <c r="G2277" s="4">
        <v>1</v>
      </c>
      <c r="H2277" s="11">
        <f>VLOOKUP(B2277,[1]!Product_Data[#Data],4,0)</f>
        <v>1077</v>
      </c>
      <c r="I2277" s="11">
        <f>VLOOKUP(B2277,[1]!Product_Data[#Data],3,0)</f>
        <v>732</v>
      </c>
      <c r="J2277" s="11">
        <f t="shared" si="213"/>
        <v>732</v>
      </c>
      <c r="K2277" s="11">
        <f t="shared" si="214"/>
        <v>1077</v>
      </c>
      <c r="L2277" s="11">
        <f t="shared" si="215"/>
        <v>345</v>
      </c>
      <c r="M2277" t="str">
        <f>VLOOKUP(C2277,[1]!Location_Data[#Data],2,0)</f>
        <v>Salinas</v>
      </c>
      <c r="N2277" t="str">
        <f>VLOOKUP(D2277,[1]!Salespeople_Data[#Data],2,0)</f>
        <v>Patrick Ruiz</v>
      </c>
      <c r="O2277" t="str">
        <f>VLOOKUP(E2277,[1]!Customer_Data[#Data],2,0)</f>
        <v>Harry Perkins</v>
      </c>
      <c r="P2277" s="15">
        <f t="shared" si="210"/>
        <v>2</v>
      </c>
      <c r="Q2277">
        <f t="shared" si="211"/>
        <v>2</v>
      </c>
      <c r="R2277">
        <f t="shared" si="212"/>
        <v>2020</v>
      </c>
    </row>
    <row r="2278" spans="1:18" x14ac:dyDescent="0.25">
      <c r="A2278" s="2" t="s">
        <v>3260</v>
      </c>
      <c r="B2278" s="2" t="s">
        <v>99</v>
      </c>
      <c r="C2278" s="2" t="s">
        <v>169</v>
      </c>
      <c r="D2278" s="2" t="s">
        <v>63</v>
      </c>
      <c r="E2278" s="2" t="s">
        <v>624</v>
      </c>
      <c r="F2278" s="3">
        <v>44169</v>
      </c>
      <c r="G2278" s="2">
        <v>1</v>
      </c>
      <c r="H2278" s="11">
        <f>VLOOKUP(B2278,[1]!Product_Data[#Data],4,0)</f>
        <v>1708</v>
      </c>
      <c r="I2278" s="11">
        <f>VLOOKUP(B2278,[1]!Product_Data[#Data],3,0)</f>
        <v>871</v>
      </c>
      <c r="J2278" s="11">
        <f t="shared" si="213"/>
        <v>871</v>
      </c>
      <c r="K2278" s="11">
        <f t="shared" si="214"/>
        <v>1708</v>
      </c>
      <c r="L2278" s="11">
        <f t="shared" si="215"/>
        <v>837</v>
      </c>
      <c r="M2278" t="str">
        <f>VLOOKUP(C2278,[1]!Location_Data[#Data],2,0)</f>
        <v>Vista</v>
      </c>
      <c r="N2278" t="str">
        <f>VLOOKUP(D2278,[1]!Salespeople_Data[#Data],2,0)</f>
        <v>Jeremy Mendoza</v>
      </c>
      <c r="O2278" t="str">
        <f>VLOOKUP(E2278,[1]!Customer_Data[#Data],2,0)</f>
        <v>Steve Stewart</v>
      </c>
      <c r="P2278" s="15">
        <f t="shared" si="210"/>
        <v>6</v>
      </c>
      <c r="Q2278">
        <f t="shared" si="211"/>
        <v>12</v>
      </c>
      <c r="R2278">
        <f t="shared" si="212"/>
        <v>2020</v>
      </c>
    </row>
    <row r="2279" spans="1:18" x14ac:dyDescent="0.25">
      <c r="A2279" s="4" t="s">
        <v>3261</v>
      </c>
      <c r="B2279" s="4" t="s">
        <v>104</v>
      </c>
      <c r="C2279" s="4" t="s">
        <v>286</v>
      </c>
      <c r="D2279" s="4" t="s">
        <v>165</v>
      </c>
      <c r="E2279" s="4" t="s">
        <v>1668</v>
      </c>
      <c r="F2279" s="5">
        <v>43898</v>
      </c>
      <c r="G2279" s="4">
        <v>1</v>
      </c>
      <c r="H2279" s="11">
        <f>VLOOKUP(B2279,[1]!Product_Data[#Data],4,0)</f>
        <v>1671</v>
      </c>
      <c r="I2279" s="11">
        <f>VLOOKUP(B2279,[1]!Product_Data[#Data],3,0)</f>
        <v>1220</v>
      </c>
      <c r="J2279" s="11">
        <f t="shared" si="213"/>
        <v>1220</v>
      </c>
      <c r="K2279" s="11">
        <f t="shared" si="214"/>
        <v>1671</v>
      </c>
      <c r="L2279" s="11">
        <f t="shared" si="215"/>
        <v>451</v>
      </c>
      <c r="M2279" t="str">
        <f>VLOOKUP(C2279,[1]!Location_Data[#Data],2,0)</f>
        <v>El Monte</v>
      </c>
      <c r="N2279" t="str">
        <f>VLOOKUP(D2279,[1]!Salespeople_Data[#Data],2,0)</f>
        <v>Joe Sims</v>
      </c>
      <c r="O2279" t="str">
        <f>VLOOKUP(E2279,[1]!Customer_Data[#Data],2,0)</f>
        <v>Bruce Butler</v>
      </c>
      <c r="P2279" s="15">
        <f t="shared" si="210"/>
        <v>1</v>
      </c>
      <c r="Q2279">
        <f t="shared" si="211"/>
        <v>3</v>
      </c>
      <c r="R2279">
        <f t="shared" si="212"/>
        <v>2020</v>
      </c>
    </row>
    <row r="2280" spans="1:18" x14ac:dyDescent="0.25">
      <c r="A2280" s="2" t="s">
        <v>3262</v>
      </c>
      <c r="B2280" s="2" t="s">
        <v>271</v>
      </c>
      <c r="C2280" s="2" t="s">
        <v>322</v>
      </c>
      <c r="D2280" s="2" t="s">
        <v>257</v>
      </c>
      <c r="E2280" s="2" t="s">
        <v>781</v>
      </c>
      <c r="F2280" s="3">
        <v>44182</v>
      </c>
      <c r="G2280" s="2">
        <v>2</v>
      </c>
      <c r="H2280" s="11">
        <f>VLOOKUP(B2280,[1]!Product_Data[#Data],4,0)</f>
        <v>1587</v>
      </c>
      <c r="I2280" s="11">
        <f>VLOOKUP(B2280,[1]!Product_Data[#Data],3,0)</f>
        <v>1301</v>
      </c>
      <c r="J2280" s="11">
        <f t="shared" si="213"/>
        <v>2602</v>
      </c>
      <c r="K2280" s="11">
        <f t="shared" si="214"/>
        <v>3174</v>
      </c>
      <c r="L2280" s="11">
        <f t="shared" si="215"/>
        <v>572</v>
      </c>
      <c r="M2280" t="str">
        <f>VLOOKUP(C2280,[1]!Location_Data[#Data],2,0)</f>
        <v>Rancho Cucamonga</v>
      </c>
      <c r="N2280" t="str">
        <f>VLOOKUP(D2280,[1]!Salespeople_Data[#Data],2,0)</f>
        <v>Jerry Perry</v>
      </c>
      <c r="O2280" t="str">
        <f>VLOOKUP(E2280,[1]!Customer_Data[#Data],2,0)</f>
        <v>Kenneth Simpson</v>
      </c>
      <c r="P2280" s="15">
        <f t="shared" si="210"/>
        <v>5</v>
      </c>
      <c r="Q2280">
        <f t="shared" si="211"/>
        <v>12</v>
      </c>
      <c r="R2280">
        <f t="shared" si="212"/>
        <v>2020</v>
      </c>
    </row>
    <row r="2281" spans="1:18" x14ac:dyDescent="0.25">
      <c r="A2281" s="4" t="s">
        <v>3263</v>
      </c>
      <c r="B2281" s="4" t="s">
        <v>155</v>
      </c>
      <c r="C2281" s="4" t="s">
        <v>24</v>
      </c>
      <c r="D2281" s="4" t="s">
        <v>239</v>
      </c>
      <c r="E2281" s="4" t="s">
        <v>2803</v>
      </c>
      <c r="F2281" s="5">
        <v>43998</v>
      </c>
      <c r="G2281" s="4">
        <v>4</v>
      </c>
      <c r="H2281" s="11">
        <f>VLOOKUP(B2281,[1]!Product_Data[#Data],4,0)</f>
        <v>1353</v>
      </c>
      <c r="I2281" s="11">
        <f>VLOOKUP(B2281,[1]!Product_Data[#Data],3,0)</f>
        <v>947</v>
      </c>
      <c r="J2281" s="11">
        <f t="shared" si="213"/>
        <v>3788</v>
      </c>
      <c r="K2281" s="11">
        <f t="shared" si="214"/>
        <v>5412</v>
      </c>
      <c r="L2281" s="11">
        <f t="shared" si="215"/>
        <v>1624</v>
      </c>
      <c r="M2281" t="str">
        <f>VLOOKUP(C2281,[1]!Location_Data[#Data],2,0)</f>
        <v>Lancaster</v>
      </c>
      <c r="N2281" t="str">
        <f>VLOOKUP(D2281,[1]!Salespeople_Data[#Data],2,0)</f>
        <v>John Reyes</v>
      </c>
      <c r="O2281" t="str">
        <f>VLOOKUP(E2281,[1]!Customer_Data[#Data],2,0)</f>
        <v>Gerald Andrews</v>
      </c>
      <c r="P2281" s="15">
        <f t="shared" si="210"/>
        <v>3</v>
      </c>
      <c r="Q2281">
        <f t="shared" si="211"/>
        <v>6</v>
      </c>
      <c r="R2281">
        <f t="shared" si="212"/>
        <v>2020</v>
      </c>
    </row>
    <row r="2282" spans="1:18" x14ac:dyDescent="0.25">
      <c r="A2282" s="2" t="s">
        <v>3264</v>
      </c>
      <c r="B2282" s="2" t="s">
        <v>139</v>
      </c>
      <c r="C2282" s="2" t="s">
        <v>186</v>
      </c>
      <c r="D2282" s="2" t="s">
        <v>191</v>
      </c>
      <c r="E2282" s="2" t="s">
        <v>3265</v>
      </c>
      <c r="F2282" s="3">
        <v>44099</v>
      </c>
      <c r="G2282" s="2">
        <v>1</v>
      </c>
      <c r="H2282" s="11">
        <f>VLOOKUP(B2282,[1]!Product_Data[#Data],4,0)</f>
        <v>817</v>
      </c>
      <c r="I2282" s="11">
        <f>VLOOKUP(B2282,[1]!Product_Data[#Data],3,0)</f>
        <v>409</v>
      </c>
      <c r="J2282" s="11">
        <f t="shared" si="213"/>
        <v>409</v>
      </c>
      <c r="K2282" s="11">
        <f t="shared" si="214"/>
        <v>817</v>
      </c>
      <c r="L2282" s="11">
        <f t="shared" si="215"/>
        <v>408</v>
      </c>
      <c r="M2282" t="str">
        <f>VLOOKUP(C2282,[1]!Location_Data[#Data],2,0)</f>
        <v>Riverside</v>
      </c>
      <c r="N2282" t="str">
        <f>VLOOKUP(D2282,[1]!Salespeople_Data[#Data],2,0)</f>
        <v>Robert Reed</v>
      </c>
      <c r="O2282" t="str">
        <f>VLOOKUP(E2282,[1]!Customer_Data[#Data],2,0)</f>
        <v>Larry Freeman</v>
      </c>
      <c r="P2282" s="15">
        <f t="shared" si="210"/>
        <v>6</v>
      </c>
      <c r="Q2282">
        <f t="shared" si="211"/>
        <v>9</v>
      </c>
      <c r="R2282">
        <f t="shared" si="212"/>
        <v>2020</v>
      </c>
    </row>
    <row r="2283" spans="1:18" x14ac:dyDescent="0.25">
      <c r="A2283" s="4" t="s">
        <v>3266</v>
      </c>
      <c r="B2283" s="4" t="s">
        <v>263</v>
      </c>
      <c r="C2283" s="4" t="s">
        <v>643</v>
      </c>
      <c r="D2283" s="4" t="s">
        <v>80</v>
      </c>
      <c r="E2283" s="4" t="s">
        <v>876</v>
      </c>
      <c r="F2283" s="5">
        <v>44042</v>
      </c>
      <c r="G2283" s="4">
        <v>1</v>
      </c>
      <c r="H2283" s="11">
        <f>VLOOKUP(B2283,[1]!Product_Data[#Data],4,0)</f>
        <v>378</v>
      </c>
      <c r="I2283" s="11">
        <f>VLOOKUP(B2283,[1]!Product_Data[#Data],3,0)</f>
        <v>291</v>
      </c>
      <c r="J2283" s="11">
        <f t="shared" si="213"/>
        <v>291</v>
      </c>
      <c r="K2283" s="11">
        <f t="shared" si="214"/>
        <v>378</v>
      </c>
      <c r="L2283" s="11">
        <f t="shared" si="215"/>
        <v>87</v>
      </c>
      <c r="M2283" t="str">
        <f>VLOOKUP(C2283,[1]!Location_Data[#Data],2,0)</f>
        <v>Hayward</v>
      </c>
      <c r="N2283" t="str">
        <f>VLOOKUP(D2283,[1]!Salespeople_Data[#Data],2,0)</f>
        <v>Henry Nelson</v>
      </c>
      <c r="O2283" t="str">
        <f>VLOOKUP(E2283,[1]!Customer_Data[#Data],2,0)</f>
        <v>Edward Mason</v>
      </c>
      <c r="P2283" s="15">
        <f t="shared" si="210"/>
        <v>5</v>
      </c>
      <c r="Q2283">
        <f t="shared" si="211"/>
        <v>7</v>
      </c>
      <c r="R2283">
        <f t="shared" si="212"/>
        <v>2020</v>
      </c>
    </row>
    <row r="2284" spans="1:18" x14ac:dyDescent="0.25">
      <c r="A2284" s="2" t="s">
        <v>3267</v>
      </c>
      <c r="B2284" s="2" t="s">
        <v>457</v>
      </c>
      <c r="C2284" s="2" t="s">
        <v>286</v>
      </c>
      <c r="D2284" s="2" t="s">
        <v>101</v>
      </c>
      <c r="E2284" s="2" t="s">
        <v>261</v>
      </c>
      <c r="F2284" s="3">
        <v>44079</v>
      </c>
      <c r="G2284" s="2">
        <v>2</v>
      </c>
      <c r="H2284" s="11">
        <f>VLOOKUP(B2284,[1]!Product_Data[#Data],4,0)</f>
        <v>947</v>
      </c>
      <c r="I2284" s="11">
        <f>VLOOKUP(B2284,[1]!Product_Data[#Data],3,0)</f>
        <v>786</v>
      </c>
      <c r="J2284" s="11">
        <f t="shared" si="213"/>
        <v>1572</v>
      </c>
      <c r="K2284" s="11">
        <f t="shared" si="214"/>
        <v>1894</v>
      </c>
      <c r="L2284" s="11">
        <f t="shared" si="215"/>
        <v>322</v>
      </c>
      <c r="M2284" t="str">
        <f>VLOOKUP(C2284,[1]!Location_Data[#Data],2,0)</f>
        <v>El Monte</v>
      </c>
      <c r="N2284" t="str">
        <f>VLOOKUP(D2284,[1]!Salespeople_Data[#Data],2,0)</f>
        <v>Scott Clark</v>
      </c>
      <c r="O2284" t="str">
        <f>VLOOKUP(E2284,[1]!Customer_Data[#Data],2,0)</f>
        <v>Keith Hamilton</v>
      </c>
      <c r="P2284" s="15">
        <f t="shared" si="210"/>
        <v>7</v>
      </c>
      <c r="Q2284">
        <f t="shared" si="211"/>
        <v>9</v>
      </c>
      <c r="R2284">
        <f t="shared" si="212"/>
        <v>2020</v>
      </c>
    </row>
    <row r="2285" spans="1:18" x14ac:dyDescent="0.25">
      <c r="A2285" s="4" t="s">
        <v>3268</v>
      </c>
      <c r="B2285" s="4" t="s">
        <v>457</v>
      </c>
      <c r="C2285" s="4" t="s">
        <v>14</v>
      </c>
      <c r="D2285" s="4" t="s">
        <v>239</v>
      </c>
      <c r="E2285" s="4" t="s">
        <v>871</v>
      </c>
      <c r="F2285" s="5">
        <v>44144</v>
      </c>
      <c r="G2285" s="4">
        <v>2</v>
      </c>
      <c r="H2285" s="11">
        <f>VLOOKUP(B2285,[1]!Product_Data[#Data],4,0)</f>
        <v>947</v>
      </c>
      <c r="I2285" s="11">
        <f>VLOOKUP(B2285,[1]!Product_Data[#Data],3,0)</f>
        <v>786</v>
      </c>
      <c r="J2285" s="11">
        <f t="shared" si="213"/>
        <v>1572</v>
      </c>
      <c r="K2285" s="11">
        <f t="shared" si="214"/>
        <v>1894</v>
      </c>
      <c r="L2285" s="11">
        <f t="shared" si="215"/>
        <v>322</v>
      </c>
      <c r="M2285" t="str">
        <f>VLOOKUP(C2285,[1]!Location_Data[#Data],2,0)</f>
        <v>Santa Clarita</v>
      </c>
      <c r="N2285" t="str">
        <f>VLOOKUP(D2285,[1]!Salespeople_Data[#Data],2,0)</f>
        <v>John Reyes</v>
      </c>
      <c r="O2285" t="str">
        <f>VLOOKUP(E2285,[1]!Customer_Data[#Data],2,0)</f>
        <v>Dennis Ruiz</v>
      </c>
      <c r="P2285" s="15">
        <f t="shared" si="210"/>
        <v>2</v>
      </c>
      <c r="Q2285">
        <f t="shared" si="211"/>
        <v>11</v>
      </c>
      <c r="R2285">
        <f t="shared" si="212"/>
        <v>2020</v>
      </c>
    </row>
    <row r="2286" spans="1:18" x14ac:dyDescent="0.25">
      <c r="A2286" s="2" t="s">
        <v>3269</v>
      </c>
      <c r="B2286" s="2" t="s">
        <v>238</v>
      </c>
      <c r="C2286" s="2" t="s">
        <v>229</v>
      </c>
      <c r="D2286" s="2" t="s">
        <v>216</v>
      </c>
      <c r="E2286" s="2" t="s">
        <v>1745</v>
      </c>
      <c r="F2286" s="3">
        <v>44087</v>
      </c>
      <c r="G2286" s="2">
        <v>1</v>
      </c>
      <c r="H2286" s="11">
        <f>VLOOKUP(B2286,[1]!Product_Data[#Data],4,0)</f>
        <v>871</v>
      </c>
      <c r="I2286" s="11">
        <f>VLOOKUP(B2286,[1]!Product_Data[#Data],3,0)</f>
        <v>540</v>
      </c>
      <c r="J2286" s="11">
        <f t="shared" si="213"/>
        <v>540</v>
      </c>
      <c r="K2286" s="11">
        <f t="shared" si="214"/>
        <v>871</v>
      </c>
      <c r="L2286" s="11">
        <f t="shared" si="215"/>
        <v>331</v>
      </c>
      <c r="M2286" t="str">
        <f>VLOOKUP(C2286,[1]!Location_Data[#Data],2,0)</f>
        <v>San Jose</v>
      </c>
      <c r="N2286" t="str">
        <f>VLOOKUP(D2286,[1]!Salespeople_Data[#Data],2,0)</f>
        <v>Ernest Wagner</v>
      </c>
      <c r="O2286" t="str">
        <f>VLOOKUP(E2286,[1]!Customer_Data[#Data],2,0)</f>
        <v>Eugene Scott</v>
      </c>
      <c r="P2286" s="15">
        <f t="shared" si="210"/>
        <v>1</v>
      </c>
      <c r="Q2286">
        <f t="shared" si="211"/>
        <v>9</v>
      </c>
      <c r="R2286">
        <f t="shared" si="212"/>
        <v>2020</v>
      </c>
    </row>
    <row r="2287" spans="1:18" x14ac:dyDescent="0.25">
      <c r="A2287" s="4" t="s">
        <v>3270</v>
      </c>
      <c r="B2287" s="4" t="s">
        <v>173</v>
      </c>
      <c r="C2287" s="4" t="s">
        <v>249</v>
      </c>
      <c r="D2287" s="4" t="s">
        <v>136</v>
      </c>
      <c r="E2287" s="4" t="s">
        <v>812</v>
      </c>
      <c r="F2287" s="5">
        <v>44021</v>
      </c>
      <c r="G2287" s="4">
        <v>1</v>
      </c>
      <c r="H2287" s="11">
        <f>VLOOKUP(B2287,[1]!Product_Data[#Data],4,0)</f>
        <v>2005</v>
      </c>
      <c r="I2287" s="11">
        <f>VLOOKUP(B2287,[1]!Product_Data[#Data],3,0)</f>
        <v>1223</v>
      </c>
      <c r="J2287" s="11">
        <f t="shared" si="213"/>
        <v>1223</v>
      </c>
      <c r="K2287" s="11">
        <f t="shared" si="214"/>
        <v>2005</v>
      </c>
      <c r="L2287" s="11">
        <f t="shared" si="215"/>
        <v>782</v>
      </c>
      <c r="M2287" t="str">
        <f>VLOOKUP(C2287,[1]!Location_Data[#Data],2,0)</f>
        <v>Roseville</v>
      </c>
      <c r="N2287" t="str">
        <f>VLOOKUP(D2287,[1]!Salespeople_Data[#Data],2,0)</f>
        <v>Clarence Fox</v>
      </c>
      <c r="O2287" t="str">
        <f>VLOOKUP(E2287,[1]!Customer_Data[#Data],2,0)</f>
        <v>Shawn Reynolds</v>
      </c>
      <c r="P2287" s="15">
        <f t="shared" si="210"/>
        <v>5</v>
      </c>
      <c r="Q2287">
        <f t="shared" si="211"/>
        <v>7</v>
      </c>
      <c r="R2287">
        <f t="shared" si="212"/>
        <v>2020</v>
      </c>
    </row>
    <row r="2288" spans="1:18" x14ac:dyDescent="0.25">
      <c r="A2288" s="2" t="s">
        <v>3271</v>
      </c>
      <c r="B2288" s="2" t="s">
        <v>219</v>
      </c>
      <c r="C2288" s="2" t="s">
        <v>469</v>
      </c>
      <c r="D2288" s="2" t="s">
        <v>447</v>
      </c>
      <c r="E2288" s="2" t="s">
        <v>1574</v>
      </c>
      <c r="F2288" s="3">
        <v>43912</v>
      </c>
      <c r="G2288" s="2">
        <v>1</v>
      </c>
      <c r="H2288" s="11">
        <f>VLOOKUP(B2288,[1]!Product_Data[#Data],4,0)</f>
        <v>561</v>
      </c>
      <c r="I2288" s="11">
        <f>VLOOKUP(B2288,[1]!Product_Data[#Data],3,0)</f>
        <v>421</v>
      </c>
      <c r="J2288" s="11">
        <f t="shared" si="213"/>
        <v>421</v>
      </c>
      <c r="K2288" s="11">
        <f t="shared" si="214"/>
        <v>561</v>
      </c>
      <c r="L2288" s="11">
        <f t="shared" si="215"/>
        <v>140</v>
      </c>
      <c r="M2288" t="str">
        <f>VLOOKUP(C2288,[1]!Location_Data[#Data],2,0)</f>
        <v>Escondido</v>
      </c>
      <c r="N2288" t="str">
        <f>VLOOKUP(D2288,[1]!Salespeople_Data[#Data],2,0)</f>
        <v>Howard Sims</v>
      </c>
      <c r="O2288" t="str">
        <f>VLOOKUP(E2288,[1]!Customer_Data[#Data],2,0)</f>
        <v>Anthony Simpson</v>
      </c>
      <c r="P2288" s="15">
        <f t="shared" si="210"/>
        <v>1</v>
      </c>
      <c r="Q2288">
        <f t="shared" si="211"/>
        <v>3</v>
      </c>
      <c r="R2288">
        <f t="shared" si="212"/>
        <v>2020</v>
      </c>
    </row>
    <row r="2289" spans="1:18" x14ac:dyDescent="0.25">
      <c r="A2289" s="4" t="s">
        <v>3272</v>
      </c>
      <c r="B2289" s="4" t="s">
        <v>177</v>
      </c>
      <c r="C2289" s="4" t="s">
        <v>115</v>
      </c>
      <c r="D2289" s="4" t="s">
        <v>356</v>
      </c>
      <c r="E2289" s="4" t="s">
        <v>2230</v>
      </c>
      <c r="F2289" s="5">
        <v>43994</v>
      </c>
      <c r="G2289" s="4">
        <v>1</v>
      </c>
      <c r="H2289" s="11">
        <f>VLOOKUP(B2289,[1]!Product_Data[#Data],4,0)</f>
        <v>2497</v>
      </c>
      <c r="I2289" s="11">
        <f>VLOOKUP(B2289,[1]!Product_Data[#Data],3,0)</f>
        <v>1473</v>
      </c>
      <c r="J2289" s="11">
        <f t="shared" si="213"/>
        <v>1473</v>
      </c>
      <c r="K2289" s="11">
        <f t="shared" si="214"/>
        <v>2497</v>
      </c>
      <c r="L2289" s="11">
        <f t="shared" si="215"/>
        <v>1024</v>
      </c>
      <c r="M2289" t="str">
        <f>VLOOKUP(C2289,[1]!Location_Data[#Data],2,0)</f>
        <v>Glendale</v>
      </c>
      <c r="N2289" t="str">
        <f>VLOOKUP(D2289,[1]!Salespeople_Data[#Data],2,0)</f>
        <v>Jimmy Young</v>
      </c>
      <c r="O2289" t="str">
        <f>VLOOKUP(E2289,[1]!Customer_Data[#Data],2,0)</f>
        <v>Nicholas Williamson</v>
      </c>
      <c r="P2289" s="15">
        <f t="shared" si="210"/>
        <v>6</v>
      </c>
      <c r="Q2289">
        <f t="shared" si="211"/>
        <v>6</v>
      </c>
      <c r="R2289">
        <f t="shared" si="212"/>
        <v>2020</v>
      </c>
    </row>
    <row r="2290" spans="1:18" x14ac:dyDescent="0.25">
      <c r="A2290" s="2" t="s">
        <v>3273</v>
      </c>
      <c r="B2290" s="2" t="s">
        <v>94</v>
      </c>
      <c r="C2290" s="2" t="s">
        <v>249</v>
      </c>
      <c r="D2290" s="2" t="s">
        <v>91</v>
      </c>
      <c r="E2290" s="2" t="s">
        <v>2277</v>
      </c>
      <c r="F2290" s="3">
        <v>44161</v>
      </c>
      <c r="G2290" s="2">
        <v>3</v>
      </c>
      <c r="H2290" s="11">
        <f>VLOOKUP(B2290,[1]!Product_Data[#Data],4,0)</f>
        <v>1639</v>
      </c>
      <c r="I2290" s="11">
        <f>VLOOKUP(B2290,[1]!Product_Data[#Data],3,0)</f>
        <v>1295</v>
      </c>
      <c r="J2290" s="11">
        <f t="shared" si="213"/>
        <v>3885</v>
      </c>
      <c r="K2290" s="11">
        <f t="shared" si="214"/>
        <v>4917</v>
      </c>
      <c r="L2290" s="11">
        <f t="shared" si="215"/>
        <v>1032</v>
      </c>
      <c r="M2290" t="str">
        <f>VLOOKUP(C2290,[1]!Location_Data[#Data],2,0)</f>
        <v>Roseville</v>
      </c>
      <c r="N2290" t="str">
        <f>VLOOKUP(D2290,[1]!Salespeople_Data[#Data],2,0)</f>
        <v>Howard Gardner</v>
      </c>
      <c r="O2290" t="str">
        <f>VLOOKUP(E2290,[1]!Customer_Data[#Data],2,0)</f>
        <v>Justin Butler</v>
      </c>
      <c r="P2290" s="15">
        <f t="shared" si="210"/>
        <v>5</v>
      </c>
      <c r="Q2290">
        <f t="shared" si="211"/>
        <v>11</v>
      </c>
      <c r="R2290">
        <f t="shared" si="212"/>
        <v>2020</v>
      </c>
    </row>
    <row r="2291" spans="1:18" x14ac:dyDescent="0.25">
      <c r="A2291" s="4" t="s">
        <v>3274</v>
      </c>
      <c r="B2291" s="4" t="s">
        <v>200</v>
      </c>
      <c r="C2291" s="4" t="s">
        <v>115</v>
      </c>
      <c r="D2291" s="4" t="s">
        <v>170</v>
      </c>
      <c r="E2291" s="4" t="s">
        <v>2167</v>
      </c>
      <c r="F2291" s="5">
        <v>44033</v>
      </c>
      <c r="G2291" s="4">
        <v>2</v>
      </c>
      <c r="H2291" s="11">
        <f>VLOOKUP(B2291,[1]!Product_Data[#Data],4,0)</f>
        <v>315</v>
      </c>
      <c r="I2291" s="11">
        <f>VLOOKUP(B2291,[1]!Product_Data[#Data],3,0)</f>
        <v>208</v>
      </c>
      <c r="J2291" s="11">
        <f t="shared" si="213"/>
        <v>416</v>
      </c>
      <c r="K2291" s="11">
        <f t="shared" si="214"/>
        <v>630</v>
      </c>
      <c r="L2291" s="11">
        <f t="shared" si="215"/>
        <v>214</v>
      </c>
      <c r="M2291" t="str">
        <f>VLOOKUP(C2291,[1]!Location_Data[#Data],2,0)</f>
        <v>Glendale</v>
      </c>
      <c r="N2291" t="str">
        <f>VLOOKUP(D2291,[1]!Salespeople_Data[#Data],2,0)</f>
        <v>Sean Miller</v>
      </c>
      <c r="O2291" t="str">
        <f>VLOOKUP(E2291,[1]!Customer_Data[#Data],2,0)</f>
        <v>Jonathan Pierce</v>
      </c>
      <c r="P2291" s="15">
        <f t="shared" si="210"/>
        <v>3</v>
      </c>
      <c r="Q2291">
        <f t="shared" si="211"/>
        <v>7</v>
      </c>
      <c r="R2291">
        <f t="shared" si="212"/>
        <v>2020</v>
      </c>
    </row>
    <row r="2292" spans="1:18" x14ac:dyDescent="0.25">
      <c r="A2292" s="2" t="s">
        <v>3275</v>
      </c>
      <c r="B2292" s="2" t="s">
        <v>43</v>
      </c>
      <c r="C2292" s="2" t="s">
        <v>469</v>
      </c>
      <c r="D2292" s="2" t="s">
        <v>15</v>
      </c>
      <c r="E2292" s="2" t="s">
        <v>750</v>
      </c>
      <c r="F2292" s="3">
        <v>43978</v>
      </c>
      <c r="G2292" s="2">
        <v>3</v>
      </c>
      <c r="H2292" s="11">
        <f>VLOOKUP(B2292,[1]!Product_Data[#Data],4,0)</f>
        <v>356</v>
      </c>
      <c r="I2292" s="11">
        <f>VLOOKUP(B2292,[1]!Product_Data[#Data],3,0)</f>
        <v>292</v>
      </c>
      <c r="J2292" s="11">
        <f t="shared" si="213"/>
        <v>876</v>
      </c>
      <c r="K2292" s="11">
        <f t="shared" si="214"/>
        <v>1068</v>
      </c>
      <c r="L2292" s="11">
        <f t="shared" si="215"/>
        <v>192</v>
      </c>
      <c r="M2292" t="str">
        <f>VLOOKUP(C2292,[1]!Location_Data[#Data],2,0)</f>
        <v>Escondido</v>
      </c>
      <c r="N2292" t="str">
        <f>VLOOKUP(D2292,[1]!Salespeople_Data[#Data],2,0)</f>
        <v>Ryan Butler</v>
      </c>
      <c r="O2292" t="str">
        <f>VLOOKUP(E2292,[1]!Customer_Data[#Data],2,0)</f>
        <v>Andrew Burns</v>
      </c>
      <c r="P2292" s="15">
        <f t="shared" si="210"/>
        <v>4</v>
      </c>
      <c r="Q2292">
        <f t="shared" si="211"/>
        <v>5</v>
      </c>
      <c r="R2292">
        <f t="shared" si="212"/>
        <v>2020</v>
      </c>
    </row>
    <row r="2293" spans="1:18" x14ac:dyDescent="0.25">
      <c r="A2293" s="4" t="s">
        <v>3276</v>
      </c>
      <c r="B2293" s="4" t="s">
        <v>238</v>
      </c>
      <c r="C2293" s="4" t="s">
        <v>377</v>
      </c>
      <c r="D2293" s="4" t="s">
        <v>298</v>
      </c>
      <c r="E2293" s="4" t="s">
        <v>2473</v>
      </c>
      <c r="F2293" s="5">
        <v>44184</v>
      </c>
      <c r="G2293" s="4">
        <v>1</v>
      </c>
      <c r="H2293" s="11">
        <f>VLOOKUP(B2293,[1]!Product_Data[#Data],4,0)</f>
        <v>871</v>
      </c>
      <c r="I2293" s="11">
        <f>VLOOKUP(B2293,[1]!Product_Data[#Data],3,0)</f>
        <v>540</v>
      </c>
      <c r="J2293" s="11">
        <f t="shared" si="213"/>
        <v>540</v>
      </c>
      <c r="K2293" s="11">
        <f t="shared" si="214"/>
        <v>871</v>
      </c>
      <c r="L2293" s="11">
        <f t="shared" si="215"/>
        <v>331</v>
      </c>
      <c r="M2293" t="str">
        <f>VLOOKUP(C2293,[1]!Location_Data[#Data],2,0)</f>
        <v>San Diego</v>
      </c>
      <c r="N2293" t="str">
        <f>VLOOKUP(D2293,[1]!Salespeople_Data[#Data],2,0)</f>
        <v>Kenneth Fields</v>
      </c>
      <c r="O2293" t="str">
        <f>VLOOKUP(E2293,[1]!Customer_Data[#Data],2,0)</f>
        <v>Thomas Duncan</v>
      </c>
      <c r="P2293" s="15">
        <f t="shared" si="210"/>
        <v>7</v>
      </c>
      <c r="Q2293">
        <f t="shared" si="211"/>
        <v>12</v>
      </c>
      <c r="R2293">
        <f t="shared" si="212"/>
        <v>2020</v>
      </c>
    </row>
    <row r="2294" spans="1:18" x14ac:dyDescent="0.25">
      <c r="A2294" s="2" t="s">
        <v>3277</v>
      </c>
      <c r="B2294" s="2" t="s">
        <v>668</v>
      </c>
      <c r="C2294" s="2" t="s">
        <v>450</v>
      </c>
      <c r="D2294" s="2" t="s">
        <v>58</v>
      </c>
      <c r="E2294" s="2" t="s">
        <v>1774</v>
      </c>
      <c r="F2294" s="3">
        <v>43901</v>
      </c>
      <c r="G2294" s="2">
        <v>3</v>
      </c>
      <c r="H2294" s="11">
        <f>VLOOKUP(B2294,[1]!Product_Data[#Data],4,0)</f>
        <v>181</v>
      </c>
      <c r="I2294" s="11">
        <f>VLOOKUP(B2294,[1]!Product_Data[#Data],3,0)</f>
        <v>130</v>
      </c>
      <c r="J2294" s="11">
        <f t="shared" si="213"/>
        <v>390</v>
      </c>
      <c r="K2294" s="11">
        <f t="shared" si="214"/>
        <v>543</v>
      </c>
      <c r="L2294" s="11">
        <f t="shared" si="215"/>
        <v>153</v>
      </c>
      <c r="M2294" t="str">
        <f>VLOOKUP(C2294,[1]!Location_Data[#Data],2,0)</f>
        <v>Simi Valley</v>
      </c>
      <c r="N2294" t="str">
        <f>VLOOKUP(D2294,[1]!Salespeople_Data[#Data],2,0)</f>
        <v>Christopher Tucker</v>
      </c>
      <c r="O2294" t="str">
        <f>VLOOKUP(E2294,[1]!Customer_Data[#Data],2,0)</f>
        <v>Samuel Stewart</v>
      </c>
      <c r="P2294" s="15">
        <f t="shared" si="210"/>
        <v>4</v>
      </c>
      <c r="Q2294">
        <f t="shared" si="211"/>
        <v>3</v>
      </c>
      <c r="R2294">
        <f t="shared" si="212"/>
        <v>2020</v>
      </c>
    </row>
    <row r="2295" spans="1:18" x14ac:dyDescent="0.25">
      <c r="A2295" s="4" t="s">
        <v>3278</v>
      </c>
      <c r="B2295" s="4" t="s">
        <v>440</v>
      </c>
      <c r="C2295" s="4" t="s">
        <v>29</v>
      </c>
      <c r="D2295" s="4" t="s">
        <v>216</v>
      </c>
      <c r="E2295" s="4" t="s">
        <v>1939</v>
      </c>
      <c r="F2295" s="5">
        <v>44179</v>
      </c>
      <c r="G2295" s="4">
        <v>2</v>
      </c>
      <c r="H2295" s="11">
        <f>VLOOKUP(B2295,[1]!Product_Data[#Data],4,0)</f>
        <v>800</v>
      </c>
      <c r="I2295" s="11">
        <f>VLOOKUP(B2295,[1]!Product_Data[#Data],3,0)</f>
        <v>536</v>
      </c>
      <c r="J2295" s="11">
        <f t="shared" si="213"/>
        <v>1072</v>
      </c>
      <c r="K2295" s="11">
        <f t="shared" si="214"/>
        <v>1600</v>
      </c>
      <c r="L2295" s="11">
        <f t="shared" si="215"/>
        <v>528</v>
      </c>
      <c r="M2295" t="str">
        <f>VLOOKUP(C2295,[1]!Location_Data[#Data],2,0)</f>
        <v>Santa Ana</v>
      </c>
      <c r="N2295" t="str">
        <f>VLOOKUP(D2295,[1]!Salespeople_Data[#Data],2,0)</f>
        <v>Ernest Wagner</v>
      </c>
      <c r="O2295" t="str">
        <f>VLOOKUP(E2295,[1]!Customer_Data[#Data],2,0)</f>
        <v>Gary Baker</v>
      </c>
      <c r="P2295" s="15">
        <f t="shared" si="210"/>
        <v>2</v>
      </c>
      <c r="Q2295">
        <f t="shared" si="211"/>
        <v>12</v>
      </c>
      <c r="R2295">
        <f t="shared" si="212"/>
        <v>2020</v>
      </c>
    </row>
    <row r="2296" spans="1:18" x14ac:dyDescent="0.25">
      <c r="A2296" s="2" t="s">
        <v>3279</v>
      </c>
      <c r="B2296" s="2" t="s">
        <v>232</v>
      </c>
      <c r="C2296" s="2" t="s">
        <v>90</v>
      </c>
      <c r="D2296" s="2" t="s">
        <v>30</v>
      </c>
      <c r="E2296" s="2" t="s">
        <v>1292</v>
      </c>
      <c r="F2296" s="3">
        <v>44037</v>
      </c>
      <c r="G2296" s="2">
        <v>2</v>
      </c>
      <c r="H2296" s="11">
        <f>VLOOKUP(B2296,[1]!Product_Data[#Data],4,0)</f>
        <v>1119</v>
      </c>
      <c r="I2296" s="11">
        <f>VLOOKUP(B2296,[1]!Product_Data[#Data],3,0)</f>
        <v>683</v>
      </c>
      <c r="J2296" s="11">
        <f t="shared" si="213"/>
        <v>1366</v>
      </c>
      <c r="K2296" s="11">
        <f t="shared" si="214"/>
        <v>2238</v>
      </c>
      <c r="L2296" s="11">
        <f t="shared" si="215"/>
        <v>872</v>
      </c>
      <c r="M2296" t="str">
        <f>VLOOKUP(C2296,[1]!Location_Data[#Data],2,0)</f>
        <v>Irvine</v>
      </c>
      <c r="N2296" t="str">
        <f>VLOOKUP(D2296,[1]!Salespeople_Data[#Data],2,0)</f>
        <v>Carl Hall</v>
      </c>
      <c r="O2296" t="str">
        <f>VLOOKUP(E2296,[1]!Customer_Data[#Data],2,0)</f>
        <v>Lawrence Sanchez</v>
      </c>
      <c r="P2296" s="15">
        <f t="shared" si="210"/>
        <v>7</v>
      </c>
      <c r="Q2296">
        <f t="shared" si="211"/>
        <v>7</v>
      </c>
      <c r="R2296">
        <f t="shared" si="212"/>
        <v>2020</v>
      </c>
    </row>
    <row r="2297" spans="1:18" x14ac:dyDescent="0.25">
      <c r="A2297" s="4" t="s">
        <v>3280</v>
      </c>
      <c r="B2297" s="4" t="s">
        <v>605</v>
      </c>
      <c r="C2297" s="4" t="s">
        <v>120</v>
      </c>
      <c r="D2297" s="4" t="s">
        <v>298</v>
      </c>
      <c r="E2297" s="4" t="s">
        <v>462</v>
      </c>
      <c r="F2297" s="5">
        <v>44110</v>
      </c>
      <c r="G2297" s="4">
        <v>1</v>
      </c>
      <c r="H2297" s="11">
        <f>VLOOKUP(B2297,[1]!Product_Data[#Data],4,0)</f>
        <v>913</v>
      </c>
      <c r="I2297" s="11">
        <f>VLOOKUP(B2297,[1]!Product_Data[#Data],3,0)</f>
        <v>584</v>
      </c>
      <c r="J2297" s="11">
        <f t="shared" si="213"/>
        <v>584</v>
      </c>
      <c r="K2297" s="11">
        <f t="shared" si="214"/>
        <v>913</v>
      </c>
      <c r="L2297" s="11">
        <f t="shared" si="215"/>
        <v>329</v>
      </c>
      <c r="M2297" t="str">
        <f>VLOOKUP(C2297,[1]!Location_Data[#Data],2,0)</f>
        <v>Elk Grove</v>
      </c>
      <c r="N2297" t="str">
        <f>VLOOKUP(D2297,[1]!Salespeople_Data[#Data],2,0)</f>
        <v>Kenneth Fields</v>
      </c>
      <c r="O2297" t="str">
        <f>VLOOKUP(E2297,[1]!Customer_Data[#Data],2,0)</f>
        <v>Thomas Chapman</v>
      </c>
      <c r="P2297" s="15">
        <f t="shared" si="210"/>
        <v>3</v>
      </c>
      <c r="Q2297">
        <f t="shared" si="211"/>
        <v>10</v>
      </c>
      <c r="R2297">
        <f t="shared" si="212"/>
        <v>2020</v>
      </c>
    </row>
    <row r="2298" spans="1:18" x14ac:dyDescent="0.25">
      <c r="A2298" s="2" t="s">
        <v>3281</v>
      </c>
      <c r="B2298" s="2" t="s">
        <v>321</v>
      </c>
      <c r="C2298" s="2" t="s">
        <v>253</v>
      </c>
      <c r="D2298" s="2" t="s">
        <v>40</v>
      </c>
      <c r="E2298" s="2" t="s">
        <v>844</v>
      </c>
      <c r="F2298" s="3">
        <v>44079</v>
      </c>
      <c r="G2298" s="2">
        <v>1</v>
      </c>
      <c r="H2298" s="11">
        <f>VLOOKUP(B2298,[1]!Product_Data[#Data],4,0)</f>
        <v>2391</v>
      </c>
      <c r="I2298" s="11">
        <f>VLOOKUP(B2298,[1]!Product_Data[#Data],3,0)</f>
        <v>1291</v>
      </c>
      <c r="J2298" s="11">
        <f t="shared" si="213"/>
        <v>1291</v>
      </c>
      <c r="K2298" s="11">
        <f t="shared" si="214"/>
        <v>2391</v>
      </c>
      <c r="L2298" s="11">
        <f t="shared" si="215"/>
        <v>1100</v>
      </c>
      <c r="M2298" t="str">
        <f>VLOOKUP(C2298,[1]!Location_Data[#Data],2,0)</f>
        <v>Bakersfield</v>
      </c>
      <c r="N2298" t="str">
        <f>VLOOKUP(D2298,[1]!Salespeople_Data[#Data],2,0)</f>
        <v>Brian Hansen</v>
      </c>
      <c r="O2298" t="str">
        <f>VLOOKUP(E2298,[1]!Customer_Data[#Data],2,0)</f>
        <v>Kevin Kim</v>
      </c>
      <c r="P2298" s="15">
        <f t="shared" si="210"/>
        <v>7</v>
      </c>
      <c r="Q2298">
        <f t="shared" si="211"/>
        <v>9</v>
      </c>
      <c r="R2298">
        <f t="shared" si="212"/>
        <v>2020</v>
      </c>
    </row>
    <row r="2299" spans="1:18" x14ac:dyDescent="0.25">
      <c r="A2299" s="4" t="s">
        <v>3282</v>
      </c>
      <c r="B2299" s="4" t="s">
        <v>271</v>
      </c>
      <c r="C2299" s="4" t="s">
        <v>195</v>
      </c>
      <c r="D2299" s="4" t="s">
        <v>30</v>
      </c>
      <c r="E2299" s="4" t="s">
        <v>1611</v>
      </c>
      <c r="F2299" s="5">
        <v>44144</v>
      </c>
      <c r="G2299" s="4">
        <v>4</v>
      </c>
      <c r="H2299" s="11">
        <f>VLOOKUP(B2299,[1]!Product_Data[#Data],4,0)</f>
        <v>1587</v>
      </c>
      <c r="I2299" s="11">
        <f>VLOOKUP(B2299,[1]!Product_Data[#Data],3,0)</f>
        <v>1301</v>
      </c>
      <c r="J2299" s="11">
        <f t="shared" si="213"/>
        <v>5204</v>
      </c>
      <c r="K2299" s="11">
        <f t="shared" si="214"/>
        <v>6348</v>
      </c>
      <c r="L2299" s="11">
        <f t="shared" si="215"/>
        <v>1144</v>
      </c>
      <c r="M2299" t="str">
        <f>VLOOKUP(C2299,[1]!Location_Data[#Data],2,0)</f>
        <v>Pomona</v>
      </c>
      <c r="N2299" t="str">
        <f>VLOOKUP(D2299,[1]!Salespeople_Data[#Data],2,0)</f>
        <v>Carl Hall</v>
      </c>
      <c r="O2299" t="str">
        <f>VLOOKUP(E2299,[1]!Customer_Data[#Data],2,0)</f>
        <v>Nicholas Arnold</v>
      </c>
      <c r="P2299" s="15">
        <f t="shared" si="210"/>
        <v>2</v>
      </c>
      <c r="Q2299">
        <f t="shared" si="211"/>
        <v>11</v>
      </c>
      <c r="R2299">
        <f t="shared" si="212"/>
        <v>2020</v>
      </c>
    </row>
    <row r="2300" spans="1:18" x14ac:dyDescent="0.25">
      <c r="A2300" s="2" t="s">
        <v>3283</v>
      </c>
      <c r="B2300" s="2" t="s">
        <v>652</v>
      </c>
      <c r="C2300" s="2" t="s">
        <v>349</v>
      </c>
      <c r="D2300" s="2" t="s">
        <v>356</v>
      </c>
      <c r="E2300" s="2" t="s">
        <v>849</v>
      </c>
      <c r="F2300" s="3">
        <v>44100</v>
      </c>
      <c r="G2300" s="2">
        <v>1</v>
      </c>
      <c r="H2300" s="11">
        <f>VLOOKUP(B2300,[1]!Product_Data[#Data],4,0)</f>
        <v>217</v>
      </c>
      <c r="I2300" s="11">
        <f>VLOOKUP(B2300,[1]!Product_Data[#Data],3,0)</f>
        <v>171</v>
      </c>
      <c r="J2300" s="11">
        <f t="shared" si="213"/>
        <v>171</v>
      </c>
      <c r="K2300" s="11">
        <f t="shared" si="214"/>
        <v>217</v>
      </c>
      <c r="L2300" s="11">
        <f t="shared" si="215"/>
        <v>46</v>
      </c>
      <c r="M2300" t="str">
        <f>VLOOKUP(C2300,[1]!Location_Data[#Data],2,0)</f>
        <v>Santa Clara</v>
      </c>
      <c r="N2300" t="str">
        <f>VLOOKUP(D2300,[1]!Salespeople_Data[#Data],2,0)</f>
        <v>Jimmy Young</v>
      </c>
      <c r="O2300" t="str">
        <f>VLOOKUP(E2300,[1]!Customer_Data[#Data],2,0)</f>
        <v>Eric Ward</v>
      </c>
      <c r="P2300" s="15">
        <f t="shared" si="210"/>
        <v>7</v>
      </c>
      <c r="Q2300">
        <f t="shared" si="211"/>
        <v>9</v>
      </c>
      <c r="R2300">
        <f t="shared" si="212"/>
        <v>2020</v>
      </c>
    </row>
    <row r="2301" spans="1:18" x14ac:dyDescent="0.25">
      <c r="A2301" s="4" t="s">
        <v>3284</v>
      </c>
      <c r="B2301" s="4" t="s">
        <v>47</v>
      </c>
      <c r="C2301" s="4" t="s">
        <v>204</v>
      </c>
      <c r="D2301" s="4" t="s">
        <v>101</v>
      </c>
      <c r="E2301" s="4" t="s">
        <v>1649</v>
      </c>
      <c r="F2301" s="5">
        <v>44171</v>
      </c>
      <c r="G2301" s="4">
        <v>1</v>
      </c>
      <c r="H2301" s="11">
        <f>VLOOKUP(B2301,[1]!Product_Data[#Data],4,0)</f>
        <v>1812</v>
      </c>
      <c r="I2301" s="11">
        <f>VLOOKUP(B2301,[1]!Product_Data[#Data],3,0)</f>
        <v>1305</v>
      </c>
      <c r="J2301" s="11">
        <f t="shared" si="213"/>
        <v>1305</v>
      </c>
      <c r="K2301" s="11">
        <f t="shared" si="214"/>
        <v>1812</v>
      </c>
      <c r="L2301" s="11">
        <f t="shared" si="215"/>
        <v>507</v>
      </c>
      <c r="M2301" t="str">
        <f>VLOOKUP(C2301,[1]!Location_Data[#Data],2,0)</f>
        <v>Corona</v>
      </c>
      <c r="N2301" t="str">
        <f>VLOOKUP(D2301,[1]!Salespeople_Data[#Data],2,0)</f>
        <v>Scott Clark</v>
      </c>
      <c r="O2301" t="str">
        <f>VLOOKUP(E2301,[1]!Customer_Data[#Data],2,0)</f>
        <v>James Simmons</v>
      </c>
      <c r="P2301" s="15">
        <f t="shared" si="210"/>
        <v>1</v>
      </c>
      <c r="Q2301">
        <f t="shared" si="211"/>
        <v>12</v>
      </c>
      <c r="R2301">
        <f t="shared" si="212"/>
        <v>2020</v>
      </c>
    </row>
    <row r="2302" spans="1:18" x14ac:dyDescent="0.25">
      <c r="A2302" s="2" t="s">
        <v>3285</v>
      </c>
      <c r="B2302" s="2" t="s">
        <v>13</v>
      </c>
      <c r="C2302" s="2" t="s">
        <v>519</v>
      </c>
      <c r="D2302" s="2" t="s">
        <v>225</v>
      </c>
      <c r="E2302" s="2" t="s">
        <v>713</v>
      </c>
      <c r="F2302" s="3">
        <v>44131</v>
      </c>
      <c r="G2302" s="2">
        <v>1</v>
      </c>
      <c r="H2302" s="11">
        <f>VLOOKUP(B2302,[1]!Product_Data[#Data],4,0)</f>
        <v>1022</v>
      </c>
      <c r="I2302" s="11">
        <f>VLOOKUP(B2302,[1]!Product_Data[#Data],3,0)</f>
        <v>818</v>
      </c>
      <c r="J2302" s="11">
        <f t="shared" si="213"/>
        <v>818</v>
      </c>
      <c r="K2302" s="11">
        <f t="shared" si="214"/>
        <v>1022</v>
      </c>
      <c r="L2302" s="11">
        <f t="shared" si="215"/>
        <v>204</v>
      </c>
      <c r="M2302" t="str">
        <f>VLOOKUP(C2302,[1]!Location_Data[#Data],2,0)</f>
        <v>Anaheim</v>
      </c>
      <c r="N2302" t="str">
        <f>VLOOKUP(D2302,[1]!Salespeople_Data[#Data],2,0)</f>
        <v>Andrew Bowman</v>
      </c>
      <c r="O2302" t="str">
        <f>VLOOKUP(E2302,[1]!Customer_Data[#Data],2,0)</f>
        <v>Earl Franklin</v>
      </c>
      <c r="P2302" s="15">
        <f t="shared" si="210"/>
        <v>3</v>
      </c>
      <c r="Q2302">
        <f t="shared" si="211"/>
        <v>10</v>
      </c>
      <c r="R2302">
        <f t="shared" si="212"/>
        <v>2020</v>
      </c>
    </row>
    <row r="2303" spans="1:18" x14ac:dyDescent="0.25">
      <c r="A2303" s="4" t="s">
        <v>3286</v>
      </c>
      <c r="B2303" s="4" t="s">
        <v>61</v>
      </c>
      <c r="C2303" s="4" t="s">
        <v>253</v>
      </c>
      <c r="D2303" s="4" t="s">
        <v>111</v>
      </c>
      <c r="E2303" s="4" t="s">
        <v>878</v>
      </c>
      <c r="F2303" s="5">
        <v>43942</v>
      </c>
      <c r="G2303" s="4">
        <v>1</v>
      </c>
      <c r="H2303" s="11">
        <f>VLOOKUP(B2303,[1]!Product_Data[#Data],4,0)</f>
        <v>1889</v>
      </c>
      <c r="I2303" s="11">
        <f>VLOOKUP(B2303,[1]!Product_Data[#Data],3,0)</f>
        <v>945</v>
      </c>
      <c r="J2303" s="11">
        <f t="shared" si="213"/>
        <v>945</v>
      </c>
      <c r="K2303" s="11">
        <f t="shared" si="214"/>
        <v>1889</v>
      </c>
      <c r="L2303" s="11">
        <f t="shared" si="215"/>
        <v>944</v>
      </c>
      <c r="M2303" t="str">
        <f>VLOOKUP(C2303,[1]!Location_Data[#Data],2,0)</f>
        <v>Bakersfield</v>
      </c>
      <c r="N2303" t="str">
        <f>VLOOKUP(D2303,[1]!Salespeople_Data[#Data],2,0)</f>
        <v>Ryan Welch</v>
      </c>
      <c r="O2303" t="str">
        <f>VLOOKUP(E2303,[1]!Customer_Data[#Data],2,0)</f>
        <v>Thomas Gray</v>
      </c>
      <c r="P2303" s="15">
        <f t="shared" si="210"/>
        <v>3</v>
      </c>
      <c r="Q2303">
        <f t="shared" si="211"/>
        <v>4</v>
      </c>
      <c r="R2303">
        <f t="shared" si="212"/>
        <v>2020</v>
      </c>
    </row>
    <row r="2304" spans="1:18" x14ac:dyDescent="0.25">
      <c r="A2304" s="2" t="s">
        <v>3287</v>
      </c>
      <c r="B2304" s="2" t="s">
        <v>78</v>
      </c>
      <c r="C2304" s="2" t="s">
        <v>57</v>
      </c>
      <c r="D2304" s="2" t="s">
        <v>257</v>
      </c>
      <c r="E2304" s="2" t="s">
        <v>1010</v>
      </c>
      <c r="F2304" s="3">
        <v>43860</v>
      </c>
      <c r="G2304" s="2">
        <v>1</v>
      </c>
      <c r="H2304" s="11">
        <f>VLOOKUP(B2304,[1]!Product_Data[#Data],4,0)</f>
        <v>1380</v>
      </c>
      <c r="I2304" s="11">
        <f>VLOOKUP(B2304,[1]!Product_Data[#Data],3,0)</f>
        <v>1090</v>
      </c>
      <c r="J2304" s="11">
        <f t="shared" si="213"/>
        <v>1090</v>
      </c>
      <c r="K2304" s="11">
        <f t="shared" si="214"/>
        <v>1380</v>
      </c>
      <c r="L2304" s="11">
        <f t="shared" si="215"/>
        <v>290</v>
      </c>
      <c r="M2304" t="str">
        <f>VLOOKUP(C2304,[1]!Location_Data[#Data],2,0)</f>
        <v>Thousand Oaks</v>
      </c>
      <c r="N2304" t="str">
        <f>VLOOKUP(D2304,[1]!Salespeople_Data[#Data],2,0)</f>
        <v>Jerry Perry</v>
      </c>
      <c r="O2304" t="str">
        <f>VLOOKUP(E2304,[1]!Customer_Data[#Data],2,0)</f>
        <v>Andrew James</v>
      </c>
      <c r="P2304" s="15">
        <f t="shared" si="210"/>
        <v>5</v>
      </c>
      <c r="Q2304">
        <f t="shared" si="211"/>
        <v>1</v>
      </c>
      <c r="R2304">
        <f t="shared" si="212"/>
        <v>2020</v>
      </c>
    </row>
    <row r="2305" spans="1:18" x14ac:dyDescent="0.25">
      <c r="A2305" s="4" t="s">
        <v>3288</v>
      </c>
      <c r="B2305" s="4" t="s">
        <v>232</v>
      </c>
      <c r="C2305" s="4" t="s">
        <v>90</v>
      </c>
      <c r="D2305" s="4" t="s">
        <v>96</v>
      </c>
      <c r="E2305" s="4" t="s">
        <v>910</v>
      </c>
      <c r="F2305" s="5">
        <v>43893</v>
      </c>
      <c r="G2305" s="4">
        <v>2</v>
      </c>
      <c r="H2305" s="11">
        <f>VLOOKUP(B2305,[1]!Product_Data[#Data],4,0)</f>
        <v>1119</v>
      </c>
      <c r="I2305" s="11">
        <f>VLOOKUP(B2305,[1]!Product_Data[#Data],3,0)</f>
        <v>683</v>
      </c>
      <c r="J2305" s="11">
        <f t="shared" si="213"/>
        <v>1366</v>
      </c>
      <c r="K2305" s="11">
        <f t="shared" si="214"/>
        <v>2238</v>
      </c>
      <c r="L2305" s="11">
        <f t="shared" si="215"/>
        <v>872</v>
      </c>
      <c r="M2305" t="str">
        <f>VLOOKUP(C2305,[1]!Location_Data[#Data],2,0)</f>
        <v>Irvine</v>
      </c>
      <c r="N2305" t="str">
        <f>VLOOKUP(D2305,[1]!Salespeople_Data[#Data],2,0)</f>
        <v>Brian Thomas</v>
      </c>
      <c r="O2305" t="str">
        <f>VLOOKUP(E2305,[1]!Customer_Data[#Data],2,0)</f>
        <v>Ralph Willis</v>
      </c>
      <c r="P2305" s="15">
        <f t="shared" si="210"/>
        <v>3</v>
      </c>
      <c r="Q2305">
        <f t="shared" si="211"/>
        <v>3</v>
      </c>
      <c r="R2305">
        <f t="shared" si="212"/>
        <v>2020</v>
      </c>
    </row>
    <row r="2306" spans="1:18" x14ac:dyDescent="0.25">
      <c r="A2306" s="2" t="s">
        <v>3289</v>
      </c>
      <c r="B2306" s="2" t="s">
        <v>271</v>
      </c>
      <c r="C2306" s="2" t="s">
        <v>530</v>
      </c>
      <c r="D2306" s="2" t="s">
        <v>178</v>
      </c>
      <c r="E2306" s="2" t="s">
        <v>1176</v>
      </c>
      <c r="F2306" s="3">
        <v>43890</v>
      </c>
      <c r="G2306" s="2">
        <v>1</v>
      </c>
      <c r="H2306" s="11">
        <f>VLOOKUP(B2306,[1]!Product_Data[#Data],4,0)</f>
        <v>1587</v>
      </c>
      <c r="I2306" s="11">
        <f>VLOOKUP(B2306,[1]!Product_Data[#Data],3,0)</f>
        <v>1301</v>
      </c>
      <c r="J2306" s="11">
        <f t="shared" si="213"/>
        <v>1301</v>
      </c>
      <c r="K2306" s="11">
        <f t="shared" si="214"/>
        <v>1587</v>
      </c>
      <c r="L2306" s="11">
        <f t="shared" si="215"/>
        <v>286</v>
      </c>
      <c r="M2306" t="str">
        <f>VLOOKUP(C2306,[1]!Location_Data[#Data],2,0)</f>
        <v>San Buenaventura (Ventura)</v>
      </c>
      <c r="N2306" t="str">
        <f>VLOOKUP(D2306,[1]!Salespeople_Data[#Data],2,0)</f>
        <v>Joshua Taylor</v>
      </c>
      <c r="O2306" t="str">
        <f>VLOOKUP(E2306,[1]!Customer_Data[#Data],2,0)</f>
        <v>John Robertson</v>
      </c>
      <c r="P2306" s="15">
        <f t="shared" ref="P2306:P2369" si="216">WEEKDAY(F2306)</f>
        <v>7</v>
      </c>
      <c r="Q2306">
        <f t="shared" ref="Q2306:Q2369" si="217">MONTH(F2306)</f>
        <v>2</v>
      </c>
      <c r="R2306">
        <f t="shared" ref="R2306:R2369" si="218">YEAR(F2306)</f>
        <v>2020</v>
      </c>
    </row>
    <row r="2307" spans="1:18" x14ac:dyDescent="0.25">
      <c r="A2307" s="4" t="s">
        <v>3290</v>
      </c>
      <c r="B2307" s="4" t="s">
        <v>260</v>
      </c>
      <c r="C2307" s="4" t="s">
        <v>272</v>
      </c>
      <c r="D2307" s="4" t="s">
        <v>225</v>
      </c>
      <c r="E2307" s="4" t="s">
        <v>1154</v>
      </c>
      <c r="F2307" s="5">
        <v>43958</v>
      </c>
      <c r="G2307" s="4">
        <v>1</v>
      </c>
      <c r="H2307" s="11">
        <f>VLOOKUP(B2307,[1]!Product_Data[#Data],4,0)</f>
        <v>502</v>
      </c>
      <c r="I2307" s="11">
        <f>VLOOKUP(B2307,[1]!Product_Data[#Data],3,0)</f>
        <v>296</v>
      </c>
      <c r="J2307" s="11">
        <f t="shared" ref="J2307:J2370" si="219">PRODUCT(I2307,G2307)</f>
        <v>296</v>
      </c>
      <c r="K2307" s="11">
        <f t="shared" ref="K2307:K2370" si="220">PRODUCT(H2307,G2307)</f>
        <v>502</v>
      </c>
      <c r="L2307" s="11">
        <f t="shared" ref="L2307:L2370" si="221">K2307-J2307</f>
        <v>206</v>
      </c>
      <c r="M2307" t="str">
        <f>VLOOKUP(C2307,[1]!Location_Data[#Data],2,0)</f>
        <v>Torrance</v>
      </c>
      <c r="N2307" t="str">
        <f>VLOOKUP(D2307,[1]!Salespeople_Data[#Data],2,0)</f>
        <v>Andrew Bowman</v>
      </c>
      <c r="O2307" t="str">
        <f>VLOOKUP(E2307,[1]!Customer_Data[#Data],2,0)</f>
        <v>Johnny Butler</v>
      </c>
      <c r="P2307" s="15">
        <f t="shared" si="216"/>
        <v>5</v>
      </c>
      <c r="Q2307">
        <f t="shared" si="217"/>
        <v>5</v>
      </c>
      <c r="R2307">
        <f t="shared" si="218"/>
        <v>2020</v>
      </c>
    </row>
    <row r="2308" spans="1:18" x14ac:dyDescent="0.25">
      <c r="A2308" s="2" t="s">
        <v>3291</v>
      </c>
      <c r="B2308" s="2" t="s">
        <v>412</v>
      </c>
      <c r="C2308" s="2" t="s">
        <v>472</v>
      </c>
      <c r="D2308" s="2" t="s">
        <v>264</v>
      </c>
      <c r="E2308" s="2" t="s">
        <v>1002</v>
      </c>
      <c r="F2308" s="3">
        <v>44057</v>
      </c>
      <c r="G2308" s="2">
        <v>1</v>
      </c>
      <c r="H2308" s="11">
        <f>VLOOKUP(B2308,[1]!Product_Data[#Data],4,0)</f>
        <v>2396</v>
      </c>
      <c r="I2308" s="11">
        <f>VLOOKUP(B2308,[1]!Product_Data[#Data],3,0)</f>
        <v>1965</v>
      </c>
      <c r="J2308" s="11">
        <f t="shared" si="219"/>
        <v>1965</v>
      </c>
      <c r="K2308" s="11">
        <f t="shared" si="220"/>
        <v>2396</v>
      </c>
      <c r="L2308" s="11">
        <f t="shared" si="221"/>
        <v>431</v>
      </c>
      <c r="M2308" t="str">
        <f>VLOOKUP(C2308,[1]!Location_Data[#Data],2,0)</f>
        <v>Concord</v>
      </c>
      <c r="N2308" t="str">
        <f>VLOOKUP(D2308,[1]!Salespeople_Data[#Data],2,0)</f>
        <v>Ernest Wheeler</v>
      </c>
      <c r="O2308" t="str">
        <f>VLOOKUP(E2308,[1]!Customer_Data[#Data],2,0)</f>
        <v>Albert Cunningham</v>
      </c>
      <c r="P2308" s="15">
        <f t="shared" si="216"/>
        <v>6</v>
      </c>
      <c r="Q2308">
        <f t="shared" si="217"/>
        <v>8</v>
      </c>
      <c r="R2308">
        <f t="shared" si="218"/>
        <v>2020</v>
      </c>
    </row>
    <row r="2309" spans="1:18" x14ac:dyDescent="0.25">
      <c r="A2309" s="4" t="s">
        <v>3292</v>
      </c>
      <c r="B2309" s="4" t="s">
        <v>440</v>
      </c>
      <c r="C2309" s="4" t="s">
        <v>70</v>
      </c>
      <c r="D2309" s="4" t="s">
        <v>239</v>
      </c>
      <c r="E2309" s="4" t="s">
        <v>611</v>
      </c>
      <c r="F2309" s="5">
        <v>44086</v>
      </c>
      <c r="G2309" s="4">
        <v>2</v>
      </c>
      <c r="H2309" s="11">
        <f>VLOOKUP(B2309,[1]!Product_Data[#Data],4,0)</f>
        <v>800</v>
      </c>
      <c r="I2309" s="11">
        <f>VLOOKUP(B2309,[1]!Product_Data[#Data],3,0)</f>
        <v>536</v>
      </c>
      <c r="J2309" s="11">
        <f t="shared" si="219"/>
        <v>1072</v>
      </c>
      <c r="K2309" s="11">
        <f t="shared" si="220"/>
        <v>1600</v>
      </c>
      <c r="L2309" s="11">
        <f t="shared" si="221"/>
        <v>528</v>
      </c>
      <c r="M2309" t="str">
        <f>VLOOKUP(C2309,[1]!Location_Data[#Data],2,0)</f>
        <v>Clovis</v>
      </c>
      <c r="N2309" t="str">
        <f>VLOOKUP(D2309,[1]!Salespeople_Data[#Data],2,0)</f>
        <v>John Reyes</v>
      </c>
      <c r="O2309" t="str">
        <f>VLOOKUP(E2309,[1]!Customer_Data[#Data],2,0)</f>
        <v>Joseph Murphy</v>
      </c>
      <c r="P2309" s="15">
        <f t="shared" si="216"/>
        <v>7</v>
      </c>
      <c r="Q2309">
        <f t="shared" si="217"/>
        <v>9</v>
      </c>
      <c r="R2309">
        <f t="shared" si="218"/>
        <v>2020</v>
      </c>
    </row>
    <row r="2310" spans="1:18" x14ac:dyDescent="0.25">
      <c r="A2310" s="2" t="s">
        <v>3293</v>
      </c>
      <c r="B2310" s="2" t="s">
        <v>109</v>
      </c>
      <c r="C2310" s="2" t="s">
        <v>276</v>
      </c>
      <c r="D2310" s="2" t="s">
        <v>212</v>
      </c>
      <c r="E2310" s="2" t="s">
        <v>477</v>
      </c>
      <c r="F2310" s="3">
        <v>44065</v>
      </c>
      <c r="G2310" s="2">
        <v>1</v>
      </c>
      <c r="H2310" s="11">
        <f>VLOOKUP(B2310,[1]!Product_Data[#Data],4,0)</f>
        <v>1783</v>
      </c>
      <c r="I2310" s="11">
        <f>VLOOKUP(B2310,[1]!Product_Data[#Data],3,0)</f>
        <v>1230</v>
      </c>
      <c r="J2310" s="11">
        <f t="shared" si="219"/>
        <v>1230</v>
      </c>
      <c r="K2310" s="11">
        <f t="shared" si="220"/>
        <v>1783</v>
      </c>
      <c r="L2310" s="11">
        <f t="shared" si="221"/>
        <v>553</v>
      </c>
      <c r="M2310" t="str">
        <f>VLOOKUP(C2310,[1]!Location_Data[#Data],2,0)</f>
        <v>Orange</v>
      </c>
      <c r="N2310" t="str">
        <f>VLOOKUP(D2310,[1]!Salespeople_Data[#Data],2,0)</f>
        <v>Ronald Reed</v>
      </c>
      <c r="O2310" t="str">
        <f>VLOOKUP(E2310,[1]!Customer_Data[#Data],2,0)</f>
        <v>Joe Coleman</v>
      </c>
      <c r="P2310" s="15">
        <f t="shared" si="216"/>
        <v>7</v>
      </c>
      <c r="Q2310">
        <f t="shared" si="217"/>
        <v>8</v>
      </c>
      <c r="R2310">
        <f t="shared" si="218"/>
        <v>2020</v>
      </c>
    </row>
    <row r="2311" spans="1:18" x14ac:dyDescent="0.25">
      <c r="A2311" s="4" t="s">
        <v>3294</v>
      </c>
      <c r="B2311" s="4" t="s">
        <v>373</v>
      </c>
      <c r="C2311" s="4" t="s">
        <v>286</v>
      </c>
      <c r="D2311" s="4" t="s">
        <v>225</v>
      </c>
      <c r="E2311" s="4" t="s">
        <v>1670</v>
      </c>
      <c r="F2311" s="5">
        <v>44024</v>
      </c>
      <c r="G2311" s="4">
        <v>3</v>
      </c>
      <c r="H2311" s="11">
        <f>VLOOKUP(B2311,[1]!Product_Data[#Data],4,0)</f>
        <v>2182</v>
      </c>
      <c r="I2311" s="11">
        <f>VLOOKUP(B2311,[1]!Product_Data[#Data],3,0)</f>
        <v>1200</v>
      </c>
      <c r="J2311" s="11">
        <f t="shared" si="219"/>
        <v>3600</v>
      </c>
      <c r="K2311" s="11">
        <f t="shared" si="220"/>
        <v>6546</v>
      </c>
      <c r="L2311" s="11">
        <f t="shared" si="221"/>
        <v>2946</v>
      </c>
      <c r="M2311" t="str">
        <f>VLOOKUP(C2311,[1]!Location_Data[#Data],2,0)</f>
        <v>El Monte</v>
      </c>
      <c r="N2311" t="str">
        <f>VLOOKUP(D2311,[1]!Salespeople_Data[#Data],2,0)</f>
        <v>Andrew Bowman</v>
      </c>
      <c r="O2311" t="str">
        <f>VLOOKUP(E2311,[1]!Customer_Data[#Data],2,0)</f>
        <v>Todd Davis</v>
      </c>
      <c r="P2311" s="15">
        <f t="shared" si="216"/>
        <v>1</v>
      </c>
      <c r="Q2311">
        <f t="shared" si="217"/>
        <v>7</v>
      </c>
      <c r="R2311">
        <f t="shared" si="218"/>
        <v>2020</v>
      </c>
    </row>
    <row r="2312" spans="1:18" x14ac:dyDescent="0.25">
      <c r="A2312" s="2" t="s">
        <v>3295</v>
      </c>
      <c r="B2312" s="2" t="s">
        <v>168</v>
      </c>
      <c r="C2312" s="2" t="s">
        <v>95</v>
      </c>
      <c r="D2312" s="2" t="s">
        <v>308</v>
      </c>
      <c r="E2312" s="2" t="s">
        <v>658</v>
      </c>
      <c r="F2312" s="3">
        <v>43984</v>
      </c>
      <c r="G2312" s="2">
        <v>2</v>
      </c>
      <c r="H2312" s="11">
        <f>VLOOKUP(B2312,[1]!Product_Data[#Data],4,0)</f>
        <v>112</v>
      </c>
      <c r="I2312" s="11">
        <f>VLOOKUP(B2312,[1]!Product_Data[#Data],3,0)</f>
        <v>90</v>
      </c>
      <c r="J2312" s="11">
        <f t="shared" si="219"/>
        <v>180</v>
      </c>
      <c r="K2312" s="11">
        <f t="shared" si="220"/>
        <v>224</v>
      </c>
      <c r="L2312" s="11">
        <f t="shared" si="221"/>
        <v>44</v>
      </c>
      <c r="M2312" t="str">
        <f>VLOOKUP(C2312,[1]!Location_Data[#Data],2,0)</f>
        <v>Fullerton</v>
      </c>
      <c r="N2312" t="str">
        <f>VLOOKUP(D2312,[1]!Salespeople_Data[#Data],2,0)</f>
        <v>Fred Robertson</v>
      </c>
      <c r="O2312" t="str">
        <f>VLOOKUP(E2312,[1]!Customer_Data[#Data],2,0)</f>
        <v>Martin Olson</v>
      </c>
      <c r="P2312" s="15">
        <f t="shared" si="216"/>
        <v>3</v>
      </c>
      <c r="Q2312">
        <f t="shared" si="217"/>
        <v>6</v>
      </c>
      <c r="R2312">
        <f t="shared" si="218"/>
        <v>2020</v>
      </c>
    </row>
    <row r="2313" spans="1:18" x14ac:dyDescent="0.25">
      <c r="A2313" s="4" t="s">
        <v>3296</v>
      </c>
      <c r="B2313" s="4" t="s">
        <v>373</v>
      </c>
      <c r="C2313" s="4" t="s">
        <v>450</v>
      </c>
      <c r="D2313" s="4" t="s">
        <v>10</v>
      </c>
      <c r="E2313" s="4" t="s">
        <v>1724</v>
      </c>
      <c r="F2313" s="5">
        <v>44193</v>
      </c>
      <c r="G2313" s="4">
        <v>1</v>
      </c>
      <c r="H2313" s="11">
        <f>VLOOKUP(B2313,[1]!Product_Data[#Data],4,0)</f>
        <v>2182</v>
      </c>
      <c r="I2313" s="11">
        <f>VLOOKUP(B2313,[1]!Product_Data[#Data],3,0)</f>
        <v>1200</v>
      </c>
      <c r="J2313" s="11">
        <f t="shared" si="219"/>
        <v>1200</v>
      </c>
      <c r="K2313" s="11">
        <f t="shared" si="220"/>
        <v>2182</v>
      </c>
      <c r="L2313" s="11">
        <f t="shared" si="221"/>
        <v>982</v>
      </c>
      <c r="M2313" t="str">
        <f>VLOOKUP(C2313,[1]!Location_Data[#Data],2,0)</f>
        <v>Simi Valley</v>
      </c>
      <c r="N2313" t="str">
        <f>VLOOKUP(D2313,[1]!Salespeople_Data[#Data],2,0)</f>
        <v>Justin Lynch</v>
      </c>
      <c r="O2313" t="str">
        <f>VLOOKUP(E2313,[1]!Customer_Data[#Data],2,0)</f>
        <v>Keith Schmidt</v>
      </c>
      <c r="P2313" s="15">
        <f t="shared" si="216"/>
        <v>2</v>
      </c>
      <c r="Q2313">
        <f t="shared" si="217"/>
        <v>12</v>
      </c>
      <c r="R2313">
        <f t="shared" si="218"/>
        <v>2020</v>
      </c>
    </row>
    <row r="2314" spans="1:18" x14ac:dyDescent="0.25">
      <c r="A2314" s="2" t="s">
        <v>3297</v>
      </c>
      <c r="B2314" s="2" t="s">
        <v>626</v>
      </c>
      <c r="C2314" s="2" t="s">
        <v>386</v>
      </c>
      <c r="D2314" s="2" t="s">
        <v>269</v>
      </c>
      <c r="E2314" s="2" t="s">
        <v>1939</v>
      </c>
      <c r="F2314" s="3">
        <v>44089</v>
      </c>
      <c r="G2314" s="2">
        <v>1</v>
      </c>
      <c r="H2314" s="11">
        <f>VLOOKUP(B2314,[1]!Product_Data[#Data],4,0)</f>
        <v>584</v>
      </c>
      <c r="I2314" s="11">
        <f>VLOOKUP(B2314,[1]!Product_Data[#Data],3,0)</f>
        <v>420</v>
      </c>
      <c r="J2314" s="11">
        <f t="shared" si="219"/>
        <v>420</v>
      </c>
      <c r="K2314" s="11">
        <f t="shared" si="220"/>
        <v>584</v>
      </c>
      <c r="L2314" s="11">
        <f t="shared" si="221"/>
        <v>164</v>
      </c>
      <c r="M2314" t="str">
        <f>VLOOKUP(C2314,[1]!Location_Data[#Data],2,0)</f>
        <v>Carlsbad</v>
      </c>
      <c r="N2314" t="str">
        <f>VLOOKUP(D2314,[1]!Salespeople_Data[#Data],2,0)</f>
        <v>Kevin Butler</v>
      </c>
      <c r="O2314" t="str">
        <f>VLOOKUP(E2314,[1]!Customer_Data[#Data],2,0)</f>
        <v>Gary Baker</v>
      </c>
      <c r="P2314" s="15">
        <f t="shared" si="216"/>
        <v>3</v>
      </c>
      <c r="Q2314">
        <f t="shared" si="217"/>
        <v>9</v>
      </c>
      <c r="R2314">
        <f t="shared" si="218"/>
        <v>2020</v>
      </c>
    </row>
    <row r="2315" spans="1:18" x14ac:dyDescent="0.25">
      <c r="A2315" s="4" t="s">
        <v>3298</v>
      </c>
      <c r="B2315" s="4" t="s">
        <v>440</v>
      </c>
      <c r="C2315" s="4" t="s">
        <v>215</v>
      </c>
      <c r="D2315" s="4" t="s">
        <v>35</v>
      </c>
      <c r="E2315" s="4" t="s">
        <v>1683</v>
      </c>
      <c r="F2315" s="5">
        <v>43860</v>
      </c>
      <c r="G2315" s="4">
        <v>2</v>
      </c>
      <c r="H2315" s="11">
        <f>VLOOKUP(B2315,[1]!Product_Data[#Data],4,0)</f>
        <v>800</v>
      </c>
      <c r="I2315" s="11">
        <f>VLOOKUP(B2315,[1]!Product_Data[#Data],3,0)</f>
        <v>536</v>
      </c>
      <c r="J2315" s="11">
        <f t="shared" si="219"/>
        <v>1072</v>
      </c>
      <c r="K2315" s="11">
        <f t="shared" si="220"/>
        <v>1600</v>
      </c>
      <c r="L2315" s="11">
        <f t="shared" si="221"/>
        <v>528</v>
      </c>
      <c r="M2315" t="str">
        <f>VLOOKUP(C2315,[1]!Location_Data[#Data],2,0)</f>
        <v>El Cajon</v>
      </c>
      <c r="N2315" t="str">
        <f>VLOOKUP(D2315,[1]!Salespeople_Data[#Data],2,0)</f>
        <v>Charles Harper</v>
      </c>
      <c r="O2315" t="str">
        <f>VLOOKUP(E2315,[1]!Customer_Data[#Data],2,0)</f>
        <v>Timothy Hamilton</v>
      </c>
      <c r="P2315" s="15">
        <f t="shared" si="216"/>
        <v>5</v>
      </c>
      <c r="Q2315">
        <f t="shared" si="217"/>
        <v>1</v>
      </c>
      <c r="R2315">
        <f t="shared" si="218"/>
        <v>2020</v>
      </c>
    </row>
    <row r="2316" spans="1:18" x14ac:dyDescent="0.25">
      <c r="A2316" s="2" t="s">
        <v>3299</v>
      </c>
      <c r="B2316" s="2" t="s">
        <v>289</v>
      </c>
      <c r="C2316" s="2" t="s">
        <v>731</v>
      </c>
      <c r="D2316" s="2" t="s">
        <v>91</v>
      </c>
      <c r="E2316" s="2" t="s">
        <v>175</v>
      </c>
      <c r="F2316" s="3">
        <v>44175</v>
      </c>
      <c r="G2316" s="2">
        <v>1</v>
      </c>
      <c r="H2316" s="11">
        <f>VLOOKUP(B2316,[1]!Product_Data[#Data],4,0)</f>
        <v>368</v>
      </c>
      <c r="I2316" s="11">
        <f>VLOOKUP(B2316,[1]!Product_Data[#Data],3,0)</f>
        <v>294</v>
      </c>
      <c r="J2316" s="11">
        <f t="shared" si="219"/>
        <v>294</v>
      </c>
      <c r="K2316" s="11">
        <f t="shared" si="220"/>
        <v>368</v>
      </c>
      <c r="L2316" s="11">
        <f t="shared" si="221"/>
        <v>74</v>
      </c>
      <c r="M2316" t="str">
        <f>VLOOKUP(C2316,[1]!Location_Data[#Data],2,0)</f>
        <v>Costa Mesa</v>
      </c>
      <c r="N2316" t="str">
        <f>VLOOKUP(D2316,[1]!Salespeople_Data[#Data],2,0)</f>
        <v>Howard Gardner</v>
      </c>
      <c r="O2316" t="str">
        <f>VLOOKUP(E2316,[1]!Customer_Data[#Data],2,0)</f>
        <v>Bobby Jackson</v>
      </c>
      <c r="P2316" s="15">
        <f t="shared" si="216"/>
        <v>5</v>
      </c>
      <c r="Q2316">
        <f t="shared" si="217"/>
        <v>12</v>
      </c>
      <c r="R2316">
        <f t="shared" si="218"/>
        <v>2020</v>
      </c>
    </row>
    <row r="2317" spans="1:18" x14ac:dyDescent="0.25">
      <c r="A2317" s="4" t="s">
        <v>3300</v>
      </c>
      <c r="B2317" s="4" t="s">
        <v>168</v>
      </c>
      <c r="C2317" s="4" t="s">
        <v>145</v>
      </c>
      <c r="D2317" s="4" t="s">
        <v>191</v>
      </c>
      <c r="E2317" s="4" t="s">
        <v>1043</v>
      </c>
      <c r="F2317" s="5">
        <v>44080</v>
      </c>
      <c r="G2317" s="4">
        <v>3</v>
      </c>
      <c r="H2317" s="11">
        <f>VLOOKUP(B2317,[1]!Product_Data[#Data],4,0)</f>
        <v>112</v>
      </c>
      <c r="I2317" s="11">
        <f>VLOOKUP(B2317,[1]!Product_Data[#Data],3,0)</f>
        <v>90</v>
      </c>
      <c r="J2317" s="11">
        <f t="shared" si="219"/>
        <v>270</v>
      </c>
      <c r="K2317" s="11">
        <f t="shared" si="220"/>
        <v>336</v>
      </c>
      <c r="L2317" s="11">
        <f t="shared" si="221"/>
        <v>66</v>
      </c>
      <c r="M2317" t="str">
        <f>VLOOKUP(C2317,[1]!Location_Data[#Data],2,0)</f>
        <v>Santa Maria</v>
      </c>
      <c r="N2317" t="str">
        <f>VLOOKUP(D2317,[1]!Salespeople_Data[#Data],2,0)</f>
        <v>Robert Reed</v>
      </c>
      <c r="O2317" t="str">
        <f>VLOOKUP(E2317,[1]!Customer_Data[#Data],2,0)</f>
        <v>Willie Daniels</v>
      </c>
      <c r="P2317" s="15">
        <f t="shared" si="216"/>
        <v>1</v>
      </c>
      <c r="Q2317">
        <f t="shared" si="217"/>
        <v>9</v>
      </c>
      <c r="R2317">
        <f t="shared" si="218"/>
        <v>2020</v>
      </c>
    </row>
    <row r="2318" spans="1:18" x14ac:dyDescent="0.25">
      <c r="A2318" s="2" t="s">
        <v>3301</v>
      </c>
      <c r="B2318" s="2" t="s">
        <v>666</v>
      </c>
      <c r="C2318" s="2" t="s">
        <v>276</v>
      </c>
      <c r="D2318" s="2" t="s">
        <v>96</v>
      </c>
      <c r="E2318" s="2" t="s">
        <v>1939</v>
      </c>
      <c r="F2318" s="3">
        <v>43840</v>
      </c>
      <c r="G2318" s="2">
        <v>2</v>
      </c>
      <c r="H2318" s="11">
        <f>VLOOKUP(B2318,[1]!Product_Data[#Data],4,0)</f>
        <v>2241</v>
      </c>
      <c r="I2318" s="11">
        <f>VLOOKUP(B2318,[1]!Product_Data[#Data],3,0)</f>
        <v>1367</v>
      </c>
      <c r="J2318" s="11">
        <f t="shared" si="219"/>
        <v>2734</v>
      </c>
      <c r="K2318" s="11">
        <f t="shared" si="220"/>
        <v>4482</v>
      </c>
      <c r="L2318" s="11">
        <f t="shared" si="221"/>
        <v>1748</v>
      </c>
      <c r="M2318" t="str">
        <f>VLOOKUP(C2318,[1]!Location_Data[#Data],2,0)</f>
        <v>Orange</v>
      </c>
      <c r="N2318" t="str">
        <f>VLOOKUP(D2318,[1]!Salespeople_Data[#Data],2,0)</f>
        <v>Brian Thomas</v>
      </c>
      <c r="O2318" t="str">
        <f>VLOOKUP(E2318,[1]!Customer_Data[#Data],2,0)</f>
        <v>Gary Baker</v>
      </c>
      <c r="P2318" s="15">
        <f t="shared" si="216"/>
        <v>6</v>
      </c>
      <c r="Q2318">
        <f t="shared" si="217"/>
        <v>1</v>
      </c>
      <c r="R2318">
        <f t="shared" si="218"/>
        <v>2020</v>
      </c>
    </row>
    <row r="2319" spans="1:18" x14ac:dyDescent="0.25">
      <c r="A2319" s="4" t="s">
        <v>3302</v>
      </c>
      <c r="B2319" s="4" t="s">
        <v>352</v>
      </c>
      <c r="C2319" s="4" t="s">
        <v>211</v>
      </c>
      <c r="D2319" s="4" t="s">
        <v>87</v>
      </c>
      <c r="E2319" s="4" t="s">
        <v>648</v>
      </c>
      <c r="F2319" s="5">
        <v>44146</v>
      </c>
      <c r="G2319" s="4">
        <v>4</v>
      </c>
      <c r="H2319" s="11">
        <f>VLOOKUP(B2319,[1]!Product_Data[#Data],4,0)</f>
        <v>203</v>
      </c>
      <c r="I2319" s="11">
        <f>VLOOKUP(B2319,[1]!Product_Data[#Data],3,0)</f>
        <v>154</v>
      </c>
      <c r="J2319" s="11">
        <f t="shared" si="219"/>
        <v>616</v>
      </c>
      <c r="K2319" s="11">
        <f t="shared" si="220"/>
        <v>812</v>
      </c>
      <c r="L2319" s="11">
        <f t="shared" si="221"/>
        <v>196</v>
      </c>
      <c r="M2319" t="str">
        <f>VLOOKUP(C2319,[1]!Location_Data[#Data],2,0)</f>
        <v>Chula Vista</v>
      </c>
      <c r="N2319" t="str">
        <f>VLOOKUP(D2319,[1]!Salespeople_Data[#Data],2,0)</f>
        <v>Martin Perry</v>
      </c>
      <c r="O2319" t="str">
        <f>VLOOKUP(E2319,[1]!Customer_Data[#Data],2,0)</f>
        <v>Russell Alexander</v>
      </c>
      <c r="P2319" s="15">
        <f t="shared" si="216"/>
        <v>4</v>
      </c>
      <c r="Q2319">
        <f t="shared" si="217"/>
        <v>11</v>
      </c>
      <c r="R2319">
        <f t="shared" si="218"/>
        <v>2020</v>
      </c>
    </row>
    <row r="2320" spans="1:18" x14ac:dyDescent="0.25">
      <c r="A2320" s="2" t="s">
        <v>3303</v>
      </c>
      <c r="B2320" s="2" t="s">
        <v>189</v>
      </c>
      <c r="C2320" s="2" t="s">
        <v>276</v>
      </c>
      <c r="D2320" s="2" t="s">
        <v>63</v>
      </c>
      <c r="E2320" s="2" t="s">
        <v>631</v>
      </c>
      <c r="F2320" s="3">
        <v>43875</v>
      </c>
      <c r="G2320" s="2">
        <v>1</v>
      </c>
      <c r="H2320" s="11">
        <f>VLOOKUP(B2320,[1]!Product_Data[#Data],4,0)</f>
        <v>1783</v>
      </c>
      <c r="I2320" s="11">
        <f>VLOOKUP(B2320,[1]!Product_Data[#Data],3,0)</f>
        <v>1516</v>
      </c>
      <c r="J2320" s="11">
        <f t="shared" si="219"/>
        <v>1516</v>
      </c>
      <c r="K2320" s="11">
        <f t="shared" si="220"/>
        <v>1783</v>
      </c>
      <c r="L2320" s="11">
        <f t="shared" si="221"/>
        <v>267</v>
      </c>
      <c r="M2320" t="str">
        <f>VLOOKUP(C2320,[1]!Location_Data[#Data],2,0)</f>
        <v>Orange</v>
      </c>
      <c r="N2320" t="str">
        <f>VLOOKUP(D2320,[1]!Salespeople_Data[#Data],2,0)</f>
        <v>Jeremy Mendoza</v>
      </c>
      <c r="O2320" t="str">
        <f>VLOOKUP(E2320,[1]!Customer_Data[#Data],2,0)</f>
        <v>Matthew Phillips</v>
      </c>
      <c r="P2320" s="15">
        <f t="shared" si="216"/>
        <v>6</v>
      </c>
      <c r="Q2320">
        <f t="shared" si="217"/>
        <v>2</v>
      </c>
      <c r="R2320">
        <f t="shared" si="218"/>
        <v>2020</v>
      </c>
    </row>
    <row r="2321" spans="1:18" x14ac:dyDescent="0.25">
      <c r="A2321" s="4" t="s">
        <v>3304</v>
      </c>
      <c r="B2321" s="4" t="s">
        <v>668</v>
      </c>
      <c r="C2321" s="4" t="s">
        <v>14</v>
      </c>
      <c r="D2321" s="4" t="s">
        <v>257</v>
      </c>
      <c r="E2321" s="4" t="s">
        <v>617</v>
      </c>
      <c r="F2321" s="5">
        <v>43893</v>
      </c>
      <c r="G2321" s="4">
        <v>1</v>
      </c>
      <c r="H2321" s="11">
        <f>VLOOKUP(B2321,[1]!Product_Data[#Data],4,0)</f>
        <v>181</v>
      </c>
      <c r="I2321" s="11">
        <f>VLOOKUP(B2321,[1]!Product_Data[#Data],3,0)</f>
        <v>130</v>
      </c>
      <c r="J2321" s="11">
        <f t="shared" si="219"/>
        <v>130</v>
      </c>
      <c r="K2321" s="11">
        <f t="shared" si="220"/>
        <v>181</v>
      </c>
      <c r="L2321" s="11">
        <f t="shared" si="221"/>
        <v>51</v>
      </c>
      <c r="M2321" t="str">
        <f>VLOOKUP(C2321,[1]!Location_Data[#Data],2,0)</f>
        <v>Santa Clarita</v>
      </c>
      <c r="N2321" t="str">
        <f>VLOOKUP(D2321,[1]!Salespeople_Data[#Data],2,0)</f>
        <v>Jerry Perry</v>
      </c>
      <c r="O2321" t="str">
        <f>VLOOKUP(E2321,[1]!Customer_Data[#Data],2,0)</f>
        <v>Henry Harper</v>
      </c>
      <c r="P2321" s="15">
        <f t="shared" si="216"/>
        <v>3</v>
      </c>
      <c r="Q2321">
        <f t="shared" si="217"/>
        <v>3</v>
      </c>
      <c r="R2321">
        <f t="shared" si="218"/>
        <v>2020</v>
      </c>
    </row>
    <row r="2322" spans="1:18" x14ac:dyDescent="0.25">
      <c r="A2322" s="2" t="s">
        <v>3305</v>
      </c>
      <c r="B2322" s="2" t="s">
        <v>38</v>
      </c>
      <c r="C2322" s="2" t="s">
        <v>211</v>
      </c>
      <c r="D2322" s="2" t="s">
        <v>30</v>
      </c>
      <c r="E2322" s="2" t="s">
        <v>1854</v>
      </c>
      <c r="F2322" s="3">
        <v>43928</v>
      </c>
      <c r="G2322" s="2">
        <v>1</v>
      </c>
      <c r="H2322" s="11">
        <f>VLOOKUP(B2322,[1]!Product_Data[#Data],4,0)</f>
        <v>2283</v>
      </c>
      <c r="I2322" s="11">
        <f>VLOOKUP(B2322,[1]!Product_Data[#Data],3,0)</f>
        <v>1484</v>
      </c>
      <c r="J2322" s="11">
        <f t="shared" si="219"/>
        <v>1484</v>
      </c>
      <c r="K2322" s="11">
        <f t="shared" si="220"/>
        <v>2283</v>
      </c>
      <c r="L2322" s="11">
        <f t="shared" si="221"/>
        <v>799</v>
      </c>
      <c r="M2322" t="str">
        <f>VLOOKUP(C2322,[1]!Location_Data[#Data],2,0)</f>
        <v>Chula Vista</v>
      </c>
      <c r="N2322" t="str">
        <f>VLOOKUP(D2322,[1]!Salespeople_Data[#Data],2,0)</f>
        <v>Carl Hall</v>
      </c>
      <c r="O2322" t="str">
        <f>VLOOKUP(E2322,[1]!Customer_Data[#Data],2,0)</f>
        <v>Carlos Miller</v>
      </c>
      <c r="P2322" s="15">
        <f t="shared" si="216"/>
        <v>3</v>
      </c>
      <c r="Q2322">
        <f t="shared" si="217"/>
        <v>4</v>
      </c>
      <c r="R2322">
        <f t="shared" si="218"/>
        <v>2020</v>
      </c>
    </row>
    <row r="2323" spans="1:18" x14ac:dyDescent="0.25">
      <c r="A2323" s="4" t="s">
        <v>3306</v>
      </c>
      <c r="B2323" s="4" t="s">
        <v>83</v>
      </c>
      <c r="C2323" s="4" t="s">
        <v>596</v>
      </c>
      <c r="D2323" s="4" t="s">
        <v>136</v>
      </c>
      <c r="E2323" s="4" t="s">
        <v>398</v>
      </c>
      <c r="F2323" s="5">
        <v>44144</v>
      </c>
      <c r="G2323" s="4">
        <v>3</v>
      </c>
      <c r="H2323" s="11">
        <f>VLOOKUP(B2323,[1]!Product_Data[#Data],4,0)</f>
        <v>1972</v>
      </c>
      <c r="I2323" s="11">
        <f>VLOOKUP(B2323,[1]!Product_Data[#Data],3,0)</f>
        <v>1321</v>
      </c>
      <c r="J2323" s="11">
        <f t="shared" si="219"/>
        <v>3963</v>
      </c>
      <c r="K2323" s="11">
        <f t="shared" si="220"/>
        <v>5916</v>
      </c>
      <c r="L2323" s="11">
        <f t="shared" si="221"/>
        <v>1953</v>
      </c>
      <c r="M2323" t="str">
        <f>VLOOKUP(C2323,[1]!Location_Data[#Data],2,0)</f>
        <v>Fremont</v>
      </c>
      <c r="N2323" t="str">
        <f>VLOOKUP(D2323,[1]!Salespeople_Data[#Data],2,0)</f>
        <v>Clarence Fox</v>
      </c>
      <c r="O2323" t="str">
        <f>VLOOKUP(E2323,[1]!Customer_Data[#Data],2,0)</f>
        <v>Steven Hayes</v>
      </c>
      <c r="P2323" s="15">
        <f t="shared" si="216"/>
        <v>2</v>
      </c>
      <c r="Q2323">
        <f t="shared" si="217"/>
        <v>11</v>
      </c>
      <c r="R2323">
        <f t="shared" si="218"/>
        <v>2020</v>
      </c>
    </row>
    <row r="2324" spans="1:18" x14ac:dyDescent="0.25">
      <c r="A2324" s="2" t="s">
        <v>3307</v>
      </c>
      <c r="B2324" s="2" t="s">
        <v>69</v>
      </c>
      <c r="C2324" s="2" t="s">
        <v>211</v>
      </c>
      <c r="D2324" s="2" t="s">
        <v>35</v>
      </c>
      <c r="E2324" s="2" t="s">
        <v>1420</v>
      </c>
      <c r="F2324" s="3">
        <v>43914</v>
      </c>
      <c r="G2324" s="2">
        <v>4</v>
      </c>
      <c r="H2324" s="11">
        <f>VLOOKUP(B2324,[1]!Product_Data[#Data],4,0)</f>
        <v>1351</v>
      </c>
      <c r="I2324" s="11">
        <f>VLOOKUP(B2324,[1]!Product_Data[#Data],3,0)</f>
        <v>1108</v>
      </c>
      <c r="J2324" s="11">
        <f t="shared" si="219"/>
        <v>4432</v>
      </c>
      <c r="K2324" s="11">
        <f t="shared" si="220"/>
        <v>5404</v>
      </c>
      <c r="L2324" s="11">
        <f t="shared" si="221"/>
        <v>972</v>
      </c>
      <c r="M2324" t="str">
        <f>VLOOKUP(C2324,[1]!Location_Data[#Data],2,0)</f>
        <v>Chula Vista</v>
      </c>
      <c r="N2324" t="str">
        <f>VLOOKUP(D2324,[1]!Salespeople_Data[#Data],2,0)</f>
        <v>Charles Harper</v>
      </c>
      <c r="O2324" t="str">
        <f>VLOOKUP(E2324,[1]!Customer_Data[#Data],2,0)</f>
        <v>Robert Ferguson</v>
      </c>
      <c r="P2324" s="15">
        <f t="shared" si="216"/>
        <v>3</v>
      </c>
      <c r="Q2324">
        <f t="shared" si="217"/>
        <v>3</v>
      </c>
      <c r="R2324">
        <f t="shared" si="218"/>
        <v>2020</v>
      </c>
    </row>
    <row r="2325" spans="1:18" x14ac:dyDescent="0.25">
      <c r="A2325" s="4" t="s">
        <v>3308</v>
      </c>
      <c r="B2325" s="4" t="s">
        <v>605</v>
      </c>
      <c r="C2325" s="4" t="s">
        <v>458</v>
      </c>
      <c r="D2325" s="4" t="s">
        <v>447</v>
      </c>
      <c r="E2325" s="4" t="s">
        <v>1602</v>
      </c>
      <c r="F2325" s="5">
        <v>44033</v>
      </c>
      <c r="G2325" s="4">
        <v>1</v>
      </c>
      <c r="H2325" s="11">
        <f>VLOOKUP(B2325,[1]!Product_Data[#Data],4,0)</f>
        <v>913</v>
      </c>
      <c r="I2325" s="11">
        <f>VLOOKUP(B2325,[1]!Product_Data[#Data],3,0)</f>
        <v>584</v>
      </c>
      <c r="J2325" s="11">
        <f t="shared" si="219"/>
        <v>584</v>
      </c>
      <c r="K2325" s="11">
        <f t="shared" si="220"/>
        <v>913</v>
      </c>
      <c r="L2325" s="11">
        <f t="shared" si="221"/>
        <v>329</v>
      </c>
      <c r="M2325" t="str">
        <f>VLOOKUP(C2325,[1]!Location_Data[#Data],2,0)</f>
        <v>Fontana</v>
      </c>
      <c r="N2325" t="str">
        <f>VLOOKUP(D2325,[1]!Salespeople_Data[#Data],2,0)</f>
        <v>Howard Sims</v>
      </c>
      <c r="O2325" t="str">
        <f>VLOOKUP(E2325,[1]!Customer_Data[#Data],2,0)</f>
        <v>Anthony Banks</v>
      </c>
      <c r="P2325" s="15">
        <f t="shared" si="216"/>
        <v>3</v>
      </c>
      <c r="Q2325">
        <f t="shared" si="217"/>
        <v>7</v>
      </c>
      <c r="R2325">
        <f t="shared" si="218"/>
        <v>2020</v>
      </c>
    </row>
    <row r="2326" spans="1:18" x14ac:dyDescent="0.25">
      <c r="A2326" s="2" t="s">
        <v>3309</v>
      </c>
      <c r="B2326" s="2" t="s">
        <v>263</v>
      </c>
      <c r="C2326" s="2" t="s">
        <v>302</v>
      </c>
      <c r="D2326" s="2" t="s">
        <v>101</v>
      </c>
      <c r="E2326" s="2" t="s">
        <v>889</v>
      </c>
      <c r="F2326" s="3">
        <v>43981</v>
      </c>
      <c r="G2326" s="2">
        <v>1</v>
      </c>
      <c r="H2326" s="11">
        <f>VLOOKUP(B2326,[1]!Product_Data[#Data],4,0)</f>
        <v>378</v>
      </c>
      <c r="I2326" s="11">
        <f>VLOOKUP(B2326,[1]!Product_Data[#Data],3,0)</f>
        <v>291</v>
      </c>
      <c r="J2326" s="11">
        <f t="shared" si="219"/>
        <v>291</v>
      </c>
      <c r="K2326" s="11">
        <f t="shared" si="220"/>
        <v>378</v>
      </c>
      <c r="L2326" s="11">
        <f t="shared" si="221"/>
        <v>87</v>
      </c>
      <c r="M2326" t="str">
        <f>VLOOKUP(C2326,[1]!Location_Data[#Data],2,0)</f>
        <v>Santa Rosa</v>
      </c>
      <c r="N2326" t="str">
        <f>VLOOKUP(D2326,[1]!Salespeople_Data[#Data],2,0)</f>
        <v>Scott Clark</v>
      </c>
      <c r="O2326" t="str">
        <f>VLOOKUP(E2326,[1]!Customer_Data[#Data],2,0)</f>
        <v>Joe Bryant</v>
      </c>
      <c r="P2326" s="15">
        <f t="shared" si="216"/>
        <v>7</v>
      </c>
      <c r="Q2326">
        <f t="shared" si="217"/>
        <v>5</v>
      </c>
      <c r="R2326">
        <f t="shared" si="218"/>
        <v>2020</v>
      </c>
    </row>
    <row r="2327" spans="1:18" x14ac:dyDescent="0.25">
      <c r="A2327" s="4" t="s">
        <v>3310</v>
      </c>
      <c r="B2327" s="4" t="s">
        <v>703</v>
      </c>
      <c r="C2327" s="4" t="s">
        <v>322</v>
      </c>
      <c r="D2327" s="4" t="s">
        <v>298</v>
      </c>
      <c r="E2327" s="4" t="s">
        <v>653</v>
      </c>
      <c r="F2327" s="5">
        <v>43839</v>
      </c>
      <c r="G2327" s="4">
        <v>3</v>
      </c>
      <c r="H2327" s="11">
        <f>VLOOKUP(B2327,[1]!Product_Data[#Data],4,0)</f>
        <v>530</v>
      </c>
      <c r="I2327" s="11">
        <f>VLOOKUP(B2327,[1]!Product_Data[#Data],3,0)</f>
        <v>435</v>
      </c>
      <c r="J2327" s="11">
        <f t="shared" si="219"/>
        <v>1305</v>
      </c>
      <c r="K2327" s="11">
        <f t="shared" si="220"/>
        <v>1590</v>
      </c>
      <c r="L2327" s="11">
        <f t="shared" si="221"/>
        <v>285</v>
      </c>
      <c r="M2327" t="str">
        <f>VLOOKUP(C2327,[1]!Location_Data[#Data],2,0)</f>
        <v>Rancho Cucamonga</v>
      </c>
      <c r="N2327" t="str">
        <f>VLOOKUP(D2327,[1]!Salespeople_Data[#Data],2,0)</f>
        <v>Kenneth Fields</v>
      </c>
      <c r="O2327" t="str">
        <f>VLOOKUP(E2327,[1]!Customer_Data[#Data],2,0)</f>
        <v>Todd Price</v>
      </c>
      <c r="P2327" s="15">
        <f t="shared" si="216"/>
        <v>5</v>
      </c>
      <c r="Q2327">
        <f t="shared" si="217"/>
        <v>1</v>
      </c>
      <c r="R2327">
        <f t="shared" si="218"/>
        <v>2020</v>
      </c>
    </row>
    <row r="2328" spans="1:18" x14ac:dyDescent="0.25">
      <c r="A2328" s="2" t="s">
        <v>3311</v>
      </c>
      <c r="B2328" s="2" t="s">
        <v>305</v>
      </c>
      <c r="C2328" s="2" t="s">
        <v>52</v>
      </c>
      <c r="D2328" s="2" t="s">
        <v>212</v>
      </c>
      <c r="E2328" s="2" t="s">
        <v>2010</v>
      </c>
      <c r="F2328" s="3">
        <v>43842</v>
      </c>
      <c r="G2328" s="2">
        <v>1</v>
      </c>
      <c r="H2328" s="11">
        <f>VLOOKUP(B2328,[1]!Product_Data[#Data],4,0)</f>
        <v>504</v>
      </c>
      <c r="I2328" s="11">
        <f>VLOOKUP(B2328,[1]!Product_Data[#Data],3,0)</f>
        <v>408</v>
      </c>
      <c r="J2328" s="11">
        <f t="shared" si="219"/>
        <v>408</v>
      </c>
      <c r="K2328" s="11">
        <f t="shared" si="220"/>
        <v>504</v>
      </c>
      <c r="L2328" s="11">
        <f t="shared" si="221"/>
        <v>96</v>
      </c>
      <c r="M2328" t="str">
        <f>VLOOKUP(C2328,[1]!Location_Data[#Data],2,0)</f>
        <v>Pasadena</v>
      </c>
      <c r="N2328" t="str">
        <f>VLOOKUP(D2328,[1]!Salespeople_Data[#Data],2,0)</f>
        <v>Ronald Reed</v>
      </c>
      <c r="O2328" t="str">
        <f>VLOOKUP(E2328,[1]!Customer_Data[#Data],2,0)</f>
        <v>Shawn Cook</v>
      </c>
      <c r="P2328" s="15">
        <f t="shared" si="216"/>
        <v>1</v>
      </c>
      <c r="Q2328">
        <f t="shared" si="217"/>
        <v>1</v>
      </c>
      <c r="R2328">
        <f t="shared" si="218"/>
        <v>2020</v>
      </c>
    </row>
    <row r="2329" spans="1:18" x14ac:dyDescent="0.25">
      <c r="A2329" s="4" t="s">
        <v>3312</v>
      </c>
      <c r="B2329" s="4" t="s">
        <v>155</v>
      </c>
      <c r="C2329" s="4" t="s">
        <v>79</v>
      </c>
      <c r="D2329" s="4" t="s">
        <v>30</v>
      </c>
      <c r="E2329" s="4" t="s">
        <v>732</v>
      </c>
      <c r="F2329" s="5">
        <v>44050</v>
      </c>
      <c r="G2329" s="4">
        <v>1</v>
      </c>
      <c r="H2329" s="11">
        <f>VLOOKUP(B2329,[1]!Product_Data[#Data],4,0)</f>
        <v>1353</v>
      </c>
      <c r="I2329" s="11">
        <f>VLOOKUP(B2329,[1]!Product_Data[#Data],3,0)</f>
        <v>947</v>
      </c>
      <c r="J2329" s="11">
        <f t="shared" si="219"/>
        <v>947</v>
      </c>
      <c r="K2329" s="11">
        <f t="shared" si="220"/>
        <v>1353</v>
      </c>
      <c r="L2329" s="11">
        <f t="shared" si="221"/>
        <v>406</v>
      </c>
      <c r="M2329" t="str">
        <f>VLOOKUP(C2329,[1]!Location_Data[#Data],2,0)</f>
        <v>Palmdale</v>
      </c>
      <c r="N2329" t="str">
        <f>VLOOKUP(D2329,[1]!Salespeople_Data[#Data],2,0)</f>
        <v>Carl Hall</v>
      </c>
      <c r="O2329" t="str">
        <f>VLOOKUP(E2329,[1]!Customer_Data[#Data],2,0)</f>
        <v>Victor Rogers</v>
      </c>
      <c r="P2329" s="15">
        <f t="shared" si="216"/>
        <v>6</v>
      </c>
      <c r="Q2329">
        <f t="shared" si="217"/>
        <v>8</v>
      </c>
      <c r="R2329">
        <f t="shared" si="218"/>
        <v>2020</v>
      </c>
    </row>
    <row r="2330" spans="1:18" x14ac:dyDescent="0.25">
      <c r="A2330" s="2" t="s">
        <v>3313</v>
      </c>
      <c r="B2330" s="2" t="s">
        <v>104</v>
      </c>
      <c r="C2330" s="2" t="s">
        <v>512</v>
      </c>
      <c r="D2330" s="2" t="s">
        <v>96</v>
      </c>
      <c r="E2330" s="2" t="s">
        <v>967</v>
      </c>
      <c r="F2330" s="3">
        <v>43908</v>
      </c>
      <c r="G2330" s="2">
        <v>1</v>
      </c>
      <c r="H2330" s="11">
        <f>VLOOKUP(B2330,[1]!Product_Data[#Data],4,0)</f>
        <v>1671</v>
      </c>
      <c r="I2330" s="11">
        <f>VLOOKUP(B2330,[1]!Product_Data[#Data],3,0)</f>
        <v>1220</v>
      </c>
      <c r="J2330" s="11">
        <f t="shared" si="219"/>
        <v>1220</v>
      </c>
      <c r="K2330" s="11">
        <f t="shared" si="220"/>
        <v>1671</v>
      </c>
      <c r="L2330" s="11">
        <f t="shared" si="221"/>
        <v>451</v>
      </c>
      <c r="M2330" t="str">
        <f>VLOOKUP(C2330,[1]!Location_Data[#Data],2,0)</f>
        <v>Long Beach</v>
      </c>
      <c r="N2330" t="str">
        <f>VLOOKUP(D2330,[1]!Salespeople_Data[#Data],2,0)</f>
        <v>Brian Thomas</v>
      </c>
      <c r="O2330" t="str">
        <f>VLOOKUP(E2330,[1]!Customer_Data[#Data],2,0)</f>
        <v>Ronald Anderson</v>
      </c>
      <c r="P2330" s="15">
        <f t="shared" si="216"/>
        <v>4</v>
      </c>
      <c r="Q2330">
        <f t="shared" si="217"/>
        <v>3</v>
      </c>
      <c r="R2330">
        <f t="shared" si="218"/>
        <v>2020</v>
      </c>
    </row>
    <row r="2331" spans="1:18" x14ac:dyDescent="0.25">
      <c r="A2331" s="4" t="s">
        <v>3314</v>
      </c>
      <c r="B2331" s="4" t="s">
        <v>173</v>
      </c>
      <c r="C2331" s="4" t="s">
        <v>286</v>
      </c>
      <c r="D2331" s="4" t="s">
        <v>359</v>
      </c>
      <c r="E2331" s="4" t="s">
        <v>123</v>
      </c>
      <c r="F2331" s="5">
        <v>44026</v>
      </c>
      <c r="G2331" s="4">
        <v>1</v>
      </c>
      <c r="H2331" s="11">
        <f>VLOOKUP(B2331,[1]!Product_Data[#Data],4,0)</f>
        <v>2005</v>
      </c>
      <c r="I2331" s="11">
        <f>VLOOKUP(B2331,[1]!Product_Data[#Data],3,0)</f>
        <v>1223</v>
      </c>
      <c r="J2331" s="11">
        <f t="shared" si="219"/>
        <v>1223</v>
      </c>
      <c r="K2331" s="11">
        <f t="shared" si="220"/>
        <v>2005</v>
      </c>
      <c r="L2331" s="11">
        <f t="shared" si="221"/>
        <v>782</v>
      </c>
      <c r="M2331" t="str">
        <f>VLOOKUP(C2331,[1]!Location_Data[#Data],2,0)</f>
        <v>El Monte</v>
      </c>
      <c r="N2331" t="str">
        <f>VLOOKUP(D2331,[1]!Salespeople_Data[#Data],2,0)</f>
        <v>Eugene Holmes</v>
      </c>
      <c r="O2331" t="str">
        <f>VLOOKUP(E2331,[1]!Customer_Data[#Data],2,0)</f>
        <v>Frank Webb</v>
      </c>
      <c r="P2331" s="15">
        <f t="shared" si="216"/>
        <v>3</v>
      </c>
      <c r="Q2331">
        <f t="shared" si="217"/>
        <v>7</v>
      </c>
      <c r="R2331">
        <f t="shared" si="218"/>
        <v>2020</v>
      </c>
    </row>
    <row r="2332" spans="1:18" x14ac:dyDescent="0.25">
      <c r="A2332" s="2" t="s">
        <v>3315</v>
      </c>
      <c r="B2332" s="2" t="s">
        <v>553</v>
      </c>
      <c r="C2332" s="2" t="s">
        <v>643</v>
      </c>
      <c r="D2332" s="2" t="s">
        <v>106</v>
      </c>
      <c r="E2332" s="2" t="s">
        <v>1594</v>
      </c>
      <c r="F2332" s="3">
        <v>43917</v>
      </c>
      <c r="G2332" s="2">
        <v>4</v>
      </c>
      <c r="H2332" s="11">
        <f>VLOOKUP(B2332,[1]!Product_Data[#Data],4,0)</f>
        <v>1798</v>
      </c>
      <c r="I2332" s="11">
        <f>VLOOKUP(B2332,[1]!Product_Data[#Data],3,0)</f>
        <v>971</v>
      </c>
      <c r="J2332" s="11">
        <f t="shared" si="219"/>
        <v>3884</v>
      </c>
      <c r="K2332" s="11">
        <f t="shared" si="220"/>
        <v>7192</v>
      </c>
      <c r="L2332" s="11">
        <f t="shared" si="221"/>
        <v>3308</v>
      </c>
      <c r="M2332" t="str">
        <f>VLOOKUP(C2332,[1]!Location_Data[#Data],2,0)</f>
        <v>Hayward</v>
      </c>
      <c r="N2332" t="str">
        <f>VLOOKUP(D2332,[1]!Salespeople_Data[#Data],2,0)</f>
        <v>Patrick Ruiz</v>
      </c>
      <c r="O2332" t="str">
        <f>VLOOKUP(E2332,[1]!Customer_Data[#Data],2,0)</f>
        <v>Patrick Rivera</v>
      </c>
      <c r="P2332" s="15">
        <f t="shared" si="216"/>
        <v>6</v>
      </c>
      <c r="Q2332">
        <f t="shared" si="217"/>
        <v>3</v>
      </c>
      <c r="R2332">
        <f t="shared" si="218"/>
        <v>2020</v>
      </c>
    </row>
    <row r="2333" spans="1:18" x14ac:dyDescent="0.25">
      <c r="A2333" s="4" t="s">
        <v>3316</v>
      </c>
      <c r="B2333" s="4" t="s">
        <v>23</v>
      </c>
      <c r="C2333" s="4" t="s">
        <v>386</v>
      </c>
      <c r="D2333" s="4" t="s">
        <v>20</v>
      </c>
      <c r="E2333" s="4" t="s">
        <v>2894</v>
      </c>
      <c r="F2333" s="5">
        <v>43983</v>
      </c>
      <c r="G2333" s="4">
        <v>3</v>
      </c>
      <c r="H2333" s="11">
        <f>VLOOKUP(B2333,[1]!Product_Data[#Data],4,0)</f>
        <v>1052</v>
      </c>
      <c r="I2333" s="11">
        <f>VLOOKUP(B2333,[1]!Product_Data[#Data],3,0)</f>
        <v>589</v>
      </c>
      <c r="J2333" s="11">
        <f t="shared" si="219"/>
        <v>1767</v>
      </c>
      <c r="K2333" s="11">
        <f t="shared" si="220"/>
        <v>3156</v>
      </c>
      <c r="L2333" s="11">
        <f t="shared" si="221"/>
        <v>1389</v>
      </c>
      <c r="M2333" t="str">
        <f>VLOOKUP(C2333,[1]!Location_Data[#Data],2,0)</f>
        <v>Carlsbad</v>
      </c>
      <c r="N2333" t="str">
        <f>VLOOKUP(D2333,[1]!Salespeople_Data[#Data],2,0)</f>
        <v>Joshua Cook</v>
      </c>
      <c r="O2333" t="str">
        <f>VLOOKUP(E2333,[1]!Customer_Data[#Data],2,0)</f>
        <v>Michael Austin</v>
      </c>
      <c r="P2333" s="15">
        <f t="shared" si="216"/>
        <v>2</v>
      </c>
      <c r="Q2333">
        <f t="shared" si="217"/>
        <v>6</v>
      </c>
      <c r="R2333">
        <f t="shared" si="218"/>
        <v>2020</v>
      </c>
    </row>
    <row r="2334" spans="1:18" x14ac:dyDescent="0.25">
      <c r="A2334" s="2" t="s">
        <v>3317</v>
      </c>
      <c r="B2334" s="2" t="s">
        <v>232</v>
      </c>
      <c r="C2334" s="2" t="s">
        <v>215</v>
      </c>
      <c r="D2334" s="2" t="s">
        <v>170</v>
      </c>
      <c r="E2334" s="2" t="s">
        <v>1058</v>
      </c>
      <c r="F2334" s="3">
        <v>43990</v>
      </c>
      <c r="G2334" s="2">
        <v>1</v>
      </c>
      <c r="H2334" s="11">
        <f>VLOOKUP(B2334,[1]!Product_Data[#Data],4,0)</f>
        <v>1119</v>
      </c>
      <c r="I2334" s="11">
        <f>VLOOKUP(B2334,[1]!Product_Data[#Data],3,0)</f>
        <v>683</v>
      </c>
      <c r="J2334" s="11">
        <f t="shared" si="219"/>
        <v>683</v>
      </c>
      <c r="K2334" s="11">
        <f t="shared" si="220"/>
        <v>1119</v>
      </c>
      <c r="L2334" s="11">
        <f t="shared" si="221"/>
        <v>436</v>
      </c>
      <c r="M2334" t="str">
        <f>VLOOKUP(C2334,[1]!Location_Data[#Data],2,0)</f>
        <v>El Cajon</v>
      </c>
      <c r="N2334" t="str">
        <f>VLOOKUP(D2334,[1]!Salespeople_Data[#Data],2,0)</f>
        <v>Sean Miller</v>
      </c>
      <c r="O2334" t="str">
        <f>VLOOKUP(E2334,[1]!Customer_Data[#Data],2,0)</f>
        <v>Craig Mills</v>
      </c>
      <c r="P2334" s="15">
        <f t="shared" si="216"/>
        <v>2</v>
      </c>
      <c r="Q2334">
        <f t="shared" si="217"/>
        <v>6</v>
      </c>
      <c r="R2334">
        <f t="shared" si="218"/>
        <v>2020</v>
      </c>
    </row>
    <row r="2335" spans="1:18" x14ac:dyDescent="0.25">
      <c r="A2335" s="4" t="s">
        <v>3318</v>
      </c>
      <c r="B2335" s="4" t="s">
        <v>125</v>
      </c>
      <c r="C2335" s="4" t="s">
        <v>272</v>
      </c>
      <c r="D2335" s="4" t="s">
        <v>159</v>
      </c>
      <c r="E2335" s="4" t="s">
        <v>1944</v>
      </c>
      <c r="F2335" s="5">
        <v>44101</v>
      </c>
      <c r="G2335" s="4">
        <v>1</v>
      </c>
      <c r="H2335" s="11">
        <f>VLOOKUP(B2335,[1]!Product_Data[#Data],4,0)</f>
        <v>1826</v>
      </c>
      <c r="I2335" s="11">
        <f>VLOOKUP(B2335,[1]!Product_Data[#Data],3,0)</f>
        <v>1443</v>
      </c>
      <c r="J2335" s="11">
        <f t="shared" si="219"/>
        <v>1443</v>
      </c>
      <c r="K2335" s="11">
        <f t="shared" si="220"/>
        <v>1826</v>
      </c>
      <c r="L2335" s="11">
        <f t="shared" si="221"/>
        <v>383</v>
      </c>
      <c r="M2335" t="str">
        <f>VLOOKUP(C2335,[1]!Location_Data[#Data],2,0)</f>
        <v>Torrance</v>
      </c>
      <c r="N2335" t="str">
        <f>VLOOKUP(D2335,[1]!Salespeople_Data[#Data],2,0)</f>
        <v>Bobby Russell</v>
      </c>
      <c r="O2335" t="str">
        <f>VLOOKUP(E2335,[1]!Customer_Data[#Data],2,0)</f>
        <v>Justin Romero</v>
      </c>
      <c r="P2335" s="15">
        <f t="shared" si="216"/>
        <v>1</v>
      </c>
      <c r="Q2335">
        <f t="shared" si="217"/>
        <v>9</v>
      </c>
      <c r="R2335">
        <f t="shared" si="218"/>
        <v>2020</v>
      </c>
    </row>
    <row r="2336" spans="1:18" x14ac:dyDescent="0.25">
      <c r="A2336" s="2" t="s">
        <v>3319</v>
      </c>
      <c r="B2336" s="2" t="s">
        <v>305</v>
      </c>
      <c r="C2336" s="2" t="s">
        <v>249</v>
      </c>
      <c r="D2336" s="2" t="s">
        <v>308</v>
      </c>
      <c r="E2336" s="2" t="s">
        <v>396</v>
      </c>
      <c r="F2336" s="3">
        <v>43921</v>
      </c>
      <c r="G2336" s="2">
        <v>2</v>
      </c>
      <c r="H2336" s="11">
        <f>VLOOKUP(B2336,[1]!Product_Data[#Data],4,0)</f>
        <v>504</v>
      </c>
      <c r="I2336" s="11">
        <f>VLOOKUP(B2336,[1]!Product_Data[#Data],3,0)</f>
        <v>408</v>
      </c>
      <c r="J2336" s="11">
        <f t="shared" si="219"/>
        <v>816</v>
      </c>
      <c r="K2336" s="11">
        <f t="shared" si="220"/>
        <v>1008</v>
      </c>
      <c r="L2336" s="11">
        <f t="shared" si="221"/>
        <v>192</v>
      </c>
      <c r="M2336" t="str">
        <f>VLOOKUP(C2336,[1]!Location_Data[#Data],2,0)</f>
        <v>Roseville</v>
      </c>
      <c r="N2336" t="str">
        <f>VLOOKUP(D2336,[1]!Salespeople_Data[#Data],2,0)</f>
        <v>Fred Robertson</v>
      </c>
      <c r="O2336" t="str">
        <f>VLOOKUP(E2336,[1]!Customer_Data[#Data],2,0)</f>
        <v>Benjamin Moreno</v>
      </c>
      <c r="P2336" s="15">
        <f t="shared" si="216"/>
        <v>3</v>
      </c>
      <c r="Q2336">
        <f t="shared" si="217"/>
        <v>3</v>
      </c>
      <c r="R2336">
        <f t="shared" si="218"/>
        <v>2020</v>
      </c>
    </row>
    <row r="2337" spans="1:18" x14ac:dyDescent="0.25">
      <c r="A2337" s="4" t="s">
        <v>3320</v>
      </c>
      <c r="B2337" s="4" t="s">
        <v>56</v>
      </c>
      <c r="C2337" s="4" t="s">
        <v>436</v>
      </c>
      <c r="D2337" s="4" t="s">
        <v>359</v>
      </c>
      <c r="E2337" s="4" t="s">
        <v>2607</v>
      </c>
      <c r="F2337" s="5">
        <v>44154</v>
      </c>
      <c r="G2337" s="4">
        <v>1</v>
      </c>
      <c r="H2337" s="11">
        <f>VLOOKUP(B2337,[1]!Product_Data[#Data],4,0)</f>
        <v>1848</v>
      </c>
      <c r="I2337" s="11">
        <f>VLOOKUP(B2337,[1]!Product_Data[#Data],3,0)</f>
        <v>1294</v>
      </c>
      <c r="J2337" s="11">
        <f t="shared" si="219"/>
        <v>1294</v>
      </c>
      <c r="K2337" s="11">
        <f t="shared" si="220"/>
        <v>1848</v>
      </c>
      <c r="L2337" s="11">
        <f t="shared" si="221"/>
        <v>554</v>
      </c>
      <c r="M2337" t="str">
        <f>VLOOKUP(C2337,[1]!Location_Data[#Data],2,0)</f>
        <v>Jurupa Valley</v>
      </c>
      <c r="N2337" t="str">
        <f>VLOOKUP(D2337,[1]!Salespeople_Data[#Data],2,0)</f>
        <v>Eugene Holmes</v>
      </c>
      <c r="O2337" t="str">
        <f>VLOOKUP(E2337,[1]!Customer_Data[#Data],2,0)</f>
        <v>Carlos Young</v>
      </c>
      <c r="P2337" s="15">
        <f t="shared" si="216"/>
        <v>5</v>
      </c>
      <c r="Q2337">
        <f t="shared" si="217"/>
        <v>11</v>
      </c>
      <c r="R2337">
        <f t="shared" si="218"/>
        <v>2020</v>
      </c>
    </row>
    <row r="2338" spans="1:18" x14ac:dyDescent="0.25">
      <c r="A2338" s="2" t="s">
        <v>3321</v>
      </c>
      <c r="B2338" s="2" t="s">
        <v>94</v>
      </c>
      <c r="C2338" s="2" t="s">
        <v>242</v>
      </c>
      <c r="D2338" s="2" t="s">
        <v>178</v>
      </c>
      <c r="E2338" s="2" t="s">
        <v>3193</v>
      </c>
      <c r="F2338" s="3">
        <v>44029</v>
      </c>
      <c r="G2338" s="2">
        <v>1</v>
      </c>
      <c r="H2338" s="11">
        <f>VLOOKUP(B2338,[1]!Product_Data[#Data],4,0)</f>
        <v>1639</v>
      </c>
      <c r="I2338" s="11">
        <f>VLOOKUP(B2338,[1]!Product_Data[#Data],3,0)</f>
        <v>1295</v>
      </c>
      <c r="J2338" s="11">
        <f t="shared" si="219"/>
        <v>1295</v>
      </c>
      <c r="K2338" s="11">
        <f t="shared" si="220"/>
        <v>1639</v>
      </c>
      <c r="L2338" s="11">
        <f t="shared" si="221"/>
        <v>344</v>
      </c>
      <c r="M2338" t="str">
        <f>VLOOKUP(C2338,[1]!Location_Data[#Data],2,0)</f>
        <v>Downey</v>
      </c>
      <c r="N2338" t="str">
        <f>VLOOKUP(D2338,[1]!Salespeople_Data[#Data],2,0)</f>
        <v>Joshua Taylor</v>
      </c>
      <c r="O2338" t="str">
        <f>VLOOKUP(E2338,[1]!Customer_Data[#Data],2,0)</f>
        <v>Bruce Hamilton</v>
      </c>
      <c r="P2338" s="15">
        <f t="shared" si="216"/>
        <v>6</v>
      </c>
      <c r="Q2338">
        <f t="shared" si="217"/>
        <v>7</v>
      </c>
      <c r="R2338">
        <f t="shared" si="218"/>
        <v>2020</v>
      </c>
    </row>
    <row r="2339" spans="1:18" x14ac:dyDescent="0.25">
      <c r="A2339" s="4" t="s">
        <v>3322</v>
      </c>
      <c r="B2339" s="4" t="s">
        <v>28</v>
      </c>
      <c r="C2339" s="4" t="s">
        <v>90</v>
      </c>
      <c r="D2339" s="4" t="s">
        <v>356</v>
      </c>
      <c r="E2339" s="4" t="s">
        <v>230</v>
      </c>
      <c r="F2339" s="5">
        <v>44076</v>
      </c>
      <c r="G2339" s="4">
        <v>1</v>
      </c>
      <c r="H2339" s="11">
        <f>VLOOKUP(B2339,[1]!Product_Data[#Data],4,0)</f>
        <v>684</v>
      </c>
      <c r="I2339" s="11">
        <f>VLOOKUP(B2339,[1]!Product_Data[#Data],3,0)</f>
        <v>561</v>
      </c>
      <c r="J2339" s="11">
        <f t="shared" si="219"/>
        <v>561</v>
      </c>
      <c r="K2339" s="11">
        <f t="shared" si="220"/>
        <v>684</v>
      </c>
      <c r="L2339" s="11">
        <f t="shared" si="221"/>
        <v>123</v>
      </c>
      <c r="M2339" t="str">
        <f>VLOOKUP(C2339,[1]!Location_Data[#Data],2,0)</f>
        <v>Irvine</v>
      </c>
      <c r="N2339" t="str">
        <f>VLOOKUP(D2339,[1]!Salespeople_Data[#Data],2,0)</f>
        <v>Jimmy Young</v>
      </c>
      <c r="O2339" t="str">
        <f>VLOOKUP(E2339,[1]!Customer_Data[#Data],2,0)</f>
        <v>Roy Bennett</v>
      </c>
      <c r="P2339" s="15">
        <f t="shared" si="216"/>
        <v>4</v>
      </c>
      <c r="Q2339">
        <f t="shared" si="217"/>
        <v>9</v>
      </c>
      <c r="R2339">
        <f t="shared" si="218"/>
        <v>2020</v>
      </c>
    </row>
    <row r="2340" spans="1:18" x14ac:dyDescent="0.25">
      <c r="A2340" s="2" t="s">
        <v>3323</v>
      </c>
      <c r="B2340" s="2" t="s">
        <v>200</v>
      </c>
      <c r="C2340" s="2" t="s">
        <v>186</v>
      </c>
      <c r="D2340" s="2" t="s">
        <v>111</v>
      </c>
      <c r="E2340" s="2" t="s">
        <v>2131</v>
      </c>
      <c r="F2340" s="3">
        <v>43928</v>
      </c>
      <c r="G2340" s="2">
        <v>1</v>
      </c>
      <c r="H2340" s="11">
        <f>VLOOKUP(B2340,[1]!Product_Data[#Data],4,0)</f>
        <v>315</v>
      </c>
      <c r="I2340" s="11">
        <f>VLOOKUP(B2340,[1]!Product_Data[#Data],3,0)</f>
        <v>208</v>
      </c>
      <c r="J2340" s="11">
        <f t="shared" si="219"/>
        <v>208</v>
      </c>
      <c r="K2340" s="11">
        <f t="shared" si="220"/>
        <v>315</v>
      </c>
      <c r="L2340" s="11">
        <f t="shared" si="221"/>
        <v>107</v>
      </c>
      <c r="M2340" t="str">
        <f>VLOOKUP(C2340,[1]!Location_Data[#Data],2,0)</f>
        <v>Riverside</v>
      </c>
      <c r="N2340" t="str">
        <f>VLOOKUP(D2340,[1]!Salespeople_Data[#Data],2,0)</f>
        <v>Ryan Welch</v>
      </c>
      <c r="O2340" t="str">
        <f>VLOOKUP(E2340,[1]!Customer_Data[#Data],2,0)</f>
        <v>Raymond Allen</v>
      </c>
      <c r="P2340" s="15">
        <f t="shared" si="216"/>
        <v>3</v>
      </c>
      <c r="Q2340">
        <f t="shared" si="217"/>
        <v>4</v>
      </c>
      <c r="R2340">
        <f t="shared" si="218"/>
        <v>2020</v>
      </c>
    </row>
    <row r="2341" spans="1:18" x14ac:dyDescent="0.25">
      <c r="A2341" s="4" t="s">
        <v>3324</v>
      </c>
      <c r="B2341" s="4" t="s">
        <v>61</v>
      </c>
      <c r="C2341" s="4" t="s">
        <v>156</v>
      </c>
      <c r="D2341" s="4" t="s">
        <v>126</v>
      </c>
      <c r="E2341" s="4" t="s">
        <v>130</v>
      </c>
      <c r="F2341" s="5">
        <v>44130</v>
      </c>
      <c r="G2341" s="4">
        <v>1</v>
      </c>
      <c r="H2341" s="11">
        <f>VLOOKUP(B2341,[1]!Product_Data[#Data],4,0)</f>
        <v>1889</v>
      </c>
      <c r="I2341" s="11">
        <f>VLOOKUP(B2341,[1]!Product_Data[#Data],3,0)</f>
        <v>945</v>
      </c>
      <c r="J2341" s="11">
        <f t="shared" si="219"/>
        <v>945</v>
      </c>
      <c r="K2341" s="11">
        <f t="shared" si="220"/>
        <v>1889</v>
      </c>
      <c r="L2341" s="11">
        <f t="shared" si="221"/>
        <v>944</v>
      </c>
      <c r="M2341" t="str">
        <f>VLOOKUP(C2341,[1]!Location_Data[#Data],2,0)</f>
        <v>Sacramento</v>
      </c>
      <c r="N2341" t="str">
        <f>VLOOKUP(D2341,[1]!Salespeople_Data[#Data],2,0)</f>
        <v>Larry Castillo</v>
      </c>
      <c r="O2341" t="str">
        <f>VLOOKUP(E2341,[1]!Customer_Data[#Data],2,0)</f>
        <v>David Nguyen</v>
      </c>
      <c r="P2341" s="15">
        <f t="shared" si="216"/>
        <v>2</v>
      </c>
      <c r="Q2341">
        <f t="shared" si="217"/>
        <v>10</v>
      </c>
      <c r="R2341">
        <f t="shared" si="218"/>
        <v>2020</v>
      </c>
    </row>
    <row r="2342" spans="1:18" x14ac:dyDescent="0.25">
      <c r="A2342" s="2" t="s">
        <v>3325</v>
      </c>
      <c r="B2342" s="2" t="s">
        <v>325</v>
      </c>
      <c r="C2342" s="2" t="s">
        <v>24</v>
      </c>
      <c r="D2342" s="2" t="s">
        <v>216</v>
      </c>
      <c r="E2342" s="2" t="s">
        <v>2149</v>
      </c>
      <c r="F2342" s="3">
        <v>43868</v>
      </c>
      <c r="G2342" s="2">
        <v>3</v>
      </c>
      <c r="H2342" s="11">
        <f>VLOOKUP(B2342,[1]!Product_Data[#Data],4,0)</f>
        <v>1526</v>
      </c>
      <c r="I2342" s="11">
        <f>VLOOKUP(B2342,[1]!Product_Data[#Data],3,0)</f>
        <v>1251</v>
      </c>
      <c r="J2342" s="11">
        <f t="shared" si="219"/>
        <v>3753</v>
      </c>
      <c r="K2342" s="11">
        <f t="shared" si="220"/>
        <v>4578</v>
      </c>
      <c r="L2342" s="11">
        <f t="shared" si="221"/>
        <v>825</v>
      </c>
      <c r="M2342" t="str">
        <f>VLOOKUP(C2342,[1]!Location_Data[#Data],2,0)</f>
        <v>Lancaster</v>
      </c>
      <c r="N2342" t="str">
        <f>VLOOKUP(D2342,[1]!Salespeople_Data[#Data],2,0)</f>
        <v>Ernest Wagner</v>
      </c>
      <c r="O2342" t="str">
        <f>VLOOKUP(E2342,[1]!Customer_Data[#Data],2,0)</f>
        <v>Victor Medina</v>
      </c>
      <c r="P2342" s="15">
        <f t="shared" si="216"/>
        <v>6</v>
      </c>
      <c r="Q2342">
        <f t="shared" si="217"/>
        <v>2</v>
      </c>
      <c r="R2342">
        <f t="shared" si="218"/>
        <v>2020</v>
      </c>
    </row>
    <row r="2343" spans="1:18" x14ac:dyDescent="0.25">
      <c r="A2343" s="4" t="s">
        <v>3326</v>
      </c>
      <c r="B2343" s="4" t="s">
        <v>361</v>
      </c>
      <c r="C2343" s="4" t="s">
        <v>469</v>
      </c>
      <c r="D2343" s="4" t="s">
        <v>126</v>
      </c>
      <c r="E2343" s="4" t="s">
        <v>2352</v>
      </c>
      <c r="F2343" s="5">
        <v>43876</v>
      </c>
      <c r="G2343" s="4">
        <v>2</v>
      </c>
      <c r="H2343" s="11">
        <f>VLOOKUP(B2343,[1]!Product_Data[#Data],4,0)</f>
        <v>1338</v>
      </c>
      <c r="I2343" s="11">
        <f>VLOOKUP(B2343,[1]!Product_Data[#Data],3,0)</f>
        <v>682</v>
      </c>
      <c r="J2343" s="11">
        <f t="shared" si="219"/>
        <v>1364</v>
      </c>
      <c r="K2343" s="11">
        <f t="shared" si="220"/>
        <v>2676</v>
      </c>
      <c r="L2343" s="11">
        <f t="shared" si="221"/>
        <v>1312</v>
      </c>
      <c r="M2343" t="str">
        <f>VLOOKUP(C2343,[1]!Location_Data[#Data],2,0)</f>
        <v>Escondido</v>
      </c>
      <c r="N2343" t="str">
        <f>VLOOKUP(D2343,[1]!Salespeople_Data[#Data],2,0)</f>
        <v>Larry Castillo</v>
      </c>
      <c r="O2343" t="str">
        <f>VLOOKUP(E2343,[1]!Customer_Data[#Data],2,0)</f>
        <v>Carl Reid</v>
      </c>
      <c r="P2343" s="15">
        <f t="shared" si="216"/>
        <v>7</v>
      </c>
      <c r="Q2343">
        <f t="shared" si="217"/>
        <v>2</v>
      </c>
      <c r="R2343">
        <f t="shared" si="218"/>
        <v>2020</v>
      </c>
    </row>
    <row r="2344" spans="1:18" x14ac:dyDescent="0.25">
      <c r="A2344" s="2" t="s">
        <v>3327</v>
      </c>
      <c r="B2344" s="2" t="s">
        <v>305</v>
      </c>
      <c r="C2344" s="2" t="s">
        <v>90</v>
      </c>
      <c r="D2344" s="2" t="s">
        <v>170</v>
      </c>
      <c r="E2344" s="2" t="s">
        <v>1551</v>
      </c>
      <c r="F2344" s="3">
        <v>43943</v>
      </c>
      <c r="G2344" s="2">
        <v>2</v>
      </c>
      <c r="H2344" s="11">
        <f>VLOOKUP(B2344,[1]!Product_Data[#Data],4,0)</f>
        <v>504</v>
      </c>
      <c r="I2344" s="11">
        <f>VLOOKUP(B2344,[1]!Product_Data[#Data],3,0)</f>
        <v>408</v>
      </c>
      <c r="J2344" s="11">
        <f t="shared" si="219"/>
        <v>816</v>
      </c>
      <c r="K2344" s="11">
        <f t="shared" si="220"/>
        <v>1008</v>
      </c>
      <c r="L2344" s="11">
        <f t="shared" si="221"/>
        <v>192</v>
      </c>
      <c r="M2344" t="str">
        <f>VLOOKUP(C2344,[1]!Location_Data[#Data],2,0)</f>
        <v>Irvine</v>
      </c>
      <c r="N2344" t="str">
        <f>VLOOKUP(D2344,[1]!Salespeople_Data[#Data],2,0)</f>
        <v>Sean Miller</v>
      </c>
      <c r="O2344" t="str">
        <f>VLOOKUP(E2344,[1]!Customer_Data[#Data],2,0)</f>
        <v>Charles Shaw</v>
      </c>
      <c r="P2344" s="15">
        <f t="shared" si="216"/>
        <v>4</v>
      </c>
      <c r="Q2344">
        <f t="shared" si="217"/>
        <v>4</v>
      </c>
      <c r="R2344">
        <f t="shared" si="218"/>
        <v>2020</v>
      </c>
    </row>
    <row r="2345" spans="1:18" x14ac:dyDescent="0.25">
      <c r="A2345" s="4" t="s">
        <v>3328</v>
      </c>
      <c r="B2345" s="4" t="s">
        <v>38</v>
      </c>
      <c r="C2345" s="4" t="s">
        <v>204</v>
      </c>
      <c r="D2345" s="4" t="s">
        <v>359</v>
      </c>
      <c r="E2345" s="4" t="s">
        <v>328</v>
      </c>
      <c r="F2345" s="5">
        <v>44013</v>
      </c>
      <c r="G2345" s="4">
        <v>3</v>
      </c>
      <c r="H2345" s="11">
        <f>VLOOKUP(B2345,[1]!Product_Data[#Data],4,0)</f>
        <v>2283</v>
      </c>
      <c r="I2345" s="11">
        <f>VLOOKUP(B2345,[1]!Product_Data[#Data],3,0)</f>
        <v>1484</v>
      </c>
      <c r="J2345" s="11">
        <f t="shared" si="219"/>
        <v>4452</v>
      </c>
      <c r="K2345" s="11">
        <f t="shared" si="220"/>
        <v>6849</v>
      </c>
      <c r="L2345" s="11">
        <f t="shared" si="221"/>
        <v>2397</v>
      </c>
      <c r="M2345" t="str">
        <f>VLOOKUP(C2345,[1]!Location_Data[#Data],2,0)</f>
        <v>Corona</v>
      </c>
      <c r="N2345" t="str">
        <f>VLOOKUP(D2345,[1]!Salespeople_Data[#Data],2,0)</f>
        <v>Eugene Holmes</v>
      </c>
      <c r="O2345" t="str">
        <f>VLOOKUP(E2345,[1]!Customer_Data[#Data],2,0)</f>
        <v>Charles Sims</v>
      </c>
      <c r="P2345" s="15">
        <f t="shared" si="216"/>
        <v>4</v>
      </c>
      <c r="Q2345">
        <f t="shared" si="217"/>
        <v>7</v>
      </c>
      <c r="R2345">
        <f t="shared" si="218"/>
        <v>2020</v>
      </c>
    </row>
    <row r="2346" spans="1:18" x14ac:dyDescent="0.25">
      <c r="A2346" s="2" t="s">
        <v>3329</v>
      </c>
      <c r="B2346" s="2" t="s">
        <v>47</v>
      </c>
      <c r="C2346" s="2" t="s">
        <v>530</v>
      </c>
      <c r="D2346" s="2" t="s">
        <v>225</v>
      </c>
      <c r="E2346" s="2" t="s">
        <v>974</v>
      </c>
      <c r="F2346" s="3">
        <v>44125</v>
      </c>
      <c r="G2346" s="2">
        <v>2</v>
      </c>
      <c r="H2346" s="11">
        <f>VLOOKUP(B2346,[1]!Product_Data[#Data],4,0)</f>
        <v>1812</v>
      </c>
      <c r="I2346" s="11">
        <f>VLOOKUP(B2346,[1]!Product_Data[#Data],3,0)</f>
        <v>1305</v>
      </c>
      <c r="J2346" s="11">
        <f t="shared" si="219"/>
        <v>2610</v>
      </c>
      <c r="K2346" s="11">
        <f t="shared" si="220"/>
        <v>3624</v>
      </c>
      <c r="L2346" s="11">
        <f t="shared" si="221"/>
        <v>1014</v>
      </c>
      <c r="M2346" t="str">
        <f>VLOOKUP(C2346,[1]!Location_Data[#Data],2,0)</f>
        <v>San Buenaventura (Ventura)</v>
      </c>
      <c r="N2346" t="str">
        <f>VLOOKUP(D2346,[1]!Salespeople_Data[#Data],2,0)</f>
        <v>Andrew Bowman</v>
      </c>
      <c r="O2346" t="str">
        <f>VLOOKUP(E2346,[1]!Customer_Data[#Data],2,0)</f>
        <v>Patrick Morales</v>
      </c>
      <c r="P2346" s="15">
        <f t="shared" si="216"/>
        <v>4</v>
      </c>
      <c r="Q2346">
        <f t="shared" si="217"/>
        <v>10</v>
      </c>
      <c r="R2346">
        <f t="shared" si="218"/>
        <v>2020</v>
      </c>
    </row>
    <row r="2347" spans="1:18" x14ac:dyDescent="0.25">
      <c r="A2347" s="4" t="s">
        <v>3330</v>
      </c>
      <c r="B2347" s="4" t="s">
        <v>23</v>
      </c>
      <c r="C2347" s="4" t="s">
        <v>211</v>
      </c>
      <c r="D2347" s="4" t="s">
        <v>264</v>
      </c>
      <c r="E2347" s="4" t="s">
        <v>941</v>
      </c>
      <c r="F2347" s="5">
        <v>44055</v>
      </c>
      <c r="G2347" s="4">
        <v>2</v>
      </c>
      <c r="H2347" s="11">
        <f>VLOOKUP(B2347,[1]!Product_Data[#Data],4,0)</f>
        <v>1052</v>
      </c>
      <c r="I2347" s="11">
        <f>VLOOKUP(B2347,[1]!Product_Data[#Data],3,0)</f>
        <v>589</v>
      </c>
      <c r="J2347" s="11">
        <f t="shared" si="219"/>
        <v>1178</v>
      </c>
      <c r="K2347" s="11">
        <f t="shared" si="220"/>
        <v>2104</v>
      </c>
      <c r="L2347" s="11">
        <f t="shared" si="221"/>
        <v>926</v>
      </c>
      <c r="M2347" t="str">
        <f>VLOOKUP(C2347,[1]!Location_Data[#Data],2,0)</f>
        <v>Chula Vista</v>
      </c>
      <c r="N2347" t="str">
        <f>VLOOKUP(D2347,[1]!Salespeople_Data[#Data],2,0)</f>
        <v>Ernest Wheeler</v>
      </c>
      <c r="O2347" t="str">
        <f>VLOOKUP(E2347,[1]!Customer_Data[#Data],2,0)</f>
        <v>Aaron Day</v>
      </c>
      <c r="P2347" s="15">
        <f t="shared" si="216"/>
        <v>4</v>
      </c>
      <c r="Q2347">
        <f t="shared" si="217"/>
        <v>8</v>
      </c>
      <c r="R2347">
        <f t="shared" si="218"/>
        <v>2020</v>
      </c>
    </row>
    <row r="2348" spans="1:18" x14ac:dyDescent="0.25">
      <c r="A2348" s="2" t="s">
        <v>3331</v>
      </c>
      <c r="B2348" s="2" t="s">
        <v>263</v>
      </c>
      <c r="C2348" s="2" t="s">
        <v>62</v>
      </c>
      <c r="D2348" s="2" t="s">
        <v>165</v>
      </c>
      <c r="E2348" s="2" t="s">
        <v>3332</v>
      </c>
      <c r="F2348" s="3">
        <v>44164</v>
      </c>
      <c r="G2348" s="2">
        <v>1</v>
      </c>
      <c r="H2348" s="11">
        <f>VLOOKUP(B2348,[1]!Product_Data[#Data],4,0)</f>
        <v>378</v>
      </c>
      <c r="I2348" s="11">
        <f>VLOOKUP(B2348,[1]!Product_Data[#Data],3,0)</f>
        <v>291</v>
      </c>
      <c r="J2348" s="11">
        <f t="shared" si="219"/>
        <v>291</v>
      </c>
      <c r="K2348" s="11">
        <f t="shared" si="220"/>
        <v>378</v>
      </c>
      <c r="L2348" s="11">
        <f t="shared" si="221"/>
        <v>87</v>
      </c>
      <c r="M2348" t="str">
        <f>VLOOKUP(C2348,[1]!Location_Data[#Data],2,0)</f>
        <v>Fairfield</v>
      </c>
      <c r="N2348" t="str">
        <f>VLOOKUP(D2348,[1]!Salespeople_Data[#Data],2,0)</f>
        <v>Joe Sims</v>
      </c>
      <c r="O2348" t="str">
        <f>VLOOKUP(E2348,[1]!Customer_Data[#Data],2,0)</f>
        <v>Victor Dean</v>
      </c>
      <c r="P2348" s="15">
        <f t="shared" si="216"/>
        <v>1</v>
      </c>
      <c r="Q2348">
        <f t="shared" si="217"/>
        <v>11</v>
      </c>
      <c r="R2348">
        <f t="shared" si="218"/>
        <v>2020</v>
      </c>
    </row>
    <row r="2349" spans="1:18" x14ac:dyDescent="0.25">
      <c r="A2349" s="4" t="s">
        <v>3333</v>
      </c>
      <c r="B2349" s="4" t="s">
        <v>207</v>
      </c>
      <c r="C2349" s="4" t="s">
        <v>643</v>
      </c>
      <c r="D2349" s="4" t="s">
        <v>308</v>
      </c>
      <c r="E2349" s="4" t="s">
        <v>353</v>
      </c>
      <c r="F2349" s="5">
        <v>44041</v>
      </c>
      <c r="G2349" s="4">
        <v>1</v>
      </c>
      <c r="H2349" s="11">
        <f>VLOOKUP(B2349,[1]!Product_Data[#Data],4,0)</f>
        <v>2464</v>
      </c>
      <c r="I2349" s="11">
        <f>VLOOKUP(B2349,[1]!Product_Data[#Data],3,0)</f>
        <v>1774</v>
      </c>
      <c r="J2349" s="11">
        <f t="shared" si="219"/>
        <v>1774</v>
      </c>
      <c r="K2349" s="11">
        <f t="shared" si="220"/>
        <v>2464</v>
      </c>
      <c r="L2349" s="11">
        <f t="shared" si="221"/>
        <v>690</v>
      </c>
      <c r="M2349" t="str">
        <f>VLOOKUP(C2349,[1]!Location_Data[#Data],2,0)</f>
        <v>Hayward</v>
      </c>
      <c r="N2349" t="str">
        <f>VLOOKUP(D2349,[1]!Salespeople_Data[#Data],2,0)</f>
        <v>Fred Robertson</v>
      </c>
      <c r="O2349" t="str">
        <f>VLOOKUP(E2349,[1]!Customer_Data[#Data],2,0)</f>
        <v>Jimmy Wood</v>
      </c>
      <c r="P2349" s="15">
        <f t="shared" si="216"/>
        <v>4</v>
      </c>
      <c r="Q2349">
        <f t="shared" si="217"/>
        <v>7</v>
      </c>
      <c r="R2349">
        <f t="shared" si="218"/>
        <v>2020</v>
      </c>
    </row>
    <row r="2350" spans="1:18" x14ac:dyDescent="0.25">
      <c r="A2350" s="2" t="s">
        <v>3334</v>
      </c>
      <c r="B2350" s="2" t="s">
        <v>818</v>
      </c>
      <c r="C2350" s="2" t="s">
        <v>182</v>
      </c>
      <c r="D2350" s="2" t="s">
        <v>191</v>
      </c>
      <c r="E2350" s="2" t="s">
        <v>1014</v>
      </c>
      <c r="F2350" s="3">
        <v>43857</v>
      </c>
      <c r="G2350" s="2">
        <v>1</v>
      </c>
      <c r="H2350" s="11">
        <f>VLOOKUP(B2350,[1]!Product_Data[#Data],4,0)</f>
        <v>1638</v>
      </c>
      <c r="I2350" s="11">
        <f>VLOOKUP(B2350,[1]!Product_Data[#Data],3,0)</f>
        <v>1261</v>
      </c>
      <c r="J2350" s="11">
        <f t="shared" si="219"/>
        <v>1261</v>
      </c>
      <c r="K2350" s="11">
        <f t="shared" si="220"/>
        <v>1638</v>
      </c>
      <c r="L2350" s="11">
        <f t="shared" si="221"/>
        <v>377</v>
      </c>
      <c r="M2350" t="str">
        <f>VLOOKUP(C2350,[1]!Location_Data[#Data],2,0)</f>
        <v>Vallejo</v>
      </c>
      <c r="N2350" t="str">
        <f>VLOOKUP(D2350,[1]!Salespeople_Data[#Data],2,0)</f>
        <v>Robert Reed</v>
      </c>
      <c r="O2350" t="str">
        <f>VLOOKUP(E2350,[1]!Customer_Data[#Data],2,0)</f>
        <v>Michael Hill</v>
      </c>
      <c r="P2350" s="15">
        <f t="shared" si="216"/>
        <v>2</v>
      </c>
      <c r="Q2350">
        <f t="shared" si="217"/>
        <v>1</v>
      </c>
      <c r="R2350">
        <f t="shared" si="218"/>
        <v>2020</v>
      </c>
    </row>
    <row r="2351" spans="1:18" x14ac:dyDescent="0.25">
      <c r="A2351" s="4" t="s">
        <v>3335</v>
      </c>
      <c r="B2351" s="4" t="s">
        <v>370</v>
      </c>
      <c r="C2351" s="4" t="s">
        <v>512</v>
      </c>
      <c r="D2351" s="4" t="s">
        <v>10</v>
      </c>
      <c r="E2351" s="4" t="s">
        <v>3258</v>
      </c>
      <c r="F2351" s="5">
        <v>44070</v>
      </c>
      <c r="G2351" s="4">
        <v>1</v>
      </c>
      <c r="H2351" s="11">
        <f>VLOOKUP(B2351,[1]!Product_Data[#Data],4,0)</f>
        <v>771</v>
      </c>
      <c r="I2351" s="11">
        <f>VLOOKUP(B2351,[1]!Product_Data[#Data],3,0)</f>
        <v>648</v>
      </c>
      <c r="J2351" s="11">
        <f t="shared" si="219"/>
        <v>648</v>
      </c>
      <c r="K2351" s="11">
        <f t="shared" si="220"/>
        <v>771</v>
      </c>
      <c r="L2351" s="11">
        <f t="shared" si="221"/>
        <v>123</v>
      </c>
      <c r="M2351" t="str">
        <f>VLOOKUP(C2351,[1]!Location_Data[#Data],2,0)</f>
        <v>Long Beach</v>
      </c>
      <c r="N2351" t="str">
        <f>VLOOKUP(D2351,[1]!Salespeople_Data[#Data],2,0)</f>
        <v>Justin Lynch</v>
      </c>
      <c r="O2351" t="str">
        <f>VLOOKUP(E2351,[1]!Customer_Data[#Data],2,0)</f>
        <v>Roger Thompson</v>
      </c>
      <c r="P2351" s="15">
        <f t="shared" si="216"/>
        <v>5</v>
      </c>
      <c r="Q2351">
        <f t="shared" si="217"/>
        <v>8</v>
      </c>
      <c r="R2351">
        <f t="shared" si="218"/>
        <v>2020</v>
      </c>
    </row>
    <row r="2352" spans="1:18" x14ac:dyDescent="0.25">
      <c r="A2352" s="2" t="s">
        <v>3336</v>
      </c>
      <c r="B2352" s="2" t="s">
        <v>139</v>
      </c>
      <c r="C2352" s="2" t="s">
        <v>377</v>
      </c>
      <c r="D2352" s="2" t="s">
        <v>250</v>
      </c>
      <c r="E2352" s="2" t="s">
        <v>1244</v>
      </c>
      <c r="F2352" s="3">
        <v>44123</v>
      </c>
      <c r="G2352" s="2">
        <v>1</v>
      </c>
      <c r="H2352" s="11">
        <f>VLOOKUP(B2352,[1]!Product_Data[#Data],4,0)</f>
        <v>817</v>
      </c>
      <c r="I2352" s="11">
        <f>VLOOKUP(B2352,[1]!Product_Data[#Data],3,0)</f>
        <v>409</v>
      </c>
      <c r="J2352" s="11">
        <f t="shared" si="219"/>
        <v>409</v>
      </c>
      <c r="K2352" s="11">
        <f t="shared" si="220"/>
        <v>817</v>
      </c>
      <c r="L2352" s="11">
        <f t="shared" si="221"/>
        <v>408</v>
      </c>
      <c r="M2352" t="str">
        <f>VLOOKUP(C2352,[1]!Location_Data[#Data],2,0)</f>
        <v>San Diego</v>
      </c>
      <c r="N2352" t="str">
        <f>VLOOKUP(D2352,[1]!Salespeople_Data[#Data],2,0)</f>
        <v>Martin Carr</v>
      </c>
      <c r="O2352" t="str">
        <f>VLOOKUP(E2352,[1]!Customer_Data[#Data],2,0)</f>
        <v>Jesse Garrett</v>
      </c>
      <c r="P2352" s="15">
        <f t="shared" si="216"/>
        <v>2</v>
      </c>
      <c r="Q2352">
        <f t="shared" si="217"/>
        <v>10</v>
      </c>
      <c r="R2352">
        <f t="shared" si="218"/>
        <v>2020</v>
      </c>
    </row>
    <row r="2353" spans="1:18" x14ac:dyDescent="0.25">
      <c r="A2353" s="4" t="s">
        <v>3337</v>
      </c>
      <c r="B2353" s="4" t="s">
        <v>252</v>
      </c>
      <c r="C2353" s="4" t="s">
        <v>249</v>
      </c>
      <c r="D2353" s="4" t="s">
        <v>53</v>
      </c>
      <c r="E2353" s="4" t="s">
        <v>2131</v>
      </c>
      <c r="F2353" s="5">
        <v>44167</v>
      </c>
      <c r="G2353" s="4">
        <v>2</v>
      </c>
      <c r="H2353" s="11">
        <f>VLOOKUP(B2353,[1]!Product_Data[#Data],4,0)</f>
        <v>1899</v>
      </c>
      <c r="I2353" s="11">
        <f>VLOOKUP(B2353,[1]!Product_Data[#Data],3,0)</f>
        <v>1044</v>
      </c>
      <c r="J2353" s="11">
        <f t="shared" si="219"/>
        <v>2088</v>
      </c>
      <c r="K2353" s="11">
        <f t="shared" si="220"/>
        <v>3798</v>
      </c>
      <c r="L2353" s="11">
        <f t="shared" si="221"/>
        <v>1710</v>
      </c>
      <c r="M2353" t="str">
        <f>VLOOKUP(C2353,[1]!Location_Data[#Data],2,0)</f>
        <v>Roseville</v>
      </c>
      <c r="N2353" t="str">
        <f>VLOOKUP(D2353,[1]!Salespeople_Data[#Data],2,0)</f>
        <v>Scott Mason</v>
      </c>
      <c r="O2353" t="str">
        <f>VLOOKUP(E2353,[1]!Customer_Data[#Data],2,0)</f>
        <v>Raymond Allen</v>
      </c>
      <c r="P2353" s="15">
        <f t="shared" si="216"/>
        <v>4</v>
      </c>
      <c r="Q2353">
        <f t="shared" si="217"/>
        <v>12</v>
      </c>
      <c r="R2353">
        <f t="shared" si="218"/>
        <v>2020</v>
      </c>
    </row>
    <row r="2354" spans="1:18" x14ac:dyDescent="0.25">
      <c r="A2354" s="2" t="s">
        <v>3338</v>
      </c>
      <c r="B2354" s="2" t="s">
        <v>144</v>
      </c>
      <c r="C2354" s="2" t="s">
        <v>268</v>
      </c>
      <c r="D2354" s="2" t="s">
        <v>111</v>
      </c>
      <c r="E2354" s="2" t="s">
        <v>3339</v>
      </c>
      <c r="F2354" s="3">
        <v>44184</v>
      </c>
      <c r="G2354" s="2">
        <v>4</v>
      </c>
      <c r="H2354" s="11">
        <f>VLOOKUP(B2354,[1]!Product_Data[#Data],4,0)</f>
        <v>2410</v>
      </c>
      <c r="I2354" s="11">
        <f>VLOOKUP(B2354,[1]!Product_Data[#Data],3,0)</f>
        <v>1518</v>
      </c>
      <c r="J2354" s="11">
        <f t="shared" si="219"/>
        <v>6072</v>
      </c>
      <c r="K2354" s="11">
        <f t="shared" si="220"/>
        <v>9640</v>
      </c>
      <c r="L2354" s="11">
        <f t="shared" si="221"/>
        <v>3568</v>
      </c>
      <c r="M2354" t="str">
        <f>VLOOKUP(C2354,[1]!Location_Data[#Data],2,0)</f>
        <v>Murrieta</v>
      </c>
      <c r="N2354" t="str">
        <f>VLOOKUP(D2354,[1]!Salespeople_Data[#Data],2,0)</f>
        <v>Ryan Welch</v>
      </c>
      <c r="O2354" t="str">
        <f>VLOOKUP(E2354,[1]!Customer_Data[#Data],2,0)</f>
        <v>Adam Alexander</v>
      </c>
      <c r="P2354" s="15">
        <f t="shared" si="216"/>
        <v>7</v>
      </c>
      <c r="Q2354">
        <f t="shared" si="217"/>
        <v>12</v>
      </c>
      <c r="R2354">
        <f t="shared" si="218"/>
        <v>2020</v>
      </c>
    </row>
    <row r="2355" spans="1:18" x14ac:dyDescent="0.25">
      <c r="A2355" s="4" t="s">
        <v>3340</v>
      </c>
      <c r="B2355" s="4" t="s">
        <v>537</v>
      </c>
      <c r="C2355" s="4" t="s">
        <v>39</v>
      </c>
      <c r="D2355" s="4" t="s">
        <v>75</v>
      </c>
      <c r="E2355" s="4" t="s">
        <v>1418</v>
      </c>
      <c r="F2355" s="5">
        <v>44124</v>
      </c>
      <c r="G2355" s="4">
        <v>1</v>
      </c>
      <c r="H2355" s="11">
        <f>VLOOKUP(B2355,[1]!Product_Data[#Data],4,0)</f>
        <v>556</v>
      </c>
      <c r="I2355" s="11">
        <f>VLOOKUP(B2355,[1]!Product_Data[#Data],3,0)</f>
        <v>395</v>
      </c>
      <c r="J2355" s="11">
        <f t="shared" si="219"/>
        <v>395</v>
      </c>
      <c r="K2355" s="11">
        <f t="shared" si="220"/>
        <v>556</v>
      </c>
      <c r="L2355" s="11">
        <f t="shared" si="221"/>
        <v>161</v>
      </c>
      <c r="M2355" t="str">
        <f>VLOOKUP(C2355,[1]!Location_Data[#Data],2,0)</f>
        <v>Oceanside</v>
      </c>
      <c r="N2355" t="str">
        <f>VLOOKUP(D2355,[1]!Salespeople_Data[#Data],2,0)</f>
        <v>Roger Robertson</v>
      </c>
      <c r="O2355" t="str">
        <f>VLOOKUP(E2355,[1]!Customer_Data[#Data],2,0)</f>
        <v>Ronald Barnes</v>
      </c>
      <c r="P2355" s="15">
        <f t="shared" si="216"/>
        <v>3</v>
      </c>
      <c r="Q2355">
        <f t="shared" si="217"/>
        <v>10</v>
      </c>
      <c r="R2355">
        <f t="shared" si="218"/>
        <v>2020</v>
      </c>
    </row>
    <row r="2356" spans="1:18" x14ac:dyDescent="0.25">
      <c r="A2356" s="2" t="s">
        <v>3341</v>
      </c>
      <c r="B2356" s="2" t="s">
        <v>403</v>
      </c>
      <c r="C2356" s="2" t="s">
        <v>74</v>
      </c>
      <c r="D2356" s="2" t="s">
        <v>49</v>
      </c>
      <c r="E2356" s="2" t="s">
        <v>54</v>
      </c>
      <c r="F2356" s="3">
        <v>44033</v>
      </c>
      <c r="G2356" s="2">
        <v>1</v>
      </c>
      <c r="H2356" s="11">
        <f>VLOOKUP(B2356,[1]!Product_Data[#Data],4,0)</f>
        <v>392</v>
      </c>
      <c r="I2356" s="11">
        <f>VLOOKUP(B2356,[1]!Product_Data[#Data],3,0)</f>
        <v>255</v>
      </c>
      <c r="J2356" s="11">
        <f t="shared" si="219"/>
        <v>255</v>
      </c>
      <c r="K2356" s="11">
        <f t="shared" si="220"/>
        <v>392</v>
      </c>
      <c r="L2356" s="11">
        <f t="shared" si="221"/>
        <v>137</v>
      </c>
      <c r="M2356" t="str">
        <f>VLOOKUP(C2356,[1]!Location_Data[#Data],2,0)</f>
        <v>West Covina</v>
      </c>
      <c r="N2356" t="str">
        <f>VLOOKUP(D2356,[1]!Salespeople_Data[#Data],2,0)</f>
        <v>Walter Cook</v>
      </c>
      <c r="O2356" t="str">
        <f>VLOOKUP(E2356,[1]!Customer_Data[#Data],2,0)</f>
        <v>Ralph Kelley</v>
      </c>
      <c r="P2356" s="15">
        <f t="shared" si="216"/>
        <v>3</v>
      </c>
      <c r="Q2356">
        <f t="shared" si="217"/>
        <v>7</v>
      </c>
      <c r="R2356">
        <f t="shared" si="218"/>
        <v>2020</v>
      </c>
    </row>
    <row r="2357" spans="1:18" x14ac:dyDescent="0.25">
      <c r="A2357" s="4" t="s">
        <v>3342</v>
      </c>
      <c r="B2357" s="4" t="s">
        <v>189</v>
      </c>
      <c r="C2357" s="4" t="s">
        <v>377</v>
      </c>
      <c r="D2357" s="4" t="s">
        <v>30</v>
      </c>
      <c r="E2357" s="4" t="s">
        <v>2218</v>
      </c>
      <c r="F2357" s="5">
        <v>43900</v>
      </c>
      <c r="G2357" s="4">
        <v>2</v>
      </c>
      <c r="H2357" s="11">
        <f>VLOOKUP(B2357,[1]!Product_Data[#Data],4,0)</f>
        <v>1783</v>
      </c>
      <c r="I2357" s="11">
        <f>VLOOKUP(B2357,[1]!Product_Data[#Data],3,0)</f>
        <v>1516</v>
      </c>
      <c r="J2357" s="11">
        <f t="shared" si="219"/>
        <v>3032</v>
      </c>
      <c r="K2357" s="11">
        <f t="shared" si="220"/>
        <v>3566</v>
      </c>
      <c r="L2357" s="11">
        <f t="shared" si="221"/>
        <v>534</v>
      </c>
      <c r="M2357" t="str">
        <f>VLOOKUP(C2357,[1]!Location_Data[#Data],2,0)</f>
        <v>San Diego</v>
      </c>
      <c r="N2357" t="str">
        <f>VLOOKUP(D2357,[1]!Salespeople_Data[#Data],2,0)</f>
        <v>Carl Hall</v>
      </c>
      <c r="O2357" t="str">
        <f>VLOOKUP(E2357,[1]!Customer_Data[#Data],2,0)</f>
        <v>Jerry Andrews</v>
      </c>
      <c r="P2357" s="15">
        <f t="shared" si="216"/>
        <v>3</v>
      </c>
      <c r="Q2357">
        <f t="shared" si="217"/>
        <v>3</v>
      </c>
      <c r="R2357">
        <f t="shared" si="218"/>
        <v>2020</v>
      </c>
    </row>
    <row r="2358" spans="1:18" x14ac:dyDescent="0.25">
      <c r="A2358" s="2" t="s">
        <v>3343</v>
      </c>
      <c r="B2358" s="2" t="s">
        <v>435</v>
      </c>
      <c r="C2358" s="2" t="s">
        <v>211</v>
      </c>
      <c r="D2358" s="2" t="s">
        <v>178</v>
      </c>
      <c r="E2358" s="2" t="s">
        <v>1897</v>
      </c>
      <c r="F2358" s="3">
        <v>43892</v>
      </c>
      <c r="G2358" s="2">
        <v>1</v>
      </c>
      <c r="H2358" s="11">
        <f>VLOOKUP(B2358,[1]!Product_Data[#Data],4,0)</f>
        <v>2141</v>
      </c>
      <c r="I2358" s="11">
        <f>VLOOKUP(B2358,[1]!Product_Data[#Data],3,0)</f>
        <v>1777</v>
      </c>
      <c r="J2358" s="11">
        <f t="shared" si="219"/>
        <v>1777</v>
      </c>
      <c r="K2358" s="11">
        <f t="shared" si="220"/>
        <v>2141</v>
      </c>
      <c r="L2358" s="11">
        <f t="shared" si="221"/>
        <v>364</v>
      </c>
      <c r="M2358" t="str">
        <f>VLOOKUP(C2358,[1]!Location_Data[#Data],2,0)</f>
        <v>Chula Vista</v>
      </c>
      <c r="N2358" t="str">
        <f>VLOOKUP(D2358,[1]!Salespeople_Data[#Data],2,0)</f>
        <v>Joshua Taylor</v>
      </c>
      <c r="O2358" t="str">
        <f>VLOOKUP(E2358,[1]!Customer_Data[#Data],2,0)</f>
        <v>Charles Perry</v>
      </c>
      <c r="P2358" s="15">
        <f t="shared" si="216"/>
        <v>2</v>
      </c>
      <c r="Q2358">
        <f t="shared" si="217"/>
        <v>3</v>
      </c>
      <c r="R2358">
        <f t="shared" si="218"/>
        <v>2020</v>
      </c>
    </row>
    <row r="2359" spans="1:18" x14ac:dyDescent="0.25">
      <c r="A2359" s="4" t="s">
        <v>3344</v>
      </c>
      <c r="B2359" s="4" t="s">
        <v>289</v>
      </c>
      <c r="C2359" s="4" t="s">
        <v>316</v>
      </c>
      <c r="D2359" s="4" t="s">
        <v>212</v>
      </c>
      <c r="E2359" s="4" t="s">
        <v>922</v>
      </c>
      <c r="F2359" s="5">
        <v>44057</v>
      </c>
      <c r="G2359" s="4">
        <v>2</v>
      </c>
      <c r="H2359" s="11">
        <f>VLOOKUP(B2359,[1]!Product_Data[#Data],4,0)</f>
        <v>368</v>
      </c>
      <c r="I2359" s="11">
        <f>VLOOKUP(B2359,[1]!Product_Data[#Data],3,0)</f>
        <v>294</v>
      </c>
      <c r="J2359" s="11">
        <f t="shared" si="219"/>
        <v>588</v>
      </c>
      <c r="K2359" s="11">
        <f t="shared" si="220"/>
        <v>736</v>
      </c>
      <c r="L2359" s="11">
        <f t="shared" si="221"/>
        <v>148</v>
      </c>
      <c r="M2359" t="str">
        <f>VLOOKUP(C2359,[1]!Location_Data[#Data],2,0)</f>
        <v>East Los Angeles</v>
      </c>
      <c r="N2359" t="str">
        <f>VLOOKUP(D2359,[1]!Salespeople_Data[#Data],2,0)</f>
        <v>Ronald Reed</v>
      </c>
      <c r="O2359" t="str">
        <f>VLOOKUP(E2359,[1]!Customer_Data[#Data],2,0)</f>
        <v>David Mendoza</v>
      </c>
      <c r="P2359" s="15">
        <f t="shared" si="216"/>
        <v>6</v>
      </c>
      <c r="Q2359">
        <f t="shared" si="217"/>
        <v>8</v>
      </c>
      <c r="R2359">
        <f t="shared" si="218"/>
        <v>2020</v>
      </c>
    </row>
    <row r="2360" spans="1:18" x14ac:dyDescent="0.25">
      <c r="A2360" s="2" t="s">
        <v>3345</v>
      </c>
      <c r="B2360" s="2" t="s">
        <v>185</v>
      </c>
      <c r="C2360" s="2" t="s">
        <v>52</v>
      </c>
      <c r="D2360" s="2" t="s">
        <v>63</v>
      </c>
      <c r="E2360" s="2" t="s">
        <v>1067</v>
      </c>
      <c r="F2360" s="3">
        <v>43922</v>
      </c>
      <c r="G2360" s="2">
        <v>1</v>
      </c>
      <c r="H2360" s="11">
        <f>VLOOKUP(B2360,[1]!Product_Data[#Data],4,0)</f>
        <v>667</v>
      </c>
      <c r="I2360" s="11">
        <f>VLOOKUP(B2360,[1]!Product_Data[#Data],3,0)</f>
        <v>387</v>
      </c>
      <c r="J2360" s="11">
        <f t="shared" si="219"/>
        <v>387</v>
      </c>
      <c r="K2360" s="11">
        <f t="shared" si="220"/>
        <v>667</v>
      </c>
      <c r="L2360" s="11">
        <f t="shared" si="221"/>
        <v>280</v>
      </c>
      <c r="M2360" t="str">
        <f>VLOOKUP(C2360,[1]!Location_Data[#Data],2,0)</f>
        <v>Pasadena</v>
      </c>
      <c r="N2360" t="str">
        <f>VLOOKUP(D2360,[1]!Salespeople_Data[#Data],2,0)</f>
        <v>Jeremy Mendoza</v>
      </c>
      <c r="O2360" t="str">
        <f>VLOOKUP(E2360,[1]!Customer_Data[#Data],2,0)</f>
        <v>Antonio Cooper</v>
      </c>
      <c r="P2360" s="15">
        <f t="shared" si="216"/>
        <v>4</v>
      </c>
      <c r="Q2360">
        <f t="shared" si="217"/>
        <v>4</v>
      </c>
      <c r="R2360">
        <f t="shared" si="218"/>
        <v>2020</v>
      </c>
    </row>
    <row r="2361" spans="1:18" x14ac:dyDescent="0.25">
      <c r="A2361" s="4" t="s">
        <v>3346</v>
      </c>
      <c r="B2361" s="4" t="s">
        <v>33</v>
      </c>
      <c r="C2361" s="4" t="s">
        <v>19</v>
      </c>
      <c r="D2361" s="4" t="s">
        <v>298</v>
      </c>
      <c r="E2361" s="4" t="s">
        <v>1708</v>
      </c>
      <c r="F2361" s="5">
        <v>44135</v>
      </c>
      <c r="G2361" s="4">
        <v>4</v>
      </c>
      <c r="H2361" s="11">
        <f>VLOOKUP(B2361,[1]!Product_Data[#Data],4,0)</f>
        <v>1582</v>
      </c>
      <c r="I2361" s="11">
        <f>VLOOKUP(B2361,[1]!Product_Data[#Data],3,0)</f>
        <v>1234</v>
      </c>
      <c r="J2361" s="11">
        <f t="shared" si="219"/>
        <v>4936</v>
      </c>
      <c r="K2361" s="11">
        <f t="shared" si="220"/>
        <v>6328</v>
      </c>
      <c r="L2361" s="11">
        <f t="shared" si="221"/>
        <v>1392</v>
      </c>
      <c r="M2361" t="str">
        <f>VLOOKUP(C2361,[1]!Location_Data[#Data],2,0)</f>
        <v>Berkeley</v>
      </c>
      <c r="N2361" t="str">
        <f>VLOOKUP(D2361,[1]!Salespeople_Data[#Data],2,0)</f>
        <v>Kenneth Fields</v>
      </c>
      <c r="O2361" t="str">
        <f>VLOOKUP(E2361,[1]!Customer_Data[#Data],2,0)</f>
        <v>Jason Diaz</v>
      </c>
      <c r="P2361" s="15">
        <f t="shared" si="216"/>
        <v>7</v>
      </c>
      <c r="Q2361">
        <f t="shared" si="217"/>
        <v>10</v>
      </c>
      <c r="R2361">
        <f t="shared" si="218"/>
        <v>2020</v>
      </c>
    </row>
    <row r="2362" spans="1:18" x14ac:dyDescent="0.25">
      <c r="A2362" s="2" t="s">
        <v>3347</v>
      </c>
      <c r="B2362" s="2" t="s">
        <v>125</v>
      </c>
      <c r="C2362" s="2" t="s">
        <v>149</v>
      </c>
      <c r="D2362" s="2" t="s">
        <v>345</v>
      </c>
      <c r="E2362" s="2" t="s">
        <v>419</v>
      </c>
      <c r="F2362" s="3">
        <v>44101</v>
      </c>
      <c r="G2362" s="2">
        <v>1</v>
      </c>
      <c r="H2362" s="11">
        <f>VLOOKUP(B2362,[1]!Product_Data[#Data],4,0)</f>
        <v>1826</v>
      </c>
      <c r="I2362" s="11">
        <f>VLOOKUP(B2362,[1]!Product_Data[#Data],3,0)</f>
        <v>1443</v>
      </c>
      <c r="J2362" s="11">
        <f t="shared" si="219"/>
        <v>1443</v>
      </c>
      <c r="K2362" s="11">
        <f t="shared" si="220"/>
        <v>1826</v>
      </c>
      <c r="L2362" s="11">
        <f t="shared" si="221"/>
        <v>383</v>
      </c>
      <c r="M2362" t="str">
        <f>VLOOKUP(C2362,[1]!Location_Data[#Data],2,0)</f>
        <v>Antioch</v>
      </c>
      <c r="N2362" t="str">
        <f>VLOOKUP(D2362,[1]!Salespeople_Data[#Data],2,0)</f>
        <v>Larry Marshall</v>
      </c>
      <c r="O2362" t="str">
        <f>VLOOKUP(E2362,[1]!Customer_Data[#Data],2,0)</f>
        <v>Bruce Armstrong</v>
      </c>
      <c r="P2362" s="15">
        <f t="shared" si="216"/>
        <v>1</v>
      </c>
      <c r="Q2362">
        <f t="shared" si="217"/>
        <v>9</v>
      </c>
      <c r="R2362">
        <f t="shared" si="218"/>
        <v>2020</v>
      </c>
    </row>
    <row r="2363" spans="1:18" x14ac:dyDescent="0.25">
      <c r="A2363" s="4" t="s">
        <v>3348</v>
      </c>
      <c r="B2363" s="4" t="s">
        <v>8</v>
      </c>
      <c r="C2363" s="4" t="s">
        <v>135</v>
      </c>
      <c r="D2363" s="4" t="s">
        <v>178</v>
      </c>
      <c r="E2363" s="4" t="s">
        <v>350</v>
      </c>
      <c r="F2363" s="5">
        <v>44134</v>
      </c>
      <c r="G2363" s="4">
        <v>1</v>
      </c>
      <c r="H2363" s="11">
        <f>VLOOKUP(B2363,[1]!Product_Data[#Data],4,0)</f>
        <v>1522</v>
      </c>
      <c r="I2363" s="11">
        <f>VLOOKUP(B2363,[1]!Product_Data[#Data],3,0)</f>
        <v>791</v>
      </c>
      <c r="J2363" s="11">
        <f t="shared" si="219"/>
        <v>791</v>
      </c>
      <c r="K2363" s="11">
        <f t="shared" si="220"/>
        <v>1522</v>
      </c>
      <c r="L2363" s="11">
        <f t="shared" si="221"/>
        <v>731</v>
      </c>
      <c r="M2363" t="str">
        <f>VLOOKUP(C2363,[1]!Location_Data[#Data],2,0)</f>
        <v>Oxnard</v>
      </c>
      <c r="N2363" t="str">
        <f>VLOOKUP(D2363,[1]!Salespeople_Data[#Data],2,0)</f>
        <v>Joshua Taylor</v>
      </c>
      <c r="O2363" t="str">
        <f>VLOOKUP(E2363,[1]!Customer_Data[#Data],2,0)</f>
        <v>Shawn Henderson</v>
      </c>
      <c r="P2363" s="15">
        <f t="shared" si="216"/>
        <v>6</v>
      </c>
      <c r="Q2363">
        <f t="shared" si="217"/>
        <v>10</v>
      </c>
      <c r="R2363">
        <f t="shared" si="218"/>
        <v>2020</v>
      </c>
    </row>
    <row r="2364" spans="1:18" x14ac:dyDescent="0.25">
      <c r="A2364" s="2" t="s">
        <v>3349</v>
      </c>
      <c r="B2364" s="2" t="s">
        <v>56</v>
      </c>
      <c r="C2364" s="2" t="s">
        <v>19</v>
      </c>
      <c r="D2364" s="2" t="s">
        <v>111</v>
      </c>
      <c r="E2364" s="2" t="s">
        <v>1677</v>
      </c>
      <c r="F2364" s="3">
        <v>44193</v>
      </c>
      <c r="G2364" s="2">
        <v>3</v>
      </c>
      <c r="H2364" s="11">
        <f>VLOOKUP(B2364,[1]!Product_Data[#Data],4,0)</f>
        <v>1848</v>
      </c>
      <c r="I2364" s="11">
        <f>VLOOKUP(B2364,[1]!Product_Data[#Data],3,0)</f>
        <v>1294</v>
      </c>
      <c r="J2364" s="11">
        <f t="shared" si="219"/>
        <v>3882</v>
      </c>
      <c r="K2364" s="11">
        <f t="shared" si="220"/>
        <v>5544</v>
      </c>
      <c r="L2364" s="11">
        <f t="shared" si="221"/>
        <v>1662</v>
      </c>
      <c r="M2364" t="str">
        <f>VLOOKUP(C2364,[1]!Location_Data[#Data],2,0)</f>
        <v>Berkeley</v>
      </c>
      <c r="N2364" t="str">
        <f>VLOOKUP(D2364,[1]!Salespeople_Data[#Data],2,0)</f>
        <v>Ryan Welch</v>
      </c>
      <c r="O2364" t="str">
        <f>VLOOKUP(E2364,[1]!Customer_Data[#Data],2,0)</f>
        <v>Brandon Wood</v>
      </c>
      <c r="P2364" s="15">
        <f t="shared" si="216"/>
        <v>2</v>
      </c>
      <c r="Q2364">
        <f t="shared" si="217"/>
        <v>12</v>
      </c>
      <c r="R2364">
        <f t="shared" si="218"/>
        <v>2020</v>
      </c>
    </row>
    <row r="2365" spans="1:18" x14ac:dyDescent="0.25">
      <c r="A2365" s="4" t="s">
        <v>3350</v>
      </c>
      <c r="B2365" s="4" t="s">
        <v>383</v>
      </c>
      <c r="C2365" s="4" t="s">
        <v>355</v>
      </c>
      <c r="D2365" s="4" t="s">
        <v>111</v>
      </c>
      <c r="E2365" s="4" t="s">
        <v>970</v>
      </c>
      <c r="F2365" s="5">
        <v>44062</v>
      </c>
      <c r="G2365" s="4">
        <v>3</v>
      </c>
      <c r="H2365" s="11">
        <f>VLOOKUP(B2365,[1]!Product_Data[#Data],4,0)</f>
        <v>1494</v>
      </c>
      <c r="I2365" s="11">
        <f>VLOOKUP(B2365,[1]!Product_Data[#Data],3,0)</f>
        <v>971</v>
      </c>
      <c r="J2365" s="11">
        <f t="shared" si="219"/>
        <v>2913</v>
      </c>
      <c r="K2365" s="11">
        <f t="shared" si="220"/>
        <v>4482</v>
      </c>
      <c r="L2365" s="11">
        <f t="shared" si="221"/>
        <v>1569</v>
      </c>
      <c r="M2365" t="str">
        <f>VLOOKUP(C2365,[1]!Location_Data[#Data],2,0)</f>
        <v>Burbank</v>
      </c>
      <c r="N2365" t="str">
        <f>VLOOKUP(D2365,[1]!Salespeople_Data[#Data],2,0)</f>
        <v>Ryan Welch</v>
      </c>
      <c r="O2365" t="str">
        <f>VLOOKUP(E2365,[1]!Customer_Data[#Data],2,0)</f>
        <v>Brandon Wright</v>
      </c>
      <c r="P2365" s="15">
        <f t="shared" si="216"/>
        <v>4</v>
      </c>
      <c r="Q2365">
        <f t="shared" si="217"/>
        <v>8</v>
      </c>
      <c r="R2365">
        <f t="shared" si="218"/>
        <v>2020</v>
      </c>
    </row>
    <row r="2366" spans="1:18" x14ac:dyDescent="0.25">
      <c r="A2366" s="2" t="s">
        <v>3351</v>
      </c>
      <c r="B2366" s="2" t="s">
        <v>600</v>
      </c>
      <c r="C2366" s="2" t="s">
        <v>322</v>
      </c>
      <c r="D2366" s="2" t="s">
        <v>136</v>
      </c>
      <c r="E2366" s="2" t="s">
        <v>1037</v>
      </c>
      <c r="F2366" s="3">
        <v>43898</v>
      </c>
      <c r="G2366" s="2">
        <v>2</v>
      </c>
      <c r="H2366" s="11">
        <f>VLOOKUP(B2366,[1]!Product_Data[#Data],4,0)</f>
        <v>368</v>
      </c>
      <c r="I2366" s="11">
        <f>VLOOKUP(B2366,[1]!Product_Data[#Data],3,0)</f>
        <v>269</v>
      </c>
      <c r="J2366" s="11">
        <f t="shared" si="219"/>
        <v>538</v>
      </c>
      <c r="K2366" s="11">
        <f t="shared" si="220"/>
        <v>736</v>
      </c>
      <c r="L2366" s="11">
        <f t="shared" si="221"/>
        <v>198</v>
      </c>
      <c r="M2366" t="str">
        <f>VLOOKUP(C2366,[1]!Location_Data[#Data],2,0)</f>
        <v>Rancho Cucamonga</v>
      </c>
      <c r="N2366" t="str">
        <f>VLOOKUP(D2366,[1]!Salespeople_Data[#Data],2,0)</f>
        <v>Clarence Fox</v>
      </c>
      <c r="O2366" t="str">
        <f>VLOOKUP(E2366,[1]!Customer_Data[#Data],2,0)</f>
        <v>Jason Hudson</v>
      </c>
      <c r="P2366" s="15">
        <f t="shared" si="216"/>
        <v>1</v>
      </c>
      <c r="Q2366">
        <f t="shared" si="217"/>
        <v>3</v>
      </c>
      <c r="R2366">
        <f t="shared" si="218"/>
        <v>2020</v>
      </c>
    </row>
    <row r="2367" spans="1:18" x14ac:dyDescent="0.25">
      <c r="A2367" s="4" t="s">
        <v>3352</v>
      </c>
      <c r="B2367" s="4" t="s">
        <v>210</v>
      </c>
      <c r="C2367" s="4" t="s">
        <v>229</v>
      </c>
      <c r="D2367" s="4" t="s">
        <v>10</v>
      </c>
      <c r="E2367" s="4" t="s">
        <v>1511</v>
      </c>
      <c r="F2367" s="5">
        <v>43992</v>
      </c>
      <c r="G2367" s="4">
        <v>2</v>
      </c>
      <c r="H2367" s="11">
        <f>VLOOKUP(B2367,[1]!Product_Data[#Data],4,0)</f>
        <v>458</v>
      </c>
      <c r="I2367" s="11">
        <f>VLOOKUP(B2367,[1]!Product_Data[#Data],3,0)</f>
        <v>376</v>
      </c>
      <c r="J2367" s="11">
        <f t="shared" si="219"/>
        <v>752</v>
      </c>
      <c r="K2367" s="11">
        <f t="shared" si="220"/>
        <v>916</v>
      </c>
      <c r="L2367" s="11">
        <f t="shared" si="221"/>
        <v>164</v>
      </c>
      <c r="M2367" t="str">
        <f>VLOOKUP(C2367,[1]!Location_Data[#Data],2,0)</f>
        <v>San Jose</v>
      </c>
      <c r="N2367" t="str">
        <f>VLOOKUP(D2367,[1]!Salespeople_Data[#Data],2,0)</f>
        <v>Justin Lynch</v>
      </c>
      <c r="O2367" t="str">
        <f>VLOOKUP(E2367,[1]!Customer_Data[#Data],2,0)</f>
        <v>Stephen Larson</v>
      </c>
      <c r="P2367" s="15">
        <f t="shared" si="216"/>
        <v>4</v>
      </c>
      <c r="Q2367">
        <f t="shared" si="217"/>
        <v>6</v>
      </c>
      <c r="R2367">
        <f t="shared" si="218"/>
        <v>2020</v>
      </c>
    </row>
    <row r="2368" spans="1:18" x14ac:dyDescent="0.25">
      <c r="A2368" s="2" t="s">
        <v>3353</v>
      </c>
      <c r="B2368" s="2" t="s">
        <v>752</v>
      </c>
      <c r="C2368" s="2" t="s">
        <v>377</v>
      </c>
      <c r="D2368" s="2" t="s">
        <v>10</v>
      </c>
      <c r="E2368" s="2" t="s">
        <v>1556</v>
      </c>
      <c r="F2368" s="3">
        <v>44054</v>
      </c>
      <c r="G2368" s="2">
        <v>1</v>
      </c>
      <c r="H2368" s="11">
        <f>VLOOKUP(B2368,[1]!Product_Data[#Data],4,0)</f>
        <v>95</v>
      </c>
      <c r="I2368" s="11">
        <f>VLOOKUP(B2368,[1]!Product_Data[#Data],3,0)</f>
        <v>61</v>
      </c>
      <c r="J2368" s="11">
        <f t="shared" si="219"/>
        <v>61</v>
      </c>
      <c r="K2368" s="11">
        <f t="shared" si="220"/>
        <v>95</v>
      </c>
      <c r="L2368" s="11">
        <f t="shared" si="221"/>
        <v>34</v>
      </c>
      <c r="M2368" t="str">
        <f>VLOOKUP(C2368,[1]!Location_Data[#Data],2,0)</f>
        <v>San Diego</v>
      </c>
      <c r="N2368" t="str">
        <f>VLOOKUP(D2368,[1]!Salespeople_Data[#Data],2,0)</f>
        <v>Justin Lynch</v>
      </c>
      <c r="O2368" t="str">
        <f>VLOOKUP(E2368,[1]!Customer_Data[#Data],2,0)</f>
        <v>Frank Brown</v>
      </c>
      <c r="P2368" s="15">
        <f t="shared" si="216"/>
        <v>3</v>
      </c>
      <c r="Q2368">
        <f t="shared" si="217"/>
        <v>8</v>
      </c>
      <c r="R2368">
        <f t="shared" si="218"/>
        <v>2020</v>
      </c>
    </row>
    <row r="2369" spans="1:18" x14ac:dyDescent="0.25">
      <c r="A2369" s="4" t="s">
        <v>3354</v>
      </c>
      <c r="B2369" s="4" t="s">
        <v>352</v>
      </c>
      <c r="C2369" s="4" t="s">
        <v>469</v>
      </c>
      <c r="D2369" s="4" t="s">
        <v>359</v>
      </c>
      <c r="E2369" s="4" t="s">
        <v>871</v>
      </c>
      <c r="F2369" s="5">
        <v>44146</v>
      </c>
      <c r="G2369" s="4">
        <v>1</v>
      </c>
      <c r="H2369" s="11">
        <f>VLOOKUP(B2369,[1]!Product_Data[#Data],4,0)</f>
        <v>203</v>
      </c>
      <c r="I2369" s="11">
        <f>VLOOKUP(B2369,[1]!Product_Data[#Data],3,0)</f>
        <v>154</v>
      </c>
      <c r="J2369" s="11">
        <f t="shared" si="219"/>
        <v>154</v>
      </c>
      <c r="K2369" s="11">
        <f t="shared" si="220"/>
        <v>203</v>
      </c>
      <c r="L2369" s="11">
        <f t="shared" si="221"/>
        <v>49</v>
      </c>
      <c r="M2369" t="str">
        <f>VLOOKUP(C2369,[1]!Location_Data[#Data],2,0)</f>
        <v>Escondido</v>
      </c>
      <c r="N2369" t="str">
        <f>VLOOKUP(D2369,[1]!Salespeople_Data[#Data],2,0)</f>
        <v>Eugene Holmes</v>
      </c>
      <c r="O2369" t="str">
        <f>VLOOKUP(E2369,[1]!Customer_Data[#Data],2,0)</f>
        <v>Dennis Ruiz</v>
      </c>
      <c r="P2369" s="15">
        <f t="shared" si="216"/>
        <v>4</v>
      </c>
      <c r="Q2369">
        <f t="shared" si="217"/>
        <v>11</v>
      </c>
      <c r="R2369">
        <f t="shared" si="218"/>
        <v>2020</v>
      </c>
    </row>
    <row r="2370" spans="1:18" x14ac:dyDescent="0.25">
      <c r="A2370" s="2" t="s">
        <v>3355</v>
      </c>
      <c r="B2370" s="2" t="s">
        <v>144</v>
      </c>
      <c r="C2370" s="2" t="s">
        <v>242</v>
      </c>
      <c r="D2370" s="2" t="s">
        <v>269</v>
      </c>
      <c r="E2370" s="2" t="s">
        <v>1252</v>
      </c>
      <c r="F2370" s="3">
        <v>43887</v>
      </c>
      <c r="G2370" s="2">
        <v>4</v>
      </c>
      <c r="H2370" s="11">
        <f>VLOOKUP(B2370,[1]!Product_Data[#Data],4,0)</f>
        <v>2410</v>
      </c>
      <c r="I2370" s="11">
        <f>VLOOKUP(B2370,[1]!Product_Data[#Data],3,0)</f>
        <v>1518</v>
      </c>
      <c r="J2370" s="11">
        <f t="shared" si="219"/>
        <v>6072</v>
      </c>
      <c r="K2370" s="11">
        <f t="shared" si="220"/>
        <v>9640</v>
      </c>
      <c r="L2370" s="11">
        <f t="shared" si="221"/>
        <v>3568</v>
      </c>
      <c r="M2370" t="str">
        <f>VLOOKUP(C2370,[1]!Location_Data[#Data],2,0)</f>
        <v>Downey</v>
      </c>
      <c r="N2370" t="str">
        <f>VLOOKUP(D2370,[1]!Salespeople_Data[#Data],2,0)</f>
        <v>Kevin Butler</v>
      </c>
      <c r="O2370" t="str">
        <f>VLOOKUP(E2370,[1]!Customer_Data[#Data],2,0)</f>
        <v>Clarence Austin</v>
      </c>
      <c r="P2370" s="15">
        <f t="shared" ref="P2370:P2433" si="222">WEEKDAY(F2370)</f>
        <v>4</v>
      </c>
      <c r="Q2370">
        <f t="shared" ref="Q2370:Q2433" si="223">MONTH(F2370)</f>
        <v>2</v>
      </c>
      <c r="R2370">
        <f t="shared" ref="R2370:R2433" si="224">YEAR(F2370)</f>
        <v>2020</v>
      </c>
    </row>
    <row r="2371" spans="1:18" x14ac:dyDescent="0.25">
      <c r="A2371" s="4" t="s">
        <v>3356</v>
      </c>
      <c r="B2371" s="4" t="s">
        <v>181</v>
      </c>
      <c r="C2371" s="4" t="s">
        <v>276</v>
      </c>
      <c r="D2371" s="4" t="s">
        <v>165</v>
      </c>
      <c r="E2371" s="4" t="s">
        <v>3357</v>
      </c>
      <c r="F2371" s="5">
        <v>44130</v>
      </c>
      <c r="G2371" s="4">
        <v>3</v>
      </c>
      <c r="H2371" s="11">
        <f>VLOOKUP(B2371,[1]!Product_Data[#Data],4,0)</f>
        <v>1500</v>
      </c>
      <c r="I2371" s="11">
        <f>VLOOKUP(B2371,[1]!Product_Data[#Data],3,0)</f>
        <v>900</v>
      </c>
      <c r="J2371" s="11">
        <f t="shared" ref="J2371:J2434" si="225">PRODUCT(I2371,G2371)</f>
        <v>2700</v>
      </c>
      <c r="K2371" s="11">
        <f t="shared" ref="K2371:K2434" si="226">PRODUCT(H2371,G2371)</f>
        <v>4500</v>
      </c>
      <c r="L2371" s="11">
        <f t="shared" ref="L2371:L2434" si="227">K2371-J2371</f>
        <v>1800</v>
      </c>
      <c r="M2371" t="str">
        <f>VLOOKUP(C2371,[1]!Location_Data[#Data],2,0)</f>
        <v>Orange</v>
      </c>
      <c r="N2371" t="str">
        <f>VLOOKUP(D2371,[1]!Salespeople_Data[#Data],2,0)</f>
        <v>Joe Sims</v>
      </c>
      <c r="O2371" t="str">
        <f>VLOOKUP(E2371,[1]!Customer_Data[#Data],2,0)</f>
        <v>Sean Olson</v>
      </c>
      <c r="P2371" s="15">
        <f t="shared" si="222"/>
        <v>2</v>
      </c>
      <c r="Q2371">
        <f t="shared" si="223"/>
        <v>10</v>
      </c>
      <c r="R2371">
        <f t="shared" si="224"/>
        <v>2020</v>
      </c>
    </row>
    <row r="2372" spans="1:18" x14ac:dyDescent="0.25">
      <c r="A2372" s="2" t="s">
        <v>3358</v>
      </c>
      <c r="B2372" s="2" t="s">
        <v>129</v>
      </c>
      <c r="C2372" s="2" t="s">
        <v>110</v>
      </c>
      <c r="D2372" s="2" t="s">
        <v>30</v>
      </c>
      <c r="E2372" s="2" t="s">
        <v>1043</v>
      </c>
      <c r="F2372" s="3">
        <v>43961</v>
      </c>
      <c r="G2372" s="2">
        <v>1</v>
      </c>
      <c r="H2372" s="11">
        <f>VLOOKUP(B2372,[1]!Product_Data[#Data],4,0)</f>
        <v>127</v>
      </c>
      <c r="I2372" s="11">
        <f>VLOOKUP(B2372,[1]!Product_Data[#Data],3,0)</f>
        <v>79</v>
      </c>
      <c r="J2372" s="11">
        <f t="shared" si="225"/>
        <v>79</v>
      </c>
      <c r="K2372" s="11">
        <f t="shared" si="226"/>
        <v>127</v>
      </c>
      <c r="L2372" s="11">
        <f t="shared" si="227"/>
        <v>48</v>
      </c>
      <c r="M2372" t="str">
        <f>VLOOKUP(C2372,[1]!Location_Data[#Data],2,0)</f>
        <v>Richmond</v>
      </c>
      <c r="N2372" t="str">
        <f>VLOOKUP(D2372,[1]!Salespeople_Data[#Data],2,0)</f>
        <v>Carl Hall</v>
      </c>
      <c r="O2372" t="str">
        <f>VLOOKUP(E2372,[1]!Customer_Data[#Data],2,0)</f>
        <v>Willie Daniels</v>
      </c>
      <c r="P2372" s="15">
        <f t="shared" si="222"/>
        <v>1</v>
      </c>
      <c r="Q2372">
        <f t="shared" si="223"/>
        <v>5</v>
      </c>
      <c r="R2372">
        <f t="shared" si="224"/>
        <v>2020</v>
      </c>
    </row>
    <row r="2373" spans="1:18" x14ac:dyDescent="0.25">
      <c r="A2373" s="4" t="s">
        <v>3359</v>
      </c>
      <c r="B2373" s="4" t="s">
        <v>373</v>
      </c>
      <c r="C2373" s="4" t="s">
        <v>48</v>
      </c>
      <c r="D2373" s="4" t="s">
        <v>87</v>
      </c>
      <c r="E2373" s="4" t="s">
        <v>545</v>
      </c>
      <c r="F2373" s="5">
        <v>44046</v>
      </c>
      <c r="G2373" s="4">
        <v>1</v>
      </c>
      <c r="H2373" s="11">
        <f>VLOOKUP(B2373,[1]!Product_Data[#Data],4,0)</f>
        <v>2182</v>
      </c>
      <c r="I2373" s="11">
        <f>VLOOKUP(B2373,[1]!Product_Data[#Data],3,0)</f>
        <v>1200</v>
      </c>
      <c r="J2373" s="11">
        <f t="shared" si="225"/>
        <v>1200</v>
      </c>
      <c r="K2373" s="11">
        <f t="shared" si="226"/>
        <v>2182</v>
      </c>
      <c r="L2373" s="11">
        <f t="shared" si="227"/>
        <v>982</v>
      </c>
      <c r="M2373" t="str">
        <f>VLOOKUP(C2373,[1]!Location_Data[#Data],2,0)</f>
        <v>Rialto</v>
      </c>
      <c r="N2373" t="str">
        <f>VLOOKUP(D2373,[1]!Salespeople_Data[#Data],2,0)</f>
        <v>Martin Perry</v>
      </c>
      <c r="O2373" t="str">
        <f>VLOOKUP(E2373,[1]!Customer_Data[#Data],2,0)</f>
        <v>Carlos Hunt</v>
      </c>
      <c r="P2373" s="15">
        <f t="shared" si="222"/>
        <v>2</v>
      </c>
      <c r="Q2373">
        <f t="shared" si="223"/>
        <v>8</v>
      </c>
      <c r="R2373">
        <f t="shared" si="224"/>
        <v>2020</v>
      </c>
    </row>
    <row r="2374" spans="1:18" x14ac:dyDescent="0.25">
      <c r="A2374" s="2" t="s">
        <v>3360</v>
      </c>
      <c r="B2374" s="2" t="s">
        <v>408</v>
      </c>
      <c r="C2374" s="2" t="s">
        <v>48</v>
      </c>
      <c r="D2374" s="2" t="s">
        <v>212</v>
      </c>
      <c r="E2374" s="2" t="s">
        <v>997</v>
      </c>
      <c r="F2374" s="3">
        <v>44102</v>
      </c>
      <c r="G2374" s="2">
        <v>1</v>
      </c>
      <c r="H2374" s="11">
        <f>VLOOKUP(B2374,[1]!Product_Data[#Data],4,0)</f>
        <v>1405</v>
      </c>
      <c r="I2374" s="11">
        <f>VLOOKUP(B2374,[1]!Product_Data[#Data],3,0)</f>
        <v>1054</v>
      </c>
      <c r="J2374" s="11">
        <f t="shared" si="225"/>
        <v>1054</v>
      </c>
      <c r="K2374" s="11">
        <f t="shared" si="226"/>
        <v>1405</v>
      </c>
      <c r="L2374" s="11">
        <f t="shared" si="227"/>
        <v>351</v>
      </c>
      <c r="M2374" t="str">
        <f>VLOOKUP(C2374,[1]!Location_Data[#Data],2,0)</f>
        <v>Rialto</v>
      </c>
      <c r="N2374" t="str">
        <f>VLOOKUP(D2374,[1]!Salespeople_Data[#Data],2,0)</f>
        <v>Ronald Reed</v>
      </c>
      <c r="O2374" t="str">
        <f>VLOOKUP(E2374,[1]!Customer_Data[#Data],2,0)</f>
        <v>Henry Reyes</v>
      </c>
      <c r="P2374" s="15">
        <f t="shared" si="222"/>
        <v>2</v>
      </c>
      <c r="Q2374">
        <f t="shared" si="223"/>
        <v>9</v>
      </c>
      <c r="R2374">
        <f t="shared" si="224"/>
        <v>2020</v>
      </c>
    </row>
    <row r="2375" spans="1:18" x14ac:dyDescent="0.25">
      <c r="A2375" s="4" t="s">
        <v>3361</v>
      </c>
      <c r="B2375" s="4" t="s">
        <v>109</v>
      </c>
      <c r="C2375" s="4" t="s">
        <v>9</v>
      </c>
      <c r="D2375" s="4" t="s">
        <v>75</v>
      </c>
      <c r="E2375" s="4" t="s">
        <v>918</v>
      </c>
      <c r="F2375" s="5">
        <v>43865</v>
      </c>
      <c r="G2375" s="4">
        <v>4</v>
      </c>
      <c r="H2375" s="11">
        <f>VLOOKUP(B2375,[1]!Product_Data[#Data],4,0)</f>
        <v>1783</v>
      </c>
      <c r="I2375" s="11">
        <f>VLOOKUP(B2375,[1]!Product_Data[#Data],3,0)</f>
        <v>1230</v>
      </c>
      <c r="J2375" s="11">
        <f t="shared" si="225"/>
        <v>4920</v>
      </c>
      <c r="K2375" s="11">
        <f t="shared" si="226"/>
        <v>7132</v>
      </c>
      <c r="L2375" s="11">
        <f t="shared" si="227"/>
        <v>2212</v>
      </c>
      <c r="M2375" t="str">
        <f>VLOOKUP(C2375,[1]!Location_Data[#Data],2,0)</f>
        <v>San Mateo</v>
      </c>
      <c r="N2375" t="str">
        <f>VLOOKUP(D2375,[1]!Salespeople_Data[#Data],2,0)</f>
        <v>Roger Robertson</v>
      </c>
      <c r="O2375" t="str">
        <f>VLOOKUP(E2375,[1]!Customer_Data[#Data],2,0)</f>
        <v>Keith Wheeler</v>
      </c>
      <c r="P2375" s="15">
        <f t="shared" si="222"/>
        <v>3</v>
      </c>
      <c r="Q2375">
        <f t="shared" si="223"/>
        <v>2</v>
      </c>
      <c r="R2375">
        <f t="shared" si="224"/>
        <v>2020</v>
      </c>
    </row>
    <row r="2376" spans="1:18" x14ac:dyDescent="0.25">
      <c r="A2376" s="2" t="s">
        <v>3362</v>
      </c>
      <c r="B2376" s="2" t="s">
        <v>796</v>
      </c>
      <c r="C2376" s="2" t="s">
        <v>570</v>
      </c>
      <c r="D2376" s="2" t="s">
        <v>63</v>
      </c>
      <c r="E2376" s="2" t="s">
        <v>3363</v>
      </c>
      <c r="F2376" s="3">
        <v>44086</v>
      </c>
      <c r="G2376" s="2">
        <v>1</v>
      </c>
      <c r="H2376" s="11">
        <f>VLOOKUP(B2376,[1]!Product_Data[#Data],4,0)</f>
        <v>1103</v>
      </c>
      <c r="I2376" s="11">
        <f>VLOOKUP(B2376,[1]!Product_Data[#Data],3,0)</f>
        <v>838</v>
      </c>
      <c r="J2376" s="11">
        <f t="shared" si="225"/>
        <v>838</v>
      </c>
      <c r="K2376" s="11">
        <f t="shared" si="226"/>
        <v>1103</v>
      </c>
      <c r="L2376" s="11">
        <f t="shared" si="227"/>
        <v>265</v>
      </c>
      <c r="M2376" t="str">
        <f>VLOOKUP(C2376,[1]!Location_Data[#Data],2,0)</f>
        <v>Fresno</v>
      </c>
      <c r="N2376" t="str">
        <f>VLOOKUP(D2376,[1]!Salespeople_Data[#Data],2,0)</f>
        <v>Jeremy Mendoza</v>
      </c>
      <c r="O2376" t="str">
        <f>VLOOKUP(E2376,[1]!Customer_Data[#Data],2,0)</f>
        <v>Andrew Butler</v>
      </c>
      <c r="P2376" s="15">
        <f t="shared" si="222"/>
        <v>7</v>
      </c>
      <c r="Q2376">
        <f t="shared" si="223"/>
        <v>9</v>
      </c>
      <c r="R2376">
        <f t="shared" si="224"/>
        <v>2020</v>
      </c>
    </row>
    <row r="2377" spans="1:18" x14ac:dyDescent="0.25">
      <c r="A2377" s="4" t="s">
        <v>3364</v>
      </c>
      <c r="B2377" s="4" t="s">
        <v>553</v>
      </c>
      <c r="C2377" s="4" t="s">
        <v>268</v>
      </c>
      <c r="D2377" s="4" t="s">
        <v>75</v>
      </c>
      <c r="E2377" s="4" t="s">
        <v>332</v>
      </c>
      <c r="F2377" s="5">
        <v>43873</v>
      </c>
      <c r="G2377" s="4">
        <v>3</v>
      </c>
      <c r="H2377" s="11">
        <f>VLOOKUP(B2377,[1]!Product_Data[#Data],4,0)</f>
        <v>1798</v>
      </c>
      <c r="I2377" s="11">
        <f>VLOOKUP(B2377,[1]!Product_Data[#Data],3,0)</f>
        <v>971</v>
      </c>
      <c r="J2377" s="11">
        <f t="shared" si="225"/>
        <v>2913</v>
      </c>
      <c r="K2377" s="11">
        <f t="shared" si="226"/>
        <v>5394</v>
      </c>
      <c r="L2377" s="11">
        <f t="shared" si="227"/>
        <v>2481</v>
      </c>
      <c r="M2377" t="str">
        <f>VLOOKUP(C2377,[1]!Location_Data[#Data],2,0)</f>
        <v>Murrieta</v>
      </c>
      <c r="N2377" t="str">
        <f>VLOOKUP(D2377,[1]!Salespeople_Data[#Data],2,0)</f>
        <v>Roger Robertson</v>
      </c>
      <c r="O2377" t="str">
        <f>VLOOKUP(E2377,[1]!Customer_Data[#Data],2,0)</f>
        <v>Russell Grant</v>
      </c>
      <c r="P2377" s="15">
        <f t="shared" si="222"/>
        <v>4</v>
      </c>
      <c r="Q2377">
        <f t="shared" si="223"/>
        <v>2</v>
      </c>
      <c r="R2377">
        <f t="shared" si="224"/>
        <v>2020</v>
      </c>
    </row>
    <row r="2378" spans="1:18" x14ac:dyDescent="0.25">
      <c r="A2378" s="2" t="s">
        <v>3365</v>
      </c>
      <c r="B2378" s="2" t="s">
        <v>132</v>
      </c>
      <c r="C2378" s="2" t="s">
        <v>316</v>
      </c>
      <c r="D2378" s="2" t="s">
        <v>25</v>
      </c>
      <c r="E2378" s="2" t="s">
        <v>1562</v>
      </c>
      <c r="F2378" s="3">
        <v>43992</v>
      </c>
      <c r="G2378" s="2">
        <v>3</v>
      </c>
      <c r="H2378" s="11">
        <f>VLOOKUP(B2378,[1]!Product_Data[#Data],4,0)</f>
        <v>2091</v>
      </c>
      <c r="I2378" s="11">
        <f>VLOOKUP(B2378,[1]!Product_Data[#Data],3,0)</f>
        <v>1485</v>
      </c>
      <c r="J2378" s="11">
        <f t="shared" si="225"/>
        <v>4455</v>
      </c>
      <c r="K2378" s="11">
        <f t="shared" si="226"/>
        <v>6273</v>
      </c>
      <c r="L2378" s="11">
        <f t="shared" si="227"/>
        <v>1818</v>
      </c>
      <c r="M2378" t="str">
        <f>VLOOKUP(C2378,[1]!Location_Data[#Data],2,0)</f>
        <v>East Los Angeles</v>
      </c>
      <c r="N2378" t="str">
        <f>VLOOKUP(D2378,[1]!Salespeople_Data[#Data],2,0)</f>
        <v>Brian Davis</v>
      </c>
      <c r="O2378" t="str">
        <f>VLOOKUP(E2378,[1]!Customer_Data[#Data],2,0)</f>
        <v>Samuel Hamilton</v>
      </c>
      <c r="P2378" s="15">
        <f t="shared" si="222"/>
        <v>4</v>
      </c>
      <c r="Q2378">
        <f t="shared" si="223"/>
        <v>6</v>
      </c>
      <c r="R2378">
        <f t="shared" si="224"/>
        <v>2020</v>
      </c>
    </row>
    <row r="2379" spans="1:18" x14ac:dyDescent="0.25">
      <c r="A2379" s="4" t="s">
        <v>3366</v>
      </c>
      <c r="B2379" s="4" t="s">
        <v>47</v>
      </c>
      <c r="C2379" s="4" t="s">
        <v>95</v>
      </c>
      <c r="D2379" s="4" t="s">
        <v>58</v>
      </c>
      <c r="E2379" s="4" t="s">
        <v>606</v>
      </c>
      <c r="F2379" s="5">
        <v>43999</v>
      </c>
      <c r="G2379" s="4">
        <v>2</v>
      </c>
      <c r="H2379" s="11">
        <f>VLOOKUP(B2379,[1]!Product_Data[#Data],4,0)</f>
        <v>1812</v>
      </c>
      <c r="I2379" s="11">
        <f>VLOOKUP(B2379,[1]!Product_Data[#Data],3,0)</f>
        <v>1305</v>
      </c>
      <c r="J2379" s="11">
        <f t="shared" si="225"/>
        <v>2610</v>
      </c>
      <c r="K2379" s="11">
        <f t="shared" si="226"/>
        <v>3624</v>
      </c>
      <c r="L2379" s="11">
        <f t="shared" si="227"/>
        <v>1014</v>
      </c>
      <c r="M2379" t="str">
        <f>VLOOKUP(C2379,[1]!Location_Data[#Data],2,0)</f>
        <v>Fullerton</v>
      </c>
      <c r="N2379" t="str">
        <f>VLOOKUP(D2379,[1]!Salespeople_Data[#Data],2,0)</f>
        <v>Christopher Tucker</v>
      </c>
      <c r="O2379" t="str">
        <f>VLOOKUP(E2379,[1]!Customer_Data[#Data],2,0)</f>
        <v>Walter Russell</v>
      </c>
      <c r="P2379" s="15">
        <f t="shared" si="222"/>
        <v>4</v>
      </c>
      <c r="Q2379">
        <f t="shared" si="223"/>
        <v>6</v>
      </c>
      <c r="R2379">
        <f t="shared" si="224"/>
        <v>2020</v>
      </c>
    </row>
    <row r="2380" spans="1:18" x14ac:dyDescent="0.25">
      <c r="A2380" s="2" t="s">
        <v>3367</v>
      </c>
      <c r="B2380" s="2" t="s">
        <v>311</v>
      </c>
      <c r="C2380" s="2" t="s">
        <v>276</v>
      </c>
      <c r="D2380" s="2" t="s">
        <v>141</v>
      </c>
      <c r="E2380" s="2" t="s">
        <v>265</v>
      </c>
      <c r="F2380" s="3">
        <v>44098</v>
      </c>
      <c r="G2380" s="2">
        <v>1</v>
      </c>
      <c r="H2380" s="11">
        <f>VLOOKUP(B2380,[1]!Product_Data[#Data],4,0)</f>
        <v>1743</v>
      </c>
      <c r="I2380" s="11">
        <f>VLOOKUP(B2380,[1]!Product_Data[#Data],3,0)</f>
        <v>872</v>
      </c>
      <c r="J2380" s="11">
        <f t="shared" si="225"/>
        <v>872</v>
      </c>
      <c r="K2380" s="11">
        <f t="shared" si="226"/>
        <v>1743</v>
      </c>
      <c r="L2380" s="11">
        <f t="shared" si="227"/>
        <v>871</v>
      </c>
      <c r="M2380" t="str">
        <f>VLOOKUP(C2380,[1]!Location_Data[#Data],2,0)</f>
        <v>Orange</v>
      </c>
      <c r="N2380" t="str">
        <f>VLOOKUP(D2380,[1]!Salespeople_Data[#Data],2,0)</f>
        <v>Arthur Mccoy</v>
      </c>
      <c r="O2380" t="str">
        <f>VLOOKUP(E2380,[1]!Customer_Data[#Data],2,0)</f>
        <v>Stephen Greene</v>
      </c>
      <c r="P2380" s="15">
        <f t="shared" si="222"/>
        <v>5</v>
      </c>
      <c r="Q2380">
        <f t="shared" si="223"/>
        <v>9</v>
      </c>
      <c r="R2380">
        <f t="shared" si="224"/>
        <v>2020</v>
      </c>
    </row>
    <row r="2381" spans="1:18" x14ac:dyDescent="0.25">
      <c r="A2381" s="4" t="s">
        <v>3368</v>
      </c>
      <c r="B2381" s="4" t="s">
        <v>370</v>
      </c>
      <c r="C2381" s="4" t="s">
        <v>149</v>
      </c>
      <c r="D2381" s="4" t="s">
        <v>10</v>
      </c>
      <c r="E2381" s="4" t="s">
        <v>480</v>
      </c>
      <c r="F2381" s="5">
        <v>44143</v>
      </c>
      <c r="G2381" s="4">
        <v>2</v>
      </c>
      <c r="H2381" s="11">
        <f>VLOOKUP(B2381,[1]!Product_Data[#Data],4,0)</f>
        <v>771</v>
      </c>
      <c r="I2381" s="11">
        <f>VLOOKUP(B2381,[1]!Product_Data[#Data],3,0)</f>
        <v>648</v>
      </c>
      <c r="J2381" s="11">
        <f t="shared" si="225"/>
        <v>1296</v>
      </c>
      <c r="K2381" s="11">
        <f t="shared" si="226"/>
        <v>1542</v>
      </c>
      <c r="L2381" s="11">
        <f t="shared" si="227"/>
        <v>246</v>
      </c>
      <c r="M2381" t="str">
        <f>VLOOKUP(C2381,[1]!Location_Data[#Data],2,0)</f>
        <v>Antioch</v>
      </c>
      <c r="N2381" t="str">
        <f>VLOOKUP(D2381,[1]!Salespeople_Data[#Data],2,0)</f>
        <v>Justin Lynch</v>
      </c>
      <c r="O2381" t="str">
        <f>VLOOKUP(E2381,[1]!Customer_Data[#Data],2,0)</f>
        <v>Mark Morales</v>
      </c>
      <c r="P2381" s="15">
        <f t="shared" si="222"/>
        <v>1</v>
      </c>
      <c r="Q2381">
        <f t="shared" si="223"/>
        <v>11</v>
      </c>
      <c r="R2381">
        <f t="shared" si="224"/>
        <v>2020</v>
      </c>
    </row>
    <row r="2382" spans="1:18" x14ac:dyDescent="0.25">
      <c r="A2382" s="2" t="s">
        <v>3369</v>
      </c>
      <c r="B2382" s="2" t="s">
        <v>495</v>
      </c>
      <c r="C2382" s="2" t="s">
        <v>331</v>
      </c>
      <c r="D2382" s="2" t="s">
        <v>91</v>
      </c>
      <c r="E2382" s="2" t="s">
        <v>3370</v>
      </c>
      <c r="F2382" s="3">
        <v>44155</v>
      </c>
      <c r="G2382" s="2">
        <v>3</v>
      </c>
      <c r="H2382" s="11">
        <f>VLOOKUP(B2382,[1]!Product_Data[#Data],4,0)</f>
        <v>1467</v>
      </c>
      <c r="I2382" s="11">
        <f>VLOOKUP(B2382,[1]!Product_Data[#Data],3,0)</f>
        <v>807</v>
      </c>
      <c r="J2382" s="11">
        <f t="shared" si="225"/>
        <v>2421</v>
      </c>
      <c r="K2382" s="11">
        <f t="shared" si="226"/>
        <v>4401</v>
      </c>
      <c r="L2382" s="11">
        <f t="shared" si="227"/>
        <v>1980</v>
      </c>
      <c r="M2382" t="str">
        <f>VLOOKUP(C2382,[1]!Location_Data[#Data],2,0)</f>
        <v>Sunnyvale</v>
      </c>
      <c r="N2382" t="str">
        <f>VLOOKUP(D2382,[1]!Salespeople_Data[#Data],2,0)</f>
        <v>Howard Gardner</v>
      </c>
      <c r="O2382" t="str">
        <f>VLOOKUP(E2382,[1]!Customer_Data[#Data],2,0)</f>
        <v>Mark Spencer</v>
      </c>
      <c r="P2382" s="15">
        <f t="shared" si="222"/>
        <v>6</v>
      </c>
      <c r="Q2382">
        <f t="shared" si="223"/>
        <v>11</v>
      </c>
      <c r="R2382">
        <f t="shared" si="224"/>
        <v>2020</v>
      </c>
    </row>
    <row r="2383" spans="1:18" x14ac:dyDescent="0.25">
      <c r="A2383" s="4" t="s">
        <v>3371</v>
      </c>
      <c r="B2383" s="4" t="s">
        <v>38</v>
      </c>
      <c r="C2383" s="4" t="s">
        <v>458</v>
      </c>
      <c r="D2383" s="4" t="s">
        <v>216</v>
      </c>
      <c r="E2383" s="4" t="s">
        <v>230</v>
      </c>
      <c r="F2383" s="5">
        <v>44084</v>
      </c>
      <c r="G2383" s="4">
        <v>2</v>
      </c>
      <c r="H2383" s="11">
        <f>VLOOKUP(B2383,[1]!Product_Data[#Data],4,0)</f>
        <v>2283</v>
      </c>
      <c r="I2383" s="11">
        <f>VLOOKUP(B2383,[1]!Product_Data[#Data],3,0)</f>
        <v>1484</v>
      </c>
      <c r="J2383" s="11">
        <f t="shared" si="225"/>
        <v>2968</v>
      </c>
      <c r="K2383" s="11">
        <f t="shared" si="226"/>
        <v>4566</v>
      </c>
      <c r="L2383" s="11">
        <f t="shared" si="227"/>
        <v>1598</v>
      </c>
      <c r="M2383" t="str">
        <f>VLOOKUP(C2383,[1]!Location_Data[#Data],2,0)</f>
        <v>Fontana</v>
      </c>
      <c r="N2383" t="str">
        <f>VLOOKUP(D2383,[1]!Salespeople_Data[#Data],2,0)</f>
        <v>Ernest Wagner</v>
      </c>
      <c r="O2383" t="str">
        <f>VLOOKUP(E2383,[1]!Customer_Data[#Data],2,0)</f>
        <v>Roy Bennett</v>
      </c>
      <c r="P2383" s="15">
        <f t="shared" si="222"/>
        <v>5</v>
      </c>
      <c r="Q2383">
        <f t="shared" si="223"/>
        <v>9</v>
      </c>
      <c r="R2383">
        <f t="shared" si="224"/>
        <v>2020</v>
      </c>
    </row>
    <row r="2384" spans="1:18" x14ac:dyDescent="0.25">
      <c r="A2384" s="2" t="s">
        <v>3372</v>
      </c>
      <c r="B2384" s="2" t="s">
        <v>403</v>
      </c>
      <c r="C2384" s="2" t="s">
        <v>436</v>
      </c>
      <c r="D2384" s="2" t="s">
        <v>116</v>
      </c>
      <c r="E2384" s="2" t="s">
        <v>629</v>
      </c>
      <c r="F2384" s="3">
        <v>44120</v>
      </c>
      <c r="G2384" s="2">
        <v>2</v>
      </c>
      <c r="H2384" s="11">
        <f>VLOOKUP(B2384,[1]!Product_Data[#Data],4,0)</f>
        <v>392</v>
      </c>
      <c r="I2384" s="11">
        <f>VLOOKUP(B2384,[1]!Product_Data[#Data],3,0)</f>
        <v>255</v>
      </c>
      <c r="J2384" s="11">
        <f t="shared" si="225"/>
        <v>510</v>
      </c>
      <c r="K2384" s="11">
        <f t="shared" si="226"/>
        <v>784</v>
      </c>
      <c r="L2384" s="11">
        <f t="shared" si="227"/>
        <v>274</v>
      </c>
      <c r="M2384" t="str">
        <f>VLOOKUP(C2384,[1]!Location_Data[#Data],2,0)</f>
        <v>Jurupa Valley</v>
      </c>
      <c r="N2384" t="str">
        <f>VLOOKUP(D2384,[1]!Salespeople_Data[#Data],2,0)</f>
        <v>Roger Ramos</v>
      </c>
      <c r="O2384" t="str">
        <f>VLOOKUP(E2384,[1]!Customer_Data[#Data],2,0)</f>
        <v>Clarence Kelley</v>
      </c>
      <c r="P2384" s="15">
        <f t="shared" si="222"/>
        <v>6</v>
      </c>
      <c r="Q2384">
        <f t="shared" si="223"/>
        <v>10</v>
      </c>
      <c r="R2384">
        <f t="shared" si="224"/>
        <v>2020</v>
      </c>
    </row>
    <row r="2385" spans="1:18" x14ac:dyDescent="0.25">
      <c r="A2385" s="4" t="s">
        <v>3373</v>
      </c>
      <c r="B2385" s="4" t="s">
        <v>925</v>
      </c>
      <c r="C2385" s="4" t="s">
        <v>596</v>
      </c>
      <c r="D2385" s="4" t="s">
        <v>25</v>
      </c>
      <c r="E2385" s="4" t="s">
        <v>571</v>
      </c>
      <c r="F2385" s="5">
        <v>44046</v>
      </c>
      <c r="G2385" s="4">
        <v>2</v>
      </c>
      <c r="H2385" s="11">
        <f>VLOOKUP(B2385,[1]!Product_Data[#Data],4,0)</f>
        <v>136</v>
      </c>
      <c r="I2385" s="11">
        <f>VLOOKUP(B2385,[1]!Product_Data[#Data],3,0)</f>
        <v>72</v>
      </c>
      <c r="J2385" s="11">
        <f t="shared" si="225"/>
        <v>144</v>
      </c>
      <c r="K2385" s="11">
        <f t="shared" si="226"/>
        <v>272</v>
      </c>
      <c r="L2385" s="11">
        <f t="shared" si="227"/>
        <v>128</v>
      </c>
      <c r="M2385" t="str">
        <f>VLOOKUP(C2385,[1]!Location_Data[#Data],2,0)</f>
        <v>Fremont</v>
      </c>
      <c r="N2385" t="str">
        <f>VLOOKUP(D2385,[1]!Salespeople_Data[#Data],2,0)</f>
        <v>Brian Davis</v>
      </c>
      <c r="O2385" t="str">
        <f>VLOOKUP(E2385,[1]!Customer_Data[#Data],2,0)</f>
        <v>Jonathan Cox</v>
      </c>
      <c r="P2385" s="15">
        <f t="shared" si="222"/>
        <v>2</v>
      </c>
      <c r="Q2385">
        <f t="shared" si="223"/>
        <v>8</v>
      </c>
      <c r="R2385">
        <f t="shared" si="224"/>
        <v>2020</v>
      </c>
    </row>
    <row r="2386" spans="1:18" x14ac:dyDescent="0.25">
      <c r="A2386" s="2" t="s">
        <v>3374</v>
      </c>
      <c r="B2386" s="2" t="s">
        <v>210</v>
      </c>
      <c r="C2386" s="2" t="s">
        <v>100</v>
      </c>
      <c r="D2386" s="2" t="s">
        <v>413</v>
      </c>
      <c r="E2386" s="2" t="s">
        <v>306</v>
      </c>
      <c r="F2386" s="3">
        <v>44011</v>
      </c>
      <c r="G2386" s="2">
        <v>1</v>
      </c>
      <c r="H2386" s="11">
        <f>VLOOKUP(B2386,[1]!Product_Data[#Data],4,0)</f>
        <v>458</v>
      </c>
      <c r="I2386" s="11">
        <f>VLOOKUP(B2386,[1]!Product_Data[#Data],3,0)</f>
        <v>376</v>
      </c>
      <c r="J2386" s="11">
        <f t="shared" si="225"/>
        <v>376</v>
      </c>
      <c r="K2386" s="11">
        <f t="shared" si="226"/>
        <v>458</v>
      </c>
      <c r="L2386" s="11">
        <f t="shared" si="227"/>
        <v>82</v>
      </c>
      <c r="M2386" t="str">
        <f>VLOOKUP(C2386,[1]!Location_Data[#Data],2,0)</f>
        <v>Victorville</v>
      </c>
      <c r="N2386" t="str">
        <f>VLOOKUP(D2386,[1]!Salespeople_Data[#Data],2,0)</f>
        <v>Kenneth Bradley</v>
      </c>
      <c r="O2386" t="str">
        <f>VLOOKUP(E2386,[1]!Customer_Data[#Data],2,0)</f>
        <v>Sean Black</v>
      </c>
      <c r="P2386" s="15">
        <f t="shared" si="222"/>
        <v>2</v>
      </c>
      <c r="Q2386">
        <f t="shared" si="223"/>
        <v>6</v>
      </c>
      <c r="R2386">
        <f t="shared" si="224"/>
        <v>2020</v>
      </c>
    </row>
    <row r="2387" spans="1:18" x14ac:dyDescent="0.25">
      <c r="A2387" s="4" t="s">
        <v>3375</v>
      </c>
      <c r="B2387" s="4" t="s">
        <v>228</v>
      </c>
      <c r="C2387" s="4" t="s">
        <v>286</v>
      </c>
      <c r="D2387" s="4" t="s">
        <v>165</v>
      </c>
      <c r="E2387" s="4" t="s">
        <v>685</v>
      </c>
      <c r="F2387" s="5">
        <v>44135</v>
      </c>
      <c r="G2387" s="4">
        <v>1</v>
      </c>
      <c r="H2387" s="11">
        <f>VLOOKUP(B2387,[1]!Product_Data[#Data],4,0)</f>
        <v>1862</v>
      </c>
      <c r="I2387" s="11">
        <f>VLOOKUP(B2387,[1]!Product_Data[#Data],3,0)</f>
        <v>1173</v>
      </c>
      <c r="J2387" s="11">
        <f t="shared" si="225"/>
        <v>1173</v>
      </c>
      <c r="K2387" s="11">
        <f t="shared" si="226"/>
        <v>1862</v>
      </c>
      <c r="L2387" s="11">
        <f t="shared" si="227"/>
        <v>689</v>
      </c>
      <c r="M2387" t="str">
        <f>VLOOKUP(C2387,[1]!Location_Data[#Data],2,0)</f>
        <v>El Monte</v>
      </c>
      <c r="N2387" t="str">
        <f>VLOOKUP(D2387,[1]!Salespeople_Data[#Data],2,0)</f>
        <v>Joe Sims</v>
      </c>
      <c r="O2387" t="str">
        <f>VLOOKUP(E2387,[1]!Customer_Data[#Data],2,0)</f>
        <v>Roger Tucker</v>
      </c>
      <c r="P2387" s="15">
        <f t="shared" si="222"/>
        <v>7</v>
      </c>
      <c r="Q2387">
        <f t="shared" si="223"/>
        <v>10</v>
      </c>
      <c r="R2387">
        <f t="shared" si="224"/>
        <v>2020</v>
      </c>
    </row>
    <row r="2388" spans="1:18" x14ac:dyDescent="0.25">
      <c r="A2388" s="2" t="s">
        <v>3376</v>
      </c>
      <c r="B2388" s="2" t="s">
        <v>271</v>
      </c>
      <c r="C2388" s="2" t="s">
        <v>195</v>
      </c>
      <c r="D2388" s="2" t="s">
        <v>178</v>
      </c>
      <c r="E2388" s="2" t="s">
        <v>433</v>
      </c>
      <c r="F2388" s="3">
        <v>43865</v>
      </c>
      <c r="G2388" s="2">
        <v>1</v>
      </c>
      <c r="H2388" s="11">
        <f>VLOOKUP(B2388,[1]!Product_Data[#Data],4,0)</f>
        <v>1587</v>
      </c>
      <c r="I2388" s="11">
        <f>VLOOKUP(B2388,[1]!Product_Data[#Data],3,0)</f>
        <v>1301</v>
      </c>
      <c r="J2388" s="11">
        <f t="shared" si="225"/>
        <v>1301</v>
      </c>
      <c r="K2388" s="11">
        <f t="shared" si="226"/>
        <v>1587</v>
      </c>
      <c r="L2388" s="11">
        <f t="shared" si="227"/>
        <v>286</v>
      </c>
      <c r="M2388" t="str">
        <f>VLOOKUP(C2388,[1]!Location_Data[#Data],2,0)</f>
        <v>Pomona</v>
      </c>
      <c r="N2388" t="str">
        <f>VLOOKUP(D2388,[1]!Salespeople_Data[#Data],2,0)</f>
        <v>Joshua Taylor</v>
      </c>
      <c r="O2388" t="str">
        <f>VLOOKUP(E2388,[1]!Customer_Data[#Data],2,0)</f>
        <v>Thomas Campbell</v>
      </c>
      <c r="P2388" s="15">
        <f t="shared" si="222"/>
        <v>3</v>
      </c>
      <c r="Q2388">
        <f t="shared" si="223"/>
        <v>2</v>
      </c>
      <c r="R2388">
        <f t="shared" si="224"/>
        <v>2020</v>
      </c>
    </row>
    <row r="2389" spans="1:18" x14ac:dyDescent="0.25">
      <c r="A2389" s="4" t="s">
        <v>3377</v>
      </c>
      <c r="B2389" s="4" t="s">
        <v>13</v>
      </c>
      <c r="C2389" s="4" t="s">
        <v>24</v>
      </c>
      <c r="D2389" s="4" t="s">
        <v>20</v>
      </c>
      <c r="E2389" s="4" t="s">
        <v>1242</v>
      </c>
      <c r="F2389" s="5">
        <v>44045</v>
      </c>
      <c r="G2389" s="4">
        <v>4</v>
      </c>
      <c r="H2389" s="11">
        <f>VLOOKUP(B2389,[1]!Product_Data[#Data],4,0)</f>
        <v>1022</v>
      </c>
      <c r="I2389" s="11">
        <f>VLOOKUP(B2389,[1]!Product_Data[#Data],3,0)</f>
        <v>818</v>
      </c>
      <c r="J2389" s="11">
        <f t="shared" si="225"/>
        <v>3272</v>
      </c>
      <c r="K2389" s="11">
        <f t="shared" si="226"/>
        <v>4088</v>
      </c>
      <c r="L2389" s="11">
        <f t="shared" si="227"/>
        <v>816</v>
      </c>
      <c r="M2389" t="str">
        <f>VLOOKUP(C2389,[1]!Location_Data[#Data],2,0)</f>
        <v>Lancaster</v>
      </c>
      <c r="N2389" t="str">
        <f>VLOOKUP(D2389,[1]!Salespeople_Data[#Data],2,0)</f>
        <v>Joshua Cook</v>
      </c>
      <c r="O2389" t="str">
        <f>VLOOKUP(E2389,[1]!Customer_Data[#Data],2,0)</f>
        <v>James Dean</v>
      </c>
      <c r="P2389" s="15">
        <f t="shared" si="222"/>
        <v>1</v>
      </c>
      <c r="Q2389">
        <f t="shared" si="223"/>
        <v>8</v>
      </c>
      <c r="R2389">
        <f t="shared" si="224"/>
        <v>2020</v>
      </c>
    </row>
    <row r="2390" spans="1:18" x14ac:dyDescent="0.25">
      <c r="A2390" s="2" t="s">
        <v>3378</v>
      </c>
      <c r="B2390" s="2" t="s">
        <v>43</v>
      </c>
      <c r="C2390" s="2" t="s">
        <v>19</v>
      </c>
      <c r="D2390" s="2" t="s">
        <v>87</v>
      </c>
      <c r="E2390" s="2" t="s">
        <v>425</v>
      </c>
      <c r="F2390" s="3">
        <v>43911</v>
      </c>
      <c r="G2390" s="2">
        <v>1</v>
      </c>
      <c r="H2390" s="11">
        <f>VLOOKUP(B2390,[1]!Product_Data[#Data],4,0)</f>
        <v>356</v>
      </c>
      <c r="I2390" s="11">
        <f>VLOOKUP(B2390,[1]!Product_Data[#Data],3,0)</f>
        <v>292</v>
      </c>
      <c r="J2390" s="11">
        <f t="shared" si="225"/>
        <v>292</v>
      </c>
      <c r="K2390" s="11">
        <f t="shared" si="226"/>
        <v>356</v>
      </c>
      <c r="L2390" s="11">
        <f t="shared" si="227"/>
        <v>64</v>
      </c>
      <c r="M2390" t="str">
        <f>VLOOKUP(C2390,[1]!Location_Data[#Data],2,0)</f>
        <v>Berkeley</v>
      </c>
      <c r="N2390" t="str">
        <f>VLOOKUP(D2390,[1]!Salespeople_Data[#Data],2,0)</f>
        <v>Martin Perry</v>
      </c>
      <c r="O2390" t="str">
        <f>VLOOKUP(E2390,[1]!Customer_Data[#Data],2,0)</f>
        <v>Terry Payne</v>
      </c>
      <c r="P2390" s="15">
        <f t="shared" si="222"/>
        <v>7</v>
      </c>
      <c r="Q2390">
        <f t="shared" si="223"/>
        <v>3</v>
      </c>
      <c r="R2390">
        <f t="shared" si="224"/>
        <v>2020</v>
      </c>
    </row>
    <row r="2391" spans="1:18" x14ac:dyDescent="0.25">
      <c r="A2391" s="4" t="s">
        <v>3379</v>
      </c>
      <c r="B2391" s="4" t="s">
        <v>177</v>
      </c>
      <c r="C2391" s="4" t="s">
        <v>105</v>
      </c>
      <c r="D2391" s="4" t="s">
        <v>239</v>
      </c>
      <c r="E2391" s="4" t="s">
        <v>1668</v>
      </c>
      <c r="F2391" s="5">
        <v>43945</v>
      </c>
      <c r="G2391" s="4">
        <v>3</v>
      </c>
      <c r="H2391" s="11">
        <f>VLOOKUP(B2391,[1]!Product_Data[#Data],4,0)</f>
        <v>2497</v>
      </c>
      <c r="I2391" s="11">
        <f>VLOOKUP(B2391,[1]!Product_Data[#Data],3,0)</f>
        <v>1473</v>
      </c>
      <c r="J2391" s="11">
        <f t="shared" si="225"/>
        <v>4419</v>
      </c>
      <c r="K2391" s="11">
        <f t="shared" si="226"/>
        <v>7491</v>
      </c>
      <c r="L2391" s="11">
        <f t="shared" si="227"/>
        <v>3072</v>
      </c>
      <c r="M2391" t="str">
        <f>VLOOKUP(C2391,[1]!Location_Data[#Data],2,0)</f>
        <v>Daly City</v>
      </c>
      <c r="N2391" t="str">
        <f>VLOOKUP(D2391,[1]!Salespeople_Data[#Data],2,0)</f>
        <v>John Reyes</v>
      </c>
      <c r="O2391" t="str">
        <f>VLOOKUP(E2391,[1]!Customer_Data[#Data],2,0)</f>
        <v>Bruce Butler</v>
      </c>
      <c r="P2391" s="15">
        <f t="shared" si="222"/>
        <v>6</v>
      </c>
      <c r="Q2391">
        <f t="shared" si="223"/>
        <v>4</v>
      </c>
      <c r="R2391">
        <f t="shared" si="224"/>
        <v>2020</v>
      </c>
    </row>
    <row r="2392" spans="1:18" x14ac:dyDescent="0.25">
      <c r="A2392" s="2" t="s">
        <v>3380</v>
      </c>
      <c r="B2392" s="2" t="s">
        <v>361</v>
      </c>
      <c r="C2392" s="2" t="s">
        <v>105</v>
      </c>
      <c r="D2392" s="2" t="s">
        <v>91</v>
      </c>
      <c r="E2392" s="2" t="s">
        <v>648</v>
      </c>
      <c r="F2392" s="3">
        <v>43959</v>
      </c>
      <c r="G2392" s="2">
        <v>3</v>
      </c>
      <c r="H2392" s="11">
        <f>VLOOKUP(B2392,[1]!Product_Data[#Data],4,0)</f>
        <v>1338</v>
      </c>
      <c r="I2392" s="11">
        <f>VLOOKUP(B2392,[1]!Product_Data[#Data],3,0)</f>
        <v>682</v>
      </c>
      <c r="J2392" s="11">
        <f t="shared" si="225"/>
        <v>2046</v>
      </c>
      <c r="K2392" s="11">
        <f t="shared" si="226"/>
        <v>4014</v>
      </c>
      <c r="L2392" s="11">
        <f t="shared" si="227"/>
        <v>1968</v>
      </c>
      <c r="M2392" t="str">
        <f>VLOOKUP(C2392,[1]!Location_Data[#Data],2,0)</f>
        <v>Daly City</v>
      </c>
      <c r="N2392" t="str">
        <f>VLOOKUP(D2392,[1]!Salespeople_Data[#Data],2,0)</f>
        <v>Howard Gardner</v>
      </c>
      <c r="O2392" t="str">
        <f>VLOOKUP(E2392,[1]!Customer_Data[#Data],2,0)</f>
        <v>Russell Alexander</v>
      </c>
      <c r="P2392" s="15">
        <f t="shared" si="222"/>
        <v>6</v>
      </c>
      <c r="Q2392">
        <f t="shared" si="223"/>
        <v>5</v>
      </c>
      <c r="R2392">
        <f t="shared" si="224"/>
        <v>2020</v>
      </c>
    </row>
    <row r="2393" spans="1:18" x14ac:dyDescent="0.25">
      <c r="A2393" s="4" t="s">
        <v>3381</v>
      </c>
      <c r="B2393" s="4" t="s">
        <v>461</v>
      </c>
      <c r="C2393" s="4" t="s">
        <v>66</v>
      </c>
      <c r="D2393" s="4" t="s">
        <v>178</v>
      </c>
      <c r="E2393" s="4" t="s">
        <v>1385</v>
      </c>
      <c r="F2393" s="5">
        <v>44138</v>
      </c>
      <c r="G2393" s="4">
        <v>1</v>
      </c>
      <c r="H2393" s="11">
        <f>VLOOKUP(B2393,[1]!Product_Data[#Data],4,0)</f>
        <v>35</v>
      </c>
      <c r="I2393" s="11">
        <f>VLOOKUP(B2393,[1]!Product_Data[#Data],3,0)</f>
        <v>22</v>
      </c>
      <c r="J2393" s="11">
        <f t="shared" si="225"/>
        <v>22</v>
      </c>
      <c r="K2393" s="11">
        <f t="shared" si="226"/>
        <v>35</v>
      </c>
      <c r="L2393" s="11">
        <f t="shared" si="227"/>
        <v>13</v>
      </c>
      <c r="M2393" t="str">
        <f>VLOOKUP(C2393,[1]!Location_Data[#Data],2,0)</f>
        <v>Ontario</v>
      </c>
      <c r="N2393" t="str">
        <f>VLOOKUP(D2393,[1]!Salespeople_Data[#Data],2,0)</f>
        <v>Joshua Taylor</v>
      </c>
      <c r="O2393" t="str">
        <f>VLOOKUP(E2393,[1]!Customer_Data[#Data],2,0)</f>
        <v>Douglas Diaz</v>
      </c>
      <c r="P2393" s="15">
        <f t="shared" si="222"/>
        <v>3</v>
      </c>
      <c r="Q2393">
        <f t="shared" si="223"/>
        <v>11</v>
      </c>
      <c r="R2393">
        <f t="shared" si="224"/>
        <v>2020</v>
      </c>
    </row>
    <row r="2394" spans="1:18" x14ac:dyDescent="0.25">
      <c r="A2394" s="2" t="s">
        <v>3382</v>
      </c>
      <c r="B2394" s="2" t="s">
        <v>223</v>
      </c>
      <c r="C2394" s="2" t="s">
        <v>467</v>
      </c>
      <c r="D2394" s="2" t="s">
        <v>75</v>
      </c>
      <c r="E2394" s="2" t="s">
        <v>1021</v>
      </c>
      <c r="F2394" s="3">
        <v>44002</v>
      </c>
      <c r="G2394" s="2">
        <v>1</v>
      </c>
      <c r="H2394" s="11">
        <f>VLOOKUP(B2394,[1]!Product_Data[#Data],4,0)</f>
        <v>799</v>
      </c>
      <c r="I2394" s="11">
        <f>VLOOKUP(B2394,[1]!Product_Data[#Data],3,0)</f>
        <v>455</v>
      </c>
      <c r="J2394" s="11">
        <f t="shared" si="225"/>
        <v>455</v>
      </c>
      <c r="K2394" s="11">
        <f t="shared" si="226"/>
        <v>799</v>
      </c>
      <c r="L2394" s="11">
        <f t="shared" si="227"/>
        <v>344</v>
      </c>
      <c r="M2394" t="str">
        <f>VLOOKUP(C2394,[1]!Location_Data[#Data],2,0)</f>
        <v>Garden Grove</v>
      </c>
      <c r="N2394" t="str">
        <f>VLOOKUP(D2394,[1]!Salespeople_Data[#Data],2,0)</f>
        <v>Roger Robertson</v>
      </c>
      <c r="O2394" t="str">
        <f>VLOOKUP(E2394,[1]!Customer_Data[#Data],2,0)</f>
        <v>Nicholas Stanley</v>
      </c>
      <c r="P2394" s="15">
        <f t="shared" si="222"/>
        <v>7</v>
      </c>
      <c r="Q2394">
        <f t="shared" si="223"/>
        <v>6</v>
      </c>
      <c r="R2394">
        <f t="shared" si="224"/>
        <v>2020</v>
      </c>
    </row>
    <row r="2395" spans="1:18" x14ac:dyDescent="0.25">
      <c r="A2395" s="4" t="s">
        <v>3383</v>
      </c>
      <c r="B2395" s="4" t="s">
        <v>13</v>
      </c>
      <c r="C2395" s="4" t="s">
        <v>19</v>
      </c>
      <c r="D2395" s="4" t="s">
        <v>356</v>
      </c>
      <c r="E2395" s="4" t="s">
        <v>1114</v>
      </c>
      <c r="F2395" s="5">
        <v>44086</v>
      </c>
      <c r="G2395" s="4">
        <v>1</v>
      </c>
      <c r="H2395" s="11">
        <f>VLOOKUP(B2395,[1]!Product_Data[#Data],4,0)</f>
        <v>1022</v>
      </c>
      <c r="I2395" s="11">
        <f>VLOOKUP(B2395,[1]!Product_Data[#Data],3,0)</f>
        <v>818</v>
      </c>
      <c r="J2395" s="11">
        <f t="shared" si="225"/>
        <v>818</v>
      </c>
      <c r="K2395" s="11">
        <f t="shared" si="226"/>
        <v>1022</v>
      </c>
      <c r="L2395" s="11">
        <f t="shared" si="227"/>
        <v>204</v>
      </c>
      <c r="M2395" t="str">
        <f>VLOOKUP(C2395,[1]!Location_Data[#Data],2,0)</f>
        <v>Berkeley</v>
      </c>
      <c r="N2395" t="str">
        <f>VLOOKUP(D2395,[1]!Salespeople_Data[#Data],2,0)</f>
        <v>Jimmy Young</v>
      </c>
      <c r="O2395" t="str">
        <f>VLOOKUP(E2395,[1]!Customer_Data[#Data],2,0)</f>
        <v>Patrick Brown</v>
      </c>
      <c r="P2395" s="15">
        <f t="shared" si="222"/>
        <v>7</v>
      </c>
      <c r="Q2395">
        <f t="shared" si="223"/>
        <v>9</v>
      </c>
      <c r="R2395">
        <f t="shared" si="224"/>
        <v>2020</v>
      </c>
    </row>
    <row r="2396" spans="1:18" x14ac:dyDescent="0.25">
      <c r="A2396" s="2" t="s">
        <v>3384</v>
      </c>
      <c r="B2396" s="2" t="s">
        <v>605</v>
      </c>
      <c r="C2396" s="2" t="s">
        <v>34</v>
      </c>
      <c r="D2396" s="2" t="s">
        <v>345</v>
      </c>
      <c r="E2396" s="2" t="s">
        <v>247</v>
      </c>
      <c r="F2396" s="3">
        <v>44008</v>
      </c>
      <c r="G2396" s="2">
        <v>1</v>
      </c>
      <c r="H2396" s="11">
        <f>VLOOKUP(B2396,[1]!Product_Data[#Data],4,0)</f>
        <v>913</v>
      </c>
      <c r="I2396" s="11">
        <f>VLOOKUP(B2396,[1]!Product_Data[#Data],3,0)</f>
        <v>584</v>
      </c>
      <c r="J2396" s="11">
        <f t="shared" si="225"/>
        <v>584</v>
      </c>
      <c r="K2396" s="11">
        <f t="shared" si="226"/>
        <v>913</v>
      </c>
      <c r="L2396" s="11">
        <f t="shared" si="227"/>
        <v>329</v>
      </c>
      <c r="M2396" t="str">
        <f>VLOOKUP(C2396,[1]!Location_Data[#Data],2,0)</f>
        <v>Inglewood</v>
      </c>
      <c r="N2396" t="str">
        <f>VLOOKUP(D2396,[1]!Salespeople_Data[#Data],2,0)</f>
        <v>Larry Marshall</v>
      </c>
      <c r="O2396" t="str">
        <f>VLOOKUP(E2396,[1]!Customer_Data[#Data],2,0)</f>
        <v>Jack Reid</v>
      </c>
      <c r="P2396" s="15">
        <f t="shared" si="222"/>
        <v>6</v>
      </c>
      <c r="Q2396">
        <f t="shared" si="223"/>
        <v>6</v>
      </c>
      <c r="R2396">
        <f t="shared" si="224"/>
        <v>2020</v>
      </c>
    </row>
    <row r="2397" spans="1:18" x14ac:dyDescent="0.25">
      <c r="A2397" s="4" t="s">
        <v>3385</v>
      </c>
      <c r="B2397" s="4" t="s">
        <v>189</v>
      </c>
      <c r="C2397" s="4" t="s">
        <v>450</v>
      </c>
      <c r="D2397" s="4" t="s">
        <v>71</v>
      </c>
      <c r="E2397" s="4" t="s">
        <v>31</v>
      </c>
      <c r="F2397" s="5">
        <v>44062</v>
      </c>
      <c r="G2397" s="4">
        <v>1</v>
      </c>
      <c r="H2397" s="11">
        <f>VLOOKUP(B2397,[1]!Product_Data[#Data],4,0)</f>
        <v>1783</v>
      </c>
      <c r="I2397" s="11">
        <f>VLOOKUP(B2397,[1]!Product_Data[#Data],3,0)</f>
        <v>1516</v>
      </c>
      <c r="J2397" s="11">
        <f t="shared" si="225"/>
        <v>1516</v>
      </c>
      <c r="K2397" s="11">
        <f t="shared" si="226"/>
        <v>1783</v>
      </c>
      <c r="L2397" s="11">
        <f t="shared" si="227"/>
        <v>267</v>
      </c>
      <c r="M2397" t="str">
        <f>VLOOKUP(C2397,[1]!Location_Data[#Data],2,0)</f>
        <v>Simi Valley</v>
      </c>
      <c r="N2397" t="str">
        <f>VLOOKUP(D2397,[1]!Salespeople_Data[#Data],2,0)</f>
        <v>Gary Rodriguez</v>
      </c>
      <c r="O2397" t="str">
        <f>VLOOKUP(E2397,[1]!Customer_Data[#Data],2,0)</f>
        <v>Michael Allen</v>
      </c>
      <c r="P2397" s="15">
        <f t="shared" si="222"/>
        <v>4</v>
      </c>
      <c r="Q2397">
        <f t="shared" si="223"/>
        <v>8</v>
      </c>
      <c r="R2397">
        <f t="shared" si="224"/>
        <v>2020</v>
      </c>
    </row>
    <row r="2398" spans="1:18" x14ac:dyDescent="0.25">
      <c r="A2398" s="2" t="s">
        <v>3386</v>
      </c>
      <c r="B2398" s="2" t="s">
        <v>479</v>
      </c>
      <c r="C2398" s="2" t="s">
        <v>242</v>
      </c>
      <c r="D2398" s="2" t="s">
        <v>269</v>
      </c>
      <c r="E2398" s="2" t="s">
        <v>1035</v>
      </c>
      <c r="F2398" s="3">
        <v>44008</v>
      </c>
      <c r="G2398" s="2">
        <v>3</v>
      </c>
      <c r="H2398" s="11">
        <f>VLOOKUP(B2398,[1]!Product_Data[#Data],4,0)</f>
        <v>123</v>
      </c>
      <c r="I2398" s="11">
        <f>VLOOKUP(B2398,[1]!Product_Data[#Data],3,0)</f>
        <v>84</v>
      </c>
      <c r="J2398" s="11">
        <f t="shared" si="225"/>
        <v>252</v>
      </c>
      <c r="K2398" s="11">
        <f t="shared" si="226"/>
        <v>369</v>
      </c>
      <c r="L2398" s="11">
        <f t="shared" si="227"/>
        <v>117</v>
      </c>
      <c r="M2398" t="str">
        <f>VLOOKUP(C2398,[1]!Location_Data[#Data],2,0)</f>
        <v>Downey</v>
      </c>
      <c r="N2398" t="str">
        <f>VLOOKUP(D2398,[1]!Salespeople_Data[#Data],2,0)</f>
        <v>Kevin Butler</v>
      </c>
      <c r="O2398" t="str">
        <f>VLOOKUP(E2398,[1]!Customer_Data[#Data],2,0)</f>
        <v>Sean Kelly</v>
      </c>
      <c r="P2398" s="15">
        <f t="shared" si="222"/>
        <v>6</v>
      </c>
      <c r="Q2398">
        <f t="shared" si="223"/>
        <v>6</v>
      </c>
      <c r="R2398">
        <f t="shared" si="224"/>
        <v>2020</v>
      </c>
    </row>
    <row r="2399" spans="1:18" x14ac:dyDescent="0.25">
      <c r="A2399" s="4" t="s">
        <v>3387</v>
      </c>
      <c r="B2399" s="4" t="s">
        <v>370</v>
      </c>
      <c r="C2399" s="4" t="s">
        <v>643</v>
      </c>
      <c r="D2399" s="4" t="s">
        <v>257</v>
      </c>
      <c r="E2399" s="4" t="s">
        <v>192</v>
      </c>
      <c r="F2399" s="5">
        <v>44147</v>
      </c>
      <c r="G2399" s="4">
        <v>1</v>
      </c>
      <c r="H2399" s="11">
        <f>VLOOKUP(B2399,[1]!Product_Data[#Data],4,0)</f>
        <v>771</v>
      </c>
      <c r="I2399" s="11">
        <f>VLOOKUP(B2399,[1]!Product_Data[#Data],3,0)</f>
        <v>648</v>
      </c>
      <c r="J2399" s="11">
        <f t="shared" si="225"/>
        <v>648</v>
      </c>
      <c r="K2399" s="11">
        <f t="shared" si="226"/>
        <v>771</v>
      </c>
      <c r="L2399" s="11">
        <f t="shared" si="227"/>
        <v>123</v>
      </c>
      <c r="M2399" t="str">
        <f>VLOOKUP(C2399,[1]!Location_Data[#Data],2,0)</f>
        <v>Hayward</v>
      </c>
      <c r="N2399" t="str">
        <f>VLOOKUP(D2399,[1]!Salespeople_Data[#Data],2,0)</f>
        <v>Jerry Perry</v>
      </c>
      <c r="O2399" t="str">
        <f>VLOOKUP(E2399,[1]!Customer_Data[#Data],2,0)</f>
        <v>Keith James</v>
      </c>
      <c r="P2399" s="15">
        <f t="shared" si="222"/>
        <v>5</v>
      </c>
      <c r="Q2399">
        <f t="shared" si="223"/>
        <v>11</v>
      </c>
      <c r="R2399">
        <f t="shared" si="224"/>
        <v>2020</v>
      </c>
    </row>
    <row r="2400" spans="1:18" x14ac:dyDescent="0.25">
      <c r="A2400" s="2" t="s">
        <v>3388</v>
      </c>
      <c r="B2400" s="2" t="s">
        <v>185</v>
      </c>
      <c r="C2400" s="2" t="s">
        <v>242</v>
      </c>
      <c r="D2400" s="2" t="s">
        <v>178</v>
      </c>
      <c r="E2400" s="2" t="s">
        <v>1444</v>
      </c>
      <c r="F2400" s="3">
        <v>44009</v>
      </c>
      <c r="G2400" s="2">
        <v>2</v>
      </c>
      <c r="H2400" s="11">
        <f>VLOOKUP(B2400,[1]!Product_Data[#Data],4,0)</f>
        <v>667</v>
      </c>
      <c r="I2400" s="11">
        <f>VLOOKUP(B2400,[1]!Product_Data[#Data],3,0)</f>
        <v>387</v>
      </c>
      <c r="J2400" s="11">
        <f t="shared" si="225"/>
        <v>774</v>
      </c>
      <c r="K2400" s="11">
        <f t="shared" si="226"/>
        <v>1334</v>
      </c>
      <c r="L2400" s="11">
        <f t="shared" si="227"/>
        <v>560</v>
      </c>
      <c r="M2400" t="str">
        <f>VLOOKUP(C2400,[1]!Location_Data[#Data],2,0)</f>
        <v>Downey</v>
      </c>
      <c r="N2400" t="str">
        <f>VLOOKUP(D2400,[1]!Salespeople_Data[#Data],2,0)</f>
        <v>Joshua Taylor</v>
      </c>
      <c r="O2400" t="str">
        <f>VLOOKUP(E2400,[1]!Customer_Data[#Data],2,0)</f>
        <v>Steve Bennett</v>
      </c>
      <c r="P2400" s="15">
        <f t="shared" si="222"/>
        <v>7</v>
      </c>
      <c r="Q2400">
        <f t="shared" si="223"/>
        <v>6</v>
      </c>
      <c r="R2400">
        <f t="shared" si="224"/>
        <v>2020</v>
      </c>
    </row>
    <row r="2401" spans="1:18" x14ac:dyDescent="0.25">
      <c r="A2401" s="4" t="s">
        <v>3389</v>
      </c>
      <c r="B2401" s="4" t="s">
        <v>408</v>
      </c>
      <c r="C2401" s="4" t="s">
        <v>39</v>
      </c>
      <c r="D2401" s="4" t="s">
        <v>216</v>
      </c>
      <c r="E2401" s="4" t="s">
        <v>825</v>
      </c>
      <c r="F2401" s="5">
        <v>44064</v>
      </c>
      <c r="G2401" s="4">
        <v>4</v>
      </c>
      <c r="H2401" s="11">
        <f>VLOOKUP(B2401,[1]!Product_Data[#Data],4,0)</f>
        <v>1405</v>
      </c>
      <c r="I2401" s="11">
        <f>VLOOKUP(B2401,[1]!Product_Data[#Data],3,0)</f>
        <v>1054</v>
      </c>
      <c r="J2401" s="11">
        <f t="shared" si="225"/>
        <v>4216</v>
      </c>
      <c r="K2401" s="11">
        <f t="shared" si="226"/>
        <v>5620</v>
      </c>
      <c r="L2401" s="11">
        <f t="shared" si="227"/>
        <v>1404</v>
      </c>
      <c r="M2401" t="str">
        <f>VLOOKUP(C2401,[1]!Location_Data[#Data],2,0)</f>
        <v>Oceanside</v>
      </c>
      <c r="N2401" t="str">
        <f>VLOOKUP(D2401,[1]!Salespeople_Data[#Data],2,0)</f>
        <v>Ernest Wagner</v>
      </c>
      <c r="O2401" t="str">
        <f>VLOOKUP(E2401,[1]!Customer_Data[#Data],2,0)</f>
        <v>Arthur Welch</v>
      </c>
      <c r="P2401" s="15">
        <f t="shared" si="222"/>
        <v>6</v>
      </c>
      <c r="Q2401">
        <f t="shared" si="223"/>
        <v>8</v>
      </c>
      <c r="R2401">
        <f t="shared" si="224"/>
        <v>2020</v>
      </c>
    </row>
    <row r="2402" spans="1:18" x14ac:dyDescent="0.25">
      <c r="A2402" s="2" t="s">
        <v>3390</v>
      </c>
      <c r="B2402" s="2" t="s">
        <v>28</v>
      </c>
      <c r="C2402" s="2" t="s">
        <v>570</v>
      </c>
      <c r="D2402" s="2" t="s">
        <v>25</v>
      </c>
      <c r="E2402" s="2" t="s">
        <v>1758</v>
      </c>
      <c r="F2402" s="3">
        <v>43971</v>
      </c>
      <c r="G2402" s="2">
        <v>3</v>
      </c>
      <c r="H2402" s="11">
        <f>VLOOKUP(B2402,[1]!Product_Data[#Data],4,0)</f>
        <v>684</v>
      </c>
      <c r="I2402" s="11">
        <f>VLOOKUP(B2402,[1]!Product_Data[#Data],3,0)</f>
        <v>561</v>
      </c>
      <c r="J2402" s="11">
        <f t="shared" si="225"/>
        <v>1683</v>
      </c>
      <c r="K2402" s="11">
        <f t="shared" si="226"/>
        <v>2052</v>
      </c>
      <c r="L2402" s="11">
        <f t="shared" si="227"/>
        <v>369</v>
      </c>
      <c r="M2402" t="str">
        <f>VLOOKUP(C2402,[1]!Location_Data[#Data],2,0)</f>
        <v>Fresno</v>
      </c>
      <c r="N2402" t="str">
        <f>VLOOKUP(D2402,[1]!Salespeople_Data[#Data],2,0)</f>
        <v>Brian Davis</v>
      </c>
      <c r="O2402" t="str">
        <f>VLOOKUP(E2402,[1]!Customer_Data[#Data],2,0)</f>
        <v>Lawrence Kelly</v>
      </c>
      <c r="P2402" s="15">
        <f t="shared" si="222"/>
        <v>4</v>
      </c>
      <c r="Q2402">
        <f t="shared" si="223"/>
        <v>5</v>
      </c>
      <c r="R2402">
        <f t="shared" si="224"/>
        <v>2020</v>
      </c>
    </row>
    <row r="2403" spans="1:18" x14ac:dyDescent="0.25">
      <c r="A2403" s="4" t="s">
        <v>3391</v>
      </c>
      <c r="B2403" s="4" t="s">
        <v>383</v>
      </c>
      <c r="C2403" s="4" t="s">
        <v>286</v>
      </c>
      <c r="D2403" s="4" t="s">
        <v>239</v>
      </c>
      <c r="E2403" s="4" t="s">
        <v>2058</v>
      </c>
      <c r="F2403" s="5">
        <v>44135</v>
      </c>
      <c r="G2403" s="4">
        <v>1</v>
      </c>
      <c r="H2403" s="11">
        <f>VLOOKUP(B2403,[1]!Product_Data[#Data],4,0)</f>
        <v>1494</v>
      </c>
      <c r="I2403" s="11">
        <f>VLOOKUP(B2403,[1]!Product_Data[#Data],3,0)</f>
        <v>971</v>
      </c>
      <c r="J2403" s="11">
        <f t="shared" si="225"/>
        <v>971</v>
      </c>
      <c r="K2403" s="11">
        <f t="shared" si="226"/>
        <v>1494</v>
      </c>
      <c r="L2403" s="11">
        <f t="shared" si="227"/>
        <v>523</v>
      </c>
      <c r="M2403" t="str">
        <f>VLOOKUP(C2403,[1]!Location_Data[#Data],2,0)</f>
        <v>El Monte</v>
      </c>
      <c r="N2403" t="str">
        <f>VLOOKUP(D2403,[1]!Salespeople_Data[#Data],2,0)</f>
        <v>John Reyes</v>
      </c>
      <c r="O2403" t="str">
        <f>VLOOKUP(E2403,[1]!Customer_Data[#Data],2,0)</f>
        <v>Justin Miller</v>
      </c>
      <c r="P2403" s="15">
        <f t="shared" si="222"/>
        <v>7</v>
      </c>
      <c r="Q2403">
        <f t="shared" si="223"/>
        <v>10</v>
      </c>
      <c r="R2403">
        <f t="shared" si="224"/>
        <v>2020</v>
      </c>
    </row>
    <row r="2404" spans="1:18" x14ac:dyDescent="0.25">
      <c r="A2404" s="2" t="s">
        <v>3392</v>
      </c>
      <c r="B2404" s="2" t="s">
        <v>177</v>
      </c>
      <c r="C2404" s="2" t="s">
        <v>169</v>
      </c>
      <c r="D2404" s="2" t="s">
        <v>106</v>
      </c>
      <c r="E2404" s="2" t="s">
        <v>3134</v>
      </c>
      <c r="F2404" s="3">
        <v>44067</v>
      </c>
      <c r="G2404" s="2">
        <v>1</v>
      </c>
      <c r="H2404" s="11">
        <f>VLOOKUP(B2404,[1]!Product_Data[#Data],4,0)</f>
        <v>2497</v>
      </c>
      <c r="I2404" s="11">
        <f>VLOOKUP(B2404,[1]!Product_Data[#Data],3,0)</f>
        <v>1473</v>
      </c>
      <c r="J2404" s="11">
        <f t="shared" si="225"/>
        <v>1473</v>
      </c>
      <c r="K2404" s="11">
        <f t="shared" si="226"/>
        <v>2497</v>
      </c>
      <c r="L2404" s="11">
        <f t="shared" si="227"/>
        <v>1024</v>
      </c>
      <c r="M2404" t="str">
        <f>VLOOKUP(C2404,[1]!Location_Data[#Data],2,0)</f>
        <v>Vista</v>
      </c>
      <c r="N2404" t="str">
        <f>VLOOKUP(D2404,[1]!Salespeople_Data[#Data],2,0)</f>
        <v>Patrick Ruiz</v>
      </c>
      <c r="O2404" t="str">
        <f>VLOOKUP(E2404,[1]!Customer_Data[#Data],2,0)</f>
        <v>Juan Hunt</v>
      </c>
      <c r="P2404" s="15">
        <f t="shared" si="222"/>
        <v>2</v>
      </c>
      <c r="Q2404">
        <f t="shared" si="223"/>
        <v>8</v>
      </c>
      <c r="R2404">
        <f t="shared" si="224"/>
        <v>2020</v>
      </c>
    </row>
    <row r="2405" spans="1:18" x14ac:dyDescent="0.25">
      <c r="A2405" s="4" t="s">
        <v>3393</v>
      </c>
      <c r="B2405" s="4" t="s">
        <v>252</v>
      </c>
      <c r="C2405" s="4" t="s">
        <v>156</v>
      </c>
      <c r="D2405" s="4" t="s">
        <v>257</v>
      </c>
      <c r="E2405" s="4" t="s">
        <v>520</v>
      </c>
      <c r="F2405" s="5">
        <v>43952</v>
      </c>
      <c r="G2405" s="4">
        <v>3</v>
      </c>
      <c r="H2405" s="11">
        <f>VLOOKUP(B2405,[1]!Product_Data[#Data],4,0)</f>
        <v>1899</v>
      </c>
      <c r="I2405" s="11">
        <f>VLOOKUP(B2405,[1]!Product_Data[#Data],3,0)</f>
        <v>1044</v>
      </c>
      <c r="J2405" s="11">
        <f t="shared" si="225"/>
        <v>3132</v>
      </c>
      <c r="K2405" s="11">
        <f t="shared" si="226"/>
        <v>5697</v>
      </c>
      <c r="L2405" s="11">
        <f t="shared" si="227"/>
        <v>2565</v>
      </c>
      <c r="M2405" t="str">
        <f>VLOOKUP(C2405,[1]!Location_Data[#Data],2,0)</f>
        <v>Sacramento</v>
      </c>
      <c r="N2405" t="str">
        <f>VLOOKUP(D2405,[1]!Salespeople_Data[#Data],2,0)</f>
        <v>Jerry Perry</v>
      </c>
      <c r="O2405" t="str">
        <f>VLOOKUP(E2405,[1]!Customer_Data[#Data],2,0)</f>
        <v>Roy West</v>
      </c>
      <c r="P2405" s="15">
        <f t="shared" si="222"/>
        <v>6</v>
      </c>
      <c r="Q2405">
        <f t="shared" si="223"/>
        <v>5</v>
      </c>
      <c r="R2405">
        <f t="shared" si="224"/>
        <v>2020</v>
      </c>
    </row>
    <row r="2406" spans="1:18" x14ac:dyDescent="0.25">
      <c r="A2406" s="2" t="s">
        <v>3394</v>
      </c>
      <c r="B2406" s="2" t="s">
        <v>311</v>
      </c>
      <c r="C2406" s="2" t="s">
        <v>246</v>
      </c>
      <c r="D2406" s="2" t="s">
        <v>71</v>
      </c>
      <c r="E2406" s="2" t="s">
        <v>1026</v>
      </c>
      <c r="F2406" s="3">
        <v>43981</v>
      </c>
      <c r="G2406" s="2">
        <v>2</v>
      </c>
      <c r="H2406" s="11">
        <f>VLOOKUP(B2406,[1]!Product_Data[#Data],4,0)</f>
        <v>1743</v>
      </c>
      <c r="I2406" s="11">
        <f>VLOOKUP(B2406,[1]!Product_Data[#Data],3,0)</f>
        <v>872</v>
      </c>
      <c r="J2406" s="11">
        <f t="shared" si="225"/>
        <v>1744</v>
      </c>
      <c r="K2406" s="11">
        <f t="shared" si="226"/>
        <v>3486</v>
      </c>
      <c r="L2406" s="11">
        <f t="shared" si="227"/>
        <v>1742</v>
      </c>
      <c r="M2406" t="str">
        <f>VLOOKUP(C2406,[1]!Location_Data[#Data],2,0)</f>
        <v>San Francisco</v>
      </c>
      <c r="N2406" t="str">
        <f>VLOOKUP(D2406,[1]!Salespeople_Data[#Data],2,0)</f>
        <v>Gary Rodriguez</v>
      </c>
      <c r="O2406" t="str">
        <f>VLOOKUP(E2406,[1]!Customer_Data[#Data],2,0)</f>
        <v>Kevin Lopez</v>
      </c>
      <c r="P2406" s="15">
        <f t="shared" si="222"/>
        <v>7</v>
      </c>
      <c r="Q2406">
        <f t="shared" si="223"/>
        <v>5</v>
      </c>
      <c r="R2406">
        <f t="shared" si="224"/>
        <v>2020</v>
      </c>
    </row>
    <row r="2407" spans="1:18" x14ac:dyDescent="0.25">
      <c r="A2407" s="4" t="s">
        <v>3395</v>
      </c>
      <c r="B2407" s="4" t="s">
        <v>668</v>
      </c>
      <c r="C2407" s="4" t="s">
        <v>140</v>
      </c>
      <c r="D2407" s="4" t="s">
        <v>178</v>
      </c>
      <c r="E2407" s="4" t="s">
        <v>2969</v>
      </c>
      <c r="F2407" s="5">
        <v>43867</v>
      </c>
      <c r="G2407" s="4">
        <v>2</v>
      </c>
      <c r="H2407" s="11">
        <f>VLOOKUP(B2407,[1]!Product_Data[#Data],4,0)</f>
        <v>181</v>
      </c>
      <c r="I2407" s="11">
        <f>VLOOKUP(B2407,[1]!Product_Data[#Data],3,0)</f>
        <v>130</v>
      </c>
      <c r="J2407" s="11">
        <f t="shared" si="225"/>
        <v>260</v>
      </c>
      <c r="K2407" s="11">
        <f t="shared" si="226"/>
        <v>362</v>
      </c>
      <c r="L2407" s="11">
        <f t="shared" si="227"/>
        <v>102</v>
      </c>
      <c r="M2407" t="str">
        <f>VLOOKUP(C2407,[1]!Location_Data[#Data],2,0)</f>
        <v>Salinas</v>
      </c>
      <c r="N2407" t="str">
        <f>VLOOKUP(D2407,[1]!Salespeople_Data[#Data],2,0)</f>
        <v>Joshua Taylor</v>
      </c>
      <c r="O2407" t="str">
        <f>VLOOKUP(E2407,[1]!Customer_Data[#Data],2,0)</f>
        <v>Daniel Barnes</v>
      </c>
      <c r="P2407" s="15">
        <f t="shared" si="222"/>
        <v>5</v>
      </c>
      <c r="Q2407">
        <f t="shared" si="223"/>
        <v>2</v>
      </c>
      <c r="R2407">
        <f t="shared" si="224"/>
        <v>2020</v>
      </c>
    </row>
    <row r="2408" spans="1:18" x14ac:dyDescent="0.25">
      <c r="A2408" s="2" t="s">
        <v>3396</v>
      </c>
      <c r="B2408" s="2" t="s">
        <v>43</v>
      </c>
      <c r="C2408" s="2" t="s">
        <v>70</v>
      </c>
      <c r="D2408" s="2" t="s">
        <v>30</v>
      </c>
      <c r="E2408" s="2" t="s">
        <v>2113</v>
      </c>
      <c r="F2408" s="3">
        <v>44053</v>
      </c>
      <c r="G2408" s="2">
        <v>1</v>
      </c>
      <c r="H2408" s="11">
        <f>VLOOKUP(B2408,[1]!Product_Data[#Data],4,0)</f>
        <v>356</v>
      </c>
      <c r="I2408" s="11">
        <f>VLOOKUP(B2408,[1]!Product_Data[#Data],3,0)</f>
        <v>292</v>
      </c>
      <c r="J2408" s="11">
        <f t="shared" si="225"/>
        <v>292</v>
      </c>
      <c r="K2408" s="11">
        <f t="shared" si="226"/>
        <v>356</v>
      </c>
      <c r="L2408" s="11">
        <f t="shared" si="227"/>
        <v>64</v>
      </c>
      <c r="M2408" t="str">
        <f>VLOOKUP(C2408,[1]!Location_Data[#Data],2,0)</f>
        <v>Clovis</v>
      </c>
      <c r="N2408" t="str">
        <f>VLOOKUP(D2408,[1]!Salespeople_Data[#Data],2,0)</f>
        <v>Carl Hall</v>
      </c>
      <c r="O2408" t="str">
        <f>VLOOKUP(E2408,[1]!Customer_Data[#Data],2,0)</f>
        <v>Bruce Oliver</v>
      </c>
      <c r="P2408" s="15">
        <f t="shared" si="222"/>
        <v>2</v>
      </c>
      <c r="Q2408">
        <f t="shared" si="223"/>
        <v>8</v>
      </c>
      <c r="R2408">
        <f t="shared" si="224"/>
        <v>2020</v>
      </c>
    </row>
    <row r="2409" spans="1:18" x14ac:dyDescent="0.25">
      <c r="A2409" s="4" t="s">
        <v>3397</v>
      </c>
      <c r="B2409" s="4" t="s">
        <v>177</v>
      </c>
      <c r="C2409" s="4" t="s">
        <v>527</v>
      </c>
      <c r="D2409" s="4" t="s">
        <v>359</v>
      </c>
      <c r="E2409" s="4" t="s">
        <v>1205</v>
      </c>
      <c r="F2409" s="5">
        <v>44171</v>
      </c>
      <c r="G2409" s="4">
        <v>2</v>
      </c>
      <c r="H2409" s="11">
        <f>VLOOKUP(B2409,[1]!Product_Data[#Data],4,0)</f>
        <v>2497</v>
      </c>
      <c r="I2409" s="11">
        <f>VLOOKUP(B2409,[1]!Product_Data[#Data],3,0)</f>
        <v>1473</v>
      </c>
      <c r="J2409" s="11">
        <f t="shared" si="225"/>
        <v>2946</v>
      </c>
      <c r="K2409" s="11">
        <f t="shared" si="226"/>
        <v>4994</v>
      </c>
      <c r="L2409" s="11">
        <f t="shared" si="227"/>
        <v>2048</v>
      </c>
      <c r="M2409" t="str">
        <f>VLOOKUP(C2409,[1]!Location_Data[#Data],2,0)</f>
        <v>Stockton</v>
      </c>
      <c r="N2409" t="str">
        <f>VLOOKUP(D2409,[1]!Salespeople_Data[#Data],2,0)</f>
        <v>Eugene Holmes</v>
      </c>
      <c r="O2409" t="str">
        <f>VLOOKUP(E2409,[1]!Customer_Data[#Data],2,0)</f>
        <v>Jesse Hill</v>
      </c>
      <c r="P2409" s="15">
        <f t="shared" si="222"/>
        <v>1</v>
      </c>
      <c r="Q2409">
        <f t="shared" si="223"/>
        <v>12</v>
      </c>
      <c r="R2409">
        <f t="shared" si="224"/>
        <v>2020</v>
      </c>
    </row>
    <row r="2410" spans="1:18" x14ac:dyDescent="0.25">
      <c r="A2410" s="2" t="s">
        <v>3398</v>
      </c>
      <c r="B2410" s="2" t="s">
        <v>348</v>
      </c>
      <c r="C2410" s="2" t="s">
        <v>253</v>
      </c>
      <c r="D2410" s="2" t="s">
        <v>298</v>
      </c>
      <c r="E2410" s="2" t="s">
        <v>550</v>
      </c>
      <c r="F2410" s="3">
        <v>44015</v>
      </c>
      <c r="G2410" s="2">
        <v>4</v>
      </c>
      <c r="H2410" s="11">
        <f>VLOOKUP(B2410,[1]!Product_Data[#Data],4,0)</f>
        <v>603</v>
      </c>
      <c r="I2410" s="11">
        <f>VLOOKUP(B2410,[1]!Product_Data[#Data],3,0)</f>
        <v>416</v>
      </c>
      <c r="J2410" s="11">
        <f t="shared" si="225"/>
        <v>1664</v>
      </c>
      <c r="K2410" s="11">
        <f t="shared" si="226"/>
        <v>2412</v>
      </c>
      <c r="L2410" s="11">
        <f t="shared" si="227"/>
        <v>748</v>
      </c>
      <c r="M2410" t="str">
        <f>VLOOKUP(C2410,[1]!Location_Data[#Data],2,0)</f>
        <v>Bakersfield</v>
      </c>
      <c r="N2410" t="str">
        <f>VLOOKUP(D2410,[1]!Salespeople_Data[#Data],2,0)</f>
        <v>Kenneth Fields</v>
      </c>
      <c r="O2410" t="str">
        <f>VLOOKUP(E2410,[1]!Customer_Data[#Data],2,0)</f>
        <v>Clarence Freeman</v>
      </c>
      <c r="P2410" s="15">
        <f t="shared" si="222"/>
        <v>6</v>
      </c>
      <c r="Q2410">
        <f t="shared" si="223"/>
        <v>7</v>
      </c>
      <c r="R2410">
        <f t="shared" si="224"/>
        <v>2020</v>
      </c>
    </row>
    <row r="2411" spans="1:18" x14ac:dyDescent="0.25">
      <c r="A2411" s="4" t="s">
        <v>3399</v>
      </c>
      <c r="B2411" s="4" t="s">
        <v>109</v>
      </c>
      <c r="C2411" s="4" t="s">
        <v>105</v>
      </c>
      <c r="D2411" s="4" t="s">
        <v>298</v>
      </c>
      <c r="E2411" s="4" t="s">
        <v>1131</v>
      </c>
      <c r="F2411" s="5">
        <v>43855</v>
      </c>
      <c r="G2411" s="4">
        <v>1</v>
      </c>
      <c r="H2411" s="11">
        <f>VLOOKUP(B2411,[1]!Product_Data[#Data],4,0)</f>
        <v>1783</v>
      </c>
      <c r="I2411" s="11">
        <f>VLOOKUP(B2411,[1]!Product_Data[#Data],3,0)</f>
        <v>1230</v>
      </c>
      <c r="J2411" s="11">
        <f t="shared" si="225"/>
        <v>1230</v>
      </c>
      <c r="K2411" s="11">
        <f t="shared" si="226"/>
        <v>1783</v>
      </c>
      <c r="L2411" s="11">
        <f t="shared" si="227"/>
        <v>553</v>
      </c>
      <c r="M2411" t="str">
        <f>VLOOKUP(C2411,[1]!Location_Data[#Data],2,0)</f>
        <v>Daly City</v>
      </c>
      <c r="N2411" t="str">
        <f>VLOOKUP(D2411,[1]!Salespeople_Data[#Data],2,0)</f>
        <v>Kenneth Fields</v>
      </c>
      <c r="O2411" t="str">
        <f>VLOOKUP(E2411,[1]!Customer_Data[#Data],2,0)</f>
        <v>Ernest Knight</v>
      </c>
      <c r="P2411" s="15">
        <f t="shared" si="222"/>
        <v>7</v>
      </c>
      <c r="Q2411">
        <f t="shared" si="223"/>
        <v>1</v>
      </c>
      <c r="R2411">
        <f t="shared" si="224"/>
        <v>2020</v>
      </c>
    </row>
    <row r="2412" spans="1:18" x14ac:dyDescent="0.25">
      <c r="A2412" s="2" t="s">
        <v>3400</v>
      </c>
      <c r="B2412" s="2" t="s">
        <v>200</v>
      </c>
      <c r="C2412" s="2" t="s">
        <v>186</v>
      </c>
      <c r="D2412" s="2" t="s">
        <v>191</v>
      </c>
      <c r="E2412" s="2" t="s">
        <v>1745</v>
      </c>
      <c r="F2412" s="3">
        <v>43902</v>
      </c>
      <c r="G2412" s="2">
        <v>1</v>
      </c>
      <c r="H2412" s="11">
        <f>VLOOKUP(B2412,[1]!Product_Data[#Data],4,0)</f>
        <v>315</v>
      </c>
      <c r="I2412" s="11">
        <f>VLOOKUP(B2412,[1]!Product_Data[#Data],3,0)</f>
        <v>208</v>
      </c>
      <c r="J2412" s="11">
        <f t="shared" si="225"/>
        <v>208</v>
      </c>
      <c r="K2412" s="11">
        <f t="shared" si="226"/>
        <v>315</v>
      </c>
      <c r="L2412" s="11">
        <f t="shared" si="227"/>
        <v>107</v>
      </c>
      <c r="M2412" t="str">
        <f>VLOOKUP(C2412,[1]!Location_Data[#Data],2,0)</f>
        <v>Riverside</v>
      </c>
      <c r="N2412" t="str">
        <f>VLOOKUP(D2412,[1]!Salespeople_Data[#Data],2,0)</f>
        <v>Robert Reed</v>
      </c>
      <c r="O2412" t="str">
        <f>VLOOKUP(E2412,[1]!Customer_Data[#Data],2,0)</f>
        <v>Eugene Scott</v>
      </c>
      <c r="P2412" s="15">
        <f t="shared" si="222"/>
        <v>5</v>
      </c>
      <c r="Q2412">
        <f t="shared" si="223"/>
        <v>3</v>
      </c>
      <c r="R2412">
        <f t="shared" si="224"/>
        <v>2020</v>
      </c>
    </row>
    <row r="2413" spans="1:18" x14ac:dyDescent="0.25">
      <c r="A2413" s="4" t="s">
        <v>3401</v>
      </c>
      <c r="B2413" s="4" t="s">
        <v>289</v>
      </c>
      <c r="C2413" s="4" t="s">
        <v>229</v>
      </c>
      <c r="D2413" s="4" t="s">
        <v>212</v>
      </c>
      <c r="E2413" s="4" t="s">
        <v>755</v>
      </c>
      <c r="F2413" s="5">
        <v>43885</v>
      </c>
      <c r="G2413" s="4">
        <v>4</v>
      </c>
      <c r="H2413" s="11">
        <f>VLOOKUP(B2413,[1]!Product_Data[#Data],4,0)</f>
        <v>368</v>
      </c>
      <c r="I2413" s="11">
        <f>VLOOKUP(B2413,[1]!Product_Data[#Data],3,0)</f>
        <v>294</v>
      </c>
      <c r="J2413" s="11">
        <f t="shared" si="225"/>
        <v>1176</v>
      </c>
      <c r="K2413" s="11">
        <f t="shared" si="226"/>
        <v>1472</v>
      </c>
      <c r="L2413" s="11">
        <f t="shared" si="227"/>
        <v>296</v>
      </c>
      <c r="M2413" t="str">
        <f>VLOOKUP(C2413,[1]!Location_Data[#Data],2,0)</f>
        <v>San Jose</v>
      </c>
      <c r="N2413" t="str">
        <f>VLOOKUP(D2413,[1]!Salespeople_Data[#Data],2,0)</f>
        <v>Ronald Reed</v>
      </c>
      <c r="O2413" t="str">
        <f>VLOOKUP(E2413,[1]!Customer_Data[#Data],2,0)</f>
        <v>William Hawkins</v>
      </c>
      <c r="P2413" s="15">
        <f t="shared" si="222"/>
        <v>2</v>
      </c>
      <c r="Q2413">
        <f t="shared" si="223"/>
        <v>2</v>
      </c>
      <c r="R2413">
        <f t="shared" si="224"/>
        <v>2020</v>
      </c>
    </row>
    <row r="2414" spans="1:18" x14ac:dyDescent="0.25">
      <c r="A2414" s="2" t="s">
        <v>3402</v>
      </c>
      <c r="B2414" s="2" t="s">
        <v>232</v>
      </c>
      <c r="C2414" s="2" t="s">
        <v>62</v>
      </c>
      <c r="D2414" s="2" t="s">
        <v>53</v>
      </c>
      <c r="E2414" s="2" t="s">
        <v>1282</v>
      </c>
      <c r="F2414" s="3">
        <v>43991</v>
      </c>
      <c r="G2414" s="2">
        <v>3</v>
      </c>
      <c r="H2414" s="11">
        <f>VLOOKUP(B2414,[1]!Product_Data[#Data],4,0)</f>
        <v>1119</v>
      </c>
      <c r="I2414" s="11">
        <f>VLOOKUP(B2414,[1]!Product_Data[#Data],3,0)</f>
        <v>683</v>
      </c>
      <c r="J2414" s="11">
        <f t="shared" si="225"/>
        <v>2049</v>
      </c>
      <c r="K2414" s="11">
        <f t="shared" si="226"/>
        <v>3357</v>
      </c>
      <c r="L2414" s="11">
        <f t="shared" si="227"/>
        <v>1308</v>
      </c>
      <c r="M2414" t="str">
        <f>VLOOKUP(C2414,[1]!Location_Data[#Data],2,0)</f>
        <v>Fairfield</v>
      </c>
      <c r="N2414" t="str">
        <f>VLOOKUP(D2414,[1]!Salespeople_Data[#Data],2,0)</f>
        <v>Scott Mason</v>
      </c>
      <c r="O2414" t="str">
        <f>VLOOKUP(E2414,[1]!Customer_Data[#Data],2,0)</f>
        <v>Bruce Harris</v>
      </c>
      <c r="P2414" s="15">
        <f t="shared" si="222"/>
        <v>3</v>
      </c>
      <c r="Q2414">
        <f t="shared" si="223"/>
        <v>6</v>
      </c>
      <c r="R2414">
        <f t="shared" si="224"/>
        <v>2020</v>
      </c>
    </row>
    <row r="2415" spans="1:18" x14ac:dyDescent="0.25">
      <c r="A2415" s="4" t="s">
        <v>3403</v>
      </c>
      <c r="B2415" s="4" t="s">
        <v>340</v>
      </c>
      <c r="C2415" s="4" t="s">
        <v>66</v>
      </c>
      <c r="D2415" s="4" t="s">
        <v>75</v>
      </c>
      <c r="E2415" s="4" t="s">
        <v>1154</v>
      </c>
      <c r="F2415" s="5">
        <v>44007</v>
      </c>
      <c r="G2415" s="4">
        <v>2</v>
      </c>
      <c r="H2415" s="11">
        <f>VLOOKUP(B2415,[1]!Product_Data[#Data],4,0)</f>
        <v>1967</v>
      </c>
      <c r="I2415" s="11">
        <f>VLOOKUP(B2415,[1]!Product_Data[#Data],3,0)</f>
        <v>1397</v>
      </c>
      <c r="J2415" s="11">
        <f t="shared" si="225"/>
        <v>2794</v>
      </c>
      <c r="K2415" s="11">
        <f t="shared" si="226"/>
        <v>3934</v>
      </c>
      <c r="L2415" s="11">
        <f t="shared" si="227"/>
        <v>1140</v>
      </c>
      <c r="M2415" t="str">
        <f>VLOOKUP(C2415,[1]!Location_Data[#Data],2,0)</f>
        <v>Ontario</v>
      </c>
      <c r="N2415" t="str">
        <f>VLOOKUP(D2415,[1]!Salespeople_Data[#Data],2,0)</f>
        <v>Roger Robertson</v>
      </c>
      <c r="O2415" t="str">
        <f>VLOOKUP(E2415,[1]!Customer_Data[#Data],2,0)</f>
        <v>Johnny Butler</v>
      </c>
      <c r="P2415" s="15">
        <f t="shared" si="222"/>
        <v>5</v>
      </c>
      <c r="Q2415">
        <f t="shared" si="223"/>
        <v>6</v>
      </c>
      <c r="R2415">
        <f t="shared" si="224"/>
        <v>2020</v>
      </c>
    </row>
    <row r="2416" spans="1:18" x14ac:dyDescent="0.25">
      <c r="A2416" s="2" t="s">
        <v>3404</v>
      </c>
      <c r="B2416" s="2" t="s">
        <v>560</v>
      </c>
      <c r="C2416" s="2" t="s">
        <v>44</v>
      </c>
      <c r="D2416" s="2" t="s">
        <v>447</v>
      </c>
      <c r="E2416" s="2" t="s">
        <v>1410</v>
      </c>
      <c r="F2416" s="3">
        <v>43968</v>
      </c>
      <c r="G2416" s="2">
        <v>1</v>
      </c>
      <c r="H2416" s="11">
        <f>VLOOKUP(B2416,[1]!Product_Data[#Data],4,0)</f>
        <v>1809</v>
      </c>
      <c r="I2416" s="11">
        <f>VLOOKUP(B2416,[1]!Product_Data[#Data],3,0)</f>
        <v>1067</v>
      </c>
      <c r="J2416" s="11">
        <f t="shared" si="225"/>
        <v>1067</v>
      </c>
      <c r="K2416" s="11">
        <f t="shared" si="226"/>
        <v>1809</v>
      </c>
      <c r="L2416" s="11">
        <f t="shared" si="227"/>
        <v>742</v>
      </c>
      <c r="M2416" t="str">
        <f>VLOOKUP(C2416,[1]!Location_Data[#Data],2,0)</f>
        <v>Moreno Valley</v>
      </c>
      <c r="N2416" t="str">
        <f>VLOOKUP(D2416,[1]!Salespeople_Data[#Data],2,0)</f>
        <v>Howard Sims</v>
      </c>
      <c r="O2416" t="str">
        <f>VLOOKUP(E2416,[1]!Customer_Data[#Data],2,0)</f>
        <v>Wayne Williams</v>
      </c>
      <c r="P2416" s="15">
        <f t="shared" si="222"/>
        <v>1</v>
      </c>
      <c r="Q2416">
        <f t="shared" si="223"/>
        <v>5</v>
      </c>
      <c r="R2416">
        <f t="shared" si="224"/>
        <v>2020</v>
      </c>
    </row>
    <row r="2417" spans="1:18" x14ac:dyDescent="0.25">
      <c r="A2417" s="4" t="s">
        <v>3405</v>
      </c>
      <c r="B2417" s="4" t="s">
        <v>144</v>
      </c>
      <c r="C2417" s="4" t="s">
        <v>39</v>
      </c>
      <c r="D2417" s="4" t="s">
        <v>53</v>
      </c>
      <c r="E2417" s="4" t="s">
        <v>761</v>
      </c>
      <c r="F2417" s="5">
        <v>44099</v>
      </c>
      <c r="G2417" s="4">
        <v>1</v>
      </c>
      <c r="H2417" s="11">
        <f>VLOOKUP(B2417,[1]!Product_Data[#Data],4,0)</f>
        <v>2410</v>
      </c>
      <c r="I2417" s="11">
        <f>VLOOKUP(B2417,[1]!Product_Data[#Data],3,0)</f>
        <v>1518</v>
      </c>
      <c r="J2417" s="11">
        <f t="shared" si="225"/>
        <v>1518</v>
      </c>
      <c r="K2417" s="11">
        <f t="shared" si="226"/>
        <v>2410</v>
      </c>
      <c r="L2417" s="11">
        <f t="shared" si="227"/>
        <v>892</v>
      </c>
      <c r="M2417" t="str">
        <f>VLOOKUP(C2417,[1]!Location_Data[#Data],2,0)</f>
        <v>Oceanside</v>
      </c>
      <c r="N2417" t="str">
        <f>VLOOKUP(D2417,[1]!Salespeople_Data[#Data],2,0)</f>
        <v>Scott Mason</v>
      </c>
      <c r="O2417" t="str">
        <f>VLOOKUP(E2417,[1]!Customer_Data[#Data],2,0)</f>
        <v>Thomas Sims</v>
      </c>
      <c r="P2417" s="15">
        <f t="shared" si="222"/>
        <v>6</v>
      </c>
      <c r="Q2417">
        <f t="shared" si="223"/>
        <v>9</v>
      </c>
      <c r="R2417">
        <f t="shared" si="224"/>
        <v>2020</v>
      </c>
    </row>
    <row r="2418" spans="1:18" x14ac:dyDescent="0.25">
      <c r="A2418" s="2" t="s">
        <v>3406</v>
      </c>
      <c r="B2418" s="2" t="s">
        <v>600</v>
      </c>
      <c r="C2418" s="2" t="s">
        <v>380</v>
      </c>
      <c r="D2418" s="2" t="s">
        <v>356</v>
      </c>
      <c r="E2418" s="2" t="s">
        <v>1311</v>
      </c>
      <c r="F2418" s="3">
        <v>44171</v>
      </c>
      <c r="G2418" s="2">
        <v>1</v>
      </c>
      <c r="H2418" s="11">
        <f>VLOOKUP(B2418,[1]!Product_Data[#Data],4,0)</f>
        <v>368</v>
      </c>
      <c r="I2418" s="11">
        <f>VLOOKUP(B2418,[1]!Product_Data[#Data],3,0)</f>
        <v>269</v>
      </c>
      <c r="J2418" s="11">
        <f t="shared" si="225"/>
        <v>269</v>
      </c>
      <c r="K2418" s="11">
        <f t="shared" si="226"/>
        <v>368</v>
      </c>
      <c r="L2418" s="11">
        <f t="shared" si="227"/>
        <v>99</v>
      </c>
      <c r="M2418" t="str">
        <f>VLOOKUP(C2418,[1]!Location_Data[#Data],2,0)</f>
        <v>Los Angeles</v>
      </c>
      <c r="N2418" t="str">
        <f>VLOOKUP(D2418,[1]!Salespeople_Data[#Data],2,0)</f>
        <v>Jimmy Young</v>
      </c>
      <c r="O2418" t="str">
        <f>VLOOKUP(E2418,[1]!Customer_Data[#Data],2,0)</f>
        <v>Alan Scott</v>
      </c>
      <c r="P2418" s="15">
        <f t="shared" si="222"/>
        <v>1</v>
      </c>
      <c r="Q2418">
        <f t="shared" si="223"/>
        <v>12</v>
      </c>
      <c r="R2418">
        <f t="shared" si="224"/>
        <v>2020</v>
      </c>
    </row>
    <row r="2419" spans="1:18" x14ac:dyDescent="0.25">
      <c r="A2419" s="4" t="s">
        <v>3407</v>
      </c>
      <c r="B2419" s="4" t="s">
        <v>245</v>
      </c>
      <c r="C2419" s="4" t="s">
        <v>362</v>
      </c>
      <c r="D2419" s="4" t="s">
        <v>116</v>
      </c>
      <c r="E2419" s="4" t="s">
        <v>726</v>
      </c>
      <c r="F2419" s="5">
        <v>44177</v>
      </c>
      <c r="G2419" s="4">
        <v>1</v>
      </c>
      <c r="H2419" s="11">
        <f>VLOOKUP(B2419,[1]!Product_Data[#Data],4,0)</f>
        <v>818</v>
      </c>
      <c r="I2419" s="11">
        <f>VLOOKUP(B2419,[1]!Product_Data[#Data],3,0)</f>
        <v>450</v>
      </c>
      <c r="J2419" s="11">
        <f t="shared" si="225"/>
        <v>450</v>
      </c>
      <c r="K2419" s="11">
        <f t="shared" si="226"/>
        <v>818</v>
      </c>
      <c r="L2419" s="11">
        <f t="shared" si="227"/>
        <v>368</v>
      </c>
      <c r="M2419" t="str">
        <f>VLOOKUP(C2419,[1]!Location_Data[#Data],2,0)</f>
        <v>San Bernardino</v>
      </c>
      <c r="N2419" t="str">
        <f>VLOOKUP(D2419,[1]!Salespeople_Data[#Data],2,0)</f>
        <v>Roger Ramos</v>
      </c>
      <c r="O2419" t="str">
        <f>VLOOKUP(E2419,[1]!Customer_Data[#Data],2,0)</f>
        <v>Phillip Tucker</v>
      </c>
      <c r="P2419" s="15">
        <f t="shared" si="222"/>
        <v>7</v>
      </c>
      <c r="Q2419">
        <f t="shared" si="223"/>
        <v>12</v>
      </c>
      <c r="R2419">
        <f t="shared" si="224"/>
        <v>2020</v>
      </c>
    </row>
    <row r="2420" spans="1:18" x14ac:dyDescent="0.25">
      <c r="A2420" s="2" t="s">
        <v>3408</v>
      </c>
      <c r="B2420" s="2" t="s">
        <v>569</v>
      </c>
      <c r="C2420" s="2" t="s">
        <v>472</v>
      </c>
      <c r="D2420" s="2" t="s">
        <v>178</v>
      </c>
      <c r="E2420" s="2" t="s">
        <v>92</v>
      </c>
      <c r="F2420" s="3">
        <v>43935</v>
      </c>
      <c r="G2420" s="2">
        <v>1</v>
      </c>
      <c r="H2420" s="11">
        <f>VLOOKUP(B2420,[1]!Product_Data[#Data],4,0)</f>
        <v>1178</v>
      </c>
      <c r="I2420" s="11">
        <f>VLOOKUP(B2420,[1]!Product_Data[#Data],3,0)</f>
        <v>683</v>
      </c>
      <c r="J2420" s="11">
        <f t="shared" si="225"/>
        <v>683</v>
      </c>
      <c r="K2420" s="11">
        <f t="shared" si="226"/>
        <v>1178</v>
      </c>
      <c r="L2420" s="11">
        <f t="shared" si="227"/>
        <v>495</v>
      </c>
      <c r="M2420" t="str">
        <f>VLOOKUP(C2420,[1]!Location_Data[#Data],2,0)</f>
        <v>Concord</v>
      </c>
      <c r="N2420" t="str">
        <f>VLOOKUP(D2420,[1]!Salespeople_Data[#Data],2,0)</f>
        <v>Joshua Taylor</v>
      </c>
      <c r="O2420" t="str">
        <f>VLOOKUP(E2420,[1]!Customer_Data[#Data],2,0)</f>
        <v>Charles Hughes</v>
      </c>
      <c r="P2420" s="15">
        <f t="shared" si="222"/>
        <v>3</v>
      </c>
      <c r="Q2420">
        <f t="shared" si="223"/>
        <v>4</v>
      </c>
      <c r="R2420">
        <f t="shared" si="224"/>
        <v>2020</v>
      </c>
    </row>
    <row r="2421" spans="1:18" x14ac:dyDescent="0.25">
      <c r="A2421" s="4" t="s">
        <v>3409</v>
      </c>
      <c r="B2421" s="4" t="s">
        <v>245</v>
      </c>
      <c r="C2421" s="4" t="s">
        <v>95</v>
      </c>
      <c r="D2421" s="4" t="s">
        <v>447</v>
      </c>
      <c r="E2421" s="4" t="s">
        <v>678</v>
      </c>
      <c r="F2421" s="5">
        <v>43881</v>
      </c>
      <c r="G2421" s="4">
        <v>1</v>
      </c>
      <c r="H2421" s="11">
        <f>VLOOKUP(B2421,[1]!Product_Data[#Data],4,0)</f>
        <v>818</v>
      </c>
      <c r="I2421" s="11">
        <f>VLOOKUP(B2421,[1]!Product_Data[#Data],3,0)</f>
        <v>450</v>
      </c>
      <c r="J2421" s="11">
        <f t="shared" si="225"/>
        <v>450</v>
      </c>
      <c r="K2421" s="11">
        <f t="shared" si="226"/>
        <v>818</v>
      </c>
      <c r="L2421" s="11">
        <f t="shared" si="227"/>
        <v>368</v>
      </c>
      <c r="M2421" t="str">
        <f>VLOOKUP(C2421,[1]!Location_Data[#Data],2,0)</f>
        <v>Fullerton</v>
      </c>
      <c r="N2421" t="str">
        <f>VLOOKUP(D2421,[1]!Salespeople_Data[#Data],2,0)</f>
        <v>Howard Sims</v>
      </c>
      <c r="O2421" t="str">
        <f>VLOOKUP(E2421,[1]!Customer_Data[#Data],2,0)</f>
        <v>Sean Morris</v>
      </c>
      <c r="P2421" s="15">
        <f t="shared" si="222"/>
        <v>5</v>
      </c>
      <c r="Q2421">
        <f t="shared" si="223"/>
        <v>2</v>
      </c>
      <c r="R2421">
        <f t="shared" si="224"/>
        <v>2020</v>
      </c>
    </row>
    <row r="2422" spans="1:18" x14ac:dyDescent="0.25">
      <c r="A2422" s="2" t="s">
        <v>3410</v>
      </c>
      <c r="B2422" s="2" t="s">
        <v>408</v>
      </c>
      <c r="C2422" s="2" t="s">
        <v>242</v>
      </c>
      <c r="D2422" s="2" t="s">
        <v>413</v>
      </c>
      <c r="E2422" s="2" t="s">
        <v>2542</v>
      </c>
      <c r="F2422" s="3">
        <v>43898</v>
      </c>
      <c r="G2422" s="2">
        <v>4</v>
      </c>
      <c r="H2422" s="11">
        <f>VLOOKUP(B2422,[1]!Product_Data[#Data],4,0)</f>
        <v>1405</v>
      </c>
      <c r="I2422" s="11">
        <f>VLOOKUP(B2422,[1]!Product_Data[#Data],3,0)</f>
        <v>1054</v>
      </c>
      <c r="J2422" s="11">
        <f t="shared" si="225"/>
        <v>4216</v>
      </c>
      <c r="K2422" s="11">
        <f t="shared" si="226"/>
        <v>5620</v>
      </c>
      <c r="L2422" s="11">
        <f t="shared" si="227"/>
        <v>1404</v>
      </c>
      <c r="M2422" t="str">
        <f>VLOOKUP(C2422,[1]!Location_Data[#Data],2,0)</f>
        <v>Downey</v>
      </c>
      <c r="N2422" t="str">
        <f>VLOOKUP(D2422,[1]!Salespeople_Data[#Data],2,0)</f>
        <v>Kenneth Bradley</v>
      </c>
      <c r="O2422" t="str">
        <f>VLOOKUP(E2422,[1]!Customer_Data[#Data],2,0)</f>
        <v>Michael Ward</v>
      </c>
      <c r="P2422" s="15">
        <f t="shared" si="222"/>
        <v>1</v>
      </c>
      <c r="Q2422">
        <f t="shared" si="223"/>
        <v>3</v>
      </c>
      <c r="R2422">
        <f t="shared" si="224"/>
        <v>2020</v>
      </c>
    </row>
    <row r="2423" spans="1:18" x14ac:dyDescent="0.25">
      <c r="A2423" s="4" t="s">
        <v>3411</v>
      </c>
      <c r="B2423" s="4" t="s">
        <v>125</v>
      </c>
      <c r="C2423" s="4" t="s">
        <v>377</v>
      </c>
      <c r="D2423" s="4" t="s">
        <v>40</v>
      </c>
      <c r="E2423" s="4" t="s">
        <v>1079</v>
      </c>
      <c r="F2423" s="5">
        <v>44097</v>
      </c>
      <c r="G2423" s="4">
        <v>1</v>
      </c>
      <c r="H2423" s="11">
        <f>VLOOKUP(B2423,[1]!Product_Data[#Data],4,0)</f>
        <v>1826</v>
      </c>
      <c r="I2423" s="11">
        <f>VLOOKUP(B2423,[1]!Product_Data[#Data],3,0)</f>
        <v>1443</v>
      </c>
      <c r="J2423" s="11">
        <f t="shared" si="225"/>
        <v>1443</v>
      </c>
      <c r="K2423" s="11">
        <f t="shared" si="226"/>
        <v>1826</v>
      </c>
      <c r="L2423" s="11">
        <f t="shared" si="227"/>
        <v>383</v>
      </c>
      <c r="M2423" t="str">
        <f>VLOOKUP(C2423,[1]!Location_Data[#Data],2,0)</f>
        <v>San Diego</v>
      </c>
      <c r="N2423" t="str">
        <f>VLOOKUP(D2423,[1]!Salespeople_Data[#Data],2,0)</f>
        <v>Brian Hansen</v>
      </c>
      <c r="O2423" t="str">
        <f>VLOOKUP(E2423,[1]!Customer_Data[#Data],2,0)</f>
        <v>Donald Reynolds</v>
      </c>
      <c r="P2423" s="15">
        <f t="shared" si="222"/>
        <v>4</v>
      </c>
      <c r="Q2423">
        <f t="shared" si="223"/>
        <v>9</v>
      </c>
      <c r="R2423">
        <f t="shared" si="224"/>
        <v>2020</v>
      </c>
    </row>
    <row r="2424" spans="1:18" x14ac:dyDescent="0.25">
      <c r="A2424" s="2" t="s">
        <v>3412</v>
      </c>
      <c r="B2424" s="2" t="s">
        <v>421</v>
      </c>
      <c r="C2424" s="2" t="s">
        <v>286</v>
      </c>
      <c r="D2424" s="2" t="s">
        <v>298</v>
      </c>
      <c r="E2424" s="2" t="s">
        <v>1040</v>
      </c>
      <c r="F2424" s="3">
        <v>44051</v>
      </c>
      <c r="G2424" s="2">
        <v>1</v>
      </c>
      <c r="H2424" s="11">
        <f>VLOOKUP(B2424,[1]!Product_Data[#Data],4,0)</f>
        <v>826</v>
      </c>
      <c r="I2424" s="11">
        <f>VLOOKUP(B2424,[1]!Product_Data[#Data],3,0)</f>
        <v>562</v>
      </c>
      <c r="J2424" s="11">
        <f t="shared" si="225"/>
        <v>562</v>
      </c>
      <c r="K2424" s="11">
        <f t="shared" si="226"/>
        <v>826</v>
      </c>
      <c r="L2424" s="11">
        <f t="shared" si="227"/>
        <v>264</v>
      </c>
      <c r="M2424" t="str">
        <f>VLOOKUP(C2424,[1]!Location_Data[#Data],2,0)</f>
        <v>El Monte</v>
      </c>
      <c r="N2424" t="str">
        <f>VLOOKUP(D2424,[1]!Salespeople_Data[#Data],2,0)</f>
        <v>Kenneth Fields</v>
      </c>
      <c r="O2424" t="str">
        <f>VLOOKUP(E2424,[1]!Customer_Data[#Data],2,0)</f>
        <v>Carlos Stewart</v>
      </c>
      <c r="P2424" s="15">
        <f t="shared" si="222"/>
        <v>7</v>
      </c>
      <c r="Q2424">
        <f t="shared" si="223"/>
        <v>8</v>
      </c>
      <c r="R2424">
        <f t="shared" si="224"/>
        <v>2020</v>
      </c>
    </row>
    <row r="2425" spans="1:18" x14ac:dyDescent="0.25">
      <c r="A2425" s="4" t="s">
        <v>3413</v>
      </c>
      <c r="B2425" s="4" t="s">
        <v>119</v>
      </c>
      <c r="C2425" s="4" t="s">
        <v>169</v>
      </c>
      <c r="D2425" s="4" t="s">
        <v>63</v>
      </c>
      <c r="E2425" s="4" t="s">
        <v>1801</v>
      </c>
      <c r="F2425" s="5">
        <v>43989</v>
      </c>
      <c r="G2425" s="4">
        <v>2</v>
      </c>
      <c r="H2425" s="11">
        <f>VLOOKUP(B2425,[1]!Product_Data[#Data],4,0)</f>
        <v>1077</v>
      </c>
      <c r="I2425" s="11">
        <f>VLOOKUP(B2425,[1]!Product_Data[#Data],3,0)</f>
        <v>732</v>
      </c>
      <c r="J2425" s="11">
        <f t="shared" si="225"/>
        <v>1464</v>
      </c>
      <c r="K2425" s="11">
        <f t="shared" si="226"/>
        <v>2154</v>
      </c>
      <c r="L2425" s="11">
        <f t="shared" si="227"/>
        <v>690</v>
      </c>
      <c r="M2425" t="str">
        <f>VLOOKUP(C2425,[1]!Location_Data[#Data],2,0)</f>
        <v>Vista</v>
      </c>
      <c r="N2425" t="str">
        <f>VLOOKUP(D2425,[1]!Salespeople_Data[#Data],2,0)</f>
        <v>Jeremy Mendoza</v>
      </c>
      <c r="O2425" t="str">
        <f>VLOOKUP(E2425,[1]!Customer_Data[#Data],2,0)</f>
        <v>Larry Stone</v>
      </c>
      <c r="P2425" s="15">
        <f t="shared" si="222"/>
        <v>1</v>
      </c>
      <c r="Q2425">
        <f t="shared" si="223"/>
        <v>6</v>
      </c>
      <c r="R2425">
        <f t="shared" si="224"/>
        <v>2020</v>
      </c>
    </row>
    <row r="2426" spans="1:18" x14ac:dyDescent="0.25">
      <c r="A2426" s="2" t="s">
        <v>3414</v>
      </c>
      <c r="B2426" s="2" t="s">
        <v>18</v>
      </c>
      <c r="C2426" s="2" t="s">
        <v>392</v>
      </c>
      <c r="D2426" s="2" t="s">
        <v>53</v>
      </c>
      <c r="E2426" s="2" t="s">
        <v>781</v>
      </c>
      <c r="F2426" s="3">
        <v>44133</v>
      </c>
      <c r="G2426" s="2">
        <v>1</v>
      </c>
      <c r="H2426" s="11">
        <f>VLOOKUP(B2426,[1]!Product_Data[#Data],4,0)</f>
        <v>880</v>
      </c>
      <c r="I2426" s="11">
        <f>VLOOKUP(B2426,[1]!Product_Data[#Data],3,0)</f>
        <v>634</v>
      </c>
      <c r="J2426" s="11">
        <f t="shared" si="225"/>
        <v>634</v>
      </c>
      <c r="K2426" s="11">
        <f t="shared" si="226"/>
        <v>880</v>
      </c>
      <c r="L2426" s="11">
        <f t="shared" si="227"/>
        <v>246</v>
      </c>
      <c r="M2426" t="str">
        <f>VLOOKUP(C2426,[1]!Location_Data[#Data],2,0)</f>
        <v>Visalia</v>
      </c>
      <c r="N2426" t="str">
        <f>VLOOKUP(D2426,[1]!Salespeople_Data[#Data],2,0)</f>
        <v>Scott Mason</v>
      </c>
      <c r="O2426" t="str">
        <f>VLOOKUP(E2426,[1]!Customer_Data[#Data],2,0)</f>
        <v>Kenneth Simpson</v>
      </c>
      <c r="P2426" s="15">
        <f t="shared" si="222"/>
        <v>5</v>
      </c>
      <c r="Q2426">
        <f t="shared" si="223"/>
        <v>10</v>
      </c>
      <c r="R2426">
        <f t="shared" si="224"/>
        <v>2020</v>
      </c>
    </row>
    <row r="2427" spans="1:18" x14ac:dyDescent="0.25">
      <c r="A2427" s="4" t="s">
        <v>3415</v>
      </c>
      <c r="B2427" s="4" t="s">
        <v>600</v>
      </c>
      <c r="C2427" s="4" t="s">
        <v>490</v>
      </c>
      <c r="D2427" s="4" t="s">
        <v>15</v>
      </c>
      <c r="E2427" s="4" t="s">
        <v>121</v>
      </c>
      <c r="F2427" s="5">
        <v>43859</v>
      </c>
      <c r="G2427" s="4">
        <v>3</v>
      </c>
      <c r="H2427" s="11">
        <f>VLOOKUP(B2427,[1]!Product_Data[#Data],4,0)</f>
        <v>368</v>
      </c>
      <c r="I2427" s="11">
        <f>VLOOKUP(B2427,[1]!Product_Data[#Data],3,0)</f>
        <v>269</v>
      </c>
      <c r="J2427" s="11">
        <f t="shared" si="225"/>
        <v>807</v>
      </c>
      <c r="K2427" s="11">
        <f t="shared" si="226"/>
        <v>1104</v>
      </c>
      <c r="L2427" s="11">
        <f t="shared" si="227"/>
        <v>297</v>
      </c>
      <c r="M2427" t="str">
        <f>VLOOKUP(C2427,[1]!Location_Data[#Data],2,0)</f>
        <v>Temecula</v>
      </c>
      <c r="N2427" t="str">
        <f>VLOOKUP(D2427,[1]!Salespeople_Data[#Data],2,0)</f>
        <v>Ryan Butler</v>
      </c>
      <c r="O2427" t="str">
        <f>VLOOKUP(E2427,[1]!Customer_Data[#Data],2,0)</f>
        <v>Steven Walker</v>
      </c>
      <c r="P2427" s="15">
        <f t="shared" si="222"/>
        <v>4</v>
      </c>
      <c r="Q2427">
        <f t="shared" si="223"/>
        <v>1</v>
      </c>
      <c r="R2427">
        <f t="shared" si="224"/>
        <v>2020</v>
      </c>
    </row>
    <row r="2428" spans="1:18" x14ac:dyDescent="0.25">
      <c r="A2428" s="2" t="s">
        <v>3416</v>
      </c>
      <c r="B2428" s="2" t="s">
        <v>464</v>
      </c>
      <c r="C2428" s="2" t="s">
        <v>490</v>
      </c>
      <c r="D2428" s="2" t="s">
        <v>165</v>
      </c>
      <c r="E2428" s="2" t="s">
        <v>742</v>
      </c>
      <c r="F2428" s="3">
        <v>44152</v>
      </c>
      <c r="G2428" s="2">
        <v>3</v>
      </c>
      <c r="H2428" s="11">
        <f>VLOOKUP(B2428,[1]!Product_Data[#Data],4,0)</f>
        <v>1566</v>
      </c>
      <c r="I2428" s="11">
        <f>VLOOKUP(B2428,[1]!Product_Data[#Data],3,0)</f>
        <v>1190</v>
      </c>
      <c r="J2428" s="11">
        <f t="shared" si="225"/>
        <v>3570</v>
      </c>
      <c r="K2428" s="11">
        <f t="shared" si="226"/>
        <v>4698</v>
      </c>
      <c r="L2428" s="11">
        <f t="shared" si="227"/>
        <v>1128</v>
      </c>
      <c r="M2428" t="str">
        <f>VLOOKUP(C2428,[1]!Location_Data[#Data],2,0)</f>
        <v>Temecula</v>
      </c>
      <c r="N2428" t="str">
        <f>VLOOKUP(D2428,[1]!Salespeople_Data[#Data],2,0)</f>
        <v>Joe Sims</v>
      </c>
      <c r="O2428" t="str">
        <f>VLOOKUP(E2428,[1]!Customer_Data[#Data],2,0)</f>
        <v>Joe Rose</v>
      </c>
      <c r="P2428" s="15">
        <f t="shared" si="222"/>
        <v>3</v>
      </c>
      <c r="Q2428">
        <f t="shared" si="223"/>
        <v>11</v>
      </c>
      <c r="R2428">
        <f t="shared" si="224"/>
        <v>2020</v>
      </c>
    </row>
    <row r="2429" spans="1:18" x14ac:dyDescent="0.25">
      <c r="A2429" s="4" t="s">
        <v>3417</v>
      </c>
      <c r="B2429" s="4" t="s">
        <v>603</v>
      </c>
      <c r="C2429" s="4" t="s">
        <v>229</v>
      </c>
      <c r="D2429" s="4" t="s">
        <v>25</v>
      </c>
      <c r="E2429" s="4" t="s">
        <v>3030</v>
      </c>
      <c r="F2429" s="5">
        <v>43926</v>
      </c>
      <c r="G2429" s="4">
        <v>2</v>
      </c>
      <c r="H2429" s="11">
        <f>VLOOKUP(B2429,[1]!Product_Data[#Data],4,0)</f>
        <v>2495</v>
      </c>
      <c r="I2429" s="11">
        <f>VLOOKUP(B2429,[1]!Product_Data[#Data],3,0)</f>
        <v>1896</v>
      </c>
      <c r="J2429" s="11">
        <f t="shared" si="225"/>
        <v>3792</v>
      </c>
      <c r="K2429" s="11">
        <f t="shared" si="226"/>
        <v>4990</v>
      </c>
      <c r="L2429" s="11">
        <f t="shared" si="227"/>
        <v>1198</v>
      </c>
      <c r="M2429" t="str">
        <f>VLOOKUP(C2429,[1]!Location_Data[#Data],2,0)</f>
        <v>San Jose</v>
      </c>
      <c r="N2429" t="str">
        <f>VLOOKUP(D2429,[1]!Salespeople_Data[#Data],2,0)</f>
        <v>Brian Davis</v>
      </c>
      <c r="O2429" t="str">
        <f>VLOOKUP(E2429,[1]!Customer_Data[#Data],2,0)</f>
        <v>Adam Hunter</v>
      </c>
      <c r="P2429" s="15">
        <f t="shared" si="222"/>
        <v>1</v>
      </c>
      <c r="Q2429">
        <f t="shared" si="223"/>
        <v>4</v>
      </c>
      <c r="R2429">
        <f t="shared" si="224"/>
        <v>2020</v>
      </c>
    </row>
    <row r="2430" spans="1:18" x14ac:dyDescent="0.25">
      <c r="A2430" s="2" t="s">
        <v>3418</v>
      </c>
      <c r="B2430" s="2" t="s">
        <v>245</v>
      </c>
      <c r="C2430" s="2" t="s">
        <v>380</v>
      </c>
      <c r="D2430" s="2" t="s">
        <v>49</v>
      </c>
      <c r="E2430" s="2" t="s">
        <v>279</v>
      </c>
      <c r="F2430" s="3">
        <v>43853</v>
      </c>
      <c r="G2430" s="2">
        <v>1</v>
      </c>
      <c r="H2430" s="11">
        <f>VLOOKUP(B2430,[1]!Product_Data[#Data],4,0)</f>
        <v>818</v>
      </c>
      <c r="I2430" s="11">
        <f>VLOOKUP(B2430,[1]!Product_Data[#Data],3,0)</f>
        <v>450</v>
      </c>
      <c r="J2430" s="11">
        <f t="shared" si="225"/>
        <v>450</v>
      </c>
      <c r="K2430" s="11">
        <f t="shared" si="226"/>
        <v>818</v>
      </c>
      <c r="L2430" s="11">
        <f t="shared" si="227"/>
        <v>368</v>
      </c>
      <c r="M2430" t="str">
        <f>VLOOKUP(C2430,[1]!Location_Data[#Data],2,0)</f>
        <v>Los Angeles</v>
      </c>
      <c r="N2430" t="str">
        <f>VLOOKUP(D2430,[1]!Salespeople_Data[#Data],2,0)</f>
        <v>Walter Cook</v>
      </c>
      <c r="O2430" t="str">
        <f>VLOOKUP(E2430,[1]!Customer_Data[#Data],2,0)</f>
        <v>Joshua Bennett</v>
      </c>
      <c r="P2430" s="15">
        <f t="shared" si="222"/>
        <v>5</v>
      </c>
      <c r="Q2430">
        <f t="shared" si="223"/>
        <v>1</v>
      </c>
      <c r="R2430">
        <f t="shared" si="224"/>
        <v>2020</v>
      </c>
    </row>
    <row r="2431" spans="1:18" x14ac:dyDescent="0.25">
      <c r="A2431" s="4" t="s">
        <v>3419</v>
      </c>
      <c r="B2431" s="4" t="s">
        <v>403</v>
      </c>
      <c r="C2431" s="4" t="s">
        <v>731</v>
      </c>
      <c r="D2431" s="4" t="s">
        <v>356</v>
      </c>
      <c r="E2431" s="4" t="s">
        <v>1174</v>
      </c>
      <c r="F2431" s="5">
        <v>44011</v>
      </c>
      <c r="G2431" s="4">
        <v>1</v>
      </c>
      <c r="H2431" s="11">
        <f>VLOOKUP(B2431,[1]!Product_Data[#Data],4,0)</f>
        <v>392</v>
      </c>
      <c r="I2431" s="11">
        <f>VLOOKUP(B2431,[1]!Product_Data[#Data],3,0)</f>
        <v>255</v>
      </c>
      <c r="J2431" s="11">
        <f t="shared" si="225"/>
        <v>255</v>
      </c>
      <c r="K2431" s="11">
        <f t="shared" si="226"/>
        <v>392</v>
      </c>
      <c r="L2431" s="11">
        <f t="shared" si="227"/>
        <v>137</v>
      </c>
      <c r="M2431" t="str">
        <f>VLOOKUP(C2431,[1]!Location_Data[#Data],2,0)</f>
        <v>Costa Mesa</v>
      </c>
      <c r="N2431" t="str">
        <f>VLOOKUP(D2431,[1]!Salespeople_Data[#Data],2,0)</f>
        <v>Jimmy Young</v>
      </c>
      <c r="O2431" t="str">
        <f>VLOOKUP(E2431,[1]!Customer_Data[#Data],2,0)</f>
        <v>Gary Jones</v>
      </c>
      <c r="P2431" s="15">
        <f t="shared" si="222"/>
        <v>2</v>
      </c>
      <c r="Q2431">
        <f t="shared" si="223"/>
        <v>6</v>
      </c>
      <c r="R2431">
        <f t="shared" si="224"/>
        <v>2020</v>
      </c>
    </row>
    <row r="2432" spans="1:18" x14ac:dyDescent="0.25">
      <c r="A2432" s="2" t="s">
        <v>3420</v>
      </c>
      <c r="B2432" s="2" t="s">
        <v>275</v>
      </c>
      <c r="C2432" s="2" t="s">
        <v>249</v>
      </c>
      <c r="D2432" s="2" t="s">
        <v>345</v>
      </c>
      <c r="E2432" s="2" t="s">
        <v>1120</v>
      </c>
      <c r="F2432" s="3">
        <v>43964</v>
      </c>
      <c r="G2432" s="2">
        <v>3</v>
      </c>
      <c r="H2432" s="11">
        <f>VLOOKUP(B2432,[1]!Product_Data[#Data],4,0)</f>
        <v>2353</v>
      </c>
      <c r="I2432" s="11">
        <f>VLOOKUP(B2432,[1]!Product_Data[#Data],3,0)</f>
        <v>1788</v>
      </c>
      <c r="J2432" s="11">
        <f t="shared" si="225"/>
        <v>5364</v>
      </c>
      <c r="K2432" s="11">
        <f t="shared" si="226"/>
        <v>7059</v>
      </c>
      <c r="L2432" s="11">
        <f t="shared" si="227"/>
        <v>1695</v>
      </c>
      <c r="M2432" t="str">
        <f>VLOOKUP(C2432,[1]!Location_Data[#Data],2,0)</f>
        <v>Roseville</v>
      </c>
      <c r="N2432" t="str">
        <f>VLOOKUP(D2432,[1]!Salespeople_Data[#Data],2,0)</f>
        <v>Larry Marshall</v>
      </c>
      <c r="O2432" t="str">
        <f>VLOOKUP(E2432,[1]!Customer_Data[#Data],2,0)</f>
        <v>Fred Russell</v>
      </c>
      <c r="P2432" s="15">
        <f t="shared" si="222"/>
        <v>4</v>
      </c>
      <c r="Q2432">
        <f t="shared" si="223"/>
        <v>5</v>
      </c>
      <c r="R2432">
        <f t="shared" si="224"/>
        <v>2020</v>
      </c>
    </row>
    <row r="2433" spans="1:18" x14ac:dyDescent="0.25">
      <c r="A2433" s="4" t="s">
        <v>3421</v>
      </c>
      <c r="B2433" s="4" t="s">
        <v>537</v>
      </c>
      <c r="C2433" s="4" t="s">
        <v>52</v>
      </c>
      <c r="D2433" s="4" t="s">
        <v>298</v>
      </c>
      <c r="E2433" s="4" t="s">
        <v>1447</v>
      </c>
      <c r="F2433" s="5">
        <v>44114</v>
      </c>
      <c r="G2433" s="4">
        <v>2</v>
      </c>
      <c r="H2433" s="11">
        <f>VLOOKUP(B2433,[1]!Product_Data[#Data],4,0)</f>
        <v>556</v>
      </c>
      <c r="I2433" s="11">
        <f>VLOOKUP(B2433,[1]!Product_Data[#Data],3,0)</f>
        <v>395</v>
      </c>
      <c r="J2433" s="11">
        <f t="shared" si="225"/>
        <v>790</v>
      </c>
      <c r="K2433" s="11">
        <f t="shared" si="226"/>
        <v>1112</v>
      </c>
      <c r="L2433" s="11">
        <f t="shared" si="227"/>
        <v>322</v>
      </c>
      <c r="M2433" t="str">
        <f>VLOOKUP(C2433,[1]!Location_Data[#Data],2,0)</f>
        <v>Pasadena</v>
      </c>
      <c r="N2433" t="str">
        <f>VLOOKUP(D2433,[1]!Salespeople_Data[#Data],2,0)</f>
        <v>Kenneth Fields</v>
      </c>
      <c r="O2433" t="str">
        <f>VLOOKUP(E2433,[1]!Customer_Data[#Data],2,0)</f>
        <v>Peter Wells</v>
      </c>
      <c r="P2433" s="15">
        <f t="shared" si="222"/>
        <v>7</v>
      </c>
      <c r="Q2433">
        <f t="shared" si="223"/>
        <v>10</v>
      </c>
      <c r="R2433">
        <f t="shared" si="224"/>
        <v>2020</v>
      </c>
    </row>
    <row r="2434" spans="1:18" x14ac:dyDescent="0.25">
      <c r="A2434" s="2" t="s">
        <v>3422</v>
      </c>
      <c r="B2434" s="2" t="s">
        <v>457</v>
      </c>
      <c r="C2434" s="2" t="s">
        <v>469</v>
      </c>
      <c r="D2434" s="2" t="s">
        <v>87</v>
      </c>
      <c r="E2434" s="2" t="s">
        <v>1383</v>
      </c>
      <c r="F2434" s="3">
        <v>44053</v>
      </c>
      <c r="G2434" s="2">
        <v>4</v>
      </c>
      <c r="H2434" s="11">
        <f>VLOOKUP(B2434,[1]!Product_Data[#Data],4,0)</f>
        <v>947</v>
      </c>
      <c r="I2434" s="11">
        <f>VLOOKUP(B2434,[1]!Product_Data[#Data],3,0)</f>
        <v>786</v>
      </c>
      <c r="J2434" s="11">
        <f t="shared" si="225"/>
        <v>3144</v>
      </c>
      <c r="K2434" s="11">
        <f t="shared" si="226"/>
        <v>3788</v>
      </c>
      <c r="L2434" s="11">
        <f t="shared" si="227"/>
        <v>644</v>
      </c>
      <c r="M2434" t="str">
        <f>VLOOKUP(C2434,[1]!Location_Data[#Data],2,0)</f>
        <v>Escondido</v>
      </c>
      <c r="N2434" t="str">
        <f>VLOOKUP(D2434,[1]!Salespeople_Data[#Data],2,0)</f>
        <v>Martin Perry</v>
      </c>
      <c r="O2434" t="str">
        <f>VLOOKUP(E2434,[1]!Customer_Data[#Data],2,0)</f>
        <v>Bobby Coleman</v>
      </c>
      <c r="P2434" s="15">
        <f t="shared" ref="P2434:P2497" si="228">WEEKDAY(F2434)</f>
        <v>2</v>
      </c>
      <c r="Q2434">
        <f t="shared" ref="Q2434:Q2497" si="229">MONTH(F2434)</f>
        <v>8</v>
      </c>
      <c r="R2434">
        <f t="shared" ref="R2434:R2497" si="230">YEAR(F2434)</f>
        <v>2020</v>
      </c>
    </row>
    <row r="2435" spans="1:18" x14ac:dyDescent="0.25">
      <c r="A2435" s="4" t="s">
        <v>3423</v>
      </c>
      <c r="B2435" s="4" t="s">
        <v>109</v>
      </c>
      <c r="C2435" s="4" t="s">
        <v>527</v>
      </c>
      <c r="D2435" s="4" t="s">
        <v>239</v>
      </c>
      <c r="E2435" s="4" t="s">
        <v>279</v>
      </c>
      <c r="F2435" s="5">
        <v>43968</v>
      </c>
      <c r="G2435" s="4">
        <v>1</v>
      </c>
      <c r="H2435" s="11">
        <f>VLOOKUP(B2435,[1]!Product_Data[#Data],4,0)</f>
        <v>1783</v>
      </c>
      <c r="I2435" s="11">
        <f>VLOOKUP(B2435,[1]!Product_Data[#Data],3,0)</f>
        <v>1230</v>
      </c>
      <c r="J2435" s="11">
        <f t="shared" ref="J2435:J2498" si="231">PRODUCT(I2435,G2435)</f>
        <v>1230</v>
      </c>
      <c r="K2435" s="11">
        <f t="shared" ref="K2435:K2498" si="232">PRODUCT(H2435,G2435)</f>
        <v>1783</v>
      </c>
      <c r="L2435" s="11">
        <f t="shared" ref="L2435:L2498" si="233">K2435-J2435</f>
        <v>553</v>
      </c>
      <c r="M2435" t="str">
        <f>VLOOKUP(C2435,[1]!Location_Data[#Data],2,0)</f>
        <v>Stockton</v>
      </c>
      <c r="N2435" t="str">
        <f>VLOOKUP(D2435,[1]!Salespeople_Data[#Data],2,0)</f>
        <v>John Reyes</v>
      </c>
      <c r="O2435" t="str">
        <f>VLOOKUP(E2435,[1]!Customer_Data[#Data],2,0)</f>
        <v>Joshua Bennett</v>
      </c>
      <c r="P2435" s="15">
        <f t="shared" si="228"/>
        <v>1</v>
      </c>
      <c r="Q2435">
        <f t="shared" si="229"/>
        <v>5</v>
      </c>
      <c r="R2435">
        <f t="shared" si="230"/>
        <v>2020</v>
      </c>
    </row>
    <row r="2436" spans="1:18" x14ac:dyDescent="0.25">
      <c r="A2436" s="2" t="s">
        <v>3424</v>
      </c>
      <c r="B2436" s="2" t="s">
        <v>177</v>
      </c>
      <c r="C2436" s="2" t="s">
        <v>211</v>
      </c>
      <c r="D2436" s="2" t="s">
        <v>308</v>
      </c>
      <c r="E2436" s="2" t="s">
        <v>844</v>
      </c>
      <c r="F2436" s="3">
        <v>44063</v>
      </c>
      <c r="G2436" s="2">
        <v>1</v>
      </c>
      <c r="H2436" s="11">
        <f>VLOOKUP(B2436,[1]!Product_Data[#Data],4,0)</f>
        <v>2497</v>
      </c>
      <c r="I2436" s="11">
        <f>VLOOKUP(B2436,[1]!Product_Data[#Data],3,0)</f>
        <v>1473</v>
      </c>
      <c r="J2436" s="11">
        <f t="shared" si="231"/>
        <v>1473</v>
      </c>
      <c r="K2436" s="11">
        <f t="shared" si="232"/>
        <v>2497</v>
      </c>
      <c r="L2436" s="11">
        <f t="shared" si="233"/>
        <v>1024</v>
      </c>
      <c r="M2436" t="str">
        <f>VLOOKUP(C2436,[1]!Location_Data[#Data],2,0)</f>
        <v>Chula Vista</v>
      </c>
      <c r="N2436" t="str">
        <f>VLOOKUP(D2436,[1]!Salespeople_Data[#Data],2,0)</f>
        <v>Fred Robertson</v>
      </c>
      <c r="O2436" t="str">
        <f>VLOOKUP(E2436,[1]!Customer_Data[#Data],2,0)</f>
        <v>Kevin Kim</v>
      </c>
      <c r="P2436" s="15">
        <f t="shared" si="228"/>
        <v>5</v>
      </c>
      <c r="Q2436">
        <f t="shared" si="229"/>
        <v>8</v>
      </c>
      <c r="R2436">
        <f t="shared" si="230"/>
        <v>2020</v>
      </c>
    </row>
    <row r="2437" spans="1:18" x14ac:dyDescent="0.25">
      <c r="A2437" s="4" t="s">
        <v>3425</v>
      </c>
      <c r="B2437" s="4" t="s">
        <v>263</v>
      </c>
      <c r="C2437" s="4" t="s">
        <v>48</v>
      </c>
      <c r="D2437" s="4" t="s">
        <v>20</v>
      </c>
      <c r="E2437" s="4" t="s">
        <v>1952</v>
      </c>
      <c r="F2437" s="5">
        <v>43975</v>
      </c>
      <c r="G2437" s="4">
        <v>3</v>
      </c>
      <c r="H2437" s="11">
        <f>VLOOKUP(B2437,[1]!Product_Data[#Data],4,0)</f>
        <v>378</v>
      </c>
      <c r="I2437" s="11">
        <f>VLOOKUP(B2437,[1]!Product_Data[#Data],3,0)</f>
        <v>291</v>
      </c>
      <c r="J2437" s="11">
        <f t="shared" si="231"/>
        <v>873</v>
      </c>
      <c r="K2437" s="11">
        <f t="shared" si="232"/>
        <v>1134</v>
      </c>
      <c r="L2437" s="11">
        <f t="shared" si="233"/>
        <v>261</v>
      </c>
      <c r="M2437" t="str">
        <f>VLOOKUP(C2437,[1]!Location_Data[#Data],2,0)</f>
        <v>Rialto</v>
      </c>
      <c r="N2437" t="str">
        <f>VLOOKUP(D2437,[1]!Salespeople_Data[#Data],2,0)</f>
        <v>Joshua Cook</v>
      </c>
      <c r="O2437" t="str">
        <f>VLOOKUP(E2437,[1]!Customer_Data[#Data],2,0)</f>
        <v>Howard Moore</v>
      </c>
      <c r="P2437" s="15">
        <f t="shared" si="228"/>
        <v>1</v>
      </c>
      <c r="Q2437">
        <f t="shared" si="229"/>
        <v>5</v>
      </c>
      <c r="R2437">
        <f t="shared" si="230"/>
        <v>2020</v>
      </c>
    </row>
    <row r="2438" spans="1:18" x14ac:dyDescent="0.25">
      <c r="A2438" s="2" t="s">
        <v>3426</v>
      </c>
      <c r="B2438" s="2" t="s">
        <v>495</v>
      </c>
      <c r="C2438" s="2" t="s">
        <v>386</v>
      </c>
      <c r="D2438" s="2" t="s">
        <v>257</v>
      </c>
      <c r="E2438" s="2" t="s">
        <v>247</v>
      </c>
      <c r="F2438" s="3">
        <v>43902</v>
      </c>
      <c r="G2438" s="2">
        <v>1</v>
      </c>
      <c r="H2438" s="11">
        <f>VLOOKUP(B2438,[1]!Product_Data[#Data],4,0)</f>
        <v>1467</v>
      </c>
      <c r="I2438" s="11">
        <f>VLOOKUP(B2438,[1]!Product_Data[#Data],3,0)</f>
        <v>807</v>
      </c>
      <c r="J2438" s="11">
        <f t="shared" si="231"/>
        <v>807</v>
      </c>
      <c r="K2438" s="11">
        <f t="shared" si="232"/>
        <v>1467</v>
      </c>
      <c r="L2438" s="11">
        <f t="shared" si="233"/>
        <v>660</v>
      </c>
      <c r="M2438" t="str">
        <f>VLOOKUP(C2438,[1]!Location_Data[#Data],2,0)</f>
        <v>Carlsbad</v>
      </c>
      <c r="N2438" t="str">
        <f>VLOOKUP(D2438,[1]!Salespeople_Data[#Data],2,0)</f>
        <v>Jerry Perry</v>
      </c>
      <c r="O2438" t="str">
        <f>VLOOKUP(E2438,[1]!Customer_Data[#Data],2,0)</f>
        <v>Jack Reid</v>
      </c>
      <c r="P2438" s="15">
        <f t="shared" si="228"/>
        <v>5</v>
      </c>
      <c r="Q2438">
        <f t="shared" si="229"/>
        <v>3</v>
      </c>
      <c r="R2438">
        <f t="shared" si="230"/>
        <v>2020</v>
      </c>
    </row>
    <row r="2439" spans="1:18" x14ac:dyDescent="0.25">
      <c r="A2439" s="4" t="s">
        <v>3427</v>
      </c>
      <c r="B2439" s="4" t="s">
        <v>267</v>
      </c>
      <c r="C2439" s="4" t="s">
        <v>190</v>
      </c>
      <c r="D2439" s="4" t="s">
        <v>116</v>
      </c>
      <c r="E2439" s="4" t="s">
        <v>16</v>
      </c>
      <c r="F2439" s="5">
        <v>44045</v>
      </c>
      <c r="G2439" s="4">
        <v>2</v>
      </c>
      <c r="H2439" s="11">
        <f>VLOOKUP(B2439,[1]!Product_Data[#Data],4,0)</f>
        <v>400</v>
      </c>
      <c r="I2439" s="11">
        <f>VLOOKUP(B2439,[1]!Product_Data[#Data],3,0)</f>
        <v>208</v>
      </c>
      <c r="J2439" s="11">
        <f t="shared" si="231"/>
        <v>416</v>
      </c>
      <c r="K2439" s="11">
        <f t="shared" si="232"/>
        <v>800</v>
      </c>
      <c r="L2439" s="11">
        <f t="shared" si="233"/>
        <v>384</v>
      </c>
      <c r="M2439" t="str">
        <f>VLOOKUP(C2439,[1]!Location_Data[#Data],2,0)</f>
        <v>Oakland</v>
      </c>
      <c r="N2439" t="str">
        <f>VLOOKUP(D2439,[1]!Salespeople_Data[#Data],2,0)</f>
        <v>Roger Ramos</v>
      </c>
      <c r="O2439" t="str">
        <f>VLOOKUP(E2439,[1]!Customer_Data[#Data],2,0)</f>
        <v>Larry Dunn</v>
      </c>
      <c r="P2439" s="15">
        <f t="shared" si="228"/>
        <v>1</v>
      </c>
      <c r="Q2439">
        <f t="shared" si="229"/>
        <v>8</v>
      </c>
      <c r="R2439">
        <f t="shared" si="230"/>
        <v>2020</v>
      </c>
    </row>
    <row r="2440" spans="1:18" x14ac:dyDescent="0.25">
      <c r="A2440" s="2" t="s">
        <v>3428</v>
      </c>
      <c r="B2440" s="2" t="s">
        <v>603</v>
      </c>
      <c r="C2440" s="2" t="s">
        <v>530</v>
      </c>
      <c r="D2440" s="2" t="s">
        <v>106</v>
      </c>
      <c r="E2440" s="2" t="s">
        <v>861</v>
      </c>
      <c r="F2440" s="3">
        <v>44195</v>
      </c>
      <c r="G2440" s="2">
        <v>1</v>
      </c>
      <c r="H2440" s="11">
        <f>VLOOKUP(B2440,[1]!Product_Data[#Data],4,0)</f>
        <v>2495</v>
      </c>
      <c r="I2440" s="11">
        <f>VLOOKUP(B2440,[1]!Product_Data[#Data],3,0)</f>
        <v>1896</v>
      </c>
      <c r="J2440" s="11">
        <f t="shared" si="231"/>
        <v>1896</v>
      </c>
      <c r="K2440" s="11">
        <f t="shared" si="232"/>
        <v>2495</v>
      </c>
      <c r="L2440" s="11">
        <f t="shared" si="233"/>
        <v>599</v>
      </c>
      <c r="M2440" t="str">
        <f>VLOOKUP(C2440,[1]!Location_Data[#Data],2,0)</f>
        <v>San Buenaventura (Ventura)</v>
      </c>
      <c r="N2440" t="str">
        <f>VLOOKUP(D2440,[1]!Salespeople_Data[#Data],2,0)</f>
        <v>Patrick Ruiz</v>
      </c>
      <c r="O2440" t="str">
        <f>VLOOKUP(E2440,[1]!Customer_Data[#Data],2,0)</f>
        <v>Arthur Webb</v>
      </c>
      <c r="P2440" s="15">
        <f t="shared" si="228"/>
        <v>4</v>
      </c>
      <c r="Q2440">
        <f t="shared" si="229"/>
        <v>12</v>
      </c>
      <c r="R2440">
        <f t="shared" si="230"/>
        <v>2020</v>
      </c>
    </row>
    <row r="2441" spans="1:18" x14ac:dyDescent="0.25">
      <c r="A2441" s="4" t="s">
        <v>3429</v>
      </c>
      <c r="B2441" s="4" t="s">
        <v>348</v>
      </c>
      <c r="C2441" s="4" t="s">
        <v>9</v>
      </c>
      <c r="D2441" s="4" t="s">
        <v>141</v>
      </c>
      <c r="E2441" s="4" t="s">
        <v>3158</v>
      </c>
      <c r="F2441" s="5">
        <v>43961</v>
      </c>
      <c r="G2441" s="4">
        <v>1</v>
      </c>
      <c r="H2441" s="11">
        <f>VLOOKUP(B2441,[1]!Product_Data[#Data],4,0)</f>
        <v>603</v>
      </c>
      <c r="I2441" s="11">
        <f>VLOOKUP(B2441,[1]!Product_Data[#Data],3,0)</f>
        <v>416</v>
      </c>
      <c r="J2441" s="11">
        <f t="shared" si="231"/>
        <v>416</v>
      </c>
      <c r="K2441" s="11">
        <f t="shared" si="232"/>
        <v>603</v>
      </c>
      <c r="L2441" s="11">
        <f t="shared" si="233"/>
        <v>187</v>
      </c>
      <c r="M2441" t="str">
        <f>VLOOKUP(C2441,[1]!Location_Data[#Data],2,0)</f>
        <v>San Mateo</v>
      </c>
      <c r="N2441" t="str">
        <f>VLOOKUP(D2441,[1]!Salespeople_Data[#Data],2,0)</f>
        <v>Arthur Mccoy</v>
      </c>
      <c r="O2441" t="str">
        <f>VLOOKUP(E2441,[1]!Customer_Data[#Data],2,0)</f>
        <v>Jack Lynch</v>
      </c>
      <c r="P2441" s="15">
        <f t="shared" si="228"/>
        <v>1</v>
      </c>
      <c r="Q2441">
        <f t="shared" si="229"/>
        <v>5</v>
      </c>
      <c r="R2441">
        <f t="shared" si="230"/>
        <v>2020</v>
      </c>
    </row>
    <row r="2442" spans="1:18" x14ac:dyDescent="0.25">
      <c r="A2442" s="2" t="s">
        <v>3430</v>
      </c>
      <c r="B2442" s="2" t="s">
        <v>245</v>
      </c>
      <c r="C2442" s="2" t="s">
        <v>95</v>
      </c>
      <c r="D2442" s="2" t="s">
        <v>91</v>
      </c>
      <c r="E2442" s="2" t="s">
        <v>873</v>
      </c>
      <c r="F2442" s="3">
        <v>44108</v>
      </c>
      <c r="G2442" s="2">
        <v>1</v>
      </c>
      <c r="H2442" s="11">
        <f>VLOOKUP(B2442,[1]!Product_Data[#Data],4,0)</f>
        <v>818</v>
      </c>
      <c r="I2442" s="11">
        <f>VLOOKUP(B2442,[1]!Product_Data[#Data],3,0)</f>
        <v>450</v>
      </c>
      <c r="J2442" s="11">
        <f t="shared" si="231"/>
        <v>450</v>
      </c>
      <c r="K2442" s="11">
        <f t="shared" si="232"/>
        <v>818</v>
      </c>
      <c r="L2442" s="11">
        <f t="shared" si="233"/>
        <v>368</v>
      </c>
      <c r="M2442" t="str">
        <f>VLOOKUP(C2442,[1]!Location_Data[#Data],2,0)</f>
        <v>Fullerton</v>
      </c>
      <c r="N2442" t="str">
        <f>VLOOKUP(D2442,[1]!Salespeople_Data[#Data],2,0)</f>
        <v>Howard Gardner</v>
      </c>
      <c r="O2442" t="str">
        <f>VLOOKUP(E2442,[1]!Customer_Data[#Data],2,0)</f>
        <v>Jimmy Grant</v>
      </c>
      <c r="P2442" s="15">
        <f t="shared" si="228"/>
        <v>1</v>
      </c>
      <c r="Q2442">
        <f t="shared" si="229"/>
        <v>10</v>
      </c>
      <c r="R2442">
        <f t="shared" si="230"/>
        <v>2020</v>
      </c>
    </row>
    <row r="2443" spans="1:18" x14ac:dyDescent="0.25">
      <c r="A2443" s="4" t="s">
        <v>3431</v>
      </c>
      <c r="B2443" s="4" t="s">
        <v>238</v>
      </c>
      <c r="C2443" s="4" t="s">
        <v>242</v>
      </c>
      <c r="D2443" s="4" t="s">
        <v>264</v>
      </c>
      <c r="E2443" s="4" t="s">
        <v>510</v>
      </c>
      <c r="F2443" s="5">
        <v>44033</v>
      </c>
      <c r="G2443" s="4">
        <v>2</v>
      </c>
      <c r="H2443" s="11">
        <f>VLOOKUP(B2443,[1]!Product_Data[#Data],4,0)</f>
        <v>871</v>
      </c>
      <c r="I2443" s="11">
        <f>VLOOKUP(B2443,[1]!Product_Data[#Data],3,0)</f>
        <v>540</v>
      </c>
      <c r="J2443" s="11">
        <f t="shared" si="231"/>
        <v>1080</v>
      </c>
      <c r="K2443" s="11">
        <f t="shared" si="232"/>
        <v>1742</v>
      </c>
      <c r="L2443" s="11">
        <f t="shared" si="233"/>
        <v>662</v>
      </c>
      <c r="M2443" t="str">
        <f>VLOOKUP(C2443,[1]!Location_Data[#Data],2,0)</f>
        <v>Downey</v>
      </c>
      <c r="N2443" t="str">
        <f>VLOOKUP(D2443,[1]!Salespeople_Data[#Data],2,0)</f>
        <v>Ernest Wheeler</v>
      </c>
      <c r="O2443" t="str">
        <f>VLOOKUP(E2443,[1]!Customer_Data[#Data],2,0)</f>
        <v>George Ellis</v>
      </c>
      <c r="P2443" s="15">
        <f t="shared" si="228"/>
        <v>3</v>
      </c>
      <c r="Q2443">
        <f t="shared" si="229"/>
        <v>7</v>
      </c>
      <c r="R2443">
        <f t="shared" si="230"/>
        <v>2020</v>
      </c>
    </row>
    <row r="2444" spans="1:18" x14ac:dyDescent="0.25">
      <c r="A2444" s="2" t="s">
        <v>3432</v>
      </c>
      <c r="B2444" s="2" t="s">
        <v>289</v>
      </c>
      <c r="C2444" s="2" t="s">
        <v>57</v>
      </c>
      <c r="D2444" s="2" t="s">
        <v>225</v>
      </c>
      <c r="E2444" s="2" t="s">
        <v>3433</v>
      </c>
      <c r="F2444" s="3">
        <v>43968</v>
      </c>
      <c r="G2444" s="2">
        <v>2</v>
      </c>
      <c r="H2444" s="11">
        <f>VLOOKUP(B2444,[1]!Product_Data[#Data],4,0)</f>
        <v>368</v>
      </c>
      <c r="I2444" s="11">
        <f>VLOOKUP(B2444,[1]!Product_Data[#Data],3,0)</f>
        <v>294</v>
      </c>
      <c r="J2444" s="11">
        <f t="shared" si="231"/>
        <v>588</v>
      </c>
      <c r="K2444" s="11">
        <f t="shared" si="232"/>
        <v>736</v>
      </c>
      <c r="L2444" s="11">
        <f t="shared" si="233"/>
        <v>148</v>
      </c>
      <c r="M2444" t="str">
        <f>VLOOKUP(C2444,[1]!Location_Data[#Data],2,0)</f>
        <v>Thousand Oaks</v>
      </c>
      <c r="N2444" t="str">
        <f>VLOOKUP(D2444,[1]!Salespeople_Data[#Data],2,0)</f>
        <v>Andrew Bowman</v>
      </c>
      <c r="O2444" t="str">
        <f>VLOOKUP(E2444,[1]!Customer_Data[#Data],2,0)</f>
        <v>Mark Gonzalez</v>
      </c>
      <c r="P2444" s="15">
        <f t="shared" si="228"/>
        <v>1</v>
      </c>
      <c r="Q2444">
        <f t="shared" si="229"/>
        <v>5</v>
      </c>
      <c r="R2444">
        <f t="shared" si="230"/>
        <v>2020</v>
      </c>
    </row>
    <row r="2445" spans="1:18" x14ac:dyDescent="0.25">
      <c r="A2445" s="4" t="s">
        <v>3434</v>
      </c>
      <c r="B2445" s="4" t="s">
        <v>69</v>
      </c>
      <c r="C2445" s="4" t="s">
        <v>596</v>
      </c>
      <c r="D2445" s="4" t="s">
        <v>111</v>
      </c>
      <c r="E2445" s="4" t="s">
        <v>1872</v>
      </c>
      <c r="F2445" s="5">
        <v>43900</v>
      </c>
      <c r="G2445" s="4">
        <v>3</v>
      </c>
      <c r="H2445" s="11">
        <f>VLOOKUP(B2445,[1]!Product_Data[#Data],4,0)</f>
        <v>1351</v>
      </c>
      <c r="I2445" s="11">
        <f>VLOOKUP(B2445,[1]!Product_Data[#Data],3,0)</f>
        <v>1108</v>
      </c>
      <c r="J2445" s="11">
        <f t="shared" si="231"/>
        <v>3324</v>
      </c>
      <c r="K2445" s="11">
        <f t="shared" si="232"/>
        <v>4053</v>
      </c>
      <c r="L2445" s="11">
        <f t="shared" si="233"/>
        <v>729</v>
      </c>
      <c r="M2445" t="str">
        <f>VLOOKUP(C2445,[1]!Location_Data[#Data],2,0)</f>
        <v>Fremont</v>
      </c>
      <c r="N2445" t="str">
        <f>VLOOKUP(D2445,[1]!Salespeople_Data[#Data],2,0)</f>
        <v>Ryan Welch</v>
      </c>
      <c r="O2445" t="str">
        <f>VLOOKUP(E2445,[1]!Customer_Data[#Data],2,0)</f>
        <v>Henry Bishop</v>
      </c>
      <c r="P2445" s="15">
        <f t="shared" si="228"/>
        <v>3</v>
      </c>
      <c r="Q2445">
        <f t="shared" si="229"/>
        <v>3</v>
      </c>
      <c r="R2445">
        <f t="shared" si="230"/>
        <v>2020</v>
      </c>
    </row>
    <row r="2446" spans="1:18" x14ac:dyDescent="0.25">
      <c r="A2446" s="2" t="s">
        <v>3435</v>
      </c>
      <c r="B2446" s="2" t="s">
        <v>408</v>
      </c>
      <c r="C2446" s="2" t="s">
        <v>211</v>
      </c>
      <c r="D2446" s="2" t="s">
        <v>101</v>
      </c>
      <c r="E2446" s="2" t="s">
        <v>1767</v>
      </c>
      <c r="F2446" s="3">
        <v>43997</v>
      </c>
      <c r="G2446" s="2">
        <v>4</v>
      </c>
      <c r="H2446" s="11">
        <f>VLOOKUP(B2446,[1]!Product_Data[#Data],4,0)</f>
        <v>1405</v>
      </c>
      <c r="I2446" s="11">
        <f>VLOOKUP(B2446,[1]!Product_Data[#Data],3,0)</f>
        <v>1054</v>
      </c>
      <c r="J2446" s="11">
        <f t="shared" si="231"/>
        <v>4216</v>
      </c>
      <c r="K2446" s="11">
        <f t="shared" si="232"/>
        <v>5620</v>
      </c>
      <c r="L2446" s="11">
        <f t="shared" si="233"/>
        <v>1404</v>
      </c>
      <c r="M2446" t="str">
        <f>VLOOKUP(C2446,[1]!Location_Data[#Data],2,0)</f>
        <v>Chula Vista</v>
      </c>
      <c r="N2446" t="str">
        <f>VLOOKUP(D2446,[1]!Salespeople_Data[#Data],2,0)</f>
        <v>Scott Clark</v>
      </c>
      <c r="O2446" t="str">
        <f>VLOOKUP(E2446,[1]!Customer_Data[#Data],2,0)</f>
        <v>Jeremy Gomez</v>
      </c>
      <c r="P2446" s="15">
        <f t="shared" si="228"/>
        <v>2</v>
      </c>
      <c r="Q2446">
        <f t="shared" si="229"/>
        <v>6</v>
      </c>
      <c r="R2446">
        <f t="shared" si="230"/>
        <v>2020</v>
      </c>
    </row>
    <row r="2447" spans="1:18" x14ac:dyDescent="0.25">
      <c r="A2447" s="4" t="s">
        <v>3436</v>
      </c>
      <c r="B2447" s="4" t="s">
        <v>383</v>
      </c>
      <c r="C2447" s="4" t="s">
        <v>9</v>
      </c>
      <c r="D2447" s="4" t="s">
        <v>80</v>
      </c>
      <c r="E2447" s="4" t="s">
        <v>1702</v>
      </c>
      <c r="F2447" s="5">
        <v>44007</v>
      </c>
      <c r="G2447" s="4">
        <v>1</v>
      </c>
      <c r="H2447" s="11">
        <f>VLOOKUP(B2447,[1]!Product_Data[#Data],4,0)</f>
        <v>1494</v>
      </c>
      <c r="I2447" s="11">
        <f>VLOOKUP(B2447,[1]!Product_Data[#Data],3,0)</f>
        <v>971</v>
      </c>
      <c r="J2447" s="11">
        <f t="shared" si="231"/>
        <v>971</v>
      </c>
      <c r="K2447" s="11">
        <f t="shared" si="232"/>
        <v>1494</v>
      </c>
      <c r="L2447" s="11">
        <f t="shared" si="233"/>
        <v>523</v>
      </c>
      <c r="M2447" t="str">
        <f>VLOOKUP(C2447,[1]!Location_Data[#Data],2,0)</f>
        <v>San Mateo</v>
      </c>
      <c r="N2447" t="str">
        <f>VLOOKUP(D2447,[1]!Salespeople_Data[#Data],2,0)</f>
        <v>Henry Nelson</v>
      </c>
      <c r="O2447" t="str">
        <f>VLOOKUP(E2447,[1]!Customer_Data[#Data],2,0)</f>
        <v>Bruce Chapman</v>
      </c>
      <c r="P2447" s="15">
        <f t="shared" si="228"/>
        <v>5</v>
      </c>
      <c r="Q2447">
        <f t="shared" si="229"/>
        <v>6</v>
      </c>
      <c r="R2447">
        <f t="shared" si="230"/>
        <v>2020</v>
      </c>
    </row>
    <row r="2448" spans="1:18" x14ac:dyDescent="0.25">
      <c r="A2448" s="2" t="s">
        <v>3437</v>
      </c>
      <c r="B2448" s="2" t="s">
        <v>605</v>
      </c>
      <c r="C2448" s="2" t="s">
        <v>66</v>
      </c>
      <c r="D2448" s="2" t="s">
        <v>106</v>
      </c>
      <c r="E2448" s="2" t="s">
        <v>814</v>
      </c>
      <c r="F2448" s="3">
        <v>44173</v>
      </c>
      <c r="G2448" s="2">
        <v>3</v>
      </c>
      <c r="H2448" s="11">
        <f>VLOOKUP(B2448,[1]!Product_Data[#Data],4,0)</f>
        <v>913</v>
      </c>
      <c r="I2448" s="11">
        <f>VLOOKUP(B2448,[1]!Product_Data[#Data],3,0)</f>
        <v>584</v>
      </c>
      <c r="J2448" s="11">
        <f t="shared" si="231"/>
        <v>1752</v>
      </c>
      <c r="K2448" s="11">
        <f t="shared" si="232"/>
        <v>2739</v>
      </c>
      <c r="L2448" s="11">
        <f t="shared" si="233"/>
        <v>987</v>
      </c>
      <c r="M2448" t="str">
        <f>VLOOKUP(C2448,[1]!Location_Data[#Data],2,0)</f>
        <v>Ontario</v>
      </c>
      <c r="N2448" t="str">
        <f>VLOOKUP(D2448,[1]!Salespeople_Data[#Data],2,0)</f>
        <v>Patrick Ruiz</v>
      </c>
      <c r="O2448" t="str">
        <f>VLOOKUP(E2448,[1]!Customer_Data[#Data],2,0)</f>
        <v>Juan Rivera</v>
      </c>
      <c r="P2448" s="15">
        <f t="shared" si="228"/>
        <v>3</v>
      </c>
      <c r="Q2448">
        <f t="shared" si="229"/>
        <v>12</v>
      </c>
      <c r="R2448">
        <f t="shared" si="230"/>
        <v>2020</v>
      </c>
    </row>
    <row r="2449" spans="1:18" x14ac:dyDescent="0.25">
      <c r="A2449" s="4" t="s">
        <v>3438</v>
      </c>
      <c r="B2449" s="4" t="s">
        <v>752</v>
      </c>
      <c r="C2449" s="4" t="s">
        <v>229</v>
      </c>
      <c r="D2449" s="4" t="s">
        <v>111</v>
      </c>
      <c r="E2449" s="4" t="s">
        <v>36</v>
      </c>
      <c r="F2449" s="5">
        <v>43938</v>
      </c>
      <c r="G2449" s="4">
        <v>2</v>
      </c>
      <c r="H2449" s="11">
        <f>VLOOKUP(B2449,[1]!Product_Data[#Data],4,0)</f>
        <v>95</v>
      </c>
      <c r="I2449" s="11">
        <f>VLOOKUP(B2449,[1]!Product_Data[#Data],3,0)</f>
        <v>61</v>
      </c>
      <c r="J2449" s="11">
        <f t="shared" si="231"/>
        <v>122</v>
      </c>
      <c r="K2449" s="11">
        <f t="shared" si="232"/>
        <v>190</v>
      </c>
      <c r="L2449" s="11">
        <f t="shared" si="233"/>
        <v>68</v>
      </c>
      <c r="M2449" t="str">
        <f>VLOOKUP(C2449,[1]!Location_Data[#Data],2,0)</f>
        <v>San Jose</v>
      </c>
      <c r="N2449" t="str">
        <f>VLOOKUP(D2449,[1]!Salespeople_Data[#Data],2,0)</f>
        <v>Ryan Welch</v>
      </c>
      <c r="O2449" t="str">
        <f>VLOOKUP(E2449,[1]!Customer_Data[#Data],2,0)</f>
        <v>Joshua Anderson</v>
      </c>
      <c r="P2449" s="15">
        <f t="shared" si="228"/>
        <v>6</v>
      </c>
      <c r="Q2449">
        <f t="shared" si="229"/>
        <v>4</v>
      </c>
      <c r="R2449">
        <f t="shared" si="230"/>
        <v>2020</v>
      </c>
    </row>
    <row r="2450" spans="1:18" x14ac:dyDescent="0.25">
      <c r="A2450" s="2" t="s">
        <v>3439</v>
      </c>
      <c r="B2450" s="2" t="s">
        <v>263</v>
      </c>
      <c r="C2450" s="2" t="s">
        <v>331</v>
      </c>
      <c r="D2450" s="2" t="s">
        <v>87</v>
      </c>
      <c r="E2450" s="2" t="s">
        <v>1722</v>
      </c>
      <c r="F2450" s="3">
        <v>43986</v>
      </c>
      <c r="G2450" s="2">
        <v>2</v>
      </c>
      <c r="H2450" s="11">
        <f>VLOOKUP(B2450,[1]!Product_Data[#Data],4,0)</f>
        <v>378</v>
      </c>
      <c r="I2450" s="11">
        <f>VLOOKUP(B2450,[1]!Product_Data[#Data],3,0)</f>
        <v>291</v>
      </c>
      <c r="J2450" s="11">
        <f t="shared" si="231"/>
        <v>582</v>
      </c>
      <c r="K2450" s="11">
        <f t="shared" si="232"/>
        <v>756</v>
      </c>
      <c r="L2450" s="11">
        <f t="shared" si="233"/>
        <v>174</v>
      </c>
      <c r="M2450" t="str">
        <f>VLOOKUP(C2450,[1]!Location_Data[#Data],2,0)</f>
        <v>Sunnyvale</v>
      </c>
      <c r="N2450" t="str">
        <f>VLOOKUP(D2450,[1]!Salespeople_Data[#Data],2,0)</f>
        <v>Martin Perry</v>
      </c>
      <c r="O2450" t="str">
        <f>VLOOKUP(E2450,[1]!Customer_Data[#Data],2,0)</f>
        <v>Jimmy Andrews</v>
      </c>
      <c r="P2450" s="15">
        <f t="shared" si="228"/>
        <v>5</v>
      </c>
      <c r="Q2450">
        <f t="shared" si="229"/>
        <v>6</v>
      </c>
      <c r="R2450">
        <f t="shared" si="230"/>
        <v>2020</v>
      </c>
    </row>
    <row r="2451" spans="1:18" x14ac:dyDescent="0.25">
      <c r="A2451" s="4" t="s">
        <v>3440</v>
      </c>
      <c r="B2451" s="4" t="s">
        <v>752</v>
      </c>
      <c r="C2451" s="4" t="s">
        <v>253</v>
      </c>
      <c r="D2451" s="4" t="s">
        <v>359</v>
      </c>
      <c r="E2451" s="4" t="s">
        <v>1423</v>
      </c>
      <c r="F2451" s="5">
        <v>43975</v>
      </c>
      <c r="G2451" s="4">
        <v>1</v>
      </c>
      <c r="H2451" s="11">
        <f>VLOOKUP(B2451,[1]!Product_Data[#Data],4,0)</f>
        <v>95</v>
      </c>
      <c r="I2451" s="11">
        <f>VLOOKUP(B2451,[1]!Product_Data[#Data],3,0)</f>
        <v>61</v>
      </c>
      <c r="J2451" s="11">
        <f t="shared" si="231"/>
        <v>61</v>
      </c>
      <c r="K2451" s="11">
        <f t="shared" si="232"/>
        <v>95</v>
      </c>
      <c r="L2451" s="11">
        <f t="shared" si="233"/>
        <v>34</v>
      </c>
      <c r="M2451" t="str">
        <f>VLOOKUP(C2451,[1]!Location_Data[#Data],2,0)</f>
        <v>Bakersfield</v>
      </c>
      <c r="N2451" t="str">
        <f>VLOOKUP(D2451,[1]!Salespeople_Data[#Data],2,0)</f>
        <v>Eugene Holmes</v>
      </c>
      <c r="O2451" t="str">
        <f>VLOOKUP(E2451,[1]!Customer_Data[#Data],2,0)</f>
        <v>Carlos Scott</v>
      </c>
      <c r="P2451" s="15">
        <f t="shared" si="228"/>
        <v>1</v>
      </c>
      <c r="Q2451">
        <f t="shared" si="229"/>
        <v>5</v>
      </c>
      <c r="R2451">
        <f t="shared" si="230"/>
        <v>2020</v>
      </c>
    </row>
    <row r="2452" spans="1:18" x14ac:dyDescent="0.25">
      <c r="A2452" s="2" t="s">
        <v>3441</v>
      </c>
      <c r="B2452" s="2" t="s">
        <v>818</v>
      </c>
      <c r="C2452" s="2" t="s">
        <v>74</v>
      </c>
      <c r="D2452" s="2" t="s">
        <v>146</v>
      </c>
      <c r="E2452" s="2" t="s">
        <v>842</v>
      </c>
      <c r="F2452" s="3">
        <v>44099</v>
      </c>
      <c r="G2452" s="2">
        <v>4</v>
      </c>
      <c r="H2452" s="11">
        <f>VLOOKUP(B2452,[1]!Product_Data[#Data],4,0)</f>
        <v>1638</v>
      </c>
      <c r="I2452" s="11">
        <f>VLOOKUP(B2452,[1]!Product_Data[#Data],3,0)</f>
        <v>1261</v>
      </c>
      <c r="J2452" s="11">
        <f t="shared" si="231"/>
        <v>5044</v>
      </c>
      <c r="K2452" s="11">
        <f t="shared" si="232"/>
        <v>6552</v>
      </c>
      <c r="L2452" s="11">
        <f t="shared" si="233"/>
        <v>1508</v>
      </c>
      <c r="M2452" t="str">
        <f>VLOOKUP(C2452,[1]!Location_Data[#Data],2,0)</f>
        <v>West Covina</v>
      </c>
      <c r="N2452" t="str">
        <f>VLOOKUP(D2452,[1]!Salespeople_Data[#Data],2,0)</f>
        <v>Carl Elliott</v>
      </c>
      <c r="O2452" t="str">
        <f>VLOOKUP(E2452,[1]!Customer_Data[#Data],2,0)</f>
        <v>Nicholas Garcia</v>
      </c>
      <c r="P2452" s="15">
        <f t="shared" si="228"/>
        <v>6</v>
      </c>
      <c r="Q2452">
        <f t="shared" si="229"/>
        <v>9</v>
      </c>
      <c r="R2452">
        <f t="shared" si="230"/>
        <v>2020</v>
      </c>
    </row>
    <row r="2453" spans="1:18" x14ac:dyDescent="0.25">
      <c r="A2453" s="4" t="s">
        <v>3442</v>
      </c>
      <c r="B2453" s="4" t="s">
        <v>361</v>
      </c>
      <c r="C2453" s="4" t="s">
        <v>469</v>
      </c>
      <c r="D2453" s="4" t="s">
        <v>250</v>
      </c>
      <c r="E2453" s="4" t="s">
        <v>493</v>
      </c>
      <c r="F2453" s="5">
        <v>43953</v>
      </c>
      <c r="G2453" s="4">
        <v>1</v>
      </c>
      <c r="H2453" s="11">
        <f>VLOOKUP(B2453,[1]!Product_Data[#Data],4,0)</f>
        <v>1338</v>
      </c>
      <c r="I2453" s="11">
        <f>VLOOKUP(B2453,[1]!Product_Data[#Data],3,0)</f>
        <v>682</v>
      </c>
      <c r="J2453" s="11">
        <f t="shared" si="231"/>
        <v>682</v>
      </c>
      <c r="K2453" s="11">
        <f t="shared" si="232"/>
        <v>1338</v>
      </c>
      <c r="L2453" s="11">
        <f t="shared" si="233"/>
        <v>656</v>
      </c>
      <c r="M2453" t="str">
        <f>VLOOKUP(C2453,[1]!Location_Data[#Data],2,0)</f>
        <v>Escondido</v>
      </c>
      <c r="N2453" t="str">
        <f>VLOOKUP(D2453,[1]!Salespeople_Data[#Data],2,0)</f>
        <v>Martin Carr</v>
      </c>
      <c r="O2453" t="str">
        <f>VLOOKUP(E2453,[1]!Customer_Data[#Data],2,0)</f>
        <v>Martin Reyes</v>
      </c>
      <c r="P2453" s="15">
        <f t="shared" si="228"/>
        <v>7</v>
      </c>
      <c r="Q2453">
        <f t="shared" si="229"/>
        <v>5</v>
      </c>
      <c r="R2453">
        <f t="shared" si="230"/>
        <v>2020</v>
      </c>
    </row>
    <row r="2454" spans="1:18" x14ac:dyDescent="0.25">
      <c r="A2454" s="2" t="s">
        <v>3443</v>
      </c>
      <c r="B2454" s="2" t="s">
        <v>271</v>
      </c>
      <c r="C2454" s="2" t="s">
        <v>19</v>
      </c>
      <c r="D2454" s="2" t="s">
        <v>126</v>
      </c>
      <c r="E2454" s="2" t="s">
        <v>768</v>
      </c>
      <c r="F2454" s="3">
        <v>43961</v>
      </c>
      <c r="G2454" s="2">
        <v>2</v>
      </c>
      <c r="H2454" s="11">
        <f>VLOOKUP(B2454,[1]!Product_Data[#Data],4,0)</f>
        <v>1587</v>
      </c>
      <c r="I2454" s="11">
        <f>VLOOKUP(B2454,[1]!Product_Data[#Data],3,0)</f>
        <v>1301</v>
      </c>
      <c r="J2454" s="11">
        <f t="shared" si="231"/>
        <v>2602</v>
      </c>
      <c r="K2454" s="11">
        <f t="shared" si="232"/>
        <v>3174</v>
      </c>
      <c r="L2454" s="11">
        <f t="shared" si="233"/>
        <v>572</v>
      </c>
      <c r="M2454" t="str">
        <f>VLOOKUP(C2454,[1]!Location_Data[#Data],2,0)</f>
        <v>Berkeley</v>
      </c>
      <c r="N2454" t="str">
        <f>VLOOKUP(D2454,[1]!Salespeople_Data[#Data],2,0)</f>
        <v>Larry Castillo</v>
      </c>
      <c r="O2454" t="str">
        <f>VLOOKUP(E2454,[1]!Customer_Data[#Data],2,0)</f>
        <v>Victor Hughes</v>
      </c>
      <c r="P2454" s="15">
        <f t="shared" si="228"/>
        <v>1</v>
      </c>
      <c r="Q2454">
        <f t="shared" si="229"/>
        <v>5</v>
      </c>
      <c r="R2454">
        <f t="shared" si="230"/>
        <v>2020</v>
      </c>
    </row>
    <row r="2455" spans="1:18" x14ac:dyDescent="0.25">
      <c r="A2455" s="4" t="s">
        <v>3444</v>
      </c>
      <c r="B2455" s="4" t="s">
        <v>119</v>
      </c>
      <c r="C2455" s="4" t="s">
        <v>286</v>
      </c>
      <c r="D2455" s="4" t="s">
        <v>413</v>
      </c>
      <c r="E2455" s="4" t="s">
        <v>974</v>
      </c>
      <c r="F2455" s="5">
        <v>44110</v>
      </c>
      <c r="G2455" s="4">
        <v>4</v>
      </c>
      <c r="H2455" s="11">
        <f>VLOOKUP(B2455,[1]!Product_Data[#Data],4,0)</f>
        <v>1077</v>
      </c>
      <c r="I2455" s="11">
        <f>VLOOKUP(B2455,[1]!Product_Data[#Data],3,0)</f>
        <v>732</v>
      </c>
      <c r="J2455" s="11">
        <f t="shared" si="231"/>
        <v>2928</v>
      </c>
      <c r="K2455" s="11">
        <f t="shared" si="232"/>
        <v>4308</v>
      </c>
      <c r="L2455" s="11">
        <f t="shared" si="233"/>
        <v>1380</v>
      </c>
      <c r="M2455" t="str">
        <f>VLOOKUP(C2455,[1]!Location_Data[#Data],2,0)</f>
        <v>El Monte</v>
      </c>
      <c r="N2455" t="str">
        <f>VLOOKUP(D2455,[1]!Salespeople_Data[#Data],2,0)</f>
        <v>Kenneth Bradley</v>
      </c>
      <c r="O2455" t="str">
        <f>VLOOKUP(E2455,[1]!Customer_Data[#Data],2,0)</f>
        <v>Patrick Morales</v>
      </c>
      <c r="P2455" s="15">
        <f t="shared" si="228"/>
        <v>3</v>
      </c>
      <c r="Q2455">
        <f t="shared" si="229"/>
        <v>10</v>
      </c>
      <c r="R2455">
        <f t="shared" si="230"/>
        <v>2020</v>
      </c>
    </row>
    <row r="2456" spans="1:18" x14ac:dyDescent="0.25">
      <c r="A2456" s="2" t="s">
        <v>3445</v>
      </c>
      <c r="B2456" s="2" t="s">
        <v>104</v>
      </c>
      <c r="C2456" s="2" t="s">
        <v>242</v>
      </c>
      <c r="D2456" s="2" t="s">
        <v>216</v>
      </c>
      <c r="E2456" s="2" t="s">
        <v>1209</v>
      </c>
      <c r="F2456" s="3">
        <v>43863</v>
      </c>
      <c r="G2456" s="2">
        <v>3</v>
      </c>
      <c r="H2456" s="11">
        <f>VLOOKUP(B2456,[1]!Product_Data[#Data],4,0)</f>
        <v>1671</v>
      </c>
      <c r="I2456" s="11">
        <f>VLOOKUP(B2456,[1]!Product_Data[#Data],3,0)</f>
        <v>1220</v>
      </c>
      <c r="J2456" s="11">
        <f t="shared" si="231"/>
        <v>3660</v>
      </c>
      <c r="K2456" s="11">
        <f t="shared" si="232"/>
        <v>5013</v>
      </c>
      <c r="L2456" s="11">
        <f t="shared" si="233"/>
        <v>1353</v>
      </c>
      <c r="M2456" t="str">
        <f>VLOOKUP(C2456,[1]!Location_Data[#Data],2,0)</f>
        <v>Downey</v>
      </c>
      <c r="N2456" t="str">
        <f>VLOOKUP(D2456,[1]!Salespeople_Data[#Data],2,0)</f>
        <v>Ernest Wagner</v>
      </c>
      <c r="O2456" t="str">
        <f>VLOOKUP(E2456,[1]!Customer_Data[#Data],2,0)</f>
        <v>Fred Stone</v>
      </c>
      <c r="P2456" s="15">
        <f t="shared" si="228"/>
        <v>1</v>
      </c>
      <c r="Q2456">
        <f t="shared" si="229"/>
        <v>2</v>
      </c>
      <c r="R2456">
        <f t="shared" si="230"/>
        <v>2020</v>
      </c>
    </row>
    <row r="2457" spans="1:18" x14ac:dyDescent="0.25">
      <c r="A2457" s="4" t="s">
        <v>3446</v>
      </c>
      <c r="B2457" s="4" t="s">
        <v>352</v>
      </c>
      <c r="C2457" s="4" t="s">
        <v>596</v>
      </c>
      <c r="D2457" s="4" t="s">
        <v>96</v>
      </c>
      <c r="E2457" s="4" t="s">
        <v>2263</v>
      </c>
      <c r="F2457" s="5">
        <v>43997</v>
      </c>
      <c r="G2457" s="4">
        <v>1</v>
      </c>
      <c r="H2457" s="11">
        <f>VLOOKUP(B2457,[1]!Product_Data[#Data],4,0)</f>
        <v>203</v>
      </c>
      <c r="I2457" s="11">
        <f>VLOOKUP(B2457,[1]!Product_Data[#Data],3,0)</f>
        <v>154</v>
      </c>
      <c r="J2457" s="11">
        <f t="shared" si="231"/>
        <v>154</v>
      </c>
      <c r="K2457" s="11">
        <f t="shared" si="232"/>
        <v>203</v>
      </c>
      <c r="L2457" s="11">
        <f t="shared" si="233"/>
        <v>49</v>
      </c>
      <c r="M2457" t="str">
        <f>VLOOKUP(C2457,[1]!Location_Data[#Data],2,0)</f>
        <v>Fremont</v>
      </c>
      <c r="N2457" t="str">
        <f>VLOOKUP(D2457,[1]!Salespeople_Data[#Data],2,0)</f>
        <v>Brian Thomas</v>
      </c>
      <c r="O2457" t="str">
        <f>VLOOKUP(E2457,[1]!Customer_Data[#Data],2,0)</f>
        <v>Jeffrey Carpenter</v>
      </c>
      <c r="P2457" s="15">
        <f t="shared" si="228"/>
        <v>2</v>
      </c>
      <c r="Q2457">
        <f t="shared" si="229"/>
        <v>6</v>
      </c>
      <c r="R2457">
        <f t="shared" si="230"/>
        <v>2020</v>
      </c>
    </row>
    <row r="2458" spans="1:18" x14ac:dyDescent="0.25">
      <c r="A2458" s="2" t="s">
        <v>3447</v>
      </c>
      <c r="B2458" s="2" t="s">
        <v>207</v>
      </c>
      <c r="C2458" s="2" t="s">
        <v>377</v>
      </c>
      <c r="D2458" s="2" t="s">
        <v>250</v>
      </c>
      <c r="E2458" s="2" t="s">
        <v>477</v>
      </c>
      <c r="F2458" s="3">
        <v>44005</v>
      </c>
      <c r="G2458" s="2">
        <v>1</v>
      </c>
      <c r="H2458" s="11">
        <f>VLOOKUP(B2458,[1]!Product_Data[#Data],4,0)</f>
        <v>2464</v>
      </c>
      <c r="I2458" s="11">
        <f>VLOOKUP(B2458,[1]!Product_Data[#Data],3,0)</f>
        <v>1774</v>
      </c>
      <c r="J2458" s="11">
        <f t="shared" si="231"/>
        <v>1774</v>
      </c>
      <c r="K2458" s="11">
        <f t="shared" si="232"/>
        <v>2464</v>
      </c>
      <c r="L2458" s="11">
        <f t="shared" si="233"/>
        <v>690</v>
      </c>
      <c r="M2458" t="str">
        <f>VLOOKUP(C2458,[1]!Location_Data[#Data],2,0)</f>
        <v>San Diego</v>
      </c>
      <c r="N2458" t="str">
        <f>VLOOKUP(D2458,[1]!Salespeople_Data[#Data],2,0)</f>
        <v>Martin Carr</v>
      </c>
      <c r="O2458" t="str">
        <f>VLOOKUP(E2458,[1]!Customer_Data[#Data],2,0)</f>
        <v>Joe Coleman</v>
      </c>
      <c r="P2458" s="15">
        <f t="shared" si="228"/>
        <v>3</v>
      </c>
      <c r="Q2458">
        <f t="shared" si="229"/>
        <v>6</v>
      </c>
      <c r="R2458">
        <f t="shared" si="230"/>
        <v>2020</v>
      </c>
    </row>
    <row r="2459" spans="1:18" x14ac:dyDescent="0.25">
      <c r="A2459" s="4" t="s">
        <v>3448</v>
      </c>
      <c r="B2459" s="4" t="s">
        <v>219</v>
      </c>
      <c r="C2459" s="4" t="s">
        <v>195</v>
      </c>
      <c r="D2459" s="4" t="s">
        <v>257</v>
      </c>
      <c r="E2459" s="4" t="s">
        <v>1651</v>
      </c>
      <c r="F2459" s="5">
        <v>44166</v>
      </c>
      <c r="G2459" s="4">
        <v>1</v>
      </c>
      <c r="H2459" s="11">
        <f>VLOOKUP(B2459,[1]!Product_Data[#Data],4,0)</f>
        <v>561</v>
      </c>
      <c r="I2459" s="11">
        <f>VLOOKUP(B2459,[1]!Product_Data[#Data],3,0)</f>
        <v>421</v>
      </c>
      <c r="J2459" s="11">
        <f t="shared" si="231"/>
        <v>421</v>
      </c>
      <c r="K2459" s="11">
        <f t="shared" si="232"/>
        <v>561</v>
      </c>
      <c r="L2459" s="11">
        <f t="shared" si="233"/>
        <v>140</v>
      </c>
      <c r="M2459" t="str">
        <f>VLOOKUP(C2459,[1]!Location_Data[#Data],2,0)</f>
        <v>Pomona</v>
      </c>
      <c r="N2459" t="str">
        <f>VLOOKUP(D2459,[1]!Salespeople_Data[#Data],2,0)</f>
        <v>Jerry Perry</v>
      </c>
      <c r="O2459" t="str">
        <f>VLOOKUP(E2459,[1]!Customer_Data[#Data],2,0)</f>
        <v>Douglas Wallace</v>
      </c>
      <c r="P2459" s="15">
        <f t="shared" si="228"/>
        <v>3</v>
      </c>
      <c r="Q2459">
        <f t="shared" si="229"/>
        <v>12</v>
      </c>
      <c r="R2459">
        <f t="shared" si="230"/>
        <v>2020</v>
      </c>
    </row>
    <row r="2460" spans="1:18" x14ac:dyDescent="0.25">
      <c r="A2460" s="2" t="s">
        <v>3449</v>
      </c>
      <c r="B2460" s="2" t="s">
        <v>367</v>
      </c>
      <c r="C2460" s="2" t="s">
        <v>66</v>
      </c>
      <c r="D2460" s="2" t="s">
        <v>216</v>
      </c>
      <c r="E2460" s="2" t="s">
        <v>631</v>
      </c>
      <c r="F2460" s="3">
        <v>44165</v>
      </c>
      <c r="G2460" s="2">
        <v>1</v>
      </c>
      <c r="H2460" s="11">
        <f>VLOOKUP(B2460,[1]!Product_Data[#Data],4,0)</f>
        <v>530</v>
      </c>
      <c r="I2460" s="11">
        <f>VLOOKUP(B2460,[1]!Product_Data[#Data],3,0)</f>
        <v>424</v>
      </c>
      <c r="J2460" s="11">
        <f t="shared" si="231"/>
        <v>424</v>
      </c>
      <c r="K2460" s="11">
        <f t="shared" si="232"/>
        <v>530</v>
      </c>
      <c r="L2460" s="11">
        <f t="shared" si="233"/>
        <v>106</v>
      </c>
      <c r="M2460" t="str">
        <f>VLOOKUP(C2460,[1]!Location_Data[#Data],2,0)</f>
        <v>Ontario</v>
      </c>
      <c r="N2460" t="str">
        <f>VLOOKUP(D2460,[1]!Salespeople_Data[#Data],2,0)</f>
        <v>Ernest Wagner</v>
      </c>
      <c r="O2460" t="str">
        <f>VLOOKUP(E2460,[1]!Customer_Data[#Data],2,0)</f>
        <v>Matthew Phillips</v>
      </c>
      <c r="P2460" s="15">
        <f t="shared" si="228"/>
        <v>2</v>
      </c>
      <c r="Q2460">
        <f t="shared" si="229"/>
        <v>11</v>
      </c>
      <c r="R2460">
        <f t="shared" si="230"/>
        <v>2020</v>
      </c>
    </row>
    <row r="2461" spans="1:18" x14ac:dyDescent="0.25">
      <c r="A2461" s="4" t="s">
        <v>3450</v>
      </c>
      <c r="B2461" s="4" t="s">
        <v>461</v>
      </c>
      <c r="C2461" s="4" t="s">
        <v>316</v>
      </c>
      <c r="D2461" s="4" t="s">
        <v>178</v>
      </c>
      <c r="E2461" s="4" t="s">
        <v>417</v>
      </c>
      <c r="F2461" s="5">
        <v>43939</v>
      </c>
      <c r="G2461" s="4">
        <v>2</v>
      </c>
      <c r="H2461" s="11">
        <f>VLOOKUP(B2461,[1]!Product_Data[#Data],4,0)</f>
        <v>35</v>
      </c>
      <c r="I2461" s="11">
        <f>VLOOKUP(B2461,[1]!Product_Data[#Data],3,0)</f>
        <v>22</v>
      </c>
      <c r="J2461" s="11">
        <f t="shared" si="231"/>
        <v>44</v>
      </c>
      <c r="K2461" s="11">
        <f t="shared" si="232"/>
        <v>70</v>
      </c>
      <c r="L2461" s="11">
        <f t="shared" si="233"/>
        <v>26</v>
      </c>
      <c r="M2461" t="str">
        <f>VLOOKUP(C2461,[1]!Location_Data[#Data],2,0)</f>
        <v>East Los Angeles</v>
      </c>
      <c r="N2461" t="str">
        <f>VLOOKUP(D2461,[1]!Salespeople_Data[#Data],2,0)</f>
        <v>Joshua Taylor</v>
      </c>
      <c r="O2461" t="str">
        <f>VLOOKUP(E2461,[1]!Customer_Data[#Data],2,0)</f>
        <v>Brian Kim</v>
      </c>
      <c r="P2461" s="15">
        <f t="shared" si="228"/>
        <v>7</v>
      </c>
      <c r="Q2461">
        <f t="shared" si="229"/>
        <v>4</v>
      </c>
      <c r="R2461">
        <f t="shared" si="230"/>
        <v>2020</v>
      </c>
    </row>
    <row r="2462" spans="1:18" x14ac:dyDescent="0.25">
      <c r="A2462" s="2" t="s">
        <v>3451</v>
      </c>
      <c r="B2462" s="2" t="s">
        <v>796</v>
      </c>
      <c r="C2462" s="2" t="s">
        <v>9</v>
      </c>
      <c r="D2462" s="2" t="s">
        <v>257</v>
      </c>
      <c r="E2462" s="2" t="s">
        <v>558</v>
      </c>
      <c r="F2462" s="3">
        <v>43975</v>
      </c>
      <c r="G2462" s="2">
        <v>4</v>
      </c>
      <c r="H2462" s="11">
        <f>VLOOKUP(B2462,[1]!Product_Data[#Data],4,0)</f>
        <v>1103</v>
      </c>
      <c r="I2462" s="11">
        <f>VLOOKUP(B2462,[1]!Product_Data[#Data],3,0)</f>
        <v>838</v>
      </c>
      <c r="J2462" s="11">
        <f t="shared" si="231"/>
        <v>3352</v>
      </c>
      <c r="K2462" s="11">
        <f t="shared" si="232"/>
        <v>4412</v>
      </c>
      <c r="L2462" s="11">
        <f t="shared" si="233"/>
        <v>1060</v>
      </c>
      <c r="M2462" t="str">
        <f>VLOOKUP(C2462,[1]!Location_Data[#Data],2,0)</f>
        <v>San Mateo</v>
      </c>
      <c r="N2462" t="str">
        <f>VLOOKUP(D2462,[1]!Salespeople_Data[#Data],2,0)</f>
        <v>Jerry Perry</v>
      </c>
      <c r="O2462" t="str">
        <f>VLOOKUP(E2462,[1]!Customer_Data[#Data],2,0)</f>
        <v>Clarence Greene</v>
      </c>
      <c r="P2462" s="15">
        <f t="shared" si="228"/>
        <v>1</v>
      </c>
      <c r="Q2462">
        <f t="shared" si="229"/>
        <v>5</v>
      </c>
      <c r="R2462">
        <f t="shared" si="230"/>
        <v>2020</v>
      </c>
    </row>
    <row r="2463" spans="1:18" x14ac:dyDescent="0.25">
      <c r="A2463" s="4" t="s">
        <v>3452</v>
      </c>
      <c r="B2463" s="4" t="s">
        <v>457</v>
      </c>
      <c r="C2463" s="4" t="s">
        <v>349</v>
      </c>
      <c r="D2463" s="4" t="s">
        <v>25</v>
      </c>
      <c r="E2463" s="4" t="s">
        <v>1767</v>
      </c>
      <c r="F2463" s="5">
        <v>43933</v>
      </c>
      <c r="G2463" s="4">
        <v>2</v>
      </c>
      <c r="H2463" s="11">
        <f>VLOOKUP(B2463,[1]!Product_Data[#Data],4,0)</f>
        <v>947</v>
      </c>
      <c r="I2463" s="11">
        <f>VLOOKUP(B2463,[1]!Product_Data[#Data],3,0)</f>
        <v>786</v>
      </c>
      <c r="J2463" s="11">
        <f t="shared" si="231"/>
        <v>1572</v>
      </c>
      <c r="K2463" s="11">
        <f t="shared" si="232"/>
        <v>1894</v>
      </c>
      <c r="L2463" s="11">
        <f t="shared" si="233"/>
        <v>322</v>
      </c>
      <c r="M2463" t="str">
        <f>VLOOKUP(C2463,[1]!Location_Data[#Data],2,0)</f>
        <v>Santa Clara</v>
      </c>
      <c r="N2463" t="str">
        <f>VLOOKUP(D2463,[1]!Salespeople_Data[#Data],2,0)</f>
        <v>Brian Davis</v>
      </c>
      <c r="O2463" t="str">
        <f>VLOOKUP(E2463,[1]!Customer_Data[#Data],2,0)</f>
        <v>Jeremy Gomez</v>
      </c>
      <c r="P2463" s="15">
        <f t="shared" si="228"/>
        <v>1</v>
      </c>
      <c r="Q2463">
        <f t="shared" si="229"/>
        <v>4</v>
      </c>
      <c r="R2463">
        <f t="shared" si="230"/>
        <v>2020</v>
      </c>
    </row>
    <row r="2464" spans="1:18" x14ac:dyDescent="0.25">
      <c r="A2464" s="2" t="s">
        <v>3453</v>
      </c>
      <c r="B2464" s="2" t="s">
        <v>267</v>
      </c>
      <c r="C2464" s="2" t="s">
        <v>44</v>
      </c>
      <c r="D2464" s="2" t="s">
        <v>40</v>
      </c>
      <c r="E2464" s="2" t="s">
        <v>1579</v>
      </c>
      <c r="F2464" s="3">
        <v>44140</v>
      </c>
      <c r="G2464" s="2">
        <v>1</v>
      </c>
      <c r="H2464" s="11">
        <f>VLOOKUP(B2464,[1]!Product_Data[#Data],4,0)</f>
        <v>400</v>
      </c>
      <c r="I2464" s="11">
        <f>VLOOKUP(B2464,[1]!Product_Data[#Data],3,0)</f>
        <v>208</v>
      </c>
      <c r="J2464" s="11">
        <f t="shared" si="231"/>
        <v>208</v>
      </c>
      <c r="K2464" s="11">
        <f t="shared" si="232"/>
        <v>400</v>
      </c>
      <c r="L2464" s="11">
        <f t="shared" si="233"/>
        <v>192</v>
      </c>
      <c r="M2464" t="str">
        <f>VLOOKUP(C2464,[1]!Location_Data[#Data],2,0)</f>
        <v>Moreno Valley</v>
      </c>
      <c r="N2464" t="str">
        <f>VLOOKUP(D2464,[1]!Salespeople_Data[#Data],2,0)</f>
        <v>Brian Hansen</v>
      </c>
      <c r="O2464" t="str">
        <f>VLOOKUP(E2464,[1]!Customer_Data[#Data],2,0)</f>
        <v>Charles Montgomery</v>
      </c>
      <c r="P2464" s="15">
        <f t="shared" si="228"/>
        <v>5</v>
      </c>
      <c r="Q2464">
        <f t="shared" si="229"/>
        <v>11</v>
      </c>
      <c r="R2464">
        <f t="shared" si="230"/>
        <v>2020</v>
      </c>
    </row>
    <row r="2465" spans="1:18" x14ac:dyDescent="0.25">
      <c r="A2465" s="4" t="s">
        <v>3454</v>
      </c>
      <c r="B2465" s="4" t="s">
        <v>189</v>
      </c>
      <c r="C2465" s="4" t="s">
        <v>229</v>
      </c>
      <c r="D2465" s="4" t="s">
        <v>87</v>
      </c>
      <c r="E2465" s="4" t="s">
        <v>1570</v>
      </c>
      <c r="F2465" s="5">
        <v>44160</v>
      </c>
      <c r="G2465" s="4">
        <v>3</v>
      </c>
      <c r="H2465" s="11">
        <f>VLOOKUP(B2465,[1]!Product_Data[#Data],4,0)</f>
        <v>1783</v>
      </c>
      <c r="I2465" s="11">
        <f>VLOOKUP(B2465,[1]!Product_Data[#Data],3,0)</f>
        <v>1516</v>
      </c>
      <c r="J2465" s="11">
        <f t="shared" si="231"/>
        <v>4548</v>
      </c>
      <c r="K2465" s="11">
        <f t="shared" si="232"/>
        <v>5349</v>
      </c>
      <c r="L2465" s="11">
        <f t="shared" si="233"/>
        <v>801</v>
      </c>
      <c r="M2465" t="str">
        <f>VLOOKUP(C2465,[1]!Location_Data[#Data],2,0)</f>
        <v>San Jose</v>
      </c>
      <c r="N2465" t="str">
        <f>VLOOKUP(D2465,[1]!Salespeople_Data[#Data],2,0)</f>
        <v>Martin Perry</v>
      </c>
      <c r="O2465" t="str">
        <f>VLOOKUP(E2465,[1]!Customer_Data[#Data],2,0)</f>
        <v>Jonathan Harris</v>
      </c>
      <c r="P2465" s="15">
        <f t="shared" si="228"/>
        <v>4</v>
      </c>
      <c r="Q2465">
        <f t="shared" si="229"/>
        <v>11</v>
      </c>
      <c r="R2465">
        <f t="shared" si="230"/>
        <v>2020</v>
      </c>
    </row>
    <row r="2466" spans="1:18" x14ac:dyDescent="0.25">
      <c r="A2466" s="2" t="s">
        <v>3455</v>
      </c>
      <c r="B2466" s="2" t="s">
        <v>383</v>
      </c>
      <c r="C2466" s="2" t="s">
        <v>74</v>
      </c>
      <c r="D2466" s="2" t="s">
        <v>225</v>
      </c>
      <c r="E2466" s="2" t="s">
        <v>931</v>
      </c>
      <c r="F2466" s="3">
        <v>43881</v>
      </c>
      <c r="G2466" s="2">
        <v>1</v>
      </c>
      <c r="H2466" s="11">
        <f>VLOOKUP(B2466,[1]!Product_Data[#Data],4,0)</f>
        <v>1494</v>
      </c>
      <c r="I2466" s="11">
        <f>VLOOKUP(B2466,[1]!Product_Data[#Data],3,0)</f>
        <v>971</v>
      </c>
      <c r="J2466" s="11">
        <f t="shared" si="231"/>
        <v>971</v>
      </c>
      <c r="K2466" s="11">
        <f t="shared" si="232"/>
        <v>1494</v>
      </c>
      <c r="L2466" s="11">
        <f t="shared" si="233"/>
        <v>523</v>
      </c>
      <c r="M2466" t="str">
        <f>VLOOKUP(C2466,[1]!Location_Data[#Data],2,0)</f>
        <v>West Covina</v>
      </c>
      <c r="N2466" t="str">
        <f>VLOOKUP(D2466,[1]!Salespeople_Data[#Data],2,0)</f>
        <v>Andrew Bowman</v>
      </c>
      <c r="O2466" t="str">
        <f>VLOOKUP(E2466,[1]!Customer_Data[#Data],2,0)</f>
        <v>Joshua Collins</v>
      </c>
      <c r="P2466" s="15">
        <f t="shared" si="228"/>
        <v>5</v>
      </c>
      <c r="Q2466">
        <f t="shared" si="229"/>
        <v>2</v>
      </c>
      <c r="R2466">
        <f t="shared" si="230"/>
        <v>2020</v>
      </c>
    </row>
    <row r="2467" spans="1:18" x14ac:dyDescent="0.25">
      <c r="A2467" s="4" t="s">
        <v>3456</v>
      </c>
      <c r="B2467" s="4" t="s">
        <v>238</v>
      </c>
      <c r="C2467" s="4" t="s">
        <v>331</v>
      </c>
      <c r="D2467" s="4" t="s">
        <v>225</v>
      </c>
      <c r="E2467" s="4" t="s">
        <v>363</v>
      </c>
      <c r="F2467" s="5">
        <v>44066</v>
      </c>
      <c r="G2467" s="4">
        <v>4</v>
      </c>
      <c r="H2467" s="11">
        <f>VLOOKUP(B2467,[1]!Product_Data[#Data],4,0)</f>
        <v>871</v>
      </c>
      <c r="I2467" s="11">
        <f>VLOOKUP(B2467,[1]!Product_Data[#Data],3,0)</f>
        <v>540</v>
      </c>
      <c r="J2467" s="11">
        <f t="shared" si="231"/>
        <v>2160</v>
      </c>
      <c r="K2467" s="11">
        <f t="shared" si="232"/>
        <v>3484</v>
      </c>
      <c r="L2467" s="11">
        <f t="shared" si="233"/>
        <v>1324</v>
      </c>
      <c r="M2467" t="str">
        <f>VLOOKUP(C2467,[1]!Location_Data[#Data],2,0)</f>
        <v>Sunnyvale</v>
      </c>
      <c r="N2467" t="str">
        <f>VLOOKUP(D2467,[1]!Salespeople_Data[#Data],2,0)</f>
        <v>Andrew Bowman</v>
      </c>
      <c r="O2467" t="str">
        <f>VLOOKUP(E2467,[1]!Customer_Data[#Data],2,0)</f>
        <v>Robert Carr</v>
      </c>
      <c r="P2467" s="15">
        <f t="shared" si="228"/>
        <v>1</v>
      </c>
      <c r="Q2467">
        <f t="shared" si="229"/>
        <v>8</v>
      </c>
      <c r="R2467">
        <f t="shared" si="230"/>
        <v>2020</v>
      </c>
    </row>
    <row r="2468" spans="1:18" x14ac:dyDescent="0.25">
      <c r="A2468" s="2" t="s">
        <v>3457</v>
      </c>
      <c r="B2468" s="2" t="s">
        <v>109</v>
      </c>
      <c r="C2468" s="2" t="s">
        <v>527</v>
      </c>
      <c r="D2468" s="2" t="s">
        <v>216</v>
      </c>
      <c r="E2468" s="2" t="s">
        <v>851</v>
      </c>
      <c r="F2468" s="3">
        <v>43972</v>
      </c>
      <c r="G2468" s="2">
        <v>1</v>
      </c>
      <c r="H2468" s="11">
        <f>VLOOKUP(B2468,[1]!Product_Data[#Data],4,0)</f>
        <v>1783</v>
      </c>
      <c r="I2468" s="11">
        <f>VLOOKUP(B2468,[1]!Product_Data[#Data],3,0)</f>
        <v>1230</v>
      </c>
      <c r="J2468" s="11">
        <f t="shared" si="231"/>
        <v>1230</v>
      </c>
      <c r="K2468" s="11">
        <f t="shared" si="232"/>
        <v>1783</v>
      </c>
      <c r="L2468" s="11">
        <f t="shared" si="233"/>
        <v>553</v>
      </c>
      <c r="M2468" t="str">
        <f>VLOOKUP(C2468,[1]!Location_Data[#Data],2,0)</f>
        <v>Stockton</v>
      </c>
      <c r="N2468" t="str">
        <f>VLOOKUP(D2468,[1]!Salespeople_Data[#Data],2,0)</f>
        <v>Ernest Wagner</v>
      </c>
      <c r="O2468" t="str">
        <f>VLOOKUP(E2468,[1]!Customer_Data[#Data],2,0)</f>
        <v>Gary Hudson</v>
      </c>
      <c r="P2468" s="15">
        <f t="shared" si="228"/>
        <v>5</v>
      </c>
      <c r="Q2468">
        <f t="shared" si="229"/>
        <v>5</v>
      </c>
      <c r="R2468">
        <f t="shared" si="230"/>
        <v>2020</v>
      </c>
    </row>
    <row r="2469" spans="1:18" x14ac:dyDescent="0.25">
      <c r="A2469" s="4" t="s">
        <v>3458</v>
      </c>
      <c r="B2469" s="4" t="s">
        <v>33</v>
      </c>
      <c r="C2469" s="4" t="s">
        <v>392</v>
      </c>
      <c r="D2469" s="4" t="s">
        <v>87</v>
      </c>
      <c r="E2469" s="4" t="s">
        <v>3459</v>
      </c>
      <c r="F2469" s="5">
        <v>43883</v>
      </c>
      <c r="G2469" s="4">
        <v>1</v>
      </c>
      <c r="H2469" s="11">
        <f>VLOOKUP(B2469,[1]!Product_Data[#Data],4,0)</f>
        <v>1582</v>
      </c>
      <c r="I2469" s="11">
        <f>VLOOKUP(B2469,[1]!Product_Data[#Data],3,0)</f>
        <v>1234</v>
      </c>
      <c r="J2469" s="11">
        <f t="shared" si="231"/>
        <v>1234</v>
      </c>
      <c r="K2469" s="11">
        <f t="shared" si="232"/>
        <v>1582</v>
      </c>
      <c r="L2469" s="11">
        <f t="shared" si="233"/>
        <v>348</v>
      </c>
      <c r="M2469" t="str">
        <f>VLOOKUP(C2469,[1]!Location_Data[#Data],2,0)</f>
        <v>Visalia</v>
      </c>
      <c r="N2469" t="str">
        <f>VLOOKUP(D2469,[1]!Salespeople_Data[#Data],2,0)</f>
        <v>Martin Perry</v>
      </c>
      <c r="O2469" t="str">
        <f>VLOOKUP(E2469,[1]!Customer_Data[#Data],2,0)</f>
        <v>Juan Perez</v>
      </c>
      <c r="P2469" s="15">
        <f t="shared" si="228"/>
        <v>7</v>
      </c>
      <c r="Q2469">
        <f t="shared" si="229"/>
        <v>2</v>
      </c>
      <c r="R2469">
        <f t="shared" si="230"/>
        <v>2020</v>
      </c>
    </row>
    <row r="2470" spans="1:18" x14ac:dyDescent="0.25">
      <c r="A2470" s="2" t="s">
        <v>3460</v>
      </c>
      <c r="B2470" s="2" t="s">
        <v>43</v>
      </c>
      <c r="C2470" s="2" t="s">
        <v>57</v>
      </c>
      <c r="D2470" s="2" t="s">
        <v>10</v>
      </c>
      <c r="E2470" s="2" t="s">
        <v>764</v>
      </c>
      <c r="F2470" s="3">
        <v>43982</v>
      </c>
      <c r="G2470" s="2">
        <v>3</v>
      </c>
      <c r="H2470" s="11">
        <f>VLOOKUP(B2470,[1]!Product_Data[#Data],4,0)</f>
        <v>356</v>
      </c>
      <c r="I2470" s="11">
        <f>VLOOKUP(B2470,[1]!Product_Data[#Data],3,0)</f>
        <v>292</v>
      </c>
      <c r="J2470" s="11">
        <f t="shared" si="231"/>
        <v>876</v>
      </c>
      <c r="K2470" s="11">
        <f t="shared" si="232"/>
        <v>1068</v>
      </c>
      <c r="L2470" s="11">
        <f t="shared" si="233"/>
        <v>192</v>
      </c>
      <c r="M2470" t="str">
        <f>VLOOKUP(C2470,[1]!Location_Data[#Data],2,0)</f>
        <v>Thousand Oaks</v>
      </c>
      <c r="N2470" t="str">
        <f>VLOOKUP(D2470,[1]!Salespeople_Data[#Data],2,0)</f>
        <v>Justin Lynch</v>
      </c>
      <c r="O2470" t="str">
        <f>VLOOKUP(E2470,[1]!Customer_Data[#Data],2,0)</f>
        <v>Ronald Bradley</v>
      </c>
      <c r="P2470" s="15">
        <f t="shared" si="228"/>
        <v>1</v>
      </c>
      <c r="Q2470">
        <f t="shared" si="229"/>
        <v>5</v>
      </c>
      <c r="R2470">
        <f t="shared" si="230"/>
        <v>2020</v>
      </c>
    </row>
    <row r="2471" spans="1:18" x14ac:dyDescent="0.25">
      <c r="A2471" s="4" t="s">
        <v>3461</v>
      </c>
      <c r="B2471" s="4" t="s">
        <v>252</v>
      </c>
      <c r="C2471" s="4" t="s">
        <v>530</v>
      </c>
      <c r="D2471" s="4" t="s">
        <v>96</v>
      </c>
      <c r="E2471" s="4" t="s">
        <v>2460</v>
      </c>
      <c r="F2471" s="5">
        <v>43915</v>
      </c>
      <c r="G2471" s="4">
        <v>1</v>
      </c>
      <c r="H2471" s="11">
        <f>VLOOKUP(B2471,[1]!Product_Data[#Data],4,0)</f>
        <v>1899</v>
      </c>
      <c r="I2471" s="11">
        <f>VLOOKUP(B2471,[1]!Product_Data[#Data],3,0)</f>
        <v>1044</v>
      </c>
      <c r="J2471" s="11">
        <f t="shared" si="231"/>
        <v>1044</v>
      </c>
      <c r="K2471" s="11">
        <f t="shared" si="232"/>
        <v>1899</v>
      </c>
      <c r="L2471" s="11">
        <f t="shared" si="233"/>
        <v>855</v>
      </c>
      <c r="M2471" t="str">
        <f>VLOOKUP(C2471,[1]!Location_Data[#Data],2,0)</f>
        <v>San Buenaventura (Ventura)</v>
      </c>
      <c r="N2471" t="str">
        <f>VLOOKUP(D2471,[1]!Salespeople_Data[#Data],2,0)</f>
        <v>Brian Thomas</v>
      </c>
      <c r="O2471" t="str">
        <f>VLOOKUP(E2471,[1]!Customer_Data[#Data],2,0)</f>
        <v>Joe Gordon</v>
      </c>
      <c r="P2471" s="15">
        <f t="shared" si="228"/>
        <v>4</v>
      </c>
      <c r="Q2471">
        <f t="shared" si="229"/>
        <v>3</v>
      </c>
      <c r="R2471">
        <f t="shared" si="230"/>
        <v>2020</v>
      </c>
    </row>
    <row r="2472" spans="1:18" x14ac:dyDescent="0.25">
      <c r="A2472" s="2" t="s">
        <v>3462</v>
      </c>
      <c r="B2472" s="2" t="s">
        <v>352</v>
      </c>
      <c r="C2472" s="2" t="s">
        <v>490</v>
      </c>
      <c r="D2472" s="2" t="s">
        <v>356</v>
      </c>
      <c r="E2472" s="2" t="s">
        <v>455</v>
      </c>
      <c r="F2472" s="3">
        <v>44145</v>
      </c>
      <c r="G2472" s="2">
        <v>1</v>
      </c>
      <c r="H2472" s="11">
        <f>VLOOKUP(B2472,[1]!Product_Data[#Data],4,0)</f>
        <v>203</v>
      </c>
      <c r="I2472" s="11">
        <f>VLOOKUP(B2472,[1]!Product_Data[#Data],3,0)</f>
        <v>154</v>
      </c>
      <c r="J2472" s="11">
        <f t="shared" si="231"/>
        <v>154</v>
      </c>
      <c r="K2472" s="11">
        <f t="shared" si="232"/>
        <v>203</v>
      </c>
      <c r="L2472" s="11">
        <f t="shared" si="233"/>
        <v>49</v>
      </c>
      <c r="M2472" t="str">
        <f>VLOOKUP(C2472,[1]!Location_Data[#Data],2,0)</f>
        <v>Temecula</v>
      </c>
      <c r="N2472" t="str">
        <f>VLOOKUP(D2472,[1]!Salespeople_Data[#Data],2,0)</f>
        <v>Jimmy Young</v>
      </c>
      <c r="O2472" t="str">
        <f>VLOOKUP(E2472,[1]!Customer_Data[#Data],2,0)</f>
        <v>Adam Bailey</v>
      </c>
      <c r="P2472" s="15">
        <f t="shared" si="228"/>
        <v>3</v>
      </c>
      <c r="Q2472">
        <f t="shared" si="229"/>
        <v>11</v>
      </c>
      <c r="R2472">
        <f t="shared" si="230"/>
        <v>2020</v>
      </c>
    </row>
    <row r="2473" spans="1:18" x14ac:dyDescent="0.25">
      <c r="A2473" s="4" t="s">
        <v>3463</v>
      </c>
      <c r="B2473" s="4" t="s">
        <v>603</v>
      </c>
      <c r="C2473" s="4" t="s">
        <v>44</v>
      </c>
      <c r="D2473" s="4" t="s">
        <v>15</v>
      </c>
      <c r="E2473" s="4" t="s">
        <v>500</v>
      </c>
      <c r="F2473" s="5">
        <v>44169</v>
      </c>
      <c r="G2473" s="4">
        <v>4</v>
      </c>
      <c r="H2473" s="11">
        <f>VLOOKUP(B2473,[1]!Product_Data[#Data],4,0)</f>
        <v>2495</v>
      </c>
      <c r="I2473" s="11">
        <f>VLOOKUP(B2473,[1]!Product_Data[#Data],3,0)</f>
        <v>1896</v>
      </c>
      <c r="J2473" s="11">
        <f t="shared" si="231"/>
        <v>7584</v>
      </c>
      <c r="K2473" s="11">
        <f t="shared" si="232"/>
        <v>9980</v>
      </c>
      <c r="L2473" s="11">
        <f t="shared" si="233"/>
        <v>2396</v>
      </c>
      <c r="M2473" t="str">
        <f>VLOOKUP(C2473,[1]!Location_Data[#Data],2,0)</f>
        <v>Moreno Valley</v>
      </c>
      <c r="N2473" t="str">
        <f>VLOOKUP(D2473,[1]!Salespeople_Data[#Data],2,0)</f>
        <v>Ryan Butler</v>
      </c>
      <c r="O2473" t="str">
        <f>VLOOKUP(E2473,[1]!Customer_Data[#Data],2,0)</f>
        <v>William Medina</v>
      </c>
      <c r="P2473" s="15">
        <f t="shared" si="228"/>
        <v>6</v>
      </c>
      <c r="Q2473">
        <f t="shared" si="229"/>
        <v>12</v>
      </c>
      <c r="R2473">
        <f t="shared" si="230"/>
        <v>2020</v>
      </c>
    </row>
    <row r="2474" spans="1:18" x14ac:dyDescent="0.25">
      <c r="A2474" s="2" t="s">
        <v>3464</v>
      </c>
      <c r="B2474" s="2" t="s">
        <v>194</v>
      </c>
      <c r="C2474" s="2" t="s">
        <v>249</v>
      </c>
      <c r="D2474" s="2" t="s">
        <v>35</v>
      </c>
      <c r="E2474" s="2" t="s">
        <v>1129</v>
      </c>
      <c r="F2474" s="3">
        <v>44188</v>
      </c>
      <c r="G2474" s="2">
        <v>1</v>
      </c>
      <c r="H2474" s="11">
        <f>VLOOKUP(B2474,[1]!Product_Data[#Data],4,0)</f>
        <v>1278</v>
      </c>
      <c r="I2474" s="11">
        <f>VLOOKUP(B2474,[1]!Product_Data[#Data],3,0)</f>
        <v>665</v>
      </c>
      <c r="J2474" s="11">
        <f t="shared" si="231"/>
        <v>665</v>
      </c>
      <c r="K2474" s="11">
        <f t="shared" si="232"/>
        <v>1278</v>
      </c>
      <c r="L2474" s="11">
        <f t="shared" si="233"/>
        <v>613</v>
      </c>
      <c r="M2474" t="str">
        <f>VLOOKUP(C2474,[1]!Location_Data[#Data],2,0)</f>
        <v>Roseville</v>
      </c>
      <c r="N2474" t="str">
        <f>VLOOKUP(D2474,[1]!Salespeople_Data[#Data],2,0)</f>
        <v>Charles Harper</v>
      </c>
      <c r="O2474" t="str">
        <f>VLOOKUP(E2474,[1]!Customer_Data[#Data],2,0)</f>
        <v>Paul Richardson</v>
      </c>
      <c r="P2474" s="15">
        <f t="shared" si="228"/>
        <v>4</v>
      </c>
      <c r="Q2474">
        <f t="shared" si="229"/>
        <v>12</v>
      </c>
      <c r="R2474">
        <f t="shared" si="230"/>
        <v>2020</v>
      </c>
    </row>
    <row r="2475" spans="1:18" x14ac:dyDescent="0.25">
      <c r="A2475" s="4" t="s">
        <v>3465</v>
      </c>
      <c r="B2475" s="4" t="s">
        <v>185</v>
      </c>
      <c r="C2475" s="4" t="s">
        <v>331</v>
      </c>
      <c r="D2475" s="4" t="s">
        <v>63</v>
      </c>
      <c r="E2475" s="4" t="s">
        <v>3466</v>
      </c>
      <c r="F2475" s="5">
        <v>43956</v>
      </c>
      <c r="G2475" s="4">
        <v>1</v>
      </c>
      <c r="H2475" s="11">
        <f>VLOOKUP(B2475,[1]!Product_Data[#Data],4,0)</f>
        <v>667</v>
      </c>
      <c r="I2475" s="11">
        <f>VLOOKUP(B2475,[1]!Product_Data[#Data],3,0)</f>
        <v>387</v>
      </c>
      <c r="J2475" s="11">
        <f t="shared" si="231"/>
        <v>387</v>
      </c>
      <c r="K2475" s="11">
        <f t="shared" si="232"/>
        <v>667</v>
      </c>
      <c r="L2475" s="11">
        <f t="shared" si="233"/>
        <v>280</v>
      </c>
      <c r="M2475" t="str">
        <f>VLOOKUP(C2475,[1]!Location_Data[#Data],2,0)</f>
        <v>Sunnyvale</v>
      </c>
      <c r="N2475" t="str">
        <f>VLOOKUP(D2475,[1]!Salespeople_Data[#Data],2,0)</f>
        <v>Jeremy Mendoza</v>
      </c>
      <c r="O2475" t="str">
        <f>VLOOKUP(E2475,[1]!Customer_Data[#Data],2,0)</f>
        <v>Brian Hunter</v>
      </c>
      <c r="P2475" s="15">
        <f t="shared" si="228"/>
        <v>3</v>
      </c>
      <c r="Q2475">
        <f t="shared" si="229"/>
        <v>5</v>
      </c>
      <c r="R2475">
        <f t="shared" si="230"/>
        <v>2020</v>
      </c>
    </row>
    <row r="2476" spans="1:18" x14ac:dyDescent="0.25">
      <c r="A2476" s="2" t="s">
        <v>3467</v>
      </c>
      <c r="B2476" s="2" t="s">
        <v>340</v>
      </c>
      <c r="C2476" s="2" t="s">
        <v>79</v>
      </c>
      <c r="D2476" s="2" t="s">
        <v>159</v>
      </c>
      <c r="E2476" s="2" t="s">
        <v>2746</v>
      </c>
      <c r="F2476" s="3">
        <v>44041</v>
      </c>
      <c r="G2476" s="2">
        <v>4</v>
      </c>
      <c r="H2476" s="11">
        <f>VLOOKUP(B2476,[1]!Product_Data[#Data],4,0)</f>
        <v>1967</v>
      </c>
      <c r="I2476" s="11">
        <f>VLOOKUP(B2476,[1]!Product_Data[#Data],3,0)</f>
        <v>1397</v>
      </c>
      <c r="J2476" s="11">
        <f t="shared" si="231"/>
        <v>5588</v>
      </c>
      <c r="K2476" s="11">
        <f t="shared" si="232"/>
        <v>7868</v>
      </c>
      <c r="L2476" s="11">
        <f t="shared" si="233"/>
        <v>2280</v>
      </c>
      <c r="M2476" t="str">
        <f>VLOOKUP(C2476,[1]!Location_Data[#Data],2,0)</f>
        <v>Palmdale</v>
      </c>
      <c r="N2476" t="str">
        <f>VLOOKUP(D2476,[1]!Salespeople_Data[#Data],2,0)</f>
        <v>Bobby Russell</v>
      </c>
      <c r="O2476" t="str">
        <f>VLOOKUP(E2476,[1]!Customer_Data[#Data],2,0)</f>
        <v>Albert Kennedy</v>
      </c>
      <c r="P2476" s="15">
        <f t="shared" si="228"/>
        <v>4</v>
      </c>
      <c r="Q2476">
        <f t="shared" si="229"/>
        <v>7</v>
      </c>
      <c r="R2476">
        <f t="shared" si="230"/>
        <v>2020</v>
      </c>
    </row>
    <row r="2477" spans="1:18" x14ac:dyDescent="0.25">
      <c r="A2477" s="4" t="s">
        <v>3468</v>
      </c>
      <c r="B2477" s="4" t="s">
        <v>94</v>
      </c>
      <c r="C2477" s="4" t="s">
        <v>349</v>
      </c>
      <c r="D2477" s="4" t="s">
        <v>269</v>
      </c>
      <c r="E2477" s="4" t="s">
        <v>451</v>
      </c>
      <c r="F2477" s="5">
        <v>43849</v>
      </c>
      <c r="G2477" s="4">
        <v>1</v>
      </c>
      <c r="H2477" s="11">
        <f>VLOOKUP(B2477,[1]!Product_Data[#Data],4,0)</f>
        <v>1639</v>
      </c>
      <c r="I2477" s="11">
        <f>VLOOKUP(B2477,[1]!Product_Data[#Data],3,0)</f>
        <v>1295</v>
      </c>
      <c r="J2477" s="11">
        <f t="shared" si="231"/>
        <v>1295</v>
      </c>
      <c r="K2477" s="11">
        <f t="shared" si="232"/>
        <v>1639</v>
      </c>
      <c r="L2477" s="11">
        <f t="shared" si="233"/>
        <v>344</v>
      </c>
      <c r="M2477" t="str">
        <f>VLOOKUP(C2477,[1]!Location_Data[#Data],2,0)</f>
        <v>Santa Clara</v>
      </c>
      <c r="N2477" t="str">
        <f>VLOOKUP(D2477,[1]!Salespeople_Data[#Data],2,0)</f>
        <v>Kevin Butler</v>
      </c>
      <c r="O2477" t="str">
        <f>VLOOKUP(E2477,[1]!Customer_Data[#Data],2,0)</f>
        <v>David Olson</v>
      </c>
      <c r="P2477" s="15">
        <f t="shared" si="228"/>
        <v>1</v>
      </c>
      <c r="Q2477">
        <f t="shared" si="229"/>
        <v>1</v>
      </c>
      <c r="R2477">
        <f t="shared" si="230"/>
        <v>2020</v>
      </c>
    </row>
    <row r="2478" spans="1:18" x14ac:dyDescent="0.25">
      <c r="A2478" s="2" t="s">
        <v>3469</v>
      </c>
      <c r="B2478" s="2" t="s">
        <v>256</v>
      </c>
      <c r="C2478" s="2" t="s">
        <v>253</v>
      </c>
      <c r="D2478" s="2" t="s">
        <v>239</v>
      </c>
      <c r="E2478" s="2" t="s">
        <v>1046</v>
      </c>
      <c r="F2478" s="3">
        <v>44081</v>
      </c>
      <c r="G2478" s="2">
        <v>1</v>
      </c>
      <c r="H2478" s="11">
        <f>VLOOKUP(B2478,[1]!Product_Data[#Data],4,0)</f>
        <v>596</v>
      </c>
      <c r="I2478" s="11">
        <f>VLOOKUP(B2478,[1]!Product_Data[#Data],3,0)</f>
        <v>358</v>
      </c>
      <c r="J2478" s="11">
        <f t="shared" si="231"/>
        <v>358</v>
      </c>
      <c r="K2478" s="11">
        <f t="shared" si="232"/>
        <v>596</v>
      </c>
      <c r="L2478" s="11">
        <f t="shared" si="233"/>
        <v>238</v>
      </c>
      <c r="M2478" t="str">
        <f>VLOOKUP(C2478,[1]!Location_Data[#Data],2,0)</f>
        <v>Bakersfield</v>
      </c>
      <c r="N2478" t="str">
        <f>VLOOKUP(D2478,[1]!Salespeople_Data[#Data],2,0)</f>
        <v>John Reyes</v>
      </c>
      <c r="O2478" t="str">
        <f>VLOOKUP(E2478,[1]!Customer_Data[#Data],2,0)</f>
        <v>Keith Stephens</v>
      </c>
      <c r="P2478" s="15">
        <f t="shared" si="228"/>
        <v>2</v>
      </c>
      <c r="Q2478">
        <f t="shared" si="229"/>
        <v>9</v>
      </c>
      <c r="R2478">
        <f t="shared" si="230"/>
        <v>2020</v>
      </c>
    </row>
    <row r="2479" spans="1:18" x14ac:dyDescent="0.25">
      <c r="A2479" s="4" t="s">
        <v>3470</v>
      </c>
      <c r="B2479" s="4" t="s">
        <v>652</v>
      </c>
      <c r="C2479" s="4" t="s">
        <v>322</v>
      </c>
      <c r="D2479" s="4" t="s">
        <v>106</v>
      </c>
      <c r="E2479" s="4" t="s">
        <v>1048</v>
      </c>
      <c r="F2479" s="5">
        <v>43879</v>
      </c>
      <c r="G2479" s="4">
        <v>1</v>
      </c>
      <c r="H2479" s="11">
        <f>VLOOKUP(B2479,[1]!Product_Data[#Data],4,0)</f>
        <v>217</v>
      </c>
      <c r="I2479" s="11">
        <f>VLOOKUP(B2479,[1]!Product_Data[#Data],3,0)</f>
        <v>171</v>
      </c>
      <c r="J2479" s="11">
        <f t="shared" si="231"/>
        <v>171</v>
      </c>
      <c r="K2479" s="11">
        <f t="shared" si="232"/>
        <v>217</v>
      </c>
      <c r="L2479" s="11">
        <f t="shared" si="233"/>
        <v>46</v>
      </c>
      <c r="M2479" t="str">
        <f>VLOOKUP(C2479,[1]!Location_Data[#Data],2,0)</f>
        <v>Rancho Cucamonga</v>
      </c>
      <c r="N2479" t="str">
        <f>VLOOKUP(D2479,[1]!Salespeople_Data[#Data],2,0)</f>
        <v>Patrick Ruiz</v>
      </c>
      <c r="O2479" t="str">
        <f>VLOOKUP(E2479,[1]!Customer_Data[#Data],2,0)</f>
        <v>George Nichols</v>
      </c>
      <c r="P2479" s="15">
        <f t="shared" si="228"/>
        <v>3</v>
      </c>
      <c r="Q2479">
        <f t="shared" si="229"/>
        <v>2</v>
      </c>
      <c r="R2479">
        <f t="shared" si="230"/>
        <v>2020</v>
      </c>
    </row>
    <row r="2480" spans="1:18" x14ac:dyDescent="0.25">
      <c r="A2480" s="2" t="s">
        <v>3471</v>
      </c>
      <c r="B2480" s="2" t="s">
        <v>1149</v>
      </c>
      <c r="C2480" s="2" t="s">
        <v>57</v>
      </c>
      <c r="D2480" s="2" t="s">
        <v>146</v>
      </c>
      <c r="E2480" s="2" t="s">
        <v>127</v>
      </c>
      <c r="F2480" s="3">
        <v>44147</v>
      </c>
      <c r="G2480" s="2">
        <v>1</v>
      </c>
      <c r="H2480" s="11">
        <f>VLOOKUP(B2480,[1]!Product_Data[#Data],4,0)</f>
        <v>847</v>
      </c>
      <c r="I2480" s="11">
        <f>VLOOKUP(B2480,[1]!Product_Data[#Data],3,0)</f>
        <v>534</v>
      </c>
      <c r="J2480" s="11">
        <f t="shared" si="231"/>
        <v>534</v>
      </c>
      <c r="K2480" s="11">
        <f t="shared" si="232"/>
        <v>847</v>
      </c>
      <c r="L2480" s="11">
        <f t="shared" si="233"/>
        <v>313</v>
      </c>
      <c r="M2480" t="str">
        <f>VLOOKUP(C2480,[1]!Location_Data[#Data],2,0)</f>
        <v>Thousand Oaks</v>
      </c>
      <c r="N2480" t="str">
        <f>VLOOKUP(D2480,[1]!Salespeople_Data[#Data],2,0)</f>
        <v>Carl Elliott</v>
      </c>
      <c r="O2480" t="str">
        <f>VLOOKUP(E2480,[1]!Customer_Data[#Data],2,0)</f>
        <v>Carlos Smith</v>
      </c>
      <c r="P2480" s="15">
        <f t="shared" si="228"/>
        <v>5</v>
      </c>
      <c r="Q2480">
        <f t="shared" si="229"/>
        <v>11</v>
      </c>
      <c r="R2480">
        <f t="shared" si="230"/>
        <v>2020</v>
      </c>
    </row>
    <row r="2481" spans="1:18" x14ac:dyDescent="0.25">
      <c r="A2481" s="4" t="s">
        <v>3472</v>
      </c>
      <c r="B2481" s="4" t="s">
        <v>330</v>
      </c>
      <c r="C2481" s="4" t="s">
        <v>66</v>
      </c>
      <c r="D2481" s="4" t="s">
        <v>178</v>
      </c>
      <c r="E2481" s="4" t="s">
        <v>720</v>
      </c>
      <c r="F2481" s="5">
        <v>43865</v>
      </c>
      <c r="G2481" s="4">
        <v>1</v>
      </c>
      <c r="H2481" s="11">
        <f>VLOOKUP(B2481,[1]!Product_Data[#Data],4,0)</f>
        <v>1635</v>
      </c>
      <c r="I2481" s="11">
        <f>VLOOKUP(B2481,[1]!Product_Data[#Data],3,0)</f>
        <v>1046</v>
      </c>
      <c r="J2481" s="11">
        <f t="shared" si="231"/>
        <v>1046</v>
      </c>
      <c r="K2481" s="11">
        <f t="shared" si="232"/>
        <v>1635</v>
      </c>
      <c r="L2481" s="11">
        <f t="shared" si="233"/>
        <v>589</v>
      </c>
      <c r="M2481" t="str">
        <f>VLOOKUP(C2481,[1]!Location_Data[#Data],2,0)</f>
        <v>Ontario</v>
      </c>
      <c r="N2481" t="str">
        <f>VLOOKUP(D2481,[1]!Salespeople_Data[#Data],2,0)</f>
        <v>Joshua Taylor</v>
      </c>
      <c r="O2481" t="str">
        <f>VLOOKUP(E2481,[1]!Customer_Data[#Data],2,0)</f>
        <v>Adam White</v>
      </c>
      <c r="P2481" s="15">
        <f t="shared" si="228"/>
        <v>3</v>
      </c>
      <c r="Q2481">
        <f t="shared" si="229"/>
        <v>2</v>
      </c>
      <c r="R2481">
        <f t="shared" si="230"/>
        <v>2020</v>
      </c>
    </row>
    <row r="2482" spans="1:18" x14ac:dyDescent="0.25">
      <c r="A2482" s="2" t="s">
        <v>3473</v>
      </c>
      <c r="B2482" s="2" t="s">
        <v>94</v>
      </c>
      <c r="C2482" s="2" t="s">
        <v>120</v>
      </c>
      <c r="D2482" s="2" t="s">
        <v>178</v>
      </c>
      <c r="E2482" s="2" t="s">
        <v>2032</v>
      </c>
      <c r="F2482" s="3">
        <v>44089</v>
      </c>
      <c r="G2482" s="2">
        <v>1</v>
      </c>
      <c r="H2482" s="11">
        <f>VLOOKUP(B2482,[1]!Product_Data[#Data],4,0)</f>
        <v>1639</v>
      </c>
      <c r="I2482" s="11">
        <f>VLOOKUP(B2482,[1]!Product_Data[#Data],3,0)</f>
        <v>1295</v>
      </c>
      <c r="J2482" s="11">
        <f t="shared" si="231"/>
        <v>1295</v>
      </c>
      <c r="K2482" s="11">
        <f t="shared" si="232"/>
        <v>1639</v>
      </c>
      <c r="L2482" s="11">
        <f t="shared" si="233"/>
        <v>344</v>
      </c>
      <c r="M2482" t="str">
        <f>VLOOKUP(C2482,[1]!Location_Data[#Data],2,0)</f>
        <v>Elk Grove</v>
      </c>
      <c r="N2482" t="str">
        <f>VLOOKUP(D2482,[1]!Salespeople_Data[#Data],2,0)</f>
        <v>Joshua Taylor</v>
      </c>
      <c r="O2482" t="str">
        <f>VLOOKUP(E2482,[1]!Customer_Data[#Data],2,0)</f>
        <v>Eugene Cooper</v>
      </c>
      <c r="P2482" s="15">
        <f t="shared" si="228"/>
        <v>3</v>
      </c>
      <c r="Q2482">
        <f t="shared" si="229"/>
        <v>9</v>
      </c>
      <c r="R2482">
        <f t="shared" si="230"/>
        <v>2020</v>
      </c>
    </row>
    <row r="2483" spans="1:18" x14ac:dyDescent="0.25">
      <c r="A2483" s="4" t="s">
        <v>3474</v>
      </c>
      <c r="B2483" s="4" t="s">
        <v>13</v>
      </c>
      <c r="C2483" s="4" t="s">
        <v>380</v>
      </c>
      <c r="D2483" s="4" t="s">
        <v>159</v>
      </c>
      <c r="E2483" s="4" t="s">
        <v>2580</v>
      </c>
      <c r="F2483" s="5">
        <v>44030</v>
      </c>
      <c r="G2483" s="4">
        <v>2</v>
      </c>
      <c r="H2483" s="11">
        <f>VLOOKUP(B2483,[1]!Product_Data[#Data],4,0)</f>
        <v>1022</v>
      </c>
      <c r="I2483" s="11">
        <f>VLOOKUP(B2483,[1]!Product_Data[#Data],3,0)</f>
        <v>818</v>
      </c>
      <c r="J2483" s="11">
        <f t="shared" si="231"/>
        <v>1636</v>
      </c>
      <c r="K2483" s="11">
        <f t="shared" si="232"/>
        <v>2044</v>
      </c>
      <c r="L2483" s="11">
        <f t="shared" si="233"/>
        <v>408</v>
      </c>
      <c r="M2483" t="str">
        <f>VLOOKUP(C2483,[1]!Location_Data[#Data],2,0)</f>
        <v>Los Angeles</v>
      </c>
      <c r="N2483" t="str">
        <f>VLOOKUP(D2483,[1]!Salespeople_Data[#Data],2,0)</f>
        <v>Bobby Russell</v>
      </c>
      <c r="O2483" t="str">
        <f>VLOOKUP(E2483,[1]!Customer_Data[#Data],2,0)</f>
        <v>Jerry Barnes</v>
      </c>
      <c r="P2483" s="15">
        <f t="shared" si="228"/>
        <v>7</v>
      </c>
      <c r="Q2483">
        <f t="shared" si="229"/>
        <v>7</v>
      </c>
      <c r="R2483">
        <f t="shared" si="230"/>
        <v>2020</v>
      </c>
    </row>
    <row r="2484" spans="1:18" x14ac:dyDescent="0.25">
      <c r="A2484" s="2" t="s">
        <v>3475</v>
      </c>
      <c r="B2484" s="2" t="s">
        <v>152</v>
      </c>
      <c r="C2484" s="2" t="s">
        <v>120</v>
      </c>
      <c r="D2484" s="2" t="s">
        <v>116</v>
      </c>
      <c r="E2484" s="2" t="s">
        <v>1299</v>
      </c>
      <c r="F2484" s="3">
        <v>43945</v>
      </c>
      <c r="G2484" s="2">
        <v>3</v>
      </c>
      <c r="H2484" s="11">
        <f>VLOOKUP(B2484,[1]!Product_Data[#Data],4,0)</f>
        <v>951</v>
      </c>
      <c r="I2484" s="11">
        <f>VLOOKUP(B2484,[1]!Product_Data[#Data],3,0)</f>
        <v>504</v>
      </c>
      <c r="J2484" s="11">
        <f t="shared" si="231"/>
        <v>1512</v>
      </c>
      <c r="K2484" s="11">
        <f t="shared" si="232"/>
        <v>2853</v>
      </c>
      <c r="L2484" s="11">
        <f t="shared" si="233"/>
        <v>1341</v>
      </c>
      <c r="M2484" t="str">
        <f>VLOOKUP(C2484,[1]!Location_Data[#Data],2,0)</f>
        <v>Elk Grove</v>
      </c>
      <c r="N2484" t="str">
        <f>VLOOKUP(D2484,[1]!Salespeople_Data[#Data],2,0)</f>
        <v>Roger Ramos</v>
      </c>
      <c r="O2484" t="str">
        <f>VLOOKUP(E2484,[1]!Customer_Data[#Data],2,0)</f>
        <v>Christopher Matthews</v>
      </c>
      <c r="P2484" s="15">
        <f t="shared" si="228"/>
        <v>6</v>
      </c>
      <c r="Q2484">
        <f t="shared" si="229"/>
        <v>4</v>
      </c>
      <c r="R2484">
        <f t="shared" si="230"/>
        <v>2020</v>
      </c>
    </row>
    <row r="2485" spans="1:18" x14ac:dyDescent="0.25">
      <c r="A2485" s="4" t="s">
        <v>3476</v>
      </c>
      <c r="B2485" s="4" t="s">
        <v>305</v>
      </c>
      <c r="C2485" s="4" t="s">
        <v>115</v>
      </c>
      <c r="D2485" s="4" t="s">
        <v>225</v>
      </c>
      <c r="E2485" s="4" t="s">
        <v>810</v>
      </c>
      <c r="F2485" s="5">
        <v>44147</v>
      </c>
      <c r="G2485" s="4">
        <v>4</v>
      </c>
      <c r="H2485" s="11">
        <f>VLOOKUP(B2485,[1]!Product_Data[#Data],4,0)</f>
        <v>504</v>
      </c>
      <c r="I2485" s="11">
        <f>VLOOKUP(B2485,[1]!Product_Data[#Data],3,0)</f>
        <v>408</v>
      </c>
      <c r="J2485" s="11">
        <f t="shared" si="231"/>
        <v>1632</v>
      </c>
      <c r="K2485" s="11">
        <f t="shared" si="232"/>
        <v>2016</v>
      </c>
      <c r="L2485" s="11">
        <f t="shared" si="233"/>
        <v>384</v>
      </c>
      <c r="M2485" t="str">
        <f>VLOOKUP(C2485,[1]!Location_Data[#Data],2,0)</f>
        <v>Glendale</v>
      </c>
      <c r="N2485" t="str">
        <f>VLOOKUP(D2485,[1]!Salespeople_Data[#Data],2,0)</f>
        <v>Andrew Bowman</v>
      </c>
      <c r="O2485" t="str">
        <f>VLOOKUP(E2485,[1]!Customer_Data[#Data],2,0)</f>
        <v>Nicholas Gilbert</v>
      </c>
      <c r="P2485" s="15">
        <f t="shared" si="228"/>
        <v>5</v>
      </c>
      <c r="Q2485">
        <f t="shared" si="229"/>
        <v>11</v>
      </c>
      <c r="R2485">
        <f t="shared" si="230"/>
        <v>2020</v>
      </c>
    </row>
    <row r="2486" spans="1:18" x14ac:dyDescent="0.25">
      <c r="A2486" s="2" t="s">
        <v>3477</v>
      </c>
      <c r="B2486" s="2" t="s">
        <v>252</v>
      </c>
      <c r="C2486" s="2" t="s">
        <v>79</v>
      </c>
      <c r="D2486" s="2" t="s">
        <v>63</v>
      </c>
      <c r="E2486" s="2" t="s">
        <v>646</v>
      </c>
      <c r="F2486" s="3">
        <v>44116</v>
      </c>
      <c r="G2486" s="2">
        <v>1</v>
      </c>
      <c r="H2486" s="11">
        <f>VLOOKUP(B2486,[1]!Product_Data[#Data],4,0)</f>
        <v>1899</v>
      </c>
      <c r="I2486" s="11">
        <f>VLOOKUP(B2486,[1]!Product_Data[#Data],3,0)</f>
        <v>1044</v>
      </c>
      <c r="J2486" s="11">
        <f t="shared" si="231"/>
        <v>1044</v>
      </c>
      <c r="K2486" s="11">
        <f t="shared" si="232"/>
        <v>1899</v>
      </c>
      <c r="L2486" s="11">
        <f t="shared" si="233"/>
        <v>855</v>
      </c>
      <c r="M2486" t="str">
        <f>VLOOKUP(C2486,[1]!Location_Data[#Data],2,0)</f>
        <v>Palmdale</v>
      </c>
      <c r="N2486" t="str">
        <f>VLOOKUP(D2486,[1]!Salespeople_Data[#Data],2,0)</f>
        <v>Jeremy Mendoza</v>
      </c>
      <c r="O2486" t="str">
        <f>VLOOKUP(E2486,[1]!Customer_Data[#Data],2,0)</f>
        <v>Alan Gomez</v>
      </c>
      <c r="P2486" s="15">
        <f t="shared" si="228"/>
        <v>2</v>
      </c>
      <c r="Q2486">
        <f t="shared" si="229"/>
        <v>10</v>
      </c>
      <c r="R2486">
        <f t="shared" si="230"/>
        <v>2020</v>
      </c>
    </row>
    <row r="2487" spans="1:18" x14ac:dyDescent="0.25">
      <c r="A2487" s="4" t="s">
        <v>3478</v>
      </c>
      <c r="B2487" s="4" t="s">
        <v>440</v>
      </c>
      <c r="C2487" s="4" t="s">
        <v>242</v>
      </c>
      <c r="D2487" s="4" t="s">
        <v>15</v>
      </c>
      <c r="E2487" s="4" t="s">
        <v>2422</v>
      </c>
      <c r="F2487" s="5">
        <v>44101</v>
      </c>
      <c r="G2487" s="4">
        <v>3</v>
      </c>
      <c r="H2487" s="11">
        <f>VLOOKUP(B2487,[1]!Product_Data[#Data],4,0)</f>
        <v>800</v>
      </c>
      <c r="I2487" s="11">
        <f>VLOOKUP(B2487,[1]!Product_Data[#Data],3,0)</f>
        <v>536</v>
      </c>
      <c r="J2487" s="11">
        <f t="shared" si="231"/>
        <v>1608</v>
      </c>
      <c r="K2487" s="11">
        <f t="shared" si="232"/>
        <v>2400</v>
      </c>
      <c r="L2487" s="11">
        <f t="shared" si="233"/>
        <v>792</v>
      </c>
      <c r="M2487" t="str">
        <f>VLOOKUP(C2487,[1]!Location_Data[#Data],2,0)</f>
        <v>Downey</v>
      </c>
      <c r="N2487" t="str">
        <f>VLOOKUP(D2487,[1]!Salespeople_Data[#Data],2,0)</f>
        <v>Ryan Butler</v>
      </c>
      <c r="O2487" t="str">
        <f>VLOOKUP(E2487,[1]!Customer_Data[#Data],2,0)</f>
        <v>John Hunt</v>
      </c>
      <c r="P2487" s="15">
        <f t="shared" si="228"/>
        <v>1</v>
      </c>
      <c r="Q2487">
        <f t="shared" si="229"/>
        <v>9</v>
      </c>
      <c r="R2487">
        <f t="shared" si="230"/>
        <v>2020</v>
      </c>
    </row>
    <row r="2488" spans="1:18" x14ac:dyDescent="0.25">
      <c r="A2488" s="2" t="s">
        <v>3479</v>
      </c>
      <c r="B2488" s="2" t="s">
        <v>200</v>
      </c>
      <c r="C2488" s="2" t="s">
        <v>57</v>
      </c>
      <c r="D2488" s="2" t="s">
        <v>250</v>
      </c>
      <c r="E2488" s="2" t="s">
        <v>334</v>
      </c>
      <c r="F2488" s="3">
        <v>43844</v>
      </c>
      <c r="G2488" s="2">
        <v>1</v>
      </c>
      <c r="H2488" s="11">
        <f>VLOOKUP(B2488,[1]!Product_Data[#Data],4,0)</f>
        <v>315</v>
      </c>
      <c r="I2488" s="11">
        <f>VLOOKUP(B2488,[1]!Product_Data[#Data],3,0)</f>
        <v>208</v>
      </c>
      <c r="J2488" s="11">
        <f t="shared" si="231"/>
        <v>208</v>
      </c>
      <c r="K2488" s="11">
        <f t="shared" si="232"/>
        <v>315</v>
      </c>
      <c r="L2488" s="11">
        <f t="shared" si="233"/>
        <v>107</v>
      </c>
      <c r="M2488" t="str">
        <f>VLOOKUP(C2488,[1]!Location_Data[#Data],2,0)</f>
        <v>Thousand Oaks</v>
      </c>
      <c r="N2488" t="str">
        <f>VLOOKUP(D2488,[1]!Salespeople_Data[#Data],2,0)</f>
        <v>Martin Carr</v>
      </c>
      <c r="O2488" t="str">
        <f>VLOOKUP(E2488,[1]!Customer_Data[#Data],2,0)</f>
        <v>Gregory Porter</v>
      </c>
      <c r="P2488" s="15">
        <f t="shared" si="228"/>
        <v>3</v>
      </c>
      <c r="Q2488">
        <f t="shared" si="229"/>
        <v>1</v>
      </c>
      <c r="R2488">
        <f t="shared" si="230"/>
        <v>2020</v>
      </c>
    </row>
    <row r="2489" spans="1:18" x14ac:dyDescent="0.25">
      <c r="A2489" s="4" t="s">
        <v>3480</v>
      </c>
      <c r="B2489" s="4" t="s">
        <v>99</v>
      </c>
      <c r="C2489" s="4" t="s">
        <v>286</v>
      </c>
      <c r="D2489" s="4" t="s">
        <v>250</v>
      </c>
      <c r="E2489" s="4" t="s">
        <v>2282</v>
      </c>
      <c r="F2489" s="5">
        <v>44005</v>
      </c>
      <c r="G2489" s="4">
        <v>2</v>
      </c>
      <c r="H2489" s="11">
        <f>VLOOKUP(B2489,[1]!Product_Data[#Data],4,0)</f>
        <v>1708</v>
      </c>
      <c r="I2489" s="11">
        <f>VLOOKUP(B2489,[1]!Product_Data[#Data],3,0)</f>
        <v>871</v>
      </c>
      <c r="J2489" s="11">
        <f t="shared" si="231"/>
        <v>1742</v>
      </c>
      <c r="K2489" s="11">
        <f t="shared" si="232"/>
        <v>3416</v>
      </c>
      <c r="L2489" s="11">
        <f t="shared" si="233"/>
        <v>1674</v>
      </c>
      <c r="M2489" t="str">
        <f>VLOOKUP(C2489,[1]!Location_Data[#Data],2,0)</f>
        <v>El Monte</v>
      </c>
      <c r="N2489" t="str">
        <f>VLOOKUP(D2489,[1]!Salespeople_Data[#Data],2,0)</f>
        <v>Martin Carr</v>
      </c>
      <c r="O2489" t="str">
        <f>VLOOKUP(E2489,[1]!Customer_Data[#Data],2,0)</f>
        <v>Shawn Torres</v>
      </c>
      <c r="P2489" s="15">
        <f t="shared" si="228"/>
        <v>3</v>
      </c>
      <c r="Q2489">
        <f t="shared" si="229"/>
        <v>6</v>
      </c>
      <c r="R2489">
        <f t="shared" si="230"/>
        <v>2020</v>
      </c>
    </row>
    <row r="2490" spans="1:18" x14ac:dyDescent="0.25">
      <c r="A2490" s="2" t="s">
        <v>3481</v>
      </c>
      <c r="B2490" s="2" t="s">
        <v>348</v>
      </c>
      <c r="C2490" s="2" t="s">
        <v>74</v>
      </c>
      <c r="D2490" s="2" t="s">
        <v>159</v>
      </c>
      <c r="E2490" s="2" t="s">
        <v>1478</v>
      </c>
      <c r="F2490" s="3">
        <v>44067</v>
      </c>
      <c r="G2490" s="2">
        <v>1</v>
      </c>
      <c r="H2490" s="11">
        <f>VLOOKUP(B2490,[1]!Product_Data[#Data],4,0)</f>
        <v>603</v>
      </c>
      <c r="I2490" s="11">
        <f>VLOOKUP(B2490,[1]!Product_Data[#Data],3,0)</f>
        <v>416</v>
      </c>
      <c r="J2490" s="11">
        <f t="shared" si="231"/>
        <v>416</v>
      </c>
      <c r="K2490" s="11">
        <f t="shared" si="232"/>
        <v>603</v>
      </c>
      <c r="L2490" s="11">
        <f t="shared" si="233"/>
        <v>187</v>
      </c>
      <c r="M2490" t="str">
        <f>VLOOKUP(C2490,[1]!Location_Data[#Data],2,0)</f>
        <v>West Covina</v>
      </c>
      <c r="N2490" t="str">
        <f>VLOOKUP(D2490,[1]!Salespeople_Data[#Data],2,0)</f>
        <v>Bobby Russell</v>
      </c>
      <c r="O2490" t="str">
        <f>VLOOKUP(E2490,[1]!Customer_Data[#Data],2,0)</f>
        <v>Jerry Simmons</v>
      </c>
      <c r="P2490" s="15">
        <f t="shared" si="228"/>
        <v>2</v>
      </c>
      <c r="Q2490">
        <f t="shared" si="229"/>
        <v>8</v>
      </c>
      <c r="R2490">
        <f t="shared" si="230"/>
        <v>2020</v>
      </c>
    </row>
    <row r="2491" spans="1:18" x14ac:dyDescent="0.25">
      <c r="A2491" s="4" t="s">
        <v>3482</v>
      </c>
      <c r="B2491" s="4" t="s">
        <v>181</v>
      </c>
      <c r="C2491" s="4" t="s">
        <v>57</v>
      </c>
      <c r="D2491" s="4" t="s">
        <v>80</v>
      </c>
      <c r="E2491" s="4" t="s">
        <v>171</v>
      </c>
      <c r="F2491" s="5">
        <v>43980</v>
      </c>
      <c r="G2491" s="4">
        <v>1</v>
      </c>
      <c r="H2491" s="11">
        <f>VLOOKUP(B2491,[1]!Product_Data[#Data],4,0)</f>
        <v>1500</v>
      </c>
      <c r="I2491" s="11">
        <f>VLOOKUP(B2491,[1]!Product_Data[#Data],3,0)</f>
        <v>900</v>
      </c>
      <c r="J2491" s="11">
        <f t="shared" si="231"/>
        <v>900</v>
      </c>
      <c r="K2491" s="11">
        <f t="shared" si="232"/>
        <v>1500</v>
      </c>
      <c r="L2491" s="11">
        <f t="shared" si="233"/>
        <v>600</v>
      </c>
      <c r="M2491" t="str">
        <f>VLOOKUP(C2491,[1]!Location_Data[#Data],2,0)</f>
        <v>Thousand Oaks</v>
      </c>
      <c r="N2491" t="str">
        <f>VLOOKUP(D2491,[1]!Salespeople_Data[#Data],2,0)</f>
        <v>Henry Nelson</v>
      </c>
      <c r="O2491" t="str">
        <f>VLOOKUP(E2491,[1]!Customer_Data[#Data],2,0)</f>
        <v>Eugene Weaver</v>
      </c>
      <c r="P2491" s="15">
        <f t="shared" si="228"/>
        <v>6</v>
      </c>
      <c r="Q2491">
        <f t="shared" si="229"/>
        <v>5</v>
      </c>
      <c r="R2491">
        <f t="shared" si="230"/>
        <v>2020</v>
      </c>
    </row>
    <row r="2492" spans="1:18" x14ac:dyDescent="0.25">
      <c r="A2492" s="2" t="s">
        <v>3483</v>
      </c>
      <c r="B2492" s="2" t="s">
        <v>858</v>
      </c>
      <c r="C2492" s="2" t="s">
        <v>490</v>
      </c>
      <c r="D2492" s="2" t="s">
        <v>447</v>
      </c>
      <c r="E2492" s="2" t="s">
        <v>1252</v>
      </c>
      <c r="F2492" s="3">
        <v>43931</v>
      </c>
      <c r="G2492" s="2">
        <v>4</v>
      </c>
      <c r="H2492" s="11">
        <f>VLOOKUP(B2492,[1]!Product_Data[#Data],4,0)</f>
        <v>2294</v>
      </c>
      <c r="I2492" s="11">
        <f>VLOOKUP(B2492,[1]!Product_Data[#Data],3,0)</f>
        <v>1399</v>
      </c>
      <c r="J2492" s="11">
        <f t="shared" si="231"/>
        <v>5596</v>
      </c>
      <c r="K2492" s="11">
        <f t="shared" si="232"/>
        <v>9176</v>
      </c>
      <c r="L2492" s="11">
        <f t="shared" si="233"/>
        <v>3580</v>
      </c>
      <c r="M2492" t="str">
        <f>VLOOKUP(C2492,[1]!Location_Data[#Data],2,0)</f>
        <v>Temecula</v>
      </c>
      <c r="N2492" t="str">
        <f>VLOOKUP(D2492,[1]!Salespeople_Data[#Data],2,0)</f>
        <v>Howard Sims</v>
      </c>
      <c r="O2492" t="str">
        <f>VLOOKUP(E2492,[1]!Customer_Data[#Data],2,0)</f>
        <v>Clarence Austin</v>
      </c>
      <c r="P2492" s="15">
        <f t="shared" si="228"/>
        <v>6</v>
      </c>
      <c r="Q2492">
        <f t="shared" si="229"/>
        <v>4</v>
      </c>
      <c r="R2492">
        <f t="shared" si="230"/>
        <v>2020</v>
      </c>
    </row>
    <row r="2493" spans="1:18" x14ac:dyDescent="0.25">
      <c r="A2493" s="4" t="s">
        <v>3484</v>
      </c>
      <c r="B2493" s="4" t="s">
        <v>440</v>
      </c>
      <c r="C2493" s="4" t="s">
        <v>90</v>
      </c>
      <c r="D2493" s="4" t="s">
        <v>126</v>
      </c>
      <c r="E2493" s="4" t="s">
        <v>3332</v>
      </c>
      <c r="F2493" s="5">
        <v>43835</v>
      </c>
      <c r="G2493" s="4">
        <v>4</v>
      </c>
      <c r="H2493" s="11">
        <f>VLOOKUP(B2493,[1]!Product_Data[#Data],4,0)</f>
        <v>800</v>
      </c>
      <c r="I2493" s="11">
        <f>VLOOKUP(B2493,[1]!Product_Data[#Data],3,0)</f>
        <v>536</v>
      </c>
      <c r="J2493" s="11">
        <f t="shared" si="231"/>
        <v>2144</v>
      </c>
      <c r="K2493" s="11">
        <f t="shared" si="232"/>
        <v>3200</v>
      </c>
      <c r="L2493" s="11">
        <f t="shared" si="233"/>
        <v>1056</v>
      </c>
      <c r="M2493" t="str">
        <f>VLOOKUP(C2493,[1]!Location_Data[#Data],2,0)</f>
        <v>Irvine</v>
      </c>
      <c r="N2493" t="str">
        <f>VLOOKUP(D2493,[1]!Salespeople_Data[#Data],2,0)</f>
        <v>Larry Castillo</v>
      </c>
      <c r="O2493" t="str">
        <f>VLOOKUP(E2493,[1]!Customer_Data[#Data],2,0)</f>
        <v>Victor Dean</v>
      </c>
      <c r="P2493" s="15">
        <f t="shared" si="228"/>
        <v>1</v>
      </c>
      <c r="Q2493">
        <f t="shared" si="229"/>
        <v>1</v>
      </c>
      <c r="R2493">
        <f t="shared" si="230"/>
        <v>2020</v>
      </c>
    </row>
    <row r="2494" spans="1:18" x14ac:dyDescent="0.25">
      <c r="A2494" s="2" t="s">
        <v>3485</v>
      </c>
      <c r="B2494" s="2" t="s">
        <v>560</v>
      </c>
      <c r="C2494" s="2" t="s">
        <v>596</v>
      </c>
      <c r="D2494" s="2" t="s">
        <v>447</v>
      </c>
      <c r="E2494" s="2" t="s">
        <v>3193</v>
      </c>
      <c r="F2494" s="3">
        <v>44087</v>
      </c>
      <c r="G2494" s="2">
        <v>4</v>
      </c>
      <c r="H2494" s="11">
        <f>VLOOKUP(B2494,[1]!Product_Data[#Data],4,0)</f>
        <v>1809</v>
      </c>
      <c r="I2494" s="11">
        <f>VLOOKUP(B2494,[1]!Product_Data[#Data],3,0)</f>
        <v>1067</v>
      </c>
      <c r="J2494" s="11">
        <f t="shared" si="231"/>
        <v>4268</v>
      </c>
      <c r="K2494" s="11">
        <f t="shared" si="232"/>
        <v>7236</v>
      </c>
      <c r="L2494" s="11">
        <f t="shared" si="233"/>
        <v>2968</v>
      </c>
      <c r="M2494" t="str">
        <f>VLOOKUP(C2494,[1]!Location_Data[#Data],2,0)</f>
        <v>Fremont</v>
      </c>
      <c r="N2494" t="str">
        <f>VLOOKUP(D2494,[1]!Salespeople_Data[#Data],2,0)</f>
        <v>Howard Sims</v>
      </c>
      <c r="O2494" t="str">
        <f>VLOOKUP(E2494,[1]!Customer_Data[#Data],2,0)</f>
        <v>Bruce Hamilton</v>
      </c>
      <c r="P2494" s="15">
        <f t="shared" si="228"/>
        <v>1</v>
      </c>
      <c r="Q2494">
        <f t="shared" si="229"/>
        <v>9</v>
      </c>
      <c r="R2494">
        <f t="shared" si="230"/>
        <v>2020</v>
      </c>
    </row>
    <row r="2495" spans="1:18" x14ac:dyDescent="0.25">
      <c r="A2495" s="4" t="s">
        <v>3486</v>
      </c>
      <c r="B2495" s="4" t="s">
        <v>94</v>
      </c>
      <c r="C2495" s="4" t="s">
        <v>204</v>
      </c>
      <c r="D2495" s="4" t="s">
        <v>269</v>
      </c>
      <c r="E2495" s="4" t="s">
        <v>2616</v>
      </c>
      <c r="F2495" s="5">
        <v>43980</v>
      </c>
      <c r="G2495" s="4">
        <v>1</v>
      </c>
      <c r="H2495" s="11">
        <f>VLOOKUP(B2495,[1]!Product_Data[#Data],4,0)</f>
        <v>1639</v>
      </c>
      <c r="I2495" s="11">
        <f>VLOOKUP(B2495,[1]!Product_Data[#Data],3,0)</f>
        <v>1295</v>
      </c>
      <c r="J2495" s="11">
        <f t="shared" si="231"/>
        <v>1295</v>
      </c>
      <c r="K2495" s="11">
        <f t="shared" si="232"/>
        <v>1639</v>
      </c>
      <c r="L2495" s="11">
        <f t="shared" si="233"/>
        <v>344</v>
      </c>
      <c r="M2495" t="str">
        <f>VLOOKUP(C2495,[1]!Location_Data[#Data],2,0)</f>
        <v>Corona</v>
      </c>
      <c r="N2495" t="str">
        <f>VLOOKUP(D2495,[1]!Salespeople_Data[#Data],2,0)</f>
        <v>Kevin Butler</v>
      </c>
      <c r="O2495" t="str">
        <f>VLOOKUP(E2495,[1]!Customer_Data[#Data],2,0)</f>
        <v>James Armstrong</v>
      </c>
      <c r="P2495" s="15">
        <f t="shared" si="228"/>
        <v>6</v>
      </c>
      <c r="Q2495">
        <f t="shared" si="229"/>
        <v>5</v>
      </c>
      <c r="R2495">
        <f t="shared" si="230"/>
        <v>2020</v>
      </c>
    </row>
    <row r="2496" spans="1:18" x14ac:dyDescent="0.25">
      <c r="A2496" s="2" t="s">
        <v>3487</v>
      </c>
      <c r="B2496" s="2" t="s">
        <v>858</v>
      </c>
      <c r="C2496" s="2" t="s">
        <v>450</v>
      </c>
      <c r="D2496" s="2" t="s">
        <v>35</v>
      </c>
      <c r="E2496" s="2" t="s">
        <v>502</v>
      </c>
      <c r="F2496" s="3">
        <v>44185</v>
      </c>
      <c r="G2496" s="2">
        <v>1</v>
      </c>
      <c r="H2496" s="11">
        <f>VLOOKUP(B2496,[1]!Product_Data[#Data],4,0)</f>
        <v>2294</v>
      </c>
      <c r="I2496" s="11">
        <f>VLOOKUP(B2496,[1]!Product_Data[#Data],3,0)</f>
        <v>1399</v>
      </c>
      <c r="J2496" s="11">
        <f t="shared" si="231"/>
        <v>1399</v>
      </c>
      <c r="K2496" s="11">
        <f t="shared" si="232"/>
        <v>2294</v>
      </c>
      <c r="L2496" s="11">
        <f t="shared" si="233"/>
        <v>895</v>
      </c>
      <c r="M2496" t="str">
        <f>VLOOKUP(C2496,[1]!Location_Data[#Data],2,0)</f>
        <v>Simi Valley</v>
      </c>
      <c r="N2496" t="str">
        <f>VLOOKUP(D2496,[1]!Salespeople_Data[#Data],2,0)</f>
        <v>Charles Harper</v>
      </c>
      <c r="O2496" t="str">
        <f>VLOOKUP(E2496,[1]!Customer_Data[#Data],2,0)</f>
        <v>Ralph Richardson</v>
      </c>
      <c r="P2496" s="15">
        <f t="shared" si="228"/>
        <v>1</v>
      </c>
      <c r="Q2496">
        <f t="shared" si="229"/>
        <v>12</v>
      </c>
      <c r="R2496">
        <f t="shared" si="230"/>
        <v>2020</v>
      </c>
    </row>
    <row r="2497" spans="1:18" x14ac:dyDescent="0.25">
      <c r="A2497" s="4" t="s">
        <v>3488</v>
      </c>
      <c r="B2497" s="4" t="s">
        <v>325</v>
      </c>
      <c r="C2497" s="4" t="s">
        <v>377</v>
      </c>
      <c r="D2497" s="4" t="s">
        <v>359</v>
      </c>
      <c r="E2497" s="4" t="s">
        <v>1635</v>
      </c>
      <c r="F2497" s="5">
        <v>43998</v>
      </c>
      <c r="G2497" s="4">
        <v>2</v>
      </c>
      <c r="H2497" s="11">
        <f>VLOOKUP(B2497,[1]!Product_Data[#Data],4,0)</f>
        <v>1526</v>
      </c>
      <c r="I2497" s="11">
        <f>VLOOKUP(B2497,[1]!Product_Data[#Data],3,0)</f>
        <v>1251</v>
      </c>
      <c r="J2497" s="11">
        <f t="shared" si="231"/>
        <v>2502</v>
      </c>
      <c r="K2497" s="11">
        <f t="shared" si="232"/>
        <v>3052</v>
      </c>
      <c r="L2497" s="11">
        <f t="shared" si="233"/>
        <v>550</v>
      </c>
      <c r="M2497" t="str">
        <f>VLOOKUP(C2497,[1]!Location_Data[#Data],2,0)</f>
        <v>San Diego</v>
      </c>
      <c r="N2497" t="str">
        <f>VLOOKUP(D2497,[1]!Salespeople_Data[#Data],2,0)</f>
        <v>Eugene Holmes</v>
      </c>
      <c r="O2497" t="str">
        <f>VLOOKUP(E2497,[1]!Customer_Data[#Data],2,0)</f>
        <v>Sean Andrews</v>
      </c>
      <c r="P2497" s="15">
        <f t="shared" si="228"/>
        <v>3</v>
      </c>
      <c r="Q2497">
        <f t="shared" si="229"/>
        <v>6</v>
      </c>
      <c r="R2497">
        <f t="shared" si="230"/>
        <v>2020</v>
      </c>
    </row>
    <row r="2498" spans="1:18" x14ac:dyDescent="0.25">
      <c r="A2498" s="2" t="s">
        <v>3489</v>
      </c>
      <c r="B2498" s="2" t="s">
        <v>228</v>
      </c>
      <c r="C2498" s="2" t="s">
        <v>19</v>
      </c>
      <c r="D2498" s="2" t="s">
        <v>170</v>
      </c>
      <c r="E2498" s="2" t="s">
        <v>2462</v>
      </c>
      <c r="F2498" s="3">
        <v>43980</v>
      </c>
      <c r="G2498" s="2">
        <v>3</v>
      </c>
      <c r="H2498" s="11">
        <f>VLOOKUP(B2498,[1]!Product_Data[#Data],4,0)</f>
        <v>1862</v>
      </c>
      <c r="I2498" s="11">
        <f>VLOOKUP(B2498,[1]!Product_Data[#Data],3,0)</f>
        <v>1173</v>
      </c>
      <c r="J2498" s="11">
        <f t="shared" si="231"/>
        <v>3519</v>
      </c>
      <c r="K2498" s="11">
        <f t="shared" si="232"/>
        <v>5586</v>
      </c>
      <c r="L2498" s="11">
        <f t="shared" si="233"/>
        <v>2067</v>
      </c>
      <c r="M2498" t="str">
        <f>VLOOKUP(C2498,[1]!Location_Data[#Data],2,0)</f>
        <v>Berkeley</v>
      </c>
      <c r="N2498" t="str">
        <f>VLOOKUP(D2498,[1]!Salespeople_Data[#Data],2,0)</f>
        <v>Sean Miller</v>
      </c>
      <c r="O2498" t="str">
        <f>VLOOKUP(E2498,[1]!Customer_Data[#Data],2,0)</f>
        <v>Benjamin Ryan</v>
      </c>
      <c r="P2498" s="15">
        <f t="shared" ref="P2498:P2561" si="234">WEEKDAY(F2498)</f>
        <v>6</v>
      </c>
      <c r="Q2498">
        <f t="shared" ref="Q2498:Q2561" si="235">MONTH(F2498)</f>
        <v>5</v>
      </c>
      <c r="R2498">
        <f t="shared" ref="R2498:R2561" si="236">YEAR(F2498)</f>
        <v>2020</v>
      </c>
    </row>
    <row r="2499" spans="1:18" x14ac:dyDescent="0.25">
      <c r="A2499" s="4" t="s">
        <v>3490</v>
      </c>
      <c r="B2499" s="4" t="s">
        <v>1149</v>
      </c>
      <c r="C2499" s="4" t="s">
        <v>120</v>
      </c>
      <c r="D2499" s="4" t="s">
        <v>106</v>
      </c>
      <c r="E2499" s="4" t="s">
        <v>3155</v>
      </c>
      <c r="F2499" s="5">
        <v>43910</v>
      </c>
      <c r="G2499" s="4">
        <v>2</v>
      </c>
      <c r="H2499" s="11">
        <f>VLOOKUP(B2499,[1]!Product_Data[#Data],4,0)</f>
        <v>847</v>
      </c>
      <c r="I2499" s="11">
        <f>VLOOKUP(B2499,[1]!Product_Data[#Data],3,0)</f>
        <v>534</v>
      </c>
      <c r="J2499" s="11">
        <f t="shared" ref="J2499:J2562" si="237">PRODUCT(I2499,G2499)</f>
        <v>1068</v>
      </c>
      <c r="K2499" s="11">
        <f t="shared" ref="K2499:K2562" si="238">PRODUCT(H2499,G2499)</f>
        <v>1694</v>
      </c>
      <c r="L2499" s="11">
        <f t="shared" ref="L2499:L2562" si="239">K2499-J2499</f>
        <v>626</v>
      </c>
      <c r="M2499" t="str">
        <f>VLOOKUP(C2499,[1]!Location_Data[#Data],2,0)</f>
        <v>Elk Grove</v>
      </c>
      <c r="N2499" t="str">
        <f>VLOOKUP(D2499,[1]!Salespeople_Data[#Data],2,0)</f>
        <v>Patrick Ruiz</v>
      </c>
      <c r="O2499" t="str">
        <f>VLOOKUP(E2499,[1]!Customer_Data[#Data],2,0)</f>
        <v>Gerald Reyes</v>
      </c>
      <c r="P2499" s="15">
        <f t="shared" si="234"/>
        <v>6</v>
      </c>
      <c r="Q2499">
        <f t="shared" si="235"/>
        <v>3</v>
      </c>
      <c r="R2499">
        <f t="shared" si="236"/>
        <v>2020</v>
      </c>
    </row>
    <row r="2500" spans="1:18" x14ac:dyDescent="0.25">
      <c r="A2500" s="2" t="s">
        <v>3491</v>
      </c>
      <c r="B2500" s="2" t="s">
        <v>256</v>
      </c>
      <c r="C2500" s="2" t="s">
        <v>530</v>
      </c>
      <c r="D2500" s="2" t="s">
        <v>87</v>
      </c>
      <c r="E2500" s="2" t="s">
        <v>1240</v>
      </c>
      <c r="F2500" s="3">
        <v>44007</v>
      </c>
      <c r="G2500" s="2">
        <v>4</v>
      </c>
      <c r="H2500" s="11">
        <f>VLOOKUP(B2500,[1]!Product_Data[#Data],4,0)</f>
        <v>596</v>
      </c>
      <c r="I2500" s="11">
        <f>VLOOKUP(B2500,[1]!Product_Data[#Data],3,0)</f>
        <v>358</v>
      </c>
      <c r="J2500" s="11">
        <f t="shared" si="237"/>
        <v>1432</v>
      </c>
      <c r="K2500" s="11">
        <f t="shared" si="238"/>
        <v>2384</v>
      </c>
      <c r="L2500" s="11">
        <f t="shared" si="239"/>
        <v>952</v>
      </c>
      <c r="M2500" t="str">
        <f>VLOOKUP(C2500,[1]!Location_Data[#Data],2,0)</f>
        <v>San Buenaventura (Ventura)</v>
      </c>
      <c r="N2500" t="str">
        <f>VLOOKUP(D2500,[1]!Salespeople_Data[#Data],2,0)</f>
        <v>Martin Perry</v>
      </c>
      <c r="O2500" t="str">
        <f>VLOOKUP(E2500,[1]!Customer_Data[#Data],2,0)</f>
        <v>Richard Carr</v>
      </c>
      <c r="P2500" s="15">
        <f t="shared" si="234"/>
        <v>5</v>
      </c>
      <c r="Q2500">
        <f t="shared" si="235"/>
        <v>6</v>
      </c>
      <c r="R2500">
        <f t="shared" si="236"/>
        <v>2020</v>
      </c>
    </row>
    <row r="2501" spans="1:18" x14ac:dyDescent="0.25">
      <c r="A2501" s="4" t="s">
        <v>3492</v>
      </c>
      <c r="B2501" s="4" t="s">
        <v>238</v>
      </c>
      <c r="C2501" s="4" t="s">
        <v>100</v>
      </c>
      <c r="D2501" s="4" t="s">
        <v>141</v>
      </c>
      <c r="E2501" s="4" t="s">
        <v>396</v>
      </c>
      <c r="F2501" s="5">
        <v>44188</v>
      </c>
      <c r="G2501" s="4">
        <v>1</v>
      </c>
      <c r="H2501" s="11">
        <f>VLOOKUP(B2501,[1]!Product_Data[#Data],4,0)</f>
        <v>871</v>
      </c>
      <c r="I2501" s="11">
        <f>VLOOKUP(B2501,[1]!Product_Data[#Data],3,0)</f>
        <v>540</v>
      </c>
      <c r="J2501" s="11">
        <f t="shared" si="237"/>
        <v>540</v>
      </c>
      <c r="K2501" s="11">
        <f t="shared" si="238"/>
        <v>871</v>
      </c>
      <c r="L2501" s="11">
        <f t="shared" si="239"/>
        <v>331</v>
      </c>
      <c r="M2501" t="str">
        <f>VLOOKUP(C2501,[1]!Location_Data[#Data],2,0)</f>
        <v>Victorville</v>
      </c>
      <c r="N2501" t="str">
        <f>VLOOKUP(D2501,[1]!Salespeople_Data[#Data],2,0)</f>
        <v>Arthur Mccoy</v>
      </c>
      <c r="O2501" t="str">
        <f>VLOOKUP(E2501,[1]!Customer_Data[#Data],2,0)</f>
        <v>Benjamin Moreno</v>
      </c>
      <c r="P2501" s="15">
        <f t="shared" si="234"/>
        <v>4</v>
      </c>
      <c r="Q2501">
        <f t="shared" si="235"/>
        <v>12</v>
      </c>
      <c r="R2501">
        <f t="shared" si="236"/>
        <v>2020</v>
      </c>
    </row>
    <row r="2502" spans="1:18" x14ac:dyDescent="0.25">
      <c r="A2502" s="2" t="s">
        <v>3493</v>
      </c>
      <c r="B2502" s="2" t="s">
        <v>495</v>
      </c>
      <c r="C2502" s="2" t="s">
        <v>731</v>
      </c>
      <c r="D2502" s="2" t="s">
        <v>216</v>
      </c>
      <c r="E2502" s="2" t="s">
        <v>3433</v>
      </c>
      <c r="F2502" s="3">
        <v>43930</v>
      </c>
      <c r="G2502" s="2">
        <v>1</v>
      </c>
      <c r="H2502" s="11">
        <f>VLOOKUP(B2502,[1]!Product_Data[#Data],4,0)</f>
        <v>1467</v>
      </c>
      <c r="I2502" s="11">
        <f>VLOOKUP(B2502,[1]!Product_Data[#Data],3,0)</f>
        <v>807</v>
      </c>
      <c r="J2502" s="11">
        <f t="shared" si="237"/>
        <v>807</v>
      </c>
      <c r="K2502" s="11">
        <f t="shared" si="238"/>
        <v>1467</v>
      </c>
      <c r="L2502" s="11">
        <f t="shared" si="239"/>
        <v>660</v>
      </c>
      <c r="M2502" t="str">
        <f>VLOOKUP(C2502,[1]!Location_Data[#Data],2,0)</f>
        <v>Costa Mesa</v>
      </c>
      <c r="N2502" t="str">
        <f>VLOOKUP(D2502,[1]!Salespeople_Data[#Data],2,0)</f>
        <v>Ernest Wagner</v>
      </c>
      <c r="O2502" t="str">
        <f>VLOOKUP(E2502,[1]!Customer_Data[#Data],2,0)</f>
        <v>Mark Gonzalez</v>
      </c>
      <c r="P2502" s="15">
        <f t="shared" si="234"/>
        <v>5</v>
      </c>
      <c r="Q2502">
        <f t="shared" si="235"/>
        <v>4</v>
      </c>
      <c r="R2502">
        <f t="shared" si="236"/>
        <v>2020</v>
      </c>
    </row>
    <row r="2503" spans="1:18" x14ac:dyDescent="0.25">
      <c r="A2503" s="4" t="s">
        <v>3494</v>
      </c>
      <c r="B2503" s="4" t="s">
        <v>18</v>
      </c>
      <c r="C2503" s="4" t="s">
        <v>276</v>
      </c>
      <c r="D2503" s="4" t="s">
        <v>91</v>
      </c>
      <c r="E2503" s="4" t="s">
        <v>2273</v>
      </c>
      <c r="F2503" s="5">
        <v>43894</v>
      </c>
      <c r="G2503" s="4">
        <v>2</v>
      </c>
      <c r="H2503" s="11">
        <f>VLOOKUP(B2503,[1]!Product_Data[#Data],4,0)</f>
        <v>880</v>
      </c>
      <c r="I2503" s="11">
        <f>VLOOKUP(B2503,[1]!Product_Data[#Data],3,0)</f>
        <v>634</v>
      </c>
      <c r="J2503" s="11">
        <f t="shared" si="237"/>
        <v>1268</v>
      </c>
      <c r="K2503" s="11">
        <f t="shared" si="238"/>
        <v>1760</v>
      </c>
      <c r="L2503" s="11">
        <f t="shared" si="239"/>
        <v>492</v>
      </c>
      <c r="M2503" t="str">
        <f>VLOOKUP(C2503,[1]!Location_Data[#Data],2,0)</f>
        <v>Orange</v>
      </c>
      <c r="N2503" t="str">
        <f>VLOOKUP(D2503,[1]!Salespeople_Data[#Data],2,0)</f>
        <v>Howard Gardner</v>
      </c>
      <c r="O2503" t="str">
        <f>VLOOKUP(E2503,[1]!Customer_Data[#Data],2,0)</f>
        <v>Bobby Black</v>
      </c>
      <c r="P2503" s="15">
        <f t="shared" si="234"/>
        <v>4</v>
      </c>
      <c r="Q2503">
        <f t="shared" si="235"/>
        <v>3</v>
      </c>
      <c r="R2503">
        <f t="shared" si="236"/>
        <v>2020</v>
      </c>
    </row>
    <row r="2504" spans="1:18" x14ac:dyDescent="0.25">
      <c r="A2504" s="2" t="s">
        <v>3495</v>
      </c>
      <c r="B2504" s="2" t="s">
        <v>13</v>
      </c>
      <c r="C2504" s="2" t="s">
        <v>355</v>
      </c>
      <c r="D2504" s="2" t="s">
        <v>111</v>
      </c>
      <c r="E2504" s="2" t="s">
        <v>2413</v>
      </c>
      <c r="F2504" s="3">
        <v>43948</v>
      </c>
      <c r="G2504" s="2">
        <v>1</v>
      </c>
      <c r="H2504" s="11">
        <f>VLOOKUP(B2504,[1]!Product_Data[#Data],4,0)</f>
        <v>1022</v>
      </c>
      <c r="I2504" s="11">
        <f>VLOOKUP(B2504,[1]!Product_Data[#Data],3,0)</f>
        <v>818</v>
      </c>
      <c r="J2504" s="11">
        <f t="shared" si="237"/>
        <v>818</v>
      </c>
      <c r="K2504" s="11">
        <f t="shared" si="238"/>
        <v>1022</v>
      </c>
      <c r="L2504" s="11">
        <f t="shared" si="239"/>
        <v>204</v>
      </c>
      <c r="M2504" t="str">
        <f>VLOOKUP(C2504,[1]!Location_Data[#Data],2,0)</f>
        <v>Burbank</v>
      </c>
      <c r="N2504" t="str">
        <f>VLOOKUP(D2504,[1]!Salespeople_Data[#Data],2,0)</f>
        <v>Ryan Welch</v>
      </c>
      <c r="O2504" t="str">
        <f>VLOOKUP(E2504,[1]!Customer_Data[#Data],2,0)</f>
        <v>Willie Hicks</v>
      </c>
      <c r="P2504" s="15">
        <f t="shared" si="234"/>
        <v>2</v>
      </c>
      <c r="Q2504">
        <f t="shared" si="235"/>
        <v>4</v>
      </c>
      <c r="R2504">
        <f t="shared" si="236"/>
        <v>2020</v>
      </c>
    </row>
    <row r="2505" spans="1:18" x14ac:dyDescent="0.25">
      <c r="A2505" s="4" t="s">
        <v>3496</v>
      </c>
      <c r="B2505" s="4" t="s">
        <v>395</v>
      </c>
      <c r="C2505" s="4" t="s">
        <v>229</v>
      </c>
      <c r="D2505" s="4" t="s">
        <v>75</v>
      </c>
      <c r="E2505" s="4" t="s">
        <v>2026</v>
      </c>
      <c r="F2505" s="5">
        <v>44039</v>
      </c>
      <c r="G2505" s="4">
        <v>3</v>
      </c>
      <c r="H2505" s="11">
        <f>VLOOKUP(B2505,[1]!Product_Data[#Data],4,0)</f>
        <v>2257</v>
      </c>
      <c r="I2505" s="11">
        <f>VLOOKUP(B2505,[1]!Product_Data[#Data],3,0)</f>
        <v>1535</v>
      </c>
      <c r="J2505" s="11">
        <f t="shared" si="237"/>
        <v>4605</v>
      </c>
      <c r="K2505" s="11">
        <f t="shared" si="238"/>
        <v>6771</v>
      </c>
      <c r="L2505" s="11">
        <f t="shared" si="239"/>
        <v>2166</v>
      </c>
      <c r="M2505" t="str">
        <f>VLOOKUP(C2505,[1]!Location_Data[#Data],2,0)</f>
        <v>San Jose</v>
      </c>
      <c r="N2505" t="str">
        <f>VLOOKUP(D2505,[1]!Salespeople_Data[#Data],2,0)</f>
        <v>Roger Robertson</v>
      </c>
      <c r="O2505" t="str">
        <f>VLOOKUP(E2505,[1]!Customer_Data[#Data],2,0)</f>
        <v>Roy Shaw</v>
      </c>
      <c r="P2505" s="15">
        <f t="shared" si="234"/>
        <v>2</v>
      </c>
      <c r="Q2505">
        <f t="shared" si="235"/>
        <v>7</v>
      </c>
      <c r="R2505">
        <f t="shared" si="236"/>
        <v>2020</v>
      </c>
    </row>
    <row r="2506" spans="1:18" x14ac:dyDescent="0.25">
      <c r="A2506" s="2" t="s">
        <v>3497</v>
      </c>
      <c r="B2506" s="2" t="s">
        <v>431</v>
      </c>
      <c r="C2506" s="2" t="s">
        <v>519</v>
      </c>
      <c r="D2506" s="2" t="s">
        <v>58</v>
      </c>
      <c r="E2506" s="2" t="s">
        <v>427</v>
      </c>
      <c r="F2506" s="3">
        <v>44098</v>
      </c>
      <c r="G2506" s="2">
        <v>4</v>
      </c>
      <c r="H2506" s="11">
        <f>VLOOKUP(B2506,[1]!Product_Data[#Data],4,0)</f>
        <v>290</v>
      </c>
      <c r="I2506" s="11">
        <f>VLOOKUP(B2506,[1]!Product_Data[#Data],3,0)</f>
        <v>200</v>
      </c>
      <c r="J2506" s="11">
        <f t="shared" si="237"/>
        <v>800</v>
      </c>
      <c r="K2506" s="11">
        <f t="shared" si="238"/>
        <v>1160</v>
      </c>
      <c r="L2506" s="11">
        <f t="shared" si="239"/>
        <v>360</v>
      </c>
      <c r="M2506" t="str">
        <f>VLOOKUP(C2506,[1]!Location_Data[#Data],2,0)</f>
        <v>Anaheim</v>
      </c>
      <c r="N2506" t="str">
        <f>VLOOKUP(D2506,[1]!Salespeople_Data[#Data],2,0)</f>
        <v>Christopher Tucker</v>
      </c>
      <c r="O2506" t="str">
        <f>VLOOKUP(E2506,[1]!Customer_Data[#Data],2,0)</f>
        <v>Phillip Peters</v>
      </c>
      <c r="P2506" s="15">
        <f t="shared" si="234"/>
        <v>5</v>
      </c>
      <c r="Q2506">
        <f t="shared" si="235"/>
        <v>9</v>
      </c>
      <c r="R2506">
        <f t="shared" si="236"/>
        <v>2020</v>
      </c>
    </row>
    <row r="2507" spans="1:18" x14ac:dyDescent="0.25">
      <c r="A2507" s="4" t="s">
        <v>3498</v>
      </c>
      <c r="B2507" s="4" t="s">
        <v>238</v>
      </c>
      <c r="C2507" s="4" t="s">
        <v>135</v>
      </c>
      <c r="D2507" s="4" t="s">
        <v>136</v>
      </c>
      <c r="E2507" s="4" t="s">
        <v>1577</v>
      </c>
      <c r="F2507" s="5">
        <v>43941</v>
      </c>
      <c r="G2507" s="4">
        <v>3</v>
      </c>
      <c r="H2507" s="11">
        <f>VLOOKUP(B2507,[1]!Product_Data[#Data],4,0)</f>
        <v>871</v>
      </c>
      <c r="I2507" s="11">
        <f>VLOOKUP(B2507,[1]!Product_Data[#Data],3,0)</f>
        <v>540</v>
      </c>
      <c r="J2507" s="11">
        <f t="shared" si="237"/>
        <v>1620</v>
      </c>
      <c r="K2507" s="11">
        <f t="shared" si="238"/>
        <v>2613</v>
      </c>
      <c r="L2507" s="11">
        <f t="shared" si="239"/>
        <v>993</v>
      </c>
      <c r="M2507" t="str">
        <f>VLOOKUP(C2507,[1]!Location_Data[#Data],2,0)</f>
        <v>Oxnard</v>
      </c>
      <c r="N2507" t="str">
        <f>VLOOKUP(D2507,[1]!Salespeople_Data[#Data],2,0)</f>
        <v>Clarence Fox</v>
      </c>
      <c r="O2507" t="str">
        <f>VLOOKUP(E2507,[1]!Customer_Data[#Data],2,0)</f>
        <v>Kevin Wood</v>
      </c>
      <c r="P2507" s="15">
        <f t="shared" si="234"/>
        <v>2</v>
      </c>
      <c r="Q2507">
        <f t="shared" si="235"/>
        <v>4</v>
      </c>
      <c r="R2507">
        <f t="shared" si="236"/>
        <v>2020</v>
      </c>
    </row>
    <row r="2508" spans="1:18" x14ac:dyDescent="0.25">
      <c r="A2508" s="2" t="s">
        <v>3499</v>
      </c>
      <c r="B2508" s="2" t="s">
        <v>43</v>
      </c>
      <c r="C2508" s="2" t="s">
        <v>140</v>
      </c>
      <c r="D2508" s="2" t="s">
        <v>75</v>
      </c>
      <c r="E2508" s="2" t="s">
        <v>685</v>
      </c>
      <c r="F2508" s="3">
        <v>43848</v>
      </c>
      <c r="G2508" s="2">
        <v>1</v>
      </c>
      <c r="H2508" s="11">
        <f>VLOOKUP(B2508,[1]!Product_Data[#Data],4,0)</f>
        <v>356</v>
      </c>
      <c r="I2508" s="11">
        <f>VLOOKUP(B2508,[1]!Product_Data[#Data],3,0)</f>
        <v>292</v>
      </c>
      <c r="J2508" s="11">
        <f t="shared" si="237"/>
        <v>292</v>
      </c>
      <c r="K2508" s="11">
        <f t="shared" si="238"/>
        <v>356</v>
      </c>
      <c r="L2508" s="11">
        <f t="shared" si="239"/>
        <v>64</v>
      </c>
      <c r="M2508" t="str">
        <f>VLOOKUP(C2508,[1]!Location_Data[#Data],2,0)</f>
        <v>Salinas</v>
      </c>
      <c r="N2508" t="str">
        <f>VLOOKUP(D2508,[1]!Salespeople_Data[#Data],2,0)</f>
        <v>Roger Robertson</v>
      </c>
      <c r="O2508" t="str">
        <f>VLOOKUP(E2508,[1]!Customer_Data[#Data],2,0)</f>
        <v>Roger Tucker</v>
      </c>
      <c r="P2508" s="15">
        <f t="shared" si="234"/>
        <v>7</v>
      </c>
      <c r="Q2508">
        <f t="shared" si="235"/>
        <v>1</v>
      </c>
      <c r="R2508">
        <f t="shared" si="236"/>
        <v>2020</v>
      </c>
    </row>
    <row r="2509" spans="1:18" x14ac:dyDescent="0.25">
      <c r="A2509" s="4" t="s">
        <v>3500</v>
      </c>
      <c r="B2509" s="4" t="s">
        <v>330</v>
      </c>
      <c r="C2509" s="4" t="s">
        <v>39</v>
      </c>
      <c r="D2509" s="4" t="s">
        <v>71</v>
      </c>
      <c r="E2509" s="4" t="s">
        <v>2413</v>
      </c>
      <c r="F2509" s="5">
        <v>44114</v>
      </c>
      <c r="G2509" s="4">
        <v>2</v>
      </c>
      <c r="H2509" s="11">
        <f>VLOOKUP(B2509,[1]!Product_Data[#Data],4,0)</f>
        <v>1635</v>
      </c>
      <c r="I2509" s="11">
        <f>VLOOKUP(B2509,[1]!Product_Data[#Data],3,0)</f>
        <v>1046</v>
      </c>
      <c r="J2509" s="11">
        <f t="shared" si="237"/>
        <v>2092</v>
      </c>
      <c r="K2509" s="11">
        <f t="shared" si="238"/>
        <v>3270</v>
      </c>
      <c r="L2509" s="11">
        <f t="shared" si="239"/>
        <v>1178</v>
      </c>
      <c r="M2509" t="str">
        <f>VLOOKUP(C2509,[1]!Location_Data[#Data],2,0)</f>
        <v>Oceanside</v>
      </c>
      <c r="N2509" t="str">
        <f>VLOOKUP(D2509,[1]!Salespeople_Data[#Data],2,0)</f>
        <v>Gary Rodriguez</v>
      </c>
      <c r="O2509" t="str">
        <f>VLOOKUP(E2509,[1]!Customer_Data[#Data],2,0)</f>
        <v>Willie Hicks</v>
      </c>
      <c r="P2509" s="15">
        <f t="shared" si="234"/>
        <v>7</v>
      </c>
      <c r="Q2509">
        <f t="shared" si="235"/>
        <v>10</v>
      </c>
      <c r="R2509">
        <f t="shared" si="236"/>
        <v>2020</v>
      </c>
    </row>
    <row r="2510" spans="1:18" x14ac:dyDescent="0.25">
      <c r="A2510" s="2" t="s">
        <v>3501</v>
      </c>
      <c r="B2510" s="2" t="s">
        <v>479</v>
      </c>
      <c r="C2510" s="2" t="s">
        <v>362</v>
      </c>
      <c r="D2510" s="2" t="s">
        <v>53</v>
      </c>
      <c r="E2510" s="2" t="s">
        <v>979</v>
      </c>
      <c r="F2510" s="3">
        <v>43868</v>
      </c>
      <c r="G2510" s="2">
        <v>1</v>
      </c>
      <c r="H2510" s="11">
        <f>VLOOKUP(B2510,[1]!Product_Data[#Data],4,0)</f>
        <v>123</v>
      </c>
      <c r="I2510" s="11">
        <f>VLOOKUP(B2510,[1]!Product_Data[#Data],3,0)</f>
        <v>84</v>
      </c>
      <c r="J2510" s="11">
        <f t="shared" si="237"/>
        <v>84</v>
      </c>
      <c r="K2510" s="11">
        <f t="shared" si="238"/>
        <v>123</v>
      </c>
      <c r="L2510" s="11">
        <f t="shared" si="239"/>
        <v>39</v>
      </c>
      <c r="M2510" t="str">
        <f>VLOOKUP(C2510,[1]!Location_Data[#Data],2,0)</f>
        <v>San Bernardino</v>
      </c>
      <c r="N2510" t="str">
        <f>VLOOKUP(D2510,[1]!Salespeople_Data[#Data],2,0)</f>
        <v>Scott Mason</v>
      </c>
      <c r="O2510" t="str">
        <f>VLOOKUP(E2510,[1]!Customer_Data[#Data],2,0)</f>
        <v>Joshua Jones</v>
      </c>
      <c r="P2510" s="15">
        <f t="shared" si="234"/>
        <v>6</v>
      </c>
      <c r="Q2510">
        <f t="shared" si="235"/>
        <v>2</v>
      </c>
      <c r="R2510">
        <f t="shared" si="236"/>
        <v>2020</v>
      </c>
    </row>
    <row r="2511" spans="1:18" x14ac:dyDescent="0.25">
      <c r="A2511" s="4" t="s">
        <v>3502</v>
      </c>
      <c r="B2511" s="4" t="s">
        <v>200</v>
      </c>
      <c r="C2511" s="4" t="s">
        <v>182</v>
      </c>
      <c r="D2511" s="4" t="s">
        <v>116</v>
      </c>
      <c r="E2511" s="4" t="s">
        <v>451</v>
      </c>
      <c r="F2511" s="5">
        <v>44103</v>
      </c>
      <c r="G2511" s="4">
        <v>1</v>
      </c>
      <c r="H2511" s="11">
        <f>VLOOKUP(B2511,[1]!Product_Data[#Data],4,0)</f>
        <v>315</v>
      </c>
      <c r="I2511" s="11">
        <f>VLOOKUP(B2511,[1]!Product_Data[#Data],3,0)</f>
        <v>208</v>
      </c>
      <c r="J2511" s="11">
        <f t="shared" si="237"/>
        <v>208</v>
      </c>
      <c r="K2511" s="11">
        <f t="shared" si="238"/>
        <v>315</v>
      </c>
      <c r="L2511" s="11">
        <f t="shared" si="239"/>
        <v>107</v>
      </c>
      <c r="M2511" t="str">
        <f>VLOOKUP(C2511,[1]!Location_Data[#Data],2,0)</f>
        <v>Vallejo</v>
      </c>
      <c r="N2511" t="str">
        <f>VLOOKUP(D2511,[1]!Salespeople_Data[#Data],2,0)</f>
        <v>Roger Ramos</v>
      </c>
      <c r="O2511" t="str">
        <f>VLOOKUP(E2511,[1]!Customer_Data[#Data],2,0)</f>
        <v>David Olson</v>
      </c>
      <c r="P2511" s="15">
        <f t="shared" si="234"/>
        <v>3</v>
      </c>
      <c r="Q2511">
        <f t="shared" si="235"/>
        <v>9</v>
      </c>
      <c r="R2511">
        <f t="shared" si="236"/>
        <v>2020</v>
      </c>
    </row>
    <row r="2512" spans="1:18" x14ac:dyDescent="0.25">
      <c r="A2512" s="2" t="s">
        <v>3503</v>
      </c>
      <c r="B2512" s="2" t="s">
        <v>38</v>
      </c>
      <c r="C2512" s="2" t="s">
        <v>220</v>
      </c>
      <c r="D2512" s="2" t="s">
        <v>447</v>
      </c>
      <c r="E2512" s="2" t="s">
        <v>3193</v>
      </c>
      <c r="F2512" s="3">
        <v>44160</v>
      </c>
      <c r="G2512" s="2">
        <v>3</v>
      </c>
      <c r="H2512" s="11">
        <f>VLOOKUP(B2512,[1]!Product_Data[#Data],4,0)</f>
        <v>2283</v>
      </c>
      <c r="I2512" s="11">
        <f>VLOOKUP(B2512,[1]!Product_Data[#Data],3,0)</f>
        <v>1484</v>
      </c>
      <c r="J2512" s="11">
        <f t="shared" si="237"/>
        <v>4452</v>
      </c>
      <c r="K2512" s="11">
        <f t="shared" si="238"/>
        <v>6849</v>
      </c>
      <c r="L2512" s="11">
        <f t="shared" si="239"/>
        <v>2397</v>
      </c>
      <c r="M2512" t="str">
        <f>VLOOKUP(C2512,[1]!Location_Data[#Data],2,0)</f>
        <v>Modesto</v>
      </c>
      <c r="N2512" t="str">
        <f>VLOOKUP(D2512,[1]!Salespeople_Data[#Data],2,0)</f>
        <v>Howard Sims</v>
      </c>
      <c r="O2512" t="str">
        <f>VLOOKUP(E2512,[1]!Customer_Data[#Data],2,0)</f>
        <v>Bruce Hamilton</v>
      </c>
      <c r="P2512" s="15">
        <f t="shared" si="234"/>
        <v>4</v>
      </c>
      <c r="Q2512">
        <f t="shared" si="235"/>
        <v>11</v>
      </c>
      <c r="R2512">
        <f t="shared" si="236"/>
        <v>2020</v>
      </c>
    </row>
    <row r="2513" spans="1:18" x14ac:dyDescent="0.25">
      <c r="A2513" s="4" t="s">
        <v>3504</v>
      </c>
      <c r="B2513" s="4" t="s">
        <v>223</v>
      </c>
      <c r="C2513" s="4" t="s">
        <v>286</v>
      </c>
      <c r="D2513" s="4" t="s">
        <v>264</v>
      </c>
      <c r="E2513" s="4" t="s">
        <v>258</v>
      </c>
      <c r="F2513" s="5">
        <v>43969</v>
      </c>
      <c r="G2513" s="4">
        <v>3</v>
      </c>
      <c r="H2513" s="11">
        <f>VLOOKUP(B2513,[1]!Product_Data[#Data],4,0)</f>
        <v>799</v>
      </c>
      <c r="I2513" s="11">
        <f>VLOOKUP(B2513,[1]!Product_Data[#Data],3,0)</f>
        <v>455</v>
      </c>
      <c r="J2513" s="11">
        <f t="shared" si="237"/>
        <v>1365</v>
      </c>
      <c r="K2513" s="11">
        <f t="shared" si="238"/>
        <v>2397</v>
      </c>
      <c r="L2513" s="11">
        <f t="shared" si="239"/>
        <v>1032</v>
      </c>
      <c r="M2513" t="str">
        <f>VLOOKUP(C2513,[1]!Location_Data[#Data],2,0)</f>
        <v>El Monte</v>
      </c>
      <c r="N2513" t="str">
        <f>VLOOKUP(D2513,[1]!Salespeople_Data[#Data],2,0)</f>
        <v>Ernest Wheeler</v>
      </c>
      <c r="O2513" t="str">
        <f>VLOOKUP(E2513,[1]!Customer_Data[#Data],2,0)</f>
        <v>Antonio Morris</v>
      </c>
      <c r="P2513" s="15">
        <f t="shared" si="234"/>
        <v>2</v>
      </c>
      <c r="Q2513">
        <f t="shared" si="235"/>
        <v>5</v>
      </c>
      <c r="R2513">
        <f t="shared" si="236"/>
        <v>2020</v>
      </c>
    </row>
    <row r="2514" spans="1:18" x14ac:dyDescent="0.25">
      <c r="A2514" s="2" t="s">
        <v>3505</v>
      </c>
      <c r="B2514" s="2" t="s">
        <v>245</v>
      </c>
      <c r="C2514" s="2" t="s">
        <v>34</v>
      </c>
      <c r="D2514" s="2" t="s">
        <v>63</v>
      </c>
      <c r="E2514" s="2" t="s">
        <v>1864</v>
      </c>
      <c r="F2514" s="3">
        <v>44171</v>
      </c>
      <c r="G2514" s="2">
        <v>4</v>
      </c>
      <c r="H2514" s="11">
        <f>VLOOKUP(B2514,[1]!Product_Data[#Data],4,0)</f>
        <v>818</v>
      </c>
      <c r="I2514" s="11">
        <f>VLOOKUP(B2514,[1]!Product_Data[#Data],3,0)</f>
        <v>450</v>
      </c>
      <c r="J2514" s="11">
        <f t="shared" si="237"/>
        <v>1800</v>
      </c>
      <c r="K2514" s="11">
        <f t="shared" si="238"/>
        <v>3272</v>
      </c>
      <c r="L2514" s="11">
        <f t="shared" si="239"/>
        <v>1472</v>
      </c>
      <c r="M2514" t="str">
        <f>VLOOKUP(C2514,[1]!Location_Data[#Data],2,0)</f>
        <v>Inglewood</v>
      </c>
      <c r="N2514" t="str">
        <f>VLOOKUP(D2514,[1]!Salespeople_Data[#Data],2,0)</f>
        <v>Jeremy Mendoza</v>
      </c>
      <c r="O2514" t="str">
        <f>VLOOKUP(E2514,[1]!Customer_Data[#Data],2,0)</f>
        <v>Juan Griffin</v>
      </c>
      <c r="P2514" s="15">
        <f t="shared" si="234"/>
        <v>1</v>
      </c>
      <c r="Q2514">
        <f t="shared" si="235"/>
        <v>12</v>
      </c>
      <c r="R2514">
        <f t="shared" si="236"/>
        <v>2020</v>
      </c>
    </row>
    <row r="2515" spans="1:18" x14ac:dyDescent="0.25">
      <c r="A2515" s="4" t="s">
        <v>3506</v>
      </c>
      <c r="B2515" s="4" t="s">
        <v>245</v>
      </c>
      <c r="C2515" s="4" t="s">
        <v>322</v>
      </c>
      <c r="D2515" s="4" t="s">
        <v>116</v>
      </c>
      <c r="E2515" s="4" t="s">
        <v>784</v>
      </c>
      <c r="F2515" s="5">
        <v>44110</v>
      </c>
      <c r="G2515" s="4">
        <v>1</v>
      </c>
      <c r="H2515" s="11">
        <f>VLOOKUP(B2515,[1]!Product_Data[#Data],4,0)</f>
        <v>818</v>
      </c>
      <c r="I2515" s="11">
        <f>VLOOKUP(B2515,[1]!Product_Data[#Data],3,0)</f>
        <v>450</v>
      </c>
      <c r="J2515" s="11">
        <f t="shared" si="237"/>
        <v>450</v>
      </c>
      <c r="K2515" s="11">
        <f t="shared" si="238"/>
        <v>818</v>
      </c>
      <c r="L2515" s="11">
        <f t="shared" si="239"/>
        <v>368</v>
      </c>
      <c r="M2515" t="str">
        <f>VLOOKUP(C2515,[1]!Location_Data[#Data],2,0)</f>
        <v>Rancho Cucamonga</v>
      </c>
      <c r="N2515" t="str">
        <f>VLOOKUP(D2515,[1]!Salespeople_Data[#Data],2,0)</f>
        <v>Roger Ramos</v>
      </c>
      <c r="O2515" t="str">
        <f>VLOOKUP(E2515,[1]!Customer_Data[#Data],2,0)</f>
        <v>Terry Morris</v>
      </c>
      <c r="P2515" s="15">
        <f t="shared" si="234"/>
        <v>3</v>
      </c>
      <c r="Q2515">
        <f t="shared" si="235"/>
        <v>10</v>
      </c>
      <c r="R2515">
        <f t="shared" si="236"/>
        <v>2020</v>
      </c>
    </row>
    <row r="2516" spans="1:18" x14ac:dyDescent="0.25">
      <c r="A2516" s="2" t="s">
        <v>3507</v>
      </c>
      <c r="B2516" s="2" t="s">
        <v>207</v>
      </c>
      <c r="C2516" s="2" t="s">
        <v>95</v>
      </c>
      <c r="D2516" s="2" t="s">
        <v>257</v>
      </c>
      <c r="E2516" s="2" t="s">
        <v>538</v>
      </c>
      <c r="F2516" s="3">
        <v>43975</v>
      </c>
      <c r="G2516" s="2">
        <v>3</v>
      </c>
      <c r="H2516" s="11">
        <f>VLOOKUP(B2516,[1]!Product_Data[#Data],4,0)</f>
        <v>2464</v>
      </c>
      <c r="I2516" s="11">
        <f>VLOOKUP(B2516,[1]!Product_Data[#Data],3,0)</f>
        <v>1774</v>
      </c>
      <c r="J2516" s="11">
        <f t="shared" si="237"/>
        <v>5322</v>
      </c>
      <c r="K2516" s="11">
        <f t="shared" si="238"/>
        <v>7392</v>
      </c>
      <c r="L2516" s="11">
        <f t="shared" si="239"/>
        <v>2070</v>
      </c>
      <c r="M2516" t="str">
        <f>VLOOKUP(C2516,[1]!Location_Data[#Data],2,0)</f>
        <v>Fullerton</v>
      </c>
      <c r="N2516" t="str">
        <f>VLOOKUP(D2516,[1]!Salespeople_Data[#Data],2,0)</f>
        <v>Jerry Perry</v>
      </c>
      <c r="O2516" t="str">
        <f>VLOOKUP(E2516,[1]!Customer_Data[#Data],2,0)</f>
        <v>Jonathan Lynch</v>
      </c>
      <c r="P2516" s="15">
        <f t="shared" si="234"/>
        <v>1</v>
      </c>
      <c r="Q2516">
        <f t="shared" si="235"/>
        <v>5</v>
      </c>
      <c r="R2516">
        <f t="shared" si="236"/>
        <v>2020</v>
      </c>
    </row>
    <row r="2517" spans="1:18" x14ac:dyDescent="0.25">
      <c r="A2517" s="4" t="s">
        <v>3508</v>
      </c>
      <c r="B2517" s="4" t="s">
        <v>325</v>
      </c>
      <c r="C2517" s="4" t="s">
        <v>380</v>
      </c>
      <c r="D2517" s="4" t="s">
        <v>269</v>
      </c>
      <c r="E2517" s="4" t="s">
        <v>3226</v>
      </c>
      <c r="F2517" s="5">
        <v>44146</v>
      </c>
      <c r="G2517" s="4">
        <v>1</v>
      </c>
      <c r="H2517" s="11">
        <f>VLOOKUP(B2517,[1]!Product_Data[#Data],4,0)</f>
        <v>1526</v>
      </c>
      <c r="I2517" s="11">
        <f>VLOOKUP(B2517,[1]!Product_Data[#Data],3,0)</f>
        <v>1251</v>
      </c>
      <c r="J2517" s="11">
        <f t="shared" si="237"/>
        <v>1251</v>
      </c>
      <c r="K2517" s="11">
        <f t="shared" si="238"/>
        <v>1526</v>
      </c>
      <c r="L2517" s="11">
        <f t="shared" si="239"/>
        <v>275</v>
      </c>
      <c r="M2517" t="str">
        <f>VLOOKUP(C2517,[1]!Location_Data[#Data],2,0)</f>
        <v>Los Angeles</v>
      </c>
      <c r="N2517" t="str">
        <f>VLOOKUP(D2517,[1]!Salespeople_Data[#Data],2,0)</f>
        <v>Kevin Butler</v>
      </c>
      <c r="O2517" t="str">
        <f>VLOOKUP(E2517,[1]!Customer_Data[#Data],2,0)</f>
        <v>Alan Thomas</v>
      </c>
      <c r="P2517" s="15">
        <f t="shared" si="234"/>
        <v>4</v>
      </c>
      <c r="Q2517">
        <f t="shared" si="235"/>
        <v>11</v>
      </c>
      <c r="R2517">
        <f t="shared" si="236"/>
        <v>2020</v>
      </c>
    </row>
    <row r="2518" spans="1:18" x14ac:dyDescent="0.25">
      <c r="A2518" s="2" t="s">
        <v>3509</v>
      </c>
      <c r="B2518" s="2" t="s">
        <v>421</v>
      </c>
      <c r="C2518" s="2" t="s">
        <v>377</v>
      </c>
      <c r="D2518" s="2" t="s">
        <v>345</v>
      </c>
      <c r="E2518" s="2" t="s">
        <v>814</v>
      </c>
      <c r="F2518" s="3">
        <v>43998</v>
      </c>
      <c r="G2518" s="2">
        <v>3</v>
      </c>
      <c r="H2518" s="11">
        <f>VLOOKUP(B2518,[1]!Product_Data[#Data],4,0)</f>
        <v>826</v>
      </c>
      <c r="I2518" s="11">
        <f>VLOOKUP(B2518,[1]!Product_Data[#Data],3,0)</f>
        <v>562</v>
      </c>
      <c r="J2518" s="11">
        <f t="shared" si="237"/>
        <v>1686</v>
      </c>
      <c r="K2518" s="11">
        <f t="shared" si="238"/>
        <v>2478</v>
      </c>
      <c r="L2518" s="11">
        <f t="shared" si="239"/>
        <v>792</v>
      </c>
      <c r="M2518" t="str">
        <f>VLOOKUP(C2518,[1]!Location_Data[#Data],2,0)</f>
        <v>San Diego</v>
      </c>
      <c r="N2518" t="str">
        <f>VLOOKUP(D2518,[1]!Salespeople_Data[#Data],2,0)</f>
        <v>Larry Marshall</v>
      </c>
      <c r="O2518" t="str">
        <f>VLOOKUP(E2518,[1]!Customer_Data[#Data],2,0)</f>
        <v>Juan Rivera</v>
      </c>
      <c r="P2518" s="15">
        <f t="shared" si="234"/>
        <v>3</v>
      </c>
      <c r="Q2518">
        <f t="shared" si="235"/>
        <v>6</v>
      </c>
      <c r="R2518">
        <f t="shared" si="236"/>
        <v>2020</v>
      </c>
    </row>
    <row r="2519" spans="1:18" x14ac:dyDescent="0.25">
      <c r="A2519" s="4" t="s">
        <v>3510</v>
      </c>
      <c r="B2519" s="4" t="s">
        <v>252</v>
      </c>
      <c r="C2519" s="4" t="s">
        <v>195</v>
      </c>
      <c r="D2519" s="4" t="s">
        <v>63</v>
      </c>
      <c r="E2519" s="4" t="s">
        <v>3511</v>
      </c>
      <c r="F2519" s="5">
        <v>43859</v>
      </c>
      <c r="G2519" s="4">
        <v>1</v>
      </c>
      <c r="H2519" s="11">
        <f>VLOOKUP(B2519,[1]!Product_Data[#Data],4,0)</f>
        <v>1899</v>
      </c>
      <c r="I2519" s="11">
        <f>VLOOKUP(B2519,[1]!Product_Data[#Data],3,0)</f>
        <v>1044</v>
      </c>
      <c r="J2519" s="11">
        <f t="shared" si="237"/>
        <v>1044</v>
      </c>
      <c r="K2519" s="11">
        <f t="shared" si="238"/>
        <v>1899</v>
      </c>
      <c r="L2519" s="11">
        <f t="shared" si="239"/>
        <v>855</v>
      </c>
      <c r="M2519" t="str">
        <f>VLOOKUP(C2519,[1]!Location_Data[#Data],2,0)</f>
        <v>Pomona</v>
      </c>
      <c r="N2519" t="str">
        <f>VLOOKUP(D2519,[1]!Salespeople_Data[#Data],2,0)</f>
        <v>Jeremy Mendoza</v>
      </c>
      <c r="O2519" t="str">
        <f>VLOOKUP(E2519,[1]!Customer_Data[#Data],2,0)</f>
        <v>Raymond Roberts</v>
      </c>
      <c r="P2519" s="15">
        <f t="shared" si="234"/>
        <v>4</v>
      </c>
      <c r="Q2519">
        <f t="shared" si="235"/>
        <v>1</v>
      </c>
      <c r="R2519">
        <f t="shared" si="236"/>
        <v>2020</v>
      </c>
    </row>
    <row r="2520" spans="1:18" x14ac:dyDescent="0.25">
      <c r="A2520" s="2" t="s">
        <v>3512</v>
      </c>
      <c r="B2520" s="2" t="s">
        <v>858</v>
      </c>
      <c r="C2520" s="2" t="s">
        <v>519</v>
      </c>
      <c r="D2520" s="2" t="s">
        <v>49</v>
      </c>
      <c r="E2520" s="2" t="s">
        <v>1664</v>
      </c>
      <c r="F2520" s="3">
        <v>44040</v>
      </c>
      <c r="G2520" s="2">
        <v>1</v>
      </c>
      <c r="H2520" s="11">
        <f>VLOOKUP(B2520,[1]!Product_Data[#Data],4,0)</f>
        <v>2294</v>
      </c>
      <c r="I2520" s="11">
        <f>VLOOKUP(B2520,[1]!Product_Data[#Data],3,0)</f>
        <v>1399</v>
      </c>
      <c r="J2520" s="11">
        <f t="shared" si="237"/>
        <v>1399</v>
      </c>
      <c r="K2520" s="11">
        <f t="shared" si="238"/>
        <v>2294</v>
      </c>
      <c r="L2520" s="11">
        <f t="shared" si="239"/>
        <v>895</v>
      </c>
      <c r="M2520" t="str">
        <f>VLOOKUP(C2520,[1]!Location_Data[#Data],2,0)</f>
        <v>Anaheim</v>
      </c>
      <c r="N2520" t="str">
        <f>VLOOKUP(D2520,[1]!Salespeople_Data[#Data],2,0)</f>
        <v>Walter Cook</v>
      </c>
      <c r="O2520" t="str">
        <f>VLOOKUP(E2520,[1]!Customer_Data[#Data],2,0)</f>
        <v>Jesse Alvarez</v>
      </c>
      <c r="P2520" s="15">
        <f t="shared" si="234"/>
        <v>3</v>
      </c>
      <c r="Q2520">
        <f t="shared" si="235"/>
        <v>7</v>
      </c>
      <c r="R2520">
        <f t="shared" si="236"/>
        <v>2020</v>
      </c>
    </row>
    <row r="2521" spans="1:18" x14ac:dyDescent="0.25">
      <c r="A2521" s="4" t="s">
        <v>3513</v>
      </c>
      <c r="B2521" s="4" t="s">
        <v>114</v>
      </c>
      <c r="C2521" s="4" t="s">
        <v>286</v>
      </c>
      <c r="D2521" s="4" t="s">
        <v>413</v>
      </c>
      <c r="E2521" s="4" t="s">
        <v>1412</v>
      </c>
      <c r="F2521" s="5">
        <v>44032</v>
      </c>
      <c r="G2521" s="4">
        <v>2</v>
      </c>
      <c r="H2521" s="11">
        <f>VLOOKUP(B2521,[1]!Product_Data[#Data],4,0)</f>
        <v>545</v>
      </c>
      <c r="I2521" s="11">
        <f>VLOOKUP(B2521,[1]!Product_Data[#Data],3,0)</f>
        <v>425</v>
      </c>
      <c r="J2521" s="11">
        <f t="shared" si="237"/>
        <v>850</v>
      </c>
      <c r="K2521" s="11">
        <f t="shared" si="238"/>
        <v>1090</v>
      </c>
      <c r="L2521" s="11">
        <f t="shared" si="239"/>
        <v>240</v>
      </c>
      <c r="M2521" t="str">
        <f>VLOOKUP(C2521,[1]!Location_Data[#Data],2,0)</f>
        <v>El Monte</v>
      </c>
      <c r="N2521" t="str">
        <f>VLOOKUP(D2521,[1]!Salespeople_Data[#Data],2,0)</f>
        <v>Kenneth Bradley</v>
      </c>
      <c r="O2521" t="str">
        <f>VLOOKUP(E2521,[1]!Customer_Data[#Data],2,0)</f>
        <v>Richard Peters</v>
      </c>
      <c r="P2521" s="15">
        <f t="shared" si="234"/>
        <v>2</v>
      </c>
      <c r="Q2521">
        <f t="shared" si="235"/>
        <v>7</v>
      </c>
      <c r="R2521">
        <f t="shared" si="236"/>
        <v>2020</v>
      </c>
    </row>
    <row r="2522" spans="1:18" x14ac:dyDescent="0.25">
      <c r="A2522" s="2" t="s">
        <v>3514</v>
      </c>
      <c r="B2522" s="2" t="s">
        <v>461</v>
      </c>
      <c r="C2522" s="2" t="s">
        <v>149</v>
      </c>
      <c r="D2522" s="2" t="s">
        <v>20</v>
      </c>
      <c r="E2522" s="2" t="s">
        <v>1687</v>
      </c>
      <c r="F2522" s="3">
        <v>43909</v>
      </c>
      <c r="G2522" s="2">
        <v>4</v>
      </c>
      <c r="H2522" s="11">
        <f>VLOOKUP(B2522,[1]!Product_Data[#Data],4,0)</f>
        <v>35</v>
      </c>
      <c r="I2522" s="11">
        <f>VLOOKUP(B2522,[1]!Product_Data[#Data],3,0)</f>
        <v>22</v>
      </c>
      <c r="J2522" s="11">
        <f t="shared" si="237"/>
        <v>88</v>
      </c>
      <c r="K2522" s="11">
        <f t="shared" si="238"/>
        <v>140</v>
      </c>
      <c r="L2522" s="11">
        <f t="shared" si="239"/>
        <v>52</v>
      </c>
      <c r="M2522" t="str">
        <f>VLOOKUP(C2522,[1]!Location_Data[#Data],2,0)</f>
        <v>Antioch</v>
      </c>
      <c r="N2522" t="str">
        <f>VLOOKUP(D2522,[1]!Salespeople_Data[#Data],2,0)</f>
        <v>Joshua Cook</v>
      </c>
      <c r="O2522" t="str">
        <f>VLOOKUP(E2522,[1]!Customer_Data[#Data],2,0)</f>
        <v>Victor Chapman</v>
      </c>
      <c r="P2522" s="15">
        <f t="shared" si="234"/>
        <v>5</v>
      </c>
      <c r="Q2522">
        <f t="shared" si="235"/>
        <v>3</v>
      </c>
      <c r="R2522">
        <f t="shared" si="236"/>
        <v>2020</v>
      </c>
    </row>
    <row r="2523" spans="1:18" x14ac:dyDescent="0.25">
      <c r="A2523" s="4" t="s">
        <v>3515</v>
      </c>
      <c r="B2523" s="4" t="s">
        <v>232</v>
      </c>
      <c r="C2523" s="4" t="s">
        <v>386</v>
      </c>
      <c r="D2523" s="4" t="s">
        <v>20</v>
      </c>
      <c r="E2523" s="4" t="s">
        <v>171</v>
      </c>
      <c r="F2523" s="5">
        <v>43938</v>
      </c>
      <c r="G2523" s="4">
        <v>1</v>
      </c>
      <c r="H2523" s="11">
        <f>VLOOKUP(B2523,[1]!Product_Data[#Data],4,0)</f>
        <v>1119</v>
      </c>
      <c r="I2523" s="11">
        <f>VLOOKUP(B2523,[1]!Product_Data[#Data],3,0)</f>
        <v>683</v>
      </c>
      <c r="J2523" s="11">
        <f t="shared" si="237"/>
        <v>683</v>
      </c>
      <c r="K2523" s="11">
        <f t="shared" si="238"/>
        <v>1119</v>
      </c>
      <c r="L2523" s="11">
        <f t="shared" si="239"/>
        <v>436</v>
      </c>
      <c r="M2523" t="str">
        <f>VLOOKUP(C2523,[1]!Location_Data[#Data],2,0)</f>
        <v>Carlsbad</v>
      </c>
      <c r="N2523" t="str">
        <f>VLOOKUP(D2523,[1]!Salespeople_Data[#Data],2,0)</f>
        <v>Joshua Cook</v>
      </c>
      <c r="O2523" t="str">
        <f>VLOOKUP(E2523,[1]!Customer_Data[#Data],2,0)</f>
        <v>Eugene Weaver</v>
      </c>
      <c r="P2523" s="15">
        <f t="shared" si="234"/>
        <v>6</v>
      </c>
      <c r="Q2523">
        <f t="shared" si="235"/>
        <v>4</v>
      </c>
      <c r="R2523">
        <f t="shared" si="236"/>
        <v>2020</v>
      </c>
    </row>
    <row r="2524" spans="1:18" x14ac:dyDescent="0.25">
      <c r="A2524" s="2" t="s">
        <v>3516</v>
      </c>
      <c r="B2524" s="2" t="s">
        <v>252</v>
      </c>
      <c r="C2524" s="2" t="s">
        <v>57</v>
      </c>
      <c r="D2524" s="2" t="s">
        <v>264</v>
      </c>
      <c r="E2524" s="2" t="s">
        <v>1218</v>
      </c>
      <c r="F2524" s="3">
        <v>44027</v>
      </c>
      <c r="G2524" s="2">
        <v>4</v>
      </c>
      <c r="H2524" s="11">
        <f>VLOOKUP(B2524,[1]!Product_Data[#Data],4,0)</f>
        <v>1899</v>
      </c>
      <c r="I2524" s="11">
        <f>VLOOKUP(B2524,[1]!Product_Data[#Data],3,0)</f>
        <v>1044</v>
      </c>
      <c r="J2524" s="11">
        <f t="shared" si="237"/>
        <v>4176</v>
      </c>
      <c r="K2524" s="11">
        <f t="shared" si="238"/>
        <v>7596</v>
      </c>
      <c r="L2524" s="11">
        <f t="shared" si="239"/>
        <v>3420</v>
      </c>
      <c r="M2524" t="str">
        <f>VLOOKUP(C2524,[1]!Location_Data[#Data],2,0)</f>
        <v>Thousand Oaks</v>
      </c>
      <c r="N2524" t="str">
        <f>VLOOKUP(D2524,[1]!Salespeople_Data[#Data],2,0)</f>
        <v>Ernest Wheeler</v>
      </c>
      <c r="O2524" t="str">
        <f>VLOOKUP(E2524,[1]!Customer_Data[#Data],2,0)</f>
        <v>Larry Ross</v>
      </c>
      <c r="P2524" s="15">
        <f t="shared" si="234"/>
        <v>4</v>
      </c>
      <c r="Q2524">
        <f t="shared" si="235"/>
        <v>7</v>
      </c>
      <c r="R2524">
        <f t="shared" si="236"/>
        <v>2020</v>
      </c>
    </row>
    <row r="2525" spans="1:18" x14ac:dyDescent="0.25">
      <c r="A2525" s="4" t="s">
        <v>3517</v>
      </c>
      <c r="B2525" s="4" t="s">
        <v>275</v>
      </c>
      <c r="C2525" s="4" t="s">
        <v>362</v>
      </c>
      <c r="D2525" s="4" t="s">
        <v>257</v>
      </c>
      <c r="E2525" s="4" t="s">
        <v>1924</v>
      </c>
      <c r="F2525" s="5">
        <v>43971</v>
      </c>
      <c r="G2525" s="4">
        <v>3</v>
      </c>
      <c r="H2525" s="11">
        <f>VLOOKUP(B2525,[1]!Product_Data[#Data],4,0)</f>
        <v>2353</v>
      </c>
      <c r="I2525" s="11">
        <f>VLOOKUP(B2525,[1]!Product_Data[#Data],3,0)</f>
        <v>1788</v>
      </c>
      <c r="J2525" s="11">
        <f t="shared" si="237"/>
        <v>5364</v>
      </c>
      <c r="K2525" s="11">
        <f t="shared" si="238"/>
        <v>7059</v>
      </c>
      <c r="L2525" s="11">
        <f t="shared" si="239"/>
        <v>1695</v>
      </c>
      <c r="M2525" t="str">
        <f>VLOOKUP(C2525,[1]!Location_Data[#Data],2,0)</f>
        <v>San Bernardino</v>
      </c>
      <c r="N2525" t="str">
        <f>VLOOKUP(D2525,[1]!Salespeople_Data[#Data],2,0)</f>
        <v>Jerry Perry</v>
      </c>
      <c r="O2525" t="str">
        <f>VLOOKUP(E2525,[1]!Customer_Data[#Data],2,0)</f>
        <v>Eric Alvarez</v>
      </c>
      <c r="P2525" s="15">
        <f t="shared" si="234"/>
        <v>4</v>
      </c>
      <c r="Q2525">
        <f t="shared" si="235"/>
        <v>5</v>
      </c>
      <c r="R2525">
        <f t="shared" si="236"/>
        <v>2020</v>
      </c>
    </row>
    <row r="2526" spans="1:18" x14ac:dyDescent="0.25">
      <c r="A2526" s="2" t="s">
        <v>3518</v>
      </c>
      <c r="B2526" s="2" t="s">
        <v>367</v>
      </c>
      <c r="C2526" s="2" t="s">
        <v>246</v>
      </c>
      <c r="D2526" s="2" t="s">
        <v>30</v>
      </c>
      <c r="E2526" s="2" t="s">
        <v>2663</v>
      </c>
      <c r="F2526" s="3">
        <v>44082</v>
      </c>
      <c r="G2526" s="2">
        <v>1</v>
      </c>
      <c r="H2526" s="11">
        <f>VLOOKUP(B2526,[1]!Product_Data[#Data],4,0)</f>
        <v>530</v>
      </c>
      <c r="I2526" s="11">
        <f>VLOOKUP(B2526,[1]!Product_Data[#Data],3,0)</f>
        <v>424</v>
      </c>
      <c r="J2526" s="11">
        <f t="shared" si="237"/>
        <v>424</v>
      </c>
      <c r="K2526" s="11">
        <f t="shared" si="238"/>
        <v>530</v>
      </c>
      <c r="L2526" s="11">
        <f t="shared" si="239"/>
        <v>106</v>
      </c>
      <c r="M2526" t="str">
        <f>VLOOKUP(C2526,[1]!Location_Data[#Data],2,0)</f>
        <v>San Francisco</v>
      </c>
      <c r="N2526" t="str">
        <f>VLOOKUP(D2526,[1]!Salespeople_Data[#Data],2,0)</f>
        <v>Carl Hall</v>
      </c>
      <c r="O2526" t="str">
        <f>VLOOKUP(E2526,[1]!Customer_Data[#Data],2,0)</f>
        <v>Walter Woods</v>
      </c>
      <c r="P2526" s="15">
        <f t="shared" si="234"/>
        <v>3</v>
      </c>
      <c r="Q2526">
        <f t="shared" si="235"/>
        <v>9</v>
      </c>
      <c r="R2526">
        <f t="shared" si="236"/>
        <v>2020</v>
      </c>
    </row>
    <row r="2527" spans="1:18" x14ac:dyDescent="0.25">
      <c r="A2527" s="4" t="s">
        <v>3519</v>
      </c>
      <c r="B2527" s="4" t="s">
        <v>194</v>
      </c>
      <c r="C2527" s="4" t="s">
        <v>392</v>
      </c>
      <c r="D2527" s="4" t="s">
        <v>239</v>
      </c>
      <c r="E2527" s="4" t="s">
        <v>334</v>
      </c>
      <c r="F2527" s="5">
        <v>44048</v>
      </c>
      <c r="G2527" s="4">
        <v>3</v>
      </c>
      <c r="H2527" s="11">
        <f>VLOOKUP(B2527,[1]!Product_Data[#Data],4,0)</f>
        <v>1278</v>
      </c>
      <c r="I2527" s="11">
        <f>VLOOKUP(B2527,[1]!Product_Data[#Data],3,0)</f>
        <v>665</v>
      </c>
      <c r="J2527" s="11">
        <f t="shared" si="237"/>
        <v>1995</v>
      </c>
      <c r="K2527" s="11">
        <f t="shared" si="238"/>
        <v>3834</v>
      </c>
      <c r="L2527" s="11">
        <f t="shared" si="239"/>
        <v>1839</v>
      </c>
      <c r="M2527" t="str">
        <f>VLOOKUP(C2527,[1]!Location_Data[#Data],2,0)</f>
        <v>Visalia</v>
      </c>
      <c r="N2527" t="str">
        <f>VLOOKUP(D2527,[1]!Salespeople_Data[#Data],2,0)</f>
        <v>John Reyes</v>
      </c>
      <c r="O2527" t="str">
        <f>VLOOKUP(E2527,[1]!Customer_Data[#Data],2,0)</f>
        <v>Gregory Porter</v>
      </c>
      <c r="P2527" s="15">
        <f t="shared" si="234"/>
        <v>4</v>
      </c>
      <c r="Q2527">
        <f t="shared" si="235"/>
        <v>8</v>
      </c>
      <c r="R2527">
        <f t="shared" si="236"/>
        <v>2020</v>
      </c>
    </row>
    <row r="2528" spans="1:18" x14ac:dyDescent="0.25">
      <c r="A2528" s="2" t="s">
        <v>3520</v>
      </c>
      <c r="B2528" s="2" t="s">
        <v>925</v>
      </c>
      <c r="C2528" s="2" t="s">
        <v>272</v>
      </c>
      <c r="D2528" s="2" t="s">
        <v>298</v>
      </c>
      <c r="E2528" s="2" t="s">
        <v>1180</v>
      </c>
      <c r="F2528" s="3">
        <v>44161</v>
      </c>
      <c r="G2528" s="2">
        <v>1</v>
      </c>
      <c r="H2528" s="11">
        <f>VLOOKUP(B2528,[1]!Product_Data[#Data],4,0)</f>
        <v>136</v>
      </c>
      <c r="I2528" s="11">
        <f>VLOOKUP(B2528,[1]!Product_Data[#Data],3,0)</f>
        <v>72</v>
      </c>
      <c r="J2528" s="11">
        <f t="shared" si="237"/>
        <v>72</v>
      </c>
      <c r="K2528" s="11">
        <f t="shared" si="238"/>
        <v>136</v>
      </c>
      <c r="L2528" s="11">
        <f t="shared" si="239"/>
        <v>64</v>
      </c>
      <c r="M2528" t="str">
        <f>VLOOKUP(C2528,[1]!Location_Data[#Data],2,0)</f>
        <v>Torrance</v>
      </c>
      <c r="N2528" t="str">
        <f>VLOOKUP(D2528,[1]!Salespeople_Data[#Data],2,0)</f>
        <v>Kenneth Fields</v>
      </c>
      <c r="O2528" t="str">
        <f>VLOOKUP(E2528,[1]!Customer_Data[#Data],2,0)</f>
        <v>Brandon Martin</v>
      </c>
      <c r="P2528" s="15">
        <f t="shared" si="234"/>
        <v>5</v>
      </c>
      <c r="Q2528">
        <f t="shared" si="235"/>
        <v>11</v>
      </c>
      <c r="R2528">
        <f t="shared" si="236"/>
        <v>2020</v>
      </c>
    </row>
    <row r="2529" spans="1:18" x14ac:dyDescent="0.25">
      <c r="A2529" s="4" t="s">
        <v>3521</v>
      </c>
      <c r="B2529" s="4" t="s">
        <v>125</v>
      </c>
      <c r="C2529" s="4" t="s">
        <v>174</v>
      </c>
      <c r="D2529" s="4" t="s">
        <v>225</v>
      </c>
      <c r="E2529" s="4" t="s">
        <v>810</v>
      </c>
      <c r="F2529" s="5">
        <v>44177</v>
      </c>
      <c r="G2529" s="4">
        <v>1</v>
      </c>
      <c r="H2529" s="11">
        <f>VLOOKUP(B2529,[1]!Product_Data[#Data],4,0)</f>
        <v>1826</v>
      </c>
      <c r="I2529" s="11">
        <f>VLOOKUP(B2529,[1]!Product_Data[#Data],3,0)</f>
        <v>1443</v>
      </c>
      <c r="J2529" s="11">
        <f t="shared" si="237"/>
        <v>1443</v>
      </c>
      <c r="K2529" s="11">
        <f t="shared" si="238"/>
        <v>1826</v>
      </c>
      <c r="L2529" s="11">
        <f t="shared" si="239"/>
        <v>383</v>
      </c>
      <c r="M2529" t="str">
        <f>VLOOKUP(C2529,[1]!Location_Data[#Data],2,0)</f>
        <v>Norwalk</v>
      </c>
      <c r="N2529" t="str">
        <f>VLOOKUP(D2529,[1]!Salespeople_Data[#Data],2,0)</f>
        <v>Andrew Bowman</v>
      </c>
      <c r="O2529" t="str">
        <f>VLOOKUP(E2529,[1]!Customer_Data[#Data],2,0)</f>
        <v>Nicholas Gilbert</v>
      </c>
      <c r="P2529" s="15">
        <f t="shared" si="234"/>
        <v>7</v>
      </c>
      <c r="Q2529">
        <f t="shared" si="235"/>
        <v>12</v>
      </c>
      <c r="R2529">
        <f t="shared" si="236"/>
        <v>2020</v>
      </c>
    </row>
    <row r="2530" spans="1:18" x14ac:dyDescent="0.25">
      <c r="A2530" s="2" t="s">
        <v>3522</v>
      </c>
      <c r="B2530" s="2" t="s">
        <v>626</v>
      </c>
      <c r="C2530" s="2" t="s">
        <v>90</v>
      </c>
      <c r="D2530" s="2" t="s">
        <v>80</v>
      </c>
      <c r="E2530" s="2" t="s">
        <v>580</v>
      </c>
      <c r="F2530" s="3">
        <v>44156</v>
      </c>
      <c r="G2530" s="2">
        <v>3</v>
      </c>
      <c r="H2530" s="11">
        <f>VLOOKUP(B2530,[1]!Product_Data[#Data],4,0)</f>
        <v>584</v>
      </c>
      <c r="I2530" s="11">
        <f>VLOOKUP(B2530,[1]!Product_Data[#Data],3,0)</f>
        <v>420</v>
      </c>
      <c r="J2530" s="11">
        <f t="shared" si="237"/>
        <v>1260</v>
      </c>
      <c r="K2530" s="11">
        <f t="shared" si="238"/>
        <v>1752</v>
      </c>
      <c r="L2530" s="11">
        <f t="shared" si="239"/>
        <v>492</v>
      </c>
      <c r="M2530" t="str">
        <f>VLOOKUP(C2530,[1]!Location_Data[#Data],2,0)</f>
        <v>Irvine</v>
      </c>
      <c r="N2530" t="str">
        <f>VLOOKUP(D2530,[1]!Salespeople_Data[#Data],2,0)</f>
        <v>Henry Nelson</v>
      </c>
      <c r="O2530" t="str">
        <f>VLOOKUP(E2530,[1]!Customer_Data[#Data],2,0)</f>
        <v>Bobby Murray</v>
      </c>
      <c r="P2530" s="15">
        <f t="shared" si="234"/>
        <v>7</v>
      </c>
      <c r="Q2530">
        <f t="shared" si="235"/>
        <v>11</v>
      </c>
      <c r="R2530">
        <f t="shared" si="236"/>
        <v>2020</v>
      </c>
    </row>
    <row r="2531" spans="1:18" x14ac:dyDescent="0.25">
      <c r="A2531" s="4" t="s">
        <v>3523</v>
      </c>
      <c r="B2531" s="4" t="s">
        <v>99</v>
      </c>
      <c r="C2531" s="4" t="s">
        <v>469</v>
      </c>
      <c r="D2531" s="4" t="s">
        <v>216</v>
      </c>
      <c r="E2531" s="4" t="s">
        <v>819</v>
      </c>
      <c r="F2531" s="5">
        <v>44045</v>
      </c>
      <c r="G2531" s="4">
        <v>3</v>
      </c>
      <c r="H2531" s="11">
        <f>VLOOKUP(B2531,[1]!Product_Data[#Data],4,0)</f>
        <v>1708</v>
      </c>
      <c r="I2531" s="11">
        <f>VLOOKUP(B2531,[1]!Product_Data[#Data],3,0)</f>
        <v>871</v>
      </c>
      <c r="J2531" s="11">
        <f t="shared" si="237"/>
        <v>2613</v>
      </c>
      <c r="K2531" s="11">
        <f t="shared" si="238"/>
        <v>5124</v>
      </c>
      <c r="L2531" s="11">
        <f t="shared" si="239"/>
        <v>2511</v>
      </c>
      <c r="M2531" t="str">
        <f>VLOOKUP(C2531,[1]!Location_Data[#Data],2,0)</f>
        <v>Escondido</v>
      </c>
      <c r="N2531" t="str">
        <f>VLOOKUP(D2531,[1]!Salespeople_Data[#Data],2,0)</f>
        <v>Ernest Wagner</v>
      </c>
      <c r="O2531" t="str">
        <f>VLOOKUP(E2531,[1]!Customer_Data[#Data],2,0)</f>
        <v>Bobby Greene</v>
      </c>
      <c r="P2531" s="15">
        <f t="shared" si="234"/>
        <v>1</v>
      </c>
      <c r="Q2531">
        <f t="shared" si="235"/>
        <v>8</v>
      </c>
      <c r="R2531">
        <f t="shared" si="236"/>
        <v>2020</v>
      </c>
    </row>
    <row r="2532" spans="1:18" x14ac:dyDescent="0.25">
      <c r="A2532" s="2" t="s">
        <v>3524</v>
      </c>
      <c r="B2532" s="2" t="s">
        <v>435</v>
      </c>
      <c r="C2532" s="2" t="s">
        <v>95</v>
      </c>
      <c r="D2532" s="2" t="s">
        <v>80</v>
      </c>
      <c r="E2532" s="2" t="s">
        <v>699</v>
      </c>
      <c r="F2532" s="3">
        <v>43983</v>
      </c>
      <c r="G2532" s="2">
        <v>1</v>
      </c>
      <c r="H2532" s="11">
        <f>VLOOKUP(B2532,[1]!Product_Data[#Data],4,0)</f>
        <v>2141</v>
      </c>
      <c r="I2532" s="11">
        <f>VLOOKUP(B2532,[1]!Product_Data[#Data],3,0)</f>
        <v>1777</v>
      </c>
      <c r="J2532" s="11">
        <f t="shared" si="237"/>
        <v>1777</v>
      </c>
      <c r="K2532" s="11">
        <f t="shared" si="238"/>
        <v>2141</v>
      </c>
      <c r="L2532" s="11">
        <f t="shared" si="239"/>
        <v>364</v>
      </c>
      <c r="M2532" t="str">
        <f>VLOOKUP(C2532,[1]!Location_Data[#Data],2,0)</f>
        <v>Fullerton</v>
      </c>
      <c r="N2532" t="str">
        <f>VLOOKUP(D2532,[1]!Salespeople_Data[#Data],2,0)</f>
        <v>Henry Nelson</v>
      </c>
      <c r="O2532" t="str">
        <f>VLOOKUP(E2532,[1]!Customer_Data[#Data],2,0)</f>
        <v>Juan Harvey</v>
      </c>
      <c r="P2532" s="15">
        <f t="shared" si="234"/>
        <v>2</v>
      </c>
      <c r="Q2532">
        <f t="shared" si="235"/>
        <v>6</v>
      </c>
      <c r="R2532">
        <f t="shared" si="236"/>
        <v>2020</v>
      </c>
    </row>
    <row r="2533" spans="1:18" x14ac:dyDescent="0.25">
      <c r="A2533" s="4" t="s">
        <v>3525</v>
      </c>
      <c r="B2533" s="4" t="s">
        <v>223</v>
      </c>
      <c r="C2533" s="4" t="s">
        <v>140</v>
      </c>
      <c r="D2533" s="4" t="s">
        <v>87</v>
      </c>
      <c r="E2533" s="4" t="s">
        <v>2360</v>
      </c>
      <c r="F2533" s="5">
        <v>44195</v>
      </c>
      <c r="G2533" s="4">
        <v>3</v>
      </c>
      <c r="H2533" s="11">
        <f>VLOOKUP(B2533,[1]!Product_Data[#Data],4,0)</f>
        <v>799</v>
      </c>
      <c r="I2533" s="11">
        <f>VLOOKUP(B2533,[1]!Product_Data[#Data],3,0)</f>
        <v>455</v>
      </c>
      <c r="J2533" s="11">
        <f t="shared" si="237"/>
        <v>1365</v>
      </c>
      <c r="K2533" s="11">
        <f t="shared" si="238"/>
        <v>2397</v>
      </c>
      <c r="L2533" s="11">
        <f t="shared" si="239"/>
        <v>1032</v>
      </c>
      <c r="M2533" t="str">
        <f>VLOOKUP(C2533,[1]!Location_Data[#Data],2,0)</f>
        <v>Salinas</v>
      </c>
      <c r="N2533" t="str">
        <f>VLOOKUP(D2533,[1]!Salespeople_Data[#Data],2,0)</f>
        <v>Martin Perry</v>
      </c>
      <c r="O2533" t="str">
        <f>VLOOKUP(E2533,[1]!Customer_Data[#Data],2,0)</f>
        <v>Martin Johnston</v>
      </c>
      <c r="P2533" s="15">
        <f t="shared" si="234"/>
        <v>4</v>
      </c>
      <c r="Q2533">
        <f t="shared" si="235"/>
        <v>12</v>
      </c>
      <c r="R2533">
        <f t="shared" si="236"/>
        <v>2020</v>
      </c>
    </row>
    <row r="2534" spans="1:18" x14ac:dyDescent="0.25">
      <c r="A2534" s="2" t="s">
        <v>3526</v>
      </c>
      <c r="B2534" s="2" t="s">
        <v>260</v>
      </c>
      <c r="C2534" s="2" t="s">
        <v>253</v>
      </c>
      <c r="D2534" s="2" t="s">
        <v>239</v>
      </c>
      <c r="E2534" s="2" t="s">
        <v>1499</v>
      </c>
      <c r="F2534" s="3">
        <v>44161</v>
      </c>
      <c r="G2534" s="2">
        <v>3</v>
      </c>
      <c r="H2534" s="11">
        <f>VLOOKUP(B2534,[1]!Product_Data[#Data],4,0)</f>
        <v>502</v>
      </c>
      <c r="I2534" s="11">
        <f>VLOOKUP(B2534,[1]!Product_Data[#Data],3,0)</f>
        <v>296</v>
      </c>
      <c r="J2534" s="11">
        <f t="shared" si="237"/>
        <v>888</v>
      </c>
      <c r="K2534" s="11">
        <f t="shared" si="238"/>
        <v>1506</v>
      </c>
      <c r="L2534" s="11">
        <f t="shared" si="239"/>
        <v>618</v>
      </c>
      <c r="M2534" t="str">
        <f>VLOOKUP(C2534,[1]!Location_Data[#Data],2,0)</f>
        <v>Bakersfield</v>
      </c>
      <c r="N2534" t="str">
        <f>VLOOKUP(D2534,[1]!Salespeople_Data[#Data],2,0)</f>
        <v>John Reyes</v>
      </c>
      <c r="O2534" t="str">
        <f>VLOOKUP(E2534,[1]!Customer_Data[#Data],2,0)</f>
        <v>Daniel Perry</v>
      </c>
      <c r="P2534" s="15">
        <f t="shared" si="234"/>
        <v>5</v>
      </c>
      <c r="Q2534">
        <f t="shared" si="235"/>
        <v>11</v>
      </c>
      <c r="R2534">
        <f t="shared" si="236"/>
        <v>2020</v>
      </c>
    </row>
    <row r="2535" spans="1:18" x14ac:dyDescent="0.25">
      <c r="A2535" s="4" t="s">
        <v>3527</v>
      </c>
      <c r="B2535" s="4" t="s">
        <v>666</v>
      </c>
      <c r="C2535" s="4" t="s">
        <v>436</v>
      </c>
      <c r="D2535" s="4" t="s">
        <v>10</v>
      </c>
      <c r="E2535" s="4" t="s">
        <v>1720</v>
      </c>
      <c r="F2535" s="5">
        <v>44110</v>
      </c>
      <c r="G2535" s="4">
        <v>1</v>
      </c>
      <c r="H2535" s="11">
        <f>VLOOKUP(B2535,[1]!Product_Data[#Data],4,0)</f>
        <v>2241</v>
      </c>
      <c r="I2535" s="11">
        <f>VLOOKUP(B2535,[1]!Product_Data[#Data],3,0)</f>
        <v>1367</v>
      </c>
      <c r="J2535" s="11">
        <f t="shared" si="237"/>
        <v>1367</v>
      </c>
      <c r="K2535" s="11">
        <f t="shared" si="238"/>
        <v>2241</v>
      </c>
      <c r="L2535" s="11">
        <f t="shared" si="239"/>
        <v>874</v>
      </c>
      <c r="M2535" t="str">
        <f>VLOOKUP(C2535,[1]!Location_Data[#Data],2,0)</f>
        <v>Jurupa Valley</v>
      </c>
      <c r="N2535" t="str">
        <f>VLOOKUP(D2535,[1]!Salespeople_Data[#Data],2,0)</f>
        <v>Justin Lynch</v>
      </c>
      <c r="O2535" t="str">
        <f>VLOOKUP(E2535,[1]!Customer_Data[#Data],2,0)</f>
        <v>George Lewis</v>
      </c>
      <c r="P2535" s="15">
        <f t="shared" si="234"/>
        <v>3</v>
      </c>
      <c r="Q2535">
        <f t="shared" si="235"/>
        <v>10</v>
      </c>
      <c r="R2535">
        <f t="shared" si="236"/>
        <v>2020</v>
      </c>
    </row>
    <row r="2536" spans="1:18" x14ac:dyDescent="0.25">
      <c r="A2536" s="2" t="s">
        <v>3528</v>
      </c>
      <c r="B2536" s="2" t="s">
        <v>109</v>
      </c>
      <c r="C2536" s="2" t="s">
        <v>135</v>
      </c>
      <c r="D2536" s="2" t="s">
        <v>178</v>
      </c>
      <c r="E2536" s="2" t="s">
        <v>491</v>
      </c>
      <c r="F2536" s="3">
        <v>44129</v>
      </c>
      <c r="G2536" s="2">
        <v>2</v>
      </c>
      <c r="H2536" s="11">
        <f>VLOOKUP(B2536,[1]!Product_Data[#Data],4,0)</f>
        <v>1783</v>
      </c>
      <c r="I2536" s="11">
        <f>VLOOKUP(B2536,[1]!Product_Data[#Data],3,0)</f>
        <v>1230</v>
      </c>
      <c r="J2536" s="11">
        <f t="shared" si="237"/>
        <v>2460</v>
      </c>
      <c r="K2536" s="11">
        <f t="shared" si="238"/>
        <v>3566</v>
      </c>
      <c r="L2536" s="11">
        <f t="shared" si="239"/>
        <v>1106</v>
      </c>
      <c r="M2536" t="str">
        <f>VLOOKUP(C2536,[1]!Location_Data[#Data],2,0)</f>
        <v>Oxnard</v>
      </c>
      <c r="N2536" t="str">
        <f>VLOOKUP(D2536,[1]!Salespeople_Data[#Data],2,0)</f>
        <v>Joshua Taylor</v>
      </c>
      <c r="O2536" t="str">
        <f>VLOOKUP(E2536,[1]!Customer_Data[#Data],2,0)</f>
        <v>Jack Jackson</v>
      </c>
      <c r="P2536" s="15">
        <f t="shared" si="234"/>
        <v>1</v>
      </c>
      <c r="Q2536">
        <f t="shared" si="235"/>
        <v>10</v>
      </c>
      <c r="R2536">
        <f t="shared" si="236"/>
        <v>2020</v>
      </c>
    </row>
    <row r="2537" spans="1:18" x14ac:dyDescent="0.25">
      <c r="A2537" s="4" t="s">
        <v>3529</v>
      </c>
      <c r="B2537" s="4" t="s">
        <v>626</v>
      </c>
      <c r="C2537" s="4" t="s">
        <v>156</v>
      </c>
      <c r="D2537" s="4" t="s">
        <v>146</v>
      </c>
      <c r="E2537" s="4" t="s">
        <v>2657</v>
      </c>
      <c r="F2537" s="5">
        <v>43973</v>
      </c>
      <c r="G2537" s="4">
        <v>1</v>
      </c>
      <c r="H2537" s="11">
        <f>VLOOKUP(B2537,[1]!Product_Data[#Data],4,0)</f>
        <v>584</v>
      </c>
      <c r="I2537" s="11">
        <f>VLOOKUP(B2537,[1]!Product_Data[#Data],3,0)</f>
        <v>420</v>
      </c>
      <c r="J2537" s="11">
        <f t="shared" si="237"/>
        <v>420</v>
      </c>
      <c r="K2537" s="11">
        <f t="shared" si="238"/>
        <v>584</v>
      </c>
      <c r="L2537" s="11">
        <f t="shared" si="239"/>
        <v>164</v>
      </c>
      <c r="M2537" t="str">
        <f>VLOOKUP(C2537,[1]!Location_Data[#Data],2,0)</f>
        <v>Sacramento</v>
      </c>
      <c r="N2537" t="str">
        <f>VLOOKUP(D2537,[1]!Salespeople_Data[#Data],2,0)</f>
        <v>Carl Elliott</v>
      </c>
      <c r="O2537" t="str">
        <f>VLOOKUP(E2537,[1]!Customer_Data[#Data],2,0)</f>
        <v>Jonathan Reed</v>
      </c>
      <c r="P2537" s="15">
        <f t="shared" si="234"/>
        <v>6</v>
      </c>
      <c r="Q2537">
        <f t="shared" si="235"/>
        <v>5</v>
      </c>
      <c r="R2537">
        <f t="shared" si="236"/>
        <v>2020</v>
      </c>
    </row>
    <row r="2538" spans="1:18" x14ac:dyDescent="0.25">
      <c r="A2538" s="2" t="s">
        <v>3530</v>
      </c>
      <c r="B2538" s="2" t="s">
        <v>370</v>
      </c>
      <c r="C2538" s="2" t="s">
        <v>229</v>
      </c>
      <c r="D2538" s="2" t="s">
        <v>136</v>
      </c>
      <c r="E2538" s="2" t="s">
        <v>660</v>
      </c>
      <c r="F2538" s="3">
        <v>44015</v>
      </c>
      <c r="G2538" s="2">
        <v>2</v>
      </c>
      <c r="H2538" s="11">
        <f>VLOOKUP(B2538,[1]!Product_Data[#Data],4,0)</f>
        <v>771</v>
      </c>
      <c r="I2538" s="11">
        <f>VLOOKUP(B2538,[1]!Product_Data[#Data],3,0)</f>
        <v>648</v>
      </c>
      <c r="J2538" s="11">
        <f t="shared" si="237"/>
        <v>1296</v>
      </c>
      <c r="K2538" s="11">
        <f t="shared" si="238"/>
        <v>1542</v>
      </c>
      <c r="L2538" s="11">
        <f t="shared" si="239"/>
        <v>246</v>
      </c>
      <c r="M2538" t="str">
        <f>VLOOKUP(C2538,[1]!Location_Data[#Data],2,0)</f>
        <v>San Jose</v>
      </c>
      <c r="N2538" t="str">
        <f>VLOOKUP(D2538,[1]!Salespeople_Data[#Data],2,0)</f>
        <v>Clarence Fox</v>
      </c>
      <c r="O2538" t="str">
        <f>VLOOKUP(E2538,[1]!Customer_Data[#Data],2,0)</f>
        <v>James Sullivan</v>
      </c>
      <c r="P2538" s="15">
        <f t="shared" si="234"/>
        <v>6</v>
      </c>
      <c r="Q2538">
        <f t="shared" si="235"/>
        <v>7</v>
      </c>
      <c r="R2538">
        <f t="shared" si="236"/>
        <v>2020</v>
      </c>
    </row>
    <row r="2539" spans="1:18" x14ac:dyDescent="0.25">
      <c r="A2539" s="4" t="s">
        <v>3531</v>
      </c>
      <c r="B2539" s="4" t="s">
        <v>263</v>
      </c>
      <c r="C2539" s="4" t="s">
        <v>100</v>
      </c>
      <c r="D2539" s="4" t="s">
        <v>264</v>
      </c>
      <c r="E2539" s="4" t="s">
        <v>2354</v>
      </c>
      <c r="F2539" s="5">
        <v>43890</v>
      </c>
      <c r="G2539" s="4">
        <v>1</v>
      </c>
      <c r="H2539" s="11">
        <f>VLOOKUP(B2539,[1]!Product_Data[#Data],4,0)</f>
        <v>378</v>
      </c>
      <c r="I2539" s="11">
        <f>VLOOKUP(B2539,[1]!Product_Data[#Data],3,0)</f>
        <v>291</v>
      </c>
      <c r="J2539" s="11">
        <f t="shared" si="237"/>
        <v>291</v>
      </c>
      <c r="K2539" s="11">
        <f t="shared" si="238"/>
        <v>378</v>
      </c>
      <c r="L2539" s="11">
        <f t="shared" si="239"/>
        <v>87</v>
      </c>
      <c r="M2539" t="str">
        <f>VLOOKUP(C2539,[1]!Location_Data[#Data],2,0)</f>
        <v>Victorville</v>
      </c>
      <c r="N2539" t="str">
        <f>VLOOKUP(D2539,[1]!Salespeople_Data[#Data],2,0)</f>
        <v>Ernest Wheeler</v>
      </c>
      <c r="O2539" t="str">
        <f>VLOOKUP(E2539,[1]!Customer_Data[#Data],2,0)</f>
        <v>Jeremy Porter</v>
      </c>
      <c r="P2539" s="15">
        <f t="shared" si="234"/>
        <v>7</v>
      </c>
      <c r="Q2539">
        <f t="shared" si="235"/>
        <v>2</v>
      </c>
      <c r="R2539">
        <f t="shared" si="236"/>
        <v>2020</v>
      </c>
    </row>
    <row r="2540" spans="1:18" x14ac:dyDescent="0.25">
      <c r="A2540" s="2" t="s">
        <v>3532</v>
      </c>
      <c r="B2540" s="2" t="s">
        <v>144</v>
      </c>
      <c r="C2540" s="2" t="s">
        <v>458</v>
      </c>
      <c r="D2540" s="2" t="s">
        <v>308</v>
      </c>
      <c r="E2540" s="2" t="s">
        <v>3533</v>
      </c>
      <c r="F2540" s="3">
        <v>43832</v>
      </c>
      <c r="G2540" s="2">
        <v>3</v>
      </c>
      <c r="H2540" s="11">
        <f>VLOOKUP(B2540,[1]!Product_Data[#Data],4,0)</f>
        <v>2410</v>
      </c>
      <c r="I2540" s="11">
        <f>VLOOKUP(B2540,[1]!Product_Data[#Data],3,0)</f>
        <v>1518</v>
      </c>
      <c r="J2540" s="11">
        <f t="shared" si="237"/>
        <v>4554</v>
      </c>
      <c r="K2540" s="11">
        <f t="shared" si="238"/>
        <v>7230</v>
      </c>
      <c r="L2540" s="11">
        <f t="shared" si="239"/>
        <v>2676</v>
      </c>
      <c r="M2540" t="str">
        <f>VLOOKUP(C2540,[1]!Location_Data[#Data],2,0)</f>
        <v>Fontana</v>
      </c>
      <c r="N2540" t="str">
        <f>VLOOKUP(D2540,[1]!Salespeople_Data[#Data],2,0)</f>
        <v>Fred Robertson</v>
      </c>
      <c r="O2540" t="str">
        <f>VLOOKUP(E2540,[1]!Customer_Data[#Data],2,0)</f>
        <v>Frank Weaver</v>
      </c>
      <c r="P2540" s="15">
        <f t="shared" si="234"/>
        <v>5</v>
      </c>
      <c r="Q2540">
        <f t="shared" si="235"/>
        <v>1</v>
      </c>
      <c r="R2540">
        <f t="shared" si="236"/>
        <v>2020</v>
      </c>
    </row>
    <row r="2541" spans="1:18" x14ac:dyDescent="0.25">
      <c r="A2541" s="4" t="s">
        <v>3534</v>
      </c>
      <c r="B2541" s="4" t="s">
        <v>94</v>
      </c>
      <c r="C2541" s="4" t="s">
        <v>316</v>
      </c>
      <c r="D2541" s="4" t="s">
        <v>136</v>
      </c>
      <c r="E2541" s="4" t="s">
        <v>587</v>
      </c>
      <c r="F2541" s="5">
        <v>44178</v>
      </c>
      <c r="G2541" s="4">
        <v>1</v>
      </c>
      <c r="H2541" s="11">
        <f>VLOOKUP(B2541,[1]!Product_Data[#Data],4,0)</f>
        <v>1639</v>
      </c>
      <c r="I2541" s="11">
        <f>VLOOKUP(B2541,[1]!Product_Data[#Data],3,0)</f>
        <v>1295</v>
      </c>
      <c r="J2541" s="11">
        <f t="shared" si="237"/>
        <v>1295</v>
      </c>
      <c r="K2541" s="11">
        <f t="shared" si="238"/>
        <v>1639</v>
      </c>
      <c r="L2541" s="11">
        <f t="shared" si="239"/>
        <v>344</v>
      </c>
      <c r="M2541" t="str">
        <f>VLOOKUP(C2541,[1]!Location_Data[#Data],2,0)</f>
        <v>East Los Angeles</v>
      </c>
      <c r="N2541" t="str">
        <f>VLOOKUP(D2541,[1]!Salespeople_Data[#Data],2,0)</f>
        <v>Clarence Fox</v>
      </c>
      <c r="O2541" t="str">
        <f>VLOOKUP(E2541,[1]!Customer_Data[#Data],2,0)</f>
        <v>Albert Jacobs</v>
      </c>
      <c r="P2541" s="15">
        <f t="shared" si="234"/>
        <v>1</v>
      </c>
      <c r="Q2541">
        <f t="shared" si="235"/>
        <v>12</v>
      </c>
      <c r="R2541">
        <f t="shared" si="236"/>
        <v>2020</v>
      </c>
    </row>
    <row r="2542" spans="1:18" x14ac:dyDescent="0.25">
      <c r="A2542" s="2" t="s">
        <v>3535</v>
      </c>
      <c r="B2542" s="2" t="s">
        <v>8</v>
      </c>
      <c r="C2542" s="2" t="s">
        <v>386</v>
      </c>
      <c r="D2542" s="2" t="s">
        <v>447</v>
      </c>
      <c r="E2542" s="2" t="s">
        <v>1086</v>
      </c>
      <c r="F2542" s="3">
        <v>43962</v>
      </c>
      <c r="G2542" s="2">
        <v>1</v>
      </c>
      <c r="H2542" s="11">
        <f>VLOOKUP(B2542,[1]!Product_Data[#Data],4,0)</f>
        <v>1522</v>
      </c>
      <c r="I2542" s="11">
        <f>VLOOKUP(B2542,[1]!Product_Data[#Data],3,0)</f>
        <v>791</v>
      </c>
      <c r="J2542" s="11">
        <f t="shared" si="237"/>
        <v>791</v>
      </c>
      <c r="K2542" s="11">
        <f t="shared" si="238"/>
        <v>1522</v>
      </c>
      <c r="L2542" s="11">
        <f t="shared" si="239"/>
        <v>731</v>
      </c>
      <c r="M2542" t="str">
        <f>VLOOKUP(C2542,[1]!Location_Data[#Data],2,0)</f>
        <v>Carlsbad</v>
      </c>
      <c r="N2542" t="str">
        <f>VLOOKUP(D2542,[1]!Salespeople_Data[#Data],2,0)</f>
        <v>Howard Sims</v>
      </c>
      <c r="O2542" t="str">
        <f>VLOOKUP(E2542,[1]!Customer_Data[#Data],2,0)</f>
        <v>Shawn Day</v>
      </c>
      <c r="P2542" s="15">
        <f t="shared" si="234"/>
        <v>2</v>
      </c>
      <c r="Q2542">
        <f t="shared" si="235"/>
        <v>5</v>
      </c>
      <c r="R2542">
        <f t="shared" si="236"/>
        <v>2020</v>
      </c>
    </row>
    <row r="2543" spans="1:18" x14ac:dyDescent="0.25">
      <c r="A2543" s="4" t="s">
        <v>3536</v>
      </c>
      <c r="B2543" s="4" t="s">
        <v>189</v>
      </c>
      <c r="C2543" s="4" t="s">
        <v>211</v>
      </c>
      <c r="D2543" s="4" t="s">
        <v>111</v>
      </c>
      <c r="E2543" s="4" t="s">
        <v>2481</v>
      </c>
      <c r="F2543" s="5">
        <v>44002</v>
      </c>
      <c r="G2543" s="4">
        <v>1</v>
      </c>
      <c r="H2543" s="11">
        <f>VLOOKUP(B2543,[1]!Product_Data[#Data],4,0)</f>
        <v>1783</v>
      </c>
      <c r="I2543" s="11">
        <f>VLOOKUP(B2543,[1]!Product_Data[#Data],3,0)</f>
        <v>1516</v>
      </c>
      <c r="J2543" s="11">
        <f t="shared" si="237"/>
        <v>1516</v>
      </c>
      <c r="K2543" s="11">
        <f t="shared" si="238"/>
        <v>1783</v>
      </c>
      <c r="L2543" s="11">
        <f t="shared" si="239"/>
        <v>267</v>
      </c>
      <c r="M2543" t="str">
        <f>VLOOKUP(C2543,[1]!Location_Data[#Data],2,0)</f>
        <v>Chula Vista</v>
      </c>
      <c r="N2543" t="str">
        <f>VLOOKUP(D2543,[1]!Salespeople_Data[#Data],2,0)</f>
        <v>Ryan Welch</v>
      </c>
      <c r="O2543" t="str">
        <f>VLOOKUP(E2543,[1]!Customer_Data[#Data],2,0)</f>
        <v>Gerald Palmer</v>
      </c>
      <c r="P2543" s="15">
        <f t="shared" si="234"/>
        <v>7</v>
      </c>
      <c r="Q2543">
        <f t="shared" si="235"/>
        <v>6</v>
      </c>
      <c r="R2543">
        <f t="shared" si="236"/>
        <v>2020</v>
      </c>
    </row>
    <row r="2544" spans="1:18" x14ac:dyDescent="0.25">
      <c r="A2544" s="2" t="s">
        <v>3537</v>
      </c>
      <c r="B2544" s="2" t="s">
        <v>421</v>
      </c>
      <c r="C2544" s="2" t="s">
        <v>48</v>
      </c>
      <c r="D2544" s="2" t="s">
        <v>165</v>
      </c>
      <c r="E2544" s="2" t="s">
        <v>1790</v>
      </c>
      <c r="F2544" s="3">
        <v>44042</v>
      </c>
      <c r="G2544" s="2">
        <v>3</v>
      </c>
      <c r="H2544" s="11">
        <f>VLOOKUP(B2544,[1]!Product_Data[#Data],4,0)</f>
        <v>826</v>
      </c>
      <c r="I2544" s="11">
        <f>VLOOKUP(B2544,[1]!Product_Data[#Data],3,0)</f>
        <v>562</v>
      </c>
      <c r="J2544" s="11">
        <f t="shared" si="237"/>
        <v>1686</v>
      </c>
      <c r="K2544" s="11">
        <f t="shared" si="238"/>
        <v>2478</v>
      </c>
      <c r="L2544" s="11">
        <f t="shared" si="239"/>
        <v>792</v>
      </c>
      <c r="M2544" t="str">
        <f>VLOOKUP(C2544,[1]!Location_Data[#Data],2,0)</f>
        <v>Rialto</v>
      </c>
      <c r="N2544" t="str">
        <f>VLOOKUP(D2544,[1]!Salespeople_Data[#Data],2,0)</f>
        <v>Joe Sims</v>
      </c>
      <c r="O2544" t="str">
        <f>VLOOKUP(E2544,[1]!Customer_Data[#Data],2,0)</f>
        <v>Alan Parker</v>
      </c>
      <c r="P2544" s="15">
        <f t="shared" si="234"/>
        <v>5</v>
      </c>
      <c r="Q2544">
        <f t="shared" si="235"/>
        <v>7</v>
      </c>
      <c r="R2544">
        <f t="shared" si="236"/>
        <v>2020</v>
      </c>
    </row>
    <row r="2545" spans="1:18" x14ac:dyDescent="0.25">
      <c r="A2545" s="4" t="s">
        <v>3538</v>
      </c>
      <c r="B2545" s="4" t="s">
        <v>603</v>
      </c>
      <c r="C2545" s="4" t="s">
        <v>272</v>
      </c>
      <c r="D2545" s="4" t="s">
        <v>53</v>
      </c>
      <c r="E2545" s="4" t="s">
        <v>1715</v>
      </c>
      <c r="F2545" s="5">
        <v>43983</v>
      </c>
      <c r="G2545" s="4">
        <v>1</v>
      </c>
      <c r="H2545" s="11">
        <f>VLOOKUP(B2545,[1]!Product_Data[#Data],4,0)</f>
        <v>2495</v>
      </c>
      <c r="I2545" s="11">
        <f>VLOOKUP(B2545,[1]!Product_Data[#Data],3,0)</f>
        <v>1896</v>
      </c>
      <c r="J2545" s="11">
        <f t="shared" si="237"/>
        <v>1896</v>
      </c>
      <c r="K2545" s="11">
        <f t="shared" si="238"/>
        <v>2495</v>
      </c>
      <c r="L2545" s="11">
        <f t="shared" si="239"/>
        <v>599</v>
      </c>
      <c r="M2545" t="str">
        <f>VLOOKUP(C2545,[1]!Location_Data[#Data],2,0)</f>
        <v>Torrance</v>
      </c>
      <c r="N2545" t="str">
        <f>VLOOKUP(D2545,[1]!Salespeople_Data[#Data],2,0)</f>
        <v>Scott Mason</v>
      </c>
      <c r="O2545" t="str">
        <f>VLOOKUP(E2545,[1]!Customer_Data[#Data],2,0)</f>
        <v>Frank Gibson</v>
      </c>
      <c r="P2545" s="15">
        <f t="shared" si="234"/>
        <v>2</v>
      </c>
      <c r="Q2545">
        <f t="shared" si="235"/>
        <v>6</v>
      </c>
      <c r="R2545">
        <f t="shared" si="236"/>
        <v>2020</v>
      </c>
    </row>
    <row r="2546" spans="1:18" x14ac:dyDescent="0.25">
      <c r="A2546" s="2" t="s">
        <v>3539</v>
      </c>
      <c r="B2546" s="2" t="s">
        <v>207</v>
      </c>
      <c r="C2546" s="2" t="s">
        <v>39</v>
      </c>
      <c r="D2546" s="2" t="s">
        <v>106</v>
      </c>
      <c r="E2546" s="2" t="s">
        <v>580</v>
      </c>
      <c r="F2546" s="3">
        <v>44056</v>
      </c>
      <c r="G2546" s="2">
        <v>1</v>
      </c>
      <c r="H2546" s="11">
        <f>VLOOKUP(B2546,[1]!Product_Data[#Data],4,0)</f>
        <v>2464</v>
      </c>
      <c r="I2546" s="11">
        <f>VLOOKUP(B2546,[1]!Product_Data[#Data],3,0)</f>
        <v>1774</v>
      </c>
      <c r="J2546" s="11">
        <f t="shared" si="237"/>
        <v>1774</v>
      </c>
      <c r="K2546" s="11">
        <f t="shared" si="238"/>
        <v>2464</v>
      </c>
      <c r="L2546" s="11">
        <f t="shared" si="239"/>
        <v>690</v>
      </c>
      <c r="M2546" t="str">
        <f>VLOOKUP(C2546,[1]!Location_Data[#Data],2,0)</f>
        <v>Oceanside</v>
      </c>
      <c r="N2546" t="str">
        <f>VLOOKUP(D2546,[1]!Salespeople_Data[#Data],2,0)</f>
        <v>Patrick Ruiz</v>
      </c>
      <c r="O2546" t="str">
        <f>VLOOKUP(E2546,[1]!Customer_Data[#Data],2,0)</f>
        <v>Bobby Murray</v>
      </c>
      <c r="P2546" s="15">
        <f t="shared" si="234"/>
        <v>5</v>
      </c>
      <c r="Q2546">
        <f t="shared" si="235"/>
        <v>8</v>
      </c>
      <c r="R2546">
        <f t="shared" si="236"/>
        <v>2020</v>
      </c>
    </row>
    <row r="2547" spans="1:18" x14ac:dyDescent="0.25">
      <c r="A2547" s="4" t="s">
        <v>3540</v>
      </c>
      <c r="B2547" s="4" t="s">
        <v>33</v>
      </c>
      <c r="C2547" s="4" t="s">
        <v>316</v>
      </c>
      <c r="D2547" s="4" t="s">
        <v>212</v>
      </c>
      <c r="E2547" s="4" t="s">
        <v>1928</v>
      </c>
      <c r="F2547" s="5">
        <v>44167</v>
      </c>
      <c r="G2547" s="4">
        <v>4</v>
      </c>
      <c r="H2547" s="11">
        <f>VLOOKUP(B2547,[1]!Product_Data[#Data],4,0)</f>
        <v>1582</v>
      </c>
      <c r="I2547" s="11">
        <f>VLOOKUP(B2547,[1]!Product_Data[#Data],3,0)</f>
        <v>1234</v>
      </c>
      <c r="J2547" s="11">
        <f t="shared" si="237"/>
        <v>4936</v>
      </c>
      <c r="K2547" s="11">
        <f t="shared" si="238"/>
        <v>6328</v>
      </c>
      <c r="L2547" s="11">
        <f t="shared" si="239"/>
        <v>1392</v>
      </c>
      <c r="M2547" t="str">
        <f>VLOOKUP(C2547,[1]!Location_Data[#Data],2,0)</f>
        <v>East Los Angeles</v>
      </c>
      <c r="N2547" t="str">
        <f>VLOOKUP(D2547,[1]!Salespeople_Data[#Data],2,0)</f>
        <v>Ronald Reed</v>
      </c>
      <c r="O2547" t="str">
        <f>VLOOKUP(E2547,[1]!Customer_Data[#Data],2,0)</f>
        <v>Donald Collins</v>
      </c>
      <c r="P2547" s="15">
        <f t="shared" si="234"/>
        <v>4</v>
      </c>
      <c r="Q2547">
        <f t="shared" si="235"/>
        <v>12</v>
      </c>
      <c r="R2547">
        <f t="shared" si="236"/>
        <v>2020</v>
      </c>
    </row>
    <row r="2548" spans="1:18" x14ac:dyDescent="0.25">
      <c r="A2548" s="2" t="s">
        <v>3541</v>
      </c>
      <c r="B2548" s="2" t="s">
        <v>210</v>
      </c>
      <c r="C2548" s="2" t="s">
        <v>322</v>
      </c>
      <c r="D2548" s="2" t="s">
        <v>359</v>
      </c>
      <c r="E2548" s="2" t="s">
        <v>533</v>
      </c>
      <c r="F2548" s="3">
        <v>43935</v>
      </c>
      <c r="G2548" s="2">
        <v>4</v>
      </c>
      <c r="H2548" s="11">
        <f>VLOOKUP(B2548,[1]!Product_Data[#Data],4,0)</f>
        <v>458</v>
      </c>
      <c r="I2548" s="11">
        <f>VLOOKUP(B2548,[1]!Product_Data[#Data],3,0)</f>
        <v>376</v>
      </c>
      <c r="J2548" s="11">
        <f t="shared" si="237"/>
        <v>1504</v>
      </c>
      <c r="K2548" s="11">
        <f t="shared" si="238"/>
        <v>1832</v>
      </c>
      <c r="L2548" s="11">
        <f t="shared" si="239"/>
        <v>328</v>
      </c>
      <c r="M2548" t="str">
        <f>VLOOKUP(C2548,[1]!Location_Data[#Data],2,0)</f>
        <v>Rancho Cucamonga</v>
      </c>
      <c r="N2548" t="str">
        <f>VLOOKUP(D2548,[1]!Salespeople_Data[#Data],2,0)</f>
        <v>Eugene Holmes</v>
      </c>
      <c r="O2548" t="str">
        <f>VLOOKUP(E2548,[1]!Customer_Data[#Data],2,0)</f>
        <v>Kenneth Marshall</v>
      </c>
      <c r="P2548" s="15">
        <f t="shared" si="234"/>
        <v>3</v>
      </c>
      <c r="Q2548">
        <f t="shared" si="235"/>
        <v>4</v>
      </c>
      <c r="R2548">
        <f t="shared" si="236"/>
        <v>2020</v>
      </c>
    </row>
    <row r="2549" spans="1:18" x14ac:dyDescent="0.25">
      <c r="A2549" s="4" t="s">
        <v>3542</v>
      </c>
      <c r="B2549" s="4" t="s">
        <v>256</v>
      </c>
      <c r="C2549" s="4" t="s">
        <v>74</v>
      </c>
      <c r="D2549" s="4" t="s">
        <v>141</v>
      </c>
      <c r="E2549" s="4" t="s">
        <v>1916</v>
      </c>
      <c r="F2549" s="5">
        <v>44120</v>
      </c>
      <c r="G2549" s="4">
        <v>2</v>
      </c>
      <c r="H2549" s="11">
        <f>VLOOKUP(B2549,[1]!Product_Data[#Data],4,0)</f>
        <v>596</v>
      </c>
      <c r="I2549" s="11">
        <f>VLOOKUP(B2549,[1]!Product_Data[#Data],3,0)</f>
        <v>358</v>
      </c>
      <c r="J2549" s="11">
        <f t="shared" si="237"/>
        <v>716</v>
      </c>
      <c r="K2549" s="11">
        <f t="shared" si="238"/>
        <v>1192</v>
      </c>
      <c r="L2549" s="11">
        <f t="shared" si="239"/>
        <v>476</v>
      </c>
      <c r="M2549" t="str">
        <f>VLOOKUP(C2549,[1]!Location_Data[#Data],2,0)</f>
        <v>West Covina</v>
      </c>
      <c r="N2549" t="str">
        <f>VLOOKUP(D2549,[1]!Salespeople_Data[#Data],2,0)</f>
        <v>Arthur Mccoy</v>
      </c>
      <c r="O2549" t="str">
        <f>VLOOKUP(E2549,[1]!Customer_Data[#Data],2,0)</f>
        <v>Kevin Gomez</v>
      </c>
      <c r="P2549" s="15">
        <f t="shared" si="234"/>
        <v>6</v>
      </c>
      <c r="Q2549">
        <f t="shared" si="235"/>
        <v>10</v>
      </c>
      <c r="R2549">
        <f t="shared" si="236"/>
        <v>2020</v>
      </c>
    </row>
    <row r="2550" spans="1:18" x14ac:dyDescent="0.25">
      <c r="A2550" s="2" t="s">
        <v>3543</v>
      </c>
      <c r="B2550" s="2" t="s">
        <v>125</v>
      </c>
      <c r="C2550" s="2" t="s">
        <v>450</v>
      </c>
      <c r="D2550" s="2" t="s">
        <v>15</v>
      </c>
      <c r="E2550" s="2" t="s">
        <v>898</v>
      </c>
      <c r="F2550" s="3">
        <v>44118</v>
      </c>
      <c r="G2550" s="2">
        <v>1</v>
      </c>
      <c r="H2550" s="11">
        <f>VLOOKUP(B2550,[1]!Product_Data[#Data],4,0)</f>
        <v>1826</v>
      </c>
      <c r="I2550" s="11">
        <f>VLOOKUP(B2550,[1]!Product_Data[#Data],3,0)</f>
        <v>1443</v>
      </c>
      <c r="J2550" s="11">
        <f t="shared" si="237"/>
        <v>1443</v>
      </c>
      <c r="K2550" s="11">
        <f t="shared" si="238"/>
        <v>1826</v>
      </c>
      <c r="L2550" s="11">
        <f t="shared" si="239"/>
        <v>383</v>
      </c>
      <c r="M2550" t="str">
        <f>VLOOKUP(C2550,[1]!Location_Data[#Data],2,0)</f>
        <v>Simi Valley</v>
      </c>
      <c r="N2550" t="str">
        <f>VLOOKUP(D2550,[1]!Salespeople_Data[#Data],2,0)</f>
        <v>Ryan Butler</v>
      </c>
      <c r="O2550" t="str">
        <f>VLOOKUP(E2550,[1]!Customer_Data[#Data],2,0)</f>
        <v>Roy Hamilton</v>
      </c>
      <c r="P2550" s="15">
        <f t="shared" si="234"/>
        <v>4</v>
      </c>
      <c r="Q2550">
        <f t="shared" si="235"/>
        <v>10</v>
      </c>
      <c r="R2550">
        <f t="shared" si="236"/>
        <v>2020</v>
      </c>
    </row>
    <row r="2551" spans="1:18" x14ac:dyDescent="0.25">
      <c r="A2551" s="4" t="s">
        <v>3544</v>
      </c>
      <c r="B2551" s="4" t="s">
        <v>69</v>
      </c>
      <c r="C2551" s="4" t="s">
        <v>169</v>
      </c>
      <c r="D2551" s="4" t="s">
        <v>345</v>
      </c>
      <c r="E2551" s="4" t="s">
        <v>157</v>
      </c>
      <c r="F2551" s="5">
        <v>44009</v>
      </c>
      <c r="G2551" s="4">
        <v>1</v>
      </c>
      <c r="H2551" s="11">
        <f>VLOOKUP(B2551,[1]!Product_Data[#Data],4,0)</f>
        <v>1351</v>
      </c>
      <c r="I2551" s="11">
        <f>VLOOKUP(B2551,[1]!Product_Data[#Data],3,0)</f>
        <v>1108</v>
      </c>
      <c r="J2551" s="11">
        <f t="shared" si="237"/>
        <v>1108</v>
      </c>
      <c r="K2551" s="11">
        <f t="shared" si="238"/>
        <v>1351</v>
      </c>
      <c r="L2551" s="11">
        <f t="shared" si="239"/>
        <v>243</v>
      </c>
      <c r="M2551" t="str">
        <f>VLOOKUP(C2551,[1]!Location_Data[#Data],2,0)</f>
        <v>Vista</v>
      </c>
      <c r="N2551" t="str">
        <f>VLOOKUP(D2551,[1]!Salespeople_Data[#Data],2,0)</f>
        <v>Larry Marshall</v>
      </c>
      <c r="O2551" t="str">
        <f>VLOOKUP(E2551,[1]!Customer_Data[#Data],2,0)</f>
        <v>Eugene Castillo</v>
      </c>
      <c r="P2551" s="15">
        <f t="shared" si="234"/>
        <v>7</v>
      </c>
      <c r="Q2551">
        <f t="shared" si="235"/>
        <v>6</v>
      </c>
      <c r="R2551">
        <f t="shared" si="236"/>
        <v>2020</v>
      </c>
    </row>
    <row r="2552" spans="1:18" x14ac:dyDescent="0.25">
      <c r="A2552" s="2" t="s">
        <v>3545</v>
      </c>
      <c r="B2552" s="2" t="s">
        <v>194</v>
      </c>
      <c r="C2552" s="2" t="s">
        <v>156</v>
      </c>
      <c r="D2552" s="2" t="s">
        <v>116</v>
      </c>
      <c r="E2552" s="2" t="s">
        <v>2831</v>
      </c>
      <c r="F2552" s="3">
        <v>44080</v>
      </c>
      <c r="G2552" s="2">
        <v>1</v>
      </c>
      <c r="H2552" s="11">
        <f>VLOOKUP(B2552,[1]!Product_Data[#Data],4,0)</f>
        <v>1278</v>
      </c>
      <c r="I2552" s="11">
        <f>VLOOKUP(B2552,[1]!Product_Data[#Data],3,0)</f>
        <v>665</v>
      </c>
      <c r="J2552" s="11">
        <f t="shared" si="237"/>
        <v>665</v>
      </c>
      <c r="K2552" s="11">
        <f t="shared" si="238"/>
        <v>1278</v>
      </c>
      <c r="L2552" s="11">
        <f t="shared" si="239"/>
        <v>613</v>
      </c>
      <c r="M2552" t="str">
        <f>VLOOKUP(C2552,[1]!Location_Data[#Data],2,0)</f>
        <v>Sacramento</v>
      </c>
      <c r="N2552" t="str">
        <f>VLOOKUP(D2552,[1]!Salespeople_Data[#Data],2,0)</f>
        <v>Roger Ramos</v>
      </c>
      <c r="O2552" t="str">
        <f>VLOOKUP(E2552,[1]!Customer_Data[#Data],2,0)</f>
        <v>Donald Diaz</v>
      </c>
      <c r="P2552" s="15">
        <f t="shared" si="234"/>
        <v>1</v>
      </c>
      <c r="Q2552">
        <f t="shared" si="235"/>
        <v>9</v>
      </c>
      <c r="R2552">
        <f t="shared" si="236"/>
        <v>2020</v>
      </c>
    </row>
    <row r="2553" spans="1:18" x14ac:dyDescent="0.25">
      <c r="A2553" s="4" t="s">
        <v>3546</v>
      </c>
      <c r="B2553" s="4" t="s">
        <v>8</v>
      </c>
      <c r="C2553" s="4" t="s">
        <v>643</v>
      </c>
      <c r="D2553" s="4" t="s">
        <v>75</v>
      </c>
      <c r="E2553" s="4" t="s">
        <v>2337</v>
      </c>
      <c r="F2553" s="5">
        <v>44195</v>
      </c>
      <c r="G2553" s="4">
        <v>1</v>
      </c>
      <c r="H2553" s="11">
        <f>VLOOKUP(B2553,[1]!Product_Data[#Data],4,0)</f>
        <v>1522</v>
      </c>
      <c r="I2553" s="11">
        <f>VLOOKUP(B2553,[1]!Product_Data[#Data],3,0)</f>
        <v>791</v>
      </c>
      <c r="J2553" s="11">
        <f t="shared" si="237"/>
        <v>791</v>
      </c>
      <c r="K2553" s="11">
        <f t="shared" si="238"/>
        <v>1522</v>
      </c>
      <c r="L2553" s="11">
        <f t="shared" si="239"/>
        <v>731</v>
      </c>
      <c r="M2553" t="str">
        <f>VLOOKUP(C2553,[1]!Location_Data[#Data],2,0)</f>
        <v>Hayward</v>
      </c>
      <c r="N2553" t="str">
        <f>VLOOKUP(D2553,[1]!Salespeople_Data[#Data],2,0)</f>
        <v>Roger Robertson</v>
      </c>
      <c r="O2553" t="str">
        <f>VLOOKUP(E2553,[1]!Customer_Data[#Data],2,0)</f>
        <v>Jack Lewis</v>
      </c>
      <c r="P2553" s="15">
        <f t="shared" si="234"/>
        <v>4</v>
      </c>
      <c r="Q2553">
        <f t="shared" si="235"/>
        <v>12</v>
      </c>
      <c r="R2553">
        <f t="shared" si="236"/>
        <v>2020</v>
      </c>
    </row>
    <row r="2554" spans="1:18" x14ac:dyDescent="0.25">
      <c r="A2554" s="2" t="s">
        <v>3547</v>
      </c>
      <c r="B2554" s="2" t="s">
        <v>104</v>
      </c>
      <c r="C2554" s="2" t="s">
        <v>215</v>
      </c>
      <c r="D2554" s="2" t="s">
        <v>165</v>
      </c>
      <c r="E2554" s="2" t="s">
        <v>524</v>
      </c>
      <c r="F2554" s="3">
        <v>44172</v>
      </c>
      <c r="G2554" s="2">
        <v>2</v>
      </c>
      <c r="H2554" s="11">
        <f>VLOOKUP(B2554,[1]!Product_Data[#Data],4,0)</f>
        <v>1671</v>
      </c>
      <c r="I2554" s="11">
        <f>VLOOKUP(B2554,[1]!Product_Data[#Data],3,0)</f>
        <v>1220</v>
      </c>
      <c r="J2554" s="11">
        <f t="shared" si="237"/>
        <v>2440</v>
      </c>
      <c r="K2554" s="11">
        <f t="shared" si="238"/>
        <v>3342</v>
      </c>
      <c r="L2554" s="11">
        <f t="shared" si="239"/>
        <v>902</v>
      </c>
      <c r="M2554" t="str">
        <f>VLOOKUP(C2554,[1]!Location_Data[#Data],2,0)</f>
        <v>El Cajon</v>
      </c>
      <c r="N2554" t="str">
        <f>VLOOKUP(D2554,[1]!Salespeople_Data[#Data],2,0)</f>
        <v>Joe Sims</v>
      </c>
      <c r="O2554" t="str">
        <f>VLOOKUP(E2554,[1]!Customer_Data[#Data],2,0)</f>
        <v>Stephen Webb</v>
      </c>
      <c r="P2554" s="15">
        <f t="shared" si="234"/>
        <v>2</v>
      </c>
      <c r="Q2554">
        <f t="shared" si="235"/>
        <v>12</v>
      </c>
      <c r="R2554">
        <f t="shared" si="236"/>
        <v>2020</v>
      </c>
    </row>
    <row r="2555" spans="1:18" x14ac:dyDescent="0.25">
      <c r="A2555" s="4" t="s">
        <v>3548</v>
      </c>
      <c r="B2555" s="4" t="s">
        <v>177</v>
      </c>
      <c r="C2555" s="4" t="s">
        <v>186</v>
      </c>
      <c r="D2555" s="4" t="s">
        <v>264</v>
      </c>
      <c r="E2555" s="4" t="s">
        <v>2131</v>
      </c>
      <c r="F2555" s="5">
        <v>43922</v>
      </c>
      <c r="G2555" s="4">
        <v>4</v>
      </c>
      <c r="H2555" s="11">
        <f>VLOOKUP(B2555,[1]!Product_Data[#Data],4,0)</f>
        <v>2497</v>
      </c>
      <c r="I2555" s="11">
        <f>VLOOKUP(B2555,[1]!Product_Data[#Data],3,0)</f>
        <v>1473</v>
      </c>
      <c r="J2555" s="11">
        <f t="shared" si="237"/>
        <v>5892</v>
      </c>
      <c r="K2555" s="11">
        <f t="shared" si="238"/>
        <v>9988</v>
      </c>
      <c r="L2555" s="11">
        <f t="shared" si="239"/>
        <v>4096</v>
      </c>
      <c r="M2555" t="str">
        <f>VLOOKUP(C2555,[1]!Location_Data[#Data],2,0)</f>
        <v>Riverside</v>
      </c>
      <c r="N2555" t="str">
        <f>VLOOKUP(D2555,[1]!Salespeople_Data[#Data],2,0)</f>
        <v>Ernest Wheeler</v>
      </c>
      <c r="O2555" t="str">
        <f>VLOOKUP(E2555,[1]!Customer_Data[#Data],2,0)</f>
        <v>Raymond Allen</v>
      </c>
      <c r="P2555" s="15">
        <f t="shared" si="234"/>
        <v>4</v>
      </c>
      <c r="Q2555">
        <f t="shared" si="235"/>
        <v>4</v>
      </c>
      <c r="R2555">
        <f t="shared" si="236"/>
        <v>2020</v>
      </c>
    </row>
    <row r="2556" spans="1:18" x14ac:dyDescent="0.25">
      <c r="A2556" s="2" t="s">
        <v>3549</v>
      </c>
      <c r="B2556" s="2" t="s">
        <v>668</v>
      </c>
      <c r="C2556" s="2" t="s">
        <v>57</v>
      </c>
      <c r="D2556" s="2" t="s">
        <v>159</v>
      </c>
      <c r="E2556" s="2" t="s">
        <v>764</v>
      </c>
      <c r="F2556" s="3">
        <v>44068</v>
      </c>
      <c r="G2556" s="2">
        <v>1</v>
      </c>
      <c r="H2556" s="11">
        <f>VLOOKUP(B2556,[1]!Product_Data[#Data],4,0)</f>
        <v>181</v>
      </c>
      <c r="I2556" s="11">
        <f>VLOOKUP(B2556,[1]!Product_Data[#Data],3,0)</f>
        <v>130</v>
      </c>
      <c r="J2556" s="11">
        <f t="shared" si="237"/>
        <v>130</v>
      </c>
      <c r="K2556" s="11">
        <f t="shared" si="238"/>
        <v>181</v>
      </c>
      <c r="L2556" s="11">
        <f t="shared" si="239"/>
        <v>51</v>
      </c>
      <c r="M2556" t="str">
        <f>VLOOKUP(C2556,[1]!Location_Data[#Data],2,0)</f>
        <v>Thousand Oaks</v>
      </c>
      <c r="N2556" t="str">
        <f>VLOOKUP(D2556,[1]!Salespeople_Data[#Data],2,0)</f>
        <v>Bobby Russell</v>
      </c>
      <c r="O2556" t="str">
        <f>VLOOKUP(E2556,[1]!Customer_Data[#Data],2,0)</f>
        <v>Ronald Bradley</v>
      </c>
      <c r="P2556" s="15">
        <f t="shared" si="234"/>
        <v>3</v>
      </c>
      <c r="Q2556">
        <f t="shared" si="235"/>
        <v>8</v>
      </c>
      <c r="R2556">
        <f t="shared" si="236"/>
        <v>2020</v>
      </c>
    </row>
    <row r="2557" spans="1:18" x14ac:dyDescent="0.25">
      <c r="A2557" s="4" t="s">
        <v>3550</v>
      </c>
      <c r="B2557" s="4" t="s">
        <v>600</v>
      </c>
      <c r="C2557" s="4" t="s">
        <v>316</v>
      </c>
      <c r="D2557" s="4" t="s">
        <v>178</v>
      </c>
      <c r="E2557" s="4" t="s">
        <v>1311</v>
      </c>
      <c r="F2557" s="5">
        <v>44082</v>
      </c>
      <c r="G2557" s="4">
        <v>2</v>
      </c>
      <c r="H2557" s="11">
        <f>VLOOKUP(B2557,[1]!Product_Data[#Data],4,0)</f>
        <v>368</v>
      </c>
      <c r="I2557" s="11">
        <f>VLOOKUP(B2557,[1]!Product_Data[#Data],3,0)</f>
        <v>269</v>
      </c>
      <c r="J2557" s="11">
        <f t="shared" si="237"/>
        <v>538</v>
      </c>
      <c r="K2557" s="11">
        <f t="shared" si="238"/>
        <v>736</v>
      </c>
      <c r="L2557" s="11">
        <f t="shared" si="239"/>
        <v>198</v>
      </c>
      <c r="M2557" t="str">
        <f>VLOOKUP(C2557,[1]!Location_Data[#Data],2,0)</f>
        <v>East Los Angeles</v>
      </c>
      <c r="N2557" t="str">
        <f>VLOOKUP(D2557,[1]!Salespeople_Data[#Data],2,0)</f>
        <v>Joshua Taylor</v>
      </c>
      <c r="O2557" t="str">
        <f>VLOOKUP(E2557,[1]!Customer_Data[#Data],2,0)</f>
        <v>Alan Scott</v>
      </c>
      <c r="P2557" s="15">
        <f t="shared" si="234"/>
        <v>3</v>
      </c>
      <c r="Q2557">
        <f t="shared" si="235"/>
        <v>9</v>
      </c>
      <c r="R2557">
        <f t="shared" si="236"/>
        <v>2020</v>
      </c>
    </row>
    <row r="2558" spans="1:18" x14ac:dyDescent="0.25">
      <c r="A2558" s="2" t="s">
        <v>3551</v>
      </c>
      <c r="B2558" s="2" t="s">
        <v>245</v>
      </c>
      <c r="C2558" s="2" t="s">
        <v>450</v>
      </c>
      <c r="D2558" s="2" t="s">
        <v>146</v>
      </c>
      <c r="E2558" s="2" t="s">
        <v>1321</v>
      </c>
      <c r="F2558" s="3">
        <v>44072</v>
      </c>
      <c r="G2558" s="2">
        <v>4</v>
      </c>
      <c r="H2558" s="11">
        <f>VLOOKUP(B2558,[1]!Product_Data[#Data],4,0)</f>
        <v>818</v>
      </c>
      <c r="I2558" s="11">
        <f>VLOOKUP(B2558,[1]!Product_Data[#Data],3,0)</f>
        <v>450</v>
      </c>
      <c r="J2558" s="11">
        <f t="shared" si="237"/>
        <v>1800</v>
      </c>
      <c r="K2558" s="11">
        <f t="shared" si="238"/>
        <v>3272</v>
      </c>
      <c r="L2558" s="11">
        <f t="shared" si="239"/>
        <v>1472</v>
      </c>
      <c r="M2558" t="str">
        <f>VLOOKUP(C2558,[1]!Location_Data[#Data],2,0)</f>
        <v>Simi Valley</v>
      </c>
      <c r="N2558" t="str">
        <f>VLOOKUP(D2558,[1]!Salespeople_Data[#Data],2,0)</f>
        <v>Carl Elliott</v>
      </c>
      <c r="O2558" t="str">
        <f>VLOOKUP(E2558,[1]!Customer_Data[#Data],2,0)</f>
        <v>Edward Wright</v>
      </c>
      <c r="P2558" s="15">
        <f t="shared" si="234"/>
        <v>7</v>
      </c>
      <c r="Q2558">
        <f t="shared" si="235"/>
        <v>8</v>
      </c>
      <c r="R2558">
        <f t="shared" si="236"/>
        <v>2020</v>
      </c>
    </row>
    <row r="2559" spans="1:18" x14ac:dyDescent="0.25">
      <c r="A2559" s="4" t="s">
        <v>3552</v>
      </c>
      <c r="B2559" s="4" t="s">
        <v>200</v>
      </c>
      <c r="C2559" s="4" t="s">
        <v>286</v>
      </c>
      <c r="D2559" s="4" t="s">
        <v>356</v>
      </c>
      <c r="E2559" s="4" t="s">
        <v>1205</v>
      </c>
      <c r="F2559" s="5">
        <v>44011</v>
      </c>
      <c r="G2559" s="4">
        <v>1</v>
      </c>
      <c r="H2559" s="11">
        <f>VLOOKUP(B2559,[1]!Product_Data[#Data],4,0)</f>
        <v>315</v>
      </c>
      <c r="I2559" s="11">
        <f>VLOOKUP(B2559,[1]!Product_Data[#Data],3,0)</f>
        <v>208</v>
      </c>
      <c r="J2559" s="11">
        <f t="shared" si="237"/>
        <v>208</v>
      </c>
      <c r="K2559" s="11">
        <f t="shared" si="238"/>
        <v>315</v>
      </c>
      <c r="L2559" s="11">
        <f t="shared" si="239"/>
        <v>107</v>
      </c>
      <c r="M2559" t="str">
        <f>VLOOKUP(C2559,[1]!Location_Data[#Data],2,0)</f>
        <v>El Monte</v>
      </c>
      <c r="N2559" t="str">
        <f>VLOOKUP(D2559,[1]!Salespeople_Data[#Data],2,0)</f>
        <v>Jimmy Young</v>
      </c>
      <c r="O2559" t="str">
        <f>VLOOKUP(E2559,[1]!Customer_Data[#Data],2,0)</f>
        <v>Jesse Hill</v>
      </c>
      <c r="P2559" s="15">
        <f t="shared" si="234"/>
        <v>2</v>
      </c>
      <c r="Q2559">
        <f t="shared" si="235"/>
        <v>6</v>
      </c>
      <c r="R2559">
        <f t="shared" si="236"/>
        <v>2020</v>
      </c>
    </row>
    <row r="2560" spans="1:18" x14ac:dyDescent="0.25">
      <c r="A2560" s="2" t="s">
        <v>3553</v>
      </c>
      <c r="B2560" s="2" t="s">
        <v>383</v>
      </c>
      <c r="C2560" s="2" t="s">
        <v>140</v>
      </c>
      <c r="D2560" s="2" t="s">
        <v>63</v>
      </c>
      <c r="E2560" s="2" t="s">
        <v>2787</v>
      </c>
      <c r="F2560" s="3">
        <v>43932</v>
      </c>
      <c r="G2560" s="2">
        <v>1</v>
      </c>
      <c r="H2560" s="11">
        <f>VLOOKUP(B2560,[1]!Product_Data[#Data],4,0)</f>
        <v>1494</v>
      </c>
      <c r="I2560" s="11">
        <f>VLOOKUP(B2560,[1]!Product_Data[#Data],3,0)</f>
        <v>971</v>
      </c>
      <c r="J2560" s="11">
        <f t="shared" si="237"/>
        <v>971</v>
      </c>
      <c r="K2560" s="11">
        <f t="shared" si="238"/>
        <v>1494</v>
      </c>
      <c r="L2560" s="11">
        <f t="shared" si="239"/>
        <v>523</v>
      </c>
      <c r="M2560" t="str">
        <f>VLOOKUP(C2560,[1]!Location_Data[#Data],2,0)</f>
        <v>Salinas</v>
      </c>
      <c r="N2560" t="str">
        <f>VLOOKUP(D2560,[1]!Salespeople_Data[#Data],2,0)</f>
        <v>Jeremy Mendoza</v>
      </c>
      <c r="O2560" t="str">
        <f>VLOOKUP(E2560,[1]!Customer_Data[#Data],2,0)</f>
        <v>Chris Armstrong</v>
      </c>
      <c r="P2560" s="15">
        <f t="shared" si="234"/>
        <v>7</v>
      </c>
      <c r="Q2560">
        <f t="shared" si="235"/>
        <v>4</v>
      </c>
      <c r="R2560">
        <f t="shared" si="236"/>
        <v>2020</v>
      </c>
    </row>
    <row r="2561" spans="1:18" x14ac:dyDescent="0.25">
      <c r="A2561" s="4" t="s">
        <v>3554</v>
      </c>
      <c r="B2561" s="4" t="s">
        <v>235</v>
      </c>
      <c r="C2561" s="4" t="s">
        <v>253</v>
      </c>
      <c r="D2561" s="4" t="s">
        <v>71</v>
      </c>
      <c r="E2561" s="4" t="s">
        <v>589</v>
      </c>
      <c r="F2561" s="5">
        <v>43898</v>
      </c>
      <c r="G2561" s="4">
        <v>1</v>
      </c>
      <c r="H2561" s="11">
        <f>VLOOKUP(B2561,[1]!Product_Data[#Data],4,0)</f>
        <v>1887</v>
      </c>
      <c r="I2561" s="11">
        <f>VLOOKUP(B2561,[1]!Product_Data[#Data],3,0)</f>
        <v>1378</v>
      </c>
      <c r="J2561" s="11">
        <f t="shared" si="237"/>
        <v>1378</v>
      </c>
      <c r="K2561" s="11">
        <f t="shared" si="238"/>
        <v>1887</v>
      </c>
      <c r="L2561" s="11">
        <f t="shared" si="239"/>
        <v>509</v>
      </c>
      <c r="M2561" t="str">
        <f>VLOOKUP(C2561,[1]!Location_Data[#Data],2,0)</f>
        <v>Bakersfield</v>
      </c>
      <c r="N2561" t="str">
        <f>VLOOKUP(D2561,[1]!Salespeople_Data[#Data],2,0)</f>
        <v>Gary Rodriguez</v>
      </c>
      <c r="O2561" t="str">
        <f>VLOOKUP(E2561,[1]!Customer_Data[#Data],2,0)</f>
        <v>Christopher Hudson</v>
      </c>
      <c r="P2561" s="15">
        <f t="shared" si="234"/>
        <v>1</v>
      </c>
      <c r="Q2561">
        <f t="shared" si="235"/>
        <v>3</v>
      </c>
      <c r="R2561">
        <f t="shared" si="236"/>
        <v>2020</v>
      </c>
    </row>
    <row r="2562" spans="1:18" x14ac:dyDescent="0.25">
      <c r="A2562" s="2" t="s">
        <v>3555</v>
      </c>
      <c r="B2562" s="2" t="s">
        <v>61</v>
      </c>
      <c r="C2562" s="2" t="s">
        <v>302</v>
      </c>
      <c r="D2562" s="2" t="s">
        <v>116</v>
      </c>
      <c r="E2562" s="2" t="s">
        <v>880</v>
      </c>
      <c r="F2562" s="3">
        <v>44067</v>
      </c>
      <c r="G2562" s="2">
        <v>1</v>
      </c>
      <c r="H2562" s="11">
        <f>VLOOKUP(B2562,[1]!Product_Data[#Data],4,0)</f>
        <v>1889</v>
      </c>
      <c r="I2562" s="11">
        <f>VLOOKUP(B2562,[1]!Product_Data[#Data],3,0)</f>
        <v>945</v>
      </c>
      <c r="J2562" s="11">
        <f t="shared" si="237"/>
        <v>945</v>
      </c>
      <c r="K2562" s="11">
        <f t="shared" si="238"/>
        <v>1889</v>
      </c>
      <c r="L2562" s="11">
        <f t="shared" si="239"/>
        <v>944</v>
      </c>
      <c r="M2562" t="str">
        <f>VLOOKUP(C2562,[1]!Location_Data[#Data],2,0)</f>
        <v>Santa Rosa</v>
      </c>
      <c r="N2562" t="str">
        <f>VLOOKUP(D2562,[1]!Salespeople_Data[#Data],2,0)</f>
        <v>Roger Ramos</v>
      </c>
      <c r="O2562" t="str">
        <f>VLOOKUP(E2562,[1]!Customer_Data[#Data],2,0)</f>
        <v>Terry Watson</v>
      </c>
      <c r="P2562" s="15">
        <f t="shared" ref="P2562:P2625" si="240">WEEKDAY(F2562)</f>
        <v>2</v>
      </c>
      <c r="Q2562">
        <f t="shared" ref="Q2562:Q2625" si="241">MONTH(F2562)</f>
        <v>8</v>
      </c>
      <c r="R2562">
        <f t="shared" ref="R2562:R2625" si="242">YEAR(F2562)</f>
        <v>2020</v>
      </c>
    </row>
    <row r="2563" spans="1:18" x14ac:dyDescent="0.25">
      <c r="A2563" s="4" t="s">
        <v>3556</v>
      </c>
      <c r="B2563" s="4" t="s">
        <v>203</v>
      </c>
      <c r="C2563" s="4" t="s">
        <v>253</v>
      </c>
      <c r="D2563" s="4" t="s">
        <v>191</v>
      </c>
      <c r="E2563" s="4" t="s">
        <v>1035</v>
      </c>
      <c r="F2563" s="5">
        <v>44038</v>
      </c>
      <c r="G2563" s="4">
        <v>3</v>
      </c>
      <c r="H2563" s="11">
        <f>VLOOKUP(B2563,[1]!Product_Data[#Data],4,0)</f>
        <v>1414</v>
      </c>
      <c r="I2563" s="11">
        <f>VLOOKUP(B2563,[1]!Product_Data[#Data],3,0)</f>
        <v>962</v>
      </c>
      <c r="J2563" s="11">
        <f t="shared" ref="J2563:J2626" si="243">PRODUCT(I2563,G2563)</f>
        <v>2886</v>
      </c>
      <c r="K2563" s="11">
        <f t="shared" ref="K2563:K2626" si="244">PRODUCT(H2563,G2563)</f>
        <v>4242</v>
      </c>
      <c r="L2563" s="11">
        <f t="shared" ref="L2563:L2626" si="245">K2563-J2563</f>
        <v>1356</v>
      </c>
      <c r="M2563" t="str">
        <f>VLOOKUP(C2563,[1]!Location_Data[#Data],2,0)</f>
        <v>Bakersfield</v>
      </c>
      <c r="N2563" t="str">
        <f>VLOOKUP(D2563,[1]!Salespeople_Data[#Data],2,0)</f>
        <v>Robert Reed</v>
      </c>
      <c r="O2563" t="str">
        <f>VLOOKUP(E2563,[1]!Customer_Data[#Data],2,0)</f>
        <v>Sean Kelly</v>
      </c>
      <c r="P2563" s="15">
        <f t="shared" si="240"/>
        <v>1</v>
      </c>
      <c r="Q2563">
        <f t="shared" si="241"/>
        <v>7</v>
      </c>
      <c r="R2563">
        <f t="shared" si="242"/>
        <v>2020</v>
      </c>
    </row>
    <row r="2564" spans="1:18" x14ac:dyDescent="0.25">
      <c r="A2564" s="2" t="s">
        <v>3557</v>
      </c>
      <c r="B2564" s="2" t="s">
        <v>86</v>
      </c>
      <c r="C2564" s="2" t="s">
        <v>215</v>
      </c>
      <c r="D2564" s="2" t="s">
        <v>165</v>
      </c>
      <c r="E2564" s="2" t="s">
        <v>1118</v>
      </c>
      <c r="F2564" s="3">
        <v>44051</v>
      </c>
      <c r="G2564" s="2">
        <v>1</v>
      </c>
      <c r="H2564" s="11">
        <f>VLOOKUP(B2564,[1]!Product_Data[#Data],4,0)</f>
        <v>1725</v>
      </c>
      <c r="I2564" s="11">
        <f>VLOOKUP(B2564,[1]!Product_Data[#Data],3,0)</f>
        <v>1363</v>
      </c>
      <c r="J2564" s="11">
        <f t="shared" si="243"/>
        <v>1363</v>
      </c>
      <c r="K2564" s="11">
        <f t="shared" si="244"/>
        <v>1725</v>
      </c>
      <c r="L2564" s="11">
        <f t="shared" si="245"/>
        <v>362</v>
      </c>
      <c r="M2564" t="str">
        <f>VLOOKUP(C2564,[1]!Location_Data[#Data],2,0)</f>
        <v>El Cajon</v>
      </c>
      <c r="N2564" t="str">
        <f>VLOOKUP(D2564,[1]!Salespeople_Data[#Data],2,0)</f>
        <v>Joe Sims</v>
      </c>
      <c r="O2564" t="str">
        <f>VLOOKUP(E2564,[1]!Customer_Data[#Data],2,0)</f>
        <v>Willie Day</v>
      </c>
      <c r="P2564" s="15">
        <f t="shared" si="240"/>
        <v>7</v>
      </c>
      <c r="Q2564">
        <f t="shared" si="241"/>
        <v>8</v>
      </c>
      <c r="R2564">
        <f t="shared" si="242"/>
        <v>2020</v>
      </c>
    </row>
    <row r="2565" spans="1:18" x14ac:dyDescent="0.25">
      <c r="A2565" s="4" t="s">
        <v>3558</v>
      </c>
      <c r="B2565" s="4" t="s">
        <v>560</v>
      </c>
      <c r="C2565" s="4" t="s">
        <v>530</v>
      </c>
      <c r="D2565" s="4" t="s">
        <v>345</v>
      </c>
      <c r="E2565" s="4" t="s">
        <v>1046</v>
      </c>
      <c r="F2565" s="5">
        <v>44152</v>
      </c>
      <c r="G2565" s="4">
        <v>4</v>
      </c>
      <c r="H2565" s="11">
        <f>VLOOKUP(B2565,[1]!Product_Data[#Data],4,0)</f>
        <v>1809</v>
      </c>
      <c r="I2565" s="11">
        <f>VLOOKUP(B2565,[1]!Product_Data[#Data],3,0)</f>
        <v>1067</v>
      </c>
      <c r="J2565" s="11">
        <f t="shared" si="243"/>
        <v>4268</v>
      </c>
      <c r="K2565" s="11">
        <f t="shared" si="244"/>
        <v>7236</v>
      </c>
      <c r="L2565" s="11">
        <f t="shared" si="245"/>
        <v>2968</v>
      </c>
      <c r="M2565" t="str">
        <f>VLOOKUP(C2565,[1]!Location_Data[#Data],2,0)</f>
        <v>San Buenaventura (Ventura)</v>
      </c>
      <c r="N2565" t="str">
        <f>VLOOKUP(D2565,[1]!Salespeople_Data[#Data],2,0)</f>
        <v>Larry Marshall</v>
      </c>
      <c r="O2565" t="str">
        <f>VLOOKUP(E2565,[1]!Customer_Data[#Data],2,0)</f>
        <v>Keith Stephens</v>
      </c>
      <c r="P2565" s="15">
        <f t="shared" si="240"/>
        <v>3</v>
      </c>
      <c r="Q2565">
        <f t="shared" si="241"/>
        <v>11</v>
      </c>
      <c r="R2565">
        <f t="shared" si="242"/>
        <v>2020</v>
      </c>
    </row>
    <row r="2566" spans="1:18" x14ac:dyDescent="0.25">
      <c r="A2566" s="2" t="s">
        <v>3559</v>
      </c>
      <c r="B2566" s="2" t="s">
        <v>86</v>
      </c>
      <c r="C2566" s="2" t="s">
        <v>362</v>
      </c>
      <c r="D2566" s="2" t="s">
        <v>239</v>
      </c>
      <c r="E2566" s="2" t="s">
        <v>1408</v>
      </c>
      <c r="F2566" s="3">
        <v>43960</v>
      </c>
      <c r="G2566" s="2">
        <v>1</v>
      </c>
      <c r="H2566" s="11">
        <f>VLOOKUP(B2566,[1]!Product_Data[#Data],4,0)</f>
        <v>1725</v>
      </c>
      <c r="I2566" s="11">
        <f>VLOOKUP(B2566,[1]!Product_Data[#Data],3,0)</f>
        <v>1363</v>
      </c>
      <c r="J2566" s="11">
        <f t="shared" si="243"/>
        <v>1363</v>
      </c>
      <c r="K2566" s="11">
        <f t="shared" si="244"/>
        <v>1725</v>
      </c>
      <c r="L2566" s="11">
        <f t="shared" si="245"/>
        <v>362</v>
      </c>
      <c r="M2566" t="str">
        <f>VLOOKUP(C2566,[1]!Location_Data[#Data],2,0)</f>
        <v>San Bernardino</v>
      </c>
      <c r="N2566" t="str">
        <f>VLOOKUP(D2566,[1]!Salespeople_Data[#Data],2,0)</f>
        <v>John Reyes</v>
      </c>
      <c r="O2566" t="str">
        <f>VLOOKUP(E2566,[1]!Customer_Data[#Data],2,0)</f>
        <v>Steve Barnes</v>
      </c>
      <c r="P2566" s="15">
        <f t="shared" si="240"/>
        <v>7</v>
      </c>
      <c r="Q2566">
        <f t="shared" si="241"/>
        <v>5</v>
      </c>
      <c r="R2566">
        <f t="shared" si="242"/>
        <v>2020</v>
      </c>
    </row>
    <row r="2567" spans="1:18" x14ac:dyDescent="0.25">
      <c r="A2567" s="4" t="s">
        <v>3560</v>
      </c>
      <c r="B2567" s="4" t="s">
        <v>104</v>
      </c>
      <c r="C2567" s="4" t="s">
        <v>519</v>
      </c>
      <c r="D2567" s="4" t="s">
        <v>30</v>
      </c>
      <c r="E2567" s="4" t="s">
        <v>299</v>
      </c>
      <c r="F2567" s="5">
        <v>43909</v>
      </c>
      <c r="G2567" s="4">
        <v>3</v>
      </c>
      <c r="H2567" s="11">
        <f>VLOOKUP(B2567,[1]!Product_Data[#Data],4,0)</f>
        <v>1671</v>
      </c>
      <c r="I2567" s="11">
        <f>VLOOKUP(B2567,[1]!Product_Data[#Data],3,0)</f>
        <v>1220</v>
      </c>
      <c r="J2567" s="11">
        <f t="shared" si="243"/>
        <v>3660</v>
      </c>
      <c r="K2567" s="11">
        <f t="shared" si="244"/>
        <v>5013</v>
      </c>
      <c r="L2567" s="11">
        <f t="shared" si="245"/>
        <v>1353</v>
      </c>
      <c r="M2567" t="str">
        <f>VLOOKUP(C2567,[1]!Location_Data[#Data],2,0)</f>
        <v>Anaheim</v>
      </c>
      <c r="N2567" t="str">
        <f>VLOOKUP(D2567,[1]!Salespeople_Data[#Data],2,0)</f>
        <v>Carl Hall</v>
      </c>
      <c r="O2567" t="str">
        <f>VLOOKUP(E2567,[1]!Customer_Data[#Data],2,0)</f>
        <v>Kenneth Ryan</v>
      </c>
      <c r="P2567" s="15">
        <f t="shared" si="240"/>
        <v>5</v>
      </c>
      <c r="Q2567">
        <f t="shared" si="241"/>
        <v>3</v>
      </c>
      <c r="R2567">
        <f t="shared" si="242"/>
        <v>2020</v>
      </c>
    </row>
    <row r="2568" spans="1:18" x14ac:dyDescent="0.25">
      <c r="A2568" s="2" t="s">
        <v>3561</v>
      </c>
      <c r="B2568" s="2" t="s">
        <v>340</v>
      </c>
      <c r="C2568" s="2" t="s">
        <v>249</v>
      </c>
      <c r="D2568" s="2" t="s">
        <v>159</v>
      </c>
      <c r="E2568" s="2" t="s">
        <v>465</v>
      </c>
      <c r="F2568" s="3">
        <v>44154</v>
      </c>
      <c r="G2568" s="2">
        <v>1</v>
      </c>
      <c r="H2568" s="11">
        <f>VLOOKUP(B2568,[1]!Product_Data[#Data],4,0)</f>
        <v>1967</v>
      </c>
      <c r="I2568" s="11">
        <f>VLOOKUP(B2568,[1]!Product_Data[#Data],3,0)</f>
        <v>1397</v>
      </c>
      <c r="J2568" s="11">
        <f t="shared" si="243"/>
        <v>1397</v>
      </c>
      <c r="K2568" s="11">
        <f t="shared" si="244"/>
        <v>1967</v>
      </c>
      <c r="L2568" s="11">
        <f t="shared" si="245"/>
        <v>570</v>
      </c>
      <c r="M2568" t="str">
        <f>VLOOKUP(C2568,[1]!Location_Data[#Data],2,0)</f>
        <v>Roseville</v>
      </c>
      <c r="N2568" t="str">
        <f>VLOOKUP(D2568,[1]!Salespeople_Data[#Data],2,0)</f>
        <v>Bobby Russell</v>
      </c>
      <c r="O2568" t="str">
        <f>VLOOKUP(E2568,[1]!Customer_Data[#Data],2,0)</f>
        <v>Keith Griffin</v>
      </c>
      <c r="P2568" s="15">
        <f t="shared" si="240"/>
        <v>5</v>
      </c>
      <c r="Q2568">
        <f t="shared" si="241"/>
        <v>11</v>
      </c>
      <c r="R2568">
        <f t="shared" si="242"/>
        <v>2020</v>
      </c>
    </row>
    <row r="2569" spans="1:18" x14ac:dyDescent="0.25">
      <c r="A2569" s="4" t="s">
        <v>3562</v>
      </c>
      <c r="B2569" s="4" t="s">
        <v>86</v>
      </c>
      <c r="C2569" s="4" t="s">
        <v>596</v>
      </c>
      <c r="D2569" s="4" t="s">
        <v>413</v>
      </c>
      <c r="E2569" s="4" t="s">
        <v>1075</v>
      </c>
      <c r="F2569" s="5">
        <v>43839</v>
      </c>
      <c r="G2569" s="4">
        <v>1</v>
      </c>
      <c r="H2569" s="11">
        <f>VLOOKUP(B2569,[1]!Product_Data[#Data],4,0)</f>
        <v>1725</v>
      </c>
      <c r="I2569" s="11">
        <f>VLOOKUP(B2569,[1]!Product_Data[#Data],3,0)</f>
        <v>1363</v>
      </c>
      <c r="J2569" s="11">
        <f t="shared" si="243"/>
        <v>1363</v>
      </c>
      <c r="K2569" s="11">
        <f t="shared" si="244"/>
        <v>1725</v>
      </c>
      <c r="L2569" s="11">
        <f t="shared" si="245"/>
        <v>362</v>
      </c>
      <c r="M2569" t="str">
        <f>VLOOKUP(C2569,[1]!Location_Data[#Data],2,0)</f>
        <v>Fremont</v>
      </c>
      <c r="N2569" t="str">
        <f>VLOOKUP(D2569,[1]!Salespeople_Data[#Data],2,0)</f>
        <v>Kenneth Bradley</v>
      </c>
      <c r="O2569" t="str">
        <f>VLOOKUP(E2569,[1]!Customer_Data[#Data],2,0)</f>
        <v>Christopher Wright</v>
      </c>
      <c r="P2569" s="15">
        <f t="shared" si="240"/>
        <v>5</v>
      </c>
      <c r="Q2569">
        <f t="shared" si="241"/>
        <v>1</v>
      </c>
      <c r="R2569">
        <f t="shared" si="242"/>
        <v>2020</v>
      </c>
    </row>
    <row r="2570" spans="1:18" x14ac:dyDescent="0.25">
      <c r="A2570" s="2" t="s">
        <v>3563</v>
      </c>
      <c r="B2570" s="2" t="s">
        <v>289</v>
      </c>
      <c r="C2570" s="2" t="s">
        <v>66</v>
      </c>
      <c r="D2570" s="2" t="s">
        <v>216</v>
      </c>
      <c r="E2570" s="2" t="s">
        <v>2354</v>
      </c>
      <c r="F2570" s="3">
        <v>44008</v>
      </c>
      <c r="G2570" s="2">
        <v>4</v>
      </c>
      <c r="H2570" s="11">
        <f>VLOOKUP(B2570,[1]!Product_Data[#Data],4,0)</f>
        <v>368</v>
      </c>
      <c r="I2570" s="11">
        <f>VLOOKUP(B2570,[1]!Product_Data[#Data],3,0)</f>
        <v>294</v>
      </c>
      <c r="J2570" s="11">
        <f t="shared" si="243"/>
        <v>1176</v>
      </c>
      <c r="K2570" s="11">
        <f t="shared" si="244"/>
        <v>1472</v>
      </c>
      <c r="L2570" s="11">
        <f t="shared" si="245"/>
        <v>296</v>
      </c>
      <c r="M2570" t="str">
        <f>VLOOKUP(C2570,[1]!Location_Data[#Data],2,0)</f>
        <v>Ontario</v>
      </c>
      <c r="N2570" t="str">
        <f>VLOOKUP(D2570,[1]!Salespeople_Data[#Data],2,0)</f>
        <v>Ernest Wagner</v>
      </c>
      <c r="O2570" t="str">
        <f>VLOOKUP(E2570,[1]!Customer_Data[#Data],2,0)</f>
        <v>Jeremy Porter</v>
      </c>
      <c r="P2570" s="15">
        <f t="shared" si="240"/>
        <v>6</v>
      </c>
      <c r="Q2570">
        <f t="shared" si="241"/>
        <v>6</v>
      </c>
      <c r="R2570">
        <f t="shared" si="242"/>
        <v>2020</v>
      </c>
    </row>
    <row r="2571" spans="1:18" x14ac:dyDescent="0.25">
      <c r="A2571" s="4" t="s">
        <v>3564</v>
      </c>
      <c r="B2571" s="4" t="s">
        <v>603</v>
      </c>
      <c r="C2571" s="4" t="s">
        <v>39</v>
      </c>
      <c r="D2571" s="4" t="s">
        <v>170</v>
      </c>
      <c r="E2571" s="4" t="s">
        <v>384</v>
      </c>
      <c r="F2571" s="5">
        <v>44133</v>
      </c>
      <c r="G2571" s="4">
        <v>3</v>
      </c>
      <c r="H2571" s="11">
        <f>VLOOKUP(B2571,[1]!Product_Data[#Data],4,0)</f>
        <v>2495</v>
      </c>
      <c r="I2571" s="11">
        <f>VLOOKUP(B2571,[1]!Product_Data[#Data],3,0)</f>
        <v>1896</v>
      </c>
      <c r="J2571" s="11">
        <f t="shared" si="243"/>
        <v>5688</v>
      </c>
      <c r="K2571" s="11">
        <f t="shared" si="244"/>
        <v>7485</v>
      </c>
      <c r="L2571" s="11">
        <f t="shared" si="245"/>
        <v>1797</v>
      </c>
      <c r="M2571" t="str">
        <f>VLOOKUP(C2571,[1]!Location_Data[#Data],2,0)</f>
        <v>Oceanside</v>
      </c>
      <c r="N2571" t="str">
        <f>VLOOKUP(D2571,[1]!Salespeople_Data[#Data],2,0)</f>
        <v>Sean Miller</v>
      </c>
      <c r="O2571" t="str">
        <f>VLOOKUP(E2571,[1]!Customer_Data[#Data],2,0)</f>
        <v>Gerald Henry</v>
      </c>
      <c r="P2571" s="15">
        <f t="shared" si="240"/>
        <v>5</v>
      </c>
      <c r="Q2571">
        <f t="shared" si="241"/>
        <v>10</v>
      </c>
      <c r="R2571">
        <f t="shared" si="242"/>
        <v>2020</v>
      </c>
    </row>
    <row r="2572" spans="1:18" x14ac:dyDescent="0.25">
      <c r="A2572" s="2" t="s">
        <v>3565</v>
      </c>
      <c r="B2572" s="2" t="s">
        <v>412</v>
      </c>
      <c r="C2572" s="2" t="s">
        <v>302</v>
      </c>
      <c r="D2572" s="2" t="s">
        <v>165</v>
      </c>
      <c r="E2572" s="2" t="s">
        <v>1118</v>
      </c>
      <c r="F2572" s="3">
        <v>44030</v>
      </c>
      <c r="G2572" s="2">
        <v>2</v>
      </c>
      <c r="H2572" s="11">
        <f>VLOOKUP(B2572,[1]!Product_Data[#Data],4,0)</f>
        <v>2396</v>
      </c>
      <c r="I2572" s="11">
        <f>VLOOKUP(B2572,[1]!Product_Data[#Data],3,0)</f>
        <v>1965</v>
      </c>
      <c r="J2572" s="11">
        <f t="shared" si="243"/>
        <v>3930</v>
      </c>
      <c r="K2572" s="11">
        <f t="shared" si="244"/>
        <v>4792</v>
      </c>
      <c r="L2572" s="11">
        <f t="shared" si="245"/>
        <v>862</v>
      </c>
      <c r="M2572" t="str">
        <f>VLOOKUP(C2572,[1]!Location_Data[#Data],2,0)</f>
        <v>Santa Rosa</v>
      </c>
      <c r="N2572" t="str">
        <f>VLOOKUP(D2572,[1]!Salespeople_Data[#Data],2,0)</f>
        <v>Joe Sims</v>
      </c>
      <c r="O2572" t="str">
        <f>VLOOKUP(E2572,[1]!Customer_Data[#Data],2,0)</f>
        <v>Willie Day</v>
      </c>
      <c r="P2572" s="15">
        <f t="shared" si="240"/>
        <v>7</v>
      </c>
      <c r="Q2572">
        <f t="shared" si="241"/>
        <v>7</v>
      </c>
      <c r="R2572">
        <f t="shared" si="242"/>
        <v>2020</v>
      </c>
    </row>
    <row r="2573" spans="1:18" x14ac:dyDescent="0.25">
      <c r="A2573" s="4" t="s">
        <v>3566</v>
      </c>
      <c r="B2573" s="4" t="s">
        <v>537</v>
      </c>
      <c r="C2573" s="4" t="s">
        <v>272</v>
      </c>
      <c r="D2573" s="4" t="s">
        <v>80</v>
      </c>
      <c r="E2573" s="4" t="s">
        <v>2167</v>
      </c>
      <c r="F2573" s="5">
        <v>43871</v>
      </c>
      <c r="G2573" s="4">
        <v>1</v>
      </c>
      <c r="H2573" s="11">
        <f>VLOOKUP(B2573,[1]!Product_Data[#Data],4,0)</f>
        <v>556</v>
      </c>
      <c r="I2573" s="11">
        <f>VLOOKUP(B2573,[1]!Product_Data[#Data],3,0)</f>
        <v>395</v>
      </c>
      <c r="J2573" s="11">
        <f t="shared" si="243"/>
        <v>395</v>
      </c>
      <c r="K2573" s="11">
        <f t="shared" si="244"/>
        <v>556</v>
      </c>
      <c r="L2573" s="11">
        <f t="shared" si="245"/>
        <v>161</v>
      </c>
      <c r="M2573" t="str">
        <f>VLOOKUP(C2573,[1]!Location_Data[#Data],2,0)</f>
        <v>Torrance</v>
      </c>
      <c r="N2573" t="str">
        <f>VLOOKUP(D2573,[1]!Salespeople_Data[#Data],2,0)</f>
        <v>Henry Nelson</v>
      </c>
      <c r="O2573" t="str">
        <f>VLOOKUP(E2573,[1]!Customer_Data[#Data],2,0)</f>
        <v>Jonathan Pierce</v>
      </c>
      <c r="P2573" s="15">
        <f t="shared" si="240"/>
        <v>2</v>
      </c>
      <c r="Q2573">
        <f t="shared" si="241"/>
        <v>2</v>
      </c>
      <c r="R2573">
        <f t="shared" si="242"/>
        <v>2020</v>
      </c>
    </row>
    <row r="2574" spans="1:18" x14ac:dyDescent="0.25">
      <c r="A2574" s="2" t="s">
        <v>3567</v>
      </c>
      <c r="B2574" s="2" t="s">
        <v>69</v>
      </c>
      <c r="C2574" s="2" t="s">
        <v>14</v>
      </c>
      <c r="D2574" s="2" t="s">
        <v>356</v>
      </c>
      <c r="E2574" s="2" t="s">
        <v>2319</v>
      </c>
      <c r="F2574" s="3">
        <v>44047</v>
      </c>
      <c r="G2574" s="2">
        <v>2</v>
      </c>
      <c r="H2574" s="11">
        <f>VLOOKUP(B2574,[1]!Product_Data[#Data],4,0)</f>
        <v>1351</v>
      </c>
      <c r="I2574" s="11">
        <f>VLOOKUP(B2574,[1]!Product_Data[#Data],3,0)</f>
        <v>1108</v>
      </c>
      <c r="J2574" s="11">
        <f t="shared" si="243"/>
        <v>2216</v>
      </c>
      <c r="K2574" s="11">
        <f t="shared" si="244"/>
        <v>2702</v>
      </c>
      <c r="L2574" s="11">
        <f t="shared" si="245"/>
        <v>486</v>
      </c>
      <c r="M2574" t="str">
        <f>VLOOKUP(C2574,[1]!Location_Data[#Data],2,0)</f>
        <v>Santa Clarita</v>
      </c>
      <c r="N2574" t="str">
        <f>VLOOKUP(D2574,[1]!Salespeople_Data[#Data],2,0)</f>
        <v>Jimmy Young</v>
      </c>
      <c r="O2574" t="str">
        <f>VLOOKUP(E2574,[1]!Customer_Data[#Data],2,0)</f>
        <v>Kenneth Ross</v>
      </c>
      <c r="P2574" s="15">
        <f t="shared" si="240"/>
        <v>3</v>
      </c>
      <c r="Q2574">
        <f t="shared" si="241"/>
        <v>8</v>
      </c>
      <c r="R2574">
        <f t="shared" si="242"/>
        <v>2020</v>
      </c>
    </row>
    <row r="2575" spans="1:18" x14ac:dyDescent="0.25">
      <c r="A2575" s="4" t="s">
        <v>3568</v>
      </c>
      <c r="B2575" s="4" t="s">
        <v>114</v>
      </c>
      <c r="C2575" s="4" t="s">
        <v>120</v>
      </c>
      <c r="D2575" s="4" t="s">
        <v>264</v>
      </c>
      <c r="E2575" s="4" t="s">
        <v>393</v>
      </c>
      <c r="F2575" s="5">
        <v>44193</v>
      </c>
      <c r="G2575" s="4">
        <v>3</v>
      </c>
      <c r="H2575" s="11">
        <f>VLOOKUP(B2575,[1]!Product_Data[#Data],4,0)</f>
        <v>545</v>
      </c>
      <c r="I2575" s="11">
        <f>VLOOKUP(B2575,[1]!Product_Data[#Data],3,0)</f>
        <v>425</v>
      </c>
      <c r="J2575" s="11">
        <f t="shared" si="243"/>
        <v>1275</v>
      </c>
      <c r="K2575" s="11">
        <f t="shared" si="244"/>
        <v>1635</v>
      </c>
      <c r="L2575" s="11">
        <f t="shared" si="245"/>
        <v>360</v>
      </c>
      <c r="M2575" t="str">
        <f>VLOOKUP(C2575,[1]!Location_Data[#Data],2,0)</f>
        <v>Elk Grove</v>
      </c>
      <c r="N2575" t="str">
        <f>VLOOKUP(D2575,[1]!Salespeople_Data[#Data],2,0)</f>
        <v>Ernest Wheeler</v>
      </c>
      <c r="O2575" t="str">
        <f>VLOOKUP(E2575,[1]!Customer_Data[#Data],2,0)</f>
        <v>Matthew Fernandez</v>
      </c>
      <c r="P2575" s="15">
        <f t="shared" si="240"/>
        <v>2</v>
      </c>
      <c r="Q2575">
        <f t="shared" si="241"/>
        <v>12</v>
      </c>
      <c r="R2575">
        <f t="shared" si="242"/>
        <v>2020</v>
      </c>
    </row>
    <row r="2576" spans="1:18" x14ac:dyDescent="0.25">
      <c r="A2576" s="2" t="s">
        <v>3569</v>
      </c>
      <c r="B2576" s="2" t="s">
        <v>155</v>
      </c>
      <c r="C2576" s="2" t="s">
        <v>57</v>
      </c>
      <c r="D2576" s="2" t="s">
        <v>359</v>
      </c>
      <c r="E2576" s="2" t="s">
        <v>1570</v>
      </c>
      <c r="F2576" s="3">
        <v>44023</v>
      </c>
      <c r="G2576" s="2">
        <v>1</v>
      </c>
      <c r="H2576" s="11">
        <f>VLOOKUP(B2576,[1]!Product_Data[#Data],4,0)</f>
        <v>1353</v>
      </c>
      <c r="I2576" s="11">
        <f>VLOOKUP(B2576,[1]!Product_Data[#Data],3,0)</f>
        <v>947</v>
      </c>
      <c r="J2576" s="11">
        <f t="shared" si="243"/>
        <v>947</v>
      </c>
      <c r="K2576" s="11">
        <f t="shared" si="244"/>
        <v>1353</v>
      </c>
      <c r="L2576" s="11">
        <f t="shared" si="245"/>
        <v>406</v>
      </c>
      <c r="M2576" t="str">
        <f>VLOOKUP(C2576,[1]!Location_Data[#Data],2,0)</f>
        <v>Thousand Oaks</v>
      </c>
      <c r="N2576" t="str">
        <f>VLOOKUP(D2576,[1]!Salespeople_Data[#Data],2,0)</f>
        <v>Eugene Holmes</v>
      </c>
      <c r="O2576" t="str">
        <f>VLOOKUP(E2576,[1]!Customer_Data[#Data],2,0)</f>
        <v>Jonathan Harris</v>
      </c>
      <c r="P2576" s="15">
        <f t="shared" si="240"/>
        <v>7</v>
      </c>
      <c r="Q2576">
        <f t="shared" si="241"/>
        <v>7</v>
      </c>
      <c r="R2576">
        <f t="shared" si="242"/>
        <v>2020</v>
      </c>
    </row>
    <row r="2577" spans="1:18" x14ac:dyDescent="0.25">
      <c r="A2577" s="4" t="s">
        <v>3570</v>
      </c>
      <c r="B2577" s="4" t="s">
        <v>752</v>
      </c>
      <c r="C2577" s="4" t="s">
        <v>596</v>
      </c>
      <c r="D2577" s="4" t="s">
        <v>58</v>
      </c>
      <c r="E2577" s="4" t="s">
        <v>1708</v>
      </c>
      <c r="F2577" s="5">
        <v>43913</v>
      </c>
      <c r="G2577" s="4">
        <v>3</v>
      </c>
      <c r="H2577" s="11">
        <f>VLOOKUP(B2577,[1]!Product_Data[#Data],4,0)</f>
        <v>95</v>
      </c>
      <c r="I2577" s="11">
        <f>VLOOKUP(B2577,[1]!Product_Data[#Data],3,0)</f>
        <v>61</v>
      </c>
      <c r="J2577" s="11">
        <f t="shared" si="243"/>
        <v>183</v>
      </c>
      <c r="K2577" s="11">
        <f t="shared" si="244"/>
        <v>285</v>
      </c>
      <c r="L2577" s="11">
        <f t="shared" si="245"/>
        <v>102</v>
      </c>
      <c r="M2577" t="str">
        <f>VLOOKUP(C2577,[1]!Location_Data[#Data],2,0)</f>
        <v>Fremont</v>
      </c>
      <c r="N2577" t="str">
        <f>VLOOKUP(D2577,[1]!Salespeople_Data[#Data],2,0)</f>
        <v>Christopher Tucker</v>
      </c>
      <c r="O2577" t="str">
        <f>VLOOKUP(E2577,[1]!Customer_Data[#Data],2,0)</f>
        <v>Jason Diaz</v>
      </c>
      <c r="P2577" s="15">
        <f t="shared" si="240"/>
        <v>2</v>
      </c>
      <c r="Q2577">
        <f t="shared" si="241"/>
        <v>3</v>
      </c>
      <c r="R2577">
        <f t="shared" si="242"/>
        <v>2020</v>
      </c>
    </row>
    <row r="2578" spans="1:18" x14ac:dyDescent="0.25">
      <c r="A2578" s="2" t="s">
        <v>3571</v>
      </c>
      <c r="B2578" s="2" t="s">
        <v>256</v>
      </c>
      <c r="C2578" s="2" t="s">
        <v>220</v>
      </c>
      <c r="D2578" s="2" t="s">
        <v>63</v>
      </c>
      <c r="E2578" s="2" t="s">
        <v>615</v>
      </c>
      <c r="F2578" s="3">
        <v>44184</v>
      </c>
      <c r="G2578" s="2">
        <v>4</v>
      </c>
      <c r="H2578" s="11">
        <f>VLOOKUP(B2578,[1]!Product_Data[#Data],4,0)</f>
        <v>596</v>
      </c>
      <c r="I2578" s="11">
        <f>VLOOKUP(B2578,[1]!Product_Data[#Data],3,0)</f>
        <v>358</v>
      </c>
      <c r="J2578" s="11">
        <f t="shared" si="243"/>
        <v>1432</v>
      </c>
      <c r="K2578" s="11">
        <f t="shared" si="244"/>
        <v>2384</v>
      </c>
      <c r="L2578" s="11">
        <f t="shared" si="245"/>
        <v>952</v>
      </c>
      <c r="M2578" t="str">
        <f>VLOOKUP(C2578,[1]!Location_Data[#Data],2,0)</f>
        <v>Modesto</v>
      </c>
      <c r="N2578" t="str">
        <f>VLOOKUP(D2578,[1]!Salespeople_Data[#Data],2,0)</f>
        <v>Jeremy Mendoza</v>
      </c>
      <c r="O2578" t="str">
        <f>VLOOKUP(E2578,[1]!Customer_Data[#Data],2,0)</f>
        <v>Timothy Lawrence</v>
      </c>
      <c r="P2578" s="15">
        <f t="shared" si="240"/>
        <v>7</v>
      </c>
      <c r="Q2578">
        <f t="shared" si="241"/>
        <v>12</v>
      </c>
      <c r="R2578">
        <f t="shared" si="242"/>
        <v>2020</v>
      </c>
    </row>
    <row r="2579" spans="1:18" x14ac:dyDescent="0.25">
      <c r="A2579" s="4" t="s">
        <v>3572</v>
      </c>
      <c r="B2579" s="4" t="s">
        <v>56</v>
      </c>
      <c r="C2579" s="4" t="s">
        <v>458</v>
      </c>
      <c r="D2579" s="4" t="s">
        <v>141</v>
      </c>
      <c r="E2579" s="4" t="s">
        <v>974</v>
      </c>
      <c r="F2579" s="5">
        <v>43894</v>
      </c>
      <c r="G2579" s="4">
        <v>4</v>
      </c>
      <c r="H2579" s="11">
        <f>VLOOKUP(B2579,[1]!Product_Data[#Data],4,0)</f>
        <v>1848</v>
      </c>
      <c r="I2579" s="11">
        <f>VLOOKUP(B2579,[1]!Product_Data[#Data],3,0)</f>
        <v>1294</v>
      </c>
      <c r="J2579" s="11">
        <f t="shared" si="243"/>
        <v>5176</v>
      </c>
      <c r="K2579" s="11">
        <f t="shared" si="244"/>
        <v>7392</v>
      </c>
      <c r="L2579" s="11">
        <f t="shared" si="245"/>
        <v>2216</v>
      </c>
      <c r="M2579" t="str">
        <f>VLOOKUP(C2579,[1]!Location_Data[#Data],2,0)</f>
        <v>Fontana</v>
      </c>
      <c r="N2579" t="str">
        <f>VLOOKUP(D2579,[1]!Salespeople_Data[#Data],2,0)</f>
        <v>Arthur Mccoy</v>
      </c>
      <c r="O2579" t="str">
        <f>VLOOKUP(E2579,[1]!Customer_Data[#Data],2,0)</f>
        <v>Patrick Morales</v>
      </c>
      <c r="P2579" s="15">
        <f t="shared" si="240"/>
        <v>4</v>
      </c>
      <c r="Q2579">
        <f t="shared" si="241"/>
        <v>3</v>
      </c>
      <c r="R2579">
        <f t="shared" si="242"/>
        <v>2020</v>
      </c>
    </row>
    <row r="2580" spans="1:18" x14ac:dyDescent="0.25">
      <c r="A2580" s="2" t="s">
        <v>3573</v>
      </c>
      <c r="B2580" s="2" t="s">
        <v>626</v>
      </c>
      <c r="C2580" s="2" t="s">
        <v>110</v>
      </c>
      <c r="D2580" s="2" t="s">
        <v>225</v>
      </c>
      <c r="E2580" s="2" t="s">
        <v>918</v>
      </c>
      <c r="F2580" s="3">
        <v>44112</v>
      </c>
      <c r="G2580" s="2">
        <v>4</v>
      </c>
      <c r="H2580" s="11">
        <f>VLOOKUP(B2580,[1]!Product_Data[#Data],4,0)</f>
        <v>584</v>
      </c>
      <c r="I2580" s="11">
        <f>VLOOKUP(B2580,[1]!Product_Data[#Data],3,0)</f>
        <v>420</v>
      </c>
      <c r="J2580" s="11">
        <f t="shared" si="243"/>
        <v>1680</v>
      </c>
      <c r="K2580" s="11">
        <f t="shared" si="244"/>
        <v>2336</v>
      </c>
      <c r="L2580" s="11">
        <f t="shared" si="245"/>
        <v>656</v>
      </c>
      <c r="M2580" t="str">
        <f>VLOOKUP(C2580,[1]!Location_Data[#Data],2,0)</f>
        <v>Richmond</v>
      </c>
      <c r="N2580" t="str">
        <f>VLOOKUP(D2580,[1]!Salespeople_Data[#Data],2,0)</f>
        <v>Andrew Bowman</v>
      </c>
      <c r="O2580" t="str">
        <f>VLOOKUP(E2580,[1]!Customer_Data[#Data],2,0)</f>
        <v>Keith Wheeler</v>
      </c>
      <c r="P2580" s="15">
        <f t="shared" si="240"/>
        <v>5</v>
      </c>
      <c r="Q2580">
        <f t="shared" si="241"/>
        <v>10</v>
      </c>
      <c r="R2580">
        <f t="shared" si="242"/>
        <v>2020</v>
      </c>
    </row>
    <row r="2581" spans="1:18" x14ac:dyDescent="0.25">
      <c r="A2581" s="4" t="s">
        <v>3574</v>
      </c>
      <c r="B2581" s="4" t="s">
        <v>235</v>
      </c>
      <c r="C2581" s="4" t="s">
        <v>596</v>
      </c>
      <c r="D2581" s="4" t="s">
        <v>225</v>
      </c>
      <c r="E2581" s="4" t="s">
        <v>1696</v>
      </c>
      <c r="F2581" s="5">
        <v>43885</v>
      </c>
      <c r="G2581" s="4">
        <v>1</v>
      </c>
      <c r="H2581" s="11">
        <f>VLOOKUP(B2581,[1]!Product_Data[#Data],4,0)</f>
        <v>1887</v>
      </c>
      <c r="I2581" s="11">
        <f>VLOOKUP(B2581,[1]!Product_Data[#Data],3,0)</f>
        <v>1378</v>
      </c>
      <c r="J2581" s="11">
        <f t="shared" si="243"/>
        <v>1378</v>
      </c>
      <c r="K2581" s="11">
        <f t="shared" si="244"/>
        <v>1887</v>
      </c>
      <c r="L2581" s="11">
        <f t="shared" si="245"/>
        <v>509</v>
      </c>
      <c r="M2581" t="str">
        <f>VLOOKUP(C2581,[1]!Location_Data[#Data],2,0)</f>
        <v>Fremont</v>
      </c>
      <c r="N2581" t="str">
        <f>VLOOKUP(D2581,[1]!Salespeople_Data[#Data],2,0)</f>
        <v>Andrew Bowman</v>
      </c>
      <c r="O2581" t="str">
        <f>VLOOKUP(E2581,[1]!Customer_Data[#Data],2,0)</f>
        <v>Ernest Ortiz</v>
      </c>
      <c r="P2581" s="15">
        <f t="shared" si="240"/>
        <v>2</v>
      </c>
      <c r="Q2581">
        <f t="shared" si="241"/>
        <v>2</v>
      </c>
      <c r="R2581">
        <f t="shared" si="242"/>
        <v>2020</v>
      </c>
    </row>
    <row r="2582" spans="1:18" x14ac:dyDescent="0.25">
      <c r="A2582" s="2" t="s">
        <v>3575</v>
      </c>
      <c r="B2582" s="2" t="s">
        <v>537</v>
      </c>
      <c r="C2582" s="2" t="s">
        <v>302</v>
      </c>
      <c r="D2582" s="2" t="s">
        <v>308</v>
      </c>
      <c r="E2582" s="2" t="s">
        <v>283</v>
      </c>
      <c r="F2582" s="3">
        <v>44125</v>
      </c>
      <c r="G2582" s="2">
        <v>3</v>
      </c>
      <c r="H2582" s="11">
        <f>VLOOKUP(B2582,[1]!Product_Data[#Data],4,0)</f>
        <v>556</v>
      </c>
      <c r="I2582" s="11">
        <f>VLOOKUP(B2582,[1]!Product_Data[#Data],3,0)</f>
        <v>395</v>
      </c>
      <c r="J2582" s="11">
        <f t="shared" si="243"/>
        <v>1185</v>
      </c>
      <c r="K2582" s="11">
        <f t="shared" si="244"/>
        <v>1668</v>
      </c>
      <c r="L2582" s="11">
        <f t="shared" si="245"/>
        <v>483</v>
      </c>
      <c r="M2582" t="str">
        <f>VLOOKUP(C2582,[1]!Location_Data[#Data],2,0)</f>
        <v>Santa Rosa</v>
      </c>
      <c r="N2582" t="str">
        <f>VLOOKUP(D2582,[1]!Salespeople_Data[#Data],2,0)</f>
        <v>Fred Robertson</v>
      </c>
      <c r="O2582" t="str">
        <f>VLOOKUP(E2582,[1]!Customer_Data[#Data],2,0)</f>
        <v>Jose Lewis</v>
      </c>
      <c r="P2582" s="15">
        <f t="shared" si="240"/>
        <v>4</v>
      </c>
      <c r="Q2582">
        <f t="shared" si="241"/>
        <v>10</v>
      </c>
      <c r="R2582">
        <f t="shared" si="242"/>
        <v>2020</v>
      </c>
    </row>
    <row r="2583" spans="1:18" x14ac:dyDescent="0.25">
      <c r="A2583" s="4" t="s">
        <v>3576</v>
      </c>
      <c r="B2583" s="4" t="s">
        <v>464</v>
      </c>
      <c r="C2583" s="4" t="s">
        <v>14</v>
      </c>
      <c r="D2583" s="4" t="s">
        <v>126</v>
      </c>
      <c r="E2583" s="4" t="s">
        <v>1032</v>
      </c>
      <c r="F2583" s="5">
        <v>43851</v>
      </c>
      <c r="G2583" s="4">
        <v>3</v>
      </c>
      <c r="H2583" s="11">
        <f>VLOOKUP(B2583,[1]!Product_Data[#Data],4,0)</f>
        <v>1566</v>
      </c>
      <c r="I2583" s="11">
        <f>VLOOKUP(B2583,[1]!Product_Data[#Data],3,0)</f>
        <v>1190</v>
      </c>
      <c r="J2583" s="11">
        <f t="shared" si="243"/>
        <v>3570</v>
      </c>
      <c r="K2583" s="11">
        <f t="shared" si="244"/>
        <v>4698</v>
      </c>
      <c r="L2583" s="11">
        <f t="shared" si="245"/>
        <v>1128</v>
      </c>
      <c r="M2583" t="str">
        <f>VLOOKUP(C2583,[1]!Location_Data[#Data],2,0)</f>
        <v>Santa Clarita</v>
      </c>
      <c r="N2583" t="str">
        <f>VLOOKUP(D2583,[1]!Salespeople_Data[#Data],2,0)</f>
        <v>Larry Castillo</v>
      </c>
      <c r="O2583" t="str">
        <f>VLOOKUP(E2583,[1]!Customer_Data[#Data],2,0)</f>
        <v>Sean Alexander</v>
      </c>
      <c r="P2583" s="15">
        <f t="shared" si="240"/>
        <v>3</v>
      </c>
      <c r="Q2583">
        <f t="shared" si="241"/>
        <v>1</v>
      </c>
      <c r="R2583">
        <f t="shared" si="242"/>
        <v>2020</v>
      </c>
    </row>
    <row r="2584" spans="1:18" x14ac:dyDescent="0.25">
      <c r="A2584" s="2" t="s">
        <v>3577</v>
      </c>
      <c r="B2584" s="2" t="s">
        <v>752</v>
      </c>
      <c r="C2584" s="2" t="s">
        <v>519</v>
      </c>
      <c r="D2584" s="2" t="s">
        <v>225</v>
      </c>
      <c r="E2584" s="2" t="s">
        <v>3226</v>
      </c>
      <c r="F2584" s="3">
        <v>44108</v>
      </c>
      <c r="G2584" s="2">
        <v>1</v>
      </c>
      <c r="H2584" s="11">
        <f>VLOOKUP(B2584,[1]!Product_Data[#Data],4,0)</f>
        <v>95</v>
      </c>
      <c r="I2584" s="11">
        <f>VLOOKUP(B2584,[1]!Product_Data[#Data],3,0)</f>
        <v>61</v>
      </c>
      <c r="J2584" s="11">
        <f t="shared" si="243"/>
        <v>61</v>
      </c>
      <c r="K2584" s="11">
        <f t="shared" si="244"/>
        <v>95</v>
      </c>
      <c r="L2584" s="11">
        <f t="shared" si="245"/>
        <v>34</v>
      </c>
      <c r="M2584" t="str">
        <f>VLOOKUP(C2584,[1]!Location_Data[#Data],2,0)</f>
        <v>Anaheim</v>
      </c>
      <c r="N2584" t="str">
        <f>VLOOKUP(D2584,[1]!Salespeople_Data[#Data],2,0)</f>
        <v>Andrew Bowman</v>
      </c>
      <c r="O2584" t="str">
        <f>VLOOKUP(E2584,[1]!Customer_Data[#Data],2,0)</f>
        <v>Alan Thomas</v>
      </c>
      <c r="P2584" s="15">
        <f t="shared" si="240"/>
        <v>1</v>
      </c>
      <c r="Q2584">
        <f t="shared" si="241"/>
        <v>10</v>
      </c>
      <c r="R2584">
        <f t="shared" si="242"/>
        <v>2020</v>
      </c>
    </row>
    <row r="2585" spans="1:18" x14ac:dyDescent="0.25">
      <c r="A2585" s="4" t="s">
        <v>3578</v>
      </c>
      <c r="B2585" s="4" t="s">
        <v>1149</v>
      </c>
      <c r="C2585" s="4" t="s">
        <v>174</v>
      </c>
      <c r="D2585" s="4" t="s">
        <v>80</v>
      </c>
      <c r="E2585" s="4" t="s">
        <v>3579</v>
      </c>
      <c r="F2585" s="5">
        <v>44077</v>
      </c>
      <c r="G2585" s="4">
        <v>1</v>
      </c>
      <c r="H2585" s="11">
        <f>VLOOKUP(B2585,[1]!Product_Data[#Data],4,0)</f>
        <v>847</v>
      </c>
      <c r="I2585" s="11">
        <f>VLOOKUP(B2585,[1]!Product_Data[#Data],3,0)</f>
        <v>534</v>
      </c>
      <c r="J2585" s="11">
        <f t="shared" si="243"/>
        <v>534</v>
      </c>
      <c r="K2585" s="11">
        <f t="shared" si="244"/>
        <v>847</v>
      </c>
      <c r="L2585" s="11">
        <f t="shared" si="245"/>
        <v>313</v>
      </c>
      <c r="M2585" t="str">
        <f>VLOOKUP(C2585,[1]!Location_Data[#Data],2,0)</f>
        <v>Norwalk</v>
      </c>
      <c r="N2585" t="str">
        <f>VLOOKUP(D2585,[1]!Salespeople_Data[#Data],2,0)</f>
        <v>Henry Nelson</v>
      </c>
      <c r="O2585" t="str">
        <f>VLOOKUP(E2585,[1]!Customer_Data[#Data],2,0)</f>
        <v>Samuel Jenkins</v>
      </c>
      <c r="P2585" s="15">
        <f t="shared" si="240"/>
        <v>5</v>
      </c>
      <c r="Q2585">
        <f t="shared" si="241"/>
        <v>9</v>
      </c>
      <c r="R2585">
        <f t="shared" si="242"/>
        <v>2020</v>
      </c>
    </row>
    <row r="2586" spans="1:18" x14ac:dyDescent="0.25">
      <c r="A2586" s="2" t="s">
        <v>3580</v>
      </c>
      <c r="B2586" s="2" t="s">
        <v>56</v>
      </c>
      <c r="C2586" s="2" t="s">
        <v>377</v>
      </c>
      <c r="D2586" s="2" t="s">
        <v>111</v>
      </c>
      <c r="E2586" s="2" t="s">
        <v>943</v>
      </c>
      <c r="F2586" s="3">
        <v>43925</v>
      </c>
      <c r="G2586" s="2">
        <v>1</v>
      </c>
      <c r="H2586" s="11">
        <f>VLOOKUP(B2586,[1]!Product_Data[#Data],4,0)</f>
        <v>1848</v>
      </c>
      <c r="I2586" s="11">
        <f>VLOOKUP(B2586,[1]!Product_Data[#Data],3,0)</f>
        <v>1294</v>
      </c>
      <c r="J2586" s="11">
        <f t="shared" si="243"/>
        <v>1294</v>
      </c>
      <c r="K2586" s="11">
        <f t="shared" si="244"/>
        <v>1848</v>
      </c>
      <c r="L2586" s="11">
        <f t="shared" si="245"/>
        <v>554</v>
      </c>
      <c r="M2586" t="str">
        <f>VLOOKUP(C2586,[1]!Location_Data[#Data],2,0)</f>
        <v>San Diego</v>
      </c>
      <c r="N2586" t="str">
        <f>VLOOKUP(D2586,[1]!Salespeople_Data[#Data],2,0)</f>
        <v>Ryan Welch</v>
      </c>
      <c r="O2586" t="str">
        <f>VLOOKUP(E2586,[1]!Customer_Data[#Data],2,0)</f>
        <v>Paul Taylor</v>
      </c>
      <c r="P2586" s="15">
        <f t="shared" si="240"/>
        <v>7</v>
      </c>
      <c r="Q2586">
        <f t="shared" si="241"/>
        <v>4</v>
      </c>
      <c r="R2586">
        <f t="shared" si="242"/>
        <v>2020</v>
      </c>
    </row>
    <row r="2587" spans="1:18" x14ac:dyDescent="0.25">
      <c r="A2587" s="4" t="s">
        <v>3581</v>
      </c>
      <c r="B2587" s="4" t="s">
        <v>271</v>
      </c>
      <c r="C2587" s="4" t="s">
        <v>34</v>
      </c>
      <c r="D2587" s="4" t="s">
        <v>25</v>
      </c>
      <c r="E2587" s="4" t="s">
        <v>1842</v>
      </c>
      <c r="F2587" s="5">
        <v>44084</v>
      </c>
      <c r="G2587" s="4">
        <v>1</v>
      </c>
      <c r="H2587" s="11">
        <f>VLOOKUP(B2587,[1]!Product_Data[#Data],4,0)</f>
        <v>1587</v>
      </c>
      <c r="I2587" s="11">
        <f>VLOOKUP(B2587,[1]!Product_Data[#Data],3,0)</f>
        <v>1301</v>
      </c>
      <c r="J2587" s="11">
        <f t="shared" si="243"/>
        <v>1301</v>
      </c>
      <c r="K2587" s="11">
        <f t="shared" si="244"/>
        <v>1587</v>
      </c>
      <c r="L2587" s="11">
        <f t="shared" si="245"/>
        <v>286</v>
      </c>
      <c r="M2587" t="str">
        <f>VLOOKUP(C2587,[1]!Location_Data[#Data],2,0)</f>
        <v>Inglewood</v>
      </c>
      <c r="N2587" t="str">
        <f>VLOOKUP(D2587,[1]!Salespeople_Data[#Data],2,0)</f>
        <v>Brian Davis</v>
      </c>
      <c r="O2587" t="str">
        <f>VLOOKUP(E2587,[1]!Customer_Data[#Data],2,0)</f>
        <v>Wayne Johnson</v>
      </c>
      <c r="P2587" s="15">
        <f t="shared" si="240"/>
        <v>5</v>
      </c>
      <c r="Q2587">
        <f t="shared" si="241"/>
        <v>9</v>
      </c>
      <c r="R2587">
        <f t="shared" si="242"/>
        <v>2020</v>
      </c>
    </row>
    <row r="2588" spans="1:18" x14ac:dyDescent="0.25">
      <c r="A2588" s="2" t="s">
        <v>3582</v>
      </c>
      <c r="B2588" s="2" t="s">
        <v>389</v>
      </c>
      <c r="C2588" s="2" t="s">
        <v>90</v>
      </c>
      <c r="D2588" s="2" t="s">
        <v>58</v>
      </c>
      <c r="E2588" s="2" t="s">
        <v>2169</v>
      </c>
      <c r="F2588" s="3">
        <v>44026</v>
      </c>
      <c r="G2588" s="2">
        <v>1</v>
      </c>
      <c r="H2588" s="11">
        <f>VLOOKUP(B2588,[1]!Product_Data[#Data],4,0)</f>
        <v>1367</v>
      </c>
      <c r="I2588" s="11">
        <f>VLOOKUP(B2588,[1]!Product_Data[#Data],3,0)</f>
        <v>984</v>
      </c>
      <c r="J2588" s="11">
        <f t="shared" si="243"/>
        <v>984</v>
      </c>
      <c r="K2588" s="11">
        <f t="shared" si="244"/>
        <v>1367</v>
      </c>
      <c r="L2588" s="11">
        <f t="shared" si="245"/>
        <v>383</v>
      </c>
      <c r="M2588" t="str">
        <f>VLOOKUP(C2588,[1]!Location_Data[#Data],2,0)</f>
        <v>Irvine</v>
      </c>
      <c r="N2588" t="str">
        <f>VLOOKUP(D2588,[1]!Salespeople_Data[#Data],2,0)</f>
        <v>Christopher Tucker</v>
      </c>
      <c r="O2588" t="str">
        <f>VLOOKUP(E2588,[1]!Customer_Data[#Data],2,0)</f>
        <v>Paul Holmes</v>
      </c>
      <c r="P2588" s="15">
        <f t="shared" si="240"/>
        <v>3</v>
      </c>
      <c r="Q2588">
        <f t="shared" si="241"/>
        <v>7</v>
      </c>
      <c r="R2588">
        <f t="shared" si="242"/>
        <v>2020</v>
      </c>
    </row>
    <row r="2589" spans="1:18" x14ac:dyDescent="0.25">
      <c r="A2589" s="4" t="s">
        <v>3583</v>
      </c>
      <c r="B2589" s="4" t="s">
        <v>38</v>
      </c>
      <c r="C2589" s="4" t="s">
        <v>190</v>
      </c>
      <c r="D2589" s="4" t="s">
        <v>191</v>
      </c>
      <c r="E2589" s="4" t="s">
        <v>915</v>
      </c>
      <c r="F2589" s="5">
        <v>44113</v>
      </c>
      <c r="G2589" s="4">
        <v>1</v>
      </c>
      <c r="H2589" s="11">
        <f>VLOOKUP(B2589,[1]!Product_Data[#Data],4,0)</f>
        <v>2283</v>
      </c>
      <c r="I2589" s="11">
        <f>VLOOKUP(B2589,[1]!Product_Data[#Data],3,0)</f>
        <v>1484</v>
      </c>
      <c r="J2589" s="11">
        <f t="shared" si="243"/>
        <v>1484</v>
      </c>
      <c r="K2589" s="11">
        <f t="shared" si="244"/>
        <v>2283</v>
      </c>
      <c r="L2589" s="11">
        <f t="shared" si="245"/>
        <v>799</v>
      </c>
      <c r="M2589" t="str">
        <f>VLOOKUP(C2589,[1]!Location_Data[#Data],2,0)</f>
        <v>Oakland</v>
      </c>
      <c r="N2589" t="str">
        <f>VLOOKUP(D2589,[1]!Salespeople_Data[#Data],2,0)</f>
        <v>Robert Reed</v>
      </c>
      <c r="O2589" t="str">
        <f>VLOOKUP(E2589,[1]!Customer_Data[#Data],2,0)</f>
        <v>Carlos Kim</v>
      </c>
      <c r="P2589" s="15">
        <f t="shared" si="240"/>
        <v>6</v>
      </c>
      <c r="Q2589">
        <f t="shared" si="241"/>
        <v>10</v>
      </c>
      <c r="R2589">
        <f t="shared" si="242"/>
        <v>2020</v>
      </c>
    </row>
    <row r="2590" spans="1:18" x14ac:dyDescent="0.25">
      <c r="A2590" s="2" t="s">
        <v>3584</v>
      </c>
      <c r="B2590" s="2" t="s">
        <v>125</v>
      </c>
      <c r="C2590" s="2" t="s">
        <v>450</v>
      </c>
      <c r="D2590" s="2" t="s">
        <v>116</v>
      </c>
      <c r="E2590" s="2" t="s">
        <v>1279</v>
      </c>
      <c r="F2590" s="3">
        <v>44063</v>
      </c>
      <c r="G2590" s="2">
        <v>1</v>
      </c>
      <c r="H2590" s="11">
        <f>VLOOKUP(B2590,[1]!Product_Data[#Data],4,0)</f>
        <v>1826</v>
      </c>
      <c r="I2590" s="11">
        <f>VLOOKUP(B2590,[1]!Product_Data[#Data],3,0)</f>
        <v>1443</v>
      </c>
      <c r="J2590" s="11">
        <f t="shared" si="243"/>
        <v>1443</v>
      </c>
      <c r="K2590" s="11">
        <f t="shared" si="244"/>
        <v>1826</v>
      </c>
      <c r="L2590" s="11">
        <f t="shared" si="245"/>
        <v>383</v>
      </c>
      <c r="M2590" t="str">
        <f>VLOOKUP(C2590,[1]!Location_Data[#Data],2,0)</f>
        <v>Simi Valley</v>
      </c>
      <c r="N2590" t="str">
        <f>VLOOKUP(D2590,[1]!Salespeople_Data[#Data],2,0)</f>
        <v>Roger Ramos</v>
      </c>
      <c r="O2590" t="str">
        <f>VLOOKUP(E2590,[1]!Customer_Data[#Data],2,0)</f>
        <v>William Montgomery</v>
      </c>
      <c r="P2590" s="15">
        <f t="shared" si="240"/>
        <v>5</v>
      </c>
      <c r="Q2590">
        <f t="shared" si="241"/>
        <v>8</v>
      </c>
      <c r="R2590">
        <f t="shared" si="242"/>
        <v>2020</v>
      </c>
    </row>
    <row r="2591" spans="1:18" x14ac:dyDescent="0.25">
      <c r="A2591" s="4" t="s">
        <v>3585</v>
      </c>
      <c r="B2591" s="4" t="s">
        <v>412</v>
      </c>
      <c r="C2591" s="4" t="s">
        <v>220</v>
      </c>
      <c r="D2591" s="4" t="s">
        <v>58</v>
      </c>
      <c r="E2591" s="4" t="s">
        <v>745</v>
      </c>
      <c r="F2591" s="5">
        <v>43876</v>
      </c>
      <c r="G2591" s="4">
        <v>4</v>
      </c>
      <c r="H2591" s="11">
        <f>VLOOKUP(B2591,[1]!Product_Data[#Data],4,0)</f>
        <v>2396</v>
      </c>
      <c r="I2591" s="11">
        <f>VLOOKUP(B2591,[1]!Product_Data[#Data],3,0)</f>
        <v>1965</v>
      </c>
      <c r="J2591" s="11">
        <f t="shared" si="243"/>
        <v>7860</v>
      </c>
      <c r="K2591" s="11">
        <f t="shared" si="244"/>
        <v>9584</v>
      </c>
      <c r="L2591" s="11">
        <f t="shared" si="245"/>
        <v>1724</v>
      </c>
      <c r="M2591" t="str">
        <f>VLOOKUP(C2591,[1]!Location_Data[#Data],2,0)</f>
        <v>Modesto</v>
      </c>
      <c r="N2591" t="str">
        <f>VLOOKUP(D2591,[1]!Salespeople_Data[#Data],2,0)</f>
        <v>Christopher Tucker</v>
      </c>
      <c r="O2591" t="str">
        <f>VLOOKUP(E2591,[1]!Customer_Data[#Data],2,0)</f>
        <v>Andrew Graham</v>
      </c>
      <c r="P2591" s="15">
        <f t="shared" si="240"/>
        <v>7</v>
      </c>
      <c r="Q2591">
        <f t="shared" si="241"/>
        <v>2</v>
      </c>
      <c r="R2591">
        <f t="shared" si="242"/>
        <v>2020</v>
      </c>
    </row>
    <row r="2592" spans="1:18" x14ac:dyDescent="0.25">
      <c r="A2592" s="2" t="s">
        <v>3586</v>
      </c>
      <c r="B2592" s="2" t="s">
        <v>652</v>
      </c>
      <c r="C2592" s="2" t="s">
        <v>110</v>
      </c>
      <c r="D2592" s="2" t="s">
        <v>345</v>
      </c>
      <c r="E2592" s="2" t="s">
        <v>26</v>
      </c>
      <c r="F2592" s="3">
        <v>44104</v>
      </c>
      <c r="G2592" s="2">
        <v>1</v>
      </c>
      <c r="H2592" s="11">
        <f>VLOOKUP(B2592,[1]!Product_Data[#Data],4,0)</f>
        <v>217</v>
      </c>
      <c r="I2592" s="11">
        <f>VLOOKUP(B2592,[1]!Product_Data[#Data],3,0)</f>
        <v>171</v>
      </c>
      <c r="J2592" s="11">
        <f t="shared" si="243"/>
        <v>171</v>
      </c>
      <c r="K2592" s="11">
        <f t="shared" si="244"/>
        <v>217</v>
      </c>
      <c r="L2592" s="11">
        <f t="shared" si="245"/>
        <v>46</v>
      </c>
      <c r="M2592" t="str">
        <f>VLOOKUP(C2592,[1]!Location_Data[#Data],2,0)</f>
        <v>Richmond</v>
      </c>
      <c r="N2592" t="str">
        <f>VLOOKUP(D2592,[1]!Salespeople_Data[#Data],2,0)</f>
        <v>Larry Marshall</v>
      </c>
      <c r="O2592" t="str">
        <f>VLOOKUP(E2592,[1]!Customer_Data[#Data],2,0)</f>
        <v>Roy Murphy</v>
      </c>
      <c r="P2592" s="15">
        <f t="shared" si="240"/>
        <v>4</v>
      </c>
      <c r="Q2592">
        <f t="shared" si="241"/>
        <v>9</v>
      </c>
      <c r="R2592">
        <f t="shared" si="242"/>
        <v>2020</v>
      </c>
    </row>
    <row r="2593" spans="1:18" x14ac:dyDescent="0.25">
      <c r="A2593" s="4" t="s">
        <v>3587</v>
      </c>
      <c r="B2593" s="4" t="s">
        <v>86</v>
      </c>
      <c r="C2593" s="4" t="s">
        <v>530</v>
      </c>
      <c r="D2593" s="4" t="s">
        <v>111</v>
      </c>
      <c r="E2593" s="4" t="s">
        <v>1093</v>
      </c>
      <c r="F2593" s="5">
        <v>43961</v>
      </c>
      <c r="G2593" s="4">
        <v>1</v>
      </c>
      <c r="H2593" s="11">
        <f>VLOOKUP(B2593,[1]!Product_Data[#Data],4,0)</f>
        <v>1725</v>
      </c>
      <c r="I2593" s="11">
        <f>VLOOKUP(B2593,[1]!Product_Data[#Data],3,0)</f>
        <v>1363</v>
      </c>
      <c r="J2593" s="11">
        <f t="shared" si="243"/>
        <v>1363</v>
      </c>
      <c r="K2593" s="11">
        <f t="shared" si="244"/>
        <v>1725</v>
      </c>
      <c r="L2593" s="11">
        <f t="shared" si="245"/>
        <v>362</v>
      </c>
      <c r="M2593" t="str">
        <f>VLOOKUP(C2593,[1]!Location_Data[#Data],2,0)</f>
        <v>San Buenaventura (Ventura)</v>
      </c>
      <c r="N2593" t="str">
        <f>VLOOKUP(D2593,[1]!Salespeople_Data[#Data],2,0)</f>
        <v>Ryan Welch</v>
      </c>
      <c r="O2593" t="str">
        <f>VLOOKUP(E2593,[1]!Customer_Data[#Data],2,0)</f>
        <v>Victor Marshall</v>
      </c>
      <c r="P2593" s="15">
        <f t="shared" si="240"/>
        <v>1</v>
      </c>
      <c r="Q2593">
        <f t="shared" si="241"/>
        <v>5</v>
      </c>
      <c r="R2593">
        <f t="shared" si="242"/>
        <v>2020</v>
      </c>
    </row>
    <row r="2594" spans="1:18" x14ac:dyDescent="0.25">
      <c r="A2594" s="2" t="s">
        <v>3588</v>
      </c>
      <c r="B2594" s="2" t="s">
        <v>38</v>
      </c>
      <c r="C2594" s="2" t="s">
        <v>519</v>
      </c>
      <c r="D2594" s="2" t="s">
        <v>165</v>
      </c>
      <c r="E2594" s="2" t="s">
        <v>384</v>
      </c>
      <c r="F2594" s="3">
        <v>44012</v>
      </c>
      <c r="G2594" s="2">
        <v>3</v>
      </c>
      <c r="H2594" s="11">
        <f>VLOOKUP(B2594,[1]!Product_Data[#Data],4,0)</f>
        <v>2283</v>
      </c>
      <c r="I2594" s="11">
        <f>VLOOKUP(B2594,[1]!Product_Data[#Data],3,0)</f>
        <v>1484</v>
      </c>
      <c r="J2594" s="11">
        <f t="shared" si="243"/>
        <v>4452</v>
      </c>
      <c r="K2594" s="11">
        <f t="shared" si="244"/>
        <v>6849</v>
      </c>
      <c r="L2594" s="11">
        <f t="shared" si="245"/>
        <v>2397</v>
      </c>
      <c r="M2594" t="str">
        <f>VLOOKUP(C2594,[1]!Location_Data[#Data],2,0)</f>
        <v>Anaheim</v>
      </c>
      <c r="N2594" t="str">
        <f>VLOOKUP(D2594,[1]!Salespeople_Data[#Data],2,0)</f>
        <v>Joe Sims</v>
      </c>
      <c r="O2594" t="str">
        <f>VLOOKUP(E2594,[1]!Customer_Data[#Data],2,0)</f>
        <v>Gerald Henry</v>
      </c>
      <c r="P2594" s="15">
        <f t="shared" si="240"/>
        <v>3</v>
      </c>
      <c r="Q2594">
        <f t="shared" si="241"/>
        <v>6</v>
      </c>
      <c r="R2594">
        <f t="shared" si="242"/>
        <v>2020</v>
      </c>
    </row>
    <row r="2595" spans="1:18" x14ac:dyDescent="0.25">
      <c r="A2595" s="4" t="s">
        <v>3589</v>
      </c>
      <c r="B2595" s="4" t="s">
        <v>232</v>
      </c>
      <c r="C2595" s="4" t="s">
        <v>110</v>
      </c>
      <c r="D2595" s="4" t="s">
        <v>345</v>
      </c>
      <c r="E2595" s="4" t="s">
        <v>701</v>
      </c>
      <c r="F2595" s="5">
        <v>43890</v>
      </c>
      <c r="G2595" s="4">
        <v>2</v>
      </c>
      <c r="H2595" s="11">
        <f>VLOOKUP(B2595,[1]!Product_Data[#Data],4,0)</f>
        <v>1119</v>
      </c>
      <c r="I2595" s="11">
        <f>VLOOKUP(B2595,[1]!Product_Data[#Data],3,0)</f>
        <v>683</v>
      </c>
      <c r="J2595" s="11">
        <f t="shared" si="243"/>
        <v>1366</v>
      </c>
      <c r="K2595" s="11">
        <f t="shared" si="244"/>
        <v>2238</v>
      </c>
      <c r="L2595" s="11">
        <f t="shared" si="245"/>
        <v>872</v>
      </c>
      <c r="M2595" t="str">
        <f>VLOOKUP(C2595,[1]!Location_Data[#Data],2,0)</f>
        <v>Richmond</v>
      </c>
      <c r="N2595" t="str">
        <f>VLOOKUP(D2595,[1]!Salespeople_Data[#Data],2,0)</f>
        <v>Larry Marshall</v>
      </c>
      <c r="O2595" t="str">
        <f>VLOOKUP(E2595,[1]!Customer_Data[#Data],2,0)</f>
        <v>Martin Berry</v>
      </c>
      <c r="P2595" s="15">
        <f t="shared" si="240"/>
        <v>7</v>
      </c>
      <c r="Q2595">
        <f t="shared" si="241"/>
        <v>2</v>
      </c>
      <c r="R2595">
        <f t="shared" si="242"/>
        <v>2020</v>
      </c>
    </row>
    <row r="2596" spans="1:18" x14ac:dyDescent="0.25">
      <c r="A2596" s="2" t="s">
        <v>3590</v>
      </c>
      <c r="B2596" s="2" t="s">
        <v>207</v>
      </c>
      <c r="C2596" s="2" t="s">
        <v>249</v>
      </c>
      <c r="D2596" s="2" t="s">
        <v>225</v>
      </c>
      <c r="E2596" s="2" t="s">
        <v>1270</v>
      </c>
      <c r="F2596" s="3">
        <v>44143</v>
      </c>
      <c r="G2596" s="2">
        <v>4</v>
      </c>
      <c r="H2596" s="11">
        <f>VLOOKUP(B2596,[1]!Product_Data[#Data],4,0)</f>
        <v>2464</v>
      </c>
      <c r="I2596" s="11">
        <f>VLOOKUP(B2596,[1]!Product_Data[#Data],3,0)</f>
        <v>1774</v>
      </c>
      <c r="J2596" s="11">
        <f t="shared" si="243"/>
        <v>7096</v>
      </c>
      <c r="K2596" s="11">
        <f t="shared" si="244"/>
        <v>9856</v>
      </c>
      <c r="L2596" s="11">
        <f t="shared" si="245"/>
        <v>2760</v>
      </c>
      <c r="M2596" t="str">
        <f>VLOOKUP(C2596,[1]!Location_Data[#Data],2,0)</f>
        <v>Roseville</v>
      </c>
      <c r="N2596" t="str">
        <f>VLOOKUP(D2596,[1]!Salespeople_Data[#Data],2,0)</f>
        <v>Andrew Bowman</v>
      </c>
      <c r="O2596" t="str">
        <f>VLOOKUP(E2596,[1]!Customer_Data[#Data],2,0)</f>
        <v>Samuel Fowler</v>
      </c>
      <c r="P2596" s="15">
        <f t="shared" si="240"/>
        <v>1</v>
      </c>
      <c r="Q2596">
        <f t="shared" si="241"/>
        <v>11</v>
      </c>
      <c r="R2596">
        <f t="shared" si="242"/>
        <v>2020</v>
      </c>
    </row>
    <row r="2597" spans="1:18" x14ac:dyDescent="0.25">
      <c r="A2597" s="4" t="s">
        <v>3591</v>
      </c>
      <c r="B2597" s="4" t="s">
        <v>348</v>
      </c>
      <c r="C2597" s="4" t="s">
        <v>249</v>
      </c>
      <c r="D2597" s="4" t="s">
        <v>96</v>
      </c>
      <c r="E2597" s="4" t="s">
        <v>1154</v>
      </c>
      <c r="F2597" s="5">
        <v>44083</v>
      </c>
      <c r="G2597" s="4">
        <v>1</v>
      </c>
      <c r="H2597" s="11">
        <f>VLOOKUP(B2597,[1]!Product_Data[#Data],4,0)</f>
        <v>603</v>
      </c>
      <c r="I2597" s="11">
        <f>VLOOKUP(B2597,[1]!Product_Data[#Data],3,0)</f>
        <v>416</v>
      </c>
      <c r="J2597" s="11">
        <f t="shared" si="243"/>
        <v>416</v>
      </c>
      <c r="K2597" s="11">
        <f t="shared" si="244"/>
        <v>603</v>
      </c>
      <c r="L2597" s="11">
        <f t="shared" si="245"/>
        <v>187</v>
      </c>
      <c r="M2597" t="str">
        <f>VLOOKUP(C2597,[1]!Location_Data[#Data],2,0)</f>
        <v>Roseville</v>
      </c>
      <c r="N2597" t="str">
        <f>VLOOKUP(D2597,[1]!Salespeople_Data[#Data],2,0)</f>
        <v>Brian Thomas</v>
      </c>
      <c r="O2597" t="str">
        <f>VLOOKUP(E2597,[1]!Customer_Data[#Data],2,0)</f>
        <v>Johnny Butler</v>
      </c>
      <c r="P2597" s="15">
        <f t="shared" si="240"/>
        <v>4</v>
      </c>
      <c r="Q2597">
        <f t="shared" si="241"/>
        <v>9</v>
      </c>
      <c r="R2597">
        <f t="shared" si="242"/>
        <v>2020</v>
      </c>
    </row>
    <row r="2598" spans="1:18" x14ac:dyDescent="0.25">
      <c r="A2598" s="2" t="s">
        <v>3592</v>
      </c>
      <c r="B2598" s="2" t="s">
        <v>155</v>
      </c>
      <c r="C2598" s="2" t="s">
        <v>29</v>
      </c>
      <c r="D2598" s="2" t="s">
        <v>87</v>
      </c>
      <c r="E2598" s="2" t="s">
        <v>959</v>
      </c>
      <c r="F2598" s="3">
        <v>44022</v>
      </c>
      <c r="G2598" s="2">
        <v>1</v>
      </c>
      <c r="H2598" s="11">
        <f>VLOOKUP(B2598,[1]!Product_Data[#Data],4,0)</f>
        <v>1353</v>
      </c>
      <c r="I2598" s="11">
        <f>VLOOKUP(B2598,[1]!Product_Data[#Data],3,0)</f>
        <v>947</v>
      </c>
      <c r="J2598" s="11">
        <f t="shared" si="243"/>
        <v>947</v>
      </c>
      <c r="K2598" s="11">
        <f t="shared" si="244"/>
        <v>1353</v>
      </c>
      <c r="L2598" s="11">
        <f t="shared" si="245"/>
        <v>406</v>
      </c>
      <c r="M2598" t="str">
        <f>VLOOKUP(C2598,[1]!Location_Data[#Data],2,0)</f>
        <v>Santa Ana</v>
      </c>
      <c r="N2598" t="str">
        <f>VLOOKUP(D2598,[1]!Salespeople_Data[#Data],2,0)</f>
        <v>Martin Perry</v>
      </c>
      <c r="O2598" t="str">
        <f>VLOOKUP(E2598,[1]!Customer_Data[#Data],2,0)</f>
        <v>Peter Castillo</v>
      </c>
      <c r="P2598" s="15">
        <f t="shared" si="240"/>
        <v>6</v>
      </c>
      <c r="Q2598">
        <f t="shared" si="241"/>
        <v>7</v>
      </c>
      <c r="R2598">
        <f t="shared" si="242"/>
        <v>2020</v>
      </c>
    </row>
    <row r="2599" spans="1:18" x14ac:dyDescent="0.25">
      <c r="A2599" s="4" t="s">
        <v>3593</v>
      </c>
      <c r="B2599" s="4" t="s">
        <v>325</v>
      </c>
      <c r="C2599" s="4" t="s">
        <v>19</v>
      </c>
      <c r="D2599" s="4" t="s">
        <v>58</v>
      </c>
      <c r="E2599" s="4" t="s">
        <v>2948</v>
      </c>
      <c r="F2599" s="5">
        <v>43998</v>
      </c>
      <c r="G2599" s="4">
        <v>1</v>
      </c>
      <c r="H2599" s="11">
        <f>VLOOKUP(B2599,[1]!Product_Data[#Data],4,0)</f>
        <v>1526</v>
      </c>
      <c r="I2599" s="11">
        <f>VLOOKUP(B2599,[1]!Product_Data[#Data],3,0)</f>
        <v>1251</v>
      </c>
      <c r="J2599" s="11">
        <f t="shared" si="243"/>
        <v>1251</v>
      </c>
      <c r="K2599" s="11">
        <f t="shared" si="244"/>
        <v>1526</v>
      </c>
      <c r="L2599" s="11">
        <f t="shared" si="245"/>
        <v>275</v>
      </c>
      <c r="M2599" t="str">
        <f>VLOOKUP(C2599,[1]!Location_Data[#Data],2,0)</f>
        <v>Berkeley</v>
      </c>
      <c r="N2599" t="str">
        <f>VLOOKUP(D2599,[1]!Salespeople_Data[#Data],2,0)</f>
        <v>Christopher Tucker</v>
      </c>
      <c r="O2599" t="str">
        <f>VLOOKUP(E2599,[1]!Customer_Data[#Data],2,0)</f>
        <v>Douglas Greene</v>
      </c>
      <c r="P2599" s="15">
        <f t="shared" si="240"/>
        <v>3</v>
      </c>
      <c r="Q2599">
        <f t="shared" si="241"/>
        <v>6</v>
      </c>
      <c r="R2599">
        <f t="shared" si="242"/>
        <v>2020</v>
      </c>
    </row>
    <row r="2600" spans="1:18" x14ac:dyDescent="0.25">
      <c r="A2600" s="2" t="s">
        <v>3594</v>
      </c>
      <c r="B2600" s="2" t="s">
        <v>185</v>
      </c>
      <c r="C2600" s="2" t="s">
        <v>66</v>
      </c>
      <c r="D2600" s="2" t="s">
        <v>63</v>
      </c>
      <c r="E2600" s="2" t="s">
        <v>671</v>
      </c>
      <c r="F2600" s="3">
        <v>43940</v>
      </c>
      <c r="G2600" s="2">
        <v>3</v>
      </c>
      <c r="H2600" s="11">
        <f>VLOOKUP(B2600,[1]!Product_Data[#Data],4,0)</f>
        <v>667</v>
      </c>
      <c r="I2600" s="11">
        <f>VLOOKUP(B2600,[1]!Product_Data[#Data],3,0)</f>
        <v>387</v>
      </c>
      <c r="J2600" s="11">
        <f t="shared" si="243"/>
        <v>1161</v>
      </c>
      <c r="K2600" s="11">
        <f t="shared" si="244"/>
        <v>2001</v>
      </c>
      <c r="L2600" s="11">
        <f t="shared" si="245"/>
        <v>840</v>
      </c>
      <c r="M2600" t="str">
        <f>VLOOKUP(C2600,[1]!Location_Data[#Data],2,0)</f>
        <v>Ontario</v>
      </c>
      <c r="N2600" t="str">
        <f>VLOOKUP(D2600,[1]!Salespeople_Data[#Data],2,0)</f>
        <v>Jeremy Mendoza</v>
      </c>
      <c r="O2600" t="str">
        <f>VLOOKUP(E2600,[1]!Customer_Data[#Data],2,0)</f>
        <v>Brandon Bailey</v>
      </c>
      <c r="P2600" s="15">
        <f t="shared" si="240"/>
        <v>1</v>
      </c>
      <c r="Q2600">
        <f t="shared" si="241"/>
        <v>4</v>
      </c>
      <c r="R2600">
        <f t="shared" si="242"/>
        <v>2020</v>
      </c>
    </row>
    <row r="2601" spans="1:18" x14ac:dyDescent="0.25">
      <c r="A2601" s="4" t="s">
        <v>3595</v>
      </c>
      <c r="B2601" s="4" t="s">
        <v>252</v>
      </c>
      <c r="C2601" s="4" t="s">
        <v>145</v>
      </c>
      <c r="D2601" s="4" t="s">
        <v>87</v>
      </c>
      <c r="E2601" s="4" t="s">
        <v>1395</v>
      </c>
      <c r="F2601" s="5">
        <v>44153</v>
      </c>
      <c r="G2601" s="4">
        <v>1</v>
      </c>
      <c r="H2601" s="11">
        <f>VLOOKUP(B2601,[1]!Product_Data[#Data],4,0)</f>
        <v>1899</v>
      </c>
      <c r="I2601" s="11">
        <f>VLOOKUP(B2601,[1]!Product_Data[#Data],3,0)</f>
        <v>1044</v>
      </c>
      <c r="J2601" s="11">
        <f t="shared" si="243"/>
        <v>1044</v>
      </c>
      <c r="K2601" s="11">
        <f t="shared" si="244"/>
        <v>1899</v>
      </c>
      <c r="L2601" s="11">
        <f t="shared" si="245"/>
        <v>855</v>
      </c>
      <c r="M2601" t="str">
        <f>VLOOKUP(C2601,[1]!Location_Data[#Data],2,0)</f>
        <v>Santa Maria</v>
      </c>
      <c r="N2601" t="str">
        <f>VLOOKUP(D2601,[1]!Salespeople_Data[#Data],2,0)</f>
        <v>Martin Perry</v>
      </c>
      <c r="O2601" t="str">
        <f>VLOOKUP(E2601,[1]!Customer_Data[#Data],2,0)</f>
        <v>Howard Lynch</v>
      </c>
      <c r="P2601" s="15">
        <f t="shared" si="240"/>
        <v>4</v>
      </c>
      <c r="Q2601">
        <f t="shared" si="241"/>
        <v>11</v>
      </c>
      <c r="R2601">
        <f t="shared" si="242"/>
        <v>2020</v>
      </c>
    </row>
    <row r="2602" spans="1:18" x14ac:dyDescent="0.25">
      <c r="A2602" s="2" t="s">
        <v>3596</v>
      </c>
      <c r="B2602" s="2" t="s">
        <v>189</v>
      </c>
      <c r="C2602" s="2" t="s">
        <v>450</v>
      </c>
      <c r="D2602" s="2" t="s">
        <v>159</v>
      </c>
      <c r="E2602" s="2" t="s">
        <v>404</v>
      </c>
      <c r="F2602" s="3">
        <v>44168</v>
      </c>
      <c r="G2602" s="2">
        <v>4</v>
      </c>
      <c r="H2602" s="11">
        <f>VLOOKUP(B2602,[1]!Product_Data[#Data],4,0)</f>
        <v>1783</v>
      </c>
      <c r="I2602" s="11">
        <f>VLOOKUP(B2602,[1]!Product_Data[#Data],3,0)</f>
        <v>1516</v>
      </c>
      <c r="J2602" s="11">
        <f t="shared" si="243"/>
        <v>6064</v>
      </c>
      <c r="K2602" s="11">
        <f t="shared" si="244"/>
        <v>7132</v>
      </c>
      <c r="L2602" s="11">
        <f t="shared" si="245"/>
        <v>1068</v>
      </c>
      <c r="M2602" t="str">
        <f>VLOOKUP(C2602,[1]!Location_Data[#Data],2,0)</f>
        <v>Simi Valley</v>
      </c>
      <c r="N2602" t="str">
        <f>VLOOKUP(D2602,[1]!Salespeople_Data[#Data],2,0)</f>
        <v>Bobby Russell</v>
      </c>
      <c r="O2602" t="str">
        <f>VLOOKUP(E2602,[1]!Customer_Data[#Data],2,0)</f>
        <v>Bruce Morrison</v>
      </c>
      <c r="P2602" s="15">
        <f t="shared" si="240"/>
        <v>5</v>
      </c>
      <c r="Q2602">
        <f t="shared" si="241"/>
        <v>12</v>
      </c>
      <c r="R2602">
        <f t="shared" si="242"/>
        <v>2020</v>
      </c>
    </row>
    <row r="2603" spans="1:18" x14ac:dyDescent="0.25">
      <c r="A2603" s="4" t="s">
        <v>3597</v>
      </c>
      <c r="B2603" s="4" t="s">
        <v>796</v>
      </c>
      <c r="C2603" s="4" t="s">
        <v>174</v>
      </c>
      <c r="D2603" s="4" t="s">
        <v>239</v>
      </c>
      <c r="E2603" s="4" t="s">
        <v>384</v>
      </c>
      <c r="F2603" s="5">
        <v>44112</v>
      </c>
      <c r="G2603" s="4">
        <v>1</v>
      </c>
      <c r="H2603" s="11">
        <f>VLOOKUP(B2603,[1]!Product_Data[#Data],4,0)</f>
        <v>1103</v>
      </c>
      <c r="I2603" s="11">
        <f>VLOOKUP(B2603,[1]!Product_Data[#Data],3,0)</f>
        <v>838</v>
      </c>
      <c r="J2603" s="11">
        <f t="shared" si="243"/>
        <v>838</v>
      </c>
      <c r="K2603" s="11">
        <f t="shared" si="244"/>
        <v>1103</v>
      </c>
      <c r="L2603" s="11">
        <f t="shared" si="245"/>
        <v>265</v>
      </c>
      <c r="M2603" t="str">
        <f>VLOOKUP(C2603,[1]!Location_Data[#Data],2,0)</f>
        <v>Norwalk</v>
      </c>
      <c r="N2603" t="str">
        <f>VLOOKUP(D2603,[1]!Salespeople_Data[#Data],2,0)</f>
        <v>John Reyes</v>
      </c>
      <c r="O2603" t="str">
        <f>VLOOKUP(E2603,[1]!Customer_Data[#Data],2,0)</f>
        <v>Gerald Henry</v>
      </c>
      <c r="P2603" s="15">
        <f t="shared" si="240"/>
        <v>5</v>
      </c>
      <c r="Q2603">
        <f t="shared" si="241"/>
        <v>10</v>
      </c>
      <c r="R2603">
        <f t="shared" si="242"/>
        <v>2020</v>
      </c>
    </row>
    <row r="2604" spans="1:18" x14ac:dyDescent="0.25">
      <c r="A2604" s="2" t="s">
        <v>3598</v>
      </c>
      <c r="B2604" s="2" t="s">
        <v>435</v>
      </c>
      <c r="C2604" s="2" t="s">
        <v>249</v>
      </c>
      <c r="D2604" s="2" t="s">
        <v>25</v>
      </c>
      <c r="E2604" s="2" t="s">
        <v>745</v>
      </c>
      <c r="F2604" s="3">
        <v>44084</v>
      </c>
      <c r="G2604" s="2">
        <v>1</v>
      </c>
      <c r="H2604" s="11">
        <f>VLOOKUP(B2604,[1]!Product_Data[#Data],4,0)</f>
        <v>2141</v>
      </c>
      <c r="I2604" s="11">
        <f>VLOOKUP(B2604,[1]!Product_Data[#Data],3,0)</f>
        <v>1777</v>
      </c>
      <c r="J2604" s="11">
        <f t="shared" si="243"/>
        <v>1777</v>
      </c>
      <c r="K2604" s="11">
        <f t="shared" si="244"/>
        <v>2141</v>
      </c>
      <c r="L2604" s="11">
        <f t="shared" si="245"/>
        <v>364</v>
      </c>
      <c r="M2604" t="str">
        <f>VLOOKUP(C2604,[1]!Location_Data[#Data],2,0)</f>
        <v>Roseville</v>
      </c>
      <c r="N2604" t="str">
        <f>VLOOKUP(D2604,[1]!Salespeople_Data[#Data],2,0)</f>
        <v>Brian Davis</v>
      </c>
      <c r="O2604" t="str">
        <f>VLOOKUP(E2604,[1]!Customer_Data[#Data],2,0)</f>
        <v>Andrew Graham</v>
      </c>
      <c r="P2604" s="15">
        <f t="shared" si="240"/>
        <v>5</v>
      </c>
      <c r="Q2604">
        <f t="shared" si="241"/>
        <v>9</v>
      </c>
      <c r="R2604">
        <f t="shared" si="242"/>
        <v>2020</v>
      </c>
    </row>
    <row r="2605" spans="1:18" x14ac:dyDescent="0.25">
      <c r="A2605" s="4" t="s">
        <v>3599</v>
      </c>
      <c r="B2605" s="4" t="s">
        <v>537</v>
      </c>
      <c r="C2605" s="4" t="s">
        <v>135</v>
      </c>
      <c r="D2605" s="4" t="s">
        <v>298</v>
      </c>
      <c r="E2605" s="4" t="s">
        <v>648</v>
      </c>
      <c r="F2605" s="5">
        <v>43915</v>
      </c>
      <c r="G2605" s="4">
        <v>1</v>
      </c>
      <c r="H2605" s="11">
        <f>VLOOKUP(B2605,[1]!Product_Data[#Data],4,0)</f>
        <v>556</v>
      </c>
      <c r="I2605" s="11">
        <f>VLOOKUP(B2605,[1]!Product_Data[#Data],3,0)</f>
        <v>395</v>
      </c>
      <c r="J2605" s="11">
        <f t="shared" si="243"/>
        <v>395</v>
      </c>
      <c r="K2605" s="11">
        <f t="shared" si="244"/>
        <v>556</v>
      </c>
      <c r="L2605" s="11">
        <f t="shared" si="245"/>
        <v>161</v>
      </c>
      <c r="M2605" t="str">
        <f>VLOOKUP(C2605,[1]!Location_Data[#Data],2,0)</f>
        <v>Oxnard</v>
      </c>
      <c r="N2605" t="str">
        <f>VLOOKUP(D2605,[1]!Salespeople_Data[#Data],2,0)</f>
        <v>Kenneth Fields</v>
      </c>
      <c r="O2605" t="str">
        <f>VLOOKUP(E2605,[1]!Customer_Data[#Data],2,0)</f>
        <v>Russell Alexander</v>
      </c>
      <c r="P2605" s="15">
        <f t="shared" si="240"/>
        <v>4</v>
      </c>
      <c r="Q2605">
        <f t="shared" si="241"/>
        <v>3</v>
      </c>
      <c r="R2605">
        <f t="shared" si="242"/>
        <v>2020</v>
      </c>
    </row>
    <row r="2606" spans="1:18" x14ac:dyDescent="0.25">
      <c r="A2606" s="2" t="s">
        <v>3600</v>
      </c>
      <c r="B2606" s="2" t="s">
        <v>703</v>
      </c>
      <c r="C2606" s="2" t="s">
        <v>377</v>
      </c>
      <c r="D2606" s="2" t="s">
        <v>71</v>
      </c>
      <c r="E2606" s="2" t="s">
        <v>2803</v>
      </c>
      <c r="F2606" s="3">
        <v>44001</v>
      </c>
      <c r="G2606" s="2">
        <v>1</v>
      </c>
      <c r="H2606" s="11">
        <f>VLOOKUP(B2606,[1]!Product_Data[#Data],4,0)</f>
        <v>530</v>
      </c>
      <c r="I2606" s="11">
        <f>VLOOKUP(B2606,[1]!Product_Data[#Data],3,0)</f>
        <v>435</v>
      </c>
      <c r="J2606" s="11">
        <f t="shared" si="243"/>
        <v>435</v>
      </c>
      <c r="K2606" s="11">
        <f t="shared" si="244"/>
        <v>530</v>
      </c>
      <c r="L2606" s="11">
        <f t="shared" si="245"/>
        <v>95</v>
      </c>
      <c r="M2606" t="str">
        <f>VLOOKUP(C2606,[1]!Location_Data[#Data],2,0)</f>
        <v>San Diego</v>
      </c>
      <c r="N2606" t="str">
        <f>VLOOKUP(D2606,[1]!Salespeople_Data[#Data],2,0)</f>
        <v>Gary Rodriguez</v>
      </c>
      <c r="O2606" t="str">
        <f>VLOOKUP(E2606,[1]!Customer_Data[#Data],2,0)</f>
        <v>Gerald Andrews</v>
      </c>
      <c r="P2606" s="15">
        <f t="shared" si="240"/>
        <v>6</v>
      </c>
      <c r="Q2606">
        <f t="shared" si="241"/>
        <v>6</v>
      </c>
      <c r="R2606">
        <f t="shared" si="242"/>
        <v>2020</v>
      </c>
    </row>
    <row r="2607" spans="1:18" x14ac:dyDescent="0.25">
      <c r="A2607" s="4" t="s">
        <v>3601</v>
      </c>
      <c r="B2607" s="4" t="s">
        <v>252</v>
      </c>
      <c r="C2607" s="4" t="s">
        <v>272</v>
      </c>
      <c r="D2607" s="4" t="s">
        <v>257</v>
      </c>
      <c r="E2607" s="4" t="s">
        <v>1696</v>
      </c>
      <c r="F2607" s="5">
        <v>43930</v>
      </c>
      <c r="G2607" s="4">
        <v>3</v>
      </c>
      <c r="H2607" s="11">
        <f>VLOOKUP(B2607,[1]!Product_Data[#Data],4,0)</f>
        <v>1899</v>
      </c>
      <c r="I2607" s="11">
        <f>VLOOKUP(B2607,[1]!Product_Data[#Data],3,0)</f>
        <v>1044</v>
      </c>
      <c r="J2607" s="11">
        <f t="shared" si="243"/>
        <v>3132</v>
      </c>
      <c r="K2607" s="11">
        <f t="shared" si="244"/>
        <v>5697</v>
      </c>
      <c r="L2607" s="11">
        <f t="shared" si="245"/>
        <v>2565</v>
      </c>
      <c r="M2607" t="str">
        <f>VLOOKUP(C2607,[1]!Location_Data[#Data],2,0)</f>
        <v>Torrance</v>
      </c>
      <c r="N2607" t="str">
        <f>VLOOKUP(D2607,[1]!Salespeople_Data[#Data],2,0)</f>
        <v>Jerry Perry</v>
      </c>
      <c r="O2607" t="str">
        <f>VLOOKUP(E2607,[1]!Customer_Data[#Data],2,0)</f>
        <v>Ernest Ortiz</v>
      </c>
      <c r="P2607" s="15">
        <f t="shared" si="240"/>
        <v>5</v>
      </c>
      <c r="Q2607">
        <f t="shared" si="241"/>
        <v>4</v>
      </c>
      <c r="R2607">
        <f t="shared" si="242"/>
        <v>2020</v>
      </c>
    </row>
    <row r="2608" spans="1:18" x14ac:dyDescent="0.25">
      <c r="A2608" s="2" t="s">
        <v>3602</v>
      </c>
      <c r="B2608" s="2" t="s">
        <v>78</v>
      </c>
      <c r="C2608" s="2" t="s">
        <v>140</v>
      </c>
      <c r="D2608" s="2" t="s">
        <v>359</v>
      </c>
      <c r="E2608" s="2" t="s">
        <v>1674</v>
      </c>
      <c r="F2608" s="3">
        <v>43841</v>
      </c>
      <c r="G2608" s="2">
        <v>1</v>
      </c>
      <c r="H2608" s="11">
        <f>VLOOKUP(B2608,[1]!Product_Data[#Data],4,0)</f>
        <v>1380</v>
      </c>
      <c r="I2608" s="11">
        <f>VLOOKUP(B2608,[1]!Product_Data[#Data],3,0)</f>
        <v>1090</v>
      </c>
      <c r="J2608" s="11">
        <f t="shared" si="243"/>
        <v>1090</v>
      </c>
      <c r="K2608" s="11">
        <f t="shared" si="244"/>
        <v>1380</v>
      </c>
      <c r="L2608" s="11">
        <f t="shared" si="245"/>
        <v>290</v>
      </c>
      <c r="M2608" t="str">
        <f>VLOOKUP(C2608,[1]!Location_Data[#Data],2,0)</f>
        <v>Salinas</v>
      </c>
      <c r="N2608" t="str">
        <f>VLOOKUP(D2608,[1]!Salespeople_Data[#Data],2,0)</f>
        <v>Eugene Holmes</v>
      </c>
      <c r="O2608" t="str">
        <f>VLOOKUP(E2608,[1]!Customer_Data[#Data],2,0)</f>
        <v>Gary Pierce</v>
      </c>
      <c r="P2608" s="15">
        <f t="shared" si="240"/>
        <v>7</v>
      </c>
      <c r="Q2608">
        <f t="shared" si="241"/>
        <v>1</v>
      </c>
      <c r="R2608">
        <f t="shared" si="242"/>
        <v>2020</v>
      </c>
    </row>
    <row r="2609" spans="1:18" x14ac:dyDescent="0.25">
      <c r="A2609" s="4" t="s">
        <v>3603</v>
      </c>
      <c r="B2609" s="4" t="s">
        <v>818</v>
      </c>
      <c r="C2609" s="4" t="s">
        <v>70</v>
      </c>
      <c r="D2609" s="4" t="s">
        <v>87</v>
      </c>
      <c r="E2609" s="4" t="s">
        <v>2305</v>
      </c>
      <c r="F2609" s="5">
        <v>44046</v>
      </c>
      <c r="G2609" s="4">
        <v>2</v>
      </c>
      <c r="H2609" s="11">
        <f>VLOOKUP(B2609,[1]!Product_Data[#Data],4,0)</f>
        <v>1638</v>
      </c>
      <c r="I2609" s="11">
        <f>VLOOKUP(B2609,[1]!Product_Data[#Data],3,0)</f>
        <v>1261</v>
      </c>
      <c r="J2609" s="11">
        <f t="shared" si="243"/>
        <v>2522</v>
      </c>
      <c r="K2609" s="11">
        <f t="shared" si="244"/>
        <v>3276</v>
      </c>
      <c r="L2609" s="11">
        <f t="shared" si="245"/>
        <v>754</v>
      </c>
      <c r="M2609" t="str">
        <f>VLOOKUP(C2609,[1]!Location_Data[#Data],2,0)</f>
        <v>Clovis</v>
      </c>
      <c r="N2609" t="str">
        <f>VLOOKUP(D2609,[1]!Salespeople_Data[#Data],2,0)</f>
        <v>Martin Perry</v>
      </c>
      <c r="O2609" t="str">
        <f>VLOOKUP(E2609,[1]!Customer_Data[#Data],2,0)</f>
        <v>Nicholas Hamilton</v>
      </c>
      <c r="P2609" s="15">
        <f t="shared" si="240"/>
        <v>2</v>
      </c>
      <c r="Q2609">
        <f t="shared" si="241"/>
        <v>8</v>
      </c>
      <c r="R2609">
        <f t="shared" si="242"/>
        <v>2020</v>
      </c>
    </row>
    <row r="2610" spans="1:18" x14ac:dyDescent="0.25">
      <c r="A2610" s="2" t="s">
        <v>3604</v>
      </c>
      <c r="B2610" s="2" t="s">
        <v>207</v>
      </c>
      <c r="C2610" s="2" t="s">
        <v>229</v>
      </c>
      <c r="D2610" s="2" t="s">
        <v>165</v>
      </c>
      <c r="E2610" s="2" t="s">
        <v>3605</v>
      </c>
      <c r="F2610" s="3">
        <v>44130</v>
      </c>
      <c r="G2610" s="2">
        <v>3</v>
      </c>
      <c r="H2610" s="11">
        <f>VLOOKUP(B2610,[1]!Product_Data[#Data],4,0)</f>
        <v>2464</v>
      </c>
      <c r="I2610" s="11">
        <f>VLOOKUP(B2610,[1]!Product_Data[#Data],3,0)</f>
        <v>1774</v>
      </c>
      <c r="J2610" s="11">
        <f t="shared" si="243"/>
        <v>5322</v>
      </c>
      <c r="K2610" s="11">
        <f t="shared" si="244"/>
        <v>7392</v>
      </c>
      <c r="L2610" s="11">
        <f t="shared" si="245"/>
        <v>2070</v>
      </c>
      <c r="M2610" t="str">
        <f>VLOOKUP(C2610,[1]!Location_Data[#Data],2,0)</f>
        <v>San Jose</v>
      </c>
      <c r="N2610" t="str">
        <f>VLOOKUP(D2610,[1]!Salespeople_Data[#Data],2,0)</f>
        <v>Joe Sims</v>
      </c>
      <c r="O2610" t="str">
        <f>VLOOKUP(E2610,[1]!Customer_Data[#Data],2,0)</f>
        <v>Terry Robinson</v>
      </c>
      <c r="P2610" s="15">
        <f t="shared" si="240"/>
        <v>2</v>
      </c>
      <c r="Q2610">
        <f t="shared" si="241"/>
        <v>10</v>
      </c>
      <c r="R2610">
        <f t="shared" si="242"/>
        <v>2020</v>
      </c>
    </row>
    <row r="2611" spans="1:18" x14ac:dyDescent="0.25">
      <c r="A2611" s="4" t="s">
        <v>3606</v>
      </c>
      <c r="B2611" s="4" t="s">
        <v>18</v>
      </c>
      <c r="C2611" s="4" t="s">
        <v>530</v>
      </c>
      <c r="D2611" s="4" t="s">
        <v>15</v>
      </c>
      <c r="E2611" s="4" t="s">
        <v>1238</v>
      </c>
      <c r="F2611" s="5">
        <v>44007</v>
      </c>
      <c r="G2611" s="4">
        <v>1</v>
      </c>
      <c r="H2611" s="11">
        <f>VLOOKUP(B2611,[1]!Product_Data[#Data],4,0)</f>
        <v>880</v>
      </c>
      <c r="I2611" s="11">
        <f>VLOOKUP(B2611,[1]!Product_Data[#Data],3,0)</f>
        <v>634</v>
      </c>
      <c r="J2611" s="11">
        <f t="shared" si="243"/>
        <v>634</v>
      </c>
      <c r="K2611" s="11">
        <f t="shared" si="244"/>
        <v>880</v>
      </c>
      <c r="L2611" s="11">
        <f t="shared" si="245"/>
        <v>246</v>
      </c>
      <c r="M2611" t="str">
        <f>VLOOKUP(C2611,[1]!Location_Data[#Data],2,0)</f>
        <v>San Buenaventura (Ventura)</v>
      </c>
      <c r="N2611" t="str">
        <f>VLOOKUP(D2611,[1]!Salespeople_Data[#Data],2,0)</f>
        <v>Ryan Butler</v>
      </c>
      <c r="O2611" t="str">
        <f>VLOOKUP(E2611,[1]!Customer_Data[#Data],2,0)</f>
        <v>Louis Chavez</v>
      </c>
      <c r="P2611" s="15">
        <f t="shared" si="240"/>
        <v>5</v>
      </c>
      <c r="Q2611">
        <f t="shared" si="241"/>
        <v>6</v>
      </c>
      <c r="R2611">
        <f t="shared" si="242"/>
        <v>2020</v>
      </c>
    </row>
    <row r="2612" spans="1:18" x14ac:dyDescent="0.25">
      <c r="A2612" s="2" t="s">
        <v>3607</v>
      </c>
      <c r="B2612" s="2" t="s">
        <v>925</v>
      </c>
      <c r="C2612" s="2" t="s">
        <v>79</v>
      </c>
      <c r="D2612" s="2" t="s">
        <v>30</v>
      </c>
      <c r="E2612" s="2" t="s">
        <v>634</v>
      </c>
      <c r="F2612" s="3">
        <v>44072</v>
      </c>
      <c r="G2612" s="2">
        <v>1</v>
      </c>
      <c r="H2612" s="11">
        <f>VLOOKUP(B2612,[1]!Product_Data[#Data],4,0)</f>
        <v>136</v>
      </c>
      <c r="I2612" s="11">
        <f>VLOOKUP(B2612,[1]!Product_Data[#Data],3,0)</f>
        <v>72</v>
      </c>
      <c r="J2612" s="11">
        <f t="shared" si="243"/>
        <v>72</v>
      </c>
      <c r="K2612" s="11">
        <f t="shared" si="244"/>
        <v>136</v>
      </c>
      <c r="L2612" s="11">
        <f t="shared" si="245"/>
        <v>64</v>
      </c>
      <c r="M2612" t="str">
        <f>VLOOKUP(C2612,[1]!Location_Data[#Data],2,0)</f>
        <v>Palmdale</v>
      </c>
      <c r="N2612" t="str">
        <f>VLOOKUP(D2612,[1]!Salespeople_Data[#Data],2,0)</f>
        <v>Carl Hall</v>
      </c>
      <c r="O2612" t="str">
        <f>VLOOKUP(E2612,[1]!Customer_Data[#Data],2,0)</f>
        <v>Jesse Castillo</v>
      </c>
      <c r="P2612" s="15">
        <f t="shared" si="240"/>
        <v>7</v>
      </c>
      <c r="Q2612">
        <f t="shared" si="241"/>
        <v>8</v>
      </c>
      <c r="R2612">
        <f t="shared" si="242"/>
        <v>2020</v>
      </c>
    </row>
    <row r="2613" spans="1:18" x14ac:dyDescent="0.25">
      <c r="A2613" s="4" t="s">
        <v>3608</v>
      </c>
      <c r="B2613" s="4" t="s">
        <v>23</v>
      </c>
      <c r="C2613" s="4" t="s">
        <v>186</v>
      </c>
      <c r="D2613" s="4" t="s">
        <v>30</v>
      </c>
      <c r="E2613" s="4" t="s">
        <v>1178</v>
      </c>
      <c r="F2613" s="5">
        <v>44136</v>
      </c>
      <c r="G2613" s="4">
        <v>1</v>
      </c>
      <c r="H2613" s="11">
        <f>VLOOKUP(B2613,[1]!Product_Data[#Data],4,0)</f>
        <v>1052</v>
      </c>
      <c r="I2613" s="11">
        <f>VLOOKUP(B2613,[1]!Product_Data[#Data],3,0)</f>
        <v>589</v>
      </c>
      <c r="J2613" s="11">
        <f t="shared" si="243"/>
        <v>589</v>
      </c>
      <c r="K2613" s="11">
        <f t="shared" si="244"/>
        <v>1052</v>
      </c>
      <c r="L2613" s="11">
        <f t="shared" si="245"/>
        <v>463</v>
      </c>
      <c r="M2613" t="str">
        <f>VLOOKUP(C2613,[1]!Location_Data[#Data],2,0)</f>
        <v>Riverside</v>
      </c>
      <c r="N2613" t="str">
        <f>VLOOKUP(D2613,[1]!Salespeople_Data[#Data],2,0)</f>
        <v>Carl Hall</v>
      </c>
      <c r="O2613" t="str">
        <f>VLOOKUP(E2613,[1]!Customer_Data[#Data],2,0)</f>
        <v>Joseph Warren</v>
      </c>
      <c r="P2613" s="15">
        <f t="shared" si="240"/>
        <v>1</v>
      </c>
      <c r="Q2613">
        <f t="shared" si="241"/>
        <v>11</v>
      </c>
      <c r="R2613">
        <f t="shared" si="242"/>
        <v>2020</v>
      </c>
    </row>
    <row r="2614" spans="1:18" x14ac:dyDescent="0.25">
      <c r="A2614" s="2" t="s">
        <v>3609</v>
      </c>
      <c r="B2614" s="2" t="s">
        <v>69</v>
      </c>
      <c r="C2614" s="2" t="s">
        <v>519</v>
      </c>
      <c r="D2614" s="2" t="s">
        <v>25</v>
      </c>
      <c r="E2614" s="2" t="s">
        <v>59</v>
      </c>
      <c r="F2614" s="3">
        <v>43871</v>
      </c>
      <c r="G2614" s="2">
        <v>3</v>
      </c>
      <c r="H2614" s="11">
        <f>VLOOKUP(B2614,[1]!Product_Data[#Data],4,0)</f>
        <v>1351</v>
      </c>
      <c r="I2614" s="11">
        <f>VLOOKUP(B2614,[1]!Product_Data[#Data],3,0)</f>
        <v>1108</v>
      </c>
      <c r="J2614" s="11">
        <f t="shared" si="243"/>
        <v>3324</v>
      </c>
      <c r="K2614" s="11">
        <f t="shared" si="244"/>
        <v>4053</v>
      </c>
      <c r="L2614" s="11">
        <f t="shared" si="245"/>
        <v>729</v>
      </c>
      <c r="M2614" t="str">
        <f>VLOOKUP(C2614,[1]!Location_Data[#Data],2,0)</f>
        <v>Anaheim</v>
      </c>
      <c r="N2614" t="str">
        <f>VLOOKUP(D2614,[1]!Salespeople_Data[#Data],2,0)</f>
        <v>Brian Davis</v>
      </c>
      <c r="O2614" t="str">
        <f>VLOOKUP(E2614,[1]!Customer_Data[#Data],2,0)</f>
        <v>Paul Henderson</v>
      </c>
      <c r="P2614" s="15">
        <f t="shared" si="240"/>
        <v>2</v>
      </c>
      <c r="Q2614">
        <f t="shared" si="241"/>
        <v>2</v>
      </c>
      <c r="R2614">
        <f t="shared" si="242"/>
        <v>2020</v>
      </c>
    </row>
    <row r="2615" spans="1:18" x14ac:dyDescent="0.25">
      <c r="A2615" s="4" t="s">
        <v>3610</v>
      </c>
      <c r="B2615" s="4" t="s">
        <v>361</v>
      </c>
      <c r="C2615" s="4" t="s">
        <v>229</v>
      </c>
      <c r="D2615" s="4" t="s">
        <v>159</v>
      </c>
      <c r="E2615" s="4" t="s">
        <v>1021</v>
      </c>
      <c r="F2615" s="5">
        <v>43894</v>
      </c>
      <c r="G2615" s="4">
        <v>2</v>
      </c>
      <c r="H2615" s="11">
        <f>VLOOKUP(B2615,[1]!Product_Data[#Data],4,0)</f>
        <v>1338</v>
      </c>
      <c r="I2615" s="11">
        <f>VLOOKUP(B2615,[1]!Product_Data[#Data],3,0)</f>
        <v>682</v>
      </c>
      <c r="J2615" s="11">
        <f t="shared" si="243"/>
        <v>1364</v>
      </c>
      <c r="K2615" s="11">
        <f t="shared" si="244"/>
        <v>2676</v>
      </c>
      <c r="L2615" s="11">
        <f t="shared" si="245"/>
        <v>1312</v>
      </c>
      <c r="M2615" t="str">
        <f>VLOOKUP(C2615,[1]!Location_Data[#Data],2,0)</f>
        <v>San Jose</v>
      </c>
      <c r="N2615" t="str">
        <f>VLOOKUP(D2615,[1]!Salespeople_Data[#Data],2,0)</f>
        <v>Bobby Russell</v>
      </c>
      <c r="O2615" t="str">
        <f>VLOOKUP(E2615,[1]!Customer_Data[#Data],2,0)</f>
        <v>Nicholas Stanley</v>
      </c>
      <c r="P2615" s="15">
        <f t="shared" si="240"/>
        <v>4</v>
      </c>
      <c r="Q2615">
        <f t="shared" si="241"/>
        <v>3</v>
      </c>
      <c r="R2615">
        <f t="shared" si="242"/>
        <v>2020</v>
      </c>
    </row>
    <row r="2616" spans="1:18" x14ac:dyDescent="0.25">
      <c r="A2616" s="2" t="s">
        <v>3611</v>
      </c>
      <c r="B2616" s="2" t="s">
        <v>173</v>
      </c>
      <c r="C2616" s="2" t="s">
        <v>472</v>
      </c>
      <c r="D2616" s="2" t="s">
        <v>25</v>
      </c>
      <c r="E2616" s="2" t="s">
        <v>1889</v>
      </c>
      <c r="F2616" s="3">
        <v>44167</v>
      </c>
      <c r="G2616" s="2">
        <v>1</v>
      </c>
      <c r="H2616" s="11">
        <f>VLOOKUP(B2616,[1]!Product_Data[#Data],4,0)</f>
        <v>2005</v>
      </c>
      <c r="I2616" s="11">
        <f>VLOOKUP(B2616,[1]!Product_Data[#Data],3,0)</f>
        <v>1223</v>
      </c>
      <c r="J2616" s="11">
        <f t="shared" si="243"/>
        <v>1223</v>
      </c>
      <c r="K2616" s="11">
        <f t="shared" si="244"/>
        <v>2005</v>
      </c>
      <c r="L2616" s="11">
        <f t="shared" si="245"/>
        <v>782</v>
      </c>
      <c r="M2616" t="str">
        <f>VLOOKUP(C2616,[1]!Location_Data[#Data],2,0)</f>
        <v>Concord</v>
      </c>
      <c r="N2616" t="str">
        <f>VLOOKUP(D2616,[1]!Salespeople_Data[#Data],2,0)</f>
        <v>Brian Davis</v>
      </c>
      <c r="O2616" t="str">
        <f>VLOOKUP(E2616,[1]!Customer_Data[#Data],2,0)</f>
        <v>Terry Mills</v>
      </c>
      <c r="P2616" s="15">
        <f t="shared" si="240"/>
        <v>4</v>
      </c>
      <c r="Q2616">
        <f t="shared" si="241"/>
        <v>12</v>
      </c>
      <c r="R2616">
        <f t="shared" si="242"/>
        <v>2020</v>
      </c>
    </row>
    <row r="2617" spans="1:18" x14ac:dyDescent="0.25">
      <c r="A2617" s="4" t="s">
        <v>3612</v>
      </c>
      <c r="B2617" s="4" t="s">
        <v>252</v>
      </c>
      <c r="C2617" s="4" t="s">
        <v>302</v>
      </c>
      <c r="D2617" s="4" t="s">
        <v>413</v>
      </c>
      <c r="E2617" s="4" t="s">
        <v>3332</v>
      </c>
      <c r="F2617" s="5">
        <v>43935</v>
      </c>
      <c r="G2617" s="4">
        <v>1</v>
      </c>
      <c r="H2617" s="11">
        <f>VLOOKUP(B2617,[1]!Product_Data[#Data],4,0)</f>
        <v>1899</v>
      </c>
      <c r="I2617" s="11">
        <f>VLOOKUP(B2617,[1]!Product_Data[#Data],3,0)</f>
        <v>1044</v>
      </c>
      <c r="J2617" s="11">
        <f t="shared" si="243"/>
        <v>1044</v>
      </c>
      <c r="K2617" s="11">
        <f t="shared" si="244"/>
        <v>1899</v>
      </c>
      <c r="L2617" s="11">
        <f t="shared" si="245"/>
        <v>855</v>
      </c>
      <c r="M2617" t="str">
        <f>VLOOKUP(C2617,[1]!Location_Data[#Data],2,0)</f>
        <v>Santa Rosa</v>
      </c>
      <c r="N2617" t="str">
        <f>VLOOKUP(D2617,[1]!Salespeople_Data[#Data],2,0)</f>
        <v>Kenneth Bradley</v>
      </c>
      <c r="O2617" t="str">
        <f>VLOOKUP(E2617,[1]!Customer_Data[#Data],2,0)</f>
        <v>Victor Dean</v>
      </c>
      <c r="P2617" s="15">
        <f t="shared" si="240"/>
        <v>3</v>
      </c>
      <c r="Q2617">
        <f t="shared" si="241"/>
        <v>4</v>
      </c>
      <c r="R2617">
        <f t="shared" si="242"/>
        <v>2020</v>
      </c>
    </row>
    <row r="2618" spans="1:18" x14ac:dyDescent="0.25">
      <c r="A2618" s="2" t="s">
        <v>3613</v>
      </c>
      <c r="B2618" s="2" t="s">
        <v>858</v>
      </c>
      <c r="C2618" s="2" t="s">
        <v>490</v>
      </c>
      <c r="D2618" s="2" t="s">
        <v>170</v>
      </c>
      <c r="E2618" s="2" t="s">
        <v>844</v>
      </c>
      <c r="F2618" s="3">
        <v>44076</v>
      </c>
      <c r="G2618" s="2">
        <v>1</v>
      </c>
      <c r="H2618" s="11">
        <f>VLOOKUP(B2618,[1]!Product_Data[#Data],4,0)</f>
        <v>2294</v>
      </c>
      <c r="I2618" s="11">
        <f>VLOOKUP(B2618,[1]!Product_Data[#Data],3,0)</f>
        <v>1399</v>
      </c>
      <c r="J2618" s="11">
        <f t="shared" si="243"/>
        <v>1399</v>
      </c>
      <c r="K2618" s="11">
        <f t="shared" si="244"/>
        <v>2294</v>
      </c>
      <c r="L2618" s="11">
        <f t="shared" si="245"/>
        <v>895</v>
      </c>
      <c r="M2618" t="str">
        <f>VLOOKUP(C2618,[1]!Location_Data[#Data],2,0)</f>
        <v>Temecula</v>
      </c>
      <c r="N2618" t="str">
        <f>VLOOKUP(D2618,[1]!Salespeople_Data[#Data],2,0)</f>
        <v>Sean Miller</v>
      </c>
      <c r="O2618" t="str">
        <f>VLOOKUP(E2618,[1]!Customer_Data[#Data],2,0)</f>
        <v>Kevin Kim</v>
      </c>
      <c r="P2618" s="15">
        <f t="shared" si="240"/>
        <v>4</v>
      </c>
      <c r="Q2618">
        <f t="shared" si="241"/>
        <v>9</v>
      </c>
      <c r="R2618">
        <f t="shared" si="242"/>
        <v>2020</v>
      </c>
    </row>
    <row r="2619" spans="1:18" x14ac:dyDescent="0.25">
      <c r="A2619" s="4" t="s">
        <v>3614</v>
      </c>
      <c r="B2619" s="4" t="s">
        <v>223</v>
      </c>
      <c r="C2619" s="4" t="s">
        <v>140</v>
      </c>
      <c r="D2619" s="4" t="s">
        <v>106</v>
      </c>
      <c r="E2619" s="4" t="s">
        <v>948</v>
      </c>
      <c r="F2619" s="5">
        <v>43941</v>
      </c>
      <c r="G2619" s="4">
        <v>3</v>
      </c>
      <c r="H2619" s="11">
        <f>VLOOKUP(B2619,[1]!Product_Data[#Data],4,0)</f>
        <v>799</v>
      </c>
      <c r="I2619" s="11">
        <f>VLOOKUP(B2619,[1]!Product_Data[#Data],3,0)</f>
        <v>455</v>
      </c>
      <c r="J2619" s="11">
        <f t="shared" si="243"/>
        <v>1365</v>
      </c>
      <c r="K2619" s="11">
        <f t="shared" si="244"/>
        <v>2397</v>
      </c>
      <c r="L2619" s="11">
        <f t="shared" si="245"/>
        <v>1032</v>
      </c>
      <c r="M2619" t="str">
        <f>VLOOKUP(C2619,[1]!Location_Data[#Data],2,0)</f>
        <v>Salinas</v>
      </c>
      <c r="N2619" t="str">
        <f>VLOOKUP(D2619,[1]!Salespeople_Data[#Data],2,0)</f>
        <v>Patrick Ruiz</v>
      </c>
      <c r="O2619" t="str">
        <f>VLOOKUP(E2619,[1]!Customer_Data[#Data],2,0)</f>
        <v>Andrew Adams</v>
      </c>
      <c r="P2619" s="15">
        <f t="shared" si="240"/>
        <v>2</v>
      </c>
      <c r="Q2619">
        <f t="shared" si="241"/>
        <v>4</v>
      </c>
      <c r="R2619">
        <f t="shared" si="242"/>
        <v>2020</v>
      </c>
    </row>
    <row r="2620" spans="1:18" x14ac:dyDescent="0.25">
      <c r="A2620" s="2" t="s">
        <v>3615</v>
      </c>
      <c r="B2620" s="2" t="s">
        <v>185</v>
      </c>
      <c r="C2620" s="2" t="s">
        <v>29</v>
      </c>
      <c r="D2620" s="2" t="s">
        <v>49</v>
      </c>
      <c r="E2620" s="2" t="s">
        <v>1745</v>
      </c>
      <c r="F2620" s="3">
        <v>44142</v>
      </c>
      <c r="G2620" s="2">
        <v>1</v>
      </c>
      <c r="H2620" s="11">
        <f>VLOOKUP(B2620,[1]!Product_Data[#Data],4,0)</f>
        <v>667</v>
      </c>
      <c r="I2620" s="11">
        <f>VLOOKUP(B2620,[1]!Product_Data[#Data],3,0)</f>
        <v>387</v>
      </c>
      <c r="J2620" s="11">
        <f t="shared" si="243"/>
        <v>387</v>
      </c>
      <c r="K2620" s="11">
        <f t="shared" si="244"/>
        <v>667</v>
      </c>
      <c r="L2620" s="11">
        <f t="shared" si="245"/>
        <v>280</v>
      </c>
      <c r="M2620" t="str">
        <f>VLOOKUP(C2620,[1]!Location_Data[#Data],2,0)</f>
        <v>Santa Ana</v>
      </c>
      <c r="N2620" t="str">
        <f>VLOOKUP(D2620,[1]!Salespeople_Data[#Data],2,0)</f>
        <v>Walter Cook</v>
      </c>
      <c r="O2620" t="str">
        <f>VLOOKUP(E2620,[1]!Customer_Data[#Data],2,0)</f>
        <v>Eugene Scott</v>
      </c>
      <c r="P2620" s="15">
        <f t="shared" si="240"/>
        <v>7</v>
      </c>
      <c r="Q2620">
        <f t="shared" si="241"/>
        <v>11</v>
      </c>
      <c r="R2620">
        <f t="shared" si="242"/>
        <v>2020</v>
      </c>
    </row>
    <row r="2621" spans="1:18" x14ac:dyDescent="0.25">
      <c r="A2621" s="4" t="s">
        <v>3616</v>
      </c>
      <c r="B2621" s="4" t="s">
        <v>228</v>
      </c>
      <c r="C2621" s="4" t="s">
        <v>169</v>
      </c>
      <c r="D2621" s="4" t="s">
        <v>111</v>
      </c>
      <c r="E2621" s="4" t="s">
        <v>1165</v>
      </c>
      <c r="F2621" s="5">
        <v>43934</v>
      </c>
      <c r="G2621" s="4">
        <v>1</v>
      </c>
      <c r="H2621" s="11">
        <f>VLOOKUP(B2621,[1]!Product_Data[#Data],4,0)</f>
        <v>1862</v>
      </c>
      <c r="I2621" s="11">
        <f>VLOOKUP(B2621,[1]!Product_Data[#Data],3,0)</f>
        <v>1173</v>
      </c>
      <c r="J2621" s="11">
        <f t="shared" si="243"/>
        <v>1173</v>
      </c>
      <c r="K2621" s="11">
        <f t="shared" si="244"/>
        <v>1862</v>
      </c>
      <c r="L2621" s="11">
        <f t="shared" si="245"/>
        <v>689</v>
      </c>
      <c r="M2621" t="str">
        <f>VLOOKUP(C2621,[1]!Location_Data[#Data],2,0)</f>
        <v>Vista</v>
      </c>
      <c r="N2621" t="str">
        <f>VLOOKUP(D2621,[1]!Salespeople_Data[#Data],2,0)</f>
        <v>Ryan Welch</v>
      </c>
      <c r="O2621" t="str">
        <f>VLOOKUP(E2621,[1]!Customer_Data[#Data],2,0)</f>
        <v>Aaron Miller</v>
      </c>
      <c r="P2621" s="15">
        <f t="shared" si="240"/>
        <v>2</v>
      </c>
      <c r="Q2621">
        <f t="shared" si="241"/>
        <v>4</v>
      </c>
      <c r="R2621">
        <f t="shared" si="242"/>
        <v>2020</v>
      </c>
    </row>
    <row r="2622" spans="1:18" x14ac:dyDescent="0.25">
      <c r="A2622" s="2" t="s">
        <v>3617</v>
      </c>
      <c r="B2622" s="2" t="s">
        <v>348</v>
      </c>
      <c r="C2622" s="2" t="s">
        <v>469</v>
      </c>
      <c r="D2622" s="2" t="s">
        <v>58</v>
      </c>
      <c r="E2622" s="2" t="s">
        <v>1385</v>
      </c>
      <c r="F2622" s="3">
        <v>44183</v>
      </c>
      <c r="G2622" s="2">
        <v>3</v>
      </c>
      <c r="H2622" s="11">
        <f>VLOOKUP(B2622,[1]!Product_Data[#Data],4,0)</f>
        <v>603</v>
      </c>
      <c r="I2622" s="11">
        <f>VLOOKUP(B2622,[1]!Product_Data[#Data],3,0)</f>
        <v>416</v>
      </c>
      <c r="J2622" s="11">
        <f t="shared" si="243"/>
        <v>1248</v>
      </c>
      <c r="K2622" s="11">
        <f t="shared" si="244"/>
        <v>1809</v>
      </c>
      <c r="L2622" s="11">
        <f t="shared" si="245"/>
        <v>561</v>
      </c>
      <c r="M2622" t="str">
        <f>VLOOKUP(C2622,[1]!Location_Data[#Data],2,0)</f>
        <v>Escondido</v>
      </c>
      <c r="N2622" t="str">
        <f>VLOOKUP(D2622,[1]!Salespeople_Data[#Data],2,0)</f>
        <v>Christopher Tucker</v>
      </c>
      <c r="O2622" t="str">
        <f>VLOOKUP(E2622,[1]!Customer_Data[#Data],2,0)</f>
        <v>Douglas Diaz</v>
      </c>
      <c r="P2622" s="15">
        <f t="shared" si="240"/>
        <v>6</v>
      </c>
      <c r="Q2622">
        <f t="shared" si="241"/>
        <v>12</v>
      </c>
      <c r="R2622">
        <f t="shared" si="242"/>
        <v>2020</v>
      </c>
    </row>
    <row r="2623" spans="1:18" x14ac:dyDescent="0.25">
      <c r="A2623" s="4" t="s">
        <v>3618</v>
      </c>
      <c r="B2623" s="4" t="s">
        <v>185</v>
      </c>
      <c r="C2623" s="4" t="s">
        <v>229</v>
      </c>
      <c r="D2623" s="4" t="s">
        <v>75</v>
      </c>
      <c r="E2623" s="4" t="s">
        <v>513</v>
      </c>
      <c r="F2623" s="5">
        <v>44035</v>
      </c>
      <c r="G2623" s="4">
        <v>1</v>
      </c>
      <c r="H2623" s="11">
        <f>VLOOKUP(B2623,[1]!Product_Data[#Data],4,0)</f>
        <v>667</v>
      </c>
      <c r="I2623" s="11">
        <f>VLOOKUP(B2623,[1]!Product_Data[#Data],3,0)</f>
        <v>387</v>
      </c>
      <c r="J2623" s="11">
        <f t="shared" si="243"/>
        <v>387</v>
      </c>
      <c r="K2623" s="11">
        <f t="shared" si="244"/>
        <v>667</v>
      </c>
      <c r="L2623" s="11">
        <f t="shared" si="245"/>
        <v>280</v>
      </c>
      <c r="M2623" t="str">
        <f>VLOOKUP(C2623,[1]!Location_Data[#Data],2,0)</f>
        <v>San Jose</v>
      </c>
      <c r="N2623" t="str">
        <f>VLOOKUP(D2623,[1]!Salespeople_Data[#Data],2,0)</f>
        <v>Roger Robertson</v>
      </c>
      <c r="O2623" t="str">
        <f>VLOOKUP(E2623,[1]!Customer_Data[#Data],2,0)</f>
        <v>Wayne Hunter</v>
      </c>
      <c r="P2623" s="15">
        <f t="shared" si="240"/>
        <v>5</v>
      </c>
      <c r="Q2623">
        <f t="shared" si="241"/>
        <v>7</v>
      </c>
      <c r="R2623">
        <f t="shared" si="242"/>
        <v>2020</v>
      </c>
    </row>
    <row r="2624" spans="1:18" x14ac:dyDescent="0.25">
      <c r="A2624" s="2" t="s">
        <v>3619</v>
      </c>
      <c r="B2624" s="2" t="s">
        <v>238</v>
      </c>
      <c r="C2624" s="2" t="s">
        <v>19</v>
      </c>
      <c r="D2624" s="2" t="s">
        <v>58</v>
      </c>
      <c r="E2624" s="2" t="s">
        <v>2787</v>
      </c>
      <c r="F2624" s="3">
        <v>44114</v>
      </c>
      <c r="G2624" s="2">
        <v>1</v>
      </c>
      <c r="H2624" s="11">
        <f>VLOOKUP(B2624,[1]!Product_Data[#Data],4,0)</f>
        <v>871</v>
      </c>
      <c r="I2624" s="11">
        <f>VLOOKUP(B2624,[1]!Product_Data[#Data],3,0)</f>
        <v>540</v>
      </c>
      <c r="J2624" s="11">
        <f t="shared" si="243"/>
        <v>540</v>
      </c>
      <c r="K2624" s="11">
        <f t="shared" si="244"/>
        <v>871</v>
      </c>
      <c r="L2624" s="11">
        <f t="shared" si="245"/>
        <v>331</v>
      </c>
      <c r="M2624" t="str">
        <f>VLOOKUP(C2624,[1]!Location_Data[#Data],2,0)</f>
        <v>Berkeley</v>
      </c>
      <c r="N2624" t="str">
        <f>VLOOKUP(D2624,[1]!Salespeople_Data[#Data],2,0)</f>
        <v>Christopher Tucker</v>
      </c>
      <c r="O2624" t="str">
        <f>VLOOKUP(E2624,[1]!Customer_Data[#Data],2,0)</f>
        <v>Chris Armstrong</v>
      </c>
      <c r="P2624" s="15">
        <f t="shared" si="240"/>
        <v>7</v>
      </c>
      <c r="Q2624">
        <f t="shared" si="241"/>
        <v>10</v>
      </c>
      <c r="R2624">
        <f t="shared" si="242"/>
        <v>2020</v>
      </c>
    </row>
    <row r="2625" spans="1:18" x14ac:dyDescent="0.25">
      <c r="A2625" s="4" t="s">
        <v>3620</v>
      </c>
      <c r="B2625" s="4" t="s">
        <v>431</v>
      </c>
      <c r="C2625" s="4" t="s">
        <v>469</v>
      </c>
      <c r="D2625" s="4" t="s">
        <v>75</v>
      </c>
      <c r="E2625" s="4" t="s">
        <v>1311</v>
      </c>
      <c r="F2625" s="5">
        <v>44101</v>
      </c>
      <c r="G2625" s="4">
        <v>2</v>
      </c>
      <c r="H2625" s="11">
        <f>VLOOKUP(B2625,[1]!Product_Data[#Data],4,0)</f>
        <v>290</v>
      </c>
      <c r="I2625" s="11">
        <f>VLOOKUP(B2625,[1]!Product_Data[#Data],3,0)</f>
        <v>200</v>
      </c>
      <c r="J2625" s="11">
        <f t="shared" si="243"/>
        <v>400</v>
      </c>
      <c r="K2625" s="11">
        <f t="shared" si="244"/>
        <v>580</v>
      </c>
      <c r="L2625" s="11">
        <f t="shared" si="245"/>
        <v>180</v>
      </c>
      <c r="M2625" t="str">
        <f>VLOOKUP(C2625,[1]!Location_Data[#Data],2,0)</f>
        <v>Escondido</v>
      </c>
      <c r="N2625" t="str">
        <f>VLOOKUP(D2625,[1]!Salespeople_Data[#Data],2,0)</f>
        <v>Roger Robertson</v>
      </c>
      <c r="O2625" t="str">
        <f>VLOOKUP(E2625,[1]!Customer_Data[#Data],2,0)</f>
        <v>Alan Scott</v>
      </c>
      <c r="P2625" s="15">
        <f t="shared" si="240"/>
        <v>1</v>
      </c>
      <c r="Q2625">
        <f t="shared" si="241"/>
        <v>9</v>
      </c>
      <c r="R2625">
        <f t="shared" si="242"/>
        <v>2020</v>
      </c>
    </row>
    <row r="2626" spans="1:18" x14ac:dyDescent="0.25">
      <c r="A2626" s="2" t="s">
        <v>3621</v>
      </c>
      <c r="B2626" s="2" t="s">
        <v>104</v>
      </c>
      <c r="C2626" s="2" t="s">
        <v>469</v>
      </c>
      <c r="D2626" s="2" t="s">
        <v>111</v>
      </c>
      <c r="E2626" s="2" t="s">
        <v>1165</v>
      </c>
      <c r="F2626" s="3">
        <v>44066</v>
      </c>
      <c r="G2626" s="2">
        <v>1</v>
      </c>
      <c r="H2626" s="11">
        <f>VLOOKUP(B2626,[1]!Product_Data[#Data],4,0)</f>
        <v>1671</v>
      </c>
      <c r="I2626" s="11">
        <f>VLOOKUP(B2626,[1]!Product_Data[#Data],3,0)</f>
        <v>1220</v>
      </c>
      <c r="J2626" s="11">
        <f t="shared" si="243"/>
        <v>1220</v>
      </c>
      <c r="K2626" s="11">
        <f t="shared" si="244"/>
        <v>1671</v>
      </c>
      <c r="L2626" s="11">
        <f t="shared" si="245"/>
        <v>451</v>
      </c>
      <c r="M2626" t="str">
        <f>VLOOKUP(C2626,[1]!Location_Data[#Data],2,0)</f>
        <v>Escondido</v>
      </c>
      <c r="N2626" t="str">
        <f>VLOOKUP(D2626,[1]!Salespeople_Data[#Data],2,0)</f>
        <v>Ryan Welch</v>
      </c>
      <c r="O2626" t="str">
        <f>VLOOKUP(E2626,[1]!Customer_Data[#Data],2,0)</f>
        <v>Aaron Miller</v>
      </c>
      <c r="P2626" s="15">
        <f t="shared" ref="P2626:P2689" si="246">WEEKDAY(F2626)</f>
        <v>1</v>
      </c>
      <c r="Q2626">
        <f t="shared" ref="Q2626:Q2689" si="247">MONTH(F2626)</f>
        <v>8</v>
      </c>
      <c r="R2626">
        <f t="shared" ref="R2626:R2689" si="248">YEAR(F2626)</f>
        <v>2020</v>
      </c>
    </row>
    <row r="2627" spans="1:18" x14ac:dyDescent="0.25">
      <c r="A2627" s="4" t="s">
        <v>3622</v>
      </c>
      <c r="B2627" s="4" t="s">
        <v>61</v>
      </c>
      <c r="C2627" s="4" t="s">
        <v>512</v>
      </c>
      <c r="D2627" s="4" t="s">
        <v>111</v>
      </c>
      <c r="E2627" s="4" t="s">
        <v>2746</v>
      </c>
      <c r="F2627" s="5">
        <v>43956</v>
      </c>
      <c r="G2627" s="4">
        <v>1</v>
      </c>
      <c r="H2627" s="11">
        <f>VLOOKUP(B2627,[1]!Product_Data[#Data],4,0)</f>
        <v>1889</v>
      </c>
      <c r="I2627" s="11">
        <f>VLOOKUP(B2627,[1]!Product_Data[#Data],3,0)</f>
        <v>945</v>
      </c>
      <c r="J2627" s="11">
        <f t="shared" ref="J2627:J2690" si="249">PRODUCT(I2627,G2627)</f>
        <v>945</v>
      </c>
      <c r="K2627" s="11">
        <f t="shared" ref="K2627:K2690" si="250">PRODUCT(H2627,G2627)</f>
        <v>1889</v>
      </c>
      <c r="L2627" s="11">
        <f t="shared" ref="L2627:L2690" si="251">K2627-J2627</f>
        <v>944</v>
      </c>
      <c r="M2627" t="str">
        <f>VLOOKUP(C2627,[1]!Location_Data[#Data],2,0)</f>
        <v>Long Beach</v>
      </c>
      <c r="N2627" t="str">
        <f>VLOOKUP(D2627,[1]!Salespeople_Data[#Data],2,0)</f>
        <v>Ryan Welch</v>
      </c>
      <c r="O2627" t="str">
        <f>VLOOKUP(E2627,[1]!Customer_Data[#Data],2,0)</f>
        <v>Albert Kennedy</v>
      </c>
      <c r="P2627" s="15">
        <f t="shared" si="246"/>
        <v>3</v>
      </c>
      <c r="Q2627">
        <f t="shared" si="247"/>
        <v>5</v>
      </c>
      <c r="R2627">
        <f t="shared" si="248"/>
        <v>2020</v>
      </c>
    </row>
    <row r="2628" spans="1:18" x14ac:dyDescent="0.25">
      <c r="A2628" s="2" t="s">
        <v>3623</v>
      </c>
      <c r="B2628" s="2" t="s">
        <v>219</v>
      </c>
      <c r="C2628" s="2" t="s">
        <v>286</v>
      </c>
      <c r="D2628" s="2" t="s">
        <v>80</v>
      </c>
      <c r="E2628" s="2" t="s">
        <v>658</v>
      </c>
      <c r="F2628" s="3">
        <v>44194</v>
      </c>
      <c r="G2628" s="2">
        <v>4</v>
      </c>
      <c r="H2628" s="11">
        <f>VLOOKUP(B2628,[1]!Product_Data[#Data],4,0)</f>
        <v>561</v>
      </c>
      <c r="I2628" s="11">
        <f>VLOOKUP(B2628,[1]!Product_Data[#Data],3,0)</f>
        <v>421</v>
      </c>
      <c r="J2628" s="11">
        <f t="shared" si="249"/>
        <v>1684</v>
      </c>
      <c r="K2628" s="11">
        <f t="shared" si="250"/>
        <v>2244</v>
      </c>
      <c r="L2628" s="11">
        <f t="shared" si="251"/>
        <v>560</v>
      </c>
      <c r="M2628" t="str">
        <f>VLOOKUP(C2628,[1]!Location_Data[#Data],2,0)</f>
        <v>El Monte</v>
      </c>
      <c r="N2628" t="str">
        <f>VLOOKUP(D2628,[1]!Salespeople_Data[#Data],2,0)</f>
        <v>Henry Nelson</v>
      </c>
      <c r="O2628" t="str">
        <f>VLOOKUP(E2628,[1]!Customer_Data[#Data],2,0)</f>
        <v>Martin Olson</v>
      </c>
      <c r="P2628" s="15">
        <f t="shared" si="246"/>
        <v>3</v>
      </c>
      <c r="Q2628">
        <f t="shared" si="247"/>
        <v>12</v>
      </c>
      <c r="R2628">
        <f t="shared" si="248"/>
        <v>2020</v>
      </c>
    </row>
    <row r="2629" spans="1:18" x14ac:dyDescent="0.25">
      <c r="A2629" s="4" t="s">
        <v>3624</v>
      </c>
      <c r="B2629" s="4" t="s">
        <v>203</v>
      </c>
      <c r="C2629" s="4" t="s">
        <v>272</v>
      </c>
      <c r="D2629" s="4" t="s">
        <v>116</v>
      </c>
      <c r="E2629" s="4" t="s">
        <v>11</v>
      </c>
      <c r="F2629" s="5">
        <v>43984</v>
      </c>
      <c r="G2629" s="4">
        <v>1</v>
      </c>
      <c r="H2629" s="11">
        <f>VLOOKUP(B2629,[1]!Product_Data[#Data],4,0)</f>
        <v>1414</v>
      </c>
      <c r="I2629" s="11">
        <f>VLOOKUP(B2629,[1]!Product_Data[#Data],3,0)</f>
        <v>962</v>
      </c>
      <c r="J2629" s="11">
        <f t="shared" si="249"/>
        <v>962</v>
      </c>
      <c r="K2629" s="11">
        <f t="shared" si="250"/>
        <v>1414</v>
      </c>
      <c r="L2629" s="11">
        <f t="shared" si="251"/>
        <v>452</v>
      </c>
      <c r="M2629" t="str">
        <f>VLOOKUP(C2629,[1]!Location_Data[#Data],2,0)</f>
        <v>Torrance</v>
      </c>
      <c r="N2629" t="str">
        <f>VLOOKUP(D2629,[1]!Salespeople_Data[#Data],2,0)</f>
        <v>Roger Ramos</v>
      </c>
      <c r="O2629" t="str">
        <f>VLOOKUP(E2629,[1]!Customer_Data[#Data],2,0)</f>
        <v>Benjamin Morgan</v>
      </c>
      <c r="P2629" s="15">
        <f t="shared" si="246"/>
        <v>3</v>
      </c>
      <c r="Q2629">
        <f t="shared" si="247"/>
        <v>6</v>
      </c>
      <c r="R2629">
        <f t="shared" si="248"/>
        <v>2020</v>
      </c>
    </row>
    <row r="2630" spans="1:18" x14ac:dyDescent="0.25">
      <c r="A2630" s="2" t="s">
        <v>3625</v>
      </c>
      <c r="B2630" s="2" t="s">
        <v>271</v>
      </c>
      <c r="C2630" s="2" t="s">
        <v>14</v>
      </c>
      <c r="D2630" s="2" t="s">
        <v>75</v>
      </c>
      <c r="E2630" s="2" t="s">
        <v>608</v>
      </c>
      <c r="F2630" s="3">
        <v>43983</v>
      </c>
      <c r="G2630" s="2">
        <v>1</v>
      </c>
      <c r="H2630" s="11">
        <f>VLOOKUP(B2630,[1]!Product_Data[#Data],4,0)</f>
        <v>1587</v>
      </c>
      <c r="I2630" s="11">
        <f>VLOOKUP(B2630,[1]!Product_Data[#Data],3,0)</f>
        <v>1301</v>
      </c>
      <c r="J2630" s="11">
        <f t="shared" si="249"/>
        <v>1301</v>
      </c>
      <c r="K2630" s="11">
        <f t="shared" si="250"/>
        <v>1587</v>
      </c>
      <c r="L2630" s="11">
        <f t="shared" si="251"/>
        <v>286</v>
      </c>
      <c r="M2630" t="str">
        <f>VLOOKUP(C2630,[1]!Location_Data[#Data],2,0)</f>
        <v>Santa Clarita</v>
      </c>
      <c r="N2630" t="str">
        <f>VLOOKUP(D2630,[1]!Salespeople_Data[#Data],2,0)</f>
        <v>Roger Robertson</v>
      </c>
      <c r="O2630" t="str">
        <f>VLOOKUP(E2630,[1]!Customer_Data[#Data],2,0)</f>
        <v>Aaron Mills</v>
      </c>
      <c r="P2630" s="15">
        <f t="shared" si="246"/>
        <v>2</v>
      </c>
      <c r="Q2630">
        <f t="shared" si="247"/>
        <v>6</v>
      </c>
      <c r="R2630">
        <f t="shared" si="248"/>
        <v>2020</v>
      </c>
    </row>
    <row r="2631" spans="1:18" x14ac:dyDescent="0.25">
      <c r="A2631" s="4" t="s">
        <v>3626</v>
      </c>
      <c r="B2631" s="4" t="s">
        <v>752</v>
      </c>
      <c r="C2631" s="4" t="s">
        <v>596</v>
      </c>
      <c r="D2631" s="4" t="s">
        <v>178</v>
      </c>
      <c r="E2631" s="4" t="s">
        <v>1238</v>
      </c>
      <c r="F2631" s="5">
        <v>44144</v>
      </c>
      <c r="G2631" s="4">
        <v>1</v>
      </c>
      <c r="H2631" s="11">
        <f>VLOOKUP(B2631,[1]!Product_Data[#Data],4,0)</f>
        <v>95</v>
      </c>
      <c r="I2631" s="11">
        <f>VLOOKUP(B2631,[1]!Product_Data[#Data],3,0)</f>
        <v>61</v>
      </c>
      <c r="J2631" s="11">
        <f t="shared" si="249"/>
        <v>61</v>
      </c>
      <c r="K2631" s="11">
        <f t="shared" si="250"/>
        <v>95</v>
      </c>
      <c r="L2631" s="11">
        <f t="shared" si="251"/>
        <v>34</v>
      </c>
      <c r="M2631" t="str">
        <f>VLOOKUP(C2631,[1]!Location_Data[#Data],2,0)</f>
        <v>Fremont</v>
      </c>
      <c r="N2631" t="str">
        <f>VLOOKUP(D2631,[1]!Salespeople_Data[#Data],2,0)</f>
        <v>Joshua Taylor</v>
      </c>
      <c r="O2631" t="str">
        <f>VLOOKUP(E2631,[1]!Customer_Data[#Data],2,0)</f>
        <v>Louis Chavez</v>
      </c>
      <c r="P2631" s="15">
        <f t="shared" si="246"/>
        <v>2</v>
      </c>
      <c r="Q2631">
        <f t="shared" si="247"/>
        <v>11</v>
      </c>
      <c r="R2631">
        <f t="shared" si="248"/>
        <v>2020</v>
      </c>
    </row>
    <row r="2632" spans="1:18" x14ac:dyDescent="0.25">
      <c r="A2632" s="2" t="s">
        <v>3627</v>
      </c>
      <c r="B2632" s="2" t="s">
        <v>173</v>
      </c>
      <c r="C2632" s="2" t="s">
        <v>220</v>
      </c>
      <c r="D2632" s="2" t="s">
        <v>141</v>
      </c>
      <c r="E2632" s="2" t="s">
        <v>1008</v>
      </c>
      <c r="F2632" s="3">
        <v>44176</v>
      </c>
      <c r="G2632" s="2">
        <v>3</v>
      </c>
      <c r="H2632" s="11">
        <f>VLOOKUP(B2632,[1]!Product_Data[#Data],4,0)</f>
        <v>2005</v>
      </c>
      <c r="I2632" s="11">
        <f>VLOOKUP(B2632,[1]!Product_Data[#Data],3,0)</f>
        <v>1223</v>
      </c>
      <c r="J2632" s="11">
        <f t="shared" si="249"/>
        <v>3669</v>
      </c>
      <c r="K2632" s="11">
        <f t="shared" si="250"/>
        <v>6015</v>
      </c>
      <c r="L2632" s="11">
        <f t="shared" si="251"/>
        <v>2346</v>
      </c>
      <c r="M2632" t="str">
        <f>VLOOKUP(C2632,[1]!Location_Data[#Data],2,0)</f>
        <v>Modesto</v>
      </c>
      <c r="N2632" t="str">
        <f>VLOOKUP(D2632,[1]!Salespeople_Data[#Data],2,0)</f>
        <v>Arthur Mccoy</v>
      </c>
      <c r="O2632" t="str">
        <f>VLOOKUP(E2632,[1]!Customer_Data[#Data],2,0)</f>
        <v>Fred Evans</v>
      </c>
      <c r="P2632" s="15">
        <f t="shared" si="246"/>
        <v>6</v>
      </c>
      <c r="Q2632">
        <f t="shared" si="247"/>
        <v>12</v>
      </c>
      <c r="R2632">
        <f t="shared" si="248"/>
        <v>2020</v>
      </c>
    </row>
    <row r="2633" spans="1:18" x14ac:dyDescent="0.25">
      <c r="A2633" s="4" t="s">
        <v>3628</v>
      </c>
      <c r="B2633" s="4" t="s">
        <v>461</v>
      </c>
      <c r="C2633" s="4" t="s">
        <v>44</v>
      </c>
      <c r="D2633" s="4" t="s">
        <v>216</v>
      </c>
      <c r="E2633" s="4" t="s">
        <v>587</v>
      </c>
      <c r="F2633" s="5">
        <v>43949</v>
      </c>
      <c r="G2633" s="4">
        <v>3</v>
      </c>
      <c r="H2633" s="11">
        <f>VLOOKUP(B2633,[1]!Product_Data[#Data],4,0)</f>
        <v>35</v>
      </c>
      <c r="I2633" s="11">
        <f>VLOOKUP(B2633,[1]!Product_Data[#Data],3,0)</f>
        <v>22</v>
      </c>
      <c r="J2633" s="11">
        <f t="shared" si="249"/>
        <v>66</v>
      </c>
      <c r="K2633" s="11">
        <f t="shared" si="250"/>
        <v>105</v>
      </c>
      <c r="L2633" s="11">
        <f t="shared" si="251"/>
        <v>39</v>
      </c>
      <c r="M2633" t="str">
        <f>VLOOKUP(C2633,[1]!Location_Data[#Data],2,0)</f>
        <v>Moreno Valley</v>
      </c>
      <c r="N2633" t="str">
        <f>VLOOKUP(D2633,[1]!Salespeople_Data[#Data],2,0)</f>
        <v>Ernest Wagner</v>
      </c>
      <c r="O2633" t="str">
        <f>VLOOKUP(E2633,[1]!Customer_Data[#Data],2,0)</f>
        <v>Albert Jacobs</v>
      </c>
      <c r="P2633" s="15">
        <f t="shared" si="246"/>
        <v>3</v>
      </c>
      <c r="Q2633">
        <f t="shared" si="247"/>
        <v>4</v>
      </c>
      <c r="R2633">
        <f t="shared" si="248"/>
        <v>2020</v>
      </c>
    </row>
    <row r="2634" spans="1:18" x14ac:dyDescent="0.25">
      <c r="A2634" s="2" t="s">
        <v>3629</v>
      </c>
      <c r="B2634" s="2" t="s">
        <v>367</v>
      </c>
      <c r="C2634" s="2" t="s">
        <v>436</v>
      </c>
      <c r="D2634" s="2" t="s">
        <v>269</v>
      </c>
      <c r="E2634" s="2" t="s">
        <v>1079</v>
      </c>
      <c r="F2634" s="3">
        <v>43888</v>
      </c>
      <c r="G2634" s="2">
        <v>4</v>
      </c>
      <c r="H2634" s="11">
        <f>VLOOKUP(B2634,[1]!Product_Data[#Data],4,0)</f>
        <v>530</v>
      </c>
      <c r="I2634" s="11">
        <f>VLOOKUP(B2634,[1]!Product_Data[#Data],3,0)</f>
        <v>424</v>
      </c>
      <c r="J2634" s="11">
        <f t="shared" si="249"/>
        <v>1696</v>
      </c>
      <c r="K2634" s="11">
        <f t="shared" si="250"/>
        <v>2120</v>
      </c>
      <c r="L2634" s="11">
        <f t="shared" si="251"/>
        <v>424</v>
      </c>
      <c r="M2634" t="str">
        <f>VLOOKUP(C2634,[1]!Location_Data[#Data],2,0)</f>
        <v>Jurupa Valley</v>
      </c>
      <c r="N2634" t="str">
        <f>VLOOKUP(D2634,[1]!Salespeople_Data[#Data],2,0)</f>
        <v>Kevin Butler</v>
      </c>
      <c r="O2634" t="str">
        <f>VLOOKUP(E2634,[1]!Customer_Data[#Data],2,0)</f>
        <v>Donald Reynolds</v>
      </c>
      <c r="P2634" s="15">
        <f t="shared" si="246"/>
        <v>5</v>
      </c>
      <c r="Q2634">
        <f t="shared" si="247"/>
        <v>2</v>
      </c>
      <c r="R2634">
        <f t="shared" si="248"/>
        <v>2020</v>
      </c>
    </row>
    <row r="2635" spans="1:18" x14ac:dyDescent="0.25">
      <c r="A2635" s="4" t="s">
        <v>3630</v>
      </c>
      <c r="B2635" s="4" t="s">
        <v>210</v>
      </c>
      <c r="C2635" s="4" t="s">
        <v>39</v>
      </c>
      <c r="D2635" s="4" t="s">
        <v>136</v>
      </c>
      <c r="E2635" s="4" t="s">
        <v>1238</v>
      </c>
      <c r="F2635" s="5">
        <v>44169</v>
      </c>
      <c r="G2635" s="4">
        <v>1</v>
      </c>
      <c r="H2635" s="11">
        <f>VLOOKUP(B2635,[1]!Product_Data[#Data],4,0)</f>
        <v>458</v>
      </c>
      <c r="I2635" s="11">
        <f>VLOOKUP(B2635,[1]!Product_Data[#Data],3,0)</f>
        <v>376</v>
      </c>
      <c r="J2635" s="11">
        <f t="shared" si="249"/>
        <v>376</v>
      </c>
      <c r="K2635" s="11">
        <f t="shared" si="250"/>
        <v>458</v>
      </c>
      <c r="L2635" s="11">
        <f t="shared" si="251"/>
        <v>82</v>
      </c>
      <c r="M2635" t="str">
        <f>VLOOKUP(C2635,[1]!Location_Data[#Data],2,0)</f>
        <v>Oceanside</v>
      </c>
      <c r="N2635" t="str">
        <f>VLOOKUP(D2635,[1]!Salespeople_Data[#Data],2,0)</f>
        <v>Clarence Fox</v>
      </c>
      <c r="O2635" t="str">
        <f>VLOOKUP(E2635,[1]!Customer_Data[#Data],2,0)</f>
        <v>Louis Chavez</v>
      </c>
      <c r="P2635" s="15">
        <f t="shared" si="246"/>
        <v>6</v>
      </c>
      <c r="Q2635">
        <f t="shared" si="247"/>
        <v>12</v>
      </c>
      <c r="R2635">
        <f t="shared" si="248"/>
        <v>2020</v>
      </c>
    </row>
    <row r="2636" spans="1:18" x14ac:dyDescent="0.25">
      <c r="A2636" s="2" t="s">
        <v>3631</v>
      </c>
      <c r="B2636" s="2" t="s">
        <v>464</v>
      </c>
      <c r="C2636" s="2" t="s">
        <v>211</v>
      </c>
      <c r="D2636" s="2" t="s">
        <v>101</v>
      </c>
      <c r="E2636" s="2" t="s">
        <v>1483</v>
      </c>
      <c r="F2636" s="3">
        <v>44159</v>
      </c>
      <c r="G2636" s="2">
        <v>4</v>
      </c>
      <c r="H2636" s="11">
        <f>VLOOKUP(B2636,[1]!Product_Data[#Data],4,0)</f>
        <v>1566</v>
      </c>
      <c r="I2636" s="11">
        <f>VLOOKUP(B2636,[1]!Product_Data[#Data],3,0)</f>
        <v>1190</v>
      </c>
      <c r="J2636" s="11">
        <f t="shared" si="249"/>
        <v>4760</v>
      </c>
      <c r="K2636" s="11">
        <f t="shared" si="250"/>
        <v>6264</v>
      </c>
      <c r="L2636" s="11">
        <f t="shared" si="251"/>
        <v>1504</v>
      </c>
      <c r="M2636" t="str">
        <f>VLOOKUP(C2636,[1]!Location_Data[#Data],2,0)</f>
        <v>Chula Vista</v>
      </c>
      <c r="N2636" t="str">
        <f>VLOOKUP(D2636,[1]!Salespeople_Data[#Data],2,0)</f>
        <v>Scott Clark</v>
      </c>
      <c r="O2636" t="str">
        <f>VLOOKUP(E2636,[1]!Customer_Data[#Data],2,0)</f>
        <v>Albert Rice</v>
      </c>
      <c r="P2636" s="15">
        <f t="shared" si="246"/>
        <v>3</v>
      </c>
      <c r="Q2636">
        <f t="shared" si="247"/>
        <v>11</v>
      </c>
      <c r="R2636">
        <f t="shared" si="248"/>
        <v>2020</v>
      </c>
    </row>
    <row r="2637" spans="1:18" x14ac:dyDescent="0.25">
      <c r="A2637" s="4" t="s">
        <v>3632</v>
      </c>
      <c r="B2637" s="4" t="s">
        <v>33</v>
      </c>
      <c r="C2637" s="4" t="s">
        <v>182</v>
      </c>
      <c r="D2637" s="4" t="s">
        <v>359</v>
      </c>
      <c r="E2637" s="4" t="s">
        <v>859</v>
      </c>
      <c r="F2637" s="5">
        <v>43994</v>
      </c>
      <c r="G2637" s="4">
        <v>1</v>
      </c>
      <c r="H2637" s="11">
        <f>VLOOKUP(B2637,[1]!Product_Data[#Data],4,0)</f>
        <v>1582</v>
      </c>
      <c r="I2637" s="11">
        <f>VLOOKUP(B2637,[1]!Product_Data[#Data],3,0)</f>
        <v>1234</v>
      </c>
      <c r="J2637" s="11">
        <f t="shared" si="249"/>
        <v>1234</v>
      </c>
      <c r="K2637" s="11">
        <f t="shared" si="250"/>
        <v>1582</v>
      </c>
      <c r="L2637" s="11">
        <f t="shared" si="251"/>
        <v>348</v>
      </c>
      <c r="M2637" t="str">
        <f>VLOOKUP(C2637,[1]!Location_Data[#Data],2,0)</f>
        <v>Vallejo</v>
      </c>
      <c r="N2637" t="str">
        <f>VLOOKUP(D2637,[1]!Salespeople_Data[#Data],2,0)</f>
        <v>Eugene Holmes</v>
      </c>
      <c r="O2637" t="str">
        <f>VLOOKUP(E2637,[1]!Customer_Data[#Data],2,0)</f>
        <v>Ralph Elliott</v>
      </c>
      <c r="P2637" s="15">
        <f t="shared" si="246"/>
        <v>6</v>
      </c>
      <c r="Q2637">
        <f t="shared" si="247"/>
        <v>6</v>
      </c>
      <c r="R2637">
        <f t="shared" si="248"/>
        <v>2020</v>
      </c>
    </row>
    <row r="2638" spans="1:18" x14ac:dyDescent="0.25">
      <c r="A2638" s="2" t="s">
        <v>3633</v>
      </c>
      <c r="B2638" s="2" t="s">
        <v>260</v>
      </c>
      <c r="C2638" s="2" t="s">
        <v>211</v>
      </c>
      <c r="D2638" s="2" t="s">
        <v>308</v>
      </c>
      <c r="E2638" s="2" t="s">
        <v>979</v>
      </c>
      <c r="F2638" s="3">
        <v>43843</v>
      </c>
      <c r="G2638" s="2">
        <v>1</v>
      </c>
      <c r="H2638" s="11">
        <f>VLOOKUP(B2638,[1]!Product_Data[#Data],4,0)</f>
        <v>502</v>
      </c>
      <c r="I2638" s="11">
        <f>VLOOKUP(B2638,[1]!Product_Data[#Data],3,0)</f>
        <v>296</v>
      </c>
      <c r="J2638" s="11">
        <f t="shared" si="249"/>
        <v>296</v>
      </c>
      <c r="K2638" s="11">
        <f t="shared" si="250"/>
        <v>502</v>
      </c>
      <c r="L2638" s="11">
        <f t="shared" si="251"/>
        <v>206</v>
      </c>
      <c r="M2638" t="str">
        <f>VLOOKUP(C2638,[1]!Location_Data[#Data],2,0)</f>
        <v>Chula Vista</v>
      </c>
      <c r="N2638" t="str">
        <f>VLOOKUP(D2638,[1]!Salespeople_Data[#Data],2,0)</f>
        <v>Fred Robertson</v>
      </c>
      <c r="O2638" t="str">
        <f>VLOOKUP(E2638,[1]!Customer_Data[#Data],2,0)</f>
        <v>Joshua Jones</v>
      </c>
      <c r="P2638" s="15">
        <f t="shared" si="246"/>
        <v>2</v>
      </c>
      <c r="Q2638">
        <f t="shared" si="247"/>
        <v>1</v>
      </c>
      <c r="R2638">
        <f t="shared" si="248"/>
        <v>2020</v>
      </c>
    </row>
    <row r="2639" spans="1:18" x14ac:dyDescent="0.25">
      <c r="A2639" s="4" t="s">
        <v>3634</v>
      </c>
      <c r="B2639" s="4" t="s">
        <v>194</v>
      </c>
      <c r="C2639" s="4" t="s">
        <v>48</v>
      </c>
      <c r="D2639" s="4" t="s">
        <v>87</v>
      </c>
      <c r="E2639" s="4" t="s">
        <v>1391</v>
      </c>
      <c r="F2639" s="5">
        <v>43940</v>
      </c>
      <c r="G2639" s="4">
        <v>1</v>
      </c>
      <c r="H2639" s="11">
        <f>VLOOKUP(B2639,[1]!Product_Data[#Data],4,0)</f>
        <v>1278</v>
      </c>
      <c r="I2639" s="11">
        <f>VLOOKUP(B2639,[1]!Product_Data[#Data],3,0)</f>
        <v>665</v>
      </c>
      <c r="J2639" s="11">
        <f t="shared" si="249"/>
        <v>665</v>
      </c>
      <c r="K2639" s="11">
        <f t="shared" si="250"/>
        <v>1278</v>
      </c>
      <c r="L2639" s="11">
        <f t="shared" si="251"/>
        <v>613</v>
      </c>
      <c r="M2639" t="str">
        <f>VLOOKUP(C2639,[1]!Location_Data[#Data],2,0)</f>
        <v>Rialto</v>
      </c>
      <c r="N2639" t="str">
        <f>VLOOKUP(D2639,[1]!Salespeople_Data[#Data],2,0)</f>
        <v>Martin Perry</v>
      </c>
      <c r="O2639" t="str">
        <f>VLOOKUP(E2639,[1]!Customer_Data[#Data],2,0)</f>
        <v>Adam Duncan</v>
      </c>
      <c r="P2639" s="15">
        <f t="shared" si="246"/>
        <v>1</v>
      </c>
      <c r="Q2639">
        <f t="shared" si="247"/>
        <v>4</v>
      </c>
      <c r="R2639">
        <f t="shared" si="248"/>
        <v>2020</v>
      </c>
    </row>
    <row r="2640" spans="1:18" x14ac:dyDescent="0.25">
      <c r="A2640" s="2" t="s">
        <v>3635</v>
      </c>
      <c r="B2640" s="2" t="s">
        <v>56</v>
      </c>
      <c r="C2640" s="2" t="s">
        <v>156</v>
      </c>
      <c r="D2640" s="2" t="s">
        <v>159</v>
      </c>
      <c r="E2640" s="2" t="s">
        <v>806</v>
      </c>
      <c r="F2640" s="3">
        <v>43994</v>
      </c>
      <c r="G2640" s="2">
        <v>3</v>
      </c>
      <c r="H2640" s="11">
        <f>VLOOKUP(B2640,[1]!Product_Data[#Data],4,0)</f>
        <v>1848</v>
      </c>
      <c r="I2640" s="11">
        <f>VLOOKUP(B2640,[1]!Product_Data[#Data],3,0)</f>
        <v>1294</v>
      </c>
      <c r="J2640" s="11">
        <f t="shared" si="249"/>
        <v>3882</v>
      </c>
      <c r="K2640" s="11">
        <f t="shared" si="250"/>
        <v>5544</v>
      </c>
      <c r="L2640" s="11">
        <f t="shared" si="251"/>
        <v>1662</v>
      </c>
      <c r="M2640" t="str">
        <f>VLOOKUP(C2640,[1]!Location_Data[#Data],2,0)</f>
        <v>Sacramento</v>
      </c>
      <c r="N2640" t="str">
        <f>VLOOKUP(D2640,[1]!Salespeople_Data[#Data],2,0)</f>
        <v>Bobby Russell</v>
      </c>
      <c r="O2640" t="str">
        <f>VLOOKUP(E2640,[1]!Customer_Data[#Data],2,0)</f>
        <v>Michael Thomas</v>
      </c>
      <c r="P2640" s="15">
        <f t="shared" si="246"/>
        <v>6</v>
      </c>
      <c r="Q2640">
        <f t="shared" si="247"/>
        <v>6</v>
      </c>
      <c r="R2640">
        <f t="shared" si="248"/>
        <v>2020</v>
      </c>
    </row>
    <row r="2641" spans="1:18" x14ac:dyDescent="0.25">
      <c r="A2641" s="4" t="s">
        <v>3636</v>
      </c>
      <c r="B2641" s="4" t="s">
        <v>203</v>
      </c>
      <c r="C2641" s="4" t="s">
        <v>14</v>
      </c>
      <c r="D2641" s="4" t="s">
        <v>146</v>
      </c>
      <c r="E2641" s="4" t="s">
        <v>2681</v>
      </c>
      <c r="F2641" s="5">
        <v>44166</v>
      </c>
      <c r="G2641" s="4">
        <v>1</v>
      </c>
      <c r="H2641" s="11">
        <f>VLOOKUP(B2641,[1]!Product_Data[#Data],4,0)</f>
        <v>1414</v>
      </c>
      <c r="I2641" s="11">
        <f>VLOOKUP(B2641,[1]!Product_Data[#Data],3,0)</f>
        <v>962</v>
      </c>
      <c r="J2641" s="11">
        <f t="shared" si="249"/>
        <v>962</v>
      </c>
      <c r="K2641" s="11">
        <f t="shared" si="250"/>
        <v>1414</v>
      </c>
      <c r="L2641" s="11">
        <f t="shared" si="251"/>
        <v>452</v>
      </c>
      <c r="M2641" t="str">
        <f>VLOOKUP(C2641,[1]!Location_Data[#Data],2,0)</f>
        <v>Santa Clarita</v>
      </c>
      <c r="N2641" t="str">
        <f>VLOOKUP(D2641,[1]!Salespeople_Data[#Data],2,0)</f>
        <v>Carl Elliott</v>
      </c>
      <c r="O2641" t="str">
        <f>VLOOKUP(E2641,[1]!Customer_Data[#Data],2,0)</f>
        <v>Billy Adams</v>
      </c>
      <c r="P2641" s="15">
        <f t="shared" si="246"/>
        <v>3</v>
      </c>
      <c r="Q2641">
        <f t="shared" si="247"/>
        <v>12</v>
      </c>
      <c r="R2641">
        <f t="shared" si="248"/>
        <v>2020</v>
      </c>
    </row>
    <row r="2642" spans="1:18" x14ac:dyDescent="0.25">
      <c r="A2642" s="2" t="s">
        <v>3637</v>
      </c>
      <c r="B2642" s="2" t="s">
        <v>189</v>
      </c>
      <c r="C2642" s="2" t="s">
        <v>95</v>
      </c>
      <c r="D2642" s="2" t="s">
        <v>359</v>
      </c>
      <c r="E2642" s="2" t="s">
        <v>1288</v>
      </c>
      <c r="F2642" s="3">
        <v>44099</v>
      </c>
      <c r="G2642" s="2">
        <v>3</v>
      </c>
      <c r="H2642" s="11">
        <f>VLOOKUP(B2642,[1]!Product_Data[#Data],4,0)</f>
        <v>1783</v>
      </c>
      <c r="I2642" s="11">
        <f>VLOOKUP(B2642,[1]!Product_Data[#Data],3,0)</f>
        <v>1516</v>
      </c>
      <c r="J2642" s="11">
        <f t="shared" si="249"/>
        <v>4548</v>
      </c>
      <c r="K2642" s="11">
        <f t="shared" si="250"/>
        <v>5349</v>
      </c>
      <c r="L2642" s="11">
        <f t="shared" si="251"/>
        <v>801</v>
      </c>
      <c r="M2642" t="str">
        <f>VLOOKUP(C2642,[1]!Location_Data[#Data],2,0)</f>
        <v>Fullerton</v>
      </c>
      <c r="N2642" t="str">
        <f>VLOOKUP(D2642,[1]!Salespeople_Data[#Data],2,0)</f>
        <v>Eugene Holmes</v>
      </c>
      <c r="O2642" t="str">
        <f>VLOOKUP(E2642,[1]!Customer_Data[#Data],2,0)</f>
        <v>Samuel Price</v>
      </c>
      <c r="P2642" s="15">
        <f t="shared" si="246"/>
        <v>6</v>
      </c>
      <c r="Q2642">
        <f t="shared" si="247"/>
        <v>9</v>
      </c>
      <c r="R2642">
        <f t="shared" si="248"/>
        <v>2020</v>
      </c>
    </row>
    <row r="2643" spans="1:18" x14ac:dyDescent="0.25">
      <c r="A2643" s="4" t="s">
        <v>3638</v>
      </c>
      <c r="B2643" s="4" t="s">
        <v>38</v>
      </c>
      <c r="C2643" s="4" t="s">
        <v>34</v>
      </c>
      <c r="D2643" s="4" t="s">
        <v>25</v>
      </c>
      <c r="E2643" s="4" t="s">
        <v>1902</v>
      </c>
      <c r="F2643" s="5">
        <v>44150</v>
      </c>
      <c r="G2643" s="4">
        <v>1</v>
      </c>
      <c r="H2643" s="11">
        <f>VLOOKUP(B2643,[1]!Product_Data[#Data],4,0)</f>
        <v>2283</v>
      </c>
      <c r="I2643" s="11">
        <f>VLOOKUP(B2643,[1]!Product_Data[#Data],3,0)</f>
        <v>1484</v>
      </c>
      <c r="J2643" s="11">
        <f t="shared" si="249"/>
        <v>1484</v>
      </c>
      <c r="K2643" s="11">
        <f t="shared" si="250"/>
        <v>2283</v>
      </c>
      <c r="L2643" s="11">
        <f t="shared" si="251"/>
        <v>799</v>
      </c>
      <c r="M2643" t="str">
        <f>VLOOKUP(C2643,[1]!Location_Data[#Data],2,0)</f>
        <v>Inglewood</v>
      </c>
      <c r="N2643" t="str">
        <f>VLOOKUP(D2643,[1]!Salespeople_Data[#Data],2,0)</f>
        <v>Brian Davis</v>
      </c>
      <c r="O2643" t="str">
        <f>VLOOKUP(E2643,[1]!Customer_Data[#Data],2,0)</f>
        <v>Jeffrey Gibson</v>
      </c>
      <c r="P2643" s="15">
        <f t="shared" si="246"/>
        <v>1</v>
      </c>
      <c r="Q2643">
        <f t="shared" si="247"/>
        <v>11</v>
      </c>
      <c r="R2643">
        <f t="shared" si="248"/>
        <v>2020</v>
      </c>
    </row>
    <row r="2644" spans="1:18" x14ac:dyDescent="0.25">
      <c r="A2644" s="2" t="s">
        <v>3639</v>
      </c>
      <c r="B2644" s="2" t="s">
        <v>173</v>
      </c>
      <c r="C2644" s="2" t="s">
        <v>229</v>
      </c>
      <c r="D2644" s="2" t="s">
        <v>159</v>
      </c>
      <c r="E2644" s="2" t="s">
        <v>133</v>
      </c>
      <c r="F2644" s="3">
        <v>43909</v>
      </c>
      <c r="G2644" s="2">
        <v>3</v>
      </c>
      <c r="H2644" s="11">
        <f>VLOOKUP(B2644,[1]!Product_Data[#Data],4,0)</f>
        <v>2005</v>
      </c>
      <c r="I2644" s="11">
        <f>VLOOKUP(B2644,[1]!Product_Data[#Data],3,0)</f>
        <v>1223</v>
      </c>
      <c r="J2644" s="11">
        <f t="shared" si="249"/>
        <v>3669</v>
      </c>
      <c r="K2644" s="11">
        <f t="shared" si="250"/>
        <v>6015</v>
      </c>
      <c r="L2644" s="11">
        <f t="shared" si="251"/>
        <v>2346</v>
      </c>
      <c r="M2644" t="str">
        <f>VLOOKUP(C2644,[1]!Location_Data[#Data],2,0)</f>
        <v>San Jose</v>
      </c>
      <c r="N2644" t="str">
        <f>VLOOKUP(D2644,[1]!Salespeople_Data[#Data],2,0)</f>
        <v>Bobby Russell</v>
      </c>
      <c r="O2644" t="str">
        <f>VLOOKUP(E2644,[1]!Customer_Data[#Data],2,0)</f>
        <v>Scott Rice</v>
      </c>
      <c r="P2644" s="15">
        <f t="shared" si="246"/>
        <v>5</v>
      </c>
      <c r="Q2644">
        <f t="shared" si="247"/>
        <v>3</v>
      </c>
      <c r="R2644">
        <f t="shared" si="248"/>
        <v>2020</v>
      </c>
    </row>
    <row r="2645" spans="1:18" x14ac:dyDescent="0.25">
      <c r="A2645" s="4" t="s">
        <v>3640</v>
      </c>
      <c r="B2645" s="4" t="s">
        <v>252</v>
      </c>
      <c r="C2645" s="4" t="s">
        <v>195</v>
      </c>
      <c r="D2645" s="4" t="s">
        <v>212</v>
      </c>
      <c r="E2645" s="4" t="s">
        <v>804</v>
      </c>
      <c r="F2645" s="5">
        <v>43947</v>
      </c>
      <c r="G2645" s="4">
        <v>3</v>
      </c>
      <c r="H2645" s="11">
        <f>VLOOKUP(B2645,[1]!Product_Data[#Data],4,0)</f>
        <v>1899</v>
      </c>
      <c r="I2645" s="11">
        <f>VLOOKUP(B2645,[1]!Product_Data[#Data],3,0)</f>
        <v>1044</v>
      </c>
      <c r="J2645" s="11">
        <f t="shared" si="249"/>
        <v>3132</v>
      </c>
      <c r="K2645" s="11">
        <f t="shared" si="250"/>
        <v>5697</v>
      </c>
      <c r="L2645" s="11">
        <f t="shared" si="251"/>
        <v>2565</v>
      </c>
      <c r="M2645" t="str">
        <f>VLOOKUP(C2645,[1]!Location_Data[#Data],2,0)</f>
        <v>Pomona</v>
      </c>
      <c r="N2645" t="str">
        <f>VLOOKUP(D2645,[1]!Salespeople_Data[#Data],2,0)</f>
        <v>Ronald Reed</v>
      </c>
      <c r="O2645" t="str">
        <f>VLOOKUP(E2645,[1]!Customer_Data[#Data],2,0)</f>
        <v>Gregory Boyd</v>
      </c>
      <c r="P2645" s="15">
        <f t="shared" si="246"/>
        <v>1</v>
      </c>
      <c r="Q2645">
        <f t="shared" si="247"/>
        <v>4</v>
      </c>
      <c r="R2645">
        <f t="shared" si="248"/>
        <v>2020</v>
      </c>
    </row>
    <row r="2646" spans="1:18" x14ac:dyDescent="0.25">
      <c r="A2646" s="2" t="s">
        <v>3641</v>
      </c>
      <c r="B2646" s="2" t="s">
        <v>132</v>
      </c>
      <c r="C2646" s="2" t="s">
        <v>74</v>
      </c>
      <c r="D2646" s="2" t="s">
        <v>447</v>
      </c>
      <c r="E2646" s="2" t="s">
        <v>1897</v>
      </c>
      <c r="F2646" s="3">
        <v>44088</v>
      </c>
      <c r="G2646" s="2">
        <v>2</v>
      </c>
      <c r="H2646" s="11">
        <f>VLOOKUP(B2646,[1]!Product_Data[#Data],4,0)</f>
        <v>2091</v>
      </c>
      <c r="I2646" s="11">
        <f>VLOOKUP(B2646,[1]!Product_Data[#Data],3,0)</f>
        <v>1485</v>
      </c>
      <c r="J2646" s="11">
        <f t="shared" si="249"/>
        <v>2970</v>
      </c>
      <c r="K2646" s="11">
        <f t="shared" si="250"/>
        <v>4182</v>
      </c>
      <c r="L2646" s="11">
        <f t="shared" si="251"/>
        <v>1212</v>
      </c>
      <c r="M2646" t="str">
        <f>VLOOKUP(C2646,[1]!Location_Data[#Data],2,0)</f>
        <v>West Covina</v>
      </c>
      <c r="N2646" t="str">
        <f>VLOOKUP(D2646,[1]!Salespeople_Data[#Data],2,0)</f>
        <v>Howard Sims</v>
      </c>
      <c r="O2646" t="str">
        <f>VLOOKUP(E2646,[1]!Customer_Data[#Data],2,0)</f>
        <v>Charles Perry</v>
      </c>
      <c r="P2646" s="15">
        <f t="shared" si="246"/>
        <v>2</v>
      </c>
      <c r="Q2646">
        <f t="shared" si="247"/>
        <v>9</v>
      </c>
      <c r="R2646">
        <f t="shared" si="248"/>
        <v>2020</v>
      </c>
    </row>
    <row r="2647" spans="1:18" x14ac:dyDescent="0.25">
      <c r="A2647" s="4" t="s">
        <v>3642</v>
      </c>
      <c r="B2647" s="4" t="s">
        <v>28</v>
      </c>
      <c r="C2647" s="4" t="s">
        <v>450</v>
      </c>
      <c r="D2647" s="4" t="s">
        <v>308</v>
      </c>
      <c r="E2647" s="4" t="s">
        <v>2330</v>
      </c>
      <c r="F2647" s="5">
        <v>43942</v>
      </c>
      <c r="G2647" s="4">
        <v>2</v>
      </c>
      <c r="H2647" s="11">
        <f>VLOOKUP(B2647,[1]!Product_Data[#Data],4,0)</f>
        <v>684</v>
      </c>
      <c r="I2647" s="11">
        <f>VLOOKUP(B2647,[1]!Product_Data[#Data],3,0)</f>
        <v>561</v>
      </c>
      <c r="J2647" s="11">
        <f t="shared" si="249"/>
        <v>1122</v>
      </c>
      <c r="K2647" s="11">
        <f t="shared" si="250"/>
        <v>1368</v>
      </c>
      <c r="L2647" s="11">
        <f t="shared" si="251"/>
        <v>246</v>
      </c>
      <c r="M2647" t="str">
        <f>VLOOKUP(C2647,[1]!Location_Data[#Data],2,0)</f>
        <v>Simi Valley</v>
      </c>
      <c r="N2647" t="str">
        <f>VLOOKUP(D2647,[1]!Salespeople_Data[#Data],2,0)</f>
        <v>Fred Robertson</v>
      </c>
      <c r="O2647" t="str">
        <f>VLOOKUP(E2647,[1]!Customer_Data[#Data],2,0)</f>
        <v>Bobby Hughes</v>
      </c>
      <c r="P2647" s="15">
        <f t="shared" si="246"/>
        <v>3</v>
      </c>
      <c r="Q2647">
        <f t="shared" si="247"/>
        <v>4</v>
      </c>
      <c r="R2647">
        <f t="shared" si="248"/>
        <v>2020</v>
      </c>
    </row>
    <row r="2648" spans="1:18" x14ac:dyDescent="0.25">
      <c r="A2648" s="2" t="s">
        <v>3643</v>
      </c>
      <c r="B2648" s="2" t="s">
        <v>818</v>
      </c>
      <c r="C2648" s="2" t="s">
        <v>355</v>
      </c>
      <c r="D2648" s="2" t="s">
        <v>141</v>
      </c>
      <c r="E2648" s="2" t="s">
        <v>2357</v>
      </c>
      <c r="F2648" s="3">
        <v>44107</v>
      </c>
      <c r="G2648" s="2">
        <v>1</v>
      </c>
      <c r="H2648" s="11">
        <f>VLOOKUP(B2648,[1]!Product_Data[#Data],4,0)</f>
        <v>1638</v>
      </c>
      <c r="I2648" s="11">
        <f>VLOOKUP(B2648,[1]!Product_Data[#Data],3,0)</f>
        <v>1261</v>
      </c>
      <c r="J2648" s="11">
        <f t="shared" si="249"/>
        <v>1261</v>
      </c>
      <c r="K2648" s="11">
        <f t="shared" si="250"/>
        <v>1638</v>
      </c>
      <c r="L2648" s="11">
        <f t="shared" si="251"/>
        <v>377</v>
      </c>
      <c r="M2648" t="str">
        <f>VLOOKUP(C2648,[1]!Location_Data[#Data],2,0)</f>
        <v>Burbank</v>
      </c>
      <c r="N2648" t="str">
        <f>VLOOKUP(D2648,[1]!Salespeople_Data[#Data],2,0)</f>
        <v>Arthur Mccoy</v>
      </c>
      <c r="O2648" t="str">
        <f>VLOOKUP(E2648,[1]!Customer_Data[#Data],2,0)</f>
        <v>Brian Murphy</v>
      </c>
      <c r="P2648" s="15">
        <f t="shared" si="246"/>
        <v>7</v>
      </c>
      <c r="Q2648">
        <f t="shared" si="247"/>
        <v>10</v>
      </c>
      <c r="R2648">
        <f t="shared" si="248"/>
        <v>2020</v>
      </c>
    </row>
    <row r="2649" spans="1:18" x14ac:dyDescent="0.25">
      <c r="A2649" s="4" t="s">
        <v>3644</v>
      </c>
      <c r="B2649" s="4" t="s">
        <v>703</v>
      </c>
      <c r="C2649" s="4" t="s">
        <v>74</v>
      </c>
      <c r="D2649" s="4" t="s">
        <v>308</v>
      </c>
      <c r="E2649" s="4" t="s">
        <v>1267</v>
      </c>
      <c r="F2649" s="5">
        <v>43877</v>
      </c>
      <c r="G2649" s="4">
        <v>4</v>
      </c>
      <c r="H2649" s="11">
        <f>VLOOKUP(B2649,[1]!Product_Data[#Data],4,0)</f>
        <v>530</v>
      </c>
      <c r="I2649" s="11">
        <f>VLOOKUP(B2649,[1]!Product_Data[#Data],3,0)</f>
        <v>435</v>
      </c>
      <c r="J2649" s="11">
        <f t="shared" si="249"/>
        <v>1740</v>
      </c>
      <c r="K2649" s="11">
        <f t="shared" si="250"/>
        <v>2120</v>
      </c>
      <c r="L2649" s="11">
        <f t="shared" si="251"/>
        <v>380</v>
      </c>
      <c r="M2649" t="str">
        <f>VLOOKUP(C2649,[1]!Location_Data[#Data],2,0)</f>
        <v>West Covina</v>
      </c>
      <c r="N2649" t="str">
        <f>VLOOKUP(D2649,[1]!Salespeople_Data[#Data],2,0)</f>
        <v>Fred Robertson</v>
      </c>
      <c r="O2649" t="str">
        <f>VLOOKUP(E2649,[1]!Customer_Data[#Data],2,0)</f>
        <v>Kevin Gilbert</v>
      </c>
      <c r="P2649" s="15">
        <f t="shared" si="246"/>
        <v>1</v>
      </c>
      <c r="Q2649">
        <f t="shared" si="247"/>
        <v>2</v>
      </c>
      <c r="R2649">
        <f t="shared" si="248"/>
        <v>2020</v>
      </c>
    </row>
    <row r="2650" spans="1:18" x14ac:dyDescent="0.25">
      <c r="A2650" s="2" t="s">
        <v>3645</v>
      </c>
      <c r="B2650" s="2" t="s">
        <v>796</v>
      </c>
      <c r="C2650" s="2" t="s">
        <v>490</v>
      </c>
      <c r="D2650" s="2" t="s">
        <v>53</v>
      </c>
      <c r="E2650" s="2" t="s">
        <v>931</v>
      </c>
      <c r="F2650" s="3">
        <v>44086</v>
      </c>
      <c r="G2650" s="2">
        <v>1</v>
      </c>
      <c r="H2650" s="11">
        <f>VLOOKUP(B2650,[1]!Product_Data[#Data],4,0)</f>
        <v>1103</v>
      </c>
      <c r="I2650" s="11">
        <f>VLOOKUP(B2650,[1]!Product_Data[#Data],3,0)</f>
        <v>838</v>
      </c>
      <c r="J2650" s="11">
        <f t="shared" si="249"/>
        <v>838</v>
      </c>
      <c r="K2650" s="11">
        <f t="shared" si="250"/>
        <v>1103</v>
      </c>
      <c r="L2650" s="11">
        <f t="shared" si="251"/>
        <v>265</v>
      </c>
      <c r="M2650" t="str">
        <f>VLOOKUP(C2650,[1]!Location_Data[#Data],2,0)</f>
        <v>Temecula</v>
      </c>
      <c r="N2650" t="str">
        <f>VLOOKUP(D2650,[1]!Salespeople_Data[#Data],2,0)</f>
        <v>Scott Mason</v>
      </c>
      <c r="O2650" t="str">
        <f>VLOOKUP(E2650,[1]!Customer_Data[#Data],2,0)</f>
        <v>Joshua Collins</v>
      </c>
      <c r="P2650" s="15">
        <f t="shared" si="246"/>
        <v>7</v>
      </c>
      <c r="Q2650">
        <f t="shared" si="247"/>
        <v>9</v>
      </c>
      <c r="R2650">
        <f t="shared" si="248"/>
        <v>2020</v>
      </c>
    </row>
    <row r="2651" spans="1:18" x14ac:dyDescent="0.25">
      <c r="A2651" s="4" t="s">
        <v>3646</v>
      </c>
      <c r="B2651" s="4" t="s">
        <v>223</v>
      </c>
      <c r="C2651" s="4" t="s">
        <v>362</v>
      </c>
      <c r="D2651" s="4" t="s">
        <v>141</v>
      </c>
      <c r="E2651" s="4" t="s">
        <v>2409</v>
      </c>
      <c r="F2651" s="5">
        <v>43943</v>
      </c>
      <c r="G2651" s="4">
        <v>1</v>
      </c>
      <c r="H2651" s="11">
        <f>VLOOKUP(B2651,[1]!Product_Data[#Data],4,0)</f>
        <v>799</v>
      </c>
      <c r="I2651" s="11">
        <f>VLOOKUP(B2651,[1]!Product_Data[#Data],3,0)</f>
        <v>455</v>
      </c>
      <c r="J2651" s="11">
        <f t="shared" si="249"/>
        <v>455</v>
      </c>
      <c r="K2651" s="11">
        <f t="shared" si="250"/>
        <v>799</v>
      </c>
      <c r="L2651" s="11">
        <f t="shared" si="251"/>
        <v>344</v>
      </c>
      <c r="M2651" t="str">
        <f>VLOOKUP(C2651,[1]!Location_Data[#Data],2,0)</f>
        <v>San Bernardino</v>
      </c>
      <c r="N2651" t="str">
        <f>VLOOKUP(D2651,[1]!Salespeople_Data[#Data],2,0)</f>
        <v>Arthur Mccoy</v>
      </c>
      <c r="O2651" t="str">
        <f>VLOOKUP(E2651,[1]!Customer_Data[#Data],2,0)</f>
        <v>Daniel Carroll</v>
      </c>
      <c r="P2651" s="15">
        <f t="shared" si="246"/>
        <v>4</v>
      </c>
      <c r="Q2651">
        <f t="shared" si="247"/>
        <v>4</v>
      </c>
      <c r="R2651">
        <f t="shared" si="248"/>
        <v>2020</v>
      </c>
    </row>
    <row r="2652" spans="1:18" x14ac:dyDescent="0.25">
      <c r="A2652" s="2" t="s">
        <v>3647</v>
      </c>
      <c r="B2652" s="2" t="s">
        <v>479</v>
      </c>
      <c r="C2652" s="2" t="s">
        <v>355</v>
      </c>
      <c r="D2652" s="2" t="s">
        <v>49</v>
      </c>
      <c r="E2652" s="2" t="s">
        <v>2462</v>
      </c>
      <c r="F2652" s="3">
        <v>44144</v>
      </c>
      <c r="G2652" s="2">
        <v>1</v>
      </c>
      <c r="H2652" s="11">
        <f>VLOOKUP(B2652,[1]!Product_Data[#Data],4,0)</f>
        <v>123</v>
      </c>
      <c r="I2652" s="11">
        <f>VLOOKUP(B2652,[1]!Product_Data[#Data],3,0)</f>
        <v>84</v>
      </c>
      <c r="J2652" s="11">
        <f t="shared" si="249"/>
        <v>84</v>
      </c>
      <c r="K2652" s="11">
        <f t="shared" si="250"/>
        <v>123</v>
      </c>
      <c r="L2652" s="11">
        <f t="shared" si="251"/>
        <v>39</v>
      </c>
      <c r="M2652" t="str">
        <f>VLOOKUP(C2652,[1]!Location_Data[#Data],2,0)</f>
        <v>Burbank</v>
      </c>
      <c r="N2652" t="str">
        <f>VLOOKUP(D2652,[1]!Salespeople_Data[#Data],2,0)</f>
        <v>Walter Cook</v>
      </c>
      <c r="O2652" t="str">
        <f>VLOOKUP(E2652,[1]!Customer_Data[#Data],2,0)</f>
        <v>Benjamin Ryan</v>
      </c>
      <c r="P2652" s="15">
        <f t="shared" si="246"/>
        <v>2</v>
      </c>
      <c r="Q2652">
        <f t="shared" si="247"/>
        <v>11</v>
      </c>
      <c r="R2652">
        <f t="shared" si="248"/>
        <v>2020</v>
      </c>
    </row>
    <row r="2653" spans="1:18" x14ac:dyDescent="0.25">
      <c r="A2653" s="4" t="s">
        <v>3648</v>
      </c>
      <c r="B2653" s="4" t="s">
        <v>421</v>
      </c>
      <c r="C2653" s="4" t="s">
        <v>596</v>
      </c>
      <c r="D2653" s="4" t="s">
        <v>298</v>
      </c>
      <c r="E2653" s="4" t="s">
        <v>1842</v>
      </c>
      <c r="F2653" s="5">
        <v>43925</v>
      </c>
      <c r="G2653" s="4">
        <v>1</v>
      </c>
      <c r="H2653" s="11">
        <f>VLOOKUP(B2653,[1]!Product_Data[#Data],4,0)</f>
        <v>826</v>
      </c>
      <c r="I2653" s="11">
        <f>VLOOKUP(B2653,[1]!Product_Data[#Data],3,0)</f>
        <v>562</v>
      </c>
      <c r="J2653" s="11">
        <f t="shared" si="249"/>
        <v>562</v>
      </c>
      <c r="K2653" s="11">
        <f t="shared" si="250"/>
        <v>826</v>
      </c>
      <c r="L2653" s="11">
        <f t="shared" si="251"/>
        <v>264</v>
      </c>
      <c r="M2653" t="str">
        <f>VLOOKUP(C2653,[1]!Location_Data[#Data],2,0)</f>
        <v>Fremont</v>
      </c>
      <c r="N2653" t="str">
        <f>VLOOKUP(D2653,[1]!Salespeople_Data[#Data],2,0)</f>
        <v>Kenneth Fields</v>
      </c>
      <c r="O2653" t="str">
        <f>VLOOKUP(E2653,[1]!Customer_Data[#Data],2,0)</f>
        <v>Wayne Johnson</v>
      </c>
      <c r="P2653" s="15">
        <f t="shared" si="246"/>
        <v>7</v>
      </c>
      <c r="Q2653">
        <f t="shared" si="247"/>
        <v>4</v>
      </c>
      <c r="R2653">
        <f t="shared" si="248"/>
        <v>2020</v>
      </c>
    </row>
    <row r="2654" spans="1:18" x14ac:dyDescent="0.25">
      <c r="A2654" s="2" t="s">
        <v>3649</v>
      </c>
      <c r="B2654" s="2" t="s">
        <v>412</v>
      </c>
      <c r="C2654" s="2" t="s">
        <v>90</v>
      </c>
      <c r="D2654" s="2" t="s">
        <v>10</v>
      </c>
      <c r="E2654" s="2" t="s">
        <v>1254</v>
      </c>
      <c r="F2654" s="3">
        <v>44076</v>
      </c>
      <c r="G2654" s="2">
        <v>3</v>
      </c>
      <c r="H2654" s="11">
        <f>VLOOKUP(B2654,[1]!Product_Data[#Data],4,0)</f>
        <v>2396</v>
      </c>
      <c r="I2654" s="11">
        <f>VLOOKUP(B2654,[1]!Product_Data[#Data],3,0)</f>
        <v>1965</v>
      </c>
      <c r="J2654" s="11">
        <f t="shared" si="249"/>
        <v>5895</v>
      </c>
      <c r="K2654" s="11">
        <f t="shared" si="250"/>
        <v>7188</v>
      </c>
      <c r="L2654" s="11">
        <f t="shared" si="251"/>
        <v>1293</v>
      </c>
      <c r="M2654" t="str">
        <f>VLOOKUP(C2654,[1]!Location_Data[#Data],2,0)</f>
        <v>Irvine</v>
      </c>
      <c r="N2654" t="str">
        <f>VLOOKUP(D2654,[1]!Salespeople_Data[#Data],2,0)</f>
        <v>Justin Lynch</v>
      </c>
      <c r="O2654" t="str">
        <f>VLOOKUP(E2654,[1]!Customer_Data[#Data],2,0)</f>
        <v>Daniel Moreno</v>
      </c>
      <c r="P2654" s="15">
        <f t="shared" si="246"/>
        <v>4</v>
      </c>
      <c r="Q2654">
        <f t="shared" si="247"/>
        <v>9</v>
      </c>
      <c r="R2654">
        <f t="shared" si="248"/>
        <v>2020</v>
      </c>
    </row>
    <row r="2655" spans="1:18" x14ac:dyDescent="0.25">
      <c r="A2655" s="4" t="s">
        <v>3650</v>
      </c>
      <c r="B2655" s="4" t="s">
        <v>210</v>
      </c>
      <c r="C2655" s="4" t="s">
        <v>90</v>
      </c>
      <c r="D2655" s="4" t="s">
        <v>116</v>
      </c>
      <c r="E2655" s="4" t="s">
        <v>198</v>
      </c>
      <c r="F2655" s="5">
        <v>44083</v>
      </c>
      <c r="G2655" s="4">
        <v>3</v>
      </c>
      <c r="H2655" s="11">
        <f>VLOOKUP(B2655,[1]!Product_Data[#Data],4,0)</f>
        <v>458</v>
      </c>
      <c r="I2655" s="11">
        <f>VLOOKUP(B2655,[1]!Product_Data[#Data],3,0)</f>
        <v>376</v>
      </c>
      <c r="J2655" s="11">
        <f t="shared" si="249"/>
        <v>1128</v>
      </c>
      <c r="K2655" s="11">
        <f t="shared" si="250"/>
        <v>1374</v>
      </c>
      <c r="L2655" s="11">
        <f t="shared" si="251"/>
        <v>246</v>
      </c>
      <c r="M2655" t="str">
        <f>VLOOKUP(C2655,[1]!Location_Data[#Data],2,0)</f>
        <v>Irvine</v>
      </c>
      <c r="N2655" t="str">
        <f>VLOOKUP(D2655,[1]!Salespeople_Data[#Data],2,0)</f>
        <v>Roger Ramos</v>
      </c>
      <c r="O2655" t="str">
        <f>VLOOKUP(E2655,[1]!Customer_Data[#Data],2,0)</f>
        <v>Donald Stanley</v>
      </c>
      <c r="P2655" s="15">
        <f t="shared" si="246"/>
        <v>4</v>
      </c>
      <c r="Q2655">
        <f t="shared" si="247"/>
        <v>9</v>
      </c>
      <c r="R2655">
        <f t="shared" si="248"/>
        <v>2020</v>
      </c>
    </row>
    <row r="2656" spans="1:18" x14ac:dyDescent="0.25">
      <c r="A2656" s="2" t="s">
        <v>3651</v>
      </c>
      <c r="B2656" s="2" t="s">
        <v>109</v>
      </c>
      <c r="C2656" s="2" t="s">
        <v>145</v>
      </c>
      <c r="D2656" s="2" t="s">
        <v>239</v>
      </c>
      <c r="E2656" s="2" t="s">
        <v>1412</v>
      </c>
      <c r="F2656" s="3">
        <v>43903</v>
      </c>
      <c r="G2656" s="2">
        <v>1</v>
      </c>
      <c r="H2656" s="11">
        <f>VLOOKUP(B2656,[1]!Product_Data[#Data],4,0)</f>
        <v>1783</v>
      </c>
      <c r="I2656" s="11">
        <f>VLOOKUP(B2656,[1]!Product_Data[#Data],3,0)</f>
        <v>1230</v>
      </c>
      <c r="J2656" s="11">
        <f t="shared" si="249"/>
        <v>1230</v>
      </c>
      <c r="K2656" s="11">
        <f t="shared" si="250"/>
        <v>1783</v>
      </c>
      <c r="L2656" s="11">
        <f t="shared" si="251"/>
        <v>553</v>
      </c>
      <c r="M2656" t="str">
        <f>VLOOKUP(C2656,[1]!Location_Data[#Data],2,0)</f>
        <v>Santa Maria</v>
      </c>
      <c r="N2656" t="str">
        <f>VLOOKUP(D2656,[1]!Salespeople_Data[#Data],2,0)</f>
        <v>John Reyes</v>
      </c>
      <c r="O2656" t="str">
        <f>VLOOKUP(E2656,[1]!Customer_Data[#Data],2,0)</f>
        <v>Richard Peters</v>
      </c>
      <c r="P2656" s="15">
        <f t="shared" si="246"/>
        <v>6</v>
      </c>
      <c r="Q2656">
        <f t="shared" si="247"/>
        <v>3</v>
      </c>
      <c r="R2656">
        <f t="shared" si="248"/>
        <v>2020</v>
      </c>
    </row>
    <row r="2657" spans="1:18" x14ac:dyDescent="0.25">
      <c r="A2657" s="4" t="s">
        <v>3652</v>
      </c>
      <c r="B2657" s="4" t="s">
        <v>495</v>
      </c>
      <c r="C2657" s="4" t="s">
        <v>268</v>
      </c>
      <c r="D2657" s="4" t="s">
        <v>10</v>
      </c>
      <c r="E2657" s="4" t="s">
        <v>1670</v>
      </c>
      <c r="F2657" s="5">
        <v>43902</v>
      </c>
      <c r="G2657" s="4">
        <v>1</v>
      </c>
      <c r="H2657" s="11">
        <f>VLOOKUP(B2657,[1]!Product_Data[#Data],4,0)</f>
        <v>1467</v>
      </c>
      <c r="I2657" s="11">
        <f>VLOOKUP(B2657,[1]!Product_Data[#Data],3,0)</f>
        <v>807</v>
      </c>
      <c r="J2657" s="11">
        <f t="shared" si="249"/>
        <v>807</v>
      </c>
      <c r="K2657" s="11">
        <f t="shared" si="250"/>
        <v>1467</v>
      </c>
      <c r="L2657" s="11">
        <f t="shared" si="251"/>
        <v>660</v>
      </c>
      <c r="M2657" t="str">
        <f>VLOOKUP(C2657,[1]!Location_Data[#Data],2,0)</f>
        <v>Murrieta</v>
      </c>
      <c r="N2657" t="str">
        <f>VLOOKUP(D2657,[1]!Salespeople_Data[#Data],2,0)</f>
        <v>Justin Lynch</v>
      </c>
      <c r="O2657" t="str">
        <f>VLOOKUP(E2657,[1]!Customer_Data[#Data],2,0)</f>
        <v>Todd Davis</v>
      </c>
      <c r="P2657" s="15">
        <f t="shared" si="246"/>
        <v>5</v>
      </c>
      <c r="Q2657">
        <f t="shared" si="247"/>
        <v>3</v>
      </c>
      <c r="R2657">
        <f t="shared" si="248"/>
        <v>2020</v>
      </c>
    </row>
    <row r="2658" spans="1:18" x14ac:dyDescent="0.25">
      <c r="A2658" s="2" t="s">
        <v>3653</v>
      </c>
      <c r="B2658" s="2" t="s">
        <v>119</v>
      </c>
      <c r="C2658" s="2" t="s">
        <v>52</v>
      </c>
      <c r="D2658" s="2" t="s">
        <v>146</v>
      </c>
      <c r="E2658" s="2" t="s">
        <v>1079</v>
      </c>
      <c r="F2658" s="3">
        <v>43831</v>
      </c>
      <c r="G2658" s="2">
        <v>1</v>
      </c>
      <c r="H2658" s="11">
        <f>VLOOKUP(B2658,[1]!Product_Data[#Data],4,0)</f>
        <v>1077</v>
      </c>
      <c r="I2658" s="11">
        <f>VLOOKUP(B2658,[1]!Product_Data[#Data],3,0)</f>
        <v>732</v>
      </c>
      <c r="J2658" s="11">
        <f t="shared" si="249"/>
        <v>732</v>
      </c>
      <c r="K2658" s="11">
        <f t="shared" si="250"/>
        <v>1077</v>
      </c>
      <c r="L2658" s="11">
        <f t="shared" si="251"/>
        <v>345</v>
      </c>
      <c r="M2658" t="str">
        <f>VLOOKUP(C2658,[1]!Location_Data[#Data],2,0)</f>
        <v>Pasadena</v>
      </c>
      <c r="N2658" t="str">
        <f>VLOOKUP(D2658,[1]!Salespeople_Data[#Data],2,0)</f>
        <v>Carl Elliott</v>
      </c>
      <c r="O2658" t="str">
        <f>VLOOKUP(E2658,[1]!Customer_Data[#Data],2,0)</f>
        <v>Donald Reynolds</v>
      </c>
      <c r="P2658" s="15">
        <f t="shared" si="246"/>
        <v>4</v>
      </c>
      <c r="Q2658">
        <f t="shared" si="247"/>
        <v>1</v>
      </c>
      <c r="R2658">
        <f t="shared" si="248"/>
        <v>2020</v>
      </c>
    </row>
    <row r="2659" spans="1:18" x14ac:dyDescent="0.25">
      <c r="A2659" s="4" t="s">
        <v>3654</v>
      </c>
      <c r="B2659" s="4" t="s">
        <v>8</v>
      </c>
      <c r="C2659" s="4" t="s">
        <v>70</v>
      </c>
      <c r="D2659" s="4" t="s">
        <v>239</v>
      </c>
      <c r="E2659" s="4" t="s">
        <v>808</v>
      </c>
      <c r="F2659" s="5">
        <v>43990</v>
      </c>
      <c r="G2659" s="4">
        <v>2</v>
      </c>
      <c r="H2659" s="11">
        <f>VLOOKUP(B2659,[1]!Product_Data[#Data],4,0)</f>
        <v>1522</v>
      </c>
      <c r="I2659" s="11">
        <f>VLOOKUP(B2659,[1]!Product_Data[#Data],3,0)</f>
        <v>791</v>
      </c>
      <c r="J2659" s="11">
        <f t="shared" si="249"/>
        <v>1582</v>
      </c>
      <c r="K2659" s="11">
        <f t="shared" si="250"/>
        <v>3044</v>
      </c>
      <c r="L2659" s="11">
        <f t="shared" si="251"/>
        <v>1462</v>
      </c>
      <c r="M2659" t="str">
        <f>VLOOKUP(C2659,[1]!Location_Data[#Data],2,0)</f>
        <v>Clovis</v>
      </c>
      <c r="N2659" t="str">
        <f>VLOOKUP(D2659,[1]!Salespeople_Data[#Data],2,0)</f>
        <v>John Reyes</v>
      </c>
      <c r="O2659" t="str">
        <f>VLOOKUP(E2659,[1]!Customer_Data[#Data],2,0)</f>
        <v>Benjamin Murray</v>
      </c>
      <c r="P2659" s="15">
        <f t="shared" si="246"/>
        <v>2</v>
      </c>
      <c r="Q2659">
        <f t="shared" si="247"/>
        <v>6</v>
      </c>
      <c r="R2659">
        <f t="shared" si="248"/>
        <v>2020</v>
      </c>
    </row>
    <row r="2660" spans="1:18" x14ac:dyDescent="0.25">
      <c r="A2660" s="2" t="s">
        <v>3655</v>
      </c>
      <c r="B2660" s="2" t="s">
        <v>421</v>
      </c>
      <c r="C2660" s="2" t="s">
        <v>272</v>
      </c>
      <c r="D2660" s="2" t="s">
        <v>75</v>
      </c>
      <c r="E2660" s="2" t="s">
        <v>1594</v>
      </c>
      <c r="F2660" s="3">
        <v>44040</v>
      </c>
      <c r="G2660" s="2">
        <v>3</v>
      </c>
      <c r="H2660" s="11">
        <f>VLOOKUP(B2660,[1]!Product_Data[#Data],4,0)</f>
        <v>826</v>
      </c>
      <c r="I2660" s="11">
        <f>VLOOKUP(B2660,[1]!Product_Data[#Data],3,0)</f>
        <v>562</v>
      </c>
      <c r="J2660" s="11">
        <f t="shared" si="249"/>
        <v>1686</v>
      </c>
      <c r="K2660" s="11">
        <f t="shared" si="250"/>
        <v>2478</v>
      </c>
      <c r="L2660" s="11">
        <f t="shared" si="251"/>
        <v>792</v>
      </c>
      <c r="M2660" t="str">
        <f>VLOOKUP(C2660,[1]!Location_Data[#Data],2,0)</f>
        <v>Torrance</v>
      </c>
      <c r="N2660" t="str">
        <f>VLOOKUP(D2660,[1]!Salespeople_Data[#Data],2,0)</f>
        <v>Roger Robertson</v>
      </c>
      <c r="O2660" t="str">
        <f>VLOOKUP(E2660,[1]!Customer_Data[#Data],2,0)</f>
        <v>Patrick Rivera</v>
      </c>
      <c r="P2660" s="15">
        <f t="shared" si="246"/>
        <v>3</v>
      </c>
      <c r="Q2660">
        <f t="shared" si="247"/>
        <v>7</v>
      </c>
      <c r="R2660">
        <f t="shared" si="248"/>
        <v>2020</v>
      </c>
    </row>
    <row r="2661" spans="1:18" x14ac:dyDescent="0.25">
      <c r="A2661" s="4" t="s">
        <v>3656</v>
      </c>
      <c r="B2661" s="4" t="s">
        <v>752</v>
      </c>
      <c r="C2661" s="4" t="s">
        <v>268</v>
      </c>
      <c r="D2661" s="4" t="s">
        <v>25</v>
      </c>
      <c r="E2661" s="4" t="s">
        <v>608</v>
      </c>
      <c r="F2661" s="5">
        <v>44059</v>
      </c>
      <c r="G2661" s="4">
        <v>1</v>
      </c>
      <c r="H2661" s="11">
        <f>VLOOKUP(B2661,[1]!Product_Data[#Data],4,0)</f>
        <v>95</v>
      </c>
      <c r="I2661" s="11">
        <f>VLOOKUP(B2661,[1]!Product_Data[#Data],3,0)</f>
        <v>61</v>
      </c>
      <c r="J2661" s="11">
        <f t="shared" si="249"/>
        <v>61</v>
      </c>
      <c r="K2661" s="11">
        <f t="shared" si="250"/>
        <v>95</v>
      </c>
      <c r="L2661" s="11">
        <f t="shared" si="251"/>
        <v>34</v>
      </c>
      <c r="M2661" t="str">
        <f>VLOOKUP(C2661,[1]!Location_Data[#Data],2,0)</f>
        <v>Murrieta</v>
      </c>
      <c r="N2661" t="str">
        <f>VLOOKUP(D2661,[1]!Salespeople_Data[#Data],2,0)</f>
        <v>Brian Davis</v>
      </c>
      <c r="O2661" t="str">
        <f>VLOOKUP(E2661,[1]!Customer_Data[#Data],2,0)</f>
        <v>Aaron Mills</v>
      </c>
      <c r="P2661" s="15">
        <f t="shared" si="246"/>
        <v>1</v>
      </c>
      <c r="Q2661">
        <f t="shared" si="247"/>
        <v>8</v>
      </c>
      <c r="R2661">
        <f t="shared" si="248"/>
        <v>2020</v>
      </c>
    </row>
    <row r="2662" spans="1:18" x14ac:dyDescent="0.25">
      <c r="A2662" s="2" t="s">
        <v>3657</v>
      </c>
      <c r="B2662" s="2" t="s">
        <v>256</v>
      </c>
      <c r="C2662" s="2" t="s">
        <v>169</v>
      </c>
      <c r="D2662" s="2" t="s">
        <v>159</v>
      </c>
      <c r="E2662" s="2" t="s">
        <v>814</v>
      </c>
      <c r="F2662" s="3">
        <v>43853</v>
      </c>
      <c r="G2662" s="2">
        <v>2</v>
      </c>
      <c r="H2662" s="11">
        <f>VLOOKUP(B2662,[1]!Product_Data[#Data],4,0)</f>
        <v>596</v>
      </c>
      <c r="I2662" s="11">
        <f>VLOOKUP(B2662,[1]!Product_Data[#Data],3,0)</f>
        <v>358</v>
      </c>
      <c r="J2662" s="11">
        <f t="shared" si="249"/>
        <v>716</v>
      </c>
      <c r="K2662" s="11">
        <f t="shared" si="250"/>
        <v>1192</v>
      </c>
      <c r="L2662" s="11">
        <f t="shared" si="251"/>
        <v>476</v>
      </c>
      <c r="M2662" t="str">
        <f>VLOOKUP(C2662,[1]!Location_Data[#Data],2,0)</f>
        <v>Vista</v>
      </c>
      <c r="N2662" t="str">
        <f>VLOOKUP(D2662,[1]!Salespeople_Data[#Data],2,0)</f>
        <v>Bobby Russell</v>
      </c>
      <c r="O2662" t="str">
        <f>VLOOKUP(E2662,[1]!Customer_Data[#Data],2,0)</f>
        <v>Juan Rivera</v>
      </c>
      <c r="P2662" s="15">
        <f t="shared" si="246"/>
        <v>5</v>
      </c>
      <c r="Q2662">
        <f t="shared" si="247"/>
        <v>1</v>
      </c>
      <c r="R2662">
        <f t="shared" si="248"/>
        <v>2020</v>
      </c>
    </row>
    <row r="2663" spans="1:18" x14ac:dyDescent="0.25">
      <c r="A2663" s="4" t="s">
        <v>3658</v>
      </c>
      <c r="B2663" s="4" t="s">
        <v>155</v>
      </c>
      <c r="C2663" s="4" t="s">
        <v>48</v>
      </c>
      <c r="D2663" s="4" t="s">
        <v>10</v>
      </c>
      <c r="E2663" s="4" t="s">
        <v>2473</v>
      </c>
      <c r="F2663" s="5">
        <v>43851</v>
      </c>
      <c r="G2663" s="4">
        <v>3</v>
      </c>
      <c r="H2663" s="11">
        <f>VLOOKUP(B2663,[1]!Product_Data[#Data],4,0)</f>
        <v>1353</v>
      </c>
      <c r="I2663" s="11">
        <f>VLOOKUP(B2663,[1]!Product_Data[#Data],3,0)</f>
        <v>947</v>
      </c>
      <c r="J2663" s="11">
        <f t="shared" si="249"/>
        <v>2841</v>
      </c>
      <c r="K2663" s="11">
        <f t="shared" si="250"/>
        <v>4059</v>
      </c>
      <c r="L2663" s="11">
        <f t="shared" si="251"/>
        <v>1218</v>
      </c>
      <c r="M2663" t="str">
        <f>VLOOKUP(C2663,[1]!Location_Data[#Data],2,0)</f>
        <v>Rialto</v>
      </c>
      <c r="N2663" t="str">
        <f>VLOOKUP(D2663,[1]!Salespeople_Data[#Data],2,0)</f>
        <v>Justin Lynch</v>
      </c>
      <c r="O2663" t="str">
        <f>VLOOKUP(E2663,[1]!Customer_Data[#Data],2,0)</f>
        <v>Thomas Duncan</v>
      </c>
      <c r="P2663" s="15">
        <f t="shared" si="246"/>
        <v>3</v>
      </c>
      <c r="Q2663">
        <f t="shared" si="247"/>
        <v>1</v>
      </c>
      <c r="R2663">
        <f t="shared" si="248"/>
        <v>2020</v>
      </c>
    </row>
    <row r="2664" spans="1:18" x14ac:dyDescent="0.25">
      <c r="A2664" s="2" t="s">
        <v>3659</v>
      </c>
      <c r="B2664" s="2" t="s">
        <v>28</v>
      </c>
      <c r="C2664" s="2" t="s">
        <v>286</v>
      </c>
      <c r="D2664" s="2" t="s">
        <v>165</v>
      </c>
      <c r="E2664" s="2" t="s">
        <v>1864</v>
      </c>
      <c r="F2664" s="3">
        <v>44134</v>
      </c>
      <c r="G2664" s="2">
        <v>4</v>
      </c>
      <c r="H2664" s="11">
        <f>VLOOKUP(B2664,[1]!Product_Data[#Data],4,0)</f>
        <v>684</v>
      </c>
      <c r="I2664" s="11">
        <f>VLOOKUP(B2664,[1]!Product_Data[#Data],3,0)</f>
        <v>561</v>
      </c>
      <c r="J2664" s="11">
        <f t="shared" si="249"/>
        <v>2244</v>
      </c>
      <c r="K2664" s="11">
        <f t="shared" si="250"/>
        <v>2736</v>
      </c>
      <c r="L2664" s="11">
        <f t="shared" si="251"/>
        <v>492</v>
      </c>
      <c r="M2664" t="str">
        <f>VLOOKUP(C2664,[1]!Location_Data[#Data],2,0)</f>
        <v>El Monte</v>
      </c>
      <c r="N2664" t="str">
        <f>VLOOKUP(D2664,[1]!Salespeople_Data[#Data],2,0)</f>
        <v>Joe Sims</v>
      </c>
      <c r="O2664" t="str">
        <f>VLOOKUP(E2664,[1]!Customer_Data[#Data],2,0)</f>
        <v>Juan Griffin</v>
      </c>
      <c r="P2664" s="15">
        <f t="shared" si="246"/>
        <v>6</v>
      </c>
      <c r="Q2664">
        <f t="shared" si="247"/>
        <v>10</v>
      </c>
      <c r="R2664">
        <f t="shared" si="248"/>
        <v>2020</v>
      </c>
    </row>
    <row r="2665" spans="1:18" x14ac:dyDescent="0.25">
      <c r="A2665" s="4" t="s">
        <v>3660</v>
      </c>
      <c r="B2665" s="4" t="s">
        <v>263</v>
      </c>
      <c r="C2665" s="4" t="s">
        <v>380</v>
      </c>
      <c r="D2665" s="4" t="s">
        <v>264</v>
      </c>
      <c r="E2665" s="4" t="s">
        <v>1737</v>
      </c>
      <c r="F2665" s="5">
        <v>43839</v>
      </c>
      <c r="G2665" s="4">
        <v>2</v>
      </c>
      <c r="H2665" s="11">
        <f>VLOOKUP(B2665,[1]!Product_Data[#Data],4,0)</f>
        <v>378</v>
      </c>
      <c r="I2665" s="11">
        <f>VLOOKUP(B2665,[1]!Product_Data[#Data],3,0)</f>
        <v>291</v>
      </c>
      <c r="J2665" s="11">
        <f t="shared" si="249"/>
        <v>582</v>
      </c>
      <c r="K2665" s="11">
        <f t="shared" si="250"/>
        <v>756</v>
      </c>
      <c r="L2665" s="11">
        <f t="shared" si="251"/>
        <v>174</v>
      </c>
      <c r="M2665" t="str">
        <f>VLOOKUP(C2665,[1]!Location_Data[#Data],2,0)</f>
        <v>Los Angeles</v>
      </c>
      <c r="N2665" t="str">
        <f>VLOOKUP(D2665,[1]!Salespeople_Data[#Data],2,0)</f>
        <v>Ernest Wheeler</v>
      </c>
      <c r="O2665" t="str">
        <f>VLOOKUP(E2665,[1]!Customer_Data[#Data],2,0)</f>
        <v>Bobby Burton</v>
      </c>
      <c r="P2665" s="15">
        <f t="shared" si="246"/>
        <v>5</v>
      </c>
      <c r="Q2665">
        <f t="shared" si="247"/>
        <v>1</v>
      </c>
      <c r="R2665">
        <f t="shared" si="248"/>
        <v>2020</v>
      </c>
    </row>
    <row r="2666" spans="1:18" x14ac:dyDescent="0.25">
      <c r="A2666" s="2" t="s">
        <v>3661</v>
      </c>
      <c r="B2666" s="2" t="s">
        <v>33</v>
      </c>
      <c r="C2666" s="2" t="s">
        <v>322</v>
      </c>
      <c r="D2666" s="2" t="s">
        <v>101</v>
      </c>
      <c r="E2666" s="2" t="s">
        <v>2641</v>
      </c>
      <c r="F2666" s="3">
        <v>44183</v>
      </c>
      <c r="G2666" s="2">
        <v>1</v>
      </c>
      <c r="H2666" s="11">
        <f>VLOOKUP(B2666,[1]!Product_Data[#Data],4,0)</f>
        <v>1582</v>
      </c>
      <c r="I2666" s="11">
        <f>VLOOKUP(B2666,[1]!Product_Data[#Data],3,0)</f>
        <v>1234</v>
      </c>
      <c r="J2666" s="11">
        <f t="shared" si="249"/>
        <v>1234</v>
      </c>
      <c r="K2666" s="11">
        <f t="shared" si="250"/>
        <v>1582</v>
      </c>
      <c r="L2666" s="11">
        <f t="shared" si="251"/>
        <v>348</v>
      </c>
      <c r="M2666" t="str">
        <f>VLOOKUP(C2666,[1]!Location_Data[#Data],2,0)</f>
        <v>Rancho Cucamonga</v>
      </c>
      <c r="N2666" t="str">
        <f>VLOOKUP(D2666,[1]!Salespeople_Data[#Data],2,0)</f>
        <v>Scott Clark</v>
      </c>
      <c r="O2666" t="str">
        <f>VLOOKUP(E2666,[1]!Customer_Data[#Data],2,0)</f>
        <v>Nicholas Hernandez</v>
      </c>
      <c r="P2666" s="15">
        <f t="shared" si="246"/>
        <v>6</v>
      </c>
      <c r="Q2666">
        <f t="shared" si="247"/>
        <v>12</v>
      </c>
      <c r="R2666">
        <f t="shared" si="248"/>
        <v>2020</v>
      </c>
    </row>
    <row r="2667" spans="1:18" x14ac:dyDescent="0.25">
      <c r="A2667" s="4" t="s">
        <v>3662</v>
      </c>
      <c r="B2667" s="4" t="s">
        <v>69</v>
      </c>
      <c r="C2667" s="4" t="s">
        <v>29</v>
      </c>
      <c r="D2667" s="4" t="s">
        <v>96</v>
      </c>
      <c r="E2667" s="4" t="s">
        <v>907</v>
      </c>
      <c r="F2667" s="5">
        <v>44171</v>
      </c>
      <c r="G2667" s="4">
        <v>1</v>
      </c>
      <c r="H2667" s="11">
        <f>VLOOKUP(B2667,[1]!Product_Data[#Data],4,0)</f>
        <v>1351</v>
      </c>
      <c r="I2667" s="11">
        <f>VLOOKUP(B2667,[1]!Product_Data[#Data],3,0)</f>
        <v>1108</v>
      </c>
      <c r="J2667" s="11">
        <f t="shared" si="249"/>
        <v>1108</v>
      </c>
      <c r="K2667" s="11">
        <f t="shared" si="250"/>
        <v>1351</v>
      </c>
      <c r="L2667" s="11">
        <f t="shared" si="251"/>
        <v>243</v>
      </c>
      <c r="M2667" t="str">
        <f>VLOOKUP(C2667,[1]!Location_Data[#Data],2,0)</f>
        <v>Santa Ana</v>
      </c>
      <c r="N2667" t="str">
        <f>VLOOKUP(D2667,[1]!Salespeople_Data[#Data],2,0)</f>
        <v>Brian Thomas</v>
      </c>
      <c r="O2667" t="str">
        <f>VLOOKUP(E2667,[1]!Customer_Data[#Data],2,0)</f>
        <v>Carl Jones</v>
      </c>
      <c r="P2667" s="15">
        <f t="shared" si="246"/>
        <v>1</v>
      </c>
      <c r="Q2667">
        <f t="shared" si="247"/>
        <v>12</v>
      </c>
      <c r="R2667">
        <f t="shared" si="248"/>
        <v>2020</v>
      </c>
    </row>
    <row r="2668" spans="1:18" x14ac:dyDescent="0.25">
      <c r="A2668" s="2" t="s">
        <v>3663</v>
      </c>
      <c r="B2668" s="2" t="s">
        <v>132</v>
      </c>
      <c r="C2668" s="2" t="s">
        <v>52</v>
      </c>
      <c r="D2668" s="2" t="s">
        <v>413</v>
      </c>
      <c r="E2668" s="2" t="s">
        <v>281</v>
      </c>
      <c r="F2668" s="3">
        <v>44033</v>
      </c>
      <c r="G2668" s="2">
        <v>1</v>
      </c>
      <c r="H2668" s="11">
        <f>VLOOKUP(B2668,[1]!Product_Data[#Data],4,0)</f>
        <v>2091</v>
      </c>
      <c r="I2668" s="11">
        <f>VLOOKUP(B2668,[1]!Product_Data[#Data],3,0)</f>
        <v>1485</v>
      </c>
      <c r="J2668" s="11">
        <f t="shared" si="249"/>
        <v>1485</v>
      </c>
      <c r="K2668" s="11">
        <f t="shared" si="250"/>
        <v>2091</v>
      </c>
      <c r="L2668" s="11">
        <f t="shared" si="251"/>
        <v>606</v>
      </c>
      <c r="M2668" t="str">
        <f>VLOOKUP(C2668,[1]!Location_Data[#Data],2,0)</f>
        <v>Pasadena</v>
      </c>
      <c r="N2668" t="str">
        <f>VLOOKUP(D2668,[1]!Salespeople_Data[#Data],2,0)</f>
        <v>Kenneth Bradley</v>
      </c>
      <c r="O2668" t="str">
        <f>VLOOKUP(E2668,[1]!Customer_Data[#Data],2,0)</f>
        <v>Joshua Hunt</v>
      </c>
      <c r="P2668" s="15">
        <f t="shared" si="246"/>
        <v>3</v>
      </c>
      <c r="Q2668">
        <f t="shared" si="247"/>
        <v>7</v>
      </c>
      <c r="R2668">
        <f t="shared" si="248"/>
        <v>2020</v>
      </c>
    </row>
    <row r="2669" spans="1:18" x14ac:dyDescent="0.25">
      <c r="A2669" s="4" t="s">
        <v>3664</v>
      </c>
      <c r="B2669" s="4" t="s">
        <v>412</v>
      </c>
      <c r="C2669" s="4" t="s">
        <v>527</v>
      </c>
      <c r="D2669" s="4" t="s">
        <v>80</v>
      </c>
      <c r="E2669" s="4" t="s">
        <v>819</v>
      </c>
      <c r="F2669" s="5">
        <v>44031</v>
      </c>
      <c r="G2669" s="4">
        <v>1</v>
      </c>
      <c r="H2669" s="11">
        <f>VLOOKUP(B2669,[1]!Product_Data[#Data],4,0)</f>
        <v>2396</v>
      </c>
      <c r="I2669" s="11">
        <f>VLOOKUP(B2669,[1]!Product_Data[#Data],3,0)</f>
        <v>1965</v>
      </c>
      <c r="J2669" s="11">
        <f t="shared" si="249"/>
        <v>1965</v>
      </c>
      <c r="K2669" s="11">
        <f t="shared" si="250"/>
        <v>2396</v>
      </c>
      <c r="L2669" s="11">
        <f t="shared" si="251"/>
        <v>431</v>
      </c>
      <c r="M2669" t="str">
        <f>VLOOKUP(C2669,[1]!Location_Data[#Data],2,0)</f>
        <v>Stockton</v>
      </c>
      <c r="N2669" t="str">
        <f>VLOOKUP(D2669,[1]!Salespeople_Data[#Data],2,0)</f>
        <v>Henry Nelson</v>
      </c>
      <c r="O2669" t="str">
        <f>VLOOKUP(E2669,[1]!Customer_Data[#Data],2,0)</f>
        <v>Bobby Greene</v>
      </c>
      <c r="P2669" s="15">
        <f t="shared" si="246"/>
        <v>1</v>
      </c>
      <c r="Q2669">
        <f t="shared" si="247"/>
        <v>7</v>
      </c>
      <c r="R2669">
        <f t="shared" si="248"/>
        <v>2020</v>
      </c>
    </row>
    <row r="2670" spans="1:18" x14ac:dyDescent="0.25">
      <c r="A2670" s="2" t="s">
        <v>3665</v>
      </c>
      <c r="B2670" s="2" t="s">
        <v>173</v>
      </c>
      <c r="C2670" s="2" t="s">
        <v>731</v>
      </c>
      <c r="D2670" s="2" t="s">
        <v>359</v>
      </c>
      <c r="E2670" s="2" t="s">
        <v>905</v>
      </c>
      <c r="F2670" s="3">
        <v>43888</v>
      </c>
      <c r="G2670" s="2">
        <v>1</v>
      </c>
      <c r="H2670" s="11">
        <f>VLOOKUP(B2670,[1]!Product_Data[#Data],4,0)</f>
        <v>2005</v>
      </c>
      <c r="I2670" s="11">
        <f>VLOOKUP(B2670,[1]!Product_Data[#Data],3,0)</f>
        <v>1223</v>
      </c>
      <c r="J2670" s="11">
        <f t="shared" si="249"/>
        <v>1223</v>
      </c>
      <c r="K2670" s="11">
        <f t="shared" si="250"/>
        <v>2005</v>
      </c>
      <c r="L2670" s="11">
        <f t="shared" si="251"/>
        <v>782</v>
      </c>
      <c r="M2670" t="str">
        <f>VLOOKUP(C2670,[1]!Location_Data[#Data],2,0)</f>
        <v>Costa Mesa</v>
      </c>
      <c r="N2670" t="str">
        <f>VLOOKUP(D2670,[1]!Salespeople_Data[#Data],2,0)</f>
        <v>Eugene Holmes</v>
      </c>
      <c r="O2670" t="str">
        <f>VLOOKUP(E2670,[1]!Customer_Data[#Data],2,0)</f>
        <v>Clarence Warren</v>
      </c>
      <c r="P2670" s="15">
        <f t="shared" si="246"/>
        <v>5</v>
      </c>
      <c r="Q2670">
        <f t="shared" si="247"/>
        <v>2</v>
      </c>
      <c r="R2670">
        <f t="shared" si="248"/>
        <v>2020</v>
      </c>
    </row>
    <row r="2671" spans="1:18" x14ac:dyDescent="0.25">
      <c r="A2671" s="4" t="s">
        <v>3666</v>
      </c>
      <c r="B2671" s="4" t="s">
        <v>260</v>
      </c>
      <c r="C2671" s="4" t="s">
        <v>386</v>
      </c>
      <c r="D2671" s="4" t="s">
        <v>359</v>
      </c>
      <c r="E2671" s="4" t="s">
        <v>2542</v>
      </c>
      <c r="F2671" s="5">
        <v>44108</v>
      </c>
      <c r="G2671" s="4">
        <v>2</v>
      </c>
      <c r="H2671" s="11">
        <f>VLOOKUP(B2671,[1]!Product_Data[#Data],4,0)</f>
        <v>502</v>
      </c>
      <c r="I2671" s="11">
        <f>VLOOKUP(B2671,[1]!Product_Data[#Data],3,0)</f>
        <v>296</v>
      </c>
      <c r="J2671" s="11">
        <f t="shared" si="249"/>
        <v>592</v>
      </c>
      <c r="K2671" s="11">
        <f t="shared" si="250"/>
        <v>1004</v>
      </c>
      <c r="L2671" s="11">
        <f t="shared" si="251"/>
        <v>412</v>
      </c>
      <c r="M2671" t="str">
        <f>VLOOKUP(C2671,[1]!Location_Data[#Data],2,0)</f>
        <v>Carlsbad</v>
      </c>
      <c r="N2671" t="str">
        <f>VLOOKUP(D2671,[1]!Salespeople_Data[#Data],2,0)</f>
        <v>Eugene Holmes</v>
      </c>
      <c r="O2671" t="str">
        <f>VLOOKUP(E2671,[1]!Customer_Data[#Data],2,0)</f>
        <v>Michael Ward</v>
      </c>
      <c r="P2671" s="15">
        <f t="shared" si="246"/>
        <v>1</v>
      </c>
      <c r="Q2671">
        <f t="shared" si="247"/>
        <v>10</v>
      </c>
      <c r="R2671">
        <f t="shared" si="248"/>
        <v>2020</v>
      </c>
    </row>
    <row r="2672" spans="1:18" x14ac:dyDescent="0.25">
      <c r="A2672" s="2" t="s">
        <v>3667</v>
      </c>
      <c r="B2672" s="2" t="s">
        <v>235</v>
      </c>
      <c r="C2672" s="2" t="s">
        <v>9</v>
      </c>
      <c r="D2672" s="2" t="s">
        <v>212</v>
      </c>
      <c r="E2672" s="2" t="s">
        <v>441</v>
      </c>
      <c r="F2672" s="3">
        <v>44009</v>
      </c>
      <c r="G2672" s="2">
        <v>1</v>
      </c>
      <c r="H2672" s="11">
        <f>VLOOKUP(B2672,[1]!Product_Data[#Data],4,0)</f>
        <v>1887</v>
      </c>
      <c r="I2672" s="11">
        <f>VLOOKUP(B2672,[1]!Product_Data[#Data],3,0)</f>
        <v>1378</v>
      </c>
      <c r="J2672" s="11">
        <f t="shared" si="249"/>
        <v>1378</v>
      </c>
      <c r="K2672" s="11">
        <f t="shared" si="250"/>
        <v>1887</v>
      </c>
      <c r="L2672" s="11">
        <f t="shared" si="251"/>
        <v>509</v>
      </c>
      <c r="M2672" t="str">
        <f>VLOOKUP(C2672,[1]!Location_Data[#Data],2,0)</f>
        <v>San Mateo</v>
      </c>
      <c r="N2672" t="str">
        <f>VLOOKUP(D2672,[1]!Salespeople_Data[#Data],2,0)</f>
        <v>Ronald Reed</v>
      </c>
      <c r="O2672" t="str">
        <f>VLOOKUP(E2672,[1]!Customer_Data[#Data],2,0)</f>
        <v>Michael Lane</v>
      </c>
      <c r="P2672" s="15">
        <f t="shared" si="246"/>
        <v>7</v>
      </c>
      <c r="Q2672">
        <f t="shared" si="247"/>
        <v>6</v>
      </c>
      <c r="R2672">
        <f t="shared" si="248"/>
        <v>2020</v>
      </c>
    </row>
    <row r="2673" spans="1:18" x14ac:dyDescent="0.25">
      <c r="A2673" s="4" t="s">
        <v>3668</v>
      </c>
      <c r="B2673" s="4" t="s">
        <v>569</v>
      </c>
      <c r="C2673" s="4" t="s">
        <v>211</v>
      </c>
      <c r="D2673" s="4" t="s">
        <v>257</v>
      </c>
      <c r="E2673" s="4" t="s">
        <v>2319</v>
      </c>
      <c r="F2673" s="5">
        <v>43931</v>
      </c>
      <c r="G2673" s="4">
        <v>1</v>
      </c>
      <c r="H2673" s="11">
        <f>VLOOKUP(B2673,[1]!Product_Data[#Data],4,0)</f>
        <v>1178</v>
      </c>
      <c r="I2673" s="11">
        <f>VLOOKUP(B2673,[1]!Product_Data[#Data],3,0)</f>
        <v>683</v>
      </c>
      <c r="J2673" s="11">
        <f t="shared" si="249"/>
        <v>683</v>
      </c>
      <c r="K2673" s="11">
        <f t="shared" si="250"/>
        <v>1178</v>
      </c>
      <c r="L2673" s="11">
        <f t="shared" si="251"/>
        <v>495</v>
      </c>
      <c r="M2673" t="str">
        <f>VLOOKUP(C2673,[1]!Location_Data[#Data],2,0)</f>
        <v>Chula Vista</v>
      </c>
      <c r="N2673" t="str">
        <f>VLOOKUP(D2673,[1]!Salespeople_Data[#Data],2,0)</f>
        <v>Jerry Perry</v>
      </c>
      <c r="O2673" t="str">
        <f>VLOOKUP(E2673,[1]!Customer_Data[#Data],2,0)</f>
        <v>Kenneth Ross</v>
      </c>
      <c r="P2673" s="15">
        <f t="shared" si="246"/>
        <v>6</v>
      </c>
      <c r="Q2673">
        <f t="shared" si="247"/>
        <v>4</v>
      </c>
      <c r="R2673">
        <f t="shared" si="248"/>
        <v>2020</v>
      </c>
    </row>
    <row r="2674" spans="1:18" x14ac:dyDescent="0.25">
      <c r="A2674" s="2" t="s">
        <v>3669</v>
      </c>
      <c r="B2674" s="2" t="s">
        <v>78</v>
      </c>
      <c r="C2674" s="2" t="s">
        <v>156</v>
      </c>
      <c r="D2674" s="2" t="s">
        <v>15</v>
      </c>
      <c r="E2674" s="2" t="s">
        <v>729</v>
      </c>
      <c r="F2674" s="3">
        <v>43911</v>
      </c>
      <c r="G2674" s="2">
        <v>1</v>
      </c>
      <c r="H2674" s="11">
        <f>VLOOKUP(B2674,[1]!Product_Data[#Data],4,0)</f>
        <v>1380</v>
      </c>
      <c r="I2674" s="11">
        <f>VLOOKUP(B2674,[1]!Product_Data[#Data],3,0)</f>
        <v>1090</v>
      </c>
      <c r="J2674" s="11">
        <f t="shared" si="249"/>
        <v>1090</v>
      </c>
      <c r="K2674" s="11">
        <f t="shared" si="250"/>
        <v>1380</v>
      </c>
      <c r="L2674" s="11">
        <f t="shared" si="251"/>
        <v>290</v>
      </c>
      <c r="M2674" t="str">
        <f>VLOOKUP(C2674,[1]!Location_Data[#Data],2,0)</f>
        <v>Sacramento</v>
      </c>
      <c r="N2674" t="str">
        <f>VLOOKUP(D2674,[1]!Salespeople_Data[#Data],2,0)</f>
        <v>Ryan Butler</v>
      </c>
      <c r="O2674" t="str">
        <f>VLOOKUP(E2674,[1]!Customer_Data[#Data],2,0)</f>
        <v>Gerald Gray</v>
      </c>
      <c r="P2674" s="15">
        <f t="shared" si="246"/>
        <v>7</v>
      </c>
      <c r="Q2674">
        <f t="shared" si="247"/>
        <v>3</v>
      </c>
      <c r="R2674">
        <f t="shared" si="248"/>
        <v>2020</v>
      </c>
    </row>
    <row r="2675" spans="1:18" x14ac:dyDescent="0.25">
      <c r="A2675" s="4" t="s">
        <v>3670</v>
      </c>
      <c r="B2675" s="4" t="s">
        <v>340</v>
      </c>
      <c r="C2675" s="4" t="s">
        <v>450</v>
      </c>
      <c r="D2675" s="4" t="s">
        <v>91</v>
      </c>
      <c r="E2675" s="4" t="s">
        <v>1189</v>
      </c>
      <c r="F2675" s="5">
        <v>43952</v>
      </c>
      <c r="G2675" s="4">
        <v>2</v>
      </c>
      <c r="H2675" s="11">
        <f>VLOOKUP(B2675,[1]!Product_Data[#Data],4,0)</f>
        <v>1967</v>
      </c>
      <c r="I2675" s="11">
        <f>VLOOKUP(B2675,[1]!Product_Data[#Data],3,0)</f>
        <v>1397</v>
      </c>
      <c r="J2675" s="11">
        <f t="shared" si="249"/>
        <v>2794</v>
      </c>
      <c r="K2675" s="11">
        <f t="shared" si="250"/>
        <v>3934</v>
      </c>
      <c r="L2675" s="11">
        <f t="shared" si="251"/>
        <v>1140</v>
      </c>
      <c r="M2675" t="str">
        <f>VLOOKUP(C2675,[1]!Location_Data[#Data],2,0)</f>
        <v>Simi Valley</v>
      </c>
      <c r="N2675" t="str">
        <f>VLOOKUP(D2675,[1]!Salespeople_Data[#Data],2,0)</f>
        <v>Howard Gardner</v>
      </c>
      <c r="O2675" t="str">
        <f>VLOOKUP(E2675,[1]!Customer_Data[#Data],2,0)</f>
        <v>Billy Nelson</v>
      </c>
      <c r="P2675" s="15">
        <f t="shared" si="246"/>
        <v>6</v>
      </c>
      <c r="Q2675">
        <f t="shared" si="247"/>
        <v>5</v>
      </c>
      <c r="R2675">
        <f t="shared" si="248"/>
        <v>2020</v>
      </c>
    </row>
    <row r="2676" spans="1:18" x14ac:dyDescent="0.25">
      <c r="A2676" s="2" t="s">
        <v>3671</v>
      </c>
      <c r="B2676" s="2" t="s">
        <v>652</v>
      </c>
      <c r="C2676" s="2" t="s">
        <v>90</v>
      </c>
      <c r="D2676" s="2" t="s">
        <v>53</v>
      </c>
      <c r="E2676" s="2" t="s">
        <v>1551</v>
      </c>
      <c r="F2676" s="3">
        <v>44114</v>
      </c>
      <c r="G2676" s="2">
        <v>1</v>
      </c>
      <c r="H2676" s="11">
        <f>VLOOKUP(B2676,[1]!Product_Data[#Data],4,0)</f>
        <v>217</v>
      </c>
      <c r="I2676" s="11">
        <f>VLOOKUP(B2676,[1]!Product_Data[#Data],3,0)</f>
        <v>171</v>
      </c>
      <c r="J2676" s="11">
        <f t="shared" si="249"/>
        <v>171</v>
      </c>
      <c r="K2676" s="11">
        <f t="shared" si="250"/>
        <v>217</v>
      </c>
      <c r="L2676" s="11">
        <f t="shared" si="251"/>
        <v>46</v>
      </c>
      <c r="M2676" t="str">
        <f>VLOOKUP(C2676,[1]!Location_Data[#Data],2,0)</f>
        <v>Irvine</v>
      </c>
      <c r="N2676" t="str">
        <f>VLOOKUP(D2676,[1]!Salespeople_Data[#Data],2,0)</f>
        <v>Scott Mason</v>
      </c>
      <c r="O2676" t="str">
        <f>VLOOKUP(E2676,[1]!Customer_Data[#Data],2,0)</f>
        <v>Charles Shaw</v>
      </c>
      <c r="P2676" s="15">
        <f t="shared" si="246"/>
        <v>7</v>
      </c>
      <c r="Q2676">
        <f t="shared" si="247"/>
        <v>10</v>
      </c>
      <c r="R2676">
        <f t="shared" si="248"/>
        <v>2020</v>
      </c>
    </row>
    <row r="2677" spans="1:18" x14ac:dyDescent="0.25">
      <c r="A2677" s="4" t="s">
        <v>3672</v>
      </c>
      <c r="B2677" s="4" t="s">
        <v>796</v>
      </c>
      <c r="C2677" s="4" t="s">
        <v>29</v>
      </c>
      <c r="D2677" s="4" t="s">
        <v>239</v>
      </c>
      <c r="E2677" s="4" t="s">
        <v>829</v>
      </c>
      <c r="F2677" s="5">
        <v>44187</v>
      </c>
      <c r="G2677" s="4">
        <v>4</v>
      </c>
      <c r="H2677" s="11">
        <f>VLOOKUP(B2677,[1]!Product_Data[#Data],4,0)</f>
        <v>1103</v>
      </c>
      <c r="I2677" s="11">
        <f>VLOOKUP(B2677,[1]!Product_Data[#Data],3,0)</f>
        <v>838</v>
      </c>
      <c r="J2677" s="11">
        <f t="shared" si="249"/>
        <v>3352</v>
      </c>
      <c r="K2677" s="11">
        <f t="shared" si="250"/>
        <v>4412</v>
      </c>
      <c r="L2677" s="11">
        <f t="shared" si="251"/>
        <v>1060</v>
      </c>
      <c r="M2677" t="str">
        <f>VLOOKUP(C2677,[1]!Location_Data[#Data],2,0)</f>
        <v>Santa Ana</v>
      </c>
      <c r="N2677" t="str">
        <f>VLOOKUP(D2677,[1]!Salespeople_Data[#Data],2,0)</f>
        <v>John Reyes</v>
      </c>
      <c r="O2677" t="str">
        <f>VLOOKUP(E2677,[1]!Customer_Data[#Data],2,0)</f>
        <v>Shawn Ray</v>
      </c>
      <c r="P2677" s="15">
        <f t="shared" si="246"/>
        <v>3</v>
      </c>
      <c r="Q2677">
        <f t="shared" si="247"/>
        <v>12</v>
      </c>
      <c r="R2677">
        <f t="shared" si="248"/>
        <v>2020</v>
      </c>
    </row>
    <row r="2678" spans="1:18" x14ac:dyDescent="0.25">
      <c r="A2678" s="2" t="s">
        <v>3673</v>
      </c>
      <c r="B2678" s="2" t="s">
        <v>818</v>
      </c>
      <c r="C2678" s="2" t="s">
        <v>596</v>
      </c>
      <c r="D2678" s="2" t="s">
        <v>298</v>
      </c>
      <c r="E2678" s="2" t="s">
        <v>1313</v>
      </c>
      <c r="F2678" s="3">
        <v>43842</v>
      </c>
      <c r="G2678" s="2">
        <v>1</v>
      </c>
      <c r="H2678" s="11">
        <f>VLOOKUP(B2678,[1]!Product_Data[#Data],4,0)</f>
        <v>1638</v>
      </c>
      <c r="I2678" s="11">
        <f>VLOOKUP(B2678,[1]!Product_Data[#Data],3,0)</f>
        <v>1261</v>
      </c>
      <c r="J2678" s="11">
        <f t="shared" si="249"/>
        <v>1261</v>
      </c>
      <c r="K2678" s="11">
        <f t="shared" si="250"/>
        <v>1638</v>
      </c>
      <c r="L2678" s="11">
        <f t="shared" si="251"/>
        <v>377</v>
      </c>
      <c r="M2678" t="str">
        <f>VLOOKUP(C2678,[1]!Location_Data[#Data],2,0)</f>
        <v>Fremont</v>
      </c>
      <c r="N2678" t="str">
        <f>VLOOKUP(D2678,[1]!Salespeople_Data[#Data],2,0)</f>
        <v>Kenneth Fields</v>
      </c>
      <c r="O2678" t="str">
        <f>VLOOKUP(E2678,[1]!Customer_Data[#Data],2,0)</f>
        <v>Joshua Little</v>
      </c>
      <c r="P2678" s="15">
        <f t="shared" si="246"/>
        <v>1</v>
      </c>
      <c r="Q2678">
        <f t="shared" si="247"/>
        <v>1</v>
      </c>
      <c r="R2678">
        <f t="shared" si="248"/>
        <v>2020</v>
      </c>
    </row>
    <row r="2679" spans="1:18" x14ac:dyDescent="0.25">
      <c r="A2679" s="4" t="s">
        <v>3674</v>
      </c>
      <c r="B2679" s="4" t="s">
        <v>185</v>
      </c>
      <c r="C2679" s="4" t="s">
        <v>9</v>
      </c>
      <c r="D2679" s="4" t="s">
        <v>106</v>
      </c>
      <c r="E2679" s="4" t="s">
        <v>326</v>
      </c>
      <c r="F2679" s="5">
        <v>44134</v>
      </c>
      <c r="G2679" s="4">
        <v>1</v>
      </c>
      <c r="H2679" s="11">
        <f>VLOOKUP(B2679,[1]!Product_Data[#Data],4,0)</f>
        <v>667</v>
      </c>
      <c r="I2679" s="11">
        <f>VLOOKUP(B2679,[1]!Product_Data[#Data],3,0)</f>
        <v>387</v>
      </c>
      <c r="J2679" s="11">
        <f t="shared" si="249"/>
        <v>387</v>
      </c>
      <c r="K2679" s="11">
        <f t="shared" si="250"/>
        <v>667</v>
      </c>
      <c r="L2679" s="11">
        <f t="shared" si="251"/>
        <v>280</v>
      </c>
      <c r="M2679" t="str">
        <f>VLOOKUP(C2679,[1]!Location_Data[#Data],2,0)</f>
        <v>San Mateo</v>
      </c>
      <c r="N2679" t="str">
        <f>VLOOKUP(D2679,[1]!Salespeople_Data[#Data],2,0)</f>
        <v>Patrick Ruiz</v>
      </c>
      <c r="O2679" t="str">
        <f>VLOOKUP(E2679,[1]!Customer_Data[#Data],2,0)</f>
        <v>Kevin Willis</v>
      </c>
      <c r="P2679" s="15">
        <f t="shared" si="246"/>
        <v>6</v>
      </c>
      <c r="Q2679">
        <f t="shared" si="247"/>
        <v>10</v>
      </c>
      <c r="R2679">
        <f t="shared" si="248"/>
        <v>2020</v>
      </c>
    </row>
    <row r="2680" spans="1:18" x14ac:dyDescent="0.25">
      <c r="A2680" s="2" t="s">
        <v>3675</v>
      </c>
      <c r="B2680" s="2" t="s">
        <v>361</v>
      </c>
      <c r="C2680" s="2" t="s">
        <v>156</v>
      </c>
      <c r="D2680" s="2" t="s">
        <v>178</v>
      </c>
      <c r="E2680" s="2" t="s">
        <v>770</v>
      </c>
      <c r="F2680" s="3">
        <v>44114</v>
      </c>
      <c r="G2680" s="2">
        <v>1</v>
      </c>
      <c r="H2680" s="11">
        <f>VLOOKUP(B2680,[1]!Product_Data[#Data],4,0)</f>
        <v>1338</v>
      </c>
      <c r="I2680" s="11">
        <f>VLOOKUP(B2680,[1]!Product_Data[#Data],3,0)</f>
        <v>682</v>
      </c>
      <c r="J2680" s="11">
        <f t="shared" si="249"/>
        <v>682</v>
      </c>
      <c r="K2680" s="11">
        <f t="shared" si="250"/>
        <v>1338</v>
      </c>
      <c r="L2680" s="11">
        <f t="shared" si="251"/>
        <v>656</v>
      </c>
      <c r="M2680" t="str">
        <f>VLOOKUP(C2680,[1]!Location_Data[#Data],2,0)</f>
        <v>Sacramento</v>
      </c>
      <c r="N2680" t="str">
        <f>VLOOKUP(D2680,[1]!Salespeople_Data[#Data],2,0)</f>
        <v>Joshua Taylor</v>
      </c>
      <c r="O2680" t="str">
        <f>VLOOKUP(E2680,[1]!Customer_Data[#Data],2,0)</f>
        <v>Roger Alexander</v>
      </c>
      <c r="P2680" s="15">
        <f t="shared" si="246"/>
        <v>7</v>
      </c>
      <c r="Q2680">
        <f t="shared" si="247"/>
        <v>10</v>
      </c>
      <c r="R2680">
        <f t="shared" si="248"/>
        <v>2020</v>
      </c>
    </row>
    <row r="2681" spans="1:18" x14ac:dyDescent="0.25">
      <c r="A2681" s="4" t="s">
        <v>3676</v>
      </c>
      <c r="B2681" s="4" t="s">
        <v>925</v>
      </c>
      <c r="C2681" s="4" t="s">
        <v>57</v>
      </c>
      <c r="D2681" s="4" t="s">
        <v>146</v>
      </c>
      <c r="E2681" s="4" t="s">
        <v>2371</v>
      </c>
      <c r="F2681" s="5">
        <v>43832</v>
      </c>
      <c r="G2681" s="4">
        <v>1</v>
      </c>
      <c r="H2681" s="11">
        <f>VLOOKUP(B2681,[1]!Product_Data[#Data],4,0)</f>
        <v>136</v>
      </c>
      <c r="I2681" s="11">
        <f>VLOOKUP(B2681,[1]!Product_Data[#Data],3,0)</f>
        <v>72</v>
      </c>
      <c r="J2681" s="11">
        <f t="shared" si="249"/>
        <v>72</v>
      </c>
      <c r="K2681" s="11">
        <f t="shared" si="250"/>
        <v>136</v>
      </c>
      <c r="L2681" s="11">
        <f t="shared" si="251"/>
        <v>64</v>
      </c>
      <c r="M2681" t="str">
        <f>VLOOKUP(C2681,[1]!Location_Data[#Data],2,0)</f>
        <v>Thousand Oaks</v>
      </c>
      <c r="N2681" t="str">
        <f>VLOOKUP(D2681,[1]!Salespeople_Data[#Data],2,0)</f>
        <v>Carl Elliott</v>
      </c>
      <c r="O2681" t="str">
        <f>VLOOKUP(E2681,[1]!Customer_Data[#Data],2,0)</f>
        <v>Todd Lynch</v>
      </c>
      <c r="P2681" s="15">
        <f t="shared" si="246"/>
        <v>5</v>
      </c>
      <c r="Q2681">
        <f t="shared" si="247"/>
        <v>1</v>
      </c>
      <c r="R2681">
        <f t="shared" si="248"/>
        <v>2020</v>
      </c>
    </row>
    <row r="2682" spans="1:18" x14ac:dyDescent="0.25">
      <c r="A2682" s="2" t="s">
        <v>3677</v>
      </c>
      <c r="B2682" s="2" t="s">
        <v>185</v>
      </c>
      <c r="C2682" s="2" t="s">
        <v>276</v>
      </c>
      <c r="D2682" s="2" t="s">
        <v>126</v>
      </c>
      <c r="E2682" s="2" t="s">
        <v>378</v>
      </c>
      <c r="F2682" s="3">
        <v>44102</v>
      </c>
      <c r="G2682" s="2">
        <v>1</v>
      </c>
      <c r="H2682" s="11">
        <f>VLOOKUP(B2682,[1]!Product_Data[#Data],4,0)</f>
        <v>667</v>
      </c>
      <c r="I2682" s="11">
        <f>VLOOKUP(B2682,[1]!Product_Data[#Data],3,0)</f>
        <v>387</v>
      </c>
      <c r="J2682" s="11">
        <f t="shared" si="249"/>
        <v>387</v>
      </c>
      <c r="K2682" s="11">
        <f t="shared" si="250"/>
        <v>667</v>
      </c>
      <c r="L2682" s="11">
        <f t="shared" si="251"/>
        <v>280</v>
      </c>
      <c r="M2682" t="str">
        <f>VLOOKUP(C2682,[1]!Location_Data[#Data],2,0)</f>
        <v>Orange</v>
      </c>
      <c r="N2682" t="str">
        <f>VLOOKUP(D2682,[1]!Salespeople_Data[#Data],2,0)</f>
        <v>Larry Castillo</v>
      </c>
      <c r="O2682" t="str">
        <f>VLOOKUP(E2682,[1]!Customer_Data[#Data],2,0)</f>
        <v>Joe Baker</v>
      </c>
      <c r="P2682" s="15">
        <f t="shared" si="246"/>
        <v>2</v>
      </c>
      <c r="Q2682">
        <f t="shared" si="247"/>
        <v>9</v>
      </c>
      <c r="R2682">
        <f t="shared" si="248"/>
        <v>2020</v>
      </c>
    </row>
    <row r="2683" spans="1:18" x14ac:dyDescent="0.25">
      <c r="A2683" s="4" t="s">
        <v>3678</v>
      </c>
      <c r="B2683" s="4" t="s">
        <v>132</v>
      </c>
      <c r="C2683" s="4" t="s">
        <v>195</v>
      </c>
      <c r="D2683" s="4" t="s">
        <v>264</v>
      </c>
      <c r="E2683" s="4" t="s">
        <v>1380</v>
      </c>
      <c r="F2683" s="5">
        <v>44107</v>
      </c>
      <c r="G2683" s="4">
        <v>2</v>
      </c>
      <c r="H2683" s="11">
        <f>VLOOKUP(B2683,[1]!Product_Data[#Data],4,0)</f>
        <v>2091</v>
      </c>
      <c r="I2683" s="11">
        <f>VLOOKUP(B2683,[1]!Product_Data[#Data],3,0)</f>
        <v>1485</v>
      </c>
      <c r="J2683" s="11">
        <f t="shared" si="249"/>
        <v>2970</v>
      </c>
      <c r="K2683" s="11">
        <f t="shared" si="250"/>
        <v>4182</v>
      </c>
      <c r="L2683" s="11">
        <f t="shared" si="251"/>
        <v>1212</v>
      </c>
      <c r="M2683" t="str">
        <f>VLOOKUP(C2683,[1]!Location_Data[#Data],2,0)</f>
        <v>Pomona</v>
      </c>
      <c r="N2683" t="str">
        <f>VLOOKUP(D2683,[1]!Salespeople_Data[#Data],2,0)</f>
        <v>Ernest Wheeler</v>
      </c>
      <c r="O2683" t="str">
        <f>VLOOKUP(E2683,[1]!Customer_Data[#Data],2,0)</f>
        <v>Jose Riley</v>
      </c>
      <c r="P2683" s="15">
        <f t="shared" si="246"/>
        <v>7</v>
      </c>
      <c r="Q2683">
        <f t="shared" si="247"/>
        <v>10</v>
      </c>
      <c r="R2683">
        <f t="shared" si="248"/>
        <v>2020</v>
      </c>
    </row>
    <row r="2684" spans="1:18" x14ac:dyDescent="0.25">
      <c r="A2684" s="2" t="s">
        <v>3679</v>
      </c>
      <c r="B2684" s="2" t="s">
        <v>289</v>
      </c>
      <c r="C2684" s="2" t="s">
        <v>156</v>
      </c>
      <c r="D2684" s="2" t="s">
        <v>20</v>
      </c>
      <c r="E2684" s="2" t="s">
        <v>950</v>
      </c>
      <c r="F2684" s="3">
        <v>44139</v>
      </c>
      <c r="G2684" s="2">
        <v>1</v>
      </c>
      <c r="H2684" s="11">
        <f>VLOOKUP(B2684,[1]!Product_Data[#Data],4,0)</f>
        <v>368</v>
      </c>
      <c r="I2684" s="11">
        <f>VLOOKUP(B2684,[1]!Product_Data[#Data],3,0)</f>
        <v>294</v>
      </c>
      <c r="J2684" s="11">
        <f t="shared" si="249"/>
        <v>294</v>
      </c>
      <c r="K2684" s="11">
        <f t="shared" si="250"/>
        <v>368</v>
      </c>
      <c r="L2684" s="11">
        <f t="shared" si="251"/>
        <v>74</v>
      </c>
      <c r="M2684" t="str">
        <f>VLOOKUP(C2684,[1]!Location_Data[#Data],2,0)</f>
        <v>Sacramento</v>
      </c>
      <c r="N2684" t="str">
        <f>VLOOKUP(D2684,[1]!Salespeople_Data[#Data],2,0)</f>
        <v>Joshua Cook</v>
      </c>
      <c r="O2684" t="str">
        <f>VLOOKUP(E2684,[1]!Customer_Data[#Data],2,0)</f>
        <v>Arthur Roberts</v>
      </c>
      <c r="P2684" s="15">
        <f t="shared" si="246"/>
        <v>4</v>
      </c>
      <c r="Q2684">
        <f t="shared" si="247"/>
        <v>11</v>
      </c>
      <c r="R2684">
        <f t="shared" si="248"/>
        <v>2020</v>
      </c>
    </row>
    <row r="2685" spans="1:18" x14ac:dyDescent="0.25">
      <c r="A2685" s="4" t="s">
        <v>3680</v>
      </c>
      <c r="B2685" s="4" t="s">
        <v>464</v>
      </c>
      <c r="C2685" s="4" t="s">
        <v>246</v>
      </c>
      <c r="D2685" s="4" t="s">
        <v>10</v>
      </c>
      <c r="E2685" s="4" t="s">
        <v>1313</v>
      </c>
      <c r="F2685" s="5">
        <v>44148</v>
      </c>
      <c r="G2685" s="4">
        <v>1</v>
      </c>
      <c r="H2685" s="11">
        <f>VLOOKUP(B2685,[1]!Product_Data[#Data],4,0)</f>
        <v>1566</v>
      </c>
      <c r="I2685" s="11">
        <f>VLOOKUP(B2685,[1]!Product_Data[#Data],3,0)</f>
        <v>1190</v>
      </c>
      <c r="J2685" s="11">
        <f t="shared" si="249"/>
        <v>1190</v>
      </c>
      <c r="K2685" s="11">
        <f t="shared" si="250"/>
        <v>1566</v>
      </c>
      <c r="L2685" s="11">
        <f t="shared" si="251"/>
        <v>376</v>
      </c>
      <c r="M2685" t="str">
        <f>VLOOKUP(C2685,[1]!Location_Data[#Data],2,0)</f>
        <v>San Francisco</v>
      </c>
      <c r="N2685" t="str">
        <f>VLOOKUP(D2685,[1]!Salespeople_Data[#Data],2,0)</f>
        <v>Justin Lynch</v>
      </c>
      <c r="O2685" t="str">
        <f>VLOOKUP(E2685,[1]!Customer_Data[#Data],2,0)</f>
        <v>Joshua Little</v>
      </c>
      <c r="P2685" s="15">
        <f t="shared" si="246"/>
        <v>6</v>
      </c>
      <c r="Q2685">
        <f t="shared" si="247"/>
        <v>11</v>
      </c>
      <c r="R2685">
        <f t="shared" si="248"/>
        <v>2020</v>
      </c>
    </row>
    <row r="2686" spans="1:18" x14ac:dyDescent="0.25">
      <c r="A2686" s="2" t="s">
        <v>3681</v>
      </c>
      <c r="B2686" s="2" t="s">
        <v>796</v>
      </c>
      <c r="C2686" s="2" t="s">
        <v>731</v>
      </c>
      <c r="D2686" s="2" t="s">
        <v>53</v>
      </c>
      <c r="E2686" s="2" t="s">
        <v>1408</v>
      </c>
      <c r="F2686" s="3">
        <v>44137</v>
      </c>
      <c r="G2686" s="2">
        <v>1</v>
      </c>
      <c r="H2686" s="11">
        <f>VLOOKUP(B2686,[1]!Product_Data[#Data],4,0)</f>
        <v>1103</v>
      </c>
      <c r="I2686" s="11">
        <f>VLOOKUP(B2686,[1]!Product_Data[#Data],3,0)</f>
        <v>838</v>
      </c>
      <c r="J2686" s="11">
        <f t="shared" si="249"/>
        <v>838</v>
      </c>
      <c r="K2686" s="11">
        <f t="shared" si="250"/>
        <v>1103</v>
      </c>
      <c r="L2686" s="11">
        <f t="shared" si="251"/>
        <v>265</v>
      </c>
      <c r="M2686" t="str">
        <f>VLOOKUP(C2686,[1]!Location_Data[#Data],2,0)</f>
        <v>Costa Mesa</v>
      </c>
      <c r="N2686" t="str">
        <f>VLOOKUP(D2686,[1]!Salespeople_Data[#Data],2,0)</f>
        <v>Scott Mason</v>
      </c>
      <c r="O2686" t="str">
        <f>VLOOKUP(E2686,[1]!Customer_Data[#Data],2,0)</f>
        <v>Steve Barnes</v>
      </c>
      <c r="P2686" s="15">
        <f t="shared" si="246"/>
        <v>2</v>
      </c>
      <c r="Q2686">
        <f t="shared" si="247"/>
        <v>11</v>
      </c>
      <c r="R2686">
        <f t="shared" si="248"/>
        <v>2020</v>
      </c>
    </row>
    <row r="2687" spans="1:18" x14ac:dyDescent="0.25">
      <c r="A2687" s="4" t="s">
        <v>3682</v>
      </c>
      <c r="B2687" s="4" t="s">
        <v>703</v>
      </c>
      <c r="C2687" s="4" t="s">
        <v>467</v>
      </c>
      <c r="D2687" s="4" t="s">
        <v>10</v>
      </c>
      <c r="E2687" s="4" t="s">
        <v>2340</v>
      </c>
      <c r="F2687" s="5">
        <v>44024</v>
      </c>
      <c r="G2687" s="4">
        <v>1</v>
      </c>
      <c r="H2687" s="11">
        <f>VLOOKUP(B2687,[1]!Product_Data[#Data],4,0)</f>
        <v>530</v>
      </c>
      <c r="I2687" s="11">
        <f>VLOOKUP(B2687,[1]!Product_Data[#Data],3,0)</f>
        <v>435</v>
      </c>
      <c r="J2687" s="11">
        <f t="shared" si="249"/>
        <v>435</v>
      </c>
      <c r="K2687" s="11">
        <f t="shared" si="250"/>
        <v>530</v>
      </c>
      <c r="L2687" s="11">
        <f t="shared" si="251"/>
        <v>95</v>
      </c>
      <c r="M2687" t="str">
        <f>VLOOKUP(C2687,[1]!Location_Data[#Data],2,0)</f>
        <v>Garden Grove</v>
      </c>
      <c r="N2687" t="str">
        <f>VLOOKUP(D2687,[1]!Salespeople_Data[#Data],2,0)</f>
        <v>Justin Lynch</v>
      </c>
      <c r="O2687" t="str">
        <f>VLOOKUP(E2687,[1]!Customer_Data[#Data],2,0)</f>
        <v>Ryan Price</v>
      </c>
      <c r="P2687" s="15">
        <f t="shared" si="246"/>
        <v>1</v>
      </c>
      <c r="Q2687">
        <f t="shared" si="247"/>
        <v>7</v>
      </c>
      <c r="R2687">
        <f t="shared" si="248"/>
        <v>2020</v>
      </c>
    </row>
    <row r="2688" spans="1:18" x14ac:dyDescent="0.25">
      <c r="A2688" s="2" t="s">
        <v>3683</v>
      </c>
      <c r="B2688" s="2" t="s">
        <v>796</v>
      </c>
      <c r="C2688" s="2" t="s">
        <v>570</v>
      </c>
      <c r="D2688" s="2" t="s">
        <v>30</v>
      </c>
      <c r="E2688" s="2" t="s">
        <v>1136</v>
      </c>
      <c r="F2688" s="3">
        <v>44054</v>
      </c>
      <c r="G2688" s="2">
        <v>1</v>
      </c>
      <c r="H2688" s="11">
        <f>VLOOKUP(B2688,[1]!Product_Data[#Data],4,0)</f>
        <v>1103</v>
      </c>
      <c r="I2688" s="11">
        <f>VLOOKUP(B2688,[1]!Product_Data[#Data],3,0)</f>
        <v>838</v>
      </c>
      <c r="J2688" s="11">
        <f t="shared" si="249"/>
        <v>838</v>
      </c>
      <c r="K2688" s="11">
        <f t="shared" si="250"/>
        <v>1103</v>
      </c>
      <c r="L2688" s="11">
        <f t="shared" si="251"/>
        <v>265</v>
      </c>
      <c r="M2688" t="str">
        <f>VLOOKUP(C2688,[1]!Location_Data[#Data],2,0)</f>
        <v>Fresno</v>
      </c>
      <c r="N2688" t="str">
        <f>VLOOKUP(D2688,[1]!Salespeople_Data[#Data],2,0)</f>
        <v>Carl Hall</v>
      </c>
      <c r="O2688" t="str">
        <f>VLOOKUP(E2688,[1]!Customer_Data[#Data],2,0)</f>
        <v>Juan Wood</v>
      </c>
      <c r="P2688" s="15">
        <f t="shared" si="246"/>
        <v>3</v>
      </c>
      <c r="Q2688">
        <f t="shared" si="247"/>
        <v>8</v>
      </c>
      <c r="R2688">
        <f t="shared" si="248"/>
        <v>2020</v>
      </c>
    </row>
    <row r="2689" spans="1:18" x14ac:dyDescent="0.25">
      <c r="A2689" s="4" t="s">
        <v>3684</v>
      </c>
      <c r="B2689" s="4" t="s">
        <v>271</v>
      </c>
      <c r="C2689" s="4" t="s">
        <v>120</v>
      </c>
      <c r="D2689" s="4" t="s">
        <v>106</v>
      </c>
      <c r="E2689" s="4" t="s">
        <v>1640</v>
      </c>
      <c r="F2689" s="5">
        <v>44090</v>
      </c>
      <c r="G2689" s="4">
        <v>4</v>
      </c>
      <c r="H2689" s="11">
        <f>VLOOKUP(B2689,[1]!Product_Data[#Data],4,0)</f>
        <v>1587</v>
      </c>
      <c r="I2689" s="11">
        <f>VLOOKUP(B2689,[1]!Product_Data[#Data],3,0)</f>
        <v>1301</v>
      </c>
      <c r="J2689" s="11">
        <f t="shared" si="249"/>
        <v>5204</v>
      </c>
      <c r="K2689" s="11">
        <f t="shared" si="250"/>
        <v>6348</v>
      </c>
      <c r="L2689" s="11">
        <f t="shared" si="251"/>
        <v>1144</v>
      </c>
      <c r="M2689" t="str">
        <f>VLOOKUP(C2689,[1]!Location_Data[#Data],2,0)</f>
        <v>Elk Grove</v>
      </c>
      <c r="N2689" t="str">
        <f>VLOOKUP(D2689,[1]!Salespeople_Data[#Data],2,0)</f>
        <v>Patrick Ruiz</v>
      </c>
      <c r="O2689" t="str">
        <f>VLOOKUP(E2689,[1]!Customer_Data[#Data],2,0)</f>
        <v>Stephen Payne</v>
      </c>
      <c r="P2689" s="15">
        <f t="shared" si="246"/>
        <v>4</v>
      </c>
      <c r="Q2689">
        <f t="shared" si="247"/>
        <v>9</v>
      </c>
      <c r="R2689">
        <f t="shared" si="248"/>
        <v>2020</v>
      </c>
    </row>
    <row r="2690" spans="1:18" x14ac:dyDescent="0.25">
      <c r="A2690" s="2" t="s">
        <v>3685</v>
      </c>
      <c r="B2690" s="2" t="s">
        <v>260</v>
      </c>
      <c r="C2690" s="2" t="s">
        <v>100</v>
      </c>
      <c r="D2690" s="2" t="s">
        <v>264</v>
      </c>
      <c r="E2690" s="2" t="s">
        <v>287</v>
      </c>
      <c r="F2690" s="3">
        <v>44086</v>
      </c>
      <c r="G2690" s="2">
        <v>2</v>
      </c>
      <c r="H2690" s="11">
        <f>VLOOKUP(B2690,[1]!Product_Data[#Data],4,0)</f>
        <v>502</v>
      </c>
      <c r="I2690" s="11">
        <f>VLOOKUP(B2690,[1]!Product_Data[#Data],3,0)</f>
        <v>296</v>
      </c>
      <c r="J2690" s="11">
        <f t="shared" si="249"/>
        <v>592</v>
      </c>
      <c r="K2690" s="11">
        <f t="shared" si="250"/>
        <v>1004</v>
      </c>
      <c r="L2690" s="11">
        <f t="shared" si="251"/>
        <v>412</v>
      </c>
      <c r="M2690" t="str">
        <f>VLOOKUP(C2690,[1]!Location_Data[#Data],2,0)</f>
        <v>Victorville</v>
      </c>
      <c r="N2690" t="str">
        <f>VLOOKUP(D2690,[1]!Salespeople_Data[#Data],2,0)</f>
        <v>Ernest Wheeler</v>
      </c>
      <c r="O2690" t="str">
        <f>VLOOKUP(E2690,[1]!Customer_Data[#Data],2,0)</f>
        <v>Billy Miller</v>
      </c>
      <c r="P2690" s="15">
        <f t="shared" ref="P2690:P2753" si="252">WEEKDAY(F2690)</f>
        <v>7</v>
      </c>
      <c r="Q2690">
        <f t="shared" ref="Q2690:Q2753" si="253">MONTH(F2690)</f>
        <v>9</v>
      </c>
      <c r="R2690">
        <f t="shared" ref="R2690:R2753" si="254">YEAR(F2690)</f>
        <v>2020</v>
      </c>
    </row>
    <row r="2691" spans="1:18" x14ac:dyDescent="0.25">
      <c r="A2691" s="4" t="s">
        <v>3686</v>
      </c>
      <c r="B2691" s="4" t="s">
        <v>626</v>
      </c>
      <c r="C2691" s="4" t="s">
        <v>469</v>
      </c>
      <c r="D2691" s="4" t="s">
        <v>191</v>
      </c>
      <c r="E2691" s="4" t="s">
        <v>491</v>
      </c>
      <c r="F2691" s="5">
        <v>44186</v>
      </c>
      <c r="G2691" s="4">
        <v>1</v>
      </c>
      <c r="H2691" s="11">
        <f>VLOOKUP(B2691,[1]!Product_Data[#Data],4,0)</f>
        <v>584</v>
      </c>
      <c r="I2691" s="11">
        <f>VLOOKUP(B2691,[1]!Product_Data[#Data],3,0)</f>
        <v>420</v>
      </c>
      <c r="J2691" s="11">
        <f t="shared" ref="J2691:J2754" si="255">PRODUCT(I2691,G2691)</f>
        <v>420</v>
      </c>
      <c r="K2691" s="11">
        <f t="shared" ref="K2691:K2754" si="256">PRODUCT(H2691,G2691)</f>
        <v>584</v>
      </c>
      <c r="L2691" s="11">
        <f t="shared" ref="L2691:L2754" si="257">K2691-J2691</f>
        <v>164</v>
      </c>
      <c r="M2691" t="str">
        <f>VLOOKUP(C2691,[1]!Location_Data[#Data],2,0)</f>
        <v>Escondido</v>
      </c>
      <c r="N2691" t="str">
        <f>VLOOKUP(D2691,[1]!Salespeople_Data[#Data],2,0)</f>
        <v>Robert Reed</v>
      </c>
      <c r="O2691" t="str">
        <f>VLOOKUP(E2691,[1]!Customer_Data[#Data],2,0)</f>
        <v>Jack Jackson</v>
      </c>
      <c r="P2691" s="15">
        <f t="shared" si="252"/>
        <v>2</v>
      </c>
      <c r="Q2691">
        <f t="shared" si="253"/>
        <v>12</v>
      </c>
      <c r="R2691">
        <f t="shared" si="254"/>
        <v>2020</v>
      </c>
    </row>
    <row r="2692" spans="1:18" x14ac:dyDescent="0.25">
      <c r="A2692" s="2" t="s">
        <v>3687</v>
      </c>
      <c r="B2692" s="2" t="s">
        <v>537</v>
      </c>
      <c r="C2692" s="2" t="s">
        <v>19</v>
      </c>
      <c r="D2692" s="2" t="s">
        <v>225</v>
      </c>
      <c r="E2692" s="2" t="s">
        <v>3158</v>
      </c>
      <c r="F2692" s="3">
        <v>44093</v>
      </c>
      <c r="G2692" s="2">
        <v>3</v>
      </c>
      <c r="H2692" s="11">
        <f>VLOOKUP(B2692,[1]!Product_Data[#Data],4,0)</f>
        <v>556</v>
      </c>
      <c r="I2692" s="11">
        <f>VLOOKUP(B2692,[1]!Product_Data[#Data],3,0)</f>
        <v>395</v>
      </c>
      <c r="J2692" s="11">
        <f t="shared" si="255"/>
        <v>1185</v>
      </c>
      <c r="K2692" s="11">
        <f t="shared" si="256"/>
        <v>1668</v>
      </c>
      <c r="L2692" s="11">
        <f t="shared" si="257"/>
        <v>483</v>
      </c>
      <c r="M2692" t="str">
        <f>VLOOKUP(C2692,[1]!Location_Data[#Data],2,0)</f>
        <v>Berkeley</v>
      </c>
      <c r="N2692" t="str">
        <f>VLOOKUP(D2692,[1]!Salespeople_Data[#Data],2,0)</f>
        <v>Andrew Bowman</v>
      </c>
      <c r="O2692" t="str">
        <f>VLOOKUP(E2692,[1]!Customer_Data[#Data],2,0)</f>
        <v>Jack Lynch</v>
      </c>
      <c r="P2692" s="15">
        <f t="shared" si="252"/>
        <v>7</v>
      </c>
      <c r="Q2692">
        <f t="shared" si="253"/>
        <v>9</v>
      </c>
      <c r="R2692">
        <f t="shared" si="254"/>
        <v>2020</v>
      </c>
    </row>
    <row r="2693" spans="1:18" x14ac:dyDescent="0.25">
      <c r="A2693" s="4" t="s">
        <v>3688</v>
      </c>
      <c r="B2693" s="4" t="s">
        <v>207</v>
      </c>
      <c r="C2693" s="4" t="s">
        <v>79</v>
      </c>
      <c r="D2693" s="4" t="s">
        <v>141</v>
      </c>
      <c r="E2693" s="4" t="s">
        <v>1339</v>
      </c>
      <c r="F2693" s="5">
        <v>43931</v>
      </c>
      <c r="G2693" s="4">
        <v>2</v>
      </c>
      <c r="H2693" s="11">
        <f>VLOOKUP(B2693,[1]!Product_Data[#Data],4,0)</f>
        <v>2464</v>
      </c>
      <c r="I2693" s="11">
        <f>VLOOKUP(B2693,[1]!Product_Data[#Data],3,0)</f>
        <v>1774</v>
      </c>
      <c r="J2693" s="11">
        <f t="shared" si="255"/>
        <v>3548</v>
      </c>
      <c r="K2693" s="11">
        <f t="shared" si="256"/>
        <v>4928</v>
      </c>
      <c r="L2693" s="11">
        <f t="shared" si="257"/>
        <v>1380</v>
      </c>
      <c r="M2693" t="str">
        <f>VLOOKUP(C2693,[1]!Location_Data[#Data],2,0)</f>
        <v>Palmdale</v>
      </c>
      <c r="N2693" t="str">
        <f>VLOOKUP(D2693,[1]!Salespeople_Data[#Data],2,0)</f>
        <v>Arthur Mccoy</v>
      </c>
      <c r="O2693" t="str">
        <f>VLOOKUP(E2693,[1]!Customer_Data[#Data],2,0)</f>
        <v>Jesse Evans</v>
      </c>
      <c r="P2693" s="15">
        <f t="shared" si="252"/>
        <v>6</v>
      </c>
      <c r="Q2693">
        <f t="shared" si="253"/>
        <v>4</v>
      </c>
      <c r="R2693">
        <f t="shared" si="254"/>
        <v>2020</v>
      </c>
    </row>
    <row r="2694" spans="1:18" x14ac:dyDescent="0.25">
      <c r="A2694" s="2" t="s">
        <v>3689</v>
      </c>
      <c r="B2694" s="2" t="s">
        <v>348</v>
      </c>
      <c r="C2694" s="2" t="s">
        <v>355</v>
      </c>
      <c r="D2694" s="2" t="s">
        <v>269</v>
      </c>
      <c r="E2694" s="2" t="s">
        <v>1743</v>
      </c>
      <c r="F2694" s="3">
        <v>43927</v>
      </c>
      <c r="G2694" s="2">
        <v>1</v>
      </c>
      <c r="H2694" s="11">
        <f>VLOOKUP(B2694,[1]!Product_Data[#Data],4,0)</f>
        <v>603</v>
      </c>
      <c r="I2694" s="11">
        <f>VLOOKUP(B2694,[1]!Product_Data[#Data],3,0)</f>
        <v>416</v>
      </c>
      <c r="J2694" s="11">
        <f t="shared" si="255"/>
        <v>416</v>
      </c>
      <c r="K2694" s="11">
        <f t="shared" si="256"/>
        <v>603</v>
      </c>
      <c r="L2694" s="11">
        <f t="shared" si="257"/>
        <v>187</v>
      </c>
      <c r="M2694" t="str">
        <f>VLOOKUP(C2694,[1]!Location_Data[#Data],2,0)</f>
        <v>Burbank</v>
      </c>
      <c r="N2694" t="str">
        <f>VLOOKUP(D2694,[1]!Salespeople_Data[#Data],2,0)</f>
        <v>Kevin Butler</v>
      </c>
      <c r="O2694" t="str">
        <f>VLOOKUP(E2694,[1]!Customer_Data[#Data],2,0)</f>
        <v>Steve Wells</v>
      </c>
      <c r="P2694" s="15">
        <f t="shared" si="252"/>
        <v>2</v>
      </c>
      <c r="Q2694">
        <f t="shared" si="253"/>
        <v>4</v>
      </c>
      <c r="R2694">
        <f t="shared" si="254"/>
        <v>2020</v>
      </c>
    </row>
    <row r="2695" spans="1:18" x14ac:dyDescent="0.25">
      <c r="A2695" s="4" t="s">
        <v>3690</v>
      </c>
      <c r="B2695" s="4" t="s">
        <v>109</v>
      </c>
      <c r="C2695" s="4" t="s">
        <v>9</v>
      </c>
      <c r="D2695" s="4" t="s">
        <v>87</v>
      </c>
      <c r="E2695" s="4" t="s">
        <v>859</v>
      </c>
      <c r="F2695" s="5">
        <v>44064</v>
      </c>
      <c r="G2695" s="4">
        <v>1</v>
      </c>
      <c r="H2695" s="11">
        <f>VLOOKUP(B2695,[1]!Product_Data[#Data],4,0)</f>
        <v>1783</v>
      </c>
      <c r="I2695" s="11">
        <f>VLOOKUP(B2695,[1]!Product_Data[#Data],3,0)</f>
        <v>1230</v>
      </c>
      <c r="J2695" s="11">
        <f t="shared" si="255"/>
        <v>1230</v>
      </c>
      <c r="K2695" s="11">
        <f t="shared" si="256"/>
        <v>1783</v>
      </c>
      <c r="L2695" s="11">
        <f t="shared" si="257"/>
        <v>553</v>
      </c>
      <c r="M2695" t="str">
        <f>VLOOKUP(C2695,[1]!Location_Data[#Data],2,0)</f>
        <v>San Mateo</v>
      </c>
      <c r="N2695" t="str">
        <f>VLOOKUP(D2695,[1]!Salespeople_Data[#Data],2,0)</f>
        <v>Martin Perry</v>
      </c>
      <c r="O2695" t="str">
        <f>VLOOKUP(E2695,[1]!Customer_Data[#Data],2,0)</f>
        <v>Ralph Elliott</v>
      </c>
      <c r="P2695" s="15">
        <f t="shared" si="252"/>
        <v>6</v>
      </c>
      <c r="Q2695">
        <f t="shared" si="253"/>
        <v>8</v>
      </c>
      <c r="R2695">
        <f t="shared" si="254"/>
        <v>2020</v>
      </c>
    </row>
    <row r="2696" spans="1:18" x14ac:dyDescent="0.25">
      <c r="A2696" s="2" t="s">
        <v>3691</v>
      </c>
      <c r="B2696" s="2" t="s">
        <v>435</v>
      </c>
      <c r="C2696" s="2" t="s">
        <v>48</v>
      </c>
      <c r="D2696" s="2" t="s">
        <v>25</v>
      </c>
      <c r="E2696" s="2" t="s">
        <v>2730</v>
      </c>
      <c r="F2696" s="3">
        <v>43831</v>
      </c>
      <c r="G2696" s="2">
        <v>1</v>
      </c>
      <c r="H2696" s="11">
        <f>VLOOKUP(B2696,[1]!Product_Data[#Data],4,0)</f>
        <v>2141</v>
      </c>
      <c r="I2696" s="11">
        <f>VLOOKUP(B2696,[1]!Product_Data[#Data],3,0)</f>
        <v>1777</v>
      </c>
      <c r="J2696" s="11">
        <f t="shared" si="255"/>
        <v>1777</v>
      </c>
      <c r="K2696" s="11">
        <f t="shared" si="256"/>
        <v>2141</v>
      </c>
      <c r="L2696" s="11">
        <f t="shared" si="257"/>
        <v>364</v>
      </c>
      <c r="M2696" t="str">
        <f>VLOOKUP(C2696,[1]!Location_Data[#Data],2,0)</f>
        <v>Rialto</v>
      </c>
      <c r="N2696" t="str">
        <f>VLOOKUP(D2696,[1]!Salespeople_Data[#Data],2,0)</f>
        <v>Brian Davis</v>
      </c>
      <c r="O2696" t="str">
        <f>VLOOKUP(E2696,[1]!Customer_Data[#Data],2,0)</f>
        <v>George Hill</v>
      </c>
      <c r="P2696" s="15">
        <f t="shared" si="252"/>
        <v>4</v>
      </c>
      <c r="Q2696">
        <f t="shared" si="253"/>
        <v>1</v>
      </c>
      <c r="R2696">
        <f t="shared" si="254"/>
        <v>2020</v>
      </c>
    </row>
    <row r="2697" spans="1:18" x14ac:dyDescent="0.25">
      <c r="A2697" s="4" t="s">
        <v>3692</v>
      </c>
      <c r="B2697" s="4" t="s">
        <v>408</v>
      </c>
      <c r="C2697" s="4" t="s">
        <v>156</v>
      </c>
      <c r="D2697" s="4" t="s">
        <v>170</v>
      </c>
      <c r="E2697" s="4" t="s">
        <v>455</v>
      </c>
      <c r="F2697" s="5">
        <v>43874</v>
      </c>
      <c r="G2697" s="4">
        <v>1</v>
      </c>
      <c r="H2697" s="11">
        <f>VLOOKUP(B2697,[1]!Product_Data[#Data],4,0)</f>
        <v>1405</v>
      </c>
      <c r="I2697" s="11">
        <f>VLOOKUP(B2697,[1]!Product_Data[#Data],3,0)</f>
        <v>1054</v>
      </c>
      <c r="J2697" s="11">
        <f t="shared" si="255"/>
        <v>1054</v>
      </c>
      <c r="K2697" s="11">
        <f t="shared" si="256"/>
        <v>1405</v>
      </c>
      <c r="L2697" s="11">
        <f t="shared" si="257"/>
        <v>351</v>
      </c>
      <c r="M2697" t="str">
        <f>VLOOKUP(C2697,[1]!Location_Data[#Data],2,0)</f>
        <v>Sacramento</v>
      </c>
      <c r="N2697" t="str">
        <f>VLOOKUP(D2697,[1]!Salespeople_Data[#Data],2,0)</f>
        <v>Sean Miller</v>
      </c>
      <c r="O2697" t="str">
        <f>VLOOKUP(E2697,[1]!Customer_Data[#Data],2,0)</f>
        <v>Adam Bailey</v>
      </c>
      <c r="P2697" s="15">
        <f t="shared" si="252"/>
        <v>5</v>
      </c>
      <c r="Q2697">
        <f t="shared" si="253"/>
        <v>2</v>
      </c>
      <c r="R2697">
        <f t="shared" si="254"/>
        <v>2020</v>
      </c>
    </row>
    <row r="2698" spans="1:18" x14ac:dyDescent="0.25">
      <c r="A2698" s="2" t="s">
        <v>3693</v>
      </c>
      <c r="B2698" s="2" t="s">
        <v>403</v>
      </c>
      <c r="C2698" s="2" t="s">
        <v>66</v>
      </c>
      <c r="D2698" s="2" t="s">
        <v>239</v>
      </c>
      <c r="E2698" s="2" t="s">
        <v>1579</v>
      </c>
      <c r="F2698" s="3">
        <v>43921</v>
      </c>
      <c r="G2698" s="2">
        <v>4</v>
      </c>
      <c r="H2698" s="11">
        <f>VLOOKUP(B2698,[1]!Product_Data[#Data],4,0)</f>
        <v>392</v>
      </c>
      <c r="I2698" s="11">
        <f>VLOOKUP(B2698,[1]!Product_Data[#Data],3,0)</f>
        <v>255</v>
      </c>
      <c r="J2698" s="11">
        <f t="shared" si="255"/>
        <v>1020</v>
      </c>
      <c r="K2698" s="11">
        <f t="shared" si="256"/>
        <v>1568</v>
      </c>
      <c r="L2698" s="11">
        <f t="shared" si="257"/>
        <v>548</v>
      </c>
      <c r="M2698" t="str">
        <f>VLOOKUP(C2698,[1]!Location_Data[#Data],2,0)</f>
        <v>Ontario</v>
      </c>
      <c r="N2698" t="str">
        <f>VLOOKUP(D2698,[1]!Salespeople_Data[#Data],2,0)</f>
        <v>John Reyes</v>
      </c>
      <c r="O2698" t="str">
        <f>VLOOKUP(E2698,[1]!Customer_Data[#Data],2,0)</f>
        <v>Charles Montgomery</v>
      </c>
      <c r="P2698" s="15">
        <f t="shared" si="252"/>
        <v>3</v>
      </c>
      <c r="Q2698">
        <f t="shared" si="253"/>
        <v>3</v>
      </c>
      <c r="R2698">
        <f t="shared" si="254"/>
        <v>2020</v>
      </c>
    </row>
    <row r="2699" spans="1:18" x14ac:dyDescent="0.25">
      <c r="A2699" s="4" t="s">
        <v>3694</v>
      </c>
      <c r="B2699" s="4" t="s">
        <v>164</v>
      </c>
      <c r="C2699" s="4" t="s">
        <v>527</v>
      </c>
      <c r="D2699" s="4" t="s">
        <v>20</v>
      </c>
      <c r="E2699" s="4" t="s">
        <v>1743</v>
      </c>
      <c r="F2699" s="5">
        <v>44038</v>
      </c>
      <c r="G2699" s="4">
        <v>1</v>
      </c>
      <c r="H2699" s="11">
        <f>VLOOKUP(B2699,[1]!Product_Data[#Data],4,0)</f>
        <v>637</v>
      </c>
      <c r="I2699" s="11">
        <f>VLOOKUP(B2699,[1]!Product_Data[#Data],3,0)</f>
        <v>389</v>
      </c>
      <c r="J2699" s="11">
        <f t="shared" si="255"/>
        <v>389</v>
      </c>
      <c r="K2699" s="11">
        <f t="shared" si="256"/>
        <v>637</v>
      </c>
      <c r="L2699" s="11">
        <f t="shared" si="257"/>
        <v>248</v>
      </c>
      <c r="M2699" t="str">
        <f>VLOOKUP(C2699,[1]!Location_Data[#Data],2,0)</f>
        <v>Stockton</v>
      </c>
      <c r="N2699" t="str">
        <f>VLOOKUP(D2699,[1]!Salespeople_Data[#Data],2,0)</f>
        <v>Joshua Cook</v>
      </c>
      <c r="O2699" t="str">
        <f>VLOOKUP(E2699,[1]!Customer_Data[#Data],2,0)</f>
        <v>Steve Wells</v>
      </c>
      <c r="P2699" s="15">
        <f t="shared" si="252"/>
        <v>1</v>
      </c>
      <c r="Q2699">
        <f t="shared" si="253"/>
        <v>7</v>
      </c>
      <c r="R2699">
        <f t="shared" si="254"/>
        <v>2020</v>
      </c>
    </row>
    <row r="2700" spans="1:18" x14ac:dyDescent="0.25">
      <c r="A2700" s="2" t="s">
        <v>3695</v>
      </c>
      <c r="B2700" s="2" t="s">
        <v>361</v>
      </c>
      <c r="C2700" s="2" t="s">
        <v>362</v>
      </c>
      <c r="D2700" s="2" t="s">
        <v>40</v>
      </c>
      <c r="E2700" s="2" t="s">
        <v>1774</v>
      </c>
      <c r="F2700" s="3">
        <v>43925</v>
      </c>
      <c r="G2700" s="2">
        <v>2</v>
      </c>
      <c r="H2700" s="11">
        <f>VLOOKUP(B2700,[1]!Product_Data[#Data],4,0)</f>
        <v>1338</v>
      </c>
      <c r="I2700" s="11">
        <f>VLOOKUP(B2700,[1]!Product_Data[#Data],3,0)</f>
        <v>682</v>
      </c>
      <c r="J2700" s="11">
        <f t="shared" si="255"/>
        <v>1364</v>
      </c>
      <c r="K2700" s="11">
        <f t="shared" si="256"/>
        <v>2676</v>
      </c>
      <c r="L2700" s="11">
        <f t="shared" si="257"/>
        <v>1312</v>
      </c>
      <c r="M2700" t="str">
        <f>VLOOKUP(C2700,[1]!Location_Data[#Data],2,0)</f>
        <v>San Bernardino</v>
      </c>
      <c r="N2700" t="str">
        <f>VLOOKUP(D2700,[1]!Salespeople_Data[#Data],2,0)</f>
        <v>Brian Hansen</v>
      </c>
      <c r="O2700" t="str">
        <f>VLOOKUP(E2700,[1]!Customer_Data[#Data],2,0)</f>
        <v>Samuel Stewart</v>
      </c>
      <c r="P2700" s="15">
        <f t="shared" si="252"/>
        <v>7</v>
      </c>
      <c r="Q2700">
        <f t="shared" si="253"/>
        <v>4</v>
      </c>
      <c r="R2700">
        <f t="shared" si="254"/>
        <v>2020</v>
      </c>
    </row>
    <row r="2701" spans="1:18" x14ac:dyDescent="0.25">
      <c r="A2701" s="4" t="s">
        <v>3696</v>
      </c>
      <c r="B2701" s="4" t="s">
        <v>207</v>
      </c>
      <c r="C2701" s="4" t="s">
        <v>286</v>
      </c>
      <c r="D2701" s="4" t="s">
        <v>58</v>
      </c>
      <c r="E2701" s="4" t="s">
        <v>3697</v>
      </c>
      <c r="F2701" s="5">
        <v>44070</v>
      </c>
      <c r="G2701" s="4">
        <v>1</v>
      </c>
      <c r="H2701" s="11">
        <f>VLOOKUP(B2701,[1]!Product_Data[#Data],4,0)</f>
        <v>2464</v>
      </c>
      <c r="I2701" s="11">
        <f>VLOOKUP(B2701,[1]!Product_Data[#Data],3,0)</f>
        <v>1774</v>
      </c>
      <c r="J2701" s="11">
        <f t="shared" si="255"/>
        <v>1774</v>
      </c>
      <c r="K2701" s="11">
        <f t="shared" si="256"/>
        <v>2464</v>
      </c>
      <c r="L2701" s="11">
        <f t="shared" si="257"/>
        <v>690</v>
      </c>
      <c r="M2701" t="str">
        <f>VLOOKUP(C2701,[1]!Location_Data[#Data],2,0)</f>
        <v>El Monte</v>
      </c>
      <c r="N2701" t="str">
        <f>VLOOKUP(D2701,[1]!Salespeople_Data[#Data],2,0)</f>
        <v>Christopher Tucker</v>
      </c>
      <c r="O2701" t="str">
        <f>VLOOKUP(E2701,[1]!Customer_Data[#Data],2,0)</f>
        <v>Craig Rodriguez</v>
      </c>
      <c r="P2701" s="15">
        <f t="shared" si="252"/>
        <v>5</v>
      </c>
      <c r="Q2701">
        <f t="shared" si="253"/>
        <v>8</v>
      </c>
      <c r="R2701">
        <f t="shared" si="254"/>
        <v>2020</v>
      </c>
    </row>
    <row r="2702" spans="1:18" x14ac:dyDescent="0.25">
      <c r="A2702" s="2" t="s">
        <v>3698</v>
      </c>
      <c r="B2702" s="2" t="s">
        <v>47</v>
      </c>
      <c r="C2702" s="2" t="s">
        <v>70</v>
      </c>
      <c r="D2702" s="2" t="s">
        <v>269</v>
      </c>
      <c r="E2702" s="2" t="s">
        <v>3699</v>
      </c>
      <c r="F2702" s="3">
        <v>43912</v>
      </c>
      <c r="G2702" s="2">
        <v>1</v>
      </c>
      <c r="H2702" s="11">
        <f>VLOOKUP(B2702,[1]!Product_Data[#Data],4,0)</f>
        <v>1812</v>
      </c>
      <c r="I2702" s="11">
        <f>VLOOKUP(B2702,[1]!Product_Data[#Data],3,0)</f>
        <v>1305</v>
      </c>
      <c r="J2702" s="11">
        <f t="shared" si="255"/>
        <v>1305</v>
      </c>
      <c r="K2702" s="11">
        <f t="shared" si="256"/>
        <v>1812</v>
      </c>
      <c r="L2702" s="11">
        <f t="shared" si="257"/>
        <v>507</v>
      </c>
      <c r="M2702" t="str">
        <f>VLOOKUP(C2702,[1]!Location_Data[#Data],2,0)</f>
        <v>Clovis</v>
      </c>
      <c r="N2702" t="str">
        <f>VLOOKUP(D2702,[1]!Salespeople_Data[#Data],2,0)</f>
        <v>Kevin Butler</v>
      </c>
      <c r="O2702" t="str">
        <f>VLOOKUP(E2702,[1]!Customer_Data[#Data],2,0)</f>
        <v>Bruce King</v>
      </c>
      <c r="P2702" s="15">
        <f t="shared" si="252"/>
        <v>1</v>
      </c>
      <c r="Q2702">
        <f t="shared" si="253"/>
        <v>3</v>
      </c>
      <c r="R2702">
        <f t="shared" si="254"/>
        <v>2020</v>
      </c>
    </row>
    <row r="2703" spans="1:18" x14ac:dyDescent="0.25">
      <c r="A2703" s="4" t="s">
        <v>3700</v>
      </c>
      <c r="B2703" s="4" t="s">
        <v>263</v>
      </c>
      <c r="C2703" s="4" t="s">
        <v>24</v>
      </c>
      <c r="D2703" s="4" t="s">
        <v>308</v>
      </c>
      <c r="E2703" s="4" t="s">
        <v>1651</v>
      </c>
      <c r="F2703" s="5">
        <v>44158</v>
      </c>
      <c r="G2703" s="4">
        <v>2</v>
      </c>
      <c r="H2703" s="11">
        <f>VLOOKUP(B2703,[1]!Product_Data[#Data],4,0)</f>
        <v>378</v>
      </c>
      <c r="I2703" s="11">
        <f>VLOOKUP(B2703,[1]!Product_Data[#Data],3,0)</f>
        <v>291</v>
      </c>
      <c r="J2703" s="11">
        <f t="shared" si="255"/>
        <v>582</v>
      </c>
      <c r="K2703" s="11">
        <f t="shared" si="256"/>
        <v>756</v>
      </c>
      <c r="L2703" s="11">
        <f t="shared" si="257"/>
        <v>174</v>
      </c>
      <c r="M2703" t="str">
        <f>VLOOKUP(C2703,[1]!Location_Data[#Data],2,0)</f>
        <v>Lancaster</v>
      </c>
      <c r="N2703" t="str">
        <f>VLOOKUP(D2703,[1]!Salespeople_Data[#Data],2,0)</f>
        <v>Fred Robertson</v>
      </c>
      <c r="O2703" t="str">
        <f>VLOOKUP(E2703,[1]!Customer_Data[#Data],2,0)</f>
        <v>Douglas Wallace</v>
      </c>
      <c r="P2703" s="15">
        <f t="shared" si="252"/>
        <v>2</v>
      </c>
      <c r="Q2703">
        <f t="shared" si="253"/>
        <v>11</v>
      </c>
      <c r="R2703">
        <f t="shared" si="254"/>
        <v>2020</v>
      </c>
    </row>
    <row r="2704" spans="1:18" x14ac:dyDescent="0.25">
      <c r="A2704" s="2" t="s">
        <v>3701</v>
      </c>
      <c r="B2704" s="2" t="s">
        <v>173</v>
      </c>
      <c r="C2704" s="2" t="s">
        <v>392</v>
      </c>
      <c r="D2704" s="2" t="s">
        <v>35</v>
      </c>
      <c r="E2704" s="2" t="s">
        <v>912</v>
      </c>
      <c r="F2704" s="3">
        <v>43883</v>
      </c>
      <c r="G2704" s="2">
        <v>2</v>
      </c>
      <c r="H2704" s="11">
        <f>VLOOKUP(B2704,[1]!Product_Data[#Data],4,0)</f>
        <v>2005</v>
      </c>
      <c r="I2704" s="11">
        <f>VLOOKUP(B2704,[1]!Product_Data[#Data],3,0)</f>
        <v>1223</v>
      </c>
      <c r="J2704" s="11">
        <f t="shared" si="255"/>
        <v>2446</v>
      </c>
      <c r="K2704" s="11">
        <f t="shared" si="256"/>
        <v>4010</v>
      </c>
      <c r="L2704" s="11">
        <f t="shared" si="257"/>
        <v>1564</v>
      </c>
      <c r="M2704" t="str">
        <f>VLOOKUP(C2704,[1]!Location_Data[#Data],2,0)</f>
        <v>Visalia</v>
      </c>
      <c r="N2704" t="str">
        <f>VLOOKUP(D2704,[1]!Salespeople_Data[#Data],2,0)</f>
        <v>Charles Harper</v>
      </c>
      <c r="O2704" t="str">
        <f>VLOOKUP(E2704,[1]!Customer_Data[#Data],2,0)</f>
        <v>Ralph Wheeler</v>
      </c>
      <c r="P2704" s="15">
        <f t="shared" si="252"/>
        <v>7</v>
      </c>
      <c r="Q2704">
        <f t="shared" si="253"/>
        <v>2</v>
      </c>
      <c r="R2704">
        <f t="shared" si="254"/>
        <v>2020</v>
      </c>
    </row>
    <row r="2705" spans="1:18" x14ac:dyDescent="0.25">
      <c r="A2705" s="4" t="s">
        <v>3702</v>
      </c>
      <c r="B2705" s="4" t="s">
        <v>164</v>
      </c>
      <c r="C2705" s="4" t="s">
        <v>377</v>
      </c>
      <c r="D2705" s="4" t="s">
        <v>269</v>
      </c>
      <c r="E2705" s="4" t="s">
        <v>1037</v>
      </c>
      <c r="F2705" s="5">
        <v>43905</v>
      </c>
      <c r="G2705" s="4">
        <v>1</v>
      </c>
      <c r="H2705" s="11">
        <f>VLOOKUP(B2705,[1]!Product_Data[#Data],4,0)</f>
        <v>637</v>
      </c>
      <c r="I2705" s="11">
        <f>VLOOKUP(B2705,[1]!Product_Data[#Data],3,0)</f>
        <v>389</v>
      </c>
      <c r="J2705" s="11">
        <f t="shared" si="255"/>
        <v>389</v>
      </c>
      <c r="K2705" s="11">
        <f t="shared" si="256"/>
        <v>637</v>
      </c>
      <c r="L2705" s="11">
        <f t="shared" si="257"/>
        <v>248</v>
      </c>
      <c r="M2705" t="str">
        <f>VLOOKUP(C2705,[1]!Location_Data[#Data],2,0)</f>
        <v>San Diego</v>
      </c>
      <c r="N2705" t="str">
        <f>VLOOKUP(D2705,[1]!Salespeople_Data[#Data],2,0)</f>
        <v>Kevin Butler</v>
      </c>
      <c r="O2705" t="str">
        <f>VLOOKUP(E2705,[1]!Customer_Data[#Data],2,0)</f>
        <v>Jason Hudson</v>
      </c>
      <c r="P2705" s="15">
        <f t="shared" si="252"/>
        <v>1</v>
      </c>
      <c r="Q2705">
        <f t="shared" si="253"/>
        <v>3</v>
      </c>
      <c r="R2705">
        <f t="shared" si="254"/>
        <v>2020</v>
      </c>
    </row>
    <row r="2706" spans="1:18" x14ac:dyDescent="0.25">
      <c r="A2706" s="2" t="s">
        <v>3703</v>
      </c>
      <c r="B2706" s="2" t="s">
        <v>605</v>
      </c>
      <c r="C2706" s="2" t="s">
        <v>530</v>
      </c>
      <c r="D2706" s="2" t="s">
        <v>58</v>
      </c>
      <c r="E2706" s="2" t="s">
        <v>2700</v>
      </c>
      <c r="F2706" s="3">
        <v>43946</v>
      </c>
      <c r="G2706" s="2">
        <v>2</v>
      </c>
      <c r="H2706" s="11">
        <f>VLOOKUP(B2706,[1]!Product_Data[#Data],4,0)</f>
        <v>913</v>
      </c>
      <c r="I2706" s="11">
        <f>VLOOKUP(B2706,[1]!Product_Data[#Data],3,0)</f>
        <v>584</v>
      </c>
      <c r="J2706" s="11">
        <f t="shared" si="255"/>
        <v>1168</v>
      </c>
      <c r="K2706" s="11">
        <f t="shared" si="256"/>
        <v>1826</v>
      </c>
      <c r="L2706" s="11">
        <f t="shared" si="257"/>
        <v>658</v>
      </c>
      <c r="M2706" t="str">
        <f>VLOOKUP(C2706,[1]!Location_Data[#Data],2,0)</f>
        <v>San Buenaventura (Ventura)</v>
      </c>
      <c r="N2706" t="str">
        <f>VLOOKUP(D2706,[1]!Salespeople_Data[#Data],2,0)</f>
        <v>Christopher Tucker</v>
      </c>
      <c r="O2706" t="str">
        <f>VLOOKUP(E2706,[1]!Customer_Data[#Data],2,0)</f>
        <v>Joshua Flores</v>
      </c>
      <c r="P2706" s="15">
        <f t="shared" si="252"/>
        <v>7</v>
      </c>
      <c r="Q2706">
        <f t="shared" si="253"/>
        <v>4</v>
      </c>
      <c r="R2706">
        <f t="shared" si="254"/>
        <v>2020</v>
      </c>
    </row>
    <row r="2707" spans="1:18" x14ac:dyDescent="0.25">
      <c r="A2707" s="4" t="s">
        <v>3704</v>
      </c>
      <c r="B2707" s="4" t="s">
        <v>260</v>
      </c>
      <c r="C2707" s="4" t="s">
        <v>316</v>
      </c>
      <c r="D2707" s="4" t="s">
        <v>413</v>
      </c>
      <c r="E2707" s="4" t="s">
        <v>1539</v>
      </c>
      <c r="F2707" s="5">
        <v>44028</v>
      </c>
      <c r="G2707" s="4">
        <v>2</v>
      </c>
      <c r="H2707" s="11">
        <f>VLOOKUP(B2707,[1]!Product_Data[#Data],4,0)</f>
        <v>502</v>
      </c>
      <c r="I2707" s="11">
        <f>VLOOKUP(B2707,[1]!Product_Data[#Data],3,0)</f>
        <v>296</v>
      </c>
      <c r="J2707" s="11">
        <f t="shared" si="255"/>
        <v>592</v>
      </c>
      <c r="K2707" s="11">
        <f t="shared" si="256"/>
        <v>1004</v>
      </c>
      <c r="L2707" s="11">
        <f t="shared" si="257"/>
        <v>412</v>
      </c>
      <c r="M2707" t="str">
        <f>VLOOKUP(C2707,[1]!Location_Data[#Data],2,0)</f>
        <v>East Los Angeles</v>
      </c>
      <c r="N2707" t="str">
        <f>VLOOKUP(D2707,[1]!Salespeople_Data[#Data],2,0)</f>
        <v>Kenneth Bradley</v>
      </c>
      <c r="O2707" t="str">
        <f>VLOOKUP(E2707,[1]!Customer_Data[#Data],2,0)</f>
        <v>Jose Ellis</v>
      </c>
      <c r="P2707" s="15">
        <f t="shared" si="252"/>
        <v>5</v>
      </c>
      <c r="Q2707">
        <f t="shared" si="253"/>
        <v>7</v>
      </c>
      <c r="R2707">
        <f t="shared" si="254"/>
        <v>2020</v>
      </c>
    </row>
    <row r="2708" spans="1:18" x14ac:dyDescent="0.25">
      <c r="A2708" s="2" t="s">
        <v>3705</v>
      </c>
      <c r="B2708" s="2" t="s">
        <v>47</v>
      </c>
      <c r="C2708" s="2" t="s">
        <v>286</v>
      </c>
      <c r="D2708" s="2" t="s">
        <v>170</v>
      </c>
      <c r="E2708" s="2" t="s">
        <v>1649</v>
      </c>
      <c r="F2708" s="3">
        <v>43971</v>
      </c>
      <c r="G2708" s="2">
        <v>1</v>
      </c>
      <c r="H2708" s="11">
        <f>VLOOKUP(B2708,[1]!Product_Data[#Data],4,0)</f>
        <v>1812</v>
      </c>
      <c r="I2708" s="11">
        <f>VLOOKUP(B2708,[1]!Product_Data[#Data],3,0)</f>
        <v>1305</v>
      </c>
      <c r="J2708" s="11">
        <f t="shared" si="255"/>
        <v>1305</v>
      </c>
      <c r="K2708" s="11">
        <f t="shared" si="256"/>
        <v>1812</v>
      </c>
      <c r="L2708" s="11">
        <f t="shared" si="257"/>
        <v>507</v>
      </c>
      <c r="M2708" t="str">
        <f>VLOOKUP(C2708,[1]!Location_Data[#Data],2,0)</f>
        <v>El Monte</v>
      </c>
      <c r="N2708" t="str">
        <f>VLOOKUP(D2708,[1]!Salespeople_Data[#Data],2,0)</f>
        <v>Sean Miller</v>
      </c>
      <c r="O2708" t="str">
        <f>VLOOKUP(E2708,[1]!Customer_Data[#Data],2,0)</f>
        <v>James Simmons</v>
      </c>
      <c r="P2708" s="15">
        <f t="shared" si="252"/>
        <v>4</v>
      </c>
      <c r="Q2708">
        <f t="shared" si="253"/>
        <v>5</v>
      </c>
      <c r="R2708">
        <f t="shared" si="254"/>
        <v>2020</v>
      </c>
    </row>
    <row r="2709" spans="1:18" x14ac:dyDescent="0.25">
      <c r="A2709" s="4" t="s">
        <v>3706</v>
      </c>
      <c r="B2709" s="4" t="s">
        <v>260</v>
      </c>
      <c r="C2709" s="4" t="s">
        <v>490</v>
      </c>
      <c r="D2709" s="4" t="s">
        <v>159</v>
      </c>
      <c r="E2709" s="4" t="s">
        <v>309</v>
      </c>
      <c r="F2709" s="5">
        <v>43847</v>
      </c>
      <c r="G2709" s="4">
        <v>1</v>
      </c>
      <c r="H2709" s="11">
        <f>VLOOKUP(B2709,[1]!Product_Data[#Data],4,0)</f>
        <v>502</v>
      </c>
      <c r="I2709" s="11">
        <f>VLOOKUP(B2709,[1]!Product_Data[#Data],3,0)</f>
        <v>296</v>
      </c>
      <c r="J2709" s="11">
        <f t="shared" si="255"/>
        <v>296</v>
      </c>
      <c r="K2709" s="11">
        <f t="shared" si="256"/>
        <v>502</v>
      </c>
      <c r="L2709" s="11">
        <f t="shared" si="257"/>
        <v>206</v>
      </c>
      <c r="M2709" t="str">
        <f>VLOOKUP(C2709,[1]!Location_Data[#Data],2,0)</f>
        <v>Temecula</v>
      </c>
      <c r="N2709" t="str">
        <f>VLOOKUP(D2709,[1]!Salespeople_Data[#Data],2,0)</f>
        <v>Bobby Russell</v>
      </c>
      <c r="O2709" t="str">
        <f>VLOOKUP(E2709,[1]!Customer_Data[#Data],2,0)</f>
        <v>Sean Woods</v>
      </c>
      <c r="P2709" s="15">
        <f t="shared" si="252"/>
        <v>6</v>
      </c>
      <c r="Q2709">
        <f t="shared" si="253"/>
        <v>1</v>
      </c>
      <c r="R2709">
        <f t="shared" si="254"/>
        <v>2020</v>
      </c>
    </row>
    <row r="2710" spans="1:18" x14ac:dyDescent="0.25">
      <c r="A2710" s="2" t="s">
        <v>3707</v>
      </c>
      <c r="B2710" s="2" t="s">
        <v>173</v>
      </c>
      <c r="C2710" s="2" t="s">
        <v>204</v>
      </c>
      <c r="D2710" s="2" t="s">
        <v>447</v>
      </c>
      <c r="E2710" s="2" t="s">
        <v>3699</v>
      </c>
      <c r="F2710" s="3">
        <v>44130</v>
      </c>
      <c r="G2710" s="2">
        <v>1</v>
      </c>
      <c r="H2710" s="11">
        <f>VLOOKUP(B2710,[1]!Product_Data[#Data],4,0)</f>
        <v>2005</v>
      </c>
      <c r="I2710" s="11">
        <f>VLOOKUP(B2710,[1]!Product_Data[#Data],3,0)</f>
        <v>1223</v>
      </c>
      <c r="J2710" s="11">
        <f t="shared" si="255"/>
        <v>1223</v>
      </c>
      <c r="K2710" s="11">
        <f t="shared" si="256"/>
        <v>2005</v>
      </c>
      <c r="L2710" s="11">
        <f t="shared" si="257"/>
        <v>782</v>
      </c>
      <c r="M2710" t="str">
        <f>VLOOKUP(C2710,[1]!Location_Data[#Data],2,0)</f>
        <v>Corona</v>
      </c>
      <c r="N2710" t="str">
        <f>VLOOKUP(D2710,[1]!Salespeople_Data[#Data],2,0)</f>
        <v>Howard Sims</v>
      </c>
      <c r="O2710" t="str">
        <f>VLOOKUP(E2710,[1]!Customer_Data[#Data],2,0)</f>
        <v>Bruce King</v>
      </c>
      <c r="P2710" s="15">
        <f t="shared" si="252"/>
        <v>2</v>
      </c>
      <c r="Q2710">
        <f t="shared" si="253"/>
        <v>10</v>
      </c>
      <c r="R2710">
        <f t="shared" si="254"/>
        <v>2020</v>
      </c>
    </row>
    <row r="2711" spans="1:18" x14ac:dyDescent="0.25">
      <c r="A2711" s="4" t="s">
        <v>3708</v>
      </c>
      <c r="B2711" s="4" t="s">
        <v>457</v>
      </c>
      <c r="C2711" s="4" t="s">
        <v>242</v>
      </c>
      <c r="D2711" s="4" t="s">
        <v>91</v>
      </c>
      <c r="E2711" s="4" t="s">
        <v>1515</v>
      </c>
      <c r="F2711" s="5">
        <v>44037</v>
      </c>
      <c r="G2711" s="4">
        <v>4</v>
      </c>
      <c r="H2711" s="11">
        <f>VLOOKUP(B2711,[1]!Product_Data[#Data],4,0)</f>
        <v>947</v>
      </c>
      <c r="I2711" s="11">
        <f>VLOOKUP(B2711,[1]!Product_Data[#Data],3,0)</f>
        <v>786</v>
      </c>
      <c r="J2711" s="11">
        <f t="shared" si="255"/>
        <v>3144</v>
      </c>
      <c r="K2711" s="11">
        <f t="shared" si="256"/>
        <v>3788</v>
      </c>
      <c r="L2711" s="11">
        <f t="shared" si="257"/>
        <v>644</v>
      </c>
      <c r="M2711" t="str">
        <f>VLOOKUP(C2711,[1]!Location_Data[#Data],2,0)</f>
        <v>Downey</v>
      </c>
      <c r="N2711" t="str">
        <f>VLOOKUP(D2711,[1]!Salespeople_Data[#Data],2,0)</f>
        <v>Howard Gardner</v>
      </c>
      <c r="O2711" t="str">
        <f>VLOOKUP(E2711,[1]!Customer_Data[#Data],2,0)</f>
        <v>Peter Gray</v>
      </c>
      <c r="P2711" s="15">
        <f t="shared" si="252"/>
        <v>7</v>
      </c>
      <c r="Q2711">
        <f t="shared" si="253"/>
        <v>7</v>
      </c>
      <c r="R2711">
        <f t="shared" si="254"/>
        <v>2020</v>
      </c>
    </row>
    <row r="2712" spans="1:18" x14ac:dyDescent="0.25">
      <c r="A2712" s="2" t="s">
        <v>3709</v>
      </c>
      <c r="B2712" s="2" t="s">
        <v>367</v>
      </c>
      <c r="C2712" s="2" t="s">
        <v>70</v>
      </c>
      <c r="D2712" s="2" t="s">
        <v>257</v>
      </c>
      <c r="E2712" s="2" t="s">
        <v>892</v>
      </c>
      <c r="F2712" s="3">
        <v>44142</v>
      </c>
      <c r="G2712" s="2">
        <v>2</v>
      </c>
      <c r="H2712" s="11">
        <f>VLOOKUP(B2712,[1]!Product_Data[#Data],4,0)</f>
        <v>530</v>
      </c>
      <c r="I2712" s="11">
        <f>VLOOKUP(B2712,[1]!Product_Data[#Data],3,0)</f>
        <v>424</v>
      </c>
      <c r="J2712" s="11">
        <f t="shared" si="255"/>
        <v>848</v>
      </c>
      <c r="K2712" s="11">
        <f t="shared" si="256"/>
        <v>1060</v>
      </c>
      <c r="L2712" s="11">
        <f t="shared" si="257"/>
        <v>212</v>
      </c>
      <c r="M2712" t="str">
        <f>VLOOKUP(C2712,[1]!Location_Data[#Data],2,0)</f>
        <v>Clovis</v>
      </c>
      <c r="N2712" t="str">
        <f>VLOOKUP(D2712,[1]!Salespeople_Data[#Data],2,0)</f>
        <v>Jerry Perry</v>
      </c>
      <c r="O2712" t="str">
        <f>VLOOKUP(E2712,[1]!Customer_Data[#Data],2,0)</f>
        <v>Randy Webb</v>
      </c>
      <c r="P2712" s="15">
        <f t="shared" si="252"/>
        <v>7</v>
      </c>
      <c r="Q2712">
        <f t="shared" si="253"/>
        <v>11</v>
      </c>
      <c r="R2712">
        <f t="shared" si="254"/>
        <v>2020</v>
      </c>
    </row>
    <row r="2713" spans="1:18" x14ac:dyDescent="0.25">
      <c r="A2713" s="4" t="s">
        <v>3710</v>
      </c>
      <c r="B2713" s="4" t="s">
        <v>181</v>
      </c>
      <c r="C2713" s="4" t="s">
        <v>286</v>
      </c>
      <c r="D2713" s="4" t="s">
        <v>101</v>
      </c>
      <c r="E2713" s="4" t="s">
        <v>592</v>
      </c>
      <c r="F2713" s="5">
        <v>43947</v>
      </c>
      <c r="G2713" s="4">
        <v>1</v>
      </c>
      <c r="H2713" s="11">
        <f>VLOOKUP(B2713,[1]!Product_Data[#Data],4,0)</f>
        <v>1500</v>
      </c>
      <c r="I2713" s="11">
        <f>VLOOKUP(B2713,[1]!Product_Data[#Data],3,0)</f>
        <v>900</v>
      </c>
      <c r="J2713" s="11">
        <f t="shared" si="255"/>
        <v>900</v>
      </c>
      <c r="K2713" s="11">
        <f t="shared" si="256"/>
        <v>1500</v>
      </c>
      <c r="L2713" s="11">
        <f t="shared" si="257"/>
        <v>600</v>
      </c>
      <c r="M2713" t="str">
        <f>VLOOKUP(C2713,[1]!Location_Data[#Data],2,0)</f>
        <v>El Monte</v>
      </c>
      <c r="N2713" t="str">
        <f>VLOOKUP(D2713,[1]!Salespeople_Data[#Data],2,0)</f>
        <v>Scott Clark</v>
      </c>
      <c r="O2713" t="str">
        <f>VLOOKUP(E2713,[1]!Customer_Data[#Data],2,0)</f>
        <v>George Stanley</v>
      </c>
      <c r="P2713" s="15">
        <f t="shared" si="252"/>
        <v>1</v>
      </c>
      <c r="Q2713">
        <f t="shared" si="253"/>
        <v>4</v>
      </c>
      <c r="R2713">
        <f t="shared" si="254"/>
        <v>2020</v>
      </c>
    </row>
    <row r="2714" spans="1:18" x14ac:dyDescent="0.25">
      <c r="A2714" s="2" t="s">
        <v>3711</v>
      </c>
      <c r="B2714" s="2" t="s">
        <v>311</v>
      </c>
      <c r="C2714" s="2" t="s">
        <v>224</v>
      </c>
      <c r="D2714" s="2" t="s">
        <v>116</v>
      </c>
      <c r="E2714" s="2" t="s">
        <v>3459</v>
      </c>
      <c r="F2714" s="3">
        <v>43878</v>
      </c>
      <c r="G2714" s="2">
        <v>3</v>
      </c>
      <c r="H2714" s="11">
        <f>VLOOKUP(B2714,[1]!Product_Data[#Data],4,0)</f>
        <v>1743</v>
      </c>
      <c r="I2714" s="11">
        <f>VLOOKUP(B2714,[1]!Product_Data[#Data],3,0)</f>
        <v>872</v>
      </c>
      <c r="J2714" s="11">
        <f t="shared" si="255"/>
        <v>2616</v>
      </c>
      <c r="K2714" s="11">
        <f t="shared" si="256"/>
        <v>5229</v>
      </c>
      <c r="L2714" s="11">
        <f t="shared" si="257"/>
        <v>2613</v>
      </c>
      <c r="M2714" t="str">
        <f>VLOOKUP(C2714,[1]!Location_Data[#Data],2,0)</f>
        <v>Huntington Beach</v>
      </c>
      <c r="N2714" t="str">
        <f>VLOOKUP(D2714,[1]!Salespeople_Data[#Data],2,0)</f>
        <v>Roger Ramos</v>
      </c>
      <c r="O2714" t="str">
        <f>VLOOKUP(E2714,[1]!Customer_Data[#Data],2,0)</f>
        <v>Juan Perez</v>
      </c>
      <c r="P2714" s="15">
        <f t="shared" si="252"/>
        <v>2</v>
      </c>
      <c r="Q2714">
        <f t="shared" si="253"/>
        <v>2</v>
      </c>
      <c r="R2714">
        <f t="shared" si="254"/>
        <v>2020</v>
      </c>
    </row>
    <row r="2715" spans="1:18" x14ac:dyDescent="0.25">
      <c r="A2715" s="4" t="s">
        <v>3712</v>
      </c>
      <c r="B2715" s="4" t="s">
        <v>373</v>
      </c>
      <c r="C2715" s="4" t="s">
        <v>224</v>
      </c>
      <c r="D2715" s="4" t="s">
        <v>141</v>
      </c>
      <c r="E2715" s="4" t="s">
        <v>1030</v>
      </c>
      <c r="F2715" s="5">
        <v>43857</v>
      </c>
      <c r="G2715" s="4">
        <v>3</v>
      </c>
      <c r="H2715" s="11">
        <f>VLOOKUP(B2715,[1]!Product_Data[#Data],4,0)</f>
        <v>2182</v>
      </c>
      <c r="I2715" s="11">
        <f>VLOOKUP(B2715,[1]!Product_Data[#Data],3,0)</f>
        <v>1200</v>
      </c>
      <c r="J2715" s="11">
        <f t="shared" si="255"/>
        <v>3600</v>
      </c>
      <c r="K2715" s="11">
        <f t="shared" si="256"/>
        <v>6546</v>
      </c>
      <c r="L2715" s="11">
        <f t="shared" si="257"/>
        <v>2946</v>
      </c>
      <c r="M2715" t="str">
        <f>VLOOKUP(C2715,[1]!Location_Data[#Data],2,0)</f>
        <v>Huntington Beach</v>
      </c>
      <c r="N2715" t="str">
        <f>VLOOKUP(D2715,[1]!Salespeople_Data[#Data],2,0)</f>
        <v>Arthur Mccoy</v>
      </c>
      <c r="O2715" t="str">
        <f>VLOOKUP(E2715,[1]!Customer_Data[#Data],2,0)</f>
        <v>Brandon Diaz</v>
      </c>
      <c r="P2715" s="15">
        <f t="shared" si="252"/>
        <v>2</v>
      </c>
      <c r="Q2715">
        <f t="shared" si="253"/>
        <v>1</v>
      </c>
      <c r="R2715">
        <f t="shared" si="254"/>
        <v>2020</v>
      </c>
    </row>
    <row r="2716" spans="1:18" x14ac:dyDescent="0.25">
      <c r="A2716" s="2" t="s">
        <v>3713</v>
      </c>
      <c r="B2716" s="2" t="s">
        <v>189</v>
      </c>
      <c r="C2716" s="2" t="s">
        <v>249</v>
      </c>
      <c r="D2716" s="2" t="s">
        <v>106</v>
      </c>
      <c r="E2716" s="2" t="s">
        <v>2099</v>
      </c>
      <c r="F2716" s="3">
        <v>43898</v>
      </c>
      <c r="G2716" s="2">
        <v>1</v>
      </c>
      <c r="H2716" s="11">
        <f>VLOOKUP(B2716,[1]!Product_Data[#Data],4,0)</f>
        <v>1783</v>
      </c>
      <c r="I2716" s="11">
        <f>VLOOKUP(B2716,[1]!Product_Data[#Data],3,0)</f>
        <v>1516</v>
      </c>
      <c r="J2716" s="11">
        <f t="shared" si="255"/>
        <v>1516</v>
      </c>
      <c r="K2716" s="11">
        <f t="shared" si="256"/>
        <v>1783</v>
      </c>
      <c r="L2716" s="11">
        <f t="shared" si="257"/>
        <v>267</v>
      </c>
      <c r="M2716" t="str">
        <f>VLOOKUP(C2716,[1]!Location_Data[#Data],2,0)</f>
        <v>Roseville</v>
      </c>
      <c r="N2716" t="str">
        <f>VLOOKUP(D2716,[1]!Salespeople_Data[#Data],2,0)</f>
        <v>Patrick Ruiz</v>
      </c>
      <c r="O2716" t="str">
        <f>VLOOKUP(E2716,[1]!Customer_Data[#Data],2,0)</f>
        <v>Eugene Hunter</v>
      </c>
      <c r="P2716" s="15">
        <f t="shared" si="252"/>
        <v>1</v>
      </c>
      <c r="Q2716">
        <f t="shared" si="253"/>
        <v>3</v>
      </c>
      <c r="R2716">
        <f t="shared" si="254"/>
        <v>2020</v>
      </c>
    </row>
    <row r="2717" spans="1:18" x14ac:dyDescent="0.25">
      <c r="A2717" s="4" t="s">
        <v>3714</v>
      </c>
      <c r="B2717" s="4" t="s">
        <v>263</v>
      </c>
      <c r="C2717" s="4" t="s">
        <v>39</v>
      </c>
      <c r="D2717" s="4" t="s">
        <v>101</v>
      </c>
      <c r="E2717" s="4" t="s">
        <v>1046</v>
      </c>
      <c r="F2717" s="5">
        <v>44097</v>
      </c>
      <c r="G2717" s="4">
        <v>1</v>
      </c>
      <c r="H2717" s="11">
        <f>VLOOKUP(B2717,[1]!Product_Data[#Data],4,0)</f>
        <v>378</v>
      </c>
      <c r="I2717" s="11">
        <f>VLOOKUP(B2717,[1]!Product_Data[#Data],3,0)</f>
        <v>291</v>
      </c>
      <c r="J2717" s="11">
        <f t="shared" si="255"/>
        <v>291</v>
      </c>
      <c r="K2717" s="11">
        <f t="shared" si="256"/>
        <v>378</v>
      </c>
      <c r="L2717" s="11">
        <f t="shared" si="257"/>
        <v>87</v>
      </c>
      <c r="M2717" t="str">
        <f>VLOOKUP(C2717,[1]!Location_Data[#Data],2,0)</f>
        <v>Oceanside</v>
      </c>
      <c r="N2717" t="str">
        <f>VLOOKUP(D2717,[1]!Salespeople_Data[#Data],2,0)</f>
        <v>Scott Clark</v>
      </c>
      <c r="O2717" t="str">
        <f>VLOOKUP(E2717,[1]!Customer_Data[#Data],2,0)</f>
        <v>Keith Stephens</v>
      </c>
      <c r="P2717" s="15">
        <f t="shared" si="252"/>
        <v>4</v>
      </c>
      <c r="Q2717">
        <f t="shared" si="253"/>
        <v>9</v>
      </c>
      <c r="R2717">
        <f t="shared" si="254"/>
        <v>2020</v>
      </c>
    </row>
    <row r="2718" spans="1:18" x14ac:dyDescent="0.25">
      <c r="A2718" s="2" t="s">
        <v>3715</v>
      </c>
      <c r="B2718" s="2" t="s">
        <v>125</v>
      </c>
      <c r="C2718" s="2" t="s">
        <v>95</v>
      </c>
      <c r="D2718" s="2" t="s">
        <v>191</v>
      </c>
      <c r="E2718" s="2" t="s">
        <v>892</v>
      </c>
      <c r="F2718" s="3">
        <v>44049</v>
      </c>
      <c r="G2718" s="2">
        <v>2</v>
      </c>
      <c r="H2718" s="11">
        <f>VLOOKUP(B2718,[1]!Product_Data[#Data],4,0)</f>
        <v>1826</v>
      </c>
      <c r="I2718" s="11">
        <f>VLOOKUP(B2718,[1]!Product_Data[#Data],3,0)</f>
        <v>1443</v>
      </c>
      <c r="J2718" s="11">
        <f t="shared" si="255"/>
        <v>2886</v>
      </c>
      <c r="K2718" s="11">
        <f t="shared" si="256"/>
        <v>3652</v>
      </c>
      <c r="L2718" s="11">
        <f t="shared" si="257"/>
        <v>766</v>
      </c>
      <c r="M2718" t="str">
        <f>VLOOKUP(C2718,[1]!Location_Data[#Data],2,0)</f>
        <v>Fullerton</v>
      </c>
      <c r="N2718" t="str">
        <f>VLOOKUP(D2718,[1]!Salespeople_Data[#Data],2,0)</f>
        <v>Robert Reed</v>
      </c>
      <c r="O2718" t="str">
        <f>VLOOKUP(E2718,[1]!Customer_Data[#Data],2,0)</f>
        <v>Randy Webb</v>
      </c>
      <c r="P2718" s="15">
        <f t="shared" si="252"/>
        <v>5</v>
      </c>
      <c r="Q2718">
        <f t="shared" si="253"/>
        <v>8</v>
      </c>
      <c r="R2718">
        <f t="shared" si="254"/>
        <v>2020</v>
      </c>
    </row>
    <row r="2719" spans="1:18" x14ac:dyDescent="0.25">
      <c r="A2719" s="4" t="s">
        <v>3716</v>
      </c>
      <c r="B2719" s="4" t="s">
        <v>652</v>
      </c>
      <c r="C2719" s="4" t="s">
        <v>211</v>
      </c>
      <c r="D2719" s="4" t="s">
        <v>136</v>
      </c>
      <c r="E2719" s="4" t="s">
        <v>508</v>
      </c>
      <c r="F2719" s="5">
        <v>44054</v>
      </c>
      <c r="G2719" s="4">
        <v>4</v>
      </c>
      <c r="H2719" s="11">
        <f>VLOOKUP(B2719,[1]!Product_Data[#Data],4,0)</f>
        <v>217</v>
      </c>
      <c r="I2719" s="11">
        <f>VLOOKUP(B2719,[1]!Product_Data[#Data],3,0)</f>
        <v>171</v>
      </c>
      <c r="J2719" s="11">
        <f t="shared" si="255"/>
        <v>684</v>
      </c>
      <c r="K2719" s="11">
        <f t="shared" si="256"/>
        <v>868</v>
      </c>
      <c r="L2719" s="11">
        <f t="shared" si="257"/>
        <v>184</v>
      </c>
      <c r="M2719" t="str">
        <f>VLOOKUP(C2719,[1]!Location_Data[#Data],2,0)</f>
        <v>Chula Vista</v>
      </c>
      <c r="N2719" t="str">
        <f>VLOOKUP(D2719,[1]!Salespeople_Data[#Data],2,0)</f>
        <v>Clarence Fox</v>
      </c>
      <c r="O2719" t="str">
        <f>VLOOKUP(E2719,[1]!Customer_Data[#Data],2,0)</f>
        <v>Gregory Welch</v>
      </c>
      <c r="P2719" s="15">
        <f t="shared" si="252"/>
        <v>3</v>
      </c>
      <c r="Q2719">
        <f t="shared" si="253"/>
        <v>8</v>
      </c>
      <c r="R2719">
        <f t="shared" si="254"/>
        <v>2020</v>
      </c>
    </row>
    <row r="2720" spans="1:18" x14ac:dyDescent="0.25">
      <c r="A2720" s="2" t="s">
        <v>3717</v>
      </c>
      <c r="B2720" s="2" t="s">
        <v>435</v>
      </c>
      <c r="C2720" s="2" t="s">
        <v>246</v>
      </c>
      <c r="D2720" s="2" t="s">
        <v>20</v>
      </c>
      <c r="E2720" s="2" t="s">
        <v>814</v>
      </c>
      <c r="F2720" s="3">
        <v>43914</v>
      </c>
      <c r="G2720" s="2">
        <v>1</v>
      </c>
      <c r="H2720" s="11">
        <f>VLOOKUP(B2720,[1]!Product_Data[#Data],4,0)</f>
        <v>2141</v>
      </c>
      <c r="I2720" s="11">
        <f>VLOOKUP(B2720,[1]!Product_Data[#Data],3,0)</f>
        <v>1777</v>
      </c>
      <c r="J2720" s="11">
        <f t="shared" si="255"/>
        <v>1777</v>
      </c>
      <c r="K2720" s="11">
        <f t="shared" si="256"/>
        <v>2141</v>
      </c>
      <c r="L2720" s="11">
        <f t="shared" si="257"/>
        <v>364</v>
      </c>
      <c r="M2720" t="str">
        <f>VLOOKUP(C2720,[1]!Location_Data[#Data],2,0)</f>
        <v>San Francisco</v>
      </c>
      <c r="N2720" t="str">
        <f>VLOOKUP(D2720,[1]!Salespeople_Data[#Data],2,0)</f>
        <v>Joshua Cook</v>
      </c>
      <c r="O2720" t="str">
        <f>VLOOKUP(E2720,[1]!Customer_Data[#Data],2,0)</f>
        <v>Juan Rivera</v>
      </c>
      <c r="P2720" s="15">
        <f t="shared" si="252"/>
        <v>3</v>
      </c>
      <c r="Q2720">
        <f t="shared" si="253"/>
        <v>3</v>
      </c>
      <c r="R2720">
        <f t="shared" si="254"/>
        <v>2020</v>
      </c>
    </row>
    <row r="2721" spans="1:18" x14ac:dyDescent="0.25">
      <c r="A2721" s="4" t="s">
        <v>3718</v>
      </c>
      <c r="B2721" s="4" t="s">
        <v>352</v>
      </c>
      <c r="C2721" s="4" t="s">
        <v>242</v>
      </c>
      <c r="D2721" s="4" t="s">
        <v>35</v>
      </c>
      <c r="E2721" s="4" t="s">
        <v>410</v>
      </c>
      <c r="F2721" s="5">
        <v>43929</v>
      </c>
      <c r="G2721" s="4">
        <v>1</v>
      </c>
      <c r="H2721" s="11">
        <f>VLOOKUP(B2721,[1]!Product_Data[#Data],4,0)</f>
        <v>203</v>
      </c>
      <c r="I2721" s="11">
        <f>VLOOKUP(B2721,[1]!Product_Data[#Data],3,0)</f>
        <v>154</v>
      </c>
      <c r="J2721" s="11">
        <f t="shared" si="255"/>
        <v>154</v>
      </c>
      <c r="K2721" s="11">
        <f t="shared" si="256"/>
        <v>203</v>
      </c>
      <c r="L2721" s="11">
        <f t="shared" si="257"/>
        <v>49</v>
      </c>
      <c r="M2721" t="str">
        <f>VLOOKUP(C2721,[1]!Location_Data[#Data],2,0)</f>
        <v>Downey</v>
      </c>
      <c r="N2721" t="str">
        <f>VLOOKUP(D2721,[1]!Salespeople_Data[#Data],2,0)</f>
        <v>Charles Harper</v>
      </c>
      <c r="O2721" t="str">
        <f>VLOOKUP(E2721,[1]!Customer_Data[#Data],2,0)</f>
        <v>Earl Phillips</v>
      </c>
      <c r="P2721" s="15">
        <f t="shared" si="252"/>
        <v>4</v>
      </c>
      <c r="Q2721">
        <f t="shared" si="253"/>
        <v>4</v>
      </c>
      <c r="R2721">
        <f t="shared" si="254"/>
        <v>2020</v>
      </c>
    </row>
    <row r="2722" spans="1:18" x14ac:dyDescent="0.25">
      <c r="A2722" s="2" t="s">
        <v>3719</v>
      </c>
      <c r="B2722" s="2" t="s">
        <v>1149</v>
      </c>
      <c r="C2722" s="2" t="s">
        <v>316</v>
      </c>
      <c r="D2722" s="2" t="s">
        <v>141</v>
      </c>
      <c r="E2722" s="2" t="s">
        <v>1539</v>
      </c>
      <c r="F2722" s="3">
        <v>43908</v>
      </c>
      <c r="G2722" s="2">
        <v>3</v>
      </c>
      <c r="H2722" s="11">
        <f>VLOOKUP(B2722,[1]!Product_Data[#Data],4,0)</f>
        <v>847</v>
      </c>
      <c r="I2722" s="11">
        <f>VLOOKUP(B2722,[1]!Product_Data[#Data],3,0)</f>
        <v>534</v>
      </c>
      <c r="J2722" s="11">
        <f t="shared" si="255"/>
        <v>1602</v>
      </c>
      <c r="K2722" s="11">
        <f t="shared" si="256"/>
        <v>2541</v>
      </c>
      <c r="L2722" s="11">
        <f t="shared" si="257"/>
        <v>939</v>
      </c>
      <c r="M2722" t="str">
        <f>VLOOKUP(C2722,[1]!Location_Data[#Data],2,0)</f>
        <v>East Los Angeles</v>
      </c>
      <c r="N2722" t="str">
        <f>VLOOKUP(D2722,[1]!Salespeople_Data[#Data],2,0)</f>
        <v>Arthur Mccoy</v>
      </c>
      <c r="O2722" t="str">
        <f>VLOOKUP(E2722,[1]!Customer_Data[#Data],2,0)</f>
        <v>Jose Ellis</v>
      </c>
      <c r="P2722" s="15">
        <f t="shared" si="252"/>
        <v>4</v>
      </c>
      <c r="Q2722">
        <f t="shared" si="253"/>
        <v>3</v>
      </c>
      <c r="R2722">
        <f t="shared" si="254"/>
        <v>2020</v>
      </c>
    </row>
    <row r="2723" spans="1:18" x14ac:dyDescent="0.25">
      <c r="A2723" s="4" t="s">
        <v>3720</v>
      </c>
      <c r="B2723" s="4" t="s">
        <v>440</v>
      </c>
      <c r="C2723" s="4" t="s">
        <v>253</v>
      </c>
      <c r="D2723" s="4" t="s">
        <v>101</v>
      </c>
      <c r="E2723" s="4" t="s">
        <v>946</v>
      </c>
      <c r="F2723" s="5">
        <v>43943</v>
      </c>
      <c r="G2723" s="4">
        <v>2</v>
      </c>
      <c r="H2723" s="11">
        <f>VLOOKUP(B2723,[1]!Product_Data[#Data],4,0)</f>
        <v>800</v>
      </c>
      <c r="I2723" s="11">
        <f>VLOOKUP(B2723,[1]!Product_Data[#Data],3,0)</f>
        <v>536</v>
      </c>
      <c r="J2723" s="11">
        <f t="shared" si="255"/>
        <v>1072</v>
      </c>
      <c r="K2723" s="11">
        <f t="shared" si="256"/>
        <v>1600</v>
      </c>
      <c r="L2723" s="11">
        <f t="shared" si="257"/>
        <v>528</v>
      </c>
      <c r="M2723" t="str">
        <f>VLOOKUP(C2723,[1]!Location_Data[#Data],2,0)</f>
        <v>Bakersfield</v>
      </c>
      <c r="N2723" t="str">
        <f>VLOOKUP(D2723,[1]!Salespeople_Data[#Data],2,0)</f>
        <v>Scott Clark</v>
      </c>
      <c r="O2723" t="str">
        <f>VLOOKUP(E2723,[1]!Customer_Data[#Data],2,0)</f>
        <v>Phillip Edwards</v>
      </c>
      <c r="P2723" s="15">
        <f t="shared" si="252"/>
        <v>4</v>
      </c>
      <c r="Q2723">
        <f t="shared" si="253"/>
        <v>4</v>
      </c>
      <c r="R2723">
        <f t="shared" si="254"/>
        <v>2020</v>
      </c>
    </row>
    <row r="2724" spans="1:18" x14ac:dyDescent="0.25">
      <c r="A2724" s="2" t="s">
        <v>3721</v>
      </c>
      <c r="B2724" s="2" t="s">
        <v>109</v>
      </c>
      <c r="C2724" s="2" t="s">
        <v>211</v>
      </c>
      <c r="D2724" s="2" t="s">
        <v>58</v>
      </c>
      <c r="E2724" s="2" t="s">
        <v>1745</v>
      </c>
      <c r="F2724" s="3">
        <v>44092</v>
      </c>
      <c r="G2724" s="2">
        <v>2</v>
      </c>
      <c r="H2724" s="11">
        <f>VLOOKUP(B2724,[1]!Product_Data[#Data],4,0)</f>
        <v>1783</v>
      </c>
      <c r="I2724" s="11">
        <f>VLOOKUP(B2724,[1]!Product_Data[#Data],3,0)</f>
        <v>1230</v>
      </c>
      <c r="J2724" s="11">
        <f t="shared" si="255"/>
        <v>2460</v>
      </c>
      <c r="K2724" s="11">
        <f t="shared" si="256"/>
        <v>3566</v>
      </c>
      <c r="L2724" s="11">
        <f t="shared" si="257"/>
        <v>1106</v>
      </c>
      <c r="M2724" t="str">
        <f>VLOOKUP(C2724,[1]!Location_Data[#Data],2,0)</f>
        <v>Chula Vista</v>
      </c>
      <c r="N2724" t="str">
        <f>VLOOKUP(D2724,[1]!Salespeople_Data[#Data],2,0)</f>
        <v>Christopher Tucker</v>
      </c>
      <c r="O2724" t="str">
        <f>VLOOKUP(E2724,[1]!Customer_Data[#Data],2,0)</f>
        <v>Eugene Scott</v>
      </c>
      <c r="P2724" s="15">
        <f t="shared" si="252"/>
        <v>6</v>
      </c>
      <c r="Q2724">
        <f t="shared" si="253"/>
        <v>9</v>
      </c>
      <c r="R2724">
        <f t="shared" si="254"/>
        <v>2020</v>
      </c>
    </row>
    <row r="2725" spans="1:18" x14ac:dyDescent="0.25">
      <c r="A2725" s="4" t="s">
        <v>3722</v>
      </c>
      <c r="B2725" s="4" t="s">
        <v>383</v>
      </c>
      <c r="C2725" s="4" t="s">
        <v>204</v>
      </c>
      <c r="D2725" s="4" t="s">
        <v>159</v>
      </c>
      <c r="E2725" s="4" t="s">
        <v>592</v>
      </c>
      <c r="F2725" s="5">
        <v>43984</v>
      </c>
      <c r="G2725" s="4">
        <v>3</v>
      </c>
      <c r="H2725" s="11">
        <f>VLOOKUP(B2725,[1]!Product_Data[#Data],4,0)</f>
        <v>1494</v>
      </c>
      <c r="I2725" s="11">
        <f>VLOOKUP(B2725,[1]!Product_Data[#Data],3,0)</f>
        <v>971</v>
      </c>
      <c r="J2725" s="11">
        <f t="shared" si="255"/>
        <v>2913</v>
      </c>
      <c r="K2725" s="11">
        <f t="shared" si="256"/>
        <v>4482</v>
      </c>
      <c r="L2725" s="11">
        <f t="shared" si="257"/>
        <v>1569</v>
      </c>
      <c r="M2725" t="str">
        <f>VLOOKUP(C2725,[1]!Location_Data[#Data],2,0)</f>
        <v>Corona</v>
      </c>
      <c r="N2725" t="str">
        <f>VLOOKUP(D2725,[1]!Salespeople_Data[#Data],2,0)</f>
        <v>Bobby Russell</v>
      </c>
      <c r="O2725" t="str">
        <f>VLOOKUP(E2725,[1]!Customer_Data[#Data],2,0)</f>
        <v>George Stanley</v>
      </c>
      <c r="P2725" s="15">
        <f t="shared" si="252"/>
        <v>3</v>
      </c>
      <c r="Q2725">
        <f t="shared" si="253"/>
        <v>6</v>
      </c>
      <c r="R2725">
        <f t="shared" si="254"/>
        <v>2020</v>
      </c>
    </row>
    <row r="2726" spans="1:18" x14ac:dyDescent="0.25">
      <c r="A2726" s="2" t="s">
        <v>3723</v>
      </c>
      <c r="B2726" s="2" t="s">
        <v>495</v>
      </c>
      <c r="C2726" s="2" t="s">
        <v>436</v>
      </c>
      <c r="D2726" s="2" t="s">
        <v>308</v>
      </c>
      <c r="E2726" s="2" t="s">
        <v>2113</v>
      </c>
      <c r="F2726" s="3">
        <v>44195</v>
      </c>
      <c r="G2726" s="2">
        <v>1</v>
      </c>
      <c r="H2726" s="11">
        <f>VLOOKUP(B2726,[1]!Product_Data[#Data],4,0)</f>
        <v>1467</v>
      </c>
      <c r="I2726" s="11">
        <f>VLOOKUP(B2726,[1]!Product_Data[#Data],3,0)</f>
        <v>807</v>
      </c>
      <c r="J2726" s="11">
        <f t="shared" si="255"/>
        <v>807</v>
      </c>
      <c r="K2726" s="11">
        <f t="shared" si="256"/>
        <v>1467</v>
      </c>
      <c r="L2726" s="11">
        <f t="shared" si="257"/>
        <v>660</v>
      </c>
      <c r="M2726" t="str">
        <f>VLOOKUP(C2726,[1]!Location_Data[#Data],2,0)</f>
        <v>Jurupa Valley</v>
      </c>
      <c r="N2726" t="str">
        <f>VLOOKUP(D2726,[1]!Salespeople_Data[#Data],2,0)</f>
        <v>Fred Robertson</v>
      </c>
      <c r="O2726" t="str">
        <f>VLOOKUP(E2726,[1]!Customer_Data[#Data],2,0)</f>
        <v>Bruce Oliver</v>
      </c>
      <c r="P2726" s="15">
        <f t="shared" si="252"/>
        <v>4</v>
      </c>
      <c r="Q2726">
        <f t="shared" si="253"/>
        <v>12</v>
      </c>
      <c r="R2726">
        <f t="shared" si="254"/>
        <v>2020</v>
      </c>
    </row>
    <row r="2727" spans="1:18" x14ac:dyDescent="0.25">
      <c r="A2727" s="4" t="s">
        <v>3724</v>
      </c>
      <c r="B2727" s="4" t="s">
        <v>235</v>
      </c>
      <c r="C2727" s="4" t="s">
        <v>39</v>
      </c>
      <c r="D2727" s="4" t="s">
        <v>15</v>
      </c>
      <c r="E2727" s="4" t="s">
        <v>1336</v>
      </c>
      <c r="F2727" s="5">
        <v>43935</v>
      </c>
      <c r="G2727" s="4">
        <v>3</v>
      </c>
      <c r="H2727" s="11">
        <f>VLOOKUP(B2727,[1]!Product_Data[#Data],4,0)</f>
        <v>1887</v>
      </c>
      <c r="I2727" s="11">
        <f>VLOOKUP(B2727,[1]!Product_Data[#Data],3,0)</f>
        <v>1378</v>
      </c>
      <c r="J2727" s="11">
        <f t="shared" si="255"/>
        <v>4134</v>
      </c>
      <c r="K2727" s="11">
        <f t="shared" si="256"/>
        <v>5661</v>
      </c>
      <c r="L2727" s="11">
        <f t="shared" si="257"/>
        <v>1527</v>
      </c>
      <c r="M2727" t="str">
        <f>VLOOKUP(C2727,[1]!Location_Data[#Data],2,0)</f>
        <v>Oceanside</v>
      </c>
      <c r="N2727" t="str">
        <f>VLOOKUP(D2727,[1]!Salespeople_Data[#Data],2,0)</f>
        <v>Ryan Butler</v>
      </c>
      <c r="O2727" t="str">
        <f>VLOOKUP(E2727,[1]!Customer_Data[#Data],2,0)</f>
        <v>Bobby Willis</v>
      </c>
      <c r="P2727" s="15">
        <f t="shared" si="252"/>
        <v>3</v>
      </c>
      <c r="Q2727">
        <f t="shared" si="253"/>
        <v>4</v>
      </c>
      <c r="R2727">
        <f t="shared" si="254"/>
        <v>2020</v>
      </c>
    </row>
    <row r="2728" spans="1:18" x14ac:dyDescent="0.25">
      <c r="A2728" s="2" t="s">
        <v>3725</v>
      </c>
      <c r="B2728" s="2" t="s">
        <v>403</v>
      </c>
      <c r="C2728" s="2" t="s">
        <v>386</v>
      </c>
      <c r="D2728" s="2" t="s">
        <v>298</v>
      </c>
      <c r="E2728" s="2" t="s">
        <v>989</v>
      </c>
      <c r="F2728" s="3">
        <v>44073</v>
      </c>
      <c r="G2728" s="2">
        <v>3</v>
      </c>
      <c r="H2728" s="11">
        <f>VLOOKUP(B2728,[1]!Product_Data[#Data],4,0)</f>
        <v>392</v>
      </c>
      <c r="I2728" s="11">
        <f>VLOOKUP(B2728,[1]!Product_Data[#Data],3,0)</f>
        <v>255</v>
      </c>
      <c r="J2728" s="11">
        <f t="shared" si="255"/>
        <v>765</v>
      </c>
      <c r="K2728" s="11">
        <f t="shared" si="256"/>
        <v>1176</v>
      </c>
      <c r="L2728" s="11">
        <f t="shared" si="257"/>
        <v>411</v>
      </c>
      <c r="M2728" t="str">
        <f>VLOOKUP(C2728,[1]!Location_Data[#Data],2,0)</f>
        <v>Carlsbad</v>
      </c>
      <c r="N2728" t="str">
        <f>VLOOKUP(D2728,[1]!Salespeople_Data[#Data],2,0)</f>
        <v>Kenneth Fields</v>
      </c>
      <c r="O2728" t="str">
        <f>VLOOKUP(E2728,[1]!Customer_Data[#Data],2,0)</f>
        <v>Patrick Hall</v>
      </c>
      <c r="P2728" s="15">
        <f t="shared" si="252"/>
        <v>1</v>
      </c>
      <c r="Q2728">
        <f t="shared" si="253"/>
        <v>8</v>
      </c>
      <c r="R2728">
        <f t="shared" si="254"/>
        <v>2020</v>
      </c>
    </row>
    <row r="2729" spans="1:18" x14ac:dyDescent="0.25">
      <c r="A2729" s="4" t="s">
        <v>3726</v>
      </c>
      <c r="B2729" s="4" t="s">
        <v>1149</v>
      </c>
      <c r="C2729" s="4" t="s">
        <v>322</v>
      </c>
      <c r="D2729" s="4" t="s">
        <v>356</v>
      </c>
      <c r="E2729" s="4" t="s">
        <v>1546</v>
      </c>
      <c r="F2729" s="5">
        <v>44142</v>
      </c>
      <c r="G2729" s="4">
        <v>3</v>
      </c>
      <c r="H2729" s="11">
        <f>VLOOKUP(B2729,[1]!Product_Data[#Data],4,0)</f>
        <v>847</v>
      </c>
      <c r="I2729" s="11">
        <f>VLOOKUP(B2729,[1]!Product_Data[#Data],3,0)</f>
        <v>534</v>
      </c>
      <c r="J2729" s="11">
        <f t="shared" si="255"/>
        <v>1602</v>
      </c>
      <c r="K2729" s="11">
        <f t="shared" si="256"/>
        <v>2541</v>
      </c>
      <c r="L2729" s="11">
        <f t="shared" si="257"/>
        <v>939</v>
      </c>
      <c r="M2729" t="str">
        <f>VLOOKUP(C2729,[1]!Location_Data[#Data],2,0)</f>
        <v>Rancho Cucamonga</v>
      </c>
      <c r="N2729" t="str">
        <f>VLOOKUP(D2729,[1]!Salespeople_Data[#Data],2,0)</f>
        <v>Jimmy Young</v>
      </c>
      <c r="O2729" t="str">
        <f>VLOOKUP(E2729,[1]!Customer_Data[#Data],2,0)</f>
        <v>Edward Walker</v>
      </c>
      <c r="P2729" s="15">
        <f t="shared" si="252"/>
        <v>7</v>
      </c>
      <c r="Q2729">
        <f t="shared" si="253"/>
        <v>11</v>
      </c>
      <c r="R2729">
        <f t="shared" si="254"/>
        <v>2020</v>
      </c>
    </row>
    <row r="2730" spans="1:18" x14ac:dyDescent="0.25">
      <c r="A2730" s="2" t="s">
        <v>3727</v>
      </c>
      <c r="B2730" s="2" t="s">
        <v>666</v>
      </c>
      <c r="C2730" s="2" t="s">
        <v>490</v>
      </c>
      <c r="D2730" s="2" t="s">
        <v>53</v>
      </c>
      <c r="E2730" s="2" t="s">
        <v>371</v>
      </c>
      <c r="F2730" s="3">
        <v>44065</v>
      </c>
      <c r="G2730" s="2">
        <v>1</v>
      </c>
      <c r="H2730" s="11">
        <f>VLOOKUP(B2730,[1]!Product_Data[#Data],4,0)</f>
        <v>2241</v>
      </c>
      <c r="I2730" s="11">
        <f>VLOOKUP(B2730,[1]!Product_Data[#Data],3,0)</f>
        <v>1367</v>
      </c>
      <c r="J2730" s="11">
        <f t="shared" si="255"/>
        <v>1367</v>
      </c>
      <c r="K2730" s="11">
        <f t="shared" si="256"/>
        <v>2241</v>
      </c>
      <c r="L2730" s="11">
        <f t="shared" si="257"/>
        <v>874</v>
      </c>
      <c r="M2730" t="str">
        <f>VLOOKUP(C2730,[1]!Location_Data[#Data],2,0)</f>
        <v>Temecula</v>
      </c>
      <c r="N2730" t="str">
        <f>VLOOKUP(D2730,[1]!Salespeople_Data[#Data],2,0)</f>
        <v>Scott Mason</v>
      </c>
      <c r="O2730" t="str">
        <f>VLOOKUP(E2730,[1]!Customer_Data[#Data],2,0)</f>
        <v>Wayne Gordon</v>
      </c>
      <c r="P2730" s="15">
        <f t="shared" si="252"/>
        <v>7</v>
      </c>
      <c r="Q2730">
        <f t="shared" si="253"/>
        <v>8</v>
      </c>
      <c r="R2730">
        <f t="shared" si="254"/>
        <v>2020</v>
      </c>
    </row>
    <row r="2731" spans="1:18" x14ac:dyDescent="0.25">
      <c r="A2731" s="4" t="s">
        <v>3728</v>
      </c>
      <c r="B2731" s="4" t="s">
        <v>305</v>
      </c>
      <c r="C2731" s="4" t="s">
        <v>156</v>
      </c>
      <c r="D2731" s="4" t="s">
        <v>178</v>
      </c>
      <c r="E2731" s="4" t="s">
        <v>445</v>
      </c>
      <c r="F2731" s="5">
        <v>44024</v>
      </c>
      <c r="G2731" s="4">
        <v>1</v>
      </c>
      <c r="H2731" s="11">
        <f>VLOOKUP(B2731,[1]!Product_Data[#Data],4,0)</f>
        <v>504</v>
      </c>
      <c r="I2731" s="11">
        <f>VLOOKUP(B2731,[1]!Product_Data[#Data],3,0)</f>
        <v>408</v>
      </c>
      <c r="J2731" s="11">
        <f t="shared" si="255"/>
        <v>408</v>
      </c>
      <c r="K2731" s="11">
        <f t="shared" si="256"/>
        <v>504</v>
      </c>
      <c r="L2731" s="11">
        <f t="shared" si="257"/>
        <v>96</v>
      </c>
      <c r="M2731" t="str">
        <f>VLOOKUP(C2731,[1]!Location_Data[#Data],2,0)</f>
        <v>Sacramento</v>
      </c>
      <c r="N2731" t="str">
        <f>VLOOKUP(D2731,[1]!Salespeople_Data[#Data],2,0)</f>
        <v>Joshua Taylor</v>
      </c>
      <c r="O2731" t="str">
        <f>VLOOKUP(E2731,[1]!Customer_Data[#Data],2,0)</f>
        <v>Lawrence Rogers</v>
      </c>
      <c r="P2731" s="15">
        <f t="shared" si="252"/>
        <v>1</v>
      </c>
      <c r="Q2731">
        <f t="shared" si="253"/>
        <v>7</v>
      </c>
      <c r="R2731">
        <f t="shared" si="254"/>
        <v>2020</v>
      </c>
    </row>
    <row r="2732" spans="1:18" x14ac:dyDescent="0.25">
      <c r="A2732" s="2" t="s">
        <v>3729</v>
      </c>
      <c r="B2732" s="2" t="s">
        <v>235</v>
      </c>
      <c r="C2732" s="2" t="s">
        <v>182</v>
      </c>
      <c r="D2732" s="2" t="s">
        <v>25</v>
      </c>
      <c r="E2732" s="2" t="s">
        <v>1120</v>
      </c>
      <c r="F2732" s="3">
        <v>43850</v>
      </c>
      <c r="G2732" s="2">
        <v>1</v>
      </c>
      <c r="H2732" s="11">
        <f>VLOOKUP(B2732,[1]!Product_Data[#Data],4,0)</f>
        <v>1887</v>
      </c>
      <c r="I2732" s="11">
        <f>VLOOKUP(B2732,[1]!Product_Data[#Data],3,0)</f>
        <v>1378</v>
      </c>
      <c r="J2732" s="11">
        <f t="shared" si="255"/>
        <v>1378</v>
      </c>
      <c r="K2732" s="11">
        <f t="shared" si="256"/>
        <v>1887</v>
      </c>
      <c r="L2732" s="11">
        <f t="shared" si="257"/>
        <v>509</v>
      </c>
      <c r="M2732" t="str">
        <f>VLOOKUP(C2732,[1]!Location_Data[#Data],2,0)</f>
        <v>Vallejo</v>
      </c>
      <c r="N2732" t="str">
        <f>VLOOKUP(D2732,[1]!Salespeople_Data[#Data],2,0)</f>
        <v>Brian Davis</v>
      </c>
      <c r="O2732" t="str">
        <f>VLOOKUP(E2732,[1]!Customer_Data[#Data],2,0)</f>
        <v>Fred Russell</v>
      </c>
      <c r="P2732" s="15">
        <f t="shared" si="252"/>
        <v>2</v>
      </c>
      <c r="Q2732">
        <f t="shared" si="253"/>
        <v>1</v>
      </c>
      <c r="R2732">
        <f t="shared" si="254"/>
        <v>2020</v>
      </c>
    </row>
    <row r="2733" spans="1:18" x14ac:dyDescent="0.25">
      <c r="A2733" s="4" t="s">
        <v>3730</v>
      </c>
      <c r="B2733" s="4" t="s">
        <v>408</v>
      </c>
      <c r="C2733" s="4" t="s">
        <v>14</v>
      </c>
      <c r="D2733" s="4" t="s">
        <v>239</v>
      </c>
      <c r="E2733" s="4" t="s">
        <v>371</v>
      </c>
      <c r="F2733" s="5">
        <v>44180</v>
      </c>
      <c r="G2733" s="4">
        <v>1</v>
      </c>
      <c r="H2733" s="11">
        <f>VLOOKUP(B2733,[1]!Product_Data[#Data],4,0)</f>
        <v>1405</v>
      </c>
      <c r="I2733" s="11">
        <f>VLOOKUP(B2733,[1]!Product_Data[#Data],3,0)</f>
        <v>1054</v>
      </c>
      <c r="J2733" s="11">
        <f t="shared" si="255"/>
        <v>1054</v>
      </c>
      <c r="K2733" s="11">
        <f t="shared" si="256"/>
        <v>1405</v>
      </c>
      <c r="L2733" s="11">
        <f t="shared" si="257"/>
        <v>351</v>
      </c>
      <c r="M2733" t="str">
        <f>VLOOKUP(C2733,[1]!Location_Data[#Data],2,0)</f>
        <v>Santa Clarita</v>
      </c>
      <c r="N2733" t="str">
        <f>VLOOKUP(D2733,[1]!Salespeople_Data[#Data],2,0)</f>
        <v>John Reyes</v>
      </c>
      <c r="O2733" t="str">
        <f>VLOOKUP(E2733,[1]!Customer_Data[#Data],2,0)</f>
        <v>Wayne Gordon</v>
      </c>
      <c r="P2733" s="15">
        <f t="shared" si="252"/>
        <v>3</v>
      </c>
      <c r="Q2733">
        <f t="shared" si="253"/>
        <v>12</v>
      </c>
      <c r="R2733">
        <f t="shared" si="254"/>
        <v>2020</v>
      </c>
    </row>
    <row r="2734" spans="1:18" x14ac:dyDescent="0.25">
      <c r="A2734" s="2" t="s">
        <v>3731</v>
      </c>
      <c r="B2734" s="2" t="s">
        <v>13</v>
      </c>
      <c r="C2734" s="2" t="s">
        <v>490</v>
      </c>
      <c r="D2734" s="2" t="s">
        <v>96</v>
      </c>
      <c r="E2734" s="2" t="s">
        <v>2420</v>
      </c>
      <c r="F2734" s="3">
        <v>44148</v>
      </c>
      <c r="G2734" s="2">
        <v>1</v>
      </c>
      <c r="H2734" s="11">
        <f>VLOOKUP(B2734,[1]!Product_Data[#Data],4,0)</f>
        <v>1022</v>
      </c>
      <c r="I2734" s="11">
        <f>VLOOKUP(B2734,[1]!Product_Data[#Data],3,0)</f>
        <v>818</v>
      </c>
      <c r="J2734" s="11">
        <f t="shared" si="255"/>
        <v>818</v>
      </c>
      <c r="K2734" s="11">
        <f t="shared" si="256"/>
        <v>1022</v>
      </c>
      <c r="L2734" s="11">
        <f t="shared" si="257"/>
        <v>204</v>
      </c>
      <c r="M2734" t="str">
        <f>VLOOKUP(C2734,[1]!Location_Data[#Data],2,0)</f>
        <v>Temecula</v>
      </c>
      <c r="N2734" t="str">
        <f>VLOOKUP(D2734,[1]!Salespeople_Data[#Data],2,0)</f>
        <v>Brian Thomas</v>
      </c>
      <c r="O2734" t="str">
        <f>VLOOKUP(E2734,[1]!Customer_Data[#Data],2,0)</f>
        <v>Shawn Ramos</v>
      </c>
      <c r="P2734" s="15">
        <f t="shared" si="252"/>
        <v>6</v>
      </c>
      <c r="Q2734">
        <f t="shared" si="253"/>
        <v>11</v>
      </c>
      <c r="R2734">
        <f t="shared" si="254"/>
        <v>2020</v>
      </c>
    </row>
    <row r="2735" spans="1:18" x14ac:dyDescent="0.25">
      <c r="A2735" s="4" t="s">
        <v>3732</v>
      </c>
      <c r="B2735" s="4" t="s">
        <v>560</v>
      </c>
      <c r="C2735" s="4" t="s">
        <v>74</v>
      </c>
      <c r="D2735" s="4" t="s">
        <v>178</v>
      </c>
      <c r="E2735" s="4" t="s">
        <v>653</v>
      </c>
      <c r="F2735" s="5">
        <v>43916</v>
      </c>
      <c r="G2735" s="4">
        <v>2</v>
      </c>
      <c r="H2735" s="11">
        <f>VLOOKUP(B2735,[1]!Product_Data[#Data],4,0)</f>
        <v>1809</v>
      </c>
      <c r="I2735" s="11">
        <f>VLOOKUP(B2735,[1]!Product_Data[#Data],3,0)</f>
        <v>1067</v>
      </c>
      <c r="J2735" s="11">
        <f t="shared" si="255"/>
        <v>2134</v>
      </c>
      <c r="K2735" s="11">
        <f t="shared" si="256"/>
        <v>3618</v>
      </c>
      <c r="L2735" s="11">
        <f t="shared" si="257"/>
        <v>1484</v>
      </c>
      <c r="M2735" t="str">
        <f>VLOOKUP(C2735,[1]!Location_Data[#Data],2,0)</f>
        <v>West Covina</v>
      </c>
      <c r="N2735" t="str">
        <f>VLOOKUP(D2735,[1]!Salespeople_Data[#Data],2,0)</f>
        <v>Joshua Taylor</v>
      </c>
      <c r="O2735" t="str">
        <f>VLOOKUP(E2735,[1]!Customer_Data[#Data],2,0)</f>
        <v>Todd Price</v>
      </c>
      <c r="P2735" s="15">
        <f t="shared" si="252"/>
        <v>5</v>
      </c>
      <c r="Q2735">
        <f t="shared" si="253"/>
        <v>3</v>
      </c>
      <c r="R2735">
        <f t="shared" si="254"/>
        <v>2020</v>
      </c>
    </row>
    <row r="2736" spans="1:18" x14ac:dyDescent="0.25">
      <c r="A2736" s="2" t="s">
        <v>3733</v>
      </c>
      <c r="B2736" s="2" t="s">
        <v>109</v>
      </c>
      <c r="C2736" s="2" t="s">
        <v>570</v>
      </c>
      <c r="D2736" s="2" t="s">
        <v>298</v>
      </c>
      <c r="E2736" s="2" t="s">
        <v>849</v>
      </c>
      <c r="F2736" s="3">
        <v>43953</v>
      </c>
      <c r="G2736" s="2">
        <v>4</v>
      </c>
      <c r="H2736" s="11">
        <f>VLOOKUP(B2736,[1]!Product_Data[#Data],4,0)</f>
        <v>1783</v>
      </c>
      <c r="I2736" s="11">
        <f>VLOOKUP(B2736,[1]!Product_Data[#Data],3,0)</f>
        <v>1230</v>
      </c>
      <c r="J2736" s="11">
        <f t="shared" si="255"/>
        <v>4920</v>
      </c>
      <c r="K2736" s="11">
        <f t="shared" si="256"/>
        <v>7132</v>
      </c>
      <c r="L2736" s="11">
        <f t="shared" si="257"/>
        <v>2212</v>
      </c>
      <c r="M2736" t="str">
        <f>VLOOKUP(C2736,[1]!Location_Data[#Data],2,0)</f>
        <v>Fresno</v>
      </c>
      <c r="N2736" t="str">
        <f>VLOOKUP(D2736,[1]!Salespeople_Data[#Data],2,0)</f>
        <v>Kenneth Fields</v>
      </c>
      <c r="O2736" t="str">
        <f>VLOOKUP(E2736,[1]!Customer_Data[#Data],2,0)</f>
        <v>Eric Ward</v>
      </c>
      <c r="P2736" s="15">
        <f t="shared" si="252"/>
        <v>7</v>
      </c>
      <c r="Q2736">
        <f t="shared" si="253"/>
        <v>5</v>
      </c>
      <c r="R2736">
        <f t="shared" si="254"/>
        <v>2020</v>
      </c>
    </row>
    <row r="2737" spans="1:18" x14ac:dyDescent="0.25">
      <c r="A2737" s="4" t="s">
        <v>3734</v>
      </c>
      <c r="B2737" s="4" t="s">
        <v>152</v>
      </c>
      <c r="C2737" s="4" t="s">
        <v>530</v>
      </c>
      <c r="D2737" s="4" t="s">
        <v>146</v>
      </c>
      <c r="E2737" s="4" t="s">
        <v>3085</v>
      </c>
      <c r="F2737" s="5">
        <v>44028</v>
      </c>
      <c r="G2737" s="4">
        <v>1</v>
      </c>
      <c r="H2737" s="11">
        <f>VLOOKUP(B2737,[1]!Product_Data[#Data],4,0)</f>
        <v>951</v>
      </c>
      <c r="I2737" s="11">
        <f>VLOOKUP(B2737,[1]!Product_Data[#Data],3,0)</f>
        <v>504</v>
      </c>
      <c r="J2737" s="11">
        <f t="shared" si="255"/>
        <v>504</v>
      </c>
      <c r="K2737" s="11">
        <f t="shared" si="256"/>
        <v>951</v>
      </c>
      <c r="L2737" s="11">
        <f t="shared" si="257"/>
        <v>447</v>
      </c>
      <c r="M2737" t="str">
        <f>VLOOKUP(C2737,[1]!Location_Data[#Data],2,0)</f>
        <v>San Buenaventura (Ventura)</v>
      </c>
      <c r="N2737" t="str">
        <f>VLOOKUP(D2737,[1]!Salespeople_Data[#Data],2,0)</f>
        <v>Carl Elliott</v>
      </c>
      <c r="O2737" t="str">
        <f>VLOOKUP(E2737,[1]!Customer_Data[#Data],2,0)</f>
        <v>Eugene Ryan</v>
      </c>
      <c r="P2737" s="15">
        <f t="shared" si="252"/>
        <v>5</v>
      </c>
      <c r="Q2737">
        <f t="shared" si="253"/>
        <v>7</v>
      </c>
      <c r="R2737">
        <f t="shared" si="254"/>
        <v>2020</v>
      </c>
    </row>
    <row r="2738" spans="1:18" x14ac:dyDescent="0.25">
      <c r="A2738" s="2" t="s">
        <v>3735</v>
      </c>
      <c r="B2738" s="2" t="s">
        <v>119</v>
      </c>
      <c r="C2738" s="2" t="s">
        <v>90</v>
      </c>
      <c r="D2738" s="2" t="s">
        <v>170</v>
      </c>
      <c r="E2738" s="2" t="s">
        <v>381</v>
      </c>
      <c r="F2738" s="3">
        <v>43896</v>
      </c>
      <c r="G2738" s="2">
        <v>2</v>
      </c>
      <c r="H2738" s="11">
        <f>VLOOKUP(B2738,[1]!Product_Data[#Data],4,0)</f>
        <v>1077</v>
      </c>
      <c r="I2738" s="11">
        <f>VLOOKUP(B2738,[1]!Product_Data[#Data],3,0)</f>
        <v>732</v>
      </c>
      <c r="J2738" s="11">
        <f t="shared" si="255"/>
        <v>1464</v>
      </c>
      <c r="K2738" s="11">
        <f t="shared" si="256"/>
        <v>2154</v>
      </c>
      <c r="L2738" s="11">
        <f t="shared" si="257"/>
        <v>690</v>
      </c>
      <c r="M2738" t="str">
        <f>VLOOKUP(C2738,[1]!Location_Data[#Data],2,0)</f>
        <v>Irvine</v>
      </c>
      <c r="N2738" t="str">
        <f>VLOOKUP(D2738,[1]!Salespeople_Data[#Data],2,0)</f>
        <v>Sean Miller</v>
      </c>
      <c r="O2738" t="str">
        <f>VLOOKUP(E2738,[1]!Customer_Data[#Data],2,0)</f>
        <v>Paul Larson</v>
      </c>
      <c r="P2738" s="15">
        <f t="shared" si="252"/>
        <v>6</v>
      </c>
      <c r="Q2738">
        <f t="shared" si="253"/>
        <v>3</v>
      </c>
      <c r="R2738">
        <f t="shared" si="254"/>
        <v>2020</v>
      </c>
    </row>
    <row r="2739" spans="1:18" x14ac:dyDescent="0.25">
      <c r="A2739" s="4" t="s">
        <v>3736</v>
      </c>
      <c r="B2739" s="4" t="s">
        <v>139</v>
      </c>
      <c r="C2739" s="4" t="s">
        <v>62</v>
      </c>
      <c r="D2739" s="4" t="s">
        <v>225</v>
      </c>
      <c r="E2739" s="4" t="s">
        <v>1299</v>
      </c>
      <c r="F2739" s="5">
        <v>44158</v>
      </c>
      <c r="G2739" s="4">
        <v>1</v>
      </c>
      <c r="H2739" s="11">
        <f>VLOOKUP(B2739,[1]!Product_Data[#Data],4,0)</f>
        <v>817</v>
      </c>
      <c r="I2739" s="11">
        <f>VLOOKUP(B2739,[1]!Product_Data[#Data],3,0)</f>
        <v>409</v>
      </c>
      <c r="J2739" s="11">
        <f t="shared" si="255"/>
        <v>409</v>
      </c>
      <c r="K2739" s="11">
        <f t="shared" si="256"/>
        <v>817</v>
      </c>
      <c r="L2739" s="11">
        <f t="shared" si="257"/>
        <v>408</v>
      </c>
      <c r="M2739" t="str">
        <f>VLOOKUP(C2739,[1]!Location_Data[#Data],2,0)</f>
        <v>Fairfield</v>
      </c>
      <c r="N2739" t="str">
        <f>VLOOKUP(D2739,[1]!Salespeople_Data[#Data],2,0)</f>
        <v>Andrew Bowman</v>
      </c>
      <c r="O2739" t="str">
        <f>VLOOKUP(E2739,[1]!Customer_Data[#Data],2,0)</f>
        <v>Christopher Matthews</v>
      </c>
      <c r="P2739" s="15">
        <f t="shared" si="252"/>
        <v>2</v>
      </c>
      <c r="Q2739">
        <f t="shared" si="253"/>
        <v>11</v>
      </c>
      <c r="R2739">
        <f t="shared" si="254"/>
        <v>2020</v>
      </c>
    </row>
    <row r="2740" spans="1:18" x14ac:dyDescent="0.25">
      <c r="A2740" s="2" t="s">
        <v>3737</v>
      </c>
      <c r="B2740" s="2" t="s">
        <v>412</v>
      </c>
      <c r="C2740" s="2" t="s">
        <v>220</v>
      </c>
      <c r="D2740" s="2" t="s">
        <v>146</v>
      </c>
      <c r="E2740" s="2" t="s">
        <v>1715</v>
      </c>
      <c r="F2740" s="3">
        <v>43860</v>
      </c>
      <c r="G2740" s="2">
        <v>4</v>
      </c>
      <c r="H2740" s="11">
        <f>VLOOKUP(B2740,[1]!Product_Data[#Data],4,0)</f>
        <v>2396</v>
      </c>
      <c r="I2740" s="11">
        <f>VLOOKUP(B2740,[1]!Product_Data[#Data],3,0)</f>
        <v>1965</v>
      </c>
      <c r="J2740" s="11">
        <f t="shared" si="255"/>
        <v>7860</v>
      </c>
      <c r="K2740" s="11">
        <f t="shared" si="256"/>
        <v>9584</v>
      </c>
      <c r="L2740" s="11">
        <f t="shared" si="257"/>
        <v>1724</v>
      </c>
      <c r="M2740" t="str">
        <f>VLOOKUP(C2740,[1]!Location_Data[#Data],2,0)</f>
        <v>Modesto</v>
      </c>
      <c r="N2740" t="str">
        <f>VLOOKUP(D2740,[1]!Salespeople_Data[#Data],2,0)</f>
        <v>Carl Elliott</v>
      </c>
      <c r="O2740" t="str">
        <f>VLOOKUP(E2740,[1]!Customer_Data[#Data],2,0)</f>
        <v>Frank Gibson</v>
      </c>
      <c r="P2740" s="15">
        <f t="shared" si="252"/>
        <v>5</v>
      </c>
      <c r="Q2740">
        <f t="shared" si="253"/>
        <v>1</v>
      </c>
      <c r="R2740">
        <f t="shared" si="254"/>
        <v>2020</v>
      </c>
    </row>
    <row r="2741" spans="1:18" x14ac:dyDescent="0.25">
      <c r="A2741" s="4" t="s">
        <v>3738</v>
      </c>
      <c r="B2741" s="4" t="s">
        <v>395</v>
      </c>
      <c r="C2741" s="4" t="s">
        <v>9</v>
      </c>
      <c r="D2741" s="4" t="s">
        <v>298</v>
      </c>
      <c r="E2741" s="4" t="s">
        <v>1247</v>
      </c>
      <c r="F2741" s="5">
        <v>43919</v>
      </c>
      <c r="G2741" s="4">
        <v>2</v>
      </c>
      <c r="H2741" s="11">
        <f>VLOOKUP(B2741,[1]!Product_Data[#Data],4,0)</f>
        <v>2257</v>
      </c>
      <c r="I2741" s="11">
        <f>VLOOKUP(B2741,[1]!Product_Data[#Data],3,0)</f>
        <v>1535</v>
      </c>
      <c r="J2741" s="11">
        <f t="shared" si="255"/>
        <v>3070</v>
      </c>
      <c r="K2741" s="11">
        <f t="shared" si="256"/>
        <v>4514</v>
      </c>
      <c r="L2741" s="11">
        <f t="shared" si="257"/>
        <v>1444</v>
      </c>
      <c r="M2741" t="str">
        <f>VLOOKUP(C2741,[1]!Location_Data[#Data],2,0)</f>
        <v>San Mateo</v>
      </c>
      <c r="N2741" t="str">
        <f>VLOOKUP(D2741,[1]!Salespeople_Data[#Data],2,0)</f>
        <v>Kenneth Fields</v>
      </c>
      <c r="O2741" t="str">
        <f>VLOOKUP(E2741,[1]!Customer_Data[#Data],2,0)</f>
        <v>Louis Perry</v>
      </c>
      <c r="P2741" s="15">
        <f t="shared" si="252"/>
        <v>1</v>
      </c>
      <c r="Q2741">
        <f t="shared" si="253"/>
        <v>3</v>
      </c>
      <c r="R2741">
        <f t="shared" si="254"/>
        <v>2020</v>
      </c>
    </row>
    <row r="2742" spans="1:18" x14ac:dyDescent="0.25">
      <c r="A2742" s="2" t="s">
        <v>3739</v>
      </c>
      <c r="B2742" s="2" t="s">
        <v>168</v>
      </c>
      <c r="C2742" s="2" t="s">
        <v>302</v>
      </c>
      <c r="D2742" s="2" t="s">
        <v>239</v>
      </c>
      <c r="E2742" s="2" t="s">
        <v>3740</v>
      </c>
      <c r="F2742" s="3">
        <v>44084</v>
      </c>
      <c r="G2742" s="2">
        <v>4</v>
      </c>
      <c r="H2742" s="11">
        <f>VLOOKUP(B2742,[1]!Product_Data[#Data],4,0)</f>
        <v>112</v>
      </c>
      <c r="I2742" s="11">
        <f>VLOOKUP(B2742,[1]!Product_Data[#Data],3,0)</f>
        <v>90</v>
      </c>
      <c r="J2742" s="11">
        <f t="shared" si="255"/>
        <v>360</v>
      </c>
      <c r="K2742" s="11">
        <f t="shared" si="256"/>
        <v>448</v>
      </c>
      <c r="L2742" s="11">
        <f t="shared" si="257"/>
        <v>88</v>
      </c>
      <c r="M2742" t="str">
        <f>VLOOKUP(C2742,[1]!Location_Data[#Data],2,0)</f>
        <v>Santa Rosa</v>
      </c>
      <c r="N2742" t="str">
        <f>VLOOKUP(D2742,[1]!Salespeople_Data[#Data],2,0)</f>
        <v>John Reyes</v>
      </c>
      <c r="O2742" t="str">
        <f>VLOOKUP(E2742,[1]!Customer_Data[#Data],2,0)</f>
        <v>Donald Carroll</v>
      </c>
      <c r="P2742" s="15">
        <f t="shared" si="252"/>
        <v>5</v>
      </c>
      <c r="Q2742">
        <f t="shared" si="253"/>
        <v>9</v>
      </c>
      <c r="R2742">
        <f t="shared" si="254"/>
        <v>2020</v>
      </c>
    </row>
    <row r="2743" spans="1:18" x14ac:dyDescent="0.25">
      <c r="A2743" s="4" t="s">
        <v>3741</v>
      </c>
      <c r="B2743" s="4" t="s">
        <v>383</v>
      </c>
      <c r="C2743" s="4" t="s">
        <v>52</v>
      </c>
      <c r="D2743" s="4" t="s">
        <v>308</v>
      </c>
      <c r="E2743" s="4" t="s">
        <v>1234</v>
      </c>
      <c r="F2743" s="5">
        <v>44147</v>
      </c>
      <c r="G2743" s="4">
        <v>4</v>
      </c>
      <c r="H2743" s="11">
        <f>VLOOKUP(B2743,[1]!Product_Data[#Data],4,0)</f>
        <v>1494</v>
      </c>
      <c r="I2743" s="11">
        <f>VLOOKUP(B2743,[1]!Product_Data[#Data],3,0)</f>
        <v>971</v>
      </c>
      <c r="J2743" s="11">
        <f t="shared" si="255"/>
        <v>3884</v>
      </c>
      <c r="K2743" s="11">
        <f t="shared" si="256"/>
        <v>5976</v>
      </c>
      <c r="L2743" s="11">
        <f t="shared" si="257"/>
        <v>2092</v>
      </c>
      <c r="M2743" t="str">
        <f>VLOOKUP(C2743,[1]!Location_Data[#Data],2,0)</f>
        <v>Pasadena</v>
      </c>
      <c r="N2743" t="str">
        <f>VLOOKUP(D2743,[1]!Salespeople_Data[#Data],2,0)</f>
        <v>Fred Robertson</v>
      </c>
      <c r="O2743" t="str">
        <f>VLOOKUP(E2743,[1]!Customer_Data[#Data],2,0)</f>
        <v>Peter Fernandez</v>
      </c>
      <c r="P2743" s="15">
        <f t="shared" si="252"/>
        <v>5</v>
      </c>
      <c r="Q2743">
        <f t="shared" si="253"/>
        <v>11</v>
      </c>
      <c r="R2743">
        <f t="shared" si="254"/>
        <v>2020</v>
      </c>
    </row>
    <row r="2744" spans="1:18" x14ac:dyDescent="0.25">
      <c r="A2744" s="2" t="s">
        <v>3742</v>
      </c>
      <c r="B2744" s="2" t="s">
        <v>666</v>
      </c>
      <c r="C2744" s="2" t="s">
        <v>29</v>
      </c>
      <c r="D2744" s="2" t="s">
        <v>101</v>
      </c>
      <c r="E2744" s="2" t="s">
        <v>1640</v>
      </c>
      <c r="F2744" s="3">
        <v>44193</v>
      </c>
      <c r="G2744" s="2">
        <v>2</v>
      </c>
      <c r="H2744" s="11">
        <f>VLOOKUP(B2744,[1]!Product_Data[#Data],4,0)</f>
        <v>2241</v>
      </c>
      <c r="I2744" s="11">
        <f>VLOOKUP(B2744,[1]!Product_Data[#Data],3,0)</f>
        <v>1367</v>
      </c>
      <c r="J2744" s="11">
        <f t="shared" si="255"/>
        <v>2734</v>
      </c>
      <c r="K2744" s="11">
        <f t="shared" si="256"/>
        <v>4482</v>
      </c>
      <c r="L2744" s="11">
        <f t="shared" si="257"/>
        <v>1748</v>
      </c>
      <c r="M2744" t="str">
        <f>VLOOKUP(C2744,[1]!Location_Data[#Data],2,0)</f>
        <v>Santa Ana</v>
      </c>
      <c r="N2744" t="str">
        <f>VLOOKUP(D2744,[1]!Salespeople_Data[#Data],2,0)</f>
        <v>Scott Clark</v>
      </c>
      <c r="O2744" t="str">
        <f>VLOOKUP(E2744,[1]!Customer_Data[#Data],2,0)</f>
        <v>Stephen Payne</v>
      </c>
      <c r="P2744" s="15">
        <f t="shared" si="252"/>
        <v>2</v>
      </c>
      <c r="Q2744">
        <f t="shared" si="253"/>
        <v>12</v>
      </c>
      <c r="R2744">
        <f t="shared" si="254"/>
        <v>2020</v>
      </c>
    </row>
    <row r="2745" spans="1:18" x14ac:dyDescent="0.25">
      <c r="A2745" s="4" t="s">
        <v>3743</v>
      </c>
      <c r="B2745" s="4" t="s">
        <v>8</v>
      </c>
      <c r="C2745" s="4" t="s">
        <v>380</v>
      </c>
      <c r="D2745" s="4" t="s">
        <v>126</v>
      </c>
      <c r="E2745" s="4" t="s">
        <v>2026</v>
      </c>
      <c r="F2745" s="5">
        <v>43833</v>
      </c>
      <c r="G2745" s="4">
        <v>1</v>
      </c>
      <c r="H2745" s="11">
        <f>VLOOKUP(B2745,[1]!Product_Data[#Data],4,0)</f>
        <v>1522</v>
      </c>
      <c r="I2745" s="11">
        <f>VLOOKUP(B2745,[1]!Product_Data[#Data],3,0)</f>
        <v>791</v>
      </c>
      <c r="J2745" s="11">
        <f t="shared" si="255"/>
        <v>791</v>
      </c>
      <c r="K2745" s="11">
        <f t="shared" si="256"/>
        <v>1522</v>
      </c>
      <c r="L2745" s="11">
        <f t="shared" si="257"/>
        <v>731</v>
      </c>
      <c r="M2745" t="str">
        <f>VLOOKUP(C2745,[1]!Location_Data[#Data],2,0)</f>
        <v>Los Angeles</v>
      </c>
      <c r="N2745" t="str">
        <f>VLOOKUP(D2745,[1]!Salespeople_Data[#Data],2,0)</f>
        <v>Larry Castillo</v>
      </c>
      <c r="O2745" t="str">
        <f>VLOOKUP(E2745,[1]!Customer_Data[#Data],2,0)</f>
        <v>Roy Shaw</v>
      </c>
      <c r="P2745" s="15">
        <f t="shared" si="252"/>
        <v>6</v>
      </c>
      <c r="Q2745">
        <f t="shared" si="253"/>
        <v>1</v>
      </c>
      <c r="R2745">
        <f t="shared" si="254"/>
        <v>2020</v>
      </c>
    </row>
    <row r="2746" spans="1:18" x14ac:dyDescent="0.25">
      <c r="A2746" s="2" t="s">
        <v>3744</v>
      </c>
      <c r="B2746" s="2" t="s">
        <v>86</v>
      </c>
      <c r="C2746" s="2" t="s">
        <v>458</v>
      </c>
      <c r="D2746" s="2" t="s">
        <v>178</v>
      </c>
      <c r="E2746" s="2" t="s">
        <v>41</v>
      </c>
      <c r="F2746" s="3">
        <v>44058</v>
      </c>
      <c r="G2746" s="2">
        <v>4</v>
      </c>
      <c r="H2746" s="11">
        <f>VLOOKUP(B2746,[1]!Product_Data[#Data],4,0)</f>
        <v>1725</v>
      </c>
      <c r="I2746" s="11">
        <f>VLOOKUP(B2746,[1]!Product_Data[#Data],3,0)</f>
        <v>1363</v>
      </c>
      <c r="J2746" s="11">
        <f t="shared" si="255"/>
        <v>5452</v>
      </c>
      <c r="K2746" s="11">
        <f t="shared" si="256"/>
        <v>6900</v>
      </c>
      <c r="L2746" s="11">
        <f t="shared" si="257"/>
        <v>1448</v>
      </c>
      <c r="M2746" t="str">
        <f>VLOOKUP(C2746,[1]!Location_Data[#Data],2,0)</f>
        <v>Fontana</v>
      </c>
      <c r="N2746" t="str">
        <f>VLOOKUP(D2746,[1]!Salespeople_Data[#Data],2,0)</f>
        <v>Joshua Taylor</v>
      </c>
      <c r="O2746" t="str">
        <f>VLOOKUP(E2746,[1]!Customer_Data[#Data],2,0)</f>
        <v>Patrick Wells</v>
      </c>
      <c r="P2746" s="15">
        <f t="shared" si="252"/>
        <v>7</v>
      </c>
      <c r="Q2746">
        <f t="shared" si="253"/>
        <v>8</v>
      </c>
      <c r="R2746">
        <f t="shared" si="254"/>
        <v>2020</v>
      </c>
    </row>
    <row r="2747" spans="1:18" x14ac:dyDescent="0.25">
      <c r="A2747" s="4" t="s">
        <v>3745</v>
      </c>
      <c r="B2747" s="4" t="s">
        <v>185</v>
      </c>
      <c r="C2747" s="4" t="s">
        <v>44</v>
      </c>
      <c r="D2747" s="4" t="s">
        <v>75</v>
      </c>
      <c r="E2747" s="4" t="s">
        <v>296</v>
      </c>
      <c r="F2747" s="5">
        <v>44042</v>
      </c>
      <c r="G2747" s="4">
        <v>3</v>
      </c>
      <c r="H2747" s="11">
        <f>VLOOKUP(B2747,[1]!Product_Data[#Data],4,0)</f>
        <v>667</v>
      </c>
      <c r="I2747" s="11">
        <f>VLOOKUP(B2747,[1]!Product_Data[#Data],3,0)</f>
        <v>387</v>
      </c>
      <c r="J2747" s="11">
        <f t="shared" si="255"/>
        <v>1161</v>
      </c>
      <c r="K2747" s="11">
        <f t="shared" si="256"/>
        <v>2001</v>
      </c>
      <c r="L2747" s="11">
        <f t="shared" si="257"/>
        <v>840</v>
      </c>
      <c r="M2747" t="str">
        <f>VLOOKUP(C2747,[1]!Location_Data[#Data],2,0)</f>
        <v>Moreno Valley</v>
      </c>
      <c r="N2747" t="str">
        <f>VLOOKUP(D2747,[1]!Salespeople_Data[#Data],2,0)</f>
        <v>Roger Robertson</v>
      </c>
      <c r="O2747" t="str">
        <f>VLOOKUP(E2747,[1]!Customer_Data[#Data],2,0)</f>
        <v>Raymond Barnes</v>
      </c>
      <c r="P2747" s="15">
        <f t="shared" si="252"/>
        <v>5</v>
      </c>
      <c r="Q2747">
        <f t="shared" si="253"/>
        <v>7</v>
      </c>
      <c r="R2747">
        <f t="shared" si="254"/>
        <v>2020</v>
      </c>
    </row>
    <row r="2748" spans="1:18" x14ac:dyDescent="0.25">
      <c r="A2748" s="2" t="s">
        <v>3746</v>
      </c>
      <c r="B2748" s="2" t="s">
        <v>125</v>
      </c>
      <c r="C2748" s="2" t="s">
        <v>224</v>
      </c>
      <c r="D2748" s="2" t="s">
        <v>87</v>
      </c>
      <c r="E2748" s="2" t="s">
        <v>1096</v>
      </c>
      <c r="F2748" s="3">
        <v>44043</v>
      </c>
      <c r="G2748" s="2">
        <v>1</v>
      </c>
      <c r="H2748" s="11">
        <f>VLOOKUP(B2748,[1]!Product_Data[#Data],4,0)</f>
        <v>1826</v>
      </c>
      <c r="I2748" s="11">
        <f>VLOOKUP(B2748,[1]!Product_Data[#Data],3,0)</f>
        <v>1443</v>
      </c>
      <c r="J2748" s="11">
        <f t="shared" si="255"/>
        <v>1443</v>
      </c>
      <c r="K2748" s="11">
        <f t="shared" si="256"/>
        <v>1826</v>
      </c>
      <c r="L2748" s="11">
        <f t="shared" si="257"/>
        <v>383</v>
      </c>
      <c r="M2748" t="str">
        <f>VLOOKUP(C2748,[1]!Location_Data[#Data],2,0)</f>
        <v>Huntington Beach</v>
      </c>
      <c r="N2748" t="str">
        <f>VLOOKUP(D2748,[1]!Salespeople_Data[#Data],2,0)</f>
        <v>Martin Perry</v>
      </c>
      <c r="O2748" t="str">
        <f>VLOOKUP(E2748,[1]!Customer_Data[#Data],2,0)</f>
        <v>Craig Wright</v>
      </c>
      <c r="P2748" s="15">
        <f t="shared" si="252"/>
        <v>6</v>
      </c>
      <c r="Q2748">
        <f t="shared" si="253"/>
        <v>7</v>
      </c>
      <c r="R2748">
        <f t="shared" si="254"/>
        <v>2020</v>
      </c>
    </row>
    <row r="2749" spans="1:18" x14ac:dyDescent="0.25">
      <c r="A2749" s="4" t="s">
        <v>3747</v>
      </c>
      <c r="B2749" s="4" t="s">
        <v>370</v>
      </c>
      <c r="C2749" s="4" t="s">
        <v>174</v>
      </c>
      <c r="D2749" s="4" t="s">
        <v>75</v>
      </c>
      <c r="E2749" s="4" t="s">
        <v>1737</v>
      </c>
      <c r="F2749" s="5">
        <v>43962</v>
      </c>
      <c r="G2749" s="4">
        <v>1</v>
      </c>
      <c r="H2749" s="11">
        <f>VLOOKUP(B2749,[1]!Product_Data[#Data],4,0)</f>
        <v>771</v>
      </c>
      <c r="I2749" s="11">
        <f>VLOOKUP(B2749,[1]!Product_Data[#Data],3,0)</f>
        <v>648</v>
      </c>
      <c r="J2749" s="11">
        <f t="shared" si="255"/>
        <v>648</v>
      </c>
      <c r="K2749" s="11">
        <f t="shared" si="256"/>
        <v>771</v>
      </c>
      <c r="L2749" s="11">
        <f t="shared" si="257"/>
        <v>123</v>
      </c>
      <c r="M2749" t="str">
        <f>VLOOKUP(C2749,[1]!Location_Data[#Data],2,0)</f>
        <v>Norwalk</v>
      </c>
      <c r="N2749" t="str">
        <f>VLOOKUP(D2749,[1]!Salespeople_Data[#Data],2,0)</f>
        <v>Roger Robertson</v>
      </c>
      <c r="O2749" t="str">
        <f>VLOOKUP(E2749,[1]!Customer_Data[#Data],2,0)</f>
        <v>Bobby Burton</v>
      </c>
      <c r="P2749" s="15">
        <f t="shared" si="252"/>
        <v>2</v>
      </c>
      <c r="Q2749">
        <f t="shared" si="253"/>
        <v>5</v>
      </c>
      <c r="R2749">
        <f t="shared" si="254"/>
        <v>2020</v>
      </c>
    </row>
    <row r="2750" spans="1:18" x14ac:dyDescent="0.25">
      <c r="A2750" s="2" t="s">
        <v>3748</v>
      </c>
      <c r="B2750" s="2" t="s">
        <v>818</v>
      </c>
      <c r="C2750" s="2" t="s">
        <v>331</v>
      </c>
      <c r="D2750" s="2" t="s">
        <v>106</v>
      </c>
      <c r="E2750" s="2" t="s">
        <v>2598</v>
      </c>
      <c r="F2750" s="3">
        <v>43935</v>
      </c>
      <c r="G2750" s="2">
        <v>3</v>
      </c>
      <c r="H2750" s="11">
        <f>VLOOKUP(B2750,[1]!Product_Data[#Data],4,0)</f>
        <v>1638</v>
      </c>
      <c r="I2750" s="11">
        <f>VLOOKUP(B2750,[1]!Product_Data[#Data],3,0)</f>
        <v>1261</v>
      </c>
      <c r="J2750" s="11">
        <f t="shared" si="255"/>
        <v>3783</v>
      </c>
      <c r="K2750" s="11">
        <f t="shared" si="256"/>
        <v>4914</v>
      </c>
      <c r="L2750" s="11">
        <f t="shared" si="257"/>
        <v>1131</v>
      </c>
      <c r="M2750" t="str">
        <f>VLOOKUP(C2750,[1]!Location_Data[#Data],2,0)</f>
        <v>Sunnyvale</v>
      </c>
      <c r="N2750" t="str">
        <f>VLOOKUP(D2750,[1]!Salespeople_Data[#Data],2,0)</f>
        <v>Patrick Ruiz</v>
      </c>
      <c r="O2750" t="str">
        <f>VLOOKUP(E2750,[1]!Customer_Data[#Data],2,0)</f>
        <v>Jeffrey Phillips</v>
      </c>
      <c r="P2750" s="15">
        <f t="shared" si="252"/>
        <v>3</v>
      </c>
      <c r="Q2750">
        <f t="shared" si="253"/>
        <v>4</v>
      </c>
      <c r="R2750">
        <f t="shared" si="254"/>
        <v>2020</v>
      </c>
    </row>
    <row r="2751" spans="1:18" x14ac:dyDescent="0.25">
      <c r="A2751" s="4" t="s">
        <v>3749</v>
      </c>
      <c r="B2751" s="4" t="s">
        <v>203</v>
      </c>
      <c r="C2751" s="4" t="s">
        <v>570</v>
      </c>
      <c r="D2751" s="4" t="s">
        <v>111</v>
      </c>
      <c r="E2751" s="4" t="s">
        <v>3164</v>
      </c>
      <c r="F2751" s="5">
        <v>43986</v>
      </c>
      <c r="G2751" s="4">
        <v>3</v>
      </c>
      <c r="H2751" s="11">
        <f>VLOOKUP(B2751,[1]!Product_Data[#Data],4,0)</f>
        <v>1414</v>
      </c>
      <c r="I2751" s="11">
        <f>VLOOKUP(B2751,[1]!Product_Data[#Data],3,0)</f>
        <v>962</v>
      </c>
      <c r="J2751" s="11">
        <f t="shared" si="255"/>
        <v>2886</v>
      </c>
      <c r="K2751" s="11">
        <f t="shared" si="256"/>
        <v>4242</v>
      </c>
      <c r="L2751" s="11">
        <f t="shared" si="257"/>
        <v>1356</v>
      </c>
      <c r="M2751" t="str">
        <f>VLOOKUP(C2751,[1]!Location_Data[#Data],2,0)</f>
        <v>Fresno</v>
      </c>
      <c r="N2751" t="str">
        <f>VLOOKUP(D2751,[1]!Salespeople_Data[#Data],2,0)</f>
        <v>Ryan Welch</v>
      </c>
      <c r="O2751" t="str">
        <f>VLOOKUP(E2751,[1]!Customer_Data[#Data],2,0)</f>
        <v>Harry Perkins</v>
      </c>
      <c r="P2751" s="15">
        <f t="shared" si="252"/>
        <v>5</v>
      </c>
      <c r="Q2751">
        <f t="shared" si="253"/>
        <v>6</v>
      </c>
      <c r="R2751">
        <f t="shared" si="254"/>
        <v>2020</v>
      </c>
    </row>
    <row r="2752" spans="1:18" x14ac:dyDescent="0.25">
      <c r="A2752" s="2" t="s">
        <v>3750</v>
      </c>
      <c r="B2752" s="2" t="s">
        <v>395</v>
      </c>
      <c r="C2752" s="2" t="s">
        <v>253</v>
      </c>
      <c r="D2752" s="2" t="s">
        <v>239</v>
      </c>
      <c r="E2752" s="2" t="s">
        <v>1649</v>
      </c>
      <c r="F2752" s="3">
        <v>44078</v>
      </c>
      <c r="G2752" s="2">
        <v>2</v>
      </c>
      <c r="H2752" s="11">
        <f>VLOOKUP(B2752,[1]!Product_Data[#Data],4,0)</f>
        <v>2257</v>
      </c>
      <c r="I2752" s="11">
        <f>VLOOKUP(B2752,[1]!Product_Data[#Data],3,0)</f>
        <v>1535</v>
      </c>
      <c r="J2752" s="11">
        <f t="shared" si="255"/>
        <v>3070</v>
      </c>
      <c r="K2752" s="11">
        <f t="shared" si="256"/>
        <v>4514</v>
      </c>
      <c r="L2752" s="11">
        <f t="shared" si="257"/>
        <v>1444</v>
      </c>
      <c r="M2752" t="str">
        <f>VLOOKUP(C2752,[1]!Location_Data[#Data],2,0)</f>
        <v>Bakersfield</v>
      </c>
      <c r="N2752" t="str">
        <f>VLOOKUP(D2752,[1]!Salespeople_Data[#Data],2,0)</f>
        <v>John Reyes</v>
      </c>
      <c r="O2752" t="str">
        <f>VLOOKUP(E2752,[1]!Customer_Data[#Data],2,0)</f>
        <v>James Simmons</v>
      </c>
      <c r="P2752" s="15">
        <f t="shared" si="252"/>
        <v>6</v>
      </c>
      <c r="Q2752">
        <f t="shared" si="253"/>
        <v>9</v>
      </c>
      <c r="R2752">
        <f t="shared" si="254"/>
        <v>2020</v>
      </c>
    </row>
    <row r="2753" spans="1:18" x14ac:dyDescent="0.25">
      <c r="A2753" s="4" t="s">
        <v>3751</v>
      </c>
      <c r="B2753" s="4" t="s">
        <v>177</v>
      </c>
      <c r="C2753" s="4" t="s">
        <v>458</v>
      </c>
      <c r="D2753" s="4" t="s">
        <v>91</v>
      </c>
      <c r="E2753" s="4" t="s">
        <v>1048</v>
      </c>
      <c r="F2753" s="5">
        <v>44106</v>
      </c>
      <c r="G2753" s="4">
        <v>4</v>
      </c>
      <c r="H2753" s="11">
        <f>VLOOKUP(B2753,[1]!Product_Data[#Data],4,0)</f>
        <v>2497</v>
      </c>
      <c r="I2753" s="11">
        <f>VLOOKUP(B2753,[1]!Product_Data[#Data],3,0)</f>
        <v>1473</v>
      </c>
      <c r="J2753" s="11">
        <f t="shared" si="255"/>
        <v>5892</v>
      </c>
      <c r="K2753" s="11">
        <f t="shared" si="256"/>
        <v>9988</v>
      </c>
      <c r="L2753" s="11">
        <f t="shared" si="257"/>
        <v>4096</v>
      </c>
      <c r="M2753" t="str">
        <f>VLOOKUP(C2753,[1]!Location_Data[#Data],2,0)</f>
        <v>Fontana</v>
      </c>
      <c r="N2753" t="str">
        <f>VLOOKUP(D2753,[1]!Salespeople_Data[#Data],2,0)</f>
        <v>Howard Gardner</v>
      </c>
      <c r="O2753" t="str">
        <f>VLOOKUP(E2753,[1]!Customer_Data[#Data],2,0)</f>
        <v>George Nichols</v>
      </c>
      <c r="P2753" s="15">
        <f t="shared" si="252"/>
        <v>6</v>
      </c>
      <c r="Q2753">
        <f t="shared" si="253"/>
        <v>10</v>
      </c>
      <c r="R2753">
        <f t="shared" si="254"/>
        <v>2020</v>
      </c>
    </row>
    <row r="2754" spans="1:18" x14ac:dyDescent="0.25">
      <c r="A2754" s="2" t="s">
        <v>3752</v>
      </c>
      <c r="B2754" s="2" t="s">
        <v>403</v>
      </c>
      <c r="C2754" s="2" t="s">
        <v>24</v>
      </c>
      <c r="D2754" s="2" t="s">
        <v>20</v>
      </c>
      <c r="E2754" s="2" t="s">
        <v>900</v>
      </c>
      <c r="F2754" s="3">
        <v>43871</v>
      </c>
      <c r="G2754" s="2">
        <v>2</v>
      </c>
      <c r="H2754" s="11">
        <f>VLOOKUP(B2754,[1]!Product_Data[#Data],4,0)</f>
        <v>392</v>
      </c>
      <c r="I2754" s="11">
        <f>VLOOKUP(B2754,[1]!Product_Data[#Data],3,0)</f>
        <v>255</v>
      </c>
      <c r="J2754" s="11">
        <f t="shared" si="255"/>
        <v>510</v>
      </c>
      <c r="K2754" s="11">
        <f t="shared" si="256"/>
        <v>784</v>
      </c>
      <c r="L2754" s="11">
        <f t="shared" si="257"/>
        <v>274</v>
      </c>
      <c r="M2754" t="str">
        <f>VLOOKUP(C2754,[1]!Location_Data[#Data],2,0)</f>
        <v>Lancaster</v>
      </c>
      <c r="N2754" t="str">
        <f>VLOOKUP(D2754,[1]!Salespeople_Data[#Data],2,0)</f>
        <v>Joshua Cook</v>
      </c>
      <c r="O2754" t="str">
        <f>VLOOKUP(E2754,[1]!Customer_Data[#Data],2,0)</f>
        <v>Gerald Clark</v>
      </c>
      <c r="P2754" s="15">
        <f t="shared" ref="P2754:P2817" si="258">WEEKDAY(F2754)</f>
        <v>2</v>
      </c>
      <c r="Q2754">
        <f t="shared" ref="Q2754:Q2817" si="259">MONTH(F2754)</f>
        <v>2</v>
      </c>
      <c r="R2754">
        <f t="shared" ref="R2754:R2817" si="260">YEAR(F2754)</f>
        <v>2020</v>
      </c>
    </row>
    <row r="2755" spans="1:18" x14ac:dyDescent="0.25">
      <c r="A2755" s="4" t="s">
        <v>3753</v>
      </c>
      <c r="B2755" s="4" t="s">
        <v>305</v>
      </c>
      <c r="C2755" s="4" t="s">
        <v>512</v>
      </c>
      <c r="D2755" s="4" t="s">
        <v>106</v>
      </c>
      <c r="E2755" s="4" t="s">
        <v>1311</v>
      </c>
      <c r="F2755" s="5">
        <v>44087</v>
      </c>
      <c r="G2755" s="4">
        <v>4</v>
      </c>
      <c r="H2755" s="11">
        <f>VLOOKUP(B2755,[1]!Product_Data[#Data],4,0)</f>
        <v>504</v>
      </c>
      <c r="I2755" s="11">
        <f>VLOOKUP(B2755,[1]!Product_Data[#Data],3,0)</f>
        <v>408</v>
      </c>
      <c r="J2755" s="11">
        <f t="shared" ref="J2755:J2818" si="261">PRODUCT(I2755,G2755)</f>
        <v>1632</v>
      </c>
      <c r="K2755" s="11">
        <f t="shared" ref="K2755:K2818" si="262">PRODUCT(H2755,G2755)</f>
        <v>2016</v>
      </c>
      <c r="L2755" s="11">
        <f t="shared" ref="L2755:L2818" si="263">K2755-J2755</f>
        <v>384</v>
      </c>
      <c r="M2755" t="str">
        <f>VLOOKUP(C2755,[1]!Location_Data[#Data],2,0)</f>
        <v>Long Beach</v>
      </c>
      <c r="N2755" t="str">
        <f>VLOOKUP(D2755,[1]!Salespeople_Data[#Data],2,0)</f>
        <v>Patrick Ruiz</v>
      </c>
      <c r="O2755" t="str">
        <f>VLOOKUP(E2755,[1]!Customer_Data[#Data],2,0)</f>
        <v>Alan Scott</v>
      </c>
      <c r="P2755" s="15">
        <f t="shared" si="258"/>
        <v>1</v>
      </c>
      <c r="Q2755">
        <f t="shared" si="259"/>
        <v>9</v>
      </c>
      <c r="R2755">
        <f t="shared" si="260"/>
        <v>2020</v>
      </c>
    </row>
    <row r="2756" spans="1:18" x14ac:dyDescent="0.25">
      <c r="A2756" s="2" t="s">
        <v>3754</v>
      </c>
      <c r="B2756" s="2" t="s">
        <v>600</v>
      </c>
      <c r="C2756" s="2" t="s">
        <v>643</v>
      </c>
      <c r="D2756" s="2" t="s">
        <v>298</v>
      </c>
      <c r="E2756" s="2" t="s">
        <v>1495</v>
      </c>
      <c r="F2756" s="3">
        <v>43901</v>
      </c>
      <c r="G2756" s="2">
        <v>2</v>
      </c>
      <c r="H2756" s="11">
        <f>VLOOKUP(B2756,[1]!Product_Data[#Data],4,0)</f>
        <v>368</v>
      </c>
      <c r="I2756" s="11">
        <f>VLOOKUP(B2756,[1]!Product_Data[#Data],3,0)</f>
        <v>269</v>
      </c>
      <c r="J2756" s="11">
        <f t="shared" si="261"/>
        <v>538</v>
      </c>
      <c r="K2756" s="11">
        <f t="shared" si="262"/>
        <v>736</v>
      </c>
      <c r="L2756" s="11">
        <f t="shared" si="263"/>
        <v>198</v>
      </c>
      <c r="M2756" t="str">
        <f>VLOOKUP(C2756,[1]!Location_Data[#Data],2,0)</f>
        <v>Hayward</v>
      </c>
      <c r="N2756" t="str">
        <f>VLOOKUP(D2756,[1]!Salespeople_Data[#Data],2,0)</f>
        <v>Kenneth Fields</v>
      </c>
      <c r="O2756" t="str">
        <f>VLOOKUP(E2756,[1]!Customer_Data[#Data],2,0)</f>
        <v>Kevin Jones</v>
      </c>
      <c r="P2756" s="15">
        <f t="shared" si="258"/>
        <v>4</v>
      </c>
      <c r="Q2756">
        <f t="shared" si="259"/>
        <v>3</v>
      </c>
      <c r="R2756">
        <f t="shared" si="260"/>
        <v>2020</v>
      </c>
    </row>
    <row r="2757" spans="1:18" x14ac:dyDescent="0.25">
      <c r="A2757" s="4" t="s">
        <v>3755</v>
      </c>
      <c r="B2757" s="4" t="s">
        <v>603</v>
      </c>
      <c r="C2757" s="4" t="s">
        <v>169</v>
      </c>
      <c r="D2757" s="4" t="s">
        <v>298</v>
      </c>
      <c r="E2757" s="4" t="s">
        <v>1743</v>
      </c>
      <c r="F2757" s="5">
        <v>43891</v>
      </c>
      <c r="G2757" s="4">
        <v>1</v>
      </c>
      <c r="H2757" s="11">
        <f>VLOOKUP(B2757,[1]!Product_Data[#Data],4,0)</f>
        <v>2495</v>
      </c>
      <c r="I2757" s="11">
        <f>VLOOKUP(B2757,[1]!Product_Data[#Data],3,0)</f>
        <v>1896</v>
      </c>
      <c r="J2757" s="11">
        <f t="shared" si="261"/>
        <v>1896</v>
      </c>
      <c r="K2757" s="11">
        <f t="shared" si="262"/>
        <v>2495</v>
      </c>
      <c r="L2757" s="11">
        <f t="shared" si="263"/>
        <v>599</v>
      </c>
      <c r="M2757" t="str">
        <f>VLOOKUP(C2757,[1]!Location_Data[#Data],2,0)</f>
        <v>Vista</v>
      </c>
      <c r="N2757" t="str">
        <f>VLOOKUP(D2757,[1]!Salespeople_Data[#Data],2,0)</f>
        <v>Kenneth Fields</v>
      </c>
      <c r="O2757" t="str">
        <f>VLOOKUP(E2757,[1]!Customer_Data[#Data],2,0)</f>
        <v>Steve Wells</v>
      </c>
      <c r="P2757" s="15">
        <f t="shared" si="258"/>
        <v>1</v>
      </c>
      <c r="Q2757">
        <f t="shared" si="259"/>
        <v>3</v>
      </c>
      <c r="R2757">
        <f t="shared" si="260"/>
        <v>2020</v>
      </c>
    </row>
    <row r="2758" spans="1:18" x14ac:dyDescent="0.25">
      <c r="A2758" s="2" t="s">
        <v>3756</v>
      </c>
      <c r="B2758" s="2" t="s">
        <v>925</v>
      </c>
      <c r="C2758" s="2" t="s">
        <v>386</v>
      </c>
      <c r="D2758" s="2" t="s">
        <v>10</v>
      </c>
      <c r="E2758" s="2" t="s">
        <v>1192</v>
      </c>
      <c r="F2758" s="3">
        <v>43960</v>
      </c>
      <c r="G2758" s="2">
        <v>1</v>
      </c>
      <c r="H2758" s="11">
        <f>VLOOKUP(B2758,[1]!Product_Data[#Data],4,0)</f>
        <v>136</v>
      </c>
      <c r="I2758" s="11">
        <f>VLOOKUP(B2758,[1]!Product_Data[#Data],3,0)</f>
        <v>72</v>
      </c>
      <c r="J2758" s="11">
        <f t="shared" si="261"/>
        <v>72</v>
      </c>
      <c r="K2758" s="11">
        <f t="shared" si="262"/>
        <v>136</v>
      </c>
      <c r="L2758" s="11">
        <f t="shared" si="263"/>
        <v>64</v>
      </c>
      <c r="M2758" t="str">
        <f>VLOOKUP(C2758,[1]!Location_Data[#Data],2,0)</f>
        <v>Carlsbad</v>
      </c>
      <c r="N2758" t="str">
        <f>VLOOKUP(D2758,[1]!Salespeople_Data[#Data],2,0)</f>
        <v>Justin Lynch</v>
      </c>
      <c r="O2758" t="str">
        <f>VLOOKUP(E2758,[1]!Customer_Data[#Data],2,0)</f>
        <v>Jimmy Harper</v>
      </c>
      <c r="P2758" s="15">
        <f t="shared" si="258"/>
        <v>7</v>
      </c>
      <c r="Q2758">
        <f t="shared" si="259"/>
        <v>5</v>
      </c>
      <c r="R2758">
        <f t="shared" si="260"/>
        <v>2020</v>
      </c>
    </row>
    <row r="2759" spans="1:18" x14ac:dyDescent="0.25">
      <c r="A2759" s="4" t="s">
        <v>3757</v>
      </c>
      <c r="B2759" s="4" t="s">
        <v>412</v>
      </c>
      <c r="C2759" s="4" t="s">
        <v>14</v>
      </c>
      <c r="D2759" s="4" t="s">
        <v>58</v>
      </c>
      <c r="E2759" s="4" t="s">
        <v>2831</v>
      </c>
      <c r="F2759" s="5">
        <v>44093</v>
      </c>
      <c r="G2759" s="4">
        <v>1</v>
      </c>
      <c r="H2759" s="11">
        <f>VLOOKUP(B2759,[1]!Product_Data[#Data],4,0)</f>
        <v>2396</v>
      </c>
      <c r="I2759" s="11">
        <f>VLOOKUP(B2759,[1]!Product_Data[#Data],3,0)</f>
        <v>1965</v>
      </c>
      <c r="J2759" s="11">
        <f t="shared" si="261"/>
        <v>1965</v>
      </c>
      <c r="K2759" s="11">
        <f t="shared" si="262"/>
        <v>2396</v>
      </c>
      <c r="L2759" s="11">
        <f t="shared" si="263"/>
        <v>431</v>
      </c>
      <c r="M2759" t="str">
        <f>VLOOKUP(C2759,[1]!Location_Data[#Data],2,0)</f>
        <v>Santa Clarita</v>
      </c>
      <c r="N2759" t="str">
        <f>VLOOKUP(D2759,[1]!Salespeople_Data[#Data],2,0)</f>
        <v>Christopher Tucker</v>
      </c>
      <c r="O2759" t="str">
        <f>VLOOKUP(E2759,[1]!Customer_Data[#Data],2,0)</f>
        <v>Donald Diaz</v>
      </c>
      <c r="P2759" s="15">
        <f t="shared" si="258"/>
        <v>7</v>
      </c>
      <c r="Q2759">
        <f t="shared" si="259"/>
        <v>9</v>
      </c>
      <c r="R2759">
        <f t="shared" si="260"/>
        <v>2020</v>
      </c>
    </row>
    <row r="2760" spans="1:18" x14ac:dyDescent="0.25">
      <c r="A2760" s="2" t="s">
        <v>3758</v>
      </c>
      <c r="B2760" s="2" t="s">
        <v>61</v>
      </c>
      <c r="C2760" s="2" t="s">
        <v>512</v>
      </c>
      <c r="D2760" s="2" t="s">
        <v>111</v>
      </c>
      <c r="E2760" s="2" t="s">
        <v>644</v>
      </c>
      <c r="F2760" s="3">
        <v>44176</v>
      </c>
      <c r="G2760" s="2">
        <v>2</v>
      </c>
      <c r="H2760" s="11">
        <f>VLOOKUP(B2760,[1]!Product_Data[#Data],4,0)</f>
        <v>1889</v>
      </c>
      <c r="I2760" s="11">
        <f>VLOOKUP(B2760,[1]!Product_Data[#Data],3,0)</f>
        <v>945</v>
      </c>
      <c r="J2760" s="11">
        <f t="shared" si="261"/>
        <v>1890</v>
      </c>
      <c r="K2760" s="11">
        <f t="shared" si="262"/>
        <v>3778</v>
      </c>
      <c r="L2760" s="11">
        <f t="shared" si="263"/>
        <v>1888</v>
      </c>
      <c r="M2760" t="str">
        <f>VLOOKUP(C2760,[1]!Location_Data[#Data],2,0)</f>
        <v>Long Beach</v>
      </c>
      <c r="N2760" t="str">
        <f>VLOOKUP(D2760,[1]!Salespeople_Data[#Data],2,0)</f>
        <v>Ryan Welch</v>
      </c>
      <c r="O2760" t="str">
        <f>VLOOKUP(E2760,[1]!Customer_Data[#Data],2,0)</f>
        <v>Billy Evans</v>
      </c>
      <c r="P2760" s="15">
        <f t="shared" si="258"/>
        <v>6</v>
      </c>
      <c r="Q2760">
        <f t="shared" si="259"/>
        <v>12</v>
      </c>
      <c r="R2760">
        <f t="shared" si="260"/>
        <v>2020</v>
      </c>
    </row>
    <row r="2761" spans="1:18" x14ac:dyDescent="0.25">
      <c r="A2761" s="4" t="s">
        <v>3759</v>
      </c>
      <c r="B2761" s="4" t="s">
        <v>125</v>
      </c>
      <c r="C2761" s="4" t="s">
        <v>100</v>
      </c>
      <c r="D2761" s="4" t="s">
        <v>239</v>
      </c>
      <c r="E2761" s="4" t="s">
        <v>2817</v>
      </c>
      <c r="F2761" s="5">
        <v>44067</v>
      </c>
      <c r="G2761" s="4">
        <v>2</v>
      </c>
      <c r="H2761" s="11">
        <f>VLOOKUP(B2761,[1]!Product_Data[#Data],4,0)</f>
        <v>1826</v>
      </c>
      <c r="I2761" s="11">
        <f>VLOOKUP(B2761,[1]!Product_Data[#Data],3,0)</f>
        <v>1443</v>
      </c>
      <c r="J2761" s="11">
        <f t="shared" si="261"/>
        <v>2886</v>
      </c>
      <c r="K2761" s="11">
        <f t="shared" si="262"/>
        <v>3652</v>
      </c>
      <c r="L2761" s="11">
        <f t="shared" si="263"/>
        <v>766</v>
      </c>
      <c r="M2761" t="str">
        <f>VLOOKUP(C2761,[1]!Location_Data[#Data],2,0)</f>
        <v>Victorville</v>
      </c>
      <c r="N2761" t="str">
        <f>VLOOKUP(D2761,[1]!Salespeople_Data[#Data],2,0)</f>
        <v>John Reyes</v>
      </c>
      <c r="O2761" t="str">
        <f>VLOOKUP(E2761,[1]!Customer_Data[#Data],2,0)</f>
        <v>Raymond Spencer</v>
      </c>
      <c r="P2761" s="15">
        <f t="shared" si="258"/>
        <v>2</v>
      </c>
      <c r="Q2761">
        <f t="shared" si="259"/>
        <v>8</v>
      </c>
      <c r="R2761">
        <f t="shared" si="260"/>
        <v>2020</v>
      </c>
    </row>
    <row r="2762" spans="1:18" x14ac:dyDescent="0.25">
      <c r="A2762" s="2" t="s">
        <v>3760</v>
      </c>
      <c r="B2762" s="2" t="s">
        <v>260</v>
      </c>
      <c r="C2762" s="2" t="s">
        <v>220</v>
      </c>
      <c r="D2762" s="2" t="s">
        <v>91</v>
      </c>
      <c r="E2762" s="2" t="s">
        <v>863</v>
      </c>
      <c r="F2762" s="3">
        <v>43831</v>
      </c>
      <c r="G2762" s="2">
        <v>1</v>
      </c>
      <c r="H2762" s="11">
        <f>VLOOKUP(B2762,[1]!Product_Data[#Data],4,0)</f>
        <v>502</v>
      </c>
      <c r="I2762" s="11">
        <f>VLOOKUP(B2762,[1]!Product_Data[#Data],3,0)</f>
        <v>296</v>
      </c>
      <c r="J2762" s="11">
        <f t="shared" si="261"/>
        <v>296</v>
      </c>
      <c r="K2762" s="11">
        <f t="shared" si="262"/>
        <v>502</v>
      </c>
      <c r="L2762" s="11">
        <f t="shared" si="263"/>
        <v>206</v>
      </c>
      <c r="M2762" t="str">
        <f>VLOOKUP(C2762,[1]!Location_Data[#Data],2,0)</f>
        <v>Modesto</v>
      </c>
      <c r="N2762" t="str">
        <f>VLOOKUP(D2762,[1]!Salespeople_Data[#Data],2,0)</f>
        <v>Howard Gardner</v>
      </c>
      <c r="O2762" t="str">
        <f>VLOOKUP(E2762,[1]!Customer_Data[#Data],2,0)</f>
        <v>Henry Cox</v>
      </c>
      <c r="P2762" s="15">
        <f t="shared" si="258"/>
        <v>4</v>
      </c>
      <c r="Q2762">
        <f t="shared" si="259"/>
        <v>1</v>
      </c>
      <c r="R2762">
        <f t="shared" si="260"/>
        <v>2020</v>
      </c>
    </row>
    <row r="2763" spans="1:18" x14ac:dyDescent="0.25">
      <c r="A2763" s="4" t="s">
        <v>3761</v>
      </c>
      <c r="B2763" s="4" t="s">
        <v>321</v>
      </c>
      <c r="C2763" s="4" t="s">
        <v>9</v>
      </c>
      <c r="D2763" s="4" t="s">
        <v>159</v>
      </c>
      <c r="E2763" s="4" t="s">
        <v>1348</v>
      </c>
      <c r="F2763" s="5">
        <v>43911</v>
      </c>
      <c r="G2763" s="4">
        <v>2</v>
      </c>
      <c r="H2763" s="11">
        <f>VLOOKUP(B2763,[1]!Product_Data[#Data],4,0)</f>
        <v>2391</v>
      </c>
      <c r="I2763" s="11">
        <f>VLOOKUP(B2763,[1]!Product_Data[#Data],3,0)</f>
        <v>1291</v>
      </c>
      <c r="J2763" s="11">
        <f t="shared" si="261"/>
        <v>2582</v>
      </c>
      <c r="K2763" s="11">
        <f t="shared" si="262"/>
        <v>4782</v>
      </c>
      <c r="L2763" s="11">
        <f t="shared" si="263"/>
        <v>2200</v>
      </c>
      <c r="M2763" t="str">
        <f>VLOOKUP(C2763,[1]!Location_Data[#Data],2,0)</f>
        <v>San Mateo</v>
      </c>
      <c r="N2763" t="str">
        <f>VLOOKUP(D2763,[1]!Salespeople_Data[#Data],2,0)</f>
        <v>Bobby Russell</v>
      </c>
      <c r="O2763" t="str">
        <f>VLOOKUP(E2763,[1]!Customer_Data[#Data],2,0)</f>
        <v>Timothy Howard</v>
      </c>
      <c r="P2763" s="15">
        <f t="shared" si="258"/>
        <v>7</v>
      </c>
      <c r="Q2763">
        <f t="shared" si="259"/>
        <v>3</v>
      </c>
      <c r="R2763">
        <f t="shared" si="260"/>
        <v>2020</v>
      </c>
    </row>
    <row r="2764" spans="1:18" x14ac:dyDescent="0.25">
      <c r="A2764" s="2" t="s">
        <v>3762</v>
      </c>
      <c r="B2764" s="2" t="s">
        <v>435</v>
      </c>
      <c r="C2764" s="2" t="s">
        <v>253</v>
      </c>
      <c r="D2764" s="2" t="s">
        <v>239</v>
      </c>
      <c r="E2764" s="2" t="s">
        <v>2605</v>
      </c>
      <c r="F2764" s="3">
        <v>44011</v>
      </c>
      <c r="G2764" s="2">
        <v>1</v>
      </c>
      <c r="H2764" s="11">
        <f>VLOOKUP(B2764,[1]!Product_Data[#Data],4,0)</f>
        <v>2141</v>
      </c>
      <c r="I2764" s="11">
        <f>VLOOKUP(B2764,[1]!Product_Data[#Data],3,0)</f>
        <v>1777</v>
      </c>
      <c r="J2764" s="11">
        <f t="shared" si="261"/>
        <v>1777</v>
      </c>
      <c r="K2764" s="11">
        <f t="shared" si="262"/>
        <v>2141</v>
      </c>
      <c r="L2764" s="11">
        <f t="shared" si="263"/>
        <v>364</v>
      </c>
      <c r="M2764" t="str">
        <f>VLOOKUP(C2764,[1]!Location_Data[#Data],2,0)</f>
        <v>Bakersfield</v>
      </c>
      <c r="N2764" t="str">
        <f>VLOOKUP(D2764,[1]!Salespeople_Data[#Data],2,0)</f>
        <v>John Reyes</v>
      </c>
      <c r="O2764" t="str">
        <f>VLOOKUP(E2764,[1]!Customer_Data[#Data],2,0)</f>
        <v>Robert Price</v>
      </c>
      <c r="P2764" s="15">
        <f t="shared" si="258"/>
        <v>2</v>
      </c>
      <c r="Q2764">
        <f t="shared" si="259"/>
        <v>6</v>
      </c>
      <c r="R2764">
        <f t="shared" si="260"/>
        <v>2020</v>
      </c>
    </row>
    <row r="2765" spans="1:18" x14ac:dyDescent="0.25">
      <c r="A2765" s="4" t="s">
        <v>3763</v>
      </c>
      <c r="B2765" s="4" t="s">
        <v>752</v>
      </c>
      <c r="C2765" s="4" t="s">
        <v>156</v>
      </c>
      <c r="D2765" s="4" t="s">
        <v>40</v>
      </c>
      <c r="E2765" s="4" t="s">
        <v>718</v>
      </c>
      <c r="F2765" s="5">
        <v>44113</v>
      </c>
      <c r="G2765" s="4">
        <v>4</v>
      </c>
      <c r="H2765" s="11">
        <f>VLOOKUP(B2765,[1]!Product_Data[#Data],4,0)</f>
        <v>95</v>
      </c>
      <c r="I2765" s="11">
        <f>VLOOKUP(B2765,[1]!Product_Data[#Data],3,0)</f>
        <v>61</v>
      </c>
      <c r="J2765" s="11">
        <f t="shared" si="261"/>
        <v>244</v>
      </c>
      <c r="K2765" s="11">
        <f t="shared" si="262"/>
        <v>380</v>
      </c>
      <c r="L2765" s="11">
        <f t="shared" si="263"/>
        <v>136</v>
      </c>
      <c r="M2765" t="str">
        <f>VLOOKUP(C2765,[1]!Location_Data[#Data],2,0)</f>
        <v>Sacramento</v>
      </c>
      <c r="N2765" t="str">
        <f>VLOOKUP(D2765,[1]!Salespeople_Data[#Data],2,0)</f>
        <v>Brian Hansen</v>
      </c>
      <c r="O2765" t="str">
        <f>VLOOKUP(E2765,[1]!Customer_Data[#Data],2,0)</f>
        <v>Shawn Bishop</v>
      </c>
      <c r="P2765" s="15">
        <f t="shared" si="258"/>
        <v>6</v>
      </c>
      <c r="Q2765">
        <f t="shared" si="259"/>
        <v>10</v>
      </c>
      <c r="R2765">
        <f t="shared" si="260"/>
        <v>2020</v>
      </c>
    </row>
    <row r="2766" spans="1:18" x14ac:dyDescent="0.25">
      <c r="A2766" s="2" t="s">
        <v>3764</v>
      </c>
      <c r="B2766" s="2" t="s">
        <v>605</v>
      </c>
      <c r="C2766" s="2" t="s">
        <v>472</v>
      </c>
      <c r="D2766" s="2" t="s">
        <v>356</v>
      </c>
      <c r="E2766" s="2" t="s">
        <v>729</v>
      </c>
      <c r="F2766" s="3">
        <v>43907</v>
      </c>
      <c r="G2766" s="2">
        <v>4</v>
      </c>
      <c r="H2766" s="11">
        <f>VLOOKUP(B2766,[1]!Product_Data[#Data],4,0)</f>
        <v>913</v>
      </c>
      <c r="I2766" s="11">
        <f>VLOOKUP(B2766,[1]!Product_Data[#Data],3,0)</f>
        <v>584</v>
      </c>
      <c r="J2766" s="11">
        <f t="shared" si="261"/>
        <v>2336</v>
      </c>
      <c r="K2766" s="11">
        <f t="shared" si="262"/>
        <v>3652</v>
      </c>
      <c r="L2766" s="11">
        <f t="shared" si="263"/>
        <v>1316</v>
      </c>
      <c r="M2766" t="str">
        <f>VLOOKUP(C2766,[1]!Location_Data[#Data],2,0)</f>
        <v>Concord</v>
      </c>
      <c r="N2766" t="str">
        <f>VLOOKUP(D2766,[1]!Salespeople_Data[#Data],2,0)</f>
        <v>Jimmy Young</v>
      </c>
      <c r="O2766" t="str">
        <f>VLOOKUP(E2766,[1]!Customer_Data[#Data],2,0)</f>
        <v>Gerald Gray</v>
      </c>
      <c r="P2766" s="15">
        <f t="shared" si="258"/>
        <v>3</v>
      </c>
      <c r="Q2766">
        <f t="shared" si="259"/>
        <v>3</v>
      </c>
      <c r="R2766">
        <f t="shared" si="260"/>
        <v>2020</v>
      </c>
    </row>
    <row r="2767" spans="1:18" x14ac:dyDescent="0.25">
      <c r="A2767" s="4" t="s">
        <v>3765</v>
      </c>
      <c r="B2767" s="4" t="s">
        <v>370</v>
      </c>
      <c r="C2767" s="4" t="s">
        <v>253</v>
      </c>
      <c r="D2767" s="4" t="s">
        <v>298</v>
      </c>
      <c r="E2767" s="4" t="s">
        <v>3158</v>
      </c>
      <c r="F2767" s="5">
        <v>43934</v>
      </c>
      <c r="G2767" s="4">
        <v>2</v>
      </c>
      <c r="H2767" s="11">
        <f>VLOOKUP(B2767,[1]!Product_Data[#Data],4,0)</f>
        <v>771</v>
      </c>
      <c r="I2767" s="11">
        <f>VLOOKUP(B2767,[1]!Product_Data[#Data],3,0)</f>
        <v>648</v>
      </c>
      <c r="J2767" s="11">
        <f t="shared" si="261"/>
        <v>1296</v>
      </c>
      <c r="K2767" s="11">
        <f t="shared" si="262"/>
        <v>1542</v>
      </c>
      <c r="L2767" s="11">
        <f t="shared" si="263"/>
        <v>246</v>
      </c>
      <c r="M2767" t="str">
        <f>VLOOKUP(C2767,[1]!Location_Data[#Data],2,0)</f>
        <v>Bakersfield</v>
      </c>
      <c r="N2767" t="str">
        <f>VLOOKUP(D2767,[1]!Salespeople_Data[#Data],2,0)</f>
        <v>Kenneth Fields</v>
      </c>
      <c r="O2767" t="str">
        <f>VLOOKUP(E2767,[1]!Customer_Data[#Data],2,0)</f>
        <v>Jack Lynch</v>
      </c>
      <c r="P2767" s="15">
        <f t="shared" si="258"/>
        <v>2</v>
      </c>
      <c r="Q2767">
        <f t="shared" si="259"/>
        <v>4</v>
      </c>
      <c r="R2767">
        <f t="shared" si="260"/>
        <v>2020</v>
      </c>
    </row>
    <row r="2768" spans="1:18" x14ac:dyDescent="0.25">
      <c r="A2768" s="2" t="s">
        <v>3766</v>
      </c>
      <c r="B2768" s="2" t="s">
        <v>858</v>
      </c>
      <c r="C2768" s="2" t="s">
        <v>66</v>
      </c>
      <c r="D2768" s="2" t="s">
        <v>359</v>
      </c>
      <c r="E2768" s="2" t="s">
        <v>2422</v>
      </c>
      <c r="F2768" s="3">
        <v>44139</v>
      </c>
      <c r="G2768" s="2">
        <v>4</v>
      </c>
      <c r="H2768" s="11">
        <f>VLOOKUP(B2768,[1]!Product_Data[#Data],4,0)</f>
        <v>2294</v>
      </c>
      <c r="I2768" s="11">
        <f>VLOOKUP(B2768,[1]!Product_Data[#Data],3,0)</f>
        <v>1399</v>
      </c>
      <c r="J2768" s="11">
        <f t="shared" si="261"/>
        <v>5596</v>
      </c>
      <c r="K2768" s="11">
        <f t="shared" si="262"/>
        <v>9176</v>
      </c>
      <c r="L2768" s="11">
        <f t="shared" si="263"/>
        <v>3580</v>
      </c>
      <c r="M2768" t="str">
        <f>VLOOKUP(C2768,[1]!Location_Data[#Data],2,0)</f>
        <v>Ontario</v>
      </c>
      <c r="N2768" t="str">
        <f>VLOOKUP(D2768,[1]!Salespeople_Data[#Data],2,0)</f>
        <v>Eugene Holmes</v>
      </c>
      <c r="O2768" t="str">
        <f>VLOOKUP(E2768,[1]!Customer_Data[#Data],2,0)</f>
        <v>John Hunt</v>
      </c>
      <c r="P2768" s="15">
        <f t="shared" si="258"/>
        <v>4</v>
      </c>
      <c r="Q2768">
        <f t="shared" si="259"/>
        <v>11</v>
      </c>
      <c r="R2768">
        <f t="shared" si="260"/>
        <v>2020</v>
      </c>
    </row>
    <row r="2769" spans="1:18" x14ac:dyDescent="0.25">
      <c r="A2769" s="4" t="s">
        <v>3767</v>
      </c>
      <c r="B2769" s="4" t="s">
        <v>78</v>
      </c>
      <c r="C2769" s="4" t="s">
        <v>268</v>
      </c>
      <c r="D2769" s="4" t="s">
        <v>170</v>
      </c>
      <c r="E2769" s="4" t="s">
        <v>1348</v>
      </c>
      <c r="F2769" s="5">
        <v>44029</v>
      </c>
      <c r="G2769" s="4">
        <v>3</v>
      </c>
      <c r="H2769" s="11">
        <f>VLOOKUP(B2769,[1]!Product_Data[#Data],4,0)</f>
        <v>1380</v>
      </c>
      <c r="I2769" s="11">
        <f>VLOOKUP(B2769,[1]!Product_Data[#Data],3,0)</f>
        <v>1090</v>
      </c>
      <c r="J2769" s="11">
        <f t="shared" si="261"/>
        <v>3270</v>
      </c>
      <c r="K2769" s="11">
        <f t="shared" si="262"/>
        <v>4140</v>
      </c>
      <c r="L2769" s="11">
        <f t="shared" si="263"/>
        <v>870</v>
      </c>
      <c r="M2769" t="str">
        <f>VLOOKUP(C2769,[1]!Location_Data[#Data],2,0)</f>
        <v>Murrieta</v>
      </c>
      <c r="N2769" t="str">
        <f>VLOOKUP(D2769,[1]!Salespeople_Data[#Data],2,0)</f>
        <v>Sean Miller</v>
      </c>
      <c r="O2769" t="str">
        <f>VLOOKUP(E2769,[1]!Customer_Data[#Data],2,0)</f>
        <v>Timothy Howard</v>
      </c>
      <c r="P2769" s="15">
        <f t="shared" si="258"/>
        <v>6</v>
      </c>
      <c r="Q2769">
        <f t="shared" si="259"/>
        <v>7</v>
      </c>
      <c r="R2769">
        <f t="shared" si="260"/>
        <v>2020</v>
      </c>
    </row>
    <row r="2770" spans="1:18" x14ac:dyDescent="0.25">
      <c r="A2770" s="2" t="s">
        <v>3768</v>
      </c>
      <c r="B2770" s="2" t="s">
        <v>235</v>
      </c>
      <c r="C2770" s="2" t="s">
        <v>246</v>
      </c>
      <c r="D2770" s="2" t="s">
        <v>165</v>
      </c>
      <c r="E2770" s="2" t="s">
        <v>475</v>
      </c>
      <c r="F2770" s="3">
        <v>44021</v>
      </c>
      <c r="G2770" s="2">
        <v>1</v>
      </c>
      <c r="H2770" s="11">
        <f>VLOOKUP(B2770,[1]!Product_Data[#Data],4,0)</f>
        <v>1887</v>
      </c>
      <c r="I2770" s="11">
        <f>VLOOKUP(B2770,[1]!Product_Data[#Data],3,0)</f>
        <v>1378</v>
      </c>
      <c r="J2770" s="11">
        <f t="shared" si="261"/>
        <v>1378</v>
      </c>
      <c r="K2770" s="11">
        <f t="shared" si="262"/>
        <v>1887</v>
      </c>
      <c r="L2770" s="11">
        <f t="shared" si="263"/>
        <v>509</v>
      </c>
      <c r="M2770" t="str">
        <f>VLOOKUP(C2770,[1]!Location_Data[#Data],2,0)</f>
        <v>San Francisco</v>
      </c>
      <c r="N2770" t="str">
        <f>VLOOKUP(D2770,[1]!Salespeople_Data[#Data],2,0)</f>
        <v>Joe Sims</v>
      </c>
      <c r="O2770" t="str">
        <f>VLOOKUP(E2770,[1]!Customer_Data[#Data],2,0)</f>
        <v>Peter Bradley</v>
      </c>
      <c r="P2770" s="15">
        <f t="shared" si="258"/>
        <v>5</v>
      </c>
      <c r="Q2770">
        <f t="shared" si="259"/>
        <v>7</v>
      </c>
      <c r="R2770">
        <f t="shared" si="260"/>
        <v>2020</v>
      </c>
    </row>
    <row r="2771" spans="1:18" x14ac:dyDescent="0.25">
      <c r="A2771" s="4" t="s">
        <v>3769</v>
      </c>
      <c r="B2771" s="4" t="s">
        <v>600</v>
      </c>
      <c r="C2771" s="4" t="s">
        <v>110</v>
      </c>
      <c r="D2771" s="4" t="s">
        <v>53</v>
      </c>
      <c r="E2771" s="4" t="s">
        <v>1242</v>
      </c>
      <c r="F2771" s="5">
        <v>44022</v>
      </c>
      <c r="G2771" s="4">
        <v>3</v>
      </c>
      <c r="H2771" s="11">
        <f>VLOOKUP(B2771,[1]!Product_Data[#Data],4,0)</f>
        <v>368</v>
      </c>
      <c r="I2771" s="11">
        <f>VLOOKUP(B2771,[1]!Product_Data[#Data],3,0)</f>
        <v>269</v>
      </c>
      <c r="J2771" s="11">
        <f t="shared" si="261"/>
        <v>807</v>
      </c>
      <c r="K2771" s="11">
        <f t="shared" si="262"/>
        <v>1104</v>
      </c>
      <c r="L2771" s="11">
        <f t="shared" si="263"/>
        <v>297</v>
      </c>
      <c r="M2771" t="str">
        <f>VLOOKUP(C2771,[1]!Location_Data[#Data],2,0)</f>
        <v>Richmond</v>
      </c>
      <c r="N2771" t="str">
        <f>VLOOKUP(D2771,[1]!Salespeople_Data[#Data],2,0)</f>
        <v>Scott Mason</v>
      </c>
      <c r="O2771" t="str">
        <f>VLOOKUP(E2771,[1]!Customer_Data[#Data],2,0)</f>
        <v>James Dean</v>
      </c>
      <c r="P2771" s="15">
        <f t="shared" si="258"/>
        <v>6</v>
      </c>
      <c r="Q2771">
        <f t="shared" si="259"/>
        <v>7</v>
      </c>
      <c r="R2771">
        <f t="shared" si="260"/>
        <v>2020</v>
      </c>
    </row>
    <row r="2772" spans="1:18" x14ac:dyDescent="0.25">
      <c r="A2772" s="2" t="s">
        <v>3770</v>
      </c>
      <c r="B2772" s="2" t="s">
        <v>361</v>
      </c>
      <c r="C2772" s="2" t="s">
        <v>229</v>
      </c>
      <c r="D2772" s="2" t="s">
        <v>111</v>
      </c>
      <c r="E2772" s="2" t="s">
        <v>396</v>
      </c>
      <c r="F2772" s="3">
        <v>43973</v>
      </c>
      <c r="G2772" s="2">
        <v>3</v>
      </c>
      <c r="H2772" s="11">
        <f>VLOOKUP(B2772,[1]!Product_Data[#Data],4,0)</f>
        <v>1338</v>
      </c>
      <c r="I2772" s="11">
        <f>VLOOKUP(B2772,[1]!Product_Data[#Data],3,0)</f>
        <v>682</v>
      </c>
      <c r="J2772" s="11">
        <f t="shared" si="261"/>
        <v>2046</v>
      </c>
      <c r="K2772" s="11">
        <f t="shared" si="262"/>
        <v>4014</v>
      </c>
      <c r="L2772" s="11">
        <f t="shared" si="263"/>
        <v>1968</v>
      </c>
      <c r="M2772" t="str">
        <f>VLOOKUP(C2772,[1]!Location_Data[#Data],2,0)</f>
        <v>San Jose</v>
      </c>
      <c r="N2772" t="str">
        <f>VLOOKUP(D2772,[1]!Salespeople_Data[#Data],2,0)</f>
        <v>Ryan Welch</v>
      </c>
      <c r="O2772" t="str">
        <f>VLOOKUP(E2772,[1]!Customer_Data[#Data],2,0)</f>
        <v>Benjamin Moreno</v>
      </c>
      <c r="P2772" s="15">
        <f t="shared" si="258"/>
        <v>6</v>
      </c>
      <c r="Q2772">
        <f t="shared" si="259"/>
        <v>5</v>
      </c>
      <c r="R2772">
        <f t="shared" si="260"/>
        <v>2020</v>
      </c>
    </row>
    <row r="2773" spans="1:18" x14ac:dyDescent="0.25">
      <c r="A2773" s="4" t="s">
        <v>3771</v>
      </c>
      <c r="B2773" s="4" t="s">
        <v>370</v>
      </c>
      <c r="C2773" s="4" t="s">
        <v>268</v>
      </c>
      <c r="D2773" s="4" t="s">
        <v>159</v>
      </c>
      <c r="E2773" s="4" t="s">
        <v>742</v>
      </c>
      <c r="F2773" s="5">
        <v>43998</v>
      </c>
      <c r="G2773" s="4">
        <v>1</v>
      </c>
      <c r="H2773" s="11">
        <f>VLOOKUP(B2773,[1]!Product_Data[#Data],4,0)</f>
        <v>771</v>
      </c>
      <c r="I2773" s="11">
        <f>VLOOKUP(B2773,[1]!Product_Data[#Data],3,0)</f>
        <v>648</v>
      </c>
      <c r="J2773" s="11">
        <f t="shared" si="261"/>
        <v>648</v>
      </c>
      <c r="K2773" s="11">
        <f t="shared" si="262"/>
        <v>771</v>
      </c>
      <c r="L2773" s="11">
        <f t="shared" si="263"/>
        <v>123</v>
      </c>
      <c r="M2773" t="str">
        <f>VLOOKUP(C2773,[1]!Location_Data[#Data],2,0)</f>
        <v>Murrieta</v>
      </c>
      <c r="N2773" t="str">
        <f>VLOOKUP(D2773,[1]!Salespeople_Data[#Data],2,0)</f>
        <v>Bobby Russell</v>
      </c>
      <c r="O2773" t="str">
        <f>VLOOKUP(E2773,[1]!Customer_Data[#Data],2,0)</f>
        <v>Joe Rose</v>
      </c>
      <c r="P2773" s="15">
        <f t="shared" si="258"/>
        <v>3</v>
      </c>
      <c r="Q2773">
        <f t="shared" si="259"/>
        <v>6</v>
      </c>
      <c r="R2773">
        <f t="shared" si="260"/>
        <v>2020</v>
      </c>
    </row>
    <row r="2774" spans="1:18" x14ac:dyDescent="0.25">
      <c r="A2774" s="2" t="s">
        <v>3772</v>
      </c>
      <c r="B2774" s="2" t="s">
        <v>47</v>
      </c>
      <c r="C2774" s="2" t="s">
        <v>140</v>
      </c>
      <c r="D2774" s="2" t="s">
        <v>111</v>
      </c>
      <c r="E2774" s="2" t="s">
        <v>3773</v>
      </c>
      <c r="F2774" s="3">
        <v>44162</v>
      </c>
      <c r="G2774" s="2">
        <v>1</v>
      </c>
      <c r="H2774" s="11">
        <f>VLOOKUP(B2774,[1]!Product_Data[#Data],4,0)</f>
        <v>1812</v>
      </c>
      <c r="I2774" s="11">
        <f>VLOOKUP(B2774,[1]!Product_Data[#Data],3,0)</f>
        <v>1305</v>
      </c>
      <c r="J2774" s="11">
        <f t="shared" si="261"/>
        <v>1305</v>
      </c>
      <c r="K2774" s="11">
        <f t="shared" si="262"/>
        <v>1812</v>
      </c>
      <c r="L2774" s="11">
        <f t="shared" si="263"/>
        <v>507</v>
      </c>
      <c r="M2774" t="str">
        <f>VLOOKUP(C2774,[1]!Location_Data[#Data],2,0)</f>
        <v>Salinas</v>
      </c>
      <c r="N2774" t="str">
        <f>VLOOKUP(D2774,[1]!Salespeople_Data[#Data],2,0)</f>
        <v>Ryan Welch</v>
      </c>
      <c r="O2774" t="str">
        <f>VLOOKUP(E2774,[1]!Customer_Data[#Data],2,0)</f>
        <v>Earl Robinson</v>
      </c>
      <c r="P2774" s="15">
        <f t="shared" si="258"/>
        <v>6</v>
      </c>
      <c r="Q2774">
        <f t="shared" si="259"/>
        <v>11</v>
      </c>
      <c r="R2774">
        <f t="shared" si="260"/>
        <v>2020</v>
      </c>
    </row>
    <row r="2775" spans="1:18" x14ac:dyDescent="0.25">
      <c r="A2775" s="4" t="s">
        <v>3774</v>
      </c>
      <c r="B2775" s="4" t="s">
        <v>207</v>
      </c>
      <c r="C2775" s="4" t="s">
        <v>246</v>
      </c>
      <c r="D2775" s="4" t="s">
        <v>25</v>
      </c>
      <c r="E2775" s="4" t="s">
        <v>1024</v>
      </c>
      <c r="F2775" s="5">
        <v>43902</v>
      </c>
      <c r="G2775" s="4">
        <v>1</v>
      </c>
      <c r="H2775" s="11">
        <f>VLOOKUP(B2775,[1]!Product_Data[#Data],4,0)</f>
        <v>2464</v>
      </c>
      <c r="I2775" s="11">
        <f>VLOOKUP(B2775,[1]!Product_Data[#Data],3,0)</f>
        <v>1774</v>
      </c>
      <c r="J2775" s="11">
        <f t="shared" si="261"/>
        <v>1774</v>
      </c>
      <c r="K2775" s="11">
        <f t="shared" si="262"/>
        <v>2464</v>
      </c>
      <c r="L2775" s="11">
        <f t="shared" si="263"/>
        <v>690</v>
      </c>
      <c r="M2775" t="str">
        <f>VLOOKUP(C2775,[1]!Location_Data[#Data],2,0)</f>
        <v>San Francisco</v>
      </c>
      <c r="N2775" t="str">
        <f>VLOOKUP(D2775,[1]!Salespeople_Data[#Data],2,0)</f>
        <v>Brian Davis</v>
      </c>
      <c r="O2775" t="str">
        <f>VLOOKUP(E2775,[1]!Customer_Data[#Data],2,0)</f>
        <v>Justin Johnston</v>
      </c>
      <c r="P2775" s="15">
        <f t="shared" si="258"/>
        <v>5</v>
      </c>
      <c r="Q2775">
        <f t="shared" si="259"/>
        <v>3</v>
      </c>
      <c r="R2775">
        <f t="shared" si="260"/>
        <v>2020</v>
      </c>
    </row>
    <row r="2776" spans="1:18" x14ac:dyDescent="0.25">
      <c r="A2776" s="2" t="s">
        <v>3775</v>
      </c>
      <c r="B2776" s="2" t="s">
        <v>668</v>
      </c>
      <c r="C2776" s="2" t="s">
        <v>316</v>
      </c>
      <c r="D2776" s="2" t="s">
        <v>136</v>
      </c>
      <c r="E2776" s="2" t="s">
        <v>41</v>
      </c>
      <c r="F2776" s="3">
        <v>44056</v>
      </c>
      <c r="G2776" s="2">
        <v>4</v>
      </c>
      <c r="H2776" s="11">
        <f>VLOOKUP(B2776,[1]!Product_Data[#Data],4,0)</f>
        <v>181</v>
      </c>
      <c r="I2776" s="11">
        <f>VLOOKUP(B2776,[1]!Product_Data[#Data],3,0)</f>
        <v>130</v>
      </c>
      <c r="J2776" s="11">
        <f t="shared" si="261"/>
        <v>520</v>
      </c>
      <c r="K2776" s="11">
        <f t="shared" si="262"/>
        <v>724</v>
      </c>
      <c r="L2776" s="11">
        <f t="shared" si="263"/>
        <v>204</v>
      </c>
      <c r="M2776" t="str">
        <f>VLOOKUP(C2776,[1]!Location_Data[#Data],2,0)</f>
        <v>East Los Angeles</v>
      </c>
      <c r="N2776" t="str">
        <f>VLOOKUP(D2776,[1]!Salespeople_Data[#Data],2,0)</f>
        <v>Clarence Fox</v>
      </c>
      <c r="O2776" t="str">
        <f>VLOOKUP(E2776,[1]!Customer_Data[#Data],2,0)</f>
        <v>Patrick Wells</v>
      </c>
      <c r="P2776" s="15">
        <f t="shared" si="258"/>
        <v>5</v>
      </c>
      <c r="Q2776">
        <f t="shared" si="259"/>
        <v>8</v>
      </c>
      <c r="R2776">
        <f t="shared" si="260"/>
        <v>2020</v>
      </c>
    </row>
    <row r="2777" spans="1:18" x14ac:dyDescent="0.25">
      <c r="A2777" s="4" t="s">
        <v>3776</v>
      </c>
      <c r="B2777" s="4" t="s">
        <v>352</v>
      </c>
      <c r="C2777" s="4" t="s">
        <v>527</v>
      </c>
      <c r="D2777" s="4" t="s">
        <v>40</v>
      </c>
      <c r="E2777" s="4" t="s">
        <v>3158</v>
      </c>
      <c r="F2777" s="5">
        <v>44045</v>
      </c>
      <c r="G2777" s="4">
        <v>1</v>
      </c>
      <c r="H2777" s="11">
        <f>VLOOKUP(B2777,[1]!Product_Data[#Data],4,0)</f>
        <v>203</v>
      </c>
      <c r="I2777" s="11">
        <f>VLOOKUP(B2777,[1]!Product_Data[#Data],3,0)</f>
        <v>154</v>
      </c>
      <c r="J2777" s="11">
        <f t="shared" si="261"/>
        <v>154</v>
      </c>
      <c r="K2777" s="11">
        <f t="shared" si="262"/>
        <v>203</v>
      </c>
      <c r="L2777" s="11">
        <f t="shared" si="263"/>
        <v>49</v>
      </c>
      <c r="M2777" t="str">
        <f>VLOOKUP(C2777,[1]!Location_Data[#Data],2,0)</f>
        <v>Stockton</v>
      </c>
      <c r="N2777" t="str">
        <f>VLOOKUP(D2777,[1]!Salespeople_Data[#Data],2,0)</f>
        <v>Brian Hansen</v>
      </c>
      <c r="O2777" t="str">
        <f>VLOOKUP(E2777,[1]!Customer_Data[#Data],2,0)</f>
        <v>Jack Lynch</v>
      </c>
      <c r="P2777" s="15">
        <f t="shared" si="258"/>
        <v>1</v>
      </c>
      <c r="Q2777">
        <f t="shared" si="259"/>
        <v>8</v>
      </c>
      <c r="R2777">
        <f t="shared" si="260"/>
        <v>2020</v>
      </c>
    </row>
    <row r="2778" spans="1:18" x14ac:dyDescent="0.25">
      <c r="A2778" s="2" t="s">
        <v>3777</v>
      </c>
      <c r="B2778" s="2" t="s">
        <v>223</v>
      </c>
      <c r="C2778" s="2" t="s">
        <v>29</v>
      </c>
      <c r="D2778" s="2" t="s">
        <v>30</v>
      </c>
      <c r="E2778" s="2" t="s">
        <v>429</v>
      </c>
      <c r="F2778" s="3">
        <v>43930</v>
      </c>
      <c r="G2778" s="2">
        <v>3</v>
      </c>
      <c r="H2778" s="11">
        <f>VLOOKUP(B2778,[1]!Product_Data[#Data],4,0)</f>
        <v>799</v>
      </c>
      <c r="I2778" s="11">
        <f>VLOOKUP(B2778,[1]!Product_Data[#Data],3,0)</f>
        <v>455</v>
      </c>
      <c r="J2778" s="11">
        <f t="shared" si="261"/>
        <v>1365</v>
      </c>
      <c r="K2778" s="11">
        <f t="shared" si="262"/>
        <v>2397</v>
      </c>
      <c r="L2778" s="11">
        <f t="shared" si="263"/>
        <v>1032</v>
      </c>
      <c r="M2778" t="str">
        <f>VLOOKUP(C2778,[1]!Location_Data[#Data],2,0)</f>
        <v>Santa Ana</v>
      </c>
      <c r="N2778" t="str">
        <f>VLOOKUP(D2778,[1]!Salespeople_Data[#Data],2,0)</f>
        <v>Carl Hall</v>
      </c>
      <c r="O2778" t="str">
        <f>VLOOKUP(E2778,[1]!Customer_Data[#Data],2,0)</f>
        <v>Jose Williams</v>
      </c>
      <c r="P2778" s="15">
        <f t="shared" si="258"/>
        <v>5</v>
      </c>
      <c r="Q2778">
        <f t="shared" si="259"/>
        <v>4</v>
      </c>
      <c r="R2778">
        <f t="shared" si="260"/>
        <v>2020</v>
      </c>
    </row>
    <row r="2779" spans="1:18" x14ac:dyDescent="0.25">
      <c r="A2779" s="4" t="s">
        <v>3778</v>
      </c>
      <c r="B2779" s="4" t="s">
        <v>370</v>
      </c>
      <c r="C2779" s="4" t="s">
        <v>596</v>
      </c>
      <c r="D2779" s="4" t="s">
        <v>10</v>
      </c>
      <c r="E2779" s="4" t="s">
        <v>502</v>
      </c>
      <c r="F2779" s="5">
        <v>43880</v>
      </c>
      <c r="G2779" s="4">
        <v>1</v>
      </c>
      <c r="H2779" s="11">
        <f>VLOOKUP(B2779,[1]!Product_Data[#Data],4,0)</f>
        <v>771</v>
      </c>
      <c r="I2779" s="11">
        <f>VLOOKUP(B2779,[1]!Product_Data[#Data],3,0)</f>
        <v>648</v>
      </c>
      <c r="J2779" s="11">
        <f t="shared" si="261"/>
        <v>648</v>
      </c>
      <c r="K2779" s="11">
        <f t="shared" si="262"/>
        <v>771</v>
      </c>
      <c r="L2779" s="11">
        <f t="shared" si="263"/>
        <v>123</v>
      </c>
      <c r="M2779" t="str">
        <f>VLOOKUP(C2779,[1]!Location_Data[#Data],2,0)</f>
        <v>Fremont</v>
      </c>
      <c r="N2779" t="str">
        <f>VLOOKUP(D2779,[1]!Salespeople_Data[#Data],2,0)</f>
        <v>Justin Lynch</v>
      </c>
      <c r="O2779" t="str">
        <f>VLOOKUP(E2779,[1]!Customer_Data[#Data],2,0)</f>
        <v>Ralph Richardson</v>
      </c>
      <c r="P2779" s="15">
        <f t="shared" si="258"/>
        <v>4</v>
      </c>
      <c r="Q2779">
        <f t="shared" si="259"/>
        <v>2</v>
      </c>
      <c r="R2779">
        <f t="shared" si="260"/>
        <v>2020</v>
      </c>
    </row>
    <row r="2780" spans="1:18" x14ac:dyDescent="0.25">
      <c r="A2780" s="2" t="s">
        <v>3779</v>
      </c>
      <c r="B2780" s="2" t="s">
        <v>223</v>
      </c>
      <c r="C2780" s="2" t="s">
        <v>490</v>
      </c>
      <c r="D2780" s="2" t="s">
        <v>216</v>
      </c>
      <c r="E2780" s="2" t="s">
        <v>1425</v>
      </c>
      <c r="F2780" s="3">
        <v>43913</v>
      </c>
      <c r="G2780" s="2">
        <v>1</v>
      </c>
      <c r="H2780" s="11">
        <f>VLOOKUP(B2780,[1]!Product_Data[#Data],4,0)</f>
        <v>799</v>
      </c>
      <c r="I2780" s="11">
        <f>VLOOKUP(B2780,[1]!Product_Data[#Data],3,0)</f>
        <v>455</v>
      </c>
      <c r="J2780" s="11">
        <f t="shared" si="261"/>
        <v>455</v>
      </c>
      <c r="K2780" s="11">
        <f t="shared" si="262"/>
        <v>799</v>
      </c>
      <c r="L2780" s="11">
        <f t="shared" si="263"/>
        <v>344</v>
      </c>
      <c r="M2780" t="str">
        <f>VLOOKUP(C2780,[1]!Location_Data[#Data],2,0)</f>
        <v>Temecula</v>
      </c>
      <c r="N2780" t="str">
        <f>VLOOKUP(D2780,[1]!Salespeople_Data[#Data],2,0)</f>
        <v>Ernest Wagner</v>
      </c>
      <c r="O2780" t="str">
        <f>VLOOKUP(E2780,[1]!Customer_Data[#Data],2,0)</f>
        <v>Johnny Andrews</v>
      </c>
      <c r="P2780" s="15">
        <f t="shared" si="258"/>
        <v>2</v>
      </c>
      <c r="Q2780">
        <f t="shared" si="259"/>
        <v>3</v>
      </c>
      <c r="R2780">
        <f t="shared" si="260"/>
        <v>2020</v>
      </c>
    </row>
    <row r="2781" spans="1:18" x14ac:dyDescent="0.25">
      <c r="A2781" s="4" t="s">
        <v>3780</v>
      </c>
      <c r="B2781" s="4" t="s">
        <v>796</v>
      </c>
      <c r="C2781" s="4" t="s">
        <v>44</v>
      </c>
      <c r="D2781" s="4" t="s">
        <v>10</v>
      </c>
      <c r="E2781" s="4" t="s">
        <v>1902</v>
      </c>
      <c r="F2781" s="5">
        <v>43981</v>
      </c>
      <c r="G2781" s="4">
        <v>1</v>
      </c>
      <c r="H2781" s="11">
        <f>VLOOKUP(B2781,[1]!Product_Data[#Data],4,0)</f>
        <v>1103</v>
      </c>
      <c r="I2781" s="11">
        <f>VLOOKUP(B2781,[1]!Product_Data[#Data],3,0)</f>
        <v>838</v>
      </c>
      <c r="J2781" s="11">
        <f t="shared" si="261"/>
        <v>838</v>
      </c>
      <c r="K2781" s="11">
        <f t="shared" si="262"/>
        <v>1103</v>
      </c>
      <c r="L2781" s="11">
        <f t="shared" si="263"/>
        <v>265</v>
      </c>
      <c r="M2781" t="str">
        <f>VLOOKUP(C2781,[1]!Location_Data[#Data],2,0)</f>
        <v>Moreno Valley</v>
      </c>
      <c r="N2781" t="str">
        <f>VLOOKUP(D2781,[1]!Salespeople_Data[#Data],2,0)</f>
        <v>Justin Lynch</v>
      </c>
      <c r="O2781" t="str">
        <f>VLOOKUP(E2781,[1]!Customer_Data[#Data],2,0)</f>
        <v>Jeffrey Gibson</v>
      </c>
      <c r="P2781" s="15">
        <f t="shared" si="258"/>
        <v>7</v>
      </c>
      <c r="Q2781">
        <f t="shared" si="259"/>
        <v>5</v>
      </c>
      <c r="R2781">
        <f t="shared" si="260"/>
        <v>2020</v>
      </c>
    </row>
    <row r="2782" spans="1:18" x14ac:dyDescent="0.25">
      <c r="A2782" s="2" t="s">
        <v>3781</v>
      </c>
      <c r="B2782" s="2" t="s">
        <v>119</v>
      </c>
      <c r="C2782" s="2" t="s">
        <v>57</v>
      </c>
      <c r="D2782" s="2" t="s">
        <v>216</v>
      </c>
      <c r="E2782" s="2" t="s">
        <v>226</v>
      </c>
      <c r="F2782" s="3">
        <v>44082</v>
      </c>
      <c r="G2782" s="2">
        <v>1</v>
      </c>
      <c r="H2782" s="11">
        <f>VLOOKUP(B2782,[1]!Product_Data[#Data],4,0)</f>
        <v>1077</v>
      </c>
      <c r="I2782" s="11">
        <f>VLOOKUP(B2782,[1]!Product_Data[#Data],3,0)</f>
        <v>732</v>
      </c>
      <c r="J2782" s="11">
        <f t="shared" si="261"/>
        <v>732</v>
      </c>
      <c r="K2782" s="11">
        <f t="shared" si="262"/>
        <v>1077</v>
      </c>
      <c r="L2782" s="11">
        <f t="shared" si="263"/>
        <v>345</v>
      </c>
      <c r="M2782" t="str">
        <f>VLOOKUP(C2782,[1]!Location_Data[#Data],2,0)</f>
        <v>Thousand Oaks</v>
      </c>
      <c r="N2782" t="str">
        <f>VLOOKUP(D2782,[1]!Salespeople_Data[#Data],2,0)</f>
        <v>Ernest Wagner</v>
      </c>
      <c r="O2782" t="str">
        <f>VLOOKUP(E2782,[1]!Customer_Data[#Data],2,0)</f>
        <v>Ronald Duncan</v>
      </c>
      <c r="P2782" s="15">
        <f t="shared" si="258"/>
        <v>3</v>
      </c>
      <c r="Q2782">
        <f t="shared" si="259"/>
        <v>9</v>
      </c>
      <c r="R2782">
        <f t="shared" si="260"/>
        <v>2020</v>
      </c>
    </row>
    <row r="2783" spans="1:18" x14ac:dyDescent="0.25">
      <c r="A2783" s="4" t="s">
        <v>3782</v>
      </c>
      <c r="B2783" s="4" t="s">
        <v>605</v>
      </c>
      <c r="C2783" s="4" t="s">
        <v>220</v>
      </c>
      <c r="D2783" s="4" t="s">
        <v>216</v>
      </c>
      <c r="E2783" s="4" t="s">
        <v>160</v>
      </c>
      <c r="F2783" s="5">
        <v>44001</v>
      </c>
      <c r="G2783" s="4">
        <v>2</v>
      </c>
      <c r="H2783" s="11">
        <f>VLOOKUP(B2783,[1]!Product_Data[#Data],4,0)</f>
        <v>913</v>
      </c>
      <c r="I2783" s="11">
        <f>VLOOKUP(B2783,[1]!Product_Data[#Data],3,0)</f>
        <v>584</v>
      </c>
      <c r="J2783" s="11">
        <f t="shared" si="261"/>
        <v>1168</v>
      </c>
      <c r="K2783" s="11">
        <f t="shared" si="262"/>
        <v>1826</v>
      </c>
      <c r="L2783" s="11">
        <f t="shared" si="263"/>
        <v>658</v>
      </c>
      <c r="M2783" t="str">
        <f>VLOOKUP(C2783,[1]!Location_Data[#Data],2,0)</f>
        <v>Modesto</v>
      </c>
      <c r="N2783" t="str">
        <f>VLOOKUP(D2783,[1]!Salespeople_Data[#Data],2,0)</f>
        <v>Ernest Wagner</v>
      </c>
      <c r="O2783" t="str">
        <f>VLOOKUP(E2783,[1]!Customer_Data[#Data],2,0)</f>
        <v>Scott Roberts</v>
      </c>
      <c r="P2783" s="15">
        <f t="shared" si="258"/>
        <v>6</v>
      </c>
      <c r="Q2783">
        <f t="shared" si="259"/>
        <v>6</v>
      </c>
      <c r="R2783">
        <f t="shared" si="260"/>
        <v>2020</v>
      </c>
    </row>
    <row r="2784" spans="1:18" x14ac:dyDescent="0.25">
      <c r="A2784" s="2" t="s">
        <v>3783</v>
      </c>
      <c r="B2784" s="2" t="s">
        <v>267</v>
      </c>
      <c r="C2784" s="2" t="s">
        <v>355</v>
      </c>
      <c r="D2784" s="2" t="s">
        <v>71</v>
      </c>
      <c r="E2784" s="2" t="s">
        <v>823</v>
      </c>
      <c r="F2784" s="3">
        <v>43838</v>
      </c>
      <c r="G2784" s="2">
        <v>2</v>
      </c>
      <c r="H2784" s="11">
        <f>VLOOKUP(B2784,[1]!Product_Data[#Data],4,0)</f>
        <v>400</v>
      </c>
      <c r="I2784" s="11">
        <f>VLOOKUP(B2784,[1]!Product_Data[#Data],3,0)</f>
        <v>208</v>
      </c>
      <c r="J2784" s="11">
        <f t="shared" si="261"/>
        <v>416</v>
      </c>
      <c r="K2784" s="11">
        <f t="shared" si="262"/>
        <v>800</v>
      </c>
      <c r="L2784" s="11">
        <f t="shared" si="263"/>
        <v>384</v>
      </c>
      <c r="M2784" t="str">
        <f>VLOOKUP(C2784,[1]!Location_Data[#Data],2,0)</f>
        <v>Burbank</v>
      </c>
      <c r="N2784" t="str">
        <f>VLOOKUP(D2784,[1]!Salespeople_Data[#Data],2,0)</f>
        <v>Gary Rodriguez</v>
      </c>
      <c r="O2784" t="str">
        <f>VLOOKUP(E2784,[1]!Customer_Data[#Data],2,0)</f>
        <v>Harold Turner</v>
      </c>
      <c r="P2784" s="15">
        <f t="shared" si="258"/>
        <v>4</v>
      </c>
      <c r="Q2784">
        <f t="shared" si="259"/>
        <v>1</v>
      </c>
      <c r="R2784">
        <f t="shared" si="260"/>
        <v>2020</v>
      </c>
    </row>
    <row r="2785" spans="1:18" x14ac:dyDescent="0.25">
      <c r="A2785" s="4" t="s">
        <v>3784</v>
      </c>
      <c r="B2785" s="4" t="s">
        <v>464</v>
      </c>
      <c r="C2785" s="4" t="s">
        <v>44</v>
      </c>
      <c r="D2785" s="4" t="s">
        <v>53</v>
      </c>
      <c r="E2785" s="4" t="s">
        <v>889</v>
      </c>
      <c r="F2785" s="5">
        <v>44188</v>
      </c>
      <c r="G2785" s="4">
        <v>1</v>
      </c>
      <c r="H2785" s="11">
        <f>VLOOKUP(B2785,[1]!Product_Data[#Data],4,0)</f>
        <v>1566</v>
      </c>
      <c r="I2785" s="11">
        <f>VLOOKUP(B2785,[1]!Product_Data[#Data],3,0)</f>
        <v>1190</v>
      </c>
      <c r="J2785" s="11">
        <f t="shared" si="261"/>
        <v>1190</v>
      </c>
      <c r="K2785" s="11">
        <f t="shared" si="262"/>
        <v>1566</v>
      </c>
      <c r="L2785" s="11">
        <f t="shared" si="263"/>
        <v>376</v>
      </c>
      <c r="M2785" t="str">
        <f>VLOOKUP(C2785,[1]!Location_Data[#Data],2,0)</f>
        <v>Moreno Valley</v>
      </c>
      <c r="N2785" t="str">
        <f>VLOOKUP(D2785,[1]!Salespeople_Data[#Data],2,0)</f>
        <v>Scott Mason</v>
      </c>
      <c r="O2785" t="str">
        <f>VLOOKUP(E2785,[1]!Customer_Data[#Data],2,0)</f>
        <v>Joe Bryant</v>
      </c>
      <c r="P2785" s="15">
        <f t="shared" si="258"/>
        <v>4</v>
      </c>
      <c r="Q2785">
        <f t="shared" si="259"/>
        <v>12</v>
      </c>
      <c r="R2785">
        <f t="shared" si="260"/>
        <v>2020</v>
      </c>
    </row>
    <row r="2786" spans="1:18" x14ac:dyDescent="0.25">
      <c r="A2786" s="2" t="s">
        <v>3785</v>
      </c>
      <c r="B2786" s="2" t="s">
        <v>340</v>
      </c>
      <c r="C2786" s="2" t="s">
        <v>362</v>
      </c>
      <c r="D2786" s="2" t="s">
        <v>212</v>
      </c>
      <c r="E2786" s="2" t="s">
        <v>3466</v>
      </c>
      <c r="F2786" s="3">
        <v>43835</v>
      </c>
      <c r="G2786" s="2">
        <v>3</v>
      </c>
      <c r="H2786" s="11">
        <f>VLOOKUP(B2786,[1]!Product_Data[#Data],4,0)</f>
        <v>1967</v>
      </c>
      <c r="I2786" s="11">
        <f>VLOOKUP(B2786,[1]!Product_Data[#Data],3,0)</f>
        <v>1397</v>
      </c>
      <c r="J2786" s="11">
        <f t="shared" si="261"/>
        <v>4191</v>
      </c>
      <c r="K2786" s="11">
        <f t="shared" si="262"/>
        <v>5901</v>
      </c>
      <c r="L2786" s="11">
        <f t="shared" si="263"/>
        <v>1710</v>
      </c>
      <c r="M2786" t="str">
        <f>VLOOKUP(C2786,[1]!Location_Data[#Data],2,0)</f>
        <v>San Bernardino</v>
      </c>
      <c r="N2786" t="str">
        <f>VLOOKUP(D2786,[1]!Salespeople_Data[#Data],2,0)</f>
        <v>Ronald Reed</v>
      </c>
      <c r="O2786" t="str">
        <f>VLOOKUP(E2786,[1]!Customer_Data[#Data],2,0)</f>
        <v>Brian Hunter</v>
      </c>
      <c r="P2786" s="15">
        <f t="shared" si="258"/>
        <v>1</v>
      </c>
      <c r="Q2786">
        <f t="shared" si="259"/>
        <v>1</v>
      </c>
      <c r="R2786">
        <f t="shared" si="260"/>
        <v>2020</v>
      </c>
    </row>
    <row r="2787" spans="1:18" x14ac:dyDescent="0.25">
      <c r="A2787" s="4" t="s">
        <v>3786</v>
      </c>
      <c r="B2787" s="4" t="s">
        <v>185</v>
      </c>
      <c r="C2787" s="4" t="s">
        <v>472</v>
      </c>
      <c r="D2787" s="4" t="s">
        <v>225</v>
      </c>
      <c r="E2787" s="4" t="s">
        <v>323</v>
      </c>
      <c r="F2787" s="5">
        <v>43835</v>
      </c>
      <c r="G2787" s="4">
        <v>1</v>
      </c>
      <c r="H2787" s="11">
        <f>VLOOKUP(B2787,[1]!Product_Data[#Data],4,0)</f>
        <v>667</v>
      </c>
      <c r="I2787" s="11">
        <f>VLOOKUP(B2787,[1]!Product_Data[#Data],3,0)</f>
        <v>387</v>
      </c>
      <c r="J2787" s="11">
        <f t="shared" si="261"/>
        <v>387</v>
      </c>
      <c r="K2787" s="11">
        <f t="shared" si="262"/>
        <v>667</v>
      </c>
      <c r="L2787" s="11">
        <f t="shared" si="263"/>
        <v>280</v>
      </c>
      <c r="M2787" t="str">
        <f>VLOOKUP(C2787,[1]!Location_Data[#Data],2,0)</f>
        <v>Concord</v>
      </c>
      <c r="N2787" t="str">
        <f>VLOOKUP(D2787,[1]!Salespeople_Data[#Data],2,0)</f>
        <v>Andrew Bowman</v>
      </c>
      <c r="O2787" t="str">
        <f>VLOOKUP(E2787,[1]!Customer_Data[#Data],2,0)</f>
        <v>Douglas Franklin</v>
      </c>
      <c r="P2787" s="15">
        <f t="shared" si="258"/>
        <v>1</v>
      </c>
      <c r="Q2787">
        <f t="shared" si="259"/>
        <v>1</v>
      </c>
      <c r="R2787">
        <f t="shared" si="260"/>
        <v>2020</v>
      </c>
    </row>
    <row r="2788" spans="1:18" x14ac:dyDescent="0.25">
      <c r="A2788" s="2" t="s">
        <v>3787</v>
      </c>
      <c r="B2788" s="2" t="s">
        <v>569</v>
      </c>
      <c r="C2788" s="2" t="s">
        <v>100</v>
      </c>
      <c r="D2788" s="2" t="s">
        <v>413</v>
      </c>
      <c r="E2788" s="2" t="s">
        <v>955</v>
      </c>
      <c r="F2788" s="3">
        <v>43849</v>
      </c>
      <c r="G2788" s="2">
        <v>2</v>
      </c>
      <c r="H2788" s="11">
        <f>VLOOKUP(B2788,[1]!Product_Data[#Data],4,0)</f>
        <v>1178</v>
      </c>
      <c r="I2788" s="11">
        <f>VLOOKUP(B2788,[1]!Product_Data[#Data],3,0)</f>
        <v>683</v>
      </c>
      <c r="J2788" s="11">
        <f t="shared" si="261"/>
        <v>1366</v>
      </c>
      <c r="K2788" s="11">
        <f t="shared" si="262"/>
        <v>2356</v>
      </c>
      <c r="L2788" s="11">
        <f t="shared" si="263"/>
        <v>990</v>
      </c>
      <c r="M2788" t="str">
        <f>VLOOKUP(C2788,[1]!Location_Data[#Data],2,0)</f>
        <v>Victorville</v>
      </c>
      <c r="N2788" t="str">
        <f>VLOOKUP(D2788,[1]!Salespeople_Data[#Data],2,0)</f>
        <v>Kenneth Bradley</v>
      </c>
      <c r="O2788" t="str">
        <f>VLOOKUP(E2788,[1]!Customer_Data[#Data],2,0)</f>
        <v>Fred Peterson</v>
      </c>
      <c r="P2788" s="15">
        <f t="shared" si="258"/>
        <v>1</v>
      </c>
      <c r="Q2788">
        <f t="shared" si="259"/>
        <v>1</v>
      </c>
      <c r="R2788">
        <f t="shared" si="260"/>
        <v>2020</v>
      </c>
    </row>
    <row r="2789" spans="1:18" x14ac:dyDescent="0.25">
      <c r="A2789" s="4" t="s">
        <v>3788</v>
      </c>
      <c r="B2789" s="4" t="s">
        <v>925</v>
      </c>
      <c r="C2789" s="4" t="s">
        <v>349</v>
      </c>
      <c r="D2789" s="4" t="s">
        <v>25</v>
      </c>
      <c r="E2789" s="4" t="s">
        <v>2032</v>
      </c>
      <c r="F2789" s="5">
        <v>43835</v>
      </c>
      <c r="G2789" s="4">
        <v>2</v>
      </c>
      <c r="H2789" s="11">
        <f>VLOOKUP(B2789,[1]!Product_Data[#Data],4,0)</f>
        <v>136</v>
      </c>
      <c r="I2789" s="11">
        <f>VLOOKUP(B2789,[1]!Product_Data[#Data],3,0)</f>
        <v>72</v>
      </c>
      <c r="J2789" s="11">
        <f t="shared" si="261"/>
        <v>144</v>
      </c>
      <c r="K2789" s="11">
        <f t="shared" si="262"/>
        <v>272</v>
      </c>
      <c r="L2789" s="11">
        <f t="shared" si="263"/>
        <v>128</v>
      </c>
      <c r="M2789" t="str">
        <f>VLOOKUP(C2789,[1]!Location_Data[#Data],2,0)</f>
        <v>Santa Clara</v>
      </c>
      <c r="N2789" t="str">
        <f>VLOOKUP(D2789,[1]!Salespeople_Data[#Data],2,0)</f>
        <v>Brian Davis</v>
      </c>
      <c r="O2789" t="str">
        <f>VLOOKUP(E2789,[1]!Customer_Data[#Data],2,0)</f>
        <v>Eugene Cooper</v>
      </c>
      <c r="P2789" s="15">
        <f t="shared" si="258"/>
        <v>1</v>
      </c>
      <c r="Q2789">
        <f t="shared" si="259"/>
        <v>1</v>
      </c>
      <c r="R2789">
        <f t="shared" si="260"/>
        <v>2020</v>
      </c>
    </row>
    <row r="2790" spans="1:18" x14ac:dyDescent="0.25">
      <c r="A2790" s="2" t="s">
        <v>3789</v>
      </c>
      <c r="B2790" s="2" t="s">
        <v>194</v>
      </c>
      <c r="C2790" s="2" t="s">
        <v>174</v>
      </c>
      <c r="D2790" s="2" t="s">
        <v>356</v>
      </c>
      <c r="E2790" s="2" t="s">
        <v>3790</v>
      </c>
      <c r="F2790" s="3">
        <v>44029</v>
      </c>
      <c r="G2790" s="2">
        <v>1</v>
      </c>
      <c r="H2790" s="11">
        <f>VLOOKUP(B2790,[1]!Product_Data[#Data],4,0)</f>
        <v>1278</v>
      </c>
      <c r="I2790" s="11">
        <f>VLOOKUP(B2790,[1]!Product_Data[#Data],3,0)</f>
        <v>665</v>
      </c>
      <c r="J2790" s="11">
        <f t="shared" si="261"/>
        <v>665</v>
      </c>
      <c r="K2790" s="11">
        <f t="shared" si="262"/>
        <v>1278</v>
      </c>
      <c r="L2790" s="11">
        <f t="shared" si="263"/>
        <v>613</v>
      </c>
      <c r="M2790" t="str">
        <f>VLOOKUP(C2790,[1]!Location_Data[#Data],2,0)</f>
        <v>Norwalk</v>
      </c>
      <c r="N2790" t="str">
        <f>VLOOKUP(D2790,[1]!Salespeople_Data[#Data],2,0)</f>
        <v>Jimmy Young</v>
      </c>
      <c r="O2790" t="str">
        <f>VLOOKUP(E2790,[1]!Customer_Data[#Data],2,0)</f>
        <v>Joe Carroll</v>
      </c>
      <c r="P2790" s="15">
        <f t="shared" si="258"/>
        <v>6</v>
      </c>
      <c r="Q2790">
        <f t="shared" si="259"/>
        <v>7</v>
      </c>
      <c r="R2790">
        <f t="shared" si="260"/>
        <v>2020</v>
      </c>
    </row>
    <row r="2791" spans="1:18" x14ac:dyDescent="0.25">
      <c r="A2791" s="4" t="s">
        <v>3791</v>
      </c>
      <c r="B2791" s="4" t="s">
        <v>86</v>
      </c>
      <c r="C2791" s="4" t="s">
        <v>14</v>
      </c>
      <c r="D2791" s="4" t="s">
        <v>126</v>
      </c>
      <c r="E2791" s="4" t="s">
        <v>417</v>
      </c>
      <c r="F2791" s="5">
        <v>43940</v>
      </c>
      <c r="G2791" s="4">
        <v>2</v>
      </c>
      <c r="H2791" s="11">
        <f>VLOOKUP(B2791,[1]!Product_Data[#Data],4,0)</f>
        <v>1725</v>
      </c>
      <c r="I2791" s="11">
        <f>VLOOKUP(B2791,[1]!Product_Data[#Data],3,0)</f>
        <v>1363</v>
      </c>
      <c r="J2791" s="11">
        <f t="shared" si="261"/>
        <v>2726</v>
      </c>
      <c r="K2791" s="11">
        <f t="shared" si="262"/>
        <v>3450</v>
      </c>
      <c r="L2791" s="11">
        <f t="shared" si="263"/>
        <v>724</v>
      </c>
      <c r="M2791" t="str">
        <f>VLOOKUP(C2791,[1]!Location_Data[#Data],2,0)</f>
        <v>Santa Clarita</v>
      </c>
      <c r="N2791" t="str">
        <f>VLOOKUP(D2791,[1]!Salespeople_Data[#Data],2,0)</f>
        <v>Larry Castillo</v>
      </c>
      <c r="O2791" t="str">
        <f>VLOOKUP(E2791,[1]!Customer_Data[#Data],2,0)</f>
        <v>Brian Kim</v>
      </c>
      <c r="P2791" s="15">
        <f t="shared" si="258"/>
        <v>1</v>
      </c>
      <c r="Q2791">
        <f t="shared" si="259"/>
        <v>4</v>
      </c>
      <c r="R2791">
        <f t="shared" si="260"/>
        <v>2020</v>
      </c>
    </row>
    <row r="2792" spans="1:18" x14ac:dyDescent="0.25">
      <c r="A2792" s="2" t="s">
        <v>3792</v>
      </c>
      <c r="B2792" s="2" t="s">
        <v>245</v>
      </c>
      <c r="C2792" s="2" t="s">
        <v>135</v>
      </c>
      <c r="D2792" s="2" t="s">
        <v>239</v>
      </c>
      <c r="E2792" s="2" t="s">
        <v>290</v>
      </c>
      <c r="F2792" s="3">
        <v>43973</v>
      </c>
      <c r="G2792" s="2">
        <v>3</v>
      </c>
      <c r="H2792" s="11">
        <f>VLOOKUP(B2792,[1]!Product_Data[#Data],4,0)</f>
        <v>818</v>
      </c>
      <c r="I2792" s="11">
        <f>VLOOKUP(B2792,[1]!Product_Data[#Data],3,0)</f>
        <v>450</v>
      </c>
      <c r="J2792" s="11">
        <f t="shared" si="261"/>
        <v>1350</v>
      </c>
      <c r="K2792" s="11">
        <f t="shared" si="262"/>
        <v>2454</v>
      </c>
      <c r="L2792" s="11">
        <f t="shared" si="263"/>
        <v>1104</v>
      </c>
      <c r="M2792" t="str">
        <f>VLOOKUP(C2792,[1]!Location_Data[#Data],2,0)</f>
        <v>Oxnard</v>
      </c>
      <c r="N2792" t="str">
        <f>VLOOKUP(D2792,[1]!Salespeople_Data[#Data],2,0)</f>
        <v>John Reyes</v>
      </c>
      <c r="O2792" t="str">
        <f>VLOOKUP(E2792,[1]!Customer_Data[#Data],2,0)</f>
        <v>Keith Moore</v>
      </c>
      <c r="P2792" s="15">
        <f t="shared" si="258"/>
        <v>6</v>
      </c>
      <c r="Q2792">
        <f t="shared" si="259"/>
        <v>5</v>
      </c>
      <c r="R2792">
        <f t="shared" si="260"/>
        <v>2020</v>
      </c>
    </row>
    <row r="2793" spans="1:18" x14ac:dyDescent="0.25">
      <c r="A2793" s="4" t="s">
        <v>3793</v>
      </c>
      <c r="B2793" s="4" t="s">
        <v>263</v>
      </c>
      <c r="C2793" s="4" t="s">
        <v>246</v>
      </c>
      <c r="D2793" s="4" t="s">
        <v>58</v>
      </c>
      <c r="E2793" s="4" t="s">
        <v>1668</v>
      </c>
      <c r="F2793" s="5">
        <v>44002</v>
      </c>
      <c r="G2793" s="4">
        <v>1</v>
      </c>
      <c r="H2793" s="11">
        <f>VLOOKUP(B2793,[1]!Product_Data[#Data],4,0)</f>
        <v>378</v>
      </c>
      <c r="I2793" s="11">
        <f>VLOOKUP(B2793,[1]!Product_Data[#Data],3,0)</f>
        <v>291</v>
      </c>
      <c r="J2793" s="11">
        <f t="shared" si="261"/>
        <v>291</v>
      </c>
      <c r="K2793" s="11">
        <f t="shared" si="262"/>
        <v>378</v>
      </c>
      <c r="L2793" s="11">
        <f t="shared" si="263"/>
        <v>87</v>
      </c>
      <c r="M2793" t="str">
        <f>VLOOKUP(C2793,[1]!Location_Data[#Data],2,0)</f>
        <v>San Francisco</v>
      </c>
      <c r="N2793" t="str">
        <f>VLOOKUP(D2793,[1]!Salespeople_Data[#Data],2,0)</f>
        <v>Christopher Tucker</v>
      </c>
      <c r="O2793" t="str">
        <f>VLOOKUP(E2793,[1]!Customer_Data[#Data],2,0)</f>
        <v>Bruce Butler</v>
      </c>
      <c r="P2793" s="15">
        <f t="shared" si="258"/>
        <v>7</v>
      </c>
      <c r="Q2793">
        <f t="shared" si="259"/>
        <v>6</v>
      </c>
      <c r="R2793">
        <f t="shared" si="260"/>
        <v>2020</v>
      </c>
    </row>
    <row r="2794" spans="1:18" x14ac:dyDescent="0.25">
      <c r="A2794" s="2" t="s">
        <v>3794</v>
      </c>
      <c r="B2794" s="2" t="s">
        <v>18</v>
      </c>
      <c r="C2794" s="2" t="s">
        <v>19</v>
      </c>
      <c r="D2794" s="2" t="s">
        <v>91</v>
      </c>
      <c r="E2794" s="2" t="s">
        <v>1480</v>
      </c>
      <c r="F2794" s="3">
        <v>44015</v>
      </c>
      <c r="G2794" s="2">
        <v>1</v>
      </c>
      <c r="H2794" s="11">
        <f>VLOOKUP(B2794,[1]!Product_Data[#Data],4,0)</f>
        <v>880</v>
      </c>
      <c r="I2794" s="11">
        <f>VLOOKUP(B2794,[1]!Product_Data[#Data],3,0)</f>
        <v>634</v>
      </c>
      <c r="J2794" s="11">
        <f t="shared" si="261"/>
        <v>634</v>
      </c>
      <c r="K2794" s="11">
        <f t="shared" si="262"/>
        <v>880</v>
      </c>
      <c r="L2794" s="11">
        <f t="shared" si="263"/>
        <v>246</v>
      </c>
      <c r="M2794" t="str">
        <f>VLOOKUP(C2794,[1]!Location_Data[#Data],2,0)</f>
        <v>Berkeley</v>
      </c>
      <c r="N2794" t="str">
        <f>VLOOKUP(D2794,[1]!Salespeople_Data[#Data],2,0)</f>
        <v>Howard Gardner</v>
      </c>
      <c r="O2794" t="str">
        <f>VLOOKUP(E2794,[1]!Customer_Data[#Data],2,0)</f>
        <v>Shawn Snyder</v>
      </c>
      <c r="P2794" s="15">
        <f t="shared" si="258"/>
        <v>6</v>
      </c>
      <c r="Q2794">
        <f t="shared" si="259"/>
        <v>7</v>
      </c>
      <c r="R2794">
        <f t="shared" si="260"/>
        <v>2020</v>
      </c>
    </row>
    <row r="2795" spans="1:18" x14ac:dyDescent="0.25">
      <c r="A2795" s="4" t="s">
        <v>3795</v>
      </c>
      <c r="B2795" s="4" t="s">
        <v>361</v>
      </c>
      <c r="C2795" s="4" t="s">
        <v>19</v>
      </c>
      <c r="D2795" s="4" t="s">
        <v>356</v>
      </c>
      <c r="E2795" s="4" t="s">
        <v>1916</v>
      </c>
      <c r="F2795" s="5">
        <v>43932</v>
      </c>
      <c r="G2795" s="4">
        <v>1</v>
      </c>
      <c r="H2795" s="11">
        <f>VLOOKUP(B2795,[1]!Product_Data[#Data],4,0)</f>
        <v>1338</v>
      </c>
      <c r="I2795" s="11">
        <f>VLOOKUP(B2795,[1]!Product_Data[#Data],3,0)</f>
        <v>682</v>
      </c>
      <c r="J2795" s="11">
        <f t="shared" si="261"/>
        <v>682</v>
      </c>
      <c r="K2795" s="11">
        <f t="shared" si="262"/>
        <v>1338</v>
      </c>
      <c r="L2795" s="11">
        <f t="shared" si="263"/>
        <v>656</v>
      </c>
      <c r="M2795" t="str">
        <f>VLOOKUP(C2795,[1]!Location_Data[#Data],2,0)</f>
        <v>Berkeley</v>
      </c>
      <c r="N2795" t="str">
        <f>VLOOKUP(D2795,[1]!Salespeople_Data[#Data],2,0)</f>
        <v>Jimmy Young</v>
      </c>
      <c r="O2795" t="str">
        <f>VLOOKUP(E2795,[1]!Customer_Data[#Data],2,0)</f>
        <v>Kevin Gomez</v>
      </c>
      <c r="P2795" s="15">
        <f t="shared" si="258"/>
        <v>7</v>
      </c>
      <c r="Q2795">
        <f t="shared" si="259"/>
        <v>4</v>
      </c>
      <c r="R2795">
        <f t="shared" si="260"/>
        <v>2020</v>
      </c>
    </row>
    <row r="2796" spans="1:18" x14ac:dyDescent="0.25">
      <c r="A2796" s="2" t="s">
        <v>3796</v>
      </c>
      <c r="B2796" s="2" t="s">
        <v>537</v>
      </c>
      <c r="C2796" s="2" t="s">
        <v>253</v>
      </c>
      <c r="D2796" s="2" t="s">
        <v>413</v>
      </c>
      <c r="E2796" s="2" t="s">
        <v>1032</v>
      </c>
      <c r="F2796" s="3">
        <v>44043</v>
      </c>
      <c r="G2796" s="2">
        <v>3</v>
      </c>
      <c r="H2796" s="11">
        <f>VLOOKUP(B2796,[1]!Product_Data[#Data],4,0)</f>
        <v>556</v>
      </c>
      <c r="I2796" s="11">
        <f>VLOOKUP(B2796,[1]!Product_Data[#Data],3,0)</f>
        <v>395</v>
      </c>
      <c r="J2796" s="11">
        <f t="shared" si="261"/>
        <v>1185</v>
      </c>
      <c r="K2796" s="11">
        <f t="shared" si="262"/>
        <v>1668</v>
      </c>
      <c r="L2796" s="11">
        <f t="shared" si="263"/>
        <v>483</v>
      </c>
      <c r="M2796" t="str">
        <f>VLOOKUP(C2796,[1]!Location_Data[#Data],2,0)</f>
        <v>Bakersfield</v>
      </c>
      <c r="N2796" t="str">
        <f>VLOOKUP(D2796,[1]!Salespeople_Data[#Data],2,0)</f>
        <v>Kenneth Bradley</v>
      </c>
      <c r="O2796" t="str">
        <f>VLOOKUP(E2796,[1]!Customer_Data[#Data],2,0)</f>
        <v>Sean Alexander</v>
      </c>
      <c r="P2796" s="15">
        <f t="shared" si="258"/>
        <v>6</v>
      </c>
      <c r="Q2796">
        <f t="shared" si="259"/>
        <v>7</v>
      </c>
      <c r="R2796">
        <f t="shared" si="260"/>
        <v>2020</v>
      </c>
    </row>
    <row r="2797" spans="1:18" x14ac:dyDescent="0.25">
      <c r="A2797" s="4" t="s">
        <v>3797</v>
      </c>
      <c r="B2797" s="4" t="s">
        <v>1149</v>
      </c>
      <c r="C2797" s="4" t="s">
        <v>490</v>
      </c>
      <c r="D2797" s="4" t="s">
        <v>170</v>
      </c>
      <c r="E2797" s="4" t="s">
        <v>898</v>
      </c>
      <c r="F2797" s="5">
        <v>43973</v>
      </c>
      <c r="G2797" s="4">
        <v>1</v>
      </c>
      <c r="H2797" s="11">
        <f>VLOOKUP(B2797,[1]!Product_Data[#Data],4,0)</f>
        <v>847</v>
      </c>
      <c r="I2797" s="11">
        <f>VLOOKUP(B2797,[1]!Product_Data[#Data],3,0)</f>
        <v>534</v>
      </c>
      <c r="J2797" s="11">
        <f t="shared" si="261"/>
        <v>534</v>
      </c>
      <c r="K2797" s="11">
        <f t="shared" si="262"/>
        <v>847</v>
      </c>
      <c r="L2797" s="11">
        <f t="shared" si="263"/>
        <v>313</v>
      </c>
      <c r="M2797" t="str">
        <f>VLOOKUP(C2797,[1]!Location_Data[#Data],2,0)</f>
        <v>Temecula</v>
      </c>
      <c r="N2797" t="str">
        <f>VLOOKUP(D2797,[1]!Salespeople_Data[#Data],2,0)</f>
        <v>Sean Miller</v>
      </c>
      <c r="O2797" t="str">
        <f>VLOOKUP(E2797,[1]!Customer_Data[#Data],2,0)</f>
        <v>Roy Hamilton</v>
      </c>
      <c r="P2797" s="15">
        <f t="shared" si="258"/>
        <v>6</v>
      </c>
      <c r="Q2797">
        <f t="shared" si="259"/>
        <v>5</v>
      </c>
      <c r="R2797">
        <f t="shared" si="260"/>
        <v>2020</v>
      </c>
    </row>
    <row r="2798" spans="1:18" x14ac:dyDescent="0.25">
      <c r="A2798" s="2" t="s">
        <v>3798</v>
      </c>
      <c r="B2798" s="2" t="s">
        <v>553</v>
      </c>
      <c r="C2798" s="2" t="s">
        <v>527</v>
      </c>
      <c r="D2798" s="2" t="s">
        <v>53</v>
      </c>
      <c r="E2798" s="2" t="s">
        <v>694</v>
      </c>
      <c r="F2798" s="3">
        <v>44018</v>
      </c>
      <c r="G2798" s="2">
        <v>2</v>
      </c>
      <c r="H2798" s="11">
        <f>VLOOKUP(B2798,[1]!Product_Data[#Data],4,0)</f>
        <v>1798</v>
      </c>
      <c r="I2798" s="11">
        <f>VLOOKUP(B2798,[1]!Product_Data[#Data],3,0)</f>
        <v>971</v>
      </c>
      <c r="J2798" s="11">
        <f t="shared" si="261"/>
        <v>1942</v>
      </c>
      <c r="K2798" s="11">
        <f t="shared" si="262"/>
        <v>3596</v>
      </c>
      <c r="L2798" s="11">
        <f t="shared" si="263"/>
        <v>1654</v>
      </c>
      <c r="M2798" t="str">
        <f>VLOOKUP(C2798,[1]!Location_Data[#Data],2,0)</f>
        <v>Stockton</v>
      </c>
      <c r="N2798" t="str">
        <f>VLOOKUP(D2798,[1]!Salespeople_Data[#Data],2,0)</f>
        <v>Scott Mason</v>
      </c>
      <c r="O2798" t="str">
        <f>VLOOKUP(E2798,[1]!Customer_Data[#Data],2,0)</f>
        <v>Ronald Burns</v>
      </c>
      <c r="P2798" s="15">
        <f t="shared" si="258"/>
        <v>2</v>
      </c>
      <c r="Q2798">
        <f t="shared" si="259"/>
        <v>7</v>
      </c>
      <c r="R2798">
        <f t="shared" si="260"/>
        <v>2020</v>
      </c>
    </row>
    <row r="2799" spans="1:18" x14ac:dyDescent="0.25">
      <c r="A2799" s="4" t="s">
        <v>3799</v>
      </c>
      <c r="B2799" s="4" t="s">
        <v>109</v>
      </c>
      <c r="C2799" s="4" t="s">
        <v>74</v>
      </c>
      <c r="D2799" s="4" t="s">
        <v>71</v>
      </c>
      <c r="E2799" s="4" t="s">
        <v>150</v>
      </c>
      <c r="F2799" s="5">
        <v>43901</v>
      </c>
      <c r="G2799" s="4">
        <v>1</v>
      </c>
      <c r="H2799" s="11">
        <f>VLOOKUP(B2799,[1]!Product_Data[#Data],4,0)</f>
        <v>1783</v>
      </c>
      <c r="I2799" s="11">
        <f>VLOOKUP(B2799,[1]!Product_Data[#Data],3,0)</f>
        <v>1230</v>
      </c>
      <c r="J2799" s="11">
        <f t="shared" si="261"/>
        <v>1230</v>
      </c>
      <c r="K2799" s="11">
        <f t="shared" si="262"/>
        <v>1783</v>
      </c>
      <c r="L2799" s="11">
        <f t="shared" si="263"/>
        <v>553</v>
      </c>
      <c r="M2799" t="str">
        <f>VLOOKUP(C2799,[1]!Location_Data[#Data],2,0)</f>
        <v>West Covina</v>
      </c>
      <c r="N2799" t="str">
        <f>VLOOKUP(D2799,[1]!Salespeople_Data[#Data],2,0)</f>
        <v>Gary Rodriguez</v>
      </c>
      <c r="O2799" t="str">
        <f>VLOOKUP(E2799,[1]!Customer_Data[#Data],2,0)</f>
        <v>Thomas Hawkins</v>
      </c>
      <c r="P2799" s="15">
        <f t="shared" si="258"/>
        <v>4</v>
      </c>
      <c r="Q2799">
        <f t="shared" si="259"/>
        <v>3</v>
      </c>
      <c r="R2799">
        <f t="shared" si="260"/>
        <v>2020</v>
      </c>
    </row>
    <row r="2800" spans="1:18" x14ac:dyDescent="0.25">
      <c r="A2800" s="2" t="s">
        <v>3800</v>
      </c>
      <c r="B2800" s="2" t="s">
        <v>373</v>
      </c>
      <c r="C2800" s="2" t="s">
        <v>145</v>
      </c>
      <c r="D2800" s="2" t="s">
        <v>216</v>
      </c>
      <c r="E2800" s="2" t="s">
        <v>535</v>
      </c>
      <c r="F2800" s="3">
        <v>44048</v>
      </c>
      <c r="G2800" s="2">
        <v>1</v>
      </c>
      <c r="H2800" s="11">
        <f>VLOOKUP(B2800,[1]!Product_Data[#Data],4,0)</f>
        <v>2182</v>
      </c>
      <c r="I2800" s="11">
        <f>VLOOKUP(B2800,[1]!Product_Data[#Data],3,0)</f>
        <v>1200</v>
      </c>
      <c r="J2800" s="11">
        <f t="shared" si="261"/>
        <v>1200</v>
      </c>
      <c r="K2800" s="11">
        <f t="shared" si="262"/>
        <v>2182</v>
      </c>
      <c r="L2800" s="11">
        <f t="shared" si="263"/>
        <v>982</v>
      </c>
      <c r="M2800" t="str">
        <f>VLOOKUP(C2800,[1]!Location_Data[#Data],2,0)</f>
        <v>Santa Maria</v>
      </c>
      <c r="N2800" t="str">
        <f>VLOOKUP(D2800,[1]!Salespeople_Data[#Data],2,0)</f>
        <v>Ernest Wagner</v>
      </c>
      <c r="O2800" t="str">
        <f>VLOOKUP(E2800,[1]!Customer_Data[#Data],2,0)</f>
        <v>Andrew Martin</v>
      </c>
      <c r="P2800" s="15">
        <f t="shared" si="258"/>
        <v>4</v>
      </c>
      <c r="Q2800">
        <f t="shared" si="259"/>
        <v>8</v>
      </c>
      <c r="R2800">
        <f t="shared" si="260"/>
        <v>2020</v>
      </c>
    </row>
    <row r="2801" spans="1:18" x14ac:dyDescent="0.25">
      <c r="A2801" s="4" t="s">
        <v>3801</v>
      </c>
      <c r="B2801" s="4" t="s">
        <v>435</v>
      </c>
      <c r="C2801" s="4" t="s">
        <v>9</v>
      </c>
      <c r="D2801" s="4" t="s">
        <v>35</v>
      </c>
      <c r="E2801" s="4" t="s">
        <v>1478</v>
      </c>
      <c r="F2801" s="5">
        <v>43956</v>
      </c>
      <c r="G2801" s="4">
        <v>1</v>
      </c>
      <c r="H2801" s="11">
        <f>VLOOKUP(B2801,[1]!Product_Data[#Data],4,0)</f>
        <v>2141</v>
      </c>
      <c r="I2801" s="11">
        <f>VLOOKUP(B2801,[1]!Product_Data[#Data],3,0)</f>
        <v>1777</v>
      </c>
      <c r="J2801" s="11">
        <f t="shared" si="261"/>
        <v>1777</v>
      </c>
      <c r="K2801" s="11">
        <f t="shared" si="262"/>
        <v>2141</v>
      </c>
      <c r="L2801" s="11">
        <f t="shared" si="263"/>
        <v>364</v>
      </c>
      <c r="M2801" t="str">
        <f>VLOOKUP(C2801,[1]!Location_Data[#Data],2,0)</f>
        <v>San Mateo</v>
      </c>
      <c r="N2801" t="str">
        <f>VLOOKUP(D2801,[1]!Salespeople_Data[#Data],2,0)</f>
        <v>Charles Harper</v>
      </c>
      <c r="O2801" t="str">
        <f>VLOOKUP(E2801,[1]!Customer_Data[#Data],2,0)</f>
        <v>Jerry Simmons</v>
      </c>
      <c r="P2801" s="15">
        <f t="shared" si="258"/>
        <v>3</v>
      </c>
      <c r="Q2801">
        <f t="shared" si="259"/>
        <v>5</v>
      </c>
      <c r="R2801">
        <f t="shared" si="260"/>
        <v>2020</v>
      </c>
    </row>
    <row r="2802" spans="1:18" x14ac:dyDescent="0.25">
      <c r="A2802" s="2" t="s">
        <v>3802</v>
      </c>
      <c r="B2802" s="2" t="s">
        <v>210</v>
      </c>
      <c r="C2802" s="2" t="s">
        <v>272</v>
      </c>
      <c r="D2802" s="2" t="s">
        <v>10</v>
      </c>
      <c r="E2802" s="2" t="s">
        <v>1957</v>
      </c>
      <c r="F2802" s="3">
        <v>43942</v>
      </c>
      <c r="G2802" s="2">
        <v>1</v>
      </c>
      <c r="H2802" s="11">
        <f>VLOOKUP(B2802,[1]!Product_Data[#Data],4,0)</f>
        <v>458</v>
      </c>
      <c r="I2802" s="11">
        <f>VLOOKUP(B2802,[1]!Product_Data[#Data],3,0)</f>
        <v>376</v>
      </c>
      <c r="J2802" s="11">
        <f t="shared" si="261"/>
        <v>376</v>
      </c>
      <c r="K2802" s="11">
        <f t="shared" si="262"/>
        <v>458</v>
      </c>
      <c r="L2802" s="11">
        <f t="shared" si="263"/>
        <v>82</v>
      </c>
      <c r="M2802" t="str">
        <f>VLOOKUP(C2802,[1]!Location_Data[#Data],2,0)</f>
        <v>Torrance</v>
      </c>
      <c r="N2802" t="str">
        <f>VLOOKUP(D2802,[1]!Salespeople_Data[#Data],2,0)</f>
        <v>Justin Lynch</v>
      </c>
      <c r="O2802" t="str">
        <f>VLOOKUP(E2802,[1]!Customer_Data[#Data],2,0)</f>
        <v>Terry Richards</v>
      </c>
      <c r="P2802" s="15">
        <f t="shared" si="258"/>
        <v>3</v>
      </c>
      <c r="Q2802">
        <f t="shared" si="259"/>
        <v>4</v>
      </c>
      <c r="R2802">
        <f t="shared" si="260"/>
        <v>2020</v>
      </c>
    </row>
    <row r="2803" spans="1:18" x14ac:dyDescent="0.25">
      <c r="A2803" s="4" t="s">
        <v>3803</v>
      </c>
      <c r="B2803" s="4" t="s">
        <v>207</v>
      </c>
      <c r="C2803" s="4" t="s">
        <v>450</v>
      </c>
      <c r="D2803" s="4" t="s">
        <v>225</v>
      </c>
      <c r="E2803" s="4" t="s">
        <v>1040</v>
      </c>
      <c r="F2803" s="5">
        <v>44030</v>
      </c>
      <c r="G2803" s="4">
        <v>3</v>
      </c>
      <c r="H2803" s="11">
        <f>VLOOKUP(B2803,[1]!Product_Data[#Data],4,0)</f>
        <v>2464</v>
      </c>
      <c r="I2803" s="11">
        <f>VLOOKUP(B2803,[1]!Product_Data[#Data],3,0)</f>
        <v>1774</v>
      </c>
      <c r="J2803" s="11">
        <f t="shared" si="261"/>
        <v>5322</v>
      </c>
      <c r="K2803" s="11">
        <f t="shared" si="262"/>
        <v>7392</v>
      </c>
      <c r="L2803" s="11">
        <f t="shared" si="263"/>
        <v>2070</v>
      </c>
      <c r="M2803" t="str">
        <f>VLOOKUP(C2803,[1]!Location_Data[#Data],2,0)</f>
        <v>Simi Valley</v>
      </c>
      <c r="N2803" t="str">
        <f>VLOOKUP(D2803,[1]!Salespeople_Data[#Data],2,0)</f>
        <v>Andrew Bowman</v>
      </c>
      <c r="O2803" t="str">
        <f>VLOOKUP(E2803,[1]!Customer_Data[#Data],2,0)</f>
        <v>Carlos Stewart</v>
      </c>
      <c r="P2803" s="15">
        <f t="shared" si="258"/>
        <v>7</v>
      </c>
      <c r="Q2803">
        <f t="shared" si="259"/>
        <v>7</v>
      </c>
      <c r="R2803">
        <f t="shared" si="260"/>
        <v>2020</v>
      </c>
    </row>
    <row r="2804" spans="1:18" x14ac:dyDescent="0.25">
      <c r="A2804" s="2" t="s">
        <v>3804</v>
      </c>
      <c r="B2804" s="2" t="s">
        <v>99</v>
      </c>
      <c r="C2804" s="2" t="s">
        <v>66</v>
      </c>
      <c r="D2804" s="2" t="s">
        <v>111</v>
      </c>
      <c r="E2804" s="2" t="s">
        <v>1710</v>
      </c>
      <c r="F2804" s="3">
        <v>44132</v>
      </c>
      <c r="G2804" s="2">
        <v>3</v>
      </c>
      <c r="H2804" s="11">
        <f>VLOOKUP(B2804,[1]!Product_Data[#Data],4,0)</f>
        <v>1708</v>
      </c>
      <c r="I2804" s="11">
        <f>VLOOKUP(B2804,[1]!Product_Data[#Data],3,0)</f>
        <v>871</v>
      </c>
      <c r="J2804" s="11">
        <f t="shared" si="261"/>
        <v>2613</v>
      </c>
      <c r="K2804" s="11">
        <f t="shared" si="262"/>
        <v>5124</v>
      </c>
      <c r="L2804" s="11">
        <f t="shared" si="263"/>
        <v>2511</v>
      </c>
      <c r="M2804" t="str">
        <f>VLOOKUP(C2804,[1]!Location_Data[#Data],2,0)</f>
        <v>Ontario</v>
      </c>
      <c r="N2804" t="str">
        <f>VLOOKUP(D2804,[1]!Salespeople_Data[#Data],2,0)</f>
        <v>Ryan Welch</v>
      </c>
      <c r="O2804" t="str">
        <f>VLOOKUP(E2804,[1]!Customer_Data[#Data],2,0)</f>
        <v>Kevin Wheeler</v>
      </c>
      <c r="P2804" s="15">
        <f t="shared" si="258"/>
        <v>4</v>
      </c>
      <c r="Q2804">
        <f t="shared" si="259"/>
        <v>10</v>
      </c>
      <c r="R2804">
        <f t="shared" si="260"/>
        <v>2020</v>
      </c>
    </row>
    <row r="2805" spans="1:18" x14ac:dyDescent="0.25">
      <c r="A2805" s="4" t="s">
        <v>3805</v>
      </c>
      <c r="B2805" s="4" t="s">
        <v>245</v>
      </c>
      <c r="C2805" s="4" t="s">
        <v>57</v>
      </c>
      <c r="D2805" s="4" t="s">
        <v>356</v>
      </c>
      <c r="E2805" s="4" t="s">
        <v>1425</v>
      </c>
      <c r="F2805" s="5">
        <v>44183</v>
      </c>
      <c r="G2805" s="4">
        <v>4</v>
      </c>
      <c r="H2805" s="11">
        <f>VLOOKUP(B2805,[1]!Product_Data[#Data],4,0)</f>
        <v>818</v>
      </c>
      <c r="I2805" s="11">
        <f>VLOOKUP(B2805,[1]!Product_Data[#Data],3,0)</f>
        <v>450</v>
      </c>
      <c r="J2805" s="11">
        <f t="shared" si="261"/>
        <v>1800</v>
      </c>
      <c r="K2805" s="11">
        <f t="shared" si="262"/>
        <v>3272</v>
      </c>
      <c r="L2805" s="11">
        <f t="shared" si="263"/>
        <v>1472</v>
      </c>
      <c r="M2805" t="str">
        <f>VLOOKUP(C2805,[1]!Location_Data[#Data],2,0)</f>
        <v>Thousand Oaks</v>
      </c>
      <c r="N2805" t="str">
        <f>VLOOKUP(D2805,[1]!Salespeople_Data[#Data],2,0)</f>
        <v>Jimmy Young</v>
      </c>
      <c r="O2805" t="str">
        <f>VLOOKUP(E2805,[1]!Customer_Data[#Data],2,0)</f>
        <v>Johnny Andrews</v>
      </c>
      <c r="P2805" s="15">
        <f t="shared" si="258"/>
        <v>6</v>
      </c>
      <c r="Q2805">
        <f t="shared" si="259"/>
        <v>12</v>
      </c>
      <c r="R2805">
        <f t="shared" si="260"/>
        <v>2020</v>
      </c>
    </row>
    <row r="2806" spans="1:18" x14ac:dyDescent="0.25">
      <c r="A2806" s="2" t="s">
        <v>3806</v>
      </c>
      <c r="B2806" s="2" t="s">
        <v>119</v>
      </c>
      <c r="C2806" s="2" t="s">
        <v>272</v>
      </c>
      <c r="D2806" s="2" t="s">
        <v>345</v>
      </c>
      <c r="E2806" s="2" t="s">
        <v>1623</v>
      </c>
      <c r="F2806" s="3">
        <v>44088</v>
      </c>
      <c r="G2806" s="2">
        <v>2</v>
      </c>
      <c r="H2806" s="11">
        <f>VLOOKUP(B2806,[1]!Product_Data[#Data],4,0)</f>
        <v>1077</v>
      </c>
      <c r="I2806" s="11">
        <f>VLOOKUP(B2806,[1]!Product_Data[#Data],3,0)</f>
        <v>732</v>
      </c>
      <c r="J2806" s="11">
        <f t="shared" si="261"/>
        <v>1464</v>
      </c>
      <c r="K2806" s="11">
        <f t="shared" si="262"/>
        <v>2154</v>
      </c>
      <c r="L2806" s="11">
        <f t="shared" si="263"/>
        <v>690</v>
      </c>
      <c r="M2806" t="str">
        <f>VLOOKUP(C2806,[1]!Location_Data[#Data],2,0)</f>
        <v>Torrance</v>
      </c>
      <c r="N2806" t="str">
        <f>VLOOKUP(D2806,[1]!Salespeople_Data[#Data],2,0)</f>
        <v>Larry Marshall</v>
      </c>
      <c r="O2806" t="str">
        <f>VLOOKUP(E2806,[1]!Customer_Data[#Data],2,0)</f>
        <v>Bobby Duncan</v>
      </c>
      <c r="P2806" s="15">
        <f t="shared" si="258"/>
        <v>2</v>
      </c>
      <c r="Q2806">
        <f t="shared" si="259"/>
        <v>9</v>
      </c>
      <c r="R2806">
        <f t="shared" si="260"/>
        <v>2020</v>
      </c>
    </row>
    <row r="2807" spans="1:18" x14ac:dyDescent="0.25">
      <c r="A2807" s="4" t="s">
        <v>3807</v>
      </c>
      <c r="B2807" s="4" t="s">
        <v>47</v>
      </c>
      <c r="C2807" s="4" t="s">
        <v>467</v>
      </c>
      <c r="D2807" s="4" t="s">
        <v>264</v>
      </c>
      <c r="E2807" s="4" t="s">
        <v>1486</v>
      </c>
      <c r="F2807" s="5">
        <v>44056</v>
      </c>
      <c r="G2807" s="4">
        <v>1</v>
      </c>
      <c r="H2807" s="11">
        <f>VLOOKUP(B2807,[1]!Product_Data[#Data],4,0)</f>
        <v>1812</v>
      </c>
      <c r="I2807" s="11">
        <f>VLOOKUP(B2807,[1]!Product_Data[#Data],3,0)</f>
        <v>1305</v>
      </c>
      <c r="J2807" s="11">
        <f t="shared" si="261"/>
        <v>1305</v>
      </c>
      <c r="K2807" s="11">
        <f t="shared" si="262"/>
        <v>1812</v>
      </c>
      <c r="L2807" s="11">
        <f t="shared" si="263"/>
        <v>507</v>
      </c>
      <c r="M2807" t="str">
        <f>VLOOKUP(C2807,[1]!Location_Data[#Data],2,0)</f>
        <v>Garden Grove</v>
      </c>
      <c r="N2807" t="str">
        <f>VLOOKUP(D2807,[1]!Salespeople_Data[#Data],2,0)</f>
        <v>Ernest Wheeler</v>
      </c>
      <c r="O2807" t="str">
        <f>VLOOKUP(E2807,[1]!Customer_Data[#Data],2,0)</f>
        <v>Shawn Long</v>
      </c>
      <c r="P2807" s="15">
        <f t="shared" si="258"/>
        <v>5</v>
      </c>
      <c r="Q2807">
        <f t="shared" si="259"/>
        <v>8</v>
      </c>
      <c r="R2807">
        <f t="shared" si="260"/>
        <v>2020</v>
      </c>
    </row>
    <row r="2808" spans="1:18" x14ac:dyDescent="0.25">
      <c r="A2808" s="2" t="s">
        <v>3808</v>
      </c>
      <c r="B2808" s="2" t="s">
        <v>383</v>
      </c>
      <c r="C2808" s="2" t="s">
        <v>643</v>
      </c>
      <c r="D2808" s="2" t="s">
        <v>20</v>
      </c>
      <c r="E2808" s="2" t="s">
        <v>510</v>
      </c>
      <c r="F2808" s="3">
        <v>44047</v>
      </c>
      <c r="G2808" s="2">
        <v>1</v>
      </c>
      <c r="H2808" s="11">
        <f>VLOOKUP(B2808,[1]!Product_Data[#Data],4,0)</f>
        <v>1494</v>
      </c>
      <c r="I2808" s="11">
        <f>VLOOKUP(B2808,[1]!Product_Data[#Data],3,0)</f>
        <v>971</v>
      </c>
      <c r="J2808" s="11">
        <f t="shared" si="261"/>
        <v>971</v>
      </c>
      <c r="K2808" s="11">
        <f t="shared" si="262"/>
        <v>1494</v>
      </c>
      <c r="L2808" s="11">
        <f t="shared" si="263"/>
        <v>523</v>
      </c>
      <c r="M2808" t="str">
        <f>VLOOKUP(C2808,[1]!Location_Data[#Data],2,0)</f>
        <v>Hayward</v>
      </c>
      <c r="N2808" t="str">
        <f>VLOOKUP(D2808,[1]!Salespeople_Data[#Data],2,0)</f>
        <v>Joshua Cook</v>
      </c>
      <c r="O2808" t="str">
        <f>VLOOKUP(E2808,[1]!Customer_Data[#Data],2,0)</f>
        <v>George Ellis</v>
      </c>
      <c r="P2808" s="15">
        <f t="shared" si="258"/>
        <v>3</v>
      </c>
      <c r="Q2808">
        <f t="shared" si="259"/>
        <v>8</v>
      </c>
      <c r="R2808">
        <f t="shared" si="260"/>
        <v>2020</v>
      </c>
    </row>
    <row r="2809" spans="1:18" x14ac:dyDescent="0.25">
      <c r="A2809" s="4" t="s">
        <v>3809</v>
      </c>
      <c r="B2809" s="4" t="s">
        <v>56</v>
      </c>
      <c r="C2809" s="4" t="s">
        <v>204</v>
      </c>
      <c r="D2809" s="4" t="s">
        <v>53</v>
      </c>
      <c r="E2809" s="4" t="s">
        <v>1672</v>
      </c>
      <c r="F2809" s="5">
        <v>44143</v>
      </c>
      <c r="G2809" s="4">
        <v>2</v>
      </c>
      <c r="H2809" s="11">
        <f>VLOOKUP(B2809,[1]!Product_Data[#Data],4,0)</f>
        <v>1848</v>
      </c>
      <c r="I2809" s="11">
        <f>VLOOKUP(B2809,[1]!Product_Data[#Data],3,0)</f>
        <v>1294</v>
      </c>
      <c r="J2809" s="11">
        <f t="shared" si="261"/>
        <v>2588</v>
      </c>
      <c r="K2809" s="11">
        <f t="shared" si="262"/>
        <v>3696</v>
      </c>
      <c r="L2809" s="11">
        <f t="shared" si="263"/>
        <v>1108</v>
      </c>
      <c r="M2809" t="str">
        <f>VLOOKUP(C2809,[1]!Location_Data[#Data],2,0)</f>
        <v>Corona</v>
      </c>
      <c r="N2809" t="str">
        <f>VLOOKUP(D2809,[1]!Salespeople_Data[#Data],2,0)</f>
        <v>Scott Mason</v>
      </c>
      <c r="O2809" t="str">
        <f>VLOOKUP(E2809,[1]!Customer_Data[#Data],2,0)</f>
        <v>Joe Fuller</v>
      </c>
      <c r="P2809" s="15">
        <f t="shared" si="258"/>
        <v>1</v>
      </c>
      <c r="Q2809">
        <f t="shared" si="259"/>
        <v>11</v>
      </c>
      <c r="R2809">
        <f t="shared" si="260"/>
        <v>2020</v>
      </c>
    </row>
    <row r="2810" spans="1:18" x14ac:dyDescent="0.25">
      <c r="A2810" s="2" t="s">
        <v>3810</v>
      </c>
      <c r="B2810" s="2" t="s">
        <v>232</v>
      </c>
      <c r="C2810" s="2" t="s">
        <v>145</v>
      </c>
      <c r="D2810" s="2" t="s">
        <v>447</v>
      </c>
      <c r="E2810" s="2" t="s">
        <v>357</v>
      </c>
      <c r="F2810" s="3">
        <v>43833</v>
      </c>
      <c r="G2810" s="2">
        <v>1</v>
      </c>
      <c r="H2810" s="11">
        <f>VLOOKUP(B2810,[1]!Product_Data[#Data],4,0)</f>
        <v>1119</v>
      </c>
      <c r="I2810" s="11">
        <f>VLOOKUP(B2810,[1]!Product_Data[#Data],3,0)</f>
        <v>683</v>
      </c>
      <c r="J2810" s="11">
        <f t="shared" si="261"/>
        <v>683</v>
      </c>
      <c r="K2810" s="11">
        <f t="shared" si="262"/>
        <v>1119</v>
      </c>
      <c r="L2810" s="11">
        <f t="shared" si="263"/>
        <v>436</v>
      </c>
      <c r="M2810" t="str">
        <f>VLOOKUP(C2810,[1]!Location_Data[#Data],2,0)</f>
        <v>Santa Maria</v>
      </c>
      <c r="N2810" t="str">
        <f>VLOOKUP(D2810,[1]!Salespeople_Data[#Data],2,0)</f>
        <v>Howard Sims</v>
      </c>
      <c r="O2810" t="str">
        <f>VLOOKUP(E2810,[1]!Customer_Data[#Data],2,0)</f>
        <v>Joshua Peterson</v>
      </c>
      <c r="P2810" s="15">
        <f t="shared" si="258"/>
        <v>6</v>
      </c>
      <c r="Q2810">
        <f t="shared" si="259"/>
        <v>1</v>
      </c>
      <c r="R2810">
        <f t="shared" si="260"/>
        <v>2020</v>
      </c>
    </row>
    <row r="2811" spans="1:18" x14ac:dyDescent="0.25">
      <c r="A2811" s="4" t="s">
        <v>3811</v>
      </c>
      <c r="B2811" s="4" t="s">
        <v>43</v>
      </c>
      <c r="C2811" s="4" t="s">
        <v>135</v>
      </c>
      <c r="D2811" s="4" t="s">
        <v>359</v>
      </c>
      <c r="E2811" s="4" t="s">
        <v>1546</v>
      </c>
      <c r="F2811" s="5">
        <v>44140</v>
      </c>
      <c r="G2811" s="4">
        <v>1</v>
      </c>
      <c r="H2811" s="11">
        <f>VLOOKUP(B2811,[1]!Product_Data[#Data],4,0)</f>
        <v>356</v>
      </c>
      <c r="I2811" s="11">
        <f>VLOOKUP(B2811,[1]!Product_Data[#Data],3,0)</f>
        <v>292</v>
      </c>
      <c r="J2811" s="11">
        <f t="shared" si="261"/>
        <v>292</v>
      </c>
      <c r="K2811" s="11">
        <f t="shared" si="262"/>
        <v>356</v>
      </c>
      <c r="L2811" s="11">
        <f t="shared" si="263"/>
        <v>64</v>
      </c>
      <c r="M2811" t="str">
        <f>VLOOKUP(C2811,[1]!Location_Data[#Data],2,0)</f>
        <v>Oxnard</v>
      </c>
      <c r="N2811" t="str">
        <f>VLOOKUP(D2811,[1]!Salespeople_Data[#Data],2,0)</f>
        <v>Eugene Holmes</v>
      </c>
      <c r="O2811" t="str">
        <f>VLOOKUP(E2811,[1]!Customer_Data[#Data],2,0)</f>
        <v>Edward Walker</v>
      </c>
      <c r="P2811" s="15">
        <f t="shared" si="258"/>
        <v>5</v>
      </c>
      <c r="Q2811">
        <f t="shared" si="259"/>
        <v>11</v>
      </c>
      <c r="R2811">
        <f t="shared" si="260"/>
        <v>2020</v>
      </c>
    </row>
    <row r="2812" spans="1:18" x14ac:dyDescent="0.25">
      <c r="A2812" s="2" t="s">
        <v>3812</v>
      </c>
      <c r="B2812" s="2" t="s">
        <v>119</v>
      </c>
      <c r="C2812" s="2" t="s">
        <v>182</v>
      </c>
      <c r="D2812" s="2" t="s">
        <v>87</v>
      </c>
      <c r="E2812" s="2" t="s">
        <v>580</v>
      </c>
      <c r="F2812" s="3">
        <v>44136</v>
      </c>
      <c r="G2812" s="2">
        <v>1</v>
      </c>
      <c r="H2812" s="11">
        <f>VLOOKUP(B2812,[1]!Product_Data[#Data],4,0)</f>
        <v>1077</v>
      </c>
      <c r="I2812" s="11">
        <f>VLOOKUP(B2812,[1]!Product_Data[#Data],3,0)</f>
        <v>732</v>
      </c>
      <c r="J2812" s="11">
        <f t="shared" si="261"/>
        <v>732</v>
      </c>
      <c r="K2812" s="11">
        <f t="shared" si="262"/>
        <v>1077</v>
      </c>
      <c r="L2812" s="11">
        <f t="shared" si="263"/>
        <v>345</v>
      </c>
      <c r="M2812" t="str">
        <f>VLOOKUP(C2812,[1]!Location_Data[#Data],2,0)</f>
        <v>Vallejo</v>
      </c>
      <c r="N2812" t="str">
        <f>VLOOKUP(D2812,[1]!Salespeople_Data[#Data],2,0)</f>
        <v>Martin Perry</v>
      </c>
      <c r="O2812" t="str">
        <f>VLOOKUP(E2812,[1]!Customer_Data[#Data],2,0)</f>
        <v>Bobby Murray</v>
      </c>
      <c r="P2812" s="15">
        <f t="shared" si="258"/>
        <v>1</v>
      </c>
      <c r="Q2812">
        <f t="shared" si="259"/>
        <v>11</v>
      </c>
      <c r="R2812">
        <f t="shared" si="260"/>
        <v>2020</v>
      </c>
    </row>
    <row r="2813" spans="1:18" x14ac:dyDescent="0.25">
      <c r="A2813" s="4" t="s">
        <v>3813</v>
      </c>
      <c r="B2813" s="4" t="s">
        <v>666</v>
      </c>
      <c r="C2813" s="4" t="s">
        <v>268</v>
      </c>
      <c r="D2813" s="4" t="s">
        <v>87</v>
      </c>
      <c r="E2813" s="4" t="s">
        <v>1611</v>
      </c>
      <c r="F2813" s="5">
        <v>44111</v>
      </c>
      <c r="G2813" s="4">
        <v>1</v>
      </c>
      <c r="H2813" s="11">
        <f>VLOOKUP(B2813,[1]!Product_Data[#Data],4,0)</f>
        <v>2241</v>
      </c>
      <c r="I2813" s="11">
        <f>VLOOKUP(B2813,[1]!Product_Data[#Data],3,0)</f>
        <v>1367</v>
      </c>
      <c r="J2813" s="11">
        <f t="shared" si="261"/>
        <v>1367</v>
      </c>
      <c r="K2813" s="11">
        <f t="shared" si="262"/>
        <v>2241</v>
      </c>
      <c r="L2813" s="11">
        <f t="shared" si="263"/>
        <v>874</v>
      </c>
      <c r="M2813" t="str">
        <f>VLOOKUP(C2813,[1]!Location_Data[#Data],2,0)</f>
        <v>Murrieta</v>
      </c>
      <c r="N2813" t="str">
        <f>VLOOKUP(D2813,[1]!Salespeople_Data[#Data],2,0)</f>
        <v>Martin Perry</v>
      </c>
      <c r="O2813" t="str">
        <f>VLOOKUP(E2813,[1]!Customer_Data[#Data],2,0)</f>
        <v>Nicholas Arnold</v>
      </c>
      <c r="P2813" s="15">
        <f t="shared" si="258"/>
        <v>4</v>
      </c>
      <c r="Q2813">
        <f t="shared" si="259"/>
        <v>10</v>
      </c>
      <c r="R2813">
        <f t="shared" si="260"/>
        <v>2020</v>
      </c>
    </row>
    <row r="2814" spans="1:18" x14ac:dyDescent="0.25">
      <c r="A2814" s="2" t="s">
        <v>3814</v>
      </c>
      <c r="B2814" s="2" t="s">
        <v>47</v>
      </c>
      <c r="C2814" s="2" t="s">
        <v>182</v>
      </c>
      <c r="D2814" s="2" t="s">
        <v>447</v>
      </c>
      <c r="E2814" s="2" t="s">
        <v>1856</v>
      </c>
      <c r="F2814" s="3">
        <v>43943</v>
      </c>
      <c r="G2814" s="2">
        <v>1</v>
      </c>
      <c r="H2814" s="11">
        <f>VLOOKUP(B2814,[1]!Product_Data[#Data],4,0)</f>
        <v>1812</v>
      </c>
      <c r="I2814" s="11">
        <f>VLOOKUP(B2814,[1]!Product_Data[#Data],3,0)</f>
        <v>1305</v>
      </c>
      <c r="J2814" s="11">
        <f t="shared" si="261"/>
        <v>1305</v>
      </c>
      <c r="K2814" s="11">
        <f t="shared" si="262"/>
        <v>1812</v>
      </c>
      <c r="L2814" s="11">
        <f t="shared" si="263"/>
        <v>507</v>
      </c>
      <c r="M2814" t="str">
        <f>VLOOKUP(C2814,[1]!Location_Data[#Data],2,0)</f>
        <v>Vallejo</v>
      </c>
      <c r="N2814" t="str">
        <f>VLOOKUP(D2814,[1]!Salespeople_Data[#Data],2,0)</f>
        <v>Howard Sims</v>
      </c>
      <c r="O2814" t="str">
        <f>VLOOKUP(E2814,[1]!Customer_Data[#Data],2,0)</f>
        <v>Christopher Johnston</v>
      </c>
      <c r="P2814" s="15">
        <f t="shared" si="258"/>
        <v>4</v>
      </c>
      <c r="Q2814">
        <f t="shared" si="259"/>
        <v>4</v>
      </c>
      <c r="R2814">
        <f t="shared" si="260"/>
        <v>2020</v>
      </c>
    </row>
    <row r="2815" spans="1:18" x14ac:dyDescent="0.25">
      <c r="A2815" s="4" t="s">
        <v>3815</v>
      </c>
      <c r="B2815" s="4" t="s">
        <v>421</v>
      </c>
      <c r="C2815" s="4" t="s">
        <v>149</v>
      </c>
      <c r="D2815" s="4" t="s">
        <v>126</v>
      </c>
      <c r="E2815" s="4" t="s">
        <v>1872</v>
      </c>
      <c r="F2815" s="5">
        <v>43866</v>
      </c>
      <c r="G2815" s="4">
        <v>1</v>
      </c>
      <c r="H2815" s="11">
        <f>VLOOKUP(B2815,[1]!Product_Data[#Data],4,0)</f>
        <v>826</v>
      </c>
      <c r="I2815" s="11">
        <f>VLOOKUP(B2815,[1]!Product_Data[#Data],3,0)</f>
        <v>562</v>
      </c>
      <c r="J2815" s="11">
        <f t="shared" si="261"/>
        <v>562</v>
      </c>
      <c r="K2815" s="11">
        <f t="shared" si="262"/>
        <v>826</v>
      </c>
      <c r="L2815" s="11">
        <f t="shared" si="263"/>
        <v>264</v>
      </c>
      <c r="M2815" t="str">
        <f>VLOOKUP(C2815,[1]!Location_Data[#Data],2,0)</f>
        <v>Antioch</v>
      </c>
      <c r="N2815" t="str">
        <f>VLOOKUP(D2815,[1]!Salespeople_Data[#Data],2,0)</f>
        <v>Larry Castillo</v>
      </c>
      <c r="O2815" t="str">
        <f>VLOOKUP(E2815,[1]!Customer_Data[#Data],2,0)</f>
        <v>Henry Bishop</v>
      </c>
      <c r="P2815" s="15">
        <f t="shared" si="258"/>
        <v>4</v>
      </c>
      <c r="Q2815">
        <f t="shared" si="259"/>
        <v>2</v>
      </c>
      <c r="R2815">
        <f t="shared" si="260"/>
        <v>2020</v>
      </c>
    </row>
    <row r="2816" spans="1:18" x14ac:dyDescent="0.25">
      <c r="A2816" s="2" t="s">
        <v>3816</v>
      </c>
      <c r="B2816" s="2" t="s">
        <v>210</v>
      </c>
      <c r="C2816" s="2" t="s">
        <v>276</v>
      </c>
      <c r="D2816" s="2" t="s">
        <v>10</v>
      </c>
      <c r="E2816" s="2" t="s">
        <v>1780</v>
      </c>
      <c r="F2816" s="3">
        <v>44164</v>
      </c>
      <c r="G2816" s="2">
        <v>1</v>
      </c>
      <c r="H2816" s="11">
        <f>VLOOKUP(B2816,[1]!Product_Data[#Data],4,0)</f>
        <v>458</v>
      </c>
      <c r="I2816" s="11">
        <f>VLOOKUP(B2816,[1]!Product_Data[#Data],3,0)</f>
        <v>376</v>
      </c>
      <c r="J2816" s="11">
        <f t="shared" si="261"/>
        <v>376</v>
      </c>
      <c r="K2816" s="11">
        <f t="shared" si="262"/>
        <v>458</v>
      </c>
      <c r="L2816" s="11">
        <f t="shared" si="263"/>
        <v>82</v>
      </c>
      <c r="M2816" t="str">
        <f>VLOOKUP(C2816,[1]!Location_Data[#Data],2,0)</f>
        <v>Orange</v>
      </c>
      <c r="N2816" t="str">
        <f>VLOOKUP(D2816,[1]!Salespeople_Data[#Data],2,0)</f>
        <v>Justin Lynch</v>
      </c>
      <c r="O2816" t="str">
        <f>VLOOKUP(E2816,[1]!Customer_Data[#Data],2,0)</f>
        <v>Christopher Miller</v>
      </c>
      <c r="P2816" s="15">
        <f t="shared" si="258"/>
        <v>1</v>
      </c>
      <c r="Q2816">
        <f t="shared" si="259"/>
        <v>11</v>
      </c>
      <c r="R2816">
        <f t="shared" si="260"/>
        <v>2020</v>
      </c>
    </row>
    <row r="2817" spans="1:18" x14ac:dyDescent="0.25">
      <c r="A2817" s="4" t="s">
        <v>3817</v>
      </c>
      <c r="B2817" s="4" t="s">
        <v>245</v>
      </c>
      <c r="C2817" s="4" t="s">
        <v>224</v>
      </c>
      <c r="D2817" s="4" t="s">
        <v>178</v>
      </c>
      <c r="E2817" s="4" t="s">
        <v>1826</v>
      </c>
      <c r="F2817" s="5">
        <v>43906</v>
      </c>
      <c r="G2817" s="4">
        <v>1</v>
      </c>
      <c r="H2817" s="11">
        <f>VLOOKUP(B2817,[1]!Product_Data[#Data],4,0)</f>
        <v>818</v>
      </c>
      <c r="I2817" s="11">
        <f>VLOOKUP(B2817,[1]!Product_Data[#Data],3,0)</f>
        <v>450</v>
      </c>
      <c r="J2817" s="11">
        <f t="shared" si="261"/>
        <v>450</v>
      </c>
      <c r="K2817" s="11">
        <f t="shared" si="262"/>
        <v>818</v>
      </c>
      <c r="L2817" s="11">
        <f t="shared" si="263"/>
        <v>368</v>
      </c>
      <c r="M2817" t="str">
        <f>VLOOKUP(C2817,[1]!Location_Data[#Data],2,0)</f>
        <v>Huntington Beach</v>
      </c>
      <c r="N2817" t="str">
        <f>VLOOKUP(D2817,[1]!Salespeople_Data[#Data],2,0)</f>
        <v>Joshua Taylor</v>
      </c>
      <c r="O2817" t="str">
        <f>VLOOKUP(E2817,[1]!Customer_Data[#Data],2,0)</f>
        <v>Victor Lawson</v>
      </c>
      <c r="P2817" s="15">
        <f t="shared" si="258"/>
        <v>2</v>
      </c>
      <c r="Q2817">
        <f t="shared" si="259"/>
        <v>3</v>
      </c>
      <c r="R2817">
        <f t="shared" si="260"/>
        <v>2020</v>
      </c>
    </row>
    <row r="2818" spans="1:18" x14ac:dyDescent="0.25">
      <c r="A2818" s="2" t="s">
        <v>3818</v>
      </c>
      <c r="B2818" s="2" t="s">
        <v>232</v>
      </c>
      <c r="C2818" s="2" t="s">
        <v>286</v>
      </c>
      <c r="D2818" s="2" t="s">
        <v>116</v>
      </c>
      <c r="E2818" s="2" t="s">
        <v>1488</v>
      </c>
      <c r="F2818" s="3">
        <v>44189</v>
      </c>
      <c r="G2818" s="2">
        <v>1</v>
      </c>
      <c r="H2818" s="11">
        <f>VLOOKUP(B2818,[1]!Product_Data[#Data],4,0)</f>
        <v>1119</v>
      </c>
      <c r="I2818" s="11">
        <f>VLOOKUP(B2818,[1]!Product_Data[#Data],3,0)</f>
        <v>683</v>
      </c>
      <c r="J2818" s="11">
        <f t="shared" si="261"/>
        <v>683</v>
      </c>
      <c r="K2818" s="11">
        <f t="shared" si="262"/>
        <v>1119</v>
      </c>
      <c r="L2818" s="11">
        <f t="shared" si="263"/>
        <v>436</v>
      </c>
      <c r="M2818" t="str">
        <f>VLOOKUP(C2818,[1]!Location_Data[#Data],2,0)</f>
        <v>El Monte</v>
      </c>
      <c r="N2818" t="str">
        <f>VLOOKUP(D2818,[1]!Salespeople_Data[#Data],2,0)</f>
        <v>Roger Ramos</v>
      </c>
      <c r="O2818" t="str">
        <f>VLOOKUP(E2818,[1]!Customer_Data[#Data],2,0)</f>
        <v>Johnny Ward</v>
      </c>
      <c r="P2818" s="15">
        <f t="shared" ref="P2818:P2881" si="264">WEEKDAY(F2818)</f>
        <v>5</v>
      </c>
      <c r="Q2818">
        <f t="shared" ref="Q2818:Q2881" si="265">MONTH(F2818)</f>
        <v>12</v>
      </c>
      <c r="R2818">
        <f t="shared" ref="R2818:R2881" si="266">YEAR(F2818)</f>
        <v>2020</v>
      </c>
    </row>
    <row r="2819" spans="1:18" x14ac:dyDescent="0.25">
      <c r="A2819" s="4" t="s">
        <v>3819</v>
      </c>
      <c r="B2819" s="4" t="s">
        <v>703</v>
      </c>
      <c r="C2819" s="4" t="s">
        <v>44</v>
      </c>
      <c r="D2819" s="4" t="s">
        <v>159</v>
      </c>
      <c r="E2819" s="4" t="s">
        <v>582</v>
      </c>
      <c r="F2819" s="5">
        <v>44183</v>
      </c>
      <c r="G2819" s="4">
        <v>1</v>
      </c>
      <c r="H2819" s="11">
        <f>VLOOKUP(B2819,[1]!Product_Data[#Data],4,0)</f>
        <v>530</v>
      </c>
      <c r="I2819" s="11">
        <f>VLOOKUP(B2819,[1]!Product_Data[#Data],3,0)</f>
        <v>435</v>
      </c>
      <c r="J2819" s="11">
        <f t="shared" ref="J2819:J2882" si="267">PRODUCT(I2819,G2819)</f>
        <v>435</v>
      </c>
      <c r="K2819" s="11">
        <f t="shared" ref="K2819:K2882" si="268">PRODUCT(H2819,G2819)</f>
        <v>530</v>
      </c>
      <c r="L2819" s="11">
        <f t="shared" ref="L2819:L2882" si="269">K2819-J2819</f>
        <v>95</v>
      </c>
      <c r="M2819" t="str">
        <f>VLOOKUP(C2819,[1]!Location_Data[#Data],2,0)</f>
        <v>Moreno Valley</v>
      </c>
      <c r="N2819" t="str">
        <f>VLOOKUP(D2819,[1]!Salespeople_Data[#Data],2,0)</f>
        <v>Bobby Russell</v>
      </c>
      <c r="O2819" t="str">
        <f>VLOOKUP(E2819,[1]!Customer_Data[#Data],2,0)</f>
        <v>Russell Nelson</v>
      </c>
      <c r="P2819" s="15">
        <f t="shared" si="264"/>
        <v>6</v>
      </c>
      <c r="Q2819">
        <f t="shared" si="265"/>
        <v>12</v>
      </c>
      <c r="R2819">
        <f t="shared" si="266"/>
        <v>2020</v>
      </c>
    </row>
    <row r="2820" spans="1:18" x14ac:dyDescent="0.25">
      <c r="A2820" s="2" t="s">
        <v>3820</v>
      </c>
      <c r="B2820" s="2" t="s">
        <v>181</v>
      </c>
      <c r="C2820" s="2" t="s">
        <v>731</v>
      </c>
      <c r="D2820" s="2" t="s">
        <v>63</v>
      </c>
      <c r="E2820" s="2" t="s">
        <v>1702</v>
      </c>
      <c r="F2820" s="3">
        <v>44087</v>
      </c>
      <c r="G2820" s="2">
        <v>2</v>
      </c>
      <c r="H2820" s="11">
        <f>VLOOKUP(B2820,[1]!Product_Data[#Data],4,0)</f>
        <v>1500</v>
      </c>
      <c r="I2820" s="11">
        <f>VLOOKUP(B2820,[1]!Product_Data[#Data],3,0)</f>
        <v>900</v>
      </c>
      <c r="J2820" s="11">
        <f t="shared" si="267"/>
        <v>1800</v>
      </c>
      <c r="K2820" s="11">
        <f t="shared" si="268"/>
        <v>3000</v>
      </c>
      <c r="L2820" s="11">
        <f t="shared" si="269"/>
        <v>1200</v>
      </c>
      <c r="M2820" t="str">
        <f>VLOOKUP(C2820,[1]!Location_Data[#Data],2,0)</f>
        <v>Costa Mesa</v>
      </c>
      <c r="N2820" t="str">
        <f>VLOOKUP(D2820,[1]!Salespeople_Data[#Data],2,0)</f>
        <v>Jeremy Mendoza</v>
      </c>
      <c r="O2820" t="str">
        <f>VLOOKUP(E2820,[1]!Customer_Data[#Data],2,0)</f>
        <v>Bruce Chapman</v>
      </c>
      <c r="P2820" s="15">
        <f t="shared" si="264"/>
        <v>1</v>
      </c>
      <c r="Q2820">
        <f t="shared" si="265"/>
        <v>9</v>
      </c>
      <c r="R2820">
        <f t="shared" si="266"/>
        <v>2020</v>
      </c>
    </row>
    <row r="2821" spans="1:18" x14ac:dyDescent="0.25">
      <c r="A2821" s="4" t="s">
        <v>3821</v>
      </c>
      <c r="B2821" s="4" t="s">
        <v>367</v>
      </c>
      <c r="C2821" s="4" t="s">
        <v>204</v>
      </c>
      <c r="D2821" s="4" t="s">
        <v>126</v>
      </c>
      <c r="E2821" s="4" t="s">
        <v>907</v>
      </c>
      <c r="F2821" s="5">
        <v>44100</v>
      </c>
      <c r="G2821" s="4">
        <v>1</v>
      </c>
      <c r="H2821" s="11">
        <f>VLOOKUP(B2821,[1]!Product_Data[#Data],4,0)</f>
        <v>530</v>
      </c>
      <c r="I2821" s="11">
        <f>VLOOKUP(B2821,[1]!Product_Data[#Data],3,0)</f>
        <v>424</v>
      </c>
      <c r="J2821" s="11">
        <f t="shared" si="267"/>
        <v>424</v>
      </c>
      <c r="K2821" s="11">
        <f t="shared" si="268"/>
        <v>530</v>
      </c>
      <c r="L2821" s="11">
        <f t="shared" si="269"/>
        <v>106</v>
      </c>
      <c r="M2821" t="str">
        <f>VLOOKUP(C2821,[1]!Location_Data[#Data],2,0)</f>
        <v>Corona</v>
      </c>
      <c r="N2821" t="str">
        <f>VLOOKUP(D2821,[1]!Salespeople_Data[#Data],2,0)</f>
        <v>Larry Castillo</v>
      </c>
      <c r="O2821" t="str">
        <f>VLOOKUP(E2821,[1]!Customer_Data[#Data],2,0)</f>
        <v>Carl Jones</v>
      </c>
      <c r="P2821" s="15">
        <f t="shared" si="264"/>
        <v>7</v>
      </c>
      <c r="Q2821">
        <f t="shared" si="265"/>
        <v>9</v>
      </c>
      <c r="R2821">
        <f t="shared" si="266"/>
        <v>2020</v>
      </c>
    </row>
    <row r="2822" spans="1:18" x14ac:dyDescent="0.25">
      <c r="A2822" s="2" t="s">
        <v>3822</v>
      </c>
      <c r="B2822" s="2" t="s">
        <v>395</v>
      </c>
      <c r="C2822" s="2" t="s">
        <v>190</v>
      </c>
      <c r="D2822" s="2" t="s">
        <v>30</v>
      </c>
      <c r="E2822" s="2" t="s">
        <v>567</v>
      </c>
      <c r="F2822" s="3">
        <v>43898</v>
      </c>
      <c r="G2822" s="2">
        <v>3</v>
      </c>
      <c r="H2822" s="11">
        <f>VLOOKUP(B2822,[1]!Product_Data[#Data],4,0)</f>
        <v>2257</v>
      </c>
      <c r="I2822" s="11">
        <f>VLOOKUP(B2822,[1]!Product_Data[#Data],3,0)</f>
        <v>1535</v>
      </c>
      <c r="J2822" s="11">
        <f t="shared" si="267"/>
        <v>4605</v>
      </c>
      <c r="K2822" s="11">
        <f t="shared" si="268"/>
        <v>6771</v>
      </c>
      <c r="L2822" s="11">
        <f t="shared" si="269"/>
        <v>2166</v>
      </c>
      <c r="M2822" t="str">
        <f>VLOOKUP(C2822,[1]!Location_Data[#Data],2,0)</f>
        <v>Oakland</v>
      </c>
      <c r="N2822" t="str">
        <f>VLOOKUP(D2822,[1]!Salespeople_Data[#Data],2,0)</f>
        <v>Carl Hall</v>
      </c>
      <c r="O2822" t="str">
        <f>VLOOKUP(E2822,[1]!Customer_Data[#Data],2,0)</f>
        <v>Juan Cruz</v>
      </c>
      <c r="P2822" s="15">
        <f t="shared" si="264"/>
        <v>1</v>
      </c>
      <c r="Q2822">
        <f t="shared" si="265"/>
        <v>3</v>
      </c>
      <c r="R2822">
        <f t="shared" si="266"/>
        <v>2020</v>
      </c>
    </row>
    <row r="2823" spans="1:18" x14ac:dyDescent="0.25">
      <c r="A2823" s="4" t="s">
        <v>3823</v>
      </c>
      <c r="B2823" s="4" t="s">
        <v>925</v>
      </c>
      <c r="C2823" s="4" t="s">
        <v>149</v>
      </c>
      <c r="D2823" s="4" t="s">
        <v>212</v>
      </c>
      <c r="E2823" s="4" t="s">
        <v>2635</v>
      </c>
      <c r="F2823" s="5">
        <v>43984</v>
      </c>
      <c r="G2823" s="4">
        <v>1</v>
      </c>
      <c r="H2823" s="11">
        <f>VLOOKUP(B2823,[1]!Product_Data[#Data],4,0)</f>
        <v>136</v>
      </c>
      <c r="I2823" s="11">
        <f>VLOOKUP(B2823,[1]!Product_Data[#Data],3,0)</f>
        <v>72</v>
      </c>
      <c r="J2823" s="11">
        <f t="shared" si="267"/>
        <v>72</v>
      </c>
      <c r="K2823" s="11">
        <f t="shared" si="268"/>
        <v>136</v>
      </c>
      <c r="L2823" s="11">
        <f t="shared" si="269"/>
        <v>64</v>
      </c>
      <c r="M2823" t="str">
        <f>VLOOKUP(C2823,[1]!Location_Data[#Data],2,0)</f>
        <v>Antioch</v>
      </c>
      <c r="N2823" t="str">
        <f>VLOOKUP(D2823,[1]!Salespeople_Data[#Data],2,0)</f>
        <v>Ronald Reed</v>
      </c>
      <c r="O2823" t="str">
        <f>VLOOKUP(E2823,[1]!Customer_Data[#Data],2,0)</f>
        <v>Christopher Weaver</v>
      </c>
      <c r="P2823" s="15">
        <f t="shared" si="264"/>
        <v>3</v>
      </c>
      <c r="Q2823">
        <f t="shared" si="265"/>
        <v>6</v>
      </c>
      <c r="R2823">
        <f t="shared" si="266"/>
        <v>2020</v>
      </c>
    </row>
    <row r="2824" spans="1:18" x14ac:dyDescent="0.25">
      <c r="A2824" s="2" t="s">
        <v>3824</v>
      </c>
      <c r="B2824" s="2" t="s">
        <v>435</v>
      </c>
      <c r="C2824" s="2" t="s">
        <v>349</v>
      </c>
      <c r="D2824" s="2" t="s">
        <v>264</v>
      </c>
      <c r="E2824" s="2" t="s">
        <v>1075</v>
      </c>
      <c r="F2824" s="3">
        <v>44130</v>
      </c>
      <c r="G2824" s="2">
        <v>4</v>
      </c>
      <c r="H2824" s="11">
        <f>VLOOKUP(B2824,[1]!Product_Data[#Data],4,0)</f>
        <v>2141</v>
      </c>
      <c r="I2824" s="11">
        <f>VLOOKUP(B2824,[1]!Product_Data[#Data],3,0)</f>
        <v>1777</v>
      </c>
      <c r="J2824" s="11">
        <f t="shared" si="267"/>
        <v>7108</v>
      </c>
      <c r="K2824" s="11">
        <f t="shared" si="268"/>
        <v>8564</v>
      </c>
      <c r="L2824" s="11">
        <f t="shared" si="269"/>
        <v>1456</v>
      </c>
      <c r="M2824" t="str">
        <f>VLOOKUP(C2824,[1]!Location_Data[#Data],2,0)</f>
        <v>Santa Clara</v>
      </c>
      <c r="N2824" t="str">
        <f>VLOOKUP(D2824,[1]!Salespeople_Data[#Data],2,0)</f>
        <v>Ernest Wheeler</v>
      </c>
      <c r="O2824" t="str">
        <f>VLOOKUP(E2824,[1]!Customer_Data[#Data],2,0)</f>
        <v>Christopher Wright</v>
      </c>
      <c r="P2824" s="15">
        <f t="shared" si="264"/>
        <v>2</v>
      </c>
      <c r="Q2824">
        <f t="shared" si="265"/>
        <v>10</v>
      </c>
      <c r="R2824">
        <f t="shared" si="266"/>
        <v>2020</v>
      </c>
    </row>
    <row r="2825" spans="1:18" x14ac:dyDescent="0.25">
      <c r="A2825" s="4" t="s">
        <v>3825</v>
      </c>
      <c r="B2825" s="4" t="s">
        <v>1149</v>
      </c>
      <c r="C2825" s="4" t="s">
        <v>9</v>
      </c>
      <c r="D2825" s="4" t="s">
        <v>191</v>
      </c>
      <c r="E2825" s="4" t="s">
        <v>319</v>
      </c>
      <c r="F2825" s="5">
        <v>44119</v>
      </c>
      <c r="G2825" s="4">
        <v>3</v>
      </c>
      <c r="H2825" s="11">
        <f>VLOOKUP(B2825,[1]!Product_Data[#Data],4,0)</f>
        <v>847</v>
      </c>
      <c r="I2825" s="11">
        <f>VLOOKUP(B2825,[1]!Product_Data[#Data],3,0)</f>
        <v>534</v>
      </c>
      <c r="J2825" s="11">
        <f t="shared" si="267"/>
        <v>1602</v>
      </c>
      <c r="K2825" s="11">
        <f t="shared" si="268"/>
        <v>2541</v>
      </c>
      <c r="L2825" s="11">
        <f t="shared" si="269"/>
        <v>939</v>
      </c>
      <c r="M2825" t="str">
        <f>VLOOKUP(C2825,[1]!Location_Data[#Data],2,0)</f>
        <v>San Mateo</v>
      </c>
      <c r="N2825" t="str">
        <f>VLOOKUP(D2825,[1]!Salespeople_Data[#Data],2,0)</f>
        <v>Robert Reed</v>
      </c>
      <c r="O2825" t="str">
        <f>VLOOKUP(E2825,[1]!Customer_Data[#Data],2,0)</f>
        <v>Walter Watson</v>
      </c>
      <c r="P2825" s="15">
        <f t="shared" si="264"/>
        <v>5</v>
      </c>
      <c r="Q2825">
        <f t="shared" si="265"/>
        <v>10</v>
      </c>
      <c r="R2825">
        <f t="shared" si="266"/>
        <v>2020</v>
      </c>
    </row>
    <row r="2826" spans="1:18" x14ac:dyDescent="0.25">
      <c r="A2826" s="2" t="s">
        <v>3826</v>
      </c>
      <c r="B2826" s="2" t="s">
        <v>164</v>
      </c>
      <c r="C2826" s="2" t="s">
        <v>145</v>
      </c>
      <c r="D2826" s="2" t="s">
        <v>58</v>
      </c>
      <c r="E2826" s="2" t="s">
        <v>2577</v>
      </c>
      <c r="F2826" s="3">
        <v>43890</v>
      </c>
      <c r="G2826" s="2">
        <v>1</v>
      </c>
      <c r="H2826" s="11">
        <f>VLOOKUP(B2826,[1]!Product_Data[#Data],4,0)</f>
        <v>637</v>
      </c>
      <c r="I2826" s="11">
        <f>VLOOKUP(B2826,[1]!Product_Data[#Data],3,0)</f>
        <v>389</v>
      </c>
      <c r="J2826" s="11">
        <f t="shared" si="267"/>
        <v>389</v>
      </c>
      <c r="K2826" s="11">
        <f t="shared" si="268"/>
        <v>637</v>
      </c>
      <c r="L2826" s="11">
        <f t="shared" si="269"/>
        <v>248</v>
      </c>
      <c r="M2826" t="str">
        <f>VLOOKUP(C2826,[1]!Location_Data[#Data],2,0)</f>
        <v>Santa Maria</v>
      </c>
      <c r="N2826" t="str">
        <f>VLOOKUP(D2826,[1]!Salespeople_Data[#Data],2,0)</f>
        <v>Christopher Tucker</v>
      </c>
      <c r="O2826" t="str">
        <f>VLOOKUP(E2826,[1]!Customer_Data[#Data],2,0)</f>
        <v>Jerry Green</v>
      </c>
      <c r="P2826" s="15">
        <f t="shared" si="264"/>
        <v>7</v>
      </c>
      <c r="Q2826">
        <f t="shared" si="265"/>
        <v>2</v>
      </c>
      <c r="R2826">
        <f t="shared" si="266"/>
        <v>2020</v>
      </c>
    </row>
    <row r="2827" spans="1:18" x14ac:dyDescent="0.25">
      <c r="A2827" s="4" t="s">
        <v>3827</v>
      </c>
      <c r="B2827" s="4" t="s">
        <v>125</v>
      </c>
      <c r="C2827" s="4" t="s">
        <v>458</v>
      </c>
      <c r="D2827" s="4" t="s">
        <v>308</v>
      </c>
      <c r="E2827" s="4" t="s">
        <v>903</v>
      </c>
      <c r="F2827" s="5">
        <v>44090</v>
      </c>
      <c r="G2827" s="4">
        <v>4</v>
      </c>
      <c r="H2827" s="11">
        <f>VLOOKUP(B2827,[1]!Product_Data[#Data],4,0)</f>
        <v>1826</v>
      </c>
      <c r="I2827" s="11">
        <f>VLOOKUP(B2827,[1]!Product_Data[#Data],3,0)</f>
        <v>1443</v>
      </c>
      <c r="J2827" s="11">
        <f t="shared" si="267"/>
        <v>5772</v>
      </c>
      <c r="K2827" s="11">
        <f t="shared" si="268"/>
        <v>7304</v>
      </c>
      <c r="L2827" s="11">
        <f t="shared" si="269"/>
        <v>1532</v>
      </c>
      <c r="M2827" t="str">
        <f>VLOOKUP(C2827,[1]!Location_Data[#Data],2,0)</f>
        <v>Fontana</v>
      </c>
      <c r="N2827" t="str">
        <f>VLOOKUP(D2827,[1]!Salespeople_Data[#Data],2,0)</f>
        <v>Fred Robertson</v>
      </c>
      <c r="O2827" t="str">
        <f>VLOOKUP(E2827,[1]!Customer_Data[#Data],2,0)</f>
        <v>Billy Kennedy</v>
      </c>
      <c r="P2827" s="15">
        <f t="shared" si="264"/>
        <v>4</v>
      </c>
      <c r="Q2827">
        <f t="shared" si="265"/>
        <v>9</v>
      </c>
      <c r="R2827">
        <f t="shared" si="266"/>
        <v>2020</v>
      </c>
    </row>
    <row r="2828" spans="1:18" x14ac:dyDescent="0.25">
      <c r="A2828" s="2" t="s">
        <v>3828</v>
      </c>
      <c r="B2828" s="2" t="s">
        <v>263</v>
      </c>
      <c r="C2828" s="2" t="s">
        <v>220</v>
      </c>
      <c r="D2828" s="2" t="s">
        <v>257</v>
      </c>
      <c r="E2828" s="2" t="s">
        <v>2667</v>
      </c>
      <c r="F2828" s="3">
        <v>43893</v>
      </c>
      <c r="G2828" s="2">
        <v>1</v>
      </c>
      <c r="H2828" s="11">
        <f>VLOOKUP(B2828,[1]!Product_Data[#Data],4,0)</f>
        <v>378</v>
      </c>
      <c r="I2828" s="11">
        <f>VLOOKUP(B2828,[1]!Product_Data[#Data],3,0)</f>
        <v>291</v>
      </c>
      <c r="J2828" s="11">
        <f t="shared" si="267"/>
        <v>291</v>
      </c>
      <c r="K2828" s="11">
        <f t="shared" si="268"/>
        <v>378</v>
      </c>
      <c r="L2828" s="11">
        <f t="shared" si="269"/>
        <v>87</v>
      </c>
      <c r="M2828" t="str">
        <f>VLOOKUP(C2828,[1]!Location_Data[#Data],2,0)</f>
        <v>Modesto</v>
      </c>
      <c r="N2828" t="str">
        <f>VLOOKUP(D2828,[1]!Salespeople_Data[#Data],2,0)</f>
        <v>Jerry Perry</v>
      </c>
      <c r="O2828" t="str">
        <f>VLOOKUP(E2828,[1]!Customer_Data[#Data],2,0)</f>
        <v>Roger Elliott</v>
      </c>
      <c r="P2828" s="15">
        <f t="shared" si="264"/>
        <v>3</v>
      </c>
      <c r="Q2828">
        <f t="shared" si="265"/>
        <v>3</v>
      </c>
      <c r="R2828">
        <f t="shared" si="266"/>
        <v>2020</v>
      </c>
    </row>
    <row r="2829" spans="1:18" x14ac:dyDescent="0.25">
      <c r="A2829" s="4" t="s">
        <v>3829</v>
      </c>
      <c r="B2829" s="4" t="s">
        <v>352</v>
      </c>
      <c r="C2829" s="4" t="s">
        <v>570</v>
      </c>
      <c r="D2829" s="4" t="s">
        <v>53</v>
      </c>
      <c r="E2829" s="4" t="s">
        <v>1577</v>
      </c>
      <c r="F2829" s="5">
        <v>44046</v>
      </c>
      <c r="G2829" s="4">
        <v>1</v>
      </c>
      <c r="H2829" s="11">
        <f>VLOOKUP(B2829,[1]!Product_Data[#Data],4,0)</f>
        <v>203</v>
      </c>
      <c r="I2829" s="11">
        <f>VLOOKUP(B2829,[1]!Product_Data[#Data],3,0)</f>
        <v>154</v>
      </c>
      <c r="J2829" s="11">
        <f t="shared" si="267"/>
        <v>154</v>
      </c>
      <c r="K2829" s="11">
        <f t="shared" si="268"/>
        <v>203</v>
      </c>
      <c r="L2829" s="11">
        <f t="shared" si="269"/>
        <v>49</v>
      </c>
      <c r="M2829" t="str">
        <f>VLOOKUP(C2829,[1]!Location_Data[#Data],2,0)</f>
        <v>Fresno</v>
      </c>
      <c r="N2829" t="str">
        <f>VLOOKUP(D2829,[1]!Salespeople_Data[#Data],2,0)</f>
        <v>Scott Mason</v>
      </c>
      <c r="O2829" t="str">
        <f>VLOOKUP(E2829,[1]!Customer_Data[#Data],2,0)</f>
        <v>Kevin Wood</v>
      </c>
      <c r="P2829" s="15">
        <f t="shared" si="264"/>
        <v>2</v>
      </c>
      <c r="Q2829">
        <f t="shared" si="265"/>
        <v>8</v>
      </c>
      <c r="R2829">
        <f t="shared" si="266"/>
        <v>2020</v>
      </c>
    </row>
    <row r="2830" spans="1:18" x14ac:dyDescent="0.25">
      <c r="A2830" s="2" t="s">
        <v>3830</v>
      </c>
      <c r="B2830" s="2" t="s">
        <v>311</v>
      </c>
      <c r="C2830" s="2" t="s">
        <v>392</v>
      </c>
      <c r="D2830" s="2" t="s">
        <v>216</v>
      </c>
      <c r="E2830" s="2" t="s">
        <v>934</v>
      </c>
      <c r="F2830" s="3">
        <v>43879</v>
      </c>
      <c r="G2830" s="2">
        <v>3</v>
      </c>
      <c r="H2830" s="11">
        <f>VLOOKUP(B2830,[1]!Product_Data[#Data],4,0)</f>
        <v>1743</v>
      </c>
      <c r="I2830" s="11">
        <f>VLOOKUP(B2830,[1]!Product_Data[#Data],3,0)</f>
        <v>872</v>
      </c>
      <c r="J2830" s="11">
        <f t="shared" si="267"/>
        <v>2616</v>
      </c>
      <c r="K2830" s="11">
        <f t="shared" si="268"/>
        <v>5229</v>
      </c>
      <c r="L2830" s="11">
        <f t="shared" si="269"/>
        <v>2613</v>
      </c>
      <c r="M2830" t="str">
        <f>VLOOKUP(C2830,[1]!Location_Data[#Data],2,0)</f>
        <v>Visalia</v>
      </c>
      <c r="N2830" t="str">
        <f>VLOOKUP(D2830,[1]!Salespeople_Data[#Data],2,0)</f>
        <v>Ernest Wagner</v>
      </c>
      <c r="O2830" t="str">
        <f>VLOOKUP(E2830,[1]!Customer_Data[#Data],2,0)</f>
        <v>Christopher Nguyen</v>
      </c>
      <c r="P2830" s="15">
        <f t="shared" si="264"/>
        <v>3</v>
      </c>
      <c r="Q2830">
        <f t="shared" si="265"/>
        <v>2</v>
      </c>
      <c r="R2830">
        <f t="shared" si="266"/>
        <v>2020</v>
      </c>
    </row>
    <row r="2831" spans="1:18" x14ac:dyDescent="0.25">
      <c r="A2831" s="4" t="s">
        <v>3831</v>
      </c>
      <c r="B2831" s="4" t="s">
        <v>464</v>
      </c>
      <c r="C2831" s="4" t="s">
        <v>731</v>
      </c>
      <c r="D2831" s="4" t="s">
        <v>136</v>
      </c>
      <c r="E2831" s="4" t="s">
        <v>323</v>
      </c>
      <c r="F2831" s="5">
        <v>44162</v>
      </c>
      <c r="G2831" s="4">
        <v>2</v>
      </c>
      <c r="H2831" s="11">
        <f>VLOOKUP(B2831,[1]!Product_Data[#Data],4,0)</f>
        <v>1566</v>
      </c>
      <c r="I2831" s="11">
        <f>VLOOKUP(B2831,[1]!Product_Data[#Data],3,0)</f>
        <v>1190</v>
      </c>
      <c r="J2831" s="11">
        <f t="shared" si="267"/>
        <v>2380</v>
      </c>
      <c r="K2831" s="11">
        <f t="shared" si="268"/>
        <v>3132</v>
      </c>
      <c r="L2831" s="11">
        <f t="shared" si="269"/>
        <v>752</v>
      </c>
      <c r="M2831" t="str">
        <f>VLOOKUP(C2831,[1]!Location_Data[#Data],2,0)</f>
        <v>Costa Mesa</v>
      </c>
      <c r="N2831" t="str">
        <f>VLOOKUP(D2831,[1]!Salespeople_Data[#Data],2,0)</f>
        <v>Clarence Fox</v>
      </c>
      <c r="O2831" t="str">
        <f>VLOOKUP(E2831,[1]!Customer_Data[#Data],2,0)</f>
        <v>Douglas Franklin</v>
      </c>
      <c r="P2831" s="15">
        <f t="shared" si="264"/>
        <v>6</v>
      </c>
      <c r="Q2831">
        <f t="shared" si="265"/>
        <v>11</v>
      </c>
      <c r="R2831">
        <f t="shared" si="266"/>
        <v>2020</v>
      </c>
    </row>
    <row r="2832" spans="1:18" x14ac:dyDescent="0.25">
      <c r="A2832" s="2" t="s">
        <v>3832</v>
      </c>
      <c r="B2832" s="2" t="s">
        <v>703</v>
      </c>
      <c r="C2832" s="2" t="s">
        <v>229</v>
      </c>
      <c r="D2832" s="2" t="s">
        <v>264</v>
      </c>
      <c r="E2832" s="2" t="s">
        <v>3062</v>
      </c>
      <c r="F2832" s="3">
        <v>43951</v>
      </c>
      <c r="G2832" s="2">
        <v>1</v>
      </c>
      <c r="H2832" s="11">
        <f>VLOOKUP(B2832,[1]!Product_Data[#Data],4,0)</f>
        <v>530</v>
      </c>
      <c r="I2832" s="11">
        <f>VLOOKUP(B2832,[1]!Product_Data[#Data],3,0)</f>
        <v>435</v>
      </c>
      <c r="J2832" s="11">
        <f t="shared" si="267"/>
        <v>435</v>
      </c>
      <c r="K2832" s="11">
        <f t="shared" si="268"/>
        <v>530</v>
      </c>
      <c r="L2832" s="11">
        <f t="shared" si="269"/>
        <v>95</v>
      </c>
      <c r="M2832" t="str">
        <f>VLOOKUP(C2832,[1]!Location_Data[#Data],2,0)</f>
        <v>San Jose</v>
      </c>
      <c r="N2832" t="str">
        <f>VLOOKUP(D2832,[1]!Salespeople_Data[#Data],2,0)</f>
        <v>Ernest Wheeler</v>
      </c>
      <c r="O2832" t="str">
        <f>VLOOKUP(E2832,[1]!Customer_Data[#Data],2,0)</f>
        <v>Jeremy Jenkins</v>
      </c>
      <c r="P2832" s="15">
        <f t="shared" si="264"/>
        <v>5</v>
      </c>
      <c r="Q2832">
        <f t="shared" si="265"/>
        <v>4</v>
      </c>
      <c r="R2832">
        <f t="shared" si="266"/>
        <v>2020</v>
      </c>
    </row>
    <row r="2833" spans="1:18" x14ac:dyDescent="0.25">
      <c r="A2833" s="4" t="s">
        <v>3833</v>
      </c>
      <c r="B2833" s="4" t="s">
        <v>61</v>
      </c>
      <c r="C2833" s="4" t="s">
        <v>120</v>
      </c>
      <c r="D2833" s="4" t="s">
        <v>239</v>
      </c>
      <c r="E2833" s="4" t="s">
        <v>1447</v>
      </c>
      <c r="F2833" s="5">
        <v>43986</v>
      </c>
      <c r="G2833" s="4">
        <v>3</v>
      </c>
      <c r="H2833" s="11">
        <f>VLOOKUP(B2833,[1]!Product_Data[#Data],4,0)</f>
        <v>1889</v>
      </c>
      <c r="I2833" s="11">
        <f>VLOOKUP(B2833,[1]!Product_Data[#Data],3,0)</f>
        <v>945</v>
      </c>
      <c r="J2833" s="11">
        <f t="shared" si="267"/>
        <v>2835</v>
      </c>
      <c r="K2833" s="11">
        <f t="shared" si="268"/>
        <v>5667</v>
      </c>
      <c r="L2833" s="11">
        <f t="shared" si="269"/>
        <v>2832</v>
      </c>
      <c r="M2833" t="str">
        <f>VLOOKUP(C2833,[1]!Location_Data[#Data],2,0)</f>
        <v>Elk Grove</v>
      </c>
      <c r="N2833" t="str">
        <f>VLOOKUP(D2833,[1]!Salespeople_Data[#Data],2,0)</f>
        <v>John Reyes</v>
      </c>
      <c r="O2833" t="str">
        <f>VLOOKUP(E2833,[1]!Customer_Data[#Data],2,0)</f>
        <v>Peter Wells</v>
      </c>
      <c r="P2833" s="15">
        <f t="shared" si="264"/>
        <v>5</v>
      </c>
      <c r="Q2833">
        <f t="shared" si="265"/>
        <v>6</v>
      </c>
      <c r="R2833">
        <f t="shared" si="266"/>
        <v>2020</v>
      </c>
    </row>
    <row r="2834" spans="1:18" x14ac:dyDescent="0.25">
      <c r="A2834" s="2" t="s">
        <v>3834</v>
      </c>
      <c r="B2834" s="2" t="s">
        <v>348</v>
      </c>
      <c r="C2834" s="2" t="s">
        <v>70</v>
      </c>
      <c r="D2834" s="2" t="s">
        <v>447</v>
      </c>
      <c r="E2834" s="2" t="s">
        <v>3459</v>
      </c>
      <c r="F2834" s="3">
        <v>43999</v>
      </c>
      <c r="G2834" s="2">
        <v>1</v>
      </c>
      <c r="H2834" s="11">
        <f>VLOOKUP(B2834,[1]!Product_Data[#Data],4,0)</f>
        <v>603</v>
      </c>
      <c r="I2834" s="11">
        <f>VLOOKUP(B2834,[1]!Product_Data[#Data],3,0)</f>
        <v>416</v>
      </c>
      <c r="J2834" s="11">
        <f t="shared" si="267"/>
        <v>416</v>
      </c>
      <c r="K2834" s="11">
        <f t="shared" si="268"/>
        <v>603</v>
      </c>
      <c r="L2834" s="11">
        <f t="shared" si="269"/>
        <v>187</v>
      </c>
      <c r="M2834" t="str">
        <f>VLOOKUP(C2834,[1]!Location_Data[#Data],2,0)</f>
        <v>Clovis</v>
      </c>
      <c r="N2834" t="str">
        <f>VLOOKUP(D2834,[1]!Salespeople_Data[#Data],2,0)</f>
        <v>Howard Sims</v>
      </c>
      <c r="O2834" t="str">
        <f>VLOOKUP(E2834,[1]!Customer_Data[#Data],2,0)</f>
        <v>Juan Perez</v>
      </c>
      <c r="P2834" s="15">
        <f t="shared" si="264"/>
        <v>4</v>
      </c>
      <c r="Q2834">
        <f t="shared" si="265"/>
        <v>6</v>
      </c>
      <c r="R2834">
        <f t="shared" si="266"/>
        <v>2020</v>
      </c>
    </row>
    <row r="2835" spans="1:18" x14ac:dyDescent="0.25">
      <c r="A2835" s="4" t="s">
        <v>3835</v>
      </c>
      <c r="B2835" s="4" t="s">
        <v>139</v>
      </c>
      <c r="C2835" s="4" t="s">
        <v>29</v>
      </c>
      <c r="D2835" s="4" t="s">
        <v>225</v>
      </c>
      <c r="E2835" s="4" t="s">
        <v>613</v>
      </c>
      <c r="F2835" s="5">
        <v>43898</v>
      </c>
      <c r="G2835" s="4">
        <v>3</v>
      </c>
      <c r="H2835" s="11">
        <f>VLOOKUP(B2835,[1]!Product_Data[#Data],4,0)</f>
        <v>817</v>
      </c>
      <c r="I2835" s="11">
        <f>VLOOKUP(B2835,[1]!Product_Data[#Data],3,0)</f>
        <v>409</v>
      </c>
      <c r="J2835" s="11">
        <f t="shared" si="267"/>
        <v>1227</v>
      </c>
      <c r="K2835" s="11">
        <f t="shared" si="268"/>
        <v>2451</v>
      </c>
      <c r="L2835" s="11">
        <f t="shared" si="269"/>
        <v>1224</v>
      </c>
      <c r="M2835" t="str">
        <f>VLOOKUP(C2835,[1]!Location_Data[#Data],2,0)</f>
        <v>Santa Ana</v>
      </c>
      <c r="N2835" t="str">
        <f>VLOOKUP(D2835,[1]!Salespeople_Data[#Data],2,0)</f>
        <v>Andrew Bowman</v>
      </c>
      <c r="O2835" t="str">
        <f>VLOOKUP(E2835,[1]!Customer_Data[#Data],2,0)</f>
        <v>Eric Armstrong</v>
      </c>
      <c r="P2835" s="15">
        <f t="shared" si="264"/>
        <v>1</v>
      </c>
      <c r="Q2835">
        <f t="shared" si="265"/>
        <v>3</v>
      </c>
      <c r="R2835">
        <f t="shared" si="266"/>
        <v>2020</v>
      </c>
    </row>
    <row r="2836" spans="1:18" x14ac:dyDescent="0.25">
      <c r="A2836" s="2" t="s">
        <v>3836</v>
      </c>
      <c r="B2836" s="2" t="s">
        <v>223</v>
      </c>
      <c r="C2836" s="2" t="s">
        <v>253</v>
      </c>
      <c r="D2836" s="2" t="s">
        <v>111</v>
      </c>
      <c r="E2836" s="2" t="s">
        <v>957</v>
      </c>
      <c r="F2836" s="3">
        <v>44162</v>
      </c>
      <c r="G2836" s="2">
        <v>1</v>
      </c>
      <c r="H2836" s="11">
        <f>VLOOKUP(B2836,[1]!Product_Data[#Data],4,0)</f>
        <v>799</v>
      </c>
      <c r="I2836" s="11">
        <f>VLOOKUP(B2836,[1]!Product_Data[#Data],3,0)</f>
        <v>455</v>
      </c>
      <c r="J2836" s="11">
        <f t="shared" si="267"/>
        <v>455</v>
      </c>
      <c r="K2836" s="11">
        <f t="shared" si="268"/>
        <v>799</v>
      </c>
      <c r="L2836" s="11">
        <f t="shared" si="269"/>
        <v>344</v>
      </c>
      <c r="M2836" t="str">
        <f>VLOOKUP(C2836,[1]!Location_Data[#Data],2,0)</f>
        <v>Bakersfield</v>
      </c>
      <c r="N2836" t="str">
        <f>VLOOKUP(D2836,[1]!Salespeople_Data[#Data],2,0)</f>
        <v>Ryan Welch</v>
      </c>
      <c r="O2836" t="str">
        <f>VLOOKUP(E2836,[1]!Customer_Data[#Data],2,0)</f>
        <v>Robert Jackson</v>
      </c>
      <c r="P2836" s="15">
        <f t="shared" si="264"/>
        <v>6</v>
      </c>
      <c r="Q2836">
        <f t="shared" si="265"/>
        <v>11</v>
      </c>
      <c r="R2836">
        <f t="shared" si="266"/>
        <v>2020</v>
      </c>
    </row>
    <row r="2837" spans="1:18" x14ac:dyDescent="0.25">
      <c r="A2837" s="4" t="s">
        <v>3837</v>
      </c>
      <c r="B2837" s="4" t="s">
        <v>325</v>
      </c>
      <c r="C2837" s="4" t="s">
        <v>14</v>
      </c>
      <c r="D2837" s="4" t="s">
        <v>136</v>
      </c>
      <c r="E2837" s="4" t="s">
        <v>838</v>
      </c>
      <c r="F2837" s="5">
        <v>44161</v>
      </c>
      <c r="G2837" s="4">
        <v>3</v>
      </c>
      <c r="H2837" s="11">
        <f>VLOOKUP(B2837,[1]!Product_Data[#Data],4,0)</f>
        <v>1526</v>
      </c>
      <c r="I2837" s="11">
        <f>VLOOKUP(B2837,[1]!Product_Data[#Data],3,0)</f>
        <v>1251</v>
      </c>
      <c r="J2837" s="11">
        <f t="shared" si="267"/>
        <v>3753</v>
      </c>
      <c r="K2837" s="11">
        <f t="shared" si="268"/>
        <v>4578</v>
      </c>
      <c r="L2837" s="11">
        <f t="shared" si="269"/>
        <v>825</v>
      </c>
      <c r="M2837" t="str">
        <f>VLOOKUP(C2837,[1]!Location_Data[#Data],2,0)</f>
        <v>Santa Clarita</v>
      </c>
      <c r="N2837" t="str">
        <f>VLOOKUP(D2837,[1]!Salespeople_Data[#Data],2,0)</f>
        <v>Clarence Fox</v>
      </c>
      <c r="O2837" t="str">
        <f>VLOOKUP(E2837,[1]!Customer_Data[#Data],2,0)</f>
        <v>Matthew Duncan</v>
      </c>
      <c r="P2837" s="15">
        <f t="shared" si="264"/>
        <v>5</v>
      </c>
      <c r="Q2837">
        <f t="shared" si="265"/>
        <v>11</v>
      </c>
      <c r="R2837">
        <f t="shared" si="266"/>
        <v>2020</v>
      </c>
    </row>
    <row r="2838" spans="1:18" x14ac:dyDescent="0.25">
      <c r="A2838" s="2" t="s">
        <v>3838</v>
      </c>
      <c r="B2838" s="2" t="s">
        <v>858</v>
      </c>
      <c r="C2838" s="2" t="s">
        <v>386</v>
      </c>
      <c r="D2838" s="2" t="s">
        <v>250</v>
      </c>
      <c r="E2838" s="2" t="s">
        <v>3158</v>
      </c>
      <c r="F2838" s="3">
        <v>44135</v>
      </c>
      <c r="G2838" s="2">
        <v>1</v>
      </c>
      <c r="H2838" s="11">
        <f>VLOOKUP(B2838,[1]!Product_Data[#Data],4,0)</f>
        <v>2294</v>
      </c>
      <c r="I2838" s="11">
        <f>VLOOKUP(B2838,[1]!Product_Data[#Data],3,0)</f>
        <v>1399</v>
      </c>
      <c r="J2838" s="11">
        <f t="shared" si="267"/>
        <v>1399</v>
      </c>
      <c r="K2838" s="11">
        <f t="shared" si="268"/>
        <v>2294</v>
      </c>
      <c r="L2838" s="11">
        <f t="shared" si="269"/>
        <v>895</v>
      </c>
      <c r="M2838" t="str">
        <f>VLOOKUP(C2838,[1]!Location_Data[#Data],2,0)</f>
        <v>Carlsbad</v>
      </c>
      <c r="N2838" t="str">
        <f>VLOOKUP(D2838,[1]!Salespeople_Data[#Data],2,0)</f>
        <v>Martin Carr</v>
      </c>
      <c r="O2838" t="str">
        <f>VLOOKUP(E2838,[1]!Customer_Data[#Data],2,0)</f>
        <v>Jack Lynch</v>
      </c>
      <c r="P2838" s="15">
        <f t="shared" si="264"/>
        <v>7</v>
      </c>
      <c r="Q2838">
        <f t="shared" si="265"/>
        <v>10</v>
      </c>
      <c r="R2838">
        <f t="shared" si="266"/>
        <v>2020</v>
      </c>
    </row>
    <row r="2839" spans="1:18" x14ac:dyDescent="0.25">
      <c r="A2839" s="4" t="s">
        <v>3839</v>
      </c>
      <c r="B2839" s="4" t="s">
        <v>275</v>
      </c>
      <c r="C2839" s="4" t="s">
        <v>52</v>
      </c>
      <c r="D2839" s="4" t="s">
        <v>136</v>
      </c>
      <c r="E2839" s="4" t="s">
        <v>2225</v>
      </c>
      <c r="F2839" s="5">
        <v>43925</v>
      </c>
      <c r="G2839" s="4">
        <v>1</v>
      </c>
      <c r="H2839" s="11">
        <f>VLOOKUP(B2839,[1]!Product_Data[#Data],4,0)</f>
        <v>2353</v>
      </c>
      <c r="I2839" s="11">
        <f>VLOOKUP(B2839,[1]!Product_Data[#Data],3,0)</f>
        <v>1788</v>
      </c>
      <c r="J2839" s="11">
        <f t="shared" si="267"/>
        <v>1788</v>
      </c>
      <c r="K2839" s="11">
        <f t="shared" si="268"/>
        <v>2353</v>
      </c>
      <c r="L2839" s="11">
        <f t="shared" si="269"/>
        <v>565</v>
      </c>
      <c r="M2839" t="str">
        <f>VLOOKUP(C2839,[1]!Location_Data[#Data],2,0)</f>
        <v>Pasadena</v>
      </c>
      <c r="N2839" t="str">
        <f>VLOOKUP(D2839,[1]!Salespeople_Data[#Data],2,0)</f>
        <v>Clarence Fox</v>
      </c>
      <c r="O2839" t="str">
        <f>VLOOKUP(E2839,[1]!Customer_Data[#Data],2,0)</f>
        <v>Ronald George</v>
      </c>
      <c r="P2839" s="15">
        <f t="shared" si="264"/>
        <v>7</v>
      </c>
      <c r="Q2839">
        <f t="shared" si="265"/>
        <v>4</v>
      </c>
      <c r="R2839">
        <f t="shared" si="266"/>
        <v>2020</v>
      </c>
    </row>
    <row r="2840" spans="1:18" x14ac:dyDescent="0.25">
      <c r="A2840" s="2" t="s">
        <v>3840</v>
      </c>
      <c r="B2840" s="2" t="s">
        <v>403</v>
      </c>
      <c r="C2840" s="2" t="s">
        <v>120</v>
      </c>
      <c r="D2840" s="2" t="s">
        <v>25</v>
      </c>
      <c r="E2840" s="2" t="s">
        <v>615</v>
      </c>
      <c r="F2840" s="3">
        <v>44067</v>
      </c>
      <c r="G2840" s="2">
        <v>2</v>
      </c>
      <c r="H2840" s="11">
        <f>VLOOKUP(B2840,[1]!Product_Data[#Data],4,0)</f>
        <v>392</v>
      </c>
      <c r="I2840" s="11">
        <f>VLOOKUP(B2840,[1]!Product_Data[#Data],3,0)</f>
        <v>255</v>
      </c>
      <c r="J2840" s="11">
        <f t="shared" si="267"/>
        <v>510</v>
      </c>
      <c r="K2840" s="11">
        <f t="shared" si="268"/>
        <v>784</v>
      </c>
      <c r="L2840" s="11">
        <f t="shared" si="269"/>
        <v>274</v>
      </c>
      <c r="M2840" t="str">
        <f>VLOOKUP(C2840,[1]!Location_Data[#Data],2,0)</f>
        <v>Elk Grove</v>
      </c>
      <c r="N2840" t="str">
        <f>VLOOKUP(D2840,[1]!Salespeople_Data[#Data],2,0)</f>
        <v>Brian Davis</v>
      </c>
      <c r="O2840" t="str">
        <f>VLOOKUP(E2840,[1]!Customer_Data[#Data],2,0)</f>
        <v>Timothy Lawrence</v>
      </c>
      <c r="P2840" s="15">
        <f t="shared" si="264"/>
        <v>2</v>
      </c>
      <c r="Q2840">
        <f t="shared" si="265"/>
        <v>8</v>
      </c>
      <c r="R2840">
        <f t="shared" si="266"/>
        <v>2020</v>
      </c>
    </row>
    <row r="2841" spans="1:18" x14ac:dyDescent="0.25">
      <c r="A2841" s="4" t="s">
        <v>3841</v>
      </c>
      <c r="B2841" s="4" t="s">
        <v>464</v>
      </c>
      <c r="C2841" s="4" t="s">
        <v>392</v>
      </c>
      <c r="D2841" s="4" t="s">
        <v>80</v>
      </c>
      <c r="E2841" s="4" t="s">
        <v>637</v>
      </c>
      <c r="F2841" s="5">
        <v>43900</v>
      </c>
      <c r="G2841" s="4">
        <v>2</v>
      </c>
      <c r="H2841" s="11">
        <f>VLOOKUP(B2841,[1]!Product_Data[#Data],4,0)</f>
        <v>1566</v>
      </c>
      <c r="I2841" s="11">
        <f>VLOOKUP(B2841,[1]!Product_Data[#Data],3,0)</f>
        <v>1190</v>
      </c>
      <c r="J2841" s="11">
        <f t="shared" si="267"/>
        <v>2380</v>
      </c>
      <c r="K2841" s="11">
        <f t="shared" si="268"/>
        <v>3132</v>
      </c>
      <c r="L2841" s="11">
        <f t="shared" si="269"/>
        <v>752</v>
      </c>
      <c r="M2841" t="str">
        <f>VLOOKUP(C2841,[1]!Location_Data[#Data],2,0)</f>
        <v>Visalia</v>
      </c>
      <c r="N2841" t="str">
        <f>VLOOKUP(D2841,[1]!Salespeople_Data[#Data],2,0)</f>
        <v>Henry Nelson</v>
      </c>
      <c r="O2841" t="str">
        <f>VLOOKUP(E2841,[1]!Customer_Data[#Data],2,0)</f>
        <v>Stephen Reynolds</v>
      </c>
      <c r="P2841" s="15">
        <f t="shared" si="264"/>
        <v>3</v>
      </c>
      <c r="Q2841">
        <f t="shared" si="265"/>
        <v>3</v>
      </c>
      <c r="R2841">
        <f t="shared" si="266"/>
        <v>2020</v>
      </c>
    </row>
    <row r="2842" spans="1:18" x14ac:dyDescent="0.25">
      <c r="A2842" s="2" t="s">
        <v>3842</v>
      </c>
      <c r="B2842" s="2" t="s">
        <v>666</v>
      </c>
      <c r="C2842" s="2" t="s">
        <v>220</v>
      </c>
      <c r="D2842" s="2" t="s">
        <v>345</v>
      </c>
      <c r="E2842" s="2" t="s">
        <v>328</v>
      </c>
      <c r="F2842" s="3">
        <v>44136</v>
      </c>
      <c r="G2842" s="2">
        <v>4</v>
      </c>
      <c r="H2842" s="11">
        <f>VLOOKUP(B2842,[1]!Product_Data[#Data],4,0)</f>
        <v>2241</v>
      </c>
      <c r="I2842" s="11">
        <f>VLOOKUP(B2842,[1]!Product_Data[#Data],3,0)</f>
        <v>1367</v>
      </c>
      <c r="J2842" s="11">
        <f t="shared" si="267"/>
        <v>5468</v>
      </c>
      <c r="K2842" s="11">
        <f t="shared" si="268"/>
        <v>8964</v>
      </c>
      <c r="L2842" s="11">
        <f t="shared" si="269"/>
        <v>3496</v>
      </c>
      <c r="M2842" t="str">
        <f>VLOOKUP(C2842,[1]!Location_Data[#Data],2,0)</f>
        <v>Modesto</v>
      </c>
      <c r="N2842" t="str">
        <f>VLOOKUP(D2842,[1]!Salespeople_Data[#Data],2,0)</f>
        <v>Larry Marshall</v>
      </c>
      <c r="O2842" t="str">
        <f>VLOOKUP(E2842,[1]!Customer_Data[#Data],2,0)</f>
        <v>Charles Sims</v>
      </c>
      <c r="P2842" s="15">
        <f t="shared" si="264"/>
        <v>1</v>
      </c>
      <c r="Q2842">
        <f t="shared" si="265"/>
        <v>11</v>
      </c>
      <c r="R2842">
        <f t="shared" si="266"/>
        <v>2020</v>
      </c>
    </row>
    <row r="2843" spans="1:18" x14ac:dyDescent="0.25">
      <c r="A2843" s="4" t="s">
        <v>3843</v>
      </c>
      <c r="B2843" s="4" t="s">
        <v>104</v>
      </c>
      <c r="C2843" s="4" t="s">
        <v>519</v>
      </c>
      <c r="D2843" s="4" t="s">
        <v>101</v>
      </c>
      <c r="E2843" s="4" t="s">
        <v>498</v>
      </c>
      <c r="F2843" s="5">
        <v>44034</v>
      </c>
      <c r="G2843" s="4">
        <v>1</v>
      </c>
      <c r="H2843" s="11">
        <f>VLOOKUP(B2843,[1]!Product_Data[#Data],4,0)</f>
        <v>1671</v>
      </c>
      <c r="I2843" s="11">
        <f>VLOOKUP(B2843,[1]!Product_Data[#Data],3,0)</f>
        <v>1220</v>
      </c>
      <c r="J2843" s="11">
        <f t="shared" si="267"/>
        <v>1220</v>
      </c>
      <c r="K2843" s="11">
        <f t="shared" si="268"/>
        <v>1671</v>
      </c>
      <c r="L2843" s="11">
        <f t="shared" si="269"/>
        <v>451</v>
      </c>
      <c r="M2843" t="str">
        <f>VLOOKUP(C2843,[1]!Location_Data[#Data],2,0)</f>
        <v>Anaheim</v>
      </c>
      <c r="N2843" t="str">
        <f>VLOOKUP(D2843,[1]!Salespeople_Data[#Data],2,0)</f>
        <v>Scott Clark</v>
      </c>
      <c r="O2843" t="str">
        <f>VLOOKUP(E2843,[1]!Customer_Data[#Data],2,0)</f>
        <v>Ernest Austin</v>
      </c>
      <c r="P2843" s="15">
        <f t="shared" si="264"/>
        <v>4</v>
      </c>
      <c r="Q2843">
        <f t="shared" si="265"/>
        <v>7</v>
      </c>
      <c r="R2843">
        <f t="shared" si="266"/>
        <v>2020</v>
      </c>
    </row>
    <row r="2844" spans="1:18" x14ac:dyDescent="0.25">
      <c r="A2844" s="2" t="s">
        <v>3844</v>
      </c>
      <c r="B2844" s="2" t="s">
        <v>925</v>
      </c>
      <c r="C2844" s="2" t="s">
        <v>253</v>
      </c>
      <c r="D2844" s="2" t="s">
        <v>53</v>
      </c>
      <c r="E2844" s="2" t="s">
        <v>336</v>
      </c>
      <c r="F2844" s="3">
        <v>43969</v>
      </c>
      <c r="G2844" s="2">
        <v>1</v>
      </c>
      <c r="H2844" s="11">
        <f>VLOOKUP(B2844,[1]!Product_Data[#Data],4,0)</f>
        <v>136</v>
      </c>
      <c r="I2844" s="11">
        <f>VLOOKUP(B2844,[1]!Product_Data[#Data],3,0)</f>
        <v>72</v>
      </c>
      <c r="J2844" s="11">
        <f t="shared" si="267"/>
        <v>72</v>
      </c>
      <c r="K2844" s="11">
        <f t="shared" si="268"/>
        <v>136</v>
      </c>
      <c r="L2844" s="11">
        <f t="shared" si="269"/>
        <v>64</v>
      </c>
      <c r="M2844" t="str">
        <f>VLOOKUP(C2844,[1]!Location_Data[#Data],2,0)</f>
        <v>Bakersfield</v>
      </c>
      <c r="N2844" t="str">
        <f>VLOOKUP(D2844,[1]!Salespeople_Data[#Data],2,0)</f>
        <v>Scott Mason</v>
      </c>
      <c r="O2844" t="str">
        <f>VLOOKUP(E2844,[1]!Customer_Data[#Data],2,0)</f>
        <v>Mark Lee</v>
      </c>
      <c r="P2844" s="15">
        <f t="shared" si="264"/>
        <v>2</v>
      </c>
      <c r="Q2844">
        <f t="shared" si="265"/>
        <v>5</v>
      </c>
      <c r="R2844">
        <f t="shared" si="266"/>
        <v>2020</v>
      </c>
    </row>
    <row r="2845" spans="1:18" x14ac:dyDescent="0.25">
      <c r="A2845" s="4" t="s">
        <v>3845</v>
      </c>
      <c r="B2845" s="4" t="s">
        <v>132</v>
      </c>
      <c r="C2845" s="4" t="s">
        <v>211</v>
      </c>
      <c r="D2845" s="4" t="s">
        <v>170</v>
      </c>
      <c r="E2845" s="4" t="s">
        <v>740</v>
      </c>
      <c r="F2845" s="5">
        <v>44059</v>
      </c>
      <c r="G2845" s="4">
        <v>1</v>
      </c>
      <c r="H2845" s="11">
        <f>VLOOKUP(B2845,[1]!Product_Data[#Data],4,0)</f>
        <v>2091</v>
      </c>
      <c r="I2845" s="11">
        <f>VLOOKUP(B2845,[1]!Product_Data[#Data],3,0)</f>
        <v>1485</v>
      </c>
      <c r="J2845" s="11">
        <f t="shared" si="267"/>
        <v>1485</v>
      </c>
      <c r="K2845" s="11">
        <f t="shared" si="268"/>
        <v>2091</v>
      </c>
      <c r="L2845" s="11">
        <f t="shared" si="269"/>
        <v>606</v>
      </c>
      <c r="M2845" t="str">
        <f>VLOOKUP(C2845,[1]!Location_Data[#Data],2,0)</f>
        <v>Chula Vista</v>
      </c>
      <c r="N2845" t="str">
        <f>VLOOKUP(D2845,[1]!Salespeople_Data[#Data],2,0)</f>
        <v>Sean Miller</v>
      </c>
      <c r="O2845" t="str">
        <f>VLOOKUP(E2845,[1]!Customer_Data[#Data],2,0)</f>
        <v>Jeremy Schmidt</v>
      </c>
      <c r="P2845" s="15">
        <f t="shared" si="264"/>
        <v>1</v>
      </c>
      <c r="Q2845">
        <f t="shared" si="265"/>
        <v>8</v>
      </c>
      <c r="R2845">
        <f t="shared" si="266"/>
        <v>2020</v>
      </c>
    </row>
    <row r="2846" spans="1:18" x14ac:dyDescent="0.25">
      <c r="A2846" s="2" t="s">
        <v>3846</v>
      </c>
      <c r="B2846" s="2" t="s">
        <v>177</v>
      </c>
      <c r="C2846" s="2" t="s">
        <v>9</v>
      </c>
      <c r="D2846" s="2" t="s">
        <v>159</v>
      </c>
      <c r="E2846" s="2" t="s">
        <v>816</v>
      </c>
      <c r="F2846" s="3">
        <v>43866</v>
      </c>
      <c r="G2846" s="2">
        <v>1</v>
      </c>
      <c r="H2846" s="11">
        <f>VLOOKUP(B2846,[1]!Product_Data[#Data],4,0)</f>
        <v>2497</v>
      </c>
      <c r="I2846" s="11">
        <f>VLOOKUP(B2846,[1]!Product_Data[#Data],3,0)</f>
        <v>1473</v>
      </c>
      <c r="J2846" s="11">
        <f t="shared" si="267"/>
        <v>1473</v>
      </c>
      <c r="K2846" s="11">
        <f t="shared" si="268"/>
        <v>2497</v>
      </c>
      <c r="L2846" s="11">
        <f t="shared" si="269"/>
        <v>1024</v>
      </c>
      <c r="M2846" t="str">
        <f>VLOOKUP(C2846,[1]!Location_Data[#Data],2,0)</f>
        <v>San Mateo</v>
      </c>
      <c r="N2846" t="str">
        <f>VLOOKUP(D2846,[1]!Salespeople_Data[#Data],2,0)</f>
        <v>Bobby Russell</v>
      </c>
      <c r="O2846" t="str">
        <f>VLOOKUP(E2846,[1]!Customer_Data[#Data],2,0)</f>
        <v>Steven Martinez</v>
      </c>
      <c r="P2846" s="15">
        <f t="shared" si="264"/>
        <v>4</v>
      </c>
      <c r="Q2846">
        <f t="shared" si="265"/>
        <v>2</v>
      </c>
      <c r="R2846">
        <f t="shared" si="266"/>
        <v>2020</v>
      </c>
    </row>
    <row r="2847" spans="1:18" x14ac:dyDescent="0.25">
      <c r="A2847" s="4" t="s">
        <v>3847</v>
      </c>
      <c r="B2847" s="4" t="s">
        <v>47</v>
      </c>
      <c r="C2847" s="4" t="s">
        <v>272</v>
      </c>
      <c r="D2847" s="4" t="s">
        <v>136</v>
      </c>
      <c r="E2847" s="4" t="s">
        <v>2354</v>
      </c>
      <c r="F2847" s="5">
        <v>43938</v>
      </c>
      <c r="G2847" s="4">
        <v>1</v>
      </c>
      <c r="H2847" s="11">
        <f>VLOOKUP(B2847,[1]!Product_Data[#Data],4,0)</f>
        <v>1812</v>
      </c>
      <c r="I2847" s="11">
        <f>VLOOKUP(B2847,[1]!Product_Data[#Data],3,0)</f>
        <v>1305</v>
      </c>
      <c r="J2847" s="11">
        <f t="shared" si="267"/>
        <v>1305</v>
      </c>
      <c r="K2847" s="11">
        <f t="shared" si="268"/>
        <v>1812</v>
      </c>
      <c r="L2847" s="11">
        <f t="shared" si="269"/>
        <v>507</v>
      </c>
      <c r="M2847" t="str">
        <f>VLOOKUP(C2847,[1]!Location_Data[#Data],2,0)</f>
        <v>Torrance</v>
      </c>
      <c r="N2847" t="str">
        <f>VLOOKUP(D2847,[1]!Salespeople_Data[#Data],2,0)</f>
        <v>Clarence Fox</v>
      </c>
      <c r="O2847" t="str">
        <f>VLOOKUP(E2847,[1]!Customer_Data[#Data],2,0)</f>
        <v>Jeremy Porter</v>
      </c>
      <c r="P2847" s="15">
        <f t="shared" si="264"/>
        <v>6</v>
      </c>
      <c r="Q2847">
        <f t="shared" si="265"/>
        <v>4</v>
      </c>
      <c r="R2847">
        <f t="shared" si="266"/>
        <v>2020</v>
      </c>
    </row>
    <row r="2848" spans="1:18" x14ac:dyDescent="0.25">
      <c r="A2848" s="2" t="s">
        <v>3848</v>
      </c>
      <c r="B2848" s="2" t="s">
        <v>370</v>
      </c>
      <c r="C2848" s="2" t="s">
        <v>9</v>
      </c>
      <c r="D2848" s="2" t="s">
        <v>101</v>
      </c>
      <c r="E2848" s="2" t="s">
        <v>2228</v>
      </c>
      <c r="F2848" s="3">
        <v>44037</v>
      </c>
      <c r="G2848" s="2">
        <v>1</v>
      </c>
      <c r="H2848" s="11">
        <f>VLOOKUP(B2848,[1]!Product_Data[#Data],4,0)</f>
        <v>771</v>
      </c>
      <c r="I2848" s="11">
        <f>VLOOKUP(B2848,[1]!Product_Data[#Data],3,0)</f>
        <v>648</v>
      </c>
      <c r="J2848" s="11">
        <f t="shared" si="267"/>
        <v>648</v>
      </c>
      <c r="K2848" s="11">
        <f t="shared" si="268"/>
        <v>771</v>
      </c>
      <c r="L2848" s="11">
        <f t="shared" si="269"/>
        <v>123</v>
      </c>
      <c r="M2848" t="str">
        <f>VLOOKUP(C2848,[1]!Location_Data[#Data],2,0)</f>
        <v>San Mateo</v>
      </c>
      <c r="N2848" t="str">
        <f>VLOOKUP(D2848,[1]!Salespeople_Data[#Data],2,0)</f>
        <v>Scott Clark</v>
      </c>
      <c r="O2848" t="str">
        <f>VLOOKUP(E2848,[1]!Customer_Data[#Data],2,0)</f>
        <v>Peter Cook</v>
      </c>
      <c r="P2848" s="15">
        <f t="shared" si="264"/>
        <v>7</v>
      </c>
      <c r="Q2848">
        <f t="shared" si="265"/>
        <v>7</v>
      </c>
      <c r="R2848">
        <f t="shared" si="266"/>
        <v>2020</v>
      </c>
    </row>
    <row r="2849" spans="1:18" x14ac:dyDescent="0.25">
      <c r="A2849" s="4" t="s">
        <v>3849</v>
      </c>
      <c r="B2849" s="4" t="s">
        <v>666</v>
      </c>
      <c r="C2849" s="4" t="s">
        <v>57</v>
      </c>
      <c r="D2849" s="4" t="s">
        <v>49</v>
      </c>
      <c r="E2849" s="4" t="s">
        <v>846</v>
      </c>
      <c r="F2849" s="5">
        <v>43831</v>
      </c>
      <c r="G2849" s="4">
        <v>1</v>
      </c>
      <c r="H2849" s="11">
        <f>VLOOKUP(B2849,[1]!Product_Data[#Data],4,0)</f>
        <v>2241</v>
      </c>
      <c r="I2849" s="11">
        <f>VLOOKUP(B2849,[1]!Product_Data[#Data],3,0)</f>
        <v>1367</v>
      </c>
      <c r="J2849" s="11">
        <f t="shared" si="267"/>
        <v>1367</v>
      </c>
      <c r="K2849" s="11">
        <f t="shared" si="268"/>
        <v>2241</v>
      </c>
      <c r="L2849" s="11">
        <f t="shared" si="269"/>
        <v>874</v>
      </c>
      <c r="M2849" t="str">
        <f>VLOOKUP(C2849,[1]!Location_Data[#Data],2,0)</f>
        <v>Thousand Oaks</v>
      </c>
      <c r="N2849" t="str">
        <f>VLOOKUP(D2849,[1]!Salespeople_Data[#Data],2,0)</f>
        <v>Walter Cook</v>
      </c>
      <c r="O2849" t="str">
        <f>VLOOKUP(E2849,[1]!Customer_Data[#Data],2,0)</f>
        <v>Steven Young</v>
      </c>
      <c r="P2849" s="15">
        <f t="shared" si="264"/>
        <v>4</v>
      </c>
      <c r="Q2849">
        <f t="shared" si="265"/>
        <v>1</v>
      </c>
      <c r="R2849">
        <f t="shared" si="266"/>
        <v>2020</v>
      </c>
    </row>
    <row r="2850" spans="1:18" x14ac:dyDescent="0.25">
      <c r="A2850" s="2" t="s">
        <v>3850</v>
      </c>
      <c r="B2850" s="2" t="s">
        <v>235</v>
      </c>
      <c r="C2850" s="2" t="s">
        <v>224</v>
      </c>
      <c r="D2850" s="2" t="s">
        <v>106</v>
      </c>
      <c r="E2850" s="2" t="s">
        <v>1313</v>
      </c>
      <c r="F2850" s="3">
        <v>43872</v>
      </c>
      <c r="G2850" s="2">
        <v>3</v>
      </c>
      <c r="H2850" s="11">
        <f>VLOOKUP(B2850,[1]!Product_Data[#Data],4,0)</f>
        <v>1887</v>
      </c>
      <c r="I2850" s="11">
        <f>VLOOKUP(B2850,[1]!Product_Data[#Data],3,0)</f>
        <v>1378</v>
      </c>
      <c r="J2850" s="11">
        <f t="shared" si="267"/>
        <v>4134</v>
      </c>
      <c r="K2850" s="11">
        <f t="shared" si="268"/>
        <v>5661</v>
      </c>
      <c r="L2850" s="11">
        <f t="shared" si="269"/>
        <v>1527</v>
      </c>
      <c r="M2850" t="str">
        <f>VLOOKUP(C2850,[1]!Location_Data[#Data],2,0)</f>
        <v>Huntington Beach</v>
      </c>
      <c r="N2850" t="str">
        <f>VLOOKUP(D2850,[1]!Salespeople_Data[#Data],2,0)</f>
        <v>Patrick Ruiz</v>
      </c>
      <c r="O2850" t="str">
        <f>VLOOKUP(E2850,[1]!Customer_Data[#Data],2,0)</f>
        <v>Joshua Little</v>
      </c>
      <c r="P2850" s="15">
        <f t="shared" si="264"/>
        <v>3</v>
      </c>
      <c r="Q2850">
        <f t="shared" si="265"/>
        <v>2</v>
      </c>
      <c r="R2850">
        <f t="shared" si="266"/>
        <v>2020</v>
      </c>
    </row>
    <row r="2851" spans="1:18" x14ac:dyDescent="0.25">
      <c r="A2851" s="4" t="s">
        <v>3851</v>
      </c>
      <c r="B2851" s="4" t="s">
        <v>219</v>
      </c>
      <c r="C2851" s="4" t="s">
        <v>355</v>
      </c>
      <c r="D2851" s="4" t="s">
        <v>250</v>
      </c>
      <c r="E2851" s="4" t="s">
        <v>1844</v>
      </c>
      <c r="F2851" s="5">
        <v>44069</v>
      </c>
      <c r="G2851" s="4">
        <v>1</v>
      </c>
      <c r="H2851" s="11">
        <f>VLOOKUP(B2851,[1]!Product_Data[#Data],4,0)</f>
        <v>561</v>
      </c>
      <c r="I2851" s="11">
        <f>VLOOKUP(B2851,[1]!Product_Data[#Data],3,0)</f>
        <v>421</v>
      </c>
      <c r="J2851" s="11">
        <f t="shared" si="267"/>
        <v>421</v>
      </c>
      <c r="K2851" s="11">
        <f t="shared" si="268"/>
        <v>561</v>
      </c>
      <c r="L2851" s="11">
        <f t="shared" si="269"/>
        <v>140</v>
      </c>
      <c r="M2851" t="str">
        <f>VLOOKUP(C2851,[1]!Location_Data[#Data],2,0)</f>
        <v>Burbank</v>
      </c>
      <c r="N2851" t="str">
        <f>VLOOKUP(D2851,[1]!Salespeople_Data[#Data],2,0)</f>
        <v>Martin Carr</v>
      </c>
      <c r="O2851" t="str">
        <f>VLOOKUP(E2851,[1]!Customer_Data[#Data],2,0)</f>
        <v>Phillip Ellis</v>
      </c>
      <c r="P2851" s="15">
        <f t="shared" si="264"/>
        <v>4</v>
      </c>
      <c r="Q2851">
        <f t="shared" si="265"/>
        <v>8</v>
      </c>
      <c r="R2851">
        <f t="shared" si="266"/>
        <v>2020</v>
      </c>
    </row>
    <row r="2852" spans="1:18" x14ac:dyDescent="0.25">
      <c r="A2852" s="2" t="s">
        <v>3852</v>
      </c>
      <c r="B2852" s="2" t="s">
        <v>132</v>
      </c>
      <c r="C2852" s="2" t="s">
        <v>731</v>
      </c>
      <c r="D2852" s="2" t="s">
        <v>10</v>
      </c>
      <c r="E2852" s="2" t="s">
        <v>3853</v>
      </c>
      <c r="F2852" s="3">
        <v>44016</v>
      </c>
      <c r="G2852" s="2">
        <v>1</v>
      </c>
      <c r="H2852" s="11">
        <f>VLOOKUP(B2852,[1]!Product_Data[#Data],4,0)</f>
        <v>2091</v>
      </c>
      <c r="I2852" s="11">
        <f>VLOOKUP(B2852,[1]!Product_Data[#Data],3,0)</f>
        <v>1485</v>
      </c>
      <c r="J2852" s="11">
        <f t="shared" si="267"/>
        <v>1485</v>
      </c>
      <c r="K2852" s="11">
        <f t="shared" si="268"/>
        <v>2091</v>
      </c>
      <c r="L2852" s="11">
        <f t="shared" si="269"/>
        <v>606</v>
      </c>
      <c r="M2852" t="str">
        <f>VLOOKUP(C2852,[1]!Location_Data[#Data],2,0)</f>
        <v>Costa Mesa</v>
      </c>
      <c r="N2852" t="str">
        <f>VLOOKUP(D2852,[1]!Salespeople_Data[#Data],2,0)</f>
        <v>Justin Lynch</v>
      </c>
      <c r="O2852" t="str">
        <f>VLOOKUP(E2852,[1]!Customer_Data[#Data],2,0)</f>
        <v>Phillip Webb</v>
      </c>
      <c r="P2852" s="15">
        <f t="shared" si="264"/>
        <v>7</v>
      </c>
      <c r="Q2852">
        <f t="shared" si="265"/>
        <v>7</v>
      </c>
      <c r="R2852">
        <f t="shared" si="266"/>
        <v>2020</v>
      </c>
    </row>
    <row r="2853" spans="1:18" x14ac:dyDescent="0.25">
      <c r="A2853" s="4" t="s">
        <v>3854</v>
      </c>
      <c r="B2853" s="4" t="s">
        <v>129</v>
      </c>
      <c r="C2853" s="4" t="s">
        <v>149</v>
      </c>
      <c r="D2853" s="4" t="s">
        <v>359</v>
      </c>
      <c r="E2853" s="4" t="s">
        <v>1486</v>
      </c>
      <c r="F2853" s="5">
        <v>43864</v>
      </c>
      <c r="G2853" s="4">
        <v>4</v>
      </c>
      <c r="H2853" s="11">
        <f>VLOOKUP(B2853,[1]!Product_Data[#Data],4,0)</f>
        <v>127</v>
      </c>
      <c r="I2853" s="11">
        <f>VLOOKUP(B2853,[1]!Product_Data[#Data],3,0)</f>
        <v>79</v>
      </c>
      <c r="J2853" s="11">
        <f t="shared" si="267"/>
        <v>316</v>
      </c>
      <c r="K2853" s="11">
        <f t="shared" si="268"/>
        <v>508</v>
      </c>
      <c r="L2853" s="11">
        <f t="shared" si="269"/>
        <v>192</v>
      </c>
      <c r="M2853" t="str">
        <f>VLOOKUP(C2853,[1]!Location_Data[#Data],2,0)</f>
        <v>Antioch</v>
      </c>
      <c r="N2853" t="str">
        <f>VLOOKUP(D2853,[1]!Salespeople_Data[#Data],2,0)</f>
        <v>Eugene Holmes</v>
      </c>
      <c r="O2853" t="str">
        <f>VLOOKUP(E2853,[1]!Customer_Data[#Data],2,0)</f>
        <v>Shawn Long</v>
      </c>
      <c r="P2853" s="15">
        <f t="shared" si="264"/>
        <v>2</v>
      </c>
      <c r="Q2853">
        <f t="shared" si="265"/>
        <v>2</v>
      </c>
      <c r="R2853">
        <f t="shared" si="266"/>
        <v>2020</v>
      </c>
    </row>
    <row r="2854" spans="1:18" x14ac:dyDescent="0.25">
      <c r="A2854" s="2" t="s">
        <v>3855</v>
      </c>
      <c r="B2854" s="2" t="s">
        <v>194</v>
      </c>
      <c r="C2854" s="2" t="s">
        <v>450</v>
      </c>
      <c r="D2854" s="2" t="s">
        <v>359</v>
      </c>
      <c r="E2854" s="2" t="s">
        <v>734</v>
      </c>
      <c r="F2854" s="3">
        <v>44120</v>
      </c>
      <c r="G2854" s="2">
        <v>1</v>
      </c>
      <c r="H2854" s="11">
        <f>VLOOKUP(B2854,[1]!Product_Data[#Data],4,0)</f>
        <v>1278</v>
      </c>
      <c r="I2854" s="11">
        <f>VLOOKUP(B2854,[1]!Product_Data[#Data],3,0)</f>
        <v>665</v>
      </c>
      <c r="J2854" s="11">
        <f t="shared" si="267"/>
        <v>665</v>
      </c>
      <c r="K2854" s="11">
        <f t="shared" si="268"/>
        <v>1278</v>
      </c>
      <c r="L2854" s="11">
        <f t="shared" si="269"/>
        <v>613</v>
      </c>
      <c r="M2854" t="str">
        <f>VLOOKUP(C2854,[1]!Location_Data[#Data],2,0)</f>
        <v>Simi Valley</v>
      </c>
      <c r="N2854" t="str">
        <f>VLOOKUP(D2854,[1]!Salespeople_Data[#Data],2,0)</f>
        <v>Eugene Holmes</v>
      </c>
      <c r="O2854" t="str">
        <f>VLOOKUP(E2854,[1]!Customer_Data[#Data],2,0)</f>
        <v>Henry Kelley</v>
      </c>
      <c r="P2854" s="15">
        <f t="shared" si="264"/>
        <v>6</v>
      </c>
      <c r="Q2854">
        <f t="shared" si="265"/>
        <v>10</v>
      </c>
      <c r="R2854">
        <f t="shared" si="266"/>
        <v>2020</v>
      </c>
    </row>
    <row r="2855" spans="1:18" x14ac:dyDescent="0.25">
      <c r="A2855" s="4" t="s">
        <v>3856</v>
      </c>
      <c r="B2855" s="4" t="s">
        <v>152</v>
      </c>
      <c r="C2855" s="4" t="s">
        <v>272</v>
      </c>
      <c r="D2855" s="4" t="s">
        <v>250</v>
      </c>
      <c r="E2855" s="4" t="s">
        <v>2189</v>
      </c>
      <c r="F2855" s="5">
        <v>43884</v>
      </c>
      <c r="G2855" s="4">
        <v>2</v>
      </c>
      <c r="H2855" s="11">
        <f>VLOOKUP(B2855,[1]!Product_Data[#Data],4,0)</f>
        <v>951</v>
      </c>
      <c r="I2855" s="11">
        <f>VLOOKUP(B2855,[1]!Product_Data[#Data],3,0)</f>
        <v>504</v>
      </c>
      <c r="J2855" s="11">
        <f t="shared" si="267"/>
        <v>1008</v>
      </c>
      <c r="K2855" s="11">
        <f t="shared" si="268"/>
        <v>1902</v>
      </c>
      <c r="L2855" s="11">
        <f t="shared" si="269"/>
        <v>894</v>
      </c>
      <c r="M2855" t="str">
        <f>VLOOKUP(C2855,[1]!Location_Data[#Data],2,0)</f>
        <v>Torrance</v>
      </c>
      <c r="N2855" t="str">
        <f>VLOOKUP(D2855,[1]!Salespeople_Data[#Data],2,0)</f>
        <v>Martin Carr</v>
      </c>
      <c r="O2855" t="str">
        <f>VLOOKUP(E2855,[1]!Customer_Data[#Data],2,0)</f>
        <v>Steve Hunt</v>
      </c>
      <c r="P2855" s="15">
        <f t="shared" si="264"/>
        <v>1</v>
      </c>
      <c r="Q2855">
        <f t="shared" si="265"/>
        <v>2</v>
      </c>
      <c r="R2855">
        <f t="shared" si="266"/>
        <v>2020</v>
      </c>
    </row>
    <row r="2856" spans="1:18" x14ac:dyDescent="0.25">
      <c r="A2856" s="2" t="s">
        <v>3857</v>
      </c>
      <c r="B2856" s="2" t="s">
        <v>652</v>
      </c>
      <c r="C2856" s="2" t="s">
        <v>105</v>
      </c>
      <c r="D2856" s="2" t="s">
        <v>25</v>
      </c>
      <c r="E2856" s="2" t="s">
        <v>365</v>
      </c>
      <c r="F2856" s="3">
        <v>44183</v>
      </c>
      <c r="G2856" s="2">
        <v>1</v>
      </c>
      <c r="H2856" s="11">
        <f>VLOOKUP(B2856,[1]!Product_Data[#Data],4,0)</f>
        <v>217</v>
      </c>
      <c r="I2856" s="11">
        <f>VLOOKUP(B2856,[1]!Product_Data[#Data],3,0)</f>
        <v>171</v>
      </c>
      <c r="J2856" s="11">
        <f t="shared" si="267"/>
        <v>171</v>
      </c>
      <c r="K2856" s="11">
        <f t="shared" si="268"/>
        <v>217</v>
      </c>
      <c r="L2856" s="11">
        <f t="shared" si="269"/>
        <v>46</v>
      </c>
      <c r="M2856" t="str">
        <f>VLOOKUP(C2856,[1]!Location_Data[#Data],2,0)</f>
        <v>Daly City</v>
      </c>
      <c r="N2856" t="str">
        <f>VLOOKUP(D2856,[1]!Salespeople_Data[#Data],2,0)</f>
        <v>Brian Davis</v>
      </c>
      <c r="O2856" t="str">
        <f>VLOOKUP(E2856,[1]!Customer_Data[#Data],2,0)</f>
        <v>Kevin Moreno</v>
      </c>
      <c r="P2856" s="15">
        <f t="shared" si="264"/>
        <v>6</v>
      </c>
      <c r="Q2856">
        <f t="shared" si="265"/>
        <v>12</v>
      </c>
      <c r="R2856">
        <f t="shared" si="266"/>
        <v>2020</v>
      </c>
    </row>
    <row r="2857" spans="1:18" x14ac:dyDescent="0.25">
      <c r="A2857" s="4" t="s">
        <v>3858</v>
      </c>
      <c r="B2857" s="4" t="s">
        <v>652</v>
      </c>
      <c r="C2857" s="4" t="s">
        <v>135</v>
      </c>
      <c r="D2857" s="4" t="s">
        <v>141</v>
      </c>
      <c r="E2857" s="4" t="s">
        <v>1311</v>
      </c>
      <c r="F2857" s="5">
        <v>44058</v>
      </c>
      <c r="G2857" s="4">
        <v>3</v>
      </c>
      <c r="H2857" s="11">
        <f>VLOOKUP(B2857,[1]!Product_Data[#Data],4,0)</f>
        <v>217</v>
      </c>
      <c r="I2857" s="11">
        <f>VLOOKUP(B2857,[1]!Product_Data[#Data],3,0)</f>
        <v>171</v>
      </c>
      <c r="J2857" s="11">
        <f t="shared" si="267"/>
        <v>513</v>
      </c>
      <c r="K2857" s="11">
        <f t="shared" si="268"/>
        <v>651</v>
      </c>
      <c r="L2857" s="11">
        <f t="shared" si="269"/>
        <v>138</v>
      </c>
      <c r="M2857" t="str">
        <f>VLOOKUP(C2857,[1]!Location_Data[#Data],2,0)</f>
        <v>Oxnard</v>
      </c>
      <c r="N2857" t="str">
        <f>VLOOKUP(D2857,[1]!Salespeople_Data[#Data],2,0)</f>
        <v>Arthur Mccoy</v>
      </c>
      <c r="O2857" t="str">
        <f>VLOOKUP(E2857,[1]!Customer_Data[#Data],2,0)</f>
        <v>Alan Scott</v>
      </c>
      <c r="P2857" s="15">
        <f t="shared" si="264"/>
        <v>7</v>
      </c>
      <c r="Q2857">
        <f t="shared" si="265"/>
        <v>8</v>
      </c>
      <c r="R2857">
        <f t="shared" si="266"/>
        <v>2020</v>
      </c>
    </row>
    <row r="2858" spans="1:18" x14ac:dyDescent="0.25">
      <c r="A2858" s="2" t="s">
        <v>3859</v>
      </c>
      <c r="B2858" s="2" t="s">
        <v>605</v>
      </c>
      <c r="C2858" s="2" t="s">
        <v>530</v>
      </c>
      <c r="D2858" s="2" t="s">
        <v>111</v>
      </c>
      <c r="E2858" s="2" t="s">
        <v>2704</v>
      </c>
      <c r="F2858" s="3">
        <v>44002</v>
      </c>
      <c r="G2858" s="2">
        <v>1</v>
      </c>
      <c r="H2858" s="11">
        <f>VLOOKUP(B2858,[1]!Product_Data[#Data],4,0)</f>
        <v>913</v>
      </c>
      <c r="I2858" s="11">
        <f>VLOOKUP(B2858,[1]!Product_Data[#Data],3,0)</f>
        <v>584</v>
      </c>
      <c r="J2858" s="11">
        <f t="shared" si="267"/>
        <v>584</v>
      </c>
      <c r="K2858" s="11">
        <f t="shared" si="268"/>
        <v>913</v>
      </c>
      <c r="L2858" s="11">
        <f t="shared" si="269"/>
        <v>329</v>
      </c>
      <c r="M2858" t="str">
        <f>VLOOKUP(C2858,[1]!Location_Data[#Data],2,0)</f>
        <v>San Buenaventura (Ventura)</v>
      </c>
      <c r="N2858" t="str">
        <f>VLOOKUP(D2858,[1]!Salespeople_Data[#Data],2,0)</f>
        <v>Ryan Welch</v>
      </c>
      <c r="O2858" t="str">
        <f>VLOOKUP(E2858,[1]!Customer_Data[#Data],2,0)</f>
        <v>Benjamin Vasquez</v>
      </c>
      <c r="P2858" s="15">
        <f t="shared" si="264"/>
        <v>7</v>
      </c>
      <c r="Q2858">
        <f t="shared" si="265"/>
        <v>6</v>
      </c>
      <c r="R2858">
        <f t="shared" si="266"/>
        <v>2020</v>
      </c>
    </row>
    <row r="2859" spans="1:18" x14ac:dyDescent="0.25">
      <c r="A2859" s="4" t="s">
        <v>3860</v>
      </c>
      <c r="B2859" s="4" t="s">
        <v>348</v>
      </c>
      <c r="C2859" s="4" t="s">
        <v>286</v>
      </c>
      <c r="D2859" s="4" t="s">
        <v>91</v>
      </c>
      <c r="E2859" s="4" t="s">
        <v>989</v>
      </c>
      <c r="F2859" s="5">
        <v>43845</v>
      </c>
      <c r="G2859" s="4">
        <v>1</v>
      </c>
      <c r="H2859" s="11">
        <f>VLOOKUP(B2859,[1]!Product_Data[#Data],4,0)</f>
        <v>603</v>
      </c>
      <c r="I2859" s="11">
        <f>VLOOKUP(B2859,[1]!Product_Data[#Data],3,0)</f>
        <v>416</v>
      </c>
      <c r="J2859" s="11">
        <f t="shared" si="267"/>
        <v>416</v>
      </c>
      <c r="K2859" s="11">
        <f t="shared" si="268"/>
        <v>603</v>
      </c>
      <c r="L2859" s="11">
        <f t="shared" si="269"/>
        <v>187</v>
      </c>
      <c r="M2859" t="str">
        <f>VLOOKUP(C2859,[1]!Location_Data[#Data],2,0)</f>
        <v>El Monte</v>
      </c>
      <c r="N2859" t="str">
        <f>VLOOKUP(D2859,[1]!Salespeople_Data[#Data],2,0)</f>
        <v>Howard Gardner</v>
      </c>
      <c r="O2859" t="str">
        <f>VLOOKUP(E2859,[1]!Customer_Data[#Data],2,0)</f>
        <v>Patrick Hall</v>
      </c>
      <c r="P2859" s="15">
        <f t="shared" si="264"/>
        <v>4</v>
      </c>
      <c r="Q2859">
        <f t="shared" si="265"/>
        <v>1</v>
      </c>
      <c r="R2859">
        <f t="shared" si="266"/>
        <v>2020</v>
      </c>
    </row>
    <row r="2860" spans="1:18" x14ac:dyDescent="0.25">
      <c r="A2860" s="2" t="s">
        <v>3861</v>
      </c>
      <c r="B2860" s="2" t="s">
        <v>370</v>
      </c>
      <c r="C2860" s="2" t="s">
        <v>44</v>
      </c>
      <c r="D2860" s="2" t="s">
        <v>126</v>
      </c>
      <c r="E2860" s="2" t="s">
        <v>701</v>
      </c>
      <c r="F2860" s="3">
        <v>43929</v>
      </c>
      <c r="G2860" s="2">
        <v>1</v>
      </c>
      <c r="H2860" s="11">
        <f>VLOOKUP(B2860,[1]!Product_Data[#Data],4,0)</f>
        <v>771</v>
      </c>
      <c r="I2860" s="11">
        <f>VLOOKUP(B2860,[1]!Product_Data[#Data],3,0)</f>
        <v>648</v>
      </c>
      <c r="J2860" s="11">
        <f t="shared" si="267"/>
        <v>648</v>
      </c>
      <c r="K2860" s="11">
        <f t="shared" si="268"/>
        <v>771</v>
      </c>
      <c r="L2860" s="11">
        <f t="shared" si="269"/>
        <v>123</v>
      </c>
      <c r="M2860" t="str">
        <f>VLOOKUP(C2860,[1]!Location_Data[#Data],2,0)</f>
        <v>Moreno Valley</v>
      </c>
      <c r="N2860" t="str">
        <f>VLOOKUP(D2860,[1]!Salespeople_Data[#Data],2,0)</f>
        <v>Larry Castillo</v>
      </c>
      <c r="O2860" t="str">
        <f>VLOOKUP(E2860,[1]!Customer_Data[#Data],2,0)</f>
        <v>Martin Berry</v>
      </c>
      <c r="P2860" s="15">
        <f t="shared" si="264"/>
        <v>4</v>
      </c>
      <c r="Q2860">
        <f t="shared" si="265"/>
        <v>4</v>
      </c>
      <c r="R2860">
        <f t="shared" si="266"/>
        <v>2020</v>
      </c>
    </row>
    <row r="2861" spans="1:18" x14ac:dyDescent="0.25">
      <c r="A2861" s="4" t="s">
        <v>3862</v>
      </c>
      <c r="B2861" s="4" t="s">
        <v>139</v>
      </c>
      <c r="C2861" s="4" t="s">
        <v>90</v>
      </c>
      <c r="D2861" s="4" t="s">
        <v>159</v>
      </c>
      <c r="E2861" s="4" t="s">
        <v>631</v>
      </c>
      <c r="F2861" s="5">
        <v>44012</v>
      </c>
      <c r="G2861" s="4">
        <v>3</v>
      </c>
      <c r="H2861" s="11">
        <f>VLOOKUP(B2861,[1]!Product_Data[#Data],4,0)</f>
        <v>817</v>
      </c>
      <c r="I2861" s="11">
        <f>VLOOKUP(B2861,[1]!Product_Data[#Data],3,0)</f>
        <v>409</v>
      </c>
      <c r="J2861" s="11">
        <f t="shared" si="267"/>
        <v>1227</v>
      </c>
      <c r="K2861" s="11">
        <f t="shared" si="268"/>
        <v>2451</v>
      </c>
      <c r="L2861" s="11">
        <f t="shared" si="269"/>
        <v>1224</v>
      </c>
      <c r="M2861" t="str">
        <f>VLOOKUP(C2861,[1]!Location_Data[#Data],2,0)</f>
        <v>Irvine</v>
      </c>
      <c r="N2861" t="str">
        <f>VLOOKUP(D2861,[1]!Salespeople_Data[#Data],2,0)</f>
        <v>Bobby Russell</v>
      </c>
      <c r="O2861" t="str">
        <f>VLOOKUP(E2861,[1]!Customer_Data[#Data],2,0)</f>
        <v>Matthew Phillips</v>
      </c>
      <c r="P2861" s="15">
        <f t="shared" si="264"/>
        <v>3</v>
      </c>
      <c r="Q2861">
        <f t="shared" si="265"/>
        <v>6</v>
      </c>
      <c r="R2861">
        <f t="shared" si="266"/>
        <v>2020</v>
      </c>
    </row>
    <row r="2862" spans="1:18" x14ac:dyDescent="0.25">
      <c r="A2862" s="2" t="s">
        <v>3863</v>
      </c>
      <c r="B2862" s="2" t="s">
        <v>207</v>
      </c>
      <c r="C2862" s="2" t="s">
        <v>24</v>
      </c>
      <c r="D2862" s="2" t="s">
        <v>106</v>
      </c>
      <c r="E2862" s="2" t="s">
        <v>979</v>
      </c>
      <c r="F2862" s="3">
        <v>44144</v>
      </c>
      <c r="G2862" s="2">
        <v>3</v>
      </c>
      <c r="H2862" s="11">
        <f>VLOOKUP(B2862,[1]!Product_Data[#Data],4,0)</f>
        <v>2464</v>
      </c>
      <c r="I2862" s="11">
        <f>VLOOKUP(B2862,[1]!Product_Data[#Data],3,0)</f>
        <v>1774</v>
      </c>
      <c r="J2862" s="11">
        <f t="shared" si="267"/>
        <v>5322</v>
      </c>
      <c r="K2862" s="11">
        <f t="shared" si="268"/>
        <v>7392</v>
      </c>
      <c r="L2862" s="11">
        <f t="shared" si="269"/>
        <v>2070</v>
      </c>
      <c r="M2862" t="str">
        <f>VLOOKUP(C2862,[1]!Location_Data[#Data],2,0)</f>
        <v>Lancaster</v>
      </c>
      <c r="N2862" t="str">
        <f>VLOOKUP(D2862,[1]!Salespeople_Data[#Data],2,0)</f>
        <v>Patrick Ruiz</v>
      </c>
      <c r="O2862" t="str">
        <f>VLOOKUP(E2862,[1]!Customer_Data[#Data],2,0)</f>
        <v>Joshua Jones</v>
      </c>
      <c r="P2862" s="15">
        <f t="shared" si="264"/>
        <v>2</v>
      </c>
      <c r="Q2862">
        <f t="shared" si="265"/>
        <v>11</v>
      </c>
      <c r="R2862">
        <f t="shared" si="266"/>
        <v>2020</v>
      </c>
    </row>
    <row r="2863" spans="1:18" x14ac:dyDescent="0.25">
      <c r="A2863" s="4" t="s">
        <v>3864</v>
      </c>
      <c r="B2863" s="4" t="s">
        <v>605</v>
      </c>
      <c r="C2863" s="4" t="s">
        <v>204</v>
      </c>
      <c r="D2863" s="4" t="s">
        <v>40</v>
      </c>
      <c r="E2863" s="4" t="s">
        <v>498</v>
      </c>
      <c r="F2863" s="5">
        <v>44190</v>
      </c>
      <c r="G2863" s="4">
        <v>4</v>
      </c>
      <c r="H2863" s="11">
        <f>VLOOKUP(B2863,[1]!Product_Data[#Data],4,0)</f>
        <v>913</v>
      </c>
      <c r="I2863" s="11">
        <f>VLOOKUP(B2863,[1]!Product_Data[#Data],3,0)</f>
        <v>584</v>
      </c>
      <c r="J2863" s="11">
        <f t="shared" si="267"/>
        <v>2336</v>
      </c>
      <c r="K2863" s="11">
        <f t="shared" si="268"/>
        <v>3652</v>
      </c>
      <c r="L2863" s="11">
        <f t="shared" si="269"/>
        <v>1316</v>
      </c>
      <c r="M2863" t="str">
        <f>VLOOKUP(C2863,[1]!Location_Data[#Data],2,0)</f>
        <v>Corona</v>
      </c>
      <c r="N2863" t="str">
        <f>VLOOKUP(D2863,[1]!Salespeople_Data[#Data],2,0)</f>
        <v>Brian Hansen</v>
      </c>
      <c r="O2863" t="str">
        <f>VLOOKUP(E2863,[1]!Customer_Data[#Data],2,0)</f>
        <v>Ernest Austin</v>
      </c>
      <c r="P2863" s="15">
        <f t="shared" si="264"/>
        <v>6</v>
      </c>
      <c r="Q2863">
        <f t="shared" si="265"/>
        <v>12</v>
      </c>
      <c r="R2863">
        <f t="shared" si="266"/>
        <v>2020</v>
      </c>
    </row>
    <row r="2864" spans="1:18" x14ac:dyDescent="0.25">
      <c r="A2864" s="2" t="s">
        <v>3865</v>
      </c>
      <c r="B2864" s="2" t="s">
        <v>210</v>
      </c>
      <c r="C2864" s="2" t="s">
        <v>530</v>
      </c>
      <c r="D2864" s="2" t="s">
        <v>75</v>
      </c>
      <c r="E2864" s="2" t="s">
        <v>2189</v>
      </c>
      <c r="F2864" s="3">
        <v>43950</v>
      </c>
      <c r="G2864" s="2">
        <v>1</v>
      </c>
      <c r="H2864" s="11">
        <f>VLOOKUP(B2864,[1]!Product_Data[#Data],4,0)</f>
        <v>458</v>
      </c>
      <c r="I2864" s="11">
        <f>VLOOKUP(B2864,[1]!Product_Data[#Data],3,0)</f>
        <v>376</v>
      </c>
      <c r="J2864" s="11">
        <f t="shared" si="267"/>
        <v>376</v>
      </c>
      <c r="K2864" s="11">
        <f t="shared" si="268"/>
        <v>458</v>
      </c>
      <c r="L2864" s="11">
        <f t="shared" si="269"/>
        <v>82</v>
      </c>
      <c r="M2864" t="str">
        <f>VLOOKUP(C2864,[1]!Location_Data[#Data],2,0)</f>
        <v>San Buenaventura (Ventura)</v>
      </c>
      <c r="N2864" t="str">
        <f>VLOOKUP(D2864,[1]!Salespeople_Data[#Data],2,0)</f>
        <v>Roger Robertson</v>
      </c>
      <c r="O2864" t="str">
        <f>VLOOKUP(E2864,[1]!Customer_Data[#Data],2,0)</f>
        <v>Steve Hunt</v>
      </c>
      <c r="P2864" s="15">
        <f t="shared" si="264"/>
        <v>4</v>
      </c>
      <c r="Q2864">
        <f t="shared" si="265"/>
        <v>4</v>
      </c>
      <c r="R2864">
        <f t="shared" si="266"/>
        <v>2020</v>
      </c>
    </row>
    <row r="2865" spans="1:18" x14ac:dyDescent="0.25">
      <c r="A2865" s="4" t="s">
        <v>3866</v>
      </c>
      <c r="B2865" s="4" t="s">
        <v>210</v>
      </c>
      <c r="C2865" s="4" t="s">
        <v>95</v>
      </c>
      <c r="D2865" s="4" t="s">
        <v>413</v>
      </c>
      <c r="E2865" s="4" t="s">
        <v>1075</v>
      </c>
      <c r="F2865" s="5">
        <v>44091</v>
      </c>
      <c r="G2865" s="4">
        <v>1</v>
      </c>
      <c r="H2865" s="11">
        <f>VLOOKUP(B2865,[1]!Product_Data[#Data],4,0)</f>
        <v>458</v>
      </c>
      <c r="I2865" s="11">
        <f>VLOOKUP(B2865,[1]!Product_Data[#Data],3,0)</f>
        <v>376</v>
      </c>
      <c r="J2865" s="11">
        <f t="shared" si="267"/>
        <v>376</v>
      </c>
      <c r="K2865" s="11">
        <f t="shared" si="268"/>
        <v>458</v>
      </c>
      <c r="L2865" s="11">
        <f t="shared" si="269"/>
        <v>82</v>
      </c>
      <c r="M2865" t="str">
        <f>VLOOKUP(C2865,[1]!Location_Data[#Data],2,0)</f>
        <v>Fullerton</v>
      </c>
      <c r="N2865" t="str">
        <f>VLOOKUP(D2865,[1]!Salespeople_Data[#Data],2,0)</f>
        <v>Kenneth Bradley</v>
      </c>
      <c r="O2865" t="str">
        <f>VLOOKUP(E2865,[1]!Customer_Data[#Data],2,0)</f>
        <v>Christopher Wright</v>
      </c>
      <c r="P2865" s="15">
        <f t="shared" si="264"/>
        <v>5</v>
      </c>
      <c r="Q2865">
        <f t="shared" si="265"/>
        <v>9</v>
      </c>
      <c r="R2865">
        <f t="shared" si="266"/>
        <v>2020</v>
      </c>
    </row>
    <row r="2866" spans="1:18" x14ac:dyDescent="0.25">
      <c r="A2866" s="2" t="s">
        <v>3867</v>
      </c>
      <c r="B2866" s="2" t="s">
        <v>219</v>
      </c>
      <c r="C2866" s="2" t="s">
        <v>66</v>
      </c>
      <c r="D2866" s="2" t="s">
        <v>96</v>
      </c>
      <c r="E2866" s="2" t="s">
        <v>2891</v>
      </c>
      <c r="F2866" s="3">
        <v>44045</v>
      </c>
      <c r="G2866" s="2">
        <v>3</v>
      </c>
      <c r="H2866" s="11">
        <f>VLOOKUP(B2866,[1]!Product_Data[#Data],4,0)</f>
        <v>561</v>
      </c>
      <c r="I2866" s="11">
        <f>VLOOKUP(B2866,[1]!Product_Data[#Data],3,0)</f>
        <v>421</v>
      </c>
      <c r="J2866" s="11">
        <f t="shared" si="267"/>
        <v>1263</v>
      </c>
      <c r="K2866" s="11">
        <f t="shared" si="268"/>
        <v>1683</v>
      </c>
      <c r="L2866" s="11">
        <f t="shared" si="269"/>
        <v>420</v>
      </c>
      <c r="M2866" t="str">
        <f>VLOOKUP(C2866,[1]!Location_Data[#Data],2,0)</f>
        <v>Ontario</v>
      </c>
      <c r="N2866" t="str">
        <f>VLOOKUP(D2866,[1]!Salespeople_Data[#Data],2,0)</f>
        <v>Brian Thomas</v>
      </c>
      <c r="O2866" t="str">
        <f>VLOOKUP(E2866,[1]!Customer_Data[#Data],2,0)</f>
        <v>Gregory Simmons</v>
      </c>
      <c r="P2866" s="15">
        <f t="shared" si="264"/>
        <v>1</v>
      </c>
      <c r="Q2866">
        <f t="shared" si="265"/>
        <v>8</v>
      </c>
      <c r="R2866">
        <f t="shared" si="266"/>
        <v>2020</v>
      </c>
    </row>
    <row r="2867" spans="1:18" x14ac:dyDescent="0.25">
      <c r="A2867" s="4" t="s">
        <v>3868</v>
      </c>
      <c r="B2867" s="4" t="s">
        <v>104</v>
      </c>
      <c r="C2867" s="4" t="s">
        <v>186</v>
      </c>
      <c r="D2867" s="4" t="s">
        <v>10</v>
      </c>
      <c r="E2867" s="4" t="s">
        <v>2305</v>
      </c>
      <c r="F2867" s="5">
        <v>44095</v>
      </c>
      <c r="G2867" s="4">
        <v>3</v>
      </c>
      <c r="H2867" s="11">
        <f>VLOOKUP(B2867,[1]!Product_Data[#Data],4,0)</f>
        <v>1671</v>
      </c>
      <c r="I2867" s="11">
        <f>VLOOKUP(B2867,[1]!Product_Data[#Data],3,0)</f>
        <v>1220</v>
      </c>
      <c r="J2867" s="11">
        <f t="shared" si="267"/>
        <v>3660</v>
      </c>
      <c r="K2867" s="11">
        <f t="shared" si="268"/>
        <v>5013</v>
      </c>
      <c r="L2867" s="11">
        <f t="shared" si="269"/>
        <v>1353</v>
      </c>
      <c r="M2867" t="str">
        <f>VLOOKUP(C2867,[1]!Location_Data[#Data],2,0)</f>
        <v>Riverside</v>
      </c>
      <c r="N2867" t="str">
        <f>VLOOKUP(D2867,[1]!Salespeople_Data[#Data],2,0)</f>
        <v>Justin Lynch</v>
      </c>
      <c r="O2867" t="str">
        <f>VLOOKUP(E2867,[1]!Customer_Data[#Data],2,0)</f>
        <v>Nicholas Hamilton</v>
      </c>
      <c r="P2867" s="15">
        <f t="shared" si="264"/>
        <v>2</v>
      </c>
      <c r="Q2867">
        <f t="shared" si="265"/>
        <v>9</v>
      </c>
      <c r="R2867">
        <f t="shared" si="266"/>
        <v>2020</v>
      </c>
    </row>
    <row r="2868" spans="1:18" x14ac:dyDescent="0.25">
      <c r="A2868" s="2" t="s">
        <v>3869</v>
      </c>
      <c r="B2868" s="2" t="s">
        <v>99</v>
      </c>
      <c r="C2868" s="2" t="s">
        <v>469</v>
      </c>
      <c r="D2868" s="2" t="s">
        <v>75</v>
      </c>
      <c r="E2868" s="2" t="s">
        <v>323</v>
      </c>
      <c r="F2868" s="3">
        <v>43924</v>
      </c>
      <c r="G2868" s="2">
        <v>3</v>
      </c>
      <c r="H2868" s="11">
        <f>VLOOKUP(B2868,[1]!Product_Data[#Data],4,0)</f>
        <v>1708</v>
      </c>
      <c r="I2868" s="11">
        <f>VLOOKUP(B2868,[1]!Product_Data[#Data],3,0)</f>
        <v>871</v>
      </c>
      <c r="J2868" s="11">
        <f t="shared" si="267"/>
        <v>2613</v>
      </c>
      <c r="K2868" s="11">
        <f t="shared" si="268"/>
        <v>5124</v>
      </c>
      <c r="L2868" s="11">
        <f t="shared" si="269"/>
        <v>2511</v>
      </c>
      <c r="M2868" t="str">
        <f>VLOOKUP(C2868,[1]!Location_Data[#Data],2,0)</f>
        <v>Escondido</v>
      </c>
      <c r="N2868" t="str">
        <f>VLOOKUP(D2868,[1]!Salespeople_Data[#Data],2,0)</f>
        <v>Roger Robertson</v>
      </c>
      <c r="O2868" t="str">
        <f>VLOOKUP(E2868,[1]!Customer_Data[#Data],2,0)</f>
        <v>Douglas Franklin</v>
      </c>
      <c r="P2868" s="15">
        <f t="shared" si="264"/>
        <v>6</v>
      </c>
      <c r="Q2868">
        <f t="shared" si="265"/>
        <v>4</v>
      </c>
      <c r="R2868">
        <f t="shared" si="266"/>
        <v>2020</v>
      </c>
    </row>
    <row r="2869" spans="1:18" x14ac:dyDescent="0.25">
      <c r="A2869" s="4" t="s">
        <v>3870</v>
      </c>
      <c r="B2869" s="4" t="s">
        <v>330</v>
      </c>
      <c r="C2869" s="4" t="s">
        <v>24</v>
      </c>
      <c r="D2869" s="4" t="s">
        <v>250</v>
      </c>
      <c r="E2869" s="4" t="s">
        <v>247</v>
      </c>
      <c r="F2869" s="5">
        <v>44144</v>
      </c>
      <c r="G2869" s="4">
        <v>1</v>
      </c>
      <c r="H2869" s="11">
        <f>VLOOKUP(B2869,[1]!Product_Data[#Data],4,0)</f>
        <v>1635</v>
      </c>
      <c r="I2869" s="11">
        <f>VLOOKUP(B2869,[1]!Product_Data[#Data],3,0)</f>
        <v>1046</v>
      </c>
      <c r="J2869" s="11">
        <f t="shared" si="267"/>
        <v>1046</v>
      </c>
      <c r="K2869" s="11">
        <f t="shared" si="268"/>
        <v>1635</v>
      </c>
      <c r="L2869" s="11">
        <f t="shared" si="269"/>
        <v>589</v>
      </c>
      <c r="M2869" t="str">
        <f>VLOOKUP(C2869,[1]!Location_Data[#Data],2,0)</f>
        <v>Lancaster</v>
      </c>
      <c r="N2869" t="str">
        <f>VLOOKUP(D2869,[1]!Salespeople_Data[#Data],2,0)</f>
        <v>Martin Carr</v>
      </c>
      <c r="O2869" t="str">
        <f>VLOOKUP(E2869,[1]!Customer_Data[#Data],2,0)</f>
        <v>Jack Reid</v>
      </c>
      <c r="P2869" s="15">
        <f t="shared" si="264"/>
        <v>2</v>
      </c>
      <c r="Q2869">
        <f t="shared" si="265"/>
        <v>11</v>
      </c>
      <c r="R2869">
        <f t="shared" si="266"/>
        <v>2020</v>
      </c>
    </row>
    <row r="2870" spans="1:18" x14ac:dyDescent="0.25">
      <c r="A2870" s="2" t="s">
        <v>3871</v>
      </c>
      <c r="B2870" s="2" t="s">
        <v>99</v>
      </c>
      <c r="C2870" s="2" t="s">
        <v>436</v>
      </c>
      <c r="D2870" s="2" t="s">
        <v>264</v>
      </c>
      <c r="E2870" s="2" t="s">
        <v>3226</v>
      </c>
      <c r="F2870" s="3">
        <v>44018</v>
      </c>
      <c r="G2870" s="2">
        <v>4</v>
      </c>
      <c r="H2870" s="11">
        <f>VLOOKUP(B2870,[1]!Product_Data[#Data],4,0)</f>
        <v>1708</v>
      </c>
      <c r="I2870" s="11">
        <f>VLOOKUP(B2870,[1]!Product_Data[#Data],3,0)</f>
        <v>871</v>
      </c>
      <c r="J2870" s="11">
        <f t="shared" si="267"/>
        <v>3484</v>
      </c>
      <c r="K2870" s="11">
        <f t="shared" si="268"/>
        <v>6832</v>
      </c>
      <c r="L2870" s="11">
        <f t="shared" si="269"/>
        <v>3348</v>
      </c>
      <c r="M2870" t="str">
        <f>VLOOKUP(C2870,[1]!Location_Data[#Data],2,0)</f>
        <v>Jurupa Valley</v>
      </c>
      <c r="N2870" t="str">
        <f>VLOOKUP(D2870,[1]!Salespeople_Data[#Data],2,0)</f>
        <v>Ernest Wheeler</v>
      </c>
      <c r="O2870" t="str">
        <f>VLOOKUP(E2870,[1]!Customer_Data[#Data],2,0)</f>
        <v>Alan Thomas</v>
      </c>
      <c r="P2870" s="15">
        <f t="shared" si="264"/>
        <v>2</v>
      </c>
      <c r="Q2870">
        <f t="shared" si="265"/>
        <v>7</v>
      </c>
      <c r="R2870">
        <f t="shared" si="266"/>
        <v>2020</v>
      </c>
    </row>
    <row r="2871" spans="1:18" x14ac:dyDescent="0.25">
      <c r="A2871" s="4" t="s">
        <v>3872</v>
      </c>
      <c r="B2871" s="4" t="s">
        <v>28</v>
      </c>
      <c r="C2871" s="4" t="s">
        <v>450</v>
      </c>
      <c r="D2871" s="4" t="s">
        <v>30</v>
      </c>
      <c r="E2871" s="4" t="s">
        <v>2230</v>
      </c>
      <c r="F2871" s="5">
        <v>44016</v>
      </c>
      <c r="G2871" s="4">
        <v>1</v>
      </c>
      <c r="H2871" s="11">
        <f>VLOOKUP(B2871,[1]!Product_Data[#Data],4,0)</f>
        <v>684</v>
      </c>
      <c r="I2871" s="11">
        <f>VLOOKUP(B2871,[1]!Product_Data[#Data],3,0)</f>
        <v>561</v>
      </c>
      <c r="J2871" s="11">
        <f t="shared" si="267"/>
        <v>561</v>
      </c>
      <c r="K2871" s="11">
        <f t="shared" si="268"/>
        <v>684</v>
      </c>
      <c r="L2871" s="11">
        <f t="shared" si="269"/>
        <v>123</v>
      </c>
      <c r="M2871" t="str">
        <f>VLOOKUP(C2871,[1]!Location_Data[#Data],2,0)</f>
        <v>Simi Valley</v>
      </c>
      <c r="N2871" t="str">
        <f>VLOOKUP(D2871,[1]!Salespeople_Data[#Data],2,0)</f>
        <v>Carl Hall</v>
      </c>
      <c r="O2871" t="str">
        <f>VLOOKUP(E2871,[1]!Customer_Data[#Data],2,0)</f>
        <v>Nicholas Williamson</v>
      </c>
      <c r="P2871" s="15">
        <f t="shared" si="264"/>
        <v>7</v>
      </c>
      <c r="Q2871">
        <f t="shared" si="265"/>
        <v>7</v>
      </c>
      <c r="R2871">
        <f t="shared" si="266"/>
        <v>2020</v>
      </c>
    </row>
    <row r="2872" spans="1:18" x14ac:dyDescent="0.25">
      <c r="A2872" s="2" t="s">
        <v>3873</v>
      </c>
      <c r="B2872" s="2" t="s">
        <v>164</v>
      </c>
      <c r="C2872" s="2" t="s">
        <v>169</v>
      </c>
      <c r="D2872" s="2" t="s">
        <v>35</v>
      </c>
      <c r="E2872" s="2" t="s">
        <v>592</v>
      </c>
      <c r="F2872" s="3">
        <v>43906</v>
      </c>
      <c r="G2872" s="2">
        <v>3</v>
      </c>
      <c r="H2872" s="11">
        <f>VLOOKUP(B2872,[1]!Product_Data[#Data],4,0)</f>
        <v>637</v>
      </c>
      <c r="I2872" s="11">
        <f>VLOOKUP(B2872,[1]!Product_Data[#Data],3,0)</f>
        <v>389</v>
      </c>
      <c r="J2872" s="11">
        <f t="shared" si="267"/>
        <v>1167</v>
      </c>
      <c r="K2872" s="11">
        <f t="shared" si="268"/>
        <v>1911</v>
      </c>
      <c r="L2872" s="11">
        <f t="shared" si="269"/>
        <v>744</v>
      </c>
      <c r="M2872" t="str">
        <f>VLOOKUP(C2872,[1]!Location_Data[#Data],2,0)</f>
        <v>Vista</v>
      </c>
      <c r="N2872" t="str">
        <f>VLOOKUP(D2872,[1]!Salespeople_Data[#Data],2,0)</f>
        <v>Charles Harper</v>
      </c>
      <c r="O2872" t="str">
        <f>VLOOKUP(E2872,[1]!Customer_Data[#Data],2,0)</f>
        <v>George Stanley</v>
      </c>
      <c r="P2872" s="15">
        <f t="shared" si="264"/>
        <v>2</v>
      </c>
      <c r="Q2872">
        <f t="shared" si="265"/>
        <v>3</v>
      </c>
      <c r="R2872">
        <f t="shared" si="266"/>
        <v>2020</v>
      </c>
    </row>
    <row r="2873" spans="1:18" x14ac:dyDescent="0.25">
      <c r="A2873" s="4" t="s">
        <v>3874</v>
      </c>
      <c r="B2873" s="4" t="s">
        <v>271</v>
      </c>
      <c r="C2873" s="4" t="s">
        <v>79</v>
      </c>
      <c r="D2873" s="4" t="s">
        <v>10</v>
      </c>
      <c r="E2873" s="4" t="s">
        <v>2704</v>
      </c>
      <c r="F2873" s="5">
        <v>43888</v>
      </c>
      <c r="G2873" s="4">
        <v>2</v>
      </c>
      <c r="H2873" s="11">
        <f>VLOOKUP(B2873,[1]!Product_Data[#Data],4,0)</f>
        <v>1587</v>
      </c>
      <c r="I2873" s="11">
        <f>VLOOKUP(B2873,[1]!Product_Data[#Data],3,0)</f>
        <v>1301</v>
      </c>
      <c r="J2873" s="11">
        <f t="shared" si="267"/>
        <v>2602</v>
      </c>
      <c r="K2873" s="11">
        <f t="shared" si="268"/>
        <v>3174</v>
      </c>
      <c r="L2873" s="11">
        <f t="shared" si="269"/>
        <v>572</v>
      </c>
      <c r="M2873" t="str">
        <f>VLOOKUP(C2873,[1]!Location_Data[#Data],2,0)</f>
        <v>Palmdale</v>
      </c>
      <c r="N2873" t="str">
        <f>VLOOKUP(D2873,[1]!Salespeople_Data[#Data],2,0)</f>
        <v>Justin Lynch</v>
      </c>
      <c r="O2873" t="str">
        <f>VLOOKUP(E2873,[1]!Customer_Data[#Data],2,0)</f>
        <v>Benjamin Vasquez</v>
      </c>
      <c r="P2873" s="15">
        <f t="shared" si="264"/>
        <v>5</v>
      </c>
      <c r="Q2873">
        <f t="shared" si="265"/>
        <v>2</v>
      </c>
      <c r="R2873">
        <f t="shared" si="266"/>
        <v>2020</v>
      </c>
    </row>
    <row r="2874" spans="1:18" x14ac:dyDescent="0.25">
      <c r="A2874" s="2" t="s">
        <v>3875</v>
      </c>
      <c r="B2874" s="2" t="s">
        <v>61</v>
      </c>
      <c r="C2874" s="2" t="s">
        <v>62</v>
      </c>
      <c r="D2874" s="2" t="s">
        <v>225</v>
      </c>
      <c r="E2874" s="2" t="s">
        <v>863</v>
      </c>
      <c r="F2874" s="3">
        <v>44025</v>
      </c>
      <c r="G2874" s="2">
        <v>2</v>
      </c>
      <c r="H2874" s="11">
        <f>VLOOKUP(B2874,[1]!Product_Data[#Data],4,0)</f>
        <v>1889</v>
      </c>
      <c r="I2874" s="11">
        <f>VLOOKUP(B2874,[1]!Product_Data[#Data],3,0)</f>
        <v>945</v>
      </c>
      <c r="J2874" s="11">
        <f t="shared" si="267"/>
        <v>1890</v>
      </c>
      <c r="K2874" s="11">
        <f t="shared" si="268"/>
        <v>3778</v>
      </c>
      <c r="L2874" s="11">
        <f t="shared" si="269"/>
        <v>1888</v>
      </c>
      <c r="M2874" t="str">
        <f>VLOOKUP(C2874,[1]!Location_Data[#Data],2,0)</f>
        <v>Fairfield</v>
      </c>
      <c r="N2874" t="str">
        <f>VLOOKUP(D2874,[1]!Salespeople_Data[#Data],2,0)</f>
        <v>Andrew Bowman</v>
      </c>
      <c r="O2874" t="str">
        <f>VLOOKUP(E2874,[1]!Customer_Data[#Data],2,0)</f>
        <v>Henry Cox</v>
      </c>
      <c r="P2874" s="15">
        <f t="shared" si="264"/>
        <v>2</v>
      </c>
      <c r="Q2874">
        <f t="shared" si="265"/>
        <v>7</v>
      </c>
      <c r="R2874">
        <f t="shared" si="266"/>
        <v>2020</v>
      </c>
    </row>
    <row r="2875" spans="1:18" x14ac:dyDescent="0.25">
      <c r="A2875" s="4" t="s">
        <v>3876</v>
      </c>
      <c r="B2875" s="4" t="s">
        <v>796</v>
      </c>
      <c r="C2875" s="4" t="s">
        <v>380</v>
      </c>
      <c r="D2875" s="4" t="s">
        <v>53</v>
      </c>
      <c r="E2875" s="4" t="s">
        <v>745</v>
      </c>
      <c r="F2875" s="5">
        <v>43935</v>
      </c>
      <c r="G2875" s="4">
        <v>1</v>
      </c>
      <c r="H2875" s="11">
        <f>VLOOKUP(B2875,[1]!Product_Data[#Data],4,0)</f>
        <v>1103</v>
      </c>
      <c r="I2875" s="11">
        <f>VLOOKUP(B2875,[1]!Product_Data[#Data],3,0)</f>
        <v>838</v>
      </c>
      <c r="J2875" s="11">
        <f t="shared" si="267"/>
        <v>838</v>
      </c>
      <c r="K2875" s="11">
        <f t="shared" si="268"/>
        <v>1103</v>
      </c>
      <c r="L2875" s="11">
        <f t="shared" si="269"/>
        <v>265</v>
      </c>
      <c r="M2875" t="str">
        <f>VLOOKUP(C2875,[1]!Location_Data[#Data],2,0)</f>
        <v>Los Angeles</v>
      </c>
      <c r="N2875" t="str">
        <f>VLOOKUP(D2875,[1]!Salespeople_Data[#Data],2,0)</f>
        <v>Scott Mason</v>
      </c>
      <c r="O2875" t="str">
        <f>VLOOKUP(E2875,[1]!Customer_Data[#Data],2,0)</f>
        <v>Andrew Graham</v>
      </c>
      <c r="P2875" s="15">
        <f t="shared" si="264"/>
        <v>3</v>
      </c>
      <c r="Q2875">
        <f t="shared" si="265"/>
        <v>4</v>
      </c>
      <c r="R2875">
        <f t="shared" si="266"/>
        <v>2020</v>
      </c>
    </row>
    <row r="2876" spans="1:18" x14ac:dyDescent="0.25">
      <c r="A2876" s="2" t="s">
        <v>3877</v>
      </c>
      <c r="B2876" s="2" t="s">
        <v>569</v>
      </c>
      <c r="C2876" s="2" t="s">
        <v>450</v>
      </c>
      <c r="D2876" s="2" t="s">
        <v>136</v>
      </c>
      <c r="E2876" s="2" t="s">
        <v>722</v>
      </c>
      <c r="F2876" s="3">
        <v>44046</v>
      </c>
      <c r="G2876" s="2">
        <v>1</v>
      </c>
      <c r="H2876" s="11">
        <f>VLOOKUP(B2876,[1]!Product_Data[#Data],4,0)</f>
        <v>1178</v>
      </c>
      <c r="I2876" s="11">
        <f>VLOOKUP(B2876,[1]!Product_Data[#Data],3,0)</f>
        <v>683</v>
      </c>
      <c r="J2876" s="11">
        <f t="shared" si="267"/>
        <v>683</v>
      </c>
      <c r="K2876" s="11">
        <f t="shared" si="268"/>
        <v>1178</v>
      </c>
      <c r="L2876" s="11">
        <f t="shared" si="269"/>
        <v>495</v>
      </c>
      <c r="M2876" t="str">
        <f>VLOOKUP(C2876,[1]!Location_Data[#Data],2,0)</f>
        <v>Simi Valley</v>
      </c>
      <c r="N2876" t="str">
        <f>VLOOKUP(D2876,[1]!Salespeople_Data[#Data],2,0)</f>
        <v>Clarence Fox</v>
      </c>
      <c r="O2876" t="str">
        <f>VLOOKUP(E2876,[1]!Customer_Data[#Data],2,0)</f>
        <v>Clarence Cunningham</v>
      </c>
      <c r="P2876" s="15">
        <f t="shared" si="264"/>
        <v>2</v>
      </c>
      <c r="Q2876">
        <f t="shared" si="265"/>
        <v>8</v>
      </c>
      <c r="R2876">
        <f t="shared" si="266"/>
        <v>2020</v>
      </c>
    </row>
    <row r="2877" spans="1:18" x14ac:dyDescent="0.25">
      <c r="A2877" s="4" t="s">
        <v>3878</v>
      </c>
      <c r="B2877" s="4" t="s">
        <v>245</v>
      </c>
      <c r="C2877" s="4" t="s">
        <v>349</v>
      </c>
      <c r="D2877" s="4" t="s">
        <v>35</v>
      </c>
      <c r="E2877" s="4" t="s">
        <v>2007</v>
      </c>
      <c r="F2877" s="5">
        <v>44003</v>
      </c>
      <c r="G2877" s="4">
        <v>1</v>
      </c>
      <c r="H2877" s="11">
        <f>VLOOKUP(B2877,[1]!Product_Data[#Data],4,0)</f>
        <v>818</v>
      </c>
      <c r="I2877" s="11">
        <f>VLOOKUP(B2877,[1]!Product_Data[#Data],3,0)</f>
        <v>450</v>
      </c>
      <c r="J2877" s="11">
        <f t="shared" si="267"/>
        <v>450</v>
      </c>
      <c r="K2877" s="11">
        <f t="shared" si="268"/>
        <v>818</v>
      </c>
      <c r="L2877" s="11">
        <f t="shared" si="269"/>
        <v>368</v>
      </c>
      <c r="M2877" t="str">
        <f>VLOOKUP(C2877,[1]!Location_Data[#Data],2,0)</f>
        <v>Santa Clara</v>
      </c>
      <c r="N2877" t="str">
        <f>VLOOKUP(D2877,[1]!Salespeople_Data[#Data],2,0)</f>
        <v>Charles Harper</v>
      </c>
      <c r="O2877" t="str">
        <f>VLOOKUP(E2877,[1]!Customer_Data[#Data],2,0)</f>
        <v>Samuel Burke</v>
      </c>
      <c r="P2877" s="15">
        <f t="shared" si="264"/>
        <v>1</v>
      </c>
      <c r="Q2877">
        <f t="shared" si="265"/>
        <v>6</v>
      </c>
      <c r="R2877">
        <f t="shared" si="266"/>
        <v>2020</v>
      </c>
    </row>
    <row r="2878" spans="1:18" x14ac:dyDescent="0.25">
      <c r="A2878" s="2" t="s">
        <v>3879</v>
      </c>
      <c r="B2878" s="2" t="s">
        <v>185</v>
      </c>
      <c r="C2878" s="2" t="s">
        <v>469</v>
      </c>
      <c r="D2878" s="2" t="s">
        <v>35</v>
      </c>
      <c r="E2878" s="2" t="s">
        <v>404</v>
      </c>
      <c r="F2878" s="3">
        <v>44055</v>
      </c>
      <c r="G2878" s="2">
        <v>1</v>
      </c>
      <c r="H2878" s="11">
        <f>VLOOKUP(B2878,[1]!Product_Data[#Data],4,0)</f>
        <v>667</v>
      </c>
      <c r="I2878" s="11">
        <f>VLOOKUP(B2878,[1]!Product_Data[#Data],3,0)</f>
        <v>387</v>
      </c>
      <c r="J2878" s="11">
        <f t="shared" si="267"/>
        <v>387</v>
      </c>
      <c r="K2878" s="11">
        <f t="shared" si="268"/>
        <v>667</v>
      </c>
      <c r="L2878" s="11">
        <f t="shared" si="269"/>
        <v>280</v>
      </c>
      <c r="M2878" t="str">
        <f>VLOOKUP(C2878,[1]!Location_Data[#Data],2,0)</f>
        <v>Escondido</v>
      </c>
      <c r="N2878" t="str">
        <f>VLOOKUP(D2878,[1]!Salespeople_Data[#Data],2,0)</f>
        <v>Charles Harper</v>
      </c>
      <c r="O2878" t="str">
        <f>VLOOKUP(E2878,[1]!Customer_Data[#Data],2,0)</f>
        <v>Bruce Morrison</v>
      </c>
      <c r="P2878" s="15">
        <f t="shared" si="264"/>
        <v>4</v>
      </c>
      <c r="Q2878">
        <f t="shared" si="265"/>
        <v>8</v>
      </c>
      <c r="R2878">
        <f t="shared" si="266"/>
        <v>2020</v>
      </c>
    </row>
    <row r="2879" spans="1:18" x14ac:dyDescent="0.25">
      <c r="A2879" s="4" t="s">
        <v>3880</v>
      </c>
      <c r="B2879" s="4" t="s">
        <v>389</v>
      </c>
      <c r="C2879" s="4" t="s">
        <v>149</v>
      </c>
      <c r="D2879" s="4" t="s">
        <v>63</v>
      </c>
      <c r="E2879" s="4" t="s">
        <v>896</v>
      </c>
      <c r="F2879" s="5">
        <v>44047</v>
      </c>
      <c r="G2879" s="4">
        <v>1</v>
      </c>
      <c r="H2879" s="11">
        <f>VLOOKUP(B2879,[1]!Product_Data[#Data],4,0)</f>
        <v>1367</v>
      </c>
      <c r="I2879" s="11">
        <f>VLOOKUP(B2879,[1]!Product_Data[#Data],3,0)</f>
        <v>984</v>
      </c>
      <c r="J2879" s="11">
        <f t="shared" si="267"/>
        <v>984</v>
      </c>
      <c r="K2879" s="11">
        <f t="shared" si="268"/>
        <v>1367</v>
      </c>
      <c r="L2879" s="11">
        <f t="shared" si="269"/>
        <v>383</v>
      </c>
      <c r="M2879" t="str">
        <f>VLOOKUP(C2879,[1]!Location_Data[#Data],2,0)</f>
        <v>Antioch</v>
      </c>
      <c r="N2879" t="str">
        <f>VLOOKUP(D2879,[1]!Salespeople_Data[#Data],2,0)</f>
        <v>Jeremy Mendoza</v>
      </c>
      <c r="O2879" t="str">
        <f>VLOOKUP(E2879,[1]!Customer_Data[#Data],2,0)</f>
        <v>Eric Bradley</v>
      </c>
      <c r="P2879" s="15">
        <f t="shared" si="264"/>
        <v>3</v>
      </c>
      <c r="Q2879">
        <f t="shared" si="265"/>
        <v>8</v>
      </c>
      <c r="R2879">
        <f t="shared" si="266"/>
        <v>2020</v>
      </c>
    </row>
    <row r="2880" spans="1:18" x14ac:dyDescent="0.25">
      <c r="A2880" s="2" t="s">
        <v>3881</v>
      </c>
      <c r="B2880" s="2" t="s">
        <v>495</v>
      </c>
      <c r="C2880" s="2" t="s">
        <v>392</v>
      </c>
      <c r="D2880" s="2" t="s">
        <v>264</v>
      </c>
      <c r="E2880" s="2" t="s">
        <v>3882</v>
      </c>
      <c r="F2880" s="3">
        <v>43946</v>
      </c>
      <c r="G2880" s="2">
        <v>1</v>
      </c>
      <c r="H2880" s="11">
        <f>VLOOKUP(B2880,[1]!Product_Data[#Data],4,0)</f>
        <v>1467</v>
      </c>
      <c r="I2880" s="11">
        <f>VLOOKUP(B2880,[1]!Product_Data[#Data],3,0)</f>
        <v>807</v>
      </c>
      <c r="J2880" s="11">
        <f t="shared" si="267"/>
        <v>807</v>
      </c>
      <c r="K2880" s="11">
        <f t="shared" si="268"/>
        <v>1467</v>
      </c>
      <c r="L2880" s="11">
        <f t="shared" si="269"/>
        <v>660</v>
      </c>
      <c r="M2880" t="str">
        <f>VLOOKUP(C2880,[1]!Location_Data[#Data],2,0)</f>
        <v>Visalia</v>
      </c>
      <c r="N2880" t="str">
        <f>VLOOKUP(D2880,[1]!Salespeople_Data[#Data],2,0)</f>
        <v>Ernest Wheeler</v>
      </c>
      <c r="O2880" t="str">
        <f>VLOOKUP(E2880,[1]!Customer_Data[#Data],2,0)</f>
        <v>Gary Porter</v>
      </c>
      <c r="P2880" s="15">
        <f t="shared" si="264"/>
        <v>7</v>
      </c>
      <c r="Q2880">
        <f t="shared" si="265"/>
        <v>4</v>
      </c>
      <c r="R2880">
        <f t="shared" si="266"/>
        <v>2020</v>
      </c>
    </row>
    <row r="2881" spans="1:18" x14ac:dyDescent="0.25">
      <c r="A2881" s="4" t="s">
        <v>3883</v>
      </c>
      <c r="B2881" s="4" t="s">
        <v>245</v>
      </c>
      <c r="C2881" s="4" t="s">
        <v>355</v>
      </c>
      <c r="D2881" s="4" t="s">
        <v>165</v>
      </c>
      <c r="E2881" s="4" t="s">
        <v>816</v>
      </c>
      <c r="F2881" s="5">
        <v>44161</v>
      </c>
      <c r="G2881" s="4">
        <v>1</v>
      </c>
      <c r="H2881" s="11">
        <f>VLOOKUP(B2881,[1]!Product_Data[#Data],4,0)</f>
        <v>818</v>
      </c>
      <c r="I2881" s="11">
        <f>VLOOKUP(B2881,[1]!Product_Data[#Data],3,0)</f>
        <v>450</v>
      </c>
      <c r="J2881" s="11">
        <f t="shared" si="267"/>
        <v>450</v>
      </c>
      <c r="K2881" s="11">
        <f t="shared" si="268"/>
        <v>818</v>
      </c>
      <c r="L2881" s="11">
        <f t="shared" si="269"/>
        <v>368</v>
      </c>
      <c r="M2881" t="str">
        <f>VLOOKUP(C2881,[1]!Location_Data[#Data],2,0)</f>
        <v>Burbank</v>
      </c>
      <c r="N2881" t="str">
        <f>VLOOKUP(D2881,[1]!Salespeople_Data[#Data],2,0)</f>
        <v>Joe Sims</v>
      </c>
      <c r="O2881" t="str">
        <f>VLOOKUP(E2881,[1]!Customer_Data[#Data],2,0)</f>
        <v>Steven Martinez</v>
      </c>
      <c r="P2881" s="15">
        <f t="shared" si="264"/>
        <v>5</v>
      </c>
      <c r="Q2881">
        <f t="shared" si="265"/>
        <v>11</v>
      </c>
      <c r="R2881">
        <f t="shared" si="266"/>
        <v>2020</v>
      </c>
    </row>
    <row r="2882" spans="1:18" x14ac:dyDescent="0.25">
      <c r="A2882" s="2" t="s">
        <v>3884</v>
      </c>
      <c r="B2882" s="2" t="s">
        <v>321</v>
      </c>
      <c r="C2882" s="2" t="s">
        <v>530</v>
      </c>
      <c r="D2882" s="2" t="s">
        <v>191</v>
      </c>
      <c r="E2882" s="2" t="s">
        <v>2073</v>
      </c>
      <c r="F2882" s="3">
        <v>43942</v>
      </c>
      <c r="G2882" s="2">
        <v>1</v>
      </c>
      <c r="H2882" s="11">
        <f>VLOOKUP(B2882,[1]!Product_Data[#Data],4,0)</f>
        <v>2391</v>
      </c>
      <c r="I2882" s="11">
        <f>VLOOKUP(B2882,[1]!Product_Data[#Data],3,0)</f>
        <v>1291</v>
      </c>
      <c r="J2882" s="11">
        <f t="shared" si="267"/>
        <v>1291</v>
      </c>
      <c r="K2882" s="11">
        <f t="shared" si="268"/>
        <v>2391</v>
      </c>
      <c r="L2882" s="11">
        <f t="shared" si="269"/>
        <v>1100</v>
      </c>
      <c r="M2882" t="str">
        <f>VLOOKUP(C2882,[1]!Location_Data[#Data],2,0)</f>
        <v>San Buenaventura (Ventura)</v>
      </c>
      <c r="N2882" t="str">
        <f>VLOOKUP(D2882,[1]!Salespeople_Data[#Data],2,0)</f>
        <v>Robert Reed</v>
      </c>
      <c r="O2882" t="str">
        <f>VLOOKUP(E2882,[1]!Customer_Data[#Data],2,0)</f>
        <v>John Brooks</v>
      </c>
      <c r="P2882" s="15">
        <f t="shared" ref="P2882:P2945" si="270">WEEKDAY(F2882)</f>
        <v>3</v>
      </c>
      <c r="Q2882">
        <f t="shared" ref="Q2882:Q2945" si="271">MONTH(F2882)</f>
        <v>4</v>
      </c>
      <c r="R2882">
        <f t="shared" ref="R2882:R2945" si="272">YEAR(F2882)</f>
        <v>2020</v>
      </c>
    </row>
    <row r="2883" spans="1:18" x14ac:dyDescent="0.25">
      <c r="A2883" s="4" t="s">
        <v>3885</v>
      </c>
      <c r="B2883" s="4" t="s">
        <v>152</v>
      </c>
      <c r="C2883" s="4" t="s">
        <v>57</v>
      </c>
      <c r="D2883" s="4" t="s">
        <v>165</v>
      </c>
      <c r="E2883" s="4" t="s">
        <v>1158</v>
      </c>
      <c r="F2883" s="5">
        <v>44103</v>
      </c>
      <c r="G2883" s="4">
        <v>1</v>
      </c>
      <c r="H2883" s="11">
        <f>VLOOKUP(B2883,[1]!Product_Data[#Data],4,0)</f>
        <v>951</v>
      </c>
      <c r="I2883" s="11">
        <f>VLOOKUP(B2883,[1]!Product_Data[#Data],3,0)</f>
        <v>504</v>
      </c>
      <c r="J2883" s="11">
        <f t="shared" ref="J2883:J2946" si="273">PRODUCT(I2883,G2883)</f>
        <v>504</v>
      </c>
      <c r="K2883" s="11">
        <f t="shared" ref="K2883:K2946" si="274">PRODUCT(H2883,G2883)</f>
        <v>951</v>
      </c>
      <c r="L2883" s="11">
        <f t="shared" ref="L2883:L2946" si="275">K2883-J2883</f>
        <v>447</v>
      </c>
      <c r="M2883" t="str">
        <f>VLOOKUP(C2883,[1]!Location_Data[#Data],2,0)</f>
        <v>Thousand Oaks</v>
      </c>
      <c r="N2883" t="str">
        <f>VLOOKUP(D2883,[1]!Salespeople_Data[#Data],2,0)</f>
        <v>Joe Sims</v>
      </c>
      <c r="O2883" t="str">
        <f>VLOOKUP(E2883,[1]!Customer_Data[#Data],2,0)</f>
        <v>Shawn Owens</v>
      </c>
      <c r="P2883" s="15">
        <f t="shared" si="270"/>
        <v>3</v>
      </c>
      <c r="Q2883">
        <f t="shared" si="271"/>
        <v>9</v>
      </c>
      <c r="R2883">
        <f t="shared" si="272"/>
        <v>2020</v>
      </c>
    </row>
    <row r="2884" spans="1:18" x14ac:dyDescent="0.25">
      <c r="A2884" s="2" t="s">
        <v>3886</v>
      </c>
      <c r="B2884" s="2" t="s">
        <v>403</v>
      </c>
      <c r="C2884" s="2" t="s">
        <v>140</v>
      </c>
      <c r="D2884" s="2" t="s">
        <v>111</v>
      </c>
      <c r="E2884" s="2" t="s">
        <v>398</v>
      </c>
      <c r="F2884" s="3">
        <v>43837</v>
      </c>
      <c r="G2884" s="2">
        <v>4</v>
      </c>
      <c r="H2884" s="11">
        <f>VLOOKUP(B2884,[1]!Product_Data[#Data],4,0)</f>
        <v>392</v>
      </c>
      <c r="I2884" s="11">
        <f>VLOOKUP(B2884,[1]!Product_Data[#Data],3,0)</f>
        <v>255</v>
      </c>
      <c r="J2884" s="11">
        <f t="shared" si="273"/>
        <v>1020</v>
      </c>
      <c r="K2884" s="11">
        <f t="shared" si="274"/>
        <v>1568</v>
      </c>
      <c r="L2884" s="11">
        <f t="shared" si="275"/>
        <v>548</v>
      </c>
      <c r="M2884" t="str">
        <f>VLOOKUP(C2884,[1]!Location_Data[#Data],2,0)</f>
        <v>Salinas</v>
      </c>
      <c r="N2884" t="str">
        <f>VLOOKUP(D2884,[1]!Salespeople_Data[#Data],2,0)</f>
        <v>Ryan Welch</v>
      </c>
      <c r="O2884" t="str">
        <f>VLOOKUP(E2884,[1]!Customer_Data[#Data],2,0)</f>
        <v>Steven Hayes</v>
      </c>
      <c r="P2884" s="15">
        <f t="shared" si="270"/>
        <v>3</v>
      </c>
      <c r="Q2884">
        <f t="shared" si="271"/>
        <v>1</v>
      </c>
      <c r="R2884">
        <f t="shared" si="272"/>
        <v>2020</v>
      </c>
    </row>
    <row r="2885" spans="1:18" x14ac:dyDescent="0.25">
      <c r="A2885" s="4" t="s">
        <v>3887</v>
      </c>
      <c r="B2885" s="4" t="s">
        <v>8</v>
      </c>
      <c r="C2885" s="4" t="s">
        <v>467</v>
      </c>
      <c r="D2885" s="4" t="s">
        <v>216</v>
      </c>
      <c r="E2885" s="4" t="s">
        <v>2663</v>
      </c>
      <c r="F2885" s="5">
        <v>43841</v>
      </c>
      <c r="G2885" s="4">
        <v>1</v>
      </c>
      <c r="H2885" s="11">
        <f>VLOOKUP(B2885,[1]!Product_Data[#Data],4,0)</f>
        <v>1522</v>
      </c>
      <c r="I2885" s="11">
        <f>VLOOKUP(B2885,[1]!Product_Data[#Data],3,0)</f>
        <v>791</v>
      </c>
      <c r="J2885" s="11">
        <f t="shared" si="273"/>
        <v>791</v>
      </c>
      <c r="K2885" s="11">
        <f t="shared" si="274"/>
        <v>1522</v>
      </c>
      <c r="L2885" s="11">
        <f t="shared" si="275"/>
        <v>731</v>
      </c>
      <c r="M2885" t="str">
        <f>VLOOKUP(C2885,[1]!Location_Data[#Data],2,0)</f>
        <v>Garden Grove</v>
      </c>
      <c r="N2885" t="str">
        <f>VLOOKUP(D2885,[1]!Salespeople_Data[#Data],2,0)</f>
        <v>Ernest Wagner</v>
      </c>
      <c r="O2885" t="str">
        <f>VLOOKUP(E2885,[1]!Customer_Data[#Data],2,0)</f>
        <v>Walter Woods</v>
      </c>
      <c r="P2885" s="15">
        <f t="shared" si="270"/>
        <v>7</v>
      </c>
      <c r="Q2885">
        <f t="shared" si="271"/>
        <v>1</v>
      </c>
      <c r="R2885">
        <f t="shared" si="272"/>
        <v>2020</v>
      </c>
    </row>
    <row r="2886" spans="1:18" x14ac:dyDescent="0.25">
      <c r="A2886" s="2" t="s">
        <v>3888</v>
      </c>
      <c r="B2886" s="2" t="s">
        <v>203</v>
      </c>
      <c r="C2886" s="2" t="s">
        <v>215</v>
      </c>
      <c r="D2886" s="2" t="s">
        <v>308</v>
      </c>
      <c r="E2886" s="2" t="s">
        <v>905</v>
      </c>
      <c r="F2886" s="3">
        <v>43844</v>
      </c>
      <c r="G2886" s="2">
        <v>1</v>
      </c>
      <c r="H2886" s="11">
        <f>VLOOKUP(B2886,[1]!Product_Data[#Data],4,0)</f>
        <v>1414</v>
      </c>
      <c r="I2886" s="11">
        <f>VLOOKUP(B2886,[1]!Product_Data[#Data],3,0)</f>
        <v>962</v>
      </c>
      <c r="J2886" s="11">
        <f t="shared" si="273"/>
        <v>962</v>
      </c>
      <c r="K2886" s="11">
        <f t="shared" si="274"/>
        <v>1414</v>
      </c>
      <c r="L2886" s="11">
        <f t="shared" si="275"/>
        <v>452</v>
      </c>
      <c r="M2886" t="str">
        <f>VLOOKUP(C2886,[1]!Location_Data[#Data],2,0)</f>
        <v>El Cajon</v>
      </c>
      <c r="N2886" t="str">
        <f>VLOOKUP(D2886,[1]!Salespeople_Data[#Data],2,0)</f>
        <v>Fred Robertson</v>
      </c>
      <c r="O2886" t="str">
        <f>VLOOKUP(E2886,[1]!Customer_Data[#Data],2,0)</f>
        <v>Clarence Warren</v>
      </c>
      <c r="P2886" s="15">
        <f t="shared" si="270"/>
        <v>3</v>
      </c>
      <c r="Q2886">
        <f t="shared" si="271"/>
        <v>1</v>
      </c>
      <c r="R2886">
        <f t="shared" si="272"/>
        <v>2020</v>
      </c>
    </row>
    <row r="2887" spans="1:18" x14ac:dyDescent="0.25">
      <c r="A2887" s="4" t="s">
        <v>3889</v>
      </c>
      <c r="B2887" s="4" t="s">
        <v>18</v>
      </c>
      <c r="C2887" s="4" t="s">
        <v>39</v>
      </c>
      <c r="D2887" s="4" t="s">
        <v>165</v>
      </c>
      <c r="E2887" s="4" t="s">
        <v>433</v>
      </c>
      <c r="F2887" s="5">
        <v>44078</v>
      </c>
      <c r="G2887" s="4">
        <v>1</v>
      </c>
      <c r="H2887" s="11">
        <f>VLOOKUP(B2887,[1]!Product_Data[#Data],4,0)</f>
        <v>880</v>
      </c>
      <c r="I2887" s="11">
        <f>VLOOKUP(B2887,[1]!Product_Data[#Data],3,0)</f>
        <v>634</v>
      </c>
      <c r="J2887" s="11">
        <f t="shared" si="273"/>
        <v>634</v>
      </c>
      <c r="K2887" s="11">
        <f t="shared" si="274"/>
        <v>880</v>
      </c>
      <c r="L2887" s="11">
        <f t="shared" si="275"/>
        <v>246</v>
      </c>
      <c r="M2887" t="str">
        <f>VLOOKUP(C2887,[1]!Location_Data[#Data],2,0)</f>
        <v>Oceanside</v>
      </c>
      <c r="N2887" t="str">
        <f>VLOOKUP(D2887,[1]!Salespeople_Data[#Data],2,0)</f>
        <v>Joe Sims</v>
      </c>
      <c r="O2887" t="str">
        <f>VLOOKUP(E2887,[1]!Customer_Data[#Data],2,0)</f>
        <v>Thomas Campbell</v>
      </c>
      <c r="P2887" s="15">
        <f t="shared" si="270"/>
        <v>6</v>
      </c>
      <c r="Q2887">
        <f t="shared" si="271"/>
        <v>9</v>
      </c>
      <c r="R2887">
        <f t="shared" si="272"/>
        <v>2020</v>
      </c>
    </row>
    <row r="2888" spans="1:18" x14ac:dyDescent="0.25">
      <c r="A2888" s="2" t="s">
        <v>3890</v>
      </c>
      <c r="B2888" s="2" t="s">
        <v>626</v>
      </c>
      <c r="C2888" s="2" t="s">
        <v>490</v>
      </c>
      <c r="D2888" s="2" t="s">
        <v>239</v>
      </c>
      <c r="E2888" s="2" t="s">
        <v>477</v>
      </c>
      <c r="F2888" s="3">
        <v>44102</v>
      </c>
      <c r="G2888" s="2">
        <v>1</v>
      </c>
      <c r="H2888" s="11">
        <f>VLOOKUP(B2888,[1]!Product_Data[#Data],4,0)</f>
        <v>584</v>
      </c>
      <c r="I2888" s="11">
        <f>VLOOKUP(B2888,[1]!Product_Data[#Data],3,0)</f>
        <v>420</v>
      </c>
      <c r="J2888" s="11">
        <f t="shared" si="273"/>
        <v>420</v>
      </c>
      <c r="K2888" s="11">
        <f t="shared" si="274"/>
        <v>584</v>
      </c>
      <c r="L2888" s="11">
        <f t="shared" si="275"/>
        <v>164</v>
      </c>
      <c r="M2888" t="str">
        <f>VLOOKUP(C2888,[1]!Location_Data[#Data],2,0)</f>
        <v>Temecula</v>
      </c>
      <c r="N2888" t="str">
        <f>VLOOKUP(D2888,[1]!Salespeople_Data[#Data],2,0)</f>
        <v>John Reyes</v>
      </c>
      <c r="O2888" t="str">
        <f>VLOOKUP(E2888,[1]!Customer_Data[#Data],2,0)</f>
        <v>Joe Coleman</v>
      </c>
      <c r="P2888" s="15">
        <f t="shared" si="270"/>
        <v>2</v>
      </c>
      <c r="Q2888">
        <f t="shared" si="271"/>
        <v>9</v>
      </c>
      <c r="R2888">
        <f t="shared" si="272"/>
        <v>2020</v>
      </c>
    </row>
    <row r="2889" spans="1:18" x14ac:dyDescent="0.25">
      <c r="A2889" s="4" t="s">
        <v>3891</v>
      </c>
      <c r="B2889" s="4" t="s">
        <v>28</v>
      </c>
      <c r="C2889" s="4" t="s">
        <v>643</v>
      </c>
      <c r="D2889" s="4" t="s">
        <v>359</v>
      </c>
      <c r="E2889" s="4" t="s">
        <v>1236</v>
      </c>
      <c r="F2889" s="5">
        <v>43988</v>
      </c>
      <c r="G2889" s="4">
        <v>1</v>
      </c>
      <c r="H2889" s="11">
        <f>VLOOKUP(B2889,[1]!Product_Data[#Data],4,0)</f>
        <v>684</v>
      </c>
      <c r="I2889" s="11">
        <f>VLOOKUP(B2889,[1]!Product_Data[#Data],3,0)</f>
        <v>561</v>
      </c>
      <c r="J2889" s="11">
        <f t="shared" si="273"/>
        <v>561</v>
      </c>
      <c r="K2889" s="11">
        <f t="shared" si="274"/>
        <v>684</v>
      </c>
      <c r="L2889" s="11">
        <f t="shared" si="275"/>
        <v>123</v>
      </c>
      <c r="M2889" t="str">
        <f>VLOOKUP(C2889,[1]!Location_Data[#Data],2,0)</f>
        <v>Hayward</v>
      </c>
      <c r="N2889" t="str">
        <f>VLOOKUP(D2889,[1]!Salespeople_Data[#Data],2,0)</f>
        <v>Eugene Holmes</v>
      </c>
      <c r="O2889" t="str">
        <f>VLOOKUP(E2889,[1]!Customer_Data[#Data],2,0)</f>
        <v>Roger Mills</v>
      </c>
      <c r="P2889" s="15">
        <f t="shared" si="270"/>
        <v>7</v>
      </c>
      <c r="Q2889">
        <f t="shared" si="271"/>
        <v>6</v>
      </c>
      <c r="R2889">
        <f t="shared" si="272"/>
        <v>2020</v>
      </c>
    </row>
    <row r="2890" spans="1:18" x14ac:dyDescent="0.25">
      <c r="A2890" s="2" t="s">
        <v>3892</v>
      </c>
      <c r="B2890" s="2" t="s">
        <v>8</v>
      </c>
      <c r="C2890" s="2" t="s">
        <v>190</v>
      </c>
      <c r="D2890" s="2" t="s">
        <v>250</v>
      </c>
      <c r="E2890" s="2" t="s">
        <v>685</v>
      </c>
      <c r="F2890" s="3">
        <v>44180</v>
      </c>
      <c r="G2890" s="2">
        <v>3</v>
      </c>
      <c r="H2890" s="11">
        <f>VLOOKUP(B2890,[1]!Product_Data[#Data],4,0)</f>
        <v>1522</v>
      </c>
      <c r="I2890" s="11">
        <f>VLOOKUP(B2890,[1]!Product_Data[#Data],3,0)</f>
        <v>791</v>
      </c>
      <c r="J2890" s="11">
        <f t="shared" si="273"/>
        <v>2373</v>
      </c>
      <c r="K2890" s="11">
        <f t="shared" si="274"/>
        <v>4566</v>
      </c>
      <c r="L2890" s="11">
        <f t="shared" si="275"/>
        <v>2193</v>
      </c>
      <c r="M2890" t="str">
        <f>VLOOKUP(C2890,[1]!Location_Data[#Data],2,0)</f>
        <v>Oakland</v>
      </c>
      <c r="N2890" t="str">
        <f>VLOOKUP(D2890,[1]!Salespeople_Data[#Data],2,0)</f>
        <v>Martin Carr</v>
      </c>
      <c r="O2890" t="str">
        <f>VLOOKUP(E2890,[1]!Customer_Data[#Data],2,0)</f>
        <v>Roger Tucker</v>
      </c>
      <c r="P2890" s="15">
        <f t="shared" si="270"/>
        <v>3</v>
      </c>
      <c r="Q2890">
        <f t="shared" si="271"/>
        <v>12</v>
      </c>
      <c r="R2890">
        <f t="shared" si="272"/>
        <v>2020</v>
      </c>
    </row>
    <row r="2891" spans="1:18" x14ac:dyDescent="0.25">
      <c r="A2891" s="4" t="s">
        <v>3893</v>
      </c>
      <c r="B2891" s="4" t="s">
        <v>28</v>
      </c>
      <c r="C2891" s="4" t="s">
        <v>253</v>
      </c>
      <c r="D2891" s="4" t="s">
        <v>308</v>
      </c>
      <c r="E2891" s="4" t="s">
        <v>398</v>
      </c>
      <c r="F2891" s="5">
        <v>44026</v>
      </c>
      <c r="G2891" s="4">
        <v>1</v>
      </c>
      <c r="H2891" s="11">
        <f>VLOOKUP(B2891,[1]!Product_Data[#Data],4,0)</f>
        <v>684</v>
      </c>
      <c r="I2891" s="11">
        <f>VLOOKUP(B2891,[1]!Product_Data[#Data],3,0)</f>
        <v>561</v>
      </c>
      <c r="J2891" s="11">
        <f t="shared" si="273"/>
        <v>561</v>
      </c>
      <c r="K2891" s="11">
        <f t="shared" si="274"/>
        <v>684</v>
      </c>
      <c r="L2891" s="11">
        <f t="shared" si="275"/>
        <v>123</v>
      </c>
      <c r="M2891" t="str">
        <f>VLOOKUP(C2891,[1]!Location_Data[#Data],2,0)</f>
        <v>Bakersfield</v>
      </c>
      <c r="N2891" t="str">
        <f>VLOOKUP(D2891,[1]!Salespeople_Data[#Data],2,0)</f>
        <v>Fred Robertson</v>
      </c>
      <c r="O2891" t="str">
        <f>VLOOKUP(E2891,[1]!Customer_Data[#Data],2,0)</f>
        <v>Steven Hayes</v>
      </c>
      <c r="P2891" s="15">
        <f t="shared" si="270"/>
        <v>3</v>
      </c>
      <c r="Q2891">
        <f t="shared" si="271"/>
        <v>7</v>
      </c>
      <c r="R2891">
        <f t="shared" si="272"/>
        <v>2020</v>
      </c>
    </row>
    <row r="2892" spans="1:18" x14ac:dyDescent="0.25">
      <c r="A2892" s="2" t="s">
        <v>3894</v>
      </c>
      <c r="B2892" s="2" t="s">
        <v>395</v>
      </c>
      <c r="C2892" s="2" t="s">
        <v>66</v>
      </c>
      <c r="D2892" s="2" t="s">
        <v>308</v>
      </c>
      <c r="E2892" s="2" t="s">
        <v>3895</v>
      </c>
      <c r="F2892" s="3">
        <v>43899</v>
      </c>
      <c r="G2892" s="2">
        <v>3</v>
      </c>
      <c r="H2892" s="11">
        <f>VLOOKUP(B2892,[1]!Product_Data[#Data],4,0)</f>
        <v>2257</v>
      </c>
      <c r="I2892" s="11">
        <f>VLOOKUP(B2892,[1]!Product_Data[#Data],3,0)</f>
        <v>1535</v>
      </c>
      <c r="J2892" s="11">
        <f t="shared" si="273"/>
        <v>4605</v>
      </c>
      <c r="K2892" s="11">
        <f t="shared" si="274"/>
        <v>6771</v>
      </c>
      <c r="L2892" s="11">
        <f t="shared" si="275"/>
        <v>2166</v>
      </c>
      <c r="M2892" t="str">
        <f>VLOOKUP(C2892,[1]!Location_Data[#Data],2,0)</f>
        <v>Ontario</v>
      </c>
      <c r="N2892" t="str">
        <f>VLOOKUP(D2892,[1]!Salespeople_Data[#Data],2,0)</f>
        <v>Fred Robertson</v>
      </c>
      <c r="O2892" t="str">
        <f>VLOOKUP(E2892,[1]!Customer_Data[#Data],2,0)</f>
        <v>James Foster</v>
      </c>
      <c r="P2892" s="15">
        <f t="shared" si="270"/>
        <v>2</v>
      </c>
      <c r="Q2892">
        <f t="shared" si="271"/>
        <v>3</v>
      </c>
      <c r="R2892">
        <f t="shared" si="272"/>
        <v>2020</v>
      </c>
    </row>
    <row r="2893" spans="1:18" x14ac:dyDescent="0.25">
      <c r="A2893" s="4" t="s">
        <v>3896</v>
      </c>
      <c r="B2893" s="4" t="s">
        <v>440</v>
      </c>
      <c r="C2893" s="4" t="s">
        <v>100</v>
      </c>
      <c r="D2893" s="4" t="s">
        <v>257</v>
      </c>
      <c r="E2893" s="4" t="s">
        <v>797</v>
      </c>
      <c r="F2893" s="5">
        <v>44149</v>
      </c>
      <c r="G2893" s="4">
        <v>1</v>
      </c>
      <c r="H2893" s="11">
        <f>VLOOKUP(B2893,[1]!Product_Data[#Data],4,0)</f>
        <v>800</v>
      </c>
      <c r="I2893" s="11">
        <f>VLOOKUP(B2893,[1]!Product_Data[#Data],3,0)</f>
        <v>536</v>
      </c>
      <c r="J2893" s="11">
        <f t="shared" si="273"/>
        <v>536</v>
      </c>
      <c r="K2893" s="11">
        <f t="shared" si="274"/>
        <v>800</v>
      </c>
      <c r="L2893" s="11">
        <f t="shared" si="275"/>
        <v>264</v>
      </c>
      <c r="M2893" t="str">
        <f>VLOOKUP(C2893,[1]!Location_Data[#Data],2,0)</f>
        <v>Victorville</v>
      </c>
      <c r="N2893" t="str">
        <f>VLOOKUP(D2893,[1]!Salespeople_Data[#Data],2,0)</f>
        <v>Jerry Perry</v>
      </c>
      <c r="O2893" t="str">
        <f>VLOOKUP(E2893,[1]!Customer_Data[#Data],2,0)</f>
        <v>Peter Meyer</v>
      </c>
      <c r="P2893" s="15">
        <f t="shared" si="270"/>
        <v>7</v>
      </c>
      <c r="Q2893">
        <f t="shared" si="271"/>
        <v>11</v>
      </c>
      <c r="R2893">
        <f t="shared" si="272"/>
        <v>2020</v>
      </c>
    </row>
    <row r="2894" spans="1:18" x14ac:dyDescent="0.25">
      <c r="A2894" s="2" t="s">
        <v>3897</v>
      </c>
      <c r="B2894" s="2" t="s">
        <v>155</v>
      </c>
      <c r="C2894" s="2" t="s">
        <v>204</v>
      </c>
      <c r="D2894" s="2" t="s">
        <v>87</v>
      </c>
      <c r="E2894" s="2" t="s">
        <v>1882</v>
      </c>
      <c r="F2894" s="3">
        <v>43996</v>
      </c>
      <c r="G2894" s="2">
        <v>1</v>
      </c>
      <c r="H2894" s="11">
        <f>VLOOKUP(B2894,[1]!Product_Data[#Data],4,0)</f>
        <v>1353</v>
      </c>
      <c r="I2894" s="11">
        <f>VLOOKUP(B2894,[1]!Product_Data[#Data],3,0)</f>
        <v>947</v>
      </c>
      <c r="J2894" s="11">
        <f t="shared" si="273"/>
        <v>947</v>
      </c>
      <c r="K2894" s="11">
        <f t="shared" si="274"/>
        <v>1353</v>
      </c>
      <c r="L2894" s="11">
        <f t="shared" si="275"/>
        <v>406</v>
      </c>
      <c r="M2894" t="str">
        <f>VLOOKUP(C2894,[1]!Location_Data[#Data],2,0)</f>
        <v>Corona</v>
      </c>
      <c r="N2894" t="str">
        <f>VLOOKUP(D2894,[1]!Salespeople_Data[#Data],2,0)</f>
        <v>Martin Perry</v>
      </c>
      <c r="O2894" t="str">
        <f>VLOOKUP(E2894,[1]!Customer_Data[#Data],2,0)</f>
        <v>Joe Price</v>
      </c>
      <c r="P2894" s="15">
        <f t="shared" si="270"/>
        <v>1</v>
      </c>
      <c r="Q2894">
        <f t="shared" si="271"/>
        <v>6</v>
      </c>
      <c r="R2894">
        <f t="shared" si="272"/>
        <v>2020</v>
      </c>
    </row>
    <row r="2895" spans="1:18" x14ac:dyDescent="0.25">
      <c r="A2895" s="4" t="s">
        <v>3898</v>
      </c>
      <c r="B2895" s="4" t="s">
        <v>858</v>
      </c>
      <c r="C2895" s="4" t="s">
        <v>362</v>
      </c>
      <c r="D2895" s="4" t="s">
        <v>91</v>
      </c>
      <c r="E2895" s="4" t="s">
        <v>718</v>
      </c>
      <c r="F2895" s="5">
        <v>44108</v>
      </c>
      <c r="G2895" s="4">
        <v>3</v>
      </c>
      <c r="H2895" s="11">
        <f>VLOOKUP(B2895,[1]!Product_Data[#Data],4,0)</f>
        <v>2294</v>
      </c>
      <c r="I2895" s="11">
        <f>VLOOKUP(B2895,[1]!Product_Data[#Data],3,0)</f>
        <v>1399</v>
      </c>
      <c r="J2895" s="11">
        <f t="shared" si="273"/>
        <v>4197</v>
      </c>
      <c r="K2895" s="11">
        <f t="shared" si="274"/>
        <v>6882</v>
      </c>
      <c r="L2895" s="11">
        <f t="shared" si="275"/>
        <v>2685</v>
      </c>
      <c r="M2895" t="str">
        <f>VLOOKUP(C2895,[1]!Location_Data[#Data],2,0)</f>
        <v>San Bernardino</v>
      </c>
      <c r="N2895" t="str">
        <f>VLOOKUP(D2895,[1]!Salespeople_Data[#Data],2,0)</f>
        <v>Howard Gardner</v>
      </c>
      <c r="O2895" t="str">
        <f>VLOOKUP(E2895,[1]!Customer_Data[#Data],2,0)</f>
        <v>Shawn Bishop</v>
      </c>
      <c r="P2895" s="15">
        <f t="shared" si="270"/>
        <v>1</v>
      </c>
      <c r="Q2895">
        <f t="shared" si="271"/>
        <v>10</v>
      </c>
      <c r="R2895">
        <f t="shared" si="272"/>
        <v>2020</v>
      </c>
    </row>
    <row r="2896" spans="1:18" x14ac:dyDescent="0.25">
      <c r="A2896" s="2" t="s">
        <v>3899</v>
      </c>
      <c r="B2896" s="2" t="s">
        <v>109</v>
      </c>
      <c r="C2896" s="2" t="s">
        <v>527</v>
      </c>
      <c r="D2896" s="2" t="s">
        <v>101</v>
      </c>
      <c r="E2896" s="2" t="s">
        <v>1218</v>
      </c>
      <c r="F2896" s="3">
        <v>43936</v>
      </c>
      <c r="G2896" s="2">
        <v>1</v>
      </c>
      <c r="H2896" s="11">
        <f>VLOOKUP(B2896,[1]!Product_Data[#Data],4,0)</f>
        <v>1783</v>
      </c>
      <c r="I2896" s="11">
        <f>VLOOKUP(B2896,[1]!Product_Data[#Data],3,0)</f>
        <v>1230</v>
      </c>
      <c r="J2896" s="11">
        <f t="shared" si="273"/>
        <v>1230</v>
      </c>
      <c r="K2896" s="11">
        <f t="shared" si="274"/>
        <v>1783</v>
      </c>
      <c r="L2896" s="11">
        <f t="shared" si="275"/>
        <v>553</v>
      </c>
      <c r="M2896" t="str">
        <f>VLOOKUP(C2896,[1]!Location_Data[#Data],2,0)</f>
        <v>Stockton</v>
      </c>
      <c r="N2896" t="str">
        <f>VLOOKUP(D2896,[1]!Salespeople_Data[#Data],2,0)</f>
        <v>Scott Clark</v>
      </c>
      <c r="O2896" t="str">
        <f>VLOOKUP(E2896,[1]!Customer_Data[#Data],2,0)</f>
        <v>Larry Ross</v>
      </c>
      <c r="P2896" s="15">
        <f t="shared" si="270"/>
        <v>4</v>
      </c>
      <c r="Q2896">
        <f t="shared" si="271"/>
        <v>4</v>
      </c>
      <c r="R2896">
        <f t="shared" si="272"/>
        <v>2020</v>
      </c>
    </row>
    <row r="2897" spans="1:18" x14ac:dyDescent="0.25">
      <c r="A2897" s="4" t="s">
        <v>3900</v>
      </c>
      <c r="B2897" s="4" t="s">
        <v>219</v>
      </c>
      <c r="C2897" s="4" t="s">
        <v>145</v>
      </c>
      <c r="D2897" s="4" t="s">
        <v>71</v>
      </c>
      <c r="E2897" s="4" t="s">
        <v>920</v>
      </c>
      <c r="F2897" s="5">
        <v>43885</v>
      </c>
      <c r="G2897" s="4">
        <v>4</v>
      </c>
      <c r="H2897" s="11">
        <f>VLOOKUP(B2897,[1]!Product_Data[#Data],4,0)</f>
        <v>561</v>
      </c>
      <c r="I2897" s="11">
        <f>VLOOKUP(B2897,[1]!Product_Data[#Data],3,0)</f>
        <v>421</v>
      </c>
      <c r="J2897" s="11">
        <f t="shared" si="273"/>
        <v>1684</v>
      </c>
      <c r="K2897" s="11">
        <f t="shared" si="274"/>
        <v>2244</v>
      </c>
      <c r="L2897" s="11">
        <f t="shared" si="275"/>
        <v>560</v>
      </c>
      <c r="M2897" t="str">
        <f>VLOOKUP(C2897,[1]!Location_Data[#Data],2,0)</f>
        <v>Santa Maria</v>
      </c>
      <c r="N2897" t="str">
        <f>VLOOKUP(D2897,[1]!Salespeople_Data[#Data],2,0)</f>
        <v>Gary Rodriguez</v>
      </c>
      <c r="O2897" t="str">
        <f>VLOOKUP(E2897,[1]!Customer_Data[#Data],2,0)</f>
        <v>Joshua Watkins</v>
      </c>
      <c r="P2897" s="15">
        <f t="shared" si="270"/>
        <v>2</v>
      </c>
      <c r="Q2897">
        <f t="shared" si="271"/>
        <v>2</v>
      </c>
      <c r="R2897">
        <f t="shared" si="272"/>
        <v>2020</v>
      </c>
    </row>
    <row r="2898" spans="1:18" x14ac:dyDescent="0.25">
      <c r="A2898" s="2" t="s">
        <v>3901</v>
      </c>
      <c r="B2898" s="2" t="s">
        <v>796</v>
      </c>
      <c r="C2898" s="2" t="s">
        <v>469</v>
      </c>
      <c r="D2898" s="2" t="s">
        <v>80</v>
      </c>
      <c r="E2898" s="2" t="s">
        <v>1158</v>
      </c>
      <c r="F2898" s="3">
        <v>44025</v>
      </c>
      <c r="G2898" s="2">
        <v>3</v>
      </c>
      <c r="H2898" s="11">
        <f>VLOOKUP(B2898,[1]!Product_Data[#Data],4,0)</f>
        <v>1103</v>
      </c>
      <c r="I2898" s="11">
        <f>VLOOKUP(B2898,[1]!Product_Data[#Data],3,0)</f>
        <v>838</v>
      </c>
      <c r="J2898" s="11">
        <f t="shared" si="273"/>
        <v>2514</v>
      </c>
      <c r="K2898" s="11">
        <f t="shared" si="274"/>
        <v>3309</v>
      </c>
      <c r="L2898" s="11">
        <f t="shared" si="275"/>
        <v>795</v>
      </c>
      <c r="M2898" t="str">
        <f>VLOOKUP(C2898,[1]!Location_Data[#Data],2,0)</f>
        <v>Escondido</v>
      </c>
      <c r="N2898" t="str">
        <f>VLOOKUP(D2898,[1]!Salespeople_Data[#Data],2,0)</f>
        <v>Henry Nelson</v>
      </c>
      <c r="O2898" t="str">
        <f>VLOOKUP(E2898,[1]!Customer_Data[#Data],2,0)</f>
        <v>Shawn Owens</v>
      </c>
      <c r="P2898" s="15">
        <f t="shared" si="270"/>
        <v>2</v>
      </c>
      <c r="Q2898">
        <f t="shared" si="271"/>
        <v>7</v>
      </c>
      <c r="R2898">
        <f t="shared" si="272"/>
        <v>2020</v>
      </c>
    </row>
    <row r="2899" spans="1:18" x14ac:dyDescent="0.25">
      <c r="A2899" s="4" t="s">
        <v>3902</v>
      </c>
      <c r="B2899" s="4" t="s">
        <v>185</v>
      </c>
      <c r="C2899" s="4" t="s">
        <v>110</v>
      </c>
      <c r="D2899" s="4" t="s">
        <v>345</v>
      </c>
      <c r="E2899" s="4" t="s">
        <v>123</v>
      </c>
      <c r="F2899" s="5">
        <v>44189</v>
      </c>
      <c r="G2899" s="4">
        <v>1</v>
      </c>
      <c r="H2899" s="11">
        <f>VLOOKUP(B2899,[1]!Product_Data[#Data],4,0)</f>
        <v>667</v>
      </c>
      <c r="I2899" s="11">
        <f>VLOOKUP(B2899,[1]!Product_Data[#Data],3,0)</f>
        <v>387</v>
      </c>
      <c r="J2899" s="11">
        <f t="shared" si="273"/>
        <v>387</v>
      </c>
      <c r="K2899" s="11">
        <f t="shared" si="274"/>
        <v>667</v>
      </c>
      <c r="L2899" s="11">
        <f t="shared" si="275"/>
        <v>280</v>
      </c>
      <c r="M2899" t="str">
        <f>VLOOKUP(C2899,[1]!Location_Data[#Data],2,0)</f>
        <v>Richmond</v>
      </c>
      <c r="N2899" t="str">
        <f>VLOOKUP(D2899,[1]!Salespeople_Data[#Data],2,0)</f>
        <v>Larry Marshall</v>
      </c>
      <c r="O2899" t="str">
        <f>VLOOKUP(E2899,[1]!Customer_Data[#Data],2,0)</f>
        <v>Frank Webb</v>
      </c>
      <c r="P2899" s="15">
        <f t="shared" si="270"/>
        <v>5</v>
      </c>
      <c r="Q2899">
        <f t="shared" si="271"/>
        <v>12</v>
      </c>
      <c r="R2899">
        <f t="shared" si="272"/>
        <v>2020</v>
      </c>
    </row>
    <row r="2900" spans="1:18" x14ac:dyDescent="0.25">
      <c r="A2900" s="2" t="s">
        <v>3903</v>
      </c>
      <c r="B2900" s="2" t="s">
        <v>752</v>
      </c>
      <c r="C2900" s="2" t="s">
        <v>519</v>
      </c>
      <c r="D2900" s="2" t="s">
        <v>111</v>
      </c>
      <c r="E2900" s="2" t="s">
        <v>982</v>
      </c>
      <c r="F2900" s="3">
        <v>43945</v>
      </c>
      <c r="G2900" s="2">
        <v>2</v>
      </c>
      <c r="H2900" s="11">
        <f>VLOOKUP(B2900,[1]!Product_Data[#Data],4,0)</f>
        <v>95</v>
      </c>
      <c r="I2900" s="11">
        <f>VLOOKUP(B2900,[1]!Product_Data[#Data],3,0)</f>
        <v>61</v>
      </c>
      <c r="J2900" s="11">
        <f t="shared" si="273"/>
        <v>122</v>
      </c>
      <c r="K2900" s="11">
        <f t="shared" si="274"/>
        <v>190</v>
      </c>
      <c r="L2900" s="11">
        <f t="shared" si="275"/>
        <v>68</v>
      </c>
      <c r="M2900" t="str">
        <f>VLOOKUP(C2900,[1]!Location_Data[#Data],2,0)</f>
        <v>Anaheim</v>
      </c>
      <c r="N2900" t="str">
        <f>VLOOKUP(D2900,[1]!Salespeople_Data[#Data],2,0)</f>
        <v>Ryan Welch</v>
      </c>
      <c r="O2900" t="str">
        <f>VLOOKUP(E2900,[1]!Customer_Data[#Data],2,0)</f>
        <v>Arthur Gilbert</v>
      </c>
      <c r="P2900" s="15">
        <f t="shared" si="270"/>
        <v>6</v>
      </c>
      <c r="Q2900">
        <f t="shared" si="271"/>
        <v>4</v>
      </c>
      <c r="R2900">
        <f t="shared" si="272"/>
        <v>2020</v>
      </c>
    </row>
    <row r="2901" spans="1:18" x14ac:dyDescent="0.25">
      <c r="A2901" s="4" t="s">
        <v>3904</v>
      </c>
      <c r="B2901" s="4" t="s">
        <v>252</v>
      </c>
      <c r="C2901" s="4" t="s">
        <v>39</v>
      </c>
      <c r="D2901" s="4" t="s">
        <v>216</v>
      </c>
      <c r="E2901" s="4" t="s">
        <v>1674</v>
      </c>
      <c r="F2901" s="5">
        <v>44192</v>
      </c>
      <c r="G2901" s="4">
        <v>1</v>
      </c>
      <c r="H2901" s="11">
        <f>VLOOKUP(B2901,[1]!Product_Data[#Data],4,0)</f>
        <v>1899</v>
      </c>
      <c r="I2901" s="11">
        <f>VLOOKUP(B2901,[1]!Product_Data[#Data],3,0)</f>
        <v>1044</v>
      </c>
      <c r="J2901" s="11">
        <f t="shared" si="273"/>
        <v>1044</v>
      </c>
      <c r="K2901" s="11">
        <f t="shared" si="274"/>
        <v>1899</v>
      </c>
      <c r="L2901" s="11">
        <f t="shared" si="275"/>
        <v>855</v>
      </c>
      <c r="M2901" t="str">
        <f>VLOOKUP(C2901,[1]!Location_Data[#Data],2,0)</f>
        <v>Oceanside</v>
      </c>
      <c r="N2901" t="str">
        <f>VLOOKUP(D2901,[1]!Salespeople_Data[#Data],2,0)</f>
        <v>Ernest Wagner</v>
      </c>
      <c r="O2901" t="str">
        <f>VLOOKUP(E2901,[1]!Customer_Data[#Data],2,0)</f>
        <v>Gary Pierce</v>
      </c>
      <c r="P2901" s="15">
        <f t="shared" si="270"/>
        <v>1</v>
      </c>
      <c r="Q2901">
        <f t="shared" si="271"/>
        <v>12</v>
      </c>
      <c r="R2901">
        <f t="shared" si="272"/>
        <v>2020</v>
      </c>
    </row>
    <row r="2902" spans="1:18" x14ac:dyDescent="0.25">
      <c r="A2902" s="2" t="s">
        <v>3905</v>
      </c>
      <c r="B2902" s="2" t="s">
        <v>305</v>
      </c>
      <c r="C2902" s="2" t="s">
        <v>246</v>
      </c>
      <c r="D2902" s="2" t="s">
        <v>191</v>
      </c>
      <c r="E2902" s="2" t="s">
        <v>898</v>
      </c>
      <c r="F2902" s="3">
        <v>44138</v>
      </c>
      <c r="G2902" s="2">
        <v>2</v>
      </c>
      <c r="H2902" s="11">
        <f>VLOOKUP(B2902,[1]!Product_Data[#Data],4,0)</f>
        <v>504</v>
      </c>
      <c r="I2902" s="11">
        <f>VLOOKUP(B2902,[1]!Product_Data[#Data],3,0)</f>
        <v>408</v>
      </c>
      <c r="J2902" s="11">
        <f t="shared" si="273"/>
        <v>816</v>
      </c>
      <c r="K2902" s="11">
        <f t="shared" si="274"/>
        <v>1008</v>
      </c>
      <c r="L2902" s="11">
        <f t="shared" si="275"/>
        <v>192</v>
      </c>
      <c r="M2902" t="str">
        <f>VLOOKUP(C2902,[1]!Location_Data[#Data],2,0)</f>
        <v>San Francisco</v>
      </c>
      <c r="N2902" t="str">
        <f>VLOOKUP(D2902,[1]!Salespeople_Data[#Data],2,0)</f>
        <v>Robert Reed</v>
      </c>
      <c r="O2902" t="str">
        <f>VLOOKUP(E2902,[1]!Customer_Data[#Data],2,0)</f>
        <v>Roy Hamilton</v>
      </c>
      <c r="P2902" s="15">
        <f t="shared" si="270"/>
        <v>3</v>
      </c>
      <c r="Q2902">
        <f t="shared" si="271"/>
        <v>11</v>
      </c>
      <c r="R2902">
        <f t="shared" si="272"/>
        <v>2020</v>
      </c>
    </row>
    <row r="2903" spans="1:18" x14ac:dyDescent="0.25">
      <c r="A2903" s="4" t="s">
        <v>3906</v>
      </c>
      <c r="B2903" s="4" t="s">
        <v>666</v>
      </c>
      <c r="C2903" s="4" t="s">
        <v>436</v>
      </c>
      <c r="D2903" s="4" t="s">
        <v>40</v>
      </c>
      <c r="E2903" s="4" t="s">
        <v>441</v>
      </c>
      <c r="F2903" s="5">
        <v>43864</v>
      </c>
      <c r="G2903" s="4">
        <v>4</v>
      </c>
      <c r="H2903" s="11">
        <f>VLOOKUP(B2903,[1]!Product_Data[#Data],4,0)</f>
        <v>2241</v>
      </c>
      <c r="I2903" s="11">
        <f>VLOOKUP(B2903,[1]!Product_Data[#Data],3,0)</f>
        <v>1367</v>
      </c>
      <c r="J2903" s="11">
        <f t="shared" si="273"/>
        <v>5468</v>
      </c>
      <c r="K2903" s="11">
        <f t="shared" si="274"/>
        <v>8964</v>
      </c>
      <c r="L2903" s="11">
        <f t="shared" si="275"/>
        <v>3496</v>
      </c>
      <c r="M2903" t="str">
        <f>VLOOKUP(C2903,[1]!Location_Data[#Data],2,0)</f>
        <v>Jurupa Valley</v>
      </c>
      <c r="N2903" t="str">
        <f>VLOOKUP(D2903,[1]!Salespeople_Data[#Data],2,0)</f>
        <v>Brian Hansen</v>
      </c>
      <c r="O2903" t="str">
        <f>VLOOKUP(E2903,[1]!Customer_Data[#Data],2,0)</f>
        <v>Michael Lane</v>
      </c>
      <c r="P2903" s="15">
        <f t="shared" si="270"/>
        <v>2</v>
      </c>
      <c r="Q2903">
        <f t="shared" si="271"/>
        <v>2</v>
      </c>
      <c r="R2903">
        <f t="shared" si="272"/>
        <v>2020</v>
      </c>
    </row>
    <row r="2904" spans="1:18" x14ac:dyDescent="0.25">
      <c r="A2904" s="2" t="s">
        <v>3907</v>
      </c>
      <c r="B2904" s="2" t="s">
        <v>114</v>
      </c>
      <c r="C2904" s="2" t="s">
        <v>386</v>
      </c>
      <c r="D2904" s="2" t="s">
        <v>96</v>
      </c>
      <c r="E2904" s="2" t="s">
        <v>3370</v>
      </c>
      <c r="F2904" s="3">
        <v>44102</v>
      </c>
      <c r="G2904" s="2">
        <v>1</v>
      </c>
      <c r="H2904" s="11">
        <f>VLOOKUP(B2904,[1]!Product_Data[#Data],4,0)</f>
        <v>545</v>
      </c>
      <c r="I2904" s="11">
        <f>VLOOKUP(B2904,[1]!Product_Data[#Data],3,0)</f>
        <v>425</v>
      </c>
      <c r="J2904" s="11">
        <f t="shared" si="273"/>
        <v>425</v>
      </c>
      <c r="K2904" s="11">
        <f t="shared" si="274"/>
        <v>545</v>
      </c>
      <c r="L2904" s="11">
        <f t="shared" si="275"/>
        <v>120</v>
      </c>
      <c r="M2904" t="str">
        <f>VLOOKUP(C2904,[1]!Location_Data[#Data],2,0)</f>
        <v>Carlsbad</v>
      </c>
      <c r="N2904" t="str">
        <f>VLOOKUP(D2904,[1]!Salespeople_Data[#Data],2,0)</f>
        <v>Brian Thomas</v>
      </c>
      <c r="O2904" t="str">
        <f>VLOOKUP(E2904,[1]!Customer_Data[#Data],2,0)</f>
        <v>Mark Spencer</v>
      </c>
      <c r="P2904" s="15">
        <f t="shared" si="270"/>
        <v>2</v>
      </c>
      <c r="Q2904">
        <f t="shared" si="271"/>
        <v>9</v>
      </c>
      <c r="R2904">
        <f t="shared" si="272"/>
        <v>2020</v>
      </c>
    </row>
    <row r="2905" spans="1:18" x14ac:dyDescent="0.25">
      <c r="A2905" s="4" t="s">
        <v>3908</v>
      </c>
      <c r="B2905" s="4" t="s">
        <v>114</v>
      </c>
      <c r="C2905" s="4" t="s">
        <v>643</v>
      </c>
      <c r="D2905" s="4" t="s">
        <v>10</v>
      </c>
      <c r="E2905" s="4" t="s">
        <v>3433</v>
      </c>
      <c r="F2905" s="5">
        <v>43845</v>
      </c>
      <c r="G2905" s="4">
        <v>2</v>
      </c>
      <c r="H2905" s="11">
        <f>VLOOKUP(B2905,[1]!Product_Data[#Data],4,0)</f>
        <v>545</v>
      </c>
      <c r="I2905" s="11">
        <f>VLOOKUP(B2905,[1]!Product_Data[#Data],3,0)</f>
        <v>425</v>
      </c>
      <c r="J2905" s="11">
        <f t="shared" si="273"/>
        <v>850</v>
      </c>
      <c r="K2905" s="11">
        <f t="shared" si="274"/>
        <v>1090</v>
      </c>
      <c r="L2905" s="11">
        <f t="shared" si="275"/>
        <v>240</v>
      </c>
      <c r="M2905" t="str">
        <f>VLOOKUP(C2905,[1]!Location_Data[#Data],2,0)</f>
        <v>Hayward</v>
      </c>
      <c r="N2905" t="str">
        <f>VLOOKUP(D2905,[1]!Salespeople_Data[#Data],2,0)</f>
        <v>Justin Lynch</v>
      </c>
      <c r="O2905" t="str">
        <f>VLOOKUP(E2905,[1]!Customer_Data[#Data],2,0)</f>
        <v>Mark Gonzalez</v>
      </c>
      <c r="P2905" s="15">
        <f t="shared" si="270"/>
        <v>4</v>
      </c>
      <c r="Q2905">
        <f t="shared" si="271"/>
        <v>1</v>
      </c>
      <c r="R2905">
        <f t="shared" si="272"/>
        <v>2020</v>
      </c>
    </row>
    <row r="2906" spans="1:18" x14ac:dyDescent="0.25">
      <c r="A2906" s="2" t="s">
        <v>3909</v>
      </c>
      <c r="B2906" s="2" t="s">
        <v>238</v>
      </c>
      <c r="C2906" s="2" t="s">
        <v>149</v>
      </c>
      <c r="D2906" s="2" t="s">
        <v>40</v>
      </c>
      <c r="E2906" s="2" t="s">
        <v>797</v>
      </c>
      <c r="F2906" s="3">
        <v>44010</v>
      </c>
      <c r="G2906" s="2">
        <v>1</v>
      </c>
      <c r="H2906" s="11">
        <f>VLOOKUP(B2906,[1]!Product_Data[#Data],4,0)</f>
        <v>871</v>
      </c>
      <c r="I2906" s="11">
        <f>VLOOKUP(B2906,[1]!Product_Data[#Data],3,0)</f>
        <v>540</v>
      </c>
      <c r="J2906" s="11">
        <f t="shared" si="273"/>
        <v>540</v>
      </c>
      <c r="K2906" s="11">
        <f t="shared" si="274"/>
        <v>871</v>
      </c>
      <c r="L2906" s="11">
        <f t="shared" si="275"/>
        <v>331</v>
      </c>
      <c r="M2906" t="str">
        <f>VLOOKUP(C2906,[1]!Location_Data[#Data],2,0)</f>
        <v>Antioch</v>
      </c>
      <c r="N2906" t="str">
        <f>VLOOKUP(D2906,[1]!Salespeople_Data[#Data],2,0)</f>
        <v>Brian Hansen</v>
      </c>
      <c r="O2906" t="str">
        <f>VLOOKUP(E2906,[1]!Customer_Data[#Data],2,0)</f>
        <v>Peter Meyer</v>
      </c>
      <c r="P2906" s="15">
        <f t="shared" si="270"/>
        <v>1</v>
      </c>
      <c r="Q2906">
        <f t="shared" si="271"/>
        <v>6</v>
      </c>
      <c r="R2906">
        <f t="shared" si="272"/>
        <v>2020</v>
      </c>
    </row>
    <row r="2907" spans="1:18" x14ac:dyDescent="0.25">
      <c r="A2907" s="4" t="s">
        <v>3910</v>
      </c>
      <c r="B2907" s="4" t="s">
        <v>435</v>
      </c>
      <c r="C2907" s="4" t="s">
        <v>62</v>
      </c>
      <c r="D2907" s="4" t="s">
        <v>146</v>
      </c>
      <c r="E2907" s="4" t="s">
        <v>1434</v>
      </c>
      <c r="F2907" s="5">
        <v>44165</v>
      </c>
      <c r="G2907" s="4">
        <v>3</v>
      </c>
      <c r="H2907" s="11">
        <f>VLOOKUP(B2907,[1]!Product_Data[#Data],4,0)</f>
        <v>2141</v>
      </c>
      <c r="I2907" s="11">
        <f>VLOOKUP(B2907,[1]!Product_Data[#Data],3,0)</f>
        <v>1777</v>
      </c>
      <c r="J2907" s="11">
        <f t="shared" si="273"/>
        <v>5331</v>
      </c>
      <c r="K2907" s="11">
        <f t="shared" si="274"/>
        <v>6423</v>
      </c>
      <c r="L2907" s="11">
        <f t="shared" si="275"/>
        <v>1092</v>
      </c>
      <c r="M2907" t="str">
        <f>VLOOKUP(C2907,[1]!Location_Data[#Data],2,0)</f>
        <v>Fairfield</v>
      </c>
      <c r="N2907" t="str">
        <f>VLOOKUP(D2907,[1]!Salespeople_Data[#Data],2,0)</f>
        <v>Carl Elliott</v>
      </c>
      <c r="O2907" t="str">
        <f>VLOOKUP(E2907,[1]!Customer_Data[#Data],2,0)</f>
        <v>Raymond Alexander</v>
      </c>
      <c r="P2907" s="15">
        <f t="shared" si="270"/>
        <v>2</v>
      </c>
      <c r="Q2907">
        <f t="shared" si="271"/>
        <v>11</v>
      </c>
      <c r="R2907">
        <f t="shared" si="272"/>
        <v>2020</v>
      </c>
    </row>
    <row r="2908" spans="1:18" x14ac:dyDescent="0.25">
      <c r="A2908" s="2" t="s">
        <v>3911</v>
      </c>
      <c r="B2908" s="2" t="s">
        <v>858</v>
      </c>
      <c r="C2908" s="2" t="s">
        <v>229</v>
      </c>
      <c r="D2908" s="2" t="s">
        <v>298</v>
      </c>
      <c r="E2908" s="2" t="s">
        <v>1109</v>
      </c>
      <c r="F2908" s="3">
        <v>44159</v>
      </c>
      <c r="G2908" s="2">
        <v>3</v>
      </c>
      <c r="H2908" s="11">
        <f>VLOOKUP(B2908,[1]!Product_Data[#Data],4,0)</f>
        <v>2294</v>
      </c>
      <c r="I2908" s="11">
        <f>VLOOKUP(B2908,[1]!Product_Data[#Data],3,0)</f>
        <v>1399</v>
      </c>
      <c r="J2908" s="11">
        <f t="shared" si="273"/>
        <v>4197</v>
      </c>
      <c r="K2908" s="11">
        <f t="shared" si="274"/>
        <v>6882</v>
      </c>
      <c r="L2908" s="11">
        <f t="shared" si="275"/>
        <v>2685</v>
      </c>
      <c r="M2908" t="str">
        <f>VLOOKUP(C2908,[1]!Location_Data[#Data],2,0)</f>
        <v>San Jose</v>
      </c>
      <c r="N2908" t="str">
        <f>VLOOKUP(D2908,[1]!Salespeople_Data[#Data],2,0)</f>
        <v>Kenneth Fields</v>
      </c>
      <c r="O2908" t="str">
        <f>VLOOKUP(E2908,[1]!Customer_Data[#Data],2,0)</f>
        <v>Daniel Fernandez</v>
      </c>
      <c r="P2908" s="15">
        <f t="shared" si="270"/>
        <v>3</v>
      </c>
      <c r="Q2908">
        <f t="shared" si="271"/>
        <v>11</v>
      </c>
      <c r="R2908">
        <f t="shared" si="272"/>
        <v>2020</v>
      </c>
    </row>
    <row r="2909" spans="1:18" x14ac:dyDescent="0.25">
      <c r="A2909" s="4" t="s">
        <v>3912</v>
      </c>
      <c r="B2909" s="4" t="s">
        <v>752</v>
      </c>
      <c r="C2909" s="4" t="s">
        <v>530</v>
      </c>
      <c r="D2909" s="4" t="s">
        <v>308</v>
      </c>
      <c r="E2909" s="4" t="s">
        <v>406</v>
      </c>
      <c r="F2909" s="5">
        <v>43865</v>
      </c>
      <c r="G2909" s="4">
        <v>1</v>
      </c>
      <c r="H2909" s="11">
        <f>VLOOKUP(B2909,[1]!Product_Data[#Data],4,0)</f>
        <v>95</v>
      </c>
      <c r="I2909" s="11">
        <f>VLOOKUP(B2909,[1]!Product_Data[#Data],3,0)</f>
        <v>61</v>
      </c>
      <c r="J2909" s="11">
        <f t="shared" si="273"/>
        <v>61</v>
      </c>
      <c r="K2909" s="11">
        <f t="shared" si="274"/>
        <v>95</v>
      </c>
      <c r="L2909" s="11">
        <f t="shared" si="275"/>
        <v>34</v>
      </c>
      <c r="M2909" t="str">
        <f>VLOOKUP(C2909,[1]!Location_Data[#Data],2,0)</f>
        <v>San Buenaventura (Ventura)</v>
      </c>
      <c r="N2909" t="str">
        <f>VLOOKUP(D2909,[1]!Salespeople_Data[#Data],2,0)</f>
        <v>Fred Robertson</v>
      </c>
      <c r="O2909" t="str">
        <f>VLOOKUP(E2909,[1]!Customer_Data[#Data],2,0)</f>
        <v>Phillip Harvey</v>
      </c>
      <c r="P2909" s="15">
        <f t="shared" si="270"/>
        <v>3</v>
      </c>
      <c r="Q2909">
        <f t="shared" si="271"/>
        <v>2</v>
      </c>
      <c r="R2909">
        <f t="shared" si="272"/>
        <v>2020</v>
      </c>
    </row>
    <row r="2910" spans="1:18" x14ac:dyDescent="0.25">
      <c r="A2910" s="2" t="s">
        <v>3913</v>
      </c>
      <c r="B2910" s="2" t="s">
        <v>560</v>
      </c>
      <c r="C2910" s="2" t="s">
        <v>115</v>
      </c>
      <c r="D2910" s="2" t="s">
        <v>413</v>
      </c>
      <c r="E2910" s="2" t="s">
        <v>597</v>
      </c>
      <c r="F2910" s="3">
        <v>44127</v>
      </c>
      <c r="G2910" s="2">
        <v>3</v>
      </c>
      <c r="H2910" s="11">
        <f>VLOOKUP(B2910,[1]!Product_Data[#Data],4,0)</f>
        <v>1809</v>
      </c>
      <c r="I2910" s="11">
        <f>VLOOKUP(B2910,[1]!Product_Data[#Data],3,0)</f>
        <v>1067</v>
      </c>
      <c r="J2910" s="11">
        <f t="shared" si="273"/>
        <v>3201</v>
      </c>
      <c r="K2910" s="11">
        <f t="shared" si="274"/>
        <v>5427</v>
      </c>
      <c r="L2910" s="11">
        <f t="shared" si="275"/>
        <v>2226</v>
      </c>
      <c r="M2910" t="str">
        <f>VLOOKUP(C2910,[1]!Location_Data[#Data],2,0)</f>
        <v>Glendale</v>
      </c>
      <c r="N2910" t="str">
        <f>VLOOKUP(D2910,[1]!Salespeople_Data[#Data],2,0)</f>
        <v>Kenneth Bradley</v>
      </c>
      <c r="O2910" t="str">
        <f>VLOOKUP(E2910,[1]!Customer_Data[#Data],2,0)</f>
        <v>Antonio Dixon</v>
      </c>
      <c r="P2910" s="15">
        <f t="shared" si="270"/>
        <v>6</v>
      </c>
      <c r="Q2910">
        <f t="shared" si="271"/>
        <v>10</v>
      </c>
      <c r="R2910">
        <f t="shared" si="272"/>
        <v>2020</v>
      </c>
    </row>
    <row r="2911" spans="1:18" x14ac:dyDescent="0.25">
      <c r="A2911" s="4" t="s">
        <v>3914</v>
      </c>
      <c r="B2911" s="4" t="s">
        <v>139</v>
      </c>
      <c r="C2911" s="4" t="s">
        <v>66</v>
      </c>
      <c r="D2911" s="4" t="s">
        <v>91</v>
      </c>
      <c r="E2911" s="4" t="s">
        <v>341</v>
      </c>
      <c r="F2911" s="5">
        <v>44096</v>
      </c>
      <c r="G2911" s="4">
        <v>4</v>
      </c>
      <c r="H2911" s="11">
        <f>VLOOKUP(B2911,[1]!Product_Data[#Data],4,0)</f>
        <v>817</v>
      </c>
      <c r="I2911" s="11">
        <f>VLOOKUP(B2911,[1]!Product_Data[#Data],3,0)</f>
        <v>409</v>
      </c>
      <c r="J2911" s="11">
        <f t="shared" si="273"/>
        <v>1636</v>
      </c>
      <c r="K2911" s="11">
        <f t="shared" si="274"/>
        <v>3268</v>
      </c>
      <c r="L2911" s="11">
        <f t="shared" si="275"/>
        <v>1632</v>
      </c>
      <c r="M2911" t="str">
        <f>VLOOKUP(C2911,[1]!Location_Data[#Data],2,0)</f>
        <v>Ontario</v>
      </c>
      <c r="N2911" t="str">
        <f>VLOOKUP(D2911,[1]!Salespeople_Data[#Data],2,0)</f>
        <v>Howard Gardner</v>
      </c>
      <c r="O2911" t="str">
        <f>VLOOKUP(E2911,[1]!Customer_Data[#Data],2,0)</f>
        <v>Kenneth Arnold</v>
      </c>
      <c r="P2911" s="15">
        <f t="shared" si="270"/>
        <v>3</v>
      </c>
      <c r="Q2911">
        <f t="shared" si="271"/>
        <v>9</v>
      </c>
      <c r="R2911">
        <f t="shared" si="272"/>
        <v>2020</v>
      </c>
    </row>
    <row r="2912" spans="1:18" x14ac:dyDescent="0.25">
      <c r="A2912" s="2" t="s">
        <v>3915</v>
      </c>
      <c r="B2912" s="2" t="s">
        <v>408</v>
      </c>
      <c r="C2912" s="2" t="s">
        <v>249</v>
      </c>
      <c r="D2912" s="2" t="s">
        <v>191</v>
      </c>
      <c r="E2912" s="2" t="s">
        <v>1341</v>
      </c>
      <c r="F2912" s="3">
        <v>44029</v>
      </c>
      <c r="G2912" s="2">
        <v>2</v>
      </c>
      <c r="H2912" s="11">
        <f>VLOOKUP(B2912,[1]!Product_Data[#Data],4,0)</f>
        <v>1405</v>
      </c>
      <c r="I2912" s="11">
        <f>VLOOKUP(B2912,[1]!Product_Data[#Data],3,0)</f>
        <v>1054</v>
      </c>
      <c r="J2912" s="11">
        <f t="shared" si="273"/>
        <v>2108</v>
      </c>
      <c r="K2912" s="11">
        <f t="shared" si="274"/>
        <v>2810</v>
      </c>
      <c r="L2912" s="11">
        <f t="shared" si="275"/>
        <v>702</v>
      </c>
      <c r="M2912" t="str">
        <f>VLOOKUP(C2912,[1]!Location_Data[#Data],2,0)</f>
        <v>Roseville</v>
      </c>
      <c r="N2912" t="str">
        <f>VLOOKUP(D2912,[1]!Salespeople_Data[#Data],2,0)</f>
        <v>Robert Reed</v>
      </c>
      <c r="O2912" t="str">
        <f>VLOOKUP(E2912,[1]!Customer_Data[#Data],2,0)</f>
        <v>Frank Mason</v>
      </c>
      <c r="P2912" s="15">
        <f t="shared" si="270"/>
        <v>6</v>
      </c>
      <c r="Q2912">
        <f t="shared" si="271"/>
        <v>7</v>
      </c>
      <c r="R2912">
        <f t="shared" si="272"/>
        <v>2020</v>
      </c>
    </row>
    <row r="2913" spans="1:18" x14ac:dyDescent="0.25">
      <c r="A2913" s="4" t="s">
        <v>3916</v>
      </c>
      <c r="B2913" s="4" t="s">
        <v>403</v>
      </c>
      <c r="C2913" s="4" t="s">
        <v>100</v>
      </c>
      <c r="D2913" s="4" t="s">
        <v>159</v>
      </c>
      <c r="E2913" s="4" t="s">
        <v>2099</v>
      </c>
      <c r="F2913" s="5">
        <v>43862</v>
      </c>
      <c r="G2913" s="4">
        <v>2</v>
      </c>
      <c r="H2913" s="11">
        <f>VLOOKUP(B2913,[1]!Product_Data[#Data],4,0)</f>
        <v>392</v>
      </c>
      <c r="I2913" s="11">
        <f>VLOOKUP(B2913,[1]!Product_Data[#Data],3,0)</f>
        <v>255</v>
      </c>
      <c r="J2913" s="11">
        <f t="shared" si="273"/>
        <v>510</v>
      </c>
      <c r="K2913" s="11">
        <f t="shared" si="274"/>
        <v>784</v>
      </c>
      <c r="L2913" s="11">
        <f t="shared" si="275"/>
        <v>274</v>
      </c>
      <c r="M2913" t="str">
        <f>VLOOKUP(C2913,[1]!Location_Data[#Data],2,0)</f>
        <v>Victorville</v>
      </c>
      <c r="N2913" t="str">
        <f>VLOOKUP(D2913,[1]!Salespeople_Data[#Data],2,0)</f>
        <v>Bobby Russell</v>
      </c>
      <c r="O2913" t="str">
        <f>VLOOKUP(E2913,[1]!Customer_Data[#Data],2,0)</f>
        <v>Eugene Hunter</v>
      </c>
      <c r="P2913" s="15">
        <f t="shared" si="270"/>
        <v>7</v>
      </c>
      <c r="Q2913">
        <f t="shared" si="271"/>
        <v>2</v>
      </c>
      <c r="R2913">
        <f t="shared" si="272"/>
        <v>2020</v>
      </c>
    </row>
    <row r="2914" spans="1:18" x14ac:dyDescent="0.25">
      <c r="A2914" s="2" t="s">
        <v>3917</v>
      </c>
      <c r="B2914" s="2" t="s">
        <v>600</v>
      </c>
      <c r="C2914" s="2" t="s">
        <v>322</v>
      </c>
      <c r="D2914" s="2" t="s">
        <v>10</v>
      </c>
      <c r="E2914" s="2" t="s">
        <v>1247</v>
      </c>
      <c r="F2914" s="3">
        <v>43953</v>
      </c>
      <c r="G2914" s="2">
        <v>2</v>
      </c>
      <c r="H2914" s="11">
        <f>VLOOKUP(B2914,[1]!Product_Data[#Data],4,0)</f>
        <v>368</v>
      </c>
      <c r="I2914" s="11">
        <f>VLOOKUP(B2914,[1]!Product_Data[#Data],3,0)</f>
        <v>269</v>
      </c>
      <c r="J2914" s="11">
        <f t="shared" si="273"/>
        <v>538</v>
      </c>
      <c r="K2914" s="11">
        <f t="shared" si="274"/>
        <v>736</v>
      </c>
      <c r="L2914" s="11">
        <f t="shared" si="275"/>
        <v>198</v>
      </c>
      <c r="M2914" t="str">
        <f>VLOOKUP(C2914,[1]!Location_Data[#Data],2,0)</f>
        <v>Rancho Cucamonga</v>
      </c>
      <c r="N2914" t="str">
        <f>VLOOKUP(D2914,[1]!Salespeople_Data[#Data],2,0)</f>
        <v>Justin Lynch</v>
      </c>
      <c r="O2914" t="str">
        <f>VLOOKUP(E2914,[1]!Customer_Data[#Data],2,0)</f>
        <v>Louis Perry</v>
      </c>
      <c r="P2914" s="15">
        <f t="shared" si="270"/>
        <v>7</v>
      </c>
      <c r="Q2914">
        <f t="shared" si="271"/>
        <v>5</v>
      </c>
      <c r="R2914">
        <f t="shared" si="272"/>
        <v>2020</v>
      </c>
    </row>
    <row r="2915" spans="1:18" x14ac:dyDescent="0.25">
      <c r="A2915" s="4" t="s">
        <v>3918</v>
      </c>
      <c r="B2915" s="4" t="s">
        <v>168</v>
      </c>
      <c r="C2915" s="4" t="s">
        <v>362</v>
      </c>
      <c r="D2915" s="4" t="s">
        <v>257</v>
      </c>
      <c r="E2915" s="4" t="s">
        <v>671</v>
      </c>
      <c r="F2915" s="5">
        <v>44083</v>
      </c>
      <c r="G2915" s="4">
        <v>3</v>
      </c>
      <c r="H2915" s="11">
        <f>VLOOKUP(B2915,[1]!Product_Data[#Data],4,0)</f>
        <v>112</v>
      </c>
      <c r="I2915" s="11">
        <f>VLOOKUP(B2915,[1]!Product_Data[#Data],3,0)</f>
        <v>90</v>
      </c>
      <c r="J2915" s="11">
        <f t="shared" si="273"/>
        <v>270</v>
      </c>
      <c r="K2915" s="11">
        <f t="shared" si="274"/>
        <v>336</v>
      </c>
      <c r="L2915" s="11">
        <f t="shared" si="275"/>
        <v>66</v>
      </c>
      <c r="M2915" t="str">
        <f>VLOOKUP(C2915,[1]!Location_Data[#Data],2,0)</f>
        <v>San Bernardino</v>
      </c>
      <c r="N2915" t="str">
        <f>VLOOKUP(D2915,[1]!Salespeople_Data[#Data],2,0)</f>
        <v>Jerry Perry</v>
      </c>
      <c r="O2915" t="str">
        <f>VLOOKUP(E2915,[1]!Customer_Data[#Data],2,0)</f>
        <v>Brandon Bailey</v>
      </c>
      <c r="P2915" s="15">
        <f t="shared" si="270"/>
        <v>4</v>
      </c>
      <c r="Q2915">
        <f t="shared" si="271"/>
        <v>9</v>
      </c>
      <c r="R2915">
        <f t="shared" si="272"/>
        <v>2020</v>
      </c>
    </row>
    <row r="2916" spans="1:18" x14ac:dyDescent="0.25">
      <c r="A2916" s="2" t="s">
        <v>3919</v>
      </c>
      <c r="B2916" s="2" t="s">
        <v>457</v>
      </c>
      <c r="C2916" s="2" t="s">
        <v>386</v>
      </c>
      <c r="D2916" s="2" t="s">
        <v>75</v>
      </c>
      <c r="E2916" s="2" t="s">
        <v>729</v>
      </c>
      <c r="F2916" s="3">
        <v>44195</v>
      </c>
      <c r="G2916" s="2">
        <v>3</v>
      </c>
      <c r="H2916" s="11">
        <f>VLOOKUP(B2916,[1]!Product_Data[#Data],4,0)</f>
        <v>947</v>
      </c>
      <c r="I2916" s="11">
        <f>VLOOKUP(B2916,[1]!Product_Data[#Data],3,0)</f>
        <v>786</v>
      </c>
      <c r="J2916" s="11">
        <f t="shared" si="273"/>
        <v>2358</v>
      </c>
      <c r="K2916" s="11">
        <f t="shared" si="274"/>
        <v>2841</v>
      </c>
      <c r="L2916" s="11">
        <f t="shared" si="275"/>
        <v>483</v>
      </c>
      <c r="M2916" t="str">
        <f>VLOOKUP(C2916,[1]!Location_Data[#Data],2,0)</f>
        <v>Carlsbad</v>
      </c>
      <c r="N2916" t="str">
        <f>VLOOKUP(D2916,[1]!Salespeople_Data[#Data],2,0)</f>
        <v>Roger Robertson</v>
      </c>
      <c r="O2916" t="str">
        <f>VLOOKUP(E2916,[1]!Customer_Data[#Data],2,0)</f>
        <v>Gerald Gray</v>
      </c>
      <c r="P2916" s="15">
        <f t="shared" si="270"/>
        <v>4</v>
      </c>
      <c r="Q2916">
        <f t="shared" si="271"/>
        <v>12</v>
      </c>
      <c r="R2916">
        <f t="shared" si="272"/>
        <v>2020</v>
      </c>
    </row>
    <row r="2917" spans="1:18" x14ac:dyDescent="0.25">
      <c r="A2917" s="4" t="s">
        <v>3920</v>
      </c>
      <c r="B2917" s="4" t="s">
        <v>263</v>
      </c>
      <c r="C2917" s="4" t="s">
        <v>249</v>
      </c>
      <c r="D2917" s="4" t="s">
        <v>10</v>
      </c>
      <c r="E2917" s="4" t="s">
        <v>1318</v>
      </c>
      <c r="F2917" s="5">
        <v>44143</v>
      </c>
      <c r="G2917" s="4">
        <v>1</v>
      </c>
      <c r="H2917" s="11">
        <f>VLOOKUP(B2917,[1]!Product_Data[#Data],4,0)</f>
        <v>378</v>
      </c>
      <c r="I2917" s="11">
        <f>VLOOKUP(B2917,[1]!Product_Data[#Data],3,0)</f>
        <v>291</v>
      </c>
      <c r="J2917" s="11">
        <f t="shared" si="273"/>
        <v>291</v>
      </c>
      <c r="K2917" s="11">
        <f t="shared" si="274"/>
        <v>378</v>
      </c>
      <c r="L2917" s="11">
        <f t="shared" si="275"/>
        <v>87</v>
      </c>
      <c r="M2917" t="str">
        <f>VLOOKUP(C2917,[1]!Location_Data[#Data],2,0)</f>
        <v>Roseville</v>
      </c>
      <c r="N2917" t="str">
        <f>VLOOKUP(D2917,[1]!Salespeople_Data[#Data],2,0)</f>
        <v>Justin Lynch</v>
      </c>
      <c r="O2917" t="str">
        <f>VLOOKUP(E2917,[1]!Customer_Data[#Data],2,0)</f>
        <v>Roy Scott</v>
      </c>
      <c r="P2917" s="15">
        <f t="shared" si="270"/>
        <v>1</v>
      </c>
      <c r="Q2917">
        <f t="shared" si="271"/>
        <v>11</v>
      </c>
      <c r="R2917">
        <f t="shared" si="272"/>
        <v>2020</v>
      </c>
    </row>
    <row r="2918" spans="1:18" x14ac:dyDescent="0.25">
      <c r="A2918" s="2" t="s">
        <v>3921</v>
      </c>
      <c r="B2918" s="2" t="s">
        <v>403</v>
      </c>
      <c r="C2918" s="2" t="s">
        <v>229</v>
      </c>
      <c r="D2918" s="2" t="s">
        <v>91</v>
      </c>
      <c r="E2918" s="2" t="s">
        <v>770</v>
      </c>
      <c r="F2918" s="3">
        <v>44071</v>
      </c>
      <c r="G2918" s="2">
        <v>2</v>
      </c>
      <c r="H2918" s="11">
        <f>VLOOKUP(B2918,[1]!Product_Data[#Data],4,0)</f>
        <v>392</v>
      </c>
      <c r="I2918" s="11">
        <f>VLOOKUP(B2918,[1]!Product_Data[#Data],3,0)</f>
        <v>255</v>
      </c>
      <c r="J2918" s="11">
        <f t="shared" si="273"/>
        <v>510</v>
      </c>
      <c r="K2918" s="11">
        <f t="shared" si="274"/>
        <v>784</v>
      </c>
      <c r="L2918" s="11">
        <f t="shared" si="275"/>
        <v>274</v>
      </c>
      <c r="M2918" t="str">
        <f>VLOOKUP(C2918,[1]!Location_Data[#Data],2,0)</f>
        <v>San Jose</v>
      </c>
      <c r="N2918" t="str">
        <f>VLOOKUP(D2918,[1]!Salespeople_Data[#Data],2,0)</f>
        <v>Howard Gardner</v>
      </c>
      <c r="O2918" t="str">
        <f>VLOOKUP(E2918,[1]!Customer_Data[#Data],2,0)</f>
        <v>Roger Alexander</v>
      </c>
      <c r="P2918" s="15">
        <f t="shared" si="270"/>
        <v>6</v>
      </c>
      <c r="Q2918">
        <f t="shared" si="271"/>
        <v>8</v>
      </c>
      <c r="R2918">
        <f t="shared" si="272"/>
        <v>2020</v>
      </c>
    </row>
    <row r="2919" spans="1:18" x14ac:dyDescent="0.25">
      <c r="A2919" s="4" t="s">
        <v>3922</v>
      </c>
      <c r="B2919" s="4" t="s">
        <v>464</v>
      </c>
      <c r="C2919" s="4" t="s">
        <v>519</v>
      </c>
      <c r="D2919" s="4" t="s">
        <v>298</v>
      </c>
      <c r="E2919" s="4" t="s">
        <v>1111</v>
      </c>
      <c r="F2919" s="5">
        <v>43940</v>
      </c>
      <c r="G2919" s="4">
        <v>1</v>
      </c>
      <c r="H2919" s="11">
        <f>VLOOKUP(B2919,[1]!Product_Data[#Data],4,0)</f>
        <v>1566</v>
      </c>
      <c r="I2919" s="11">
        <f>VLOOKUP(B2919,[1]!Product_Data[#Data],3,0)</f>
        <v>1190</v>
      </c>
      <c r="J2919" s="11">
        <f t="shared" si="273"/>
        <v>1190</v>
      </c>
      <c r="K2919" s="11">
        <f t="shared" si="274"/>
        <v>1566</v>
      </c>
      <c r="L2919" s="11">
        <f t="shared" si="275"/>
        <v>376</v>
      </c>
      <c r="M2919" t="str">
        <f>VLOOKUP(C2919,[1]!Location_Data[#Data],2,0)</f>
        <v>Anaheim</v>
      </c>
      <c r="N2919" t="str">
        <f>VLOOKUP(D2919,[1]!Salespeople_Data[#Data],2,0)</f>
        <v>Kenneth Fields</v>
      </c>
      <c r="O2919" t="str">
        <f>VLOOKUP(E2919,[1]!Customer_Data[#Data],2,0)</f>
        <v>Benjamin Carpenter</v>
      </c>
      <c r="P2919" s="15">
        <f t="shared" si="270"/>
        <v>1</v>
      </c>
      <c r="Q2919">
        <f t="shared" si="271"/>
        <v>4</v>
      </c>
      <c r="R2919">
        <f t="shared" si="272"/>
        <v>2020</v>
      </c>
    </row>
    <row r="2920" spans="1:18" x14ac:dyDescent="0.25">
      <c r="A2920" s="2" t="s">
        <v>3923</v>
      </c>
      <c r="B2920" s="2" t="s">
        <v>495</v>
      </c>
      <c r="C2920" s="2" t="s">
        <v>74</v>
      </c>
      <c r="D2920" s="2" t="s">
        <v>10</v>
      </c>
      <c r="E2920" s="2" t="s">
        <v>1651</v>
      </c>
      <c r="F2920" s="3">
        <v>44016</v>
      </c>
      <c r="G2920" s="2">
        <v>1</v>
      </c>
      <c r="H2920" s="11">
        <f>VLOOKUP(B2920,[1]!Product_Data[#Data],4,0)</f>
        <v>1467</v>
      </c>
      <c r="I2920" s="11">
        <f>VLOOKUP(B2920,[1]!Product_Data[#Data],3,0)</f>
        <v>807</v>
      </c>
      <c r="J2920" s="11">
        <f t="shared" si="273"/>
        <v>807</v>
      </c>
      <c r="K2920" s="11">
        <f t="shared" si="274"/>
        <v>1467</v>
      </c>
      <c r="L2920" s="11">
        <f t="shared" si="275"/>
        <v>660</v>
      </c>
      <c r="M2920" t="str">
        <f>VLOOKUP(C2920,[1]!Location_Data[#Data],2,0)</f>
        <v>West Covina</v>
      </c>
      <c r="N2920" t="str">
        <f>VLOOKUP(D2920,[1]!Salespeople_Data[#Data],2,0)</f>
        <v>Justin Lynch</v>
      </c>
      <c r="O2920" t="str">
        <f>VLOOKUP(E2920,[1]!Customer_Data[#Data],2,0)</f>
        <v>Douglas Wallace</v>
      </c>
      <c r="P2920" s="15">
        <f t="shared" si="270"/>
        <v>7</v>
      </c>
      <c r="Q2920">
        <f t="shared" si="271"/>
        <v>7</v>
      </c>
      <c r="R2920">
        <f t="shared" si="272"/>
        <v>2020</v>
      </c>
    </row>
    <row r="2921" spans="1:18" x14ac:dyDescent="0.25">
      <c r="A2921" s="4" t="s">
        <v>3924</v>
      </c>
      <c r="B2921" s="4" t="s">
        <v>267</v>
      </c>
      <c r="C2921" s="4" t="s">
        <v>472</v>
      </c>
      <c r="D2921" s="4" t="s">
        <v>159</v>
      </c>
      <c r="E2921" s="4" t="s">
        <v>137</v>
      </c>
      <c r="F2921" s="5">
        <v>43941</v>
      </c>
      <c r="G2921" s="4">
        <v>3</v>
      </c>
      <c r="H2921" s="11">
        <f>VLOOKUP(B2921,[1]!Product_Data[#Data],4,0)</f>
        <v>400</v>
      </c>
      <c r="I2921" s="11">
        <f>VLOOKUP(B2921,[1]!Product_Data[#Data],3,0)</f>
        <v>208</v>
      </c>
      <c r="J2921" s="11">
        <f t="shared" si="273"/>
        <v>624</v>
      </c>
      <c r="K2921" s="11">
        <f t="shared" si="274"/>
        <v>1200</v>
      </c>
      <c r="L2921" s="11">
        <f t="shared" si="275"/>
        <v>576</v>
      </c>
      <c r="M2921" t="str">
        <f>VLOOKUP(C2921,[1]!Location_Data[#Data],2,0)</f>
        <v>Concord</v>
      </c>
      <c r="N2921" t="str">
        <f>VLOOKUP(D2921,[1]!Salespeople_Data[#Data],2,0)</f>
        <v>Bobby Russell</v>
      </c>
      <c r="O2921" t="str">
        <f>VLOOKUP(E2921,[1]!Customer_Data[#Data],2,0)</f>
        <v>Louis Harris</v>
      </c>
      <c r="P2921" s="15">
        <f t="shared" si="270"/>
        <v>2</v>
      </c>
      <c r="Q2921">
        <f t="shared" si="271"/>
        <v>4</v>
      </c>
      <c r="R2921">
        <f t="shared" si="272"/>
        <v>2020</v>
      </c>
    </row>
    <row r="2922" spans="1:18" x14ac:dyDescent="0.25">
      <c r="A2922" s="2" t="s">
        <v>3925</v>
      </c>
      <c r="B2922" s="2" t="s">
        <v>38</v>
      </c>
      <c r="C2922" s="2" t="s">
        <v>377</v>
      </c>
      <c r="D2922" s="2" t="s">
        <v>96</v>
      </c>
      <c r="E2922" s="2" t="s">
        <v>718</v>
      </c>
      <c r="F2922" s="3">
        <v>43885</v>
      </c>
      <c r="G2922" s="2">
        <v>1</v>
      </c>
      <c r="H2922" s="11">
        <f>VLOOKUP(B2922,[1]!Product_Data[#Data],4,0)</f>
        <v>2283</v>
      </c>
      <c r="I2922" s="11">
        <f>VLOOKUP(B2922,[1]!Product_Data[#Data],3,0)</f>
        <v>1484</v>
      </c>
      <c r="J2922" s="11">
        <f t="shared" si="273"/>
        <v>1484</v>
      </c>
      <c r="K2922" s="11">
        <f t="shared" si="274"/>
        <v>2283</v>
      </c>
      <c r="L2922" s="11">
        <f t="shared" si="275"/>
        <v>799</v>
      </c>
      <c r="M2922" t="str">
        <f>VLOOKUP(C2922,[1]!Location_Data[#Data],2,0)</f>
        <v>San Diego</v>
      </c>
      <c r="N2922" t="str">
        <f>VLOOKUP(D2922,[1]!Salespeople_Data[#Data],2,0)</f>
        <v>Brian Thomas</v>
      </c>
      <c r="O2922" t="str">
        <f>VLOOKUP(E2922,[1]!Customer_Data[#Data],2,0)</f>
        <v>Shawn Bishop</v>
      </c>
      <c r="P2922" s="15">
        <f t="shared" si="270"/>
        <v>2</v>
      </c>
      <c r="Q2922">
        <f t="shared" si="271"/>
        <v>2</v>
      </c>
      <c r="R2922">
        <f t="shared" si="272"/>
        <v>2020</v>
      </c>
    </row>
    <row r="2923" spans="1:18" x14ac:dyDescent="0.25">
      <c r="A2923" s="4" t="s">
        <v>3926</v>
      </c>
      <c r="B2923" s="4" t="s">
        <v>340</v>
      </c>
      <c r="C2923" s="4" t="s">
        <v>174</v>
      </c>
      <c r="D2923" s="4" t="s">
        <v>63</v>
      </c>
      <c r="E2923" s="4" t="s">
        <v>1160</v>
      </c>
      <c r="F2923" s="5">
        <v>44121</v>
      </c>
      <c r="G2923" s="4">
        <v>1</v>
      </c>
      <c r="H2923" s="11">
        <f>VLOOKUP(B2923,[1]!Product_Data[#Data],4,0)</f>
        <v>1967</v>
      </c>
      <c r="I2923" s="11">
        <f>VLOOKUP(B2923,[1]!Product_Data[#Data],3,0)</f>
        <v>1397</v>
      </c>
      <c r="J2923" s="11">
        <f t="shared" si="273"/>
        <v>1397</v>
      </c>
      <c r="K2923" s="11">
        <f t="shared" si="274"/>
        <v>1967</v>
      </c>
      <c r="L2923" s="11">
        <f t="shared" si="275"/>
        <v>570</v>
      </c>
      <c r="M2923" t="str">
        <f>VLOOKUP(C2923,[1]!Location_Data[#Data],2,0)</f>
        <v>Norwalk</v>
      </c>
      <c r="N2923" t="str">
        <f>VLOOKUP(D2923,[1]!Salespeople_Data[#Data],2,0)</f>
        <v>Jeremy Mendoza</v>
      </c>
      <c r="O2923" t="str">
        <f>VLOOKUP(E2923,[1]!Customer_Data[#Data],2,0)</f>
        <v>Juan Scott</v>
      </c>
      <c r="P2923" s="15">
        <f t="shared" si="270"/>
        <v>7</v>
      </c>
      <c r="Q2923">
        <f t="shared" si="271"/>
        <v>10</v>
      </c>
      <c r="R2923">
        <f t="shared" si="272"/>
        <v>2020</v>
      </c>
    </row>
    <row r="2924" spans="1:18" x14ac:dyDescent="0.25">
      <c r="A2924" s="2" t="s">
        <v>3927</v>
      </c>
      <c r="B2924" s="2" t="s">
        <v>461</v>
      </c>
      <c r="C2924" s="2" t="s">
        <v>100</v>
      </c>
      <c r="D2924" s="2" t="s">
        <v>413</v>
      </c>
      <c r="E2924" s="2" t="s">
        <v>1240</v>
      </c>
      <c r="F2924" s="3">
        <v>44036</v>
      </c>
      <c r="G2924" s="2">
        <v>1</v>
      </c>
      <c r="H2924" s="11">
        <f>VLOOKUP(B2924,[1]!Product_Data[#Data],4,0)</f>
        <v>35</v>
      </c>
      <c r="I2924" s="11">
        <f>VLOOKUP(B2924,[1]!Product_Data[#Data],3,0)</f>
        <v>22</v>
      </c>
      <c r="J2924" s="11">
        <f t="shared" si="273"/>
        <v>22</v>
      </c>
      <c r="K2924" s="11">
        <f t="shared" si="274"/>
        <v>35</v>
      </c>
      <c r="L2924" s="11">
        <f t="shared" si="275"/>
        <v>13</v>
      </c>
      <c r="M2924" t="str">
        <f>VLOOKUP(C2924,[1]!Location_Data[#Data],2,0)</f>
        <v>Victorville</v>
      </c>
      <c r="N2924" t="str">
        <f>VLOOKUP(D2924,[1]!Salespeople_Data[#Data],2,0)</f>
        <v>Kenneth Bradley</v>
      </c>
      <c r="O2924" t="str">
        <f>VLOOKUP(E2924,[1]!Customer_Data[#Data],2,0)</f>
        <v>Richard Carr</v>
      </c>
      <c r="P2924" s="15">
        <f t="shared" si="270"/>
        <v>6</v>
      </c>
      <c r="Q2924">
        <f t="shared" si="271"/>
        <v>7</v>
      </c>
      <c r="R2924">
        <f t="shared" si="272"/>
        <v>2020</v>
      </c>
    </row>
    <row r="2925" spans="1:18" x14ac:dyDescent="0.25">
      <c r="A2925" s="4" t="s">
        <v>3928</v>
      </c>
      <c r="B2925" s="4" t="s">
        <v>626</v>
      </c>
      <c r="C2925" s="4" t="s">
        <v>120</v>
      </c>
      <c r="D2925" s="4" t="s">
        <v>101</v>
      </c>
      <c r="E2925" s="4" t="s">
        <v>378</v>
      </c>
      <c r="F2925" s="5">
        <v>43891</v>
      </c>
      <c r="G2925" s="4">
        <v>3</v>
      </c>
      <c r="H2925" s="11">
        <f>VLOOKUP(B2925,[1]!Product_Data[#Data],4,0)</f>
        <v>584</v>
      </c>
      <c r="I2925" s="11">
        <f>VLOOKUP(B2925,[1]!Product_Data[#Data],3,0)</f>
        <v>420</v>
      </c>
      <c r="J2925" s="11">
        <f t="shared" si="273"/>
        <v>1260</v>
      </c>
      <c r="K2925" s="11">
        <f t="shared" si="274"/>
        <v>1752</v>
      </c>
      <c r="L2925" s="11">
        <f t="shared" si="275"/>
        <v>492</v>
      </c>
      <c r="M2925" t="str">
        <f>VLOOKUP(C2925,[1]!Location_Data[#Data],2,0)</f>
        <v>Elk Grove</v>
      </c>
      <c r="N2925" t="str">
        <f>VLOOKUP(D2925,[1]!Salespeople_Data[#Data],2,0)</f>
        <v>Scott Clark</v>
      </c>
      <c r="O2925" t="str">
        <f>VLOOKUP(E2925,[1]!Customer_Data[#Data],2,0)</f>
        <v>Joe Baker</v>
      </c>
      <c r="P2925" s="15">
        <f t="shared" si="270"/>
        <v>1</v>
      </c>
      <c r="Q2925">
        <f t="shared" si="271"/>
        <v>3</v>
      </c>
      <c r="R2925">
        <f t="shared" si="272"/>
        <v>2020</v>
      </c>
    </row>
    <row r="2926" spans="1:18" x14ac:dyDescent="0.25">
      <c r="A2926" s="2" t="s">
        <v>3929</v>
      </c>
      <c r="B2926" s="2" t="s">
        <v>626</v>
      </c>
      <c r="C2926" s="2" t="s">
        <v>286</v>
      </c>
      <c r="D2926" s="2" t="s">
        <v>20</v>
      </c>
      <c r="E2926" s="2" t="s">
        <v>3790</v>
      </c>
      <c r="F2926" s="3">
        <v>44124</v>
      </c>
      <c r="G2926" s="2">
        <v>3</v>
      </c>
      <c r="H2926" s="11">
        <f>VLOOKUP(B2926,[1]!Product_Data[#Data],4,0)</f>
        <v>584</v>
      </c>
      <c r="I2926" s="11">
        <f>VLOOKUP(B2926,[1]!Product_Data[#Data],3,0)</f>
        <v>420</v>
      </c>
      <c r="J2926" s="11">
        <f t="shared" si="273"/>
        <v>1260</v>
      </c>
      <c r="K2926" s="11">
        <f t="shared" si="274"/>
        <v>1752</v>
      </c>
      <c r="L2926" s="11">
        <f t="shared" si="275"/>
        <v>492</v>
      </c>
      <c r="M2926" t="str">
        <f>VLOOKUP(C2926,[1]!Location_Data[#Data],2,0)</f>
        <v>El Monte</v>
      </c>
      <c r="N2926" t="str">
        <f>VLOOKUP(D2926,[1]!Salespeople_Data[#Data],2,0)</f>
        <v>Joshua Cook</v>
      </c>
      <c r="O2926" t="str">
        <f>VLOOKUP(E2926,[1]!Customer_Data[#Data],2,0)</f>
        <v>Joe Carroll</v>
      </c>
      <c r="P2926" s="15">
        <f t="shared" si="270"/>
        <v>3</v>
      </c>
      <c r="Q2926">
        <f t="shared" si="271"/>
        <v>10</v>
      </c>
      <c r="R2926">
        <f t="shared" si="272"/>
        <v>2020</v>
      </c>
    </row>
    <row r="2927" spans="1:18" x14ac:dyDescent="0.25">
      <c r="A2927" s="4" t="s">
        <v>3930</v>
      </c>
      <c r="B2927" s="4" t="s">
        <v>194</v>
      </c>
      <c r="C2927" s="4" t="s">
        <v>380</v>
      </c>
      <c r="D2927" s="4" t="s">
        <v>257</v>
      </c>
      <c r="E2927" s="4" t="s">
        <v>589</v>
      </c>
      <c r="F2927" s="5">
        <v>44137</v>
      </c>
      <c r="G2927" s="4">
        <v>4</v>
      </c>
      <c r="H2927" s="11">
        <f>VLOOKUP(B2927,[1]!Product_Data[#Data],4,0)</f>
        <v>1278</v>
      </c>
      <c r="I2927" s="11">
        <f>VLOOKUP(B2927,[1]!Product_Data[#Data],3,0)</f>
        <v>665</v>
      </c>
      <c r="J2927" s="11">
        <f t="shared" si="273"/>
        <v>2660</v>
      </c>
      <c r="K2927" s="11">
        <f t="shared" si="274"/>
        <v>5112</v>
      </c>
      <c r="L2927" s="11">
        <f t="shared" si="275"/>
        <v>2452</v>
      </c>
      <c r="M2927" t="str">
        <f>VLOOKUP(C2927,[1]!Location_Data[#Data],2,0)</f>
        <v>Los Angeles</v>
      </c>
      <c r="N2927" t="str">
        <f>VLOOKUP(D2927,[1]!Salespeople_Data[#Data],2,0)</f>
        <v>Jerry Perry</v>
      </c>
      <c r="O2927" t="str">
        <f>VLOOKUP(E2927,[1]!Customer_Data[#Data],2,0)</f>
        <v>Christopher Hudson</v>
      </c>
      <c r="P2927" s="15">
        <f t="shared" si="270"/>
        <v>2</v>
      </c>
      <c r="Q2927">
        <f t="shared" si="271"/>
        <v>11</v>
      </c>
      <c r="R2927">
        <f t="shared" si="272"/>
        <v>2020</v>
      </c>
    </row>
    <row r="2928" spans="1:18" x14ac:dyDescent="0.25">
      <c r="A2928" s="2" t="s">
        <v>3931</v>
      </c>
      <c r="B2928" s="2" t="s">
        <v>289</v>
      </c>
      <c r="C2928" s="2" t="s">
        <v>105</v>
      </c>
      <c r="D2928" s="2" t="s">
        <v>170</v>
      </c>
      <c r="E2928" s="2" t="s">
        <v>1297</v>
      </c>
      <c r="F2928" s="3">
        <v>44140</v>
      </c>
      <c r="G2928" s="2">
        <v>2</v>
      </c>
      <c r="H2928" s="11">
        <f>VLOOKUP(B2928,[1]!Product_Data[#Data],4,0)</f>
        <v>368</v>
      </c>
      <c r="I2928" s="11">
        <f>VLOOKUP(B2928,[1]!Product_Data[#Data],3,0)</f>
        <v>294</v>
      </c>
      <c r="J2928" s="11">
        <f t="shared" si="273"/>
        <v>588</v>
      </c>
      <c r="K2928" s="11">
        <f t="shared" si="274"/>
        <v>736</v>
      </c>
      <c r="L2928" s="11">
        <f t="shared" si="275"/>
        <v>148</v>
      </c>
      <c r="M2928" t="str">
        <f>VLOOKUP(C2928,[1]!Location_Data[#Data],2,0)</f>
        <v>Daly City</v>
      </c>
      <c r="N2928" t="str">
        <f>VLOOKUP(D2928,[1]!Salespeople_Data[#Data],2,0)</f>
        <v>Sean Miller</v>
      </c>
      <c r="O2928" t="str">
        <f>VLOOKUP(E2928,[1]!Customer_Data[#Data],2,0)</f>
        <v>Victor Martinez</v>
      </c>
      <c r="P2928" s="15">
        <f t="shared" si="270"/>
        <v>5</v>
      </c>
      <c r="Q2928">
        <f t="shared" si="271"/>
        <v>11</v>
      </c>
      <c r="R2928">
        <f t="shared" si="272"/>
        <v>2020</v>
      </c>
    </row>
    <row r="2929" spans="1:18" x14ac:dyDescent="0.25">
      <c r="A2929" s="4" t="s">
        <v>3932</v>
      </c>
      <c r="B2929" s="4" t="s">
        <v>412</v>
      </c>
      <c r="C2929" s="4" t="s">
        <v>9</v>
      </c>
      <c r="D2929" s="4" t="s">
        <v>264</v>
      </c>
      <c r="E2929" s="4" t="s">
        <v>873</v>
      </c>
      <c r="F2929" s="5">
        <v>43937</v>
      </c>
      <c r="G2929" s="4">
        <v>1</v>
      </c>
      <c r="H2929" s="11">
        <f>VLOOKUP(B2929,[1]!Product_Data[#Data],4,0)</f>
        <v>2396</v>
      </c>
      <c r="I2929" s="11">
        <f>VLOOKUP(B2929,[1]!Product_Data[#Data],3,0)</f>
        <v>1965</v>
      </c>
      <c r="J2929" s="11">
        <f t="shared" si="273"/>
        <v>1965</v>
      </c>
      <c r="K2929" s="11">
        <f t="shared" si="274"/>
        <v>2396</v>
      </c>
      <c r="L2929" s="11">
        <f t="shared" si="275"/>
        <v>431</v>
      </c>
      <c r="M2929" t="str">
        <f>VLOOKUP(C2929,[1]!Location_Data[#Data],2,0)</f>
        <v>San Mateo</v>
      </c>
      <c r="N2929" t="str">
        <f>VLOOKUP(D2929,[1]!Salespeople_Data[#Data],2,0)</f>
        <v>Ernest Wheeler</v>
      </c>
      <c r="O2929" t="str">
        <f>VLOOKUP(E2929,[1]!Customer_Data[#Data],2,0)</f>
        <v>Jimmy Grant</v>
      </c>
      <c r="P2929" s="15">
        <f t="shared" si="270"/>
        <v>5</v>
      </c>
      <c r="Q2929">
        <f t="shared" si="271"/>
        <v>4</v>
      </c>
      <c r="R2929">
        <f t="shared" si="272"/>
        <v>2020</v>
      </c>
    </row>
    <row r="2930" spans="1:18" x14ac:dyDescent="0.25">
      <c r="A2930" s="2" t="s">
        <v>3933</v>
      </c>
      <c r="B2930" s="2" t="s">
        <v>321</v>
      </c>
      <c r="C2930" s="2" t="s">
        <v>24</v>
      </c>
      <c r="D2930" s="2" t="s">
        <v>159</v>
      </c>
      <c r="E2930" s="2" t="s">
        <v>387</v>
      </c>
      <c r="F2930" s="3">
        <v>43941</v>
      </c>
      <c r="G2930" s="2">
        <v>4</v>
      </c>
      <c r="H2930" s="11">
        <f>VLOOKUP(B2930,[1]!Product_Data[#Data],4,0)</f>
        <v>2391</v>
      </c>
      <c r="I2930" s="11">
        <f>VLOOKUP(B2930,[1]!Product_Data[#Data],3,0)</f>
        <v>1291</v>
      </c>
      <c r="J2930" s="11">
        <f t="shared" si="273"/>
        <v>5164</v>
      </c>
      <c r="K2930" s="11">
        <f t="shared" si="274"/>
        <v>9564</v>
      </c>
      <c r="L2930" s="11">
        <f t="shared" si="275"/>
        <v>4400</v>
      </c>
      <c r="M2930" t="str">
        <f>VLOOKUP(C2930,[1]!Location_Data[#Data],2,0)</f>
        <v>Lancaster</v>
      </c>
      <c r="N2930" t="str">
        <f>VLOOKUP(D2930,[1]!Salespeople_Data[#Data],2,0)</f>
        <v>Bobby Russell</v>
      </c>
      <c r="O2930" t="str">
        <f>VLOOKUP(E2930,[1]!Customer_Data[#Data],2,0)</f>
        <v>Ralph Jacobs</v>
      </c>
      <c r="P2930" s="15">
        <f t="shared" si="270"/>
        <v>2</v>
      </c>
      <c r="Q2930">
        <f t="shared" si="271"/>
        <v>4</v>
      </c>
      <c r="R2930">
        <f t="shared" si="272"/>
        <v>2020</v>
      </c>
    </row>
    <row r="2931" spans="1:18" x14ac:dyDescent="0.25">
      <c r="A2931" s="4" t="s">
        <v>3934</v>
      </c>
      <c r="B2931" s="4" t="s">
        <v>267</v>
      </c>
      <c r="C2931" s="4" t="s">
        <v>211</v>
      </c>
      <c r="D2931" s="4" t="s">
        <v>71</v>
      </c>
      <c r="E2931" s="4" t="s">
        <v>2239</v>
      </c>
      <c r="F2931" s="5">
        <v>44067</v>
      </c>
      <c r="G2931" s="4">
        <v>1</v>
      </c>
      <c r="H2931" s="11">
        <f>VLOOKUP(B2931,[1]!Product_Data[#Data],4,0)</f>
        <v>400</v>
      </c>
      <c r="I2931" s="11">
        <f>VLOOKUP(B2931,[1]!Product_Data[#Data],3,0)</f>
        <v>208</v>
      </c>
      <c r="J2931" s="11">
        <f t="shared" si="273"/>
        <v>208</v>
      </c>
      <c r="K2931" s="11">
        <f t="shared" si="274"/>
        <v>400</v>
      </c>
      <c r="L2931" s="11">
        <f t="shared" si="275"/>
        <v>192</v>
      </c>
      <c r="M2931" t="str">
        <f>VLOOKUP(C2931,[1]!Location_Data[#Data],2,0)</f>
        <v>Chula Vista</v>
      </c>
      <c r="N2931" t="str">
        <f>VLOOKUP(D2931,[1]!Salespeople_Data[#Data],2,0)</f>
        <v>Gary Rodriguez</v>
      </c>
      <c r="O2931" t="str">
        <f>VLOOKUP(E2931,[1]!Customer_Data[#Data],2,0)</f>
        <v>Jonathan Bowman</v>
      </c>
      <c r="P2931" s="15">
        <f t="shared" si="270"/>
        <v>2</v>
      </c>
      <c r="Q2931">
        <f t="shared" si="271"/>
        <v>8</v>
      </c>
      <c r="R2931">
        <f t="shared" si="272"/>
        <v>2020</v>
      </c>
    </row>
    <row r="2932" spans="1:18" x14ac:dyDescent="0.25">
      <c r="A2932" s="2" t="s">
        <v>3935</v>
      </c>
      <c r="B2932" s="2" t="s">
        <v>78</v>
      </c>
      <c r="C2932" s="2" t="s">
        <v>195</v>
      </c>
      <c r="D2932" s="2" t="s">
        <v>146</v>
      </c>
      <c r="E2932" s="2" t="s">
        <v>1456</v>
      </c>
      <c r="F2932" s="3">
        <v>44186</v>
      </c>
      <c r="G2932" s="2">
        <v>1</v>
      </c>
      <c r="H2932" s="11">
        <f>VLOOKUP(B2932,[1]!Product_Data[#Data],4,0)</f>
        <v>1380</v>
      </c>
      <c r="I2932" s="11">
        <f>VLOOKUP(B2932,[1]!Product_Data[#Data],3,0)</f>
        <v>1090</v>
      </c>
      <c r="J2932" s="11">
        <f t="shared" si="273"/>
        <v>1090</v>
      </c>
      <c r="K2932" s="11">
        <f t="shared" si="274"/>
        <v>1380</v>
      </c>
      <c r="L2932" s="11">
        <f t="shared" si="275"/>
        <v>290</v>
      </c>
      <c r="M2932" t="str">
        <f>VLOOKUP(C2932,[1]!Location_Data[#Data],2,0)</f>
        <v>Pomona</v>
      </c>
      <c r="N2932" t="str">
        <f>VLOOKUP(D2932,[1]!Salespeople_Data[#Data],2,0)</f>
        <v>Carl Elliott</v>
      </c>
      <c r="O2932" t="str">
        <f>VLOOKUP(E2932,[1]!Customer_Data[#Data],2,0)</f>
        <v>Jerry Harvey</v>
      </c>
      <c r="P2932" s="15">
        <f t="shared" si="270"/>
        <v>2</v>
      </c>
      <c r="Q2932">
        <f t="shared" si="271"/>
        <v>12</v>
      </c>
      <c r="R2932">
        <f t="shared" si="272"/>
        <v>2020</v>
      </c>
    </row>
    <row r="2933" spans="1:18" x14ac:dyDescent="0.25">
      <c r="A2933" s="4" t="s">
        <v>3936</v>
      </c>
      <c r="B2933" s="4" t="s">
        <v>289</v>
      </c>
      <c r="C2933" s="4" t="s">
        <v>70</v>
      </c>
      <c r="D2933" s="4" t="s">
        <v>225</v>
      </c>
      <c r="E2933" s="4" t="s">
        <v>613</v>
      </c>
      <c r="F2933" s="5">
        <v>43895</v>
      </c>
      <c r="G2933" s="4">
        <v>1</v>
      </c>
      <c r="H2933" s="11">
        <f>VLOOKUP(B2933,[1]!Product_Data[#Data],4,0)</f>
        <v>368</v>
      </c>
      <c r="I2933" s="11">
        <f>VLOOKUP(B2933,[1]!Product_Data[#Data],3,0)</f>
        <v>294</v>
      </c>
      <c r="J2933" s="11">
        <f t="shared" si="273"/>
        <v>294</v>
      </c>
      <c r="K2933" s="11">
        <f t="shared" si="274"/>
        <v>368</v>
      </c>
      <c r="L2933" s="11">
        <f t="shared" si="275"/>
        <v>74</v>
      </c>
      <c r="M2933" t="str">
        <f>VLOOKUP(C2933,[1]!Location_Data[#Data],2,0)</f>
        <v>Clovis</v>
      </c>
      <c r="N2933" t="str">
        <f>VLOOKUP(D2933,[1]!Salespeople_Data[#Data],2,0)</f>
        <v>Andrew Bowman</v>
      </c>
      <c r="O2933" t="str">
        <f>VLOOKUP(E2933,[1]!Customer_Data[#Data],2,0)</f>
        <v>Eric Armstrong</v>
      </c>
      <c r="P2933" s="15">
        <f t="shared" si="270"/>
        <v>5</v>
      </c>
      <c r="Q2933">
        <f t="shared" si="271"/>
        <v>3</v>
      </c>
      <c r="R2933">
        <f t="shared" si="272"/>
        <v>2020</v>
      </c>
    </row>
    <row r="2934" spans="1:18" x14ac:dyDescent="0.25">
      <c r="A2934" s="2" t="s">
        <v>3937</v>
      </c>
      <c r="B2934" s="2" t="s">
        <v>235</v>
      </c>
      <c r="C2934" s="2" t="s">
        <v>355</v>
      </c>
      <c r="D2934" s="2" t="s">
        <v>269</v>
      </c>
      <c r="E2934" s="2" t="s">
        <v>2969</v>
      </c>
      <c r="F2934" s="3">
        <v>43967</v>
      </c>
      <c r="G2934" s="2">
        <v>1</v>
      </c>
      <c r="H2934" s="11">
        <f>VLOOKUP(B2934,[1]!Product_Data[#Data],4,0)</f>
        <v>1887</v>
      </c>
      <c r="I2934" s="11">
        <f>VLOOKUP(B2934,[1]!Product_Data[#Data],3,0)</f>
        <v>1378</v>
      </c>
      <c r="J2934" s="11">
        <f t="shared" si="273"/>
        <v>1378</v>
      </c>
      <c r="K2934" s="11">
        <f t="shared" si="274"/>
        <v>1887</v>
      </c>
      <c r="L2934" s="11">
        <f t="shared" si="275"/>
        <v>509</v>
      </c>
      <c r="M2934" t="str">
        <f>VLOOKUP(C2934,[1]!Location_Data[#Data],2,0)</f>
        <v>Burbank</v>
      </c>
      <c r="N2934" t="str">
        <f>VLOOKUP(D2934,[1]!Salespeople_Data[#Data],2,0)</f>
        <v>Kevin Butler</v>
      </c>
      <c r="O2934" t="str">
        <f>VLOOKUP(E2934,[1]!Customer_Data[#Data],2,0)</f>
        <v>Daniel Barnes</v>
      </c>
      <c r="P2934" s="15">
        <f t="shared" si="270"/>
        <v>7</v>
      </c>
      <c r="Q2934">
        <f t="shared" si="271"/>
        <v>5</v>
      </c>
      <c r="R2934">
        <f t="shared" si="272"/>
        <v>2020</v>
      </c>
    </row>
    <row r="2935" spans="1:18" x14ac:dyDescent="0.25">
      <c r="A2935" s="4" t="s">
        <v>3938</v>
      </c>
      <c r="B2935" s="4" t="s">
        <v>431</v>
      </c>
      <c r="C2935" s="4" t="s">
        <v>349</v>
      </c>
      <c r="D2935" s="4" t="s">
        <v>15</v>
      </c>
      <c r="E2935" s="4" t="s">
        <v>770</v>
      </c>
      <c r="F2935" s="5">
        <v>44150</v>
      </c>
      <c r="G2935" s="4">
        <v>1</v>
      </c>
      <c r="H2935" s="11">
        <f>VLOOKUP(B2935,[1]!Product_Data[#Data],4,0)</f>
        <v>290</v>
      </c>
      <c r="I2935" s="11">
        <f>VLOOKUP(B2935,[1]!Product_Data[#Data],3,0)</f>
        <v>200</v>
      </c>
      <c r="J2935" s="11">
        <f t="shared" si="273"/>
        <v>200</v>
      </c>
      <c r="K2935" s="11">
        <f t="shared" si="274"/>
        <v>290</v>
      </c>
      <c r="L2935" s="11">
        <f t="shared" si="275"/>
        <v>90</v>
      </c>
      <c r="M2935" t="str">
        <f>VLOOKUP(C2935,[1]!Location_Data[#Data],2,0)</f>
        <v>Santa Clara</v>
      </c>
      <c r="N2935" t="str">
        <f>VLOOKUP(D2935,[1]!Salespeople_Data[#Data],2,0)</f>
        <v>Ryan Butler</v>
      </c>
      <c r="O2935" t="str">
        <f>VLOOKUP(E2935,[1]!Customer_Data[#Data],2,0)</f>
        <v>Roger Alexander</v>
      </c>
      <c r="P2935" s="15">
        <f t="shared" si="270"/>
        <v>1</v>
      </c>
      <c r="Q2935">
        <f t="shared" si="271"/>
        <v>11</v>
      </c>
      <c r="R2935">
        <f t="shared" si="272"/>
        <v>2020</v>
      </c>
    </row>
    <row r="2936" spans="1:18" x14ac:dyDescent="0.25">
      <c r="A2936" s="2" t="s">
        <v>3939</v>
      </c>
      <c r="B2936" s="2" t="s">
        <v>271</v>
      </c>
      <c r="C2936" s="2" t="s">
        <v>472</v>
      </c>
      <c r="D2936" s="2" t="s">
        <v>308</v>
      </c>
      <c r="E2936" s="2" t="s">
        <v>353</v>
      </c>
      <c r="F2936" s="3">
        <v>43867</v>
      </c>
      <c r="G2936" s="2">
        <v>1</v>
      </c>
      <c r="H2936" s="11">
        <f>VLOOKUP(B2936,[1]!Product_Data[#Data],4,0)</f>
        <v>1587</v>
      </c>
      <c r="I2936" s="11">
        <f>VLOOKUP(B2936,[1]!Product_Data[#Data],3,0)</f>
        <v>1301</v>
      </c>
      <c r="J2936" s="11">
        <f t="shared" si="273"/>
        <v>1301</v>
      </c>
      <c r="K2936" s="11">
        <f t="shared" si="274"/>
        <v>1587</v>
      </c>
      <c r="L2936" s="11">
        <f t="shared" si="275"/>
        <v>286</v>
      </c>
      <c r="M2936" t="str">
        <f>VLOOKUP(C2936,[1]!Location_Data[#Data],2,0)</f>
        <v>Concord</v>
      </c>
      <c r="N2936" t="str">
        <f>VLOOKUP(D2936,[1]!Salespeople_Data[#Data],2,0)</f>
        <v>Fred Robertson</v>
      </c>
      <c r="O2936" t="str">
        <f>VLOOKUP(E2936,[1]!Customer_Data[#Data],2,0)</f>
        <v>Jimmy Wood</v>
      </c>
      <c r="P2936" s="15">
        <f t="shared" si="270"/>
        <v>5</v>
      </c>
      <c r="Q2936">
        <f t="shared" si="271"/>
        <v>2</v>
      </c>
      <c r="R2936">
        <f t="shared" si="272"/>
        <v>2020</v>
      </c>
    </row>
    <row r="2937" spans="1:18" x14ac:dyDescent="0.25">
      <c r="A2937" s="4" t="s">
        <v>3940</v>
      </c>
      <c r="B2937" s="4" t="s">
        <v>114</v>
      </c>
      <c r="C2937" s="4" t="s">
        <v>39</v>
      </c>
      <c r="D2937" s="4" t="s">
        <v>58</v>
      </c>
      <c r="E2937" s="4" t="s">
        <v>1916</v>
      </c>
      <c r="F2937" s="5">
        <v>44130</v>
      </c>
      <c r="G2937" s="4">
        <v>1</v>
      </c>
      <c r="H2937" s="11">
        <f>VLOOKUP(B2937,[1]!Product_Data[#Data],4,0)</f>
        <v>545</v>
      </c>
      <c r="I2937" s="11">
        <f>VLOOKUP(B2937,[1]!Product_Data[#Data],3,0)</f>
        <v>425</v>
      </c>
      <c r="J2937" s="11">
        <f t="shared" si="273"/>
        <v>425</v>
      </c>
      <c r="K2937" s="11">
        <f t="shared" si="274"/>
        <v>545</v>
      </c>
      <c r="L2937" s="11">
        <f t="shared" si="275"/>
        <v>120</v>
      </c>
      <c r="M2937" t="str">
        <f>VLOOKUP(C2937,[1]!Location_Data[#Data],2,0)</f>
        <v>Oceanside</v>
      </c>
      <c r="N2937" t="str">
        <f>VLOOKUP(D2937,[1]!Salespeople_Data[#Data],2,0)</f>
        <v>Christopher Tucker</v>
      </c>
      <c r="O2937" t="str">
        <f>VLOOKUP(E2937,[1]!Customer_Data[#Data],2,0)</f>
        <v>Kevin Gomez</v>
      </c>
      <c r="P2937" s="15">
        <f t="shared" si="270"/>
        <v>2</v>
      </c>
      <c r="Q2937">
        <f t="shared" si="271"/>
        <v>10</v>
      </c>
      <c r="R2937">
        <f t="shared" si="272"/>
        <v>2020</v>
      </c>
    </row>
    <row r="2938" spans="1:18" x14ac:dyDescent="0.25">
      <c r="A2938" s="2" t="s">
        <v>3941</v>
      </c>
      <c r="B2938" s="2" t="s">
        <v>200</v>
      </c>
      <c r="C2938" s="2" t="s">
        <v>44</v>
      </c>
      <c r="D2938" s="2" t="s">
        <v>49</v>
      </c>
      <c r="E2938" s="2" t="s">
        <v>2460</v>
      </c>
      <c r="F2938" s="3">
        <v>44050</v>
      </c>
      <c r="G2938" s="2">
        <v>4</v>
      </c>
      <c r="H2938" s="11">
        <f>VLOOKUP(B2938,[1]!Product_Data[#Data],4,0)</f>
        <v>315</v>
      </c>
      <c r="I2938" s="11">
        <f>VLOOKUP(B2938,[1]!Product_Data[#Data],3,0)</f>
        <v>208</v>
      </c>
      <c r="J2938" s="11">
        <f t="shared" si="273"/>
        <v>832</v>
      </c>
      <c r="K2938" s="11">
        <f t="shared" si="274"/>
        <v>1260</v>
      </c>
      <c r="L2938" s="11">
        <f t="shared" si="275"/>
        <v>428</v>
      </c>
      <c r="M2938" t="str">
        <f>VLOOKUP(C2938,[1]!Location_Data[#Data],2,0)</f>
        <v>Moreno Valley</v>
      </c>
      <c r="N2938" t="str">
        <f>VLOOKUP(D2938,[1]!Salespeople_Data[#Data],2,0)</f>
        <v>Walter Cook</v>
      </c>
      <c r="O2938" t="str">
        <f>VLOOKUP(E2938,[1]!Customer_Data[#Data],2,0)</f>
        <v>Joe Gordon</v>
      </c>
      <c r="P2938" s="15">
        <f t="shared" si="270"/>
        <v>6</v>
      </c>
      <c r="Q2938">
        <f t="shared" si="271"/>
        <v>8</v>
      </c>
      <c r="R2938">
        <f t="shared" si="272"/>
        <v>2020</v>
      </c>
    </row>
    <row r="2939" spans="1:18" x14ac:dyDescent="0.25">
      <c r="A2939" s="4" t="s">
        <v>3942</v>
      </c>
      <c r="B2939" s="4" t="s">
        <v>271</v>
      </c>
      <c r="C2939" s="4" t="s">
        <v>29</v>
      </c>
      <c r="D2939" s="4" t="s">
        <v>63</v>
      </c>
      <c r="E2939" s="4" t="s">
        <v>2462</v>
      </c>
      <c r="F2939" s="5">
        <v>44020</v>
      </c>
      <c r="G2939" s="4">
        <v>4</v>
      </c>
      <c r="H2939" s="11">
        <f>VLOOKUP(B2939,[1]!Product_Data[#Data],4,0)</f>
        <v>1587</v>
      </c>
      <c r="I2939" s="11">
        <f>VLOOKUP(B2939,[1]!Product_Data[#Data],3,0)</f>
        <v>1301</v>
      </c>
      <c r="J2939" s="11">
        <f t="shared" si="273"/>
        <v>5204</v>
      </c>
      <c r="K2939" s="11">
        <f t="shared" si="274"/>
        <v>6348</v>
      </c>
      <c r="L2939" s="11">
        <f t="shared" si="275"/>
        <v>1144</v>
      </c>
      <c r="M2939" t="str">
        <f>VLOOKUP(C2939,[1]!Location_Data[#Data],2,0)</f>
        <v>Santa Ana</v>
      </c>
      <c r="N2939" t="str">
        <f>VLOOKUP(D2939,[1]!Salespeople_Data[#Data],2,0)</f>
        <v>Jeremy Mendoza</v>
      </c>
      <c r="O2939" t="str">
        <f>VLOOKUP(E2939,[1]!Customer_Data[#Data],2,0)</f>
        <v>Benjamin Ryan</v>
      </c>
      <c r="P2939" s="15">
        <f t="shared" si="270"/>
        <v>4</v>
      </c>
      <c r="Q2939">
        <f t="shared" si="271"/>
        <v>7</v>
      </c>
      <c r="R2939">
        <f t="shared" si="272"/>
        <v>2020</v>
      </c>
    </row>
    <row r="2940" spans="1:18" x14ac:dyDescent="0.25">
      <c r="A2940" s="2" t="s">
        <v>3943</v>
      </c>
      <c r="B2940" s="2" t="s">
        <v>367</v>
      </c>
      <c r="C2940" s="2" t="s">
        <v>731</v>
      </c>
      <c r="D2940" s="2" t="s">
        <v>53</v>
      </c>
      <c r="E2940" s="2" t="s">
        <v>515</v>
      </c>
      <c r="F2940" s="3">
        <v>44006</v>
      </c>
      <c r="G2940" s="2">
        <v>1</v>
      </c>
      <c r="H2940" s="11">
        <f>VLOOKUP(B2940,[1]!Product_Data[#Data],4,0)</f>
        <v>530</v>
      </c>
      <c r="I2940" s="11">
        <f>VLOOKUP(B2940,[1]!Product_Data[#Data],3,0)</f>
        <v>424</v>
      </c>
      <c r="J2940" s="11">
        <f t="shared" si="273"/>
        <v>424</v>
      </c>
      <c r="K2940" s="11">
        <f t="shared" si="274"/>
        <v>530</v>
      </c>
      <c r="L2940" s="11">
        <f t="shared" si="275"/>
        <v>106</v>
      </c>
      <c r="M2940" t="str">
        <f>VLOOKUP(C2940,[1]!Location_Data[#Data],2,0)</f>
        <v>Costa Mesa</v>
      </c>
      <c r="N2940" t="str">
        <f>VLOOKUP(D2940,[1]!Salespeople_Data[#Data],2,0)</f>
        <v>Scott Mason</v>
      </c>
      <c r="O2940" t="str">
        <f>VLOOKUP(E2940,[1]!Customer_Data[#Data],2,0)</f>
        <v>Phillip Watkins</v>
      </c>
      <c r="P2940" s="15">
        <f t="shared" si="270"/>
        <v>4</v>
      </c>
      <c r="Q2940">
        <f t="shared" si="271"/>
        <v>6</v>
      </c>
      <c r="R2940">
        <f t="shared" si="272"/>
        <v>2020</v>
      </c>
    </row>
    <row r="2941" spans="1:18" x14ac:dyDescent="0.25">
      <c r="A2941" s="4" t="s">
        <v>3944</v>
      </c>
      <c r="B2941" s="4" t="s">
        <v>56</v>
      </c>
      <c r="C2941" s="4" t="s">
        <v>115</v>
      </c>
      <c r="D2941" s="4" t="s">
        <v>216</v>
      </c>
      <c r="E2941" s="4" t="s">
        <v>153</v>
      </c>
      <c r="F2941" s="5">
        <v>43856</v>
      </c>
      <c r="G2941" s="4">
        <v>1</v>
      </c>
      <c r="H2941" s="11">
        <f>VLOOKUP(B2941,[1]!Product_Data[#Data],4,0)</f>
        <v>1848</v>
      </c>
      <c r="I2941" s="11">
        <f>VLOOKUP(B2941,[1]!Product_Data[#Data],3,0)</f>
        <v>1294</v>
      </c>
      <c r="J2941" s="11">
        <f t="shared" si="273"/>
        <v>1294</v>
      </c>
      <c r="K2941" s="11">
        <f t="shared" si="274"/>
        <v>1848</v>
      </c>
      <c r="L2941" s="11">
        <f t="shared" si="275"/>
        <v>554</v>
      </c>
      <c r="M2941" t="str">
        <f>VLOOKUP(C2941,[1]!Location_Data[#Data],2,0)</f>
        <v>Glendale</v>
      </c>
      <c r="N2941" t="str">
        <f>VLOOKUP(D2941,[1]!Salespeople_Data[#Data],2,0)</f>
        <v>Ernest Wagner</v>
      </c>
      <c r="O2941" t="str">
        <f>VLOOKUP(E2941,[1]!Customer_Data[#Data],2,0)</f>
        <v>Charles Richards</v>
      </c>
      <c r="P2941" s="15">
        <f t="shared" si="270"/>
        <v>1</v>
      </c>
      <c r="Q2941">
        <f t="shared" si="271"/>
        <v>1</v>
      </c>
      <c r="R2941">
        <f t="shared" si="272"/>
        <v>2020</v>
      </c>
    </row>
    <row r="2942" spans="1:18" x14ac:dyDescent="0.25">
      <c r="A2942" s="2" t="s">
        <v>3945</v>
      </c>
      <c r="B2942" s="2" t="s">
        <v>400</v>
      </c>
      <c r="C2942" s="2" t="s">
        <v>34</v>
      </c>
      <c r="D2942" s="2" t="s">
        <v>264</v>
      </c>
      <c r="E2942" s="2" t="s">
        <v>865</v>
      </c>
      <c r="F2942" s="3">
        <v>43944</v>
      </c>
      <c r="G2942" s="2">
        <v>2</v>
      </c>
      <c r="H2942" s="11">
        <f>VLOOKUP(B2942,[1]!Product_Data[#Data],4,0)</f>
        <v>886</v>
      </c>
      <c r="I2942" s="11">
        <f>VLOOKUP(B2942,[1]!Product_Data[#Data],3,0)</f>
        <v>478</v>
      </c>
      <c r="J2942" s="11">
        <f t="shared" si="273"/>
        <v>956</v>
      </c>
      <c r="K2942" s="11">
        <f t="shared" si="274"/>
        <v>1772</v>
      </c>
      <c r="L2942" s="11">
        <f t="shared" si="275"/>
        <v>816</v>
      </c>
      <c r="M2942" t="str">
        <f>VLOOKUP(C2942,[1]!Location_Data[#Data],2,0)</f>
        <v>Inglewood</v>
      </c>
      <c r="N2942" t="str">
        <f>VLOOKUP(D2942,[1]!Salespeople_Data[#Data],2,0)</f>
        <v>Ernest Wheeler</v>
      </c>
      <c r="O2942" t="str">
        <f>VLOOKUP(E2942,[1]!Customer_Data[#Data],2,0)</f>
        <v>Aaron Cruz</v>
      </c>
      <c r="P2942" s="15">
        <f t="shared" si="270"/>
        <v>5</v>
      </c>
      <c r="Q2942">
        <f t="shared" si="271"/>
        <v>4</v>
      </c>
      <c r="R2942">
        <f t="shared" si="272"/>
        <v>2020</v>
      </c>
    </row>
    <row r="2943" spans="1:18" x14ac:dyDescent="0.25">
      <c r="A2943" s="4" t="s">
        <v>3946</v>
      </c>
      <c r="B2943" s="4" t="s">
        <v>311</v>
      </c>
      <c r="C2943" s="4" t="s">
        <v>386</v>
      </c>
      <c r="D2943" s="4" t="s">
        <v>165</v>
      </c>
      <c r="E2943" s="4" t="s">
        <v>836</v>
      </c>
      <c r="F2943" s="5">
        <v>43906</v>
      </c>
      <c r="G2943" s="4">
        <v>1</v>
      </c>
      <c r="H2943" s="11">
        <f>VLOOKUP(B2943,[1]!Product_Data[#Data],4,0)</f>
        <v>1743</v>
      </c>
      <c r="I2943" s="11">
        <f>VLOOKUP(B2943,[1]!Product_Data[#Data],3,0)</f>
        <v>872</v>
      </c>
      <c r="J2943" s="11">
        <f t="shared" si="273"/>
        <v>872</v>
      </c>
      <c r="K2943" s="11">
        <f t="shared" si="274"/>
        <v>1743</v>
      </c>
      <c r="L2943" s="11">
        <f t="shared" si="275"/>
        <v>871</v>
      </c>
      <c r="M2943" t="str">
        <f>VLOOKUP(C2943,[1]!Location_Data[#Data],2,0)</f>
        <v>Carlsbad</v>
      </c>
      <c r="N2943" t="str">
        <f>VLOOKUP(D2943,[1]!Salespeople_Data[#Data],2,0)</f>
        <v>Joe Sims</v>
      </c>
      <c r="O2943" t="str">
        <f>VLOOKUP(E2943,[1]!Customer_Data[#Data],2,0)</f>
        <v>Philip Wheeler</v>
      </c>
      <c r="P2943" s="15">
        <f t="shared" si="270"/>
        <v>2</v>
      </c>
      <c r="Q2943">
        <f t="shared" si="271"/>
        <v>3</v>
      </c>
      <c r="R2943">
        <f t="shared" si="272"/>
        <v>2020</v>
      </c>
    </row>
    <row r="2944" spans="1:18" x14ac:dyDescent="0.25">
      <c r="A2944" s="2" t="s">
        <v>3947</v>
      </c>
      <c r="B2944" s="2" t="s">
        <v>129</v>
      </c>
      <c r="C2944" s="2" t="s">
        <v>519</v>
      </c>
      <c r="D2944" s="2" t="s">
        <v>212</v>
      </c>
      <c r="E2944" s="2" t="s">
        <v>3339</v>
      </c>
      <c r="F2944" s="3">
        <v>43967</v>
      </c>
      <c r="G2944" s="2">
        <v>1</v>
      </c>
      <c r="H2944" s="11">
        <f>VLOOKUP(B2944,[1]!Product_Data[#Data],4,0)</f>
        <v>127</v>
      </c>
      <c r="I2944" s="11">
        <f>VLOOKUP(B2944,[1]!Product_Data[#Data],3,0)</f>
        <v>79</v>
      </c>
      <c r="J2944" s="11">
        <f t="shared" si="273"/>
        <v>79</v>
      </c>
      <c r="K2944" s="11">
        <f t="shared" si="274"/>
        <v>127</v>
      </c>
      <c r="L2944" s="11">
        <f t="shared" si="275"/>
        <v>48</v>
      </c>
      <c r="M2944" t="str">
        <f>VLOOKUP(C2944,[1]!Location_Data[#Data],2,0)</f>
        <v>Anaheim</v>
      </c>
      <c r="N2944" t="str">
        <f>VLOOKUP(D2944,[1]!Salespeople_Data[#Data],2,0)</f>
        <v>Ronald Reed</v>
      </c>
      <c r="O2944" t="str">
        <f>VLOOKUP(E2944,[1]!Customer_Data[#Data],2,0)</f>
        <v>Adam Alexander</v>
      </c>
      <c r="P2944" s="15">
        <f t="shared" si="270"/>
        <v>7</v>
      </c>
      <c r="Q2944">
        <f t="shared" si="271"/>
        <v>5</v>
      </c>
      <c r="R2944">
        <f t="shared" si="272"/>
        <v>2020</v>
      </c>
    </row>
    <row r="2945" spans="1:18" x14ac:dyDescent="0.25">
      <c r="A2945" s="4" t="s">
        <v>3948</v>
      </c>
      <c r="B2945" s="4" t="s">
        <v>289</v>
      </c>
      <c r="C2945" s="4" t="s">
        <v>286</v>
      </c>
      <c r="D2945" s="4" t="s">
        <v>15</v>
      </c>
      <c r="E2945" s="4" t="s">
        <v>243</v>
      </c>
      <c r="F2945" s="5">
        <v>44169</v>
      </c>
      <c r="G2945" s="4">
        <v>2</v>
      </c>
      <c r="H2945" s="11">
        <f>VLOOKUP(B2945,[1]!Product_Data[#Data],4,0)</f>
        <v>368</v>
      </c>
      <c r="I2945" s="11">
        <f>VLOOKUP(B2945,[1]!Product_Data[#Data],3,0)</f>
        <v>294</v>
      </c>
      <c r="J2945" s="11">
        <f t="shared" si="273"/>
        <v>588</v>
      </c>
      <c r="K2945" s="11">
        <f t="shared" si="274"/>
        <v>736</v>
      </c>
      <c r="L2945" s="11">
        <f t="shared" si="275"/>
        <v>148</v>
      </c>
      <c r="M2945" t="str">
        <f>VLOOKUP(C2945,[1]!Location_Data[#Data],2,0)</f>
        <v>El Monte</v>
      </c>
      <c r="N2945" t="str">
        <f>VLOOKUP(D2945,[1]!Salespeople_Data[#Data],2,0)</f>
        <v>Ryan Butler</v>
      </c>
      <c r="O2945" t="str">
        <f>VLOOKUP(E2945,[1]!Customer_Data[#Data],2,0)</f>
        <v>Joseph Lopez</v>
      </c>
      <c r="P2945" s="15">
        <f t="shared" si="270"/>
        <v>6</v>
      </c>
      <c r="Q2945">
        <f t="shared" si="271"/>
        <v>12</v>
      </c>
      <c r="R2945">
        <f t="shared" si="272"/>
        <v>2020</v>
      </c>
    </row>
    <row r="2946" spans="1:18" x14ac:dyDescent="0.25">
      <c r="A2946" s="2" t="s">
        <v>3949</v>
      </c>
      <c r="B2946" s="2" t="s">
        <v>13</v>
      </c>
      <c r="C2946" s="2" t="s">
        <v>39</v>
      </c>
      <c r="D2946" s="2" t="s">
        <v>165</v>
      </c>
      <c r="E2946" s="2" t="s">
        <v>1136</v>
      </c>
      <c r="F2946" s="3">
        <v>43863</v>
      </c>
      <c r="G2946" s="2">
        <v>1</v>
      </c>
      <c r="H2946" s="11">
        <f>VLOOKUP(B2946,[1]!Product_Data[#Data],4,0)</f>
        <v>1022</v>
      </c>
      <c r="I2946" s="11">
        <f>VLOOKUP(B2946,[1]!Product_Data[#Data],3,0)</f>
        <v>818</v>
      </c>
      <c r="J2946" s="11">
        <f t="shared" si="273"/>
        <v>818</v>
      </c>
      <c r="K2946" s="11">
        <f t="shared" si="274"/>
        <v>1022</v>
      </c>
      <c r="L2946" s="11">
        <f t="shared" si="275"/>
        <v>204</v>
      </c>
      <c r="M2946" t="str">
        <f>VLOOKUP(C2946,[1]!Location_Data[#Data],2,0)</f>
        <v>Oceanside</v>
      </c>
      <c r="N2946" t="str">
        <f>VLOOKUP(D2946,[1]!Salespeople_Data[#Data],2,0)</f>
        <v>Joe Sims</v>
      </c>
      <c r="O2946" t="str">
        <f>VLOOKUP(E2946,[1]!Customer_Data[#Data],2,0)</f>
        <v>Juan Wood</v>
      </c>
      <c r="P2946" s="15">
        <f t="shared" ref="P2946:P3009" si="276">WEEKDAY(F2946)</f>
        <v>1</v>
      </c>
      <c r="Q2946">
        <f t="shared" ref="Q2946:Q3009" si="277">MONTH(F2946)</f>
        <v>2</v>
      </c>
      <c r="R2946">
        <f t="shared" ref="R2946:R3009" si="278">YEAR(F2946)</f>
        <v>2020</v>
      </c>
    </row>
    <row r="2947" spans="1:18" x14ac:dyDescent="0.25">
      <c r="A2947" s="4" t="s">
        <v>3950</v>
      </c>
      <c r="B2947" s="4" t="s">
        <v>18</v>
      </c>
      <c r="C2947" s="4" t="s">
        <v>386</v>
      </c>
      <c r="D2947" s="4" t="s">
        <v>58</v>
      </c>
      <c r="E2947" s="4" t="s">
        <v>277</v>
      </c>
      <c r="F2947" s="5">
        <v>44116</v>
      </c>
      <c r="G2947" s="4">
        <v>2</v>
      </c>
      <c r="H2947" s="11">
        <f>VLOOKUP(B2947,[1]!Product_Data[#Data],4,0)</f>
        <v>880</v>
      </c>
      <c r="I2947" s="11">
        <f>VLOOKUP(B2947,[1]!Product_Data[#Data],3,0)</f>
        <v>634</v>
      </c>
      <c r="J2947" s="11">
        <f t="shared" ref="J2947:J3010" si="279">PRODUCT(I2947,G2947)</f>
        <v>1268</v>
      </c>
      <c r="K2947" s="11">
        <f t="shared" ref="K2947:K3010" si="280">PRODUCT(H2947,G2947)</f>
        <v>1760</v>
      </c>
      <c r="L2947" s="11">
        <f t="shared" ref="L2947:L3010" si="281">K2947-J2947</f>
        <v>492</v>
      </c>
      <c r="M2947" t="str">
        <f>VLOOKUP(C2947,[1]!Location_Data[#Data],2,0)</f>
        <v>Carlsbad</v>
      </c>
      <c r="N2947" t="str">
        <f>VLOOKUP(D2947,[1]!Salespeople_Data[#Data],2,0)</f>
        <v>Christopher Tucker</v>
      </c>
      <c r="O2947" t="str">
        <f>VLOOKUP(E2947,[1]!Customer_Data[#Data],2,0)</f>
        <v>Howard Lewis</v>
      </c>
      <c r="P2947" s="15">
        <f t="shared" si="276"/>
        <v>2</v>
      </c>
      <c r="Q2947">
        <f t="shared" si="277"/>
        <v>10</v>
      </c>
      <c r="R2947">
        <f t="shared" si="278"/>
        <v>2020</v>
      </c>
    </row>
    <row r="2948" spans="1:18" x14ac:dyDescent="0.25">
      <c r="A2948" s="2" t="s">
        <v>3951</v>
      </c>
      <c r="B2948" s="2" t="s">
        <v>457</v>
      </c>
      <c r="C2948" s="2" t="s">
        <v>458</v>
      </c>
      <c r="D2948" s="2" t="s">
        <v>178</v>
      </c>
      <c r="E2948" s="2" t="s">
        <v>332</v>
      </c>
      <c r="F2948" s="3">
        <v>44196</v>
      </c>
      <c r="G2948" s="2">
        <v>3</v>
      </c>
      <c r="H2948" s="11">
        <f>VLOOKUP(B2948,[1]!Product_Data[#Data],4,0)</f>
        <v>947</v>
      </c>
      <c r="I2948" s="11">
        <f>VLOOKUP(B2948,[1]!Product_Data[#Data],3,0)</f>
        <v>786</v>
      </c>
      <c r="J2948" s="11">
        <f t="shared" si="279"/>
        <v>2358</v>
      </c>
      <c r="K2948" s="11">
        <f t="shared" si="280"/>
        <v>2841</v>
      </c>
      <c r="L2948" s="11">
        <f t="shared" si="281"/>
        <v>483</v>
      </c>
      <c r="M2948" t="str">
        <f>VLOOKUP(C2948,[1]!Location_Data[#Data],2,0)</f>
        <v>Fontana</v>
      </c>
      <c r="N2948" t="str">
        <f>VLOOKUP(D2948,[1]!Salespeople_Data[#Data],2,0)</f>
        <v>Joshua Taylor</v>
      </c>
      <c r="O2948" t="str">
        <f>VLOOKUP(E2948,[1]!Customer_Data[#Data],2,0)</f>
        <v>Russell Grant</v>
      </c>
      <c r="P2948" s="15">
        <f t="shared" si="276"/>
        <v>5</v>
      </c>
      <c r="Q2948">
        <f t="shared" si="277"/>
        <v>12</v>
      </c>
      <c r="R2948">
        <f t="shared" si="278"/>
        <v>2020</v>
      </c>
    </row>
    <row r="2949" spans="1:18" x14ac:dyDescent="0.25">
      <c r="A2949" s="4" t="s">
        <v>3952</v>
      </c>
      <c r="B2949" s="4" t="s">
        <v>400</v>
      </c>
      <c r="C2949" s="4" t="s">
        <v>272</v>
      </c>
      <c r="D2949" s="4" t="s">
        <v>345</v>
      </c>
      <c r="E2949" s="4" t="s">
        <v>957</v>
      </c>
      <c r="F2949" s="5">
        <v>43952</v>
      </c>
      <c r="G2949" s="4">
        <v>2</v>
      </c>
      <c r="H2949" s="11">
        <f>VLOOKUP(B2949,[1]!Product_Data[#Data],4,0)</f>
        <v>886</v>
      </c>
      <c r="I2949" s="11">
        <f>VLOOKUP(B2949,[1]!Product_Data[#Data],3,0)</f>
        <v>478</v>
      </c>
      <c r="J2949" s="11">
        <f t="shared" si="279"/>
        <v>956</v>
      </c>
      <c r="K2949" s="11">
        <f t="shared" si="280"/>
        <v>1772</v>
      </c>
      <c r="L2949" s="11">
        <f t="shared" si="281"/>
        <v>816</v>
      </c>
      <c r="M2949" t="str">
        <f>VLOOKUP(C2949,[1]!Location_Data[#Data],2,0)</f>
        <v>Torrance</v>
      </c>
      <c r="N2949" t="str">
        <f>VLOOKUP(D2949,[1]!Salespeople_Data[#Data],2,0)</f>
        <v>Larry Marshall</v>
      </c>
      <c r="O2949" t="str">
        <f>VLOOKUP(E2949,[1]!Customer_Data[#Data],2,0)</f>
        <v>Robert Jackson</v>
      </c>
      <c r="P2949" s="15">
        <f t="shared" si="276"/>
        <v>6</v>
      </c>
      <c r="Q2949">
        <f t="shared" si="277"/>
        <v>5</v>
      </c>
      <c r="R2949">
        <f t="shared" si="278"/>
        <v>2020</v>
      </c>
    </row>
    <row r="2950" spans="1:18" x14ac:dyDescent="0.25">
      <c r="A2950" s="2" t="s">
        <v>3953</v>
      </c>
      <c r="B2950" s="2" t="s">
        <v>219</v>
      </c>
      <c r="C2950" s="2" t="s">
        <v>182</v>
      </c>
      <c r="D2950" s="2" t="s">
        <v>359</v>
      </c>
      <c r="E2950" s="2" t="s">
        <v>2076</v>
      </c>
      <c r="F2950" s="3">
        <v>44138</v>
      </c>
      <c r="G2950" s="2">
        <v>2</v>
      </c>
      <c r="H2950" s="11">
        <f>VLOOKUP(B2950,[1]!Product_Data[#Data],4,0)</f>
        <v>561</v>
      </c>
      <c r="I2950" s="11">
        <f>VLOOKUP(B2950,[1]!Product_Data[#Data],3,0)</f>
        <v>421</v>
      </c>
      <c r="J2950" s="11">
        <f t="shared" si="279"/>
        <v>842</v>
      </c>
      <c r="K2950" s="11">
        <f t="shared" si="280"/>
        <v>1122</v>
      </c>
      <c r="L2950" s="11">
        <f t="shared" si="281"/>
        <v>280</v>
      </c>
      <c r="M2950" t="str">
        <f>VLOOKUP(C2950,[1]!Location_Data[#Data],2,0)</f>
        <v>Vallejo</v>
      </c>
      <c r="N2950" t="str">
        <f>VLOOKUP(D2950,[1]!Salespeople_Data[#Data],2,0)</f>
        <v>Eugene Holmes</v>
      </c>
      <c r="O2950" t="str">
        <f>VLOOKUP(E2950,[1]!Customer_Data[#Data],2,0)</f>
        <v>Keith Robinson</v>
      </c>
      <c r="P2950" s="15">
        <f t="shared" si="276"/>
        <v>3</v>
      </c>
      <c r="Q2950">
        <f t="shared" si="277"/>
        <v>11</v>
      </c>
      <c r="R2950">
        <f t="shared" si="278"/>
        <v>2020</v>
      </c>
    </row>
    <row r="2951" spans="1:18" x14ac:dyDescent="0.25">
      <c r="A2951" s="4" t="s">
        <v>3954</v>
      </c>
      <c r="B2951" s="4" t="s">
        <v>271</v>
      </c>
      <c r="C2951" s="4" t="s">
        <v>140</v>
      </c>
      <c r="D2951" s="4" t="s">
        <v>191</v>
      </c>
      <c r="E2951" s="4" t="s">
        <v>2314</v>
      </c>
      <c r="F2951" s="5">
        <v>44149</v>
      </c>
      <c r="G2951" s="4">
        <v>3</v>
      </c>
      <c r="H2951" s="11">
        <f>VLOOKUP(B2951,[1]!Product_Data[#Data],4,0)</f>
        <v>1587</v>
      </c>
      <c r="I2951" s="11">
        <f>VLOOKUP(B2951,[1]!Product_Data[#Data],3,0)</f>
        <v>1301</v>
      </c>
      <c r="J2951" s="11">
        <f t="shared" si="279"/>
        <v>3903</v>
      </c>
      <c r="K2951" s="11">
        <f t="shared" si="280"/>
        <v>4761</v>
      </c>
      <c r="L2951" s="11">
        <f t="shared" si="281"/>
        <v>858</v>
      </c>
      <c r="M2951" t="str">
        <f>VLOOKUP(C2951,[1]!Location_Data[#Data],2,0)</f>
        <v>Salinas</v>
      </c>
      <c r="N2951" t="str">
        <f>VLOOKUP(D2951,[1]!Salespeople_Data[#Data],2,0)</f>
        <v>Robert Reed</v>
      </c>
      <c r="O2951" t="str">
        <f>VLOOKUP(E2951,[1]!Customer_Data[#Data],2,0)</f>
        <v>Roger Miller</v>
      </c>
      <c r="P2951" s="15">
        <f t="shared" si="276"/>
        <v>7</v>
      </c>
      <c r="Q2951">
        <f t="shared" si="277"/>
        <v>11</v>
      </c>
      <c r="R2951">
        <f t="shared" si="278"/>
        <v>2020</v>
      </c>
    </row>
    <row r="2952" spans="1:18" x14ac:dyDescent="0.25">
      <c r="A2952" s="2" t="s">
        <v>3955</v>
      </c>
      <c r="B2952" s="2" t="s">
        <v>219</v>
      </c>
      <c r="C2952" s="2" t="s">
        <v>120</v>
      </c>
      <c r="D2952" s="2" t="s">
        <v>191</v>
      </c>
      <c r="E2952" s="2" t="s">
        <v>701</v>
      </c>
      <c r="F2952" s="3">
        <v>43898</v>
      </c>
      <c r="G2952" s="2">
        <v>1</v>
      </c>
      <c r="H2952" s="11">
        <f>VLOOKUP(B2952,[1]!Product_Data[#Data],4,0)</f>
        <v>561</v>
      </c>
      <c r="I2952" s="11">
        <f>VLOOKUP(B2952,[1]!Product_Data[#Data],3,0)</f>
        <v>421</v>
      </c>
      <c r="J2952" s="11">
        <f t="shared" si="279"/>
        <v>421</v>
      </c>
      <c r="K2952" s="11">
        <f t="shared" si="280"/>
        <v>561</v>
      </c>
      <c r="L2952" s="11">
        <f t="shared" si="281"/>
        <v>140</v>
      </c>
      <c r="M2952" t="str">
        <f>VLOOKUP(C2952,[1]!Location_Data[#Data],2,0)</f>
        <v>Elk Grove</v>
      </c>
      <c r="N2952" t="str">
        <f>VLOOKUP(D2952,[1]!Salespeople_Data[#Data],2,0)</f>
        <v>Robert Reed</v>
      </c>
      <c r="O2952" t="str">
        <f>VLOOKUP(E2952,[1]!Customer_Data[#Data],2,0)</f>
        <v>Martin Berry</v>
      </c>
      <c r="P2952" s="15">
        <f t="shared" si="276"/>
        <v>1</v>
      </c>
      <c r="Q2952">
        <f t="shared" si="277"/>
        <v>3</v>
      </c>
      <c r="R2952">
        <f t="shared" si="278"/>
        <v>2020</v>
      </c>
    </row>
    <row r="2953" spans="1:18" x14ac:dyDescent="0.25">
      <c r="A2953" s="4" t="s">
        <v>3956</v>
      </c>
      <c r="B2953" s="4" t="s">
        <v>13</v>
      </c>
      <c r="C2953" s="4" t="s">
        <v>115</v>
      </c>
      <c r="D2953" s="4" t="s">
        <v>356</v>
      </c>
      <c r="E2953" s="4" t="s">
        <v>401</v>
      </c>
      <c r="F2953" s="5">
        <v>44057</v>
      </c>
      <c r="G2953" s="4">
        <v>1</v>
      </c>
      <c r="H2953" s="11">
        <f>VLOOKUP(B2953,[1]!Product_Data[#Data],4,0)</f>
        <v>1022</v>
      </c>
      <c r="I2953" s="11">
        <f>VLOOKUP(B2953,[1]!Product_Data[#Data],3,0)</f>
        <v>818</v>
      </c>
      <c r="J2953" s="11">
        <f t="shared" si="279"/>
        <v>818</v>
      </c>
      <c r="K2953" s="11">
        <f t="shared" si="280"/>
        <v>1022</v>
      </c>
      <c r="L2953" s="11">
        <f t="shared" si="281"/>
        <v>204</v>
      </c>
      <c r="M2953" t="str">
        <f>VLOOKUP(C2953,[1]!Location_Data[#Data],2,0)</f>
        <v>Glendale</v>
      </c>
      <c r="N2953" t="str">
        <f>VLOOKUP(D2953,[1]!Salespeople_Data[#Data],2,0)</f>
        <v>Jimmy Young</v>
      </c>
      <c r="O2953" t="str">
        <f>VLOOKUP(E2953,[1]!Customer_Data[#Data],2,0)</f>
        <v>Robert Murphy</v>
      </c>
      <c r="P2953" s="15">
        <f t="shared" si="276"/>
        <v>6</v>
      </c>
      <c r="Q2953">
        <f t="shared" si="277"/>
        <v>8</v>
      </c>
      <c r="R2953">
        <f t="shared" si="278"/>
        <v>2020</v>
      </c>
    </row>
    <row r="2954" spans="1:18" x14ac:dyDescent="0.25">
      <c r="A2954" s="2" t="s">
        <v>3957</v>
      </c>
      <c r="B2954" s="2" t="s">
        <v>38</v>
      </c>
      <c r="C2954" s="2" t="s">
        <v>469</v>
      </c>
      <c r="D2954" s="2" t="s">
        <v>63</v>
      </c>
      <c r="E2954" s="2" t="s">
        <v>448</v>
      </c>
      <c r="F2954" s="3">
        <v>44005</v>
      </c>
      <c r="G2954" s="2">
        <v>1</v>
      </c>
      <c r="H2954" s="11">
        <f>VLOOKUP(B2954,[1]!Product_Data[#Data],4,0)</f>
        <v>2283</v>
      </c>
      <c r="I2954" s="11">
        <f>VLOOKUP(B2954,[1]!Product_Data[#Data],3,0)</f>
        <v>1484</v>
      </c>
      <c r="J2954" s="11">
        <f t="shared" si="279"/>
        <v>1484</v>
      </c>
      <c r="K2954" s="11">
        <f t="shared" si="280"/>
        <v>2283</v>
      </c>
      <c r="L2954" s="11">
        <f t="shared" si="281"/>
        <v>799</v>
      </c>
      <c r="M2954" t="str">
        <f>VLOOKUP(C2954,[1]!Location_Data[#Data],2,0)</f>
        <v>Escondido</v>
      </c>
      <c r="N2954" t="str">
        <f>VLOOKUP(D2954,[1]!Salespeople_Data[#Data],2,0)</f>
        <v>Jeremy Mendoza</v>
      </c>
      <c r="O2954" t="str">
        <f>VLOOKUP(E2954,[1]!Customer_Data[#Data],2,0)</f>
        <v>Juan Ramirez</v>
      </c>
      <c r="P2954" s="15">
        <f t="shared" si="276"/>
        <v>3</v>
      </c>
      <c r="Q2954">
        <f t="shared" si="277"/>
        <v>6</v>
      </c>
      <c r="R2954">
        <f t="shared" si="278"/>
        <v>2020</v>
      </c>
    </row>
    <row r="2955" spans="1:18" x14ac:dyDescent="0.25">
      <c r="A2955" s="4" t="s">
        <v>3958</v>
      </c>
      <c r="B2955" s="4" t="s">
        <v>652</v>
      </c>
      <c r="C2955" s="4" t="s">
        <v>120</v>
      </c>
      <c r="D2955" s="4" t="s">
        <v>165</v>
      </c>
      <c r="E2955" s="4" t="s">
        <v>427</v>
      </c>
      <c r="F2955" s="5">
        <v>43838</v>
      </c>
      <c r="G2955" s="4">
        <v>3</v>
      </c>
      <c r="H2955" s="11">
        <f>VLOOKUP(B2955,[1]!Product_Data[#Data],4,0)</f>
        <v>217</v>
      </c>
      <c r="I2955" s="11">
        <f>VLOOKUP(B2955,[1]!Product_Data[#Data],3,0)</f>
        <v>171</v>
      </c>
      <c r="J2955" s="11">
        <f t="shared" si="279"/>
        <v>513</v>
      </c>
      <c r="K2955" s="11">
        <f t="shared" si="280"/>
        <v>651</v>
      </c>
      <c r="L2955" s="11">
        <f t="shared" si="281"/>
        <v>138</v>
      </c>
      <c r="M2955" t="str">
        <f>VLOOKUP(C2955,[1]!Location_Data[#Data],2,0)</f>
        <v>Elk Grove</v>
      </c>
      <c r="N2955" t="str">
        <f>VLOOKUP(D2955,[1]!Salespeople_Data[#Data],2,0)</f>
        <v>Joe Sims</v>
      </c>
      <c r="O2955" t="str">
        <f>VLOOKUP(E2955,[1]!Customer_Data[#Data],2,0)</f>
        <v>Phillip Peters</v>
      </c>
      <c r="P2955" s="15">
        <f t="shared" si="276"/>
        <v>4</v>
      </c>
      <c r="Q2955">
        <f t="shared" si="277"/>
        <v>1</v>
      </c>
      <c r="R2955">
        <f t="shared" si="278"/>
        <v>2020</v>
      </c>
    </row>
    <row r="2956" spans="1:18" x14ac:dyDescent="0.25">
      <c r="A2956" s="2" t="s">
        <v>3959</v>
      </c>
      <c r="B2956" s="2" t="s">
        <v>440</v>
      </c>
      <c r="C2956" s="2" t="s">
        <v>174</v>
      </c>
      <c r="D2956" s="2" t="s">
        <v>111</v>
      </c>
      <c r="E2956" s="2" t="s">
        <v>2003</v>
      </c>
      <c r="F2956" s="3">
        <v>44068</v>
      </c>
      <c r="G2956" s="2">
        <v>1</v>
      </c>
      <c r="H2956" s="11">
        <f>VLOOKUP(B2956,[1]!Product_Data[#Data],4,0)</f>
        <v>800</v>
      </c>
      <c r="I2956" s="11">
        <f>VLOOKUP(B2956,[1]!Product_Data[#Data],3,0)</f>
        <v>536</v>
      </c>
      <c r="J2956" s="11">
        <f t="shared" si="279"/>
        <v>536</v>
      </c>
      <c r="K2956" s="11">
        <f t="shared" si="280"/>
        <v>800</v>
      </c>
      <c r="L2956" s="11">
        <f t="shared" si="281"/>
        <v>264</v>
      </c>
      <c r="M2956" t="str">
        <f>VLOOKUP(C2956,[1]!Location_Data[#Data],2,0)</f>
        <v>Norwalk</v>
      </c>
      <c r="N2956" t="str">
        <f>VLOOKUP(D2956,[1]!Salespeople_Data[#Data],2,0)</f>
        <v>Ryan Welch</v>
      </c>
      <c r="O2956" t="str">
        <f>VLOOKUP(E2956,[1]!Customer_Data[#Data],2,0)</f>
        <v>Phillip Coleman</v>
      </c>
      <c r="P2956" s="15">
        <f t="shared" si="276"/>
        <v>3</v>
      </c>
      <c r="Q2956">
        <f t="shared" si="277"/>
        <v>8</v>
      </c>
      <c r="R2956">
        <f t="shared" si="278"/>
        <v>2020</v>
      </c>
    </row>
    <row r="2957" spans="1:18" x14ac:dyDescent="0.25">
      <c r="A2957" s="4" t="s">
        <v>3960</v>
      </c>
      <c r="B2957" s="4" t="s">
        <v>305</v>
      </c>
      <c r="C2957" s="4" t="s">
        <v>29</v>
      </c>
      <c r="D2957" s="4" t="s">
        <v>225</v>
      </c>
      <c r="E2957" s="4" t="s">
        <v>761</v>
      </c>
      <c r="F2957" s="5">
        <v>43892</v>
      </c>
      <c r="G2957" s="4">
        <v>4</v>
      </c>
      <c r="H2957" s="11">
        <f>VLOOKUP(B2957,[1]!Product_Data[#Data],4,0)</f>
        <v>504</v>
      </c>
      <c r="I2957" s="11">
        <f>VLOOKUP(B2957,[1]!Product_Data[#Data],3,0)</f>
        <v>408</v>
      </c>
      <c r="J2957" s="11">
        <f t="shared" si="279"/>
        <v>1632</v>
      </c>
      <c r="K2957" s="11">
        <f t="shared" si="280"/>
        <v>2016</v>
      </c>
      <c r="L2957" s="11">
        <f t="shared" si="281"/>
        <v>384</v>
      </c>
      <c r="M2957" t="str">
        <f>VLOOKUP(C2957,[1]!Location_Data[#Data],2,0)</f>
        <v>Santa Ana</v>
      </c>
      <c r="N2957" t="str">
        <f>VLOOKUP(D2957,[1]!Salespeople_Data[#Data],2,0)</f>
        <v>Andrew Bowman</v>
      </c>
      <c r="O2957" t="str">
        <f>VLOOKUP(E2957,[1]!Customer_Data[#Data],2,0)</f>
        <v>Thomas Sims</v>
      </c>
      <c r="P2957" s="15">
        <f t="shared" si="276"/>
        <v>2</v>
      </c>
      <c r="Q2957">
        <f t="shared" si="277"/>
        <v>3</v>
      </c>
      <c r="R2957">
        <f t="shared" si="278"/>
        <v>2020</v>
      </c>
    </row>
    <row r="2958" spans="1:18" x14ac:dyDescent="0.25">
      <c r="A2958" s="2" t="s">
        <v>3961</v>
      </c>
      <c r="B2958" s="2" t="s">
        <v>408</v>
      </c>
      <c r="C2958" s="2" t="s">
        <v>215</v>
      </c>
      <c r="D2958" s="2" t="s">
        <v>75</v>
      </c>
      <c r="E2958" s="2" t="s">
        <v>3024</v>
      </c>
      <c r="F2958" s="3">
        <v>44102</v>
      </c>
      <c r="G2958" s="2">
        <v>1</v>
      </c>
      <c r="H2958" s="11">
        <f>VLOOKUP(B2958,[1]!Product_Data[#Data],4,0)</f>
        <v>1405</v>
      </c>
      <c r="I2958" s="11">
        <f>VLOOKUP(B2958,[1]!Product_Data[#Data],3,0)</f>
        <v>1054</v>
      </c>
      <c r="J2958" s="11">
        <f t="shared" si="279"/>
        <v>1054</v>
      </c>
      <c r="K2958" s="11">
        <f t="shared" si="280"/>
        <v>1405</v>
      </c>
      <c r="L2958" s="11">
        <f t="shared" si="281"/>
        <v>351</v>
      </c>
      <c r="M2958" t="str">
        <f>VLOOKUP(C2958,[1]!Location_Data[#Data],2,0)</f>
        <v>El Cajon</v>
      </c>
      <c r="N2958" t="str">
        <f>VLOOKUP(D2958,[1]!Salespeople_Data[#Data],2,0)</f>
        <v>Roger Robertson</v>
      </c>
      <c r="O2958" t="str">
        <f>VLOOKUP(E2958,[1]!Customer_Data[#Data],2,0)</f>
        <v>Richard Jordan</v>
      </c>
      <c r="P2958" s="15">
        <f t="shared" si="276"/>
        <v>2</v>
      </c>
      <c r="Q2958">
        <f t="shared" si="277"/>
        <v>9</v>
      </c>
      <c r="R2958">
        <f t="shared" si="278"/>
        <v>2020</v>
      </c>
    </row>
    <row r="2959" spans="1:18" x14ac:dyDescent="0.25">
      <c r="A2959" s="4" t="s">
        <v>3962</v>
      </c>
      <c r="B2959" s="4" t="s">
        <v>86</v>
      </c>
      <c r="C2959" s="4" t="s">
        <v>392</v>
      </c>
      <c r="D2959" s="4" t="s">
        <v>170</v>
      </c>
      <c r="E2959" s="4" t="s">
        <v>2131</v>
      </c>
      <c r="F2959" s="5">
        <v>44163</v>
      </c>
      <c r="G2959" s="4">
        <v>3</v>
      </c>
      <c r="H2959" s="11">
        <f>VLOOKUP(B2959,[1]!Product_Data[#Data],4,0)</f>
        <v>1725</v>
      </c>
      <c r="I2959" s="11">
        <f>VLOOKUP(B2959,[1]!Product_Data[#Data],3,0)</f>
        <v>1363</v>
      </c>
      <c r="J2959" s="11">
        <f t="shared" si="279"/>
        <v>4089</v>
      </c>
      <c r="K2959" s="11">
        <f t="shared" si="280"/>
        <v>5175</v>
      </c>
      <c r="L2959" s="11">
        <f t="shared" si="281"/>
        <v>1086</v>
      </c>
      <c r="M2959" t="str">
        <f>VLOOKUP(C2959,[1]!Location_Data[#Data],2,0)</f>
        <v>Visalia</v>
      </c>
      <c r="N2959" t="str">
        <f>VLOOKUP(D2959,[1]!Salespeople_Data[#Data],2,0)</f>
        <v>Sean Miller</v>
      </c>
      <c r="O2959" t="str">
        <f>VLOOKUP(E2959,[1]!Customer_Data[#Data],2,0)</f>
        <v>Raymond Allen</v>
      </c>
      <c r="P2959" s="15">
        <f t="shared" si="276"/>
        <v>7</v>
      </c>
      <c r="Q2959">
        <f t="shared" si="277"/>
        <v>11</v>
      </c>
      <c r="R2959">
        <f t="shared" si="278"/>
        <v>2020</v>
      </c>
    </row>
    <row r="2960" spans="1:18" x14ac:dyDescent="0.25">
      <c r="A2960" s="2" t="s">
        <v>3963</v>
      </c>
      <c r="B2960" s="2" t="s">
        <v>361</v>
      </c>
      <c r="C2960" s="2" t="s">
        <v>24</v>
      </c>
      <c r="D2960" s="2" t="s">
        <v>71</v>
      </c>
      <c r="E2960" s="2" t="s">
        <v>1096</v>
      </c>
      <c r="F2960" s="3">
        <v>44028</v>
      </c>
      <c r="G2960" s="2">
        <v>1</v>
      </c>
      <c r="H2960" s="11">
        <f>VLOOKUP(B2960,[1]!Product_Data[#Data],4,0)</f>
        <v>1338</v>
      </c>
      <c r="I2960" s="11">
        <f>VLOOKUP(B2960,[1]!Product_Data[#Data],3,0)</f>
        <v>682</v>
      </c>
      <c r="J2960" s="11">
        <f t="shared" si="279"/>
        <v>682</v>
      </c>
      <c r="K2960" s="11">
        <f t="shared" si="280"/>
        <v>1338</v>
      </c>
      <c r="L2960" s="11">
        <f t="shared" si="281"/>
        <v>656</v>
      </c>
      <c r="M2960" t="str">
        <f>VLOOKUP(C2960,[1]!Location_Data[#Data],2,0)</f>
        <v>Lancaster</v>
      </c>
      <c r="N2960" t="str">
        <f>VLOOKUP(D2960,[1]!Salespeople_Data[#Data],2,0)</f>
        <v>Gary Rodriguez</v>
      </c>
      <c r="O2960" t="str">
        <f>VLOOKUP(E2960,[1]!Customer_Data[#Data],2,0)</f>
        <v>Craig Wright</v>
      </c>
      <c r="P2960" s="15">
        <f t="shared" si="276"/>
        <v>5</v>
      </c>
      <c r="Q2960">
        <f t="shared" si="277"/>
        <v>7</v>
      </c>
      <c r="R2960">
        <f t="shared" si="278"/>
        <v>2020</v>
      </c>
    </row>
    <row r="2961" spans="1:18" x14ac:dyDescent="0.25">
      <c r="A2961" s="4" t="s">
        <v>3964</v>
      </c>
      <c r="B2961" s="4" t="s">
        <v>752</v>
      </c>
      <c r="C2961" s="4" t="s">
        <v>34</v>
      </c>
      <c r="D2961" s="4" t="s">
        <v>413</v>
      </c>
      <c r="E2961" s="4" t="s">
        <v>950</v>
      </c>
      <c r="F2961" s="5">
        <v>43874</v>
      </c>
      <c r="G2961" s="4">
        <v>3</v>
      </c>
      <c r="H2961" s="11">
        <f>VLOOKUP(B2961,[1]!Product_Data[#Data],4,0)</f>
        <v>95</v>
      </c>
      <c r="I2961" s="11">
        <f>VLOOKUP(B2961,[1]!Product_Data[#Data],3,0)</f>
        <v>61</v>
      </c>
      <c r="J2961" s="11">
        <f t="shared" si="279"/>
        <v>183</v>
      </c>
      <c r="K2961" s="11">
        <f t="shared" si="280"/>
        <v>285</v>
      </c>
      <c r="L2961" s="11">
        <f t="shared" si="281"/>
        <v>102</v>
      </c>
      <c r="M2961" t="str">
        <f>VLOOKUP(C2961,[1]!Location_Data[#Data],2,0)</f>
        <v>Inglewood</v>
      </c>
      <c r="N2961" t="str">
        <f>VLOOKUP(D2961,[1]!Salespeople_Data[#Data],2,0)</f>
        <v>Kenneth Bradley</v>
      </c>
      <c r="O2961" t="str">
        <f>VLOOKUP(E2961,[1]!Customer_Data[#Data],2,0)</f>
        <v>Arthur Roberts</v>
      </c>
      <c r="P2961" s="15">
        <f t="shared" si="276"/>
        <v>5</v>
      </c>
      <c r="Q2961">
        <f t="shared" si="277"/>
        <v>2</v>
      </c>
      <c r="R2961">
        <f t="shared" si="278"/>
        <v>2020</v>
      </c>
    </row>
    <row r="2962" spans="1:18" x14ac:dyDescent="0.25">
      <c r="A2962" s="2" t="s">
        <v>3965</v>
      </c>
      <c r="B2962" s="2" t="s">
        <v>752</v>
      </c>
      <c r="C2962" s="2" t="s">
        <v>115</v>
      </c>
      <c r="D2962" s="2" t="s">
        <v>136</v>
      </c>
      <c r="E2962" s="2" t="s">
        <v>594</v>
      </c>
      <c r="F2962" s="3">
        <v>43898</v>
      </c>
      <c r="G2962" s="2">
        <v>1</v>
      </c>
      <c r="H2962" s="11">
        <f>VLOOKUP(B2962,[1]!Product_Data[#Data],4,0)</f>
        <v>95</v>
      </c>
      <c r="I2962" s="11">
        <f>VLOOKUP(B2962,[1]!Product_Data[#Data],3,0)</f>
        <v>61</v>
      </c>
      <c r="J2962" s="11">
        <f t="shared" si="279"/>
        <v>61</v>
      </c>
      <c r="K2962" s="11">
        <f t="shared" si="280"/>
        <v>95</v>
      </c>
      <c r="L2962" s="11">
        <f t="shared" si="281"/>
        <v>34</v>
      </c>
      <c r="M2962" t="str">
        <f>VLOOKUP(C2962,[1]!Location_Data[#Data],2,0)</f>
        <v>Glendale</v>
      </c>
      <c r="N2962" t="str">
        <f>VLOOKUP(D2962,[1]!Salespeople_Data[#Data],2,0)</f>
        <v>Clarence Fox</v>
      </c>
      <c r="O2962" t="str">
        <f>VLOOKUP(E2962,[1]!Customer_Data[#Data],2,0)</f>
        <v>Henry Andrews</v>
      </c>
      <c r="P2962" s="15">
        <f t="shared" si="276"/>
        <v>1</v>
      </c>
      <c r="Q2962">
        <f t="shared" si="277"/>
        <v>3</v>
      </c>
      <c r="R2962">
        <f t="shared" si="278"/>
        <v>2020</v>
      </c>
    </row>
    <row r="2963" spans="1:18" x14ac:dyDescent="0.25">
      <c r="A2963" s="4" t="s">
        <v>3966</v>
      </c>
      <c r="B2963" s="4" t="s">
        <v>235</v>
      </c>
      <c r="C2963" s="4" t="s">
        <v>135</v>
      </c>
      <c r="D2963" s="4" t="s">
        <v>80</v>
      </c>
      <c r="E2963" s="4" t="s">
        <v>2085</v>
      </c>
      <c r="F2963" s="5">
        <v>44103</v>
      </c>
      <c r="G2963" s="4">
        <v>3</v>
      </c>
      <c r="H2963" s="11">
        <f>VLOOKUP(B2963,[1]!Product_Data[#Data],4,0)</f>
        <v>1887</v>
      </c>
      <c r="I2963" s="11">
        <f>VLOOKUP(B2963,[1]!Product_Data[#Data],3,0)</f>
        <v>1378</v>
      </c>
      <c r="J2963" s="11">
        <f t="shared" si="279"/>
        <v>4134</v>
      </c>
      <c r="K2963" s="11">
        <f t="shared" si="280"/>
        <v>5661</v>
      </c>
      <c r="L2963" s="11">
        <f t="shared" si="281"/>
        <v>1527</v>
      </c>
      <c r="M2963" t="str">
        <f>VLOOKUP(C2963,[1]!Location_Data[#Data],2,0)</f>
        <v>Oxnard</v>
      </c>
      <c r="N2963" t="str">
        <f>VLOOKUP(D2963,[1]!Salespeople_Data[#Data],2,0)</f>
        <v>Henry Nelson</v>
      </c>
      <c r="O2963" t="str">
        <f>VLOOKUP(E2963,[1]!Customer_Data[#Data],2,0)</f>
        <v>Jesse Hernandez</v>
      </c>
      <c r="P2963" s="15">
        <f t="shared" si="276"/>
        <v>3</v>
      </c>
      <c r="Q2963">
        <f t="shared" si="277"/>
        <v>9</v>
      </c>
      <c r="R2963">
        <f t="shared" si="278"/>
        <v>2020</v>
      </c>
    </row>
    <row r="2964" spans="1:18" x14ac:dyDescent="0.25">
      <c r="A2964" s="2" t="s">
        <v>3967</v>
      </c>
      <c r="B2964" s="2" t="s">
        <v>114</v>
      </c>
      <c r="C2964" s="2" t="s">
        <v>182</v>
      </c>
      <c r="D2964" s="2" t="s">
        <v>58</v>
      </c>
      <c r="E2964" s="2" t="s">
        <v>2894</v>
      </c>
      <c r="F2964" s="3">
        <v>43887</v>
      </c>
      <c r="G2964" s="2">
        <v>1</v>
      </c>
      <c r="H2964" s="11">
        <f>VLOOKUP(B2964,[1]!Product_Data[#Data],4,0)</f>
        <v>545</v>
      </c>
      <c r="I2964" s="11">
        <f>VLOOKUP(B2964,[1]!Product_Data[#Data],3,0)</f>
        <v>425</v>
      </c>
      <c r="J2964" s="11">
        <f t="shared" si="279"/>
        <v>425</v>
      </c>
      <c r="K2964" s="11">
        <f t="shared" si="280"/>
        <v>545</v>
      </c>
      <c r="L2964" s="11">
        <f t="shared" si="281"/>
        <v>120</v>
      </c>
      <c r="M2964" t="str">
        <f>VLOOKUP(C2964,[1]!Location_Data[#Data],2,0)</f>
        <v>Vallejo</v>
      </c>
      <c r="N2964" t="str">
        <f>VLOOKUP(D2964,[1]!Salespeople_Data[#Data],2,0)</f>
        <v>Christopher Tucker</v>
      </c>
      <c r="O2964" t="str">
        <f>VLOOKUP(E2964,[1]!Customer_Data[#Data],2,0)</f>
        <v>Michael Austin</v>
      </c>
      <c r="P2964" s="15">
        <f t="shared" si="276"/>
        <v>4</v>
      </c>
      <c r="Q2964">
        <f t="shared" si="277"/>
        <v>2</v>
      </c>
      <c r="R2964">
        <f t="shared" si="278"/>
        <v>2020</v>
      </c>
    </row>
    <row r="2965" spans="1:18" x14ac:dyDescent="0.25">
      <c r="A2965" s="4" t="s">
        <v>3968</v>
      </c>
      <c r="B2965" s="4" t="s">
        <v>263</v>
      </c>
      <c r="C2965" s="4" t="s">
        <v>120</v>
      </c>
      <c r="D2965" s="4" t="s">
        <v>101</v>
      </c>
      <c r="E2965" s="4" t="s">
        <v>196</v>
      </c>
      <c r="F2965" s="5">
        <v>43941</v>
      </c>
      <c r="G2965" s="4">
        <v>1</v>
      </c>
      <c r="H2965" s="11">
        <f>VLOOKUP(B2965,[1]!Product_Data[#Data],4,0)</f>
        <v>378</v>
      </c>
      <c r="I2965" s="11">
        <f>VLOOKUP(B2965,[1]!Product_Data[#Data],3,0)</f>
        <v>291</v>
      </c>
      <c r="J2965" s="11">
        <f t="shared" si="279"/>
        <v>291</v>
      </c>
      <c r="K2965" s="11">
        <f t="shared" si="280"/>
        <v>378</v>
      </c>
      <c r="L2965" s="11">
        <f t="shared" si="281"/>
        <v>87</v>
      </c>
      <c r="M2965" t="str">
        <f>VLOOKUP(C2965,[1]!Location_Data[#Data],2,0)</f>
        <v>Elk Grove</v>
      </c>
      <c r="N2965" t="str">
        <f>VLOOKUP(D2965,[1]!Salespeople_Data[#Data],2,0)</f>
        <v>Scott Clark</v>
      </c>
      <c r="O2965" t="str">
        <f>VLOOKUP(E2965,[1]!Customer_Data[#Data],2,0)</f>
        <v>Alan Sims</v>
      </c>
      <c r="P2965" s="15">
        <f t="shared" si="276"/>
        <v>2</v>
      </c>
      <c r="Q2965">
        <f t="shared" si="277"/>
        <v>4</v>
      </c>
      <c r="R2965">
        <f t="shared" si="278"/>
        <v>2020</v>
      </c>
    </row>
    <row r="2966" spans="1:18" x14ac:dyDescent="0.25">
      <c r="A2966" s="2" t="s">
        <v>3969</v>
      </c>
      <c r="B2966" s="2" t="s">
        <v>155</v>
      </c>
      <c r="C2966" s="2" t="s">
        <v>362</v>
      </c>
      <c r="D2966" s="2" t="s">
        <v>170</v>
      </c>
      <c r="E2966" s="2" t="s">
        <v>130</v>
      </c>
      <c r="F2966" s="3">
        <v>44163</v>
      </c>
      <c r="G2966" s="2">
        <v>4</v>
      </c>
      <c r="H2966" s="11">
        <f>VLOOKUP(B2966,[1]!Product_Data[#Data],4,0)</f>
        <v>1353</v>
      </c>
      <c r="I2966" s="11">
        <f>VLOOKUP(B2966,[1]!Product_Data[#Data],3,0)</f>
        <v>947</v>
      </c>
      <c r="J2966" s="11">
        <f t="shared" si="279"/>
        <v>3788</v>
      </c>
      <c r="K2966" s="11">
        <f t="shared" si="280"/>
        <v>5412</v>
      </c>
      <c r="L2966" s="11">
        <f t="shared" si="281"/>
        <v>1624</v>
      </c>
      <c r="M2966" t="str">
        <f>VLOOKUP(C2966,[1]!Location_Data[#Data],2,0)</f>
        <v>San Bernardino</v>
      </c>
      <c r="N2966" t="str">
        <f>VLOOKUP(D2966,[1]!Salespeople_Data[#Data],2,0)</f>
        <v>Sean Miller</v>
      </c>
      <c r="O2966" t="str">
        <f>VLOOKUP(E2966,[1]!Customer_Data[#Data],2,0)</f>
        <v>David Nguyen</v>
      </c>
      <c r="P2966" s="15">
        <f t="shared" si="276"/>
        <v>7</v>
      </c>
      <c r="Q2966">
        <f t="shared" si="277"/>
        <v>11</v>
      </c>
      <c r="R2966">
        <f t="shared" si="278"/>
        <v>2020</v>
      </c>
    </row>
    <row r="2967" spans="1:18" x14ac:dyDescent="0.25">
      <c r="A2967" s="4" t="s">
        <v>3970</v>
      </c>
      <c r="B2967" s="4" t="s">
        <v>305</v>
      </c>
      <c r="C2967" s="4" t="s">
        <v>469</v>
      </c>
      <c r="D2967" s="4" t="s">
        <v>58</v>
      </c>
      <c r="E2967" s="4" t="s">
        <v>669</v>
      </c>
      <c r="F2967" s="5">
        <v>43969</v>
      </c>
      <c r="G2967" s="4">
        <v>2</v>
      </c>
      <c r="H2967" s="11">
        <f>VLOOKUP(B2967,[1]!Product_Data[#Data],4,0)</f>
        <v>504</v>
      </c>
      <c r="I2967" s="11">
        <f>VLOOKUP(B2967,[1]!Product_Data[#Data],3,0)</f>
        <v>408</v>
      </c>
      <c r="J2967" s="11">
        <f t="shared" si="279"/>
        <v>816</v>
      </c>
      <c r="K2967" s="11">
        <f t="shared" si="280"/>
        <v>1008</v>
      </c>
      <c r="L2967" s="11">
        <f t="shared" si="281"/>
        <v>192</v>
      </c>
      <c r="M2967" t="str">
        <f>VLOOKUP(C2967,[1]!Location_Data[#Data],2,0)</f>
        <v>Escondido</v>
      </c>
      <c r="N2967" t="str">
        <f>VLOOKUP(D2967,[1]!Salespeople_Data[#Data],2,0)</f>
        <v>Christopher Tucker</v>
      </c>
      <c r="O2967" t="str">
        <f>VLOOKUP(E2967,[1]!Customer_Data[#Data],2,0)</f>
        <v>Anthony Torres</v>
      </c>
      <c r="P2967" s="15">
        <f t="shared" si="276"/>
        <v>2</v>
      </c>
      <c r="Q2967">
        <f t="shared" si="277"/>
        <v>5</v>
      </c>
      <c r="R2967">
        <f t="shared" si="278"/>
        <v>2020</v>
      </c>
    </row>
    <row r="2968" spans="1:18" x14ac:dyDescent="0.25">
      <c r="A2968" s="2" t="s">
        <v>3971</v>
      </c>
      <c r="B2968" s="2" t="s">
        <v>252</v>
      </c>
      <c r="C2968" s="2" t="s">
        <v>70</v>
      </c>
      <c r="D2968" s="2" t="s">
        <v>101</v>
      </c>
      <c r="E2968" s="2" t="s">
        <v>1311</v>
      </c>
      <c r="F2968" s="3">
        <v>43879</v>
      </c>
      <c r="G2968" s="2">
        <v>2</v>
      </c>
      <c r="H2968" s="11">
        <f>VLOOKUP(B2968,[1]!Product_Data[#Data],4,0)</f>
        <v>1899</v>
      </c>
      <c r="I2968" s="11">
        <f>VLOOKUP(B2968,[1]!Product_Data[#Data],3,0)</f>
        <v>1044</v>
      </c>
      <c r="J2968" s="11">
        <f t="shared" si="279"/>
        <v>2088</v>
      </c>
      <c r="K2968" s="11">
        <f t="shared" si="280"/>
        <v>3798</v>
      </c>
      <c r="L2968" s="11">
        <f t="shared" si="281"/>
        <v>1710</v>
      </c>
      <c r="M2968" t="str">
        <f>VLOOKUP(C2968,[1]!Location_Data[#Data],2,0)</f>
        <v>Clovis</v>
      </c>
      <c r="N2968" t="str">
        <f>VLOOKUP(D2968,[1]!Salespeople_Data[#Data],2,0)</f>
        <v>Scott Clark</v>
      </c>
      <c r="O2968" t="str">
        <f>VLOOKUP(E2968,[1]!Customer_Data[#Data],2,0)</f>
        <v>Alan Scott</v>
      </c>
      <c r="P2968" s="15">
        <f t="shared" si="276"/>
        <v>3</v>
      </c>
      <c r="Q2968">
        <f t="shared" si="277"/>
        <v>2</v>
      </c>
      <c r="R2968">
        <f t="shared" si="278"/>
        <v>2020</v>
      </c>
    </row>
    <row r="2969" spans="1:18" x14ac:dyDescent="0.25">
      <c r="A2969" s="4" t="s">
        <v>3972</v>
      </c>
      <c r="B2969" s="4" t="s">
        <v>370</v>
      </c>
      <c r="C2969" s="4" t="s">
        <v>450</v>
      </c>
      <c r="D2969" s="4" t="s">
        <v>75</v>
      </c>
      <c r="E2969" s="4" t="s">
        <v>1780</v>
      </c>
      <c r="F2969" s="5">
        <v>44012</v>
      </c>
      <c r="G2969" s="4">
        <v>3</v>
      </c>
      <c r="H2969" s="11">
        <f>VLOOKUP(B2969,[1]!Product_Data[#Data],4,0)</f>
        <v>771</v>
      </c>
      <c r="I2969" s="11">
        <f>VLOOKUP(B2969,[1]!Product_Data[#Data],3,0)</f>
        <v>648</v>
      </c>
      <c r="J2969" s="11">
        <f t="shared" si="279"/>
        <v>1944</v>
      </c>
      <c r="K2969" s="11">
        <f t="shared" si="280"/>
        <v>2313</v>
      </c>
      <c r="L2969" s="11">
        <f t="shared" si="281"/>
        <v>369</v>
      </c>
      <c r="M2969" t="str">
        <f>VLOOKUP(C2969,[1]!Location_Data[#Data],2,0)</f>
        <v>Simi Valley</v>
      </c>
      <c r="N2969" t="str">
        <f>VLOOKUP(D2969,[1]!Salespeople_Data[#Data],2,0)</f>
        <v>Roger Robertson</v>
      </c>
      <c r="O2969" t="str">
        <f>VLOOKUP(E2969,[1]!Customer_Data[#Data],2,0)</f>
        <v>Christopher Miller</v>
      </c>
      <c r="P2969" s="15">
        <f t="shared" si="276"/>
        <v>3</v>
      </c>
      <c r="Q2969">
        <f t="shared" si="277"/>
        <v>6</v>
      </c>
      <c r="R2969">
        <f t="shared" si="278"/>
        <v>2020</v>
      </c>
    </row>
    <row r="2970" spans="1:18" x14ac:dyDescent="0.25">
      <c r="A2970" s="2" t="s">
        <v>3973</v>
      </c>
      <c r="B2970" s="2" t="s">
        <v>796</v>
      </c>
      <c r="C2970" s="2" t="s">
        <v>458</v>
      </c>
      <c r="D2970" s="2" t="s">
        <v>80</v>
      </c>
      <c r="E2970" s="2" t="s">
        <v>1764</v>
      </c>
      <c r="F2970" s="3">
        <v>43888</v>
      </c>
      <c r="G2970" s="2">
        <v>2</v>
      </c>
      <c r="H2970" s="11">
        <f>VLOOKUP(B2970,[1]!Product_Data[#Data],4,0)</f>
        <v>1103</v>
      </c>
      <c r="I2970" s="11">
        <f>VLOOKUP(B2970,[1]!Product_Data[#Data],3,0)</f>
        <v>838</v>
      </c>
      <c r="J2970" s="11">
        <f t="shared" si="279"/>
        <v>1676</v>
      </c>
      <c r="K2970" s="11">
        <f t="shared" si="280"/>
        <v>2206</v>
      </c>
      <c r="L2970" s="11">
        <f t="shared" si="281"/>
        <v>530</v>
      </c>
      <c r="M2970" t="str">
        <f>VLOOKUP(C2970,[1]!Location_Data[#Data],2,0)</f>
        <v>Fontana</v>
      </c>
      <c r="N2970" t="str">
        <f>VLOOKUP(D2970,[1]!Salespeople_Data[#Data],2,0)</f>
        <v>Henry Nelson</v>
      </c>
      <c r="O2970" t="str">
        <f>VLOOKUP(E2970,[1]!Customer_Data[#Data],2,0)</f>
        <v>Ralph Cooper</v>
      </c>
      <c r="P2970" s="15">
        <f t="shared" si="276"/>
        <v>5</v>
      </c>
      <c r="Q2970">
        <f t="shared" si="277"/>
        <v>2</v>
      </c>
      <c r="R2970">
        <f t="shared" si="278"/>
        <v>2020</v>
      </c>
    </row>
    <row r="2971" spans="1:18" x14ac:dyDescent="0.25">
      <c r="A2971" s="4" t="s">
        <v>3974</v>
      </c>
      <c r="B2971" s="4" t="s">
        <v>232</v>
      </c>
      <c r="C2971" s="4" t="s">
        <v>110</v>
      </c>
      <c r="D2971" s="4" t="s">
        <v>40</v>
      </c>
      <c r="E2971" s="4" t="s">
        <v>648</v>
      </c>
      <c r="F2971" s="5">
        <v>44189</v>
      </c>
      <c r="G2971" s="4">
        <v>1</v>
      </c>
      <c r="H2971" s="11">
        <f>VLOOKUP(B2971,[1]!Product_Data[#Data],4,0)</f>
        <v>1119</v>
      </c>
      <c r="I2971" s="11">
        <f>VLOOKUP(B2971,[1]!Product_Data[#Data],3,0)</f>
        <v>683</v>
      </c>
      <c r="J2971" s="11">
        <f t="shared" si="279"/>
        <v>683</v>
      </c>
      <c r="K2971" s="11">
        <f t="shared" si="280"/>
        <v>1119</v>
      </c>
      <c r="L2971" s="11">
        <f t="shared" si="281"/>
        <v>436</v>
      </c>
      <c r="M2971" t="str">
        <f>VLOOKUP(C2971,[1]!Location_Data[#Data],2,0)</f>
        <v>Richmond</v>
      </c>
      <c r="N2971" t="str">
        <f>VLOOKUP(D2971,[1]!Salespeople_Data[#Data],2,0)</f>
        <v>Brian Hansen</v>
      </c>
      <c r="O2971" t="str">
        <f>VLOOKUP(E2971,[1]!Customer_Data[#Data],2,0)</f>
        <v>Russell Alexander</v>
      </c>
      <c r="P2971" s="15">
        <f t="shared" si="276"/>
        <v>5</v>
      </c>
      <c r="Q2971">
        <f t="shared" si="277"/>
        <v>12</v>
      </c>
      <c r="R2971">
        <f t="shared" si="278"/>
        <v>2020</v>
      </c>
    </row>
    <row r="2972" spans="1:18" x14ac:dyDescent="0.25">
      <c r="A2972" s="2" t="s">
        <v>3975</v>
      </c>
      <c r="B2972" s="2" t="s">
        <v>305</v>
      </c>
      <c r="C2972" s="2" t="s">
        <v>19</v>
      </c>
      <c r="D2972" s="2" t="s">
        <v>413</v>
      </c>
      <c r="E2972" s="2" t="s">
        <v>2124</v>
      </c>
      <c r="F2972" s="3">
        <v>44075</v>
      </c>
      <c r="G2972" s="2">
        <v>1</v>
      </c>
      <c r="H2972" s="11">
        <f>VLOOKUP(B2972,[1]!Product_Data[#Data],4,0)</f>
        <v>504</v>
      </c>
      <c r="I2972" s="11">
        <f>VLOOKUP(B2972,[1]!Product_Data[#Data],3,0)</f>
        <v>408</v>
      </c>
      <c r="J2972" s="11">
        <f t="shared" si="279"/>
        <v>408</v>
      </c>
      <c r="K2972" s="11">
        <f t="shared" si="280"/>
        <v>504</v>
      </c>
      <c r="L2972" s="11">
        <f t="shared" si="281"/>
        <v>96</v>
      </c>
      <c r="M2972" t="str">
        <f>VLOOKUP(C2972,[1]!Location_Data[#Data],2,0)</f>
        <v>Berkeley</v>
      </c>
      <c r="N2972" t="str">
        <f>VLOOKUP(D2972,[1]!Salespeople_Data[#Data],2,0)</f>
        <v>Kenneth Bradley</v>
      </c>
      <c r="O2972" t="str">
        <f>VLOOKUP(E2972,[1]!Customer_Data[#Data],2,0)</f>
        <v>Frank Schmidt</v>
      </c>
      <c r="P2972" s="15">
        <f t="shared" si="276"/>
        <v>3</v>
      </c>
      <c r="Q2972">
        <f t="shared" si="277"/>
        <v>9</v>
      </c>
      <c r="R2972">
        <f t="shared" si="278"/>
        <v>2020</v>
      </c>
    </row>
    <row r="2973" spans="1:18" x14ac:dyDescent="0.25">
      <c r="A2973" s="4" t="s">
        <v>3976</v>
      </c>
      <c r="B2973" s="4" t="s">
        <v>330</v>
      </c>
      <c r="C2973" s="4" t="s">
        <v>268</v>
      </c>
      <c r="D2973" s="4" t="s">
        <v>116</v>
      </c>
      <c r="E2973" s="4" t="s">
        <v>414</v>
      </c>
      <c r="F2973" s="5">
        <v>43859</v>
      </c>
      <c r="G2973" s="4">
        <v>4</v>
      </c>
      <c r="H2973" s="11">
        <f>VLOOKUP(B2973,[1]!Product_Data[#Data],4,0)</f>
        <v>1635</v>
      </c>
      <c r="I2973" s="11">
        <f>VLOOKUP(B2973,[1]!Product_Data[#Data],3,0)</f>
        <v>1046</v>
      </c>
      <c r="J2973" s="11">
        <f t="shared" si="279"/>
        <v>4184</v>
      </c>
      <c r="K2973" s="11">
        <f t="shared" si="280"/>
        <v>6540</v>
      </c>
      <c r="L2973" s="11">
        <f t="shared" si="281"/>
        <v>2356</v>
      </c>
      <c r="M2973" t="str">
        <f>VLOOKUP(C2973,[1]!Location_Data[#Data],2,0)</f>
        <v>Murrieta</v>
      </c>
      <c r="N2973" t="str">
        <f>VLOOKUP(D2973,[1]!Salespeople_Data[#Data],2,0)</f>
        <v>Roger Ramos</v>
      </c>
      <c r="O2973" t="str">
        <f>VLOOKUP(E2973,[1]!Customer_Data[#Data],2,0)</f>
        <v>Samuel Fields</v>
      </c>
      <c r="P2973" s="15">
        <f t="shared" si="276"/>
        <v>4</v>
      </c>
      <c r="Q2973">
        <f t="shared" si="277"/>
        <v>1</v>
      </c>
      <c r="R2973">
        <f t="shared" si="278"/>
        <v>2020</v>
      </c>
    </row>
    <row r="2974" spans="1:18" x14ac:dyDescent="0.25">
      <c r="A2974" s="2" t="s">
        <v>3977</v>
      </c>
      <c r="B2974" s="2" t="s">
        <v>189</v>
      </c>
      <c r="C2974" s="2" t="s">
        <v>48</v>
      </c>
      <c r="D2974" s="2" t="s">
        <v>269</v>
      </c>
      <c r="E2974" s="2" t="s">
        <v>1063</v>
      </c>
      <c r="F2974" s="3">
        <v>44139</v>
      </c>
      <c r="G2974" s="2">
        <v>4</v>
      </c>
      <c r="H2974" s="11">
        <f>VLOOKUP(B2974,[1]!Product_Data[#Data],4,0)</f>
        <v>1783</v>
      </c>
      <c r="I2974" s="11">
        <f>VLOOKUP(B2974,[1]!Product_Data[#Data],3,0)</f>
        <v>1516</v>
      </c>
      <c r="J2974" s="11">
        <f t="shared" si="279"/>
        <v>6064</v>
      </c>
      <c r="K2974" s="11">
        <f t="shared" si="280"/>
        <v>7132</v>
      </c>
      <c r="L2974" s="11">
        <f t="shared" si="281"/>
        <v>1068</v>
      </c>
      <c r="M2974" t="str">
        <f>VLOOKUP(C2974,[1]!Location_Data[#Data],2,0)</f>
        <v>Rialto</v>
      </c>
      <c r="N2974" t="str">
        <f>VLOOKUP(D2974,[1]!Salespeople_Data[#Data],2,0)</f>
        <v>Kevin Butler</v>
      </c>
      <c r="O2974" t="str">
        <f>VLOOKUP(E2974,[1]!Customer_Data[#Data],2,0)</f>
        <v>Michael Reed</v>
      </c>
      <c r="P2974" s="15">
        <f t="shared" si="276"/>
        <v>4</v>
      </c>
      <c r="Q2974">
        <f t="shared" si="277"/>
        <v>11</v>
      </c>
      <c r="R2974">
        <f t="shared" si="278"/>
        <v>2020</v>
      </c>
    </row>
    <row r="2975" spans="1:18" x14ac:dyDescent="0.25">
      <c r="A2975" s="4" t="s">
        <v>3978</v>
      </c>
      <c r="B2975" s="4" t="s">
        <v>78</v>
      </c>
      <c r="C2975" s="4" t="s">
        <v>74</v>
      </c>
      <c r="D2975" s="4" t="s">
        <v>447</v>
      </c>
      <c r="E2975" s="4" t="s">
        <v>3579</v>
      </c>
      <c r="F2975" s="5">
        <v>44076</v>
      </c>
      <c r="G2975" s="4">
        <v>1</v>
      </c>
      <c r="H2975" s="11">
        <f>VLOOKUP(B2975,[1]!Product_Data[#Data],4,0)</f>
        <v>1380</v>
      </c>
      <c r="I2975" s="11">
        <f>VLOOKUP(B2975,[1]!Product_Data[#Data],3,0)</f>
        <v>1090</v>
      </c>
      <c r="J2975" s="11">
        <f t="shared" si="279"/>
        <v>1090</v>
      </c>
      <c r="K2975" s="11">
        <f t="shared" si="280"/>
        <v>1380</v>
      </c>
      <c r="L2975" s="11">
        <f t="shared" si="281"/>
        <v>290</v>
      </c>
      <c r="M2975" t="str">
        <f>VLOOKUP(C2975,[1]!Location_Data[#Data],2,0)</f>
        <v>West Covina</v>
      </c>
      <c r="N2975" t="str">
        <f>VLOOKUP(D2975,[1]!Salespeople_Data[#Data],2,0)</f>
        <v>Howard Sims</v>
      </c>
      <c r="O2975" t="str">
        <f>VLOOKUP(E2975,[1]!Customer_Data[#Data],2,0)</f>
        <v>Samuel Jenkins</v>
      </c>
      <c r="P2975" s="15">
        <f t="shared" si="276"/>
        <v>4</v>
      </c>
      <c r="Q2975">
        <f t="shared" si="277"/>
        <v>9</v>
      </c>
      <c r="R2975">
        <f t="shared" si="278"/>
        <v>2020</v>
      </c>
    </row>
    <row r="2976" spans="1:18" x14ac:dyDescent="0.25">
      <c r="A2976" s="2" t="s">
        <v>3979</v>
      </c>
      <c r="B2976" s="2" t="s">
        <v>189</v>
      </c>
      <c r="C2976" s="2" t="s">
        <v>34</v>
      </c>
      <c r="D2976" s="2" t="s">
        <v>225</v>
      </c>
      <c r="E2976" s="2" t="s">
        <v>2199</v>
      </c>
      <c r="F2976" s="3">
        <v>44132</v>
      </c>
      <c r="G2976" s="2">
        <v>3</v>
      </c>
      <c r="H2976" s="11">
        <f>VLOOKUP(B2976,[1]!Product_Data[#Data],4,0)</f>
        <v>1783</v>
      </c>
      <c r="I2976" s="11">
        <f>VLOOKUP(B2976,[1]!Product_Data[#Data],3,0)</f>
        <v>1516</v>
      </c>
      <c r="J2976" s="11">
        <f t="shared" si="279"/>
        <v>4548</v>
      </c>
      <c r="K2976" s="11">
        <f t="shared" si="280"/>
        <v>5349</v>
      </c>
      <c r="L2976" s="11">
        <f t="shared" si="281"/>
        <v>801</v>
      </c>
      <c r="M2976" t="str">
        <f>VLOOKUP(C2976,[1]!Location_Data[#Data],2,0)</f>
        <v>Inglewood</v>
      </c>
      <c r="N2976" t="str">
        <f>VLOOKUP(D2976,[1]!Salespeople_Data[#Data],2,0)</f>
        <v>Andrew Bowman</v>
      </c>
      <c r="O2976" t="str">
        <f>VLOOKUP(E2976,[1]!Customer_Data[#Data],2,0)</f>
        <v>Harry Diaz</v>
      </c>
      <c r="P2976" s="15">
        <f t="shared" si="276"/>
        <v>4</v>
      </c>
      <c r="Q2976">
        <f t="shared" si="277"/>
        <v>10</v>
      </c>
      <c r="R2976">
        <f t="shared" si="278"/>
        <v>2020</v>
      </c>
    </row>
    <row r="2977" spans="1:18" x14ac:dyDescent="0.25">
      <c r="A2977" s="4" t="s">
        <v>3980</v>
      </c>
      <c r="B2977" s="4" t="s">
        <v>325</v>
      </c>
      <c r="C2977" s="4" t="s">
        <v>29</v>
      </c>
      <c r="D2977" s="4" t="s">
        <v>165</v>
      </c>
      <c r="E2977" s="4" t="s">
        <v>396</v>
      </c>
      <c r="F2977" s="5">
        <v>43993</v>
      </c>
      <c r="G2977" s="4">
        <v>1</v>
      </c>
      <c r="H2977" s="11">
        <f>VLOOKUP(B2977,[1]!Product_Data[#Data],4,0)</f>
        <v>1526</v>
      </c>
      <c r="I2977" s="11">
        <f>VLOOKUP(B2977,[1]!Product_Data[#Data],3,0)</f>
        <v>1251</v>
      </c>
      <c r="J2977" s="11">
        <f t="shared" si="279"/>
        <v>1251</v>
      </c>
      <c r="K2977" s="11">
        <f t="shared" si="280"/>
        <v>1526</v>
      </c>
      <c r="L2977" s="11">
        <f t="shared" si="281"/>
        <v>275</v>
      </c>
      <c r="M2977" t="str">
        <f>VLOOKUP(C2977,[1]!Location_Data[#Data],2,0)</f>
        <v>Santa Ana</v>
      </c>
      <c r="N2977" t="str">
        <f>VLOOKUP(D2977,[1]!Salespeople_Data[#Data],2,0)</f>
        <v>Joe Sims</v>
      </c>
      <c r="O2977" t="str">
        <f>VLOOKUP(E2977,[1]!Customer_Data[#Data],2,0)</f>
        <v>Benjamin Moreno</v>
      </c>
      <c r="P2977" s="15">
        <f t="shared" si="276"/>
        <v>5</v>
      </c>
      <c r="Q2977">
        <f t="shared" si="277"/>
        <v>6</v>
      </c>
      <c r="R2977">
        <f t="shared" si="278"/>
        <v>2020</v>
      </c>
    </row>
    <row r="2978" spans="1:18" x14ac:dyDescent="0.25">
      <c r="A2978" s="2" t="s">
        <v>3981</v>
      </c>
      <c r="B2978" s="2" t="s">
        <v>235</v>
      </c>
      <c r="C2978" s="2" t="s">
        <v>570</v>
      </c>
      <c r="D2978" s="2" t="s">
        <v>87</v>
      </c>
      <c r="E2978" s="2" t="s">
        <v>1058</v>
      </c>
      <c r="F2978" s="3">
        <v>43911</v>
      </c>
      <c r="G2978" s="2">
        <v>4</v>
      </c>
      <c r="H2978" s="11">
        <f>VLOOKUP(B2978,[1]!Product_Data[#Data],4,0)</f>
        <v>1887</v>
      </c>
      <c r="I2978" s="11">
        <f>VLOOKUP(B2978,[1]!Product_Data[#Data],3,0)</f>
        <v>1378</v>
      </c>
      <c r="J2978" s="11">
        <f t="shared" si="279"/>
        <v>5512</v>
      </c>
      <c r="K2978" s="11">
        <f t="shared" si="280"/>
        <v>7548</v>
      </c>
      <c r="L2978" s="11">
        <f t="shared" si="281"/>
        <v>2036</v>
      </c>
      <c r="M2978" t="str">
        <f>VLOOKUP(C2978,[1]!Location_Data[#Data],2,0)</f>
        <v>Fresno</v>
      </c>
      <c r="N2978" t="str">
        <f>VLOOKUP(D2978,[1]!Salespeople_Data[#Data],2,0)</f>
        <v>Martin Perry</v>
      </c>
      <c r="O2978" t="str">
        <f>VLOOKUP(E2978,[1]!Customer_Data[#Data],2,0)</f>
        <v>Craig Mills</v>
      </c>
      <c r="P2978" s="15">
        <f t="shared" si="276"/>
        <v>7</v>
      </c>
      <c r="Q2978">
        <f t="shared" si="277"/>
        <v>3</v>
      </c>
      <c r="R2978">
        <f t="shared" si="278"/>
        <v>2020</v>
      </c>
    </row>
    <row r="2979" spans="1:18" x14ac:dyDescent="0.25">
      <c r="A2979" s="4" t="s">
        <v>3982</v>
      </c>
      <c r="B2979" s="4" t="s">
        <v>652</v>
      </c>
      <c r="C2979" s="4" t="s">
        <v>204</v>
      </c>
      <c r="D2979" s="4" t="s">
        <v>257</v>
      </c>
      <c r="E2979" s="4" t="s">
        <v>1767</v>
      </c>
      <c r="F2979" s="5">
        <v>44014</v>
      </c>
      <c r="G2979" s="4">
        <v>1</v>
      </c>
      <c r="H2979" s="11">
        <f>VLOOKUP(B2979,[1]!Product_Data[#Data],4,0)</f>
        <v>217</v>
      </c>
      <c r="I2979" s="11">
        <f>VLOOKUP(B2979,[1]!Product_Data[#Data],3,0)</f>
        <v>171</v>
      </c>
      <c r="J2979" s="11">
        <f t="shared" si="279"/>
        <v>171</v>
      </c>
      <c r="K2979" s="11">
        <f t="shared" si="280"/>
        <v>217</v>
      </c>
      <c r="L2979" s="11">
        <f t="shared" si="281"/>
        <v>46</v>
      </c>
      <c r="M2979" t="str">
        <f>VLOOKUP(C2979,[1]!Location_Data[#Data],2,0)</f>
        <v>Corona</v>
      </c>
      <c r="N2979" t="str">
        <f>VLOOKUP(D2979,[1]!Salespeople_Data[#Data],2,0)</f>
        <v>Jerry Perry</v>
      </c>
      <c r="O2979" t="str">
        <f>VLOOKUP(E2979,[1]!Customer_Data[#Data],2,0)</f>
        <v>Jeremy Gomez</v>
      </c>
      <c r="P2979" s="15">
        <f t="shared" si="276"/>
        <v>5</v>
      </c>
      <c r="Q2979">
        <f t="shared" si="277"/>
        <v>7</v>
      </c>
      <c r="R2979">
        <f t="shared" si="278"/>
        <v>2020</v>
      </c>
    </row>
    <row r="2980" spans="1:18" x14ac:dyDescent="0.25">
      <c r="A2980" s="2" t="s">
        <v>3983</v>
      </c>
      <c r="B2980" s="2" t="s">
        <v>69</v>
      </c>
      <c r="C2980" s="2" t="s">
        <v>349</v>
      </c>
      <c r="D2980" s="2" t="s">
        <v>20</v>
      </c>
      <c r="E2980" s="2" t="s">
        <v>786</v>
      </c>
      <c r="F2980" s="3">
        <v>43852</v>
      </c>
      <c r="G2980" s="2">
        <v>1</v>
      </c>
      <c r="H2980" s="11">
        <f>VLOOKUP(B2980,[1]!Product_Data[#Data],4,0)</f>
        <v>1351</v>
      </c>
      <c r="I2980" s="11">
        <f>VLOOKUP(B2980,[1]!Product_Data[#Data],3,0)</f>
        <v>1108</v>
      </c>
      <c r="J2980" s="11">
        <f t="shared" si="279"/>
        <v>1108</v>
      </c>
      <c r="K2980" s="11">
        <f t="shared" si="280"/>
        <v>1351</v>
      </c>
      <c r="L2980" s="11">
        <f t="shared" si="281"/>
        <v>243</v>
      </c>
      <c r="M2980" t="str">
        <f>VLOOKUP(C2980,[1]!Location_Data[#Data],2,0)</f>
        <v>Santa Clara</v>
      </c>
      <c r="N2980" t="str">
        <f>VLOOKUP(D2980,[1]!Salespeople_Data[#Data],2,0)</f>
        <v>Joshua Cook</v>
      </c>
      <c r="O2980" t="str">
        <f>VLOOKUP(E2980,[1]!Customer_Data[#Data],2,0)</f>
        <v>Christopher Arnold</v>
      </c>
      <c r="P2980" s="15">
        <f t="shared" si="276"/>
        <v>4</v>
      </c>
      <c r="Q2980">
        <f t="shared" si="277"/>
        <v>1</v>
      </c>
      <c r="R2980">
        <f t="shared" si="278"/>
        <v>2020</v>
      </c>
    </row>
    <row r="2981" spans="1:18" x14ac:dyDescent="0.25">
      <c r="A2981" s="4" t="s">
        <v>3984</v>
      </c>
      <c r="B2981" s="4" t="s">
        <v>189</v>
      </c>
      <c r="C2981" s="4" t="s">
        <v>467</v>
      </c>
      <c r="D2981" s="4" t="s">
        <v>101</v>
      </c>
      <c r="E2981" s="4" t="s">
        <v>1710</v>
      </c>
      <c r="F2981" s="5">
        <v>44099</v>
      </c>
      <c r="G2981" s="4">
        <v>3</v>
      </c>
      <c r="H2981" s="11">
        <f>VLOOKUP(B2981,[1]!Product_Data[#Data],4,0)</f>
        <v>1783</v>
      </c>
      <c r="I2981" s="11">
        <f>VLOOKUP(B2981,[1]!Product_Data[#Data],3,0)</f>
        <v>1516</v>
      </c>
      <c r="J2981" s="11">
        <f t="shared" si="279"/>
        <v>4548</v>
      </c>
      <c r="K2981" s="11">
        <f t="shared" si="280"/>
        <v>5349</v>
      </c>
      <c r="L2981" s="11">
        <f t="shared" si="281"/>
        <v>801</v>
      </c>
      <c r="M2981" t="str">
        <f>VLOOKUP(C2981,[1]!Location_Data[#Data],2,0)</f>
        <v>Garden Grove</v>
      </c>
      <c r="N2981" t="str">
        <f>VLOOKUP(D2981,[1]!Salespeople_Data[#Data],2,0)</f>
        <v>Scott Clark</v>
      </c>
      <c r="O2981" t="str">
        <f>VLOOKUP(E2981,[1]!Customer_Data[#Data],2,0)</f>
        <v>Kevin Wheeler</v>
      </c>
      <c r="P2981" s="15">
        <f t="shared" si="276"/>
        <v>6</v>
      </c>
      <c r="Q2981">
        <f t="shared" si="277"/>
        <v>9</v>
      </c>
      <c r="R2981">
        <f t="shared" si="278"/>
        <v>2020</v>
      </c>
    </row>
    <row r="2982" spans="1:18" x14ac:dyDescent="0.25">
      <c r="A2982" s="2" t="s">
        <v>3985</v>
      </c>
      <c r="B2982" s="2" t="s">
        <v>440</v>
      </c>
      <c r="C2982" s="2" t="s">
        <v>322</v>
      </c>
      <c r="D2982" s="2" t="s">
        <v>178</v>
      </c>
      <c r="E2982" s="2" t="s">
        <v>757</v>
      </c>
      <c r="F2982" s="3">
        <v>43939</v>
      </c>
      <c r="G2982" s="2">
        <v>3</v>
      </c>
      <c r="H2982" s="11">
        <f>VLOOKUP(B2982,[1]!Product_Data[#Data],4,0)</f>
        <v>800</v>
      </c>
      <c r="I2982" s="11">
        <f>VLOOKUP(B2982,[1]!Product_Data[#Data],3,0)</f>
        <v>536</v>
      </c>
      <c r="J2982" s="11">
        <f t="shared" si="279"/>
        <v>1608</v>
      </c>
      <c r="K2982" s="11">
        <f t="shared" si="280"/>
        <v>2400</v>
      </c>
      <c r="L2982" s="11">
        <f t="shared" si="281"/>
        <v>792</v>
      </c>
      <c r="M2982" t="str">
        <f>VLOOKUP(C2982,[1]!Location_Data[#Data],2,0)</f>
        <v>Rancho Cucamonga</v>
      </c>
      <c r="N2982" t="str">
        <f>VLOOKUP(D2982,[1]!Salespeople_Data[#Data],2,0)</f>
        <v>Joshua Taylor</v>
      </c>
      <c r="O2982" t="str">
        <f>VLOOKUP(E2982,[1]!Customer_Data[#Data],2,0)</f>
        <v>Paul Carpenter</v>
      </c>
      <c r="P2982" s="15">
        <f t="shared" si="276"/>
        <v>7</v>
      </c>
      <c r="Q2982">
        <f t="shared" si="277"/>
        <v>4</v>
      </c>
      <c r="R2982">
        <f t="shared" si="278"/>
        <v>2020</v>
      </c>
    </row>
    <row r="2983" spans="1:18" x14ac:dyDescent="0.25">
      <c r="A2983" s="4" t="s">
        <v>3986</v>
      </c>
      <c r="B2983" s="4" t="s">
        <v>28</v>
      </c>
      <c r="C2983" s="4" t="s">
        <v>169</v>
      </c>
      <c r="D2983" s="4" t="s">
        <v>170</v>
      </c>
      <c r="E2983" s="4" t="s">
        <v>3363</v>
      </c>
      <c r="F2983" s="5">
        <v>44028</v>
      </c>
      <c r="G2983" s="4">
        <v>2</v>
      </c>
      <c r="H2983" s="11">
        <f>VLOOKUP(B2983,[1]!Product_Data[#Data],4,0)</f>
        <v>684</v>
      </c>
      <c r="I2983" s="11">
        <f>VLOOKUP(B2983,[1]!Product_Data[#Data],3,0)</f>
        <v>561</v>
      </c>
      <c r="J2983" s="11">
        <f t="shared" si="279"/>
        <v>1122</v>
      </c>
      <c r="K2983" s="11">
        <f t="shared" si="280"/>
        <v>1368</v>
      </c>
      <c r="L2983" s="11">
        <f t="shared" si="281"/>
        <v>246</v>
      </c>
      <c r="M2983" t="str">
        <f>VLOOKUP(C2983,[1]!Location_Data[#Data],2,0)</f>
        <v>Vista</v>
      </c>
      <c r="N2983" t="str">
        <f>VLOOKUP(D2983,[1]!Salespeople_Data[#Data],2,0)</f>
        <v>Sean Miller</v>
      </c>
      <c r="O2983" t="str">
        <f>VLOOKUP(E2983,[1]!Customer_Data[#Data],2,0)</f>
        <v>Andrew Butler</v>
      </c>
      <c r="P2983" s="15">
        <f t="shared" si="276"/>
        <v>5</v>
      </c>
      <c r="Q2983">
        <f t="shared" si="277"/>
        <v>7</v>
      </c>
      <c r="R2983">
        <f t="shared" si="278"/>
        <v>2020</v>
      </c>
    </row>
    <row r="2984" spans="1:18" x14ac:dyDescent="0.25">
      <c r="A2984" s="2" t="s">
        <v>3987</v>
      </c>
      <c r="B2984" s="2" t="s">
        <v>457</v>
      </c>
      <c r="C2984" s="2" t="s">
        <v>186</v>
      </c>
      <c r="D2984" s="2" t="s">
        <v>116</v>
      </c>
      <c r="E2984" s="2" t="s">
        <v>517</v>
      </c>
      <c r="F2984" s="3">
        <v>43895</v>
      </c>
      <c r="G2984" s="2">
        <v>4</v>
      </c>
      <c r="H2984" s="11">
        <f>VLOOKUP(B2984,[1]!Product_Data[#Data],4,0)</f>
        <v>947</v>
      </c>
      <c r="I2984" s="11">
        <f>VLOOKUP(B2984,[1]!Product_Data[#Data],3,0)</f>
        <v>786</v>
      </c>
      <c r="J2984" s="11">
        <f t="shared" si="279"/>
        <v>3144</v>
      </c>
      <c r="K2984" s="11">
        <f t="shared" si="280"/>
        <v>3788</v>
      </c>
      <c r="L2984" s="11">
        <f t="shared" si="281"/>
        <v>644</v>
      </c>
      <c r="M2984" t="str">
        <f>VLOOKUP(C2984,[1]!Location_Data[#Data],2,0)</f>
        <v>Riverside</v>
      </c>
      <c r="N2984" t="str">
        <f>VLOOKUP(D2984,[1]!Salespeople_Data[#Data],2,0)</f>
        <v>Roger Ramos</v>
      </c>
      <c r="O2984" t="str">
        <f>VLOOKUP(E2984,[1]!Customer_Data[#Data],2,0)</f>
        <v>Bruce Porter</v>
      </c>
      <c r="P2984" s="15">
        <f t="shared" si="276"/>
        <v>5</v>
      </c>
      <c r="Q2984">
        <f t="shared" si="277"/>
        <v>3</v>
      </c>
      <c r="R2984">
        <f t="shared" si="278"/>
        <v>2020</v>
      </c>
    </row>
    <row r="2985" spans="1:18" x14ac:dyDescent="0.25">
      <c r="A2985" s="4" t="s">
        <v>3988</v>
      </c>
      <c r="B2985" s="4" t="s">
        <v>232</v>
      </c>
      <c r="C2985" s="4" t="s">
        <v>100</v>
      </c>
      <c r="D2985" s="4" t="s">
        <v>63</v>
      </c>
      <c r="E2985" s="4" t="s">
        <v>1242</v>
      </c>
      <c r="F2985" s="5">
        <v>43955</v>
      </c>
      <c r="G2985" s="4">
        <v>2</v>
      </c>
      <c r="H2985" s="11">
        <f>VLOOKUP(B2985,[1]!Product_Data[#Data],4,0)</f>
        <v>1119</v>
      </c>
      <c r="I2985" s="11">
        <f>VLOOKUP(B2985,[1]!Product_Data[#Data],3,0)</f>
        <v>683</v>
      </c>
      <c r="J2985" s="11">
        <f t="shared" si="279"/>
        <v>1366</v>
      </c>
      <c r="K2985" s="11">
        <f t="shared" si="280"/>
        <v>2238</v>
      </c>
      <c r="L2985" s="11">
        <f t="shared" si="281"/>
        <v>872</v>
      </c>
      <c r="M2985" t="str">
        <f>VLOOKUP(C2985,[1]!Location_Data[#Data],2,0)</f>
        <v>Victorville</v>
      </c>
      <c r="N2985" t="str">
        <f>VLOOKUP(D2985,[1]!Salespeople_Data[#Data],2,0)</f>
        <v>Jeremy Mendoza</v>
      </c>
      <c r="O2985" t="str">
        <f>VLOOKUP(E2985,[1]!Customer_Data[#Data],2,0)</f>
        <v>James Dean</v>
      </c>
      <c r="P2985" s="15">
        <f t="shared" si="276"/>
        <v>2</v>
      </c>
      <c r="Q2985">
        <f t="shared" si="277"/>
        <v>5</v>
      </c>
      <c r="R2985">
        <f t="shared" si="278"/>
        <v>2020</v>
      </c>
    </row>
    <row r="2986" spans="1:18" x14ac:dyDescent="0.25">
      <c r="A2986" s="2" t="s">
        <v>3989</v>
      </c>
      <c r="B2986" s="2" t="s">
        <v>464</v>
      </c>
      <c r="C2986" s="2" t="s">
        <v>229</v>
      </c>
      <c r="D2986" s="2" t="s">
        <v>75</v>
      </c>
      <c r="E2986" s="2" t="s">
        <v>2030</v>
      </c>
      <c r="F2986" s="3">
        <v>43922</v>
      </c>
      <c r="G2986" s="2">
        <v>1</v>
      </c>
      <c r="H2986" s="11">
        <f>VLOOKUP(B2986,[1]!Product_Data[#Data],4,0)</f>
        <v>1566</v>
      </c>
      <c r="I2986" s="11">
        <f>VLOOKUP(B2986,[1]!Product_Data[#Data],3,0)</f>
        <v>1190</v>
      </c>
      <c r="J2986" s="11">
        <f t="shared" si="279"/>
        <v>1190</v>
      </c>
      <c r="K2986" s="11">
        <f t="shared" si="280"/>
        <v>1566</v>
      </c>
      <c r="L2986" s="11">
        <f t="shared" si="281"/>
        <v>376</v>
      </c>
      <c r="M2986" t="str">
        <f>VLOOKUP(C2986,[1]!Location_Data[#Data],2,0)</f>
        <v>San Jose</v>
      </c>
      <c r="N2986" t="str">
        <f>VLOOKUP(D2986,[1]!Salespeople_Data[#Data],2,0)</f>
        <v>Roger Robertson</v>
      </c>
      <c r="O2986" t="str">
        <f>VLOOKUP(E2986,[1]!Customer_Data[#Data],2,0)</f>
        <v>Adam Mcdonald</v>
      </c>
      <c r="P2986" s="15">
        <f t="shared" si="276"/>
        <v>4</v>
      </c>
      <c r="Q2986">
        <f t="shared" si="277"/>
        <v>4</v>
      </c>
      <c r="R2986">
        <f t="shared" si="278"/>
        <v>2020</v>
      </c>
    </row>
    <row r="2987" spans="1:18" x14ac:dyDescent="0.25">
      <c r="A2987" s="4" t="s">
        <v>3990</v>
      </c>
      <c r="B2987" s="4" t="s">
        <v>666</v>
      </c>
      <c r="C2987" s="4" t="s">
        <v>242</v>
      </c>
      <c r="D2987" s="4" t="s">
        <v>191</v>
      </c>
      <c r="E2987" s="4" t="s">
        <v>353</v>
      </c>
      <c r="F2987" s="5">
        <v>44104</v>
      </c>
      <c r="G2987" s="4">
        <v>2</v>
      </c>
      <c r="H2987" s="11">
        <f>VLOOKUP(B2987,[1]!Product_Data[#Data],4,0)</f>
        <v>2241</v>
      </c>
      <c r="I2987" s="11">
        <f>VLOOKUP(B2987,[1]!Product_Data[#Data],3,0)</f>
        <v>1367</v>
      </c>
      <c r="J2987" s="11">
        <f t="shared" si="279"/>
        <v>2734</v>
      </c>
      <c r="K2987" s="11">
        <f t="shared" si="280"/>
        <v>4482</v>
      </c>
      <c r="L2987" s="11">
        <f t="shared" si="281"/>
        <v>1748</v>
      </c>
      <c r="M2987" t="str">
        <f>VLOOKUP(C2987,[1]!Location_Data[#Data],2,0)</f>
        <v>Downey</v>
      </c>
      <c r="N2987" t="str">
        <f>VLOOKUP(D2987,[1]!Salespeople_Data[#Data],2,0)</f>
        <v>Robert Reed</v>
      </c>
      <c r="O2987" t="str">
        <f>VLOOKUP(E2987,[1]!Customer_Data[#Data],2,0)</f>
        <v>Jimmy Wood</v>
      </c>
      <c r="P2987" s="15">
        <f t="shared" si="276"/>
        <v>4</v>
      </c>
      <c r="Q2987">
        <f t="shared" si="277"/>
        <v>9</v>
      </c>
      <c r="R2987">
        <f t="shared" si="278"/>
        <v>2020</v>
      </c>
    </row>
    <row r="2988" spans="1:18" x14ac:dyDescent="0.25">
      <c r="A2988" s="2" t="s">
        <v>3991</v>
      </c>
      <c r="B2988" s="2" t="s">
        <v>796</v>
      </c>
      <c r="C2988" s="2" t="s">
        <v>596</v>
      </c>
      <c r="D2988" s="2" t="s">
        <v>71</v>
      </c>
      <c r="E2988" s="2" t="s">
        <v>882</v>
      </c>
      <c r="F2988" s="3">
        <v>43862</v>
      </c>
      <c r="G2988" s="2">
        <v>1</v>
      </c>
      <c r="H2988" s="11">
        <f>VLOOKUP(B2988,[1]!Product_Data[#Data],4,0)</f>
        <v>1103</v>
      </c>
      <c r="I2988" s="11">
        <f>VLOOKUP(B2988,[1]!Product_Data[#Data],3,0)</f>
        <v>838</v>
      </c>
      <c r="J2988" s="11">
        <f t="shared" si="279"/>
        <v>838</v>
      </c>
      <c r="K2988" s="11">
        <f t="shared" si="280"/>
        <v>1103</v>
      </c>
      <c r="L2988" s="11">
        <f t="shared" si="281"/>
        <v>265</v>
      </c>
      <c r="M2988" t="str">
        <f>VLOOKUP(C2988,[1]!Location_Data[#Data],2,0)</f>
        <v>Fremont</v>
      </c>
      <c r="N2988" t="str">
        <f>VLOOKUP(D2988,[1]!Salespeople_Data[#Data],2,0)</f>
        <v>Gary Rodriguez</v>
      </c>
      <c r="O2988" t="str">
        <f>VLOOKUP(E2988,[1]!Customer_Data[#Data],2,0)</f>
        <v>Jonathan Hawkins</v>
      </c>
      <c r="P2988" s="15">
        <f t="shared" si="276"/>
        <v>7</v>
      </c>
      <c r="Q2988">
        <f t="shared" si="277"/>
        <v>2</v>
      </c>
      <c r="R2988">
        <f t="shared" si="278"/>
        <v>2020</v>
      </c>
    </row>
    <row r="2989" spans="1:18" x14ac:dyDescent="0.25">
      <c r="A2989" s="4" t="s">
        <v>3992</v>
      </c>
      <c r="B2989" s="4" t="s">
        <v>325</v>
      </c>
      <c r="C2989" s="4" t="s">
        <v>215</v>
      </c>
      <c r="D2989" s="4" t="s">
        <v>111</v>
      </c>
      <c r="E2989" s="4" t="s">
        <v>3993</v>
      </c>
      <c r="F2989" s="5">
        <v>43862</v>
      </c>
      <c r="G2989" s="4">
        <v>2</v>
      </c>
      <c r="H2989" s="11">
        <f>VLOOKUP(B2989,[1]!Product_Data[#Data],4,0)</f>
        <v>1526</v>
      </c>
      <c r="I2989" s="11">
        <f>VLOOKUP(B2989,[1]!Product_Data[#Data],3,0)</f>
        <v>1251</v>
      </c>
      <c r="J2989" s="11">
        <f t="shared" si="279"/>
        <v>2502</v>
      </c>
      <c r="K2989" s="11">
        <f t="shared" si="280"/>
        <v>3052</v>
      </c>
      <c r="L2989" s="11">
        <f t="shared" si="281"/>
        <v>550</v>
      </c>
      <c r="M2989" t="str">
        <f>VLOOKUP(C2989,[1]!Location_Data[#Data],2,0)</f>
        <v>El Cajon</v>
      </c>
      <c r="N2989" t="str">
        <f>VLOOKUP(D2989,[1]!Salespeople_Data[#Data],2,0)</f>
        <v>Ryan Welch</v>
      </c>
      <c r="O2989" t="str">
        <f>VLOOKUP(E2989,[1]!Customer_Data[#Data],2,0)</f>
        <v>Adam Riley</v>
      </c>
      <c r="P2989" s="15">
        <f t="shared" si="276"/>
        <v>7</v>
      </c>
      <c r="Q2989">
        <f t="shared" si="277"/>
        <v>2</v>
      </c>
      <c r="R2989">
        <f t="shared" si="278"/>
        <v>2020</v>
      </c>
    </row>
    <row r="2990" spans="1:18" x14ac:dyDescent="0.25">
      <c r="A2990" s="2" t="s">
        <v>3994</v>
      </c>
      <c r="B2990" s="2" t="s">
        <v>152</v>
      </c>
      <c r="C2990" s="2" t="s">
        <v>224</v>
      </c>
      <c r="D2990" s="2" t="s">
        <v>75</v>
      </c>
      <c r="E2990" s="2" t="s">
        <v>429</v>
      </c>
      <c r="F2990" s="3">
        <v>44169</v>
      </c>
      <c r="G2990" s="2">
        <v>1</v>
      </c>
      <c r="H2990" s="11">
        <f>VLOOKUP(B2990,[1]!Product_Data[#Data],4,0)</f>
        <v>951</v>
      </c>
      <c r="I2990" s="11">
        <f>VLOOKUP(B2990,[1]!Product_Data[#Data],3,0)</f>
        <v>504</v>
      </c>
      <c r="J2990" s="11">
        <f t="shared" si="279"/>
        <v>504</v>
      </c>
      <c r="K2990" s="11">
        <f t="shared" si="280"/>
        <v>951</v>
      </c>
      <c r="L2990" s="11">
        <f t="shared" si="281"/>
        <v>447</v>
      </c>
      <c r="M2990" t="str">
        <f>VLOOKUP(C2990,[1]!Location_Data[#Data],2,0)</f>
        <v>Huntington Beach</v>
      </c>
      <c r="N2990" t="str">
        <f>VLOOKUP(D2990,[1]!Salespeople_Data[#Data],2,0)</f>
        <v>Roger Robertson</v>
      </c>
      <c r="O2990" t="str">
        <f>VLOOKUP(E2990,[1]!Customer_Data[#Data],2,0)</f>
        <v>Jose Williams</v>
      </c>
      <c r="P2990" s="15">
        <f t="shared" si="276"/>
        <v>6</v>
      </c>
      <c r="Q2990">
        <f t="shared" si="277"/>
        <v>12</v>
      </c>
      <c r="R2990">
        <f t="shared" si="278"/>
        <v>2020</v>
      </c>
    </row>
    <row r="2991" spans="1:18" x14ac:dyDescent="0.25">
      <c r="A2991" s="4" t="s">
        <v>3995</v>
      </c>
      <c r="B2991" s="4" t="s">
        <v>330</v>
      </c>
      <c r="C2991" s="4" t="s">
        <v>643</v>
      </c>
      <c r="D2991" s="4" t="s">
        <v>308</v>
      </c>
      <c r="E2991" s="4" t="s">
        <v>611</v>
      </c>
      <c r="F2991" s="5">
        <v>44079</v>
      </c>
      <c r="G2991" s="4">
        <v>1</v>
      </c>
      <c r="H2991" s="11">
        <f>VLOOKUP(B2991,[1]!Product_Data[#Data],4,0)</f>
        <v>1635</v>
      </c>
      <c r="I2991" s="11">
        <f>VLOOKUP(B2991,[1]!Product_Data[#Data],3,0)</f>
        <v>1046</v>
      </c>
      <c r="J2991" s="11">
        <f t="shared" si="279"/>
        <v>1046</v>
      </c>
      <c r="K2991" s="11">
        <f t="shared" si="280"/>
        <v>1635</v>
      </c>
      <c r="L2991" s="11">
        <f t="shared" si="281"/>
        <v>589</v>
      </c>
      <c r="M2991" t="str">
        <f>VLOOKUP(C2991,[1]!Location_Data[#Data],2,0)</f>
        <v>Hayward</v>
      </c>
      <c r="N2991" t="str">
        <f>VLOOKUP(D2991,[1]!Salespeople_Data[#Data],2,0)</f>
        <v>Fred Robertson</v>
      </c>
      <c r="O2991" t="str">
        <f>VLOOKUP(E2991,[1]!Customer_Data[#Data],2,0)</f>
        <v>Joseph Murphy</v>
      </c>
      <c r="P2991" s="15">
        <f t="shared" si="276"/>
        <v>7</v>
      </c>
      <c r="Q2991">
        <f t="shared" si="277"/>
        <v>9</v>
      </c>
      <c r="R2991">
        <f t="shared" si="278"/>
        <v>2020</v>
      </c>
    </row>
    <row r="2992" spans="1:18" x14ac:dyDescent="0.25">
      <c r="A2992" s="2" t="s">
        <v>3996</v>
      </c>
      <c r="B2992" s="2" t="s">
        <v>271</v>
      </c>
      <c r="C2992" s="2" t="s">
        <v>276</v>
      </c>
      <c r="D2992" s="2" t="s">
        <v>359</v>
      </c>
      <c r="E2992" s="2" t="s">
        <v>1836</v>
      </c>
      <c r="F2992" s="3">
        <v>43857</v>
      </c>
      <c r="G2992" s="2">
        <v>1</v>
      </c>
      <c r="H2992" s="11">
        <f>VLOOKUP(B2992,[1]!Product_Data[#Data],4,0)</f>
        <v>1587</v>
      </c>
      <c r="I2992" s="11">
        <f>VLOOKUP(B2992,[1]!Product_Data[#Data],3,0)</f>
        <v>1301</v>
      </c>
      <c r="J2992" s="11">
        <f t="shared" si="279"/>
        <v>1301</v>
      </c>
      <c r="K2992" s="11">
        <f t="shared" si="280"/>
        <v>1587</v>
      </c>
      <c r="L2992" s="11">
        <f t="shared" si="281"/>
        <v>286</v>
      </c>
      <c r="M2992" t="str">
        <f>VLOOKUP(C2992,[1]!Location_Data[#Data],2,0)</f>
        <v>Orange</v>
      </c>
      <c r="N2992" t="str">
        <f>VLOOKUP(D2992,[1]!Salespeople_Data[#Data],2,0)</f>
        <v>Eugene Holmes</v>
      </c>
      <c r="O2992" t="str">
        <f>VLOOKUP(E2992,[1]!Customer_Data[#Data],2,0)</f>
        <v>Stephen Andrews</v>
      </c>
      <c r="P2992" s="15">
        <f t="shared" si="276"/>
        <v>2</v>
      </c>
      <c r="Q2992">
        <f t="shared" si="277"/>
        <v>1</v>
      </c>
      <c r="R2992">
        <f t="shared" si="278"/>
        <v>2020</v>
      </c>
    </row>
    <row r="2993" spans="1:18" x14ac:dyDescent="0.25">
      <c r="A2993" s="4" t="s">
        <v>3997</v>
      </c>
      <c r="B2993" s="4" t="s">
        <v>479</v>
      </c>
      <c r="C2993" s="4" t="s">
        <v>52</v>
      </c>
      <c r="D2993" s="4" t="s">
        <v>356</v>
      </c>
      <c r="E2993" s="4" t="s">
        <v>153</v>
      </c>
      <c r="F2993" s="5">
        <v>44005</v>
      </c>
      <c r="G2993" s="4">
        <v>1</v>
      </c>
      <c r="H2993" s="11">
        <f>VLOOKUP(B2993,[1]!Product_Data[#Data],4,0)</f>
        <v>123</v>
      </c>
      <c r="I2993" s="11">
        <f>VLOOKUP(B2993,[1]!Product_Data[#Data],3,0)</f>
        <v>84</v>
      </c>
      <c r="J2993" s="11">
        <f t="shared" si="279"/>
        <v>84</v>
      </c>
      <c r="K2993" s="11">
        <f t="shared" si="280"/>
        <v>123</v>
      </c>
      <c r="L2993" s="11">
        <f t="shared" si="281"/>
        <v>39</v>
      </c>
      <c r="M2993" t="str">
        <f>VLOOKUP(C2993,[1]!Location_Data[#Data],2,0)</f>
        <v>Pasadena</v>
      </c>
      <c r="N2993" t="str">
        <f>VLOOKUP(D2993,[1]!Salespeople_Data[#Data],2,0)</f>
        <v>Jimmy Young</v>
      </c>
      <c r="O2993" t="str">
        <f>VLOOKUP(E2993,[1]!Customer_Data[#Data],2,0)</f>
        <v>Charles Richards</v>
      </c>
      <c r="P2993" s="15">
        <f t="shared" si="276"/>
        <v>3</v>
      </c>
      <c r="Q2993">
        <f t="shared" si="277"/>
        <v>6</v>
      </c>
      <c r="R2993">
        <f t="shared" si="278"/>
        <v>2020</v>
      </c>
    </row>
    <row r="2994" spans="1:18" x14ac:dyDescent="0.25">
      <c r="A2994" s="2" t="s">
        <v>3998</v>
      </c>
      <c r="B2994" s="2" t="s">
        <v>256</v>
      </c>
      <c r="C2994" s="2" t="s">
        <v>490</v>
      </c>
      <c r="D2994" s="2" t="s">
        <v>359</v>
      </c>
      <c r="E2994" s="2" t="s">
        <v>788</v>
      </c>
      <c r="F2994" s="3">
        <v>43980</v>
      </c>
      <c r="G2994" s="2">
        <v>1</v>
      </c>
      <c r="H2994" s="11">
        <f>VLOOKUP(B2994,[1]!Product_Data[#Data],4,0)</f>
        <v>596</v>
      </c>
      <c r="I2994" s="11">
        <f>VLOOKUP(B2994,[1]!Product_Data[#Data],3,0)</f>
        <v>358</v>
      </c>
      <c r="J2994" s="11">
        <f t="shared" si="279"/>
        <v>358</v>
      </c>
      <c r="K2994" s="11">
        <f t="shared" si="280"/>
        <v>596</v>
      </c>
      <c r="L2994" s="11">
        <f t="shared" si="281"/>
        <v>238</v>
      </c>
      <c r="M2994" t="str">
        <f>VLOOKUP(C2994,[1]!Location_Data[#Data],2,0)</f>
        <v>Temecula</v>
      </c>
      <c r="N2994" t="str">
        <f>VLOOKUP(D2994,[1]!Salespeople_Data[#Data],2,0)</f>
        <v>Eugene Holmes</v>
      </c>
      <c r="O2994" t="str">
        <f>VLOOKUP(E2994,[1]!Customer_Data[#Data],2,0)</f>
        <v>Albert Young</v>
      </c>
      <c r="P2994" s="15">
        <f t="shared" si="276"/>
        <v>6</v>
      </c>
      <c r="Q2994">
        <f t="shared" si="277"/>
        <v>5</v>
      </c>
      <c r="R2994">
        <f t="shared" si="278"/>
        <v>2020</v>
      </c>
    </row>
    <row r="2995" spans="1:18" x14ac:dyDescent="0.25">
      <c r="A2995" s="4" t="s">
        <v>3999</v>
      </c>
      <c r="B2995" s="4" t="s">
        <v>245</v>
      </c>
      <c r="C2995" s="4" t="s">
        <v>316</v>
      </c>
      <c r="D2995" s="4" t="s">
        <v>269</v>
      </c>
      <c r="E2995" s="4" t="s">
        <v>2713</v>
      </c>
      <c r="F2995" s="5">
        <v>44069</v>
      </c>
      <c r="G2995" s="4">
        <v>3</v>
      </c>
      <c r="H2995" s="11">
        <f>VLOOKUP(B2995,[1]!Product_Data[#Data],4,0)</f>
        <v>818</v>
      </c>
      <c r="I2995" s="11">
        <f>VLOOKUP(B2995,[1]!Product_Data[#Data],3,0)</f>
        <v>450</v>
      </c>
      <c r="J2995" s="11">
        <f t="shared" si="279"/>
        <v>1350</v>
      </c>
      <c r="K2995" s="11">
        <f t="shared" si="280"/>
        <v>2454</v>
      </c>
      <c r="L2995" s="11">
        <f t="shared" si="281"/>
        <v>1104</v>
      </c>
      <c r="M2995" t="str">
        <f>VLOOKUP(C2995,[1]!Location_Data[#Data],2,0)</f>
        <v>East Los Angeles</v>
      </c>
      <c r="N2995" t="str">
        <f>VLOOKUP(D2995,[1]!Salespeople_Data[#Data],2,0)</f>
        <v>Kevin Butler</v>
      </c>
      <c r="O2995" t="str">
        <f>VLOOKUP(E2995,[1]!Customer_Data[#Data],2,0)</f>
        <v>Antonio Frazier</v>
      </c>
      <c r="P2995" s="15">
        <f t="shared" si="276"/>
        <v>4</v>
      </c>
      <c r="Q2995">
        <f t="shared" si="277"/>
        <v>8</v>
      </c>
      <c r="R2995">
        <f t="shared" si="278"/>
        <v>2020</v>
      </c>
    </row>
    <row r="2996" spans="1:18" x14ac:dyDescent="0.25">
      <c r="A2996" s="2" t="s">
        <v>4000</v>
      </c>
      <c r="B2996" s="2" t="s">
        <v>421</v>
      </c>
      <c r="C2996" s="2" t="s">
        <v>392</v>
      </c>
      <c r="D2996" s="2" t="s">
        <v>25</v>
      </c>
      <c r="E2996" s="2" t="s">
        <v>4001</v>
      </c>
      <c r="F2996" s="3">
        <v>44011</v>
      </c>
      <c r="G2996" s="2">
        <v>1</v>
      </c>
      <c r="H2996" s="11">
        <f>VLOOKUP(B2996,[1]!Product_Data[#Data],4,0)</f>
        <v>826</v>
      </c>
      <c r="I2996" s="11">
        <f>VLOOKUP(B2996,[1]!Product_Data[#Data],3,0)</f>
        <v>562</v>
      </c>
      <c r="J2996" s="11">
        <f t="shared" si="279"/>
        <v>562</v>
      </c>
      <c r="K2996" s="11">
        <f t="shared" si="280"/>
        <v>826</v>
      </c>
      <c r="L2996" s="11">
        <f t="shared" si="281"/>
        <v>264</v>
      </c>
      <c r="M2996" t="str">
        <f>VLOOKUP(C2996,[1]!Location_Data[#Data],2,0)</f>
        <v>Visalia</v>
      </c>
      <c r="N2996" t="str">
        <f>VLOOKUP(D2996,[1]!Salespeople_Data[#Data],2,0)</f>
        <v>Brian Davis</v>
      </c>
      <c r="O2996" t="str">
        <f>VLOOKUP(E2996,[1]!Customer_Data[#Data],2,0)</f>
        <v>Wayne Ortiz</v>
      </c>
      <c r="P2996" s="15">
        <f t="shared" si="276"/>
        <v>2</v>
      </c>
      <c r="Q2996">
        <f t="shared" si="277"/>
        <v>6</v>
      </c>
      <c r="R2996">
        <f t="shared" si="278"/>
        <v>2020</v>
      </c>
    </row>
    <row r="2997" spans="1:18" x14ac:dyDescent="0.25">
      <c r="A2997" s="4" t="s">
        <v>4002</v>
      </c>
      <c r="B2997" s="4" t="s">
        <v>256</v>
      </c>
      <c r="C2997" s="4" t="s">
        <v>149</v>
      </c>
      <c r="D2997" s="4" t="s">
        <v>40</v>
      </c>
      <c r="E2997" s="4" t="s">
        <v>2177</v>
      </c>
      <c r="F2997" s="5">
        <v>43923</v>
      </c>
      <c r="G2997" s="4">
        <v>1</v>
      </c>
      <c r="H2997" s="11">
        <f>VLOOKUP(B2997,[1]!Product_Data[#Data],4,0)</f>
        <v>596</v>
      </c>
      <c r="I2997" s="11">
        <f>VLOOKUP(B2997,[1]!Product_Data[#Data],3,0)</f>
        <v>358</v>
      </c>
      <c r="J2997" s="11">
        <f t="shared" si="279"/>
        <v>358</v>
      </c>
      <c r="K2997" s="11">
        <f t="shared" si="280"/>
        <v>596</v>
      </c>
      <c r="L2997" s="11">
        <f t="shared" si="281"/>
        <v>238</v>
      </c>
      <c r="M2997" t="str">
        <f>VLOOKUP(C2997,[1]!Location_Data[#Data],2,0)</f>
        <v>Antioch</v>
      </c>
      <c r="N2997" t="str">
        <f>VLOOKUP(D2997,[1]!Salespeople_Data[#Data],2,0)</f>
        <v>Brian Hansen</v>
      </c>
      <c r="O2997" t="str">
        <f>VLOOKUP(E2997,[1]!Customer_Data[#Data],2,0)</f>
        <v>Earl Simpson</v>
      </c>
      <c r="P2997" s="15">
        <f t="shared" si="276"/>
        <v>5</v>
      </c>
      <c r="Q2997">
        <f t="shared" si="277"/>
        <v>4</v>
      </c>
      <c r="R2997">
        <f t="shared" si="278"/>
        <v>2020</v>
      </c>
    </row>
    <row r="2998" spans="1:18" x14ac:dyDescent="0.25">
      <c r="A2998" s="2" t="s">
        <v>4003</v>
      </c>
      <c r="B2998" s="2" t="s">
        <v>238</v>
      </c>
      <c r="C2998" s="2" t="s">
        <v>316</v>
      </c>
      <c r="D2998" s="2" t="s">
        <v>58</v>
      </c>
      <c r="E2998" s="2" t="s">
        <v>905</v>
      </c>
      <c r="F2998" s="3">
        <v>43979</v>
      </c>
      <c r="G2998" s="2">
        <v>1</v>
      </c>
      <c r="H2998" s="11">
        <f>VLOOKUP(B2998,[1]!Product_Data[#Data],4,0)</f>
        <v>871</v>
      </c>
      <c r="I2998" s="11">
        <f>VLOOKUP(B2998,[1]!Product_Data[#Data],3,0)</f>
        <v>540</v>
      </c>
      <c r="J2998" s="11">
        <f t="shared" si="279"/>
        <v>540</v>
      </c>
      <c r="K2998" s="11">
        <f t="shared" si="280"/>
        <v>871</v>
      </c>
      <c r="L2998" s="11">
        <f t="shared" si="281"/>
        <v>331</v>
      </c>
      <c r="M2998" t="str">
        <f>VLOOKUP(C2998,[1]!Location_Data[#Data],2,0)</f>
        <v>East Los Angeles</v>
      </c>
      <c r="N2998" t="str">
        <f>VLOOKUP(D2998,[1]!Salespeople_Data[#Data],2,0)</f>
        <v>Christopher Tucker</v>
      </c>
      <c r="O2998" t="str">
        <f>VLOOKUP(E2998,[1]!Customer_Data[#Data],2,0)</f>
        <v>Clarence Warren</v>
      </c>
      <c r="P2998" s="15">
        <f t="shared" si="276"/>
        <v>5</v>
      </c>
      <c r="Q2998">
        <f t="shared" si="277"/>
        <v>5</v>
      </c>
      <c r="R2998">
        <f t="shared" si="278"/>
        <v>2020</v>
      </c>
    </row>
    <row r="2999" spans="1:18" x14ac:dyDescent="0.25">
      <c r="A2999" s="4" t="s">
        <v>4004</v>
      </c>
      <c r="B2999" s="4" t="s">
        <v>252</v>
      </c>
      <c r="C2999" s="4" t="s">
        <v>174</v>
      </c>
      <c r="D2999" s="4" t="s">
        <v>165</v>
      </c>
      <c r="E2999" s="4" t="s">
        <v>433</v>
      </c>
      <c r="F2999" s="5">
        <v>43985</v>
      </c>
      <c r="G2999" s="4">
        <v>3</v>
      </c>
      <c r="H2999" s="11">
        <f>VLOOKUP(B2999,[1]!Product_Data[#Data],4,0)</f>
        <v>1899</v>
      </c>
      <c r="I2999" s="11">
        <f>VLOOKUP(B2999,[1]!Product_Data[#Data],3,0)</f>
        <v>1044</v>
      </c>
      <c r="J2999" s="11">
        <f t="shared" si="279"/>
        <v>3132</v>
      </c>
      <c r="K2999" s="11">
        <f t="shared" si="280"/>
        <v>5697</v>
      </c>
      <c r="L2999" s="11">
        <f t="shared" si="281"/>
        <v>2565</v>
      </c>
      <c r="M2999" t="str">
        <f>VLOOKUP(C2999,[1]!Location_Data[#Data],2,0)</f>
        <v>Norwalk</v>
      </c>
      <c r="N2999" t="str">
        <f>VLOOKUP(D2999,[1]!Salespeople_Data[#Data],2,0)</f>
        <v>Joe Sims</v>
      </c>
      <c r="O2999" t="str">
        <f>VLOOKUP(E2999,[1]!Customer_Data[#Data],2,0)</f>
        <v>Thomas Campbell</v>
      </c>
      <c r="P2999" s="15">
        <f t="shared" si="276"/>
        <v>4</v>
      </c>
      <c r="Q2999">
        <f t="shared" si="277"/>
        <v>6</v>
      </c>
      <c r="R2999">
        <f t="shared" si="278"/>
        <v>2020</v>
      </c>
    </row>
    <row r="3000" spans="1:18" x14ac:dyDescent="0.25">
      <c r="A3000" s="2" t="s">
        <v>4005</v>
      </c>
      <c r="B3000" s="2" t="s">
        <v>340</v>
      </c>
      <c r="C3000" s="2" t="s">
        <v>512</v>
      </c>
      <c r="D3000" s="2" t="s">
        <v>250</v>
      </c>
      <c r="E3000" s="2" t="s">
        <v>1801</v>
      </c>
      <c r="F3000" s="3">
        <v>44080</v>
      </c>
      <c r="G3000" s="2">
        <v>4</v>
      </c>
      <c r="H3000" s="11">
        <f>VLOOKUP(B3000,[1]!Product_Data[#Data],4,0)</f>
        <v>1967</v>
      </c>
      <c r="I3000" s="11">
        <f>VLOOKUP(B3000,[1]!Product_Data[#Data],3,0)</f>
        <v>1397</v>
      </c>
      <c r="J3000" s="11">
        <f t="shared" si="279"/>
        <v>5588</v>
      </c>
      <c r="K3000" s="11">
        <f t="shared" si="280"/>
        <v>7868</v>
      </c>
      <c r="L3000" s="11">
        <f t="shared" si="281"/>
        <v>2280</v>
      </c>
      <c r="M3000" t="str">
        <f>VLOOKUP(C3000,[1]!Location_Data[#Data],2,0)</f>
        <v>Long Beach</v>
      </c>
      <c r="N3000" t="str">
        <f>VLOOKUP(D3000,[1]!Salespeople_Data[#Data],2,0)</f>
        <v>Martin Carr</v>
      </c>
      <c r="O3000" t="str">
        <f>VLOOKUP(E3000,[1]!Customer_Data[#Data],2,0)</f>
        <v>Larry Stone</v>
      </c>
      <c r="P3000" s="15">
        <f t="shared" si="276"/>
        <v>1</v>
      </c>
      <c r="Q3000">
        <f t="shared" si="277"/>
        <v>9</v>
      </c>
      <c r="R3000">
        <f t="shared" si="278"/>
        <v>2020</v>
      </c>
    </row>
    <row r="3001" spans="1:18" x14ac:dyDescent="0.25">
      <c r="A3001" s="4" t="s">
        <v>4006</v>
      </c>
      <c r="B3001" s="4" t="s">
        <v>61</v>
      </c>
      <c r="C3001" s="4" t="s">
        <v>355</v>
      </c>
      <c r="D3001" s="4" t="s">
        <v>30</v>
      </c>
      <c r="E3001" s="4" t="s">
        <v>2167</v>
      </c>
      <c r="F3001" s="5">
        <v>43922</v>
      </c>
      <c r="G3001" s="4">
        <v>2</v>
      </c>
      <c r="H3001" s="11">
        <f>VLOOKUP(B3001,[1]!Product_Data[#Data],4,0)</f>
        <v>1889</v>
      </c>
      <c r="I3001" s="11">
        <f>VLOOKUP(B3001,[1]!Product_Data[#Data],3,0)</f>
        <v>945</v>
      </c>
      <c r="J3001" s="11">
        <f t="shared" si="279"/>
        <v>1890</v>
      </c>
      <c r="K3001" s="11">
        <f t="shared" si="280"/>
        <v>3778</v>
      </c>
      <c r="L3001" s="11">
        <f t="shared" si="281"/>
        <v>1888</v>
      </c>
      <c r="M3001" t="str">
        <f>VLOOKUP(C3001,[1]!Location_Data[#Data],2,0)</f>
        <v>Burbank</v>
      </c>
      <c r="N3001" t="str">
        <f>VLOOKUP(D3001,[1]!Salespeople_Data[#Data],2,0)</f>
        <v>Carl Hall</v>
      </c>
      <c r="O3001" t="str">
        <f>VLOOKUP(E3001,[1]!Customer_Data[#Data],2,0)</f>
        <v>Jonathan Pierce</v>
      </c>
      <c r="P3001" s="15">
        <f t="shared" si="276"/>
        <v>4</v>
      </c>
      <c r="Q3001">
        <f t="shared" si="277"/>
        <v>4</v>
      </c>
      <c r="R3001">
        <f t="shared" si="278"/>
        <v>2020</v>
      </c>
    </row>
    <row r="3002" spans="1:18" x14ac:dyDescent="0.25">
      <c r="A3002" s="2" t="s">
        <v>4007</v>
      </c>
      <c r="B3002" s="2" t="s">
        <v>263</v>
      </c>
      <c r="C3002" s="2" t="s">
        <v>48</v>
      </c>
      <c r="D3002" s="2" t="s">
        <v>58</v>
      </c>
      <c r="E3002" s="2" t="s">
        <v>804</v>
      </c>
      <c r="F3002" s="3">
        <v>43944</v>
      </c>
      <c r="G3002" s="2">
        <v>4</v>
      </c>
      <c r="H3002" s="11">
        <f>VLOOKUP(B3002,[1]!Product_Data[#Data],4,0)</f>
        <v>378</v>
      </c>
      <c r="I3002" s="11">
        <f>VLOOKUP(B3002,[1]!Product_Data[#Data],3,0)</f>
        <v>291</v>
      </c>
      <c r="J3002" s="11">
        <f t="shared" si="279"/>
        <v>1164</v>
      </c>
      <c r="K3002" s="11">
        <f t="shared" si="280"/>
        <v>1512</v>
      </c>
      <c r="L3002" s="11">
        <f t="shared" si="281"/>
        <v>348</v>
      </c>
      <c r="M3002" t="str">
        <f>VLOOKUP(C3002,[1]!Location_Data[#Data],2,0)</f>
        <v>Rialto</v>
      </c>
      <c r="N3002" t="str">
        <f>VLOOKUP(D3002,[1]!Salespeople_Data[#Data],2,0)</f>
        <v>Christopher Tucker</v>
      </c>
      <c r="O3002" t="str">
        <f>VLOOKUP(E3002,[1]!Customer_Data[#Data],2,0)</f>
        <v>Gregory Boyd</v>
      </c>
      <c r="P3002" s="15">
        <f t="shared" si="276"/>
        <v>5</v>
      </c>
      <c r="Q3002">
        <f t="shared" si="277"/>
        <v>4</v>
      </c>
      <c r="R3002">
        <f t="shared" si="278"/>
        <v>2020</v>
      </c>
    </row>
    <row r="3003" spans="1:18" x14ac:dyDescent="0.25">
      <c r="A3003" s="4" t="s">
        <v>4008</v>
      </c>
      <c r="B3003" s="4" t="s">
        <v>189</v>
      </c>
      <c r="C3003" s="4" t="s">
        <v>512</v>
      </c>
      <c r="D3003" s="4" t="s">
        <v>71</v>
      </c>
      <c r="E3003" s="4" t="s">
        <v>1056</v>
      </c>
      <c r="F3003" s="5">
        <v>44131</v>
      </c>
      <c r="G3003" s="4">
        <v>2</v>
      </c>
      <c r="H3003" s="11">
        <f>VLOOKUP(B3003,[1]!Product_Data[#Data],4,0)</f>
        <v>1783</v>
      </c>
      <c r="I3003" s="11">
        <f>VLOOKUP(B3003,[1]!Product_Data[#Data],3,0)</f>
        <v>1516</v>
      </c>
      <c r="J3003" s="11">
        <f t="shared" si="279"/>
        <v>3032</v>
      </c>
      <c r="K3003" s="11">
        <f t="shared" si="280"/>
        <v>3566</v>
      </c>
      <c r="L3003" s="11">
        <f t="shared" si="281"/>
        <v>534</v>
      </c>
      <c r="M3003" t="str">
        <f>VLOOKUP(C3003,[1]!Location_Data[#Data],2,0)</f>
        <v>Long Beach</v>
      </c>
      <c r="N3003" t="str">
        <f>VLOOKUP(D3003,[1]!Salespeople_Data[#Data],2,0)</f>
        <v>Gary Rodriguez</v>
      </c>
      <c r="O3003" t="str">
        <f>VLOOKUP(E3003,[1]!Customer_Data[#Data],2,0)</f>
        <v>Ryan Ford</v>
      </c>
      <c r="P3003" s="15">
        <f t="shared" si="276"/>
        <v>3</v>
      </c>
      <c r="Q3003">
        <f t="shared" si="277"/>
        <v>10</v>
      </c>
      <c r="R3003">
        <f t="shared" si="278"/>
        <v>2020</v>
      </c>
    </row>
    <row r="3004" spans="1:18" x14ac:dyDescent="0.25">
      <c r="A3004" s="2" t="s">
        <v>4009</v>
      </c>
      <c r="B3004" s="2" t="s">
        <v>252</v>
      </c>
      <c r="C3004" s="2" t="s">
        <v>519</v>
      </c>
      <c r="D3004" s="2" t="s">
        <v>111</v>
      </c>
      <c r="E3004" s="2" t="s">
        <v>166</v>
      </c>
      <c r="F3004" s="3">
        <v>43983</v>
      </c>
      <c r="G3004" s="2">
        <v>3</v>
      </c>
      <c r="H3004" s="11">
        <f>VLOOKUP(B3004,[1]!Product_Data[#Data],4,0)</f>
        <v>1899</v>
      </c>
      <c r="I3004" s="11">
        <f>VLOOKUP(B3004,[1]!Product_Data[#Data],3,0)</f>
        <v>1044</v>
      </c>
      <c r="J3004" s="11">
        <f t="shared" si="279"/>
        <v>3132</v>
      </c>
      <c r="K3004" s="11">
        <f t="shared" si="280"/>
        <v>5697</v>
      </c>
      <c r="L3004" s="11">
        <f t="shared" si="281"/>
        <v>2565</v>
      </c>
      <c r="M3004" t="str">
        <f>VLOOKUP(C3004,[1]!Location_Data[#Data],2,0)</f>
        <v>Anaheim</v>
      </c>
      <c r="N3004" t="str">
        <f>VLOOKUP(D3004,[1]!Salespeople_Data[#Data],2,0)</f>
        <v>Ryan Welch</v>
      </c>
      <c r="O3004" t="str">
        <f>VLOOKUP(E3004,[1]!Customer_Data[#Data],2,0)</f>
        <v>Gregory Ramirez</v>
      </c>
      <c r="P3004" s="15">
        <f t="shared" si="276"/>
        <v>2</v>
      </c>
      <c r="Q3004">
        <f t="shared" si="277"/>
        <v>6</v>
      </c>
      <c r="R3004">
        <f t="shared" si="278"/>
        <v>2020</v>
      </c>
    </row>
    <row r="3005" spans="1:18" x14ac:dyDescent="0.25">
      <c r="A3005" s="4" t="s">
        <v>4010</v>
      </c>
      <c r="B3005" s="4" t="s">
        <v>56</v>
      </c>
      <c r="C3005" s="4" t="s">
        <v>224</v>
      </c>
      <c r="D3005" s="4" t="s">
        <v>75</v>
      </c>
      <c r="E3005" s="4" t="s">
        <v>627</v>
      </c>
      <c r="F3005" s="5">
        <v>44080</v>
      </c>
      <c r="G3005" s="4">
        <v>4</v>
      </c>
      <c r="H3005" s="11">
        <f>VLOOKUP(B3005,[1]!Product_Data[#Data],4,0)</f>
        <v>1848</v>
      </c>
      <c r="I3005" s="11">
        <f>VLOOKUP(B3005,[1]!Product_Data[#Data],3,0)</f>
        <v>1294</v>
      </c>
      <c r="J3005" s="11">
        <f t="shared" si="279"/>
        <v>5176</v>
      </c>
      <c r="K3005" s="11">
        <f t="shared" si="280"/>
        <v>7392</v>
      </c>
      <c r="L3005" s="11">
        <f t="shared" si="281"/>
        <v>2216</v>
      </c>
      <c r="M3005" t="str">
        <f>VLOOKUP(C3005,[1]!Location_Data[#Data],2,0)</f>
        <v>Huntington Beach</v>
      </c>
      <c r="N3005" t="str">
        <f>VLOOKUP(D3005,[1]!Salespeople_Data[#Data],2,0)</f>
        <v>Roger Robertson</v>
      </c>
      <c r="O3005" t="str">
        <f>VLOOKUP(E3005,[1]!Customer_Data[#Data],2,0)</f>
        <v>Chris Hall</v>
      </c>
      <c r="P3005" s="15">
        <f t="shared" si="276"/>
        <v>1</v>
      </c>
      <c r="Q3005">
        <f t="shared" si="277"/>
        <v>9</v>
      </c>
      <c r="R3005">
        <f t="shared" si="278"/>
        <v>2020</v>
      </c>
    </row>
    <row r="3006" spans="1:18" x14ac:dyDescent="0.25">
      <c r="A3006" s="2" t="s">
        <v>4011</v>
      </c>
      <c r="B3006" s="2" t="s">
        <v>207</v>
      </c>
      <c r="C3006" s="2" t="s">
        <v>392</v>
      </c>
      <c r="D3006" s="2" t="s">
        <v>80</v>
      </c>
      <c r="E3006" s="2" t="s">
        <v>963</v>
      </c>
      <c r="F3006" s="3">
        <v>44013</v>
      </c>
      <c r="G3006" s="2">
        <v>1</v>
      </c>
      <c r="H3006" s="11">
        <f>VLOOKUP(B3006,[1]!Product_Data[#Data],4,0)</f>
        <v>2464</v>
      </c>
      <c r="I3006" s="11">
        <f>VLOOKUP(B3006,[1]!Product_Data[#Data],3,0)</f>
        <v>1774</v>
      </c>
      <c r="J3006" s="11">
        <f t="shared" si="279"/>
        <v>1774</v>
      </c>
      <c r="K3006" s="11">
        <f t="shared" si="280"/>
        <v>2464</v>
      </c>
      <c r="L3006" s="11">
        <f t="shared" si="281"/>
        <v>690</v>
      </c>
      <c r="M3006" t="str">
        <f>VLOOKUP(C3006,[1]!Location_Data[#Data],2,0)</f>
        <v>Visalia</v>
      </c>
      <c r="N3006" t="str">
        <f>VLOOKUP(D3006,[1]!Salespeople_Data[#Data],2,0)</f>
        <v>Henry Nelson</v>
      </c>
      <c r="O3006" t="str">
        <f>VLOOKUP(E3006,[1]!Customer_Data[#Data],2,0)</f>
        <v>Ralph Oliver</v>
      </c>
      <c r="P3006" s="15">
        <f t="shared" si="276"/>
        <v>4</v>
      </c>
      <c r="Q3006">
        <f t="shared" si="277"/>
        <v>7</v>
      </c>
      <c r="R3006">
        <f t="shared" si="278"/>
        <v>2020</v>
      </c>
    </row>
    <row r="3007" spans="1:18" x14ac:dyDescent="0.25">
      <c r="A3007" s="4" t="s">
        <v>4012</v>
      </c>
      <c r="B3007" s="4" t="s">
        <v>152</v>
      </c>
      <c r="C3007" s="4" t="s">
        <v>135</v>
      </c>
      <c r="D3007" s="4" t="s">
        <v>225</v>
      </c>
      <c r="E3007" s="4" t="s">
        <v>1050</v>
      </c>
      <c r="F3007" s="5">
        <v>43879</v>
      </c>
      <c r="G3007" s="4">
        <v>3</v>
      </c>
      <c r="H3007" s="11">
        <f>VLOOKUP(B3007,[1]!Product_Data[#Data],4,0)</f>
        <v>951</v>
      </c>
      <c r="I3007" s="11">
        <f>VLOOKUP(B3007,[1]!Product_Data[#Data],3,0)</f>
        <v>504</v>
      </c>
      <c r="J3007" s="11">
        <f t="shared" si="279"/>
        <v>1512</v>
      </c>
      <c r="K3007" s="11">
        <f t="shared" si="280"/>
        <v>2853</v>
      </c>
      <c r="L3007" s="11">
        <f t="shared" si="281"/>
        <v>1341</v>
      </c>
      <c r="M3007" t="str">
        <f>VLOOKUP(C3007,[1]!Location_Data[#Data],2,0)</f>
        <v>Oxnard</v>
      </c>
      <c r="N3007" t="str">
        <f>VLOOKUP(D3007,[1]!Salespeople_Data[#Data],2,0)</f>
        <v>Andrew Bowman</v>
      </c>
      <c r="O3007" t="str">
        <f>VLOOKUP(E3007,[1]!Customer_Data[#Data],2,0)</f>
        <v>Aaron Moreno</v>
      </c>
      <c r="P3007" s="15">
        <f t="shared" si="276"/>
        <v>3</v>
      </c>
      <c r="Q3007">
        <f t="shared" si="277"/>
        <v>2</v>
      </c>
      <c r="R3007">
        <f t="shared" si="278"/>
        <v>2020</v>
      </c>
    </row>
    <row r="3008" spans="1:18" x14ac:dyDescent="0.25">
      <c r="A3008" s="2" t="s">
        <v>4013</v>
      </c>
      <c r="B3008" s="2" t="s">
        <v>796</v>
      </c>
      <c r="C3008" s="2" t="s">
        <v>276</v>
      </c>
      <c r="D3008" s="2" t="s">
        <v>308</v>
      </c>
      <c r="E3008" s="2" t="s">
        <v>4014</v>
      </c>
      <c r="F3008" s="3">
        <v>44195</v>
      </c>
      <c r="G3008" s="2">
        <v>1</v>
      </c>
      <c r="H3008" s="11">
        <f>VLOOKUP(B3008,[1]!Product_Data[#Data],4,0)</f>
        <v>1103</v>
      </c>
      <c r="I3008" s="11">
        <f>VLOOKUP(B3008,[1]!Product_Data[#Data],3,0)</f>
        <v>838</v>
      </c>
      <c r="J3008" s="11">
        <f t="shared" si="279"/>
        <v>838</v>
      </c>
      <c r="K3008" s="11">
        <f t="shared" si="280"/>
        <v>1103</v>
      </c>
      <c r="L3008" s="11">
        <f t="shared" si="281"/>
        <v>265</v>
      </c>
      <c r="M3008" t="str">
        <f>VLOOKUP(C3008,[1]!Location_Data[#Data],2,0)</f>
        <v>Orange</v>
      </c>
      <c r="N3008" t="str">
        <f>VLOOKUP(D3008,[1]!Salespeople_Data[#Data],2,0)</f>
        <v>Fred Robertson</v>
      </c>
      <c r="O3008" t="str">
        <f>VLOOKUP(E3008,[1]!Customer_Data[#Data],2,0)</f>
        <v>Stephen Kelly</v>
      </c>
      <c r="P3008" s="15">
        <f t="shared" si="276"/>
        <v>4</v>
      </c>
      <c r="Q3008">
        <f t="shared" si="277"/>
        <v>12</v>
      </c>
      <c r="R3008">
        <f t="shared" si="278"/>
        <v>2020</v>
      </c>
    </row>
    <row r="3009" spans="1:18" x14ac:dyDescent="0.25">
      <c r="A3009" s="4" t="s">
        <v>4015</v>
      </c>
      <c r="B3009" s="4" t="s">
        <v>8</v>
      </c>
      <c r="C3009" s="4" t="s">
        <v>469</v>
      </c>
      <c r="D3009" s="4" t="s">
        <v>49</v>
      </c>
      <c r="E3009" s="4" t="s">
        <v>722</v>
      </c>
      <c r="F3009" s="5">
        <v>43941</v>
      </c>
      <c r="G3009" s="4">
        <v>2</v>
      </c>
      <c r="H3009" s="11">
        <f>VLOOKUP(B3009,[1]!Product_Data[#Data],4,0)</f>
        <v>1522</v>
      </c>
      <c r="I3009" s="11">
        <f>VLOOKUP(B3009,[1]!Product_Data[#Data],3,0)</f>
        <v>791</v>
      </c>
      <c r="J3009" s="11">
        <f t="shared" si="279"/>
        <v>1582</v>
      </c>
      <c r="K3009" s="11">
        <f t="shared" si="280"/>
        <v>3044</v>
      </c>
      <c r="L3009" s="11">
        <f t="shared" si="281"/>
        <v>1462</v>
      </c>
      <c r="M3009" t="str">
        <f>VLOOKUP(C3009,[1]!Location_Data[#Data],2,0)</f>
        <v>Escondido</v>
      </c>
      <c r="N3009" t="str">
        <f>VLOOKUP(D3009,[1]!Salespeople_Data[#Data],2,0)</f>
        <v>Walter Cook</v>
      </c>
      <c r="O3009" t="str">
        <f>VLOOKUP(E3009,[1]!Customer_Data[#Data],2,0)</f>
        <v>Clarence Cunningham</v>
      </c>
      <c r="P3009" s="15">
        <f t="shared" si="276"/>
        <v>2</v>
      </c>
      <c r="Q3009">
        <f t="shared" si="277"/>
        <v>4</v>
      </c>
      <c r="R3009">
        <f t="shared" si="278"/>
        <v>2020</v>
      </c>
    </row>
    <row r="3010" spans="1:18" x14ac:dyDescent="0.25">
      <c r="A3010" s="2" t="s">
        <v>4016</v>
      </c>
      <c r="B3010" s="2" t="s">
        <v>245</v>
      </c>
      <c r="C3010" s="2" t="s">
        <v>195</v>
      </c>
      <c r="D3010" s="2" t="s">
        <v>106</v>
      </c>
      <c r="E3010" s="2" t="s">
        <v>1353</v>
      </c>
      <c r="F3010" s="3">
        <v>43872</v>
      </c>
      <c r="G3010" s="2">
        <v>3</v>
      </c>
      <c r="H3010" s="11">
        <f>VLOOKUP(B3010,[1]!Product_Data[#Data],4,0)</f>
        <v>818</v>
      </c>
      <c r="I3010" s="11">
        <f>VLOOKUP(B3010,[1]!Product_Data[#Data],3,0)</f>
        <v>450</v>
      </c>
      <c r="J3010" s="11">
        <f t="shared" si="279"/>
        <v>1350</v>
      </c>
      <c r="K3010" s="11">
        <f t="shared" si="280"/>
        <v>2454</v>
      </c>
      <c r="L3010" s="11">
        <f t="shared" si="281"/>
        <v>1104</v>
      </c>
      <c r="M3010" t="str">
        <f>VLOOKUP(C3010,[1]!Location_Data[#Data],2,0)</f>
        <v>Pomona</v>
      </c>
      <c r="N3010" t="str">
        <f>VLOOKUP(D3010,[1]!Salespeople_Data[#Data],2,0)</f>
        <v>Patrick Ruiz</v>
      </c>
      <c r="O3010" t="str">
        <f>VLOOKUP(E3010,[1]!Customer_Data[#Data],2,0)</f>
        <v>Anthony Chapman</v>
      </c>
      <c r="P3010" s="15">
        <f t="shared" ref="P3010:P3073" si="282">WEEKDAY(F3010)</f>
        <v>3</v>
      </c>
      <c r="Q3010">
        <f t="shared" ref="Q3010:Q3073" si="283">MONTH(F3010)</f>
        <v>2</v>
      </c>
      <c r="R3010">
        <f t="shared" ref="R3010:R3073" si="284">YEAR(F3010)</f>
        <v>2020</v>
      </c>
    </row>
    <row r="3011" spans="1:18" x14ac:dyDescent="0.25">
      <c r="A3011" s="4" t="s">
        <v>4017</v>
      </c>
      <c r="B3011" s="4" t="s">
        <v>271</v>
      </c>
      <c r="C3011" s="4" t="s">
        <v>135</v>
      </c>
      <c r="D3011" s="4" t="s">
        <v>126</v>
      </c>
      <c r="E3011" s="4" t="s">
        <v>912</v>
      </c>
      <c r="F3011" s="5">
        <v>43963</v>
      </c>
      <c r="G3011" s="4">
        <v>2</v>
      </c>
      <c r="H3011" s="11">
        <f>VLOOKUP(B3011,[1]!Product_Data[#Data],4,0)</f>
        <v>1587</v>
      </c>
      <c r="I3011" s="11">
        <f>VLOOKUP(B3011,[1]!Product_Data[#Data],3,0)</f>
        <v>1301</v>
      </c>
      <c r="J3011" s="11">
        <f t="shared" ref="J3011:J3074" si="285">PRODUCT(I3011,G3011)</f>
        <v>2602</v>
      </c>
      <c r="K3011" s="11">
        <f t="shared" ref="K3011:K3074" si="286">PRODUCT(H3011,G3011)</f>
        <v>3174</v>
      </c>
      <c r="L3011" s="11">
        <f t="shared" ref="L3011:L3074" si="287">K3011-J3011</f>
        <v>572</v>
      </c>
      <c r="M3011" t="str">
        <f>VLOOKUP(C3011,[1]!Location_Data[#Data],2,0)</f>
        <v>Oxnard</v>
      </c>
      <c r="N3011" t="str">
        <f>VLOOKUP(D3011,[1]!Salespeople_Data[#Data],2,0)</f>
        <v>Larry Castillo</v>
      </c>
      <c r="O3011" t="str">
        <f>VLOOKUP(E3011,[1]!Customer_Data[#Data],2,0)</f>
        <v>Ralph Wheeler</v>
      </c>
      <c r="P3011" s="15">
        <f t="shared" si="282"/>
        <v>3</v>
      </c>
      <c r="Q3011">
        <f t="shared" si="283"/>
        <v>5</v>
      </c>
      <c r="R3011">
        <f t="shared" si="284"/>
        <v>2020</v>
      </c>
    </row>
    <row r="3012" spans="1:18" x14ac:dyDescent="0.25">
      <c r="A3012" s="2" t="s">
        <v>4018</v>
      </c>
      <c r="B3012" s="2" t="s">
        <v>238</v>
      </c>
      <c r="C3012" s="2" t="s">
        <v>215</v>
      </c>
      <c r="D3012" s="2" t="s">
        <v>136</v>
      </c>
      <c r="E3012" s="2" t="s">
        <v>2513</v>
      </c>
      <c r="F3012" s="3">
        <v>43929</v>
      </c>
      <c r="G3012" s="2">
        <v>1</v>
      </c>
      <c r="H3012" s="11">
        <f>VLOOKUP(B3012,[1]!Product_Data[#Data],4,0)</f>
        <v>871</v>
      </c>
      <c r="I3012" s="11">
        <f>VLOOKUP(B3012,[1]!Product_Data[#Data],3,0)</f>
        <v>540</v>
      </c>
      <c r="J3012" s="11">
        <f t="shared" si="285"/>
        <v>540</v>
      </c>
      <c r="K3012" s="11">
        <f t="shared" si="286"/>
        <v>871</v>
      </c>
      <c r="L3012" s="11">
        <f t="shared" si="287"/>
        <v>331</v>
      </c>
      <c r="M3012" t="str">
        <f>VLOOKUP(C3012,[1]!Location_Data[#Data],2,0)</f>
        <v>El Cajon</v>
      </c>
      <c r="N3012" t="str">
        <f>VLOOKUP(D3012,[1]!Salespeople_Data[#Data],2,0)</f>
        <v>Clarence Fox</v>
      </c>
      <c r="O3012" t="str">
        <f>VLOOKUP(E3012,[1]!Customer_Data[#Data],2,0)</f>
        <v>Andrew Hansen</v>
      </c>
      <c r="P3012" s="15">
        <f t="shared" si="282"/>
        <v>4</v>
      </c>
      <c r="Q3012">
        <f t="shared" si="283"/>
        <v>4</v>
      </c>
      <c r="R3012">
        <f t="shared" si="284"/>
        <v>2020</v>
      </c>
    </row>
    <row r="3013" spans="1:18" x14ac:dyDescent="0.25">
      <c r="A3013" s="4" t="s">
        <v>4019</v>
      </c>
      <c r="B3013" s="4" t="s">
        <v>305</v>
      </c>
      <c r="C3013" s="4" t="s">
        <v>436</v>
      </c>
      <c r="D3013" s="4" t="s">
        <v>413</v>
      </c>
      <c r="E3013" s="4" t="s">
        <v>876</v>
      </c>
      <c r="F3013" s="5">
        <v>44047</v>
      </c>
      <c r="G3013" s="4">
        <v>1</v>
      </c>
      <c r="H3013" s="11">
        <f>VLOOKUP(B3013,[1]!Product_Data[#Data],4,0)</f>
        <v>504</v>
      </c>
      <c r="I3013" s="11">
        <f>VLOOKUP(B3013,[1]!Product_Data[#Data],3,0)</f>
        <v>408</v>
      </c>
      <c r="J3013" s="11">
        <f t="shared" si="285"/>
        <v>408</v>
      </c>
      <c r="K3013" s="11">
        <f t="shared" si="286"/>
        <v>504</v>
      </c>
      <c r="L3013" s="11">
        <f t="shared" si="287"/>
        <v>96</v>
      </c>
      <c r="M3013" t="str">
        <f>VLOOKUP(C3013,[1]!Location_Data[#Data],2,0)</f>
        <v>Jurupa Valley</v>
      </c>
      <c r="N3013" t="str">
        <f>VLOOKUP(D3013,[1]!Salespeople_Data[#Data],2,0)</f>
        <v>Kenneth Bradley</v>
      </c>
      <c r="O3013" t="str">
        <f>VLOOKUP(E3013,[1]!Customer_Data[#Data],2,0)</f>
        <v>Edward Mason</v>
      </c>
      <c r="P3013" s="15">
        <f t="shared" si="282"/>
        <v>3</v>
      </c>
      <c r="Q3013">
        <f t="shared" si="283"/>
        <v>8</v>
      </c>
      <c r="R3013">
        <f t="shared" si="284"/>
        <v>2020</v>
      </c>
    </row>
    <row r="3014" spans="1:18" x14ac:dyDescent="0.25">
      <c r="A3014" s="2" t="s">
        <v>4020</v>
      </c>
      <c r="B3014" s="2" t="s">
        <v>155</v>
      </c>
      <c r="C3014" s="2" t="s">
        <v>731</v>
      </c>
      <c r="D3014" s="2" t="s">
        <v>212</v>
      </c>
      <c r="E3014" s="2" t="s">
        <v>1120</v>
      </c>
      <c r="F3014" s="3">
        <v>43970</v>
      </c>
      <c r="G3014" s="2">
        <v>1</v>
      </c>
      <c r="H3014" s="11">
        <f>VLOOKUP(B3014,[1]!Product_Data[#Data],4,0)</f>
        <v>1353</v>
      </c>
      <c r="I3014" s="11">
        <f>VLOOKUP(B3014,[1]!Product_Data[#Data],3,0)</f>
        <v>947</v>
      </c>
      <c r="J3014" s="11">
        <f t="shared" si="285"/>
        <v>947</v>
      </c>
      <c r="K3014" s="11">
        <f t="shared" si="286"/>
        <v>1353</v>
      </c>
      <c r="L3014" s="11">
        <f t="shared" si="287"/>
        <v>406</v>
      </c>
      <c r="M3014" t="str">
        <f>VLOOKUP(C3014,[1]!Location_Data[#Data],2,0)</f>
        <v>Costa Mesa</v>
      </c>
      <c r="N3014" t="str">
        <f>VLOOKUP(D3014,[1]!Salespeople_Data[#Data],2,0)</f>
        <v>Ronald Reed</v>
      </c>
      <c r="O3014" t="str">
        <f>VLOOKUP(E3014,[1]!Customer_Data[#Data],2,0)</f>
        <v>Fred Russell</v>
      </c>
      <c r="P3014" s="15">
        <f t="shared" si="282"/>
        <v>3</v>
      </c>
      <c r="Q3014">
        <f t="shared" si="283"/>
        <v>5</v>
      </c>
      <c r="R3014">
        <f t="shared" si="284"/>
        <v>2020</v>
      </c>
    </row>
    <row r="3015" spans="1:18" x14ac:dyDescent="0.25">
      <c r="A3015" s="4" t="s">
        <v>4021</v>
      </c>
      <c r="B3015" s="4" t="s">
        <v>361</v>
      </c>
      <c r="C3015" s="4" t="s">
        <v>182</v>
      </c>
      <c r="D3015" s="4" t="s">
        <v>239</v>
      </c>
      <c r="E3015" s="4" t="s">
        <v>611</v>
      </c>
      <c r="F3015" s="5">
        <v>43936</v>
      </c>
      <c r="G3015" s="4">
        <v>1</v>
      </c>
      <c r="H3015" s="11">
        <f>VLOOKUP(B3015,[1]!Product_Data[#Data],4,0)</f>
        <v>1338</v>
      </c>
      <c r="I3015" s="11">
        <f>VLOOKUP(B3015,[1]!Product_Data[#Data],3,0)</f>
        <v>682</v>
      </c>
      <c r="J3015" s="11">
        <f t="shared" si="285"/>
        <v>682</v>
      </c>
      <c r="K3015" s="11">
        <f t="shared" si="286"/>
        <v>1338</v>
      </c>
      <c r="L3015" s="11">
        <f t="shared" si="287"/>
        <v>656</v>
      </c>
      <c r="M3015" t="str">
        <f>VLOOKUP(C3015,[1]!Location_Data[#Data],2,0)</f>
        <v>Vallejo</v>
      </c>
      <c r="N3015" t="str">
        <f>VLOOKUP(D3015,[1]!Salespeople_Data[#Data],2,0)</f>
        <v>John Reyes</v>
      </c>
      <c r="O3015" t="str">
        <f>VLOOKUP(E3015,[1]!Customer_Data[#Data],2,0)</f>
        <v>Joseph Murphy</v>
      </c>
      <c r="P3015" s="15">
        <f t="shared" si="282"/>
        <v>4</v>
      </c>
      <c r="Q3015">
        <f t="shared" si="283"/>
        <v>4</v>
      </c>
      <c r="R3015">
        <f t="shared" si="284"/>
        <v>2020</v>
      </c>
    </row>
    <row r="3016" spans="1:18" x14ac:dyDescent="0.25">
      <c r="A3016" s="2" t="s">
        <v>4022</v>
      </c>
      <c r="B3016" s="2" t="s">
        <v>114</v>
      </c>
      <c r="C3016" s="2" t="s">
        <v>57</v>
      </c>
      <c r="D3016" s="2" t="s">
        <v>239</v>
      </c>
      <c r="E3016" s="2" t="s">
        <v>1522</v>
      </c>
      <c r="F3016" s="3">
        <v>44065</v>
      </c>
      <c r="G3016" s="2">
        <v>1</v>
      </c>
      <c r="H3016" s="11">
        <f>VLOOKUP(B3016,[1]!Product_Data[#Data],4,0)</f>
        <v>545</v>
      </c>
      <c r="I3016" s="11">
        <f>VLOOKUP(B3016,[1]!Product_Data[#Data],3,0)</f>
        <v>425</v>
      </c>
      <c r="J3016" s="11">
        <f t="shared" si="285"/>
        <v>425</v>
      </c>
      <c r="K3016" s="11">
        <f t="shared" si="286"/>
        <v>545</v>
      </c>
      <c r="L3016" s="11">
        <f t="shared" si="287"/>
        <v>120</v>
      </c>
      <c r="M3016" t="str">
        <f>VLOOKUP(C3016,[1]!Location_Data[#Data],2,0)</f>
        <v>Thousand Oaks</v>
      </c>
      <c r="N3016" t="str">
        <f>VLOOKUP(D3016,[1]!Salespeople_Data[#Data],2,0)</f>
        <v>John Reyes</v>
      </c>
      <c r="O3016" t="str">
        <f>VLOOKUP(E3016,[1]!Customer_Data[#Data],2,0)</f>
        <v>Ryan Ruiz</v>
      </c>
      <c r="P3016" s="15">
        <f t="shared" si="282"/>
        <v>7</v>
      </c>
      <c r="Q3016">
        <f t="shared" si="283"/>
        <v>8</v>
      </c>
      <c r="R3016">
        <f t="shared" si="284"/>
        <v>2020</v>
      </c>
    </row>
    <row r="3017" spans="1:18" x14ac:dyDescent="0.25">
      <c r="A3017" s="4" t="s">
        <v>4023</v>
      </c>
      <c r="B3017" s="4" t="s">
        <v>260</v>
      </c>
      <c r="C3017" s="4" t="s">
        <v>215</v>
      </c>
      <c r="D3017" s="4" t="s">
        <v>40</v>
      </c>
      <c r="E3017" s="4" t="s">
        <v>656</v>
      </c>
      <c r="F3017" s="5">
        <v>44019</v>
      </c>
      <c r="G3017" s="4">
        <v>1</v>
      </c>
      <c r="H3017" s="11">
        <f>VLOOKUP(B3017,[1]!Product_Data[#Data],4,0)</f>
        <v>502</v>
      </c>
      <c r="I3017" s="11">
        <f>VLOOKUP(B3017,[1]!Product_Data[#Data],3,0)</f>
        <v>296</v>
      </c>
      <c r="J3017" s="11">
        <f t="shared" si="285"/>
        <v>296</v>
      </c>
      <c r="K3017" s="11">
        <f t="shared" si="286"/>
        <v>502</v>
      </c>
      <c r="L3017" s="11">
        <f t="shared" si="287"/>
        <v>206</v>
      </c>
      <c r="M3017" t="str">
        <f>VLOOKUP(C3017,[1]!Location_Data[#Data],2,0)</f>
        <v>El Cajon</v>
      </c>
      <c r="N3017" t="str">
        <f>VLOOKUP(D3017,[1]!Salespeople_Data[#Data],2,0)</f>
        <v>Brian Hansen</v>
      </c>
      <c r="O3017" t="str">
        <f>VLOOKUP(E3017,[1]!Customer_Data[#Data],2,0)</f>
        <v>Harry Castillo</v>
      </c>
      <c r="P3017" s="15">
        <f t="shared" si="282"/>
        <v>3</v>
      </c>
      <c r="Q3017">
        <f t="shared" si="283"/>
        <v>7</v>
      </c>
      <c r="R3017">
        <f t="shared" si="284"/>
        <v>2020</v>
      </c>
    </row>
    <row r="3018" spans="1:18" x14ac:dyDescent="0.25">
      <c r="A3018" s="2" t="s">
        <v>4024</v>
      </c>
      <c r="B3018" s="2" t="s">
        <v>256</v>
      </c>
      <c r="C3018" s="2" t="s">
        <v>570</v>
      </c>
      <c r="D3018" s="2" t="s">
        <v>80</v>
      </c>
      <c r="E3018" s="2" t="s">
        <v>213</v>
      </c>
      <c r="F3018" s="3">
        <v>43916</v>
      </c>
      <c r="G3018" s="2">
        <v>3</v>
      </c>
      <c r="H3018" s="11">
        <f>VLOOKUP(B3018,[1]!Product_Data[#Data],4,0)</f>
        <v>596</v>
      </c>
      <c r="I3018" s="11">
        <f>VLOOKUP(B3018,[1]!Product_Data[#Data],3,0)</f>
        <v>358</v>
      </c>
      <c r="J3018" s="11">
        <f t="shared" si="285"/>
        <v>1074</v>
      </c>
      <c r="K3018" s="11">
        <f t="shared" si="286"/>
        <v>1788</v>
      </c>
      <c r="L3018" s="11">
        <f t="shared" si="287"/>
        <v>714</v>
      </c>
      <c r="M3018" t="str">
        <f>VLOOKUP(C3018,[1]!Location_Data[#Data],2,0)</f>
        <v>Fresno</v>
      </c>
      <c r="N3018" t="str">
        <f>VLOOKUP(D3018,[1]!Salespeople_Data[#Data],2,0)</f>
        <v>Henry Nelson</v>
      </c>
      <c r="O3018" t="str">
        <f>VLOOKUP(E3018,[1]!Customer_Data[#Data],2,0)</f>
        <v>Sean Price</v>
      </c>
      <c r="P3018" s="15">
        <f t="shared" si="282"/>
        <v>5</v>
      </c>
      <c r="Q3018">
        <f t="shared" si="283"/>
        <v>3</v>
      </c>
      <c r="R3018">
        <f t="shared" si="284"/>
        <v>2020</v>
      </c>
    </row>
    <row r="3019" spans="1:18" x14ac:dyDescent="0.25">
      <c r="A3019" s="4" t="s">
        <v>4025</v>
      </c>
      <c r="B3019" s="4" t="s">
        <v>210</v>
      </c>
      <c r="C3019" s="4" t="s">
        <v>643</v>
      </c>
      <c r="D3019" s="4" t="s">
        <v>15</v>
      </c>
      <c r="E3019" s="4" t="s">
        <v>2357</v>
      </c>
      <c r="F3019" s="5">
        <v>44160</v>
      </c>
      <c r="G3019" s="4">
        <v>1</v>
      </c>
      <c r="H3019" s="11">
        <f>VLOOKUP(B3019,[1]!Product_Data[#Data],4,0)</f>
        <v>458</v>
      </c>
      <c r="I3019" s="11">
        <f>VLOOKUP(B3019,[1]!Product_Data[#Data],3,0)</f>
        <v>376</v>
      </c>
      <c r="J3019" s="11">
        <f t="shared" si="285"/>
        <v>376</v>
      </c>
      <c r="K3019" s="11">
        <f t="shared" si="286"/>
        <v>458</v>
      </c>
      <c r="L3019" s="11">
        <f t="shared" si="287"/>
        <v>82</v>
      </c>
      <c r="M3019" t="str">
        <f>VLOOKUP(C3019,[1]!Location_Data[#Data],2,0)</f>
        <v>Hayward</v>
      </c>
      <c r="N3019" t="str">
        <f>VLOOKUP(D3019,[1]!Salespeople_Data[#Data],2,0)</f>
        <v>Ryan Butler</v>
      </c>
      <c r="O3019" t="str">
        <f>VLOOKUP(E3019,[1]!Customer_Data[#Data],2,0)</f>
        <v>Brian Murphy</v>
      </c>
      <c r="P3019" s="15">
        <f t="shared" si="282"/>
        <v>4</v>
      </c>
      <c r="Q3019">
        <f t="shared" si="283"/>
        <v>11</v>
      </c>
      <c r="R3019">
        <f t="shared" si="284"/>
        <v>2020</v>
      </c>
    </row>
    <row r="3020" spans="1:18" x14ac:dyDescent="0.25">
      <c r="A3020" s="2" t="s">
        <v>4026</v>
      </c>
      <c r="B3020" s="2" t="s">
        <v>177</v>
      </c>
      <c r="C3020" s="2" t="s">
        <v>272</v>
      </c>
      <c r="D3020" s="2" t="s">
        <v>40</v>
      </c>
      <c r="E3020" s="2" t="s">
        <v>836</v>
      </c>
      <c r="F3020" s="3">
        <v>43934</v>
      </c>
      <c r="G3020" s="2">
        <v>2</v>
      </c>
      <c r="H3020" s="11">
        <f>VLOOKUP(B3020,[1]!Product_Data[#Data],4,0)</f>
        <v>2497</v>
      </c>
      <c r="I3020" s="11">
        <f>VLOOKUP(B3020,[1]!Product_Data[#Data],3,0)</f>
        <v>1473</v>
      </c>
      <c r="J3020" s="11">
        <f t="shared" si="285"/>
        <v>2946</v>
      </c>
      <c r="K3020" s="11">
        <f t="shared" si="286"/>
        <v>4994</v>
      </c>
      <c r="L3020" s="11">
        <f t="shared" si="287"/>
        <v>2048</v>
      </c>
      <c r="M3020" t="str">
        <f>VLOOKUP(C3020,[1]!Location_Data[#Data],2,0)</f>
        <v>Torrance</v>
      </c>
      <c r="N3020" t="str">
        <f>VLOOKUP(D3020,[1]!Salespeople_Data[#Data],2,0)</f>
        <v>Brian Hansen</v>
      </c>
      <c r="O3020" t="str">
        <f>VLOOKUP(E3020,[1]!Customer_Data[#Data],2,0)</f>
        <v>Philip Wheeler</v>
      </c>
      <c r="P3020" s="15">
        <f t="shared" si="282"/>
        <v>2</v>
      </c>
      <c r="Q3020">
        <f t="shared" si="283"/>
        <v>4</v>
      </c>
      <c r="R3020">
        <f t="shared" si="284"/>
        <v>2020</v>
      </c>
    </row>
    <row r="3021" spans="1:18" x14ac:dyDescent="0.25">
      <c r="A3021" s="4" t="s">
        <v>4027</v>
      </c>
      <c r="B3021" s="4" t="s">
        <v>228</v>
      </c>
      <c r="C3021" s="4" t="s">
        <v>195</v>
      </c>
      <c r="D3021" s="4" t="s">
        <v>264</v>
      </c>
      <c r="E3021" s="4" t="s">
        <v>371</v>
      </c>
      <c r="F3021" s="5">
        <v>43889</v>
      </c>
      <c r="G3021" s="4">
        <v>1</v>
      </c>
      <c r="H3021" s="11">
        <f>VLOOKUP(B3021,[1]!Product_Data[#Data],4,0)</f>
        <v>1862</v>
      </c>
      <c r="I3021" s="11">
        <f>VLOOKUP(B3021,[1]!Product_Data[#Data],3,0)</f>
        <v>1173</v>
      </c>
      <c r="J3021" s="11">
        <f t="shared" si="285"/>
        <v>1173</v>
      </c>
      <c r="K3021" s="11">
        <f t="shared" si="286"/>
        <v>1862</v>
      </c>
      <c r="L3021" s="11">
        <f t="shared" si="287"/>
        <v>689</v>
      </c>
      <c r="M3021" t="str">
        <f>VLOOKUP(C3021,[1]!Location_Data[#Data],2,0)</f>
        <v>Pomona</v>
      </c>
      <c r="N3021" t="str">
        <f>VLOOKUP(D3021,[1]!Salespeople_Data[#Data],2,0)</f>
        <v>Ernest Wheeler</v>
      </c>
      <c r="O3021" t="str">
        <f>VLOOKUP(E3021,[1]!Customer_Data[#Data],2,0)</f>
        <v>Wayne Gordon</v>
      </c>
      <c r="P3021" s="15">
        <f t="shared" si="282"/>
        <v>6</v>
      </c>
      <c r="Q3021">
        <f t="shared" si="283"/>
        <v>2</v>
      </c>
      <c r="R3021">
        <f t="shared" si="284"/>
        <v>2020</v>
      </c>
    </row>
    <row r="3022" spans="1:18" x14ac:dyDescent="0.25">
      <c r="A3022" s="2" t="s">
        <v>4028</v>
      </c>
      <c r="B3022" s="2" t="s">
        <v>352</v>
      </c>
      <c r="C3022" s="2" t="s">
        <v>174</v>
      </c>
      <c r="D3022" s="2" t="s">
        <v>35</v>
      </c>
      <c r="E3022" s="2" t="s">
        <v>1120</v>
      </c>
      <c r="F3022" s="3">
        <v>44053</v>
      </c>
      <c r="G3022" s="2">
        <v>3</v>
      </c>
      <c r="H3022" s="11">
        <f>VLOOKUP(B3022,[1]!Product_Data[#Data],4,0)</f>
        <v>203</v>
      </c>
      <c r="I3022" s="11">
        <f>VLOOKUP(B3022,[1]!Product_Data[#Data],3,0)</f>
        <v>154</v>
      </c>
      <c r="J3022" s="11">
        <f t="shared" si="285"/>
        <v>462</v>
      </c>
      <c r="K3022" s="11">
        <f t="shared" si="286"/>
        <v>609</v>
      </c>
      <c r="L3022" s="11">
        <f t="shared" si="287"/>
        <v>147</v>
      </c>
      <c r="M3022" t="str">
        <f>VLOOKUP(C3022,[1]!Location_Data[#Data],2,0)</f>
        <v>Norwalk</v>
      </c>
      <c r="N3022" t="str">
        <f>VLOOKUP(D3022,[1]!Salespeople_Data[#Data],2,0)</f>
        <v>Charles Harper</v>
      </c>
      <c r="O3022" t="str">
        <f>VLOOKUP(E3022,[1]!Customer_Data[#Data],2,0)</f>
        <v>Fred Russell</v>
      </c>
      <c r="P3022" s="15">
        <f t="shared" si="282"/>
        <v>2</v>
      </c>
      <c r="Q3022">
        <f t="shared" si="283"/>
        <v>8</v>
      </c>
      <c r="R3022">
        <f t="shared" si="284"/>
        <v>2020</v>
      </c>
    </row>
    <row r="3023" spans="1:18" x14ac:dyDescent="0.25">
      <c r="A3023" s="4" t="s">
        <v>4029</v>
      </c>
      <c r="B3023" s="4" t="s">
        <v>348</v>
      </c>
      <c r="C3023" s="4" t="s">
        <v>24</v>
      </c>
      <c r="D3023" s="4" t="s">
        <v>49</v>
      </c>
      <c r="E3023" s="4" t="s">
        <v>97</v>
      </c>
      <c r="F3023" s="5">
        <v>43914</v>
      </c>
      <c r="G3023" s="4">
        <v>4</v>
      </c>
      <c r="H3023" s="11">
        <f>VLOOKUP(B3023,[1]!Product_Data[#Data],4,0)</f>
        <v>603</v>
      </c>
      <c r="I3023" s="11">
        <f>VLOOKUP(B3023,[1]!Product_Data[#Data],3,0)</f>
        <v>416</v>
      </c>
      <c r="J3023" s="11">
        <f t="shared" si="285"/>
        <v>1664</v>
      </c>
      <c r="K3023" s="11">
        <f t="shared" si="286"/>
        <v>2412</v>
      </c>
      <c r="L3023" s="11">
        <f t="shared" si="287"/>
        <v>748</v>
      </c>
      <c r="M3023" t="str">
        <f>VLOOKUP(C3023,[1]!Location_Data[#Data],2,0)</f>
        <v>Lancaster</v>
      </c>
      <c r="N3023" t="str">
        <f>VLOOKUP(D3023,[1]!Salespeople_Data[#Data],2,0)</f>
        <v>Walter Cook</v>
      </c>
      <c r="O3023" t="str">
        <f>VLOOKUP(E3023,[1]!Customer_Data[#Data],2,0)</f>
        <v>Mark Elliott</v>
      </c>
      <c r="P3023" s="15">
        <f t="shared" si="282"/>
        <v>3</v>
      </c>
      <c r="Q3023">
        <f t="shared" si="283"/>
        <v>3</v>
      </c>
      <c r="R3023">
        <f t="shared" si="284"/>
        <v>2020</v>
      </c>
    </row>
    <row r="3024" spans="1:18" x14ac:dyDescent="0.25">
      <c r="A3024" s="2" t="s">
        <v>4030</v>
      </c>
      <c r="B3024" s="2" t="s">
        <v>104</v>
      </c>
      <c r="C3024" s="2" t="s">
        <v>66</v>
      </c>
      <c r="D3024" s="2" t="s">
        <v>63</v>
      </c>
      <c r="E3024" s="2" t="s">
        <v>816</v>
      </c>
      <c r="F3024" s="3">
        <v>44034</v>
      </c>
      <c r="G3024" s="2">
        <v>2</v>
      </c>
      <c r="H3024" s="11">
        <f>VLOOKUP(B3024,[1]!Product_Data[#Data],4,0)</f>
        <v>1671</v>
      </c>
      <c r="I3024" s="11">
        <f>VLOOKUP(B3024,[1]!Product_Data[#Data],3,0)</f>
        <v>1220</v>
      </c>
      <c r="J3024" s="11">
        <f t="shared" si="285"/>
        <v>2440</v>
      </c>
      <c r="K3024" s="11">
        <f t="shared" si="286"/>
        <v>3342</v>
      </c>
      <c r="L3024" s="11">
        <f t="shared" si="287"/>
        <v>902</v>
      </c>
      <c r="M3024" t="str">
        <f>VLOOKUP(C3024,[1]!Location_Data[#Data],2,0)</f>
        <v>Ontario</v>
      </c>
      <c r="N3024" t="str">
        <f>VLOOKUP(D3024,[1]!Salespeople_Data[#Data],2,0)</f>
        <v>Jeremy Mendoza</v>
      </c>
      <c r="O3024" t="str">
        <f>VLOOKUP(E3024,[1]!Customer_Data[#Data],2,0)</f>
        <v>Steven Martinez</v>
      </c>
      <c r="P3024" s="15">
        <f t="shared" si="282"/>
        <v>4</v>
      </c>
      <c r="Q3024">
        <f t="shared" si="283"/>
        <v>7</v>
      </c>
      <c r="R3024">
        <f t="shared" si="284"/>
        <v>2020</v>
      </c>
    </row>
    <row r="3025" spans="1:18" x14ac:dyDescent="0.25">
      <c r="A3025" s="4" t="s">
        <v>4031</v>
      </c>
      <c r="B3025" s="4" t="s">
        <v>370</v>
      </c>
      <c r="C3025" s="4" t="s">
        <v>174</v>
      </c>
      <c r="D3025" s="4" t="s">
        <v>269</v>
      </c>
      <c r="E3025" s="4" t="s">
        <v>205</v>
      </c>
      <c r="F3025" s="5">
        <v>44158</v>
      </c>
      <c r="G3025" s="4">
        <v>2</v>
      </c>
      <c r="H3025" s="11">
        <f>VLOOKUP(B3025,[1]!Product_Data[#Data],4,0)</f>
        <v>771</v>
      </c>
      <c r="I3025" s="11">
        <f>VLOOKUP(B3025,[1]!Product_Data[#Data],3,0)</f>
        <v>648</v>
      </c>
      <c r="J3025" s="11">
        <f t="shared" si="285"/>
        <v>1296</v>
      </c>
      <c r="K3025" s="11">
        <f t="shared" si="286"/>
        <v>1542</v>
      </c>
      <c r="L3025" s="11">
        <f t="shared" si="287"/>
        <v>246</v>
      </c>
      <c r="M3025" t="str">
        <f>VLOOKUP(C3025,[1]!Location_Data[#Data],2,0)</f>
        <v>Norwalk</v>
      </c>
      <c r="N3025" t="str">
        <f>VLOOKUP(D3025,[1]!Salespeople_Data[#Data],2,0)</f>
        <v>Kevin Butler</v>
      </c>
      <c r="O3025" t="str">
        <f>VLOOKUP(E3025,[1]!Customer_Data[#Data],2,0)</f>
        <v>David Ford</v>
      </c>
      <c r="P3025" s="15">
        <f t="shared" si="282"/>
        <v>2</v>
      </c>
      <c r="Q3025">
        <f t="shared" si="283"/>
        <v>11</v>
      </c>
      <c r="R3025">
        <f t="shared" si="284"/>
        <v>2020</v>
      </c>
    </row>
    <row r="3026" spans="1:18" x14ac:dyDescent="0.25">
      <c r="A3026" s="2" t="s">
        <v>4032</v>
      </c>
      <c r="B3026" s="2" t="s">
        <v>56</v>
      </c>
      <c r="C3026" s="2" t="s">
        <v>190</v>
      </c>
      <c r="D3026" s="2" t="s">
        <v>136</v>
      </c>
      <c r="E3026" s="2" t="s">
        <v>1353</v>
      </c>
      <c r="F3026" s="3">
        <v>44044</v>
      </c>
      <c r="G3026" s="2">
        <v>1</v>
      </c>
      <c r="H3026" s="11">
        <f>VLOOKUP(B3026,[1]!Product_Data[#Data],4,0)</f>
        <v>1848</v>
      </c>
      <c r="I3026" s="11">
        <f>VLOOKUP(B3026,[1]!Product_Data[#Data],3,0)</f>
        <v>1294</v>
      </c>
      <c r="J3026" s="11">
        <f t="shared" si="285"/>
        <v>1294</v>
      </c>
      <c r="K3026" s="11">
        <f t="shared" si="286"/>
        <v>1848</v>
      </c>
      <c r="L3026" s="11">
        <f t="shared" si="287"/>
        <v>554</v>
      </c>
      <c r="M3026" t="str">
        <f>VLOOKUP(C3026,[1]!Location_Data[#Data],2,0)</f>
        <v>Oakland</v>
      </c>
      <c r="N3026" t="str">
        <f>VLOOKUP(D3026,[1]!Salespeople_Data[#Data],2,0)</f>
        <v>Clarence Fox</v>
      </c>
      <c r="O3026" t="str">
        <f>VLOOKUP(E3026,[1]!Customer_Data[#Data],2,0)</f>
        <v>Anthony Chapman</v>
      </c>
      <c r="P3026" s="15">
        <f t="shared" si="282"/>
        <v>7</v>
      </c>
      <c r="Q3026">
        <f t="shared" si="283"/>
        <v>8</v>
      </c>
      <c r="R3026">
        <f t="shared" si="284"/>
        <v>2020</v>
      </c>
    </row>
    <row r="3027" spans="1:18" x14ac:dyDescent="0.25">
      <c r="A3027" s="4" t="s">
        <v>4033</v>
      </c>
      <c r="B3027" s="4" t="s">
        <v>173</v>
      </c>
      <c r="C3027" s="4" t="s">
        <v>392</v>
      </c>
      <c r="D3027" s="4" t="s">
        <v>413</v>
      </c>
      <c r="E3027" s="4" t="s">
        <v>493</v>
      </c>
      <c r="F3027" s="5">
        <v>44083</v>
      </c>
      <c r="G3027" s="4">
        <v>4</v>
      </c>
      <c r="H3027" s="11">
        <f>VLOOKUP(B3027,[1]!Product_Data[#Data],4,0)</f>
        <v>2005</v>
      </c>
      <c r="I3027" s="11">
        <f>VLOOKUP(B3027,[1]!Product_Data[#Data],3,0)</f>
        <v>1223</v>
      </c>
      <c r="J3027" s="11">
        <f t="shared" si="285"/>
        <v>4892</v>
      </c>
      <c r="K3027" s="11">
        <f t="shared" si="286"/>
        <v>8020</v>
      </c>
      <c r="L3027" s="11">
        <f t="shared" si="287"/>
        <v>3128</v>
      </c>
      <c r="M3027" t="str">
        <f>VLOOKUP(C3027,[1]!Location_Data[#Data],2,0)</f>
        <v>Visalia</v>
      </c>
      <c r="N3027" t="str">
        <f>VLOOKUP(D3027,[1]!Salespeople_Data[#Data],2,0)</f>
        <v>Kenneth Bradley</v>
      </c>
      <c r="O3027" t="str">
        <f>VLOOKUP(E3027,[1]!Customer_Data[#Data],2,0)</f>
        <v>Martin Reyes</v>
      </c>
      <c r="P3027" s="15">
        <f t="shared" si="282"/>
        <v>4</v>
      </c>
      <c r="Q3027">
        <f t="shared" si="283"/>
        <v>9</v>
      </c>
      <c r="R3027">
        <f t="shared" si="284"/>
        <v>2020</v>
      </c>
    </row>
    <row r="3028" spans="1:18" x14ac:dyDescent="0.25">
      <c r="A3028" s="2" t="s">
        <v>4034</v>
      </c>
      <c r="B3028" s="2" t="s">
        <v>421</v>
      </c>
      <c r="C3028" s="2" t="s">
        <v>120</v>
      </c>
      <c r="D3028" s="2" t="s">
        <v>75</v>
      </c>
      <c r="E3028" s="2" t="s">
        <v>2269</v>
      </c>
      <c r="F3028" s="3">
        <v>43834</v>
      </c>
      <c r="G3028" s="2">
        <v>1</v>
      </c>
      <c r="H3028" s="11">
        <f>VLOOKUP(B3028,[1]!Product_Data[#Data],4,0)</f>
        <v>826</v>
      </c>
      <c r="I3028" s="11">
        <f>VLOOKUP(B3028,[1]!Product_Data[#Data],3,0)</f>
        <v>562</v>
      </c>
      <c r="J3028" s="11">
        <f t="shared" si="285"/>
        <v>562</v>
      </c>
      <c r="K3028" s="11">
        <f t="shared" si="286"/>
        <v>826</v>
      </c>
      <c r="L3028" s="11">
        <f t="shared" si="287"/>
        <v>264</v>
      </c>
      <c r="M3028" t="str">
        <f>VLOOKUP(C3028,[1]!Location_Data[#Data],2,0)</f>
        <v>Elk Grove</v>
      </c>
      <c r="N3028" t="str">
        <f>VLOOKUP(D3028,[1]!Salespeople_Data[#Data],2,0)</f>
        <v>Roger Robertson</v>
      </c>
      <c r="O3028" t="str">
        <f>VLOOKUP(E3028,[1]!Customer_Data[#Data],2,0)</f>
        <v>Matthew Smith</v>
      </c>
      <c r="P3028" s="15">
        <f t="shared" si="282"/>
        <v>7</v>
      </c>
      <c r="Q3028">
        <f t="shared" si="283"/>
        <v>1</v>
      </c>
      <c r="R3028">
        <f t="shared" si="284"/>
        <v>2020</v>
      </c>
    </row>
    <row r="3029" spans="1:18" x14ac:dyDescent="0.25">
      <c r="A3029" s="4" t="s">
        <v>4035</v>
      </c>
      <c r="B3029" s="4" t="s">
        <v>352</v>
      </c>
      <c r="C3029" s="4" t="s">
        <v>70</v>
      </c>
      <c r="D3029" s="4" t="s">
        <v>356</v>
      </c>
      <c r="E3029" s="4" t="s">
        <v>554</v>
      </c>
      <c r="F3029" s="5">
        <v>44185</v>
      </c>
      <c r="G3029" s="4">
        <v>4</v>
      </c>
      <c r="H3029" s="11">
        <f>VLOOKUP(B3029,[1]!Product_Data[#Data],4,0)</f>
        <v>203</v>
      </c>
      <c r="I3029" s="11">
        <f>VLOOKUP(B3029,[1]!Product_Data[#Data],3,0)</f>
        <v>154</v>
      </c>
      <c r="J3029" s="11">
        <f t="shared" si="285"/>
        <v>616</v>
      </c>
      <c r="K3029" s="11">
        <f t="shared" si="286"/>
        <v>812</v>
      </c>
      <c r="L3029" s="11">
        <f t="shared" si="287"/>
        <v>196</v>
      </c>
      <c r="M3029" t="str">
        <f>VLOOKUP(C3029,[1]!Location_Data[#Data],2,0)</f>
        <v>Clovis</v>
      </c>
      <c r="N3029" t="str">
        <f>VLOOKUP(D3029,[1]!Salespeople_Data[#Data],2,0)</f>
        <v>Jimmy Young</v>
      </c>
      <c r="O3029" t="str">
        <f>VLOOKUP(E3029,[1]!Customer_Data[#Data],2,0)</f>
        <v>David Smith</v>
      </c>
      <c r="P3029" s="15">
        <f t="shared" si="282"/>
        <v>1</v>
      </c>
      <c r="Q3029">
        <f t="shared" si="283"/>
        <v>12</v>
      </c>
      <c r="R3029">
        <f t="shared" si="284"/>
        <v>2020</v>
      </c>
    </row>
    <row r="3030" spans="1:18" x14ac:dyDescent="0.25">
      <c r="A3030" s="2" t="s">
        <v>4036</v>
      </c>
      <c r="B3030" s="2" t="s">
        <v>78</v>
      </c>
      <c r="C3030" s="2" t="s">
        <v>14</v>
      </c>
      <c r="D3030" s="2" t="s">
        <v>116</v>
      </c>
      <c r="E3030" s="2" t="s">
        <v>653</v>
      </c>
      <c r="F3030" s="3">
        <v>43963</v>
      </c>
      <c r="G3030" s="2">
        <v>4</v>
      </c>
      <c r="H3030" s="11">
        <f>VLOOKUP(B3030,[1]!Product_Data[#Data],4,0)</f>
        <v>1380</v>
      </c>
      <c r="I3030" s="11">
        <f>VLOOKUP(B3030,[1]!Product_Data[#Data],3,0)</f>
        <v>1090</v>
      </c>
      <c r="J3030" s="11">
        <f t="shared" si="285"/>
        <v>4360</v>
      </c>
      <c r="K3030" s="11">
        <f t="shared" si="286"/>
        <v>5520</v>
      </c>
      <c r="L3030" s="11">
        <f t="shared" si="287"/>
        <v>1160</v>
      </c>
      <c r="M3030" t="str">
        <f>VLOOKUP(C3030,[1]!Location_Data[#Data],2,0)</f>
        <v>Santa Clarita</v>
      </c>
      <c r="N3030" t="str">
        <f>VLOOKUP(D3030,[1]!Salespeople_Data[#Data],2,0)</f>
        <v>Roger Ramos</v>
      </c>
      <c r="O3030" t="str">
        <f>VLOOKUP(E3030,[1]!Customer_Data[#Data],2,0)</f>
        <v>Todd Price</v>
      </c>
      <c r="P3030" s="15">
        <f t="shared" si="282"/>
        <v>3</v>
      </c>
      <c r="Q3030">
        <f t="shared" si="283"/>
        <v>5</v>
      </c>
      <c r="R3030">
        <f t="shared" si="284"/>
        <v>2020</v>
      </c>
    </row>
    <row r="3031" spans="1:18" x14ac:dyDescent="0.25">
      <c r="A3031" s="4" t="s">
        <v>4037</v>
      </c>
      <c r="B3031" s="4" t="s">
        <v>289</v>
      </c>
      <c r="C3031" s="4" t="s">
        <v>392</v>
      </c>
      <c r="D3031" s="4" t="s">
        <v>269</v>
      </c>
      <c r="E3031" s="4" t="s">
        <v>898</v>
      </c>
      <c r="F3031" s="5">
        <v>44119</v>
      </c>
      <c r="G3031" s="4">
        <v>3</v>
      </c>
      <c r="H3031" s="11">
        <f>VLOOKUP(B3031,[1]!Product_Data[#Data],4,0)</f>
        <v>368</v>
      </c>
      <c r="I3031" s="11">
        <f>VLOOKUP(B3031,[1]!Product_Data[#Data],3,0)</f>
        <v>294</v>
      </c>
      <c r="J3031" s="11">
        <f t="shared" si="285"/>
        <v>882</v>
      </c>
      <c r="K3031" s="11">
        <f t="shared" si="286"/>
        <v>1104</v>
      </c>
      <c r="L3031" s="11">
        <f t="shared" si="287"/>
        <v>222</v>
      </c>
      <c r="M3031" t="str">
        <f>VLOOKUP(C3031,[1]!Location_Data[#Data],2,0)</f>
        <v>Visalia</v>
      </c>
      <c r="N3031" t="str">
        <f>VLOOKUP(D3031,[1]!Salespeople_Data[#Data],2,0)</f>
        <v>Kevin Butler</v>
      </c>
      <c r="O3031" t="str">
        <f>VLOOKUP(E3031,[1]!Customer_Data[#Data],2,0)</f>
        <v>Roy Hamilton</v>
      </c>
      <c r="P3031" s="15">
        <f t="shared" si="282"/>
        <v>5</v>
      </c>
      <c r="Q3031">
        <f t="shared" si="283"/>
        <v>10</v>
      </c>
      <c r="R3031">
        <f t="shared" si="284"/>
        <v>2020</v>
      </c>
    </row>
    <row r="3032" spans="1:18" x14ac:dyDescent="0.25">
      <c r="A3032" s="2" t="s">
        <v>4038</v>
      </c>
      <c r="B3032" s="2" t="s">
        <v>421</v>
      </c>
      <c r="C3032" s="2" t="s">
        <v>242</v>
      </c>
      <c r="D3032" s="2" t="s">
        <v>101</v>
      </c>
      <c r="E3032" s="2" t="s">
        <v>4039</v>
      </c>
      <c r="F3032" s="3">
        <v>44019</v>
      </c>
      <c r="G3032" s="2">
        <v>1</v>
      </c>
      <c r="H3032" s="11">
        <f>VLOOKUP(B3032,[1]!Product_Data[#Data],4,0)</f>
        <v>826</v>
      </c>
      <c r="I3032" s="11">
        <f>VLOOKUP(B3032,[1]!Product_Data[#Data],3,0)</f>
        <v>562</v>
      </c>
      <c r="J3032" s="11">
        <f t="shared" si="285"/>
        <v>562</v>
      </c>
      <c r="K3032" s="11">
        <f t="shared" si="286"/>
        <v>826</v>
      </c>
      <c r="L3032" s="11">
        <f t="shared" si="287"/>
        <v>264</v>
      </c>
      <c r="M3032" t="str">
        <f>VLOOKUP(C3032,[1]!Location_Data[#Data],2,0)</f>
        <v>Downey</v>
      </c>
      <c r="N3032" t="str">
        <f>VLOOKUP(D3032,[1]!Salespeople_Data[#Data],2,0)</f>
        <v>Scott Clark</v>
      </c>
      <c r="O3032" t="str">
        <f>VLOOKUP(E3032,[1]!Customer_Data[#Data],2,0)</f>
        <v>Carl Martin</v>
      </c>
      <c r="P3032" s="15">
        <f t="shared" si="282"/>
        <v>3</v>
      </c>
      <c r="Q3032">
        <f t="shared" si="283"/>
        <v>7</v>
      </c>
      <c r="R3032">
        <f t="shared" si="284"/>
        <v>2020</v>
      </c>
    </row>
    <row r="3033" spans="1:18" x14ac:dyDescent="0.25">
      <c r="A3033" s="4" t="s">
        <v>4040</v>
      </c>
      <c r="B3033" s="4" t="s">
        <v>252</v>
      </c>
      <c r="C3033" s="4" t="s">
        <v>79</v>
      </c>
      <c r="D3033" s="4" t="s">
        <v>447</v>
      </c>
      <c r="E3033" s="4" t="s">
        <v>3895</v>
      </c>
      <c r="F3033" s="5">
        <v>44155</v>
      </c>
      <c r="G3033" s="4">
        <v>3</v>
      </c>
      <c r="H3033" s="11">
        <f>VLOOKUP(B3033,[1]!Product_Data[#Data],4,0)</f>
        <v>1899</v>
      </c>
      <c r="I3033" s="11">
        <f>VLOOKUP(B3033,[1]!Product_Data[#Data],3,0)</f>
        <v>1044</v>
      </c>
      <c r="J3033" s="11">
        <f t="shared" si="285"/>
        <v>3132</v>
      </c>
      <c r="K3033" s="11">
        <f t="shared" si="286"/>
        <v>5697</v>
      </c>
      <c r="L3033" s="11">
        <f t="shared" si="287"/>
        <v>2565</v>
      </c>
      <c r="M3033" t="str">
        <f>VLOOKUP(C3033,[1]!Location_Data[#Data],2,0)</f>
        <v>Palmdale</v>
      </c>
      <c r="N3033" t="str">
        <f>VLOOKUP(D3033,[1]!Salespeople_Data[#Data],2,0)</f>
        <v>Howard Sims</v>
      </c>
      <c r="O3033" t="str">
        <f>VLOOKUP(E3033,[1]!Customer_Data[#Data],2,0)</f>
        <v>James Foster</v>
      </c>
      <c r="P3033" s="15">
        <f t="shared" si="282"/>
        <v>6</v>
      </c>
      <c r="Q3033">
        <f t="shared" si="283"/>
        <v>11</v>
      </c>
      <c r="R3033">
        <f t="shared" si="284"/>
        <v>2020</v>
      </c>
    </row>
    <row r="3034" spans="1:18" x14ac:dyDescent="0.25">
      <c r="A3034" s="2" t="s">
        <v>4041</v>
      </c>
      <c r="B3034" s="2" t="s">
        <v>271</v>
      </c>
      <c r="C3034" s="2" t="s">
        <v>57</v>
      </c>
      <c r="D3034" s="2" t="s">
        <v>91</v>
      </c>
      <c r="E3034" s="2" t="s">
        <v>1118</v>
      </c>
      <c r="F3034" s="3">
        <v>43930</v>
      </c>
      <c r="G3034" s="2">
        <v>3</v>
      </c>
      <c r="H3034" s="11">
        <f>VLOOKUP(B3034,[1]!Product_Data[#Data],4,0)</f>
        <v>1587</v>
      </c>
      <c r="I3034" s="11">
        <f>VLOOKUP(B3034,[1]!Product_Data[#Data],3,0)</f>
        <v>1301</v>
      </c>
      <c r="J3034" s="11">
        <f t="shared" si="285"/>
        <v>3903</v>
      </c>
      <c r="K3034" s="11">
        <f t="shared" si="286"/>
        <v>4761</v>
      </c>
      <c r="L3034" s="11">
        <f t="shared" si="287"/>
        <v>858</v>
      </c>
      <c r="M3034" t="str">
        <f>VLOOKUP(C3034,[1]!Location_Data[#Data],2,0)</f>
        <v>Thousand Oaks</v>
      </c>
      <c r="N3034" t="str">
        <f>VLOOKUP(D3034,[1]!Salespeople_Data[#Data],2,0)</f>
        <v>Howard Gardner</v>
      </c>
      <c r="O3034" t="str">
        <f>VLOOKUP(E3034,[1]!Customer_Data[#Data],2,0)</f>
        <v>Willie Day</v>
      </c>
      <c r="P3034" s="15">
        <f t="shared" si="282"/>
        <v>5</v>
      </c>
      <c r="Q3034">
        <f t="shared" si="283"/>
        <v>4</v>
      </c>
      <c r="R3034">
        <f t="shared" si="284"/>
        <v>2020</v>
      </c>
    </row>
    <row r="3035" spans="1:18" x14ac:dyDescent="0.25">
      <c r="A3035" s="4" t="s">
        <v>4042</v>
      </c>
      <c r="B3035" s="4" t="s">
        <v>185</v>
      </c>
      <c r="C3035" s="4" t="s">
        <v>190</v>
      </c>
      <c r="D3035" s="4" t="s">
        <v>25</v>
      </c>
      <c r="E3035" s="4" t="s">
        <v>2373</v>
      </c>
      <c r="F3035" s="5">
        <v>43876</v>
      </c>
      <c r="G3035" s="4">
        <v>1</v>
      </c>
      <c r="H3035" s="11">
        <f>VLOOKUP(B3035,[1]!Product_Data[#Data],4,0)</f>
        <v>667</v>
      </c>
      <c r="I3035" s="11">
        <f>VLOOKUP(B3035,[1]!Product_Data[#Data],3,0)</f>
        <v>387</v>
      </c>
      <c r="J3035" s="11">
        <f t="shared" si="285"/>
        <v>387</v>
      </c>
      <c r="K3035" s="11">
        <f t="shared" si="286"/>
        <v>667</v>
      </c>
      <c r="L3035" s="11">
        <f t="shared" si="287"/>
        <v>280</v>
      </c>
      <c r="M3035" t="str">
        <f>VLOOKUP(C3035,[1]!Location_Data[#Data],2,0)</f>
        <v>Oakland</v>
      </c>
      <c r="N3035" t="str">
        <f>VLOOKUP(D3035,[1]!Salespeople_Data[#Data],2,0)</f>
        <v>Brian Davis</v>
      </c>
      <c r="O3035" t="str">
        <f>VLOOKUP(E3035,[1]!Customer_Data[#Data],2,0)</f>
        <v>Shawn Scott</v>
      </c>
      <c r="P3035" s="15">
        <f t="shared" si="282"/>
        <v>7</v>
      </c>
      <c r="Q3035">
        <f t="shared" si="283"/>
        <v>2</v>
      </c>
      <c r="R3035">
        <f t="shared" si="284"/>
        <v>2020</v>
      </c>
    </row>
    <row r="3036" spans="1:18" x14ac:dyDescent="0.25">
      <c r="A3036" s="2" t="s">
        <v>4043</v>
      </c>
      <c r="B3036" s="2" t="s">
        <v>129</v>
      </c>
      <c r="C3036" s="2" t="s">
        <v>110</v>
      </c>
      <c r="D3036" s="2" t="s">
        <v>165</v>
      </c>
      <c r="E3036" s="2" t="s">
        <v>1456</v>
      </c>
      <c r="F3036" s="3">
        <v>44132</v>
      </c>
      <c r="G3036" s="2">
        <v>3</v>
      </c>
      <c r="H3036" s="11">
        <f>VLOOKUP(B3036,[1]!Product_Data[#Data],4,0)</f>
        <v>127</v>
      </c>
      <c r="I3036" s="11">
        <f>VLOOKUP(B3036,[1]!Product_Data[#Data],3,0)</f>
        <v>79</v>
      </c>
      <c r="J3036" s="11">
        <f t="shared" si="285"/>
        <v>237</v>
      </c>
      <c r="K3036" s="11">
        <f t="shared" si="286"/>
        <v>381</v>
      </c>
      <c r="L3036" s="11">
        <f t="shared" si="287"/>
        <v>144</v>
      </c>
      <c r="M3036" t="str">
        <f>VLOOKUP(C3036,[1]!Location_Data[#Data],2,0)</f>
        <v>Richmond</v>
      </c>
      <c r="N3036" t="str">
        <f>VLOOKUP(D3036,[1]!Salespeople_Data[#Data],2,0)</f>
        <v>Joe Sims</v>
      </c>
      <c r="O3036" t="str">
        <f>VLOOKUP(E3036,[1]!Customer_Data[#Data],2,0)</f>
        <v>Jerry Harvey</v>
      </c>
      <c r="P3036" s="15">
        <f t="shared" si="282"/>
        <v>4</v>
      </c>
      <c r="Q3036">
        <f t="shared" si="283"/>
        <v>10</v>
      </c>
      <c r="R3036">
        <f t="shared" si="284"/>
        <v>2020</v>
      </c>
    </row>
    <row r="3037" spans="1:18" x14ac:dyDescent="0.25">
      <c r="A3037" s="4" t="s">
        <v>4044</v>
      </c>
      <c r="B3037" s="4" t="s">
        <v>43</v>
      </c>
      <c r="C3037" s="4" t="s">
        <v>242</v>
      </c>
      <c r="D3037" s="4" t="s">
        <v>250</v>
      </c>
      <c r="E3037" s="4" t="s">
        <v>918</v>
      </c>
      <c r="F3037" s="5">
        <v>44004</v>
      </c>
      <c r="G3037" s="4">
        <v>1</v>
      </c>
      <c r="H3037" s="11">
        <f>VLOOKUP(B3037,[1]!Product_Data[#Data],4,0)</f>
        <v>356</v>
      </c>
      <c r="I3037" s="11">
        <f>VLOOKUP(B3037,[1]!Product_Data[#Data],3,0)</f>
        <v>292</v>
      </c>
      <c r="J3037" s="11">
        <f t="shared" si="285"/>
        <v>292</v>
      </c>
      <c r="K3037" s="11">
        <f t="shared" si="286"/>
        <v>356</v>
      </c>
      <c r="L3037" s="11">
        <f t="shared" si="287"/>
        <v>64</v>
      </c>
      <c r="M3037" t="str">
        <f>VLOOKUP(C3037,[1]!Location_Data[#Data],2,0)</f>
        <v>Downey</v>
      </c>
      <c r="N3037" t="str">
        <f>VLOOKUP(D3037,[1]!Salespeople_Data[#Data],2,0)</f>
        <v>Martin Carr</v>
      </c>
      <c r="O3037" t="str">
        <f>VLOOKUP(E3037,[1]!Customer_Data[#Data],2,0)</f>
        <v>Keith Wheeler</v>
      </c>
      <c r="P3037" s="15">
        <f t="shared" si="282"/>
        <v>2</v>
      </c>
      <c r="Q3037">
        <f t="shared" si="283"/>
        <v>6</v>
      </c>
      <c r="R3037">
        <f t="shared" si="284"/>
        <v>2020</v>
      </c>
    </row>
    <row r="3038" spans="1:18" x14ac:dyDescent="0.25">
      <c r="A3038" s="2" t="s">
        <v>4045</v>
      </c>
      <c r="B3038" s="2" t="s">
        <v>925</v>
      </c>
      <c r="C3038" s="2" t="s">
        <v>249</v>
      </c>
      <c r="D3038" s="2" t="s">
        <v>269</v>
      </c>
      <c r="E3038" s="2" t="s">
        <v>524</v>
      </c>
      <c r="F3038" s="3">
        <v>44152</v>
      </c>
      <c r="G3038" s="2">
        <v>3</v>
      </c>
      <c r="H3038" s="11">
        <f>VLOOKUP(B3038,[1]!Product_Data[#Data],4,0)</f>
        <v>136</v>
      </c>
      <c r="I3038" s="11">
        <f>VLOOKUP(B3038,[1]!Product_Data[#Data],3,0)</f>
        <v>72</v>
      </c>
      <c r="J3038" s="11">
        <f t="shared" si="285"/>
        <v>216</v>
      </c>
      <c r="K3038" s="11">
        <f t="shared" si="286"/>
        <v>408</v>
      </c>
      <c r="L3038" s="11">
        <f t="shared" si="287"/>
        <v>192</v>
      </c>
      <c r="M3038" t="str">
        <f>VLOOKUP(C3038,[1]!Location_Data[#Data],2,0)</f>
        <v>Roseville</v>
      </c>
      <c r="N3038" t="str">
        <f>VLOOKUP(D3038,[1]!Salespeople_Data[#Data],2,0)</f>
        <v>Kevin Butler</v>
      </c>
      <c r="O3038" t="str">
        <f>VLOOKUP(E3038,[1]!Customer_Data[#Data],2,0)</f>
        <v>Stephen Webb</v>
      </c>
      <c r="P3038" s="15">
        <f t="shared" si="282"/>
        <v>3</v>
      </c>
      <c r="Q3038">
        <f t="shared" si="283"/>
        <v>11</v>
      </c>
      <c r="R3038">
        <f t="shared" si="284"/>
        <v>2020</v>
      </c>
    </row>
    <row r="3039" spans="1:18" x14ac:dyDescent="0.25">
      <c r="A3039" s="4" t="s">
        <v>4046</v>
      </c>
      <c r="B3039" s="4" t="s">
        <v>210</v>
      </c>
      <c r="C3039" s="4" t="s">
        <v>57</v>
      </c>
      <c r="D3039" s="4" t="s">
        <v>91</v>
      </c>
      <c r="E3039" s="4" t="s">
        <v>2667</v>
      </c>
      <c r="F3039" s="5">
        <v>43835</v>
      </c>
      <c r="G3039" s="4">
        <v>1</v>
      </c>
      <c r="H3039" s="11">
        <f>VLOOKUP(B3039,[1]!Product_Data[#Data],4,0)</f>
        <v>458</v>
      </c>
      <c r="I3039" s="11">
        <f>VLOOKUP(B3039,[1]!Product_Data[#Data],3,0)</f>
        <v>376</v>
      </c>
      <c r="J3039" s="11">
        <f t="shared" si="285"/>
        <v>376</v>
      </c>
      <c r="K3039" s="11">
        <f t="shared" si="286"/>
        <v>458</v>
      </c>
      <c r="L3039" s="11">
        <f t="shared" si="287"/>
        <v>82</v>
      </c>
      <c r="M3039" t="str">
        <f>VLOOKUP(C3039,[1]!Location_Data[#Data],2,0)</f>
        <v>Thousand Oaks</v>
      </c>
      <c r="N3039" t="str">
        <f>VLOOKUP(D3039,[1]!Salespeople_Data[#Data],2,0)</f>
        <v>Howard Gardner</v>
      </c>
      <c r="O3039" t="str">
        <f>VLOOKUP(E3039,[1]!Customer_Data[#Data],2,0)</f>
        <v>Roger Elliott</v>
      </c>
      <c r="P3039" s="15">
        <f t="shared" si="282"/>
        <v>1</v>
      </c>
      <c r="Q3039">
        <f t="shared" si="283"/>
        <v>1</v>
      </c>
      <c r="R3039">
        <f t="shared" si="284"/>
        <v>2020</v>
      </c>
    </row>
    <row r="3040" spans="1:18" x14ac:dyDescent="0.25">
      <c r="A3040" s="2" t="s">
        <v>4047</v>
      </c>
      <c r="B3040" s="2" t="s">
        <v>605</v>
      </c>
      <c r="C3040" s="2" t="s">
        <v>377</v>
      </c>
      <c r="D3040" s="2" t="s">
        <v>225</v>
      </c>
      <c r="E3040" s="2" t="s">
        <v>1035</v>
      </c>
      <c r="F3040" s="3">
        <v>43961</v>
      </c>
      <c r="G3040" s="2">
        <v>3</v>
      </c>
      <c r="H3040" s="11">
        <f>VLOOKUP(B3040,[1]!Product_Data[#Data],4,0)</f>
        <v>913</v>
      </c>
      <c r="I3040" s="11">
        <f>VLOOKUP(B3040,[1]!Product_Data[#Data],3,0)</f>
        <v>584</v>
      </c>
      <c r="J3040" s="11">
        <f t="shared" si="285"/>
        <v>1752</v>
      </c>
      <c r="K3040" s="11">
        <f t="shared" si="286"/>
        <v>2739</v>
      </c>
      <c r="L3040" s="11">
        <f t="shared" si="287"/>
        <v>987</v>
      </c>
      <c r="M3040" t="str">
        <f>VLOOKUP(C3040,[1]!Location_Data[#Data],2,0)</f>
        <v>San Diego</v>
      </c>
      <c r="N3040" t="str">
        <f>VLOOKUP(D3040,[1]!Salespeople_Data[#Data],2,0)</f>
        <v>Andrew Bowman</v>
      </c>
      <c r="O3040" t="str">
        <f>VLOOKUP(E3040,[1]!Customer_Data[#Data],2,0)</f>
        <v>Sean Kelly</v>
      </c>
      <c r="P3040" s="15">
        <f t="shared" si="282"/>
        <v>1</v>
      </c>
      <c r="Q3040">
        <f t="shared" si="283"/>
        <v>5</v>
      </c>
      <c r="R3040">
        <f t="shared" si="284"/>
        <v>2020</v>
      </c>
    </row>
    <row r="3041" spans="1:18" x14ac:dyDescent="0.25">
      <c r="A3041" s="4" t="s">
        <v>4048</v>
      </c>
      <c r="B3041" s="4" t="s">
        <v>321</v>
      </c>
      <c r="C3041" s="4" t="s">
        <v>377</v>
      </c>
      <c r="D3041" s="4" t="s">
        <v>71</v>
      </c>
      <c r="E3041" s="4" t="s">
        <v>1272</v>
      </c>
      <c r="F3041" s="5">
        <v>44050</v>
      </c>
      <c r="G3041" s="4">
        <v>1</v>
      </c>
      <c r="H3041" s="11">
        <f>VLOOKUP(B3041,[1]!Product_Data[#Data],4,0)</f>
        <v>2391</v>
      </c>
      <c r="I3041" s="11">
        <f>VLOOKUP(B3041,[1]!Product_Data[#Data],3,0)</f>
        <v>1291</v>
      </c>
      <c r="J3041" s="11">
        <f t="shared" si="285"/>
        <v>1291</v>
      </c>
      <c r="K3041" s="11">
        <f t="shared" si="286"/>
        <v>2391</v>
      </c>
      <c r="L3041" s="11">
        <f t="shared" si="287"/>
        <v>1100</v>
      </c>
      <c r="M3041" t="str">
        <f>VLOOKUP(C3041,[1]!Location_Data[#Data],2,0)</f>
        <v>San Diego</v>
      </c>
      <c r="N3041" t="str">
        <f>VLOOKUP(D3041,[1]!Salespeople_Data[#Data],2,0)</f>
        <v>Gary Rodriguez</v>
      </c>
      <c r="O3041" t="str">
        <f>VLOOKUP(E3041,[1]!Customer_Data[#Data],2,0)</f>
        <v>Michael Lewis</v>
      </c>
      <c r="P3041" s="15">
        <f t="shared" si="282"/>
        <v>6</v>
      </c>
      <c r="Q3041">
        <f t="shared" si="283"/>
        <v>8</v>
      </c>
      <c r="R3041">
        <f t="shared" si="284"/>
        <v>2020</v>
      </c>
    </row>
    <row r="3042" spans="1:18" x14ac:dyDescent="0.25">
      <c r="A3042" s="2" t="s">
        <v>4049</v>
      </c>
      <c r="B3042" s="2" t="s">
        <v>238</v>
      </c>
      <c r="C3042" s="2" t="s">
        <v>57</v>
      </c>
      <c r="D3042" s="2" t="s">
        <v>146</v>
      </c>
      <c r="E3042" s="2" t="s">
        <v>2026</v>
      </c>
      <c r="F3042" s="3">
        <v>44012</v>
      </c>
      <c r="G3042" s="2">
        <v>4</v>
      </c>
      <c r="H3042" s="11">
        <f>VLOOKUP(B3042,[1]!Product_Data[#Data],4,0)</f>
        <v>871</v>
      </c>
      <c r="I3042" s="11">
        <f>VLOOKUP(B3042,[1]!Product_Data[#Data],3,0)</f>
        <v>540</v>
      </c>
      <c r="J3042" s="11">
        <f t="shared" si="285"/>
        <v>2160</v>
      </c>
      <c r="K3042" s="11">
        <f t="shared" si="286"/>
        <v>3484</v>
      </c>
      <c r="L3042" s="11">
        <f t="shared" si="287"/>
        <v>1324</v>
      </c>
      <c r="M3042" t="str">
        <f>VLOOKUP(C3042,[1]!Location_Data[#Data],2,0)</f>
        <v>Thousand Oaks</v>
      </c>
      <c r="N3042" t="str">
        <f>VLOOKUP(D3042,[1]!Salespeople_Data[#Data],2,0)</f>
        <v>Carl Elliott</v>
      </c>
      <c r="O3042" t="str">
        <f>VLOOKUP(E3042,[1]!Customer_Data[#Data],2,0)</f>
        <v>Roy Shaw</v>
      </c>
      <c r="P3042" s="15">
        <f t="shared" si="282"/>
        <v>3</v>
      </c>
      <c r="Q3042">
        <f t="shared" si="283"/>
        <v>6</v>
      </c>
      <c r="R3042">
        <f t="shared" si="284"/>
        <v>2020</v>
      </c>
    </row>
    <row r="3043" spans="1:18" x14ac:dyDescent="0.25">
      <c r="A3043" s="4" t="s">
        <v>4050</v>
      </c>
      <c r="B3043" s="4" t="s">
        <v>479</v>
      </c>
      <c r="C3043" s="4" t="s">
        <v>467</v>
      </c>
      <c r="D3043" s="4" t="s">
        <v>257</v>
      </c>
      <c r="E3043" s="4" t="s">
        <v>1640</v>
      </c>
      <c r="F3043" s="5">
        <v>44165</v>
      </c>
      <c r="G3043" s="4">
        <v>3</v>
      </c>
      <c r="H3043" s="11">
        <f>VLOOKUP(B3043,[1]!Product_Data[#Data],4,0)</f>
        <v>123</v>
      </c>
      <c r="I3043" s="11">
        <f>VLOOKUP(B3043,[1]!Product_Data[#Data],3,0)</f>
        <v>84</v>
      </c>
      <c r="J3043" s="11">
        <f t="shared" si="285"/>
        <v>252</v>
      </c>
      <c r="K3043" s="11">
        <f t="shared" si="286"/>
        <v>369</v>
      </c>
      <c r="L3043" s="11">
        <f t="shared" si="287"/>
        <v>117</v>
      </c>
      <c r="M3043" t="str">
        <f>VLOOKUP(C3043,[1]!Location_Data[#Data],2,0)</f>
        <v>Garden Grove</v>
      </c>
      <c r="N3043" t="str">
        <f>VLOOKUP(D3043,[1]!Salespeople_Data[#Data],2,0)</f>
        <v>Jerry Perry</v>
      </c>
      <c r="O3043" t="str">
        <f>VLOOKUP(E3043,[1]!Customer_Data[#Data],2,0)</f>
        <v>Stephen Payne</v>
      </c>
      <c r="P3043" s="15">
        <f t="shared" si="282"/>
        <v>2</v>
      </c>
      <c r="Q3043">
        <f t="shared" si="283"/>
        <v>11</v>
      </c>
      <c r="R3043">
        <f t="shared" si="284"/>
        <v>2020</v>
      </c>
    </row>
    <row r="3044" spans="1:18" x14ac:dyDescent="0.25">
      <c r="A3044" s="2" t="s">
        <v>4051</v>
      </c>
      <c r="B3044" s="2" t="s">
        <v>232</v>
      </c>
      <c r="C3044" s="2" t="s">
        <v>246</v>
      </c>
      <c r="D3044" s="2" t="s">
        <v>159</v>
      </c>
      <c r="E3044" s="2" t="s">
        <v>535</v>
      </c>
      <c r="F3044" s="3">
        <v>44068</v>
      </c>
      <c r="G3044" s="2">
        <v>4</v>
      </c>
      <c r="H3044" s="11">
        <f>VLOOKUP(B3044,[1]!Product_Data[#Data],4,0)</f>
        <v>1119</v>
      </c>
      <c r="I3044" s="11">
        <f>VLOOKUP(B3044,[1]!Product_Data[#Data],3,0)</f>
        <v>683</v>
      </c>
      <c r="J3044" s="11">
        <f t="shared" si="285"/>
        <v>2732</v>
      </c>
      <c r="K3044" s="11">
        <f t="shared" si="286"/>
        <v>4476</v>
      </c>
      <c r="L3044" s="11">
        <f t="shared" si="287"/>
        <v>1744</v>
      </c>
      <c r="M3044" t="str">
        <f>VLOOKUP(C3044,[1]!Location_Data[#Data],2,0)</f>
        <v>San Francisco</v>
      </c>
      <c r="N3044" t="str">
        <f>VLOOKUP(D3044,[1]!Salespeople_Data[#Data],2,0)</f>
        <v>Bobby Russell</v>
      </c>
      <c r="O3044" t="str">
        <f>VLOOKUP(E3044,[1]!Customer_Data[#Data],2,0)</f>
        <v>Andrew Martin</v>
      </c>
      <c r="P3044" s="15">
        <f t="shared" si="282"/>
        <v>3</v>
      </c>
      <c r="Q3044">
        <f t="shared" si="283"/>
        <v>8</v>
      </c>
      <c r="R3044">
        <f t="shared" si="284"/>
        <v>2020</v>
      </c>
    </row>
    <row r="3045" spans="1:18" x14ac:dyDescent="0.25">
      <c r="A3045" s="4" t="s">
        <v>4052</v>
      </c>
      <c r="B3045" s="4" t="s">
        <v>435</v>
      </c>
      <c r="C3045" s="4" t="s">
        <v>105</v>
      </c>
      <c r="D3045" s="4" t="s">
        <v>141</v>
      </c>
      <c r="E3045" s="4" t="s">
        <v>1607</v>
      </c>
      <c r="F3045" s="5">
        <v>44032</v>
      </c>
      <c r="G3045" s="4">
        <v>1</v>
      </c>
      <c r="H3045" s="11">
        <f>VLOOKUP(B3045,[1]!Product_Data[#Data],4,0)</f>
        <v>2141</v>
      </c>
      <c r="I3045" s="11">
        <f>VLOOKUP(B3045,[1]!Product_Data[#Data],3,0)</f>
        <v>1777</v>
      </c>
      <c r="J3045" s="11">
        <f t="shared" si="285"/>
        <v>1777</v>
      </c>
      <c r="K3045" s="11">
        <f t="shared" si="286"/>
        <v>2141</v>
      </c>
      <c r="L3045" s="11">
        <f t="shared" si="287"/>
        <v>364</v>
      </c>
      <c r="M3045" t="str">
        <f>VLOOKUP(C3045,[1]!Location_Data[#Data],2,0)</f>
        <v>Daly City</v>
      </c>
      <c r="N3045" t="str">
        <f>VLOOKUP(D3045,[1]!Salespeople_Data[#Data],2,0)</f>
        <v>Arthur Mccoy</v>
      </c>
      <c r="O3045" t="str">
        <f>VLOOKUP(E3045,[1]!Customer_Data[#Data],2,0)</f>
        <v>Ralph Olson</v>
      </c>
      <c r="P3045" s="15">
        <f t="shared" si="282"/>
        <v>2</v>
      </c>
      <c r="Q3045">
        <f t="shared" si="283"/>
        <v>7</v>
      </c>
      <c r="R3045">
        <f t="shared" si="284"/>
        <v>2020</v>
      </c>
    </row>
    <row r="3046" spans="1:18" x14ac:dyDescent="0.25">
      <c r="A3046" s="2" t="s">
        <v>4053</v>
      </c>
      <c r="B3046" s="2" t="s">
        <v>421</v>
      </c>
      <c r="C3046" s="2" t="s">
        <v>530</v>
      </c>
      <c r="D3046" s="2" t="s">
        <v>116</v>
      </c>
      <c r="E3046" s="2" t="s">
        <v>637</v>
      </c>
      <c r="F3046" s="3">
        <v>43948</v>
      </c>
      <c r="G3046" s="2">
        <v>4</v>
      </c>
      <c r="H3046" s="11">
        <f>VLOOKUP(B3046,[1]!Product_Data[#Data],4,0)</f>
        <v>826</v>
      </c>
      <c r="I3046" s="11">
        <f>VLOOKUP(B3046,[1]!Product_Data[#Data],3,0)</f>
        <v>562</v>
      </c>
      <c r="J3046" s="11">
        <f t="shared" si="285"/>
        <v>2248</v>
      </c>
      <c r="K3046" s="11">
        <f t="shared" si="286"/>
        <v>3304</v>
      </c>
      <c r="L3046" s="11">
        <f t="shared" si="287"/>
        <v>1056</v>
      </c>
      <c r="M3046" t="str">
        <f>VLOOKUP(C3046,[1]!Location_Data[#Data],2,0)</f>
        <v>San Buenaventura (Ventura)</v>
      </c>
      <c r="N3046" t="str">
        <f>VLOOKUP(D3046,[1]!Salespeople_Data[#Data],2,0)</f>
        <v>Roger Ramos</v>
      </c>
      <c r="O3046" t="str">
        <f>VLOOKUP(E3046,[1]!Customer_Data[#Data],2,0)</f>
        <v>Stephen Reynolds</v>
      </c>
      <c r="P3046" s="15">
        <f t="shared" si="282"/>
        <v>2</v>
      </c>
      <c r="Q3046">
        <f t="shared" si="283"/>
        <v>4</v>
      </c>
      <c r="R3046">
        <f t="shared" si="284"/>
        <v>2020</v>
      </c>
    </row>
    <row r="3047" spans="1:18" x14ac:dyDescent="0.25">
      <c r="A3047" s="4" t="s">
        <v>4054</v>
      </c>
      <c r="B3047" s="4" t="s">
        <v>457</v>
      </c>
      <c r="C3047" s="4" t="s">
        <v>490</v>
      </c>
      <c r="D3047" s="4" t="s">
        <v>308</v>
      </c>
      <c r="E3047" s="4" t="s">
        <v>3024</v>
      </c>
      <c r="F3047" s="5">
        <v>43881</v>
      </c>
      <c r="G3047" s="4">
        <v>1</v>
      </c>
      <c r="H3047" s="11">
        <f>VLOOKUP(B3047,[1]!Product_Data[#Data],4,0)</f>
        <v>947</v>
      </c>
      <c r="I3047" s="11">
        <f>VLOOKUP(B3047,[1]!Product_Data[#Data],3,0)</f>
        <v>786</v>
      </c>
      <c r="J3047" s="11">
        <f t="shared" si="285"/>
        <v>786</v>
      </c>
      <c r="K3047" s="11">
        <f t="shared" si="286"/>
        <v>947</v>
      </c>
      <c r="L3047" s="11">
        <f t="shared" si="287"/>
        <v>161</v>
      </c>
      <c r="M3047" t="str">
        <f>VLOOKUP(C3047,[1]!Location_Data[#Data],2,0)</f>
        <v>Temecula</v>
      </c>
      <c r="N3047" t="str">
        <f>VLOOKUP(D3047,[1]!Salespeople_Data[#Data],2,0)</f>
        <v>Fred Robertson</v>
      </c>
      <c r="O3047" t="str">
        <f>VLOOKUP(E3047,[1]!Customer_Data[#Data],2,0)</f>
        <v>Richard Jordan</v>
      </c>
      <c r="P3047" s="15">
        <f t="shared" si="282"/>
        <v>5</v>
      </c>
      <c r="Q3047">
        <f t="shared" si="283"/>
        <v>2</v>
      </c>
      <c r="R3047">
        <f t="shared" si="284"/>
        <v>2020</v>
      </c>
    </row>
    <row r="3048" spans="1:18" x14ac:dyDescent="0.25">
      <c r="A3048" s="2" t="s">
        <v>4055</v>
      </c>
      <c r="B3048" s="2" t="s">
        <v>652</v>
      </c>
      <c r="C3048" s="2" t="s">
        <v>169</v>
      </c>
      <c r="D3048" s="2" t="s">
        <v>257</v>
      </c>
      <c r="E3048" s="2" t="s">
        <v>1632</v>
      </c>
      <c r="F3048" s="3">
        <v>43881</v>
      </c>
      <c r="G3048" s="2">
        <v>1</v>
      </c>
      <c r="H3048" s="11">
        <f>VLOOKUP(B3048,[1]!Product_Data[#Data],4,0)</f>
        <v>217</v>
      </c>
      <c r="I3048" s="11">
        <f>VLOOKUP(B3048,[1]!Product_Data[#Data],3,0)</f>
        <v>171</v>
      </c>
      <c r="J3048" s="11">
        <f t="shared" si="285"/>
        <v>171</v>
      </c>
      <c r="K3048" s="11">
        <f t="shared" si="286"/>
        <v>217</v>
      </c>
      <c r="L3048" s="11">
        <f t="shared" si="287"/>
        <v>46</v>
      </c>
      <c r="M3048" t="str">
        <f>VLOOKUP(C3048,[1]!Location_Data[#Data],2,0)</f>
        <v>Vista</v>
      </c>
      <c r="N3048" t="str">
        <f>VLOOKUP(D3048,[1]!Salespeople_Data[#Data],2,0)</f>
        <v>Jerry Perry</v>
      </c>
      <c r="O3048" t="str">
        <f>VLOOKUP(E3048,[1]!Customer_Data[#Data],2,0)</f>
        <v>Gregory Chapman</v>
      </c>
      <c r="P3048" s="15">
        <f t="shared" si="282"/>
        <v>5</v>
      </c>
      <c r="Q3048">
        <f t="shared" si="283"/>
        <v>2</v>
      </c>
      <c r="R3048">
        <f t="shared" si="284"/>
        <v>2020</v>
      </c>
    </row>
    <row r="3049" spans="1:18" x14ac:dyDescent="0.25">
      <c r="A3049" s="4" t="s">
        <v>4056</v>
      </c>
      <c r="B3049" s="4" t="s">
        <v>361</v>
      </c>
      <c r="C3049" s="4" t="s">
        <v>52</v>
      </c>
      <c r="D3049" s="4" t="s">
        <v>345</v>
      </c>
      <c r="E3049" s="4" t="s">
        <v>788</v>
      </c>
      <c r="F3049" s="5">
        <v>44183</v>
      </c>
      <c r="G3049" s="4">
        <v>1</v>
      </c>
      <c r="H3049" s="11">
        <f>VLOOKUP(B3049,[1]!Product_Data[#Data],4,0)</f>
        <v>1338</v>
      </c>
      <c r="I3049" s="11">
        <f>VLOOKUP(B3049,[1]!Product_Data[#Data],3,0)</f>
        <v>682</v>
      </c>
      <c r="J3049" s="11">
        <f t="shared" si="285"/>
        <v>682</v>
      </c>
      <c r="K3049" s="11">
        <f t="shared" si="286"/>
        <v>1338</v>
      </c>
      <c r="L3049" s="11">
        <f t="shared" si="287"/>
        <v>656</v>
      </c>
      <c r="M3049" t="str">
        <f>VLOOKUP(C3049,[1]!Location_Data[#Data],2,0)</f>
        <v>Pasadena</v>
      </c>
      <c r="N3049" t="str">
        <f>VLOOKUP(D3049,[1]!Salespeople_Data[#Data],2,0)</f>
        <v>Larry Marshall</v>
      </c>
      <c r="O3049" t="str">
        <f>VLOOKUP(E3049,[1]!Customer_Data[#Data],2,0)</f>
        <v>Albert Young</v>
      </c>
      <c r="P3049" s="15">
        <f t="shared" si="282"/>
        <v>6</v>
      </c>
      <c r="Q3049">
        <f t="shared" si="283"/>
        <v>12</v>
      </c>
      <c r="R3049">
        <f t="shared" si="284"/>
        <v>2020</v>
      </c>
    </row>
    <row r="3050" spans="1:18" x14ac:dyDescent="0.25">
      <c r="A3050" s="2" t="s">
        <v>4057</v>
      </c>
      <c r="B3050" s="2" t="s">
        <v>605</v>
      </c>
      <c r="C3050" s="2" t="s">
        <v>182</v>
      </c>
      <c r="D3050" s="2" t="s">
        <v>126</v>
      </c>
      <c r="E3050" s="2" t="s">
        <v>1187</v>
      </c>
      <c r="F3050" s="3">
        <v>44168</v>
      </c>
      <c r="G3050" s="2">
        <v>1</v>
      </c>
      <c r="H3050" s="11">
        <f>VLOOKUP(B3050,[1]!Product_Data[#Data],4,0)</f>
        <v>913</v>
      </c>
      <c r="I3050" s="11">
        <f>VLOOKUP(B3050,[1]!Product_Data[#Data],3,0)</f>
        <v>584</v>
      </c>
      <c r="J3050" s="11">
        <f t="shared" si="285"/>
        <v>584</v>
      </c>
      <c r="K3050" s="11">
        <f t="shared" si="286"/>
        <v>913</v>
      </c>
      <c r="L3050" s="11">
        <f t="shared" si="287"/>
        <v>329</v>
      </c>
      <c r="M3050" t="str">
        <f>VLOOKUP(C3050,[1]!Location_Data[#Data],2,0)</f>
        <v>Vallejo</v>
      </c>
      <c r="N3050" t="str">
        <f>VLOOKUP(D3050,[1]!Salespeople_Data[#Data],2,0)</f>
        <v>Larry Castillo</v>
      </c>
      <c r="O3050" t="str">
        <f>VLOOKUP(E3050,[1]!Customer_Data[#Data],2,0)</f>
        <v>Jeremy Wilson</v>
      </c>
      <c r="P3050" s="15">
        <f t="shared" si="282"/>
        <v>5</v>
      </c>
      <c r="Q3050">
        <f t="shared" si="283"/>
        <v>12</v>
      </c>
      <c r="R3050">
        <f t="shared" si="284"/>
        <v>2020</v>
      </c>
    </row>
    <row r="3051" spans="1:18" x14ac:dyDescent="0.25">
      <c r="A3051" s="4" t="s">
        <v>4058</v>
      </c>
      <c r="B3051" s="4" t="s">
        <v>78</v>
      </c>
      <c r="C3051" s="4" t="s">
        <v>70</v>
      </c>
      <c r="D3051" s="4" t="s">
        <v>15</v>
      </c>
      <c r="E3051" s="4" t="s">
        <v>3155</v>
      </c>
      <c r="F3051" s="5">
        <v>43955</v>
      </c>
      <c r="G3051" s="4">
        <v>2</v>
      </c>
      <c r="H3051" s="11">
        <f>VLOOKUP(B3051,[1]!Product_Data[#Data],4,0)</f>
        <v>1380</v>
      </c>
      <c r="I3051" s="11">
        <f>VLOOKUP(B3051,[1]!Product_Data[#Data],3,0)</f>
        <v>1090</v>
      </c>
      <c r="J3051" s="11">
        <f t="shared" si="285"/>
        <v>2180</v>
      </c>
      <c r="K3051" s="11">
        <f t="shared" si="286"/>
        <v>2760</v>
      </c>
      <c r="L3051" s="11">
        <f t="shared" si="287"/>
        <v>580</v>
      </c>
      <c r="M3051" t="str">
        <f>VLOOKUP(C3051,[1]!Location_Data[#Data],2,0)</f>
        <v>Clovis</v>
      </c>
      <c r="N3051" t="str">
        <f>VLOOKUP(D3051,[1]!Salespeople_Data[#Data],2,0)</f>
        <v>Ryan Butler</v>
      </c>
      <c r="O3051" t="str">
        <f>VLOOKUP(E3051,[1]!Customer_Data[#Data],2,0)</f>
        <v>Gerald Reyes</v>
      </c>
      <c r="P3051" s="15">
        <f t="shared" si="282"/>
        <v>2</v>
      </c>
      <c r="Q3051">
        <f t="shared" si="283"/>
        <v>5</v>
      </c>
      <c r="R3051">
        <f t="shared" si="284"/>
        <v>2020</v>
      </c>
    </row>
    <row r="3052" spans="1:18" x14ac:dyDescent="0.25">
      <c r="A3052" s="2" t="s">
        <v>4059</v>
      </c>
      <c r="B3052" s="2" t="s">
        <v>228</v>
      </c>
      <c r="C3052" s="2" t="s">
        <v>74</v>
      </c>
      <c r="D3052" s="2" t="s">
        <v>298</v>
      </c>
      <c r="E3052" s="2" t="s">
        <v>1037</v>
      </c>
      <c r="F3052" s="3">
        <v>43925</v>
      </c>
      <c r="G3052" s="2">
        <v>4</v>
      </c>
      <c r="H3052" s="11">
        <f>VLOOKUP(B3052,[1]!Product_Data[#Data],4,0)</f>
        <v>1862</v>
      </c>
      <c r="I3052" s="11">
        <f>VLOOKUP(B3052,[1]!Product_Data[#Data],3,0)</f>
        <v>1173</v>
      </c>
      <c r="J3052" s="11">
        <f t="shared" si="285"/>
        <v>4692</v>
      </c>
      <c r="K3052" s="11">
        <f t="shared" si="286"/>
        <v>7448</v>
      </c>
      <c r="L3052" s="11">
        <f t="shared" si="287"/>
        <v>2756</v>
      </c>
      <c r="M3052" t="str">
        <f>VLOOKUP(C3052,[1]!Location_Data[#Data],2,0)</f>
        <v>West Covina</v>
      </c>
      <c r="N3052" t="str">
        <f>VLOOKUP(D3052,[1]!Salespeople_Data[#Data],2,0)</f>
        <v>Kenneth Fields</v>
      </c>
      <c r="O3052" t="str">
        <f>VLOOKUP(E3052,[1]!Customer_Data[#Data],2,0)</f>
        <v>Jason Hudson</v>
      </c>
      <c r="P3052" s="15">
        <f t="shared" si="282"/>
        <v>7</v>
      </c>
      <c r="Q3052">
        <f t="shared" si="283"/>
        <v>4</v>
      </c>
      <c r="R3052">
        <f t="shared" si="284"/>
        <v>2020</v>
      </c>
    </row>
    <row r="3053" spans="1:18" x14ac:dyDescent="0.25">
      <c r="A3053" s="4" t="s">
        <v>4060</v>
      </c>
      <c r="B3053" s="4" t="s">
        <v>464</v>
      </c>
      <c r="C3053" s="4" t="s">
        <v>52</v>
      </c>
      <c r="D3053" s="4" t="s">
        <v>96</v>
      </c>
      <c r="E3053" s="4" t="s">
        <v>2948</v>
      </c>
      <c r="F3053" s="5">
        <v>44083</v>
      </c>
      <c r="G3053" s="4">
        <v>1</v>
      </c>
      <c r="H3053" s="11">
        <f>VLOOKUP(B3053,[1]!Product_Data[#Data],4,0)</f>
        <v>1566</v>
      </c>
      <c r="I3053" s="11">
        <f>VLOOKUP(B3053,[1]!Product_Data[#Data],3,0)</f>
        <v>1190</v>
      </c>
      <c r="J3053" s="11">
        <f t="shared" si="285"/>
        <v>1190</v>
      </c>
      <c r="K3053" s="11">
        <f t="shared" si="286"/>
        <v>1566</v>
      </c>
      <c r="L3053" s="11">
        <f t="shared" si="287"/>
        <v>376</v>
      </c>
      <c r="M3053" t="str">
        <f>VLOOKUP(C3053,[1]!Location_Data[#Data],2,0)</f>
        <v>Pasadena</v>
      </c>
      <c r="N3053" t="str">
        <f>VLOOKUP(D3053,[1]!Salespeople_Data[#Data],2,0)</f>
        <v>Brian Thomas</v>
      </c>
      <c r="O3053" t="str">
        <f>VLOOKUP(E3053,[1]!Customer_Data[#Data],2,0)</f>
        <v>Douglas Greene</v>
      </c>
      <c r="P3053" s="15">
        <f t="shared" si="282"/>
        <v>4</v>
      </c>
      <c r="Q3053">
        <f t="shared" si="283"/>
        <v>9</v>
      </c>
      <c r="R3053">
        <f t="shared" si="284"/>
        <v>2020</v>
      </c>
    </row>
    <row r="3054" spans="1:18" x14ac:dyDescent="0.25">
      <c r="A3054" s="2" t="s">
        <v>4061</v>
      </c>
      <c r="B3054" s="2" t="s">
        <v>457</v>
      </c>
      <c r="C3054" s="2" t="s">
        <v>135</v>
      </c>
      <c r="D3054" s="2" t="s">
        <v>25</v>
      </c>
      <c r="E3054" s="2" t="s">
        <v>2314</v>
      </c>
      <c r="F3054" s="3">
        <v>44100</v>
      </c>
      <c r="G3054" s="2">
        <v>1</v>
      </c>
      <c r="H3054" s="11">
        <f>VLOOKUP(B3054,[1]!Product_Data[#Data],4,0)</f>
        <v>947</v>
      </c>
      <c r="I3054" s="11">
        <f>VLOOKUP(B3054,[1]!Product_Data[#Data],3,0)</f>
        <v>786</v>
      </c>
      <c r="J3054" s="11">
        <f t="shared" si="285"/>
        <v>786</v>
      </c>
      <c r="K3054" s="11">
        <f t="shared" si="286"/>
        <v>947</v>
      </c>
      <c r="L3054" s="11">
        <f t="shared" si="287"/>
        <v>161</v>
      </c>
      <c r="M3054" t="str">
        <f>VLOOKUP(C3054,[1]!Location_Data[#Data],2,0)</f>
        <v>Oxnard</v>
      </c>
      <c r="N3054" t="str">
        <f>VLOOKUP(D3054,[1]!Salespeople_Data[#Data],2,0)</f>
        <v>Brian Davis</v>
      </c>
      <c r="O3054" t="str">
        <f>VLOOKUP(E3054,[1]!Customer_Data[#Data],2,0)</f>
        <v>Roger Miller</v>
      </c>
      <c r="P3054" s="15">
        <f t="shared" si="282"/>
        <v>7</v>
      </c>
      <c r="Q3054">
        <f t="shared" si="283"/>
        <v>9</v>
      </c>
      <c r="R3054">
        <f t="shared" si="284"/>
        <v>2020</v>
      </c>
    </row>
    <row r="3055" spans="1:18" x14ac:dyDescent="0.25">
      <c r="A3055" s="4" t="s">
        <v>4062</v>
      </c>
      <c r="B3055" s="4" t="s">
        <v>47</v>
      </c>
      <c r="C3055" s="4" t="s">
        <v>211</v>
      </c>
      <c r="D3055" s="4" t="s">
        <v>40</v>
      </c>
      <c r="E3055" s="4" t="s">
        <v>1724</v>
      </c>
      <c r="F3055" s="5">
        <v>43885</v>
      </c>
      <c r="G3055" s="4">
        <v>4</v>
      </c>
      <c r="H3055" s="11">
        <f>VLOOKUP(B3055,[1]!Product_Data[#Data],4,0)</f>
        <v>1812</v>
      </c>
      <c r="I3055" s="11">
        <f>VLOOKUP(B3055,[1]!Product_Data[#Data],3,0)</f>
        <v>1305</v>
      </c>
      <c r="J3055" s="11">
        <f t="shared" si="285"/>
        <v>5220</v>
      </c>
      <c r="K3055" s="11">
        <f t="shared" si="286"/>
        <v>7248</v>
      </c>
      <c r="L3055" s="11">
        <f t="shared" si="287"/>
        <v>2028</v>
      </c>
      <c r="M3055" t="str">
        <f>VLOOKUP(C3055,[1]!Location_Data[#Data],2,0)</f>
        <v>Chula Vista</v>
      </c>
      <c r="N3055" t="str">
        <f>VLOOKUP(D3055,[1]!Salespeople_Data[#Data],2,0)</f>
        <v>Brian Hansen</v>
      </c>
      <c r="O3055" t="str">
        <f>VLOOKUP(E3055,[1]!Customer_Data[#Data],2,0)</f>
        <v>Keith Schmidt</v>
      </c>
      <c r="P3055" s="15">
        <f t="shared" si="282"/>
        <v>2</v>
      </c>
      <c r="Q3055">
        <f t="shared" si="283"/>
        <v>2</v>
      </c>
      <c r="R3055">
        <f t="shared" si="284"/>
        <v>2020</v>
      </c>
    </row>
    <row r="3056" spans="1:18" x14ac:dyDescent="0.25">
      <c r="A3056" s="2" t="s">
        <v>4063</v>
      </c>
      <c r="B3056" s="2" t="s">
        <v>94</v>
      </c>
      <c r="C3056" s="2" t="s">
        <v>242</v>
      </c>
      <c r="D3056" s="2" t="s">
        <v>63</v>
      </c>
      <c r="E3056" s="2" t="s">
        <v>2354</v>
      </c>
      <c r="F3056" s="3">
        <v>43987</v>
      </c>
      <c r="G3056" s="2">
        <v>1</v>
      </c>
      <c r="H3056" s="11">
        <f>VLOOKUP(B3056,[1]!Product_Data[#Data],4,0)</f>
        <v>1639</v>
      </c>
      <c r="I3056" s="11">
        <f>VLOOKUP(B3056,[1]!Product_Data[#Data],3,0)</f>
        <v>1295</v>
      </c>
      <c r="J3056" s="11">
        <f t="shared" si="285"/>
        <v>1295</v>
      </c>
      <c r="K3056" s="11">
        <f t="shared" si="286"/>
        <v>1639</v>
      </c>
      <c r="L3056" s="11">
        <f t="shared" si="287"/>
        <v>344</v>
      </c>
      <c r="M3056" t="str">
        <f>VLOOKUP(C3056,[1]!Location_Data[#Data],2,0)</f>
        <v>Downey</v>
      </c>
      <c r="N3056" t="str">
        <f>VLOOKUP(D3056,[1]!Salespeople_Data[#Data],2,0)</f>
        <v>Jeremy Mendoza</v>
      </c>
      <c r="O3056" t="str">
        <f>VLOOKUP(E3056,[1]!Customer_Data[#Data],2,0)</f>
        <v>Jeremy Porter</v>
      </c>
      <c r="P3056" s="15">
        <f t="shared" si="282"/>
        <v>6</v>
      </c>
      <c r="Q3056">
        <f t="shared" si="283"/>
        <v>6</v>
      </c>
      <c r="R3056">
        <f t="shared" si="284"/>
        <v>2020</v>
      </c>
    </row>
    <row r="3057" spans="1:18" x14ac:dyDescent="0.25">
      <c r="A3057" s="4" t="s">
        <v>4064</v>
      </c>
      <c r="B3057" s="4" t="s">
        <v>177</v>
      </c>
      <c r="C3057" s="4" t="s">
        <v>105</v>
      </c>
      <c r="D3057" s="4" t="s">
        <v>359</v>
      </c>
      <c r="E3057" s="4" t="s">
        <v>2189</v>
      </c>
      <c r="F3057" s="5">
        <v>43954</v>
      </c>
      <c r="G3057" s="4">
        <v>1</v>
      </c>
      <c r="H3057" s="11">
        <f>VLOOKUP(B3057,[1]!Product_Data[#Data],4,0)</f>
        <v>2497</v>
      </c>
      <c r="I3057" s="11">
        <f>VLOOKUP(B3057,[1]!Product_Data[#Data],3,0)</f>
        <v>1473</v>
      </c>
      <c r="J3057" s="11">
        <f t="shared" si="285"/>
        <v>1473</v>
      </c>
      <c r="K3057" s="11">
        <f t="shared" si="286"/>
        <v>2497</v>
      </c>
      <c r="L3057" s="11">
        <f t="shared" si="287"/>
        <v>1024</v>
      </c>
      <c r="M3057" t="str">
        <f>VLOOKUP(C3057,[1]!Location_Data[#Data],2,0)</f>
        <v>Daly City</v>
      </c>
      <c r="N3057" t="str">
        <f>VLOOKUP(D3057,[1]!Salespeople_Data[#Data],2,0)</f>
        <v>Eugene Holmes</v>
      </c>
      <c r="O3057" t="str">
        <f>VLOOKUP(E3057,[1]!Customer_Data[#Data],2,0)</f>
        <v>Steve Hunt</v>
      </c>
      <c r="P3057" s="15">
        <f t="shared" si="282"/>
        <v>1</v>
      </c>
      <c r="Q3057">
        <f t="shared" si="283"/>
        <v>5</v>
      </c>
      <c r="R3057">
        <f t="shared" si="284"/>
        <v>2020</v>
      </c>
    </row>
    <row r="3058" spans="1:18" x14ac:dyDescent="0.25">
      <c r="A3058" s="2" t="s">
        <v>4065</v>
      </c>
      <c r="B3058" s="2" t="s">
        <v>181</v>
      </c>
      <c r="C3058" s="2" t="s">
        <v>512</v>
      </c>
      <c r="D3058" s="2" t="s">
        <v>15</v>
      </c>
      <c r="E3058" s="2" t="s">
        <v>498</v>
      </c>
      <c r="F3058" s="3">
        <v>44094</v>
      </c>
      <c r="G3058" s="2">
        <v>3</v>
      </c>
      <c r="H3058" s="11">
        <f>VLOOKUP(B3058,[1]!Product_Data[#Data],4,0)</f>
        <v>1500</v>
      </c>
      <c r="I3058" s="11">
        <f>VLOOKUP(B3058,[1]!Product_Data[#Data],3,0)</f>
        <v>900</v>
      </c>
      <c r="J3058" s="11">
        <f t="shared" si="285"/>
        <v>2700</v>
      </c>
      <c r="K3058" s="11">
        <f t="shared" si="286"/>
        <v>4500</v>
      </c>
      <c r="L3058" s="11">
        <f t="shared" si="287"/>
        <v>1800</v>
      </c>
      <c r="M3058" t="str">
        <f>VLOOKUP(C3058,[1]!Location_Data[#Data],2,0)</f>
        <v>Long Beach</v>
      </c>
      <c r="N3058" t="str">
        <f>VLOOKUP(D3058,[1]!Salespeople_Data[#Data],2,0)</f>
        <v>Ryan Butler</v>
      </c>
      <c r="O3058" t="str">
        <f>VLOOKUP(E3058,[1]!Customer_Data[#Data],2,0)</f>
        <v>Ernest Austin</v>
      </c>
      <c r="P3058" s="15">
        <f t="shared" si="282"/>
        <v>1</v>
      </c>
      <c r="Q3058">
        <f t="shared" si="283"/>
        <v>9</v>
      </c>
      <c r="R3058">
        <f t="shared" si="284"/>
        <v>2020</v>
      </c>
    </row>
    <row r="3059" spans="1:18" x14ac:dyDescent="0.25">
      <c r="A3059" s="4" t="s">
        <v>4066</v>
      </c>
      <c r="B3059" s="4" t="s">
        <v>605</v>
      </c>
      <c r="C3059" s="4" t="s">
        <v>570</v>
      </c>
      <c r="D3059" s="4" t="s">
        <v>345</v>
      </c>
      <c r="E3059" s="4" t="s">
        <v>806</v>
      </c>
      <c r="F3059" s="5">
        <v>43946</v>
      </c>
      <c r="G3059" s="4">
        <v>1</v>
      </c>
      <c r="H3059" s="11">
        <f>VLOOKUP(B3059,[1]!Product_Data[#Data],4,0)</f>
        <v>913</v>
      </c>
      <c r="I3059" s="11">
        <f>VLOOKUP(B3059,[1]!Product_Data[#Data],3,0)</f>
        <v>584</v>
      </c>
      <c r="J3059" s="11">
        <f t="shared" si="285"/>
        <v>584</v>
      </c>
      <c r="K3059" s="11">
        <f t="shared" si="286"/>
        <v>913</v>
      </c>
      <c r="L3059" s="11">
        <f t="shared" si="287"/>
        <v>329</v>
      </c>
      <c r="M3059" t="str">
        <f>VLOOKUP(C3059,[1]!Location_Data[#Data],2,0)</f>
        <v>Fresno</v>
      </c>
      <c r="N3059" t="str">
        <f>VLOOKUP(D3059,[1]!Salespeople_Data[#Data],2,0)</f>
        <v>Larry Marshall</v>
      </c>
      <c r="O3059" t="str">
        <f>VLOOKUP(E3059,[1]!Customer_Data[#Data],2,0)</f>
        <v>Michael Thomas</v>
      </c>
      <c r="P3059" s="15">
        <f t="shared" si="282"/>
        <v>7</v>
      </c>
      <c r="Q3059">
        <f t="shared" si="283"/>
        <v>4</v>
      </c>
      <c r="R3059">
        <f t="shared" si="284"/>
        <v>2020</v>
      </c>
    </row>
    <row r="3060" spans="1:18" x14ac:dyDescent="0.25">
      <c r="A3060" s="2" t="s">
        <v>4067</v>
      </c>
      <c r="B3060" s="2" t="s">
        <v>33</v>
      </c>
      <c r="C3060" s="2" t="s">
        <v>316</v>
      </c>
      <c r="D3060" s="2" t="s">
        <v>71</v>
      </c>
      <c r="E3060" s="2" t="s">
        <v>517</v>
      </c>
      <c r="F3060" s="3">
        <v>43927</v>
      </c>
      <c r="G3060" s="2">
        <v>1</v>
      </c>
      <c r="H3060" s="11">
        <f>VLOOKUP(B3060,[1]!Product_Data[#Data],4,0)</f>
        <v>1582</v>
      </c>
      <c r="I3060" s="11">
        <f>VLOOKUP(B3060,[1]!Product_Data[#Data],3,0)</f>
        <v>1234</v>
      </c>
      <c r="J3060" s="11">
        <f t="shared" si="285"/>
        <v>1234</v>
      </c>
      <c r="K3060" s="11">
        <f t="shared" si="286"/>
        <v>1582</v>
      </c>
      <c r="L3060" s="11">
        <f t="shared" si="287"/>
        <v>348</v>
      </c>
      <c r="M3060" t="str">
        <f>VLOOKUP(C3060,[1]!Location_Data[#Data],2,0)</f>
        <v>East Los Angeles</v>
      </c>
      <c r="N3060" t="str">
        <f>VLOOKUP(D3060,[1]!Salespeople_Data[#Data],2,0)</f>
        <v>Gary Rodriguez</v>
      </c>
      <c r="O3060" t="str">
        <f>VLOOKUP(E3060,[1]!Customer_Data[#Data],2,0)</f>
        <v>Bruce Porter</v>
      </c>
      <c r="P3060" s="15">
        <f t="shared" si="282"/>
        <v>2</v>
      </c>
      <c r="Q3060">
        <f t="shared" si="283"/>
        <v>4</v>
      </c>
      <c r="R3060">
        <f t="shared" si="284"/>
        <v>2020</v>
      </c>
    </row>
    <row r="3061" spans="1:18" x14ac:dyDescent="0.25">
      <c r="A3061" s="4" t="s">
        <v>4068</v>
      </c>
      <c r="B3061" s="4" t="s">
        <v>144</v>
      </c>
      <c r="C3061" s="4" t="s">
        <v>530</v>
      </c>
      <c r="D3061" s="4" t="s">
        <v>75</v>
      </c>
      <c r="E3061" s="4" t="s">
        <v>985</v>
      </c>
      <c r="F3061" s="5">
        <v>43938</v>
      </c>
      <c r="G3061" s="4">
        <v>1</v>
      </c>
      <c r="H3061" s="11">
        <f>VLOOKUP(B3061,[1]!Product_Data[#Data],4,0)</f>
        <v>2410</v>
      </c>
      <c r="I3061" s="11">
        <f>VLOOKUP(B3061,[1]!Product_Data[#Data],3,0)</f>
        <v>1518</v>
      </c>
      <c r="J3061" s="11">
        <f t="shared" si="285"/>
        <v>1518</v>
      </c>
      <c r="K3061" s="11">
        <f t="shared" si="286"/>
        <v>2410</v>
      </c>
      <c r="L3061" s="11">
        <f t="shared" si="287"/>
        <v>892</v>
      </c>
      <c r="M3061" t="str">
        <f>VLOOKUP(C3061,[1]!Location_Data[#Data],2,0)</f>
        <v>San Buenaventura (Ventura)</v>
      </c>
      <c r="N3061" t="str">
        <f>VLOOKUP(D3061,[1]!Salespeople_Data[#Data],2,0)</f>
        <v>Roger Robertson</v>
      </c>
      <c r="O3061" t="str">
        <f>VLOOKUP(E3061,[1]!Customer_Data[#Data],2,0)</f>
        <v>Matthew Campbell</v>
      </c>
      <c r="P3061" s="15">
        <f t="shared" si="282"/>
        <v>6</v>
      </c>
      <c r="Q3061">
        <f t="shared" si="283"/>
        <v>4</v>
      </c>
      <c r="R3061">
        <f t="shared" si="284"/>
        <v>2020</v>
      </c>
    </row>
    <row r="3062" spans="1:18" x14ac:dyDescent="0.25">
      <c r="A3062" s="2" t="s">
        <v>4069</v>
      </c>
      <c r="B3062" s="2" t="s">
        <v>119</v>
      </c>
      <c r="C3062" s="2" t="s">
        <v>527</v>
      </c>
      <c r="D3062" s="2" t="s">
        <v>264</v>
      </c>
      <c r="E3062" s="2" t="s">
        <v>1562</v>
      </c>
      <c r="F3062" s="3">
        <v>44086</v>
      </c>
      <c r="G3062" s="2">
        <v>2</v>
      </c>
      <c r="H3062" s="11">
        <f>VLOOKUP(B3062,[1]!Product_Data[#Data],4,0)</f>
        <v>1077</v>
      </c>
      <c r="I3062" s="11">
        <f>VLOOKUP(B3062,[1]!Product_Data[#Data],3,0)</f>
        <v>732</v>
      </c>
      <c r="J3062" s="11">
        <f t="shared" si="285"/>
        <v>1464</v>
      </c>
      <c r="K3062" s="11">
        <f t="shared" si="286"/>
        <v>2154</v>
      </c>
      <c r="L3062" s="11">
        <f t="shared" si="287"/>
        <v>690</v>
      </c>
      <c r="M3062" t="str">
        <f>VLOOKUP(C3062,[1]!Location_Data[#Data],2,0)</f>
        <v>Stockton</v>
      </c>
      <c r="N3062" t="str">
        <f>VLOOKUP(D3062,[1]!Salespeople_Data[#Data],2,0)</f>
        <v>Ernest Wheeler</v>
      </c>
      <c r="O3062" t="str">
        <f>VLOOKUP(E3062,[1]!Customer_Data[#Data],2,0)</f>
        <v>Samuel Hamilton</v>
      </c>
      <c r="P3062" s="15">
        <f t="shared" si="282"/>
        <v>7</v>
      </c>
      <c r="Q3062">
        <f t="shared" si="283"/>
        <v>9</v>
      </c>
      <c r="R3062">
        <f t="shared" si="284"/>
        <v>2020</v>
      </c>
    </row>
    <row r="3063" spans="1:18" x14ac:dyDescent="0.25">
      <c r="A3063" s="4" t="s">
        <v>4070</v>
      </c>
      <c r="B3063" s="4" t="s">
        <v>652</v>
      </c>
      <c r="C3063" s="4" t="s">
        <v>9</v>
      </c>
      <c r="D3063" s="4" t="s">
        <v>447</v>
      </c>
      <c r="E3063" s="4" t="s">
        <v>849</v>
      </c>
      <c r="F3063" s="5">
        <v>44118</v>
      </c>
      <c r="G3063" s="4">
        <v>2</v>
      </c>
      <c r="H3063" s="11">
        <f>VLOOKUP(B3063,[1]!Product_Data[#Data],4,0)</f>
        <v>217</v>
      </c>
      <c r="I3063" s="11">
        <f>VLOOKUP(B3063,[1]!Product_Data[#Data],3,0)</f>
        <v>171</v>
      </c>
      <c r="J3063" s="11">
        <f t="shared" si="285"/>
        <v>342</v>
      </c>
      <c r="K3063" s="11">
        <f t="shared" si="286"/>
        <v>434</v>
      </c>
      <c r="L3063" s="11">
        <f t="shared" si="287"/>
        <v>92</v>
      </c>
      <c r="M3063" t="str">
        <f>VLOOKUP(C3063,[1]!Location_Data[#Data],2,0)</f>
        <v>San Mateo</v>
      </c>
      <c r="N3063" t="str">
        <f>VLOOKUP(D3063,[1]!Salespeople_Data[#Data],2,0)</f>
        <v>Howard Sims</v>
      </c>
      <c r="O3063" t="str">
        <f>VLOOKUP(E3063,[1]!Customer_Data[#Data],2,0)</f>
        <v>Eric Ward</v>
      </c>
      <c r="P3063" s="15">
        <f t="shared" si="282"/>
        <v>4</v>
      </c>
      <c r="Q3063">
        <f t="shared" si="283"/>
        <v>10</v>
      </c>
      <c r="R3063">
        <f t="shared" si="284"/>
        <v>2020</v>
      </c>
    </row>
    <row r="3064" spans="1:18" x14ac:dyDescent="0.25">
      <c r="A3064" s="2" t="s">
        <v>4071</v>
      </c>
      <c r="B3064" s="2" t="s">
        <v>210</v>
      </c>
      <c r="C3064" s="2" t="s">
        <v>316</v>
      </c>
      <c r="D3064" s="2" t="s">
        <v>30</v>
      </c>
      <c r="E3064" s="2" t="s">
        <v>915</v>
      </c>
      <c r="F3064" s="3">
        <v>44002</v>
      </c>
      <c r="G3064" s="2">
        <v>2</v>
      </c>
      <c r="H3064" s="11">
        <f>VLOOKUP(B3064,[1]!Product_Data[#Data],4,0)</f>
        <v>458</v>
      </c>
      <c r="I3064" s="11">
        <f>VLOOKUP(B3064,[1]!Product_Data[#Data],3,0)</f>
        <v>376</v>
      </c>
      <c r="J3064" s="11">
        <f t="shared" si="285"/>
        <v>752</v>
      </c>
      <c r="K3064" s="11">
        <f t="shared" si="286"/>
        <v>916</v>
      </c>
      <c r="L3064" s="11">
        <f t="shared" si="287"/>
        <v>164</v>
      </c>
      <c r="M3064" t="str">
        <f>VLOOKUP(C3064,[1]!Location_Data[#Data],2,0)</f>
        <v>East Los Angeles</v>
      </c>
      <c r="N3064" t="str">
        <f>VLOOKUP(D3064,[1]!Salespeople_Data[#Data],2,0)</f>
        <v>Carl Hall</v>
      </c>
      <c r="O3064" t="str">
        <f>VLOOKUP(E3064,[1]!Customer_Data[#Data],2,0)</f>
        <v>Carlos Kim</v>
      </c>
      <c r="P3064" s="15">
        <f t="shared" si="282"/>
        <v>7</v>
      </c>
      <c r="Q3064">
        <f t="shared" si="283"/>
        <v>6</v>
      </c>
      <c r="R3064">
        <f t="shared" si="284"/>
        <v>2020</v>
      </c>
    </row>
    <row r="3065" spans="1:18" x14ac:dyDescent="0.25">
      <c r="A3065" s="4" t="s">
        <v>4072</v>
      </c>
      <c r="B3065" s="4" t="s">
        <v>203</v>
      </c>
      <c r="C3065" s="4" t="s">
        <v>229</v>
      </c>
      <c r="D3065" s="4" t="s">
        <v>71</v>
      </c>
      <c r="E3065" s="4" t="s">
        <v>535</v>
      </c>
      <c r="F3065" s="5">
        <v>43841</v>
      </c>
      <c r="G3065" s="4">
        <v>2</v>
      </c>
      <c r="H3065" s="11">
        <f>VLOOKUP(B3065,[1]!Product_Data[#Data],4,0)</f>
        <v>1414</v>
      </c>
      <c r="I3065" s="11">
        <f>VLOOKUP(B3065,[1]!Product_Data[#Data],3,0)</f>
        <v>962</v>
      </c>
      <c r="J3065" s="11">
        <f t="shared" si="285"/>
        <v>1924</v>
      </c>
      <c r="K3065" s="11">
        <f t="shared" si="286"/>
        <v>2828</v>
      </c>
      <c r="L3065" s="11">
        <f t="shared" si="287"/>
        <v>904</v>
      </c>
      <c r="M3065" t="str">
        <f>VLOOKUP(C3065,[1]!Location_Data[#Data],2,0)</f>
        <v>San Jose</v>
      </c>
      <c r="N3065" t="str">
        <f>VLOOKUP(D3065,[1]!Salespeople_Data[#Data],2,0)</f>
        <v>Gary Rodriguez</v>
      </c>
      <c r="O3065" t="str">
        <f>VLOOKUP(E3065,[1]!Customer_Data[#Data],2,0)</f>
        <v>Andrew Martin</v>
      </c>
      <c r="P3065" s="15">
        <f t="shared" si="282"/>
        <v>7</v>
      </c>
      <c r="Q3065">
        <f t="shared" si="283"/>
        <v>1</v>
      </c>
      <c r="R3065">
        <f t="shared" si="284"/>
        <v>2020</v>
      </c>
    </row>
    <row r="3066" spans="1:18" x14ac:dyDescent="0.25">
      <c r="A3066" s="2" t="s">
        <v>4073</v>
      </c>
      <c r="B3066" s="2" t="s">
        <v>464</v>
      </c>
      <c r="C3066" s="2" t="s">
        <v>90</v>
      </c>
      <c r="D3066" s="2" t="s">
        <v>178</v>
      </c>
      <c r="E3066" s="2" t="s">
        <v>543</v>
      </c>
      <c r="F3066" s="3">
        <v>44166</v>
      </c>
      <c r="G3066" s="2">
        <v>4</v>
      </c>
      <c r="H3066" s="11">
        <f>VLOOKUP(B3066,[1]!Product_Data[#Data],4,0)</f>
        <v>1566</v>
      </c>
      <c r="I3066" s="11">
        <f>VLOOKUP(B3066,[1]!Product_Data[#Data],3,0)</f>
        <v>1190</v>
      </c>
      <c r="J3066" s="11">
        <f t="shared" si="285"/>
        <v>4760</v>
      </c>
      <c r="K3066" s="11">
        <f t="shared" si="286"/>
        <v>6264</v>
      </c>
      <c r="L3066" s="11">
        <f t="shared" si="287"/>
        <v>1504</v>
      </c>
      <c r="M3066" t="str">
        <f>VLOOKUP(C3066,[1]!Location_Data[#Data],2,0)</f>
        <v>Irvine</v>
      </c>
      <c r="N3066" t="str">
        <f>VLOOKUP(D3066,[1]!Salespeople_Data[#Data],2,0)</f>
        <v>Joshua Taylor</v>
      </c>
      <c r="O3066" t="str">
        <f>VLOOKUP(E3066,[1]!Customer_Data[#Data],2,0)</f>
        <v>James Perkins</v>
      </c>
      <c r="P3066" s="15">
        <f t="shared" si="282"/>
        <v>3</v>
      </c>
      <c r="Q3066">
        <f t="shared" si="283"/>
        <v>12</v>
      </c>
      <c r="R3066">
        <f t="shared" si="284"/>
        <v>2020</v>
      </c>
    </row>
    <row r="3067" spans="1:18" x14ac:dyDescent="0.25">
      <c r="A3067" s="4" t="s">
        <v>4074</v>
      </c>
      <c r="B3067" s="4" t="s">
        <v>400</v>
      </c>
      <c r="C3067" s="4" t="s">
        <v>519</v>
      </c>
      <c r="D3067" s="4" t="s">
        <v>216</v>
      </c>
      <c r="E3067" s="4" t="s">
        <v>565</v>
      </c>
      <c r="F3067" s="5">
        <v>43901</v>
      </c>
      <c r="G3067" s="4">
        <v>1</v>
      </c>
      <c r="H3067" s="11">
        <f>VLOOKUP(B3067,[1]!Product_Data[#Data],4,0)</f>
        <v>886</v>
      </c>
      <c r="I3067" s="11">
        <f>VLOOKUP(B3067,[1]!Product_Data[#Data],3,0)</f>
        <v>478</v>
      </c>
      <c r="J3067" s="11">
        <f t="shared" si="285"/>
        <v>478</v>
      </c>
      <c r="K3067" s="11">
        <f t="shared" si="286"/>
        <v>886</v>
      </c>
      <c r="L3067" s="11">
        <f t="shared" si="287"/>
        <v>408</v>
      </c>
      <c r="M3067" t="str">
        <f>VLOOKUP(C3067,[1]!Location_Data[#Data],2,0)</f>
        <v>Anaheim</v>
      </c>
      <c r="N3067" t="str">
        <f>VLOOKUP(D3067,[1]!Salespeople_Data[#Data],2,0)</f>
        <v>Ernest Wagner</v>
      </c>
      <c r="O3067" t="str">
        <f>VLOOKUP(E3067,[1]!Customer_Data[#Data],2,0)</f>
        <v>Nicholas Ward</v>
      </c>
      <c r="P3067" s="15">
        <f t="shared" si="282"/>
        <v>4</v>
      </c>
      <c r="Q3067">
        <f t="shared" si="283"/>
        <v>3</v>
      </c>
      <c r="R3067">
        <f t="shared" si="284"/>
        <v>2020</v>
      </c>
    </row>
    <row r="3068" spans="1:18" x14ac:dyDescent="0.25">
      <c r="A3068" s="2" t="s">
        <v>4075</v>
      </c>
      <c r="B3068" s="2" t="s">
        <v>125</v>
      </c>
      <c r="C3068" s="2" t="s">
        <v>182</v>
      </c>
      <c r="D3068" s="2" t="s">
        <v>170</v>
      </c>
      <c r="E3068" s="2" t="s">
        <v>1906</v>
      </c>
      <c r="F3068" s="3">
        <v>44014</v>
      </c>
      <c r="G3068" s="2">
        <v>1</v>
      </c>
      <c r="H3068" s="11">
        <f>VLOOKUP(B3068,[1]!Product_Data[#Data],4,0)</f>
        <v>1826</v>
      </c>
      <c r="I3068" s="11">
        <f>VLOOKUP(B3068,[1]!Product_Data[#Data],3,0)</f>
        <v>1443</v>
      </c>
      <c r="J3068" s="11">
        <f t="shared" si="285"/>
        <v>1443</v>
      </c>
      <c r="K3068" s="11">
        <f t="shared" si="286"/>
        <v>1826</v>
      </c>
      <c r="L3068" s="11">
        <f t="shared" si="287"/>
        <v>383</v>
      </c>
      <c r="M3068" t="str">
        <f>VLOOKUP(C3068,[1]!Location_Data[#Data],2,0)</f>
        <v>Vallejo</v>
      </c>
      <c r="N3068" t="str">
        <f>VLOOKUP(D3068,[1]!Salespeople_Data[#Data],2,0)</f>
        <v>Sean Miller</v>
      </c>
      <c r="O3068" t="str">
        <f>VLOOKUP(E3068,[1]!Customer_Data[#Data],2,0)</f>
        <v>Philip Cunningham</v>
      </c>
      <c r="P3068" s="15">
        <f t="shared" si="282"/>
        <v>5</v>
      </c>
      <c r="Q3068">
        <f t="shared" si="283"/>
        <v>7</v>
      </c>
      <c r="R3068">
        <f t="shared" si="284"/>
        <v>2020</v>
      </c>
    </row>
    <row r="3069" spans="1:18" x14ac:dyDescent="0.25">
      <c r="A3069" s="4" t="s">
        <v>4076</v>
      </c>
      <c r="B3069" s="4" t="s">
        <v>569</v>
      </c>
      <c r="C3069" s="4" t="s">
        <v>79</v>
      </c>
      <c r="D3069" s="4" t="s">
        <v>257</v>
      </c>
      <c r="E3069" s="4" t="s">
        <v>2167</v>
      </c>
      <c r="F3069" s="5">
        <v>44189</v>
      </c>
      <c r="G3069" s="4">
        <v>1</v>
      </c>
      <c r="H3069" s="11">
        <f>VLOOKUP(B3069,[1]!Product_Data[#Data],4,0)</f>
        <v>1178</v>
      </c>
      <c r="I3069" s="11">
        <f>VLOOKUP(B3069,[1]!Product_Data[#Data],3,0)</f>
        <v>683</v>
      </c>
      <c r="J3069" s="11">
        <f t="shared" si="285"/>
        <v>683</v>
      </c>
      <c r="K3069" s="11">
        <f t="shared" si="286"/>
        <v>1178</v>
      </c>
      <c r="L3069" s="11">
        <f t="shared" si="287"/>
        <v>495</v>
      </c>
      <c r="M3069" t="str">
        <f>VLOOKUP(C3069,[1]!Location_Data[#Data],2,0)</f>
        <v>Palmdale</v>
      </c>
      <c r="N3069" t="str">
        <f>VLOOKUP(D3069,[1]!Salespeople_Data[#Data],2,0)</f>
        <v>Jerry Perry</v>
      </c>
      <c r="O3069" t="str">
        <f>VLOOKUP(E3069,[1]!Customer_Data[#Data],2,0)</f>
        <v>Jonathan Pierce</v>
      </c>
      <c r="P3069" s="15">
        <f t="shared" si="282"/>
        <v>5</v>
      </c>
      <c r="Q3069">
        <f t="shared" si="283"/>
        <v>12</v>
      </c>
      <c r="R3069">
        <f t="shared" si="284"/>
        <v>2020</v>
      </c>
    </row>
    <row r="3070" spans="1:18" x14ac:dyDescent="0.25">
      <c r="A3070" s="2" t="s">
        <v>4077</v>
      </c>
      <c r="B3070" s="2" t="s">
        <v>235</v>
      </c>
      <c r="C3070" s="2" t="s">
        <v>34</v>
      </c>
      <c r="D3070" s="2" t="s">
        <v>212</v>
      </c>
      <c r="E3070" s="2" t="s">
        <v>1284</v>
      </c>
      <c r="F3070" s="3">
        <v>44041</v>
      </c>
      <c r="G3070" s="2">
        <v>2</v>
      </c>
      <c r="H3070" s="11">
        <f>VLOOKUP(B3070,[1]!Product_Data[#Data],4,0)</f>
        <v>1887</v>
      </c>
      <c r="I3070" s="11">
        <f>VLOOKUP(B3070,[1]!Product_Data[#Data],3,0)</f>
        <v>1378</v>
      </c>
      <c r="J3070" s="11">
        <f t="shared" si="285"/>
        <v>2756</v>
      </c>
      <c r="K3070" s="11">
        <f t="shared" si="286"/>
        <v>3774</v>
      </c>
      <c r="L3070" s="11">
        <f t="shared" si="287"/>
        <v>1018</v>
      </c>
      <c r="M3070" t="str">
        <f>VLOOKUP(C3070,[1]!Location_Data[#Data],2,0)</f>
        <v>Inglewood</v>
      </c>
      <c r="N3070" t="str">
        <f>VLOOKUP(D3070,[1]!Salespeople_Data[#Data],2,0)</f>
        <v>Ronald Reed</v>
      </c>
      <c r="O3070" t="str">
        <f>VLOOKUP(E3070,[1]!Customer_Data[#Data],2,0)</f>
        <v>Shawn Fields</v>
      </c>
      <c r="P3070" s="15">
        <f t="shared" si="282"/>
        <v>4</v>
      </c>
      <c r="Q3070">
        <f t="shared" si="283"/>
        <v>7</v>
      </c>
      <c r="R3070">
        <f t="shared" si="284"/>
        <v>2020</v>
      </c>
    </row>
    <row r="3071" spans="1:18" x14ac:dyDescent="0.25">
      <c r="A3071" s="4" t="s">
        <v>4078</v>
      </c>
      <c r="B3071" s="4" t="s">
        <v>1149</v>
      </c>
      <c r="C3071" s="4" t="s">
        <v>195</v>
      </c>
      <c r="D3071" s="4" t="s">
        <v>141</v>
      </c>
      <c r="E3071" s="4" t="s">
        <v>2676</v>
      </c>
      <c r="F3071" s="5">
        <v>44164</v>
      </c>
      <c r="G3071" s="4">
        <v>1</v>
      </c>
      <c r="H3071" s="11">
        <f>VLOOKUP(B3071,[1]!Product_Data[#Data],4,0)</f>
        <v>847</v>
      </c>
      <c r="I3071" s="11">
        <f>VLOOKUP(B3071,[1]!Product_Data[#Data],3,0)</f>
        <v>534</v>
      </c>
      <c r="J3071" s="11">
        <f t="shared" si="285"/>
        <v>534</v>
      </c>
      <c r="K3071" s="11">
        <f t="shared" si="286"/>
        <v>847</v>
      </c>
      <c r="L3071" s="11">
        <f t="shared" si="287"/>
        <v>313</v>
      </c>
      <c r="M3071" t="str">
        <f>VLOOKUP(C3071,[1]!Location_Data[#Data],2,0)</f>
        <v>Pomona</v>
      </c>
      <c r="N3071" t="str">
        <f>VLOOKUP(D3071,[1]!Salespeople_Data[#Data],2,0)</f>
        <v>Arthur Mccoy</v>
      </c>
      <c r="O3071" t="str">
        <f>VLOOKUP(E3071,[1]!Customer_Data[#Data],2,0)</f>
        <v>Billy West</v>
      </c>
      <c r="P3071" s="15">
        <f t="shared" si="282"/>
        <v>1</v>
      </c>
      <c r="Q3071">
        <f t="shared" si="283"/>
        <v>11</v>
      </c>
      <c r="R3071">
        <f t="shared" si="284"/>
        <v>2020</v>
      </c>
    </row>
    <row r="3072" spans="1:18" x14ac:dyDescent="0.25">
      <c r="A3072" s="2" t="s">
        <v>4079</v>
      </c>
      <c r="B3072" s="2" t="s">
        <v>389</v>
      </c>
      <c r="C3072" s="2" t="s">
        <v>195</v>
      </c>
      <c r="D3072" s="2" t="s">
        <v>71</v>
      </c>
      <c r="E3072" s="2" t="s">
        <v>1079</v>
      </c>
      <c r="F3072" s="3">
        <v>43918</v>
      </c>
      <c r="G3072" s="2">
        <v>3</v>
      </c>
      <c r="H3072" s="11">
        <f>VLOOKUP(B3072,[1]!Product_Data[#Data],4,0)</f>
        <v>1367</v>
      </c>
      <c r="I3072" s="11">
        <f>VLOOKUP(B3072,[1]!Product_Data[#Data],3,0)</f>
        <v>984</v>
      </c>
      <c r="J3072" s="11">
        <f t="shared" si="285"/>
        <v>2952</v>
      </c>
      <c r="K3072" s="11">
        <f t="shared" si="286"/>
        <v>4101</v>
      </c>
      <c r="L3072" s="11">
        <f t="shared" si="287"/>
        <v>1149</v>
      </c>
      <c r="M3072" t="str">
        <f>VLOOKUP(C3072,[1]!Location_Data[#Data],2,0)</f>
        <v>Pomona</v>
      </c>
      <c r="N3072" t="str">
        <f>VLOOKUP(D3072,[1]!Salespeople_Data[#Data],2,0)</f>
        <v>Gary Rodriguez</v>
      </c>
      <c r="O3072" t="str">
        <f>VLOOKUP(E3072,[1]!Customer_Data[#Data],2,0)</f>
        <v>Donald Reynolds</v>
      </c>
      <c r="P3072" s="15">
        <f t="shared" si="282"/>
        <v>7</v>
      </c>
      <c r="Q3072">
        <f t="shared" si="283"/>
        <v>3</v>
      </c>
      <c r="R3072">
        <f t="shared" si="284"/>
        <v>2020</v>
      </c>
    </row>
    <row r="3073" spans="1:18" x14ac:dyDescent="0.25">
      <c r="A3073" s="4" t="s">
        <v>4080</v>
      </c>
      <c r="B3073" s="4" t="s">
        <v>256</v>
      </c>
      <c r="C3073" s="4" t="s">
        <v>253</v>
      </c>
      <c r="D3073" s="4" t="s">
        <v>413</v>
      </c>
      <c r="E3073" s="4" t="s">
        <v>2713</v>
      </c>
      <c r="F3073" s="5">
        <v>43976</v>
      </c>
      <c r="G3073" s="4">
        <v>3</v>
      </c>
      <c r="H3073" s="11">
        <f>VLOOKUP(B3073,[1]!Product_Data[#Data],4,0)</f>
        <v>596</v>
      </c>
      <c r="I3073" s="11">
        <f>VLOOKUP(B3073,[1]!Product_Data[#Data],3,0)</f>
        <v>358</v>
      </c>
      <c r="J3073" s="11">
        <f t="shared" si="285"/>
        <v>1074</v>
      </c>
      <c r="K3073" s="11">
        <f t="shared" si="286"/>
        <v>1788</v>
      </c>
      <c r="L3073" s="11">
        <f t="shared" si="287"/>
        <v>714</v>
      </c>
      <c r="M3073" t="str">
        <f>VLOOKUP(C3073,[1]!Location_Data[#Data],2,0)</f>
        <v>Bakersfield</v>
      </c>
      <c r="N3073" t="str">
        <f>VLOOKUP(D3073,[1]!Salespeople_Data[#Data],2,0)</f>
        <v>Kenneth Bradley</v>
      </c>
      <c r="O3073" t="str">
        <f>VLOOKUP(E3073,[1]!Customer_Data[#Data],2,0)</f>
        <v>Antonio Frazier</v>
      </c>
      <c r="P3073" s="15">
        <f t="shared" si="282"/>
        <v>2</v>
      </c>
      <c r="Q3073">
        <f t="shared" si="283"/>
        <v>5</v>
      </c>
      <c r="R3073">
        <f t="shared" si="284"/>
        <v>2020</v>
      </c>
    </row>
    <row r="3074" spans="1:18" x14ac:dyDescent="0.25">
      <c r="A3074" s="2" t="s">
        <v>4081</v>
      </c>
      <c r="B3074" s="2" t="s">
        <v>1149</v>
      </c>
      <c r="C3074" s="2" t="s">
        <v>115</v>
      </c>
      <c r="D3074" s="2" t="s">
        <v>269</v>
      </c>
      <c r="E3074" s="2" t="s">
        <v>258</v>
      </c>
      <c r="F3074" s="3">
        <v>44118</v>
      </c>
      <c r="G3074" s="2">
        <v>1</v>
      </c>
      <c r="H3074" s="11">
        <f>VLOOKUP(B3074,[1]!Product_Data[#Data],4,0)</f>
        <v>847</v>
      </c>
      <c r="I3074" s="11">
        <f>VLOOKUP(B3074,[1]!Product_Data[#Data],3,0)</f>
        <v>534</v>
      </c>
      <c r="J3074" s="11">
        <f t="shared" si="285"/>
        <v>534</v>
      </c>
      <c r="K3074" s="11">
        <f t="shared" si="286"/>
        <v>847</v>
      </c>
      <c r="L3074" s="11">
        <f t="shared" si="287"/>
        <v>313</v>
      </c>
      <c r="M3074" t="str">
        <f>VLOOKUP(C3074,[1]!Location_Data[#Data],2,0)</f>
        <v>Glendale</v>
      </c>
      <c r="N3074" t="str">
        <f>VLOOKUP(D3074,[1]!Salespeople_Data[#Data],2,0)</f>
        <v>Kevin Butler</v>
      </c>
      <c r="O3074" t="str">
        <f>VLOOKUP(E3074,[1]!Customer_Data[#Data],2,0)</f>
        <v>Antonio Morris</v>
      </c>
      <c r="P3074" s="15">
        <f t="shared" ref="P3074:P3137" si="288">WEEKDAY(F3074)</f>
        <v>4</v>
      </c>
      <c r="Q3074">
        <f t="shared" ref="Q3074:Q3137" si="289">MONTH(F3074)</f>
        <v>10</v>
      </c>
      <c r="R3074">
        <f t="shared" ref="R3074:R3137" si="290">YEAR(F3074)</f>
        <v>2020</v>
      </c>
    </row>
    <row r="3075" spans="1:18" x14ac:dyDescent="0.25">
      <c r="A3075" s="4" t="s">
        <v>4082</v>
      </c>
      <c r="B3075" s="4" t="s">
        <v>210</v>
      </c>
      <c r="C3075" s="4" t="s">
        <v>195</v>
      </c>
      <c r="D3075" s="4" t="s">
        <v>146</v>
      </c>
      <c r="E3075" s="4" t="s">
        <v>381</v>
      </c>
      <c r="F3075" s="5">
        <v>44052</v>
      </c>
      <c r="G3075" s="4">
        <v>1</v>
      </c>
      <c r="H3075" s="11">
        <f>VLOOKUP(B3075,[1]!Product_Data[#Data],4,0)</f>
        <v>458</v>
      </c>
      <c r="I3075" s="11">
        <f>VLOOKUP(B3075,[1]!Product_Data[#Data],3,0)</f>
        <v>376</v>
      </c>
      <c r="J3075" s="11">
        <f t="shared" ref="J3075:J3138" si="291">PRODUCT(I3075,G3075)</f>
        <v>376</v>
      </c>
      <c r="K3075" s="11">
        <f t="shared" ref="K3075:K3138" si="292">PRODUCT(H3075,G3075)</f>
        <v>458</v>
      </c>
      <c r="L3075" s="11">
        <f t="shared" ref="L3075:L3138" si="293">K3075-J3075</f>
        <v>82</v>
      </c>
      <c r="M3075" t="str">
        <f>VLOOKUP(C3075,[1]!Location_Data[#Data],2,0)</f>
        <v>Pomona</v>
      </c>
      <c r="N3075" t="str">
        <f>VLOOKUP(D3075,[1]!Salespeople_Data[#Data],2,0)</f>
        <v>Carl Elliott</v>
      </c>
      <c r="O3075" t="str">
        <f>VLOOKUP(E3075,[1]!Customer_Data[#Data],2,0)</f>
        <v>Paul Larson</v>
      </c>
      <c r="P3075" s="15">
        <f t="shared" si="288"/>
        <v>1</v>
      </c>
      <c r="Q3075">
        <f t="shared" si="289"/>
        <v>8</v>
      </c>
      <c r="R3075">
        <f t="shared" si="290"/>
        <v>2020</v>
      </c>
    </row>
    <row r="3076" spans="1:18" x14ac:dyDescent="0.25">
      <c r="A3076" s="2" t="s">
        <v>4083</v>
      </c>
      <c r="B3076" s="2" t="s">
        <v>668</v>
      </c>
      <c r="C3076" s="2" t="s">
        <v>211</v>
      </c>
      <c r="D3076" s="2" t="s">
        <v>116</v>
      </c>
      <c r="E3076" s="2" t="s">
        <v>1318</v>
      </c>
      <c r="F3076" s="3">
        <v>44048</v>
      </c>
      <c r="G3076" s="2">
        <v>1</v>
      </c>
      <c r="H3076" s="11">
        <f>VLOOKUP(B3076,[1]!Product_Data[#Data],4,0)</f>
        <v>181</v>
      </c>
      <c r="I3076" s="11">
        <f>VLOOKUP(B3076,[1]!Product_Data[#Data],3,0)</f>
        <v>130</v>
      </c>
      <c r="J3076" s="11">
        <f t="shared" si="291"/>
        <v>130</v>
      </c>
      <c r="K3076" s="11">
        <f t="shared" si="292"/>
        <v>181</v>
      </c>
      <c r="L3076" s="11">
        <f t="shared" si="293"/>
        <v>51</v>
      </c>
      <c r="M3076" t="str">
        <f>VLOOKUP(C3076,[1]!Location_Data[#Data],2,0)</f>
        <v>Chula Vista</v>
      </c>
      <c r="N3076" t="str">
        <f>VLOOKUP(D3076,[1]!Salespeople_Data[#Data],2,0)</f>
        <v>Roger Ramos</v>
      </c>
      <c r="O3076" t="str">
        <f>VLOOKUP(E3076,[1]!Customer_Data[#Data],2,0)</f>
        <v>Roy Scott</v>
      </c>
      <c r="P3076" s="15">
        <f t="shared" si="288"/>
        <v>4</v>
      </c>
      <c r="Q3076">
        <f t="shared" si="289"/>
        <v>8</v>
      </c>
      <c r="R3076">
        <f t="shared" si="290"/>
        <v>2020</v>
      </c>
    </row>
    <row r="3077" spans="1:18" x14ac:dyDescent="0.25">
      <c r="A3077" s="4" t="s">
        <v>4084</v>
      </c>
      <c r="B3077" s="4" t="s">
        <v>125</v>
      </c>
      <c r="C3077" s="4" t="s">
        <v>467</v>
      </c>
      <c r="D3077" s="4" t="s">
        <v>116</v>
      </c>
      <c r="E3077" s="4" t="s">
        <v>863</v>
      </c>
      <c r="F3077" s="5">
        <v>44015</v>
      </c>
      <c r="G3077" s="4">
        <v>1</v>
      </c>
      <c r="H3077" s="11">
        <f>VLOOKUP(B3077,[1]!Product_Data[#Data],4,0)</f>
        <v>1826</v>
      </c>
      <c r="I3077" s="11">
        <f>VLOOKUP(B3077,[1]!Product_Data[#Data],3,0)</f>
        <v>1443</v>
      </c>
      <c r="J3077" s="11">
        <f t="shared" si="291"/>
        <v>1443</v>
      </c>
      <c r="K3077" s="11">
        <f t="shared" si="292"/>
        <v>1826</v>
      </c>
      <c r="L3077" s="11">
        <f t="shared" si="293"/>
        <v>383</v>
      </c>
      <c r="M3077" t="str">
        <f>VLOOKUP(C3077,[1]!Location_Data[#Data],2,0)</f>
        <v>Garden Grove</v>
      </c>
      <c r="N3077" t="str">
        <f>VLOOKUP(D3077,[1]!Salespeople_Data[#Data],2,0)</f>
        <v>Roger Ramos</v>
      </c>
      <c r="O3077" t="str">
        <f>VLOOKUP(E3077,[1]!Customer_Data[#Data],2,0)</f>
        <v>Henry Cox</v>
      </c>
      <c r="P3077" s="15">
        <f t="shared" si="288"/>
        <v>6</v>
      </c>
      <c r="Q3077">
        <f t="shared" si="289"/>
        <v>7</v>
      </c>
      <c r="R3077">
        <f t="shared" si="290"/>
        <v>2020</v>
      </c>
    </row>
    <row r="3078" spans="1:18" x14ac:dyDescent="0.25">
      <c r="A3078" s="2" t="s">
        <v>4085</v>
      </c>
      <c r="B3078" s="2" t="s">
        <v>925</v>
      </c>
      <c r="C3078" s="2" t="s">
        <v>472</v>
      </c>
      <c r="D3078" s="2" t="s">
        <v>216</v>
      </c>
      <c r="E3078" s="2" t="s">
        <v>1801</v>
      </c>
      <c r="F3078" s="3">
        <v>43921</v>
      </c>
      <c r="G3078" s="2">
        <v>3</v>
      </c>
      <c r="H3078" s="11">
        <f>VLOOKUP(B3078,[1]!Product_Data[#Data],4,0)</f>
        <v>136</v>
      </c>
      <c r="I3078" s="11">
        <f>VLOOKUP(B3078,[1]!Product_Data[#Data],3,0)</f>
        <v>72</v>
      </c>
      <c r="J3078" s="11">
        <f t="shared" si="291"/>
        <v>216</v>
      </c>
      <c r="K3078" s="11">
        <f t="shared" si="292"/>
        <v>408</v>
      </c>
      <c r="L3078" s="11">
        <f t="shared" si="293"/>
        <v>192</v>
      </c>
      <c r="M3078" t="str">
        <f>VLOOKUP(C3078,[1]!Location_Data[#Data],2,0)</f>
        <v>Concord</v>
      </c>
      <c r="N3078" t="str">
        <f>VLOOKUP(D3078,[1]!Salespeople_Data[#Data],2,0)</f>
        <v>Ernest Wagner</v>
      </c>
      <c r="O3078" t="str">
        <f>VLOOKUP(E3078,[1]!Customer_Data[#Data],2,0)</f>
        <v>Larry Stone</v>
      </c>
      <c r="P3078" s="15">
        <f t="shared" si="288"/>
        <v>3</v>
      </c>
      <c r="Q3078">
        <f t="shared" si="289"/>
        <v>3</v>
      </c>
      <c r="R3078">
        <f t="shared" si="290"/>
        <v>2020</v>
      </c>
    </row>
    <row r="3079" spans="1:18" x14ac:dyDescent="0.25">
      <c r="A3079" s="4" t="s">
        <v>4086</v>
      </c>
      <c r="B3079" s="4" t="s">
        <v>164</v>
      </c>
      <c r="C3079" s="4" t="s">
        <v>458</v>
      </c>
      <c r="D3079" s="4" t="s">
        <v>447</v>
      </c>
      <c r="E3079" s="4" t="s">
        <v>859</v>
      </c>
      <c r="F3079" s="5">
        <v>44066</v>
      </c>
      <c r="G3079" s="4">
        <v>1</v>
      </c>
      <c r="H3079" s="11">
        <f>VLOOKUP(B3079,[1]!Product_Data[#Data],4,0)</f>
        <v>637</v>
      </c>
      <c r="I3079" s="11">
        <f>VLOOKUP(B3079,[1]!Product_Data[#Data],3,0)</f>
        <v>389</v>
      </c>
      <c r="J3079" s="11">
        <f t="shared" si="291"/>
        <v>389</v>
      </c>
      <c r="K3079" s="11">
        <f t="shared" si="292"/>
        <v>637</v>
      </c>
      <c r="L3079" s="11">
        <f t="shared" si="293"/>
        <v>248</v>
      </c>
      <c r="M3079" t="str">
        <f>VLOOKUP(C3079,[1]!Location_Data[#Data],2,0)</f>
        <v>Fontana</v>
      </c>
      <c r="N3079" t="str">
        <f>VLOOKUP(D3079,[1]!Salespeople_Data[#Data],2,0)</f>
        <v>Howard Sims</v>
      </c>
      <c r="O3079" t="str">
        <f>VLOOKUP(E3079,[1]!Customer_Data[#Data],2,0)</f>
        <v>Ralph Elliott</v>
      </c>
      <c r="P3079" s="15">
        <f t="shared" si="288"/>
        <v>1</v>
      </c>
      <c r="Q3079">
        <f t="shared" si="289"/>
        <v>8</v>
      </c>
      <c r="R3079">
        <f t="shared" si="290"/>
        <v>2020</v>
      </c>
    </row>
    <row r="3080" spans="1:18" x14ac:dyDescent="0.25">
      <c r="A3080" s="2" t="s">
        <v>4087</v>
      </c>
      <c r="B3080" s="2" t="s">
        <v>78</v>
      </c>
      <c r="C3080" s="2" t="s">
        <v>62</v>
      </c>
      <c r="D3080" s="2" t="s">
        <v>239</v>
      </c>
      <c r="E3080" s="2" t="s">
        <v>819</v>
      </c>
      <c r="F3080" s="3">
        <v>43843</v>
      </c>
      <c r="G3080" s="2">
        <v>3</v>
      </c>
      <c r="H3080" s="11">
        <f>VLOOKUP(B3080,[1]!Product_Data[#Data],4,0)</f>
        <v>1380</v>
      </c>
      <c r="I3080" s="11">
        <f>VLOOKUP(B3080,[1]!Product_Data[#Data],3,0)</f>
        <v>1090</v>
      </c>
      <c r="J3080" s="11">
        <f t="shared" si="291"/>
        <v>3270</v>
      </c>
      <c r="K3080" s="11">
        <f t="shared" si="292"/>
        <v>4140</v>
      </c>
      <c r="L3080" s="11">
        <f t="shared" si="293"/>
        <v>870</v>
      </c>
      <c r="M3080" t="str">
        <f>VLOOKUP(C3080,[1]!Location_Data[#Data],2,0)</f>
        <v>Fairfield</v>
      </c>
      <c r="N3080" t="str">
        <f>VLOOKUP(D3080,[1]!Salespeople_Data[#Data],2,0)</f>
        <v>John Reyes</v>
      </c>
      <c r="O3080" t="str">
        <f>VLOOKUP(E3080,[1]!Customer_Data[#Data],2,0)</f>
        <v>Bobby Greene</v>
      </c>
      <c r="P3080" s="15">
        <f t="shared" si="288"/>
        <v>2</v>
      </c>
      <c r="Q3080">
        <f t="shared" si="289"/>
        <v>1</v>
      </c>
      <c r="R3080">
        <f t="shared" si="290"/>
        <v>2020</v>
      </c>
    </row>
    <row r="3081" spans="1:18" x14ac:dyDescent="0.25">
      <c r="A3081" s="4" t="s">
        <v>4088</v>
      </c>
      <c r="B3081" s="4" t="s">
        <v>238</v>
      </c>
      <c r="C3081" s="4" t="s">
        <v>519</v>
      </c>
      <c r="D3081" s="4" t="s">
        <v>356</v>
      </c>
      <c r="E3081" s="4" t="s">
        <v>524</v>
      </c>
      <c r="F3081" s="5">
        <v>43879</v>
      </c>
      <c r="G3081" s="4">
        <v>2</v>
      </c>
      <c r="H3081" s="11">
        <f>VLOOKUP(B3081,[1]!Product_Data[#Data],4,0)</f>
        <v>871</v>
      </c>
      <c r="I3081" s="11">
        <f>VLOOKUP(B3081,[1]!Product_Data[#Data],3,0)</f>
        <v>540</v>
      </c>
      <c r="J3081" s="11">
        <f t="shared" si="291"/>
        <v>1080</v>
      </c>
      <c r="K3081" s="11">
        <f t="shared" si="292"/>
        <v>1742</v>
      </c>
      <c r="L3081" s="11">
        <f t="shared" si="293"/>
        <v>662</v>
      </c>
      <c r="M3081" t="str">
        <f>VLOOKUP(C3081,[1]!Location_Data[#Data],2,0)</f>
        <v>Anaheim</v>
      </c>
      <c r="N3081" t="str">
        <f>VLOOKUP(D3081,[1]!Salespeople_Data[#Data],2,0)</f>
        <v>Jimmy Young</v>
      </c>
      <c r="O3081" t="str">
        <f>VLOOKUP(E3081,[1]!Customer_Data[#Data],2,0)</f>
        <v>Stephen Webb</v>
      </c>
      <c r="P3081" s="15">
        <f t="shared" si="288"/>
        <v>3</v>
      </c>
      <c r="Q3081">
        <f t="shared" si="289"/>
        <v>2</v>
      </c>
      <c r="R3081">
        <f t="shared" si="290"/>
        <v>2020</v>
      </c>
    </row>
    <row r="3082" spans="1:18" x14ac:dyDescent="0.25">
      <c r="A3082" s="2" t="s">
        <v>4089</v>
      </c>
      <c r="B3082" s="2" t="s">
        <v>461</v>
      </c>
      <c r="C3082" s="2" t="s">
        <v>246</v>
      </c>
      <c r="D3082" s="2" t="s">
        <v>116</v>
      </c>
      <c r="E3082" s="2" t="s">
        <v>1301</v>
      </c>
      <c r="F3082" s="3">
        <v>44071</v>
      </c>
      <c r="G3082" s="2">
        <v>1</v>
      </c>
      <c r="H3082" s="11">
        <f>VLOOKUP(B3082,[1]!Product_Data[#Data],4,0)</f>
        <v>35</v>
      </c>
      <c r="I3082" s="11">
        <f>VLOOKUP(B3082,[1]!Product_Data[#Data],3,0)</f>
        <v>22</v>
      </c>
      <c r="J3082" s="11">
        <f t="shared" si="291"/>
        <v>22</v>
      </c>
      <c r="K3082" s="11">
        <f t="shared" si="292"/>
        <v>35</v>
      </c>
      <c r="L3082" s="11">
        <f t="shared" si="293"/>
        <v>13</v>
      </c>
      <c r="M3082" t="str">
        <f>VLOOKUP(C3082,[1]!Location_Data[#Data],2,0)</f>
        <v>San Francisco</v>
      </c>
      <c r="N3082" t="str">
        <f>VLOOKUP(D3082,[1]!Salespeople_Data[#Data],2,0)</f>
        <v>Roger Ramos</v>
      </c>
      <c r="O3082" t="str">
        <f>VLOOKUP(E3082,[1]!Customer_Data[#Data],2,0)</f>
        <v>Eugene Sims</v>
      </c>
      <c r="P3082" s="15">
        <f t="shared" si="288"/>
        <v>6</v>
      </c>
      <c r="Q3082">
        <f t="shared" si="289"/>
        <v>8</v>
      </c>
      <c r="R3082">
        <f t="shared" si="290"/>
        <v>2020</v>
      </c>
    </row>
    <row r="3083" spans="1:18" x14ac:dyDescent="0.25">
      <c r="A3083" s="4" t="s">
        <v>4090</v>
      </c>
      <c r="B3083" s="4" t="s">
        <v>173</v>
      </c>
      <c r="C3083" s="4" t="s">
        <v>90</v>
      </c>
      <c r="D3083" s="4" t="s">
        <v>30</v>
      </c>
      <c r="E3083" s="4" t="s">
        <v>808</v>
      </c>
      <c r="F3083" s="5">
        <v>44176</v>
      </c>
      <c r="G3083" s="4">
        <v>2</v>
      </c>
      <c r="H3083" s="11">
        <f>VLOOKUP(B3083,[1]!Product_Data[#Data],4,0)</f>
        <v>2005</v>
      </c>
      <c r="I3083" s="11">
        <f>VLOOKUP(B3083,[1]!Product_Data[#Data],3,0)</f>
        <v>1223</v>
      </c>
      <c r="J3083" s="11">
        <f t="shared" si="291"/>
        <v>2446</v>
      </c>
      <c r="K3083" s="11">
        <f t="shared" si="292"/>
        <v>4010</v>
      </c>
      <c r="L3083" s="11">
        <f t="shared" si="293"/>
        <v>1564</v>
      </c>
      <c r="M3083" t="str">
        <f>VLOOKUP(C3083,[1]!Location_Data[#Data],2,0)</f>
        <v>Irvine</v>
      </c>
      <c r="N3083" t="str">
        <f>VLOOKUP(D3083,[1]!Salespeople_Data[#Data],2,0)</f>
        <v>Carl Hall</v>
      </c>
      <c r="O3083" t="str">
        <f>VLOOKUP(E3083,[1]!Customer_Data[#Data],2,0)</f>
        <v>Benjamin Murray</v>
      </c>
      <c r="P3083" s="15">
        <f t="shared" si="288"/>
        <v>6</v>
      </c>
      <c r="Q3083">
        <f t="shared" si="289"/>
        <v>12</v>
      </c>
      <c r="R3083">
        <f t="shared" si="290"/>
        <v>2020</v>
      </c>
    </row>
    <row r="3084" spans="1:18" x14ac:dyDescent="0.25">
      <c r="A3084" s="2" t="s">
        <v>4091</v>
      </c>
      <c r="B3084" s="2" t="s">
        <v>38</v>
      </c>
      <c r="C3084" s="2" t="s">
        <v>377</v>
      </c>
      <c r="D3084" s="2" t="s">
        <v>225</v>
      </c>
      <c r="E3084" s="2" t="s">
        <v>2413</v>
      </c>
      <c r="F3084" s="3">
        <v>43943</v>
      </c>
      <c r="G3084" s="2">
        <v>1</v>
      </c>
      <c r="H3084" s="11">
        <f>VLOOKUP(B3084,[1]!Product_Data[#Data],4,0)</f>
        <v>2283</v>
      </c>
      <c r="I3084" s="11">
        <f>VLOOKUP(B3084,[1]!Product_Data[#Data],3,0)</f>
        <v>1484</v>
      </c>
      <c r="J3084" s="11">
        <f t="shared" si="291"/>
        <v>1484</v>
      </c>
      <c r="K3084" s="11">
        <f t="shared" si="292"/>
        <v>2283</v>
      </c>
      <c r="L3084" s="11">
        <f t="shared" si="293"/>
        <v>799</v>
      </c>
      <c r="M3084" t="str">
        <f>VLOOKUP(C3084,[1]!Location_Data[#Data],2,0)</f>
        <v>San Diego</v>
      </c>
      <c r="N3084" t="str">
        <f>VLOOKUP(D3084,[1]!Salespeople_Data[#Data],2,0)</f>
        <v>Andrew Bowman</v>
      </c>
      <c r="O3084" t="str">
        <f>VLOOKUP(E3084,[1]!Customer_Data[#Data],2,0)</f>
        <v>Willie Hicks</v>
      </c>
      <c r="P3084" s="15">
        <f t="shared" si="288"/>
        <v>4</v>
      </c>
      <c r="Q3084">
        <f t="shared" si="289"/>
        <v>4</v>
      </c>
      <c r="R3084">
        <f t="shared" si="290"/>
        <v>2020</v>
      </c>
    </row>
    <row r="3085" spans="1:18" x14ac:dyDescent="0.25">
      <c r="A3085" s="4" t="s">
        <v>4092</v>
      </c>
      <c r="B3085" s="4" t="s">
        <v>267</v>
      </c>
      <c r="C3085" s="4" t="s">
        <v>596</v>
      </c>
      <c r="D3085" s="4" t="s">
        <v>146</v>
      </c>
      <c r="E3085" s="4" t="s">
        <v>343</v>
      </c>
      <c r="F3085" s="5">
        <v>43864</v>
      </c>
      <c r="G3085" s="4">
        <v>1</v>
      </c>
      <c r="H3085" s="11">
        <f>VLOOKUP(B3085,[1]!Product_Data[#Data],4,0)</f>
        <v>400</v>
      </c>
      <c r="I3085" s="11">
        <f>VLOOKUP(B3085,[1]!Product_Data[#Data],3,0)</f>
        <v>208</v>
      </c>
      <c r="J3085" s="11">
        <f t="shared" si="291"/>
        <v>208</v>
      </c>
      <c r="K3085" s="11">
        <f t="shared" si="292"/>
        <v>400</v>
      </c>
      <c r="L3085" s="11">
        <f t="shared" si="293"/>
        <v>192</v>
      </c>
      <c r="M3085" t="str">
        <f>VLOOKUP(C3085,[1]!Location_Data[#Data],2,0)</f>
        <v>Fremont</v>
      </c>
      <c r="N3085" t="str">
        <f>VLOOKUP(D3085,[1]!Salespeople_Data[#Data],2,0)</f>
        <v>Carl Elliott</v>
      </c>
      <c r="O3085" t="str">
        <f>VLOOKUP(E3085,[1]!Customer_Data[#Data],2,0)</f>
        <v>James Fisher</v>
      </c>
      <c r="P3085" s="15">
        <f t="shared" si="288"/>
        <v>2</v>
      </c>
      <c r="Q3085">
        <f t="shared" si="289"/>
        <v>2</v>
      </c>
      <c r="R3085">
        <f t="shared" si="290"/>
        <v>2020</v>
      </c>
    </row>
    <row r="3086" spans="1:18" x14ac:dyDescent="0.25">
      <c r="A3086" s="2" t="s">
        <v>4093</v>
      </c>
      <c r="B3086" s="2" t="s">
        <v>109</v>
      </c>
      <c r="C3086" s="2" t="s">
        <v>190</v>
      </c>
      <c r="D3086" s="2" t="s">
        <v>159</v>
      </c>
      <c r="E3086" s="2" t="s">
        <v>2787</v>
      </c>
      <c r="F3086" s="3">
        <v>43890</v>
      </c>
      <c r="G3086" s="2">
        <v>3</v>
      </c>
      <c r="H3086" s="11">
        <f>VLOOKUP(B3086,[1]!Product_Data[#Data],4,0)</f>
        <v>1783</v>
      </c>
      <c r="I3086" s="11">
        <f>VLOOKUP(B3086,[1]!Product_Data[#Data],3,0)</f>
        <v>1230</v>
      </c>
      <c r="J3086" s="11">
        <f t="shared" si="291"/>
        <v>3690</v>
      </c>
      <c r="K3086" s="11">
        <f t="shared" si="292"/>
        <v>5349</v>
      </c>
      <c r="L3086" s="11">
        <f t="shared" si="293"/>
        <v>1659</v>
      </c>
      <c r="M3086" t="str">
        <f>VLOOKUP(C3086,[1]!Location_Data[#Data],2,0)</f>
        <v>Oakland</v>
      </c>
      <c r="N3086" t="str">
        <f>VLOOKUP(D3086,[1]!Salespeople_Data[#Data],2,0)</f>
        <v>Bobby Russell</v>
      </c>
      <c r="O3086" t="str">
        <f>VLOOKUP(E3086,[1]!Customer_Data[#Data],2,0)</f>
        <v>Chris Armstrong</v>
      </c>
      <c r="P3086" s="15">
        <f t="shared" si="288"/>
        <v>7</v>
      </c>
      <c r="Q3086">
        <f t="shared" si="289"/>
        <v>2</v>
      </c>
      <c r="R3086">
        <f t="shared" si="290"/>
        <v>2020</v>
      </c>
    </row>
    <row r="3087" spans="1:18" x14ac:dyDescent="0.25">
      <c r="A3087" s="4" t="s">
        <v>4094</v>
      </c>
      <c r="B3087" s="4" t="s">
        <v>232</v>
      </c>
      <c r="C3087" s="4" t="s">
        <v>377</v>
      </c>
      <c r="D3087" s="4" t="s">
        <v>191</v>
      </c>
      <c r="E3087" s="4" t="s">
        <v>580</v>
      </c>
      <c r="F3087" s="5">
        <v>44065</v>
      </c>
      <c r="G3087" s="4">
        <v>1</v>
      </c>
      <c r="H3087" s="11">
        <f>VLOOKUP(B3087,[1]!Product_Data[#Data],4,0)</f>
        <v>1119</v>
      </c>
      <c r="I3087" s="11">
        <f>VLOOKUP(B3087,[1]!Product_Data[#Data],3,0)</f>
        <v>683</v>
      </c>
      <c r="J3087" s="11">
        <f t="shared" si="291"/>
        <v>683</v>
      </c>
      <c r="K3087" s="11">
        <f t="shared" si="292"/>
        <v>1119</v>
      </c>
      <c r="L3087" s="11">
        <f t="shared" si="293"/>
        <v>436</v>
      </c>
      <c r="M3087" t="str">
        <f>VLOOKUP(C3087,[1]!Location_Data[#Data],2,0)</f>
        <v>San Diego</v>
      </c>
      <c r="N3087" t="str">
        <f>VLOOKUP(D3087,[1]!Salespeople_Data[#Data],2,0)</f>
        <v>Robert Reed</v>
      </c>
      <c r="O3087" t="str">
        <f>VLOOKUP(E3087,[1]!Customer_Data[#Data],2,0)</f>
        <v>Bobby Murray</v>
      </c>
      <c r="P3087" s="15">
        <f t="shared" si="288"/>
        <v>7</v>
      </c>
      <c r="Q3087">
        <f t="shared" si="289"/>
        <v>8</v>
      </c>
      <c r="R3087">
        <f t="shared" si="290"/>
        <v>2020</v>
      </c>
    </row>
    <row r="3088" spans="1:18" x14ac:dyDescent="0.25">
      <c r="A3088" s="2" t="s">
        <v>4095</v>
      </c>
      <c r="B3088" s="2" t="s">
        <v>408</v>
      </c>
      <c r="C3088" s="2" t="s">
        <v>140</v>
      </c>
      <c r="D3088" s="2" t="s">
        <v>250</v>
      </c>
      <c r="E3088" s="2" t="s">
        <v>1058</v>
      </c>
      <c r="F3088" s="3">
        <v>43906</v>
      </c>
      <c r="G3088" s="2">
        <v>4</v>
      </c>
      <c r="H3088" s="11">
        <f>VLOOKUP(B3088,[1]!Product_Data[#Data],4,0)</f>
        <v>1405</v>
      </c>
      <c r="I3088" s="11">
        <f>VLOOKUP(B3088,[1]!Product_Data[#Data],3,0)</f>
        <v>1054</v>
      </c>
      <c r="J3088" s="11">
        <f t="shared" si="291"/>
        <v>4216</v>
      </c>
      <c r="K3088" s="11">
        <f t="shared" si="292"/>
        <v>5620</v>
      </c>
      <c r="L3088" s="11">
        <f t="shared" si="293"/>
        <v>1404</v>
      </c>
      <c r="M3088" t="str">
        <f>VLOOKUP(C3088,[1]!Location_Data[#Data],2,0)</f>
        <v>Salinas</v>
      </c>
      <c r="N3088" t="str">
        <f>VLOOKUP(D3088,[1]!Salespeople_Data[#Data],2,0)</f>
        <v>Martin Carr</v>
      </c>
      <c r="O3088" t="str">
        <f>VLOOKUP(E3088,[1]!Customer_Data[#Data],2,0)</f>
        <v>Craig Mills</v>
      </c>
      <c r="P3088" s="15">
        <f t="shared" si="288"/>
        <v>2</v>
      </c>
      <c r="Q3088">
        <f t="shared" si="289"/>
        <v>3</v>
      </c>
      <c r="R3088">
        <f t="shared" si="290"/>
        <v>2020</v>
      </c>
    </row>
    <row r="3089" spans="1:18" x14ac:dyDescent="0.25">
      <c r="A3089" s="4" t="s">
        <v>4096</v>
      </c>
      <c r="B3089" s="4" t="s">
        <v>600</v>
      </c>
      <c r="C3089" s="4" t="s">
        <v>204</v>
      </c>
      <c r="D3089" s="4" t="s">
        <v>20</v>
      </c>
      <c r="E3089" s="4" t="s">
        <v>2113</v>
      </c>
      <c r="F3089" s="5">
        <v>44101</v>
      </c>
      <c r="G3089" s="4">
        <v>4</v>
      </c>
      <c r="H3089" s="11">
        <f>VLOOKUP(B3089,[1]!Product_Data[#Data],4,0)</f>
        <v>368</v>
      </c>
      <c r="I3089" s="11">
        <f>VLOOKUP(B3089,[1]!Product_Data[#Data],3,0)</f>
        <v>269</v>
      </c>
      <c r="J3089" s="11">
        <f t="shared" si="291"/>
        <v>1076</v>
      </c>
      <c r="K3089" s="11">
        <f t="shared" si="292"/>
        <v>1472</v>
      </c>
      <c r="L3089" s="11">
        <f t="shared" si="293"/>
        <v>396</v>
      </c>
      <c r="M3089" t="str">
        <f>VLOOKUP(C3089,[1]!Location_Data[#Data],2,0)</f>
        <v>Corona</v>
      </c>
      <c r="N3089" t="str">
        <f>VLOOKUP(D3089,[1]!Salespeople_Data[#Data],2,0)</f>
        <v>Joshua Cook</v>
      </c>
      <c r="O3089" t="str">
        <f>VLOOKUP(E3089,[1]!Customer_Data[#Data],2,0)</f>
        <v>Bruce Oliver</v>
      </c>
      <c r="P3089" s="15">
        <f t="shared" si="288"/>
        <v>1</v>
      </c>
      <c r="Q3089">
        <f t="shared" si="289"/>
        <v>9</v>
      </c>
      <c r="R3089">
        <f t="shared" si="290"/>
        <v>2020</v>
      </c>
    </row>
    <row r="3090" spans="1:18" x14ac:dyDescent="0.25">
      <c r="A3090" s="2" t="s">
        <v>4097</v>
      </c>
      <c r="B3090" s="2" t="s">
        <v>325</v>
      </c>
      <c r="C3090" s="2" t="s">
        <v>596</v>
      </c>
      <c r="D3090" s="2" t="s">
        <v>96</v>
      </c>
      <c r="E3090" s="2" t="s">
        <v>1046</v>
      </c>
      <c r="F3090" s="3">
        <v>44164</v>
      </c>
      <c r="G3090" s="2">
        <v>2</v>
      </c>
      <c r="H3090" s="11">
        <f>VLOOKUP(B3090,[1]!Product_Data[#Data],4,0)</f>
        <v>1526</v>
      </c>
      <c r="I3090" s="11">
        <f>VLOOKUP(B3090,[1]!Product_Data[#Data],3,0)</f>
        <v>1251</v>
      </c>
      <c r="J3090" s="11">
        <f t="shared" si="291"/>
        <v>2502</v>
      </c>
      <c r="K3090" s="11">
        <f t="shared" si="292"/>
        <v>3052</v>
      </c>
      <c r="L3090" s="11">
        <f t="shared" si="293"/>
        <v>550</v>
      </c>
      <c r="M3090" t="str">
        <f>VLOOKUP(C3090,[1]!Location_Data[#Data],2,0)</f>
        <v>Fremont</v>
      </c>
      <c r="N3090" t="str">
        <f>VLOOKUP(D3090,[1]!Salespeople_Data[#Data],2,0)</f>
        <v>Brian Thomas</v>
      </c>
      <c r="O3090" t="str">
        <f>VLOOKUP(E3090,[1]!Customer_Data[#Data],2,0)</f>
        <v>Keith Stephens</v>
      </c>
      <c r="P3090" s="15">
        <f t="shared" si="288"/>
        <v>1</v>
      </c>
      <c r="Q3090">
        <f t="shared" si="289"/>
        <v>11</v>
      </c>
      <c r="R3090">
        <f t="shared" si="290"/>
        <v>2020</v>
      </c>
    </row>
    <row r="3091" spans="1:18" x14ac:dyDescent="0.25">
      <c r="A3091" s="4" t="s">
        <v>4098</v>
      </c>
      <c r="B3091" s="4" t="s">
        <v>603</v>
      </c>
      <c r="C3091" s="4" t="s">
        <v>242</v>
      </c>
      <c r="D3091" s="4" t="s">
        <v>91</v>
      </c>
      <c r="E3091" s="4" t="s">
        <v>162</v>
      </c>
      <c r="F3091" s="5">
        <v>44020</v>
      </c>
      <c r="G3091" s="4">
        <v>1</v>
      </c>
      <c r="H3091" s="11">
        <f>VLOOKUP(B3091,[1]!Product_Data[#Data],4,0)</f>
        <v>2495</v>
      </c>
      <c r="I3091" s="11">
        <f>VLOOKUP(B3091,[1]!Product_Data[#Data],3,0)</f>
        <v>1896</v>
      </c>
      <c r="J3091" s="11">
        <f t="shared" si="291"/>
        <v>1896</v>
      </c>
      <c r="K3091" s="11">
        <f t="shared" si="292"/>
        <v>2495</v>
      </c>
      <c r="L3091" s="11">
        <f t="shared" si="293"/>
        <v>599</v>
      </c>
      <c r="M3091" t="str">
        <f>VLOOKUP(C3091,[1]!Location_Data[#Data],2,0)</f>
        <v>Downey</v>
      </c>
      <c r="N3091" t="str">
        <f>VLOOKUP(D3091,[1]!Salespeople_Data[#Data],2,0)</f>
        <v>Howard Gardner</v>
      </c>
      <c r="O3091" t="str">
        <f>VLOOKUP(E3091,[1]!Customer_Data[#Data],2,0)</f>
        <v>William Andrews</v>
      </c>
      <c r="P3091" s="15">
        <f t="shared" si="288"/>
        <v>4</v>
      </c>
      <c r="Q3091">
        <f t="shared" si="289"/>
        <v>7</v>
      </c>
      <c r="R3091">
        <f t="shared" si="290"/>
        <v>2020</v>
      </c>
    </row>
    <row r="3092" spans="1:18" x14ac:dyDescent="0.25">
      <c r="A3092" s="2" t="s">
        <v>4099</v>
      </c>
      <c r="B3092" s="2" t="s">
        <v>83</v>
      </c>
      <c r="C3092" s="2" t="s">
        <v>469</v>
      </c>
      <c r="D3092" s="2" t="s">
        <v>91</v>
      </c>
      <c r="E3092" s="2" t="s">
        <v>1842</v>
      </c>
      <c r="F3092" s="3">
        <v>44030</v>
      </c>
      <c r="G3092" s="2">
        <v>1</v>
      </c>
      <c r="H3092" s="11">
        <f>VLOOKUP(B3092,[1]!Product_Data[#Data],4,0)</f>
        <v>1972</v>
      </c>
      <c r="I3092" s="11">
        <f>VLOOKUP(B3092,[1]!Product_Data[#Data],3,0)</f>
        <v>1321</v>
      </c>
      <c r="J3092" s="11">
        <f t="shared" si="291"/>
        <v>1321</v>
      </c>
      <c r="K3092" s="11">
        <f t="shared" si="292"/>
        <v>1972</v>
      </c>
      <c r="L3092" s="11">
        <f t="shared" si="293"/>
        <v>651</v>
      </c>
      <c r="M3092" t="str">
        <f>VLOOKUP(C3092,[1]!Location_Data[#Data],2,0)</f>
        <v>Escondido</v>
      </c>
      <c r="N3092" t="str">
        <f>VLOOKUP(D3092,[1]!Salespeople_Data[#Data],2,0)</f>
        <v>Howard Gardner</v>
      </c>
      <c r="O3092" t="str">
        <f>VLOOKUP(E3092,[1]!Customer_Data[#Data],2,0)</f>
        <v>Wayne Johnson</v>
      </c>
      <c r="P3092" s="15">
        <f t="shared" si="288"/>
        <v>7</v>
      </c>
      <c r="Q3092">
        <f t="shared" si="289"/>
        <v>7</v>
      </c>
      <c r="R3092">
        <f t="shared" si="290"/>
        <v>2020</v>
      </c>
    </row>
    <row r="3093" spans="1:18" x14ac:dyDescent="0.25">
      <c r="A3093" s="4" t="s">
        <v>4100</v>
      </c>
      <c r="B3093" s="4" t="s">
        <v>267</v>
      </c>
      <c r="C3093" s="4" t="s">
        <v>62</v>
      </c>
      <c r="D3093" s="4" t="s">
        <v>216</v>
      </c>
      <c r="E3093" s="4" t="s">
        <v>885</v>
      </c>
      <c r="F3093" s="5">
        <v>43919</v>
      </c>
      <c r="G3093" s="4">
        <v>1</v>
      </c>
      <c r="H3093" s="11">
        <f>VLOOKUP(B3093,[1]!Product_Data[#Data],4,0)</f>
        <v>400</v>
      </c>
      <c r="I3093" s="11">
        <f>VLOOKUP(B3093,[1]!Product_Data[#Data],3,0)</f>
        <v>208</v>
      </c>
      <c r="J3093" s="11">
        <f t="shared" si="291"/>
        <v>208</v>
      </c>
      <c r="K3093" s="11">
        <f t="shared" si="292"/>
        <v>400</v>
      </c>
      <c r="L3093" s="11">
        <f t="shared" si="293"/>
        <v>192</v>
      </c>
      <c r="M3093" t="str">
        <f>VLOOKUP(C3093,[1]!Location_Data[#Data],2,0)</f>
        <v>Fairfield</v>
      </c>
      <c r="N3093" t="str">
        <f>VLOOKUP(D3093,[1]!Salespeople_Data[#Data],2,0)</f>
        <v>Ernest Wagner</v>
      </c>
      <c r="O3093" t="str">
        <f>VLOOKUP(E3093,[1]!Customer_Data[#Data],2,0)</f>
        <v>Andrew Peters</v>
      </c>
      <c r="P3093" s="15">
        <f t="shared" si="288"/>
        <v>1</v>
      </c>
      <c r="Q3093">
        <f t="shared" si="289"/>
        <v>3</v>
      </c>
      <c r="R3093">
        <f t="shared" si="290"/>
        <v>2020</v>
      </c>
    </row>
    <row r="3094" spans="1:18" x14ac:dyDescent="0.25">
      <c r="A3094" s="2" t="s">
        <v>4101</v>
      </c>
      <c r="B3094" s="2" t="s">
        <v>325</v>
      </c>
      <c r="C3094" s="2" t="s">
        <v>490</v>
      </c>
      <c r="D3094" s="2" t="s">
        <v>25</v>
      </c>
      <c r="E3094" s="2" t="s">
        <v>4102</v>
      </c>
      <c r="F3094" s="3">
        <v>43867</v>
      </c>
      <c r="G3094" s="2">
        <v>4</v>
      </c>
      <c r="H3094" s="11">
        <f>VLOOKUP(B3094,[1]!Product_Data[#Data],4,0)</f>
        <v>1526</v>
      </c>
      <c r="I3094" s="11">
        <f>VLOOKUP(B3094,[1]!Product_Data[#Data],3,0)</f>
        <v>1251</v>
      </c>
      <c r="J3094" s="11">
        <f t="shared" si="291"/>
        <v>5004</v>
      </c>
      <c r="K3094" s="11">
        <f t="shared" si="292"/>
        <v>6104</v>
      </c>
      <c r="L3094" s="11">
        <f t="shared" si="293"/>
        <v>1100</v>
      </c>
      <c r="M3094" t="str">
        <f>VLOOKUP(C3094,[1]!Location_Data[#Data],2,0)</f>
        <v>Temecula</v>
      </c>
      <c r="N3094" t="str">
        <f>VLOOKUP(D3094,[1]!Salespeople_Data[#Data],2,0)</f>
        <v>Brian Davis</v>
      </c>
      <c r="O3094" t="str">
        <f>VLOOKUP(E3094,[1]!Customer_Data[#Data],2,0)</f>
        <v>Sean Vasquez</v>
      </c>
      <c r="P3094" s="15">
        <f t="shared" si="288"/>
        <v>5</v>
      </c>
      <c r="Q3094">
        <f t="shared" si="289"/>
        <v>2</v>
      </c>
      <c r="R3094">
        <f t="shared" si="290"/>
        <v>2020</v>
      </c>
    </row>
    <row r="3095" spans="1:18" x14ac:dyDescent="0.25">
      <c r="A3095" s="4" t="s">
        <v>4103</v>
      </c>
      <c r="B3095" s="4" t="s">
        <v>383</v>
      </c>
      <c r="C3095" s="4" t="s">
        <v>246</v>
      </c>
      <c r="D3095" s="4" t="s">
        <v>298</v>
      </c>
      <c r="E3095" s="4" t="s">
        <v>524</v>
      </c>
      <c r="F3095" s="5">
        <v>44074</v>
      </c>
      <c r="G3095" s="4">
        <v>1</v>
      </c>
      <c r="H3095" s="11">
        <f>VLOOKUP(B3095,[1]!Product_Data[#Data],4,0)</f>
        <v>1494</v>
      </c>
      <c r="I3095" s="11">
        <f>VLOOKUP(B3095,[1]!Product_Data[#Data],3,0)</f>
        <v>971</v>
      </c>
      <c r="J3095" s="11">
        <f t="shared" si="291"/>
        <v>971</v>
      </c>
      <c r="K3095" s="11">
        <f t="shared" si="292"/>
        <v>1494</v>
      </c>
      <c r="L3095" s="11">
        <f t="shared" si="293"/>
        <v>523</v>
      </c>
      <c r="M3095" t="str">
        <f>VLOOKUP(C3095,[1]!Location_Data[#Data],2,0)</f>
        <v>San Francisco</v>
      </c>
      <c r="N3095" t="str">
        <f>VLOOKUP(D3095,[1]!Salespeople_Data[#Data],2,0)</f>
        <v>Kenneth Fields</v>
      </c>
      <c r="O3095" t="str">
        <f>VLOOKUP(E3095,[1]!Customer_Data[#Data],2,0)</f>
        <v>Stephen Webb</v>
      </c>
      <c r="P3095" s="15">
        <f t="shared" si="288"/>
        <v>2</v>
      </c>
      <c r="Q3095">
        <f t="shared" si="289"/>
        <v>8</v>
      </c>
      <c r="R3095">
        <f t="shared" si="290"/>
        <v>2020</v>
      </c>
    </row>
    <row r="3096" spans="1:18" x14ac:dyDescent="0.25">
      <c r="A3096" s="2" t="s">
        <v>4104</v>
      </c>
      <c r="B3096" s="2" t="s">
        <v>408</v>
      </c>
      <c r="C3096" s="2" t="s">
        <v>224</v>
      </c>
      <c r="D3096" s="2" t="s">
        <v>159</v>
      </c>
      <c r="E3096" s="2" t="s">
        <v>294</v>
      </c>
      <c r="F3096" s="3">
        <v>44171</v>
      </c>
      <c r="G3096" s="2">
        <v>2</v>
      </c>
      <c r="H3096" s="11">
        <f>VLOOKUP(B3096,[1]!Product_Data[#Data],4,0)</f>
        <v>1405</v>
      </c>
      <c r="I3096" s="11">
        <f>VLOOKUP(B3096,[1]!Product_Data[#Data],3,0)</f>
        <v>1054</v>
      </c>
      <c r="J3096" s="11">
        <f t="shared" si="291"/>
        <v>2108</v>
      </c>
      <c r="K3096" s="11">
        <f t="shared" si="292"/>
        <v>2810</v>
      </c>
      <c r="L3096" s="11">
        <f t="shared" si="293"/>
        <v>702</v>
      </c>
      <c r="M3096" t="str">
        <f>VLOOKUP(C3096,[1]!Location_Data[#Data],2,0)</f>
        <v>Huntington Beach</v>
      </c>
      <c r="N3096" t="str">
        <f>VLOOKUP(D3096,[1]!Salespeople_Data[#Data],2,0)</f>
        <v>Bobby Russell</v>
      </c>
      <c r="O3096" t="str">
        <f>VLOOKUP(E3096,[1]!Customer_Data[#Data],2,0)</f>
        <v>Eric Bowman</v>
      </c>
      <c r="P3096" s="15">
        <f t="shared" si="288"/>
        <v>1</v>
      </c>
      <c r="Q3096">
        <f t="shared" si="289"/>
        <v>12</v>
      </c>
      <c r="R3096">
        <f t="shared" si="290"/>
        <v>2020</v>
      </c>
    </row>
    <row r="3097" spans="1:18" x14ac:dyDescent="0.25">
      <c r="A3097" s="4" t="s">
        <v>4105</v>
      </c>
      <c r="B3097" s="4" t="s">
        <v>252</v>
      </c>
      <c r="C3097" s="4" t="s">
        <v>458</v>
      </c>
      <c r="D3097" s="4" t="s">
        <v>239</v>
      </c>
      <c r="E3097" s="4" t="s">
        <v>3258</v>
      </c>
      <c r="F3097" s="5">
        <v>44185</v>
      </c>
      <c r="G3097" s="4">
        <v>1</v>
      </c>
      <c r="H3097" s="11">
        <f>VLOOKUP(B3097,[1]!Product_Data[#Data],4,0)</f>
        <v>1899</v>
      </c>
      <c r="I3097" s="11">
        <f>VLOOKUP(B3097,[1]!Product_Data[#Data],3,0)</f>
        <v>1044</v>
      </c>
      <c r="J3097" s="11">
        <f t="shared" si="291"/>
        <v>1044</v>
      </c>
      <c r="K3097" s="11">
        <f t="shared" si="292"/>
        <v>1899</v>
      </c>
      <c r="L3097" s="11">
        <f t="shared" si="293"/>
        <v>855</v>
      </c>
      <c r="M3097" t="str">
        <f>VLOOKUP(C3097,[1]!Location_Data[#Data],2,0)</f>
        <v>Fontana</v>
      </c>
      <c r="N3097" t="str">
        <f>VLOOKUP(D3097,[1]!Salespeople_Data[#Data],2,0)</f>
        <v>John Reyes</v>
      </c>
      <c r="O3097" t="str">
        <f>VLOOKUP(E3097,[1]!Customer_Data[#Data],2,0)</f>
        <v>Roger Thompson</v>
      </c>
      <c r="P3097" s="15">
        <f t="shared" si="288"/>
        <v>1</v>
      </c>
      <c r="Q3097">
        <f t="shared" si="289"/>
        <v>12</v>
      </c>
      <c r="R3097">
        <f t="shared" si="290"/>
        <v>2020</v>
      </c>
    </row>
    <row r="3098" spans="1:18" x14ac:dyDescent="0.25">
      <c r="A3098" s="2" t="s">
        <v>4106</v>
      </c>
      <c r="B3098" s="2" t="s">
        <v>479</v>
      </c>
      <c r="C3098" s="2" t="s">
        <v>458</v>
      </c>
      <c r="D3098" s="2" t="s">
        <v>75</v>
      </c>
      <c r="E3098" s="2" t="s">
        <v>699</v>
      </c>
      <c r="F3098" s="3">
        <v>44157</v>
      </c>
      <c r="G3098" s="2">
        <v>1</v>
      </c>
      <c r="H3098" s="11">
        <f>VLOOKUP(B3098,[1]!Product_Data[#Data],4,0)</f>
        <v>123</v>
      </c>
      <c r="I3098" s="11">
        <f>VLOOKUP(B3098,[1]!Product_Data[#Data],3,0)</f>
        <v>84</v>
      </c>
      <c r="J3098" s="11">
        <f t="shared" si="291"/>
        <v>84</v>
      </c>
      <c r="K3098" s="11">
        <f t="shared" si="292"/>
        <v>123</v>
      </c>
      <c r="L3098" s="11">
        <f t="shared" si="293"/>
        <v>39</v>
      </c>
      <c r="M3098" t="str">
        <f>VLOOKUP(C3098,[1]!Location_Data[#Data],2,0)</f>
        <v>Fontana</v>
      </c>
      <c r="N3098" t="str">
        <f>VLOOKUP(D3098,[1]!Salespeople_Data[#Data],2,0)</f>
        <v>Roger Robertson</v>
      </c>
      <c r="O3098" t="str">
        <f>VLOOKUP(E3098,[1]!Customer_Data[#Data],2,0)</f>
        <v>Juan Harvey</v>
      </c>
      <c r="P3098" s="15">
        <f t="shared" si="288"/>
        <v>1</v>
      </c>
      <c r="Q3098">
        <f t="shared" si="289"/>
        <v>11</v>
      </c>
      <c r="R3098">
        <f t="shared" si="290"/>
        <v>2020</v>
      </c>
    </row>
    <row r="3099" spans="1:18" x14ac:dyDescent="0.25">
      <c r="A3099" s="4" t="s">
        <v>4107</v>
      </c>
      <c r="B3099" s="4" t="s">
        <v>435</v>
      </c>
      <c r="C3099" s="4" t="s">
        <v>224</v>
      </c>
      <c r="D3099" s="4" t="s">
        <v>15</v>
      </c>
      <c r="E3099" s="4" t="s">
        <v>755</v>
      </c>
      <c r="F3099" s="5">
        <v>44100</v>
      </c>
      <c r="G3099" s="4">
        <v>4</v>
      </c>
      <c r="H3099" s="11">
        <f>VLOOKUP(B3099,[1]!Product_Data[#Data],4,0)</f>
        <v>2141</v>
      </c>
      <c r="I3099" s="11">
        <f>VLOOKUP(B3099,[1]!Product_Data[#Data],3,0)</f>
        <v>1777</v>
      </c>
      <c r="J3099" s="11">
        <f t="shared" si="291"/>
        <v>7108</v>
      </c>
      <c r="K3099" s="11">
        <f t="shared" si="292"/>
        <v>8564</v>
      </c>
      <c r="L3099" s="11">
        <f t="shared" si="293"/>
        <v>1456</v>
      </c>
      <c r="M3099" t="str">
        <f>VLOOKUP(C3099,[1]!Location_Data[#Data],2,0)</f>
        <v>Huntington Beach</v>
      </c>
      <c r="N3099" t="str">
        <f>VLOOKUP(D3099,[1]!Salespeople_Data[#Data],2,0)</f>
        <v>Ryan Butler</v>
      </c>
      <c r="O3099" t="str">
        <f>VLOOKUP(E3099,[1]!Customer_Data[#Data],2,0)</f>
        <v>William Hawkins</v>
      </c>
      <c r="P3099" s="15">
        <f t="shared" si="288"/>
        <v>7</v>
      </c>
      <c r="Q3099">
        <f t="shared" si="289"/>
        <v>9</v>
      </c>
      <c r="R3099">
        <f t="shared" si="290"/>
        <v>2020</v>
      </c>
    </row>
    <row r="3100" spans="1:18" x14ac:dyDescent="0.25">
      <c r="A3100" s="2" t="s">
        <v>4108</v>
      </c>
      <c r="B3100" s="2" t="s">
        <v>311</v>
      </c>
      <c r="C3100" s="2" t="s">
        <v>377</v>
      </c>
      <c r="D3100" s="2" t="s">
        <v>345</v>
      </c>
      <c r="E3100" s="2" t="s">
        <v>72</v>
      </c>
      <c r="F3100" s="3">
        <v>43879</v>
      </c>
      <c r="G3100" s="2">
        <v>1</v>
      </c>
      <c r="H3100" s="11">
        <f>VLOOKUP(B3100,[1]!Product_Data[#Data],4,0)</f>
        <v>1743</v>
      </c>
      <c r="I3100" s="11">
        <f>VLOOKUP(B3100,[1]!Product_Data[#Data],3,0)</f>
        <v>872</v>
      </c>
      <c r="J3100" s="11">
        <f t="shared" si="291"/>
        <v>872</v>
      </c>
      <c r="K3100" s="11">
        <f t="shared" si="292"/>
        <v>1743</v>
      </c>
      <c r="L3100" s="11">
        <f t="shared" si="293"/>
        <v>871</v>
      </c>
      <c r="M3100" t="str">
        <f>VLOOKUP(C3100,[1]!Location_Data[#Data],2,0)</f>
        <v>San Diego</v>
      </c>
      <c r="N3100" t="str">
        <f>VLOOKUP(D3100,[1]!Salespeople_Data[#Data],2,0)</f>
        <v>Larry Marshall</v>
      </c>
      <c r="O3100" t="str">
        <f>VLOOKUP(E3100,[1]!Customer_Data[#Data],2,0)</f>
        <v>Keith Campbell</v>
      </c>
      <c r="P3100" s="15">
        <f t="shared" si="288"/>
        <v>3</v>
      </c>
      <c r="Q3100">
        <f t="shared" si="289"/>
        <v>2</v>
      </c>
      <c r="R3100">
        <f t="shared" si="290"/>
        <v>2020</v>
      </c>
    </row>
    <row r="3101" spans="1:18" x14ac:dyDescent="0.25">
      <c r="A3101" s="4" t="s">
        <v>4109</v>
      </c>
      <c r="B3101" s="4" t="s">
        <v>605</v>
      </c>
      <c r="C3101" s="4" t="s">
        <v>436</v>
      </c>
      <c r="D3101" s="4" t="s">
        <v>146</v>
      </c>
      <c r="E3101" s="4" t="s">
        <v>1032</v>
      </c>
      <c r="F3101" s="5">
        <v>43930</v>
      </c>
      <c r="G3101" s="4">
        <v>1</v>
      </c>
      <c r="H3101" s="11">
        <f>VLOOKUP(B3101,[1]!Product_Data[#Data],4,0)</f>
        <v>913</v>
      </c>
      <c r="I3101" s="11">
        <f>VLOOKUP(B3101,[1]!Product_Data[#Data],3,0)</f>
        <v>584</v>
      </c>
      <c r="J3101" s="11">
        <f t="shared" si="291"/>
        <v>584</v>
      </c>
      <c r="K3101" s="11">
        <f t="shared" si="292"/>
        <v>913</v>
      </c>
      <c r="L3101" s="11">
        <f t="shared" si="293"/>
        <v>329</v>
      </c>
      <c r="M3101" t="str">
        <f>VLOOKUP(C3101,[1]!Location_Data[#Data],2,0)</f>
        <v>Jurupa Valley</v>
      </c>
      <c r="N3101" t="str">
        <f>VLOOKUP(D3101,[1]!Salespeople_Data[#Data],2,0)</f>
        <v>Carl Elliott</v>
      </c>
      <c r="O3101" t="str">
        <f>VLOOKUP(E3101,[1]!Customer_Data[#Data],2,0)</f>
        <v>Sean Alexander</v>
      </c>
      <c r="P3101" s="15">
        <f t="shared" si="288"/>
        <v>5</v>
      </c>
      <c r="Q3101">
        <f t="shared" si="289"/>
        <v>4</v>
      </c>
      <c r="R3101">
        <f t="shared" si="290"/>
        <v>2020</v>
      </c>
    </row>
    <row r="3102" spans="1:18" x14ac:dyDescent="0.25">
      <c r="A3102" s="2" t="s">
        <v>4110</v>
      </c>
      <c r="B3102" s="2" t="s">
        <v>235</v>
      </c>
      <c r="C3102" s="2" t="s">
        <v>643</v>
      </c>
      <c r="D3102" s="2" t="s">
        <v>239</v>
      </c>
      <c r="E3102" s="2" t="s">
        <v>678</v>
      </c>
      <c r="F3102" s="3">
        <v>44194</v>
      </c>
      <c r="G3102" s="2">
        <v>3</v>
      </c>
      <c r="H3102" s="11">
        <f>VLOOKUP(B3102,[1]!Product_Data[#Data],4,0)</f>
        <v>1887</v>
      </c>
      <c r="I3102" s="11">
        <f>VLOOKUP(B3102,[1]!Product_Data[#Data],3,0)</f>
        <v>1378</v>
      </c>
      <c r="J3102" s="11">
        <f t="shared" si="291"/>
        <v>4134</v>
      </c>
      <c r="K3102" s="11">
        <f t="shared" si="292"/>
        <v>5661</v>
      </c>
      <c r="L3102" s="11">
        <f t="shared" si="293"/>
        <v>1527</v>
      </c>
      <c r="M3102" t="str">
        <f>VLOOKUP(C3102,[1]!Location_Data[#Data],2,0)</f>
        <v>Hayward</v>
      </c>
      <c r="N3102" t="str">
        <f>VLOOKUP(D3102,[1]!Salespeople_Data[#Data],2,0)</f>
        <v>John Reyes</v>
      </c>
      <c r="O3102" t="str">
        <f>VLOOKUP(E3102,[1]!Customer_Data[#Data],2,0)</f>
        <v>Sean Morris</v>
      </c>
      <c r="P3102" s="15">
        <f t="shared" si="288"/>
        <v>3</v>
      </c>
      <c r="Q3102">
        <f t="shared" si="289"/>
        <v>12</v>
      </c>
      <c r="R3102">
        <f t="shared" si="290"/>
        <v>2020</v>
      </c>
    </row>
    <row r="3103" spans="1:18" x14ac:dyDescent="0.25">
      <c r="A3103" s="4" t="s">
        <v>4111</v>
      </c>
      <c r="B3103" s="4" t="s">
        <v>340</v>
      </c>
      <c r="C3103" s="4" t="s">
        <v>286</v>
      </c>
      <c r="D3103" s="4" t="s">
        <v>345</v>
      </c>
      <c r="E3103" s="4" t="s">
        <v>3332</v>
      </c>
      <c r="F3103" s="5">
        <v>44085</v>
      </c>
      <c r="G3103" s="4">
        <v>3</v>
      </c>
      <c r="H3103" s="11">
        <f>VLOOKUP(B3103,[1]!Product_Data[#Data],4,0)</f>
        <v>1967</v>
      </c>
      <c r="I3103" s="11">
        <f>VLOOKUP(B3103,[1]!Product_Data[#Data],3,0)</f>
        <v>1397</v>
      </c>
      <c r="J3103" s="11">
        <f t="shared" si="291"/>
        <v>4191</v>
      </c>
      <c r="K3103" s="11">
        <f t="shared" si="292"/>
        <v>5901</v>
      </c>
      <c r="L3103" s="11">
        <f t="shared" si="293"/>
        <v>1710</v>
      </c>
      <c r="M3103" t="str">
        <f>VLOOKUP(C3103,[1]!Location_Data[#Data],2,0)</f>
        <v>El Monte</v>
      </c>
      <c r="N3103" t="str">
        <f>VLOOKUP(D3103,[1]!Salespeople_Data[#Data],2,0)</f>
        <v>Larry Marshall</v>
      </c>
      <c r="O3103" t="str">
        <f>VLOOKUP(E3103,[1]!Customer_Data[#Data],2,0)</f>
        <v>Victor Dean</v>
      </c>
      <c r="P3103" s="15">
        <f t="shared" si="288"/>
        <v>6</v>
      </c>
      <c r="Q3103">
        <f t="shared" si="289"/>
        <v>9</v>
      </c>
      <c r="R3103">
        <f t="shared" si="290"/>
        <v>2020</v>
      </c>
    </row>
    <row r="3104" spans="1:18" x14ac:dyDescent="0.25">
      <c r="A3104" s="2" t="s">
        <v>4112</v>
      </c>
      <c r="B3104" s="2" t="s">
        <v>61</v>
      </c>
      <c r="C3104" s="2" t="s">
        <v>596</v>
      </c>
      <c r="D3104" s="2" t="s">
        <v>165</v>
      </c>
      <c r="E3104" s="2" t="s">
        <v>1238</v>
      </c>
      <c r="F3104" s="3">
        <v>44142</v>
      </c>
      <c r="G3104" s="2">
        <v>1</v>
      </c>
      <c r="H3104" s="11">
        <f>VLOOKUP(B3104,[1]!Product_Data[#Data],4,0)</f>
        <v>1889</v>
      </c>
      <c r="I3104" s="11">
        <f>VLOOKUP(B3104,[1]!Product_Data[#Data],3,0)</f>
        <v>945</v>
      </c>
      <c r="J3104" s="11">
        <f t="shared" si="291"/>
        <v>945</v>
      </c>
      <c r="K3104" s="11">
        <f t="shared" si="292"/>
        <v>1889</v>
      </c>
      <c r="L3104" s="11">
        <f t="shared" si="293"/>
        <v>944</v>
      </c>
      <c r="M3104" t="str">
        <f>VLOOKUP(C3104,[1]!Location_Data[#Data],2,0)</f>
        <v>Fremont</v>
      </c>
      <c r="N3104" t="str">
        <f>VLOOKUP(D3104,[1]!Salespeople_Data[#Data],2,0)</f>
        <v>Joe Sims</v>
      </c>
      <c r="O3104" t="str">
        <f>VLOOKUP(E3104,[1]!Customer_Data[#Data],2,0)</f>
        <v>Louis Chavez</v>
      </c>
      <c r="P3104" s="15">
        <f t="shared" si="288"/>
        <v>7</v>
      </c>
      <c r="Q3104">
        <f t="shared" si="289"/>
        <v>11</v>
      </c>
      <c r="R3104">
        <f t="shared" si="290"/>
        <v>2020</v>
      </c>
    </row>
    <row r="3105" spans="1:18" x14ac:dyDescent="0.25">
      <c r="A3105" s="4" t="s">
        <v>4113</v>
      </c>
      <c r="B3105" s="4" t="s">
        <v>796</v>
      </c>
      <c r="C3105" s="4" t="s">
        <v>149</v>
      </c>
      <c r="D3105" s="4" t="s">
        <v>35</v>
      </c>
      <c r="E3105" s="4" t="s">
        <v>1588</v>
      </c>
      <c r="F3105" s="5">
        <v>43870</v>
      </c>
      <c r="G3105" s="4">
        <v>1</v>
      </c>
      <c r="H3105" s="11">
        <f>VLOOKUP(B3105,[1]!Product_Data[#Data],4,0)</f>
        <v>1103</v>
      </c>
      <c r="I3105" s="11">
        <f>VLOOKUP(B3105,[1]!Product_Data[#Data],3,0)</f>
        <v>838</v>
      </c>
      <c r="J3105" s="11">
        <f t="shared" si="291"/>
        <v>838</v>
      </c>
      <c r="K3105" s="11">
        <f t="shared" si="292"/>
        <v>1103</v>
      </c>
      <c r="L3105" s="11">
        <f t="shared" si="293"/>
        <v>265</v>
      </c>
      <c r="M3105" t="str">
        <f>VLOOKUP(C3105,[1]!Location_Data[#Data],2,0)</f>
        <v>Antioch</v>
      </c>
      <c r="N3105" t="str">
        <f>VLOOKUP(D3105,[1]!Salespeople_Data[#Data],2,0)</f>
        <v>Charles Harper</v>
      </c>
      <c r="O3105" t="str">
        <f>VLOOKUP(E3105,[1]!Customer_Data[#Data],2,0)</f>
        <v>Keith Jordan</v>
      </c>
      <c r="P3105" s="15">
        <f t="shared" si="288"/>
        <v>1</v>
      </c>
      <c r="Q3105">
        <f t="shared" si="289"/>
        <v>2</v>
      </c>
      <c r="R3105">
        <f t="shared" si="290"/>
        <v>2020</v>
      </c>
    </row>
    <row r="3106" spans="1:18" x14ac:dyDescent="0.25">
      <c r="A3106" s="2" t="s">
        <v>4114</v>
      </c>
      <c r="B3106" s="2" t="s">
        <v>626</v>
      </c>
      <c r="C3106" s="2" t="s">
        <v>211</v>
      </c>
      <c r="D3106" s="2" t="s">
        <v>413</v>
      </c>
      <c r="E3106" s="2" t="s">
        <v>2159</v>
      </c>
      <c r="F3106" s="3">
        <v>43902</v>
      </c>
      <c r="G3106" s="2">
        <v>1</v>
      </c>
      <c r="H3106" s="11">
        <f>VLOOKUP(B3106,[1]!Product_Data[#Data],4,0)</f>
        <v>584</v>
      </c>
      <c r="I3106" s="11">
        <f>VLOOKUP(B3106,[1]!Product_Data[#Data],3,0)</f>
        <v>420</v>
      </c>
      <c r="J3106" s="11">
        <f t="shared" si="291"/>
        <v>420</v>
      </c>
      <c r="K3106" s="11">
        <f t="shared" si="292"/>
        <v>584</v>
      </c>
      <c r="L3106" s="11">
        <f t="shared" si="293"/>
        <v>164</v>
      </c>
      <c r="M3106" t="str">
        <f>VLOOKUP(C3106,[1]!Location_Data[#Data],2,0)</f>
        <v>Chula Vista</v>
      </c>
      <c r="N3106" t="str">
        <f>VLOOKUP(D3106,[1]!Salespeople_Data[#Data],2,0)</f>
        <v>Kenneth Bradley</v>
      </c>
      <c r="O3106" t="str">
        <f>VLOOKUP(E3106,[1]!Customer_Data[#Data],2,0)</f>
        <v>Ernest Bradley</v>
      </c>
      <c r="P3106" s="15">
        <f t="shared" si="288"/>
        <v>5</v>
      </c>
      <c r="Q3106">
        <f t="shared" si="289"/>
        <v>3</v>
      </c>
      <c r="R3106">
        <f t="shared" si="290"/>
        <v>2020</v>
      </c>
    </row>
    <row r="3107" spans="1:18" x14ac:dyDescent="0.25">
      <c r="A3107" s="4" t="s">
        <v>4115</v>
      </c>
      <c r="B3107" s="4" t="s">
        <v>78</v>
      </c>
      <c r="C3107" s="4" t="s">
        <v>90</v>
      </c>
      <c r="D3107" s="4" t="s">
        <v>212</v>
      </c>
      <c r="E3107" s="4" t="s">
        <v>2413</v>
      </c>
      <c r="F3107" s="5">
        <v>43891</v>
      </c>
      <c r="G3107" s="4">
        <v>1</v>
      </c>
      <c r="H3107" s="11">
        <f>VLOOKUP(B3107,[1]!Product_Data[#Data],4,0)</f>
        <v>1380</v>
      </c>
      <c r="I3107" s="11">
        <f>VLOOKUP(B3107,[1]!Product_Data[#Data],3,0)</f>
        <v>1090</v>
      </c>
      <c r="J3107" s="11">
        <f t="shared" si="291"/>
        <v>1090</v>
      </c>
      <c r="K3107" s="11">
        <f t="shared" si="292"/>
        <v>1380</v>
      </c>
      <c r="L3107" s="11">
        <f t="shared" si="293"/>
        <v>290</v>
      </c>
      <c r="M3107" t="str">
        <f>VLOOKUP(C3107,[1]!Location_Data[#Data],2,0)</f>
        <v>Irvine</v>
      </c>
      <c r="N3107" t="str">
        <f>VLOOKUP(D3107,[1]!Salespeople_Data[#Data],2,0)</f>
        <v>Ronald Reed</v>
      </c>
      <c r="O3107" t="str">
        <f>VLOOKUP(E3107,[1]!Customer_Data[#Data],2,0)</f>
        <v>Willie Hicks</v>
      </c>
      <c r="P3107" s="15">
        <f t="shared" si="288"/>
        <v>1</v>
      </c>
      <c r="Q3107">
        <f t="shared" si="289"/>
        <v>3</v>
      </c>
      <c r="R3107">
        <f t="shared" si="290"/>
        <v>2020</v>
      </c>
    </row>
    <row r="3108" spans="1:18" x14ac:dyDescent="0.25">
      <c r="A3108" s="2" t="s">
        <v>4116</v>
      </c>
      <c r="B3108" s="2" t="s">
        <v>600</v>
      </c>
      <c r="C3108" s="2" t="s">
        <v>246</v>
      </c>
      <c r="D3108" s="2" t="s">
        <v>413</v>
      </c>
      <c r="E3108" s="2" t="s">
        <v>1357</v>
      </c>
      <c r="F3108" s="3">
        <v>44071</v>
      </c>
      <c r="G3108" s="2">
        <v>1</v>
      </c>
      <c r="H3108" s="11">
        <f>VLOOKUP(B3108,[1]!Product_Data[#Data],4,0)</f>
        <v>368</v>
      </c>
      <c r="I3108" s="11">
        <f>VLOOKUP(B3108,[1]!Product_Data[#Data],3,0)</f>
        <v>269</v>
      </c>
      <c r="J3108" s="11">
        <f t="shared" si="291"/>
        <v>269</v>
      </c>
      <c r="K3108" s="11">
        <f t="shared" si="292"/>
        <v>368</v>
      </c>
      <c r="L3108" s="11">
        <f t="shared" si="293"/>
        <v>99</v>
      </c>
      <c r="M3108" t="str">
        <f>VLOOKUP(C3108,[1]!Location_Data[#Data],2,0)</f>
        <v>San Francisco</v>
      </c>
      <c r="N3108" t="str">
        <f>VLOOKUP(D3108,[1]!Salespeople_Data[#Data],2,0)</f>
        <v>Kenneth Bradley</v>
      </c>
      <c r="O3108" t="str">
        <f>VLOOKUP(E3108,[1]!Customer_Data[#Data],2,0)</f>
        <v>Jack Phillips</v>
      </c>
      <c r="P3108" s="15">
        <f t="shared" si="288"/>
        <v>6</v>
      </c>
      <c r="Q3108">
        <f t="shared" si="289"/>
        <v>8</v>
      </c>
      <c r="R3108">
        <f t="shared" si="290"/>
        <v>2020</v>
      </c>
    </row>
    <row r="3109" spans="1:18" x14ac:dyDescent="0.25">
      <c r="A3109" s="4" t="s">
        <v>4117</v>
      </c>
      <c r="B3109" s="4" t="s">
        <v>260</v>
      </c>
      <c r="C3109" s="4" t="s">
        <v>62</v>
      </c>
      <c r="D3109" s="4" t="s">
        <v>239</v>
      </c>
      <c r="E3109" s="4" t="s">
        <v>317</v>
      </c>
      <c r="F3109" s="5">
        <v>44027</v>
      </c>
      <c r="G3109" s="4">
        <v>1</v>
      </c>
      <c r="H3109" s="11">
        <f>VLOOKUP(B3109,[1]!Product_Data[#Data],4,0)</f>
        <v>502</v>
      </c>
      <c r="I3109" s="11">
        <f>VLOOKUP(B3109,[1]!Product_Data[#Data],3,0)</f>
        <v>296</v>
      </c>
      <c r="J3109" s="11">
        <f t="shared" si="291"/>
        <v>296</v>
      </c>
      <c r="K3109" s="11">
        <f t="shared" si="292"/>
        <v>502</v>
      </c>
      <c r="L3109" s="11">
        <f t="shared" si="293"/>
        <v>206</v>
      </c>
      <c r="M3109" t="str">
        <f>VLOOKUP(C3109,[1]!Location_Data[#Data],2,0)</f>
        <v>Fairfield</v>
      </c>
      <c r="N3109" t="str">
        <f>VLOOKUP(D3109,[1]!Salespeople_Data[#Data],2,0)</f>
        <v>John Reyes</v>
      </c>
      <c r="O3109" t="str">
        <f>VLOOKUP(E3109,[1]!Customer_Data[#Data],2,0)</f>
        <v>Jimmy Morrison</v>
      </c>
      <c r="P3109" s="15">
        <f t="shared" si="288"/>
        <v>4</v>
      </c>
      <c r="Q3109">
        <f t="shared" si="289"/>
        <v>7</v>
      </c>
      <c r="R3109">
        <f t="shared" si="290"/>
        <v>2020</v>
      </c>
    </row>
    <row r="3110" spans="1:18" x14ac:dyDescent="0.25">
      <c r="A3110" s="2" t="s">
        <v>4118</v>
      </c>
      <c r="B3110" s="2" t="s">
        <v>560</v>
      </c>
      <c r="C3110" s="2" t="s">
        <v>190</v>
      </c>
      <c r="D3110" s="2" t="s">
        <v>298</v>
      </c>
      <c r="E3110" s="2" t="s">
        <v>287</v>
      </c>
      <c r="F3110" s="3">
        <v>43996</v>
      </c>
      <c r="G3110" s="2">
        <v>3</v>
      </c>
      <c r="H3110" s="11">
        <f>VLOOKUP(B3110,[1]!Product_Data[#Data],4,0)</f>
        <v>1809</v>
      </c>
      <c r="I3110" s="11">
        <f>VLOOKUP(B3110,[1]!Product_Data[#Data],3,0)</f>
        <v>1067</v>
      </c>
      <c r="J3110" s="11">
        <f t="shared" si="291"/>
        <v>3201</v>
      </c>
      <c r="K3110" s="11">
        <f t="shared" si="292"/>
        <v>5427</v>
      </c>
      <c r="L3110" s="11">
        <f t="shared" si="293"/>
        <v>2226</v>
      </c>
      <c r="M3110" t="str">
        <f>VLOOKUP(C3110,[1]!Location_Data[#Data],2,0)</f>
        <v>Oakland</v>
      </c>
      <c r="N3110" t="str">
        <f>VLOOKUP(D3110,[1]!Salespeople_Data[#Data],2,0)</f>
        <v>Kenneth Fields</v>
      </c>
      <c r="O3110" t="str">
        <f>VLOOKUP(E3110,[1]!Customer_Data[#Data],2,0)</f>
        <v>Billy Miller</v>
      </c>
      <c r="P3110" s="15">
        <f t="shared" si="288"/>
        <v>1</v>
      </c>
      <c r="Q3110">
        <f t="shared" si="289"/>
        <v>6</v>
      </c>
      <c r="R3110">
        <f t="shared" si="290"/>
        <v>2020</v>
      </c>
    </row>
    <row r="3111" spans="1:18" x14ac:dyDescent="0.25">
      <c r="A3111" s="4" t="s">
        <v>4119</v>
      </c>
      <c r="B3111" s="4" t="s">
        <v>348</v>
      </c>
      <c r="C3111" s="4" t="s">
        <v>643</v>
      </c>
      <c r="D3111" s="4" t="s">
        <v>101</v>
      </c>
      <c r="E3111" s="4" t="s">
        <v>3699</v>
      </c>
      <c r="F3111" s="5">
        <v>43932</v>
      </c>
      <c r="G3111" s="4">
        <v>2</v>
      </c>
      <c r="H3111" s="11">
        <f>VLOOKUP(B3111,[1]!Product_Data[#Data],4,0)</f>
        <v>603</v>
      </c>
      <c r="I3111" s="11">
        <f>VLOOKUP(B3111,[1]!Product_Data[#Data],3,0)</f>
        <v>416</v>
      </c>
      <c r="J3111" s="11">
        <f t="shared" si="291"/>
        <v>832</v>
      </c>
      <c r="K3111" s="11">
        <f t="shared" si="292"/>
        <v>1206</v>
      </c>
      <c r="L3111" s="11">
        <f t="shared" si="293"/>
        <v>374</v>
      </c>
      <c r="M3111" t="str">
        <f>VLOOKUP(C3111,[1]!Location_Data[#Data],2,0)</f>
        <v>Hayward</v>
      </c>
      <c r="N3111" t="str">
        <f>VLOOKUP(D3111,[1]!Salespeople_Data[#Data],2,0)</f>
        <v>Scott Clark</v>
      </c>
      <c r="O3111" t="str">
        <f>VLOOKUP(E3111,[1]!Customer_Data[#Data],2,0)</f>
        <v>Bruce King</v>
      </c>
      <c r="P3111" s="15">
        <f t="shared" si="288"/>
        <v>7</v>
      </c>
      <c r="Q3111">
        <f t="shared" si="289"/>
        <v>4</v>
      </c>
      <c r="R3111">
        <f t="shared" si="290"/>
        <v>2020</v>
      </c>
    </row>
    <row r="3112" spans="1:18" x14ac:dyDescent="0.25">
      <c r="A3112" s="2" t="s">
        <v>4120</v>
      </c>
      <c r="B3112" s="2" t="s">
        <v>23</v>
      </c>
      <c r="C3112" s="2" t="s">
        <v>44</v>
      </c>
      <c r="D3112" s="2" t="s">
        <v>359</v>
      </c>
      <c r="E3112" s="2" t="s">
        <v>1864</v>
      </c>
      <c r="F3112" s="3">
        <v>43880</v>
      </c>
      <c r="G3112" s="2">
        <v>1</v>
      </c>
      <c r="H3112" s="11">
        <f>VLOOKUP(B3112,[1]!Product_Data[#Data],4,0)</f>
        <v>1052</v>
      </c>
      <c r="I3112" s="11">
        <f>VLOOKUP(B3112,[1]!Product_Data[#Data],3,0)</f>
        <v>589</v>
      </c>
      <c r="J3112" s="11">
        <f t="shared" si="291"/>
        <v>589</v>
      </c>
      <c r="K3112" s="11">
        <f t="shared" si="292"/>
        <v>1052</v>
      </c>
      <c r="L3112" s="11">
        <f t="shared" si="293"/>
        <v>463</v>
      </c>
      <c r="M3112" t="str">
        <f>VLOOKUP(C3112,[1]!Location_Data[#Data],2,0)</f>
        <v>Moreno Valley</v>
      </c>
      <c r="N3112" t="str">
        <f>VLOOKUP(D3112,[1]!Salespeople_Data[#Data],2,0)</f>
        <v>Eugene Holmes</v>
      </c>
      <c r="O3112" t="str">
        <f>VLOOKUP(E3112,[1]!Customer_Data[#Data],2,0)</f>
        <v>Juan Griffin</v>
      </c>
      <c r="P3112" s="15">
        <f t="shared" si="288"/>
        <v>4</v>
      </c>
      <c r="Q3112">
        <f t="shared" si="289"/>
        <v>2</v>
      </c>
      <c r="R3112">
        <f t="shared" si="290"/>
        <v>2020</v>
      </c>
    </row>
    <row r="3113" spans="1:18" x14ac:dyDescent="0.25">
      <c r="A3113" s="4" t="s">
        <v>4121</v>
      </c>
      <c r="B3113" s="4" t="s">
        <v>139</v>
      </c>
      <c r="C3113" s="4" t="s">
        <v>215</v>
      </c>
      <c r="D3113" s="4" t="s">
        <v>136</v>
      </c>
      <c r="E3113" s="4" t="s">
        <v>363</v>
      </c>
      <c r="F3113" s="5">
        <v>43868</v>
      </c>
      <c r="G3113" s="4">
        <v>2</v>
      </c>
      <c r="H3113" s="11">
        <f>VLOOKUP(B3113,[1]!Product_Data[#Data],4,0)</f>
        <v>817</v>
      </c>
      <c r="I3113" s="11">
        <f>VLOOKUP(B3113,[1]!Product_Data[#Data],3,0)</f>
        <v>409</v>
      </c>
      <c r="J3113" s="11">
        <f t="shared" si="291"/>
        <v>818</v>
      </c>
      <c r="K3113" s="11">
        <f t="shared" si="292"/>
        <v>1634</v>
      </c>
      <c r="L3113" s="11">
        <f t="shared" si="293"/>
        <v>816</v>
      </c>
      <c r="M3113" t="str">
        <f>VLOOKUP(C3113,[1]!Location_Data[#Data],2,0)</f>
        <v>El Cajon</v>
      </c>
      <c r="N3113" t="str">
        <f>VLOOKUP(D3113,[1]!Salespeople_Data[#Data],2,0)</f>
        <v>Clarence Fox</v>
      </c>
      <c r="O3113" t="str">
        <f>VLOOKUP(E3113,[1]!Customer_Data[#Data],2,0)</f>
        <v>Robert Carr</v>
      </c>
      <c r="P3113" s="15">
        <f t="shared" si="288"/>
        <v>6</v>
      </c>
      <c r="Q3113">
        <f t="shared" si="289"/>
        <v>2</v>
      </c>
      <c r="R3113">
        <f t="shared" si="290"/>
        <v>2020</v>
      </c>
    </row>
    <row r="3114" spans="1:18" x14ac:dyDescent="0.25">
      <c r="A3114" s="2" t="s">
        <v>4122</v>
      </c>
      <c r="B3114" s="2" t="s">
        <v>408</v>
      </c>
      <c r="C3114" s="2" t="s">
        <v>120</v>
      </c>
      <c r="D3114" s="2" t="s">
        <v>345</v>
      </c>
      <c r="E3114" s="2" t="s">
        <v>2841</v>
      </c>
      <c r="F3114" s="3">
        <v>44158</v>
      </c>
      <c r="G3114" s="2">
        <v>1</v>
      </c>
      <c r="H3114" s="11">
        <f>VLOOKUP(B3114,[1]!Product_Data[#Data],4,0)</f>
        <v>1405</v>
      </c>
      <c r="I3114" s="11">
        <f>VLOOKUP(B3114,[1]!Product_Data[#Data],3,0)</f>
        <v>1054</v>
      </c>
      <c r="J3114" s="11">
        <f t="shared" si="291"/>
        <v>1054</v>
      </c>
      <c r="K3114" s="11">
        <f t="shared" si="292"/>
        <v>1405</v>
      </c>
      <c r="L3114" s="11">
        <f t="shared" si="293"/>
        <v>351</v>
      </c>
      <c r="M3114" t="str">
        <f>VLOOKUP(C3114,[1]!Location_Data[#Data],2,0)</f>
        <v>Elk Grove</v>
      </c>
      <c r="N3114" t="str">
        <f>VLOOKUP(D3114,[1]!Salespeople_Data[#Data],2,0)</f>
        <v>Larry Marshall</v>
      </c>
      <c r="O3114" t="str">
        <f>VLOOKUP(E3114,[1]!Customer_Data[#Data],2,0)</f>
        <v>Howard Morgan</v>
      </c>
      <c r="P3114" s="15">
        <f t="shared" si="288"/>
        <v>2</v>
      </c>
      <c r="Q3114">
        <f t="shared" si="289"/>
        <v>11</v>
      </c>
      <c r="R3114">
        <f t="shared" si="290"/>
        <v>2020</v>
      </c>
    </row>
    <row r="3115" spans="1:18" x14ac:dyDescent="0.25">
      <c r="A3115" s="4" t="s">
        <v>4123</v>
      </c>
      <c r="B3115" s="4" t="s">
        <v>33</v>
      </c>
      <c r="C3115" s="4" t="s">
        <v>215</v>
      </c>
      <c r="D3115" s="4" t="s">
        <v>40</v>
      </c>
      <c r="E3115" s="4" t="s">
        <v>2598</v>
      </c>
      <c r="F3115" s="5">
        <v>43870</v>
      </c>
      <c r="G3115" s="4">
        <v>2</v>
      </c>
      <c r="H3115" s="11">
        <f>VLOOKUP(B3115,[1]!Product_Data[#Data],4,0)</f>
        <v>1582</v>
      </c>
      <c r="I3115" s="11">
        <f>VLOOKUP(B3115,[1]!Product_Data[#Data],3,0)</f>
        <v>1234</v>
      </c>
      <c r="J3115" s="11">
        <f t="shared" si="291"/>
        <v>2468</v>
      </c>
      <c r="K3115" s="11">
        <f t="shared" si="292"/>
        <v>3164</v>
      </c>
      <c r="L3115" s="11">
        <f t="shared" si="293"/>
        <v>696</v>
      </c>
      <c r="M3115" t="str">
        <f>VLOOKUP(C3115,[1]!Location_Data[#Data],2,0)</f>
        <v>El Cajon</v>
      </c>
      <c r="N3115" t="str">
        <f>VLOOKUP(D3115,[1]!Salespeople_Data[#Data],2,0)</f>
        <v>Brian Hansen</v>
      </c>
      <c r="O3115" t="str">
        <f>VLOOKUP(E3115,[1]!Customer_Data[#Data],2,0)</f>
        <v>Jeffrey Phillips</v>
      </c>
      <c r="P3115" s="15">
        <f t="shared" si="288"/>
        <v>1</v>
      </c>
      <c r="Q3115">
        <f t="shared" si="289"/>
        <v>2</v>
      </c>
      <c r="R3115">
        <f t="shared" si="290"/>
        <v>2020</v>
      </c>
    </row>
    <row r="3116" spans="1:18" x14ac:dyDescent="0.25">
      <c r="A3116" s="2" t="s">
        <v>4124</v>
      </c>
      <c r="B3116" s="2" t="s">
        <v>252</v>
      </c>
      <c r="C3116" s="2" t="s">
        <v>242</v>
      </c>
      <c r="D3116" s="2" t="s">
        <v>25</v>
      </c>
      <c r="E3116" s="2" t="s">
        <v>437</v>
      </c>
      <c r="F3116" s="3">
        <v>44088</v>
      </c>
      <c r="G3116" s="2">
        <v>1</v>
      </c>
      <c r="H3116" s="11">
        <f>VLOOKUP(B3116,[1]!Product_Data[#Data],4,0)</f>
        <v>1899</v>
      </c>
      <c r="I3116" s="11">
        <f>VLOOKUP(B3116,[1]!Product_Data[#Data],3,0)</f>
        <v>1044</v>
      </c>
      <c r="J3116" s="11">
        <f t="shared" si="291"/>
        <v>1044</v>
      </c>
      <c r="K3116" s="11">
        <f t="shared" si="292"/>
        <v>1899</v>
      </c>
      <c r="L3116" s="11">
        <f t="shared" si="293"/>
        <v>855</v>
      </c>
      <c r="M3116" t="str">
        <f>VLOOKUP(C3116,[1]!Location_Data[#Data],2,0)</f>
        <v>Downey</v>
      </c>
      <c r="N3116" t="str">
        <f>VLOOKUP(D3116,[1]!Salespeople_Data[#Data],2,0)</f>
        <v>Brian Davis</v>
      </c>
      <c r="O3116" t="str">
        <f>VLOOKUP(E3116,[1]!Customer_Data[#Data],2,0)</f>
        <v>Carl Murphy</v>
      </c>
      <c r="P3116" s="15">
        <f t="shared" si="288"/>
        <v>2</v>
      </c>
      <c r="Q3116">
        <f t="shared" si="289"/>
        <v>9</v>
      </c>
      <c r="R3116">
        <f t="shared" si="290"/>
        <v>2020</v>
      </c>
    </row>
    <row r="3117" spans="1:18" x14ac:dyDescent="0.25">
      <c r="A3117" s="4" t="s">
        <v>4125</v>
      </c>
      <c r="B3117" s="4" t="s">
        <v>352</v>
      </c>
      <c r="C3117" s="4" t="s">
        <v>14</v>
      </c>
      <c r="D3117" s="4" t="s">
        <v>101</v>
      </c>
      <c r="E3117" s="4" t="s">
        <v>2319</v>
      </c>
      <c r="F3117" s="5">
        <v>44162</v>
      </c>
      <c r="G3117" s="4">
        <v>2</v>
      </c>
      <c r="H3117" s="11">
        <f>VLOOKUP(B3117,[1]!Product_Data[#Data],4,0)</f>
        <v>203</v>
      </c>
      <c r="I3117" s="11">
        <f>VLOOKUP(B3117,[1]!Product_Data[#Data],3,0)</f>
        <v>154</v>
      </c>
      <c r="J3117" s="11">
        <f t="shared" si="291"/>
        <v>308</v>
      </c>
      <c r="K3117" s="11">
        <f t="shared" si="292"/>
        <v>406</v>
      </c>
      <c r="L3117" s="11">
        <f t="shared" si="293"/>
        <v>98</v>
      </c>
      <c r="M3117" t="str">
        <f>VLOOKUP(C3117,[1]!Location_Data[#Data],2,0)</f>
        <v>Santa Clarita</v>
      </c>
      <c r="N3117" t="str">
        <f>VLOOKUP(D3117,[1]!Salespeople_Data[#Data],2,0)</f>
        <v>Scott Clark</v>
      </c>
      <c r="O3117" t="str">
        <f>VLOOKUP(E3117,[1]!Customer_Data[#Data],2,0)</f>
        <v>Kenneth Ross</v>
      </c>
      <c r="P3117" s="15">
        <f t="shared" si="288"/>
        <v>6</v>
      </c>
      <c r="Q3117">
        <f t="shared" si="289"/>
        <v>11</v>
      </c>
      <c r="R3117">
        <f t="shared" si="290"/>
        <v>2020</v>
      </c>
    </row>
    <row r="3118" spans="1:18" x14ac:dyDescent="0.25">
      <c r="A3118" s="2" t="s">
        <v>4126</v>
      </c>
      <c r="B3118" s="2" t="s">
        <v>129</v>
      </c>
      <c r="C3118" s="2" t="s">
        <v>242</v>
      </c>
      <c r="D3118" s="2" t="s">
        <v>216</v>
      </c>
      <c r="E3118" s="2" t="s">
        <v>2091</v>
      </c>
      <c r="F3118" s="3">
        <v>44088</v>
      </c>
      <c r="G3118" s="2">
        <v>1</v>
      </c>
      <c r="H3118" s="11">
        <f>VLOOKUP(B3118,[1]!Product_Data[#Data],4,0)</f>
        <v>127</v>
      </c>
      <c r="I3118" s="11">
        <f>VLOOKUP(B3118,[1]!Product_Data[#Data],3,0)</f>
        <v>79</v>
      </c>
      <c r="J3118" s="11">
        <f t="shared" si="291"/>
        <v>79</v>
      </c>
      <c r="K3118" s="11">
        <f t="shared" si="292"/>
        <v>127</v>
      </c>
      <c r="L3118" s="11">
        <f t="shared" si="293"/>
        <v>48</v>
      </c>
      <c r="M3118" t="str">
        <f>VLOOKUP(C3118,[1]!Location_Data[#Data],2,0)</f>
        <v>Downey</v>
      </c>
      <c r="N3118" t="str">
        <f>VLOOKUP(D3118,[1]!Salespeople_Data[#Data],2,0)</f>
        <v>Ernest Wagner</v>
      </c>
      <c r="O3118" t="str">
        <f>VLOOKUP(E3118,[1]!Customer_Data[#Data],2,0)</f>
        <v>Gerald Alvarez</v>
      </c>
      <c r="P3118" s="15">
        <f t="shared" si="288"/>
        <v>2</v>
      </c>
      <c r="Q3118">
        <f t="shared" si="289"/>
        <v>9</v>
      </c>
      <c r="R3118">
        <f t="shared" si="290"/>
        <v>2020</v>
      </c>
    </row>
    <row r="3119" spans="1:18" x14ac:dyDescent="0.25">
      <c r="A3119" s="4" t="s">
        <v>4127</v>
      </c>
      <c r="B3119" s="4" t="s">
        <v>99</v>
      </c>
      <c r="C3119" s="4" t="s">
        <v>100</v>
      </c>
      <c r="D3119" s="4" t="s">
        <v>413</v>
      </c>
      <c r="E3119" s="4" t="s">
        <v>1196</v>
      </c>
      <c r="F3119" s="5">
        <v>44023</v>
      </c>
      <c r="G3119" s="4">
        <v>4</v>
      </c>
      <c r="H3119" s="11">
        <f>VLOOKUP(B3119,[1]!Product_Data[#Data],4,0)</f>
        <v>1708</v>
      </c>
      <c r="I3119" s="11">
        <f>VLOOKUP(B3119,[1]!Product_Data[#Data],3,0)</f>
        <v>871</v>
      </c>
      <c r="J3119" s="11">
        <f t="shared" si="291"/>
        <v>3484</v>
      </c>
      <c r="K3119" s="11">
        <f t="shared" si="292"/>
        <v>6832</v>
      </c>
      <c r="L3119" s="11">
        <f t="shared" si="293"/>
        <v>3348</v>
      </c>
      <c r="M3119" t="str">
        <f>VLOOKUP(C3119,[1]!Location_Data[#Data],2,0)</f>
        <v>Victorville</v>
      </c>
      <c r="N3119" t="str">
        <f>VLOOKUP(D3119,[1]!Salespeople_Data[#Data],2,0)</f>
        <v>Kenneth Bradley</v>
      </c>
      <c r="O3119" t="str">
        <f>VLOOKUP(E3119,[1]!Customer_Data[#Data],2,0)</f>
        <v>Walter Baker</v>
      </c>
      <c r="P3119" s="15">
        <f t="shared" si="288"/>
        <v>7</v>
      </c>
      <c r="Q3119">
        <f t="shared" si="289"/>
        <v>7</v>
      </c>
      <c r="R3119">
        <f t="shared" si="290"/>
        <v>2020</v>
      </c>
    </row>
    <row r="3120" spans="1:18" x14ac:dyDescent="0.25">
      <c r="A3120" s="2" t="s">
        <v>4128</v>
      </c>
      <c r="B3120" s="2" t="s">
        <v>235</v>
      </c>
      <c r="C3120" s="2" t="s">
        <v>190</v>
      </c>
      <c r="D3120" s="2" t="s">
        <v>20</v>
      </c>
      <c r="E3120" s="2" t="s">
        <v>920</v>
      </c>
      <c r="F3120" s="3">
        <v>43871</v>
      </c>
      <c r="G3120" s="2">
        <v>1</v>
      </c>
      <c r="H3120" s="11">
        <f>VLOOKUP(B3120,[1]!Product_Data[#Data],4,0)</f>
        <v>1887</v>
      </c>
      <c r="I3120" s="11">
        <f>VLOOKUP(B3120,[1]!Product_Data[#Data],3,0)</f>
        <v>1378</v>
      </c>
      <c r="J3120" s="11">
        <f t="shared" si="291"/>
        <v>1378</v>
      </c>
      <c r="K3120" s="11">
        <f t="shared" si="292"/>
        <v>1887</v>
      </c>
      <c r="L3120" s="11">
        <f t="shared" si="293"/>
        <v>509</v>
      </c>
      <c r="M3120" t="str">
        <f>VLOOKUP(C3120,[1]!Location_Data[#Data],2,0)</f>
        <v>Oakland</v>
      </c>
      <c r="N3120" t="str">
        <f>VLOOKUP(D3120,[1]!Salespeople_Data[#Data],2,0)</f>
        <v>Joshua Cook</v>
      </c>
      <c r="O3120" t="str">
        <f>VLOOKUP(E3120,[1]!Customer_Data[#Data],2,0)</f>
        <v>Joshua Watkins</v>
      </c>
      <c r="P3120" s="15">
        <f t="shared" si="288"/>
        <v>2</v>
      </c>
      <c r="Q3120">
        <f t="shared" si="289"/>
        <v>2</v>
      </c>
      <c r="R3120">
        <f t="shared" si="290"/>
        <v>2020</v>
      </c>
    </row>
    <row r="3121" spans="1:18" x14ac:dyDescent="0.25">
      <c r="A3121" s="4" t="s">
        <v>4129</v>
      </c>
      <c r="B3121" s="4" t="s">
        <v>569</v>
      </c>
      <c r="C3121" s="4" t="s">
        <v>436</v>
      </c>
      <c r="D3121" s="4" t="s">
        <v>178</v>
      </c>
      <c r="E3121" s="4" t="s">
        <v>696</v>
      </c>
      <c r="F3121" s="5">
        <v>43865</v>
      </c>
      <c r="G3121" s="4">
        <v>1</v>
      </c>
      <c r="H3121" s="11">
        <f>VLOOKUP(B3121,[1]!Product_Data[#Data],4,0)</f>
        <v>1178</v>
      </c>
      <c r="I3121" s="11">
        <f>VLOOKUP(B3121,[1]!Product_Data[#Data],3,0)</f>
        <v>683</v>
      </c>
      <c r="J3121" s="11">
        <f t="shared" si="291"/>
        <v>683</v>
      </c>
      <c r="K3121" s="11">
        <f t="shared" si="292"/>
        <v>1178</v>
      </c>
      <c r="L3121" s="11">
        <f t="shared" si="293"/>
        <v>495</v>
      </c>
      <c r="M3121" t="str">
        <f>VLOOKUP(C3121,[1]!Location_Data[#Data],2,0)</f>
        <v>Jurupa Valley</v>
      </c>
      <c r="N3121" t="str">
        <f>VLOOKUP(D3121,[1]!Salespeople_Data[#Data],2,0)</f>
        <v>Joshua Taylor</v>
      </c>
      <c r="O3121" t="str">
        <f>VLOOKUP(E3121,[1]!Customer_Data[#Data],2,0)</f>
        <v>Jeremy Rice</v>
      </c>
      <c r="P3121" s="15">
        <f t="shared" si="288"/>
        <v>3</v>
      </c>
      <c r="Q3121">
        <f t="shared" si="289"/>
        <v>2</v>
      </c>
      <c r="R3121">
        <f t="shared" si="290"/>
        <v>2020</v>
      </c>
    </row>
    <row r="3122" spans="1:18" x14ac:dyDescent="0.25">
      <c r="A3122" s="2" t="s">
        <v>4130</v>
      </c>
      <c r="B3122" s="2" t="s">
        <v>1149</v>
      </c>
      <c r="C3122" s="2" t="s">
        <v>204</v>
      </c>
      <c r="D3122" s="2" t="s">
        <v>91</v>
      </c>
      <c r="E3122" s="2" t="s">
        <v>991</v>
      </c>
      <c r="F3122" s="3">
        <v>43897</v>
      </c>
      <c r="G3122" s="2">
        <v>3</v>
      </c>
      <c r="H3122" s="11">
        <f>VLOOKUP(B3122,[1]!Product_Data[#Data],4,0)</f>
        <v>847</v>
      </c>
      <c r="I3122" s="11">
        <f>VLOOKUP(B3122,[1]!Product_Data[#Data],3,0)</f>
        <v>534</v>
      </c>
      <c r="J3122" s="11">
        <f t="shared" si="291"/>
        <v>1602</v>
      </c>
      <c r="K3122" s="11">
        <f t="shared" si="292"/>
        <v>2541</v>
      </c>
      <c r="L3122" s="11">
        <f t="shared" si="293"/>
        <v>939</v>
      </c>
      <c r="M3122" t="str">
        <f>VLOOKUP(C3122,[1]!Location_Data[#Data],2,0)</f>
        <v>Corona</v>
      </c>
      <c r="N3122" t="str">
        <f>VLOOKUP(D3122,[1]!Salespeople_Data[#Data],2,0)</f>
        <v>Howard Gardner</v>
      </c>
      <c r="O3122" t="str">
        <f>VLOOKUP(E3122,[1]!Customer_Data[#Data],2,0)</f>
        <v>Russell Boyd</v>
      </c>
      <c r="P3122" s="15">
        <f t="shared" si="288"/>
        <v>7</v>
      </c>
      <c r="Q3122">
        <f t="shared" si="289"/>
        <v>3</v>
      </c>
      <c r="R3122">
        <f t="shared" si="290"/>
        <v>2020</v>
      </c>
    </row>
    <row r="3123" spans="1:18" x14ac:dyDescent="0.25">
      <c r="A3123" s="4" t="s">
        <v>4131</v>
      </c>
      <c r="B3123" s="4" t="s">
        <v>200</v>
      </c>
      <c r="C3123" s="4" t="s">
        <v>90</v>
      </c>
      <c r="D3123" s="4" t="s">
        <v>239</v>
      </c>
      <c r="E3123" s="4" t="s">
        <v>3459</v>
      </c>
      <c r="F3123" s="5">
        <v>44000</v>
      </c>
      <c r="G3123" s="4">
        <v>1</v>
      </c>
      <c r="H3123" s="11">
        <f>VLOOKUP(B3123,[1]!Product_Data[#Data],4,0)</f>
        <v>315</v>
      </c>
      <c r="I3123" s="11">
        <f>VLOOKUP(B3123,[1]!Product_Data[#Data],3,0)</f>
        <v>208</v>
      </c>
      <c r="J3123" s="11">
        <f t="shared" si="291"/>
        <v>208</v>
      </c>
      <c r="K3123" s="11">
        <f t="shared" si="292"/>
        <v>315</v>
      </c>
      <c r="L3123" s="11">
        <f t="shared" si="293"/>
        <v>107</v>
      </c>
      <c r="M3123" t="str">
        <f>VLOOKUP(C3123,[1]!Location_Data[#Data],2,0)</f>
        <v>Irvine</v>
      </c>
      <c r="N3123" t="str">
        <f>VLOOKUP(D3123,[1]!Salespeople_Data[#Data],2,0)</f>
        <v>John Reyes</v>
      </c>
      <c r="O3123" t="str">
        <f>VLOOKUP(E3123,[1]!Customer_Data[#Data],2,0)</f>
        <v>Juan Perez</v>
      </c>
      <c r="P3123" s="15">
        <f t="shared" si="288"/>
        <v>5</v>
      </c>
      <c r="Q3123">
        <f t="shared" si="289"/>
        <v>6</v>
      </c>
      <c r="R3123">
        <f t="shared" si="290"/>
        <v>2020</v>
      </c>
    </row>
    <row r="3124" spans="1:18" x14ac:dyDescent="0.25">
      <c r="A3124" s="2" t="s">
        <v>4132</v>
      </c>
      <c r="B3124" s="2" t="s">
        <v>666</v>
      </c>
      <c r="C3124" s="2" t="s">
        <v>100</v>
      </c>
      <c r="D3124" s="2" t="s">
        <v>264</v>
      </c>
      <c r="E3124" s="2" t="s">
        <v>2511</v>
      </c>
      <c r="F3124" s="3">
        <v>43952</v>
      </c>
      <c r="G3124" s="2">
        <v>1</v>
      </c>
      <c r="H3124" s="11">
        <f>VLOOKUP(B3124,[1]!Product_Data[#Data],4,0)</f>
        <v>2241</v>
      </c>
      <c r="I3124" s="11">
        <f>VLOOKUP(B3124,[1]!Product_Data[#Data],3,0)</f>
        <v>1367</v>
      </c>
      <c r="J3124" s="11">
        <f t="shared" si="291"/>
        <v>1367</v>
      </c>
      <c r="K3124" s="11">
        <f t="shared" si="292"/>
        <v>2241</v>
      </c>
      <c r="L3124" s="11">
        <f t="shared" si="293"/>
        <v>874</v>
      </c>
      <c r="M3124" t="str">
        <f>VLOOKUP(C3124,[1]!Location_Data[#Data],2,0)</f>
        <v>Victorville</v>
      </c>
      <c r="N3124" t="str">
        <f>VLOOKUP(D3124,[1]!Salespeople_Data[#Data],2,0)</f>
        <v>Ernest Wheeler</v>
      </c>
      <c r="O3124" t="str">
        <f>VLOOKUP(E3124,[1]!Customer_Data[#Data],2,0)</f>
        <v>Charles Henderson</v>
      </c>
      <c r="P3124" s="15">
        <f t="shared" si="288"/>
        <v>6</v>
      </c>
      <c r="Q3124">
        <f t="shared" si="289"/>
        <v>5</v>
      </c>
      <c r="R3124">
        <f t="shared" si="290"/>
        <v>2020</v>
      </c>
    </row>
    <row r="3125" spans="1:18" x14ac:dyDescent="0.25">
      <c r="A3125" s="4" t="s">
        <v>4133</v>
      </c>
      <c r="B3125" s="4" t="s">
        <v>352</v>
      </c>
      <c r="C3125" s="4" t="s">
        <v>249</v>
      </c>
      <c r="D3125" s="4" t="s">
        <v>71</v>
      </c>
      <c r="E3125" s="4" t="s">
        <v>2426</v>
      </c>
      <c r="F3125" s="5">
        <v>43913</v>
      </c>
      <c r="G3125" s="4">
        <v>1</v>
      </c>
      <c r="H3125" s="11">
        <f>VLOOKUP(B3125,[1]!Product_Data[#Data],4,0)</f>
        <v>203</v>
      </c>
      <c r="I3125" s="11">
        <f>VLOOKUP(B3125,[1]!Product_Data[#Data],3,0)</f>
        <v>154</v>
      </c>
      <c r="J3125" s="11">
        <f t="shared" si="291"/>
        <v>154</v>
      </c>
      <c r="K3125" s="11">
        <f t="shared" si="292"/>
        <v>203</v>
      </c>
      <c r="L3125" s="11">
        <f t="shared" si="293"/>
        <v>49</v>
      </c>
      <c r="M3125" t="str">
        <f>VLOOKUP(C3125,[1]!Location_Data[#Data],2,0)</f>
        <v>Roseville</v>
      </c>
      <c r="N3125" t="str">
        <f>VLOOKUP(D3125,[1]!Salespeople_Data[#Data],2,0)</f>
        <v>Gary Rodriguez</v>
      </c>
      <c r="O3125" t="str">
        <f>VLOOKUP(E3125,[1]!Customer_Data[#Data],2,0)</f>
        <v>Lawrence Watson</v>
      </c>
      <c r="P3125" s="15">
        <f t="shared" si="288"/>
        <v>2</v>
      </c>
      <c r="Q3125">
        <f t="shared" si="289"/>
        <v>3</v>
      </c>
      <c r="R3125">
        <f t="shared" si="290"/>
        <v>2020</v>
      </c>
    </row>
    <row r="3126" spans="1:18" x14ac:dyDescent="0.25">
      <c r="A3126" s="2" t="s">
        <v>4134</v>
      </c>
      <c r="B3126" s="2" t="s">
        <v>18</v>
      </c>
      <c r="C3126" s="2" t="s">
        <v>100</v>
      </c>
      <c r="D3126" s="2" t="s">
        <v>257</v>
      </c>
      <c r="E3126" s="2" t="s">
        <v>378</v>
      </c>
      <c r="F3126" s="3">
        <v>43875</v>
      </c>
      <c r="G3126" s="2">
        <v>2</v>
      </c>
      <c r="H3126" s="11">
        <f>VLOOKUP(B3126,[1]!Product_Data[#Data],4,0)</f>
        <v>880</v>
      </c>
      <c r="I3126" s="11">
        <f>VLOOKUP(B3126,[1]!Product_Data[#Data],3,0)</f>
        <v>634</v>
      </c>
      <c r="J3126" s="11">
        <f t="shared" si="291"/>
        <v>1268</v>
      </c>
      <c r="K3126" s="11">
        <f t="shared" si="292"/>
        <v>1760</v>
      </c>
      <c r="L3126" s="11">
        <f t="shared" si="293"/>
        <v>492</v>
      </c>
      <c r="M3126" t="str">
        <f>VLOOKUP(C3126,[1]!Location_Data[#Data],2,0)</f>
        <v>Victorville</v>
      </c>
      <c r="N3126" t="str">
        <f>VLOOKUP(D3126,[1]!Salespeople_Data[#Data],2,0)</f>
        <v>Jerry Perry</v>
      </c>
      <c r="O3126" t="str">
        <f>VLOOKUP(E3126,[1]!Customer_Data[#Data],2,0)</f>
        <v>Joe Baker</v>
      </c>
      <c r="P3126" s="15">
        <f t="shared" si="288"/>
        <v>6</v>
      </c>
      <c r="Q3126">
        <f t="shared" si="289"/>
        <v>2</v>
      </c>
      <c r="R3126">
        <f t="shared" si="290"/>
        <v>2020</v>
      </c>
    </row>
    <row r="3127" spans="1:18" x14ac:dyDescent="0.25">
      <c r="A3127" s="4" t="s">
        <v>4135</v>
      </c>
      <c r="B3127" s="4" t="s">
        <v>207</v>
      </c>
      <c r="C3127" s="4" t="s">
        <v>140</v>
      </c>
      <c r="D3127" s="4" t="s">
        <v>91</v>
      </c>
      <c r="E3127" s="4" t="s">
        <v>910</v>
      </c>
      <c r="F3127" s="5">
        <v>43995</v>
      </c>
      <c r="G3127" s="4">
        <v>1</v>
      </c>
      <c r="H3127" s="11">
        <f>VLOOKUP(B3127,[1]!Product_Data[#Data],4,0)</f>
        <v>2464</v>
      </c>
      <c r="I3127" s="11">
        <f>VLOOKUP(B3127,[1]!Product_Data[#Data],3,0)</f>
        <v>1774</v>
      </c>
      <c r="J3127" s="11">
        <f t="shared" si="291"/>
        <v>1774</v>
      </c>
      <c r="K3127" s="11">
        <f t="shared" si="292"/>
        <v>2464</v>
      </c>
      <c r="L3127" s="11">
        <f t="shared" si="293"/>
        <v>690</v>
      </c>
      <c r="M3127" t="str">
        <f>VLOOKUP(C3127,[1]!Location_Data[#Data],2,0)</f>
        <v>Salinas</v>
      </c>
      <c r="N3127" t="str">
        <f>VLOOKUP(D3127,[1]!Salespeople_Data[#Data],2,0)</f>
        <v>Howard Gardner</v>
      </c>
      <c r="O3127" t="str">
        <f>VLOOKUP(E3127,[1]!Customer_Data[#Data],2,0)</f>
        <v>Ralph Willis</v>
      </c>
      <c r="P3127" s="15">
        <f t="shared" si="288"/>
        <v>7</v>
      </c>
      <c r="Q3127">
        <f t="shared" si="289"/>
        <v>6</v>
      </c>
      <c r="R3127">
        <f t="shared" si="290"/>
        <v>2020</v>
      </c>
    </row>
    <row r="3128" spans="1:18" x14ac:dyDescent="0.25">
      <c r="A3128" s="2" t="s">
        <v>4136</v>
      </c>
      <c r="B3128" s="2" t="s">
        <v>495</v>
      </c>
      <c r="C3128" s="2" t="s">
        <v>490</v>
      </c>
      <c r="D3128" s="2" t="s">
        <v>250</v>
      </c>
      <c r="E3128" s="2" t="s">
        <v>2167</v>
      </c>
      <c r="F3128" s="3">
        <v>44192</v>
      </c>
      <c r="G3128" s="2">
        <v>3</v>
      </c>
      <c r="H3128" s="11">
        <f>VLOOKUP(B3128,[1]!Product_Data[#Data],4,0)</f>
        <v>1467</v>
      </c>
      <c r="I3128" s="11">
        <f>VLOOKUP(B3128,[1]!Product_Data[#Data],3,0)</f>
        <v>807</v>
      </c>
      <c r="J3128" s="11">
        <f t="shared" si="291"/>
        <v>2421</v>
      </c>
      <c r="K3128" s="11">
        <f t="shared" si="292"/>
        <v>4401</v>
      </c>
      <c r="L3128" s="11">
        <f t="shared" si="293"/>
        <v>1980</v>
      </c>
      <c r="M3128" t="str">
        <f>VLOOKUP(C3128,[1]!Location_Data[#Data],2,0)</f>
        <v>Temecula</v>
      </c>
      <c r="N3128" t="str">
        <f>VLOOKUP(D3128,[1]!Salespeople_Data[#Data],2,0)</f>
        <v>Martin Carr</v>
      </c>
      <c r="O3128" t="str">
        <f>VLOOKUP(E3128,[1]!Customer_Data[#Data],2,0)</f>
        <v>Jonathan Pierce</v>
      </c>
      <c r="P3128" s="15">
        <f t="shared" si="288"/>
        <v>1</v>
      </c>
      <c r="Q3128">
        <f t="shared" si="289"/>
        <v>12</v>
      </c>
      <c r="R3128">
        <f t="shared" si="290"/>
        <v>2020</v>
      </c>
    </row>
    <row r="3129" spans="1:18" x14ac:dyDescent="0.25">
      <c r="A3129" s="4" t="s">
        <v>4137</v>
      </c>
      <c r="B3129" s="4" t="s">
        <v>245</v>
      </c>
      <c r="C3129" s="4" t="s">
        <v>731</v>
      </c>
      <c r="D3129" s="4" t="s">
        <v>298</v>
      </c>
      <c r="E3129" s="4" t="s">
        <v>755</v>
      </c>
      <c r="F3129" s="5">
        <v>43988</v>
      </c>
      <c r="G3129" s="4">
        <v>1</v>
      </c>
      <c r="H3129" s="11">
        <f>VLOOKUP(B3129,[1]!Product_Data[#Data],4,0)</f>
        <v>818</v>
      </c>
      <c r="I3129" s="11">
        <f>VLOOKUP(B3129,[1]!Product_Data[#Data],3,0)</f>
        <v>450</v>
      </c>
      <c r="J3129" s="11">
        <f t="shared" si="291"/>
        <v>450</v>
      </c>
      <c r="K3129" s="11">
        <f t="shared" si="292"/>
        <v>818</v>
      </c>
      <c r="L3129" s="11">
        <f t="shared" si="293"/>
        <v>368</v>
      </c>
      <c r="M3129" t="str">
        <f>VLOOKUP(C3129,[1]!Location_Data[#Data],2,0)</f>
        <v>Costa Mesa</v>
      </c>
      <c r="N3129" t="str">
        <f>VLOOKUP(D3129,[1]!Salespeople_Data[#Data],2,0)</f>
        <v>Kenneth Fields</v>
      </c>
      <c r="O3129" t="str">
        <f>VLOOKUP(E3129,[1]!Customer_Data[#Data],2,0)</f>
        <v>William Hawkins</v>
      </c>
      <c r="P3129" s="15">
        <f t="shared" si="288"/>
        <v>7</v>
      </c>
      <c r="Q3129">
        <f t="shared" si="289"/>
        <v>6</v>
      </c>
      <c r="R3129">
        <f t="shared" si="290"/>
        <v>2020</v>
      </c>
    </row>
    <row r="3130" spans="1:18" x14ac:dyDescent="0.25">
      <c r="A3130" s="2" t="s">
        <v>4138</v>
      </c>
      <c r="B3130" s="2" t="s">
        <v>703</v>
      </c>
      <c r="C3130" s="2" t="s">
        <v>79</v>
      </c>
      <c r="D3130" s="2" t="s">
        <v>49</v>
      </c>
      <c r="E3130" s="2" t="s">
        <v>1146</v>
      </c>
      <c r="F3130" s="3">
        <v>43945</v>
      </c>
      <c r="G3130" s="2">
        <v>1</v>
      </c>
      <c r="H3130" s="11">
        <f>VLOOKUP(B3130,[1]!Product_Data[#Data],4,0)</f>
        <v>530</v>
      </c>
      <c r="I3130" s="11">
        <f>VLOOKUP(B3130,[1]!Product_Data[#Data],3,0)</f>
        <v>435</v>
      </c>
      <c r="J3130" s="11">
        <f t="shared" si="291"/>
        <v>435</v>
      </c>
      <c r="K3130" s="11">
        <f t="shared" si="292"/>
        <v>530</v>
      </c>
      <c r="L3130" s="11">
        <f t="shared" si="293"/>
        <v>95</v>
      </c>
      <c r="M3130" t="str">
        <f>VLOOKUP(C3130,[1]!Location_Data[#Data],2,0)</f>
        <v>Palmdale</v>
      </c>
      <c r="N3130" t="str">
        <f>VLOOKUP(D3130,[1]!Salespeople_Data[#Data],2,0)</f>
        <v>Walter Cook</v>
      </c>
      <c r="O3130" t="str">
        <f>VLOOKUP(E3130,[1]!Customer_Data[#Data],2,0)</f>
        <v>Jose Wright</v>
      </c>
      <c r="P3130" s="15">
        <f t="shared" si="288"/>
        <v>6</v>
      </c>
      <c r="Q3130">
        <f t="shared" si="289"/>
        <v>4</v>
      </c>
      <c r="R3130">
        <f t="shared" si="290"/>
        <v>2020</v>
      </c>
    </row>
    <row r="3131" spans="1:18" x14ac:dyDescent="0.25">
      <c r="A3131" s="4" t="s">
        <v>4139</v>
      </c>
      <c r="B3131" s="4" t="s">
        <v>412</v>
      </c>
      <c r="C3131" s="4" t="s">
        <v>450</v>
      </c>
      <c r="D3131" s="4" t="s">
        <v>345</v>
      </c>
      <c r="E3131" s="4" t="s">
        <v>1297</v>
      </c>
      <c r="F3131" s="5">
        <v>44017</v>
      </c>
      <c r="G3131" s="4">
        <v>1</v>
      </c>
      <c r="H3131" s="11">
        <f>VLOOKUP(B3131,[1]!Product_Data[#Data],4,0)</f>
        <v>2396</v>
      </c>
      <c r="I3131" s="11">
        <f>VLOOKUP(B3131,[1]!Product_Data[#Data],3,0)</f>
        <v>1965</v>
      </c>
      <c r="J3131" s="11">
        <f t="shared" si="291"/>
        <v>1965</v>
      </c>
      <c r="K3131" s="11">
        <f t="shared" si="292"/>
        <v>2396</v>
      </c>
      <c r="L3131" s="11">
        <f t="shared" si="293"/>
        <v>431</v>
      </c>
      <c r="M3131" t="str">
        <f>VLOOKUP(C3131,[1]!Location_Data[#Data],2,0)</f>
        <v>Simi Valley</v>
      </c>
      <c r="N3131" t="str">
        <f>VLOOKUP(D3131,[1]!Salespeople_Data[#Data],2,0)</f>
        <v>Larry Marshall</v>
      </c>
      <c r="O3131" t="str">
        <f>VLOOKUP(E3131,[1]!Customer_Data[#Data],2,0)</f>
        <v>Victor Martinez</v>
      </c>
      <c r="P3131" s="15">
        <f t="shared" si="288"/>
        <v>1</v>
      </c>
      <c r="Q3131">
        <f t="shared" si="289"/>
        <v>7</v>
      </c>
      <c r="R3131">
        <f t="shared" si="290"/>
        <v>2020</v>
      </c>
    </row>
    <row r="3132" spans="1:18" x14ac:dyDescent="0.25">
      <c r="A3132" s="2" t="s">
        <v>4140</v>
      </c>
      <c r="B3132" s="2" t="s">
        <v>252</v>
      </c>
      <c r="C3132" s="2" t="s">
        <v>436</v>
      </c>
      <c r="D3132" s="2" t="s">
        <v>191</v>
      </c>
      <c r="E3132" s="2" t="s">
        <v>1570</v>
      </c>
      <c r="F3132" s="3">
        <v>43962</v>
      </c>
      <c r="G3132" s="2">
        <v>4</v>
      </c>
      <c r="H3132" s="11">
        <f>VLOOKUP(B3132,[1]!Product_Data[#Data],4,0)</f>
        <v>1899</v>
      </c>
      <c r="I3132" s="11">
        <f>VLOOKUP(B3132,[1]!Product_Data[#Data],3,0)</f>
        <v>1044</v>
      </c>
      <c r="J3132" s="11">
        <f t="shared" si="291"/>
        <v>4176</v>
      </c>
      <c r="K3132" s="11">
        <f t="shared" si="292"/>
        <v>7596</v>
      </c>
      <c r="L3132" s="11">
        <f t="shared" si="293"/>
        <v>3420</v>
      </c>
      <c r="M3132" t="str">
        <f>VLOOKUP(C3132,[1]!Location_Data[#Data],2,0)</f>
        <v>Jurupa Valley</v>
      </c>
      <c r="N3132" t="str">
        <f>VLOOKUP(D3132,[1]!Salespeople_Data[#Data],2,0)</f>
        <v>Robert Reed</v>
      </c>
      <c r="O3132" t="str">
        <f>VLOOKUP(E3132,[1]!Customer_Data[#Data],2,0)</f>
        <v>Jonathan Harris</v>
      </c>
      <c r="P3132" s="15">
        <f t="shared" si="288"/>
        <v>2</v>
      </c>
      <c r="Q3132">
        <f t="shared" si="289"/>
        <v>5</v>
      </c>
      <c r="R3132">
        <f t="shared" si="290"/>
        <v>2020</v>
      </c>
    </row>
    <row r="3133" spans="1:18" x14ac:dyDescent="0.25">
      <c r="A3133" s="4" t="s">
        <v>4141</v>
      </c>
      <c r="B3133" s="4" t="s">
        <v>605</v>
      </c>
      <c r="C3133" s="4" t="s">
        <v>145</v>
      </c>
      <c r="D3133" s="4" t="s">
        <v>269</v>
      </c>
      <c r="E3133" s="4" t="s">
        <v>2230</v>
      </c>
      <c r="F3133" s="5">
        <v>43964</v>
      </c>
      <c r="G3133" s="4">
        <v>1</v>
      </c>
      <c r="H3133" s="11">
        <f>VLOOKUP(B3133,[1]!Product_Data[#Data],4,0)</f>
        <v>913</v>
      </c>
      <c r="I3133" s="11">
        <f>VLOOKUP(B3133,[1]!Product_Data[#Data],3,0)</f>
        <v>584</v>
      </c>
      <c r="J3133" s="11">
        <f t="shared" si="291"/>
        <v>584</v>
      </c>
      <c r="K3133" s="11">
        <f t="shared" si="292"/>
        <v>913</v>
      </c>
      <c r="L3133" s="11">
        <f t="shared" si="293"/>
        <v>329</v>
      </c>
      <c r="M3133" t="str">
        <f>VLOOKUP(C3133,[1]!Location_Data[#Data],2,0)</f>
        <v>Santa Maria</v>
      </c>
      <c r="N3133" t="str">
        <f>VLOOKUP(D3133,[1]!Salespeople_Data[#Data],2,0)</f>
        <v>Kevin Butler</v>
      </c>
      <c r="O3133" t="str">
        <f>VLOOKUP(E3133,[1]!Customer_Data[#Data],2,0)</f>
        <v>Nicholas Williamson</v>
      </c>
      <c r="P3133" s="15">
        <f t="shared" si="288"/>
        <v>4</v>
      </c>
      <c r="Q3133">
        <f t="shared" si="289"/>
        <v>5</v>
      </c>
      <c r="R3133">
        <f t="shared" si="290"/>
        <v>2020</v>
      </c>
    </row>
    <row r="3134" spans="1:18" x14ac:dyDescent="0.25">
      <c r="A3134" s="2" t="s">
        <v>4142</v>
      </c>
      <c r="B3134" s="2" t="s">
        <v>61</v>
      </c>
      <c r="C3134" s="2" t="s">
        <v>115</v>
      </c>
      <c r="D3134" s="2" t="s">
        <v>298</v>
      </c>
      <c r="E3134" s="2" t="s">
        <v>1778</v>
      </c>
      <c r="F3134" s="3">
        <v>44188</v>
      </c>
      <c r="G3134" s="2">
        <v>4</v>
      </c>
      <c r="H3134" s="11">
        <f>VLOOKUP(B3134,[1]!Product_Data[#Data],4,0)</f>
        <v>1889</v>
      </c>
      <c r="I3134" s="11">
        <f>VLOOKUP(B3134,[1]!Product_Data[#Data],3,0)</f>
        <v>945</v>
      </c>
      <c r="J3134" s="11">
        <f t="shared" si="291"/>
        <v>3780</v>
      </c>
      <c r="K3134" s="11">
        <f t="shared" si="292"/>
        <v>7556</v>
      </c>
      <c r="L3134" s="11">
        <f t="shared" si="293"/>
        <v>3776</v>
      </c>
      <c r="M3134" t="str">
        <f>VLOOKUP(C3134,[1]!Location_Data[#Data],2,0)</f>
        <v>Glendale</v>
      </c>
      <c r="N3134" t="str">
        <f>VLOOKUP(D3134,[1]!Salespeople_Data[#Data],2,0)</f>
        <v>Kenneth Fields</v>
      </c>
      <c r="O3134" t="str">
        <f>VLOOKUP(E3134,[1]!Customer_Data[#Data],2,0)</f>
        <v>Peter Boyd</v>
      </c>
      <c r="P3134" s="15">
        <f t="shared" si="288"/>
        <v>4</v>
      </c>
      <c r="Q3134">
        <f t="shared" si="289"/>
        <v>12</v>
      </c>
      <c r="R3134">
        <f t="shared" si="290"/>
        <v>2020</v>
      </c>
    </row>
    <row r="3135" spans="1:18" x14ac:dyDescent="0.25">
      <c r="A3135" s="4" t="s">
        <v>4143</v>
      </c>
      <c r="B3135" s="4" t="s">
        <v>47</v>
      </c>
      <c r="C3135" s="4" t="s">
        <v>52</v>
      </c>
      <c r="D3135" s="4" t="s">
        <v>116</v>
      </c>
      <c r="E3135" s="4" t="s">
        <v>624</v>
      </c>
      <c r="F3135" s="5">
        <v>43841</v>
      </c>
      <c r="G3135" s="4">
        <v>1</v>
      </c>
      <c r="H3135" s="11">
        <f>VLOOKUP(B3135,[1]!Product_Data[#Data],4,0)</f>
        <v>1812</v>
      </c>
      <c r="I3135" s="11">
        <f>VLOOKUP(B3135,[1]!Product_Data[#Data],3,0)</f>
        <v>1305</v>
      </c>
      <c r="J3135" s="11">
        <f t="shared" si="291"/>
        <v>1305</v>
      </c>
      <c r="K3135" s="11">
        <f t="shared" si="292"/>
        <v>1812</v>
      </c>
      <c r="L3135" s="11">
        <f t="shared" si="293"/>
        <v>507</v>
      </c>
      <c r="M3135" t="str">
        <f>VLOOKUP(C3135,[1]!Location_Data[#Data],2,0)</f>
        <v>Pasadena</v>
      </c>
      <c r="N3135" t="str">
        <f>VLOOKUP(D3135,[1]!Salespeople_Data[#Data],2,0)</f>
        <v>Roger Ramos</v>
      </c>
      <c r="O3135" t="str">
        <f>VLOOKUP(E3135,[1]!Customer_Data[#Data],2,0)</f>
        <v>Steve Stewart</v>
      </c>
      <c r="P3135" s="15">
        <f t="shared" si="288"/>
        <v>7</v>
      </c>
      <c r="Q3135">
        <f t="shared" si="289"/>
        <v>1</v>
      </c>
      <c r="R3135">
        <f t="shared" si="290"/>
        <v>2020</v>
      </c>
    </row>
    <row r="3136" spans="1:18" x14ac:dyDescent="0.25">
      <c r="A3136" s="2" t="s">
        <v>4144</v>
      </c>
      <c r="B3136" s="2" t="s">
        <v>47</v>
      </c>
      <c r="C3136" s="2" t="s">
        <v>286</v>
      </c>
      <c r="D3136" s="2" t="s">
        <v>165</v>
      </c>
      <c r="E3136" s="2" t="s">
        <v>2113</v>
      </c>
      <c r="F3136" s="3">
        <v>43956</v>
      </c>
      <c r="G3136" s="2">
        <v>1</v>
      </c>
      <c r="H3136" s="11">
        <f>VLOOKUP(B3136,[1]!Product_Data[#Data],4,0)</f>
        <v>1812</v>
      </c>
      <c r="I3136" s="11">
        <f>VLOOKUP(B3136,[1]!Product_Data[#Data],3,0)</f>
        <v>1305</v>
      </c>
      <c r="J3136" s="11">
        <f t="shared" si="291"/>
        <v>1305</v>
      </c>
      <c r="K3136" s="11">
        <f t="shared" si="292"/>
        <v>1812</v>
      </c>
      <c r="L3136" s="11">
        <f t="shared" si="293"/>
        <v>507</v>
      </c>
      <c r="M3136" t="str">
        <f>VLOOKUP(C3136,[1]!Location_Data[#Data],2,0)</f>
        <v>El Monte</v>
      </c>
      <c r="N3136" t="str">
        <f>VLOOKUP(D3136,[1]!Salespeople_Data[#Data],2,0)</f>
        <v>Joe Sims</v>
      </c>
      <c r="O3136" t="str">
        <f>VLOOKUP(E3136,[1]!Customer_Data[#Data],2,0)</f>
        <v>Bruce Oliver</v>
      </c>
      <c r="P3136" s="15">
        <f t="shared" si="288"/>
        <v>3</v>
      </c>
      <c r="Q3136">
        <f t="shared" si="289"/>
        <v>5</v>
      </c>
      <c r="R3136">
        <f t="shared" si="290"/>
        <v>2020</v>
      </c>
    </row>
    <row r="3137" spans="1:18" x14ac:dyDescent="0.25">
      <c r="A3137" s="4" t="s">
        <v>4145</v>
      </c>
      <c r="B3137" s="4" t="s">
        <v>144</v>
      </c>
      <c r="C3137" s="4" t="s">
        <v>190</v>
      </c>
      <c r="D3137" s="4" t="s">
        <v>40</v>
      </c>
      <c r="E3137" s="4" t="s">
        <v>445</v>
      </c>
      <c r="F3137" s="5">
        <v>44057</v>
      </c>
      <c r="G3137" s="4">
        <v>2</v>
      </c>
      <c r="H3137" s="11">
        <f>VLOOKUP(B3137,[1]!Product_Data[#Data],4,0)</f>
        <v>2410</v>
      </c>
      <c r="I3137" s="11">
        <f>VLOOKUP(B3137,[1]!Product_Data[#Data],3,0)</f>
        <v>1518</v>
      </c>
      <c r="J3137" s="11">
        <f t="shared" si="291"/>
        <v>3036</v>
      </c>
      <c r="K3137" s="11">
        <f t="shared" si="292"/>
        <v>4820</v>
      </c>
      <c r="L3137" s="11">
        <f t="shared" si="293"/>
        <v>1784</v>
      </c>
      <c r="M3137" t="str">
        <f>VLOOKUP(C3137,[1]!Location_Data[#Data],2,0)</f>
        <v>Oakland</v>
      </c>
      <c r="N3137" t="str">
        <f>VLOOKUP(D3137,[1]!Salespeople_Data[#Data],2,0)</f>
        <v>Brian Hansen</v>
      </c>
      <c r="O3137" t="str">
        <f>VLOOKUP(E3137,[1]!Customer_Data[#Data],2,0)</f>
        <v>Lawrence Rogers</v>
      </c>
      <c r="P3137" s="15">
        <f t="shared" si="288"/>
        <v>6</v>
      </c>
      <c r="Q3137">
        <f t="shared" si="289"/>
        <v>8</v>
      </c>
      <c r="R3137">
        <f t="shared" si="290"/>
        <v>2020</v>
      </c>
    </row>
    <row r="3138" spans="1:18" x14ac:dyDescent="0.25">
      <c r="A3138" s="2" t="s">
        <v>4146</v>
      </c>
      <c r="B3138" s="2" t="s">
        <v>311</v>
      </c>
      <c r="C3138" s="2" t="s">
        <v>39</v>
      </c>
      <c r="D3138" s="2" t="s">
        <v>250</v>
      </c>
      <c r="E3138" s="2" t="s">
        <v>950</v>
      </c>
      <c r="F3138" s="3">
        <v>43845</v>
      </c>
      <c r="G3138" s="2">
        <v>1</v>
      </c>
      <c r="H3138" s="11">
        <f>VLOOKUP(B3138,[1]!Product_Data[#Data],4,0)</f>
        <v>1743</v>
      </c>
      <c r="I3138" s="11">
        <f>VLOOKUP(B3138,[1]!Product_Data[#Data],3,0)</f>
        <v>872</v>
      </c>
      <c r="J3138" s="11">
        <f t="shared" si="291"/>
        <v>872</v>
      </c>
      <c r="K3138" s="11">
        <f t="shared" si="292"/>
        <v>1743</v>
      </c>
      <c r="L3138" s="11">
        <f t="shared" si="293"/>
        <v>871</v>
      </c>
      <c r="M3138" t="str">
        <f>VLOOKUP(C3138,[1]!Location_Data[#Data],2,0)</f>
        <v>Oceanside</v>
      </c>
      <c r="N3138" t="str">
        <f>VLOOKUP(D3138,[1]!Salespeople_Data[#Data],2,0)</f>
        <v>Martin Carr</v>
      </c>
      <c r="O3138" t="str">
        <f>VLOOKUP(E3138,[1]!Customer_Data[#Data],2,0)</f>
        <v>Arthur Roberts</v>
      </c>
      <c r="P3138" s="15">
        <f t="shared" ref="P3138:P3201" si="294">WEEKDAY(F3138)</f>
        <v>4</v>
      </c>
      <c r="Q3138">
        <f t="shared" ref="Q3138:Q3201" si="295">MONTH(F3138)</f>
        <v>1</v>
      </c>
      <c r="R3138">
        <f t="shared" ref="R3138:R3201" si="296">YEAR(F3138)</f>
        <v>2020</v>
      </c>
    </row>
    <row r="3139" spans="1:18" x14ac:dyDescent="0.25">
      <c r="A3139" s="4" t="s">
        <v>4147</v>
      </c>
      <c r="B3139" s="4" t="s">
        <v>119</v>
      </c>
      <c r="C3139" s="4" t="s">
        <v>115</v>
      </c>
      <c r="D3139" s="4" t="s">
        <v>106</v>
      </c>
      <c r="E3139" s="4" t="s">
        <v>2191</v>
      </c>
      <c r="F3139" s="5">
        <v>43861</v>
      </c>
      <c r="G3139" s="4">
        <v>1</v>
      </c>
      <c r="H3139" s="11">
        <f>VLOOKUP(B3139,[1]!Product_Data[#Data],4,0)</f>
        <v>1077</v>
      </c>
      <c r="I3139" s="11">
        <f>VLOOKUP(B3139,[1]!Product_Data[#Data],3,0)</f>
        <v>732</v>
      </c>
      <c r="J3139" s="11">
        <f t="shared" ref="J3139:J3202" si="297">PRODUCT(I3139,G3139)</f>
        <v>732</v>
      </c>
      <c r="K3139" s="11">
        <f t="shared" ref="K3139:K3202" si="298">PRODUCT(H3139,G3139)</f>
        <v>1077</v>
      </c>
      <c r="L3139" s="11">
        <f t="shared" ref="L3139:L3202" si="299">K3139-J3139</f>
        <v>345</v>
      </c>
      <c r="M3139" t="str">
        <f>VLOOKUP(C3139,[1]!Location_Data[#Data],2,0)</f>
        <v>Glendale</v>
      </c>
      <c r="N3139" t="str">
        <f>VLOOKUP(D3139,[1]!Salespeople_Data[#Data],2,0)</f>
        <v>Patrick Ruiz</v>
      </c>
      <c r="O3139" t="str">
        <f>VLOOKUP(E3139,[1]!Customer_Data[#Data],2,0)</f>
        <v>Victor Gray</v>
      </c>
      <c r="P3139" s="15">
        <f t="shared" si="294"/>
        <v>6</v>
      </c>
      <c r="Q3139">
        <f t="shared" si="295"/>
        <v>1</v>
      </c>
      <c r="R3139">
        <f t="shared" si="296"/>
        <v>2020</v>
      </c>
    </row>
    <row r="3140" spans="1:18" x14ac:dyDescent="0.25">
      <c r="A3140" s="2" t="s">
        <v>4148</v>
      </c>
      <c r="B3140" s="2" t="s">
        <v>752</v>
      </c>
      <c r="C3140" s="2" t="s">
        <v>211</v>
      </c>
      <c r="D3140" s="2" t="s">
        <v>178</v>
      </c>
      <c r="E3140" s="2" t="s">
        <v>2288</v>
      </c>
      <c r="F3140" s="3">
        <v>44059</v>
      </c>
      <c r="G3140" s="2">
        <v>1</v>
      </c>
      <c r="H3140" s="11">
        <f>VLOOKUP(B3140,[1]!Product_Data[#Data],4,0)</f>
        <v>95</v>
      </c>
      <c r="I3140" s="11">
        <f>VLOOKUP(B3140,[1]!Product_Data[#Data],3,0)</f>
        <v>61</v>
      </c>
      <c r="J3140" s="11">
        <f t="shared" si="297"/>
        <v>61</v>
      </c>
      <c r="K3140" s="11">
        <f t="shared" si="298"/>
        <v>95</v>
      </c>
      <c r="L3140" s="11">
        <f t="shared" si="299"/>
        <v>34</v>
      </c>
      <c r="M3140" t="str">
        <f>VLOOKUP(C3140,[1]!Location_Data[#Data],2,0)</f>
        <v>Chula Vista</v>
      </c>
      <c r="N3140" t="str">
        <f>VLOOKUP(D3140,[1]!Salespeople_Data[#Data],2,0)</f>
        <v>Joshua Taylor</v>
      </c>
      <c r="O3140" t="str">
        <f>VLOOKUP(E3140,[1]!Customer_Data[#Data],2,0)</f>
        <v>Antonio Owens</v>
      </c>
      <c r="P3140" s="15">
        <f t="shared" si="294"/>
        <v>1</v>
      </c>
      <c r="Q3140">
        <f t="shared" si="295"/>
        <v>8</v>
      </c>
      <c r="R3140">
        <f t="shared" si="296"/>
        <v>2020</v>
      </c>
    </row>
    <row r="3141" spans="1:18" x14ac:dyDescent="0.25">
      <c r="A3141" s="4" t="s">
        <v>4149</v>
      </c>
      <c r="B3141" s="4" t="s">
        <v>152</v>
      </c>
      <c r="C3141" s="4" t="s">
        <v>57</v>
      </c>
      <c r="D3141" s="4" t="s">
        <v>269</v>
      </c>
      <c r="E3141" s="4" t="s">
        <v>1577</v>
      </c>
      <c r="F3141" s="5">
        <v>44131</v>
      </c>
      <c r="G3141" s="4">
        <v>2</v>
      </c>
      <c r="H3141" s="11">
        <f>VLOOKUP(B3141,[1]!Product_Data[#Data],4,0)</f>
        <v>951</v>
      </c>
      <c r="I3141" s="11">
        <f>VLOOKUP(B3141,[1]!Product_Data[#Data],3,0)</f>
        <v>504</v>
      </c>
      <c r="J3141" s="11">
        <f t="shared" si="297"/>
        <v>1008</v>
      </c>
      <c r="K3141" s="11">
        <f t="shared" si="298"/>
        <v>1902</v>
      </c>
      <c r="L3141" s="11">
        <f t="shared" si="299"/>
        <v>894</v>
      </c>
      <c r="M3141" t="str">
        <f>VLOOKUP(C3141,[1]!Location_Data[#Data],2,0)</f>
        <v>Thousand Oaks</v>
      </c>
      <c r="N3141" t="str">
        <f>VLOOKUP(D3141,[1]!Salespeople_Data[#Data],2,0)</f>
        <v>Kevin Butler</v>
      </c>
      <c r="O3141" t="str">
        <f>VLOOKUP(E3141,[1]!Customer_Data[#Data],2,0)</f>
        <v>Kevin Wood</v>
      </c>
      <c r="P3141" s="15">
        <f t="shared" si="294"/>
        <v>3</v>
      </c>
      <c r="Q3141">
        <f t="shared" si="295"/>
        <v>10</v>
      </c>
      <c r="R3141">
        <f t="shared" si="296"/>
        <v>2020</v>
      </c>
    </row>
    <row r="3142" spans="1:18" x14ac:dyDescent="0.25">
      <c r="A3142" s="2" t="s">
        <v>4150</v>
      </c>
      <c r="B3142" s="2" t="s">
        <v>28</v>
      </c>
      <c r="C3142" s="2" t="s">
        <v>246</v>
      </c>
      <c r="D3142" s="2" t="s">
        <v>239</v>
      </c>
      <c r="E3142" s="2" t="s">
        <v>283</v>
      </c>
      <c r="F3142" s="3">
        <v>44138</v>
      </c>
      <c r="G3142" s="2">
        <v>3</v>
      </c>
      <c r="H3142" s="11">
        <f>VLOOKUP(B3142,[1]!Product_Data[#Data],4,0)</f>
        <v>684</v>
      </c>
      <c r="I3142" s="11">
        <f>VLOOKUP(B3142,[1]!Product_Data[#Data],3,0)</f>
        <v>561</v>
      </c>
      <c r="J3142" s="11">
        <f t="shared" si="297"/>
        <v>1683</v>
      </c>
      <c r="K3142" s="11">
        <f t="shared" si="298"/>
        <v>2052</v>
      </c>
      <c r="L3142" s="11">
        <f t="shared" si="299"/>
        <v>369</v>
      </c>
      <c r="M3142" t="str">
        <f>VLOOKUP(C3142,[1]!Location_Data[#Data],2,0)</f>
        <v>San Francisco</v>
      </c>
      <c r="N3142" t="str">
        <f>VLOOKUP(D3142,[1]!Salespeople_Data[#Data],2,0)</f>
        <v>John Reyes</v>
      </c>
      <c r="O3142" t="str">
        <f>VLOOKUP(E3142,[1]!Customer_Data[#Data],2,0)</f>
        <v>Jose Lewis</v>
      </c>
      <c r="P3142" s="15">
        <f t="shared" si="294"/>
        <v>3</v>
      </c>
      <c r="Q3142">
        <f t="shared" si="295"/>
        <v>11</v>
      </c>
      <c r="R3142">
        <f t="shared" si="296"/>
        <v>2020</v>
      </c>
    </row>
    <row r="3143" spans="1:18" x14ac:dyDescent="0.25">
      <c r="A3143" s="4" t="s">
        <v>4151</v>
      </c>
      <c r="B3143" s="4" t="s">
        <v>235</v>
      </c>
      <c r="C3143" s="4" t="s">
        <v>79</v>
      </c>
      <c r="D3143" s="4" t="s">
        <v>257</v>
      </c>
      <c r="E3143" s="4" t="s">
        <v>97</v>
      </c>
      <c r="F3143" s="5">
        <v>43869</v>
      </c>
      <c r="G3143" s="4">
        <v>1</v>
      </c>
      <c r="H3143" s="11">
        <f>VLOOKUP(B3143,[1]!Product_Data[#Data],4,0)</f>
        <v>1887</v>
      </c>
      <c r="I3143" s="11">
        <f>VLOOKUP(B3143,[1]!Product_Data[#Data],3,0)</f>
        <v>1378</v>
      </c>
      <c r="J3143" s="11">
        <f t="shared" si="297"/>
        <v>1378</v>
      </c>
      <c r="K3143" s="11">
        <f t="shared" si="298"/>
        <v>1887</v>
      </c>
      <c r="L3143" s="11">
        <f t="shared" si="299"/>
        <v>509</v>
      </c>
      <c r="M3143" t="str">
        <f>VLOOKUP(C3143,[1]!Location_Data[#Data],2,0)</f>
        <v>Palmdale</v>
      </c>
      <c r="N3143" t="str">
        <f>VLOOKUP(D3143,[1]!Salespeople_Data[#Data],2,0)</f>
        <v>Jerry Perry</v>
      </c>
      <c r="O3143" t="str">
        <f>VLOOKUP(E3143,[1]!Customer_Data[#Data],2,0)</f>
        <v>Mark Elliott</v>
      </c>
      <c r="P3143" s="15">
        <f t="shared" si="294"/>
        <v>7</v>
      </c>
      <c r="Q3143">
        <f t="shared" si="295"/>
        <v>2</v>
      </c>
      <c r="R3143">
        <f t="shared" si="296"/>
        <v>2020</v>
      </c>
    </row>
    <row r="3144" spans="1:18" x14ac:dyDescent="0.25">
      <c r="A3144" s="2" t="s">
        <v>4152</v>
      </c>
      <c r="B3144" s="2" t="s">
        <v>152</v>
      </c>
      <c r="C3144" s="2" t="s">
        <v>519</v>
      </c>
      <c r="D3144" s="2" t="s">
        <v>212</v>
      </c>
      <c r="E3144" s="2" t="s">
        <v>1640</v>
      </c>
      <c r="F3144" s="3">
        <v>44001</v>
      </c>
      <c r="G3144" s="2">
        <v>2</v>
      </c>
      <c r="H3144" s="11">
        <f>VLOOKUP(B3144,[1]!Product_Data[#Data],4,0)</f>
        <v>951</v>
      </c>
      <c r="I3144" s="11">
        <f>VLOOKUP(B3144,[1]!Product_Data[#Data],3,0)</f>
        <v>504</v>
      </c>
      <c r="J3144" s="11">
        <f t="shared" si="297"/>
        <v>1008</v>
      </c>
      <c r="K3144" s="11">
        <f t="shared" si="298"/>
        <v>1902</v>
      </c>
      <c r="L3144" s="11">
        <f t="shared" si="299"/>
        <v>894</v>
      </c>
      <c r="M3144" t="str">
        <f>VLOOKUP(C3144,[1]!Location_Data[#Data],2,0)</f>
        <v>Anaheim</v>
      </c>
      <c r="N3144" t="str">
        <f>VLOOKUP(D3144,[1]!Salespeople_Data[#Data],2,0)</f>
        <v>Ronald Reed</v>
      </c>
      <c r="O3144" t="str">
        <f>VLOOKUP(E3144,[1]!Customer_Data[#Data],2,0)</f>
        <v>Stephen Payne</v>
      </c>
      <c r="P3144" s="15">
        <f t="shared" si="294"/>
        <v>6</v>
      </c>
      <c r="Q3144">
        <f t="shared" si="295"/>
        <v>6</v>
      </c>
      <c r="R3144">
        <f t="shared" si="296"/>
        <v>2020</v>
      </c>
    </row>
    <row r="3145" spans="1:18" x14ac:dyDescent="0.25">
      <c r="A3145" s="4" t="s">
        <v>4153</v>
      </c>
      <c r="B3145" s="4" t="s">
        <v>361</v>
      </c>
      <c r="C3145" s="4" t="s">
        <v>302</v>
      </c>
      <c r="D3145" s="4" t="s">
        <v>111</v>
      </c>
      <c r="E3145" s="4" t="s">
        <v>1109</v>
      </c>
      <c r="F3145" s="5">
        <v>44183</v>
      </c>
      <c r="G3145" s="4">
        <v>1</v>
      </c>
      <c r="H3145" s="11">
        <f>VLOOKUP(B3145,[1]!Product_Data[#Data],4,0)</f>
        <v>1338</v>
      </c>
      <c r="I3145" s="11">
        <f>VLOOKUP(B3145,[1]!Product_Data[#Data],3,0)</f>
        <v>682</v>
      </c>
      <c r="J3145" s="11">
        <f t="shared" si="297"/>
        <v>682</v>
      </c>
      <c r="K3145" s="11">
        <f t="shared" si="298"/>
        <v>1338</v>
      </c>
      <c r="L3145" s="11">
        <f t="shared" si="299"/>
        <v>656</v>
      </c>
      <c r="M3145" t="str">
        <f>VLOOKUP(C3145,[1]!Location_Data[#Data],2,0)</f>
        <v>Santa Rosa</v>
      </c>
      <c r="N3145" t="str">
        <f>VLOOKUP(D3145,[1]!Salespeople_Data[#Data],2,0)</f>
        <v>Ryan Welch</v>
      </c>
      <c r="O3145" t="str">
        <f>VLOOKUP(E3145,[1]!Customer_Data[#Data],2,0)</f>
        <v>Daniel Fernandez</v>
      </c>
      <c r="P3145" s="15">
        <f t="shared" si="294"/>
        <v>6</v>
      </c>
      <c r="Q3145">
        <f t="shared" si="295"/>
        <v>12</v>
      </c>
      <c r="R3145">
        <f t="shared" si="296"/>
        <v>2020</v>
      </c>
    </row>
    <row r="3146" spans="1:18" x14ac:dyDescent="0.25">
      <c r="A3146" s="2" t="s">
        <v>4154</v>
      </c>
      <c r="B3146" s="2" t="s">
        <v>164</v>
      </c>
      <c r="C3146" s="2" t="s">
        <v>24</v>
      </c>
      <c r="D3146" s="2" t="s">
        <v>126</v>
      </c>
      <c r="E3146" s="2" t="s">
        <v>2263</v>
      </c>
      <c r="F3146" s="3">
        <v>44112</v>
      </c>
      <c r="G3146" s="2">
        <v>2</v>
      </c>
      <c r="H3146" s="11">
        <f>VLOOKUP(B3146,[1]!Product_Data[#Data],4,0)</f>
        <v>637</v>
      </c>
      <c r="I3146" s="11">
        <f>VLOOKUP(B3146,[1]!Product_Data[#Data],3,0)</f>
        <v>389</v>
      </c>
      <c r="J3146" s="11">
        <f t="shared" si="297"/>
        <v>778</v>
      </c>
      <c r="K3146" s="11">
        <f t="shared" si="298"/>
        <v>1274</v>
      </c>
      <c r="L3146" s="11">
        <f t="shared" si="299"/>
        <v>496</v>
      </c>
      <c r="M3146" t="str">
        <f>VLOOKUP(C3146,[1]!Location_Data[#Data],2,0)</f>
        <v>Lancaster</v>
      </c>
      <c r="N3146" t="str">
        <f>VLOOKUP(D3146,[1]!Salespeople_Data[#Data],2,0)</f>
        <v>Larry Castillo</v>
      </c>
      <c r="O3146" t="str">
        <f>VLOOKUP(E3146,[1]!Customer_Data[#Data],2,0)</f>
        <v>Jeffrey Carpenter</v>
      </c>
      <c r="P3146" s="15">
        <f t="shared" si="294"/>
        <v>5</v>
      </c>
      <c r="Q3146">
        <f t="shared" si="295"/>
        <v>10</v>
      </c>
      <c r="R3146">
        <f t="shared" si="296"/>
        <v>2020</v>
      </c>
    </row>
    <row r="3147" spans="1:18" x14ac:dyDescent="0.25">
      <c r="A3147" s="4" t="s">
        <v>4155</v>
      </c>
      <c r="B3147" s="4" t="s">
        <v>94</v>
      </c>
      <c r="C3147" s="4" t="s">
        <v>19</v>
      </c>
      <c r="D3147" s="4" t="s">
        <v>225</v>
      </c>
      <c r="E3147" s="4" t="s">
        <v>1408</v>
      </c>
      <c r="F3147" s="5">
        <v>43911</v>
      </c>
      <c r="G3147" s="4">
        <v>1</v>
      </c>
      <c r="H3147" s="11">
        <f>VLOOKUP(B3147,[1]!Product_Data[#Data],4,0)</f>
        <v>1639</v>
      </c>
      <c r="I3147" s="11">
        <f>VLOOKUP(B3147,[1]!Product_Data[#Data],3,0)</f>
        <v>1295</v>
      </c>
      <c r="J3147" s="11">
        <f t="shared" si="297"/>
        <v>1295</v>
      </c>
      <c r="K3147" s="11">
        <f t="shared" si="298"/>
        <v>1639</v>
      </c>
      <c r="L3147" s="11">
        <f t="shared" si="299"/>
        <v>344</v>
      </c>
      <c r="M3147" t="str">
        <f>VLOOKUP(C3147,[1]!Location_Data[#Data],2,0)</f>
        <v>Berkeley</v>
      </c>
      <c r="N3147" t="str">
        <f>VLOOKUP(D3147,[1]!Salespeople_Data[#Data],2,0)</f>
        <v>Andrew Bowman</v>
      </c>
      <c r="O3147" t="str">
        <f>VLOOKUP(E3147,[1]!Customer_Data[#Data],2,0)</f>
        <v>Steve Barnes</v>
      </c>
      <c r="P3147" s="15">
        <f t="shared" si="294"/>
        <v>7</v>
      </c>
      <c r="Q3147">
        <f t="shared" si="295"/>
        <v>3</v>
      </c>
      <c r="R3147">
        <f t="shared" si="296"/>
        <v>2020</v>
      </c>
    </row>
    <row r="3148" spans="1:18" x14ac:dyDescent="0.25">
      <c r="A3148" s="2" t="s">
        <v>4156</v>
      </c>
      <c r="B3148" s="2" t="s">
        <v>752</v>
      </c>
      <c r="C3148" s="2" t="s">
        <v>316</v>
      </c>
      <c r="D3148" s="2" t="s">
        <v>264</v>
      </c>
      <c r="E3148" s="2" t="s">
        <v>283</v>
      </c>
      <c r="F3148" s="3">
        <v>44025</v>
      </c>
      <c r="G3148" s="2">
        <v>1</v>
      </c>
      <c r="H3148" s="11">
        <f>VLOOKUP(B3148,[1]!Product_Data[#Data],4,0)</f>
        <v>95</v>
      </c>
      <c r="I3148" s="11">
        <f>VLOOKUP(B3148,[1]!Product_Data[#Data],3,0)</f>
        <v>61</v>
      </c>
      <c r="J3148" s="11">
        <f t="shared" si="297"/>
        <v>61</v>
      </c>
      <c r="K3148" s="11">
        <f t="shared" si="298"/>
        <v>95</v>
      </c>
      <c r="L3148" s="11">
        <f t="shared" si="299"/>
        <v>34</v>
      </c>
      <c r="M3148" t="str">
        <f>VLOOKUP(C3148,[1]!Location_Data[#Data],2,0)</f>
        <v>East Los Angeles</v>
      </c>
      <c r="N3148" t="str">
        <f>VLOOKUP(D3148,[1]!Salespeople_Data[#Data],2,0)</f>
        <v>Ernest Wheeler</v>
      </c>
      <c r="O3148" t="str">
        <f>VLOOKUP(E3148,[1]!Customer_Data[#Data],2,0)</f>
        <v>Jose Lewis</v>
      </c>
      <c r="P3148" s="15">
        <f t="shared" si="294"/>
        <v>2</v>
      </c>
      <c r="Q3148">
        <f t="shared" si="295"/>
        <v>7</v>
      </c>
      <c r="R3148">
        <f t="shared" si="296"/>
        <v>2020</v>
      </c>
    </row>
    <row r="3149" spans="1:18" x14ac:dyDescent="0.25">
      <c r="A3149" s="4" t="s">
        <v>4157</v>
      </c>
      <c r="B3149" s="4" t="s">
        <v>440</v>
      </c>
      <c r="C3149" s="4" t="s">
        <v>19</v>
      </c>
      <c r="D3149" s="4" t="s">
        <v>447</v>
      </c>
      <c r="E3149" s="4" t="s">
        <v>3158</v>
      </c>
      <c r="F3149" s="5">
        <v>43855</v>
      </c>
      <c r="G3149" s="4">
        <v>2</v>
      </c>
      <c r="H3149" s="11">
        <f>VLOOKUP(B3149,[1]!Product_Data[#Data],4,0)</f>
        <v>800</v>
      </c>
      <c r="I3149" s="11">
        <f>VLOOKUP(B3149,[1]!Product_Data[#Data],3,0)</f>
        <v>536</v>
      </c>
      <c r="J3149" s="11">
        <f t="shared" si="297"/>
        <v>1072</v>
      </c>
      <c r="K3149" s="11">
        <f t="shared" si="298"/>
        <v>1600</v>
      </c>
      <c r="L3149" s="11">
        <f t="shared" si="299"/>
        <v>528</v>
      </c>
      <c r="M3149" t="str">
        <f>VLOOKUP(C3149,[1]!Location_Data[#Data],2,0)</f>
        <v>Berkeley</v>
      </c>
      <c r="N3149" t="str">
        <f>VLOOKUP(D3149,[1]!Salespeople_Data[#Data],2,0)</f>
        <v>Howard Sims</v>
      </c>
      <c r="O3149" t="str">
        <f>VLOOKUP(E3149,[1]!Customer_Data[#Data],2,0)</f>
        <v>Jack Lynch</v>
      </c>
      <c r="P3149" s="15">
        <f t="shared" si="294"/>
        <v>7</v>
      </c>
      <c r="Q3149">
        <f t="shared" si="295"/>
        <v>1</v>
      </c>
      <c r="R3149">
        <f t="shared" si="296"/>
        <v>2020</v>
      </c>
    </row>
    <row r="3150" spans="1:18" x14ac:dyDescent="0.25">
      <c r="A3150" s="2" t="s">
        <v>4158</v>
      </c>
      <c r="B3150" s="2" t="s">
        <v>256</v>
      </c>
      <c r="C3150" s="2" t="s">
        <v>115</v>
      </c>
      <c r="D3150" s="2" t="s">
        <v>80</v>
      </c>
      <c r="E3150" s="2" t="s">
        <v>3202</v>
      </c>
      <c r="F3150" s="3">
        <v>44181</v>
      </c>
      <c r="G3150" s="2">
        <v>1</v>
      </c>
      <c r="H3150" s="11">
        <f>VLOOKUP(B3150,[1]!Product_Data[#Data],4,0)</f>
        <v>596</v>
      </c>
      <c r="I3150" s="11">
        <f>VLOOKUP(B3150,[1]!Product_Data[#Data],3,0)</f>
        <v>358</v>
      </c>
      <c r="J3150" s="11">
        <f t="shared" si="297"/>
        <v>358</v>
      </c>
      <c r="K3150" s="11">
        <f t="shared" si="298"/>
        <v>596</v>
      </c>
      <c r="L3150" s="11">
        <f t="shared" si="299"/>
        <v>238</v>
      </c>
      <c r="M3150" t="str">
        <f>VLOOKUP(C3150,[1]!Location_Data[#Data],2,0)</f>
        <v>Glendale</v>
      </c>
      <c r="N3150" t="str">
        <f>VLOOKUP(D3150,[1]!Salespeople_Data[#Data],2,0)</f>
        <v>Henry Nelson</v>
      </c>
      <c r="O3150" t="str">
        <f>VLOOKUP(E3150,[1]!Customer_Data[#Data],2,0)</f>
        <v>Thomas Daniels</v>
      </c>
      <c r="P3150" s="15">
        <f t="shared" si="294"/>
        <v>4</v>
      </c>
      <c r="Q3150">
        <f t="shared" si="295"/>
        <v>12</v>
      </c>
      <c r="R3150">
        <f t="shared" si="296"/>
        <v>2020</v>
      </c>
    </row>
    <row r="3151" spans="1:18" x14ac:dyDescent="0.25">
      <c r="A3151" s="4" t="s">
        <v>4159</v>
      </c>
      <c r="B3151" s="4" t="s">
        <v>421</v>
      </c>
      <c r="C3151" s="4" t="s">
        <v>596</v>
      </c>
      <c r="D3151" s="4" t="s">
        <v>170</v>
      </c>
      <c r="E3151" s="4" t="s">
        <v>1924</v>
      </c>
      <c r="F3151" s="5">
        <v>44162</v>
      </c>
      <c r="G3151" s="4">
        <v>3</v>
      </c>
      <c r="H3151" s="11">
        <f>VLOOKUP(B3151,[1]!Product_Data[#Data],4,0)</f>
        <v>826</v>
      </c>
      <c r="I3151" s="11">
        <f>VLOOKUP(B3151,[1]!Product_Data[#Data],3,0)</f>
        <v>562</v>
      </c>
      <c r="J3151" s="11">
        <f t="shared" si="297"/>
        <v>1686</v>
      </c>
      <c r="K3151" s="11">
        <f t="shared" si="298"/>
        <v>2478</v>
      </c>
      <c r="L3151" s="11">
        <f t="shared" si="299"/>
        <v>792</v>
      </c>
      <c r="M3151" t="str">
        <f>VLOOKUP(C3151,[1]!Location_Data[#Data],2,0)</f>
        <v>Fremont</v>
      </c>
      <c r="N3151" t="str">
        <f>VLOOKUP(D3151,[1]!Salespeople_Data[#Data],2,0)</f>
        <v>Sean Miller</v>
      </c>
      <c r="O3151" t="str">
        <f>VLOOKUP(E3151,[1]!Customer_Data[#Data],2,0)</f>
        <v>Eric Alvarez</v>
      </c>
      <c r="P3151" s="15">
        <f t="shared" si="294"/>
        <v>6</v>
      </c>
      <c r="Q3151">
        <f t="shared" si="295"/>
        <v>11</v>
      </c>
      <c r="R3151">
        <f t="shared" si="296"/>
        <v>2020</v>
      </c>
    </row>
    <row r="3152" spans="1:18" x14ac:dyDescent="0.25">
      <c r="A3152" s="2" t="s">
        <v>4160</v>
      </c>
      <c r="B3152" s="2" t="s">
        <v>256</v>
      </c>
      <c r="C3152" s="2" t="s">
        <v>242</v>
      </c>
      <c r="D3152" s="2" t="s">
        <v>345</v>
      </c>
      <c r="E3152" s="2" t="s">
        <v>112</v>
      </c>
      <c r="F3152" s="3">
        <v>44005</v>
      </c>
      <c r="G3152" s="2">
        <v>1</v>
      </c>
      <c r="H3152" s="11">
        <f>VLOOKUP(B3152,[1]!Product_Data[#Data],4,0)</f>
        <v>596</v>
      </c>
      <c r="I3152" s="11">
        <f>VLOOKUP(B3152,[1]!Product_Data[#Data],3,0)</f>
        <v>358</v>
      </c>
      <c r="J3152" s="11">
        <f t="shared" si="297"/>
        <v>358</v>
      </c>
      <c r="K3152" s="11">
        <f t="shared" si="298"/>
        <v>596</v>
      </c>
      <c r="L3152" s="11">
        <f t="shared" si="299"/>
        <v>238</v>
      </c>
      <c r="M3152" t="str">
        <f>VLOOKUP(C3152,[1]!Location_Data[#Data],2,0)</f>
        <v>Downey</v>
      </c>
      <c r="N3152" t="str">
        <f>VLOOKUP(D3152,[1]!Salespeople_Data[#Data],2,0)</f>
        <v>Larry Marshall</v>
      </c>
      <c r="O3152" t="str">
        <f>VLOOKUP(E3152,[1]!Customer_Data[#Data],2,0)</f>
        <v>Philip Crawford</v>
      </c>
      <c r="P3152" s="15">
        <f t="shared" si="294"/>
        <v>3</v>
      </c>
      <c r="Q3152">
        <f t="shared" si="295"/>
        <v>6</v>
      </c>
      <c r="R3152">
        <f t="shared" si="296"/>
        <v>2020</v>
      </c>
    </row>
    <row r="3153" spans="1:18" x14ac:dyDescent="0.25">
      <c r="A3153" s="4" t="s">
        <v>4161</v>
      </c>
      <c r="B3153" s="4" t="s">
        <v>28</v>
      </c>
      <c r="C3153" s="4" t="s">
        <v>472</v>
      </c>
      <c r="D3153" s="4" t="s">
        <v>116</v>
      </c>
      <c r="E3153" s="4" t="s">
        <v>915</v>
      </c>
      <c r="F3153" s="5">
        <v>43943</v>
      </c>
      <c r="G3153" s="4">
        <v>2</v>
      </c>
      <c r="H3153" s="11">
        <f>VLOOKUP(B3153,[1]!Product_Data[#Data],4,0)</f>
        <v>684</v>
      </c>
      <c r="I3153" s="11">
        <f>VLOOKUP(B3153,[1]!Product_Data[#Data],3,0)</f>
        <v>561</v>
      </c>
      <c r="J3153" s="11">
        <f t="shared" si="297"/>
        <v>1122</v>
      </c>
      <c r="K3153" s="11">
        <f t="shared" si="298"/>
        <v>1368</v>
      </c>
      <c r="L3153" s="11">
        <f t="shared" si="299"/>
        <v>246</v>
      </c>
      <c r="M3153" t="str">
        <f>VLOOKUP(C3153,[1]!Location_Data[#Data],2,0)</f>
        <v>Concord</v>
      </c>
      <c r="N3153" t="str">
        <f>VLOOKUP(D3153,[1]!Salespeople_Data[#Data],2,0)</f>
        <v>Roger Ramos</v>
      </c>
      <c r="O3153" t="str">
        <f>VLOOKUP(E3153,[1]!Customer_Data[#Data],2,0)</f>
        <v>Carlos Kim</v>
      </c>
      <c r="P3153" s="15">
        <f t="shared" si="294"/>
        <v>4</v>
      </c>
      <c r="Q3153">
        <f t="shared" si="295"/>
        <v>4</v>
      </c>
      <c r="R3153">
        <f t="shared" si="296"/>
        <v>2020</v>
      </c>
    </row>
    <row r="3154" spans="1:18" x14ac:dyDescent="0.25">
      <c r="A3154" s="2" t="s">
        <v>4162</v>
      </c>
      <c r="B3154" s="2" t="s">
        <v>38</v>
      </c>
      <c r="C3154" s="2" t="s">
        <v>249</v>
      </c>
      <c r="D3154" s="2" t="s">
        <v>264</v>
      </c>
      <c r="E3154" s="2" t="s">
        <v>4001</v>
      </c>
      <c r="F3154" s="3">
        <v>44116</v>
      </c>
      <c r="G3154" s="2">
        <v>1</v>
      </c>
      <c r="H3154" s="11">
        <f>VLOOKUP(B3154,[1]!Product_Data[#Data],4,0)</f>
        <v>2283</v>
      </c>
      <c r="I3154" s="11">
        <f>VLOOKUP(B3154,[1]!Product_Data[#Data],3,0)</f>
        <v>1484</v>
      </c>
      <c r="J3154" s="11">
        <f t="shared" si="297"/>
        <v>1484</v>
      </c>
      <c r="K3154" s="11">
        <f t="shared" si="298"/>
        <v>2283</v>
      </c>
      <c r="L3154" s="11">
        <f t="shared" si="299"/>
        <v>799</v>
      </c>
      <c r="M3154" t="str">
        <f>VLOOKUP(C3154,[1]!Location_Data[#Data],2,0)</f>
        <v>Roseville</v>
      </c>
      <c r="N3154" t="str">
        <f>VLOOKUP(D3154,[1]!Salespeople_Data[#Data],2,0)</f>
        <v>Ernest Wheeler</v>
      </c>
      <c r="O3154" t="str">
        <f>VLOOKUP(E3154,[1]!Customer_Data[#Data],2,0)</f>
        <v>Wayne Ortiz</v>
      </c>
      <c r="P3154" s="15">
        <f t="shared" si="294"/>
        <v>2</v>
      </c>
      <c r="Q3154">
        <f t="shared" si="295"/>
        <v>10</v>
      </c>
      <c r="R3154">
        <f t="shared" si="296"/>
        <v>2020</v>
      </c>
    </row>
    <row r="3155" spans="1:18" x14ac:dyDescent="0.25">
      <c r="A3155" s="4" t="s">
        <v>4163</v>
      </c>
      <c r="B3155" s="4" t="s">
        <v>925</v>
      </c>
      <c r="C3155" s="4" t="s">
        <v>322</v>
      </c>
      <c r="D3155" s="4" t="s">
        <v>359</v>
      </c>
      <c r="E3155" s="4" t="s">
        <v>1737</v>
      </c>
      <c r="F3155" s="5">
        <v>43994</v>
      </c>
      <c r="G3155" s="4">
        <v>3</v>
      </c>
      <c r="H3155" s="11">
        <f>VLOOKUP(B3155,[1]!Product_Data[#Data],4,0)</f>
        <v>136</v>
      </c>
      <c r="I3155" s="11">
        <f>VLOOKUP(B3155,[1]!Product_Data[#Data],3,0)</f>
        <v>72</v>
      </c>
      <c r="J3155" s="11">
        <f t="shared" si="297"/>
        <v>216</v>
      </c>
      <c r="K3155" s="11">
        <f t="shared" si="298"/>
        <v>408</v>
      </c>
      <c r="L3155" s="11">
        <f t="shared" si="299"/>
        <v>192</v>
      </c>
      <c r="M3155" t="str">
        <f>VLOOKUP(C3155,[1]!Location_Data[#Data],2,0)</f>
        <v>Rancho Cucamonga</v>
      </c>
      <c r="N3155" t="str">
        <f>VLOOKUP(D3155,[1]!Salespeople_Data[#Data],2,0)</f>
        <v>Eugene Holmes</v>
      </c>
      <c r="O3155" t="str">
        <f>VLOOKUP(E3155,[1]!Customer_Data[#Data],2,0)</f>
        <v>Bobby Burton</v>
      </c>
      <c r="P3155" s="15">
        <f t="shared" si="294"/>
        <v>6</v>
      </c>
      <c r="Q3155">
        <f t="shared" si="295"/>
        <v>6</v>
      </c>
      <c r="R3155">
        <f t="shared" si="296"/>
        <v>2020</v>
      </c>
    </row>
    <row r="3156" spans="1:18" x14ac:dyDescent="0.25">
      <c r="A3156" s="2" t="s">
        <v>4164</v>
      </c>
      <c r="B3156" s="2" t="s">
        <v>152</v>
      </c>
      <c r="C3156" s="2" t="s">
        <v>182</v>
      </c>
      <c r="D3156" s="2" t="s">
        <v>146</v>
      </c>
      <c r="E3156" s="2" t="s">
        <v>371</v>
      </c>
      <c r="F3156" s="3">
        <v>44063</v>
      </c>
      <c r="G3156" s="2">
        <v>3</v>
      </c>
      <c r="H3156" s="11">
        <f>VLOOKUP(B3156,[1]!Product_Data[#Data],4,0)</f>
        <v>951</v>
      </c>
      <c r="I3156" s="11">
        <f>VLOOKUP(B3156,[1]!Product_Data[#Data],3,0)</f>
        <v>504</v>
      </c>
      <c r="J3156" s="11">
        <f t="shared" si="297"/>
        <v>1512</v>
      </c>
      <c r="K3156" s="11">
        <f t="shared" si="298"/>
        <v>2853</v>
      </c>
      <c r="L3156" s="11">
        <f t="shared" si="299"/>
        <v>1341</v>
      </c>
      <c r="M3156" t="str">
        <f>VLOOKUP(C3156,[1]!Location_Data[#Data],2,0)</f>
        <v>Vallejo</v>
      </c>
      <c r="N3156" t="str">
        <f>VLOOKUP(D3156,[1]!Salespeople_Data[#Data],2,0)</f>
        <v>Carl Elliott</v>
      </c>
      <c r="O3156" t="str">
        <f>VLOOKUP(E3156,[1]!Customer_Data[#Data],2,0)</f>
        <v>Wayne Gordon</v>
      </c>
      <c r="P3156" s="15">
        <f t="shared" si="294"/>
        <v>5</v>
      </c>
      <c r="Q3156">
        <f t="shared" si="295"/>
        <v>8</v>
      </c>
      <c r="R3156">
        <f t="shared" si="296"/>
        <v>2020</v>
      </c>
    </row>
    <row r="3157" spans="1:18" x14ac:dyDescent="0.25">
      <c r="A3157" s="4" t="s">
        <v>4165</v>
      </c>
      <c r="B3157" s="4" t="s">
        <v>925</v>
      </c>
      <c r="C3157" s="4" t="s">
        <v>140</v>
      </c>
      <c r="D3157" s="4" t="s">
        <v>20</v>
      </c>
      <c r="E3157" s="4" t="s">
        <v>678</v>
      </c>
      <c r="F3157" s="5">
        <v>44076</v>
      </c>
      <c r="G3157" s="4">
        <v>2</v>
      </c>
      <c r="H3157" s="11">
        <f>VLOOKUP(B3157,[1]!Product_Data[#Data],4,0)</f>
        <v>136</v>
      </c>
      <c r="I3157" s="11">
        <f>VLOOKUP(B3157,[1]!Product_Data[#Data],3,0)</f>
        <v>72</v>
      </c>
      <c r="J3157" s="11">
        <f t="shared" si="297"/>
        <v>144</v>
      </c>
      <c r="K3157" s="11">
        <f t="shared" si="298"/>
        <v>272</v>
      </c>
      <c r="L3157" s="11">
        <f t="shared" si="299"/>
        <v>128</v>
      </c>
      <c r="M3157" t="str">
        <f>VLOOKUP(C3157,[1]!Location_Data[#Data],2,0)</f>
        <v>Salinas</v>
      </c>
      <c r="N3157" t="str">
        <f>VLOOKUP(D3157,[1]!Salespeople_Data[#Data],2,0)</f>
        <v>Joshua Cook</v>
      </c>
      <c r="O3157" t="str">
        <f>VLOOKUP(E3157,[1]!Customer_Data[#Data],2,0)</f>
        <v>Sean Morris</v>
      </c>
      <c r="P3157" s="15">
        <f t="shared" si="294"/>
        <v>4</v>
      </c>
      <c r="Q3157">
        <f t="shared" si="295"/>
        <v>9</v>
      </c>
      <c r="R3157">
        <f t="shared" si="296"/>
        <v>2020</v>
      </c>
    </row>
    <row r="3158" spans="1:18" x14ac:dyDescent="0.25">
      <c r="A3158" s="2" t="s">
        <v>4166</v>
      </c>
      <c r="B3158" s="2" t="s">
        <v>69</v>
      </c>
      <c r="C3158" s="2" t="s">
        <v>276</v>
      </c>
      <c r="D3158" s="2" t="s">
        <v>49</v>
      </c>
      <c r="E3158" s="2" t="s">
        <v>314</v>
      </c>
      <c r="F3158" s="3">
        <v>43938</v>
      </c>
      <c r="G3158" s="2">
        <v>3</v>
      </c>
      <c r="H3158" s="11">
        <f>VLOOKUP(B3158,[1]!Product_Data[#Data],4,0)</f>
        <v>1351</v>
      </c>
      <c r="I3158" s="11">
        <f>VLOOKUP(B3158,[1]!Product_Data[#Data],3,0)</f>
        <v>1108</v>
      </c>
      <c r="J3158" s="11">
        <f t="shared" si="297"/>
        <v>3324</v>
      </c>
      <c r="K3158" s="11">
        <f t="shared" si="298"/>
        <v>4053</v>
      </c>
      <c r="L3158" s="11">
        <f t="shared" si="299"/>
        <v>729</v>
      </c>
      <c r="M3158" t="str">
        <f>VLOOKUP(C3158,[1]!Location_Data[#Data],2,0)</f>
        <v>Orange</v>
      </c>
      <c r="N3158" t="str">
        <f>VLOOKUP(D3158,[1]!Salespeople_Data[#Data],2,0)</f>
        <v>Walter Cook</v>
      </c>
      <c r="O3158" t="str">
        <f>VLOOKUP(E3158,[1]!Customer_Data[#Data],2,0)</f>
        <v>Dennis Morris</v>
      </c>
      <c r="P3158" s="15">
        <f t="shared" si="294"/>
        <v>6</v>
      </c>
      <c r="Q3158">
        <f t="shared" si="295"/>
        <v>4</v>
      </c>
      <c r="R3158">
        <f t="shared" si="296"/>
        <v>2020</v>
      </c>
    </row>
    <row r="3159" spans="1:18" x14ac:dyDescent="0.25">
      <c r="A3159" s="4" t="s">
        <v>4167</v>
      </c>
      <c r="B3159" s="4" t="s">
        <v>56</v>
      </c>
      <c r="C3159" s="4" t="s">
        <v>24</v>
      </c>
      <c r="D3159" s="4" t="s">
        <v>264</v>
      </c>
      <c r="E3159" s="4" t="s">
        <v>338</v>
      </c>
      <c r="F3159" s="5">
        <v>43979</v>
      </c>
      <c r="G3159" s="4">
        <v>2</v>
      </c>
      <c r="H3159" s="11">
        <f>VLOOKUP(B3159,[1]!Product_Data[#Data],4,0)</f>
        <v>1848</v>
      </c>
      <c r="I3159" s="11">
        <f>VLOOKUP(B3159,[1]!Product_Data[#Data],3,0)</f>
        <v>1294</v>
      </c>
      <c r="J3159" s="11">
        <f t="shared" si="297"/>
        <v>2588</v>
      </c>
      <c r="K3159" s="11">
        <f t="shared" si="298"/>
        <v>3696</v>
      </c>
      <c r="L3159" s="11">
        <f t="shared" si="299"/>
        <v>1108</v>
      </c>
      <c r="M3159" t="str">
        <f>VLOOKUP(C3159,[1]!Location_Data[#Data],2,0)</f>
        <v>Lancaster</v>
      </c>
      <c r="N3159" t="str">
        <f>VLOOKUP(D3159,[1]!Salespeople_Data[#Data],2,0)</f>
        <v>Ernest Wheeler</v>
      </c>
      <c r="O3159" t="str">
        <f>VLOOKUP(E3159,[1]!Customer_Data[#Data],2,0)</f>
        <v>Christopher Ramos</v>
      </c>
      <c r="P3159" s="15">
        <f t="shared" si="294"/>
        <v>5</v>
      </c>
      <c r="Q3159">
        <f t="shared" si="295"/>
        <v>5</v>
      </c>
      <c r="R3159">
        <f t="shared" si="296"/>
        <v>2020</v>
      </c>
    </row>
    <row r="3160" spans="1:18" x14ac:dyDescent="0.25">
      <c r="A3160" s="2" t="s">
        <v>4168</v>
      </c>
      <c r="B3160" s="2" t="s">
        <v>223</v>
      </c>
      <c r="C3160" s="2" t="s">
        <v>530</v>
      </c>
      <c r="D3160" s="2" t="s">
        <v>15</v>
      </c>
      <c r="E3160" s="2" t="s">
        <v>1644</v>
      </c>
      <c r="F3160" s="3">
        <v>44128</v>
      </c>
      <c r="G3160" s="2">
        <v>2</v>
      </c>
      <c r="H3160" s="11">
        <f>VLOOKUP(B3160,[1]!Product_Data[#Data],4,0)</f>
        <v>799</v>
      </c>
      <c r="I3160" s="11">
        <f>VLOOKUP(B3160,[1]!Product_Data[#Data],3,0)</f>
        <v>455</v>
      </c>
      <c r="J3160" s="11">
        <f t="shared" si="297"/>
        <v>910</v>
      </c>
      <c r="K3160" s="11">
        <f t="shared" si="298"/>
        <v>1598</v>
      </c>
      <c r="L3160" s="11">
        <f t="shared" si="299"/>
        <v>688</v>
      </c>
      <c r="M3160" t="str">
        <f>VLOOKUP(C3160,[1]!Location_Data[#Data],2,0)</f>
        <v>San Buenaventura (Ventura)</v>
      </c>
      <c r="N3160" t="str">
        <f>VLOOKUP(D3160,[1]!Salespeople_Data[#Data],2,0)</f>
        <v>Ryan Butler</v>
      </c>
      <c r="O3160" t="str">
        <f>VLOOKUP(E3160,[1]!Customer_Data[#Data],2,0)</f>
        <v>Kenneth Dunn</v>
      </c>
      <c r="P3160" s="15">
        <f t="shared" si="294"/>
        <v>7</v>
      </c>
      <c r="Q3160">
        <f t="shared" si="295"/>
        <v>10</v>
      </c>
      <c r="R3160">
        <f t="shared" si="296"/>
        <v>2020</v>
      </c>
    </row>
    <row r="3161" spans="1:18" x14ac:dyDescent="0.25">
      <c r="A3161" s="4" t="s">
        <v>4169</v>
      </c>
      <c r="B3161" s="4" t="s">
        <v>383</v>
      </c>
      <c r="C3161" s="4" t="s">
        <v>268</v>
      </c>
      <c r="D3161" s="4" t="s">
        <v>25</v>
      </c>
      <c r="E3161" s="4" t="s">
        <v>2058</v>
      </c>
      <c r="F3161" s="5">
        <v>43896</v>
      </c>
      <c r="G3161" s="4">
        <v>1</v>
      </c>
      <c r="H3161" s="11">
        <f>VLOOKUP(B3161,[1]!Product_Data[#Data],4,0)</f>
        <v>1494</v>
      </c>
      <c r="I3161" s="11">
        <f>VLOOKUP(B3161,[1]!Product_Data[#Data],3,0)</f>
        <v>971</v>
      </c>
      <c r="J3161" s="11">
        <f t="shared" si="297"/>
        <v>971</v>
      </c>
      <c r="K3161" s="11">
        <f t="shared" si="298"/>
        <v>1494</v>
      </c>
      <c r="L3161" s="11">
        <f t="shared" si="299"/>
        <v>523</v>
      </c>
      <c r="M3161" t="str">
        <f>VLOOKUP(C3161,[1]!Location_Data[#Data],2,0)</f>
        <v>Murrieta</v>
      </c>
      <c r="N3161" t="str">
        <f>VLOOKUP(D3161,[1]!Salespeople_Data[#Data],2,0)</f>
        <v>Brian Davis</v>
      </c>
      <c r="O3161" t="str">
        <f>VLOOKUP(E3161,[1]!Customer_Data[#Data],2,0)</f>
        <v>Justin Miller</v>
      </c>
      <c r="P3161" s="15">
        <f t="shared" si="294"/>
        <v>6</v>
      </c>
      <c r="Q3161">
        <f t="shared" si="295"/>
        <v>3</v>
      </c>
      <c r="R3161">
        <f t="shared" si="296"/>
        <v>2020</v>
      </c>
    </row>
    <row r="3162" spans="1:18" x14ac:dyDescent="0.25">
      <c r="A3162" s="2" t="s">
        <v>4170</v>
      </c>
      <c r="B3162" s="2" t="s">
        <v>289</v>
      </c>
      <c r="C3162" s="2" t="s">
        <v>331</v>
      </c>
      <c r="D3162" s="2" t="s">
        <v>63</v>
      </c>
      <c r="E3162" s="2" t="s">
        <v>1180</v>
      </c>
      <c r="F3162" s="3">
        <v>44157</v>
      </c>
      <c r="G3162" s="2">
        <v>1</v>
      </c>
      <c r="H3162" s="11">
        <f>VLOOKUP(B3162,[1]!Product_Data[#Data],4,0)</f>
        <v>368</v>
      </c>
      <c r="I3162" s="11">
        <f>VLOOKUP(B3162,[1]!Product_Data[#Data],3,0)</f>
        <v>294</v>
      </c>
      <c r="J3162" s="11">
        <f t="shared" si="297"/>
        <v>294</v>
      </c>
      <c r="K3162" s="11">
        <f t="shared" si="298"/>
        <v>368</v>
      </c>
      <c r="L3162" s="11">
        <f t="shared" si="299"/>
        <v>74</v>
      </c>
      <c r="M3162" t="str">
        <f>VLOOKUP(C3162,[1]!Location_Data[#Data],2,0)</f>
        <v>Sunnyvale</v>
      </c>
      <c r="N3162" t="str">
        <f>VLOOKUP(D3162,[1]!Salespeople_Data[#Data],2,0)</f>
        <v>Jeremy Mendoza</v>
      </c>
      <c r="O3162" t="str">
        <f>VLOOKUP(E3162,[1]!Customer_Data[#Data],2,0)</f>
        <v>Brandon Martin</v>
      </c>
      <c r="P3162" s="15">
        <f t="shared" si="294"/>
        <v>1</v>
      </c>
      <c r="Q3162">
        <f t="shared" si="295"/>
        <v>11</v>
      </c>
      <c r="R3162">
        <f t="shared" si="296"/>
        <v>2020</v>
      </c>
    </row>
    <row r="3163" spans="1:18" x14ac:dyDescent="0.25">
      <c r="A3163" s="4" t="s">
        <v>4171</v>
      </c>
      <c r="B3163" s="4" t="s">
        <v>626</v>
      </c>
      <c r="C3163" s="4" t="s">
        <v>66</v>
      </c>
      <c r="D3163" s="4" t="s">
        <v>170</v>
      </c>
      <c r="E3163" s="4" t="s">
        <v>2251</v>
      </c>
      <c r="F3163" s="5">
        <v>44055</v>
      </c>
      <c r="G3163" s="4">
        <v>1</v>
      </c>
      <c r="H3163" s="11">
        <f>VLOOKUP(B3163,[1]!Product_Data[#Data],4,0)</f>
        <v>584</v>
      </c>
      <c r="I3163" s="11">
        <f>VLOOKUP(B3163,[1]!Product_Data[#Data],3,0)</f>
        <v>420</v>
      </c>
      <c r="J3163" s="11">
        <f t="shared" si="297"/>
        <v>420</v>
      </c>
      <c r="K3163" s="11">
        <f t="shared" si="298"/>
        <v>584</v>
      </c>
      <c r="L3163" s="11">
        <f t="shared" si="299"/>
        <v>164</v>
      </c>
      <c r="M3163" t="str">
        <f>VLOOKUP(C3163,[1]!Location_Data[#Data],2,0)</f>
        <v>Ontario</v>
      </c>
      <c r="N3163" t="str">
        <f>VLOOKUP(D3163,[1]!Salespeople_Data[#Data],2,0)</f>
        <v>Sean Miller</v>
      </c>
      <c r="O3163" t="str">
        <f>VLOOKUP(E3163,[1]!Customer_Data[#Data],2,0)</f>
        <v>Timothy Bowman</v>
      </c>
      <c r="P3163" s="15">
        <f t="shared" si="294"/>
        <v>4</v>
      </c>
      <c r="Q3163">
        <f t="shared" si="295"/>
        <v>8</v>
      </c>
      <c r="R3163">
        <f t="shared" si="296"/>
        <v>2020</v>
      </c>
    </row>
    <row r="3164" spans="1:18" x14ac:dyDescent="0.25">
      <c r="A3164" s="2" t="s">
        <v>4172</v>
      </c>
      <c r="B3164" s="2" t="s">
        <v>8</v>
      </c>
      <c r="C3164" s="2" t="s">
        <v>120</v>
      </c>
      <c r="D3164" s="2" t="s">
        <v>298</v>
      </c>
      <c r="E3164" s="2" t="s">
        <v>2609</v>
      </c>
      <c r="F3164" s="3">
        <v>44180</v>
      </c>
      <c r="G3164" s="2">
        <v>3</v>
      </c>
      <c r="H3164" s="11">
        <f>VLOOKUP(B3164,[1]!Product_Data[#Data],4,0)</f>
        <v>1522</v>
      </c>
      <c r="I3164" s="11">
        <f>VLOOKUP(B3164,[1]!Product_Data[#Data],3,0)</f>
        <v>791</v>
      </c>
      <c r="J3164" s="11">
        <f t="shared" si="297"/>
        <v>2373</v>
      </c>
      <c r="K3164" s="11">
        <f t="shared" si="298"/>
        <v>4566</v>
      </c>
      <c r="L3164" s="11">
        <f t="shared" si="299"/>
        <v>2193</v>
      </c>
      <c r="M3164" t="str">
        <f>VLOOKUP(C3164,[1]!Location_Data[#Data],2,0)</f>
        <v>Elk Grove</v>
      </c>
      <c r="N3164" t="str">
        <f>VLOOKUP(D3164,[1]!Salespeople_Data[#Data],2,0)</f>
        <v>Kenneth Fields</v>
      </c>
      <c r="O3164" t="str">
        <f>VLOOKUP(E3164,[1]!Customer_Data[#Data],2,0)</f>
        <v>Steve Diaz</v>
      </c>
      <c r="P3164" s="15">
        <f t="shared" si="294"/>
        <v>3</v>
      </c>
      <c r="Q3164">
        <f t="shared" si="295"/>
        <v>12</v>
      </c>
      <c r="R3164">
        <f t="shared" si="296"/>
        <v>2020</v>
      </c>
    </row>
    <row r="3165" spans="1:18" x14ac:dyDescent="0.25">
      <c r="A3165" s="4" t="s">
        <v>4173</v>
      </c>
      <c r="B3165" s="4" t="s">
        <v>235</v>
      </c>
      <c r="C3165" s="4" t="s">
        <v>9</v>
      </c>
      <c r="D3165" s="4" t="s">
        <v>212</v>
      </c>
      <c r="E3165" s="4" t="s">
        <v>1928</v>
      </c>
      <c r="F3165" s="5">
        <v>43883</v>
      </c>
      <c r="G3165" s="4">
        <v>3</v>
      </c>
      <c r="H3165" s="11">
        <f>VLOOKUP(B3165,[1]!Product_Data[#Data],4,0)</f>
        <v>1887</v>
      </c>
      <c r="I3165" s="11">
        <f>VLOOKUP(B3165,[1]!Product_Data[#Data],3,0)</f>
        <v>1378</v>
      </c>
      <c r="J3165" s="11">
        <f t="shared" si="297"/>
        <v>4134</v>
      </c>
      <c r="K3165" s="11">
        <f t="shared" si="298"/>
        <v>5661</v>
      </c>
      <c r="L3165" s="11">
        <f t="shared" si="299"/>
        <v>1527</v>
      </c>
      <c r="M3165" t="str">
        <f>VLOOKUP(C3165,[1]!Location_Data[#Data],2,0)</f>
        <v>San Mateo</v>
      </c>
      <c r="N3165" t="str">
        <f>VLOOKUP(D3165,[1]!Salespeople_Data[#Data],2,0)</f>
        <v>Ronald Reed</v>
      </c>
      <c r="O3165" t="str">
        <f>VLOOKUP(E3165,[1]!Customer_Data[#Data],2,0)</f>
        <v>Donald Collins</v>
      </c>
      <c r="P3165" s="15">
        <f t="shared" si="294"/>
        <v>7</v>
      </c>
      <c r="Q3165">
        <f t="shared" si="295"/>
        <v>2</v>
      </c>
      <c r="R3165">
        <f t="shared" si="296"/>
        <v>2020</v>
      </c>
    </row>
    <row r="3166" spans="1:18" x14ac:dyDescent="0.25">
      <c r="A3166" s="2" t="s">
        <v>4174</v>
      </c>
      <c r="B3166" s="2" t="s">
        <v>818</v>
      </c>
      <c r="C3166" s="2" t="s">
        <v>322</v>
      </c>
      <c r="D3166" s="2" t="s">
        <v>146</v>
      </c>
      <c r="E3166" s="2" t="s">
        <v>2010</v>
      </c>
      <c r="F3166" s="3">
        <v>43838</v>
      </c>
      <c r="G3166" s="2">
        <v>1</v>
      </c>
      <c r="H3166" s="11">
        <f>VLOOKUP(B3166,[1]!Product_Data[#Data],4,0)</f>
        <v>1638</v>
      </c>
      <c r="I3166" s="11">
        <f>VLOOKUP(B3166,[1]!Product_Data[#Data],3,0)</f>
        <v>1261</v>
      </c>
      <c r="J3166" s="11">
        <f t="shared" si="297"/>
        <v>1261</v>
      </c>
      <c r="K3166" s="11">
        <f t="shared" si="298"/>
        <v>1638</v>
      </c>
      <c r="L3166" s="11">
        <f t="shared" si="299"/>
        <v>377</v>
      </c>
      <c r="M3166" t="str">
        <f>VLOOKUP(C3166,[1]!Location_Data[#Data],2,0)</f>
        <v>Rancho Cucamonga</v>
      </c>
      <c r="N3166" t="str">
        <f>VLOOKUP(D3166,[1]!Salespeople_Data[#Data],2,0)</f>
        <v>Carl Elliott</v>
      </c>
      <c r="O3166" t="str">
        <f>VLOOKUP(E3166,[1]!Customer_Data[#Data],2,0)</f>
        <v>Shawn Cook</v>
      </c>
      <c r="P3166" s="15">
        <f t="shared" si="294"/>
        <v>4</v>
      </c>
      <c r="Q3166">
        <f t="shared" si="295"/>
        <v>1</v>
      </c>
      <c r="R3166">
        <f t="shared" si="296"/>
        <v>2020</v>
      </c>
    </row>
    <row r="3167" spans="1:18" x14ac:dyDescent="0.25">
      <c r="A3167" s="4" t="s">
        <v>4175</v>
      </c>
      <c r="B3167" s="4" t="s">
        <v>177</v>
      </c>
      <c r="C3167" s="4" t="s">
        <v>469</v>
      </c>
      <c r="D3167" s="4" t="s">
        <v>239</v>
      </c>
      <c r="E3167" s="4" t="s">
        <v>1414</v>
      </c>
      <c r="F3167" s="5">
        <v>44086</v>
      </c>
      <c r="G3167" s="4">
        <v>3</v>
      </c>
      <c r="H3167" s="11">
        <f>VLOOKUP(B3167,[1]!Product_Data[#Data],4,0)</f>
        <v>2497</v>
      </c>
      <c r="I3167" s="11">
        <f>VLOOKUP(B3167,[1]!Product_Data[#Data],3,0)</f>
        <v>1473</v>
      </c>
      <c r="J3167" s="11">
        <f t="shared" si="297"/>
        <v>4419</v>
      </c>
      <c r="K3167" s="11">
        <f t="shared" si="298"/>
        <v>7491</v>
      </c>
      <c r="L3167" s="11">
        <f t="shared" si="299"/>
        <v>3072</v>
      </c>
      <c r="M3167" t="str">
        <f>VLOOKUP(C3167,[1]!Location_Data[#Data],2,0)</f>
        <v>Escondido</v>
      </c>
      <c r="N3167" t="str">
        <f>VLOOKUP(D3167,[1]!Salespeople_Data[#Data],2,0)</f>
        <v>John Reyes</v>
      </c>
      <c r="O3167" t="str">
        <f>VLOOKUP(E3167,[1]!Customer_Data[#Data],2,0)</f>
        <v>Scott Allen</v>
      </c>
      <c r="P3167" s="15">
        <f t="shared" si="294"/>
        <v>7</v>
      </c>
      <c r="Q3167">
        <f t="shared" si="295"/>
        <v>9</v>
      </c>
      <c r="R3167">
        <f t="shared" si="296"/>
        <v>2020</v>
      </c>
    </row>
    <row r="3168" spans="1:18" x14ac:dyDescent="0.25">
      <c r="A3168" s="2" t="s">
        <v>4176</v>
      </c>
      <c r="B3168" s="2" t="s">
        <v>61</v>
      </c>
      <c r="C3168" s="2" t="s">
        <v>24</v>
      </c>
      <c r="D3168" s="2" t="s">
        <v>101</v>
      </c>
      <c r="E3168" s="2" t="s">
        <v>2700</v>
      </c>
      <c r="F3168" s="3">
        <v>44160</v>
      </c>
      <c r="G3168" s="2">
        <v>1</v>
      </c>
      <c r="H3168" s="11">
        <f>VLOOKUP(B3168,[1]!Product_Data[#Data],4,0)</f>
        <v>1889</v>
      </c>
      <c r="I3168" s="11">
        <f>VLOOKUP(B3168,[1]!Product_Data[#Data],3,0)</f>
        <v>945</v>
      </c>
      <c r="J3168" s="11">
        <f t="shared" si="297"/>
        <v>945</v>
      </c>
      <c r="K3168" s="11">
        <f t="shared" si="298"/>
        <v>1889</v>
      </c>
      <c r="L3168" s="11">
        <f t="shared" si="299"/>
        <v>944</v>
      </c>
      <c r="M3168" t="str">
        <f>VLOOKUP(C3168,[1]!Location_Data[#Data],2,0)</f>
        <v>Lancaster</v>
      </c>
      <c r="N3168" t="str">
        <f>VLOOKUP(D3168,[1]!Salespeople_Data[#Data],2,0)</f>
        <v>Scott Clark</v>
      </c>
      <c r="O3168" t="str">
        <f>VLOOKUP(E3168,[1]!Customer_Data[#Data],2,0)</f>
        <v>Joshua Flores</v>
      </c>
      <c r="P3168" s="15">
        <f t="shared" si="294"/>
        <v>4</v>
      </c>
      <c r="Q3168">
        <f t="shared" si="295"/>
        <v>11</v>
      </c>
      <c r="R3168">
        <f t="shared" si="296"/>
        <v>2020</v>
      </c>
    </row>
    <row r="3169" spans="1:18" x14ac:dyDescent="0.25">
      <c r="A3169" s="4" t="s">
        <v>4177</v>
      </c>
      <c r="B3169" s="4" t="s">
        <v>666</v>
      </c>
      <c r="C3169" s="4" t="s">
        <v>249</v>
      </c>
      <c r="D3169" s="4" t="s">
        <v>345</v>
      </c>
      <c r="E3169" s="4" t="s">
        <v>1046</v>
      </c>
      <c r="F3169" s="5">
        <v>44079</v>
      </c>
      <c r="G3169" s="4">
        <v>1</v>
      </c>
      <c r="H3169" s="11">
        <f>VLOOKUP(B3169,[1]!Product_Data[#Data],4,0)</f>
        <v>2241</v>
      </c>
      <c r="I3169" s="11">
        <f>VLOOKUP(B3169,[1]!Product_Data[#Data],3,0)</f>
        <v>1367</v>
      </c>
      <c r="J3169" s="11">
        <f t="shared" si="297"/>
        <v>1367</v>
      </c>
      <c r="K3169" s="11">
        <f t="shared" si="298"/>
        <v>2241</v>
      </c>
      <c r="L3169" s="11">
        <f t="shared" si="299"/>
        <v>874</v>
      </c>
      <c r="M3169" t="str">
        <f>VLOOKUP(C3169,[1]!Location_Data[#Data],2,0)</f>
        <v>Roseville</v>
      </c>
      <c r="N3169" t="str">
        <f>VLOOKUP(D3169,[1]!Salespeople_Data[#Data],2,0)</f>
        <v>Larry Marshall</v>
      </c>
      <c r="O3169" t="str">
        <f>VLOOKUP(E3169,[1]!Customer_Data[#Data],2,0)</f>
        <v>Keith Stephens</v>
      </c>
      <c r="P3169" s="15">
        <f t="shared" si="294"/>
        <v>7</v>
      </c>
      <c r="Q3169">
        <f t="shared" si="295"/>
        <v>9</v>
      </c>
      <c r="R3169">
        <f t="shared" si="296"/>
        <v>2020</v>
      </c>
    </row>
    <row r="3170" spans="1:18" x14ac:dyDescent="0.25">
      <c r="A3170" s="2" t="s">
        <v>4178</v>
      </c>
      <c r="B3170" s="2" t="s">
        <v>479</v>
      </c>
      <c r="C3170" s="2" t="s">
        <v>79</v>
      </c>
      <c r="D3170" s="2" t="s">
        <v>216</v>
      </c>
      <c r="E3170" s="2" t="s">
        <v>2149</v>
      </c>
      <c r="F3170" s="3">
        <v>44168</v>
      </c>
      <c r="G3170" s="2">
        <v>1</v>
      </c>
      <c r="H3170" s="11">
        <f>VLOOKUP(B3170,[1]!Product_Data[#Data],4,0)</f>
        <v>123</v>
      </c>
      <c r="I3170" s="11">
        <f>VLOOKUP(B3170,[1]!Product_Data[#Data],3,0)</f>
        <v>84</v>
      </c>
      <c r="J3170" s="11">
        <f t="shared" si="297"/>
        <v>84</v>
      </c>
      <c r="K3170" s="11">
        <f t="shared" si="298"/>
        <v>123</v>
      </c>
      <c r="L3170" s="11">
        <f t="shared" si="299"/>
        <v>39</v>
      </c>
      <c r="M3170" t="str">
        <f>VLOOKUP(C3170,[1]!Location_Data[#Data],2,0)</f>
        <v>Palmdale</v>
      </c>
      <c r="N3170" t="str">
        <f>VLOOKUP(D3170,[1]!Salespeople_Data[#Data],2,0)</f>
        <v>Ernest Wagner</v>
      </c>
      <c r="O3170" t="str">
        <f>VLOOKUP(E3170,[1]!Customer_Data[#Data],2,0)</f>
        <v>Victor Medina</v>
      </c>
      <c r="P3170" s="15">
        <f t="shared" si="294"/>
        <v>5</v>
      </c>
      <c r="Q3170">
        <f t="shared" si="295"/>
        <v>12</v>
      </c>
      <c r="R3170">
        <f t="shared" si="296"/>
        <v>2020</v>
      </c>
    </row>
    <row r="3171" spans="1:18" x14ac:dyDescent="0.25">
      <c r="A3171" s="4" t="s">
        <v>4179</v>
      </c>
      <c r="B3171" s="4" t="s">
        <v>125</v>
      </c>
      <c r="C3171" s="4" t="s">
        <v>79</v>
      </c>
      <c r="D3171" s="4" t="s">
        <v>63</v>
      </c>
      <c r="E3171" s="4" t="s">
        <v>759</v>
      </c>
      <c r="F3171" s="5">
        <v>43979</v>
      </c>
      <c r="G3171" s="4">
        <v>4</v>
      </c>
      <c r="H3171" s="11">
        <f>VLOOKUP(B3171,[1]!Product_Data[#Data],4,0)</f>
        <v>1826</v>
      </c>
      <c r="I3171" s="11">
        <f>VLOOKUP(B3171,[1]!Product_Data[#Data],3,0)</f>
        <v>1443</v>
      </c>
      <c r="J3171" s="11">
        <f t="shared" si="297"/>
        <v>5772</v>
      </c>
      <c r="K3171" s="11">
        <f t="shared" si="298"/>
        <v>7304</v>
      </c>
      <c r="L3171" s="11">
        <f t="shared" si="299"/>
        <v>1532</v>
      </c>
      <c r="M3171" t="str">
        <f>VLOOKUP(C3171,[1]!Location_Data[#Data],2,0)</f>
        <v>Palmdale</v>
      </c>
      <c r="N3171" t="str">
        <f>VLOOKUP(D3171,[1]!Salespeople_Data[#Data],2,0)</f>
        <v>Jeremy Mendoza</v>
      </c>
      <c r="O3171" t="str">
        <f>VLOOKUP(E3171,[1]!Customer_Data[#Data],2,0)</f>
        <v>William Franklin</v>
      </c>
      <c r="P3171" s="15">
        <f t="shared" si="294"/>
        <v>5</v>
      </c>
      <c r="Q3171">
        <f t="shared" si="295"/>
        <v>5</v>
      </c>
      <c r="R3171">
        <f t="shared" si="296"/>
        <v>2020</v>
      </c>
    </row>
    <row r="3172" spans="1:18" x14ac:dyDescent="0.25">
      <c r="A3172" s="2" t="s">
        <v>4180</v>
      </c>
      <c r="B3172" s="2" t="s">
        <v>352</v>
      </c>
      <c r="C3172" s="2" t="s">
        <v>57</v>
      </c>
      <c r="D3172" s="2" t="s">
        <v>356</v>
      </c>
      <c r="E3172" s="2" t="s">
        <v>1758</v>
      </c>
      <c r="F3172" s="3">
        <v>44020</v>
      </c>
      <c r="G3172" s="2">
        <v>3</v>
      </c>
      <c r="H3172" s="11">
        <f>VLOOKUP(B3172,[1]!Product_Data[#Data],4,0)</f>
        <v>203</v>
      </c>
      <c r="I3172" s="11">
        <f>VLOOKUP(B3172,[1]!Product_Data[#Data],3,0)</f>
        <v>154</v>
      </c>
      <c r="J3172" s="11">
        <f t="shared" si="297"/>
        <v>462</v>
      </c>
      <c r="K3172" s="11">
        <f t="shared" si="298"/>
        <v>609</v>
      </c>
      <c r="L3172" s="11">
        <f t="shared" si="299"/>
        <v>147</v>
      </c>
      <c r="M3172" t="str">
        <f>VLOOKUP(C3172,[1]!Location_Data[#Data],2,0)</f>
        <v>Thousand Oaks</v>
      </c>
      <c r="N3172" t="str">
        <f>VLOOKUP(D3172,[1]!Salespeople_Data[#Data],2,0)</f>
        <v>Jimmy Young</v>
      </c>
      <c r="O3172" t="str">
        <f>VLOOKUP(E3172,[1]!Customer_Data[#Data],2,0)</f>
        <v>Lawrence Kelly</v>
      </c>
      <c r="P3172" s="15">
        <f t="shared" si="294"/>
        <v>4</v>
      </c>
      <c r="Q3172">
        <f t="shared" si="295"/>
        <v>7</v>
      </c>
      <c r="R3172">
        <f t="shared" si="296"/>
        <v>2020</v>
      </c>
    </row>
    <row r="3173" spans="1:18" x14ac:dyDescent="0.25">
      <c r="A3173" s="4" t="s">
        <v>4181</v>
      </c>
      <c r="B3173" s="4" t="s">
        <v>263</v>
      </c>
      <c r="C3173" s="4" t="s">
        <v>90</v>
      </c>
      <c r="D3173" s="4" t="s">
        <v>101</v>
      </c>
      <c r="E3173" s="4" t="s">
        <v>689</v>
      </c>
      <c r="F3173" s="5">
        <v>44099</v>
      </c>
      <c r="G3173" s="4">
        <v>1</v>
      </c>
      <c r="H3173" s="11">
        <f>VLOOKUP(B3173,[1]!Product_Data[#Data],4,0)</f>
        <v>378</v>
      </c>
      <c r="I3173" s="11">
        <f>VLOOKUP(B3173,[1]!Product_Data[#Data],3,0)</f>
        <v>291</v>
      </c>
      <c r="J3173" s="11">
        <f t="shared" si="297"/>
        <v>291</v>
      </c>
      <c r="K3173" s="11">
        <f t="shared" si="298"/>
        <v>378</v>
      </c>
      <c r="L3173" s="11">
        <f t="shared" si="299"/>
        <v>87</v>
      </c>
      <c r="M3173" t="str">
        <f>VLOOKUP(C3173,[1]!Location_Data[#Data],2,0)</f>
        <v>Irvine</v>
      </c>
      <c r="N3173" t="str">
        <f>VLOOKUP(D3173,[1]!Salespeople_Data[#Data],2,0)</f>
        <v>Scott Clark</v>
      </c>
      <c r="O3173" t="str">
        <f>VLOOKUP(E3173,[1]!Customer_Data[#Data],2,0)</f>
        <v>Phillip Carpenter</v>
      </c>
      <c r="P3173" s="15">
        <f t="shared" si="294"/>
        <v>6</v>
      </c>
      <c r="Q3173">
        <f t="shared" si="295"/>
        <v>9</v>
      </c>
      <c r="R3173">
        <f t="shared" si="296"/>
        <v>2020</v>
      </c>
    </row>
    <row r="3174" spans="1:18" x14ac:dyDescent="0.25">
      <c r="A3174" s="2" t="s">
        <v>4182</v>
      </c>
      <c r="B3174" s="2" t="s">
        <v>858</v>
      </c>
      <c r="C3174" s="2" t="s">
        <v>355</v>
      </c>
      <c r="D3174" s="2" t="s">
        <v>87</v>
      </c>
      <c r="E3174" s="2" t="s">
        <v>2746</v>
      </c>
      <c r="F3174" s="3">
        <v>43895</v>
      </c>
      <c r="G3174" s="2">
        <v>1</v>
      </c>
      <c r="H3174" s="11">
        <f>VLOOKUP(B3174,[1]!Product_Data[#Data],4,0)</f>
        <v>2294</v>
      </c>
      <c r="I3174" s="11">
        <f>VLOOKUP(B3174,[1]!Product_Data[#Data],3,0)</f>
        <v>1399</v>
      </c>
      <c r="J3174" s="11">
        <f t="shared" si="297"/>
        <v>1399</v>
      </c>
      <c r="K3174" s="11">
        <f t="shared" si="298"/>
        <v>2294</v>
      </c>
      <c r="L3174" s="11">
        <f t="shared" si="299"/>
        <v>895</v>
      </c>
      <c r="M3174" t="str">
        <f>VLOOKUP(C3174,[1]!Location_Data[#Data],2,0)</f>
        <v>Burbank</v>
      </c>
      <c r="N3174" t="str">
        <f>VLOOKUP(D3174,[1]!Salespeople_Data[#Data],2,0)</f>
        <v>Martin Perry</v>
      </c>
      <c r="O3174" t="str">
        <f>VLOOKUP(E3174,[1]!Customer_Data[#Data],2,0)</f>
        <v>Albert Kennedy</v>
      </c>
      <c r="P3174" s="15">
        <f t="shared" si="294"/>
        <v>5</v>
      </c>
      <c r="Q3174">
        <f t="shared" si="295"/>
        <v>3</v>
      </c>
      <c r="R3174">
        <f t="shared" si="296"/>
        <v>2020</v>
      </c>
    </row>
    <row r="3175" spans="1:18" x14ac:dyDescent="0.25">
      <c r="A3175" s="4" t="s">
        <v>4183</v>
      </c>
      <c r="B3175" s="4" t="s">
        <v>431</v>
      </c>
      <c r="C3175" s="4" t="s">
        <v>596</v>
      </c>
      <c r="D3175" s="4" t="s">
        <v>30</v>
      </c>
      <c r="E3175" s="4" t="s">
        <v>4184</v>
      </c>
      <c r="F3175" s="5">
        <v>43894</v>
      </c>
      <c r="G3175" s="4">
        <v>1</v>
      </c>
      <c r="H3175" s="11">
        <f>VLOOKUP(B3175,[1]!Product_Data[#Data],4,0)</f>
        <v>290</v>
      </c>
      <c r="I3175" s="11">
        <f>VLOOKUP(B3175,[1]!Product_Data[#Data],3,0)</f>
        <v>200</v>
      </c>
      <c r="J3175" s="11">
        <f t="shared" si="297"/>
        <v>200</v>
      </c>
      <c r="K3175" s="11">
        <f t="shared" si="298"/>
        <v>290</v>
      </c>
      <c r="L3175" s="11">
        <f t="shared" si="299"/>
        <v>90</v>
      </c>
      <c r="M3175" t="str">
        <f>VLOOKUP(C3175,[1]!Location_Data[#Data],2,0)</f>
        <v>Fremont</v>
      </c>
      <c r="N3175" t="str">
        <f>VLOOKUP(D3175,[1]!Salespeople_Data[#Data],2,0)</f>
        <v>Carl Hall</v>
      </c>
      <c r="O3175" t="str">
        <f>VLOOKUP(E3175,[1]!Customer_Data[#Data],2,0)</f>
        <v>Antonio Shaw</v>
      </c>
      <c r="P3175" s="15">
        <f t="shared" si="294"/>
        <v>4</v>
      </c>
      <c r="Q3175">
        <f t="shared" si="295"/>
        <v>3</v>
      </c>
      <c r="R3175">
        <f t="shared" si="296"/>
        <v>2020</v>
      </c>
    </row>
    <row r="3176" spans="1:18" x14ac:dyDescent="0.25">
      <c r="A3176" s="2" t="s">
        <v>4185</v>
      </c>
      <c r="B3176" s="2" t="s">
        <v>223</v>
      </c>
      <c r="C3176" s="2" t="s">
        <v>14</v>
      </c>
      <c r="D3176" s="2" t="s">
        <v>269</v>
      </c>
      <c r="E3176" s="2" t="s">
        <v>1503</v>
      </c>
      <c r="F3176" s="3">
        <v>43918</v>
      </c>
      <c r="G3176" s="2">
        <v>1</v>
      </c>
      <c r="H3176" s="11">
        <f>VLOOKUP(B3176,[1]!Product_Data[#Data],4,0)</f>
        <v>799</v>
      </c>
      <c r="I3176" s="11">
        <f>VLOOKUP(B3176,[1]!Product_Data[#Data],3,0)</f>
        <v>455</v>
      </c>
      <c r="J3176" s="11">
        <f t="shared" si="297"/>
        <v>455</v>
      </c>
      <c r="K3176" s="11">
        <f t="shared" si="298"/>
        <v>799</v>
      </c>
      <c r="L3176" s="11">
        <f t="shared" si="299"/>
        <v>344</v>
      </c>
      <c r="M3176" t="str">
        <f>VLOOKUP(C3176,[1]!Location_Data[#Data],2,0)</f>
        <v>Santa Clarita</v>
      </c>
      <c r="N3176" t="str">
        <f>VLOOKUP(D3176,[1]!Salespeople_Data[#Data],2,0)</f>
        <v>Kevin Butler</v>
      </c>
      <c r="O3176" t="str">
        <f>VLOOKUP(E3176,[1]!Customer_Data[#Data],2,0)</f>
        <v>Ralph Wood</v>
      </c>
      <c r="P3176" s="15">
        <f t="shared" si="294"/>
        <v>7</v>
      </c>
      <c r="Q3176">
        <f t="shared" si="295"/>
        <v>3</v>
      </c>
      <c r="R3176">
        <f t="shared" si="296"/>
        <v>2020</v>
      </c>
    </row>
    <row r="3177" spans="1:18" x14ac:dyDescent="0.25">
      <c r="A3177" s="4" t="s">
        <v>4186</v>
      </c>
      <c r="B3177" s="4" t="s">
        <v>796</v>
      </c>
      <c r="C3177" s="4" t="s">
        <v>120</v>
      </c>
      <c r="D3177" s="4" t="s">
        <v>250</v>
      </c>
      <c r="E3177" s="4" t="s">
        <v>955</v>
      </c>
      <c r="F3177" s="5">
        <v>43844</v>
      </c>
      <c r="G3177" s="4">
        <v>1</v>
      </c>
      <c r="H3177" s="11">
        <f>VLOOKUP(B3177,[1]!Product_Data[#Data],4,0)</f>
        <v>1103</v>
      </c>
      <c r="I3177" s="11">
        <f>VLOOKUP(B3177,[1]!Product_Data[#Data],3,0)</f>
        <v>838</v>
      </c>
      <c r="J3177" s="11">
        <f t="shared" si="297"/>
        <v>838</v>
      </c>
      <c r="K3177" s="11">
        <f t="shared" si="298"/>
        <v>1103</v>
      </c>
      <c r="L3177" s="11">
        <f t="shared" si="299"/>
        <v>265</v>
      </c>
      <c r="M3177" t="str">
        <f>VLOOKUP(C3177,[1]!Location_Data[#Data],2,0)</f>
        <v>Elk Grove</v>
      </c>
      <c r="N3177" t="str">
        <f>VLOOKUP(D3177,[1]!Salespeople_Data[#Data],2,0)</f>
        <v>Martin Carr</v>
      </c>
      <c r="O3177" t="str">
        <f>VLOOKUP(E3177,[1]!Customer_Data[#Data],2,0)</f>
        <v>Fred Peterson</v>
      </c>
      <c r="P3177" s="15">
        <f t="shared" si="294"/>
        <v>3</v>
      </c>
      <c r="Q3177">
        <f t="shared" si="295"/>
        <v>1</v>
      </c>
      <c r="R3177">
        <f t="shared" si="296"/>
        <v>2020</v>
      </c>
    </row>
    <row r="3178" spans="1:18" x14ac:dyDescent="0.25">
      <c r="A3178" s="2" t="s">
        <v>4187</v>
      </c>
      <c r="B3178" s="2" t="s">
        <v>114</v>
      </c>
      <c r="C3178" s="2" t="s">
        <v>242</v>
      </c>
      <c r="D3178" s="2" t="s">
        <v>165</v>
      </c>
      <c r="E3178" s="2" t="s">
        <v>982</v>
      </c>
      <c r="F3178" s="3">
        <v>43996</v>
      </c>
      <c r="G3178" s="2">
        <v>1</v>
      </c>
      <c r="H3178" s="11">
        <f>VLOOKUP(B3178,[1]!Product_Data[#Data],4,0)</f>
        <v>545</v>
      </c>
      <c r="I3178" s="11">
        <f>VLOOKUP(B3178,[1]!Product_Data[#Data],3,0)</f>
        <v>425</v>
      </c>
      <c r="J3178" s="11">
        <f t="shared" si="297"/>
        <v>425</v>
      </c>
      <c r="K3178" s="11">
        <f t="shared" si="298"/>
        <v>545</v>
      </c>
      <c r="L3178" s="11">
        <f t="shared" si="299"/>
        <v>120</v>
      </c>
      <c r="M3178" t="str">
        <f>VLOOKUP(C3178,[1]!Location_Data[#Data],2,0)</f>
        <v>Downey</v>
      </c>
      <c r="N3178" t="str">
        <f>VLOOKUP(D3178,[1]!Salespeople_Data[#Data],2,0)</f>
        <v>Joe Sims</v>
      </c>
      <c r="O3178" t="str">
        <f>VLOOKUP(E3178,[1]!Customer_Data[#Data],2,0)</f>
        <v>Arthur Gilbert</v>
      </c>
      <c r="P3178" s="15">
        <f t="shared" si="294"/>
        <v>1</v>
      </c>
      <c r="Q3178">
        <f t="shared" si="295"/>
        <v>6</v>
      </c>
      <c r="R3178">
        <f t="shared" si="296"/>
        <v>2020</v>
      </c>
    </row>
    <row r="3179" spans="1:18" x14ac:dyDescent="0.25">
      <c r="A3179" s="4" t="s">
        <v>4188</v>
      </c>
      <c r="B3179" s="4" t="s">
        <v>104</v>
      </c>
      <c r="C3179" s="4" t="s">
        <v>156</v>
      </c>
      <c r="D3179" s="4" t="s">
        <v>239</v>
      </c>
      <c r="E3179" s="4" t="s">
        <v>1897</v>
      </c>
      <c r="F3179" s="5">
        <v>44179</v>
      </c>
      <c r="G3179" s="4">
        <v>3</v>
      </c>
      <c r="H3179" s="11">
        <f>VLOOKUP(B3179,[1]!Product_Data[#Data],4,0)</f>
        <v>1671</v>
      </c>
      <c r="I3179" s="11">
        <f>VLOOKUP(B3179,[1]!Product_Data[#Data],3,0)</f>
        <v>1220</v>
      </c>
      <c r="J3179" s="11">
        <f t="shared" si="297"/>
        <v>3660</v>
      </c>
      <c r="K3179" s="11">
        <f t="shared" si="298"/>
        <v>5013</v>
      </c>
      <c r="L3179" s="11">
        <f t="shared" si="299"/>
        <v>1353</v>
      </c>
      <c r="M3179" t="str">
        <f>VLOOKUP(C3179,[1]!Location_Data[#Data],2,0)</f>
        <v>Sacramento</v>
      </c>
      <c r="N3179" t="str">
        <f>VLOOKUP(D3179,[1]!Salespeople_Data[#Data],2,0)</f>
        <v>John Reyes</v>
      </c>
      <c r="O3179" t="str">
        <f>VLOOKUP(E3179,[1]!Customer_Data[#Data],2,0)</f>
        <v>Charles Perry</v>
      </c>
      <c r="P3179" s="15">
        <f t="shared" si="294"/>
        <v>2</v>
      </c>
      <c r="Q3179">
        <f t="shared" si="295"/>
        <v>12</v>
      </c>
      <c r="R3179">
        <f t="shared" si="296"/>
        <v>2020</v>
      </c>
    </row>
    <row r="3180" spans="1:18" x14ac:dyDescent="0.25">
      <c r="A3180" s="2" t="s">
        <v>4189</v>
      </c>
      <c r="B3180" s="2" t="s">
        <v>325</v>
      </c>
      <c r="C3180" s="2" t="s">
        <v>52</v>
      </c>
      <c r="D3180" s="2" t="s">
        <v>80</v>
      </c>
      <c r="E3180" s="2" t="s">
        <v>2609</v>
      </c>
      <c r="F3180" s="3">
        <v>44175</v>
      </c>
      <c r="G3180" s="2">
        <v>3</v>
      </c>
      <c r="H3180" s="11">
        <f>VLOOKUP(B3180,[1]!Product_Data[#Data],4,0)</f>
        <v>1526</v>
      </c>
      <c r="I3180" s="11">
        <f>VLOOKUP(B3180,[1]!Product_Data[#Data],3,0)</f>
        <v>1251</v>
      </c>
      <c r="J3180" s="11">
        <f t="shared" si="297"/>
        <v>3753</v>
      </c>
      <c r="K3180" s="11">
        <f t="shared" si="298"/>
        <v>4578</v>
      </c>
      <c r="L3180" s="11">
        <f t="shared" si="299"/>
        <v>825</v>
      </c>
      <c r="M3180" t="str">
        <f>VLOOKUP(C3180,[1]!Location_Data[#Data],2,0)</f>
        <v>Pasadena</v>
      </c>
      <c r="N3180" t="str">
        <f>VLOOKUP(D3180,[1]!Salespeople_Data[#Data],2,0)</f>
        <v>Henry Nelson</v>
      </c>
      <c r="O3180" t="str">
        <f>VLOOKUP(E3180,[1]!Customer_Data[#Data],2,0)</f>
        <v>Steve Diaz</v>
      </c>
      <c r="P3180" s="15">
        <f t="shared" si="294"/>
        <v>5</v>
      </c>
      <c r="Q3180">
        <f t="shared" si="295"/>
        <v>12</v>
      </c>
      <c r="R3180">
        <f t="shared" si="296"/>
        <v>2020</v>
      </c>
    </row>
    <row r="3181" spans="1:18" x14ac:dyDescent="0.25">
      <c r="A3181" s="4" t="s">
        <v>4190</v>
      </c>
      <c r="B3181" s="4" t="s">
        <v>560</v>
      </c>
      <c r="C3181" s="4" t="s">
        <v>156</v>
      </c>
      <c r="D3181" s="4" t="s">
        <v>269</v>
      </c>
      <c r="E3181" s="4" t="s">
        <v>766</v>
      </c>
      <c r="F3181" s="5">
        <v>44108</v>
      </c>
      <c r="G3181" s="4">
        <v>3</v>
      </c>
      <c r="H3181" s="11">
        <f>VLOOKUP(B3181,[1]!Product_Data[#Data],4,0)</f>
        <v>1809</v>
      </c>
      <c r="I3181" s="11">
        <f>VLOOKUP(B3181,[1]!Product_Data[#Data],3,0)</f>
        <v>1067</v>
      </c>
      <c r="J3181" s="11">
        <f t="shared" si="297"/>
        <v>3201</v>
      </c>
      <c r="K3181" s="11">
        <f t="shared" si="298"/>
        <v>5427</v>
      </c>
      <c r="L3181" s="11">
        <f t="shared" si="299"/>
        <v>2226</v>
      </c>
      <c r="M3181" t="str">
        <f>VLOOKUP(C3181,[1]!Location_Data[#Data],2,0)</f>
        <v>Sacramento</v>
      </c>
      <c r="N3181" t="str">
        <f>VLOOKUP(D3181,[1]!Salespeople_Data[#Data],2,0)</f>
        <v>Kevin Butler</v>
      </c>
      <c r="O3181" t="str">
        <f>VLOOKUP(E3181,[1]!Customer_Data[#Data],2,0)</f>
        <v>Ryan Bailey</v>
      </c>
      <c r="P3181" s="15">
        <f t="shared" si="294"/>
        <v>1</v>
      </c>
      <c r="Q3181">
        <f t="shared" si="295"/>
        <v>10</v>
      </c>
      <c r="R3181">
        <f t="shared" si="296"/>
        <v>2020</v>
      </c>
    </row>
    <row r="3182" spans="1:18" x14ac:dyDescent="0.25">
      <c r="A3182" s="2" t="s">
        <v>4191</v>
      </c>
      <c r="B3182" s="2" t="s">
        <v>119</v>
      </c>
      <c r="C3182" s="2" t="s">
        <v>14</v>
      </c>
      <c r="D3182" s="2" t="s">
        <v>91</v>
      </c>
      <c r="E3182" s="2" t="s">
        <v>3605</v>
      </c>
      <c r="F3182" s="3">
        <v>44020</v>
      </c>
      <c r="G3182" s="2">
        <v>1</v>
      </c>
      <c r="H3182" s="11">
        <f>VLOOKUP(B3182,[1]!Product_Data[#Data],4,0)</f>
        <v>1077</v>
      </c>
      <c r="I3182" s="11">
        <f>VLOOKUP(B3182,[1]!Product_Data[#Data],3,0)</f>
        <v>732</v>
      </c>
      <c r="J3182" s="11">
        <f t="shared" si="297"/>
        <v>732</v>
      </c>
      <c r="K3182" s="11">
        <f t="shared" si="298"/>
        <v>1077</v>
      </c>
      <c r="L3182" s="11">
        <f t="shared" si="299"/>
        <v>345</v>
      </c>
      <c r="M3182" t="str">
        <f>VLOOKUP(C3182,[1]!Location_Data[#Data],2,0)</f>
        <v>Santa Clarita</v>
      </c>
      <c r="N3182" t="str">
        <f>VLOOKUP(D3182,[1]!Salespeople_Data[#Data],2,0)</f>
        <v>Howard Gardner</v>
      </c>
      <c r="O3182" t="str">
        <f>VLOOKUP(E3182,[1]!Customer_Data[#Data],2,0)</f>
        <v>Terry Robinson</v>
      </c>
      <c r="P3182" s="15">
        <f t="shared" si="294"/>
        <v>4</v>
      </c>
      <c r="Q3182">
        <f t="shared" si="295"/>
        <v>7</v>
      </c>
      <c r="R3182">
        <f t="shared" si="296"/>
        <v>2020</v>
      </c>
    </row>
    <row r="3183" spans="1:18" x14ac:dyDescent="0.25">
      <c r="A3183" s="4" t="s">
        <v>4192</v>
      </c>
      <c r="B3183" s="4" t="s">
        <v>560</v>
      </c>
      <c r="C3183" s="4" t="s">
        <v>90</v>
      </c>
      <c r="D3183" s="4" t="s">
        <v>239</v>
      </c>
      <c r="E3183" s="4" t="s">
        <v>1328</v>
      </c>
      <c r="F3183" s="5">
        <v>44124</v>
      </c>
      <c r="G3183" s="4">
        <v>1</v>
      </c>
      <c r="H3183" s="11">
        <f>VLOOKUP(B3183,[1]!Product_Data[#Data],4,0)</f>
        <v>1809</v>
      </c>
      <c r="I3183" s="11">
        <f>VLOOKUP(B3183,[1]!Product_Data[#Data],3,0)</f>
        <v>1067</v>
      </c>
      <c r="J3183" s="11">
        <f t="shared" si="297"/>
        <v>1067</v>
      </c>
      <c r="K3183" s="11">
        <f t="shared" si="298"/>
        <v>1809</v>
      </c>
      <c r="L3183" s="11">
        <f t="shared" si="299"/>
        <v>742</v>
      </c>
      <c r="M3183" t="str">
        <f>VLOOKUP(C3183,[1]!Location_Data[#Data],2,0)</f>
        <v>Irvine</v>
      </c>
      <c r="N3183" t="str">
        <f>VLOOKUP(D3183,[1]!Salespeople_Data[#Data],2,0)</f>
        <v>John Reyes</v>
      </c>
      <c r="O3183" t="str">
        <f>VLOOKUP(E3183,[1]!Customer_Data[#Data],2,0)</f>
        <v>Willie Harrison</v>
      </c>
      <c r="P3183" s="15">
        <f t="shared" si="294"/>
        <v>3</v>
      </c>
      <c r="Q3183">
        <f t="shared" si="295"/>
        <v>10</v>
      </c>
      <c r="R3183">
        <f t="shared" si="296"/>
        <v>2020</v>
      </c>
    </row>
    <row r="3184" spans="1:18" x14ac:dyDescent="0.25">
      <c r="A3184" s="2" t="s">
        <v>4193</v>
      </c>
      <c r="B3184" s="2" t="s">
        <v>370</v>
      </c>
      <c r="C3184" s="2" t="s">
        <v>490</v>
      </c>
      <c r="D3184" s="2" t="s">
        <v>53</v>
      </c>
      <c r="E3184" s="2" t="s">
        <v>3773</v>
      </c>
      <c r="F3184" s="3">
        <v>44063</v>
      </c>
      <c r="G3184" s="2">
        <v>4</v>
      </c>
      <c r="H3184" s="11">
        <f>VLOOKUP(B3184,[1]!Product_Data[#Data],4,0)</f>
        <v>771</v>
      </c>
      <c r="I3184" s="11">
        <f>VLOOKUP(B3184,[1]!Product_Data[#Data],3,0)</f>
        <v>648</v>
      </c>
      <c r="J3184" s="11">
        <f t="shared" si="297"/>
        <v>2592</v>
      </c>
      <c r="K3184" s="11">
        <f t="shared" si="298"/>
        <v>3084</v>
      </c>
      <c r="L3184" s="11">
        <f t="shared" si="299"/>
        <v>492</v>
      </c>
      <c r="M3184" t="str">
        <f>VLOOKUP(C3184,[1]!Location_Data[#Data],2,0)</f>
        <v>Temecula</v>
      </c>
      <c r="N3184" t="str">
        <f>VLOOKUP(D3184,[1]!Salespeople_Data[#Data],2,0)</f>
        <v>Scott Mason</v>
      </c>
      <c r="O3184" t="str">
        <f>VLOOKUP(E3184,[1]!Customer_Data[#Data],2,0)</f>
        <v>Earl Robinson</v>
      </c>
      <c r="P3184" s="15">
        <f t="shared" si="294"/>
        <v>5</v>
      </c>
      <c r="Q3184">
        <f t="shared" si="295"/>
        <v>8</v>
      </c>
      <c r="R3184">
        <f t="shared" si="296"/>
        <v>2020</v>
      </c>
    </row>
    <row r="3185" spans="1:18" x14ac:dyDescent="0.25">
      <c r="A3185" s="4" t="s">
        <v>4194</v>
      </c>
      <c r="B3185" s="4" t="s">
        <v>144</v>
      </c>
      <c r="C3185" s="4" t="s">
        <v>249</v>
      </c>
      <c r="D3185" s="4" t="s">
        <v>63</v>
      </c>
      <c r="E3185" s="4" t="s">
        <v>3882</v>
      </c>
      <c r="F3185" s="5">
        <v>44170</v>
      </c>
      <c r="G3185" s="4">
        <v>3</v>
      </c>
      <c r="H3185" s="11">
        <f>VLOOKUP(B3185,[1]!Product_Data[#Data],4,0)</f>
        <v>2410</v>
      </c>
      <c r="I3185" s="11">
        <f>VLOOKUP(B3185,[1]!Product_Data[#Data],3,0)</f>
        <v>1518</v>
      </c>
      <c r="J3185" s="11">
        <f t="shared" si="297"/>
        <v>4554</v>
      </c>
      <c r="K3185" s="11">
        <f t="shared" si="298"/>
        <v>7230</v>
      </c>
      <c r="L3185" s="11">
        <f t="shared" si="299"/>
        <v>2676</v>
      </c>
      <c r="M3185" t="str">
        <f>VLOOKUP(C3185,[1]!Location_Data[#Data],2,0)</f>
        <v>Roseville</v>
      </c>
      <c r="N3185" t="str">
        <f>VLOOKUP(D3185,[1]!Salespeople_Data[#Data],2,0)</f>
        <v>Jeremy Mendoza</v>
      </c>
      <c r="O3185" t="str">
        <f>VLOOKUP(E3185,[1]!Customer_Data[#Data],2,0)</f>
        <v>Gary Porter</v>
      </c>
      <c r="P3185" s="15">
        <f t="shared" si="294"/>
        <v>7</v>
      </c>
      <c r="Q3185">
        <f t="shared" si="295"/>
        <v>12</v>
      </c>
      <c r="R3185">
        <f t="shared" si="296"/>
        <v>2020</v>
      </c>
    </row>
    <row r="3186" spans="1:18" x14ac:dyDescent="0.25">
      <c r="A3186" s="2" t="s">
        <v>4195</v>
      </c>
      <c r="B3186" s="2" t="s">
        <v>69</v>
      </c>
      <c r="C3186" s="2" t="s">
        <v>224</v>
      </c>
      <c r="D3186" s="2" t="s">
        <v>87</v>
      </c>
      <c r="E3186" s="2" t="s">
        <v>853</v>
      </c>
      <c r="F3186" s="3">
        <v>43837</v>
      </c>
      <c r="G3186" s="2">
        <v>3</v>
      </c>
      <c r="H3186" s="11">
        <f>VLOOKUP(B3186,[1]!Product_Data[#Data],4,0)</f>
        <v>1351</v>
      </c>
      <c r="I3186" s="11">
        <f>VLOOKUP(B3186,[1]!Product_Data[#Data],3,0)</f>
        <v>1108</v>
      </c>
      <c r="J3186" s="11">
        <f t="shared" si="297"/>
        <v>3324</v>
      </c>
      <c r="K3186" s="11">
        <f t="shared" si="298"/>
        <v>4053</v>
      </c>
      <c r="L3186" s="11">
        <f t="shared" si="299"/>
        <v>729</v>
      </c>
      <c r="M3186" t="str">
        <f>VLOOKUP(C3186,[1]!Location_Data[#Data],2,0)</f>
        <v>Huntington Beach</v>
      </c>
      <c r="N3186" t="str">
        <f>VLOOKUP(D3186,[1]!Salespeople_Data[#Data],2,0)</f>
        <v>Martin Perry</v>
      </c>
      <c r="O3186" t="str">
        <f>VLOOKUP(E3186,[1]!Customer_Data[#Data],2,0)</f>
        <v>Daniel Berry</v>
      </c>
      <c r="P3186" s="15">
        <f t="shared" si="294"/>
        <v>3</v>
      </c>
      <c r="Q3186">
        <f t="shared" si="295"/>
        <v>1</v>
      </c>
      <c r="R3186">
        <f t="shared" si="296"/>
        <v>2020</v>
      </c>
    </row>
    <row r="3187" spans="1:18" x14ac:dyDescent="0.25">
      <c r="A3187" s="4" t="s">
        <v>4196</v>
      </c>
      <c r="B3187" s="4" t="s">
        <v>569</v>
      </c>
      <c r="C3187" s="4" t="s">
        <v>527</v>
      </c>
      <c r="D3187" s="4" t="s">
        <v>356</v>
      </c>
      <c r="E3187" s="4" t="s">
        <v>1790</v>
      </c>
      <c r="F3187" s="5">
        <v>44095</v>
      </c>
      <c r="G3187" s="4">
        <v>1</v>
      </c>
      <c r="H3187" s="11">
        <f>VLOOKUP(B3187,[1]!Product_Data[#Data],4,0)</f>
        <v>1178</v>
      </c>
      <c r="I3187" s="11">
        <f>VLOOKUP(B3187,[1]!Product_Data[#Data],3,0)</f>
        <v>683</v>
      </c>
      <c r="J3187" s="11">
        <f t="shared" si="297"/>
        <v>683</v>
      </c>
      <c r="K3187" s="11">
        <f t="shared" si="298"/>
        <v>1178</v>
      </c>
      <c r="L3187" s="11">
        <f t="shared" si="299"/>
        <v>495</v>
      </c>
      <c r="M3187" t="str">
        <f>VLOOKUP(C3187,[1]!Location_Data[#Data],2,0)</f>
        <v>Stockton</v>
      </c>
      <c r="N3187" t="str">
        <f>VLOOKUP(D3187,[1]!Salespeople_Data[#Data],2,0)</f>
        <v>Jimmy Young</v>
      </c>
      <c r="O3187" t="str">
        <f>VLOOKUP(E3187,[1]!Customer_Data[#Data],2,0)</f>
        <v>Alan Parker</v>
      </c>
      <c r="P3187" s="15">
        <f t="shared" si="294"/>
        <v>2</v>
      </c>
      <c r="Q3187">
        <f t="shared" si="295"/>
        <v>9</v>
      </c>
      <c r="R3187">
        <f t="shared" si="296"/>
        <v>2020</v>
      </c>
    </row>
    <row r="3188" spans="1:18" x14ac:dyDescent="0.25">
      <c r="A3188" s="2" t="s">
        <v>4197</v>
      </c>
      <c r="B3188" s="2" t="s">
        <v>1149</v>
      </c>
      <c r="C3188" s="2" t="s">
        <v>450</v>
      </c>
      <c r="D3188" s="2" t="s">
        <v>146</v>
      </c>
      <c r="E3188" s="2" t="s">
        <v>281</v>
      </c>
      <c r="F3188" s="3">
        <v>43933</v>
      </c>
      <c r="G3188" s="2">
        <v>3</v>
      </c>
      <c r="H3188" s="11">
        <f>VLOOKUP(B3188,[1]!Product_Data[#Data],4,0)</f>
        <v>847</v>
      </c>
      <c r="I3188" s="11">
        <f>VLOOKUP(B3188,[1]!Product_Data[#Data],3,0)</f>
        <v>534</v>
      </c>
      <c r="J3188" s="11">
        <f t="shared" si="297"/>
        <v>1602</v>
      </c>
      <c r="K3188" s="11">
        <f t="shared" si="298"/>
        <v>2541</v>
      </c>
      <c r="L3188" s="11">
        <f t="shared" si="299"/>
        <v>939</v>
      </c>
      <c r="M3188" t="str">
        <f>VLOOKUP(C3188,[1]!Location_Data[#Data],2,0)</f>
        <v>Simi Valley</v>
      </c>
      <c r="N3188" t="str">
        <f>VLOOKUP(D3188,[1]!Salespeople_Data[#Data],2,0)</f>
        <v>Carl Elliott</v>
      </c>
      <c r="O3188" t="str">
        <f>VLOOKUP(E3188,[1]!Customer_Data[#Data],2,0)</f>
        <v>Joshua Hunt</v>
      </c>
      <c r="P3188" s="15">
        <f t="shared" si="294"/>
        <v>1</v>
      </c>
      <c r="Q3188">
        <f t="shared" si="295"/>
        <v>4</v>
      </c>
      <c r="R3188">
        <f t="shared" si="296"/>
        <v>2020</v>
      </c>
    </row>
    <row r="3189" spans="1:18" x14ac:dyDescent="0.25">
      <c r="A3189" s="4" t="s">
        <v>4198</v>
      </c>
      <c r="B3189" s="4" t="s">
        <v>408</v>
      </c>
      <c r="C3189" s="4" t="s">
        <v>246</v>
      </c>
      <c r="D3189" s="4" t="s">
        <v>170</v>
      </c>
      <c r="E3189" s="4" t="s">
        <v>1189</v>
      </c>
      <c r="F3189" s="5">
        <v>43851</v>
      </c>
      <c r="G3189" s="4">
        <v>3</v>
      </c>
      <c r="H3189" s="11">
        <f>VLOOKUP(B3189,[1]!Product_Data[#Data],4,0)</f>
        <v>1405</v>
      </c>
      <c r="I3189" s="11">
        <f>VLOOKUP(B3189,[1]!Product_Data[#Data],3,0)</f>
        <v>1054</v>
      </c>
      <c r="J3189" s="11">
        <f t="shared" si="297"/>
        <v>3162</v>
      </c>
      <c r="K3189" s="11">
        <f t="shared" si="298"/>
        <v>4215</v>
      </c>
      <c r="L3189" s="11">
        <f t="shared" si="299"/>
        <v>1053</v>
      </c>
      <c r="M3189" t="str">
        <f>VLOOKUP(C3189,[1]!Location_Data[#Data],2,0)</f>
        <v>San Francisco</v>
      </c>
      <c r="N3189" t="str">
        <f>VLOOKUP(D3189,[1]!Salespeople_Data[#Data],2,0)</f>
        <v>Sean Miller</v>
      </c>
      <c r="O3189" t="str">
        <f>VLOOKUP(E3189,[1]!Customer_Data[#Data],2,0)</f>
        <v>Billy Nelson</v>
      </c>
      <c r="P3189" s="15">
        <f t="shared" si="294"/>
        <v>3</v>
      </c>
      <c r="Q3189">
        <f t="shared" si="295"/>
        <v>1</v>
      </c>
      <c r="R3189">
        <f t="shared" si="296"/>
        <v>2020</v>
      </c>
    </row>
    <row r="3190" spans="1:18" x14ac:dyDescent="0.25">
      <c r="A3190" s="2" t="s">
        <v>4199</v>
      </c>
      <c r="B3190" s="2" t="s">
        <v>109</v>
      </c>
      <c r="C3190" s="2" t="s">
        <v>182</v>
      </c>
      <c r="D3190" s="2" t="s">
        <v>111</v>
      </c>
      <c r="E3190" s="2" t="s">
        <v>565</v>
      </c>
      <c r="F3190" s="3">
        <v>43832</v>
      </c>
      <c r="G3190" s="2">
        <v>1</v>
      </c>
      <c r="H3190" s="11">
        <f>VLOOKUP(B3190,[1]!Product_Data[#Data],4,0)</f>
        <v>1783</v>
      </c>
      <c r="I3190" s="11">
        <f>VLOOKUP(B3190,[1]!Product_Data[#Data],3,0)</f>
        <v>1230</v>
      </c>
      <c r="J3190" s="11">
        <f t="shared" si="297"/>
        <v>1230</v>
      </c>
      <c r="K3190" s="11">
        <f t="shared" si="298"/>
        <v>1783</v>
      </c>
      <c r="L3190" s="11">
        <f t="shared" si="299"/>
        <v>553</v>
      </c>
      <c r="M3190" t="str">
        <f>VLOOKUP(C3190,[1]!Location_Data[#Data],2,0)</f>
        <v>Vallejo</v>
      </c>
      <c r="N3190" t="str">
        <f>VLOOKUP(D3190,[1]!Salespeople_Data[#Data],2,0)</f>
        <v>Ryan Welch</v>
      </c>
      <c r="O3190" t="str">
        <f>VLOOKUP(E3190,[1]!Customer_Data[#Data],2,0)</f>
        <v>Nicholas Ward</v>
      </c>
      <c r="P3190" s="15">
        <f t="shared" si="294"/>
        <v>5</v>
      </c>
      <c r="Q3190">
        <f t="shared" si="295"/>
        <v>1</v>
      </c>
      <c r="R3190">
        <f t="shared" si="296"/>
        <v>2020</v>
      </c>
    </row>
    <row r="3191" spans="1:18" x14ac:dyDescent="0.25">
      <c r="A3191" s="4" t="s">
        <v>4200</v>
      </c>
      <c r="B3191" s="4" t="s">
        <v>666</v>
      </c>
      <c r="C3191" s="4" t="s">
        <v>52</v>
      </c>
      <c r="D3191" s="4" t="s">
        <v>225</v>
      </c>
      <c r="E3191" s="4" t="s">
        <v>900</v>
      </c>
      <c r="F3191" s="5">
        <v>43890</v>
      </c>
      <c r="G3191" s="4">
        <v>1</v>
      </c>
      <c r="H3191" s="11">
        <f>VLOOKUP(B3191,[1]!Product_Data[#Data],4,0)</f>
        <v>2241</v>
      </c>
      <c r="I3191" s="11">
        <f>VLOOKUP(B3191,[1]!Product_Data[#Data],3,0)</f>
        <v>1367</v>
      </c>
      <c r="J3191" s="11">
        <f t="shared" si="297"/>
        <v>1367</v>
      </c>
      <c r="K3191" s="11">
        <f t="shared" si="298"/>
        <v>2241</v>
      </c>
      <c r="L3191" s="11">
        <f t="shared" si="299"/>
        <v>874</v>
      </c>
      <c r="M3191" t="str">
        <f>VLOOKUP(C3191,[1]!Location_Data[#Data],2,0)</f>
        <v>Pasadena</v>
      </c>
      <c r="N3191" t="str">
        <f>VLOOKUP(D3191,[1]!Salespeople_Data[#Data],2,0)</f>
        <v>Andrew Bowman</v>
      </c>
      <c r="O3191" t="str">
        <f>VLOOKUP(E3191,[1]!Customer_Data[#Data],2,0)</f>
        <v>Gerald Clark</v>
      </c>
      <c r="P3191" s="15">
        <f t="shared" si="294"/>
        <v>7</v>
      </c>
      <c r="Q3191">
        <f t="shared" si="295"/>
        <v>2</v>
      </c>
      <c r="R3191">
        <f t="shared" si="296"/>
        <v>2020</v>
      </c>
    </row>
    <row r="3192" spans="1:18" x14ac:dyDescent="0.25">
      <c r="A3192" s="2" t="s">
        <v>4201</v>
      </c>
      <c r="B3192" s="2" t="s">
        <v>389</v>
      </c>
      <c r="C3192" s="2" t="s">
        <v>204</v>
      </c>
      <c r="D3192" s="2" t="s">
        <v>106</v>
      </c>
      <c r="E3192" s="2" t="s">
        <v>1453</v>
      </c>
      <c r="F3192" s="3">
        <v>43897</v>
      </c>
      <c r="G3192" s="2">
        <v>1</v>
      </c>
      <c r="H3192" s="11">
        <f>VLOOKUP(B3192,[1]!Product_Data[#Data],4,0)</f>
        <v>1367</v>
      </c>
      <c r="I3192" s="11">
        <f>VLOOKUP(B3192,[1]!Product_Data[#Data],3,0)</f>
        <v>984</v>
      </c>
      <c r="J3192" s="11">
        <f t="shared" si="297"/>
        <v>984</v>
      </c>
      <c r="K3192" s="11">
        <f t="shared" si="298"/>
        <v>1367</v>
      </c>
      <c r="L3192" s="11">
        <f t="shared" si="299"/>
        <v>383</v>
      </c>
      <c r="M3192" t="str">
        <f>VLOOKUP(C3192,[1]!Location_Data[#Data],2,0)</f>
        <v>Corona</v>
      </c>
      <c r="N3192" t="str">
        <f>VLOOKUP(D3192,[1]!Salespeople_Data[#Data],2,0)</f>
        <v>Patrick Ruiz</v>
      </c>
      <c r="O3192" t="str">
        <f>VLOOKUP(E3192,[1]!Customer_Data[#Data],2,0)</f>
        <v>Henry Stanley</v>
      </c>
      <c r="P3192" s="15">
        <f t="shared" si="294"/>
        <v>7</v>
      </c>
      <c r="Q3192">
        <f t="shared" si="295"/>
        <v>3</v>
      </c>
      <c r="R3192">
        <f t="shared" si="296"/>
        <v>2020</v>
      </c>
    </row>
    <row r="3193" spans="1:18" x14ac:dyDescent="0.25">
      <c r="A3193" s="4" t="s">
        <v>4202</v>
      </c>
      <c r="B3193" s="4" t="s">
        <v>189</v>
      </c>
      <c r="C3193" s="4" t="s">
        <v>643</v>
      </c>
      <c r="D3193" s="4" t="s">
        <v>80</v>
      </c>
      <c r="E3193" s="4" t="s">
        <v>678</v>
      </c>
      <c r="F3193" s="5">
        <v>44044</v>
      </c>
      <c r="G3193" s="4">
        <v>1</v>
      </c>
      <c r="H3193" s="11">
        <f>VLOOKUP(B3193,[1]!Product_Data[#Data],4,0)</f>
        <v>1783</v>
      </c>
      <c r="I3193" s="11">
        <f>VLOOKUP(B3193,[1]!Product_Data[#Data],3,0)</f>
        <v>1516</v>
      </c>
      <c r="J3193" s="11">
        <f t="shared" si="297"/>
        <v>1516</v>
      </c>
      <c r="K3193" s="11">
        <f t="shared" si="298"/>
        <v>1783</v>
      </c>
      <c r="L3193" s="11">
        <f t="shared" si="299"/>
        <v>267</v>
      </c>
      <c r="M3193" t="str">
        <f>VLOOKUP(C3193,[1]!Location_Data[#Data],2,0)</f>
        <v>Hayward</v>
      </c>
      <c r="N3193" t="str">
        <f>VLOOKUP(D3193,[1]!Salespeople_Data[#Data],2,0)</f>
        <v>Henry Nelson</v>
      </c>
      <c r="O3193" t="str">
        <f>VLOOKUP(E3193,[1]!Customer_Data[#Data],2,0)</f>
        <v>Sean Morris</v>
      </c>
      <c r="P3193" s="15">
        <f t="shared" si="294"/>
        <v>7</v>
      </c>
      <c r="Q3193">
        <f t="shared" si="295"/>
        <v>8</v>
      </c>
      <c r="R3193">
        <f t="shared" si="296"/>
        <v>2020</v>
      </c>
    </row>
    <row r="3194" spans="1:18" x14ac:dyDescent="0.25">
      <c r="A3194" s="2" t="s">
        <v>4203</v>
      </c>
      <c r="B3194" s="2" t="s">
        <v>395</v>
      </c>
      <c r="C3194" s="2" t="s">
        <v>215</v>
      </c>
      <c r="D3194" s="2" t="s">
        <v>96</v>
      </c>
      <c r="E3194" s="2" t="s">
        <v>2730</v>
      </c>
      <c r="F3194" s="3">
        <v>43941</v>
      </c>
      <c r="G3194" s="2">
        <v>3</v>
      </c>
      <c r="H3194" s="11">
        <f>VLOOKUP(B3194,[1]!Product_Data[#Data],4,0)</f>
        <v>2257</v>
      </c>
      <c r="I3194" s="11">
        <f>VLOOKUP(B3194,[1]!Product_Data[#Data],3,0)</f>
        <v>1535</v>
      </c>
      <c r="J3194" s="11">
        <f t="shared" si="297"/>
        <v>4605</v>
      </c>
      <c r="K3194" s="11">
        <f t="shared" si="298"/>
        <v>6771</v>
      </c>
      <c r="L3194" s="11">
        <f t="shared" si="299"/>
        <v>2166</v>
      </c>
      <c r="M3194" t="str">
        <f>VLOOKUP(C3194,[1]!Location_Data[#Data],2,0)</f>
        <v>El Cajon</v>
      </c>
      <c r="N3194" t="str">
        <f>VLOOKUP(D3194,[1]!Salespeople_Data[#Data],2,0)</f>
        <v>Brian Thomas</v>
      </c>
      <c r="O3194" t="str">
        <f>VLOOKUP(E3194,[1]!Customer_Data[#Data],2,0)</f>
        <v>George Hill</v>
      </c>
      <c r="P3194" s="15">
        <f t="shared" si="294"/>
        <v>2</v>
      </c>
      <c r="Q3194">
        <f t="shared" si="295"/>
        <v>4</v>
      </c>
      <c r="R3194">
        <f t="shared" si="296"/>
        <v>2020</v>
      </c>
    </row>
    <row r="3195" spans="1:18" x14ac:dyDescent="0.25">
      <c r="A3195" s="4" t="s">
        <v>4204</v>
      </c>
      <c r="B3195" s="4" t="s">
        <v>560</v>
      </c>
      <c r="C3195" s="4" t="s">
        <v>286</v>
      </c>
      <c r="D3195" s="4" t="s">
        <v>308</v>
      </c>
      <c r="E3195" s="4" t="s">
        <v>287</v>
      </c>
      <c r="F3195" s="5">
        <v>44144</v>
      </c>
      <c r="G3195" s="4">
        <v>1</v>
      </c>
      <c r="H3195" s="11">
        <f>VLOOKUP(B3195,[1]!Product_Data[#Data],4,0)</f>
        <v>1809</v>
      </c>
      <c r="I3195" s="11">
        <f>VLOOKUP(B3195,[1]!Product_Data[#Data],3,0)</f>
        <v>1067</v>
      </c>
      <c r="J3195" s="11">
        <f t="shared" si="297"/>
        <v>1067</v>
      </c>
      <c r="K3195" s="11">
        <f t="shared" si="298"/>
        <v>1809</v>
      </c>
      <c r="L3195" s="11">
        <f t="shared" si="299"/>
        <v>742</v>
      </c>
      <c r="M3195" t="str">
        <f>VLOOKUP(C3195,[1]!Location_Data[#Data],2,0)</f>
        <v>El Monte</v>
      </c>
      <c r="N3195" t="str">
        <f>VLOOKUP(D3195,[1]!Salespeople_Data[#Data],2,0)</f>
        <v>Fred Robertson</v>
      </c>
      <c r="O3195" t="str">
        <f>VLOOKUP(E3195,[1]!Customer_Data[#Data],2,0)</f>
        <v>Billy Miller</v>
      </c>
      <c r="P3195" s="15">
        <f t="shared" si="294"/>
        <v>2</v>
      </c>
      <c r="Q3195">
        <f t="shared" si="295"/>
        <v>11</v>
      </c>
      <c r="R3195">
        <f t="shared" si="296"/>
        <v>2020</v>
      </c>
    </row>
    <row r="3196" spans="1:18" x14ac:dyDescent="0.25">
      <c r="A3196" s="2" t="s">
        <v>4205</v>
      </c>
      <c r="B3196" s="2" t="s">
        <v>435</v>
      </c>
      <c r="C3196" s="2" t="s">
        <v>519</v>
      </c>
      <c r="D3196" s="2" t="s">
        <v>170</v>
      </c>
      <c r="E3196" s="2" t="s">
        <v>1046</v>
      </c>
      <c r="F3196" s="3">
        <v>44188</v>
      </c>
      <c r="G3196" s="2">
        <v>1</v>
      </c>
      <c r="H3196" s="11">
        <f>VLOOKUP(B3196,[1]!Product_Data[#Data],4,0)</f>
        <v>2141</v>
      </c>
      <c r="I3196" s="11">
        <f>VLOOKUP(B3196,[1]!Product_Data[#Data],3,0)</f>
        <v>1777</v>
      </c>
      <c r="J3196" s="11">
        <f t="shared" si="297"/>
        <v>1777</v>
      </c>
      <c r="K3196" s="11">
        <f t="shared" si="298"/>
        <v>2141</v>
      </c>
      <c r="L3196" s="11">
        <f t="shared" si="299"/>
        <v>364</v>
      </c>
      <c r="M3196" t="str">
        <f>VLOOKUP(C3196,[1]!Location_Data[#Data],2,0)</f>
        <v>Anaheim</v>
      </c>
      <c r="N3196" t="str">
        <f>VLOOKUP(D3196,[1]!Salespeople_Data[#Data],2,0)</f>
        <v>Sean Miller</v>
      </c>
      <c r="O3196" t="str">
        <f>VLOOKUP(E3196,[1]!Customer_Data[#Data],2,0)</f>
        <v>Keith Stephens</v>
      </c>
      <c r="P3196" s="15">
        <f t="shared" si="294"/>
        <v>4</v>
      </c>
      <c r="Q3196">
        <f t="shared" si="295"/>
        <v>12</v>
      </c>
      <c r="R3196">
        <f t="shared" si="296"/>
        <v>2020</v>
      </c>
    </row>
    <row r="3197" spans="1:18" x14ac:dyDescent="0.25">
      <c r="A3197" s="4" t="s">
        <v>4206</v>
      </c>
      <c r="B3197" s="4" t="s">
        <v>925</v>
      </c>
      <c r="C3197" s="4" t="s">
        <v>105</v>
      </c>
      <c r="D3197" s="4" t="s">
        <v>40</v>
      </c>
      <c r="E3197" s="4" t="s">
        <v>2169</v>
      </c>
      <c r="F3197" s="5">
        <v>43865</v>
      </c>
      <c r="G3197" s="4">
        <v>1</v>
      </c>
      <c r="H3197" s="11">
        <f>VLOOKUP(B3197,[1]!Product_Data[#Data],4,0)</f>
        <v>136</v>
      </c>
      <c r="I3197" s="11">
        <f>VLOOKUP(B3197,[1]!Product_Data[#Data],3,0)</f>
        <v>72</v>
      </c>
      <c r="J3197" s="11">
        <f t="shared" si="297"/>
        <v>72</v>
      </c>
      <c r="K3197" s="11">
        <f t="shared" si="298"/>
        <v>136</v>
      </c>
      <c r="L3197" s="11">
        <f t="shared" si="299"/>
        <v>64</v>
      </c>
      <c r="M3197" t="str">
        <f>VLOOKUP(C3197,[1]!Location_Data[#Data],2,0)</f>
        <v>Daly City</v>
      </c>
      <c r="N3197" t="str">
        <f>VLOOKUP(D3197,[1]!Salespeople_Data[#Data],2,0)</f>
        <v>Brian Hansen</v>
      </c>
      <c r="O3197" t="str">
        <f>VLOOKUP(E3197,[1]!Customer_Data[#Data],2,0)</f>
        <v>Paul Holmes</v>
      </c>
      <c r="P3197" s="15">
        <f t="shared" si="294"/>
        <v>3</v>
      </c>
      <c r="Q3197">
        <f t="shared" si="295"/>
        <v>2</v>
      </c>
      <c r="R3197">
        <f t="shared" si="296"/>
        <v>2020</v>
      </c>
    </row>
    <row r="3198" spans="1:18" x14ac:dyDescent="0.25">
      <c r="A3198" s="2" t="s">
        <v>4207</v>
      </c>
      <c r="B3198" s="2" t="s">
        <v>370</v>
      </c>
      <c r="C3198" s="2" t="s">
        <v>100</v>
      </c>
      <c r="D3198" s="2" t="s">
        <v>111</v>
      </c>
      <c r="E3198" s="2" t="s">
        <v>4208</v>
      </c>
      <c r="F3198" s="3">
        <v>43881</v>
      </c>
      <c r="G3198" s="2">
        <v>2</v>
      </c>
      <c r="H3198" s="11">
        <f>VLOOKUP(B3198,[1]!Product_Data[#Data],4,0)</f>
        <v>771</v>
      </c>
      <c r="I3198" s="11">
        <f>VLOOKUP(B3198,[1]!Product_Data[#Data],3,0)</f>
        <v>648</v>
      </c>
      <c r="J3198" s="11">
        <f t="shared" si="297"/>
        <v>1296</v>
      </c>
      <c r="K3198" s="11">
        <f t="shared" si="298"/>
        <v>1542</v>
      </c>
      <c r="L3198" s="11">
        <f t="shared" si="299"/>
        <v>246</v>
      </c>
      <c r="M3198" t="str">
        <f>VLOOKUP(C3198,[1]!Location_Data[#Data],2,0)</f>
        <v>Victorville</v>
      </c>
      <c r="N3198" t="str">
        <f>VLOOKUP(D3198,[1]!Salespeople_Data[#Data],2,0)</f>
        <v>Ryan Welch</v>
      </c>
      <c r="O3198" t="str">
        <f>VLOOKUP(E3198,[1]!Customer_Data[#Data],2,0)</f>
        <v>Mark Kim</v>
      </c>
      <c r="P3198" s="15">
        <f t="shared" si="294"/>
        <v>5</v>
      </c>
      <c r="Q3198">
        <f t="shared" si="295"/>
        <v>2</v>
      </c>
      <c r="R3198">
        <f t="shared" si="296"/>
        <v>2020</v>
      </c>
    </row>
    <row r="3199" spans="1:18" x14ac:dyDescent="0.25">
      <c r="A3199" s="4" t="s">
        <v>4209</v>
      </c>
      <c r="B3199" s="4" t="s">
        <v>152</v>
      </c>
      <c r="C3199" s="4" t="s">
        <v>90</v>
      </c>
      <c r="D3199" s="4" t="s">
        <v>101</v>
      </c>
      <c r="E3199" s="4" t="s">
        <v>496</v>
      </c>
      <c r="F3199" s="5">
        <v>44109</v>
      </c>
      <c r="G3199" s="4">
        <v>1</v>
      </c>
      <c r="H3199" s="11">
        <f>VLOOKUP(B3199,[1]!Product_Data[#Data],4,0)</f>
        <v>951</v>
      </c>
      <c r="I3199" s="11">
        <f>VLOOKUP(B3199,[1]!Product_Data[#Data],3,0)</f>
        <v>504</v>
      </c>
      <c r="J3199" s="11">
        <f t="shared" si="297"/>
        <v>504</v>
      </c>
      <c r="K3199" s="11">
        <f t="shared" si="298"/>
        <v>951</v>
      </c>
      <c r="L3199" s="11">
        <f t="shared" si="299"/>
        <v>447</v>
      </c>
      <c r="M3199" t="str">
        <f>VLOOKUP(C3199,[1]!Location_Data[#Data],2,0)</f>
        <v>Irvine</v>
      </c>
      <c r="N3199" t="str">
        <f>VLOOKUP(D3199,[1]!Salespeople_Data[#Data],2,0)</f>
        <v>Scott Clark</v>
      </c>
      <c r="O3199" t="str">
        <f>VLOOKUP(E3199,[1]!Customer_Data[#Data],2,0)</f>
        <v>William Carpenter</v>
      </c>
      <c r="P3199" s="15">
        <f t="shared" si="294"/>
        <v>2</v>
      </c>
      <c r="Q3199">
        <f t="shared" si="295"/>
        <v>10</v>
      </c>
      <c r="R3199">
        <f t="shared" si="296"/>
        <v>2020</v>
      </c>
    </row>
    <row r="3200" spans="1:18" x14ac:dyDescent="0.25">
      <c r="A3200" s="2" t="s">
        <v>4210</v>
      </c>
      <c r="B3200" s="2" t="s">
        <v>245</v>
      </c>
      <c r="C3200" s="2" t="s">
        <v>380</v>
      </c>
      <c r="D3200" s="2" t="s">
        <v>25</v>
      </c>
      <c r="E3200" s="2" t="s">
        <v>423</v>
      </c>
      <c r="F3200" s="3">
        <v>44058</v>
      </c>
      <c r="G3200" s="2">
        <v>1</v>
      </c>
      <c r="H3200" s="11">
        <f>VLOOKUP(B3200,[1]!Product_Data[#Data],4,0)</f>
        <v>818</v>
      </c>
      <c r="I3200" s="11">
        <f>VLOOKUP(B3200,[1]!Product_Data[#Data],3,0)</f>
        <v>450</v>
      </c>
      <c r="J3200" s="11">
        <f t="shared" si="297"/>
        <v>450</v>
      </c>
      <c r="K3200" s="11">
        <f t="shared" si="298"/>
        <v>818</v>
      </c>
      <c r="L3200" s="11">
        <f t="shared" si="299"/>
        <v>368</v>
      </c>
      <c r="M3200" t="str">
        <f>VLOOKUP(C3200,[1]!Location_Data[#Data],2,0)</f>
        <v>Los Angeles</v>
      </c>
      <c r="N3200" t="str">
        <f>VLOOKUP(D3200,[1]!Salespeople_Data[#Data],2,0)</f>
        <v>Brian Davis</v>
      </c>
      <c r="O3200" t="str">
        <f>VLOOKUP(E3200,[1]!Customer_Data[#Data],2,0)</f>
        <v>Raymond Burke</v>
      </c>
      <c r="P3200" s="15">
        <f t="shared" si="294"/>
        <v>7</v>
      </c>
      <c r="Q3200">
        <f t="shared" si="295"/>
        <v>8</v>
      </c>
      <c r="R3200">
        <f t="shared" si="296"/>
        <v>2020</v>
      </c>
    </row>
    <row r="3201" spans="1:18" x14ac:dyDescent="0.25">
      <c r="A3201" s="4" t="s">
        <v>4211</v>
      </c>
      <c r="B3201" s="4" t="s">
        <v>600</v>
      </c>
      <c r="C3201" s="4" t="s">
        <v>39</v>
      </c>
      <c r="D3201" s="4" t="s">
        <v>71</v>
      </c>
      <c r="E3201" s="4" t="s">
        <v>1111</v>
      </c>
      <c r="F3201" s="5">
        <v>44106</v>
      </c>
      <c r="G3201" s="4">
        <v>3</v>
      </c>
      <c r="H3201" s="11">
        <f>VLOOKUP(B3201,[1]!Product_Data[#Data],4,0)</f>
        <v>368</v>
      </c>
      <c r="I3201" s="11">
        <f>VLOOKUP(B3201,[1]!Product_Data[#Data],3,0)</f>
        <v>269</v>
      </c>
      <c r="J3201" s="11">
        <f t="shared" si="297"/>
        <v>807</v>
      </c>
      <c r="K3201" s="11">
        <f t="shared" si="298"/>
        <v>1104</v>
      </c>
      <c r="L3201" s="11">
        <f t="shared" si="299"/>
        <v>297</v>
      </c>
      <c r="M3201" t="str">
        <f>VLOOKUP(C3201,[1]!Location_Data[#Data],2,0)</f>
        <v>Oceanside</v>
      </c>
      <c r="N3201" t="str">
        <f>VLOOKUP(D3201,[1]!Salespeople_Data[#Data],2,0)</f>
        <v>Gary Rodriguez</v>
      </c>
      <c r="O3201" t="str">
        <f>VLOOKUP(E3201,[1]!Customer_Data[#Data],2,0)</f>
        <v>Benjamin Carpenter</v>
      </c>
      <c r="P3201" s="15">
        <f t="shared" si="294"/>
        <v>6</v>
      </c>
      <c r="Q3201">
        <f t="shared" si="295"/>
        <v>10</v>
      </c>
      <c r="R3201">
        <f t="shared" si="296"/>
        <v>2020</v>
      </c>
    </row>
    <row r="3202" spans="1:18" x14ac:dyDescent="0.25">
      <c r="A3202" s="2" t="s">
        <v>4212</v>
      </c>
      <c r="B3202" s="2" t="s">
        <v>752</v>
      </c>
      <c r="C3202" s="2" t="s">
        <v>57</v>
      </c>
      <c r="D3202" s="2" t="s">
        <v>356</v>
      </c>
      <c r="E3202" s="2" t="s">
        <v>2730</v>
      </c>
      <c r="F3202" s="3">
        <v>44086</v>
      </c>
      <c r="G3202" s="2">
        <v>1</v>
      </c>
      <c r="H3202" s="11">
        <f>VLOOKUP(B3202,[1]!Product_Data[#Data],4,0)</f>
        <v>95</v>
      </c>
      <c r="I3202" s="11">
        <f>VLOOKUP(B3202,[1]!Product_Data[#Data],3,0)</f>
        <v>61</v>
      </c>
      <c r="J3202" s="11">
        <f t="shared" si="297"/>
        <v>61</v>
      </c>
      <c r="K3202" s="11">
        <f t="shared" si="298"/>
        <v>95</v>
      </c>
      <c r="L3202" s="11">
        <f t="shared" si="299"/>
        <v>34</v>
      </c>
      <c r="M3202" t="str">
        <f>VLOOKUP(C3202,[1]!Location_Data[#Data],2,0)</f>
        <v>Thousand Oaks</v>
      </c>
      <c r="N3202" t="str">
        <f>VLOOKUP(D3202,[1]!Salespeople_Data[#Data],2,0)</f>
        <v>Jimmy Young</v>
      </c>
      <c r="O3202" t="str">
        <f>VLOOKUP(E3202,[1]!Customer_Data[#Data],2,0)</f>
        <v>George Hill</v>
      </c>
      <c r="P3202" s="15">
        <f t="shared" ref="P3202:P3265" si="300">WEEKDAY(F3202)</f>
        <v>7</v>
      </c>
      <c r="Q3202">
        <f t="shared" ref="Q3202:Q3265" si="301">MONTH(F3202)</f>
        <v>9</v>
      </c>
      <c r="R3202">
        <f t="shared" ref="R3202:R3265" si="302">YEAR(F3202)</f>
        <v>2020</v>
      </c>
    </row>
    <row r="3203" spans="1:18" x14ac:dyDescent="0.25">
      <c r="A3203" s="4" t="s">
        <v>4213</v>
      </c>
      <c r="B3203" s="4" t="s">
        <v>275</v>
      </c>
      <c r="C3203" s="4" t="s">
        <v>276</v>
      </c>
      <c r="D3203" s="4" t="s">
        <v>212</v>
      </c>
      <c r="E3203" s="4" t="s">
        <v>162</v>
      </c>
      <c r="F3203" s="5">
        <v>43968</v>
      </c>
      <c r="G3203" s="4">
        <v>3</v>
      </c>
      <c r="H3203" s="11">
        <f>VLOOKUP(B3203,[1]!Product_Data[#Data],4,0)</f>
        <v>2353</v>
      </c>
      <c r="I3203" s="11">
        <f>VLOOKUP(B3203,[1]!Product_Data[#Data],3,0)</f>
        <v>1788</v>
      </c>
      <c r="J3203" s="11">
        <f t="shared" ref="J3203:J3266" si="303">PRODUCT(I3203,G3203)</f>
        <v>5364</v>
      </c>
      <c r="K3203" s="11">
        <f t="shared" ref="K3203:K3266" si="304">PRODUCT(H3203,G3203)</f>
        <v>7059</v>
      </c>
      <c r="L3203" s="11">
        <f t="shared" ref="L3203:L3266" si="305">K3203-J3203</f>
        <v>1695</v>
      </c>
      <c r="M3203" t="str">
        <f>VLOOKUP(C3203,[1]!Location_Data[#Data],2,0)</f>
        <v>Orange</v>
      </c>
      <c r="N3203" t="str">
        <f>VLOOKUP(D3203,[1]!Salespeople_Data[#Data],2,0)</f>
        <v>Ronald Reed</v>
      </c>
      <c r="O3203" t="str">
        <f>VLOOKUP(E3203,[1]!Customer_Data[#Data],2,0)</f>
        <v>William Andrews</v>
      </c>
      <c r="P3203" s="15">
        <f t="shared" si="300"/>
        <v>1</v>
      </c>
      <c r="Q3203">
        <f t="shared" si="301"/>
        <v>5</v>
      </c>
      <c r="R3203">
        <f t="shared" si="302"/>
        <v>2020</v>
      </c>
    </row>
    <row r="3204" spans="1:18" x14ac:dyDescent="0.25">
      <c r="A3204" s="2" t="s">
        <v>4214</v>
      </c>
      <c r="B3204" s="2" t="s">
        <v>626</v>
      </c>
      <c r="C3204" s="2" t="s">
        <v>115</v>
      </c>
      <c r="D3204" s="2" t="s">
        <v>25</v>
      </c>
      <c r="E3204" s="2" t="s">
        <v>2018</v>
      </c>
      <c r="F3204" s="3">
        <v>43851</v>
      </c>
      <c r="G3204" s="2">
        <v>2</v>
      </c>
      <c r="H3204" s="11">
        <f>VLOOKUP(B3204,[1]!Product_Data[#Data],4,0)</f>
        <v>584</v>
      </c>
      <c r="I3204" s="11">
        <f>VLOOKUP(B3204,[1]!Product_Data[#Data],3,0)</f>
        <v>420</v>
      </c>
      <c r="J3204" s="11">
        <f t="shared" si="303"/>
        <v>840</v>
      </c>
      <c r="K3204" s="11">
        <f t="shared" si="304"/>
        <v>1168</v>
      </c>
      <c r="L3204" s="11">
        <f t="shared" si="305"/>
        <v>328</v>
      </c>
      <c r="M3204" t="str">
        <f>VLOOKUP(C3204,[1]!Location_Data[#Data],2,0)</f>
        <v>Glendale</v>
      </c>
      <c r="N3204" t="str">
        <f>VLOOKUP(D3204,[1]!Salespeople_Data[#Data],2,0)</f>
        <v>Brian Davis</v>
      </c>
      <c r="O3204" t="str">
        <f>VLOOKUP(E3204,[1]!Customer_Data[#Data],2,0)</f>
        <v>Paul Chapman</v>
      </c>
      <c r="P3204" s="15">
        <f t="shared" si="300"/>
        <v>3</v>
      </c>
      <c r="Q3204">
        <f t="shared" si="301"/>
        <v>1</v>
      </c>
      <c r="R3204">
        <f t="shared" si="302"/>
        <v>2020</v>
      </c>
    </row>
    <row r="3205" spans="1:18" x14ac:dyDescent="0.25">
      <c r="A3205" s="4" t="s">
        <v>4215</v>
      </c>
      <c r="B3205" s="4" t="s">
        <v>440</v>
      </c>
      <c r="C3205" s="4" t="s">
        <v>377</v>
      </c>
      <c r="D3205" s="4" t="s">
        <v>40</v>
      </c>
      <c r="E3205" s="4" t="s">
        <v>455</v>
      </c>
      <c r="F3205" s="5">
        <v>43923</v>
      </c>
      <c r="G3205" s="4">
        <v>1</v>
      </c>
      <c r="H3205" s="11">
        <f>VLOOKUP(B3205,[1]!Product_Data[#Data],4,0)</f>
        <v>800</v>
      </c>
      <c r="I3205" s="11">
        <f>VLOOKUP(B3205,[1]!Product_Data[#Data],3,0)</f>
        <v>536</v>
      </c>
      <c r="J3205" s="11">
        <f t="shared" si="303"/>
        <v>536</v>
      </c>
      <c r="K3205" s="11">
        <f t="shared" si="304"/>
        <v>800</v>
      </c>
      <c r="L3205" s="11">
        <f t="shared" si="305"/>
        <v>264</v>
      </c>
      <c r="M3205" t="str">
        <f>VLOOKUP(C3205,[1]!Location_Data[#Data],2,0)</f>
        <v>San Diego</v>
      </c>
      <c r="N3205" t="str">
        <f>VLOOKUP(D3205,[1]!Salespeople_Data[#Data],2,0)</f>
        <v>Brian Hansen</v>
      </c>
      <c r="O3205" t="str">
        <f>VLOOKUP(E3205,[1]!Customer_Data[#Data],2,0)</f>
        <v>Adam Bailey</v>
      </c>
      <c r="P3205" s="15">
        <f t="shared" si="300"/>
        <v>5</v>
      </c>
      <c r="Q3205">
        <f t="shared" si="301"/>
        <v>4</v>
      </c>
      <c r="R3205">
        <f t="shared" si="302"/>
        <v>2020</v>
      </c>
    </row>
    <row r="3206" spans="1:18" x14ac:dyDescent="0.25">
      <c r="A3206" s="2" t="s">
        <v>4216</v>
      </c>
      <c r="B3206" s="2" t="s">
        <v>495</v>
      </c>
      <c r="C3206" s="2" t="s">
        <v>186</v>
      </c>
      <c r="D3206" s="2" t="s">
        <v>96</v>
      </c>
      <c r="E3206" s="2" t="s">
        <v>2352</v>
      </c>
      <c r="F3206" s="3">
        <v>43883</v>
      </c>
      <c r="G3206" s="2">
        <v>2</v>
      </c>
      <c r="H3206" s="11">
        <f>VLOOKUP(B3206,[1]!Product_Data[#Data],4,0)</f>
        <v>1467</v>
      </c>
      <c r="I3206" s="11">
        <f>VLOOKUP(B3206,[1]!Product_Data[#Data],3,0)</f>
        <v>807</v>
      </c>
      <c r="J3206" s="11">
        <f t="shared" si="303"/>
        <v>1614</v>
      </c>
      <c r="K3206" s="11">
        <f t="shared" si="304"/>
        <v>2934</v>
      </c>
      <c r="L3206" s="11">
        <f t="shared" si="305"/>
        <v>1320</v>
      </c>
      <c r="M3206" t="str">
        <f>VLOOKUP(C3206,[1]!Location_Data[#Data],2,0)</f>
        <v>Riverside</v>
      </c>
      <c r="N3206" t="str">
        <f>VLOOKUP(D3206,[1]!Salespeople_Data[#Data],2,0)</f>
        <v>Brian Thomas</v>
      </c>
      <c r="O3206" t="str">
        <f>VLOOKUP(E3206,[1]!Customer_Data[#Data],2,0)</f>
        <v>Carl Reid</v>
      </c>
      <c r="P3206" s="15">
        <f t="shared" si="300"/>
        <v>7</v>
      </c>
      <c r="Q3206">
        <f t="shared" si="301"/>
        <v>2</v>
      </c>
      <c r="R3206">
        <f t="shared" si="302"/>
        <v>2020</v>
      </c>
    </row>
    <row r="3207" spans="1:18" x14ac:dyDescent="0.25">
      <c r="A3207" s="4" t="s">
        <v>4217</v>
      </c>
      <c r="B3207" s="4" t="s">
        <v>668</v>
      </c>
      <c r="C3207" s="4" t="s">
        <v>229</v>
      </c>
      <c r="D3207" s="4" t="s">
        <v>106</v>
      </c>
      <c r="E3207" s="4" t="s">
        <v>1292</v>
      </c>
      <c r="F3207" s="5">
        <v>43925</v>
      </c>
      <c r="G3207" s="4">
        <v>1</v>
      </c>
      <c r="H3207" s="11">
        <f>VLOOKUP(B3207,[1]!Product_Data[#Data],4,0)</f>
        <v>181</v>
      </c>
      <c r="I3207" s="11">
        <f>VLOOKUP(B3207,[1]!Product_Data[#Data],3,0)</f>
        <v>130</v>
      </c>
      <c r="J3207" s="11">
        <f t="shared" si="303"/>
        <v>130</v>
      </c>
      <c r="K3207" s="11">
        <f t="shared" si="304"/>
        <v>181</v>
      </c>
      <c r="L3207" s="11">
        <f t="shared" si="305"/>
        <v>51</v>
      </c>
      <c r="M3207" t="str">
        <f>VLOOKUP(C3207,[1]!Location_Data[#Data],2,0)</f>
        <v>San Jose</v>
      </c>
      <c r="N3207" t="str">
        <f>VLOOKUP(D3207,[1]!Salespeople_Data[#Data],2,0)</f>
        <v>Patrick Ruiz</v>
      </c>
      <c r="O3207" t="str">
        <f>VLOOKUP(E3207,[1]!Customer_Data[#Data],2,0)</f>
        <v>Lawrence Sanchez</v>
      </c>
      <c r="P3207" s="15">
        <f t="shared" si="300"/>
        <v>7</v>
      </c>
      <c r="Q3207">
        <f t="shared" si="301"/>
        <v>4</v>
      </c>
      <c r="R3207">
        <f t="shared" si="302"/>
        <v>2020</v>
      </c>
    </row>
    <row r="3208" spans="1:18" x14ac:dyDescent="0.25">
      <c r="A3208" s="2" t="s">
        <v>4218</v>
      </c>
      <c r="B3208" s="2" t="s">
        <v>132</v>
      </c>
      <c r="C3208" s="2" t="s">
        <v>490</v>
      </c>
      <c r="D3208" s="2" t="s">
        <v>30</v>
      </c>
      <c r="E3208" s="2" t="s">
        <v>2319</v>
      </c>
      <c r="F3208" s="3">
        <v>43971</v>
      </c>
      <c r="G3208" s="2">
        <v>3</v>
      </c>
      <c r="H3208" s="11">
        <f>VLOOKUP(B3208,[1]!Product_Data[#Data],4,0)</f>
        <v>2091</v>
      </c>
      <c r="I3208" s="11">
        <f>VLOOKUP(B3208,[1]!Product_Data[#Data],3,0)</f>
        <v>1485</v>
      </c>
      <c r="J3208" s="11">
        <f t="shared" si="303"/>
        <v>4455</v>
      </c>
      <c r="K3208" s="11">
        <f t="shared" si="304"/>
        <v>6273</v>
      </c>
      <c r="L3208" s="11">
        <f t="shared" si="305"/>
        <v>1818</v>
      </c>
      <c r="M3208" t="str">
        <f>VLOOKUP(C3208,[1]!Location_Data[#Data],2,0)</f>
        <v>Temecula</v>
      </c>
      <c r="N3208" t="str">
        <f>VLOOKUP(D3208,[1]!Salespeople_Data[#Data],2,0)</f>
        <v>Carl Hall</v>
      </c>
      <c r="O3208" t="str">
        <f>VLOOKUP(E3208,[1]!Customer_Data[#Data],2,0)</f>
        <v>Kenneth Ross</v>
      </c>
      <c r="P3208" s="15">
        <f t="shared" si="300"/>
        <v>4</v>
      </c>
      <c r="Q3208">
        <f t="shared" si="301"/>
        <v>5</v>
      </c>
      <c r="R3208">
        <f t="shared" si="302"/>
        <v>2020</v>
      </c>
    </row>
    <row r="3209" spans="1:18" x14ac:dyDescent="0.25">
      <c r="A3209" s="4" t="s">
        <v>4219</v>
      </c>
      <c r="B3209" s="4" t="s">
        <v>86</v>
      </c>
      <c r="C3209" s="4" t="s">
        <v>79</v>
      </c>
      <c r="D3209" s="4" t="s">
        <v>111</v>
      </c>
      <c r="E3209" s="4" t="s">
        <v>833</v>
      </c>
      <c r="F3209" s="5">
        <v>43941</v>
      </c>
      <c r="G3209" s="4">
        <v>1</v>
      </c>
      <c r="H3209" s="11">
        <f>VLOOKUP(B3209,[1]!Product_Data[#Data],4,0)</f>
        <v>1725</v>
      </c>
      <c r="I3209" s="11">
        <f>VLOOKUP(B3209,[1]!Product_Data[#Data],3,0)</f>
        <v>1363</v>
      </c>
      <c r="J3209" s="11">
        <f t="shared" si="303"/>
        <v>1363</v>
      </c>
      <c r="K3209" s="11">
        <f t="shared" si="304"/>
        <v>1725</v>
      </c>
      <c r="L3209" s="11">
        <f t="shared" si="305"/>
        <v>362</v>
      </c>
      <c r="M3209" t="str">
        <f>VLOOKUP(C3209,[1]!Location_Data[#Data],2,0)</f>
        <v>Palmdale</v>
      </c>
      <c r="N3209" t="str">
        <f>VLOOKUP(D3209,[1]!Salespeople_Data[#Data],2,0)</f>
        <v>Ryan Welch</v>
      </c>
      <c r="O3209" t="str">
        <f>VLOOKUP(E3209,[1]!Customer_Data[#Data],2,0)</f>
        <v>Jose Barnes</v>
      </c>
      <c r="P3209" s="15">
        <f t="shared" si="300"/>
        <v>2</v>
      </c>
      <c r="Q3209">
        <f t="shared" si="301"/>
        <v>4</v>
      </c>
      <c r="R3209">
        <f t="shared" si="302"/>
        <v>2020</v>
      </c>
    </row>
    <row r="3210" spans="1:18" x14ac:dyDescent="0.25">
      <c r="A3210" s="2" t="s">
        <v>4220</v>
      </c>
      <c r="B3210" s="2" t="s">
        <v>263</v>
      </c>
      <c r="C3210" s="2" t="s">
        <v>519</v>
      </c>
      <c r="D3210" s="2" t="s">
        <v>71</v>
      </c>
      <c r="E3210" s="2" t="s">
        <v>381</v>
      </c>
      <c r="F3210" s="3">
        <v>43952</v>
      </c>
      <c r="G3210" s="2">
        <v>4</v>
      </c>
      <c r="H3210" s="11">
        <f>VLOOKUP(B3210,[1]!Product_Data[#Data],4,0)</f>
        <v>378</v>
      </c>
      <c r="I3210" s="11">
        <f>VLOOKUP(B3210,[1]!Product_Data[#Data],3,0)</f>
        <v>291</v>
      </c>
      <c r="J3210" s="11">
        <f t="shared" si="303"/>
        <v>1164</v>
      </c>
      <c r="K3210" s="11">
        <f t="shared" si="304"/>
        <v>1512</v>
      </c>
      <c r="L3210" s="11">
        <f t="shared" si="305"/>
        <v>348</v>
      </c>
      <c r="M3210" t="str">
        <f>VLOOKUP(C3210,[1]!Location_Data[#Data],2,0)</f>
        <v>Anaheim</v>
      </c>
      <c r="N3210" t="str">
        <f>VLOOKUP(D3210,[1]!Salespeople_Data[#Data],2,0)</f>
        <v>Gary Rodriguez</v>
      </c>
      <c r="O3210" t="str">
        <f>VLOOKUP(E3210,[1]!Customer_Data[#Data],2,0)</f>
        <v>Paul Larson</v>
      </c>
      <c r="P3210" s="15">
        <f t="shared" si="300"/>
        <v>6</v>
      </c>
      <c r="Q3210">
        <f t="shared" si="301"/>
        <v>5</v>
      </c>
      <c r="R3210">
        <f t="shared" si="302"/>
        <v>2020</v>
      </c>
    </row>
    <row r="3211" spans="1:18" x14ac:dyDescent="0.25">
      <c r="A3211" s="4" t="s">
        <v>4221</v>
      </c>
      <c r="B3211" s="4" t="s">
        <v>395</v>
      </c>
      <c r="C3211" s="4" t="s">
        <v>74</v>
      </c>
      <c r="D3211" s="4" t="s">
        <v>165</v>
      </c>
      <c r="E3211" s="4" t="s">
        <v>1370</v>
      </c>
      <c r="F3211" s="5">
        <v>44058</v>
      </c>
      <c r="G3211" s="4">
        <v>1</v>
      </c>
      <c r="H3211" s="11">
        <f>VLOOKUP(B3211,[1]!Product_Data[#Data],4,0)</f>
        <v>2257</v>
      </c>
      <c r="I3211" s="11">
        <f>VLOOKUP(B3211,[1]!Product_Data[#Data],3,0)</f>
        <v>1535</v>
      </c>
      <c r="J3211" s="11">
        <f t="shared" si="303"/>
        <v>1535</v>
      </c>
      <c r="K3211" s="11">
        <f t="shared" si="304"/>
        <v>2257</v>
      </c>
      <c r="L3211" s="11">
        <f t="shared" si="305"/>
        <v>722</v>
      </c>
      <c r="M3211" t="str">
        <f>VLOOKUP(C3211,[1]!Location_Data[#Data],2,0)</f>
        <v>West Covina</v>
      </c>
      <c r="N3211" t="str">
        <f>VLOOKUP(D3211,[1]!Salespeople_Data[#Data],2,0)</f>
        <v>Joe Sims</v>
      </c>
      <c r="O3211" t="str">
        <f>VLOOKUP(E3211,[1]!Customer_Data[#Data],2,0)</f>
        <v>Jason Ross</v>
      </c>
      <c r="P3211" s="15">
        <f t="shared" si="300"/>
        <v>7</v>
      </c>
      <c r="Q3211">
        <f t="shared" si="301"/>
        <v>8</v>
      </c>
      <c r="R3211">
        <f t="shared" si="302"/>
        <v>2020</v>
      </c>
    </row>
    <row r="3212" spans="1:18" x14ac:dyDescent="0.25">
      <c r="A3212" s="2" t="s">
        <v>4222</v>
      </c>
      <c r="B3212" s="2" t="s">
        <v>553</v>
      </c>
      <c r="C3212" s="2" t="s">
        <v>450</v>
      </c>
      <c r="D3212" s="2" t="s">
        <v>359</v>
      </c>
      <c r="E3212" s="2" t="s">
        <v>941</v>
      </c>
      <c r="F3212" s="3">
        <v>43940</v>
      </c>
      <c r="G3212" s="2">
        <v>1</v>
      </c>
      <c r="H3212" s="11">
        <f>VLOOKUP(B3212,[1]!Product_Data[#Data],4,0)</f>
        <v>1798</v>
      </c>
      <c r="I3212" s="11">
        <f>VLOOKUP(B3212,[1]!Product_Data[#Data],3,0)</f>
        <v>971</v>
      </c>
      <c r="J3212" s="11">
        <f t="shared" si="303"/>
        <v>971</v>
      </c>
      <c r="K3212" s="11">
        <f t="shared" si="304"/>
        <v>1798</v>
      </c>
      <c r="L3212" s="11">
        <f t="shared" si="305"/>
        <v>827</v>
      </c>
      <c r="M3212" t="str">
        <f>VLOOKUP(C3212,[1]!Location_Data[#Data],2,0)</f>
        <v>Simi Valley</v>
      </c>
      <c r="N3212" t="str">
        <f>VLOOKUP(D3212,[1]!Salespeople_Data[#Data],2,0)</f>
        <v>Eugene Holmes</v>
      </c>
      <c r="O3212" t="str">
        <f>VLOOKUP(E3212,[1]!Customer_Data[#Data],2,0)</f>
        <v>Aaron Day</v>
      </c>
      <c r="P3212" s="15">
        <f t="shared" si="300"/>
        <v>1</v>
      </c>
      <c r="Q3212">
        <f t="shared" si="301"/>
        <v>4</v>
      </c>
      <c r="R3212">
        <f t="shared" si="302"/>
        <v>2020</v>
      </c>
    </row>
    <row r="3213" spans="1:18" x14ac:dyDescent="0.25">
      <c r="A3213" s="4" t="s">
        <v>4223</v>
      </c>
      <c r="B3213" s="4" t="s">
        <v>271</v>
      </c>
      <c r="C3213" s="4" t="s">
        <v>9</v>
      </c>
      <c r="D3213" s="4" t="s">
        <v>170</v>
      </c>
      <c r="E3213" s="4" t="s">
        <v>2239</v>
      </c>
      <c r="F3213" s="5">
        <v>44040</v>
      </c>
      <c r="G3213" s="4">
        <v>1</v>
      </c>
      <c r="H3213" s="11">
        <f>VLOOKUP(B3213,[1]!Product_Data[#Data],4,0)</f>
        <v>1587</v>
      </c>
      <c r="I3213" s="11">
        <f>VLOOKUP(B3213,[1]!Product_Data[#Data],3,0)</f>
        <v>1301</v>
      </c>
      <c r="J3213" s="11">
        <f t="shared" si="303"/>
        <v>1301</v>
      </c>
      <c r="K3213" s="11">
        <f t="shared" si="304"/>
        <v>1587</v>
      </c>
      <c r="L3213" s="11">
        <f t="shared" si="305"/>
        <v>286</v>
      </c>
      <c r="M3213" t="str">
        <f>VLOOKUP(C3213,[1]!Location_Data[#Data],2,0)</f>
        <v>San Mateo</v>
      </c>
      <c r="N3213" t="str">
        <f>VLOOKUP(D3213,[1]!Salespeople_Data[#Data],2,0)</f>
        <v>Sean Miller</v>
      </c>
      <c r="O3213" t="str">
        <f>VLOOKUP(E3213,[1]!Customer_Data[#Data],2,0)</f>
        <v>Jonathan Bowman</v>
      </c>
      <c r="P3213" s="15">
        <f t="shared" si="300"/>
        <v>3</v>
      </c>
      <c r="Q3213">
        <f t="shared" si="301"/>
        <v>7</v>
      </c>
      <c r="R3213">
        <f t="shared" si="302"/>
        <v>2020</v>
      </c>
    </row>
    <row r="3214" spans="1:18" x14ac:dyDescent="0.25">
      <c r="A3214" s="2" t="s">
        <v>4224</v>
      </c>
      <c r="B3214" s="2" t="s">
        <v>395</v>
      </c>
      <c r="C3214" s="2" t="s">
        <v>224</v>
      </c>
      <c r="D3214" s="2" t="s">
        <v>308</v>
      </c>
      <c r="E3214" s="2" t="s">
        <v>4184</v>
      </c>
      <c r="F3214" s="3">
        <v>43924</v>
      </c>
      <c r="G3214" s="2">
        <v>1</v>
      </c>
      <c r="H3214" s="11">
        <f>VLOOKUP(B3214,[1]!Product_Data[#Data],4,0)</f>
        <v>2257</v>
      </c>
      <c r="I3214" s="11">
        <f>VLOOKUP(B3214,[1]!Product_Data[#Data],3,0)</f>
        <v>1535</v>
      </c>
      <c r="J3214" s="11">
        <f t="shared" si="303"/>
        <v>1535</v>
      </c>
      <c r="K3214" s="11">
        <f t="shared" si="304"/>
        <v>2257</v>
      </c>
      <c r="L3214" s="11">
        <f t="shared" si="305"/>
        <v>722</v>
      </c>
      <c r="M3214" t="str">
        <f>VLOOKUP(C3214,[1]!Location_Data[#Data],2,0)</f>
        <v>Huntington Beach</v>
      </c>
      <c r="N3214" t="str">
        <f>VLOOKUP(D3214,[1]!Salespeople_Data[#Data],2,0)</f>
        <v>Fred Robertson</v>
      </c>
      <c r="O3214" t="str">
        <f>VLOOKUP(E3214,[1]!Customer_Data[#Data],2,0)</f>
        <v>Antonio Shaw</v>
      </c>
      <c r="P3214" s="15">
        <f t="shared" si="300"/>
        <v>6</v>
      </c>
      <c r="Q3214">
        <f t="shared" si="301"/>
        <v>4</v>
      </c>
      <c r="R3214">
        <f t="shared" si="302"/>
        <v>2020</v>
      </c>
    </row>
    <row r="3215" spans="1:18" x14ac:dyDescent="0.25">
      <c r="A3215" s="4" t="s">
        <v>4225</v>
      </c>
      <c r="B3215" s="4" t="s">
        <v>925</v>
      </c>
      <c r="C3215" s="4" t="s">
        <v>9</v>
      </c>
      <c r="D3215" s="4" t="s">
        <v>178</v>
      </c>
      <c r="E3215" s="4" t="s">
        <v>2891</v>
      </c>
      <c r="F3215" s="5">
        <v>44132</v>
      </c>
      <c r="G3215" s="4">
        <v>1</v>
      </c>
      <c r="H3215" s="11">
        <f>VLOOKUP(B3215,[1]!Product_Data[#Data],4,0)</f>
        <v>136</v>
      </c>
      <c r="I3215" s="11">
        <f>VLOOKUP(B3215,[1]!Product_Data[#Data],3,0)</f>
        <v>72</v>
      </c>
      <c r="J3215" s="11">
        <f t="shared" si="303"/>
        <v>72</v>
      </c>
      <c r="K3215" s="11">
        <f t="shared" si="304"/>
        <v>136</v>
      </c>
      <c r="L3215" s="11">
        <f t="shared" si="305"/>
        <v>64</v>
      </c>
      <c r="M3215" t="str">
        <f>VLOOKUP(C3215,[1]!Location_Data[#Data],2,0)</f>
        <v>San Mateo</v>
      </c>
      <c r="N3215" t="str">
        <f>VLOOKUP(D3215,[1]!Salespeople_Data[#Data],2,0)</f>
        <v>Joshua Taylor</v>
      </c>
      <c r="O3215" t="str">
        <f>VLOOKUP(E3215,[1]!Customer_Data[#Data],2,0)</f>
        <v>Gregory Simmons</v>
      </c>
      <c r="P3215" s="15">
        <f t="shared" si="300"/>
        <v>4</v>
      </c>
      <c r="Q3215">
        <f t="shared" si="301"/>
        <v>10</v>
      </c>
      <c r="R3215">
        <f t="shared" si="302"/>
        <v>2020</v>
      </c>
    </row>
    <row r="3216" spans="1:18" x14ac:dyDescent="0.25">
      <c r="A3216" s="2" t="s">
        <v>4226</v>
      </c>
      <c r="B3216" s="2" t="s">
        <v>168</v>
      </c>
      <c r="C3216" s="2" t="s">
        <v>79</v>
      </c>
      <c r="D3216" s="2" t="s">
        <v>257</v>
      </c>
      <c r="E3216" s="2" t="s">
        <v>2122</v>
      </c>
      <c r="F3216" s="3">
        <v>44071</v>
      </c>
      <c r="G3216" s="2">
        <v>1</v>
      </c>
      <c r="H3216" s="11">
        <f>VLOOKUP(B3216,[1]!Product_Data[#Data],4,0)</f>
        <v>112</v>
      </c>
      <c r="I3216" s="11">
        <f>VLOOKUP(B3216,[1]!Product_Data[#Data],3,0)</f>
        <v>90</v>
      </c>
      <c r="J3216" s="11">
        <f t="shared" si="303"/>
        <v>90</v>
      </c>
      <c r="K3216" s="11">
        <f t="shared" si="304"/>
        <v>112</v>
      </c>
      <c r="L3216" s="11">
        <f t="shared" si="305"/>
        <v>22</v>
      </c>
      <c r="M3216" t="str">
        <f>VLOOKUP(C3216,[1]!Location_Data[#Data],2,0)</f>
        <v>Palmdale</v>
      </c>
      <c r="N3216" t="str">
        <f>VLOOKUP(D3216,[1]!Salespeople_Data[#Data],2,0)</f>
        <v>Jerry Perry</v>
      </c>
      <c r="O3216" t="str">
        <f>VLOOKUP(E3216,[1]!Customer_Data[#Data],2,0)</f>
        <v>Frank Hawkins</v>
      </c>
      <c r="P3216" s="15">
        <f t="shared" si="300"/>
        <v>6</v>
      </c>
      <c r="Q3216">
        <f t="shared" si="301"/>
        <v>8</v>
      </c>
      <c r="R3216">
        <f t="shared" si="302"/>
        <v>2020</v>
      </c>
    </row>
    <row r="3217" spans="1:18" x14ac:dyDescent="0.25">
      <c r="A3217" s="4" t="s">
        <v>4227</v>
      </c>
      <c r="B3217" s="4" t="s">
        <v>99</v>
      </c>
      <c r="C3217" s="4" t="s">
        <v>186</v>
      </c>
      <c r="D3217" s="4" t="s">
        <v>87</v>
      </c>
      <c r="E3217" s="4" t="s">
        <v>1046</v>
      </c>
      <c r="F3217" s="5">
        <v>43844</v>
      </c>
      <c r="G3217" s="4">
        <v>1</v>
      </c>
      <c r="H3217" s="11">
        <f>VLOOKUP(B3217,[1]!Product_Data[#Data],4,0)</f>
        <v>1708</v>
      </c>
      <c r="I3217" s="11">
        <f>VLOOKUP(B3217,[1]!Product_Data[#Data],3,0)</f>
        <v>871</v>
      </c>
      <c r="J3217" s="11">
        <f t="shared" si="303"/>
        <v>871</v>
      </c>
      <c r="K3217" s="11">
        <f t="shared" si="304"/>
        <v>1708</v>
      </c>
      <c r="L3217" s="11">
        <f t="shared" si="305"/>
        <v>837</v>
      </c>
      <c r="M3217" t="str">
        <f>VLOOKUP(C3217,[1]!Location_Data[#Data],2,0)</f>
        <v>Riverside</v>
      </c>
      <c r="N3217" t="str">
        <f>VLOOKUP(D3217,[1]!Salespeople_Data[#Data],2,0)</f>
        <v>Martin Perry</v>
      </c>
      <c r="O3217" t="str">
        <f>VLOOKUP(E3217,[1]!Customer_Data[#Data],2,0)</f>
        <v>Keith Stephens</v>
      </c>
      <c r="P3217" s="15">
        <f t="shared" si="300"/>
        <v>3</v>
      </c>
      <c r="Q3217">
        <f t="shared" si="301"/>
        <v>1</v>
      </c>
      <c r="R3217">
        <f t="shared" si="302"/>
        <v>2020</v>
      </c>
    </row>
    <row r="3218" spans="1:18" x14ac:dyDescent="0.25">
      <c r="A3218" s="2" t="s">
        <v>4228</v>
      </c>
      <c r="B3218" s="2" t="s">
        <v>164</v>
      </c>
      <c r="C3218" s="2" t="s">
        <v>204</v>
      </c>
      <c r="D3218" s="2" t="s">
        <v>250</v>
      </c>
      <c r="E3218" s="2" t="s">
        <v>658</v>
      </c>
      <c r="F3218" s="3">
        <v>43936</v>
      </c>
      <c r="G3218" s="2">
        <v>1</v>
      </c>
      <c r="H3218" s="11">
        <f>VLOOKUP(B3218,[1]!Product_Data[#Data],4,0)</f>
        <v>637</v>
      </c>
      <c r="I3218" s="11">
        <f>VLOOKUP(B3218,[1]!Product_Data[#Data],3,0)</f>
        <v>389</v>
      </c>
      <c r="J3218" s="11">
        <f t="shared" si="303"/>
        <v>389</v>
      </c>
      <c r="K3218" s="11">
        <f t="shared" si="304"/>
        <v>637</v>
      </c>
      <c r="L3218" s="11">
        <f t="shared" si="305"/>
        <v>248</v>
      </c>
      <c r="M3218" t="str">
        <f>VLOOKUP(C3218,[1]!Location_Data[#Data],2,0)</f>
        <v>Corona</v>
      </c>
      <c r="N3218" t="str">
        <f>VLOOKUP(D3218,[1]!Salespeople_Data[#Data],2,0)</f>
        <v>Martin Carr</v>
      </c>
      <c r="O3218" t="str">
        <f>VLOOKUP(E3218,[1]!Customer_Data[#Data],2,0)</f>
        <v>Martin Olson</v>
      </c>
      <c r="P3218" s="15">
        <f t="shared" si="300"/>
        <v>4</v>
      </c>
      <c r="Q3218">
        <f t="shared" si="301"/>
        <v>4</v>
      </c>
      <c r="R3218">
        <f t="shared" si="302"/>
        <v>2020</v>
      </c>
    </row>
    <row r="3219" spans="1:18" x14ac:dyDescent="0.25">
      <c r="A3219" s="4" t="s">
        <v>4229</v>
      </c>
      <c r="B3219" s="4" t="s">
        <v>395</v>
      </c>
      <c r="C3219" s="4" t="s">
        <v>90</v>
      </c>
      <c r="D3219" s="4" t="s">
        <v>216</v>
      </c>
      <c r="E3219" s="4" t="s">
        <v>1111</v>
      </c>
      <c r="F3219" s="5">
        <v>43996</v>
      </c>
      <c r="G3219" s="4">
        <v>1</v>
      </c>
      <c r="H3219" s="11">
        <f>VLOOKUP(B3219,[1]!Product_Data[#Data],4,0)</f>
        <v>2257</v>
      </c>
      <c r="I3219" s="11">
        <f>VLOOKUP(B3219,[1]!Product_Data[#Data],3,0)</f>
        <v>1535</v>
      </c>
      <c r="J3219" s="11">
        <f t="shared" si="303"/>
        <v>1535</v>
      </c>
      <c r="K3219" s="11">
        <f t="shared" si="304"/>
        <v>2257</v>
      </c>
      <c r="L3219" s="11">
        <f t="shared" si="305"/>
        <v>722</v>
      </c>
      <c r="M3219" t="str">
        <f>VLOOKUP(C3219,[1]!Location_Data[#Data],2,0)</f>
        <v>Irvine</v>
      </c>
      <c r="N3219" t="str">
        <f>VLOOKUP(D3219,[1]!Salespeople_Data[#Data],2,0)</f>
        <v>Ernest Wagner</v>
      </c>
      <c r="O3219" t="str">
        <f>VLOOKUP(E3219,[1]!Customer_Data[#Data],2,0)</f>
        <v>Benjamin Carpenter</v>
      </c>
      <c r="P3219" s="15">
        <f t="shared" si="300"/>
        <v>1</v>
      </c>
      <c r="Q3219">
        <f t="shared" si="301"/>
        <v>6</v>
      </c>
      <c r="R3219">
        <f t="shared" si="302"/>
        <v>2020</v>
      </c>
    </row>
    <row r="3220" spans="1:18" x14ac:dyDescent="0.25">
      <c r="A3220" s="2" t="s">
        <v>4230</v>
      </c>
      <c r="B3220" s="2" t="s">
        <v>605</v>
      </c>
      <c r="C3220" s="2" t="s">
        <v>467</v>
      </c>
      <c r="D3220" s="2" t="s">
        <v>87</v>
      </c>
      <c r="E3220" s="2" t="s">
        <v>1229</v>
      </c>
      <c r="F3220" s="3">
        <v>43861</v>
      </c>
      <c r="G3220" s="2">
        <v>1</v>
      </c>
      <c r="H3220" s="11">
        <f>VLOOKUP(B3220,[1]!Product_Data[#Data],4,0)</f>
        <v>913</v>
      </c>
      <c r="I3220" s="11">
        <f>VLOOKUP(B3220,[1]!Product_Data[#Data],3,0)</f>
        <v>584</v>
      </c>
      <c r="J3220" s="11">
        <f t="shared" si="303"/>
        <v>584</v>
      </c>
      <c r="K3220" s="11">
        <f t="shared" si="304"/>
        <v>913</v>
      </c>
      <c r="L3220" s="11">
        <f t="shared" si="305"/>
        <v>329</v>
      </c>
      <c r="M3220" t="str">
        <f>VLOOKUP(C3220,[1]!Location_Data[#Data],2,0)</f>
        <v>Garden Grove</v>
      </c>
      <c r="N3220" t="str">
        <f>VLOOKUP(D3220,[1]!Salespeople_Data[#Data],2,0)</f>
        <v>Martin Perry</v>
      </c>
      <c r="O3220" t="str">
        <f>VLOOKUP(E3220,[1]!Customer_Data[#Data],2,0)</f>
        <v>Jason Hanson</v>
      </c>
      <c r="P3220" s="15">
        <f t="shared" si="300"/>
        <v>6</v>
      </c>
      <c r="Q3220">
        <f t="shared" si="301"/>
        <v>1</v>
      </c>
      <c r="R3220">
        <f t="shared" si="302"/>
        <v>2020</v>
      </c>
    </row>
    <row r="3221" spans="1:18" x14ac:dyDescent="0.25">
      <c r="A3221" s="4" t="s">
        <v>4231</v>
      </c>
      <c r="B3221" s="4" t="s">
        <v>395</v>
      </c>
      <c r="C3221" s="4" t="s">
        <v>48</v>
      </c>
      <c r="D3221" s="4" t="s">
        <v>298</v>
      </c>
      <c r="E3221" s="4" t="s">
        <v>959</v>
      </c>
      <c r="F3221" s="5">
        <v>44175</v>
      </c>
      <c r="G3221" s="4">
        <v>1</v>
      </c>
      <c r="H3221" s="11">
        <f>VLOOKUP(B3221,[1]!Product_Data[#Data],4,0)</f>
        <v>2257</v>
      </c>
      <c r="I3221" s="11">
        <f>VLOOKUP(B3221,[1]!Product_Data[#Data],3,0)</f>
        <v>1535</v>
      </c>
      <c r="J3221" s="11">
        <f t="shared" si="303"/>
        <v>1535</v>
      </c>
      <c r="K3221" s="11">
        <f t="shared" si="304"/>
        <v>2257</v>
      </c>
      <c r="L3221" s="11">
        <f t="shared" si="305"/>
        <v>722</v>
      </c>
      <c r="M3221" t="str">
        <f>VLOOKUP(C3221,[1]!Location_Data[#Data],2,0)</f>
        <v>Rialto</v>
      </c>
      <c r="N3221" t="str">
        <f>VLOOKUP(D3221,[1]!Salespeople_Data[#Data],2,0)</f>
        <v>Kenneth Fields</v>
      </c>
      <c r="O3221" t="str">
        <f>VLOOKUP(E3221,[1]!Customer_Data[#Data],2,0)</f>
        <v>Peter Castillo</v>
      </c>
      <c r="P3221" s="15">
        <f t="shared" si="300"/>
        <v>5</v>
      </c>
      <c r="Q3221">
        <f t="shared" si="301"/>
        <v>12</v>
      </c>
      <c r="R3221">
        <f t="shared" si="302"/>
        <v>2020</v>
      </c>
    </row>
    <row r="3222" spans="1:18" x14ac:dyDescent="0.25">
      <c r="A3222" s="2" t="s">
        <v>4232</v>
      </c>
      <c r="B3222" s="2" t="s">
        <v>275</v>
      </c>
      <c r="C3222" s="2" t="s">
        <v>34</v>
      </c>
      <c r="D3222" s="2" t="s">
        <v>165</v>
      </c>
      <c r="E3222" s="2" t="s">
        <v>827</v>
      </c>
      <c r="F3222" s="3">
        <v>43951</v>
      </c>
      <c r="G3222" s="2">
        <v>4</v>
      </c>
      <c r="H3222" s="11">
        <f>VLOOKUP(B3222,[1]!Product_Data[#Data],4,0)</f>
        <v>2353</v>
      </c>
      <c r="I3222" s="11">
        <f>VLOOKUP(B3222,[1]!Product_Data[#Data],3,0)</f>
        <v>1788</v>
      </c>
      <c r="J3222" s="11">
        <f t="shared" si="303"/>
        <v>7152</v>
      </c>
      <c r="K3222" s="11">
        <f t="shared" si="304"/>
        <v>9412</v>
      </c>
      <c r="L3222" s="11">
        <f t="shared" si="305"/>
        <v>2260</v>
      </c>
      <c r="M3222" t="str">
        <f>VLOOKUP(C3222,[1]!Location_Data[#Data],2,0)</f>
        <v>Inglewood</v>
      </c>
      <c r="N3222" t="str">
        <f>VLOOKUP(D3222,[1]!Salespeople_Data[#Data],2,0)</f>
        <v>Joe Sims</v>
      </c>
      <c r="O3222" t="str">
        <f>VLOOKUP(E3222,[1]!Customer_Data[#Data],2,0)</f>
        <v>Philip Foster</v>
      </c>
      <c r="P3222" s="15">
        <f t="shared" si="300"/>
        <v>5</v>
      </c>
      <c r="Q3222">
        <f t="shared" si="301"/>
        <v>4</v>
      </c>
      <c r="R3222">
        <f t="shared" si="302"/>
        <v>2020</v>
      </c>
    </row>
    <row r="3223" spans="1:18" x14ac:dyDescent="0.25">
      <c r="A3223" s="4" t="s">
        <v>4233</v>
      </c>
      <c r="B3223" s="4" t="s">
        <v>119</v>
      </c>
      <c r="C3223" s="4" t="s">
        <v>316</v>
      </c>
      <c r="D3223" s="4" t="s">
        <v>165</v>
      </c>
      <c r="E3223" s="4" t="s">
        <v>3370</v>
      </c>
      <c r="F3223" s="5">
        <v>44051</v>
      </c>
      <c r="G3223" s="4">
        <v>2</v>
      </c>
      <c r="H3223" s="11">
        <f>VLOOKUP(B3223,[1]!Product_Data[#Data],4,0)</f>
        <v>1077</v>
      </c>
      <c r="I3223" s="11">
        <f>VLOOKUP(B3223,[1]!Product_Data[#Data],3,0)</f>
        <v>732</v>
      </c>
      <c r="J3223" s="11">
        <f t="shared" si="303"/>
        <v>1464</v>
      </c>
      <c r="K3223" s="11">
        <f t="shared" si="304"/>
        <v>2154</v>
      </c>
      <c r="L3223" s="11">
        <f t="shared" si="305"/>
        <v>690</v>
      </c>
      <c r="M3223" t="str">
        <f>VLOOKUP(C3223,[1]!Location_Data[#Data],2,0)</f>
        <v>East Los Angeles</v>
      </c>
      <c r="N3223" t="str">
        <f>VLOOKUP(D3223,[1]!Salespeople_Data[#Data],2,0)</f>
        <v>Joe Sims</v>
      </c>
      <c r="O3223" t="str">
        <f>VLOOKUP(E3223,[1]!Customer_Data[#Data],2,0)</f>
        <v>Mark Spencer</v>
      </c>
      <c r="P3223" s="15">
        <f t="shared" si="300"/>
        <v>7</v>
      </c>
      <c r="Q3223">
        <f t="shared" si="301"/>
        <v>8</v>
      </c>
      <c r="R3223">
        <f t="shared" si="302"/>
        <v>2020</v>
      </c>
    </row>
    <row r="3224" spans="1:18" x14ac:dyDescent="0.25">
      <c r="A3224" s="2" t="s">
        <v>4234</v>
      </c>
      <c r="B3224" s="2" t="s">
        <v>352</v>
      </c>
      <c r="C3224" s="2" t="s">
        <v>450</v>
      </c>
      <c r="D3224" s="2" t="s">
        <v>250</v>
      </c>
      <c r="E3224" s="2" t="s">
        <v>3459</v>
      </c>
      <c r="F3224" s="3">
        <v>44051</v>
      </c>
      <c r="G3224" s="2">
        <v>1</v>
      </c>
      <c r="H3224" s="11">
        <f>VLOOKUP(B3224,[1]!Product_Data[#Data],4,0)</f>
        <v>203</v>
      </c>
      <c r="I3224" s="11">
        <f>VLOOKUP(B3224,[1]!Product_Data[#Data],3,0)</f>
        <v>154</v>
      </c>
      <c r="J3224" s="11">
        <f t="shared" si="303"/>
        <v>154</v>
      </c>
      <c r="K3224" s="11">
        <f t="shared" si="304"/>
        <v>203</v>
      </c>
      <c r="L3224" s="11">
        <f t="shared" si="305"/>
        <v>49</v>
      </c>
      <c r="M3224" t="str">
        <f>VLOOKUP(C3224,[1]!Location_Data[#Data],2,0)</f>
        <v>Simi Valley</v>
      </c>
      <c r="N3224" t="str">
        <f>VLOOKUP(D3224,[1]!Salespeople_Data[#Data],2,0)</f>
        <v>Martin Carr</v>
      </c>
      <c r="O3224" t="str">
        <f>VLOOKUP(E3224,[1]!Customer_Data[#Data],2,0)</f>
        <v>Juan Perez</v>
      </c>
      <c r="P3224" s="15">
        <f t="shared" si="300"/>
        <v>7</v>
      </c>
      <c r="Q3224">
        <f t="shared" si="301"/>
        <v>8</v>
      </c>
      <c r="R3224">
        <f t="shared" si="302"/>
        <v>2020</v>
      </c>
    </row>
    <row r="3225" spans="1:18" x14ac:dyDescent="0.25">
      <c r="A3225" s="4" t="s">
        <v>4235</v>
      </c>
      <c r="B3225" s="4" t="s">
        <v>818</v>
      </c>
      <c r="C3225" s="4" t="s">
        <v>149</v>
      </c>
      <c r="D3225" s="4" t="s">
        <v>212</v>
      </c>
      <c r="E3225" s="4" t="s">
        <v>332</v>
      </c>
      <c r="F3225" s="5">
        <v>44089</v>
      </c>
      <c r="G3225" s="4">
        <v>3</v>
      </c>
      <c r="H3225" s="11">
        <f>VLOOKUP(B3225,[1]!Product_Data[#Data],4,0)</f>
        <v>1638</v>
      </c>
      <c r="I3225" s="11">
        <f>VLOOKUP(B3225,[1]!Product_Data[#Data],3,0)</f>
        <v>1261</v>
      </c>
      <c r="J3225" s="11">
        <f t="shared" si="303"/>
        <v>3783</v>
      </c>
      <c r="K3225" s="11">
        <f t="shared" si="304"/>
        <v>4914</v>
      </c>
      <c r="L3225" s="11">
        <f t="shared" si="305"/>
        <v>1131</v>
      </c>
      <c r="M3225" t="str">
        <f>VLOOKUP(C3225,[1]!Location_Data[#Data],2,0)</f>
        <v>Antioch</v>
      </c>
      <c r="N3225" t="str">
        <f>VLOOKUP(D3225,[1]!Salespeople_Data[#Data],2,0)</f>
        <v>Ronald Reed</v>
      </c>
      <c r="O3225" t="str">
        <f>VLOOKUP(E3225,[1]!Customer_Data[#Data],2,0)</f>
        <v>Russell Grant</v>
      </c>
      <c r="P3225" s="15">
        <f t="shared" si="300"/>
        <v>3</v>
      </c>
      <c r="Q3225">
        <f t="shared" si="301"/>
        <v>9</v>
      </c>
      <c r="R3225">
        <f t="shared" si="302"/>
        <v>2020</v>
      </c>
    </row>
    <row r="3226" spans="1:18" x14ac:dyDescent="0.25">
      <c r="A3226" s="2" t="s">
        <v>4236</v>
      </c>
      <c r="B3226" s="2" t="s">
        <v>403</v>
      </c>
      <c r="C3226" s="2" t="s">
        <v>596</v>
      </c>
      <c r="D3226" s="2" t="s">
        <v>359</v>
      </c>
      <c r="E3226" s="2" t="s">
        <v>676</v>
      </c>
      <c r="F3226" s="3">
        <v>44162</v>
      </c>
      <c r="G3226" s="2">
        <v>2</v>
      </c>
      <c r="H3226" s="11">
        <f>VLOOKUP(B3226,[1]!Product_Data[#Data],4,0)</f>
        <v>392</v>
      </c>
      <c r="I3226" s="11">
        <f>VLOOKUP(B3226,[1]!Product_Data[#Data],3,0)</f>
        <v>255</v>
      </c>
      <c r="J3226" s="11">
        <f t="shared" si="303"/>
        <v>510</v>
      </c>
      <c r="K3226" s="11">
        <f t="shared" si="304"/>
        <v>784</v>
      </c>
      <c r="L3226" s="11">
        <f t="shared" si="305"/>
        <v>274</v>
      </c>
      <c r="M3226" t="str">
        <f>VLOOKUP(C3226,[1]!Location_Data[#Data],2,0)</f>
        <v>Fremont</v>
      </c>
      <c r="N3226" t="str">
        <f>VLOOKUP(D3226,[1]!Salespeople_Data[#Data],2,0)</f>
        <v>Eugene Holmes</v>
      </c>
      <c r="O3226" t="str">
        <f>VLOOKUP(E3226,[1]!Customer_Data[#Data],2,0)</f>
        <v>Steve Sanchez</v>
      </c>
      <c r="P3226" s="15">
        <f t="shared" si="300"/>
        <v>6</v>
      </c>
      <c r="Q3226">
        <f t="shared" si="301"/>
        <v>11</v>
      </c>
      <c r="R3226">
        <f t="shared" si="302"/>
        <v>2020</v>
      </c>
    </row>
    <row r="3227" spans="1:18" x14ac:dyDescent="0.25">
      <c r="A3227" s="4" t="s">
        <v>4237</v>
      </c>
      <c r="B3227" s="4" t="s">
        <v>152</v>
      </c>
      <c r="C3227" s="4" t="s">
        <v>90</v>
      </c>
      <c r="D3227" s="4" t="s">
        <v>269</v>
      </c>
      <c r="E3227" s="4" t="s">
        <v>903</v>
      </c>
      <c r="F3227" s="5">
        <v>44053</v>
      </c>
      <c r="G3227" s="4">
        <v>1</v>
      </c>
      <c r="H3227" s="11">
        <f>VLOOKUP(B3227,[1]!Product_Data[#Data],4,0)</f>
        <v>951</v>
      </c>
      <c r="I3227" s="11">
        <f>VLOOKUP(B3227,[1]!Product_Data[#Data],3,0)</f>
        <v>504</v>
      </c>
      <c r="J3227" s="11">
        <f t="shared" si="303"/>
        <v>504</v>
      </c>
      <c r="K3227" s="11">
        <f t="shared" si="304"/>
        <v>951</v>
      </c>
      <c r="L3227" s="11">
        <f t="shared" si="305"/>
        <v>447</v>
      </c>
      <c r="M3227" t="str">
        <f>VLOOKUP(C3227,[1]!Location_Data[#Data],2,0)</f>
        <v>Irvine</v>
      </c>
      <c r="N3227" t="str">
        <f>VLOOKUP(D3227,[1]!Salespeople_Data[#Data],2,0)</f>
        <v>Kevin Butler</v>
      </c>
      <c r="O3227" t="str">
        <f>VLOOKUP(E3227,[1]!Customer_Data[#Data],2,0)</f>
        <v>Billy Kennedy</v>
      </c>
      <c r="P3227" s="15">
        <f t="shared" si="300"/>
        <v>2</v>
      </c>
      <c r="Q3227">
        <f t="shared" si="301"/>
        <v>8</v>
      </c>
      <c r="R3227">
        <f t="shared" si="302"/>
        <v>2020</v>
      </c>
    </row>
    <row r="3228" spans="1:18" x14ac:dyDescent="0.25">
      <c r="A3228" s="2" t="s">
        <v>4238</v>
      </c>
      <c r="B3228" s="2" t="s">
        <v>361</v>
      </c>
      <c r="C3228" s="2" t="s">
        <v>272</v>
      </c>
      <c r="D3228" s="2" t="s">
        <v>216</v>
      </c>
      <c r="E3228" s="2" t="s">
        <v>396</v>
      </c>
      <c r="F3228" s="3">
        <v>44061</v>
      </c>
      <c r="G3228" s="2">
        <v>2</v>
      </c>
      <c r="H3228" s="11">
        <f>VLOOKUP(B3228,[1]!Product_Data[#Data],4,0)</f>
        <v>1338</v>
      </c>
      <c r="I3228" s="11">
        <f>VLOOKUP(B3228,[1]!Product_Data[#Data],3,0)</f>
        <v>682</v>
      </c>
      <c r="J3228" s="11">
        <f t="shared" si="303"/>
        <v>1364</v>
      </c>
      <c r="K3228" s="11">
        <f t="shared" si="304"/>
        <v>2676</v>
      </c>
      <c r="L3228" s="11">
        <f t="shared" si="305"/>
        <v>1312</v>
      </c>
      <c r="M3228" t="str">
        <f>VLOOKUP(C3228,[1]!Location_Data[#Data],2,0)</f>
        <v>Torrance</v>
      </c>
      <c r="N3228" t="str">
        <f>VLOOKUP(D3228,[1]!Salespeople_Data[#Data],2,0)</f>
        <v>Ernest Wagner</v>
      </c>
      <c r="O3228" t="str">
        <f>VLOOKUP(E3228,[1]!Customer_Data[#Data],2,0)</f>
        <v>Benjamin Moreno</v>
      </c>
      <c r="P3228" s="15">
        <f t="shared" si="300"/>
        <v>3</v>
      </c>
      <c r="Q3228">
        <f t="shared" si="301"/>
        <v>8</v>
      </c>
      <c r="R3228">
        <f t="shared" si="302"/>
        <v>2020</v>
      </c>
    </row>
    <row r="3229" spans="1:18" x14ac:dyDescent="0.25">
      <c r="A3229" s="4" t="s">
        <v>4239</v>
      </c>
      <c r="B3229" s="4" t="s">
        <v>114</v>
      </c>
      <c r="C3229" s="4" t="s">
        <v>362</v>
      </c>
      <c r="D3229" s="4" t="s">
        <v>80</v>
      </c>
      <c r="E3229" s="4" t="s">
        <v>1579</v>
      </c>
      <c r="F3229" s="5">
        <v>43834</v>
      </c>
      <c r="G3229" s="4">
        <v>1</v>
      </c>
      <c r="H3229" s="11">
        <f>VLOOKUP(B3229,[1]!Product_Data[#Data],4,0)</f>
        <v>545</v>
      </c>
      <c r="I3229" s="11">
        <f>VLOOKUP(B3229,[1]!Product_Data[#Data],3,0)</f>
        <v>425</v>
      </c>
      <c r="J3229" s="11">
        <f t="shared" si="303"/>
        <v>425</v>
      </c>
      <c r="K3229" s="11">
        <f t="shared" si="304"/>
        <v>545</v>
      </c>
      <c r="L3229" s="11">
        <f t="shared" si="305"/>
        <v>120</v>
      </c>
      <c r="M3229" t="str">
        <f>VLOOKUP(C3229,[1]!Location_Data[#Data],2,0)</f>
        <v>San Bernardino</v>
      </c>
      <c r="N3229" t="str">
        <f>VLOOKUP(D3229,[1]!Salespeople_Data[#Data],2,0)</f>
        <v>Henry Nelson</v>
      </c>
      <c r="O3229" t="str">
        <f>VLOOKUP(E3229,[1]!Customer_Data[#Data],2,0)</f>
        <v>Charles Montgomery</v>
      </c>
      <c r="P3229" s="15">
        <f t="shared" si="300"/>
        <v>7</v>
      </c>
      <c r="Q3229">
        <f t="shared" si="301"/>
        <v>1</v>
      </c>
      <c r="R3229">
        <f t="shared" si="302"/>
        <v>2020</v>
      </c>
    </row>
    <row r="3230" spans="1:18" x14ac:dyDescent="0.25">
      <c r="A3230" s="2" t="s">
        <v>4240</v>
      </c>
      <c r="B3230" s="2" t="s">
        <v>495</v>
      </c>
      <c r="C3230" s="2" t="s">
        <v>302</v>
      </c>
      <c r="D3230" s="2" t="s">
        <v>413</v>
      </c>
      <c r="E3230" s="2" t="s">
        <v>429</v>
      </c>
      <c r="F3230" s="3">
        <v>43995</v>
      </c>
      <c r="G3230" s="2">
        <v>1</v>
      </c>
      <c r="H3230" s="11">
        <f>VLOOKUP(B3230,[1]!Product_Data[#Data],4,0)</f>
        <v>1467</v>
      </c>
      <c r="I3230" s="11">
        <f>VLOOKUP(B3230,[1]!Product_Data[#Data],3,0)</f>
        <v>807</v>
      </c>
      <c r="J3230" s="11">
        <f t="shared" si="303"/>
        <v>807</v>
      </c>
      <c r="K3230" s="11">
        <f t="shared" si="304"/>
        <v>1467</v>
      </c>
      <c r="L3230" s="11">
        <f t="shared" si="305"/>
        <v>660</v>
      </c>
      <c r="M3230" t="str">
        <f>VLOOKUP(C3230,[1]!Location_Data[#Data],2,0)</f>
        <v>Santa Rosa</v>
      </c>
      <c r="N3230" t="str">
        <f>VLOOKUP(D3230,[1]!Salespeople_Data[#Data],2,0)</f>
        <v>Kenneth Bradley</v>
      </c>
      <c r="O3230" t="str">
        <f>VLOOKUP(E3230,[1]!Customer_Data[#Data],2,0)</f>
        <v>Jose Williams</v>
      </c>
      <c r="P3230" s="15">
        <f t="shared" si="300"/>
        <v>7</v>
      </c>
      <c r="Q3230">
        <f t="shared" si="301"/>
        <v>6</v>
      </c>
      <c r="R3230">
        <f t="shared" si="302"/>
        <v>2020</v>
      </c>
    </row>
    <row r="3231" spans="1:18" x14ac:dyDescent="0.25">
      <c r="A3231" s="4" t="s">
        <v>4241</v>
      </c>
      <c r="B3231" s="4" t="s">
        <v>818</v>
      </c>
      <c r="C3231" s="4" t="s">
        <v>229</v>
      </c>
      <c r="D3231" s="4" t="s">
        <v>111</v>
      </c>
      <c r="E3231" s="4" t="s">
        <v>2282</v>
      </c>
      <c r="F3231" s="5">
        <v>43855</v>
      </c>
      <c r="G3231" s="4">
        <v>3</v>
      </c>
      <c r="H3231" s="11">
        <f>VLOOKUP(B3231,[1]!Product_Data[#Data],4,0)</f>
        <v>1638</v>
      </c>
      <c r="I3231" s="11">
        <f>VLOOKUP(B3231,[1]!Product_Data[#Data],3,0)</f>
        <v>1261</v>
      </c>
      <c r="J3231" s="11">
        <f t="shared" si="303"/>
        <v>3783</v>
      </c>
      <c r="K3231" s="11">
        <f t="shared" si="304"/>
        <v>4914</v>
      </c>
      <c r="L3231" s="11">
        <f t="shared" si="305"/>
        <v>1131</v>
      </c>
      <c r="M3231" t="str">
        <f>VLOOKUP(C3231,[1]!Location_Data[#Data],2,0)</f>
        <v>San Jose</v>
      </c>
      <c r="N3231" t="str">
        <f>VLOOKUP(D3231,[1]!Salespeople_Data[#Data],2,0)</f>
        <v>Ryan Welch</v>
      </c>
      <c r="O3231" t="str">
        <f>VLOOKUP(E3231,[1]!Customer_Data[#Data],2,0)</f>
        <v>Shawn Torres</v>
      </c>
      <c r="P3231" s="15">
        <f t="shared" si="300"/>
        <v>7</v>
      </c>
      <c r="Q3231">
        <f t="shared" si="301"/>
        <v>1</v>
      </c>
      <c r="R3231">
        <f t="shared" si="302"/>
        <v>2020</v>
      </c>
    </row>
    <row r="3232" spans="1:18" x14ac:dyDescent="0.25">
      <c r="A3232" s="2" t="s">
        <v>4242</v>
      </c>
      <c r="B3232" s="2" t="s">
        <v>78</v>
      </c>
      <c r="C3232" s="2" t="s">
        <v>472</v>
      </c>
      <c r="D3232" s="2" t="s">
        <v>40</v>
      </c>
      <c r="E3232" s="2" t="s">
        <v>2422</v>
      </c>
      <c r="F3232" s="3">
        <v>43882</v>
      </c>
      <c r="G3232" s="2">
        <v>4</v>
      </c>
      <c r="H3232" s="11">
        <f>VLOOKUP(B3232,[1]!Product_Data[#Data],4,0)</f>
        <v>1380</v>
      </c>
      <c r="I3232" s="11">
        <f>VLOOKUP(B3232,[1]!Product_Data[#Data],3,0)</f>
        <v>1090</v>
      </c>
      <c r="J3232" s="11">
        <f t="shared" si="303"/>
        <v>4360</v>
      </c>
      <c r="K3232" s="11">
        <f t="shared" si="304"/>
        <v>5520</v>
      </c>
      <c r="L3232" s="11">
        <f t="shared" si="305"/>
        <v>1160</v>
      </c>
      <c r="M3232" t="str">
        <f>VLOOKUP(C3232,[1]!Location_Data[#Data],2,0)</f>
        <v>Concord</v>
      </c>
      <c r="N3232" t="str">
        <f>VLOOKUP(D3232,[1]!Salespeople_Data[#Data],2,0)</f>
        <v>Brian Hansen</v>
      </c>
      <c r="O3232" t="str">
        <f>VLOOKUP(E3232,[1]!Customer_Data[#Data],2,0)</f>
        <v>John Hunt</v>
      </c>
      <c r="P3232" s="15">
        <f t="shared" si="300"/>
        <v>6</v>
      </c>
      <c r="Q3232">
        <f t="shared" si="301"/>
        <v>2</v>
      </c>
      <c r="R3232">
        <f t="shared" si="302"/>
        <v>2020</v>
      </c>
    </row>
    <row r="3233" spans="1:18" x14ac:dyDescent="0.25">
      <c r="A3233" s="4" t="s">
        <v>4243</v>
      </c>
      <c r="B3233" s="4" t="s">
        <v>1149</v>
      </c>
      <c r="C3233" s="4" t="s">
        <v>570</v>
      </c>
      <c r="D3233" s="4" t="s">
        <v>49</v>
      </c>
      <c r="E3233" s="4" t="s">
        <v>2360</v>
      </c>
      <c r="F3233" s="5">
        <v>44162</v>
      </c>
      <c r="G3233" s="4">
        <v>1</v>
      </c>
      <c r="H3233" s="11">
        <f>VLOOKUP(B3233,[1]!Product_Data[#Data],4,0)</f>
        <v>847</v>
      </c>
      <c r="I3233" s="11">
        <f>VLOOKUP(B3233,[1]!Product_Data[#Data],3,0)</f>
        <v>534</v>
      </c>
      <c r="J3233" s="11">
        <f t="shared" si="303"/>
        <v>534</v>
      </c>
      <c r="K3233" s="11">
        <f t="shared" si="304"/>
        <v>847</v>
      </c>
      <c r="L3233" s="11">
        <f t="shared" si="305"/>
        <v>313</v>
      </c>
      <c r="M3233" t="str">
        <f>VLOOKUP(C3233,[1]!Location_Data[#Data],2,0)</f>
        <v>Fresno</v>
      </c>
      <c r="N3233" t="str">
        <f>VLOOKUP(D3233,[1]!Salespeople_Data[#Data],2,0)</f>
        <v>Walter Cook</v>
      </c>
      <c r="O3233" t="str">
        <f>VLOOKUP(E3233,[1]!Customer_Data[#Data],2,0)</f>
        <v>Martin Johnston</v>
      </c>
      <c r="P3233" s="15">
        <f t="shared" si="300"/>
        <v>6</v>
      </c>
      <c r="Q3233">
        <f t="shared" si="301"/>
        <v>11</v>
      </c>
      <c r="R3233">
        <f t="shared" si="302"/>
        <v>2020</v>
      </c>
    </row>
    <row r="3234" spans="1:18" x14ac:dyDescent="0.25">
      <c r="A3234" s="2" t="s">
        <v>4244</v>
      </c>
      <c r="B3234" s="2" t="s">
        <v>412</v>
      </c>
      <c r="C3234" s="2" t="s">
        <v>331</v>
      </c>
      <c r="D3234" s="2" t="s">
        <v>165</v>
      </c>
      <c r="E3234" s="2" t="s">
        <v>531</v>
      </c>
      <c r="F3234" s="3">
        <v>44195</v>
      </c>
      <c r="G3234" s="2">
        <v>1</v>
      </c>
      <c r="H3234" s="11">
        <f>VLOOKUP(B3234,[1]!Product_Data[#Data],4,0)</f>
        <v>2396</v>
      </c>
      <c r="I3234" s="11">
        <f>VLOOKUP(B3234,[1]!Product_Data[#Data],3,0)</f>
        <v>1965</v>
      </c>
      <c r="J3234" s="11">
        <f t="shared" si="303"/>
        <v>1965</v>
      </c>
      <c r="K3234" s="11">
        <f t="shared" si="304"/>
        <v>2396</v>
      </c>
      <c r="L3234" s="11">
        <f t="shared" si="305"/>
        <v>431</v>
      </c>
      <c r="M3234" t="str">
        <f>VLOOKUP(C3234,[1]!Location_Data[#Data],2,0)</f>
        <v>Sunnyvale</v>
      </c>
      <c r="N3234" t="str">
        <f>VLOOKUP(D3234,[1]!Salespeople_Data[#Data],2,0)</f>
        <v>Joe Sims</v>
      </c>
      <c r="O3234" t="str">
        <f>VLOOKUP(E3234,[1]!Customer_Data[#Data],2,0)</f>
        <v>Randy Hayes</v>
      </c>
      <c r="P3234" s="15">
        <f t="shared" si="300"/>
        <v>4</v>
      </c>
      <c r="Q3234">
        <f t="shared" si="301"/>
        <v>12</v>
      </c>
      <c r="R3234">
        <f t="shared" si="302"/>
        <v>2020</v>
      </c>
    </row>
    <row r="3235" spans="1:18" x14ac:dyDescent="0.25">
      <c r="A3235" s="4" t="s">
        <v>4245</v>
      </c>
      <c r="B3235" s="4" t="s">
        <v>8</v>
      </c>
      <c r="C3235" s="4" t="s">
        <v>527</v>
      </c>
      <c r="D3235" s="4" t="s">
        <v>20</v>
      </c>
      <c r="E3235" s="4" t="s">
        <v>3853</v>
      </c>
      <c r="F3235" s="5">
        <v>43857</v>
      </c>
      <c r="G3235" s="4">
        <v>3</v>
      </c>
      <c r="H3235" s="11">
        <f>VLOOKUP(B3235,[1]!Product_Data[#Data],4,0)</f>
        <v>1522</v>
      </c>
      <c r="I3235" s="11">
        <f>VLOOKUP(B3235,[1]!Product_Data[#Data],3,0)</f>
        <v>791</v>
      </c>
      <c r="J3235" s="11">
        <f t="shared" si="303"/>
        <v>2373</v>
      </c>
      <c r="K3235" s="11">
        <f t="shared" si="304"/>
        <v>4566</v>
      </c>
      <c r="L3235" s="11">
        <f t="shared" si="305"/>
        <v>2193</v>
      </c>
      <c r="M3235" t="str">
        <f>VLOOKUP(C3235,[1]!Location_Data[#Data],2,0)</f>
        <v>Stockton</v>
      </c>
      <c r="N3235" t="str">
        <f>VLOOKUP(D3235,[1]!Salespeople_Data[#Data],2,0)</f>
        <v>Joshua Cook</v>
      </c>
      <c r="O3235" t="str">
        <f>VLOOKUP(E3235,[1]!Customer_Data[#Data],2,0)</f>
        <v>Phillip Webb</v>
      </c>
      <c r="P3235" s="15">
        <f t="shared" si="300"/>
        <v>2</v>
      </c>
      <c r="Q3235">
        <f t="shared" si="301"/>
        <v>1</v>
      </c>
      <c r="R3235">
        <f t="shared" si="302"/>
        <v>2020</v>
      </c>
    </row>
    <row r="3236" spans="1:18" x14ac:dyDescent="0.25">
      <c r="A3236" s="2" t="s">
        <v>4246</v>
      </c>
      <c r="B3236" s="2" t="s">
        <v>666</v>
      </c>
      <c r="C3236" s="2" t="s">
        <v>596</v>
      </c>
      <c r="D3236" s="2" t="s">
        <v>178</v>
      </c>
      <c r="E3236" s="2" t="s">
        <v>1839</v>
      </c>
      <c r="F3236" s="3">
        <v>43843</v>
      </c>
      <c r="G3236" s="2">
        <v>1</v>
      </c>
      <c r="H3236" s="11">
        <f>VLOOKUP(B3236,[1]!Product_Data[#Data],4,0)</f>
        <v>2241</v>
      </c>
      <c r="I3236" s="11">
        <f>VLOOKUP(B3236,[1]!Product_Data[#Data],3,0)</f>
        <v>1367</v>
      </c>
      <c r="J3236" s="11">
        <f t="shared" si="303"/>
        <v>1367</v>
      </c>
      <c r="K3236" s="11">
        <f t="shared" si="304"/>
        <v>2241</v>
      </c>
      <c r="L3236" s="11">
        <f t="shared" si="305"/>
        <v>874</v>
      </c>
      <c r="M3236" t="str">
        <f>VLOOKUP(C3236,[1]!Location_Data[#Data],2,0)</f>
        <v>Fremont</v>
      </c>
      <c r="N3236" t="str">
        <f>VLOOKUP(D3236,[1]!Salespeople_Data[#Data],2,0)</f>
        <v>Joshua Taylor</v>
      </c>
      <c r="O3236" t="str">
        <f>VLOOKUP(E3236,[1]!Customer_Data[#Data],2,0)</f>
        <v>Jason Duncan</v>
      </c>
      <c r="P3236" s="15">
        <f t="shared" si="300"/>
        <v>2</v>
      </c>
      <c r="Q3236">
        <f t="shared" si="301"/>
        <v>1</v>
      </c>
      <c r="R3236">
        <f t="shared" si="302"/>
        <v>2020</v>
      </c>
    </row>
    <row r="3237" spans="1:18" x14ac:dyDescent="0.25">
      <c r="A3237" s="4" t="s">
        <v>4247</v>
      </c>
      <c r="B3237" s="4" t="s">
        <v>389</v>
      </c>
      <c r="C3237" s="4" t="s">
        <v>490</v>
      </c>
      <c r="D3237" s="4" t="s">
        <v>111</v>
      </c>
      <c r="E3237" s="4" t="s">
        <v>1724</v>
      </c>
      <c r="F3237" s="5">
        <v>44193</v>
      </c>
      <c r="G3237" s="4">
        <v>1</v>
      </c>
      <c r="H3237" s="11">
        <f>VLOOKUP(B3237,[1]!Product_Data[#Data],4,0)</f>
        <v>1367</v>
      </c>
      <c r="I3237" s="11">
        <f>VLOOKUP(B3237,[1]!Product_Data[#Data],3,0)</f>
        <v>984</v>
      </c>
      <c r="J3237" s="11">
        <f t="shared" si="303"/>
        <v>984</v>
      </c>
      <c r="K3237" s="11">
        <f t="shared" si="304"/>
        <v>1367</v>
      </c>
      <c r="L3237" s="11">
        <f t="shared" si="305"/>
        <v>383</v>
      </c>
      <c r="M3237" t="str">
        <f>VLOOKUP(C3237,[1]!Location_Data[#Data],2,0)</f>
        <v>Temecula</v>
      </c>
      <c r="N3237" t="str">
        <f>VLOOKUP(D3237,[1]!Salespeople_Data[#Data],2,0)</f>
        <v>Ryan Welch</v>
      </c>
      <c r="O3237" t="str">
        <f>VLOOKUP(E3237,[1]!Customer_Data[#Data],2,0)</f>
        <v>Keith Schmidt</v>
      </c>
      <c r="P3237" s="15">
        <f t="shared" si="300"/>
        <v>2</v>
      </c>
      <c r="Q3237">
        <f t="shared" si="301"/>
        <v>12</v>
      </c>
      <c r="R3237">
        <f t="shared" si="302"/>
        <v>2020</v>
      </c>
    </row>
    <row r="3238" spans="1:18" x14ac:dyDescent="0.25">
      <c r="A3238" s="2" t="s">
        <v>4248</v>
      </c>
      <c r="B3238" s="2" t="s">
        <v>8</v>
      </c>
      <c r="C3238" s="2" t="s">
        <v>527</v>
      </c>
      <c r="D3238" s="2" t="s">
        <v>239</v>
      </c>
      <c r="E3238" s="2" t="s">
        <v>1597</v>
      </c>
      <c r="F3238" s="3">
        <v>43935</v>
      </c>
      <c r="G3238" s="2">
        <v>1</v>
      </c>
      <c r="H3238" s="11">
        <f>VLOOKUP(B3238,[1]!Product_Data[#Data],4,0)</f>
        <v>1522</v>
      </c>
      <c r="I3238" s="11">
        <f>VLOOKUP(B3238,[1]!Product_Data[#Data],3,0)</f>
        <v>791</v>
      </c>
      <c r="J3238" s="11">
        <f t="shared" si="303"/>
        <v>791</v>
      </c>
      <c r="K3238" s="11">
        <f t="shared" si="304"/>
        <v>1522</v>
      </c>
      <c r="L3238" s="11">
        <f t="shared" si="305"/>
        <v>731</v>
      </c>
      <c r="M3238" t="str">
        <f>VLOOKUP(C3238,[1]!Location_Data[#Data],2,0)</f>
        <v>Stockton</v>
      </c>
      <c r="N3238" t="str">
        <f>VLOOKUP(D3238,[1]!Salespeople_Data[#Data],2,0)</f>
        <v>John Reyes</v>
      </c>
      <c r="O3238" t="str">
        <f>VLOOKUP(E3238,[1]!Customer_Data[#Data],2,0)</f>
        <v>Edward Williams</v>
      </c>
      <c r="P3238" s="15">
        <f t="shared" si="300"/>
        <v>3</v>
      </c>
      <c r="Q3238">
        <f t="shared" si="301"/>
        <v>4</v>
      </c>
      <c r="R3238">
        <f t="shared" si="302"/>
        <v>2020</v>
      </c>
    </row>
    <row r="3239" spans="1:18" x14ac:dyDescent="0.25">
      <c r="A3239" s="4" t="s">
        <v>4249</v>
      </c>
      <c r="B3239" s="4" t="s">
        <v>114</v>
      </c>
      <c r="C3239" s="4" t="s">
        <v>392</v>
      </c>
      <c r="D3239" s="4" t="s">
        <v>165</v>
      </c>
      <c r="E3239" s="4" t="s">
        <v>1030</v>
      </c>
      <c r="F3239" s="5">
        <v>43935</v>
      </c>
      <c r="G3239" s="4">
        <v>4</v>
      </c>
      <c r="H3239" s="11">
        <f>VLOOKUP(B3239,[1]!Product_Data[#Data],4,0)</f>
        <v>545</v>
      </c>
      <c r="I3239" s="11">
        <f>VLOOKUP(B3239,[1]!Product_Data[#Data],3,0)</f>
        <v>425</v>
      </c>
      <c r="J3239" s="11">
        <f t="shared" si="303"/>
        <v>1700</v>
      </c>
      <c r="K3239" s="11">
        <f t="shared" si="304"/>
        <v>2180</v>
      </c>
      <c r="L3239" s="11">
        <f t="shared" si="305"/>
        <v>480</v>
      </c>
      <c r="M3239" t="str">
        <f>VLOOKUP(C3239,[1]!Location_Data[#Data],2,0)</f>
        <v>Visalia</v>
      </c>
      <c r="N3239" t="str">
        <f>VLOOKUP(D3239,[1]!Salespeople_Data[#Data],2,0)</f>
        <v>Joe Sims</v>
      </c>
      <c r="O3239" t="str">
        <f>VLOOKUP(E3239,[1]!Customer_Data[#Data],2,0)</f>
        <v>Brandon Diaz</v>
      </c>
      <c r="P3239" s="15">
        <f t="shared" si="300"/>
        <v>3</v>
      </c>
      <c r="Q3239">
        <f t="shared" si="301"/>
        <v>4</v>
      </c>
      <c r="R3239">
        <f t="shared" si="302"/>
        <v>2020</v>
      </c>
    </row>
    <row r="3240" spans="1:18" x14ac:dyDescent="0.25">
      <c r="A3240" s="2" t="s">
        <v>4250</v>
      </c>
      <c r="B3240" s="2" t="s">
        <v>325</v>
      </c>
      <c r="C3240" s="2" t="s">
        <v>19</v>
      </c>
      <c r="D3240" s="2" t="s">
        <v>20</v>
      </c>
      <c r="E3240" s="2" t="s">
        <v>433</v>
      </c>
      <c r="F3240" s="3">
        <v>43879</v>
      </c>
      <c r="G3240" s="2">
        <v>1</v>
      </c>
      <c r="H3240" s="11">
        <f>VLOOKUP(B3240,[1]!Product_Data[#Data],4,0)</f>
        <v>1526</v>
      </c>
      <c r="I3240" s="11">
        <f>VLOOKUP(B3240,[1]!Product_Data[#Data],3,0)</f>
        <v>1251</v>
      </c>
      <c r="J3240" s="11">
        <f t="shared" si="303"/>
        <v>1251</v>
      </c>
      <c r="K3240" s="11">
        <f t="shared" si="304"/>
        <v>1526</v>
      </c>
      <c r="L3240" s="11">
        <f t="shared" si="305"/>
        <v>275</v>
      </c>
      <c r="M3240" t="str">
        <f>VLOOKUP(C3240,[1]!Location_Data[#Data],2,0)</f>
        <v>Berkeley</v>
      </c>
      <c r="N3240" t="str">
        <f>VLOOKUP(D3240,[1]!Salespeople_Data[#Data],2,0)</f>
        <v>Joshua Cook</v>
      </c>
      <c r="O3240" t="str">
        <f>VLOOKUP(E3240,[1]!Customer_Data[#Data],2,0)</f>
        <v>Thomas Campbell</v>
      </c>
      <c r="P3240" s="15">
        <f t="shared" si="300"/>
        <v>3</v>
      </c>
      <c r="Q3240">
        <f t="shared" si="301"/>
        <v>2</v>
      </c>
      <c r="R3240">
        <f t="shared" si="302"/>
        <v>2020</v>
      </c>
    </row>
    <row r="3241" spans="1:18" x14ac:dyDescent="0.25">
      <c r="A3241" s="4" t="s">
        <v>4251</v>
      </c>
      <c r="B3241" s="4" t="s">
        <v>8</v>
      </c>
      <c r="C3241" s="4" t="s">
        <v>253</v>
      </c>
      <c r="D3241" s="4" t="s">
        <v>111</v>
      </c>
      <c r="E3241" s="4" t="s">
        <v>669</v>
      </c>
      <c r="F3241" s="5">
        <v>43874</v>
      </c>
      <c r="G3241" s="4">
        <v>1</v>
      </c>
      <c r="H3241" s="11">
        <f>VLOOKUP(B3241,[1]!Product_Data[#Data],4,0)</f>
        <v>1522</v>
      </c>
      <c r="I3241" s="11">
        <f>VLOOKUP(B3241,[1]!Product_Data[#Data],3,0)</f>
        <v>791</v>
      </c>
      <c r="J3241" s="11">
        <f t="shared" si="303"/>
        <v>791</v>
      </c>
      <c r="K3241" s="11">
        <f t="shared" si="304"/>
        <v>1522</v>
      </c>
      <c r="L3241" s="11">
        <f t="shared" si="305"/>
        <v>731</v>
      </c>
      <c r="M3241" t="str">
        <f>VLOOKUP(C3241,[1]!Location_Data[#Data],2,0)</f>
        <v>Bakersfield</v>
      </c>
      <c r="N3241" t="str">
        <f>VLOOKUP(D3241,[1]!Salespeople_Data[#Data],2,0)</f>
        <v>Ryan Welch</v>
      </c>
      <c r="O3241" t="str">
        <f>VLOOKUP(E3241,[1]!Customer_Data[#Data],2,0)</f>
        <v>Anthony Torres</v>
      </c>
      <c r="P3241" s="15">
        <f t="shared" si="300"/>
        <v>5</v>
      </c>
      <c r="Q3241">
        <f t="shared" si="301"/>
        <v>2</v>
      </c>
      <c r="R3241">
        <f t="shared" si="302"/>
        <v>2020</v>
      </c>
    </row>
    <row r="3242" spans="1:18" x14ac:dyDescent="0.25">
      <c r="A3242" s="2" t="s">
        <v>4252</v>
      </c>
      <c r="B3242" s="2" t="s">
        <v>210</v>
      </c>
      <c r="C3242" s="2" t="s">
        <v>458</v>
      </c>
      <c r="D3242" s="2" t="s">
        <v>250</v>
      </c>
      <c r="E3242" s="2" t="s">
        <v>1478</v>
      </c>
      <c r="F3242" s="3">
        <v>44064</v>
      </c>
      <c r="G3242" s="2">
        <v>2</v>
      </c>
      <c r="H3242" s="11">
        <f>VLOOKUP(B3242,[1]!Product_Data[#Data],4,0)</f>
        <v>458</v>
      </c>
      <c r="I3242" s="11">
        <f>VLOOKUP(B3242,[1]!Product_Data[#Data],3,0)</f>
        <v>376</v>
      </c>
      <c r="J3242" s="11">
        <f t="shared" si="303"/>
        <v>752</v>
      </c>
      <c r="K3242" s="11">
        <f t="shared" si="304"/>
        <v>916</v>
      </c>
      <c r="L3242" s="11">
        <f t="shared" si="305"/>
        <v>164</v>
      </c>
      <c r="M3242" t="str">
        <f>VLOOKUP(C3242,[1]!Location_Data[#Data],2,0)</f>
        <v>Fontana</v>
      </c>
      <c r="N3242" t="str">
        <f>VLOOKUP(D3242,[1]!Salespeople_Data[#Data],2,0)</f>
        <v>Martin Carr</v>
      </c>
      <c r="O3242" t="str">
        <f>VLOOKUP(E3242,[1]!Customer_Data[#Data],2,0)</f>
        <v>Jerry Simmons</v>
      </c>
      <c r="P3242" s="15">
        <f t="shared" si="300"/>
        <v>6</v>
      </c>
      <c r="Q3242">
        <f t="shared" si="301"/>
        <v>8</v>
      </c>
      <c r="R3242">
        <f t="shared" si="302"/>
        <v>2020</v>
      </c>
    </row>
    <row r="3243" spans="1:18" x14ac:dyDescent="0.25">
      <c r="A3243" s="4" t="s">
        <v>4253</v>
      </c>
      <c r="B3243" s="4" t="s">
        <v>389</v>
      </c>
      <c r="C3243" s="4" t="s">
        <v>386</v>
      </c>
      <c r="D3243" s="4" t="s">
        <v>63</v>
      </c>
      <c r="E3243" s="4" t="s">
        <v>742</v>
      </c>
      <c r="F3243" s="5">
        <v>43881</v>
      </c>
      <c r="G3243" s="4">
        <v>1</v>
      </c>
      <c r="H3243" s="11">
        <f>VLOOKUP(B3243,[1]!Product_Data[#Data],4,0)</f>
        <v>1367</v>
      </c>
      <c r="I3243" s="11">
        <f>VLOOKUP(B3243,[1]!Product_Data[#Data],3,0)</f>
        <v>984</v>
      </c>
      <c r="J3243" s="11">
        <f t="shared" si="303"/>
        <v>984</v>
      </c>
      <c r="K3243" s="11">
        <f t="shared" si="304"/>
        <v>1367</v>
      </c>
      <c r="L3243" s="11">
        <f t="shared" si="305"/>
        <v>383</v>
      </c>
      <c r="M3243" t="str">
        <f>VLOOKUP(C3243,[1]!Location_Data[#Data],2,0)</f>
        <v>Carlsbad</v>
      </c>
      <c r="N3243" t="str">
        <f>VLOOKUP(D3243,[1]!Salespeople_Data[#Data],2,0)</f>
        <v>Jeremy Mendoza</v>
      </c>
      <c r="O3243" t="str">
        <f>VLOOKUP(E3243,[1]!Customer_Data[#Data],2,0)</f>
        <v>Joe Rose</v>
      </c>
      <c r="P3243" s="15">
        <f t="shared" si="300"/>
        <v>5</v>
      </c>
      <c r="Q3243">
        <f t="shared" si="301"/>
        <v>2</v>
      </c>
      <c r="R3243">
        <f t="shared" si="302"/>
        <v>2020</v>
      </c>
    </row>
    <row r="3244" spans="1:18" x14ac:dyDescent="0.25">
      <c r="A3244" s="2" t="s">
        <v>4254</v>
      </c>
      <c r="B3244" s="2" t="s">
        <v>495</v>
      </c>
      <c r="C3244" s="2" t="s">
        <v>74</v>
      </c>
      <c r="D3244" s="2" t="s">
        <v>250</v>
      </c>
      <c r="E3244" s="2" t="s">
        <v>2460</v>
      </c>
      <c r="F3244" s="3">
        <v>44045</v>
      </c>
      <c r="G3244" s="2">
        <v>3</v>
      </c>
      <c r="H3244" s="11">
        <f>VLOOKUP(B3244,[1]!Product_Data[#Data],4,0)</f>
        <v>1467</v>
      </c>
      <c r="I3244" s="11">
        <f>VLOOKUP(B3244,[1]!Product_Data[#Data],3,0)</f>
        <v>807</v>
      </c>
      <c r="J3244" s="11">
        <f t="shared" si="303"/>
        <v>2421</v>
      </c>
      <c r="K3244" s="11">
        <f t="shared" si="304"/>
        <v>4401</v>
      </c>
      <c r="L3244" s="11">
        <f t="shared" si="305"/>
        <v>1980</v>
      </c>
      <c r="M3244" t="str">
        <f>VLOOKUP(C3244,[1]!Location_Data[#Data],2,0)</f>
        <v>West Covina</v>
      </c>
      <c r="N3244" t="str">
        <f>VLOOKUP(D3244,[1]!Salespeople_Data[#Data],2,0)</f>
        <v>Martin Carr</v>
      </c>
      <c r="O3244" t="str">
        <f>VLOOKUP(E3244,[1]!Customer_Data[#Data],2,0)</f>
        <v>Joe Gordon</v>
      </c>
      <c r="P3244" s="15">
        <f t="shared" si="300"/>
        <v>1</v>
      </c>
      <c r="Q3244">
        <f t="shared" si="301"/>
        <v>8</v>
      </c>
      <c r="R3244">
        <f t="shared" si="302"/>
        <v>2020</v>
      </c>
    </row>
    <row r="3245" spans="1:18" x14ac:dyDescent="0.25">
      <c r="A3245" s="4" t="s">
        <v>4255</v>
      </c>
      <c r="B3245" s="4" t="s">
        <v>305</v>
      </c>
      <c r="C3245" s="4" t="s">
        <v>95</v>
      </c>
      <c r="D3245" s="4" t="s">
        <v>141</v>
      </c>
      <c r="E3245" s="4" t="s">
        <v>2723</v>
      </c>
      <c r="F3245" s="5">
        <v>43890</v>
      </c>
      <c r="G3245" s="4">
        <v>1</v>
      </c>
      <c r="H3245" s="11">
        <f>VLOOKUP(B3245,[1]!Product_Data[#Data],4,0)</f>
        <v>504</v>
      </c>
      <c r="I3245" s="11">
        <f>VLOOKUP(B3245,[1]!Product_Data[#Data],3,0)</f>
        <v>408</v>
      </c>
      <c r="J3245" s="11">
        <f t="shared" si="303"/>
        <v>408</v>
      </c>
      <c r="K3245" s="11">
        <f t="shared" si="304"/>
        <v>504</v>
      </c>
      <c r="L3245" s="11">
        <f t="shared" si="305"/>
        <v>96</v>
      </c>
      <c r="M3245" t="str">
        <f>VLOOKUP(C3245,[1]!Location_Data[#Data],2,0)</f>
        <v>Fullerton</v>
      </c>
      <c r="N3245" t="str">
        <f>VLOOKUP(D3245,[1]!Salespeople_Data[#Data],2,0)</f>
        <v>Arthur Mccoy</v>
      </c>
      <c r="O3245" t="str">
        <f>VLOOKUP(E3245,[1]!Customer_Data[#Data],2,0)</f>
        <v>Billy Olson</v>
      </c>
      <c r="P3245" s="15">
        <f t="shared" si="300"/>
        <v>7</v>
      </c>
      <c r="Q3245">
        <f t="shared" si="301"/>
        <v>2</v>
      </c>
      <c r="R3245">
        <f t="shared" si="302"/>
        <v>2020</v>
      </c>
    </row>
    <row r="3246" spans="1:18" x14ac:dyDescent="0.25">
      <c r="A3246" s="2" t="s">
        <v>4256</v>
      </c>
      <c r="B3246" s="2" t="s">
        <v>383</v>
      </c>
      <c r="C3246" s="2" t="s">
        <v>95</v>
      </c>
      <c r="D3246" s="2" t="s">
        <v>126</v>
      </c>
      <c r="E3246" s="2" t="s">
        <v>153</v>
      </c>
      <c r="F3246" s="3">
        <v>43948</v>
      </c>
      <c r="G3246" s="2">
        <v>2</v>
      </c>
      <c r="H3246" s="11">
        <f>VLOOKUP(B3246,[1]!Product_Data[#Data],4,0)</f>
        <v>1494</v>
      </c>
      <c r="I3246" s="11">
        <f>VLOOKUP(B3246,[1]!Product_Data[#Data],3,0)</f>
        <v>971</v>
      </c>
      <c r="J3246" s="11">
        <f t="shared" si="303"/>
        <v>1942</v>
      </c>
      <c r="K3246" s="11">
        <f t="shared" si="304"/>
        <v>2988</v>
      </c>
      <c r="L3246" s="11">
        <f t="shared" si="305"/>
        <v>1046</v>
      </c>
      <c r="M3246" t="str">
        <f>VLOOKUP(C3246,[1]!Location_Data[#Data],2,0)</f>
        <v>Fullerton</v>
      </c>
      <c r="N3246" t="str">
        <f>VLOOKUP(D3246,[1]!Salespeople_Data[#Data],2,0)</f>
        <v>Larry Castillo</v>
      </c>
      <c r="O3246" t="str">
        <f>VLOOKUP(E3246,[1]!Customer_Data[#Data],2,0)</f>
        <v>Charles Richards</v>
      </c>
      <c r="P3246" s="15">
        <f t="shared" si="300"/>
        <v>2</v>
      </c>
      <c r="Q3246">
        <f t="shared" si="301"/>
        <v>4</v>
      </c>
      <c r="R3246">
        <f t="shared" si="302"/>
        <v>2020</v>
      </c>
    </row>
    <row r="3247" spans="1:18" x14ac:dyDescent="0.25">
      <c r="A3247" s="4" t="s">
        <v>4257</v>
      </c>
      <c r="B3247" s="4" t="s">
        <v>260</v>
      </c>
      <c r="C3247" s="4" t="s">
        <v>100</v>
      </c>
      <c r="D3247" s="4" t="s">
        <v>216</v>
      </c>
      <c r="E3247" s="4" t="s">
        <v>473</v>
      </c>
      <c r="F3247" s="5">
        <v>44088</v>
      </c>
      <c r="G3247" s="4">
        <v>4</v>
      </c>
      <c r="H3247" s="11">
        <f>VLOOKUP(B3247,[1]!Product_Data[#Data],4,0)</f>
        <v>502</v>
      </c>
      <c r="I3247" s="11">
        <f>VLOOKUP(B3247,[1]!Product_Data[#Data],3,0)</f>
        <v>296</v>
      </c>
      <c r="J3247" s="11">
        <f t="shared" si="303"/>
        <v>1184</v>
      </c>
      <c r="K3247" s="11">
        <f t="shared" si="304"/>
        <v>2008</v>
      </c>
      <c r="L3247" s="11">
        <f t="shared" si="305"/>
        <v>824</v>
      </c>
      <c r="M3247" t="str">
        <f>VLOOKUP(C3247,[1]!Location_Data[#Data],2,0)</f>
        <v>Victorville</v>
      </c>
      <c r="N3247" t="str">
        <f>VLOOKUP(D3247,[1]!Salespeople_Data[#Data],2,0)</f>
        <v>Ernest Wagner</v>
      </c>
      <c r="O3247" t="str">
        <f>VLOOKUP(E3247,[1]!Customer_Data[#Data],2,0)</f>
        <v>Richard Hudson</v>
      </c>
      <c r="P3247" s="15">
        <f t="shared" si="300"/>
        <v>2</v>
      </c>
      <c r="Q3247">
        <f t="shared" si="301"/>
        <v>9</v>
      </c>
      <c r="R3247">
        <f t="shared" si="302"/>
        <v>2020</v>
      </c>
    </row>
    <row r="3248" spans="1:18" x14ac:dyDescent="0.25">
      <c r="A3248" s="2" t="s">
        <v>4258</v>
      </c>
      <c r="B3248" s="2" t="s">
        <v>119</v>
      </c>
      <c r="C3248" s="2" t="s">
        <v>74</v>
      </c>
      <c r="D3248" s="2" t="s">
        <v>30</v>
      </c>
      <c r="E3248" s="2" t="s">
        <v>443</v>
      </c>
      <c r="F3248" s="3">
        <v>43939</v>
      </c>
      <c r="G3248" s="2">
        <v>4</v>
      </c>
      <c r="H3248" s="11">
        <f>VLOOKUP(B3248,[1]!Product_Data[#Data],4,0)</f>
        <v>1077</v>
      </c>
      <c r="I3248" s="11">
        <f>VLOOKUP(B3248,[1]!Product_Data[#Data],3,0)</f>
        <v>732</v>
      </c>
      <c r="J3248" s="11">
        <f t="shared" si="303"/>
        <v>2928</v>
      </c>
      <c r="K3248" s="11">
        <f t="shared" si="304"/>
        <v>4308</v>
      </c>
      <c r="L3248" s="11">
        <f t="shared" si="305"/>
        <v>1380</v>
      </c>
      <c r="M3248" t="str">
        <f>VLOOKUP(C3248,[1]!Location_Data[#Data],2,0)</f>
        <v>West Covina</v>
      </c>
      <c r="N3248" t="str">
        <f>VLOOKUP(D3248,[1]!Salespeople_Data[#Data],2,0)</f>
        <v>Carl Hall</v>
      </c>
      <c r="O3248" t="str">
        <f>VLOOKUP(E3248,[1]!Customer_Data[#Data],2,0)</f>
        <v>Alan Perry</v>
      </c>
      <c r="P3248" s="15">
        <f t="shared" si="300"/>
        <v>7</v>
      </c>
      <c r="Q3248">
        <f t="shared" si="301"/>
        <v>4</v>
      </c>
      <c r="R3248">
        <f t="shared" si="302"/>
        <v>2020</v>
      </c>
    </row>
    <row r="3249" spans="1:18" x14ac:dyDescent="0.25">
      <c r="A3249" s="4" t="s">
        <v>4259</v>
      </c>
      <c r="B3249" s="4" t="s">
        <v>431</v>
      </c>
      <c r="C3249" s="4" t="s">
        <v>253</v>
      </c>
      <c r="D3249" s="4" t="s">
        <v>136</v>
      </c>
      <c r="E3249" s="4" t="s">
        <v>2542</v>
      </c>
      <c r="F3249" s="5">
        <v>44196</v>
      </c>
      <c r="G3249" s="4">
        <v>4</v>
      </c>
      <c r="H3249" s="11">
        <f>VLOOKUP(B3249,[1]!Product_Data[#Data],4,0)</f>
        <v>290</v>
      </c>
      <c r="I3249" s="11">
        <f>VLOOKUP(B3249,[1]!Product_Data[#Data],3,0)</f>
        <v>200</v>
      </c>
      <c r="J3249" s="11">
        <f t="shared" si="303"/>
        <v>800</v>
      </c>
      <c r="K3249" s="11">
        <f t="shared" si="304"/>
        <v>1160</v>
      </c>
      <c r="L3249" s="11">
        <f t="shared" si="305"/>
        <v>360</v>
      </c>
      <c r="M3249" t="str">
        <f>VLOOKUP(C3249,[1]!Location_Data[#Data],2,0)</f>
        <v>Bakersfield</v>
      </c>
      <c r="N3249" t="str">
        <f>VLOOKUP(D3249,[1]!Salespeople_Data[#Data],2,0)</f>
        <v>Clarence Fox</v>
      </c>
      <c r="O3249" t="str">
        <f>VLOOKUP(E3249,[1]!Customer_Data[#Data],2,0)</f>
        <v>Michael Ward</v>
      </c>
      <c r="P3249" s="15">
        <f t="shared" si="300"/>
        <v>5</v>
      </c>
      <c r="Q3249">
        <f t="shared" si="301"/>
        <v>12</v>
      </c>
      <c r="R3249">
        <f t="shared" si="302"/>
        <v>2020</v>
      </c>
    </row>
    <row r="3250" spans="1:18" x14ac:dyDescent="0.25">
      <c r="A3250" s="2" t="s">
        <v>4260</v>
      </c>
      <c r="B3250" s="2" t="s">
        <v>99</v>
      </c>
      <c r="C3250" s="2" t="s">
        <v>469</v>
      </c>
      <c r="D3250" s="2" t="s">
        <v>136</v>
      </c>
      <c r="E3250" s="2" t="s">
        <v>849</v>
      </c>
      <c r="F3250" s="3">
        <v>44189</v>
      </c>
      <c r="G3250" s="2">
        <v>1</v>
      </c>
      <c r="H3250" s="11">
        <f>VLOOKUP(B3250,[1]!Product_Data[#Data],4,0)</f>
        <v>1708</v>
      </c>
      <c r="I3250" s="11">
        <f>VLOOKUP(B3250,[1]!Product_Data[#Data],3,0)</f>
        <v>871</v>
      </c>
      <c r="J3250" s="11">
        <f t="shared" si="303"/>
        <v>871</v>
      </c>
      <c r="K3250" s="11">
        <f t="shared" si="304"/>
        <v>1708</v>
      </c>
      <c r="L3250" s="11">
        <f t="shared" si="305"/>
        <v>837</v>
      </c>
      <c r="M3250" t="str">
        <f>VLOOKUP(C3250,[1]!Location_Data[#Data],2,0)</f>
        <v>Escondido</v>
      </c>
      <c r="N3250" t="str">
        <f>VLOOKUP(D3250,[1]!Salespeople_Data[#Data],2,0)</f>
        <v>Clarence Fox</v>
      </c>
      <c r="O3250" t="str">
        <f>VLOOKUP(E3250,[1]!Customer_Data[#Data],2,0)</f>
        <v>Eric Ward</v>
      </c>
      <c r="P3250" s="15">
        <f t="shared" si="300"/>
        <v>5</v>
      </c>
      <c r="Q3250">
        <f t="shared" si="301"/>
        <v>12</v>
      </c>
      <c r="R3250">
        <f t="shared" si="302"/>
        <v>2020</v>
      </c>
    </row>
    <row r="3251" spans="1:18" x14ac:dyDescent="0.25">
      <c r="A3251" s="4" t="s">
        <v>4261</v>
      </c>
      <c r="B3251" s="4" t="s">
        <v>495</v>
      </c>
      <c r="C3251" s="4" t="s">
        <v>458</v>
      </c>
      <c r="D3251" s="4" t="s">
        <v>80</v>
      </c>
      <c r="E3251" s="4" t="s">
        <v>1267</v>
      </c>
      <c r="F3251" s="5">
        <v>44196</v>
      </c>
      <c r="G3251" s="4">
        <v>2</v>
      </c>
      <c r="H3251" s="11">
        <f>VLOOKUP(B3251,[1]!Product_Data[#Data],4,0)</f>
        <v>1467</v>
      </c>
      <c r="I3251" s="11">
        <f>VLOOKUP(B3251,[1]!Product_Data[#Data],3,0)</f>
        <v>807</v>
      </c>
      <c r="J3251" s="11">
        <f t="shared" si="303"/>
        <v>1614</v>
      </c>
      <c r="K3251" s="11">
        <f t="shared" si="304"/>
        <v>2934</v>
      </c>
      <c r="L3251" s="11">
        <f t="shared" si="305"/>
        <v>1320</v>
      </c>
      <c r="M3251" t="str">
        <f>VLOOKUP(C3251,[1]!Location_Data[#Data],2,0)</f>
        <v>Fontana</v>
      </c>
      <c r="N3251" t="str">
        <f>VLOOKUP(D3251,[1]!Salespeople_Data[#Data],2,0)</f>
        <v>Henry Nelson</v>
      </c>
      <c r="O3251" t="str">
        <f>VLOOKUP(E3251,[1]!Customer_Data[#Data],2,0)</f>
        <v>Kevin Gilbert</v>
      </c>
      <c r="P3251" s="15">
        <f t="shared" si="300"/>
        <v>5</v>
      </c>
      <c r="Q3251">
        <f t="shared" si="301"/>
        <v>12</v>
      </c>
      <c r="R3251">
        <f t="shared" si="302"/>
        <v>2020</v>
      </c>
    </row>
    <row r="3252" spans="1:18" x14ac:dyDescent="0.25">
      <c r="A3252" s="2" t="s">
        <v>4262</v>
      </c>
      <c r="B3252" s="2" t="s">
        <v>223</v>
      </c>
      <c r="C3252" s="2" t="s">
        <v>100</v>
      </c>
      <c r="D3252" s="2" t="s">
        <v>257</v>
      </c>
      <c r="E3252" s="2" t="s">
        <v>261</v>
      </c>
      <c r="F3252" s="3">
        <v>43868</v>
      </c>
      <c r="G3252" s="2">
        <v>4</v>
      </c>
      <c r="H3252" s="11">
        <f>VLOOKUP(B3252,[1]!Product_Data[#Data],4,0)</f>
        <v>799</v>
      </c>
      <c r="I3252" s="11">
        <f>VLOOKUP(B3252,[1]!Product_Data[#Data],3,0)</f>
        <v>455</v>
      </c>
      <c r="J3252" s="11">
        <f t="shared" si="303"/>
        <v>1820</v>
      </c>
      <c r="K3252" s="11">
        <f t="shared" si="304"/>
        <v>3196</v>
      </c>
      <c r="L3252" s="11">
        <f t="shared" si="305"/>
        <v>1376</v>
      </c>
      <c r="M3252" t="str">
        <f>VLOOKUP(C3252,[1]!Location_Data[#Data],2,0)</f>
        <v>Victorville</v>
      </c>
      <c r="N3252" t="str">
        <f>VLOOKUP(D3252,[1]!Salespeople_Data[#Data],2,0)</f>
        <v>Jerry Perry</v>
      </c>
      <c r="O3252" t="str">
        <f>VLOOKUP(E3252,[1]!Customer_Data[#Data],2,0)</f>
        <v>Keith Hamilton</v>
      </c>
      <c r="P3252" s="15">
        <f t="shared" si="300"/>
        <v>6</v>
      </c>
      <c r="Q3252">
        <f t="shared" si="301"/>
        <v>2</v>
      </c>
      <c r="R3252">
        <f t="shared" si="302"/>
        <v>2020</v>
      </c>
    </row>
    <row r="3253" spans="1:18" x14ac:dyDescent="0.25">
      <c r="A3253" s="4" t="s">
        <v>4263</v>
      </c>
      <c r="B3253" s="4" t="s">
        <v>207</v>
      </c>
      <c r="C3253" s="4" t="s">
        <v>302</v>
      </c>
      <c r="D3253" s="4" t="s">
        <v>126</v>
      </c>
      <c r="E3253" s="4" t="s">
        <v>948</v>
      </c>
      <c r="F3253" s="5">
        <v>43908</v>
      </c>
      <c r="G3253" s="4">
        <v>1</v>
      </c>
      <c r="H3253" s="11">
        <f>VLOOKUP(B3253,[1]!Product_Data[#Data],4,0)</f>
        <v>2464</v>
      </c>
      <c r="I3253" s="11">
        <f>VLOOKUP(B3253,[1]!Product_Data[#Data],3,0)</f>
        <v>1774</v>
      </c>
      <c r="J3253" s="11">
        <f t="shared" si="303"/>
        <v>1774</v>
      </c>
      <c r="K3253" s="11">
        <f t="shared" si="304"/>
        <v>2464</v>
      </c>
      <c r="L3253" s="11">
        <f t="shared" si="305"/>
        <v>690</v>
      </c>
      <c r="M3253" t="str">
        <f>VLOOKUP(C3253,[1]!Location_Data[#Data],2,0)</f>
        <v>Santa Rosa</v>
      </c>
      <c r="N3253" t="str">
        <f>VLOOKUP(D3253,[1]!Salespeople_Data[#Data],2,0)</f>
        <v>Larry Castillo</v>
      </c>
      <c r="O3253" t="str">
        <f>VLOOKUP(E3253,[1]!Customer_Data[#Data],2,0)</f>
        <v>Andrew Adams</v>
      </c>
      <c r="P3253" s="15">
        <f t="shared" si="300"/>
        <v>4</v>
      </c>
      <c r="Q3253">
        <f t="shared" si="301"/>
        <v>3</v>
      </c>
      <c r="R3253">
        <f t="shared" si="302"/>
        <v>2020</v>
      </c>
    </row>
    <row r="3254" spans="1:18" x14ac:dyDescent="0.25">
      <c r="A3254" s="2" t="s">
        <v>4264</v>
      </c>
      <c r="B3254" s="2" t="s">
        <v>207</v>
      </c>
      <c r="C3254" s="2" t="s">
        <v>211</v>
      </c>
      <c r="D3254" s="2" t="s">
        <v>413</v>
      </c>
      <c r="E3254" s="2" t="s">
        <v>429</v>
      </c>
      <c r="F3254" s="3">
        <v>43833</v>
      </c>
      <c r="G3254" s="2">
        <v>3</v>
      </c>
      <c r="H3254" s="11">
        <f>VLOOKUP(B3254,[1]!Product_Data[#Data],4,0)</f>
        <v>2464</v>
      </c>
      <c r="I3254" s="11">
        <f>VLOOKUP(B3254,[1]!Product_Data[#Data],3,0)</f>
        <v>1774</v>
      </c>
      <c r="J3254" s="11">
        <f t="shared" si="303"/>
        <v>5322</v>
      </c>
      <c r="K3254" s="11">
        <f t="shared" si="304"/>
        <v>7392</v>
      </c>
      <c r="L3254" s="11">
        <f t="shared" si="305"/>
        <v>2070</v>
      </c>
      <c r="M3254" t="str">
        <f>VLOOKUP(C3254,[1]!Location_Data[#Data],2,0)</f>
        <v>Chula Vista</v>
      </c>
      <c r="N3254" t="str">
        <f>VLOOKUP(D3254,[1]!Salespeople_Data[#Data],2,0)</f>
        <v>Kenneth Bradley</v>
      </c>
      <c r="O3254" t="str">
        <f>VLOOKUP(E3254,[1]!Customer_Data[#Data],2,0)</f>
        <v>Jose Williams</v>
      </c>
      <c r="P3254" s="15">
        <f t="shared" si="300"/>
        <v>6</v>
      </c>
      <c r="Q3254">
        <f t="shared" si="301"/>
        <v>1</v>
      </c>
      <c r="R3254">
        <f t="shared" si="302"/>
        <v>2020</v>
      </c>
    </row>
    <row r="3255" spans="1:18" x14ac:dyDescent="0.25">
      <c r="A3255" s="4" t="s">
        <v>4265</v>
      </c>
      <c r="B3255" s="4" t="s">
        <v>181</v>
      </c>
      <c r="C3255" s="4" t="s">
        <v>115</v>
      </c>
      <c r="D3255" s="4" t="s">
        <v>40</v>
      </c>
      <c r="E3255" s="4" t="s">
        <v>669</v>
      </c>
      <c r="F3255" s="5">
        <v>43974</v>
      </c>
      <c r="G3255" s="4">
        <v>2</v>
      </c>
      <c r="H3255" s="11">
        <f>VLOOKUP(B3255,[1]!Product_Data[#Data],4,0)</f>
        <v>1500</v>
      </c>
      <c r="I3255" s="11">
        <f>VLOOKUP(B3255,[1]!Product_Data[#Data],3,0)</f>
        <v>900</v>
      </c>
      <c r="J3255" s="11">
        <f t="shared" si="303"/>
        <v>1800</v>
      </c>
      <c r="K3255" s="11">
        <f t="shared" si="304"/>
        <v>3000</v>
      </c>
      <c r="L3255" s="11">
        <f t="shared" si="305"/>
        <v>1200</v>
      </c>
      <c r="M3255" t="str">
        <f>VLOOKUP(C3255,[1]!Location_Data[#Data],2,0)</f>
        <v>Glendale</v>
      </c>
      <c r="N3255" t="str">
        <f>VLOOKUP(D3255,[1]!Salespeople_Data[#Data],2,0)</f>
        <v>Brian Hansen</v>
      </c>
      <c r="O3255" t="str">
        <f>VLOOKUP(E3255,[1]!Customer_Data[#Data],2,0)</f>
        <v>Anthony Torres</v>
      </c>
      <c r="P3255" s="15">
        <f t="shared" si="300"/>
        <v>7</v>
      </c>
      <c r="Q3255">
        <f t="shared" si="301"/>
        <v>5</v>
      </c>
      <c r="R3255">
        <f t="shared" si="302"/>
        <v>2020</v>
      </c>
    </row>
    <row r="3256" spans="1:18" x14ac:dyDescent="0.25">
      <c r="A3256" s="2" t="s">
        <v>4266</v>
      </c>
      <c r="B3256" s="2" t="s">
        <v>603</v>
      </c>
      <c r="C3256" s="2" t="s">
        <v>48</v>
      </c>
      <c r="D3256" s="2" t="s">
        <v>239</v>
      </c>
      <c r="E3256" s="2" t="s">
        <v>1154</v>
      </c>
      <c r="F3256" s="3">
        <v>44069</v>
      </c>
      <c r="G3256" s="2">
        <v>3</v>
      </c>
      <c r="H3256" s="11">
        <f>VLOOKUP(B3256,[1]!Product_Data[#Data],4,0)</f>
        <v>2495</v>
      </c>
      <c r="I3256" s="11">
        <f>VLOOKUP(B3256,[1]!Product_Data[#Data],3,0)</f>
        <v>1896</v>
      </c>
      <c r="J3256" s="11">
        <f t="shared" si="303"/>
        <v>5688</v>
      </c>
      <c r="K3256" s="11">
        <f t="shared" si="304"/>
        <v>7485</v>
      </c>
      <c r="L3256" s="11">
        <f t="shared" si="305"/>
        <v>1797</v>
      </c>
      <c r="M3256" t="str">
        <f>VLOOKUP(C3256,[1]!Location_Data[#Data],2,0)</f>
        <v>Rialto</v>
      </c>
      <c r="N3256" t="str">
        <f>VLOOKUP(D3256,[1]!Salespeople_Data[#Data],2,0)</f>
        <v>John Reyes</v>
      </c>
      <c r="O3256" t="str">
        <f>VLOOKUP(E3256,[1]!Customer_Data[#Data],2,0)</f>
        <v>Johnny Butler</v>
      </c>
      <c r="P3256" s="15">
        <f t="shared" si="300"/>
        <v>4</v>
      </c>
      <c r="Q3256">
        <f t="shared" si="301"/>
        <v>8</v>
      </c>
      <c r="R3256">
        <f t="shared" si="302"/>
        <v>2020</v>
      </c>
    </row>
    <row r="3257" spans="1:18" x14ac:dyDescent="0.25">
      <c r="A3257" s="4" t="s">
        <v>4267</v>
      </c>
      <c r="B3257" s="4" t="s">
        <v>200</v>
      </c>
      <c r="C3257" s="4" t="s">
        <v>149</v>
      </c>
      <c r="D3257" s="4" t="s">
        <v>126</v>
      </c>
      <c r="E3257" s="4" t="s">
        <v>3062</v>
      </c>
      <c r="F3257" s="5">
        <v>44012</v>
      </c>
      <c r="G3257" s="4">
        <v>1</v>
      </c>
      <c r="H3257" s="11">
        <f>VLOOKUP(B3257,[1]!Product_Data[#Data],4,0)</f>
        <v>315</v>
      </c>
      <c r="I3257" s="11">
        <f>VLOOKUP(B3257,[1]!Product_Data[#Data],3,0)</f>
        <v>208</v>
      </c>
      <c r="J3257" s="11">
        <f t="shared" si="303"/>
        <v>208</v>
      </c>
      <c r="K3257" s="11">
        <f t="shared" si="304"/>
        <v>315</v>
      </c>
      <c r="L3257" s="11">
        <f t="shared" si="305"/>
        <v>107</v>
      </c>
      <c r="M3257" t="str">
        <f>VLOOKUP(C3257,[1]!Location_Data[#Data],2,0)</f>
        <v>Antioch</v>
      </c>
      <c r="N3257" t="str">
        <f>VLOOKUP(D3257,[1]!Salespeople_Data[#Data],2,0)</f>
        <v>Larry Castillo</v>
      </c>
      <c r="O3257" t="str">
        <f>VLOOKUP(E3257,[1]!Customer_Data[#Data],2,0)</f>
        <v>Jeremy Jenkins</v>
      </c>
      <c r="P3257" s="15">
        <f t="shared" si="300"/>
        <v>3</v>
      </c>
      <c r="Q3257">
        <f t="shared" si="301"/>
        <v>6</v>
      </c>
      <c r="R3257">
        <f t="shared" si="302"/>
        <v>2020</v>
      </c>
    </row>
    <row r="3258" spans="1:18" x14ac:dyDescent="0.25">
      <c r="A3258" s="2" t="s">
        <v>4268</v>
      </c>
      <c r="B3258" s="2" t="s">
        <v>13</v>
      </c>
      <c r="C3258" s="2" t="s">
        <v>512</v>
      </c>
      <c r="D3258" s="2" t="s">
        <v>96</v>
      </c>
      <c r="E3258" s="2" t="s">
        <v>861</v>
      </c>
      <c r="F3258" s="3">
        <v>43856</v>
      </c>
      <c r="G3258" s="2">
        <v>2</v>
      </c>
      <c r="H3258" s="11">
        <f>VLOOKUP(B3258,[1]!Product_Data[#Data],4,0)</f>
        <v>1022</v>
      </c>
      <c r="I3258" s="11">
        <f>VLOOKUP(B3258,[1]!Product_Data[#Data],3,0)</f>
        <v>818</v>
      </c>
      <c r="J3258" s="11">
        <f t="shared" si="303"/>
        <v>1636</v>
      </c>
      <c r="K3258" s="11">
        <f t="shared" si="304"/>
        <v>2044</v>
      </c>
      <c r="L3258" s="11">
        <f t="shared" si="305"/>
        <v>408</v>
      </c>
      <c r="M3258" t="str">
        <f>VLOOKUP(C3258,[1]!Location_Data[#Data],2,0)</f>
        <v>Long Beach</v>
      </c>
      <c r="N3258" t="str">
        <f>VLOOKUP(D3258,[1]!Salespeople_Data[#Data],2,0)</f>
        <v>Brian Thomas</v>
      </c>
      <c r="O3258" t="str">
        <f>VLOOKUP(E3258,[1]!Customer_Data[#Data],2,0)</f>
        <v>Arthur Webb</v>
      </c>
      <c r="P3258" s="15">
        <f t="shared" si="300"/>
        <v>1</v>
      </c>
      <c r="Q3258">
        <f t="shared" si="301"/>
        <v>1</v>
      </c>
      <c r="R3258">
        <f t="shared" si="302"/>
        <v>2020</v>
      </c>
    </row>
    <row r="3259" spans="1:18" x14ac:dyDescent="0.25">
      <c r="A3259" s="4" t="s">
        <v>4269</v>
      </c>
      <c r="B3259" s="4" t="s">
        <v>139</v>
      </c>
      <c r="C3259" s="4" t="s">
        <v>469</v>
      </c>
      <c r="D3259" s="4" t="s">
        <v>269</v>
      </c>
      <c r="E3259" s="4" t="s">
        <v>97</v>
      </c>
      <c r="F3259" s="5">
        <v>43975</v>
      </c>
      <c r="G3259" s="4">
        <v>4</v>
      </c>
      <c r="H3259" s="11">
        <f>VLOOKUP(B3259,[1]!Product_Data[#Data],4,0)</f>
        <v>817</v>
      </c>
      <c r="I3259" s="11">
        <f>VLOOKUP(B3259,[1]!Product_Data[#Data],3,0)</f>
        <v>409</v>
      </c>
      <c r="J3259" s="11">
        <f t="shared" si="303"/>
        <v>1636</v>
      </c>
      <c r="K3259" s="11">
        <f t="shared" si="304"/>
        <v>3268</v>
      </c>
      <c r="L3259" s="11">
        <f t="shared" si="305"/>
        <v>1632</v>
      </c>
      <c r="M3259" t="str">
        <f>VLOOKUP(C3259,[1]!Location_Data[#Data],2,0)</f>
        <v>Escondido</v>
      </c>
      <c r="N3259" t="str">
        <f>VLOOKUP(D3259,[1]!Salespeople_Data[#Data],2,0)</f>
        <v>Kevin Butler</v>
      </c>
      <c r="O3259" t="str">
        <f>VLOOKUP(E3259,[1]!Customer_Data[#Data],2,0)</f>
        <v>Mark Elliott</v>
      </c>
      <c r="P3259" s="15">
        <f t="shared" si="300"/>
        <v>1</v>
      </c>
      <c r="Q3259">
        <f t="shared" si="301"/>
        <v>5</v>
      </c>
      <c r="R3259">
        <f t="shared" si="302"/>
        <v>2020</v>
      </c>
    </row>
    <row r="3260" spans="1:18" x14ac:dyDescent="0.25">
      <c r="A3260" s="2" t="s">
        <v>4270</v>
      </c>
      <c r="B3260" s="2" t="s">
        <v>185</v>
      </c>
      <c r="C3260" s="2" t="s">
        <v>731</v>
      </c>
      <c r="D3260" s="2" t="s">
        <v>159</v>
      </c>
      <c r="E3260" s="2" t="s">
        <v>4271</v>
      </c>
      <c r="F3260" s="3">
        <v>43994</v>
      </c>
      <c r="G3260" s="2">
        <v>2</v>
      </c>
      <c r="H3260" s="11">
        <f>VLOOKUP(B3260,[1]!Product_Data[#Data],4,0)</f>
        <v>667</v>
      </c>
      <c r="I3260" s="11">
        <f>VLOOKUP(B3260,[1]!Product_Data[#Data],3,0)</f>
        <v>387</v>
      </c>
      <c r="J3260" s="11">
        <f t="shared" si="303"/>
        <v>774</v>
      </c>
      <c r="K3260" s="11">
        <f t="shared" si="304"/>
        <v>1334</v>
      </c>
      <c r="L3260" s="11">
        <f t="shared" si="305"/>
        <v>560</v>
      </c>
      <c r="M3260" t="str">
        <f>VLOOKUP(C3260,[1]!Location_Data[#Data],2,0)</f>
        <v>Costa Mesa</v>
      </c>
      <c r="N3260" t="str">
        <f>VLOOKUP(D3260,[1]!Salespeople_Data[#Data],2,0)</f>
        <v>Bobby Russell</v>
      </c>
      <c r="O3260" t="str">
        <f>VLOOKUP(E3260,[1]!Customer_Data[#Data],2,0)</f>
        <v>Walter Duncan</v>
      </c>
      <c r="P3260" s="15">
        <f t="shared" si="300"/>
        <v>6</v>
      </c>
      <c r="Q3260">
        <f t="shared" si="301"/>
        <v>6</v>
      </c>
      <c r="R3260">
        <f t="shared" si="302"/>
        <v>2020</v>
      </c>
    </row>
    <row r="3261" spans="1:18" x14ac:dyDescent="0.25">
      <c r="A3261" s="4" t="s">
        <v>4272</v>
      </c>
      <c r="B3261" s="4" t="s">
        <v>400</v>
      </c>
      <c r="C3261" s="4" t="s">
        <v>331</v>
      </c>
      <c r="D3261" s="4" t="s">
        <v>63</v>
      </c>
      <c r="E3261" s="4" t="s">
        <v>592</v>
      </c>
      <c r="F3261" s="5">
        <v>43909</v>
      </c>
      <c r="G3261" s="4">
        <v>1</v>
      </c>
      <c r="H3261" s="11">
        <f>VLOOKUP(B3261,[1]!Product_Data[#Data],4,0)</f>
        <v>886</v>
      </c>
      <c r="I3261" s="11">
        <f>VLOOKUP(B3261,[1]!Product_Data[#Data],3,0)</f>
        <v>478</v>
      </c>
      <c r="J3261" s="11">
        <f t="shared" si="303"/>
        <v>478</v>
      </c>
      <c r="K3261" s="11">
        <f t="shared" si="304"/>
        <v>886</v>
      </c>
      <c r="L3261" s="11">
        <f t="shared" si="305"/>
        <v>408</v>
      </c>
      <c r="M3261" t="str">
        <f>VLOOKUP(C3261,[1]!Location_Data[#Data],2,0)</f>
        <v>Sunnyvale</v>
      </c>
      <c r="N3261" t="str">
        <f>VLOOKUP(D3261,[1]!Salespeople_Data[#Data],2,0)</f>
        <v>Jeremy Mendoza</v>
      </c>
      <c r="O3261" t="str">
        <f>VLOOKUP(E3261,[1]!Customer_Data[#Data],2,0)</f>
        <v>George Stanley</v>
      </c>
      <c r="P3261" s="15">
        <f t="shared" si="300"/>
        <v>5</v>
      </c>
      <c r="Q3261">
        <f t="shared" si="301"/>
        <v>3</v>
      </c>
      <c r="R3261">
        <f t="shared" si="302"/>
        <v>2020</v>
      </c>
    </row>
    <row r="3262" spans="1:18" x14ac:dyDescent="0.25">
      <c r="A3262" s="2" t="s">
        <v>4273</v>
      </c>
      <c r="B3262" s="2" t="s">
        <v>361</v>
      </c>
      <c r="C3262" s="2" t="s">
        <v>469</v>
      </c>
      <c r="D3262" s="2" t="s">
        <v>25</v>
      </c>
      <c r="E3262" s="2" t="s">
        <v>1880</v>
      </c>
      <c r="F3262" s="3">
        <v>43889</v>
      </c>
      <c r="G3262" s="2">
        <v>1</v>
      </c>
      <c r="H3262" s="11">
        <f>VLOOKUP(B3262,[1]!Product_Data[#Data],4,0)</f>
        <v>1338</v>
      </c>
      <c r="I3262" s="11">
        <f>VLOOKUP(B3262,[1]!Product_Data[#Data],3,0)</f>
        <v>682</v>
      </c>
      <c r="J3262" s="11">
        <f t="shared" si="303"/>
        <v>682</v>
      </c>
      <c r="K3262" s="11">
        <f t="shared" si="304"/>
        <v>1338</v>
      </c>
      <c r="L3262" s="11">
        <f t="shared" si="305"/>
        <v>656</v>
      </c>
      <c r="M3262" t="str">
        <f>VLOOKUP(C3262,[1]!Location_Data[#Data],2,0)</f>
        <v>Escondido</v>
      </c>
      <c r="N3262" t="str">
        <f>VLOOKUP(D3262,[1]!Salespeople_Data[#Data],2,0)</f>
        <v>Brian Davis</v>
      </c>
      <c r="O3262" t="str">
        <f>VLOOKUP(E3262,[1]!Customer_Data[#Data],2,0)</f>
        <v>Eugene Brooks</v>
      </c>
      <c r="P3262" s="15">
        <f t="shared" si="300"/>
        <v>6</v>
      </c>
      <c r="Q3262">
        <f t="shared" si="301"/>
        <v>2</v>
      </c>
      <c r="R3262">
        <f t="shared" si="302"/>
        <v>2020</v>
      </c>
    </row>
    <row r="3263" spans="1:18" x14ac:dyDescent="0.25">
      <c r="A3263" s="4" t="s">
        <v>4274</v>
      </c>
      <c r="B3263" s="4" t="s">
        <v>569</v>
      </c>
      <c r="C3263" s="4" t="s">
        <v>596</v>
      </c>
      <c r="D3263" s="4" t="s">
        <v>257</v>
      </c>
      <c r="E3263" s="4" t="s">
        <v>825</v>
      </c>
      <c r="F3263" s="5">
        <v>43980</v>
      </c>
      <c r="G3263" s="4">
        <v>2</v>
      </c>
      <c r="H3263" s="11">
        <f>VLOOKUP(B3263,[1]!Product_Data[#Data],4,0)</f>
        <v>1178</v>
      </c>
      <c r="I3263" s="11">
        <f>VLOOKUP(B3263,[1]!Product_Data[#Data],3,0)</f>
        <v>683</v>
      </c>
      <c r="J3263" s="11">
        <f t="shared" si="303"/>
        <v>1366</v>
      </c>
      <c r="K3263" s="11">
        <f t="shared" si="304"/>
        <v>2356</v>
      </c>
      <c r="L3263" s="11">
        <f t="shared" si="305"/>
        <v>990</v>
      </c>
      <c r="M3263" t="str">
        <f>VLOOKUP(C3263,[1]!Location_Data[#Data],2,0)</f>
        <v>Fremont</v>
      </c>
      <c r="N3263" t="str">
        <f>VLOOKUP(D3263,[1]!Salespeople_Data[#Data],2,0)</f>
        <v>Jerry Perry</v>
      </c>
      <c r="O3263" t="str">
        <f>VLOOKUP(E3263,[1]!Customer_Data[#Data],2,0)</f>
        <v>Arthur Welch</v>
      </c>
      <c r="P3263" s="15">
        <f t="shared" si="300"/>
        <v>6</v>
      </c>
      <c r="Q3263">
        <f t="shared" si="301"/>
        <v>5</v>
      </c>
      <c r="R3263">
        <f t="shared" si="302"/>
        <v>2020</v>
      </c>
    </row>
    <row r="3264" spans="1:18" x14ac:dyDescent="0.25">
      <c r="A3264" s="2" t="s">
        <v>4275</v>
      </c>
      <c r="B3264" s="2" t="s">
        <v>461</v>
      </c>
      <c r="C3264" s="2" t="s">
        <v>224</v>
      </c>
      <c r="D3264" s="2" t="s">
        <v>141</v>
      </c>
      <c r="E3264" s="2" t="s">
        <v>484</v>
      </c>
      <c r="F3264" s="3">
        <v>44107</v>
      </c>
      <c r="G3264" s="2">
        <v>1</v>
      </c>
      <c r="H3264" s="11">
        <f>VLOOKUP(B3264,[1]!Product_Data[#Data],4,0)</f>
        <v>35</v>
      </c>
      <c r="I3264" s="11">
        <f>VLOOKUP(B3264,[1]!Product_Data[#Data],3,0)</f>
        <v>22</v>
      </c>
      <c r="J3264" s="11">
        <f t="shared" si="303"/>
        <v>22</v>
      </c>
      <c r="K3264" s="11">
        <f t="shared" si="304"/>
        <v>35</v>
      </c>
      <c r="L3264" s="11">
        <f t="shared" si="305"/>
        <v>13</v>
      </c>
      <c r="M3264" t="str">
        <f>VLOOKUP(C3264,[1]!Location_Data[#Data],2,0)</f>
        <v>Huntington Beach</v>
      </c>
      <c r="N3264" t="str">
        <f>VLOOKUP(D3264,[1]!Salespeople_Data[#Data],2,0)</f>
        <v>Arthur Mccoy</v>
      </c>
      <c r="O3264" t="str">
        <f>VLOOKUP(E3264,[1]!Customer_Data[#Data],2,0)</f>
        <v>Todd George</v>
      </c>
      <c r="P3264" s="15">
        <f t="shared" si="300"/>
        <v>7</v>
      </c>
      <c r="Q3264">
        <f t="shared" si="301"/>
        <v>10</v>
      </c>
      <c r="R3264">
        <f t="shared" si="302"/>
        <v>2020</v>
      </c>
    </row>
    <row r="3265" spans="1:18" x14ac:dyDescent="0.25">
      <c r="A3265" s="4" t="s">
        <v>4276</v>
      </c>
      <c r="B3265" s="4" t="s">
        <v>495</v>
      </c>
      <c r="C3265" s="4" t="s">
        <v>469</v>
      </c>
      <c r="D3265" s="4" t="s">
        <v>225</v>
      </c>
      <c r="E3265" s="4" t="s">
        <v>2624</v>
      </c>
      <c r="F3265" s="5">
        <v>43865</v>
      </c>
      <c r="G3265" s="4">
        <v>3</v>
      </c>
      <c r="H3265" s="11">
        <f>VLOOKUP(B3265,[1]!Product_Data[#Data],4,0)</f>
        <v>1467</v>
      </c>
      <c r="I3265" s="11">
        <f>VLOOKUP(B3265,[1]!Product_Data[#Data],3,0)</f>
        <v>807</v>
      </c>
      <c r="J3265" s="11">
        <f t="shared" si="303"/>
        <v>2421</v>
      </c>
      <c r="K3265" s="11">
        <f t="shared" si="304"/>
        <v>4401</v>
      </c>
      <c r="L3265" s="11">
        <f t="shared" si="305"/>
        <v>1980</v>
      </c>
      <c r="M3265" t="str">
        <f>VLOOKUP(C3265,[1]!Location_Data[#Data],2,0)</f>
        <v>Escondido</v>
      </c>
      <c r="N3265" t="str">
        <f>VLOOKUP(D3265,[1]!Salespeople_Data[#Data],2,0)</f>
        <v>Andrew Bowman</v>
      </c>
      <c r="O3265" t="str">
        <f>VLOOKUP(E3265,[1]!Customer_Data[#Data],2,0)</f>
        <v>Daniel Dixon</v>
      </c>
      <c r="P3265" s="15">
        <f t="shared" si="300"/>
        <v>3</v>
      </c>
      <c r="Q3265">
        <f t="shared" si="301"/>
        <v>2</v>
      </c>
      <c r="R3265">
        <f t="shared" si="302"/>
        <v>2020</v>
      </c>
    </row>
    <row r="3266" spans="1:18" x14ac:dyDescent="0.25">
      <c r="A3266" s="2" t="s">
        <v>4277</v>
      </c>
      <c r="B3266" s="2" t="s">
        <v>228</v>
      </c>
      <c r="C3266" s="2" t="s">
        <v>386</v>
      </c>
      <c r="D3266" s="2" t="s">
        <v>10</v>
      </c>
      <c r="E3266" s="2" t="s">
        <v>3697</v>
      </c>
      <c r="F3266" s="3">
        <v>44158</v>
      </c>
      <c r="G3266" s="2">
        <v>1</v>
      </c>
      <c r="H3266" s="11">
        <f>VLOOKUP(B3266,[1]!Product_Data[#Data],4,0)</f>
        <v>1862</v>
      </c>
      <c r="I3266" s="11">
        <f>VLOOKUP(B3266,[1]!Product_Data[#Data],3,0)</f>
        <v>1173</v>
      </c>
      <c r="J3266" s="11">
        <f t="shared" si="303"/>
        <v>1173</v>
      </c>
      <c r="K3266" s="11">
        <f t="shared" si="304"/>
        <v>1862</v>
      </c>
      <c r="L3266" s="11">
        <f t="shared" si="305"/>
        <v>689</v>
      </c>
      <c r="M3266" t="str">
        <f>VLOOKUP(C3266,[1]!Location_Data[#Data],2,0)</f>
        <v>Carlsbad</v>
      </c>
      <c r="N3266" t="str">
        <f>VLOOKUP(D3266,[1]!Salespeople_Data[#Data],2,0)</f>
        <v>Justin Lynch</v>
      </c>
      <c r="O3266" t="str">
        <f>VLOOKUP(E3266,[1]!Customer_Data[#Data],2,0)</f>
        <v>Craig Rodriguez</v>
      </c>
      <c r="P3266" s="15">
        <f t="shared" ref="P3266:P3329" si="306">WEEKDAY(F3266)</f>
        <v>2</v>
      </c>
      <c r="Q3266">
        <f t="shared" ref="Q3266:Q3329" si="307">MONTH(F3266)</f>
        <v>11</v>
      </c>
      <c r="R3266">
        <f t="shared" ref="R3266:R3329" si="308">YEAR(F3266)</f>
        <v>2020</v>
      </c>
    </row>
    <row r="3267" spans="1:18" x14ac:dyDescent="0.25">
      <c r="A3267" s="4" t="s">
        <v>4278</v>
      </c>
      <c r="B3267" s="4" t="s">
        <v>703</v>
      </c>
      <c r="C3267" s="4" t="s">
        <v>355</v>
      </c>
      <c r="D3267" s="4" t="s">
        <v>359</v>
      </c>
      <c r="E3267" s="4" t="s">
        <v>1403</v>
      </c>
      <c r="F3267" s="5">
        <v>43963</v>
      </c>
      <c r="G3267" s="4">
        <v>3</v>
      </c>
      <c r="H3267" s="11">
        <f>VLOOKUP(B3267,[1]!Product_Data[#Data],4,0)</f>
        <v>530</v>
      </c>
      <c r="I3267" s="11">
        <f>VLOOKUP(B3267,[1]!Product_Data[#Data],3,0)</f>
        <v>435</v>
      </c>
      <c r="J3267" s="11">
        <f t="shared" ref="J3267:J3330" si="309">PRODUCT(I3267,G3267)</f>
        <v>1305</v>
      </c>
      <c r="K3267" s="11">
        <f t="shared" ref="K3267:K3330" si="310">PRODUCT(H3267,G3267)</f>
        <v>1590</v>
      </c>
      <c r="L3267" s="11">
        <f t="shared" ref="L3267:L3330" si="311">K3267-J3267</f>
        <v>285</v>
      </c>
      <c r="M3267" t="str">
        <f>VLOOKUP(C3267,[1]!Location_Data[#Data],2,0)</f>
        <v>Burbank</v>
      </c>
      <c r="N3267" t="str">
        <f>VLOOKUP(D3267,[1]!Salespeople_Data[#Data],2,0)</f>
        <v>Eugene Holmes</v>
      </c>
      <c r="O3267" t="str">
        <f>VLOOKUP(E3267,[1]!Customer_Data[#Data],2,0)</f>
        <v>Thomas James</v>
      </c>
      <c r="P3267" s="15">
        <f t="shared" si="306"/>
        <v>3</v>
      </c>
      <c r="Q3267">
        <f t="shared" si="307"/>
        <v>5</v>
      </c>
      <c r="R3267">
        <f t="shared" si="308"/>
        <v>2020</v>
      </c>
    </row>
    <row r="3268" spans="1:18" x14ac:dyDescent="0.25">
      <c r="A3268" s="2" t="s">
        <v>4279</v>
      </c>
      <c r="B3268" s="2" t="s">
        <v>603</v>
      </c>
      <c r="C3268" s="2" t="s">
        <v>174</v>
      </c>
      <c r="D3268" s="2" t="s">
        <v>49</v>
      </c>
      <c r="E3268" s="2" t="s">
        <v>989</v>
      </c>
      <c r="F3268" s="3">
        <v>43967</v>
      </c>
      <c r="G3268" s="2">
        <v>1</v>
      </c>
      <c r="H3268" s="11">
        <f>VLOOKUP(B3268,[1]!Product_Data[#Data],4,0)</f>
        <v>2495</v>
      </c>
      <c r="I3268" s="11">
        <f>VLOOKUP(B3268,[1]!Product_Data[#Data],3,0)</f>
        <v>1896</v>
      </c>
      <c r="J3268" s="11">
        <f t="shared" si="309"/>
        <v>1896</v>
      </c>
      <c r="K3268" s="11">
        <f t="shared" si="310"/>
        <v>2495</v>
      </c>
      <c r="L3268" s="11">
        <f t="shared" si="311"/>
        <v>599</v>
      </c>
      <c r="M3268" t="str">
        <f>VLOOKUP(C3268,[1]!Location_Data[#Data],2,0)</f>
        <v>Norwalk</v>
      </c>
      <c r="N3268" t="str">
        <f>VLOOKUP(D3268,[1]!Salespeople_Data[#Data],2,0)</f>
        <v>Walter Cook</v>
      </c>
      <c r="O3268" t="str">
        <f>VLOOKUP(E3268,[1]!Customer_Data[#Data],2,0)</f>
        <v>Patrick Hall</v>
      </c>
      <c r="P3268" s="15">
        <f t="shared" si="306"/>
        <v>7</v>
      </c>
      <c r="Q3268">
        <f t="shared" si="307"/>
        <v>5</v>
      </c>
      <c r="R3268">
        <f t="shared" si="308"/>
        <v>2020</v>
      </c>
    </row>
    <row r="3269" spans="1:18" x14ac:dyDescent="0.25">
      <c r="A3269" s="4" t="s">
        <v>4280</v>
      </c>
      <c r="B3269" s="4" t="s">
        <v>373</v>
      </c>
      <c r="C3269" s="4" t="s">
        <v>190</v>
      </c>
      <c r="D3269" s="4" t="s">
        <v>359</v>
      </c>
      <c r="E3269" s="4" t="s">
        <v>2838</v>
      </c>
      <c r="F3269" s="5">
        <v>44110</v>
      </c>
      <c r="G3269" s="4">
        <v>1</v>
      </c>
      <c r="H3269" s="11">
        <f>VLOOKUP(B3269,[1]!Product_Data[#Data],4,0)</f>
        <v>2182</v>
      </c>
      <c r="I3269" s="11">
        <f>VLOOKUP(B3269,[1]!Product_Data[#Data],3,0)</f>
        <v>1200</v>
      </c>
      <c r="J3269" s="11">
        <f t="shared" si="309"/>
        <v>1200</v>
      </c>
      <c r="K3269" s="11">
        <f t="shared" si="310"/>
        <v>2182</v>
      </c>
      <c r="L3269" s="11">
        <f t="shared" si="311"/>
        <v>982</v>
      </c>
      <c r="M3269" t="str">
        <f>VLOOKUP(C3269,[1]!Location_Data[#Data],2,0)</f>
        <v>Oakland</v>
      </c>
      <c r="N3269" t="str">
        <f>VLOOKUP(D3269,[1]!Salespeople_Data[#Data],2,0)</f>
        <v>Eugene Holmes</v>
      </c>
      <c r="O3269" t="str">
        <f>VLOOKUP(E3269,[1]!Customer_Data[#Data],2,0)</f>
        <v>Michael Mills</v>
      </c>
      <c r="P3269" s="15">
        <f t="shared" si="306"/>
        <v>3</v>
      </c>
      <c r="Q3269">
        <f t="shared" si="307"/>
        <v>10</v>
      </c>
      <c r="R3269">
        <f t="shared" si="308"/>
        <v>2020</v>
      </c>
    </row>
    <row r="3270" spans="1:18" x14ac:dyDescent="0.25">
      <c r="A3270" s="2" t="s">
        <v>4281</v>
      </c>
      <c r="B3270" s="2" t="s">
        <v>340</v>
      </c>
      <c r="C3270" s="2" t="s">
        <v>48</v>
      </c>
      <c r="D3270" s="2" t="s">
        <v>345</v>
      </c>
      <c r="E3270" s="2" t="s">
        <v>2340</v>
      </c>
      <c r="F3270" s="3">
        <v>44058</v>
      </c>
      <c r="G3270" s="2">
        <v>4</v>
      </c>
      <c r="H3270" s="11">
        <f>VLOOKUP(B3270,[1]!Product_Data[#Data],4,0)</f>
        <v>1967</v>
      </c>
      <c r="I3270" s="11">
        <f>VLOOKUP(B3270,[1]!Product_Data[#Data],3,0)</f>
        <v>1397</v>
      </c>
      <c r="J3270" s="11">
        <f t="shared" si="309"/>
        <v>5588</v>
      </c>
      <c r="K3270" s="11">
        <f t="shared" si="310"/>
        <v>7868</v>
      </c>
      <c r="L3270" s="11">
        <f t="shared" si="311"/>
        <v>2280</v>
      </c>
      <c r="M3270" t="str">
        <f>VLOOKUP(C3270,[1]!Location_Data[#Data],2,0)</f>
        <v>Rialto</v>
      </c>
      <c r="N3270" t="str">
        <f>VLOOKUP(D3270,[1]!Salespeople_Data[#Data],2,0)</f>
        <v>Larry Marshall</v>
      </c>
      <c r="O3270" t="str">
        <f>VLOOKUP(E3270,[1]!Customer_Data[#Data],2,0)</f>
        <v>Ryan Price</v>
      </c>
      <c r="P3270" s="15">
        <f t="shared" si="306"/>
        <v>7</v>
      </c>
      <c r="Q3270">
        <f t="shared" si="307"/>
        <v>8</v>
      </c>
      <c r="R3270">
        <f t="shared" si="308"/>
        <v>2020</v>
      </c>
    </row>
    <row r="3271" spans="1:18" x14ac:dyDescent="0.25">
      <c r="A3271" s="4" t="s">
        <v>4282</v>
      </c>
      <c r="B3271" s="4" t="s">
        <v>305</v>
      </c>
      <c r="C3271" s="4" t="s">
        <v>34</v>
      </c>
      <c r="D3271" s="4" t="s">
        <v>212</v>
      </c>
      <c r="E3271" s="4" t="s">
        <v>2157</v>
      </c>
      <c r="F3271" s="5">
        <v>44022</v>
      </c>
      <c r="G3271" s="4">
        <v>2</v>
      </c>
      <c r="H3271" s="11">
        <f>VLOOKUP(B3271,[1]!Product_Data[#Data],4,0)</f>
        <v>504</v>
      </c>
      <c r="I3271" s="11">
        <f>VLOOKUP(B3271,[1]!Product_Data[#Data],3,0)</f>
        <v>408</v>
      </c>
      <c r="J3271" s="11">
        <f t="shared" si="309"/>
        <v>816</v>
      </c>
      <c r="K3271" s="11">
        <f t="shared" si="310"/>
        <v>1008</v>
      </c>
      <c r="L3271" s="11">
        <f t="shared" si="311"/>
        <v>192</v>
      </c>
      <c r="M3271" t="str">
        <f>VLOOKUP(C3271,[1]!Location_Data[#Data],2,0)</f>
        <v>Inglewood</v>
      </c>
      <c r="N3271" t="str">
        <f>VLOOKUP(D3271,[1]!Salespeople_Data[#Data],2,0)</f>
        <v>Ronald Reed</v>
      </c>
      <c r="O3271" t="str">
        <f>VLOOKUP(E3271,[1]!Customer_Data[#Data],2,0)</f>
        <v>Henry Elliott</v>
      </c>
      <c r="P3271" s="15">
        <f t="shared" si="306"/>
        <v>6</v>
      </c>
      <c r="Q3271">
        <f t="shared" si="307"/>
        <v>7</v>
      </c>
      <c r="R3271">
        <f t="shared" si="308"/>
        <v>2020</v>
      </c>
    </row>
    <row r="3272" spans="1:18" x14ac:dyDescent="0.25">
      <c r="A3272" s="2" t="s">
        <v>4283</v>
      </c>
      <c r="B3272" s="2" t="s">
        <v>668</v>
      </c>
      <c r="C3272" s="2" t="s">
        <v>57</v>
      </c>
      <c r="D3272" s="2" t="s">
        <v>63</v>
      </c>
      <c r="E3272" s="2" t="s">
        <v>3773</v>
      </c>
      <c r="F3272" s="3">
        <v>44137</v>
      </c>
      <c r="G3272" s="2">
        <v>1</v>
      </c>
      <c r="H3272" s="11">
        <f>VLOOKUP(B3272,[1]!Product_Data[#Data],4,0)</f>
        <v>181</v>
      </c>
      <c r="I3272" s="11">
        <f>VLOOKUP(B3272,[1]!Product_Data[#Data],3,0)</f>
        <v>130</v>
      </c>
      <c r="J3272" s="11">
        <f t="shared" si="309"/>
        <v>130</v>
      </c>
      <c r="K3272" s="11">
        <f t="shared" si="310"/>
        <v>181</v>
      </c>
      <c r="L3272" s="11">
        <f t="shared" si="311"/>
        <v>51</v>
      </c>
      <c r="M3272" t="str">
        <f>VLOOKUP(C3272,[1]!Location_Data[#Data],2,0)</f>
        <v>Thousand Oaks</v>
      </c>
      <c r="N3272" t="str">
        <f>VLOOKUP(D3272,[1]!Salespeople_Data[#Data],2,0)</f>
        <v>Jeremy Mendoza</v>
      </c>
      <c r="O3272" t="str">
        <f>VLOOKUP(E3272,[1]!Customer_Data[#Data],2,0)</f>
        <v>Earl Robinson</v>
      </c>
      <c r="P3272" s="15">
        <f t="shared" si="306"/>
        <v>2</v>
      </c>
      <c r="Q3272">
        <f t="shared" si="307"/>
        <v>11</v>
      </c>
      <c r="R3272">
        <f t="shared" si="308"/>
        <v>2020</v>
      </c>
    </row>
    <row r="3273" spans="1:18" x14ac:dyDescent="0.25">
      <c r="A3273" s="4" t="s">
        <v>4284</v>
      </c>
      <c r="B3273" s="4" t="s">
        <v>28</v>
      </c>
      <c r="C3273" s="4" t="s">
        <v>70</v>
      </c>
      <c r="D3273" s="4" t="s">
        <v>80</v>
      </c>
      <c r="E3273" s="4" t="s">
        <v>894</v>
      </c>
      <c r="F3273" s="5">
        <v>43898</v>
      </c>
      <c r="G3273" s="4">
        <v>3</v>
      </c>
      <c r="H3273" s="11">
        <f>VLOOKUP(B3273,[1]!Product_Data[#Data],4,0)</f>
        <v>684</v>
      </c>
      <c r="I3273" s="11">
        <f>VLOOKUP(B3273,[1]!Product_Data[#Data],3,0)</f>
        <v>561</v>
      </c>
      <c r="J3273" s="11">
        <f t="shared" si="309"/>
        <v>1683</v>
      </c>
      <c r="K3273" s="11">
        <f t="shared" si="310"/>
        <v>2052</v>
      </c>
      <c r="L3273" s="11">
        <f t="shared" si="311"/>
        <v>369</v>
      </c>
      <c r="M3273" t="str">
        <f>VLOOKUP(C3273,[1]!Location_Data[#Data],2,0)</f>
        <v>Clovis</v>
      </c>
      <c r="N3273" t="str">
        <f>VLOOKUP(D3273,[1]!Salespeople_Data[#Data],2,0)</f>
        <v>Henry Nelson</v>
      </c>
      <c r="O3273" t="str">
        <f>VLOOKUP(E3273,[1]!Customer_Data[#Data],2,0)</f>
        <v>Jeremy Arnold</v>
      </c>
      <c r="P3273" s="15">
        <f t="shared" si="306"/>
        <v>1</v>
      </c>
      <c r="Q3273">
        <f t="shared" si="307"/>
        <v>3</v>
      </c>
      <c r="R3273">
        <f t="shared" si="308"/>
        <v>2020</v>
      </c>
    </row>
    <row r="3274" spans="1:18" x14ac:dyDescent="0.25">
      <c r="A3274" s="2" t="s">
        <v>4285</v>
      </c>
      <c r="B3274" s="2" t="s">
        <v>330</v>
      </c>
      <c r="C3274" s="2" t="s">
        <v>349</v>
      </c>
      <c r="D3274" s="2" t="s">
        <v>239</v>
      </c>
      <c r="E3274" s="2" t="s">
        <v>233</v>
      </c>
      <c r="F3274" s="3">
        <v>44072</v>
      </c>
      <c r="G3274" s="2">
        <v>2</v>
      </c>
      <c r="H3274" s="11">
        <f>VLOOKUP(B3274,[1]!Product_Data[#Data],4,0)</f>
        <v>1635</v>
      </c>
      <c r="I3274" s="11">
        <f>VLOOKUP(B3274,[1]!Product_Data[#Data],3,0)</f>
        <v>1046</v>
      </c>
      <c r="J3274" s="11">
        <f t="shared" si="309"/>
        <v>2092</v>
      </c>
      <c r="K3274" s="11">
        <f t="shared" si="310"/>
        <v>3270</v>
      </c>
      <c r="L3274" s="11">
        <f t="shared" si="311"/>
        <v>1178</v>
      </c>
      <c r="M3274" t="str">
        <f>VLOOKUP(C3274,[1]!Location_Data[#Data],2,0)</f>
        <v>Santa Clara</v>
      </c>
      <c r="N3274" t="str">
        <f>VLOOKUP(D3274,[1]!Salespeople_Data[#Data],2,0)</f>
        <v>John Reyes</v>
      </c>
      <c r="O3274" t="str">
        <f>VLOOKUP(E3274,[1]!Customer_Data[#Data],2,0)</f>
        <v>Ralph Nichols</v>
      </c>
      <c r="P3274" s="15">
        <f t="shared" si="306"/>
        <v>7</v>
      </c>
      <c r="Q3274">
        <f t="shared" si="307"/>
        <v>8</v>
      </c>
      <c r="R3274">
        <f t="shared" si="308"/>
        <v>2020</v>
      </c>
    </row>
    <row r="3275" spans="1:18" x14ac:dyDescent="0.25">
      <c r="A3275" s="4" t="s">
        <v>4286</v>
      </c>
      <c r="B3275" s="4" t="s">
        <v>605</v>
      </c>
      <c r="C3275" s="4" t="s">
        <v>276</v>
      </c>
      <c r="D3275" s="4" t="s">
        <v>264</v>
      </c>
      <c r="E3275" s="4" t="s">
        <v>1570</v>
      </c>
      <c r="F3275" s="5">
        <v>44184</v>
      </c>
      <c r="G3275" s="4">
        <v>3</v>
      </c>
      <c r="H3275" s="11">
        <f>VLOOKUP(B3275,[1]!Product_Data[#Data],4,0)</f>
        <v>913</v>
      </c>
      <c r="I3275" s="11">
        <f>VLOOKUP(B3275,[1]!Product_Data[#Data],3,0)</f>
        <v>584</v>
      </c>
      <c r="J3275" s="11">
        <f t="shared" si="309"/>
        <v>1752</v>
      </c>
      <c r="K3275" s="11">
        <f t="shared" si="310"/>
        <v>2739</v>
      </c>
      <c r="L3275" s="11">
        <f t="shared" si="311"/>
        <v>987</v>
      </c>
      <c r="M3275" t="str">
        <f>VLOOKUP(C3275,[1]!Location_Data[#Data],2,0)</f>
        <v>Orange</v>
      </c>
      <c r="N3275" t="str">
        <f>VLOOKUP(D3275,[1]!Salespeople_Data[#Data],2,0)</f>
        <v>Ernest Wheeler</v>
      </c>
      <c r="O3275" t="str">
        <f>VLOOKUP(E3275,[1]!Customer_Data[#Data],2,0)</f>
        <v>Jonathan Harris</v>
      </c>
      <c r="P3275" s="15">
        <f t="shared" si="306"/>
        <v>7</v>
      </c>
      <c r="Q3275">
        <f t="shared" si="307"/>
        <v>12</v>
      </c>
      <c r="R3275">
        <f t="shared" si="308"/>
        <v>2020</v>
      </c>
    </row>
    <row r="3276" spans="1:18" x14ac:dyDescent="0.25">
      <c r="A3276" s="2" t="s">
        <v>4287</v>
      </c>
      <c r="B3276" s="2" t="s">
        <v>33</v>
      </c>
      <c r="C3276" s="2" t="s">
        <v>331</v>
      </c>
      <c r="D3276" s="2" t="s">
        <v>96</v>
      </c>
      <c r="E3276" s="2" t="s">
        <v>576</v>
      </c>
      <c r="F3276" s="3">
        <v>43981</v>
      </c>
      <c r="G3276" s="2">
        <v>1</v>
      </c>
      <c r="H3276" s="11">
        <f>VLOOKUP(B3276,[1]!Product_Data[#Data],4,0)</f>
        <v>1582</v>
      </c>
      <c r="I3276" s="11">
        <f>VLOOKUP(B3276,[1]!Product_Data[#Data],3,0)</f>
        <v>1234</v>
      </c>
      <c r="J3276" s="11">
        <f t="shared" si="309"/>
        <v>1234</v>
      </c>
      <c r="K3276" s="11">
        <f t="shared" si="310"/>
        <v>1582</v>
      </c>
      <c r="L3276" s="11">
        <f t="shared" si="311"/>
        <v>348</v>
      </c>
      <c r="M3276" t="str">
        <f>VLOOKUP(C3276,[1]!Location_Data[#Data],2,0)</f>
        <v>Sunnyvale</v>
      </c>
      <c r="N3276" t="str">
        <f>VLOOKUP(D3276,[1]!Salespeople_Data[#Data],2,0)</f>
        <v>Brian Thomas</v>
      </c>
      <c r="O3276" t="str">
        <f>VLOOKUP(E3276,[1]!Customer_Data[#Data],2,0)</f>
        <v>Samuel Kim</v>
      </c>
      <c r="P3276" s="15">
        <f t="shared" si="306"/>
        <v>7</v>
      </c>
      <c r="Q3276">
        <f t="shared" si="307"/>
        <v>5</v>
      </c>
      <c r="R3276">
        <f t="shared" si="308"/>
        <v>2020</v>
      </c>
    </row>
    <row r="3277" spans="1:18" x14ac:dyDescent="0.25">
      <c r="A3277" s="4" t="s">
        <v>4288</v>
      </c>
      <c r="B3277" s="4" t="s">
        <v>260</v>
      </c>
      <c r="C3277" s="4" t="s">
        <v>286</v>
      </c>
      <c r="D3277" s="4" t="s">
        <v>96</v>
      </c>
      <c r="E3277" s="4" t="s">
        <v>3258</v>
      </c>
      <c r="F3277" s="5">
        <v>44174</v>
      </c>
      <c r="G3277" s="4">
        <v>1</v>
      </c>
      <c r="H3277" s="11">
        <f>VLOOKUP(B3277,[1]!Product_Data[#Data],4,0)</f>
        <v>502</v>
      </c>
      <c r="I3277" s="11">
        <f>VLOOKUP(B3277,[1]!Product_Data[#Data],3,0)</f>
        <v>296</v>
      </c>
      <c r="J3277" s="11">
        <f t="shared" si="309"/>
        <v>296</v>
      </c>
      <c r="K3277" s="11">
        <f t="shared" si="310"/>
        <v>502</v>
      </c>
      <c r="L3277" s="11">
        <f t="shared" si="311"/>
        <v>206</v>
      </c>
      <c r="M3277" t="str">
        <f>VLOOKUP(C3277,[1]!Location_Data[#Data],2,0)</f>
        <v>El Monte</v>
      </c>
      <c r="N3277" t="str">
        <f>VLOOKUP(D3277,[1]!Salespeople_Data[#Data],2,0)</f>
        <v>Brian Thomas</v>
      </c>
      <c r="O3277" t="str">
        <f>VLOOKUP(E3277,[1]!Customer_Data[#Data],2,0)</f>
        <v>Roger Thompson</v>
      </c>
      <c r="P3277" s="15">
        <f t="shared" si="306"/>
        <v>4</v>
      </c>
      <c r="Q3277">
        <f t="shared" si="307"/>
        <v>12</v>
      </c>
      <c r="R3277">
        <f t="shared" si="308"/>
        <v>2020</v>
      </c>
    </row>
    <row r="3278" spans="1:18" x14ac:dyDescent="0.25">
      <c r="A3278" s="2" t="s">
        <v>4289</v>
      </c>
      <c r="B3278" s="2" t="s">
        <v>83</v>
      </c>
      <c r="C3278" s="2" t="s">
        <v>469</v>
      </c>
      <c r="D3278" s="2" t="s">
        <v>80</v>
      </c>
      <c r="E3278" s="2" t="s">
        <v>1607</v>
      </c>
      <c r="F3278" s="3">
        <v>44096</v>
      </c>
      <c r="G3278" s="2">
        <v>2</v>
      </c>
      <c r="H3278" s="11">
        <f>VLOOKUP(B3278,[1]!Product_Data[#Data],4,0)</f>
        <v>1972</v>
      </c>
      <c r="I3278" s="11">
        <f>VLOOKUP(B3278,[1]!Product_Data[#Data],3,0)</f>
        <v>1321</v>
      </c>
      <c r="J3278" s="11">
        <f t="shared" si="309"/>
        <v>2642</v>
      </c>
      <c r="K3278" s="11">
        <f t="shared" si="310"/>
        <v>3944</v>
      </c>
      <c r="L3278" s="11">
        <f t="shared" si="311"/>
        <v>1302</v>
      </c>
      <c r="M3278" t="str">
        <f>VLOOKUP(C3278,[1]!Location_Data[#Data],2,0)</f>
        <v>Escondido</v>
      </c>
      <c r="N3278" t="str">
        <f>VLOOKUP(D3278,[1]!Salespeople_Data[#Data],2,0)</f>
        <v>Henry Nelson</v>
      </c>
      <c r="O3278" t="str">
        <f>VLOOKUP(E3278,[1]!Customer_Data[#Data],2,0)</f>
        <v>Ralph Olson</v>
      </c>
      <c r="P3278" s="15">
        <f t="shared" si="306"/>
        <v>3</v>
      </c>
      <c r="Q3278">
        <f t="shared" si="307"/>
        <v>9</v>
      </c>
      <c r="R3278">
        <f t="shared" si="308"/>
        <v>2020</v>
      </c>
    </row>
    <row r="3279" spans="1:18" x14ac:dyDescent="0.25">
      <c r="A3279" s="4" t="s">
        <v>4290</v>
      </c>
      <c r="B3279" s="4" t="s">
        <v>189</v>
      </c>
      <c r="C3279" s="4" t="s">
        <v>34</v>
      </c>
      <c r="D3279" s="4" t="s">
        <v>413</v>
      </c>
      <c r="E3279" s="4" t="s">
        <v>1018</v>
      </c>
      <c r="F3279" s="5">
        <v>43942</v>
      </c>
      <c r="G3279" s="4">
        <v>1</v>
      </c>
      <c r="H3279" s="11">
        <f>VLOOKUP(B3279,[1]!Product_Data[#Data],4,0)</f>
        <v>1783</v>
      </c>
      <c r="I3279" s="11">
        <f>VLOOKUP(B3279,[1]!Product_Data[#Data],3,0)</f>
        <v>1516</v>
      </c>
      <c r="J3279" s="11">
        <f t="shared" si="309"/>
        <v>1516</v>
      </c>
      <c r="K3279" s="11">
        <f t="shared" si="310"/>
        <v>1783</v>
      </c>
      <c r="L3279" s="11">
        <f t="shared" si="311"/>
        <v>267</v>
      </c>
      <c r="M3279" t="str">
        <f>VLOOKUP(C3279,[1]!Location_Data[#Data],2,0)</f>
        <v>Inglewood</v>
      </c>
      <c r="N3279" t="str">
        <f>VLOOKUP(D3279,[1]!Salespeople_Data[#Data],2,0)</f>
        <v>Kenneth Bradley</v>
      </c>
      <c r="O3279" t="str">
        <f>VLOOKUP(E3279,[1]!Customer_Data[#Data],2,0)</f>
        <v>Victor Gutierrez</v>
      </c>
      <c r="P3279" s="15">
        <f t="shared" si="306"/>
        <v>3</v>
      </c>
      <c r="Q3279">
        <f t="shared" si="307"/>
        <v>4</v>
      </c>
      <c r="R3279">
        <f t="shared" si="308"/>
        <v>2020</v>
      </c>
    </row>
    <row r="3280" spans="1:18" x14ac:dyDescent="0.25">
      <c r="A3280" s="2" t="s">
        <v>4291</v>
      </c>
      <c r="B3280" s="2" t="s">
        <v>119</v>
      </c>
      <c r="C3280" s="2" t="s">
        <v>392</v>
      </c>
      <c r="D3280" s="2" t="s">
        <v>75</v>
      </c>
      <c r="E3280" s="2" t="s">
        <v>761</v>
      </c>
      <c r="F3280" s="3">
        <v>44166</v>
      </c>
      <c r="G3280" s="2">
        <v>1</v>
      </c>
      <c r="H3280" s="11">
        <f>VLOOKUP(B3280,[1]!Product_Data[#Data],4,0)</f>
        <v>1077</v>
      </c>
      <c r="I3280" s="11">
        <f>VLOOKUP(B3280,[1]!Product_Data[#Data],3,0)</f>
        <v>732</v>
      </c>
      <c r="J3280" s="11">
        <f t="shared" si="309"/>
        <v>732</v>
      </c>
      <c r="K3280" s="11">
        <f t="shared" si="310"/>
        <v>1077</v>
      </c>
      <c r="L3280" s="11">
        <f t="shared" si="311"/>
        <v>345</v>
      </c>
      <c r="M3280" t="str">
        <f>VLOOKUP(C3280,[1]!Location_Data[#Data],2,0)</f>
        <v>Visalia</v>
      </c>
      <c r="N3280" t="str">
        <f>VLOOKUP(D3280,[1]!Salespeople_Data[#Data],2,0)</f>
        <v>Roger Robertson</v>
      </c>
      <c r="O3280" t="str">
        <f>VLOOKUP(E3280,[1]!Customer_Data[#Data],2,0)</f>
        <v>Thomas Sims</v>
      </c>
      <c r="P3280" s="15">
        <f t="shared" si="306"/>
        <v>3</v>
      </c>
      <c r="Q3280">
        <f t="shared" si="307"/>
        <v>12</v>
      </c>
      <c r="R3280">
        <f t="shared" si="308"/>
        <v>2020</v>
      </c>
    </row>
    <row r="3281" spans="1:18" x14ac:dyDescent="0.25">
      <c r="A3281" s="4" t="s">
        <v>4292</v>
      </c>
      <c r="B3281" s="4" t="s">
        <v>479</v>
      </c>
      <c r="C3281" s="4" t="s">
        <v>156</v>
      </c>
      <c r="D3281" s="4" t="s">
        <v>116</v>
      </c>
      <c r="E3281" s="4" t="s">
        <v>2032</v>
      </c>
      <c r="F3281" s="5">
        <v>43992</v>
      </c>
      <c r="G3281" s="4">
        <v>3</v>
      </c>
      <c r="H3281" s="11">
        <f>VLOOKUP(B3281,[1]!Product_Data[#Data],4,0)</f>
        <v>123</v>
      </c>
      <c r="I3281" s="11">
        <f>VLOOKUP(B3281,[1]!Product_Data[#Data],3,0)</f>
        <v>84</v>
      </c>
      <c r="J3281" s="11">
        <f t="shared" si="309"/>
        <v>252</v>
      </c>
      <c r="K3281" s="11">
        <f t="shared" si="310"/>
        <v>369</v>
      </c>
      <c r="L3281" s="11">
        <f t="shared" si="311"/>
        <v>117</v>
      </c>
      <c r="M3281" t="str">
        <f>VLOOKUP(C3281,[1]!Location_Data[#Data],2,0)</f>
        <v>Sacramento</v>
      </c>
      <c r="N3281" t="str">
        <f>VLOOKUP(D3281,[1]!Salespeople_Data[#Data],2,0)</f>
        <v>Roger Ramos</v>
      </c>
      <c r="O3281" t="str">
        <f>VLOOKUP(E3281,[1]!Customer_Data[#Data],2,0)</f>
        <v>Eugene Cooper</v>
      </c>
      <c r="P3281" s="15">
        <f t="shared" si="306"/>
        <v>4</v>
      </c>
      <c r="Q3281">
        <f t="shared" si="307"/>
        <v>6</v>
      </c>
      <c r="R3281">
        <f t="shared" si="308"/>
        <v>2020</v>
      </c>
    </row>
    <row r="3282" spans="1:18" x14ac:dyDescent="0.25">
      <c r="A3282" s="2" t="s">
        <v>4293</v>
      </c>
      <c r="B3282" s="2" t="s">
        <v>194</v>
      </c>
      <c r="C3282" s="2" t="s">
        <v>169</v>
      </c>
      <c r="D3282" s="2" t="s">
        <v>165</v>
      </c>
      <c r="E3282" s="2" t="s">
        <v>133</v>
      </c>
      <c r="F3282" s="3">
        <v>44121</v>
      </c>
      <c r="G3282" s="2">
        <v>3</v>
      </c>
      <c r="H3282" s="11">
        <f>VLOOKUP(B3282,[1]!Product_Data[#Data],4,0)</f>
        <v>1278</v>
      </c>
      <c r="I3282" s="11">
        <f>VLOOKUP(B3282,[1]!Product_Data[#Data],3,0)</f>
        <v>665</v>
      </c>
      <c r="J3282" s="11">
        <f t="shared" si="309"/>
        <v>1995</v>
      </c>
      <c r="K3282" s="11">
        <f t="shared" si="310"/>
        <v>3834</v>
      </c>
      <c r="L3282" s="11">
        <f t="shared" si="311"/>
        <v>1839</v>
      </c>
      <c r="M3282" t="str">
        <f>VLOOKUP(C3282,[1]!Location_Data[#Data],2,0)</f>
        <v>Vista</v>
      </c>
      <c r="N3282" t="str">
        <f>VLOOKUP(D3282,[1]!Salespeople_Data[#Data],2,0)</f>
        <v>Joe Sims</v>
      </c>
      <c r="O3282" t="str">
        <f>VLOOKUP(E3282,[1]!Customer_Data[#Data],2,0)</f>
        <v>Scott Rice</v>
      </c>
      <c r="P3282" s="15">
        <f t="shared" si="306"/>
        <v>7</v>
      </c>
      <c r="Q3282">
        <f t="shared" si="307"/>
        <v>10</v>
      </c>
      <c r="R3282">
        <f t="shared" si="308"/>
        <v>2020</v>
      </c>
    </row>
    <row r="3283" spans="1:18" x14ac:dyDescent="0.25">
      <c r="A3283" s="4" t="s">
        <v>4294</v>
      </c>
      <c r="B3283" s="4" t="s">
        <v>495</v>
      </c>
      <c r="C3283" s="4" t="s">
        <v>24</v>
      </c>
      <c r="D3283" s="4" t="s">
        <v>126</v>
      </c>
      <c r="E3283" s="4" t="s">
        <v>1075</v>
      </c>
      <c r="F3283" s="5">
        <v>44130</v>
      </c>
      <c r="G3283" s="4">
        <v>1</v>
      </c>
      <c r="H3283" s="11">
        <f>VLOOKUP(B3283,[1]!Product_Data[#Data],4,0)</f>
        <v>1467</v>
      </c>
      <c r="I3283" s="11">
        <f>VLOOKUP(B3283,[1]!Product_Data[#Data],3,0)</f>
        <v>807</v>
      </c>
      <c r="J3283" s="11">
        <f t="shared" si="309"/>
        <v>807</v>
      </c>
      <c r="K3283" s="11">
        <f t="shared" si="310"/>
        <v>1467</v>
      </c>
      <c r="L3283" s="11">
        <f t="shared" si="311"/>
        <v>660</v>
      </c>
      <c r="M3283" t="str">
        <f>VLOOKUP(C3283,[1]!Location_Data[#Data],2,0)</f>
        <v>Lancaster</v>
      </c>
      <c r="N3283" t="str">
        <f>VLOOKUP(D3283,[1]!Salespeople_Data[#Data],2,0)</f>
        <v>Larry Castillo</v>
      </c>
      <c r="O3283" t="str">
        <f>VLOOKUP(E3283,[1]!Customer_Data[#Data],2,0)</f>
        <v>Christopher Wright</v>
      </c>
      <c r="P3283" s="15">
        <f t="shared" si="306"/>
        <v>2</v>
      </c>
      <c r="Q3283">
        <f t="shared" si="307"/>
        <v>10</v>
      </c>
      <c r="R3283">
        <f t="shared" si="308"/>
        <v>2020</v>
      </c>
    </row>
    <row r="3284" spans="1:18" x14ac:dyDescent="0.25">
      <c r="A3284" s="2" t="s">
        <v>4295</v>
      </c>
      <c r="B3284" s="2" t="s">
        <v>553</v>
      </c>
      <c r="C3284" s="2" t="s">
        <v>643</v>
      </c>
      <c r="D3284" s="2" t="s">
        <v>264</v>
      </c>
      <c r="E3284" s="2" t="s">
        <v>646</v>
      </c>
      <c r="F3284" s="3">
        <v>43870</v>
      </c>
      <c r="G3284" s="2">
        <v>2</v>
      </c>
      <c r="H3284" s="11">
        <f>VLOOKUP(B3284,[1]!Product_Data[#Data],4,0)</f>
        <v>1798</v>
      </c>
      <c r="I3284" s="11">
        <f>VLOOKUP(B3284,[1]!Product_Data[#Data],3,0)</f>
        <v>971</v>
      </c>
      <c r="J3284" s="11">
        <f t="shared" si="309"/>
        <v>1942</v>
      </c>
      <c r="K3284" s="11">
        <f t="shared" si="310"/>
        <v>3596</v>
      </c>
      <c r="L3284" s="11">
        <f t="shared" si="311"/>
        <v>1654</v>
      </c>
      <c r="M3284" t="str">
        <f>VLOOKUP(C3284,[1]!Location_Data[#Data],2,0)</f>
        <v>Hayward</v>
      </c>
      <c r="N3284" t="str">
        <f>VLOOKUP(D3284,[1]!Salespeople_Data[#Data],2,0)</f>
        <v>Ernest Wheeler</v>
      </c>
      <c r="O3284" t="str">
        <f>VLOOKUP(E3284,[1]!Customer_Data[#Data],2,0)</f>
        <v>Alan Gomez</v>
      </c>
      <c r="P3284" s="15">
        <f t="shared" si="306"/>
        <v>1</v>
      </c>
      <c r="Q3284">
        <f t="shared" si="307"/>
        <v>2</v>
      </c>
      <c r="R3284">
        <f t="shared" si="308"/>
        <v>2020</v>
      </c>
    </row>
    <row r="3285" spans="1:18" x14ac:dyDescent="0.25">
      <c r="A3285" s="4" t="s">
        <v>4296</v>
      </c>
      <c r="B3285" s="4" t="s">
        <v>311</v>
      </c>
      <c r="C3285" s="4" t="s">
        <v>105</v>
      </c>
      <c r="D3285" s="4" t="s">
        <v>136</v>
      </c>
      <c r="E3285" s="4" t="s">
        <v>865</v>
      </c>
      <c r="F3285" s="5">
        <v>44027</v>
      </c>
      <c r="G3285" s="4">
        <v>1</v>
      </c>
      <c r="H3285" s="11">
        <f>VLOOKUP(B3285,[1]!Product_Data[#Data],4,0)</f>
        <v>1743</v>
      </c>
      <c r="I3285" s="11">
        <f>VLOOKUP(B3285,[1]!Product_Data[#Data],3,0)</f>
        <v>872</v>
      </c>
      <c r="J3285" s="11">
        <f t="shared" si="309"/>
        <v>872</v>
      </c>
      <c r="K3285" s="11">
        <f t="shared" si="310"/>
        <v>1743</v>
      </c>
      <c r="L3285" s="11">
        <f t="shared" si="311"/>
        <v>871</v>
      </c>
      <c r="M3285" t="str">
        <f>VLOOKUP(C3285,[1]!Location_Data[#Data],2,0)</f>
        <v>Daly City</v>
      </c>
      <c r="N3285" t="str">
        <f>VLOOKUP(D3285,[1]!Salespeople_Data[#Data],2,0)</f>
        <v>Clarence Fox</v>
      </c>
      <c r="O3285" t="str">
        <f>VLOOKUP(E3285,[1]!Customer_Data[#Data],2,0)</f>
        <v>Aaron Cruz</v>
      </c>
      <c r="P3285" s="15">
        <f t="shared" si="306"/>
        <v>4</v>
      </c>
      <c r="Q3285">
        <f t="shared" si="307"/>
        <v>7</v>
      </c>
      <c r="R3285">
        <f t="shared" si="308"/>
        <v>2020</v>
      </c>
    </row>
    <row r="3286" spans="1:18" x14ac:dyDescent="0.25">
      <c r="A3286" s="2" t="s">
        <v>4297</v>
      </c>
      <c r="B3286" s="2" t="s">
        <v>38</v>
      </c>
      <c r="C3286" s="2" t="s">
        <v>220</v>
      </c>
      <c r="D3286" s="2" t="s">
        <v>264</v>
      </c>
      <c r="E3286" s="2" t="s">
        <v>1778</v>
      </c>
      <c r="F3286" s="3">
        <v>43899</v>
      </c>
      <c r="G3286" s="2">
        <v>4</v>
      </c>
      <c r="H3286" s="11">
        <f>VLOOKUP(B3286,[1]!Product_Data[#Data],4,0)</f>
        <v>2283</v>
      </c>
      <c r="I3286" s="11">
        <f>VLOOKUP(B3286,[1]!Product_Data[#Data],3,0)</f>
        <v>1484</v>
      </c>
      <c r="J3286" s="11">
        <f t="shared" si="309"/>
        <v>5936</v>
      </c>
      <c r="K3286" s="11">
        <f t="shared" si="310"/>
        <v>9132</v>
      </c>
      <c r="L3286" s="11">
        <f t="shared" si="311"/>
        <v>3196</v>
      </c>
      <c r="M3286" t="str">
        <f>VLOOKUP(C3286,[1]!Location_Data[#Data],2,0)</f>
        <v>Modesto</v>
      </c>
      <c r="N3286" t="str">
        <f>VLOOKUP(D3286,[1]!Salespeople_Data[#Data],2,0)</f>
        <v>Ernest Wheeler</v>
      </c>
      <c r="O3286" t="str">
        <f>VLOOKUP(E3286,[1]!Customer_Data[#Data],2,0)</f>
        <v>Peter Boyd</v>
      </c>
      <c r="P3286" s="15">
        <f t="shared" si="306"/>
        <v>2</v>
      </c>
      <c r="Q3286">
        <f t="shared" si="307"/>
        <v>3</v>
      </c>
      <c r="R3286">
        <f t="shared" si="308"/>
        <v>2020</v>
      </c>
    </row>
    <row r="3287" spans="1:18" x14ac:dyDescent="0.25">
      <c r="A3287" s="4" t="s">
        <v>4298</v>
      </c>
      <c r="B3287" s="4" t="s">
        <v>235</v>
      </c>
      <c r="C3287" s="4" t="s">
        <v>246</v>
      </c>
      <c r="D3287" s="4" t="s">
        <v>239</v>
      </c>
      <c r="E3287" s="4" t="s">
        <v>429</v>
      </c>
      <c r="F3287" s="5">
        <v>44129</v>
      </c>
      <c r="G3287" s="4">
        <v>1</v>
      </c>
      <c r="H3287" s="11">
        <f>VLOOKUP(B3287,[1]!Product_Data[#Data],4,0)</f>
        <v>1887</v>
      </c>
      <c r="I3287" s="11">
        <f>VLOOKUP(B3287,[1]!Product_Data[#Data],3,0)</f>
        <v>1378</v>
      </c>
      <c r="J3287" s="11">
        <f t="shared" si="309"/>
        <v>1378</v>
      </c>
      <c r="K3287" s="11">
        <f t="shared" si="310"/>
        <v>1887</v>
      </c>
      <c r="L3287" s="11">
        <f t="shared" si="311"/>
        <v>509</v>
      </c>
      <c r="M3287" t="str">
        <f>VLOOKUP(C3287,[1]!Location_Data[#Data],2,0)</f>
        <v>San Francisco</v>
      </c>
      <c r="N3287" t="str">
        <f>VLOOKUP(D3287,[1]!Salespeople_Data[#Data],2,0)</f>
        <v>John Reyes</v>
      </c>
      <c r="O3287" t="str">
        <f>VLOOKUP(E3287,[1]!Customer_Data[#Data],2,0)</f>
        <v>Jose Williams</v>
      </c>
      <c r="P3287" s="15">
        <f t="shared" si="306"/>
        <v>1</v>
      </c>
      <c r="Q3287">
        <f t="shared" si="307"/>
        <v>10</v>
      </c>
      <c r="R3287">
        <f t="shared" si="308"/>
        <v>2020</v>
      </c>
    </row>
    <row r="3288" spans="1:18" x14ac:dyDescent="0.25">
      <c r="A3288" s="2" t="s">
        <v>4299</v>
      </c>
      <c r="B3288" s="2" t="s">
        <v>752</v>
      </c>
      <c r="C3288" s="2" t="s">
        <v>9</v>
      </c>
      <c r="D3288" s="2" t="s">
        <v>191</v>
      </c>
      <c r="E3288" s="2" t="s">
        <v>179</v>
      </c>
      <c r="F3288" s="3">
        <v>44123</v>
      </c>
      <c r="G3288" s="2">
        <v>1</v>
      </c>
      <c r="H3288" s="11">
        <f>VLOOKUP(B3288,[1]!Product_Data[#Data],4,0)</f>
        <v>95</v>
      </c>
      <c r="I3288" s="11">
        <f>VLOOKUP(B3288,[1]!Product_Data[#Data],3,0)</f>
        <v>61</v>
      </c>
      <c r="J3288" s="11">
        <f t="shared" si="309"/>
        <v>61</v>
      </c>
      <c r="K3288" s="11">
        <f t="shared" si="310"/>
        <v>95</v>
      </c>
      <c r="L3288" s="11">
        <f t="shared" si="311"/>
        <v>34</v>
      </c>
      <c r="M3288" t="str">
        <f>VLOOKUP(C3288,[1]!Location_Data[#Data],2,0)</f>
        <v>San Mateo</v>
      </c>
      <c r="N3288" t="str">
        <f>VLOOKUP(D3288,[1]!Salespeople_Data[#Data],2,0)</f>
        <v>Robert Reed</v>
      </c>
      <c r="O3288" t="str">
        <f>VLOOKUP(E3288,[1]!Customer_Data[#Data],2,0)</f>
        <v>Alan Miller</v>
      </c>
      <c r="P3288" s="15">
        <f t="shared" si="306"/>
        <v>2</v>
      </c>
      <c r="Q3288">
        <f t="shared" si="307"/>
        <v>10</v>
      </c>
      <c r="R3288">
        <f t="shared" si="308"/>
        <v>2020</v>
      </c>
    </row>
    <row r="3289" spans="1:18" x14ac:dyDescent="0.25">
      <c r="A3289" s="4" t="s">
        <v>4300</v>
      </c>
      <c r="B3289" s="4" t="s">
        <v>260</v>
      </c>
      <c r="C3289" s="4" t="s">
        <v>643</v>
      </c>
      <c r="D3289" s="4" t="s">
        <v>345</v>
      </c>
      <c r="E3289" s="4" t="s">
        <v>685</v>
      </c>
      <c r="F3289" s="5">
        <v>43900</v>
      </c>
      <c r="G3289" s="4">
        <v>1</v>
      </c>
      <c r="H3289" s="11">
        <f>VLOOKUP(B3289,[1]!Product_Data[#Data],4,0)</f>
        <v>502</v>
      </c>
      <c r="I3289" s="11">
        <f>VLOOKUP(B3289,[1]!Product_Data[#Data],3,0)</f>
        <v>296</v>
      </c>
      <c r="J3289" s="11">
        <f t="shared" si="309"/>
        <v>296</v>
      </c>
      <c r="K3289" s="11">
        <f t="shared" si="310"/>
        <v>502</v>
      </c>
      <c r="L3289" s="11">
        <f t="shared" si="311"/>
        <v>206</v>
      </c>
      <c r="M3289" t="str">
        <f>VLOOKUP(C3289,[1]!Location_Data[#Data],2,0)</f>
        <v>Hayward</v>
      </c>
      <c r="N3289" t="str">
        <f>VLOOKUP(D3289,[1]!Salespeople_Data[#Data],2,0)</f>
        <v>Larry Marshall</v>
      </c>
      <c r="O3289" t="str">
        <f>VLOOKUP(E3289,[1]!Customer_Data[#Data],2,0)</f>
        <v>Roger Tucker</v>
      </c>
      <c r="P3289" s="15">
        <f t="shared" si="306"/>
        <v>3</v>
      </c>
      <c r="Q3289">
        <f t="shared" si="307"/>
        <v>3</v>
      </c>
      <c r="R3289">
        <f t="shared" si="308"/>
        <v>2020</v>
      </c>
    </row>
    <row r="3290" spans="1:18" x14ac:dyDescent="0.25">
      <c r="A3290" s="2" t="s">
        <v>4301</v>
      </c>
      <c r="B3290" s="2" t="s">
        <v>263</v>
      </c>
      <c r="C3290" s="2" t="s">
        <v>272</v>
      </c>
      <c r="D3290" s="2" t="s">
        <v>87</v>
      </c>
      <c r="E3290" s="2" t="s">
        <v>3202</v>
      </c>
      <c r="F3290" s="3">
        <v>44110</v>
      </c>
      <c r="G3290" s="2">
        <v>1</v>
      </c>
      <c r="H3290" s="11">
        <f>VLOOKUP(B3290,[1]!Product_Data[#Data],4,0)</f>
        <v>378</v>
      </c>
      <c r="I3290" s="11">
        <f>VLOOKUP(B3290,[1]!Product_Data[#Data],3,0)</f>
        <v>291</v>
      </c>
      <c r="J3290" s="11">
        <f t="shared" si="309"/>
        <v>291</v>
      </c>
      <c r="K3290" s="11">
        <f t="shared" si="310"/>
        <v>378</v>
      </c>
      <c r="L3290" s="11">
        <f t="shared" si="311"/>
        <v>87</v>
      </c>
      <c r="M3290" t="str">
        <f>VLOOKUP(C3290,[1]!Location_Data[#Data],2,0)</f>
        <v>Torrance</v>
      </c>
      <c r="N3290" t="str">
        <f>VLOOKUP(D3290,[1]!Salespeople_Data[#Data],2,0)</f>
        <v>Martin Perry</v>
      </c>
      <c r="O3290" t="str">
        <f>VLOOKUP(E3290,[1]!Customer_Data[#Data],2,0)</f>
        <v>Thomas Daniels</v>
      </c>
      <c r="P3290" s="15">
        <f t="shared" si="306"/>
        <v>3</v>
      </c>
      <c r="Q3290">
        <f t="shared" si="307"/>
        <v>10</v>
      </c>
      <c r="R3290">
        <f t="shared" si="308"/>
        <v>2020</v>
      </c>
    </row>
    <row r="3291" spans="1:18" x14ac:dyDescent="0.25">
      <c r="A3291" s="4" t="s">
        <v>4302</v>
      </c>
      <c r="B3291" s="4" t="s">
        <v>203</v>
      </c>
      <c r="C3291" s="4" t="s">
        <v>527</v>
      </c>
      <c r="D3291" s="4" t="s">
        <v>250</v>
      </c>
      <c r="E3291" s="4" t="s">
        <v>1461</v>
      </c>
      <c r="F3291" s="5">
        <v>43949</v>
      </c>
      <c r="G3291" s="4">
        <v>2</v>
      </c>
      <c r="H3291" s="11">
        <f>VLOOKUP(B3291,[1]!Product_Data[#Data],4,0)</f>
        <v>1414</v>
      </c>
      <c r="I3291" s="11">
        <f>VLOOKUP(B3291,[1]!Product_Data[#Data],3,0)</f>
        <v>962</v>
      </c>
      <c r="J3291" s="11">
        <f t="shared" si="309"/>
        <v>1924</v>
      </c>
      <c r="K3291" s="11">
        <f t="shared" si="310"/>
        <v>2828</v>
      </c>
      <c r="L3291" s="11">
        <f t="shared" si="311"/>
        <v>904</v>
      </c>
      <c r="M3291" t="str">
        <f>VLOOKUP(C3291,[1]!Location_Data[#Data],2,0)</f>
        <v>Stockton</v>
      </c>
      <c r="N3291" t="str">
        <f>VLOOKUP(D3291,[1]!Salespeople_Data[#Data],2,0)</f>
        <v>Martin Carr</v>
      </c>
      <c r="O3291" t="str">
        <f>VLOOKUP(E3291,[1]!Customer_Data[#Data],2,0)</f>
        <v>Raymond Young</v>
      </c>
      <c r="P3291" s="15">
        <f t="shared" si="306"/>
        <v>3</v>
      </c>
      <c r="Q3291">
        <f t="shared" si="307"/>
        <v>4</v>
      </c>
      <c r="R3291">
        <f t="shared" si="308"/>
        <v>2020</v>
      </c>
    </row>
    <row r="3292" spans="1:18" x14ac:dyDescent="0.25">
      <c r="A3292" s="2" t="s">
        <v>4303</v>
      </c>
      <c r="B3292" s="2" t="s">
        <v>18</v>
      </c>
      <c r="C3292" s="2" t="s">
        <v>570</v>
      </c>
      <c r="D3292" s="2" t="s">
        <v>356</v>
      </c>
      <c r="E3292" s="2" t="s">
        <v>258</v>
      </c>
      <c r="F3292" s="3">
        <v>44108</v>
      </c>
      <c r="G3292" s="2">
        <v>1</v>
      </c>
      <c r="H3292" s="11">
        <f>VLOOKUP(B3292,[1]!Product_Data[#Data],4,0)</f>
        <v>880</v>
      </c>
      <c r="I3292" s="11">
        <f>VLOOKUP(B3292,[1]!Product_Data[#Data],3,0)</f>
        <v>634</v>
      </c>
      <c r="J3292" s="11">
        <f t="shared" si="309"/>
        <v>634</v>
      </c>
      <c r="K3292" s="11">
        <f t="shared" si="310"/>
        <v>880</v>
      </c>
      <c r="L3292" s="11">
        <f t="shared" si="311"/>
        <v>246</v>
      </c>
      <c r="M3292" t="str">
        <f>VLOOKUP(C3292,[1]!Location_Data[#Data],2,0)</f>
        <v>Fresno</v>
      </c>
      <c r="N3292" t="str">
        <f>VLOOKUP(D3292,[1]!Salespeople_Data[#Data],2,0)</f>
        <v>Jimmy Young</v>
      </c>
      <c r="O3292" t="str">
        <f>VLOOKUP(E3292,[1]!Customer_Data[#Data],2,0)</f>
        <v>Antonio Morris</v>
      </c>
      <c r="P3292" s="15">
        <f t="shared" si="306"/>
        <v>1</v>
      </c>
      <c r="Q3292">
        <f t="shared" si="307"/>
        <v>10</v>
      </c>
      <c r="R3292">
        <f t="shared" si="308"/>
        <v>2020</v>
      </c>
    </row>
    <row r="3293" spans="1:18" x14ac:dyDescent="0.25">
      <c r="A3293" s="4" t="s">
        <v>4304</v>
      </c>
      <c r="B3293" s="4" t="s">
        <v>256</v>
      </c>
      <c r="C3293" s="4" t="s">
        <v>44</v>
      </c>
      <c r="D3293" s="4" t="s">
        <v>178</v>
      </c>
      <c r="E3293" s="4" t="s">
        <v>2723</v>
      </c>
      <c r="F3293" s="5">
        <v>43999</v>
      </c>
      <c r="G3293" s="4">
        <v>2</v>
      </c>
      <c r="H3293" s="11">
        <f>VLOOKUP(B3293,[1]!Product_Data[#Data],4,0)</f>
        <v>596</v>
      </c>
      <c r="I3293" s="11">
        <f>VLOOKUP(B3293,[1]!Product_Data[#Data],3,0)</f>
        <v>358</v>
      </c>
      <c r="J3293" s="11">
        <f t="shared" si="309"/>
        <v>716</v>
      </c>
      <c r="K3293" s="11">
        <f t="shared" si="310"/>
        <v>1192</v>
      </c>
      <c r="L3293" s="11">
        <f t="shared" si="311"/>
        <v>476</v>
      </c>
      <c r="M3293" t="str">
        <f>VLOOKUP(C3293,[1]!Location_Data[#Data],2,0)</f>
        <v>Moreno Valley</v>
      </c>
      <c r="N3293" t="str">
        <f>VLOOKUP(D3293,[1]!Salespeople_Data[#Data],2,0)</f>
        <v>Joshua Taylor</v>
      </c>
      <c r="O3293" t="str">
        <f>VLOOKUP(E3293,[1]!Customer_Data[#Data],2,0)</f>
        <v>Billy Olson</v>
      </c>
      <c r="P3293" s="15">
        <f t="shared" si="306"/>
        <v>4</v>
      </c>
      <c r="Q3293">
        <f t="shared" si="307"/>
        <v>6</v>
      </c>
      <c r="R3293">
        <f t="shared" si="308"/>
        <v>2020</v>
      </c>
    </row>
    <row r="3294" spans="1:18" x14ac:dyDescent="0.25">
      <c r="A3294" s="2" t="s">
        <v>4305</v>
      </c>
      <c r="B3294" s="2" t="s">
        <v>219</v>
      </c>
      <c r="C3294" s="2" t="s">
        <v>276</v>
      </c>
      <c r="D3294" s="2" t="s">
        <v>10</v>
      </c>
      <c r="E3294" s="2" t="s">
        <v>624</v>
      </c>
      <c r="F3294" s="3">
        <v>44050</v>
      </c>
      <c r="G3294" s="2">
        <v>1</v>
      </c>
      <c r="H3294" s="11">
        <f>VLOOKUP(B3294,[1]!Product_Data[#Data],4,0)</f>
        <v>561</v>
      </c>
      <c r="I3294" s="11">
        <f>VLOOKUP(B3294,[1]!Product_Data[#Data],3,0)</f>
        <v>421</v>
      </c>
      <c r="J3294" s="11">
        <f t="shared" si="309"/>
        <v>421</v>
      </c>
      <c r="K3294" s="11">
        <f t="shared" si="310"/>
        <v>561</v>
      </c>
      <c r="L3294" s="11">
        <f t="shared" si="311"/>
        <v>140</v>
      </c>
      <c r="M3294" t="str">
        <f>VLOOKUP(C3294,[1]!Location_Data[#Data],2,0)</f>
        <v>Orange</v>
      </c>
      <c r="N3294" t="str">
        <f>VLOOKUP(D3294,[1]!Salespeople_Data[#Data],2,0)</f>
        <v>Justin Lynch</v>
      </c>
      <c r="O3294" t="str">
        <f>VLOOKUP(E3294,[1]!Customer_Data[#Data],2,0)</f>
        <v>Steve Stewart</v>
      </c>
      <c r="P3294" s="15">
        <f t="shared" si="306"/>
        <v>6</v>
      </c>
      <c r="Q3294">
        <f t="shared" si="307"/>
        <v>8</v>
      </c>
      <c r="R3294">
        <f t="shared" si="308"/>
        <v>2020</v>
      </c>
    </row>
    <row r="3295" spans="1:18" x14ac:dyDescent="0.25">
      <c r="A3295" s="4" t="s">
        <v>4306</v>
      </c>
      <c r="B3295" s="4" t="s">
        <v>69</v>
      </c>
      <c r="C3295" s="4" t="s">
        <v>377</v>
      </c>
      <c r="D3295" s="4" t="s">
        <v>356</v>
      </c>
      <c r="E3295" s="4" t="s">
        <v>2288</v>
      </c>
      <c r="F3295" s="5">
        <v>43842</v>
      </c>
      <c r="G3295" s="4">
        <v>3</v>
      </c>
      <c r="H3295" s="11">
        <f>VLOOKUP(B3295,[1]!Product_Data[#Data],4,0)</f>
        <v>1351</v>
      </c>
      <c r="I3295" s="11">
        <f>VLOOKUP(B3295,[1]!Product_Data[#Data],3,0)</f>
        <v>1108</v>
      </c>
      <c r="J3295" s="11">
        <f t="shared" si="309"/>
        <v>3324</v>
      </c>
      <c r="K3295" s="11">
        <f t="shared" si="310"/>
        <v>4053</v>
      </c>
      <c r="L3295" s="11">
        <f t="shared" si="311"/>
        <v>729</v>
      </c>
      <c r="M3295" t="str">
        <f>VLOOKUP(C3295,[1]!Location_Data[#Data],2,0)</f>
        <v>San Diego</v>
      </c>
      <c r="N3295" t="str">
        <f>VLOOKUP(D3295,[1]!Salespeople_Data[#Data],2,0)</f>
        <v>Jimmy Young</v>
      </c>
      <c r="O3295" t="str">
        <f>VLOOKUP(E3295,[1]!Customer_Data[#Data],2,0)</f>
        <v>Antonio Owens</v>
      </c>
      <c r="P3295" s="15">
        <f t="shared" si="306"/>
        <v>1</v>
      </c>
      <c r="Q3295">
        <f t="shared" si="307"/>
        <v>1</v>
      </c>
      <c r="R3295">
        <f t="shared" si="308"/>
        <v>2020</v>
      </c>
    </row>
    <row r="3296" spans="1:18" x14ac:dyDescent="0.25">
      <c r="A3296" s="2" t="s">
        <v>4307</v>
      </c>
      <c r="B3296" s="2" t="s">
        <v>189</v>
      </c>
      <c r="C3296" s="2" t="s">
        <v>249</v>
      </c>
      <c r="D3296" s="2" t="s">
        <v>159</v>
      </c>
      <c r="E3296" s="2" t="s">
        <v>1618</v>
      </c>
      <c r="F3296" s="3">
        <v>43982</v>
      </c>
      <c r="G3296" s="2">
        <v>2</v>
      </c>
      <c r="H3296" s="11">
        <f>VLOOKUP(B3296,[1]!Product_Data[#Data],4,0)</f>
        <v>1783</v>
      </c>
      <c r="I3296" s="11">
        <f>VLOOKUP(B3296,[1]!Product_Data[#Data],3,0)</f>
        <v>1516</v>
      </c>
      <c r="J3296" s="11">
        <f t="shared" si="309"/>
        <v>3032</v>
      </c>
      <c r="K3296" s="11">
        <f t="shared" si="310"/>
        <v>3566</v>
      </c>
      <c r="L3296" s="11">
        <f t="shared" si="311"/>
        <v>534</v>
      </c>
      <c r="M3296" t="str">
        <f>VLOOKUP(C3296,[1]!Location_Data[#Data],2,0)</f>
        <v>Roseville</v>
      </c>
      <c r="N3296" t="str">
        <f>VLOOKUP(D3296,[1]!Salespeople_Data[#Data],2,0)</f>
        <v>Bobby Russell</v>
      </c>
      <c r="O3296" t="str">
        <f>VLOOKUP(E3296,[1]!Customer_Data[#Data],2,0)</f>
        <v>Jose Watson</v>
      </c>
      <c r="P3296" s="15">
        <f t="shared" si="306"/>
        <v>1</v>
      </c>
      <c r="Q3296">
        <f t="shared" si="307"/>
        <v>5</v>
      </c>
      <c r="R3296">
        <f t="shared" si="308"/>
        <v>2020</v>
      </c>
    </row>
    <row r="3297" spans="1:18" x14ac:dyDescent="0.25">
      <c r="A3297" s="4" t="s">
        <v>4308</v>
      </c>
      <c r="B3297" s="4" t="s">
        <v>168</v>
      </c>
      <c r="C3297" s="4" t="s">
        <v>331</v>
      </c>
      <c r="D3297" s="4" t="s">
        <v>111</v>
      </c>
      <c r="E3297" s="4" t="s">
        <v>1313</v>
      </c>
      <c r="F3297" s="5">
        <v>44004</v>
      </c>
      <c r="G3297" s="4">
        <v>1</v>
      </c>
      <c r="H3297" s="11">
        <f>VLOOKUP(B3297,[1]!Product_Data[#Data],4,0)</f>
        <v>112</v>
      </c>
      <c r="I3297" s="11">
        <f>VLOOKUP(B3297,[1]!Product_Data[#Data],3,0)</f>
        <v>90</v>
      </c>
      <c r="J3297" s="11">
        <f t="shared" si="309"/>
        <v>90</v>
      </c>
      <c r="K3297" s="11">
        <f t="shared" si="310"/>
        <v>112</v>
      </c>
      <c r="L3297" s="11">
        <f t="shared" si="311"/>
        <v>22</v>
      </c>
      <c r="M3297" t="str">
        <f>VLOOKUP(C3297,[1]!Location_Data[#Data],2,0)</f>
        <v>Sunnyvale</v>
      </c>
      <c r="N3297" t="str">
        <f>VLOOKUP(D3297,[1]!Salespeople_Data[#Data],2,0)</f>
        <v>Ryan Welch</v>
      </c>
      <c r="O3297" t="str">
        <f>VLOOKUP(E3297,[1]!Customer_Data[#Data],2,0)</f>
        <v>Joshua Little</v>
      </c>
      <c r="P3297" s="15">
        <f t="shared" si="306"/>
        <v>2</v>
      </c>
      <c r="Q3297">
        <f t="shared" si="307"/>
        <v>6</v>
      </c>
      <c r="R3297">
        <f t="shared" si="308"/>
        <v>2020</v>
      </c>
    </row>
    <row r="3298" spans="1:18" x14ac:dyDescent="0.25">
      <c r="A3298" s="2" t="s">
        <v>4309</v>
      </c>
      <c r="B3298" s="2" t="s">
        <v>189</v>
      </c>
      <c r="C3298" s="2" t="s">
        <v>731</v>
      </c>
      <c r="D3298" s="2" t="s">
        <v>75</v>
      </c>
      <c r="E3298" s="2" t="s">
        <v>515</v>
      </c>
      <c r="F3298" s="3">
        <v>44073</v>
      </c>
      <c r="G3298" s="2">
        <v>1</v>
      </c>
      <c r="H3298" s="11">
        <f>VLOOKUP(B3298,[1]!Product_Data[#Data],4,0)</f>
        <v>1783</v>
      </c>
      <c r="I3298" s="11">
        <f>VLOOKUP(B3298,[1]!Product_Data[#Data],3,0)</f>
        <v>1516</v>
      </c>
      <c r="J3298" s="11">
        <f t="shared" si="309"/>
        <v>1516</v>
      </c>
      <c r="K3298" s="11">
        <f t="shared" si="310"/>
        <v>1783</v>
      </c>
      <c r="L3298" s="11">
        <f t="shared" si="311"/>
        <v>267</v>
      </c>
      <c r="M3298" t="str">
        <f>VLOOKUP(C3298,[1]!Location_Data[#Data],2,0)</f>
        <v>Costa Mesa</v>
      </c>
      <c r="N3298" t="str">
        <f>VLOOKUP(D3298,[1]!Salespeople_Data[#Data],2,0)</f>
        <v>Roger Robertson</v>
      </c>
      <c r="O3298" t="str">
        <f>VLOOKUP(E3298,[1]!Customer_Data[#Data],2,0)</f>
        <v>Phillip Watkins</v>
      </c>
      <c r="P3298" s="15">
        <f t="shared" si="306"/>
        <v>1</v>
      </c>
      <c r="Q3298">
        <f t="shared" si="307"/>
        <v>8</v>
      </c>
      <c r="R3298">
        <f t="shared" si="308"/>
        <v>2020</v>
      </c>
    </row>
    <row r="3299" spans="1:18" x14ac:dyDescent="0.25">
      <c r="A3299" s="4" t="s">
        <v>4310</v>
      </c>
      <c r="B3299" s="4" t="s">
        <v>389</v>
      </c>
      <c r="C3299" s="4" t="s">
        <v>186</v>
      </c>
      <c r="D3299" s="4" t="s">
        <v>264</v>
      </c>
      <c r="E3299" s="4" t="s">
        <v>1597</v>
      </c>
      <c r="F3299" s="5">
        <v>44024</v>
      </c>
      <c r="G3299" s="4">
        <v>1</v>
      </c>
      <c r="H3299" s="11">
        <f>VLOOKUP(B3299,[1]!Product_Data[#Data],4,0)</f>
        <v>1367</v>
      </c>
      <c r="I3299" s="11">
        <f>VLOOKUP(B3299,[1]!Product_Data[#Data],3,0)</f>
        <v>984</v>
      </c>
      <c r="J3299" s="11">
        <f t="shared" si="309"/>
        <v>984</v>
      </c>
      <c r="K3299" s="11">
        <f t="shared" si="310"/>
        <v>1367</v>
      </c>
      <c r="L3299" s="11">
        <f t="shared" si="311"/>
        <v>383</v>
      </c>
      <c r="M3299" t="str">
        <f>VLOOKUP(C3299,[1]!Location_Data[#Data],2,0)</f>
        <v>Riverside</v>
      </c>
      <c r="N3299" t="str">
        <f>VLOOKUP(D3299,[1]!Salespeople_Data[#Data],2,0)</f>
        <v>Ernest Wheeler</v>
      </c>
      <c r="O3299" t="str">
        <f>VLOOKUP(E3299,[1]!Customer_Data[#Data],2,0)</f>
        <v>Edward Williams</v>
      </c>
      <c r="P3299" s="15">
        <f t="shared" si="306"/>
        <v>1</v>
      </c>
      <c r="Q3299">
        <f t="shared" si="307"/>
        <v>7</v>
      </c>
      <c r="R3299">
        <f t="shared" si="308"/>
        <v>2020</v>
      </c>
    </row>
    <row r="3300" spans="1:18" x14ac:dyDescent="0.25">
      <c r="A3300" s="2" t="s">
        <v>4311</v>
      </c>
      <c r="B3300" s="2" t="s">
        <v>400</v>
      </c>
      <c r="C3300" s="2" t="s">
        <v>57</v>
      </c>
      <c r="D3300" s="2" t="s">
        <v>141</v>
      </c>
      <c r="E3300" s="2" t="s">
        <v>1764</v>
      </c>
      <c r="F3300" s="3">
        <v>43985</v>
      </c>
      <c r="G3300" s="2">
        <v>1</v>
      </c>
      <c r="H3300" s="11">
        <f>VLOOKUP(B3300,[1]!Product_Data[#Data],4,0)</f>
        <v>886</v>
      </c>
      <c r="I3300" s="11">
        <f>VLOOKUP(B3300,[1]!Product_Data[#Data],3,0)</f>
        <v>478</v>
      </c>
      <c r="J3300" s="11">
        <f t="shared" si="309"/>
        <v>478</v>
      </c>
      <c r="K3300" s="11">
        <f t="shared" si="310"/>
        <v>886</v>
      </c>
      <c r="L3300" s="11">
        <f t="shared" si="311"/>
        <v>408</v>
      </c>
      <c r="M3300" t="str">
        <f>VLOOKUP(C3300,[1]!Location_Data[#Data],2,0)</f>
        <v>Thousand Oaks</v>
      </c>
      <c r="N3300" t="str">
        <f>VLOOKUP(D3300,[1]!Salespeople_Data[#Data],2,0)</f>
        <v>Arthur Mccoy</v>
      </c>
      <c r="O3300" t="str">
        <f>VLOOKUP(E3300,[1]!Customer_Data[#Data],2,0)</f>
        <v>Ralph Cooper</v>
      </c>
      <c r="P3300" s="15">
        <f t="shared" si="306"/>
        <v>4</v>
      </c>
      <c r="Q3300">
        <f t="shared" si="307"/>
        <v>6</v>
      </c>
      <c r="R3300">
        <f t="shared" si="308"/>
        <v>2020</v>
      </c>
    </row>
    <row r="3301" spans="1:18" x14ac:dyDescent="0.25">
      <c r="A3301" s="4" t="s">
        <v>4312</v>
      </c>
      <c r="B3301" s="4" t="s">
        <v>18</v>
      </c>
      <c r="C3301" s="4" t="s">
        <v>469</v>
      </c>
      <c r="D3301" s="4" t="s">
        <v>49</v>
      </c>
      <c r="E3301" s="4" t="s">
        <v>3357</v>
      </c>
      <c r="F3301" s="5">
        <v>44006</v>
      </c>
      <c r="G3301" s="4">
        <v>1</v>
      </c>
      <c r="H3301" s="11">
        <f>VLOOKUP(B3301,[1]!Product_Data[#Data],4,0)</f>
        <v>880</v>
      </c>
      <c r="I3301" s="11">
        <f>VLOOKUP(B3301,[1]!Product_Data[#Data],3,0)</f>
        <v>634</v>
      </c>
      <c r="J3301" s="11">
        <f t="shared" si="309"/>
        <v>634</v>
      </c>
      <c r="K3301" s="11">
        <f t="shared" si="310"/>
        <v>880</v>
      </c>
      <c r="L3301" s="11">
        <f t="shared" si="311"/>
        <v>246</v>
      </c>
      <c r="M3301" t="str">
        <f>VLOOKUP(C3301,[1]!Location_Data[#Data],2,0)</f>
        <v>Escondido</v>
      </c>
      <c r="N3301" t="str">
        <f>VLOOKUP(D3301,[1]!Salespeople_Data[#Data],2,0)</f>
        <v>Walter Cook</v>
      </c>
      <c r="O3301" t="str">
        <f>VLOOKUP(E3301,[1]!Customer_Data[#Data],2,0)</f>
        <v>Sean Olson</v>
      </c>
      <c r="P3301" s="15">
        <f t="shared" si="306"/>
        <v>4</v>
      </c>
      <c r="Q3301">
        <f t="shared" si="307"/>
        <v>6</v>
      </c>
      <c r="R3301">
        <f t="shared" si="308"/>
        <v>2020</v>
      </c>
    </row>
    <row r="3302" spans="1:18" x14ac:dyDescent="0.25">
      <c r="A3302" s="2" t="s">
        <v>4313</v>
      </c>
      <c r="B3302" s="2" t="s">
        <v>340</v>
      </c>
      <c r="C3302" s="2" t="s">
        <v>224</v>
      </c>
      <c r="D3302" s="2" t="s">
        <v>106</v>
      </c>
      <c r="E3302" s="2" t="s">
        <v>2713</v>
      </c>
      <c r="F3302" s="3">
        <v>43959</v>
      </c>
      <c r="G3302" s="2">
        <v>1</v>
      </c>
      <c r="H3302" s="11">
        <f>VLOOKUP(B3302,[1]!Product_Data[#Data],4,0)</f>
        <v>1967</v>
      </c>
      <c r="I3302" s="11">
        <f>VLOOKUP(B3302,[1]!Product_Data[#Data],3,0)</f>
        <v>1397</v>
      </c>
      <c r="J3302" s="11">
        <f t="shared" si="309"/>
        <v>1397</v>
      </c>
      <c r="K3302" s="11">
        <f t="shared" si="310"/>
        <v>1967</v>
      </c>
      <c r="L3302" s="11">
        <f t="shared" si="311"/>
        <v>570</v>
      </c>
      <c r="M3302" t="str">
        <f>VLOOKUP(C3302,[1]!Location_Data[#Data],2,0)</f>
        <v>Huntington Beach</v>
      </c>
      <c r="N3302" t="str">
        <f>VLOOKUP(D3302,[1]!Salespeople_Data[#Data],2,0)</f>
        <v>Patrick Ruiz</v>
      </c>
      <c r="O3302" t="str">
        <f>VLOOKUP(E3302,[1]!Customer_Data[#Data],2,0)</f>
        <v>Antonio Frazier</v>
      </c>
      <c r="P3302" s="15">
        <f t="shared" si="306"/>
        <v>6</v>
      </c>
      <c r="Q3302">
        <f t="shared" si="307"/>
        <v>5</v>
      </c>
      <c r="R3302">
        <f t="shared" si="308"/>
        <v>2020</v>
      </c>
    </row>
    <row r="3303" spans="1:18" x14ac:dyDescent="0.25">
      <c r="A3303" s="4" t="s">
        <v>4314</v>
      </c>
      <c r="B3303" s="4" t="s">
        <v>311</v>
      </c>
      <c r="C3303" s="4" t="s">
        <v>643</v>
      </c>
      <c r="D3303" s="4" t="s">
        <v>10</v>
      </c>
      <c r="E3303" s="4" t="s">
        <v>974</v>
      </c>
      <c r="F3303" s="5">
        <v>44146</v>
      </c>
      <c r="G3303" s="4">
        <v>1</v>
      </c>
      <c r="H3303" s="11">
        <f>VLOOKUP(B3303,[1]!Product_Data[#Data],4,0)</f>
        <v>1743</v>
      </c>
      <c r="I3303" s="11">
        <f>VLOOKUP(B3303,[1]!Product_Data[#Data],3,0)</f>
        <v>872</v>
      </c>
      <c r="J3303" s="11">
        <f t="shared" si="309"/>
        <v>872</v>
      </c>
      <c r="K3303" s="11">
        <f t="shared" si="310"/>
        <v>1743</v>
      </c>
      <c r="L3303" s="11">
        <f t="shared" si="311"/>
        <v>871</v>
      </c>
      <c r="M3303" t="str">
        <f>VLOOKUP(C3303,[1]!Location_Data[#Data],2,0)</f>
        <v>Hayward</v>
      </c>
      <c r="N3303" t="str">
        <f>VLOOKUP(D3303,[1]!Salespeople_Data[#Data],2,0)</f>
        <v>Justin Lynch</v>
      </c>
      <c r="O3303" t="str">
        <f>VLOOKUP(E3303,[1]!Customer_Data[#Data],2,0)</f>
        <v>Patrick Morales</v>
      </c>
      <c r="P3303" s="15">
        <f t="shared" si="306"/>
        <v>4</v>
      </c>
      <c r="Q3303">
        <f t="shared" si="307"/>
        <v>11</v>
      </c>
      <c r="R3303">
        <f t="shared" si="308"/>
        <v>2020</v>
      </c>
    </row>
    <row r="3304" spans="1:18" x14ac:dyDescent="0.25">
      <c r="A3304" s="2" t="s">
        <v>4315</v>
      </c>
      <c r="B3304" s="2" t="s">
        <v>119</v>
      </c>
      <c r="C3304" s="2" t="s">
        <v>242</v>
      </c>
      <c r="D3304" s="2" t="s">
        <v>146</v>
      </c>
      <c r="E3304" s="2" t="s">
        <v>341</v>
      </c>
      <c r="F3304" s="3">
        <v>43972</v>
      </c>
      <c r="G3304" s="2">
        <v>1</v>
      </c>
      <c r="H3304" s="11">
        <f>VLOOKUP(B3304,[1]!Product_Data[#Data],4,0)</f>
        <v>1077</v>
      </c>
      <c r="I3304" s="11">
        <f>VLOOKUP(B3304,[1]!Product_Data[#Data],3,0)</f>
        <v>732</v>
      </c>
      <c r="J3304" s="11">
        <f t="shared" si="309"/>
        <v>732</v>
      </c>
      <c r="K3304" s="11">
        <f t="shared" si="310"/>
        <v>1077</v>
      </c>
      <c r="L3304" s="11">
        <f t="shared" si="311"/>
        <v>345</v>
      </c>
      <c r="M3304" t="str">
        <f>VLOOKUP(C3304,[1]!Location_Data[#Data],2,0)</f>
        <v>Downey</v>
      </c>
      <c r="N3304" t="str">
        <f>VLOOKUP(D3304,[1]!Salespeople_Data[#Data],2,0)</f>
        <v>Carl Elliott</v>
      </c>
      <c r="O3304" t="str">
        <f>VLOOKUP(E3304,[1]!Customer_Data[#Data],2,0)</f>
        <v>Kenneth Arnold</v>
      </c>
      <c r="P3304" s="15">
        <f t="shared" si="306"/>
        <v>5</v>
      </c>
      <c r="Q3304">
        <f t="shared" si="307"/>
        <v>5</v>
      </c>
      <c r="R3304">
        <f t="shared" si="308"/>
        <v>2020</v>
      </c>
    </row>
    <row r="3305" spans="1:18" x14ac:dyDescent="0.25">
      <c r="A3305" s="4" t="s">
        <v>4316</v>
      </c>
      <c r="B3305" s="4" t="s">
        <v>400</v>
      </c>
      <c r="C3305" s="4" t="s">
        <v>386</v>
      </c>
      <c r="D3305" s="4" t="s">
        <v>75</v>
      </c>
      <c r="E3305" s="4" t="s">
        <v>1804</v>
      </c>
      <c r="F3305" s="5">
        <v>44031</v>
      </c>
      <c r="G3305" s="4">
        <v>2</v>
      </c>
      <c r="H3305" s="11">
        <f>VLOOKUP(B3305,[1]!Product_Data[#Data],4,0)</f>
        <v>886</v>
      </c>
      <c r="I3305" s="11">
        <f>VLOOKUP(B3305,[1]!Product_Data[#Data],3,0)</f>
        <v>478</v>
      </c>
      <c r="J3305" s="11">
        <f t="shared" si="309"/>
        <v>956</v>
      </c>
      <c r="K3305" s="11">
        <f t="shared" si="310"/>
        <v>1772</v>
      </c>
      <c r="L3305" s="11">
        <f t="shared" si="311"/>
        <v>816</v>
      </c>
      <c r="M3305" t="str">
        <f>VLOOKUP(C3305,[1]!Location_Data[#Data],2,0)</f>
        <v>Carlsbad</v>
      </c>
      <c r="N3305" t="str">
        <f>VLOOKUP(D3305,[1]!Salespeople_Data[#Data],2,0)</f>
        <v>Roger Robertson</v>
      </c>
      <c r="O3305" t="str">
        <f>VLOOKUP(E3305,[1]!Customer_Data[#Data],2,0)</f>
        <v>Larry Ray</v>
      </c>
      <c r="P3305" s="15">
        <f t="shared" si="306"/>
        <v>1</v>
      </c>
      <c r="Q3305">
        <f t="shared" si="307"/>
        <v>7</v>
      </c>
      <c r="R3305">
        <f t="shared" si="308"/>
        <v>2020</v>
      </c>
    </row>
    <row r="3306" spans="1:18" x14ac:dyDescent="0.25">
      <c r="A3306" s="2" t="s">
        <v>4317</v>
      </c>
      <c r="B3306" s="2" t="s">
        <v>666</v>
      </c>
      <c r="C3306" s="2" t="s">
        <v>322</v>
      </c>
      <c r="D3306" s="2" t="s">
        <v>80</v>
      </c>
      <c r="E3306" s="2" t="s">
        <v>1836</v>
      </c>
      <c r="F3306" s="3">
        <v>43844</v>
      </c>
      <c r="G3306" s="2">
        <v>1</v>
      </c>
      <c r="H3306" s="11">
        <f>VLOOKUP(B3306,[1]!Product_Data[#Data],4,0)</f>
        <v>2241</v>
      </c>
      <c r="I3306" s="11">
        <f>VLOOKUP(B3306,[1]!Product_Data[#Data],3,0)</f>
        <v>1367</v>
      </c>
      <c r="J3306" s="11">
        <f t="shared" si="309"/>
        <v>1367</v>
      </c>
      <c r="K3306" s="11">
        <f t="shared" si="310"/>
        <v>2241</v>
      </c>
      <c r="L3306" s="11">
        <f t="shared" si="311"/>
        <v>874</v>
      </c>
      <c r="M3306" t="str">
        <f>VLOOKUP(C3306,[1]!Location_Data[#Data],2,0)</f>
        <v>Rancho Cucamonga</v>
      </c>
      <c r="N3306" t="str">
        <f>VLOOKUP(D3306,[1]!Salespeople_Data[#Data],2,0)</f>
        <v>Henry Nelson</v>
      </c>
      <c r="O3306" t="str">
        <f>VLOOKUP(E3306,[1]!Customer_Data[#Data],2,0)</f>
        <v>Stephen Andrews</v>
      </c>
      <c r="P3306" s="15">
        <f t="shared" si="306"/>
        <v>3</v>
      </c>
      <c r="Q3306">
        <f t="shared" si="307"/>
        <v>1</v>
      </c>
      <c r="R3306">
        <f t="shared" si="308"/>
        <v>2020</v>
      </c>
    </row>
    <row r="3307" spans="1:18" x14ac:dyDescent="0.25">
      <c r="A3307" s="4" t="s">
        <v>4318</v>
      </c>
      <c r="B3307" s="4" t="s">
        <v>185</v>
      </c>
      <c r="C3307" s="4" t="s">
        <v>195</v>
      </c>
      <c r="D3307" s="4" t="s">
        <v>216</v>
      </c>
      <c r="E3307" s="4" t="s">
        <v>2212</v>
      </c>
      <c r="F3307" s="5">
        <v>43982</v>
      </c>
      <c r="G3307" s="4">
        <v>1</v>
      </c>
      <c r="H3307" s="11">
        <f>VLOOKUP(B3307,[1]!Product_Data[#Data],4,0)</f>
        <v>667</v>
      </c>
      <c r="I3307" s="11">
        <f>VLOOKUP(B3307,[1]!Product_Data[#Data],3,0)</f>
        <v>387</v>
      </c>
      <c r="J3307" s="11">
        <f t="shared" si="309"/>
        <v>387</v>
      </c>
      <c r="K3307" s="11">
        <f t="shared" si="310"/>
        <v>667</v>
      </c>
      <c r="L3307" s="11">
        <f t="shared" si="311"/>
        <v>280</v>
      </c>
      <c r="M3307" t="str">
        <f>VLOOKUP(C3307,[1]!Location_Data[#Data],2,0)</f>
        <v>Pomona</v>
      </c>
      <c r="N3307" t="str">
        <f>VLOOKUP(D3307,[1]!Salespeople_Data[#Data],2,0)</f>
        <v>Ernest Wagner</v>
      </c>
      <c r="O3307" t="str">
        <f>VLOOKUP(E3307,[1]!Customer_Data[#Data],2,0)</f>
        <v>Justin Rodriguez</v>
      </c>
      <c r="P3307" s="15">
        <f t="shared" si="306"/>
        <v>1</v>
      </c>
      <c r="Q3307">
        <f t="shared" si="307"/>
        <v>5</v>
      </c>
      <c r="R3307">
        <f t="shared" si="308"/>
        <v>2020</v>
      </c>
    </row>
    <row r="3308" spans="1:18" x14ac:dyDescent="0.25">
      <c r="A3308" s="2" t="s">
        <v>4319</v>
      </c>
      <c r="B3308" s="2" t="s">
        <v>99</v>
      </c>
      <c r="C3308" s="2" t="s">
        <v>140</v>
      </c>
      <c r="D3308" s="2" t="s">
        <v>136</v>
      </c>
      <c r="E3308" s="2" t="s">
        <v>455</v>
      </c>
      <c r="F3308" s="3">
        <v>44173</v>
      </c>
      <c r="G3308" s="2">
        <v>1</v>
      </c>
      <c r="H3308" s="11">
        <f>VLOOKUP(B3308,[1]!Product_Data[#Data],4,0)</f>
        <v>1708</v>
      </c>
      <c r="I3308" s="11">
        <f>VLOOKUP(B3308,[1]!Product_Data[#Data],3,0)</f>
        <v>871</v>
      </c>
      <c r="J3308" s="11">
        <f t="shared" si="309"/>
        <v>871</v>
      </c>
      <c r="K3308" s="11">
        <f t="shared" si="310"/>
        <v>1708</v>
      </c>
      <c r="L3308" s="11">
        <f t="shared" si="311"/>
        <v>837</v>
      </c>
      <c r="M3308" t="str">
        <f>VLOOKUP(C3308,[1]!Location_Data[#Data],2,0)</f>
        <v>Salinas</v>
      </c>
      <c r="N3308" t="str">
        <f>VLOOKUP(D3308,[1]!Salespeople_Data[#Data],2,0)</f>
        <v>Clarence Fox</v>
      </c>
      <c r="O3308" t="str">
        <f>VLOOKUP(E3308,[1]!Customer_Data[#Data],2,0)</f>
        <v>Adam Bailey</v>
      </c>
      <c r="P3308" s="15">
        <f t="shared" si="306"/>
        <v>3</v>
      </c>
      <c r="Q3308">
        <f t="shared" si="307"/>
        <v>12</v>
      </c>
      <c r="R3308">
        <f t="shared" si="308"/>
        <v>2020</v>
      </c>
    </row>
    <row r="3309" spans="1:18" x14ac:dyDescent="0.25">
      <c r="A3309" s="4" t="s">
        <v>4320</v>
      </c>
      <c r="B3309" s="4" t="s">
        <v>155</v>
      </c>
      <c r="C3309" s="4" t="s">
        <v>95</v>
      </c>
      <c r="D3309" s="4" t="s">
        <v>96</v>
      </c>
      <c r="E3309" s="4" t="s">
        <v>1556</v>
      </c>
      <c r="F3309" s="5">
        <v>44133</v>
      </c>
      <c r="G3309" s="4">
        <v>1</v>
      </c>
      <c r="H3309" s="11">
        <f>VLOOKUP(B3309,[1]!Product_Data[#Data],4,0)</f>
        <v>1353</v>
      </c>
      <c r="I3309" s="11">
        <f>VLOOKUP(B3309,[1]!Product_Data[#Data],3,0)</f>
        <v>947</v>
      </c>
      <c r="J3309" s="11">
        <f t="shared" si="309"/>
        <v>947</v>
      </c>
      <c r="K3309" s="11">
        <f t="shared" si="310"/>
        <v>1353</v>
      </c>
      <c r="L3309" s="11">
        <f t="shared" si="311"/>
        <v>406</v>
      </c>
      <c r="M3309" t="str">
        <f>VLOOKUP(C3309,[1]!Location_Data[#Data],2,0)</f>
        <v>Fullerton</v>
      </c>
      <c r="N3309" t="str">
        <f>VLOOKUP(D3309,[1]!Salespeople_Data[#Data],2,0)</f>
        <v>Brian Thomas</v>
      </c>
      <c r="O3309" t="str">
        <f>VLOOKUP(E3309,[1]!Customer_Data[#Data],2,0)</f>
        <v>Frank Brown</v>
      </c>
      <c r="P3309" s="15">
        <f t="shared" si="306"/>
        <v>5</v>
      </c>
      <c r="Q3309">
        <f t="shared" si="307"/>
        <v>10</v>
      </c>
      <c r="R3309">
        <f t="shared" si="308"/>
        <v>2020</v>
      </c>
    </row>
    <row r="3310" spans="1:18" x14ac:dyDescent="0.25">
      <c r="A3310" s="2" t="s">
        <v>4321</v>
      </c>
      <c r="B3310" s="2" t="s">
        <v>210</v>
      </c>
      <c r="C3310" s="2" t="s">
        <v>74</v>
      </c>
      <c r="D3310" s="2" t="s">
        <v>250</v>
      </c>
      <c r="E3310" s="2" t="s">
        <v>1420</v>
      </c>
      <c r="F3310" s="3">
        <v>44196</v>
      </c>
      <c r="G3310" s="2">
        <v>1</v>
      </c>
      <c r="H3310" s="11">
        <f>VLOOKUP(B3310,[1]!Product_Data[#Data],4,0)</f>
        <v>458</v>
      </c>
      <c r="I3310" s="11">
        <f>VLOOKUP(B3310,[1]!Product_Data[#Data],3,0)</f>
        <v>376</v>
      </c>
      <c r="J3310" s="11">
        <f t="shared" si="309"/>
        <v>376</v>
      </c>
      <c r="K3310" s="11">
        <f t="shared" si="310"/>
        <v>458</v>
      </c>
      <c r="L3310" s="11">
        <f t="shared" si="311"/>
        <v>82</v>
      </c>
      <c r="M3310" t="str">
        <f>VLOOKUP(C3310,[1]!Location_Data[#Data],2,0)</f>
        <v>West Covina</v>
      </c>
      <c r="N3310" t="str">
        <f>VLOOKUP(D3310,[1]!Salespeople_Data[#Data],2,0)</f>
        <v>Martin Carr</v>
      </c>
      <c r="O3310" t="str">
        <f>VLOOKUP(E3310,[1]!Customer_Data[#Data],2,0)</f>
        <v>Robert Ferguson</v>
      </c>
      <c r="P3310" s="15">
        <f t="shared" si="306"/>
        <v>5</v>
      </c>
      <c r="Q3310">
        <f t="shared" si="307"/>
        <v>12</v>
      </c>
      <c r="R3310">
        <f t="shared" si="308"/>
        <v>2020</v>
      </c>
    </row>
    <row r="3311" spans="1:18" x14ac:dyDescent="0.25">
      <c r="A3311" s="4" t="s">
        <v>4322</v>
      </c>
      <c r="B3311" s="4" t="s">
        <v>652</v>
      </c>
      <c r="C3311" s="4" t="s">
        <v>29</v>
      </c>
      <c r="D3311" s="4" t="s">
        <v>146</v>
      </c>
      <c r="E3311" s="4" t="s">
        <v>859</v>
      </c>
      <c r="F3311" s="5">
        <v>43915</v>
      </c>
      <c r="G3311" s="4">
        <v>1</v>
      </c>
      <c r="H3311" s="11">
        <f>VLOOKUP(B3311,[1]!Product_Data[#Data],4,0)</f>
        <v>217</v>
      </c>
      <c r="I3311" s="11">
        <f>VLOOKUP(B3311,[1]!Product_Data[#Data],3,0)</f>
        <v>171</v>
      </c>
      <c r="J3311" s="11">
        <f t="shared" si="309"/>
        <v>171</v>
      </c>
      <c r="K3311" s="11">
        <f t="shared" si="310"/>
        <v>217</v>
      </c>
      <c r="L3311" s="11">
        <f t="shared" si="311"/>
        <v>46</v>
      </c>
      <c r="M3311" t="str">
        <f>VLOOKUP(C3311,[1]!Location_Data[#Data],2,0)</f>
        <v>Santa Ana</v>
      </c>
      <c r="N3311" t="str">
        <f>VLOOKUP(D3311,[1]!Salespeople_Data[#Data],2,0)</f>
        <v>Carl Elliott</v>
      </c>
      <c r="O3311" t="str">
        <f>VLOOKUP(E3311,[1]!Customer_Data[#Data],2,0)</f>
        <v>Ralph Elliott</v>
      </c>
      <c r="P3311" s="15">
        <f t="shared" si="306"/>
        <v>4</v>
      </c>
      <c r="Q3311">
        <f t="shared" si="307"/>
        <v>3</v>
      </c>
      <c r="R3311">
        <f t="shared" si="308"/>
        <v>2020</v>
      </c>
    </row>
    <row r="3312" spans="1:18" x14ac:dyDescent="0.25">
      <c r="A3312" s="2" t="s">
        <v>4323</v>
      </c>
      <c r="B3312" s="2" t="s">
        <v>305</v>
      </c>
      <c r="C3312" s="2" t="s">
        <v>100</v>
      </c>
      <c r="D3312" s="2" t="s">
        <v>250</v>
      </c>
      <c r="E3312" s="2" t="s">
        <v>470</v>
      </c>
      <c r="F3312" s="3">
        <v>44027</v>
      </c>
      <c r="G3312" s="2">
        <v>1</v>
      </c>
      <c r="H3312" s="11">
        <f>VLOOKUP(B3312,[1]!Product_Data[#Data],4,0)</f>
        <v>504</v>
      </c>
      <c r="I3312" s="11">
        <f>VLOOKUP(B3312,[1]!Product_Data[#Data],3,0)</f>
        <v>408</v>
      </c>
      <c r="J3312" s="11">
        <f t="shared" si="309"/>
        <v>408</v>
      </c>
      <c r="K3312" s="11">
        <f t="shared" si="310"/>
        <v>504</v>
      </c>
      <c r="L3312" s="11">
        <f t="shared" si="311"/>
        <v>96</v>
      </c>
      <c r="M3312" t="str">
        <f>VLOOKUP(C3312,[1]!Location_Data[#Data],2,0)</f>
        <v>Victorville</v>
      </c>
      <c r="N3312" t="str">
        <f>VLOOKUP(D3312,[1]!Salespeople_Data[#Data],2,0)</f>
        <v>Martin Carr</v>
      </c>
      <c r="O3312" t="str">
        <f>VLOOKUP(E3312,[1]!Customer_Data[#Data],2,0)</f>
        <v>Fred Jenkins</v>
      </c>
      <c r="P3312" s="15">
        <f t="shared" si="306"/>
        <v>4</v>
      </c>
      <c r="Q3312">
        <f t="shared" si="307"/>
        <v>7</v>
      </c>
      <c r="R3312">
        <f t="shared" si="308"/>
        <v>2020</v>
      </c>
    </row>
    <row r="3313" spans="1:18" x14ac:dyDescent="0.25">
      <c r="A3313" s="4" t="s">
        <v>4324</v>
      </c>
      <c r="B3313" s="4" t="s">
        <v>33</v>
      </c>
      <c r="C3313" s="4" t="s">
        <v>215</v>
      </c>
      <c r="D3313" s="4" t="s">
        <v>106</v>
      </c>
      <c r="E3313" s="4" t="s">
        <v>2214</v>
      </c>
      <c r="F3313" s="5">
        <v>43986</v>
      </c>
      <c r="G3313" s="4">
        <v>4</v>
      </c>
      <c r="H3313" s="11">
        <f>VLOOKUP(B3313,[1]!Product_Data[#Data],4,0)</f>
        <v>1582</v>
      </c>
      <c r="I3313" s="11">
        <f>VLOOKUP(B3313,[1]!Product_Data[#Data],3,0)</f>
        <v>1234</v>
      </c>
      <c r="J3313" s="11">
        <f t="shared" si="309"/>
        <v>4936</v>
      </c>
      <c r="K3313" s="11">
        <f t="shared" si="310"/>
        <v>6328</v>
      </c>
      <c r="L3313" s="11">
        <f t="shared" si="311"/>
        <v>1392</v>
      </c>
      <c r="M3313" t="str">
        <f>VLOOKUP(C3313,[1]!Location_Data[#Data],2,0)</f>
        <v>El Cajon</v>
      </c>
      <c r="N3313" t="str">
        <f>VLOOKUP(D3313,[1]!Salespeople_Data[#Data],2,0)</f>
        <v>Patrick Ruiz</v>
      </c>
      <c r="O3313" t="str">
        <f>VLOOKUP(E3313,[1]!Customer_Data[#Data],2,0)</f>
        <v>Nicholas West</v>
      </c>
      <c r="P3313" s="15">
        <f t="shared" si="306"/>
        <v>5</v>
      </c>
      <c r="Q3313">
        <f t="shared" si="307"/>
        <v>6</v>
      </c>
      <c r="R3313">
        <f t="shared" si="308"/>
        <v>2020</v>
      </c>
    </row>
    <row r="3314" spans="1:18" x14ac:dyDescent="0.25">
      <c r="A3314" s="2" t="s">
        <v>4325</v>
      </c>
      <c r="B3314" s="2" t="s">
        <v>403</v>
      </c>
      <c r="C3314" s="2" t="s">
        <v>268</v>
      </c>
      <c r="D3314" s="2" t="s">
        <v>264</v>
      </c>
      <c r="E3314" s="2" t="s">
        <v>121</v>
      </c>
      <c r="F3314" s="3">
        <v>43933</v>
      </c>
      <c r="G3314" s="2">
        <v>3</v>
      </c>
      <c r="H3314" s="11">
        <f>VLOOKUP(B3314,[1]!Product_Data[#Data],4,0)</f>
        <v>392</v>
      </c>
      <c r="I3314" s="11">
        <f>VLOOKUP(B3314,[1]!Product_Data[#Data],3,0)</f>
        <v>255</v>
      </c>
      <c r="J3314" s="11">
        <f t="shared" si="309"/>
        <v>765</v>
      </c>
      <c r="K3314" s="11">
        <f t="shared" si="310"/>
        <v>1176</v>
      </c>
      <c r="L3314" s="11">
        <f t="shared" si="311"/>
        <v>411</v>
      </c>
      <c r="M3314" t="str">
        <f>VLOOKUP(C3314,[1]!Location_Data[#Data],2,0)</f>
        <v>Murrieta</v>
      </c>
      <c r="N3314" t="str">
        <f>VLOOKUP(D3314,[1]!Salespeople_Data[#Data],2,0)</f>
        <v>Ernest Wheeler</v>
      </c>
      <c r="O3314" t="str">
        <f>VLOOKUP(E3314,[1]!Customer_Data[#Data],2,0)</f>
        <v>Steven Walker</v>
      </c>
      <c r="P3314" s="15">
        <f t="shared" si="306"/>
        <v>1</v>
      </c>
      <c r="Q3314">
        <f t="shared" si="307"/>
        <v>4</v>
      </c>
      <c r="R3314">
        <f t="shared" si="308"/>
        <v>2020</v>
      </c>
    </row>
    <row r="3315" spans="1:18" x14ac:dyDescent="0.25">
      <c r="A3315" s="4" t="s">
        <v>4326</v>
      </c>
      <c r="B3315" s="4" t="s">
        <v>47</v>
      </c>
      <c r="C3315" s="4" t="s">
        <v>39</v>
      </c>
      <c r="D3315" s="4" t="s">
        <v>20</v>
      </c>
      <c r="E3315" s="4" t="s">
        <v>3098</v>
      </c>
      <c r="F3315" s="5">
        <v>43950</v>
      </c>
      <c r="G3315" s="4">
        <v>2</v>
      </c>
      <c r="H3315" s="11">
        <f>VLOOKUP(B3315,[1]!Product_Data[#Data],4,0)</f>
        <v>1812</v>
      </c>
      <c r="I3315" s="11">
        <f>VLOOKUP(B3315,[1]!Product_Data[#Data],3,0)</f>
        <v>1305</v>
      </c>
      <c r="J3315" s="11">
        <f t="shared" si="309"/>
        <v>2610</v>
      </c>
      <c r="K3315" s="11">
        <f t="shared" si="310"/>
        <v>3624</v>
      </c>
      <c r="L3315" s="11">
        <f t="shared" si="311"/>
        <v>1014</v>
      </c>
      <c r="M3315" t="str">
        <f>VLOOKUP(C3315,[1]!Location_Data[#Data],2,0)</f>
        <v>Oceanside</v>
      </c>
      <c r="N3315" t="str">
        <f>VLOOKUP(D3315,[1]!Salespeople_Data[#Data],2,0)</f>
        <v>Joshua Cook</v>
      </c>
      <c r="O3315" t="str">
        <f>VLOOKUP(E3315,[1]!Customer_Data[#Data],2,0)</f>
        <v>Brian Warren</v>
      </c>
      <c r="P3315" s="15">
        <f t="shared" si="306"/>
        <v>4</v>
      </c>
      <c r="Q3315">
        <f t="shared" si="307"/>
        <v>4</v>
      </c>
      <c r="R3315">
        <f t="shared" si="308"/>
        <v>2020</v>
      </c>
    </row>
    <row r="3316" spans="1:18" x14ac:dyDescent="0.25">
      <c r="A3316" s="2" t="s">
        <v>4327</v>
      </c>
      <c r="B3316" s="2" t="s">
        <v>168</v>
      </c>
      <c r="C3316" s="2" t="s">
        <v>490</v>
      </c>
      <c r="D3316" s="2" t="s">
        <v>212</v>
      </c>
      <c r="E3316" s="2" t="s">
        <v>1546</v>
      </c>
      <c r="F3316" s="3">
        <v>43922</v>
      </c>
      <c r="G3316" s="2">
        <v>4</v>
      </c>
      <c r="H3316" s="11">
        <f>VLOOKUP(B3316,[1]!Product_Data[#Data],4,0)</f>
        <v>112</v>
      </c>
      <c r="I3316" s="11">
        <f>VLOOKUP(B3316,[1]!Product_Data[#Data],3,0)</f>
        <v>90</v>
      </c>
      <c r="J3316" s="11">
        <f t="shared" si="309"/>
        <v>360</v>
      </c>
      <c r="K3316" s="11">
        <f t="shared" si="310"/>
        <v>448</v>
      </c>
      <c r="L3316" s="11">
        <f t="shared" si="311"/>
        <v>88</v>
      </c>
      <c r="M3316" t="str">
        <f>VLOOKUP(C3316,[1]!Location_Data[#Data],2,0)</f>
        <v>Temecula</v>
      </c>
      <c r="N3316" t="str">
        <f>VLOOKUP(D3316,[1]!Salespeople_Data[#Data],2,0)</f>
        <v>Ronald Reed</v>
      </c>
      <c r="O3316" t="str">
        <f>VLOOKUP(E3316,[1]!Customer_Data[#Data],2,0)</f>
        <v>Edward Walker</v>
      </c>
      <c r="P3316" s="15">
        <f t="shared" si="306"/>
        <v>4</v>
      </c>
      <c r="Q3316">
        <f t="shared" si="307"/>
        <v>4</v>
      </c>
      <c r="R3316">
        <f t="shared" si="308"/>
        <v>2020</v>
      </c>
    </row>
    <row r="3317" spans="1:18" x14ac:dyDescent="0.25">
      <c r="A3317" s="4" t="s">
        <v>4328</v>
      </c>
      <c r="B3317" s="4" t="s">
        <v>129</v>
      </c>
      <c r="C3317" s="4" t="s">
        <v>52</v>
      </c>
      <c r="D3317" s="4" t="s">
        <v>225</v>
      </c>
      <c r="E3317" s="4" t="s">
        <v>1696</v>
      </c>
      <c r="F3317" s="5">
        <v>44084</v>
      </c>
      <c r="G3317" s="4">
        <v>1</v>
      </c>
      <c r="H3317" s="11">
        <f>VLOOKUP(B3317,[1]!Product_Data[#Data],4,0)</f>
        <v>127</v>
      </c>
      <c r="I3317" s="11">
        <f>VLOOKUP(B3317,[1]!Product_Data[#Data],3,0)</f>
        <v>79</v>
      </c>
      <c r="J3317" s="11">
        <f t="shared" si="309"/>
        <v>79</v>
      </c>
      <c r="K3317" s="11">
        <f t="shared" si="310"/>
        <v>127</v>
      </c>
      <c r="L3317" s="11">
        <f t="shared" si="311"/>
        <v>48</v>
      </c>
      <c r="M3317" t="str">
        <f>VLOOKUP(C3317,[1]!Location_Data[#Data],2,0)</f>
        <v>Pasadena</v>
      </c>
      <c r="N3317" t="str">
        <f>VLOOKUP(D3317,[1]!Salespeople_Data[#Data],2,0)</f>
        <v>Andrew Bowman</v>
      </c>
      <c r="O3317" t="str">
        <f>VLOOKUP(E3317,[1]!Customer_Data[#Data],2,0)</f>
        <v>Ernest Ortiz</v>
      </c>
      <c r="P3317" s="15">
        <f t="shared" si="306"/>
        <v>5</v>
      </c>
      <c r="Q3317">
        <f t="shared" si="307"/>
        <v>9</v>
      </c>
      <c r="R3317">
        <f t="shared" si="308"/>
        <v>2020</v>
      </c>
    </row>
    <row r="3318" spans="1:18" x14ac:dyDescent="0.25">
      <c r="A3318" s="2" t="s">
        <v>4329</v>
      </c>
      <c r="B3318" s="2" t="s">
        <v>18</v>
      </c>
      <c r="C3318" s="2" t="s">
        <v>490</v>
      </c>
      <c r="D3318" s="2" t="s">
        <v>75</v>
      </c>
      <c r="E3318" s="2" t="s">
        <v>2230</v>
      </c>
      <c r="F3318" s="3">
        <v>43877</v>
      </c>
      <c r="G3318" s="2">
        <v>2</v>
      </c>
      <c r="H3318" s="11">
        <f>VLOOKUP(B3318,[1]!Product_Data[#Data],4,0)</f>
        <v>880</v>
      </c>
      <c r="I3318" s="11">
        <f>VLOOKUP(B3318,[1]!Product_Data[#Data],3,0)</f>
        <v>634</v>
      </c>
      <c r="J3318" s="11">
        <f t="shared" si="309"/>
        <v>1268</v>
      </c>
      <c r="K3318" s="11">
        <f t="shared" si="310"/>
        <v>1760</v>
      </c>
      <c r="L3318" s="11">
        <f t="shared" si="311"/>
        <v>492</v>
      </c>
      <c r="M3318" t="str">
        <f>VLOOKUP(C3318,[1]!Location_Data[#Data],2,0)</f>
        <v>Temecula</v>
      </c>
      <c r="N3318" t="str">
        <f>VLOOKUP(D3318,[1]!Salespeople_Data[#Data],2,0)</f>
        <v>Roger Robertson</v>
      </c>
      <c r="O3318" t="str">
        <f>VLOOKUP(E3318,[1]!Customer_Data[#Data],2,0)</f>
        <v>Nicholas Williamson</v>
      </c>
      <c r="P3318" s="15">
        <f t="shared" si="306"/>
        <v>1</v>
      </c>
      <c r="Q3318">
        <f t="shared" si="307"/>
        <v>2</v>
      </c>
      <c r="R3318">
        <f t="shared" si="308"/>
        <v>2020</v>
      </c>
    </row>
    <row r="3319" spans="1:18" x14ac:dyDescent="0.25">
      <c r="A3319" s="4" t="s">
        <v>4330</v>
      </c>
      <c r="B3319" s="4" t="s">
        <v>61</v>
      </c>
      <c r="C3319" s="4" t="s">
        <v>44</v>
      </c>
      <c r="D3319" s="4" t="s">
        <v>15</v>
      </c>
      <c r="E3319" s="4" t="s">
        <v>1196</v>
      </c>
      <c r="F3319" s="5">
        <v>44027</v>
      </c>
      <c r="G3319" s="4">
        <v>3</v>
      </c>
      <c r="H3319" s="11">
        <f>VLOOKUP(B3319,[1]!Product_Data[#Data],4,0)</f>
        <v>1889</v>
      </c>
      <c r="I3319" s="11">
        <f>VLOOKUP(B3319,[1]!Product_Data[#Data],3,0)</f>
        <v>945</v>
      </c>
      <c r="J3319" s="11">
        <f t="shared" si="309"/>
        <v>2835</v>
      </c>
      <c r="K3319" s="11">
        <f t="shared" si="310"/>
        <v>5667</v>
      </c>
      <c r="L3319" s="11">
        <f t="shared" si="311"/>
        <v>2832</v>
      </c>
      <c r="M3319" t="str">
        <f>VLOOKUP(C3319,[1]!Location_Data[#Data],2,0)</f>
        <v>Moreno Valley</v>
      </c>
      <c r="N3319" t="str">
        <f>VLOOKUP(D3319,[1]!Salespeople_Data[#Data],2,0)</f>
        <v>Ryan Butler</v>
      </c>
      <c r="O3319" t="str">
        <f>VLOOKUP(E3319,[1]!Customer_Data[#Data],2,0)</f>
        <v>Walter Baker</v>
      </c>
      <c r="P3319" s="15">
        <f t="shared" si="306"/>
        <v>4</v>
      </c>
      <c r="Q3319">
        <f t="shared" si="307"/>
        <v>7</v>
      </c>
      <c r="R3319">
        <f t="shared" si="308"/>
        <v>2020</v>
      </c>
    </row>
    <row r="3320" spans="1:18" x14ac:dyDescent="0.25">
      <c r="A3320" s="2" t="s">
        <v>4331</v>
      </c>
      <c r="B3320" s="2" t="s">
        <v>321</v>
      </c>
      <c r="C3320" s="2" t="s">
        <v>19</v>
      </c>
      <c r="D3320" s="2" t="s">
        <v>257</v>
      </c>
      <c r="E3320" s="2" t="s">
        <v>1613</v>
      </c>
      <c r="F3320" s="3">
        <v>44019</v>
      </c>
      <c r="G3320" s="2">
        <v>1</v>
      </c>
      <c r="H3320" s="11">
        <f>VLOOKUP(B3320,[1]!Product_Data[#Data],4,0)</f>
        <v>2391</v>
      </c>
      <c r="I3320" s="11">
        <f>VLOOKUP(B3320,[1]!Product_Data[#Data],3,0)</f>
        <v>1291</v>
      </c>
      <c r="J3320" s="11">
        <f t="shared" si="309"/>
        <v>1291</v>
      </c>
      <c r="K3320" s="11">
        <f t="shared" si="310"/>
        <v>2391</v>
      </c>
      <c r="L3320" s="11">
        <f t="shared" si="311"/>
        <v>1100</v>
      </c>
      <c r="M3320" t="str">
        <f>VLOOKUP(C3320,[1]!Location_Data[#Data],2,0)</f>
        <v>Berkeley</v>
      </c>
      <c r="N3320" t="str">
        <f>VLOOKUP(D3320,[1]!Salespeople_Data[#Data],2,0)</f>
        <v>Jerry Perry</v>
      </c>
      <c r="O3320" t="str">
        <f>VLOOKUP(E3320,[1]!Customer_Data[#Data],2,0)</f>
        <v>Raymond Fields</v>
      </c>
      <c r="P3320" s="15">
        <f t="shared" si="306"/>
        <v>3</v>
      </c>
      <c r="Q3320">
        <f t="shared" si="307"/>
        <v>7</v>
      </c>
      <c r="R3320">
        <f t="shared" si="308"/>
        <v>2020</v>
      </c>
    </row>
    <row r="3321" spans="1:18" x14ac:dyDescent="0.25">
      <c r="A3321" s="4" t="s">
        <v>4332</v>
      </c>
      <c r="B3321" s="4" t="s">
        <v>47</v>
      </c>
      <c r="C3321" s="4" t="s">
        <v>79</v>
      </c>
      <c r="D3321" s="4" t="s">
        <v>216</v>
      </c>
      <c r="E3321" s="4" t="s">
        <v>1174</v>
      </c>
      <c r="F3321" s="5">
        <v>44117</v>
      </c>
      <c r="G3321" s="4">
        <v>1</v>
      </c>
      <c r="H3321" s="11">
        <f>VLOOKUP(B3321,[1]!Product_Data[#Data],4,0)</f>
        <v>1812</v>
      </c>
      <c r="I3321" s="11">
        <f>VLOOKUP(B3321,[1]!Product_Data[#Data],3,0)</f>
        <v>1305</v>
      </c>
      <c r="J3321" s="11">
        <f t="shared" si="309"/>
        <v>1305</v>
      </c>
      <c r="K3321" s="11">
        <f t="shared" si="310"/>
        <v>1812</v>
      </c>
      <c r="L3321" s="11">
        <f t="shared" si="311"/>
        <v>507</v>
      </c>
      <c r="M3321" t="str">
        <f>VLOOKUP(C3321,[1]!Location_Data[#Data],2,0)</f>
        <v>Palmdale</v>
      </c>
      <c r="N3321" t="str">
        <f>VLOOKUP(D3321,[1]!Salespeople_Data[#Data],2,0)</f>
        <v>Ernest Wagner</v>
      </c>
      <c r="O3321" t="str">
        <f>VLOOKUP(E3321,[1]!Customer_Data[#Data],2,0)</f>
        <v>Gary Jones</v>
      </c>
      <c r="P3321" s="15">
        <f t="shared" si="306"/>
        <v>3</v>
      </c>
      <c r="Q3321">
        <f t="shared" si="307"/>
        <v>10</v>
      </c>
      <c r="R3321">
        <f t="shared" si="308"/>
        <v>2020</v>
      </c>
    </row>
    <row r="3322" spans="1:18" x14ac:dyDescent="0.25">
      <c r="A3322" s="2" t="s">
        <v>4333</v>
      </c>
      <c r="B3322" s="2" t="s">
        <v>189</v>
      </c>
      <c r="C3322" s="2" t="s">
        <v>48</v>
      </c>
      <c r="D3322" s="2" t="s">
        <v>25</v>
      </c>
      <c r="E3322" s="2" t="s">
        <v>1336</v>
      </c>
      <c r="F3322" s="3">
        <v>44155</v>
      </c>
      <c r="G3322" s="2">
        <v>1</v>
      </c>
      <c r="H3322" s="11">
        <f>VLOOKUP(B3322,[1]!Product_Data[#Data],4,0)</f>
        <v>1783</v>
      </c>
      <c r="I3322" s="11">
        <f>VLOOKUP(B3322,[1]!Product_Data[#Data],3,0)</f>
        <v>1516</v>
      </c>
      <c r="J3322" s="11">
        <f t="shared" si="309"/>
        <v>1516</v>
      </c>
      <c r="K3322" s="11">
        <f t="shared" si="310"/>
        <v>1783</v>
      </c>
      <c r="L3322" s="11">
        <f t="shared" si="311"/>
        <v>267</v>
      </c>
      <c r="M3322" t="str">
        <f>VLOOKUP(C3322,[1]!Location_Data[#Data],2,0)</f>
        <v>Rialto</v>
      </c>
      <c r="N3322" t="str">
        <f>VLOOKUP(D3322,[1]!Salespeople_Data[#Data],2,0)</f>
        <v>Brian Davis</v>
      </c>
      <c r="O3322" t="str">
        <f>VLOOKUP(E3322,[1]!Customer_Data[#Data],2,0)</f>
        <v>Bobby Willis</v>
      </c>
      <c r="P3322" s="15">
        <f t="shared" si="306"/>
        <v>6</v>
      </c>
      <c r="Q3322">
        <f t="shared" si="307"/>
        <v>11</v>
      </c>
      <c r="R3322">
        <f t="shared" si="308"/>
        <v>2020</v>
      </c>
    </row>
    <row r="3323" spans="1:18" x14ac:dyDescent="0.25">
      <c r="A3323" s="4" t="s">
        <v>4334</v>
      </c>
      <c r="B3323" s="4" t="s">
        <v>99</v>
      </c>
      <c r="C3323" s="4" t="s">
        <v>253</v>
      </c>
      <c r="D3323" s="4" t="s">
        <v>15</v>
      </c>
      <c r="E3323" s="4" t="s">
        <v>1527</v>
      </c>
      <c r="F3323" s="5">
        <v>43986</v>
      </c>
      <c r="G3323" s="4">
        <v>1</v>
      </c>
      <c r="H3323" s="11">
        <f>VLOOKUP(B3323,[1]!Product_Data[#Data],4,0)</f>
        <v>1708</v>
      </c>
      <c r="I3323" s="11">
        <f>VLOOKUP(B3323,[1]!Product_Data[#Data],3,0)</f>
        <v>871</v>
      </c>
      <c r="J3323" s="11">
        <f t="shared" si="309"/>
        <v>871</v>
      </c>
      <c r="K3323" s="11">
        <f t="shared" si="310"/>
        <v>1708</v>
      </c>
      <c r="L3323" s="11">
        <f t="shared" si="311"/>
        <v>837</v>
      </c>
      <c r="M3323" t="str">
        <f>VLOOKUP(C3323,[1]!Location_Data[#Data],2,0)</f>
        <v>Bakersfield</v>
      </c>
      <c r="N3323" t="str">
        <f>VLOOKUP(D3323,[1]!Salespeople_Data[#Data],2,0)</f>
        <v>Ryan Butler</v>
      </c>
      <c r="O3323" t="str">
        <f>VLOOKUP(E3323,[1]!Customer_Data[#Data],2,0)</f>
        <v>Joshua Garza</v>
      </c>
      <c r="P3323" s="15">
        <f t="shared" si="306"/>
        <v>5</v>
      </c>
      <c r="Q3323">
        <f t="shared" si="307"/>
        <v>6</v>
      </c>
      <c r="R3323">
        <f t="shared" si="308"/>
        <v>2020</v>
      </c>
    </row>
    <row r="3324" spans="1:18" x14ac:dyDescent="0.25">
      <c r="A3324" s="2" t="s">
        <v>4335</v>
      </c>
      <c r="B3324" s="2" t="s">
        <v>23</v>
      </c>
      <c r="C3324" s="2" t="s">
        <v>14</v>
      </c>
      <c r="D3324" s="2" t="s">
        <v>53</v>
      </c>
      <c r="E3324" s="2" t="s">
        <v>729</v>
      </c>
      <c r="F3324" s="3">
        <v>43915</v>
      </c>
      <c r="G3324" s="2">
        <v>4</v>
      </c>
      <c r="H3324" s="11">
        <f>VLOOKUP(B3324,[1]!Product_Data[#Data],4,0)</f>
        <v>1052</v>
      </c>
      <c r="I3324" s="11">
        <f>VLOOKUP(B3324,[1]!Product_Data[#Data],3,0)</f>
        <v>589</v>
      </c>
      <c r="J3324" s="11">
        <f t="shared" si="309"/>
        <v>2356</v>
      </c>
      <c r="K3324" s="11">
        <f t="shared" si="310"/>
        <v>4208</v>
      </c>
      <c r="L3324" s="11">
        <f t="shared" si="311"/>
        <v>1852</v>
      </c>
      <c r="M3324" t="str">
        <f>VLOOKUP(C3324,[1]!Location_Data[#Data],2,0)</f>
        <v>Santa Clarita</v>
      </c>
      <c r="N3324" t="str">
        <f>VLOOKUP(D3324,[1]!Salespeople_Data[#Data],2,0)</f>
        <v>Scott Mason</v>
      </c>
      <c r="O3324" t="str">
        <f>VLOOKUP(E3324,[1]!Customer_Data[#Data],2,0)</f>
        <v>Gerald Gray</v>
      </c>
      <c r="P3324" s="15">
        <f t="shared" si="306"/>
        <v>4</v>
      </c>
      <c r="Q3324">
        <f t="shared" si="307"/>
        <v>3</v>
      </c>
      <c r="R3324">
        <f t="shared" si="308"/>
        <v>2020</v>
      </c>
    </row>
    <row r="3325" spans="1:18" x14ac:dyDescent="0.25">
      <c r="A3325" s="4" t="s">
        <v>4336</v>
      </c>
      <c r="B3325" s="4" t="s">
        <v>61</v>
      </c>
      <c r="C3325" s="4" t="s">
        <v>731</v>
      </c>
      <c r="D3325" s="4" t="s">
        <v>87</v>
      </c>
      <c r="E3325" s="4" t="s">
        <v>885</v>
      </c>
      <c r="F3325" s="5">
        <v>44156</v>
      </c>
      <c r="G3325" s="4">
        <v>3</v>
      </c>
      <c r="H3325" s="11">
        <f>VLOOKUP(B3325,[1]!Product_Data[#Data],4,0)</f>
        <v>1889</v>
      </c>
      <c r="I3325" s="11">
        <f>VLOOKUP(B3325,[1]!Product_Data[#Data],3,0)</f>
        <v>945</v>
      </c>
      <c r="J3325" s="11">
        <f t="shared" si="309"/>
        <v>2835</v>
      </c>
      <c r="K3325" s="11">
        <f t="shared" si="310"/>
        <v>5667</v>
      </c>
      <c r="L3325" s="11">
        <f t="shared" si="311"/>
        <v>2832</v>
      </c>
      <c r="M3325" t="str">
        <f>VLOOKUP(C3325,[1]!Location_Data[#Data],2,0)</f>
        <v>Costa Mesa</v>
      </c>
      <c r="N3325" t="str">
        <f>VLOOKUP(D3325,[1]!Salespeople_Data[#Data],2,0)</f>
        <v>Martin Perry</v>
      </c>
      <c r="O3325" t="str">
        <f>VLOOKUP(E3325,[1]!Customer_Data[#Data],2,0)</f>
        <v>Andrew Peters</v>
      </c>
      <c r="P3325" s="15">
        <f t="shared" si="306"/>
        <v>7</v>
      </c>
      <c r="Q3325">
        <f t="shared" si="307"/>
        <v>11</v>
      </c>
      <c r="R3325">
        <f t="shared" si="308"/>
        <v>2020</v>
      </c>
    </row>
    <row r="3326" spans="1:18" x14ac:dyDescent="0.25">
      <c r="A3326" s="2" t="s">
        <v>4337</v>
      </c>
      <c r="B3326" s="2" t="s">
        <v>8</v>
      </c>
      <c r="C3326" s="2" t="s">
        <v>229</v>
      </c>
      <c r="D3326" s="2" t="s">
        <v>257</v>
      </c>
      <c r="E3326" s="2" t="s">
        <v>1102</v>
      </c>
      <c r="F3326" s="3">
        <v>43958</v>
      </c>
      <c r="G3326" s="2">
        <v>4</v>
      </c>
      <c r="H3326" s="11">
        <f>VLOOKUP(B3326,[1]!Product_Data[#Data],4,0)</f>
        <v>1522</v>
      </c>
      <c r="I3326" s="11">
        <f>VLOOKUP(B3326,[1]!Product_Data[#Data],3,0)</f>
        <v>791</v>
      </c>
      <c r="J3326" s="11">
        <f t="shared" si="309"/>
        <v>3164</v>
      </c>
      <c r="K3326" s="11">
        <f t="shared" si="310"/>
        <v>6088</v>
      </c>
      <c r="L3326" s="11">
        <f t="shared" si="311"/>
        <v>2924</v>
      </c>
      <c r="M3326" t="str">
        <f>VLOOKUP(C3326,[1]!Location_Data[#Data],2,0)</f>
        <v>San Jose</v>
      </c>
      <c r="N3326" t="str">
        <f>VLOOKUP(D3326,[1]!Salespeople_Data[#Data],2,0)</f>
        <v>Jerry Perry</v>
      </c>
      <c r="O3326" t="str">
        <f>VLOOKUP(E3326,[1]!Customer_Data[#Data],2,0)</f>
        <v>Brian Taylor</v>
      </c>
      <c r="P3326" s="15">
        <f t="shared" si="306"/>
        <v>5</v>
      </c>
      <c r="Q3326">
        <f t="shared" si="307"/>
        <v>5</v>
      </c>
      <c r="R3326">
        <f t="shared" si="308"/>
        <v>2020</v>
      </c>
    </row>
    <row r="3327" spans="1:18" x14ac:dyDescent="0.25">
      <c r="A3327" s="4" t="s">
        <v>4338</v>
      </c>
      <c r="B3327" s="4" t="s">
        <v>152</v>
      </c>
      <c r="C3327" s="4" t="s">
        <v>14</v>
      </c>
      <c r="D3327" s="4" t="s">
        <v>216</v>
      </c>
      <c r="E3327" s="4" t="s">
        <v>36</v>
      </c>
      <c r="F3327" s="5">
        <v>43863</v>
      </c>
      <c r="G3327" s="4">
        <v>3</v>
      </c>
      <c r="H3327" s="11">
        <f>VLOOKUP(B3327,[1]!Product_Data[#Data],4,0)</f>
        <v>951</v>
      </c>
      <c r="I3327" s="11">
        <f>VLOOKUP(B3327,[1]!Product_Data[#Data],3,0)</f>
        <v>504</v>
      </c>
      <c r="J3327" s="11">
        <f t="shared" si="309"/>
        <v>1512</v>
      </c>
      <c r="K3327" s="11">
        <f t="shared" si="310"/>
        <v>2853</v>
      </c>
      <c r="L3327" s="11">
        <f t="shared" si="311"/>
        <v>1341</v>
      </c>
      <c r="M3327" t="str">
        <f>VLOOKUP(C3327,[1]!Location_Data[#Data],2,0)</f>
        <v>Santa Clarita</v>
      </c>
      <c r="N3327" t="str">
        <f>VLOOKUP(D3327,[1]!Salespeople_Data[#Data],2,0)</f>
        <v>Ernest Wagner</v>
      </c>
      <c r="O3327" t="str">
        <f>VLOOKUP(E3327,[1]!Customer_Data[#Data],2,0)</f>
        <v>Joshua Anderson</v>
      </c>
      <c r="P3327" s="15">
        <f t="shared" si="306"/>
        <v>1</v>
      </c>
      <c r="Q3327">
        <f t="shared" si="307"/>
        <v>2</v>
      </c>
      <c r="R3327">
        <f t="shared" si="308"/>
        <v>2020</v>
      </c>
    </row>
    <row r="3328" spans="1:18" x14ac:dyDescent="0.25">
      <c r="A3328" s="2" t="s">
        <v>4339</v>
      </c>
      <c r="B3328" s="2" t="s">
        <v>431</v>
      </c>
      <c r="C3328" s="2" t="s">
        <v>120</v>
      </c>
      <c r="D3328" s="2" t="s">
        <v>298</v>
      </c>
      <c r="E3328" s="2" t="s">
        <v>448</v>
      </c>
      <c r="F3328" s="3">
        <v>43872</v>
      </c>
      <c r="G3328" s="2">
        <v>3</v>
      </c>
      <c r="H3328" s="11">
        <f>VLOOKUP(B3328,[1]!Product_Data[#Data],4,0)</f>
        <v>290</v>
      </c>
      <c r="I3328" s="11">
        <f>VLOOKUP(B3328,[1]!Product_Data[#Data],3,0)</f>
        <v>200</v>
      </c>
      <c r="J3328" s="11">
        <f t="shared" si="309"/>
        <v>600</v>
      </c>
      <c r="K3328" s="11">
        <f t="shared" si="310"/>
        <v>870</v>
      </c>
      <c r="L3328" s="11">
        <f t="shared" si="311"/>
        <v>270</v>
      </c>
      <c r="M3328" t="str">
        <f>VLOOKUP(C3328,[1]!Location_Data[#Data],2,0)</f>
        <v>Elk Grove</v>
      </c>
      <c r="N3328" t="str">
        <f>VLOOKUP(D3328,[1]!Salespeople_Data[#Data],2,0)</f>
        <v>Kenneth Fields</v>
      </c>
      <c r="O3328" t="str">
        <f>VLOOKUP(E3328,[1]!Customer_Data[#Data],2,0)</f>
        <v>Juan Ramirez</v>
      </c>
      <c r="P3328" s="15">
        <f t="shared" si="306"/>
        <v>3</v>
      </c>
      <c r="Q3328">
        <f t="shared" si="307"/>
        <v>2</v>
      </c>
      <c r="R3328">
        <f t="shared" si="308"/>
        <v>2020</v>
      </c>
    </row>
    <row r="3329" spans="1:18" x14ac:dyDescent="0.25">
      <c r="A3329" s="4" t="s">
        <v>4340</v>
      </c>
      <c r="B3329" s="4" t="s">
        <v>168</v>
      </c>
      <c r="C3329" s="4" t="s">
        <v>362</v>
      </c>
      <c r="D3329" s="4" t="s">
        <v>80</v>
      </c>
      <c r="E3329" s="4" t="s">
        <v>2616</v>
      </c>
      <c r="F3329" s="5">
        <v>44030</v>
      </c>
      <c r="G3329" s="4">
        <v>1</v>
      </c>
      <c r="H3329" s="11">
        <f>VLOOKUP(B3329,[1]!Product_Data[#Data],4,0)</f>
        <v>112</v>
      </c>
      <c r="I3329" s="11">
        <f>VLOOKUP(B3329,[1]!Product_Data[#Data],3,0)</f>
        <v>90</v>
      </c>
      <c r="J3329" s="11">
        <f t="shared" si="309"/>
        <v>90</v>
      </c>
      <c r="K3329" s="11">
        <f t="shared" si="310"/>
        <v>112</v>
      </c>
      <c r="L3329" s="11">
        <f t="shared" si="311"/>
        <v>22</v>
      </c>
      <c r="M3329" t="str">
        <f>VLOOKUP(C3329,[1]!Location_Data[#Data],2,0)</f>
        <v>San Bernardino</v>
      </c>
      <c r="N3329" t="str">
        <f>VLOOKUP(D3329,[1]!Salespeople_Data[#Data],2,0)</f>
        <v>Henry Nelson</v>
      </c>
      <c r="O3329" t="str">
        <f>VLOOKUP(E3329,[1]!Customer_Data[#Data],2,0)</f>
        <v>James Armstrong</v>
      </c>
      <c r="P3329" s="15">
        <f t="shared" si="306"/>
        <v>7</v>
      </c>
      <c r="Q3329">
        <f t="shared" si="307"/>
        <v>7</v>
      </c>
      <c r="R3329">
        <f t="shared" si="308"/>
        <v>2020</v>
      </c>
    </row>
    <row r="3330" spans="1:18" x14ac:dyDescent="0.25">
      <c r="A3330" s="2" t="s">
        <v>4341</v>
      </c>
      <c r="B3330" s="2" t="s">
        <v>47</v>
      </c>
      <c r="C3330" s="2" t="s">
        <v>174</v>
      </c>
      <c r="D3330" s="2" t="s">
        <v>212</v>
      </c>
      <c r="E3330" s="2" t="s">
        <v>1366</v>
      </c>
      <c r="F3330" s="3">
        <v>43934</v>
      </c>
      <c r="G3330" s="2">
        <v>1</v>
      </c>
      <c r="H3330" s="11">
        <f>VLOOKUP(B3330,[1]!Product_Data[#Data],4,0)</f>
        <v>1812</v>
      </c>
      <c r="I3330" s="11">
        <f>VLOOKUP(B3330,[1]!Product_Data[#Data],3,0)</f>
        <v>1305</v>
      </c>
      <c r="J3330" s="11">
        <f t="shared" si="309"/>
        <v>1305</v>
      </c>
      <c r="K3330" s="11">
        <f t="shared" si="310"/>
        <v>1812</v>
      </c>
      <c r="L3330" s="11">
        <f t="shared" si="311"/>
        <v>507</v>
      </c>
      <c r="M3330" t="str">
        <f>VLOOKUP(C3330,[1]!Location_Data[#Data],2,0)</f>
        <v>Norwalk</v>
      </c>
      <c r="N3330" t="str">
        <f>VLOOKUP(D3330,[1]!Salespeople_Data[#Data],2,0)</f>
        <v>Ronald Reed</v>
      </c>
      <c r="O3330" t="str">
        <f>VLOOKUP(E3330,[1]!Customer_Data[#Data],2,0)</f>
        <v>Benjamin Kim</v>
      </c>
      <c r="P3330" s="15">
        <f t="shared" ref="P3330:P3393" si="312">WEEKDAY(F3330)</f>
        <v>2</v>
      </c>
      <c r="Q3330">
        <f t="shared" ref="Q3330:Q3393" si="313">MONTH(F3330)</f>
        <v>4</v>
      </c>
      <c r="R3330">
        <f t="shared" ref="R3330:R3393" si="314">YEAR(F3330)</f>
        <v>2020</v>
      </c>
    </row>
    <row r="3331" spans="1:18" x14ac:dyDescent="0.25">
      <c r="A3331" s="4" t="s">
        <v>4342</v>
      </c>
      <c r="B3331" s="4" t="s">
        <v>389</v>
      </c>
      <c r="C3331" s="4" t="s">
        <v>253</v>
      </c>
      <c r="D3331" s="4" t="s">
        <v>25</v>
      </c>
      <c r="E3331" s="4" t="s">
        <v>3699</v>
      </c>
      <c r="F3331" s="5">
        <v>43984</v>
      </c>
      <c r="G3331" s="4">
        <v>1</v>
      </c>
      <c r="H3331" s="11">
        <f>VLOOKUP(B3331,[1]!Product_Data[#Data],4,0)</f>
        <v>1367</v>
      </c>
      <c r="I3331" s="11">
        <f>VLOOKUP(B3331,[1]!Product_Data[#Data],3,0)</f>
        <v>984</v>
      </c>
      <c r="J3331" s="11">
        <f t="shared" ref="J3331:J3394" si="315">PRODUCT(I3331,G3331)</f>
        <v>984</v>
      </c>
      <c r="K3331" s="11">
        <f t="shared" ref="K3331:K3394" si="316">PRODUCT(H3331,G3331)</f>
        <v>1367</v>
      </c>
      <c r="L3331" s="11">
        <f t="shared" ref="L3331:L3394" si="317">K3331-J3331</f>
        <v>383</v>
      </c>
      <c r="M3331" t="str">
        <f>VLOOKUP(C3331,[1]!Location_Data[#Data],2,0)</f>
        <v>Bakersfield</v>
      </c>
      <c r="N3331" t="str">
        <f>VLOOKUP(D3331,[1]!Salespeople_Data[#Data],2,0)</f>
        <v>Brian Davis</v>
      </c>
      <c r="O3331" t="str">
        <f>VLOOKUP(E3331,[1]!Customer_Data[#Data],2,0)</f>
        <v>Bruce King</v>
      </c>
      <c r="P3331" s="15">
        <f t="shared" si="312"/>
        <v>3</v>
      </c>
      <c r="Q3331">
        <f t="shared" si="313"/>
        <v>6</v>
      </c>
      <c r="R3331">
        <f t="shared" si="314"/>
        <v>2020</v>
      </c>
    </row>
    <row r="3332" spans="1:18" x14ac:dyDescent="0.25">
      <c r="A3332" s="2" t="s">
        <v>4343</v>
      </c>
      <c r="B3332" s="2" t="s">
        <v>457</v>
      </c>
      <c r="C3332" s="2" t="s">
        <v>74</v>
      </c>
      <c r="D3332" s="2" t="s">
        <v>170</v>
      </c>
      <c r="E3332" s="2" t="s">
        <v>510</v>
      </c>
      <c r="F3332" s="3">
        <v>43927</v>
      </c>
      <c r="G3332" s="2">
        <v>4</v>
      </c>
      <c r="H3332" s="11">
        <f>VLOOKUP(B3332,[1]!Product_Data[#Data],4,0)</f>
        <v>947</v>
      </c>
      <c r="I3332" s="11">
        <f>VLOOKUP(B3332,[1]!Product_Data[#Data],3,0)</f>
        <v>786</v>
      </c>
      <c r="J3332" s="11">
        <f t="shared" si="315"/>
        <v>3144</v>
      </c>
      <c r="K3332" s="11">
        <f t="shared" si="316"/>
        <v>3788</v>
      </c>
      <c r="L3332" s="11">
        <f t="shared" si="317"/>
        <v>644</v>
      </c>
      <c r="M3332" t="str">
        <f>VLOOKUP(C3332,[1]!Location_Data[#Data],2,0)</f>
        <v>West Covina</v>
      </c>
      <c r="N3332" t="str">
        <f>VLOOKUP(D3332,[1]!Salespeople_Data[#Data],2,0)</f>
        <v>Sean Miller</v>
      </c>
      <c r="O3332" t="str">
        <f>VLOOKUP(E3332,[1]!Customer_Data[#Data],2,0)</f>
        <v>George Ellis</v>
      </c>
      <c r="P3332" s="15">
        <f t="shared" si="312"/>
        <v>2</v>
      </c>
      <c r="Q3332">
        <f t="shared" si="313"/>
        <v>4</v>
      </c>
      <c r="R3332">
        <f t="shared" si="314"/>
        <v>2020</v>
      </c>
    </row>
    <row r="3333" spans="1:18" x14ac:dyDescent="0.25">
      <c r="A3333" s="4" t="s">
        <v>4344</v>
      </c>
      <c r="B3333" s="4" t="s">
        <v>421</v>
      </c>
      <c r="C3333" s="4" t="s">
        <v>9</v>
      </c>
      <c r="D3333" s="4" t="s">
        <v>170</v>
      </c>
      <c r="E3333" s="4" t="s">
        <v>2409</v>
      </c>
      <c r="F3333" s="5">
        <v>44062</v>
      </c>
      <c r="G3333" s="4">
        <v>1</v>
      </c>
      <c r="H3333" s="11">
        <f>VLOOKUP(B3333,[1]!Product_Data[#Data],4,0)</f>
        <v>826</v>
      </c>
      <c r="I3333" s="11">
        <f>VLOOKUP(B3333,[1]!Product_Data[#Data],3,0)</f>
        <v>562</v>
      </c>
      <c r="J3333" s="11">
        <f t="shared" si="315"/>
        <v>562</v>
      </c>
      <c r="K3333" s="11">
        <f t="shared" si="316"/>
        <v>826</v>
      </c>
      <c r="L3333" s="11">
        <f t="shared" si="317"/>
        <v>264</v>
      </c>
      <c r="M3333" t="str">
        <f>VLOOKUP(C3333,[1]!Location_Data[#Data],2,0)</f>
        <v>San Mateo</v>
      </c>
      <c r="N3333" t="str">
        <f>VLOOKUP(D3333,[1]!Salespeople_Data[#Data],2,0)</f>
        <v>Sean Miller</v>
      </c>
      <c r="O3333" t="str">
        <f>VLOOKUP(E3333,[1]!Customer_Data[#Data],2,0)</f>
        <v>Daniel Carroll</v>
      </c>
      <c r="P3333" s="15">
        <f t="shared" si="312"/>
        <v>4</v>
      </c>
      <c r="Q3333">
        <f t="shared" si="313"/>
        <v>8</v>
      </c>
      <c r="R3333">
        <f t="shared" si="314"/>
        <v>2020</v>
      </c>
    </row>
    <row r="3334" spans="1:18" x14ac:dyDescent="0.25">
      <c r="A3334" s="2" t="s">
        <v>4345</v>
      </c>
      <c r="B3334" s="2" t="s">
        <v>144</v>
      </c>
      <c r="C3334" s="2" t="s">
        <v>52</v>
      </c>
      <c r="D3334" s="2" t="s">
        <v>159</v>
      </c>
      <c r="E3334" s="2" t="s">
        <v>1077</v>
      </c>
      <c r="F3334" s="3">
        <v>43993</v>
      </c>
      <c r="G3334" s="2">
        <v>3</v>
      </c>
      <c r="H3334" s="11">
        <f>VLOOKUP(B3334,[1]!Product_Data[#Data],4,0)</f>
        <v>2410</v>
      </c>
      <c r="I3334" s="11">
        <f>VLOOKUP(B3334,[1]!Product_Data[#Data],3,0)</f>
        <v>1518</v>
      </c>
      <c r="J3334" s="11">
        <f t="shared" si="315"/>
        <v>4554</v>
      </c>
      <c r="K3334" s="11">
        <f t="shared" si="316"/>
        <v>7230</v>
      </c>
      <c r="L3334" s="11">
        <f t="shared" si="317"/>
        <v>2676</v>
      </c>
      <c r="M3334" t="str">
        <f>VLOOKUP(C3334,[1]!Location_Data[#Data],2,0)</f>
        <v>Pasadena</v>
      </c>
      <c r="N3334" t="str">
        <f>VLOOKUP(D3334,[1]!Salespeople_Data[#Data],2,0)</f>
        <v>Bobby Russell</v>
      </c>
      <c r="O3334" t="str">
        <f>VLOOKUP(E3334,[1]!Customer_Data[#Data],2,0)</f>
        <v>Henry Diaz</v>
      </c>
      <c r="P3334" s="15">
        <f t="shared" si="312"/>
        <v>5</v>
      </c>
      <c r="Q3334">
        <f t="shared" si="313"/>
        <v>6</v>
      </c>
      <c r="R3334">
        <f t="shared" si="314"/>
        <v>2020</v>
      </c>
    </row>
    <row r="3335" spans="1:18" x14ac:dyDescent="0.25">
      <c r="A3335" s="4" t="s">
        <v>4346</v>
      </c>
      <c r="B3335" s="4" t="s">
        <v>1149</v>
      </c>
      <c r="C3335" s="4" t="s">
        <v>643</v>
      </c>
      <c r="D3335" s="4" t="s">
        <v>447</v>
      </c>
      <c r="E3335" s="4" t="s">
        <v>704</v>
      </c>
      <c r="F3335" s="5">
        <v>43926</v>
      </c>
      <c r="G3335" s="4">
        <v>1</v>
      </c>
      <c r="H3335" s="11">
        <f>VLOOKUP(B3335,[1]!Product_Data[#Data],4,0)</f>
        <v>847</v>
      </c>
      <c r="I3335" s="11">
        <f>VLOOKUP(B3335,[1]!Product_Data[#Data],3,0)</f>
        <v>534</v>
      </c>
      <c r="J3335" s="11">
        <f t="shared" si="315"/>
        <v>534</v>
      </c>
      <c r="K3335" s="11">
        <f t="shared" si="316"/>
        <v>847</v>
      </c>
      <c r="L3335" s="11">
        <f t="shared" si="317"/>
        <v>313</v>
      </c>
      <c r="M3335" t="str">
        <f>VLOOKUP(C3335,[1]!Location_Data[#Data],2,0)</f>
        <v>Hayward</v>
      </c>
      <c r="N3335" t="str">
        <f>VLOOKUP(D3335,[1]!Salespeople_Data[#Data],2,0)</f>
        <v>Howard Sims</v>
      </c>
      <c r="O3335" t="str">
        <f>VLOOKUP(E3335,[1]!Customer_Data[#Data],2,0)</f>
        <v>Benjamin Garza</v>
      </c>
      <c r="P3335" s="15">
        <f t="shared" si="312"/>
        <v>1</v>
      </c>
      <c r="Q3335">
        <f t="shared" si="313"/>
        <v>4</v>
      </c>
      <c r="R3335">
        <f t="shared" si="314"/>
        <v>2020</v>
      </c>
    </row>
    <row r="3336" spans="1:18" x14ac:dyDescent="0.25">
      <c r="A3336" s="2" t="s">
        <v>4347</v>
      </c>
      <c r="B3336" s="2" t="s">
        <v>99</v>
      </c>
      <c r="C3336" s="2" t="s">
        <v>490</v>
      </c>
      <c r="D3336" s="2" t="s">
        <v>146</v>
      </c>
      <c r="E3336" s="2" t="s">
        <v>1878</v>
      </c>
      <c r="F3336" s="3">
        <v>44018</v>
      </c>
      <c r="G3336" s="2">
        <v>4</v>
      </c>
      <c r="H3336" s="11">
        <f>VLOOKUP(B3336,[1]!Product_Data[#Data],4,0)</f>
        <v>1708</v>
      </c>
      <c r="I3336" s="11">
        <f>VLOOKUP(B3336,[1]!Product_Data[#Data],3,0)</f>
        <v>871</v>
      </c>
      <c r="J3336" s="11">
        <f t="shared" si="315"/>
        <v>3484</v>
      </c>
      <c r="K3336" s="11">
        <f t="shared" si="316"/>
        <v>6832</v>
      </c>
      <c r="L3336" s="11">
        <f t="shared" si="317"/>
        <v>3348</v>
      </c>
      <c r="M3336" t="str">
        <f>VLOOKUP(C3336,[1]!Location_Data[#Data],2,0)</f>
        <v>Temecula</v>
      </c>
      <c r="N3336" t="str">
        <f>VLOOKUP(D3336,[1]!Salespeople_Data[#Data],2,0)</f>
        <v>Carl Elliott</v>
      </c>
      <c r="O3336" t="str">
        <f>VLOOKUP(E3336,[1]!Customer_Data[#Data],2,0)</f>
        <v>Joseph Walker</v>
      </c>
      <c r="P3336" s="15">
        <f t="shared" si="312"/>
        <v>2</v>
      </c>
      <c r="Q3336">
        <f t="shared" si="313"/>
        <v>7</v>
      </c>
      <c r="R3336">
        <f t="shared" si="314"/>
        <v>2020</v>
      </c>
    </row>
    <row r="3337" spans="1:18" x14ac:dyDescent="0.25">
      <c r="A3337" s="4" t="s">
        <v>4348</v>
      </c>
      <c r="B3337" s="4" t="s">
        <v>132</v>
      </c>
      <c r="C3337" s="4" t="s">
        <v>14</v>
      </c>
      <c r="D3337" s="4" t="s">
        <v>413</v>
      </c>
      <c r="E3337" s="4" t="s">
        <v>1170</v>
      </c>
      <c r="F3337" s="5">
        <v>43845</v>
      </c>
      <c r="G3337" s="4">
        <v>1</v>
      </c>
      <c r="H3337" s="11">
        <f>VLOOKUP(B3337,[1]!Product_Data[#Data],4,0)</f>
        <v>2091</v>
      </c>
      <c r="I3337" s="11">
        <f>VLOOKUP(B3337,[1]!Product_Data[#Data],3,0)</f>
        <v>1485</v>
      </c>
      <c r="J3337" s="11">
        <f t="shared" si="315"/>
        <v>1485</v>
      </c>
      <c r="K3337" s="11">
        <f t="shared" si="316"/>
        <v>2091</v>
      </c>
      <c r="L3337" s="11">
        <f t="shared" si="317"/>
        <v>606</v>
      </c>
      <c r="M3337" t="str">
        <f>VLOOKUP(C3337,[1]!Location_Data[#Data],2,0)</f>
        <v>Santa Clarita</v>
      </c>
      <c r="N3337" t="str">
        <f>VLOOKUP(D3337,[1]!Salespeople_Data[#Data],2,0)</f>
        <v>Kenneth Bradley</v>
      </c>
      <c r="O3337" t="str">
        <f>VLOOKUP(E3337,[1]!Customer_Data[#Data],2,0)</f>
        <v>George Adams</v>
      </c>
      <c r="P3337" s="15">
        <f t="shared" si="312"/>
        <v>4</v>
      </c>
      <c r="Q3337">
        <f t="shared" si="313"/>
        <v>1</v>
      </c>
      <c r="R3337">
        <f t="shared" si="314"/>
        <v>2020</v>
      </c>
    </row>
    <row r="3338" spans="1:18" x14ac:dyDescent="0.25">
      <c r="A3338" s="2" t="s">
        <v>4349</v>
      </c>
      <c r="B3338" s="2" t="s">
        <v>412</v>
      </c>
      <c r="C3338" s="2" t="s">
        <v>145</v>
      </c>
      <c r="D3338" s="2" t="s">
        <v>40</v>
      </c>
      <c r="E3338" s="2" t="s">
        <v>443</v>
      </c>
      <c r="F3338" s="3">
        <v>43986</v>
      </c>
      <c r="G3338" s="2">
        <v>2</v>
      </c>
      <c r="H3338" s="11">
        <f>VLOOKUP(B3338,[1]!Product_Data[#Data],4,0)</f>
        <v>2396</v>
      </c>
      <c r="I3338" s="11">
        <f>VLOOKUP(B3338,[1]!Product_Data[#Data],3,0)</f>
        <v>1965</v>
      </c>
      <c r="J3338" s="11">
        <f t="shared" si="315"/>
        <v>3930</v>
      </c>
      <c r="K3338" s="11">
        <f t="shared" si="316"/>
        <v>4792</v>
      </c>
      <c r="L3338" s="11">
        <f t="shared" si="317"/>
        <v>862</v>
      </c>
      <c r="M3338" t="str">
        <f>VLOOKUP(C3338,[1]!Location_Data[#Data],2,0)</f>
        <v>Santa Maria</v>
      </c>
      <c r="N3338" t="str">
        <f>VLOOKUP(D3338,[1]!Salespeople_Data[#Data],2,0)</f>
        <v>Brian Hansen</v>
      </c>
      <c r="O3338" t="str">
        <f>VLOOKUP(E3338,[1]!Customer_Data[#Data],2,0)</f>
        <v>Alan Perry</v>
      </c>
      <c r="P3338" s="15">
        <f t="shared" si="312"/>
        <v>5</v>
      </c>
      <c r="Q3338">
        <f t="shared" si="313"/>
        <v>6</v>
      </c>
      <c r="R3338">
        <f t="shared" si="314"/>
        <v>2020</v>
      </c>
    </row>
    <row r="3339" spans="1:18" x14ac:dyDescent="0.25">
      <c r="A3339" s="4" t="s">
        <v>4350</v>
      </c>
      <c r="B3339" s="4" t="s">
        <v>144</v>
      </c>
      <c r="C3339" s="4" t="s">
        <v>224</v>
      </c>
      <c r="D3339" s="4" t="s">
        <v>413</v>
      </c>
      <c r="E3339" s="4" t="s">
        <v>346</v>
      </c>
      <c r="F3339" s="5">
        <v>43845</v>
      </c>
      <c r="G3339" s="4">
        <v>3</v>
      </c>
      <c r="H3339" s="11">
        <f>VLOOKUP(B3339,[1]!Product_Data[#Data],4,0)</f>
        <v>2410</v>
      </c>
      <c r="I3339" s="11">
        <f>VLOOKUP(B3339,[1]!Product_Data[#Data],3,0)</f>
        <v>1518</v>
      </c>
      <c r="J3339" s="11">
        <f t="shared" si="315"/>
        <v>4554</v>
      </c>
      <c r="K3339" s="11">
        <f t="shared" si="316"/>
        <v>7230</v>
      </c>
      <c r="L3339" s="11">
        <f t="shared" si="317"/>
        <v>2676</v>
      </c>
      <c r="M3339" t="str">
        <f>VLOOKUP(C3339,[1]!Location_Data[#Data],2,0)</f>
        <v>Huntington Beach</v>
      </c>
      <c r="N3339" t="str">
        <f>VLOOKUP(D3339,[1]!Salespeople_Data[#Data],2,0)</f>
        <v>Kenneth Bradley</v>
      </c>
      <c r="O3339" t="str">
        <f>VLOOKUP(E3339,[1]!Customer_Data[#Data],2,0)</f>
        <v>Eugene Cunningham</v>
      </c>
      <c r="P3339" s="15">
        <f t="shared" si="312"/>
        <v>4</v>
      </c>
      <c r="Q3339">
        <f t="shared" si="313"/>
        <v>1</v>
      </c>
      <c r="R3339">
        <f t="shared" si="314"/>
        <v>2020</v>
      </c>
    </row>
    <row r="3340" spans="1:18" x14ac:dyDescent="0.25">
      <c r="A3340" s="2" t="s">
        <v>4351</v>
      </c>
      <c r="B3340" s="2" t="s">
        <v>43</v>
      </c>
      <c r="C3340" s="2" t="s">
        <v>62</v>
      </c>
      <c r="D3340" s="2" t="s">
        <v>101</v>
      </c>
      <c r="E3340" s="2" t="s">
        <v>54</v>
      </c>
      <c r="F3340" s="3">
        <v>44101</v>
      </c>
      <c r="G3340" s="2">
        <v>1</v>
      </c>
      <c r="H3340" s="11">
        <f>VLOOKUP(B3340,[1]!Product_Data[#Data],4,0)</f>
        <v>356</v>
      </c>
      <c r="I3340" s="11">
        <f>VLOOKUP(B3340,[1]!Product_Data[#Data],3,0)</f>
        <v>292</v>
      </c>
      <c r="J3340" s="11">
        <f t="shared" si="315"/>
        <v>292</v>
      </c>
      <c r="K3340" s="11">
        <f t="shared" si="316"/>
        <v>356</v>
      </c>
      <c r="L3340" s="11">
        <f t="shared" si="317"/>
        <v>64</v>
      </c>
      <c r="M3340" t="str">
        <f>VLOOKUP(C3340,[1]!Location_Data[#Data],2,0)</f>
        <v>Fairfield</v>
      </c>
      <c r="N3340" t="str">
        <f>VLOOKUP(D3340,[1]!Salespeople_Data[#Data],2,0)</f>
        <v>Scott Clark</v>
      </c>
      <c r="O3340" t="str">
        <f>VLOOKUP(E3340,[1]!Customer_Data[#Data],2,0)</f>
        <v>Ralph Kelley</v>
      </c>
      <c r="P3340" s="15">
        <f t="shared" si="312"/>
        <v>1</v>
      </c>
      <c r="Q3340">
        <f t="shared" si="313"/>
        <v>9</v>
      </c>
      <c r="R3340">
        <f t="shared" si="314"/>
        <v>2020</v>
      </c>
    </row>
    <row r="3341" spans="1:18" x14ac:dyDescent="0.25">
      <c r="A3341" s="4" t="s">
        <v>4352</v>
      </c>
      <c r="B3341" s="4" t="s">
        <v>626</v>
      </c>
      <c r="C3341" s="4" t="s">
        <v>110</v>
      </c>
      <c r="D3341" s="4" t="s">
        <v>165</v>
      </c>
      <c r="E3341" s="4" t="s">
        <v>1366</v>
      </c>
      <c r="F3341" s="5">
        <v>43974</v>
      </c>
      <c r="G3341" s="4">
        <v>1</v>
      </c>
      <c r="H3341" s="11">
        <f>VLOOKUP(B3341,[1]!Product_Data[#Data],4,0)</f>
        <v>584</v>
      </c>
      <c r="I3341" s="11">
        <f>VLOOKUP(B3341,[1]!Product_Data[#Data],3,0)</f>
        <v>420</v>
      </c>
      <c r="J3341" s="11">
        <f t="shared" si="315"/>
        <v>420</v>
      </c>
      <c r="K3341" s="11">
        <f t="shared" si="316"/>
        <v>584</v>
      </c>
      <c r="L3341" s="11">
        <f t="shared" si="317"/>
        <v>164</v>
      </c>
      <c r="M3341" t="str">
        <f>VLOOKUP(C3341,[1]!Location_Data[#Data],2,0)</f>
        <v>Richmond</v>
      </c>
      <c r="N3341" t="str">
        <f>VLOOKUP(D3341,[1]!Salespeople_Data[#Data],2,0)</f>
        <v>Joe Sims</v>
      </c>
      <c r="O3341" t="str">
        <f>VLOOKUP(E3341,[1]!Customer_Data[#Data],2,0)</f>
        <v>Benjamin Kim</v>
      </c>
      <c r="P3341" s="15">
        <f t="shared" si="312"/>
        <v>7</v>
      </c>
      <c r="Q3341">
        <f t="shared" si="313"/>
        <v>5</v>
      </c>
      <c r="R3341">
        <f t="shared" si="314"/>
        <v>2020</v>
      </c>
    </row>
    <row r="3342" spans="1:18" x14ac:dyDescent="0.25">
      <c r="A3342" s="2" t="s">
        <v>4353</v>
      </c>
      <c r="B3342" s="2" t="s">
        <v>144</v>
      </c>
      <c r="C3342" s="2" t="s">
        <v>115</v>
      </c>
      <c r="D3342" s="2" t="s">
        <v>111</v>
      </c>
      <c r="E3342" s="2" t="s">
        <v>709</v>
      </c>
      <c r="F3342" s="3">
        <v>43885</v>
      </c>
      <c r="G3342" s="2">
        <v>1</v>
      </c>
      <c r="H3342" s="11">
        <f>VLOOKUP(B3342,[1]!Product_Data[#Data],4,0)</f>
        <v>2410</v>
      </c>
      <c r="I3342" s="11">
        <f>VLOOKUP(B3342,[1]!Product_Data[#Data],3,0)</f>
        <v>1518</v>
      </c>
      <c r="J3342" s="11">
        <f t="shared" si="315"/>
        <v>1518</v>
      </c>
      <c r="K3342" s="11">
        <f t="shared" si="316"/>
        <v>2410</v>
      </c>
      <c r="L3342" s="11">
        <f t="shared" si="317"/>
        <v>892</v>
      </c>
      <c r="M3342" t="str">
        <f>VLOOKUP(C3342,[1]!Location_Data[#Data],2,0)</f>
        <v>Glendale</v>
      </c>
      <c r="N3342" t="str">
        <f>VLOOKUP(D3342,[1]!Salespeople_Data[#Data],2,0)</f>
        <v>Ryan Welch</v>
      </c>
      <c r="O3342" t="str">
        <f>VLOOKUP(E3342,[1]!Customer_Data[#Data],2,0)</f>
        <v>Stephen Cook</v>
      </c>
      <c r="P3342" s="15">
        <f t="shared" si="312"/>
        <v>2</v>
      </c>
      <c r="Q3342">
        <f t="shared" si="313"/>
        <v>2</v>
      </c>
      <c r="R3342">
        <f t="shared" si="314"/>
        <v>2020</v>
      </c>
    </row>
    <row r="3343" spans="1:18" x14ac:dyDescent="0.25">
      <c r="A3343" s="4" t="s">
        <v>4354</v>
      </c>
      <c r="B3343" s="4" t="s">
        <v>457</v>
      </c>
      <c r="C3343" s="4" t="s">
        <v>120</v>
      </c>
      <c r="D3343" s="4" t="s">
        <v>96</v>
      </c>
      <c r="E3343" s="4" t="s">
        <v>4355</v>
      </c>
      <c r="F3343" s="5">
        <v>44087</v>
      </c>
      <c r="G3343" s="4">
        <v>1</v>
      </c>
      <c r="H3343" s="11">
        <f>VLOOKUP(B3343,[1]!Product_Data[#Data],4,0)</f>
        <v>947</v>
      </c>
      <c r="I3343" s="11">
        <f>VLOOKUP(B3343,[1]!Product_Data[#Data],3,0)</f>
        <v>786</v>
      </c>
      <c r="J3343" s="11">
        <f t="shared" si="315"/>
        <v>786</v>
      </c>
      <c r="K3343" s="11">
        <f t="shared" si="316"/>
        <v>947</v>
      </c>
      <c r="L3343" s="11">
        <f t="shared" si="317"/>
        <v>161</v>
      </c>
      <c r="M3343" t="str">
        <f>VLOOKUP(C3343,[1]!Location_Data[#Data],2,0)</f>
        <v>Elk Grove</v>
      </c>
      <c r="N3343" t="str">
        <f>VLOOKUP(D3343,[1]!Salespeople_Data[#Data],2,0)</f>
        <v>Brian Thomas</v>
      </c>
      <c r="O3343" t="str">
        <f>VLOOKUP(E3343,[1]!Customer_Data[#Data],2,0)</f>
        <v>Richard Cunningham</v>
      </c>
      <c r="P3343" s="15">
        <f t="shared" si="312"/>
        <v>1</v>
      </c>
      <c r="Q3343">
        <f t="shared" si="313"/>
        <v>9</v>
      </c>
      <c r="R3343">
        <f t="shared" si="314"/>
        <v>2020</v>
      </c>
    </row>
    <row r="3344" spans="1:18" x14ac:dyDescent="0.25">
      <c r="A3344" s="2" t="s">
        <v>4356</v>
      </c>
      <c r="B3344" s="2" t="s">
        <v>168</v>
      </c>
      <c r="C3344" s="2" t="s">
        <v>57</v>
      </c>
      <c r="D3344" s="2" t="s">
        <v>10</v>
      </c>
      <c r="E3344" s="2" t="s">
        <v>1201</v>
      </c>
      <c r="F3344" s="3">
        <v>44068</v>
      </c>
      <c r="G3344" s="2">
        <v>1</v>
      </c>
      <c r="H3344" s="11">
        <f>VLOOKUP(B3344,[1]!Product_Data[#Data],4,0)</f>
        <v>112</v>
      </c>
      <c r="I3344" s="11">
        <f>VLOOKUP(B3344,[1]!Product_Data[#Data],3,0)</f>
        <v>90</v>
      </c>
      <c r="J3344" s="11">
        <f t="shared" si="315"/>
        <v>90</v>
      </c>
      <c r="K3344" s="11">
        <f t="shared" si="316"/>
        <v>112</v>
      </c>
      <c r="L3344" s="11">
        <f t="shared" si="317"/>
        <v>22</v>
      </c>
      <c r="M3344" t="str">
        <f>VLOOKUP(C3344,[1]!Location_Data[#Data],2,0)</f>
        <v>Thousand Oaks</v>
      </c>
      <c r="N3344" t="str">
        <f>VLOOKUP(D3344,[1]!Salespeople_Data[#Data],2,0)</f>
        <v>Justin Lynch</v>
      </c>
      <c r="O3344" t="str">
        <f>VLOOKUP(E3344,[1]!Customer_Data[#Data],2,0)</f>
        <v>Anthony Little</v>
      </c>
      <c r="P3344" s="15">
        <f t="shared" si="312"/>
        <v>3</v>
      </c>
      <c r="Q3344">
        <f t="shared" si="313"/>
        <v>8</v>
      </c>
      <c r="R3344">
        <f t="shared" si="314"/>
        <v>2020</v>
      </c>
    </row>
    <row r="3345" spans="1:18" x14ac:dyDescent="0.25">
      <c r="A3345" s="4" t="s">
        <v>4357</v>
      </c>
      <c r="B3345" s="4" t="s">
        <v>537</v>
      </c>
      <c r="C3345" s="4" t="s">
        <v>392</v>
      </c>
      <c r="D3345" s="4" t="s">
        <v>212</v>
      </c>
      <c r="E3345" s="4" t="s">
        <v>1198</v>
      </c>
      <c r="F3345" s="5">
        <v>44092</v>
      </c>
      <c r="G3345" s="4">
        <v>1</v>
      </c>
      <c r="H3345" s="11">
        <f>VLOOKUP(B3345,[1]!Product_Data[#Data],4,0)</f>
        <v>556</v>
      </c>
      <c r="I3345" s="11">
        <f>VLOOKUP(B3345,[1]!Product_Data[#Data],3,0)</f>
        <v>395</v>
      </c>
      <c r="J3345" s="11">
        <f t="shared" si="315"/>
        <v>395</v>
      </c>
      <c r="K3345" s="11">
        <f t="shared" si="316"/>
        <v>556</v>
      </c>
      <c r="L3345" s="11">
        <f t="shared" si="317"/>
        <v>161</v>
      </c>
      <c r="M3345" t="str">
        <f>VLOOKUP(C3345,[1]!Location_Data[#Data],2,0)</f>
        <v>Visalia</v>
      </c>
      <c r="N3345" t="str">
        <f>VLOOKUP(D3345,[1]!Salespeople_Data[#Data],2,0)</f>
        <v>Ronald Reed</v>
      </c>
      <c r="O3345" t="str">
        <f>VLOOKUP(E3345,[1]!Customer_Data[#Data],2,0)</f>
        <v>Victor Watkins</v>
      </c>
      <c r="P3345" s="15">
        <f t="shared" si="312"/>
        <v>6</v>
      </c>
      <c r="Q3345">
        <f t="shared" si="313"/>
        <v>9</v>
      </c>
      <c r="R3345">
        <f t="shared" si="314"/>
        <v>2020</v>
      </c>
    </row>
    <row r="3346" spans="1:18" x14ac:dyDescent="0.25">
      <c r="A3346" s="2" t="s">
        <v>4358</v>
      </c>
      <c r="B3346" s="2" t="s">
        <v>28</v>
      </c>
      <c r="C3346" s="2" t="s">
        <v>110</v>
      </c>
      <c r="D3346" s="2" t="s">
        <v>159</v>
      </c>
      <c r="E3346" s="2" t="s">
        <v>694</v>
      </c>
      <c r="F3346" s="3">
        <v>43903</v>
      </c>
      <c r="G3346" s="2">
        <v>2</v>
      </c>
      <c r="H3346" s="11">
        <f>VLOOKUP(B3346,[1]!Product_Data[#Data],4,0)</f>
        <v>684</v>
      </c>
      <c r="I3346" s="11">
        <f>VLOOKUP(B3346,[1]!Product_Data[#Data],3,0)</f>
        <v>561</v>
      </c>
      <c r="J3346" s="11">
        <f t="shared" si="315"/>
        <v>1122</v>
      </c>
      <c r="K3346" s="11">
        <f t="shared" si="316"/>
        <v>1368</v>
      </c>
      <c r="L3346" s="11">
        <f t="shared" si="317"/>
        <v>246</v>
      </c>
      <c r="M3346" t="str">
        <f>VLOOKUP(C3346,[1]!Location_Data[#Data],2,0)</f>
        <v>Richmond</v>
      </c>
      <c r="N3346" t="str">
        <f>VLOOKUP(D3346,[1]!Salespeople_Data[#Data],2,0)</f>
        <v>Bobby Russell</v>
      </c>
      <c r="O3346" t="str">
        <f>VLOOKUP(E3346,[1]!Customer_Data[#Data],2,0)</f>
        <v>Ronald Burns</v>
      </c>
      <c r="P3346" s="15">
        <f t="shared" si="312"/>
        <v>6</v>
      </c>
      <c r="Q3346">
        <f t="shared" si="313"/>
        <v>3</v>
      </c>
      <c r="R3346">
        <f t="shared" si="314"/>
        <v>2020</v>
      </c>
    </row>
    <row r="3347" spans="1:18" x14ac:dyDescent="0.25">
      <c r="A3347" s="4" t="s">
        <v>4359</v>
      </c>
      <c r="B3347" s="4" t="s">
        <v>1149</v>
      </c>
      <c r="C3347" s="4" t="s">
        <v>211</v>
      </c>
      <c r="D3347" s="4" t="s">
        <v>116</v>
      </c>
      <c r="E3347" s="4" t="s">
        <v>2319</v>
      </c>
      <c r="F3347" s="5">
        <v>44034</v>
      </c>
      <c r="G3347" s="4">
        <v>3</v>
      </c>
      <c r="H3347" s="11">
        <f>VLOOKUP(B3347,[1]!Product_Data[#Data],4,0)</f>
        <v>847</v>
      </c>
      <c r="I3347" s="11">
        <f>VLOOKUP(B3347,[1]!Product_Data[#Data],3,0)</f>
        <v>534</v>
      </c>
      <c r="J3347" s="11">
        <f t="shared" si="315"/>
        <v>1602</v>
      </c>
      <c r="K3347" s="11">
        <f t="shared" si="316"/>
        <v>2541</v>
      </c>
      <c r="L3347" s="11">
        <f t="shared" si="317"/>
        <v>939</v>
      </c>
      <c r="M3347" t="str">
        <f>VLOOKUP(C3347,[1]!Location_Data[#Data],2,0)</f>
        <v>Chula Vista</v>
      </c>
      <c r="N3347" t="str">
        <f>VLOOKUP(D3347,[1]!Salespeople_Data[#Data],2,0)</f>
        <v>Roger Ramos</v>
      </c>
      <c r="O3347" t="str">
        <f>VLOOKUP(E3347,[1]!Customer_Data[#Data],2,0)</f>
        <v>Kenneth Ross</v>
      </c>
      <c r="P3347" s="15">
        <f t="shared" si="312"/>
        <v>4</v>
      </c>
      <c r="Q3347">
        <f t="shared" si="313"/>
        <v>7</v>
      </c>
      <c r="R3347">
        <f t="shared" si="314"/>
        <v>2020</v>
      </c>
    </row>
    <row r="3348" spans="1:18" x14ac:dyDescent="0.25">
      <c r="A3348" s="2" t="s">
        <v>4360</v>
      </c>
      <c r="B3348" s="2" t="s">
        <v>603</v>
      </c>
      <c r="C3348" s="2" t="s">
        <v>9</v>
      </c>
      <c r="D3348" s="2" t="s">
        <v>141</v>
      </c>
      <c r="E3348" s="2" t="s">
        <v>974</v>
      </c>
      <c r="F3348" s="3">
        <v>43997</v>
      </c>
      <c r="G3348" s="2">
        <v>2</v>
      </c>
      <c r="H3348" s="11">
        <f>VLOOKUP(B3348,[1]!Product_Data[#Data],4,0)</f>
        <v>2495</v>
      </c>
      <c r="I3348" s="11">
        <f>VLOOKUP(B3348,[1]!Product_Data[#Data],3,0)</f>
        <v>1896</v>
      </c>
      <c r="J3348" s="11">
        <f t="shared" si="315"/>
        <v>3792</v>
      </c>
      <c r="K3348" s="11">
        <f t="shared" si="316"/>
        <v>4990</v>
      </c>
      <c r="L3348" s="11">
        <f t="shared" si="317"/>
        <v>1198</v>
      </c>
      <c r="M3348" t="str">
        <f>VLOOKUP(C3348,[1]!Location_Data[#Data],2,0)</f>
        <v>San Mateo</v>
      </c>
      <c r="N3348" t="str">
        <f>VLOOKUP(D3348,[1]!Salespeople_Data[#Data],2,0)</f>
        <v>Arthur Mccoy</v>
      </c>
      <c r="O3348" t="str">
        <f>VLOOKUP(E3348,[1]!Customer_Data[#Data],2,0)</f>
        <v>Patrick Morales</v>
      </c>
      <c r="P3348" s="15">
        <f t="shared" si="312"/>
        <v>2</v>
      </c>
      <c r="Q3348">
        <f t="shared" si="313"/>
        <v>6</v>
      </c>
      <c r="R3348">
        <f t="shared" si="314"/>
        <v>2020</v>
      </c>
    </row>
    <row r="3349" spans="1:18" x14ac:dyDescent="0.25">
      <c r="A3349" s="4" t="s">
        <v>4361</v>
      </c>
      <c r="B3349" s="4" t="s">
        <v>325</v>
      </c>
      <c r="C3349" s="4" t="s">
        <v>436</v>
      </c>
      <c r="D3349" s="4" t="s">
        <v>356</v>
      </c>
      <c r="E3349" s="4" t="s">
        <v>1008</v>
      </c>
      <c r="F3349" s="5">
        <v>44051</v>
      </c>
      <c r="G3349" s="4">
        <v>2</v>
      </c>
      <c r="H3349" s="11">
        <f>VLOOKUP(B3349,[1]!Product_Data[#Data],4,0)</f>
        <v>1526</v>
      </c>
      <c r="I3349" s="11">
        <f>VLOOKUP(B3349,[1]!Product_Data[#Data],3,0)</f>
        <v>1251</v>
      </c>
      <c r="J3349" s="11">
        <f t="shared" si="315"/>
        <v>2502</v>
      </c>
      <c r="K3349" s="11">
        <f t="shared" si="316"/>
        <v>3052</v>
      </c>
      <c r="L3349" s="11">
        <f t="shared" si="317"/>
        <v>550</v>
      </c>
      <c r="M3349" t="str">
        <f>VLOOKUP(C3349,[1]!Location_Data[#Data],2,0)</f>
        <v>Jurupa Valley</v>
      </c>
      <c r="N3349" t="str">
        <f>VLOOKUP(D3349,[1]!Salespeople_Data[#Data],2,0)</f>
        <v>Jimmy Young</v>
      </c>
      <c r="O3349" t="str">
        <f>VLOOKUP(E3349,[1]!Customer_Data[#Data],2,0)</f>
        <v>Fred Evans</v>
      </c>
      <c r="P3349" s="15">
        <f t="shared" si="312"/>
        <v>7</v>
      </c>
      <c r="Q3349">
        <f t="shared" si="313"/>
        <v>8</v>
      </c>
      <c r="R3349">
        <f t="shared" si="314"/>
        <v>2020</v>
      </c>
    </row>
    <row r="3350" spans="1:18" x14ac:dyDescent="0.25">
      <c r="A3350" s="2" t="s">
        <v>4362</v>
      </c>
      <c r="B3350" s="2" t="s">
        <v>569</v>
      </c>
      <c r="C3350" s="2" t="s">
        <v>253</v>
      </c>
      <c r="D3350" s="2" t="s">
        <v>257</v>
      </c>
      <c r="E3350" s="2" t="s">
        <v>970</v>
      </c>
      <c r="F3350" s="3">
        <v>44069</v>
      </c>
      <c r="G3350" s="2">
        <v>2</v>
      </c>
      <c r="H3350" s="11">
        <f>VLOOKUP(B3350,[1]!Product_Data[#Data],4,0)</f>
        <v>1178</v>
      </c>
      <c r="I3350" s="11">
        <f>VLOOKUP(B3350,[1]!Product_Data[#Data],3,0)</f>
        <v>683</v>
      </c>
      <c r="J3350" s="11">
        <f t="shared" si="315"/>
        <v>1366</v>
      </c>
      <c r="K3350" s="11">
        <f t="shared" si="316"/>
        <v>2356</v>
      </c>
      <c r="L3350" s="11">
        <f t="shared" si="317"/>
        <v>990</v>
      </c>
      <c r="M3350" t="str">
        <f>VLOOKUP(C3350,[1]!Location_Data[#Data],2,0)</f>
        <v>Bakersfield</v>
      </c>
      <c r="N3350" t="str">
        <f>VLOOKUP(D3350,[1]!Salespeople_Data[#Data],2,0)</f>
        <v>Jerry Perry</v>
      </c>
      <c r="O3350" t="str">
        <f>VLOOKUP(E3350,[1]!Customer_Data[#Data],2,0)</f>
        <v>Brandon Wright</v>
      </c>
      <c r="P3350" s="15">
        <f t="shared" si="312"/>
        <v>4</v>
      </c>
      <c r="Q3350">
        <f t="shared" si="313"/>
        <v>8</v>
      </c>
      <c r="R3350">
        <f t="shared" si="314"/>
        <v>2020</v>
      </c>
    </row>
    <row r="3351" spans="1:18" x14ac:dyDescent="0.25">
      <c r="A3351" s="4" t="s">
        <v>4363</v>
      </c>
      <c r="B3351" s="4" t="s">
        <v>289</v>
      </c>
      <c r="C3351" s="4" t="s">
        <v>229</v>
      </c>
      <c r="D3351" s="4" t="s">
        <v>111</v>
      </c>
      <c r="E3351" s="4" t="s">
        <v>2003</v>
      </c>
      <c r="F3351" s="5">
        <v>44075</v>
      </c>
      <c r="G3351" s="4">
        <v>1</v>
      </c>
      <c r="H3351" s="11">
        <f>VLOOKUP(B3351,[1]!Product_Data[#Data],4,0)</f>
        <v>368</v>
      </c>
      <c r="I3351" s="11">
        <f>VLOOKUP(B3351,[1]!Product_Data[#Data],3,0)</f>
        <v>294</v>
      </c>
      <c r="J3351" s="11">
        <f t="shared" si="315"/>
        <v>294</v>
      </c>
      <c r="K3351" s="11">
        <f t="shared" si="316"/>
        <v>368</v>
      </c>
      <c r="L3351" s="11">
        <f t="shared" si="317"/>
        <v>74</v>
      </c>
      <c r="M3351" t="str">
        <f>VLOOKUP(C3351,[1]!Location_Data[#Data],2,0)</f>
        <v>San Jose</v>
      </c>
      <c r="N3351" t="str">
        <f>VLOOKUP(D3351,[1]!Salespeople_Data[#Data],2,0)</f>
        <v>Ryan Welch</v>
      </c>
      <c r="O3351" t="str">
        <f>VLOOKUP(E3351,[1]!Customer_Data[#Data],2,0)</f>
        <v>Phillip Coleman</v>
      </c>
      <c r="P3351" s="15">
        <f t="shared" si="312"/>
        <v>3</v>
      </c>
      <c r="Q3351">
        <f t="shared" si="313"/>
        <v>9</v>
      </c>
      <c r="R3351">
        <f t="shared" si="314"/>
        <v>2020</v>
      </c>
    </row>
    <row r="3352" spans="1:18" x14ac:dyDescent="0.25">
      <c r="A3352" s="2" t="s">
        <v>4364</v>
      </c>
      <c r="B3352" s="2" t="s">
        <v>114</v>
      </c>
      <c r="C3352" s="2" t="s">
        <v>70</v>
      </c>
      <c r="D3352" s="2" t="s">
        <v>191</v>
      </c>
      <c r="E3352" s="2" t="s">
        <v>2624</v>
      </c>
      <c r="F3352" s="3">
        <v>44137</v>
      </c>
      <c r="G3352" s="2">
        <v>1</v>
      </c>
      <c r="H3352" s="11">
        <f>VLOOKUP(B3352,[1]!Product_Data[#Data],4,0)</f>
        <v>545</v>
      </c>
      <c r="I3352" s="11">
        <f>VLOOKUP(B3352,[1]!Product_Data[#Data],3,0)</f>
        <v>425</v>
      </c>
      <c r="J3352" s="11">
        <f t="shared" si="315"/>
        <v>425</v>
      </c>
      <c r="K3352" s="11">
        <f t="shared" si="316"/>
        <v>545</v>
      </c>
      <c r="L3352" s="11">
        <f t="shared" si="317"/>
        <v>120</v>
      </c>
      <c r="M3352" t="str">
        <f>VLOOKUP(C3352,[1]!Location_Data[#Data],2,0)</f>
        <v>Clovis</v>
      </c>
      <c r="N3352" t="str">
        <f>VLOOKUP(D3352,[1]!Salespeople_Data[#Data],2,0)</f>
        <v>Robert Reed</v>
      </c>
      <c r="O3352" t="str">
        <f>VLOOKUP(E3352,[1]!Customer_Data[#Data],2,0)</f>
        <v>Daniel Dixon</v>
      </c>
      <c r="P3352" s="15">
        <f t="shared" si="312"/>
        <v>2</v>
      </c>
      <c r="Q3352">
        <f t="shared" si="313"/>
        <v>11</v>
      </c>
      <c r="R3352">
        <f t="shared" si="314"/>
        <v>2020</v>
      </c>
    </row>
    <row r="3353" spans="1:18" x14ac:dyDescent="0.25">
      <c r="A3353" s="4" t="s">
        <v>4365</v>
      </c>
      <c r="B3353" s="4" t="s">
        <v>752</v>
      </c>
      <c r="C3353" s="4" t="s">
        <v>467</v>
      </c>
      <c r="D3353" s="4" t="s">
        <v>359</v>
      </c>
      <c r="E3353" s="4" t="s">
        <v>766</v>
      </c>
      <c r="F3353" s="5">
        <v>44195</v>
      </c>
      <c r="G3353" s="4">
        <v>1</v>
      </c>
      <c r="H3353" s="11">
        <f>VLOOKUP(B3353,[1]!Product_Data[#Data],4,0)</f>
        <v>95</v>
      </c>
      <c r="I3353" s="11">
        <f>VLOOKUP(B3353,[1]!Product_Data[#Data],3,0)</f>
        <v>61</v>
      </c>
      <c r="J3353" s="11">
        <f t="shared" si="315"/>
        <v>61</v>
      </c>
      <c r="K3353" s="11">
        <f t="shared" si="316"/>
        <v>95</v>
      </c>
      <c r="L3353" s="11">
        <f t="shared" si="317"/>
        <v>34</v>
      </c>
      <c r="M3353" t="str">
        <f>VLOOKUP(C3353,[1]!Location_Data[#Data],2,0)</f>
        <v>Garden Grove</v>
      </c>
      <c r="N3353" t="str">
        <f>VLOOKUP(D3353,[1]!Salespeople_Data[#Data],2,0)</f>
        <v>Eugene Holmes</v>
      </c>
      <c r="O3353" t="str">
        <f>VLOOKUP(E3353,[1]!Customer_Data[#Data],2,0)</f>
        <v>Ryan Bailey</v>
      </c>
      <c r="P3353" s="15">
        <f t="shared" si="312"/>
        <v>4</v>
      </c>
      <c r="Q3353">
        <f t="shared" si="313"/>
        <v>12</v>
      </c>
      <c r="R3353">
        <f t="shared" si="314"/>
        <v>2020</v>
      </c>
    </row>
    <row r="3354" spans="1:18" x14ac:dyDescent="0.25">
      <c r="A3354" s="2" t="s">
        <v>4366</v>
      </c>
      <c r="B3354" s="2" t="s">
        <v>144</v>
      </c>
      <c r="C3354" s="2" t="s">
        <v>190</v>
      </c>
      <c r="D3354" s="2" t="s">
        <v>25</v>
      </c>
      <c r="E3354" s="2" t="s">
        <v>3134</v>
      </c>
      <c r="F3354" s="3">
        <v>44064</v>
      </c>
      <c r="G3354" s="2">
        <v>1</v>
      </c>
      <c r="H3354" s="11">
        <f>VLOOKUP(B3354,[1]!Product_Data[#Data],4,0)</f>
        <v>2410</v>
      </c>
      <c r="I3354" s="11">
        <f>VLOOKUP(B3354,[1]!Product_Data[#Data],3,0)</f>
        <v>1518</v>
      </c>
      <c r="J3354" s="11">
        <f t="shared" si="315"/>
        <v>1518</v>
      </c>
      <c r="K3354" s="11">
        <f t="shared" si="316"/>
        <v>2410</v>
      </c>
      <c r="L3354" s="11">
        <f t="shared" si="317"/>
        <v>892</v>
      </c>
      <c r="M3354" t="str">
        <f>VLOOKUP(C3354,[1]!Location_Data[#Data],2,0)</f>
        <v>Oakland</v>
      </c>
      <c r="N3354" t="str">
        <f>VLOOKUP(D3354,[1]!Salespeople_Data[#Data],2,0)</f>
        <v>Brian Davis</v>
      </c>
      <c r="O3354" t="str">
        <f>VLOOKUP(E3354,[1]!Customer_Data[#Data],2,0)</f>
        <v>Juan Hunt</v>
      </c>
      <c r="P3354" s="15">
        <f t="shared" si="312"/>
        <v>6</v>
      </c>
      <c r="Q3354">
        <f t="shared" si="313"/>
        <v>8</v>
      </c>
      <c r="R3354">
        <f t="shared" si="314"/>
        <v>2020</v>
      </c>
    </row>
    <row r="3355" spans="1:18" x14ac:dyDescent="0.25">
      <c r="A3355" s="4" t="s">
        <v>4367</v>
      </c>
      <c r="B3355" s="4" t="s">
        <v>435</v>
      </c>
      <c r="C3355" s="4" t="s">
        <v>9</v>
      </c>
      <c r="D3355" s="4" t="s">
        <v>10</v>
      </c>
      <c r="E3355" s="4" t="s">
        <v>1311</v>
      </c>
      <c r="F3355" s="5">
        <v>44159</v>
      </c>
      <c r="G3355" s="4">
        <v>4</v>
      </c>
      <c r="H3355" s="11">
        <f>VLOOKUP(B3355,[1]!Product_Data[#Data],4,0)</f>
        <v>2141</v>
      </c>
      <c r="I3355" s="11">
        <f>VLOOKUP(B3355,[1]!Product_Data[#Data],3,0)</f>
        <v>1777</v>
      </c>
      <c r="J3355" s="11">
        <f t="shared" si="315"/>
        <v>7108</v>
      </c>
      <c r="K3355" s="11">
        <f t="shared" si="316"/>
        <v>8564</v>
      </c>
      <c r="L3355" s="11">
        <f t="shared" si="317"/>
        <v>1456</v>
      </c>
      <c r="M3355" t="str">
        <f>VLOOKUP(C3355,[1]!Location_Data[#Data],2,0)</f>
        <v>San Mateo</v>
      </c>
      <c r="N3355" t="str">
        <f>VLOOKUP(D3355,[1]!Salespeople_Data[#Data],2,0)</f>
        <v>Justin Lynch</v>
      </c>
      <c r="O3355" t="str">
        <f>VLOOKUP(E3355,[1]!Customer_Data[#Data],2,0)</f>
        <v>Alan Scott</v>
      </c>
      <c r="P3355" s="15">
        <f t="shared" si="312"/>
        <v>3</v>
      </c>
      <c r="Q3355">
        <f t="shared" si="313"/>
        <v>11</v>
      </c>
      <c r="R3355">
        <f t="shared" si="314"/>
        <v>2020</v>
      </c>
    </row>
    <row r="3356" spans="1:18" x14ac:dyDescent="0.25">
      <c r="A3356" s="2" t="s">
        <v>4368</v>
      </c>
      <c r="B3356" s="2" t="s">
        <v>348</v>
      </c>
      <c r="C3356" s="2" t="s">
        <v>596</v>
      </c>
      <c r="D3356" s="2" t="s">
        <v>345</v>
      </c>
      <c r="E3356" s="2" t="s">
        <v>1441</v>
      </c>
      <c r="F3356" s="3">
        <v>43960</v>
      </c>
      <c r="G3356" s="2">
        <v>1</v>
      </c>
      <c r="H3356" s="11">
        <f>VLOOKUP(B3356,[1]!Product_Data[#Data],4,0)</f>
        <v>603</v>
      </c>
      <c r="I3356" s="11">
        <f>VLOOKUP(B3356,[1]!Product_Data[#Data],3,0)</f>
        <v>416</v>
      </c>
      <c r="J3356" s="11">
        <f t="shared" si="315"/>
        <v>416</v>
      </c>
      <c r="K3356" s="11">
        <f t="shared" si="316"/>
        <v>603</v>
      </c>
      <c r="L3356" s="11">
        <f t="shared" si="317"/>
        <v>187</v>
      </c>
      <c r="M3356" t="str">
        <f>VLOOKUP(C3356,[1]!Location_Data[#Data],2,0)</f>
        <v>Fremont</v>
      </c>
      <c r="N3356" t="str">
        <f>VLOOKUP(D3356,[1]!Salespeople_Data[#Data],2,0)</f>
        <v>Larry Marshall</v>
      </c>
      <c r="O3356" t="str">
        <f>VLOOKUP(E3356,[1]!Customer_Data[#Data],2,0)</f>
        <v>Sean Knight</v>
      </c>
      <c r="P3356" s="15">
        <f t="shared" si="312"/>
        <v>7</v>
      </c>
      <c r="Q3356">
        <f t="shared" si="313"/>
        <v>5</v>
      </c>
      <c r="R3356">
        <f t="shared" si="314"/>
        <v>2020</v>
      </c>
    </row>
    <row r="3357" spans="1:18" x14ac:dyDescent="0.25">
      <c r="A3357" s="4" t="s">
        <v>4369</v>
      </c>
      <c r="B3357" s="4" t="s">
        <v>109</v>
      </c>
      <c r="C3357" s="4" t="s">
        <v>19</v>
      </c>
      <c r="D3357" s="4" t="s">
        <v>250</v>
      </c>
      <c r="E3357" s="4" t="s">
        <v>882</v>
      </c>
      <c r="F3357" s="5">
        <v>44030</v>
      </c>
      <c r="G3357" s="4">
        <v>1</v>
      </c>
      <c r="H3357" s="11">
        <f>VLOOKUP(B3357,[1]!Product_Data[#Data],4,0)</f>
        <v>1783</v>
      </c>
      <c r="I3357" s="11">
        <f>VLOOKUP(B3357,[1]!Product_Data[#Data],3,0)</f>
        <v>1230</v>
      </c>
      <c r="J3357" s="11">
        <f t="shared" si="315"/>
        <v>1230</v>
      </c>
      <c r="K3357" s="11">
        <f t="shared" si="316"/>
        <v>1783</v>
      </c>
      <c r="L3357" s="11">
        <f t="shared" si="317"/>
        <v>553</v>
      </c>
      <c r="M3357" t="str">
        <f>VLOOKUP(C3357,[1]!Location_Data[#Data],2,0)</f>
        <v>Berkeley</v>
      </c>
      <c r="N3357" t="str">
        <f>VLOOKUP(D3357,[1]!Salespeople_Data[#Data],2,0)</f>
        <v>Martin Carr</v>
      </c>
      <c r="O3357" t="str">
        <f>VLOOKUP(E3357,[1]!Customer_Data[#Data],2,0)</f>
        <v>Jonathan Hawkins</v>
      </c>
      <c r="P3357" s="15">
        <f t="shared" si="312"/>
        <v>7</v>
      </c>
      <c r="Q3357">
        <f t="shared" si="313"/>
        <v>7</v>
      </c>
      <c r="R3357">
        <f t="shared" si="314"/>
        <v>2020</v>
      </c>
    </row>
    <row r="3358" spans="1:18" x14ac:dyDescent="0.25">
      <c r="A3358" s="2" t="s">
        <v>4370</v>
      </c>
      <c r="B3358" s="2" t="s">
        <v>325</v>
      </c>
      <c r="C3358" s="2" t="s">
        <v>135</v>
      </c>
      <c r="D3358" s="2" t="s">
        <v>116</v>
      </c>
      <c r="E3358" s="2" t="s">
        <v>699</v>
      </c>
      <c r="F3358" s="3">
        <v>44073</v>
      </c>
      <c r="G3358" s="2">
        <v>1</v>
      </c>
      <c r="H3358" s="11">
        <f>VLOOKUP(B3358,[1]!Product_Data[#Data],4,0)</f>
        <v>1526</v>
      </c>
      <c r="I3358" s="11">
        <f>VLOOKUP(B3358,[1]!Product_Data[#Data],3,0)</f>
        <v>1251</v>
      </c>
      <c r="J3358" s="11">
        <f t="shared" si="315"/>
        <v>1251</v>
      </c>
      <c r="K3358" s="11">
        <f t="shared" si="316"/>
        <v>1526</v>
      </c>
      <c r="L3358" s="11">
        <f t="shared" si="317"/>
        <v>275</v>
      </c>
      <c r="M3358" t="str">
        <f>VLOOKUP(C3358,[1]!Location_Data[#Data],2,0)</f>
        <v>Oxnard</v>
      </c>
      <c r="N3358" t="str">
        <f>VLOOKUP(D3358,[1]!Salespeople_Data[#Data],2,0)</f>
        <v>Roger Ramos</v>
      </c>
      <c r="O3358" t="str">
        <f>VLOOKUP(E3358,[1]!Customer_Data[#Data],2,0)</f>
        <v>Juan Harvey</v>
      </c>
      <c r="P3358" s="15">
        <f t="shared" si="312"/>
        <v>1</v>
      </c>
      <c r="Q3358">
        <f t="shared" si="313"/>
        <v>8</v>
      </c>
      <c r="R3358">
        <f t="shared" si="314"/>
        <v>2020</v>
      </c>
    </row>
    <row r="3359" spans="1:18" x14ac:dyDescent="0.25">
      <c r="A3359" s="4" t="s">
        <v>4371</v>
      </c>
      <c r="B3359" s="4" t="s">
        <v>78</v>
      </c>
      <c r="C3359" s="4" t="s">
        <v>66</v>
      </c>
      <c r="D3359" s="4" t="s">
        <v>178</v>
      </c>
      <c r="E3359" s="4" t="s">
        <v>4001</v>
      </c>
      <c r="F3359" s="5">
        <v>44068</v>
      </c>
      <c r="G3359" s="4">
        <v>1</v>
      </c>
      <c r="H3359" s="11">
        <f>VLOOKUP(B3359,[1]!Product_Data[#Data],4,0)</f>
        <v>1380</v>
      </c>
      <c r="I3359" s="11">
        <f>VLOOKUP(B3359,[1]!Product_Data[#Data],3,0)</f>
        <v>1090</v>
      </c>
      <c r="J3359" s="11">
        <f t="shared" si="315"/>
        <v>1090</v>
      </c>
      <c r="K3359" s="11">
        <f t="shared" si="316"/>
        <v>1380</v>
      </c>
      <c r="L3359" s="11">
        <f t="shared" si="317"/>
        <v>290</v>
      </c>
      <c r="M3359" t="str">
        <f>VLOOKUP(C3359,[1]!Location_Data[#Data],2,0)</f>
        <v>Ontario</v>
      </c>
      <c r="N3359" t="str">
        <f>VLOOKUP(D3359,[1]!Salespeople_Data[#Data],2,0)</f>
        <v>Joshua Taylor</v>
      </c>
      <c r="O3359" t="str">
        <f>VLOOKUP(E3359,[1]!Customer_Data[#Data],2,0)</f>
        <v>Wayne Ortiz</v>
      </c>
      <c r="P3359" s="15">
        <f t="shared" si="312"/>
        <v>3</v>
      </c>
      <c r="Q3359">
        <f t="shared" si="313"/>
        <v>8</v>
      </c>
      <c r="R3359">
        <f t="shared" si="314"/>
        <v>2020</v>
      </c>
    </row>
    <row r="3360" spans="1:18" x14ac:dyDescent="0.25">
      <c r="A3360" s="2" t="s">
        <v>4372</v>
      </c>
      <c r="B3360" s="2" t="s">
        <v>18</v>
      </c>
      <c r="C3360" s="2" t="s">
        <v>120</v>
      </c>
      <c r="D3360" s="2" t="s">
        <v>116</v>
      </c>
      <c r="E3360" s="2" t="s">
        <v>1710</v>
      </c>
      <c r="F3360" s="3">
        <v>43869</v>
      </c>
      <c r="G3360" s="2">
        <v>1</v>
      </c>
      <c r="H3360" s="11">
        <f>VLOOKUP(B3360,[1]!Product_Data[#Data],4,0)</f>
        <v>880</v>
      </c>
      <c r="I3360" s="11">
        <f>VLOOKUP(B3360,[1]!Product_Data[#Data],3,0)</f>
        <v>634</v>
      </c>
      <c r="J3360" s="11">
        <f t="shared" si="315"/>
        <v>634</v>
      </c>
      <c r="K3360" s="11">
        <f t="shared" si="316"/>
        <v>880</v>
      </c>
      <c r="L3360" s="11">
        <f t="shared" si="317"/>
        <v>246</v>
      </c>
      <c r="M3360" t="str">
        <f>VLOOKUP(C3360,[1]!Location_Data[#Data],2,0)</f>
        <v>Elk Grove</v>
      </c>
      <c r="N3360" t="str">
        <f>VLOOKUP(D3360,[1]!Salespeople_Data[#Data],2,0)</f>
        <v>Roger Ramos</v>
      </c>
      <c r="O3360" t="str">
        <f>VLOOKUP(E3360,[1]!Customer_Data[#Data],2,0)</f>
        <v>Kevin Wheeler</v>
      </c>
      <c r="P3360" s="15">
        <f t="shared" si="312"/>
        <v>7</v>
      </c>
      <c r="Q3360">
        <f t="shared" si="313"/>
        <v>2</v>
      </c>
      <c r="R3360">
        <f t="shared" si="314"/>
        <v>2020</v>
      </c>
    </row>
    <row r="3361" spans="1:18" x14ac:dyDescent="0.25">
      <c r="A3361" s="4" t="s">
        <v>4373</v>
      </c>
      <c r="B3361" s="4" t="s">
        <v>553</v>
      </c>
      <c r="C3361" s="4" t="s">
        <v>253</v>
      </c>
      <c r="D3361" s="4" t="s">
        <v>225</v>
      </c>
      <c r="E3361" s="4" t="s">
        <v>1313</v>
      </c>
      <c r="F3361" s="5">
        <v>43851</v>
      </c>
      <c r="G3361" s="4">
        <v>1</v>
      </c>
      <c r="H3361" s="11">
        <f>VLOOKUP(B3361,[1]!Product_Data[#Data],4,0)</f>
        <v>1798</v>
      </c>
      <c r="I3361" s="11">
        <f>VLOOKUP(B3361,[1]!Product_Data[#Data],3,0)</f>
        <v>971</v>
      </c>
      <c r="J3361" s="11">
        <f t="shared" si="315"/>
        <v>971</v>
      </c>
      <c r="K3361" s="11">
        <f t="shared" si="316"/>
        <v>1798</v>
      </c>
      <c r="L3361" s="11">
        <f t="shared" si="317"/>
        <v>827</v>
      </c>
      <c r="M3361" t="str">
        <f>VLOOKUP(C3361,[1]!Location_Data[#Data],2,0)</f>
        <v>Bakersfield</v>
      </c>
      <c r="N3361" t="str">
        <f>VLOOKUP(D3361,[1]!Salespeople_Data[#Data],2,0)</f>
        <v>Andrew Bowman</v>
      </c>
      <c r="O3361" t="str">
        <f>VLOOKUP(E3361,[1]!Customer_Data[#Data],2,0)</f>
        <v>Joshua Little</v>
      </c>
      <c r="P3361" s="15">
        <f t="shared" si="312"/>
        <v>3</v>
      </c>
      <c r="Q3361">
        <f t="shared" si="313"/>
        <v>1</v>
      </c>
      <c r="R3361">
        <f t="shared" si="314"/>
        <v>2020</v>
      </c>
    </row>
    <row r="3362" spans="1:18" x14ac:dyDescent="0.25">
      <c r="A3362" s="2" t="s">
        <v>4374</v>
      </c>
      <c r="B3362" s="2" t="s">
        <v>125</v>
      </c>
      <c r="C3362" s="2" t="s">
        <v>135</v>
      </c>
      <c r="D3362" s="2" t="s">
        <v>239</v>
      </c>
      <c r="E3362" s="2" t="s">
        <v>1637</v>
      </c>
      <c r="F3362" s="3">
        <v>44140</v>
      </c>
      <c r="G3362" s="2">
        <v>3</v>
      </c>
      <c r="H3362" s="11">
        <f>VLOOKUP(B3362,[1]!Product_Data[#Data],4,0)</f>
        <v>1826</v>
      </c>
      <c r="I3362" s="11">
        <f>VLOOKUP(B3362,[1]!Product_Data[#Data],3,0)</f>
        <v>1443</v>
      </c>
      <c r="J3362" s="11">
        <f t="shared" si="315"/>
        <v>4329</v>
      </c>
      <c r="K3362" s="11">
        <f t="shared" si="316"/>
        <v>5478</v>
      </c>
      <c r="L3362" s="11">
        <f t="shared" si="317"/>
        <v>1149</v>
      </c>
      <c r="M3362" t="str">
        <f>VLOOKUP(C3362,[1]!Location_Data[#Data],2,0)</f>
        <v>Oxnard</v>
      </c>
      <c r="N3362" t="str">
        <f>VLOOKUP(D3362,[1]!Salespeople_Data[#Data],2,0)</f>
        <v>John Reyes</v>
      </c>
      <c r="O3362" t="str">
        <f>VLOOKUP(E3362,[1]!Customer_Data[#Data],2,0)</f>
        <v>Peter Freeman</v>
      </c>
      <c r="P3362" s="15">
        <f t="shared" si="312"/>
        <v>5</v>
      </c>
      <c r="Q3362">
        <f t="shared" si="313"/>
        <v>11</v>
      </c>
      <c r="R3362">
        <f t="shared" si="314"/>
        <v>2020</v>
      </c>
    </row>
    <row r="3363" spans="1:18" x14ac:dyDescent="0.25">
      <c r="A3363" s="4" t="s">
        <v>4375</v>
      </c>
      <c r="B3363" s="4" t="s">
        <v>370</v>
      </c>
      <c r="C3363" s="4" t="s">
        <v>215</v>
      </c>
      <c r="D3363" s="4" t="s">
        <v>30</v>
      </c>
      <c r="E3363" s="4" t="s">
        <v>905</v>
      </c>
      <c r="F3363" s="5">
        <v>44142</v>
      </c>
      <c r="G3363" s="4">
        <v>1</v>
      </c>
      <c r="H3363" s="11">
        <f>VLOOKUP(B3363,[1]!Product_Data[#Data],4,0)</f>
        <v>771</v>
      </c>
      <c r="I3363" s="11">
        <f>VLOOKUP(B3363,[1]!Product_Data[#Data],3,0)</f>
        <v>648</v>
      </c>
      <c r="J3363" s="11">
        <f t="shared" si="315"/>
        <v>648</v>
      </c>
      <c r="K3363" s="11">
        <f t="shared" si="316"/>
        <v>771</v>
      </c>
      <c r="L3363" s="11">
        <f t="shared" si="317"/>
        <v>123</v>
      </c>
      <c r="M3363" t="str">
        <f>VLOOKUP(C3363,[1]!Location_Data[#Data],2,0)</f>
        <v>El Cajon</v>
      </c>
      <c r="N3363" t="str">
        <f>VLOOKUP(D3363,[1]!Salespeople_Data[#Data],2,0)</f>
        <v>Carl Hall</v>
      </c>
      <c r="O3363" t="str">
        <f>VLOOKUP(E3363,[1]!Customer_Data[#Data],2,0)</f>
        <v>Clarence Warren</v>
      </c>
      <c r="P3363" s="15">
        <f t="shared" si="312"/>
        <v>7</v>
      </c>
      <c r="Q3363">
        <f t="shared" si="313"/>
        <v>11</v>
      </c>
      <c r="R3363">
        <f t="shared" si="314"/>
        <v>2020</v>
      </c>
    </row>
    <row r="3364" spans="1:18" x14ac:dyDescent="0.25">
      <c r="A3364" s="2" t="s">
        <v>4376</v>
      </c>
      <c r="B3364" s="2" t="s">
        <v>144</v>
      </c>
      <c r="C3364" s="2" t="s">
        <v>458</v>
      </c>
      <c r="D3364" s="2" t="s">
        <v>111</v>
      </c>
      <c r="E3364" s="2" t="s">
        <v>601</v>
      </c>
      <c r="F3364" s="3">
        <v>43951</v>
      </c>
      <c r="G3364" s="2">
        <v>2</v>
      </c>
      <c r="H3364" s="11">
        <f>VLOOKUP(B3364,[1]!Product_Data[#Data],4,0)</f>
        <v>2410</v>
      </c>
      <c r="I3364" s="11">
        <f>VLOOKUP(B3364,[1]!Product_Data[#Data],3,0)</f>
        <v>1518</v>
      </c>
      <c r="J3364" s="11">
        <f t="shared" si="315"/>
        <v>3036</v>
      </c>
      <c r="K3364" s="11">
        <f t="shared" si="316"/>
        <v>4820</v>
      </c>
      <c r="L3364" s="11">
        <f t="shared" si="317"/>
        <v>1784</v>
      </c>
      <c r="M3364" t="str">
        <f>VLOOKUP(C3364,[1]!Location_Data[#Data],2,0)</f>
        <v>Fontana</v>
      </c>
      <c r="N3364" t="str">
        <f>VLOOKUP(D3364,[1]!Salespeople_Data[#Data],2,0)</f>
        <v>Ryan Welch</v>
      </c>
      <c r="O3364" t="str">
        <f>VLOOKUP(E3364,[1]!Customer_Data[#Data],2,0)</f>
        <v>Brandon Dixon</v>
      </c>
      <c r="P3364" s="15">
        <f t="shared" si="312"/>
        <v>5</v>
      </c>
      <c r="Q3364">
        <f t="shared" si="313"/>
        <v>4</v>
      </c>
      <c r="R3364">
        <f t="shared" si="314"/>
        <v>2020</v>
      </c>
    </row>
    <row r="3365" spans="1:18" x14ac:dyDescent="0.25">
      <c r="A3365" s="4" t="s">
        <v>4377</v>
      </c>
      <c r="B3365" s="4" t="s">
        <v>164</v>
      </c>
      <c r="C3365" s="4" t="s">
        <v>386</v>
      </c>
      <c r="D3365" s="4" t="s">
        <v>96</v>
      </c>
      <c r="E3365" s="4" t="s">
        <v>1165</v>
      </c>
      <c r="F3365" s="5">
        <v>43896</v>
      </c>
      <c r="G3365" s="4">
        <v>1</v>
      </c>
      <c r="H3365" s="11">
        <f>VLOOKUP(B3365,[1]!Product_Data[#Data],4,0)</f>
        <v>637</v>
      </c>
      <c r="I3365" s="11">
        <f>VLOOKUP(B3365,[1]!Product_Data[#Data],3,0)</f>
        <v>389</v>
      </c>
      <c r="J3365" s="11">
        <f t="shared" si="315"/>
        <v>389</v>
      </c>
      <c r="K3365" s="11">
        <f t="shared" si="316"/>
        <v>637</v>
      </c>
      <c r="L3365" s="11">
        <f t="shared" si="317"/>
        <v>248</v>
      </c>
      <c r="M3365" t="str">
        <f>VLOOKUP(C3365,[1]!Location_Data[#Data],2,0)</f>
        <v>Carlsbad</v>
      </c>
      <c r="N3365" t="str">
        <f>VLOOKUP(D3365,[1]!Salespeople_Data[#Data],2,0)</f>
        <v>Brian Thomas</v>
      </c>
      <c r="O3365" t="str">
        <f>VLOOKUP(E3365,[1]!Customer_Data[#Data],2,0)</f>
        <v>Aaron Miller</v>
      </c>
      <c r="P3365" s="15">
        <f t="shared" si="312"/>
        <v>6</v>
      </c>
      <c r="Q3365">
        <f t="shared" si="313"/>
        <v>3</v>
      </c>
      <c r="R3365">
        <f t="shared" si="314"/>
        <v>2020</v>
      </c>
    </row>
    <row r="3366" spans="1:18" x14ac:dyDescent="0.25">
      <c r="A3366" s="2" t="s">
        <v>4378</v>
      </c>
      <c r="B3366" s="2" t="s">
        <v>168</v>
      </c>
      <c r="C3366" s="2" t="s">
        <v>731</v>
      </c>
      <c r="D3366" s="2" t="s">
        <v>239</v>
      </c>
      <c r="E3366" s="2" t="s">
        <v>814</v>
      </c>
      <c r="F3366" s="3">
        <v>44069</v>
      </c>
      <c r="G3366" s="2">
        <v>1</v>
      </c>
      <c r="H3366" s="11">
        <f>VLOOKUP(B3366,[1]!Product_Data[#Data],4,0)</f>
        <v>112</v>
      </c>
      <c r="I3366" s="11">
        <f>VLOOKUP(B3366,[1]!Product_Data[#Data],3,0)</f>
        <v>90</v>
      </c>
      <c r="J3366" s="11">
        <f t="shared" si="315"/>
        <v>90</v>
      </c>
      <c r="K3366" s="11">
        <f t="shared" si="316"/>
        <v>112</v>
      </c>
      <c r="L3366" s="11">
        <f t="shared" si="317"/>
        <v>22</v>
      </c>
      <c r="M3366" t="str">
        <f>VLOOKUP(C3366,[1]!Location_Data[#Data],2,0)</f>
        <v>Costa Mesa</v>
      </c>
      <c r="N3366" t="str">
        <f>VLOOKUP(D3366,[1]!Salespeople_Data[#Data],2,0)</f>
        <v>John Reyes</v>
      </c>
      <c r="O3366" t="str">
        <f>VLOOKUP(E3366,[1]!Customer_Data[#Data],2,0)</f>
        <v>Juan Rivera</v>
      </c>
      <c r="P3366" s="15">
        <f t="shared" si="312"/>
        <v>4</v>
      </c>
      <c r="Q3366">
        <f t="shared" si="313"/>
        <v>8</v>
      </c>
      <c r="R3366">
        <f t="shared" si="314"/>
        <v>2020</v>
      </c>
    </row>
    <row r="3367" spans="1:18" x14ac:dyDescent="0.25">
      <c r="A3367" s="4" t="s">
        <v>4379</v>
      </c>
      <c r="B3367" s="4" t="s">
        <v>94</v>
      </c>
      <c r="C3367" s="4" t="s">
        <v>527</v>
      </c>
      <c r="D3367" s="4" t="s">
        <v>71</v>
      </c>
      <c r="E3367" s="4" t="s">
        <v>1677</v>
      </c>
      <c r="F3367" s="5">
        <v>44162</v>
      </c>
      <c r="G3367" s="4">
        <v>3</v>
      </c>
      <c r="H3367" s="11">
        <f>VLOOKUP(B3367,[1]!Product_Data[#Data],4,0)</f>
        <v>1639</v>
      </c>
      <c r="I3367" s="11">
        <f>VLOOKUP(B3367,[1]!Product_Data[#Data],3,0)</f>
        <v>1295</v>
      </c>
      <c r="J3367" s="11">
        <f t="shared" si="315"/>
        <v>3885</v>
      </c>
      <c r="K3367" s="11">
        <f t="shared" si="316"/>
        <v>4917</v>
      </c>
      <c r="L3367" s="11">
        <f t="shared" si="317"/>
        <v>1032</v>
      </c>
      <c r="M3367" t="str">
        <f>VLOOKUP(C3367,[1]!Location_Data[#Data],2,0)</f>
        <v>Stockton</v>
      </c>
      <c r="N3367" t="str">
        <f>VLOOKUP(D3367,[1]!Salespeople_Data[#Data],2,0)</f>
        <v>Gary Rodriguez</v>
      </c>
      <c r="O3367" t="str">
        <f>VLOOKUP(E3367,[1]!Customer_Data[#Data],2,0)</f>
        <v>Brandon Wood</v>
      </c>
      <c r="P3367" s="15">
        <f t="shared" si="312"/>
        <v>6</v>
      </c>
      <c r="Q3367">
        <f t="shared" si="313"/>
        <v>11</v>
      </c>
      <c r="R3367">
        <f t="shared" si="314"/>
        <v>2020</v>
      </c>
    </row>
    <row r="3368" spans="1:18" x14ac:dyDescent="0.25">
      <c r="A3368" s="2" t="s">
        <v>4380</v>
      </c>
      <c r="B3368" s="2" t="s">
        <v>125</v>
      </c>
      <c r="C3368" s="2" t="s">
        <v>52</v>
      </c>
      <c r="D3368" s="2" t="s">
        <v>40</v>
      </c>
      <c r="E3368" s="2" t="s">
        <v>121</v>
      </c>
      <c r="F3368" s="3">
        <v>43956</v>
      </c>
      <c r="G3368" s="2">
        <v>1</v>
      </c>
      <c r="H3368" s="11">
        <f>VLOOKUP(B3368,[1]!Product_Data[#Data],4,0)</f>
        <v>1826</v>
      </c>
      <c r="I3368" s="11">
        <f>VLOOKUP(B3368,[1]!Product_Data[#Data],3,0)</f>
        <v>1443</v>
      </c>
      <c r="J3368" s="11">
        <f t="shared" si="315"/>
        <v>1443</v>
      </c>
      <c r="K3368" s="11">
        <f t="shared" si="316"/>
        <v>1826</v>
      </c>
      <c r="L3368" s="11">
        <f t="shared" si="317"/>
        <v>383</v>
      </c>
      <c r="M3368" t="str">
        <f>VLOOKUP(C3368,[1]!Location_Data[#Data],2,0)</f>
        <v>Pasadena</v>
      </c>
      <c r="N3368" t="str">
        <f>VLOOKUP(D3368,[1]!Salespeople_Data[#Data],2,0)</f>
        <v>Brian Hansen</v>
      </c>
      <c r="O3368" t="str">
        <f>VLOOKUP(E3368,[1]!Customer_Data[#Data],2,0)</f>
        <v>Steven Walker</v>
      </c>
      <c r="P3368" s="15">
        <f t="shared" si="312"/>
        <v>3</v>
      </c>
      <c r="Q3368">
        <f t="shared" si="313"/>
        <v>5</v>
      </c>
      <c r="R3368">
        <f t="shared" si="314"/>
        <v>2020</v>
      </c>
    </row>
    <row r="3369" spans="1:18" x14ac:dyDescent="0.25">
      <c r="A3369" s="4" t="s">
        <v>4381</v>
      </c>
      <c r="B3369" s="4" t="s">
        <v>603</v>
      </c>
      <c r="C3369" s="4" t="s">
        <v>302</v>
      </c>
      <c r="D3369" s="4" t="s">
        <v>413</v>
      </c>
      <c r="E3369" s="4" t="s">
        <v>1767</v>
      </c>
      <c r="F3369" s="5">
        <v>44156</v>
      </c>
      <c r="G3369" s="4">
        <v>2</v>
      </c>
      <c r="H3369" s="11">
        <f>VLOOKUP(B3369,[1]!Product_Data[#Data],4,0)</f>
        <v>2495</v>
      </c>
      <c r="I3369" s="11">
        <f>VLOOKUP(B3369,[1]!Product_Data[#Data],3,0)</f>
        <v>1896</v>
      </c>
      <c r="J3369" s="11">
        <f t="shared" si="315"/>
        <v>3792</v>
      </c>
      <c r="K3369" s="11">
        <f t="shared" si="316"/>
        <v>4990</v>
      </c>
      <c r="L3369" s="11">
        <f t="shared" si="317"/>
        <v>1198</v>
      </c>
      <c r="M3369" t="str">
        <f>VLOOKUP(C3369,[1]!Location_Data[#Data],2,0)</f>
        <v>Santa Rosa</v>
      </c>
      <c r="N3369" t="str">
        <f>VLOOKUP(D3369,[1]!Salespeople_Data[#Data],2,0)</f>
        <v>Kenneth Bradley</v>
      </c>
      <c r="O3369" t="str">
        <f>VLOOKUP(E3369,[1]!Customer_Data[#Data],2,0)</f>
        <v>Jeremy Gomez</v>
      </c>
      <c r="P3369" s="15">
        <f t="shared" si="312"/>
        <v>7</v>
      </c>
      <c r="Q3369">
        <f t="shared" si="313"/>
        <v>11</v>
      </c>
      <c r="R3369">
        <f t="shared" si="314"/>
        <v>2020</v>
      </c>
    </row>
    <row r="3370" spans="1:18" x14ac:dyDescent="0.25">
      <c r="A3370" s="2" t="s">
        <v>4382</v>
      </c>
      <c r="B3370" s="2" t="s">
        <v>125</v>
      </c>
      <c r="C3370" s="2" t="s">
        <v>490</v>
      </c>
      <c r="D3370" s="2" t="s">
        <v>91</v>
      </c>
      <c r="E3370" s="2" t="s">
        <v>660</v>
      </c>
      <c r="F3370" s="3">
        <v>44102</v>
      </c>
      <c r="G3370" s="2">
        <v>4</v>
      </c>
      <c r="H3370" s="11">
        <f>VLOOKUP(B3370,[1]!Product_Data[#Data],4,0)</f>
        <v>1826</v>
      </c>
      <c r="I3370" s="11">
        <f>VLOOKUP(B3370,[1]!Product_Data[#Data],3,0)</f>
        <v>1443</v>
      </c>
      <c r="J3370" s="11">
        <f t="shared" si="315"/>
        <v>5772</v>
      </c>
      <c r="K3370" s="11">
        <f t="shared" si="316"/>
        <v>7304</v>
      </c>
      <c r="L3370" s="11">
        <f t="shared" si="317"/>
        <v>1532</v>
      </c>
      <c r="M3370" t="str">
        <f>VLOOKUP(C3370,[1]!Location_Data[#Data],2,0)</f>
        <v>Temecula</v>
      </c>
      <c r="N3370" t="str">
        <f>VLOOKUP(D3370,[1]!Salespeople_Data[#Data],2,0)</f>
        <v>Howard Gardner</v>
      </c>
      <c r="O3370" t="str">
        <f>VLOOKUP(E3370,[1]!Customer_Data[#Data],2,0)</f>
        <v>James Sullivan</v>
      </c>
      <c r="P3370" s="15">
        <f t="shared" si="312"/>
        <v>2</v>
      </c>
      <c r="Q3370">
        <f t="shared" si="313"/>
        <v>9</v>
      </c>
      <c r="R3370">
        <f t="shared" si="314"/>
        <v>2020</v>
      </c>
    </row>
    <row r="3371" spans="1:18" x14ac:dyDescent="0.25">
      <c r="A3371" s="4" t="s">
        <v>4383</v>
      </c>
      <c r="B3371" s="4" t="s">
        <v>560</v>
      </c>
      <c r="C3371" s="4" t="s">
        <v>229</v>
      </c>
      <c r="D3371" s="4" t="s">
        <v>25</v>
      </c>
      <c r="E3371" s="4" t="s">
        <v>1002</v>
      </c>
      <c r="F3371" s="5">
        <v>43894</v>
      </c>
      <c r="G3371" s="4">
        <v>2</v>
      </c>
      <c r="H3371" s="11">
        <f>VLOOKUP(B3371,[1]!Product_Data[#Data],4,0)</f>
        <v>1809</v>
      </c>
      <c r="I3371" s="11">
        <f>VLOOKUP(B3371,[1]!Product_Data[#Data],3,0)</f>
        <v>1067</v>
      </c>
      <c r="J3371" s="11">
        <f t="shared" si="315"/>
        <v>2134</v>
      </c>
      <c r="K3371" s="11">
        <f t="shared" si="316"/>
        <v>3618</v>
      </c>
      <c r="L3371" s="11">
        <f t="shared" si="317"/>
        <v>1484</v>
      </c>
      <c r="M3371" t="str">
        <f>VLOOKUP(C3371,[1]!Location_Data[#Data],2,0)</f>
        <v>San Jose</v>
      </c>
      <c r="N3371" t="str">
        <f>VLOOKUP(D3371,[1]!Salespeople_Data[#Data],2,0)</f>
        <v>Brian Davis</v>
      </c>
      <c r="O3371" t="str">
        <f>VLOOKUP(E3371,[1]!Customer_Data[#Data],2,0)</f>
        <v>Albert Cunningham</v>
      </c>
      <c r="P3371" s="15">
        <f t="shared" si="312"/>
        <v>4</v>
      </c>
      <c r="Q3371">
        <f t="shared" si="313"/>
        <v>3</v>
      </c>
      <c r="R3371">
        <f t="shared" si="314"/>
        <v>2020</v>
      </c>
    </row>
    <row r="3372" spans="1:18" x14ac:dyDescent="0.25">
      <c r="A3372" s="2" t="s">
        <v>4384</v>
      </c>
      <c r="B3372" s="2" t="s">
        <v>168</v>
      </c>
      <c r="C3372" s="2" t="s">
        <v>392</v>
      </c>
      <c r="D3372" s="2" t="s">
        <v>80</v>
      </c>
      <c r="E3372" s="2" t="s">
        <v>1146</v>
      </c>
      <c r="F3372" s="3">
        <v>44050</v>
      </c>
      <c r="G3372" s="2">
        <v>3</v>
      </c>
      <c r="H3372" s="11">
        <f>VLOOKUP(B3372,[1]!Product_Data[#Data],4,0)</f>
        <v>112</v>
      </c>
      <c r="I3372" s="11">
        <f>VLOOKUP(B3372,[1]!Product_Data[#Data],3,0)</f>
        <v>90</v>
      </c>
      <c r="J3372" s="11">
        <f t="shared" si="315"/>
        <v>270</v>
      </c>
      <c r="K3372" s="11">
        <f t="shared" si="316"/>
        <v>336</v>
      </c>
      <c r="L3372" s="11">
        <f t="shared" si="317"/>
        <v>66</v>
      </c>
      <c r="M3372" t="str">
        <f>VLOOKUP(C3372,[1]!Location_Data[#Data],2,0)</f>
        <v>Visalia</v>
      </c>
      <c r="N3372" t="str">
        <f>VLOOKUP(D3372,[1]!Salespeople_Data[#Data],2,0)</f>
        <v>Henry Nelson</v>
      </c>
      <c r="O3372" t="str">
        <f>VLOOKUP(E3372,[1]!Customer_Data[#Data],2,0)</f>
        <v>Jose Wright</v>
      </c>
      <c r="P3372" s="15">
        <f t="shared" si="312"/>
        <v>6</v>
      </c>
      <c r="Q3372">
        <f t="shared" si="313"/>
        <v>8</v>
      </c>
      <c r="R3372">
        <f t="shared" si="314"/>
        <v>2020</v>
      </c>
    </row>
    <row r="3373" spans="1:18" x14ac:dyDescent="0.25">
      <c r="A3373" s="4" t="s">
        <v>4385</v>
      </c>
      <c r="B3373" s="4" t="s">
        <v>256</v>
      </c>
      <c r="C3373" s="4" t="s">
        <v>472</v>
      </c>
      <c r="D3373" s="4" t="s">
        <v>136</v>
      </c>
      <c r="E3373" s="4" t="s">
        <v>606</v>
      </c>
      <c r="F3373" s="5">
        <v>43831</v>
      </c>
      <c r="G3373" s="4">
        <v>1</v>
      </c>
      <c r="H3373" s="11">
        <f>VLOOKUP(B3373,[1]!Product_Data[#Data],4,0)</f>
        <v>596</v>
      </c>
      <c r="I3373" s="11">
        <f>VLOOKUP(B3373,[1]!Product_Data[#Data],3,0)</f>
        <v>358</v>
      </c>
      <c r="J3373" s="11">
        <f t="shared" si="315"/>
        <v>358</v>
      </c>
      <c r="K3373" s="11">
        <f t="shared" si="316"/>
        <v>596</v>
      </c>
      <c r="L3373" s="11">
        <f t="shared" si="317"/>
        <v>238</v>
      </c>
      <c r="M3373" t="str">
        <f>VLOOKUP(C3373,[1]!Location_Data[#Data],2,0)</f>
        <v>Concord</v>
      </c>
      <c r="N3373" t="str">
        <f>VLOOKUP(D3373,[1]!Salespeople_Data[#Data],2,0)</f>
        <v>Clarence Fox</v>
      </c>
      <c r="O3373" t="str">
        <f>VLOOKUP(E3373,[1]!Customer_Data[#Data],2,0)</f>
        <v>Walter Russell</v>
      </c>
      <c r="P3373" s="15">
        <f t="shared" si="312"/>
        <v>4</v>
      </c>
      <c r="Q3373">
        <f t="shared" si="313"/>
        <v>1</v>
      </c>
      <c r="R3373">
        <f t="shared" si="314"/>
        <v>2020</v>
      </c>
    </row>
    <row r="3374" spans="1:18" x14ac:dyDescent="0.25">
      <c r="A3374" s="2" t="s">
        <v>4386</v>
      </c>
      <c r="B3374" s="2" t="s">
        <v>43</v>
      </c>
      <c r="C3374" s="2" t="s">
        <v>276</v>
      </c>
      <c r="D3374" s="2" t="s">
        <v>413</v>
      </c>
      <c r="E3374" s="2" t="s">
        <v>1423</v>
      </c>
      <c r="F3374" s="3">
        <v>43990</v>
      </c>
      <c r="G3374" s="2">
        <v>1</v>
      </c>
      <c r="H3374" s="11">
        <f>VLOOKUP(B3374,[1]!Product_Data[#Data],4,0)</f>
        <v>356</v>
      </c>
      <c r="I3374" s="11">
        <f>VLOOKUP(B3374,[1]!Product_Data[#Data],3,0)</f>
        <v>292</v>
      </c>
      <c r="J3374" s="11">
        <f t="shared" si="315"/>
        <v>292</v>
      </c>
      <c r="K3374" s="11">
        <f t="shared" si="316"/>
        <v>356</v>
      </c>
      <c r="L3374" s="11">
        <f t="shared" si="317"/>
        <v>64</v>
      </c>
      <c r="M3374" t="str">
        <f>VLOOKUP(C3374,[1]!Location_Data[#Data],2,0)</f>
        <v>Orange</v>
      </c>
      <c r="N3374" t="str">
        <f>VLOOKUP(D3374,[1]!Salespeople_Data[#Data],2,0)</f>
        <v>Kenneth Bradley</v>
      </c>
      <c r="O3374" t="str">
        <f>VLOOKUP(E3374,[1]!Customer_Data[#Data],2,0)</f>
        <v>Carlos Scott</v>
      </c>
      <c r="P3374" s="15">
        <f t="shared" si="312"/>
        <v>2</v>
      </c>
      <c r="Q3374">
        <f t="shared" si="313"/>
        <v>6</v>
      </c>
      <c r="R3374">
        <f t="shared" si="314"/>
        <v>2020</v>
      </c>
    </row>
    <row r="3375" spans="1:18" x14ac:dyDescent="0.25">
      <c r="A3375" s="4" t="s">
        <v>4387</v>
      </c>
      <c r="B3375" s="4" t="s">
        <v>144</v>
      </c>
      <c r="C3375" s="4" t="s">
        <v>182</v>
      </c>
      <c r="D3375" s="4" t="s">
        <v>250</v>
      </c>
      <c r="E3375" s="4" t="s">
        <v>1495</v>
      </c>
      <c r="F3375" s="5">
        <v>44180</v>
      </c>
      <c r="G3375" s="4">
        <v>1</v>
      </c>
      <c r="H3375" s="11">
        <f>VLOOKUP(B3375,[1]!Product_Data[#Data],4,0)</f>
        <v>2410</v>
      </c>
      <c r="I3375" s="11">
        <f>VLOOKUP(B3375,[1]!Product_Data[#Data],3,0)</f>
        <v>1518</v>
      </c>
      <c r="J3375" s="11">
        <f t="shared" si="315"/>
        <v>1518</v>
      </c>
      <c r="K3375" s="11">
        <f t="shared" si="316"/>
        <v>2410</v>
      </c>
      <c r="L3375" s="11">
        <f t="shared" si="317"/>
        <v>892</v>
      </c>
      <c r="M3375" t="str">
        <f>VLOOKUP(C3375,[1]!Location_Data[#Data],2,0)</f>
        <v>Vallejo</v>
      </c>
      <c r="N3375" t="str">
        <f>VLOOKUP(D3375,[1]!Salespeople_Data[#Data],2,0)</f>
        <v>Martin Carr</v>
      </c>
      <c r="O3375" t="str">
        <f>VLOOKUP(E3375,[1]!Customer_Data[#Data],2,0)</f>
        <v>Kevin Jones</v>
      </c>
      <c r="P3375" s="15">
        <f t="shared" si="312"/>
        <v>3</v>
      </c>
      <c r="Q3375">
        <f t="shared" si="313"/>
        <v>12</v>
      </c>
      <c r="R3375">
        <f t="shared" si="314"/>
        <v>2020</v>
      </c>
    </row>
    <row r="3376" spans="1:18" x14ac:dyDescent="0.25">
      <c r="A3376" s="2" t="s">
        <v>4388</v>
      </c>
      <c r="B3376" s="2" t="s">
        <v>260</v>
      </c>
      <c r="C3376" s="2" t="s">
        <v>249</v>
      </c>
      <c r="D3376" s="2" t="s">
        <v>106</v>
      </c>
      <c r="E3376" s="2" t="s">
        <v>1434</v>
      </c>
      <c r="F3376" s="3">
        <v>44098</v>
      </c>
      <c r="G3376" s="2">
        <v>3</v>
      </c>
      <c r="H3376" s="11">
        <f>VLOOKUP(B3376,[1]!Product_Data[#Data],4,0)</f>
        <v>502</v>
      </c>
      <c r="I3376" s="11">
        <f>VLOOKUP(B3376,[1]!Product_Data[#Data],3,0)</f>
        <v>296</v>
      </c>
      <c r="J3376" s="11">
        <f t="shared" si="315"/>
        <v>888</v>
      </c>
      <c r="K3376" s="11">
        <f t="shared" si="316"/>
        <v>1506</v>
      </c>
      <c r="L3376" s="11">
        <f t="shared" si="317"/>
        <v>618</v>
      </c>
      <c r="M3376" t="str">
        <f>VLOOKUP(C3376,[1]!Location_Data[#Data],2,0)</f>
        <v>Roseville</v>
      </c>
      <c r="N3376" t="str">
        <f>VLOOKUP(D3376,[1]!Salespeople_Data[#Data],2,0)</f>
        <v>Patrick Ruiz</v>
      </c>
      <c r="O3376" t="str">
        <f>VLOOKUP(E3376,[1]!Customer_Data[#Data],2,0)</f>
        <v>Raymond Alexander</v>
      </c>
      <c r="P3376" s="15">
        <f t="shared" si="312"/>
        <v>5</v>
      </c>
      <c r="Q3376">
        <f t="shared" si="313"/>
        <v>9</v>
      </c>
      <c r="R3376">
        <f t="shared" si="314"/>
        <v>2020</v>
      </c>
    </row>
    <row r="3377" spans="1:18" x14ac:dyDescent="0.25">
      <c r="A3377" s="4" t="s">
        <v>4389</v>
      </c>
      <c r="B3377" s="4" t="s">
        <v>177</v>
      </c>
      <c r="C3377" s="4" t="s">
        <v>90</v>
      </c>
      <c r="D3377" s="4" t="s">
        <v>298</v>
      </c>
      <c r="E3377" s="4" t="s">
        <v>2239</v>
      </c>
      <c r="F3377" s="5">
        <v>44146</v>
      </c>
      <c r="G3377" s="4">
        <v>2</v>
      </c>
      <c r="H3377" s="11">
        <f>VLOOKUP(B3377,[1]!Product_Data[#Data],4,0)</f>
        <v>2497</v>
      </c>
      <c r="I3377" s="11">
        <f>VLOOKUP(B3377,[1]!Product_Data[#Data],3,0)</f>
        <v>1473</v>
      </c>
      <c r="J3377" s="11">
        <f t="shared" si="315"/>
        <v>2946</v>
      </c>
      <c r="K3377" s="11">
        <f t="shared" si="316"/>
        <v>4994</v>
      </c>
      <c r="L3377" s="11">
        <f t="shared" si="317"/>
        <v>2048</v>
      </c>
      <c r="M3377" t="str">
        <f>VLOOKUP(C3377,[1]!Location_Data[#Data],2,0)</f>
        <v>Irvine</v>
      </c>
      <c r="N3377" t="str">
        <f>VLOOKUP(D3377,[1]!Salespeople_Data[#Data],2,0)</f>
        <v>Kenneth Fields</v>
      </c>
      <c r="O3377" t="str">
        <f>VLOOKUP(E3377,[1]!Customer_Data[#Data],2,0)</f>
        <v>Jonathan Bowman</v>
      </c>
      <c r="P3377" s="15">
        <f t="shared" si="312"/>
        <v>4</v>
      </c>
      <c r="Q3377">
        <f t="shared" si="313"/>
        <v>11</v>
      </c>
      <c r="R3377">
        <f t="shared" si="314"/>
        <v>2020</v>
      </c>
    </row>
    <row r="3378" spans="1:18" x14ac:dyDescent="0.25">
      <c r="A3378" s="2" t="s">
        <v>4390</v>
      </c>
      <c r="B3378" s="2" t="s">
        <v>305</v>
      </c>
      <c r="C3378" s="2" t="s">
        <v>215</v>
      </c>
      <c r="D3378" s="2" t="s">
        <v>53</v>
      </c>
      <c r="E3378" s="2" t="s">
        <v>742</v>
      </c>
      <c r="F3378" s="3">
        <v>43993</v>
      </c>
      <c r="G3378" s="2">
        <v>1</v>
      </c>
      <c r="H3378" s="11">
        <f>VLOOKUP(B3378,[1]!Product_Data[#Data],4,0)</f>
        <v>504</v>
      </c>
      <c r="I3378" s="11">
        <f>VLOOKUP(B3378,[1]!Product_Data[#Data],3,0)</f>
        <v>408</v>
      </c>
      <c r="J3378" s="11">
        <f t="shared" si="315"/>
        <v>408</v>
      </c>
      <c r="K3378" s="11">
        <f t="shared" si="316"/>
        <v>504</v>
      </c>
      <c r="L3378" s="11">
        <f t="shared" si="317"/>
        <v>96</v>
      </c>
      <c r="M3378" t="str">
        <f>VLOOKUP(C3378,[1]!Location_Data[#Data],2,0)</f>
        <v>El Cajon</v>
      </c>
      <c r="N3378" t="str">
        <f>VLOOKUP(D3378,[1]!Salespeople_Data[#Data],2,0)</f>
        <v>Scott Mason</v>
      </c>
      <c r="O3378" t="str">
        <f>VLOOKUP(E3378,[1]!Customer_Data[#Data],2,0)</f>
        <v>Joe Rose</v>
      </c>
      <c r="P3378" s="15">
        <f t="shared" si="312"/>
        <v>5</v>
      </c>
      <c r="Q3378">
        <f t="shared" si="313"/>
        <v>6</v>
      </c>
      <c r="R3378">
        <f t="shared" si="314"/>
        <v>2020</v>
      </c>
    </row>
    <row r="3379" spans="1:18" x14ac:dyDescent="0.25">
      <c r="A3379" s="4" t="s">
        <v>4391</v>
      </c>
      <c r="B3379" s="4" t="s">
        <v>569</v>
      </c>
      <c r="C3379" s="4" t="s">
        <v>215</v>
      </c>
      <c r="D3379" s="4" t="s">
        <v>212</v>
      </c>
      <c r="E3379" s="4" t="s">
        <v>1102</v>
      </c>
      <c r="F3379" s="5">
        <v>43936</v>
      </c>
      <c r="G3379" s="4">
        <v>2</v>
      </c>
      <c r="H3379" s="11">
        <f>VLOOKUP(B3379,[1]!Product_Data[#Data],4,0)</f>
        <v>1178</v>
      </c>
      <c r="I3379" s="11">
        <f>VLOOKUP(B3379,[1]!Product_Data[#Data],3,0)</f>
        <v>683</v>
      </c>
      <c r="J3379" s="11">
        <f t="shared" si="315"/>
        <v>1366</v>
      </c>
      <c r="K3379" s="11">
        <f t="shared" si="316"/>
        <v>2356</v>
      </c>
      <c r="L3379" s="11">
        <f t="shared" si="317"/>
        <v>990</v>
      </c>
      <c r="M3379" t="str">
        <f>VLOOKUP(C3379,[1]!Location_Data[#Data],2,0)</f>
        <v>El Cajon</v>
      </c>
      <c r="N3379" t="str">
        <f>VLOOKUP(D3379,[1]!Salespeople_Data[#Data],2,0)</f>
        <v>Ronald Reed</v>
      </c>
      <c r="O3379" t="str">
        <f>VLOOKUP(E3379,[1]!Customer_Data[#Data],2,0)</f>
        <v>Brian Taylor</v>
      </c>
      <c r="P3379" s="15">
        <f t="shared" si="312"/>
        <v>4</v>
      </c>
      <c r="Q3379">
        <f t="shared" si="313"/>
        <v>4</v>
      </c>
      <c r="R3379">
        <f t="shared" si="314"/>
        <v>2020</v>
      </c>
    </row>
    <row r="3380" spans="1:18" x14ac:dyDescent="0.25">
      <c r="A3380" s="2" t="s">
        <v>4392</v>
      </c>
      <c r="B3380" s="2" t="s">
        <v>305</v>
      </c>
      <c r="C3380" s="2" t="s">
        <v>242</v>
      </c>
      <c r="D3380" s="2" t="s">
        <v>15</v>
      </c>
      <c r="E3380" s="2" t="s">
        <v>1065</v>
      </c>
      <c r="F3380" s="3">
        <v>43916</v>
      </c>
      <c r="G3380" s="2">
        <v>1</v>
      </c>
      <c r="H3380" s="11">
        <f>VLOOKUP(B3380,[1]!Product_Data[#Data],4,0)</f>
        <v>504</v>
      </c>
      <c r="I3380" s="11">
        <f>VLOOKUP(B3380,[1]!Product_Data[#Data],3,0)</f>
        <v>408</v>
      </c>
      <c r="J3380" s="11">
        <f t="shared" si="315"/>
        <v>408</v>
      </c>
      <c r="K3380" s="11">
        <f t="shared" si="316"/>
        <v>504</v>
      </c>
      <c r="L3380" s="11">
        <f t="shared" si="317"/>
        <v>96</v>
      </c>
      <c r="M3380" t="str">
        <f>VLOOKUP(C3380,[1]!Location_Data[#Data],2,0)</f>
        <v>Downey</v>
      </c>
      <c r="N3380" t="str">
        <f>VLOOKUP(D3380,[1]!Salespeople_Data[#Data],2,0)</f>
        <v>Ryan Butler</v>
      </c>
      <c r="O3380" t="str">
        <f>VLOOKUP(E3380,[1]!Customer_Data[#Data],2,0)</f>
        <v>Wayne Stewart</v>
      </c>
      <c r="P3380" s="15">
        <f t="shared" si="312"/>
        <v>5</v>
      </c>
      <c r="Q3380">
        <f t="shared" si="313"/>
        <v>3</v>
      </c>
      <c r="R3380">
        <f t="shared" si="314"/>
        <v>2020</v>
      </c>
    </row>
    <row r="3381" spans="1:18" x14ac:dyDescent="0.25">
      <c r="A3381" s="4" t="s">
        <v>4393</v>
      </c>
      <c r="B3381" s="4" t="s">
        <v>232</v>
      </c>
      <c r="C3381" s="4" t="s">
        <v>182</v>
      </c>
      <c r="D3381" s="4" t="s">
        <v>298</v>
      </c>
      <c r="E3381" s="4" t="s">
        <v>4355</v>
      </c>
      <c r="F3381" s="5">
        <v>44109</v>
      </c>
      <c r="G3381" s="4">
        <v>1</v>
      </c>
      <c r="H3381" s="11">
        <f>VLOOKUP(B3381,[1]!Product_Data[#Data],4,0)</f>
        <v>1119</v>
      </c>
      <c r="I3381" s="11">
        <f>VLOOKUP(B3381,[1]!Product_Data[#Data],3,0)</f>
        <v>683</v>
      </c>
      <c r="J3381" s="11">
        <f t="shared" si="315"/>
        <v>683</v>
      </c>
      <c r="K3381" s="11">
        <f t="shared" si="316"/>
        <v>1119</v>
      </c>
      <c r="L3381" s="11">
        <f t="shared" si="317"/>
        <v>436</v>
      </c>
      <c r="M3381" t="str">
        <f>VLOOKUP(C3381,[1]!Location_Data[#Data],2,0)</f>
        <v>Vallejo</v>
      </c>
      <c r="N3381" t="str">
        <f>VLOOKUP(D3381,[1]!Salespeople_Data[#Data],2,0)</f>
        <v>Kenneth Fields</v>
      </c>
      <c r="O3381" t="str">
        <f>VLOOKUP(E3381,[1]!Customer_Data[#Data],2,0)</f>
        <v>Richard Cunningham</v>
      </c>
      <c r="P3381" s="15">
        <f t="shared" si="312"/>
        <v>2</v>
      </c>
      <c r="Q3381">
        <f t="shared" si="313"/>
        <v>10</v>
      </c>
      <c r="R3381">
        <f t="shared" si="314"/>
        <v>2020</v>
      </c>
    </row>
    <row r="3382" spans="1:18" x14ac:dyDescent="0.25">
      <c r="A3382" s="2" t="s">
        <v>4394</v>
      </c>
      <c r="B3382" s="2" t="s">
        <v>83</v>
      </c>
      <c r="C3382" s="2" t="s">
        <v>380</v>
      </c>
      <c r="D3382" s="2" t="s">
        <v>170</v>
      </c>
      <c r="E3382" s="2" t="s">
        <v>162</v>
      </c>
      <c r="F3382" s="3">
        <v>43931</v>
      </c>
      <c r="G3382" s="2">
        <v>1</v>
      </c>
      <c r="H3382" s="11">
        <f>VLOOKUP(B3382,[1]!Product_Data[#Data],4,0)</f>
        <v>1972</v>
      </c>
      <c r="I3382" s="11">
        <f>VLOOKUP(B3382,[1]!Product_Data[#Data],3,0)</f>
        <v>1321</v>
      </c>
      <c r="J3382" s="11">
        <f t="shared" si="315"/>
        <v>1321</v>
      </c>
      <c r="K3382" s="11">
        <f t="shared" si="316"/>
        <v>1972</v>
      </c>
      <c r="L3382" s="11">
        <f t="shared" si="317"/>
        <v>651</v>
      </c>
      <c r="M3382" t="str">
        <f>VLOOKUP(C3382,[1]!Location_Data[#Data],2,0)</f>
        <v>Los Angeles</v>
      </c>
      <c r="N3382" t="str">
        <f>VLOOKUP(D3382,[1]!Salespeople_Data[#Data],2,0)</f>
        <v>Sean Miller</v>
      </c>
      <c r="O3382" t="str">
        <f>VLOOKUP(E3382,[1]!Customer_Data[#Data],2,0)</f>
        <v>William Andrews</v>
      </c>
      <c r="P3382" s="15">
        <f t="shared" si="312"/>
        <v>6</v>
      </c>
      <c r="Q3382">
        <f t="shared" si="313"/>
        <v>4</v>
      </c>
      <c r="R3382">
        <f t="shared" si="314"/>
        <v>2020</v>
      </c>
    </row>
    <row r="3383" spans="1:18" x14ac:dyDescent="0.25">
      <c r="A3383" s="4" t="s">
        <v>4395</v>
      </c>
      <c r="B3383" s="4" t="s">
        <v>177</v>
      </c>
      <c r="C3383" s="4" t="s">
        <v>48</v>
      </c>
      <c r="D3383" s="4" t="s">
        <v>141</v>
      </c>
      <c r="E3383" s="4" t="s">
        <v>1880</v>
      </c>
      <c r="F3383" s="5">
        <v>43883</v>
      </c>
      <c r="G3383" s="4">
        <v>3</v>
      </c>
      <c r="H3383" s="11">
        <f>VLOOKUP(B3383,[1]!Product_Data[#Data],4,0)</f>
        <v>2497</v>
      </c>
      <c r="I3383" s="11">
        <f>VLOOKUP(B3383,[1]!Product_Data[#Data],3,0)</f>
        <v>1473</v>
      </c>
      <c r="J3383" s="11">
        <f t="shared" si="315"/>
        <v>4419</v>
      </c>
      <c r="K3383" s="11">
        <f t="shared" si="316"/>
        <v>7491</v>
      </c>
      <c r="L3383" s="11">
        <f t="shared" si="317"/>
        <v>3072</v>
      </c>
      <c r="M3383" t="str">
        <f>VLOOKUP(C3383,[1]!Location_Data[#Data],2,0)</f>
        <v>Rialto</v>
      </c>
      <c r="N3383" t="str">
        <f>VLOOKUP(D3383,[1]!Salespeople_Data[#Data],2,0)</f>
        <v>Arthur Mccoy</v>
      </c>
      <c r="O3383" t="str">
        <f>VLOOKUP(E3383,[1]!Customer_Data[#Data],2,0)</f>
        <v>Eugene Brooks</v>
      </c>
      <c r="P3383" s="15">
        <f t="shared" si="312"/>
        <v>7</v>
      </c>
      <c r="Q3383">
        <f t="shared" si="313"/>
        <v>2</v>
      </c>
      <c r="R3383">
        <f t="shared" si="314"/>
        <v>2020</v>
      </c>
    </row>
    <row r="3384" spans="1:18" x14ac:dyDescent="0.25">
      <c r="A3384" s="2" t="s">
        <v>4396</v>
      </c>
      <c r="B3384" s="2" t="s">
        <v>752</v>
      </c>
      <c r="C3384" s="2" t="s">
        <v>527</v>
      </c>
      <c r="D3384" s="2" t="s">
        <v>111</v>
      </c>
      <c r="E3384" s="2" t="s">
        <v>732</v>
      </c>
      <c r="F3384" s="3">
        <v>43963</v>
      </c>
      <c r="G3384" s="2">
        <v>1</v>
      </c>
      <c r="H3384" s="11">
        <f>VLOOKUP(B3384,[1]!Product_Data[#Data],4,0)</f>
        <v>95</v>
      </c>
      <c r="I3384" s="11">
        <f>VLOOKUP(B3384,[1]!Product_Data[#Data],3,0)</f>
        <v>61</v>
      </c>
      <c r="J3384" s="11">
        <f t="shared" si="315"/>
        <v>61</v>
      </c>
      <c r="K3384" s="11">
        <f t="shared" si="316"/>
        <v>95</v>
      </c>
      <c r="L3384" s="11">
        <f t="shared" si="317"/>
        <v>34</v>
      </c>
      <c r="M3384" t="str">
        <f>VLOOKUP(C3384,[1]!Location_Data[#Data],2,0)</f>
        <v>Stockton</v>
      </c>
      <c r="N3384" t="str">
        <f>VLOOKUP(D3384,[1]!Salespeople_Data[#Data],2,0)</f>
        <v>Ryan Welch</v>
      </c>
      <c r="O3384" t="str">
        <f>VLOOKUP(E3384,[1]!Customer_Data[#Data],2,0)</f>
        <v>Victor Rogers</v>
      </c>
      <c r="P3384" s="15">
        <f t="shared" si="312"/>
        <v>3</v>
      </c>
      <c r="Q3384">
        <f t="shared" si="313"/>
        <v>5</v>
      </c>
      <c r="R3384">
        <f t="shared" si="314"/>
        <v>2020</v>
      </c>
    </row>
    <row r="3385" spans="1:18" x14ac:dyDescent="0.25">
      <c r="A3385" s="4" t="s">
        <v>4397</v>
      </c>
      <c r="B3385" s="4" t="s">
        <v>86</v>
      </c>
      <c r="C3385" s="4" t="s">
        <v>596</v>
      </c>
      <c r="D3385" s="4" t="s">
        <v>413</v>
      </c>
      <c r="E3385" s="4" t="s">
        <v>1961</v>
      </c>
      <c r="F3385" s="5">
        <v>43875</v>
      </c>
      <c r="G3385" s="4">
        <v>2</v>
      </c>
      <c r="H3385" s="11">
        <f>VLOOKUP(B3385,[1]!Product_Data[#Data],4,0)</f>
        <v>1725</v>
      </c>
      <c r="I3385" s="11">
        <f>VLOOKUP(B3385,[1]!Product_Data[#Data],3,0)</f>
        <v>1363</v>
      </c>
      <c r="J3385" s="11">
        <f t="shared" si="315"/>
        <v>2726</v>
      </c>
      <c r="K3385" s="11">
        <f t="shared" si="316"/>
        <v>3450</v>
      </c>
      <c r="L3385" s="11">
        <f t="shared" si="317"/>
        <v>724</v>
      </c>
      <c r="M3385" t="str">
        <f>VLOOKUP(C3385,[1]!Location_Data[#Data],2,0)</f>
        <v>Fremont</v>
      </c>
      <c r="N3385" t="str">
        <f>VLOOKUP(D3385,[1]!Salespeople_Data[#Data],2,0)</f>
        <v>Kenneth Bradley</v>
      </c>
      <c r="O3385" t="str">
        <f>VLOOKUP(E3385,[1]!Customer_Data[#Data],2,0)</f>
        <v>Eric Shaw</v>
      </c>
      <c r="P3385" s="15">
        <f t="shared" si="312"/>
        <v>6</v>
      </c>
      <c r="Q3385">
        <f t="shared" si="313"/>
        <v>2</v>
      </c>
      <c r="R3385">
        <f t="shared" si="314"/>
        <v>2020</v>
      </c>
    </row>
    <row r="3386" spans="1:18" x14ac:dyDescent="0.25">
      <c r="A3386" s="2" t="s">
        <v>4398</v>
      </c>
      <c r="B3386" s="2" t="s">
        <v>13</v>
      </c>
      <c r="C3386" s="2" t="s">
        <v>731</v>
      </c>
      <c r="D3386" s="2" t="s">
        <v>20</v>
      </c>
      <c r="E3386" s="2" t="s">
        <v>2003</v>
      </c>
      <c r="F3386" s="3">
        <v>43914</v>
      </c>
      <c r="G3386" s="2">
        <v>2</v>
      </c>
      <c r="H3386" s="11">
        <f>VLOOKUP(B3386,[1]!Product_Data[#Data],4,0)</f>
        <v>1022</v>
      </c>
      <c r="I3386" s="11">
        <f>VLOOKUP(B3386,[1]!Product_Data[#Data],3,0)</f>
        <v>818</v>
      </c>
      <c r="J3386" s="11">
        <f t="shared" si="315"/>
        <v>1636</v>
      </c>
      <c r="K3386" s="11">
        <f t="shared" si="316"/>
        <v>2044</v>
      </c>
      <c r="L3386" s="11">
        <f t="shared" si="317"/>
        <v>408</v>
      </c>
      <c r="M3386" t="str">
        <f>VLOOKUP(C3386,[1]!Location_Data[#Data],2,0)</f>
        <v>Costa Mesa</v>
      </c>
      <c r="N3386" t="str">
        <f>VLOOKUP(D3386,[1]!Salespeople_Data[#Data],2,0)</f>
        <v>Joshua Cook</v>
      </c>
      <c r="O3386" t="str">
        <f>VLOOKUP(E3386,[1]!Customer_Data[#Data],2,0)</f>
        <v>Phillip Coleman</v>
      </c>
      <c r="P3386" s="15">
        <f t="shared" si="312"/>
        <v>3</v>
      </c>
      <c r="Q3386">
        <f t="shared" si="313"/>
        <v>3</v>
      </c>
      <c r="R3386">
        <f t="shared" si="314"/>
        <v>2020</v>
      </c>
    </row>
    <row r="3387" spans="1:18" x14ac:dyDescent="0.25">
      <c r="A3387" s="4" t="s">
        <v>4399</v>
      </c>
      <c r="B3387" s="4" t="s">
        <v>94</v>
      </c>
      <c r="C3387" s="4" t="s">
        <v>355</v>
      </c>
      <c r="D3387" s="4" t="s">
        <v>239</v>
      </c>
      <c r="E3387" s="4" t="s">
        <v>910</v>
      </c>
      <c r="F3387" s="5">
        <v>44018</v>
      </c>
      <c r="G3387" s="4">
        <v>3</v>
      </c>
      <c r="H3387" s="11">
        <f>VLOOKUP(B3387,[1]!Product_Data[#Data],4,0)</f>
        <v>1639</v>
      </c>
      <c r="I3387" s="11">
        <f>VLOOKUP(B3387,[1]!Product_Data[#Data],3,0)</f>
        <v>1295</v>
      </c>
      <c r="J3387" s="11">
        <f t="shared" si="315"/>
        <v>3885</v>
      </c>
      <c r="K3387" s="11">
        <f t="shared" si="316"/>
        <v>4917</v>
      </c>
      <c r="L3387" s="11">
        <f t="shared" si="317"/>
        <v>1032</v>
      </c>
      <c r="M3387" t="str">
        <f>VLOOKUP(C3387,[1]!Location_Data[#Data],2,0)</f>
        <v>Burbank</v>
      </c>
      <c r="N3387" t="str">
        <f>VLOOKUP(D3387,[1]!Salespeople_Data[#Data],2,0)</f>
        <v>John Reyes</v>
      </c>
      <c r="O3387" t="str">
        <f>VLOOKUP(E3387,[1]!Customer_Data[#Data],2,0)</f>
        <v>Ralph Willis</v>
      </c>
      <c r="P3387" s="15">
        <f t="shared" si="312"/>
        <v>2</v>
      </c>
      <c r="Q3387">
        <f t="shared" si="313"/>
        <v>7</v>
      </c>
      <c r="R3387">
        <f t="shared" si="314"/>
        <v>2020</v>
      </c>
    </row>
    <row r="3388" spans="1:18" x14ac:dyDescent="0.25">
      <c r="A3388" s="2" t="s">
        <v>4400</v>
      </c>
      <c r="B3388" s="2" t="s">
        <v>383</v>
      </c>
      <c r="C3388" s="2" t="s">
        <v>331</v>
      </c>
      <c r="D3388" s="2" t="s">
        <v>101</v>
      </c>
      <c r="E3388" s="2" t="s">
        <v>1196</v>
      </c>
      <c r="F3388" s="3">
        <v>44034</v>
      </c>
      <c r="G3388" s="2">
        <v>1</v>
      </c>
      <c r="H3388" s="11">
        <f>VLOOKUP(B3388,[1]!Product_Data[#Data],4,0)</f>
        <v>1494</v>
      </c>
      <c r="I3388" s="11">
        <f>VLOOKUP(B3388,[1]!Product_Data[#Data],3,0)</f>
        <v>971</v>
      </c>
      <c r="J3388" s="11">
        <f t="shared" si="315"/>
        <v>971</v>
      </c>
      <c r="K3388" s="11">
        <f t="shared" si="316"/>
        <v>1494</v>
      </c>
      <c r="L3388" s="11">
        <f t="shared" si="317"/>
        <v>523</v>
      </c>
      <c r="M3388" t="str">
        <f>VLOOKUP(C3388,[1]!Location_Data[#Data],2,0)</f>
        <v>Sunnyvale</v>
      </c>
      <c r="N3388" t="str">
        <f>VLOOKUP(D3388,[1]!Salespeople_Data[#Data],2,0)</f>
        <v>Scott Clark</v>
      </c>
      <c r="O3388" t="str">
        <f>VLOOKUP(E3388,[1]!Customer_Data[#Data],2,0)</f>
        <v>Walter Baker</v>
      </c>
      <c r="P3388" s="15">
        <f t="shared" si="312"/>
        <v>4</v>
      </c>
      <c r="Q3388">
        <f t="shared" si="313"/>
        <v>7</v>
      </c>
      <c r="R3388">
        <f t="shared" si="314"/>
        <v>2020</v>
      </c>
    </row>
    <row r="3389" spans="1:18" x14ac:dyDescent="0.25">
      <c r="A3389" s="4" t="s">
        <v>4401</v>
      </c>
      <c r="B3389" s="4" t="s">
        <v>352</v>
      </c>
      <c r="C3389" s="4" t="s">
        <v>39</v>
      </c>
      <c r="D3389" s="4" t="s">
        <v>111</v>
      </c>
      <c r="E3389" s="4" t="s">
        <v>513</v>
      </c>
      <c r="F3389" s="5">
        <v>44108</v>
      </c>
      <c r="G3389" s="4">
        <v>2</v>
      </c>
      <c r="H3389" s="11">
        <f>VLOOKUP(B3389,[1]!Product_Data[#Data],4,0)</f>
        <v>203</v>
      </c>
      <c r="I3389" s="11">
        <f>VLOOKUP(B3389,[1]!Product_Data[#Data],3,0)</f>
        <v>154</v>
      </c>
      <c r="J3389" s="11">
        <f t="shared" si="315"/>
        <v>308</v>
      </c>
      <c r="K3389" s="11">
        <f t="shared" si="316"/>
        <v>406</v>
      </c>
      <c r="L3389" s="11">
        <f t="shared" si="317"/>
        <v>98</v>
      </c>
      <c r="M3389" t="str">
        <f>VLOOKUP(C3389,[1]!Location_Data[#Data],2,0)</f>
        <v>Oceanside</v>
      </c>
      <c r="N3389" t="str">
        <f>VLOOKUP(D3389,[1]!Salespeople_Data[#Data],2,0)</f>
        <v>Ryan Welch</v>
      </c>
      <c r="O3389" t="str">
        <f>VLOOKUP(E3389,[1]!Customer_Data[#Data],2,0)</f>
        <v>Wayne Hunter</v>
      </c>
      <c r="P3389" s="15">
        <f t="shared" si="312"/>
        <v>1</v>
      </c>
      <c r="Q3389">
        <f t="shared" si="313"/>
        <v>10</v>
      </c>
      <c r="R3389">
        <f t="shared" si="314"/>
        <v>2020</v>
      </c>
    </row>
    <row r="3390" spans="1:18" x14ac:dyDescent="0.25">
      <c r="A3390" s="2" t="s">
        <v>4402</v>
      </c>
      <c r="B3390" s="2" t="s">
        <v>421</v>
      </c>
      <c r="C3390" s="2" t="s">
        <v>246</v>
      </c>
      <c r="D3390" s="2" t="s">
        <v>413</v>
      </c>
      <c r="E3390" s="2" t="s">
        <v>1018</v>
      </c>
      <c r="F3390" s="3">
        <v>43950</v>
      </c>
      <c r="G3390" s="2">
        <v>1</v>
      </c>
      <c r="H3390" s="11">
        <f>VLOOKUP(B3390,[1]!Product_Data[#Data],4,0)</f>
        <v>826</v>
      </c>
      <c r="I3390" s="11">
        <f>VLOOKUP(B3390,[1]!Product_Data[#Data],3,0)</f>
        <v>562</v>
      </c>
      <c r="J3390" s="11">
        <f t="shared" si="315"/>
        <v>562</v>
      </c>
      <c r="K3390" s="11">
        <f t="shared" si="316"/>
        <v>826</v>
      </c>
      <c r="L3390" s="11">
        <f t="shared" si="317"/>
        <v>264</v>
      </c>
      <c r="M3390" t="str">
        <f>VLOOKUP(C3390,[1]!Location_Data[#Data],2,0)</f>
        <v>San Francisco</v>
      </c>
      <c r="N3390" t="str">
        <f>VLOOKUP(D3390,[1]!Salespeople_Data[#Data],2,0)</f>
        <v>Kenneth Bradley</v>
      </c>
      <c r="O3390" t="str">
        <f>VLOOKUP(E3390,[1]!Customer_Data[#Data],2,0)</f>
        <v>Victor Gutierrez</v>
      </c>
      <c r="P3390" s="15">
        <f t="shared" si="312"/>
        <v>4</v>
      </c>
      <c r="Q3390">
        <f t="shared" si="313"/>
        <v>4</v>
      </c>
      <c r="R3390">
        <f t="shared" si="314"/>
        <v>2020</v>
      </c>
    </row>
    <row r="3391" spans="1:18" x14ac:dyDescent="0.25">
      <c r="A3391" s="4" t="s">
        <v>4403</v>
      </c>
      <c r="B3391" s="4" t="s">
        <v>256</v>
      </c>
      <c r="C3391" s="4" t="s">
        <v>570</v>
      </c>
      <c r="D3391" s="4" t="s">
        <v>80</v>
      </c>
      <c r="E3391" s="4" t="s">
        <v>1063</v>
      </c>
      <c r="F3391" s="5">
        <v>43883</v>
      </c>
      <c r="G3391" s="4">
        <v>1</v>
      </c>
      <c r="H3391" s="11">
        <f>VLOOKUP(B3391,[1]!Product_Data[#Data],4,0)</f>
        <v>596</v>
      </c>
      <c r="I3391" s="11">
        <f>VLOOKUP(B3391,[1]!Product_Data[#Data],3,0)</f>
        <v>358</v>
      </c>
      <c r="J3391" s="11">
        <f t="shared" si="315"/>
        <v>358</v>
      </c>
      <c r="K3391" s="11">
        <f t="shared" si="316"/>
        <v>596</v>
      </c>
      <c r="L3391" s="11">
        <f t="shared" si="317"/>
        <v>238</v>
      </c>
      <c r="M3391" t="str">
        <f>VLOOKUP(C3391,[1]!Location_Data[#Data],2,0)</f>
        <v>Fresno</v>
      </c>
      <c r="N3391" t="str">
        <f>VLOOKUP(D3391,[1]!Salespeople_Data[#Data],2,0)</f>
        <v>Henry Nelson</v>
      </c>
      <c r="O3391" t="str">
        <f>VLOOKUP(E3391,[1]!Customer_Data[#Data],2,0)</f>
        <v>Michael Reed</v>
      </c>
      <c r="P3391" s="15">
        <f t="shared" si="312"/>
        <v>7</v>
      </c>
      <c r="Q3391">
        <f t="shared" si="313"/>
        <v>2</v>
      </c>
      <c r="R3391">
        <f t="shared" si="314"/>
        <v>2020</v>
      </c>
    </row>
    <row r="3392" spans="1:18" x14ac:dyDescent="0.25">
      <c r="A3392" s="2" t="s">
        <v>4404</v>
      </c>
      <c r="B3392" s="2" t="s">
        <v>28</v>
      </c>
      <c r="C3392" s="2" t="s">
        <v>268</v>
      </c>
      <c r="D3392" s="2" t="s">
        <v>49</v>
      </c>
      <c r="E3392" s="2" t="s">
        <v>1574</v>
      </c>
      <c r="F3392" s="3">
        <v>43907</v>
      </c>
      <c r="G3392" s="2">
        <v>2</v>
      </c>
      <c r="H3392" s="11">
        <f>VLOOKUP(B3392,[1]!Product_Data[#Data],4,0)</f>
        <v>684</v>
      </c>
      <c r="I3392" s="11">
        <f>VLOOKUP(B3392,[1]!Product_Data[#Data],3,0)</f>
        <v>561</v>
      </c>
      <c r="J3392" s="11">
        <f t="shared" si="315"/>
        <v>1122</v>
      </c>
      <c r="K3392" s="11">
        <f t="shared" si="316"/>
        <v>1368</v>
      </c>
      <c r="L3392" s="11">
        <f t="shared" si="317"/>
        <v>246</v>
      </c>
      <c r="M3392" t="str">
        <f>VLOOKUP(C3392,[1]!Location_Data[#Data],2,0)</f>
        <v>Murrieta</v>
      </c>
      <c r="N3392" t="str">
        <f>VLOOKUP(D3392,[1]!Salespeople_Data[#Data],2,0)</f>
        <v>Walter Cook</v>
      </c>
      <c r="O3392" t="str">
        <f>VLOOKUP(E3392,[1]!Customer_Data[#Data],2,0)</f>
        <v>Anthony Simpson</v>
      </c>
      <c r="P3392" s="15">
        <f t="shared" si="312"/>
        <v>3</v>
      </c>
      <c r="Q3392">
        <f t="shared" si="313"/>
        <v>3</v>
      </c>
      <c r="R3392">
        <f t="shared" si="314"/>
        <v>2020</v>
      </c>
    </row>
    <row r="3393" spans="1:18" x14ac:dyDescent="0.25">
      <c r="A3393" s="4" t="s">
        <v>4405</v>
      </c>
      <c r="B3393" s="4" t="s">
        <v>210</v>
      </c>
      <c r="C3393" s="4" t="s">
        <v>276</v>
      </c>
      <c r="D3393" s="4" t="s">
        <v>170</v>
      </c>
      <c r="E3393" s="4" t="s">
        <v>2657</v>
      </c>
      <c r="F3393" s="5">
        <v>44162</v>
      </c>
      <c r="G3393" s="4">
        <v>3</v>
      </c>
      <c r="H3393" s="11">
        <f>VLOOKUP(B3393,[1]!Product_Data[#Data],4,0)</f>
        <v>458</v>
      </c>
      <c r="I3393" s="11">
        <f>VLOOKUP(B3393,[1]!Product_Data[#Data],3,0)</f>
        <v>376</v>
      </c>
      <c r="J3393" s="11">
        <f t="shared" si="315"/>
        <v>1128</v>
      </c>
      <c r="K3393" s="11">
        <f t="shared" si="316"/>
        <v>1374</v>
      </c>
      <c r="L3393" s="11">
        <f t="shared" si="317"/>
        <v>246</v>
      </c>
      <c r="M3393" t="str">
        <f>VLOOKUP(C3393,[1]!Location_Data[#Data],2,0)</f>
        <v>Orange</v>
      </c>
      <c r="N3393" t="str">
        <f>VLOOKUP(D3393,[1]!Salespeople_Data[#Data],2,0)</f>
        <v>Sean Miller</v>
      </c>
      <c r="O3393" t="str">
        <f>VLOOKUP(E3393,[1]!Customer_Data[#Data],2,0)</f>
        <v>Jonathan Reed</v>
      </c>
      <c r="P3393" s="15">
        <f t="shared" si="312"/>
        <v>6</v>
      </c>
      <c r="Q3393">
        <f t="shared" si="313"/>
        <v>11</v>
      </c>
      <c r="R3393">
        <f t="shared" si="314"/>
        <v>2020</v>
      </c>
    </row>
    <row r="3394" spans="1:18" x14ac:dyDescent="0.25">
      <c r="A3394" s="2" t="s">
        <v>4406</v>
      </c>
      <c r="B3394" s="2" t="s">
        <v>267</v>
      </c>
      <c r="C3394" s="2" t="s">
        <v>253</v>
      </c>
      <c r="D3394" s="2" t="s">
        <v>257</v>
      </c>
      <c r="E3394" s="2" t="s">
        <v>1002</v>
      </c>
      <c r="F3394" s="3">
        <v>44149</v>
      </c>
      <c r="G3394" s="2">
        <v>1</v>
      </c>
      <c r="H3394" s="11">
        <f>VLOOKUP(B3394,[1]!Product_Data[#Data],4,0)</f>
        <v>400</v>
      </c>
      <c r="I3394" s="11">
        <f>VLOOKUP(B3394,[1]!Product_Data[#Data],3,0)</f>
        <v>208</v>
      </c>
      <c r="J3394" s="11">
        <f t="shared" si="315"/>
        <v>208</v>
      </c>
      <c r="K3394" s="11">
        <f t="shared" si="316"/>
        <v>400</v>
      </c>
      <c r="L3394" s="11">
        <f t="shared" si="317"/>
        <v>192</v>
      </c>
      <c r="M3394" t="str">
        <f>VLOOKUP(C3394,[1]!Location_Data[#Data],2,0)</f>
        <v>Bakersfield</v>
      </c>
      <c r="N3394" t="str">
        <f>VLOOKUP(D3394,[1]!Salespeople_Data[#Data],2,0)</f>
        <v>Jerry Perry</v>
      </c>
      <c r="O3394" t="str">
        <f>VLOOKUP(E3394,[1]!Customer_Data[#Data],2,0)</f>
        <v>Albert Cunningham</v>
      </c>
      <c r="P3394" s="15">
        <f t="shared" ref="P3394:P3457" si="318">WEEKDAY(F3394)</f>
        <v>7</v>
      </c>
      <c r="Q3394">
        <f t="shared" ref="Q3394:Q3457" si="319">MONTH(F3394)</f>
        <v>11</v>
      </c>
      <c r="R3394">
        <f t="shared" ref="R3394:R3457" si="320">YEAR(F3394)</f>
        <v>2020</v>
      </c>
    </row>
    <row r="3395" spans="1:18" x14ac:dyDescent="0.25">
      <c r="A3395" s="4" t="s">
        <v>4407</v>
      </c>
      <c r="B3395" s="4" t="s">
        <v>43</v>
      </c>
      <c r="C3395" s="4" t="s">
        <v>149</v>
      </c>
      <c r="D3395" s="4" t="s">
        <v>20</v>
      </c>
      <c r="E3395" s="4" t="s">
        <v>54</v>
      </c>
      <c r="F3395" s="5">
        <v>43981</v>
      </c>
      <c r="G3395" s="4">
        <v>1</v>
      </c>
      <c r="H3395" s="11">
        <f>VLOOKUP(B3395,[1]!Product_Data[#Data],4,0)</f>
        <v>356</v>
      </c>
      <c r="I3395" s="11">
        <f>VLOOKUP(B3395,[1]!Product_Data[#Data],3,0)</f>
        <v>292</v>
      </c>
      <c r="J3395" s="11">
        <f t="shared" ref="J3395:J3458" si="321">PRODUCT(I3395,G3395)</f>
        <v>292</v>
      </c>
      <c r="K3395" s="11">
        <f t="shared" ref="K3395:K3458" si="322">PRODUCT(H3395,G3395)</f>
        <v>356</v>
      </c>
      <c r="L3395" s="11">
        <f t="shared" ref="L3395:L3458" si="323">K3395-J3395</f>
        <v>64</v>
      </c>
      <c r="M3395" t="str">
        <f>VLOOKUP(C3395,[1]!Location_Data[#Data],2,0)</f>
        <v>Antioch</v>
      </c>
      <c r="N3395" t="str">
        <f>VLOOKUP(D3395,[1]!Salespeople_Data[#Data],2,0)</f>
        <v>Joshua Cook</v>
      </c>
      <c r="O3395" t="str">
        <f>VLOOKUP(E3395,[1]!Customer_Data[#Data],2,0)</f>
        <v>Ralph Kelley</v>
      </c>
      <c r="P3395" s="15">
        <f t="shared" si="318"/>
        <v>7</v>
      </c>
      <c r="Q3395">
        <f t="shared" si="319"/>
        <v>5</v>
      </c>
      <c r="R3395">
        <f t="shared" si="320"/>
        <v>2020</v>
      </c>
    </row>
    <row r="3396" spans="1:18" x14ac:dyDescent="0.25">
      <c r="A3396" s="2" t="s">
        <v>4408</v>
      </c>
      <c r="B3396" s="2" t="s">
        <v>311</v>
      </c>
      <c r="C3396" s="2" t="s">
        <v>276</v>
      </c>
      <c r="D3396" s="2" t="s">
        <v>58</v>
      </c>
      <c r="E3396" s="2" t="s">
        <v>2282</v>
      </c>
      <c r="F3396" s="3">
        <v>44021</v>
      </c>
      <c r="G3396" s="2">
        <v>1</v>
      </c>
      <c r="H3396" s="11">
        <f>VLOOKUP(B3396,[1]!Product_Data[#Data],4,0)</f>
        <v>1743</v>
      </c>
      <c r="I3396" s="11">
        <f>VLOOKUP(B3396,[1]!Product_Data[#Data],3,0)</f>
        <v>872</v>
      </c>
      <c r="J3396" s="11">
        <f t="shared" si="321"/>
        <v>872</v>
      </c>
      <c r="K3396" s="11">
        <f t="shared" si="322"/>
        <v>1743</v>
      </c>
      <c r="L3396" s="11">
        <f t="shared" si="323"/>
        <v>871</v>
      </c>
      <c r="M3396" t="str">
        <f>VLOOKUP(C3396,[1]!Location_Data[#Data],2,0)</f>
        <v>Orange</v>
      </c>
      <c r="N3396" t="str">
        <f>VLOOKUP(D3396,[1]!Salespeople_Data[#Data],2,0)</f>
        <v>Christopher Tucker</v>
      </c>
      <c r="O3396" t="str">
        <f>VLOOKUP(E3396,[1]!Customer_Data[#Data],2,0)</f>
        <v>Shawn Torres</v>
      </c>
      <c r="P3396" s="15">
        <f t="shared" si="318"/>
        <v>5</v>
      </c>
      <c r="Q3396">
        <f t="shared" si="319"/>
        <v>7</v>
      </c>
      <c r="R3396">
        <f t="shared" si="320"/>
        <v>2020</v>
      </c>
    </row>
    <row r="3397" spans="1:18" x14ac:dyDescent="0.25">
      <c r="A3397" s="4" t="s">
        <v>4409</v>
      </c>
      <c r="B3397" s="4" t="s">
        <v>228</v>
      </c>
      <c r="C3397" s="4" t="s">
        <v>331</v>
      </c>
      <c r="D3397" s="4" t="s">
        <v>40</v>
      </c>
      <c r="E3397" s="4" t="s">
        <v>2948</v>
      </c>
      <c r="F3397" s="5">
        <v>44188</v>
      </c>
      <c r="G3397" s="4">
        <v>1</v>
      </c>
      <c r="H3397" s="11">
        <f>VLOOKUP(B3397,[1]!Product_Data[#Data],4,0)</f>
        <v>1862</v>
      </c>
      <c r="I3397" s="11">
        <f>VLOOKUP(B3397,[1]!Product_Data[#Data],3,0)</f>
        <v>1173</v>
      </c>
      <c r="J3397" s="11">
        <f t="shared" si="321"/>
        <v>1173</v>
      </c>
      <c r="K3397" s="11">
        <f t="shared" si="322"/>
        <v>1862</v>
      </c>
      <c r="L3397" s="11">
        <f t="shared" si="323"/>
        <v>689</v>
      </c>
      <c r="M3397" t="str">
        <f>VLOOKUP(C3397,[1]!Location_Data[#Data],2,0)</f>
        <v>Sunnyvale</v>
      </c>
      <c r="N3397" t="str">
        <f>VLOOKUP(D3397,[1]!Salespeople_Data[#Data],2,0)</f>
        <v>Brian Hansen</v>
      </c>
      <c r="O3397" t="str">
        <f>VLOOKUP(E3397,[1]!Customer_Data[#Data],2,0)</f>
        <v>Douglas Greene</v>
      </c>
      <c r="P3397" s="15">
        <f t="shared" si="318"/>
        <v>4</v>
      </c>
      <c r="Q3397">
        <f t="shared" si="319"/>
        <v>12</v>
      </c>
      <c r="R3397">
        <f t="shared" si="320"/>
        <v>2020</v>
      </c>
    </row>
    <row r="3398" spans="1:18" x14ac:dyDescent="0.25">
      <c r="A3398" s="2" t="s">
        <v>4410</v>
      </c>
      <c r="B3398" s="2" t="s">
        <v>245</v>
      </c>
      <c r="C3398" s="2" t="s">
        <v>66</v>
      </c>
      <c r="D3398" s="2" t="s">
        <v>225</v>
      </c>
      <c r="E3398" s="2" t="s">
        <v>1456</v>
      </c>
      <c r="F3398" s="3">
        <v>43972</v>
      </c>
      <c r="G3398" s="2">
        <v>2</v>
      </c>
      <c r="H3398" s="11">
        <f>VLOOKUP(B3398,[1]!Product_Data[#Data],4,0)</f>
        <v>818</v>
      </c>
      <c r="I3398" s="11">
        <f>VLOOKUP(B3398,[1]!Product_Data[#Data],3,0)</f>
        <v>450</v>
      </c>
      <c r="J3398" s="11">
        <f t="shared" si="321"/>
        <v>900</v>
      </c>
      <c r="K3398" s="11">
        <f t="shared" si="322"/>
        <v>1636</v>
      </c>
      <c r="L3398" s="11">
        <f t="shared" si="323"/>
        <v>736</v>
      </c>
      <c r="M3398" t="str">
        <f>VLOOKUP(C3398,[1]!Location_Data[#Data],2,0)</f>
        <v>Ontario</v>
      </c>
      <c r="N3398" t="str">
        <f>VLOOKUP(D3398,[1]!Salespeople_Data[#Data],2,0)</f>
        <v>Andrew Bowman</v>
      </c>
      <c r="O3398" t="str">
        <f>VLOOKUP(E3398,[1]!Customer_Data[#Data],2,0)</f>
        <v>Jerry Harvey</v>
      </c>
      <c r="P3398" s="15">
        <f t="shared" si="318"/>
        <v>5</v>
      </c>
      <c r="Q3398">
        <f t="shared" si="319"/>
        <v>5</v>
      </c>
      <c r="R3398">
        <f t="shared" si="320"/>
        <v>2020</v>
      </c>
    </row>
    <row r="3399" spans="1:18" x14ac:dyDescent="0.25">
      <c r="A3399" s="4" t="s">
        <v>4411</v>
      </c>
      <c r="B3399" s="4" t="s">
        <v>132</v>
      </c>
      <c r="C3399" s="4" t="s">
        <v>643</v>
      </c>
      <c r="D3399" s="4" t="s">
        <v>165</v>
      </c>
      <c r="E3399" s="4" t="s">
        <v>898</v>
      </c>
      <c r="F3399" s="5">
        <v>44082</v>
      </c>
      <c r="G3399" s="4">
        <v>1</v>
      </c>
      <c r="H3399" s="11">
        <f>VLOOKUP(B3399,[1]!Product_Data[#Data],4,0)</f>
        <v>2091</v>
      </c>
      <c r="I3399" s="11">
        <f>VLOOKUP(B3399,[1]!Product_Data[#Data],3,0)</f>
        <v>1485</v>
      </c>
      <c r="J3399" s="11">
        <f t="shared" si="321"/>
        <v>1485</v>
      </c>
      <c r="K3399" s="11">
        <f t="shared" si="322"/>
        <v>2091</v>
      </c>
      <c r="L3399" s="11">
        <f t="shared" si="323"/>
        <v>606</v>
      </c>
      <c r="M3399" t="str">
        <f>VLOOKUP(C3399,[1]!Location_Data[#Data],2,0)</f>
        <v>Hayward</v>
      </c>
      <c r="N3399" t="str">
        <f>VLOOKUP(D3399,[1]!Salespeople_Data[#Data],2,0)</f>
        <v>Joe Sims</v>
      </c>
      <c r="O3399" t="str">
        <f>VLOOKUP(E3399,[1]!Customer_Data[#Data],2,0)</f>
        <v>Roy Hamilton</v>
      </c>
      <c r="P3399" s="15">
        <f t="shared" si="318"/>
        <v>3</v>
      </c>
      <c r="Q3399">
        <f t="shared" si="319"/>
        <v>9</v>
      </c>
      <c r="R3399">
        <f t="shared" si="320"/>
        <v>2020</v>
      </c>
    </row>
    <row r="3400" spans="1:18" x14ac:dyDescent="0.25">
      <c r="A3400" s="2" t="s">
        <v>4412</v>
      </c>
      <c r="B3400" s="2" t="s">
        <v>626</v>
      </c>
      <c r="C3400" s="2" t="s">
        <v>224</v>
      </c>
      <c r="D3400" s="2" t="s">
        <v>15</v>
      </c>
      <c r="E3400" s="2" t="s">
        <v>306</v>
      </c>
      <c r="F3400" s="3">
        <v>44124</v>
      </c>
      <c r="G3400" s="2">
        <v>3</v>
      </c>
      <c r="H3400" s="11">
        <f>VLOOKUP(B3400,[1]!Product_Data[#Data],4,0)</f>
        <v>584</v>
      </c>
      <c r="I3400" s="11">
        <f>VLOOKUP(B3400,[1]!Product_Data[#Data],3,0)</f>
        <v>420</v>
      </c>
      <c r="J3400" s="11">
        <f t="shared" si="321"/>
        <v>1260</v>
      </c>
      <c r="K3400" s="11">
        <f t="shared" si="322"/>
        <v>1752</v>
      </c>
      <c r="L3400" s="11">
        <f t="shared" si="323"/>
        <v>492</v>
      </c>
      <c r="M3400" t="str">
        <f>VLOOKUP(C3400,[1]!Location_Data[#Data],2,0)</f>
        <v>Huntington Beach</v>
      </c>
      <c r="N3400" t="str">
        <f>VLOOKUP(D3400,[1]!Salespeople_Data[#Data],2,0)</f>
        <v>Ryan Butler</v>
      </c>
      <c r="O3400" t="str">
        <f>VLOOKUP(E3400,[1]!Customer_Data[#Data],2,0)</f>
        <v>Sean Black</v>
      </c>
      <c r="P3400" s="15">
        <f t="shared" si="318"/>
        <v>3</v>
      </c>
      <c r="Q3400">
        <f t="shared" si="319"/>
        <v>10</v>
      </c>
      <c r="R3400">
        <f t="shared" si="320"/>
        <v>2020</v>
      </c>
    </row>
    <row r="3401" spans="1:18" x14ac:dyDescent="0.25">
      <c r="A3401" s="4" t="s">
        <v>4413</v>
      </c>
      <c r="B3401" s="4" t="s">
        <v>256</v>
      </c>
      <c r="C3401" s="4" t="s">
        <v>34</v>
      </c>
      <c r="D3401" s="4" t="s">
        <v>40</v>
      </c>
      <c r="E3401" s="4" t="s">
        <v>1247</v>
      </c>
      <c r="F3401" s="5">
        <v>44090</v>
      </c>
      <c r="G3401" s="4">
        <v>3</v>
      </c>
      <c r="H3401" s="11">
        <f>VLOOKUP(B3401,[1]!Product_Data[#Data],4,0)</f>
        <v>596</v>
      </c>
      <c r="I3401" s="11">
        <f>VLOOKUP(B3401,[1]!Product_Data[#Data],3,0)</f>
        <v>358</v>
      </c>
      <c r="J3401" s="11">
        <f t="shared" si="321"/>
        <v>1074</v>
      </c>
      <c r="K3401" s="11">
        <f t="shared" si="322"/>
        <v>1788</v>
      </c>
      <c r="L3401" s="11">
        <f t="shared" si="323"/>
        <v>714</v>
      </c>
      <c r="M3401" t="str">
        <f>VLOOKUP(C3401,[1]!Location_Data[#Data],2,0)</f>
        <v>Inglewood</v>
      </c>
      <c r="N3401" t="str">
        <f>VLOOKUP(D3401,[1]!Salespeople_Data[#Data],2,0)</f>
        <v>Brian Hansen</v>
      </c>
      <c r="O3401" t="str">
        <f>VLOOKUP(E3401,[1]!Customer_Data[#Data],2,0)</f>
        <v>Louis Perry</v>
      </c>
      <c r="P3401" s="15">
        <f t="shared" si="318"/>
        <v>4</v>
      </c>
      <c r="Q3401">
        <f t="shared" si="319"/>
        <v>9</v>
      </c>
      <c r="R3401">
        <f t="shared" si="320"/>
        <v>2020</v>
      </c>
    </row>
    <row r="3402" spans="1:18" x14ac:dyDescent="0.25">
      <c r="A3402" s="2" t="s">
        <v>4414</v>
      </c>
      <c r="B3402" s="2" t="s">
        <v>408</v>
      </c>
      <c r="C3402" s="2" t="s">
        <v>527</v>
      </c>
      <c r="D3402" s="2" t="s">
        <v>159</v>
      </c>
      <c r="E3402" s="2" t="s">
        <v>2177</v>
      </c>
      <c r="F3402" s="3">
        <v>43846</v>
      </c>
      <c r="G3402" s="2">
        <v>4</v>
      </c>
      <c r="H3402" s="11">
        <f>VLOOKUP(B3402,[1]!Product_Data[#Data],4,0)</f>
        <v>1405</v>
      </c>
      <c r="I3402" s="11">
        <f>VLOOKUP(B3402,[1]!Product_Data[#Data],3,0)</f>
        <v>1054</v>
      </c>
      <c r="J3402" s="11">
        <f t="shared" si="321"/>
        <v>4216</v>
      </c>
      <c r="K3402" s="11">
        <f t="shared" si="322"/>
        <v>5620</v>
      </c>
      <c r="L3402" s="11">
        <f t="shared" si="323"/>
        <v>1404</v>
      </c>
      <c r="M3402" t="str">
        <f>VLOOKUP(C3402,[1]!Location_Data[#Data],2,0)</f>
        <v>Stockton</v>
      </c>
      <c r="N3402" t="str">
        <f>VLOOKUP(D3402,[1]!Salespeople_Data[#Data],2,0)</f>
        <v>Bobby Russell</v>
      </c>
      <c r="O3402" t="str">
        <f>VLOOKUP(E3402,[1]!Customer_Data[#Data],2,0)</f>
        <v>Earl Simpson</v>
      </c>
      <c r="P3402" s="15">
        <f t="shared" si="318"/>
        <v>5</v>
      </c>
      <c r="Q3402">
        <f t="shared" si="319"/>
        <v>1</v>
      </c>
      <c r="R3402">
        <f t="shared" si="320"/>
        <v>2020</v>
      </c>
    </row>
    <row r="3403" spans="1:18" x14ac:dyDescent="0.25">
      <c r="A3403" s="4" t="s">
        <v>4415</v>
      </c>
      <c r="B3403" s="4" t="s">
        <v>56</v>
      </c>
      <c r="C3403" s="4" t="s">
        <v>44</v>
      </c>
      <c r="D3403" s="4" t="s">
        <v>58</v>
      </c>
      <c r="E3403" s="4" t="s">
        <v>1874</v>
      </c>
      <c r="F3403" s="5">
        <v>43895</v>
      </c>
      <c r="G3403" s="4">
        <v>2</v>
      </c>
      <c r="H3403" s="11">
        <f>VLOOKUP(B3403,[1]!Product_Data[#Data],4,0)</f>
        <v>1848</v>
      </c>
      <c r="I3403" s="11">
        <f>VLOOKUP(B3403,[1]!Product_Data[#Data],3,0)</f>
        <v>1294</v>
      </c>
      <c r="J3403" s="11">
        <f t="shared" si="321"/>
        <v>2588</v>
      </c>
      <c r="K3403" s="11">
        <f t="shared" si="322"/>
        <v>3696</v>
      </c>
      <c r="L3403" s="11">
        <f t="shared" si="323"/>
        <v>1108</v>
      </c>
      <c r="M3403" t="str">
        <f>VLOOKUP(C3403,[1]!Location_Data[#Data],2,0)</f>
        <v>Moreno Valley</v>
      </c>
      <c r="N3403" t="str">
        <f>VLOOKUP(D3403,[1]!Salespeople_Data[#Data],2,0)</f>
        <v>Christopher Tucker</v>
      </c>
      <c r="O3403" t="str">
        <f>VLOOKUP(E3403,[1]!Customer_Data[#Data],2,0)</f>
        <v>Jesse Bishop</v>
      </c>
      <c r="P3403" s="15">
        <f t="shared" si="318"/>
        <v>5</v>
      </c>
      <c r="Q3403">
        <f t="shared" si="319"/>
        <v>3</v>
      </c>
      <c r="R3403">
        <f t="shared" si="320"/>
        <v>2020</v>
      </c>
    </row>
    <row r="3404" spans="1:18" x14ac:dyDescent="0.25">
      <c r="A3404" s="2" t="s">
        <v>4416</v>
      </c>
      <c r="B3404" s="2" t="s">
        <v>69</v>
      </c>
      <c r="C3404" s="2" t="s">
        <v>458</v>
      </c>
      <c r="D3404" s="2" t="s">
        <v>35</v>
      </c>
      <c r="E3404" s="2" t="s">
        <v>804</v>
      </c>
      <c r="F3404" s="3">
        <v>43913</v>
      </c>
      <c r="G3404" s="2">
        <v>1</v>
      </c>
      <c r="H3404" s="11">
        <f>VLOOKUP(B3404,[1]!Product_Data[#Data],4,0)</f>
        <v>1351</v>
      </c>
      <c r="I3404" s="11">
        <f>VLOOKUP(B3404,[1]!Product_Data[#Data],3,0)</f>
        <v>1108</v>
      </c>
      <c r="J3404" s="11">
        <f t="shared" si="321"/>
        <v>1108</v>
      </c>
      <c r="K3404" s="11">
        <f t="shared" si="322"/>
        <v>1351</v>
      </c>
      <c r="L3404" s="11">
        <f t="shared" si="323"/>
        <v>243</v>
      </c>
      <c r="M3404" t="str">
        <f>VLOOKUP(C3404,[1]!Location_Data[#Data],2,0)</f>
        <v>Fontana</v>
      </c>
      <c r="N3404" t="str">
        <f>VLOOKUP(D3404,[1]!Salespeople_Data[#Data],2,0)</f>
        <v>Charles Harper</v>
      </c>
      <c r="O3404" t="str">
        <f>VLOOKUP(E3404,[1]!Customer_Data[#Data],2,0)</f>
        <v>Gregory Boyd</v>
      </c>
      <c r="P3404" s="15">
        <f t="shared" si="318"/>
        <v>2</v>
      </c>
      <c r="Q3404">
        <f t="shared" si="319"/>
        <v>3</v>
      </c>
      <c r="R3404">
        <f t="shared" si="320"/>
        <v>2020</v>
      </c>
    </row>
    <row r="3405" spans="1:18" x14ac:dyDescent="0.25">
      <c r="A3405" s="4" t="s">
        <v>4417</v>
      </c>
      <c r="B3405" s="4" t="s">
        <v>56</v>
      </c>
      <c r="C3405" s="4" t="s">
        <v>79</v>
      </c>
      <c r="D3405" s="4" t="s">
        <v>178</v>
      </c>
      <c r="E3405" s="4" t="s">
        <v>2624</v>
      </c>
      <c r="F3405" s="5">
        <v>43902</v>
      </c>
      <c r="G3405" s="4">
        <v>1</v>
      </c>
      <c r="H3405" s="11">
        <f>VLOOKUP(B3405,[1]!Product_Data[#Data],4,0)</f>
        <v>1848</v>
      </c>
      <c r="I3405" s="11">
        <f>VLOOKUP(B3405,[1]!Product_Data[#Data],3,0)</f>
        <v>1294</v>
      </c>
      <c r="J3405" s="11">
        <f t="shared" si="321"/>
        <v>1294</v>
      </c>
      <c r="K3405" s="11">
        <f t="shared" si="322"/>
        <v>1848</v>
      </c>
      <c r="L3405" s="11">
        <f t="shared" si="323"/>
        <v>554</v>
      </c>
      <c r="M3405" t="str">
        <f>VLOOKUP(C3405,[1]!Location_Data[#Data],2,0)</f>
        <v>Palmdale</v>
      </c>
      <c r="N3405" t="str">
        <f>VLOOKUP(D3405,[1]!Salespeople_Data[#Data],2,0)</f>
        <v>Joshua Taylor</v>
      </c>
      <c r="O3405" t="str">
        <f>VLOOKUP(E3405,[1]!Customer_Data[#Data],2,0)</f>
        <v>Daniel Dixon</v>
      </c>
      <c r="P3405" s="15">
        <f t="shared" si="318"/>
        <v>5</v>
      </c>
      <c r="Q3405">
        <f t="shared" si="319"/>
        <v>3</v>
      </c>
      <c r="R3405">
        <f t="shared" si="320"/>
        <v>2020</v>
      </c>
    </row>
    <row r="3406" spans="1:18" x14ac:dyDescent="0.25">
      <c r="A3406" s="2" t="s">
        <v>4418</v>
      </c>
      <c r="B3406" s="2" t="s">
        <v>61</v>
      </c>
      <c r="C3406" s="2" t="s">
        <v>44</v>
      </c>
      <c r="D3406" s="2" t="s">
        <v>20</v>
      </c>
      <c r="E3406" s="2" t="s">
        <v>1063</v>
      </c>
      <c r="F3406" s="3">
        <v>44129</v>
      </c>
      <c r="G3406" s="2">
        <v>2</v>
      </c>
      <c r="H3406" s="11">
        <f>VLOOKUP(B3406,[1]!Product_Data[#Data],4,0)</f>
        <v>1889</v>
      </c>
      <c r="I3406" s="11">
        <f>VLOOKUP(B3406,[1]!Product_Data[#Data],3,0)</f>
        <v>945</v>
      </c>
      <c r="J3406" s="11">
        <f t="shared" si="321"/>
        <v>1890</v>
      </c>
      <c r="K3406" s="11">
        <f t="shared" si="322"/>
        <v>3778</v>
      </c>
      <c r="L3406" s="11">
        <f t="shared" si="323"/>
        <v>1888</v>
      </c>
      <c r="M3406" t="str">
        <f>VLOOKUP(C3406,[1]!Location_Data[#Data],2,0)</f>
        <v>Moreno Valley</v>
      </c>
      <c r="N3406" t="str">
        <f>VLOOKUP(D3406,[1]!Salespeople_Data[#Data],2,0)</f>
        <v>Joshua Cook</v>
      </c>
      <c r="O3406" t="str">
        <f>VLOOKUP(E3406,[1]!Customer_Data[#Data],2,0)</f>
        <v>Michael Reed</v>
      </c>
      <c r="P3406" s="15">
        <f t="shared" si="318"/>
        <v>1</v>
      </c>
      <c r="Q3406">
        <f t="shared" si="319"/>
        <v>10</v>
      </c>
      <c r="R3406">
        <f t="shared" si="320"/>
        <v>2020</v>
      </c>
    </row>
    <row r="3407" spans="1:18" x14ac:dyDescent="0.25">
      <c r="A3407" s="4" t="s">
        <v>4419</v>
      </c>
      <c r="B3407" s="4" t="s">
        <v>311</v>
      </c>
      <c r="C3407" s="4" t="s">
        <v>120</v>
      </c>
      <c r="D3407" s="4" t="s">
        <v>10</v>
      </c>
      <c r="E3407" s="4" t="s">
        <v>1822</v>
      </c>
      <c r="F3407" s="5">
        <v>43963</v>
      </c>
      <c r="G3407" s="4">
        <v>3</v>
      </c>
      <c r="H3407" s="11">
        <f>VLOOKUP(B3407,[1]!Product_Data[#Data],4,0)</f>
        <v>1743</v>
      </c>
      <c r="I3407" s="11">
        <f>VLOOKUP(B3407,[1]!Product_Data[#Data],3,0)</f>
        <v>872</v>
      </c>
      <c r="J3407" s="11">
        <f t="shared" si="321"/>
        <v>2616</v>
      </c>
      <c r="K3407" s="11">
        <f t="shared" si="322"/>
        <v>5229</v>
      </c>
      <c r="L3407" s="11">
        <f t="shared" si="323"/>
        <v>2613</v>
      </c>
      <c r="M3407" t="str">
        <f>VLOOKUP(C3407,[1]!Location_Data[#Data],2,0)</f>
        <v>Elk Grove</v>
      </c>
      <c r="N3407" t="str">
        <f>VLOOKUP(D3407,[1]!Salespeople_Data[#Data],2,0)</f>
        <v>Justin Lynch</v>
      </c>
      <c r="O3407" t="str">
        <f>VLOOKUP(E3407,[1]!Customer_Data[#Data],2,0)</f>
        <v>Carl Collins</v>
      </c>
      <c r="P3407" s="15">
        <f t="shared" si="318"/>
        <v>3</v>
      </c>
      <c r="Q3407">
        <f t="shared" si="319"/>
        <v>5</v>
      </c>
      <c r="R3407">
        <f t="shared" si="320"/>
        <v>2020</v>
      </c>
    </row>
    <row r="3408" spans="1:18" x14ac:dyDescent="0.25">
      <c r="A3408" s="2" t="s">
        <v>4420</v>
      </c>
      <c r="B3408" s="2" t="s">
        <v>252</v>
      </c>
      <c r="C3408" s="2" t="s">
        <v>182</v>
      </c>
      <c r="D3408" s="2" t="s">
        <v>63</v>
      </c>
      <c r="E3408" s="2" t="s">
        <v>918</v>
      </c>
      <c r="F3408" s="3">
        <v>43945</v>
      </c>
      <c r="G3408" s="2">
        <v>1</v>
      </c>
      <c r="H3408" s="11">
        <f>VLOOKUP(B3408,[1]!Product_Data[#Data],4,0)</f>
        <v>1899</v>
      </c>
      <c r="I3408" s="11">
        <f>VLOOKUP(B3408,[1]!Product_Data[#Data],3,0)</f>
        <v>1044</v>
      </c>
      <c r="J3408" s="11">
        <f t="shared" si="321"/>
        <v>1044</v>
      </c>
      <c r="K3408" s="11">
        <f t="shared" si="322"/>
        <v>1899</v>
      </c>
      <c r="L3408" s="11">
        <f t="shared" si="323"/>
        <v>855</v>
      </c>
      <c r="M3408" t="str">
        <f>VLOOKUP(C3408,[1]!Location_Data[#Data],2,0)</f>
        <v>Vallejo</v>
      </c>
      <c r="N3408" t="str">
        <f>VLOOKUP(D3408,[1]!Salespeople_Data[#Data],2,0)</f>
        <v>Jeremy Mendoza</v>
      </c>
      <c r="O3408" t="str">
        <f>VLOOKUP(E3408,[1]!Customer_Data[#Data],2,0)</f>
        <v>Keith Wheeler</v>
      </c>
      <c r="P3408" s="15">
        <f t="shared" si="318"/>
        <v>6</v>
      </c>
      <c r="Q3408">
        <f t="shared" si="319"/>
        <v>4</v>
      </c>
      <c r="R3408">
        <f t="shared" si="320"/>
        <v>2020</v>
      </c>
    </row>
    <row r="3409" spans="1:18" x14ac:dyDescent="0.25">
      <c r="A3409" s="4" t="s">
        <v>4421</v>
      </c>
      <c r="B3409" s="4" t="s">
        <v>348</v>
      </c>
      <c r="C3409" s="4" t="s">
        <v>643</v>
      </c>
      <c r="D3409" s="4" t="s">
        <v>356</v>
      </c>
      <c r="E3409" s="4" t="s">
        <v>1244</v>
      </c>
      <c r="F3409" s="5">
        <v>44100</v>
      </c>
      <c r="G3409" s="4">
        <v>1</v>
      </c>
      <c r="H3409" s="11">
        <f>VLOOKUP(B3409,[1]!Product_Data[#Data],4,0)</f>
        <v>603</v>
      </c>
      <c r="I3409" s="11">
        <f>VLOOKUP(B3409,[1]!Product_Data[#Data],3,0)</f>
        <v>416</v>
      </c>
      <c r="J3409" s="11">
        <f t="shared" si="321"/>
        <v>416</v>
      </c>
      <c r="K3409" s="11">
        <f t="shared" si="322"/>
        <v>603</v>
      </c>
      <c r="L3409" s="11">
        <f t="shared" si="323"/>
        <v>187</v>
      </c>
      <c r="M3409" t="str">
        <f>VLOOKUP(C3409,[1]!Location_Data[#Data],2,0)</f>
        <v>Hayward</v>
      </c>
      <c r="N3409" t="str">
        <f>VLOOKUP(D3409,[1]!Salespeople_Data[#Data],2,0)</f>
        <v>Jimmy Young</v>
      </c>
      <c r="O3409" t="str">
        <f>VLOOKUP(E3409,[1]!Customer_Data[#Data],2,0)</f>
        <v>Jesse Garrett</v>
      </c>
      <c r="P3409" s="15">
        <f t="shared" si="318"/>
        <v>7</v>
      </c>
      <c r="Q3409">
        <f t="shared" si="319"/>
        <v>9</v>
      </c>
      <c r="R3409">
        <f t="shared" si="320"/>
        <v>2020</v>
      </c>
    </row>
    <row r="3410" spans="1:18" x14ac:dyDescent="0.25">
      <c r="A3410" s="2" t="s">
        <v>4422</v>
      </c>
      <c r="B3410" s="2" t="s">
        <v>435</v>
      </c>
      <c r="C3410" s="2" t="s">
        <v>253</v>
      </c>
      <c r="D3410" s="2" t="s">
        <v>10</v>
      </c>
      <c r="E3410" s="2" t="s">
        <v>4039</v>
      </c>
      <c r="F3410" s="3">
        <v>43919</v>
      </c>
      <c r="G3410" s="2">
        <v>1</v>
      </c>
      <c r="H3410" s="11">
        <f>VLOOKUP(B3410,[1]!Product_Data[#Data],4,0)</f>
        <v>2141</v>
      </c>
      <c r="I3410" s="11">
        <f>VLOOKUP(B3410,[1]!Product_Data[#Data],3,0)</f>
        <v>1777</v>
      </c>
      <c r="J3410" s="11">
        <f t="shared" si="321"/>
        <v>1777</v>
      </c>
      <c r="K3410" s="11">
        <f t="shared" si="322"/>
        <v>2141</v>
      </c>
      <c r="L3410" s="11">
        <f t="shared" si="323"/>
        <v>364</v>
      </c>
      <c r="M3410" t="str">
        <f>VLOOKUP(C3410,[1]!Location_Data[#Data],2,0)</f>
        <v>Bakersfield</v>
      </c>
      <c r="N3410" t="str">
        <f>VLOOKUP(D3410,[1]!Salespeople_Data[#Data],2,0)</f>
        <v>Justin Lynch</v>
      </c>
      <c r="O3410" t="str">
        <f>VLOOKUP(E3410,[1]!Customer_Data[#Data],2,0)</f>
        <v>Carl Martin</v>
      </c>
      <c r="P3410" s="15">
        <f t="shared" si="318"/>
        <v>1</v>
      </c>
      <c r="Q3410">
        <f t="shared" si="319"/>
        <v>3</v>
      </c>
      <c r="R3410">
        <f t="shared" si="320"/>
        <v>2020</v>
      </c>
    </row>
    <row r="3411" spans="1:18" x14ac:dyDescent="0.25">
      <c r="A3411" s="4" t="s">
        <v>4423</v>
      </c>
      <c r="B3411" s="4" t="s">
        <v>389</v>
      </c>
      <c r="C3411" s="4" t="s">
        <v>110</v>
      </c>
      <c r="D3411" s="4" t="s">
        <v>257</v>
      </c>
      <c r="E3411" s="4" t="s">
        <v>21</v>
      </c>
      <c r="F3411" s="5">
        <v>44039</v>
      </c>
      <c r="G3411" s="4">
        <v>1</v>
      </c>
      <c r="H3411" s="11">
        <f>VLOOKUP(B3411,[1]!Product_Data[#Data],4,0)</f>
        <v>1367</v>
      </c>
      <c r="I3411" s="11">
        <f>VLOOKUP(B3411,[1]!Product_Data[#Data],3,0)</f>
        <v>984</v>
      </c>
      <c r="J3411" s="11">
        <f t="shared" si="321"/>
        <v>984</v>
      </c>
      <c r="K3411" s="11">
        <f t="shared" si="322"/>
        <v>1367</v>
      </c>
      <c r="L3411" s="11">
        <f t="shared" si="323"/>
        <v>383</v>
      </c>
      <c r="M3411" t="str">
        <f>VLOOKUP(C3411,[1]!Location_Data[#Data],2,0)</f>
        <v>Richmond</v>
      </c>
      <c r="N3411" t="str">
        <f>VLOOKUP(D3411,[1]!Salespeople_Data[#Data],2,0)</f>
        <v>Jerry Perry</v>
      </c>
      <c r="O3411" t="str">
        <f>VLOOKUP(E3411,[1]!Customer_Data[#Data],2,0)</f>
        <v>Jesse Graham</v>
      </c>
      <c r="P3411" s="15">
        <f t="shared" si="318"/>
        <v>2</v>
      </c>
      <c r="Q3411">
        <f t="shared" si="319"/>
        <v>7</v>
      </c>
      <c r="R3411">
        <f t="shared" si="320"/>
        <v>2020</v>
      </c>
    </row>
    <row r="3412" spans="1:18" x14ac:dyDescent="0.25">
      <c r="A3412" s="2" t="s">
        <v>4424</v>
      </c>
      <c r="B3412" s="2" t="s">
        <v>348</v>
      </c>
      <c r="C3412" s="2" t="s">
        <v>135</v>
      </c>
      <c r="D3412" s="2" t="s">
        <v>20</v>
      </c>
      <c r="E3412" s="2" t="s">
        <v>153</v>
      </c>
      <c r="F3412" s="3">
        <v>44105</v>
      </c>
      <c r="G3412" s="2">
        <v>2</v>
      </c>
      <c r="H3412" s="11">
        <f>VLOOKUP(B3412,[1]!Product_Data[#Data],4,0)</f>
        <v>603</v>
      </c>
      <c r="I3412" s="11">
        <f>VLOOKUP(B3412,[1]!Product_Data[#Data],3,0)</f>
        <v>416</v>
      </c>
      <c r="J3412" s="11">
        <f t="shared" si="321"/>
        <v>832</v>
      </c>
      <c r="K3412" s="11">
        <f t="shared" si="322"/>
        <v>1206</v>
      </c>
      <c r="L3412" s="11">
        <f t="shared" si="323"/>
        <v>374</v>
      </c>
      <c r="M3412" t="str">
        <f>VLOOKUP(C3412,[1]!Location_Data[#Data],2,0)</f>
        <v>Oxnard</v>
      </c>
      <c r="N3412" t="str">
        <f>VLOOKUP(D3412,[1]!Salespeople_Data[#Data],2,0)</f>
        <v>Joshua Cook</v>
      </c>
      <c r="O3412" t="str">
        <f>VLOOKUP(E3412,[1]!Customer_Data[#Data],2,0)</f>
        <v>Charles Richards</v>
      </c>
      <c r="P3412" s="15">
        <f t="shared" si="318"/>
        <v>5</v>
      </c>
      <c r="Q3412">
        <f t="shared" si="319"/>
        <v>10</v>
      </c>
      <c r="R3412">
        <f t="shared" si="320"/>
        <v>2020</v>
      </c>
    </row>
    <row r="3413" spans="1:18" x14ac:dyDescent="0.25">
      <c r="A3413" s="4" t="s">
        <v>4425</v>
      </c>
      <c r="B3413" s="4" t="s">
        <v>155</v>
      </c>
      <c r="C3413" s="4" t="s">
        <v>242</v>
      </c>
      <c r="D3413" s="4" t="s">
        <v>159</v>
      </c>
      <c r="E3413" s="4" t="s">
        <v>622</v>
      </c>
      <c r="F3413" s="5">
        <v>43997</v>
      </c>
      <c r="G3413" s="4">
        <v>3</v>
      </c>
      <c r="H3413" s="11">
        <f>VLOOKUP(B3413,[1]!Product_Data[#Data],4,0)</f>
        <v>1353</v>
      </c>
      <c r="I3413" s="11">
        <f>VLOOKUP(B3413,[1]!Product_Data[#Data],3,0)</f>
        <v>947</v>
      </c>
      <c r="J3413" s="11">
        <f t="shared" si="321"/>
        <v>2841</v>
      </c>
      <c r="K3413" s="11">
        <f t="shared" si="322"/>
        <v>4059</v>
      </c>
      <c r="L3413" s="11">
        <f t="shared" si="323"/>
        <v>1218</v>
      </c>
      <c r="M3413" t="str">
        <f>VLOOKUP(C3413,[1]!Location_Data[#Data],2,0)</f>
        <v>Downey</v>
      </c>
      <c r="N3413" t="str">
        <f>VLOOKUP(D3413,[1]!Salespeople_Data[#Data],2,0)</f>
        <v>Bobby Russell</v>
      </c>
      <c r="O3413" t="str">
        <f>VLOOKUP(E3413,[1]!Customer_Data[#Data],2,0)</f>
        <v>Patrick Williamson</v>
      </c>
      <c r="P3413" s="15">
        <f t="shared" si="318"/>
        <v>2</v>
      </c>
      <c r="Q3413">
        <f t="shared" si="319"/>
        <v>6</v>
      </c>
      <c r="R3413">
        <f t="shared" si="320"/>
        <v>2020</v>
      </c>
    </row>
    <row r="3414" spans="1:18" x14ac:dyDescent="0.25">
      <c r="A3414" s="2" t="s">
        <v>4426</v>
      </c>
      <c r="B3414" s="2" t="s">
        <v>431</v>
      </c>
      <c r="C3414" s="2" t="s">
        <v>450</v>
      </c>
      <c r="D3414" s="2" t="s">
        <v>170</v>
      </c>
      <c r="E3414" s="2" t="s">
        <v>2676</v>
      </c>
      <c r="F3414" s="3">
        <v>43976</v>
      </c>
      <c r="G3414" s="2">
        <v>1</v>
      </c>
      <c r="H3414" s="11">
        <f>VLOOKUP(B3414,[1]!Product_Data[#Data],4,0)</f>
        <v>290</v>
      </c>
      <c r="I3414" s="11">
        <f>VLOOKUP(B3414,[1]!Product_Data[#Data],3,0)</f>
        <v>200</v>
      </c>
      <c r="J3414" s="11">
        <f t="shared" si="321"/>
        <v>200</v>
      </c>
      <c r="K3414" s="11">
        <f t="shared" si="322"/>
        <v>290</v>
      </c>
      <c r="L3414" s="11">
        <f t="shared" si="323"/>
        <v>90</v>
      </c>
      <c r="M3414" t="str">
        <f>VLOOKUP(C3414,[1]!Location_Data[#Data],2,0)</f>
        <v>Simi Valley</v>
      </c>
      <c r="N3414" t="str">
        <f>VLOOKUP(D3414,[1]!Salespeople_Data[#Data],2,0)</f>
        <v>Sean Miller</v>
      </c>
      <c r="O3414" t="str">
        <f>VLOOKUP(E3414,[1]!Customer_Data[#Data],2,0)</f>
        <v>Billy West</v>
      </c>
      <c r="P3414" s="15">
        <f t="shared" si="318"/>
        <v>2</v>
      </c>
      <c r="Q3414">
        <f t="shared" si="319"/>
        <v>5</v>
      </c>
      <c r="R3414">
        <f t="shared" si="320"/>
        <v>2020</v>
      </c>
    </row>
    <row r="3415" spans="1:18" x14ac:dyDescent="0.25">
      <c r="A3415" s="4" t="s">
        <v>4427</v>
      </c>
      <c r="B3415" s="4" t="s">
        <v>373</v>
      </c>
      <c r="C3415" s="4" t="s">
        <v>48</v>
      </c>
      <c r="D3415" s="4" t="s">
        <v>71</v>
      </c>
      <c r="E3415" s="4" t="s">
        <v>724</v>
      </c>
      <c r="F3415" s="5">
        <v>44044</v>
      </c>
      <c r="G3415" s="4">
        <v>3</v>
      </c>
      <c r="H3415" s="11">
        <f>VLOOKUP(B3415,[1]!Product_Data[#Data],4,0)</f>
        <v>2182</v>
      </c>
      <c r="I3415" s="11">
        <f>VLOOKUP(B3415,[1]!Product_Data[#Data],3,0)</f>
        <v>1200</v>
      </c>
      <c r="J3415" s="11">
        <f t="shared" si="321"/>
        <v>3600</v>
      </c>
      <c r="K3415" s="11">
        <f t="shared" si="322"/>
        <v>6546</v>
      </c>
      <c r="L3415" s="11">
        <f t="shared" si="323"/>
        <v>2946</v>
      </c>
      <c r="M3415" t="str">
        <f>VLOOKUP(C3415,[1]!Location_Data[#Data],2,0)</f>
        <v>Rialto</v>
      </c>
      <c r="N3415" t="str">
        <f>VLOOKUP(D3415,[1]!Salespeople_Data[#Data],2,0)</f>
        <v>Gary Rodriguez</v>
      </c>
      <c r="O3415" t="str">
        <f>VLOOKUP(E3415,[1]!Customer_Data[#Data],2,0)</f>
        <v>Kevin Campbell</v>
      </c>
      <c r="P3415" s="15">
        <f t="shared" si="318"/>
        <v>7</v>
      </c>
      <c r="Q3415">
        <f t="shared" si="319"/>
        <v>8</v>
      </c>
      <c r="R3415">
        <f t="shared" si="320"/>
        <v>2020</v>
      </c>
    </row>
    <row r="3416" spans="1:18" x14ac:dyDescent="0.25">
      <c r="A3416" s="2" t="s">
        <v>4428</v>
      </c>
      <c r="B3416" s="2" t="s">
        <v>8</v>
      </c>
      <c r="C3416" s="2" t="s">
        <v>286</v>
      </c>
      <c r="D3416" s="2" t="s">
        <v>20</v>
      </c>
      <c r="E3416" s="2" t="s">
        <v>484</v>
      </c>
      <c r="F3416" s="3">
        <v>44133</v>
      </c>
      <c r="G3416" s="2">
        <v>1</v>
      </c>
      <c r="H3416" s="11">
        <f>VLOOKUP(B3416,[1]!Product_Data[#Data],4,0)</f>
        <v>1522</v>
      </c>
      <c r="I3416" s="11">
        <f>VLOOKUP(B3416,[1]!Product_Data[#Data],3,0)</f>
        <v>791</v>
      </c>
      <c r="J3416" s="11">
        <f t="shared" si="321"/>
        <v>791</v>
      </c>
      <c r="K3416" s="11">
        <f t="shared" si="322"/>
        <v>1522</v>
      </c>
      <c r="L3416" s="11">
        <f t="shared" si="323"/>
        <v>731</v>
      </c>
      <c r="M3416" t="str">
        <f>VLOOKUP(C3416,[1]!Location_Data[#Data],2,0)</f>
        <v>El Monte</v>
      </c>
      <c r="N3416" t="str">
        <f>VLOOKUP(D3416,[1]!Salespeople_Data[#Data],2,0)</f>
        <v>Joshua Cook</v>
      </c>
      <c r="O3416" t="str">
        <f>VLOOKUP(E3416,[1]!Customer_Data[#Data],2,0)</f>
        <v>Todd George</v>
      </c>
      <c r="P3416" s="15">
        <f t="shared" si="318"/>
        <v>5</v>
      </c>
      <c r="Q3416">
        <f t="shared" si="319"/>
        <v>10</v>
      </c>
      <c r="R3416">
        <f t="shared" si="320"/>
        <v>2020</v>
      </c>
    </row>
    <row r="3417" spans="1:18" x14ac:dyDescent="0.25">
      <c r="A3417" s="4" t="s">
        <v>4429</v>
      </c>
      <c r="B3417" s="4" t="s">
        <v>28</v>
      </c>
      <c r="C3417" s="4" t="s">
        <v>731</v>
      </c>
      <c r="D3417" s="4" t="s">
        <v>216</v>
      </c>
      <c r="E3417" s="4" t="s">
        <v>799</v>
      </c>
      <c r="F3417" s="5">
        <v>44061</v>
      </c>
      <c r="G3417" s="4">
        <v>3</v>
      </c>
      <c r="H3417" s="11">
        <f>VLOOKUP(B3417,[1]!Product_Data[#Data],4,0)</f>
        <v>684</v>
      </c>
      <c r="I3417" s="11">
        <f>VLOOKUP(B3417,[1]!Product_Data[#Data],3,0)</f>
        <v>561</v>
      </c>
      <c r="J3417" s="11">
        <f t="shared" si="321"/>
        <v>1683</v>
      </c>
      <c r="K3417" s="11">
        <f t="shared" si="322"/>
        <v>2052</v>
      </c>
      <c r="L3417" s="11">
        <f t="shared" si="323"/>
        <v>369</v>
      </c>
      <c r="M3417" t="str">
        <f>VLOOKUP(C3417,[1]!Location_Data[#Data],2,0)</f>
        <v>Costa Mesa</v>
      </c>
      <c r="N3417" t="str">
        <f>VLOOKUP(D3417,[1]!Salespeople_Data[#Data],2,0)</f>
        <v>Ernest Wagner</v>
      </c>
      <c r="O3417" t="str">
        <f>VLOOKUP(E3417,[1]!Customer_Data[#Data],2,0)</f>
        <v>Steven Howard</v>
      </c>
      <c r="P3417" s="15">
        <f t="shared" si="318"/>
        <v>3</v>
      </c>
      <c r="Q3417">
        <f t="shared" si="319"/>
        <v>8</v>
      </c>
      <c r="R3417">
        <f t="shared" si="320"/>
        <v>2020</v>
      </c>
    </row>
    <row r="3418" spans="1:18" x14ac:dyDescent="0.25">
      <c r="A3418" s="2" t="s">
        <v>4430</v>
      </c>
      <c r="B3418" s="2" t="s">
        <v>200</v>
      </c>
      <c r="C3418" s="2" t="s">
        <v>186</v>
      </c>
      <c r="D3418" s="2" t="s">
        <v>96</v>
      </c>
      <c r="E3418" s="2" t="s">
        <v>147</v>
      </c>
      <c r="F3418" s="3">
        <v>44081</v>
      </c>
      <c r="G3418" s="2">
        <v>1</v>
      </c>
      <c r="H3418" s="11">
        <f>VLOOKUP(B3418,[1]!Product_Data[#Data],4,0)</f>
        <v>315</v>
      </c>
      <c r="I3418" s="11">
        <f>VLOOKUP(B3418,[1]!Product_Data[#Data],3,0)</f>
        <v>208</v>
      </c>
      <c r="J3418" s="11">
        <f t="shared" si="321"/>
        <v>208</v>
      </c>
      <c r="K3418" s="11">
        <f t="shared" si="322"/>
        <v>315</v>
      </c>
      <c r="L3418" s="11">
        <f t="shared" si="323"/>
        <v>107</v>
      </c>
      <c r="M3418" t="str">
        <f>VLOOKUP(C3418,[1]!Location_Data[#Data],2,0)</f>
        <v>Riverside</v>
      </c>
      <c r="N3418" t="str">
        <f>VLOOKUP(D3418,[1]!Salespeople_Data[#Data],2,0)</f>
        <v>Brian Thomas</v>
      </c>
      <c r="O3418" t="str">
        <f>VLOOKUP(E3418,[1]!Customer_Data[#Data],2,0)</f>
        <v>Steven Owens</v>
      </c>
      <c r="P3418" s="15">
        <f t="shared" si="318"/>
        <v>2</v>
      </c>
      <c r="Q3418">
        <f t="shared" si="319"/>
        <v>9</v>
      </c>
      <c r="R3418">
        <f t="shared" si="320"/>
        <v>2020</v>
      </c>
    </row>
    <row r="3419" spans="1:18" x14ac:dyDescent="0.25">
      <c r="A3419" s="4" t="s">
        <v>4431</v>
      </c>
      <c r="B3419" s="4" t="s">
        <v>18</v>
      </c>
      <c r="C3419" s="4" t="s">
        <v>169</v>
      </c>
      <c r="D3419" s="4" t="s">
        <v>250</v>
      </c>
      <c r="E3419" s="4" t="s">
        <v>745</v>
      </c>
      <c r="F3419" s="5">
        <v>44011</v>
      </c>
      <c r="G3419" s="4">
        <v>1</v>
      </c>
      <c r="H3419" s="11">
        <f>VLOOKUP(B3419,[1]!Product_Data[#Data],4,0)</f>
        <v>880</v>
      </c>
      <c r="I3419" s="11">
        <f>VLOOKUP(B3419,[1]!Product_Data[#Data],3,0)</f>
        <v>634</v>
      </c>
      <c r="J3419" s="11">
        <f t="shared" si="321"/>
        <v>634</v>
      </c>
      <c r="K3419" s="11">
        <f t="shared" si="322"/>
        <v>880</v>
      </c>
      <c r="L3419" s="11">
        <f t="shared" si="323"/>
        <v>246</v>
      </c>
      <c r="M3419" t="str">
        <f>VLOOKUP(C3419,[1]!Location_Data[#Data],2,0)</f>
        <v>Vista</v>
      </c>
      <c r="N3419" t="str">
        <f>VLOOKUP(D3419,[1]!Salespeople_Data[#Data],2,0)</f>
        <v>Martin Carr</v>
      </c>
      <c r="O3419" t="str">
        <f>VLOOKUP(E3419,[1]!Customer_Data[#Data],2,0)</f>
        <v>Andrew Graham</v>
      </c>
      <c r="P3419" s="15">
        <f t="shared" si="318"/>
        <v>2</v>
      </c>
      <c r="Q3419">
        <f t="shared" si="319"/>
        <v>6</v>
      </c>
      <c r="R3419">
        <f t="shared" si="320"/>
        <v>2020</v>
      </c>
    </row>
    <row r="3420" spans="1:18" x14ac:dyDescent="0.25">
      <c r="A3420" s="2" t="s">
        <v>4432</v>
      </c>
      <c r="B3420" s="2" t="s">
        <v>23</v>
      </c>
      <c r="C3420" s="2" t="s">
        <v>211</v>
      </c>
      <c r="D3420" s="2" t="s">
        <v>106</v>
      </c>
      <c r="E3420" s="2" t="s">
        <v>1270</v>
      </c>
      <c r="F3420" s="3">
        <v>44122</v>
      </c>
      <c r="G3420" s="2">
        <v>1</v>
      </c>
      <c r="H3420" s="11">
        <f>VLOOKUP(B3420,[1]!Product_Data[#Data],4,0)</f>
        <v>1052</v>
      </c>
      <c r="I3420" s="11">
        <f>VLOOKUP(B3420,[1]!Product_Data[#Data],3,0)</f>
        <v>589</v>
      </c>
      <c r="J3420" s="11">
        <f t="shared" si="321"/>
        <v>589</v>
      </c>
      <c r="K3420" s="11">
        <f t="shared" si="322"/>
        <v>1052</v>
      </c>
      <c r="L3420" s="11">
        <f t="shared" si="323"/>
        <v>463</v>
      </c>
      <c r="M3420" t="str">
        <f>VLOOKUP(C3420,[1]!Location_Data[#Data],2,0)</f>
        <v>Chula Vista</v>
      </c>
      <c r="N3420" t="str">
        <f>VLOOKUP(D3420,[1]!Salespeople_Data[#Data],2,0)</f>
        <v>Patrick Ruiz</v>
      </c>
      <c r="O3420" t="str">
        <f>VLOOKUP(E3420,[1]!Customer_Data[#Data],2,0)</f>
        <v>Samuel Fowler</v>
      </c>
      <c r="P3420" s="15">
        <f t="shared" si="318"/>
        <v>1</v>
      </c>
      <c r="Q3420">
        <f t="shared" si="319"/>
        <v>10</v>
      </c>
      <c r="R3420">
        <f t="shared" si="320"/>
        <v>2020</v>
      </c>
    </row>
    <row r="3421" spans="1:18" x14ac:dyDescent="0.25">
      <c r="A3421" s="4" t="s">
        <v>4433</v>
      </c>
      <c r="B3421" s="4" t="s">
        <v>245</v>
      </c>
      <c r="C3421" s="4" t="s">
        <v>596</v>
      </c>
      <c r="D3421" s="4" t="s">
        <v>298</v>
      </c>
      <c r="E3421" s="4" t="s">
        <v>1353</v>
      </c>
      <c r="F3421" s="5">
        <v>44023</v>
      </c>
      <c r="G3421" s="4">
        <v>1</v>
      </c>
      <c r="H3421" s="11">
        <f>VLOOKUP(B3421,[1]!Product_Data[#Data],4,0)</f>
        <v>818</v>
      </c>
      <c r="I3421" s="11">
        <f>VLOOKUP(B3421,[1]!Product_Data[#Data],3,0)</f>
        <v>450</v>
      </c>
      <c r="J3421" s="11">
        <f t="shared" si="321"/>
        <v>450</v>
      </c>
      <c r="K3421" s="11">
        <f t="shared" si="322"/>
        <v>818</v>
      </c>
      <c r="L3421" s="11">
        <f t="shared" si="323"/>
        <v>368</v>
      </c>
      <c r="M3421" t="str">
        <f>VLOOKUP(C3421,[1]!Location_Data[#Data],2,0)</f>
        <v>Fremont</v>
      </c>
      <c r="N3421" t="str">
        <f>VLOOKUP(D3421,[1]!Salespeople_Data[#Data],2,0)</f>
        <v>Kenneth Fields</v>
      </c>
      <c r="O3421" t="str">
        <f>VLOOKUP(E3421,[1]!Customer_Data[#Data],2,0)</f>
        <v>Anthony Chapman</v>
      </c>
      <c r="P3421" s="15">
        <f t="shared" si="318"/>
        <v>7</v>
      </c>
      <c r="Q3421">
        <f t="shared" si="319"/>
        <v>7</v>
      </c>
      <c r="R3421">
        <f t="shared" si="320"/>
        <v>2020</v>
      </c>
    </row>
    <row r="3422" spans="1:18" x14ac:dyDescent="0.25">
      <c r="A3422" s="2" t="s">
        <v>4434</v>
      </c>
      <c r="B3422" s="2" t="s">
        <v>139</v>
      </c>
      <c r="C3422" s="2" t="s">
        <v>48</v>
      </c>
      <c r="D3422" s="2" t="s">
        <v>10</v>
      </c>
      <c r="E3422" s="2" t="s">
        <v>1357</v>
      </c>
      <c r="F3422" s="3">
        <v>43884</v>
      </c>
      <c r="G3422" s="2">
        <v>3</v>
      </c>
      <c r="H3422" s="11">
        <f>VLOOKUP(B3422,[1]!Product_Data[#Data],4,0)</f>
        <v>817</v>
      </c>
      <c r="I3422" s="11">
        <f>VLOOKUP(B3422,[1]!Product_Data[#Data],3,0)</f>
        <v>409</v>
      </c>
      <c r="J3422" s="11">
        <f t="shared" si="321"/>
        <v>1227</v>
      </c>
      <c r="K3422" s="11">
        <f t="shared" si="322"/>
        <v>2451</v>
      </c>
      <c r="L3422" s="11">
        <f t="shared" si="323"/>
        <v>1224</v>
      </c>
      <c r="M3422" t="str">
        <f>VLOOKUP(C3422,[1]!Location_Data[#Data],2,0)</f>
        <v>Rialto</v>
      </c>
      <c r="N3422" t="str">
        <f>VLOOKUP(D3422,[1]!Salespeople_Data[#Data],2,0)</f>
        <v>Justin Lynch</v>
      </c>
      <c r="O3422" t="str">
        <f>VLOOKUP(E3422,[1]!Customer_Data[#Data],2,0)</f>
        <v>Jack Phillips</v>
      </c>
      <c r="P3422" s="15">
        <f t="shared" si="318"/>
        <v>1</v>
      </c>
      <c r="Q3422">
        <f t="shared" si="319"/>
        <v>2</v>
      </c>
      <c r="R3422">
        <f t="shared" si="320"/>
        <v>2020</v>
      </c>
    </row>
    <row r="3423" spans="1:18" x14ac:dyDescent="0.25">
      <c r="A3423" s="4" t="s">
        <v>4435</v>
      </c>
      <c r="B3423" s="4" t="s">
        <v>119</v>
      </c>
      <c r="C3423" s="4" t="s">
        <v>469</v>
      </c>
      <c r="D3423" s="4" t="s">
        <v>63</v>
      </c>
      <c r="E3423" s="4" t="s">
        <v>1323</v>
      </c>
      <c r="F3423" s="5">
        <v>43986</v>
      </c>
      <c r="G3423" s="4">
        <v>1</v>
      </c>
      <c r="H3423" s="11">
        <f>VLOOKUP(B3423,[1]!Product_Data[#Data],4,0)</f>
        <v>1077</v>
      </c>
      <c r="I3423" s="11">
        <f>VLOOKUP(B3423,[1]!Product_Data[#Data],3,0)</f>
        <v>732</v>
      </c>
      <c r="J3423" s="11">
        <f t="shared" si="321"/>
        <v>732</v>
      </c>
      <c r="K3423" s="11">
        <f t="shared" si="322"/>
        <v>1077</v>
      </c>
      <c r="L3423" s="11">
        <f t="shared" si="323"/>
        <v>345</v>
      </c>
      <c r="M3423" t="str">
        <f>VLOOKUP(C3423,[1]!Location_Data[#Data],2,0)</f>
        <v>Escondido</v>
      </c>
      <c r="N3423" t="str">
        <f>VLOOKUP(D3423,[1]!Salespeople_Data[#Data],2,0)</f>
        <v>Jeremy Mendoza</v>
      </c>
      <c r="O3423" t="str">
        <f>VLOOKUP(E3423,[1]!Customer_Data[#Data],2,0)</f>
        <v>Chris Howard</v>
      </c>
      <c r="P3423" s="15">
        <f t="shared" si="318"/>
        <v>5</v>
      </c>
      <c r="Q3423">
        <f t="shared" si="319"/>
        <v>6</v>
      </c>
      <c r="R3423">
        <f t="shared" si="320"/>
        <v>2020</v>
      </c>
    </row>
    <row r="3424" spans="1:18" x14ac:dyDescent="0.25">
      <c r="A3424" s="2" t="s">
        <v>4436</v>
      </c>
      <c r="B3424" s="2" t="s">
        <v>352</v>
      </c>
      <c r="C3424" s="2" t="s">
        <v>39</v>
      </c>
      <c r="D3424" s="2" t="s">
        <v>80</v>
      </c>
      <c r="E3424" s="2" t="s">
        <v>1952</v>
      </c>
      <c r="F3424" s="3">
        <v>43862</v>
      </c>
      <c r="G3424" s="2">
        <v>1</v>
      </c>
      <c r="H3424" s="11">
        <f>VLOOKUP(B3424,[1]!Product_Data[#Data],4,0)</f>
        <v>203</v>
      </c>
      <c r="I3424" s="11">
        <f>VLOOKUP(B3424,[1]!Product_Data[#Data],3,0)</f>
        <v>154</v>
      </c>
      <c r="J3424" s="11">
        <f t="shared" si="321"/>
        <v>154</v>
      </c>
      <c r="K3424" s="11">
        <f t="shared" si="322"/>
        <v>203</v>
      </c>
      <c r="L3424" s="11">
        <f t="shared" si="323"/>
        <v>49</v>
      </c>
      <c r="M3424" t="str">
        <f>VLOOKUP(C3424,[1]!Location_Data[#Data],2,0)</f>
        <v>Oceanside</v>
      </c>
      <c r="N3424" t="str">
        <f>VLOOKUP(D3424,[1]!Salespeople_Data[#Data],2,0)</f>
        <v>Henry Nelson</v>
      </c>
      <c r="O3424" t="str">
        <f>VLOOKUP(E3424,[1]!Customer_Data[#Data],2,0)</f>
        <v>Howard Moore</v>
      </c>
      <c r="P3424" s="15">
        <f t="shared" si="318"/>
        <v>7</v>
      </c>
      <c r="Q3424">
        <f t="shared" si="319"/>
        <v>2</v>
      </c>
      <c r="R3424">
        <f t="shared" si="320"/>
        <v>2020</v>
      </c>
    </row>
    <row r="3425" spans="1:18" x14ac:dyDescent="0.25">
      <c r="A3425" s="4" t="s">
        <v>4437</v>
      </c>
      <c r="B3425" s="4" t="s">
        <v>457</v>
      </c>
      <c r="C3425" s="4" t="s">
        <v>186</v>
      </c>
      <c r="D3425" s="4" t="s">
        <v>146</v>
      </c>
      <c r="E3425" s="4" t="s">
        <v>606</v>
      </c>
      <c r="F3425" s="5">
        <v>43900</v>
      </c>
      <c r="G3425" s="4">
        <v>4</v>
      </c>
      <c r="H3425" s="11">
        <f>VLOOKUP(B3425,[1]!Product_Data[#Data],4,0)</f>
        <v>947</v>
      </c>
      <c r="I3425" s="11">
        <f>VLOOKUP(B3425,[1]!Product_Data[#Data],3,0)</f>
        <v>786</v>
      </c>
      <c r="J3425" s="11">
        <f t="shared" si="321"/>
        <v>3144</v>
      </c>
      <c r="K3425" s="11">
        <f t="shared" si="322"/>
        <v>3788</v>
      </c>
      <c r="L3425" s="11">
        <f t="shared" si="323"/>
        <v>644</v>
      </c>
      <c r="M3425" t="str">
        <f>VLOOKUP(C3425,[1]!Location_Data[#Data],2,0)</f>
        <v>Riverside</v>
      </c>
      <c r="N3425" t="str">
        <f>VLOOKUP(D3425,[1]!Salespeople_Data[#Data],2,0)</f>
        <v>Carl Elliott</v>
      </c>
      <c r="O3425" t="str">
        <f>VLOOKUP(E3425,[1]!Customer_Data[#Data],2,0)</f>
        <v>Walter Russell</v>
      </c>
      <c r="P3425" s="15">
        <f t="shared" si="318"/>
        <v>3</v>
      </c>
      <c r="Q3425">
        <f t="shared" si="319"/>
        <v>3</v>
      </c>
      <c r="R3425">
        <f t="shared" si="320"/>
        <v>2020</v>
      </c>
    </row>
    <row r="3426" spans="1:18" x14ac:dyDescent="0.25">
      <c r="A3426" s="2" t="s">
        <v>4438</v>
      </c>
      <c r="B3426" s="2" t="s">
        <v>18</v>
      </c>
      <c r="C3426" s="2" t="s">
        <v>355</v>
      </c>
      <c r="D3426" s="2" t="s">
        <v>225</v>
      </c>
      <c r="E3426" s="2" t="s">
        <v>31</v>
      </c>
      <c r="F3426" s="3">
        <v>44128</v>
      </c>
      <c r="G3426" s="2">
        <v>3</v>
      </c>
      <c r="H3426" s="11">
        <f>VLOOKUP(B3426,[1]!Product_Data[#Data],4,0)</f>
        <v>880</v>
      </c>
      <c r="I3426" s="11">
        <f>VLOOKUP(B3426,[1]!Product_Data[#Data],3,0)</f>
        <v>634</v>
      </c>
      <c r="J3426" s="11">
        <f t="shared" si="321"/>
        <v>1902</v>
      </c>
      <c r="K3426" s="11">
        <f t="shared" si="322"/>
        <v>2640</v>
      </c>
      <c r="L3426" s="11">
        <f t="shared" si="323"/>
        <v>738</v>
      </c>
      <c r="M3426" t="str">
        <f>VLOOKUP(C3426,[1]!Location_Data[#Data],2,0)</f>
        <v>Burbank</v>
      </c>
      <c r="N3426" t="str">
        <f>VLOOKUP(D3426,[1]!Salespeople_Data[#Data],2,0)</f>
        <v>Andrew Bowman</v>
      </c>
      <c r="O3426" t="str">
        <f>VLOOKUP(E3426,[1]!Customer_Data[#Data],2,0)</f>
        <v>Michael Allen</v>
      </c>
      <c r="P3426" s="15">
        <f t="shared" si="318"/>
        <v>7</v>
      </c>
      <c r="Q3426">
        <f t="shared" si="319"/>
        <v>10</v>
      </c>
      <c r="R3426">
        <f t="shared" si="320"/>
        <v>2020</v>
      </c>
    </row>
    <row r="3427" spans="1:18" x14ac:dyDescent="0.25">
      <c r="A3427" s="4" t="s">
        <v>4439</v>
      </c>
      <c r="B3427" s="4" t="s">
        <v>600</v>
      </c>
      <c r="C3427" s="4" t="s">
        <v>135</v>
      </c>
      <c r="D3427" s="4" t="s">
        <v>159</v>
      </c>
      <c r="E3427" s="4" t="s">
        <v>2352</v>
      </c>
      <c r="F3427" s="5">
        <v>44127</v>
      </c>
      <c r="G3427" s="4">
        <v>2</v>
      </c>
      <c r="H3427" s="11">
        <f>VLOOKUP(B3427,[1]!Product_Data[#Data],4,0)</f>
        <v>368</v>
      </c>
      <c r="I3427" s="11">
        <f>VLOOKUP(B3427,[1]!Product_Data[#Data],3,0)</f>
        <v>269</v>
      </c>
      <c r="J3427" s="11">
        <f t="shared" si="321"/>
        <v>538</v>
      </c>
      <c r="K3427" s="11">
        <f t="shared" si="322"/>
        <v>736</v>
      </c>
      <c r="L3427" s="11">
        <f t="shared" si="323"/>
        <v>198</v>
      </c>
      <c r="M3427" t="str">
        <f>VLOOKUP(C3427,[1]!Location_Data[#Data],2,0)</f>
        <v>Oxnard</v>
      </c>
      <c r="N3427" t="str">
        <f>VLOOKUP(D3427,[1]!Salespeople_Data[#Data],2,0)</f>
        <v>Bobby Russell</v>
      </c>
      <c r="O3427" t="str">
        <f>VLOOKUP(E3427,[1]!Customer_Data[#Data],2,0)</f>
        <v>Carl Reid</v>
      </c>
      <c r="P3427" s="15">
        <f t="shared" si="318"/>
        <v>6</v>
      </c>
      <c r="Q3427">
        <f t="shared" si="319"/>
        <v>10</v>
      </c>
      <c r="R3427">
        <f t="shared" si="320"/>
        <v>2020</v>
      </c>
    </row>
    <row r="3428" spans="1:18" x14ac:dyDescent="0.25">
      <c r="A3428" s="2" t="s">
        <v>4440</v>
      </c>
      <c r="B3428" s="2" t="s">
        <v>139</v>
      </c>
      <c r="C3428" s="2" t="s">
        <v>110</v>
      </c>
      <c r="D3428" s="2" t="s">
        <v>216</v>
      </c>
      <c r="E3428" s="2" t="s">
        <v>1395</v>
      </c>
      <c r="F3428" s="3">
        <v>43918</v>
      </c>
      <c r="G3428" s="2">
        <v>2</v>
      </c>
      <c r="H3428" s="11">
        <f>VLOOKUP(B3428,[1]!Product_Data[#Data],4,0)</f>
        <v>817</v>
      </c>
      <c r="I3428" s="11">
        <f>VLOOKUP(B3428,[1]!Product_Data[#Data],3,0)</f>
        <v>409</v>
      </c>
      <c r="J3428" s="11">
        <f t="shared" si="321"/>
        <v>818</v>
      </c>
      <c r="K3428" s="11">
        <f t="shared" si="322"/>
        <v>1634</v>
      </c>
      <c r="L3428" s="11">
        <f t="shared" si="323"/>
        <v>816</v>
      </c>
      <c r="M3428" t="str">
        <f>VLOOKUP(C3428,[1]!Location_Data[#Data],2,0)</f>
        <v>Richmond</v>
      </c>
      <c r="N3428" t="str">
        <f>VLOOKUP(D3428,[1]!Salespeople_Data[#Data],2,0)</f>
        <v>Ernest Wagner</v>
      </c>
      <c r="O3428" t="str">
        <f>VLOOKUP(E3428,[1]!Customer_Data[#Data],2,0)</f>
        <v>Howard Lynch</v>
      </c>
      <c r="P3428" s="15">
        <f t="shared" si="318"/>
        <v>7</v>
      </c>
      <c r="Q3428">
        <f t="shared" si="319"/>
        <v>3</v>
      </c>
      <c r="R3428">
        <f t="shared" si="320"/>
        <v>2020</v>
      </c>
    </row>
    <row r="3429" spans="1:18" x14ac:dyDescent="0.25">
      <c r="A3429" s="4" t="s">
        <v>4441</v>
      </c>
      <c r="B3429" s="4" t="s">
        <v>232</v>
      </c>
      <c r="C3429" s="4" t="s">
        <v>105</v>
      </c>
      <c r="D3429" s="4" t="s">
        <v>413</v>
      </c>
      <c r="E3429" s="4" t="s">
        <v>2245</v>
      </c>
      <c r="F3429" s="5">
        <v>44013</v>
      </c>
      <c r="G3429" s="4">
        <v>1</v>
      </c>
      <c r="H3429" s="11">
        <f>VLOOKUP(B3429,[1]!Product_Data[#Data],4,0)</f>
        <v>1119</v>
      </c>
      <c r="I3429" s="11">
        <f>VLOOKUP(B3429,[1]!Product_Data[#Data],3,0)</f>
        <v>683</v>
      </c>
      <c r="J3429" s="11">
        <f t="shared" si="321"/>
        <v>683</v>
      </c>
      <c r="K3429" s="11">
        <f t="shared" si="322"/>
        <v>1119</v>
      </c>
      <c r="L3429" s="11">
        <f t="shared" si="323"/>
        <v>436</v>
      </c>
      <c r="M3429" t="str">
        <f>VLOOKUP(C3429,[1]!Location_Data[#Data],2,0)</f>
        <v>Daly City</v>
      </c>
      <c r="N3429" t="str">
        <f>VLOOKUP(D3429,[1]!Salespeople_Data[#Data],2,0)</f>
        <v>Kenneth Bradley</v>
      </c>
      <c r="O3429" t="str">
        <f>VLOOKUP(E3429,[1]!Customer_Data[#Data],2,0)</f>
        <v>Charles Bell</v>
      </c>
      <c r="P3429" s="15">
        <f t="shared" si="318"/>
        <v>4</v>
      </c>
      <c r="Q3429">
        <f t="shared" si="319"/>
        <v>7</v>
      </c>
      <c r="R3429">
        <f t="shared" si="320"/>
        <v>2020</v>
      </c>
    </row>
    <row r="3430" spans="1:18" x14ac:dyDescent="0.25">
      <c r="A3430" s="2" t="s">
        <v>4442</v>
      </c>
      <c r="B3430" s="2" t="s">
        <v>668</v>
      </c>
      <c r="C3430" s="2" t="s">
        <v>519</v>
      </c>
      <c r="D3430" s="2" t="s">
        <v>20</v>
      </c>
      <c r="E3430" s="2" t="s">
        <v>1192</v>
      </c>
      <c r="F3430" s="3">
        <v>44168</v>
      </c>
      <c r="G3430" s="2">
        <v>1</v>
      </c>
      <c r="H3430" s="11">
        <f>VLOOKUP(B3430,[1]!Product_Data[#Data],4,0)</f>
        <v>181</v>
      </c>
      <c r="I3430" s="11">
        <f>VLOOKUP(B3430,[1]!Product_Data[#Data],3,0)</f>
        <v>130</v>
      </c>
      <c r="J3430" s="11">
        <f t="shared" si="321"/>
        <v>130</v>
      </c>
      <c r="K3430" s="11">
        <f t="shared" si="322"/>
        <v>181</v>
      </c>
      <c r="L3430" s="11">
        <f t="shared" si="323"/>
        <v>51</v>
      </c>
      <c r="M3430" t="str">
        <f>VLOOKUP(C3430,[1]!Location_Data[#Data],2,0)</f>
        <v>Anaheim</v>
      </c>
      <c r="N3430" t="str">
        <f>VLOOKUP(D3430,[1]!Salespeople_Data[#Data],2,0)</f>
        <v>Joshua Cook</v>
      </c>
      <c r="O3430" t="str">
        <f>VLOOKUP(E3430,[1]!Customer_Data[#Data],2,0)</f>
        <v>Jimmy Harper</v>
      </c>
      <c r="P3430" s="15">
        <f t="shared" si="318"/>
        <v>5</v>
      </c>
      <c r="Q3430">
        <f t="shared" si="319"/>
        <v>12</v>
      </c>
      <c r="R3430">
        <f t="shared" si="320"/>
        <v>2020</v>
      </c>
    </row>
    <row r="3431" spans="1:18" x14ac:dyDescent="0.25">
      <c r="A3431" s="4" t="s">
        <v>4443</v>
      </c>
      <c r="B3431" s="4" t="s">
        <v>86</v>
      </c>
      <c r="C3431" s="4" t="s">
        <v>380</v>
      </c>
      <c r="D3431" s="4" t="s">
        <v>250</v>
      </c>
      <c r="E3431" s="4" t="s">
        <v>833</v>
      </c>
      <c r="F3431" s="5">
        <v>43846</v>
      </c>
      <c r="G3431" s="4">
        <v>1</v>
      </c>
      <c r="H3431" s="11">
        <f>VLOOKUP(B3431,[1]!Product_Data[#Data],4,0)</f>
        <v>1725</v>
      </c>
      <c r="I3431" s="11">
        <f>VLOOKUP(B3431,[1]!Product_Data[#Data],3,0)</f>
        <v>1363</v>
      </c>
      <c r="J3431" s="11">
        <f t="shared" si="321"/>
        <v>1363</v>
      </c>
      <c r="K3431" s="11">
        <f t="shared" si="322"/>
        <v>1725</v>
      </c>
      <c r="L3431" s="11">
        <f t="shared" si="323"/>
        <v>362</v>
      </c>
      <c r="M3431" t="str">
        <f>VLOOKUP(C3431,[1]!Location_Data[#Data],2,0)</f>
        <v>Los Angeles</v>
      </c>
      <c r="N3431" t="str">
        <f>VLOOKUP(D3431,[1]!Salespeople_Data[#Data],2,0)</f>
        <v>Martin Carr</v>
      </c>
      <c r="O3431" t="str">
        <f>VLOOKUP(E3431,[1]!Customer_Data[#Data],2,0)</f>
        <v>Jose Barnes</v>
      </c>
      <c r="P3431" s="15">
        <f t="shared" si="318"/>
        <v>5</v>
      </c>
      <c r="Q3431">
        <f t="shared" si="319"/>
        <v>1</v>
      </c>
      <c r="R3431">
        <f t="shared" si="320"/>
        <v>2020</v>
      </c>
    </row>
    <row r="3432" spans="1:18" x14ac:dyDescent="0.25">
      <c r="A3432" s="2" t="s">
        <v>4444</v>
      </c>
      <c r="B3432" s="2" t="s">
        <v>383</v>
      </c>
      <c r="C3432" s="2" t="s">
        <v>44</v>
      </c>
      <c r="D3432" s="2" t="s">
        <v>111</v>
      </c>
      <c r="E3432" s="2" t="s">
        <v>889</v>
      </c>
      <c r="F3432" s="3">
        <v>43846</v>
      </c>
      <c r="G3432" s="2">
        <v>2</v>
      </c>
      <c r="H3432" s="11">
        <f>VLOOKUP(B3432,[1]!Product_Data[#Data],4,0)</f>
        <v>1494</v>
      </c>
      <c r="I3432" s="11">
        <f>VLOOKUP(B3432,[1]!Product_Data[#Data],3,0)</f>
        <v>971</v>
      </c>
      <c r="J3432" s="11">
        <f t="shared" si="321"/>
        <v>1942</v>
      </c>
      <c r="K3432" s="11">
        <f t="shared" si="322"/>
        <v>2988</v>
      </c>
      <c r="L3432" s="11">
        <f t="shared" si="323"/>
        <v>1046</v>
      </c>
      <c r="M3432" t="str">
        <f>VLOOKUP(C3432,[1]!Location_Data[#Data],2,0)</f>
        <v>Moreno Valley</v>
      </c>
      <c r="N3432" t="str">
        <f>VLOOKUP(D3432,[1]!Salespeople_Data[#Data],2,0)</f>
        <v>Ryan Welch</v>
      </c>
      <c r="O3432" t="str">
        <f>VLOOKUP(E3432,[1]!Customer_Data[#Data],2,0)</f>
        <v>Joe Bryant</v>
      </c>
      <c r="P3432" s="15">
        <f t="shared" si="318"/>
        <v>5</v>
      </c>
      <c r="Q3432">
        <f t="shared" si="319"/>
        <v>1</v>
      </c>
      <c r="R3432">
        <f t="shared" si="320"/>
        <v>2020</v>
      </c>
    </row>
    <row r="3433" spans="1:18" x14ac:dyDescent="0.25">
      <c r="A3433" s="4" t="s">
        <v>4445</v>
      </c>
      <c r="B3433" s="4" t="s">
        <v>245</v>
      </c>
      <c r="C3433" s="4" t="s">
        <v>377</v>
      </c>
      <c r="D3433" s="4" t="s">
        <v>308</v>
      </c>
      <c r="E3433" s="4" t="s">
        <v>127</v>
      </c>
      <c r="F3433" s="5">
        <v>44000</v>
      </c>
      <c r="G3433" s="4">
        <v>1</v>
      </c>
      <c r="H3433" s="11">
        <f>VLOOKUP(B3433,[1]!Product_Data[#Data],4,0)</f>
        <v>818</v>
      </c>
      <c r="I3433" s="11">
        <f>VLOOKUP(B3433,[1]!Product_Data[#Data],3,0)</f>
        <v>450</v>
      </c>
      <c r="J3433" s="11">
        <f t="shared" si="321"/>
        <v>450</v>
      </c>
      <c r="K3433" s="11">
        <f t="shared" si="322"/>
        <v>818</v>
      </c>
      <c r="L3433" s="11">
        <f t="shared" si="323"/>
        <v>368</v>
      </c>
      <c r="M3433" t="str">
        <f>VLOOKUP(C3433,[1]!Location_Data[#Data],2,0)</f>
        <v>San Diego</v>
      </c>
      <c r="N3433" t="str">
        <f>VLOOKUP(D3433,[1]!Salespeople_Data[#Data],2,0)</f>
        <v>Fred Robertson</v>
      </c>
      <c r="O3433" t="str">
        <f>VLOOKUP(E3433,[1]!Customer_Data[#Data],2,0)</f>
        <v>Carlos Smith</v>
      </c>
      <c r="P3433" s="15">
        <f t="shared" si="318"/>
        <v>5</v>
      </c>
      <c r="Q3433">
        <f t="shared" si="319"/>
        <v>6</v>
      </c>
      <c r="R3433">
        <f t="shared" si="320"/>
        <v>2020</v>
      </c>
    </row>
    <row r="3434" spans="1:18" x14ac:dyDescent="0.25">
      <c r="A3434" s="2" t="s">
        <v>4446</v>
      </c>
      <c r="B3434" s="2" t="s">
        <v>8</v>
      </c>
      <c r="C3434" s="2" t="s">
        <v>229</v>
      </c>
      <c r="D3434" s="2" t="s">
        <v>80</v>
      </c>
      <c r="E3434" s="2" t="s">
        <v>1024</v>
      </c>
      <c r="F3434" s="3">
        <v>43880</v>
      </c>
      <c r="G3434" s="2">
        <v>1</v>
      </c>
      <c r="H3434" s="11">
        <f>VLOOKUP(B3434,[1]!Product_Data[#Data],4,0)</f>
        <v>1522</v>
      </c>
      <c r="I3434" s="11">
        <f>VLOOKUP(B3434,[1]!Product_Data[#Data],3,0)</f>
        <v>791</v>
      </c>
      <c r="J3434" s="11">
        <f t="shared" si="321"/>
        <v>791</v>
      </c>
      <c r="K3434" s="11">
        <f t="shared" si="322"/>
        <v>1522</v>
      </c>
      <c r="L3434" s="11">
        <f t="shared" si="323"/>
        <v>731</v>
      </c>
      <c r="M3434" t="str">
        <f>VLOOKUP(C3434,[1]!Location_Data[#Data],2,0)</f>
        <v>San Jose</v>
      </c>
      <c r="N3434" t="str">
        <f>VLOOKUP(D3434,[1]!Salespeople_Data[#Data],2,0)</f>
        <v>Henry Nelson</v>
      </c>
      <c r="O3434" t="str">
        <f>VLOOKUP(E3434,[1]!Customer_Data[#Data],2,0)</f>
        <v>Justin Johnston</v>
      </c>
      <c r="P3434" s="15">
        <f t="shared" si="318"/>
        <v>4</v>
      </c>
      <c r="Q3434">
        <f t="shared" si="319"/>
        <v>2</v>
      </c>
      <c r="R3434">
        <f t="shared" si="320"/>
        <v>2020</v>
      </c>
    </row>
    <row r="3435" spans="1:18" x14ac:dyDescent="0.25">
      <c r="A3435" s="4" t="s">
        <v>4447</v>
      </c>
      <c r="B3435" s="4" t="s">
        <v>129</v>
      </c>
      <c r="C3435" s="4" t="s">
        <v>242</v>
      </c>
      <c r="D3435" s="4" t="s">
        <v>141</v>
      </c>
      <c r="E3435" s="4" t="s">
        <v>589</v>
      </c>
      <c r="F3435" s="5">
        <v>44092</v>
      </c>
      <c r="G3435" s="4">
        <v>1</v>
      </c>
      <c r="H3435" s="11">
        <f>VLOOKUP(B3435,[1]!Product_Data[#Data],4,0)</f>
        <v>127</v>
      </c>
      <c r="I3435" s="11">
        <f>VLOOKUP(B3435,[1]!Product_Data[#Data],3,0)</f>
        <v>79</v>
      </c>
      <c r="J3435" s="11">
        <f t="shared" si="321"/>
        <v>79</v>
      </c>
      <c r="K3435" s="11">
        <f t="shared" si="322"/>
        <v>127</v>
      </c>
      <c r="L3435" s="11">
        <f t="shared" si="323"/>
        <v>48</v>
      </c>
      <c r="M3435" t="str">
        <f>VLOOKUP(C3435,[1]!Location_Data[#Data],2,0)</f>
        <v>Downey</v>
      </c>
      <c r="N3435" t="str">
        <f>VLOOKUP(D3435,[1]!Salespeople_Data[#Data],2,0)</f>
        <v>Arthur Mccoy</v>
      </c>
      <c r="O3435" t="str">
        <f>VLOOKUP(E3435,[1]!Customer_Data[#Data],2,0)</f>
        <v>Christopher Hudson</v>
      </c>
      <c r="P3435" s="15">
        <f t="shared" si="318"/>
        <v>6</v>
      </c>
      <c r="Q3435">
        <f t="shared" si="319"/>
        <v>9</v>
      </c>
      <c r="R3435">
        <f t="shared" si="320"/>
        <v>2020</v>
      </c>
    </row>
    <row r="3436" spans="1:18" x14ac:dyDescent="0.25">
      <c r="A3436" s="2" t="s">
        <v>4448</v>
      </c>
      <c r="B3436" s="2" t="s">
        <v>38</v>
      </c>
      <c r="C3436" s="2" t="s">
        <v>302</v>
      </c>
      <c r="D3436" s="2" t="s">
        <v>356</v>
      </c>
      <c r="E3436" s="2" t="s">
        <v>718</v>
      </c>
      <c r="F3436" s="3">
        <v>44109</v>
      </c>
      <c r="G3436" s="2">
        <v>3</v>
      </c>
      <c r="H3436" s="11">
        <f>VLOOKUP(B3436,[1]!Product_Data[#Data],4,0)</f>
        <v>2283</v>
      </c>
      <c r="I3436" s="11">
        <f>VLOOKUP(B3436,[1]!Product_Data[#Data],3,0)</f>
        <v>1484</v>
      </c>
      <c r="J3436" s="11">
        <f t="shared" si="321"/>
        <v>4452</v>
      </c>
      <c r="K3436" s="11">
        <f t="shared" si="322"/>
        <v>6849</v>
      </c>
      <c r="L3436" s="11">
        <f t="shared" si="323"/>
        <v>2397</v>
      </c>
      <c r="M3436" t="str">
        <f>VLOOKUP(C3436,[1]!Location_Data[#Data],2,0)</f>
        <v>Santa Rosa</v>
      </c>
      <c r="N3436" t="str">
        <f>VLOOKUP(D3436,[1]!Salespeople_Data[#Data],2,0)</f>
        <v>Jimmy Young</v>
      </c>
      <c r="O3436" t="str">
        <f>VLOOKUP(E3436,[1]!Customer_Data[#Data],2,0)</f>
        <v>Shawn Bishop</v>
      </c>
      <c r="P3436" s="15">
        <f t="shared" si="318"/>
        <v>2</v>
      </c>
      <c r="Q3436">
        <f t="shared" si="319"/>
        <v>10</v>
      </c>
      <c r="R3436">
        <f t="shared" si="320"/>
        <v>2020</v>
      </c>
    </row>
    <row r="3437" spans="1:18" x14ac:dyDescent="0.25">
      <c r="A3437" s="4" t="s">
        <v>4449</v>
      </c>
      <c r="B3437" s="4" t="s">
        <v>668</v>
      </c>
      <c r="C3437" s="4" t="s">
        <v>527</v>
      </c>
      <c r="D3437" s="4" t="s">
        <v>116</v>
      </c>
      <c r="E3437" s="4" t="s">
        <v>150</v>
      </c>
      <c r="F3437" s="5">
        <v>43854</v>
      </c>
      <c r="G3437" s="4">
        <v>1</v>
      </c>
      <c r="H3437" s="11">
        <f>VLOOKUP(B3437,[1]!Product_Data[#Data],4,0)</f>
        <v>181</v>
      </c>
      <c r="I3437" s="11">
        <f>VLOOKUP(B3437,[1]!Product_Data[#Data],3,0)</f>
        <v>130</v>
      </c>
      <c r="J3437" s="11">
        <f t="shared" si="321"/>
        <v>130</v>
      </c>
      <c r="K3437" s="11">
        <f t="shared" si="322"/>
        <v>181</v>
      </c>
      <c r="L3437" s="11">
        <f t="shared" si="323"/>
        <v>51</v>
      </c>
      <c r="M3437" t="str">
        <f>VLOOKUP(C3437,[1]!Location_Data[#Data],2,0)</f>
        <v>Stockton</v>
      </c>
      <c r="N3437" t="str">
        <f>VLOOKUP(D3437,[1]!Salespeople_Data[#Data],2,0)</f>
        <v>Roger Ramos</v>
      </c>
      <c r="O3437" t="str">
        <f>VLOOKUP(E3437,[1]!Customer_Data[#Data],2,0)</f>
        <v>Thomas Hawkins</v>
      </c>
      <c r="P3437" s="15">
        <f t="shared" si="318"/>
        <v>6</v>
      </c>
      <c r="Q3437">
        <f t="shared" si="319"/>
        <v>1</v>
      </c>
      <c r="R3437">
        <f t="shared" si="320"/>
        <v>2020</v>
      </c>
    </row>
    <row r="3438" spans="1:18" x14ac:dyDescent="0.25">
      <c r="A3438" s="2" t="s">
        <v>4450</v>
      </c>
      <c r="B3438" s="2" t="s">
        <v>94</v>
      </c>
      <c r="C3438" s="2" t="s">
        <v>169</v>
      </c>
      <c r="D3438" s="2" t="s">
        <v>25</v>
      </c>
      <c r="E3438" s="2" t="s">
        <v>1822</v>
      </c>
      <c r="F3438" s="3">
        <v>43920</v>
      </c>
      <c r="G3438" s="2">
        <v>3</v>
      </c>
      <c r="H3438" s="11">
        <f>VLOOKUP(B3438,[1]!Product_Data[#Data],4,0)</f>
        <v>1639</v>
      </c>
      <c r="I3438" s="11">
        <f>VLOOKUP(B3438,[1]!Product_Data[#Data],3,0)</f>
        <v>1295</v>
      </c>
      <c r="J3438" s="11">
        <f t="shared" si="321"/>
        <v>3885</v>
      </c>
      <c r="K3438" s="11">
        <f t="shared" si="322"/>
        <v>4917</v>
      </c>
      <c r="L3438" s="11">
        <f t="shared" si="323"/>
        <v>1032</v>
      </c>
      <c r="M3438" t="str">
        <f>VLOOKUP(C3438,[1]!Location_Data[#Data],2,0)</f>
        <v>Vista</v>
      </c>
      <c r="N3438" t="str">
        <f>VLOOKUP(D3438,[1]!Salespeople_Data[#Data],2,0)</f>
        <v>Brian Davis</v>
      </c>
      <c r="O3438" t="str">
        <f>VLOOKUP(E3438,[1]!Customer_Data[#Data],2,0)</f>
        <v>Carl Collins</v>
      </c>
      <c r="P3438" s="15">
        <f t="shared" si="318"/>
        <v>2</v>
      </c>
      <c r="Q3438">
        <f t="shared" si="319"/>
        <v>3</v>
      </c>
      <c r="R3438">
        <f t="shared" si="320"/>
        <v>2020</v>
      </c>
    </row>
    <row r="3439" spans="1:18" x14ac:dyDescent="0.25">
      <c r="A3439" s="4" t="s">
        <v>4451</v>
      </c>
      <c r="B3439" s="4" t="s">
        <v>177</v>
      </c>
      <c r="C3439" s="4" t="s">
        <v>224</v>
      </c>
      <c r="D3439" s="4" t="s">
        <v>359</v>
      </c>
      <c r="E3439" s="4" t="s">
        <v>957</v>
      </c>
      <c r="F3439" s="5">
        <v>44081</v>
      </c>
      <c r="G3439" s="4">
        <v>3</v>
      </c>
      <c r="H3439" s="11">
        <f>VLOOKUP(B3439,[1]!Product_Data[#Data],4,0)</f>
        <v>2497</v>
      </c>
      <c r="I3439" s="11">
        <f>VLOOKUP(B3439,[1]!Product_Data[#Data],3,0)</f>
        <v>1473</v>
      </c>
      <c r="J3439" s="11">
        <f t="shared" si="321"/>
        <v>4419</v>
      </c>
      <c r="K3439" s="11">
        <f t="shared" si="322"/>
        <v>7491</v>
      </c>
      <c r="L3439" s="11">
        <f t="shared" si="323"/>
        <v>3072</v>
      </c>
      <c r="M3439" t="str">
        <f>VLOOKUP(C3439,[1]!Location_Data[#Data],2,0)</f>
        <v>Huntington Beach</v>
      </c>
      <c r="N3439" t="str">
        <f>VLOOKUP(D3439,[1]!Salespeople_Data[#Data],2,0)</f>
        <v>Eugene Holmes</v>
      </c>
      <c r="O3439" t="str">
        <f>VLOOKUP(E3439,[1]!Customer_Data[#Data],2,0)</f>
        <v>Robert Jackson</v>
      </c>
      <c r="P3439" s="15">
        <f t="shared" si="318"/>
        <v>2</v>
      </c>
      <c r="Q3439">
        <f t="shared" si="319"/>
        <v>9</v>
      </c>
      <c r="R3439">
        <f t="shared" si="320"/>
        <v>2020</v>
      </c>
    </row>
    <row r="3440" spans="1:18" x14ac:dyDescent="0.25">
      <c r="A3440" s="2" t="s">
        <v>4452</v>
      </c>
      <c r="B3440" s="2" t="s">
        <v>109</v>
      </c>
      <c r="C3440" s="2" t="s">
        <v>182</v>
      </c>
      <c r="D3440" s="2" t="s">
        <v>159</v>
      </c>
      <c r="E3440" s="2" t="s">
        <v>1361</v>
      </c>
      <c r="F3440" s="3">
        <v>44155</v>
      </c>
      <c r="G3440" s="2">
        <v>1</v>
      </c>
      <c r="H3440" s="11">
        <f>VLOOKUP(B3440,[1]!Product_Data[#Data],4,0)</f>
        <v>1783</v>
      </c>
      <c r="I3440" s="11">
        <f>VLOOKUP(B3440,[1]!Product_Data[#Data],3,0)</f>
        <v>1230</v>
      </c>
      <c r="J3440" s="11">
        <f t="shared" si="321"/>
        <v>1230</v>
      </c>
      <c r="K3440" s="11">
        <f t="shared" si="322"/>
        <v>1783</v>
      </c>
      <c r="L3440" s="11">
        <f t="shared" si="323"/>
        <v>553</v>
      </c>
      <c r="M3440" t="str">
        <f>VLOOKUP(C3440,[1]!Location_Data[#Data],2,0)</f>
        <v>Vallejo</v>
      </c>
      <c r="N3440" t="str">
        <f>VLOOKUP(D3440,[1]!Salespeople_Data[#Data],2,0)</f>
        <v>Bobby Russell</v>
      </c>
      <c r="O3440" t="str">
        <f>VLOOKUP(E3440,[1]!Customer_Data[#Data],2,0)</f>
        <v>Ryan Schmidt</v>
      </c>
      <c r="P3440" s="15">
        <f t="shared" si="318"/>
        <v>6</v>
      </c>
      <c r="Q3440">
        <f t="shared" si="319"/>
        <v>11</v>
      </c>
      <c r="R3440">
        <f t="shared" si="320"/>
        <v>2020</v>
      </c>
    </row>
    <row r="3441" spans="1:18" x14ac:dyDescent="0.25">
      <c r="A3441" s="4" t="s">
        <v>4453</v>
      </c>
      <c r="B3441" s="4" t="s">
        <v>752</v>
      </c>
      <c r="C3441" s="4" t="s">
        <v>331</v>
      </c>
      <c r="D3441" s="4" t="s">
        <v>298</v>
      </c>
      <c r="E3441" s="4" t="s">
        <v>1218</v>
      </c>
      <c r="F3441" s="5">
        <v>44095</v>
      </c>
      <c r="G3441" s="4">
        <v>1</v>
      </c>
      <c r="H3441" s="11">
        <f>VLOOKUP(B3441,[1]!Product_Data[#Data],4,0)</f>
        <v>95</v>
      </c>
      <c r="I3441" s="11">
        <f>VLOOKUP(B3441,[1]!Product_Data[#Data],3,0)</f>
        <v>61</v>
      </c>
      <c r="J3441" s="11">
        <f t="shared" si="321"/>
        <v>61</v>
      </c>
      <c r="K3441" s="11">
        <f t="shared" si="322"/>
        <v>95</v>
      </c>
      <c r="L3441" s="11">
        <f t="shared" si="323"/>
        <v>34</v>
      </c>
      <c r="M3441" t="str">
        <f>VLOOKUP(C3441,[1]!Location_Data[#Data],2,0)</f>
        <v>Sunnyvale</v>
      </c>
      <c r="N3441" t="str">
        <f>VLOOKUP(D3441,[1]!Salespeople_Data[#Data],2,0)</f>
        <v>Kenneth Fields</v>
      </c>
      <c r="O3441" t="str">
        <f>VLOOKUP(E3441,[1]!Customer_Data[#Data],2,0)</f>
        <v>Larry Ross</v>
      </c>
      <c r="P3441" s="15">
        <f t="shared" si="318"/>
        <v>2</v>
      </c>
      <c r="Q3441">
        <f t="shared" si="319"/>
        <v>9</v>
      </c>
      <c r="R3441">
        <f t="shared" si="320"/>
        <v>2020</v>
      </c>
    </row>
    <row r="3442" spans="1:18" x14ac:dyDescent="0.25">
      <c r="A3442" s="2" t="s">
        <v>4454</v>
      </c>
      <c r="B3442" s="2" t="s">
        <v>38</v>
      </c>
      <c r="C3442" s="2" t="s">
        <v>19</v>
      </c>
      <c r="D3442" s="2" t="s">
        <v>106</v>
      </c>
      <c r="E3442" s="2" t="s">
        <v>1556</v>
      </c>
      <c r="F3442" s="3">
        <v>44062</v>
      </c>
      <c r="G3442" s="2">
        <v>1</v>
      </c>
      <c r="H3442" s="11">
        <f>VLOOKUP(B3442,[1]!Product_Data[#Data],4,0)</f>
        <v>2283</v>
      </c>
      <c r="I3442" s="11">
        <f>VLOOKUP(B3442,[1]!Product_Data[#Data],3,0)</f>
        <v>1484</v>
      </c>
      <c r="J3442" s="11">
        <f t="shared" si="321"/>
        <v>1484</v>
      </c>
      <c r="K3442" s="11">
        <f t="shared" si="322"/>
        <v>2283</v>
      </c>
      <c r="L3442" s="11">
        <f t="shared" si="323"/>
        <v>799</v>
      </c>
      <c r="M3442" t="str">
        <f>VLOOKUP(C3442,[1]!Location_Data[#Data],2,0)</f>
        <v>Berkeley</v>
      </c>
      <c r="N3442" t="str">
        <f>VLOOKUP(D3442,[1]!Salespeople_Data[#Data],2,0)</f>
        <v>Patrick Ruiz</v>
      </c>
      <c r="O3442" t="str">
        <f>VLOOKUP(E3442,[1]!Customer_Data[#Data],2,0)</f>
        <v>Frank Brown</v>
      </c>
      <c r="P3442" s="15">
        <f t="shared" si="318"/>
        <v>4</v>
      </c>
      <c r="Q3442">
        <f t="shared" si="319"/>
        <v>8</v>
      </c>
      <c r="R3442">
        <f t="shared" si="320"/>
        <v>2020</v>
      </c>
    </row>
    <row r="3443" spans="1:18" x14ac:dyDescent="0.25">
      <c r="A3443" s="4" t="s">
        <v>4455</v>
      </c>
      <c r="B3443" s="4" t="s">
        <v>305</v>
      </c>
      <c r="C3443" s="4" t="s">
        <v>70</v>
      </c>
      <c r="D3443" s="4" t="s">
        <v>269</v>
      </c>
      <c r="E3443" s="4" t="s">
        <v>1270</v>
      </c>
      <c r="F3443" s="5">
        <v>43851</v>
      </c>
      <c r="G3443" s="4">
        <v>1</v>
      </c>
      <c r="H3443" s="11">
        <f>VLOOKUP(B3443,[1]!Product_Data[#Data],4,0)</f>
        <v>504</v>
      </c>
      <c r="I3443" s="11">
        <f>VLOOKUP(B3443,[1]!Product_Data[#Data],3,0)</f>
        <v>408</v>
      </c>
      <c r="J3443" s="11">
        <f t="shared" si="321"/>
        <v>408</v>
      </c>
      <c r="K3443" s="11">
        <f t="shared" si="322"/>
        <v>504</v>
      </c>
      <c r="L3443" s="11">
        <f t="shared" si="323"/>
        <v>96</v>
      </c>
      <c r="M3443" t="str">
        <f>VLOOKUP(C3443,[1]!Location_Data[#Data],2,0)</f>
        <v>Clovis</v>
      </c>
      <c r="N3443" t="str">
        <f>VLOOKUP(D3443,[1]!Salespeople_Data[#Data],2,0)</f>
        <v>Kevin Butler</v>
      </c>
      <c r="O3443" t="str">
        <f>VLOOKUP(E3443,[1]!Customer_Data[#Data],2,0)</f>
        <v>Samuel Fowler</v>
      </c>
      <c r="P3443" s="15">
        <f t="shared" si="318"/>
        <v>3</v>
      </c>
      <c r="Q3443">
        <f t="shared" si="319"/>
        <v>1</v>
      </c>
      <c r="R3443">
        <f t="shared" si="320"/>
        <v>2020</v>
      </c>
    </row>
    <row r="3444" spans="1:18" x14ac:dyDescent="0.25">
      <c r="A3444" s="2" t="s">
        <v>4456</v>
      </c>
      <c r="B3444" s="2" t="s">
        <v>752</v>
      </c>
      <c r="C3444" s="2" t="s">
        <v>380</v>
      </c>
      <c r="D3444" s="2" t="s">
        <v>165</v>
      </c>
      <c r="E3444" s="2" t="s">
        <v>2225</v>
      </c>
      <c r="F3444" s="3">
        <v>43919</v>
      </c>
      <c r="G3444" s="2">
        <v>3</v>
      </c>
      <c r="H3444" s="11">
        <f>VLOOKUP(B3444,[1]!Product_Data[#Data],4,0)</f>
        <v>95</v>
      </c>
      <c r="I3444" s="11">
        <f>VLOOKUP(B3444,[1]!Product_Data[#Data],3,0)</f>
        <v>61</v>
      </c>
      <c r="J3444" s="11">
        <f t="shared" si="321"/>
        <v>183</v>
      </c>
      <c r="K3444" s="11">
        <f t="shared" si="322"/>
        <v>285</v>
      </c>
      <c r="L3444" s="11">
        <f t="shared" si="323"/>
        <v>102</v>
      </c>
      <c r="M3444" t="str">
        <f>VLOOKUP(C3444,[1]!Location_Data[#Data],2,0)</f>
        <v>Los Angeles</v>
      </c>
      <c r="N3444" t="str">
        <f>VLOOKUP(D3444,[1]!Salespeople_Data[#Data],2,0)</f>
        <v>Joe Sims</v>
      </c>
      <c r="O3444" t="str">
        <f>VLOOKUP(E3444,[1]!Customer_Data[#Data],2,0)</f>
        <v>Ronald George</v>
      </c>
      <c r="P3444" s="15">
        <f t="shared" si="318"/>
        <v>1</v>
      </c>
      <c r="Q3444">
        <f t="shared" si="319"/>
        <v>3</v>
      </c>
      <c r="R3444">
        <f t="shared" si="320"/>
        <v>2020</v>
      </c>
    </row>
    <row r="3445" spans="1:18" x14ac:dyDescent="0.25">
      <c r="A3445" s="4" t="s">
        <v>4457</v>
      </c>
      <c r="B3445" s="4" t="s">
        <v>189</v>
      </c>
      <c r="C3445" s="4" t="s">
        <v>145</v>
      </c>
      <c r="D3445" s="4" t="s">
        <v>91</v>
      </c>
      <c r="E3445" s="4" t="s">
        <v>611</v>
      </c>
      <c r="F3445" s="5">
        <v>44135</v>
      </c>
      <c r="G3445" s="4">
        <v>1</v>
      </c>
      <c r="H3445" s="11">
        <f>VLOOKUP(B3445,[1]!Product_Data[#Data],4,0)</f>
        <v>1783</v>
      </c>
      <c r="I3445" s="11">
        <f>VLOOKUP(B3445,[1]!Product_Data[#Data],3,0)</f>
        <v>1516</v>
      </c>
      <c r="J3445" s="11">
        <f t="shared" si="321"/>
        <v>1516</v>
      </c>
      <c r="K3445" s="11">
        <f t="shared" si="322"/>
        <v>1783</v>
      </c>
      <c r="L3445" s="11">
        <f t="shared" si="323"/>
        <v>267</v>
      </c>
      <c r="M3445" t="str">
        <f>VLOOKUP(C3445,[1]!Location_Data[#Data],2,0)</f>
        <v>Santa Maria</v>
      </c>
      <c r="N3445" t="str">
        <f>VLOOKUP(D3445,[1]!Salespeople_Data[#Data],2,0)</f>
        <v>Howard Gardner</v>
      </c>
      <c r="O3445" t="str">
        <f>VLOOKUP(E3445,[1]!Customer_Data[#Data],2,0)</f>
        <v>Joseph Murphy</v>
      </c>
      <c r="P3445" s="15">
        <f t="shared" si="318"/>
        <v>7</v>
      </c>
      <c r="Q3445">
        <f t="shared" si="319"/>
        <v>10</v>
      </c>
      <c r="R3445">
        <f t="shared" si="320"/>
        <v>2020</v>
      </c>
    </row>
    <row r="3446" spans="1:18" x14ac:dyDescent="0.25">
      <c r="A3446" s="2" t="s">
        <v>4458</v>
      </c>
      <c r="B3446" s="2" t="s">
        <v>132</v>
      </c>
      <c r="C3446" s="2" t="s">
        <v>110</v>
      </c>
      <c r="D3446" s="2" t="s">
        <v>101</v>
      </c>
      <c r="E3446" s="2" t="s">
        <v>2667</v>
      </c>
      <c r="F3446" s="3">
        <v>44121</v>
      </c>
      <c r="G3446" s="2">
        <v>1</v>
      </c>
      <c r="H3446" s="11">
        <f>VLOOKUP(B3446,[1]!Product_Data[#Data],4,0)</f>
        <v>2091</v>
      </c>
      <c r="I3446" s="11">
        <f>VLOOKUP(B3446,[1]!Product_Data[#Data],3,0)</f>
        <v>1485</v>
      </c>
      <c r="J3446" s="11">
        <f t="shared" si="321"/>
        <v>1485</v>
      </c>
      <c r="K3446" s="11">
        <f t="shared" si="322"/>
        <v>2091</v>
      </c>
      <c r="L3446" s="11">
        <f t="shared" si="323"/>
        <v>606</v>
      </c>
      <c r="M3446" t="str">
        <f>VLOOKUP(C3446,[1]!Location_Data[#Data],2,0)</f>
        <v>Richmond</v>
      </c>
      <c r="N3446" t="str">
        <f>VLOOKUP(D3446,[1]!Salespeople_Data[#Data],2,0)</f>
        <v>Scott Clark</v>
      </c>
      <c r="O3446" t="str">
        <f>VLOOKUP(E3446,[1]!Customer_Data[#Data],2,0)</f>
        <v>Roger Elliott</v>
      </c>
      <c r="P3446" s="15">
        <f t="shared" si="318"/>
        <v>7</v>
      </c>
      <c r="Q3446">
        <f t="shared" si="319"/>
        <v>10</v>
      </c>
      <c r="R3446">
        <f t="shared" si="320"/>
        <v>2020</v>
      </c>
    </row>
    <row r="3447" spans="1:18" x14ac:dyDescent="0.25">
      <c r="A3447" s="4" t="s">
        <v>4459</v>
      </c>
      <c r="B3447" s="4" t="s">
        <v>99</v>
      </c>
      <c r="C3447" s="4" t="s">
        <v>182</v>
      </c>
      <c r="D3447" s="4" t="s">
        <v>191</v>
      </c>
      <c r="E3447" s="4" t="s">
        <v>1774</v>
      </c>
      <c r="F3447" s="5">
        <v>44114</v>
      </c>
      <c r="G3447" s="4">
        <v>3</v>
      </c>
      <c r="H3447" s="11">
        <f>VLOOKUP(B3447,[1]!Product_Data[#Data],4,0)</f>
        <v>1708</v>
      </c>
      <c r="I3447" s="11">
        <f>VLOOKUP(B3447,[1]!Product_Data[#Data],3,0)</f>
        <v>871</v>
      </c>
      <c r="J3447" s="11">
        <f t="shared" si="321"/>
        <v>2613</v>
      </c>
      <c r="K3447" s="11">
        <f t="shared" si="322"/>
        <v>5124</v>
      </c>
      <c r="L3447" s="11">
        <f t="shared" si="323"/>
        <v>2511</v>
      </c>
      <c r="M3447" t="str">
        <f>VLOOKUP(C3447,[1]!Location_Data[#Data],2,0)</f>
        <v>Vallejo</v>
      </c>
      <c r="N3447" t="str">
        <f>VLOOKUP(D3447,[1]!Salespeople_Data[#Data],2,0)</f>
        <v>Robert Reed</v>
      </c>
      <c r="O3447" t="str">
        <f>VLOOKUP(E3447,[1]!Customer_Data[#Data],2,0)</f>
        <v>Samuel Stewart</v>
      </c>
      <c r="P3447" s="15">
        <f t="shared" si="318"/>
        <v>7</v>
      </c>
      <c r="Q3447">
        <f t="shared" si="319"/>
        <v>10</v>
      </c>
      <c r="R3447">
        <f t="shared" si="320"/>
        <v>2020</v>
      </c>
    </row>
    <row r="3448" spans="1:18" x14ac:dyDescent="0.25">
      <c r="A3448" s="2" t="s">
        <v>4460</v>
      </c>
      <c r="B3448" s="2" t="s">
        <v>361</v>
      </c>
      <c r="C3448" s="2" t="s">
        <v>44</v>
      </c>
      <c r="D3448" s="2" t="s">
        <v>20</v>
      </c>
      <c r="E3448" s="2" t="s">
        <v>1258</v>
      </c>
      <c r="F3448" s="3">
        <v>44173</v>
      </c>
      <c r="G3448" s="2">
        <v>1</v>
      </c>
      <c r="H3448" s="11">
        <f>VLOOKUP(B3448,[1]!Product_Data[#Data],4,0)</f>
        <v>1338</v>
      </c>
      <c r="I3448" s="11">
        <f>VLOOKUP(B3448,[1]!Product_Data[#Data],3,0)</f>
        <v>682</v>
      </c>
      <c r="J3448" s="11">
        <f t="shared" si="321"/>
        <v>682</v>
      </c>
      <c r="K3448" s="11">
        <f t="shared" si="322"/>
        <v>1338</v>
      </c>
      <c r="L3448" s="11">
        <f t="shared" si="323"/>
        <v>656</v>
      </c>
      <c r="M3448" t="str">
        <f>VLOOKUP(C3448,[1]!Location_Data[#Data],2,0)</f>
        <v>Moreno Valley</v>
      </c>
      <c r="N3448" t="str">
        <f>VLOOKUP(D3448,[1]!Salespeople_Data[#Data],2,0)</f>
        <v>Joshua Cook</v>
      </c>
      <c r="O3448" t="str">
        <f>VLOOKUP(E3448,[1]!Customer_Data[#Data],2,0)</f>
        <v>Andrew Robinson</v>
      </c>
      <c r="P3448" s="15">
        <f t="shared" si="318"/>
        <v>3</v>
      </c>
      <c r="Q3448">
        <f t="shared" si="319"/>
        <v>12</v>
      </c>
      <c r="R3448">
        <f t="shared" si="320"/>
        <v>2020</v>
      </c>
    </row>
    <row r="3449" spans="1:18" x14ac:dyDescent="0.25">
      <c r="A3449" s="4" t="s">
        <v>4461</v>
      </c>
      <c r="B3449" s="4" t="s">
        <v>125</v>
      </c>
      <c r="C3449" s="4" t="s">
        <v>44</v>
      </c>
      <c r="D3449" s="4" t="s">
        <v>447</v>
      </c>
      <c r="E3449" s="4" t="s">
        <v>1423</v>
      </c>
      <c r="F3449" s="5">
        <v>43882</v>
      </c>
      <c r="G3449" s="4">
        <v>3</v>
      </c>
      <c r="H3449" s="11">
        <f>VLOOKUP(B3449,[1]!Product_Data[#Data],4,0)</f>
        <v>1826</v>
      </c>
      <c r="I3449" s="11">
        <f>VLOOKUP(B3449,[1]!Product_Data[#Data],3,0)</f>
        <v>1443</v>
      </c>
      <c r="J3449" s="11">
        <f t="shared" si="321"/>
        <v>4329</v>
      </c>
      <c r="K3449" s="11">
        <f t="shared" si="322"/>
        <v>5478</v>
      </c>
      <c r="L3449" s="11">
        <f t="shared" si="323"/>
        <v>1149</v>
      </c>
      <c r="M3449" t="str">
        <f>VLOOKUP(C3449,[1]!Location_Data[#Data],2,0)</f>
        <v>Moreno Valley</v>
      </c>
      <c r="N3449" t="str">
        <f>VLOOKUP(D3449,[1]!Salespeople_Data[#Data],2,0)</f>
        <v>Howard Sims</v>
      </c>
      <c r="O3449" t="str">
        <f>VLOOKUP(E3449,[1]!Customer_Data[#Data],2,0)</f>
        <v>Carlos Scott</v>
      </c>
      <c r="P3449" s="15">
        <f t="shared" si="318"/>
        <v>6</v>
      </c>
      <c r="Q3449">
        <f t="shared" si="319"/>
        <v>2</v>
      </c>
      <c r="R3449">
        <f t="shared" si="320"/>
        <v>2020</v>
      </c>
    </row>
    <row r="3450" spans="1:18" x14ac:dyDescent="0.25">
      <c r="A3450" s="2" t="s">
        <v>4462</v>
      </c>
      <c r="B3450" s="2" t="s">
        <v>129</v>
      </c>
      <c r="C3450" s="2" t="s">
        <v>44</v>
      </c>
      <c r="D3450" s="2" t="s">
        <v>250</v>
      </c>
      <c r="E3450" s="2" t="s">
        <v>1710</v>
      </c>
      <c r="F3450" s="3">
        <v>43954</v>
      </c>
      <c r="G3450" s="2">
        <v>3</v>
      </c>
      <c r="H3450" s="11">
        <f>VLOOKUP(B3450,[1]!Product_Data[#Data],4,0)</f>
        <v>127</v>
      </c>
      <c r="I3450" s="11">
        <f>VLOOKUP(B3450,[1]!Product_Data[#Data],3,0)</f>
        <v>79</v>
      </c>
      <c r="J3450" s="11">
        <f t="shared" si="321"/>
        <v>237</v>
      </c>
      <c r="K3450" s="11">
        <f t="shared" si="322"/>
        <v>381</v>
      </c>
      <c r="L3450" s="11">
        <f t="shared" si="323"/>
        <v>144</v>
      </c>
      <c r="M3450" t="str">
        <f>VLOOKUP(C3450,[1]!Location_Data[#Data],2,0)</f>
        <v>Moreno Valley</v>
      </c>
      <c r="N3450" t="str">
        <f>VLOOKUP(D3450,[1]!Salespeople_Data[#Data],2,0)</f>
        <v>Martin Carr</v>
      </c>
      <c r="O3450" t="str">
        <f>VLOOKUP(E3450,[1]!Customer_Data[#Data],2,0)</f>
        <v>Kevin Wheeler</v>
      </c>
      <c r="P3450" s="15">
        <f t="shared" si="318"/>
        <v>1</v>
      </c>
      <c r="Q3450">
        <f t="shared" si="319"/>
        <v>5</v>
      </c>
      <c r="R3450">
        <f t="shared" si="320"/>
        <v>2020</v>
      </c>
    </row>
    <row r="3451" spans="1:18" x14ac:dyDescent="0.25">
      <c r="A3451" s="4" t="s">
        <v>4463</v>
      </c>
      <c r="B3451" s="4" t="s">
        <v>666</v>
      </c>
      <c r="C3451" s="4" t="s">
        <v>145</v>
      </c>
      <c r="D3451" s="4" t="s">
        <v>80</v>
      </c>
      <c r="E3451" s="4" t="s">
        <v>656</v>
      </c>
      <c r="F3451" s="5">
        <v>44107</v>
      </c>
      <c r="G3451" s="4">
        <v>1</v>
      </c>
      <c r="H3451" s="11">
        <f>VLOOKUP(B3451,[1]!Product_Data[#Data],4,0)</f>
        <v>2241</v>
      </c>
      <c r="I3451" s="11">
        <f>VLOOKUP(B3451,[1]!Product_Data[#Data],3,0)</f>
        <v>1367</v>
      </c>
      <c r="J3451" s="11">
        <f t="shared" si="321"/>
        <v>1367</v>
      </c>
      <c r="K3451" s="11">
        <f t="shared" si="322"/>
        <v>2241</v>
      </c>
      <c r="L3451" s="11">
        <f t="shared" si="323"/>
        <v>874</v>
      </c>
      <c r="M3451" t="str">
        <f>VLOOKUP(C3451,[1]!Location_Data[#Data],2,0)</f>
        <v>Santa Maria</v>
      </c>
      <c r="N3451" t="str">
        <f>VLOOKUP(D3451,[1]!Salespeople_Data[#Data],2,0)</f>
        <v>Henry Nelson</v>
      </c>
      <c r="O3451" t="str">
        <f>VLOOKUP(E3451,[1]!Customer_Data[#Data],2,0)</f>
        <v>Harry Castillo</v>
      </c>
      <c r="P3451" s="15">
        <f t="shared" si="318"/>
        <v>7</v>
      </c>
      <c r="Q3451">
        <f t="shared" si="319"/>
        <v>10</v>
      </c>
      <c r="R3451">
        <f t="shared" si="320"/>
        <v>2020</v>
      </c>
    </row>
    <row r="3452" spans="1:18" x14ac:dyDescent="0.25">
      <c r="A3452" s="2" t="s">
        <v>4464</v>
      </c>
      <c r="B3452" s="2" t="s">
        <v>86</v>
      </c>
      <c r="C3452" s="2" t="s">
        <v>458</v>
      </c>
      <c r="D3452" s="2" t="s">
        <v>413</v>
      </c>
      <c r="E3452" s="2" t="s">
        <v>133</v>
      </c>
      <c r="F3452" s="3">
        <v>43922</v>
      </c>
      <c r="G3452" s="2">
        <v>2</v>
      </c>
      <c r="H3452" s="11">
        <f>VLOOKUP(B3452,[1]!Product_Data[#Data],4,0)</f>
        <v>1725</v>
      </c>
      <c r="I3452" s="11">
        <f>VLOOKUP(B3452,[1]!Product_Data[#Data],3,0)</f>
        <v>1363</v>
      </c>
      <c r="J3452" s="11">
        <f t="shared" si="321"/>
        <v>2726</v>
      </c>
      <c r="K3452" s="11">
        <f t="shared" si="322"/>
        <v>3450</v>
      </c>
      <c r="L3452" s="11">
        <f t="shared" si="323"/>
        <v>724</v>
      </c>
      <c r="M3452" t="str">
        <f>VLOOKUP(C3452,[1]!Location_Data[#Data],2,0)</f>
        <v>Fontana</v>
      </c>
      <c r="N3452" t="str">
        <f>VLOOKUP(D3452,[1]!Salespeople_Data[#Data],2,0)</f>
        <v>Kenneth Bradley</v>
      </c>
      <c r="O3452" t="str">
        <f>VLOOKUP(E3452,[1]!Customer_Data[#Data],2,0)</f>
        <v>Scott Rice</v>
      </c>
      <c r="P3452" s="15">
        <f t="shared" si="318"/>
        <v>4</v>
      </c>
      <c r="Q3452">
        <f t="shared" si="319"/>
        <v>4</v>
      </c>
      <c r="R3452">
        <f t="shared" si="320"/>
        <v>2020</v>
      </c>
    </row>
    <row r="3453" spans="1:18" x14ac:dyDescent="0.25">
      <c r="A3453" s="4" t="s">
        <v>4465</v>
      </c>
      <c r="B3453" s="4" t="s">
        <v>305</v>
      </c>
      <c r="C3453" s="4" t="s">
        <v>44</v>
      </c>
      <c r="D3453" s="4" t="s">
        <v>359</v>
      </c>
      <c r="E3453" s="4" t="s">
        <v>183</v>
      </c>
      <c r="F3453" s="5">
        <v>44170</v>
      </c>
      <c r="G3453" s="4">
        <v>2</v>
      </c>
      <c r="H3453" s="11">
        <f>VLOOKUP(B3453,[1]!Product_Data[#Data],4,0)</f>
        <v>504</v>
      </c>
      <c r="I3453" s="11">
        <f>VLOOKUP(B3453,[1]!Product_Data[#Data],3,0)</f>
        <v>408</v>
      </c>
      <c r="J3453" s="11">
        <f t="shared" si="321"/>
        <v>816</v>
      </c>
      <c r="K3453" s="11">
        <f t="shared" si="322"/>
        <v>1008</v>
      </c>
      <c r="L3453" s="11">
        <f t="shared" si="323"/>
        <v>192</v>
      </c>
      <c r="M3453" t="str">
        <f>VLOOKUP(C3453,[1]!Location_Data[#Data],2,0)</f>
        <v>Moreno Valley</v>
      </c>
      <c r="N3453" t="str">
        <f>VLOOKUP(D3453,[1]!Salespeople_Data[#Data],2,0)</f>
        <v>Eugene Holmes</v>
      </c>
      <c r="O3453" t="str">
        <f>VLOOKUP(E3453,[1]!Customer_Data[#Data],2,0)</f>
        <v>Jerry Reed</v>
      </c>
      <c r="P3453" s="15">
        <f t="shared" si="318"/>
        <v>7</v>
      </c>
      <c r="Q3453">
        <f t="shared" si="319"/>
        <v>12</v>
      </c>
      <c r="R3453">
        <f t="shared" si="320"/>
        <v>2020</v>
      </c>
    </row>
    <row r="3454" spans="1:18" x14ac:dyDescent="0.25">
      <c r="A3454" s="2" t="s">
        <v>4466</v>
      </c>
      <c r="B3454" s="2" t="s">
        <v>421</v>
      </c>
      <c r="C3454" s="2" t="s">
        <v>149</v>
      </c>
      <c r="D3454" s="2" t="s">
        <v>126</v>
      </c>
      <c r="E3454" s="2" t="s">
        <v>2260</v>
      </c>
      <c r="F3454" s="3">
        <v>43881</v>
      </c>
      <c r="G3454" s="2">
        <v>1</v>
      </c>
      <c r="H3454" s="11">
        <f>VLOOKUP(B3454,[1]!Product_Data[#Data],4,0)</f>
        <v>826</v>
      </c>
      <c r="I3454" s="11">
        <f>VLOOKUP(B3454,[1]!Product_Data[#Data],3,0)</f>
        <v>562</v>
      </c>
      <c r="J3454" s="11">
        <f t="shared" si="321"/>
        <v>562</v>
      </c>
      <c r="K3454" s="11">
        <f t="shared" si="322"/>
        <v>826</v>
      </c>
      <c r="L3454" s="11">
        <f t="shared" si="323"/>
        <v>264</v>
      </c>
      <c r="M3454" t="str">
        <f>VLOOKUP(C3454,[1]!Location_Data[#Data],2,0)</f>
        <v>Antioch</v>
      </c>
      <c r="N3454" t="str">
        <f>VLOOKUP(D3454,[1]!Salespeople_Data[#Data],2,0)</f>
        <v>Larry Castillo</v>
      </c>
      <c r="O3454" t="str">
        <f>VLOOKUP(E3454,[1]!Customer_Data[#Data],2,0)</f>
        <v>Dennis Scott</v>
      </c>
      <c r="P3454" s="15">
        <f t="shared" si="318"/>
        <v>5</v>
      </c>
      <c r="Q3454">
        <f t="shared" si="319"/>
        <v>2</v>
      </c>
      <c r="R3454">
        <f t="shared" si="320"/>
        <v>2020</v>
      </c>
    </row>
    <row r="3455" spans="1:18" x14ac:dyDescent="0.25">
      <c r="A3455" s="4" t="s">
        <v>4467</v>
      </c>
      <c r="B3455" s="4" t="s">
        <v>605</v>
      </c>
      <c r="C3455" s="4" t="s">
        <v>469</v>
      </c>
      <c r="D3455" s="4" t="s">
        <v>170</v>
      </c>
      <c r="E3455" s="4" t="s">
        <v>233</v>
      </c>
      <c r="F3455" s="5">
        <v>44014</v>
      </c>
      <c r="G3455" s="4">
        <v>1</v>
      </c>
      <c r="H3455" s="11">
        <f>VLOOKUP(B3455,[1]!Product_Data[#Data],4,0)</f>
        <v>913</v>
      </c>
      <c r="I3455" s="11">
        <f>VLOOKUP(B3455,[1]!Product_Data[#Data],3,0)</f>
        <v>584</v>
      </c>
      <c r="J3455" s="11">
        <f t="shared" si="321"/>
        <v>584</v>
      </c>
      <c r="K3455" s="11">
        <f t="shared" si="322"/>
        <v>913</v>
      </c>
      <c r="L3455" s="11">
        <f t="shared" si="323"/>
        <v>329</v>
      </c>
      <c r="M3455" t="str">
        <f>VLOOKUP(C3455,[1]!Location_Data[#Data],2,0)</f>
        <v>Escondido</v>
      </c>
      <c r="N3455" t="str">
        <f>VLOOKUP(D3455,[1]!Salespeople_Data[#Data],2,0)</f>
        <v>Sean Miller</v>
      </c>
      <c r="O3455" t="str">
        <f>VLOOKUP(E3455,[1]!Customer_Data[#Data],2,0)</f>
        <v>Ralph Nichols</v>
      </c>
      <c r="P3455" s="15">
        <f t="shared" si="318"/>
        <v>5</v>
      </c>
      <c r="Q3455">
        <f t="shared" si="319"/>
        <v>7</v>
      </c>
      <c r="R3455">
        <f t="shared" si="320"/>
        <v>2020</v>
      </c>
    </row>
    <row r="3456" spans="1:18" x14ac:dyDescent="0.25">
      <c r="A3456" s="2" t="s">
        <v>4468</v>
      </c>
      <c r="B3456" s="2" t="s">
        <v>245</v>
      </c>
      <c r="C3456" s="2" t="s">
        <v>140</v>
      </c>
      <c r="D3456" s="2" t="s">
        <v>216</v>
      </c>
      <c r="E3456" s="2" t="s">
        <v>1313</v>
      </c>
      <c r="F3456" s="3">
        <v>44075</v>
      </c>
      <c r="G3456" s="2">
        <v>1</v>
      </c>
      <c r="H3456" s="11">
        <f>VLOOKUP(B3456,[1]!Product_Data[#Data],4,0)</f>
        <v>818</v>
      </c>
      <c r="I3456" s="11">
        <f>VLOOKUP(B3456,[1]!Product_Data[#Data],3,0)</f>
        <v>450</v>
      </c>
      <c r="J3456" s="11">
        <f t="shared" si="321"/>
        <v>450</v>
      </c>
      <c r="K3456" s="11">
        <f t="shared" si="322"/>
        <v>818</v>
      </c>
      <c r="L3456" s="11">
        <f t="shared" si="323"/>
        <v>368</v>
      </c>
      <c r="M3456" t="str">
        <f>VLOOKUP(C3456,[1]!Location_Data[#Data],2,0)</f>
        <v>Salinas</v>
      </c>
      <c r="N3456" t="str">
        <f>VLOOKUP(D3456,[1]!Salespeople_Data[#Data],2,0)</f>
        <v>Ernest Wagner</v>
      </c>
      <c r="O3456" t="str">
        <f>VLOOKUP(E3456,[1]!Customer_Data[#Data],2,0)</f>
        <v>Joshua Little</v>
      </c>
      <c r="P3456" s="15">
        <f t="shared" si="318"/>
        <v>3</v>
      </c>
      <c r="Q3456">
        <f t="shared" si="319"/>
        <v>9</v>
      </c>
      <c r="R3456">
        <f t="shared" si="320"/>
        <v>2020</v>
      </c>
    </row>
    <row r="3457" spans="1:18" x14ac:dyDescent="0.25">
      <c r="A3457" s="4" t="s">
        <v>4469</v>
      </c>
      <c r="B3457" s="4" t="s">
        <v>189</v>
      </c>
      <c r="C3457" s="4" t="s">
        <v>249</v>
      </c>
      <c r="D3457" s="4" t="s">
        <v>71</v>
      </c>
      <c r="E3457" s="4" t="s">
        <v>2676</v>
      </c>
      <c r="F3457" s="5">
        <v>44164</v>
      </c>
      <c r="G3457" s="4">
        <v>1</v>
      </c>
      <c r="H3457" s="11">
        <f>VLOOKUP(B3457,[1]!Product_Data[#Data],4,0)</f>
        <v>1783</v>
      </c>
      <c r="I3457" s="11">
        <f>VLOOKUP(B3457,[1]!Product_Data[#Data],3,0)</f>
        <v>1516</v>
      </c>
      <c r="J3457" s="11">
        <f t="shared" si="321"/>
        <v>1516</v>
      </c>
      <c r="K3457" s="11">
        <f t="shared" si="322"/>
        <v>1783</v>
      </c>
      <c r="L3457" s="11">
        <f t="shared" si="323"/>
        <v>267</v>
      </c>
      <c r="M3457" t="str">
        <f>VLOOKUP(C3457,[1]!Location_Data[#Data],2,0)</f>
        <v>Roseville</v>
      </c>
      <c r="N3457" t="str">
        <f>VLOOKUP(D3457,[1]!Salespeople_Data[#Data],2,0)</f>
        <v>Gary Rodriguez</v>
      </c>
      <c r="O3457" t="str">
        <f>VLOOKUP(E3457,[1]!Customer_Data[#Data],2,0)</f>
        <v>Billy West</v>
      </c>
      <c r="P3457" s="15">
        <f t="shared" si="318"/>
        <v>1</v>
      </c>
      <c r="Q3457">
        <f t="shared" si="319"/>
        <v>11</v>
      </c>
      <c r="R3457">
        <f t="shared" si="320"/>
        <v>2020</v>
      </c>
    </row>
    <row r="3458" spans="1:18" x14ac:dyDescent="0.25">
      <c r="A3458" s="2" t="s">
        <v>4470</v>
      </c>
      <c r="B3458" s="2" t="s">
        <v>440</v>
      </c>
      <c r="C3458" s="2" t="s">
        <v>57</v>
      </c>
      <c r="D3458" s="2" t="s">
        <v>141</v>
      </c>
      <c r="E3458" s="2" t="s">
        <v>2352</v>
      </c>
      <c r="F3458" s="3">
        <v>44144</v>
      </c>
      <c r="G3458" s="2">
        <v>1</v>
      </c>
      <c r="H3458" s="11">
        <f>VLOOKUP(B3458,[1]!Product_Data[#Data],4,0)</f>
        <v>800</v>
      </c>
      <c r="I3458" s="11">
        <f>VLOOKUP(B3458,[1]!Product_Data[#Data],3,0)</f>
        <v>536</v>
      </c>
      <c r="J3458" s="11">
        <f t="shared" si="321"/>
        <v>536</v>
      </c>
      <c r="K3458" s="11">
        <f t="shared" si="322"/>
        <v>800</v>
      </c>
      <c r="L3458" s="11">
        <f t="shared" si="323"/>
        <v>264</v>
      </c>
      <c r="M3458" t="str">
        <f>VLOOKUP(C3458,[1]!Location_Data[#Data],2,0)</f>
        <v>Thousand Oaks</v>
      </c>
      <c r="N3458" t="str">
        <f>VLOOKUP(D3458,[1]!Salespeople_Data[#Data],2,0)</f>
        <v>Arthur Mccoy</v>
      </c>
      <c r="O3458" t="str">
        <f>VLOOKUP(E3458,[1]!Customer_Data[#Data],2,0)</f>
        <v>Carl Reid</v>
      </c>
      <c r="P3458" s="15">
        <f t="shared" ref="P3458:P3521" si="324">WEEKDAY(F3458)</f>
        <v>2</v>
      </c>
      <c r="Q3458">
        <f t="shared" ref="Q3458:Q3521" si="325">MONTH(F3458)</f>
        <v>11</v>
      </c>
      <c r="R3458">
        <f t="shared" ref="R3458:R3521" si="326">YEAR(F3458)</f>
        <v>2020</v>
      </c>
    </row>
    <row r="3459" spans="1:18" x14ac:dyDescent="0.25">
      <c r="A3459" s="4" t="s">
        <v>4471</v>
      </c>
      <c r="B3459" s="4" t="s">
        <v>164</v>
      </c>
      <c r="C3459" s="4" t="s">
        <v>39</v>
      </c>
      <c r="D3459" s="4" t="s">
        <v>53</v>
      </c>
      <c r="E3459" s="4" t="s">
        <v>829</v>
      </c>
      <c r="F3459" s="5">
        <v>44143</v>
      </c>
      <c r="G3459" s="4">
        <v>1</v>
      </c>
      <c r="H3459" s="11">
        <f>VLOOKUP(B3459,[1]!Product_Data[#Data],4,0)</f>
        <v>637</v>
      </c>
      <c r="I3459" s="11">
        <f>VLOOKUP(B3459,[1]!Product_Data[#Data],3,0)</f>
        <v>389</v>
      </c>
      <c r="J3459" s="11">
        <f t="shared" ref="J3459:J3522" si="327">PRODUCT(I3459,G3459)</f>
        <v>389</v>
      </c>
      <c r="K3459" s="11">
        <f t="shared" ref="K3459:K3522" si="328">PRODUCT(H3459,G3459)</f>
        <v>637</v>
      </c>
      <c r="L3459" s="11">
        <f t="shared" ref="L3459:L3522" si="329">K3459-J3459</f>
        <v>248</v>
      </c>
      <c r="M3459" t="str">
        <f>VLOOKUP(C3459,[1]!Location_Data[#Data],2,0)</f>
        <v>Oceanside</v>
      </c>
      <c r="N3459" t="str">
        <f>VLOOKUP(D3459,[1]!Salespeople_Data[#Data],2,0)</f>
        <v>Scott Mason</v>
      </c>
      <c r="O3459" t="str">
        <f>VLOOKUP(E3459,[1]!Customer_Data[#Data],2,0)</f>
        <v>Shawn Ray</v>
      </c>
      <c r="P3459" s="15">
        <f t="shared" si="324"/>
        <v>1</v>
      </c>
      <c r="Q3459">
        <f t="shared" si="325"/>
        <v>11</v>
      </c>
      <c r="R3459">
        <f t="shared" si="326"/>
        <v>2020</v>
      </c>
    </row>
    <row r="3460" spans="1:18" x14ac:dyDescent="0.25">
      <c r="A3460" s="2" t="s">
        <v>4472</v>
      </c>
      <c r="B3460" s="2" t="s">
        <v>8</v>
      </c>
      <c r="C3460" s="2" t="s">
        <v>253</v>
      </c>
      <c r="D3460" s="2" t="s">
        <v>136</v>
      </c>
      <c r="E3460" s="2" t="s">
        <v>1122</v>
      </c>
      <c r="F3460" s="3">
        <v>44053</v>
      </c>
      <c r="G3460" s="2">
        <v>3</v>
      </c>
      <c r="H3460" s="11">
        <f>VLOOKUP(B3460,[1]!Product_Data[#Data],4,0)</f>
        <v>1522</v>
      </c>
      <c r="I3460" s="11">
        <f>VLOOKUP(B3460,[1]!Product_Data[#Data],3,0)</f>
        <v>791</v>
      </c>
      <c r="J3460" s="11">
        <f t="shared" si="327"/>
        <v>2373</v>
      </c>
      <c r="K3460" s="11">
        <f t="shared" si="328"/>
        <v>4566</v>
      </c>
      <c r="L3460" s="11">
        <f t="shared" si="329"/>
        <v>2193</v>
      </c>
      <c r="M3460" t="str">
        <f>VLOOKUP(C3460,[1]!Location_Data[#Data],2,0)</f>
        <v>Bakersfield</v>
      </c>
      <c r="N3460" t="str">
        <f>VLOOKUP(D3460,[1]!Salespeople_Data[#Data],2,0)</f>
        <v>Clarence Fox</v>
      </c>
      <c r="O3460" t="str">
        <f>VLOOKUP(E3460,[1]!Customer_Data[#Data],2,0)</f>
        <v>Douglas Robinson</v>
      </c>
      <c r="P3460" s="15">
        <f t="shared" si="324"/>
        <v>2</v>
      </c>
      <c r="Q3460">
        <f t="shared" si="325"/>
        <v>8</v>
      </c>
      <c r="R3460">
        <f t="shared" si="326"/>
        <v>2020</v>
      </c>
    </row>
    <row r="3461" spans="1:18" x14ac:dyDescent="0.25">
      <c r="A3461" s="4" t="s">
        <v>4473</v>
      </c>
      <c r="B3461" s="4" t="s">
        <v>652</v>
      </c>
      <c r="C3461" s="4" t="s">
        <v>95</v>
      </c>
      <c r="D3461" s="4" t="s">
        <v>216</v>
      </c>
      <c r="E3461" s="4" t="s">
        <v>419</v>
      </c>
      <c r="F3461" s="5">
        <v>43901</v>
      </c>
      <c r="G3461" s="4">
        <v>1</v>
      </c>
      <c r="H3461" s="11">
        <f>VLOOKUP(B3461,[1]!Product_Data[#Data],4,0)</f>
        <v>217</v>
      </c>
      <c r="I3461" s="11">
        <f>VLOOKUP(B3461,[1]!Product_Data[#Data],3,0)</f>
        <v>171</v>
      </c>
      <c r="J3461" s="11">
        <f t="shared" si="327"/>
        <v>171</v>
      </c>
      <c r="K3461" s="11">
        <f t="shared" si="328"/>
        <v>217</v>
      </c>
      <c r="L3461" s="11">
        <f t="shared" si="329"/>
        <v>46</v>
      </c>
      <c r="M3461" t="str">
        <f>VLOOKUP(C3461,[1]!Location_Data[#Data],2,0)</f>
        <v>Fullerton</v>
      </c>
      <c r="N3461" t="str">
        <f>VLOOKUP(D3461,[1]!Salespeople_Data[#Data],2,0)</f>
        <v>Ernest Wagner</v>
      </c>
      <c r="O3461" t="str">
        <f>VLOOKUP(E3461,[1]!Customer_Data[#Data],2,0)</f>
        <v>Bruce Armstrong</v>
      </c>
      <c r="P3461" s="15">
        <f t="shared" si="324"/>
        <v>4</v>
      </c>
      <c r="Q3461">
        <f t="shared" si="325"/>
        <v>3</v>
      </c>
      <c r="R3461">
        <f t="shared" si="326"/>
        <v>2020</v>
      </c>
    </row>
    <row r="3462" spans="1:18" x14ac:dyDescent="0.25">
      <c r="A3462" s="2" t="s">
        <v>4474</v>
      </c>
      <c r="B3462" s="2" t="s">
        <v>352</v>
      </c>
      <c r="C3462" s="2" t="s">
        <v>174</v>
      </c>
      <c r="D3462" s="2" t="s">
        <v>191</v>
      </c>
      <c r="E3462" s="2" t="s">
        <v>592</v>
      </c>
      <c r="F3462" s="3">
        <v>43906</v>
      </c>
      <c r="G3462" s="2">
        <v>1</v>
      </c>
      <c r="H3462" s="11">
        <f>VLOOKUP(B3462,[1]!Product_Data[#Data],4,0)</f>
        <v>203</v>
      </c>
      <c r="I3462" s="11">
        <f>VLOOKUP(B3462,[1]!Product_Data[#Data],3,0)</f>
        <v>154</v>
      </c>
      <c r="J3462" s="11">
        <f t="shared" si="327"/>
        <v>154</v>
      </c>
      <c r="K3462" s="11">
        <f t="shared" si="328"/>
        <v>203</v>
      </c>
      <c r="L3462" s="11">
        <f t="shared" si="329"/>
        <v>49</v>
      </c>
      <c r="M3462" t="str">
        <f>VLOOKUP(C3462,[1]!Location_Data[#Data],2,0)</f>
        <v>Norwalk</v>
      </c>
      <c r="N3462" t="str">
        <f>VLOOKUP(D3462,[1]!Salespeople_Data[#Data],2,0)</f>
        <v>Robert Reed</v>
      </c>
      <c r="O3462" t="str">
        <f>VLOOKUP(E3462,[1]!Customer_Data[#Data],2,0)</f>
        <v>George Stanley</v>
      </c>
      <c r="P3462" s="15">
        <f t="shared" si="324"/>
        <v>2</v>
      </c>
      <c r="Q3462">
        <f t="shared" si="325"/>
        <v>3</v>
      </c>
      <c r="R3462">
        <f t="shared" si="326"/>
        <v>2020</v>
      </c>
    </row>
    <row r="3463" spans="1:18" x14ac:dyDescent="0.25">
      <c r="A3463" s="4" t="s">
        <v>4475</v>
      </c>
      <c r="B3463" s="4" t="s">
        <v>537</v>
      </c>
      <c r="C3463" s="4" t="s">
        <v>349</v>
      </c>
      <c r="D3463" s="4" t="s">
        <v>159</v>
      </c>
      <c r="E3463" s="4" t="s">
        <v>699</v>
      </c>
      <c r="F3463" s="5">
        <v>44104</v>
      </c>
      <c r="G3463" s="4">
        <v>1</v>
      </c>
      <c r="H3463" s="11">
        <f>VLOOKUP(B3463,[1]!Product_Data[#Data],4,0)</f>
        <v>556</v>
      </c>
      <c r="I3463" s="11">
        <f>VLOOKUP(B3463,[1]!Product_Data[#Data],3,0)</f>
        <v>395</v>
      </c>
      <c r="J3463" s="11">
        <f t="shared" si="327"/>
        <v>395</v>
      </c>
      <c r="K3463" s="11">
        <f t="shared" si="328"/>
        <v>556</v>
      </c>
      <c r="L3463" s="11">
        <f t="shared" si="329"/>
        <v>161</v>
      </c>
      <c r="M3463" t="str">
        <f>VLOOKUP(C3463,[1]!Location_Data[#Data],2,0)</f>
        <v>Santa Clara</v>
      </c>
      <c r="N3463" t="str">
        <f>VLOOKUP(D3463,[1]!Salespeople_Data[#Data],2,0)</f>
        <v>Bobby Russell</v>
      </c>
      <c r="O3463" t="str">
        <f>VLOOKUP(E3463,[1]!Customer_Data[#Data],2,0)</f>
        <v>Juan Harvey</v>
      </c>
      <c r="P3463" s="15">
        <f t="shared" si="324"/>
        <v>4</v>
      </c>
      <c r="Q3463">
        <f t="shared" si="325"/>
        <v>9</v>
      </c>
      <c r="R3463">
        <f t="shared" si="326"/>
        <v>2020</v>
      </c>
    </row>
    <row r="3464" spans="1:18" x14ac:dyDescent="0.25">
      <c r="A3464" s="2" t="s">
        <v>4476</v>
      </c>
      <c r="B3464" s="2" t="s">
        <v>383</v>
      </c>
      <c r="C3464" s="2" t="s">
        <v>39</v>
      </c>
      <c r="D3464" s="2" t="s">
        <v>159</v>
      </c>
      <c r="E3464" s="2" t="s">
        <v>4477</v>
      </c>
      <c r="F3464" s="3">
        <v>44127</v>
      </c>
      <c r="G3464" s="2">
        <v>3</v>
      </c>
      <c r="H3464" s="11">
        <f>VLOOKUP(B3464,[1]!Product_Data[#Data],4,0)</f>
        <v>1494</v>
      </c>
      <c r="I3464" s="11">
        <f>VLOOKUP(B3464,[1]!Product_Data[#Data],3,0)</f>
        <v>971</v>
      </c>
      <c r="J3464" s="11">
        <f t="shared" si="327"/>
        <v>2913</v>
      </c>
      <c r="K3464" s="11">
        <f t="shared" si="328"/>
        <v>4482</v>
      </c>
      <c r="L3464" s="11">
        <f t="shared" si="329"/>
        <v>1569</v>
      </c>
      <c r="M3464" t="str">
        <f>VLOOKUP(C3464,[1]!Location_Data[#Data],2,0)</f>
        <v>Oceanside</v>
      </c>
      <c r="N3464" t="str">
        <f>VLOOKUP(D3464,[1]!Salespeople_Data[#Data],2,0)</f>
        <v>Bobby Russell</v>
      </c>
      <c r="O3464" t="str">
        <f>VLOOKUP(E3464,[1]!Customer_Data[#Data],2,0)</f>
        <v>Wayne Stone</v>
      </c>
      <c r="P3464" s="15">
        <f t="shared" si="324"/>
        <v>6</v>
      </c>
      <c r="Q3464">
        <f t="shared" si="325"/>
        <v>10</v>
      </c>
      <c r="R3464">
        <f t="shared" si="326"/>
        <v>2020</v>
      </c>
    </row>
    <row r="3465" spans="1:18" x14ac:dyDescent="0.25">
      <c r="A3465" s="4" t="s">
        <v>4478</v>
      </c>
      <c r="B3465" s="4" t="s">
        <v>219</v>
      </c>
      <c r="C3465" s="4" t="s">
        <v>62</v>
      </c>
      <c r="D3465" s="4" t="s">
        <v>63</v>
      </c>
      <c r="E3465" s="4" t="s">
        <v>1674</v>
      </c>
      <c r="F3465" s="5">
        <v>44134</v>
      </c>
      <c r="G3465" s="4">
        <v>1</v>
      </c>
      <c r="H3465" s="11">
        <f>VLOOKUP(B3465,[1]!Product_Data[#Data],4,0)</f>
        <v>561</v>
      </c>
      <c r="I3465" s="11">
        <f>VLOOKUP(B3465,[1]!Product_Data[#Data],3,0)</f>
        <v>421</v>
      </c>
      <c r="J3465" s="11">
        <f t="shared" si="327"/>
        <v>421</v>
      </c>
      <c r="K3465" s="11">
        <f t="shared" si="328"/>
        <v>561</v>
      </c>
      <c r="L3465" s="11">
        <f t="shared" si="329"/>
        <v>140</v>
      </c>
      <c r="M3465" t="str">
        <f>VLOOKUP(C3465,[1]!Location_Data[#Data],2,0)</f>
        <v>Fairfield</v>
      </c>
      <c r="N3465" t="str">
        <f>VLOOKUP(D3465,[1]!Salespeople_Data[#Data],2,0)</f>
        <v>Jeremy Mendoza</v>
      </c>
      <c r="O3465" t="str">
        <f>VLOOKUP(E3465,[1]!Customer_Data[#Data],2,0)</f>
        <v>Gary Pierce</v>
      </c>
      <c r="P3465" s="15">
        <f t="shared" si="324"/>
        <v>6</v>
      </c>
      <c r="Q3465">
        <f t="shared" si="325"/>
        <v>10</v>
      </c>
      <c r="R3465">
        <f t="shared" si="326"/>
        <v>2020</v>
      </c>
    </row>
    <row r="3466" spans="1:18" x14ac:dyDescent="0.25">
      <c r="A3466" s="2" t="s">
        <v>4479</v>
      </c>
      <c r="B3466" s="2" t="s">
        <v>412</v>
      </c>
      <c r="C3466" s="2" t="s">
        <v>331</v>
      </c>
      <c r="D3466" s="2" t="s">
        <v>25</v>
      </c>
      <c r="E3466" s="2" t="s">
        <v>1842</v>
      </c>
      <c r="F3466" s="3">
        <v>44101</v>
      </c>
      <c r="G3466" s="2">
        <v>4</v>
      </c>
      <c r="H3466" s="11">
        <f>VLOOKUP(B3466,[1]!Product_Data[#Data],4,0)</f>
        <v>2396</v>
      </c>
      <c r="I3466" s="11">
        <f>VLOOKUP(B3466,[1]!Product_Data[#Data],3,0)</f>
        <v>1965</v>
      </c>
      <c r="J3466" s="11">
        <f t="shared" si="327"/>
        <v>7860</v>
      </c>
      <c r="K3466" s="11">
        <f t="shared" si="328"/>
        <v>9584</v>
      </c>
      <c r="L3466" s="11">
        <f t="shared" si="329"/>
        <v>1724</v>
      </c>
      <c r="M3466" t="str">
        <f>VLOOKUP(C3466,[1]!Location_Data[#Data],2,0)</f>
        <v>Sunnyvale</v>
      </c>
      <c r="N3466" t="str">
        <f>VLOOKUP(D3466,[1]!Salespeople_Data[#Data],2,0)</f>
        <v>Brian Davis</v>
      </c>
      <c r="O3466" t="str">
        <f>VLOOKUP(E3466,[1]!Customer_Data[#Data],2,0)</f>
        <v>Wayne Johnson</v>
      </c>
      <c r="P3466" s="15">
        <f t="shared" si="324"/>
        <v>1</v>
      </c>
      <c r="Q3466">
        <f t="shared" si="325"/>
        <v>9</v>
      </c>
      <c r="R3466">
        <f t="shared" si="326"/>
        <v>2020</v>
      </c>
    </row>
    <row r="3467" spans="1:18" x14ac:dyDescent="0.25">
      <c r="A3467" s="4" t="s">
        <v>4480</v>
      </c>
      <c r="B3467" s="4" t="s">
        <v>275</v>
      </c>
      <c r="C3467" s="4" t="s">
        <v>472</v>
      </c>
      <c r="D3467" s="4" t="s">
        <v>239</v>
      </c>
      <c r="E3467" s="4" t="s">
        <v>2891</v>
      </c>
      <c r="F3467" s="5">
        <v>44047</v>
      </c>
      <c r="G3467" s="4">
        <v>1</v>
      </c>
      <c r="H3467" s="11">
        <f>VLOOKUP(B3467,[1]!Product_Data[#Data],4,0)</f>
        <v>2353</v>
      </c>
      <c r="I3467" s="11">
        <f>VLOOKUP(B3467,[1]!Product_Data[#Data],3,0)</f>
        <v>1788</v>
      </c>
      <c r="J3467" s="11">
        <f t="shared" si="327"/>
        <v>1788</v>
      </c>
      <c r="K3467" s="11">
        <f t="shared" si="328"/>
        <v>2353</v>
      </c>
      <c r="L3467" s="11">
        <f t="shared" si="329"/>
        <v>565</v>
      </c>
      <c r="M3467" t="str">
        <f>VLOOKUP(C3467,[1]!Location_Data[#Data],2,0)</f>
        <v>Concord</v>
      </c>
      <c r="N3467" t="str">
        <f>VLOOKUP(D3467,[1]!Salespeople_Data[#Data],2,0)</f>
        <v>John Reyes</v>
      </c>
      <c r="O3467" t="str">
        <f>VLOOKUP(E3467,[1]!Customer_Data[#Data],2,0)</f>
        <v>Gregory Simmons</v>
      </c>
      <c r="P3467" s="15">
        <f t="shared" si="324"/>
        <v>3</v>
      </c>
      <c r="Q3467">
        <f t="shared" si="325"/>
        <v>8</v>
      </c>
      <c r="R3467">
        <f t="shared" si="326"/>
        <v>2020</v>
      </c>
    </row>
    <row r="3468" spans="1:18" x14ac:dyDescent="0.25">
      <c r="A3468" s="2" t="s">
        <v>4481</v>
      </c>
      <c r="B3468" s="2" t="s">
        <v>321</v>
      </c>
      <c r="C3468" s="2" t="s">
        <v>149</v>
      </c>
      <c r="D3468" s="2" t="s">
        <v>111</v>
      </c>
      <c r="E3468" s="2" t="s">
        <v>2360</v>
      </c>
      <c r="F3468" s="3">
        <v>43834</v>
      </c>
      <c r="G3468" s="2">
        <v>1</v>
      </c>
      <c r="H3468" s="11">
        <f>VLOOKUP(B3468,[1]!Product_Data[#Data],4,0)</f>
        <v>2391</v>
      </c>
      <c r="I3468" s="11">
        <f>VLOOKUP(B3468,[1]!Product_Data[#Data],3,0)</f>
        <v>1291</v>
      </c>
      <c r="J3468" s="11">
        <f t="shared" si="327"/>
        <v>1291</v>
      </c>
      <c r="K3468" s="11">
        <f t="shared" si="328"/>
        <v>2391</v>
      </c>
      <c r="L3468" s="11">
        <f t="shared" si="329"/>
        <v>1100</v>
      </c>
      <c r="M3468" t="str">
        <f>VLOOKUP(C3468,[1]!Location_Data[#Data],2,0)</f>
        <v>Antioch</v>
      </c>
      <c r="N3468" t="str">
        <f>VLOOKUP(D3468,[1]!Salespeople_Data[#Data],2,0)</f>
        <v>Ryan Welch</v>
      </c>
      <c r="O3468" t="str">
        <f>VLOOKUP(E3468,[1]!Customer_Data[#Data],2,0)</f>
        <v>Martin Johnston</v>
      </c>
      <c r="P3468" s="15">
        <f t="shared" si="324"/>
        <v>7</v>
      </c>
      <c r="Q3468">
        <f t="shared" si="325"/>
        <v>1</v>
      </c>
      <c r="R3468">
        <f t="shared" si="326"/>
        <v>2020</v>
      </c>
    </row>
    <row r="3469" spans="1:18" x14ac:dyDescent="0.25">
      <c r="A3469" s="4" t="s">
        <v>4482</v>
      </c>
      <c r="B3469" s="4" t="s">
        <v>403</v>
      </c>
      <c r="C3469" s="4" t="s">
        <v>596</v>
      </c>
      <c r="D3469" s="4" t="s">
        <v>71</v>
      </c>
      <c r="E3469" s="4" t="s">
        <v>1674</v>
      </c>
      <c r="F3469" s="5">
        <v>43981</v>
      </c>
      <c r="G3469" s="4">
        <v>1</v>
      </c>
      <c r="H3469" s="11">
        <f>VLOOKUP(B3469,[1]!Product_Data[#Data],4,0)</f>
        <v>392</v>
      </c>
      <c r="I3469" s="11">
        <f>VLOOKUP(B3469,[1]!Product_Data[#Data],3,0)</f>
        <v>255</v>
      </c>
      <c r="J3469" s="11">
        <f t="shared" si="327"/>
        <v>255</v>
      </c>
      <c r="K3469" s="11">
        <f t="shared" si="328"/>
        <v>392</v>
      </c>
      <c r="L3469" s="11">
        <f t="shared" si="329"/>
        <v>137</v>
      </c>
      <c r="M3469" t="str">
        <f>VLOOKUP(C3469,[1]!Location_Data[#Data],2,0)</f>
        <v>Fremont</v>
      </c>
      <c r="N3469" t="str">
        <f>VLOOKUP(D3469,[1]!Salespeople_Data[#Data],2,0)</f>
        <v>Gary Rodriguez</v>
      </c>
      <c r="O3469" t="str">
        <f>VLOOKUP(E3469,[1]!Customer_Data[#Data],2,0)</f>
        <v>Gary Pierce</v>
      </c>
      <c r="P3469" s="15">
        <f t="shared" si="324"/>
        <v>7</v>
      </c>
      <c r="Q3469">
        <f t="shared" si="325"/>
        <v>5</v>
      </c>
      <c r="R3469">
        <f t="shared" si="326"/>
        <v>2020</v>
      </c>
    </row>
    <row r="3470" spans="1:18" x14ac:dyDescent="0.25">
      <c r="A3470" s="2" t="s">
        <v>4483</v>
      </c>
      <c r="B3470" s="2" t="s">
        <v>457</v>
      </c>
      <c r="C3470" s="2" t="s">
        <v>195</v>
      </c>
      <c r="D3470" s="2" t="s">
        <v>170</v>
      </c>
      <c r="E3470" s="2" t="s">
        <v>390</v>
      </c>
      <c r="F3470" s="3">
        <v>44127</v>
      </c>
      <c r="G3470" s="2">
        <v>1</v>
      </c>
      <c r="H3470" s="11">
        <f>VLOOKUP(B3470,[1]!Product_Data[#Data],4,0)</f>
        <v>947</v>
      </c>
      <c r="I3470" s="11">
        <f>VLOOKUP(B3470,[1]!Product_Data[#Data],3,0)</f>
        <v>786</v>
      </c>
      <c r="J3470" s="11">
        <f t="shared" si="327"/>
        <v>786</v>
      </c>
      <c r="K3470" s="11">
        <f t="shared" si="328"/>
        <v>947</v>
      </c>
      <c r="L3470" s="11">
        <f t="shared" si="329"/>
        <v>161</v>
      </c>
      <c r="M3470" t="str">
        <f>VLOOKUP(C3470,[1]!Location_Data[#Data],2,0)</f>
        <v>Pomona</v>
      </c>
      <c r="N3470" t="str">
        <f>VLOOKUP(D3470,[1]!Salespeople_Data[#Data],2,0)</f>
        <v>Sean Miller</v>
      </c>
      <c r="O3470" t="str">
        <f>VLOOKUP(E3470,[1]!Customer_Data[#Data],2,0)</f>
        <v>Chris Chapman</v>
      </c>
      <c r="P3470" s="15">
        <f t="shared" si="324"/>
        <v>6</v>
      </c>
      <c r="Q3470">
        <f t="shared" si="325"/>
        <v>10</v>
      </c>
      <c r="R3470">
        <f t="shared" si="326"/>
        <v>2020</v>
      </c>
    </row>
    <row r="3471" spans="1:18" x14ac:dyDescent="0.25">
      <c r="A3471" s="4" t="s">
        <v>4484</v>
      </c>
      <c r="B3471" s="4" t="s">
        <v>348</v>
      </c>
      <c r="C3471" s="4" t="s">
        <v>135</v>
      </c>
      <c r="D3471" s="4" t="s">
        <v>49</v>
      </c>
      <c r="E3471" s="4" t="s">
        <v>1588</v>
      </c>
      <c r="F3471" s="5">
        <v>44030</v>
      </c>
      <c r="G3471" s="4">
        <v>1</v>
      </c>
      <c r="H3471" s="11">
        <f>VLOOKUP(B3471,[1]!Product_Data[#Data],4,0)</f>
        <v>603</v>
      </c>
      <c r="I3471" s="11">
        <f>VLOOKUP(B3471,[1]!Product_Data[#Data],3,0)</f>
        <v>416</v>
      </c>
      <c r="J3471" s="11">
        <f t="shared" si="327"/>
        <v>416</v>
      </c>
      <c r="K3471" s="11">
        <f t="shared" si="328"/>
        <v>603</v>
      </c>
      <c r="L3471" s="11">
        <f t="shared" si="329"/>
        <v>187</v>
      </c>
      <c r="M3471" t="str">
        <f>VLOOKUP(C3471,[1]!Location_Data[#Data],2,0)</f>
        <v>Oxnard</v>
      </c>
      <c r="N3471" t="str">
        <f>VLOOKUP(D3471,[1]!Salespeople_Data[#Data],2,0)</f>
        <v>Walter Cook</v>
      </c>
      <c r="O3471" t="str">
        <f>VLOOKUP(E3471,[1]!Customer_Data[#Data],2,0)</f>
        <v>Keith Jordan</v>
      </c>
      <c r="P3471" s="15">
        <f t="shared" si="324"/>
        <v>7</v>
      </c>
      <c r="Q3471">
        <f t="shared" si="325"/>
        <v>7</v>
      </c>
      <c r="R3471">
        <f t="shared" si="326"/>
        <v>2020</v>
      </c>
    </row>
    <row r="3472" spans="1:18" x14ac:dyDescent="0.25">
      <c r="A3472" s="2" t="s">
        <v>4485</v>
      </c>
      <c r="B3472" s="2" t="s">
        <v>389</v>
      </c>
      <c r="C3472" s="2" t="s">
        <v>169</v>
      </c>
      <c r="D3472" s="2" t="s">
        <v>308</v>
      </c>
      <c r="E3472" s="2" t="s">
        <v>634</v>
      </c>
      <c r="F3472" s="3">
        <v>44017</v>
      </c>
      <c r="G3472" s="2">
        <v>1</v>
      </c>
      <c r="H3472" s="11">
        <f>VLOOKUP(B3472,[1]!Product_Data[#Data],4,0)</f>
        <v>1367</v>
      </c>
      <c r="I3472" s="11">
        <f>VLOOKUP(B3472,[1]!Product_Data[#Data],3,0)</f>
        <v>984</v>
      </c>
      <c r="J3472" s="11">
        <f t="shared" si="327"/>
        <v>984</v>
      </c>
      <c r="K3472" s="11">
        <f t="shared" si="328"/>
        <v>1367</v>
      </c>
      <c r="L3472" s="11">
        <f t="shared" si="329"/>
        <v>383</v>
      </c>
      <c r="M3472" t="str">
        <f>VLOOKUP(C3472,[1]!Location_Data[#Data],2,0)</f>
        <v>Vista</v>
      </c>
      <c r="N3472" t="str">
        <f>VLOOKUP(D3472,[1]!Salespeople_Data[#Data],2,0)</f>
        <v>Fred Robertson</v>
      </c>
      <c r="O3472" t="str">
        <f>VLOOKUP(E3472,[1]!Customer_Data[#Data],2,0)</f>
        <v>Jesse Castillo</v>
      </c>
      <c r="P3472" s="15">
        <f t="shared" si="324"/>
        <v>1</v>
      </c>
      <c r="Q3472">
        <f t="shared" si="325"/>
        <v>7</v>
      </c>
      <c r="R3472">
        <f t="shared" si="326"/>
        <v>2020</v>
      </c>
    </row>
    <row r="3473" spans="1:18" x14ac:dyDescent="0.25">
      <c r="A3473" s="4" t="s">
        <v>4486</v>
      </c>
      <c r="B3473" s="4" t="s">
        <v>47</v>
      </c>
      <c r="C3473" s="4" t="s">
        <v>272</v>
      </c>
      <c r="D3473" s="4" t="s">
        <v>269</v>
      </c>
      <c r="E3473" s="4" t="s">
        <v>2473</v>
      </c>
      <c r="F3473" s="5">
        <v>43863</v>
      </c>
      <c r="G3473" s="4">
        <v>2</v>
      </c>
      <c r="H3473" s="11">
        <f>VLOOKUP(B3473,[1]!Product_Data[#Data],4,0)</f>
        <v>1812</v>
      </c>
      <c r="I3473" s="11">
        <f>VLOOKUP(B3473,[1]!Product_Data[#Data],3,0)</f>
        <v>1305</v>
      </c>
      <c r="J3473" s="11">
        <f t="shared" si="327"/>
        <v>2610</v>
      </c>
      <c r="K3473" s="11">
        <f t="shared" si="328"/>
        <v>3624</v>
      </c>
      <c r="L3473" s="11">
        <f t="shared" si="329"/>
        <v>1014</v>
      </c>
      <c r="M3473" t="str">
        <f>VLOOKUP(C3473,[1]!Location_Data[#Data],2,0)</f>
        <v>Torrance</v>
      </c>
      <c r="N3473" t="str">
        <f>VLOOKUP(D3473,[1]!Salespeople_Data[#Data],2,0)</f>
        <v>Kevin Butler</v>
      </c>
      <c r="O3473" t="str">
        <f>VLOOKUP(E3473,[1]!Customer_Data[#Data],2,0)</f>
        <v>Thomas Duncan</v>
      </c>
      <c r="P3473" s="15">
        <f t="shared" si="324"/>
        <v>1</v>
      </c>
      <c r="Q3473">
        <f t="shared" si="325"/>
        <v>2</v>
      </c>
      <c r="R3473">
        <f t="shared" si="326"/>
        <v>2020</v>
      </c>
    </row>
    <row r="3474" spans="1:18" x14ac:dyDescent="0.25">
      <c r="A3474" s="2" t="s">
        <v>4487</v>
      </c>
      <c r="B3474" s="2" t="s">
        <v>164</v>
      </c>
      <c r="C3474" s="2" t="s">
        <v>190</v>
      </c>
      <c r="D3474" s="2" t="s">
        <v>63</v>
      </c>
      <c r="E3474" s="2" t="s">
        <v>1254</v>
      </c>
      <c r="F3474" s="3">
        <v>43861</v>
      </c>
      <c r="G3474" s="2">
        <v>1</v>
      </c>
      <c r="H3474" s="11">
        <f>VLOOKUP(B3474,[1]!Product_Data[#Data],4,0)</f>
        <v>637</v>
      </c>
      <c r="I3474" s="11">
        <f>VLOOKUP(B3474,[1]!Product_Data[#Data],3,0)</f>
        <v>389</v>
      </c>
      <c r="J3474" s="11">
        <f t="shared" si="327"/>
        <v>389</v>
      </c>
      <c r="K3474" s="11">
        <f t="shared" si="328"/>
        <v>637</v>
      </c>
      <c r="L3474" s="11">
        <f t="shared" si="329"/>
        <v>248</v>
      </c>
      <c r="M3474" t="str">
        <f>VLOOKUP(C3474,[1]!Location_Data[#Data],2,0)</f>
        <v>Oakland</v>
      </c>
      <c r="N3474" t="str">
        <f>VLOOKUP(D3474,[1]!Salespeople_Data[#Data],2,0)</f>
        <v>Jeremy Mendoza</v>
      </c>
      <c r="O3474" t="str">
        <f>VLOOKUP(E3474,[1]!Customer_Data[#Data],2,0)</f>
        <v>Daniel Moreno</v>
      </c>
      <c r="P3474" s="15">
        <f t="shared" si="324"/>
        <v>6</v>
      </c>
      <c r="Q3474">
        <f t="shared" si="325"/>
        <v>1</v>
      </c>
      <c r="R3474">
        <f t="shared" si="326"/>
        <v>2020</v>
      </c>
    </row>
    <row r="3475" spans="1:18" x14ac:dyDescent="0.25">
      <c r="A3475" s="4" t="s">
        <v>4488</v>
      </c>
      <c r="B3475" s="4" t="s">
        <v>13</v>
      </c>
      <c r="C3475" s="4" t="s">
        <v>249</v>
      </c>
      <c r="D3475" s="4" t="s">
        <v>225</v>
      </c>
      <c r="E3475" s="4" t="s">
        <v>2078</v>
      </c>
      <c r="F3475" s="5">
        <v>43912</v>
      </c>
      <c r="G3475" s="4">
        <v>2</v>
      </c>
      <c r="H3475" s="11">
        <f>VLOOKUP(B3475,[1]!Product_Data[#Data],4,0)</f>
        <v>1022</v>
      </c>
      <c r="I3475" s="11">
        <f>VLOOKUP(B3475,[1]!Product_Data[#Data],3,0)</f>
        <v>818</v>
      </c>
      <c r="J3475" s="11">
        <f t="shared" si="327"/>
        <v>1636</v>
      </c>
      <c r="K3475" s="11">
        <f t="shared" si="328"/>
        <v>2044</v>
      </c>
      <c r="L3475" s="11">
        <f t="shared" si="329"/>
        <v>408</v>
      </c>
      <c r="M3475" t="str">
        <f>VLOOKUP(C3475,[1]!Location_Data[#Data],2,0)</f>
        <v>Roseville</v>
      </c>
      <c r="N3475" t="str">
        <f>VLOOKUP(D3475,[1]!Salespeople_Data[#Data],2,0)</f>
        <v>Andrew Bowman</v>
      </c>
      <c r="O3475" t="str">
        <f>VLOOKUP(E3475,[1]!Customer_Data[#Data],2,0)</f>
        <v>Kevin Webb</v>
      </c>
      <c r="P3475" s="15">
        <f t="shared" si="324"/>
        <v>1</v>
      </c>
      <c r="Q3475">
        <f t="shared" si="325"/>
        <v>3</v>
      </c>
      <c r="R3475">
        <f t="shared" si="326"/>
        <v>2020</v>
      </c>
    </row>
    <row r="3476" spans="1:18" x14ac:dyDescent="0.25">
      <c r="A3476" s="2" t="s">
        <v>4489</v>
      </c>
      <c r="B3476" s="2" t="s">
        <v>83</v>
      </c>
      <c r="C3476" s="2" t="s">
        <v>268</v>
      </c>
      <c r="D3476" s="2" t="s">
        <v>106</v>
      </c>
      <c r="E3476" s="2" t="s">
        <v>1026</v>
      </c>
      <c r="F3476" s="3">
        <v>43969</v>
      </c>
      <c r="G3476" s="2">
        <v>1</v>
      </c>
      <c r="H3476" s="11">
        <f>VLOOKUP(B3476,[1]!Product_Data[#Data],4,0)</f>
        <v>1972</v>
      </c>
      <c r="I3476" s="11">
        <f>VLOOKUP(B3476,[1]!Product_Data[#Data],3,0)</f>
        <v>1321</v>
      </c>
      <c r="J3476" s="11">
        <f t="shared" si="327"/>
        <v>1321</v>
      </c>
      <c r="K3476" s="11">
        <f t="shared" si="328"/>
        <v>1972</v>
      </c>
      <c r="L3476" s="11">
        <f t="shared" si="329"/>
        <v>651</v>
      </c>
      <c r="M3476" t="str">
        <f>VLOOKUP(C3476,[1]!Location_Data[#Data],2,0)</f>
        <v>Murrieta</v>
      </c>
      <c r="N3476" t="str">
        <f>VLOOKUP(D3476,[1]!Salespeople_Data[#Data],2,0)</f>
        <v>Patrick Ruiz</v>
      </c>
      <c r="O3476" t="str">
        <f>VLOOKUP(E3476,[1]!Customer_Data[#Data],2,0)</f>
        <v>Kevin Lopez</v>
      </c>
      <c r="P3476" s="15">
        <f t="shared" si="324"/>
        <v>2</v>
      </c>
      <c r="Q3476">
        <f t="shared" si="325"/>
        <v>5</v>
      </c>
      <c r="R3476">
        <f t="shared" si="326"/>
        <v>2020</v>
      </c>
    </row>
    <row r="3477" spans="1:18" x14ac:dyDescent="0.25">
      <c r="A3477" s="4" t="s">
        <v>4490</v>
      </c>
      <c r="B3477" s="4" t="s">
        <v>361</v>
      </c>
      <c r="C3477" s="4" t="s">
        <v>276</v>
      </c>
      <c r="D3477" s="4" t="s">
        <v>116</v>
      </c>
      <c r="E3477" s="4" t="s">
        <v>1427</v>
      </c>
      <c r="F3477" s="5">
        <v>43943</v>
      </c>
      <c r="G3477" s="4">
        <v>4</v>
      </c>
      <c r="H3477" s="11">
        <f>VLOOKUP(B3477,[1]!Product_Data[#Data],4,0)</f>
        <v>1338</v>
      </c>
      <c r="I3477" s="11">
        <f>VLOOKUP(B3477,[1]!Product_Data[#Data],3,0)</f>
        <v>682</v>
      </c>
      <c r="J3477" s="11">
        <f t="shared" si="327"/>
        <v>2728</v>
      </c>
      <c r="K3477" s="11">
        <f t="shared" si="328"/>
        <v>5352</v>
      </c>
      <c r="L3477" s="11">
        <f t="shared" si="329"/>
        <v>2624</v>
      </c>
      <c r="M3477" t="str">
        <f>VLOOKUP(C3477,[1]!Location_Data[#Data],2,0)</f>
        <v>Orange</v>
      </c>
      <c r="N3477" t="str">
        <f>VLOOKUP(D3477,[1]!Salespeople_Data[#Data],2,0)</f>
        <v>Roger Ramos</v>
      </c>
      <c r="O3477" t="str">
        <f>VLOOKUP(E3477,[1]!Customer_Data[#Data],2,0)</f>
        <v>Roy Rice</v>
      </c>
      <c r="P3477" s="15">
        <f t="shared" si="324"/>
        <v>4</v>
      </c>
      <c r="Q3477">
        <f t="shared" si="325"/>
        <v>4</v>
      </c>
      <c r="R3477">
        <f t="shared" si="326"/>
        <v>2020</v>
      </c>
    </row>
    <row r="3478" spans="1:18" x14ac:dyDescent="0.25">
      <c r="A3478" s="2" t="s">
        <v>4491</v>
      </c>
      <c r="B3478" s="2" t="s">
        <v>796</v>
      </c>
      <c r="C3478" s="2" t="s">
        <v>79</v>
      </c>
      <c r="D3478" s="2" t="s">
        <v>269</v>
      </c>
      <c r="E3478" s="2" t="s">
        <v>1053</v>
      </c>
      <c r="F3478" s="3">
        <v>43884</v>
      </c>
      <c r="G3478" s="2">
        <v>4</v>
      </c>
      <c r="H3478" s="11">
        <f>VLOOKUP(B3478,[1]!Product_Data[#Data],4,0)</f>
        <v>1103</v>
      </c>
      <c r="I3478" s="11">
        <f>VLOOKUP(B3478,[1]!Product_Data[#Data],3,0)</f>
        <v>838</v>
      </c>
      <c r="J3478" s="11">
        <f t="shared" si="327"/>
        <v>3352</v>
      </c>
      <c r="K3478" s="11">
        <f t="shared" si="328"/>
        <v>4412</v>
      </c>
      <c r="L3478" s="11">
        <f t="shared" si="329"/>
        <v>1060</v>
      </c>
      <c r="M3478" t="str">
        <f>VLOOKUP(C3478,[1]!Location_Data[#Data],2,0)</f>
        <v>Palmdale</v>
      </c>
      <c r="N3478" t="str">
        <f>VLOOKUP(D3478,[1]!Salespeople_Data[#Data],2,0)</f>
        <v>Kevin Butler</v>
      </c>
      <c r="O3478" t="str">
        <f>VLOOKUP(E3478,[1]!Customer_Data[#Data],2,0)</f>
        <v>Carlos Wheeler</v>
      </c>
      <c r="P3478" s="15">
        <f t="shared" si="324"/>
        <v>1</v>
      </c>
      <c r="Q3478">
        <f t="shared" si="325"/>
        <v>2</v>
      </c>
      <c r="R3478">
        <f t="shared" si="326"/>
        <v>2020</v>
      </c>
    </row>
    <row r="3479" spans="1:18" x14ac:dyDescent="0.25">
      <c r="A3479" s="4" t="s">
        <v>4492</v>
      </c>
      <c r="B3479" s="4" t="s">
        <v>207</v>
      </c>
      <c r="C3479" s="4" t="s">
        <v>316</v>
      </c>
      <c r="D3479" s="4" t="s">
        <v>136</v>
      </c>
      <c r="E3479" s="4" t="s">
        <v>1109</v>
      </c>
      <c r="F3479" s="5">
        <v>43984</v>
      </c>
      <c r="G3479" s="4">
        <v>3</v>
      </c>
      <c r="H3479" s="11">
        <f>VLOOKUP(B3479,[1]!Product_Data[#Data],4,0)</f>
        <v>2464</v>
      </c>
      <c r="I3479" s="11">
        <f>VLOOKUP(B3479,[1]!Product_Data[#Data],3,0)</f>
        <v>1774</v>
      </c>
      <c r="J3479" s="11">
        <f t="shared" si="327"/>
        <v>5322</v>
      </c>
      <c r="K3479" s="11">
        <f t="shared" si="328"/>
        <v>7392</v>
      </c>
      <c r="L3479" s="11">
        <f t="shared" si="329"/>
        <v>2070</v>
      </c>
      <c r="M3479" t="str">
        <f>VLOOKUP(C3479,[1]!Location_Data[#Data],2,0)</f>
        <v>East Los Angeles</v>
      </c>
      <c r="N3479" t="str">
        <f>VLOOKUP(D3479,[1]!Salespeople_Data[#Data],2,0)</f>
        <v>Clarence Fox</v>
      </c>
      <c r="O3479" t="str">
        <f>VLOOKUP(E3479,[1]!Customer_Data[#Data],2,0)</f>
        <v>Daniel Fernandez</v>
      </c>
      <c r="P3479" s="15">
        <f t="shared" si="324"/>
        <v>3</v>
      </c>
      <c r="Q3479">
        <f t="shared" si="325"/>
        <v>6</v>
      </c>
      <c r="R3479">
        <f t="shared" si="326"/>
        <v>2020</v>
      </c>
    </row>
    <row r="3480" spans="1:18" x14ac:dyDescent="0.25">
      <c r="A3480" s="2" t="s">
        <v>4493</v>
      </c>
      <c r="B3480" s="2" t="s">
        <v>173</v>
      </c>
      <c r="C3480" s="2" t="s">
        <v>349</v>
      </c>
      <c r="D3480" s="2" t="s">
        <v>126</v>
      </c>
      <c r="E3480" s="2" t="s">
        <v>833</v>
      </c>
      <c r="F3480" s="3">
        <v>43942</v>
      </c>
      <c r="G3480" s="2">
        <v>1</v>
      </c>
      <c r="H3480" s="11">
        <f>VLOOKUP(B3480,[1]!Product_Data[#Data],4,0)</f>
        <v>2005</v>
      </c>
      <c r="I3480" s="11">
        <f>VLOOKUP(B3480,[1]!Product_Data[#Data],3,0)</f>
        <v>1223</v>
      </c>
      <c r="J3480" s="11">
        <f t="shared" si="327"/>
        <v>1223</v>
      </c>
      <c r="K3480" s="11">
        <f t="shared" si="328"/>
        <v>2005</v>
      </c>
      <c r="L3480" s="11">
        <f t="shared" si="329"/>
        <v>782</v>
      </c>
      <c r="M3480" t="str">
        <f>VLOOKUP(C3480,[1]!Location_Data[#Data],2,0)</f>
        <v>Santa Clara</v>
      </c>
      <c r="N3480" t="str">
        <f>VLOOKUP(D3480,[1]!Salespeople_Data[#Data],2,0)</f>
        <v>Larry Castillo</v>
      </c>
      <c r="O3480" t="str">
        <f>VLOOKUP(E3480,[1]!Customer_Data[#Data],2,0)</f>
        <v>Jose Barnes</v>
      </c>
      <c r="P3480" s="15">
        <f t="shared" si="324"/>
        <v>3</v>
      </c>
      <c r="Q3480">
        <f t="shared" si="325"/>
        <v>4</v>
      </c>
      <c r="R3480">
        <f t="shared" si="326"/>
        <v>2020</v>
      </c>
    </row>
    <row r="3481" spans="1:18" x14ac:dyDescent="0.25">
      <c r="A3481" s="4" t="s">
        <v>4494</v>
      </c>
      <c r="B3481" s="4" t="s">
        <v>325</v>
      </c>
      <c r="C3481" s="4" t="s">
        <v>643</v>
      </c>
      <c r="D3481" s="4" t="s">
        <v>87</v>
      </c>
      <c r="E3481" s="4" t="s">
        <v>2820</v>
      </c>
      <c r="F3481" s="5">
        <v>44019</v>
      </c>
      <c r="G3481" s="4">
        <v>1</v>
      </c>
      <c r="H3481" s="11">
        <f>VLOOKUP(B3481,[1]!Product_Data[#Data],4,0)</f>
        <v>1526</v>
      </c>
      <c r="I3481" s="11">
        <f>VLOOKUP(B3481,[1]!Product_Data[#Data],3,0)</f>
        <v>1251</v>
      </c>
      <c r="J3481" s="11">
        <f t="shared" si="327"/>
        <v>1251</v>
      </c>
      <c r="K3481" s="11">
        <f t="shared" si="328"/>
        <v>1526</v>
      </c>
      <c r="L3481" s="11">
        <f t="shared" si="329"/>
        <v>275</v>
      </c>
      <c r="M3481" t="str">
        <f>VLOOKUP(C3481,[1]!Location_Data[#Data],2,0)</f>
        <v>Hayward</v>
      </c>
      <c r="N3481" t="str">
        <f>VLOOKUP(D3481,[1]!Salespeople_Data[#Data],2,0)</f>
        <v>Martin Perry</v>
      </c>
      <c r="O3481" t="str">
        <f>VLOOKUP(E3481,[1]!Customer_Data[#Data],2,0)</f>
        <v>Edward Gonzalez</v>
      </c>
      <c r="P3481" s="15">
        <f t="shared" si="324"/>
        <v>3</v>
      </c>
      <c r="Q3481">
        <f t="shared" si="325"/>
        <v>7</v>
      </c>
      <c r="R3481">
        <f t="shared" si="326"/>
        <v>2020</v>
      </c>
    </row>
    <row r="3482" spans="1:18" x14ac:dyDescent="0.25">
      <c r="A3482" s="2" t="s">
        <v>4495</v>
      </c>
      <c r="B3482" s="2" t="s">
        <v>114</v>
      </c>
      <c r="C3482" s="2" t="s">
        <v>52</v>
      </c>
      <c r="D3482" s="2" t="s">
        <v>15</v>
      </c>
      <c r="E3482" s="2" t="s">
        <v>1592</v>
      </c>
      <c r="F3482" s="3">
        <v>44173</v>
      </c>
      <c r="G3482" s="2">
        <v>1</v>
      </c>
      <c r="H3482" s="11">
        <f>VLOOKUP(B3482,[1]!Product_Data[#Data],4,0)</f>
        <v>545</v>
      </c>
      <c r="I3482" s="11">
        <f>VLOOKUP(B3482,[1]!Product_Data[#Data],3,0)</f>
        <v>425</v>
      </c>
      <c r="J3482" s="11">
        <f t="shared" si="327"/>
        <v>425</v>
      </c>
      <c r="K3482" s="11">
        <f t="shared" si="328"/>
        <v>545</v>
      </c>
      <c r="L3482" s="11">
        <f t="shared" si="329"/>
        <v>120</v>
      </c>
      <c r="M3482" t="str">
        <f>VLOOKUP(C3482,[1]!Location_Data[#Data],2,0)</f>
        <v>Pasadena</v>
      </c>
      <c r="N3482" t="str">
        <f>VLOOKUP(D3482,[1]!Salespeople_Data[#Data],2,0)</f>
        <v>Ryan Butler</v>
      </c>
      <c r="O3482" t="str">
        <f>VLOOKUP(E3482,[1]!Customer_Data[#Data],2,0)</f>
        <v>James Castillo</v>
      </c>
      <c r="P3482" s="15">
        <f t="shared" si="324"/>
        <v>3</v>
      </c>
      <c r="Q3482">
        <f t="shared" si="325"/>
        <v>12</v>
      </c>
      <c r="R3482">
        <f t="shared" si="326"/>
        <v>2020</v>
      </c>
    </row>
    <row r="3483" spans="1:18" x14ac:dyDescent="0.25">
      <c r="A3483" s="4" t="s">
        <v>4496</v>
      </c>
      <c r="B3483" s="4" t="s">
        <v>348</v>
      </c>
      <c r="C3483" s="4" t="s">
        <v>490</v>
      </c>
      <c r="D3483" s="4" t="s">
        <v>25</v>
      </c>
      <c r="E3483" s="4" t="s">
        <v>2948</v>
      </c>
      <c r="F3483" s="5">
        <v>44173</v>
      </c>
      <c r="G3483" s="4">
        <v>1</v>
      </c>
      <c r="H3483" s="11">
        <f>VLOOKUP(B3483,[1]!Product_Data[#Data],4,0)</f>
        <v>603</v>
      </c>
      <c r="I3483" s="11">
        <f>VLOOKUP(B3483,[1]!Product_Data[#Data],3,0)</f>
        <v>416</v>
      </c>
      <c r="J3483" s="11">
        <f t="shared" si="327"/>
        <v>416</v>
      </c>
      <c r="K3483" s="11">
        <f t="shared" si="328"/>
        <v>603</v>
      </c>
      <c r="L3483" s="11">
        <f t="shared" si="329"/>
        <v>187</v>
      </c>
      <c r="M3483" t="str">
        <f>VLOOKUP(C3483,[1]!Location_Data[#Data],2,0)</f>
        <v>Temecula</v>
      </c>
      <c r="N3483" t="str">
        <f>VLOOKUP(D3483,[1]!Salespeople_Data[#Data],2,0)</f>
        <v>Brian Davis</v>
      </c>
      <c r="O3483" t="str">
        <f>VLOOKUP(E3483,[1]!Customer_Data[#Data],2,0)</f>
        <v>Douglas Greene</v>
      </c>
      <c r="P3483" s="15">
        <f t="shared" si="324"/>
        <v>3</v>
      </c>
      <c r="Q3483">
        <f t="shared" si="325"/>
        <v>12</v>
      </c>
      <c r="R3483">
        <f t="shared" si="326"/>
        <v>2020</v>
      </c>
    </row>
    <row r="3484" spans="1:18" x14ac:dyDescent="0.25">
      <c r="A3484" s="2" t="s">
        <v>4497</v>
      </c>
      <c r="B3484" s="2" t="s">
        <v>28</v>
      </c>
      <c r="C3484" s="2" t="s">
        <v>362</v>
      </c>
      <c r="D3484" s="2" t="s">
        <v>212</v>
      </c>
      <c r="E3484" s="2" t="s">
        <v>441</v>
      </c>
      <c r="F3484" s="3">
        <v>43887</v>
      </c>
      <c r="G3484" s="2">
        <v>2</v>
      </c>
      <c r="H3484" s="11">
        <f>VLOOKUP(B3484,[1]!Product_Data[#Data],4,0)</f>
        <v>684</v>
      </c>
      <c r="I3484" s="11">
        <f>VLOOKUP(B3484,[1]!Product_Data[#Data],3,0)</f>
        <v>561</v>
      </c>
      <c r="J3484" s="11">
        <f t="shared" si="327"/>
        <v>1122</v>
      </c>
      <c r="K3484" s="11">
        <f t="shared" si="328"/>
        <v>1368</v>
      </c>
      <c r="L3484" s="11">
        <f t="shared" si="329"/>
        <v>246</v>
      </c>
      <c r="M3484" t="str">
        <f>VLOOKUP(C3484,[1]!Location_Data[#Data],2,0)</f>
        <v>San Bernardino</v>
      </c>
      <c r="N3484" t="str">
        <f>VLOOKUP(D3484,[1]!Salespeople_Data[#Data],2,0)</f>
        <v>Ronald Reed</v>
      </c>
      <c r="O3484" t="str">
        <f>VLOOKUP(E3484,[1]!Customer_Data[#Data],2,0)</f>
        <v>Michael Lane</v>
      </c>
      <c r="P3484" s="15">
        <f t="shared" si="324"/>
        <v>4</v>
      </c>
      <c r="Q3484">
        <f t="shared" si="325"/>
        <v>2</v>
      </c>
      <c r="R3484">
        <f t="shared" si="326"/>
        <v>2020</v>
      </c>
    </row>
    <row r="3485" spans="1:18" x14ac:dyDescent="0.25">
      <c r="A3485" s="4" t="s">
        <v>4498</v>
      </c>
      <c r="B3485" s="4" t="s">
        <v>260</v>
      </c>
      <c r="C3485" s="4" t="s">
        <v>380</v>
      </c>
      <c r="D3485" s="4" t="s">
        <v>447</v>
      </c>
      <c r="E3485" s="4" t="s">
        <v>766</v>
      </c>
      <c r="F3485" s="5">
        <v>43912</v>
      </c>
      <c r="G3485" s="4">
        <v>1</v>
      </c>
      <c r="H3485" s="11">
        <f>VLOOKUP(B3485,[1]!Product_Data[#Data],4,0)</f>
        <v>502</v>
      </c>
      <c r="I3485" s="11">
        <f>VLOOKUP(B3485,[1]!Product_Data[#Data],3,0)</f>
        <v>296</v>
      </c>
      <c r="J3485" s="11">
        <f t="shared" si="327"/>
        <v>296</v>
      </c>
      <c r="K3485" s="11">
        <f t="shared" si="328"/>
        <v>502</v>
      </c>
      <c r="L3485" s="11">
        <f t="shared" si="329"/>
        <v>206</v>
      </c>
      <c r="M3485" t="str">
        <f>VLOOKUP(C3485,[1]!Location_Data[#Data],2,0)</f>
        <v>Los Angeles</v>
      </c>
      <c r="N3485" t="str">
        <f>VLOOKUP(D3485,[1]!Salespeople_Data[#Data],2,0)</f>
        <v>Howard Sims</v>
      </c>
      <c r="O3485" t="str">
        <f>VLOOKUP(E3485,[1]!Customer_Data[#Data],2,0)</f>
        <v>Ryan Bailey</v>
      </c>
      <c r="P3485" s="15">
        <f t="shared" si="324"/>
        <v>1</v>
      </c>
      <c r="Q3485">
        <f t="shared" si="325"/>
        <v>3</v>
      </c>
      <c r="R3485">
        <f t="shared" si="326"/>
        <v>2020</v>
      </c>
    </row>
    <row r="3486" spans="1:18" x14ac:dyDescent="0.25">
      <c r="A3486" s="2" t="s">
        <v>4499</v>
      </c>
      <c r="B3486" s="2" t="s">
        <v>626</v>
      </c>
      <c r="C3486" s="2" t="s">
        <v>276</v>
      </c>
      <c r="D3486" s="2" t="s">
        <v>15</v>
      </c>
      <c r="E3486" s="2" t="s">
        <v>2624</v>
      </c>
      <c r="F3486" s="3">
        <v>44151</v>
      </c>
      <c r="G3486" s="2">
        <v>2</v>
      </c>
      <c r="H3486" s="11">
        <f>VLOOKUP(B3486,[1]!Product_Data[#Data],4,0)</f>
        <v>584</v>
      </c>
      <c r="I3486" s="11">
        <f>VLOOKUP(B3486,[1]!Product_Data[#Data],3,0)</f>
        <v>420</v>
      </c>
      <c r="J3486" s="11">
        <f t="shared" si="327"/>
        <v>840</v>
      </c>
      <c r="K3486" s="11">
        <f t="shared" si="328"/>
        <v>1168</v>
      </c>
      <c r="L3486" s="11">
        <f t="shared" si="329"/>
        <v>328</v>
      </c>
      <c r="M3486" t="str">
        <f>VLOOKUP(C3486,[1]!Location_Data[#Data],2,0)</f>
        <v>Orange</v>
      </c>
      <c r="N3486" t="str">
        <f>VLOOKUP(D3486,[1]!Salespeople_Data[#Data],2,0)</f>
        <v>Ryan Butler</v>
      </c>
      <c r="O3486" t="str">
        <f>VLOOKUP(E3486,[1]!Customer_Data[#Data],2,0)</f>
        <v>Daniel Dixon</v>
      </c>
      <c r="P3486" s="15">
        <f t="shared" si="324"/>
        <v>2</v>
      </c>
      <c r="Q3486">
        <f t="shared" si="325"/>
        <v>11</v>
      </c>
      <c r="R3486">
        <f t="shared" si="326"/>
        <v>2020</v>
      </c>
    </row>
    <row r="3487" spans="1:18" x14ac:dyDescent="0.25">
      <c r="A3487" s="4" t="s">
        <v>4500</v>
      </c>
      <c r="B3487" s="4" t="s">
        <v>796</v>
      </c>
      <c r="C3487" s="4" t="s">
        <v>186</v>
      </c>
      <c r="D3487" s="4" t="s">
        <v>165</v>
      </c>
      <c r="E3487" s="4" t="s">
        <v>406</v>
      </c>
      <c r="F3487" s="5">
        <v>44181</v>
      </c>
      <c r="G3487" s="4">
        <v>1</v>
      </c>
      <c r="H3487" s="11">
        <f>VLOOKUP(B3487,[1]!Product_Data[#Data],4,0)</f>
        <v>1103</v>
      </c>
      <c r="I3487" s="11">
        <f>VLOOKUP(B3487,[1]!Product_Data[#Data],3,0)</f>
        <v>838</v>
      </c>
      <c r="J3487" s="11">
        <f t="shared" si="327"/>
        <v>838</v>
      </c>
      <c r="K3487" s="11">
        <f t="shared" si="328"/>
        <v>1103</v>
      </c>
      <c r="L3487" s="11">
        <f t="shared" si="329"/>
        <v>265</v>
      </c>
      <c r="M3487" t="str">
        <f>VLOOKUP(C3487,[1]!Location_Data[#Data],2,0)</f>
        <v>Riverside</v>
      </c>
      <c r="N3487" t="str">
        <f>VLOOKUP(D3487,[1]!Salespeople_Data[#Data],2,0)</f>
        <v>Joe Sims</v>
      </c>
      <c r="O3487" t="str">
        <f>VLOOKUP(E3487,[1]!Customer_Data[#Data],2,0)</f>
        <v>Phillip Harvey</v>
      </c>
      <c r="P3487" s="15">
        <f t="shared" si="324"/>
        <v>4</v>
      </c>
      <c r="Q3487">
        <f t="shared" si="325"/>
        <v>12</v>
      </c>
      <c r="R3487">
        <f t="shared" si="326"/>
        <v>2020</v>
      </c>
    </row>
    <row r="3488" spans="1:18" x14ac:dyDescent="0.25">
      <c r="A3488" s="2" t="s">
        <v>4501</v>
      </c>
      <c r="B3488" s="2" t="s">
        <v>858</v>
      </c>
      <c r="C3488" s="2" t="s">
        <v>29</v>
      </c>
      <c r="D3488" s="2" t="s">
        <v>146</v>
      </c>
      <c r="E3488" s="2" t="s">
        <v>716</v>
      </c>
      <c r="F3488" s="3">
        <v>44004</v>
      </c>
      <c r="G3488" s="2">
        <v>1</v>
      </c>
      <c r="H3488" s="11">
        <f>VLOOKUP(B3488,[1]!Product_Data[#Data],4,0)</f>
        <v>2294</v>
      </c>
      <c r="I3488" s="11">
        <f>VLOOKUP(B3488,[1]!Product_Data[#Data],3,0)</f>
        <v>1399</v>
      </c>
      <c r="J3488" s="11">
        <f t="shared" si="327"/>
        <v>1399</v>
      </c>
      <c r="K3488" s="11">
        <f t="shared" si="328"/>
        <v>2294</v>
      </c>
      <c r="L3488" s="11">
        <f t="shared" si="329"/>
        <v>895</v>
      </c>
      <c r="M3488" t="str">
        <f>VLOOKUP(C3488,[1]!Location_Data[#Data],2,0)</f>
        <v>Santa Ana</v>
      </c>
      <c r="N3488" t="str">
        <f>VLOOKUP(D3488,[1]!Salespeople_Data[#Data],2,0)</f>
        <v>Carl Elliott</v>
      </c>
      <c r="O3488" t="str">
        <f>VLOOKUP(E3488,[1]!Customer_Data[#Data],2,0)</f>
        <v>Keith Murphy</v>
      </c>
      <c r="P3488" s="15">
        <f t="shared" si="324"/>
        <v>2</v>
      </c>
      <c r="Q3488">
        <f t="shared" si="325"/>
        <v>6</v>
      </c>
      <c r="R3488">
        <f t="shared" si="326"/>
        <v>2020</v>
      </c>
    </row>
    <row r="3489" spans="1:18" x14ac:dyDescent="0.25">
      <c r="A3489" s="4" t="s">
        <v>4502</v>
      </c>
      <c r="B3489" s="4" t="s">
        <v>139</v>
      </c>
      <c r="C3489" s="4" t="s">
        <v>95</v>
      </c>
      <c r="D3489" s="4" t="s">
        <v>212</v>
      </c>
      <c r="E3489" s="4" t="s">
        <v>4208</v>
      </c>
      <c r="F3489" s="5">
        <v>44112</v>
      </c>
      <c r="G3489" s="4">
        <v>4</v>
      </c>
      <c r="H3489" s="11">
        <f>VLOOKUP(B3489,[1]!Product_Data[#Data],4,0)</f>
        <v>817</v>
      </c>
      <c r="I3489" s="11">
        <f>VLOOKUP(B3489,[1]!Product_Data[#Data],3,0)</f>
        <v>409</v>
      </c>
      <c r="J3489" s="11">
        <f t="shared" si="327"/>
        <v>1636</v>
      </c>
      <c r="K3489" s="11">
        <f t="shared" si="328"/>
        <v>3268</v>
      </c>
      <c r="L3489" s="11">
        <f t="shared" si="329"/>
        <v>1632</v>
      </c>
      <c r="M3489" t="str">
        <f>VLOOKUP(C3489,[1]!Location_Data[#Data],2,0)</f>
        <v>Fullerton</v>
      </c>
      <c r="N3489" t="str">
        <f>VLOOKUP(D3489,[1]!Salespeople_Data[#Data],2,0)</f>
        <v>Ronald Reed</v>
      </c>
      <c r="O3489" t="str">
        <f>VLOOKUP(E3489,[1]!Customer_Data[#Data],2,0)</f>
        <v>Mark Kim</v>
      </c>
      <c r="P3489" s="15">
        <f t="shared" si="324"/>
        <v>5</v>
      </c>
      <c r="Q3489">
        <f t="shared" si="325"/>
        <v>10</v>
      </c>
      <c r="R3489">
        <f t="shared" si="326"/>
        <v>2020</v>
      </c>
    </row>
    <row r="3490" spans="1:18" x14ac:dyDescent="0.25">
      <c r="A3490" s="2" t="s">
        <v>4503</v>
      </c>
      <c r="B3490" s="2" t="s">
        <v>83</v>
      </c>
      <c r="C3490" s="2" t="s">
        <v>249</v>
      </c>
      <c r="D3490" s="2" t="s">
        <v>71</v>
      </c>
      <c r="E3490" s="2" t="s">
        <v>2018</v>
      </c>
      <c r="F3490" s="3">
        <v>44119</v>
      </c>
      <c r="G3490" s="2">
        <v>1</v>
      </c>
      <c r="H3490" s="11">
        <f>VLOOKUP(B3490,[1]!Product_Data[#Data],4,0)</f>
        <v>1972</v>
      </c>
      <c r="I3490" s="11">
        <f>VLOOKUP(B3490,[1]!Product_Data[#Data],3,0)</f>
        <v>1321</v>
      </c>
      <c r="J3490" s="11">
        <f t="shared" si="327"/>
        <v>1321</v>
      </c>
      <c r="K3490" s="11">
        <f t="shared" si="328"/>
        <v>1972</v>
      </c>
      <c r="L3490" s="11">
        <f t="shared" si="329"/>
        <v>651</v>
      </c>
      <c r="M3490" t="str">
        <f>VLOOKUP(C3490,[1]!Location_Data[#Data],2,0)</f>
        <v>Roseville</v>
      </c>
      <c r="N3490" t="str">
        <f>VLOOKUP(D3490,[1]!Salespeople_Data[#Data],2,0)</f>
        <v>Gary Rodriguez</v>
      </c>
      <c r="O3490" t="str">
        <f>VLOOKUP(E3490,[1]!Customer_Data[#Data],2,0)</f>
        <v>Paul Chapman</v>
      </c>
      <c r="P3490" s="15">
        <f t="shared" si="324"/>
        <v>5</v>
      </c>
      <c r="Q3490">
        <f t="shared" si="325"/>
        <v>10</v>
      </c>
      <c r="R3490">
        <f t="shared" si="326"/>
        <v>2020</v>
      </c>
    </row>
    <row r="3491" spans="1:18" x14ac:dyDescent="0.25">
      <c r="A3491" s="4" t="s">
        <v>4504</v>
      </c>
      <c r="B3491" s="4" t="s">
        <v>367</v>
      </c>
      <c r="C3491" s="4" t="s">
        <v>52</v>
      </c>
      <c r="D3491" s="4" t="s">
        <v>212</v>
      </c>
      <c r="E3491" s="4" t="s">
        <v>2225</v>
      </c>
      <c r="F3491" s="5">
        <v>44145</v>
      </c>
      <c r="G3491" s="4">
        <v>2</v>
      </c>
      <c r="H3491" s="11">
        <f>VLOOKUP(B3491,[1]!Product_Data[#Data],4,0)</f>
        <v>530</v>
      </c>
      <c r="I3491" s="11">
        <f>VLOOKUP(B3491,[1]!Product_Data[#Data],3,0)</f>
        <v>424</v>
      </c>
      <c r="J3491" s="11">
        <f t="shared" si="327"/>
        <v>848</v>
      </c>
      <c r="K3491" s="11">
        <f t="shared" si="328"/>
        <v>1060</v>
      </c>
      <c r="L3491" s="11">
        <f t="shared" si="329"/>
        <v>212</v>
      </c>
      <c r="M3491" t="str">
        <f>VLOOKUP(C3491,[1]!Location_Data[#Data],2,0)</f>
        <v>Pasadena</v>
      </c>
      <c r="N3491" t="str">
        <f>VLOOKUP(D3491,[1]!Salespeople_Data[#Data],2,0)</f>
        <v>Ronald Reed</v>
      </c>
      <c r="O3491" t="str">
        <f>VLOOKUP(E3491,[1]!Customer_Data[#Data],2,0)</f>
        <v>Ronald George</v>
      </c>
      <c r="P3491" s="15">
        <f t="shared" si="324"/>
        <v>3</v>
      </c>
      <c r="Q3491">
        <f t="shared" si="325"/>
        <v>11</v>
      </c>
      <c r="R3491">
        <f t="shared" si="326"/>
        <v>2020</v>
      </c>
    </row>
    <row r="3492" spans="1:18" x14ac:dyDescent="0.25">
      <c r="A3492" s="2" t="s">
        <v>4505</v>
      </c>
      <c r="B3492" s="2" t="s">
        <v>260</v>
      </c>
      <c r="C3492" s="2" t="s">
        <v>9</v>
      </c>
      <c r="D3492" s="2" t="s">
        <v>146</v>
      </c>
      <c r="E3492" s="2" t="s">
        <v>1486</v>
      </c>
      <c r="F3492" s="3">
        <v>43868</v>
      </c>
      <c r="G3492" s="2">
        <v>1</v>
      </c>
      <c r="H3492" s="11">
        <f>VLOOKUP(B3492,[1]!Product_Data[#Data],4,0)</f>
        <v>502</v>
      </c>
      <c r="I3492" s="11">
        <f>VLOOKUP(B3492,[1]!Product_Data[#Data],3,0)</f>
        <v>296</v>
      </c>
      <c r="J3492" s="11">
        <f t="shared" si="327"/>
        <v>296</v>
      </c>
      <c r="K3492" s="11">
        <f t="shared" si="328"/>
        <v>502</v>
      </c>
      <c r="L3492" s="11">
        <f t="shared" si="329"/>
        <v>206</v>
      </c>
      <c r="M3492" t="str">
        <f>VLOOKUP(C3492,[1]!Location_Data[#Data],2,0)</f>
        <v>San Mateo</v>
      </c>
      <c r="N3492" t="str">
        <f>VLOOKUP(D3492,[1]!Salespeople_Data[#Data],2,0)</f>
        <v>Carl Elliott</v>
      </c>
      <c r="O3492" t="str">
        <f>VLOOKUP(E3492,[1]!Customer_Data[#Data],2,0)</f>
        <v>Shawn Long</v>
      </c>
      <c r="P3492" s="15">
        <f t="shared" si="324"/>
        <v>6</v>
      </c>
      <c r="Q3492">
        <f t="shared" si="325"/>
        <v>2</v>
      </c>
      <c r="R3492">
        <f t="shared" si="326"/>
        <v>2020</v>
      </c>
    </row>
    <row r="3493" spans="1:18" x14ac:dyDescent="0.25">
      <c r="A3493" s="4" t="s">
        <v>4506</v>
      </c>
      <c r="B3493" s="4" t="s">
        <v>177</v>
      </c>
      <c r="C3493" s="4" t="s">
        <v>110</v>
      </c>
      <c r="D3493" s="4" t="s">
        <v>20</v>
      </c>
      <c r="E3493" s="4" t="s">
        <v>900</v>
      </c>
      <c r="F3493" s="5">
        <v>44101</v>
      </c>
      <c r="G3493" s="4">
        <v>3</v>
      </c>
      <c r="H3493" s="11">
        <f>VLOOKUP(B3493,[1]!Product_Data[#Data],4,0)</f>
        <v>2497</v>
      </c>
      <c r="I3493" s="11">
        <f>VLOOKUP(B3493,[1]!Product_Data[#Data],3,0)</f>
        <v>1473</v>
      </c>
      <c r="J3493" s="11">
        <f t="shared" si="327"/>
        <v>4419</v>
      </c>
      <c r="K3493" s="11">
        <f t="shared" si="328"/>
        <v>7491</v>
      </c>
      <c r="L3493" s="11">
        <f t="shared" si="329"/>
        <v>3072</v>
      </c>
      <c r="M3493" t="str">
        <f>VLOOKUP(C3493,[1]!Location_Data[#Data],2,0)</f>
        <v>Richmond</v>
      </c>
      <c r="N3493" t="str">
        <f>VLOOKUP(D3493,[1]!Salespeople_Data[#Data],2,0)</f>
        <v>Joshua Cook</v>
      </c>
      <c r="O3493" t="str">
        <f>VLOOKUP(E3493,[1]!Customer_Data[#Data],2,0)</f>
        <v>Gerald Clark</v>
      </c>
      <c r="P3493" s="15">
        <f t="shared" si="324"/>
        <v>1</v>
      </c>
      <c r="Q3493">
        <f t="shared" si="325"/>
        <v>9</v>
      </c>
      <c r="R3493">
        <f t="shared" si="326"/>
        <v>2020</v>
      </c>
    </row>
    <row r="3494" spans="1:18" x14ac:dyDescent="0.25">
      <c r="A3494" s="2" t="s">
        <v>4507</v>
      </c>
      <c r="B3494" s="2" t="s">
        <v>168</v>
      </c>
      <c r="C3494" s="2" t="s">
        <v>211</v>
      </c>
      <c r="D3494" s="2" t="s">
        <v>40</v>
      </c>
      <c r="E3494" s="2" t="s">
        <v>2577</v>
      </c>
      <c r="F3494" s="3">
        <v>43984</v>
      </c>
      <c r="G3494" s="2">
        <v>1</v>
      </c>
      <c r="H3494" s="11">
        <f>VLOOKUP(B3494,[1]!Product_Data[#Data],4,0)</f>
        <v>112</v>
      </c>
      <c r="I3494" s="11">
        <f>VLOOKUP(B3494,[1]!Product_Data[#Data],3,0)</f>
        <v>90</v>
      </c>
      <c r="J3494" s="11">
        <f t="shared" si="327"/>
        <v>90</v>
      </c>
      <c r="K3494" s="11">
        <f t="shared" si="328"/>
        <v>112</v>
      </c>
      <c r="L3494" s="11">
        <f t="shared" si="329"/>
        <v>22</v>
      </c>
      <c r="M3494" t="str">
        <f>VLOOKUP(C3494,[1]!Location_Data[#Data],2,0)</f>
        <v>Chula Vista</v>
      </c>
      <c r="N3494" t="str">
        <f>VLOOKUP(D3494,[1]!Salespeople_Data[#Data],2,0)</f>
        <v>Brian Hansen</v>
      </c>
      <c r="O3494" t="str">
        <f>VLOOKUP(E3494,[1]!Customer_Data[#Data],2,0)</f>
        <v>Jerry Green</v>
      </c>
      <c r="P3494" s="15">
        <f t="shared" si="324"/>
        <v>3</v>
      </c>
      <c r="Q3494">
        <f t="shared" si="325"/>
        <v>6</v>
      </c>
      <c r="R3494">
        <f t="shared" si="326"/>
        <v>2020</v>
      </c>
    </row>
    <row r="3495" spans="1:18" x14ac:dyDescent="0.25">
      <c r="A3495" s="4" t="s">
        <v>4508</v>
      </c>
      <c r="B3495" s="4" t="s">
        <v>94</v>
      </c>
      <c r="C3495" s="4" t="s">
        <v>140</v>
      </c>
      <c r="D3495" s="4" t="s">
        <v>165</v>
      </c>
      <c r="E3495" s="4" t="s">
        <v>1997</v>
      </c>
      <c r="F3495" s="5">
        <v>44189</v>
      </c>
      <c r="G3495" s="4">
        <v>3</v>
      </c>
      <c r="H3495" s="11">
        <f>VLOOKUP(B3495,[1]!Product_Data[#Data],4,0)</f>
        <v>1639</v>
      </c>
      <c r="I3495" s="11">
        <f>VLOOKUP(B3495,[1]!Product_Data[#Data],3,0)</f>
        <v>1295</v>
      </c>
      <c r="J3495" s="11">
        <f t="shared" si="327"/>
        <v>3885</v>
      </c>
      <c r="K3495" s="11">
        <f t="shared" si="328"/>
        <v>4917</v>
      </c>
      <c r="L3495" s="11">
        <f t="shared" si="329"/>
        <v>1032</v>
      </c>
      <c r="M3495" t="str">
        <f>VLOOKUP(C3495,[1]!Location_Data[#Data],2,0)</f>
        <v>Salinas</v>
      </c>
      <c r="N3495" t="str">
        <f>VLOOKUP(D3495,[1]!Salespeople_Data[#Data],2,0)</f>
        <v>Joe Sims</v>
      </c>
      <c r="O3495" t="str">
        <f>VLOOKUP(E3495,[1]!Customer_Data[#Data],2,0)</f>
        <v>Todd Watson</v>
      </c>
      <c r="P3495" s="15">
        <f t="shared" si="324"/>
        <v>5</v>
      </c>
      <c r="Q3495">
        <f t="shared" si="325"/>
        <v>12</v>
      </c>
      <c r="R3495">
        <f t="shared" si="326"/>
        <v>2020</v>
      </c>
    </row>
    <row r="3496" spans="1:18" x14ac:dyDescent="0.25">
      <c r="A3496" s="2" t="s">
        <v>4509</v>
      </c>
      <c r="B3496" s="2" t="s">
        <v>461</v>
      </c>
      <c r="C3496" s="2" t="s">
        <v>29</v>
      </c>
      <c r="D3496" s="2" t="s">
        <v>239</v>
      </c>
      <c r="E3496" s="2" t="s">
        <v>1256</v>
      </c>
      <c r="F3496" s="3">
        <v>44044</v>
      </c>
      <c r="G3496" s="2">
        <v>3</v>
      </c>
      <c r="H3496" s="11">
        <f>VLOOKUP(B3496,[1]!Product_Data[#Data],4,0)</f>
        <v>35</v>
      </c>
      <c r="I3496" s="11">
        <f>VLOOKUP(B3496,[1]!Product_Data[#Data],3,0)</f>
        <v>22</v>
      </c>
      <c r="J3496" s="11">
        <f t="shared" si="327"/>
        <v>66</v>
      </c>
      <c r="K3496" s="11">
        <f t="shared" si="328"/>
        <v>105</v>
      </c>
      <c r="L3496" s="11">
        <f t="shared" si="329"/>
        <v>39</v>
      </c>
      <c r="M3496" t="str">
        <f>VLOOKUP(C3496,[1]!Location_Data[#Data],2,0)</f>
        <v>Santa Ana</v>
      </c>
      <c r="N3496" t="str">
        <f>VLOOKUP(D3496,[1]!Salespeople_Data[#Data],2,0)</f>
        <v>John Reyes</v>
      </c>
      <c r="O3496" t="str">
        <f>VLOOKUP(E3496,[1]!Customer_Data[#Data],2,0)</f>
        <v>Nicholas Cunningham</v>
      </c>
      <c r="P3496" s="15">
        <f t="shared" si="324"/>
        <v>7</v>
      </c>
      <c r="Q3496">
        <f t="shared" si="325"/>
        <v>8</v>
      </c>
      <c r="R3496">
        <f t="shared" si="326"/>
        <v>2020</v>
      </c>
    </row>
    <row r="3497" spans="1:18" x14ac:dyDescent="0.25">
      <c r="A3497" s="4" t="s">
        <v>4510</v>
      </c>
      <c r="B3497" s="4" t="s">
        <v>361</v>
      </c>
      <c r="C3497" s="4" t="s">
        <v>458</v>
      </c>
      <c r="D3497" s="4" t="s">
        <v>225</v>
      </c>
      <c r="E3497" s="4" t="s">
        <v>859</v>
      </c>
      <c r="F3497" s="5">
        <v>43989</v>
      </c>
      <c r="G3497" s="4">
        <v>3</v>
      </c>
      <c r="H3497" s="11">
        <f>VLOOKUP(B3497,[1]!Product_Data[#Data],4,0)</f>
        <v>1338</v>
      </c>
      <c r="I3497" s="11">
        <f>VLOOKUP(B3497,[1]!Product_Data[#Data],3,0)</f>
        <v>682</v>
      </c>
      <c r="J3497" s="11">
        <f t="shared" si="327"/>
        <v>2046</v>
      </c>
      <c r="K3497" s="11">
        <f t="shared" si="328"/>
        <v>4014</v>
      </c>
      <c r="L3497" s="11">
        <f t="shared" si="329"/>
        <v>1968</v>
      </c>
      <c r="M3497" t="str">
        <f>VLOOKUP(C3497,[1]!Location_Data[#Data],2,0)</f>
        <v>Fontana</v>
      </c>
      <c r="N3497" t="str">
        <f>VLOOKUP(D3497,[1]!Salespeople_Data[#Data],2,0)</f>
        <v>Andrew Bowman</v>
      </c>
      <c r="O3497" t="str">
        <f>VLOOKUP(E3497,[1]!Customer_Data[#Data],2,0)</f>
        <v>Ralph Elliott</v>
      </c>
      <c r="P3497" s="15">
        <f t="shared" si="324"/>
        <v>1</v>
      </c>
      <c r="Q3497">
        <f t="shared" si="325"/>
        <v>6</v>
      </c>
      <c r="R3497">
        <f t="shared" si="326"/>
        <v>2020</v>
      </c>
    </row>
    <row r="3498" spans="1:18" x14ac:dyDescent="0.25">
      <c r="A3498" s="2" t="s">
        <v>4511</v>
      </c>
      <c r="B3498" s="2" t="s">
        <v>47</v>
      </c>
      <c r="C3498" s="2" t="s">
        <v>246</v>
      </c>
      <c r="D3498" s="2" t="s">
        <v>165</v>
      </c>
      <c r="E3498" s="2" t="s">
        <v>2803</v>
      </c>
      <c r="F3498" s="3">
        <v>43995</v>
      </c>
      <c r="G3498" s="2">
        <v>3</v>
      </c>
      <c r="H3498" s="11">
        <f>VLOOKUP(B3498,[1]!Product_Data[#Data],4,0)</f>
        <v>1812</v>
      </c>
      <c r="I3498" s="11">
        <f>VLOOKUP(B3498,[1]!Product_Data[#Data],3,0)</f>
        <v>1305</v>
      </c>
      <c r="J3498" s="11">
        <f t="shared" si="327"/>
        <v>3915</v>
      </c>
      <c r="K3498" s="11">
        <f t="shared" si="328"/>
        <v>5436</v>
      </c>
      <c r="L3498" s="11">
        <f t="shared" si="329"/>
        <v>1521</v>
      </c>
      <c r="M3498" t="str">
        <f>VLOOKUP(C3498,[1]!Location_Data[#Data],2,0)</f>
        <v>San Francisco</v>
      </c>
      <c r="N3498" t="str">
        <f>VLOOKUP(D3498,[1]!Salespeople_Data[#Data],2,0)</f>
        <v>Joe Sims</v>
      </c>
      <c r="O3498" t="str">
        <f>VLOOKUP(E3498,[1]!Customer_Data[#Data],2,0)</f>
        <v>Gerald Andrews</v>
      </c>
      <c r="P3498" s="15">
        <f t="shared" si="324"/>
        <v>7</v>
      </c>
      <c r="Q3498">
        <f t="shared" si="325"/>
        <v>6</v>
      </c>
      <c r="R3498">
        <f t="shared" si="326"/>
        <v>2020</v>
      </c>
    </row>
    <row r="3499" spans="1:18" x14ac:dyDescent="0.25">
      <c r="A3499" s="4" t="s">
        <v>4512</v>
      </c>
      <c r="B3499" s="4" t="s">
        <v>61</v>
      </c>
      <c r="C3499" s="4" t="s">
        <v>316</v>
      </c>
      <c r="D3499" s="4" t="s">
        <v>136</v>
      </c>
      <c r="E3499" s="4" t="s">
        <v>92</v>
      </c>
      <c r="F3499" s="5">
        <v>44012</v>
      </c>
      <c r="G3499" s="4">
        <v>1</v>
      </c>
      <c r="H3499" s="11">
        <f>VLOOKUP(B3499,[1]!Product_Data[#Data],4,0)</f>
        <v>1889</v>
      </c>
      <c r="I3499" s="11">
        <f>VLOOKUP(B3499,[1]!Product_Data[#Data],3,0)</f>
        <v>945</v>
      </c>
      <c r="J3499" s="11">
        <f t="shared" si="327"/>
        <v>945</v>
      </c>
      <c r="K3499" s="11">
        <f t="shared" si="328"/>
        <v>1889</v>
      </c>
      <c r="L3499" s="11">
        <f t="shared" si="329"/>
        <v>944</v>
      </c>
      <c r="M3499" t="str">
        <f>VLOOKUP(C3499,[1]!Location_Data[#Data],2,0)</f>
        <v>East Los Angeles</v>
      </c>
      <c r="N3499" t="str">
        <f>VLOOKUP(D3499,[1]!Salespeople_Data[#Data],2,0)</f>
        <v>Clarence Fox</v>
      </c>
      <c r="O3499" t="str">
        <f>VLOOKUP(E3499,[1]!Customer_Data[#Data],2,0)</f>
        <v>Charles Hughes</v>
      </c>
      <c r="P3499" s="15">
        <f t="shared" si="324"/>
        <v>3</v>
      </c>
      <c r="Q3499">
        <f t="shared" si="325"/>
        <v>6</v>
      </c>
      <c r="R3499">
        <f t="shared" si="326"/>
        <v>2020</v>
      </c>
    </row>
    <row r="3500" spans="1:18" x14ac:dyDescent="0.25">
      <c r="A3500" s="2" t="s">
        <v>4513</v>
      </c>
      <c r="B3500" s="2" t="s">
        <v>114</v>
      </c>
      <c r="C3500" s="2" t="s">
        <v>450</v>
      </c>
      <c r="D3500" s="2" t="s">
        <v>71</v>
      </c>
      <c r="E3500" s="2" t="s">
        <v>3158</v>
      </c>
      <c r="F3500" s="3">
        <v>44167</v>
      </c>
      <c r="G3500" s="2">
        <v>1</v>
      </c>
      <c r="H3500" s="11">
        <f>VLOOKUP(B3500,[1]!Product_Data[#Data],4,0)</f>
        <v>545</v>
      </c>
      <c r="I3500" s="11">
        <f>VLOOKUP(B3500,[1]!Product_Data[#Data],3,0)</f>
        <v>425</v>
      </c>
      <c r="J3500" s="11">
        <f t="shared" si="327"/>
        <v>425</v>
      </c>
      <c r="K3500" s="11">
        <f t="shared" si="328"/>
        <v>545</v>
      </c>
      <c r="L3500" s="11">
        <f t="shared" si="329"/>
        <v>120</v>
      </c>
      <c r="M3500" t="str">
        <f>VLOOKUP(C3500,[1]!Location_Data[#Data],2,0)</f>
        <v>Simi Valley</v>
      </c>
      <c r="N3500" t="str">
        <f>VLOOKUP(D3500,[1]!Salespeople_Data[#Data],2,0)</f>
        <v>Gary Rodriguez</v>
      </c>
      <c r="O3500" t="str">
        <f>VLOOKUP(E3500,[1]!Customer_Data[#Data],2,0)</f>
        <v>Jack Lynch</v>
      </c>
      <c r="P3500" s="15">
        <f t="shared" si="324"/>
        <v>4</v>
      </c>
      <c r="Q3500">
        <f t="shared" si="325"/>
        <v>12</v>
      </c>
      <c r="R3500">
        <f t="shared" si="326"/>
        <v>2020</v>
      </c>
    </row>
    <row r="3501" spans="1:18" x14ac:dyDescent="0.25">
      <c r="A3501" s="4" t="s">
        <v>4514</v>
      </c>
      <c r="B3501" s="4" t="s">
        <v>207</v>
      </c>
      <c r="C3501" s="4" t="s">
        <v>174</v>
      </c>
      <c r="D3501" s="4" t="s">
        <v>15</v>
      </c>
      <c r="E3501" s="4" t="s">
        <v>3357</v>
      </c>
      <c r="F3501" s="5">
        <v>43939</v>
      </c>
      <c r="G3501" s="4">
        <v>1</v>
      </c>
      <c r="H3501" s="11">
        <f>VLOOKUP(B3501,[1]!Product_Data[#Data],4,0)</f>
        <v>2464</v>
      </c>
      <c r="I3501" s="11">
        <f>VLOOKUP(B3501,[1]!Product_Data[#Data],3,0)</f>
        <v>1774</v>
      </c>
      <c r="J3501" s="11">
        <f t="shared" si="327"/>
        <v>1774</v>
      </c>
      <c r="K3501" s="11">
        <f t="shared" si="328"/>
        <v>2464</v>
      </c>
      <c r="L3501" s="11">
        <f t="shared" si="329"/>
        <v>690</v>
      </c>
      <c r="M3501" t="str">
        <f>VLOOKUP(C3501,[1]!Location_Data[#Data],2,0)</f>
        <v>Norwalk</v>
      </c>
      <c r="N3501" t="str">
        <f>VLOOKUP(D3501,[1]!Salespeople_Data[#Data],2,0)</f>
        <v>Ryan Butler</v>
      </c>
      <c r="O3501" t="str">
        <f>VLOOKUP(E3501,[1]!Customer_Data[#Data],2,0)</f>
        <v>Sean Olson</v>
      </c>
      <c r="P3501" s="15">
        <f t="shared" si="324"/>
        <v>7</v>
      </c>
      <c r="Q3501">
        <f t="shared" si="325"/>
        <v>4</v>
      </c>
      <c r="R3501">
        <f t="shared" si="326"/>
        <v>2020</v>
      </c>
    </row>
    <row r="3502" spans="1:18" x14ac:dyDescent="0.25">
      <c r="A3502" s="2" t="s">
        <v>4515</v>
      </c>
      <c r="B3502" s="2" t="s">
        <v>114</v>
      </c>
      <c r="C3502" s="2" t="s">
        <v>57</v>
      </c>
      <c r="D3502" s="2" t="s">
        <v>111</v>
      </c>
      <c r="E3502" s="2" t="s">
        <v>965</v>
      </c>
      <c r="F3502" s="3">
        <v>43929</v>
      </c>
      <c r="G3502" s="2">
        <v>1</v>
      </c>
      <c r="H3502" s="11">
        <f>VLOOKUP(B3502,[1]!Product_Data[#Data],4,0)</f>
        <v>545</v>
      </c>
      <c r="I3502" s="11">
        <f>VLOOKUP(B3502,[1]!Product_Data[#Data],3,0)</f>
        <v>425</v>
      </c>
      <c r="J3502" s="11">
        <f t="shared" si="327"/>
        <v>425</v>
      </c>
      <c r="K3502" s="11">
        <f t="shared" si="328"/>
        <v>545</v>
      </c>
      <c r="L3502" s="11">
        <f t="shared" si="329"/>
        <v>120</v>
      </c>
      <c r="M3502" t="str">
        <f>VLOOKUP(C3502,[1]!Location_Data[#Data],2,0)</f>
        <v>Thousand Oaks</v>
      </c>
      <c r="N3502" t="str">
        <f>VLOOKUP(D3502,[1]!Salespeople_Data[#Data],2,0)</f>
        <v>Ryan Welch</v>
      </c>
      <c r="O3502" t="str">
        <f>VLOOKUP(E3502,[1]!Customer_Data[#Data],2,0)</f>
        <v>Benjamin Stanley</v>
      </c>
      <c r="P3502" s="15">
        <f t="shared" si="324"/>
        <v>4</v>
      </c>
      <c r="Q3502">
        <f t="shared" si="325"/>
        <v>4</v>
      </c>
      <c r="R3502">
        <f t="shared" si="326"/>
        <v>2020</v>
      </c>
    </row>
    <row r="3503" spans="1:18" x14ac:dyDescent="0.25">
      <c r="A3503" s="4" t="s">
        <v>4516</v>
      </c>
      <c r="B3503" s="4" t="s">
        <v>457</v>
      </c>
      <c r="C3503" s="4" t="s">
        <v>242</v>
      </c>
      <c r="D3503" s="4" t="s">
        <v>239</v>
      </c>
      <c r="E3503" s="4" t="s">
        <v>429</v>
      </c>
      <c r="F3503" s="5">
        <v>44173</v>
      </c>
      <c r="G3503" s="4">
        <v>1</v>
      </c>
      <c r="H3503" s="11">
        <f>VLOOKUP(B3503,[1]!Product_Data[#Data],4,0)</f>
        <v>947</v>
      </c>
      <c r="I3503" s="11">
        <f>VLOOKUP(B3503,[1]!Product_Data[#Data],3,0)</f>
        <v>786</v>
      </c>
      <c r="J3503" s="11">
        <f t="shared" si="327"/>
        <v>786</v>
      </c>
      <c r="K3503" s="11">
        <f t="shared" si="328"/>
        <v>947</v>
      </c>
      <c r="L3503" s="11">
        <f t="shared" si="329"/>
        <v>161</v>
      </c>
      <c r="M3503" t="str">
        <f>VLOOKUP(C3503,[1]!Location_Data[#Data],2,0)</f>
        <v>Downey</v>
      </c>
      <c r="N3503" t="str">
        <f>VLOOKUP(D3503,[1]!Salespeople_Data[#Data],2,0)</f>
        <v>John Reyes</v>
      </c>
      <c r="O3503" t="str">
        <f>VLOOKUP(E3503,[1]!Customer_Data[#Data],2,0)</f>
        <v>Jose Williams</v>
      </c>
      <c r="P3503" s="15">
        <f t="shared" si="324"/>
        <v>3</v>
      </c>
      <c r="Q3503">
        <f t="shared" si="325"/>
        <v>12</v>
      </c>
      <c r="R3503">
        <f t="shared" si="326"/>
        <v>2020</v>
      </c>
    </row>
    <row r="3504" spans="1:18" x14ac:dyDescent="0.25">
      <c r="A3504" s="2" t="s">
        <v>4517</v>
      </c>
      <c r="B3504" s="2" t="s">
        <v>400</v>
      </c>
      <c r="C3504" s="2" t="s">
        <v>186</v>
      </c>
      <c r="D3504" s="2" t="s">
        <v>146</v>
      </c>
      <c r="E3504" s="2" t="s">
        <v>448</v>
      </c>
      <c r="F3504" s="3">
        <v>44134</v>
      </c>
      <c r="G3504" s="2">
        <v>4</v>
      </c>
      <c r="H3504" s="11">
        <f>VLOOKUP(B3504,[1]!Product_Data[#Data],4,0)</f>
        <v>886</v>
      </c>
      <c r="I3504" s="11">
        <f>VLOOKUP(B3504,[1]!Product_Data[#Data],3,0)</f>
        <v>478</v>
      </c>
      <c r="J3504" s="11">
        <f t="shared" si="327"/>
        <v>1912</v>
      </c>
      <c r="K3504" s="11">
        <f t="shared" si="328"/>
        <v>3544</v>
      </c>
      <c r="L3504" s="11">
        <f t="shared" si="329"/>
        <v>1632</v>
      </c>
      <c r="M3504" t="str">
        <f>VLOOKUP(C3504,[1]!Location_Data[#Data],2,0)</f>
        <v>Riverside</v>
      </c>
      <c r="N3504" t="str">
        <f>VLOOKUP(D3504,[1]!Salespeople_Data[#Data],2,0)</f>
        <v>Carl Elliott</v>
      </c>
      <c r="O3504" t="str">
        <f>VLOOKUP(E3504,[1]!Customer_Data[#Data],2,0)</f>
        <v>Juan Ramirez</v>
      </c>
      <c r="P3504" s="15">
        <f t="shared" si="324"/>
        <v>6</v>
      </c>
      <c r="Q3504">
        <f t="shared" si="325"/>
        <v>10</v>
      </c>
      <c r="R3504">
        <f t="shared" si="326"/>
        <v>2020</v>
      </c>
    </row>
    <row r="3505" spans="1:18" x14ac:dyDescent="0.25">
      <c r="A3505" s="4" t="s">
        <v>4518</v>
      </c>
      <c r="B3505" s="4" t="s">
        <v>752</v>
      </c>
      <c r="C3505" s="4" t="s">
        <v>220</v>
      </c>
      <c r="D3505" s="4" t="s">
        <v>10</v>
      </c>
      <c r="E3505" s="4" t="s">
        <v>2679</v>
      </c>
      <c r="F3505" s="5">
        <v>44065</v>
      </c>
      <c r="G3505" s="4">
        <v>1</v>
      </c>
      <c r="H3505" s="11">
        <f>VLOOKUP(B3505,[1]!Product_Data[#Data],4,0)</f>
        <v>95</v>
      </c>
      <c r="I3505" s="11">
        <f>VLOOKUP(B3505,[1]!Product_Data[#Data],3,0)</f>
        <v>61</v>
      </c>
      <c r="J3505" s="11">
        <f t="shared" si="327"/>
        <v>61</v>
      </c>
      <c r="K3505" s="11">
        <f t="shared" si="328"/>
        <v>95</v>
      </c>
      <c r="L3505" s="11">
        <f t="shared" si="329"/>
        <v>34</v>
      </c>
      <c r="M3505" t="str">
        <f>VLOOKUP(C3505,[1]!Location_Data[#Data],2,0)</f>
        <v>Modesto</v>
      </c>
      <c r="N3505" t="str">
        <f>VLOOKUP(D3505,[1]!Salespeople_Data[#Data],2,0)</f>
        <v>Justin Lynch</v>
      </c>
      <c r="O3505" t="str">
        <f>VLOOKUP(E3505,[1]!Customer_Data[#Data],2,0)</f>
        <v>George Lee</v>
      </c>
      <c r="P3505" s="15">
        <f t="shared" si="324"/>
        <v>7</v>
      </c>
      <c r="Q3505">
        <f t="shared" si="325"/>
        <v>8</v>
      </c>
      <c r="R3505">
        <f t="shared" si="326"/>
        <v>2020</v>
      </c>
    </row>
    <row r="3506" spans="1:18" x14ac:dyDescent="0.25">
      <c r="A3506" s="2" t="s">
        <v>4519</v>
      </c>
      <c r="B3506" s="2" t="s">
        <v>1149</v>
      </c>
      <c r="C3506" s="2" t="s">
        <v>220</v>
      </c>
      <c r="D3506" s="2" t="s">
        <v>264</v>
      </c>
      <c r="E3506" s="2" t="s">
        <v>1668</v>
      </c>
      <c r="F3506" s="3">
        <v>44187</v>
      </c>
      <c r="G3506" s="2">
        <v>1</v>
      </c>
      <c r="H3506" s="11">
        <f>VLOOKUP(B3506,[1]!Product_Data[#Data],4,0)</f>
        <v>847</v>
      </c>
      <c r="I3506" s="11">
        <f>VLOOKUP(B3506,[1]!Product_Data[#Data],3,0)</f>
        <v>534</v>
      </c>
      <c r="J3506" s="11">
        <f t="shared" si="327"/>
        <v>534</v>
      </c>
      <c r="K3506" s="11">
        <f t="shared" si="328"/>
        <v>847</v>
      </c>
      <c r="L3506" s="11">
        <f t="shared" si="329"/>
        <v>313</v>
      </c>
      <c r="M3506" t="str">
        <f>VLOOKUP(C3506,[1]!Location_Data[#Data],2,0)</f>
        <v>Modesto</v>
      </c>
      <c r="N3506" t="str">
        <f>VLOOKUP(D3506,[1]!Salespeople_Data[#Data],2,0)</f>
        <v>Ernest Wheeler</v>
      </c>
      <c r="O3506" t="str">
        <f>VLOOKUP(E3506,[1]!Customer_Data[#Data],2,0)</f>
        <v>Bruce Butler</v>
      </c>
      <c r="P3506" s="15">
        <f t="shared" si="324"/>
        <v>3</v>
      </c>
      <c r="Q3506">
        <f t="shared" si="325"/>
        <v>12</v>
      </c>
      <c r="R3506">
        <f t="shared" si="326"/>
        <v>2020</v>
      </c>
    </row>
    <row r="3507" spans="1:18" x14ac:dyDescent="0.25">
      <c r="A3507" s="4" t="s">
        <v>4520</v>
      </c>
      <c r="B3507" s="4" t="s">
        <v>457</v>
      </c>
      <c r="C3507" s="4" t="s">
        <v>149</v>
      </c>
      <c r="D3507" s="4" t="s">
        <v>356</v>
      </c>
      <c r="E3507" s="4" t="s">
        <v>905</v>
      </c>
      <c r="F3507" s="5">
        <v>44046</v>
      </c>
      <c r="G3507" s="4">
        <v>2</v>
      </c>
      <c r="H3507" s="11">
        <f>VLOOKUP(B3507,[1]!Product_Data[#Data],4,0)</f>
        <v>947</v>
      </c>
      <c r="I3507" s="11">
        <f>VLOOKUP(B3507,[1]!Product_Data[#Data],3,0)</f>
        <v>786</v>
      </c>
      <c r="J3507" s="11">
        <f t="shared" si="327"/>
        <v>1572</v>
      </c>
      <c r="K3507" s="11">
        <f t="shared" si="328"/>
        <v>1894</v>
      </c>
      <c r="L3507" s="11">
        <f t="shared" si="329"/>
        <v>322</v>
      </c>
      <c r="M3507" t="str">
        <f>VLOOKUP(C3507,[1]!Location_Data[#Data],2,0)</f>
        <v>Antioch</v>
      </c>
      <c r="N3507" t="str">
        <f>VLOOKUP(D3507,[1]!Salespeople_Data[#Data],2,0)</f>
        <v>Jimmy Young</v>
      </c>
      <c r="O3507" t="str">
        <f>VLOOKUP(E3507,[1]!Customer_Data[#Data],2,0)</f>
        <v>Clarence Warren</v>
      </c>
      <c r="P3507" s="15">
        <f t="shared" si="324"/>
        <v>2</v>
      </c>
      <c r="Q3507">
        <f t="shared" si="325"/>
        <v>8</v>
      </c>
      <c r="R3507">
        <f t="shared" si="326"/>
        <v>2020</v>
      </c>
    </row>
    <row r="3508" spans="1:18" x14ac:dyDescent="0.25">
      <c r="A3508" s="2" t="s">
        <v>4521</v>
      </c>
      <c r="B3508" s="2" t="s">
        <v>421</v>
      </c>
      <c r="C3508" s="2" t="s">
        <v>182</v>
      </c>
      <c r="D3508" s="2" t="s">
        <v>91</v>
      </c>
      <c r="E3508" s="2" t="s">
        <v>2340</v>
      </c>
      <c r="F3508" s="3">
        <v>43995</v>
      </c>
      <c r="G3508" s="2">
        <v>3</v>
      </c>
      <c r="H3508" s="11">
        <f>VLOOKUP(B3508,[1]!Product_Data[#Data],4,0)</f>
        <v>826</v>
      </c>
      <c r="I3508" s="11">
        <f>VLOOKUP(B3508,[1]!Product_Data[#Data],3,0)</f>
        <v>562</v>
      </c>
      <c r="J3508" s="11">
        <f t="shared" si="327"/>
        <v>1686</v>
      </c>
      <c r="K3508" s="11">
        <f t="shared" si="328"/>
        <v>2478</v>
      </c>
      <c r="L3508" s="11">
        <f t="shared" si="329"/>
        <v>792</v>
      </c>
      <c r="M3508" t="str">
        <f>VLOOKUP(C3508,[1]!Location_Data[#Data],2,0)</f>
        <v>Vallejo</v>
      </c>
      <c r="N3508" t="str">
        <f>VLOOKUP(D3508,[1]!Salespeople_Data[#Data],2,0)</f>
        <v>Howard Gardner</v>
      </c>
      <c r="O3508" t="str">
        <f>VLOOKUP(E3508,[1]!Customer_Data[#Data],2,0)</f>
        <v>Ryan Price</v>
      </c>
      <c r="P3508" s="15">
        <f t="shared" si="324"/>
        <v>7</v>
      </c>
      <c r="Q3508">
        <f t="shared" si="325"/>
        <v>6</v>
      </c>
      <c r="R3508">
        <f t="shared" si="326"/>
        <v>2020</v>
      </c>
    </row>
    <row r="3509" spans="1:18" x14ac:dyDescent="0.25">
      <c r="A3509" s="4" t="s">
        <v>4522</v>
      </c>
      <c r="B3509" s="4" t="s">
        <v>267</v>
      </c>
      <c r="C3509" s="4" t="s">
        <v>380</v>
      </c>
      <c r="D3509" s="4" t="s">
        <v>356</v>
      </c>
      <c r="E3509" s="4" t="s">
        <v>1887</v>
      </c>
      <c r="F3509" s="5">
        <v>43961</v>
      </c>
      <c r="G3509" s="4">
        <v>1</v>
      </c>
      <c r="H3509" s="11">
        <f>VLOOKUP(B3509,[1]!Product_Data[#Data],4,0)</f>
        <v>400</v>
      </c>
      <c r="I3509" s="11">
        <f>VLOOKUP(B3509,[1]!Product_Data[#Data],3,0)</f>
        <v>208</v>
      </c>
      <c r="J3509" s="11">
        <f t="shared" si="327"/>
        <v>208</v>
      </c>
      <c r="K3509" s="11">
        <f t="shared" si="328"/>
        <v>400</v>
      </c>
      <c r="L3509" s="11">
        <f t="shared" si="329"/>
        <v>192</v>
      </c>
      <c r="M3509" t="str">
        <f>VLOOKUP(C3509,[1]!Location_Data[#Data],2,0)</f>
        <v>Los Angeles</v>
      </c>
      <c r="N3509" t="str">
        <f>VLOOKUP(D3509,[1]!Salespeople_Data[#Data],2,0)</f>
        <v>Jimmy Young</v>
      </c>
      <c r="O3509" t="str">
        <f>VLOOKUP(E3509,[1]!Customer_Data[#Data],2,0)</f>
        <v>Justin Graham</v>
      </c>
      <c r="P3509" s="15">
        <f t="shared" si="324"/>
        <v>1</v>
      </c>
      <c r="Q3509">
        <f t="shared" si="325"/>
        <v>5</v>
      </c>
      <c r="R3509">
        <f t="shared" si="326"/>
        <v>2020</v>
      </c>
    </row>
    <row r="3510" spans="1:18" x14ac:dyDescent="0.25">
      <c r="A3510" s="2" t="s">
        <v>4523</v>
      </c>
      <c r="B3510" s="2" t="s">
        <v>289</v>
      </c>
      <c r="C3510" s="2" t="s">
        <v>115</v>
      </c>
      <c r="D3510" s="2" t="s">
        <v>10</v>
      </c>
      <c r="E3510" s="2" t="s">
        <v>842</v>
      </c>
      <c r="F3510" s="3">
        <v>44070</v>
      </c>
      <c r="G3510" s="2">
        <v>1</v>
      </c>
      <c r="H3510" s="11">
        <f>VLOOKUP(B3510,[1]!Product_Data[#Data],4,0)</f>
        <v>368</v>
      </c>
      <c r="I3510" s="11">
        <f>VLOOKUP(B3510,[1]!Product_Data[#Data],3,0)</f>
        <v>294</v>
      </c>
      <c r="J3510" s="11">
        <f t="shared" si="327"/>
        <v>294</v>
      </c>
      <c r="K3510" s="11">
        <f t="shared" si="328"/>
        <v>368</v>
      </c>
      <c r="L3510" s="11">
        <f t="shared" si="329"/>
        <v>74</v>
      </c>
      <c r="M3510" t="str">
        <f>VLOOKUP(C3510,[1]!Location_Data[#Data],2,0)</f>
        <v>Glendale</v>
      </c>
      <c r="N3510" t="str">
        <f>VLOOKUP(D3510,[1]!Salespeople_Data[#Data],2,0)</f>
        <v>Justin Lynch</v>
      </c>
      <c r="O3510" t="str">
        <f>VLOOKUP(E3510,[1]!Customer_Data[#Data],2,0)</f>
        <v>Nicholas Garcia</v>
      </c>
      <c r="P3510" s="15">
        <f t="shared" si="324"/>
        <v>5</v>
      </c>
      <c r="Q3510">
        <f t="shared" si="325"/>
        <v>8</v>
      </c>
      <c r="R3510">
        <f t="shared" si="326"/>
        <v>2020</v>
      </c>
    </row>
    <row r="3511" spans="1:18" x14ac:dyDescent="0.25">
      <c r="A3511" s="4" t="s">
        <v>4524</v>
      </c>
      <c r="B3511" s="4" t="s">
        <v>28</v>
      </c>
      <c r="C3511" s="4" t="s">
        <v>39</v>
      </c>
      <c r="D3511" s="4" t="s">
        <v>178</v>
      </c>
      <c r="E3511" s="4" t="s">
        <v>742</v>
      </c>
      <c r="F3511" s="5">
        <v>43856</v>
      </c>
      <c r="G3511" s="4">
        <v>1</v>
      </c>
      <c r="H3511" s="11">
        <f>VLOOKUP(B3511,[1]!Product_Data[#Data],4,0)</f>
        <v>684</v>
      </c>
      <c r="I3511" s="11">
        <f>VLOOKUP(B3511,[1]!Product_Data[#Data],3,0)</f>
        <v>561</v>
      </c>
      <c r="J3511" s="11">
        <f t="shared" si="327"/>
        <v>561</v>
      </c>
      <c r="K3511" s="11">
        <f t="shared" si="328"/>
        <v>684</v>
      </c>
      <c r="L3511" s="11">
        <f t="shared" si="329"/>
        <v>123</v>
      </c>
      <c r="M3511" t="str">
        <f>VLOOKUP(C3511,[1]!Location_Data[#Data],2,0)</f>
        <v>Oceanside</v>
      </c>
      <c r="N3511" t="str">
        <f>VLOOKUP(D3511,[1]!Salespeople_Data[#Data],2,0)</f>
        <v>Joshua Taylor</v>
      </c>
      <c r="O3511" t="str">
        <f>VLOOKUP(E3511,[1]!Customer_Data[#Data],2,0)</f>
        <v>Joe Rose</v>
      </c>
      <c r="P3511" s="15">
        <f t="shared" si="324"/>
        <v>1</v>
      </c>
      <c r="Q3511">
        <f t="shared" si="325"/>
        <v>1</v>
      </c>
      <c r="R3511">
        <f t="shared" si="326"/>
        <v>2020</v>
      </c>
    </row>
    <row r="3512" spans="1:18" x14ac:dyDescent="0.25">
      <c r="A3512" s="2" t="s">
        <v>4525</v>
      </c>
      <c r="B3512" s="2" t="s">
        <v>69</v>
      </c>
      <c r="C3512" s="2" t="s">
        <v>182</v>
      </c>
      <c r="D3512" s="2" t="s">
        <v>10</v>
      </c>
      <c r="E3512" s="2" t="s">
        <v>1189</v>
      </c>
      <c r="F3512" s="3">
        <v>43995</v>
      </c>
      <c r="G3512" s="2">
        <v>4</v>
      </c>
      <c r="H3512" s="11">
        <f>VLOOKUP(B3512,[1]!Product_Data[#Data],4,0)</f>
        <v>1351</v>
      </c>
      <c r="I3512" s="11">
        <f>VLOOKUP(B3512,[1]!Product_Data[#Data],3,0)</f>
        <v>1108</v>
      </c>
      <c r="J3512" s="11">
        <f t="shared" si="327"/>
        <v>4432</v>
      </c>
      <c r="K3512" s="11">
        <f t="shared" si="328"/>
        <v>5404</v>
      </c>
      <c r="L3512" s="11">
        <f t="shared" si="329"/>
        <v>972</v>
      </c>
      <c r="M3512" t="str">
        <f>VLOOKUP(C3512,[1]!Location_Data[#Data],2,0)</f>
        <v>Vallejo</v>
      </c>
      <c r="N3512" t="str">
        <f>VLOOKUP(D3512,[1]!Salespeople_Data[#Data],2,0)</f>
        <v>Justin Lynch</v>
      </c>
      <c r="O3512" t="str">
        <f>VLOOKUP(E3512,[1]!Customer_Data[#Data],2,0)</f>
        <v>Billy Nelson</v>
      </c>
      <c r="P3512" s="15">
        <f t="shared" si="324"/>
        <v>7</v>
      </c>
      <c r="Q3512">
        <f t="shared" si="325"/>
        <v>6</v>
      </c>
      <c r="R3512">
        <f t="shared" si="326"/>
        <v>2020</v>
      </c>
    </row>
    <row r="3513" spans="1:18" x14ac:dyDescent="0.25">
      <c r="A3513" s="4" t="s">
        <v>4526</v>
      </c>
      <c r="B3513" s="4" t="s">
        <v>263</v>
      </c>
      <c r="C3513" s="4" t="s">
        <v>570</v>
      </c>
      <c r="D3513" s="4" t="s">
        <v>170</v>
      </c>
      <c r="E3513" s="4" t="s">
        <v>2314</v>
      </c>
      <c r="F3513" s="5">
        <v>43887</v>
      </c>
      <c r="G3513" s="4">
        <v>4</v>
      </c>
      <c r="H3513" s="11">
        <f>VLOOKUP(B3513,[1]!Product_Data[#Data],4,0)</f>
        <v>378</v>
      </c>
      <c r="I3513" s="11">
        <f>VLOOKUP(B3513,[1]!Product_Data[#Data],3,0)</f>
        <v>291</v>
      </c>
      <c r="J3513" s="11">
        <f t="shared" si="327"/>
        <v>1164</v>
      </c>
      <c r="K3513" s="11">
        <f t="shared" si="328"/>
        <v>1512</v>
      </c>
      <c r="L3513" s="11">
        <f t="shared" si="329"/>
        <v>348</v>
      </c>
      <c r="M3513" t="str">
        <f>VLOOKUP(C3513,[1]!Location_Data[#Data],2,0)</f>
        <v>Fresno</v>
      </c>
      <c r="N3513" t="str">
        <f>VLOOKUP(D3513,[1]!Salespeople_Data[#Data],2,0)</f>
        <v>Sean Miller</v>
      </c>
      <c r="O3513" t="str">
        <f>VLOOKUP(E3513,[1]!Customer_Data[#Data],2,0)</f>
        <v>Roger Miller</v>
      </c>
      <c r="P3513" s="15">
        <f t="shared" si="324"/>
        <v>4</v>
      </c>
      <c r="Q3513">
        <f t="shared" si="325"/>
        <v>2</v>
      </c>
      <c r="R3513">
        <f t="shared" si="326"/>
        <v>2020</v>
      </c>
    </row>
    <row r="3514" spans="1:18" x14ac:dyDescent="0.25">
      <c r="A3514" s="2" t="s">
        <v>4527</v>
      </c>
      <c r="B3514" s="2" t="s">
        <v>361</v>
      </c>
      <c r="C3514" s="2" t="s">
        <v>95</v>
      </c>
      <c r="D3514" s="2" t="s">
        <v>159</v>
      </c>
      <c r="E3514" s="2" t="s">
        <v>254</v>
      </c>
      <c r="F3514" s="3">
        <v>44115</v>
      </c>
      <c r="G3514" s="2">
        <v>1</v>
      </c>
      <c r="H3514" s="11">
        <f>VLOOKUP(B3514,[1]!Product_Data[#Data],4,0)</f>
        <v>1338</v>
      </c>
      <c r="I3514" s="11">
        <f>VLOOKUP(B3514,[1]!Product_Data[#Data],3,0)</f>
        <v>682</v>
      </c>
      <c r="J3514" s="11">
        <f t="shared" si="327"/>
        <v>682</v>
      </c>
      <c r="K3514" s="11">
        <f t="shared" si="328"/>
        <v>1338</v>
      </c>
      <c r="L3514" s="11">
        <f t="shared" si="329"/>
        <v>656</v>
      </c>
      <c r="M3514" t="str">
        <f>VLOOKUP(C3514,[1]!Location_Data[#Data],2,0)</f>
        <v>Fullerton</v>
      </c>
      <c r="N3514" t="str">
        <f>VLOOKUP(D3514,[1]!Salespeople_Data[#Data],2,0)</f>
        <v>Bobby Russell</v>
      </c>
      <c r="O3514" t="str">
        <f>VLOOKUP(E3514,[1]!Customer_Data[#Data],2,0)</f>
        <v>Wayne Rodriguez</v>
      </c>
      <c r="P3514" s="15">
        <f t="shared" si="324"/>
        <v>1</v>
      </c>
      <c r="Q3514">
        <f t="shared" si="325"/>
        <v>10</v>
      </c>
      <c r="R3514">
        <f t="shared" si="326"/>
        <v>2020</v>
      </c>
    </row>
    <row r="3515" spans="1:18" x14ac:dyDescent="0.25">
      <c r="A3515" s="4" t="s">
        <v>4528</v>
      </c>
      <c r="B3515" s="4" t="s">
        <v>86</v>
      </c>
      <c r="C3515" s="4" t="s">
        <v>145</v>
      </c>
      <c r="D3515" s="4" t="s">
        <v>170</v>
      </c>
      <c r="E3515" s="4" t="s">
        <v>967</v>
      </c>
      <c r="F3515" s="5">
        <v>43875</v>
      </c>
      <c r="G3515" s="4">
        <v>1</v>
      </c>
      <c r="H3515" s="11">
        <f>VLOOKUP(B3515,[1]!Product_Data[#Data],4,0)</f>
        <v>1725</v>
      </c>
      <c r="I3515" s="11">
        <f>VLOOKUP(B3515,[1]!Product_Data[#Data],3,0)</f>
        <v>1363</v>
      </c>
      <c r="J3515" s="11">
        <f t="shared" si="327"/>
        <v>1363</v>
      </c>
      <c r="K3515" s="11">
        <f t="shared" si="328"/>
        <v>1725</v>
      </c>
      <c r="L3515" s="11">
        <f t="shared" si="329"/>
        <v>362</v>
      </c>
      <c r="M3515" t="str">
        <f>VLOOKUP(C3515,[1]!Location_Data[#Data],2,0)</f>
        <v>Santa Maria</v>
      </c>
      <c r="N3515" t="str">
        <f>VLOOKUP(D3515,[1]!Salespeople_Data[#Data],2,0)</f>
        <v>Sean Miller</v>
      </c>
      <c r="O3515" t="str">
        <f>VLOOKUP(E3515,[1]!Customer_Data[#Data],2,0)</f>
        <v>Ronald Anderson</v>
      </c>
      <c r="P3515" s="15">
        <f t="shared" si="324"/>
        <v>6</v>
      </c>
      <c r="Q3515">
        <f t="shared" si="325"/>
        <v>2</v>
      </c>
      <c r="R3515">
        <f t="shared" si="326"/>
        <v>2020</v>
      </c>
    </row>
    <row r="3516" spans="1:18" x14ac:dyDescent="0.25">
      <c r="A3516" s="2" t="s">
        <v>4529</v>
      </c>
      <c r="B3516" s="2" t="s">
        <v>61</v>
      </c>
      <c r="C3516" s="2" t="s">
        <v>70</v>
      </c>
      <c r="D3516" s="2" t="s">
        <v>80</v>
      </c>
      <c r="E3516" s="2" t="s">
        <v>1154</v>
      </c>
      <c r="F3516" s="3">
        <v>44124</v>
      </c>
      <c r="G3516" s="2">
        <v>1</v>
      </c>
      <c r="H3516" s="11">
        <f>VLOOKUP(B3516,[1]!Product_Data[#Data],4,0)</f>
        <v>1889</v>
      </c>
      <c r="I3516" s="11">
        <f>VLOOKUP(B3516,[1]!Product_Data[#Data],3,0)</f>
        <v>945</v>
      </c>
      <c r="J3516" s="11">
        <f t="shared" si="327"/>
        <v>945</v>
      </c>
      <c r="K3516" s="11">
        <f t="shared" si="328"/>
        <v>1889</v>
      </c>
      <c r="L3516" s="11">
        <f t="shared" si="329"/>
        <v>944</v>
      </c>
      <c r="M3516" t="str">
        <f>VLOOKUP(C3516,[1]!Location_Data[#Data],2,0)</f>
        <v>Clovis</v>
      </c>
      <c r="N3516" t="str">
        <f>VLOOKUP(D3516,[1]!Salespeople_Data[#Data],2,0)</f>
        <v>Henry Nelson</v>
      </c>
      <c r="O3516" t="str">
        <f>VLOOKUP(E3516,[1]!Customer_Data[#Data],2,0)</f>
        <v>Johnny Butler</v>
      </c>
      <c r="P3516" s="15">
        <f t="shared" si="324"/>
        <v>3</v>
      </c>
      <c r="Q3516">
        <f t="shared" si="325"/>
        <v>10</v>
      </c>
      <c r="R3516">
        <f t="shared" si="326"/>
        <v>2020</v>
      </c>
    </row>
    <row r="3517" spans="1:18" x14ac:dyDescent="0.25">
      <c r="A3517" s="4" t="s">
        <v>4530</v>
      </c>
      <c r="B3517" s="4" t="s">
        <v>600</v>
      </c>
      <c r="C3517" s="4" t="s">
        <v>530</v>
      </c>
      <c r="D3517" s="4" t="s">
        <v>212</v>
      </c>
      <c r="E3517" s="4" t="s">
        <v>1056</v>
      </c>
      <c r="F3517" s="5">
        <v>43968</v>
      </c>
      <c r="G3517" s="4">
        <v>4</v>
      </c>
      <c r="H3517" s="11">
        <f>VLOOKUP(B3517,[1]!Product_Data[#Data],4,0)</f>
        <v>368</v>
      </c>
      <c r="I3517" s="11">
        <f>VLOOKUP(B3517,[1]!Product_Data[#Data],3,0)</f>
        <v>269</v>
      </c>
      <c r="J3517" s="11">
        <f t="shared" si="327"/>
        <v>1076</v>
      </c>
      <c r="K3517" s="11">
        <f t="shared" si="328"/>
        <v>1472</v>
      </c>
      <c r="L3517" s="11">
        <f t="shared" si="329"/>
        <v>396</v>
      </c>
      <c r="M3517" t="str">
        <f>VLOOKUP(C3517,[1]!Location_Data[#Data],2,0)</f>
        <v>San Buenaventura (Ventura)</v>
      </c>
      <c r="N3517" t="str">
        <f>VLOOKUP(D3517,[1]!Salespeople_Data[#Data],2,0)</f>
        <v>Ronald Reed</v>
      </c>
      <c r="O3517" t="str">
        <f>VLOOKUP(E3517,[1]!Customer_Data[#Data],2,0)</f>
        <v>Ryan Ford</v>
      </c>
      <c r="P3517" s="15">
        <f t="shared" si="324"/>
        <v>1</v>
      </c>
      <c r="Q3517">
        <f t="shared" si="325"/>
        <v>5</v>
      </c>
      <c r="R3517">
        <f t="shared" si="326"/>
        <v>2020</v>
      </c>
    </row>
    <row r="3518" spans="1:18" x14ac:dyDescent="0.25">
      <c r="A3518" s="2" t="s">
        <v>4531</v>
      </c>
      <c r="B3518" s="2" t="s">
        <v>271</v>
      </c>
      <c r="C3518" s="2" t="s">
        <v>220</v>
      </c>
      <c r="D3518" s="2" t="s">
        <v>58</v>
      </c>
      <c r="E3518" s="2" t="s">
        <v>613</v>
      </c>
      <c r="F3518" s="3">
        <v>43894</v>
      </c>
      <c r="G3518" s="2">
        <v>2</v>
      </c>
      <c r="H3518" s="11">
        <f>VLOOKUP(B3518,[1]!Product_Data[#Data],4,0)</f>
        <v>1587</v>
      </c>
      <c r="I3518" s="11">
        <f>VLOOKUP(B3518,[1]!Product_Data[#Data],3,0)</f>
        <v>1301</v>
      </c>
      <c r="J3518" s="11">
        <f t="shared" si="327"/>
        <v>2602</v>
      </c>
      <c r="K3518" s="11">
        <f t="shared" si="328"/>
        <v>3174</v>
      </c>
      <c r="L3518" s="11">
        <f t="shared" si="329"/>
        <v>572</v>
      </c>
      <c r="M3518" t="str">
        <f>VLOOKUP(C3518,[1]!Location_Data[#Data],2,0)</f>
        <v>Modesto</v>
      </c>
      <c r="N3518" t="str">
        <f>VLOOKUP(D3518,[1]!Salespeople_Data[#Data],2,0)</f>
        <v>Christopher Tucker</v>
      </c>
      <c r="O3518" t="str">
        <f>VLOOKUP(E3518,[1]!Customer_Data[#Data],2,0)</f>
        <v>Eric Armstrong</v>
      </c>
      <c r="P3518" s="15">
        <f t="shared" si="324"/>
        <v>4</v>
      </c>
      <c r="Q3518">
        <f t="shared" si="325"/>
        <v>3</v>
      </c>
      <c r="R3518">
        <f t="shared" si="326"/>
        <v>2020</v>
      </c>
    </row>
    <row r="3519" spans="1:18" x14ac:dyDescent="0.25">
      <c r="A3519" s="4" t="s">
        <v>4532</v>
      </c>
      <c r="B3519" s="4" t="s">
        <v>200</v>
      </c>
      <c r="C3519" s="4" t="s">
        <v>349</v>
      </c>
      <c r="D3519" s="4" t="s">
        <v>96</v>
      </c>
      <c r="E3519" s="4" t="s">
        <v>1397</v>
      </c>
      <c r="F3519" s="5">
        <v>44042</v>
      </c>
      <c r="G3519" s="4">
        <v>1</v>
      </c>
      <c r="H3519" s="11">
        <f>VLOOKUP(B3519,[1]!Product_Data[#Data],4,0)</f>
        <v>315</v>
      </c>
      <c r="I3519" s="11">
        <f>VLOOKUP(B3519,[1]!Product_Data[#Data],3,0)</f>
        <v>208</v>
      </c>
      <c r="J3519" s="11">
        <f t="shared" si="327"/>
        <v>208</v>
      </c>
      <c r="K3519" s="11">
        <f t="shared" si="328"/>
        <v>315</v>
      </c>
      <c r="L3519" s="11">
        <f t="shared" si="329"/>
        <v>107</v>
      </c>
      <c r="M3519" t="str">
        <f>VLOOKUP(C3519,[1]!Location_Data[#Data],2,0)</f>
        <v>Santa Clara</v>
      </c>
      <c r="N3519" t="str">
        <f>VLOOKUP(D3519,[1]!Salespeople_Data[#Data],2,0)</f>
        <v>Brian Thomas</v>
      </c>
      <c r="O3519" t="str">
        <f>VLOOKUP(E3519,[1]!Customer_Data[#Data],2,0)</f>
        <v>Louis Mccoy</v>
      </c>
      <c r="P3519" s="15">
        <f t="shared" si="324"/>
        <v>5</v>
      </c>
      <c r="Q3519">
        <f t="shared" si="325"/>
        <v>7</v>
      </c>
      <c r="R3519">
        <f t="shared" si="326"/>
        <v>2020</v>
      </c>
    </row>
    <row r="3520" spans="1:18" x14ac:dyDescent="0.25">
      <c r="A3520" s="2" t="s">
        <v>4533</v>
      </c>
      <c r="B3520" s="2" t="s">
        <v>61</v>
      </c>
      <c r="C3520" s="2" t="s">
        <v>377</v>
      </c>
      <c r="D3520" s="2" t="s">
        <v>225</v>
      </c>
      <c r="E3520" s="2" t="s">
        <v>724</v>
      </c>
      <c r="F3520" s="3">
        <v>44007</v>
      </c>
      <c r="G3520" s="2">
        <v>4</v>
      </c>
      <c r="H3520" s="11">
        <f>VLOOKUP(B3520,[1]!Product_Data[#Data],4,0)</f>
        <v>1889</v>
      </c>
      <c r="I3520" s="11">
        <f>VLOOKUP(B3520,[1]!Product_Data[#Data],3,0)</f>
        <v>945</v>
      </c>
      <c r="J3520" s="11">
        <f t="shared" si="327"/>
        <v>3780</v>
      </c>
      <c r="K3520" s="11">
        <f t="shared" si="328"/>
        <v>7556</v>
      </c>
      <c r="L3520" s="11">
        <f t="shared" si="329"/>
        <v>3776</v>
      </c>
      <c r="M3520" t="str">
        <f>VLOOKUP(C3520,[1]!Location_Data[#Data],2,0)</f>
        <v>San Diego</v>
      </c>
      <c r="N3520" t="str">
        <f>VLOOKUP(D3520,[1]!Salespeople_Data[#Data],2,0)</f>
        <v>Andrew Bowman</v>
      </c>
      <c r="O3520" t="str">
        <f>VLOOKUP(E3520,[1]!Customer_Data[#Data],2,0)</f>
        <v>Kevin Campbell</v>
      </c>
      <c r="P3520" s="15">
        <f t="shared" si="324"/>
        <v>5</v>
      </c>
      <c r="Q3520">
        <f t="shared" si="325"/>
        <v>6</v>
      </c>
      <c r="R3520">
        <f t="shared" si="326"/>
        <v>2020</v>
      </c>
    </row>
    <row r="3521" spans="1:18" x14ac:dyDescent="0.25">
      <c r="A3521" s="4" t="s">
        <v>4534</v>
      </c>
      <c r="B3521" s="4" t="s">
        <v>13</v>
      </c>
      <c r="C3521" s="4" t="s">
        <v>204</v>
      </c>
      <c r="D3521" s="4" t="s">
        <v>136</v>
      </c>
      <c r="E3521" s="4" t="s">
        <v>619</v>
      </c>
      <c r="F3521" s="5">
        <v>43918</v>
      </c>
      <c r="G3521" s="4">
        <v>4</v>
      </c>
      <c r="H3521" s="11">
        <f>VLOOKUP(B3521,[1]!Product_Data[#Data],4,0)</f>
        <v>1022</v>
      </c>
      <c r="I3521" s="11">
        <f>VLOOKUP(B3521,[1]!Product_Data[#Data],3,0)</f>
        <v>818</v>
      </c>
      <c r="J3521" s="11">
        <f t="shared" si="327"/>
        <v>3272</v>
      </c>
      <c r="K3521" s="11">
        <f t="shared" si="328"/>
        <v>4088</v>
      </c>
      <c r="L3521" s="11">
        <f t="shared" si="329"/>
        <v>816</v>
      </c>
      <c r="M3521" t="str">
        <f>VLOOKUP(C3521,[1]!Location_Data[#Data],2,0)</f>
        <v>Corona</v>
      </c>
      <c r="N3521" t="str">
        <f>VLOOKUP(D3521,[1]!Salespeople_Data[#Data],2,0)</f>
        <v>Clarence Fox</v>
      </c>
      <c r="O3521" t="str">
        <f>VLOOKUP(E3521,[1]!Customer_Data[#Data],2,0)</f>
        <v>Billy Cook</v>
      </c>
      <c r="P3521" s="15">
        <f t="shared" si="324"/>
        <v>7</v>
      </c>
      <c r="Q3521">
        <f t="shared" si="325"/>
        <v>3</v>
      </c>
      <c r="R3521">
        <f t="shared" si="326"/>
        <v>2020</v>
      </c>
    </row>
    <row r="3522" spans="1:18" x14ac:dyDescent="0.25">
      <c r="A3522" s="2" t="s">
        <v>4535</v>
      </c>
      <c r="B3522" s="2" t="s">
        <v>271</v>
      </c>
      <c r="C3522" s="2" t="s">
        <v>115</v>
      </c>
      <c r="D3522" s="2" t="s">
        <v>191</v>
      </c>
      <c r="E3522" s="2" t="s">
        <v>742</v>
      </c>
      <c r="F3522" s="3">
        <v>43931</v>
      </c>
      <c r="G3522" s="2">
        <v>1</v>
      </c>
      <c r="H3522" s="11">
        <f>VLOOKUP(B3522,[1]!Product_Data[#Data],4,0)</f>
        <v>1587</v>
      </c>
      <c r="I3522" s="11">
        <f>VLOOKUP(B3522,[1]!Product_Data[#Data],3,0)</f>
        <v>1301</v>
      </c>
      <c r="J3522" s="11">
        <f t="shared" si="327"/>
        <v>1301</v>
      </c>
      <c r="K3522" s="11">
        <f t="shared" si="328"/>
        <v>1587</v>
      </c>
      <c r="L3522" s="11">
        <f t="shared" si="329"/>
        <v>286</v>
      </c>
      <c r="M3522" t="str">
        <f>VLOOKUP(C3522,[1]!Location_Data[#Data],2,0)</f>
        <v>Glendale</v>
      </c>
      <c r="N3522" t="str">
        <f>VLOOKUP(D3522,[1]!Salespeople_Data[#Data],2,0)</f>
        <v>Robert Reed</v>
      </c>
      <c r="O3522" t="str">
        <f>VLOOKUP(E3522,[1]!Customer_Data[#Data],2,0)</f>
        <v>Joe Rose</v>
      </c>
      <c r="P3522" s="15">
        <f t="shared" ref="P3522:P3585" si="330">WEEKDAY(F3522)</f>
        <v>6</v>
      </c>
      <c r="Q3522">
        <f t="shared" ref="Q3522:Q3585" si="331">MONTH(F3522)</f>
        <v>4</v>
      </c>
      <c r="R3522">
        <f t="shared" ref="R3522:R3585" si="332">YEAR(F3522)</f>
        <v>2020</v>
      </c>
    </row>
    <row r="3523" spans="1:18" x14ac:dyDescent="0.25">
      <c r="A3523" s="4" t="s">
        <v>4536</v>
      </c>
      <c r="B3523" s="4" t="s">
        <v>94</v>
      </c>
      <c r="C3523" s="4" t="s">
        <v>570</v>
      </c>
      <c r="D3523" s="4" t="s">
        <v>75</v>
      </c>
      <c r="E3523" s="4" t="s">
        <v>3155</v>
      </c>
      <c r="F3523" s="5">
        <v>43948</v>
      </c>
      <c r="G3523" s="4">
        <v>2</v>
      </c>
      <c r="H3523" s="11">
        <f>VLOOKUP(B3523,[1]!Product_Data[#Data],4,0)</f>
        <v>1639</v>
      </c>
      <c r="I3523" s="11">
        <f>VLOOKUP(B3523,[1]!Product_Data[#Data],3,0)</f>
        <v>1295</v>
      </c>
      <c r="J3523" s="11">
        <f t="shared" ref="J3523:J3586" si="333">PRODUCT(I3523,G3523)</f>
        <v>2590</v>
      </c>
      <c r="K3523" s="11">
        <f t="shared" ref="K3523:K3586" si="334">PRODUCT(H3523,G3523)</f>
        <v>3278</v>
      </c>
      <c r="L3523" s="11">
        <f t="shared" ref="L3523:L3586" si="335">K3523-J3523</f>
        <v>688</v>
      </c>
      <c r="M3523" t="str">
        <f>VLOOKUP(C3523,[1]!Location_Data[#Data],2,0)</f>
        <v>Fresno</v>
      </c>
      <c r="N3523" t="str">
        <f>VLOOKUP(D3523,[1]!Salespeople_Data[#Data],2,0)</f>
        <v>Roger Robertson</v>
      </c>
      <c r="O3523" t="str">
        <f>VLOOKUP(E3523,[1]!Customer_Data[#Data],2,0)</f>
        <v>Gerald Reyes</v>
      </c>
      <c r="P3523" s="15">
        <f t="shared" si="330"/>
        <v>2</v>
      </c>
      <c r="Q3523">
        <f t="shared" si="331"/>
        <v>4</v>
      </c>
      <c r="R3523">
        <f t="shared" si="332"/>
        <v>2020</v>
      </c>
    </row>
    <row r="3524" spans="1:18" x14ac:dyDescent="0.25">
      <c r="A3524" s="2" t="s">
        <v>4537</v>
      </c>
      <c r="B3524" s="2" t="s">
        <v>94</v>
      </c>
      <c r="C3524" s="2" t="s">
        <v>186</v>
      </c>
      <c r="D3524" s="2" t="s">
        <v>264</v>
      </c>
      <c r="E3524" s="2" t="s">
        <v>332</v>
      </c>
      <c r="F3524" s="3">
        <v>44140</v>
      </c>
      <c r="G3524" s="2">
        <v>1</v>
      </c>
      <c r="H3524" s="11">
        <f>VLOOKUP(B3524,[1]!Product_Data[#Data],4,0)</f>
        <v>1639</v>
      </c>
      <c r="I3524" s="11">
        <f>VLOOKUP(B3524,[1]!Product_Data[#Data],3,0)</f>
        <v>1295</v>
      </c>
      <c r="J3524" s="11">
        <f t="shared" si="333"/>
        <v>1295</v>
      </c>
      <c r="K3524" s="11">
        <f t="shared" si="334"/>
        <v>1639</v>
      </c>
      <c r="L3524" s="11">
        <f t="shared" si="335"/>
        <v>344</v>
      </c>
      <c r="M3524" t="str">
        <f>VLOOKUP(C3524,[1]!Location_Data[#Data],2,0)</f>
        <v>Riverside</v>
      </c>
      <c r="N3524" t="str">
        <f>VLOOKUP(D3524,[1]!Salespeople_Data[#Data],2,0)</f>
        <v>Ernest Wheeler</v>
      </c>
      <c r="O3524" t="str">
        <f>VLOOKUP(E3524,[1]!Customer_Data[#Data],2,0)</f>
        <v>Russell Grant</v>
      </c>
      <c r="P3524" s="15">
        <f t="shared" si="330"/>
        <v>5</v>
      </c>
      <c r="Q3524">
        <f t="shared" si="331"/>
        <v>11</v>
      </c>
      <c r="R3524">
        <f t="shared" si="332"/>
        <v>2020</v>
      </c>
    </row>
    <row r="3525" spans="1:18" x14ac:dyDescent="0.25">
      <c r="A3525" s="4" t="s">
        <v>4538</v>
      </c>
      <c r="B3525" s="4" t="s">
        <v>400</v>
      </c>
      <c r="C3525" s="4" t="s">
        <v>450</v>
      </c>
      <c r="D3525" s="4" t="s">
        <v>141</v>
      </c>
      <c r="E3525" s="4" t="s">
        <v>363</v>
      </c>
      <c r="F3525" s="5">
        <v>43951</v>
      </c>
      <c r="G3525" s="4">
        <v>1</v>
      </c>
      <c r="H3525" s="11">
        <f>VLOOKUP(B3525,[1]!Product_Data[#Data],4,0)</f>
        <v>886</v>
      </c>
      <c r="I3525" s="11">
        <f>VLOOKUP(B3525,[1]!Product_Data[#Data],3,0)</f>
        <v>478</v>
      </c>
      <c r="J3525" s="11">
        <f t="shared" si="333"/>
        <v>478</v>
      </c>
      <c r="K3525" s="11">
        <f t="shared" si="334"/>
        <v>886</v>
      </c>
      <c r="L3525" s="11">
        <f t="shared" si="335"/>
        <v>408</v>
      </c>
      <c r="M3525" t="str">
        <f>VLOOKUP(C3525,[1]!Location_Data[#Data],2,0)</f>
        <v>Simi Valley</v>
      </c>
      <c r="N3525" t="str">
        <f>VLOOKUP(D3525,[1]!Salespeople_Data[#Data],2,0)</f>
        <v>Arthur Mccoy</v>
      </c>
      <c r="O3525" t="str">
        <f>VLOOKUP(E3525,[1]!Customer_Data[#Data],2,0)</f>
        <v>Robert Carr</v>
      </c>
      <c r="P3525" s="15">
        <f t="shared" si="330"/>
        <v>5</v>
      </c>
      <c r="Q3525">
        <f t="shared" si="331"/>
        <v>4</v>
      </c>
      <c r="R3525">
        <f t="shared" si="332"/>
        <v>2020</v>
      </c>
    </row>
    <row r="3526" spans="1:18" x14ac:dyDescent="0.25">
      <c r="A3526" s="2" t="s">
        <v>4539</v>
      </c>
      <c r="B3526" s="2" t="s">
        <v>421</v>
      </c>
      <c r="C3526" s="2" t="s">
        <v>74</v>
      </c>
      <c r="D3526" s="2" t="s">
        <v>170</v>
      </c>
      <c r="E3526" s="2" t="s">
        <v>374</v>
      </c>
      <c r="F3526" s="3">
        <v>43970</v>
      </c>
      <c r="G3526" s="2">
        <v>1</v>
      </c>
      <c r="H3526" s="11">
        <f>VLOOKUP(B3526,[1]!Product_Data[#Data],4,0)</f>
        <v>826</v>
      </c>
      <c r="I3526" s="11">
        <f>VLOOKUP(B3526,[1]!Product_Data[#Data],3,0)</f>
        <v>562</v>
      </c>
      <c r="J3526" s="11">
        <f t="shared" si="333"/>
        <v>562</v>
      </c>
      <c r="K3526" s="11">
        <f t="shared" si="334"/>
        <v>826</v>
      </c>
      <c r="L3526" s="11">
        <f t="shared" si="335"/>
        <v>264</v>
      </c>
      <c r="M3526" t="str">
        <f>VLOOKUP(C3526,[1]!Location_Data[#Data],2,0)</f>
        <v>West Covina</v>
      </c>
      <c r="N3526" t="str">
        <f>VLOOKUP(D3526,[1]!Salespeople_Data[#Data],2,0)</f>
        <v>Sean Miller</v>
      </c>
      <c r="O3526" t="str">
        <f>VLOOKUP(E3526,[1]!Customer_Data[#Data],2,0)</f>
        <v>David Wilson</v>
      </c>
      <c r="P3526" s="15">
        <f t="shared" si="330"/>
        <v>3</v>
      </c>
      <c r="Q3526">
        <f t="shared" si="331"/>
        <v>5</v>
      </c>
      <c r="R3526">
        <f t="shared" si="332"/>
        <v>2020</v>
      </c>
    </row>
    <row r="3527" spans="1:18" x14ac:dyDescent="0.25">
      <c r="A3527" s="4" t="s">
        <v>4540</v>
      </c>
      <c r="B3527" s="4" t="s">
        <v>104</v>
      </c>
      <c r="C3527" s="4" t="s">
        <v>74</v>
      </c>
      <c r="D3527" s="4" t="s">
        <v>116</v>
      </c>
      <c r="E3527" s="4" t="s">
        <v>265</v>
      </c>
      <c r="F3527" s="5">
        <v>44103</v>
      </c>
      <c r="G3527" s="4">
        <v>2</v>
      </c>
      <c r="H3527" s="11">
        <f>VLOOKUP(B3527,[1]!Product_Data[#Data],4,0)</f>
        <v>1671</v>
      </c>
      <c r="I3527" s="11">
        <f>VLOOKUP(B3527,[1]!Product_Data[#Data],3,0)</f>
        <v>1220</v>
      </c>
      <c r="J3527" s="11">
        <f t="shared" si="333"/>
        <v>2440</v>
      </c>
      <c r="K3527" s="11">
        <f t="shared" si="334"/>
        <v>3342</v>
      </c>
      <c r="L3527" s="11">
        <f t="shared" si="335"/>
        <v>902</v>
      </c>
      <c r="M3527" t="str">
        <f>VLOOKUP(C3527,[1]!Location_Data[#Data],2,0)</f>
        <v>West Covina</v>
      </c>
      <c r="N3527" t="str">
        <f>VLOOKUP(D3527,[1]!Salespeople_Data[#Data],2,0)</f>
        <v>Roger Ramos</v>
      </c>
      <c r="O3527" t="str">
        <f>VLOOKUP(E3527,[1]!Customer_Data[#Data],2,0)</f>
        <v>Stephen Greene</v>
      </c>
      <c r="P3527" s="15">
        <f t="shared" si="330"/>
        <v>3</v>
      </c>
      <c r="Q3527">
        <f t="shared" si="331"/>
        <v>9</v>
      </c>
      <c r="R3527">
        <f t="shared" si="332"/>
        <v>2020</v>
      </c>
    </row>
    <row r="3528" spans="1:18" x14ac:dyDescent="0.25">
      <c r="A3528" s="2" t="s">
        <v>4541</v>
      </c>
      <c r="B3528" s="2" t="s">
        <v>78</v>
      </c>
      <c r="C3528" s="2" t="s">
        <v>469</v>
      </c>
      <c r="D3528" s="2" t="s">
        <v>126</v>
      </c>
      <c r="E3528" s="2" t="s">
        <v>332</v>
      </c>
      <c r="F3528" s="3">
        <v>43880</v>
      </c>
      <c r="G3528" s="2">
        <v>1</v>
      </c>
      <c r="H3528" s="11">
        <f>VLOOKUP(B3528,[1]!Product_Data[#Data],4,0)</f>
        <v>1380</v>
      </c>
      <c r="I3528" s="11">
        <f>VLOOKUP(B3528,[1]!Product_Data[#Data],3,0)</f>
        <v>1090</v>
      </c>
      <c r="J3528" s="11">
        <f t="shared" si="333"/>
        <v>1090</v>
      </c>
      <c r="K3528" s="11">
        <f t="shared" si="334"/>
        <v>1380</v>
      </c>
      <c r="L3528" s="11">
        <f t="shared" si="335"/>
        <v>290</v>
      </c>
      <c r="M3528" t="str">
        <f>VLOOKUP(C3528,[1]!Location_Data[#Data],2,0)</f>
        <v>Escondido</v>
      </c>
      <c r="N3528" t="str">
        <f>VLOOKUP(D3528,[1]!Salespeople_Data[#Data],2,0)</f>
        <v>Larry Castillo</v>
      </c>
      <c r="O3528" t="str">
        <f>VLOOKUP(E3528,[1]!Customer_Data[#Data],2,0)</f>
        <v>Russell Grant</v>
      </c>
      <c r="P3528" s="15">
        <f t="shared" si="330"/>
        <v>4</v>
      </c>
      <c r="Q3528">
        <f t="shared" si="331"/>
        <v>2</v>
      </c>
      <c r="R3528">
        <f t="shared" si="332"/>
        <v>2020</v>
      </c>
    </row>
    <row r="3529" spans="1:18" x14ac:dyDescent="0.25">
      <c r="A3529" s="4" t="s">
        <v>4542</v>
      </c>
      <c r="B3529" s="4" t="s">
        <v>858</v>
      </c>
      <c r="C3529" s="4" t="s">
        <v>62</v>
      </c>
      <c r="D3529" s="4" t="s">
        <v>264</v>
      </c>
      <c r="E3529" s="4" t="s">
        <v>1644</v>
      </c>
      <c r="F3529" s="5">
        <v>44182</v>
      </c>
      <c r="G3529" s="4">
        <v>1</v>
      </c>
      <c r="H3529" s="11">
        <f>VLOOKUP(B3529,[1]!Product_Data[#Data],4,0)</f>
        <v>2294</v>
      </c>
      <c r="I3529" s="11">
        <f>VLOOKUP(B3529,[1]!Product_Data[#Data],3,0)</f>
        <v>1399</v>
      </c>
      <c r="J3529" s="11">
        <f t="shared" si="333"/>
        <v>1399</v>
      </c>
      <c r="K3529" s="11">
        <f t="shared" si="334"/>
        <v>2294</v>
      </c>
      <c r="L3529" s="11">
        <f t="shared" si="335"/>
        <v>895</v>
      </c>
      <c r="M3529" t="str">
        <f>VLOOKUP(C3529,[1]!Location_Data[#Data],2,0)</f>
        <v>Fairfield</v>
      </c>
      <c r="N3529" t="str">
        <f>VLOOKUP(D3529,[1]!Salespeople_Data[#Data],2,0)</f>
        <v>Ernest Wheeler</v>
      </c>
      <c r="O3529" t="str">
        <f>VLOOKUP(E3529,[1]!Customer_Data[#Data],2,0)</f>
        <v>Kenneth Dunn</v>
      </c>
      <c r="P3529" s="15">
        <f t="shared" si="330"/>
        <v>5</v>
      </c>
      <c r="Q3529">
        <f t="shared" si="331"/>
        <v>12</v>
      </c>
      <c r="R3529">
        <f t="shared" si="332"/>
        <v>2020</v>
      </c>
    </row>
    <row r="3530" spans="1:18" x14ac:dyDescent="0.25">
      <c r="A3530" s="2" t="s">
        <v>4543</v>
      </c>
      <c r="B3530" s="2" t="s">
        <v>13</v>
      </c>
      <c r="C3530" s="2" t="s">
        <v>249</v>
      </c>
      <c r="D3530" s="2" t="s">
        <v>250</v>
      </c>
      <c r="E3530" s="2" t="s">
        <v>493</v>
      </c>
      <c r="F3530" s="3">
        <v>44011</v>
      </c>
      <c r="G3530" s="2">
        <v>4</v>
      </c>
      <c r="H3530" s="11">
        <f>VLOOKUP(B3530,[1]!Product_Data[#Data],4,0)</f>
        <v>1022</v>
      </c>
      <c r="I3530" s="11">
        <f>VLOOKUP(B3530,[1]!Product_Data[#Data],3,0)</f>
        <v>818</v>
      </c>
      <c r="J3530" s="11">
        <f t="shared" si="333"/>
        <v>3272</v>
      </c>
      <c r="K3530" s="11">
        <f t="shared" si="334"/>
        <v>4088</v>
      </c>
      <c r="L3530" s="11">
        <f t="shared" si="335"/>
        <v>816</v>
      </c>
      <c r="M3530" t="str">
        <f>VLOOKUP(C3530,[1]!Location_Data[#Data],2,0)</f>
        <v>Roseville</v>
      </c>
      <c r="N3530" t="str">
        <f>VLOOKUP(D3530,[1]!Salespeople_Data[#Data],2,0)</f>
        <v>Martin Carr</v>
      </c>
      <c r="O3530" t="str">
        <f>VLOOKUP(E3530,[1]!Customer_Data[#Data],2,0)</f>
        <v>Martin Reyes</v>
      </c>
      <c r="P3530" s="15">
        <f t="shared" si="330"/>
        <v>2</v>
      </c>
      <c r="Q3530">
        <f t="shared" si="331"/>
        <v>6</v>
      </c>
      <c r="R3530">
        <f t="shared" si="332"/>
        <v>2020</v>
      </c>
    </row>
    <row r="3531" spans="1:18" x14ac:dyDescent="0.25">
      <c r="A3531" s="4" t="s">
        <v>4544</v>
      </c>
      <c r="B3531" s="4" t="s">
        <v>325</v>
      </c>
      <c r="C3531" s="4" t="s">
        <v>48</v>
      </c>
      <c r="D3531" s="4" t="s">
        <v>101</v>
      </c>
      <c r="E3531" s="4" t="s">
        <v>1745</v>
      </c>
      <c r="F3531" s="5">
        <v>43962</v>
      </c>
      <c r="G3531" s="4">
        <v>4</v>
      </c>
      <c r="H3531" s="11">
        <f>VLOOKUP(B3531,[1]!Product_Data[#Data],4,0)</f>
        <v>1526</v>
      </c>
      <c r="I3531" s="11">
        <f>VLOOKUP(B3531,[1]!Product_Data[#Data],3,0)</f>
        <v>1251</v>
      </c>
      <c r="J3531" s="11">
        <f t="shared" si="333"/>
        <v>5004</v>
      </c>
      <c r="K3531" s="11">
        <f t="shared" si="334"/>
        <v>6104</v>
      </c>
      <c r="L3531" s="11">
        <f t="shared" si="335"/>
        <v>1100</v>
      </c>
      <c r="M3531" t="str">
        <f>VLOOKUP(C3531,[1]!Location_Data[#Data],2,0)</f>
        <v>Rialto</v>
      </c>
      <c r="N3531" t="str">
        <f>VLOOKUP(D3531,[1]!Salespeople_Data[#Data],2,0)</f>
        <v>Scott Clark</v>
      </c>
      <c r="O3531" t="str">
        <f>VLOOKUP(E3531,[1]!Customer_Data[#Data],2,0)</f>
        <v>Eugene Scott</v>
      </c>
      <c r="P3531" s="15">
        <f t="shared" si="330"/>
        <v>2</v>
      </c>
      <c r="Q3531">
        <f t="shared" si="331"/>
        <v>5</v>
      </c>
      <c r="R3531">
        <f t="shared" si="332"/>
        <v>2020</v>
      </c>
    </row>
    <row r="3532" spans="1:18" x14ac:dyDescent="0.25">
      <c r="A3532" s="2" t="s">
        <v>4545</v>
      </c>
      <c r="B3532" s="2" t="s">
        <v>189</v>
      </c>
      <c r="C3532" s="2" t="s">
        <v>331</v>
      </c>
      <c r="D3532" s="2" t="s">
        <v>359</v>
      </c>
      <c r="E3532" s="2" t="s">
        <v>2759</v>
      </c>
      <c r="F3532" s="3">
        <v>43931</v>
      </c>
      <c r="G3532" s="2">
        <v>2</v>
      </c>
      <c r="H3532" s="11">
        <f>VLOOKUP(B3532,[1]!Product_Data[#Data],4,0)</f>
        <v>1783</v>
      </c>
      <c r="I3532" s="11">
        <f>VLOOKUP(B3532,[1]!Product_Data[#Data],3,0)</f>
        <v>1516</v>
      </c>
      <c r="J3532" s="11">
        <f t="shared" si="333"/>
        <v>3032</v>
      </c>
      <c r="K3532" s="11">
        <f t="shared" si="334"/>
        <v>3566</v>
      </c>
      <c r="L3532" s="11">
        <f t="shared" si="335"/>
        <v>534</v>
      </c>
      <c r="M3532" t="str">
        <f>VLOOKUP(C3532,[1]!Location_Data[#Data],2,0)</f>
        <v>Sunnyvale</v>
      </c>
      <c r="N3532" t="str">
        <f>VLOOKUP(D3532,[1]!Salespeople_Data[#Data],2,0)</f>
        <v>Eugene Holmes</v>
      </c>
      <c r="O3532" t="str">
        <f>VLOOKUP(E3532,[1]!Customer_Data[#Data],2,0)</f>
        <v>Donald Morris</v>
      </c>
      <c r="P3532" s="15">
        <f t="shared" si="330"/>
        <v>6</v>
      </c>
      <c r="Q3532">
        <f t="shared" si="331"/>
        <v>4</v>
      </c>
      <c r="R3532">
        <f t="shared" si="332"/>
        <v>2020</v>
      </c>
    </row>
    <row r="3533" spans="1:18" x14ac:dyDescent="0.25">
      <c r="A3533" s="4" t="s">
        <v>4546</v>
      </c>
      <c r="B3533" s="4" t="s">
        <v>340</v>
      </c>
      <c r="C3533" s="4" t="s">
        <v>48</v>
      </c>
      <c r="D3533" s="4" t="s">
        <v>40</v>
      </c>
      <c r="E3533" s="4" t="s">
        <v>1150</v>
      </c>
      <c r="F3533" s="5">
        <v>44011</v>
      </c>
      <c r="G3533" s="4">
        <v>1</v>
      </c>
      <c r="H3533" s="11">
        <f>VLOOKUP(B3533,[1]!Product_Data[#Data],4,0)</f>
        <v>1967</v>
      </c>
      <c r="I3533" s="11">
        <f>VLOOKUP(B3533,[1]!Product_Data[#Data],3,0)</f>
        <v>1397</v>
      </c>
      <c r="J3533" s="11">
        <f t="shared" si="333"/>
        <v>1397</v>
      </c>
      <c r="K3533" s="11">
        <f t="shared" si="334"/>
        <v>1967</v>
      </c>
      <c r="L3533" s="11">
        <f t="shared" si="335"/>
        <v>570</v>
      </c>
      <c r="M3533" t="str">
        <f>VLOOKUP(C3533,[1]!Location_Data[#Data],2,0)</f>
        <v>Rialto</v>
      </c>
      <c r="N3533" t="str">
        <f>VLOOKUP(D3533,[1]!Salespeople_Data[#Data],2,0)</f>
        <v>Brian Hansen</v>
      </c>
      <c r="O3533" t="str">
        <f>VLOOKUP(E3533,[1]!Customer_Data[#Data],2,0)</f>
        <v>Peter Gilbert</v>
      </c>
      <c r="P3533" s="15">
        <f t="shared" si="330"/>
        <v>2</v>
      </c>
      <c r="Q3533">
        <f t="shared" si="331"/>
        <v>6</v>
      </c>
      <c r="R3533">
        <f t="shared" si="332"/>
        <v>2020</v>
      </c>
    </row>
    <row r="3534" spans="1:18" x14ac:dyDescent="0.25">
      <c r="A3534" s="2" t="s">
        <v>4547</v>
      </c>
      <c r="B3534" s="2" t="s">
        <v>361</v>
      </c>
      <c r="C3534" s="2" t="s">
        <v>596</v>
      </c>
      <c r="D3534" s="2" t="s">
        <v>447</v>
      </c>
      <c r="E3534" s="2" t="s">
        <v>2133</v>
      </c>
      <c r="F3534" s="3">
        <v>43934</v>
      </c>
      <c r="G3534" s="2">
        <v>1</v>
      </c>
      <c r="H3534" s="11">
        <f>VLOOKUP(B3534,[1]!Product_Data[#Data],4,0)</f>
        <v>1338</v>
      </c>
      <c r="I3534" s="11">
        <f>VLOOKUP(B3534,[1]!Product_Data[#Data],3,0)</f>
        <v>682</v>
      </c>
      <c r="J3534" s="11">
        <f t="shared" si="333"/>
        <v>682</v>
      </c>
      <c r="K3534" s="11">
        <f t="shared" si="334"/>
        <v>1338</v>
      </c>
      <c r="L3534" s="11">
        <f t="shared" si="335"/>
        <v>656</v>
      </c>
      <c r="M3534" t="str">
        <f>VLOOKUP(C3534,[1]!Location_Data[#Data],2,0)</f>
        <v>Fremont</v>
      </c>
      <c r="N3534" t="str">
        <f>VLOOKUP(D3534,[1]!Salespeople_Data[#Data],2,0)</f>
        <v>Howard Sims</v>
      </c>
      <c r="O3534" t="str">
        <f>VLOOKUP(E3534,[1]!Customer_Data[#Data],2,0)</f>
        <v>Willie Mason</v>
      </c>
      <c r="P3534" s="15">
        <f t="shared" si="330"/>
        <v>2</v>
      </c>
      <c r="Q3534">
        <f t="shared" si="331"/>
        <v>4</v>
      </c>
      <c r="R3534">
        <f t="shared" si="332"/>
        <v>2020</v>
      </c>
    </row>
    <row r="3535" spans="1:18" x14ac:dyDescent="0.25">
      <c r="A3535" s="4" t="s">
        <v>4548</v>
      </c>
      <c r="B3535" s="4" t="s">
        <v>245</v>
      </c>
      <c r="C3535" s="4" t="s">
        <v>527</v>
      </c>
      <c r="D3535" s="4" t="s">
        <v>96</v>
      </c>
      <c r="E3535" s="4" t="s">
        <v>1299</v>
      </c>
      <c r="F3535" s="5">
        <v>43869</v>
      </c>
      <c r="G3535" s="4">
        <v>2</v>
      </c>
      <c r="H3535" s="11">
        <f>VLOOKUP(B3535,[1]!Product_Data[#Data],4,0)</f>
        <v>818</v>
      </c>
      <c r="I3535" s="11">
        <f>VLOOKUP(B3535,[1]!Product_Data[#Data],3,0)</f>
        <v>450</v>
      </c>
      <c r="J3535" s="11">
        <f t="shared" si="333"/>
        <v>900</v>
      </c>
      <c r="K3535" s="11">
        <f t="shared" si="334"/>
        <v>1636</v>
      </c>
      <c r="L3535" s="11">
        <f t="shared" si="335"/>
        <v>736</v>
      </c>
      <c r="M3535" t="str">
        <f>VLOOKUP(C3535,[1]!Location_Data[#Data],2,0)</f>
        <v>Stockton</v>
      </c>
      <c r="N3535" t="str">
        <f>VLOOKUP(D3535,[1]!Salespeople_Data[#Data],2,0)</f>
        <v>Brian Thomas</v>
      </c>
      <c r="O3535" t="str">
        <f>VLOOKUP(E3535,[1]!Customer_Data[#Data],2,0)</f>
        <v>Christopher Matthews</v>
      </c>
      <c r="P3535" s="15">
        <f t="shared" si="330"/>
        <v>7</v>
      </c>
      <c r="Q3535">
        <f t="shared" si="331"/>
        <v>2</v>
      </c>
      <c r="R3535">
        <f t="shared" si="332"/>
        <v>2020</v>
      </c>
    </row>
    <row r="3536" spans="1:18" x14ac:dyDescent="0.25">
      <c r="A3536" s="2" t="s">
        <v>4549</v>
      </c>
      <c r="B3536" s="2" t="s">
        <v>228</v>
      </c>
      <c r="C3536" s="2" t="s">
        <v>39</v>
      </c>
      <c r="D3536" s="2" t="s">
        <v>91</v>
      </c>
      <c r="E3536" s="2" t="s">
        <v>589</v>
      </c>
      <c r="F3536" s="3">
        <v>44151</v>
      </c>
      <c r="G3536" s="2">
        <v>2</v>
      </c>
      <c r="H3536" s="11">
        <f>VLOOKUP(B3536,[1]!Product_Data[#Data],4,0)</f>
        <v>1862</v>
      </c>
      <c r="I3536" s="11">
        <f>VLOOKUP(B3536,[1]!Product_Data[#Data],3,0)</f>
        <v>1173</v>
      </c>
      <c r="J3536" s="11">
        <f t="shared" si="333"/>
        <v>2346</v>
      </c>
      <c r="K3536" s="11">
        <f t="shared" si="334"/>
        <v>3724</v>
      </c>
      <c r="L3536" s="11">
        <f t="shared" si="335"/>
        <v>1378</v>
      </c>
      <c r="M3536" t="str">
        <f>VLOOKUP(C3536,[1]!Location_Data[#Data],2,0)</f>
        <v>Oceanside</v>
      </c>
      <c r="N3536" t="str">
        <f>VLOOKUP(D3536,[1]!Salespeople_Data[#Data],2,0)</f>
        <v>Howard Gardner</v>
      </c>
      <c r="O3536" t="str">
        <f>VLOOKUP(E3536,[1]!Customer_Data[#Data],2,0)</f>
        <v>Christopher Hudson</v>
      </c>
      <c r="P3536" s="15">
        <f t="shared" si="330"/>
        <v>2</v>
      </c>
      <c r="Q3536">
        <f t="shared" si="331"/>
        <v>11</v>
      </c>
      <c r="R3536">
        <f t="shared" si="332"/>
        <v>2020</v>
      </c>
    </row>
    <row r="3537" spans="1:18" x14ac:dyDescent="0.25">
      <c r="A3537" s="4" t="s">
        <v>4550</v>
      </c>
      <c r="B3537" s="4" t="s">
        <v>125</v>
      </c>
      <c r="C3537" s="4" t="s">
        <v>355</v>
      </c>
      <c r="D3537" s="4" t="s">
        <v>146</v>
      </c>
      <c r="E3537" s="4" t="s">
        <v>779</v>
      </c>
      <c r="F3537" s="5">
        <v>43883</v>
      </c>
      <c r="G3537" s="4">
        <v>1</v>
      </c>
      <c r="H3537" s="11">
        <f>VLOOKUP(B3537,[1]!Product_Data[#Data],4,0)</f>
        <v>1826</v>
      </c>
      <c r="I3537" s="11">
        <f>VLOOKUP(B3537,[1]!Product_Data[#Data],3,0)</f>
        <v>1443</v>
      </c>
      <c r="J3537" s="11">
        <f t="shared" si="333"/>
        <v>1443</v>
      </c>
      <c r="K3537" s="11">
        <f t="shared" si="334"/>
        <v>1826</v>
      </c>
      <c r="L3537" s="11">
        <f t="shared" si="335"/>
        <v>383</v>
      </c>
      <c r="M3537" t="str">
        <f>VLOOKUP(C3537,[1]!Location_Data[#Data],2,0)</f>
        <v>Burbank</v>
      </c>
      <c r="N3537" t="str">
        <f>VLOOKUP(D3537,[1]!Salespeople_Data[#Data],2,0)</f>
        <v>Carl Elliott</v>
      </c>
      <c r="O3537" t="str">
        <f>VLOOKUP(E3537,[1]!Customer_Data[#Data],2,0)</f>
        <v>Matthew Walker</v>
      </c>
      <c r="P3537" s="15">
        <f t="shared" si="330"/>
        <v>7</v>
      </c>
      <c r="Q3537">
        <f t="shared" si="331"/>
        <v>2</v>
      </c>
      <c r="R3537">
        <f t="shared" si="332"/>
        <v>2020</v>
      </c>
    </row>
    <row r="3538" spans="1:18" x14ac:dyDescent="0.25">
      <c r="A3538" s="2" t="s">
        <v>4551</v>
      </c>
      <c r="B3538" s="2" t="s">
        <v>164</v>
      </c>
      <c r="C3538" s="2" t="s">
        <v>186</v>
      </c>
      <c r="D3538" s="2" t="s">
        <v>49</v>
      </c>
      <c r="E3538" s="2" t="s">
        <v>865</v>
      </c>
      <c r="F3538" s="3">
        <v>43936</v>
      </c>
      <c r="G3538" s="2">
        <v>1</v>
      </c>
      <c r="H3538" s="11">
        <f>VLOOKUP(B3538,[1]!Product_Data[#Data],4,0)</f>
        <v>637</v>
      </c>
      <c r="I3538" s="11">
        <f>VLOOKUP(B3538,[1]!Product_Data[#Data],3,0)</f>
        <v>389</v>
      </c>
      <c r="J3538" s="11">
        <f t="shared" si="333"/>
        <v>389</v>
      </c>
      <c r="K3538" s="11">
        <f t="shared" si="334"/>
        <v>637</v>
      </c>
      <c r="L3538" s="11">
        <f t="shared" si="335"/>
        <v>248</v>
      </c>
      <c r="M3538" t="str">
        <f>VLOOKUP(C3538,[1]!Location_Data[#Data],2,0)</f>
        <v>Riverside</v>
      </c>
      <c r="N3538" t="str">
        <f>VLOOKUP(D3538,[1]!Salespeople_Data[#Data],2,0)</f>
        <v>Walter Cook</v>
      </c>
      <c r="O3538" t="str">
        <f>VLOOKUP(E3538,[1]!Customer_Data[#Data],2,0)</f>
        <v>Aaron Cruz</v>
      </c>
      <c r="P3538" s="15">
        <f t="shared" si="330"/>
        <v>4</v>
      </c>
      <c r="Q3538">
        <f t="shared" si="331"/>
        <v>4</v>
      </c>
      <c r="R3538">
        <f t="shared" si="332"/>
        <v>2020</v>
      </c>
    </row>
    <row r="3539" spans="1:18" x14ac:dyDescent="0.25">
      <c r="A3539" s="4" t="s">
        <v>4552</v>
      </c>
      <c r="B3539" s="4" t="s">
        <v>252</v>
      </c>
      <c r="C3539" s="4" t="s">
        <v>120</v>
      </c>
      <c r="D3539" s="4" t="s">
        <v>269</v>
      </c>
      <c r="E3539" s="4" t="s">
        <v>2657</v>
      </c>
      <c r="F3539" s="5">
        <v>43879</v>
      </c>
      <c r="G3539" s="4">
        <v>1</v>
      </c>
      <c r="H3539" s="11">
        <f>VLOOKUP(B3539,[1]!Product_Data[#Data],4,0)</f>
        <v>1899</v>
      </c>
      <c r="I3539" s="11">
        <f>VLOOKUP(B3539,[1]!Product_Data[#Data],3,0)</f>
        <v>1044</v>
      </c>
      <c r="J3539" s="11">
        <f t="shared" si="333"/>
        <v>1044</v>
      </c>
      <c r="K3539" s="11">
        <f t="shared" si="334"/>
        <v>1899</v>
      </c>
      <c r="L3539" s="11">
        <f t="shared" si="335"/>
        <v>855</v>
      </c>
      <c r="M3539" t="str">
        <f>VLOOKUP(C3539,[1]!Location_Data[#Data],2,0)</f>
        <v>Elk Grove</v>
      </c>
      <c r="N3539" t="str">
        <f>VLOOKUP(D3539,[1]!Salespeople_Data[#Data],2,0)</f>
        <v>Kevin Butler</v>
      </c>
      <c r="O3539" t="str">
        <f>VLOOKUP(E3539,[1]!Customer_Data[#Data],2,0)</f>
        <v>Jonathan Reed</v>
      </c>
      <c r="P3539" s="15">
        <f t="shared" si="330"/>
        <v>3</v>
      </c>
      <c r="Q3539">
        <f t="shared" si="331"/>
        <v>2</v>
      </c>
      <c r="R3539">
        <f t="shared" si="332"/>
        <v>2020</v>
      </c>
    </row>
    <row r="3540" spans="1:18" x14ac:dyDescent="0.25">
      <c r="A3540" s="2" t="s">
        <v>4553</v>
      </c>
      <c r="B3540" s="2" t="s">
        <v>352</v>
      </c>
      <c r="C3540" s="2" t="s">
        <v>530</v>
      </c>
      <c r="D3540" s="2" t="s">
        <v>308</v>
      </c>
      <c r="E3540" s="2" t="s">
        <v>3699</v>
      </c>
      <c r="F3540" s="3">
        <v>44052</v>
      </c>
      <c r="G3540" s="2">
        <v>2</v>
      </c>
      <c r="H3540" s="11">
        <f>VLOOKUP(B3540,[1]!Product_Data[#Data],4,0)</f>
        <v>203</v>
      </c>
      <c r="I3540" s="11">
        <f>VLOOKUP(B3540,[1]!Product_Data[#Data],3,0)</f>
        <v>154</v>
      </c>
      <c r="J3540" s="11">
        <f t="shared" si="333"/>
        <v>308</v>
      </c>
      <c r="K3540" s="11">
        <f t="shared" si="334"/>
        <v>406</v>
      </c>
      <c r="L3540" s="11">
        <f t="shared" si="335"/>
        <v>98</v>
      </c>
      <c r="M3540" t="str">
        <f>VLOOKUP(C3540,[1]!Location_Data[#Data],2,0)</f>
        <v>San Buenaventura (Ventura)</v>
      </c>
      <c r="N3540" t="str">
        <f>VLOOKUP(D3540,[1]!Salespeople_Data[#Data],2,0)</f>
        <v>Fred Robertson</v>
      </c>
      <c r="O3540" t="str">
        <f>VLOOKUP(E3540,[1]!Customer_Data[#Data],2,0)</f>
        <v>Bruce King</v>
      </c>
      <c r="P3540" s="15">
        <f t="shared" si="330"/>
        <v>1</v>
      </c>
      <c r="Q3540">
        <f t="shared" si="331"/>
        <v>8</v>
      </c>
      <c r="R3540">
        <f t="shared" si="332"/>
        <v>2020</v>
      </c>
    </row>
    <row r="3541" spans="1:18" x14ac:dyDescent="0.25">
      <c r="A3541" s="4" t="s">
        <v>4554</v>
      </c>
      <c r="B3541" s="4" t="s">
        <v>228</v>
      </c>
      <c r="C3541" s="4" t="s">
        <v>253</v>
      </c>
      <c r="D3541" s="4" t="s">
        <v>447</v>
      </c>
      <c r="E3541" s="4" t="s">
        <v>4208</v>
      </c>
      <c r="F3541" s="5">
        <v>44014</v>
      </c>
      <c r="G3541" s="4">
        <v>3</v>
      </c>
      <c r="H3541" s="11">
        <f>VLOOKUP(B3541,[1]!Product_Data[#Data],4,0)</f>
        <v>1862</v>
      </c>
      <c r="I3541" s="11">
        <f>VLOOKUP(B3541,[1]!Product_Data[#Data],3,0)</f>
        <v>1173</v>
      </c>
      <c r="J3541" s="11">
        <f t="shared" si="333"/>
        <v>3519</v>
      </c>
      <c r="K3541" s="11">
        <f t="shared" si="334"/>
        <v>5586</v>
      </c>
      <c r="L3541" s="11">
        <f t="shared" si="335"/>
        <v>2067</v>
      </c>
      <c r="M3541" t="str">
        <f>VLOOKUP(C3541,[1]!Location_Data[#Data],2,0)</f>
        <v>Bakersfield</v>
      </c>
      <c r="N3541" t="str">
        <f>VLOOKUP(D3541,[1]!Salespeople_Data[#Data],2,0)</f>
        <v>Howard Sims</v>
      </c>
      <c r="O3541" t="str">
        <f>VLOOKUP(E3541,[1]!Customer_Data[#Data],2,0)</f>
        <v>Mark Kim</v>
      </c>
      <c r="P3541" s="15">
        <f t="shared" si="330"/>
        <v>5</v>
      </c>
      <c r="Q3541">
        <f t="shared" si="331"/>
        <v>7</v>
      </c>
      <c r="R3541">
        <f t="shared" si="332"/>
        <v>2020</v>
      </c>
    </row>
    <row r="3542" spans="1:18" x14ac:dyDescent="0.25">
      <c r="A3542" s="2" t="s">
        <v>4555</v>
      </c>
      <c r="B3542" s="2" t="s">
        <v>203</v>
      </c>
      <c r="C3542" s="2" t="s">
        <v>467</v>
      </c>
      <c r="D3542" s="2" t="s">
        <v>71</v>
      </c>
      <c r="E3542" s="2" t="s">
        <v>1997</v>
      </c>
      <c r="F3542" s="3">
        <v>43832</v>
      </c>
      <c r="G3542" s="2">
        <v>1</v>
      </c>
      <c r="H3542" s="11">
        <f>VLOOKUP(B3542,[1]!Product_Data[#Data],4,0)</f>
        <v>1414</v>
      </c>
      <c r="I3542" s="11">
        <f>VLOOKUP(B3542,[1]!Product_Data[#Data],3,0)</f>
        <v>962</v>
      </c>
      <c r="J3542" s="11">
        <f t="shared" si="333"/>
        <v>962</v>
      </c>
      <c r="K3542" s="11">
        <f t="shared" si="334"/>
        <v>1414</v>
      </c>
      <c r="L3542" s="11">
        <f t="shared" si="335"/>
        <v>452</v>
      </c>
      <c r="M3542" t="str">
        <f>VLOOKUP(C3542,[1]!Location_Data[#Data],2,0)</f>
        <v>Garden Grove</v>
      </c>
      <c r="N3542" t="str">
        <f>VLOOKUP(D3542,[1]!Salespeople_Data[#Data],2,0)</f>
        <v>Gary Rodriguez</v>
      </c>
      <c r="O3542" t="str">
        <f>VLOOKUP(E3542,[1]!Customer_Data[#Data],2,0)</f>
        <v>Todd Watson</v>
      </c>
      <c r="P3542" s="15">
        <f t="shared" si="330"/>
        <v>5</v>
      </c>
      <c r="Q3542">
        <f t="shared" si="331"/>
        <v>1</v>
      </c>
      <c r="R3542">
        <f t="shared" si="332"/>
        <v>2020</v>
      </c>
    </row>
    <row r="3543" spans="1:18" x14ac:dyDescent="0.25">
      <c r="A3543" s="4" t="s">
        <v>4556</v>
      </c>
      <c r="B3543" s="4" t="s">
        <v>155</v>
      </c>
      <c r="C3543" s="4" t="s">
        <v>66</v>
      </c>
      <c r="D3543" s="4" t="s">
        <v>264</v>
      </c>
      <c r="E3543" s="4" t="s">
        <v>1497</v>
      </c>
      <c r="F3543" s="5">
        <v>43933</v>
      </c>
      <c r="G3543" s="4">
        <v>3</v>
      </c>
      <c r="H3543" s="11">
        <f>VLOOKUP(B3543,[1]!Product_Data[#Data],4,0)</f>
        <v>1353</v>
      </c>
      <c r="I3543" s="11">
        <f>VLOOKUP(B3543,[1]!Product_Data[#Data],3,0)</f>
        <v>947</v>
      </c>
      <c r="J3543" s="11">
        <f t="shared" si="333"/>
        <v>2841</v>
      </c>
      <c r="K3543" s="11">
        <f t="shared" si="334"/>
        <v>4059</v>
      </c>
      <c r="L3543" s="11">
        <f t="shared" si="335"/>
        <v>1218</v>
      </c>
      <c r="M3543" t="str">
        <f>VLOOKUP(C3543,[1]!Location_Data[#Data],2,0)</f>
        <v>Ontario</v>
      </c>
      <c r="N3543" t="str">
        <f>VLOOKUP(D3543,[1]!Salespeople_Data[#Data],2,0)</f>
        <v>Ernest Wheeler</v>
      </c>
      <c r="O3543" t="str">
        <f>VLOOKUP(E3543,[1]!Customer_Data[#Data],2,0)</f>
        <v>Philip Bailey</v>
      </c>
      <c r="P3543" s="15">
        <f t="shared" si="330"/>
        <v>1</v>
      </c>
      <c r="Q3543">
        <f t="shared" si="331"/>
        <v>4</v>
      </c>
      <c r="R3543">
        <f t="shared" si="332"/>
        <v>2020</v>
      </c>
    </row>
    <row r="3544" spans="1:18" x14ac:dyDescent="0.25">
      <c r="A3544" s="2" t="s">
        <v>4557</v>
      </c>
      <c r="B3544" s="2" t="s">
        <v>235</v>
      </c>
      <c r="C3544" s="2" t="s">
        <v>302</v>
      </c>
      <c r="D3544" s="2" t="s">
        <v>75</v>
      </c>
      <c r="E3544" s="2" t="s">
        <v>2373</v>
      </c>
      <c r="F3544" s="3">
        <v>44012</v>
      </c>
      <c r="G3544" s="2">
        <v>3</v>
      </c>
      <c r="H3544" s="11">
        <f>VLOOKUP(B3544,[1]!Product_Data[#Data],4,0)</f>
        <v>1887</v>
      </c>
      <c r="I3544" s="11">
        <f>VLOOKUP(B3544,[1]!Product_Data[#Data],3,0)</f>
        <v>1378</v>
      </c>
      <c r="J3544" s="11">
        <f t="shared" si="333"/>
        <v>4134</v>
      </c>
      <c r="K3544" s="11">
        <f t="shared" si="334"/>
        <v>5661</v>
      </c>
      <c r="L3544" s="11">
        <f t="shared" si="335"/>
        <v>1527</v>
      </c>
      <c r="M3544" t="str">
        <f>VLOOKUP(C3544,[1]!Location_Data[#Data],2,0)</f>
        <v>Santa Rosa</v>
      </c>
      <c r="N3544" t="str">
        <f>VLOOKUP(D3544,[1]!Salespeople_Data[#Data],2,0)</f>
        <v>Roger Robertson</v>
      </c>
      <c r="O3544" t="str">
        <f>VLOOKUP(E3544,[1]!Customer_Data[#Data],2,0)</f>
        <v>Shawn Scott</v>
      </c>
      <c r="P3544" s="15">
        <f t="shared" si="330"/>
        <v>3</v>
      </c>
      <c r="Q3544">
        <f t="shared" si="331"/>
        <v>6</v>
      </c>
      <c r="R3544">
        <f t="shared" si="332"/>
        <v>2020</v>
      </c>
    </row>
    <row r="3545" spans="1:18" x14ac:dyDescent="0.25">
      <c r="A3545" s="4" t="s">
        <v>4558</v>
      </c>
      <c r="B3545" s="4" t="s">
        <v>23</v>
      </c>
      <c r="C3545" s="4" t="s">
        <v>249</v>
      </c>
      <c r="D3545" s="4" t="s">
        <v>53</v>
      </c>
      <c r="E3545" s="4" t="s">
        <v>1370</v>
      </c>
      <c r="F3545" s="5">
        <v>44111</v>
      </c>
      <c r="G3545" s="4">
        <v>4</v>
      </c>
      <c r="H3545" s="11">
        <f>VLOOKUP(B3545,[1]!Product_Data[#Data],4,0)</f>
        <v>1052</v>
      </c>
      <c r="I3545" s="11">
        <f>VLOOKUP(B3545,[1]!Product_Data[#Data],3,0)</f>
        <v>589</v>
      </c>
      <c r="J3545" s="11">
        <f t="shared" si="333"/>
        <v>2356</v>
      </c>
      <c r="K3545" s="11">
        <f t="shared" si="334"/>
        <v>4208</v>
      </c>
      <c r="L3545" s="11">
        <f t="shared" si="335"/>
        <v>1852</v>
      </c>
      <c r="M3545" t="str">
        <f>VLOOKUP(C3545,[1]!Location_Data[#Data],2,0)</f>
        <v>Roseville</v>
      </c>
      <c r="N3545" t="str">
        <f>VLOOKUP(D3545,[1]!Salespeople_Data[#Data],2,0)</f>
        <v>Scott Mason</v>
      </c>
      <c r="O3545" t="str">
        <f>VLOOKUP(E3545,[1]!Customer_Data[#Data],2,0)</f>
        <v>Jason Ross</v>
      </c>
      <c r="P3545" s="15">
        <f t="shared" si="330"/>
        <v>4</v>
      </c>
      <c r="Q3545">
        <f t="shared" si="331"/>
        <v>10</v>
      </c>
      <c r="R3545">
        <f t="shared" si="332"/>
        <v>2020</v>
      </c>
    </row>
    <row r="3546" spans="1:18" x14ac:dyDescent="0.25">
      <c r="A3546" s="2" t="s">
        <v>4559</v>
      </c>
      <c r="B3546" s="2" t="s">
        <v>194</v>
      </c>
      <c r="C3546" s="2" t="s">
        <v>322</v>
      </c>
      <c r="D3546" s="2" t="s">
        <v>53</v>
      </c>
      <c r="E3546" s="2" t="s">
        <v>2191</v>
      </c>
      <c r="F3546" s="3">
        <v>44158</v>
      </c>
      <c r="G3546" s="2">
        <v>1</v>
      </c>
      <c r="H3546" s="11">
        <f>VLOOKUP(B3546,[1]!Product_Data[#Data],4,0)</f>
        <v>1278</v>
      </c>
      <c r="I3546" s="11">
        <f>VLOOKUP(B3546,[1]!Product_Data[#Data],3,0)</f>
        <v>665</v>
      </c>
      <c r="J3546" s="11">
        <f t="shared" si="333"/>
        <v>665</v>
      </c>
      <c r="K3546" s="11">
        <f t="shared" si="334"/>
        <v>1278</v>
      </c>
      <c r="L3546" s="11">
        <f t="shared" si="335"/>
        <v>613</v>
      </c>
      <c r="M3546" t="str">
        <f>VLOOKUP(C3546,[1]!Location_Data[#Data],2,0)</f>
        <v>Rancho Cucamonga</v>
      </c>
      <c r="N3546" t="str">
        <f>VLOOKUP(D3546,[1]!Salespeople_Data[#Data],2,0)</f>
        <v>Scott Mason</v>
      </c>
      <c r="O3546" t="str">
        <f>VLOOKUP(E3546,[1]!Customer_Data[#Data],2,0)</f>
        <v>Victor Gray</v>
      </c>
      <c r="P3546" s="15">
        <f t="shared" si="330"/>
        <v>2</v>
      </c>
      <c r="Q3546">
        <f t="shared" si="331"/>
        <v>11</v>
      </c>
      <c r="R3546">
        <f t="shared" si="332"/>
        <v>2020</v>
      </c>
    </row>
    <row r="3547" spans="1:18" x14ac:dyDescent="0.25">
      <c r="A3547" s="4" t="s">
        <v>4560</v>
      </c>
      <c r="B3547" s="4" t="s">
        <v>925</v>
      </c>
      <c r="C3547" s="4" t="s">
        <v>527</v>
      </c>
      <c r="D3547" s="4" t="s">
        <v>58</v>
      </c>
      <c r="E3547" s="4" t="s">
        <v>1252</v>
      </c>
      <c r="F3547" s="5">
        <v>43900</v>
      </c>
      <c r="G3547" s="4">
        <v>1</v>
      </c>
      <c r="H3547" s="11">
        <f>VLOOKUP(B3547,[1]!Product_Data[#Data],4,0)</f>
        <v>136</v>
      </c>
      <c r="I3547" s="11">
        <f>VLOOKUP(B3547,[1]!Product_Data[#Data],3,0)</f>
        <v>72</v>
      </c>
      <c r="J3547" s="11">
        <f t="shared" si="333"/>
        <v>72</v>
      </c>
      <c r="K3547" s="11">
        <f t="shared" si="334"/>
        <v>136</v>
      </c>
      <c r="L3547" s="11">
        <f t="shared" si="335"/>
        <v>64</v>
      </c>
      <c r="M3547" t="str">
        <f>VLOOKUP(C3547,[1]!Location_Data[#Data],2,0)</f>
        <v>Stockton</v>
      </c>
      <c r="N3547" t="str">
        <f>VLOOKUP(D3547,[1]!Salespeople_Data[#Data],2,0)</f>
        <v>Christopher Tucker</v>
      </c>
      <c r="O3547" t="str">
        <f>VLOOKUP(E3547,[1]!Customer_Data[#Data],2,0)</f>
        <v>Clarence Austin</v>
      </c>
      <c r="P3547" s="15">
        <f t="shared" si="330"/>
        <v>3</v>
      </c>
      <c r="Q3547">
        <f t="shared" si="331"/>
        <v>3</v>
      </c>
      <c r="R3547">
        <f t="shared" si="332"/>
        <v>2020</v>
      </c>
    </row>
    <row r="3548" spans="1:18" x14ac:dyDescent="0.25">
      <c r="A3548" s="2" t="s">
        <v>4561</v>
      </c>
      <c r="B3548" s="2" t="s">
        <v>164</v>
      </c>
      <c r="C3548" s="2" t="s">
        <v>268</v>
      </c>
      <c r="D3548" s="2" t="s">
        <v>146</v>
      </c>
      <c r="E3548" s="2" t="s">
        <v>2605</v>
      </c>
      <c r="F3548" s="3">
        <v>43909</v>
      </c>
      <c r="G3548" s="2">
        <v>4</v>
      </c>
      <c r="H3548" s="11">
        <f>VLOOKUP(B3548,[1]!Product_Data[#Data],4,0)</f>
        <v>637</v>
      </c>
      <c r="I3548" s="11">
        <f>VLOOKUP(B3548,[1]!Product_Data[#Data],3,0)</f>
        <v>389</v>
      </c>
      <c r="J3548" s="11">
        <f t="shared" si="333"/>
        <v>1556</v>
      </c>
      <c r="K3548" s="11">
        <f t="shared" si="334"/>
        <v>2548</v>
      </c>
      <c r="L3548" s="11">
        <f t="shared" si="335"/>
        <v>992</v>
      </c>
      <c r="M3548" t="str">
        <f>VLOOKUP(C3548,[1]!Location_Data[#Data],2,0)</f>
        <v>Murrieta</v>
      </c>
      <c r="N3548" t="str">
        <f>VLOOKUP(D3548,[1]!Salespeople_Data[#Data],2,0)</f>
        <v>Carl Elliott</v>
      </c>
      <c r="O3548" t="str">
        <f>VLOOKUP(E3548,[1]!Customer_Data[#Data],2,0)</f>
        <v>Robert Price</v>
      </c>
      <c r="P3548" s="15">
        <f t="shared" si="330"/>
        <v>5</v>
      </c>
      <c r="Q3548">
        <f t="shared" si="331"/>
        <v>3</v>
      </c>
      <c r="R3548">
        <f t="shared" si="332"/>
        <v>2020</v>
      </c>
    </row>
    <row r="3549" spans="1:18" x14ac:dyDescent="0.25">
      <c r="A3549" s="4" t="s">
        <v>4562</v>
      </c>
      <c r="B3549" s="4" t="s">
        <v>305</v>
      </c>
      <c r="C3549" s="4" t="s">
        <v>95</v>
      </c>
      <c r="D3549" s="4" t="s">
        <v>20</v>
      </c>
      <c r="E3549" s="4" t="s">
        <v>931</v>
      </c>
      <c r="F3549" s="5">
        <v>43910</v>
      </c>
      <c r="G3549" s="4">
        <v>1</v>
      </c>
      <c r="H3549" s="11">
        <f>VLOOKUP(B3549,[1]!Product_Data[#Data],4,0)</f>
        <v>504</v>
      </c>
      <c r="I3549" s="11">
        <f>VLOOKUP(B3549,[1]!Product_Data[#Data],3,0)</f>
        <v>408</v>
      </c>
      <c r="J3549" s="11">
        <f t="shared" si="333"/>
        <v>408</v>
      </c>
      <c r="K3549" s="11">
        <f t="shared" si="334"/>
        <v>504</v>
      </c>
      <c r="L3549" s="11">
        <f t="shared" si="335"/>
        <v>96</v>
      </c>
      <c r="M3549" t="str">
        <f>VLOOKUP(C3549,[1]!Location_Data[#Data],2,0)</f>
        <v>Fullerton</v>
      </c>
      <c r="N3549" t="str">
        <f>VLOOKUP(D3549,[1]!Salespeople_Data[#Data],2,0)</f>
        <v>Joshua Cook</v>
      </c>
      <c r="O3549" t="str">
        <f>VLOOKUP(E3549,[1]!Customer_Data[#Data],2,0)</f>
        <v>Joshua Collins</v>
      </c>
      <c r="P3549" s="15">
        <f t="shared" si="330"/>
        <v>6</v>
      </c>
      <c r="Q3549">
        <f t="shared" si="331"/>
        <v>3</v>
      </c>
      <c r="R3549">
        <f t="shared" si="332"/>
        <v>2020</v>
      </c>
    </row>
    <row r="3550" spans="1:18" x14ac:dyDescent="0.25">
      <c r="A3550" s="2" t="s">
        <v>4563</v>
      </c>
      <c r="B3550" s="2" t="s">
        <v>605</v>
      </c>
      <c r="C3550" s="2" t="s">
        <v>643</v>
      </c>
      <c r="D3550" s="2" t="s">
        <v>141</v>
      </c>
      <c r="E3550" s="2" t="s">
        <v>889</v>
      </c>
      <c r="F3550" s="3">
        <v>44098</v>
      </c>
      <c r="G3550" s="2">
        <v>1</v>
      </c>
      <c r="H3550" s="11">
        <f>VLOOKUP(B3550,[1]!Product_Data[#Data],4,0)</f>
        <v>913</v>
      </c>
      <c r="I3550" s="11">
        <f>VLOOKUP(B3550,[1]!Product_Data[#Data],3,0)</f>
        <v>584</v>
      </c>
      <c r="J3550" s="11">
        <f t="shared" si="333"/>
        <v>584</v>
      </c>
      <c r="K3550" s="11">
        <f t="shared" si="334"/>
        <v>913</v>
      </c>
      <c r="L3550" s="11">
        <f t="shared" si="335"/>
        <v>329</v>
      </c>
      <c r="M3550" t="str">
        <f>VLOOKUP(C3550,[1]!Location_Data[#Data],2,0)</f>
        <v>Hayward</v>
      </c>
      <c r="N3550" t="str">
        <f>VLOOKUP(D3550,[1]!Salespeople_Data[#Data],2,0)</f>
        <v>Arthur Mccoy</v>
      </c>
      <c r="O3550" t="str">
        <f>VLOOKUP(E3550,[1]!Customer_Data[#Data],2,0)</f>
        <v>Joe Bryant</v>
      </c>
      <c r="P3550" s="15">
        <f t="shared" si="330"/>
        <v>5</v>
      </c>
      <c r="Q3550">
        <f t="shared" si="331"/>
        <v>9</v>
      </c>
      <c r="R3550">
        <f t="shared" si="332"/>
        <v>2020</v>
      </c>
    </row>
    <row r="3551" spans="1:18" x14ac:dyDescent="0.25">
      <c r="A3551" s="4" t="s">
        <v>4564</v>
      </c>
      <c r="B3551" s="4" t="s">
        <v>203</v>
      </c>
      <c r="C3551" s="4" t="s">
        <v>253</v>
      </c>
      <c r="D3551" s="4" t="s">
        <v>20</v>
      </c>
      <c r="E3551" s="4" t="s">
        <v>470</v>
      </c>
      <c r="F3551" s="5">
        <v>44176</v>
      </c>
      <c r="G3551" s="4">
        <v>3</v>
      </c>
      <c r="H3551" s="11">
        <f>VLOOKUP(B3551,[1]!Product_Data[#Data],4,0)</f>
        <v>1414</v>
      </c>
      <c r="I3551" s="11">
        <f>VLOOKUP(B3551,[1]!Product_Data[#Data],3,0)</f>
        <v>962</v>
      </c>
      <c r="J3551" s="11">
        <f t="shared" si="333"/>
        <v>2886</v>
      </c>
      <c r="K3551" s="11">
        <f t="shared" si="334"/>
        <v>4242</v>
      </c>
      <c r="L3551" s="11">
        <f t="shared" si="335"/>
        <v>1356</v>
      </c>
      <c r="M3551" t="str">
        <f>VLOOKUP(C3551,[1]!Location_Data[#Data],2,0)</f>
        <v>Bakersfield</v>
      </c>
      <c r="N3551" t="str">
        <f>VLOOKUP(D3551,[1]!Salespeople_Data[#Data],2,0)</f>
        <v>Joshua Cook</v>
      </c>
      <c r="O3551" t="str">
        <f>VLOOKUP(E3551,[1]!Customer_Data[#Data],2,0)</f>
        <v>Fred Jenkins</v>
      </c>
      <c r="P3551" s="15">
        <f t="shared" si="330"/>
        <v>6</v>
      </c>
      <c r="Q3551">
        <f t="shared" si="331"/>
        <v>12</v>
      </c>
      <c r="R3551">
        <f t="shared" si="332"/>
        <v>2020</v>
      </c>
    </row>
    <row r="3552" spans="1:18" x14ac:dyDescent="0.25">
      <c r="A3552" s="2" t="s">
        <v>4565</v>
      </c>
      <c r="B3552" s="2" t="s">
        <v>8</v>
      </c>
      <c r="C3552" s="2" t="s">
        <v>242</v>
      </c>
      <c r="D3552" s="2" t="s">
        <v>212</v>
      </c>
      <c r="E3552" s="2" t="s">
        <v>1077</v>
      </c>
      <c r="F3552" s="3">
        <v>44130</v>
      </c>
      <c r="G3552" s="2">
        <v>3</v>
      </c>
      <c r="H3552" s="11">
        <f>VLOOKUP(B3552,[1]!Product_Data[#Data],4,0)</f>
        <v>1522</v>
      </c>
      <c r="I3552" s="11">
        <f>VLOOKUP(B3552,[1]!Product_Data[#Data],3,0)</f>
        <v>791</v>
      </c>
      <c r="J3552" s="11">
        <f t="shared" si="333"/>
        <v>2373</v>
      </c>
      <c r="K3552" s="11">
        <f t="shared" si="334"/>
        <v>4566</v>
      </c>
      <c r="L3552" s="11">
        <f t="shared" si="335"/>
        <v>2193</v>
      </c>
      <c r="M3552" t="str">
        <f>VLOOKUP(C3552,[1]!Location_Data[#Data],2,0)</f>
        <v>Downey</v>
      </c>
      <c r="N3552" t="str">
        <f>VLOOKUP(D3552,[1]!Salespeople_Data[#Data],2,0)</f>
        <v>Ronald Reed</v>
      </c>
      <c r="O3552" t="str">
        <f>VLOOKUP(E3552,[1]!Customer_Data[#Data],2,0)</f>
        <v>Henry Diaz</v>
      </c>
      <c r="P3552" s="15">
        <f t="shared" si="330"/>
        <v>2</v>
      </c>
      <c r="Q3552">
        <f t="shared" si="331"/>
        <v>10</v>
      </c>
      <c r="R3552">
        <f t="shared" si="332"/>
        <v>2020</v>
      </c>
    </row>
    <row r="3553" spans="1:18" x14ac:dyDescent="0.25">
      <c r="A3553" s="4" t="s">
        <v>4566</v>
      </c>
      <c r="B3553" s="4" t="s">
        <v>553</v>
      </c>
      <c r="C3553" s="4" t="s">
        <v>355</v>
      </c>
      <c r="D3553" s="4" t="s">
        <v>413</v>
      </c>
      <c r="E3553" s="4" t="s">
        <v>1577</v>
      </c>
      <c r="F3553" s="5">
        <v>43999</v>
      </c>
      <c r="G3553" s="4">
        <v>2</v>
      </c>
      <c r="H3553" s="11">
        <f>VLOOKUP(B3553,[1]!Product_Data[#Data],4,0)</f>
        <v>1798</v>
      </c>
      <c r="I3553" s="11">
        <f>VLOOKUP(B3553,[1]!Product_Data[#Data],3,0)</f>
        <v>971</v>
      </c>
      <c r="J3553" s="11">
        <f t="shared" si="333"/>
        <v>1942</v>
      </c>
      <c r="K3553" s="11">
        <f t="shared" si="334"/>
        <v>3596</v>
      </c>
      <c r="L3553" s="11">
        <f t="shared" si="335"/>
        <v>1654</v>
      </c>
      <c r="M3553" t="str">
        <f>VLOOKUP(C3553,[1]!Location_Data[#Data],2,0)</f>
        <v>Burbank</v>
      </c>
      <c r="N3553" t="str">
        <f>VLOOKUP(D3553,[1]!Salespeople_Data[#Data],2,0)</f>
        <v>Kenneth Bradley</v>
      </c>
      <c r="O3553" t="str">
        <f>VLOOKUP(E3553,[1]!Customer_Data[#Data],2,0)</f>
        <v>Kevin Wood</v>
      </c>
      <c r="P3553" s="15">
        <f t="shared" si="330"/>
        <v>4</v>
      </c>
      <c r="Q3553">
        <f t="shared" si="331"/>
        <v>6</v>
      </c>
      <c r="R3553">
        <f t="shared" si="332"/>
        <v>2020</v>
      </c>
    </row>
    <row r="3554" spans="1:18" x14ac:dyDescent="0.25">
      <c r="A3554" s="2" t="s">
        <v>4567</v>
      </c>
      <c r="B3554" s="2" t="s">
        <v>495</v>
      </c>
      <c r="C3554" s="2" t="s">
        <v>215</v>
      </c>
      <c r="D3554" s="2" t="s">
        <v>178</v>
      </c>
      <c r="E3554" s="2" t="s">
        <v>1758</v>
      </c>
      <c r="F3554" s="3">
        <v>44051</v>
      </c>
      <c r="G3554" s="2">
        <v>2</v>
      </c>
      <c r="H3554" s="11">
        <f>VLOOKUP(B3554,[1]!Product_Data[#Data],4,0)</f>
        <v>1467</v>
      </c>
      <c r="I3554" s="11">
        <f>VLOOKUP(B3554,[1]!Product_Data[#Data],3,0)</f>
        <v>807</v>
      </c>
      <c r="J3554" s="11">
        <f t="shared" si="333"/>
        <v>1614</v>
      </c>
      <c r="K3554" s="11">
        <f t="shared" si="334"/>
        <v>2934</v>
      </c>
      <c r="L3554" s="11">
        <f t="shared" si="335"/>
        <v>1320</v>
      </c>
      <c r="M3554" t="str">
        <f>VLOOKUP(C3554,[1]!Location_Data[#Data],2,0)</f>
        <v>El Cajon</v>
      </c>
      <c r="N3554" t="str">
        <f>VLOOKUP(D3554,[1]!Salespeople_Data[#Data],2,0)</f>
        <v>Joshua Taylor</v>
      </c>
      <c r="O3554" t="str">
        <f>VLOOKUP(E3554,[1]!Customer_Data[#Data],2,0)</f>
        <v>Lawrence Kelly</v>
      </c>
      <c r="P3554" s="15">
        <f t="shared" si="330"/>
        <v>7</v>
      </c>
      <c r="Q3554">
        <f t="shared" si="331"/>
        <v>8</v>
      </c>
      <c r="R3554">
        <f t="shared" si="332"/>
        <v>2020</v>
      </c>
    </row>
    <row r="3555" spans="1:18" x14ac:dyDescent="0.25">
      <c r="A3555" s="4" t="s">
        <v>4568</v>
      </c>
      <c r="B3555" s="4" t="s">
        <v>23</v>
      </c>
      <c r="C3555" s="4" t="s">
        <v>149</v>
      </c>
      <c r="D3555" s="4" t="s">
        <v>178</v>
      </c>
      <c r="E3555" s="4" t="s">
        <v>1118</v>
      </c>
      <c r="F3555" s="5">
        <v>44184</v>
      </c>
      <c r="G3555" s="4">
        <v>3</v>
      </c>
      <c r="H3555" s="11">
        <f>VLOOKUP(B3555,[1]!Product_Data[#Data],4,0)</f>
        <v>1052</v>
      </c>
      <c r="I3555" s="11">
        <f>VLOOKUP(B3555,[1]!Product_Data[#Data],3,0)</f>
        <v>589</v>
      </c>
      <c r="J3555" s="11">
        <f t="shared" si="333"/>
        <v>1767</v>
      </c>
      <c r="K3555" s="11">
        <f t="shared" si="334"/>
        <v>3156</v>
      </c>
      <c r="L3555" s="11">
        <f t="shared" si="335"/>
        <v>1389</v>
      </c>
      <c r="M3555" t="str">
        <f>VLOOKUP(C3555,[1]!Location_Data[#Data],2,0)</f>
        <v>Antioch</v>
      </c>
      <c r="N3555" t="str">
        <f>VLOOKUP(D3555,[1]!Salespeople_Data[#Data],2,0)</f>
        <v>Joshua Taylor</v>
      </c>
      <c r="O3555" t="str">
        <f>VLOOKUP(E3555,[1]!Customer_Data[#Data],2,0)</f>
        <v>Willie Day</v>
      </c>
      <c r="P3555" s="15">
        <f t="shared" si="330"/>
        <v>7</v>
      </c>
      <c r="Q3555">
        <f t="shared" si="331"/>
        <v>12</v>
      </c>
      <c r="R3555">
        <f t="shared" si="332"/>
        <v>2020</v>
      </c>
    </row>
    <row r="3556" spans="1:18" x14ac:dyDescent="0.25">
      <c r="A3556" s="2" t="s">
        <v>4569</v>
      </c>
      <c r="B3556" s="2" t="s">
        <v>203</v>
      </c>
      <c r="C3556" s="2" t="s">
        <v>14</v>
      </c>
      <c r="D3556" s="2" t="s">
        <v>63</v>
      </c>
      <c r="E3556" s="2" t="s">
        <v>84</v>
      </c>
      <c r="F3556" s="3">
        <v>44171</v>
      </c>
      <c r="G3556" s="2">
        <v>3</v>
      </c>
      <c r="H3556" s="11">
        <f>VLOOKUP(B3556,[1]!Product_Data[#Data],4,0)</f>
        <v>1414</v>
      </c>
      <c r="I3556" s="11">
        <f>VLOOKUP(B3556,[1]!Product_Data[#Data],3,0)</f>
        <v>962</v>
      </c>
      <c r="J3556" s="11">
        <f t="shared" si="333"/>
        <v>2886</v>
      </c>
      <c r="K3556" s="11">
        <f t="shared" si="334"/>
        <v>4242</v>
      </c>
      <c r="L3556" s="11">
        <f t="shared" si="335"/>
        <v>1356</v>
      </c>
      <c r="M3556" t="str">
        <f>VLOOKUP(C3556,[1]!Location_Data[#Data],2,0)</f>
        <v>Santa Clarita</v>
      </c>
      <c r="N3556" t="str">
        <f>VLOOKUP(D3556,[1]!Salespeople_Data[#Data],2,0)</f>
        <v>Jeremy Mendoza</v>
      </c>
      <c r="O3556" t="str">
        <f>VLOOKUP(E3556,[1]!Customer_Data[#Data],2,0)</f>
        <v>Brian Rice</v>
      </c>
      <c r="P3556" s="15">
        <f t="shared" si="330"/>
        <v>1</v>
      </c>
      <c r="Q3556">
        <f t="shared" si="331"/>
        <v>12</v>
      </c>
      <c r="R3556">
        <f t="shared" si="332"/>
        <v>2020</v>
      </c>
    </row>
    <row r="3557" spans="1:18" x14ac:dyDescent="0.25">
      <c r="A3557" s="4" t="s">
        <v>4570</v>
      </c>
      <c r="B3557" s="4" t="s">
        <v>263</v>
      </c>
      <c r="C3557" s="4" t="s">
        <v>145</v>
      </c>
      <c r="D3557" s="4" t="s">
        <v>75</v>
      </c>
      <c r="E3557" s="4" t="s">
        <v>1406</v>
      </c>
      <c r="F3557" s="5">
        <v>43999</v>
      </c>
      <c r="G3557" s="4">
        <v>1</v>
      </c>
      <c r="H3557" s="11">
        <f>VLOOKUP(B3557,[1]!Product_Data[#Data],4,0)</f>
        <v>378</v>
      </c>
      <c r="I3557" s="11">
        <f>VLOOKUP(B3557,[1]!Product_Data[#Data],3,0)</f>
        <v>291</v>
      </c>
      <c r="J3557" s="11">
        <f t="shared" si="333"/>
        <v>291</v>
      </c>
      <c r="K3557" s="11">
        <f t="shared" si="334"/>
        <v>378</v>
      </c>
      <c r="L3557" s="11">
        <f t="shared" si="335"/>
        <v>87</v>
      </c>
      <c r="M3557" t="str">
        <f>VLOOKUP(C3557,[1]!Location_Data[#Data],2,0)</f>
        <v>Santa Maria</v>
      </c>
      <c r="N3557" t="str">
        <f>VLOOKUP(D3557,[1]!Salespeople_Data[#Data],2,0)</f>
        <v>Roger Robertson</v>
      </c>
      <c r="O3557" t="str">
        <f>VLOOKUP(E3557,[1]!Customer_Data[#Data],2,0)</f>
        <v>Raymond Hall</v>
      </c>
      <c r="P3557" s="15">
        <f t="shared" si="330"/>
        <v>4</v>
      </c>
      <c r="Q3557">
        <f t="shared" si="331"/>
        <v>6</v>
      </c>
      <c r="R3557">
        <f t="shared" si="332"/>
        <v>2020</v>
      </c>
    </row>
    <row r="3558" spans="1:18" x14ac:dyDescent="0.25">
      <c r="A3558" s="2" t="s">
        <v>4571</v>
      </c>
      <c r="B3558" s="2" t="s">
        <v>271</v>
      </c>
      <c r="C3558" s="2" t="s">
        <v>286</v>
      </c>
      <c r="D3558" s="2" t="s">
        <v>20</v>
      </c>
      <c r="E3558" s="2" t="s">
        <v>898</v>
      </c>
      <c r="F3558" s="3">
        <v>43856</v>
      </c>
      <c r="G3558" s="2">
        <v>1</v>
      </c>
      <c r="H3558" s="11">
        <f>VLOOKUP(B3558,[1]!Product_Data[#Data],4,0)</f>
        <v>1587</v>
      </c>
      <c r="I3558" s="11">
        <f>VLOOKUP(B3558,[1]!Product_Data[#Data],3,0)</f>
        <v>1301</v>
      </c>
      <c r="J3558" s="11">
        <f t="shared" si="333"/>
        <v>1301</v>
      </c>
      <c r="K3558" s="11">
        <f t="shared" si="334"/>
        <v>1587</v>
      </c>
      <c r="L3558" s="11">
        <f t="shared" si="335"/>
        <v>286</v>
      </c>
      <c r="M3558" t="str">
        <f>VLOOKUP(C3558,[1]!Location_Data[#Data],2,0)</f>
        <v>El Monte</v>
      </c>
      <c r="N3558" t="str">
        <f>VLOOKUP(D3558,[1]!Salespeople_Data[#Data],2,0)</f>
        <v>Joshua Cook</v>
      </c>
      <c r="O3558" t="str">
        <f>VLOOKUP(E3558,[1]!Customer_Data[#Data],2,0)</f>
        <v>Roy Hamilton</v>
      </c>
      <c r="P3558" s="15">
        <f t="shared" si="330"/>
        <v>1</v>
      </c>
      <c r="Q3558">
        <f t="shared" si="331"/>
        <v>1</v>
      </c>
      <c r="R3558">
        <f t="shared" si="332"/>
        <v>2020</v>
      </c>
    </row>
    <row r="3559" spans="1:18" x14ac:dyDescent="0.25">
      <c r="A3559" s="4" t="s">
        <v>4572</v>
      </c>
      <c r="B3559" s="4" t="s">
        <v>818</v>
      </c>
      <c r="C3559" s="4" t="s">
        <v>95</v>
      </c>
      <c r="D3559" s="4" t="s">
        <v>25</v>
      </c>
      <c r="E3559" s="4" t="s">
        <v>3370</v>
      </c>
      <c r="F3559" s="5">
        <v>44120</v>
      </c>
      <c r="G3559" s="4">
        <v>1</v>
      </c>
      <c r="H3559" s="11">
        <f>VLOOKUP(B3559,[1]!Product_Data[#Data],4,0)</f>
        <v>1638</v>
      </c>
      <c r="I3559" s="11">
        <f>VLOOKUP(B3559,[1]!Product_Data[#Data],3,0)</f>
        <v>1261</v>
      </c>
      <c r="J3559" s="11">
        <f t="shared" si="333"/>
        <v>1261</v>
      </c>
      <c r="K3559" s="11">
        <f t="shared" si="334"/>
        <v>1638</v>
      </c>
      <c r="L3559" s="11">
        <f t="shared" si="335"/>
        <v>377</v>
      </c>
      <c r="M3559" t="str">
        <f>VLOOKUP(C3559,[1]!Location_Data[#Data],2,0)</f>
        <v>Fullerton</v>
      </c>
      <c r="N3559" t="str">
        <f>VLOOKUP(D3559,[1]!Salespeople_Data[#Data],2,0)</f>
        <v>Brian Davis</v>
      </c>
      <c r="O3559" t="str">
        <f>VLOOKUP(E3559,[1]!Customer_Data[#Data],2,0)</f>
        <v>Mark Spencer</v>
      </c>
      <c r="P3559" s="15">
        <f t="shared" si="330"/>
        <v>6</v>
      </c>
      <c r="Q3559">
        <f t="shared" si="331"/>
        <v>10</v>
      </c>
      <c r="R3559">
        <f t="shared" si="332"/>
        <v>2020</v>
      </c>
    </row>
    <row r="3560" spans="1:18" x14ac:dyDescent="0.25">
      <c r="A3560" s="2" t="s">
        <v>4573</v>
      </c>
      <c r="B3560" s="2" t="s">
        <v>440</v>
      </c>
      <c r="C3560" s="2" t="s">
        <v>322</v>
      </c>
      <c r="D3560" s="2" t="s">
        <v>250</v>
      </c>
      <c r="E3560" s="2" t="s">
        <v>2026</v>
      </c>
      <c r="F3560" s="3">
        <v>44140</v>
      </c>
      <c r="G3560" s="2">
        <v>3</v>
      </c>
      <c r="H3560" s="11">
        <f>VLOOKUP(B3560,[1]!Product_Data[#Data],4,0)</f>
        <v>800</v>
      </c>
      <c r="I3560" s="11">
        <f>VLOOKUP(B3560,[1]!Product_Data[#Data],3,0)</f>
        <v>536</v>
      </c>
      <c r="J3560" s="11">
        <f t="shared" si="333"/>
        <v>1608</v>
      </c>
      <c r="K3560" s="11">
        <f t="shared" si="334"/>
        <v>2400</v>
      </c>
      <c r="L3560" s="11">
        <f t="shared" si="335"/>
        <v>792</v>
      </c>
      <c r="M3560" t="str">
        <f>VLOOKUP(C3560,[1]!Location_Data[#Data],2,0)</f>
        <v>Rancho Cucamonga</v>
      </c>
      <c r="N3560" t="str">
        <f>VLOOKUP(D3560,[1]!Salespeople_Data[#Data],2,0)</f>
        <v>Martin Carr</v>
      </c>
      <c r="O3560" t="str">
        <f>VLOOKUP(E3560,[1]!Customer_Data[#Data],2,0)</f>
        <v>Roy Shaw</v>
      </c>
      <c r="P3560" s="15">
        <f t="shared" si="330"/>
        <v>5</v>
      </c>
      <c r="Q3560">
        <f t="shared" si="331"/>
        <v>11</v>
      </c>
      <c r="R3560">
        <f t="shared" si="332"/>
        <v>2020</v>
      </c>
    </row>
    <row r="3561" spans="1:18" x14ac:dyDescent="0.25">
      <c r="A3561" s="4" t="s">
        <v>4574</v>
      </c>
      <c r="B3561" s="4" t="s">
        <v>305</v>
      </c>
      <c r="C3561" s="4" t="s">
        <v>24</v>
      </c>
      <c r="D3561" s="4" t="s">
        <v>146</v>
      </c>
      <c r="E3561" s="4" t="s">
        <v>1672</v>
      </c>
      <c r="F3561" s="5">
        <v>44055</v>
      </c>
      <c r="G3561" s="4">
        <v>2</v>
      </c>
      <c r="H3561" s="11">
        <f>VLOOKUP(B3561,[1]!Product_Data[#Data],4,0)</f>
        <v>504</v>
      </c>
      <c r="I3561" s="11">
        <f>VLOOKUP(B3561,[1]!Product_Data[#Data],3,0)</f>
        <v>408</v>
      </c>
      <c r="J3561" s="11">
        <f t="shared" si="333"/>
        <v>816</v>
      </c>
      <c r="K3561" s="11">
        <f t="shared" si="334"/>
        <v>1008</v>
      </c>
      <c r="L3561" s="11">
        <f t="shared" si="335"/>
        <v>192</v>
      </c>
      <c r="M3561" t="str">
        <f>VLOOKUP(C3561,[1]!Location_Data[#Data],2,0)</f>
        <v>Lancaster</v>
      </c>
      <c r="N3561" t="str">
        <f>VLOOKUP(D3561,[1]!Salespeople_Data[#Data],2,0)</f>
        <v>Carl Elliott</v>
      </c>
      <c r="O3561" t="str">
        <f>VLOOKUP(E3561,[1]!Customer_Data[#Data],2,0)</f>
        <v>Joe Fuller</v>
      </c>
      <c r="P3561" s="15">
        <f t="shared" si="330"/>
        <v>4</v>
      </c>
      <c r="Q3561">
        <f t="shared" si="331"/>
        <v>8</v>
      </c>
      <c r="R3561">
        <f t="shared" si="332"/>
        <v>2020</v>
      </c>
    </row>
    <row r="3562" spans="1:18" x14ac:dyDescent="0.25">
      <c r="A3562" s="2" t="s">
        <v>4575</v>
      </c>
      <c r="B3562" s="2" t="s">
        <v>703</v>
      </c>
      <c r="C3562" s="2" t="s">
        <v>355</v>
      </c>
      <c r="D3562" s="2" t="s">
        <v>49</v>
      </c>
      <c r="E3562" s="2" t="s">
        <v>619</v>
      </c>
      <c r="F3562" s="3">
        <v>43926</v>
      </c>
      <c r="G3562" s="2">
        <v>1</v>
      </c>
      <c r="H3562" s="11">
        <f>VLOOKUP(B3562,[1]!Product_Data[#Data],4,0)</f>
        <v>530</v>
      </c>
      <c r="I3562" s="11">
        <f>VLOOKUP(B3562,[1]!Product_Data[#Data],3,0)</f>
        <v>435</v>
      </c>
      <c r="J3562" s="11">
        <f t="shared" si="333"/>
        <v>435</v>
      </c>
      <c r="K3562" s="11">
        <f t="shared" si="334"/>
        <v>530</v>
      </c>
      <c r="L3562" s="11">
        <f t="shared" si="335"/>
        <v>95</v>
      </c>
      <c r="M3562" t="str">
        <f>VLOOKUP(C3562,[1]!Location_Data[#Data],2,0)</f>
        <v>Burbank</v>
      </c>
      <c r="N3562" t="str">
        <f>VLOOKUP(D3562,[1]!Salespeople_Data[#Data],2,0)</f>
        <v>Walter Cook</v>
      </c>
      <c r="O3562" t="str">
        <f>VLOOKUP(E3562,[1]!Customer_Data[#Data],2,0)</f>
        <v>Billy Cook</v>
      </c>
      <c r="P3562" s="15">
        <f t="shared" si="330"/>
        <v>1</v>
      </c>
      <c r="Q3562">
        <f t="shared" si="331"/>
        <v>4</v>
      </c>
      <c r="R3562">
        <f t="shared" si="332"/>
        <v>2020</v>
      </c>
    </row>
    <row r="3563" spans="1:18" x14ac:dyDescent="0.25">
      <c r="A3563" s="4" t="s">
        <v>4576</v>
      </c>
      <c r="B3563" s="4" t="s">
        <v>403</v>
      </c>
      <c r="C3563" s="4" t="s">
        <v>322</v>
      </c>
      <c r="D3563" s="4" t="s">
        <v>80</v>
      </c>
      <c r="E3563" s="4" t="s">
        <v>907</v>
      </c>
      <c r="F3563" s="5">
        <v>44073</v>
      </c>
      <c r="G3563" s="4">
        <v>2</v>
      </c>
      <c r="H3563" s="11">
        <f>VLOOKUP(B3563,[1]!Product_Data[#Data],4,0)</f>
        <v>392</v>
      </c>
      <c r="I3563" s="11">
        <f>VLOOKUP(B3563,[1]!Product_Data[#Data],3,0)</f>
        <v>255</v>
      </c>
      <c r="J3563" s="11">
        <f t="shared" si="333"/>
        <v>510</v>
      </c>
      <c r="K3563" s="11">
        <f t="shared" si="334"/>
        <v>784</v>
      </c>
      <c r="L3563" s="11">
        <f t="shared" si="335"/>
        <v>274</v>
      </c>
      <c r="M3563" t="str">
        <f>VLOOKUP(C3563,[1]!Location_Data[#Data],2,0)</f>
        <v>Rancho Cucamonga</v>
      </c>
      <c r="N3563" t="str">
        <f>VLOOKUP(D3563,[1]!Salespeople_Data[#Data],2,0)</f>
        <v>Henry Nelson</v>
      </c>
      <c r="O3563" t="str">
        <f>VLOOKUP(E3563,[1]!Customer_Data[#Data],2,0)</f>
        <v>Carl Jones</v>
      </c>
      <c r="P3563" s="15">
        <f t="shared" si="330"/>
        <v>1</v>
      </c>
      <c r="Q3563">
        <f t="shared" si="331"/>
        <v>8</v>
      </c>
      <c r="R3563">
        <f t="shared" si="332"/>
        <v>2020</v>
      </c>
    </row>
    <row r="3564" spans="1:18" x14ac:dyDescent="0.25">
      <c r="A3564" s="2" t="s">
        <v>4577</v>
      </c>
      <c r="B3564" s="2" t="s">
        <v>383</v>
      </c>
      <c r="C3564" s="2" t="s">
        <v>70</v>
      </c>
      <c r="D3564" s="2" t="s">
        <v>216</v>
      </c>
      <c r="E3564" s="2" t="s">
        <v>2131</v>
      </c>
      <c r="F3564" s="3">
        <v>43857</v>
      </c>
      <c r="G3564" s="2">
        <v>1</v>
      </c>
      <c r="H3564" s="11">
        <f>VLOOKUP(B3564,[1]!Product_Data[#Data],4,0)</f>
        <v>1494</v>
      </c>
      <c r="I3564" s="11">
        <f>VLOOKUP(B3564,[1]!Product_Data[#Data],3,0)</f>
        <v>971</v>
      </c>
      <c r="J3564" s="11">
        <f t="shared" si="333"/>
        <v>971</v>
      </c>
      <c r="K3564" s="11">
        <f t="shared" si="334"/>
        <v>1494</v>
      </c>
      <c r="L3564" s="11">
        <f t="shared" si="335"/>
        <v>523</v>
      </c>
      <c r="M3564" t="str">
        <f>VLOOKUP(C3564,[1]!Location_Data[#Data],2,0)</f>
        <v>Clovis</v>
      </c>
      <c r="N3564" t="str">
        <f>VLOOKUP(D3564,[1]!Salespeople_Data[#Data],2,0)</f>
        <v>Ernest Wagner</v>
      </c>
      <c r="O3564" t="str">
        <f>VLOOKUP(E3564,[1]!Customer_Data[#Data],2,0)</f>
        <v>Raymond Allen</v>
      </c>
      <c r="P3564" s="15">
        <f t="shared" si="330"/>
        <v>2</v>
      </c>
      <c r="Q3564">
        <f t="shared" si="331"/>
        <v>1</v>
      </c>
      <c r="R3564">
        <f t="shared" si="332"/>
        <v>2020</v>
      </c>
    </row>
    <row r="3565" spans="1:18" x14ac:dyDescent="0.25">
      <c r="A3565" s="4" t="s">
        <v>4578</v>
      </c>
      <c r="B3565" s="4" t="s">
        <v>305</v>
      </c>
      <c r="C3565" s="4" t="s">
        <v>145</v>
      </c>
      <c r="D3565" s="4" t="s">
        <v>308</v>
      </c>
      <c r="E3565" s="4" t="s">
        <v>1002</v>
      </c>
      <c r="F3565" s="5">
        <v>44129</v>
      </c>
      <c r="G3565" s="4">
        <v>1</v>
      </c>
      <c r="H3565" s="11">
        <f>VLOOKUP(B3565,[1]!Product_Data[#Data],4,0)</f>
        <v>504</v>
      </c>
      <c r="I3565" s="11">
        <f>VLOOKUP(B3565,[1]!Product_Data[#Data],3,0)</f>
        <v>408</v>
      </c>
      <c r="J3565" s="11">
        <f t="shared" si="333"/>
        <v>408</v>
      </c>
      <c r="K3565" s="11">
        <f t="shared" si="334"/>
        <v>504</v>
      </c>
      <c r="L3565" s="11">
        <f t="shared" si="335"/>
        <v>96</v>
      </c>
      <c r="M3565" t="str">
        <f>VLOOKUP(C3565,[1]!Location_Data[#Data],2,0)</f>
        <v>Santa Maria</v>
      </c>
      <c r="N3565" t="str">
        <f>VLOOKUP(D3565,[1]!Salespeople_Data[#Data],2,0)</f>
        <v>Fred Robertson</v>
      </c>
      <c r="O3565" t="str">
        <f>VLOOKUP(E3565,[1]!Customer_Data[#Data],2,0)</f>
        <v>Albert Cunningham</v>
      </c>
      <c r="P3565" s="15">
        <f t="shared" si="330"/>
        <v>1</v>
      </c>
      <c r="Q3565">
        <f t="shared" si="331"/>
        <v>10</v>
      </c>
      <c r="R3565">
        <f t="shared" si="332"/>
        <v>2020</v>
      </c>
    </row>
    <row r="3566" spans="1:18" x14ac:dyDescent="0.25">
      <c r="A3566" s="2" t="s">
        <v>4579</v>
      </c>
      <c r="B3566" s="2" t="s">
        <v>271</v>
      </c>
      <c r="C3566" s="2" t="s">
        <v>95</v>
      </c>
      <c r="D3566" s="2" t="s">
        <v>111</v>
      </c>
      <c r="E3566" s="2" t="s">
        <v>867</v>
      </c>
      <c r="F3566" s="3">
        <v>44004</v>
      </c>
      <c r="G3566" s="2">
        <v>2</v>
      </c>
      <c r="H3566" s="11">
        <f>VLOOKUP(B3566,[1]!Product_Data[#Data],4,0)</f>
        <v>1587</v>
      </c>
      <c r="I3566" s="11">
        <f>VLOOKUP(B3566,[1]!Product_Data[#Data],3,0)</f>
        <v>1301</v>
      </c>
      <c r="J3566" s="11">
        <f t="shared" si="333"/>
        <v>2602</v>
      </c>
      <c r="K3566" s="11">
        <f t="shared" si="334"/>
        <v>3174</v>
      </c>
      <c r="L3566" s="11">
        <f t="shared" si="335"/>
        <v>572</v>
      </c>
      <c r="M3566" t="str">
        <f>VLOOKUP(C3566,[1]!Location_Data[#Data],2,0)</f>
        <v>Fullerton</v>
      </c>
      <c r="N3566" t="str">
        <f>VLOOKUP(D3566,[1]!Salespeople_Data[#Data],2,0)</f>
        <v>Ryan Welch</v>
      </c>
      <c r="O3566" t="str">
        <f>VLOOKUP(E3566,[1]!Customer_Data[#Data],2,0)</f>
        <v>Carl Anderson</v>
      </c>
      <c r="P3566" s="15">
        <f t="shared" si="330"/>
        <v>2</v>
      </c>
      <c r="Q3566">
        <f t="shared" si="331"/>
        <v>6</v>
      </c>
      <c r="R3566">
        <f t="shared" si="332"/>
        <v>2020</v>
      </c>
    </row>
    <row r="3567" spans="1:18" x14ac:dyDescent="0.25">
      <c r="A3567" s="4" t="s">
        <v>4580</v>
      </c>
      <c r="B3567" s="4" t="s">
        <v>652</v>
      </c>
      <c r="C3567" s="4" t="s">
        <v>458</v>
      </c>
      <c r="D3567" s="4" t="s">
        <v>25</v>
      </c>
      <c r="E3567" s="4" t="s">
        <v>653</v>
      </c>
      <c r="F3567" s="5">
        <v>43973</v>
      </c>
      <c r="G3567" s="4">
        <v>1</v>
      </c>
      <c r="H3567" s="11">
        <f>VLOOKUP(B3567,[1]!Product_Data[#Data],4,0)</f>
        <v>217</v>
      </c>
      <c r="I3567" s="11">
        <f>VLOOKUP(B3567,[1]!Product_Data[#Data],3,0)</f>
        <v>171</v>
      </c>
      <c r="J3567" s="11">
        <f t="shared" si="333"/>
        <v>171</v>
      </c>
      <c r="K3567" s="11">
        <f t="shared" si="334"/>
        <v>217</v>
      </c>
      <c r="L3567" s="11">
        <f t="shared" si="335"/>
        <v>46</v>
      </c>
      <c r="M3567" t="str">
        <f>VLOOKUP(C3567,[1]!Location_Data[#Data],2,0)</f>
        <v>Fontana</v>
      </c>
      <c r="N3567" t="str">
        <f>VLOOKUP(D3567,[1]!Salespeople_Data[#Data],2,0)</f>
        <v>Brian Davis</v>
      </c>
      <c r="O3567" t="str">
        <f>VLOOKUP(E3567,[1]!Customer_Data[#Data],2,0)</f>
        <v>Todd Price</v>
      </c>
      <c r="P3567" s="15">
        <f t="shared" si="330"/>
        <v>6</v>
      </c>
      <c r="Q3567">
        <f t="shared" si="331"/>
        <v>5</v>
      </c>
      <c r="R3567">
        <f t="shared" si="332"/>
        <v>2020</v>
      </c>
    </row>
    <row r="3568" spans="1:18" x14ac:dyDescent="0.25">
      <c r="A3568" s="2" t="s">
        <v>4581</v>
      </c>
      <c r="B3568" s="2" t="s">
        <v>132</v>
      </c>
      <c r="C3568" s="2" t="s">
        <v>204</v>
      </c>
      <c r="D3568" s="2" t="s">
        <v>58</v>
      </c>
      <c r="E3568" s="2" t="s">
        <v>1680</v>
      </c>
      <c r="F3568" s="3">
        <v>43972</v>
      </c>
      <c r="G3568" s="2">
        <v>1</v>
      </c>
      <c r="H3568" s="11">
        <f>VLOOKUP(B3568,[1]!Product_Data[#Data],4,0)</f>
        <v>2091</v>
      </c>
      <c r="I3568" s="11">
        <f>VLOOKUP(B3568,[1]!Product_Data[#Data],3,0)</f>
        <v>1485</v>
      </c>
      <c r="J3568" s="11">
        <f t="shared" si="333"/>
        <v>1485</v>
      </c>
      <c r="K3568" s="11">
        <f t="shared" si="334"/>
        <v>2091</v>
      </c>
      <c r="L3568" s="11">
        <f t="shared" si="335"/>
        <v>606</v>
      </c>
      <c r="M3568" t="str">
        <f>VLOOKUP(C3568,[1]!Location_Data[#Data],2,0)</f>
        <v>Corona</v>
      </c>
      <c r="N3568" t="str">
        <f>VLOOKUP(D3568,[1]!Salespeople_Data[#Data],2,0)</f>
        <v>Christopher Tucker</v>
      </c>
      <c r="O3568" t="str">
        <f>VLOOKUP(E3568,[1]!Customer_Data[#Data],2,0)</f>
        <v>William Schmidt</v>
      </c>
      <c r="P3568" s="15">
        <f t="shared" si="330"/>
        <v>5</v>
      </c>
      <c r="Q3568">
        <f t="shared" si="331"/>
        <v>5</v>
      </c>
      <c r="R3568">
        <f t="shared" si="332"/>
        <v>2020</v>
      </c>
    </row>
    <row r="3569" spans="1:18" x14ac:dyDescent="0.25">
      <c r="A3569" s="4" t="s">
        <v>4582</v>
      </c>
      <c r="B3569" s="4" t="s">
        <v>400</v>
      </c>
      <c r="C3569" s="4" t="s">
        <v>316</v>
      </c>
      <c r="D3569" s="4" t="s">
        <v>58</v>
      </c>
      <c r="E3569" s="4" t="s">
        <v>171</v>
      </c>
      <c r="F3569" s="5">
        <v>43992</v>
      </c>
      <c r="G3569" s="4">
        <v>2</v>
      </c>
      <c r="H3569" s="11">
        <f>VLOOKUP(B3569,[1]!Product_Data[#Data],4,0)</f>
        <v>886</v>
      </c>
      <c r="I3569" s="11">
        <f>VLOOKUP(B3569,[1]!Product_Data[#Data],3,0)</f>
        <v>478</v>
      </c>
      <c r="J3569" s="11">
        <f t="shared" si="333"/>
        <v>956</v>
      </c>
      <c r="K3569" s="11">
        <f t="shared" si="334"/>
        <v>1772</v>
      </c>
      <c r="L3569" s="11">
        <f t="shared" si="335"/>
        <v>816</v>
      </c>
      <c r="M3569" t="str">
        <f>VLOOKUP(C3569,[1]!Location_Data[#Data],2,0)</f>
        <v>East Los Angeles</v>
      </c>
      <c r="N3569" t="str">
        <f>VLOOKUP(D3569,[1]!Salespeople_Data[#Data],2,0)</f>
        <v>Christopher Tucker</v>
      </c>
      <c r="O3569" t="str">
        <f>VLOOKUP(E3569,[1]!Customer_Data[#Data],2,0)</f>
        <v>Eugene Weaver</v>
      </c>
      <c r="P3569" s="15">
        <f t="shared" si="330"/>
        <v>4</v>
      </c>
      <c r="Q3569">
        <f t="shared" si="331"/>
        <v>6</v>
      </c>
      <c r="R3569">
        <f t="shared" si="332"/>
        <v>2020</v>
      </c>
    </row>
    <row r="3570" spans="1:18" x14ac:dyDescent="0.25">
      <c r="A3570" s="2" t="s">
        <v>4583</v>
      </c>
      <c r="B3570" s="2" t="s">
        <v>223</v>
      </c>
      <c r="C3570" s="2" t="s">
        <v>34</v>
      </c>
      <c r="D3570" s="2" t="s">
        <v>159</v>
      </c>
      <c r="E3570" s="2" t="s">
        <v>1511</v>
      </c>
      <c r="F3570" s="3">
        <v>44118</v>
      </c>
      <c r="G3570" s="2">
        <v>2</v>
      </c>
      <c r="H3570" s="11">
        <f>VLOOKUP(B3570,[1]!Product_Data[#Data],4,0)</f>
        <v>799</v>
      </c>
      <c r="I3570" s="11">
        <f>VLOOKUP(B3570,[1]!Product_Data[#Data],3,0)</f>
        <v>455</v>
      </c>
      <c r="J3570" s="11">
        <f t="shared" si="333"/>
        <v>910</v>
      </c>
      <c r="K3570" s="11">
        <f t="shared" si="334"/>
        <v>1598</v>
      </c>
      <c r="L3570" s="11">
        <f t="shared" si="335"/>
        <v>688</v>
      </c>
      <c r="M3570" t="str">
        <f>VLOOKUP(C3570,[1]!Location_Data[#Data],2,0)</f>
        <v>Inglewood</v>
      </c>
      <c r="N3570" t="str">
        <f>VLOOKUP(D3570,[1]!Salespeople_Data[#Data],2,0)</f>
        <v>Bobby Russell</v>
      </c>
      <c r="O3570" t="str">
        <f>VLOOKUP(E3570,[1]!Customer_Data[#Data],2,0)</f>
        <v>Stephen Larson</v>
      </c>
      <c r="P3570" s="15">
        <f t="shared" si="330"/>
        <v>4</v>
      </c>
      <c r="Q3570">
        <f t="shared" si="331"/>
        <v>10</v>
      </c>
      <c r="R3570">
        <f t="shared" si="332"/>
        <v>2020</v>
      </c>
    </row>
    <row r="3571" spans="1:18" x14ac:dyDescent="0.25">
      <c r="A3571" s="4" t="s">
        <v>4584</v>
      </c>
      <c r="B3571" s="4" t="s">
        <v>168</v>
      </c>
      <c r="C3571" s="4" t="s">
        <v>169</v>
      </c>
      <c r="D3571" s="4" t="s">
        <v>269</v>
      </c>
      <c r="E3571" s="4" t="s">
        <v>1527</v>
      </c>
      <c r="F3571" s="5">
        <v>44161</v>
      </c>
      <c r="G3571" s="4">
        <v>3</v>
      </c>
      <c r="H3571" s="11">
        <f>VLOOKUP(B3571,[1]!Product_Data[#Data],4,0)</f>
        <v>112</v>
      </c>
      <c r="I3571" s="11">
        <f>VLOOKUP(B3571,[1]!Product_Data[#Data],3,0)</f>
        <v>90</v>
      </c>
      <c r="J3571" s="11">
        <f t="shared" si="333"/>
        <v>270</v>
      </c>
      <c r="K3571" s="11">
        <f t="shared" si="334"/>
        <v>336</v>
      </c>
      <c r="L3571" s="11">
        <f t="shared" si="335"/>
        <v>66</v>
      </c>
      <c r="M3571" t="str">
        <f>VLOOKUP(C3571,[1]!Location_Data[#Data],2,0)</f>
        <v>Vista</v>
      </c>
      <c r="N3571" t="str">
        <f>VLOOKUP(D3571,[1]!Salespeople_Data[#Data],2,0)</f>
        <v>Kevin Butler</v>
      </c>
      <c r="O3571" t="str">
        <f>VLOOKUP(E3571,[1]!Customer_Data[#Data],2,0)</f>
        <v>Joshua Garza</v>
      </c>
      <c r="P3571" s="15">
        <f t="shared" si="330"/>
        <v>5</v>
      </c>
      <c r="Q3571">
        <f t="shared" si="331"/>
        <v>11</v>
      </c>
      <c r="R3571">
        <f t="shared" si="332"/>
        <v>2020</v>
      </c>
    </row>
    <row r="3572" spans="1:18" x14ac:dyDescent="0.25">
      <c r="A3572" s="2" t="s">
        <v>4585</v>
      </c>
      <c r="B3572" s="2" t="s">
        <v>408</v>
      </c>
      <c r="C3572" s="2" t="s">
        <v>34</v>
      </c>
      <c r="D3572" s="2" t="s">
        <v>87</v>
      </c>
      <c r="E3572" s="2" t="s">
        <v>538</v>
      </c>
      <c r="F3572" s="3">
        <v>44145</v>
      </c>
      <c r="G3572" s="2">
        <v>1</v>
      </c>
      <c r="H3572" s="11">
        <f>VLOOKUP(B3572,[1]!Product_Data[#Data],4,0)</f>
        <v>1405</v>
      </c>
      <c r="I3572" s="11">
        <f>VLOOKUP(B3572,[1]!Product_Data[#Data],3,0)</f>
        <v>1054</v>
      </c>
      <c r="J3572" s="11">
        <f t="shared" si="333"/>
        <v>1054</v>
      </c>
      <c r="K3572" s="11">
        <f t="shared" si="334"/>
        <v>1405</v>
      </c>
      <c r="L3572" s="11">
        <f t="shared" si="335"/>
        <v>351</v>
      </c>
      <c r="M3572" t="str">
        <f>VLOOKUP(C3572,[1]!Location_Data[#Data],2,0)</f>
        <v>Inglewood</v>
      </c>
      <c r="N3572" t="str">
        <f>VLOOKUP(D3572,[1]!Salespeople_Data[#Data],2,0)</f>
        <v>Martin Perry</v>
      </c>
      <c r="O3572" t="str">
        <f>VLOOKUP(E3572,[1]!Customer_Data[#Data],2,0)</f>
        <v>Jonathan Lynch</v>
      </c>
      <c r="P3572" s="15">
        <f t="shared" si="330"/>
        <v>3</v>
      </c>
      <c r="Q3572">
        <f t="shared" si="331"/>
        <v>11</v>
      </c>
      <c r="R3572">
        <f t="shared" si="332"/>
        <v>2020</v>
      </c>
    </row>
    <row r="3573" spans="1:18" x14ac:dyDescent="0.25">
      <c r="A3573" s="4" t="s">
        <v>4586</v>
      </c>
      <c r="B3573" s="4" t="s">
        <v>86</v>
      </c>
      <c r="C3573" s="4" t="s">
        <v>469</v>
      </c>
      <c r="D3573" s="4" t="s">
        <v>413</v>
      </c>
      <c r="E3573" s="4" t="s">
        <v>640</v>
      </c>
      <c r="F3573" s="5">
        <v>43940</v>
      </c>
      <c r="G3573" s="4">
        <v>1</v>
      </c>
      <c r="H3573" s="11">
        <f>VLOOKUP(B3573,[1]!Product_Data[#Data],4,0)</f>
        <v>1725</v>
      </c>
      <c r="I3573" s="11">
        <f>VLOOKUP(B3573,[1]!Product_Data[#Data],3,0)</f>
        <v>1363</v>
      </c>
      <c r="J3573" s="11">
        <f t="shared" si="333"/>
        <v>1363</v>
      </c>
      <c r="K3573" s="11">
        <f t="shared" si="334"/>
        <v>1725</v>
      </c>
      <c r="L3573" s="11">
        <f t="shared" si="335"/>
        <v>362</v>
      </c>
      <c r="M3573" t="str">
        <f>VLOOKUP(C3573,[1]!Location_Data[#Data],2,0)</f>
        <v>Escondido</v>
      </c>
      <c r="N3573" t="str">
        <f>VLOOKUP(D3573,[1]!Salespeople_Data[#Data],2,0)</f>
        <v>Kenneth Bradley</v>
      </c>
      <c r="O3573" t="str">
        <f>VLOOKUP(E3573,[1]!Customer_Data[#Data],2,0)</f>
        <v>Johnny Ramos</v>
      </c>
      <c r="P3573" s="15">
        <f t="shared" si="330"/>
        <v>1</v>
      </c>
      <c r="Q3573">
        <f t="shared" si="331"/>
        <v>4</v>
      </c>
      <c r="R3573">
        <f t="shared" si="332"/>
        <v>2020</v>
      </c>
    </row>
    <row r="3574" spans="1:18" x14ac:dyDescent="0.25">
      <c r="A3574" s="2" t="s">
        <v>4587</v>
      </c>
      <c r="B3574" s="2" t="s">
        <v>652</v>
      </c>
      <c r="C3574" s="2" t="s">
        <v>362</v>
      </c>
      <c r="D3574" s="2" t="s">
        <v>96</v>
      </c>
      <c r="E3574" s="2" t="s">
        <v>1120</v>
      </c>
      <c r="F3574" s="3">
        <v>44013</v>
      </c>
      <c r="G3574" s="2">
        <v>3</v>
      </c>
      <c r="H3574" s="11">
        <f>VLOOKUP(B3574,[1]!Product_Data[#Data],4,0)</f>
        <v>217</v>
      </c>
      <c r="I3574" s="11">
        <f>VLOOKUP(B3574,[1]!Product_Data[#Data],3,0)</f>
        <v>171</v>
      </c>
      <c r="J3574" s="11">
        <f t="shared" si="333"/>
        <v>513</v>
      </c>
      <c r="K3574" s="11">
        <f t="shared" si="334"/>
        <v>651</v>
      </c>
      <c r="L3574" s="11">
        <f t="shared" si="335"/>
        <v>138</v>
      </c>
      <c r="M3574" t="str">
        <f>VLOOKUP(C3574,[1]!Location_Data[#Data],2,0)</f>
        <v>San Bernardino</v>
      </c>
      <c r="N3574" t="str">
        <f>VLOOKUP(D3574,[1]!Salespeople_Data[#Data],2,0)</f>
        <v>Brian Thomas</v>
      </c>
      <c r="O3574" t="str">
        <f>VLOOKUP(E3574,[1]!Customer_Data[#Data],2,0)</f>
        <v>Fred Russell</v>
      </c>
      <c r="P3574" s="15">
        <f t="shared" si="330"/>
        <v>4</v>
      </c>
      <c r="Q3574">
        <f t="shared" si="331"/>
        <v>7</v>
      </c>
      <c r="R3574">
        <f t="shared" si="332"/>
        <v>2020</v>
      </c>
    </row>
    <row r="3575" spans="1:18" x14ac:dyDescent="0.25">
      <c r="A3575" s="4" t="s">
        <v>4588</v>
      </c>
      <c r="B3575" s="4" t="s">
        <v>703</v>
      </c>
      <c r="C3575" s="4" t="s">
        <v>105</v>
      </c>
      <c r="D3575" s="4" t="s">
        <v>25</v>
      </c>
      <c r="E3575" s="4" t="s">
        <v>2746</v>
      </c>
      <c r="F3575" s="5">
        <v>44142</v>
      </c>
      <c r="G3575" s="4">
        <v>2</v>
      </c>
      <c r="H3575" s="11">
        <f>VLOOKUP(B3575,[1]!Product_Data[#Data],4,0)</f>
        <v>530</v>
      </c>
      <c r="I3575" s="11">
        <f>VLOOKUP(B3575,[1]!Product_Data[#Data],3,0)</f>
        <v>435</v>
      </c>
      <c r="J3575" s="11">
        <f t="shared" si="333"/>
        <v>870</v>
      </c>
      <c r="K3575" s="11">
        <f t="shared" si="334"/>
        <v>1060</v>
      </c>
      <c r="L3575" s="11">
        <f t="shared" si="335"/>
        <v>190</v>
      </c>
      <c r="M3575" t="str">
        <f>VLOOKUP(C3575,[1]!Location_Data[#Data],2,0)</f>
        <v>Daly City</v>
      </c>
      <c r="N3575" t="str">
        <f>VLOOKUP(D3575,[1]!Salespeople_Data[#Data],2,0)</f>
        <v>Brian Davis</v>
      </c>
      <c r="O3575" t="str">
        <f>VLOOKUP(E3575,[1]!Customer_Data[#Data],2,0)</f>
        <v>Albert Kennedy</v>
      </c>
      <c r="P3575" s="15">
        <f t="shared" si="330"/>
        <v>7</v>
      </c>
      <c r="Q3575">
        <f t="shared" si="331"/>
        <v>11</v>
      </c>
      <c r="R3575">
        <f t="shared" si="332"/>
        <v>2020</v>
      </c>
    </row>
    <row r="3576" spans="1:18" x14ac:dyDescent="0.25">
      <c r="A3576" s="2" t="s">
        <v>4589</v>
      </c>
      <c r="B3576" s="2" t="s">
        <v>421</v>
      </c>
      <c r="C3576" s="2" t="s">
        <v>436</v>
      </c>
      <c r="D3576" s="2" t="s">
        <v>269</v>
      </c>
      <c r="E3576" s="2" t="s">
        <v>1511</v>
      </c>
      <c r="F3576" s="3">
        <v>44019</v>
      </c>
      <c r="G3576" s="2">
        <v>2</v>
      </c>
      <c r="H3576" s="11">
        <f>VLOOKUP(B3576,[1]!Product_Data[#Data],4,0)</f>
        <v>826</v>
      </c>
      <c r="I3576" s="11">
        <f>VLOOKUP(B3576,[1]!Product_Data[#Data],3,0)</f>
        <v>562</v>
      </c>
      <c r="J3576" s="11">
        <f t="shared" si="333"/>
        <v>1124</v>
      </c>
      <c r="K3576" s="11">
        <f t="shared" si="334"/>
        <v>1652</v>
      </c>
      <c r="L3576" s="11">
        <f t="shared" si="335"/>
        <v>528</v>
      </c>
      <c r="M3576" t="str">
        <f>VLOOKUP(C3576,[1]!Location_Data[#Data],2,0)</f>
        <v>Jurupa Valley</v>
      </c>
      <c r="N3576" t="str">
        <f>VLOOKUP(D3576,[1]!Salespeople_Data[#Data],2,0)</f>
        <v>Kevin Butler</v>
      </c>
      <c r="O3576" t="str">
        <f>VLOOKUP(E3576,[1]!Customer_Data[#Data],2,0)</f>
        <v>Stephen Larson</v>
      </c>
      <c r="P3576" s="15">
        <f t="shared" si="330"/>
        <v>3</v>
      </c>
      <c r="Q3576">
        <f t="shared" si="331"/>
        <v>7</v>
      </c>
      <c r="R3576">
        <f t="shared" si="332"/>
        <v>2020</v>
      </c>
    </row>
    <row r="3577" spans="1:18" x14ac:dyDescent="0.25">
      <c r="A3577" s="4" t="s">
        <v>4590</v>
      </c>
      <c r="B3577" s="4" t="s">
        <v>666</v>
      </c>
      <c r="C3577" s="4" t="s">
        <v>253</v>
      </c>
      <c r="D3577" s="4" t="s">
        <v>58</v>
      </c>
      <c r="E3577" s="4" t="s">
        <v>45</v>
      </c>
      <c r="F3577" s="5">
        <v>43981</v>
      </c>
      <c r="G3577" s="4">
        <v>1</v>
      </c>
      <c r="H3577" s="11">
        <f>VLOOKUP(B3577,[1]!Product_Data[#Data],4,0)</f>
        <v>2241</v>
      </c>
      <c r="I3577" s="11">
        <f>VLOOKUP(B3577,[1]!Product_Data[#Data],3,0)</f>
        <v>1367</v>
      </c>
      <c r="J3577" s="11">
        <f t="shared" si="333"/>
        <v>1367</v>
      </c>
      <c r="K3577" s="11">
        <f t="shared" si="334"/>
        <v>2241</v>
      </c>
      <c r="L3577" s="11">
        <f t="shared" si="335"/>
        <v>874</v>
      </c>
      <c r="M3577" t="str">
        <f>VLOOKUP(C3577,[1]!Location_Data[#Data],2,0)</f>
        <v>Bakersfield</v>
      </c>
      <c r="N3577" t="str">
        <f>VLOOKUP(D3577,[1]!Salespeople_Data[#Data],2,0)</f>
        <v>Christopher Tucker</v>
      </c>
      <c r="O3577" t="str">
        <f>VLOOKUP(E3577,[1]!Customer_Data[#Data],2,0)</f>
        <v>Jason Walker</v>
      </c>
      <c r="P3577" s="15">
        <f t="shared" si="330"/>
        <v>7</v>
      </c>
      <c r="Q3577">
        <f t="shared" si="331"/>
        <v>5</v>
      </c>
      <c r="R3577">
        <f t="shared" si="332"/>
        <v>2020</v>
      </c>
    </row>
    <row r="3578" spans="1:18" x14ac:dyDescent="0.25">
      <c r="A3578" s="2" t="s">
        <v>4591</v>
      </c>
      <c r="B3578" s="2" t="s">
        <v>400</v>
      </c>
      <c r="C3578" s="2" t="s">
        <v>190</v>
      </c>
      <c r="D3578" s="2" t="s">
        <v>298</v>
      </c>
      <c r="E3578" s="2" t="s">
        <v>1476</v>
      </c>
      <c r="F3578" s="3">
        <v>44141</v>
      </c>
      <c r="G3578" s="2">
        <v>2</v>
      </c>
      <c r="H3578" s="11">
        <f>VLOOKUP(B3578,[1]!Product_Data[#Data],4,0)</f>
        <v>886</v>
      </c>
      <c r="I3578" s="11">
        <f>VLOOKUP(B3578,[1]!Product_Data[#Data],3,0)</f>
        <v>478</v>
      </c>
      <c r="J3578" s="11">
        <f t="shared" si="333"/>
        <v>956</v>
      </c>
      <c r="K3578" s="11">
        <f t="shared" si="334"/>
        <v>1772</v>
      </c>
      <c r="L3578" s="11">
        <f t="shared" si="335"/>
        <v>816</v>
      </c>
      <c r="M3578" t="str">
        <f>VLOOKUP(C3578,[1]!Location_Data[#Data],2,0)</f>
        <v>Oakland</v>
      </c>
      <c r="N3578" t="str">
        <f>VLOOKUP(D3578,[1]!Salespeople_Data[#Data],2,0)</f>
        <v>Kenneth Fields</v>
      </c>
      <c r="O3578" t="str">
        <f>VLOOKUP(E3578,[1]!Customer_Data[#Data],2,0)</f>
        <v>Louis Torres</v>
      </c>
      <c r="P3578" s="15">
        <f t="shared" si="330"/>
        <v>6</v>
      </c>
      <c r="Q3578">
        <f t="shared" si="331"/>
        <v>11</v>
      </c>
      <c r="R3578">
        <f t="shared" si="332"/>
        <v>2020</v>
      </c>
    </row>
    <row r="3579" spans="1:18" x14ac:dyDescent="0.25">
      <c r="A3579" s="4" t="s">
        <v>4592</v>
      </c>
      <c r="B3579" s="4" t="s">
        <v>252</v>
      </c>
      <c r="C3579" s="4" t="s">
        <v>512</v>
      </c>
      <c r="D3579" s="4" t="s">
        <v>80</v>
      </c>
      <c r="E3579" s="4" t="s">
        <v>1542</v>
      </c>
      <c r="F3579" s="5">
        <v>44139</v>
      </c>
      <c r="G3579" s="4">
        <v>2</v>
      </c>
      <c r="H3579" s="11">
        <f>VLOOKUP(B3579,[1]!Product_Data[#Data],4,0)</f>
        <v>1899</v>
      </c>
      <c r="I3579" s="11">
        <f>VLOOKUP(B3579,[1]!Product_Data[#Data],3,0)</f>
        <v>1044</v>
      </c>
      <c r="J3579" s="11">
        <f t="shared" si="333"/>
        <v>2088</v>
      </c>
      <c r="K3579" s="11">
        <f t="shared" si="334"/>
        <v>3798</v>
      </c>
      <c r="L3579" s="11">
        <f t="shared" si="335"/>
        <v>1710</v>
      </c>
      <c r="M3579" t="str">
        <f>VLOOKUP(C3579,[1]!Location_Data[#Data],2,0)</f>
        <v>Long Beach</v>
      </c>
      <c r="N3579" t="str">
        <f>VLOOKUP(D3579,[1]!Salespeople_Data[#Data],2,0)</f>
        <v>Henry Nelson</v>
      </c>
      <c r="O3579" t="str">
        <f>VLOOKUP(E3579,[1]!Customer_Data[#Data],2,0)</f>
        <v>Dennis Myers</v>
      </c>
      <c r="P3579" s="15">
        <f t="shared" si="330"/>
        <v>4</v>
      </c>
      <c r="Q3579">
        <f t="shared" si="331"/>
        <v>11</v>
      </c>
      <c r="R3579">
        <f t="shared" si="332"/>
        <v>2020</v>
      </c>
    </row>
    <row r="3580" spans="1:18" x14ac:dyDescent="0.25">
      <c r="A3580" s="2" t="s">
        <v>4593</v>
      </c>
      <c r="B3580" s="2" t="s">
        <v>1149</v>
      </c>
      <c r="C3580" s="2" t="s">
        <v>110</v>
      </c>
      <c r="D3580" s="2" t="s">
        <v>111</v>
      </c>
      <c r="E3580" s="2" t="s">
        <v>328</v>
      </c>
      <c r="F3580" s="3">
        <v>43932</v>
      </c>
      <c r="G3580" s="2">
        <v>1</v>
      </c>
      <c r="H3580" s="11">
        <f>VLOOKUP(B3580,[1]!Product_Data[#Data],4,0)</f>
        <v>847</v>
      </c>
      <c r="I3580" s="11">
        <f>VLOOKUP(B3580,[1]!Product_Data[#Data],3,0)</f>
        <v>534</v>
      </c>
      <c r="J3580" s="11">
        <f t="shared" si="333"/>
        <v>534</v>
      </c>
      <c r="K3580" s="11">
        <f t="shared" si="334"/>
        <v>847</v>
      </c>
      <c r="L3580" s="11">
        <f t="shared" si="335"/>
        <v>313</v>
      </c>
      <c r="M3580" t="str">
        <f>VLOOKUP(C3580,[1]!Location_Data[#Data],2,0)</f>
        <v>Richmond</v>
      </c>
      <c r="N3580" t="str">
        <f>VLOOKUP(D3580,[1]!Salespeople_Data[#Data],2,0)</f>
        <v>Ryan Welch</v>
      </c>
      <c r="O3580" t="str">
        <f>VLOOKUP(E3580,[1]!Customer_Data[#Data],2,0)</f>
        <v>Charles Sims</v>
      </c>
      <c r="P3580" s="15">
        <f t="shared" si="330"/>
        <v>7</v>
      </c>
      <c r="Q3580">
        <f t="shared" si="331"/>
        <v>4</v>
      </c>
      <c r="R3580">
        <f t="shared" si="332"/>
        <v>2020</v>
      </c>
    </row>
    <row r="3581" spans="1:18" x14ac:dyDescent="0.25">
      <c r="A3581" s="4" t="s">
        <v>4594</v>
      </c>
      <c r="B3581" s="4" t="s">
        <v>144</v>
      </c>
      <c r="C3581" s="4" t="s">
        <v>74</v>
      </c>
      <c r="D3581" s="4" t="s">
        <v>216</v>
      </c>
      <c r="E3581" s="4" t="s">
        <v>1722</v>
      </c>
      <c r="F3581" s="5">
        <v>44186</v>
      </c>
      <c r="G3581" s="4">
        <v>4</v>
      </c>
      <c r="H3581" s="11">
        <f>VLOOKUP(B3581,[1]!Product_Data[#Data],4,0)</f>
        <v>2410</v>
      </c>
      <c r="I3581" s="11">
        <f>VLOOKUP(B3581,[1]!Product_Data[#Data],3,0)</f>
        <v>1518</v>
      </c>
      <c r="J3581" s="11">
        <f t="shared" si="333"/>
        <v>6072</v>
      </c>
      <c r="K3581" s="11">
        <f t="shared" si="334"/>
        <v>9640</v>
      </c>
      <c r="L3581" s="11">
        <f t="shared" si="335"/>
        <v>3568</v>
      </c>
      <c r="M3581" t="str">
        <f>VLOOKUP(C3581,[1]!Location_Data[#Data],2,0)</f>
        <v>West Covina</v>
      </c>
      <c r="N3581" t="str">
        <f>VLOOKUP(D3581,[1]!Salespeople_Data[#Data],2,0)</f>
        <v>Ernest Wagner</v>
      </c>
      <c r="O3581" t="str">
        <f>VLOOKUP(E3581,[1]!Customer_Data[#Data],2,0)</f>
        <v>Jimmy Andrews</v>
      </c>
      <c r="P3581" s="15">
        <f t="shared" si="330"/>
        <v>2</v>
      </c>
      <c r="Q3581">
        <f t="shared" si="331"/>
        <v>12</v>
      </c>
      <c r="R3581">
        <f t="shared" si="332"/>
        <v>2020</v>
      </c>
    </row>
    <row r="3582" spans="1:18" x14ac:dyDescent="0.25">
      <c r="A3582" s="2" t="s">
        <v>4595</v>
      </c>
      <c r="B3582" s="2" t="s">
        <v>330</v>
      </c>
      <c r="C3582" s="2" t="s">
        <v>70</v>
      </c>
      <c r="D3582" s="2" t="s">
        <v>80</v>
      </c>
      <c r="E3582" s="2" t="s">
        <v>2717</v>
      </c>
      <c r="F3582" s="3">
        <v>44039</v>
      </c>
      <c r="G3582" s="2">
        <v>1</v>
      </c>
      <c r="H3582" s="11">
        <f>VLOOKUP(B3582,[1]!Product_Data[#Data],4,0)</f>
        <v>1635</v>
      </c>
      <c r="I3582" s="11">
        <f>VLOOKUP(B3582,[1]!Product_Data[#Data],3,0)</f>
        <v>1046</v>
      </c>
      <c r="J3582" s="11">
        <f t="shared" si="333"/>
        <v>1046</v>
      </c>
      <c r="K3582" s="11">
        <f t="shared" si="334"/>
        <v>1635</v>
      </c>
      <c r="L3582" s="11">
        <f t="shared" si="335"/>
        <v>589</v>
      </c>
      <c r="M3582" t="str">
        <f>VLOOKUP(C3582,[1]!Location_Data[#Data],2,0)</f>
        <v>Clovis</v>
      </c>
      <c r="N3582" t="str">
        <f>VLOOKUP(D3582,[1]!Salespeople_Data[#Data],2,0)</f>
        <v>Henry Nelson</v>
      </c>
      <c r="O3582" t="str">
        <f>VLOOKUP(E3582,[1]!Customer_Data[#Data],2,0)</f>
        <v>Nicholas Sanders</v>
      </c>
      <c r="P3582" s="15">
        <f t="shared" si="330"/>
        <v>2</v>
      </c>
      <c r="Q3582">
        <f t="shared" si="331"/>
        <v>7</v>
      </c>
      <c r="R3582">
        <f t="shared" si="332"/>
        <v>2020</v>
      </c>
    </row>
    <row r="3583" spans="1:18" x14ac:dyDescent="0.25">
      <c r="A3583" s="4" t="s">
        <v>4596</v>
      </c>
      <c r="B3583" s="4" t="s">
        <v>389</v>
      </c>
      <c r="C3583" s="4" t="s">
        <v>490</v>
      </c>
      <c r="D3583" s="4" t="s">
        <v>20</v>
      </c>
      <c r="E3583" s="4" t="s">
        <v>774</v>
      </c>
      <c r="F3583" s="5">
        <v>44012</v>
      </c>
      <c r="G3583" s="4">
        <v>1</v>
      </c>
      <c r="H3583" s="11">
        <f>VLOOKUP(B3583,[1]!Product_Data[#Data],4,0)</f>
        <v>1367</v>
      </c>
      <c r="I3583" s="11">
        <f>VLOOKUP(B3583,[1]!Product_Data[#Data],3,0)</f>
        <v>984</v>
      </c>
      <c r="J3583" s="11">
        <f t="shared" si="333"/>
        <v>984</v>
      </c>
      <c r="K3583" s="11">
        <f t="shared" si="334"/>
        <v>1367</v>
      </c>
      <c r="L3583" s="11">
        <f t="shared" si="335"/>
        <v>383</v>
      </c>
      <c r="M3583" t="str">
        <f>VLOOKUP(C3583,[1]!Location_Data[#Data],2,0)</f>
        <v>Temecula</v>
      </c>
      <c r="N3583" t="str">
        <f>VLOOKUP(D3583,[1]!Salespeople_Data[#Data],2,0)</f>
        <v>Joshua Cook</v>
      </c>
      <c r="O3583" t="str">
        <f>VLOOKUP(E3583,[1]!Customer_Data[#Data],2,0)</f>
        <v>Douglas Kennedy</v>
      </c>
      <c r="P3583" s="15">
        <f t="shared" si="330"/>
        <v>3</v>
      </c>
      <c r="Q3583">
        <f t="shared" si="331"/>
        <v>6</v>
      </c>
      <c r="R3583">
        <f t="shared" si="332"/>
        <v>2020</v>
      </c>
    </row>
    <row r="3584" spans="1:18" x14ac:dyDescent="0.25">
      <c r="A3584" s="2" t="s">
        <v>4597</v>
      </c>
      <c r="B3584" s="2" t="s">
        <v>13</v>
      </c>
      <c r="C3584" s="2" t="s">
        <v>135</v>
      </c>
      <c r="D3584" s="2" t="s">
        <v>359</v>
      </c>
      <c r="E3584" s="2" t="s">
        <v>946</v>
      </c>
      <c r="F3584" s="3">
        <v>43989</v>
      </c>
      <c r="G3584" s="2">
        <v>1</v>
      </c>
      <c r="H3584" s="11">
        <f>VLOOKUP(B3584,[1]!Product_Data[#Data],4,0)</f>
        <v>1022</v>
      </c>
      <c r="I3584" s="11">
        <f>VLOOKUP(B3584,[1]!Product_Data[#Data],3,0)</f>
        <v>818</v>
      </c>
      <c r="J3584" s="11">
        <f t="shared" si="333"/>
        <v>818</v>
      </c>
      <c r="K3584" s="11">
        <f t="shared" si="334"/>
        <v>1022</v>
      </c>
      <c r="L3584" s="11">
        <f t="shared" si="335"/>
        <v>204</v>
      </c>
      <c r="M3584" t="str">
        <f>VLOOKUP(C3584,[1]!Location_Data[#Data],2,0)</f>
        <v>Oxnard</v>
      </c>
      <c r="N3584" t="str">
        <f>VLOOKUP(D3584,[1]!Salespeople_Data[#Data],2,0)</f>
        <v>Eugene Holmes</v>
      </c>
      <c r="O3584" t="str">
        <f>VLOOKUP(E3584,[1]!Customer_Data[#Data],2,0)</f>
        <v>Phillip Edwards</v>
      </c>
      <c r="P3584" s="15">
        <f t="shared" si="330"/>
        <v>1</v>
      </c>
      <c r="Q3584">
        <f t="shared" si="331"/>
        <v>6</v>
      </c>
      <c r="R3584">
        <f t="shared" si="332"/>
        <v>2020</v>
      </c>
    </row>
    <row r="3585" spans="1:18" x14ac:dyDescent="0.25">
      <c r="A3585" s="4" t="s">
        <v>4598</v>
      </c>
      <c r="B3585" s="4" t="s">
        <v>400</v>
      </c>
      <c r="C3585" s="4" t="s">
        <v>169</v>
      </c>
      <c r="D3585" s="4" t="s">
        <v>111</v>
      </c>
      <c r="E3585" s="4" t="s">
        <v>1299</v>
      </c>
      <c r="F3585" s="5">
        <v>43905</v>
      </c>
      <c r="G3585" s="4">
        <v>1</v>
      </c>
      <c r="H3585" s="11">
        <f>VLOOKUP(B3585,[1]!Product_Data[#Data],4,0)</f>
        <v>886</v>
      </c>
      <c r="I3585" s="11">
        <f>VLOOKUP(B3585,[1]!Product_Data[#Data],3,0)</f>
        <v>478</v>
      </c>
      <c r="J3585" s="11">
        <f t="shared" si="333"/>
        <v>478</v>
      </c>
      <c r="K3585" s="11">
        <f t="shared" si="334"/>
        <v>886</v>
      </c>
      <c r="L3585" s="11">
        <f t="shared" si="335"/>
        <v>408</v>
      </c>
      <c r="M3585" t="str">
        <f>VLOOKUP(C3585,[1]!Location_Data[#Data],2,0)</f>
        <v>Vista</v>
      </c>
      <c r="N3585" t="str">
        <f>VLOOKUP(D3585,[1]!Salespeople_Data[#Data],2,0)</f>
        <v>Ryan Welch</v>
      </c>
      <c r="O3585" t="str">
        <f>VLOOKUP(E3585,[1]!Customer_Data[#Data],2,0)</f>
        <v>Christopher Matthews</v>
      </c>
      <c r="P3585" s="15">
        <f t="shared" si="330"/>
        <v>1</v>
      </c>
      <c r="Q3585">
        <f t="shared" si="331"/>
        <v>3</v>
      </c>
      <c r="R3585">
        <f t="shared" si="332"/>
        <v>2020</v>
      </c>
    </row>
    <row r="3586" spans="1:18" x14ac:dyDescent="0.25">
      <c r="A3586" s="2" t="s">
        <v>4599</v>
      </c>
      <c r="B3586" s="2" t="s">
        <v>271</v>
      </c>
      <c r="C3586" s="2" t="s">
        <v>302</v>
      </c>
      <c r="D3586" s="2" t="s">
        <v>49</v>
      </c>
      <c r="E3586" s="2" t="s">
        <v>922</v>
      </c>
      <c r="F3586" s="3">
        <v>44050</v>
      </c>
      <c r="G3586" s="2">
        <v>3</v>
      </c>
      <c r="H3586" s="11">
        <f>VLOOKUP(B3586,[1]!Product_Data[#Data],4,0)</f>
        <v>1587</v>
      </c>
      <c r="I3586" s="11">
        <f>VLOOKUP(B3586,[1]!Product_Data[#Data],3,0)</f>
        <v>1301</v>
      </c>
      <c r="J3586" s="11">
        <f t="shared" si="333"/>
        <v>3903</v>
      </c>
      <c r="K3586" s="11">
        <f t="shared" si="334"/>
        <v>4761</v>
      </c>
      <c r="L3586" s="11">
        <f t="shared" si="335"/>
        <v>858</v>
      </c>
      <c r="M3586" t="str">
        <f>VLOOKUP(C3586,[1]!Location_Data[#Data],2,0)</f>
        <v>Santa Rosa</v>
      </c>
      <c r="N3586" t="str">
        <f>VLOOKUP(D3586,[1]!Salespeople_Data[#Data],2,0)</f>
        <v>Walter Cook</v>
      </c>
      <c r="O3586" t="str">
        <f>VLOOKUP(E3586,[1]!Customer_Data[#Data],2,0)</f>
        <v>David Mendoza</v>
      </c>
      <c r="P3586" s="15">
        <f t="shared" ref="P3586:P3649" si="336">WEEKDAY(F3586)</f>
        <v>6</v>
      </c>
      <c r="Q3586">
        <f t="shared" ref="Q3586:Q3649" si="337">MONTH(F3586)</f>
        <v>8</v>
      </c>
      <c r="R3586">
        <f t="shared" ref="R3586:R3649" si="338">YEAR(F3586)</f>
        <v>2020</v>
      </c>
    </row>
    <row r="3587" spans="1:18" x14ac:dyDescent="0.25">
      <c r="A3587" s="4" t="s">
        <v>4600</v>
      </c>
      <c r="B3587" s="4" t="s">
        <v>43</v>
      </c>
      <c r="C3587" s="4" t="s">
        <v>34</v>
      </c>
      <c r="D3587" s="4" t="s">
        <v>212</v>
      </c>
      <c r="E3587" s="4" t="s">
        <v>1666</v>
      </c>
      <c r="F3587" s="5">
        <v>44184</v>
      </c>
      <c r="G3587" s="4">
        <v>1</v>
      </c>
      <c r="H3587" s="11">
        <f>VLOOKUP(B3587,[1]!Product_Data[#Data],4,0)</f>
        <v>356</v>
      </c>
      <c r="I3587" s="11">
        <f>VLOOKUP(B3587,[1]!Product_Data[#Data],3,0)</f>
        <v>292</v>
      </c>
      <c r="J3587" s="11">
        <f t="shared" ref="J3587:J3650" si="339">PRODUCT(I3587,G3587)</f>
        <v>292</v>
      </c>
      <c r="K3587" s="11">
        <f t="shared" ref="K3587:K3650" si="340">PRODUCT(H3587,G3587)</f>
        <v>356</v>
      </c>
      <c r="L3587" s="11">
        <f t="shared" ref="L3587:L3650" si="341">K3587-J3587</f>
        <v>64</v>
      </c>
      <c r="M3587" t="str">
        <f>VLOOKUP(C3587,[1]!Location_Data[#Data],2,0)</f>
        <v>Inglewood</v>
      </c>
      <c r="N3587" t="str">
        <f>VLOOKUP(D3587,[1]!Salespeople_Data[#Data],2,0)</f>
        <v>Ronald Reed</v>
      </c>
      <c r="O3587" t="str">
        <f>VLOOKUP(E3587,[1]!Customer_Data[#Data],2,0)</f>
        <v>Mark Montgomery</v>
      </c>
      <c r="P3587" s="15">
        <f t="shared" si="336"/>
        <v>7</v>
      </c>
      <c r="Q3587">
        <f t="shared" si="337"/>
        <v>12</v>
      </c>
      <c r="R3587">
        <f t="shared" si="338"/>
        <v>2020</v>
      </c>
    </row>
    <row r="3588" spans="1:18" x14ac:dyDescent="0.25">
      <c r="A3588" s="2" t="s">
        <v>4601</v>
      </c>
      <c r="B3588" s="2" t="s">
        <v>553</v>
      </c>
      <c r="C3588" s="2" t="s">
        <v>331</v>
      </c>
      <c r="D3588" s="2" t="s">
        <v>212</v>
      </c>
      <c r="E3588" s="2" t="s">
        <v>3697</v>
      </c>
      <c r="F3588" s="3">
        <v>44065</v>
      </c>
      <c r="G3588" s="2">
        <v>4</v>
      </c>
      <c r="H3588" s="11">
        <f>VLOOKUP(B3588,[1]!Product_Data[#Data],4,0)</f>
        <v>1798</v>
      </c>
      <c r="I3588" s="11">
        <f>VLOOKUP(B3588,[1]!Product_Data[#Data],3,0)</f>
        <v>971</v>
      </c>
      <c r="J3588" s="11">
        <f t="shared" si="339"/>
        <v>3884</v>
      </c>
      <c r="K3588" s="11">
        <f t="shared" si="340"/>
        <v>7192</v>
      </c>
      <c r="L3588" s="11">
        <f t="shared" si="341"/>
        <v>3308</v>
      </c>
      <c r="M3588" t="str">
        <f>VLOOKUP(C3588,[1]!Location_Data[#Data],2,0)</f>
        <v>Sunnyvale</v>
      </c>
      <c r="N3588" t="str">
        <f>VLOOKUP(D3588,[1]!Salespeople_Data[#Data],2,0)</f>
        <v>Ronald Reed</v>
      </c>
      <c r="O3588" t="str">
        <f>VLOOKUP(E3588,[1]!Customer_Data[#Data],2,0)</f>
        <v>Craig Rodriguez</v>
      </c>
      <c r="P3588" s="15">
        <f t="shared" si="336"/>
        <v>7</v>
      </c>
      <c r="Q3588">
        <f t="shared" si="337"/>
        <v>8</v>
      </c>
      <c r="R3588">
        <f t="shared" si="338"/>
        <v>2020</v>
      </c>
    </row>
    <row r="3589" spans="1:18" x14ac:dyDescent="0.25">
      <c r="A3589" s="4" t="s">
        <v>4602</v>
      </c>
      <c r="B3589" s="4" t="s">
        <v>373</v>
      </c>
      <c r="C3589" s="4" t="s">
        <v>74</v>
      </c>
      <c r="D3589" s="4" t="s">
        <v>216</v>
      </c>
      <c r="E3589" s="4" t="s">
        <v>4603</v>
      </c>
      <c r="F3589" s="5">
        <v>43941</v>
      </c>
      <c r="G3589" s="4">
        <v>2</v>
      </c>
      <c r="H3589" s="11">
        <f>VLOOKUP(B3589,[1]!Product_Data[#Data],4,0)</f>
        <v>2182</v>
      </c>
      <c r="I3589" s="11">
        <f>VLOOKUP(B3589,[1]!Product_Data[#Data],3,0)</f>
        <v>1200</v>
      </c>
      <c r="J3589" s="11">
        <f t="shared" si="339"/>
        <v>2400</v>
      </c>
      <c r="K3589" s="11">
        <f t="shared" si="340"/>
        <v>4364</v>
      </c>
      <c r="L3589" s="11">
        <f t="shared" si="341"/>
        <v>1964</v>
      </c>
      <c r="M3589" t="str">
        <f>VLOOKUP(C3589,[1]!Location_Data[#Data],2,0)</f>
        <v>West Covina</v>
      </c>
      <c r="N3589" t="str">
        <f>VLOOKUP(D3589,[1]!Salespeople_Data[#Data],2,0)</f>
        <v>Ernest Wagner</v>
      </c>
      <c r="O3589" t="str">
        <f>VLOOKUP(E3589,[1]!Customer_Data[#Data],2,0)</f>
        <v>Shawn Stephens</v>
      </c>
      <c r="P3589" s="15">
        <f t="shared" si="336"/>
        <v>2</v>
      </c>
      <c r="Q3589">
        <f t="shared" si="337"/>
        <v>4</v>
      </c>
      <c r="R3589">
        <f t="shared" si="338"/>
        <v>2020</v>
      </c>
    </row>
    <row r="3590" spans="1:18" x14ac:dyDescent="0.25">
      <c r="A3590" s="2" t="s">
        <v>4604</v>
      </c>
      <c r="B3590" s="2" t="s">
        <v>361</v>
      </c>
      <c r="C3590" s="2" t="s">
        <v>62</v>
      </c>
      <c r="D3590" s="2" t="s">
        <v>15</v>
      </c>
      <c r="E3590" s="2" t="s">
        <v>2820</v>
      </c>
      <c r="F3590" s="3">
        <v>43902</v>
      </c>
      <c r="G3590" s="2">
        <v>1</v>
      </c>
      <c r="H3590" s="11">
        <f>VLOOKUP(B3590,[1]!Product_Data[#Data],4,0)</f>
        <v>1338</v>
      </c>
      <c r="I3590" s="11">
        <f>VLOOKUP(B3590,[1]!Product_Data[#Data],3,0)</f>
        <v>682</v>
      </c>
      <c r="J3590" s="11">
        <f t="shared" si="339"/>
        <v>682</v>
      </c>
      <c r="K3590" s="11">
        <f t="shared" si="340"/>
        <v>1338</v>
      </c>
      <c r="L3590" s="11">
        <f t="shared" si="341"/>
        <v>656</v>
      </c>
      <c r="M3590" t="str">
        <f>VLOOKUP(C3590,[1]!Location_Data[#Data],2,0)</f>
        <v>Fairfield</v>
      </c>
      <c r="N3590" t="str">
        <f>VLOOKUP(D3590,[1]!Salespeople_Data[#Data],2,0)</f>
        <v>Ryan Butler</v>
      </c>
      <c r="O3590" t="str">
        <f>VLOOKUP(E3590,[1]!Customer_Data[#Data],2,0)</f>
        <v>Edward Gonzalez</v>
      </c>
      <c r="P3590" s="15">
        <f t="shared" si="336"/>
        <v>5</v>
      </c>
      <c r="Q3590">
        <f t="shared" si="337"/>
        <v>3</v>
      </c>
      <c r="R3590">
        <f t="shared" si="338"/>
        <v>2020</v>
      </c>
    </row>
    <row r="3591" spans="1:18" x14ac:dyDescent="0.25">
      <c r="A3591" s="4" t="s">
        <v>4605</v>
      </c>
      <c r="B3591" s="4" t="s">
        <v>132</v>
      </c>
      <c r="C3591" s="4" t="s">
        <v>527</v>
      </c>
      <c r="D3591" s="4" t="s">
        <v>111</v>
      </c>
      <c r="E3591" s="4" t="s">
        <v>459</v>
      </c>
      <c r="F3591" s="5">
        <v>43849</v>
      </c>
      <c r="G3591" s="4">
        <v>3</v>
      </c>
      <c r="H3591" s="11">
        <f>VLOOKUP(B3591,[1]!Product_Data[#Data],4,0)</f>
        <v>2091</v>
      </c>
      <c r="I3591" s="11">
        <f>VLOOKUP(B3591,[1]!Product_Data[#Data],3,0)</f>
        <v>1485</v>
      </c>
      <c r="J3591" s="11">
        <f t="shared" si="339"/>
        <v>4455</v>
      </c>
      <c r="K3591" s="11">
        <f t="shared" si="340"/>
        <v>6273</v>
      </c>
      <c r="L3591" s="11">
        <f t="shared" si="341"/>
        <v>1818</v>
      </c>
      <c r="M3591" t="str">
        <f>VLOOKUP(C3591,[1]!Location_Data[#Data],2,0)</f>
        <v>Stockton</v>
      </c>
      <c r="N3591" t="str">
        <f>VLOOKUP(D3591,[1]!Salespeople_Data[#Data],2,0)</f>
        <v>Ryan Welch</v>
      </c>
      <c r="O3591" t="str">
        <f>VLOOKUP(E3591,[1]!Customer_Data[#Data],2,0)</f>
        <v>Johnny Martinez</v>
      </c>
      <c r="P3591" s="15">
        <f t="shared" si="336"/>
        <v>1</v>
      </c>
      <c r="Q3591">
        <f t="shared" si="337"/>
        <v>1</v>
      </c>
      <c r="R3591">
        <f t="shared" si="338"/>
        <v>2020</v>
      </c>
    </row>
    <row r="3592" spans="1:18" x14ac:dyDescent="0.25">
      <c r="A3592" s="2" t="s">
        <v>4606</v>
      </c>
      <c r="B3592" s="2" t="s">
        <v>537</v>
      </c>
      <c r="C3592" s="2" t="s">
        <v>62</v>
      </c>
      <c r="D3592" s="2" t="s">
        <v>10</v>
      </c>
      <c r="E3592" s="2" t="s">
        <v>722</v>
      </c>
      <c r="F3592" s="3">
        <v>43902</v>
      </c>
      <c r="G3592" s="2">
        <v>1</v>
      </c>
      <c r="H3592" s="11">
        <f>VLOOKUP(B3592,[1]!Product_Data[#Data],4,0)</f>
        <v>556</v>
      </c>
      <c r="I3592" s="11">
        <f>VLOOKUP(B3592,[1]!Product_Data[#Data],3,0)</f>
        <v>395</v>
      </c>
      <c r="J3592" s="11">
        <f t="shared" si="339"/>
        <v>395</v>
      </c>
      <c r="K3592" s="11">
        <f t="shared" si="340"/>
        <v>556</v>
      </c>
      <c r="L3592" s="11">
        <f t="shared" si="341"/>
        <v>161</v>
      </c>
      <c r="M3592" t="str">
        <f>VLOOKUP(C3592,[1]!Location_Data[#Data],2,0)</f>
        <v>Fairfield</v>
      </c>
      <c r="N3592" t="str">
        <f>VLOOKUP(D3592,[1]!Salespeople_Data[#Data],2,0)</f>
        <v>Justin Lynch</v>
      </c>
      <c r="O3592" t="str">
        <f>VLOOKUP(E3592,[1]!Customer_Data[#Data],2,0)</f>
        <v>Clarence Cunningham</v>
      </c>
      <c r="P3592" s="15">
        <f t="shared" si="336"/>
        <v>5</v>
      </c>
      <c r="Q3592">
        <f t="shared" si="337"/>
        <v>3</v>
      </c>
      <c r="R3592">
        <f t="shared" si="338"/>
        <v>2020</v>
      </c>
    </row>
    <row r="3593" spans="1:18" x14ac:dyDescent="0.25">
      <c r="A3593" s="4" t="s">
        <v>4607</v>
      </c>
      <c r="B3593" s="4" t="s">
        <v>109</v>
      </c>
      <c r="C3593" s="4" t="s">
        <v>643</v>
      </c>
      <c r="D3593" s="4" t="s">
        <v>359</v>
      </c>
      <c r="E3593" s="4" t="s">
        <v>3466</v>
      </c>
      <c r="F3593" s="5">
        <v>44167</v>
      </c>
      <c r="G3593" s="4">
        <v>1</v>
      </c>
      <c r="H3593" s="11">
        <f>VLOOKUP(B3593,[1]!Product_Data[#Data],4,0)</f>
        <v>1783</v>
      </c>
      <c r="I3593" s="11">
        <f>VLOOKUP(B3593,[1]!Product_Data[#Data],3,0)</f>
        <v>1230</v>
      </c>
      <c r="J3593" s="11">
        <f t="shared" si="339"/>
        <v>1230</v>
      </c>
      <c r="K3593" s="11">
        <f t="shared" si="340"/>
        <v>1783</v>
      </c>
      <c r="L3593" s="11">
        <f t="shared" si="341"/>
        <v>553</v>
      </c>
      <c r="M3593" t="str">
        <f>VLOOKUP(C3593,[1]!Location_Data[#Data],2,0)</f>
        <v>Hayward</v>
      </c>
      <c r="N3593" t="str">
        <f>VLOOKUP(D3593,[1]!Salespeople_Data[#Data],2,0)</f>
        <v>Eugene Holmes</v>
      </c>
      <c r="O3593" t="str">
        <f>VLOOKUP(E3593,[1]!Customer_Data[#Data],2,0)</f>
        <v>Brian Hunter</v>
      </c>
      <c r="P3593" s="15">
        <f t="shared" si="336"/>
        <v>4</v>
      </c>
      <c r="Q3593">
        <f t="shared" si="337"/>
        <v>12</v>
      </c>
      <c r="R3593">
        <f t="shared" si="338"/>
        <v>2020</v>
      </c>
    </row>
    <row r="3594" spans="1:18" x14ac:dyDescent="0.25">
      <c r="A3594" s="2" t="s">
        <v>4608</v>
      </c>
      <c r="B3594" s="2" t="s">
        <v>553</v>
      </c>
      <c r="C3594" s="2" t="s">
        <v>9</v>
      </c>
      <c r="D3594" s="2" t="s">
        <v>359</v>
      </c>
      <c r="E3594" s="2" t="s">
        <v>918</v>
      </c>
      <c r="F3594" s="3">
        <v>44068</v>
      </c>
      <c r="G3594" s="2">
        <v>1</v>
      </c>
      <c r="H3594" s="11">
        <f>VLOOKUP(B3594,[1]!Product_Data[#Data],4,0)</f>
        <v>1798</v>
      </c>
      <c r="I3594" s="11">
        <f>VLOOKUP(B3594,[1]!Product_Data[#Data],3,0)</f>
        <v>971</v>
      </c>
      <c r="J3594" s="11">
        <f t="shared" si="339"/>
        <v>971</v>
      </c>
      <c r="K3594" s="11">
        <f t="shared" si="340"/>
        <v>1798</v>
      </c>
      <c r="L3594" s="11">
        <f t="shared" si="341"/>
        <v>827</v>
      </c>
      <c r="M3594" t="str">
        <f>VLOOKUP(C3594,[1]!Location_Data[#Data],2,0)</f>
        <v>San Mateo</v>
      </c>
      <c r="N3594" t="str">
        <f>VLOOKUP(D3594,[1]!Salespeople_Data[#Data],2,0)</f>
        <v>Eugene Holmes</v>
      </c>
      <c r="O3594" t="str">
        <f>VLOOKUP(E3594,[1]!Customer_Data[#Data],2,0)</f>
        <v>Keith Wheeler</v>
      </c>
      <c r="P3594" s="15">
        <f t="shared" si="336"/>
        <v>3</v>
      </c>
      <c r="Q3594">
        <f t="shared" si="337"/>
        <v>8</v>
      </c>
      <c r="R3594">
        <f t="shared" si="338"/>
        <v>2020</v>
      </c>
    </row>
    <row r="3595" spans="1:18" x14ac:dyDescent="0.25">
      <c r="A3595" s="4" t="s">
        <v>4609</v>
      </c>
      <c r="B3595" s="4" t="s">
        <v>321</v>
      </c>
      <c r="C3595" s="4" t="s">
        <v>140</v>
      </c>
      <c r="D3595" s="4" t="s">
        <v>308</v>
      </c>
      <c r="E3595" s="4" t="s">
        <v>2058</v>
      </c>
      <c r="F3595" s="5">
        <v>44067</v>
      </c>
      <c r="G3595" s="4">
        <v>4</v>
      </c>
      <c r="H3595" s="11">
        <f>VLOOKUP(B3595,[1]!Product_Data[#Data],4,0)</f>
        <v>2391</v>
      </c>
      <c r="I3595" s="11">
        <f>VLOOKUP(B3595,[1]!Product_Data[#Data],3,0)</f>
        <v>1291</v>
      </c>
      <c r="J3595" s="11">
        <f t="shared" si="339"/>
        <v>5164</v>
      </c>
      <c r="K3595" s="11">
        <f t="shared" si="340"/>
        <v>9564</v>
      </c>
      <c r="L3595" s="11">
        <f t="shared" si="341"/>
        <v>4400</v>
      </c>
      <c r="M3595" t="str">
        <f>VLOOKUP(C3595,[1]!Location_Data[#Data],2,0)</f>
        <v>Salinas</v>
      </c>
      <c r="N3595" t="str">
        <f>VLOOKUP(D3595,[1]!Salespeople_Data[#Data],2,0)</f>
        <v>Fred Robertson</v>
      </c>
      <c r="O3595" t="str">
        <f>VLOOKUP(E3595,[1]!Customer_Data[#Data],2,0)</f>
        <v>Justin Miller</v>
      </c>
      <c r="P3595" s="15">
        <f t="shared" si="336"/>
        <v>2</v>
      </c>
      <c r="Q3595">
        <f t="shared" si="337"/>
        <v>8</v>
      </c>
      <c r="R3595">
        <f t="shared" si="338"/>
        <v>2020</v>
      </c>
    </row>
    <row r="3596" spans="1:18" x14ac:dyDescent="0.25">
      <c r="A3596" s="2" t="s">
        <v>4610</v>
      </c>
      <c r="B3596" s="2" t="s">
        <v>412</v>
      </c>
      <c r="C3596" s="2" t="s">
        <v>34</v>
      </c>
      <c r="D3596" s="2" t="s">
        <v>345</v>
      </c>
      <c r="E3596" s="2" t="s">
        <v>766</v>
      </c>
      <c r="F3596" s="3">
        <v>44019</v>
      </c>
      <c r="G3596" s="2">
        <v>1</v>
      </c>
      <c r="H3596" s="11">
        <f>VLOOKUP(B3596,[1]!Product_Data[#Data],4,0)</f>
        <v>2396</v>
      </c>
      <c r="I3596" s="11">
        <f>VLOOKUP(B3596,[1]!Product_Data[#Data],3,0)</f>
        <v>1965</v>
      </c>
      <c r="J3596" s="11">
        <f t="shared" si="339"/>
        <v>1965</v>
      </c>
      <c r="K3596" s="11">
        <f t="shared" si="340"/>
        <v>2396</v>
      </c>
      <c r="L3596" s="11">
        <f t="shared" si="341"/>
        <v>431</v>
      </c>
      <c r="M3596" t="str">
        <f>VLOOKUP(C3596,[1]!Location_Data[#Data],2,0)</f>
        <v>Inglewood</v>
      </c>
      <c r="N3596" t="str">
        <f>VLOOKUP(D3596,[1]!Salespeople_Data[#Data],2,0)</f>
        <v>Larry Marshall</v>
      </c>
      <c r="O3596" t="str">
        <f>VLOOKUP(E3596,[1]!Customer_Data[#Data],2,0)</f>
        <v>Ryan Bailey</v>
      </c>
      <c r="P3596" s="15">
        <f t="shared" si="336"/>
        <v>3</v>
      </c>
      <c r="Q3596">
        <f t="shared" si="337"/>
        <v>7</v>
      </c>
      <c r="R3596">
        <f t="shared" si="338"/>
        <v>2020</v>
      </c>
    </row>
    <row r="3597" spans="1:18" x14ac:dyDescent="0.25">
      <c r="A3597" s="4" t="s">
        <v>4611</v>
      </c>
      <c r="B3597" s="4" t="s">
        <v>373</v>
      </c>
      <c r="C3597" s="4" t="s">
        <v>135</v>
      </c>
      <c r="D3597" s="4" t="s">
        <v>80</v>
      </c>
      <c r="E3597" s="4" t="s">
        <v>1301</v>
      </c>
      <c r="F3597" s="5">
        <v>43908</v>
      </c>
      <c r="G3597" s="4">
        <v>3</v>
      </c>
      <c r="H3597" s="11">
        <f>VLOOKUP(B3597,[1]!Product_Data[#Data],4,0)</f>
        <v>2182</v>
      </c>
      <c r="I3597" s="11">
        <f>VLOOKUP(B3597,[1]!Product_Data[#Data],3,0)</f>
        <v>1200</v>
      </c>
      <c r="J3597" s="11">
        <f t="shared" si="339"/>
        <v>3600</v>
      </c>
      <c r="K3597" s="11">
        <f t="shared" si="340"/>
        <v>6546</v>
      </c>
      <c r="L3597" s="11">
        <f t="shared" si="341"/>
        <v>2946</v>
      </c>
      <c r="M3597" t="str">
        <f>VLOOKUP(C3597,[1]!Location_Data[#Data],2,0)</f>
        <v>Oxnard</v>
      </c>
      <c r="N3597" t="str">
        <f>VLOOKUP(D3597,[1]!Salespeople_Data[#Data],2,0)</f>
        <v>Henry Nelson</v>
      </c>
      <c r="O3597" t="str">
        <f>VLOOKUP(E3597,[1]!Customer_Data[#Data],2,0)</f>
        <v>Eugene Sims</v>
      </c>
      <c r="P3597" s="15">
        <f t="shared" si="336"/>
        <v>4</v>
      </c>
      <c r="Q3597">
        <f t="shared" si="337"/>
        <v>3</v>
      </c>
      <c r="R3597">
        <f t="shared" si="338"/>
        <v>2020</v>
      </c>
    </row>
    <row r="3598" spans="1:18" x14ac:dyDescent="0.25">
      <c r="A3598" s="2" t="s">
        <v>4612</v>
      </c>
      <c r="B3598" s="2" t="s">
        <v>311</v>
      </c>
      <c r="C3598" s="2" t="s">
        <v>9</v>
      </c>
      <c r="D3598" s="2" t="s">
        <v>141</v>
      </c>
      <c r="E3598" s="2" t="s">
        <v>2149</v>
      </c>
      <c r="F3598" s="3">
        <v>44156</v>
      </c>
      <c r="G3598" s="2">
        <v>3</v>
      </c>
      <c r="H3598" s="11">
        <f>VLOOKUP(B3598,[1]!Product_Data[#Data],4,0)</f>
        <v>1743</v>
      </c>
      <c r="I3598" s="11">
        <f>VLOOKUP(B3598,[1]!Product_Data[#Data],3,0)</f>
        <v>872</v>
      </c>
      <c r="J3598" s="11">
        <f t="shared" si="339"/>
        <v>2616</v>
      </c>
      <c r="K3598" s="11">
        <f t="shared" si="340"/>
        <v>5229</v>
      </c>
      <c r="L3598" s="11">
        <f t="shared" si="341"/>
        <v>2613</v>
      </c>
      <c r="M3598" t="str">
        <f>VLOOKUP(C3598,[1]!Location_Data[#Data],2,0)</f>
        <v>San Mateo</v>
      </c>
      <c r="N3598" t="str">
        <f>VLOOKUP(D3598,[1]!Salespeople_Data[#Data],2,0)</f>
        <v>Arthur Mccoy</v>
      </c>
      <c r="O3598" t="str">
        <f>VLOOKUP(E3598,[1]!Customer_Data[#Data],2,0)</f>
        <v>Victor Medina</v>
      </c>
      <c r="P3598" s="15">
        <f t="shared" si="336"/>
        <v>7</v>
      </c>
      <c r="Q3598">
        <f t="shared" si="337"/>
        <v>11</v>
      </c>
      <c r="R3598">
        <f t="shared" si="338"/>
        <v>2020</v>
      </c>
    </row>
    <row r="3599" spans="1:18" x14ac:dyDescent="0.25">
      <c r="A3599" s="4" t="s">
        <v>4613</v>
      </c>
      <c r="B3599" s="4" t="s">
        <v>605</v>
      </c>
      <c r="C3599" s="4" t="s">
        <v>110</v>
      </c>
      <c r="D3599" s="4" t="s">
        <v>191</v>
      </c>
      <c r="E3599" s="4" t="s">
        <v>1218</v>
      </c>
      <c r="F3599" s="5">
        <v>44094</v>
      </c>
      <c r="G3599" s="4">
        <v>4</v>
      </c>
      <c r="H3599" s="11">
        <f>VLOOKUP(B3599,[1]!Product_Data[#Data],4,0)</f>
        <v>913</v>
      </c>
      <c r="I3599" s="11">
        <f>VLOOKUP(B3599,[1]!Product_Data[#Data],3,0)</f>
        <v>584</v>
      </c>
      <c r="J3599" s="11">
        <f t="shared" si="339"/>
        <v>2336</v>
      </c>
      <c r="K3599" s="11">
        <f t="shared" si="340"/>
        <v>3652</v>
      </c>
      <c r="L3599" s="11">
        <f t="shared" si="341"/>
        <v>1316</v>
      </c>
      <c r="M3599" t="str">
        <f>VLOOKUP(C3599,[1]!Location_Data[#Data],2,0)</f>
        <v>Richmond</v>
      </c>
      <c r="N3599" t="str">
        <f>VLOOKUP(D3599,[1]!Salespeople_Data[#Data],2,0)</f>
        <v>Robert Reed</v>
      </c>
      <c r="O3599" t="str">
        <f>VLOOKUP(E3599,[1]!Customer_Data[#Data],2,0)</f>
        <v>Larry Ross</v>
      </c>
      <c r="P3599" s="15">
        <f t="shared" si="336"/>
        <v>1</v>
      </c>
      <c r="Q3599">
        <f t="shared" si="337"/>
        <v>9</v>
      </c>
      <c r="R3599">
        <f t="shared" si="338"/>
        <v>2020</v>
      </c>
    </row>
    <row r="3600" spans="1:18" x14ac:dyDescent="0.25">
      <c r="A3600" s="2" t="s">
        <v>4614</v>
      </c>
      <c r="B3600" s="2" t="s">
        <v>600</v>
      </c>
      <c r="C3600" s="2" t="s">
        <v>530</v>
      </c>
      <c r="D3600" s="2" t="s">
        <v>15</v>
      </c>
      <c r="E3600" s="2" t="s">
        <v>718</v>
      </c>
      <c r="F3600" s="3">
        <v>44151</v>
      </c>
      <c r="G3600" s="2">
        <v>1</v>
      </c>
      <c r="H3600" s="11">
        <f>VLOOKUP(B3600,[1]!Product_Data[#Data],4,0)</f>
        <v>368</v>
      </c>
      <c r="I3600" s="11">
        <f>VLOOKUP(B3600,[1]!Product_Data[#Data],3,0)</f>
        <v>269</v>
      </c>
      <c r="J3600" s="11">
        <f t="shared" si="339"/>
        <v>269</v>
      </c>
      <c r="K3600" s="11">
        <f t="shared" si="340"/>
        <v>368</v>
      </c>
      <c r="L3600" s="11">
        <f t="shared" si="341"/>
        <v>99</v>
      </c>
      <c r="M3600" t="str">
        <f>VLOOKUP(C3600,[1]!Location_Data[#Data],2,0)</f>
        <v>San Buenaventura (Ventura)</v>
      </c>
      <c r="N3600" t="str">
        <f>VLOOKUP(D3600,[1]!Salespeople_Data[#Data],2,0)</f>
        <v>Ryan Butler</v>
      </c>
      <c r="O3600" t="str">
        <f>VLOOKUP(E3600,[1]!Customer_Data[#Data],2,0)</f>
        <v>Shawn Bishop</v>
      </c>
      <c r="P3600" s="15">
        <f t="shared" si="336"/>
        <v>2</v>
      </c>
      <c r="Q3600">
        <f t="shared" si="337"/>
        <v>11</v>
      </c>
      <c r="R3600">
        <f t="shared" si="338"/>
        <v>2020</v>
      </c>
    </row>
    <row r="3601" spans="1:18" x14ac:dyDescent="0.25">
      <c r="A3601" s="4" t="s">
        <v>4615</v>
      </c>
      <c r="B3601" s="4" t="s">
        <v>185</v>
      </c>
      <c r="C3601" s="4" t="s">
        <v>19</v>
      </c>
      <c r="D3601" s="4" t="s">
        <v>359</v>
      </c>
      <c r="E3601" s="4" t="s">
        <v>2189</v>
      </c>
      <c r="F3601" s="5">
        <v>44116</v>
      </c>
      <c r="G3601" s="4">
        <v>1</v>
      </c>
      <c r="H3601" s="11">
        <f>VLOOKUP(B3601,[1]!Product_Data[#Data],4,0)</f>
        <v>667</v>
      </c>
      <c r="I3601" s="11">
        <f>VLOOKUP(B3601,[1]!Product_Data[#Data],3,0)</f>
        <v>387</v>
      </c>
      <c r="J3601" s="11">
        <f t="shared" si="339"/>
        <v>387</v>
      </c>
      <c r="K3601" s="11">
        <f t="shared" si="340"/>
        <v>667</v>
      </c>
      <c r="L3601" s="11">
        <f t="shared" si="341"/>
        <v>280</v>
      </c>
      <c r="M3601" t="str">
        <f>VLOOKUP(C3601,[1]!Location_Data[#Data],2,0)</f>
        <v>Berkeley</v>
      </c>
      <c r="N3601" t="str">
        <f>VLOOKUP(D3601,[1]!Salespeople_Data[#Data],2,0)</f>
        <v>Eugene Holmes</v>
      </c>
      <c r="O3601" t="str">
        <f>VLOOKUP(E3601,[1]!Customer_Data[#Data],2,0)</f>
        <v>Steve Hunt</v>
      </c>
      <c r="P3601" s="15">
        <f t="shared" si="336"/>
        <v>2</v>
      </c>
      <c r="Q3601">
        <f t="shared" si="337"/>
        <v>10</v>
      </c>
      <c r="R3601">
        <f t="shared" si="338"/>
        <v>2020</v>
      </c>
    </row>
    <row r="3602" spans="1:18" x14ac:dyDescent="0.25">
      <c r="A3602" s="2" t="s">
        <v>4616</v>
      </c>
      <c r="B3602" s="2" t="s">
        <v>119</v>
      </c>
      <c r="C3602" s="2" t="s">
        <v>380</v>
      </c>
      <c r="D3602" s="2" t="s">
        <v>413</v>
      </c>
      <c r="E3602" s="2" t="s">
        <v>2605</v>
      </c>
      <c r="F3602" s="3">
        <v>43967</v>
      </c>
      <c r="G3602" s="2">
        <v>1</v>
      </c>
      <c r="H3602" s="11">
        <f>VLOOKUP(B3602,[1]!Product_Data[#Data],4,0)</f>
        <v>1077</v>
      </c>
      <c r="I3602" s="11">
        <f>VLOOKUP(B3602,[1]!Product_Data[#Data],3,0)</f>
        <v>732</v>
      </c>
      <c r="J3602" s="11">
        <f t="shared" si="339"/>
        <v>732</v>
      </c>
      <c r="K3602" s="11">
        <f t="shared" si="340"/>
        <v>1077</v>
      </c>
      <c r="L3602" s="11">
        <f t="shared" si="341"/>
        <v>345</v>
      </c>
      <c r="M3602" t="str">
        <f>VLOOKUP(C3602,[1]!Location_Data[#Data],2,0)</f>
        <v>Los Angeles</v>
      </c>
      <c r="N3602" t="str">
        <f>VLOOKUP(D3602,[1]!Salespeople_Data[#Data],2,0)</f>
        <v>Kenneth Bradley</v>
      </c>
      <c r="O3602" t="str">
        <f>VLOOKUP(E3602,[1]!Customer_Data[#Data],2,0)</f>
        <v>Robert Price</v>
      </c>
      <c r="P3602" s="15">
        <f t="shared" si="336"/>
        <v>7</v>
      </c>
      <c r="Q3602">
        <f t="shared" si="337"/>
        <v>5</v>
      </c>
      <c r="R3602">
        <f t="shared" si="338"/>
        <v>2020</v>
      </c>
    </row>
    <row r="3603" spans="1:18" x14ac:dyDescent="0.25">
      <c r="A3603" s="4" t="s">
        <v>4617</v>
      </c>
      <c r="B3603" s="4" t="s">
        <v>61</v>
      </c>
      <c r="C3603" s="4" t="s">
        <v>242</v>
      </c>
      <c r="D3603" s="4" t="s">
        <v>58</v>
      </c>
      <c r="E3603" s="4" t="s">
        <v>1014</v>
      </c>
      <c r="F3603" s="5">
        <v>44182</v>
      </c>
      <c r="G3603" s="4">
        <v>1</v>
      </c>
      <c r="H3603" s="11">
        <f>VLOOKUP(B3603,[1]!Product_Data[#Data],4,0)</f>
        <v>1889</v>
      </c>
      <c r="I3603" s="11">
        <f>VLOOKUP(B3603,[1]!Product_Data[#Data],3,0)</f>
        <v>945</v>
      </c>
      <c r="J3603" s="11">
        <f t="shared" si="339"/>
        <v>945</v>
      </c>
      <c r="K3603" s="11">
        <f t="shared" si="340"/>
        <v>1889</v>
      </c>
      <c r="L3603" s="11">
        <f t="shared" si="341"/>
        <v>944</v>
      </c>
      <c r="M3603" t="str">
        <f>VLOOKUP(C3603,[1]!Location_Data[#Data],2,0)</f>
        <v>Downey</v>
      </c>
      <c r="N3603" t="str">
        <f>VLOOKUP(D3603,[1]!Salespeople_Data[#Data],2,0)</f>
        <v>Christopher Tucker</v>
      </c>
      <c r="O3603" t="str">
        <f>VLOOKUP(E3603,[1]!Customer_Data[#Data],2,0)</f>
        <v>Michael Hill</v>
      </c>
      <c r="P3603" s="15">
        <f t="shared" si="336"/>
        <v>5</v>
      </c>
      <c r="Q3603">
        <f t="shared" si="337"/>
        <v>12</v>
      </c>
      <c r="R3603">
        <f t="shared" si="338"/>
        <v>2020</v>
      </c>
    </row>
    <row r="3604" spans="1:18" x14ac:dyDescent="0.25">
      <c r="A3604" s="2" t="s">
        <v>4618</v>
      </c>
      <c r="B3604" s="2" t="s">
        <v>69</v>
      </c>
      <c r="C3604" s="2" t="s">
        <v>229</v>
      </c>
      <c r="D3604" s="2" t="s">
        <v>25</v>
      </c>
      <c r="E3604" s="2" t="s">
        <v>706</v>
      </c>
      <c r="F3604" s="3">
        <v>44051</v>
      </c>
      <c r="G3604" s="2">
        <v>2</v>
      </c>
      <c r="H3604" s="11">
        <f>VLOOKUP(B3604,[1]!Product_Data[#Data],4,0)</f>
        <v>1351</v>
      </c>
      <c r="I3604" s="11">
        <f>VLOOKUP(B3604,[1]!Product_Data[#Data],3,0)</f>
        <v>1108</v>
      </c>
      <c r="J3604" s="11">
        <f t="shared" si="339"/>
        <v>2216</v>
      </c>
      <c r="K3604" s="11">
        <f t="shared" si="340"/>
        <v>2702</v>
      </c>
      <c r="L3604" s="11">
        <f t="shared" si="341"/>
        <v>486</v>
      </c>
      <c r="M3604" t="str">
        <f>VLOOKUP(C3604,[1]!Location_Data[#Data],2,0)</f>
        <v>San Jose</v>
      </c>
      <c r="N3604" t="str">
        <f>VLOOKUP(D3604,[1]!Salespeople_Data[#Data],2,0)</f>
        <v>Brian Davis</v>
      </c>
      <c r="O3604" t="str">
        <f>VLOOKUP(E3604,[1]!Customer_Data[#Data],2,0)</f>
        <v>Kenneth Foster</v>
      </c>
      <c r="P3604" s="15">
        <f t="shared" si="336"/>
        <v>7</v>
      </c>
      <c r="Q3604">
        <f t="shared" si="337"/>
        <v>8</v>
      </c>
      <c r="R3604">
        <f t="shared" si="338"/>
        <v>2020</v>
      </c>
    </row>
    <row r="3605" spans="1:18" x14ac:dyDescent="0.25">
      <c r="A3605" s="4" t="s">
        <v>4619</v>
      </c>
      <c r="B3605" s="4" t="s">
        <v>1149</v>
      </c>
      <c r="C3605" s="4" t="s">
        <v>224</v>
      </c>
      <c r="D3605" s="4" t="s">
        <v>447</v>
      </c>
      <c r="E3605" s="4" t="s">
        <v>2133</v>
      </c>
      <c r="F3605" s="5">
        <v>44121</v>
      </c>
      <c r="G3605" s="4">
        <v>1</v>
      </c>
      <c r="H3605" s="11">
        <f>VLOOKUP(B3605,[1]!Product_Data[#Data],4,0)</f>
        <v>847</v>
      </c>
      <c r="I3605" s="11">
        <f>VLOOKUP(B3605,[1]!Product_Data[#Data],3,0)</f>
        <v>534</v>
      </c>
      <c r="J3605" s="11">
        <f t="shared" si="339"/>
        <v>534</v>
      </c>
      <c r="K3605" s="11">
        <f t="shared" si="340"/>
        <v>847</v>
      </c>
      <c r="L3605" s="11">
        <f t="shared" si="341"/>
        <v>313</v>
      </c>
      <c r="M3605" t="str">
        <f>VLOOKUP(C3605,[1]!Location_Data[#Data],2,0)</f>
        <v>Huntington Beach</v>
      </c>
      <c r="N3605" t="str">
        <f>VLOOKUP(D3605,[1]!Salespeople_Data[#Data],2,0)</f>
        <v>Howard Sims</v>
      </c>
      <c r="O3605" t="str">
        <f>VLOOKUP(E3605,[1]!Customer_Data[#Data],2,0)</f>
        <v>Willie Mason</v>
      </c>
      <c r="P3605" s="15">
        <f t="shared" si="336"/>
        <v>7</v>
      </c>
      <c r="Q3605">
        <f t="shared" si="337"/>
        <v>10</v>
      </c>
      <c r="R3605">
        <f t="shared" si="338"/>
        <v>2020</v>
      </c>
    </row>
    <row r="3606" spans="1:18" x14ac:dyDescent="0.25">
      <c r="A3606" s="2" t="s">
        <v>4620</v>
      </c>
      <c r="B3606" s="2" t="s">
        <v>560</v>
      </c>
      <c r="C3606" s="2" t="s">
        <v>34</v>
      </c>
      <c r="D3606" s="2" t="s">
        <v>165</v>
      </c>
      <c r="E3606" s="2" t="s">
        <v>948</v>
      </c>
      <c r="F3606" s="3">
        <v>43914</v>
      </c>
      <c r="G3606" s="2">
        <v>1</v>
      </c>
      <c r="H3606" s="11">
        <f>VLOOKUP(B3606,[1]!Product_Data[#Data],4,0)</f>
        <v>1809</v>
      </c>
      <c r="I3606" s="11">
        <f>VLOOKUP(B3606,[1]!Product_Data[#Data],3,0)</f>
        <v>1067</v>
      </c>
      <c r="J3606" s="11">
        <f t="shared" si="339"/>
        <v>1067</v>
      </c>
      <c r="K3606" s="11">
        <f t="shared" si="340"/>
        <v>1809</v>
      </c>
      <c r="L3606" s="11">
        <f t="shared" si="341"/>
        <v>742</v>
      </c>
      <c r="M3606" t="str">
        <f>VLOOKUP(C3606,[1]!Location_Data[#Data],2,0)</f>
        <v>Inglewood</v>
      </c>
      <c r="N3606" t="str">
        <f>VLOOKUP(D3606,[1]!Salespeople_Data[#Data],2,0)</f>
        <v>Joe Sims</v>
      </c>
      <c r="O3606" t="str">
        <f>VLOOKUP(E3606,[1]!Customer_Data[#Data],2,0)</f>
        <v>Andrew Adams</v>
      </c>
      <c r="P3606" s="15">
        <f t="shared" si="336"/>
        <v>3</v>
      </c>
      <c r="Q3606">
        <f t="shared" si="337"/>
        <v>3</v>
      </c>
      <c r="R3606">
        <f t="shared" si="338"/>
        <v>2020</v>
      </c>
    </row>
    <row r="3607" spans="1:18" x14ac:dyDescent="0.25">
      <c r="A3607" s="4" t="s">
        <v>4621</v>
      </c>
      <c r="B3607" s="4" t="s">
        <v>321</v>
      </c>
      <c r="C3607" s="4" t="s">
        <v>224</v>
      </c>
      <c r="D3607" s="4" t="s">
        <v>146</v>
      </c>
      <c r="E3607" s="4" t="s">
        <v>750</v>
      </c>
      <c r="F3607" s="5">
        <v>43893</v>
      </c>
      <c r="G3607" s="4">
        <v>2</v>
      </c>
      <c r="H3607" s="11">
        <f>VLOOKUP(B3607,[1]!Product_Data[#Data],4,0)</f>
        <v>2391</v>
      </c>
      <c r="I3607" s="11">
        <f>VLOOKUP(B3607,[1]!Product_Data[#Data],3,0)</f>
        <v>1291</v>
      </c>
      <c r="J3607" s="11">
        <f t="shared" si="339"/>
        <v>2582</v>
      </c>
      <c r="K3607" s="11">
        <f t="shared" si="340"/>
        <v>4782</v>
      </c>
      <c r="L3607" s="11">
        <f t="shared" si="341"/>
        <v>2200</v>
      </c>
      <c r="M3607" t="str">
        <f>VLOOKUP(C3607,[1]!Location_Data[#Data],2,0)</f>
        <v>Huntington Beach</v>
      </c>
      <c r="N3607" t="str">
        <f>VLOOKUP(D3607,[1]!Salespeople_Data[#Data],2,0)</f>
        <v>Carl Elliott</v>
      </c>
      <c r="O3607" t="str">
        <f>VLOOKUP(E3607,[1]!Customer_Data[#Data],2,0)</f>
        <v>Andrew Burns</v>
      </c>
      <c r="P3607" s="15">
        <f t="shared" si="336"/>
        <v>3</v>
      </c>
      <c r="Q3607">
        <f t="shared" si="337"/>
        <v>3</v>
      </c>
      <c r="R3607">
        <f t="shared" si="338"/>
        <v>2020</v>
      </c>
    </row>
    <row r="3608" spans="1:18" x14ac:dyDescent="0.25">
      <c r="A3608" s="2" t="s">
        <v>4622</v>
      </c>
      <c r="B3608" s="2" t="s">
        <v>858</v>
      </c>
      <c r="C3608" s="2" t="s">
        <v>19</v>
      </c>
      <c r="D3608" s="2" t="s">
        <v>413</v>
      </c>
      <c r="E3608" s="2" t="s">
        <v>1242</v>
      </c>
      <c r="F3608" s="3">
        <v>43993</v>
      </c>
      <c r="G3608" s="2">
        <v>1</v>
      </c>
      <c r="H3608" s="11">
        <f>VLOOKUP(B3608,[1]!Product_Data[#Data],4,0)</f>
        <v>2294</v>
      </c>
      <c r="I3608" s="11">
        <f>VLOOKUP(B3608,[1]!Product_Data[#Data],3,0)</f>
        <v>1399</v>
      </c>
      <c r="J3608" s="11">
        <f t="shared" si="339"/>
        <v>1399</v>
      </c>
      <c r="K3608" s="11">
        <f t="shared" si="340"/>
        <v>2294</v>
      </c>
      <c r="L3608" s="11">
        <f t="shared" si="341"/>
        <v>895</v>
      </c>
      <c r="M3608" t="str">
        <f>VLOOKUP(C3608,[1]!Location_Data[#Data],2,0)</f>
        <v>Berkeley</v>
      </c>
      <c r="N3608" t="str">
        <f>VLOOKUP(D3608,[1]!Salespeople_Data[#Data],2,0)</f>
        <v>Kenneth Bradley</v>
      </c>
      <c r="O3608" t="str">
        <f>VLOOKUP(E3608,[1]!Customer_Data[#Data],2,0)</f>
        <v>James Dean</v>
      </c>
      <c r="P3608" s="15">
        <f t="shared" si="336"/>
        <v>5</v>
      </c>
      <c r="Q3608">
        <f t="shared" si="337"/>
        <v>6</v>
      </c>
      <c r="R3608">
        <f t="shared" si="338"/>
        <v>2020</v>
      </c>
    </row>
    <row r="3609" spans="1:18" x14ac:dyDescent="0.25">
      <c r="A3609" s="4" t="s">
        <v>4623</v>
      </c>
      <c r="B3609" s="4" t="s">
        <v>189</v>
      </c>
      <c r="C3609" s="4" t="s">
        <v>34</v>
      </c>
      <c r="D3609" s="4" t="s">
        <v>308</v>
      </c>
      <c r="E3609" s="4" t="s">
        <v>328</v>
      </c>
      <c r="F3609" s="5">
        <v>43842</v>
      </c>
      <c r="G3609" s="4">
        <v>3</v>
      </c>
      <c r="H3609" s="11">
        <f>VLOOKUP(B3609,[1]!Product_Data[#Data],4,0)</f>
        <v>1783</v>
      </c>
      <c r="I3609" s="11">
        <f>VLOOKUP(B3609,[1]!Product_Data[#Data],3,0)</f>
        <v>1516</v>
      </c>
      <c r="J3609" s="11">
        <f t="shared" si="339"/>
        <v>4548</v>
      </c>
      <c r="K3609" s="11">
        <f t="shared" si="340"/>
        <v>5349</v>
      </c>
      <c r="L3609" s="11">
        <f t="shared" si="341"/>
        <v>801</v>
      </c>
      <c r="M3609" t="str">
        <f>VLOOKUP(C3609,[1]!Location_Data[#Data],2,0)</f>
        <v>Inglewood</v>
      </c>
      <c r="N3609" t="str">
        <f>VLOOKUP(D3609,[1]!Salespeople_Data[#Data],2,0)</f>
        <v>Fred Robertson</v>
      </c>
      <c r="O3609" t="str">
        <f>VLOOKUP(E3609,[1]!Customer_Data[#Data],2,0)</f>
        <v>Charles Sims</v>
      </c>
      <c r="P3609" s="15">
        <f t="shared" si="336"/>
        <v>1</v>
      </c>
      <c r="Q3609">
        <f t="shared" si="337"/>
        <v>1</v>
      </c>
      <c r="R3609">
        <f t="shared" si="338"/>
        <v>2020</v>
      </c>
    </row>
    <row r="3610" spans="1:18" x14ac:dyDescent="0.25">
      <c r="A3610" s="2" t="s">
        <v>4624</v>
      </c>
      <c r="B3610" s="2" t="s">
        <v>78</v>
      </c>
      <c r="C3610" s="2" t="s">
        <v>253</v>
      </c>
      <c r="D3610" s="2" t="s">
        <v>49</v>
      </c>
      <c r="E3610" s="2" t="s">
        <v>2239</v>
      </c>
      <c r="F3610" s="3">
        <v>44108</v>
      </c>
      <c r="G3610" s="2">
        <v>4</v>
      </c>
      <c r="H3610" s="11">
        <f>VLOOKUP(B3610,[1]!Product_Data[#Data],4,0)</f>
        <v>1380</v>
      </c>
      <c r="I3610" s="11">
        <f>VLOOKUP(B3610,[1]!Product_Data[#Data],3,0)</f>
        <v>1090</v>
      </c>
      <c r="J3610" s="11">
        <f t="shared" si="339"/>
        <v>4360</v>
      </c>
      <c r="K3610" s="11">
        <f t="shared" si="340"/>
        <v>5520</v>
      </c>
      <c r="L3610" s="11">
        <f t="shared" si="341"/>
        <v>1160</v>
      </c>
      <c r="M3610" t="str">
        <f>VLOOKUP(C3610,[1]!Location_Data[#Data],2,0)</f>
        <v>Bakersfield</v>
      </c>
      <c r="N3610" t="str">
        <f>VLOOKUP(D3610,[1]!Salespeople_Data[#Data],2,0)</f>
        <v>Walter Cook</v>
      </c>
      <c r="O3610" t="str">
        <f>VLOOKUP(E3610,[1]!Customer_Data[#Data],2,0)</f>
        <v>Jonathan Bowman</v>
      </c>
      <c r="P3610" s="15">
        <f t="shared" si="336"/>
        <v>1</v>
      </c>
      <c r="Q3610">
        <f t="shared" si="337"/>
        <v>10</v>
      </c>
      <c r="R3610">
        <f t="shared" si="338"/>
        <v>2020</v>
      </c>
    </row>
    <row r="3611" spans="1:18" x14ac:dyDescent="0.25">
      <c r="A3611" s="4" t="s">
        <v>4625</v>
      </c>
      <c r="B3611" s="4" t="s">
        <v>109</v>
      </c>
      <c r="C3611" s="4" t="s">
        <v>472</v>
      </c>
      <c r="D3611" s="4" t="s">
        <v>63</v>
      </c>
      <c r="E3611" s="4" t="s">
        <v>2032</v>
      </c>
      <c r="F3611" s="5">
        <v>44062</v>
      </c>
      <c r="G3611" s="4">
        <v>4</v>
      </c>
      <c r="H3611" s="11">
        <f>VLOOKUP(B3611,[1]!Product_Data[#Data],4,0)</f>
        <v>1783</v>
      </c>
      <c r="I3611" s="11">
        <f>VLOOKUP(B3611,[1]!Product_Data[#Data],3,0)</f>
        <v>1230</v>
      </c>
      <c r="J3611" s="11">
        <f t="shared" si="339"/>
        <v>4920</v>
      </c>
      <c r="K3611" s="11">
        <f t="shared" si="340"/>
        <v>7132</v>
      </c>
      <c r="L3611" s="11">
        <f t="shared" si="341"/>
        <v>2212</v>
      </c>
      <c r="M3611" t="str">
        <f>VLOOKUP(C3611,[1]!Location_Data[#Data],2,0)</f>
        <v>Concord</v>
      </c>
      <c r="N3611" t="str">
        <f>VLOOKUP(D3611,[1]!Salespeople_Data[#Data],2,0)</f>
        <v>Jeremy Mendoza</v>
      </c>
      <c r="O3611" t="str">
        <f>VLOOKUP(E3611,[1]!Customer_Data[#Data],2,0)</f>
        <v>Eugene Cooper</v>
      </c>
      <c r="P3611" s="15">
        <f t="shared" si="336"/>
        <v>4</v>
      </c>
      <c r="Q3611">
        <f t="shared" si="337"/>
        <v>8</v>
      </c>
      <c r="R3611">
        <f t="shared" si="338"/>
        <v>2020</v>
      </c>
    </row>
    <row r="3612" spans="1:18" x14ac:dyDescent="0.25">
      <c r="A3612" s="2" t="s">
        <v>4626</v>
      </c>
      <c r="B3612" s="2" t="s">
        <v>560</v>
      </c>
      <c r="C3612" s="2" t="s">
        <v>467</v>
      </c>
      <c r="D3612" s="2" t="s">
        <v>257</v>
      </c>
      <c r="E3612" s="2" t="s">
        <v>658</v>
      </c>
      <c r="F3612" s="3">
        <v>44018</v>
      </c>
      <c r="G3612" s="2">
        <v>3</v>
      </c>
      <c r="H3612" s="11">
        <f>VLOOKUP(B3612,[1]!Product_Data[#Data],4,0)</f>
        <v>1809</v>
      </c>
      <c r="I3612" s="11">
        <f>VLOOKUP(B3612,[1]!Product_Data[#Data],3,0)</f>
        <v>1067</v>
      </c>
      <c r="J3612" s="11">
        <f t="shared" si="339"/>
        <v>3201</v>
      </c>
      <c r="K3612" s="11">
        <f t="shared" si="340"/>
        <v>5427</v>
      </c>
      <c r="L3612" s="11">
        <f t="shared" si="341"/>
        <v>2226</v>
      </c>
      <c r="M3612" t="str">
        <f>VLOOKUP(C3612,[1]!Location_Data[#Data],2,0)</f>
        <v>Garden Grove</v>
      </c>
      <c r="N3612" t="str">
        <f>VLOOKUP(D3612,[1]!Salespeople_Data[#Data],2,0)</f>
        <v>Jerry Perry</v>
      </c>
      <c r="O3612" t="str">
        <f>VLOOKUP(E3612,[1]!Customer_Data[#Data],2,0)</f>
        <v>Martin Olson</v>
      </c>
      <c r="P3612" s="15">
        <f t="shared" si="336"/>
        <v>2</v>
      </c>
      <c r="Q3612">
        <f t="shared" si="337"/>
        <v>7</v>
      </c>
      <c r="R3612">
        <f t="shared" si="338"/>
        <v>2020</v>
      </c>
    </row>
    <row r="3613" spans="1:18" x14ac:dyDescent="0.25">
      <c r="A3613" s="4" t="s">
        <v>4627</v>
      </c>
      <c r="B3613" s="4" t="s">
        <v>400</v>
      </c>
      <c r="C3613" s="4" t="s">
        <v>596</v>
      </c>
      <c r="D3613" s="4" t="s">
        <v>269</v>
      </c>
      <c r="E3613" s="4" t="s">
        <v>2174</v>
      </c>
      <c r="F3613" s="5">
        <v>43862</v>
      </c>
      <c r="G3613" s="4">
        <v>3</v>
      </c>
      <c r="H3613" s="11">
        <f>VLOOKUP(B3613,[1]!Product_Data[#Data],4,0)</f>
        <v>886</v>
      </c>
      <c r="I3613" s="11">
        <f>VLOOKUP(B3613,[1]!Product_Data[#Data],3,0)</f>
        <v>478</v>
      </c>
      <c r="J3613" s="11">
        <f t="shared" si="339"/>
        <v>1434</v>
      </c>
      <c r="K3613" s="11">
        <f t="shared" si="340"/>
        <v>2658</v>
      </c>
      <c r="L3613" s="11">
        <f t="shared" si="341"/>
        <v>1224</v>
      </c>
      <c r="M3613" t="str">
        <f>VLOOKUP(C3613,[1]!Location_Data[#Data],2,0)</f>
        <v>Fremont</v>
      </c>
      <c r="N3613" t="str">
        <f>VLOOKUP(D3613,[1]!Salespeople_Data[#Data],2,0)</f>
        <v>Kevin Butler</v>
      </c>
      <c r="O3613" t="str">
        <f>VLOOKUP(E3613,[1]!Customer_Data[#Data],2,0)</f>
        <v>Steven Carr</v>
      </c>
      <c r="P3613" s="15">
        <f t="shared" si="336"/>
        <v>7</v>
      </c>
      <c r="Q3613">
        <f t="shared" si="337"/>
        <v>2</v>
      </c>
      <c r="R3613">
        <f t="shared" si="338"/>
        <v>2020</v>
      </c>
    </row>
    <row r="3614" spans="1:18" x14ac:dyDescent="0.25">
      <c r="A3614" s="2" t="s">
        <v>4628</v>
      </c>
      <c r="B3614" s="2" t="s">
        <v>132</v>
      </c>
      <c r="C3614" s="2" t="s">
        <v>276</v>
      </c>
      <c r="D3614" s="2" t="s">
        <v>413</v>
      </c>
      <c r="E3614" s="2" t="s">
        <v>761</v>
      </c>
      <c r="F3614" s="3">
        <v>43974</v>
      </c>
      <c r="G3614" s="2">
        <v>3</v>
      </c>
      <c r="H3614" s="11">
        <f>VLOOKUP(B3614,[1]!Product_Data[#Data],4,0)</f>
        <v>2091</v>
      </c>
      <c r="I3614" s="11">
        <f>VLOOKUP(B3614,[1]!Product_Data[#Data],3,0)</f>
        <v>1485</v>
      </c>
      <c r="J3614" s="11">
        <f t="shared" si="339"/>
        <v>4455</v>
      </c>
      <c r="K3614" s="11">
        <f t="shared" si="340"/>
        <v>6273</v>
      </c>
      <c r="L3614" s="11">
        <f t="shared" si="341"/>
        <v>1818</v>
      </c>
      <c r="M3614" t="str">
        <f>VLOOKUP(C3614,[1]!Location_Data[#Data],2,0)</f>
        <v>Orange</v>
      </c>
      <c r="N3614" t="str">
        <f>VLOOKUP(D3614,[1]!Salespeople_Data[#Data],2,0)</f>
        <v>Kenneth Bradley</v>
      </c>
      <c r="O3614" t="str">
        <f>VLOOKUP(E3614,[1]!Customer_Data[#Data],2,0)</f>
        <v>Thomas Sims</v>
      </c>
      <c r="P3614" s="15">
        <f t="shared" si="336"/>
        <v>7</v>
      </c>
      <c r="Q3614">
        <f t="shared" si="337"/>
        <v>5</v>
      </c>
      <c r="R3614">
        <f t="shared" si="338"/>
        <v>2020</v>
      </c>
    </row>
    <row r="3615" spans="1:18" x14ac:dyDescent="0.25">
      <c r="A3615" s="4" t="s">
        <v>4629</v>
      </c>
      <c r="B3615" s="4" t="s">
        <v>210</v>
      </c>
      <c r="C3615" s="4" t="s">
        <v>436</v>
      </c>
      <c r="D3615" s="4" t="s">
        <v>80</v>
      </c>
      <c r="E3615" s="4" t="s">
        <v>171</v>
      </c>
      <c r="F3615" s="5">
        <v>43836</v>
      </c>
      <c r="G3615" s="4">
        <v>1</v>
      </c>
      <c r="H3615" s="11">
        <f>VLOOKUP(B3615,[1]!Product_Data[#Data],4,0)</f>
        <v>458</v>
      </c>
      <c r="I3615" s="11">
        <f>VLOOKUP(B3615,[1]!Product_Data[#Data],3,0)</f>
        <v>376</v>
      </c>
      <c r="J3615" s="11">
        <f t="shared" si="339"/>
        <v>376</v>
      </c>
      <c r="K3615" s="11">
        <f t="shared" si="340"/>
        <v>458</v>
      </c>
      <c r="L3615" s="11">
        <f t="shared" si="341"/>
        <v>82</v>
      </c>
      <c r="M3615" t="str">
        <f>VLOOKUP(C3615,[1]!Location_Data[#Data],2,0)</f>
        <v>Jurupa Valley</v>
      </c>
      <c r="N3615" t="str">
        <f>VLOOKUP(D3615,[1]!Salespeople_Data[#Data],2,0)</f>
        <v>Henry Nelson</v>
      </c>
      <c r="O3615" t="str">
        <f>VLOOKUP(E3615,[1]!Customer_Data[#Data],2,0)</f>
        <v>Eugene Weaver</v>
      </c>
      <c r="P3615" s="15">
        <f t="shared" si="336"/>
        <v>2</v>
      </c>
      <c r="Q3615">
        <f t="shared" si="337"/>
        <v>1</v>
      </c>
      <c r="R3615">
        <f t="shared" si="338"/>
        <v>2020</v>
      </c>
    </row>
    <row r="3616" spans="1:18" x14ac:dyDescent="0.25">
      <c r="A3616" s="2" t="s">
        <v>4630</v>
      </c>
      <c r="B3616" s="2" t="s">
        <v>925</v>
      </c>
      <c r="C3616" s="2" t="s">
        <v>95</v>
      </c>
      <c r="D3616" s="2" t="s">
        <v>96</v>
      </c>
      <c r="E3616" s="2" t="s">
        <v>2354</v>
      </c>
      <c r="F3616" s="3">
        <v>44041</v>
      </c>
      <c r="G3616" s="2">
        <v>4</v>
      </c>
      <c r="H3616" s="11">
        <f>VLOOKUP(B3616,[1]!Product_Data[#Data],4,0)</f>
        <v>136</v>
      </c>
      <c r="I3616" s="11">
        <f>VLOOKUP(B3616,[1]!Product_Data[#Data],3,0)</f>
        <v>72</v>
      </c>
      <c r="J3616" s="11">
        <f t="shared" si="339"/>
        <v>288</v>
      </c>
      <c r="K3616" s="11">
        <f t="shared" si="340"/>
        <v>544</v>
      </c>
      <c r="L3616" s="11">
        <f t="shared" si="341"/>
        <v>256</v>
      </c>
      <c r="M3616" t="str">
        <f>VLOOKUP(C3616,[1]!Location_Data[#Data],2,0)</f>
        <v>Fullerton</v>
      </c>
      <c r="N3616" t="str">
        <f>VLOOKUP(D3616,[1]!Salespeople_Data[#Data],2,0)</f>
        <v>Brian Thomas</v>
      </c>
      <c r="O3616" t="str">
        <f>VLOOKUP(E3616,[1]!Customer_Data[#Data],2,0)</f>
        <v>Jeremy Porter</v>
      </c>
      <c r="P3616" s="15">
        <f t="shared" si="336"/>
        <v>4</v>
      </c>
      <c r="Q3616">
        <f t="shared" si="337"/>
        <v>7</v>
      </c>
      <c r="R3616">
        <f t="shared" si="338"/>
        <v>2020</v>
      </c>
    </row>
    <row r="3617" spans="1:18" x14ac:dyDescent="0.25">
      <c r="A3617" s="4" t="s">
        <v>4631</v>
      </c>
      <c r="B3617" s="4" t="s">
        <v>603</v>
      </c>
      <c r="C3617" s="4" t="s">
        <v>512</v>
      </c>
      <c r="D3617" s="4" t="s">
        <v>63</v>
      </c>
      <c r="E3617" s="4" t="s">
        <v>1480</v>
      </c>
      <c r="F3617" s="5">
        <v>43880</v>
      </c>
      <c r="G3617" s="4">
        <v>4</v>
      </c>
      <c r="H3617" s="11">
        <f>VLOOKUP(B3617,[1]!Product_Data[#Data],4,0)</f>
        <v>2495</v>
      </c>
      <c r="I3617" s="11">
        <f>VLOOKUP(B3617,[1]!Product_Data[#Data],3,0)</f>
        <v>1896</v>
      </c>
      <c r="J3617" s="11">
        <f t="shared" si="339"/>
        <v>7584</v>
      </c>
      <c r="K3617" s="11">
        <f t="shared" si="340"/>
        <v>9980</v>
      </c>
      <c r="L3617" s="11">
        <f t="shared" si="341"/>
        <v>2396</v>
      </c>
      <c r="M3617" t="str">
        <f>VLOOKUP(C3617,[1]!Location_Data[#Data],2,0)</f>
        <v>Long Beach</v>
      </c>
      <c r="N3617" t="str">
        <f>VLOOKUP(D3617,[1]!Salespeople_Data[#Data],2,0)</f>
        <v>Jeremy Mendoza</v>
      </c>
      <c r="O3617" t="str">
        <f>VLOOKUP(E3617,[1]!Customer_Data[#Data],2,0)</f>
        <v>Shawn Snyder</v>
      </c>
      <c r="P3617" s="15">
        <f t="shared" si="336"/>
        <v>4</v>
      </c>
      <c r="Q3617">
        <f t="shared" si="337"/>
        <v>2</v>
      </c>
      <c r="R3617">
        <f t="shared" si="338"/>
        <v>2020</v>
      </c>
    </row>
    <row r="3618" spans="1:18" x14ac:dyDescent="0.25">
      <c r="A3618" s="2" t="s">
        <v>4632</v>
      </c>
      <c r="B3618" s="2" t="s">
        <v>271</v>
      </c>
      <c r="C3618" s="2" t="s">
        <v>19</v>
      </c>
      <c r="D3618" s="2" t="s">
        <v>116</v>
      </c>
      <c r="E3618" s="2" t="s">
        <v>393</v>
      </c>
      <c r="F3618" s="3">
        <v>44108</v>
      </c>
      <c r="G3618" s="2">
        <v>4</v>
      </c>
      <c r="H3618" s="11">
        <f>VLOOKUP(B3618,[1]!Product_Data[#Data],4,0)</f>
        <v>1587</v>
      </c>
      <c r="I3618" s="11">
        <f>VLOOKUP(B3618,[1]!Product_Data[#Data],3,0)</f>
        <v>1301</v>
      </c>
      <c r="J3618" s="11">
        <f t="shared" si="339"/>
        <v>5204</v>
      </c>
      <c r="K3618" s="11">
        <f t="shared" si="340"/>
        <v>6348</v>
      </c>
      <c r="L3618" s="11">
        <f t="shared" si="341"/>
        <v>1144</v>
      </c>
      <c r="M3618" t="str">
        <f>VLOOKUP(C3618,[1]!Location_Data[#Data],2,0)</f>
        <v>Berkeley</v>
      </c>
      <c r="N3618" t="str">
        <f>VLOOKUP(D3618,[1]!Salespeople_Data[#Data],2,0)</f>
        <v>Roger Ramos</v>
      </c>
      <c r="O3618" t="str">
        <f>VLOOKUP(E3618,[1]!Customer_Data[#Data],2,0)</f>
        <v>Matthew Fernandez</v>
      </c>
      <c r="P3618" s="15">
        <f t="shared" si="336"/>
        <v>1</v>
      </c>
      <c r="Q3618">
        <f t="shared" si="337"/>
        <v>10</v>
      </c>
      <c r="R3618">
        <f t="shared" si="338"/>
        <v>2020</v>
      </c>
    </row>
    <row r="3619" spans="1:18" x14ac:dyDescent="0.25">
      <c r="A3619" s="4" t="s">
        <v>4633</v>
      </c>
      <c r="B3619" s="4" t="s">
        <v>600</v>
      </c>
      <c r="C3619" s="4" t="s">
        <v>19</v>
      </c>
      <c r="D3619" s="4" t="s">
        <v>30</v>
      </c>
      <c r="E3619" s="4" t="s">
        <v>1196</v>
      </c>
      <c r="F3619" s="5">
        <v>44150</v>
      </c>
      <c r="G3619" s="4">
        <v>4</v>
      </c>
      <c r="H3619" s="11">
        <f>VLOOKUP(B3619,[1]!Product_Data[#Data],4,0)</f>
        <v>368</v>
      </c>
      <c r="I3619" s="11">
        <f>VLOOKUP(B3619,[1]!Product_Data[#Data],3,0)</f>
        <v>269</v>
      </c>
      <c r="J3619" s="11">
        <f t="shared" si="339"/>
        <v>1076</v>
      </c>
      <c r="K3619" s="11">
        <f t="shared" si="340"/>
        <v>1472</v>
      </c>
      <c r="L3619" s="11">
        <f t="shared" si="341"/>
        <v>396</v>
      </c>
      <c r="M3619" t="str">
        <f>VLOOKUP(C3619,[1]!Location_Data[#Data],2,0)</f>
        <v>Berkeley</v>
      </c>
      <c r="N3619" t="str">
        <f>VLOOKUP(D3619,[1]!Salespeople_Data[#Data],2,0)</f>
        <v>Carl Hall</v>
      </c>
      <c r="O3619" t="str">
        <f>VLOOKUP(E3619,[1]!Customer_Data[#Data],2,0)</f>
        <v>Walter Baker</v>
      </c>
      <c r="P3619" s="15">
        <f t="shared" si="336"/>
        <v>1</v>
      </c>
      <c r="Q3619">
        <f t="shared" si="337"/>
        <v>11</v>
      </c>
      <c r="R3619">
        <f t="shared" si="338"/>
        <v>2020</v>
      </c>
    </row>
    <row r="3620" spans="1:18" x14ac:dyDescent="0.25">
      <c r="A3620" s="2" t="s">
        <v>4634</v>
      </c>
      <c r="B3620" s="2" t="s">
        <v>83</v>
      </c>
      <c r="C3620" s="2" t="s">
        <v>74</v>
      </c>
      <c r="D3620" s="2" t="s">
        <v>75</v>
      </c>
      <c r="E3620" s="2" t="s">
        <v>2174</v>
      </c>
      <c r="F3620" s="3">
        <v>43989</v>
      </c>
      <c r="G3620" s="2">
        <v>1</v>
      </c>
      <c r="H3620" s="11">
        <f>VLOOKUP(B3620,[1]!Product_Data[#Data],4,0)</f>
        <v>1972</v>
      </c>
      <c r="I3620" s="11">
        <f>VLOOKUP(B3620,[1]!Product_Data[#Data],3,0)</f>
        <v>1321</v>
      </c>
      <c r="J3620" s="11">
        <f t="shared" si="339"/>
        <v>1321</v>
      </c>
      <c r="K3620" s="11">
        <f t="shared" si="340"/>
        <v>1972</v>
      </c>
      <c r="L3620" s="11">
        <f t="shared" si="341"/>
        <v>651</v>
      </c>
      <c r="M3620" t="str">
        <f>VLOOKUP(C3620,[1]!Location_Data[#Data],2,0)</f>
        <v>West Covina</v>
      </c>
      <c r="N3620" t="str">
        <f>VLOOKUP(D3620,[1]!Salespeople_Data[#Data],2,0)</f>
        <v>Roger Robertson</v>
      </c>
      <c r="O3620" t="str">
        <f>VLOOKUP(E3620,[1]!Customer_Data[#Data],2,0)</f>
        <v>Steven Carr</v>
      </c>
      <c r="P3620" s="15">
        <f t="shared" si="336"/>
        <v>1</v>
      </c>
      <c r="Q3620">
        <f t="shared" si="337"/>
        <v>6</v>
      </c>
      <c r="R3620">
        <f t="shared" si="338"/>
        <v>2020</v>
      </c>
    </row>
    <row r="3621" spans="1:18" x14ac:dyDescent="0.25">
      <c r="A3621" s="4" t="s">
        <v>4635</v>
      </c>
      <c r="B3621" s="4" t="s">
        <v>435</v>
      </c>
      <c r="C3621" s="4" t="s">
        <v>286</v>
      </c>
      <c r="D3621" s="4" t="s">
        <v>447</v>
      </c>
      <c r="E3621" s="4" t="s">
        <v>1618</v>
      </c>
      <c r="F3621" s="5">
        <v>44110</v>
      </c>
      <c r="G3621" s="4">
        <v>1</v>
      </c>
      <c r="H3621" s="11">
        <f>VLOOKUP(B3621,[1]!Product_Data[#Data],4,0)</f>
        <v>2141</v>
      </c>
      <c r="I3621" s="11">
        <f>VLOOKUP(B3621,[1]!Product_Data[#Data],3,0)</f>
        <v>1777</v>
      </c>
      <c r="J3621" s="11">
        <f t="shared" si="339"/>
        <v>1777</v>
      </c>
      <c r="K3621" s="11">
        <f t="shared" si="340"/>
        <v>2141</v>
      </c>
      <c r="L3621" s="11">
        <f t="shared" si="341"/>
        <v>364</v>
      </c>
      <c r="M3621" t="str">
        <f>VLOOKUP(C3621,[1]!Location_Data[#Data],2,0)</f>
        <v>El Monte</v>
      </c>
      <c r="N3621" t="str">
        <f>VLOOKUP(D3621,[1]!Salespeople_Data[#Data],2,0)</f>
        <v>Howard Sims</v>
      </c>
      <c r="O3621" t="str">
        <f>VLOOKUP(E3621,[1]!Customer_Data[#Data],2,0)</f>
        <v>Jose Watson</v>
      </c>
      <c r="P3621" s="15">
        <f t="shared" si="336"/>
        <v>3</v>
      </c>
      <c r="Q3621">
        <f t="shared" si="337"/>
        <v>10</v>
      </c>
      <c r="R3621">
        <f t="shared" si="338"/>
        <v>2020</v>
      </c>
    </row>
    <row r="3622" spans="1:18" x14ac:dyDescent="0.25">
      <c r="A3622" s="2" t="s">
        <v>4636</v>
      </c>
      <c r="B3622" s="2" t="s">
        <v>203</v>
      </c>
      <c r="C3622" s="2" t="s">
        <v>174</v>
      </c>
      <c r="D3622" s="2" t="s">
        <v>96</v>
      </c>
      <c r="E3622" s="2" t="s">
        <v>750</v>
      </c>
      <c r="F3622" s="3">
        <v>43863</v>
      </c>
      <c r="G3622" s="2">
        <v>1</v>
      </c>
      <c r="H3622" s="11">
        <f>VLOOKUP(B3622,[1]!Product_Data[#Data],4,0)</f>
        <v>1414</v>
      </c>
      <c r="I3622" s="11">
        <f>VLOOKUP(B3622,[1]!Product_Data[#Data],3,0)</f>
        <v>962</v>
      </c>
      <c r="J3622" s="11">
        <f t="shared" si="339"/>
        <v>962</v>
      </c>
      <c r="K3622" s="11">
        <f t="shared" si="340"/>
        <v>1414</v>
      </c>
      <c r="L3622" s="11">
        <f t="shared" si="341"/>
        <v>452</v>
      </c>
      <c r="M3622" t="str">
        <f>VLOOKUP(C3622,[1]!Location_Data[#Data],2,0)</f>
        <v>Norwalk</v>
      </c>
      <c r="N3622" t="str">
        <f>VLOOKUP(D3622,[1]!Salespeople_Data[#Data],2,0)</f>
        <v>Brian Thomas</v>
      </c>
      <c r="O3622" t="str">
        <f>VLOOKUP(E3622,[1]!Customer_Data[#Data],2,0)</f>
        <v>Andrew Burns</v>
      </c>
      <c r="P3622" s="15">
        <f t="shared" si="336"/>
        <v>1</v>
      </c>
      <c r="Q3622">
        <f t="shared" si="337"/>
        <v>2</v>
      </c>
      <c r="R3622">
        <f t="shared" si="338"/>
        <v>2020</v>
      </c>
    </row>
    <row r="3623" spans="1:18" x14ac:dyDescent="0.25">
      <c r="A3623" s="4" t="s">
        <v>4637</v>
      </c>
      <c r="B3623" s="4" t="s">
        <v>321</v>
      </c>
      <c r="C3623" s="4" t="s">
        <v>135</v>
      </c>
      <c r="D3623" s="4" t="s">
        <v>30</v>
      </c>
      <c r="E3623" s="4" t="s">
        <v>1256</v>
      </c>
      <c r="F3623" s="5">
        <v>44048</v>
      </c>
      <c r="G3623" s="4">
        <v>4</v>
      </c>
      <c r="H3623" s="11">
        <f>VLOOKUP(B3623,[1]!Product_Data[#Data],4,0)</f>
        <v>2391</v>
      </c>
      <c r="I3623" s="11">
        <f>VLOOKUP(B3623,[1]!Product_Data[#Data],3,0)</f>
        <v>1291</v>
      </c>
      <c r="J3623" s="11">
        <f t="shared" si="339"/>
        <v>5164</v>
      </c>
      <c r="K3623" s="11">
        <f t="shared" si="340"/>
        <v>9564</v>
      </c>
      <c r="L3623" s="11">
        <f t="shared" si="341"/>
        <v>4400</v>
      </c>
      <c r="M3623" t="str">
        <f>VLOOKUP(C3623,[1]!Location_Data[#Data],2,0)</f>
        <v>Oxnard</v>
      </c>
      <c r="N3623" t="str">
        <f>VLOOKUP(D3623,[1]!Salespeople_Data[#Data],2,0)</f>
        <v>Carl Hall</v>
      </c>
      <c r="O3623" t="str">
        <f>VLOOKUP(E3623,[1]!Customer_Data[#Data],2,0)</f>
        <v>Nicholas Cunningham</v>
      </c>
      <c r="P3623" s="15">
        <f t="shared" si="336"/>
        <v>4</v>
      </c>
      <c r="Q3623">
        <f t="shared" si="337"/>
        <v>8</v>
      </c>
      <c r="R3623">
        <f t="shared" si="338"/>
        <v>2020</v>
      </c>
    </row>
    <row r="3624" spans="1:18" x14ac:dyDescent="0.25">
      <c r="A3624" s="2" t="s">
        <v>4638</v>
      </c>
      <c r="B3624" s="2" t="s">
        <v>252</v>
      </c>
      <c r="C3624" s="2" t="s">
        <v>249</v>
      </c>
      <c r="D3624" s="2" t="s">
        <v>170</v>
      </c>
      <c r="E3624" s="2" t="s">
        <v>736</v>
      </c>
      <c r="F3624" s="3">
        <v>44192</v>
      </c>
      <c r="G3624" s="2">
        <v>3</v>
      </c>
      <c r="H3624" s="11">
        <f>VLOOKUP(B3624,[1]!Product_Data[#Data],4,0)</f>
        <v>1899</v>
      </c>
      <c r="I3624" s="11">
        <f>VLOOKUP(B3624,[1]!Product_Data[#Data],3,0)</f>
        <v>1044</v>
      </c>
      <c r="J3624" s="11">
        <f t="shared" si="339"/>
        <v>3132</v>
      </c>
      <c r="K3624" s="11">
        <f t="shared" si="340"/>
        <v>5697</v>
      </c>
      <c r="L3624" s="11">
        <f t="shared" si="341"/>
        <v>2565</v>
      </c>
      <c r="M3624" t="str">
        <f>VLOOKUP(C3624,[1]!Location_Data[#Data],2,0)</f>
        <v>Roseville</v>
      </c>
      <c r="N3624" t="str">
        <f>VLOOKUP(D3624,[1]!Salespeople_Data[#Data],2,0)</f>
        <v>Sean Miller</v>
      </c>
      <c r="O3624" t="str">
        <f>VLOOKUP(E3624,[1]!Customer_Data[#Data],2,0)</f>
        <v>Aaron Carr</v>
      </c>
      <c r="P3624" s="15">
        <f t="shared" si="336"/>
        <v>1</v>
      </c>
      <c r="Q3624">
        <f t="shared" si="337"/>
        <v>12</v>
      </c>
      <c r="R3624">
        <f t="shared" si="338"/>
        <v>2020</v>
      </c>
    </row>
    <row r="3625" spans="1:18" x14ac:dyDescent="0.25">
      <c r="A3625" s="4" t="s">
        <v>4639</v>
      </c>
      <c r="B3625" s="4" t="s">
        <v>207</v>
      </c>
      <c r="C3625" s="4" t="s">
        <v>62</v>
      </c>
      <c r="D3625" s="4" t="s">
        <v>413</v>
      </c>
      <c r="E3625" s="4" t="s">
        <v>1924</v>
      </c>
      <c r="F3625" s="5">
        <v>44012</v>
      </c>
      <c r="G3625" s="4">
        <v>3</v>
      </c>
      <c r="H3625" s="11">
        <f>VLOOKUP(B3625,[1]!Product_Data[#Data],4,0)</f>
        <v>2464</v>
      </c>
      <c r="I3625" s="11">
        <f>VLOOKUP(B3625,[1]!Product_Data[#Data],3,0)</f>
        <v>1774</v>
      </c>
      <c r="J3625" s="11">
        <f t="shared" si="339"/>
        <v>5322</v>
      </c>
      <c r="K3625" s="11">
        <f t="shared" si="340"/>
        <v>7392</v>
      </c>
      <c r="L3625" s="11">
        <f t="shared" si="341"/>
        <v>2070</v>
      </c>
      <c r="M3625" t="str">
        <f>VLOOKUP(C3625,[1]!Location_Data[#Data],2,0)</f>
        <v>Fairfield</v>
      </c>
      <c r="N3625" t="str">
        <f>VLOOKUP(D3625,[1]!Salespeople_Data[#Data],2,0)</f>
        <v>Kenneth Bradley</v>
      </c>
      <c r="O3625" t="str">
        <f>VLOOKUP(E3625,[1]!Customer_Data[#Data],2,0)</f>
        <v>Eric Alvarez</v>
      </c>
      <c r="P3625" s="15">
        <f t="shared" si="336"/>
        <v>3</v>
      </c>
      <c r="Q3625">
        <f t="shared" si="337"/>
        <v>6</v>
      </c>
      <c r="R3625">
        <f t="shared" si="338"/>
        <v>2020</v>
      </c>
    </row>
    <row r="3626" spans="1:18" x14ac:dyDescent="0.25">
      <c r="A3626" s="2" t="s">
        <v>4640</v>
      </c>
      <c r="B3626" s="2" t="s">
        <v>177</v>
      </c>
      <c r="C3626" s="2" t="s">
        <v>190</v>
      </c>
      <c r="D3626" s="2" t="s">
        <v>269</v>
      </c>
      <c r="E3626" s="2" t="s">
        <v>123</v>
      </c>
      <c r="F3626" s="3">
        <v>44009</v>
      </c>
      <c r="G3626" s="2">
        <v>3</v>
      </c>
      <c r="H3626" s="11">
        <f>VLOOKUP(B3626,[1]!Product_Data[#Data],4,0)</f>
        <v>2497</v>
      </c>
      <c r="I3626" s="11">
        <f>VLOOKUP(B3626,[1]!Product_Data[#Data],3,0)</f>
        <v>1473</v>
      </c>
      <c r="J3626" s="11">
        <f t="shared" si="339"/>
        <v>4419</v>
      </c>
      <c r="K3626" s="11">
        <f t="shared" si="340"/>
        <v>7491</v>
      </c>
      <c r="L3626" s="11">
        <f t="shared" si="341"/>
        <v>3072</v>
      </c>
      <c r="M3626" t="str">
        <f>VLOOKUP(C3626,[1]!Location_Data[#Data],2,0)</f>
        <v>Oakland</v>
      </c>
      <c r="N3626" t="str">
        <f>VLOOKUP(D3626,[1]!Salespeople_Data[#Data],2,0)</f>
        <v>Kevin Butler</v>
      </c>
      <c r="O3626" t="str">
        <f>VLOOKUP(E3626,[1]!Customer_Data[#Data],2,0)</f>
        <v>Frank Webb</v>
      </c>
      <c r="P3626" s="15">
        <f t="shared" si="336"/>
        <v>7</v>
      </c>
      <c r="Q3626">
        <f t="shared" si="337"/>
        <v>6</v>
      </c>
      <c r="R3626">
        <f t="shared" si="338"/>
        <v>2020</v>
      </c>
    </row>
    <row r="3627" spans="1:18" x14ac:dyDescent="0.25">
      <c r="A3627" s="4" t="s">
        <v>4641</v>
      </c>
      <c r="B3627" s="4" t="s">
        <v>109</v>
      </c>
      <c r="C3627" s="4" t="s">
        <v>62</v>
      </c>
      <c r="D3627" s="4" t="s">
        <v>35</v>
      </c>
      <c r="E3627" s="4" t="s">
        <v>1602</v>
      </c>
      <c r="F3627" s="5">
        <v>43877</v>
      </c>
      <c r="G3627" s="4">
        <v>1</v>
      </c>
      <c r="H3627" s="11">
        <f>VLOOKUP(B3627,[1]!Product_Data[#Data],4,0)</f>
        <v>1783</v>
      </c>
      <c r="I3627" s="11">
        <f>VLOOKUP(B3627,[1]!Product_Data[#Data],3,0)</f>
        <v>1230</v>
      </c>
      <c r="J3627" s="11">
        <f t="shared" si="339"/>
        <v>1230</v>
      </c>
      <c r="K3627" s="11">
        <f t="shared" si="340"/>
        <v>1783</v>
      </c>
      <c r="L3627" s="11">
        <f t="shared" si="341"/>
        <v>553</v>
      </c>
      <c r="M3627" t="str">
        <f>VLOOKUP(C3627,[1]!Location_Data[#Data],2,0)</f>
        <v>Fairfield</v>
      </c>
      <c r="N3627" t="str">
        <f>VLOOKUP(D3627,[1]!Salespeople_Data[#Data],2,0)</f>
        <v>Charles Harper</v>
      </c>
      <c r="O3627" t="str">
        <f>VLOOKUP(E3627,[1]!Customer_Data[#Data],2,0)</f>
        <v>Anthony Banks</v>
      </c>
      <c r="P3627" s="15">
        <f t="shared" si="336"/>
        <v>1</v>
      </c>
      <c r="Q3627">
        <f t="shared" si="337"/>
        <v>2</v>
      </c>
      <c r="R3627">
        <f t="shared" si="338"/>
        <v>2020</v>
      </c>
    </row>
    <row r="3628" spans="1:18" x14ac:dyDescent="0.25">
      <c r="A3628" s="2" t="s">
        <v>4642</v>
      </c>
      <c r="B3628" s="2" t="s">
        <v>305</v>
      </c>
      <c r="C3628" s="2" t="s">
        <v>643</v>
      </c>
      <c r="D3628" s="2" t="s">
        <v>356</v>
      </c>
      <c r="E3628" s="2" t="s">
        <v>363</v>
      </c>
      <c r="F3628" s="3">
        <v>44145</v>
      </c>
      <c r="G3628" s="2">
        <v>4</v>
      </c>
      <c r="H3628" s="11">
        <f>VLOOKUP(B3628,[1]!Product_Data[#Data],4,0)</f>
        <v>504</v>
      </c>
      <c r="I3628" s="11">
        <f>VLOOKUP(B3628,[1]!Product_Data[#Data],3,0)</f>
        <v>408</v>
      </c>
      <c r="J3628" s="11">
        <f t="shared" si="339"/>
        <v>1632</v>
      </c>
      <c r="K3628" s="11">
        <f t="shared" si="340"/>
        <v>2016</v>
      </c>
      <c r="L3628" s="11">
        <f t="shared" si="341"/>
        <v>384</v>
      </c>
      <c r="M3628" t="str">
        <f>VLOOKUP(C3628,[1]!Location_Data[#Data],2,0)</f>
        <v>Hayward</v>
      </c>
      <c r="N3628" t="str">
        <f>VLOOKUP(D3628,[1]!Salespeople_Data[#Data],2,0)</f>
        <v>Jimmy Young</v>
      </c>
      <c r="O3628" t="str">
        <f>VLOOKUP(E3628,[1]!Customer_Data[#Data],2,0)</f>
        <v>Robert Carr</v>
      </c>
      <c r="P3628" s="15">
        <f t="shared" si="336"/>
        <v>3</v>
      </c>
      <c r="Q3628">
        <f t="shared" si="337"/>
        <v>11</v>
      </c>
      <c r="R3628">
        <f t="shared" si="338"/>
        <v>2020</v>
      </c>
    </row>
    <row r="3629" spans="1:18" x14ac:dyDescent="0.25">
      <c r="A3629" s="4" t="s">
        <v>4643</v>
      </c>
      <c r="B3629" s="4" t="s">
        <v>219</v>
      </c>
      <c r="C3629" s="4" t="s">
        <v>145</v>
      </c>
      <c r="D3629" s="4" t="s">
        <v>298</v>
      </c>
      <c r="E3629" s="4" t="s">
        <v>502</v>
      </c>
      <c r="F3629" s="5">
        <v>43831</v>
      </c>
      <c r="G3629" s="4">
        <v>1</v>
      </c>
      <c r="H3629" s="11">
        <f>VLOOKUP(B3629,[1]!Product_Data[#Data],4,0)</f>
        <v>561</v>
      </c>
      <c r="I3629" s="11">
        <f>VLOOKUP(B3629,[1]!Product_Data[#Data],3,0)</f>
        <v>421</v>
      </c>
      <c r="J3629" s="11">
        <f t="shared" si="339"/>
        <v>421</v>
      </c>
      <c r="K3629" s="11">
        <f t="shared" si="340"/>
        <v>561</v>
      </c>
      <c r="L3629" s="11">
        <f t="shared" si="341"/>
        <v>140</v>
      </c>
      <c r="M3629" t="str">
        <f>VLOOKUP(C3629,[1]!Location_Data[#Data],2,0)</f>
        <v>Santa Maria</v>
      </c>
      <c r="N3629" t="str">
        <f>VLOOKUP(D3629,[1]!Salespeople_Data[#Data],2,0)</f>
        <v>Kenneth Fields</v>
      </c>
      <c r="O3629" t="str">
        <f>VLOOKUP(E3629,[1]!Customer_Data[#Data],2,0)</f>
        <v>Ralph Richardson</v>
      </c>
      <c r="P3629" s="15">
        <f t="shared" si="336"/>
        <v>4</v>
      </c>
      <c r="Q3629">
        <f t="shared" si="337"/>
        <v>1</v>
      </c>
      <c r="R3629">
        <f t="shared" si="338"/>
        <v>2020</v>
      </c>
    </row>
    <row r="3630" spans="1:18" x14ac:dyDescent="0.25">
      <c r="A3630" s="2" t="s">
        <v>4644</v>
      </c>
      <c r="B3630" s="2" t="s">
        <v>703</v>
      </c>
      <c r="C3630" s="2" t="s">
        <v>14</v>
      </c>
      <c r="D3630" s="2" t="s">
        <v>58</v>
      </c>
      <c r="E3630" s="2" t="s">
        <v>1710</v>
      </c>
      <c r="F3630" s="3">
        <v>44121</v>
      </c>
      <c r="G3630" s="2">
        <v>1</v>
      </c>
      <c r="H3630" s="11">
        <f>VLOOKUP(B3630,[1]!Product_Data[#Data],4,0)</f>
        <v>530</v>
      </c>
      <c r="I3630" s="11">
        <f>VLOOKUP(B3630,[1]!Product_Data[#Data],3,0)</f>
        <v>435</v>
      </c>
      <c r="J3630" s="11">
        <f t="shared" si="339"/>
        <v>435</v>
      </c>
      <c r="K3630" s="11">
        <f t="shared" si="340"/>
        <v>530</v>
      </c>
      <c r="L3630" s="11">
        <f t="shared" si="341"/>
        <v>95</v>
      </c>
      <c r="M3630" t="str">
        <f>VLOOKUP(C3630,[1]!Location_Data[#Data],2,0)</f>
        <v>Santa Clarita</v>
      </c>
      <c r="N3630" t="str">
        <f>VLOOKUP(D3630,[1]!Salespeople_Data[#Data],2,0)</f>
        <v>Christopher Tucker</v>
      </c>
      <c r="O3630" t="str">
        <f>VLOOKUP(E3630,[1]!Customer_Data[#Data],2,0)</f>
        <v>Kevin Wheeler</v>
      </c>
      <c r="P3630" s="15">
        <f t="shared" si="336"/>
        <v>7</v>
      </c>
      <c r="Q3630">
        <f t="shared" si="337"/>
        <v>10</v>
      </c>
      <c r="R3630">
        <f t="shared" si="338"/>
        <v>2020</v>
      </c>
    </row>
    <row r="3631" spans="1:18" x14ac:dyDescent="0.25">
      <c r="A3631" s="4" t="s">
        <v>4645</v>
      </c>
      <c r="B3631" s="4" t="s">
        <v>361</v>
      </c>
      <c r="C3631" s="4" t="s">
        <v>62</v>
      </c>
      <c r="D3631" s="4" t="s">
        <v>178</v>
      </c>
      <c r="E3631" s="4" t="s">
        <v>1952</v>
      </c>
      <c r="F3631" s="5">
        <v>44109</v>
      </c>
      <c r="G3631" s="4">
        <v>4</v>
      </c>
      <c r="H3631" s="11">
        <f>VLOOKUP(B3631,[1]!Product_Data[#Data],4,0)</f>
        <v>1338</v>
      </c>
      <c r="I3631" s="11">
        <f>VLOOKUP(B3631,[1]!Product_Data[#Data],3,0)</f>
        <v>682</v>
      </c>
      <c r="J3631" s="11">
        <f t="shared" si="339"/>
        <v>2728</v>
      </c>
      <c r="K3631" s="11">
        <f t="shared" si="340"/>
        <v>5352</v>
      </c>
      <c r="L3631" s="11">
        <f t="shared" si="341"/>
        <v>2624</v>
      </c>
      <c r="M3631" t="str">
        <f>VLOOKUP(C3631,[1]!Location_Data[#Data],2,0)</f>
        <v>Fairfield</v>
      </c>
      <c r="N3631" t="str">
        <f>VLOOKUP(D3631,[1]!Salespeople_Data[#Data],2,0)</f>
        <v>Joshua Taylor</v>
      </c>
      <c r="O3631" t="str">
        <f>VLOOKUP(E3631,[1]!Customer_Data[#Data],2,0)</f>
        <v>Howard Moore</v>
      </c>
      <c r="P3631" s="15">
        <f t="shared" si="336"/>
        <v>2</v>
      </c>
      <c r="Q3631">
        <f t="shared" si="337"/>
        <v>10</v>
      </c>
      <c r="R3631">
        <f t="shared" si="338"/>
        <v>2020</v>
      </c>
    </row>
    <row r="3632" spans="1:18" x14ac:dyDescent="0.25">
      <c r="A3632" s="2" t="s">
        <v>4646</v>
      </c>
      <c r="B3632" s="2" t="s">
        <v>668</v>
      </c>
      <c r="C3632" s="2" t="s">
        <v>643</v>
      </c>
      <c r="D3632" s="2" t="s">
        <v>15</v>
      </c>
      <c r="E3632" s="2" t="s">
        <v>338</v>
      </c>
      <c r="F3632" s="3">
        <v>44044</v>
      </c>
      <c r="G3632" s="2">
        <v>1</v>
      </c>
      <c r="H3632" s="11">
        <f>VLOOKUP(B3632,[1]!Product_Data[#Data],4,0)</f>
        <v>181</v>
      </c>
      <c r="I3632" s="11">
        <f>VLOOKUP(B3632,[1]!Product_Data[#Data],3,0)</f>
        <v>130</v>
      </c>
      <c r="J3632" s="11">
        <f t="shared" si="339"/>
        <v>130</v>
      </c>
      <c r="K3632" s="11">
        <f t="shared" si="340"/>
        <v>181</v>
      </c>
      <c r="L3632" s="11">
        <f t="shared" si="341"/>
        <v>51</v>
      </c>
      <c r="M3632" t="str">
        <f>VLOOKUP(C3632,[1]!Location_Data[#Data],2,0)</f>
        <v>Hayward</v>
      </c>
      <c r="N3632" t="str">
        <f>VLOOKUP(D3632,[1]!Salespeople_Data[#Data],2,0)</f>
        <v>Ryan Butler</v>
      </c>
      <c r="O3632" t="str">
        <f>VLOOKUP(E3632,[1]!Customer_Data[#Data],2,0)</f>
        <v>Christopher Ramos</v>
      </c>
      <c r="P3632" s="15">
        <f t="shared" si="336"/>
        <v>7</v>
      </c>
      <c r="Q3632">
        <f t="shared" si="337"/>
        <v>8</v>
      </c>
      <c r="R3632">
        <f t="shared" si="338"/>
        <v>2020</v>
      </c>
    </row>
    <row r="3633" spans="1:18" x14ac:dyDescent="0.25">
      <c r="A3633" s="4" t="s">
        <v>4647</v>
      </c>
      <c r="B3633" s="4" t="s">
        <v>245</v>
      </c>
      <c r="C3633" s="4" t="s">
        <v>596</v>
      </c>
      <c r="D3633" s="4" t="s">
        <v>25</v>
      </c>
      <c r="E3633" s="4" t="s">
        <v>1198</v>
      </c>
      <c r="F3633" s="5">
        <v>44044</v>
      </c>
      <c r="G3633" s="4">
        <v>3</v>
      </c>
      <c r="H3633" s="11">
        <f>VLOOKUP(B3633,[1]!Product_Data[#Data],4,0)</f>
        <v>818</v>
      </c>
      <c r="I3633" s="11">
        <f>VLOOKUP(B3633,[1]!Product_Data[#Data],3,0)</f>
        <v>450</v>
      </c>
      <c r="J3633" s="11">
        <f t="shared" si="339"/>
        <v>1350</v>
      </c>
      <c r="K3633" s="11">
        <f t="shared" si="340"/>
        <v>2454</v>
      </c>
      <c r="L3633" s="11">
        <f t="shared" si="341"/>
        <v>1104</v>
      </c>
      <c r="M3633" t="str">
        <f>VLOOKUP(C3633,[1]!Location_Data[#Data],2,0)</f>
        <v>Fremont</v>
      </c>
      <c r="N3633" t="str">
        <f>VLOOKUP(D3633,[1]!Salespeople_Data[#Data],2,0)</f>
        <v>Brian Davis</v>
      </c>
      <c r="O3633" t="str">
        <f>VLOOKUP(E3633,[1]!Customer_Data[#Data],2,0)</f>
        <v>Victor Watkins</v>
      </c>
      <c r="P3633" s="15">
        <f t="shared" si="336"/>
        <v>7</v>
      </c>
      <c r="Q3633">
        <f t="shared" si="337"/>
        <v>8</v>
      </c>
      <c r="R3633">
        <f t="shared" si="338"/>
        <v>2020</v>
      </c>
    </row>
    <row r="3634" spans="1:18" x14ac:dyDescent="0.25">
      <c r="A3634" s="2" t="s">
        <v>4648</v>
      </c>
      <c r="B3634" s="2" t="s">
        <v>818</v>
      </c>
      <c r="C3634" s="2" t="s">
        <v>145</v>
      </c>
      <c r="D3634" s="2" t="s">
        <v>40</v>
      </c>
      <c r="E3634" s="2" t="s">
        <v>1796</v>
      </c>
      <c r="F3634" s="3">
        <v>44080</v>
      </c>
      <c r="G3634" s="2">
        <v>4</v>
      </c>
      <c r="H3634" s="11">
        <f>VLOOKUP(B3634,[1]!Product_Data[#Data],4,0)</f>
        <v>1638</v>
      </c>
      <c r="I3634" s="11">
        <f>VLOOKUP(B3634,[1]!Product_Data[#Data],3,0)</f>
        <v>1261</v>
      </c>
      <c r="J3634" s="11">
        <f t="shared" si="339"/>
        <v>5044</v>
      </c>
      <c r="K3634" s="11">
        <f t="shared" si="340"/>
        <v>6552</v>
      </c>
      <c r="L3634" s="11">
        <f t="shared" si="341"/>
        <v>1508</v>
      </c>
      <c r="M3634" t="str">
        <f>VLOOKUP(C3634,[1]!Location_Data[#Data],2,0)</f>
        <v>Santa Maria</v>
      </c>
      <c r="N3634" t="str">
        <f>VLOOKUP(D3634,[1]!Salespeople_Data[#Data],2,0)</f>
        <v>Brian Hansen</v>
      </c>
      <c r="O3634" t="str">
        <f>VLOOKUP(E3634,[1]!Customer_Data[#Data],2,0)</f>
        <v>Fred Perez</v>
      </c>
      <c r="P3634" s="15">
        <f t="shared" si="336"/>
        <v>1</v>
      </c>
      <c r="Q3634">
        <f t="shared" si="337"/>
        <v>9</v>
      </c>
      <c r="R3634">
        <f t="shared" si="338"/>
        <v>2020</v>
      </c>
    </row>
    <row r="3635" spans="1:18" x14ac:dyDescent="0.25">
      <c r="A3635" s="4" t="s">
        <v>4649</v>
      </c>
      <c r="B3635" s="4" t="s">
        <v>925</v>
      </c>
      <c r="C3635" s="4" t="s">
        <v>120</v>
      </c>
      <c r="D3635" s="4" t="s">
        <v>212</v>
      </c>
      <c r="E3635" s="4" t="s">
        <v>1952</v>
      </c>
      <c r="F3635" s="5">
        <v>44150</v>
      </c>
      <c r="G3635" s="4">
        <v>1</v>
      </c>
      <c r="H3635" s="11">
        <f>VLOOKUP(B3635,[1]!Product_Data[#Data],4,0)</f>
        <v>136</v>
      </c>
      <c r="I3635" s="11">
        <f>VLOOKUP(B3635,[1]!Product_Data[#Data],3,0)</f>
        <v>72</v>
      </c>
      <c r="J3635" s="11">
        <f t="shared" si="339"/>
        <v>72</v>
      </c>
      <c r="K3635" s="11">
        <f t="shared" si="340"/>
        <v>136</v>
      </c>
      <c r="L3635" s="11">
        <f t="shared" si="341"/>
        <v>64</v>
      </c>
      <c r="M3635" t="str">
        <f>VLOOKUP(C3635,[1]!Location_Data[#Data],2,0)</f>
        <v>Elk Grove</v>
      </c>
      <c r="N3635" t="str">
        <f>VLOOKUP(D3635,[1]!Salespeople_Data[#Data],2,0)</f>
        <v>Ronald Reed</v>
      </c>
      <c r="O3635" t="str">
        <f>VLOOKUP(E3635,[1]!Customer_Data[#Data],2,0)</f>
        <v>Howard Moore</v>
      </c>
      <c r="P3635" s="15">
        <f t="shared" si="336"/>
        <v>1</v>
      </c>
      <c r="Q3635">
        <f t="shared" si="337"/>
        <v>11</v>
      </c>
      <c r="R3635">
        <f t="shared" si="338"/>
        <v>2020</v>
      </c>
    </row>
    <row r="3636" spans="1:18" x14ac:dyDescent="0.25">
      <c r="A3636" s="2" t="s">
        <v>4650</v>
      </c>
      <c r="B3636" s="2" t="s">
        <v>210</v>
      </c>
      <c r="C3636" s="2" t="s">
        <v>135</v>
      </c>
      <c r="D3636" s="2" t="s">
        <v>58</v>
      </c>
      <c r="E3636" s="2" t="s">
        <v>946</v>
      </c>
      <c r="F3636" s="3">
        <v>43843</v>
      </c>
      <c r="G3636" s="2">
        <v>3</v>
      </c>
      <c r="H3636" s="11">
        <f>VLOOKUP(B3636,[1]!Product_Data[#Data],4,0)</f>
        <v>458</v>
      </c>
      <c r="I3636" s="11">
        <f>VLOOKUP(B3636,[1]!Product_Data[#Data],3,0)</f>
        <v>376</v>
      </c>
      <c r="J3636" s="11">
        <f t="shared" si="339"/>
        <v>1128</v>
      </c>
      <c r="K3636" s="11">
        <f t="shared" si="340"/>
        <v>1374</v>
      </c>
      <c r="L3636" s="11">
        <f t="shared" si="341"/>
        <v>246</v>
      </c>
      <c r="M3636" t="str">
        <f>VLOOKUP(C3636,[1]!Location_Data[#Data],2,0)</f>
        <v>Oxnard</v>
      </c>
      <c r="N3636" t="str">
        <f>VLOOKUP(D3636,[1]!Salespeople_Data[#Data],2,0)</f>
        <v>Christopher Tucker</v>
      </c>
      <c r="O3636" t="str">
        <f>VLOOKUP(E3636,[1]!Customer_Data[#Data],2,0)</f>
        <v>Phillip Edwards</v>
      </c>
      <c r="P3636" s="15">
        <f t="shared" si="336"/>
        <v>2</v>
      </c>
      <c r="Q3636">
        <f t="shared" si="337"/>
        <v>1</v>
      </c>
      <c r="R3636">
        <f t="shared" si="338"/>
        <v>2020</v>
      </c>
    </row>
    <row r="3637" spans="1:18" x14ac:dyDescent="0.25">
      <c r="A3637" s="4" t="s">
        <v>4651</v>
      </c>
      <c r="B3637" s="4" t="s">
        <v>1149</v>
      </c>
      <c r="C3637" s="4" t="s">
        <v>79</v>
      </c>
      <c r="D3637" s="4" t="s">
        <v>250</v>
      </c>
      <c r="E3637" s="4" t="s">
        <v>571</v>
      </c>
      <c r="F3637" s="5">
        <v>44122</v>
      </c>
      <c r="G3637" s="4">
        <v>2</v>
      </c>
      <c r="H3637" s="11">
        <f>VLOOKUP(B3637,[1]!Product_Data[#Data],4,0)</f>
        <v>847</v>
      </c>
      <c r="I3637" s="11">
        <f>VLOOKUP(B3637,[1]!Product_Data[#Data],3,0)</f>
        <v>534</v>
      </c>
      <c r="J3637" s="11">
        <f t="shared" si="339"/>
        <v>1068</v>
      </c>
      <c r="K3637" s="11">
        <f t="shared" si="340"/>
        <v>1694</v>
      </c>
      <c r="L3637" s="11">
        <f t="shared" si="341"/>
        <v>626</v>
      </c>
      <c r="M3637" t="str">
        <f>VLOOKUP(C3637,[1]!Location_Data[#Data],2,0)</f>
        <v>Palmdale</v>
      </c>
      <c r="N3637" t="str">
        <f>VLOOKUP(D3637,[1]!Salespeople_Data[#Data],2,0)</f>
        <v>Martin Carr</v>
      </c>
      <c r="O3637" t="str">
        <f>VLOOKUP(E3637,[1]!Customer_Data[#Data],2,0)</f>
        <v>Jonathan Cox</v>
      </c>
      <c r="P3637" s="15">
        <f t="shared" si="336"/>
        <v>1</v>
      </c>
      <c r="Q3637">
        <f t="shared" si="337"/>
        <v>10</v>
      </c>
      <c r="R3637">
        <f t="shared" si="338"/>
        <v>2020</v>
      </c>
    </row>
    <row r="3638" spans="1:18" x14ac:dyDescent="0.25">
      <c r="A3638" s="2" t="s">
        <v>4652</v>
      </c>
      <c r="B3638" s="2" t="s">
        <v>289</v>
      </c>
      <c r="C3638" s="2" t="s">
        <v>322</v>
      </c>
      <c r="D3638" s="2" t="s">
        <v>15</v>
      </c>
      <c r="E3638" s="2" t="s">
        <v>1431</v>
      </c>
      <c r="F3638" s="3">
        <v>44071</v>
      </c>
      <c r="G3638" s="2">
        <v>1</v>
      </c>
      <c r="H3638" s="11">
        <f>VLOOKUP(B3638,[1]!Product_Data[#Data],4,0)</f>
        <v>368</v>
      </c>
      <c r="I3638" s="11">
        <f>VLOOKUP(B3638,[1]!Product_Data[#Data],3,0)</f>
        <v>294</v>
      </c>
      <c r="J3638" s="11">
        <f t="shared" si="339"/>
        <v>294</v>
      </c>
      <c r="K3638" s="11">
        <f t="shared" si="340"/>
        <v>368</v>
      </c>
      <c r="L3638" s="11">
        <f t="shared" si="341"/>
        <v>74</v>
      </c>
      <c r="M3638" t="str">
        <f>VLOOKUP(C3638,[1]!Location_Data[#Data],2,0)</f>
        <v>Rancho Cucamonga</v>
      </c>
      <c r="N3638" t="str">
        <f>VLOOKUP(D3638,[1]!Salespeople_Data[#Data],2,0)</f>
        <v>Ryan Butler</v>
      </c>
      <c r="O3638" t="str">
        <f>VLOOKUP(E3638,[1]!Customer_Data[#Data],2,0)</f>
        <v>Fred Reid</v>
      </c>
      <c r="P3638" s="15">
        <f t="shared" si="336"/>
        <v>6</v>
      </c>
      <c r="Q3638">
        <f t="shared" si="337"/>
        <v>8</v>
      </c>
      <c r="R3638">
        <f t="shared" si="338"/>
        <v>2020</v>
      </c>
    </row>
    <row r="3639" spans="1:18" x14ac:dyDescent="0.25">
      <c r="A3639" s="4" t="s">
        <v>4653</v>
      </c>
      <c r="B3639" s="4" t="s">
        <v>164</v>
      </c>
      <c r="C3639" s="4" t="s">
        <v>530</v>
      </c>
      <c r="D3639" s="4" t="s">
        <v>264</v>
      </c>
      <c r="E3639" s="4" t="s">
        <v>455</v>
      </c>
      <c r="F3639" s="5">
        <v>44084</v>
      </c>
      <c r="G3639" s="4">
        <v>1</v>
      </c>
      <c r="H3639" s="11">
        <f>VLOOKUP(B3639,[1]!Product_Data[#Data],4,0)</f>
        <v>637</v>
      </c>
      <c r="I3639" s="11">
        <f>VLOOKUP(B3639,[1]!Product_Data[#Data],3,0)</f>
        <v>389</v>
      </c>
      <c r="J3639" s="11">
        <f t="shared" si="339"/>
        <v>389</v>
      </c>
      <c r="K3639" s="11">
        <f t="shared" si="340"/>
        <v>637</v>
      </c>
      <c r="L3639" s="11">
        <f t="shared" si="341"/>
        <v>248</v>
      </c>
      <c r="M3639" t="str">
        <f>VLOOKUP(C3639,[1]!Location_Data[#Data],2,0)</f>
        <v>San Buenaventura (Ventura)</v>
      </c>
      <c r="N3639" t="str">
        <f>VLOOKUP(D3639,[1]!Salespeople_Data[#Data],2,0)</f>
        <v>Ernest Wheeler</v>
      </c>
      <c r="O3639" t="str">
        <f>VLOOKUP(E3639,[1]!Customer_Data[#Data],2,0)</f>
        <v>Adam Bailey</v>
      </c>
      <c r="P3639" s="15">
        <f t="shared" si="336"/>
        <v>5</v>
      </c>
      <c r="Q3639">
        <f t="shared" si="337"/>
        <v>9</v>
      </c>
      <c r="R3639">
        <f t="shared" si="338"/>
        <v>2020</v>
      </c>
    </row>
    <row r="3640" spans="1:18" x14ac:dyDescent="0.25">
      <c r="A3640" s="2" t="s">
        <v>4654</v>
      </c>
      <c r="B3640" s="2" t="s">
        <v>412</v>
      </c>
      <c r="C3640" s="2" t="s">
        <v>377</v>
      </c>
      <c r="D3640" s="2" t="s">
        <v>359</v>
      </c>
      <c r="E3640" s="2" t="s">
        <v>2426</v>
      </c>
      <c r="F3640" s="3">
        <v>43949</v>
      </c>
      <c r="G3640" s="2">
        <v>1</v>
      </c>
      <c r="H3640" s="11">
        <f>VLOOKUP(B3640,[1]!Product_Data[#Data],4,0)</f>
        <v>2396</v>
      </c>
      <c r="I3640" s="11">
        <f>VLOOKUP(B3640,[1]!Product_Data[#Data],3,0)</f>
        <v>1965</v>
      </c>
      <c r="J3640" s="11">
        <f t="shared" si="339"/>
        <v>1965</v>
      </c>
      <c r="K3640" s="11">
        <f t="shared" si="340"/>
        <v>2396</v>
      </c>
      <c r="L3640" s="11">
        <f t="shared" si="341"/>
        <v>431</v>
      </c>
      <c r="M3640" t="str">
        <f>VLOOKUP(C3640,[1]!Location_Data[#Data],2,0)</f>
        <v>San Diego</v>
      </c>
      <c r="N3640" t="str">
        <f>VLOOKUP(D3640,[1]!Salespeople_Data[#Data],2,0)</f>
        <v>Eugene Holmes</v>
      </c>
      <c r="O3640" t="str">
        <f>VLOOKUP(E3640,[1]!Customer_Data[#Data],2,0)</f>
        <v>Lawrence Watson</v>
      </c>
      <c r="P3640" s="15">
        <f t="shared" si="336"/>
        <v>3</v>
      </c>
      <c r="Q3640">
        <f t="shared" si="337"/>
        <v>4</v>
      </c>
      <c r="R3640">
        <f t="shared" si="338"/>
        <v>2020</v>
      </c>
    </row>
    <row r="3641" spans="1:18" x14ac:dyDescent="0.25">
      <c r="A3641" s="4" t="s">
        <v>4655</v>
      </c>
      <c r="B3641" s="4" t="s">
        <v>435</v>
      </c>
      <c r="C3641" s="4" t="s">
        <v>100</v>
      </c>
      <c r="D3641" s="4" t="s">
        <v>116</v>
      </c>
      <c r="E3641" s="4" t="s">
        <v>350</v>
      </c>
      <c r="F3641" s="5">
        <v>44005</v>
      </c>
      <c r="G3641" s="4">
        <v>4</v>
      </c>
      <c r="H3641" s="11">
        <f>VLOOKUP(B3641,[1]!Product_Data[#Data],4,0)</f>
        <v>2141</v>
      </c>
      <c r="I3641" s="11">
        <f>VLOOKUP(B3641,[1]!Product_Data[#Data],3,0)</f>
        <v>1777</v>
      </c>
      <c r="J3641" s="11">
        <f t="shared" si="339"/>
        <v>7108</v>
      </c>
      <c r="K3641" s="11">
        <f t="shared" si="340"/>
        <v>8564</v>
      </c>
      <c r="L3641" s="11">
        <f t="shared" si="341"/>
        <v>1456</v>
      </c>
      <c r="M3641" t="str">
        <f>VLOOKUP(C3641,[1]!Location_Data[#Data],2,0)</f>
        <v>Victorville</v>
      </c>
      <c r="N3641" t="str">
        <f>VLOOKUP(D3641,[1]!Salespeople_Data[#Data],2,0)</f>
        <v>Roger Ramos</v>
      </c>
      <c r="O3641" t="str">
        <f>VLOOKUP(E3641,[1]!Customer_Data[#Data],2,0)</f>
        <v>Shawn Henderson</v>
      </c>
      <c r="P3641" s="15">
        <f t="shared" si="336"/>
        <v>3</v>
      </c>
      <c r="Q3641">
        <f t="shared" si="337"/>
        <v>6</v>
      </c>
      <c r="R3641">
        <f t="shared" si="338"/>
        <v>2020</v>
      </c>
    </row>
    <row r="3642" spans="1:18" x14ac:dyDescent="0.25">
      <c r="A3642" s="2" t="s">
        <v>4656</v>
      </c>
      <c r="B3642" s="2" t="s">
        <v>219</v>
      </c>
      <c r="C3642" s="2" t="s">
        <v>204</v>
      </c>
      <c r="D3642" s="2" t="s">
        <v>126</v>
      </c>
      <c r="E3642" s="2" t="s">
        <v>2199</v>
      </c>
      <c r="F3642" s="3">
        <v>43991</v>
      </c>
      <c r="G3642" s="2">
        <v>3</v>
      </c>
      <c r="H3642" s="11">
        <f>VLOOKUP(B3642,[1]!Product_Data[#Data],4,0)</f>
        <v>561</v>
      </c>
      <c r="I3642" s="11">
        <f>VLOOKUP(B3642,[1]!Product_Data[#Data],3,0)</f>
        <v>421</v>
      </c>
      <c r="J3642" s="11">
        <f t="shared" si="339"/>
        <v>1263</v>
      </c>
      <c r="K3642" s="11">
        <f t="shared" si="340"/>
        <v>1683</v>
      </c>
      <c r="L3642" s="11">
        <f t="shared" si="341"/>
        <v>420</v>
      </c>
      <c r="M3642" t="str">
        <f>VLOOKUP(C3642,[1]!Location_Data[#Data],2,0)</f>
        <v>Corona</v>
      </c>
      <c r="N3642" t="str">
        <f>VLOOKUP(D3642,[1]!Salespeople_Data[#Data],2,0)</f>
        <v>Larry Castillo</v>
      </c>
      <c r="O3642" t="str">
        <f>VLOOKUP(E3642,[1]!Customer_Data[#Data],2,0)</f>
        <v>Harry Diaz</v>
      </c>
      <c r="P3642" s="15">
        <f t="shared" si="336"/>
        <v>3</v>
      </c>
      <c r="Q3642">
        <f t="shared" si="337"/>
        <v>6</v>
      </c>
      <c r="R3642">
        <f t="shared" si="338"/>
        <v>2020</v>
      </c>
    </row>
    <row r="3643" spans="1:18" x14ac:dyDescent="0.25">
      <c r="A3643" s="4" t="s">
        <v>4657</v>
      </c>
      <c r="B3643" s="4" t="s">
        <v>219</v>
      </c>
      <c r="C3643" s="4" t="s">
        <v>66</v>
      </c>
      <c r="D3643" s="4" t="s">
        <v>165</v>
      </c>
      <c r="E3643" s="4" t="s">
        <v>1560</v>
      </c>
      <c r="F3643" s="5">
        <v>43833</v>
      </c>
      <c r="G3643" s="4">
        <v>2</v>
      </c>
      <c r="H3643" s="11">
        <f>VLOOKUP(B3643,[1]!Product_Data[#Data],4,0)</f>
        <v>561</v>
      </c>
      <c r="I3643" s="11">
        <f>VLOOKUP(B3643,[1]!Product_Data[#Data],3,0)</f>
        <v>421</v>
      </c>
      <c r="J3643" s="11">
        <f t="shared" si="339"/>
        <v>842</v>
      </c>
      <c r="K3643" s="11">
        <f t="shared" si="340"/>
        <v>1122</v>
      </c>
      <c r="L3643" s="11">
        <f t="shared" si="341"/>
        <v>280</v>
      </c>
      <c r="M3643" t="str">
        <f>VLOOKUP(C3643,[1]!Location_Data[#Data],2,0)</f>
        <v>Ontario</v>
      </c>
      <c r="N3643" t="str">
        <f>VLOOKUP(D3643,[1]!Salespeople_Data[#Data],2,0)</f>
        <v>Joe Sims</v>
      </c>
      <c r="O3643" t="str">
        <f>VLOOKUP(E3643,[1]!Customer_Data[#Data],2,0)</f>
        <v>Joe Hanson</v>
      </c>
      <c r="P3643" s="15">
        <f t="shared" si="336"/>
        <v>6</v>
      </c>
      <c r="Q3643">
        <f t="shared" si="337"/>
        <v>1</v>
      </c>
      <c r="R3643">
        <f t="shared" si="338"/>
        <v>2020</v>
      </c>
    </row>
    <row r="3644" spans="1:18" x14ac:dyDescent="0.25">
      <c r="A3644" s="2" t="s">
        <v>4658</v>
      </c>
      <c r="B3644" s="2" t="s">
        <v>47</v>
      </c>
      <c r="C3644" s="2" t="s">
        <v>204</v>
      </c>
      <c r="D3644" s="2" t="s">
        <v>141</v>
      </c>
      <c r="E3644" s="2" t="s">
        <v>277</v>
      </c>
      <c r="F3644" s="3">
        <v>44171</v>
      </c>
      <c r="G3644" s="2">
        <v>1</v>
      </c>
      <c r="H3644" s="11">
        <f>VLOOKUP(B3644,[1]!Product_Data[#Data],4,0)</f>
        <v>1812</v>
      </c>
      <c r="I3644" s="11">
        <f>VLOOKUP(B3644,[1]!Product_Data[#Data],3,0)</f>
        <v>1305</v>
      </c>
      <c r="J3644" s="11">
        <f t="shared" si="339"/>
        <v>1305</v>
      </c>
      <c r="K3644" s="11">
        <f t="shared" si="340"/>
        <v>1812</v>
      </c>
      <c r="L3644" s="11">
        <f t="shared" si="341"/>
        <v>507</v>
      </c>
      <c r="M3644" t="str">
        <f>VLOOKUP(C3644,[1]!Location_Data[#Data],2,0)</f>
        <v>Corona</v>
      </c>
      <c r="N3644" t="str">
        <f>VLOOKUP(D3644,[1]!Salespeople_Data[#Data],2,0)</f>
        <v>Arthur Mccoy</v>
      </c>
      <c r="O3644" t="str">
        <f>VLOOKUP(E3644,[1]!Customer_Data[#Data],2,0)</f>
        <v>Howard Lewis</v>
      </c>
      <c r="P3644" s="15">
        <f t="shared" si="336"/>
        <v>1</v>
      </c>
      <c r="Q3644">
        <f t="shared" si="337"/>
        <v>12</v>
      </c>
      <c r="R3644">
        <f t="shared" si="338"/>
        <v>2020</v>
      </c>
    </row>
    <row r="3645" spans="1:18" x14ac:dyDescent="0.25">
      <c r="A3645" s="4" t="s">
        <v>4659</v>
      </c>
      <c r="B3645" s="4" t="s">
        <v>69</v>
      </c>
      <c r="C3645" s="4" t="s">
        <v>100</v>
      </c>
      <c r="D3645" s="4" t="s">
        <v>106</v>
      </c>
      <c r="E3645" s="4" t="s">
        <v>133</v>
      </c>
      <c r="F3645" s="5">
        <v>43881</v>
      </c>
      <c r="G3645" s="4">
        <v>1</v>
      </c>
      <c r="H3645" s="11">
        <f>VLOOKUP(B3645,[1]!Product_Data[#Data],4,0)</f>
        <v>1351</v>
      </c>
      <c r="I3645" s="11">
        <f>VLOOKUP(B3645,[1]!Product_Data[#Data],3,0)</f>
        <v>1108</v>
      </c>
      <c r="J3645" s="11">
        <f t="shared" si="339"/>
        <v>1108</v>
      </c>
      <c r="K3645" s="11">
        <f t="shared" si="340"/>
        <v>1351</v>
      </c>
      <c r="L3645" s="11">
        <f t="shared" si="341"/>
        <v>243</v>
      </c>
      <c r="M3645" t="str">
        <f>VLOOKUP(C3645,[1]!Location_Data[#Data],2,0)</f>
        <v>Victorville</v>
      </c>
      <c r="N3645" t="str">
        <f>VLOOKUP(D3645,[1]!Salespeople_Data[#Data],2,0)</f>
        <v>Patrick Ruiz</v>
      </c>
      <c r="O3645" t="str">
        <f>VLOOKUP(E3645,[1]!Customer_Data[#Data],2,0)</f>
        <v>Scott Rice</v>
      </c>
      <c r="P3645" s="15">
        <f t="shared" si="336"/>
        <v>5</v>
      </c>
      <c r="Q3645">
        <f t="shared" si="337"/>
        <v>2</v>
      </c>
      <c r="R3645">
        <f t="shared" si="338"/>
        <v>2020</v>
      </c>
    </row>
    <row r="3646" spans="1:18" x14ac:dyDescent="0.25">
      <c r="A3646" s="2" t="s">
        <v>4660</v>
      </c>
      <c r="B3646" s="2" t="s">
        <v>219</v>
      </c>
      <c r="C3646" s="2" t="s">
        <v>95</v>
      </c>
      <c r="D3646" s="2" t="s">
        <v>80</v>
      </c>
      <c r="E3646" s="2" t="s">
        <v>1170</v>
      </c>
      <c r="F3646" s="3">
        <v>44016</v>
      </c>
      <c r="G3646" s="2">
        <v>3</v>
      </c>
      <c r="H3646" s="11">
        <f>VLOOKUP(B3646,[1]!Product_Data[#Data],4,0)</f>
        <v>561</v>
      </c>
      <c r="I3646" s="11">
        <f>VLOOKUP(B3646,[1]!Product_Data[#Data],3,0)</f>
        <v>421</v>
      </c>
      <c r="J3646" s="11">
        <f t="shared" si="339"/>
        <v>1263</v>
      </c>
      <c r="K3646" s="11">
        <f t="shared" si="340"/>
        <v>1683</v>
      </c>
      <c r="L3646" s="11">
        <f t="shared" si="341"/>
        <v>420</v>
      </c>
      <c r="M3646" t="str">
        <f>VLOOKUP(C3646,[1]!Location_Data[#Data],2,0)</f>
        <v>Fullerton</v>
      </c>
      <c r="N3646" t="str">
        <f>VLOOKUP(D3646,[1]!Salespeople_Data[#Data],2,0)</f>
        <v>Henry Nelson</v>
      </c>
      <c r="O3646" t="str">
        <f>VLOOKUP(E3646,[1]!Customer_Data[#Data],2,0)</f>
        <v>George Adams</v>
      </c>
      <c r="P3646" s="15">
        <f t="shared" si="336"/>
        <v>7</v>
      </c>
      <c r="Q3646">
        <f t="shared" si="337"/>
        <v>7</v>
      </c>
      <c r="R3646">
        <f t="shared" si="338"/>
        <v>2020</v>
      </c>
    </row>
    <row r="3647" spans="1:18" x14ac:dyDescent="0.25">
      <c r="A3647" s="4" t="s">
        <v>4661</v>
      </c>
      <c r="B3647" s="4" t="s">
        <v>752</v>
      </c>
      <c r="C3647" s="4" t="s">
        <v>469</v>
      </c>
      <c r="D3647" s="4" t="s">
        <v>116</v>
      </c>
      <c r="E3647" s="4" t="s">
        <v>1385</v>
      </c>
      <c r="F3647" s="5">
        <v>44178</v>
      </c>
      <c r="G3647" s="4">
        <v>2</v>
      </c>
      <c r="H3647" s="11">
        <f>VLOOKUP(B3647,[1]!Product_Data[#Data],4,0)</f>
        <v>95</v>
      </c>
      <c r="I3647" s="11">
        <f>VLOOKUP(B3647,[1]!Product_Data[#Data],3,0)</f>
        <v>61</v>
      </c>
      <c r="J3647" s="11">
        <f t="shared" si="339"/>
        <v>122</v>
      </c>
      <c r="K3647" s="11">
        <f t="shared" si="340"/>
        <v>190</v>
      </c>
      <c r="L3647" s="11">
        <f t="shared" si="341"/>
        <v>68</v>
      </c>
      <c r="M3647" t="str">
        <f>VLOOKUP(C3647,[1]!Location_Data[#Data],2,0)</f>
        <v>Escondido</v>
      </c>
      <c r="N3647" t="str">
        <f>VLOOKUP(D3647,[1]!Salespeople_Data[#Data],2,0)</f>
        <v>Roger Ramos</v>
      </c>
      <c r="O3647" t="str">
        <f>VLOOKUP(E3647,[1]!Customer_Data[#Data],2,0)</f>
        <v>Douglas Diaz</v>
      </c>
      <c r="P3647" s="15">
        <f t="shared" si="336"/>
        <v>1</v>
      </c>
      <c r="Q3647">
        <f t="shared" si="337"/>
        <v>12</v>
      </c>
      <c r="R3647">
        <f t="shared" si="338"/>
        <v>2020</v>
      </c>
    </row>
    <row r="3648" spans="1:18" x14ac:dyDescent="0.25">
      <c r="A3648" s="2" t="s">
        <v>4662</v>
      </c>
      <c r="B3648" s="2" t="s">
        <v>367</v>
      </c>
      <c r="C3648" s="2" t="s">
        <v>286</v>
      </c>
      <c r="D3648" s="2" t="s">
        <v>15</v>
      </c>
      <c r="E3648" s="2" t="s">
        <v>1447</v>
      </c>
      <c r="F3648" s="3">
        <v>43863</v>
      </c>
      <c r="G3648" s="2">
        <v>2</v>
      </c>
      <c r="H3648" s="11">
        <f>VLOOKUP(B3648,[1]!Product_Data[#Data],4,0)</f>
        <v>530</v>
      </c>
      <c r="I3648" s="11">
        <f>VLOOKUP(B3648,[1]!Product_Data[#Data],3,0)</f>
        <v>424</v>
      </c>
      <c r="J3648" s="11">
        <f t="shared" si="339"/>
        <v>848</v>
      </c>
      <c r="K3648" s="11">
        <f t="shared" si="340"/>
        <v>1060</v>
      </c>
      <c r="L3648" s="11">
        <f t="shared" si="341"/>
        <v>212</v>
      </c>
      <c r="M3648" t="str">
        <f>VLOOKUP(C3648,[1]!Location_Data[#Data],2,0)</f>
        <v>El Monte</v>
      </c>
      <c r="N3648" t="str">
        <f>VLOOKUP(D3648,[1]!Salespeople_Data[#Data],2,0)</f>
        <v>Ryan Butler</v>
      </c>
      <c r="O3648" t="str">
        <f>VLOOKUP(E3648,[1]!Customer_Data[#Data],2,0)</f>
        <v>Peter Wells</v>
      </c>
      <c r="P3648" s="15">
        <f t="shared" si="336"/>
        <v>1</v>
      </c>
      <c r="Q3648">
        <f t="shared" si="337"/>
        <v>2</v>
      </c>
      <c r="R3648">
        <f t="shared" si="338"/>
        <v>2020</v>
      </c>
    </row>
    <row r="3649" spans="1:18" x14ac:dyDescent="0.25">
      <c r="A3649" s="4" t="s">
        <v>4663</v>
      </c>
      <c r="B3649" s="4" t="s">
        <v>228</v>
      </c>
      <c r="C3649" s="4" t="s">
        <v>224</v>
      </c>
      <c r="D3649" s="4" t="s">
        <v>111</v>
      </c>
      <c r="E3649" s="4" t="s">
        <v>1423</v>
      </c>
      <c r="F3649" s="5">
        <v>43971</v>
      </c>
      <c r="G3649" s="4">
        <v>4</v>
      </c>
      <c r="H3649" s="11">
        <f>VLOOKUP(B3649,[1]!Product_Data[#Data],4,0)</f>
        <v>1862</v>
      </c>
      <c r="I3649" s="11">
        <f>VLOOKUP(B3649,[1]!Product_Data[#Data],3,0)</f>
        <v>1173</v>
      </c>
      <c r="J3649" s="11">
        <f t="shared" si="339"/>
        <v>4692</v>
      </c>
      <c r="K3649" s="11">
        <f t="shared" si="340"/>
        <v>7448</v>
      </c>
      <c r="L3649" s="11">
        <f t="shared" si="341"/>
        <v>2756</v>
      </c>
      <c r="M3649" t="str">
        <f>VLOOKUP(C3649,[1]!Location_Data[#Data],2,0)</f>
        <v>Huntington Beach</v>
      </c>
      <c r="N3649" t="str">
        <f>VLOOKUP(D3649,[1]!Salespeople_Data[#Data],2,0)</f>
        <v>Ryan Welch</v>
      </c>
      <c r="O3649" t="str">
        <f>VLOOKUP(E3649,[1]!Customer_Data[#Data],2,0)</f>
        <v>Carlos Scott</v>
      </c>
      <c r="P3649" s="15">
        <f t="shared" si="336"/>
        <v>4</v>
      </c>
      <c r="Q3649">
        <f t="shared" si="337"/>
        <v>5</v>
      </c>
      <c r="R3649">
        <f t="shared" si="338"/>
        <v>2020</v>
      </c>
    </row>
    <row r="3650" spans="1:18" x14ac:dyDescent="0.25">
      <c r="A3650" s="2" t="s">
        <v>4664</v>
      </c>
      <c r="B3650" s="2" t="s">
        <v>189</v>
      </c>
      <c r="C3650" s="2" t="s">
        <v>115</v>
      </c>
      <c r="D3650" s="2" t="s">
        <v>20</v>
      </c>
      <c r="E3650" s="2" t="s">
        <v>678</v>
      </c>
      <c r="F3650" s="3">
        <v>43950</v>
      </c>
      <c r="G3650" s="2">
        <v>1</v>
      </c>
      <c r="H3650" s="11">
        <f>VLOOKUP(B3650,[1]!Product_Data[#Data],4,0)</f>
        <v>1783</v>
      </c>
      <c r="I3650" s="11">
        <f>VLOOKUP(B3650,[1]!Product_Data[#Data],3,0)</f>
        <v>1516</v>
      </c>
      <c r="J3650" s="11">
        <f t="shared" si="339"/>
        <v>1516</v>
      </c>
      <c r="K3650" s="11">
        <f t="shared" si="340"/>
        <v>1783</v>
      </c>
      <c r="L3650" s="11">
        <f t="shared" si="341"/>
        <v>267</v>
      </c>
      <c r="M3650" t="str">
        <f>VLOOKUP(C3650,[1]!Location_Data[#Data],2,0)</f>
        <v>Glendale</v>
      </c>
      <c r="N3650" t="str">
        <f>VLOOKUP(D3650,[1]!Salespeople_Data[#Data],2,0)</f>
        <v>Joshua Cook</v>
      </c>
      <c r="O3650" t="str">
        <f>VLOOKUP(E3650,[1]!Customer_Data[#Data],2,0)</f>
        <v>Sean Morris</v>
      </c>
      <c r="P3650" s="15">
        <f t="shared" ref="P3650:P3713" si="342">WEEKDAY(F3650)</f>
        <v>4</v>
      </c>
      <c r="Q3650">
        <f t="shared" ref="Q3650:Q3713" si="343">MONTH(F3650)</f>
        <v>4</v>
      </c>
      <c r="R3650">
        <f t="shared" ref="R3650:R3713" si="344">YEAR(F3650)</f>
        <v>2020</v>
      </c>
    </row>
    <row r="3651" spans="1:18" x14ac:dyDescent="0.25">
      <c r="A3651" s="4" t="s">
        <v>4665</v>
      </c>
      <c r="B3651" s="4" t="s">
        <v>311</v>
      </c>
      <c r="C3651" s="4" t="s">
        <v>272</v>
      </c>
      <c r="D3651" s="4" t="s">
        <v>58</v>
      </c>
      <c r="E3651" s="4" t="s">
        <v>484</v>
      </c>
      <c r="F3651" s="5">
        <v>44149</v>
      </c>
      <c r="G3651" s="4">
        <v>1</v>
      </c>
      <c r="H3651" s="11">
        <f>VLOOKUP(B3651,[1]!Product_Data[#Data],4,0)</f>
        <v>1743</v>
      </c>
      <c r="I3651" s="11">
        <f>VLOOKUP(B3651,[1]!Product_Data[#Data],3,0)</f>
        <v>872</v>
      </c>
      <c r="J3651" s="11">
        <f t="shared" ref="J3651:J3714" si="345">PRODUCT(I3651,G3651)</f>
        <v>872</v>
      </c>
      <c r="K3651" s="11">
        <f t="shared" ref="K3651:K3714" si="346">PRODUCT(H3651,G3651)</f>
        <v>1743</v>
      </c>
      <c r="L3651" s="11">
        <f t="shared" ref="L3651:L3714" si="347">K3651-J3651</f>
        <v>871</v>
      </c>
      <c r="M3651" t="str">
        <f>VLOOKUP(C3651,[1]!Location_Data[#Data],2,0)</f>
        <v>Torrance</v>
      </c>
      <c r="N3651" t="str">
        <f>VLOOKUP(D3651,[1]!Salespeople_Data[#Data],2,0)</f>
        <v>Christopher Tucker</v>
      </c>
      <c r="O3651" t="str">
        <f>VLOOKUP(E3651,[1]!Customer_Data[#Data],2,0)</f>
        <v>Todd George</v>
      </c>
      <c r="P3651" s="15">
        <f t="shared" si="342"/>
        <v>7</v>
      </c>
      <c r="Q3651">
        <f t="shared" si="343"/>
        <v>11</v>
      </c>
      <c r="R3651">
        <f t="shared" si="344"/>
        <v>2020</v>
      </c>
    </row>
    <row r="3652" spans="1:18" x14ac:dyDescent="0.25">
      <c r="A3652" s="2" t="s">
        <v>4666</v>
      </c>
      <c r="B3652" s="2" t="s">
        <v>256</v>
      </c>
      <c r="C3652" s="2" t="s">
        <v>276</v>
      </c>
      <c r="D3652" s="2" t="s">
        <v>10</v>
      </c>
      <c r="E3652" s="2" t="s">
        <v>910</v>
      </c>
      <c r="F3652" s="3">
        <v>43913</v>
      </c>
      <c r="G3652" s="2">
        <v>4</v>
      </c>
      <c r="H3652" s="11">
        <f>VLOOKUP(B3652,[1]!Product_Data[#Data],4,0)</f>
        <v>596</v>
      </c>
      <c r="I3652" s="11">
        <f>VLOOKUP(B3652,[1]!Product_Data[#Data],3,0)</f>
        <v>358</v>
      </c>
      <c r="J3652" s="11">
        <f t="shared" si="345"/>
        <v>1432</v>
      </c>
      <c r="K3652" s="11">
        <f t="shared" si="346"/>
        <v>2384</v>
      </c>
      <c r="L3652" s="11">
        <f t="shared" si="347"/>
        <v>952</v>
      </c>
      <c r="M3652" t="str">
        <f>VLOOKUP(C3652,[1]!Location_Data[#Data],2,0)</f>
        <v>Orange</v>
      </c>
      <c r="N3652" t="str">
        <f>VLOOKUP(D3652,[1]!Salespeople_Data[#Data],2,0)</f>
        <v>Justin Lynch</v>
      </c>
      <c r="O3652" t="str">
        <f>VLOOKUP(E3652,[1]!Customer_Data[#Data],2,0)</f>
        <v>Ralph Willis</v>
      </c>
      <c r="P3652" s="15">
        <f t="shared" si="342"/>
        <v>2</v>
      </c>
      <c r="Q3652">
        <f t="shared" si="343"/>
        <v>3</v>
      </c>
      <c r="R3652">
        <f t="shared" si="344"/>
        <v>2020</v>
      </c>
    </row>
    <row r="3653" spans="1:18" x14ac:dyDescent="0.25">
      <c r="A3653" s="4" t="s">
        <v>4667</v>
      </c>
      <c r="B3653" s="4" t="s">
        <v>61</v>
      </c>
      <c r="C3653" s="4" t="s">
        <v>95</v>
      </c>
      <c r="D3653" s="4" t="s">
        <v>216</v>
      </c>
      <c r="E3653" s="4" t="s">
        <v>2969</v>
      </c>
      <c r="F3653" s="5">
        <v>44148</v>
      </c>
      <c r="G3653" s="4">
        <v>2</v>
      </c>
      <c r="H3653" s="11">
        <f>VLOOKUP(B3653,[1]!Product_Data[#Data],4,0)</f>
        <v>1889</v>
      </c>
      <c r="I3653" s="11">
        <f>VLOOKUP(B3653,[1]!Product_Data[#Data],3,0)</f>
        <v>945</v>
      </c>
      <c r="J3653" s="11">
        <f t="shared" si="345"/>
        <v>1890</v>
      </c>
      <c r="K3653" s="11">
        <f t="shared" si="346"/>
        <v>3778</v>
      </c>
      <c r="L3653" s="11">
        <f t="shared" si="347"/>
        <v>1888</v>
      </c>
      <c r="M3653" t="str">
        <f>VLOOKUP(C3653,[1]!Location_Data[#Data],2,0)</f>
        <v>Fullerton</v>
      </c>
      <c r="N3653" t="str">
        <f>VLOOKUP(D3653,[1]!Salespeople_Data[#Data],2,0)</f>
        <v>Ernest Wagner</v>
      </c>
      <c r="O3653" t="str">
        <f>VLOOKUP(E3653,[1]!Customer_Data[#Data],2,0)</f>
        <v>Daniel Barnes</v>
      </c>
      <c r="P3653" s="15">
        <f t="shared" si="342"/>
        <v>6</v>
      </c>
      <c r="Q3653">
        <f t="shared" si="343"/>
        <v>11</v>
      </c>
      <c r="R3653">
        <f t="shared" si="344"/>
        <v>2020</v>
      </c>
    </row>
    <row r="3654" spans="1:18" x14ac:dyDescent="0.25">
      <c r="A3654" s="2" t="s">
        <v>4668</v>
      </c>
      <c r="B3654" s="2" t="s">
        <v>28</v>
      </c>
      <c r="C3654" s="2" t="s">
        <v>268</v>
      </c>
      <c r="D3654" s="2" t="s">
        <v>345</v>
      </c>
      <c r="E3654" s="2" t="s">
        <v>2058</v>
      </c>
      <c r="F3654" s="3">
        <v>43977</v>
      </c>
      <c r="G3654" s="2">
        <v>1</v>
      </c>
      <c r="H3654" s="11">
        <f>VLOOKUP(B3654,[1]!Product_Data[#Data],4,0)</f>
        <v>684</v>
      </c>
      <c r="I3654" s="11">
        <f>VLOOKUP(B3654,[1]!Product_Data[#Data],3,0)</f>
        <v>561</v>
      </c>
      <c r="J3654" s="11">
        <f t="shared" si="345"/>
        <v>561</v>
      </c>
      <c r="K3654" s="11">
        <f t="shared" si="346"/>
        <v>684</v>
      </c>
      <c r="L3654" s="11">
        <f t="shared" si="347"/>
        <v>123</v>
      </c>
      <c r="M3654" t="str">
        <f>VLOOKUP(C3654,[1]!Location_Data[#Data],2,0)</f>
        <v>Murrieta</v>
      </c>
      <c r="N3654" t="str">
        <f>VLOOKUP(D3654,[1]!Salespeople_Data[#Data],2,0)</f>
        <v>Larry Marshall</v>
      </c>
      <c r="O3654" t="str">
        <f>VLOOKUP(E3654,[1]!Customer_Data[#Data],2,0)</f>
        <v>Justin Miller</v>
      </c>
      <c r="P3654" s="15">
        <f t="shared" si="342"/>
        <v>3</v>
      </c>
      <c r="Q3654">
        <f t="shared" si="343"/>
        <v>5</v>
      </c>
      <c r="R3654">
        <f t="shared" si="344"/>
        <v>2020</v>
      </c>
    </row>
    <row r="3655" spans="1:18" x14ac:dyDescent="0.25">
      <c r="A3655" s="4" t="s">
        <v>4669</v>
      </c>
      <c r="B3655" s="4" t="s">
        <v>114</v>
      </c>
      <c r="C3655" s="4" t="s">
        <v>530</v>
      </c>
      <c r="D3655" s="4" t="s">
        <v>413</v>
      </c>
      <c r="E3655" s="4" t="s">
        <v>1488</v>
      </c>
      <c r="F3655" s="5">
        <v>44022</v>
      </c>
      <c r="G3655" s="4">
        <v>1</v>
      </c>
      <c r="H3655" s="11">
        <f>VLOOKUP(B3655,[1]!Product_Data[#Data],4,0)</f>
        <v>545</v>
      </c>
      <c r="I3655" s="11">
        <f>VLOOKUP(B3655,[1]!Product_Data[#Data],3,0)</f>
        <v>425</v>
      </c>
      <c r="J3655" s="11">
        <f t="shared" si="345"/>
        <v>425</v>
      </c>
      <c r="K3655" s="11">
        <f t="shared" si="346"/>
        <v>545</v>
      </c>
      <c r="L3655" s="11">
        <f t="shared" si="347"/>
        <v>120</v>
      </c>
      <c r="M3655" t="str">
        <f>VLOOKUP(C3655,[1]!Location_Data[#Data],2,0)</f>
        <v>San Buenaventura (Ventura)</v>
      </c>
      <c r="N3655" t="str">
        <f>VLOOKUP(D3655,[1]!Salespeople_Data[#Data],2,0)</f>
        <v>Kenneth Bradley</v>
      </c>
      <c r="O3655" t="str">
        <f>VLOOKUP(E3655,[1]!Customer_Data[#Data],2,0)</f>
        <v>Johnny Ward</v>
      </c>
      <c r="P3655" s="15">
        <f t="shared" si="342"/>
        <v>6</v>
      </c>
      <c r="Q3655">
        <f t="shared" si="343"/>
        <v>7</v>
      </c>
      <c r="R3655">
        <f t="shared" si="344"/>
        <v>2020</v>
      </c>
    </row>
    <row r="3656" spans="1:18" x14ac:dyDescent="0.25">
      <c r="A3656" s="2" t="s">
        <v>4670</v>
      </c>
      <c r="B3656" s="2" t="s">
        <v>109</v>
      </c>
      <c r="C3656" s="2" t="s">
        <v>392</v>
      </c>
      <c r="D3656" s="2" t="s">
        <v>101</v>
      </c>
      <c r="E3656" s="2" t="s">
        <v>427</v>
      </c>
      <c r="F3656" s="3">
        <v>43928</v>
      </c>
      <c r="G3656" s="2">
        <v>3</v>
      </c>
      <c r="H3656" s="11">
        <f>VLOOKUP(B3656,[1]!Product_Data[#Data],4,0)</f>
        <v>1783</v>
      </c>
      <c r="I3656" s="11">
        <f>VLOOKUP(B3656,[1]!Product_Data[#Data],3,0)</f>
        <v>1230</v>
      </c>
      <c r="J3656" s="11">
        <f t="shared" si="345"/>
        <v>3690</v>
      </c>
      <c r="K3656" s="11">
        <f t="shared" si="346"/>
        <v>5349</v>
      </c>
      <c r="L3656" s="11">
        <f t="shared" si="347"/>
        <v>1659</v>
      </c>
      <c r="M3656" t="str">
        <f>VLOOKUP(C3656,[1]!Location_Data[#Data],2,0)</f>
        <v>Visalia</v>
      </c>
      <c r="N3656" t="str">
        <f>VLOOKUP(D3656,[1]!Salespeople_Data[#Data],2,0)</f>
        <v>Scott Clark</v>
      </c>
      <c r="O3656" t="str">
        <f>VLOOKUP(E3656,[1]!Customer_Data[#Data],2,0)</f>
        <v>Phillip Peters</v>
      </c>
      <c r="P3656" s="15">
        <f t="shared" si="342"/>
        <v>3</v>
      </c>
      <c r="Q3656">
        <f t="shared" si="343"/>
        <v>4</v>
      </c>
      <c r="R3656">
        <f t="shared" si="344"/>
        <v>2020</v>
      </c>
    </row>
    <row r="3657" spans="1:18" x14ac:dyDescent="0.25">
      <c r="A3657" s="4" t="s">
        <v>4671</v>
      </c>
      <c r="B3657" s="4" t="s">
        <v>99</v>
      </c>
      <c r="C3657" s="4" t="s">
        <v>24</v>
      </c>
      <c r="D3657" s="4" t="s">
        <v>126</v>
      </c>
      <c r="E3657" s="4" t="s">
        <v>1585</v>
      </c>
      <c r="F3657" s="5">
        <v>44049</v>
      </c>
      <c r="G3657" s="4">
        <v>2</v>
      </c>
      <c r="H3657" s="11">
        <f>VLOOKUP(B3657,[1]!Product_Data[#Data],4,0)</f>
        <v>1708</v>
      </c>
      <c r="I3657" s="11">
        <f>VLOOKUP(B3657,[1]!Product_Data[#Data],3,0)</f>
        <v>871</v>
      </c>
      <c r="J3657" s="11">
        <f t="shared" si="345"/>
        <v>1742</v>
      </c>
      <c r="K3657" s="11">
        <f t="shared" si="346"/>
        <v>3416</v>
      </c>
      <c r="L3657" s="11">
        <f t="shared" si="347"/>
        <v>1674</v>
      </c>
      <c r="M3657" t="str">
        <f>VLOOKUP(C3657,[1]!Location_Data[#Data],2,0)</f>
        <v>Lancaster</v>
      </c>
      <c r="N3657" t="str">
        <f>VLOOKUP(D3657,[1]!Salespeople_Data[#Data],2,0)</f>
        <v>Larry Castillo</v>
      </c>
      <c r="O3657" t="str">
        <f>VLOOKUP(E3657,[1]!Customer_Data[#Data],2,0)</f>
        <v>Ronald Arnold</v>
      </c>
      <c r="P3657" s="15">
        <f t="shared" si="342"/>
        <v>5</v>
      </c>
      <c r="Q3657">
        <f t="shared" si="343"/>
        <v>8</v>
      </c>
      <c r="R3657">
        <f t="shared" si="344"/>
        <v>2020</v>
      </c>
    </row>
    <row r="3658" spans="1:18" x14ac:dyDescent="0.25">
      <c r="A3658" s="2" t="s">
        <v>4672</v>
      </c>
      <c r="B3658" s="2" t="s">
        <v>109</v>
      </c>
      <c r="C3658" s="2" t="s">
        <v>120</v>
      </c>
      <c r="D3658" s="2" t="s">
        <v>191</v>
      </c>
      <c r="E3658" s="2" t="s">
        <v>1332</v>
      </c>
      <c r="F3658" s="3">
        <v>44159</v>
      </c>
      <c r="G3658" s="2">
        <v>1</v>
      </c>
      <c r="H3658" s="11">
        <f>VLOOKUP(B3658,[1]!Product_Data[#Data],4,0)</f>
        <v>1783</v>
      </c>
      <c r="I3658" s="11">
        <f>VLOOKUP(B3658,[1]!Product_Data[#Data],3,0)</f>
        <v>1230</v>
      </c>
      <c r="J3658" s="11">
        <f t="shared" si="345"/>
        <v>1230</v>
      </c>
      <c r="K3658" s="11">
        <f t="shared" si="346"/>
        <v>1783</v>
      </c>
      <c r="L3658" s="11">
        <f t="shared" si="347"/>
        <v>553</v>
      </c>
      <c r="M3658" t="str">
        <f>VLOOKUP(C3658,[1]!Location_Data[#Data],2,0)</f>
        <v>Elk Grove</v>
      </c>
      <c r="N3658" t="str">
        <f>VLOOKUP(D3658,[1]!Salespeople_Data[#Data],2,0)</f>
        <v>Robert Reed</v>
      </c>
      <c r="O3658" t="str">
        <f>VLOOKUP(E3658,[1]!Customer_Data[#Data],2,0)</f>
        <v>Martin Mason</v>
      </c>
      <c r="P3658" s="15">
        <f t="shared" si="342"/>
        <v>3</v>
      </c>
      <c r="Q3658">
        <f t="shared" si="343"/>
        <v>11</v>
      </c>
      <c r="R3658">
        <f t="shared" si="344"/>
        <v>2020</v>
      </c>
    </row>
    <row r="3659" spans="1:18" x14ac:dyDescent="0.25">
      <c r="A3659" s="4" t="s">
        <v>4673</v>
      </c>
      <c r="B3659" s="4" t="s">
        <v>47</v>
      </c>
      <c r="C3659" s="4" t="s">
        <v>204</v>
      </c>
      <c r="D3659" s="4" t="s">
        <v>359</v>
      </c>
      <c r="E3659" s="4" t="s">
        <v>1180</v>
      </c>
      <c r="F3659" s="5">
        <v>44082</v>
      </c>
      <c r="G3659" s="4">
        <v>1</v>
      </c>
      <c r="H3659" s="11">
        <f>VLOOKUP(B3659,[1]!Product_Data[#Data],4,0)</f>
        <v>1812</v>
      </c>
      <c r="I3659" s="11">
        <f>VLOOKUP(B3659,[1]!Product_Data[#Data],3,0)</f>
        <v>1305</v>
      </c>
      <c r="J3659" s="11">
        <f t="shared" si="345"/>
        <v>1305</v>
      </c>
      <c r="K3659" s="11">
        <f t="shared" si="346"/>
        <v>1812</v>
      </c>
      <c r="L3659" s="11">
        <f t="shared" si="347"/>
        <v>507</v>
      </c>
      <c r="M3659" t="str">
        <f>VLOOKUP(C3659,[1]!Location_Data[#Data],2,0)</f>
        <v>Corona</v>
      </c>
      <c r="N3659" t="str">
        <f>VLOOKUP(D3659,[1]!Salespeople_Data[#Data],2,0)</f>
        <v>Eugene Holmes</v>
      </c>
      <c r="O3659" t="str">
        <f>VLOOKUP(E3659,[1]!Customer_Data[#Data],2,0)</f>
        <v>Brandon Martin</v>
      </c>
      <c r="P3659" s="15">
        <f t="shared" si="342"/>
        <v>3</v>
      </c>
      <c r="Q3659">
        <f t="shared" si="343"/>
        <v>9</v>
      </c>
      <c r="R3659">
        <f t="shared" si="344"/>
        <v>2020</v>
      </c>
    </row>
    <row r="3660" spans="1:18" x14ac:dyDescent="0.25">
      <c r="A3660" s="2" t="s">
        <v>4674</v>
      </c>
      <c r="B3660" s="2" t="s">
        <v>361</v>
      </c>
      <c r="C3660" s="2" t="s">
        <v>14</v>
      </c>
      <c r="D3660" s="2" t="s">
        <v>447</v>
      </c>
      <c r="E3660" s="2" t="s">
        <v>404</v>
      </c>
      <c r="F3660" s="3">
        <v>43915</v>
      </c>
      <c r="G3660" s="2">
        <v>1</v>
      </c>
      <c r="H3660" s="11">
        <f>VLOOKUP(B3660,[1]!Product_Data[#Data],4,0)</f>
        <v>1338</v>
      </c>
      <c r="I3660" s="11">
        <f>VLOOKUP(B3660,[1]!Product_Data[#Data],3,0)</f>
        <v>682</v>
      </c>
      <c r="J3660" s="11">
        <f t="shared" si="345"/>
        <v>682</v>
      </c>
      <c r="K3660" s="11">
        <f t="shared" si="346"/>
        <v>1338</v>
      </c>
      <c r="L3660" s="11">
        <f t="shared" si="347"/>
        <v>656</v>
      </c>
      <c r="M3660" t="str">
        <f>VLOOKUP(C3660,[1]!Location_Data[#Data],2,0)</f>
        <v>Santa Clarita</v>
      </c>
      <c r="N3660" t="str">
        <f>VLOOKUP(D3660,[1]!Salespeople_Data[#Data],2,0)</f>
        <v>Howard Sims</v>
      </c>
      <c r="O3660" t="str">
        <f>VLOOKUP(E3660,[1]!Customer_Data[#Data],2,0)</f>
        <v>Bruce Morrison</v>
      </c>
      <c r="P3660" s="15">
        <f t="shared" si="342"/>
        <v>4</v>
      </c>
      <c r="Q3660">
        <f t="shared" si="343"/>
        <v>3</v>
      </c>
      <c r="R3660">
        <f t="shared" si="344"/>
        <v>2020</v>
      </c>
    </row>
    <row r="3661" spans="1:18" x14ac:dyDescent="0.25">
      <c r="A3661" s="4" t="s">
        <v>4675</v>
      </c>
      <c r="B3661" s="4" t="s">
        <v>181</v>
      </c>
      <c r="C3661" s="4" t="s">
        <v>731</v>
      </c>
      <c r="D3661" s="4" t="s">
        <v>80</v>
      </c>
      <c r="E3661" s="4" t="s">
        <v>4001</v>
      </c>
      <c r="F3661" s="5">
        <v>44131</v>
      </c>
      <c r="G3661" s="4">
        <v>1</v>
      </c>
      <c r="H3661" s="11">
        <f>VLOOKUP(B3661,[1]!Product_Data[#Data],4,0)</f>
        <v>1500</v>
      </c>
      <c r="I3661" s="11">
        <f>VLOOKUP(B3661,[1]!Product_Data[#Data],3,0)</f>
        <v>900</v>
      </c>
      <c r="J3661" s="11">
        <f t="shared" si="345"/>
        <v>900</v>
      </c>
      <c r="K3661" s="11">
        <f t="shared" si="346"/>
        <v>1500</v>
      </c>
      <c r="L3661" s="11">
        <f t="shared" si="347"/>
        <v>600</v>
      </c>
      <c r="M3661" t="str">
        <f>VLOOKUP(C3661,[1]!Location_Data[#Data],2,0)</f>
        <v>Costa Mesa</v>
      </c>
      <c r="N3661" t="str">
        <f>VLOOKUP(D3661,[1]!Salespeople_Data[#Data],2,0)</f>
        <v>Henry Nelson</v>
      </c>
      <c r="O3661" t="str">
        <f>VLOOKUP(E3661,[1]!Customer_Data[#Data],2,0)</f>
        <v>Wayne Ortiz</v>
      </c>
      <c r="P3661" s="15">
        <f t="shared" si="342"/>
        <v>3</v>
      </c>
      <c r="Q3661">
        <f t="shared" si="343"/>
        <v>10</v>
      </c>
      <c r="R3661">
        <f t="shared" si="344"/>
        <v>2020</v>
      </c>
    </row>
    <row r="3662" spans="1:18" x14ac:dyDescent="0.25">
      <c r="A3662" s="2" t="s">
        <v>4676</v>
      </c>
      <c r="B3662" s="2" t="s">
        <v>431</v>
      </c>
      <c r="C3662" s="2" t="s">
        <v>596</v>
      </c>
      <c r="D3662" s="2" t="s">
        <v>96</v>
      </c>
      <c r="E3662" s="2" t="s">
        <v>50</v>
      </c>
      <c r="F3662" s="3">
        <v>44193</v>
      </c>
      <c r="G3662" s="2">
        <v>1</v>
      </c>
      <c r="H3662" s="11">
        <f>VLOOKUP(B3662,[1]!Product_Data[#Data],4,0)</f>
        <v>290</v>
      </c>
      <c r="I3662" s="11">
        <f>VLOOKUP(B3662,[1]!Product_Data[#Data],3,0)</f>
        <v>200</v>
      </c>
      <c r="J3662" s="11">
        <f t="shared" si="345"/>
        <v>200</v>
      </c>
      <c r="K3662" s="11">
        <f t="shared" si="346"/>
        <v>290</v>
      </c>
      <c r="L3662" s="11">
        <f t="shared" si="347"/>
        <v>90</v>
      </c>
      <c r="M3662" t="str">
        <f>VLOOKUP(C3662,[1]!Location_Data[#Data],2,0)</f>
        <v>Fremont</v>
      </c>
      <c r="N3662" t="str">
        <f>VLOOKUP(D3662,[1]!Salespeople_Data[#Data],2,0)</f>
        <v>Brian Thomas</v>
      </c>
      <c r="O3662" t="str">
        <f>VLOOKUP(E3662,[1]!Customer_Data[#Data],2,0)</f>
        <v>David Perkins</v>
      </c>
      <c r="P3662" s="15">
        <f t="shared" si="342"/>
        <v>2</v>
      </c>
      <c r="Q3662">
        <f t="shared" si="343"/>
        <v>12</v>
      </c>
      <c r="R3662">
        <f t="shared" si="344"/>
        <v>2020</v>
      </c>
    </row>
    <row r="3663" spans="1:18" x14ac:dyDescent="0.25">
      <c r="A3663" s="4" t="s">
        <v>4677</v>
      </c>
      <c r="B3663" s="4" t="s">
        <v>132</v>
      </c>
      <c r="C3663" s="4" t="s">
        <v>731</v>
      </c>
      <c r="D3663" s="4" t="s">
        <v>75</v>
      </c>
      <c r="E3663" s="4" t="s">
        <v>387</v>
      </c>
      <c r="F3663" s="5">
        <v>43933</v>
      </c>
      <c r="G3663" s="4">
        <v>1</v>
      </c>
      <c r="H3663" s="11">
        <f>VLOOKUP(B3663,[1]!Product_Data[#Data],4,0)</f>
        <v>2091</v>
      </c>
      <c r="I3663" s="11">
        <f>VLOOKUP(B3663,[1]!Product_Data[#Data],3,0)</f>
        <v>1485</v>
      </c>
      <c r="J3663" s="11">
        <f t="shared" si="345"/>
        <v>1485</v>
      </c>
      <c r="K3663" s="11">
        <f t="shared" si="346"/>
        <v>2091</v>
      </c>
      <c r="L3663" s="11">
        <f t="shared" si="347"/>
        <v>606</v>
      </c>
      <c r="M3663" t="str">
        <f>VLOOKUP(C3663,[1]!Location_Data[#Data],2,0)</f>
        <v>Costa Mesa</v>
      </c>
      <c r="N3663" t="str">
        <f>VLOOKUP(D3663,[1]!Salespeople_Data[#Data],2,0)</f>
        <v>Roger Robertson</v>
      </c>
      <c r="O3663" t="str">
        <f>VLOOKUP(E3663,[1]!Customer_Data[#Data],2,0)</f>
        <v>Ralph Jacobs</v>
      </c>
      <c r="P3663" s="15">
        <f t="shared" si="342"/>
        <v>1</v>
      </c>
      <c r="Q3663">
        <f t="shared" si="343"/>
        <v>4</v>
      </c>
      <c r="R3663">
        <f t="shared" si="344"/>
        <v>2020</v>
      </c>
    </row>
    <row r="3664" spans="1:18" x14ac:dyDescent="0.25">
      <c r="A3664" s="2" t="s">
        <v>4678</v>
      </c>
      <c r="B3664" s="2" t="s">
        <v>119</v>
      </c>
      <c r="C3664" s="2" t="s">
        <v>268</v>
      </c>
      <c r="D3664" s="2" t="s">
        <v>191</v>
      </c>
      <c r="E3664" s="2" t="s">
        <v>1605</v>
      </c>
      <c r="F3664" s="3">
        <v>43941</v>
      </c>
      <c r="G3664" s="2">
        <v>1</v>
      </c>
      <c r="H3664" s="11">
        <f>VLOOKUP(B3664,[1]!Product_Data[#Data],4,0)</f>
        <v>1077</v>
      </c>
      <c r="I3664" s="11">
        <f>VLOOKUP(B3664,[1]!Product_Data[#Data],3,0)</f>
        <v>732</v>
      </c>
      <c r="J3664" s="11">
        <f t="shared" si="345"/>
        <v>732</v>
      </c>
      <c r="K3664" s="11">
        <f t="shared" si="346"/>
        <v>1077</v>
      </c>
      <c r="L3664" s="11">
        <f t="shared" si="347"/>
        <v>345</v>
      </c>
      <c r="M3664" t="str">
        <f>VLOOKUP(C3664,[1]!Location_Data[#Data],2,0)</f>
        <v>Murrieta</v>
      </c>
      <c r="N3664" t="str">
        <f>VLOOKUP(D3664,[1]!Salespeople_Data[#Data],2,0)</f>
        <v>Robert Reed</v>
      </c>
      <c r="O3664" t="str">
        <f>VLOOKUP(E3664,[1]!Customer_Data[#Data],2,0)</f>
        <v>Phillip Morrison</v>
      </c>
      <c r="P3664" s="15">
        <f t="shared" si="342"/>
        <v>2</v>
      </c>
      <c r="Q3664">
        <f t="shared" si="343"/>
        <v>4</v>
      </c>
      <c r="R3664">
        <f t="shared" si="344"/>
        <v>2020</v>
      </c>
    </row>
    <row r="3665" spans="1:18" x14ac:dyDescent="0.25">
      <c r="A3665" s="4" t="s">
        <v>4679</v>
      </c>
      <c r="B3665" s="4" t="s">
        <v>104</v>
      </c>
      <c r="C3665" s="4" t="s">
        <v>490</v>
      </c>
      <c r="D3665" s="4" t="s">
        <v>126</v>
      </c>
      <c r="E3665" s="4" t="s">
        <v>1488</v>
      </c>
      <c r="F3665" s="5">
        <v>43847</v>
      </c>
      <c r="G3665" s="4">
        <v>1</v>
      </c>
      <c r="H3665" s="11">
        <f>VLOOKUP(B3665,[1]!Product_Data[#Data],4,0)</f>
        <v>1671</v>
      </c>
      <c r="I3665" s="11">
        <f>VLOOKUP(B3665,[1]!Product_Data[#Data],3,0)</f>
        <v>1220</v>
      </c>
      <c r="J3665" s="11">
        <f t="shared" si="345"/>
        <v>1220</v>
      </c>
      <c r="K3665" s="11">
        <f t="shared" si="346"/>
        <v>1671</v>
      </c>
      <c r="L3665" s="11">
        <f t="shared" si="347"/>
        <v>451</v>
      </c>
      <c r="M3665" t="str">
        <f>VLOOKUP(C3665,[1]!Location_Data[#Data],2,0)</f>
        <v>Temecula</v>
      </c>
      <c r="N3665" t="str">
        <f>VLOOKUP(D3665,[1]!Salespeople_Data[#Data],2,0)</f>
        <v>Larry Castillo</v>
      </c>
      <c r="O3665" t="str">
        <f>VLOOKUP(E3665,[1]!Customer_Data[#Data],2,0)</f>
        <v>Johnny Ward</v>
      </c>
      <c r="P3665" s="15">
        <f t="shared" si="342"/>
        <v>6</v>
      </c>
      <c r="Q3665">
        <f t="shared" si="343"/>
        <v>1</v>
      </c>
      <c r="R3665">
        <f t="shared" si="344"/>
        <v>2020</v>
      </c>
    </row>
    <row r="3666" spans="1:18" x14ac:dyDescent="0.25">
      <c r="A3666" s="2" t="s">
        <v>4680</v>
      </c>
      <c r="B3666" s="2" t="s">
        <v>267</v>
      </c>
      <c r="C3666" s="2" t="s">
        <v>469</v>
      </c>
      <c r="D3666" s="2" t="s">
        <v>447</v>
      </c>
      <c r="E3666" s="2" t="s">
        <v>2251</v>
      </c>
      <c r="F3666" s="3">
        <v>44123</v>
      </c>
      <c r="G3666" s="2">
        <v>1</v>
      </c>
      <c r="H3666" s="11">
        <f>VLOOKUP(B3666,[1]!Product_Data[#Data],4,0)</f>
        <v>400</v>
      </c>
      <c r="I3666" s="11">
        <f>VLOOKUP(B3666,[1]!Product_Data[#Data],3,0)</f>
        <v>208</v>
      </c>
      <c r="J3666" s="11">
        <f t="shared" si="345"/>
        <v>208</v>
      </c>
      <c r="K3666" s="11">
        <f t="shared" si="346"/>
        <v>400</v>
      </c>
      <c r="L3666" s="11">
        <f t="shared" si="347"/>
        <v>192</v>
      </c>
      <c r="M3666" t="str">
        <f>VLOOKUP(C3666,[1]!Location_Data[#Data],2,0)</f>
        <v>Escondido</v>
      </c>
      <c r="N3666" t="str">
        <f>VLOOKUP(D3666,[1]!Salespeople_Data[#Data],2,0)</f>
        <v>Howard Sims</v>
      </c>
      <c r="O3666" t="str">
        <f>VLOOKUP(E3666,[1]!Customer_Data[#Data],2,0)</f>
        <v>Timothy Bowman</v>
      </c>
      <c r="P3666" s="15">
        <f t="shared" si="342"/>
        <v>2</v>
      </c>
      <c r="Q3666">
        <f t="shared" si="343"/>
        <v>10</v>
      </c>
      <c r="R3666">
        <f t="shared" si="344"/>
        <v>2020</v>
      </c>
    </row>
    <row r="3667" spans="1:18" x14ac:dyDescent="0.25">
      <c r="A3667" s="4" t="s">
        <v>4681</v>
      </c>
      <c r="B3667" s="4" t="s">
        <v>189</v>
      </c>
      <c r="C3667" s="4" t="s">
        <v>362</v>
      </c>
      <c r="D3667" s="4" t="s">
        <v>80</v>
      </c>
      <c r="E3667" s="4" t="s">
        <v>1026</v>
      </c>
      <c r="F3667" s="5">
        <v>43932</v>
      </c>
      <c r="G3667" s="4">
        <v>3</v>
      </c>
      <c r="H3667" s="11">
        <f>VLOOKUP(B3667,[1]!Product_Data[#Data],4,0)</f>
        <v>1783</v>
      </c>
      <c r="I3667" s="11">
        <f>VLOOKUP(B3667,[1]!Product_Data[#Data],3,0)</f>
        <v>1516</v>
      </c>
      <c r="J3667" s="11">
        <f t="shared" si="345"/>
        <v>4548</v>
      </c>
      <c r="K3667" s="11">
        <f t="shared" si="346"/>
        <v>5349</v>
      </c>
      <c r="L3667" s="11">
        <f t="shared" si="347"/>
        <v>801</v>
      </c>
      <c r="M3667" t="str">
        <f>VLOOKUP(C3667,[1]!Location_Data[#Data],2,0)</f>
        <v>San Bernardino</v>
      </c>
      <c r="N3667" t="str">
        <f>VLOOKUP(D3667,[1]!Salespeople_Data[#Data],2,0)</f>
        <v>Henry Nelson</v>
      </c>
      <c r="O3667" t="str">
        <f>VLOOKUP(E3667,[1]!Customer_Data[#Data],2,0)</f>
        <v>Kevin Lopez</v>
      </c>
      <c r="P3667" s="15">
        <f t="shared" si="342"/>
        <v>7</v>
      </c>
      <c r="Q3667">
        <f t="shared" si="343"/>
        <v>4</v>
      </c>
      <c r="R3667">
        <f t="shared" si="344"/>
        <v>2020</v>
      </c>
    </row>
    <row r="3668" spans="1:18" x14ac:dyDescent="0.25">
      <c r="A3668" s="2" t="s">
        <v>4682</v>
      </c>
      <c r="B3668" s="2" t="s">
        <v>104</v>
      </c>
      <c r="C3668" s="2" t="s">
        <v>62</v>
      </c>
      <c r="D3668" s="2" t="s">
        <v>170</v>
      </c>
      <c r="E3668" s="2" t="s">
        <v>1303</v>
      </c>
      <c r="F3668" s="3">
        <v>44009</v>
      </c>
      <c r="G3668" s="2">
        <v>2</v>
      </c>
      <c r="H3668" s="11">
        <f>VLOOKUP(B3668,[1]!Product_Data[#Data],4,0)</f>
        <v>1671</v>
      </c>
      <c r="I3668" s="11">
        <f>VLOOKUP(B3668,[1]!Product_Data[#Data],3,0)</f>
        <v>1220</v>
      </c>
      <c r="J3668" s="11">
        <f t="shared" si="345"/>
        <v>2440</v>
      </c>
      <c r="K3668" s="11">
        <f t="shared" si="346"/>
        <v>3342</v>
      </c>
      <c r="L3668" s="11">
        <f t="shared" si="347"/>
        <v>902</v>
      </c>
      <c r="M3668" t="str">
        <f>VLOOKUP(C3668,[1]!Location_Data[#Data],2,0)</f>
        <v>Fairfield</v>
      </c>
      <c r="N3668" t="str">
        <f>VLOOKUP(D3668,[1]!Salespeople_Data[#Data],2,0)</f>
        <v>Sean Miller</v>
      </c>
      <c r="O3668" t="str">
        <f>VLOOKUP(E3668,[1]!Customer_Data[#Data],2,0)</f>
        <v>Terry Harris</v>
      </c>
      <c r="P3668" s="15">
        <f t="shared" si="342"/>
        <v>7</v>
      </c>
      <c r="Q3668">
        <f t="shared" si="343"/>
        <v>6</v>
      </c>
      <c r="R3668">
        <f t="shared" si="344"/>
        <v>2020</v>
      </c>
    </row>
    <row r="3669" spans="1:18" x14ac:dyDescent="0.25">
      <c r="A3669" s="4" t="s">
        <v>4683</v>
      </c>
      <c r="B3669" s="4" t="s">
        <v>440</v>
      </c>
      <c r="C3669" s="4" t="s">
        <v>596</v>
      </c>
      <c r="D3669" s="4" t="s">
        <v>106</v>
      </c>
      <c r="E3669" s="4" t="s">
        <v>1122</v>
      </c>
      <c r="F3669" s="5">
        <v>43988</v>
      </c>
      <c r="G3669" s="4">
        <v>1</v>
      </c>
      <c r="H3669" s="11">
        <f>VLOOKUP(B3669,[1]!Product_Data[#Data],4,0)</f>
        <v>800</v>
      </c>
      <c r="I3669" s="11">
        <f>VLOOKUP(B3669,[1]!Product_Data[#Data],3,0)</f>
        <v>536</v>
      </c>
      <c r="J3669" s="11">
        <f t="shared" si="345"/>
        <v>536</v>
      </c>
      <c r="K3669" s="11">
        <f t="shared" si="346"/>
        <v>800</v>
      </c>
      <c r="L3669" s="11">
        <f t="shared" si="347"/>
        <v>264</v>
      </c>
      <c r="M3669" t="str">
        <f>VLOOKUP(C3669,[1]!Location_Data[#Data],2,0)</f>
        <v>Fremont</v>
      </c>
      <c r="N3669" t="str">
        <f>VLOOKUP(D3669,[1]!Salespeople_Data[#Data],2,0)</f>
        <v>Patrick Ruiz</v>
      </c>
      <c r="O3669" t="str">
        <f>VLOOKUP(E3669,[1]!Customer_Data[#Data],2,0)</f>
        <v>Douglas Robinson</v>
      </c>
      <c r="P3669" s="15">
        <f t="shared" si="342"/>
        <v>7</v>
      </c>
      <c r="Q3669">
        <f t="shared" si="343"/>
        <v>6</v>
      </c>
      <c r="R3669">
        <f t="shared" si="344"/>
        <v>2020</v>
      </c>
    </row>
    <row r="3670" spans="1:18" x14ac:dyDescent="0.25">
      <c r="A3670" s="2" t="s">
        <v>4684</v>
      </c>
      <c r="B3670" s="2" t="s">
        <v>289</v>
      </c>
      <c r="C3670" s="2" t="s">
        <v>186</v>
      </c>
      <c r="D3670" s="2" t="s">
        <v>136</v>
      </c>
      <c r="E3670" s="2" t="s">
        <v>2426</v>
      </c>
      <c r="F3670" s="3">
        <v>43873</v>
      </c>
      <c r="G3670" s="2">
        <v>2</v>
      </c>
      <c r="H3670" s="11">
        <f>VLOOKUP(B3670,[1]!Product_Data[#Data],4,0)</f>
        <v>368</v>
      </c>
      <c r="I3670" s="11">
        <f>VLOOKUP(B3670,[1]!Product_Data[#Data],3,0)</f>
        <v>294</v>
      </c>
      <c r="J3670" s="11">
        <f t="shared" si="345"/>
        <v>588</v>
      </c>
      <c r="K3670" s="11">
        <f t="shared" si="346"/>
        <v>736</v>
      </c>
      <c r="L3670" s="11">
        <f t="shared" si="347"/>
        <v>148</v>
      </c>
      <c r="M3670" t="str">
        <f>VLOOKUP(C3670,[1]!Location_Data[#Data],2,0)</f>
        <v>Riverside</v>
      </c>
      <c r="N3670" t="str">
        <f>VLOOKUP(D3670,[1]!Salespeople_Data[#Data],2,0)</f>
        <v>Clarence Fox</v>
      </c>
      <c r="O3670" t="str">
        <f>VLOOKUP(E3670,[1]!Customer_Data[#Data],2,0)</f>
        <v>Lawrence Watson</v>
      </c>
      <c r="P3670" s="15">
        <f t="shared" si="342"/>
        <v>4</v>
      </c>
      <c r="Q3670">
        <f t="shared" si="343"/>
        <v>2</v>
      </c>
      <c r="R3670">
        <f t="shared" si="344"/>
        <v>2020</v>
      </c>
    </row>
    <row r="3671" spans="1:18" x14ac:dyDescent="0.25">
      <c r="A3671" s="4" t="s">
        <v>4685</v>
      </c>
      <c r="B3671" s="4" t="s">
        <v>168</v>
      </c>
      <c r="C3671" s="4" t="s">
        <v>57</v>
      </c>
      <c r="D3671" s="4" t="s">
        <v>126</v>
      </c>
      <c r="E3671" s="4" t="s">
        <v>31</v>
      </c>
      <c r="F3671" s="5">
        <v>44012</v>
      </c>
      <c r="G3671" s="4">
        <v>1</v>
      </c>
      <c r="H3671" s="11">
        <f>VLOOKUP(B3671,[1]!Product_Data[#Data],4,0)</f>
        <v>112</v>
      </c>
      <c r="I3671" s="11">
        <f>VLOOKUP(B3671,[1]!Product_Data[#Data],3,0)</f>
        <v>90</v>
      </c>
      <c r="J3671" s="11">
        <f t="shared" si="345"/>
        <v>90</v>
      </c>
      <c r="K3671" s="11">
        <f t="shared" si="346"/>
        <v>112</v>
      </c>
      <c r="L3671" s="11">
        <f t="shared" si="347"/>
        <v>22</v>
      </c>
      <c r="M3671" t="str">
        <f>VLOOKUP(C3671,[1]!Location_Data[#Data],2,0)</f>
        <v>Thousand Oaks</v>
      </c>
      <c r="N3671" t="str">
        <f>VLOOKUP(D3671,[1]!Salespeople_Data[#Data],2,0)</f>
        <v>Larry Castillo</v>
      </c>
      <c r="O3671" t="str">
        <f>VLOOKUP(E3671,[1]!Customer_Data[#Data],2,0)</f>
        <v>Michael Allen</v>
      </c>
      <c r="P3671" s="15">
        <f t="shared" si="342"/>
        <v>3</v>
      </c>
      <c r="Q3671">
        <f t="shared" si="343"/>
        <v>6</v>
      </c>
      <c r="R3671">
        <f t="shared" si="344"/>
        <v>2020</v>
      </c>
    </row>
    <row r="3672" spans="1:18" x14ac:dyDescent="0.25">
      <c r="A3672" s="2" t="s">
        <v>4686</v>
      </c>
      <c r="B3672" s="2" t="s">
        <v>267</v>
      </c>
      <c r="C3672" s="2" t="s">
        <v>286</v>
      </c>
      <c r="D3672" s="2" t="s">
        <v>30</v>
      </c>
      <c r="E3672" s="2" t="s">
        <v>1774</v>
      </c>
      <c r="F3672" s="3">
        <v>43888</v>
      </c>
      <c r="G3672" s="2">
        <v>1</v>
      </c>
      <c r="H3672" s="11">
        <f>VLOOKUP(B3672,[1]!Product_Data[#Data],4,0)</f>
        <v>400</v>
      </c>
      <c r="I3672" s="11">
        <f>VLOOKUP(B3672,[1]!Product_Data[#Data],3,0)</f>
        <v>208</v>
      </c>
      <c r="J3672" s="11">
        <f t="shared" si="345"/>
        <v>208</v>
      </c>
      <c r="K3672" s="11">
        <f t="shared" si="346"/>
        <v>400</v>
      </c>
      <c r="L3672" s="11">
        <f t="shared" si="347"/>
        <v>192</v>
      </c>
      <c r="M3672" t="str">
        <f>VLOOKUP(C3672,[1]!Location_Data[#Data],2,0)</f>
        <v>El Monte</v>
      </c>
      <c r="N3672" t="str">
        <f>VLOOKUP(D3672,[1]!Salespeople_Data[#Data],2,0)</f>
        <v>Carl Hall</v>
      </c>
      <c r="O3672" t="str">
        <f>VLOOKUP(E3672,[1]!Customer_Data[#Data],2,0)</f>
        <v>Samuel Stewart</v>
      </c>
      <c r="P3672" s="15">
        <f t="shared" si="342"/>
        <v>5</v>
      </c>
      <c r="Q3672">
        <f t="shared" si="343"/>
        <v>2</v>
      </c>
      <c r="R3672">
        <f t="shared" si="344"/>
        <v>2020</v>
      </c>
    </row>
    <row r="3673" spans="1:18" x14ac:dyDescent="0.25">
      <c r="A3673" s="4" t="s">
        <v>4687</v>
      </c>
      <c r="B3673" s="4" t="s">
        <v>457</v>
      </c>
      <c r="C3673" s="4" t="s">
        <v>527</v>
      </c>
      <c r="D3673" s="4" t="s">
        <v>106</v>
      </c>
      <c r="E3673" s="4" t="s">
        <v>1710</v>
      </c>
      <c r="F3673" s="5">
        <v>44142</v>
      </c>
      <c r="G3673" s="4">
        <v>1</v>
      </c>
      <c r="H3673" s="11">
        <f>VLOOKUP(B3673,[1]!Product_Data[#Data],4,0)</f>
        <v>947</v>
      </c>
      <c r="I3673" s="11">
        <f>VLOOKUP(B3673,[1]!Product_Data[#Data],3,0)</f>
        <v>786</v>
      </c>
      <c r="J3673" s="11">
        <f t="shared" si="345"/>
        <v>786</v>
      </c>
      <c r="K3673" s="11">
        <f t="shared" si="346"/>
        <v>947</v>
      </c>
      <c r="L3673" s="11">
        <f t="shared" si="347"/>
        <v>161</v>
      </c>
      <c r="M3673" t="str">
        <f>VLOOKUP(C3673,[1]!Location_Data[#Data],2,0)</f>
        <v>Stockton</v>
      </c>
      <c r="N3673" t="str">
        <f>VLOOKUP(D3673,[1]!Salespeople_Data[#Data],2,0)</f>
        <v>Patrick Ruiz</v>
      </c>
      <c r="O3673" t="str">
        <f>VLOOKUP(E3673,[1]!Customer_Data[#Data],2,0)</f>
        <v>Kevin Wheeler</v>
      </c>
      <c r="P3673" s="15">
        <f t="shared" si="342"/>
        <v>7</v>
      </c>
      <c r="Q3673">
        <f t="shared" si="343"/>
        <v>11</v>
      </c>
      <c r="R3673">
        <f t="shared" si="344"/>
        <v>2020</v>
      </c>
    </row>
    <row r="3674" spans="1:18" x14ac:dyDescent="0.25">
      <c r="A3674" s="2" t="s">
        <v>4688</v>
      </c>
      <c r="B3674" s="2" t="s">
        <v>144</v>
      </c>
      <c r="C3674" s="2" t="s">
        <v>66</v>
      </c>
      <c r="D3674" s="2" t="s">
        <v>87</v>
      </c>
      <c r="E3674" s="2" t="s">
        <v>1279</v>
      </c>
      <c r="F3674" s="3">
        <v>44026</v>
      </c>
      <c r="G3674" s="2">
        <v>3</v>
      </c>
      <c r="H3674" s="11">
        <f>VLOOKUP(B3674,[1]!Product_Data[#Data],4,0)</f>
        <v>2410</v>
      </c>
      <c r="I3674" s="11">
        <f>VLOOKUP(B3674,[1]!Product_Data[#Data],3,0)</f>
        <v>1518</v>
      </c>
      <c r="J3674" s="11">
        <f t="shared" si="345"/>
        <v>4554</v>
      </c>
      <c r="K3674" s="11">
        <f t="shared" si="346"/>
        <v>7230</v>
      </c>
      <c r="L3674" s="11">
        <f t="shared" si="347"/>
        <v>2676</v>
      </c>
      <c r="M3674" t="str">
        <f>VLOOKUP(C3674,[1]!Location_Data[#Data],2,0)</f>
        <v>Ontario</v>
      </c>
      <c r="N3674" t="str">
        <f>VLOOKUP(D3674,[1]!Salespeople_Data[#Data],2,0)</f>
        <v>Martin Perry</v>
      </c>
      <c r="O3674" t="str">
        <f>VLOOKUP(E3674,[1]!Customer_Data[#Data],2,0)</f>
        <v>William Montgomery</v>
      </c>
      <c r="P3674" s="15">
        <f t="shared" si="342"/>
        <v>3</v>
      </c>
      <c r="Q3674">
        <f t="shared" si="343"/>
        <v>7</v>
      </c>
      <c r="R3674">
        <f t="shared" si="344"/>
        <v>2020</v>
      </c>
    </row>
    <row r="3675" spans="1:18" x14ac:dyDescent="0.25">
      <c r="A3675" s="4" t="s">
        <v>4689</v>
      </c>
      <c r="B3675" s="4" t="s">
        <v>263</v>
      </c>
      <c r="C3675" s="4" t="s">
        <v>79</v>
      </c>
      <c r="D3675" s="4" t="s">
        <v>225</v>
      </c>
      <c r="E3675" s="4" t="s">
        <v>627</v>
      </c>
      <c r="F3675" s="5">
        <v>43987</v>
      </c>
      <c r="G3675" s="4">
        <v>3</v>
      </c>
      <c r="H3675" s="11">
        <f>VLOOKUP(B3675,[1]!Product_Data[#Data],4,0)</f>
        <v>378</v>
      </c>
      <c r="I3675" s="11">
        <f>VLOOKUP(B3675,[1]!Product_Data[#Data],3,0)</f>
        <v>291</v>
      </c>
      <c r="J3675" s="11">
        <f t="shared" si="345"/>
        <v>873</v>
      </c>
      <c r="K3675" s="11">
        <f t="shared" si="346"/>
        <v>1134</v>
      </c>
      <c r="L3675" s="11">
        <f t="shared" si="347"/>
        <v>261</v>
      </c>
      <c r="M3675" t="str">
        <f>VLOOKUP(C3675,[1]!Location_Data[#Data],2,0)</f>
        <v>Palmdale</v>
      </c>
      <c r="N3675" t="str">
        <f>VLOOKUP(D3675,[1]!Salespeople_Data[#Data],2,0)</f>
        <v>Andrew Bowman</v>
      </c>
      <c r="O3675" t="str">
        <f>VLOOKUP(E3675,[1]!Customer_Data[#Data],2,0)</f>
        <v>Chris Hall</v>
      </c>
      <c r="P3675" s="15">
        <f t="shared" si="342"/>
        <v>6</v>
      </c>
      <c r="Q3675">
        <f t="shared" si="343"/>
        <v>6</v>
      </c>
      <c r="R3675">
        <f t="shared" si="344"/>
        <v>2020</v>
      </c>
    </row>
    <row r="3676" spans="1:18" x14ac:dyDescent="0.25">
      <c r="A3676" s="2" t="s">
        <v>4690</v>
      </c>
      <c r="B3676" s="2" t="s">
        <v>185</v>
      </c>
      <c r="C3676" s="2" t="s">
        <v>135</v>
      </c>
      <c r="D3676" s="2" t="s">
        <v>359</v>
      </c>
      <c r="E3676" s="2" t="s">
        <v>1745</v>
      </c>
      <c r="F3676" s="3">
        <v>43998</v>
      </c>
      <c r="G3676" s="2">
        <v>1</v>
      </c>
      <c r="H3676" s="11">
        <f>VLOOKUP(B3676,[1]!Product_Data[#Data],4,0)</f>
        <v>667</v>
      </c>
      <c r="I3676" s="11">
        <f>VLOOKUP(B3676,[1]!Product_Data[#Data],3,0)</f>
        <v>387</v>
      </c>
      <c r="J3676" s="11">
        <f t="shared" si="345"/>
        <v>387</v>
      </c>
      <c r="K3676" s="11">
        <f t="shared" si="346"/>
        <v>667</v>
      </c>
      <c r="L3676" s="11">
        <f t="shared" si="347"/>
        <v>280</v>
      </c>
      <c r="M3676" t="str">
        <f>VLOOKUP(C3676,[1]!Location_Data[#Data],2,0)</f>
        <v>Oxnard</v>
      </c>
      <c r="N3676" t="str">
        <f>VLOOKUP(D3676,[1]!Salespeople_Data[#Data],2,0)</f>
        <v>Eugene Holmes</v>
      </c>
      <c r="O3676" t="str">
        <f>VLOOKUP(E3676,[1]!Customer_Data[#Data],2,0)</f>
        <v>Eugene Scott</v>
      </c>
      <c r="P3676" s="15">
        <f t="shared" si="342"/>
        <v>3</v>
      </c>
      <c r="Q3676">
        <f t="shared" si="343"/>
        <v>6</v>
      </c>
      <c r="R3676">
        <f t="shared" si="344"/>
        <v>2020</v>
      </c>
    </row>
    <row r="3677" spans="1:18" x14ac:dyDescent="0.25">
      <c r="A3677" s="4" t="s">
        <v>4691</v>
      </c>
      <c r="B3677" s="4" t="s">
        <v>389</v>
      </c>
      <c r="C3677" s="4" t="s">
        <v>186</v>
      </c>
      <c r="D3677" s="4" t="s">
        <v>136</v>
      </c>
      <c r="E3677" s="4" t="s">
        <v>718</v>
      </c>
      <c r="F3677" s="5">
        <v>43874</v>
      </c>
      <c r="G3677" s="4">
        <v>1</v>
      </c>
      <c r="H3677" s="11">
        <f>VLOOKUP(B3677,[1]!Product_Data[#Data],4,0)</f>
        <v>1367</v>
      </c>
      <c r="I3677" s="11">
        <f>VLOOKUP(B3677,[1]!Product_Data[#Data],3,0)</f>
        <v>984</v>
      </c>
      <c r="J3677" s="11">
        <f t="shared" si="345"/>
        <v>984</v>
      </c>
      <c r="K3677" s="11">
        <f t="shared" si="346"/>
        <v>1367</v>
      </c>
      <c r="L3677" s="11">
        <f t="shared" si="347"/>
        <v>383</v>
      </c>
      <c r="M3677" t="str">
        <f>VLOOKUP(C3677,[1]!Location_Data[#Data],2,0)</f>
        <v>Riverside</v>
      </c>
      <c r="N3677" t="str">
        <f>VLOOKUP(D3677,[1]!Salespeople_Data[#Data],2,0)</f>
        <v>Clarence Fox</v>
      </c>
      <c r="O3677" t="str">
        <f>VLOOKUP(E3677,[1]!Customer_Data[#Data],2,0)</f>
        <v>Shawn Bishop</v>
      </c>
      <c r="P3677" s="15">
        <f t="shared" si="342"/>
        <v>5</v>
      </c>
      <c r="Q3677">
        <f t="shared" si="343"/>
        <v>2</v>
      </c>
      <c r="R3677">
        <f t="shared" si="344"/>
        <v>2020</v>
      </c>
    </row>
    <row r="3678" spans="1:18" x14ac:dyDescent="0.25">
      <c r="A3678" s="2" t="s">
        <v>4692</v>
      </c>
      <c r="B3678" s="2" t="s">
        <v>181</v>
      </c>
      <c r="C3678" s="2" t="s">
        <v>186</v>
      </c>
      <c r="D3678" s="2" t="s">
        <v>25</v>
      </c>
      <c r="E3678" s="2" t="s">
        <v>571</v>
      </c>
      <c r="F3678" s="3">
        <v>44104</v>
      </c>
      <c r="G3678" s="2">
        <v>1</v>
      </c>
      <c r="H3678" s="11">
        <f>VLOOKUP(B3678,[1]!Product_Data[#Data],4,0)</f>
        <v>1500</v>
      </c>
      <c r="I3678" s="11">
        <f>VLOOKUP(B3678,[1]!Product_Data[#Data],3,0)</f>
        <v>900</v>
      </c>
      <c r="J3678" s="11">
        <f t="shared" si="345"/>
        <v>900</v>
      </c>
      <c r="K3678" s="11">
        <f t="shared" si="346"/>
        <v>1500</v>
      </c>
      <c r="L3678" s="11">
        <f t="shared" si="347"/>
        <v>600</v>
      </c>
      <c r="M3678" t="str">
        <f>VLOOKUP(C3678,[1]!Location_Data[#Data],2,0)</f>
        <v>Riverside</v>
      </c>
      <c r="N3678" t="str">
        <f>VLOOKUP(D3678,[1]!Salespeople_Data[#Data],2,0)</f>
        <v>Brian Davis</v>
      </c>
      <c r="O3678" t="str">
        <f>VLOOKUP(E3678,[1]!Customer_Data[#Data],2,0)</f>
        <v>Jonathan Cox</v>
      </c>
      <c r="P3678" s="15">
        <f t="shared" si="342"/>
        <v>4</v>
      </c>
      <c r="Q3678">
        <f t="shared" si="343"/>
        <v>9</v>
      </c>
      <c r="R3678">
        <f t="shared" si="344"/>
        <v>2020</v>
      </c>
    </row>
    <row r="3679" spans="1:18" x14ac:dyDescent="0.25">
      <c r="A3679" s="4" t="s">
        <v>4693</v>
      </c>
      <c r="B3679" s="4" t="s">
        <v>69</v>
      </c>
      <c r="C3679" s="4" t="s">
        <v>140</v>
      </c>
      <c r="D3679" s="4" t="s">
        <v>40</v>
      </c>
      <c r="E3679" s="4" t="s">
        <v>936</v>
      </c>
      <c r="F3679" s="5">
        <v>44087</v>
      </c>
      <c r="G3679" s="4">
        <v>1</v>
      </c>
      <c r="H3679" s="11">
        <f>VLOOKUP(B3679,[1]!Product_Data[#Data],4,0)</f>
        <v>1351</v>
      </c>
      <c r="I3679" s="11">
        <f>VLOOKUP(B3679,[1]!Product_Data[#Data],3,0)</f>
        <v>1108</v>
      </c>
      <c r="J3679" s="11">
        <f t="shared" si="345"/>
        <v>1108</v>
      </c>
      <c r="K3679" s="11">
        <f t="shared" si="346"/>
        <v>1351</v>
      </c>
      <c r="L3679" s="11">
        <f t="shared" si="347"/>
        <v>243</v>
      </c>
      <c r="M3679" t="str">
        <f>VLOOKUP(C3679,[1]!Location_Data[#Data],2,0)</f>
        <v>Salinas</v>
      </c>
      <c r="N3679" t="str">
        <f>VLOOKUP(D3679,[1]!Salespeople_Data[#Data],2,0)</f>
        <v>Brian Hansen</v>
      </c>
      <c r="O3679" t="str">
        <f>VLOOKUP(E3679,[1]!Customer_Data[#Data],2,0)</f>
        <v>Ronald Watkins</v>
      </c>
      <c r="P3679" s="15">
        <f t="shared" si="342"/>
        <v>1</v>
      </c>
      <c r="Q3679">
        <f t="shared" si="343"/>
        <v>9</v>
      </c>
      <c r="R3679">
        <f t="shared" si="344"/>
        <v>2020</v>
      </c>
    </row>
    <row r="3680" spans="1:18" x14ac:dyDescent="0.25">
      <c r="A3680" s="2" t="s">
        <v>4694</v>
      </c>
      <c r="B3680" s="2" t="s">
        <v>370</v>
      </c>
      <c r="C3680" s="2" t="s">
        <v>570</v>
      </c>
      <c r="D3680" s="2" t="s">
        <v>71</v>
      </c>
      <c r="E3680" s="2" t="s">
        <v>2199</v>
      </c>
      <c r="F3680" s="3">
        <v>44174</v>
      </c>
      <c r="G3680" s="2">
        <v>1</v>
      </c>
      <c r="H3680" s="11">
        <f>VLOOKUP(B3680,[1]!Product_Data[#Data],4,0)</f>
        <v>771</v>
      </c>
      <c r="I3680" s="11">
        <f>VLOOKUP(B3680,[1]!Product_Data[#Data],3,0)</f>
        <v>648</v>
      </c>
      <c r="J3680" s="11">
        <f t="shared" si="345"/>
        <v>648</v>
      </c>
      <c r="K3680" s="11">
        <f t="shared" si="346"/>
        <v>771</v>
      </c>
      <c r="L3680" s="11">
        <f t="shared" si="347"/>
        <v>123</v>
      </c>
      <c r="M3680" t="str">
        <f>VLOOKUP(C3680,[1]!Location_Data[#Data],2,0)</f>
        <v>Fresno</v>
      </c>
      <c r="N3680" t="str">
        <f>VLOOKUP(D3680,[1]!Salespeople_Data[#Data],2,0)</f>
        <v>Gary Rodriguez</v>
      </c>
      <c r="O3680" t="str">
        <f>VLOOKUP(E3680,[1]!Customer_Data[#Data],2,0)</f>
        <v>Harry Diaz</v>
      </c>
      <c r="P3680" s="15">
        <f t="shared" si="342"/>
        <v>4</v>
      </c>
      <c r="Q3680">
        <f t="shared" si="343"/>
        <v>12</v>
      </c>
      <c r="R3680">
        <f t="shared" si="344"/>
        <v>2020</v>
      </c>
    </row>
    <row r="3681" spans="1:18" x14ac:dyDescent="0.25">
      <c r="A3681" s="4" t="s">
        <v>4695</v>
      </c>
      <c r="B3681" s="4" t="s">
        <v>189</v>
      </c>
      <c r="C3681" s="4" t="s">
        <v>527</v>
      </c>
      <c r="D3681" s="4" t="s">
        <v>178</v>
      </c>
      <c r="E3681" s="4" t="s">
        <v>3993</v>
      </c>
      <c r="F3681" s="5">
        <v>44074</v>
      </c>
      <c r="G3681" s="4">
        <v>4</v>
      </c>
      <c r="H3681" s="11">
        <f>VLOOKUP(B3681,[1]!Product_Data[#Data],4,0)</f>
        <v>1783</v>
      </c>
      <c r="I3681" s="11">
        <f>VLOOKUP(B3681,[1]!Product_Data[#Data],3,0)</f>
        <v>1516</v>
      </c>
      <c r="J3681" s="11">
        <f t="shared" si="345"/>
        <v>6064</v>
      </c>
      <c r="K3681" s="11">
        <f t="shared" si="346"/>
        <v>7132</v>
      </c>
      <c r="L3681" s="11">
        <f t="shared" si="347"/>
        <v>1068</v>
      </c>
      <c r="M3681" t="str">
        <f>VLOOKUP(C3681,[1]!Location_Data[#Data],2,0)</f>
        <v>Stockton</v>
      </c>
      <c r="N3681" t="str">
        <f>VLOOKUP(D3681,[1]!Salespeople_Data[#Data],2,0)</f>
        <v>Joshua Taylor</v>
      </c>
      <c r="O3681" t="str">
        <f>VLOOKUP(E3681,[1]!Customer_Data[#Data],2,0)</f>
        <v>Adam Riley</v>
      </c>
      <c r="P3681" s="15">
        <f t="shared" si="342"/>
        <v>2</v>
      </c>
      <c r="Q3681">
        <f t="shared" si="343"/>
        <v>8</v>
      </c>
      <c r="R3681">
        <f t="shared" si="344"/>
        <v>2020</v>
      </c>
    </row>
    <row r="3682" spans="1:18" x14ac:dyDescent="0.25">
      <c r="A3682" s="2" t="s">
        <v>4696</v>
      </c>
      <c r="B3682" s="2" t="s">
        <v>389</v>
      </c>
      <c r="C3682" s="2" t="s">
        <v>145</v>
      </c>
      <c r="D3682" s="2" t="s">
        <v>20</v>
      </c>
      <c r="E3682" s="2" t="s">
        <v>41</v>
      </c>
      <c r="F3682" s="3">
        <v>44048</v>
      </c>
      <c r="G3682" s="2">
        <v>2</v>
      </c>
      <c r="H3682" s="11">
        <f>VLOOKUP(B3682,[1]!Product_Data[#Data],4,0)</f>
        <v>1367</v>
      </c>
      <c r="I3682" s="11">
        <f>VLOOKUP(B3682,[1]!Product_Data[#Data],3,0)</f>
        <v>984</v>
      </c>
      <c r="J3682" s="11">
        <f t="shared" si="345"/>
        <v>1968</v>
      </c>
      <c r="K3682" s="11">
        <f t="shared" si="346"/>
        <v>2734</v>
      </c>
      <c r="L3682" s="11">
        <f t="shared" si="347"/>
        <v>766</v>
      </c>
      <c r="M3682" t="str">
        <f>VLOOKUP(C3682,[1]!Location_Data[#Data],2,0)</f>
        <v>Santa Maria</v>
      </c>
      <c r="N3682" t="str">
        <f>VLOOKUP(D3682,[1]!Salespeople_Data[#Data],2,0)</f>
        <v>Joshua Cook</v>
      </c>
      <c r="O3682" t="str">
        <f>VLOOKUP(E3682,[1]!Customer_Data[#Data],2,0)</f>
        <v>Patrick Wells</v>
      </c>
      <c r="P3682" s="15">
        <f t="shared" si="342"/>
        <v>4</v>
      </c>
      <c r="Q3682">
        <f t="shared" si="343"/>
        <v>8</v>
      </c>
      <c r="R3682">
        <f t="shared" si="344"/>
        <v>2020</v>
      </c>
    </row>
    <row r="3683" spans="1:18" x14ac:dyDescent="0.25">
      <c r="A3683" s="4" t="s">
        <v>4697</v>
      </c>
      <c r="B3683" s="4" t="s">
        <v>311</v>
      </c>
      <c r="C3683" s="4" t="s">
        <v>74</v>
      </c>
      <c r="D3683" s="4" t="s">
        <v>308</v>
      </c>
      <c r="E3683" s="4" t="s">
        <v>1102</v>
      </c>
      <c r="F3683" s="5">
        <v>43948</v>
      </c>
      <c r="G3683" s="4">
        <v>2</v>
      </c>
      <c r="H3683" s="11">
        <f>VLOOKUP(B3683,[1]!Product_Data[#Data],4,0)</f>
        <v>1743</v>
      </c>
      <c r="I3683" s="11">
        <f>VLOOKUP(B3683,[1]!Product_Data[#Data],3,0)</f>
        <v>872</v>
      </c>
      <c r="J3683" s="11">
        <f t="shared" si="345"/>
        <v>1744</v>
      </c>
      <c r="K3683" s="11">
        <f t="shared" si="346"/>
        <v>3486</v>
      </c>
      <c r="L3683" s="11">
        <f t="shared" si="347"/>
        <v>1742</v>
      </c>
      <c r="M3683" t="str">
        <f>VLOOKUP(C3683,[1]!Location_Data[#Data],2,0)</f>
        <v>West Covina</v>
      </c>
      <c r="N3683" t="str">
        <f>VLOOKUP(D3683,[1]!Salespeople_Data[#Data],2,0)</f>
        <v>Fred Robertson</v>
      </c>
      <c r="O3683" t="str">
        <f>VLOOKUP(E3683,[1]!Customer_Data[#Data],2,0)</f>
        <v>Brian Taylor</v>
      </c>
      <c r="P3683" s="15">
        <f t="shared" si="342"/>
        <v>2</v>
      </c>
      <c r="Q3683">
        <f t="shared" si="343"/>
        <v>4</v>
      </c>
      <c r="R3683">
        <f t="shared" si="344"/>
        <v>2020</v>
      </c>
    </row>
    <row r="3684" spans="1:18" x14ac:dyDescent="0.25">
      <c r="A3684" s="2" t="s">
        <v>4698</v>
      </c>
      <c r="B3684" s="2" t="s">
        <v>600</v>
      </c>
      <c r="C3684" s="2" t="s">
        <v>386</v>
      </c>
      <c r="D3684" s="2" t="s">
        <v>30</v>
      </c>
      <c r="E3684" s="2" t="s">
        <v>2746</v>
      </c>
      <c r="F3684" s="3">
        <v>44130</v>
      </c>
      <c r="G3684" s="2">
        <v>3</v>
      </c>
      <c r="H3684" s="11">
        <f>VLOOKUP(B3684,[1]!Product_Data[#Data],4,0)</f>
        <v>368</v>
      </c>
      <c r="I3684" s="11">
        <f>VLOOKUP(B3684,[1]!Product_Data[#Data],3,0)</f>
        <v>269</v>
      </c>
      <c r="J3684" s="11">
        <f t="shared" si="345"/>
        <v>807</v>
      </c>
      <c r="K3684" s="11">
        <f t="shared" si="346"/>
        <v>1104</v>
      </c>
      <c r="L3684" s="11">
        <f t="shared" si="347"/>
        <v>297</v>
      </c>
      <c r="M3684" t="str">
        <f>VLOOKUP(C3684,[1]!Location_Data[#Data],2,0)</f>
        <v>Carlsbad</v>
      </c>
      <c r="N3684" t="str">
        <f>VLOOKUP(D3684,[1]!Salespeople_Data[#Data],2,0)</f>
        <v>Carl Hall</v>
      </c>
      <c r="O3684" t="str">
        <f>VLOOKUP(E3684,[1]!Customer_Data[#Data],2,0)</f>
        <v>Albert Kennedy</v>
      </c>
      <c r="P3684" s="15">
        <f t="shared" si="342"/>
        <v>2</v>
      </c>
      <c r="Q3684">
        <f t="shared" si="343"/>
        <v>10</v>
      </c>
      <c r="R3684">
        <f t="shared" si="344"/>
        <v>2020</v>
      </c>
    </row>
    <row r="3685" spans="1:18" x14ac:dyDescent="0.25">
      <c r="A3685" s="4" t="s">
        <v>4699</v>
      </c>
      <c r="B3685" s="4" t="s">
        <v>129</v>
      </c>
      <c r="C3685" s="4" t="s">
        <v>90</v>
      </c>
      <c r="D3685" s="4" t="s">
        <v>15</v>
      </c>
      <c r="E3685" s="4" t="s">
        <v>774</v>
      </c>
      <c r="F3685" s="5">
        <v>43960</v>
      </c>
      <c r="G3685" s="4">
        <v>1</v>
      </c>
      <c r="H3685" s="11">
        <f>VLOOKUP(B3685,[1]!Product_Data[#Data],4,0)</f>
        <v>127</v>
      </c>
      <c r="I3685" s="11">
        <f>VLOOKUP(B3685,[1]!Product_Data[#Data],3,0)</f>
        <v>79</v>
      </c>
      <c r="J3685" s="11">
        <f t="shared" si="345"/>
        <v>79</v>
      </c>
      <c r="K3685" s="11">
        <f t="shared" si="346"/>
        <v>127</v>
      </c>
      <c r="L3685" s="11">
        <f t="shared" si="347"/>
        <v>48</v>
      </c>
      <c r="M3685" t="str">
        <f>VLOOKUP(C3685,[1]!Location_Data[#Data],2,0)</f>
        <v>Irvine</v>
      </c>
      <c r="N3685" t="str">
        <f>VLOOKUP(D3685,[1]!Salespeople_Data[#Data],2,0)</f>
        <v>Ryan Butler</v>
      </c>
      <c r="O3685" t="str">
        <f>VLOOKUP(E3685,[1]!Customer_Data[#Data],2,0)</f>
        <v>Douglas Kennedy</v>
      </c>
      <c r="P3685" s="15">
        <f t="shared" si="342"/>
        <v>7</v>
      </c>
      <c r="Q3685">
        <f t="shared" si="343"/>
        <v>5</v>
      </c>
      <c r="R3685">
        <f t="shared" si="344"/>
        <v>2020</v>
      </c>
    </row>
    <row r="3686" spans="1:18" x14ac:dyDescent="0.25">
      <c r="A3686" s="2" t="s">
        <v>4700</v>
      </c>
      <c r="B3686" s="2" t="s">
        <v>210</v>
      </c>
      <c r="C3686" s="2" t="s">
        <v>105</v>
      </c>
      <c r="D3686" s="2" t="s">
        <v>126</v>
      </c>
      <c r="E3686" s="2" t="s">
        <v>425</v>
      </c>
      <c r="F3686" s="3">
        <v>44083</v>
      </c>
      <c r="G3686" s="2">
        <v>3</v>
      </c>
      <c r="H3686" s="11">
        <f>VLOOKUP(B3686,[1]!Product_Data[#Data],4,0)</f>
        <v>458</v>
      </c>
      <c r="I3686" s="11">
        <f>VLOOKUP(B3686,[1]!Product_Data[#Data],3,0)</f>
        <v>376</v>
      </c>
      <c r="J3686" s="11">
        <f t="shared" si="345"/>
        <v>1128</v>
      </c>
      <c r="K3686" s="11">
        <f t="shared" si="346"/>
        <v>1374</v>
      </c>
      <c r="L3686" s="11">
        <f t="shared" si="347"/>
        <v>246</v>
      </c>
      <c r="M3686" t="str">
        <f>VLOOKUP(C3686,[1]!Location_Data[#Data],2,0)</f>
        <v>Daly City</v>
      </c>
      <c r="N3686" t="str">
        <f>VLOOKUP(D3686,[1]!Salespeople_Data[#Data],2,0)</f>
        <v>Larry Castillo</v>
      </c>
      <c r="O3686" t="str">
        <f>VLOOKUP(E3686,[1]!Customer_Data[#Data],2,0)</f>
        <v>Terry Payne</v>
      </c>
      <c r="P3686" s="15">
        <f t="shared" si="342"/>
        <v>4</v>
      </c>
      <c r="Q3686">
        <f t="shared" si="343"/>
        <v>9</v>
      </c>
      <c r="R3686">
        <f t="shared" si="344"/>
        <v>2020</v>
      </c>
    </row>
    <row r="3687" spans="1:18" x14ac:dyDescent="0.25">
      <c r="A3687" s="4" t="s">
        <v>4701</v>
      </c>
      <c r="B3687" s="4" t="s">
        <v>43</v>
      </c>
      <c r="C3687" s="4" t="s">
        <v>220</v>
      </c>
      <c r="D3687" s="4" t="s">
        <v>239</v>
      </c>
      <c r="E3687" s="4" t="s">
        <v>1292</v>
      </c>
      <c r="F3687" s="5">
        <v>44111</v>
      </c>
      <c r="G3687" s="4">
        <v>3</v>
      </c>
      <c r="H3687" s="11">
        <f>VLOOKUP(B3687,[1]!Product_Data[#Data],4,0)</f>
        <v>356</v>
      </c>
      <c r="I3687" s="11">
        <f>VLOOKUP(B3687,[1]!Product_Data[#Data],3,0)</f>
        <v>292</v>
      </c>
      <c r="J3687" s="11">
        <f t="shared" si="345"/>
        <v>876</v>
      </c>
      <c r="K3687" s="11">
        <f t="shared" si="346"/>
        <v>1068</v>
      </c>
      <c r="L3687" s="11">
        <f t="shared" si="347"/>
        <v>192</v>
      </c>
      <c r="M3687" t="str">
        <f>VLOOKUP(C3687,[1]!Location_Data[#Data],2,0)</f>
        <v>Modesto</v>
      </c>
      <c r="N3687" t="str">
        <f>VLOOKUP(D3687,[1]!Salespeople_Data[#Data],2,0)</f>
        <v>John Reyes</v>
      </c>
      <c r="O3687" t="str">
        <f>VLOOKUP(E3687,[1]!Customer_Data[#Data],2,0)</f>
        <v>Lawrence Sanchez</v>
      </c>
      <c r="P3687" s="15">
        <f t="shared" si="342"/>
        <v>4</v>
      </c>
      <c r="Q3687">
        <f t="shared" si="343"/>
        <v>10</v>
      </c>
      <c r="R3687">
        <f t="shared" si="344"/>
        <v>2020</v>
      </c>
    </row>
    <row r="3688" spans="1:18" x14ac:dyDescent="0.25">
      <c r="A3688" s="2" t="s">
        <v>4702</v>
      </c>
      <c r="B3688" s="2" t="s">
        <v>181</v>
      </c>
      <c r="C3688" s="2" t="s">
        <v>322</v>
      </c>
      <c r="D3688" s="2" t="s">
        <v>191</v>
      </c>
      <c r="E3688" s="2" t="s">
        <v>1385</v>
      </c>
      <c r="F3688" s="3">
        <v>44089</v>
      </c>
      <c r="G3688" s="2">
        <v>4</v>
      </c>
      <c r="H3688" s="11">
        <f>VLOOKUP(B3688,[1]!Product_Data[#Data],4,0)</f>
        <v>1500</v>
      </c>
      <c r="I3688" s="11">
        <f>VLOOKUP(B3688,[1]!Product_Data[#Data],3,0)</f>
        <v>900</v>
      </c>
      <c r="J3688" s="11">
        <f t="shared" si="345"/>
        <v>3600</v>
      </c>
      <c r="K3688" s="11">
        <f t="shared" si="346"/>
        <v>6000</v>
      </c>
      <c r="L3688" s="11">
        <f t="shared" si="347"/>
        <v>2400</v>
      </c>
      <c r="M3688" t="str">
        <f>VLOOKUP(C3688,[1]!Location_Data[#Data],2,0)</f>
        <v>Rancho Cucamonga</v>
      </c>
      <c r="N3688" t="str">
        <f>VLOOKUP(D3688,[1]!Salespeople_Data[#Data],2,0)</f>
        <v>Robert Reed</v>
      </c>
      <c r="O3688" t="str">
        <f>VLOOKUP(E3688,[1]!Customer_Data[#Data],2,0)</f>
        <v>Douglas Diaz</v>
      </c>
      <c r="P3688" s="15">
        <f t="shared" si="342"/>
        <v>3</v>
      </c>
      <c r="Q3688">
        <f t="shared" si="343"/>
        <v>9</v>
      </c>
      <c r="R3688">
        <f t="shared" si="344"/>
        <v>2020</v>
      </c>
    </row>
    <row r="3689" spans="1:18" x14ac:dyDescent="0.25">
      <c r="A3689" s="4" t="s">
        <v>4703</v>
      </c>
      <c r="B3689" s="4" t="s">
        <v>271</v>
      </c>
      <c r="C3689" s="4" t="s">
        <v>70</v>
      </c>
      <c r="D3689" s="4" t="s">
        <v>75</v>
      </c>
      <c r="E3689" s="4" t="s">
        <v>734</v>
      </c>
      <c r="F3689" s="5">
        <v>43844</v>
      </c>
      <c r="G3689" s="4">
        <v>3</v>
      </c>
      <c r="H3689" s="11">
        <f>VLOOKUP(B3689,[1]!Product_Data[#Data],4,0)</f>
        <v>1587</v>
      </c>
      <c r="I3689" s="11">
        <f>VLOOKUP(B3689,[1]!Product_Data[#Data],3,0)</f>
        <v>1301</v>
      </c>
      <c r="J3689" s="11">
        <f t="shared" si="345"/>
        <v>3903</v>
      </c>
      <c r="K3689" s="11">
        <f t="shared" si="346"/>
        <v>4761</v>
      </c>
      <c r="L3689" s="11">
        <f t="shared" si="347"/>
        <v>858</v>
      </c>
      <c r="M3689" t="str">
        <f>VLOOKUP(C3689,[1]!Location_Data[#Data],2,0)</f>
        <v>Clovis</v>
      </c>
      <c r="N3689" t="str">
        <f>VLOOKUP(D3689,[1]!Salespeople_Data[#Data],2,0)</f>
        <v>Roger Robertson</v>
      </c>
      <c r="O3689" t="str">
        <f>VLOOKUP(E3689,[1]!Customer_Data[#Data],2,0)</f>
        <v>Henry Kelley</v>
      </c>
      <c r="P3689" s="15">
        <f t="shared" si="342"/>
        <v>3</v>
      </c>
      <c r="Q3689">
        <f t="shared" si="343"/>
        <v>1</v>
      </c>
      <c r="R3689">
        <f t="shared" si="344"/>
        <v>2020</v>
      </c>
    </row>
    <row r="3690" spans="1:18" x14ac:dyDescent="0.25">
      <c r="A3690" s="2" t="s">
        <v>4704</v>
      </c>
      <c r="B3690" s="2" t="s">
        <v>129</v>
      </c>
      <c r="C3690" s="2" t="s">
        <v>174</v>
      </c>
      <c r="D3690" s="2" t="s">
        <v>53</v>
      </c>
      <c r="E3690" s="2" t="s">
        <v>1050</v>
      </c>
      <c r="F3690" s="3">
        <v>44128</v>
      </c>
      <c r="G3690" s="2">
        <v>2</v>
      </c>
      <c r="H3690" s="11">
        <f>VLOOKUP(B3690,[1]!Product_Data[#Data],4,0)</f>
        <v>127</v>
      </c>
      <c r="I3690" s="11">
        <f>VLOOKUP(B3690,[1]!Product_Data[#Data],3,0)</f>
        <v>79</v>
      </c>
      <c r="J3690" s="11">
        <f t="shared" si="345"/>
        <v>158</v>
      </c>
      <c r="K3690" s="11">
        <f t="shared" si="346"/>
        <v>254</v>
      </c>
      <c r="L3690" s="11">
        <f t="shared" si="347"/>
        <v>96</v>
      </c>
      <c r="M3690" t="str">
        <f>VLOOKUP(C3690,[1]!Location_Data[#Data],2,0)</f>
        <v>Norwalk</v>
      </c>
      <c r="N3690" t="str">
        <f>VLOOKUP(D3690,[1]!Salespeople_Data[#Data],2,0)</f>
        <v>Scott Mason</v>
      </c>
      <c r="O3690" t="str">
        <f>VLOOKUP(E3690,[1]!Customer_Data[#Data],2,0)</f>
        <v>Aaron Moreno</v>
      </c>
      <c r="P3690" s="15">
        <f t="shared" si="342"/>
        <v>7</v>
      </c>
      <c r="Q3690">
        <f t="shared" si="343"/>
        <v>10</v>
      </c>
      <c r="R3690">
        <f t="shared" si="344"/>
        <v>2020</v>
      </c>
    </row>
    <row r="3691" spans="1:18" x14ac:dyDescent="0.25">
      <c r="A3691" s="4" t="s">
        <v>4705</v>
      </c>
      <c r="B3691" s="4" t="s">
        <v>83</v>
      </c>
      <c r="C3691" s="4" t="s">
        <v>156</v>
      </c>
      <c r="D3691" s="4" t="s">
        <v>87</v>
      </c>
      <c r="E3691" s="4" t="s">
        <v>1864</v>
      </c>
      <c r="F3691" s="5">
        <v>44104</v>
      </c>
      <c r="G3691" s="4">
        <v>4</v>
      </c>
      <c r="H3691" s="11">
        <f>VLOOKUP(B3691,[1]!Product_Data[#Data],4,0)</f>
        <v>1972</v>
      </c>
      <c r="I3691" s="11">
        <f>VLOOKUP(B3691,[1]!Product_Data[#Data],3,0)</f>
        <v>1321</v>
      </c>
      <c r="J3691" s="11">
        <f t="shared" si="345"/>
        <v>5284</v>
      </c>
      <c r="K3691" s="11">
        <f t="shared" si="346"/>
        <v>7888</v>
      </c>
      <c r="L3691" s="11">
        <f t="shared" si="347"/>
        <v>2604</v>
      </c>
      <c r="M3691" t="str">
        <f>VLOOKUP(C3691,[1]!Location_Data[#Data],2,0)</f>
        <v>Sacramento</v>
      </c>
      <c r="N3691" t="str">
        <f>VLOOKUP(D3691,[1]!Salespeople_Data[#Data],2,0)</f>
        <v>Martin Perry</v>
      </c>
      <c r="O3691" t="str">
        <f>VLOOKUP(E3691,[1]!Customer_Data[#Data],2,0)</f>
        <v>Juan Griffin</v>
      </c>
      <c r="P3691" s="15">
        <f t="shared" si="342"/>
        <v>4</v>
      </c>
      <c r="Q3691">
        <f t="shared" si="343"/>
        <v>9</v>
      </c>
      <c r="R3691">
        <f t="shared" si="344"/>
        <v>2020</v>
      </c>
    </row>
    <row r="3692" spans="1:18" x14ac:dyDescent="0.25">
      <c r="A3692" s="2" t="s">
        <v>4706</v>
      </c>
      <c r="B3692" s="2" t="s">
        <v>495</v>
      </c>
      <c r="C3692" s="2" t="s">
        <v>39</v>
      </c>
      <c r="D3692" s="2" t="s">
        <v>71</v>
      </c>
      <c r="E3692" s="2" t="s">
        <v>931</v>
      </c>
      <c r="F3692" s="3">
        <v>43950</v>
      </c>
      <c r="G3692" s="2">
        <v>1</v>
      </c>
      <c r="H3692" s="11">
        <f>VLOOKUP(B3692,[1]!Product_Data[#Data],4,0)</f>
        <v>1467</v>
      </c>
      <c r="I3692" s="11">
        <f>VLOOKUP(B3692,[1]!Product_Data[#Data],3,0)</f>
        <v>807</v>
      </c>
      <c r="J3692" s="11">
        <f t="shared" si="345"/>
        <v>807</v>
      </c>
      <c r="K3692" s="11">
        <f t="shared" si="346"/>
        <v>1467</v>
      </c>
      <c r="L3692" s="11">
        <f t="shared" si="347"/>
        <v>660</v>
      </c>
      <c r="M3692" t="str">
        <f>VLOOKUP(C3692,[1]!Location_Data[#Data],2,0)</f>
        <v>Oceanside</v>
      </c>
      <c r="N3692" t="str">
        <f>VLOOKUP(D3692,[1]!Salespeople_Data[#Data],2,0)</f>
        <v>Gary Rodriguez</v>
      </c>
      <c r="O3692" t="str">
        <f>VLOOKUP(E3692,[1]!Customer_Data[#Data],2,0)</f>
        <v>Joshua Collins</v>
      </c>
      <c r="P3692" s="15">
        <f t="shared" si="342"/>
        <v>4</v>
      </c>
      <c r="Q3692">
        <f t="shared" si="343"/>
        <v>4</v>
      </c>
      <c r="R3692">
        <f t="shared" si="344"/>
        <v>2020</v>
      </c>
    </row>
    <row r="3693" spans="1:18" x14ac:dyDescent="0.25">
      <c r="A3693" s="4" t="s">
        <v>4707</v>
      </c>
      <c r="B3693" s="4" t="s">
        <v>256</v>
      </c>
      <c r="C3693" s="4" t="s">
        <v>44</v>
      </c>
      <c r="D3693" s="4" t="s">
        <v>141</v>
      </c>
      <c r="E3693" s="4" t="s">
        <v>2443</v>
      </c>
      <c r="F3693" s="5">
        <v>43998</v>
      </c>
      <c r="G3693" s="4">
        <v>1</v>
      </c>
      <c r="H3693" s="11">
        <f>VLOOKUP(B3693,[1]!Product_Data[#Data],4,0)</f>
        <v>596</v>
      </c>
      <c r="I3693" s="11">
        <f>VLOOKUP(B3693,[1]!Product_Data[#Data],3,0)</f>
        <v>358</v>
      </c>
      <c r="J3693" s="11">
        <f t="shared" si="345"/>
        <v>358</v>
      </c>
      <c r="K3693" s="11">
        <f t="shared" si="346"/>
        <v>596</v>
      </c>
      <c r="L3693" s="11">
        <f t="shared" si="347"/>
        <v>238</v>
      </c>
      <c r="M3693" t="str">
        <f>VLOOKUP(C3693,[1]!Location_Data[#Data],2,0)</f>
        <v>Moreno Valley</v>
      </c>
      <c r="N3693" t="str">
        <f>VLOOKUP(D3693,[1]!Salespeople_Data[#Data],2,0)</f>
        <v>Arthur Mccoy</v>
      </c>
      <c r="O3693" t="str">
        <f>VLOOKUP(E3693,[1]!Customer_Data[#Data],2,0)</f>
        <v>Peter Warren</v>
      </c>
      <c r="P3693" s="15">
        <f t="shared" si="342"/>
        <v>3</v>
      </c>
      <c r="Q3693">
        <f t="shared" si="343"/>
        <v>6</v>
      </c>
      <c r="R3693">
        <f t="shared" si="344"/>
        <v>2020</v>
      </c>
    </row>
    <row r="3694" spans="1:18" x14ac:dyDescent="0.25">
      <c r="A3694" s="2" t="s">
        <v>4708</v>
      </c>
      <c r="B3694" s="2" t="s">
        <v>252</v>
      </c>
      <c r="C3694" s="2" t="s">
        <v>190</v>
      </c>
      <c r="D3694" s="2" t="s">
        <v>63</v>
      </c>
      <c r="E3694" s="2" t="s">
        <v>856</v>
      </c>
      <c r="F3694" s="3">
        <v>44083</v>
      </c>
      <c r="G3694" s="2">
        <v>1</v>
      </c>
      <c r="H3694" s="11">
        <f>VLOOKUP(B3694,[1]!Product_Data[#Data],4,0)</f>
        <v>1899</v>
      </c>
      <c r="I3694" s="11">
        <f>VLOOKUP(B3694,[1]!Product_Data[#Data],3,0)</f>
        <v>1044</v>
      </c>
      <c r="J3694" s="11">
        <f t="shared" si="345"/>
        <v>1044</v>
      </c>
      <c r="K3694" s="11">
        <f t="shared" si="346"/>
        <v>1899</v>
      </c>
      <c r="L3694" s="11">
        <f t="shared" si="347"/>
        <v>855</v>
      </c>
      <c r="M3694" t="str">
        <f>VLOOKUP(C3694,[1]!Location_Data[#Data],2,0)</f>
        <v>Oakland</v>
      </c>
      <c r="N3694" t="str">
        <f>VLOOKUP(D3694,[1]!Salespeople_Data[#Data],2,0)</f>
        <v>Jeremy Mendoza</v>
      </c>
      <c r="O3694" t="str">
        <f>VLOOKUP(E3694,[1]!Customer_Data[#Data],2,0)</f>
        <v>Jesse Wells</v>
      </c>
      <c r="P3694" s="15">
        <f t="shared" si="342"/>
        <v>4</v>
      </c>
      <c r="Q3694">
        <f t="shared" si="343"/>
        <v>9</v>
      </c>
      <c r="R3694">
        <f t="shared" si="344"/>
        <v>2020</v>
      </c>
    </row>
    <row r="3695" spans="1:18" x14ac:dyDescent="0.25">
      <c r="A3695" s="4" t="s">
        <v>4709</v>
      </c>
      <c r="B3695" s="4" t="s">
        <v>461</v>
      </c>
      <c r="C3695" s="4" t="s">
        <v>220</v>
      </c>
      <c r="D3695" s="4" t="s">
        <v>75</v>
      </c>
      <c r="E3695" s="4" t="s">
        <v>1911</v>
      </c>
      <c r="F3695" s="5">
        <v>43909</v>
      </c>
      <c r="G3695" s="4">
        <v>4</v>
      </c>
      <c r="H3695" s="11">
        <f>VLOOKUP(B3695,[1]!Product_Data[#Data],4,0)</f>
        <v>35</v>
      </c>
      <c r="I3695" s="11">
        <f>VLOOKUP(B3695,[1]!Product_Data[#Data],3,0)</f>
        <v>22</v>
      </c>
      <c r="J3695" s="11">
        <f t="shared" si="345"/>
        <v>88</v>
      </c>
      <c r="K3695" s="11">
        <f t="shared" si="346"/>
        <v>140</v>
      </c>
      <c r="L3695" s="11">
        <f t="shared" si="347"/>
        <v>52</v>
      </c>
      <c r="M3695" t="str">
        <f>VLOOKUP(C3695,[1]!Location_Data[#Data],2,0)</f>
        <v>Modesto</v>
      </c>
      <c r="N3695" t="str">
        <f>VLOOKUP(D3695,[1]!Salespeople_Data[#Data],2,0)</f>
        <v>Roger Robertson</v>
      </c>
      <c r="O3695" t="str">
        <f>VLOOKUP(E3695,[1]!Customer_Data[#Data],2,0)</f>
        <v>Bruce Bowman</v>
      </c>
      <c r="P3695" s="15">
        <f t="shared" si="342"/>
        <v>5</v>
      </c>
      <c r="Q3695">
        <f t="shared" si="343"/>
        <v>3</v>
      </c>
      <c r="R3695">
        <f t="shared" si="344"/>
        <v>2020</v>
      </c>
    </row>
    <row r="3696" spans="1:18" x14ac:dyDescent="0.25">
      <c r="A3696" s="2" t="s">
        <v>4710</v>
      </c>
      <c r="B3696" s="2" t="s">
        <v>252</v>
      </c>
      <c r="C3696" s="2" t="s">
        <v>156</v>
      </c>
      <c r="D3696" s="2" t="s">
        <v>250</v>
      </c>
      <c r="E3696" s="2" t="s">
        <v>3699</v>
      </c>
      <c r="F3696" s="3">
        <v>43856</v>
      </c>
      <c r="G3696" s="2">
        <v>2</v>
      </c>
      <c r="H3696" s="11">
        <f>VLOOKUP(B3696,[1]!Product_Data[#Data],4,0)</f>
        <v>1899</v>
      </c>
      <c r="I3696" s="11">
        <f>VLOOKUP(B3696,[1]!Product_Data[#Data],3,0)</f>
        <v>1044</v>
      </c>
      <c r="J3696" s="11">
        <f t="shared" si="345"/>
        <v>2088</v>
      </c>
      <c r="K3696" s="11">
        <f t="shared" si="346"/>
        <v>3798</v>
      </c>
      <c r="L3696" s="11">
        <f t="shared" si="347"/>
        <v>1710</v>
      </c>
      <c r="M3696" t="str">
        <f>VLOOKUP(C3696,[1]!Location_Data[#Data],2,0)</f>
        <v>Sacramento</v>
      </c>
      <c r="N3696" t="str">
        <f>VLOOKUP(D3696,[1]!Salespeople_Data[#Data],2,0)</f>
        <v>Martin Carr</v>
      </c>
      <c r="O3696" t="str">
        <f>VLOOKUP(E3696,[1]!Customer_Data[#Data],2,0)</f>
        <v>Bruce King</v>
      </c>
      <c r="P3696" s="15">
        <f t="shared" si="342"/>
        <v>1</v>
      </c>
      <c r="Q3696">
        <f t="shared" si="343"/>
        <v>1</v>
      </c>
      <c r="R3696">
        <f t="shared" si="344"/>
        <v>2020</v>
      </c>
    </row>
    <row r="3697" spans="1:18" x14ac:dyDescent="0.25">
      <c r="A3697" s="4" t="s">
        <v>4711</v>
      </c>
      <c r="B3697" s="4" t="s">
        <v>181</v>
      </c>
      <c r="C3697" s="4" t="s">
        <v>302</v>
      </c>
      <c r="D3697" s="4" t="s">
        <v>87</v>
      </c>
      <c r="E3697" s="4" t="s">
        <v>504</v>
      </c>
      <c r="F3697" s="5">
        <v>43927</v>
      </c>
      <c r="G3697" s="4">
        <v>3</v>
      </c>
      <c r="H3697" s="11">
        <f>VLOOKUP(B3697,[1]!Product_Data[#Data],4,0)</f>
        <v>1500</v>
      </c>
      <c r="I3697" s="11">
        <f>VLOOKUP(B3697,[1]!Product_Data[#Data],3,0)</f>
        <v>900</v>
      </c>
      <c r="J3697" s="11">
        <f t="shared" si="345"/>
        <v>2700</v>
      </c>
      <c r="K3697" s="11">
        <f t="shared" si="346"/>
        <v>4500</v>
      </c>
      <c r="L3697" s="11">
        <f t="shared" si="347"/>
        <v>1800</v>
      </c>
      <c r="M3697" t="str">
        <f>VLOOKUP(C3697,[1]!Location_Data[#Data],2,0)</f>
        <v>Santa Rosa</v>
      </c>
      <c r="N3697" t="str">
        <f>VLOOKUP(D3697,[1]!Salespeople_Data[#Data],2,0)</f>
        <v>Martin Perry</v>
      </c>
      <c r="O3697" t="str">
        <f>VLOOKUP(E3697,[1]!Customer_Data[#Data],2,0)</f>
        <v>Jerry Smith</v>
      </c>
      <c r="P3697" s="15">
        <f t="shared" si="342"/>
        <v>2</v>
      </c>
      <c r="Q3697">
        <f t="shared" si="343"/>
        <v>4</v>
      </c>
      <c r="R3697">
        <f t="shared" si="344"/>
        <v>2020</v>
      </c>
    </row>
    <row r="3698" spans="1:18" x14ac:dyDescent="0.25">
      <c r="A3698" s="2" t="s">
        <v>4712</v>
      </c>
      <c r="B3698" s="2" t="s">
        <v>340</v>
      </c>
      <c r="C3698" s="2" t="s">
        <v>70</v>
      </c>
      <c r="D3698" s="2" t="s">
        <v>165</v>
      </c>
      <c r="E3698" s="2" t="s">
        <v>2759</v>
      </c>
      <c r="F3698" s="3">
        <v>44143</v>
      </c>
      <c r="G3698" s="2">
        <v>1</v>
      </c>
      <c r="H3698" s="11">
        <f>VLOOKUP(B3698,[1]!Product_Data[#Data],4,0)</f>
        <v>1967</v>
      </c>
      <c r="I3698" s="11">
        <f>VLOOKUP(B3698,[1]!Product_Data[#Data],3,0)</f>
        <v>1397</v>
      </c>
      <c r="J3698" s="11">
        <f t="shared" si="345"/>
        <v>1397</v>
      </c>
      <c r="K3698" s="11">
        <f t="shared" si="346"/>
        <v>1967</v>
      </c>
      <c r="L3698" s="11">
        <f t="shared" si="347"/>
        <v>570</v>
      </c>
      <c r="M3698" t="str">
        <f>VLOOKUP(C3698,[1]!Location_Data[#Data],2,0)</f>
        <v>Clovis</v>
      </c>
      <c r="N3698" t="str">
        <f>VLOOKUP(D3698,[1]!Salespeople_Data[#Data],2,0)</f>
        <v>Joe Sims</v>
      </c>
      <c r="O3698" t="str">
        <f>VLOOKUP(E3698,[1]!Customer_Data[#Data],2,0)</f>
        <v>Donald Morris</v>
      </c>
      <c r="P3698" s="15">
        <f t="shared" si="342"/>
        <v>1</v>
      </c>
      <c r="Q3698">
        <f t="shared" si="343"/>
        <v>11</v>
      </c>
      <c r="R3698">
        <f t="shared" si="344"/>
        <v>2020</v>
      </c>
    </row>
    <row r="3699" spans="1:18" x14ac:dyDescent="0.25">
      <c r="A3699" s="4" t="s">
        <v>4713</v>
      </c>
      <c r="B3699" s="4" t="s">
        <v>185</v>
      </c>
      <c r="C3699" s="4" t="s">
        <v>140</v>
      </c>
      <c r="D3699" s="4" t="s">
        <v>170</v>
      </c>
      <c r="E3699" s="4" t="s">
        <v>3134</v>
      </c>
      <c r="F3699" s="5">
        <v>44042</v>
      </c>
      <c r="G3699" s="4">
        <v>1</v>
      </c>
      <c r="H3699" s="11">
        <f>VLOOKUP(B3699,[1]!Product_Data[#Data],4,0)</f>
        <v>667</v>
      </c>
      <c r="I3699" s="11">
        <f>VLOOKUP(B3699,[1]!Product_Data[#Data],3,0)</f>
        <v>387</v>
      </c>
      <c r="J3699" s="11">
        <f t="shared" si="345"/>
        <v>387</v>
      </c>
      <c r="K3699" s="11">
        <f t="shared" si="346"/>
        <v>667</v>
      </c>
      <c r="L3699" s="11">
        <f t="shared" si="347"/>
        <v>280</v>
      </c>
      <c r="M3699" t="str">
        <f>VLOOKUP(C3699,[1]!Location_Data[#Data],2,0)</f>
        <v>Salinas</v>
      </c>
      <c r="N3699" t="str">
        <f>VLOOKUP(D3699,[1]!Salespeople_Data[#Data],2,0)</f>
        <v>Sean Miller</v>
      </c>
      <c r="O3699" t="str">
        <f>VLOOKUP(E3699,[1]!Customer_Data[#Data],2,0)</f>
        <v>Juan Hunt</v>
      </c>
      <c r="P3699" s="15">
        <f t="shared" si="342"/>
        <v>5</v>
      </c>
      <c r="Q3699">
        <f t="shared" si="343"/>
        <v>7</v>
      </c>
      <c r="R3699">
        <f t="shared" si="344"/>
        <v>2020</v>
      </c>
    </row>
    <row r="3700" spans="1:18" x14ac:dyDescent="0.25">
      <c r="A3700" s="2" t="s">
        <v>4714</v>
      </c>
      <c r="B3700" s="2" t="s">
        <v>305</v>
      </c>
      <c r="C3700" s="2" t="s">
        <v>355</v>
      </c>
      <c r="D3700" s="2" t="s">
        <v>20</v>
      </c>
      <c r="E3700" s="2" t="s">
        <v>522</v>
      </c>
      <c r="F3700" s="3">
        <v>44028</v>
      </c>
      <c r="G3700" s="2">
        <v>3</v>
      </c>
      <c r="H3700" s="11">
        <f>VLOOKUP(B3700,[1]!Product_Data[#Data],4,0)</f>
        <v>504</v>
      </c>
      <c r="I3700" s="11">
        <f>VLOOKUP(B3700,[1]!Product_Data[#Data],3,0)</f>
        <v>408</v>
      </c>
      <c r="J3700" s="11">
        <f t="shared" si="345"/>
        <v>1224</v>
      </c>
      <c r="K3700" s="11">
        <f t="shared" si="346"/>
        <v>1512</v>
      </c>
      <c r="L3700" s="11">
        <f t="shared" si="347"/>
        <v>288</v>
      </c>
      <c r="M3700" t="str">
        <f>VLOOKUP(C3700,[1]!Location_Data[#Data],2,0)</f>
        <v>Burbank</v>
      </c>
      <c r="N3700" t="str">
        <f>VLOOKUP(D3700,[1]!Salespeople_Data[#Data],2,0)</f>
        <v>Joshua Cook</v>
      </c>
      <c r="O3700" t="str">
        <f>VLOOKUP(E3700,[1]!Customer_Data[#Data],2,0)</f>
        <v>Ralph Davis</v>
      </c>
      <c r="P3700" s="15">
        <f t="shared" si="342"/>
        <v>5</v>
      </c>
      <c r="Q3700">
        <f t="shared" si="343"/>
        <v>7</v>
      </c>
      <c r="R3700">
        <f t="shared" si="344"/>
        <v>2020</v>
      </c>
    </row>
    <row r="3701" spans="1:18" x14ac:dyDescent="0.25">
      <c r="A3701" s="4" t="s">
        <v>4715</v>
      </c>
      <c r="B3701" s="4" t="s">
        <v>189</v>
      </c>
      <c r="C3701" s="4" t="s">
        <v>469</v>
      </c>
      <c r="D3701" s="4" t="s">
        <v>257</v>
      </c>
      <c r="E3701" s="4" t="s">
        <v>2182</v>
      </c>
      <c r="F3701" s="5">
        <v>43987</v>
      </c>
      <c r="G3701" s="4">
        <v>4</v>
      </c>
      <c r="H3701" s="11">
        <f>VLOOKUP(B3701,[1]!Product_Data[#Data],4,0)</f>
        <v>1783</v>
      </c>
      <c r="I3701" s="11">
        <f>VLOOKUP(B3701,[1]!Product_Data[#Data],3,0)</f>
        <v>1516</v>
      </c>
      <c r="J3701" s="11">
        <f t="shared" si="345"/>
        <v>6064</v>
      </c>
      <c r="K3701" s="11">
        <f t="shared" si="346"/>
        <v>7132</v>
      </c>
      <c r="L3701" s="11">
        <f t="shared" si="347"/>
        <v>1068</v>
      </c>
      <c r="M3701" t="str">
        <f>VLOOKUP(C3701,[1]!Location_Data[#Data],2,0)</f>
        <v>Escondido</v>
      </c>
      <c r="N3701" t="str">
        <f>VLOOKUP(D3701,[1]!Salespeople_Data[#Data],2,0)</f>
        <v>Jerry Perry</v>
      </c>
      <c r="O3701" t="str">
        <f>VLOOKUP(E3701,[1]!Customer_Data[#Data],2,0)</f>
        <v>Jeremy Vasquez</v>
      </c>
      <c r="P3701" s="15">
        <f t="shared" si="342"/>
        <v>6</v>
      </c>
      <c r="Q3701">
        <f t="shared" si="343"/>
        <v>6</v>
      </c>
      <c r="R3701">
        <f t="shared" si="344"/>
        <v>2020</v>
      </c>
    </row>
    <row r="3702" spans="1:18" x14ac:dyDescent="0.25">
      <c r="A3702" s="2" t="s">
        <v>4716</v>
      </c>
      <c r="B3702" s="2" t="s">
        <v>245</v>
      </c>
      <c r="C3702" s="2" t="s">
        <v>156</v>
      </c>
      <c r="D3702" s="2" t="s">
        <v>96</v>
      </c>
      <c r="E3702" s="2" t="s">
        <v>1037</v>
      </c>
      <c r="F3702" s="3">
        <v>43942</v>
      </c>
      <c r="G3702" s="2">
        <v>1</v>
      </c>
      <c r="H3702" s="11">
        <f>VLOOKUP(B3702,[1]!Product_Data[#Data],4,0)</f>
        <v>818</v>
      </c>
      <c r="I3702" s="11">
        <f>VLOOKUP(B3702,[1]!Product_Data[#Data],3,0)</f>
        <v>450</v>
      </c>
      <c r="J3702" s="11">
        <f t="shared" si="345"/>
        <v>450</v>
      </c>
      <c r="K3702" s="11">
        <f t="shared" si="346"/>
        <v>818</v>
      </c>
      <c r="L3702" s="11">
        <f t="shared" si="347"/>
        <v>368</v>
      </c>
      <c r="M3702" t="str">
        <f>VLOOKUP(C3702,[1]!Location_Data[#Data],2,0)</f>
        <v>Sacramento</v>
      </c>
      <c r="N3702" t="str">
        <f>VLOOKUP(D3702,[1]!Salespeople_Data[#Data],2,0)</f>
        <v>Brian Thomas</v>
      </c>
      <c r="O3702" t="str">
        <f>VLOOKUP(E3702,[1]!Customer_Data[#Data],2,0)</f>
        <v>Jason Hudson</v>
      </c>
      <c r="P3702" s="15">
        <f t="shared" si="342"/>
        <v>3</v>
      </c>
      <c r="Q3702">
        <f t="shared" si="343"/>
        <v>4</v>
      </c>
      <c r="R3702">
        <f t="shared" si="344"/>
        <v>2020</v>
      </c>
    </row>
    <row r="3703" spans="1:18" x14ac:dyDescent="0.25">
      <c r="A3703" s="4" t="s">
        <v>4717</v>
      </c>
      <c r="B3703" s="4" t="s">
        <v>818</v>
      </c>
      <c r="C3703" s="4" t="s">
        <v>19</v>
      </c>
      <c r="D3703" s="4" t="s">
        <v>91</v>
      </c>
      <c r="E3703" s="4" t="s">
        <v>393</v>
      </c>
      <c r="F3703" s="5">
        <v>43986</v>
      </c>
      <c r="G3703" s="4">
        <v>1</v>
      </c>
      <c r="H3703" s="11">
        <f>VLOOKUP(B3703,[1]!Product_Data[#Data],4,0)</f>
        <v>1638</v>
      </c>
      <c r="I3703" s="11">
        <f>VLOOKUP(B3703,[1]!Product_Data[#Data],3,0)</f>
        <v>1261</v>
      </c>
      <c r="J3703" s="11">
        <f t="shared" si="345"/>
        <v>1261</v>
      </c>
      <c r="K3703" s="11">
        <f t="shared" si="346"/>
        <v>1638</v>
      </c>
      <c r="L3703" s="11">
        <f t="shared" si="347"/>
        <v>377</v>
      </c>
      <c r="M3703" t="str">
        <f>VLOOKUP(C3703,[1]!Location_Data[#Data],2,0)</f>
        <v>Berkeley</v>
      </c>
      <c r="N3703" t="str">
        <f>VLOOKUP(D3703,[1]!Salespeople_Data[#Data],2,0)</f>
        <v>Howard Gardner</v>
      </c>
      <c r="O3703" t="str">
        <f>VLOOKUP(E3703,[1]!Customer_Data[#Data],2,0)</f>
        <v>Matthew Fernandez</v>
      </c>
      <c r="P3703" s="15">
        <f t="shared" si="342"/>
        <v>5</v>
      </c>
      <c r="Q3703">
        <f t="shared" si="343"/>
        <v>6</v>
      </c>
      <c r="R3703">
        <f t="shared" si="344"/>
        <v>2020</v>
      </c>
    </row>
    <row r="3704" spans="1:18" x14ac:dyDescent="0.25">
      <c r="A3704" s="2" t="s">
        <v>4718</v>
      </c>
      <c r="B3704" s="2" t="s">
        <v>219</v>
      </c>
      <c r="C3704" s="2" t="s">
        <v>229</v>
      </c>
      <c r="D3704" s="2" t="s">
        <v>159</v>
      </c>
      <c r="E3704" s="2" t="s">
        <v>594</v>
      </c>
      <c r="F3704" s="3">
        <v>43908</v>
      </c>
      <c r="G3704" s="2">
        <v>3</v>
      </c>
      <c r="H3704" s="11">
        <f>VLOOKUP(B3704,[1]!Product_Data[#Data],4,0)</f>
        <v>561</v>
      </c>
      <c r="I3704" s="11">
        <f>VLOOKUP(B3704,[1]!Product_Data[#Data],3,0)</f>
        <v>421</v>
      </c>
      <c r="J3704" s="11">
        <f t="shared" si="345"/>
        <v>1263</v>
      </c>
      <c r="K3704" s="11">
        <f t="shared" si="346"/>
        <v>1683</v>
      </c>
      <c r="L3704" s="11">
        <f t="shared" si="347"/>
        <v>420</v>
      </c>
      <c r="M3704" t="str">
        <f>VLOOKUP(C3704,[1]!Location_Data[#Data],2,0)</f>
        <v>San Jose</v>
      </c>
      <c r="N3704" t="str">
        <f>VLOOKUP(D3704,[1]!Salespeople_Data[#Data],2,0)</f>
        <v>Bobby Russell</v>
      </c>
      <c r="O3704" t="str">
        <f>VLOOKUP(E3704,[1]!Customer_Data[#Data],2,0)</f>
        <v>Henry Andrews</v>
      </c>
      <c r="P3704" s="15">
        <f t="shared" si="342"/>
        <v>4</v>
      </c>
      <c r="Q3704">
        <f t="shared" si="343"/>
        <v>3</v>
      </c>
      <c r="R3704">
        <f t="shared" si="344"/>
        <v>2020</v>
      </c>
    </row>
    <row r="3705" spans="1:18" x14ac:dyDescent="0.25">
      <c r="A3705" s="4" t="s">
        <v>4719</v>
      </c>
      <c r="B3705" s="4" t="s">
        <v>479</v>
      </c>
      <c r="C3705" s="4" t="s">
        <v>322</v>
      </c>
      <c r="D3705" s="4" t="s">
        <v>216</v>
      </c>
      <c r="E3705" s="4" t="s">
        <v>1524</v>
      </c>
      <c r="F3705" s="5">
        <v>44186</v>
      </c>
      <c r="G3705" s="4">
        <v>3</v>
      </c>
      <c r="H3705" s="11">
        <f>VLOOKUP(B3705,[1]!Product_Data[#Data],4,0)</f>
        <v>123</v>
      </c>
      <c r="I3705" s="11">
        <f>VLOOKUP(B3705,[1]!Product_Data[#Data],3,0)</f>
        <v>84</v>
      </c>
      <c r="J3705" s="11">
        <f t="shared" si="345"/>
        <v>252</v>
      </c>
      <c r="K3705" s="11">
        <f t="shared" si="346"/>
        <v>369</v>
      </c>
      <c r="L3705" s="11">
        <f t="shared" si="347"/>
        <v>117</v>
      </c>
      <c r="M3705" t="str">
        <f>VLOOKUP(C3705,[1]!Location_Data[#Data],2,0)</f>
        <v>Rancho Cucamonga</v>
      </c>
      <c r="N3705" t="str">
        <f>VLOOKUP(D3705,[1]!Salespeople_Data[#Data],2,0)</f>
        <v>Ernest Wagner</v>
      </c>
      <c r="O3705" t="str">
        <f>VLOOKUP(E3705,[1]!Customer_Data[#Data],2,0)</f>
        <v>Raymond Arnold</v>
      </c>
      <c r="P3705" s="15">
        <f t="shared" si="342"/>
        <v>2</v>
      </c>
      <c r="Q3705">
        <f t="shared" si="343"/>
        <v>12</v>
      </c>
      <c r="R3705">
        <f t="shared" si="344"/>
        <v>2020</v>
      </c>
    </row>
    <row r="3706" spans="1:18" x14ac:dyDescent="0.25">
      <c r="A3706" s="2" t="s">
        <v>4720</v>
      </c>
      <c r="B3706" s="2" t="s">
        <v>61</v>
      </c>
      <c r="C3706" s="2" t="s">
        <v>596</v>
      </c>
      <c r="D3706" s="2" t="s">
        <v>212</v>
      </c>
      <c r="E3706" s="2" t="s">
        <v>97</v>
      </c>
      <c r="F3706" s="3">
        <v>44064</v>
      </c>
      <c r="G3706" s="2">
        <v>4</v>
      </c>
      <c r="H3706" s="11">
        <f>VLOOKUP(B3706,[1]!Product_Data[#Data],4,0)</f>
        <v>1889</v>
      </c>
      <c r="I3706" s="11">
        <f>VLOOKUP(B3706,[1]!Product_Data[#Data],3,0)</f>
        <v>945</v>
      </c>
      <c r="J3706" s="11">
        <f t="shared" si="345"/>
        <v>3780</v>
      </c>
      <c r="K3706" s="11">
        <f t="shared" si="346"/>
        <v>7556</v>
      </c>
      <c r="L3706" s="11">
        <f t="shared" si="347"/>
        <v>3776</v>
      </c>
      <c r="M3706" t="str">
        <f>VLOOKUP(C3706,[1]!Location_Data[#Data],2,0)</f>
        <v>Fremont</v>
      </c>
      <c r="N3706" t="str">
        <f>VLOOKUP(D3706,[1]!Salespeople_Data[#Data],2,0)</f>
        <v>Ronald Reed</v>
      </c>
      <c r="O3706" t="str">
        <f>VLOOKUP(E3706,[1]!Customer_Data[#Data],2,0)</f>
        <v>Mark Elliott</v>
      </c>
      <c r="P3706" s="15">
        <f t="shared" si="342"/>
        <v>6</v>
      </c>
      <c r="Q3706">
        <f t="shared" si="343"/>
        <v>8</v>
      </c>
      <c r="R3706">
        <f t="shared" si="344"/>
        <v>2020</v>
      </c>
    </row>
    <row r="3707" spans="1:18" x14ac:dyDescent="0.25">
      <c r="A3707" s="4" t="s">
        <v>4721</v>
      </c>
      <c r="B3707" s="4" t="s">
        <v>38</v>
      </c>
      <c r="C3707" s="4" t="s">
        <v>156</v>
      </c>
      <c r="D3707" s="4" t="s">
        <v>35</v>
      </c>
      <c r="E3707" s="4" t="s">
        <v>477</v>
      </c>
      <c r="F3707" s="5">
        <v>44173</v>
      </c>
      <c r="G3707" s="4">
        <v>4</v>
      </c>
      <c r="H3707" s="11">
        <f>VLOOKUP(B3707,[1]!Product_Data[#Data],4,0)</f>
        <v>2283</v>
      </c>
      <c r="I3707" s="11">
        <f>VLOOKUP(B3707,[1]!Product_Data[#Data],3,0)</f>
        <v>1484</v>
      </c>
      <c r="J3707" s="11">
        <f t="shared" si="345"/>
        <v>5936</v>
      </c>
      <c r="K3707" s="11">
        <f t="shared" si="346"/>
        <v>9132</v>
      </c>
      <c r="L3707" s="11">
        <f t="shared" si="347"/>
        <v>3196</v>
      </c>
      <c r="M3707" t="str">
        <f>VLOOKUP(C3707,[1]!Location_Data[#Data],2,0)</f>
        <v>Sacramento</v>
      </c>
      <c r="N3707" t="str">
        <f>VLOOKUP(D3707,[1]!Salespeople_Data[#Data],2,0)</f>
        <v>Charles Harper</v>
      </c>
      <c r="O3707" t="str">
        <f>VLOOKUP(E3707,[1]!Customer_Data[#Data],2,0)</f>
        <v>Joe Coleman</v>
      </c>
      <c r="P3707" s="15">
        <f t="shared" si="342"/>
        <v>3</v>
      </c>
      <c r="Q3707">
        <f t="shared" si="343"/>
        <v>12</v>
      </c>
      <c r="R3707">
        <f t="shared" si="344"/>
        <v>2020</v>
      </c>
    </row>
    <row r="3708" spans="1:18" x14ac:dyDescent="0.25">
      <c r="A3708" s="2" t="s">
        <v>4722</v>
      </c>
      <c r="B3708" s="2" t="s">
        <v>33</v>
      </c>
      <c r="C3708" s="2" t="s">
        <v>9</v>
      </c>
      <c r="D3708" s="2" t="s">
        <v>71</v>
      </c>
      <c r="E3708" s="2" t="s">
        <v>1010</v>
      </c>
      <c r="F3708" s="3">
        <v>43833</v>
      </c>
      <c r="G3708" s="2">
        <v>1</v>
      </c>
      <c r="H3708" s="11">
        <f>VLOOKUP(B3708,[1]!Product_Data[#Data],4,0)</f>
        <v>1582</v>
      </c>
      <c r="I3708" s="11">
        <f>VLOOKUP(B3708,[1]!Product_Data[#Data],3,0)</f>
        <v>1234</v>
      </c>
      <c r="J3708" s="11">
        <f t="shared" si="345"/>
        <v>1234</v>
      </c>
      <c r="K3708" s="11">
        <f t="shared" si="346"/>
        <v>1582</v>
      </c>
      <c r="L3708" s="11">
        <f t="shared" si="347"/>
        <v>348</v>
      </c>
      <c r="M3708" t="str">
        <f>VLOOKUP(C3708,[1]!Location_Data[#Data],2,0)</f>
        <v>San Mateo</v>
      </c>
      <c r="N3708" t="str">
        <f>VLOOKUP(D3708,[1]!Salespeople_Data[#Data],2,0)</f>
        <v>Gary Rodriguez</v>
      </c>
      <c r="O3708" t="str">
        <f>VLOOKUP(E3708,[1]!Customer_Data[#Data],2,0)</f>
        <v>Andrew James</v>
      </c>
      <c r="P3708" s="15">
        <f t="shared" si="342"/>
        <v>6</v>
      </c>
      <c r="Q3708">
        <f t="shared" si="343"/>
        <v>1</v>
      </c>
      <c r="R3708">
        <f t="shared" si="344"/>
        <v>2020</v>
      </c>
    </row>
    <row r="3709" spans="1:18" x14ac:dyDescent="0.25">
      <c r="A3709" s="4" t="s">
        <v>4723</v>
      </c>
      <c r="B3709" s="4" t="s">
        <v>703</v>
      </c>
      <c r="C3709" s="4" t="s">
        <v>643</v>
      </c>
      <c r="D3709" s="4" t="s">
        <v>10</v>
      </c>
      <c r="E3709" s="4" t="s">
        <v>1758</v>
      </c>
      <c r="F3709" s="5">
        <v>43852</v>
      </c>
      <c r="G3709" s="4">
        <v>1</v>
      </c>
      <c r="H3709" s="11">
        <f>VLOOKUP(B3709,[1]!Product_Data[#Data],4,0)</f>
        <v>530</v>
      </c>
      <c r="I3709" s="11">
        <f>VLOOKUP(B3709,[1]!Product_Data[#Data],3,0)</f>
        <v>435</v>
      </c>
      <c r="J3709" s="11">
        <f t="shared" si="345"/>
        <v>435</v>
      </c>
      <c r="K3709" s="11">
        <f t="shared" si="346"/>
        <v>530</v>
      </c>
      <c r="L3709" s="11">
        <f t="shared" si="347"/>
        <v>95</v>
      </c>
      <c r="M3709" t="str">
        <f>VLOOKUP(C3709,[1]!Location_Data[#Data],2,0)</f>
        <v>Hayward</v>
      </c>
      <c r="N3709" t="str">
        <f>VLOOKUP(D3709,[1]!Salespeople_Data[#Data],2,0)</f>
        <v>Justin Lynch</v>
      </c>
      <c r="O3709" t="str">
        <f>VLOOKUP(E3709,[1]!Customer_Data[#Data],2,0)</f>
        <v>Lawrence Kelly</v>
      </c>
      <c r="P3709" s="15">
        <f t="shared" si="342"/>
        <v>4</v>
      </c>
      <c r="Q3709">
        <f t="shared" si="343"/>
        <v>1</v>
      </c>
      <c r="R3709">
        <f t="shared" si="344"/>
        <v>2020</v>
      </c>
    </row>
    <row r="3710" spans="1:18" x14ac:dyDescent="0.25">
      <c r="A3710" s="2" t="s">
        <v>4724</v>
      </c>
      <c r="B3710" s="2" t="s">
        <v>361</v>
      </c>
      <c r="C3710" s="2" t="s">
        <v>386</v>
      </c>
      <c r="D3710" s="2" t="s">
        <v>269</v>
      </c>
      <c r="E3710" s="2" t="s">
        <v>574</v>
      </c>
      <c r="F3710" s="3">
        <v>43990</v>
      </c>
      <c r="G3710" s="2">
        <v>2</v>
      </c>
      <c r="H3710" s="11">
        <f>VLOOKUP(B3710,[1]!Product_Data[#Data],4,0)</f>
        <v>1338</v>
      </c>
      <c r="I3710" s="11">
        <f>VLOOKUP(B3710,[1]!Product_Data[#Data],3,0)</f>
        <v>682</v>
      </c>
      <c r="J3710" s="11">
        <f t="shared" si="345"/>
        <v>1364</v>
      </c>
      <c r="K3710" s="11">
        <f t="shared" si="346"/>
        <v>2676</v>
      </c>
      <c r="L3710" s="11">
        <f t="shared" si="347"/>
        <v>1312</v>
      </c>
      <c r="M3710" t="str">
        <f>VLOOKUP(C3710,[1]!Location_Data[#Data],2,0)</f>
        <v>Carlsbad</v>
      </c>
      <c r="N3710" t="str">
        <f>VLOOKUP(D3710,[1]!Salespeople_Data[#Data],2,0)</f>
        <v>Kevin Butler</v>
      </c>
      <c r="O3710" t="str">
        <f>VLOOKUP(E3710,[1]!Customer_Data[#Data],2,0)</f>
        <v>Jesse Barnes</v>
      </c>
      <c r="P3710" s="15">
        <f t="shared" si="342"/>
        <v>2</v>
      </c>
      <c r="Q3710">
        <f t="shared" si="343"/>
        <v>6</v>
      </c>
      <c r="R3710">
        <f t="shared" si="344"/>
        <v>2020</v>
      </c>
    </row>
    <row r="3711" spans="1:18" x14ac:dyDescent="0.25">
      <c r="A3711" s="4" t="s">
        <v>4725</v>
      </c>
      <c r="B3711" s="4" t="s">
        <v>104</v>
      </c>
      <c r="C3711" s="4" t="s">
        <v>70</v>
      </c>
      <c r="D3711" s="4" t="s">
        <v>106</v>
      </c>
      <c r="E3711" s="4" t="s">
        <v>455</v>
      </c>
      <c r="F3711" s="5">
        <v>44084</v>
      </c>
      <c r="G3711" s="4">
        <v>4</v>
      </c>
      <c r="H3711" s="11">
        <f>VLOOKUP(B3711,[1]!Product_Data[#Data],4,0)</f>
        <v>1671</v>
      </c>
      <c r="I3711" s="11">
        <f>VLOOKUP(B3711,[1]!Product_Data[#Data],3,0)</f>
        <v>1220</v>
      </c>
      <c r="J3711" s="11">
        <f t="shared" si="345"/>
        <v>4880</v>
      </c>
      <c r="K3711" s="11">
        <f t="shared" si="346"/>
        <v>6684</v>
      </c>
      <c r="L3711" s="11">
        <f t="shared" si="347"/>
        <v>1804</v>
      </c>
      <c r="M3711" t="str">
        <f>VLOOKUP(C3711,[1]!Location_Data[#Data],2,0)</f>
        <v>Clovis</v>
      </c>
      <c r="N3711" t="str">
        <f>VLOOKUP(D3711,[1]!Salespeople_Data[#Data],2,0)</f>
        <v>Patrick Ruiz</v>
      </c>
      <c r="O3711" t="str">
        <f>VLOOKUP(E3711,[1]!Customer_Data[#Data],2,0)</f>
        <v>Adam Bailey</v>
      </c>
      <c r="P3711" s="15">
        <f t="shared" si="342"/>
        <v>5</v>
      </c>
      <c r="Q3711">
        <f t="shared" si="343"/>
        <v>9</v>
      </c>
      <c r="R3711">
        <f t="shared" si="344"/>
        <v>2020</v>
      </c>
    </row>
    <row r="3712" spans="1:18" x14ac:dyDescent="0.25">
      <c r="A3712" s="2" t="s">
        <v>4726</v>
      </c>
      <c r="B3712" s="2" t="s">
        <v>189</v>
      </c>
      <c r="C3712" s="2" t="s">
        <v>79</v>
      </c>
      <c r="D3712" s="2" t="s">
        <v>87</v>
      </c>
      <c r="E3712" s="2" t="s">
        <v>3357</v>
      </c>
      <c r="F3712" s="3">
        <v>44004</v>
      </c>
      <c r="G3712" s="2">
        <v>3</v>
      </c>
      <c r="H3712" s="11">
        <f>VLOOKUP(B3712,[1]!Product_Data[#Data],4,0)</f>
        <v>1783</v>
      </c>
      <c r="I3712" s="11">
        <f>VLOOKUP(B3712,[1]!Product_Data[#Data],3,0)</f>
        <v>1516</v>
      </c>
      <c r="J3712" s="11">
        <f t="shared" si="345"/>
        <v>4548</v>
      </c>
      <c r="K3712" s="11">
        <f t="shared" si="346"/>
        <v>5349</v>
      </c>
      <c r="L3712" s="11">
        <f t="shared" si="347"/>
        <v>801</v>
      </c>
      <c r="M3712" t="str">
        <f>VLOOKUP(C3712,[1]!Location_Data[#Data],2,0)</f>
        <v>Palmdale</v>
      </c>
      <c r="N3712" t="str">
        <f>VLOOKUP(D3712,[1]!Salespeople_Data[#Data],2,0)</f>
        <v>Martin Perry</v>
      </c>
      <c r="O3712" t="str">
        <f>VLOOKUP(E3712,[1]!Customer_Data[#Data],2,0)</f>
        <v>Sean Olson</v>
      </c>
      <c r="P3712" s="15">
        <f t="shared" si="342"/>
        <v>2</v>
      </c>
      <c r="Q3712">
        <f t="shared" si="343"/>
        <v>6</v>
      </c>
      <c r="R3712">
        <f t="shared" si="344"/>
        <v>2020</v>
      </c>
    </row>
    <row r="3713" spans="1:18" x14ac:dyDescent="0.25">
      <c r="A3713" s="4" t="s">
        <v>4727</v>
      </c>
      <c r="B3713" s="4" t="s">
        <v>139</v>
      </c>
      <c r="C3713" s="4" t="s">
        <v>140</v>
      </c>
      <c r="D3713" s="4" t="s">
        <v>225</v>
      </c>
      <c r="E3713" s="4" t="s">
        <v>4477</v>
      </c>
      <c r="F3713" s="5">
        <v>44177</v>
      </c>
      <c r="G3713" s="4">
        <v>1</v>
      </c>
      <c r="H3713" s="11">
        <f>VLOOKUP(B3713,[1]!Product_Data[#Data],4,0)</f>
        <v>817</v>
      </c>
      <c r="I3713" s="11">
        <f>VLOOKUP(B3713,[1]!Product_Data[#Data],3,0)</f>
        <v>409</v>
      </c>
      <c r="J3713" s="11">
        <f t="shared" si="345"/>
        <v>409</v>
      </c>
      <c r="K3713" s="11">
        <f t="shared" si="346"/>
        <v>817</v>
      </c>
      <c r="L3713" s="11">
        <f t="shared" si="347"/>
        <v>408</v>
      </c>
      <c r="M3713" t="str">
        <f>VLOOKUP(C3713,[1]!Location_Data[#Data],2,0)</f>
        <v>Salinas</v>
      </c>
      <c r="N3713" t="str">
        <f>VLOOKUP(D3713,[1]!Salespeople_Data[#Data],2,0)</f>
        <v>Andrew Bowman</v>
      </c>
      <c r="O3713" t="str">
        <f>VLOOKUP(E3713,[1]!Customer_Data[#Data],2,0)</f>
        <v>Wayne Stone</v>
      </c>
      <c r="P3713" s="15">
        <f t="shared" si="342"/>
        <v>7</v>
      </c>
      <c r="Q3713">
        <f t="shared" si="343"/>
        <v>12</v>
      </c>
      <c r="R3713">
        <f t="shared" si="344"/>
        <v>2020</v>
      </c>
    </row>
    <row r="3714" spans="1:18" x14ac:dyDescent="0.25">
      <c r="A3714" s="2" t="s">
        <v>4728</v>
      </c>
      <c r="B3714" s="2" t="s">
        <v>69</v>
      </c>
      <c r="C3714" s="2" t="s">
        <v>377</v>
      </c>
      <c r="D3714" s="2" t="s">
        <v>35</v>
      </c>
      <c r="E3714" s="2" t="s">
        <v>1536</v>
      </c>
      <c r="F3714" s="3">
        <v>44193</v>
      </c>
      <c r="G3714" s="2">
        <v>1</v>
      </c>
      <c r="H3714" s="11">
        <f>VLOOKUP(B3714,[1]!Product_Data[#Data],4,0)</f>
        <v>1351</v>
      </c>
      <c r="I3714" s="11">
        <f>VLOOKUP(B3714,[1]!Product_Data[#Data],3,0)</f>
        <v>1108</v>
      </c>
      <c r="J3714" s="11">
        <f t="shared" si="345"/>
        <v>1108</v>
      </c>
      <c r="K3714" s="11">
        <f t="shared" si="346"/>
        <v>1351</v>
      </c>
      <c r="L3714" s="11">
        <f t="shared" si="347"/>
        <v>243</v>
      </c>
      <c r="M3714" t="str">
        <f>VLOOKUP(C3714,[1]!Location_Data[#Data],2,0)</f>
        <v>San Diego</v>
      </c>
      <c r="N3714" t="str">
        <f>VLOOKUP(D3714,[1]!Salespeople_Data[#Data],2,0)</f>
        <v>Charles Harper</v>
      </c>
      <c r="O3714" t="str">
        <f>VLOOKUP(E3714,[1]!Customer_Data[#Data],2,0)</f>
        <v>Sean Snyder</v>
      </c>
      <c r="P3714" s="15">
        <f t="shared" ref="P3714:P3777" si="348">WEEKDAY(F3714)</f>
        <v>2</v>
      </c>
      <c r="Q3714">
        <f t="shared" ref="Q3714:Q3777" si="349">MONTH(F3714)</f>
        <v>12</v>
      </c>
      <c r="R3714">
        <f t="shared" ref="R3714:R3777" si="350">YEAR(F3714)</f>
        <v>2020</v>
      </c>
    </row>
    <row r="3715" spans="1:18" x14ac:dyDescent="0.25">
      <c r="A3715" s="4" t="s">
        <v>4729</v>
      </c>
      <c r="B3715" s="4" t="s">
        <v>245</v>
      </c>
      <c r="C3715" s="4" t="s">
        <v>242</v>
      </c>
      <c r="D3715" s="4" t="s">
        <v>269</v>
      </c>
      <c r="E3715" s="4" t="s">
        <v>664</v>
      </c>
      <c r="F3715" s="5">
        <v>43956</v>
      </c>
      <c r="G3715" s="4">
        <v>1</v>
      </c>
      <c r="H3715" s="11">
        <f>VLOOKUP(B3715,[1]!Product_Data[#Data],4,0)</f>
        <v>818</v>
      </c>
      <c r="I3715" s="11">
        <f>VLOOKUP(B3715,[1]!Product_Data[#Data],3,0)</f>
        <v>450</v>
      </c>
      <c r="J3715" s="11">
        <f t="shared" ref="J3715:J3778" si="351">PRODUCT(I3715,G3715)</f>
        <v>450</v>
      </c>
      <c r="K3715" s="11">
        <f t="shared" ref="K3715:K3778" si="352">PRODUCT(H3715,G3715)</f>
        <v>818</v>
      </c>
      <c r="L3715" s="11">
        <f t="shared" ref="L3715:L3778" si="353">K3715-J3715</f>
        <v>368</v>
      </c>
      <c r="M3715" t="str">
        <f>VLOOKUP(C3715,[1]!Location_Data[#Data],2,0)</f>
        <v>Downey</v>
      </c>
      <c r="N3715" t="str">
        <f>VLOOKUP(D3715,[1]!Salespeople_Data[#Data],2,0)</f>
        <v>Kevin Butler</v>
      </c>
      <c r="O3715" t="str">
        <f>VLOOKUP(E3715,[1]!Customer_Data[#Data],2,0)</f>
        <v>Harry Daniels</v>
      </c>
      <c r="P3715" s="15">
        <f t="shared" si="348"/>
        <v>3</v>
      </c>
      <c r="Q3715">
        <f t="shared" si="349"/>
        <v>5</v>
      </c>
      <c r="R3715">
        <f t="shared" si="350"/>
        <v>2020</v>
      </c>
    </row>
    <row r="3716" spans="1:18" x14ac:dyDescent="0.25">
      <c r="A3716" s="2" t="s">
        <v>4730</v>
      </c>
      <c r="B3716" s="2" t="s">
        <v>603</v>
      </c>
      <c r="C3716" s="2" t="s">
        <v>145</v>
      </c>
      <c r="D3716" s="2" t="s">
        <v>250</v>
      </c>
      <c r="E3716" s="2" t="s">
        <v>2167</v>
      </c>
      <c r="F3716" s="3">
        <v>43832</v>
      </c>
      <c r="G3716" s="2">
        <v>1</v>
      </c>
      <c r="H3716" s="11">
        <f>VLOOKUP(B3716,[1]!Product_Data[#Data],4,0)</f>
        <v>2495</v>
      </c>
      <c r="I3716" s="11">
        <f>VLOOKUP(B3716,[1]!Product_Data[#Data],3,0)</f>
        <v>1896</v>
      </c>
      <c r="J3716" s="11">
        <f t="shared" si="351"/>
        <v>1896</v>
      </c>
      <c r="K3716" s="11">
        <f t="shared" si="352"/>
        <v>2495</v>
      </c>
      <c r="L3716" s="11">
        <f t="shared" si="353"/>
        <v>599</v>
      </c>
      <c r="M3716" t="str">
        <f>VLOOKUP(C3716,[1]!Location_Data[#Data],2,0)</f>
        <v>Santa Maria</v>
      </c>
      <c r="N3716" t="str">
        <f>VLOOKUP(D3716,[1]!Salespeople_Data[#Data],2,0)</f>
        <v>Martin Carr</v>
      </c>
      <c r="O3716" t="str">
        <f>VLOOKUP(E3716,[1]!Customer_Data[#Data],2,0)</f>
        <v>Jonathan Pierce</v>
      </c>
      <c r="P3716" s="15">
        <f t="shared" si="348"/>
        <v>5</v>
      </c>
      <c r="Q3716">
        <f t="shared" si="349"/>
        <v>1</v>
      </c>
      <c r="R3716">
        <f t="shared" si="350"/>
        <v>2020</v>
      </c>
    </row>
    <row r="3717" spans="1:18" x14ac:dyDescent="0.25">
      <c r="A3717" s="4" t="s">
        <v>4731</v>
      </c>
      <c r="B3717" s="4" t="s">
        <v>652</v>
      </c>
      <c r="C3717" s="4" t="s">
        <v>362</v>
      </c>
      <c r="D3717" s="4" t="s">
        <v>356</v>
      </c>
      <c r="E3717" s="4" t="s">
        <v>393</v>
      </c>
      <c r="F3717" s="5">
        <v>44084</v>
      </c>
      <c r="G3717" s="4">
        <v>3</v>
      </c>
      <c r="H3717" s="11">
        <f>VLOOKUP(B3717,[1]!Product_Data[#Data],4,0)</f>
        <v>217</v>
      </c>
      <c r="I3717" s="11">
        <f>VLOOKUP(B3717,[1]!Product_Data[#Data],3,0)</f>
        <v>171</v>
      </c>
      <c r="J3717" s="11">
        <f t="shared" si="351"/>
        <v>513</v>
      </c>
      <c r="K3717" s="11">
        <f t="shared" si="352"/>
        <v>651</v>
      </c>
      <c r="L3717" s="11">
        <f t="shared" si="353"/>
        <v>138</v>
      </c>
      <c r="M3717" t="str">
        <f>VLOOKUP(C3717,[1]!Location_Data[#Data],2,0)</f>
        <v>San Bernardino</v>
      </c>
      <c r="N3717" t="str">
        <f>VLOOKUP(D3717,[1]!Salespeople_Data[#Data],2,0)</f>
        <v>Jimmy Young</v>
      </c>
      <c r="O3717" t="str">
        <f>VLOOKUP(E3717,[1]!Customer_Data[#Data],2,0)</f>
        <v>Matthew Fernandez</v>
      </c>
      <c r="P3717" s="15">
        <f t="shared" si="348"/>
        <v>5</v>
      </c>
      <c r="Q3717">
        <f t="shared" si="349"/>
        <v>9</v>
      </c>
      <c r="R3717">
        <f t="shared" si="350"/>
        <v>2020</v>
      </c>
    </row>
    <row r="3718" spans="1:18" x14ac:dyDescent="0.25">
      <c r="A3718" s="2" t="s">
        <v>4732</v>
      </c>
      <c r="B3718" s="2" t="s">
        <v>219</v>
      </c>
      <c r="C3718" s="2" t="s">
        <v>380</v>
      </c>
      <c r="D3718" s="2" t="s">
        <v>146</v>
      </c>
      <c r="E3718" s="2" t="s">
        <v>1420</v>
      </c>
      <c r="F3718" s="3">
        <v>44079</v>
      </c>
      <c r="G3718" s="2">
        <v>1</v>
      </c>
      <c r="H3718" s="11">
        <f>VLOOKUP(B3718,[1]!Product_Data[#Data],4,0)</f>
        <v>561</v>
      </c>
      <c r="I3718" s="11">
        <f>VLOOKUP(B3718,[1]!Product_Data[#Data],3,0)</f>
        <v>421</v>
      </c>
      <c r="J3718" s="11">
        <f t="shared" si="351"/>
        <v>421</v>
      </c>
      <c r="K3718" s="11">
        <f t="shared" si="352"/>
        <v>561</v>
      </c>
      <c r="L3718" s="11">
        <f t="shared" si="353"/>
        <v>140</v>
      </c>
      <c r="M3718" t="str">
        <f>VLOOKUP(C3718,[1]!Location_Data[#Data],2,0)</f>
        <v>Los Angeles</v>
      </c>
      <c r="N3718" t="str">
        <f>VLOOKUP(D3718,[1]!Salespeople_Data[#Data],2,0)</f>
        <v>Carl Elliott</v>
      </c>
      <c r="O3718" t="str">
        <f>VLOOKUP(E3718,[1]!Customer_Data[#Data],2,0)</f>
        <v>Robert Ferguson</v>
      </c>
      <c r="P3718" s="15">
        <f t="shared" si="348"/>
        <v>7</v>
      </c>
      <c r="Q3718">
        <f t="shared" si="349"/>
        <v>9</v>
      </c>
      <c r="R3718">
        <f t="shared" si="350"/>
        <v>2020</v>
      </c>
    </row>
    <row r="3719" spans="1:18" x14ac:dyDescent="0.25">
      <c r="A3719" s="4" t="s">
        <v>4733</v>
      </c>
      <c r="B3719" s="4" t="s">
        <v>408</v>
      </c>
      <c r="C3719" s="4" t="s">
        <v>90</v>
      </c>
      <c r="D3719" s="4" t="s">
        <v>308</v>
      </c>
      <c r="E3719" s="4" t="s">
        <v>2182</v>
      </c>
      <c r="F3719" s="5">
        <v>44170</v>
      </c>
      <c r="G3719" s="4">
        <v>1</v>
      </c>
      <c r="H3719" s="11">
        <f>VLOOKUP(B3719,[1]!Product_Data[#Data],4,0)</f>
        <v>1405</v>
      </c>
      <c r="I3719" s="11">
        <f>VLOOKUP(B3719,[1]!Product_Data[#Data],3,0)</f>
        <v>1054</v>
      </c>
      <c r="J3719" s="11">
        <f t="shared" si="351"/>
        <v>1054</v>
      </c>
      <c r="K3719" s="11">
        <f t="shared" si="352"/>
        <v>1405</v>
      </c>
      <c r="L3719" s="11">
        <f t="shared" si="353"/>
        <v>351</v>
      </c>
      <c r="M3719" t="str">
        <f>VLOOKUP(C3719,[1]!Location_Data[#Data],2,0)</f>
        <v>Irvine</v>
      </c>
      <c r="N3719" t="str">
        <f>VLOOKUP(D3719,[1]!Salespeople_Data[#Data],2,0)</f>
        <v>Fred Robertson</v>
      </c>
      <c r="O3719" t="str">
        <f>VLOOKUP(E3719,[1]!Customer_Data[#Data],2,0)</f>
        <v>Jeremy Vasquez</v>
      </c>
      <c r="P3719" s="15">
        <f t="shared" si="348"/>
        <v>7</v>
      </c>
      <c r="Q3719">
        <f t="shared" si="349"/>
        <v>12</v>
      </c>
      <c r="R3719">
        <f t="shared" si="350"/>
        <v>2020</v>
      </c>
    </row>
    <row r="3720" spans="1:18" x14ac:dyDescent="0.25">
      <c r="A3720" s="2" t="s">
        <v>4734</v>
      </c>
      <c r="B3720" s="2" t="s">
        <v>207</v>
      </c>
      <c r="C3720" s="2" t="s">
        <v>211</v>
      </c>
      <c r="D3720" s="2" t="s">
        <v>359</v>
      </c>
      <c r="E3720" s="2" t="s">
        <v>1456</v>
      </c>
      <c r="F3720" s="3">
        <v>44102</v>
      </c>
      <c r="G3720" s="2">
        <v>4</v>
      </c>
      <c r="H3720" s="11">
        <f>VLOOKUP(B3720,[1]!Product_Data[#Data],4,0)</f>
        <v>2464</v>
      </c>
      <c r="I3720" s="11">
        <f>VLOOKUP(B3720,[1]!Product_Data[#Data],3,0)</f>
        <v>1774</v>
      </c>
      <c r="J3720" s="11">
        <f t="shared" si="351"/>
        <v>7096</v>
      </c>
      <c r="K3720" s="11">
        <f t="shared" si="352"/>
        <v>9856</v>
      </c>
      <c r="L3720" s="11">
        <f t="shared" si="353"/>
        <v>2760</v>
      </c>
      <c r="M3720" t="str">
        <f>VLOOKUP(C3720,[1]!Location_Data[#Data],2,0)</f>
        <v>Chula Vista</v>
      </c>
      <c r="N3720" t="str">
        <f>VLOOKUP(D3720,[1]!Salespeople_Data[#Data],2,0)</f>
        <v>Eugene Holmes</v>
      </c>
      <c r="O3720" t="str">
        <f>VLOOKUP(E3720,[1]!Customer_Data[#Data],2,0)</f>
        <v>Jerry Harvey</v>
      </c>
      <c r="P3720" s="15">
        <f t="shared" si="348"/>
        <v>2</v>
      </c>
      <c r="Q3720">
        <f t="shared" si="349"/>
        <v>9</v>
      </c>
      <c r="R3720">
        <f t="shared" si="350"/>
        <v>2020</v>
      </c>
    </row>
    <row r="3721" spans="1:18" x14ac:dyDescent="0.25">
      <c r="A3721" s="4" t="s">
        <v>4735</v>
      </c>
      <c r="B3721" s="4" t="s">
        <v>340</v>
      </c>
      <c r="C3721" s="4" t="s">
        <v>316</v>
      </c>
      <c r="D3721" s="4" t="s">
        <v>345</v>
      </c>
      <c r="E3721" s="4" t="s">
        <v>982</v>
      </c>
      <c r="F3721" s="5">
        <v>43912</v>
      </c>
      <c r="G3721" s="4">
        <v>2</v>
      </c>
      <c r="H3721" s="11">
        <f>VLOOKUP(B3721,[1]!Product_Data[#Data],4,0)</f>
        <v>1967</v>
      </c>
      <c r="I3721" s="11">
        <f>VLOOKUP(B3721,[1]!Product_Data[#Data],3,0)</f>
        <v>1397</v>
      </c>
      <c r="J3721" s="11">
        <f t="shared" si="351"/>
        <v>2794</v>
      </c>
      <c r="K3721" s="11">
        <f t="shared" si="352"/>
        <v>3934</v>
      </c>
      <c r="L3721" s="11">
        <f t="shared" si="353"/>
        <v>1140</v>
      </c>
      <c r="M3721" t="str">
        <f>VLOOKUP(C3721,[1]!Location_Data[#Data],2,0)</f>
        <v>East Los Angeles</v>
      </c>
      <c r="N3721" t="str">
        <f>VLOOKUP(D3721,[1]!Salespeople_Data[#Data],2,0)</f>
        <v>Larry Marshall</v>
      </c>
      <c r="O3721" t="str">
        <f>VLOOKUP(E3721,[1]!Customer_Data[#Data],2,0)</f>
        <v>Arthur Gilbert</v>
      </c>
      <c r="P3721" s="15">
        <f t="shared" si="348"/>
        <v>1</v>
      </c>
      <c r="Q3721">
        <f t="shared" si="349"/>
        <v>3</v>
      </c>
      <c r="R3721">
        <f t="shared" si="350"/>
        <v>2020</v>
      </c>
    </row>
    <row r="3722" spans="1:18" x14ac:dyDescent="0.25">
      <c r="A3722" s="2" t="s">
        <v>4736</v>
      </c>
      <c r="B3722" s="2" t="s">
        <v>435</v>
      </c>
      <c r="C3722" s="2" t="s">
        <v>377</v>
      </c>
      <c r="D3722" s="2" t="s">
        <v>20</v>
      </c>
      <c r="E3722" s="2" t="s">
        <v>1256</v>
      </c>
      <c r="F3722" s="3">
        <v>43843</v>
      </c>
      <c r="G3722" s="2">
        <v>1</v>
      </c>
      <c r="H3722" s="11">
        <f>VLOOKUP(B3722,[1]!Product_Data[#Data],4,0)</f>
        <v>2141</v>
      </c>
      <c r="I3722" s="11">
        <f>VLOOKUP(B3722,[1]!Product_Data[#Data],3,0)</f>
        <v>1777</v>
      </c>
      <c r="J3722" s="11">
        <f t="shared" si="351"/>
        <v>1777</v>
      </c>
      <c r="K3722" s="11">
        <f t="shared" si="352"/>
        <v>2141</v>
      </c>
      <c r="L3722" s="11">
        <f t="shared" si="353"/>
        <v>364</v>
      </c>
      <c r="M3722" t="str">
        <f>VLOOKUP(C3722,[1]!Location_Data[#Data],2,0)</f>
        <v>San Diego</v>
      </c>
      <c r="N3722" t="str">
        <f>VLOOKUP(D3722,[1]!Salespeople_Data[#Data],2,0)</f>
        <v>Joshua Cook</v>
      </c>
      <c r="O3722" t="str">
        <f>VLOOKUP(E3722,[1]!Customer_Data[#Data],2,0)</f>
        <v>Nicholas Cunningham</v>
      </c>
      <c r="P3722" s="15">
        <f t="shared" si="348"/>
        <v>2</v>
      </c>
      <c r="Q3722">
        <f t="shared" si="349"/>
        <v>1</v>
      </c>
      <c r="R3722">
        <f t="shared" si="350"/>
        <v>2020</v>
      </c>
    </row>
    <row r="3723" spans="1:18" x14ac:dyDescent="0.25">
      <c r="A3723" s="4" t="s">
        <v>4737</v>
      </c>
      <c r="B3723" s="4" t="s">
        <v>78</v>
      </c>
      <c r="C3723" s="4" t="s">
        <v>19</v>
      </c>
      <c r="D3723" s="4" t="s">
        <v>87</v>
      </c>
      <c r="E3723" s="4" t="s">
        <v>419</v>
      </c>
      <c r="F3723" s="5">
        <v>44077</v>
      </c>
      <c r="G3723" s="4">
        <v>2</v>
      </c>
      <c r="H3723" s="11">
        <f>VLOOKUP(B3723,[1]!Product_Data[#Data],4,0)</f>
        <v>1380</v>
      </c>
      <c r="I3723" s="11">
        <f>VLOOKUP(B3723,[1]!Product_Data[#Data],3,0)</f>
        <v>1090</v>
      </c>
      <c r="J3723" s="11">
        <f t="shared" si="351"/>
        <v>2180</v>
      </c>
      <c r="K3723" s="11">
        <f t="shared" si="352"/>
        <v>2760</v>
      </c>
      <c r="L3723" s="11">
        <f t="shared" si="353"/>
        <v>580</v>
      </c>
      <c r="M3723" t="str">
        <f>VLOOKUP(C3723,[1]!Location_Data[#Data],2,0)</f>
        <v>Berkeley</v>
      </c>
      <c r="N3723" t="str">
        <f>VLOOKUP(D3723,[1]!Salespeople_Data[#Data],2,0)</f>
        <v>Martin Perry</v>
      </c>
      <c r="O3723" t="str">
        <f>VLOOKUP(E3723,[1]!Customer_Data[#Data],2,0)</f>
        <v>Bruce Armstrong</v>
      </c>
      <c r="P3723" s="15">
        <f t="shared" si="348"/>
        <v>5</v>
      </c>
      <c r="Q3723">
        <f t="shared" si="349"/>
        <v>9</v>
      </c>
      <c r="R3723">
        <f t="shared" si="350"/>
        <v>2020</v>
      </c>
    </row>
    <row r="3724" spans="1:18" x14ac:dyDescent="0.25">
      <c r="A3724" s="2" t="s">
        <v>4738</v>
      </c>
      <c r="B3724" s="2" t="s">
        <v>252</v>
      </c>
      <c r="C3724" s="2" t="s">
        <v>276</v>
      </c>
      <c r="D3724" s="2" t="s">
        <v>141</v>
      </c>
      <c r="E3724" s="2" t="s">
        <v>594</v>
      </c>
      <c r="F3724" s="3">
        <v>44082</v>
      </c>
      <c r="G3724" s="2">
        <v>1</v>
      </c>
      <c r="H3724" s="11">
        <f>VLOOKUP(B3724,[1]!Product_Data[#Data],4,0)</f>
        <v>1899</v>
      </c>
      <c r="I3724" s="11">
        <f>VLOOKUP(B3724,[1]!Product_Data[#Data],3,0)</f>
        <v>1044</v>
      </c>
      <c r="J3724" s="11">
        <f t="shared" si="351"/>
        <v>1044</v>
      </c>
      <c r="K3724" s="11">
        <f t="shared" si="352"/>
        <v>1899</v>
      </c>
      <c r="L3724" s="11">
        <f t="shared" si="353"/>
        <v>855</v>
      </c>
      <c r="M3724" t="str">
        <f>VLOOKUP(C3724,[1]!Location_Data[#Data],2,0)</f>
        <v>Orange</v>
      </c>
      <c r="N3724" t="str">
        <f>VLOOKUP(D3724,[1]!Salespeople_Data[#Data],2,0)</f>
        <v>Arthur Mccoy</v>
      </c>
      <c r="O3724" t="str">
        <f>VLOOKUP(E3724,[1]!Customer_Data[#Data],2,0)</f>
        <v>Henry Andrews</v>
      </c>
      <c r="P3724" s="15">
        <f t="shared" si="348"/>
        <v>3</v>
      </c>
      <c r="Q3724">
        <f t="shared" si="349"/>
        <v>9</v>
      </c>
      <c r="R3724">
        <f t="shared" si="350"/>
        <v>2020</v>
      </c>
    </row>
    <row r="3725" spans="1:18" x14ac:dyDescent="0.25">
      <c r="A3725" s="4" t="s">
        <v>4739</v>
      </c>
      <c r="B3725" s="4" t="s">
        <v>13</v>
      </c>
      <c r="C3725" s="4" t="s">
        <v>90</v>
      </c>
      <c r="D3725" s="4" t="s">
        <v>75</v>
      </c>
      <c r="E3725" s="4" t="s">
        <v>2032</v>
      </c>
      <c r="F3725" s="5">
        <v>44141</v>
      </c>
      <c r="G3725" s="4">
        <v>2</v>
      </c>
      <c r="H3725" s="11">
        <f>VLOOKUP(B3725,[1]!Product_Data[#Data],4,0)</f>
        <v>1022</v>
      </c>
      <c r="I3725" s="11">
        <f>VLOOKUP(B3725,[1]!Product_Data[#Data],3,0)</f>
        <v>818</v>
      </c>
      <c r="J3725" s="11">
        <f t="shared" si="351"/>
        <v>1636</v>
      </c>
      <c r="K3725" s="11">
        <f t="shared" si="352"/>
        <v>2044</v>
      </c>
      <c r="L3725" s="11">
        <f t="shared" si="353"/>
        <v>408</v>
      </c>
      <c r="M3725" t="str">
        <f>VLOOKUP(C3725,[1]!Location_Data[#Data],2,0)</f>
        <v>Irvine</v>
      </c>
      <c r="N3725" t="str">
        <f>VLOOKUP(D3725,[1]!Salespeople_Data[#Data],2,0)</f>
        <v>Roger Robertson</v>
      </c>
      <c r="O3725" t="str">
        <f>VLOOKUP(E3725,[1]!Customer_Data[#Data],2,0)</f>
        <v>Eugene Cooper</v>
      </c>
      <c r="P3725" s="15">
        <f t="shared" si="348"/>
        <v>6</v>
      </c>
      <c r="Q3725">
        <f t="shared" si="349"/>
        <v>11</v>
      </c>
      <c r="R3725">
        <f t="shared" si="350"/>
        <v>2020</v>
      </c>
    </row>
    <row r="3726" spans="1:18" x14ac:dyDescent="0.25">
      <c r="A3726" s="2" t="s">
        <v>4740</v>
      </c>
      <c r="B3726" s="2" t="s">
        <v>129</v>
      </c>
      <c r="C3726" s="2" t="s">
        <v>48</v>
      </c>
      <c r="D3726" s="2" t="s">
        <v>447</v>
      </c>
      <c r="E3726" s="2" t="s">
        <v>390</v>
      </c>
      <c r="F3726" s="3">
        <v>44118</v>
      </c>
      <c r="G3726" s="2">
        <v>1</v>
      </c>
      <c r="H3726" s="11">
        <f>VLOOKUP(B3726,[1]!Product_Data[#Data],4,0)</f>
        <v>127</v>
      </c>
      <c r="I3726" s="11">
        <f>VLOOKUP(B3726,[1]!Product_Data[#Data],3,0)</f>
        <v>79</v>
      </c>
      <c r="J3726" s="11">
        <f t="shared" si="351"/>
        <v>79</v>
      </c>
      <c r="K3726" s="11">
        <f t="shared" si="352"/>
        <v>127</v>
      </c>
      <c r="L3726" s="11">
        <f t="shared" si="353"/>
        <v>48</v>
      </c>
      <c r="M3726" t="str">
        <f>VLOOKUP(C3726,[1]!Location_Data[#Data],2,0)</f>
        <v>Rialto</v>
      </c>
      <c r="N3726" t="str">
        <f>VLOOKUP(D3726,[1]!Salespeople_Data[#Data],2,0)</f>
        <v>Howard Sims</v>
      </c>
      <c r="O3726" t="str">
        <f>VLOOKUP(E3726,[1]!Customer_Data[#Data],2,0)</f>
        <v>Chris Chapman</v>
      </c>
      <c r="P3726" s="15">
        <f t="shared" si="348"/>
        <v>4</v>
      </c>
      <c r="Q3726">
        <f t="shared" si="349"/>
        <v>10</v>
      </c>
      <c r="R3726">
        <f t="shared" si="350"/>
        <v>2020</v>
      </c>
    </row>
    <row r="3727" spans="1:18" x14ac:dyDescent="0.25">
      <c r="A3727" s="4" t="s">
        <v>4741</v>
      </c>
      <c r="B3727" s="4" t="s">
        <v>605</v>
      </c>
      <c r="C3727" s="4" t="s">
        <v>302</v>
      </c>
      <c r="D3727" s="4" t="s">
        <v>413</v>
      </c>
      <c r="E3727" s="4" t="s">
        <v>1902</v>
      </c>
      <c r="F3727" s="5">
        <v>43949</v>
      </c>
      <c r="G3727" s="4">
        <v>2</v>
      </c>
      <c r="H3727" s="11">
        <f>VLOOKUP(B3727,[1]!Product_Data[#Data],4,0)</f>
        <v>913</v>
      </c>
      <c r="I3727" s="11">
        <f>VLOOKUP(B3727,[1]!Product_Data[#Data],3,0)</f>
        <v>584</v>
      </c>
      <c r="J3727" s="11">
        <f t="shared" si="351"/>
        <v>1168</v>
      </c>
      <c r="K3727" s="11">
        <f t="shared" si="352"/>
        <v>1826</v>
      </c>
      <c r="L3727" s="11">
        <f t="shared" si="353"/>
        <v>658</v>
      </c>
      <c r="M3727" t="str">
        <f>VLOOKUP(C3727,[1]!Location_Data[#Data],2,0)</f>
        <v>Santa Rosa</v>
      </c>
      <c r="N3727" t="str">
        <f>VLOOKUP(D3727,[1]!Salespeople_Data[#Data],2,0)</f>
        <v>Kenneth Bradley</v>
      </c>
      <c r="O3727" t="str">
        <f>VLOOKUP(E3727,[1]!Customer_Data[#Data],2,0)</f>
        <v>Jeffrey Gibson</v>
      </c>
      <c r="P3727" s="15">
        <f t="shared" si="348"/>
        <v>3</v>
      </c>
      <c r="Q3727">
        <f t="shared" si="349"/>
        <v>4</v>
      </c>
      <c r="R3727">
        <f t="shared" si="350"/>
        <v>2020</v>
      </c>
    </row>
    <row r="3728" spans="1:18" x14ac:dyDescent="0.25">
      <c r="A3728" s="2" t="s">
        <v>4742</v>
      </c>
      <c r="B3728" s="2" t="s">
        <v>144</v>
      </c>
      <c r="C3728" s="2" t="s">
        <v>731</v>
      </c>
      <c r="D3728" s="2" t="s">
        <v>159</v>
      </c>
      <c r="E3728" s="2" t="s">
        <v>1856</v>
      </c>
      <c r="F3728" s="3">
        <v>44148</v>
      </c>
      <c r="G3728" s="2">
        <v>2</v>
      </c>
      <c r="H3728" s="11">
        <f>VLOOKUP(B3728,[1]!Product_Data[#Data],4,0)</f>
        <v>2410</v>
      </c>
      <c r="I3728" s="11">
        <f>VLOOKUP(B3728,[1]!Product_Data[#Data],3,0)</f>
        <v>1518</v>
      </c>
      <c r="J3728" s="11">
        <f t="shared" si="351"/>
        <v>3036</v>
      </c>
      <c r="K3728" s="11">
        <f t="shared" si="352"/>
        <v>4820</v>
      </c>
      <c r="L3728" s="11">
        <f t="shared" si="353"/>
        <v>1784</v>
      </c>
      <c r="M3728" t="str">
        <f>VLOOKUP(C3728,[1]!Location_Data[#Data],2,0)</f>
        <v>Costa Mesa</v>
      </c>
      <c r="N3728" t="str">
        <f>VLOOKUP(D3728,[1]!Salespeople_Data[#Data],2,0)</f>
        <v>Bobby Russell</v>
      </c>
      <c r="O3728" t="str">
        <f>VLOOKUP(E3728,[1]!Customer_Data[#Data],2,0)</f>
        <v>Christopher Johnston</v>
      </c>
      <c r="P3728" s="15">
        <f t="shared" si="348"/>
        <v>6</v>
      </c>
      <c r="Q3728">
        <f t="shared" si="349"/>
        <v>11</v>
      </c>
      <c r="R3728">
        <f t="shared" si="350"/>
        <v>2020</v>
      </c>
    </row>
    <row r="3729" spans="1:18" x14ac:dyDescent="0.25">
      <c r="A3729" s="4" t="s">
        <v>4743</v>
      </c>
      <c r="B3729" s="4" t="s">
        <v>311</v>
      </c>
      <c r="C3729" s="4" t="s">
        <v>100</v>
      </c>
      <c r="D3729" s="4" t="s">
        <v>116</v>
      </c>
      <c r="E3729" s="4" t="s">
        <v>299</v>
      </c>
      <c r="F3729" s="5">
        <v>43842</v>
      </c>
      <c r="G3729" s="4">
        <v>4</v>
      </c>
      <c r="H3729" s="11">
        <f>VLOOKUP(B3729,[1]!Product_Data[#Data],4,0)</f>
        <v>1743</v>
      </c>
      <c r="I3729" s="11">
        <f>VLOOKUP(B3729,[1]!Product_Data[#Data],3,0)</f>
        <v>872</v>
      </c>
      <c r="J3729" s="11">
        <f t="shared" si="351"/>
        <v>3488</v>
      </c>
      <c r="K3729" s="11">
        <f t="shared" si="352"/>
        <v>6972</v>
      </c>
      <c r="L3729" s="11">
        <f t="shared" si="353"/>
        <v>3484</v>
      </c>
      <c r="M3729" t="str">
        <f>VLOOKUP(C3729,[1]!Location_Data[#Data],2,0)</f>
        <v>Victorville</v>
      </c>
      <c r="N3729" t="str">
        <f>VLOOKUP(D3729,[1]!Salespeople_Data[#Data],2,0)</f>
        <v>Roger Ramos</v>
      </c>
      <c r="O3729" t="str">
        <f>VLOOKUP(E3729,[1]!Customer_Data[#Data],2,0)</f>
        <v>Kenneth Ryan</v>
      </c>
      <c r="P3729" s="15">
        <f t="shared" si="348"/>
        <v>1</v>
      </c>
      <c r="Q3729">
        <f t="shared" si="349"/>
        <v>1</v>
      </c>
      <c r="R3729">
        <f t="shared" si="350"/>
        <v>2020</v>
      </c>
    </row>
    <row r="3730" spans="1:18" x14ac:dyDescent="0.25">
      <c r="A3730" s="2" t="s">
        <v>4744</v>
      </c>
      <c r="B3730" s="2" t="s">
        <v>668</v>
      </c>
      <c r="C3730" s="2" t="s">
        <v>355</v>
      </c>
      <c r="D3730" s="2" t="s">
        <v>10</v>
      </c>
      <c r="E3730" s="2" t="s">
        <v>1880</v>
      </c>
      <c r="F3730" s="3">
        <v>44163</v>
      </c>
      <c r="G3730" s="2">
        <v>1</v>
      </c>
      <c r="H3730" s="11">
        <f>VLOOKUP(B3730,[1]!Product_Data[#Data],4,0)</f>
        <v>181</v>
      </c>
      <c r="I3730" s="11">
        <f>VLOOKUP(B3730,[1]!Product_Data[#Data],3,0)</f>
        <v>130</v>
      </c>
      <c r="J3730" s="11">
        <f t="shared" si="351"/>
        <v>130</v>
      </c>
      <c r="K3730" s="11">
        <f t="shared" si="352"/>
        <v>181</v>
      </c>
      <c r="L3730" s="11">
        <f t="shared" si="353"/>
        <v>51</v>
      </c>
      <c r="M3730" t="str">
        <f>VLOOKUP(C3730,[1]!Location_Data[#Data],2,0)</f>
        <v>Burbank</v>
      </c>
      <c r="N3730" t="str">
        <f>VLOOKUP(D3730,[1]!Salespeople_Data[#Data],2,0)</f>
        <v>Justin Lynch</v>
      </c>
      <c r="O3730" t="str">
        <f>VLOOKUP(E3730,[1]!Customer_Data[#Data],2,0)</f>
        <v>Eugene Brooks</v>
      </c>
      <c r="P3730" s="15">
        <f t="shared" si="348"/>
        <v>7</v>
      </c>
      <c r="Q3730">
        <f t="shared" si="349"/>
        <v>11</v>
      </c>
      <c r="R3730">
        <f t="shared" si="350"/>
        <v>2020</v>
      </c>
    </row>
    <row r="3731" spans="1:18" x14ac:dyDescent="0.25">
      <c r="A3731" s="4" t="s">
        <v>4745</v>
      </c>
      <c r="B3731" s="4" t="s">
        <v>61</v>
      </c>
      <c r="C3731" s="4" t="s">
        <v>190</v>
      </c>
      <c r="D3731" s="4" t="s">
        <v>106</v>
      </c>
      <c r="E3731" s="4" t="s">
        <v>1192</v>
      </c>
      <c r="F3731" s="5">
        <v>43988</v>
      </c>
      <c r="G3731" s="4">
        <v>4</v>
      </c>
      <c r="H3731" s="11">
        <f>VLOOKUP(B3731,[1]!Product_Data[#Data],4,0)</f>
        <v>1889</v>
      </c>
      <c r="I3731" s="11">
        <f>VLOOKUP(B3731,[1]!Product_Data[#Data],3,0)</f>
        <v>945</v>
      </c>
      <c r="J3731" s="11">
        <f t="shared" si="351"/>
        <v>3780</v>
      </c>
      <c r="K3731" s="11">
        <f t="shared" si="352"/>
        <v>7556</v>
      </c>
      <c r="L3731" s="11">
        <f t="shared" si="353"/>
        <v>3776</v>
      </c>
      <c r="M3731" t="str">
        <f>VLOOKUP(C3731,[1]!Location_Data[#Data],2,0)</f>
        <v>Oakland</v>
      </c>
      <c r="N3731" t="str">
        <f>VLOOKUP(D3731,[1]!Salespeople_Data[#Data],2,0)</f>
        <v>Patrick Ruiz</v>
      </c>
      <c r="O3731" t="str">
        <f>VLOOKUP(E3731,[1]!Customer_Data[#Data],2,0)</f>
        <v>Jimmy Harper</v>
      </c>
      <c r="P3731" s="15">
        <f t="shared" si="348"/>
        <v>7</v>
      </c>
      <c r="Q3731">
        <f t="shared" si="349"/>
        <v>6</v>
      </c>
      <c r="R3731">
        <f t="shared" si="350"/>
        <v>2020</v>
      </c>
    </row>
    <row r="3732" spans="1:18" x14ac:dyDescent="0.25">
      <c r="A3732" s="2" t="s">
        <v>4746</v>
      </c>
      <c r="B3732" s="2" t="s">
        <v>8</v>
      </c>
      <c r="C3732" s="2" t="s">
        <v>90</v>
      </c>
      <c r="D3732" s="2" t="s">
        <v>257</v>
      </c>
      <c r="E3732" s="2" t="s">
        <v>1551</v>
      </c>
      <c r="F3732" s="3">
        <v>43963</v>
      </c>
      <c r="G3732" s="2">
        <v>1</v>
      </c>
      <c r="H3732" s="11">
        <f>VLOOKUP(B3732,[1]!Product_Data[#Data],4,0)</f>
        <v>1522</v>
      </c>
      <c r="I3732" s="11">
        <f>VLOOKUP(B3732,[1]!Product_Data[#Data],3,0)</f>
        <v>791</v>
      </c>
      <c r="J3732" s="11">
        <f t="shared" si="351"/>
        <v>791</v>
      </c>
      <c r="K3732" s="11">
        <f t="shared" si="352"/>
        <v>1522</v>
      </c>
      <c r="L3732" s="11">
        <f t="shared" si="353"/>
        <v>731</v>
      </c>
      <c r="M3732" t="str">
        <f>VLOOKUP(C3732,[1]!Location_Data[#Data],2,0)</f>
        <v>Irvine</v>
      </c>
      <c r="N3732" t="str">
        <f>VLOOKUP(D3732,[1]!Salespeople_Data[#Data],2,0)</f>
        <v>Jerry Perry</v>
      </c>
      <c r="O3732" t="str">
        <f>VLOOKUP(E3732,[1]!Customer_Data[#Data],2,0)</f>
        <v>Charles Shaw</v>
      </c>
      <c r="P3732" s="15">
        <f t="shared" si="348"/>
        <v>3</v>
      </c>
      <c r="Q3732">
        <f t="shared" si="349"/>
        <v>5</v>
      </c>
      <c r="R3732">
        <f t="shared" si="350"/>
        <v>2020</v>
      </c>
    </row>
    <row r="3733" spans="1:18" x14ac:dyDescent="0.25">
      <c r="A3733" s="4" t="s">
        <v>4747</v>
      </c>
      <c r="B3733" s="4" t="s">
        <v>389</v>
      </c>
      <c r="C3733" s="4" t="s">
        <v>34</v>
      </c>
      <c r="D3733" s="4" t="s">
        <v>257</v>
      </c>
      <c r="E3733" s="4" t="s">
        <v>2282</v>
      </c>
      <c r="F3733" s="5">
        <v>43907</v>
      </c>
      <c r="G3733" s="4">
        <v>2</v>
      </c>
      <c r="H3733" s="11">
        <f>VLOOKUP(B3733,[1]!Product_Data[#Data],4,0)</f>
        <v>1367</v>
      </c>
      <c r="I3733" s="11">
        <f>VLOOKUP(B3733,[1]!Product_Data[#Data],3,0)</f>
        <v>984</v>
      </c>
      <c r="J3733" s="11">
        <f t="shared" si="351"/>
        <v>1968</v>
      </c>
      <c r="K3733" s="11">
        <f t="shared" si="352"/>
        <v>2734</v>
      </c>
      <c r="L3733" s="11">
        <f t="shared" si="353"/>
        <v>766</v>
      </c>
      <c r="M3733" t="str">
        <f>VLOOKUP(C3733,[1]!Location_Data[#Data],2,0)</f>
        <v>Inglewood</v>
      </c>
      <c r="N3733" t="str">
        <f>VLOOKUP(D3733,[1]!Salespeople_Data[#Data],2,0)</f>
        <v>Jerry Perry</v>
      </c>
      <c r="O3733" t="str">
        <f>VLOOKUP(E3733,[1]!Customer_Data[#Data],2,0)</f>
        <v>Shawn Torres</v>
      </c>
      <c r="P3733" s="15">
        <f t="shared" si="348"/>
        <v>3</v>
      </c>
      <c r="Q3733">
        <f t="shared" si="349"/>
        <v>3</v>
      </c>
      <c r="R3733">
        <f t="shared" si="350"/>
        <v>2020</v>
      </c>
    </row>
    <row r="3734" spans="1:18" x14ac:dyDescent="0.25">
      <c r="A3734" s="2" t="s">
        <v>4748</v>
      </c>
      <c r="B3734" s="2" t="s">
        <v>69</v>
      </c>
      <c r="C3734" s="2" t="s">
        <v>220</v>
      </c>
      <c r="D3734" s="2" t="s">
        <v>53</v>
      </c>
      <c r="E3734" s="2" t="s">
        <v>823</v>
      </c>
      <c r="F3734" s="3">
        <v>43984</v>
      </c>
      <c r="G3734" s="2">
        <v>1</v>
      </c>
      <c r="H3734" s="11">
        <f>VLOOKUP(B3734,[1]!Product_Data[#Data],4,0)</f>
        <v>1351</v>
      </c>
      <c r="I3734" s="11">
        <f>VLOOKUP(B3734,[1]!Product_Data[#Data],3,0)</f>
        <v>1108</v>
      </c>
      <c r="J3734" s="11">
        <f t="shared" si="351"/>
        <v>1108</v>
      </c>
      <c r="K3734" s="11">
        <f t="shared" si="352"/>
        <v>1351</v>
      </c>
      <c r="L3734" s="11">
        <f t="shared" si="353"/>
        <v>243</v>
      </c>
      <c r="M3734" t="str">
        <f>VLOOKUP(C3734,[1]!Location_Data[#Data],2,0)</f>
        <v>Modesto</v>
      </c>
      <c r="N3734" t="str">
        <f>VLOOKUP(D3734,[1]!Salespeople_Data[#Data],2,0)</f>
        <v>Scott Mason</v>
      </c>
      <c r="O3734" t="str">
        <f>VLOOKUP(E3734,[1]!Customer_Data[#Data],2,0)</f>
        <v>Harold Turner</v>
      </c>
      <c r="P3734" s="15">
        <f t="shared" si="348"/>
        <v>3</v>
      </c>
      <c r="Q3734">
        <f t="shared" si="349"/>
        <v>6</v>
      </c>
      <c r="R3734">
        <f t="shared" si="350"/>
        <v>2020</v>
      </c>
    </row>
    <row r="3735" spans="1:18" x14ac:dyDescent="0.25">
      <c r="A3735" s="4" t="s">
        <v>4749</v>
      </c>
      <c r="B3735" s="4" t="s">
        <v>440</v>
      </c>
      <c r="C3735" s="4" t="s">
        <v>242</v>
      </c>
      <c r="D3735" s="4" t="s">
        <v>71</v>
      </c>
      <c r="E3735" s="4" t="s">
        <v>2212</v>
      </c>
      <c r="F3735" s="5">
        <v>43903</v>
      </c>
      <c r="G3735" s="4">
        <v>4</v>
      </c>
      <c r="H3735" s="11">
        <f>VLOOKUP(B3735,[1]!Product_Data[#Data],4,0)</f>
        <v>800</v>
      </c>
      <c r="I3735" s="11">
        <f>VLOOKUP(B3735,[1]!Product_Data[#Data],3,0)</f>
        <v>536</v>
      </c>
      <c r="J3735" s="11">
        <f t="shared" si="351"/>
        <v>2144</v>
      </c>
      <c r="K3735" s="11">
        <f t="shared" si="352"/>
        <v>3200</v>
      </c>
      <c r="L3735" s="11">
        <f t="shared" si="353"/>
        <v>1056</v>
      </c>
      <c r="M3735" t="str">
        <f>VLOOKUP(C3735,[1]!Location_Data[#Data],2,0)</f>
        <v>Downey</v>
      </c>
      <c r="N3735" t="str">
        <f>VLOOKUP(D3735,[1]!Salespeople_Data[#Data],2,0)</f>
        <v>Gary Rodriguez</v>
      </c>
      <c r="O3735" t="str">
        <f>VLOOKUP(E3735,[1]!Customer_Data[#Data],2,0)</f>
        <v>Justin Rodriguez</v>
      </c>
      <c r="P3735" s="15">
        <f t="shared" si="348"/>
        <v>6</v>
      </c>
      <c r="Q3735">
        <f t="shared" si="349"/>
        <v>3</v>
      </c>
      <c r="R3735">
        <f t="shared" si="350"/>
        <v>2020</v>
      </c>
    </row>
    <row r="3736" spans="1:18" x14ac:dyDescent="0.25">
      <c r="A3736" s="2" t="s">
        <v>4750</v>
      </c>
      <c r="B3736" s="2" t="s">
        <v>348</v>
      </c>
      <c r="C3736" s="2" t="s">
        <v>105</v>
      </c>
      <c r="D3736" s="2" t="s">
        <v>345</v>
      </c>
      <c r="E3736" s="2" t="s">
        <v>1499</v>
      </c>
      <c r="F3736" s="3">
        <v>44180</v>
      </c>
      <c r="G3736" s="2">
        <v>3</v>
      </c>
      <c r="H3736" s="11">
        <f>VLOOKUP(B3736,[1]!Product_Data[#Data],4,0)</f>
        <v>603</v>
      </c>
      <c r="I3736" s="11">
        <f>VLOOKUP(B3736,[1]!Product_Data[#Data],3,0)</f>
        <v>416</v>
      </c>
      <c r="J3736" s="11">
        <f t="shared" si="351"/>
        <v>1248</v>
      </c>
      <c r="K3736" s="11">
        <f t="shared" si="352"/>
        <v>1809</v>
      </c>
      <c r="L3736" s="11">
        <f t="shared" si="353"/>
        <v>561</v>
      </c>
      <c r="M3736" t="str">
        <f>VLOOKUP(C3736,[1]!Location_Data[#Data],2,0)</f>
        <v>Daly City</v>
      </c>
      <c r="N3736" t="str">
        <f>VLOOKUP(D3736,[1]!Salespeople_Data[#Data],2,0)</f>
        <v>Larry Marshall</v>
      </c>
      <c r="O3736" t="str">
        <f>VLOOKUP(E3736,[1]!Customer_Data[#Data],2,0)</f>
        <v>Daniel Perry</v>
      </c>
      <c r="P3736" s="15">
        <f t="shared" si="348"/>
        <v>3</v>
      </c>
      <c r="Q3736">
        <f t="shared" si="349"/>
        <v>12</v>
      </c>
      <c r="R3736">
        <f t="shared" si="350"/>
        <v>2020</v>
      </c>
    </row>
    <row r="3737" spans="1:18" x14ac:dyDescent="0.25">
      <c r="A3737" s="4" t="s">
        <v>4751</v>
      </c>
      <c r="B3737" s="4" t="s">
        <v>537</v>
      </c>
      <c r="C3737" s="4" t="s">
        <v>224</v>
      </c>
      <c r="D3737" s="4" t="s">
        <v>10</v>
      </c>
      <c r="E3737" s="4" t="s">
        <v>1083</v>
      </c>
      <c r="F3737" s="5">
        <v>43905</v>
      </c>
      <c r="G3737" s="4">
        <v>2</v>
      </c>
      <c r="H3737" s="11">
        <f>VLOOKUP(B3737,[1]!Product_Data[#Data],4,0)</f>
        <v>556</v>
      </c>
      <c r="I3737" s="11">
        <f>VLOOKUP(B3737,[1]!Product_Data[#Data],3,0)</f>
        <v>395</v>
      </c>
      <c r="J3737" s="11">
        <f t="shared" si="351"/>
        <v>790</v>
      </c>
      <c r="K3737" s="11">
        <f t="shared" si="352"/>
        <v>1112</v>
      </c>
      <c r="L3737" s="11">
        <f t="shared" si="353"/>
        <v>322</v>
      </c>
      <c r="M3737" t="str">
        <f>VLOOKUP(C3737,[1]!Location_Data[#Data],2,0)</f>
        <v>Huntington Beach</v>
      </c>
      <c r="N3737" t="str">
        <f>VLOOKUP(D3737,[1]!Salespeople_Data[#Data],2,0)</f>
        <v>Justin Lynch</v>
      </c>
      <c r="O3737" t="str">
        <f>VLOOKUP(E3737,[1]!Customer_Data[#Data],2,0)</f>
        <v>Carl Nguyen</v>
      </c>
      <c r="P3737" s="15">
        <f t="shared" si="348"/>
        <v>1</v>
      </c>
      <c r="Q3737">
        <f t="shared" si="349"/>
        <v>3</v>
      </c>
      <c r="R3737">
        <f t="shared" si="350"/>
        <v>2020</v>
      </c>
    </row>
    <row r="3738" spans="1:18" x14ac:dyDescent="0.25">
      <c r="A3738" s="2" t="s">
        <v>4752</v>
      </c>
      <c r="B3738" s="2" t="s">
        <v>569</v>
      </c>
      <c r="C3738" s="2" t="s">
        <v>105</v>
      </c>
      <c r="D3738" s="2" t="s">
        <v>63</v>
      </c>
      <c r="E3738" s="2" t="s">
        <v>910</v>
      </c>
      <c r="F3738" s="3">
        <v>44131</v>
      </c>
      <c r="G3738" s="2">
        <v>3</v>
      </c>
      <c r="H3738" s="11">
        <f>VLOOKUP(B3738,[1]!Product_Data[#Data],4,0)</f>
        <v>1178</v>
      </c>
      <c r="I3738" s="11">
        <f>VLOOKUP(B3738,[1]!Product_Data[#Data],3,0)</f>
        <v>683</v>
      </c>
      <c r="J3738" s="11">
        <f t="shared" si="351"/>
        <v>2049</v>
      </c>
      <c r="K3738" s="11">
        <f t="shared" si="352"/>
        <v>3534</v>
      </c>
      <c r="L3738" s="11">
        <f t="shared" si="353"/>
        <v>1485</v>
      </c>
      <c r="M3738" t="str">
        <f>VLOOKUP(C3738,[1]!Location_Data[#Data],2,0)</f>
        <v>Daly City</v>
      </c>
      <c r="N3738" t="str">
        <f>VLOOKUP(D3738,[1]!Salespeople_Data[#Data],2,0)</f>
        <v>Jeremy Mendoza</v>
      </c>
      <c r="O3738" t="str">
        <f>VLOOKUP(E3738,[1]!Customer_Data[#Data],2,0)</f>
        <v>Ralph Willis</v>
      </c>
      <c r="P3738" s="15">
        <f t="shared" si="348"/>
        <v>3</v>
      </c>
      <c r="Q3738">
        <f t="shared" si="349"/>
        <v>10</v>
      </c>
      <c r="R3738">
        <f t="shared" si="350"/>
        <v>2020</v>
      </c>
    </row>
    <row r="3739" spans="1:18" x14ac:dyDescent="0.25">
      <c r="A3739" s="4" t="s">
        <v>4753</v>
      </c>
      <c r="B3739" s="4" t="s">
        <v>440</v>
      </c>
      <c r="C3739" s="4" t="s">
        <v>392</v>
      </c>
      <c r="D3739" s="4" t="s">
        <v>35</v>
      </c>
      <c r="E3739" s="4" t="s">
        <v>3062</v>
      </c>
      <c r="F3739" s="5">
        <v>43912</v>
      </c>
      <c r="G3739" s="4">
        <v>4</v>
      </c>
      <c r="H3739" s="11">
        <f>VLOOKUP(B3739,[1]!Product_Data[#Data],4,0)</f>
        <v>800</v>
      </c>
      <c r="I3739" s="11">
        <f>VLOOKUP(B3739,[1]!Product_Data[#Data],3,0)</f>
        <v>536</v>
      </c>
      <c r="J3739" s="11">
        <f t="shared" si="351"/>
        <v>2144</v>
      </c>
      <c r="K3739" s="11">
        <f t="shared" si="352"/>
        <v>3200</v>
      </c>
      <c r="L3739" s="11">
        <f t="shared" si="353"/>
        <v>1056</v>
      </c>
      <c r="M3739" t="str">
        <f>VLOOKUP(C3739,[1]!Location_Data[#Data],2,0)</f>
        <v>Visalia</v>
      </c>
      <c r="N3739" t="str">
        <f>VLOOKUP(D3739,[1]!Salespeople_Data[#Data],2,0)</f>
        <v>Charles Harper</v>
      </c>
      <c r="O3739" t="str">
        <f>VLOOKUP(E3739,[1]!Customer_Data[#Data],2,0)</f>
        <v>Jeremy Jenkins</v>
      </c>
      <c r="P3739" s="15">
        <f t="shared" si="348"/>
        <v>1</v>
      </c>
      <c r="Q3739">
        <f t="shared" si="349"/>
        <v>3</v>
      </c>
      <c r="R3739">
        <f t="shared" si="350"/>
        <v>2020</v>
      </c>
    </row>
    <row r="3740" spans="1:18" x14ac:dyDescent="0.25">
      <c r="A3740" s="2" t="s">
        <v>4754</v>
      </c>
      <c r="B3740" s="2" t="s">
        <v>252</v>
      </c>
      <c r="C3740" s="2" t="s">
        <v>90</v>
      </c>
      <c r="D3740" s="2" t="s">
        <v>264</v>
      </c>
      <c r="E3740" s="2" t="s">
        <v>699</v>
      </c>
      <c r="F3740" s="3">
        <v>43833</v>
      </c>
      <c r="G3740" s="2">
        <v>1</v>
      </c>
      <c r="H3740" s="11">
        <f>VLOOKUP(B3740,[1]!Product_Data[#Data],4,0)</f>
        <v>1899</v>
      </c>
      <c r="I3740" s="11">
        <f>VLOOKUP(B3740,[1]!Product_Data[#Data],3,0)</f>
        <v>1044</v>
      </c>
      <c r="J3740" s="11">
        <f t="shared" si="351"/>
        <v>1044</v>
      </c>
      <c r="K3740" s="11">
        <f t="shared" si="352"/>
        <v>1899</v>
      </c>
      <c r="L3740" s="11">
        <f t="shared" si="353"/>
        <v>855</v>
      </c>
      <c r="M3740" t="str">
        <f>VLOOKUP(C3740,[1]!Location_Data[#Data],2,0)</f>
        <v>Irvine</v>
      </c>
      <c r="N3740" t="str">
        <f>VLOOKUP(D3740,[1]!Salespeople_Data[#Data],2,0)</f>
        <v>Ernest Wheeler</v>
      </c>
      <c r="O3740" t="str">
        <f>VLOOKUP(E3740,[1]!Customer_Data[#Data],2,0)</f>
        <v>Juan Harvey</v>
      </c>
      <c r="P3740" s="15">
        <f t="shared" si="348"/>
        <v>6</v>
      </c>
      <c r="Q3740">
        <f t="shared" si="349"/>
        <v>1</v>
      </c>
      <c r="R3740">
        <f t="shared" si="350"/>
        <v>2020</v>
      </c>
    </row>
    <row r="3741" spans="1:18" x14ac:dyDescent="0.25">
      <c r="A3741" s="4" t="s">
        <v>4755</v>
      </c>
      <c r="B3741" s="4" t="s">
        <v>132</v>
      </c>
      <c r="C3741" s="4" t="s">
        <v>110</v>
      </c>
      <c r="D3741" s="4" t="s">
        <v>298</v>
      </c>
      <c r="E3741" s="4" t="s">
        <v>233</v>
      </c>
      <c r="F3741" s="5">
        <v>44132</v>
      </c>
      <c r="G3741" s="4">
        <v>1</v>
      </c>
      <c r="H3741" s="11">
        <f>VLOOKUP(B3741,[1]!Product_Data[#Data],4,0)</f>
        <v>2091</v>
      </c>
      <c r="I3741" s="11">
        <f>VLOOKUP(B3741,[1]!Product_Data[#Data],3,0)</f>
        <v>1485</v>
      </c>
      <c r="J3741" s="11">
        <f t="shared" si="351"/>
        <v>1485</v>
      </c>
      <c r="K3741" s="11">
        <f t="shared" si="352"/>
        <v>2091</v>
      </c>
      <c r="L3741" s="11">
        <f t="shared" si="353"/>
        <v>606</v>
      </c>
      <c r="M3741" t="str">
        <f>VLOOKUP(C3741,[1]!Location_Data[#Data],2,0)</f>
        <v>Richmond</v>
      </c>
      <c r="N3741" t="str">
        <f>VLOOKUP(D3741,[1]!Salespeople_Data[#Data],2,0)</f>
        <v>Kenneth Fields</v>
      </c>
      <c r="O3741" t="str">
        <f>VLOOKUP(E3741,[1]!Customer_Data[#Data],2,0)</f>
        <v>Ralph Nichols</v>
      </c>
      <c r="P3741" s="15">
        <f t="shared" si="348"/>
        <v>4</v>
      </c>
      <c r="Q3741">
        <f t="shared" si="349"/>
        <v>10</v>
      </c>
      <c r="R3741">
        <f t="shared" si="350"/>
        <v>2020</v>
      </c>
    </row>
    <row r="3742" spans="1:18" x14ac:dyDescent="0.25">
      <c r="A3742" s="2" t="s">
        <v>4756</v>
      </c>
      <c r="B3742" s="2" t="s">
        <v>28</v>
      </c>
      <c r="C3742" s="2" t="s">
        <v>52</v>
      </c>
      <c r="D3742" s="2" t="s">
        <v>136</v>
      </c>
      <c r="E3742" s="2" t="s">
        <v>1674</v>
      </c>
      <c r="F3742" s="3">
        <v>43847</v>
      </c>
      <c r="G3742" s="2">
        <v>1</v>
      </c>
      <c r="H3742" s="11">
        <f>VLOOKUP(B3742,[1]!Product_Data[#Data],4,0)</f>
        <v>684</v>
      </c>
      <c r="I3742" s="11">
        <f>VLOOKUP(B3742,[1]!Product_Data[#Data],3,0)</f>
        <v>561</v>
      </c>
      <c r="J3742" s="11">
        <f t="shared" si="351"/>
        <v>561</v>
      </c>
      <c r="K3742" s="11">
        <f t="shared" si="352"/>
        <v>684</v>
      </c>
      <c r="L3742" s="11">
        <f t="shared" si="353"/>
        <v>123</v>
      </c>
      <c r="M3742" t="str">
        <f>VLOOKUP(C3742,[1]!Location_Data[#Data],2,0)</f>
        <v>Pasadena</v>
      </c>
      <c r="N3742" t="str">
        <f>VLOOKUP(D3742,[1]!Salespeople_Data[#Data],2,0)</f>
        <v>Clarence Fox</v>
      </c>
      <c r="O3742" t="str">
        <f>VLOOKUP(E3742,[1]!Customer_Data[#Data],2,0)</f>
        <v>Gary Pierce</v>
      </c>
      <c r="P3742" s="15">
        <f t="shared" si="348"/>
        <v>6</v>
      </c>
      <c r="Q3742">
        <f t="shared" si="349"/>
        <v>1</v>
      </c>
      <c r="R3742">
        <f t="shared" si="350"/>
        <v>2020</v>
      </c>
    </row>
    <row r="3743" spans="1:18" x14ac:dyDescent="0.25">
      <c r="A3743" s="4" t="s">
        <v>4757</v>
      </c>
      <c r="B3743" s="4" t="s">
        <v>395</v>
      </c>
      <c r="C3743" s="4" t="s">
        <v>24</v>
      </c>
      <c r="D3743" s="4" t="s">
        <v>264</v>
      </c>
      <c r="E3743" s="4" t="s">
        <v>2030</v>
      </c>
      <c r="F3743" s="5">
        <v>44113</v>
      </c>
      <c r="G3743" s="4">
        <v>1</v>
      </c>
      <c r="H3743" s="11">
        <f>VLOOKUP(B3743,[1]!Product_Data[#Data],4,0)</f>
        <v>2257</v>
      </c>
      <c r="I3743" s="11">
        <f>VLOOKUP(B3743,[1]!Product_Data[#Data],3,0)</f>
        <v>1535</v>
      </c>
      <c r="J3743" s="11">
        <f t="shared" si="351"/>
        <v>1535</v>
      </c>
      <c r="K3743" s="11">
        <f t="shared" si="352"/>
        <v>2257</v>
      </c>
      <c r="L3743" s="11">
        <f t="shared" si="353"/>
        <v>722</v>
      </c>
      <c r="M3743" t="str">
        <f>VLOOKUP(C3743,[1]!Location_Data[#Data],2,0)</f>
        <v>Lancaster</v>
      </c>
      <c r="N3743" t="str">
        <f>VLOOKUP(D3743,[1]!Salespeople_Data[#Data],2,0)</f>
        <v>Ernest Wheeler</v>
      </c>
      <c r="O3743" t="str">
        <f>VLOOKUP(E3743,[1]!Customer_Data[#Data],2,0)</f>
        <v>Adam Mcdonald</v>
      </c>
      <c r="P3743" s="15">
        <f t="shared" si="348"/>
        <v>6</v>
      </c>
      <c r="Q3743">
        <f t="shared" si="349"/>
        <v>10</v>
      </c>
      <c r="R3743">
        <f t="shared" si="350"/>
        <v>2020</v>
      </c>
    </row>
    <row r="3744" spans="1:18" x14ac:dyDescent="0.25">
      <c r="A3744" s="2" t="s">
        <v>4758</v>
      </c>
      <c r="B3744" s="2" t="s">
        <v>177</v>
      </c>
      <c r="C3744" s="2" t="s">
        <v>519</v>
      </c>
      <c r="D3744" s="2" t="s">
        <v>35</v>
      </c>
      <c r="E3744" s="2" t="s">
        <v>506</v>
      </c>
      <c r="F3744" s="3">
        <v>43835</v>
      </c>
      <c r="G3744" s="2">
        <v>1</v>
      </c>
      <c r="H3744" s="11">
        <f>VLOOKUP(B3744,[1]!Product_Data[#Data],4,0)</f>
        <v>2497</v>
      </c>
      <c r="I3744" s="11">
        <f>VLOOKUP(B3744,[1]!Product_Data[#Data],3,0)</f>
        <v>1473</v>
      </c>
      <c r="J3744" s="11">
        <f t="shared" si="351"/>
        <v>1473</v>
      </c>
      <c r="K3744" s="11">
        <f t="shared" si="352"/>
        <v>2497</v>
      </c>
      <c r="L3744" s="11">
        <f t="shared" si="353"/>
        <v>1024</v>
      </c>
      <c r="M3744" t="str">
        <f>VLOOKUP(C3744,[1]!Location_Data[#Data],2,0)</f>
        <v>Anaheim</v>
      </c>
      <c r="N3744" t="str">
        <f>VLOOKUP(D3744,[1]!Salespeople_Data[#Data],2,0)</f>
        <v>Charles Harper</v>
      </c>
      <c r="O3744" t="str">
        <f>VLOOKUP(E3744,[1]!Customer_Data[#Data],2,0)</f>
        <v>Ernest Fox</v>
      </c>
      <c r="P3744" s="15">
        <f t="shared" si="348"/>
        <v>1</v>
      </c>
      <c r="Q3744">
        <f t="shared" si="349"/>
        <v>1</v>
      </c>
      <c r="R3744">
        <f t="shared" si="350"/>
        <v>2020</v>
      </c>
    </row>
    <row r="3745" spans="1:18" x14ac:dyDescent="0.25">
      <c r="A3745" s="4" t="s">
        <v>4759</v>
      </c>
      <c r="B3745" s="4" t="s">
        <v>139</v>
      </c>
      <c r="C3745" s="4" t="s">
        <v>246</v>
      </c>
      <c r="D3745" s="4" t="s">
        <v>20</v>
      </c>
      <c r="E3745" s="4" t="s">
        <v>427</v>
      </c>
      <c r="F3745" s="5">
        <v>44108</v>
      </c>
      <c r="G3745" s="4">
        <v>3</v>
      </c>
      <c r="H3745" s="11">
        <f>VLOOKUP(B3745,[1]!Product_Data[#Data],4,0)</f>
        <v>817</v>
      </c>
      <c r="I3745" s="11">
        <f>VLOOKUP(B3745,[1]!Product_Data[#Data],3,0)</f>
        <v>409</v>
      </c>
      <c r="J3745" s="11">
        <f t="shared" si="351"/>
        <v>1227</v>
      </c>
      <c r="K3745" s="11">
        <f t="shared" si="352"/>
        <v>2451</v>
      </c>
      <c r="L3745" s="11">
        <f t="shared" si="353"/>
        <v>1224</v>
      </c>
      <c r="M3745" t="str">
        <f>VLOOKUP(C3745,[1]!Location_Data[#Data],2,0)</f>
        <v>San Francisco</v>
      </c>
      <c r="N3745" t="str">
        <f>VLOOKUP(D3745,[1]!Salespeople_Data[#Data],2,0)</f>
        <v>Joshua Cook</v>
      </c>
      <c r="O3745" t="str">
        <f>VLOOKUP(E3745,[1]!Customer_Data[#Data],2,0)</f>
        <v>Phillip Peters</v>
      </c>
      <c r="P3745" s="15">
        <f t="shared" si="348"/>
        <v>1</v>
      </c>
      <c r="Q3745">
        <f t="shared" si="349"/>
        <v>10</v>
      </c>
      <c r="R3745">
        <f t="shared" si="350"/>
        <v>2020</v>
      </c>
    </row>
    <row r="3746" spans="1:18" x14ac:dyDescent="0.25">
      <c r="A3746" s="2" t="s">
        <v>4760</v>
      </c>
      <c r="B3746" s="2" t="s">
        <v>61</v>
      </c>
      <c r="C3746" s="2" t="s">
        <v>29</v>
      </c>
      <c r="D3746" s="2" t="s">
        <v>308</v>
      </c>
      <c r="E3746" s="2" t="s">
        <v>2225</v>
      </c>
      <c r="F3746" s="3">
        <v>43856</v>
      </c>
      <c r="G3746" s="2">
        <v>3</v>
      </c>
      <c r="H3746" s="11">
        <f>VLOOKUP(B3746,[1]!Product_Data[#Data],4,0)</f>
        <v>1889</v>
      </c>
      <c r="I3746" s="11">
        <f>VLOOKUP(B3746,[1]!Product_Data[#Data],3,0)</f>
        <v>945</v>
      </c>
      <c r="J3746" s="11">
        <f t="shared" si="351"/>
        <v>2835</v>
      </c>
      <c r="K3746" s="11">
        <f t="shared" si="352"/>
        <v>5667</v>
      </c>
      <c r="L3746" s="11">
        <f t="shared" si="353"/>
        <v>2832</v>
      </c>
      <c r="M3746" t="str">
        <f>VLOOKUP(C3746,[1]!Location_Data[#Data],2,0)</f>
        <v>Santa Ana</v>
      </c>
      <c r="N3746" t="str">
        <f>VLOOKUP(D3746,[1]!Salespeople_Data[#Data],2,0)</f>
        <v>Fred Robertson</v>
      </c>
      <c r="O3746" t="str">
        <f>VLOOKUP(E3746,[1]!Customer_Data[#Data],2,0)</f>
        <v>Ronald George</v>
      </c>
      <c r="P3746" s="15">
        <f t="shared" si="348"/>
        <v>1</v>
      </c>
      <c r="Q3746">
        <f t="shared" si="349"/>
        <v>1</v>
      </c>
      <c r="R3746">
        <f t="shared" si="350"/>
        <v>2020</v>
      </c>
    </row>
    <row r="3747" spans="1:18" x14ac:dyDescent="0.25">
      <c r="A3747" s="4" t="s">
        <v>4761</v>
      </c>
      <c r="B3747" s="4" t="s">
        <v>703</v>
      </c>
      <c r="C3747" s="4" t="s">
        <v>204</v>
      </c>
      <c r="D3747" s="4" t="s">
        <v>216</v>
      </c>
      <c r="E3747" s="4" t="s">
        <v>2251</v>
      </c>
      <c r="F3747" s="5">
        <v>44186</v>
      </c>
      <c r="G3747" s="4">
        <v>1</v>
      </c>
      <c r="H3747" s="11">
        <f>VLOOKUP(B3747,[1]!Product_Data[#Data],4,0)</f>
        <v>530</v>
      </c>
      <c r="I3747" s="11">
        <f>VLOOKUP(B3747,[1]!Product_Data[#Data],3,0)</f>
        <v>435</v>
      </c>
      <c r="J3747" s="11">
        <f t="shared" si="351"/>
        <v>435</v>
      </c>
      <c r="K3747" s="11">
        <f t="shared" si="352"/>
        <v>530</v>
      </c>
      <c r="L3747" s="11">
        <f t="shared" si="353"/>
        <v>95</v>
      </c>
      <c r="M3747" t="str">
        <f>VLOOKUP(C3747,[1]!Location_Data[#Data],2,0)</f>
        <v>Corona</v>
      </c>
      <c r="N3747" t="str">
        <f>VLOOKUP(D3747,[1]!Salespeople_Data[#Data],2,0)</f>
        <v>Ernest Wagner</v>
      </c>
      <c r="O3747" t="str">
        <f>VLOOKUP(E3747,[1]!Customer_Data[#Data],2,0)</f>
        <v>Timothy Bowman</v>
      </c>
      <c r="P3747" s="15">
        <f t="shared" si="348"/>
        <v>2</v>
      </c>
      <c r="Q3747">
        <f t="shared" si="349"/>
        <v>12</v>
      </c>
      <c r="R3747">
        <f t="shared" si="350"/>
        <v>2020</v>
      </c>
    </row>
    <row r="3748" spans="1:18" x14ac:dyDescent="0.25">
      <c r="A3748" s="2" t="s">
        <v>4762</v>
      </c>
      <c r="B3748" s="2" t="s">
        <v>325</v>
      </c>
      <c r="C3748" s="2" t="s">
        <v>386</v>
      </c>
      <c r="D3748" s="2" t="s">
        <v>159</v>
      </c>
      <c r="E3748" s="2" t="s">
        <v>711</v>
      </c>
      <c r="F3748" s="3">
        <v>44157</v>
      </c>
      <c r="G3748" s="2">
        <v>1</v>
      </c>
      <c r="H3748" s="11">
        <f>VLOOKUP(B3748,[1]!Product_Data[#Data],4,0)</f>
        <v>1526</v>
      </c>
      <c r="I3748" s="11">
        <f>VLOOKUP(B3748,[1]!Product_Data[#Data],3,0)</f>
        <v>1251</v>
      </c>
      <c r="J3748" s="11">
        <f t="shared" si="351"/>
        <v>1251</v>
      </c>
      <c r="K3748" s="11">
        <f t="shared" si="352"/>
        <v>1526</v>
      </c>
      <c r="L3748" s="11">
        <f t="shared" si="353"/>
        <v>275</v>
      </c>
      <c r="M3748" t="str">
        <f>VLOOKUP(C3748,[1]!Location_Data[#Data],2,0)</f>
        <v>Carlsbad</v>
      </c>
      <c r="N3748" t="str">
        <f>VLOOKUP(D3748,[1]!Salespeople_Data[#Data],2,0)</f>
        <v>Bobby Russell</v>
      </c>
      <c r="O3748" t="str">
        <f>VLOOKUP(E3748,[1]!Customer_Data[#Data],2,0)</f>
        <v>Jerry Rogers</v>
      </c>
      <c r="P3748" s="15">
        <f t="shared" si="348"/>
        <v>1</v>
      </c>
      <c r="Q3748">
        <f t="shared" si="349"/>
        <v>11</v>
      </c>
      <c r="R3748">
        <f t="shared" si="350"/>
        <v>2020</v>
      </c>
    </row>
    <row r="3749" spans="1:18" x14ac:dyDescent="0.25">
      <c r="A3749" s="4" t="s">
        <v>4763</v>
      </c>
      <c r="B3749" s="4" t="s">
        <v>260</v>
      </c>
      <c r="C3749" s="4" t="s">
        <v>182</v>
      </c>
      <c r="D3749" s="4" t="s">
        <v>49</v>
      </c>
      <c r="E3749" s="4" t="s">
        <v>2263</v>
      </c>
      <c r="F3749" s="5">
        <v>44134</v>
      </c>
      <c r="G3749" s="4">
        <v>4</v>
      </c>
      <c r="H3749" s="11">
        <f>VLOOKUP(B3749,[1]!Product_Data[#Data],4,0)</f>
        <v>502</v>
      </c>
      <c r="I3749" s="11">
        <f>VLOOKUP(B3749,[1]!Product_Data[#Data],3,0)</f>
        <v>296</v>
      </c>
      <c r="J3749" s="11">
        <f t="shared" si="351"/>
        <v>1184</v>
      </c>
      <c r="K3749" s="11">
        <f t="shared" si="352"/>
        <v>2008</v>
      </c>
      <c r="L3749" s="11">
        <f t="shared" si="353"/>
        <v>824</v>
      </c>
      <c r="M3749" t="str">
        <f>VLOOKUP(C3749,[1]!Location_Data[#Data],2,0)</f>
        <v>Vallejo</v>
      </c>
      <c r="N3749" t="str">
        <f>VLOOKUP(D3749,[1]!Salespeople_Data[#Data],2,0)</f>
        <v>Walter Cook</v>
      </c>
      <c r="O3749" t="str">
        <f>VLOOKUP(E3749,[1]!Customer_Data[#Data],2,0)</f>
        <v>Jeffrey Carpenter</v>
      </c>
      <c r="P3749" s="15">
        <f t="shared" si="348"/>
        <v>6</v>
      </c>
      <c r="Q3749">
        <f t="shared" si="349"/>
        <v>10</v>
      </c>
      <c r="R3749">
        <f t="shared" si="350"/>
        <v>2020</v>
      </c>
    </row>
    <row r="3750" spans="1:18" x14ac:dyDescent="0.25">
      <c r="A3750" s="2" t="s">
        <v>4764</v>
      </c>
      <c r="B3750" s="2" t="s">
        <v>43</v>
      </c>
      <c r="C3750" s="2" t="s">
        <v>349</v>
      </c>
      <c r="D3750" s="2" t="s">
        <v>91</v>
      </c>
      <c r="E3750" s="2" t="s">
        <v>2500</v>
      </c>
      <c r="F3750" s="3">
        <v>44052</v>
      </c>
      <c r="G3750" s="2">
        <v>4</v>
      </c>
      <c r="H3750" s="11">
        <f>VLOOKUP(B3750,[1]!Product_Data[#Data],4,0)</f>
        <v>356</v>
      </c>
      <c r="I3750" s="11">
        <f>VLOOKUP(B3750,[1]!Product_Data[#Data],3,0)</f>
        <v>292</v>
      </c>
      <c r="J3750" s="11">
        <f t="shared" si="351"/>
        <v>1168</v>
      </c>
      <c r="K3750" s="11">
        <f t="shared" si="352"/>
        <v>1424</v>
      </c>
      <c r="L3750" s="11">
        <f t="shared" si="353"/>
        <v>256</v>
      </c>
      <c r="M3750" t="str">
        <f>VLOOKUP(C3750,[1]!Location_Data[#Data],2,0)</f>
        <v>Santa Clara</v>
      </c>
      <c r="N3750" t="str">
        <f>VLOOKUP(D3750,[1]!Salespeople_Data[#Data],2,0)</f>
        <v>Howard Gardner</v>
      </c>
      <c r="O3750" t="str">
        <f>VLOOKUP(E3750,[1]!Customer_Data[#Data],2,0)</f>
        <v>Philip Burton</v>
      </c>
      <c r="P3750" s="15">
        <f t="shared" si="348"/>
        <v>1</v>
      </c>
      <c r="Q3750">
        <f t="shared" si="349"/>
        <v>8</v>
      </c>
      <c r="R3750">
        <f t="shared" si="350"/>
        <v>2020</v>
      </c>
    </row>
    <row r="3751" spans="1:18" x14ac:dyDescent="0.25">
      <c r="A3751" s="4" t="s">
        <v>4765</v>
      </c>
      <c r="B3751" s="4" t="s">
        <v>152</v>
      </c>
      <c r="C3751" s="4" t="s">
        <v>467</v>
      </c>
      <c r="D3751" s="4" t="s">
        <v>91</v>
      </c>
      <c r="E3751" s="4" t="s">
        <v>1642</v>
      </c>
      <c r="F3751" s="5">
        <v>44052</v>
      </c>
      <c r="G3751" s="4">
        <v>3</v>
      </c>
      <c r="H3751" s="11">
        <f>VLOOKUP(B3751,[1]!Product_Data[#Data],4,0)</f>
        <v>951</v>
      </c>
      <c r="I3751" s="11">
        <f>VLOOKUP(B3751,[1]!Product_Data[#Data],3,0)</f>
        <v>504</v>
      </c>
      <c r="J3751" s="11">
        <f t="shared" si="351"/>
        <v>1512</v>
      </c>
      <c r="K3751" s="11">
        <f t="shared" si="352"/>
        <v>2853</v>
      </c>
      <c r="L3751" s="11">
        <f t="shared" si="353"/>
        <v>1341</v>
      </c>
      <c r="M3751" t="str">
        <f>VLOOKUP(C3751,[1]!Location_Data[#Data],2,0)</f>
        <v>Garden Grove</v>
      </c>
      <c r="N3751" t="str">
        <f>VLOOKUP(D3751,[1]!Salespeople_Data[#Data],2,0)</f>
        <v>Howard Gardner</v>
      </c>
      <c r="O3751" t="str">
        <f>VLOOKUP(E3751,[1]!Customer_Data[#Data],2,0)</f>
        <v>Samuel Palmer</v>
      </c>
      <c r="P3751" s="15">
        <f t="shared" si="348"/>
        <v>1</v>
      </c>
      <c r="Q3751">
        <f t="shared" si="349"/>
        <v>8</v>
      </c>
      <c r="R3751">
        <f t="shared" si="350"/>
        <v>2020</v>
      </c>
    </row>
    <row r="3752" spans="1:18" x14ac:dyDescent="0.25">
      <c r="A3752" s="2" t="s">
        <v>4766</v>
      </c>
      <c r="B3752" s="2" t="s">
        <v>383</v>
      </c>
      <c r="C3752" s="2" t="s">
        <v>467</v>
      </c>
      <c r="D3752" s="2" t="s">
        <v>239</v>
      </c>
      <c r="E3752" s="2" t="s">
        <v>1872</v>
      </c>
      <c r="F3752" s="3">
        <v>44070</v>
      </c>
      <c r="G3752" s="2">
        <v>2</v>
      </c>
      <c r="H3752" s="11">
        <f>VLOOKUP(B3752,[1]!Product_Data[#Data],4,0)</f>
        <v>1494</v>
      </c>
      <c r="I3752" s="11">
        <f>VLOOKUP(B3752,[1]!Product_Data[#Data],3,0)</f>
        <v>971</v>
      </c>
      <c r="J3752" s="11">
        <f t="shared" si="351"/>
        <v>1942</v>
      </c>
      <c r="K3752" s="11">
        <f t="shared" si="352"/>
        <v>2988</v>
      </c>
      <c r="L3752" s="11">
        <f t="shared" si="353"/>
        <v>1046</v>
      </c>
      <c r="M3752" t="str">
        <f>VLOOKUP(C3752,[1]!Location_Data[#Data],2,0)</f>
        <v>Garden Grove</v>
      </c>
      <c r="N3752" t="str">
        <f>VLOOKUP(D3752,[1]!Salespeople_Data[#Data],2,0)</f>
        <v>John Reyes</v>
      </c>
      <c r="O3752" t="str">
        <f>VLOOKUP(E3752,[1]!Customer_Data[#Data],2,0)</f>
        <v>Henry Bishop</v>
      </c>
      <c r="P3752" s="15">
        <f t="shared" si="348"/>
        <v>5</v>
      </c>
      <c r="Q3752">
        <f t="shared" si="349"/>
        <v>8</v>
      </c>
      <c r="R3752">
        <f t="shared" si="350"/>
        <v>2020</v>
      </c>
    </row>
    <row r="3753" spans="1:18" x14ac:dyDescent="0.25">
      <c r="A3753" s="4" t="s">
        <v>4767</v>
      </c>
      <c r="B3753" s="4" t="s">
        <v>38</v>
      </c>
      <c r="C3753" s="4" t="s">
        <v>48</v>
      </c>
      <c r="D3753" s="4" t="s">
        <v>141</v>
      </c>
      <c r="E3753" s="4" t="s">
        <v>2586</v>
      </c>
      <c r="F3753" s="5">
        <v>44006</v>
      </c>
      <c r="G3753" s="4">
        <v>2</v>
      </c>
      <c r="H3753" s="11">
        <f>VLOOKUP(B3753,[1]!Product_Data[#Data],4,0)</f>
        <v>2283</v>
      </c>
      <c r="I3753" s="11">
        <f>VLOOKUP(B3753,[1]!Product_Data[#Data],3,0)</f>
        <v>1484</v>
      </c>
      <c r="J3753" s="11">
        <f t="shared" si="351"/>
        <v>2968</v>
      </c>
      <c r="K3753" s="11">
        <f t="shared" si="352"/>
        <v>4566</v>
      </c>
      <c r="L3753" s="11">
        <f t="shared" si="353"/>
        <v>1598</v>
      </c>
      <c r="M3753" t="str">
        <f>VLOOKUP(C3753,[1]!Location_Data[#Data],2,0)</f>
        <v>Rialto</v>
      </c>
      <c r="N3753" t="str">
        <f>VLOOKUP(D3753,[1]!Salespeople_Data[#Data],2,0)</f>
        <v>Arthur Mccoy</v>
      </c>
      <c r="O3753" t="str">
        <f>VLOOKUP(E3753,[1]!Customer_Data[#Data],2,0)</f>
        <v>Steve Tucker</v>
      </c>
      <c r="P3753" s="15">
        <f t="shared" si="348"/>
        <v>4</v>
      </c>
      <c r="Q3753">
        <f t="shared" si="349"/>
        <v>6</v>
      </c>
      <c r="R3753">
        <f t="shared" si="350"/>
        <v>2020</v>
      </c>
    </row>
    <row r="3754" spans="1:18" x14ac:dyDescent="0.25">
      <c r="A3754" s="2" t="s">
        <v>4768</v>
      </c>
      <c r="B3754" s="2" t="s">
        <v>125</v>
      </c>
      <c r="C3754" s="2" t="s">
        <v>472</v>
      </c>
      <c r="D3754" s="2" t="s">
        <v>20</v>
      </c>
      <c r="E3754" s="2" t="s">
        <v>589</v>
      </c>
      <c r="F3754" s="3">
        <v>44025</v>
      </c>
      <c r="G3754" s="2">
        <v>4</v>
      </c>
      <c r="H3754" s="11">
        <f>VLOOKUP(B3754,[1]!Product_Data[#Data],4,0)</f>
        <v>1826</v>
      </c>
      <c r="I3754" s="11">
        <f>VLOOKUP(B3754,[1]!Product_Data[#Data],3,0)</f>
        <v>1443</v>
      </c>
      <c r="J3754" s="11">
        <f t="shared" si="351"/>
        <v>5772</v>
      </c>
      <c r="K3754" s="11">
        <f t="shared" si="352"/>
        <v>7304</v>
      </c>
      <c r="L3754" s="11">
        <f t="shared" si="353"/>
        <v>1532</v>
      </c>
      <c r="M3754" t="str">
        <f>VLOOKUP(C3754,[1]!Location_Data[#Data],2,0)</f>
        <v>Concord</v>
      </c>
      <c r="N3754" t="str">
        <f>VLOOKUP(D3754,[1]!Salespeople_Data[#Data],2,0)</f>
        <v>Joshua Cook</v>
      </c>
      <c r="O3754" t="str">
        <f>VLOOKUP(E3754,[1]!Customer_Data[#Data],2,0)</f>
        <v>Christopher Hudson</v>
      </c>
      <c r="P3754" s="15">
        <f t="shared" si="348"/>
        <v>2</v>
      </c>
      <c r="Q3754">
        <f t="shared" si="349"/>
        <v>7</v>
      </c>
      <c r="R3754">
        <f t="shared" si="350"/>
        <v>2020</v>
      </c>
    </row>
    <row r="3755" spans="1:18" x14ac:dyDescent="0.25">
      <c r="A3755" s="4" t="s">
        <v>4769</v>
      </c>
      <c r="B3755" s="4" t="s">
        <v>200</v>
      </c>
      <c r="C3755" s="4" t="s">
        <v>66</v>
      </c>
      <c r="D3755" s="4" t="s">
        <v>101</v>
      </c>
      <c r="E3755" s="4" t="s">
        <v>2199</v>
      </c>
      <c r="F3755" s="5">
        <v>44141</v>
      </c>
      <c r="G3755" s="4">
        <v>1</v>
      </c>
      <c r="H3755" s="11">
        <f>VLOOKUP(B3755,[1]!Product_Data[#Data],4,0)</f>
        <v>315</v>
      </c>
      <c r="I3755" s="11">
        <f>VLOOKUP(B3755,[1]!Product_Data[#Data],3,0)</f>
        <v>208</v>
      </c>
      <c r="J3755" s="11">
        <f t="shared" si="351"/>
        <v>208</v>
      </c>
      <c r="K3755" s="11">
        <f t="shared" si="352"/>
        <v>315</v>
      </c>
      <c r="L3755" s="11">
        <f t="shared" si="353"/>
        <v>107</v>
      </c>
      <c r="M3755" t="str">
        <f>VLOOKUP(C3755,[1]!Location_Data[#Data],2,0)</f>
        <v>Ontario</v>
      </c>
      <c r="N3755" t="str">
        <f>VLOOKUP(D3755,[1]!Salespeople_Data[#Data],2,0)</f>
        <v>Scott Clark</v>
      </c>
      <c r="O3755" t="str">
        <f>VLOOKUP(E3755,[1]!Customer_Data[#Data],2,0)</f>
        <v>Harry Diaz</v>
      </c>
      <c r="P3755" s="15">
        <f t="shared" si="348"/>
        <v>6</v>
      </c>
      <c r="Q3755">
        <f t="shared" si="349"/>
        <v>11</v>
      </c>
      <c r="R3755">
        <f t="shared" si="350"/>
        <v>2020</v>
      </c>
    </row>
    <row r="3756" spans="1:18" x14ac:dyDescent="0.25">
      <c r="A3756" s="2" t="s">
        <v>4770</v>
      </c>
      <c r="B3756" s="2" t="s">
        <v>668</v>
      </c>
      <c r="C3756" s="2" t="s">
        <v>386</v>
      </c>
      <c r="D3756" s="2" t="s">
        <v>359</v>
      </c>
      <c r="E3756" s="2" t="s">
        <v>427</v>
      </c>
      <c r="F3756" s="3">
        <v>43911</v>
      </c>
      <c r="G3756" s="2">
        <v>1</v>
      </c>
      <c r="H3756" s="11">
        <f>VLOOKUP(B3756,[1]!Product_Data[#Data],4,0)</f>
        <v>181</v>
      </c>
      <c r="I3756" s="11">
        <f>VLOOKUP(B3756,[1]!Product_Data[#Data],3,0)</f>
        <v>130</v>
      </c>
      <c r="J3756" s="11">
        <f t="shared" si="351"/>
        <v>130</v>
      </c>
      <c r="K3756" s="11">
        <f t="shared" si="352"/>
        <v>181</v>
      </c>
      <c r="L3756" s="11">
        <f t="shared" si="353"/>
        <v>51</v>
      </c>
      <c r="M3756" t="str">
        <f>VLOOKUP(C3756,[1]!Location_Data[#Data],2,0)</f>
        <v>Carlsbad</v>
      </c>
      <c r="N3756" t="str">
        <f>VLOOKUP(D3756,[1]!Salespeople_Data[#Data],2,0)</f>
        <v>Eugene Holmes</v>
      </c>
      <c r="O3756" t="str">
        <f>VLOOKUP(E3756,[1]!Customer_Data[#Data],2,0)</f>
        <v>Phillip Peters</v>
      </c>
      <c r="P3756" s="15">
        <f t="shared" si="348"/>
        <v>7</v>
      </c>
      <c r="Q3756">
        <f t="shared" si="349"/>
        <v>3</v>
      </c>
      <c r="R3756">
        <f t="shared" si="350"/>
        <v>2020</v>
      </c>
    </row>
    <row r="3757" spans="1:18" x14ac:dyDescent="0.25">
      <c r="A3757" s="4" t="s">
        <v>4771</v>
      </c>
      <c r="B3757" s="4" t="s">
        <v>321</v>
      </c>
      <c r="C3757" s="4" t="s">
        <v>596</v>
      </c>
      <c r="D3757" s="4" t="s">
        <v>141</v>
      </c>
      <c r="E3757" s="4" t="s">
        <v>967</v>
      </c>
      <c r="F3757" s="5">
        <v>44131</v>
      </c>
      <c r="G3757" s="4">
        <v>1</v>
      </c>
      <c r="H3757" s="11">
        <f>VLOOKUP(B3757,[1]!Product_Data[#Data],4,0)</f>
        <v>2391</v>
      </c>
      <c r="I3757" s="11">
        <f>VLOOKUP(B3757,[1]!Product_Data[#Data],3,0)</f>
        <v>1291</v>
      </c>
      <c r="J3757" s="11">
        <f t="shared" si="351"/>
        <v>1291</v>
      </c>
      <c r="K3757" s="11">
        <f t="shared" si="352"/>
        <v>2391</v>
      </c>
      <c r="L3757" s="11">
        <f t="shared" si="353"/>
        <v>1100</v>
      </c>
      <c r="M3757" t="str">
        <f>VLOOKUP(C3757,[1]!Location_Data[#Data],2,0)</f>
        <v>Fremont</v>
      </c>
      <c r="N3757" t="str">
        <f>VLOOKUP(D3757,[1]!Salespeople_Data[#Data],2,0)</f>
        <v>Arthur Mccoy</v>
      </c>
      <c r="O3757" t="str">
        <f>VLOOKUP(E3757,[1]!Customer_Data[#Data],2,0)</f>
        <v>Ronald Anderson</v>
      </c>
      <c r="P3757" s="15">
        <f t="shared" si="348"/>
        <v>3</v>
      </c>
      <c r="Q3757">
        <f t="shared" si="349"/>
        <v>10</v>
      </c>
      <c r="R3757">
        <f t="shared" si="350"/>
        <v>2020</v>
      </c>
    </row>
    <row r="3758" spans="1:18" x14ac:dyDescent="0.25">
      <c r="A3758" s="2" t="s">
        <v>4772</v>
      </c>
      <c r="B3758" s="2" t="s">
        <v>18</v>
      </c>
      <c r="C3758" s="2" t="s">
        <v>276</v>
      </c>
      <c r="D3758" s="2" t="s">
        <v>15</v>
      </c>
      <c r="E3758" s="2" t="s">
        <v>496</v>
      </c>
      <c r="F3758" s="3">
        <v>44093</v>
      </c>
      <c r="G3758" s="2">
        <v>3</v>
      </c>
      <c r="H3758" s="11">
        <f>VLOOKUP(B3758,[1]!Product_Data[#Data],4,0)</f>
        <v>880</v>
      </c>
      <c r="I3758" s="11">
        <f>VLOOKUP(B3758,[1]!Product_Data[#Data],3,0)</f>
        <v>634</v>
      </c>
      <c r="J3758" s="11">
        <f t="shared" si="351"/>
        <v>1902</v>
      </c>
      <c r="K3758" s="11">
        <f t="shared" si="352"/>
        <v>2640</v>
      </c>
      <c r="L3758" s="11">
        <f t="shared" si="353"/>
        <v>738</v>
      </c>
      <c r="M3758" t="str">
        <f>VLOOKUP(C3758,[1]!Location_Data[#Data],2,0)</f>
        <v>Orange</v>
      </c>
      <c r="N3758" t="str">
        <f>VLOOKUP(D3758,[1]!Salespeople_Data[#Data],2,0)</f>
        <v>Ryan Butler</v>
      </c>
      <c r="O3758" t="str">
        <f>VLOOKUP(E3758,[1]!Customer_Data[#Data],2,0)</f>
        <v>William Carpenter</v>
      </c>
      <c r="P3758" s="15">
        <f t="shared" si="348"/>
        <v>7</v>
      </c>
      <c r="Q3758">
        <f t="shared" si="349"/>
        <v>9</v>
      </c>
      <c r="R3758">
        <f t="shared" si="350"/>
        <v>2020</v>
      </c>
    </row>
    <row r="3759" spans="1:18" x14ac:dyDescent="0.25">
      <c r="A3759" s="4" t="s">
        <v>4773</v>
      </c>
      <c r="B3759" s="4" t="s">
        <v>256</v>
      </c>
      <c r="C3759" s="4" t="s">
        <v>145</v>
      </c>
      <c r="D3759" s="4" t="s">
        <v>239</v>
      </c>
      <c r="E3759" s="4" t="s">
        <v>974</v>
      </c>
      <c r="F3759" s="5">
        <v>44004</v>
      </c>
      <c r="G3759" s="4">
        <v>1</v>
      </c>
      <c r="H3759" s="11">
        <f>VLOOKUP(B3759,[1]!Product_Data[#Data],4,0)</f>
        <v>596</v>
      </c>
      <c r="I3759" s="11">
        <f>VLOOKUP(B3759,[1]!Product_Data[#Data],3,0)</f>
        <v>358</v>
      </c>
      <c r="J3759" s="11">
        <f t="shared" si="351"/>
        <v>358</v>
      </c>
      <c r="K3759" s="11">
        <f t="shared" si="352"/>
        <v>596</v>
      </c>
      <c r="L3759" s="11">
        <f t="shared" si="353"/>
        <v>238</v>
      </c>
      <c r="M3759" t="str">
        <f>VLOOKUP(C3759,[1]!Location_Data[#Data],2,0)</f>
        <v>Santa Maria</v>
      </c>
      <c r="N3759" t="str">
        <f>VLOOKUP(D3759,[1]!Salespeople_Data[#Data],2,0)</f>
        <v>John Reyes</v>
      </c>
      <c r="O3759" t="str">
        <f>VLOOKUP(E3759,[1]!Customer_Data[#Data],2,0)</f>
        <v>Patrick Morales</v>
      </c>
      <c r="P3759" s="15">
        <f t="shared" si="348"/>
        <v>2</v>
      </c>
      <c r="Q3759">
        <f t="shared" si="349"/>
        <v>6</v>
      </c>
      <c r="R3759">
        <f t="shared" si="350"/>
        <v>2020</v>
      </c>
    </row>
    <row r="3760" spans="1:18" x14ac:dyDescent="0.25">
      <c r="A3760" s="2" t="s">
        <v>4774</v>
      </c>
      <c r="B3760" s="2" t="s">
        <v>569</v>
      </c>
      <c r="C3760" s="2" t="s">
        <v>90</v>
      </c>
      <c r="D3760" s="2" t="s">
        <v>15</v>
      </c>
      <c r="E3760" s="2" t="s">
        <v>3085</v>
      </c>
      <c r="F3760" s="3">
        <v>44013</v>
      </c>
      <c r="G3760" s="2">
        <v>3</v>
      </c>
      <c r="H3760" s="11">
        <f>VLOOKUP(B3760,[1]!Product_Data[#Data],4,0)</f>
        <v>1178</v>
      </c>
      <c r="I3760" s="11">
        <f>VLOOKUP(B3760,[1]!Product_Data[#Data],3,0)</f>
        <v>683</v>
      </c>
      <c r="J3760" s="11">
        <f t="shared" si="351"/>
        <v>2049</v>
      </c>
      <c r="K3760" s="11">
        <f t="shared" si="352"/>
        <v>3534</v>
      </c>
      <c r="L3760" s="11">
        <f t="shared" si="353"/>
        <v>1485</v>
      </c>
      <c r="M3760" t="str">
        <f>VLOOKUP(C3760,[1]!Location_Data[#Data],2,0)</f>
        <v>Irvine</v>
      </c>
      <c r="N3760" t="str">
        <f>VLOOKUP(D3760,[1]!Salespeople_Data[#Data],2,0)</f>
        <v>Ryan Butler</v>
      </c>
      <c r="O3760" t="str">
        <f>VLOOKUP(E3760,[1]!Customer_Data[#Data],2,0)</f>
        <v>Eugene Ryan</v>
      </c>
      <c r="P3760" s="15">
        <f t="shared" si="348"/>
        <v>4</v>
      </c>
      <c r="Q3760">
        <f t="shared" si="349"/>
        <v>7</v>
      </c>
      <c r="R3760">
        <f t="shared" si="350"/>
        <v>2020</v>
      </c>
    </row>
    <row r="3761" spans="1:18" x14ac:dyDescent="0.25">
      <c r="A3761" s="4" t="s">
        <v>4775</v>
      </c>
      <c r="B3761" s="4" t="s">
        <v>99</v>
      </c>
      <c r="C3761" s="4" t="s">
        <v>224</v>
      </c>
      <c r="D3761" s="4" t="s">
        <v>308</v>
      </c>
      <c r="E3761" s="4" t="s">
        <v>1618</v>
      </c>
      <c r="F3761" s="5">
        <v>43852</v>
      </c>
      <c r="G3761" s="4">
        <v>1</v>
      </c>
      <c r="H3761" s="11">
        <f>VLOOKUP(B3761,[1]!Product_Data[#Data],4,0)</f>
        <v>1708</v>
      </c>
      <c r="I3761" s="11">
        <f>VLOOKUP(B3761,[1]!Product_Data[#Data],3,0)</f>
        <v>871</v>
      </c>
      <c r="J3761" s="11">
        <f t="shared" si="351"/>
        <v>871</v>
      </c>
      <c r="K3761" s="11">
        <f t="shared" si="352"/>
        <v>1708</v>
      </c>
      <c r="L3761" s="11">
        <f t="shared" si="353"/>
        <v>837</v>
      </c>
      <c r="M3761" t="str">
        <f>VLOOKUP(C3761,[1]!Location_Data[#Data],2,0)</f>
        <v>Huntington Beach</v>
      </c>
      <c r="N3761" t="str">
        <f>VLOOKUP(D3761,[1]!Salespeople_Data[#Data],2,0)</f>
        <v>Fred Robertson</v>
      </c>
      <c r="O3761" t="str">
        <f>VLOOKUP(E3761,[1]!Customer_Data[#Data],2,0)</f>
        <v>Jose Watson</v>
      </c>
      <c r="P3761" s="15">
        <f t="shared" si="348"/>
        <v>4</v>
      </c>
      <c r="Q3761">
        <f t="shared" si="349"/>
        <v>1</v>
      </c>
      <c r="R3761">
        <f t="shared" si="350"/>
        <v>2020</v>
      </c>
    </row>
    <row r="3762" spans="1:18" x14ac:dyDescent="0.25">
      <c r="A3762" s="2" t="s">
        <v>4776</v>
      </c>
      <c r="B3762" s="2" t="s">
        <v>260</v>
      </c>
      <c r="C3762" s="2" t="s">
        <v>140</v>
      </c>
      <c r="D3762" s="2" t="s">
        <v>356</v>
      </c>
      <c r="E3762" s="2" t="s">
        <v>306</v>
      </c>
      <c r="F3762" s="3">
        <v>44025</v>
      </c>
      <c r="G3762" s="2">
        <v>2</v>
      </c>
      <c r="H3762" s="11">
        <f>VLOOKUP(B3762,[1]!Product_Data[#Data],4,0)</f>
        <v>502</v>
      </c>
      <c r="I3762" s="11">
        <f>VLOOKUP(B3762,[1]!Product_Data[#Data],3,0)</f>
        <v>296</v>
      </c>
      <c r="J3762" s="11">
        <f t="shared" si="351"/>
        <v>592</v>
      </c>
      <c r="K3762" s="11">
        <f t="shared" si="352"/>
        <v>1004</v>
      </c>
      <c r="L3762" s="11">
        <f t="shared" si="353"/>
        <v>412</v>
      </c>
      <c r="M3762" t="str">
        <f>VLOOKUP(C3762,[1]!Location_Data[#Data],2,0)</f>
        <v>Salinas</v>
      </c>
      <c r="N3762" t="str">
        <f>VLOOKUP(D3762,[1]!Salespeople_Data[#Data],2,0)</f>
        <v>Jimmy Young</v>
      </c>
      <c r="O3762" t="str">
        <f>VLOOKUP(E3762,[1]!Customer_Data[#Data],2,0)</f>
        <v>Sean Black</v>
      </c>
      <c r="P3762" s="15">
        <f t="shared" si="348"/>
        <v>2</v>
      </c>
      <c r="Q3762">
        <f t="shared" si="349"/>
        <v>7</v>
      </c>
      <c r="R3762">
        <f t="shared" si="350"/>
        <v>2020</v>
      </c>
    </row>
    <row r="3763" spans="1:18" x14ac:dyDescent="0.25">
      <c r="A3763" s="4" t="s">
        <v>4777</v>
      </c>
      <c r="B3763" s="4" t="s">
        <v>626</v>
      </c>
      <c r="C3763" s="4" t="s">
        <v>149</v>
      </c>
      <c r="D3763" s="4" t="s">
        <v>298</v>
      </c>
      <c r="E3763" s="4" t="s">
        <v>387</v>
      </c>
      <c r="F3763" s="5">
        <v>43881</v>
      </c>
      <c r="G3763" s="4">
        <v>3</v>
      </c>
      <c r="H3763" s="11">
        <f>VLOOKUP(B3763,[1]!Product_Data[#Data],4,0)</f>
        <v>584</v>
      </c>
      <c r="I3763" s="11">
        <f>VLOOKUP(B3763,[1]!Product_Data[#Data],3,0)</f>
        <v>420</v>
      </c>
      <c r="J3763" s="11">
        <f t="shared" si="351"/>
        <v>1260</v>
      </c>
      <c r="K3763" s="11">
        <f t="shared" si="352"/>
        <v>1752</v>
      </c>
      <c r="L3763" s="11">
        <f t="shared" si="353"/>
        <v>492</v>
      </c>
      <c r="M3763" t="str">
        <f>VLOOKUP(C3763,[1]!Location_Data[#Data],2,0)</f>
        <v>Antioch</v>
      </c>
      <c r="N3763" t="str">
        <f>VLOOKUP(D3763,[1]!Salespeople_Data[#Data],2,0)</f>
        <v>Kenneth Fields</v>
      </c>
      <c r="O3763" t="str">
        <f>VLOOKUP(E3763,[1]!Customer_Data[#Data],2,0)</f>
        <v>Ralph Jacobs</v>
      </c>
      <c r="P3763" s="15">
        <f t="shared" si="348"/>
        <v>5</v>
      </c>
      <c r="Q3763">
        <f t="shared" si="349"/>
        <v>2</v>
      </c>
      <c r="R3763">
        <f t="shared" si="350"/>
        <v>2020</v>
      </c>
    </row>
    <row r="3764" spans="1:18" x14ac:dyDescent="0.25">
      <c r="A3764" s="2" t="s">
        <v>4778</v>
      </c>
      <c r="B3764" s="2" t="s">
        <v>431</v>
      </c>
      <c r="C3764" s="2" t="s">
        <v>204</v>
      </c>
      <c r="D3764" s="2" t="s">
        <v>216</v>
      </c>
      <c r="E3764" s="2" t="s">
        <v>1928</v>
      </c>
      <c r="F3764" s="3">
        <v>43907</v>
      </c>
      <c r="G3764" s="2">
        <v>1</v>
      </c>
      <c r="H3764" s="11">
        <f>VLOOKUP(B3764,[1]!Product_Data[#Data],4,0)</f>
        <v>290</v>
      </c>
      <c r="I3764" s="11">
        <f>VLOOKUP(B3764,[1]!Product_Data[#Data],3,0)</f>
        <v>200</v>
      </c>
      <c r="J3764" s="11">
        <f t="shared" si="351"/>
        <v>200</v>
      </c>
      <c r="K3764" s="11">
        <f t="shared" si="352"/>
        <v>290</v>
      </c>
      <c r="L3764" s="11">
        <f t="shared" si="353"/>
        <v>90</v>
      </c>
      <c r="M3764" t="str">
        <f>VLOOKUP(C3764,[1]!Location_Data[#Data],2,0)</f>
        <v>Corona</v>
      </c>
      <c r="N3764" t="str">
        <f>VLOOKUP(D3764,[1]!Salespeople_Data[#Data],2,0)</f>
        <v>Ernest Wagner</v>
      </c>
      <c r="O3764" t="str">
        <f>VLOOKUP(E3764,[1]!Customer_Data[#Data],2,0)</f>
        <v>Donald Collins</v>
      </c>
      <c r="P3764" s="15">
        <f t="shared" si="348"/>
        <v>3</v>
      </c>
      <c r="Q3764">
        <f t="shared" si="349"/>
        <v>3</v>
      </c>
      <c r="R3764">
        <f t="shared" si="350"/>
        <v>2020</v>
      </c>
    </row>
    <row r="3765" spans="1:18" x14ac:dyDescent="0.25">
      <c r="A3765" s="4" t="s">
        <v>4779</v>
      </c>
      <c r="B3765" s="4" t="s">
        <v>340</v>
      </c>
      <c r="C3765" s="4" t="s">
        <v>276</v>
      </c>
      <c r="D3765" s="4" t="s">
        <v>212</v>
      </c>
      <c r="E3765" s="4" t="s">
        <v>838</v>
      </c>
      <c r="F3765" s="5">
        <v>43943</v>
      </c>
      <c r="G3765" s="4">
        <v>2</v>
      </c>
      <c r="H3765" s="11">
        <f>VLOOKUP(B3765,[1]!Product_Data[#Data],4,0)</f>
        <v>1967</v>
      </c>
      <c r="I3765" s="11">
        <f>VLOOKUP(B3765,[1]!Product_Data[#Data],3,0)</f>
        <v>1397</v>
      </c>
      <c r="J3765" s="11">
        <f t="shared" si="351"/>
        <v>2794</v>
      </c>
      <c r="K3765" s="11">
        <f t="shared" si="352"/>
        <v>3934</v>
      </c>
      <c r="L3765" s="11">
        <f t="shared" si="353"/>
        <v>1140</v>
      </c>
      <c r="M3765" t="str">
        <f>VLOOKUP(C3765,[1]!Location_Data[#Data],2,0)</f>
        <v>Orange</v>
      </c>
      <c r="N3765" t="str">
        <f>VLOOKUP(D3765,[1]!Salespeople_Data[#Data],2,0)</f>
        <v>Ronald Reed</v>
      </c>
      <c r="O3765" t="str">
        <f>VLOOKUP(E3765,[1]!Customer_Data[#Data],2,0)</f>
        <v>Matthew Duncan</v>
      </c>
      <c r="P3765" s="15">
        <f t="shared" si="348"/>
        <v>4</v>
      </c>
      <c r="Q3765">
        <f t="shared" si="349"/>
        <v>4</v>
      </c>
      <c r="R3765">
        <f t="shared" si="350"/>
        <v>2020</v>
      </c>
    </row>
    <row r="3766" spans="1:18" x14ac:dyDescent="0.25">
      <c r="A3766" s="2" t="s">
        <v>4780</v>
      </c>
      <c r="B3766" s="2" t="s">
        <v>168</v>
      </c>
      <c r="C3766" s="2" t="s">
        <v>362</v>
      </c>
      <c r="D3766" s="2" t="s">
        <v>225</v>
      </c>
      <c r="E3766" s="2" t="s">
        <v>491</v>
      </c>
      <c r="F3766" s="3">
        <v>44141</v>
      </c>
      <c r="G3766" s="2">
        <v>2</v>
      </c>
      <c r="H3766" s="11">
        <f>VLOOKUP(B3766,[1]!Product_Data[#Data],4,0)</f>
        <v>112</v>
      </c>
      <c r="I3766" s="11">
        <f>VLOOKUP(B3766,[1]!Product_Data[#Data],3,0)</f>
        <v>90</v>
      </c>
      <c r="J3766" s="11">
        <f t="shared" si="351"/>
        <v>180</v>
      </c>
      <c r="K3766" s="11">
        <f t="shared" si="352"/>
        <v>224</v>
      </c>
      <c r="L3766" s="11">
        <f t="shared" si="353"/>
        <v>44</v>
      </c>
      <c r="M3766" t="str">
        <f>VLOOKUP(C3766,[1]!Location_Data[#Data],2,0)</f>
        <v>San Bernardino</v>
      </c>
      <c r="N3766" t="str">
        <f>VLOOKUP(D3766,[1]!Salespeople_Data[#Data],2,0)</f>
        <v>Andrew Bowman</v>
      </c>
      <c r="O3766" t="str">
        <f>VLOOKUP(E3766,[1]!Customer_Data[#Data],2,0)</f>
        <v>Jack Jackson</v>
      </c>
      <c r="P3766" s="15">
        <f t="shared" si="348"/>
        <v>6</v>
      </c>
      <c r="Q3766">
        <f t="shared" si="349"/>
        <v>11</v>
      </c>
      <c r="R3766">
        <f t="shared" si="350"/>
        <v>2020</v>
      </c>
    </row>
    <row r="3767" spans="1:18" x14ac:dyDescent="0.25">
      <c r="A3767" s="4" t="s">
        <v>4781</v>
      </c>
      <c r="B3767" s="4" t="s">
        <v>23</v>
      </c>
      <c r="C3767" s="4" t="s">
        <v>110</v>
      </c>
      <c r="D3767" s="4" t="s">
        <v>106</v>
      </c>
      <c r="E3767" s="4" t="s">
        <v>1640</v>
      </c>
      <c r="F3767" s="5">
        <v>43876</v>
      </c>
      <c r="G3767" s="4">
        <v>2</v>
      </c>
      <c r="H3767" s="11">
        <f>VLOOKUP(B3767,[1]!Product_Data[#Data],4,0)</f>
        <v>1052</v>
      </c>
      <c r="I3767" s="11">
        <f>VLOOKUP(B3767,[1]!Product_Data[#Data],3,0)</f>
        <v>589</v>
      </c>
      <c r="J3767" s="11">
        <f t="shared" si="351"/>
        <v>1178</v>
      </c>
      <c r="K3767" s="11">
        <f t="shared" si="352"/>
        <v>2104</v>
      </c>
      <c r="L3767" s="11">
        <f t="shared" si="353"/>
        <v>926</v>
      </c>
      <c r="M3767" t="str">
        <f>VLOOKUP(C3767,[1]!Location_Data[#Data],2,0)</f>
        <v>Richmond</v>
      </c>
      <c r="N3767" t="str">
        <f>VLOOKUP(D3767,[1]!Salespeople_Data[#Data],2,0)</f>
        <v>Patrick Ruiz</v>
      </c>
      <c r="O3767" t="str">
        <f>VLOOKUP(E3767,[1]!Customer_Data[#Data],2,0)</f>
        <v>Stephen Payne</v>
      </c>
      <c r="P3767" s="15">
        <f t="shared" si="348"/>
        <v>7</v>
      </c>
      <c r="Q3767">
        <f t="shared" si="349"/>
        <v>2</v>
      </c>
      <c r="R3767">
        <f t="shared" si="350"/>
        <v>2020</v>
      </c>
    </row>
    <row r="3768" spans="1:18" x14ac:dyDescent="0.25">
      <c r="A3768" s="2" t="s">
        <v>4782</v>
      </c>
      <c r="B3768" s="2" t="s">
        <v>119</v>
      </c>
      <c r="C3768" s="2" t="s">
        <v>145</v>
      </c>
      <c r="D3768" s="2" t="s">
        <v>447</v>
      </c>
      <c r="E3768" s="2" t="s">
        <v>563</v>
      </c>
      <c r="F3768" s="3">
        <v>43910</v>
      </c>
      <c r="G3768" s="2">
        <v>1</v>
      </c>
      <c r="H3768" s="11">
        <f>VLOOKUP(B3768,[1]!Product_Data[#Data],4,0)</f>
        <v>1077</v>
      </c>
      <c r="I3768" s="11">
        <f>VLOOKUP(B3768,[1]!Product_Data[#Data],3,0)</f>
        <v>732</v>
      </c>
      <c r="J3768" s="11">
        <f t="shared" si="351"/>
        <v>732</v>
      </c>
      <c r="K3768" s="11">
        <f t="shared" si="352"/>
        <v>1077</v>
      </c>
      <c r="L3768" s="11">
        <f t="shared" si="353"/>
        <v>345</v>
      </c>
      <c r="M3768" t="str">
        <f>VLOOKUP(C3768,[1]!Location_Data[#Data],2,0)</f>
        <v>Santa Maria</v>
      </c>
      <c r="N3768" t="str">
        <f>VLOOKUP(D3768,[1]!Salespeople_Data[#Data],2,0)</f>
        <v>Howard Sims</v>
      </c>
      <c r="O3768" t="str">
        <f>VLOOKUP(E3768,[1]!Customer_Data[#Data],2,0)</f>
        <v>Harold Matthews</v>
      </c>
      <c r="P3768" s="15">
        <f t="shared" si="348"/>
        <v>6</v>
      </c>
      <c r="Q3768">
        <f t="shared" si="349"/>
        <v>3</v>
      </c>
      <c r="R3768">
        <f t="shared" si="350"/>
        <v>2020</v>
      </c>
    </row>
    <row r="3769" spans="1:18" x14ac:dyDescent="0.25">
      <c r="A3769" s="4" t="s">
        <v>4783</v>
      </c>
      <c r="B3769" s="4" t="s">
        <v>28</v>
      </c>
      <c r="C3769" s="4" t="s">
        <v>530</v>
      </c>
      <c r="D3769" s="4" t="s">
        <v>178</v>
      </c>
      <c r="E3769" s="4" t="s">
        <v>1046</v>
      </c>
      <c r="F3769" s="5">
        <v>44084</v>
      </c>
      <c r="G3769" s="4">
        <v>1</v>
      </c>
      <c r="H3769" s="11">
        <f>VLOOKUP(B3769,[1]!Product_Data[#Data],4,0)</f>
        <v>684</v>
      </c>
      <c r="I3769" s="11">
        <f>VLOOKUP(B3769,[1]!Product_Data[#Data],3,0)</f>
        <v>561</v>
      </c>
      <c r="J3769" s="11">
        <f t="shared" si="351"/>
        <v>561</v>
      </c>
      <c r="K3769" s="11">
        <f t="shared" si="352"/>
        <v>684</v>
      </c>
      <c r="L3769" s="11">
        <f t="shared" si="353"/>
        <v>123</v>
      </c>
      <c r="M3769" t="str">
        <f>VLOOKUP(C3769,[1]!Location_Data[#Data],2,0)</f>
        <v>San Buenaventura (Ventura)</v>
      </c>
      <c r="N3769" t="str">
        <f>VLOOKUP(D3769,[1]!Salespeople_Data[#Data],2,0)</f>
        <v>Joshua Taylor</v>
      </c>
      <c r="O3769" t="str">
        <f>VLOOKUP(E3769,[1]!Customer_Data[#Data],2,0)</f>
        <v>Keith Stephens</v>
      </c>
      <c r="P3769" s="15">
        <f t="shared" si="348"/>
        <v>5</v>
      </c>
      <c r="Q3769">
        <f t="shared" si="349"/>
        <v>9</v>
      </c>
      <c r="R3769">
        <f t="shared" si="350"/>
        <v>2020</v>
      </c>
    </row>
    <row r="3770" spans="1:18" x14ac:dyDescent="0.25">
      <c r="A3770" s="2" t="s">
        <v>4784</v>
      </c>
      <c r="B3770" s="2" t="s">
        <v>752</v>
      </c>
      <c r="C3770" s="2" t="s">
        <v>195</v>
      </c>
      <c r="D3770" s="2" t="s">
        <v>356</v>
      </c>
      <c r="E3770" s="2" t="s">
        <v>425</v>
      </c>
      <c r="F3770" s="3">
        <v>43909</v>
      </c>
      <c r="G3770" s="2">
        <v>1</v>
      </c>
      <c r="H3770" s="11">
        <f>VLOOKUP(B3770,[1]!Product_Data[#Data],4,0)</f>
        <v>95</v>
      </c>
      <c r="I3770" s="11">
        <f>VLOOKUP(B3770,[1]!Product_Data[#Data],3,0)</f>
        <v>61</v>
      </c>
      <c r="J3770" s="11">
        <f t="shared" si="351"/>
        <v>61</v>
      </c>
      <c r="K3770" s="11">
        <f t="shared" si="352"/>
        <v>95</v>
      </c>
      <c r="L3770" s="11">
        <f t="shared" si="353"/>
        <v>34</v>
      </c>
      <c r="M3770" t="str">
        <f>VLOOKUP(C3770,[1]!Location_Data[#Data],2,0)</f>
        <v>Pomona</v>
      </c>
      <c r="N3770" t="str">
        <f>VLOOKUP(D3770,[1]!Salespeople_Data[#Data],2,0)</f>
        <v>Jimmy Young</v>
      </c>
      <c r="O3770" t="str">
        <f>VLOOKUP(E3770,[1]!Customer_Data[#Data],2,0)</f>
        <v>Terry Payne</v>
      </c>
      <c r="P3770" s="15">
        <f t="shared" si="348"/>
        <v>5</v>
      </c>
      <c r="Q3770">
        <f t="shared" si="349"/>
        <v>3</v>
      </c>
      <c r="R3770">
        <f t="shared" si="350"/>
        <v>2020</v>
      </c>
    </row>
    <row r="3771" spans="1:18" x14ac:dyDescent="0.25">
      <c r="A3771" s="4" t="s">
        <v>4785</v>
      </c>
      <c r="B3771" s="4" t="s">
        <v>373</v>
      </c>
      <c r="C3771" s="4" t="s">
        <v>186</v>
      </c>
      <c r="D3771" s="4" t="s">
        <v>91</v>
      </c>
      <c r="E3771" s="4" t="s">
        <v>1856</v>
      </c>
      <c r="F3771" s="5">
        <v>44165</v>
      </c>
      <c r="G3771" s="4">
        <v>1</v>
      </c>
      <c r="H3771" s="11">
        <f>VLOOKUP(B3771,[1]!Product_Data[#Data],4,0)</f>
        <v>2182</v>
      </c>
      <c r="I3771" s="11">
        <f>VLOOKUP(B3771,[1]!Product_Data[#Data],3,0)</f>
        <v>1200</v>
      </c>
      <c r="J3771" s="11">
        <f t="shared" si="351"/>
        <v>1200</v>
      </c>
      <c r="K3771" s="11">
        <f t="shared" si="352"/>
        <v>2182</v>
      </c>
      <c r="L3771" s="11">
        <f t="shared" si="353"/>
        <v>982</v>
      </c>
      <c r="M3771" t="str">
        <f>VLOOKUP(C3771,[1]!Location_Data[#Data],2,0)</f>
        <v>Riverside</v>
      </c>
      <c r="N3771" t="str">
        <f>VLOOKUP(D3771,[1]!Salespeople_Data[#Data],2,0)</f>
        <v>Howard Gardner</v>
      </c>
      <c r="O3771" t="str">
        <f>VLOOKUP(E3771,[1]!Customer_Data[#Data],2,0)</f>
        <v>Christopher Johnston</v>
      </c>
      <c r="P3771" s="15">
        <f t="shared" si="348"/>
        <v>2</v>
      </c>
      <c r="Q3771">
        <f t="shared" si="349"/>
        <v>11</v>
      </c>
      <c r="R3771">
        <f t="shared" si="350"/>
        <v>2020</v>
      </c>
    </row>
    <row r="3772" spans="1:18" x14ac:dyDescent="0.25">
      <c r="A3772" s="2" t="s">
        <v>4786</v>
      </c>
      <c r="B3772" s="2" t="s">
        <v>228</v>
      </c>
      <c r="C3772" s="2" t="s">
        <v>70</v>
      </c>
      <c r="D3772" s="2" t="s">
        <v>87</v>
      </c>
      <c r="E3772" s="2" t="s">
        <v>323</v>
      </c>
      <c r="F3772" s="3">
        <v>44084</v>
      </c>
      <c r="G3772" s="2">
        <v>4</v>
      </c>
      <c r="H3772" s="11">
        <f>VLOOKUP(B3772,[1]!Product_Data[#Data],4,0)</f>
        <v>1862</v>
      </c>
      <c r="I3772" s="11">
        <f>VLOOKUP(B3772,[1]!Product_Data[#Data],3,0)</f>
        <v>1173</v>
      </c>
      <c r="J3772" s="11">
        <f t="shared" si="351"/>
        <v>4692</v>
      </c>
      <c r="K3772" s="11">
        <f t="shared" si="352"/>
        <v>7448</v>
      </c>
      <c r="L3772" s="11">
        <f t="shared" si="353"/>
        <v>2756</v>
      </c>
      <c r="M3772" t="str">
        <f>VLOOKUP(C3772,[1]!Location_Data[#Data],2,0)</f>
        <v>Clovis</v>
      </c>
      <c r="N3772" t="str">
        <f>VLOOKUP(D3772,[1]!Salespeople_Data[#Data],2,0)</f>
        <v>Martin Perry</v>
      </c>
      <c r="O3772" t="str">
        <f>VLOOKUP(E3772,[1]!Customer_Data[#Data],2,0)</f>
        <v>Douglas Franklin</v>
      </c>
      <c r="P3772" s="15">
        <f t="shared" si="348"/>
        <v>5</v>
      </c>
      <c r="Q3772">
        <f t="shared" si="349"/>
        <v>9</v>
      </c>
      <c r="R3772">
        <f t="shared" si="350"/>
        <v>2020</v>
      </c>
    </row>
    <row r="3773" spans="1:18" x14ac:dyDescent="0.25">
      <c r="A3773" s="4" t="s">
        <v>4787</v>
      </c>
      <c r="B3773" s="4" t="s">
        <v>367</v>
      </c>
      <c r="C3773" s="4" t="s">
        <v>182</v>
      </c>
      <c r="D3773" s="4" t="s">
        <v>345</v>
      </c>
      <c r="E3773" s="4" t="s">
        <v>1427</v>
      </c>
      <c r="F3773" s="5">
        <v>44167</v>
      </c>
      <c r="G3773" s="4">
        <v>3</v>
      </c>
      <c r="H3773" s="11">
        <f>VLOOKUP(B3773,[1]!Product_Data[#Data],4,0)</f>
        <v>530</v>
      </c>
      <c r="I3773" s="11">
        <f>VLOOKUP(B3773,[1]!Product_Data[#Data],3,0)</f>
        <v>424</v>
      </c>
      <c r="J3773" s="11">
        <f t="shared" si="351"/>
        <v>1272</v>
      </c>
      <c r="K3773" s="11">
        <f t="shared" si="352"/>
        <v>1590</v>
      </c>
      <c r="L3773" s="11">
        <f t="shared" si="353"/>
        <v>318</v>
      </c>
      <c r="M3773" t="str">
        <f>VLOOKUP(C3773,[1]!Location_Data[#Data],2,0)</f>
        <v>Vallejo</v>
      </c>
      <c r="N3773" t="str">
        <f>VLOOKUP(D3773,[1]!Salespeople_Data[#Data],2,0)</f>
        <v>Larry Marshall</v>
      </c>
      <c r="O3773" t="str">
        <f>VLOOKUP(E3773,[1]!Customer_Data[#Data],2,0)</f>
        <v>Roy Rice</v>
      </c>
      <c r="P3773" s="15">
        <f t="shared" si="348"/>
        <v>4</v>
      </c>
      <c r="Q3773">
        <f t="shared" si="349"/>
        <v>12</v>
      </c>
      <c r="R3773">
        <f t="shared" si="350"/>
        <v>2020</v>
      </c>
    </row>
    <row r="3774" spans="1:18" x14ac:dyDescent="0.25">
      <c r="A3774" s="2" t="s">
        <v>4788</v>
      </c>
      <c r="B3774" s="2" t="s">
        <v>431</v>
      </c>
      <c r="C3774" s="2" t="s">
        <v>331</v>
      </c>
      <c r="D3774" s="2" t="s">
        <v>308</v>
      </c>
      <c r="E3774" s="2" t="s">
        <v>1814</v>
      </c>
      <c r="F3774" s="3">
        <v>43947</v>
      </c>
      <c r="G3774" s="2">
        <v>1</v>
      </c>
      <c r="H3774" s="11">
        <f>VLOOKUP(B3774,[1]!Product_Data[#Data],4,0)</f>
        <v>290</v>
      </c>
      <c r="I3774" s="11">
        <f>VLOOKUP(B3774,[1]!Product_Data[#Data],3,0)</f>
        <v>200</v>
      </c>
      <c r="J3774" s="11">
        <f t="shared" si="351"/>
        <v>200</v>
      </c>
      <c r="K3774" s="11">
        <f t="shared" si="352"/>
        <v>290</v>
      </c>
      <c r="L3774" s="11">
        <f t="shared" si="353"/>
        <v>90</v>
      </c>
      <c r="M3774" t="str">
        <f>VLOOKUP(C3774,[1]!Location_Data[#Data],2,0)</f>
        <v>Sunnyvale</v>
      </c>
      <c r="N3774" t="str">
        <f>VLOOKUP(D3774,[1]!Salespeople_Data[#Data],2,0)</f>
        <v>Fred Robertson</v>
      </c>
      <c r="O3774" t="str">
        <f>VLOOKUP(E3774,[1]!Customer_Data[#Data],2,0)</f>
        <v>Patrick Graham</v>
      </c>
      <c r="P3774" s="15">
        <f t="shared" si="348"/>
        <v>1</v>
      </c>
      <c r="Q3774">
        <f t="shared" si="349"/>
        <v>4</v>
      </c>
      <c r="R3774">
        <f t="shared" si="350"/>
        <v>2020</v>
      </c>
    </row>
    <row r="3775" spans="1:18" x14ac:dyDescent="0.25">
      <c r="A3775" s="4" t="s">
        <v>4789</v>
      </c>
      <c r="B3775" s="4" t="s">
        <v>325</v>
      </c>
      <c r="C3775" s="4" t="s">
        <v>490</v>
      </c>
      <c r="D3775" s="4" t="s">
        <v>30</v>
      </c>
      <c r="E3775" s="4" t="s">
        <v>2177</v>
      </c>
      <c r="F3775" s="5">
        <v>43907</v>
      </c>
      <c r="G3775" s="4">
        <v>2</v>
      </c>
      <c r="H3775" s="11">
        <f>VLOOKUP(B3775,[1]!Product_Data[#Data],4,0)</f>
        <v>1526</v>
      </c>
      <c r="I3775" s="11">
        <f>VLOOKUP(B3775,[1]!Product_Data[#Data],3,0)</f>
        <v>1251</v>
      </c>
      <c r="J3775" s="11">
        <f t="shared" si="351"/>
        <v>2502</v>
      </c>
      <c r="K3775" s="11">
        <f t="shared" si="352"/>
        <v>3052</v>
      </c>
      <c r="L3775" s="11">
        <f t="shared" si="353"/>
        <v>550</v>
      </c>
      <c r="M3775" t="str">
        <f>VLOOKUP(C3775,[1]!Location_Data[#Data],2,0)</f>
        <v>Temecula</v>
      </c>
      <c r="N3775" t="str">
        <f>VLOOKUP(D3775,[1]!Salespeople_Data[#Data],2,0)</f>
        <v>Carl Hall</v>
      </c>
      <c r="O3775" t="str">
        <f>VLOOKUP(E3775,[1]!Customer_Data[#Data],2,0)</f>
        <v>Earl Simpson</v>
      </c>
      <c r="P3775" s="15">
        <f t="shared" si="348"/>
        <v>3</v>
      </c>
      <c r="Q3775">
        <f t="shared" si="349"/>
        <v>3</v>
      </c>
      <c r="R3775">
        <f t="shared" si="350"/>
        <v>2020</v>
      </c>
    </row>
    <row r="3776" spans="1:18" x14ac:dyDescent="0.25">
      <c r="A3776" s="2" t="s">
        <v>4790</v>
      </c>
      <c r="B3776" s="2" t="s">
        <v>395</v>
      </c>
      <c r="C3776" s="2" t="s">
        <v>472</v>
      </c>
      <c r="D3776" s="2" t="s">
        <v>170</v>
      </c>
      <c r="E3776" s="2" t="s">
        <v>64</v>
      </c>
      <c r="F3776" s="3">
        <v>44022</v>
      </c>
      <c r="G3776" s="2">
        <v>2</v>
      </c>
      <c r="H3776" s="11">
        <f>VLOOKUP(B3776,[1]!Product_Data[#Data],4,0)</f>
        <v>2257</v>
      </c>
      <c r="I3776" s="11">
        <f>VLOOKUP(B3776,[1]!Product_Data[#Data],3,0)</f>
        <v>1535</v>
      </c>
      <c r="J3776" s="11">
        <f t="shared" si="351"/>
        <v>3070</v>
      </c>
      <c r="K3776" s="11">
        <f t="shared" si="352"/>
        <v>4514</v>
      </c>
      <c r="L3776" s="11">
        <f t="shared" si="353"/>
        <v>1444</v>
      </c>
      <c r="M3776" t="str">
        <f>VLOOKUP(C3776,[1]!Location_Data[#Data],2,0)</f>
        <v>Concord</v>
      </c>
      <c r="N3776" t="str">
        <f>VLOOKUP(D3776,[1]!Salespeople_Data[#Data],2,0)</f>
        <v>Sean Miller</v>
      </c>
      <c r="O3776" t="str">
        <f>VLOOKUP(E3776,[1]!Customer_Data[#Data],2,0)</f>
        <v>Fred Romero</v>
      </c>
      <c r="P3776" s="15">
        <f t="shared" si="348"/>
        <v>6</v>
      </c>
      <c r="Q3776">
        <f t="shared" si="349"/>
        <v>7</v>
      </c>
      <c r="R3776">
        <f t="shared" si="350"/>
        <v>2020</v>
      </c>
    </row>
    <row r="3777" spans="1:18" x14ac:dyDescent="0.25">
      <c r="A3777" s="4" t="s">
        <v>4791</v>
      </c>
      <c r="B3777" s="4" t="s">
        <v>185</v>
      </c>
      <c r="C3777" s="4" t="s">
        <v>490</v>
      </c>
      <c r="D3777" s="4" t="s">
        <v>165</v>
      </c>
      <c r="E3777" s="4" t="s">
        <v>1035</v>
      </c>
      <c r="F3777" s="5">
        <v>44051</v>
      </c>
      <c r="G3777" s="4">
        <v>1</v>
      </c>
      <c r="H3777" s="11">
        <f>VLOOKUP(B3777,[1]!Product_Data[#Data],4,0)</f>
        <v>667</v>
      </c>
      <c r="I3777" s="11">
        <f>VLOOKUP(B3777,[1]!Product_Data[#Data],3,0)</f>
        <v>387</v>
      </c>
      <c r="J3777" s="11">
        <f t="shared" si="351"/>
        <v>387</v>
      </c>
      <c r="K3777" s="11">
        <f t="shared" si="352"/>
        <v>667</v>
      </c>
      <c r="L3777" s="11">
        <f t="shared" si="353"/>
        <v>280</v>
      </c>
      <c r="M3777" t="str">
        <f>VLOOKUP(C3777,[1]!Location_Data[#Data],2,0)</f>
        <v>Temecula</v>
      </c>
      <c r="N3777" t="str">
        <f>VLOOKUP(D3777,[1]!Salespeople_Data[#Data],2,0)</f>
        <v>Joe Sims</v>
      </c>
      <c r="O3777" t="str">
        <f>VLOOKUP(E3777,[1]!Customer_Data[#Data],2,0)</f>
        <v>Sean Kelly</v>
      </c>
      <c r="P3777" s="15">
        <f t="shared" si="348"/>
        <v>7</v>
      </c>
      <c r="Q3777">
        <f t="shared" si="349"/>
        <v>8</v>
      </c>
      <c r="R3777">
        <f t="shared" si="350"/>
        <v>2020</v>
      </c>
    </row>
    <row r="3778" spans="1:18" x14ac:dyDescent="0.25">
      <c r="A3778" s="2" t="s">
        <v>4792</v>
      </c>
      <c r="B3778" s="2" t="s">
        <v>173</v>
      </c>
      <c r="C3778" s="2" t="s">
        <v>731</v>
      </c>
      <c r="D3778" s="2" t="s">
        <v>308</v>
      </c>
      <c r="E3778" s="2" t="s">
        <v>1579</v>
      </c>
      <c r="F3778" s="3">
        <v>44140</v>
      </c>
      <c r="G3778" s="2">
        <v>1</v>
      </c>
      <c r="H3778" s="11">
        <f>VLOOKUP(B3778,[1]!Product_Data[#Data],4,0)</f>
        <v>2005</v>
      </c>
      <c r="I3778" s="11">
        <f>VLOOKUP(B3778,[1]!Product_Data[#Data],3,0)</f>
        <v>1223</v>
      </c>
      <c r="J3778" s="11">
        <f t="shared" si="351"/>
        <v>1223</v>
      </c>
      <c r="K3778" s="11">
        <f t="shared" si="352"/>
        <v>2005</v>
      </c>
      <c r="L3778" s="11">
        <f t="shared" si="353"/>
        <v>782</v>
      </c>
      <c r="M3778" t="str">
        <f>VLOOKUP(C3778,[1]!Location_Data[#Data],2,0)</f>
        <v>Costa Mesa</v>
      </c>
      <c r="N3778" t="str">
        <f>VLOOKUP(D3778,[1]!Salespeople_Data[#Data],2,0)</f>
        <v>Fred Robertson</v>
      </c>
      <c r="O3778" t="str">
        <f>VLOOKUP(E3778,[1]!Customer_Data[#Data],2,0)</f>
        <v>Charles Montgomery</v>
      </c>
      <c r="P3778" s="15">
        <f t="shared" ref="P3778:P3841" si="354">WEEKDAY(F3778)</f>
        <v>5</v>
      </c>
      <c r="Q3778">
        <f t="shared" ref="Q3778:Q3841" si="355">MONTH(F3778)</f>
        <v>11</v>
      </c>
      <c r="R3778">
        <f t="shared" ref="R3778:R3841" si="356">YEAR(F3778)</f>
        <v>2020</v>
      </c>
    </row>
    <row r="3779" spans="1:18" x14ac:dyDescent="0.25">
      <c r="A3779" s="4" t="s">
        <v>4793</v>
      </c>
      <c r="B3779" s="4" t="s">
        <v>119</v>
      </c>
      <c r="C3779" s="4" t="s">
        <v>182</v>
      </c>
      <c r="D3779" s="4" t="s">
        <v>170</v>
      </c>
      <c r="E3779" s="4" t="s">
        <v>750</v>
      </c>
      <c r="F3779" s="5">
        <v>43983</v>
      </c>
      <c r="G3779" s="4">
        <v>1</v>
      </c>
      <c r="H3779" s="11">
        <f>VLOOKUP(B3779,[1]!Product_Data[#Data],4,0)</f>
        <v>1077</v>
      </c>
      <c r="I3779" s="11">
        <f>VLOOKUP(B3779,[1]!Product_Data[#Data],3,0)</f>
        <v>732</v>
      </c>
      <c r="J3779" s="11">
        <f t="shared" ref="J3779:J3842" si="357">PRODUCT(I3779,G3779)</f>
        <v>732</v>
      </c>
      <c r="K3779" s="11">
        <f t="shared" ref="K3779:K3842" si="358">PRODUCT(H3779,G3779)</f>
        <v>1077</v>
      </c>
      <c r="L3779" s="11">
        <f t="shared" ref="L3779:L3842" si="359">K3779-J3779</f>
        <v>345</v>
      </c>
      <c r="M3779" t="str">
        <f>VLOOKUP(C3779,[1]!Location_Data[#Data],2,0)</f>
        <v>Vallejo</v>
      </c>
      <c r="N3779" t="str">
        <f>VLOOKUP(D3779,[1]!Salespeople_Data[#Data],2,0)</f>
        <v>Sean Miller</v>
      </c>
      <c r="O3779" t="str">
        <f>VLOOKUP(E3779,[1]!Customer_Data[#Data],2,0)</f>
        <v>Andrew Burns</v>
      </c>
      <c r="P3779" s="15">
        <f t="shared" si="354"/>
        <v>2</v>
      </c>
      <c r="Q3779">
        <f t="shared" si="355"/>
        <v>6</v>
      </c>
      <c r="R3779">
        <f t="shared" si="356"/>
        <v>2020</v>
      </c>
    </row>
    <row r="3780" spans="1:18" x14ac:dyDescent="0.25">
      <c r="A3780" s="2" t="s">
        <v>4794</v>
      </c>
      <c r="B3780" s="2" t="s">
        <v>412</v>
      </c>
      <c r="C3780" s="2" t="s">
        <v>490</v>
      </c>
      <c r="D3780" s="2" t="s">
        <v>359</v>
      </c>
      <c r="E3780" s="2" t="s">
        <v>1222</v>
      </c>
      <c r="F3780" s="3">
        <v>44104</v>
      </c>
      <c r="G3780" s="2">
        <v>1</v>
      </c>
      <c r="H3780" s="11">
        <f>VLOOKUP(B3780,[1]!Product_Data[#Data],4,0)</f>
        <v>2396</v>
      </c>
      <c r="I3780" s="11">
        <f>VLOOKUP(B3780,[1]!Product_Data[#Data],3,0)</f>
        <v>1965</v>
      </c>
      <c r="J3780" s="11">
        <f t="shared" si="357"/>
        <v>1965</v>
      </c>
      <c r="K3780" s="11">
        <f t="shared" si="358"/>
        <v>2396</v>
      </c>
      <c r="L3780" s="11">
        <f t="shared" si="359"/>
        <v>431</v>
      </c>
      <c r="M3780" t="str">
        <f>VLOOKUP(C3780,[1]!Location_Data[#Data],2,0)</f>
        <v>Temecula</v>
      </c>
      <c r="N3780" t="str">
        <f>VLOOKUP(D3780,[1]!Salespeople_Data[#Data],2,0)</f>
        <v>Eugene Holmes</v>
      </c>
      <c r="O3780" t="str">
        <f>VLOOKUP(E3780,[1]!Customer_Data[#Data],2,0)</f>
        <v>Nicholas Simmons</v>
      </c>
      <c r="P3780" s="15">
        <f t="shared" si="354"/>
        <v>4</v>
      </c>
      <c r="Q3780">
        <f t="shared" si="355"/>
        <v>9</v>
      </c>
      <c r="R3780">
        <f t="shared" si="356"/>
        <v>2020</v>
      </c>
    </row>
    <row r="3781" spans="1:18" x14ac:dyDescent="0.25">
      <c r="A3781" s="4" t="s">
        <v>4795</v>
      </c>
      <c r="B3781" s="4" t="s">
        <v>173</v>
      </c>
      <c r="C3781" s="4" t="s">
        <v>14</v>
      </c>
      <c r="D3781" s="4" t="s">
        <v>10</v>
      </c>
      <c r="E3781" s="4" t="s">
        <v>709</v>
      </c>
      <c r="F3781" s="5">
        <v>44061</v>
      </c>
      <c r="G3781" s="4">
        <v>4</v>
      </c>
      <c r="H3781" s="11">
        <f>VLOOKUP(B3781,[1]!Product_Data[#Data],4,0)</f>
        <v>2005</v>
      </c>
      <c r="I3781" s="11">
        <f>VLOOKUP(B3781,[1]!Product_Data[#Data],3,0)</f>
        <v>1223</v>
      </c>
      <c r="J3781" s="11">
        <f t="shared" si="357"/>
        <v>4892</v>
      </c>
      <c r="K3781" s="11">
        <f t="shared" si="358"/>
        <v>8020</v>
      </c>
      <c r="L3781" s="11">
        <f t="shared" si="359"/>
        <v>3128</v>
      </c>
      <c r="M3781" t="str">
        <f>VLOOKUP(C3781,[1]!Location_Data[#Data],2,0)</f>
        <v>Santa Clarita</v>
      </c>
      <c r="N3781" t="str">
        <f>VLOOKUP(D3781,[1]!Salespeople_Data[#Data],2,0)</f>
        <v>Justin Lynch</v>
      </c>
      <c r="O3781" t="str">
        <f>VLOOKUP(E3781,[1]!Customer_Data[#Data],2,0)</f>
        <v>Stephen Cook</v>
      </c>
      <c r="P3781" s="15">
        <f t="shared" si="354"/>
        <v>3</v>
      </c>
      <c r="Q3781">
        <f t="shared" si="355"/>
        <v>8</v>
      </c>
      <c r="R3781">
        <f t="shared" si="356"/>
        <v>2020</v>
      </c>
    </row>
    <row r="3782" spans="1:18" x14ac:dyDescent="0.25">
      <c r="A3782" s="2" t="s">
        <v>4796</v>
      </c>
      <c r="B3782" s="2" t="s">
        <v>245</v>
      </c>
      <c r="C3782" s="2" t="s">
        <v>322</v>
      </c>
      <c r="D3782" s="2" t="s">
        <v>170</v>
      </c>
      <c r="E3782" s="2" t="s">
        <v>2189</v>
      </c>
      <c r="F3782" s="3">
        <v>43939</v>
      </c>
      <c r="G3782" s="2">
        <v>1</v>
      </c>
      <c r="H3782" s="11">
        <f>VLOOKUP(B3782,[1]!Product_Data[#Data],4,0)</f>
        <v>818</v>
      </c>
      <c r="I3782" s="11">
        <f>VLOOKUP(B3782,[1]!Product_Data[#Data],3,0)</f>
        <v>450</v>
      </c>
      <c r="J3782" s="11">
        <f t="shared" si="357"/>
        <v>450</v>
      </c>
      <c r="K3782" s="11">
        <f t="shared" si="358"/>
        <v>818</v>
      </c>
      <c r="L3782" s="11">
        <f t="shared" si="359"/>
        <v>368</v>
      </c>
      <c r="M3782" t="str">
        <f>VLOOKUP(C3782,[1]!Location_Data[#Data],2,0)</f>
        <v>Rancho Cucamonga</v>
      </c>
      <c r="N3782" t="str">
        <f>VLOOKUP(D3782,[1]!Salespeople_Data[#Data],2,0)</f>
        <v>Sean Miller</v>
      </c>
      <c r="O3782" t="str">
        <f>VLOOKUP(E3782,[1]!Customer_Data[#Data],2,0)</f>
        <v>Steve Hunt</v>
      </c>
      <c r="P3782" s="15">
        <f t="shared" si="354"/>
        <v>7</v>
      </c>
      <c r="Q3782">
        <f t="shared" si="355"/>
        <v>4</v>
      </c>
      <c r="R3782">
        <f t="shared" si="356"/>
        <v>2020</v>
      </c>
    </row>
    <row r="3783" spans="1:18" x14ac:dyDescent="0.25">
      <c r="A3783" s="4" t="s">
        <v>4797</v>
      </c>
      <c r="B3783" s="4" t="s">
        <v>256</v>
      </c>
      <c r="C3783" s="4" t="s">
        <v>242</v>
      </c>
      <c r="D3783" s="4" t="s">
        <v>359</v>
      </c>
      <c r="E3783" s="4" t="s">
        <v>2149</v>
      </c>
      <c r="F3783" s="5">
        <v>44175</v>
      </c>
      <c r="G3783" s="4">
        <v>3</v>
      </c>
      <c r="H3783" s="11">
        <f>VLOOKUP(B3783,[1]!Product_Data[#Data],4,0)</f>
        <v>596</v>
      </c>
      <c r="I3783" s="11">
        <f>VLOOKUP(B3783,[1]!Product_Data[#Data],3,0)</f>
        <v>358</v>
      </c>
      <c r="J3783" s="11">
        <f t="shared" si="357"/>
        <v>1074</v>
      </c>
      <c r="K3783" s="11">
        <f t="shared" si="358"/>
        <v>1788</v>
      </c>
      <c r="L3783" s="11">
        <f t="shared" si="359"/>
        <v>714</v>
      </c>
      <c r="M3783" t="str">
        <f>VLOOKUP(C3783,[1]!Location_Data[#Data],2,0)</f>
        <v>Downey</v>
      </c>
      <c r="N3783" t="str">
        <f>VLOOKUP(D3783,[1]!Salespeople_Data[#Data],2,0)</f>
        <v>Eugene Holmes</v>
      </c>
      <c r="O3783" t="str">
        <f>VLOOKUP(E3783,[1]!Customer_Data[#Data],2,0)</f>
        <v>Victor Medina</v>
      </c>
      <c r="P3783" s="15">
        <f t="shared" si="354"/>
        <v>5</v>
      </c>
      <c r="Q3783">
        <f t="shared" si="355"/>
        <v>12</v>
      </c>
      <c r="R3783">
        <f t="shared" si="356"/>
        <v>2020</v>
      </c>
    </row>
    <row r="3784" spans="1:18" x14ac:dyDescent="0.25">
      <c r="A3784" s="2" t="s">
        <v>4798</v>
      </c>
      <c r="B3784" s="2" t="s">
        <v>289</v>
      </c>
      <c r="C3784" s="2" t="s">
        <v>512</v>
      </c>
      <c r="D3784" s="2" t="s">
        <v>87</v>
      </c>
      <c r="E3784" s="2" t="s">
        <v>2340</v>
      </c>
      <c r="F3784" s="3">
        <v>44094</v>
      </c>
      <c r="G3784" s="2">
        <v>1</v>
      </c>
      <c r="H3784" s="11">
        <f>VLOOKUP(B3784,[1]!Product_Data[#Data],4,0)</f>
        <v>368</v>
      </c>
      <c r="I3784" s="11">
        <f>VLOOKUP(B3784,[1]!Product_Data[#Data],3,0)</f>
        <v>294</v>
      </c>
      <c r="J3784" s="11">
        <f t="shared" si="357"/>
        <v>294</v>
      </c>
      <c r="K3784" s="11">
        <f t="shared" si="358"/>
        <v>368</v>
      </c>
      <c r="L3784" s="11">
        <f t="shared" si="359"/>
        <v>74</v>
      </c>
      <c r="M3784" t="str">
        <f>VLOOKUP(C3784,[1]!Location_Data[#Data],2,0)</f>
        <v>Long Beach</v>
      </c>
      <c r="N3784" t="str">
        <f>VLOOKUP(D3784,[1]!Salespeople_Data[#Data],2,0)</f>
        <v>Martin Perry</v>
      </c>
      <c r="O3784" t="str">
        <f>VLOOKUP(E3784,[1]!Customer_Data[#Data],2,0)</f>
        <v>Ryan Price</v>
      </c>
      <c r="P3784" s="15">
        <f t="shared" si="354"/>
        <v>1</v>
      </c>
      <c r="Q3784">
        <f t="shared" si="355"/>
        <v>9</v>
      </c>
      <c r="R3784">
        <f t="shared" si="356"/>
        <v>2020</v>
      </c>
    </row>
    <row r="3785" spans="1:18" x14ac:dyDescent="0.25">
      <c r="A3785" s="4" t="s">
        <v>4799</v>
      </c>
      <c r="B3785" s="4" t="s">
        <v>132</v>
      </c>
      <c r="C3785" s="4" t="s">
        <v>74</v>
      </c>
      <c r="D3785" s="4" t="s">
        <v>49</v>
      </c>
      <c r="E3785" s="4" t="s">
        <v>3882</v>
      </c>
      <c r="F3785" s="5">
        <v>44021</v>
      </c>
      <c r="G3785" s="4">
        <v>1</v>
      </c>
      <c r="H3785" s="11">
        <f>VLOOKUP(B3785,[1]!Product_Data[#Data],4,0)</f>
        <v>2091</v>
      </c>
      <c r="I3785" s="11">
        <f>VLOOKUP(B3785,[1]!Product_Data[#Data],3,0)</f>
        <v>1485</v>
      </c>
      <c r="J3785" s="11">
        <f t="shared" si="357"/>
        <v>1485</v>
      </c>
      <c r="K3785" s="11">
        <f t="shared" si="358"/>
        <v>2091</v>
      </c>
      <c r="L3785" s="11">
        <f t="shared" si="359"/>
        <v>606</v>
      </c>
      <c r="M3785" t="str">
        <f>VLOOKUP(C3785,[1]!Location_Data[#Data],2,0)</f>
        <v>West Covina</v>
      </c>
      <c r="N3785" t="str">
        <f>VLOOKUP(D3785,[1]!Salespeople_Data[#Data],2,0)</f>
        <v>Walter Cook</v>
      </c>
      <c r="O3785" t="str">
        <f>VLOOKUP(E3785,[1]!Customer_Data[#Data],2,0)</f>
        <v>Gary Porter</v>
      </c>
      <c r="P3785" s="15">
        <f t="shared" si="354"/>
        <v>5</v>
      </c>
      <c r="Q3785">
        <f t="shared" si="355"/>
        <v>7</v>
      </c>
      <c r="R3785">
        <f t="shared" si="356"/>
        <v>2020</v>
      </c>
    </row>
    <row r="3786" spans="1:18" x14ac:dyDescent="0.25">
      <c r="A3786" s="2" t="s">
        <v>4800</v>
      </c>
      <c r="B3786" s="2" t="s">
        <v>495</v>
      </c>
      <c r="C3786" s="2" t="s">
        <v>182</v>
      </c>
      <c r="D3786" s="2" t="s">
        <v>359</v>
      </c>
      <c r="E3786" s="2" t="s">
        <v>4801</v>
      </c>
      <c r="F3786" s="3">
        <v>43843</v>
      </c>
      <c r="G3786" s="2">
        <v>2</v>
      </c>
      <c r="H3786" s="11">
        <f>VLOOKUP(B3786,[1]!Product_Data[#Data],4,0)</f>
        <v>1467</v>
      </c>
      <c r="I3786" s="11">
        <f>VLOOKUP(B3786,[1]!Product_Data[#Data],3,0)</f>
        <v>807</v>
      </c>
      <c r="J3786" s="11">
        <f t="shared" si="357"/>
        <v>1614</v>
      </c>
      <c r="K3786" s="11">
        <f t="shared" si="358"/>
        <v>2934</v>
      </c>
      <c r="L3786" s="11">
        <f t="shared" si="359"/>
        <v>1320</v>
      </c>
      <c r="M3786" t="str">
        <f>VLOOKUP(C3786,[1]!Location_Data[#Data],2,0)</f>
        <v>Vallejo</v>
      </c>
      <c r="N3786" t="str">
        <f>VLOOKUP(D3786,[1]!Salespeople_Data[#Data],2,0)</f>
        <v>Eugene Holmes</v>
      </c>
      <c r="O3786" t="str">
        <f>VLOOKUP(E3786,[1]!Customer_Data[#Data],2,0)</f>
        <v>Eugene Murphy</v>
      </c>
      <c r="P3786" s="15">
        <f t="shared" si="354"/>
        <v>2</v>
      </c>
      <c r="Q3786">
        <f t="shared" si="355"/>
        <v>1</v>
      </c>
      <c r="R3786">
        <f t="shared" si="356"/>
        <v>2020</v>
      </c>
    </row>
    <row r="3787" spans="1:18" x14ac:dyDescent="0.25">
      <c r="A3787" s="4" t="s">
        <v>4802</v>
      </c>
      <c r="B3787" s="4" t="s">
        <v>925</v>
      </c>
      <c r="C3787" s="4" t="s">
        <v>190</v>
      </c>
      <c r="D3787" s="4" t="s">
        <v>35</v>
      </c>
      <c r="E3787" s="4" t="s">
        <v>123</v>
      </c>
      <c r="F3787" s="5">
        <v>44107</v>
      </c>
      <c r="G3787" s="4">
        <v>3</v>
      </c>
      <c r="H3787" s="11">
        <f>VLOOKUP(B3787,[1]!Product_Data[#Data],4,0)</f>
        <v>136</v>
      </c>
      <c r="I3787" s="11">
        <f>VLOOKUP(B3787,[1]!Product_Data[#Data],3,0)</f>
        <v>72</v>
      </c>
      <c r="J3787" s="11">
        <f t="shared" si="357"/>
        <v>216</v>
      </c>
      <c r="K3787" s="11">
        <f t="shared" si="358"/>
        <v>408</v>
      </c>
      <c r="L3787" s="11">
        <f t="shared" si="359"/>
        <v>192</v>
      </c>
      <c r="M3787" t="str">
        <f>VLOOKUP(C3787,[1]!Location_Data[#Data],2,0)</f>
        <v>Oakland</v>
      </c>
      <c r="N3787" t="str">
        <f>VLOOKUP(D3787,[1]!Salespeople_Data[#Data],2,0)</f>
        <v>Charles Harper</v>
      </c>
      <c r="O3787" t="str">
        <f>VLOOKUP(E3787,[1]!Customer_Data[#Data],2,0)</f>
        <v>Frank Webb</v>
      </c>
      <c r="P3787" s="15">
        <f t="shared" si="354"/>
        <v>7</v>
      </c>
      <c r="Q3787">
        <f t="shared" si="355"/>
        <v>10</v>
      </c>
      <c r="R3787">
        <f t="shared" si="356"/>
        <v>2020</v>
      </c>
    </row>
    <row r="3788" spans="1:18" x14ac:dyDescent="0.25">
      <c r="A3788" s="2" t="s">
        <v>4803</v>
      </c>
      <c r="B3788" s="2" t="s">
        <v>796</v>
      </c>
      <c r="C3788" s="2" t="s">
        <v>512</v>
      </c>
      <c r="D3788" s="2" t="s">
        <v>165</v>
      </c>
      <c r="E3788" s="2" t="s">
        <v>856</v>
      </c>
      <c r="F3788" s="3">
        <v>43844</v>
      </c>
      <c r="G3788" s="2">
        <v>2</v>
      </c>
      <c r="H3788" s="11">
        <f>VLOOKUP(B3788,[1]!Product_Data[#Data],4,0)</f>
        <v>1103</v>
      </c>
      <c r="I3788" s="11">
        <f>VLOOKUP(B3788,[1]!Product_Data[#Data],3,0)</f>
        <v>838</v>
      </c>
      <c r="J3788" s="11">
        <f t="shared" si="357"/>
        <v>1676</v>
      </c>
      <c r="K3788" s="11">
        <f t="shared" si="358"/>
        <v>2206</v>
      </c>
      <c r="L3788" s="11">
        <f t="shared" si="359"/>
        <v>530</v>
      </c>
      <c r="M3788" t="str">
        <f>VLOOKUP(C3788,[1]!Location_Data[#Data],2,0)</f>
        <v>Long Beach</v>
      </c>
      <c r="N3788" t="str">
        <f>VLOOKUP(D3788,[1]!Salespeople_Data[#Data],2,0)</f>
        <v>Joe Sims</v>
      </c>
      <c r="O3788" t="str">
        <f>VLOOKUP(E3788,[1]!Customer_Data[#Data],2,0)</f>
        <v>Jesse Wells</v>
      </c>
      <c r="P3788" s="15">
        <f t="shared" si="354"/>
        <v>3</v>
      </c>
      <c r="Q3788">
        <f t="shared" si="355"/>
        <v>1</v>
      </c>
      <c r="R3788">
        <f t="shared" si="356"/>
        <v>2020</v>
      </c>
    </row>
    <row r="3789" spans="1:18" x14ac:dyDescent="0.25">
      <c r="A3789" s="4" t="s">
        <v>4804</v>
      </c>
      <c r="B3789" s="4" t="s">
        <v>23</v>
      </c>
      <c r="C3789" s="4" t="s">
        <v>190</v>
      </c>
      <c r="D3789" s="4" t="s">
        <v>159</v>
      </c>
      <c r="E3789" s="4" t="s">
        <v>759</v>
      </c>
      <c r="F3789" s="5">
        <v>43841</v>
      </c>
      <c r="G3789" s="4">
        <v>2</v>
      </c>
      <c r="H3789" s="11">
        <f>VLOOKUP(B3789,[1]!Product_Data[#Data],4,0)</f>
        <v>1052</v>
      </c>
      <c r="I3789" s="11">
        <f>VLOOKUP(B3789,[1]!Product_Data[#Data],3,0)</f>
        <v>589</v>
      </c>
      <c r="J3789" s="11">
        <f t="shared" si="357"/>
        <v>1178</v>
      </c>
      <c r="K3789" s="11">
        <f t="shared" si="358"/>
        <v>2104</v>
      </c>
      <c r="L3789" s="11">
        <f t="shared" si="359"/>
        <v>926</v>
      </c>
      <c r="M3789" t="str">
        <f>VLOOKUP(C3789,[1]!Location_Data[#Data],2,0)</f>
        <v>Oakland</v>
      </c>
      <c r="N3789" t="str">
        <f>VLOOKUP(D3789,[1]!Salespeople_Data[#Data],2,0)</f>
        <v>Bobby Russell</v>
      </c>
      <c r="O3789" t="str">
        <f>VLOOKUP(E3789,[1]!Customer_Data[#Data],2,0)</f>
        <v>William Franklin</v>
      </c>
      <c r="P3789" s="15">
        <f t="shared" si="354"/>
        <v>7</v>
      </c>
      <c r="Q3789">
        <f t="shared" si="355"/>
        <v>1</v>
      </c>
      <c r="R3789">
        <f t="shared" si="356"/>
        <v>2020</v>
      </c>
    </row>
    <row r="3790" spans="1:18" x14ac:dyDescent="0.25">
      <c r="A3790" s="2" t="s">
        <v>4805</v>
      </c>
      <c r="B3790" s="2" t="s">
        <v>271</v>
      </c>
      <c r="C3790" s="2" t="s">
        <v>74</v>
      </c>
      <c r="D3790" s="2" t="s">
        <v>212</v>
      </c>
      <c r="E3790" s="2" t="s">
        <v>365</v>
      </c>
      <c r="F3790" s="3">
        <v>43857</v>
      </c>
      <c r="G3790" s="2">
        <v>1</v>
      </c>
      <c r="H3790" s="11">
        <f>VLOOKUP(B3790,[1]!Product_Data[#Data],4,0)</f>
        <v>1587</v>
      </c>
      <c r="I3790" s="11">
        <f>VLOOKUP(B3790,[1]!Product_Data[#Data],3,0)</f>
        <v>1301</v>
      </c>
      <c r="J3790" s="11">
        <f t="shared" si="357"/>
        <v>1301</v>
      </c>
      <c r="K3790" s="11">
        <f t="shared" si="358"/>
        <v>1587</v>
      </c>
      <c r="L3790" s="11">
        <f t="shared" si="359"/>
        <v>286</v>
      </c>
      <c r="M3790" t="str">
        <f>VLOOKUP(C3790,[1]!Location_Data[#Data],2,0)</f>
        <v>West Covina</v>
      </c>
      <c r="N3790" t="str">
        <f>VLOOKUP(D3790,[1]!Salespeople_Data[#Data],2,0)</f>
        <v>Ronald Reed</v>
      </c>
      <c r="O3790" t="str">
        <f>VLOOKUP(E3790,[1]!Customer_Data[#Data],2,0)</f>
        <v>Kevin Moreno</v>
      </c>
      <c r="P3790" s="15">
        <f t="shared" si="354"/>
        <v>2</v>
      </c>
      <c r="Q3790">
        <f t="shared" si="355"/>
        <v>1</v>
      </c>
      <c r="R3790">
        <f t="shared" si="356"/>
        <v>2020</v>
      </c>
    </row>
    <row r="3791" spans="1:18" x14ac:dyDescent="0.25">
      <c r="A3791" s="4" t="s">
        <v>4806</v>
      </c>
      <c r="B3791" s="4" t="s">
        <v>83</v>
      </c>
      <c r="C3791" s="4" t="s">
        <v>14</v>
      </c>
      <c r="D3791" s="4" t="s">
        <v>75</v>
      </c>
      <c r="E3791" s="4" t="s">
        <v>2413</v>
      </c>
      <c r="F3791" s="5">
        <v>44134</v>
      </c>
      <c r="G3791" s="4">
        <v>1</v>
      </c>
      <c r="H3791" s="11">
        <f>VLOOKUP(B3791,[1]!Product_Data[#Data],4,0)</f>
        <v>1972</v>
      </c>
      <c r="I3791" s="11">
        <f>VLOOKUP(B3791,[1]!Product_Data[#Data],3,0)</f>
        <v>1321</v>
      </c>
      <c r="J3791" s="11">
        <f t="shared" si="357"/>
        <v>1321</v>
      </c>
      <c r="K3791" s="11">
        <f t="shared" si="358"/>
        <v>1972</v>
      </c>
      <c r="L3791" s="11">
        <f t="shared" si="359"/>
        <v>651</v>
      </c>
      <c r="M3791" t="str">
        <f>VLOOKUP(C3791,[1]!Location_Data[#Data],2,0)</f>
        <v>Santa Clarita</v>
      </c>
      <c r="N3791" t="str">
        <f>VLOOKUP(D3791,[1]!Salespeople_Data[#Data],2,0)</f>
        <v>Roger Robertson</v>
      </c>
      <c r="O3791" t="str">
        <f>VLOOKUP(E3791,[1]!Customer_Data[#Data],2,0)</f>
        <v>Willie Hicks</v>
      </c>
      <c r="P3791" s="15">
        <f t="shared" si="354"/>
        <v>6</v>
      </c>
      <c r="Q3791">
        <f t="shared" si="355"/>
        <v>10</v>
      </c>
      <c r="R3791">
        <f t="shared" si="356"/>
        <v>2020</v>
      </c>
    </row>
    <row r="3792" spans="1:18" x14ac:dyDescent="0.25">
      <c r="A3792" s="2" t="s">
        <v>4807</v>
      </c>
      <c r="B3792" s="2" t="s">
        <v>168</v>
      </c>
      <c r="C3792" s="2" t="s">
        <v>135</v>
      </c>
      <c r="D3792" s="2" t="s">
        <v>212</v>
      </c>
      <c r="E3792" s="2" t="s">
        <v>1336</v>
      </c>
      <c r="F3792" s="3">
        <v>44007</v>
      </c>
      <c r="G3792" s="2">
        <v>1</v>
      </c>
      <c r="H3792" s="11">
        <f>VLOOKUP(B3792,[1]!Product_Data[#Data],4,0)</f>
        <v>112</v>
      </c>
      <c r="I3792" s="11">
        <f>VLOOKUP(B3792,[1]!Product_Data[#Data],3,0)</f>
        <v>90</v>
      </c>
      <c r="J3792" s="11">
        <f t="shared" si="357"/>
        <v>90</v>
      </c>
      <c r="K3792" s="11">
        <f t="shared" si="358"/>
        <v>112</v>
      </c>
      <c r="L3792" s="11">
        <f t="shared" si="359"/>
        <v>22</v>
      </c>
      <c r="M3792" t="str">
        <f>VLOOKUP(C3792,[1]!Location_Data[#Data],2,0)</f>
        <v>Oxnard</v>
      </c>
      <c r="N3792" t="str">
        <f>VLOOKUP(D3792,[1]!Salespeople_Data[#Data],2,0)</f>
        <v>Ronald Reed</v>
      </c>
      <c r="O3792" t="str">
        <f>VLOOKUP(E3792,[1]!Customer_Data[#Data],2,0)</f>
        <v>Bobby Willis</v>
      </c>
      <c r="P3792" s="15">
        <f t="shared" si="354"/>
        <v>5</v>
      </c>
      <c r="Q3792">
        <f t="shared" si="355"/>
        <v>6</v>
      </c>
      <c r="R3792">
        <f t="shared" si="356"/>
        <v>2020</v>
      </c>
    </row>
    <row r="3793" spans="1:18" x14ac:dyDescent="0.25">
      <c r="A3793" s="4" t="s">
        <v>4808</v>
      </c>
      <c r="B3793" s="4" t="s">
        <v>560</v>
      </c>
      <c r="C3793" s="4" t="s">
        <v>331</v>
      </c>
      <c r="D3793" s="4" t="s">
        <v>136</v>
      </c>
      <c r="E3793" s="4" t="s">
        <v>1488</v>
      </c>
      <c r="F3793" s="5">
        <v>43885</v>
      </c>
      <c r="G3793" s="4">
        <v>1</v>
      </c>
      <c r="H3793" s="11">
        <f>VLOOKUP(B3793,[1]!Product_Data[#Data],4,0)</f>
        <v>1809</v>
      </c>
      <c r="I3793" s="11">
        <f>VLOOKUP(B3793,[1]!Product_Data[#Data],3,0)</f>
        <v>1067</v>
      </c>
      <c r="J3793" s="11">
        <f t="shared" si="357"/>
        <v>1067</v>
      </c>
      <c r="K3793" s="11">
        <f t="shared" si="358"/>
        <v>1809</v>
      </c>
      <c r="L3793" s="11">
        <f t="shared" si="359"/>
        <v>742</v>
      </c>
      <c r="M3793" t="str">
        <f>VLOOKUP(C3793,[1]!Location_Data[#Data],2,0)</f>
        <v>Sunnyvale</v>
      </c>
      <c r="N3793" t="str">
        <f>VLOOKUP(D3793,[1]!Salespeople_Data[#Data],2,0)</f>
        <v>Clarence Fox</v>
      </c>
      <c r="O3793" t="str">
        <f>VLOOKUP(E3793,[1]!Customer_Data[#Data],2,0)</f>
        <v>Johnny Ward</v>
      </c>
      <c r="P3793" s="15">
        <f t="shared" si="354"/>
        <v>2</v>
      </c>
      <c r="Q3793">
        <f t="shared" si="355"/>
        <v>2</v>
      </c>
      <c r="R3793">
        <f t="shared" si="356"/>
        <v>2020</v>
      </c>
    </row>
    <row r="3794" spans="1:18" x14ac:dyDescent="0.25">
      <c r="A3794" s="2" t="s">
        <v>4809</v>
      </c>
      <c r="B3794" s="2" t="s">
        <v>38</v>
      </c>
      <c r="C3794" s="2" t="s">
        <v>211</v>
      </c>
      <c r="D3794" s="2" t="s">
        <v>101</v>
      </c>
      <c r="E3794" s="2" t="s">
        <v>3790</v>
      </c>
      <c r="F3794" s="3">
        <v>43883</v>
      </c>
      <c r="G3794" s="2">
        <v>3</v>
      </c>
      <c r="H3794" s="11">
        <f>VLOOKUP(B3794,[1]!Product_Data[#Data],4,0)</f>
        <v>2283</v>
      </c>
      <c r="I3794" s="11">
        <f>VLOOKUP(B3794,[1]!Product_Data[#Data],3,0)</f>
        <v>1484</v>
      </c>
      <c r="J3794" s="11">
        <f t="shared" si="357"/>
        <v>4452</v>
      </c>
      <c r="K3794" s="11">
        <f t="shared" si="358"/>
        <v>6849</v>
      </c>
      <c r="L3794" s="11">
        <f t="shared" si="359"/>
        <v>2397</v>
      </c>
      <c r="M3794" t="str">
        <f>VLOOKUP(C3794,[1]!Location_Data[#Data],2,0)</f>
        <v>Chula Vista</v>
      </c>
      <c r="N3794" t="str">
        <f>VLOOKUP(D3794,[1]!Salespeople_Data[#Data],2,0)</f>
        <v>Scott Clark</v>
      </c>
      <c r="O3794" t="str">
        <f>VLOOKUP(E3794,[1]!Customer_Data[#Data],2,0)</f>
        <v>Joe Carroll</v>
      </c>
      <c r="P3794" s="15">
        <f t="shared" si="354"/>
        <v>7</v>
      </c>
      <c r="Q3794">
        <f t="shared" si="355"/>
        <v>2</v>
      </c>
      <c r="R3794">
        <f t="shared" si="356"/>
        <v>2020</v>
      </c>
    </row>
    <row r="3795" spans="1:18" x14ac:dyDescent="0.25">
      <c r="A3795" s="4" t="s">
        <v>4810</v>
      </c>
      <c r="B3795" s="4" t="s">
        <v>181</v>
      </c>
      <c r="C3795" s="4" t="s">
        <v>377</v>
      </c>
      <c r="D3795" s="4" t="s">
        <v>106</v>
      </c>
      <c r="E3795" s="4" t="s">
        <v>931</v>
      </c>
      <c r="F3795" s="5">
        <v>44184</v>
      </c>
      <c r="G3795" s="4">
        <v>2</v>
      </c>
      <c r="H3795" s="11">
        <f>VLOOKUP(B3795,[1]!Product_Data[#Data],4,0)</f>
        <v>1500</v>
      </c>
      <c r="I3795" s="11">
        <f>VLOOKUP(B3795,[1]!Product_Data[#Data],3,0)</f>
        <v>900</v>
      </c>
      <c r="J3795" s="11">
        <f t="shared" si="357"/>
        <v>1800</v>
      </c>
      <c r="K3795" s="11">
        <f t="shared" si="358"/>
        <v>3000</v>
      </c>
      <c r="L3795" s="11">
        <f t="shared" si="359"/>
        <v>1200</v>
      </c>
      <c r="M3795" t="str">
        <f>VLOOKUP(C3795,[1]!Location_Data[#Data],2,0)</f>
        <v>San Diego</v>
      </c>
      <c r="N3795" t="str">
        <f>VLOOKUP(D3795,[1]!Salespeople_Data[#Data],2,0)</f>
        <v>Patrick Ruiz</v>
      </c>
      <c r="O3795" t="str">
        <f>VLOOKUP(E3795,[1]!Customer_Data[#Data],2,0)</f>
        <v>Joshua Collins</v>
      </c>
      <c r="P3795" s="15">
        <f t="shared" si="354"/>
        <v>7</v>
      </c>
      <c r="Q3795">
        <f t="shared" si="355"/>
        <v>12</v>
      </c>
      <c r="R3795">
        <f t="shared" si="356"/>
        <v>2020</v>
      </c>
    </row>
    <row r="3796" spans="1:18" x14ac:dyDescent="0.25">
      <c r="A3796" s="2" t="s">
        <v>4811</v>
      </c>
      <c r="B3796" s="2" t="s">
        <v>400</v>
      </c>
      <c r="C3796" s="2" t="s">
        <v>349</v>
      </c>
      <c r="D3796" s="2" t="s">
        <v>191</v>
      </c>
      <c r="E3796" s="2" t="s">
        <v>1297</v>
      </c>
      <c r="F3796" s="3">
        <v>44133</v>
      </c>
      <c r="G3796" s="2">
        <v>1</v>
      </c>
      <c r="H3796" s="11">
        <f>VLOOKUP(B3796,[1]!Product_Data[#Data],4,0)</f>
        <v>886</v>
      </c>
      <c r="I3796" s="11">
        <f>VLOOKUP(B3796,[1]!Product_Data[#Data],3,0)</f>
        <v>478</v>
      </c>
      <c r="J3796" s="11">
        <f t="shared" si="357"/>
        <v>478</v>
      </c>
      <c r="K3796" s="11">
        <f t="shared" si="358"/>
        <v>886</v>
      </c>
      <c r="L3796" s="11">
        <f t="shared" si="359"/>
        <v>408</v>
      </c>
      <c r="M3796" t="str">
        <f>VLOOKUP(C3796,[1]!Location_Data[#Data],2,0)</f>
        <v>Santa Clara</v>
      </c>
      <c r="N3796" t="str">
        <f>VLOOKUP(D3796,[1]!Salespeople_Data[#Data],2,0)</f>
        <v>Robert Reed</v>
      </c>
      <c r="O3796" t="str">
        <f>VLOOKUP(E3796,[1]!Customer_Data[#Data],2,0)</f>
        <v>Victor Martinez</v>
      </c>
      <c r="P3796" s="15">
        <f t="shared" si="354"/>
        <v>5</v>
      </c>
      <c r="Q3796">
        <f t="shared" si="355"/>
        <v>10</v>
      </c>
      <c r="R3796">
        <f t="shared" si="356"/>
        <v>2020</v>
      </c>
    </row>
    <row r="3797" spans="1:18" x14ac:dyDescent="0.25">
      <c r="A3797" s="4" t="s">
        <v>4812</v>
      </c>
      <c r="B3797" s="4" t="s">
        <v>325</v>
      </c>
      <c r="C3797" s="4" t="s">
        <v>190</v>
      </c>
      <c r="D3797" s="4" t="s">
        <v>80</v>
      </c>
      <c r="E3797" s="4" t="s">
        <v>2218</v>
      </c>
      <c r="F3797" s="5">
        <v>43853</v>
      </c>
      <c r="G3797" s="4">
        <v>2</v>
      </c>
      <c r="H3797" s="11">
        <f>VLOOKUP(B3797,[1]!Product_Data[#Data],4,0)</f>
        <v>1526</v>
      </c>
      <c r="I3797" s="11">
        <f>VLOOKUP(B3797,[1]!Product_Data[#Data],3,0)</f>
        <v>1251</v>
      </c>
      <c r="J3797" s="11">
        <f t="shared" si="357"/>
        <v>2502</v>
      </c>
      <c r="K3797" s="11">
        <f t="shared" si="358"/>
        <v>3052</v>
      </c>
      <c r="L3797" s="11">
        <f t="shared" si="359"/>
        <v>550</v>
      </c>
      <c r="M3797" t="str">
        <f>VLOOKUP(C3797,[1]!Location_Data[#Data],2,0)</f>
        <v>Oakland</v>
      </c>
      <c r="N3797" t="str">
        <f>VLOOKUP(D3797,[1]!Salespeople_Data[#Data],2,0)</f>
        <v>Henry Nelson</v>
      </c>
      <c r="O3797" t="str">
        <f>VLOOKUP(E3797,[1]!Customer_Data[#Data],2,0)</f>
        <v>Jerry Andrews</v>
      </c>
      <c r="P3797" s="15">
        <f t="shared" si="354"/>
        <v>5</v>
      </c>
      <c r="Q3797">
        <f t="shared" si="355"/>
        <v>1</v>
      </c>
      <c r="R3797">
        <f t="shared" si="356"/>
        <v>2020</v>
      </c>
    </row>
    <row r="3798" spans="1:18" x14ac:dyDescent="0.25">
      <c r="A3798" s="2" t="s">
        <v>4813</v>
      </c>
      <c r="B3798" s="2" t="s">
        <v>13</v>
      </c>
      <c r="C3798" s="2" t="s">
        <v>530</v>
      </c>
      <c r="D3798" s="2" t="s">
        <v>413</v>
      </c>
      <c r="E3798" s="2" t="s">
        <v>950</v>
      </c>
      <c r="F3798" s="3">
        <v>43842</v>
      </c>
      <c r="G3798" s="2">
        <v>1</v>
      </c>
      <c r="H3798" s="11">
        <f>VLOOKUP(B3798,[1]!Product_Data[#Data],4,0)</f>
        <v>1022</v>
      </c>
      <c r="I3798" s="11">
        <f>VLOOKUP(B3798,[1]!Product_Data[#Data],3,0)</f>
        <v>818</v>
      </c>
      <c r="J3798" s="11">
        <f t="shared" si="357"/>
        <v>818</v>
      </c>
      <c r="K3798" s="11">
        <f t="shared" si="358"/>
        <v>1022</v>
      </c>
      <c r="L3798" s="11">
        <f t="shared" si="359"/>
        <v>204</v>
      </c>
      <c r="M3798" t="str">
        <f>VLOOKUP(C3798,[1]!Location_Data[#Data],2,0)</f>
        <v>San Buenaventura (Ventura)</v>
      </c>
      <c r="N3798" t="str">
        <f>VLOOKUP(D3798,[1]!Salespeople_Data[#Data],2,0)</f>
        <v>Kenneth Bradley</v>
      </c>
      <c r="O3798" t="str">
        <f>VLOOKUP(E3798,[1]!Customer_Data[#Data],2,0)</f>
        <v>Arthur Roberts</v>
      </c>
      <c r="P3798" s="15">
        <f t="shared" si="354"/>
        <v>1</v>
      </c>
      <c r="Q3798">
        <f t="shared" si="355"/>
        <v>1</v>
      </c>
      <c r="R3798">
        <f t="shared" si="356"/>
        <v>2020</v>
      </c>
    </row>
    <row r="3799" spans="1:18" x14ac:dyDescent="0.25">
      <c r="A3799" s="4" t="s">
        <v>4814</v>
      </c>
      <c r="B3799" s="4" t="s">
        <v>348</v>
      </c>
      <c r="C3799" s="4" t="s">
        <v>19</v>
      </c>
      <c r="D3799" s="4" t="s">
        <v>257</v>
      </c>
      <c r="E3799" s="4" t="s">
        <v>528</v>
      </c>
      <c r="F3799" s="5">
        <v>43835</v>
      </c>
      <c r="G3799" s="4">
        <v>3</v>
      </c>
      <c r="H3799" s="11">
        <f>VLOOKUP(B3799,[1]!Product_Data[#Data],4,0)</f>
        <v>603</v>
      </c>
      <c r="I3799" s="11">
        <f>VLOOKUP(B3799,[1]!Product_Data[#Data],3,0)</f>
        <v>416</v>
      </c>
      <c r="J3799" s="11">
        <f t="shared" si="357"/>
        <v>1248</v>
      </c>
      <c r="K3799" s="11">
        <f t="shared" si="358"/>
        <v>1809</v>
      </c>
      <c r="L3799" s="11">
        <f t="shared" si="359"/>
        <v>561</v>
      </c>
      <c r="M3799" t="str">
        <f>VLOOKUP(C3799,[1]!Location_Data[#Data],2,0)</f>
        <v>Berkeley</v>
      </c>
      <c r="N3799" t="str">
        <f>VLOOKUP(D3799,[1]!Salespeople_Data[#Data],2,0)</f>
        <v>Jerry Perry</v>
      </c>
      <c r="O3799" t="str">
        <f>VLOOKUP(E3799,[1]!Customer_Data[#Data],2,0)</f>
        <v>Douglas Tucker</v>
      </c>
      <c r="P3799" s="15">
        <f t="shared" si="354"/>
        <v>1</v>
      </c>
      <c r="Q3799">
        <f t="shared" si="355"/>
        <v>1</v>
      </c>
      <c r="R3799">
        <f t="shared" si="356"/>
        <v>2020</v>
      </c>
    </row>
    <row r="3800" spans="1:18" x14ac:dyDescent="0.25">
      <c r="A3800" s="2" t="s">
        <v>4815</v>
      </c>
      <c r="B3800" s="2" t="s">
        <v>340</v>
      </c>
      <c r="C3800" s="2" t="s">
        <v>90</v>
      </c>
      <c r="D3800" s="2" t="s">
        <v>136</v>
      </c>
      <c r="E3800" s="2" t="s">
        <v>829</v>
      </c>
      <c r="F3800" s="3">
        <v>44098</v>
      </c>
      <c r="G3800" s="2">
        <v>1</v>
      </c>
      <c r="H3800" s="11">
        <f>VLOOKUP(B3800,[1]!Product_Data[#Data],4,0)</f>
        <v>1967</v>
      </c>
      <c r="I3800" s="11">
        <f>VLOOKUP(B3800,[1]!Product_Data[#Data],3,0)</f>
        <v>1397</v>
      </c>
      <c r="J3800" s="11">
        <f t="shared" si="357"/>
        <v>1397</v>
      </c>
      <c r="K3800" s="11">
        <f t="shared" si="358"/>
        <v>1967</v>
      </c>
      <c r="L3800" s="11">
        <f t="shared" si="359"/>
        <v>570</v>
      </c>
      <c r="M3800" t="str">
        <f>VLOOKUP(C3800,[1]!Location_Data[#Data],2,0)</f>
        <v>Irvine</v>
      </c>
      <c r="N3800" t="str">
        <f>VLOOKUP(D3800,[1]!Salespeople_Data[#Data],2,0)</f>
        <v>Clarence Fox</v>
      </c>
      <c r="O3800" t="str">
        <f>VLOOKUP(E3800,[1]!Customer_Data[#Data],2,0)</f>
        <v>Shawn Ray</v>
      </c>
      <c r="P3800" s="15">
        <f t="shared" si="354"/>
        <v>5</v>
      </c>
      <c r="Q3800">
        <f t="shared" si="355"/>
        <v>9</v>
      </c>
      <c r="R3800">
        <f t="shared" si="356"/>
        <v>2020</v>
      </c>
    </row>
    <row r="3801" spans="1:18" x14ac:dyDescent="0.25">
      <c r="A3801" s="4" t="s">
        <v>4816</v>
      </c>
      <c r="B3801" s="4" t="s">
        <v>553</v>
      </c>
      <c r="C3801" s="4" t="s">
        <v>135</v>
      </c>
      <c r="D3801" s="4" t="s">
        <v>35</v>
      </c>
      <c r="E3801" s="4" t="s">
        <v>991</v>
      </c>
      <c r="F3801" s="5">
        <v>43942</v>
      </c>
      <c r="G3801" s="4">
        <v>1</v>
      </c>
      <c r="H3801" s="11">
        <f>VLOOKUP(B3801,[1]!Product_Data[#Data],4,0)</f>
        <v>1798</v>
      </c>
      <c r="I3801" s="11">
        <f>VLOOKUP(B3801,[1]!Product_Data[#Data],3,0)</f>
        <v>971</v>
      </c>
      <c r="J3801" s="11">
        <f t="shared" si="357"/>
        <v>971</v>
      </c>
      <c r="K3801" s="11">
        <f t="shared" si="358"/>
        <v>1798</v>
      </c>
      <c r="L3801" s="11">
        <f t="shared" si="359"/>
        <v>827</v>
      </c>
      <c r="M3801" t="str">
        <f>VLOOKUP(C3801,[1]!Location_Data[#Data],2,0)</f>
        <v>Oxnard</v>
      </c>
      <c r="N3801" t="str">
        <f>VLOOKUP(D3801,[1]!Salespeople_Data[#Data],2,0)</f>
        <v>Charles Harper</v>
      </c>
      <c r="O3801" t="str">
        <f>VLOOKUP(E3801,[1]!Customer_Data[#Data],2,0)</f>
        <v>Russell Boyd</v>
      </c>
      <c r="P3801" s="15">
        <f t="shared" si="354"/>
        <v>3</v>
      </c>
      <c r="Q3801">
        <f t="shared" si="355"/>
        <v>4</v>
      </c>
      <c r="R3801">
        <f t="shared" si="356"/>
        <v>2020</v>
      </c>
    </row>
    <row r="3802" spans="1:18" x14ac:dyDescent="0.25">
      <c r="A3802" s="2" t="s">
        <v>4817</v>
      </c>
      <c r="B3802" s="2" t="s">
        <v>367</v>
      </c>
      <c r="C3802" s="2" t="s">
        <v>29</v>
      </c>
      <c r="D3802" s="2" t="s">
        <v>136</v>
      </c>
      <c r="E3802" s="2" t="s">
        <v>753</v>
      </c>
      <c r="F3802" s="3">
        <v>43878</v>
      </c>
      <c r="G3802" s="2">
        <v>1</v>
      </c>
      <c r="H3802" s="11">
        <f>VLOOKUP(B3802,[1]!Product_Data[#Data],4,0)</f>
        <v>530</v>
      </c>
      <c r="I3802" s="11">
        <f>VLOOKUP(B3802,[1]!Product_Data[#Data],3,0)</f>
        <v>424</v>
      </c>
      <c r="J3802" s="11">
        <f t="shared" si="357"/>
        <v>424</v>
      </c>
      <c r="K3802" s="11">
        <f t="shared" si="358"/>
        <v>530</v>
      </c>
      <c r="L3802" s="11">
        <f t="shared" si="359"/>
        <v>106</v>
      </c>
      <c r="M3802" t="str">
        <f>VLOOKUP(C3802,[1]!Location_Data[#Data],2,0)</f>
        <v>Santa Ana</v>
      </c>
      <c r="N3802" t="str">
        <f>VLOOKUP(D3802,[1]!Salespeople_Data[#Data],2,0)</f>
        <v>Clarence Fox</v>
      </c>
      <c r="O3802" t="str">
        <f>VLOOKUP(E3802,[1]!Customer_Data[#Data],2,0)</f>
        <v>Benjamin Carter</v>
      </c>
      <c r="P3802" s="15">
        <f t="shared" si="354"/>
        <v>2</v>
      </c>
      <c r="Q3802">
        <f t="shared" si="355"/>
        <v>2</v>
      </c>
      <c r="R3802">
        <f t="shared" si="356"/>
        <v>2020</v>
      </c>
    </row>
    <row r="3803" spans="1:18" x14ac:dyDescent="0.25">
      <c r="A3803" s="4" t="s">
        <v>4818</v>
      </c>
      <c r="B3803" s="4" t="s">
        <v>189</v>
      </c>
      <c r="C3803" s="4" t="s">
        <v>286</v>
      </c>
      <c r="D3803" s="4" t="s">
        <v>308</v>
      </c>
      <c r="E3803" s="4" t="s">
        <v>844</v>
      </c>
      <c r="F3803" s="5">
        <v>44007</v>
      </c>
      <c r="G3803" s="4">
        <v>3</v>
      </c>
      <c r="H3803" s="11">
        <f>VLOOKUP(B3803,[1]!Product_Data[#Data],4,0)</f>
        <v>1783</v>
      </c>
      <c r="I3803" s="11">
        <f>VLOOKUP(B3803,[1]!Product_Data[#Data],3,0)</f>
        <v>1516</v>
      </c>
      <c r="J3803" s="11">
        <f t="shared" si="357"/>
        <v>4548</v>
      </c>
      <c r="K3803" s="11">
        <f t="shared" si="358"/>
        <v>5349</v>
      </c>
      <c r="L3803" s="11">
        <f t="shared" si="359"/>
        <v>801</v>
      </c>
      <c r="M3803" t="str">
        <f>VLOOKUP(C3803,[1]!Location_Data[#Data],2,0)</f>
        <v>El Monte</v>
      </c>
      <c r="N3803" t="str">
        <f>VLOOKUP(D3803,[1]!Salespeople_Data[#Data],2,0)</f>
        <v>Fred Robertson</v>
      </c>
      <c r="O3803" t="str">
        <f>VLOOKUP(E3803,[1]!Customer_Data[#Data],2,0)</f>
        <v>Kevin Kim</v>
      </c>
      <c r="P3803" s="15">
        <f t="shared" si="354"/>
        <v>5</v>
      </c>
      <c r="Q3803">
        <f t="shared" si="355"/>
        <v>6</v>
      </c>
      <c r="R3803">
        <f t="shared" si="356"/>
        <v>2020</v>
      </c>
    </row>
    <row r="3804" spans="1:18" x14ac:dyDescent="0.25">
      <c r="A3804" s="2" t="s">
        <v>4819</v>
      </c>
      <c r="B3804" s="2" t="s">
        <v>104</v>
      </c>
      <c r="C3804" s="2" t="s">
        <v>140</v>
      </c>
      <c r="D3804" s="2" t="s">
        <v>49</v>
      </c>
      <c r="E3804" s="2" t="s">
        <v>823</v>
      </c>
      <c r="F3804" s="3">
        <v>44025</v>
      </c>
      <c r="G3804" s="2">
        <v>1</v>
      </c>
      <c r="H3804" s="11">
        <f>VLOOKUP(B3804,[1]!Product_Data[#Data],4,0)</f>
        <v>1671</v>
      </c>
      <c r="I3804" s="11">
        <f>VLOOKUP(B3804,[1]!Product_Data[#Data],3,0)</f>
        <v>1220</v>
      </c>
      <c r="J3804" s="11">
        <f t="shared" si="357"/>
        <v>1220</v>
      </c>
      <c r="K3804" s="11">
        <f t="shared" si="358"/>
        <v>1671</v>
      </c>
      <c r="L3804" s="11">
        <f t="shared" si="359"/>
        <v>451</v>
      </c>
      <c r="M3804" t="str">
        <f>VLOOKUP(C3804,[1]!Location_Data[#Data],2,0)</f>
        <v>Salinas</v>
      </c>
      <c r="N3804" t="str">
        <f>VLOOKUP(D3804,[1]!Salespeople_Data[#Data],2,0)</f>
        <v>Walter Cook</v>
      </c>
      <c r="O3804" t="str">
        <f>VLOOKUP(E3804,[1]!Customer_Data[#Data],2,0)</f>
        <v>Harold Turner</v>
      </c>
      <c r="P3804" s="15">
        <f t="shared" si="354"/>
        <v>2</v>
      </c>
      <c r="Q3804">
        <f t="shared" si="355"/>
        <v>7</v>
      </c>
      <c r="R3804">
        <f t="shared" si="356"/>
        <v>2020</v>
      </c>
    </row>
    <row r="3805" spans="1:18" x14ac:dyDescent="0.25">
      <c r="A3805" s="4" t="s">
        <v>4820</v>
      </c>
      <c r="B3805" s="4" t="s">
        <v>245</v>
      </c>
      <c r="C3805" s="4" t="s">
        <v>145</v>
      </c>
      <c r="D3805" s="4" t="s">
        <v>35</v>
      </c>
      <c r="E3805" s="4" t="s">
        <v>1542</v>
      </c>
      <c r="F3805" s="5">
        <v>44184</v>
      </c>
      <c r="G3805" s="4">
        <v>1</v>
      </c>
      <c r="H3805" s="11">
        <f>VLOOKUP(B3805,[1]!Product_Data[#Data],4,0)</f>
        <v>818</v>
      </c>
      <c r="I3805" s="11">
        <f>VLOOKUP(B3805,[1]!Product_Data[#Data],3,0)</f>
        <v>450</v>
      </c>
      <c r="J3805" s="11">
        <f t="shared" si="357"/>
        <v>450</v>
      </c>
      <c r="K3805" s="11">
        <f t="shared" si="358"/>
        <v>818</v>
      </c>
      <c r="L3805" s="11">
        <f t="shared" si="359"/>
        <v>368</v>
      </c>
      <c r="M3805" t="str">
        <f>VLOOKUP(C3805,[1]!Location_Data[#Data],2,0)</f>
        <v>Santa Maria</v>
      </c>
      <c r="N3805" t="str">
        <f>VLOOKUP(D3805,[1]!Salespeople_Data[#Data],2,0)</f>
        <v>Charles Harper</v>
      </c>
      <c r="O3805" t="str">
        <f>VLOOKUP(E3805,[1]!Customer_Data[#Data],2,0)</f>
        <v>Dennis Myers</v>
      </c>
      <c r="P3805" s="15">
        <f t="shared" si="354"/>
        <v>7</v>
      </c>
      <c r="Q3805">
        <f t="shared" si="355"/>
        <v>12</v>
      </c>
      <c r="R3805">
        <f t="shared" si="356"/>
        <v>2020</v>
      </c>
    </row>
    <row r="3806" spans="1:18" x14ac:dyDescent="0.25">
      <c r="A3806" s="2" t="s">
        <v>4821</v>
      </c>
      <c r="B3806" s="2" t="s">
        <v>367</v>
      </c>
      <c r="C3806" s="2" t="s">
        <v>490</v>
      </c>
      <c r="D3806" s="2" t="s">
        <v>178</v>
      </c>
      <c r="E3806" s="2" t="s">
        <v>1180</v>
      </c>
      <c r="F3806" s="3">
        <v>43862</v>
      </c>
      <c r="G3806" s="2">
        <v>3</v>
      </c>
      <c r="H3806" s="11">
        <f>VLOOKUP(B3806,[1]!Product_Data[#Data],4,0)</f>
        <v>530</v>
      </c>
      <c r="I3806" s="11">
        <f>VLOOKUP(B3806,[1]!Product_Data[#Data],3,0)</f>
        <v>424</v>
      </c>
      <c r="J3806" s="11">
        <f t="shared" si="357"/>
        <v>1272</v>
      </c>
      <c r="K3806" s="11">
        <f t="shared" si="358"/>
        <v>1590</v>
      </c>
      <c r="L3806" s="11">
        <f t="shared" si="359"/>
        <v>318</v>
      </c>
      <c r="M3806" t="str">
        <f>VLOOKUP(C3806,[1]!Location_Data[#Data],2,0)</f>
        <v>Temecula</v>
      </c>
      <c r="N3806" t="str">
        <f>VLOOKUP(D3806,[1]!Salespeople_Data[#Data],2,0)</f>
        <v>Joshua Taylor</v>
      </c>
      <c r="O3806" t="str">
        <f>VLOOKUP(E3806,[1]!Customer_Data[#Data],2,0)</f>
        <v>Brandon Martin</v>
      </c>
      <c r="P3806" s="15">
        <f t="shared" si="354"/>
        <v>7</v>
      </c>
      <c r="Q3806">
        <f t="shared" si="355"/>
        <v>2</v>
      </c>
      <c r="R3806">
        <f t="shared" si="356"/>
        <v>2020</v>
      </c>
    </row>
    <row r="3807" spans="1:18" x14ac:dyDescent="0.25">
      <c r="A3807" s="4" t="s">
        <v>4822</v>
      </c>
      <c r="B3807" s="4" t="s">
        <v>325</v>
      </c>
      <c r="C3807" s="4" t="s">
        <v>272</v>
      </c>
      <c r="D3807" s="4" t="s">
        <v>96</v>
      </c>
      <c r="E3807" s="4" t="s">
        <v>1361</v>
      </c>
      <c r="F3807" s="5">
        <v>44181</v>
      </c>
      <c r="G3807" s="4">
        <v>4</v>
      </c>
      <c r="H3807" s="11">
        <f>VLOOKUP(B3807,[1]!Product_Data[#Data],4,0)</f>
        <v>1526</v>
      </c>
      <c r="I3807" s="11">
        <f>VLOOKUP(B3807,[1]!Product_Data[#Data],3,0)</f>
        <v>1251</v>
      </c>
      <c r="J3807" s="11">
        <f t="shared" si="357"/>
        <v>5004</v>
      </c>
      <c r="K3807" s="11">
        <f t="shared" si="358"/>
        <v>6104</v>
      </c>
      <c r="L3807" s="11">
        <f t="shared" si="359"/>
        <v>1100</v>
      </c>
      <c r="M3807" t="str">
        <f>VLOOKUP(C3807,[1]!Location_Data[#Data],2,0)</f>
        <v>Torrance</v>
      </c>
      <c r="N3807" t="str">
        <f>VLOOKUP(D3807,[1]!Salespeople_Data[#Data],2,0)</f>
        <v>Brian Thomas</v>
      </c>
      <c r="O3807" t="str">
        <f>VLOOKUP(E3807,[1]!Customer_Data[#Data],2,0)</f>
        <v>Ryan Schmidt</v>
      </c>
      <c r="P3807" s="15">
        <f t="shared" si="354"/>
        <v>4</v>
      </c>
      <c r="Q3807">
        <f t="shared" si="355"/>
        <v>12</v>
      </c>
      <c r="R3807">
        <f t="shared" si="356"/>
        <v>2020</v>
      </c>
    </row>
    <row r="3808" spans="1:18" x14ac:dyDescent="0.25">
      <c r="A3808" s="2" t="s">
        <v>4823</v>
      </c>
      <c r="B3808" s="2" t="s">
        <v>367</v>
      </c>
      <c r="C3808" s="2" t="s">
        <v>52</v>
      </c>
      <c r="D3808" s="2" t="s">
        <v>96</v>
      </c>
      <c r="E3808" s="2" t="s">
        <v>1288</v>
      </c>
      <c r="F3808" s="3">
        <v>44044</v>
      </c>
      <c r="G3808" s="2">
        <v>3</v>
      </c>
      <c r="H3808" s="11">
        <f>VLOOKUP(B3808,[1]!Product_Data[#Data],4,0)</f>
        <v>530</v>
      </c>
      <c r="I3808" s="11">
        <f>VLOOKUP(B3808,[1]!Product_Data[#Data],3,0)</f>
        <v>424</v>
      </c>
      <c r="J3808" s="11">
        <f t="shared" si="357"/>
        <v>1272</v>
      </c>
      <c r="K3808" s="11">
        <f t="shared" si="358"/>
        <v>1590</v>
      </c>
      <c r="L3808" s="11">
        <f t="shared" si="359"/>
        <v>318</v>
      </c>
      <c r="M3808" t="str">
        <f>VLOOKUP(C3808,[1]!Location_Data[#Data],2,0)</f>
        <v>Pasadena</v>
      </c>
      <c r="N3808" t="str">
        <f>VLOOKUP(D3808,[1]!Salespeople_Data[#Data],2,0)</f>
        <v>Brian Thomas</v>
      </c>
      <c r="O3808" t="str">
        <f>VLOOKUP(E3808,[1]!Customer_Data[#Data],2,0)</f>
        <v>Samuel Price</v>
      </c>
      <c r="P3808" s="15">
        <f t="shared" si="354"/>
        <v>7</v>
      </c>
      <c r="Q3808">
        <f t="shared" si="355"/>
        <v>8</v>
      </c>
      <c r="R3808">
        <f t="shared" si="356"/>
        <v>2020</v>
      </c>
    </row>
    <row r="3809" spans="1:18" x14ac:dyDescent="0.25">
      <c r="A3809" s="4" t="s">
        <v>4824</v>
      </c>
      <c r="B3809" s="4" t="s">
        <v>818</v>
      </c>
      <c r="C3809" s="4" t="s">
        <v>253</v>
      </c>
      <c r="D3809" s="4" t="s">
        <v>413</v>
      </c>
      <c r="E3809" s="4" t="s">
        <v>757</v>
      </c>
      <c r="F3809" s="5">
        <v>44163</v>
      </c>
      <c r="G3809" s="4">
        <v>1</v>
      </c>
      <c r="H3809" s="11">
        <f>VLOOKUP(B3809,[1]!Product_Data[#Data],4,0)</f>
        <v>1638</v>
      </c>
      <c r="I3809" s="11">
        <f>VLOOKUP(B3809,[1]!Product_Data[#Data],3,0)</f>
        <v>1261</v>
      </c>
      <c r="J3809" s="11">
        <f t="shared" si="357"/>
        <v>1261</v>
      </c>
      <c r="K3809" s="11">
        <f t="shared" si="358"/>
        <v>1638</v>
      </c>
      <c r="L3809" s="11">
        <f t="shared" si="359"/>
        <v>377</v>
      </c>
      <c r="M3809" t="str">
        <f>VLOOKUP(C3809,[1]!Location_Data[#Data],2,0)</f>
        <v>Bakersfield</v>
      </c>
      <c r="N3809" t="str">
        <f>VLOOKUP(D3809,[1]!Salespeople_Data[#Data],2,0)</f>
        <v>Kenneth Bradley</v>
      </c>
      <c r="O3809" t="str">
        <f>VLOOKUP(E3809,[1]!Customer_Data[#Data],2,0)</f>
        <v>Paul Carpenter</v>
      </c>
      <c r="P3809" s="15">
        <f t="shared" si="354"/>
        <v>7</v>
      </c>
      <c r="Q3809">
        <f t="shared" si="355"/>
        <v>11</v>
      </c>
      <c r="R3809">
        <f t="shared" si="356"/>
        <v>2020</v>
      </c>
    </row>
    <row r="3810" spans="1:18" x14ac:dyDescent="0.25">
      <c r="A3810" s="2" t="s">
        <v>4825</v>
      </c>
      <c r="B3810" s="2" t="s">
        <v>177</v>
      </c>
      <c r="C3810" s="2" t="s">
        <v>145</v>
      </c>
      <c r="D3810" s="2" t="s">
        <v>239</v>
      </c>
      <c r="E3810" s="2" t="s">
        <v>1418</v>
      </c>
      <c r="F3810" s="3">
        <v>44063</v>
      </c>
      <c r="G3810" s="2">
        <v>3</v>
      </c>
      <c r="H3810" s="11">
        <f>VLOOKUP(B3810,[1]!Product_Data[#Data],4,0)</f>
        <v>2497</v>
      </c>
      <c r="I3810" s="11">
        <f>VLOOKUP(B3810,[1]!Product_Data[#Data],3,0)</f>
        <v>1473</v>
      </c>
      <c r="J3810" s="11">
        <f t="shared" si="357"/>
        <v>4419</v>
      </c>
      <c r="K3810" s="11">
        <f t="shared" si="358"/>
        <v>7491</v>
      </c>
      <c r="L3810" s="11">
        <f t="shared" si="359"/>
        <v>3072</v>
      </c>
      <c r="M3810" t="str">
        <f>VLOOKUP(C3810,[1]!Location_Data[#Data],2,0)</f>
        <v>Santa Maria</v>
      </c>
      <c r="N3810" t="str">
        <f>VLOOKUP(D3810,[1]!Salespeople_Data[#Data],2,0)</f>
        <v>John Reyes</v>
      </c>
      <c r="O3810" t="str">
        <f>VLOOKUP(E3810,[1]!Customer_Data[#Data],2,0)</f>
        <v>Ronald Barnes</v>
      </c>
      <c r="P3810" s="15">
        <f t="shared" si="354"/>
        <v>5</v>
      </c>
      <c r="Q3810">
        <f t="shared" si="355"/>
        <v>8</v>
      </c>
      <c r="R3810">
        <f t="shared" si="356"/>
        <v>2020</v>
      </c>
    </row>
    <row r="3811" spans="1:18" x14ac:dyDescent="0.25">
      <c r="A3811" s="4" t="s">
        <v>4826</v>
      </c>
      <c r="B3811" s="4" t="s">
        <v>752</v>
      </c>
      <c r="C3811" s="4" t="s">
        <v>472</v>
      </c>
      <c r="D3811" s="4" t="s">
        <v>178</v>
      </c>
      <c r="E3811" s="4" t="s">
        <v>506</v>
      </c>
      <c r="F3811" s="5">
        <v>44054</v>
      </c>
      <c r="G3811" s="4">
        <v>1</v>
      </c>
      <c r="H3811" s="11">
        <f>VLOOKUP(B3811,[1]!Product_Data[#Data],4,0)</f>
        <v>95</v>
      </c>
      <c r="I3811" s="11">
        <f>VLOOKUP(B3811,[1]!Product_Data[#Data],3,0)</f>
        <v>61</v>
      </c>
      <c r="J3811" s="11">
        <f t="shared" si="357"/>
        <v>61</v>
      </c>
      <c r="K3811" s="11">
        <f t="shared" si="358"/>
        <v>95</v>
      </c>
      <c r="L3811" s="11">
        <f t="shared" si="359"/>
        <v>34</v>
      </c>
      <c r="M3811" t="str">
        <f>VLOOKUP(C3811,[1]!Location_Data[#Data],2,0)</f>
        <v>Concord</v>
      </c>
      <c r="N3811" t="str">
        <f>VLOOKUP(D3811,[1]!Salespeople_Data[#Data],2,0)</f>
        <v>Joshua Taylor</v>
      </c>
      <c r="O3811" t="str">
        <f>VLOOKUP(E3811,[1]!Customer_Data[#Data],2,0)</f>
        <v>Ernest Fox</v>
      </c>
      <c r="P3811" s="15">
        <f t="shared" si="354"/>
        <v>3</v>
      </c>
      <c r="Q3811">
        <f t="shared" si="355"/>
        <v>8</v>
      </c>
      <c r="R3811">
        <f t="shared" si="356"/>
        <v>2020</v>
      </c>
    </row>
    <row r="3812" spans="1:18" x14ac:dyDescent="0.25">
      <c r="A3812" s="2" t="s">
        <v>4827</v>
      </c>
      <c r="B3812" s="2" t="s">
        <v>61</v>
      </c>
      <c r="C3812" s="2" t="s">
        <v>19</v>
      </c>
      <c r="D3812" s="2" t="s">
        <v>239</v>
      </c>
      <c r="E3812" s="2" t="s">
        <v>2157</v>
      </c>
      <c r="F3812" s="3">
        <v>44130</v>
      </c>
      <c r="G3812" s="2">
        <v>1</v>
      </c>
      <c r="H3812" s="11">
        <f>VLOOKUP(B3812,[1]!Product_Data[#Data],4,0)</f>
        <v>1889</v>
      </c>
      <c r="I3812" s="11">
        <f>VLOOKUP(B3812,[1]!Product_Data[#Data],3,0)</f>
        <v>945</v>
      </c>
      <c r="J3812" s="11">
        <f t="shared" si="357"/>
        <v>945</v>
      </c>
      <c r="K3812" s="11">
        <f t="shared" si="358"/>
        <v>1889</v>
      </c>
      <c r="L3812" s="11">
        <f t="shared" si="359"/>
        <v>944</v>
      </c>
      <c r="M3812" t="str">
        <f>VLOOKUP(C3812,[1]!Location_Data[#Data],2,0)</f>
        <v>Berkeley</v>
      </c>
      <c r="N3812" t="str">
        <f>VLOOKUP(D3812,[1]!Salespeople_Data[#Data],2,0)</f>
        <v>John Reyes</v>
      </c>
      <c r="O3812" t="str">
        <f>VLOOKUP(E3812,[1]!Customer_Data[#Data],2,0)</f>
        <v>Henry Elliott</v>
      </c>
      <c r="P3812" s="15">
        <f t="shared" si="354"/>
        <v>2</v>
      </c>
      <c r="Q3812">
        <f t="shared" si="355"/>
        <v>10</v>
      </c>
      <c r="R3812">
        <f t="shared" si="356"/>
        <v>2020</v>
      </c>
    </row>
    <row r="3813" spans="1:18" x14ac:dyDescent="0.25">
      <c r="A3813" s="4" t="s">
        <v>4828</v>
      </c>
      <c r="B3813" s="4" t="s">
        <v>495</v>
      </c>
      <c r="C3813" s="4" t="s">
        <v>362</v>
      </c>
      <c r="D3813" s="4" t="s">
        <v>308</v>
      </c>
      <c r="E3813" s="4" t="s">
        <v>1114</v>
      </c>
      <c r="F3813" s="5">
        <v>43857</v>
      </c>
      <c r="G3813" s="4">
        <v>1</v>
      </c>
      <c r="H3813" s="11">
        <f>VLOOKUP(B3813,[1]!Product_Data[#Data],4,0)</f>
        <v>1467</v>
      </c>
      <c r="I3813" s="11">
        <f>VLOOKUP(B3813,[1]!Product_Data[#Data],3,0)</f>
        <v>807</v>
      </c>
      <c r="J3813" s="11">
        <f t="shared" si="357"/>
        <v>807</v>
      </c>
      <c r="K3813" s="11">
        <f t="shared" si="358"/>
        <v>1467</v>
      </c>
      <c r="L3813" s="11">
        <f t="shared" si="359"/>
        <v>660</v>
      </c>
      <c r="M3813" t="str">
        <f>VLOOKUP(C3813,[1]!Location_Data[#Data],2,0)</f>
        <v>San Bernardino</v>
      </c>
      <c r="N3813" t="str">
        <f>VLOOKUP(D3813,[1]!Salespeople_Data[#Data],2,0)</f>
        <v>Fred Robertson</v>
      </c>
      <c r="O3813" t="str">
        <f>VLOOKUP(E3813,[1]!Customer_Data[#Data],2,0)</f>
        <v>Patrick Brown</v>
      </c>
      <c r="P3813" s="15">
        <f t="shared" si="354"/>
        <v>2</v>
      </c>
      <c r="Q3813">
        <f t="shared" si="355"/>
        <v>1</v>
      </c>
      <c r="R3813">
        <f t="shared" si="356"/>
        <v>2020</v>
      </c>
    </row>
    <row r="3814" spans="1:18" x14ac:dyDescent="0.25">
      <c r="A3814" s="2" t="s">
        <v>4829</v>
      </c>
      <c r="B3814" s="2" t="s">
        <v>652</v>
      </c>
      <c r="C3814" s="2" t="s">
        <v>472</v>
      </c>
      <c r="D3814" s="2" t="s">
        <v>146</v>
      </c>
      <c r="E3814" s="2" t="s">
        <v>2182</v>
      </c>
      <c r="F3814" s="3">
        <v>43938</v>
      </c>
      <c r="G3814" s="2">
        <v>3</v>
      </c>
      <c r="H3814" s="11">
        <f>VLOOKUP(B3814,[1]!Product_Data[#Data],4,0)</f>
        <v>217</v>
      </c>
      <c r="I3814" s="11">
        <f>VLOOKUP(B3814,[1]!Product_Data[#Data],3,0)</f>
        <v>171</v>
      </c>
      <c r="J3814" s="11">
        <f t="shared" si="357"/>
        <v>513</v>
      </c>
      <c r="K3814" s="11">
        <f t="shared" si="358"/>
        <v>651</v>
      </c>
      <c r="L3814" s="11">
        <f t="shared" si="359"/>
        <v>138</v>
      </c>
      <c r="M3814" t="str">
        <f>VLOOKUP(C3814,[1]!Location_Data[#Data],2,0)</f>
        <v>Concord</v>
      </c>
      <c r="N3814" t="str">
        <f>VLOOKUP(D3814,[1]!Salespeople_Data[#Data],2,0)</f>
        <v>Carl Elliott</v>
      </c>
      <c r="O3814" t="str">
        <f>VLOOKUP(E3814,[1]!Customer_Data[#Data],2,0)</f>
        <v>Jeremy Vasquez</v>
      </c>
      <c r="P3814" s="15">
        <f t="shared" si="354"/>
        <v>6</v>
      </c>
      <c r="Q3814">
        <f t="shared" si="355"/>
        <v>4</v>
      </c>
      <c r="R3814">
        <f t="shared" si="356"/>
        <v>2020</v>
      </c>
    </row>
    <row r="3815" spans="1:18" x14ac:dyDescent="0.25">
      <c r="A3815" s="4" t="s">
        <v>4830</v>
      </c>
      <c r="B3815" s="4" t="s">
        <v>125</v>
      </c>
      <c r="C3815" s="4" t="s">
        <v>377</v>
      </c>
      <c r="D3815" s="4" t="s">
        <v>178</v>
      </c>
      <c r="E3815" s="4" t="s">
        <v>1093</v>
      </c>
      <c r="F3815" s="5">
        <v>43908</v>
      </c>
      <c r="G3815" s="4">
        <v>2</v>
      </c>
      <c r="H3815" s="11">
        <f>VLOOKUP(B3815,[1]!Product_Data[#Data],4,0)</f>
        <v>1826</v>
      </c>
      <c r="I3815" s="11">
        <f>VLOOKUP(B3815,[1]!Product_Data[#Data],3,0)</f>
        <v>1443</v>
      </c>
      <c r="J3815" s="11">
        <f t="shared" si="357"/>
        <v>2886</v>
      </c>
      <c r="K3815" s="11">
        <f t="shared" si="358"/>
        <v>3652</v>
      </c>
      <c r="L3815" s="11">
        <f t="shared" si="359"/>
        <v>766</v>
      </c>
      <c r="M3815" t="str">
        <f>VLOOKUP(C3815,[1]!Location_Data[#Data],2,0)</f>
        <v>San Diego</v>
      </c>
      <c r="N3815" t="str">
        <f>VLOOKUP(D3815,[1]!Salespeople_Data[#Data],2,0)</f>
        <v>Joshua Taylor</v>
      </c>
      <c r="O3815" t="str">
        <f>VLOOKUP(E3815,[1]!Customer_Data[#Data],2,0)</f>
        <v>Victor Marshall</v>
      </c>
      <c r="P3815" s="15">
        <f t="shared" si="354"/>
        <v>4</v>
      </c>
      <c r="Q3815">
        <f t="shared" si="355"/>
        <v>3</v>
      </c>
      <c r="R3815">
        <f t="shared" si="356"/>
        <v>2020</v>
      </c>
    </row>
    <row r="3816" spans="1:18" x14ac:dyDescent="0.25">
      <c r="A3816" s="2" t="s">
        <v>4831</v>
      </c>
      <c r="B3816" s="2" t="s">
        <v>600</v>
      </c>
      <c r="C3816" s="2" t="s">
        <v>224</v>
      </c>
      <c r="D3816" s="2" t="s">
        <v>447</v>
      </c>
      <c r="E3816" s="2" t="s">
        <v>970</v>
      </c>
      <c r="F3816" s="3">
        <v>43847</v>
      </c>
      <c r="G3816" s="2">
        <v>4</v>
      </c>
      <c r="H3816" s="11">
        <f>VLOOKUP(B3816,[1]!Product_Data[#Data],4,0)</f>
        <v>368</v>
      </c>
      <c r="I3816" s="11">
        <f>VLOOKUP(B3816,[1]!Product_Data[#Data],3,0)</f>
        <v>269</v>
      </c>
      <c r="J3816" s="11">
        <f t="shared" si="357"/>
        <v>1076</v>
      </c>
      <c r="K3816" s="11">
        <f t="shared" si="358"/>
        <v>1472</v>
      </c>
      <c r="L3816" s="11">
        <f t="shared" si="359"/>
        <v>396</v>
      </c>
      <c r="M3816" t="str">
        <f>VLOOKUP(C3816,[1]!Location_Data[#Data],2,0)</f>
        <v>Huntington Beach</v>
      </c>
      <c r="N3816" t="str">
        <f>VLOOKUP(D3816,[1]!Salespeople_Data[#Data],2,0)</f>
        <v>Howard Sims</v>
      </c>
      <c r="O3816" t="str">
        <f>VLOOKUP(E3816,[1]!Customer_Data[#Data],2,0)</f>
        <v>Brandon Wright</v>
      </c>
      <c r="P3816" s="15">
        <f t="shared" si="354"/>
        <v>6</v>
      </c>
      <c r="Q3816">
        <f t="shared" si="355"/>
        <v>1</v>
      </c>
      <c r="R3816">
        <f t="shared" si="356"/>
        <v>2020</v>
      </c>
    </row>
    <row r="3817" spans="1:18" x14ac:dyDescent="0.25">
      <c r="A3817" s="4" t="s">
        <v>4832</v>
      </c>
      <c r="B3817" s="4" t="s">
        <v>289</v>
      </c>
      <c r="C3817" s="4" t="s">
        <v>48</v>
      </c>
      <c r="D3817" s="4" t="s">
        <v>58</v>
      </c>
      <c r="E3817" s="4" t="s">
        <v>1635</v>
      </c>
      <c r="F3817" s="5">
        <v>44135</v>
      </c>
      <c r="G3817" s="4">
        <v>2</v>
      </c>
      <c r="H3817" s="11">
        <f>VLOOKUP(B3817,[1]!Product_Data[#Data],4,0)</f>
        <v>368</v>
      </c>
      <c r="I3817" s="11">
        <f>VLOOKUP(B3817,[1]!Product_Data[#Data],3,0)</f>
        <v>294</v>
      </c>
      <c r="J3817" s="11">
        <f t="shared" si="357"/>
        <v>588</v>
      </c>
      <c r="K3817" s="11">
        <f t="shared" si="358"/>
        <v>736</v>
      </c>
      <c r="L3817" s="11">
        <f t="shared" si="359"/>
        <v>148</v>
      </c>
      <c r="M3817" t="str">
        <f>VLOOKUP(C3817,[1]!Location_Data[#Data],2,0)</f>
        <v>Rialto</v>
      </c>
      <c r="N3817" t="str">
        <f>VLOOKUP(D3817,[1]!Salespeople_Data[#Data],2,0)</f>
        <v>Christopher Tucker</v>
      </c>
      <c r="O3817" t="str">
        <f>VLOOKUP(E3817,[1]!Customer_Data[#Data],2,0)</f>
        <v>Sean Andrews</v>
      </c>
      <c r="P3817" s="15">
        <f t="shared" si="354"/>
        <v>7</v>
      </c>
      <c r="Q3817">
        <f t="shared" si="355"/>
        <v>10</v>
      </c>
      <c r="R3817">
        <f t="shared" si="356"/>
        <v>2020</v>
      </c>
    </row>
    <row r="3818" spans="1:18" x14ac:dyDescent="0.25">
      <c r="A3818" s="2" t="s">
        <v>4833</v>
      </c>
      <c r="B3818" s="2" t="s">
        <v>703</v>
      </c>
      <c r="C3818" s="2" t="s">
        <v>469</v>
      </c>
      <c r="D3818" s="2" t="s">
        <v>49</v>
      </c>
      <c r="E3818" s="2" t="s">
        <v>929</v>
      </c>
      <c r="F3818" s="3">
        <v>43901</v>
      </c>
      <c r="G3818" s="2">
        <v>4</v>
      </c>
      <c r="H3818" s="11">
        <f>VLOOKUP(B3818,[1]!Product_Data[#Data],4,0)</f>
        <v>530</v>
      </c>
      <c r="I3818" s="11">
        <f>VLOOKUP(B3818,[1]!Product_Data[#Data],3,0)</f>
        <v>435</v>
      </c>
      <c r="J3818" s="11">
        <f t="shared" si="357"/>
        <v>1740</v>
      </c>
      <c r="K3818" s="11">
        <f t="shared" si="358"/>
        <v>2120</v>
      </c>
      <c r="L3818" s="11">
        <f t="shared" si="359"/>
        <v>380</v>
      </c>
      <c r="M3818" t="str">
        <f>VLOOKUP(C3818,[1]!Location_Data[#Data],2,0)</f>
        <v>Escondido</v>
      </c>
      <c r="N3818" t="str">
        <f>VLOOKUP(D3818,[1]!Salespeople_Data[#Data],2,0)</f>
        <v>Walter Cook</v>
      </c>
      <c r="O3818" t="str">
        <f>VLOOKUP(E3818,[1]!Customer_Data[#Data],2,0)</f>
        <v>Victor Ramos</v>
      </c>
      <c r="P3818" s="15">
        <f t="shared" si="354"/>
        <v>4</v>
      </c>
      <c r="Q3818">
        <f t="shared" si="355"/>
        <v>3</v>
      </c>
      <c r="R3818">
        <f t="shared" si="356"/>
        <v>2020</v>
      </c>
    </row>
    <row r="3819" spans="1:18" x14ac:dyDescent="0.25">
      <c r="A3819" s="4" t="s">
        <v>4834</v>
      </c>
      <c r="B3819" s="4" t="s">
        <v>13</v>
      </c>
      <c r="C3819" s="4" t="s">
        <v>149</v>
      </c>
      <c r="D3819" s="4" t="s">
        <v>53</v>
      </c>
      <c r="E3819" s="4" t="s">
        <v>1046</v>
      </c>
      <c r="F3819" s="5">
        <v>44037</v>
      </c>
      <c r="G3819" s="4">
        <v>3</v>
      </c>
      <c r="H3819" s="11">
        <f>VLOOKUP(B3819,[1]!Product_Data[#Data],4,0)</f>
        <v>1022</v>
      </c>
      <c r="I3819" s="11">
        <f>VLOOKUP(B3819,[1]!Product_Data[#Data],3,0)</f>
        <v>818</v>
      </c>
      <c r="J3819" s="11">
        <f t="shared" si="357"/>
        <v>2454</v>
      </c>
      <c r="K3819" s="11">
        <f t="shared" si="358"/>
        <v>3066</v>
      </c>
      <c r="L3819" s="11">
        <f t="shared" si="359"/>
        <v>612</v>
      </c>
      <c r="M3819" t="str">
        <f>VLOOKUP(C3819,[1]!Location_Data[#Data],2,0)</f>
        <v>Antioch</v>
      </c>
      <c r="N3819" t="str">
        <f>VLOOKUP(D3819,[1]!Salespeople_Data[#Data],2,0)</f>
        <v>Scott Mason</v>
      </c>
      <c r="O3819" t="str">
        <f>VLOOKUP(E3819,[1]!Customer_Data[#Data],2,0)</f>
        <v>Keith Stephens</v>
      </c>
      <c r="P3819" s="15">
        <f t="shared" si="354"/>
        <v>7</v>
      </c>
      <c r="Q3819">
        <f t="shared" si="355"/>
        <v>7</v>
      </c>
      <c r="R3819">
        <f t="shared" si="356"/>
        <v>2020</v>
      </c>
    </row>
    <row r="3820" spans="1:18" x14ac:dyDescent="0.25">
      <c r="A3820" s="2" t="s">
        <v>4835</v>
      </c>
      <c r="B3820" s="2" t="s">
        <v>83</v>
      </c>
      <c r="C3820" s="2" t="s">
        <v>39</v>
      </c>
      <c r="D3820" s="2" t="s">
        <v>53</v>
      </c>
      <c r="E3820" s="2" t="s">
        <v>2373</v>
      </c>
      <c r="F3820" s="3">
        <v>43942</v>
      </c>
      <c r="G3820" s="2">
        <v>2</v>
      </c>
      <c r="H3820" s="11">
        <f>VLOOKUP(B3820,[1]!Product_Data[#Data],4,0)</f>
        <v>1972</v>
      </c>
      <c r="I3820" s="11">
        <f>VLOOKUP(B3820,[1]!Product_Data[#Data],3,0)</f>
        <v>1321</v>
      </c>
      <c r="J3820" s="11">
        <f t="shared" si="357"/>
        <v>2642</v>
      </c>
      <c r="K3820" s="11">
        <f t="shared" si="358"/>
        <v>3944</v>
      </c>
      <c r="L3820" s="11">
        <f t="shared" si="359"/>
        <v>1302</v>
      </c>
      <c r="M3820" t="str">
        <f>VLOOKUP(C3820,[1]!Location_Data[#Data],2,0)</f>
        <v>Oceanside</v>
      </c>
      <c r="N3820" t="str">
        <f>VLOOKUP(D3820,[1]!Salespeople_Data[#Data],2,0)</f>
        <v>Scott Mason</v>
      </c>
      <c r="O3820" t="str">
        <f>VLOOKUP(E3820,[1]!Customer_Data[#Data],2,0)</f>
        <v>Shawn Scott</v>
      </c>
      <c r="P3820" s="15">
        <f t="shared" si="354"/>
        <v>3</v>
      </c>
      <c r="Q3820">
        <f t="shared" si="355"/>
        <v>4</v>
      </c>
      <c r="R3820">
        <f t="shared" si="356"/>
        <v>2020</v>
      </c>
    </row>
    <row r="3821" spans="1:18" x14ac:dyDescent="0.25">
      <c r="A3821" s="4" t="s">
        <v>4836</v>
      </c>
      <c r="B3821" s="4" t="s">
        <v>200</v>
      </c>
      <c r="C3821" s="4" t="s">
        <v>322</v>
      </c>
      <c r="D3821" s="4" t="s">
        <v>25</v>
      </c>
      <c r="E3821" s="4" t="s">
        <v>1668</v>
      </c>
      <c r="F3821" s="5">
        <v>44057</v>
      </c>
      <c r="G3821" s="4">
        <v>4</v>
      </c>
      <c r="H3821" s="11">
        <f>VLOOKUP(B3821,[1]!Product_Data[#Data],4,0)</f>
        <v>315</v>
      </c>
      <c r="I3821" s="11">
        <f>VLOOKUP(B3821,[1]!Product_Data[#Data],3,0)</f>
        <v>208</v>
      </c>
      <c r="J3821" s="11">
        <f t="shared" si="357"/>
        <v>832</v>
      </c>
      <c r="K3821" s="11">
        <f t="shared" si="358"/>
        <v>1260</v>
      </c>
      <c r="L3821" s="11">
        <f t="shared" si="359"/>
        <v>428</v>
      </c>
      <c r="M3821" t="str">
        <f>VLOOKUP(C3821,[1]!Location_Data[#Data],2,0)</f>
        <v>Rancho Cucamonga</v>
      </c>
      <c r="N3821" t="str">
        <f>VLOOKUP(D3821,[1]!Salespeople_Data[#Data],2,0)</f>
        <v>Brian Davis</v>
      </c>
      <c r="O3821" t="str">
        <f>VLOOKUP(E3821,[1]!Customer_Data[#Data],2,0)</f>
        <v>Bruce Butler</v>
      </c>
      <c r="P3821" s="15">
        <f t="shared" si="354"/>
        <v>6</v>
      </c>
      <c r="Q3821">
        <f t="shared" si="355"/>
        <v>8</v>
      </c>
      <c r="R3821">
        <f t="shared" si="356"/>
        <v>2020</v>
      </c>
    </row>
    <row r="3822" spans="1:18" x14ac:dyDescent="0.25">
      <c r="A3822" s="2" t="s">
        <v>4837</v>
      </c>
      <c r="B3822" s="2" t="s">
        <v>1149</v>
      </c>
      <c r="C3822" s="2" t="s">
        <v>472</v>
      </c>
      <c r="D3822" s="2" t="s">
        <v>25</v>
      </c>
      <c r="E3822" s="2" t="s">
        <v>1198</v>
      </c>
      <c r="F3822" s="3">
        <v>44186</v>
      </c>
      <c r="G3822" s="2">
        <v>1</v>
      </c>
      <c r="H3822" s="11">
        <f>VLOOKUP(B3822,[1]!Product_Data[#Data],4,0)</f>
        <v>847</v>
      </c>
      <c r="I3822" s="11">
        <f>VLOOKUP(B3822,[1]!Product_Data[#Data],3,0)</f>
        <v>534</v>
      </c>
      <c r="J3822" s="11">
        <f t="shared" si="357"/>
        <v>534</v>
      </c>
      <c r="K3822" s="11">
        <f t="shared" si="358"/>
        <v>847</v>
      </c>
      <c r="L3822" s="11">
        <f t="shared" si="359"/>
        <v>313</v>
      </c>
      <c r="M3822" t="str">
        <f>VLOOKUP(C3822,[1]!Location_Data[#Data],2,0)</f>
        <v>Concord</v>
      </c>
      <c r="N3822" t="str">
        <f>VLOOKUP(D3822,[1]!Salespeople_Data[#Data],2,0)</f>
        <v>Brian Davis</v>
      </c>
      <c r="O3822" t="str">
        <f>VLOOKUP(E3822,[1]!Customer_Data[#Data],2,0)</f>
        <v>Victor Watkins</v>
      </c>
      <c r="P3822" s="15">
        <f t="shared" si="354"/>
        <v>2</v>
      </c>
      <c r="Q3822">
        <f t="shared" si="355"/>
        <v>12</v>
      </c>
      <c r="R3822">
        <f t="shared" si="356"/>
        <v>2020</v>
      </c>
    </row>
    <row r="3823" spans="1:18" x14ac:dyDescent="0.25">
      <c r="A3823" s="4" t="s">
        <v>4838</v>
      </c>
      <c r="B3823" s="4" t="s">
        <v>464</v>
      </c>
      <c r="C3823" s="4" t="s">
        <v>229</v>
      </c>
      <c r="D3823" s="4" t="s">
        <v>71</v>
      </c>
      <c r="E3823" s="4" t="s">
        <v>4839</v>
      </c>
      <c r="F3823" s="5">
        <v>43884</v>
      </c>
      <c r="G3823" s="4">
        <v>1</v>
      </c>
      <c r="H3823" s="11">
        <f>VLOOKUP(B3823,[1]!Product_Data[#Data],4,0)</f>
        <v>1566</v>
      </c>
      <c r="I3823" s="11">
        <f>VLOOKUP(B3823,[1]!Product_Data[#Data],3,0)</f>
        <v>1190</v>
      </c>
      <c r="J3823" s="11">
        <f t="shared" si="357"/>
        <v>1190</v>
      </c>
      <c r="K3823" s="11">
        <f t="shared" si="358"/>
        <v>1566</v>
      </c>
      <c r="L3823" s="11">
        <f t="shared" si="359"/>
        <v>376</v>
      </c>
      <c r="M3823" t="str">
        <f>VLOOKUP(C3823,[1]!Location_Data[#Data],2,0)</f>
        <v>San Jose</v>
      </c>
      <c r="N3823" t="str">
        <f>VLOOKUP(D3823,[1]!Salespeople_Data[#Data],2,0)</f>
        <v>Gary Rodriguez</v>
      </c>
      <c r="O3823" t="str">
        <f>VLOOKUP(E3823,[1]!Customer_Data[#Data],2,0)</f>
        <v>Joshua Rose</v>
      </c>
      <c r="P3823" s="15">
        <f t="shared" si="354"/>
        <v>1</v>
      </c>
      <c r="Q3823">
        <f t="shared" si="355"/>
        <v>2</v>
      </c>
      <c r="R3823">
        <f t="shared" si="356"/>
        <v>2020</v>
      </c>
    </row>
    <row r="3824" spans="1:18" x14ac:dyDescent="0.25">
      <c r="A3824" s="2" t="s">
        <v>4840</v>
      </c>
      <c r="B3824" s="2" t="s">
        <v>99</v>
      </c>
      <c r="C3824" s="2" t="s">
        <v>570</v>
      </c>
      <c r="D3824" s="2" t="s">
        <v>80</v>
      </c>
      <c r="E3824" s="2" t="s">
        <v>67</v>
      </c>
      <c r="F3824" s="3">
        <v>43964</v>
      </c>
      <c r="G3824" s="2">
        <v>2</v>
      </c>
      <c r="H3824" s="11">
        <f>VLOOKUP(B3824,[1]!Product_Data[#Data],4,0)</f>
        <v>1708</v>
      </c>
      <c r="I3824" s="11">
        <f>VLOOKUP(B3824,[1]!Product_Data[#Data],3,0)</f>
        <v>871</v>
      </c>
      <c r="J3824" s="11">
        <f t="shared" si="357"/>
        <v>1742</v>
      </c>
      <c r="K3824" s="11">
        <f t="shared" si="358"/>
        <v>3416</v>
      </c>
      <c r="L3824" s="11">
        <f t="shared" si="359"/>
        <v>1674</v>
      </c>
      <c r="M3824" t="str">
        <f>VLOOKUP(C3824,[1]!Location_Data[#Data],2,0)</f>
        <v>Fresno</v>
      </c>
      <c r="N3824" t="str">
        <f>VLOOKUP(D3824,[1]!Salespeople_Data[#Data],2,0)</f>
        <v>Henry Nelson</v>
      </c>
      <c r="O3824" t="str">
        <f>VLOOKUP(E3824,[1]!Customer_Data[#Data],2,0)</f>
        <v>William James</v>
      </c>
      <c r="P3824" s="15">
        <f t="shared" si="354"/>
        <v>4</v>
      </c>
      <c r="Q3824">
        <f t="shared" si="355"/>
        <v>5</v>
      </c>
      <c r="R3824">
        <f t="shared" si="356"/>
        <v>2020</v>
      </c>
    </row>
    <row r="3825" spans="1:18" x14ac:dyDescent="0.25">
      <c r="A3825" s="4" t="s">
        <v>4841</v>
      </c>
      <c r="B3825" s="4" t="s">
        <v>144</v>
      </c>
      <c r="C3825" s="4" t="s">
        <v>74</v>
      </c>
      <c r="D3825" s="4" t="s">
        <v>165</v>
      </c>
      <c r="E3825" s="4" t="s">
        <v>88</v>
      </c>
      <c r="F3825" s="5">
        <v>43877</v>
      </c>
      <c r="G3825" s="4">
        <v>1</v>
      </c>
      <c r="H3825" s="11">
        <f>VLOOKUP(B3825,[1]!Product_Data[#Data],4,0)</f>
        <v>2410</v>
      </c>
      <c r="I3825" s="11">
        <f>VLOOKUP(B3825,[1]!Product_Data[#Data],3,0)</f>
        <v>1518</v>
      </c>
      <c r="J3825" s="11">
        <f t="shared" si="357"/>
        <v>1518</v>
      </c>
      <c r="K3825" s="11">
        <f t="shared" si="358"/>
        <v>2410</v>
      </c>
      <c r="L3825" s="11">
        <f t="shared" si="359"/>
        <v>892</v>
      </c>
      <c r="M3825" t="str">
        <f>VLOOKUP(C3825,[1]!Location_Data[#Data],2,0)</f>
        <v>West Covina</v>
      </c>
      <c r="N3825" t="str">
        <f>VLOOKUP(D3825,[1]!Salespeople_Data[#Data],2,0)</f>
        <v>Joe Sims</v>
      </c>
      <c r="O3825" t="str">
        <f>VLOOKUP(E3825,[1]!Customer_Data[#Data],2,0)</f>
        <v>Aaron Tucker</v>
      </c>
      <c r="P3825" s="15">
        <f t="shared" si="354"/>
        <v>1</v>
      </c>
      <c r="Q3825">
        <f t="shared" si="355"/>
        <v>2</v>
      </c>
      <c r="R3825">
        <f t="shared" si="356"/>
        <v>2020</v>
      </c>
    </row>
    <row r="3826" spans="1:18" x14ac:dyDescent="0.25">
      <c r="A3826" s="2" t="s">
        <v>4842</v>
      </c>
      <c r="B3826" s="2" t="s">
        <v>43</v>
      </c>
      <c r="C3826" s="2" t="s">
        <v>469</v>
      </c>
      <c r="D3826" s="2" t="s">
        <v>308</v>
      </c>
      <c r="E3826" s="2" t="s">
        <v>1196</v>
      </c>
      <c r="F3826" s="3">
        <v>43976</v>
      </c>
      <c r="G3826" s="2">
        <v>1</v>
      </c>
      <c r="H3826" s="11">
        <f>VLOOKUP(B3826,[1]!Product_Data[#Data],4,0)</f>
        <v>356</v>
      </c>
      <c r="I3826" s="11">
        <f>VLOOKUP(B3826,[1]!Product_Data[#Data],3,0)</f>
        <v>292</v>
      </c>
      <c r="J3826" s="11">
        <f t="shared" si="357"/>
        <v>292</v>
      </c>
      <c r="K3826" s="11">
        <f t="shared" si="358"/>
        <v>356</v>
      </c>
      <c r="L3826" s="11">
        <f t="shared" si="359"/>
        <v>64</v>
      </c>
      <c r="M3826" t="str">
        <f>VLOOKUP(C3826,[1]!Location_Data[#Data],2,0)</f>
        <v>Escondido</v>
      </c>
      <c r="N3826" t="str">
        <f>VLOOKUP(D3826,[1]!Salespeople_Data[#Data],2,0)</f>
        <v>Fred Robertson</v>
      </c>
      <c r="O3826" t="str">
        <f>VLOOKUP(E3826,[1]!Customer_Data[#Data],2,0)</f>
        <v>Walter Baker</v>
      </c>
      <c r="P3826" s="15">
        <f t="shared" si="354"/>
        <v>2</v>
      </c>
      <c r="Q3826">
        <f t="shared" si="355"/>
        <v>5</v>
      </c>
      <c r="R3826">
        <f t="shared" si="356"/>
        <v>2020</v>
      </c>
    </row>
    <row r="3827" spans="1:18" x14ac:dyDescent="0.25">
      <c r="A3827" s="4" t="s">
        <v>4843</v>
      </c>
      <c r="B3827" s="4" t="s">
        <v>373</v>
      </c>
      <c r="C3827" s="4" t="s">
        <v>286</v>
      </c>
      <c r="D3827" s="4" t="s">
        <v>20</v>
      </c>
      <c r="E3827" s="4" t="s">
        <v>1632</v>
      </c>
      <c r="F3827" s="5">
        <v>44009</v>
      </c>
      <c r="G3827" s="4">
        <v>1</v>
      </c>
      <c r="H3827" s="11">
        <f>VLOOKUP(B3827,[1]!Product_Data[#Data],4,0)</f>
        <v>2182</v>
      </c>
      <c r="I3827" s="11">
        <f>VLOOKUP(B3827,[1]!Product_Data[#Data],3,0)</f>
        <v>1200</v>
      </c>
      <c r="J3827" s="11">
        <f t="shared" si="357"/>
        <v>1200</v>
      </c>
      <c r="K3827" s="11">
        <f t="shared" si="358"/>
        <v>2182</v>
      </c>
      <c r="L3827" s="11">
        <f t="shared" si="359"/>
        <v>982</v>
      </c>
      <c r="M3827" t="str">
        <f>VLOOKUP(C3827,[1]!Location_Data[#Data],2,0)</f>
        <v>El Monte</v>
      </c>
      <c r="N3827" t="str">
        <f>VLOOKUP(D3827,[1]!Salespeople_Data[#Data],2,0)</f>
        <v>Joshua Cook</v>
      </c>
      <c r="O3827" t="str">
        <f>VLOOKUP(E3827,[1]!Customer_Data[#Data],2,0)</f>
        <v>Gregory Chapman</v>
      </c>
      <c r="P3827" s="15">
        <f t="shared" si="354"/>
        <v>7</v>
      </c>
      <c r="Q3827">
        <f t="shared" si="355"/>
        <v>6</v>
      </c>
      <c r="R3827">
        <f t="shared" si="356"/>
        <v>2020</v>
      </c>
    </row>
    <row r="3828" spans="1:18" x14ac:dyDescent="0.25">
      <c r="A3828" s="2" t="s">
        <v>4844</v>
      </c>
      <c r="B3828" s="2" t="s">
        <v>668</v>
      </c>
      <c r="C3828" s="2" t="s">
        <v>9</v>
      </c>
      <c r="D3828" s="2" t="s">
        <v>10</v>
      </c>
      <c r="E3828" s="2" t="s">
        <v>410</v>
      </c>
      <c r="F3828" s="3">
        <v>44172</v>
      </c>
      <c r="G3828" s="2">
        <v>1</v>
      </c>
      <c r="H3828" s="11">
        <f>VLOOKUP(B3828,[1]!Product_Data[#Data],4,0)</f>
        <v>181</v>
      </c>
      <c r="I3828" s="11">
        <f>VLOOKUP(B3828,[1]!Product_Data[#Data],3,0)</f>
        <v>130</v>
      </c>
      <c r="J3828" s="11">
        <f t="shared" si="357"/>
        <v>130</v>
      </c>
      <c r="K3828" s="11">
        <f t="shared" si="358"/>
        <v>181</v>
      </c>
      <c r="L3828" s="11">
        <f t="shared" si="359"/>
        <v>51</v>
      </c>
      <c r="M3828" t="str">
        <f>VLOOKUP(C3828,[1]!Location_Data[#Data],2,0)</f>
        <v>San Mateo</v>
      </c>
      <c r="N3828" t="str">
        <f>VLOOKUP(D3828,[1]!Salespeople_Data[#Data],2,0)</f>
        <v>Justin Lynch</v>
      </c>
      <c r="O3828" t="str">
        <f>VLOOKUP(E3828,[1]!Customer_Data[#Data],2,0)</f>
        <v>Earl Phillips</v>
      </c>
      <c r="P3828" s="15">
        <f t="shared" si="354"/>
        <v>2</v>
      </c>
      <c r="Q3828">
        <f t="shared" si="355"/>
        <v>12</v>
      </c>
      <c r="R3828">
        <f t="shared" si="356"/>
        <v>2020</v>
      </c>
    </row>
    <row r="3829" spans="1:18" x14ac:dyDescent="0.25">
      <c r="A3829" s="4" t="s">
        <v>4845</v>
      </c>
      <c r="B3829" s="4" t="s">
        <v>818</v>
      </c>
      <c r="C3829" s="4" t="s">
        <v>316</v>
      </c>
      <c r="D3829" s="4" t="s">
        <v>413</v>
      </c>
      <c r="E3829" s="4" t="s">
        <v>3134</v>
      </c>
      <c r="F3829" s="5">
        <v>43965</v>
      </c>
      <c r="G3829" s="4">
        <v>1</v>
      </c>
      <c r="H3829" s="11">
        <f>VLOOKUP(B3829,[1]!Product_Data[#Data],4,0)</f>
        <v>1638</v>
      </c>
      <c r="I3829" s="11">
        <f>VLOOKUP(B3829,[1]!Product_Data[#Data],3,0)</f>
        <v>1261</v>
      </c>
      <c r="J3829" s="11">
        <f t="shared" si="357"/>
        <v>1261</v>
      </c>
      <c r="K3829" s="11">
        <f t="shared" si="358"/>
        <v>1638</v>
      </c>
      <c r="L3829" s="11">
        <f t="shared" si="359"/>
        <v>377</v>
      </c>
      <c r="M3829" t="str">
        <f>VLOOKUP(C3829,[1]!Location_Data[#Data],2,0)</f>
        <v>East Los Angeles</v>
      </c>
      <c r="N3829" t="str">
        <f>VLOOKUP(D3829,[1]!Salespeople_Data[#Data],2,0)</f>
        <v>Kenneth Bradley</v>
      </c>
      <c r="O3829" t="str">
        <f>VLOOKUP(E3829,[1]!Customer_Data[#Data],2,0)</f>
        <v>Juan Hunt</v>
      </c>
      <c r="P3829" s="15">
        <f t="shared" si="354"/>
        <v>5</v>
      </c>
      <c r="Q3829">
        <f t="shared" si="355"/>
        <v>5</v>
      </c>
      <c r="R3829">
        <f t="shared" si="356"/>
        <v>2020</v>
      </c>
    </row>
    <row r="3830" spans="1:18" x14ac:dyDescent="0.25">
      <c r="A3830" s="2" t="s">
        <v>4846</v>
      </c>
      <c r="B3830" s="2" t="s">
        <v>207</v>
      </c>
      <c r="C3830" s="2" t="s">
        <v>39</v>
      </c>
      <c r="D3830" s="2" t="s">
        <v>111</v>
      </c>
      <c r="E3830" s="2" t="s">
        <v>3258</v>
      </c>
      <c r="F3830" s="3">
        <v>44116</v>
      </c>
      <c r="G3830" s="2">
        <v>4</v>
      </c>
      <c r="H3830" s="11">
        <f>VLOOKUP(B3830,[1]!Product_Data[#Data],4,0)</f>
        <v>2464</v>
      </c>
      <c r="I3830" s="11">
        <f>VLOOKUP(B3830,[1]!Product_Data[#Data],3,0)</f>
        <v>1774</v>
      </c>
      <c r="J3830" s="11">
        <f t="shared" si="357"/>
        <v>7096</v>
      </c>
      <c r="K3830" s="11">
        <f t="shared" si="358"/>
        <v>9856</v>
      </c>
      <c r="L3830" s="11">
        <f t="shared" si="359"/>
        <v>2760</v>
      </c>
      <c r="M3830" t="str">
        <f>VLOOKUP(C3830,[1]!Location_Data[#Data],2,0)</f>
        <v>Oceanside</v>
      </c>
      <c r="N3830" t="str">
        <f>VLOOKUP(D3830,[1]!Salespeople_Data[#Data],2,0)</f>
        <v>Ryan Welch</v>
      </c>
      <c r="O3830" t="str">
        <f>VLOOKUP(E3830,[1]!Customer_Data[#Data],2,0)</f>
        <v>Roger Thompson</v>
      </c>
      <c r="P3830" s="15">
        <f t="shared" si="354"/>
        <v>2</v>
      </c>
      <c r="Q3830">
        <f t="shared" si="355"/>
        <v>10</v>
      </c>
      <c r="R3830">
        <f t="shared" si="356"/>
        <v>2020</v>
      </c>
    </row>
    <row r="3831" spans="1:18" x14ac:dyDescent="0.25">
      <c r="A3831" s="4" t="s">
        <v>4847</v>
      </c>
      <c r="B3831" s="4" t="s">
        <v>232</v>
      </c>
      <c r="C3831" s="4" t="s">
        <v>458</v>
      </c>
      <c r="D3831" s="4" t="s">
        <v>96</v>
      </c>
      <c r="E3831" s="4" t="s">
        <v>816</v>
      </c>
      <c r="F3831" s="5">
        <v>44104</v>
      </c>
      <c r="G3831" s="4">
        <v>1</v>
      </c>
      <c r="H3831" s="11">
        <f>VLOOKUP(B3831,[1]!Product_Data[#Data],4,0)</f>
        <v>1119</v>
      </c>
      <c r="I3831" s="11">
        <f>VLOOKUP(B3831,[1]!Product_Data[#Data],3,0)</f>
        <v>683</v>
      </c>
      <c r="J3831" s="11">
        <f t="shared" si="357"/>
        <v>683</v>
      </c>
      <c r="K3831" s="11">
        <f t="shared" si="358"/>
        <v>1119</v>
      </c>
      <c r="L3831" s="11">
        <f t="shared" si="359"/>
        <v>436</v>
      </c>
      <c r="M3831" t="str">
        <f>VLOOKUP(C3831,[1]!Location_Data[#Data],2,0)</f>
        <v>Fontana</v>
      </c>
      <c r="N3831" t="str">
        <f>VLOOKUP(D3831,[1]!Salespeople_Data[#Data],2,0)</f>
        <v>Brian Thomas</v>
      </c>
      <c r="O3831" t="str">
        <f>VLOOKUP(E3831,[1]!Customer_Data[#Data],2,0)</f>
        <v>Steven Martinez</v>
      </c>
      <c r="P3831" s="15">
        <f t="shared" si="354"/>
        <v>4</v>
      </c>
      <c r="Q3831">
        <f t="shared" si="355"/>
        <v>9</v>
      </c>
      <c r="R3831">
        <f t="shared" si="356"/>
        <v>2020</v>
      </c>
    </row>
    <row r="3832" spans="1:18" x14ac:dyDescent="0.25">
      <c r="A3832" s="2" t="s">
        <v>4848</v>
      </c>
      <c r="B3832" s="2" t="s">
        <v>83</v>
      </c>
      <c r="C3832" s="2" t="s">
        <v>220</v>
      </c>
      <c r="D3832" s="2" t="s">
        <v>91</v>
      </c>
      <c r="E3832" s="2" t="s">
        <v>580</v>
      </c>
      <c r="F3832" s="3">
        <v>44172</v>
      </c>
      <c r="G3832" s="2">
        <v>1</v>
      </c>
      <c r="H3832" s="11">
        <f>VLOOKUP(B3832,[1]!Product_Data[#Data],4,0)</f>
        <v>1972</v>
      </c>
      <c r="I3832" s="11">
        <f>VLOOKUP(B3832,[1]!Product_Data[#Data],3,0)</f>
        <v>1321</v>
      </c>
      <c r="J3832" s="11">
        <f t="shared" si="357"/>
        <v>1321</v>
      </c>
      <c r="K3832" s="11">
        <f t="shared" si="358"/>
        <v>1972</v>
      </c>
      <c r="L3832" s="11">
        <f t="shared" si="359"/>
        <v>651</v>
      </c>
      <c r="M3832" t="str">
        <f>VLOOKUP(C3832,[1]!Location_Data[#Data],2,0)</f>
        <v>Modesto</v>
      </c>
      <c r="N3832" t="str">
        <f>VLOOKUP(D3832,[1]!Salespeople_Data[#Data],2,0)</f>
        <v>Howard Gardner</v>
      </c>
      <c r="O3832" t="str">
        <f>VLOOKUP(E3832,[1]!Customer_Data[#Data],2,0)</f>
        <v>Bobby Murray</v>
      </c>
      <c r="P3832" s="15">
        <f t="shared" si="354"/>
        <v>2</v>
      </c>
      <c r="Q3832">
        <f t="shared" si="355"/>
        <v>12</v>
      </c>
      <c r="R3832">
        <f t="shared" si="356"/>
        <v>2020</v>
      </c>
    </row>
    <row r="3833" spans="1:18" x14ac:dyDescent="0.25">
      <c r="A3833" s="4" t="s">
        <v>4849</v>
      </c>
      <c r="B3833" s="4" t="s">
        <v>18</v>
      </c>
      <c r="C3833" s="4" t="s">
        <v>380</v>
      </c>
      <c r="D3833" s="4" t="s">
        <v>146</v>
      </c>
      <c r="E3833" s="4" t="s">
        <v>277</v>
      </c>
      <c r="F3833" s="5">
        <v>43887</v>
      </c>
      <c r="G3833" s="4">
        <v>1</v>
      </c>
      <c r="H3833" s="11">
        <f>VLOOKUP(B3833,[1]!Product_Data[#Data],4,0)</f>
        <v>880</v>
      </c>
      <c r="I3833" s="11">
        <f>VLOOKUP(B3833,[1]!Product_Data[#Data],3,0)</f>
        <v>634</v>
      </c>
      <c r="J3833" s="11">
        <f t="shared" si="357"/>
        <v>634</v>
      </c>
      <c r="K3833" s="11">
        <f t="shared" si="358"/>
        <v>880</v>
      </c>
      <c r="L3833" s="11">
        <f t="shared" si="359"/>
        <v>246</v>
      </c>
      <c r="M3833" t="str">
        <f>VLOOKUP(C3833,[1]!Location_Data[#Data],2,0)</f>
        <v>Los Angeles</v>
      </c>
      <c r="N3833" t="str">
        <f>VLOOKUP(D3833,[1]!Salespeople_Data[#Data],2,0)</f>
        <v>Carl Elliott</v>
      </c>
      <c r="O3833" t="str">
        <f>VLOOKUP(E3833,[1]!Customer_Data[#Data],2,0)</f>
        <v>Howard Lewis</v>
      </c>
      <c r="P3833" s="15">
        <f t="shared" si="354"/>
        <v>4</v>
      </c>
      <c r="Q3833">
        <f t="shared" si="355"/>
        <v>2</v>
      </c>
      <c r="R3833">
        <f t="shared" si="356"/>
        <v>2020</v>
      </c>
    </row>
    <row r="3834" spans="1:18" x14ac:dyDescent="0.25">
      <c r="A3834" s="2" t="s">
        <v>4850</v>
      </c>
      <c r="B3834" s="2" t="s">
        <v>367</v>
      </c>
      <c r="C3834" s="2" t="s">
        <v>39</v>
      </c>
      <c r="D3834" s="2" t="s">
        <v>87</v>
      </c>
      <c r="E3834" s="2" t="s">
        <v>381</v>
      </c>
      <c r="F3834" s="3">
        <v>44087</v>
      </c>
      <c r="G3834" s="2">
        <v>1</v>
      </c>
      <c r="H3834" s="11">
        <f>VLOOKUP(B3834,[1]!Product_Data[#Data],4,0)</f>
        <v>530</v>
      </c>
      <c r="I3834" s="11">
        <f>VLOOKUP(B3834,[1]!Product_Data[#Data],3,0)</f>
        <v>424</v>
      </c>
      <c r="J3834" s="11">
        <f t="shared" si="357"/>
        <v>424</v>
      </c>
      <c r="K3834" s="11">
        <f t="shared" si="358"/>
        <v>530</v>
      </c>
      <c r="L3834" s="11">
        <f t="shared" si="359"/>
        <v>106</v>
      </c>
      <c r="M3834" t="str">
        <f>VLOOKUP(C3834,[1]!Location_Data[#Data],2,0)</f>
        <v>Oceanside</v>
      </c>
      <c r="N3834" t="str">
        <f>VLOOKUP(D3834,[1]!Salespeople_Data[#Data],2,0)</f>
        <v>Martin Perry</v>
      </c>
      <c r="O3834" t="str">
        <f>VLOOKUP(E3834,[1]!Customer_Data[#Data],2,0)</f>
        <v>Paul Larson</v>
      </c>
      <c r="P3834" s="15">
        <f t="shared" si="354"/>
        <v>1</v>
      </c>
      <c r="Q3834">
        <f t="shared" si="355"/>
        <v>9</v>
      </c>
      <c r="R3834">
        <f t="shared" si="356"/>
        <v>2020</v>
      </c>
    </row>
    <row r="3835" spans="1:18" x14ac:dyDescent="0.25">
      <c r="A3835" s="4" t="s">
        <v>4851</v>
      </c>
      <c r="B3835" s="4" t="s">
        <v>228</v>
      </c>
      <c r="C3835" s="4" t="s">
        <v>436</v>
      </c>
      <c r="D3835" s="4" t="s">
        <v>212</v>
      </c>
      <c r="E3835" s="4" t="s">
        <v>565</v>
      </c>
      <c r="F3835" s="5">
        <v>43893</v>
      </c>
      <c r="G3835" s="4">
        <v>2</v>
      </c>
      <c r="H3835" s="11">
        <f>VLOOKUP(B3835,[1]!Product_Data[#Data],4,0)</f>
        <v>1862</v>
      </c>
      <c r="I3835" s="11">
        <f>VLOOKUP(B3835,[1]!Product_Data[#Data],3,0)</f>
        <v>1173</v>
      </c>
      <c r="J3835" s="11">
        <f t="shared" si="357"/>
        <v>2346</v>
      </c>
      <c r="K3835" s="11">
        <f t="shared" si="358"/>
        <v>3724</v>
      </c>
      <c r="L3835" s="11">
        <f t="shared" si="359"/>
        <v>1378</v>
      </c>
      <c r="M3835" t="str">
        <f>VLOOKUP(C3835,[1]!Location_Data[#Data],2,0)</f>
        <v>Jurupa Valley</v>
      </c>
      <c r="N3835" t="str">
        <f>VLOOKUP(D3835,[1]!Salespeople_Data[#Data],2,0)</f>
        <v>Ronald Reed</v>
      </c>
      <c r="O3835" t="str">
        <f>VLOOKUP(E3835,[1]!Customer_Data[#Data],2,0)</f>
        <v>Nicholas Ward</v>
      </c>
      <c r="P3835" s="15">
        <f t="shared" si="354"/>
        <v>3</v>
      </c>
      <c r="Q3835">
        <f t="shared" si="355"/>
        <v>3</v>
      </c>
      <c r="R3835">
        <f t="shared" si="356"/>
        <v>2020</v>
      </c>
    </row>
    <row r="3836" spans="1:18" x14ac:dyDescent="0.25">
      <c r="A3836" s="2" t="s">
        <v>4852</v>
      </c>
      <c r="B3836" s="2" t="s">
        <v>340</v>
      </c>
      <c r="C3836" s="2" t="s">
        <v>149</v>
      </c>
      <c r="D3836" s="2" t="s">
        <v>91</v>
      </c>
      <c r="E3836" s="2" t="s">
        <v>1944</v>
      </c>
      <c r="F3836" s="3">
        <v>43881</v>
      </c>
      <c r="G3836" s="2">
        <v>1</v>
      </c>
      <c r="H3836" s="11">
        <f>VLOOKUP(B3836,[1]!Product_Data[#Data],4,0)</f>
        <v>1967</v>
      </c>
      <c r="I3836" s="11">
        <f>VLOOKUP(B3836,[1]!Product_Data[#Data],3,0)</f>
        <v>1397</v>
      </c>
      <c r="J3836" s="11">
        <f t="shared" si="357"/>
        <v>1397</v>
      </c>
      <c r="K3836" s="11">
        <f t="shared" si="358"/>
        <v>1967</v>
      </c>
      <c r="L3836" s="11">
        <f t="shared" si="359"/>
        <v>570</v>
      </c>
      <c r="M3836" t="str">
        <f>VLOOKUP(C3836,[1]!Location_Data[#Data],2,0)</f>
        <v>Antioch</v>
      </c>
      <c r="N3836" t="str">
        <f>VLOOKUP(D3836,[1]!Salespeople_Data[#Data],2,0)</f>
        <v>Howard Gardner</v>
      </c>
      <c r="O3836" t="str">
        <f>VLOOKUP(E3836,[1]!Customer_Data[#Data],2,0)</f>
        <v>Justin Romero</v>
      </c>
      <c r="P3836" s="15">
        <f t="shared" si="354"/>
        <v>5</v>
      </c>
      <c r="Q3836">
        <f t="shared" si="355"/>
        <v>2</v>
      </c>
      <c r="R3836">
        <f t="shared" si="356"/>
        <v>2020</v>
      </c>
    </row>
    <row r="3837" spans="1:18" x14ac:dyDescent="0.25">
      <c r="A3837" s="4" t="s">
        <v>4853</v>
      </c>
      <c r="B3837" s="4" t="s">
        <v>23</v>
      </c>
      <c r="C3837" s="4" t="s">
        <v>380</v>
      </c>
      <c r="D3837" s="4" t="s">
        <v>212</v>
      </c>
      <c r="E3837" s="4" t="s">
        <v>1236</v>
      </c>
      <c r="F3837" s="5">
        <v>43988</v>
      </c>
      <c r="G3837" s="4">
        <v>2</v>
      </c>
      <c r="H3837" s="11">
        <f>VLOOKUP(B3837,[1]!Product_Data[#Data],4,0)</f>
        <v>1052</v>
      </c>
      <c r="I3837" s="11">
        <f>VLOOKUP(B3837,[1]!Product_Data[#Data],3,0)</f>
        <v>589</v>
      </c>
      <c r="J3837" s="11">
        <f t="shared" si="357"/>
        <v>1178</v>
      </c>
      <c r="K3837" s="11">
        <f t="shared" si="358"/>
        <v>2104</v>
      </c>
      <c r="L3837" s="11">
        <f t="shared" si="359"/>
        <v>926</v>
      </c>
      <c r="M3837" t="str">
        <f>VLOOKUP(C3837,[1]!Location_Data[#Data],2,0)</f>
        <v>Los Angeles</v>
      </c>
      <c r="N3837" t="str">
        <f>VLOOKUP(D3837,[1]!Salespeople_Data[#Data],2,0)</f>
        <v>Ronald Reed</v>
      </c>
      <c r="O3837" t="str">
        <f>VLOOKUP(E3837,[1]!Customer_Data[#Data],2,0)</f>
        <v>Roger Mills</v>
      </c>
      <c r="P3837" s="15">
        <f t="shared" si="354"/>
        <v>7</v>
      </c>
      <c r="Q3837">
        <f t="shared" si="355"/>
        <v>6</v>
      </c>
      <c r="R3837">
        <f t="shared" si="356"/>
        <v>2020</v>
      </c>
    </row>
    <row r="3838" spans="1:18" x14ac:dyDescent="0.25">
      <c r="A3838" s="2" t="s">
        <v>4854</v>
      </c>
      <c r="B3838" s="2" t="s">
        <v>129</v>
      </c>
      <c r="C3838" s="2" t="s">
        <v>149</v>
      </c>
      <c r="D3838" s="2" t="s">
        <v>75</v>
      </c>
      <c r="E3838" s="2" t="s">
        <v>67</v>
      </c>
      <c r="F3838" s="3">
        <v>44060</v>
      </c>
      <c r="G3838" s="2">
        <v>1</v>
      </c>
      <c r="H3838" s="11">
        <f>VLOOKUP(B3838,[1]!Product_Data[#Data],4,0)</f>
        <v>127</v>
      </c>
      <c r="I3838" s="11">
        <f>VLOOKUP(B3838,[1]!Product_Data[#Data],3,0)</f>
        <v>79</v>
      </c>
      <c r="J3838" s="11">
        <f t="shared" si="357"/>
        <v>79</v>
      </c>
      <c r="K3838" s="11">
        <f t="shared" si="358"/>
        <v>127</v>
      </c>
      <c r="L3838" s="11">
        <f t="shared" si="359"/>
        <v>48</v>
      </c>
      <c r="M3838" t="str">
        <f>VLOOKUP(C3838,[1]!Location_Data[#Data],2,0)</f>
        <v>Antioch</v>
      </c>
      <c r="N3838" t="str">
        <f>VLOOKUP(D3838,[1]!Salespeople_Data[#Data],2,0)</f>
        <v>Roger Robertson</v>
      </c>
      <c r="O3838" t="str">
        <f>VLOOKUP(E3838,[1]!Customer_Data[#Data],2,0)</f>
        <v>William James</v>
      </c>
      <c r="P3838" s="15">
        <f t="shared" si="354"/>
        <v>2</v>
      </c>
      <c r="Q3838">
        <f t="shared" si="355"/>
        <v>8</v>
      </c>
      <c r="R3838">
        <f t="shared" si="356"/>
        <v>2020</v>
      </c>
    </row>
    <row r="3839" spans="1:18" x14ac:dyDescent="0.25">
      <c r="A3839" s="4" t="s">
        <v>4855</v>
      </c>
      <c r="B3839" s="4" t="s">
        <v>245</v>
      </c>
      <c r="C3839" s="4" t="s">
        <v>362</v>
      </c>
      <c r="D3839" s="4" t="s">
        <v>269</v>
      </c>
      <c r="E3839" s="4" t="s">
        <v>755</v>
      </c>
      <c r="F3839" s="5">
        <v>43931</v>
      </c>
      <c r="G3839" s="4">
        <v>2</v>
      </c>
      <c r="H3839" s="11">
        <f>VLOOKUP(B3839,[1]!Product_Data[#Data],4,0)</f>
        <v>818</v>
      </c>
      <c r="I3839" s="11">
        <f>VLOOKUP(B3839,[1]!Product_Data[#Data],3,0)</f>
        <v>450</v>
      </c>
      <c r="J3839" s="11">
        <f t="shared" si="357"/>
        <v>900</v>
      </c>
      <c r="K3839" s="11">
        <f t="shared" si="358"/>
        <v>1636</v>
      </c>
      <c r="L3839" s="11">
        <f t="shared" si="359"/>
        <v>736</v>
      </c>
      <c r="M3839" t="str">
        <f>VLOOKUP(C3839,[1]!Location_Data[#Data],2,0)</f>
        <v>San Bernardino</v>
      </c>
      <c r="N3839" t="str">
        <f>VLOOKUP(D3839,[1]!Salespeople_Data[#Data],2,0)</f>
        <v>Kevin Butler</v>
      </c>
      <c r="O3839" t="str">
        <f>VLOOKUP(E3839,[1]!Customer_Data[#Data],2,0)</f>
        <v>William Hawkins</v>
      </c>
      <c r="P3839" s="15">
        <f t="shared" si="354"/>
        <v>6</v>
      </c>
      <c r="Q3839">
        <f t="shared" si="355"/>
        <v>4</v>
      </c>
      <c r="R3839">
        <f t="shared" si="356"/>
        <v>2020</v>
      </c>
    </row>
    <row r="3840" spans="1:18" x14ac:dyDescent="0.25">
      <c r="A3840" s="2" t="s">
        <v>4856</v>
      </c>
      <c r="B3840" s="2" t="s">
        <v>600</v>
      </c>
      <c r="C3840" s="2" t="s">
        <v>224</v>
      </c>
      <c r="D3840" s="2" t="s">
        <v>356</v>
      </c>
      <c r="E3840" s="2" t="s">
        <v>502</v>
      </c>
      <c r="F3840" s="3">
        <v>44069</v>
      </c>
      <c r="G3840" s="2">
        <v>2</v>
      </c>
      <c r="H3840" s="11">
        <f>VLOOKUP(B3840,[1]!Product_Data[#Data],4,0)</f>
        <v>368</v>
      </c>
      <c r="I3840" s="11">
        <f>VLOOKUP(B3840,[1]!Product_Data[#Data],3,0)</f>
        <v>269</v>
      </c>
      <c r="J3840" s="11">
        <f t="shared" si="357"/>
        <v>538</v>
      </c>
      <c r="K3840" s="11">
        <f t="shared" si="358"/>
        <v>736</v>
      </c>
      <c r="L3840" s="11">
        <f t="shared" si="359"/>
        <v>198</v>
      </c>
      <c r="M3840" t="str">
        <f>VLOOKUP(C3840,[1]!Location_Data[#Data],2,0)</f>
        <v>Huntington Beach</v>
      </c>
      <c r="N3840" t="str">
        <f>VLOOKUP(D3840,[1]!Salespeople_Data[#Data],2,0)</f>
        <v>Jimmy Young</v>
      </c>
      <c r="O3840" t="str">
        <f>VLOOKUP(E3840,[1]!Customer_Data[#Data],2,0)</f>
        <v>Ralph Richardson</v>
      </c>
      <c r="P3840" s="15">
        <f t="shared" si="354"/>
        <v>4</v>
      </c>
      <c r="Q3840">
        <f t="shared" si="355"/>
        <v>8</v>
      </c>
      <c r="R3840">
        <f t="shared" si="356"/>
        <v>2020</v>
      </c>
    </row>
    <row r="3841" spans="1:18" x14ac:dyDescent="0.25">
      <c r="A3841" s="4" t="s">
        <v>4857</v>
      </c>
      <c r="B3841" s="4" t="s">
        <v>189</v>
      </c>
      <c r="C3841" s="4" t="s">
        <v>24</v>
      </c>
      <c r="D3841" s="4" t="s">
        <v>178</v>
      </c>
      <c r="E3841" s="4" t="s">
        <v>97</v>
      </c>
      <c r="F3841" s="5">
        <v>43874</v>
      </c>
      <c r="G3841" s="4">
        <v>1</v>
      </c>
      <c r="H3841" s="11">
        <f>VLOOKUP(B3841,[1]!Product_Data[#Data],4,0)</f>
        <v>1783</v>
      </c>
      <c r="I3841" s="11">
        <f>VLOOKUP(B3841,[1]!Product_Data[#Data],3,0)</f>
        <v>1516</v>
      </c>
      <c r="J3841" s="11">
        <f t="shared" si="357"/>
        <v>1516</v>
      </c>
      <c r="K3841" s="11">
        <f t="shared" si="358"/>
        <v>1783</v>
      </c>
      <c r="L3841" s="11">
        <f t="shared" si="359"/>
        <v>267</v>
      </c>
      <c r="M3841" t="str">
        <f>VLOOKUP(C3841,[1]!Location_Data[#Data],2,0)</f>
        <v>Lancaster</v>
      </c>
      <c r="N3841" t="str">
        <f>VLOOKUP(D3841,[1]!Salespeople_Data[#Data],2,0)</f>
        <v>Joshua Taylor</v>
      </c>
      <c r="O3841" t="str">
        <f>VLOOKUP(E3841,[1]!Customer_Data[#Data],2,0)</f>
        <v>Mark Elliott</v>
      </c>
      <c r="P3841" s="15">
        <f t="shared" si="354"/>
        <v>5</v>
      </c>
      <c r="Q3841">
        <f t="shared" si="355"/>
        <v>2</v>
      </c>
      <c r="R3841">
        <f t="shared" si="356"/>
        <v>2020</v>
      </c>
    </row>
    <row r="3842" spans="1:18" x14ac:dyDescent="0.25">
      <c r="A3842" s="2" t="s">
        <v>4858</v>
      </c>
      <c r="B3842" s="2" t="s">
        <v>435</v>
      </c>
      <c r="C3842" s="2" t="s">
        <v>527</v>
      </c>
      <c r="D3842" s="2" t="s">
        <v>136</v>
      </c>
      <c r="E3842" s="2" t="s">
        <v>3174</v>
      </c>
      <c r="F3842" s="3">
        <v>43946</v>
      </c>
      <c r="G3842" s="2">
        <v>1</v>
      </c>
      <c r="H3842" s="11">
        <f>VLOOKUP(B3842,[1]!Product_Data[#Data],4,0)</f>
        <v>2141</v>
      </c>
      <c r="I3842" s="11">
        <f>VLOOKUP(B3842,[1]!Product_Data[#Data],3,0)</f>
        <v>1777</v>
      </c>
      <c r="J3842" s="11">
        <f t="shared" si="357"/>
        <v>1777</v>
      </c>
      <c r="K3842" s="11">
        <f t="shared" si="358"/>
        <v>2141</v>
      </c>
      <c r="L3842" s="11">
        <f t="shared" si="359"/>
        <v>364</v>
      </c>
      <c r="M3842" t="str">
        <f>VLOOKUP(C3842,[1]!Location_Data[#Data],2,0)</f>
        <v>Stockton</v>
      </c>
      <c r="N3842" t="str">
        <f>VLOOKUP(D3842,[1]!Salespeople_Data[#Data],2,0)</f>
        <v>Clarence Fox</v>
      </c>
      <c r="O3842" t="str">
        <f>VLOOKUP(E3842,[1]!Customer_Data[#Data],2,0)</f>
        <v>Louis Austin</v>
      </c>
      <c r="P3842" s="15">
        <f t="shared" ref="P3842:P3905" si="360">WEEKDAY(F3842)</f>
        <v>7</v>
      </c>
      <c r="Q3842">
        <f t="shared" ref="Q3842:Q3905" si="361">MONTH(F3842)</f>
        <v>4</v>
      </c>
      <c r="R3842">
        <f t="shared" ref="R3842:R3905" si="362">YEAR(F3842)</f>
        <v>2020</v>
      </c>
    </row>
    <row r="3843" spans="1:18" x14ac:dyDescent="0.25">
      <c r="A3843" s="4" t="s">
        <v>4859</v>
      </c>
      <c r="B3843" s="4" t="s">
        <v>457</v>
      </c>
      <c r="C3843" s="4" t="s">
        <v>436</v>
      </c>
      <c r="D3843" s="4" t="s">
        <v>71</v>
      </c>
      <c r="E3843" s="4" t="s">
        <v>699</v>
      </c>
      <c r="F3843" s="5">
        <v>43914</v>
      </c>
      <c r="G3843" s="4">
        <v>1</v>
      </c>
      <c r="H3843" s="11">
        <f>VLOOKUP(B3843,[1]!Product_Data[#Data],4,0)</f>
        <v>947</v>
      </c>
      <c r="I3843" s="11">
        <f>VLOOKUP(B3843,[1]!Product_Data[#Data],3,0)</f>
        <v>786</v>
      </c>
      <c r="J3843" s="11">
        <f t="shared" ref="J3843:J3906" si="363">PRODUCT(I3843,G3843)</f>
        <v>786</v>
      </c>
      <c r="K3843" s="11">
        <f t="shared" ref="K3843:K3906" si="364">PRODUCT(H3843,G3843)</f>
        <v>947</v>
      </c>
      <c r="L3843" s="11">
        <f t="shared" ref="L3843:L3906" si="365">K3843-J3843</f>
        <v>161</v>
      </c>
      <c r="M3843" t="str">
        <f>VLOOKUP(C3843,[1]!Location_Data[#Data],2,0)</f>
        <v>Jurupa Valley</v>
      </c>
      <c r="N3843" t="str">
        <f>VLOOKUP(D3843,[1]!Salespeople_Data[#Data],2,0)</f>
        <v>Gary Rodriguez</v>
      </c>
      <c r="O3843" t="str">
        <f>VLOOKUP(E3843,[1]!Customer_Data[#Data],2,0)</f>
        <v>Juan Harvey</v>
      </c>
      <c r="P3843" s="15">
        <f t="shared" si="360"/>
        <v>3</v>
      </c>
      <c r="Q3843">
        <f t="shared" si="361"/>
        <v>3</v>
      </c>
      <c r="R3843">
        <f t="shared" si="362"/>
        <v>2020</v>
      </c>
    </row>
    <row r="3844" spans="1:18" x14ac:dyDescent="0.25">
      <c r="A3844" s="2" t="s">
        <v>4860</v>
      </c>
      <c r="B3844" s="2" t="s">
        <v>235</v>
      </c>
      <c r="C3844" s="2" t="s">
        <v>229</v>
      </c>
      <c r="D3844" s="2" t="s">
        <v>298</v>
      </c>
      <c r="E3844" s="2" t="s">
        <v>1201</v>
      </c>
      <c r="F3844" s="3">
        <v>44169</v>
      </c>
      <c r="G3844" s="2">
        <v>1</v>
      </c>
      <c r="H3844" s="11">
        <f>VLOOKUP(B3844,[1]!Product_Data[#Data],4,0)</f>
        <v>1887</v>
      </c>
      <c r="I3844" s="11">
        <f>VLOOKUP(B3844,[1]!Product_Data[#Data],3,0)</f>
        <v>1378</v>
      </c>
      <c r="J3844" s="11">
        <f t="shared" si="363"/>
        <v>1378</v>
      </c>
      <c r="K3844" s="11">
        <f t="shared" si="364"/>
        <v>1887</v>
      </c>
      <c r="L3844" s="11">
        <f t="shared" si="365"/>
        <v>509</v>
      </c>
      <c r="M3844" t="str">
        <f>VLOOKUP(C3844,[1]!Location_Data[#Data],2,0)</f>
        <v>San Jose</v>
      </c>
      <c r="N3844" t="str">
        <f>VLOOKUP(D3844,[1]!Salespeople_Data[#Data],2,0)</f>
        <v>Kenneth Fields</v>
      </c>
      <c r="O3844" t="str">
        <f>VLOOKUP(E3844,[1]!Customer_Data[#Data],2,0)</f>
        <v>Anthony Little</v>
      </c>
      <c r="P3844" s="15">
        <f t="shared" si="360"/>
        <v>6</v>
      </c>
      <c r="Q3844">
        <f t="shared" si="361"/>
        <v>12</v>
      </c>
      <c r="R3844">
        <f t="shared" si="362"/>
        <v>2020</v>
      </c>
    </row>
    <row r="3845" spans="1:18" x14ac:dyDescent="0.25">
      <c r="A3845" s="4" t="s">
        <v>4861</v>
      </c>
      <c r="B3845" s="4" t="s">
        <v>260</v>
      </c>
      <c r="C3845" s="4" t="s">
        <v>246</v>
      </c>
      <c r="D3845" s="4" t="s">
        <v>165</v>
      </c>
      <c r="E3845" s="4" t="s">
        <v>2018</v>
      </c>
      <c r="F3845" s="5">
        <v>43840</v>
      </c>
      <c r="G3845" s="4">
        <v>1</v>
      </c>
      <c r="H3845" s="11">
        <f>VLOOKUP(B3845,[1]!Product_Data[#Data],4,0)</f>
        <v>502</v>
      </c>
      <c r="I3845" s="11">
        <f>VLOOKUP(B3845,[1]!Product_Data[#Data],3,0)</f>
        <v>296</v>
      </c>
      <c r="J3845" s="11">
        <f t="shared" si="363"/>
        <v>296</v>
      </c>
      <c r="K3845" s="11">
        <f t="shared" si="364"/>
        <v>502</v>
      </c>
      <c r="L3845" s="11">
        <f t="shared" si="365"/>
        <v>206</v>
      </c>
      <c r="M3845" t="str">
        <f>VLOOKUP(C3845,[1]!Location_Data[#Data],2,0)</f>
        <v>San Francisco</v>
      </c>
      <c r="N3845" t="str">
        <f>VLOOKUP(D3845,[1]!Salespeople_Data[#Data],2,0)</f>
        <v>Joe Sims</v>
      </c>
      <c r="O3845" t="str">
        <f>VLOOKUP(E3845,[1]!Customer_Data[#Data],2,0)</f>
        <v>Paul Chapman</v>
      </c>
      <c r="P3845" s="15">
        <f t="shared" si="360"/>
        <v>6</v>
      </c>
      <c r="Q3845">
        <f t="shared" si="361"/>
        <v>1</v>
      </c>
      <c r="R3845">
        <f t="shared" si="362"/>
        <v>2020</v>
      </c>
    </row>
    <row r="3846" spans="1:18" x14ac:dyDescent="0.25">
      <c r="A3846" s="2" t="s">
        <v>4862</v>
      </c>
      <c r="B3846" s="2" t="s">
        <v>383</v>
      </c>
      <c r="C3846" s="2" t="s">
        <v>145</v>
      </c>
      <c r="D3846" s="2" t="s">
        <v>159</v>
      </c>
      <c r="E3846" s="2" t="s">
        <v>230</v>
      </c>
      <c r="F3846" s="3">
        <v>43996</v>
      </c>
      <c r="G3846" s="2">
        <v>1</v>
      </c>
      <c r="H3846" s="11">
        <f>VLOOKUP(B3846,[1]!Product_Data[#Data],4,0)</f>
        <v>1494</v>
      </c>
      <c r="I3846" s="11">
        <f>VLOOKUP(B3846,[1]!Product_Data[#Data],3,0)</f>
        <v>971</v>
      </c>
      <c r="J3846" s="11">
        <f t="shared" si="363"/>
        <v>971</v>
      </c>
      <c r="K3846" s="11">
        <f t="shared" si="364"/>
        <v>1494</v>
      </c>
      <c r="L3846" s="11">
        <f t="shared" si="365"/>
        <v>523</v>
      </c>
      <c r="M3846" t="str">
        <f>VLOOKUP(C3846,[1]!Location_Data[#Data],2,0)</f>
        <v>Santa Maria</v>
      </c>
      <c r="N3846" t="str">
        <f>VLOOKUP(D3846,[1]!Salespeople_Data[#Data],2,0)</f>
        <v>Bobby Russell</v>
      </c>
      <c r="O3846" t="str">
        <f>VLOOKUP(E3846,[1]!Customer_Data[#Data],2,0)</f>
        <v>Roy Bennett</v>
      </c>
      <c r="P3846" s="15">
        <f t="shared" si="360"/>
        <v>1</v>
      </c>
      <c r="Q3846">
        <f t="shared" si="361"/>
        <v>6</v>
      </c>
      <c r="R3846">
        <f t="shared" si="362"/>
        <v>2020</v>
      </c>
    </row>
    <row r="3847" spans="1:18" x14ac:dyDescent="0.25">
      <c r="A3847" s="4" t="s">
        <v>4863</v>
      </c>
      <c r="B3847" s="4" t="s">
        <v>325</v>
      </c>
      <c r="C3847" s="4" t="s">
        <v>322</v>
      </c>
      <c r="D3847" s="4" t="s">
        <v>178</v>
      </c>
      <c r="E3847" s="4" t="s">
        <v>4039</v>
      </c>
      <c r="F3847" s="5">
        <v>44180</v>
      </c>
      <c r="G3847" s="4">
        <v>3</v>
      </c>
      <c r="H3847" s="11">
        <f>VLOOKUP(B3847,[1]!Product_Data[#Data],4,0)</f>
        <v>1526</v>
      </c>
      <c r="I3847" s="11">
        <f>VLOOKUP(B3847,[1]!Product_Data[#Data],3,0)</f>
        <v>1251</v>
      </c>
      <c r="J3847" s="11">
        <f t="shared" si="363"/>
        <v>3753</v>
      </c>
      <c r="K3847" s="11">
        <f t="shared" si="364"/>
        <v>4578</v>
      </c>
      <c r="L3847" s="11">
        <f t="shared" si="365"/>
        <v>825</v>
      </c>
      <c r="M3847" t="str">
        <f>VLOOKUP(C3847,[1]!Location_Data[#Data],2,0)</f>
        <v>Rancho Cucamonga</v>
      </c>
      <c r="N3847" t="str">
        <f>VLOOKUP(D3847,[1]!Salespeople_Data[#Data],2,0)</f>
        <v>Joshua Taylor</v>
      </c>
      <c r="O3847" t="str">
        <f>VLOOKUP(E3847,[1]!Customer_Data[#Data],2,0)</f>
        <v>Carl Martin</v>
      </c>
      <c r="P3847" s="15">
        <f t="shared" si="360"/>
        <v>3</v>
      </c>
      <c r="Q3847">
        <f t="shared" si="361"/>
        <v>12</v>
      </c>
      <c r="R3847">
        <f t="shared" si="362"/>
        <v>2020</v>
      </c>
    </row>
    <row r="3848" spans="1:18" x14ac:dyDescent="0.25">
      <c r="A3848" s="2" t="s">
        <v>4864</v>
      </c>
      <c r="B3848" s="2" t="s">
        <v>569</v>
      </c>
      <c r="C3848" s="2" t="s">
        <v>29</v>
      </c>
      <c r="D3848" s="2" t="s">
        <v>10</v>
      </c>
      <c r="E3848" s="2" t="s">
        <v>950</v>
      </c>
      <c r="F3848" s="3">
        <v>44156</v>
      </c>
      <c r="G3848" s="2">
        <v>1</v>
      </c>
      <c r="H3848" s="11">
        <f>VLOOKUP(B3848,[1]!Product_Data[#Data],4,0)</f>
        <v>1178</v>
      </c>
      <c r="I3848" s="11">
        <f>VLOOKUP(B3848,[1]!Product_Data[#Data],3,0)</f>
        <v>683</v>
      </c>
      <c r="J3848" s="11">
        <f t="shared" si="363"/>
        <v>683</v>
      </c>
      <c r="K3848" s="11">
        <f t="shared" si="364"/>
        <v>1178</v>
      </c>
      <c r="L3848" s="11">
        <f t="shared" si="365"/>
        <v>495</v>
      </c>
      <c r="M3848" t="str">
        <f>VLOOKUP(C3848,[1]!Location_Data[#Data],2,0)</f>
        <v>Santa Ana</v>
      </c>
      <c r="N3848" t="str">
        <f>VLOOKUP(D3848,[1]!Salespeople_Data[#Data],2,0)</f>
        <v>Justin Lynch</v>
      </c>
      <c r="O3848" t="str">
        <f>VLOOKUP(E3848,[1]!Customer_Data[#Data],2,0)</f>
        <v>Arthur Roberts</v>
      </c>
      <c r="P3848" s="15">
        <f t="shared" si="360"/>
        <v>7</v>
      </c>
      <c r="Q3848">
        <f t="shared" si="361"/>
        <v>11</v>
      </c>
      <c r="R3848">
        <f t="shared" si="362"/>
        <v>2020</v>
      </c>
    </row>
    <row r="3849" spans="1:18" x14ac:dyDescent="0.25">
      <c r="A3849" s="4" t="s">
        <v>4865</v>
      </c>
      <c r="B3849" s="4" t="s">
        <v>69</v>
      </c>
      <c r="C3849" s="4" t="s">
        <v>490</v>
      </c>
      <c r="D3849" s="4" t="s">
        <v>40</v>
      </c>
      <c r="E3849" s="4" t="s">
        <v>1911</v>
      </c>
      <c r="F3849" s="5">
        <v>44161</v>
      </c>
      <c r="G3849" s="4">
        <v>3</v>
      </c>
      <c r="H3849" s="11">
        <f>VLOOKUP(B3849,[1]!Product_Data[#Data],4,0)</f>
        <v>1351</v>
      </c>
      <c r="I3849" s="11">
        <f>VLOOKUP(B3849,[1]!Product_Data[#Data],3,0)</f>
        <v>1108</v>
      </c>
      <c r="J3849" s="11">
        <f t="shared" si="363"/>
        <v>3324</v>
      </c>
      <c r="K3849" s="11">
        <f t="shared" si="364"/>
        <v>4053</v>
      </c>
      <c r="L3849" s="11">
        <f t="shared" si="365"/>
        <v>729</v>
      </c>
      <c r="M3849" t="str">
        <f>VLOOKUP(C3849,[1]!Location_Data[#Data],2,0)</f>
        <v>Temecula</v>
      </c>
      <c r="N3849" t="str">
        <f>VLOOKUP(D3849,[1]!Salespeople_Data[#Data],2,0)</f>
        <v>Brian Hansen</v>
      </c>
      <c r="O3849" t="str">
        <f>VLOOKUP(E3849,[1]!Customer_Data[#Data],2,0)</f>
        <v>Bruce Bowman</v>
      </c>
      <c r="P3849" s="15">
        <f t="shared" si="360"/>
        <v>5</v>
      </c>
      <c r="Q3849">
        <f t="shared" si="361"/>
        <v>11</v>
      </c>
      <c r="R3849">
        <f t="shared" si="362"/>
        <v>2020</v>
      </c>
    </row>
    <row r="3850" spans="1:18" x14ac:dyDescent="0.25">
      <c r="A3850" s="2" t="s">
        <v>4866</v>
      </c>
      <c r="B3850" s="2" t="s">
        <v>245</v>
      </c>
      <c r="C3850" s="2" t="s">
        <v>472</v>
      </c>
      <c r="D3850" s="2" t="s">
        <v>345</v>
      </c>
      <c r="E3850" s="2" t="s">
        <v>2766</v>
      </c>
      <c r="F3850" s="3">
        <v>43899</v>
      </c>
      <c r="G3850" s="2">
        <v>1</v>
      </c>
      <c r="H3850" s="11">
        <f>VLOOKUP(B3850,[1]!Product_Data[#Data],4,0)</f>
        <v>818</v>
      </c>
      <c r="I3850" s="11">
        <f>VLOOKUP(B3850,[1]!Product_Data[#Data],3,0)</f>
        <v>450</v>
      </c>
      <c r="J3850" s="11">
        <f t="shared" si="363"/>
        <v>450</v>
      </c>
      <c r="K3850" s="11">
        <f t="shared" si="364"/>
        <v>818</v>
      </c>
      <c r="L3850" s="11">
        <f t="shared" si="365"/>
        <v>368</v>
      </c>
      <c r="M3850" t="str">
        <f>VLOOKUP(C3850,[1]!Location_Data[#Data],2,0)</f>
        <v>Concord</v>
      </c>
      <c r="N3850" t="str">
        <f>VLOOKUP(D3850,[1]!Salespeople_Data[#Data],2,0)</f>
        <v>Larry Marshall</v>
      </c>
      <c r="O3850" t="str">
        <f>VLOOKUP(E3850,[1]!Customer_Data[#Data],2,0)</f>
        <v>Nicholas Morrison</v>
      </c>
      <c r="P3850" s="15">
        <f t="shared" si="360"/>
        <v>2</v>
      </c>
      <c r="Q3850">
        <f t="shared" si="361"/>
        <v>3</v>
      </c>
      <c r="R3850">
        <f t="shared" si="362"/>
        <v>2020</v>
      </c>
    </row>
    <row r="3851" spans="1:18" x14ac:dyDescent="0.25">
      <c r="A3851" s="4" t="s">
        <v>4867</v>
      </c>
      <c r="B3851" s="4" t="s">
        <v>495</v>
      </c>
      <c r="C3851" s="4" t="s">
        <v>195</v>
      </c>
      <c r="D3851" s="4" t="s">
        <v>141</v>
      </c>
      <c r="E3851" s="4" t="s">
        <v>3258</v>
      </c>
      <c r="F3851" s="5">
        <v>43961</v>
      </c>
      <c r="G3851" s="4">
        <v>3</v>
      </c>
      <c r="H3851" s="11">
        <f>VLOOKUP(B3851,[1]!Product_Data[#Data],4,0)</f>
        <v>1467</v>
      </c>
      <c r="I3851" s="11">
        <f>VLOOKUP(B3851,[1]!Product_Data[#Data],3,0)</f>
        <v>807</v>
      </c>
      <c r="J3851" s="11">
        <f t="shared" si="363"/>
        <v>2421</v>
      </c>
      <c r="K3851" s="11">
        <f t="shared" si="364"/>
        <v>4401</v>
      </c>
      <c r="L3851" s="11">
        <f t="shared" si="365"/>
        <v>1980</v>
      </c>
      <c r="M3851" t="str">
        <f>VLOOKUP(C3851,[1]!Location_Data[#Data],2,0)</f>
        <v>Pomona</v>
      </c>
      <c r="N3851" t="str">
        <f>VLOOKUP(D3851,[1]!Salespeople_Data[#Data],2,0)</f>
        <v>Arthur Mccoy</v>
      </c>
      <c r="O3851" t="str">
        <f>VLOOKUP(E3851,[1]!Customer_Data[#Data],2,0)</f>
        <v>Roger Thompson</v>
      </c>
      <c r="P3851" s="15">
        <f t="shared" si="360"/>
        <v>1</v>
      </c>
      <c r="Q3851">
        <f t="shared" si="361"/>
        <v>5</v>
      </c>
      <c r="R3851">
        <f t="shared" si="362"/>
        <v>2020</v>
      </c>
    </row>
    <row r="3852" spans="1:18" x14ac:dyDescent="0.25">
      <c r="A3852" s="2" t="s">
        <v>4868</v>
      </c>
      <c r="B3852" s="2" t="s">
        <v>56</v>
      </c>
      <c r="C3852" s="2" t="s">
        <v>215</v>
      </c>
      <c r="D3852" s="2" t="s">
        <v>159</v>
      </c>
      <c r="E3852" s="2" t="s">
        <v>543</v>
      </c>
      <c r="F3852" s="3">
        <v>43919</v>
      </c>
      <c r="G3852" s="2">
        <v>4</v>
      </c>
      <c r="H3852" s="11">
        <f>VLOOKUP(B3852,[1]!Product_Data[#Data],4,0)</f>
        <v>1848</v>
      </c>
      <c r="I3852" s="11">
        <f>VLOOKUP(B3852,[1]!Product_Data[#Data],3,0)</f>
        <v>1294</v>
      </c>
      <c r="J3852" s="11">
        <f t="shared" si="363"/>
        <v>5176</v>
      </c>
      <c r="K3852" s="11">
        <f t="shared" si="364"/>
        <v>7392</v>
      </c>
      <c r="L3852" s="11">
        <f t="shared" si="365"/>
        <v>2216</v>
      </c>
      <c r="M3852" t="str">
        <f>VLOOKUP(C3852,[1]!Location_Data[#Data],2,0)</f>
        <v>El Cajon</v>
      </c>
      <c r="N3852" t="str">
        <f>VLOOKUP(D3852,[1]!Salespeople_Data[#Data],2,0)</f>
        <v>Bobby Russell</v>
      </c>
      <c r="O3852" t="str">
        <f>VLOOKUP(E3852,[1]!Customer_Data[#Data],2,0)</f>
        <v>James Perkins</v>
      </c>
      <c r="P3852" s="15">
        <f t="shared" si="360"/>
        <v>1</v>
      </c>
      <c r="Q3852">
        <f t="shared" si="361"/>
        <v>3</v>
      </c>
      <c r="R3852">
        <f t="shared" si="362"/>
        <v>2020</v>
      </c>
    </row>
    <row r="3853" spans="1:18" x14ac:dyDescent="0.25">
      <c r="A3853" s="4" t="s">
        <v>4869</v>
      </c>
      <c r="B3853" s="4" t="s">
        <v>173</v>
      </c>
      <c r="C3853" s="4" t="s">
        <v>24</v>
      </c>
      <c r="D3853" s="4" t="s">
        <v>71</v>
      </c>
      <c r="E3853" s="4" t="s">
        <v>2007</v>
      </c>
      <c r="F3853" s="5">
        <v>44054</v>
      </c>
      <c r="G3853" s="4">
        <v>3</v>
      </c>
      <c r="H3853" s="11">
        <f>VLOOKUP(B3853,[1]!Product_Data[#Data],4,0)</f>
        <v>2005</v>
      </c>
      <c r="I3853" s="11">
        <f>VLOOKUP(B3853,[1]!Product_Data[#Data],3,0)</f>
        <v>1223</v>
      </c>
      <c r="J3853" s="11">
        <f t="shared" si="363"/>
        <v>3669</v>
      </c>
      <c r="K3853" s="11">
        <f t="shared" si="364"/>
        <v>6015</v>
      </c>
      <c r="L3853" s="11">
        <f t="shared" si="365"/>
        <v>2346</v>
      </c>
      <c r="M3853" t="str">
        <f>VLOOKUP(C3853,[1]!Location_Data[#Data],2,0)</f>
        <v>Lancaster</v>
      </c>
      <c r="N3853" t="str">
        <f>VLOOKUP(D3853,[1]!Salespeople_Data[#Data],2,0)</f>
        <v>Gary Rodriguez</v>
      </c>
      <c r="O3853" t="str">
        <f>VLOOKUP(E3853,[1]!Customer_Data[#Data],2,0)</f>
        <v>Samuel Burke</v>
      </c>
      <c r="P3853" s="15">
        <f t="shared" si="360"/>
        <v>3</v>
      </c>
      <c r="Q3853">
        <f t="shared" si="361"/>
        <v>8</v>
      </c>
      <c r="R3853">
        <f t="shared" si="362"/>
        <v>2020</v>
      </c>
    </row>
    <row r="3854" spans="1:18" x14ac:dyDescent="0.25">
      <c r="A3854" s="2" t="s">
        <v>4870</v>
      </c>
      <c r="B3854" s="2" t="s">
        <v>256</v>
      </c>
      <c r="C3854" s="2" t="s">
        <v>392</v>
      </c>
      <c r="D3854" s="2" t="s">
        <v>212</v>
      </c>
      <c r="E3854" s="2" t="s">
        <v>2214</v>
      </c>
      <c r="F3854" s="3">
        <v>44142</v>
      </c>
      <c r="G3854" s="2">
        <v>3</v>
      </c>
      <c r="H3854" s="11">
        <f>VLOOKUP(B3854,[1]!Product_Data[#Data],4,0)</f>
        <v>596</v>
      </c>
      <c r="I3854" s="11">
        <f>VLOOKUP(B3854,[1]!Product_Data[#Data],3,0)</f>
        <v>358</v>
      </c>
      <c r="J3854" s="11">
        <f t="shared" si="363"/>
        <v>1074</v>
      </c>
      <c r="K3854" s="11">
        <f t="shared" si="364"/>
        <v>1788</v>
      </c>
      <c r="L3854" s="11">
        <f t="shared" si="365"/>
        <v>714</v>
      </c>
      <c r="M3854" t="str">
        <f>VLOOKUP(C3854,[1]!Location_Data[#Data],2,0)</f>
        <v>Visalia</v>
      </c>
      <c r="N3854" t="str">
        <f>VLOOKUP(D3854,[1]!Salespeople_Data[#Data],2,0)</f>
        <v>Ronald Reed</v>
      </c>
      <c r="O3854" t="str">
        <f>VLOOKUP(E3854,[1]!Customer_Data[#Data],2,0)</f>
        <v>Nicholas West</v>
      </c>
      <c r="P3854" s="15">
        <f t="shared" si="360"/>
        <v>7</v>
      </c>
      <c r="Q3854">
        <f t="shared" si="361"/>
        <v>11</v>
      </c>
      <c r="R3854">
        <f t="shared" si="362"/>
        <v>2020</v>
      </c>
    </row>
    <row r="3855" spans="1:18" x14ac:dyDescent="0.25">
      <c r="A3855" s="4" t="s">
        <v>4871</v>
      </c>
      <c r="B3855" s="4" t="s">
        <v>408</v>
      </c>
      <c r="C3855" s="4" t="s">
        <v>386</v>
      </c>
      <c r="D3855" s="4" t="s">
        <v>264</v>
      </c>
      <c r="E3855" s="4" t="s">
        <v>1822</v>
      </c>
      <c r="F3855" s="5">
        <v>44102</v>
      </c>
      <c r="G3855" s="4">
        <v>3</v>
      </c>
      <c r="H3855" s="11">
        <f>VLOOKUP(B3855,[1]!Product_Data[#Data],4,0)</f>
        <v>1405</v>
      </c>
      <c r="I3855" s="11">
        <f>VLOOKUP(B3855,[1]!Product_Data[#Data],3,0)</f>
        <v>1054</v>
      </c>
      <c r="J3855" s="11">
        <f t="shared" si="363"/>
        <v>3162</v>
      </c>
      <c r="K3855" s="11">
        <f t="shared" si="364"/>
        <v>4215</v>
      </c>
      <c r="L3855" s="11">
        <f t="shared" si="365"/>
        <v>1053</v>
      </c>
      <c r="M3855" t="str">
        <f>VLOOKUP(C3855,[1]!Location_Data[#Data],2,0)</f>
        <v>Carlsbad</v>
      </c>
      <c r="N3855" t="str">
        <f>VLOOKUP(D3855,[1]!Salespeople_Data[#Data],2,0)</f>
        <v>Ernest Wheeler</v>
      </c>
      <c r="O3855" t="str">
        <f>VLOOKUP(E3855,[1]!Customer_Data[#Data],2,0)</f>
        <v>Carl Collins</v>
      </c>
      <c r="P3855" s="15">
        <f t="shared" si="360"/>
        <v>2</v>
      </c>
      <c r="Q3855">
        <f t="shared" si="361"/>
        <v>9</v>
      </c>
      <c r="R3855">
        <f t="shared" si="362"/>
        <v>2020</v>
      </c>
    </row>
    <row r="3856" spans="1:18" x14ac:dyDescent="0.25">
      <c r="A3856" s="2" t="s">
        <v>4872</v>
      </c>
      <c r="B3856" s="2" t="s">
        <v>389</v>
      </c>
      <c r="C3856" s="2" t="s">
        <v>70</v>
      </c>
      <c r="D3856" s="2" t="s">
        <v>15</v>
      </c>
      <c r="E3856" s="2" t="s">
        <v>221</v>
      </c>
      <c r="F3856" s="3">
        <v>44173</v>
      </c>
      <c r="G3856" s="2">
        <v>1</v>
      </c>
      <c r="H3856" s="11">
        <f>VLOOKUP(B3856,[1]!Product_Data[#Data],4,0)</f>
        <v>1367</v>
      </c>
      <c r="I3856" s="11">
        <f>VLOOKUP(B3856,[1]!Product_Data[#Data],3,0)</f>
        <v>984</v>
      </c>
      <c r="J3856" s="11">
        <f t="shared" si="363"/>
        <v>984</v>
      </c>
      <c r="K3856" s="11">
        <f t="shared" si="364"/>
        <v>1367</v>
      </c>
      <c r="L3856" s="11">
        <f t="shared" si="365"/>
        <v>383</v>
      </c>
      <c r="M3856" t="str">
        <f>VLOOKUP(C3856,[1]!Location_Data[#Data],2,0)</f>
        <v>Clovis</v>
      </c>
      <c r="N3856" t="str">
        <f>VLOOKUP(D3856,[1]!Salespeople_Data[#Data],2,0)</f>
        <v>Ryan Butler</v>
      </c>
      <c r="O3856" t="str">
        <f>VLOOKUP(E3856,[1]!Customer_Data[#Data],2,0)</f>
        <v>Adam Myers</v>
      </c>
      <c r="P3856" s="15">
        <f t="shared" si="360"/>
        <v>3</v>
      </c>
      <c r="Q3856">
        <f t="shared" si="361"/>
        <v>12</v>
      </c>
      <c r="R3856">
        <f t="shared" si="362"/>
        <v>2020</v>
      </c>
    </row>
    <row r="3857" spans="1:18" x14ac:dyDescent="0.25">
      <c r="A3857" s="4" t="s">
        <v>4873</v>
      </c>
      <c r="B3857" s="4" t="s">
        <v>330</v>
      </c>
      <c r="C3857" s="4" t="s">
        <v>182</v>
      </c>
      <c r="D3857" s="4" t="s">
        <v>225</v>
      </c>
      <c r="E3857" s="4" t="s">
        <v>757</v>
      </c>
      <c r="F3857" s="5">
        <v>43991</v>
      </c>
      <c r="G3857" s="4">
        <v>1</v>
      </c>
      <c r="H3857" s="11">
        <f>VLOOKUP(B3857,[1]!Product_Data[#Data],4,0)</f>
        <v>1635</v>
      </c>
      <c r="I3857" s="11">
        <f>VLOOKUP(B3857,[1]!Product_Data[#Data],3,0)</f>
        <v>1046</v>
      </c>
      <c r="J3857" s="11">
        <f t="shared" si="363"/>
        <v>1046</v>
      </c>
      <c r="K3857" s="11">
        <f t="shared" si="364"/>
        <v>1635</v>
      </c>
      <c r="L3857" s="11">
        <f t="shared" si="365"/>
        <v>589</v>
      </c>
      <c r="M3857" t="str">
        <f>VLOOKUP(C3857,[1]!Location_Data[#Data],2,0)</f>
        <v>Vallejo</v>
      </c>
      <c r="N3857" t="str">
        <f>VLOOKUP(D3857,[1]!Salespeople_Data[#Data],2,0)</f>
        <v>Andrew Bowman</v>
      </c>
      <c r="O3857" t="str">
        <f>VLOOKUP(E3857,[1]!Customer_Data[#Data],2,0)</f>
        <v>Paul Carpenter</v>
      </c>
      <c r="P3857" s="15">
        <f t="shared" si="360"/>
        <v>3</v>
      </c>
      <c r="Q3857">
        <f t="shared" si="361"/>
        <v>6</v>
      </c>
      <c r="R3857">
        <f t="shared" si="362"/>
        <v>2020</v>
      </c>
    </row>
    <row r="3858" spans="1:18" x14ac:dyDescent="0.25">
      <c r="A3858" s="2" t="s">
        <v>4874</v>
      </c>
      <c r="B3858" s="2" t="s">
        <v>267</v>
      </c>
      <c r="C3858" s="2" t="s">
        <v>9</v>
      </c>
      <c r="D3858" s="2" t="s">
        <v>71</v>
      </c>
      <c r="E3858" s="2" t="s">
        <v>1323</v>
      </c>
      <c r="F3858" s="3">
        <v>43864</v>
      </c>
      <c r="G3858" s="2">
        <v>1</v>
      </c>
      <c r="H3858" s="11">
        <f>VLOOKUP(B3858,[1]!Product_Data[#Data],4,0)</f>
        <v>400</v>
      </c>
      <c r="I3858" s="11">
        <f>VLOOKUP(B3858,[1]!Product_Data[#Data],3,0)</f>
        <v>208</v>
      </c>
      <c r="J3858" s="11">
        <f t="shared" si="363"/>
        <v>208</v>
      </c>
      <c r="K3858" s="11">
        <f t="shared" si="364"/>
        <v>400</v>
      </c>
      <c r="L3858" s="11">
        <f t="shared" si="365"/>
        <v>192</v>
      </c>
      <c r="M3858" t="str">
        <f>VLOOKUP(C3858,[1]!Location_Data[#Data],2,0)</f>
        <v>San Mateo</v>
      </c>
      <c r="N3858" t="str">
        <f>VLOOKUP(D3858,[1]!Salespeople_Data[#Data],2,0)</f>
        <v>Gary Rodriguez</v>
      </c>
      <c r="O3858" t="str">
        <f>VLOOKUP(E3858,[1]!Customer_Data[#Data],2,0)</f>
        <v>Chris Howard</v>
      </c>
      <c r="P3858" s="15">
        <f t="shared" si="360"/>
        <v>2</v>
      </c>
      <c r="Q3858">
        <f t="shared" si="361"/>
        <v>2</v>
      </c>
      <c r="R3858">
        <f t="shared" si="362"/>
        <v>2020</v>
      </c>
    </row>
    <row r="3859" spans="1:18" x14ac:dyDescent="0.25">
      <c r="A3859" s="4" t="s">
        <v>4875</v>
      </c>
      <c r="B3859" s="4" t="s">
        <v>403</v>
      </c>
      <c r="C3859" s="4" t="s">
        <v>156</v>
      </c>
      <c r="D3859" s="4" t="s">
        <v>165</v>
      </c>
      <c r="E3859" s="4" t="s">
        <v>423</v>
      </c>
      <c r="F3859" s="5">
        <v>43991</v>
      </c>
      <c r="G3859" s="4">
        <v>1</v>
      </c>
      <c r="H3859" s="11">
        <f>VLOOKUP(B3859,[1]!Product_Data[#Data],4,0)</f>
        <v>392</v>
      </c>
      <c r="I3859" s="11">
        <f>VLOOKUP(B3859,[1]!Product_Data[#Data],3,0)</f>
        <v>255</v>
      </c>
      <c r="J3859" s="11">
        <f t="shared" si="363"/>
        <v>255</v>
      </c>
      <c r="K3859" s="11">
        <f t="shared" si="364"/>
        <v>392</v>
      </c>
      <c r="L3859" s="11">
        <f t="shared" si="365"/>
        <v>137</v>
      </c>
      <c r="M3859" t="str">
        <f>VLOOKUP(C3859,[1]!Location_Data[#Data],2,0)</f>
        <v>Sacramento</v>
      </c>
      <c r="N3859" t="str">
        <f>VLOOKUP(D3859,[1]!Salespeople_Data[#Data],2,0)</f>
        <v>Joe Sims</v>
      </c>
      <c r="O3859" t="str">
        <f>VLOOKUP(E3859,[1]!Customer_Data[#Data],2,0)</f>
        <v>Raymond Burke</v>
      </c>
      <c r="P3859" s="15">
        <f t="shared" si="360"/>
        <v>3</v>
      </c>
      <c r="Q3859">
        <f t="shared" si="361"/>
        <v>6</v>
      </c>
      <c r="R3859">
        <f t="shared" si="362"/>
        <v>2020</v>
      </c>
    </row>
    <row r="3860" spans="1:18" x14ac:dyDescent="0.25">
      <c r="A3860" s="2" t="s">
        <v>4876</v>
      </c>
      <c r="B3860" s="2" t="s">
        <v>83</v>
      </c>
      <c r="C3860" s="2" t="s">
        <v>95</v>
      </c>
      <c r="D3860" s="2" t="s">
        <v>165</v>
      </c>
      <c r="E3860" s="2" t="s">
        <v>853</v>
      </c>
      <c r="F3860" s="3">
        <v>44043</v>
      </c>
      <c r="G3860" s="2">
        <v>4</v>
      </c>
      <c r="H3860" s="11">
        <f>VLOOKUP(B3860,[1]!Product_Data[#Data],4,0)</f>
        <v>1972</v>
      </c>
      <c r="I3860" s="11">
        <f>VLOOKUP(B3860,[1]!Product_Data[#Data],3,0)</f>
        <v>1321</v>
      </c>
      <c r="J3860" s="11">
        <f t="shared" si="363"/>
        <v>5284</v>
      </c>
      <c r="K3860" s="11">
        <f t="shared" si="364"/>
        <v>7888</v>
      </c>
      <c r="L3860" s="11">
        <f t="shared" si="365"/>
        <v>2604</v>
      </c>
      <c r="M3860" t="str">
        <f>VLOOKUP(C3860,[1]!Location_Data[#Data],2,0)</f>
        <v>Fullerton</v>
      </c>
      <c r="N3860" t="str">
        <f>VLOOKUP(D3860,[1]!Salespeople_Data[#Data],2,0)</f>
        <v>Joe Sims</v>
      </c>
      <c r="O3860" t="str">
        <f>VLOOKUP(E3860,[1]!Customer_Data[#Data],2,0)</f>
        <v>Daniel Berry</v>
      </c>
      <c r="P3860" s="15">
        <f t="shared" si="360"/>
        <v>6</v>
      </c>
      <c r="Q3860">
        <f t="shared" si="361"/>
        <v>7</v>
      </c>
      <c r="R3860">
        <f t="shared" si="362"/>
        <v>2020</v>
      </c>
    </row>
    <row r="3861" spans="1:18" x14ac:dyDescent="0.25">
      <c r="A3861" s="4" t="s">
        <v>4877</v>
      </c>
      <c r="B3861" s="4" t="s">
        <v>256</v>
      </c>
      <c r="C3861" s="4" t="s">
        <v>100</v>
      </c>
      <c r="D3861" s="4" t="s">
        <v>141</v>
      </c>
      <c r="E3861" s="4" t="s">
        <v>742</v>
      </c>
      <c r="F3861" s="5">
        <v>43851</v>
      </c>
      <c r="G3861" s="4">
        <v>2</v>
      </c>
      <c r="H3861" s="11">
        <f>VLOOKUP(B3861,[1]!Product_Data[#Data],4,0)</f>
        <v>596</v>
      </c>
      <c r="I3861" s="11">
        <f>VLOOKUP(B3861,[1]!Product_Data[#Data],3,0)</f>
        <v>358</v>
      </c>
      <c r="J3861" s="11">
        <f t="shared" si="363"/>
        <v>716</v>
      </c>
      <c r="K3861" s="11">
        <f t="shared" si="364"/>
        <v>1192</v>
      </c>
      <c r="L3861" s="11">
        <f t="shared" si="365"/>
        <v>476</v>
      </c>
      <c r="M3861" t="str">
        <f>VLOOKUP(C3861,[1]!Location_Data[#Data],2,0)</f>
        <v>Victorville</v>
      </c>
      <c r="N3861" t="str">
        <f>VLOOKUP(D3861,[1]!Salespeople_Data[#Data],2,0)</f>
        <v>Arthur Mccoy</v>
      </c>
      <c r="O3861" t="str">
        <f>VLOOKUP(E3861,[1]!Customer_Data[#Data],2,0)</f>
        <v>Joe Rose</v>
      </c>
      <c r="P3861" s="15">
        <f t="shared" si="360"/>
        <v>3</v>
      </c>
      <c r="Q3861">
        <f t="shared" si="361"/>
        <v>1</v>
      </c>
      <c r="R3861">
        <f t="shared" si="362"/>
        <v>2020</v>
      </c>
    </row>
    <row r="3862" spans="1:18" x14ac:dyDescent="0.25">
      <c r="A3862" s="2" t="s">
        <v>4878</v>
      </c>
      <c r="B3862" s="2" t="s">
        <v>361</v>
      </c>
      <c r="C3862" s="2" t="s">
        <v>349</v>
      </c>
      <c r="D3862" s="2" t="s">
        <v>308</v>
      </c>
      <c r="E3862" s="2" t="s">
        <v>306</v>
      </c>
      <c r="F3862" s="3">
        <v>44179</v>
      </c>
      <c r="G3862" s="2">
        <v>2</v>
      </c>
      <c r="H3862" s="11">
        <f>VLOOKUP(B3862,[1]!Product_Data[#Data],4,0)</f>
        <v>1338</v>
      </c>
      <c r="I3862" s="11">
        <f>VLOOKUP(B3862,[1]!Product_Data[#Data],3,0)</f>
        <v>682</v>
      </c>
      <c r="J3862" s="11">
        <f t="shared" si="363"/>
        <v>1364</v>
      </c>
      <c r="K3862" s="11">
        <f t="shared" si="364"/>
        <v>2676</v>
      </c>
      <c r="L3862" s="11">
        <f t="shared" si="365"/>
        <v>1312</v>
      </c>
      <c r="M3862" t="str">
        <f>VLOOKUP(C3862,[1]!Location_Data[#Data],2,0)</f>
        <v>Santa Clara</v>
      </c>
      <c r="N3862" t="str">
        <f>VLOOKUP(D3862,[1]!Salespeople_Data[#Data],2,0)</f>
        <v>Fred Robertson</v>
      </c>
      <c r="O3862" t="str">
        <f>VLOOKUP(E3862,[1]!Customer_Data[#Data],2,0)</f>
        <v>Sean Black</v>
      </c>
      <c r="P3862" s="15">
        <f t="shared" si="360"/>
        <v>2</v>
      </c>
      <c r="Q3862">
        <f t="shared" si="361"/>
        <v>12</v>
      </c>
      <c r="R3862">
        <f t="shared" si="362"/>
        <v>2020</v>
      </c>
    </row>
    <row r="3863" spans="1:18" x14ac:dyDescent="0.25">
      <c r="A3863" s="4" t="s">
        <v>4879</v>
      </c>
      <c r="B3863" s="4" t="s">
        <v>305</v>
      </c>
      <c r="C3863" s="4" t="s">
        <v>79</v>
      </c>
      <c r="D3863" s="4" t="s">
        <v>359</v>
      </c>
      <c r="E3863" s="4" t="s">
        <v>1104</v>
      </c>
      <c r="F3863" s="5">
        <v>43911</v>
      </c>
      <c r="G3863" s="4">
        <v>4</v>
      </c>
      <c r="H3863" s="11">
        <f>VLOOKUP(B3863,[1]!Product_Data[#Data],4,0)</f>
        <v>504</v>
      </c>
      <c r="I3863" s="11">
        <f>VLOOKUP(B3863,[1]!Product_Data[#Data],3,0)</f>
        <v>408</v>
      </c>
      <c r="J3863" s="11">
        <f t="shared" si="363"/>
        <v>1632</v>
      </c>
      <c r="K3863" s="11">
        <f t="shared" si="364"/>
        <v>2016</v>
      </c>
      <c r="L3863" s="11">
        <f t="shared" si="365"/>
        <v>384</v>
      </c>
      <c r="M3863" t="str">
        <f>VLOOKUP(C3863,[1]!Location_Data[#Data],2,0)</f>
        <v>Palmdale</v>
      </c>
      <c r="N3863" t="str">
        <f>VLOOKUP(D3863,[1]!Salespeople_Data[#Data],2,0)</f>
        <v>Eugene Holmes</v>
      </c>
      <c r="O3863" t="str">
        <f>VLOOKUP(E3863,[1]!Customer_Data[#Data],2,0)</f>
        <v>Roger Price</v>
      </c>
      <c r="P3863" s="15">
        <f t="shared" si="360"/>
        <v>7</v>
      </c>
      <c r="Q3863">
        <f t="shared" si="361"/>
        <v>3</v>
      </c>
      <c r="R3863">
        <f t="shared" si="362"/>
        <v>2020</v>
      </c>
    </row>
    <row r="3864" spans="1:18" x14ac:dyDescent="0.25">
      <c r="A3864" s="2" t="s">
        <v>4880</v>
      </c>
      <c r="B3864" s="2" t="s">
        <v>412</v>
      </c>
      <c r="C3864" s="2" t="s">
        <v>512</v>
      </c>
      <c r="D3864" s="2" t="s">
        <v>75</v>
      </c>
      <c r="E3864" s="2" t="s">
        <v>4881</v>
      </c>
      <c r="F3864" s="3">
        <v>44140</v>
      </c>
      <c r="G3864" s="2">
        <v>3</v>
      </c>
      <c r="H3864" s="11">
        <f>VLOOKUP(B3864,[1]!Product_Data[#Data],4,0)</f>
        <v>2396</v>
      </c>
      <c r="I3864" s="11">
        <f>VLOOKUP(B3864,[1]!Product_Data[#Data],3,0)</f>
        <v>1965</v>
      </c>
      <c r="J3864" s="11">
        <f t="shared" si="363"/>
        <v>5895</v>
      </c>
      <c r="K3864" s="11">
        <f t="shared" si="364"/>
        <v>7188</v>
      </c>
      <c r="L3864" s="11">
        <f t="shared" si="365"/>
        <v>1293</v>
      </c>
      <c r="M3864" t="str">
        <f>VLOOKUP(C3864,[1]!Location_Data[#Data],2,0)</f>
        <v>Long Beach</v>
      </c>
      <c r="N3864" t="str">
        <f>VLOOKUP(D3864,[1]!Salespeople_Data[#Data],2,0)</f>
        <v>Roger Robertson</v>
      </c>
      <c r="O3864" t="str">
        <f>VLOOKUP(E3864,[1]!Customer_Data[#Data],2,0)</f>
        <v>Douglas Foster</v>
      </c>
      <c r="P3864" s="15">
        <f t="shared" si="360"/>
        <v>5</v>
      </c>
      <c r="Q3864">
        <f t="shared" si="361"/>
        <v>11</v>
      </c>
      <c r="R3864">
        <f t="shared" si="362"/>
        <v>2020</v>
      </c>
    </row>
    <row r="3865" spans="1:18" x14ac:dyDescent="0.25">
      <c r="A3865" s="4" t="s">
        <v>4882</v>
      </c>
      <c r="B3865" s="4" t="s">
        <v>440</v>
      </c>
      <c r="C3865" s="4" t="s">
        <v>331</v>
      </c>
      <c r="D3865" s="4" t="s">
        <v>178</v>
      </c>
      <c r="E3865" s="4" t="s">
        <v>299</v>
      </c>
      <c r="F3865" s="5">
        <v>44058</v>
      </c>
      <c r="G3865" s="4">
        <v>1</v>
      </c>
      <c r="H3865" s="11">
        <f>VLOOKUP(B3865,[1]!Product_Data[#Data],4,0)</f>
        <v>800</v>
      </c>
      <c r="I3865" s="11">
        <f>VLOOKUP(B3865,[1]!Product_Data[#Data],3,0)</f>
        <v>536</v>
      </c>
      <c r="J3865" s="11">
        <f t="shared" si="363"/>
        <v>536</v>
      </c>
      <c r="K3865" s="11">
        <f t="shared" si="364"/>
        <v>800</v>
      </c>
      <c r="L3865" s="11">
        <f t="shared" si="365"/>
        <v>264</v>
      </c>
      <c r="M3865" t="str">
        <f>VLOOKUP(C3865,[1]!Location_Data[#Data],2,0)</f>
        <v>Sunnyvale</v>
      </c>
      <c r="N3865" t="str">
        <f>VLOOKUP(D3865,[1]!Salespeople_Data[#Data],2,0)</f>
        <v>Joshua Taylor</v>
      </c>
      <c r="O3865" t="str">
        <f>VLOOKUP(E3865,[1]!Customer_Data[#Data],2,0)</f>
        <v>Kenneth Ryan</v>
      </c>
      <c r="P3865" s="15">
        <f t="shared" si="360"/>
        <v>7</v>
      </c>
      <c r="Q3865">
        <f t="shared" si="361"/>
        <v>8</v>
      </c>
      <c r="R3865">
        <f t="shared" si="362"/>
        <v>2020</v>
      </c>
    </row>
    <row r="3866" spans="1:18" x14ac:dyDescent="0.25">
      <c r="A3866" s="2" t="s">
        <v>4883</v>
      </c>
      <c r="B3866" s="2" t="s">
        <v>348</v>
      </c>
      <c r="C3866" s="2" t="s">
        <v>472</v>
      </c>
      <c r="D3866" s="2" t="s">
        <v>170</v>
      </c>
      <c r="E3866" s="2" t="s">
        <v>1431</v>
      </c>
      <c r="F3866" s="3">
        <v>44083</v>
      </c>
      <c r="G3866" s="2">
        <v>4</v>
      </c>
      <c r="H3866" s="11">
        <f>VLOOKUP(B3866,[1]!Product_Data[#Data],4,0)</f>
        <v>603</v>
      </c>
      <c r="I3866" s="11">
        <f>VLOOKUP(B3866,[1]!Product_Data[#Data],3,0)</f>
        <v>416</v>
      </c>
      <c r="J3866" s="11">
        <f t="shared" si="363"/>
        <v>1664</v>
      </c>
      <c r="K3866" s="11">
        <f t="shared" si="364"/>
        <v>2412</v>
      </c>
      <c r="L3866" s="11">
        <f t="shared" si="365"/>
        <v>748</v>
      </c>
      <c r="M3866" t="str">
        <f>VLOOKUP(C3866,[1]!Location_Data[#Data],2,0)</f>
        <v>Concord</v>
      </c>
      <c r="N3866" t="str">
        <f>VLOOKUP(D3866,[1]!Salespeople_Data[#Data],2,0)</f>
        <v>Sean Miller</v>
      </c>
      <c r="O3866" t="str">
        <f>VLOOKUP(E3866,[1]!Customer_Data[#Data],2,0)</f>
        <v>Fred Reid</v>
      </c>
      <c r="P3866" s="15">
        <f t="shared" si="360"/>
        <v>4</v>
      </c>
      <c r="Q3866">
        <f t="shared" si="361"/>
        <v>9</v>
      </c>
      <c r="R3866">
        <f t="shared" si="362"/>
        <v>2020</v>
      </c>
    </row>
    <row r="3867" spans="1:18" x14ac:dyDescent="0.25">
      <c r="A3867" s="4" t="s">
        <v>4884</v>
      </c>
      <c r="B3867" s="4" t="s">
        <v>47</v>
      </c>
      <c r="C3867" s="4" t="s">
        <v>90</v>
      </c>
      <c r="D3867" s="4" t="s">
        <v>239</v>
      </c>
      <c r="E3867" s="4" t="s">
        <v>2676</v>
      </c>
      <c r="F3867" s="5">
        <v>43941</v>
      </c>
      <c r="G3867" s="4">
        <v>1</v>
      </c>
      <c r="H3867" s="11">
        <f>VLOOKUP(B3867,[1]!Product_Data[#Data],4,0)</f>
        <v>1812</v>
      </c>
      <c r="I3867" s="11">
        <f>VLOOKUP(B3867,[1]!Product_Data[#Data],3,0)</f>
        <v>1305</v>
      </c>
      <c r="J3867" s="11">
        <f t="shared" si="363"/>
        <v>1305</v>
      </c>
      <c r="K3867" s="11">
        <f t="shared" si="364"/>
        <v>1812</v>
      </c>
      <c r="L3867" s="11">
        <f t="shared" si="365"/>
        <v>507</v>
      </c>
      <c r="M3867" t="str">
        <f>VLOOKUP(C3867,[1]!Location_Data[#Data],2,0)</f>
        <v>Irvine</v>
      </c>
      <c r="N3867" t="str">
        <f>VLOOKUP(D3867,[1]!Salespeople_Data[#Data],2,0)</f>
        <v>John Reyes</v>
      </c>
      <c r="O3867" t="str">
        <f>VLOOKUP(E3867,[1]!Customer_Data[#Data],2,0)</f>
        <v>Billy West</v>
      </c>
      <c r="P3867" s="15">
        <f t="shared" si="360"/>
        <v>2</v>
      </c>
      <c r="Q3867">
        <f t="shared" si="361"/>
        <v>4</v>
      </c>
      <c r="R3867">
        <f t="shared" si="362"/>
        <v>2020</v>
      </c>
    </row>
    <row r="3868" spans="1:18" x14ac:dyDescent="0.25">
      <c r="A3868" s="2" t="s">
        <v>4885</v>
      </c>
      <c r="B3868" s="2" t="s">
        <v>129</v>
      </c>
      <c r="C3868" s="2" t="s">
        <v>349</v>
      </c>
      <c r="D3868" s="2" t="s">
        <v>146</v>
      </c>
      <c r="E3868" s="2" t="s">
        <v>1546</v>
      </c>
      <c r="F3868" s="3">
        <v>44069</v>
      </c>
      <c r="G3868" s="2">
        <v>4</v>
      </c>
      <c r="H3868" s="11">
        <f>VLOOKUP(B3868,[1]!Product_Data[#Data],4,0)</f>
        <v>127</v>
      </c>
      <c r="I3868" s="11">
        <f>VLOOKUP(B3868,[1]!Product_Data[#Data],3,0)</f>
        <v>79</v>
      </c>
      <c r="J3868" s="11">
        <f t="shared" si="363"/>
        <v>316</v>
      </c>
      <c r="K3868" s="11">
        <f t="shared" si="364"/>
        <v>508</v>
      </c>
      <c r="L3868" s="11">
        <f t="shared" si="365"/>
        <v>192</v>
      </c>
      <c r="M3868" t="str">
        <f>VLOOKUP(C3868,[1]!Location_Data[#Data],2,0)</f>
        <v>Santa Clara</v>
      </c>
      <c r="N3868" t="str">
        <f>VLOOKUP(D3868,[1]!Salespeople_Data[#Data],2,0)</f>
        <v>Carl Elliott</v>
      </c>
      <c r="O3868" t="str">
        <f>VLOOKUP(E3868,[1]!Customer_Data[#Data],2,0)</f>
        <v>Edward Walker</v>
      </c>
      <c r="P3868" s="15">
        <f t="shared" si="360"/>
        <v>4</v>
      </c>
      <c r="Q3868">
        <f t="shared" si="361"/>
        <v>8</v>
      </c>
      <c r="R3868">
        <f t="shared" si="362"/>
        <v>2020</v>
      </c>
    </row>
    <row r="3869" spans="1:18" x14ac:dyDescent="0.25">
      <c r="A3869" s="4" t="s">
        <v>4886</v>
      </c>
      <c r="B3869" s="4" t="s">
        <v>86</v>
      </c>
      <c r="C3869" s="4" t="s">
        <v>512</v>
      </c>
      <c r="D3869" s="4" t="s">
        <v>165</v>
      </c>
      <c r="E3869" s="4" t="s">
        <v>2177</v>
      </c>
      <c r="F3869" s="5">
        <v>44090</v>
      </c>
      <c r="G3869" s="4">
        <v>1</v>
      </c>
      <c r="H3869" s="11">
        <f>VLOOKUP(B3869,[1]!Product_Data[#Data],4,0)</f>
        <v>1725</v>
      </c>
      <c r="I3869" s="11">
        <f>VLOOKUP(B3869,[1]!Product_Data[#Data],3,0)</f>
        <v>1363</v>
      </c>
      <c r="J3869" s="11">
        <f t="shared" si="363"/>
        <v>1363</v>
      </c>
      <c r="K3869" s="11">
        <f t="shared" si="364"/>
        <v>1725</v>
      </c>
      <c r="L3869" s="11">
        <f t="shared" si="365"/>
        <v>362</v>
      </c>
      <c r="M3869" t="str">
        <f>VLOOKUP(C3869,[1]!Location_Data[#Data],2,0)</f>
        <v>Long Beach</v>
      </c>
      <c r="N3869" t="str">
        <f>VLOOKUP(D3869,[1]!Salespeople_Data[#Data],2,0)</f>
        <v>Joe Sims</v>
      </c>
      <c r="O3869" t="str">
        <f>VLOOKUP(E3869,[1]!Customer_Data[#Data],2,0)</f>
        <v>Earl Simpson</v>
      </c>
      <c r="P3869" s="15">
        <f t="shared" si="360"/>
        <v>4</v>
      </c>
      <c r="Q3869">
        <f t="shared" si="361"/>
        <v>9</v>
      </c>
      <c r="R3869">
        <f t="shared" si="362"/>
        <v>2020</v>
      </c>
    </row>
    <row r="3870" spans="1:18" x14ac:dyDescent="0.25">
      <c r="A3870" s="2" t="s">
        <v>4887</v>
      </c>
      <c r="B3870" s="2" t="s">
        <v>155</v>
      </c>
      <c r="C3870" s="2" t="s">
        <v>530</v>
      </c>
      <c r="D3870" s="2" t="s">
        <v>447</v>
      </c>
      <c r="E3870" s="2" t="s">
        <v>699</v>
      </c>
      <c r="F3870" s="3">
        <v>44164</v>
      </c>
      <c r="G3870" s="2">
        <v>2</v>
      </c>
      <c r="H3870" s="11">
        <f>VLOOKUP(B3870,[1]!Product_Data[#Data],4,0)</f>
        <v>1353</v>
      </c>
      <c r="I3870" s="11">
        <f>VLOOKUP(B3870,[1]!Product_Data[#Data],3,0)</f>
        <v>947</v>
      </c>
      <c r="J3870" s="11">
        <f t="shared" si="363"/>
        <v>1894</v>
      </c>
      <c r="K3870" s="11">
        <f t="shared" si="364"/>
        <v>2706</v>
      </c>
      <c r="L3870" s="11">
        <f t="shared" si="365"/>
        <v>812</v>
      </c>
      <c r="M3870" t="str">
        <f>VLOOKUP(C3870,[1]!Location_Data[#Data],2,0)</f>
        <v>San Buenaventura (Ventura)</v>
      </c>
      <c r="N3870" t="str">
        <f>VLOOKUP(D3870,[1]!Salespeople_Data[#Data],2,0)</f>
        <v>Howard Sims</v>
      </c>
      <c r="O3870" t="str">
        <f>VLOOKUP(E3870,[1]!Customer_Data[#Data],2,0)</f>
        <v>Juan Harvey</v>
      </c>
      <c r="P3870" s="15">
        <f t="shared" si="360"/>
        <v>1</v>
      </c>
      <c r="Q3870">
        <f t="shared" si="361"/>
        <v>11</v>
      </c>
      <c r="R3870">
        <f t="shared" si="362"/>
        <v>2020</v>
      </c>
    </row>
    <row r="3871" spans="1:18" x14ac:dyDescent="0.25">
      <c r="A3871" s="4" t="s">
        <v>4888</v>
      </c>
      <c r="B3871" s="4" t="s">
        <v>152</v>
      </c>
      <c r="C3871" s="4" t="s">
        <v>276</v>
      </c>
      <c r="D3871" s="4" t="s">
        <v>63</v>
      </c>
      <c r="E3871" s="4" t="s">
        <v>2605</v>
      </c>
      <c r="F3871" s="5">
        <v>44093</v>
      </c>
      <c r="G3871" s="4">
        <v>1</v>
      </c>
      <c r="H3871" s="11">
        <f>VLOOKUP(B3871,[1]!Product_Data[#Data],4,0)</f>
        <v>951</v>
      </c>
      <c r="I3871" s="11">
        <f>VLOOKUP(B3871,[1]!Product_Data[#Data],3,0)</f>
        <v>504</v>
      </c>
      <c r="J3871" s="11">
        <f t="shared" si="363"/>
        <v>504</v>
      </c>
      <c r="K3871" s="11">
        <f t="shared" si="364"/>
        <v>951</v>
      </c>
      <c r="L3871" s="11">
        <f t="shared" si="365"/>
        <v>447</v>
      </c>
      <c r="M3871" t="str">
        <f>VLOOKUP(C3871,[1]!Location_Data[#Data],2,0)</f>
        <v>Orange</v>
      </c>
      <c r="N3871" t="str">
        <f>VLOOKUP(D3871,[1]!Salespeople_Data[#Data],2,0)</f>
        <v>Jeremy Mendoza</v>
      </c>
      <c r="O3871" t="str">
        <f>VLOOKUP(E3871,[1]!Customer_Data[#Data],2,0)</f>
        <v>Robert Price</v>
      </c>
      <c r="P3871" s="15">
        <f t="shared" si="360"/>
        <v>7</v>
      </c>
      <c r="Q3871">
        <f t="shared" si="361"/>
        <v>9</v>
      </c>
      <c r="R3871">
        <f t="shared" si="362"/>
        <v>2020</v>
      </c>
    </row>
    <row r="3872" spans="1:18" x14ac:dyDescent="0.25">
      <c r="A3872" s="2" t="s">
        <v>4889</v>
      </c>
      <c r="B3872" s="2" t="s">
        <v>83</v>
      </c>
      <c r="C3872" s="2" t="s">
        <v>527</v>
      </c>
      <c r="D3872" s="2" t="s">
        <v>225</v>
      </c>
      <c r="E3872" s="2" t="s">
        <v>696</v>
      </c>
      <c r="F3872" s="3">
        <v>44007</v>
      </c>
      <c r="G3872" s="2">
        <v>1</v>
      </c>
      <c r="H3872" s="11">
        <f>VLOOKUP(B3872,[1]!Product_Data[#Data],4,0)</f>
        <v>1972</v>
      </c>
      <c r="I3872" s="11">
        <f>VLOOKUP(B3872,[1]!Product_Data[#Data],3,0)</f>
        <v>1321</v>
      </c>
      <c r="J3872" s="11">
        <f t="shared" si="363"/>
        <v>1321</v>
      </c>
      <c r="K3872" s="11">
        <f t="shared" si="364"/>
        <v>1972</v>
      </c>
      <c r="L3872" s="11">
        <f t="shared" si="365"/>
        <v>651</v>
      </c>
      <c r="M3872" t="str">
        <f>VLOOKUP(C3872,[1]!Location_Data[#Data],2,0)</f>
        <v>Stockton</v>
      </c>
      <c r="N3872" t="str">
        <f>VLOOKUP(D3872,[1]!Salespeople_Data[#Data],2,0)</f>
        <v>Andrew Bowman</v>
      </c>
      <c r="O3872" t="str">
        <f>VLOOKUP(E3872,[1]!Customer_Data[#Data],2,0)</f>
        <v>Jeremy Rice</v>
      </c>
      <c r="P3872" s="15">
        <f t="shared" si="360"/>
        <v>5</v>
      </c>
      <c r="Q3872">
        <f t="shared" si="361"/>
        <v>6</v>
      </c>
      <c r="R3872">
        <f t="shared" si="362"/>
        <v>2020</v>
      </c>
    </row>
    <row r="3873" spans="1:18" x14ac:dyDescent="0.25">
      <c r="A3873" s="4" t="s">
        <v>4890</v>
      </c>
      <c r="B3873" s="4" t="s">
        <v>325</v>
      </c>
      <c r="C3873" s="4" t="s">
        <v>377</v>
      </c>
      <c r="D3873" s="4" t="s">
        <v>359</v>
      </c>
      <c r="E3873" s="4" t="s">
        <v>208</v>
      </c>
      <c r="F3873" s="5">
        <v>44105</v>
      </c>
      <c r="G3873" s="4">
        <v>2</v>
      </c>
      <c r="H3873" s="11">
        <f>VLOOKUP(B3873,[1]!Product_Data[#Data],4,0)</f>
        <v>1526</v>
      </c>
      <c r="I3873" s="11">
        <f>VLOOKUP(B3873,[1]!Product_Data[#Data],3,0)</f>
        <v>1251</v>
      </c>
      <c r="J3873" s="11">
        <f t="shared" si="363"/>
        <v>2502</v>
      </c>
      <c r="K3873" s="11">
        <f t="shared" si="364"/>
        <v>3052</v>
      </c>
      <c r="L3873" s="11">
        <f t="shared" si="365"/>
        <v>550</v>
      </c>
      <c r="M3873" t="str">
        <f>VLOOKUP(C3873,[1]!Location_Data[#Data],2,0)</f>
        <v>San Diego</v>
      </c>
      <c r="N3873" t="str">
        <f>VLOOKUP(D3873,[1]!Salespeople_Data[#Data],2,0)</f>
        <v>Eugene Holmes</v>
      </c>
      <c r="O3873" t="str">
        <f>VLOOKUP(E3873,[1]!Customer_Data[#Data],2,0)</f>
        <v>Douglas Perkins</v>
      </c>
      <c r="P3873" s="15">
        <f t="shared" si="360"/>
        <v>5</v>
      </c>
      <c r="Q3873">
        <f t="shared" si="361"/>
        <v>10</v>
      </c>
      <c r="R3873">
        <f t="shared" si="362"/>
        <v>2020</v>
      </c>
    </row>
    <row r="3874" spans="1:18" x14ac:dyDescent="0.25">
      <c r="A3874" s="2" t="s">
        <v>4891</v>
      </c>
      <c r="B3874" s="2" t="s">
        <v>168</v>
      </c>
      <c r="C3874" s="2" t="s">
        <v>249</v>
      </c>
      <c r="D3874" s="2" t="s">
        <v>159</v>
      </c>
      <c r="E3874" s="2" t="s">
        <v>196</v>
      </c>
      <c r="F3874" s="3">
        <v>44121</v>
      </c>
      <c r="G3874" s="2">
        <v>2</v>
      </c>
      <c r="H3874" s="11">
        <f>VLOOKUP(B3874,[1]!Product_Data[#Data],4,0)</f>
        <v>112</v>
      </c>
      <c r="I3874" s="11">
        <f>VLOOKUP(B3874,[1]!Product_Data[#Data],3,0)</f>
        <v>90</v>
      </c>
      <c r="J3874" s="11">
        <f t="shared" si="363"/>
        <v>180</v>
      </c>
      <c r="K3874" s="11">
        <f t="shared" si="364"/>
        <v>224</v>
      </c>
      <c r="L3874" s="11">
        <f t="shared" si="365"/>
        <v>44</v>
      </c>
      <c r="M3874" t="str">
        <f>VLOOKUP(C3874,[1]!Location_Data[#Data],2,0)</f>
        <v>Roseville</v>
      </c>
      <c r="N3874" t="str">
        <f>VLOOKUP(D3874,[1]!Salespeople_Data[#Data],2,0)</f>
        <v>Bobby Russell</v>
      </c>
      <c r="O3874" t="str">
        <f>VLOOKUP(E3874,[1]!Customer_Data[#Data],2,0)</f>
        <v>Alan Sims</v>
      </c>
      <c r="P3874" s="15">
        <f t="shared" si="360"/>
        <v>7</v>
      </c>
      <c r="Q3874">
        <f t="shared" si="361"/>
        <v>10</v>
      </c>
      <c r="R3874">
        <f t="shared" si="362"/>
        <v>2020</v>
      </c>
    </row>
    <row r="3875" spans="1:18" x14ac:dyDescent="0.25">
      <c r="A3875" s="4" t="s">
        <v>4892</v>
      </c>
      <c r="B3875" s="4" t="s">
        <v>33</v>
      </c>
      <c r="C3875" s="4" t="s">
        <v>331</v>
      </c>
      <c r="D3875" s="4" t="s">
        <v>159</v>
      </c>
      <c r="E3875" s="4" t="s">
        <v>1120</v>
      </c>
      <c r="F3875" s="5">
        <v>44190</v>
      </c>
      <c r="G3875" s="4">
        <v>1</v>
      </c>
      <c r="H3875" s="11">
        <f>VLOOKUP(B3875,[1]!Product_Data[#Data],4,0)</f>
        <v>1582</v>
      </c>
      <c r="I3875" s="11">
        <f>VLOOKUP(B3875,[1]!Product_Data[#Data],3,0)</f>
        <v>1234</v>
      </c>
      <c r="J3875" s="11">
        <f t="shared" si="363"/>
        <v>1234</v>
      </c>
      <c r="K3875" s="11">
        <f t="shared" si="364"/>
        <v>1582</v>
      </c>
      <c r="L3875" s="11">
        <f t="shared" si="365"/>
        <v>348</v>
      </c>
      <c r="M3875" t="str">
        <f>VLOOKUP(C3875,[1]!Location_Data[#Data],2,0)</f>
        <v>Sunnyvale</v>
      </c>
      <c r="N3875" t="str">
        <f>VLOOKUP(D3875,[1]!Salespeople_Data[#Data],2,0)</f>
        <v>Bobby Russell</v>
      </c>
      <c r="O3875" t="str">
        <f>VLOOKUP(E3875,[1]!Customer_Data[#Data],2,0)</f>
        <v>Fred Russell</v>
      </c>
      <c r="P3875" s="15">
        <f t="shared" si="360"/>
        <v>6</v>
      </c>
      <c r="Q3875">
        <f t="shared" si="361"/>
        <v>12</v>
      </c>
      <c r="R3875">
        <f t="shared" si="362"/>
        <v>2020</v>
      </c>
    </row>
    <row r="3876" spans="1:18" x14ac:dyDescent="0.25">
      <c r="A3876" s="2" t="s">
        <v>4893</v>
      </c>
      <c r="B3876" s="2" t="s">
        <v>94</v>
      </c>
      <c r="C3876" s="2" t="s">
        <v>331</v>
      </c>
      <c r="D3876" s="2" t="s">
        <v>298</v>
      </c>
      <c r="E3876" s="2" t="s">
        <v>2624</v>
      </c>
      <c r="F3876" s="3">
        <v>44061</v>
      </c>
      <c r="G3876" s="2">
        <v>2</v>
      </c>
      <c r="H3876" s="11">
        <f>VLOOKUP(B3876,[1]!Product_Data[#Data],4,0)</f>
        <v>1639</v>
      </c>
      <c r="I3876" s="11">
        <f>VLOOKUP(B3876,[1]!Product_Data[#Data],3,0)</f>
        <v>1295</v>
      </c>
      <c r="J3876" s="11">
        <f t="shared" si="363"/>
        <v>2590</v>
      </c>
      <c r="K3876" s="11">
        <f t="shared" si="364"/>
        <v>3278</v>
      </c>
      <c r="L3876" s="11">
        <f t="shared" si="365"/>
        <v>688</v>
      </c>
      <c r="M3876" t="str">
        <f>VLOOKUP(C3876,[1]!Location_Data[#Data],2,0)</f>
        <v>Sunnyvale</v>
      </c>
      <c r="N3876" t="str">
        <f>VLOOKUP(D3876,[1]!Salespeople_Data[#Data],2,0)</f>
        <v>Kenneth Fields</v>
      </c>
      <c r="O3876" t="str">
        <f>VLOOKUP(E3876,[1]!Customer_Data[#Data],2,0)</f>
        <v>Daniel Dixon</v>
      </c>
      <c r="P3876" s="15">
        <f t="shared" si="360"/>
        <v>3</v>
      </c>
      <c r="Q3876">
        <f t="shared" si="361"/>
        <v>8</v>
      </c>
      <c r="R3876">
        <f t="shared" si="362"/>
        <v>2020</v>
      </c>
    </row>
    <row r="3877" spans="1:18" x14ac:dyDescent="0.25">
      <c r="A3877" s="4" t="s">
        <v>4894</v>
      </c>
      <c r="B3877" s="4" t="s">
        <v>340</v>
      </c>
      <c r="C3877" s="4" t="s">
        <v>229</v>
      </c>
      <c r="D3877" s="4" t="s">
        <v>178</v>
      </c>
      <c r="E3877" s="4" t="s">
        <v>26</v>
      </c>
      <c r="F3877" s="5">
        <v>44046</v>
      </c>
      <c r="G3877" s="4">
        <v>1</v>
      </c>
      <c r="H3877" s="11">
        <f>VLOOKUP(B3877,[1]!Product_Data[#Data],4,0)</f>
        <v>1967</v>
      </c>
      <c r="I3877" s="11">
        <f>VLOOKUP(B3877,[1]!Product_Data[#Data],3,0)</f>
        <v>1397</v>
      </c>
      <c r="J3877" s="11">
        <f t="shared" si="363"/>
        <v>1397</v>
      </c>
      <c r="K3877" s="11">
        <f t="shared" si="364"/>
        <v>1967</v>
      </c>
      <c r="L3877" s="11">
        <f t="shared" si="365"/>
        <v>570</v>
      </c>
      <c r="M3877" t="str">
        <f>VLOOKUP(C3877,[1]!Location_Data[#Data],2,0)</f>
        <v>San Jose</v>
      </c>
      <c r="N3877" t="str">
        <f>VLOOKUP(D3877,[1]!Salespeople_Data[#Data],2,0)</f>
        <v>Joshua Taylor</v>
      </c>
      <c r="O3877" t="str">
        <f>VLOOKUP(E3877,[1]!Customer_Data[#Data],2,0)</f>
        <v>Roy Murphy</v>
      </c>
      <c r="P3877" s="15">
        <f t="shared" si="360"/>
        <v>2</v>
      </c>
      <c r="Q3877">
        <f t="shared" si="361"/>
        <v>8</v>
      </c>
      <c r="R3877">
        <f t="shared" si="362"/>
        <v>2020</v>
      </c>
    </row>
    <row r="3878" spans="1:18" x14ac:dyDescent="0.25">
      <c r="A3878" s="2" t="s">
        <v>4895</v>
      </c>
      <c r="B3878" s="2" t="s">
        <v>340</v>
      </c>
      <c r="C3878" s="2" t="s">
        <v>24</v>
      </c>
      <c r="D3878" s="2" t="s">
        <v>58</v>
      </c>
      <c r="E3878" s="2" t="s">
        <v>1035</v>
      </c>
      <c r="F3878" s="3">
        <v>44034</v>
      </c>
      <c r="G3878" s="2">
        <v>4</v>
      </c>
      <c r="H3878" s="11">
        <f>VLOOKUP(B3878,[1]!Product_Data[#Data],4,0)</f>
        <v>1967</v>
      </c>
      <c r="I3878" s="11">
        <f>VLOOKUP(B3878,[1]!Product_Data[#Data],3,0)</f>
        <v>1397</v>
      </c>
      <c r="J3878" s="11">
        <f t="shared" si="363"/>
        <v>5588</v>
      </c>
      <c r="K3878" s="11">
        <f t="shared" si="364"/>
        <v>7868</v>
      </c>
      <c r="L3878" s="11">
        <f t="shared" si="365"/>
        <v>2280</v>
      </c>
      <c r="M3878" t="str">
        <f>VLOOKUP(C3878,[1]!Location_Data[#Data],2,0)</f>
        <v>Lancaster</v>
      </c>
      <c r="N3878" t="str">
        <f>VLOOKUP(D3878,[1]!Salespeople_Data[#Data],2,0)</f>
        <v>Christopher Tucker</v>
      </c>
      <c r="O3878" t="str">
        <f>VLOOKUP(E3878,[1]!Customer_Data[#Data],2,0)</f>
        <v>Sean Kelly</v>
      </c>
      <c r="P3878" s="15">
        <f t="shared" si="360"/>
        <v>4</v>
      </c>
      <c r="Q3878">
        <f t="shared" si="361"/>
        <v>7</v>
      </c>
      <c r="R3878">
        <f t="shared" si="362"/>
        <v>2020</v>
      </c>
    </row>
    <row r="3879" spans="1:18" x14ac:dyDescent="0.25">
      <c r="A3879" s="4" t="s">
        <v>4896</v>
      </c>
      <c r="B3879" s="4" t="s">
        <v>495</v>
      </c>
      <c r="C3879" s="4" t="s">
        <v>195</v>
      </c>
      <c r="D3879" s="4" t="s">
        <v>15</v>
      </c>
      <c r="E3879" s="4" t="s">
        <v>3697</v>
      </c>
      <c r="F3879" s="5">
        <v>44139</v>
      </c>
      <c r="G3879" s="4">
        <v>1</v>
      </c>
      <c r="H3879" s="11">
        <f>VLOOKUP(B3879,[1]!Product_Data[#Data],4,0)</f>
        <v>1467</v>
      </c>
      <c r="I3879" s="11">
        <f>VLOOKUP(B3879,[1]!Product_Data[#Data],3,0)</f>
        <v>807</v>
      </c>
      <c r="J3879" s="11">
        <f t="shared" si="363"/>
        <v>807</v>
      </c>
      <c r="K3879" s="11">
        <f t="shared" si="364"/>
        <v>1467</v>
      </c>
      <c r="L3879" s="11">
        <f t="shared" si="365"/>
        <v>660</v>
      </c>
      <c r="M3879" t="str">
        <f>VLOOKUP(C3879,[1]!Location_Data[#Data],2,0)</f>
        <v>Pomona</v>
      </c>
      <c r="N3879" t="str">
        <f>VLOOKUP(D3879,[1]!Salespeople_Data[#Data],2,0)</f>
        <v>Ryan Butler</v>
      </c>
      <c r="O3879" t="str">
        <f>VLOOKUP(E3879,[1]!Customer_Data[#Data],2,0)</f>
        <v>Craig Rodriguez</v>
      </c>
      <c r="P3879" s="15">
        <f t="shared" si="360"/>
        <v>4</v>
      </c>
      <c r="Q3879">
        <f t="shared" si="361"/>
        <v>11</v>
      </c>
      <c r="R3879">
        <f t="shared" si="362"/>
        <v>2020</v>
      </c>
    </row>
    <row r="3880" spans="1:18" x14ac:dyDescent="0.25">
      <c r="A3880" s="2" t="s">
        <v>4897</v>
      </c>
      <c r="B3880" s="2" t="s">
        <v>219</v>
      </c>
      <c r="C3880" s="2" t="s">
        <v>66</v>
      </c>
      <c r="D3880" s="2" t="s">
        <v>264</v>
      </c>
      <c r="E3880" s="2" t="s">
        <v>2500</v>
      </c>
      <c r="F3880" s="3">
        <v>44172</v>
      </c>
      <c r="G3880" s="2">
        <v>3</v>
      </c>
      <c r="H3880" s="11">
        <f>VLOOKUP(B3880,[1]!Product_Data[#Data],4,0)</f>
        <v>561</v>
      </c>
      <c r="I3880" s="11">
        <f>VLOOKUP(B3880,[1]!Product_Data[#Data],3,0)</f>
        <v>421</v>
      </c>
      <c r="J3880" s="11">
        <f t="shared" si="363"/>
        <v>1263</v>
      </c>
      <c r="K3880" s="11">
        <f t="shared" si="364"/>
        <v>1683</v>
      </c>
      <c r="L3880" s="11">
        <f t="shared" si="365"/>
        <v>420</v>
      </c>
      <c r="M3880" t="str">
        <f>VLOOKUP(C3880,[1]!Location_Data[#Data],2,0)</f>
        <v>Ontario</v>
      </c>
      <c r="N3880" t="str">
        <f>VLOOKUP(D3880,[1]!Salespeople_Data[#Data],2,0)</f>
        <v>Ernest Wheeler</v>
      </c>
      <c r="O3880" t="str">
        <f>VLOOKUP(E3880,[1]!Customer_Data[#Data],2,0)</f>
        <v>Philip Burton</v>
      </c>
      <c r="P3880" s="15">
        <f t="shared" si="360"/>
        <v>2</v>
      </c>
      <c r="Q3880">
        <f t="shared" si="361"/>
        <v>12</v>
      </c>
      <c r="R3880">
        <f t="shared" si="362"/>
        <v>2020</v>
      </c>
    </row>
    <row r="3881" spans="1:18" x14ac:dyDescent="0.25">
      <c r="A3881" s="4" t="s">
        <v>4898</v>
      </c>
      <c r="B3881" s="4" t="s">
        <v>395</v>
      </c>
      <c r="C3881" s="4" t="s">
        <v>90</v>
      </c>
      <c r="D3881" s="4" t="s">
        <v>212</v>
      </c>
      <c r="E3881" s="4" t="s">
        <v>1544</v>
      </c>
      <c r="F3881" s="5">
        <v>44081</v>
      </c>
      <c r="G3881" s="4">
        <v>1</v>
      </c>
      <c r="H3881" s="11">
        <f>VLOOKUP(B3881,[1]!Product_Data[#Data],4,0)</f>
        <v>2257</v>
      </c>
      <c r="I3881" s="11">
        <f>VLOOKUP(B3881,[1]!Product_Data[#Data],3,0)</f>
        <v>1535</v>
      </c>
      <c r="J3881" s="11">
        <f t="shared" si="363"/>
        <v>1535</v>
      </c>
      <c r="K3881" s="11">
        <f t="shared" si="364"/>
        <v>2257</v>
      </c>
      <c r="L3881" s="11">
        <f t="shared" si="365"/>
        <v>722</v>
      </c>
      <c r="M3881" t="str">
        <f>VLOOKUP(C3881,[1]!Location_Data[#Data],2,0)</f>
        <v>Irvine</v>
      </c>
      <c r="N3881" t="str">
        <f>VLOOKUP(D3881,[1]!Salespeople_Data[#Data],2,0)</f>
        <v>Ronald Reed</v>
      </c>
      <c r="O3881" t="str">
        <f>VLOOKUP(E3881,[1]!Customer_Data[#Data],2,0)</f>
        <v>Shawn Wallace</v>
      </c>
      <c r="P3881" s="15">
        <f t="shared" si="360"/>
        <v>2</v>
      </c>
      <c r="Q3881">
        <f t="shared" si="361"/>
        <v>9</v>
      </c>
      <c r="R3881">
        <f t="shared" si="362"/>
        <v>2020</v>
      </c>
    </row>
    <row r="3882" spans="1:18" x14ac:dyDescent="0.25">
      <c r="A3882" s="2" t="s">
        <v>4899</v>
      </c>
      <c r="B3882" s="2" t="s">
        <v>389</v>
      </c>
      <c r="C3882" s="2" t="s">
        <v>79</v>
      </c>
      <c r="D3882" s="2" t="s">
        <v>96</v>
      </c>
      <c r="E3882" s="2" t="s">
        <v>147</v>
      </c>
      <c r="F3882" s="3">
        <v>43888</v>
      </c>
      <c r="G3882" s="2">
        <v>4</v>
      </c>
      <c r="H3882" s="11">
        <f>VLOOKUP(B3882,[1]!Product_Data[#Data],4,0)</f>
        <v>1367</v>
      </c>
      <c r="I3882" s="11">
        <f>VLOOKUP(B3882,[1]!Product_Data[#Data],3,0)</f>
        <v>984</v>
      </c>
      <c r="J3882" s="11">
        <f t="shared" si="363"/>
        <v>3936</v>
      </c>
      <c r="K3882" s="11">
        <f t="shared" si="364"/>
        <v>5468</v>
      </c>
      <c r="L3882" s="11">
        <f t="shared" si="365"/>
        <v>1532</v>
      </c>
      <c r="M3882" t="str">
        <f>VLOOKUP(C3882,[1]!Location_Data[#Data],2,0)</f>
        <v>Palmdale</v>
      </c>
      <c r="N3882" t="str">
        <f>VLOOKUP(D3882,[1]!Salespeople_Data[#Data],2,0)</f>
        <v>Brian Thomas</v>
      </c>
      <c r="O3882" t="str">
        <f>VLOOKUP(E3882,[1]!Customer_Data[#Data],2,0)</f>
        <v>Steven Owens</v>
      </c>
      <c r="P3882" s="15">
        <f t="shared" si="360"/>
        <v>5</v>
      </c>
      <c r="Q3882">
        <f t="shared" si="361"/>
        <v>2</v>
      </c>
      <c r="R3882">
        <f t="shared" si="362"/>
        <v>2020</v>
      </c>
    </row>
    <row r="3883" spans="1:18" x14ac:dyDescent="0.25">
      <c r="A3883" s="4" t="s">
        <v>4900</v>
      </c>
      <c r="B3883" s="4" t="s">
        <v>389</v>
      </c>
      <c r="C3883" s="4" t="s">
        <v>469</v>
      </c>
      <c r="D3883" s="4" t="s">
        <v>257</v>
      </c>
      <c r="E3883" s="4" t="s">
        <v>1122</v>
      </c>
      <c r="F3883" s="5">
        <v>44037</v>
      </c>
      <c r="G3883" s="4">
        <v>3</v>
      </c>
      <c r="H3883" s="11">
        <f>VLOOKUP(B3883,[1]!Product_Data[#Data],4,0)</f>
        <v>1367</v>
      </c>
      <c r="I3883" s="11">
        <f>VLOOKUP(B3883,[1]!Product_Data[#Data],3,0)</f>
        <v>984</v>
      </c>
      <c r="J3883" s="11">
        <f t="shared" si="363"/>
        <v>2952</v>
      </c>
      <c r="K3883" s="11">
        <f t="shared" si="364"/>
        <v>4101</v>
      </c>
      <c r="L3883" s="11">
        <f t="shared" si="365"/>
        <v>1149</v>
      </c>
      <c r="M3883" t="str">
        <f>VLOOKUP(C3883,[1]!Location_Data[#Data],2,0)</f>
        <v>Escondido</v>
      </c>
      <c r="N3883" t="str">
        <f>VLOOKUP(D3883,[1]!Salespeople_Data[#Data],2,0)</f>
        <v>Jerry Perry</v>
      </c>
      <c r="O3883" t="str">
        <f>VLOOKUP(E3883,[1]!Customer_Data[#Data],2,0)</f>
        <v>Douglas Robinson</v>
      </c>
      <c r="P3883" s="15">
        <f t="shared" si="360"/>
        <v>7</v>
      </c>
      <c r="Q3883">
        <f t="shared" si="361"/>
        <v>7</v>
      </c>
      <c r="R3883">
        <f t="shared" si="362"/>
        <v>2020</v>
      </c>
    </row>
    <row r="3884" spans="1:18" x14ac:dyDescent="0.25">
      <c r="A3884" s="2" t="s">
        <v>4901</v>
      </c>
      <c r="B3884" s="2" t="s">
        <v>99</v>
      </c>
      <c r="C3884" s="2" t="s">
        <v>519</v>
      </c>
      <c r="D3884" s="2" t="s">
        <v>212</v>
      </c>
      <c r="E3884" s="2" t="s">
        <v>455</v>
      </c>
      <c r="F3884" s="3">
        <v>43860</v>
      </c>
      <c r="G3884" s="2">
        <v>1</v>
      </c>
      <c r="H3884" s="11">
        <f>VLOOKUP(B3884,[1]!Product_Data[#Data],4,0)</f>
        <v>1708</v>
      </c>
      <c r="I3884" s="11">
        <f>VLOOKUP(B3884,[1]!Product_Data[#Data],3,0)</f>
        <v>871</v>
      </c>
      <c r="J3884" s="11">
        <f t="shared" si="363"/>
        <v>871</v>
      </c>
      <c r="K3884" s="11">
        <f t="shared" si="364"/>
        <v>1708</v>
      </c>
      <c r="L3884" s="11">
        <f t="shared" si="365"/>
        <v>837</v>
      </c>
      <c r="M3884" t="str">
        <f>VLOOKUP(C3884,[1]!Location_Data[#Data],2,0)</f>
        <v>Anaheim</v>
      </c>
      <c r="N3884" t="str">
        <f>VLOOKUP(D3884,[1]!Salespeople_Data[#Data],2,0)</f>
        <v>Ronald Reed</v>
      </c>
      <c r="O3884" t="str">
        <f>VLOOKUP(E3884,[1]!Customer_Data[#Data],2,0)</f>
        <v>Adam Bailey</v>
      </c>
      <c r="P3884" s="15">
        <f t="shared" si="360"/>
        <v>5</v>
      </c>
      <c r="Q3884">
        <f t="shared" si="361"/>
        <v>1</v>
      </c>
      <c r="R3884">
        <f t="shared" si="362"/>
        <v>2020</v>
      </c>
    </row>
    <row r="3885" spans="1:18" x14ac:dyDescent="0.25">
      <c r="A3885" s="4" t="s">
        <v>4902</v>
      </c>
      <c r="B3885" s="4" t="s">
        <v>818</v>
      </c>
      <c r="C3885" s="4" t="s">
        <v>331</v>
      </c>
      <c r="D3885" s="4" t="s">
        <v>447</v>
      </c>
      <c r="E3885" s="4" t="s">
        <v>2245</v>
      </c>
      <c r="F3885" s="5">
        <v>43839</v>
      </c>
      <c r="G3885" s="4">
        <v>1</v>
      </c>
      <c r="H3885" s="11">
        <f>VLOOKUP(B3885,[1]!Product_Data[#Data],4,0)</f>
        <v>1638</v>
      </c>
      <c r="I3885" s="11">
        <f>VLOOKUP(B3885,[1]!Product_Data[#Data],3,0)</f>
        <v>1261</v>
      </c>
      <c r="J3885" s="11">
        <f t="shared" si="363"/>
        <v>1261</v>
      </c>
      <c r="K3885" s="11">
        <f t="shared" si="364"/>
        <v>1638</v>
      </c>
      <c r="L3885" s="11">
        <f t="shared" si="365"/>
        <v>377</v>
      </c>
      <c r="M3885" t="str">
        <f>VLOOKUP(C3885,[1]!Location_Data[#Data],2,0)</f>
        <v>Sunnyvale</v>
      </c>
      <c r="N3885" t="str">
        <f>VLOOKUP(D3885,[1]!Salespeople_Data[#Data],2,0)</f>
        <v>Howard Sims</v>
      </c>
      <c r="O3885" t="str">
        <f>VLOOKUP(E3885,[1]!Customer_Data[#Data],2,0)</f>
        <v>Charles Bell</v>
      </c>
      <c r="P3885" s="15">
        <f t="shared" si="360"/>
        <v>5</v>
      </c>
      <c r="Q3885">
        <f t="shared" si="361"/>
        <v>1</v>
      </c>
      <c r="R3885">
        <f t="shared" si="362"/>
        <v>2020</v>
      </c>
    </row>
    <row r="3886" spans="1:18" x14ac:dyDescent="0.25">
      <c r="A3886" s="2" t="s">
        <v>4903</v>
      </c>
      <c r="B3886" s="2" t="s">
        <v>796</v>
      </c>
      <c r="C3886" s="2" t="s">
        <v>140</v>
      </c>
      <c r="D3886" s="2" t="s">
        <v>159</v>
      </c>
      <c r="E3886" s="2" t="s">
        <v>1021</v>
      </c>
      <c r="F3886" s="3">
        <v>44066</v>
      </c>
      <c r="G3886" s="2">
        <v>1</v>
      </c>
      <c r="H3886" s="11">
        <f>VLOOKUP(B3886,[1]!Product_Data[#Data],4,0)</f>
        <v>1103</v>
      </c>
      <c r="I3886" s="11">
        <f>VLOOKUP(B3886,[1]!Product_Data[#Data],3,0)</f>
        <v>838</v>
      </c>
      <c r="J3886" s="11">
        <f t="shared" si="363"/>
        <v>838</v>
      </c>
      <c r="K3886" s="11">
        <f t="shared" si="364"/>
        <v>1103</v>
      </c>
      <c r="L3886" s="11">
        <f t="shared" si="365"/>
        <v>265</v>
      </c>
      <c r="M3886" t="str">
        <f>VLOOKUP(C3886,[1]!Location_Data[#Data],2,0)</f>
        <v>Salinas</v>
      </c>
      <c r="N3886" t="str">
        <f>VLOOKUP(D3886,[1]!Salespeople_Data[#Data],2,0)</f>
        <v>Bobby Russell</v>
      </c>
      <c r="O3886" t="str">
        <f>VLOOKUP(E3886,[1]!Customer_Data[#Data],2,0)</f>
        <v>Nicholas Stanley</v>
      </c>
      <c r="P3886" s="15">
        <f t="shared" si="360"/>
        <v>1</v>
      </c>
      <c r="Q3886">
        <f t="shared" si="361"/>
        <v>8</v>
      </c>
      <c r="R3886">
        <f t="shared" si="362"/>
        <v>2020</v>
      </c>
    </row>
    <row r="3887" spans="1:18" x14ac:dyDescent="0.25">
      <c r="A3887" s="4" t="s">
        <v>4904</v>
      </c>
      <c r="B3887" s="4" t="s">
        <v>383</v>
      </c>
      <c r="C3887" s="4" t="s">
        <v>186</v>
      </c>
      <c r="D3887" s="4" t="s">
        <v>116</v>
      </c>
      <c r="E3887" s="4" t="s">
        <v>290</v>
      </c>
      <c r="F3887" s="5">
        <v>44062</v>
      </c>
      <c r="G3887" s="4">
        <v>3</v>
      </c>
      <c r="H3887" s="11">
        <f>VLOOKUP(B3887,[1]!Product_Data[#Data],4,0)</f>
        <v>1494</v>
      </c>
      <c r="I3887" s="11">
        <f>VLOOKUP(B3887,[1]!Product_Data[#Data],3,0)</f>
        <v>971</v>
      </c>
      <c r="J3887" s="11">
        <f t="shared" si="363"/>
        <v>2913</v>
      </c>
      <c r="K3887" s="11">
        <f t="shared" si="364"/>
        <v>4482</v>
      </c>
      <c r="L3887" s="11">
        <f t="shared" si="365"/>
        <v>1569</v>
      </c>
      <c r="M3887" t="str">
        <f>VLOOKUP(C3887,[1]!Location_Data[#Data],2,0)</f>
        <v>Riverside</v>
      </c>
      <c r="N3887" t="str">
        <f>VLOOKUP(D3887,[1]!Salespeople_Data[#Data],2,0)</f>
        <v>Roger Ramos</v>
      </c>
      <c r="O3887" t="str">
        <f>VLOOKUP(E3887,[1]!Customer_Data[#Data],2,0)</f>
        <v>Keith Moore</v>
      </c>
      <c r="P3887" s="15">
        <f t="shared" si="360"/>
        <v>4</v>
      </c>
      <c r="Q3887">
        <f t="shared" si="361"/>
        <v>8</v>
      </c>
      <c r="R3887">
        <f t="shared" si="362"/>
        <v>2020</v>
      </c>
    </row>
    <row r="3888" spans="1:18" x14ac:dyDescent="0.25">
      <c r="A3888" s="2" t="s">
        <v>4905</v>
      </c>
      <c r="B3888" s="2" t="s">
        <v>23</v>
      </c>
      <c r="C3888" s="2" t="s">
        <v>458</v>
      </c>
      <c r="D3888" s="2" t="s">
        <v>80</v>
      </c>
      <c r="E3888" s="2" t="s">
        <v>2422</v>
      </c>
      <c r="F3888" s="3">
        <v>44121</v>
      </c>
      <c r="G3888" s="2">
        <v>1</v>
      </c>
      <c r="H3888" s="11">
        <f>VLOOKUP(B3888,[1]!Product_Data[#Data],4,0)</f>
        <v>1052</v>
      </c>
      <c r="I3888" s="11">
        <f>VLOOKUP(B3888,[1]!Product_Data[#Data],3,0)</f>
        <v>589</v>
      </c>
      <c r="J3888" s="11">
        <f t="shared" si="363"/>
        <v>589</v>
      </c>
      <c r="K3888" s="11">
        <f t="shared" si="364"/>
        <v>1052</v>
      </c>
      <c r="L3888" s="11">
        <f t="shared" si="365"/>
        <v>463</v>
      </c>
      <c r="M3888" t="str">
        <f>VLOOKUP(C3888,[1]!Location_Data[#Data],2,0)</f>
        <v>Fontana</v>
      </c>
      <c r="N3888" t="str">
        <f>VLOOKUP(D3888,[1]!Salespeople_Data[#Data],2,0)</f>
        <v>Henry Nelson</v>
      </c>
      <c r="O3888" t="str">
        <f>VLOOKUP(E3888,[1]!Customer_Data[#Data],2,0)</f>
        <v>John Hunt</v>
      </c>
      <c r="P3888" s="15">
        <f t="shared" si="360"/>
        <v>7</v>
      </c>
      <c r="Q3888">
        <f t="shared" si="361"/>
        <v>10</v>
      </c>
      <c r="R3888">
        <f t="shared" si="362"/>
        <v>2020</v>
      </c>
    </row>
    <row r="3889" spans="1:18" x14ac:dyDescent="0.25">
      <c r="A3889" s="4" t="s">
        <v>4906</v>
      </c>
      <c r="B3889" s="4" t="s">
        <v>321</v>
      </c>
      <c r="C3889" s="4" t="s">
        <v>70</v>
      </c>
      <c r="D3889" s="4" t="s">
        <v>413</v>
      </c>
      <c r="E3889" s="4" t="s">
        <v>3790</v>
      </c>
      <c r="F3889" s="5">
        <v>43991</v>
      </c>
      <c r="G3889" s="4">
        <v>4</v>
      </c>
      <c r="H3889" s="11">
        <f>VLOOKUP(B3889,[1]!Product_Data[#Data],4,0)</f>
        <v>2391</v>
      </c>
      <c r="I3889" s="11">
        <f>VLOOKUP(B3889,[1]!Product_Data[#Data],3,0)</f>
        <v>1291</v>
      </c>
      <c r="J3889" s="11">
        <f t="shared" si="363"/>
        <v>5164</v>
      </c>
      <c r="K3889" s="11">
        <f t="shared" si="364"/>
        <v>9564</v>
      </c>
      <c r="L3889" s="11">
        <f t="shared" si="365"/>
        <v>4400</v>
      </c>
      <c r="M3889" t="str">
        <f>VLOOKUP(C3889,[1]!Location_Data[#Data],2,0)</f>
        <v>Clovis</v>
      </c>
      <c r="N3889" t="str">
        <f>VLOOKUP(D3889,[1]!Salespeople_Data[#Data],2,0)</f>
        <v>Kenneth Bradley</v>
      </c>
      <c r="O3889" t="str">
        <f>VLOOKUP(E3889,[1]!Customer_Data[#Data],2,0)</f>
        <v>Joe Carroll</v>
      </c>
      <c r="P3889" s="15">
        <f t="shared" si="360"/>
        <v>3</v>
      </c>
      <c r="Q3889">
        <f t="shared" si="361"/>
        <v>6</v>
      </c>
      <c r="R3889">
        <f t="shared" si="362"/>
        <v>2020</v>
      </c>
    </row>
    <row r="3890" spans="1:18" x14ac:dyDescent="0.25">
      <c r="A3890" s="2" t="s">
        <v>4907</v>
      </c>
      <c r="B3890" s="2" t="s">
        <v>260</v>
      </c>
      <c r="C3890" s="2" t="s">
        <v>90</v>
      </c>
      <c r="D3890" s="2" t="s">
        <v>191</v>
      </c>
      <c r="E3890" s="2" t="s">
        <v>718</v>
      </c>
      <c r="F3890" s="3">
        <v>44193</v>
      </c>
      <c r="G3890" s="2">
        <v>4</v>
      </c>
      <c r="H3890" s="11">
        <f>VLOOKUP(B3890,[1]!Product_Data[#Data],4,0)</f>
        <v>502</v>
      </c>
      <c r="I3890" s="11">
        <f>VLOOKUP(B3890,[1]!Product_Data[#Data],3,0)</f>
        <v>296</v>
      </c>
      <c r="J3890" s="11">
        <f t="shared" si="363"/>
        <v>1184</v>
      </c>
      <c r="K3890" s="11">
        <f t="shared" si="364"/>
        <v>2008</v>
      </c>
      <c r="L3890" s="11">
        <f t="shared" si="365"/>
        <v>824</v>
      </c>
      <c r="M3890" t="str">
        <f>VLOOKUP(C3890,[1]!Location_Data[#Data],2,0)</f>
        <v>Irvine</v>
      </c>
      <c r="N3890" t="str">
        <f>VLOOKUP(D3890,[1]!Salespeople_Data[#Data],2,0)</f>
        <v>Robert Reed</v>
      </c>
      <c r="O3890" t="str">
        <f>VLOOKUP(E3890,[1]!Customer_Data[#Data],2,0)</f>
        <v>Shawn Bishop</v>
      </c>
      <c r="P3890" s="15">
        <f t="shared" si="360"/>
        <v>2</v>
      </c>
      <c r="Q3890">
        <f t="shared" si="361"/>
        <v>12</v>
      </c>
      <c r="R3890">
        <f t="shared" si="362"/>
        <v>2020</v>
      </c>
    </row>
    <row r="3891" spans="1:18" x14ac:dyDescent="0.25">
      <c r="A3891" s="4" t="s">
        <v>4908</v>
      </c>
      <c r="B3891" s="4" t="s">
        <v>553</v>
      </c>
      <c r="C3891" s="4" t="s">
        <v>182</v>
      </c>
      <c r="D3891" s="4" t="s">
        <v>87</v>
      </c>
      <c r="E3891" s="4" t="s">
        <v>554</v>
      </c>
      <c r="F3891" s="5">
        <v>44009</v>
      </c>
      <c r="G3891" s="4">
        <v>3</v>
      </c>
      <c r="H3891" s="11">
        <f>VLOOKUP(B3891,[1]!Product_Data[#Data],4,0)</f>
        <v>1798</v>
      </c>
      <c r="I3891" s="11">
        <f>VLOOKUP(B3891,[1]!Product_Data[#Data],3,0)</f>
        <v>971</v>
      </c>
      <c r="J3891" s="11">
        <f t="shared" si="363"/>
        <v>2913</v>
      </c>
      <c r="K3891" s="11">
        <f t="shared" si="364"/>
        <v>5394</v>
      </c>
      <c r="L3891" s="11">
        <f t="shared" si="365"/>
        <v>2481</v>
      </c>
      <c r="M3891" t="str">
        <f>VLOOKUP(C3891,[1]!Location_Data[#Data],2,0)</f>
        <v>Vallejo</v>
      </c>
      <c r="N3891" t="str">
        <f>VLOOKUP(D3891,[1]!Salespeople_Data[#Data],2,0)</f>
        <v>Martin Perry</v>
      </c>
      <c r="O3891" t="str">
        <f>VLOOKUP(E3891,[1]!Customer_Data[#Data],2,0)</f>
        <v>David Smith</v>
      </c>
      <c r="P3891" s="15">
        <f t="shared" si="360"/>
        <v>7</v>
      </c>
      <c r="Q3891">
        <f t="shared" si="361"/>
        <v>6</v>
      </c>
      <c r="R3891">
        <f t="shared" si="362"/>
        <v>2020</v>
      </c>
    </row>
    <row r="3892" spans="1:18" x14ac:dyDescent="0.25">
      <c r="A3892" s="2" t="s">
        <v>4909</v>
      </c>
      <c r="B3892" s="2" t="s">
        <v>668</v>
      </c>
      <c r="C3892" s="2" t="s">
        <v>110</v>
      </c>
      <c r="D3892" s="2" t="s">
        <v>212</v>
      </c>
      <c r="E3892" s="2" t="s">
        <v>1597</v>
      </c>
      <c r="F3892" s="3">
        <v>44097</v>
      </c>
      <c r="G3892" s="2">
        <v>1</v>
      </c>
      <c r="H3892" s="11">
        <f>VLOOKUP(B3892,[1]!Product_Data[#Data],4,0)</f>
        <v>181</v>
      </c>
      <c r="I3892" s="11">
        <f>VLOOKUP(B3892,[1]!Product_Data[#Data],3,0)</f>
        <v>130</v>
      </c>
      <c r="J3892" s="11">
        <f t="shared" si="363"/>
        <v>130</v>
      </c>
      <c r="K3892" s="11">
        <f t="shared" si="364"/>
        <v>181</v>
      </c>
      <c r="L3892" s="11">
        <f t="shared" si="365"/>
        <v>51</v>
      </c>
      <c r="M3892" t="str">
        <f>VLOOKUP(C3892,[1]!Location_Data[#Data],2,0)</f>
        <v>Richmond</v>
      </c>
      <c r="N3892" t="str">
        <f>VLOOKUP(D3892,[1]!Salespeople_Data[#Data],2,0)</f>
        <v>Ronald Reed</v>
      </c>
      <c r="O3892" t="str">
        <f>VLOOKUP(E3892,[1]!Customer_Data[#Data],2,0)</f>
        <v>Edward Williams</v>
      </c>
      <c r="P3892" s="15">
        <f t="shared" si="360"/>
        <v>4</v>
      </c>
      <c r="Q3892">
        <f t="shared" si="361"/>
        <v>9</v>
      </c>
      <c r="R3892">
        <f t="shared" si="362"/>
        <v>2020</v>
      </c>
    </row>
    <row r="3893" spans="1:18" x14ac:dyDescent="0.25">
      <c r="A3893" s="4" t="s">
        <v>4910</v>
      </c>
      <c r="B3893" s="4" t="s">
        <v>325</v>
      </c>
      <c r="C3893" s="4" t="s">
        <v>472</v>
      </c>
      <c r="D3893" s="4" t="s">
        <v>53</v>
      </c>
      <c r="E3893" s="4" t="s">
        <v>1256</v>
      </c>
      <c r="F3893" s="5">
        <v>44104</v>
      </c>
      <c r="G3893" s="4">
        <v>2</v>
      </c>
      <c r="H3893" s="11">
        <f>VLOOKUP(B3893,[1]!Product_Data[#Data],4,0)</f>
        <v>1526</v>
      </c>
      <c r="I3893" s="11">
        <f>VLOOKUP(B3893,[1]!Product_Data[#Data],3,0)</f>
        <v>1251</v>
      </c>
      <c r="J3893" s="11">
        <f t="shared" si="363"/>
        <v>2502</v>
      </c>
      <c r="K3893" s="11">
        <f t="shared" si="364"/>
        <v>3052</v>
      </c>
      <c r="L3893" s="11">
        <f t="shared" si="365"/>
        <v>550</v>
      </c>
      <c r="M3893" t="str">
        <f>VLOOKUP(C3893,[1]!Location_Data[#Data],2,0)</f>
        <v>Concord</v>
      </c>
      <c r="N3893" t="str">
        <f>VLOOKUP(D3893,[1]!Salespeople_Data[#Data],2,0)</f>
        <v>Scott Mason</v>
      </c>
      <c r="O3893" t="str">
        <f>VLOOKUP(E3893,[1]!Customer_Data[#Data],2,0)</f>
        <v>Nicholas Cunningham</v>
      </c>
      <c r="P3893" s="15">
        <f t="shared" si="360"/>
        <v>4</v>
      </c>
      <c r="Q3893">
        <f t="shared" si="361"/>
        <v>9</v>
      </c>
      <c r="R3893">
        <f t="shared" si="362"/>
        <v>2020</v>
      </c>
    </row>
    <row r="3894" spans="1:18" x14ac:dyDescent="0.25">
      <c r="A3894" s="2" t="s">
        <v>4911</v>
      </c>
      <c r="B3894" s="2" t="s">
        <v>389</v>
      </c>
      <c r="C3894" s="2" t="s">
        <v>276</v>
      </c>
      <c r="D3894" s="2" t="s">
        <v>106</v>
      </c>
      <c r="E3894" s="2" t="s">
        <v>1456</v>
      </c>
      <c r="F3894" s="3">
        <v>43870</v>
      </c>
      <c r="G3894" s="2">
        <v>1</v>
      </c>
      <c r="H3894" s="11">
        <f>VLOOKUP(B3894,[1]!Product_Data[#Data],4,0)</f>
        <v>1367</v>
      </c>
      <c r="I3894" s="11">
        <f>VLOOKUP(B3894,[1]!Product_Data[#Data],3,0)</f>
        <v>984</v>
      </c>
      <c r="J3894" s="11">
        <f t="shared" si="363"/>
        <v>984</v>
      </c>
      <c r="K3894" s="11">
        <f t="shared" si="364"/>
        <v>1367</v>
      </c>
      <c r="L3894" s="11">
        <f t="shared" si="365"/>
        <v>383</v>
      </c>
      <c r="M3894" t="str">
        <f>VLOOKUP(C3894,[1]!Location_Data[#Data],2,0)</f>
        <v>Orange</v>
      </c>
      <c r="N3894" t="str">
        <f>VLOOKUP(D3894,[1]!Salespeople_Data[#Data],2,0)</f>
        <v>Patrick Ruiz</v>
      </c>
      <c r="O3894" t="str">
        <f>VLOOKUP(E3894,[1]!Customer_Data[#Data],2,0)</f>
        <v>Jerry Harvey</v>
      </c>
      <c r="P3894" s="15">
        <f t="shared" si="360"/>
        <v>1</v>
      </c>
      <c r="Q3894">
        <f t="shared" si="361"/>
        <v>2</v>
      </c>
      <c r="R3894">
        <f t="shared" si="362"/>
        <v>2020</v>
      </c>
    </row>
    <row r="3895" spans="1:18" x14ac:dyDescent="0.25">
      <c r="A3895" s="4" t="s">
        <v>4912</v>
      </c>
      <c r="B3895" s="4" t="s">
        <v>83</v>
      </c>
      <c r="C3895" s="4" t="s">
        <v>149</v>
      </c>
      <c r="D3895" s="4" t="s">
        <v>35</v>
      </c>
      <c r="E3895" s="4" t="s">
        <v>726</v>
      </c>
      <c r="F3895" s="5">
        <v>43933</v>
      </c>
      <c r="G3895" s="4">
        <v>4</v>
      </c>
      <c r="H3895" s="11">
        <f>VLOOKUP(B3895,[1]!Product_Data[#Data],4,0)</f>
        <v>1972</v>
      </c>
      <c r="I3895" s="11">
        <f>VLOOKUP(B3895,[1]!Product_Data[#Data],3,0)</f>
        <v>1321</v>
      </c>
      <c r="J3895" s="11">
        <f t="shared" si="363"/>
        <v>5284</v>
      </c>
      <c r="K3895" s="11">
        <f t="shared" si="364"/>
        <v>7888</v>
      </c>
      <c r="L3895" s="11">
        <f t="shared" si="365"/>
        <v>2604</v>
      </c>
      <c r="M3895" t="str">
        <f>VLOOKUP(C3895,[1]!Location_Data[#Data],2,0)</f>
        <v>Antioch</v>
      </c>
      <c r="N3895" t="str">
        <f>VLOOKUP(D3895,[1]!Salespeople_Data[#Data],2,0)</f>
        <v>Charles Harper</v>
      </c>
      <c r="O3895" t="str">
        <f>VLOOKUP(E3895,[1]!Customer_Data[#Data],2,0)</f>
        <v>Phillip Tucker</v>
      </c>
      <c r="P3895" s="15">
        <f t="shared" si="360"/>
        <v>1</v>
      </c>
      <c r="Q3895">
        <f t="shared" si="361"/>
        <v>4</v>
      </c>
      <c r="R3895">
        <f t="shared" si="362"/>
        <v>2020</v>
      </c>
    </row>
    <row r="3896" spans="1:18" x14ac:dyDescent="0.25">
      <c r="A3896" s="2" t="s">
        <v>4913</v>
      </c>
      <c r="B3896" s="2" t="s">
        <v>260</v>
      </c>
      <c r="C3896" s="2" t="s">
        <v>322</v>
      </c>
      <c r="D3896" s="2" t="s">
        <v>216</v>
      </c>
      <c r="E3896" s="2" t="s">
        <v>2131</v>
      </c>
      <c r="F3896" s="3">
        <v>43831</v>
      </c>
      <c r="G3896" s="2">
        <v>3</v>
      </c>
      <c r="H3896" s="11">
        <f>VLOOKUP(B3896,[1]!Product_Data[#Data],4,0)</f>
        <v>502</v>
      </c>
      <c r="I3896" s="11">
        <f>VLOOKUP(B3896,[1]!Product_Data[#Data],3,0)</f>
        <v>296</v>
      </c>
      <c r="J3896" s="11">
        <f t="shared" si="363"/>
        <v>888</v>
      </c>
      <c r="K3896" s="11">
        <f t="shared" si="364"/>
        <v>1506</v>
      </c>
      <c r="L3896" s="11">
        <f t="shared" si="365"/>
        <v>618</v>
      </c>
      <c r="M3896" t="str">
        <f>VLOOKUP(C3896,[1]!Location_Data[#Data],2,0)</f>
        <v>Rancho Cucamonga</v>
      </c>
      <c r="N3896" t="str">
        <f>VLOOKUP(D3896,[1]!Salespeople_Data[#Data],2,0)</f>
        <v>Ernest Wagner</v>
      </c>
      <c r="O3896" t="str">
        <f>VLOOKUP(E3896,[1]!Customer_Data[#Data],2,0)</f>
        <v>Raymond Allen</v>
      </c>
      <c r="P3896" s="15">
        <f t="shared" si="360"/>
        <v>4</v>
      </c>
      <c r="Q3896">
        <f t="shared" si="361"/>
        <v>1</v>
      </c>
      <c r="R3896">
        <f t="shared" si="362"/>
        <v>2020</v>
      </c>
    </row>
    <row r="3897" spans="1:18" x14ac:dyDescent="0.25">
      <c r="A3897" s="4" t="s">
        <v>4914</v>
      </c>
      <c r="B3897" s="4" t="s">
        <v>104</v>
      </c>
      <c r="C3897" s="4" t="s">
        <v>286</v>
      </c>
      <c r="D3897" s="4" t="s">
        <v>63</v>
      </c>
      <c r="E3897" s="4" t="s">
        <v>2026</v>
      </c>
      <c r="F3897" s="5">
        <v>44037</v>
      </c>
      <c r="G3897" s="4">
        <v>1</v>
      </c>
      <c r="H3897" s="11">
        <f>VLOOKUP(B3897,[1]!Product_Data[#Data],4,0)</f>
        <v>1671</v>
      </c>
      <c r="I3897" s="11">
        <f>VLOOKUP(B3897,[1]!Product_Data[#Data],3,0)</f>
        <v>1220</v>
      </c>
      <c r="J3897" s="11">
        <f t="shared" si="363"/>
        <v>1220</v>
      </c>
      <c r="K3897" s="11">
        <f t="shared" si="364"/>
        <v>1671</v>
      </c>
      <c r="L3897" s="11">
        <f t="shared" si="365"/>
        <v>451</v>
      </c>
      <c r="M3897" t="str">
        <f>VLOOKUP(C3897,[1]!Location_Data[#Data],2,0)</f>
        <v>El Monte</v>
      </c>
      <c r="N3897" t="str">
        <f>VLOOKUP(D3897,[1]!Salespeople_Data[#Data],2,0)</f>
        <v>Jeremy Mendoza</v>
      </c>
      <c r="O3897" t="str">
        <f>VLOOKUP(E3897,[1]!Customer_Data[#Data],2,0)</f>
        <v>Roy Shaw</v>
      </c>
      <c r="P3897" s="15">
        <f t="shared" si="360"/>
        <v>7</v>
      </c>
      <c r="Q3897">
        <f t="shared" si="361"/>
        <v>7</v>
      </c>
      <c r="R3897">
        <f t="shared" si="362"/>
        <v>2020</v>
      </c>
    </row>
    <row r="3898" spans="1:18" x14ac:dyDescent="0.25">
      <c r="A3898" s="2" t="s">
        <v>4915</v>
      </c>
      <c r="B3898" s="2" t="s">
        <v>652</v>
      </c>
      <c r="C3898" s="2" t="s">
        <v>79</v>
      </c>
      <c r="D3898" s="2" t="s">
        <v>71</v>
      </c>
      <c r="E3898" s="2" t="s">
        <v>2605</v>
      </c>
      <c r="F3898" s="3">
        <v>44190</v>
      </c>
      <c r="G3898" s="2">
        <v>2</v>
      </c>
      <c r="H3898" s="11">
        <f>VLOOKUP(B3898,[1]!Product_Data[#Data],4,0)</f>
        <v>217</v>
      </c>
      <c r="I3898" s="11">
        <f>VLOOKUP(B3898,[1]!Product_Data[#Data],3,0)</f>
        <v>171</v>
      </c>
      <c r="J3898" s="11">
        <f t="shared" si="363"/>
        <v>342</v>
      </c>
      <c r="K3898" s="11">
        <f t="shared" si="364"/>
        <v>434</v>
      </c>
      <c r="L3898" s="11">
        <f t="shared" si="365"/>
        <v>92</v>
      </c>
      <c r="M3898" t="str">
        <f>VLOOKUP(C3898,[1]!Location_Data[#Data],2,0)</f>
        <v>Palmdale</v>
      </c>
      <c r="N3898" t="str">
        <f>VLOOKUP(D3898,[1]!Salespeople_Data[#Data],2,0)</f>
        <v>Gary Rodriguez</v>
      </c>
      <c r="O3898" t="str">
        <f>VLOOKUP(E3898,[1]!Customer_Data[#Data],2,0)</f>
        <v>Robert Price</v>
      </c>
      <c r="P3898" s="15">
        <f t="shared" si="360"/>
        <v>6</v>
      </c>
      <c r="Q3898">
        <f t="shared" si="361"/>
        <v>12</v>
      </c>
      <c r="R3898">
        <f t="shared" si="362"/>
        <v>2020</v>
      </c>
    </row>
    <row r="3899" spans="1:18" x14ac:dyDescent="0.25">
      <c r="A3899" s="4" t="s">
        <v>4916</v>
      </c>
      <c r="B3899" s="4" t="s">
        <v>47</v>
      </c>
      <c r="C3899" s="4" t="s">
        <v>195</v>
      </c>
      <c r="D3899" s="4" t="s">
        <v>216</v>
      </c>
      <c r="E3899" s="4" t="s">
        <v>455</v>
      </c>
      <c r="F3899" s="5">
        <v>43995</v>
      </c>
      <c r="G3899" s="4">
        <v>2</v>
      </c>
      <c r="H3899" s="11">
        <f>VLOOKUP(B3899,[1]!Product_Data[#Data],4,0)</f>
        <v>1812</v>
      </c>
      <c r="I3899" s="11">
        <f>VLOOKUP(B3899,[1]!Product_Data[#Data],3,0)</f>
        <v>1305</v>
      </c>
      <c r="J3899" s="11">
        <f t="shared" si="363"/>
        <v>2610</v>
      </c>
      <c r="K3899" s="11">
        <f t="shared" si="364"/>
        <v>3624</v>
      </c>
      <c r="L3899" s="11">
        <f t="shared" si="365"/>
        <v>1014</v>
      </c>
      <c r="M3899" t="str">
        <f>VLOOKUP(C3899,[1]!Location_Data[#Data],2,0)</f>
        <v>Pomona</v>
      </c>
      <c r="N3899" t="str">
        <f>VLOOKUP(D3899,[1]!Salespeople_Data[#Data],2,0)</f>
        <v>Ernest Wagner</v>
      </c>
      <c r="O3899" t="str">
        <f>VLOOKUP(E3899,[1]!Customer_Data[#Data],2,0)</f>
        <v>Adam Bailey</v>
      </c>
      <c r="P3899" s="15">
        <f t="shared" si="360"/>
        <v>7</v>
      </c>
      <c r="Q3899">
        <f t="shared" si="361"/>
        <v>6</v>
      </c>
      <c r="R3899">
        <f t="shared" si="362"/>
        <v>2020</v>
      </c>
    </row>
    <row r="3900" spans="1:18" x14ac:dyDescent="0.25">
      <c r="A3900" s="2" t="s">
        <v>4917</v>
      </c>
      <c r="B3900" s="2" t="s">
        <v>1149</v>
      </c>
      <c r="C3900" s="2" t="s">
        <v>527</v>
      </c>
      <c r="D3900" s="2" t="s">
        <v>136</v>
      </c>
      <c r="E3900" s="2" t="s">
        <v>915</v>
      </c>
      <c r="F3900" s="3">
        <v>43902</v>
      </c>
      <c r="G3900" s="2">
        <v>4</v>
      </c>
      <c r="H3900" s="11">
        <f>VLOOKUP(B3900,[1]!Product_Data[#Data],4,0)</f>
        <v>847</v>
      </c>
      <c r="I3900" s="11">
        <f>VLOOKUP(B3900,[1]!Product_Data[#Data],3,0)</f>
        <v>534</v>
      </c>
      <c r="J3900" s="11">
        <f t="shared" si="363"/>
        <v>2136</v>
      </c>
      <c r="K3900" s="11">
        <f t="shared" si="364"/>
        <v>3388</v>
      </c>
      <c r="L3900" s="11">
        <f t="shared" si="365"/>
        <v>1252</v>
      </c>
      <c r="M3900" t="str">
        <f>VLOOKUP(C3900,[1]!Location_Data[#Data],2,0)</f>
        <v>Stockton</v>
      </c>
      <c r="N3900" t="str">
        <f>VLOOKUP(D3900,[1]!Salespeople_Data[#Data],2,0)</f>
        <v>Clarence Fox</v>
      </c>
      <c r="O3900" t="str">
        <f>VLOOKUP(E3900,[1]!Customer_Data[#Data],2,0)</f>
        <v>Carlos Kim</v>
      </c>
      <c r="P3900" s="15">
        <f t="shared" si="360"/>
        <v>5</v>
      </c>
      <c r="Q3900">
        <f t="shared" si="361"/>
        <v>3</v>
      </c>
      <c r="R3900">
        <f t="shared" si="362"/>
        <v>2020</v>
      </c>
    </row>
    <row r="3901" spans="1:18" x14ac:dyDescent="0.25">
      <c r="A3901" s="4" t="s">
        <v>4918</v>
      </c>
      <c r="B3901" s="4" t="s">
        <v>348</v>
      </c>
      <c r="C3901" s="4" t="s">
        <v>182</v>
      </c>
      <c r="D3901" s="4" t="s">
        <v>106</v>
      </c>
      <c r="E3901" s="4" t="s">
        <v>2340</v>
      </c>
      <c r="F3901" s="5">
        <v>44093</v>
      </c>
      <c r="G3901" s="4">
        <v>3</v>
      </c>
      <c r="H3901" s="11">
        <f>VLOOKUP(B3901,[1]!Product_Data[#Data],4,0)</f>
        <v>603</v>
      </c>
      <c r="I3901" s="11">
        <f>VLOOKUP(B3901,[1]!Product_Data[#Data],3,0)</f>
        <v>416</v>
      </c>
      <c r="J3901" s="11">
        <f t="shared" si="363"/>
        <v>1248</v>
      </c>
      <c r="K3901" s="11">
        <f t="shared" si="364"/>
        <v>1809</v>
      </c>
      <c r="L3901" s="11">
        <f t="shared" si="365"/>
        <v>561</v>
      </c>
      <c r="M3901" t="str">
        <f>VLOOKUP(C3901,[1]!Location_Data[#Data],2,0)</f>
        <v>Vallejo</v>
      </c>
      <c r="N3901" t="str">
        <f>VLOOKUP(D3901,[1]!Salespeople_Data[#Data],2,0)</f>
        <v>Patrick Ruiz</v>
      </c>
      <c r="O3901" t="str">
        <f>VLOOKUP(E3901,[1]!Customer_Data[#Data],2,0)</f>
        <v>Ryan Price</v>
      </c>
      <c r="P3901" s="15">
        <f t="shared" si="360"/>
        <v>7</v>
      </c>
      <c r="Q3901">
        <f t="shared" si="361"/>
        <v>9</v>
      </c>
      <c r="R3901">
        <f t="shared" si="362"/>
        <v>2020</v>
      </c>
    </row>
    <row r="3902" spans="1:18" x14ac:dyDescent="0.25">
      <c r="A3902" s="2" t="s">
        <v>4919</v>
      </c>
      <c r="B3902" s="2" t="s">
        <v>600</v>
      </c>
      <c r="C3902" s="2" t="s">
        <v>149</v>
      </c>
      <c r="D3902" s="2" t="s">
        <v>146</v>
      </c>
      <c r="E3902" s="2" t="s">
        <v>2133</v>
      </c>
      <c r="F3902" s="3">
        <v>44111</v>
      </c>
      <c r="G3902" s="2">
        <v>3</v>
      </c>
      <c r="H3902" s="11">
        <f>VLOOKUP(B3902,[1]!Product_Data[#Data],4,0)</f>
        <v>368</v>
      </c>
      <c r="I3902" s="11">
        <f>VLOOKUP(B3902,[1]!Product_Data[#Data],3,0)</f>
        <v>269</v>
      </c>
      <c r="J3902" s="11">
        <f t="shared" si="363"/>
        <v>807</v>
      </c>
      <c r="K3902" s="11">
        <f t="shared" si="364"/>
        <v>1104</v>
      </c>
      <c r="L3902" s="11">
        <f t="shared" si="365"/>
        <v>297</v>
      </c>
      <c r="M3902" t="str">
        <f>VLOOKUP(C3902,[1]!Location_Data[#Data],2,0)</f>
        <v>Antioch</v>
      </c>
      <c r="N3902" t="str">
        <f>VLOOKUP(D3902,[1]!Salespeople_Data[#Data],2,0)</f>
        <v>Carl Elliott</v>
      </c>
      <c r="O3902" t="str">
        <f>VLOOKUP(E3902,[1]!Customer_Data[#Data],2,0)</f>
        <v>Willie Mason</v>
      </c>
      <c r="P3902" s="15">
        <f t="shared" si="360"/>
        <v>4</v>
      </c>
      <c r="Q3902">
        <f t="shared" si="361"/>
        <v>10</v>
      </c>
      <c r="R3902">
        <f t="shared" si="362"/>
        <v>2020</v>
      </c>
    </row>
    <row r="3903" spans="1:18" x14ac:dyDescent="0.25">
      <c r="A3903" s="4" t="s">
        <v>4920</v>
      </c>
      <c r="B3903" s="4" t="s">
        <v>703</v>
      </c>
      <c r="C3903" s="4" t="s">
        <v>182</v>
      </c>
      <c r="D3903" s="4" t="s">
        <v>250</v>
      </c>
      <c r="E3903" s="4" t="s">
        <v>243</v>
      </c>
      <c r="F3903" s="5">
        <v>43924</v>
      </c>
      <c r="G3903" s="4">
        <v>2</v>
      </c>
      <c r="H3903" s="11">
        <f>VLOOKUP(B3903,[1]!Product_Data[#Data],4,0)</f>
        <v>530</v>
      </c>
      <c r="I3903" s="11">
        <f>VLOOKUP(B3903,[1]!Product_Data[#Data],3,0)</f>
        <v>435</v>
      </c>
      <c r="J3903" s="11">
        <f t="shared" si="363"/>
        <v>870</v>
      </c>
      <c r="K3903" s="11">
        <f t="shared" si="364"/>
        <v>1060</v>
      </c>
      <c r="L3903" s="11">
        <f t="shared" si="365"/>
        <v>190</v>
      </c>
      <c r="M3903" t="str">
        <f>VLOOKUP(C3903,[1]!Location_Data[#Data],2,0)</f>
        <v>Vallejo</v>
      </c>
      <c r="N3903" t="str">
        <f>VLOOKUP(D3903,[1]!Salespeople_Data[#Data],2,0)</f>
        <v>Martin Carr</v>
      </c>
      <c r="O3903" t="str">
        <f>VLOOKUP(E3903,[1]!Customer_Data[#Data],2,0)</f>
        <v>Joseph Lopez</v>
      </c>
      <c r="P3903" s="15">
        <f t="shared" si="360"/>
        <v>6</v>
      </c>
      <c r="Q3903">
        <f t="shared" si="361"/>
        <v>4</v>
      </c>
      <c r="R3903">
        <f t="shared" si="362"/>
        <v>2020</v>
      </c>
    </row>
    <row r="3904" spans="1:18" x14ac:dyDescent="0.25">
      <c r="A3904" s="2" t="s">
        <v>4921</v>
      </c>
      <c r="B3904" s="2" t="s">
        <v>435</v>
      </c>
      <c r="C3904" s="2" t="s">
        <v>90</v>
      </c>
      <c r="D3904" s="2" t="s">
        <v>356</v>
      </c>
      <c r="E3904" s="2" t="s">
        <v>162</v>
      </c>
      <c r="F3904" s="3">
        <v>44043</v>
      </c>
      <c r="G3904" s="2">
        <v>1</v>
      </c>
      <c r="H3904" s="11">
        <f>VLOOKUP(B3904,[1]!Product_Data[#Data],4,0)</f>
        <v>2141</v>
      </c>
      <c r="I3904" s="11">
        <f>VLOOKUP(B3904,[1]!Product_Data[#Data],3,0)</f>
        <v>1777</v>
      </c>
      <c r="J3904" s="11">
        <f t="shared" si="363"/>
        <v>1777</v>
      </c>
      <c r="K3904" s="11">
        <f t="shared" si="364"/>
        <v>2141</v>
      </c>
      <c r="L3904" s="11">
        <f t="shared" si="365"/>
        <v>364</v>
      </c>
      <c r="M3904" t="str">
        <f>VLOOKUP(C3904,[1]!Location_Data[#Data],2,0)</f>
        <v>Irvine</v>
      </c>
      <c r="N3904" t="str">
        <f>VLOOKUP(D3904,[1]!Salespeople_Data[#Data],2,0)</f>
        <v>Jimmy Young</v>
      </c>
      <c r="O3904" t="str">
        <f>VLOOKUP(E3904,[1]!Customer_Data[#Data],2,0)</f>
        <v>William Andrews</v>
      </c>
      <c r="P3904" s="15">
        <f t="shared" si="360"/>
        <v>6</v>
      </c>
      <c r="Q3904">
        <f t="shared" si="361"/>
        <v>7</v>
      </c>
      <c r="R3904">
        <f t="shared" si="362"/>
        <v>2020</v>
      </c>
    </row>
    <row r="3905" spans="1:18" x14ac:dyDescent="0.25">
      <c r="A3905" s="4" t="s">
        <v>4922</v>
      </c>
      <c r="B3905" s="4" t="s">
        <v>125</v>
      </c>
      <c r="C3905" s="4" t="s">
        <v>322</v>
      </c>
      <c r="D3905" s="4" t="s">
        <v>136</v>
      </c>
      <c r="E3905" s="4" t="s">
        <v>1453</v>
      </c>
      <c r="F3905" s="5">
        <v>44059</v>
      </c>
      <c r="G3905" s="4">
        <v>1</v>
      </c>
      <c r="H3905" s="11">
        <f>VLOOKUP(B3905,[1]!Product_Data[#Data],4,0)</f>
        <v>1826</v>
      </c>
      <c r="I3905" s="11">
        <f>VLOOKUP(B3905,[1]!Product_Data[#Data],3,0)</f>
        <v>1443</v>
      </c>
      <c r="J3905" s="11">
        <f t="shared" si="363"/>
        <v>1443</v>
      </c>
      <c r="K3905" s="11">
        <f t="shared" si="364"/>
        <v>1826</v>
      </c>
      <c r="L3905" s="11">
        <f t="shared" si="365"/>
        <v>383</v>
      </c>
      <c r="M3905" t="str">
        <f>VLOOKUP(C3905,[1]!Location_Data[#Data],2,0)</f>
        <v>Rancho Cucamonga</v>
      </c>
      <c r="N3905" t="str">
        <f>VLOOKUP(D3905,[1]!Salespeople_Data[#Data],2,0)</f>
        <v>Clarence Fox</v>
      </c>
      <c r="O3905" t="str">
        <f>VLOOKUP(E3905,[1]!Customer_Data[#Data],2,0)</f>
        <v>Henry Stanley</v>
      </c>
      <c r="P3905" s="15">
        <f t="shared" si="360"/>
        <v>1</v>
      </c>
      <c r="Q3905">
        <f t="shared" si="361"/>
        <v>8</v>
      </c>
      <c r="R3905">
        <f t="shared" si="362"/>
        <v>2020</v>
      </c>
    </row>
    <row r="3906" spans="1:18" x14ac:dyDescent="0.25">
      <c r="A3906" s="2" t="s">
        <v>4923</v>
      </c>
      <c r="B3906" s="2" t="s">
        <v>400</v>
      </c>
      <c r="C3906" s="2" t="s">
        <v>458</v>
      </c>
      <c r="D3906" s="2" t="s">
        <v>146</v>
      </c>
      <c r="E3906" s="2" t="s">
        <v>160</v>
      </c>
      <c r="F3906" s="3">
        <v>44130</v>
      </c>
      <c r="G3906" s="2">
        <v>3</v>
      </c>
      <c r="H3906" s="11">
        <f>VLOOKUP(B3906,[1]!Product_Data[#Data],4,0)</f>
        <v>886</v>
      </c>
      <c r="I3906" s="11">
        <f>VLOOKUP(B3906,[1]!Product_Data[#Data],3,0)</f>
        <v>478</v>
      </c>
      <c r="J3906" s="11">
        <f t="shared" si="363"/>
        <v>1434</v>
      </c>
      <c r="K3906" s="11">
        <f t="shared" si="364"/>
        <v>2658</v>
      </c>
      <c r="L3906" s="11">
        <f t="shared" si="365"/>
        <v>1224</v>
      </c>
      <c r="M3906" t="str">
        <f>VLOOKUP(C3906,[1]!Location_Data[#Data],2,0)</f>
        <v>Fontana</v>
      </c>
      <c r="N3906" t="str">
        <f>VLOOKUP(D3906,[1]!Salespeople_Data[#Data],2,0)</f>
        <v>Carl Elliott</v>
      </c>
      <c r="O3906" t="str">
        <f>VLOOKUP(E3906,[1]!Customer_Data[#Data],2,0)</f>
        <v>Scott Roberts</v>
      </c>
      <c r="P3906" s="15">
        <f t="shared" ref="P3906:P3969" si="366">WEEKDAY(F3906)</f>
        <v>2</v>
      </c>
      <c r="Q3906">
        <f t="shared" ref="Q3906:Q3969" si="367">MONTH(F3906)</f>
        <v>10</v>
      </c>
      <c r="R3906">
        <f t="shared" ref="R3906:R3969" si="368">YEAR(F3906)</f>
        <v>2020</v>
      </c>
    </row>
    <row r="3907" spans="1:18" x14ac:dyDescent="0.25">
      <c r="A3907" s="4" t="s">
        <v>4924</v>
      </c>
      <c r="B3907" s="4" t="s">
        <v>330</v>
      </c>
      <c r="C3907" s="4" t="s">
        <v>643</v>
      </c>
      <c r="D3907" s="4" t="s">
        <v>25</v>
      </c>
      <c r="E3907" s="4" t="s">
        <v>524</v>
      </c>
      <c r="F3907" s="5">
        <v>43973</v>
      </c>
      <c r="G3907" s="4">
        <v>2</v>
      </c>
      <c r="H3907" s="11">
        <f>VLOOKUP(B3907,[1]!Product_Data[#Data],4,0)</f>
        <v>1635</v>
      </c>
      <c r="I3907" s="11">
        <f>VLOOKUP(B3907,[1]!Product_Data[#Data],3,0)</f>
        <v>1046</v>
      </c>
      <c r="J3907" s="11">
        <f t="shared" ref="J3907:J3970" si="369">PRODUCT(I3907,G3907)</f>
        <v>2092</v>
      </c>
      <c r="K3907" s="11">
        <f t="shared" ref="K3907:K3970" si="370">PRODUCT(H3907,G3907)</f>
        <v>3270</v>
      </c>
      <c r="L3907" s="11">
        <f t="shared" ref="L3907:L3970" si="371">K3907-J3907</f>
        <v>1178</v>
      </c>
      <c r="M3907" t="str">
        <f>VLOOKUP(C3907,[1]!Location_Data[#Data],2,0)</f>
        <v>Hayward</v>
      </c>
      <c r="N3907" t="str">
        <f>VLOOKUP(D3907,[1]!Salespeople_Data[#Data],2,0)</f>
        <v>Brian Davis</v>
      </c>
      <c r="O3907" t="str">
        <f>VLOOKUP(E3907,[1]!Customer_Data[#Data],2,0)</f>
        <v>Stephen Webb</v>
      </c>
      <c r="P3907" s="15">
        <f t="shared" si="366"/>
        <v>6</v>
      </c>
      <c r="Q3907">
        <f t="shared" si="367"/>
        <v>5</v>
      </c>
      <c r="R3907">
        <f t="shared" si="368"/>
        <v>2020</v>
      </c>
    </row>
    <row r="3908" spans="1:18" x14ac:dyDescent="0.25">
      <c r="A3908" s="2" t="s">
        <v>4925</v>
      </c>
      <c r="B3908" s="2" t="s">
        <v>537</v>
      </c>
      <c r="C3908" s="2" t="s">
        <v>643</v>
      </c>
      <c r="D3908" s="2" t="s">
        <v>264</v>
      </c>
      <c r="E3908" s="2" t="s">
        <v>1880</v>
      </c>
      <c r="F3908" s="3">
        <v>43833</v>
      </c>
      <c r="G3908" s="2">
        <v>4</v>
      </c>
      <c r="H3908" s="11">
        <f>VLOOKUP(B3908,[1]!Product_Data[#Data],4,0)</f>
        <v>556</v>
      </c>
      <c r="I3908" s="11">
        <f>VLOOKUP(B3908,[1]!Product_Data[#Data],3,0)</f>
        <v>395</v>
      </c>
      <c r="J3908" s="11">
        <f t="shared" si="369"/>
        <v>1580</v>
      </c>
      <c r="K3908" s="11">
        <f t="shared" si="370"/>
        <v>2224</v>
      </c>
      <c r="L3908" s="11">
        <f t="shared" si="371"/>
        <v>644</v>
      </c>
      <c r="M3908" t="str">
        <f>VLOOKUP(C3908,[1]!Location_Data[#Data],2,0)</f>
        <v>Hayward</v>
      </c>
      <c r="N3908" t="str">
        <f>VLOOKUP(D3908,[1]!Salespeople_Data[#Data],2,0)</f>
        <v>Ernest Wheeler</v>
      </c>
      <c r="O3908" t="str">
        <f>VLOOKUP(E3908,[1]!Customer_Data[#Data],2,0)</f>
        <v>Eugene Brooks</v>
      </c>
      <c r="P3908" s="15">
        <f t="shared" si="366"/>
        <v>6</v>
      </c>
      <c r="Q3908">
        <f t="shared" si="367"/>
        <v>1</v>
      </c>
      <c r="R3908">
        <f t="shared" si="368"/>
        <v>2020</v>
      </c>
    </row>
    <row r="3909" spans="1:18" x14ac:dyDescent="0.25">
      <c r="A3909" s="4" t="s">
        <v>4926</v>
      </c>
      <c r="B3909" s="4" t="s">
        <v>245</v>
      </c>
      <c r="C3909" s="4" t="s">
        <v>286</v>
      </c>
      <c r="D3909" s="4" t="s">
        <v>75</v>
      </c>
      <c r="E3909" s="4" t="s">
        <v>26</v>
      </c>
      <c r="F3909" s="5">
        <v>43946</v>
      </c>
      <c r="G3909" s="4">
        <v>1</v>
      </c>
      <c r="H3909" s="11">
        <f>VLOOKUP(B3909,[1]!Product_Data[#Data],4,0)</f>
        <v>818</v>
      </c>
      <c r="I3909" s="11">
        <f>VLOOKUP(B3909,[1]!Product_Data[#Data],3,0)</f>
        <v>450</v>
      </c>
      <c r="J3909" s="11">
        <f t="shared" si="369"/>
        <v>450</v>
      </c>
      <c r="K3909" s="11">
        <f t="shared" si="370"/>
        <v>818</v>
      </c>
      <c r="L3909" s="11">
        <f t="shared" si="371"/>
        <v>368</v>
      </c>
      <c r="M3909" t="str">
        <f>VLOOKUP(C3909,[1]!Location_Data[#Data],2,0)</f>
        <v>El Monte</v>
      </c>
      <c r="N3909" t="str">
        <f>VLOOKUP(D3909,[1]!Salespeople_Data[#Data],2,0)</f>
        <v>Roger Robertson</v>
      </c>
      <c r="O3909" t="str">
        <f>VLOOKUP(E3909,[1]!Customer_Data[#Data],2,0)</f>
        <v>Roy Murphy</v>
      </c>
      <c r="P3909" s="15">
        <f t="shared" si="366"/>
        <v>7</v>
      </c>
      <c r="Q3909">
        <f t="shared" si="367"/>
        <v>4</v>
      </c>
      <c r="R3909">
        <f t="shared" si="368"/>
        <v>2020</v>
      </c>
    </row>
    <row r="3910" spans="1:18" x14ac:dyDescent="0.25">
      <c r="A3910" s="2" t="s">
        <v>4927</v>
      </c>
      <c r="B3910" s="2" t="s">
        <v>560</v>
      </c>
      <c r="C3910" s="2" t="s">
        <v>140</v>
      </c>
      <c r="D3910" s="2" t="s">
        <v>87</v>
      </c>
      <c r="E3910" s="2" t="s">
        <v>1053</v>
      </c>
      <c r="F3910" s="3">
        <v>44040</v>
      </c>
      <c r="G3910" s="2">
        <v>4</v>
      </c>
      <c r="H3910" s="11">
        <f>VLOOKUP(B3910,[1]!Product_Data[#Data],4,0)</f>
        <v>1809</v>
      </c>
      <c r="I3910" s="11">
        <f>VLOOKUP(B3910,[1]!Product_Data[#Data],3,0)</f>
        <v>1067</v>
      </c>
      <c r="J3910" s="11">
        <f t="shared" si="369"/>
        <v>4268</v>
      </c>
      <c r="K3910" s="11">
        <f t="shared" si="370"/>
        <v>7236</v>
      </c>
      <c r="L3910" s="11">
        <f t="shared" si="371"/>
        <v>2968</v>
      </c>
      <c r="M3910" t="str">
        <f>VLOOKUP(C3910,[1]!Location_Data[#Data],2,0)</f>
        <v>Salinas</v>
      </c>
      <c r="N3910" t="str">
        <f>VLOOKUP(D3910,[1]!Salespeople_Data[#Data],2,0)</f>
        <v>Martin Perry</v>
      </c>
      <c r="O3910" t="str">
        <f>VLOOKUP(E3910,[1]!Customer_Data[#Data],2,0)</f>
        <v>Carlos Wheeler</v>
      </c>
      <c r="P3910" s="15">
        <f t="shared" si="366"/>
        <v>3</v>
      </c>
      <c r="Q3910">
        <f t="shared" si="367"/>
        <v>7</v>
      </c>
      <c r="R3910">
        <f t="shared" si="368"/>
        <v>2020</v>
      </c>
    </row>
    <row r="3911" spans="1:18" x14ac:dyDescent="0.25">
      <c r="A3911" s="4" t="s">
        <v>4928</v>
      </c>
      <c r="B3911" s="4" t="s">
        <v>203</v>
      </c>
      <c r="C3911" s="4" t="s">
        <v>349</v>
      </c>
      <c r="D3911" s="4" t="s">
        <v>20</v>
      </c>
      <c r="E3911" s="4" t="s">
        <v>417</v>
      </c>
      <c r="F3911" s="5">
        <v>44032</v>
      </c>
      <c r="G3911" s="4">
        <v>4</v>
      </c>
      <c r="H3911" s="11">
        <f>VLOOKUP(B3911,[1]!Product_Data[#Data],4,0)</f>
        <v>1414</v>
      </c>
      <c r="I3911" s="11">
        <f>VLOOKUP(B3911,[1]!Product_Data[#Data],3,0)</f>
        <v>962</v>
      </c>
      <c r="J3911" s="11">
        <f t="shared" si="369"/>
        <v>3848</v>
      </c>
      <c r="K3911" s="11">
        <f t="shared" si="370"/>
        <v>5656</v>
      </c>
      <c r="L3911" s="11">
        <f t="shared" si="371"/>
        <v>1808</v>
      </c>
      <c r="M3911" t="str">
        <f>VLOOKUP(C3911,[1]!Location_Data[#Data],2,0)</f>
        <v>Santa Clara</v>
      </c>
      <c r="N3911" t="str">
        <f>VLOOKUP(D3911,[1]!Salespeople_Data[#Data],2,0)</f>
        <v>Joshua Cook</v>
      </c>
      <c r="O3911" t="str">
        <f>VLOOKUP(E3911,[1]!Customer_Data[#Data],2,0)</f>
        <v>Brian Kim</v>
      </c>
      <c r="P3911" s="15">
        <f t="shared" si="366"/>
        <v>2</v>
      </c>
      <c r="Q3911">
        <f t="shared" si="367"/>
        <v>7</v>
      </c>
      <c r="R3911">
        <f t="shared" si="368"/>
        <v>2020</v>
      </c>
    </row>
    <row r="3912" spans="1:18" x14ac:dyDescent="0.25">
      <c r="A3912" s="2" t="s">
        <v>4929</v>
      </c>
      <c r="B3912" s="2" t="s">
        <v>83</v>
      </c>
      <c r="C3912" s="2" t="s">
        <v>253</v>
      </c>
      <c r="D3912" s="2" t="s">
        <v>264</v>
      </c>
      <c r="E3912" s="2" t="s">
        <v>496</v>
      </c>
      <c r="F3912" s="3">
        <v>43998</v>
      </c>
      <c r="G3912" s="2">
        <v>1</v>
      </c>
      <c r="H3912" s="11">
        <f>VLOOKUP(B3912,[1]!Product_Data[#Data],4,0)</f>
        <v>1972</v>
      </c>
      <c r="I3912" s="11">
        <f>VLOOKUP(B3912,[1]!Product_Data[#Data],3,0)</f>
        <v>1321</v>
      </c>
      <c r="J3912" s="11">
        <f t="shared" si="369"/>
        <v>1321</v>
      </c>
      <c r="K3912" s="11">
        <f t="shared" si="370"/>
        <v>1972</v>
      </c>
      <c r="L3912" s="11">
        <f t="shared" si="371"/>
        <v>651</v>
      </c>
      <c r="M3912" t="str">
        <f>VLOOKUP(C3912,[1]!Location_Data[#Data],2,0)</f>
        <v>Bakersfield</v>
      </c>
      <c r="N3912" t="str">
        <f>VLOOKUP(D3912,[1]!Salespeople_Data[#Data],2,0)</f>
        <v>Ernest Wheeler</v>
      </c>
      <c r="O3912" t="str">
        <f>VLOOKUP(E3912,[1]!Customer_Data[#Data],2,0)</f>
        <v>William Carpenter</v>
      </c>
      <c r="P3912" s="15">
        <f t="shared" si="366"/>
        <v>3</v>
      </c>
      <c r="Q3912">
        <f t="shared" si="367"/>
        <v>6</v>
      </c>
      <c r="R3912">
        <f t="shared" si="368"/>
        <v>2020</v>
      </c>
    </row>
    <row r="3913" spans="1:18" x14ac:dyDescent="0.25">
      <c r="A3913" s="4" t="s">
        <v>4930</v>
      </c>
      <c r="B3913" s="4" t="s">
        <v>144</v>
      </c>
      <c r="C3913" s="4" t="s">
        <v>48</v>
      </c>
      <c r="D3913" s="4" t="s">
        <v>136</v>
      </c>
      <c r="E3913" s="4" t="s">
        <v>1836</v>
      </c>
      <c r="F3913" s="5">
        <v>43843</v>
      </c>
      <c r="G3913" s="4">
        <v>1</v>
      </c>
      <c r="H3913" s="11">
        <f>VLOOKUP(B3913,[1]!Product_Data[#Data],4,0)</f>
        <v>2410</v>
      </c>
      <c r="I3913" s="11">
        <f>VLOOKUP(B3913,[1]!Product_Data[#Data],3,0)</f>
        <v>1518</v>
      </c>
      <c r="J3913" s="11">
        <f t="shared" si="369"/>
        <v>1518</v>
      </c>
      <c r="K3913" s="11">
        <f t="shared" si="370"/>
        <v>2410</v>
      </c>
      <c r="L3913" s="11">
        <f t="shared" si="371"/>
        <v>892</v>
      </c>
      <c r="M3913" t="str">
        <f>VLOOKUP(C3913,[1]!Location_Data[#Data],2,0)</f>
        <v>Rialto</v>
      </c>
      <c r="N3913" t="str">
        <f>VLOOKUP(D3913,[1]!Salespeople_Data[#Data],2,0)</f>
        <v>Clarence Fox</v>
      </c>
      <c r="O3913" t="str">
        <f>VLOOKUP(E3913,[1]!Customer_Data[#Data],2,0)</f>
        <v>Stephen Andrews</v>
      </c>
      <c r="P3913" s="15">
        <f t="shared" si="366"/>
        <v>2</v>
      </c>
      <c r="Q3913">
        <f t="shared" si="367"/>
        <v>1</v>
      </c>
      <c r="R3913">
        <f t="shared" si="368"/>
        <v>2020</v>
      </c>
    </row>
    <row r="3914" spans="1:18" x14ac:dyDescent="0.25">
      <c r="A3914" s="2" t="s">
        <v>4931</v>
      </c>
      <c r="B3914" s="2" t="s">
        <v>56</v>
      </c>
      <c r="C3914" s="2" t="s">
        <v>95</v>
      </c>
      <c r="D3914" s="2" t="s">
        <v>35</v>
      </c>
      <c r="E3914" s="2" t="s">
        <v>102</v>
      </c>
      <c r="F3914" s="3">
        <v>44131</v>
      </c>
      <c r="G3914" s="2">
        <v>1</v>
      </c>
      <c r="H3914" s="11">
        <f>VLOOKUP(B3914,[1]!Product_Data[#Data],4,0)</f>
        <v>1848</v>
      </c>
      <c r="I3914" s="11">
        <f>VLOOKUP(B3914,[1]!Product_Data[#Data],3,0)</f>
        <v>1294</v>
      </c>
      <c r="J3914" s="11">
        <f t="shared" si="369"/>
        <v>1294</v>
      </c>
      <c r="K3914" s="11">
        <f t="shared" si="370"/>
        <v>1848</v>
      </c>
      <c r="L3914" s="11">
        <f t="shared" si="371"/>
        <v>554</v>
      </c>
      <c r="M3914" t="str">
        <f>VLOOKUP(C3914,[1]!Location_Data[#Data],2,0)</f>
        <v>Fullerton</v>
      </c>
      <c r="N3914" t="str">
        <f>VLOOKUP(D3914,[1]!Salespeople_Data[#Data],2,0)</f>
        <v>Charles Harper</v>
      </c>
      <c r="O3914" t="str">
        <f>VLOOKUP(E3914,[1]!Customer_Data[#Data],2,0)</f>
        <v>Scott Mills</v>
      </c>
      <c r="P3914" s="15">
        <f t="shared" si="366"/>
        <v>3</v>
      </c>
      <c r="Q3914">
        <f t="shared" si="367"/>
        <v>10</v>
      </c>
      <c r="R3914">
        <f t="shared" si="368"/>
        <v>2020</v>
      </c>
    </row>
    <row r="3915" spans="1:18" x14ac:dyDescent="0.25">
      <c r="A3915" s="4" t="s">
        <v>4932</v>
      </c>
      <c r="B3915" s="4" t="s">
        <v>28</v>
      </c>
      <c r="C3915" s="4" t="s">
        <v>48</v>
      </c>
      <c r="D3915" s="4" t="s">
        <v>91</v>
      </c>
      <c r="E3915" s="4" t="s">
        <v>2542</v>
      </c>
      <c r="F3915" s="5">
        <v>44024</v>
      </c>
      <c r="G3915" s="4">
        <v>2</v>
      </c>
      <c r="H3915" s="11">
        <f>VLOOKUP(B3915,[1]!Product_Data[#Data],4,0)</f>
        <v>684</v>
      </c>
      <c r="I3915" s="11">
        <f>VLOOKUP(B3915,[1]!Product_Data[#Data],3,0)</f>
        <v>561</v>
      </c>
      <c r="J3915" s="11">
        <f t="shared" si="369"/>
        <v>1122</v>
      </c>
      <c r="K3915" s="11">
        <f t="shared" si="370"/>
        <v>1368</v>
      </c>
      <c r="L3915" s="11">
        <f t="shared" si="371"/>
        <v>246</v>
      </c>
      <c r="M3915" t="str">
        <f>VLOOKUP(C3915,[1]!Location_Data[#Data],2,0)</f>
        <v>Rialto</v>
      </c>
      <c r="N3915" t="str">
        <f>VLOOKUP(D3915,[1]!Salespeople_Data[#Data],2,0)</f>
        <v>Howard Gardner</v>
      </c>
      <c r="O3915" t="str">
        <f>VLOOKUP(E3915,[1]!Customer_Data[#Data],2,0)</f>
        <v>Michael Ward</v>
      </c>
      <c r="P3915" s="15">
        <f t="shared" si="366"/>
        <v>1</v>
      </c>
      <c r="Q3915">
        <f t="shared" si="367"/>
        <v>7</v>
      </c>
      <c r="R3915">
        <f t="shared" si="368"/>
        <v>2020</v>
      </c>
    </row>
    <row r="3916" spans="1:18" x14ac:dyDescent="0.25">
      <c r="A3916" s="2" t="s">
        <v>4933</v>
      </c>
      <c r="B3916" s="2" t="s">
        <v>263</v>
      </c>
      <c r="C3916" s="2" t="s">
        <v>450</v>
      </c>
      <c r="D3916" s="2" t="s">
        <v>40</v>
      </c>
      <c r="E3916" s="2" t="s">
        <v>2943</v>
      </c>
      <c r="F3916" s="3">
        <v>44080</v>
      </c>
      <c r="G3916" s="2">
        <v>3</v>
      </c>
      <c r="H3916" s="11">
        <f>VLOOKUP(B3916,[1]!Product_Data[#Data],4,0)</f>
        <v>378</v>
      </c>
      <c r="I3916" s="11">
        <f>VLOOKUP(B3916,[1]!Product_Data[#Data],3,0)</f>
        <v>291</v>
      </c>
      <c r="J3916" s="11">
        <f t="shared" si="369"/>
        <v>873</v>
      </c>
      <c r="K3916" s="11">
        <f t="shared" si="370"/>
        <v>1134</v>
      </c>
      <c r="L3916" s="11">
        <f t="shared" si="371"/>
        <v>261</v>
      </c>
      <c r="M3916" t="str">
        <f>VLOOKUP(C3916,[1]!Location_Data[#Data],2,0)</f>
        <v>Simi Valley</v>
      </c>
      <c r="N3916" t="str">
        <f>VLOOKUP(D3916,[1]!Salespeople_Data[#Data],2,0)</f>
        <v>Brian Hansen</v>
      </c>
      <c r="O3916" t="str">
        <f>VLOOKUP(E3916,[1]!Customer_Data[#Data],2,0)</f>
        <v>Albert Robinson</v>
      </c>
      <c r="P3916" s="15">
        <f t="shared" si="366"/>
        <v>1</v>
      </c>
      <c r="Q3916">
        <f t="shared" si="367"/>
        <v>9</v>
      </c>
      <c r="R3916">
        <f t="shared" si="368"/>
        <v>2020</v>
      </c>
    </row>
    <row r="3917" spans="1:18" x14ac:dyDescent="0.25">
      <c r="A3917" s="4" t="s">
        <v>4934</v>
      </c>
      <c r="B3917" s="4" t="s">
        <v>228</v>
      </c>
      <c r="C3917" s="4" t="s">
        <v>105</v>
      </c>
      <c r="D3917" s="4" t="s">
        <v>75</v>
      </c>
      <c r="E3917" s="4" t="s">
        <v>1582</v>
      </c>
      <c r="F3917" s="5">
        <v>44196</v>
      </c>
      <c r="G3917" s="4">
        <v>1</v>
      </c>
      <c r="H3917" s="11">
        <f>VLOOKUP(B3917,[1]!Product_Data[#Data],4,0)</f>
        <v>1862</v>
      </c>
      <c r="I3917" s="11">
        <f>VLOOKUP(B3917,[1]!Product_Data[#Data],3,0)</f>
        <v>1173</v>
      </c>
      <c r="J3917" s="11">
        <f t="shared" si="369"/>
        <v>1173</v>
      </c>
      <c r="K3917" s="11">
        <f t="shared" si="370"/>
        <v>1862</v>
      </c>
      <c r="L3917" s="11">
        <f t="shared" si="371"/>
        <v>689</v>
      </c>
      <c r="M3917" t="str">
        <f>VLOOKUP(C3917,[1]!Location_Data[#Data],2,0)</f>
        <v>Daly City</v>
      </c>
      <c r="N3917" t="str">
        <f>VLOOKUP(D3917,[1]!Salespeople_Data[#Data],2,0)</f>
        <v>Roger Robertson</v>
      </c>
      <c r="O3917" t="str">
        <f>VLOOKUP(E3917,[1]!Customer_Data[#Data],2,0)</f>
        <v>Carlos Martinez</v>
      </c>
      <c r="P3917" s="15">
        <f t="shared" si="366"/>
        <v>5</v>
      </c>
      <c r="Q3917">
        <f t="shared" si="367"/>
        <v>12</v>
      </c>
      <c r="R3917">
        <f t="shared" si="368"/>
        <v>2020</v>
      </c>
    </row>
    <row r="3918" spans="1:18" x14ac:dyDescent="0.25">
      <c r="A3918" s="2" t="s">
        <v>4935</v>
      </c>
      <c r="B3918" s="2" t="s">
        <v>132</v>
      </c>
      <c r="C3918" s="2" t="s">
        <v>450</v>
      </c>
      <c r="D3918" s="2" t="s">
        <v>308</v>
      </c>
      <c r="E3918" s="2" t="s">
        <v>896</v>
      </c>
      <c r="F3918" s="3">
        <v>44169</v>
      </c>
      <c r="G3918" s="2">
        <v>1</v>
      </c>
      <c r="H3918" s="11">
        <f>VLOOKUP(B3918,[1]!Product_Data[#Data],4,0)</f>
        <v>2091</v>
      </c>
      <c r="I3918" s="11">
        <f>VLOOKUP(B3918,[1]!Product_Data[#Data],3,0)</f>
        <v>1485</v>
      </c>
      <c r="J3918" s="11">
        <f t="shared" si="369"/>
        <v>1485</v>
      </c>
      <c r="K3918" s="11">
        <f t="shared" si="370"/>
        <v>2091</v>
      </c>
      <c r="L3918" s="11">
        <f t="shared" si="371"/>
        <v>606</v>
      </c>
      <c r="M3918" t="str">
        <f>VLOOKUP(C3918,[1]!Location_Data[#Data],2,0)</f>
        <v>Simi Valley</v>
      </c>
      <c r="N3918" t="str">
        <f>VLOOKUP(D3918,[1]!Salespeople_Data[#Data],2,0)</f>
        <v>Fred Robertson</v>
      </c>
      <c r="O3918" t="str">
        <f>VLOOKUP(E3918,[1]!Customer_Data[#Data],2,0)</f>
        <v>Eric Bradley</v>
      </c>
      <c r="P3918" s="15">
        <f t="shared" si="366"/>
        <v>6</v>
      </c>
      <c r="Q3918">
        <f t="shared" si="367"/>
        <v>12</v>
      </c>
      <c r="R3918">
        <f t="shared" si="368"/>
        <v>2020</v>
      </c>
    </row>
    <row r="3919" spans="1:18" x14ac:dyDescent="0.25">
      <c r="A3919" s="4" t="s">
        <v>4936</v>
      </c>
      <c r="B3919" s="4" t="s">
        <v>289</v>
      </c>
      <c r="C3919" s="4" t="s">
        <v>149</v>
      </c>
      <c r="D3919" s="4" t="s">
        <v>80</v>
      </c>
      <c r="E3919" s="4" t="s">
        <v>615</v>
      </c>
      <c r="F3919" s="5">
        <v>44112</v>
      </c>
      <c r="G3919" s="4">
        <v>1</v>
      </c>
      <c r="H3919" s="11">
        <f>VLOOKUP(B3919,[1]!Product_Data[#Data],4,0)</f>
        <v>368</v>
      </c>
      <c r="I3919" s="11">
        <f>VLOOKUP(B3919,[1]!Product_Data[#Data],3,0)</f>
        <v>294</v>
      </c>
      <c r="J3919" s="11">
        <f t="shared" si="369"/>
        <v>294</v>
      </c>
      <c r="K3919" s="11">
        <f t="shared" si="370"/>
        <v>368</v>
      </c>
      <c r="L3919" s="11">
        <f t="shared" si="371"/>
        <v>74</v>
      </c>
      <c r="M3919" t="str">
        <f>VLOOKUP(C3919,[1]!Location_Data[#Data],2,0)</f>
        <v>Antioch</v>
      </c>
      <c r="N3919" t="str">
        <f>VLOOKUP(D3919,[1]!Salespeople_Data[#Data],2,0)</f>
        <v>Henry Nelson</v>
      </c>
      <c r="O3919" t="str">
        <f>VLOOKUP(E3919,[1]!Customer_Data[#Data],2,0)</f>
        <v>Timothy Lawrence</v>
      </c>
      <c r="P3919" s="15">
        <f t="shared" si="366"/>
        <v>5</v>
      </c>
      <c r="Q3919">
        <f t="shared" si="367"/>
        <v>10</v>
      </c>
      <c r="R3919">
        <f t="shared" si="368"/>
        <v>2020</v>
      </c>
    </row>
    <row r="3920" spans="1:18" x14ac:dyDescent="0.25">
      <c r="A3920" s="2" t="s">
        <v>4937</v>
      </c>
      <c r="B3920" s="2" t="s">
        <v>18</v>
      </c>
      <c r="C3920" s="2" t="s">
        <v>436</v>
      </c>
      <c r="D3920" s="2" t="s">
        <v>87</v>
      </c>
      <c r="E3920" s="2" t="s">
        <v>736</v>
      </c>
      <c r="F3920" s="3">
        <v>44002</v>
      </c>
      <c r="G3920" s="2">
        <v>3</v>
      </c>
      <c r="H3920" s="11">
        <f>VLOOKUP(B3920,[1]!Product_Data[#Data],4,0)</f>
        <v>880</v>
      </c>
      <c r="I3920" s="11">
        <f>VLOOKUP(B3920,[1]!Product_Data[#Data],3,0)</f>
        <v>634</v>
      </c>
      <c r="J3920" s="11">
        <f t="shared" si="369"/>
        <v>1902</v>
      </c>
      <c r="K3920" s="11">
        <f t="shared" si="370"/>
        <v>2640</v>
      </c>
      <c r="L3920" s="11">
        <f t="shared" si="371"/>
        <v>738</v>
      </c>
      <c r="M3920" t="str">
        <f>VLOOKUP(C3920,[1]!Location_Data[#Data],2,0)</f>
        <v>Jurupa Valley</v>
      </c>
      <c r="N3920" t="str">
        <f>VLOOKUP(D3920,[1]!Salespeople_Data[#Data],2,0)</f>
        <v>Martin Perry</v>
      </c>
      <c r="O3920" t="str">
        <f>VLOOKUP(E3920,[1]!Customer_Data[#Data],2,0)</f>
        <v>Aaron Carr</v>
      </c>
      <c r="P3920" s="15">
        <f t="shared" si="366"/>
        <v>7</v>
      </c>
      <c r="Q3920">
        <f t="shared" si="367"/>
        <v>6</v>
      </c>
      <c r="R3920">
        <f t="shared" si="368"/>
        <v>2020</v>
      </c>
    </row>
    <row r="3921" spans="1:18" x14ac:dyDescent="0.25">
      <c r="A3921" s="4" t="s">
        <v>4938</v>
      </c>
      <c r="B3921" s="4" t="s">
        <v>56</v>
      </c>
      <c r="C3921" s="4" t="s">
        <v>14</v>
      </c>
      <c r="D3921" s="4" t="s">
        <v>101</v>
      </c>
      <c r="E3921" s="4" t="s">
        <v>1767</v>
      </c>
      <c r="F3921" s="5">
        <v>44001</v>
      </c>
      <c r="G3921" s="4">
        <v>3</v>
      </c>
      <c r="H3921" s="11">
        <f>VLOOKUP(B3921,[1]!Product_Data[#Data],4,0)</f>
        <v>1848</v>
      </c>
      <c r="I3921" s="11">
        <f>VLOOKUP(B3921,[1]!Product_Data[#Data],3,0)</f>
        <v>1294</v>
      </c>
      <c r="J3921" s="11">
        <f t="shared" si="369"/>
        <v>3882</v>
      </c>
      <c r="K3921" s="11">
        <f t="shared" si="370"/>
        <v>5544</v>
      </c>
      <c r="L3921" s="11">
        <f t="shared" si="371"/>
        <v>1662</v>
      </c>
      <c r="M3921" t="str">
        <f>VLOOKUP(C3921,[1]!Location_Data[#Data],2,0)</f>
        <v>Santa Clarita</v>
      </c>
      <c r="N3921" t="str">
        <f>VLOOKUP(D3921,[1]!Salespeople_Data[#Data],2,0)</f>
        <v>Scott Clark</v>
      </c>
      <c r="O3921" t="str">
        <f>VLOOKUP(E3921,[1]!Customer_Data[#Data],2,0)</f>
        <v>Jeremy Gomez</v>
      </c>
      <c r="P3921" s="15">
        <f t="shared" si="366"/>
        <v>6</v>
      </c>
      <c r="Q3921">
        <f t="shared" si="367"/>
        <v>6</v>
      </c>
      <c r="R3921">
        <f t="shared" si="368"/>
        <v>2020</v>
      </c>
    </row>
    <row r="3922" spans="1:18" x14ac:dyDescent="0.25">
      <c r="A3922" s="2" t="s">
        <v>4939</v>
      </c>
      <c r="B3922" s="2" t="s">
        <v>305</v>
      </c>
      <c r="C3922" s="2" t="s">
        <v>34</v>
      </c>
      <c r="D3922" s="2" t="s">
        <v>178</v>
      </c>
      <c r="E3922" s="2" t="s">
        <v>2616</v>
      </c>
      <c r="F3922" s="3">
        <v>44103</v>
      </c>
      <c r="G3922" s="2">
        <v>1</v>
      </c>
      <c r="H3922" s="11">
        <f>VLOOKUP(B3922,[1]!Product_Data[#Data],4,0)</f>
        <v>504</v>
      </c>
      <c r="I3922" s="11">
        <f>VLOOKUP(B3922,[1]!Product_Data[#Data],3,0)</f>
        <v>408</v>
      </c>
      <c r="J3922" s="11">
        <f t="shared" si="369"/>
        <v>408</v>
      </c>
      <c r="K3922" s="11">
        <f t="shared" si="370"/>
        <v>504</v>
      </c>
      <c r="L3922" s="11">
        <f t="shared" si="371"/>
        <v>96</v>
      </c>
      <c r="M3922" t="str">
        <f>VLOOKUP(C3922,[1]!Location_Data[#Data],2,0)</f>
        <v>Inglewood</v>
      </c>
      <c r="N3922" t="str">
        <f>VLOOKUP(D3922,[1]!Salespeople_Data[#Data],2,0)</f>
        <v>Joshua Taylor</v>
      </c>
      <c r="O3922" t="str">
        <f>VLOOKUP(E3922,[1]!Customer_Data[#Data],2,0)</f>
        <v>James Armstrong</v>
      </c>
      <c r="P3922" s="15">
        <f t="shared" si="366"/>
        <v>3</v>
      </c>
      <c r="Q3922">
        <f t="shared" si="367"/>
        <v>9</v>
      </c>
      <c r="R3922">
        <f t="shared" si="368"/>
        <v>2020</v>
      </c>
    </row>
    <row r="3923" spans="1:18" x14ac:dyDescent="0.25">
      <c r="A3923" s="4" t="s">
        <v>4940</v>
      </c>
      <c r="B3923" s="4" t="s">
        <v>245</v>
      </c>
      <c r="C3923" s="4" t="s">
        <v>169</v>
      </c>
      <c r="D3923" s="4" t="s">
        <v>269</v>
      </c>
      <c r="E3923" s="4" t="s">
        <v>1737</v>
      </c>
      <c r="F3923" s="5">
        <v>43985</v>
      </c>
      <c r="G3923" s="4">
        <v>2</v>
      </c>
      <c r="H3923" s="11">
        <f>VLOOKUP(B3923,[1]!Product_Data[#Data],4,0)</f>
        <v>818</v>
      </c>
      <c r="I3923" s="11">
        <f>VLOOKUP(B3923,[1]!Product_Data[#Data],3,0)</f>
        <v>450</v>
      </c>
      <c r="J3923" s="11">
        <f t="shared" si="369"/>
        <v>900</v>
      </c>
      <c r="K3923" s="11">
        <f t="shared" si="370"/>
        <v>1636</v>
      </c>
      <c r="L3923" s="11">
        <f t="shared" si="371"/>
        <v>736</v>
      </c>
      <c r="M3923" t="str">
        <f>VLOOKUP(C3923,[1]!Location_Data[#Data],2,0)</f>
        <v>Vista</v>
      </c>
      <c r="N3923" t="str">
        <f>VLOOKUP(D3923,[1]!Salespeople_Data[#Data],2,0)</f>
        <v>Kevin Butler</v>
      </c>
      <c r="O3923" t="str">
        <f>VLOOKUP(E3923,[1]!Customer_Data[#Data],2,0)</f>
        <v>Bobby Burton</v>
      </c>
      <c r="P3923" s="15">
        <f t="shared" si="366"/>
        <v>4</v>
      </c>
      <c r="Q3923">
        <f t="shared" si="367"/>
        <v>6</v>
      </c>
      <c r="R3923">
        <f t="shared" si="368"/>
        <v>2020</v>
      </c>
    </row>
    <row r="3924" spans="1:18" x14ac:dyDescent="0.25">
      <c r="A3924" s="2" t="s">
        <v>4941</v>
      </c>
      <c r="B3924" s="2" t="s">
        <v>330</v>
      </c>
      <c r="C3924" s="2" t="s">
        <v>62</v>
      </c>
      <c r="D3924" s="2" t="s">
        <v>146</v>
      </c>
      <c r="E3924" s="2" t="s">
        <v>827</v>
      </c>
      <c r="F3924" s="3">
        <v>43926</v>
      </c>
      <c r="G3924" s="2">
        <v>1</v>
      </c>
      <c r="H3924" s="11">
        <f>VLOOKUP(B3924,[1]!Product_Data[#Data],4,0)</f>
        <v>1635</v>
      </c>
      <c r="I3924" s="11">
        <f>VLOOKUP(B3924,[1]!Product_Data[#Data],3,0)</f>
        <v>1046</v>
      </c>
      <c r="J3924" s="11">
        <f t="shared" si="369"/>
        <v>1046</v>
      </c>
      <c r="K3924" s="11">
        <f t="shared" si="370"/>
        <v>1635</v>
      </c>
      <c r="L3924" s="11">
        <f t="shared" si="371"/>
        <v>589</v>
      </c>
      <c r="M3924" t="str">
        <f>VLOOKUP(C3924,[1]!Location_Data[#Data],2,0)</f>
        <v>Fairfield</v>
      </c>
      <c r="N3924" t="str">
        <f>VLOOKUP(D3924,[1]!Salespeople_Data[#Data],2,0)</f>
        <v>Carl Elliott</v>
      </c>
      <c r="O3924" t="str">
        <f>VLOOKUP(E3924,[1]!Customer_Data[#Data],2,0)</f>
        <v>Philip Foster</v>
      </c>
      <c r="P3924" s="15">
        <f t="shared" si="366"/>
        <v>1</v>
      </c>
      <c r="Q3924">
        <f t="shared" si="367"/>
        <v>4</v>
      </c>
      <c r="R3924">
        <f t="shared" si="368"/>
        <v>2020</v>
      </c>
    </row>
    <row r="3925" spans="1:18" x14ac:dyDescent="0.25">
      <c r="A3925" s="4" t="s">
        <v>4942</v>
      </c>
      <c r="B3925" s="4" t="s">
        <v>560</v>
      </c>
      <c r="C3925" s="4" t="s">
        <v>242</v>
      </c>
      <c r="D3925" s="4" t="s">
        <v>308</v>
      </c>
      <c r="E3925" s="4" t="s">
        <v>2817</v>
      </c>
      <c r="F3925" s="5">
        <v>43914</v>
      </c>
      <c r="G3925" s="4">
        <v>1</v>
      </c>
      <c r="H3925" s="11">
        <f>VLOOKUP(B3925,[1]!Product_Data[#Data],4,0)</f>
        <v>1809</v>
      </c>
      <c r="I3925" s="11">
        <f>VLOOKUP(B3925,[1]!Product_Data[#Data],3,0)</f>
        <v>1067</v>
      </c>
      <c r="J3925" s="11">
        <f t="shared" si="369"/>
        <v>1067</v>
      </c>
      <c r="K3925" s="11">
        <f t="shared" si="370"/>
        <v>1809</v>
      </c>
      <c r="L3925" s="11">
        <f t="shared" si="371"/>
        <v>742</v>
      </c>
      <c r="M3925" t="str">
        <f>VLOOKUP(C3925,[1]!Location_Data[#Data],2,0)</f>
        <v>Downey</v>
      </c>
      <c r="N3925" t="str">
        <f>VLOOKUP(D3925,[1]!Salespeople_Data[#Data],2,0)</f>
        <v>Fred Robertson</v>
      </c>
      <c r="O3925" t="str">
        <f>VLOOKUP(E3925,[1]!Customer_Data[#Data],2,0)</f>
        <v>Raymond Spencer</v>
      </c>
      <c r="P3925" s="15">
        <f t="shared" si="366"/>
        <v>3</v>
      </c>
      <c r="Q3925">
        <f t="shared" si="367"/>
        <v>3</v>
      </c>
      <c r="R3925">
        <f t="shared" si="368"/>
        <v>2020</v>
      </c>
    </row>
    <row r="3926" spans="1:18" x14ac:dyDescent="0.25">
      <c r="A3926" s="2" t="s">
        <v>4943</v>
      </c>
      <c r="B3926" s="2" t="s">
        <v>129</v>
      </c>
      <c r="C3926" s="2" t="s">
        <v>512</v>
      </c>
      <c r="D3926" s="2" t="s">
        <v>111</v>
      </c>
      <c r="E3926" s="2" t="s">
        <v>1002</v>
      </c>
      <c r="F3926" s="3">
        <v>43943</v>
      </c>
      <c r="G3926" s="2">
        <v>1</v>
      </c>
      <c r="H3926" s="11">
        <f>VLOOKUP(B3926,[1]!Product_Data[#Data],4,0)</f>
        <v>127</v>
      </c>
      <c r="I3926" s="11">
        <f>VLOOKUP(B3926,[1]!Product_Data[#Data],3,0)</f>
        <v>79</v>
      </c>
      <c r="J3926" s="11">
        <f t="shared" si="369"/>
        <v>79</v>
      </c>
      <c r="K3926" s="11">
        <f t="shared" si="370"/>
        <v>127</v>
      </c>
      <c r="L3926" s="11">
        <f t="shared" si="371"/>
        <v>48</v>
      </c>
      <c r="M3926" t="str">
        <f>VLOOKUP(C3926,[1]!Location_Data[#Data],2,0)</f>
        <v>Long Beach</v>
      </c>
      <c r="N3926" t="str">
        <f>VLOOKUP(D3926,[1]!Salespeople_Data[#Data],2,0)</f>
        <v>Ryan Welch</v>
      </c>
      <c r="O3926" t="str">
        <f>VLOOKUP(E3926,[1]!Customer_Data[#Data],2,0)</f>
        <v>Albert Cunningham</v>
      </c>
      <c r="P3926" s="15">
        <f t="shared" si="366"/>
        <v>4</v>
      </c>
      <c r="Q3926">
        <f t="shared" si="367"/>
        <v>4</v>
      </c>
      <c r="R3926">
        <f t="shared" si="368"/>
        <v>2020</v>
      </c>
    </row>
    <row r="3927" spans="1:18" x14ac:dyDescent="0.25">
      <c r="A3927" s="4" t="s">
        <v>4944</v>
      </c>
      <c r="B3927" s="4" t="s">
        <v>440</v>
      </c>
      <c r="C3927" s="4" t="s">
        <v>29</v>
      </c>
      <c r="D3927" s="4" t="s">
        <v>250</v>
      </c>
      <c r="E3927" s="4" t="s">
        <v>2189</v>
      </c>
      <c r="F3927" s="5">
        <v>44003</v>
      </c>
      <c r="G3927" s="4">
        <v>1</v>
      </c>
      <c r="H3927" s="11">
        <f>VLOOKUP(B3927,[1]!Product_Data[#Data],4,0)</f>
        <v>800</v>
      </c>
      <c r="I3927" s="11">
        <f>VLOOKUP(B3927,[1]!Product_Data[#Data],3,0)</f>
        <v>536</v>
      </c>
      <c r="J3927" s="11">
        <f t="shared" si="369"/>
        <v>536</v>
      </c>
      <c r="K3927" s="11">
        <f t="shared" si="370"/>
        <v>800</v>
      </c>
      <c r="L3927" s="11">
        <f t="shared" si="371"/>
        <v>264</v>
      </c>
      <c r="M3927" t="str">
        <f>VLOOKUP(C3927,[1]!Location_Data[#Data],2,0)</f>
        <v>Santa Ana</v>
      </c>
      <c r="N3927" t="str">
        <f>VLOOKUP(D3927,[1]!Salespeople_Data[#Data],2,0)</f>
        <v>Martin Carr</v>
      </c>
      <c r="O3927" t="str">
        <f>VLOOKUP(E3927,[1]!Customer_Data[#Data],2,0)</f>
        <v>Steve Hunt</v>
      </c>
      <c r="P3927" s="15">
        <f t="shared" si="366"/>
        <v>1</v>
      </c>
      <c r="Q3927">
        <f t="shared" si="367"/>
        <v>6</v>
      </c>
      <c r="R3927">
        <f t="shared" si="368"/>
        <v>2020</v>
      </c>
    </row>
    <row r="3928" spans="1:18" x14ac:dyDescent="0.25">
      <c r="A3928" s="2" t="s">
        <v>4945</v>
      </c>
      <c r="B3928" s="2" t="s">
        <v>668</v>
      </c>
      <c r="C3928" s="2" t="s">
        <v>450</v>
      </c>
      <c r="D3928" s="2" t="s">
        <v>136</v>
      </c>
      <c r="E3928" s="2" t="s">
        <v>508</v>
      </c>
      <c r="F3928" s="3">
        <v>44140</v>
      </c>
      <c r="G3928" s="2">
        <v>1</v>
      </c>
      <c r="H3928" s="11">
        <f>VLOOKUP(B3928,[1]!Product_Data[#Data],4,0)</f>
        <v>181</v>
      </c>
      <c r="I3928" s="11">
        <f>VLOOKUP(B3928,[1]!Product_Data[#Data],3,0)</f>
        <v>130</v>
      </c>
      <c r="J3928" s="11">
        <f t="shared" si="369"/>
        <v>130</v>
      </c>
      <c r="K3928" s="11">
        <f t="shared" si="370"/>
        <v>181</v>
      </c>
      <c r="L3928" s="11">
        <f t="shared" si="371"/>
        <v>51</v>
      </c>
      <c r="M3928" t="str">
        <f>VLOOKUP(C3928,[1]!Location_Data[#Data],2,0)</f>
        <v>Simi Valley</v>
      </c>
      <c r="N3928" t="str">
        <f>VLOOKUP(D3928,[1]!Salespeople_Data[#Data],2,0)</f>
        <v>Clarence Fox</v>
      </c>
      <c r="O3928" t="str">
        <f>VLOOKUP(E3928,[1]!Customer_Data[#Data],2,0)</f>
        <v>Gregory Welch</v>
      </c>
      <c r="P3928" s="15">
        <f t="shared" si="366"/>
        <v>5</v>
      </c>
      <c r="Q3928">
        <f t="shared" si="367"/>
        <v>11</v>
      </c>
      <c r="R3928">
        <f t="shared" si="368"/>
        <v>2020</v>
      </c>
    </row>
    <row r="3929" spans="1:18" x14ac:dyDescent="0.25">
      <c r="A3929" s="4" t="s">
        <v>4946</v>
      </c>
      <c r="B3929" s="4" t="s">
        <v>464</v>
      </c>
      <c r="C3929" s="4" t="s">
        <v>135</v>
      </c>
      <c r="D3929" s="4" t="s">
        <v>40</v>
      </c>
      <c r="E3929" s="4" t="s">
        <v>1079</v>
      </c>
      <c r="F3929" s="5">
        <v>44151</v>
      </c>
      <c r="G3929" s="4">
        <v>1</v>
      </c>
      <c r="H3929" s="11">
        <f>VLOOKUP(B3929,[1]!Product_Data[#Data],4,0)</f>
        <v>1566</v>
      </c>
      <c r="I3929" s="11">
        <f>VLOOKUP(B3929,[1]!Product_Data[#Data],3,0)</f>
        <v>1190</v>
      </c>
      <c r="J3929" s="11">
        <f t="shared" si="369"/>
        <v>1190</v>
      </c>
      <c r="K3929" s="11">
        <f t="shared" si="370"/>
        <v>1566</v>
      </c>
      <c r="L3929" s="11">
        <f t="shared" si="371"/>
        <v>376</v>
      </c>
      <c r="M3929" t="str">
        <f>VLOOKUP(C3929,[1]!Location_Data[#Data],2,0)</f>
        <v>Oxnard</v>
      </c>
      <c r="N3929" t="str">
        <f>VLOOKUP(D3929,[1]!Salespeople_Data[#Data],2,0)</f>
        <v>Brian Hansen</v>
      </c>
      <c r="O3929" t="str">
        <f>VLOOKUP(E3929,[1]!Customer_Data[#Data],2,0)</f>
        <v>Donald Reynolds</v>
      </c>
      <c r="P3929" s="15">
        <f t="shared" si="366"/>
        <v>2</v>
      </c>
      <c r="Q3929">
        <f t="shared" si="367"/>
        <v>11</v>
      </c>
      <c r="R3929">
        <f t="shared" si="368"/>
        <v>2020</v>
      </c>
    </row>
    <row r="3930" spans="1:18" x14ac:dyDescent="0.25">
      <c r="A3930" s="2" t="s">
        <v>4947</v>
      </c>
      <c r="B3930" s="2" t="s">
        <v>440</v>
      </c>
      <c r="C3930" s="2" t="s">
        <v>458</v>
      </c>
      <c r="D3930" s="2" t="s">
        <v>30</v>
      </c>
      <c r="E3930" s="2" t="s">
        <v>4603</v>
      </c>
      <c r="F3930" s="3">
        <v>44157</v>
      </c>
      <c r="G3930" s="2">
        <v>1</v>
      </c>
      <c r="H3930" s="11">
        <f>VLOOKUP(B3930,[1]!Product_Data[#Data],4,0)</f>
        <v>800</v>
      </c>
      <c r="I3930" s="11">
        <f>VLOOKUP(B3930,[1]!Product_Data[#Data],3,0)</f>
        <v>536</v>
      </c>
      <c r="J3930" s="11">
        <f t="shared" si="369"/>
        <v>536</v>
      </c>
      <c r="K3930" s="11">
        <f t="shared" si="370"/>
        <v>800</v>
      </c>
      <c r="L3930" s="11">
        <f t="shared" si="371"/>
        <v>264</v>
      </c>
      <c r="M3930" t="str">
        <f>VLOOKUP(C3930,[1]!Location_Data[#Data],2,0)</f>
        <v>Fontana</v>
      </c>
      <c r="N3930" t="str">
        <f>VLOOKUP(D3930,[1]!Salespeople_Data[#Data],2,0)</f>
        <v>Carl Hall</v>
      </c>
      <c r="O3930" t="str">
        <f>VLOOKUP(E3930,[1]!Customer_Data[#Data],2,0)</f>
        <v>Shawn Stephens</v>
      </c>
      <c r="P3930" s="15">
        <f t="shared" si="366"/>
        <v>1</v>
      </c>
      <c r="Q3930">
        <f t="shared" si="367"/>
        <v>11</v>
      </c>
      <c r="R3930">
        <f t="shared" si="368"/>
        <v>2020</v>
      </c>
    </row>
    <row r="3931" spans="1:18" x14ac:dyDescent="0.25">
      <c r="A3931" s="4" t="s">
        <v>4948</v>
      </c>
      <c r="B3931" s="4" t="s">
        <v>104</v>
      </c>
      <c r="C3931" s="4" t="s">
        <v>195</v>
      </c>
      <c r="D3931" s="4" t="s">
        <v>10</v>
      </c>
      <c r="E3931" s="4" t="s">
        <v>779</v>
      </c>
      <c r="F3931" s="5">
        <v>43900</v>
      </c>
      <c r="G3931" s="4">
        <v>1</v>
      </c>
      <c r="H3931" s="11">
        <f>VLOOKUP(B3931,[1]!Product_Data[#Data],4,0)</f>
        <v>1671</v>
      </c>
      <c r="I3931" s="11">
        <f>VLOOKUP(B3931,[1]!Product_Data[#Data],3,0)</f>
        <v>1220</v>
      </c>
      <c r="J3931" s="11">
        <f t="shared" si="369"/>
        <v>1220</v>
      </c>
      <c r="K3931" s="11">
        <f t="shared" si="370"/>
        <v>1671</v>
      </c>
      <c r="L3931" s="11">
        <f t="shared" si="371"/>
        <v>451</v>
      </c>
      <c r="M3931" t="str">
        <f>VLOOKUP(C3931,[1]!Location_Data[#Data],2,0)</f>
        <v>Pomona</v>
      </c>
      <c r="N3931" t="str">
        <f>VLOOKUP(D3931,[1]!Salespeople_Data[#Data],2,0)</f>
        <v>Justin Lynch</v>
      </c>
      <c r="O3931" t="str">
        <f>VLOOKUP(E3931,[1]!Customer_Data[#Data],2,0)</f>
        <v>Matthew Walker</v>
      </c>
      <c r="P3931" s="15">
        <f t="shared" si="366"/>
        <v>3</v>
      </c>
      <c r="Q3931">
        <f t="shared" si="367"/>
        <v>3</v>
      </c>
      <c r="R3931">
        <f t="shared" si="368"/>
        <v>2020</v>
      </c>
    </row>
    <row r="3932" spans="1:18" x14ac:dyDescent="0.25">
      <c r="A3932" s="2" t="s">
        <v>4949</v>
      </c>
      <c r="B3932" s="2" t="s">
        <v>367</v>
      </c>
      <c r="C3932" s="2" t="s">
        <v>242</v>
      </c>
      <c r="D3932" s="2" t="s">
        <v>35</v>
      </c>
      <c r="E3932" s="2" t="s">
        <v>1745</v>
      </c>
      <c r="F3932" s="3">
        <v>43969</v>
      </c>
      <c r="G3932" s="2">
        <v>3</v>
      </c>
      <c r="H3932" s="11">
        <f>VLOOKUP(B3932,[1]!Product_Data[#Data],4,0)</f>
        <v>530</v>
      </c>
      <c r="I3932" s="11">
        <f>VLOOKUP(B3932,[1]!Product_Data[#Data],3,0)</f>
        <v>424</v>
      </c>
      <c r="J3932" s="11">
        <f t="shared" si="369"/>
        <v>1272</v>
      </c>
      <c r="K3932" s="11">
        <f t="shared" si="370"/>
        <v>1590</v>
      </c>
      <c r="L3932" s="11">
        <f t="shared" si="371"/>
        <v>318</v>
      </c>
      <c r="M3932" t="str">
        <f>VLOOKUP(C3932,[1]!Location_Data[#Data],2,0)</f>
        <v>Downey</v>
      </c>
      <c r="N3932" t="str">
        <f>VLOOKUP(D3932,[1]!Salespeople_Data[#Data],2,0)</f>
        <v>Charles Harper</v>
      </c>
      <c r="O3932" t="str">
        <f>VLOOKUP(E3932,[1]!Customer_Data[#Data],2,0)</f>
        <v>Eugene Scott</v>
      </c>
      <c r="P3932" s="15">
        <f t="shared" si="366"/>
        <v>2</v>
      </c>
      <c r="Q3932">
        <f t="shared" si="367"/>
        <v>5</v>
      </c>
      <c r="R3932">
        <f t="shared" si="368"/>
        <v>2020</v>
      </c>
    </row>
    <row r="3933" spans="1:18" x14ac:dyDescent="0.25">
      <c r="A3933" s="4" t="s">
        <v>4950</v>
      </c>
      <c r="B3933" s="4" t="s">
        <v>464</v>
      </c>
      <c r="C3933" s="4" t="s">
        <v>643</v>
      </c>
      <c r="D3933" s="4" t="s">
        <v>53</v>
      </c>
      <c r="E3933" s="4" t="s">
        <v>838</v>
      </c>
      <c r="F3933" s="5">
        <v>43905</v>
      </c>
      <c r="G3933" s="4">
        <v>3</v>
      </c>
      <c r="H3933" s="11">
        <f>VLOOKUP(B3933,[1]!Product_Data[#Data],4,0)</f>
        <v>1566</v>
      </c>
      <c r="I3933" s="11">
        <f>VLOOKUP(B3933,[1]!Product_Data[#Data],3,0)</f>
        <v>1190</v>
      </c>
      <c r="J3933" s="11">
        <f t="shared" si="369"/>
        <v>3570</v>
      </c>
      <c r="K3933" s="11">
        <f t="shared" si="370"/>
        <v>4698</v>
      </c>
      <c r="L3933" s="11">
        <f t="shared" si="371"/>
        <v>1128</v>
      </c>
      <c r="M3933" t="str">
        <f>VLOOKUP(C3933,[1]!Location_Data[#Data],2,0)</f>
        <v>Hayward</v>
      </c>
      <c r="N3933" t="str">
        <f>VLOOKUP(D3933,[1]!Salespeople_Data[#Data],2,0)</f>
        <v>Scott Mason</v>
      </c>
      <c r="O3933" t="str">
        <f>VLOOKUP(E3933,[1]!Customer_Data[#Data],2,0)</f>
        <v>Matthew Duncan</v>
      </c>
      <c r="P3933" s="15">
        <f t="shared" si="366"/>
        <v>1</v>
      </c>
      <c r="Q3933">
        <f t="shared" si="367"/>
        <v>3</v>
      </c>
      <c r="R3933">
        <f t="shared" si="368"/>
        <v>2020</v>
      </c>
    </row>
    <row r="3934" spans="1:18" x14ac:dyDescent="0.25">
      <c r="A3934" s="2" t="s">
        <v>4951</v>
      </c>
      <c r="B3934" s="2" t="s">
        <v>155</v>
      </c>
      <c r="C3934" s="2" t="s">
        <v>242</v>
      </c>
      <c r="D3934" s="2" t="s">
        <v>250</v>
      </c>
      <c r="E3934" s="2" t="s">
        <v>558</v>
      </c>
      <c r="F3934" s="3">
        <v>43876</v>
      </c>
      <c r="G3934" s="2">
        <v>1</v>
      </c>
      <c r="H3934" s="11">
        <f>VLOOKUP(B3934,[1]!Product_Data[#Data],4,0)</f>
        <v>1353</v>
      </c>
      <c r="I3934" s="11">
        <f>VLOOKUP(B3934,[1]!Product_Data[#Data],3,0)</f>
        <v>947</v>
      </c>
      <c r="J3934" s="11">
        <f t="shared" si="369"/>
        <v>947</v>
      </c>
      <c r="K3934" s="11">
        <f t="shared" si="370"/>
        <v>1353</v>
      </c>
      <c r="L3934" s="11">
        <f t="shared" si="371"/>
        <v>406</v>
      </c>
      <c r="M3934" t="str">
        <f>VLOOKUP(C3934,[1]!Location_Data[#Data],2,0)</f>
        <v>Downey</v>
      </c>
      <c r="N3934" t="str">
        <f>VLOOKUP(D3934,[1]!Salespeople_Data[#Data],2,0)</f>
        <v>Martin Carr</v>
      </c>
      <c r="O3934" t="str">
        <f>VLOOKUP(E3934,[1]!Customer_Data[#Data],2,0)</f>
        <v>Clarence Greene</v>
      </c>
      <c r="P3934" s="15">
        <f t="shared" si="366"/>
        <v>7</v>
      </c>
      <c r="Q3934">
        <f t="shared" si="367"/>
        <v>2</v>
      </c>
      <c r="R3934">
        <f t="shared" si="368"/>
        <v>2020</v>
      </c>
    </row>
    <row r="3935" spans="1:18" x14ac:dyDescent="0.25">
      <c r="A3935" s="4" t="s">
        <v>4952</v>
      </c>
      <c r="B3935" s="4" t="s">
        <v>210</v>
      </c>
      <c r="C3935" s="4" t="s">
        <v>349</v>
      </c>
      <c r="D3935" s="4" t="s">
        <v>159</v>
      </c>
      <c r="E3935" s="4" t="s">
        <v>640</v>
      </c>
      <c r="F3935" s="5">
        <v>44004</v>
      </c>
      <c r="G3935" s="4">
        <v>3</v>
      </c>
      <c r="H3935" s="11">
        <f>VLOOKUP(B3935,[1]!Product_Data[#Data],4,0)</f>
        <v>458</v>
      </c>
      <c r="I3935" s="11">
        <f>VLOOKUP(B3935,[1]!Product_Data[#Data],3,0)</f>
        <v>376</v>
      </c>
      <c r="J3935" s="11">
        <f t="shared" si="369"/>
        <v>1128</v>
      </c>
      <c r="K3935" s="11">
        <f t="shared" si="370"/>
        <v>1374</v>
      </c>
      <c r="L3935" s="11">
        <f t="shared" si="371"/>
        <v>246</v>
      </c>
      <c r="M3935" t="str">
        <f>VLOOKUP(C3935,[1]!Location_Data[#Data],2,0)</f>
        <v>Santa Clara</v>
      </c>
      <c r="N3935" t="str">
        <f>VLOOKUP(D3935,[1]!Salespeople_Data[#Data],2,0)</f>
        <v>Bobby Russell</v>
      </c>
      <c r="O3935" t="str">
        <f>VLOOKUP(E3935,[1]!Customer_Data[#Data],2,0)</f>
        <v>Johnny Ramos</v>
      </c>
      <c r="P3935" s="15">
        <f t="shared" si="366"/>
        <v>2</v>
      </c>
      <c r="Q3935">
        <f t="shared" si="367"/>
        <v>6</v>
      </c>
      <c r="R3935">
        <f t="shared" si="368"/>
        <v>2020</v>
      </c>
    </row>
    <row r="3936" spans="1:18" x14ac:dyDescent="0.25">
      <c r="A3936" s="2" t="s">
        <v>4953</v>
      </c>
      <c r="B3936" s="2" t="s">
        <v>263</v>
      </c>
      <c r="C3936" s="2" t="s">
        <v>44</v>
      </c>
      <c r="D3936" s="2" t="s">
        <v>111</v>
      </c>
      <c r="E3936" s="2" t="s">
        <v>1427</v>
      </c>
      <c r="F3936" s="3">
        <v>44093</v>
      </c>
      <c r="G3936" s="2">
        <v>1</v>
      </c>
      <c r="H3936" s="11">
        <f>VLOOKUP(B3936,[1]!Product_Data[#Data],4,0)</f>
        <v>378</v>
      </c>
      <c r="I3936" s="11">
        <f>VLOOKUP(B3936,[1]!Product_Data[#Data],3,0)</f>
        <v>291</v>
      </c>
      <c r="J3936" s="11">
        <f t="shared" si="369"/>
        <v>291</v>
      </c>
      <c r="K3936" s="11">
        <f t="shared" si="370"/>
        <v>378</v>
      </c>
      <c r="L3936" s="11">
        <f t="shared" si="371"/>
        <v>87</v>
      </c>
      <c r="M3936" t="str">
        <f>VLOOKUP(C3936,[1]!Location_Data[#Data],2,0)</f>
        <v>Moreno Valley</v>
      </c>
      <c r="N3936" t="str">
        <f>VLOOKUP(D3936,[1]!Salespeople_Data[#Data],2,0)</f>
        <v>Ryan Welch</v>
      </c>
      <c r="O3936" t="str">
        <f>VLOOKUP(E3936,[1]!Customer_Data[#Data],2,0)</f>
        <v>Roy Rice</v>
      </c>
      <c r="P3936" s="15">
        <f t="shared" si="366"/>
        <v>7</v>
      </c>
      <c r="Q3936">
        <f t="shared" si="367"/>
        <v>9</v>
      </c>
      <c r="R3936">
        <f t="shared" si="368"/>
        <v>2020</v>
      </c>
    </row>
    <row r="3937" spans="1:18" x14ac:dyDescent="0.25">
      <c r="A3937" s="4" t="s">
        <v>4954</v>
      </c>
      <c r="B3937" s="4" t="s">
        <v>13</v>
      </c>
      <c r="C3937" s="4" t="s">
        <v>149</v>
      </c>
      <c r="D3937" s="4" t="s">
        <v>30</v>
      </c>
      <c r="E3937" s="4" t="s">
        <v>2239</v>
      </c>
      <c r="F3937" s="5">
        <v>44011</v>
      </c>
      <c r="G3937" s="4">
        <v>3</v>
      </c>
      <c r="H3937" s="11">
        <f>VLOOKUP(B3937,[1]!Product_Data[#Data],4,0)</f>
        <v>1022</v>
      </c>
      <c r="I3937" s="11">
        <f>VLOOKUP(B3937,[1]!Product_Data[#Data],3,0)</f>
        <v>818</v>
      </c>
      <c r="J3937" s="11">
        <f t="shared" si="369"/>
        <v>2454</v>
      </c>
      <c r="K3937" s="11">
        <f t="shared" si="370"/>
        <v>3066</v>
      </c>
      <c r="L3937" s="11">
        <f t="shared" si="371"/>
        <v>612</v>
      </c>
      <c r="M3937" t="str">
        <f>VLOOKUP(C3937,[1]!Location_Data[#Data],2,0)</f>
        <v>Antioch</v>
      </c>
      <c r="N3937" t="str">
        <f>VLOOKUP(D3937,[1]!Salespeople_Data[#Data],2,0)</f>
        <v>Carl Hall</v>
      </c>
      <c r="O3937" t="str">
        <f>VLOOKUP(E3937,[1]!Customer_Data[#Data],2,0)</f>
        <v>Jonathan Bowman</v>
      </c>
      <c r="P3937" s="15">
        <f t="shared" si="366"/>
        <v>2</v>
      </c>
      <c r="Q3937">
        <f t="shared" si="367"/>
        <v>6</v>
      </c>
      <c r="R3937">
        <f t="shared" si="368"/>
        <v>2020</v>
      </c>
    </row>
    <row r="3938" spans="1:18" x14ac:dyDescent="0.25">
      <c r="A3938" s="2" t="s">
        <v>4955</v>
      </c>
      <c r="B3938" s="2" t="s">
        <v>194</v>
      </c>
      <c r="C3938" s="2" t="s">
        <v>57</v>
      </c>
      <c r="D3938" s="2" t="s">
        <v>35</v>
      </c>
      <c r="E3938" s="2" t="s">
        <v>905</v>
      </c>
      <c r="F3938" s="3">
        <v>43847</v>
      </c>
      <c r="G3938" s="2">
        <v>4</v>
      </c>
      <c r="H3938" s="11">
        <f>VLOOKUP(B3938,[1]!Product_Data[#Data],4,0)</f>
        <v>1278</v>
      </c>
      <c r="I3938" s="11">
        <f>VLOOKUP(B3938,[1]!Product_Data[#Data],3,0)</f>
        <v>665</v>
      </c>
      <c r="J3938" s="11">
        <f t="shared" si="369"/>
        <v>2660</v>
      </c>
      <c r="K3938" s="11">
        <f t="shared" si="370"/>
        <v>5112</v>
      </c>
      <c r="L3938" s="11">
        <f t="shared" si="371"/>
        <v>2452</v>
      </c>
      <c r="M3938" t="str">
        <f>VLOOKUP(C3938,[1]!Location_Data[#Data],2,0)</f>
        <v>Thousand Oaks</v>
      </c>
      <c r="N3938" t="str">
        <f>VLOOKUP(D3938,[1]!Salespeople_Data[#Data],2,0)</f>
        <v>Charles Harper</v>
      </c>
      <c r="O3938" t="str">
        <f>VLOOKUP(E3938,[1]!Customer_Data[#Data],2,0)</f>
        <v>Clarence Warren</v>
      </c>
      <c r="P3938" s="15">
        <f t="shared" si="366"/>
        <v>6</v>
      </c>
      <c r="Q3938">
        <f t="shared" si="367"/>
        <v>1</v>
      </c>
      <c r="R3938">
        <f t="shared" si="368"/>
        <v>2020</v>
      </c>
    </row>
    <row r="3939" spans="1:18" x14ac:dyDescent="0.25">
      <c r="A3939" s="4" t="s">
        <v>4956</v>
      </c>
      <c r="B3939" s="4" t="s">
        <v>223</v>
      </c>
      <c r="C3939" s="4" t="s">
        <v>215</v>
      </c>
      <c r="D3939" s="4" t="s">
        <v>356</v>
      </c>
      <c r="E3939" s="4" t="s">
        <v>878</v>
      </c>
      <c r="F3939" s="5">
        <v>43850</v>
      </c>
      <c r="G3939" s="4">
        <v>2</v>
      </c>
      <c r="H3939" s="11">
        <f>VLOOKUP(B3939,[1]!Product_Data[#Data],4,0)</f>
        <v>799</v>
      </c>
      <c r="I3939" s="11">
        <f>VLOOKUP(B3939,[1]!Product_Data[#Data],3,0)</f>
        <v>455</v>
      </c>
      <c r="J3939" s="11">
        <f t="shared" si="369"/>
        <v>910</v>
      </c>
      <c r="K3939" s="11">
        <f t="shared" si="370"/>
        <v>1598</v>
      </c>
      <c r="L3939" s="11">
        <f t="shared" si="371"/>
        <v>688</v>
      </c>
      <c r="M3939" t="str">
        <f>VLOOKUP(C3939,[1]!Location_Data[#Data],2,0)</f>
        <v>El Cajon</v>
      </c>
      <c r="N3939" t="str">
        <f>VLOOKUP(D3939,[1]!Salespeople_Data[#Data],2,0)</f>
        <v>Jimmy Young</v>
      </c>
      <c r="O3939" t="str">
        <f>VLOOKUP(E3939,[1]!Customer_Data[#Data],2,0)</f>
        <v>Thomas Gray</v>
      </c>
      <c r="P3939" s="15">
        <f t="shared" si="366"/>
        <v>2</v>
      </c>
      <c r="Q3939">
        <f t="shared" si="367"/>
        <v>1</v>
      </c>
      <c r="R3939">
        <f t="shared" si="368"/>
        <v>2020</v>
      </c>
    </row>
    <row r="3940" spans="1:18" x14ac:dyDescent="0.25">
      <c r="A3940" s="2" t="s">
        <v>4957</v>
      </c>
      <c r="B3940" s="2" t="s">
        <v>367</v>
      </c>
      <c r="C3940" s="2" t="s">
        <v>458</v>
      </c>
      <c r="D3940" s="2" t="s">
        <v>49</v>
      </c>
      <c r="E3940" s="2" t="s">
        <v>963</v>
      </c>
      <c r="F3940" s="3">
        <v>44128</v>
      </c>
      <c r="G3940" s="2">
        <v>4</v>
      </c>
      <c r="H3940" s="11">
        <f>VLOOKUP(B3940,[1]!Product_Data[#Data],4,0)</f>
        <v>530</v>
      </c>
      <c r="I3940" s="11">
        <f>VLOOKUP(B3940,[1]!Product_Data[#Data],3,0)</f>
        <v>424</v>
      </c>
      <c r="J3940" s="11">
        <f t="shared" si="369"/>
        <v>1696</v>
      </c>
      <c r="K3940" s="11">
        <f t="shared" si="370"/>
        <v>2120</v>
      </c>
      <c r="L3940" s="11">
        <f t="shared" si="371"/>
        <v>424</v>
      </c>
      <c r="M3940" t="str">
        <f>VLOOKUP(C3940,[1]!Location_Data[#Data],2,0)</f>
        <v>Fontana</v>
      </c>
      <c r="N3940" t="str">
        <f>VLOOKUP(D3940,[1]!Salespeople_Data[#Data],2,0)</f>
        <v>Walter Cook</v>
      </c>
      <c r="O3940" t="str">
        <f>VLOOKUP(E3940,[1]!Customer_Data[#Data],2,0)</f>
        <v>Ralph Oliver</v>
      </c>
      <c r="P3940" s="15">
        <f t="shared" si="366"/>
        <v>7</v>
      </c>
      <c r="Q3940">
        <f t="shared" si="367"/>
        <v>10</v>
      </c>
      <c r="R3940">
        <f t="shared" si="368"/>
        <v>2020</v>
      </c>
    </row>
    <row r="3941" spans="1:18" x14ac:dyDescent="0.25">
      <c r="A3941" s="4" t="s">
        <v>4958</v>
      </c>
      <c r="B3941" s="4" t="s">
        <v>119</v>
      </c>
      <c r="C3941" s="4" t="s">
        <v>34</v>
      </c>
      <c r="D3941" s="4" t="s">
        <v>216</v>
      </c>
      <c r="E3941" s="4" t="s">
        <v>2676</v>
      </c>
      <c r="F3941" s="5">
        <v>43996</v>
      </c>
      <c r="G3941" s="4">
        <v>1</v>
      </c>
      <c r="H3941" s="11">
        <f>VLOOKUP(B3941,[1]!Product_Data[#Data],4,0)</f>
        <v>1077</v>
      </c>
      <c r="I3941" s="11">
        <f>VLOOKUP(B3941,[1]!Product_Data[#Data],3,0)</f>
        <v>732</v>
      </c>
      <c r="J3941" s="11">
        <f t="shared" si="369"/>
        <v>732</v>
      </c>
      <c r="K3941" s="11">
        <f t="shared" si="370"/>
        <v>1077</v>
      </c>
      <c r="L3941" s="11">
        <f t="shared" si="371"/>
        <v>345</v>
      </c>
      <c r="M3941" t="str">
        <f>VLOOKUP(C3941,[1]!Location_Data[#Data],2,0)</f>
        <v>Inglewood</v>
      </c>
      <c r="N3941" t="str">
        <f>VLOOKUP(D3941,[1]!Salespeople_Data[#Data],2,0)</f>
        <v>Ernest Wagner</v>
      </c>
      <c r="O3941" t="str">
        <f>VLOOKUP(E3941,[1]!Customer_Data[#Data],2,0)</f>
        <v>Billy West</v>
      </c>
      <c r="P3941" s="15">
        <f t="shared" si="366"/>
        <v>1</v>
      </c>
      <c r="Q3941">
        <f t="shared" si="367"/>
        <v>6</v>
      </c>
      <c r="R3941">
        <f t="shared" si="368"/>
        <v>2020</v>
      </c>
    </row>
    <row r="3942" spans="1:18" x14ac:dyDescent="0.25">
      <c r="A3942" s="2" t="s">
        <v>4959</v>
      </c>
      <c r="B3942" s="2" t="s">
        <v>408</v>
      </c>
      <c r="C3942" s="2" t="s">
        <v>469</v>
      </c>
      <c r="D3942" s="2" t="s">
        <v>101</v>
      </c>
      <c r="E3942" s="2" t="s">
        <v>2230</v>
      </c>
      <c r="F3942" s="3">
        <v>44101</v>
      </c>
      <c r="G3942" s="2">
        <v>4</v>
      </c>
      <c r="H3942" s="11">
        <f>VLOOKUP(B3942,[1]!Product_Data[#Data],4,0)</f>
        <v>1405</v>
      </c>
      <c r="I3942" s="11">
        <f>VLOOKUP(B3942,[1]!Product_Data[#Data],3,0)</f>
        <v>1054</v>
      </c>
      <c r="J3942" s="11">
        <f t="shared" si="369"/>
        <v>4216</v>
      </c>
      <c r="K3942" s="11">
        <f t="shared" si="370"/>
        <v>5620</v>
      </c>
      <c r="L3942" s="11">
        <f t="shared" si="371"/>
        <v>1404</v>
      </c>
      <c r="M3942" t="str">
        <f>VLOOKUP(C3942,[1]!Location_Data[#Data],2,0)</f>
        <v>Escondido</v>
      </c>
      <c r="N3942" t="str">
        <f>VLOOKUP(D3942,[1]!Salespeople_Data[#Data],2,0)</f>
        <v>Scott Clark</v>
      </c>
      <c r="O3942" t="str">
        <f>VLOOKUP(E3942,[1]!Customer_Data[#Data],2,0)</f>
        <v>Nicholas Williamson</v>
      </c>
      <c r="P3942" s="15">
        <f t="shared" si="366"/>
        <v>1</v>
      </c>
      <c r="Q3942">
        <f t="shared" si="367"/>
        <v>9</v>
      </c>
      <c r="R3942">
        <f t="shared" si="368"/>
        <v>2020</v>
      </c>
    </row>
    <row r="3943" spans="1:18" x14ac:dyDescent="0.25">
      <c r="A3943" s="4" t="s">
        <v>4960</v>
      </c>
      <c r="B3943" s="4" t="s">
        <v>340</v>
      </c>
      <c r="C3943" s="4" t="s">
        <v>57</v>
      </c>
      <c r="D3943" s="4" t="s">
        <v>101</v>
      </c>
      <c r="E3943" s="4" t="s">
        <v>1002</v>
      </c>
      <c r="F3943" s="5">
        <v>43935</v>
      </c>
      <c r="G3943" s="4">
        <v>1</v>
      </c>
      <c r="H3943" s="11">
        <f>VLOOKUP(B3943,[1]!Product_Data[#Data],4,0)</f>
        <v>1967</v>
      </c>
      <c r="I3943" s="11">
        <f>VLOOKUP(B3943,[1]!Product_Data[#Data],3,0)</f>
        <v>1397</v>
      </c>
      <c r="J3943" s="11">
        <f t="shared" si="369"/>
        <v>1397</v>
      </c>
      <c r="K3943" s="11">
        <f t="shared" si="370"/>
        <v>1967</v>
      </c>
      <c r="L3943" s="11">
        <f t="shared" si="371"/>
        <v>570</v>
      </c>
      <c r="M3943" t="str">
        <f>VLOOKUP(C3943,[1]!Location_Data[#Data],2,0)</f>
        <v>Thousand Oaks</v>
      </c>
      <c r="N3943" t="str">
        <f>VLOOKUP(D3943,[1]!Salespeople_Data[#Data],2,0)</f>
        <v>Scott Clark</v>
      </c>
      <c r="O3943" t="str">
        <f>VLOOKUP(E3943,[1]!Customer_Data[#Data],2,0)</f>
        <v>Albert Cunningham</v>
      </c>
      <c r="P3943" s="15">
        <f t="shared" si="366"/>
        <v>3</v>
      </c>
      <c r="Q3943">
        <f t="shared" si="367"/>
        <v>4</v>
      </c>
      <c r="R3943">
        <f t="shared" si="368"/>
        <v>2020</v>
      </c>
    </row>
    <row r="3944" spans="1:18" x14ac:dyDescent="0.25">
      <c r="A3944" s="2" t="s">
        <v>4961</v>
      </c>
      <c r="B3944" s="2" t="s">
        <v>569</v>
      </c>
      <c r="C3944" s="2" t="s">
        <v>174</v>
      </c>
      <c r="D3944" s="2" t="s">
        <v>80</v>
      </c>
      <c r="E3944" s="2" t="s">
        <v>3134</v>
      </c>
      <c r="F3944" s="3">
        <v>44171</v>
      </c>
      <c r="G3944" s="2">
        <v>1</v>
      </c>
      <c r="H3944" s="11">
        <f>VLOOKUP(B3944,[1]!Product_Data[#Data],4,0)</f>
        <v>1178</v>
      </c>
      <c r="I3944" s="11">
        <f>VLOOKUP(B3944,[1]!Product_Data[#Data],3,0)</f>
        <v>683</v>
      </c>
      <c r="J3944" s="11">
        <f t="shared" si="369"/>
        <v>683</v>
      </c>
      <c r="K3944" s="11">
        <f t="shared" si="370"/>
        <v>1178</v>
      </c>
      <c r="L3944" s="11">
        <f t="shared" si="371"/>
        <v>495</v>
      </c>
      <c r="M3944" t="str">
        <f>VLOOKUP(C3944,[1]!Location_Data[#Data],2,0)</f>
        <v>Norwalk</v>
      </c>
      <c r="N3944" t="str">
        <f>VLOOKUP(D3944,[1]!Salespeople_Data[#Data],2,0)</f>
        <v>Henry Nelson</v>
      </c>
      <c r="O3944" t="str">
        <f>VLOOKUP(E3944,[1]!Customer_Data[#Data],2,0)</f>
        <v>Juan Hunt</v>
      </c>
      <c r="P3944" s="15">
        <f t="shared" si="366"/>
        <v>1</v>
      </c>
      <c r="Q3944">
        <f t="shared" si="367"/>
        <v>12</v>
      </c>
      <c r="R3944">
        <f t="shared" si="368"/>
        <v>2020</v>
      </c>
    </row>
    <row r="3945" spans="1:18" x14ac:dyDescent="0.25">
      <c r="A3945" s="4" t="s">
        <v>4962</v>
      </c>
      <c r="B3945" s="4" t="s">
        <v>858</v>
      </c>
      <c r="C3945" s="4" t="s">
        <v>100</v>
      </c>
      <c r="D3945" s="4" t="s">
        <v>170</v>
      </c>
      <c r="E3945" s="4" t="s">
        <v>2756</v>
      </c>
      <c r="F3945" s="5">
        <v>43980</v>
      </c>
      <c r="G3945" s="4">
        <v>1</v>
      </c>
      <c r="H3945" s="11">
        <f>VLOOKUP(B3945,[1]!Product_Data[#Data],4,0)</f>
        <v>2294</v>
      </c>
      <c r="I3945" s="11">
        <f>VLOOKUP(B3945,[1]!Product_Data[#Data],3,0)</f>
        <v>1399</v>
      </c>
      <c r="J3945" s="11">
        <f t="shared" si="369"/>
        <v>1399</v>
      </c>
      <c r="K3945" s="11">
        <f t="shared" si="370"/>
        <v>2294</v>
      </c>
      <c r="L3945" s="11">
        <f t="shared" si="371"/>
        <v>895</v>
      </c>
      <c r="M3945" t="str">
        <f>VLOOKUP(C3945,[1]!Location_Data[#Data],2,0)</f>
        <v>Victorville</v>
      </c>
      <c r="N3945" t="str">
        <f>VLOOKUP(D3945,[1]!Salespeople_Data[#Data],2,0)</f>
        <v>Sean Miller</v>
      </c>
      <c r="O3945" t="str">
        <f>VLOOKUP(E3945,[1]!Customer_Data[#Data],2,0)</f>
        <v>Earl Ortiz</v>
      </c>
      <c r="P3945" s="15">
        <f t="shared" si="366"/>
        <v>6</v>
      </c>
      <c r="Q3945">
        <f t="shared" si="367"/>
        <v>5</v>
      </c>
      <c r="R3945">
        <f t="shared" si="368"/>
        <v>2020</v>
      </c>
    </row>
    <row r="3946" spans="1:18" x14ac:dyDescent="0.25">
      <c r="A3946" s="2" t="s">
        <v>4963</v>
      </c>
      <c r="B3946" s="2" t="s">
        <v>132</v>
      </c>
      <c r="C3946" s="2" t="s">
        <v>380</v>
      </c>
      <c r="D3946" s="2" t="s">
        <v>30</v>
      </c>
      <c r="E3946" s="2" t="s">
        <v>2126</v>
      </c>
      <c r="F3946" s="3">
        <v>44177</v>
      </c>
      <c r="G3946" s="2">
        <v>3</v>
      </c>
      <c r="H3946" s="11">
        <f>VLOOKUP(B3946,[1]!Product_Data[#Data],4,0)</f>
        <v>2091</v>
      </c>
      <c r="I3946" s="11">
        <f>VLOOKUP(B3946,[1]!Product_Data[#Data],3,0)</f>
        <v>1485</v>
      </c>
      <c r="J3946" s="11">
        <f t="shared" si="369"/>
        <v>4455</v>
      </c>
      <c r="K3946" s="11">
        <f t="shared" si="370"/>
        <v>6273</v>
      </c>
      <c r="L3946" s="11">
        <f t="shared" si="371"/>
        <v>1818</v>
      </c>
      <c r="M3946" t="str">
        <f>VLOOKUP(C3946,[1]!Location_Data[#Data],2,0)</f>
        <v>Los Angeles</v>
      </c>
      <c r="N3946" t="str">
        <f>VLOOKUP(D3946,[1]!Salespeople_Data[#Data],2,0)</f>
        <v>Carl Hall</v>
      </c>
      <c r="O3946" t="str">
        <f>VLOOKUP(E3946,[1]!Customer_Data[#Data],2,0)</f>
        <v>Charles Fields</v>
      </c>
      <c r="P3946" s="15">
        <f t="shared" si="366"/>
        <v>7</v>
      </c>
      <c r="Q3946">
        <f t="shared" si="367"/>
        <v>12</v>
      </c>
      <c r="R3946">
        <f t="shared" si="368"/>
        <v>2020</v>
      </c>
    </row>
    <row r="3947" spans="1:18" x14ac:dyDescent="0.25">
      <c r="A3947" s="4" t="s">
        <v>4964</v>
      </c>
      <c r="B3947" s="4" t="s">
        <v>185</v>
      </c>
      <c r="C3947" s="4" t="s">
        <v>52</v>
      </c>
      <c r="D3947" s="4" t="s">
        <v>212</v>
      </c>
      <c r="E3947" s="4" t="s">
        <v>213</v>
      </c>
      <c r="F3947" s="5">
        <v>44117</v>
      </c>
      <c r="G3947" s="4">
        <v>1</v>
      </c>
      <c r="H3947" s="11">
        <f>VLOOKUP(B3947,[1]!Product_Data[#Data],4,0)</f>
        <v>667</v>
      </c>
      <c r="I3947" s="11">
        <f>VLOOKUP(B3947,[1]!Product_Data[#Data],3,0)</f>
        <v>387</v>
      </c>
      <c r="J3947" s="11">
        <f t="shared" si="369"/>
        <v>387</v>
      </c>
      <c r="K3947" s="11">
        <f t="shared" si="370"/>
        <v>667</v>
      </c>
      <c r="L3947" s="11">
        <f t="shared" si="371"/>
        <v>280</v>
      </c>
      <c r="M3947" t="str">
        <f>VLOOKUP(C3947,[1]!Location_Data[#Data],2,0)</f>
        <v>Pasadena</v>
      </c>
      <c r="N3947" t="str">
        <f>VLOOKUP(D3947,[1]!Salespeople_Data[#Data],2,0)</f>
        <v>Ronald Reed</v>
      </c>
      <c r="O3947" t="str">
        <f>VLOOKUP(E3947,[1]!Customer_Data[#Data],2,0)</f>
        <v>Sean Price</v>
      </c>
      <c r="P3947" s="15">
        <f t="shared" si="366"/>
        <v>3</v>
      </c>
      <c r="Q3947">
        <f t="shared" si="367"/>
        <v>10</v>
      </c>
      <c r="R3947">
        <f t="shared" si="368"/>
        <v>2020</v>
      </c>
    </row>
    <row r="3948" spans="1:18" x14ac:dyDescent="0.25">
      <c r="A3948" s="2" t="s">
        <v>4965</v>
      </c>
      <c r="B3948" s="2" t="s">
        <v>252</v>
      </c>
      <c r="C3948" s="2" t="s">
        <v>276</v>
      </c>
      <c r="D3948" s="2" t="s">
        <v>225</v>
      </c>
      <c r="E3948" s="2" t="s">
        <v>1722</v>
      </c>
      <c r="F3948" s="3">
        <v>44007</v>
      </c>
      <c r="G3948" s="2">
        <v>3</v>
      </c>
      <c r="H3948" s="11">
        <f>VLOOKUP(B3948,[1]!Product_Data[#Data],4,0)</f>
        <v>1899</v>
      </c>
      <c r="I3948" s="11">
        <f>VLOOKUP(B3948,[1]!Product_Data[#Data],3,0)</f>
        <v>1044</v>
      </c>
      <c r="J3948" s="11">
        <f t="shared" si="369"/>
        <v>3132</v>
      </c>
      <c r="K3948" s="11">
        <f t="shared" si="370"/>
        <v>5697</v>
      </c>
      <c r="L3948" s="11">
        <f t="shared" si="371"/>
        <v>2565</v>
      </c>
      <c r="M3948" t="str">
        <f>VLOOKUP(C3948,[1]!Location_Data[#Data],2,0)</f>
        <v>Orange</v>
      </c>
      <c r="N3948" t="str">
        <f>VLOOKUP(D3948,[1]!Salespeople_Data[#Data],2,0)</f>
        <v>Andrew Bowman</v>
      </c>
      <c r="O3948" t="str">
        <f>VLOOKUP(E3948,[1]!Customer_Data[#Data],2,0)</f>
        <v>Jimmy Andrews</v>
      </c>
      <c r="P3948" s="15">
        <f t="shared" si="366"/>
        <v>5</v>
      </c>
      <c r="Q3948">
        <f t="shared" si="367"/>
        <v>6</v>
      </c>
      <c r="R3948">
        <f t="shared" si="368"/>
        <v>2020</v>
      </c>
    </row>
    <row r="3949" spans="1:18" x14ac:dyDescent="0.25">
      <c r="A3949" s="4" t="s">
        <v>4966</v>
      </c>
      <c r="B3949" s="4" t="s">
        <v>352</v>
      </c>
      <c r="C3949" s="4" t="s">
        <v>331</v>
      </c>
      <c r="D3949" s="4" t="s">
        <v>159</v>
      </c>
      <c r="E3949" s="4" t="s">
        <v>3533</v>
      </c>
      <c r="F3949" s="5">
        <v>43839</v>
      </c>
      <c r="G3949" s="4">
        <v>3</v>
      </c>
      <c r="H3949" s="11">
        <f>VLOOKUP(B3949,[1]!Product_Data[#Data],4,0)</f>
        <v>203</v>
      </c>
      <c r="I3949" s="11">
        <f>VLOOKUP(B3949,[1]!Product_Data[#Data],3,0)</f>
        <v>154</v>
      </c>
      <c r="J3949" s="11">
        <f t="shared" si="369"/>
        <v>462</v>
      </c>
      <c r="K3949" s="11">
        <f t="shared" si="370"/>
        <v>609</v>
      </c>
      <c r="L3949" s="11">
        <f t="shared" si="371"/>
        <v>147</v>
      </c>
      <c r="M3949" t="str">
        <f>VLOOKUP(C3949,[1]!Location_Data[#Data],2,0)</f>
        <v>Sunnyvale</v>
      </c>
      <c r="N3949" t="str">
        <f>VLOOKUP(D3949,[1]!Salespeople_Data[#Data],2,0)</f>
        <v>Bobby Russell</v>
      </c>
      <c r="O3949" t="str">
        <f>VLOOKUP(E3949,[1]!Customer_Data[#Data],2,0)</f>
        <v>Frank Weaver</v>
      </c>
      <c r="P3949" s="15">
        <f t="shared" si="366"/>
        <v>5</v>
      </c>
      <c r="Q3949">
        <f t="shared" si="367"/>
        <v>1</v>
      </c>
      <c r="R3949">
        <f t="shared" si="368"/>
        <v>2020</v>
      </c>
    </row>
    <row r="3950" spans="1:18" x14ac:dyDescent="0.25">
      <c r="A3950" s="2" t="s">
        <v>4967</v>
      </c>
      <c r="B3950" s="2" t="s">
        <v>194</v>
      </c>
      <c r="C3950" s="2" t="s">
        <v>145</v>
      </c>
      <c r="D3950" s="2" t="s">
        <v>58</v>
      </c>
      <c r="E3950" s="2" t="s">
        <v>198</v>
      </c>
      <c r="F3950" s="3">
        <v>43927</v>
      </c>
      <c r="G3950" s="2">
        <v>1</v>
      </c>
      <c r="H3950" s="11">
        <f>VLOOKUP(B3950,[1]!Product_Data[#Data],4,0)</f>
        <v>1278</v>
      </c>
      <c r="I3950" s="11">
        <f>VLOOKUP(B3950,[1]!Product_Data[#Data],3,0)</f>
        <v>665</v>
      </c>
      <c r="J3950" s="11">
        <f t="shared" si="369"/>
        <v>665</v>
      </c>
      <c r="K3950" s="11">
        <f t="shared" si="370"/>
        <v>1278</v>
      </c>
      <c r="L3950" s="11">
        <f t="shared" si="371"/>
        <v>613</v>
      </c>
      <c r="M3950" t="str">
        <f>VLOOKUP(C3950,[1]!Location_Data[#Data],2,0)</f>
        <v>Santa Maria</v>
      </c>
      <c r="N3950" t="str">
        <f>VLOOKUP(D3950,[1]!Salespeople_Data[#Data],2,0)</f>
        <v>Christopher Tucker</v>
      </c>
      <c r="O3950" t="str">
        <f>VLOOKUP(E3950,[1]!Customer_Data[#Data],2,0)</f>
        <v>Donald Stanley</v>
      </c>
      <c r="P3950" s="15">
        <f t="shared" si="366"/>
        <v>2</v>
      </c>
      <c r="Q3950">
        <f t="shared" si="367"/>
        <v>4</v>
      </c>
      <c r="R3950">
        <f t="shared" si="368"/>
        <v>2020</v>
      </c>
    </row>
    <row r="3951" spans="1:18" x14ac:dyDescent="0.25">
      <c r="A3951" s="4" t="s">
        <v>4968</v>
      </c>
      <c r="B3951" s="4" t="s">
        <v>668</v>
      </c>
      <c r="C3951" s="4" t="s">
        <v>322</v>
      </c>
      <c r="D3951" s="4" t="s">
        <v>345</v>
      </c>
      <c r="E3951" s="4" t="s">
        <v>88</v>
      </c>
      <c r="F3951" s="5">
        <v>43963</v>
      </c>
      <c r="G3951" s="4">
        <v>1</v>
      </c>
      <c r="H3951" s="11">
        <f>VLOOKUP(B3951,[1]!Product_Data[#Data],4,0)</f>
        <v>181</v>
      </c>
      <c r="I3951" s="11">
        <f>VLOOKUP(B3951,[1]!Product_Data[#Data],3,0)</f>
        <v>130</v>
      </c>
      <c r="J3951" s="11">
        <f t="shared" si="369"/>
        <v>130</v>
      </c>
      <c r="K3951" s="11">
        <f t="shared" si="370"/>
        <v>181</v>
      </c>
      <c r="L3951" s="11">
        <f t="shared" si="371"/>
        <v>51</v>
      </c>
      <c r="M3951" t="str">
        <f>VLOOKUP(C3951,[1]!Location_Data[#Data],2,0)</f>
        <v>Rancho Cucamonga</v>
      </c>
      <c r="N3951" t="str">
        <f>VLOOKUP(D3951,[1]!Salespeople_Data[#Data],2,0)</f>
        <v>Larry Marshall</v>
      </c>
      <c r="O3951" t="str">
        <f>VLOOKUP(E3951,[1]!Customer_Data[#Data],2,0)</f>
        <v>Aaron Tucker</v>
      </c>
      <c r="P3951" s="15">
        <f t="shared" si="366"/>
        <v>3</v>
      </c>
      <c r="Q3951">
        <f t="shared" si="367"/>
        <v>5</v>
      </c>
      <c r="R3951">
        <f t="shared" si="368"/>
        <v>2020</v>
      </c>
    </row>
    <row r="3952" spans="1:18" x14ac:dyDescent="0.25">
      <c r="A3952" s="2" t="s">
        <v>4969</v>
      </c>
      <c r="B3952" s="2" t="s">
        <v>263</v>
      </c>
      <c r="C3952" s="2" t="s">
        <v>392</v>
      </c>
      <c r="D3952" s="2" t="s">
        <v>356</v>
      </c>
      <c r="E3952" s="2" t="s">
        <v>265</v>
      </c>
      <c r="F3952" s="3">
        <v>43887</v>
      </c>
      <c r="G3952" s="2">
        <v>1</v>
      </c>
      <c r="H3952" s="11">
        <f>VLOOKUP(B3952,[1]!Product_Data[#Data],4,0)</f>
        <v>378</v>
      </c>
      <c r="I3952" s="11">
        <f>VLOOKUP(B3952,[1]!Product_Data[#Data],3,0)</f>
        <v>291</v>
      </c>
      <c r="J3952" s="11">
        <f t="shared" si="369"/>
        <v>291</v>
      </c>
      <c r="K3952" s="11">
        <f t="shared" si="370"/>
        <v>378</v>
      </c>
      <c r="L3952" s="11">
        <f t="shared" si="371"/>
        <v>87</v>
      </c>
      <c r="M3952" t="str">
        <f>VLOOKUP(C3952,[1]!Location_Data[#Data],2,0)</f>
        <v>Visalia</v>
      </c>
      <c r="N3952" t="str">
        <f>VLOOKUP(D3952,[1]!Salespeople_Data[#Data],2,0)</f>
        <v>Jimmy Young</v>
      </c>
      <c r="O3952" t="str">
        <f>VLOOKUP(E3952,[1]!Customer_Data[#Data],2,0)</f>
        <v>Stephen Greene</v>
      </c>
      <c r="P3952" s="15">
        <f t="shared" si="366"/>
        <v>4</v>
      </c>
      <c r="Q3952">
        <f t="shared" si="367"/>
        <v>2</v>
      </c>
      <c r="R3952">
        <f t="shared" si="368"/>
        <v>2020</v>
      </c>
    </row>
    <row r="3953" spans="1:18" x14ac:dyDescent="0.25">
      <c r="A3953" s="4" t="s">
        <v>4970</v>
      </c>
      <c r="B3953" s="4" t="s">
        <v>207</v>
      </c>
      <c r="C3953" s="4" t="s">
        <v>570</v>
      </c>
      <c r="D3953" s="4" t="s">
        <v>447</v>
      </c>
      <c r="E3953" s="4" t="s">
        <v>117</v>
      </c>
      <c r="F3953" s="5">
        <v>43970</v>
      </c>
      <c r="G3953" s="4">
        <v>2</v>
      </c>
      <c r="H3953" s="11">
        <f>VLOOKUP(B3953,[1]!Product_Data[#Data],4,0)</f>
        <v>2464</v>
      </c>
      <c r="I3953" s="11">
        <f>VLOOKUP(B3953,[1]!Product_Data[#Data],3,0)</f>
        <v>1774</v>
      </c>
      <c r="J3953" s="11">
        <f t="shared" si="369"/>
        <v>3548</v>
      </c>
      <c r="K3953" s="11">
        <f t="shared" si="370"/>
        <v>4928</v>
      </c>
      <c r="L3953" s="11">
        <f t="shared" si="371"/>
        <v>1380</v>
      </c>
      <c r="M3953" t="str">
        <f>VLOOKUP(C3953,[1]!Location_Data[#Data],2,0)</f>
        <v>Fresno</v>
      </c>
      <c r="N3953" t="str">
        <f>VLOOKUP(D3953,[1]!Salespeople_Data[#Data],2,0)</f>
        <v>Howard Sims</v>
      </c>
      <c r="O3953" t="str">
        <f>VLOOKUP(E3953,[1]!Customer_Data[#Data],2,0)</f>
        <v>Anthony Turner</v>
      </c>
      <c r="P3953" s="15">
        <f t="shared" si="366"/>
        <v>3</v>
      </c>
      <c r="Q3953">
        <f t="shared" si="367"/>
        <v>5</v>
      </c>
      <c r="R3953">
        <f t="shared" si="368"/>
        <v>2020</v>
      </c>
    </row>
    <row r="3954" spans="1:18" x14ac:dyDescent="0.25">
      <c r="A3954" s="2" t="s">
        <v>4971</v>
      </c>
      <c r="B3954" s="2" t="s">
        <v>367</v>
      </c>
      <c r="C3954" s="2" t="s">
        <v>79</v>
      </c>
      <c r="D3954" s="2" t="s">
        <v>58</v>
      </c>
      <c r="E3954" s="2" t="s">
        <v>314</v>
      </c>
      <c r="F3954" s="3">
        <v>43997</v>
      </c>
      <c r="G3954" s="2">
        <v>3</v>
      </c>
      <c r="H3954" s="11">
        <f>VLOOKUP(B3954,[1]!Product_Data[#Data],4,0)</f>
        <v>530</v>
      </c>
      <c r="I3954" s="11">
        <f>VLOOKUP(B3954,[1]!Product_Data[#Data],3,0)</f>
        <v>424</v>
      </c>
      <c r="J3954" s="11">
        <f t="shared" si="369"/>
        <v>1272</v>
      </c>
      <c r="K3954" s="11">
        <f t="shared" si="370"/>
        <v>1590</v>
      </c>
      <c r="L3954" s="11">
        <f t="shared" si="371"/>
        <v>318</v>
      </c>
      <c r="M3954" t="str">
        <f>VLOOKUP(C3954,[1]!Location_Data[#Data],2,0)</f>
        <v>Palmdale</v>
      </c>
      <c r="N3954" t="str">
        <f>VLOOKUP(D3954,[1]!Salespeople_Data[#Data],2,0)</f>
        <v>Christopher Tucker</v>
      </c>
      <c r="O3954" t="str">
        <f>VLOOKUP(E3954,[1]!Customer_Data[#Data],2,0)</f>
        <v>Dennis Morris</v>
      </c>
      <c r="P3954" s="15">
        <f t="shared" si="366"/>
        <v>2</v>
      </c>
      <c r="Q3954">
        <f t="shared" si="367"/>
        <v>6</v>
      </c>
      <c r="R3954">
        <f t="shared" si="368"/>
        <v>2020</v>
      </c>
    </row>
    <row r="3955" spans="1:18" x14ac:dyDescent="0.25">
      <c r="A3955" s="4" t="s">
        <v>4972</v>
      </c>
      <c r="B3955" s="4" t="s">
        <v>119</v>
      </c>
      <c r="C3955" s="4" t="s">
        <v>458</v>
      </c>
      <c r="D3955" s="4" t="s">
        <v>356</v>
      </c>
      <c r="E3955" s="4" t="s">
        <v>3697</v>
      </c>
      <c r="F3955" s="5">
        <v>43885</v>
      </c>
      <c r="G3955" s="4">
        <v>2</v>
      </c>
      <c r="H3955" s="11">
        <f>VLOOKUP(B3955,[1]!Product_Data[#Data],4,0)</f>
        <v>1077</v>
      </c>
      <c r="I3955" s="11">
        <f>VLOOKUP(B3955,[1]!Product_Data[#Data],3,0)</f>
        <v>732</v>
      </c>
      <c r="J3955" s="11">
        <f t="shared" si="369"/>
        <v>1464</v>
      </c>
      <c r="K3955" s="11">
        <f t="shared" si="370"/>
        <v>2154</v>
      </c>
      <c r="L3955" s="11">
        <f t="shared" si="371"/>
        <v>690</v>
      </c>
      <c r="M3955" t="str">
        <f>VLOOKUP(C3955,[1]!Location_Data[#Data],2,0)</f>
        <v>Fontana</v>
      </c>
      <c r="N3955" t="str">
        <f>VLOOKUP(D3955,[1]!Salespeople_Data[#Data],2,0)</f>
        <v>Jimmy Young</v>
      </c>
      <c r="O3955" t="str">
        <f>VLOOKUP(E3955,[1]!Customer_Data[#Data],2,0)</f>
        <v>Craig Rodriguez</v>
      </c>
      <c r="P3955" s="15">
        <f t="shared" si="366"/>
        <v>2</v>
      </c>
      <c r="Q3955">
        <f t="shared" si="367"/>
        <v>2</v>
      </c>
      <c r="R3955">
        <f t="shared" si="368"/>
        <v>2020</v>
      </c>
    </row>
    <row r="3956" spans="1:18" x14ac:dyDescent="0.25">
      <c r="A3956" s="2" t="s">
        <v>4973</v>
      </c>
      <c r="B3956" s="2" t="s">
        <v>155</v>
      </c>
      <c r="C3956" s="2" t="s">
        <v>135</v>
      </c>
      <c r="D3956" s="2" t="s">
        <v>126</v>
      </c>
      <c r="E3956" s="2" t="s">
        <v>390</v>
      </c>
      <c r="F3956" s="3">
        <v>44185</v>
      </c>
      <c r="G3956" s="2">
        <v>4</v>
      </c>
      <c r="H3956" s="11">
        <f>VLOOKUP(B3956,[1]!Product_Data[#Data],4,0)</f>
        <v>1353</v>
      </c>
      <c r="I3956" s="11">
        <f>VLOOKUP(B3956,[1]!Product_Data[#Data],3,0)</f>
        <v>947</v>
      </c>
      <c r="J3956" s="11">
        <f t="shared" si="369"/>
        <v>3788</v>
      </c>
      <c r="K3956" s="11">
        <f t="shared" si="370"/>
        <v>5412</v>
      </c>
      <c r="L3956" s="11">
        <f t="shared" si="371"/>
        <v>1624</v>
      </c>
      <c r="M3956" t="str">
        <f>VLOOKUP(C3956,[1]!Location_Data[#Data],2,0)</f>
        <v>Oxnard</v>
      </c>
      <c r="N3956" t="str">
        <f>VLOOKUP(D3956,[1]!Salespeople_Data[#Data],2,0)</f>
        <v>Larry Castillo</v>
      </c>
      <c r="O3956" t="str">
        <f>VLOOKUP(E3956,[1]!Customer_Data[#Data],2,0)</f>
        <v>Chris Chapman</v>
      </c>
      <c r="P3956" s="15">
        <f t="shared" si="366"/>
        <v>1</v>
      </c>
      <c r="Q3956">
        <f t="shared" si="367"/>
        <v>12</v>
      </c>
      <c r="R3956">
        <f t="shared" si="368"/>
        <v>2020</v>
      </c>
    </row>
    <row r="3957" spans="1:18" x14ac:dyDescent="0.25">
      <c r="A3957" s="4" t="s">
        <v>4974</v>
      </c>
      <c r="B3957" s="4" t="s">
        <v>569</v>
      </c>
      <c r="C3957" s="4" t="s">
        <v>95</v>
      </c>
      <c r="D3957" s="4" t="s">
        <v>75</v>
      </c>
      <c r="E3957" s="4" t="s">
        <v>107</v>
      </c>
      <c r="F3957" s="5">
        <v>43940</v>
      </c>
      <c r="G3957" s="4">
        <v>1</v>
      </c>
      <c r="H3957" s="11">
        <f>VLOOKUP(B3957,[1]!Product_Data[#Data],4,0)</f>
        <v>1178</v>
      </c>
      <c r="I3957" s="11">
        <f>VLOOKUP(B3957,[1]!Product_Data[#Data],3,0)</f>
        <v>683</v>
      </c>
      <c r="J3957" s="11">
        <f t="shared" si="369"/>
        <v>683</v>
      </c>
      <c r="K3957" s="11">
        <f t="shared" si="370"/>
        <v>1178</v>
      </c>
      <c r="L3957" s="11">
        <f t="shared" si="371"/>
        <v>495</v>
      </c>
      <c r="M3957" t="str">
        <f>VLOOKUP(C3957,[1]!Location_Data[#Data],2,0)</f>
        <v>Fullerton</v>
      </c>
      <c r="N3957" t="str">
        <f>VLOOKUP(D3957,[1]!Salespeople_Data[#Data],2,0)</f>
        <v>Roger Robertson</v>
      </c>
      <c r="O3957" t="str">
        <f>VLOOKUP(E3957,[1]!Customer_Data[#Data],2,0)</f>
        <v>Jonathan Moreno</v>
      </c>
      <c r="P3957" s="15">
        <f t="shared" si="366"/>
        <v>1</v>
      </c>
      <c r="Q3957">
        <f t="shared" si="367"/>
        <v>4</v>
      </c>
      <c r="R3957">
        <f t="shared" si="368"/>
        <v>2020</v>
      </c>
    </row>
    <row r="3958" spans="1:18" x14ac:dyDescent="0.25">
      <c r="A3958" s="2" t="s">
        <v>4975</v>
      </c>
      <c r="B3958" s="2" t="s">
        <v>464</v>
      </c>
      <c r="C3958" s="2" t="s">
        <v>512</v>
      </c>
      <c r="D3958" s="2" t="s">
        <v>165</v>
      </c>
      <c r="E3958" s="2" t="s">
        <v>1209</v>
      </c>
      <c r="F3958" s="3">
        <v>44115</v>
      </c>
      <c r="G3958" s="2">
        <v>4</v>
      </c>
      <c r="H3958" s="11">
        <f>VLOOKUP(B3958,[1]!Product_Data[#Data],4,0)</f>
        <v>1566</v>
      </c>
      <c r="I3958" s="11">
        <f>VLOOKUP(B3958,[1]!Product_Data[#Data],3,0)</f>
        <v>1190</v>
      </c>
      <c r="J3958" s="11">
        <f t="shared" si="369"/>
        <v>4760</v>
      </c>
      <c r="K3958" s="11">
        <f t="shared" si="370"/>
        <v>6264</v>
      </c>
      <c r="L3958" s="11">
        <f t="shared" si="371"/>
        <v>1504</v>
      </c>
      <c r="M3958" t="str">
        <f>VLOOKUP(C3958,[1]!Location_Data[#Data],2,0)</f>
        <v>Long Beach</v>
      </c>
      <c r="N3958" t="str">
        <f>VLOOKUP(D3958,[1]!Salespeople_Data[#Data],2,0)</f>
        <v>Joe Sims</v>
      </c>
      <c r="O3958" t="str">
        <f>VLOOKUP(E3958,[1]!Customer_Data[#Data],2,0)</f>
        <v>Fred Stone</v>
      </c>
      <c r="P3958" s="15">
        <f t="shared" si="366"/>
        <v>1</v>
      </c>
      <c r="Q3958">
        <f t="shared" si="367"/>
        <v>10</v>
      </c>
      <c r="R3958">
        <f t="shared" si="368"/>
        <v>2020</v>
      </c>
    </row>
    <row r="3959" spans="1:18" x14ac:dyDescent="0.25">
      <c r="A3959" s="4" t="s">
        <v>4976</v>
      </c>
      <c r="B3959" s="4" t="s">
        <v>200</v>
      </c>
      <c r="C3959" s="4" t="s">
        <v>331</v>
      </c>
      <c r="D3959" s="4" t="s">
        <v>20</v>
      </c>
      <c r="E3959" s="4" t="s">
        <v>2891</v>
      </c>
      <c r="F3959" s="5">
        <v>43974</v>
      </c>
      <c r="G3959" s="4">
        <v>3</v>
      </c>
      <c r="H3959" s="11">
        <f>VLOOKUP(B3959,[1]!Product_Data[#Data],4,0)</f>
        <v>315</v>
      </c>
      <c r="I3959" s="11">
        <f>VLOOKUP(B3959,[1]!Product_Data[#Data],3,0)</f>
        <v>208</v>
      </c>
      <c r="J3959" s="11">
        <f t="shared" si="369"/>
        <v>624</v>
      </c>
      <c r="K3959" s="11">
        <f t="shared" si="370"/>
        <v>945</v>
      </c>
      <c r="L3959" s="11">
        <f t="shared" si="371"/>
        <v>321</v>
      </c>
      <c r="M3959" t="str">
        <f>VLOOKUP(C3959,[1]!Location_Data[#Data],2,0)</f>
        <v>Sunnyvale</v>
      </c>
      <c r="N3959" t="str">
        <f>VLOOKUP(D3959,[1]!Salespeople_Data[#Data],2,0)</f>
        <v>Joshua Cook</v>
      </c>
      <c r="O3959" t="str">
        <f>VLOOKUP(E3959,[1]!Customer_Data[#Data],2,0)</f>
        <v>Gregory Simmons</v>
      </c>
      <c r="P3959" s="15">
        <f t="shared" si="366"/>
        <v>7</v>
      </c>
      <c r="Q3959">
        <f t="shared" si="367"/>
        <v>5</v>
      </c>
      <c r="R3959">
        <f t="shared" si="368"/>
        <v>2020</v>
      </c>
    </row>
    <row r="3960" spans="1:18" x14ac:dyDescent="0.25">
      <c r="A3960" s="2" t="s">
        <v>4977</v>
      </c>
      <c r="B3960" s="2" t="s">
        <v>537</v>
      </c>
      <c r="C3960" s="2" t="s">
        <v>276</v>
      </c>
      <c r="D3960" s="2" t="s">
        <v>116</v>
      </c>
      <c r="E3960" s="2" t="s">
        <v>303</v>
      </c>
      <c r="F3960" s="3">
        <v>43854</v>
      </c>
      <c r="G3960" s="2">
        <v>1</v>
      </c>
      <c r="H3960" s="11">
        <f>VLOOKUP(B3960,[1]!Product_Data[#Data],4,0)</f>
        <v>556</v>
      </c>
      <c r="I3960" s="11">
        <f>VLOOKUP(B3960,[1]!Product_Data[#Data],3,0)</f>
        <v>395</v>
      </c>
      <c r="J3960" s="11">
        <f t="shared" si="369"/>
        <v>395</v>
      </c>
      <c r="K3960" s="11">
        <f t="shared" si="370"/>
        <v>556</v>
      </c>
      <c r="L3960" s="11">
        <f t="shared" si="371"/>
        <v>161</v>
      </c>
      <c r="M3960" t="str">
        <f>VLOOKUP(C3960,[1]!Location_Data[#Data],2,0)</f>
        <v>Orange</v>
      </c>
      <c r="N3960" t="str">
        <f>VLOOKUP(D3960,[1]!Salespeople_Data[#Data],2,0)</f>
        <v>Roger Ramos</v>
      </c>
      <c r="O3960" t="str">
        <f>VLOOKUP(E3960,[1]!Customer_Data[#Data],2,0)</f>
        <v>Johnny Hawkins</v>
      </c>
      <c r="P3960" s="15">
        <f t="shared" si="366"/>
        <v>6</v>
      </c>
      <c r="Q3960">
        <f t="shared" si="367"/>
        <v>1</v>
      </c>
      <c r="R3960">
        <f t="shared" si="368"/>
        <v>2020</v>
      </c>
    </row>
    <row r="3961" spans="1:18" x14ac:dyDescent="0.25">
      <c r="A3961" s="4" t="s">
        <v>4978</v>
      </c>
      <c r="B3961" s="4" t="s">
        <v>78</v>
      </c>
      <c r="C3961" s="4" t="s">
        <v>530</v>
      </c>
      <c r="D3961" s="4" t="s">
        <v>269</v>
      </c>
      <c r="E3961" s="4" t="s">
        <v>1924</v>
      </c>
      <c r="F3961" s="5">
        <v>44140</v>
      </c>
      <c r="G3961" s="4">
        <v>1</v>
      </c>
      <c r="H3961" s="11">
        <f>VLOOKUP(B3961,[1]!Product_Data[#Data],4,0)</f>
        <v>1380</v>
      </c>
      <c r="I3961" s="11">
        <f>VLOOKUP(B3961,[1]!Product_Data[#Data],3,0)</f>
        <v>1090</v>
      </c>
      <c r="J3961" s="11">
        <f t="shared" si="369"/>
        <v>1090</v>
      </c>
      <c r="K3961" s="11">
        <f t="shared" si="370"/>
        <v>1380</v>
      </c>
      <c r="L3961" s="11">
        <f t="shared" si="371"/>
        <v>290</v>
      </c>
      <c r="M3961" t="str">
        <f>VLOOKUP(C3961,[1]!Location_Data[#Data],2,0)</f>
        <v>San Buenaventura (Ventura)</v>
      </c>
      <c r="N3961" t="str">
        <f>VLOOKUP(D3961,[1]!Salespeople_Data[#Data],2,0)</f>
        <v>Kevin Butler</v>
      </c>
      <c r="O3961" t="str">
        <f>VLOOKUP(E3961,[1]!Customer_Data[#Data],2,0)</f>
        <v>Eric Alvarez</v>
      </c>
      <c r="P3961" s="15">
        <f t="shared" si="366"/>
        <v>5</v>
      </c>
      <c r="Q3961">
        <f t="shared" si="367"/>
        <v>11</v>
      </c>
      <c r="R3961">
        <f t="shared" si="368"/>
        <v>2020</v>
      </c>
    </row>
    <row r="3962" spans="1:18" x14ac:dyDescent="0.25">
      <c r="A3962" s="2" t="s">
        <v>4979</v>
      </c>
      <c r="B3962" s="2" t="s">
        <v>464</v>
      </c>
      <c r="C3962" s="2" t="s">
        <v>156</v>
      </c>
      <c r="D3962" s="2" t="s">
        <v>250</v>
      </c>
      <c r="E3962" s="2" t="s">
        <v>160</v>
      </c>
      <c r="F3962" s="3">
        <v>43984</v>
      </c>
      <c r="G3962" s="2">
        <v>1</v>
      </c>
      <c r="H3962" s="11">
        <f>VLOOKUP(B3962,[1]!Product_Data[#Data],4,0)</f>
        <v>1566</v>
      </c>
      <c r="I3962" s="11">
        <f>VLOOKUP(B3962,[1]!Product_Data[#Data],3,0)</f>
        <v>1190</v>
      </c>
      <c r="J3962" s="11">
        <f t="shared" si="369"/>
        <v>1190</v>
      </c>
      <c r="K3962" s="11">
        <f t="shared" si="370"/>
        <v>1566</v>
      </c>
      <c r="L3962" s="11">
        <f t="shared" si="371"/>
        <v>376</v>
      </c>
      <c r="M3962" t="str">
        <f>VLOOKUP(C3962,[1]!Location_Data[#Data],2,0)</f>
        <v>Sacramento</v>
      </c>
      <c r="N3962" t="str">
        <f>VLOOKUP(D3962,[1]!Salespeople_Data[#Data],2,0)</f>
        <v>Martin Carr</v>
      </c>
      <c r="O3962" t="str">
        <f>VLOOKUP(E3962,[1]!Customer_Data[#Data],2,0)</f>
        <v>Scott Roberts</v>
      </c>
      <c r="P3962" s="15">
        <f t="shared" si="366"/>
        <v>3</v>
      </c>
      <c r="Q3962">
        <f t="shared" si="367"/>
        <v>6</v>
      </c>
      <c r="R3962">
        <f t="shared" si="368"/>
        <v>2020</v>
      </c>
    </row>
    <row r="3963" spans="1:18" x14ac:dyDescent="0.25">
      <c r="A3963" s="4" t="s">
        <v>4980</v>
      </c>
      <c r="B3963" s="4" t="s">
        <v>104</v>
      </c>
      <c r="C3963" s="4" t="s">
        <v>90</v>
      </c>
      <c r="D3963" s="4" t="s">
        <v>447</v>
      </c>
      <c r="E3963" s="4" t="s">
        <v>1461</v>
      </c>
      <c r="F3963" s="5">
        <v>44196</v>
      </c>
      <c r="G3963" s="4">
        <v>1</v>
      </c>
      <c r="H3963" s="11">
        <f>VLOOKUP(B3963,[1]!Product_Data[#Data],4,0)</f>
        <v>1671</v>
      </c>
      <c r="I3963" s="11">
        <f>VLOOKUP(B3963,[1]!Product_Data[#Data],3,0)</f>
        <v>1220</v>
      </c>
      <c r="J3963" s="11">
        <f t="shared" si="369"/>
        <v>1220</v>
      </c>
      <c r="K3963" s="11">
        <f t="shared" si="370"/>
        <v>1671</v>
      </c>
      <c r="L3963" s="11">
        <f t="shared" si="371"/>
        <v>451</v>
      </c>
      <c r="M3963" t="str">
        <f>VLOOKUP(C3963,[1]!Location_Data[#Data],2,0)</f>
        <v>Irvine</v>
      </c>
      <c r="N3963" t="str">
        <f>VLOOKUP(D3963,[1]!Salespeople_Data[#Data],2,0)</f>
        <v>Howard Sims</v>
      </c>
      <c r="O3963" t="str">
        <f>VLOOKUP(E3963,[1]!Customer_Data[#Data],2,0)</f>
        <v>Raymond Young</v>
      </c>
      <c r="P3963" s="15">
        <f t="shared" si="366"/>
        <v>5</v>
      </c>
      <c r="Q3963">
        <f t="shared" si="367"/>
        <v>12</v>
      </c>
      <c r="R3963">
        <f t="shared" si="368"/>
        <v>2020</v>
      </c>
    </row>
    <row r="3964" spans="1:18" x14ac:dyDescent="0.25">
      <c r="A3964" s="2" t="s">
        <v>4981</v>
      </c>
      <c r="B3964" s="2" t="s">
        <v>1149</v>
      </c>
      <c r="C3964" s="2" t="s">
        <v>52</v>
      </c>
      <c r="D3964" s="2" t="s">
        <v>35</v>
      </c>
      <c r="E3964" s="2" t="s">
        <v>2598</v>
      </c>
      <c r="F3964" s="3">
        <v>43864</v>
      </c>
      <c r="G3964" s="2">
        <v>2</v>
      </c>
      <c r="H3964" s="11">
        <f>VLOOKUP(B3964,[1]!Product_Data[#Data],4,0)</f>
        <v>847</v>
      </c>
      <c r="I3964" s="11">
        <f>VLOOKUP(B3964,[1]!Product_Data[#Data],3,0)</f>
        <v>534</v>
      </c>
      <c r="J3964" s="11">
        <f t="shared" si="369"/>
        <v>1068</v>
      </c>
      <c r="K3964" s="11">
        <f t="shared" si="370"/>
        <v>1694</v>
      </c>
      <c r="L3964" s="11">
        <f t="shared" si="371"/>
        <v>626</v>
      </c>
      <c r="M3964" t="str">
        <f>VLOOKUP(C3964,[1]!Location_Data[#Data],2,0)</f>
        <v>Pasadena</v>
      </c>
      <c r="N3964" t="str">
        <f>VLOOKUP(D3964,[1]!Salespeople_Data[#Data],2,0)</f>
        <v>Charles Harper</v>
      </c>
      <c r="O3964" t="str">
        <f>VLOOKUP(E3964,[1]!Customer_Data[#Data],2,0)</f>
        <v>Jeffrey Phillips</v>
      </c>
      <c r="P3964" s="15">
        <f t="shared" si="366"/>
        <v>2</v>
      </c>
      <c r="Q3964">
        <f t="shared" si="367"/>
        <v>2</v>
      </c>
      <c r="R3964">
        <f t="shared" si="368"/>
        <v>2020</v>
      </c>
    </row>
    <row r="3965" spans="1:18" x14ac:dyDescent="0.25">
      <c r="A3965" s="4" t="s">
        <v>4982</v>
      </c>
      <c r="B3965" s="4" t="s">
        <v>668</v>
      </c>
      <c r="C3965" s="4" t="s">
        <v>105</v>
      </c>
      <c r="D3965" s="4" t="s">
        <v>345</v>
      </c>
      <c r="E3965" s="4" t="s">
        <v>957</v>
      </c>
      <c r="F3965" s="5">
        <v>44191</v>
      </c>
      <c r="G3965" s="4">
        <v>1</v>
      </c>
      <c r="H3965" s="11">
        <f>VLOOKUP(B3965,[1]!Product_Data[#Data],4,0)</f>
        <v>181</v>
      </c>
      <c r="I3965" s="11">
        <f>VLOOKUP(B3965,[1]!Product_Data[#Data],3,0)</f>
        <v>130</v>
      </c>
      <c r="J3965" s="11">
        <f t="shared" si="369"/>
        <v>130</v>
      </c>
      <c r="K3965" s="11">
        <f t="shared" si="370"/>
        <v>181</v>
      </c>
      <c r="L3965" s="11">
        <f t="shared" si="371"/>
        <v>51</v>
      </c>
      <c r="M3965" t="str">
        <f>VLOOKUP(C3965,[1]!Location_Data[#Data],2,0)</f>
        <v>Daly City</v>
      </c>
      <c r="N3965" t="str">
        <f>VLOOKUP(D3965,[1]!Salespeople_Data[#Data],2,0)</f>
        <v>Larry Marshall</v>
      </c>
      <c r="O3965" t="str">
        <f>VLOOKUP(E3965,[1]!Customer_Data[#Data],2,0)</f>
        <v>Robert Jackson</v>
      </c>
      <c r="P3965" s="15">
        <f t="shared" si="366"/>
        <v>7</v>
      </c>
      <c r="Q3965">
        <f t="shared" si="367"/>
        <v>12</v>
      </c>
      <c r="R3965">
        <f t="shared" si="368"/>
        <v>2020</v>
      </c>
    </row>
    <row r="3966" spans="1:18" x14ac:dyDescent="0.25">
      <c r="A3966" s="2" t="s">
        <v>4983</v>
      </c>
      <c r="B3966" s="2" t="s">
        <v>461</v>
      </c>
      <c r="C3966" s="2" t="s">
        <v>386</v>
      </c>
      <c r="D3966" s="2" t="s">
        <v>111</v>
      </c>
      <c r="E3966" s="2" t="s">
        <v>1480</v>
      </c>
      <c r="F3966" s="3">
        <v>43889</v>
      </c>
      <c r="G3966" s="2">
        <v>4</v>
      </c>
      <c r="H3966" s="11">
        <f>VLOOKUP(B3966,[1]!Product_Data[#Data],4,0)</f>
        <v>35</v>
      </c>
      <c r="I3966" s="11">
        <f>VLOOKUP(B3966,[1]!Product_Data[#Data],3,0)</f>
        <v>22</v>
      </c>
      <c r="J3966" s="11">
        <f t="shared" si="369"/>
        <v>88</v>
      </c>
      <c r="K3966" s="11">
        <f t="shared" si="370"/>
        <v>140</v>
      </c>
      <c r="L3966" s="11">
        <f t="shared" si="371"/>
        <v>52</v>
      </c>
      <c r="M3966" t="str">
        <f>VLOOKUP(C3966,[1]!Location_Data[#Data],2,0)</f>
        <v>Carlsbad</v>
      </c>
      <c r="N3966" t="str">
        <f>VLOOKUP(D3966,[1]!Salespeople_Data[#Data],2,0)</f>
        <v>Ryan Welch</v>
      </c>
      <c r="O3966" t="str">
        <f>VLOOKUP(E3966,[1]!Customer_Data[#Data],2,0)</f>
        <v>Shawn Snyder</v>
      </c>
      <c r="P3966" s="15">
        <f t="shared" si="366"/>
        <v>6</v>
      </c>
      <c r="Q3966">
        <f t="shared" si="367"/>
        <v>2</v>
      </c>
      <c r="R3966">
        <f t="shared" si="368"/>
        <v>2020</v>
      </c>
    </row>
    <row r="3967" spans="1:18" x14ac:dyDescent="0.25">
      <c r="A3967" s="4" t="s">
        <v>4984</v>
      </c>
      <c r="B3967" s="4" t="s">
        <v>119</v>
      </c>
      <c r="C3967" s="4" t="s">
        <v>195</v>
      </c>
      <c r="D3967" s="4" t="s">
        <v>447</v>
      </c>
      <c r="E3967" s="4" t="s">
        <v>1279</v>
      </c>
      <c r="F3967" s="5">
        <v>43977</v>
      </c>
      <c r="G3967" s="4">
        <v>1</v>
      </c>
      <c r="H3967" s="11">
        <f>VLOOKUP(B3967,[1]!Product_Data[#Data],4,0)</f>
        <v>1077</v>
      </c>
      <c r="I3967" s="11">
        <f>VLOOKUP(B3967,[1]!Product_Data[#Data],3,0)</f>
        <v>732</v>
      </c>
      <c r="J3967" s="11">
        <f t="shared" si="369"/>
        <v>732</v>
      </c>
      <c r="K3967" s="11">
        <f t="shared" si="370"/>
        <v>1077</v>
      </c>
      <c r="L3967" s="11">
        <f t="shared" si="371"/>
        <v>345</v>
      </c>
      <c r="M3967" t="str">
        <f>VLOOKUP(C3967,[1]!Location_Data[#Data],2,0)</f>
        <v>Pomona</v>
      </c>
      <c r="N3967" t="str">
        <f>VLOOKUP(D3967,[1]!Salespeople_Data[#Data],2,0)</f>
        <v>Howard Sims</v>
      </c>
      <c r="O3967" t="str">
        <f>VLOOKUP(E3967,[1]!Customer_Data[#Data],2,0)</f>
        <v>William Montgomery</v>
      </c>
      <c r="P3967" s="15">
        <f t="shared" si="366"/>
        <v>3</v>
      </c>
      <c r="Q3967">
        <f t="shared" si="367"/>
        <v>5</v>
      </c>
      <c r="R3967">
        <f t="shared" si="368"/>
        <v>2020</v>
      </c>
    </row>
    <row r="3968" spans="1:18" x14ac:dyDescent="0.25">
      <c r="A3968" s="2" t="s">
        <v>4985</v>
      </c>
      <c r="B3968" s="2" t="s">
        <v>457</v>
      </c>
      <c r="C3968" s="2" t="s">
        <v>90</v>
      </c>
      <c r="D3968" s="2" t="s">
        <v>178</v>
      </c>
      <c r="E3968" s="2" t="s">
        <v>496</v>
      </c>
      <c r="F3968" s="3">
        <v>44169</v>
      </c>
      <c r="G3968" s="2">
        <v>1</v>
      </c>
      <c r="H3968" s="11">
        <f>VLOOKUP(B3968,[1]!Product_Data[#Data],4,0)</f>
        <v>947</v>
      </c>
      <c r="I3968" s="11">
        <f>VLOOKUP(B3968,[1]!Product_Data[#Data],3,0)</f>
        <v>786</v>
      </c>
      <c r="J3968" s="11">
        <f t="shared" si="369"/>
        <v>786</v>
      </c>
      <c r="K3968" s="11">
        <f t="shared" si="370"/>
        <v>947</v>
      </c>
      <c r="L3968" s="11">
        <f t="shared" si="371"/>
        <v>161</v>
      </c>
      <c r="M3968" t="str">
        <f>VLOOKUP(C3968,[1]!Location_Data[#Data],2,0)</f>
        <v>Irvine</v>
      </c>
      <c r="N3968" t="str">
        <f>VLOOKUP(D3968,[1]!Salespeople_Data[#Data],2,0)</f>
        <v>Joshua Taylor</v>
      </c>
      <c r="O3968" t="str">
        <f>VLOOKUP(E3968,[1]!Customer_Data[#Data],2,0)</f>
        <v>William Carpenter</v>
      </c>
      <c r="P3968" s="15">
        <f t="shared" si="366"/>
        <v>6</v>
      </c>
      <c r="Q3968">
        <f t="shared" si="367"/>
        <v>12</v>
      </c>
      <c r="R3968">
        <f t="shared" si="368"/>
        <v>2020</v>
      </c>
    </row>
    <row r="3969" spans="1:18" x14ac:dyDescent="0.25">
      <c r="A3969" s="4" t="s">
        <v>4986</v>
      </c>
      <c r="B3969" s="4" t="s">
        <v>858</v>
      </c>
      <c r="C3969" s="4" t="s">
        <v>450</v>
      </c>
      <c r="D3969" s="4" t="s">
        <v>269</v>
      </c>
      <c r="E3969" s="4" t="s">
        <v>622</v>
      </c>
      <c r="F3969" s="5">
        <v>43897</v>
      </c>
      <c r="G3969" s="4">
        <v>1</v>
      </c>
      <c r="H3969" s="11">
        <f>VLOOKUP(B3969,[1]!Product_Data[#Data],4,0)</f>
        <v>2294</v>
      </c>
      <c r="I3969" s="11">
        <f>VLOOKUP(B3969,[1]!Product_Data[#Data],3,0)</f>
        <v>1399</v>
      </c>
      <c r="J3969" s="11">
        <f t="shared" si="369"/>
        <v>1399</v>
      </c>
      <c r="K3969" s="11">
        <f t="shared" si="370"/>
        <v>2294</v>
      </c>
      <c r="L3969" s="11">
        <f t="shared" si="371"/>
        <v>895</v>
      </c>
      <c r="M3969" t="str">
        <f>VLOOKUP(C3969,[1]!Location_Data[#Data],2,0)</f>
        <v>Simi Valley</v>
      </c>
      <c r="N3969" t="str">
        <f>VLOOKUP(D3969,[1]!Salespeople_Data[#Data],2,0)</f>
        <v>Kevin Butler</v>
      </c>
      <c r="O3969" t="str">
        <f>VLOOKUP(E3969,[1]!Customer_Data[#Data],2,0)</f>
        <v>Patrick Williamson</v>
      </c>
      <c r="P3969" s="15">
        <f t="shared" si="366"/>
        <v>7</v>
      </c>
      <c r="Q3969">
        <f t="shared" si="367"/>
        <v>3</v>
      </c>
      <c r="R3969">
        <f t="shared" si="368"/>
        <v>2020</v>
      </c>
    </row>
    <row r="3970" spans="1:18" x14ac:dyDescent="0.25">
      <c r="A3970" s="2" t="s">
        <v>4987</v>
      </c>
      <c r="B3970" s="2" t="s">
        <v>228</v>
      </c>
      <c r="C3970" s="2" t="s">
        <v>302</v>
      </c>
      <c r="D3970" s="2" t="s">
        <v>141</v>
      </c>
      <c r="E3970" s="2" t="s">
        <v>1205</v>
      </c>
      <c r="F3970" s="3">
        <v>43963</v>
      </c>
      <c r="G3970" s="2">
        <v>2</v>
      </c>
      <c r="H3970" s="11">
        <f>VLOOKUP(B3970,[1]!Product_Data[#Data],4,0)</f>
        <v>1862</v>
      </c>
      <c r="I3970" s="11">
        <f>VLOOKUP(B3970,[1]!Product_Data[#Data],3,0)</f>
        <v>1173</v>
      </c>
      <c r="J3970" s="11">
        <f t="shared" si="369"/>
        <v>2346</v>
      </c>
      <c r="K3970" s="11">
        <f t="shared" si="370"/>
        <v>3724</v>
      </c>
      <c r="L3970" s="11">
        <f t="shared" si="371"/>
        <v>1378</v>
      </c>
      <c r="M3970" t="str">
        <f>VLOOKUP(C3970,[1]!Location_Data[#Data],2,0)</f>
        <v>Santa Rosa</v>
      </c>
      <c r="N3970" t="str">
        <f>VLOOKUP(D3970,[1]!Salespeople_Data[#Data],2,0)</f>
        <v>Arthur Mccoy</v>
      </c>
      <c r="O3970" t="str">
        <f>VLOOKUP(E3970,[1]!Customer_Data[#Data],2,0)</f>
        <v>Jesse Hill</v>
      </c>
      <c r="P3970" s="15">
        <f t="shared" ref="P3970:P4033" si="372">WEEKDAY(F3970)</f>
        <v>3</v>
      </c>
      <c r="Q3970">
        <f t="shared" ref="Q3970:Q4033" si="373">MONTH(F3970)</f>
        <v>5</v>
      </c>
      <c r="R3970">
        <f t="shared" ref="R3970:R4033" si="374">YEAR(F3970)</f>
        <v>2020</v>
      </c>
    </row>
    <row r="3971" spans="1:18" x14ac:dyDescent="0.25">
      <c r="A3971" s="4" t="s">
        <v>4988</v>
      </c>
      <c r="B3971" s="4" t="s">
        <v>1149</v>
      </c>
      <c r="C3971" s="4" t="s">
        <v>458</v>
      </c>
      <c r="D3971" s="4" t="s">
        <v>345</v>
      </c>
      <c r="E3971" s="4" t="s">
        <v>1357</v>
      </c>
      <c r="F3971" s="5">
        <v>43931</v>
      </c>
      <c r="G3971" s="4">
        <v>1</v>
      </c>
      <c r="H3971" s="11">
        <f>VLOOKUP(B3971,[1]!Product_Data[#Data],4,0)</f>
        <v>847</v>
      </c>
      <c r="I3971" s="11">
        <f>VLOOKUP(B3971,[1]!Product_Data[#Data],3,0)</f>
        <v>534</v>
      </c>
      <c r="J3971" s="11">
        <f t="shared" ref="J3971:J4034" si="375">PRODUCT(I3971,G3971)</f>
        <v>534</v>
      </c>
      <c r="K3971" s="11">
        <f t="shared" ref="K3971:K4034" si="376">PRODUCT(H3971,G3971)</f>
        <v>847</v>
      </c>
      <c r="L3971" s="11">
        <f t="shared" ref="L3971:L4034" si="377">K3971-J3971</f>
        <v>313</v>
      </c>
      <c r="M3971" t="str">
        <f>VLOOKUP(C3971,[1]!Location_Data[#Data],2,0)</f>
        <v>Fontana</v>
      </c>
      <c r="N3971" t="str">
        <f>VLOOKUP(D3971,[1]!Salespeople_Data[#Data],2,0)</f>
        <v>Larry Marshall</v>
      </c>
      <c r="O3971" t="str">
        <f>VLOOKUP(E3971,[1]!Customer_Data[#Data],2,0)</f>
        <v>Jack Phillips</v>
      </c>
      <c r="P3971" s="15">
        <f t="shared" si="372"/>
        <v>6</v>
      </c>
      <c r="Q3971">
        <f t="shared" si="373"/>
        <v>4</v>
      </c>
      <c r="R3971">
        <f t="shared" si="374"/>
        <v>2020</v>
      </c>
    </row>
    <row r="3972" spans="1:18" x14ac:dyDescent="0.25">
      <c r="A3972" s="2" t="s">
        <v>4989</v>
      </c>
      <c r="B3972" s="2" t="s">
        <v>189</v>
      </c>
      <c r="C3972" s="2" t="s">
        <v>156</v>
      </c>
      <c r="D3972" s="2" t="s">
        <v>15</v>
      </c>
      <c r="E3972" s="2" t="s">
        <v>406</v>
      </c>
      <c r="F3972" s="3">
        <v>44145</v>
      </c>
      <c r="G3972" s="2">
        <v>1</v>
      </c>
      <c r="H3972" s="11">
        <f>VLOOKUP(B3972,[1]!Product_Data[#Data],4,0)</f>
        <v>1783</v>
      </c>
      <c r="I3972" s="11">
        <f>VLOOKUP(B3972,[1]!Product_Data[#Data],3,0)</f>
        <v>1516</v>
      </c>
      <c r="J3972" s="11">
        <f t="shared" si="375"/>
        <v>1516</v>
      </c>
      <c r="K3972" s="11">
        <f t="shared" si="376"/>
        <v>1783</v>
      </c>
      <c r="L3972" s="11">
        <f t="shared" si="377"/>
        <v>267</v>
      </c>
      <c r="M3972" t="str">
        <f>VLOOKUP(C3972,[1]!Location_Data[#Data],2,0)</f>
        <v>Sacramento</v>
      </c>
      <c r="N3972" t="str">
        <f>VLOOKUP(D3972,[1]!Salespeople_Data[#Data],2,0)</f>
        <v>Ryan Butler</v>
      </c>
      <c r="O3972" t="str">
        <f>VLOOKUP(E3972,[1]!Customer_Data[#Data],2,0)</f>
        <v>Phillip Harvey</v>
      </c>
      <c r="P3972" s="15">
        <f t="shared" si="372"/>
        <v>3</v>
      </c>
      <c r="Q3972">
        <f t="shared" si="373"/>
        <v>11</v>
      </c>
      <c r="R3972">
        <f t="shared" si="374"/>
        <v>2020</v>
      </c>
    </row>
    <row r="3973" spans="1:18" x14ac:dyDescent="0.25">
      <c r="A3973" s="4" t="s">
        <v>4990</v>
      </c>
      <c r="B3973" s="4" t="s">
        <v>129</v>
      </c>
      <c r="C3973" s="4" t="s">
        <v>90</v>
      </c>
      <c r="D3973" s="4" t="s">
        <v>359</v>
      </c>
      <c r="E3973" s="4" t="s">
        <v>1254</v>
      </c>
      <c r="F3973" s="5">
        <v>43896</v>
      </c>
      <c r="G3973" s="4">
        <v>3</v>
      </c>
      <c r="H3973" s="11">
        <f>VLOOKUP(B3973,[1]!Product_Data[#Data],4,0)</f>
        <v>127</v>
      </c>
      <c r="I3973" s="11">
        <f>VLOOKUP(B3973,[1]!Product_Data[#Data],3,0)</f>
        <v>79</v>
      </c>
      <c r="J3973" s="11">
        <f t="shared" si="375"/>
        <v>237</v>
      </c>
      <c r="K3973" s="11">
        <f t="shared" si="376"/>
        <v>381</v>
      </c>
      <c r="L3973" s="11">
        <f t="shared" si="377"/>
        <v>144</v>
      </c>
      <c r="M3973" t="str">
        <f>VLOOKUP(C3973,[1]!Location_Data[#Data],2,0)</f>
        <v>Irvine</v>
      </c>
      <c r="N3973" t="str">
        <f>VLOOKUP(D3973,[1]!Salespeople_Data[#Data],2,0)</f>
        <v>Eugene Holmes</v>
      </c>
      <c r="O3973" t="str">
        <f>VLOOKUP(E3973,[1]!Customer_Data[#Data],2,0)</f>
        <v>Daniel Moreno</v>
      </c>
      <c r="P3973" s="15">
        <f t="shared" si="372"/>
        <v>6</v>
      </c>
      <c r="Q3973">
        <f t="shared" si="373"/>
        <v>3</v>
      </c>
      <c r="R3973">
        <f t="shared" si="374"/>
        <v>2020</v>
      </c>
    </row>
    <row r="3974" spans="1:18" x14ac:dyDescent="0.25">
      <c r="A3974" s="2" t="s">
        <v>4991</v>
      </c>
      <c r="B3974" s="2" t="s">
        <v>263</v>
      </c>
      <c r="C3974" s="2" t="s">
        <v>458</v>
      </c>
      <c r="D3974" s="2" t="s">
        <v>126</v>
      </c>
      <c r="E3974" s="2" t="s">
        <v>849</v>
      </c>
      <c r="F3974" s="3">
        <v>44096</v>
      </c>
      <c r="G3974" s="2">
        <v>1</v>
      </c>
      <c r="H3974" s="11">
        <f>VLOOKUP(B3974,[1]!Product_Data[#Data],4,0)</f>
        <v>378</v>
      </c>
      <c r="I3974" s="11">
        <f>VLOOKUP(B3974,[1]!Product_Data[#Data],3,0)</f>
        <v>291</v>
      </c>
      <c r="J3974" s="11">
        <f t="shared" si="375"/>
        <v>291</v>
      </c>
      <c r="K3974" s="11">
        <f t="shared" si="376"/>
        <v>378</v>
      </c>
      <c r="L3974" s="11">
        <f t="shared" si="377"/>
        <v>87</v>
      </c>
      <c r="M3974" t="str">
        <f>VLOOKUP(C3974,[1]!Location_Data[#Data],2,0)</f>
        <v>Fontana</v>
      </c>
      <c r="N3974" t="str">
        <f>VLOOKUP(D3974,[1]!Salespeople_Data[#Data],2,0)</f>
        <v>Larry Castillo</v>
      </c>
      <c r="O3974" t="str">
        <f>VLOOKUP(E3974,[1]!Customer_Data[#Data],2,0)</f>
        <v>Eric Ward</v>
      </c>
      <c r="P3974" s="15">
        <f t="shared" si="372"/>
        <v>3</v>
      </c>
      <c r="Q3974">
        <f t="shared" si="373"/>
        <v>9</v>
      </c>
      <c r="R3974">
        <f t="shared" si="374"/>
        <v>2020</v>
      </c>
    </row>
    <row r="3975" spans="1:18" x14ac:dyDescent="0.25">
      <c r="A3975" s="4" t="s">
        <v>4992</v>
      </c>
      <c r="B3975" s="4" t="s">
        <v>139</v>
      </c>
      <c r="C3975" s="4" t="s">
        <v>105</v>
      </c>
      <c r="D3975" s="4" t="s">
        <v>216</v>
      </c>
      <c r="E3975" s="4" t="s">
        <v>2305</v>
      </c>
      <c r="F3975" s="5">
        <v>44016</v>
      </c>
      <c r="G3975" s="4">
        <v>3</v>
      </c>
      <c r="H3975" s="11">
        <f>VLOOKUP(B3975,[1]!Product_Data[#Data],4,0)</f>
        <v>817</v>
      </c>
      <c r="I3975" s="11">
        <f>VLOOKUP(B3975,[1]!Product_Data[#Data],3,0)</f>
        <v>409</v>
      </c>
      <c r="J3975" s="11">
        <f t="shared" si="375"/>
        <v>1227</v>
      </c>
      <c r="K3975" s="11">
        <f t="shared" si="376"/>
        <v>2451</v>
      </c>
      <c r="L3975" s="11">
        <f t="shared" si="377"/>
        <v>1224</v>
      </c>
      <c r="M3975" t="str">
        <f>VLOOKUP(C3975,[1]!Location_Data[#Data],2,0)</f>
        <v>Daly City</v>
      </c>
      <c r="N3975" t="str">
        <f>VLOOKUP(D3975,[1]!Salespeople_Data[#Data],2,0)</f>
        <v>Ernest Wagner</v>
      </c>
      <c r="O3975" t="str">
        <f>VLOOKUP(E3975,[1]!Customer_Data[#Data],2,0)</f>
        <v>Nicholas Hamilton</v>
      </c>
      <c r="P3975" s="15">
        <f t="shared" si="372"/>
        <v>7</v>
      </c>
      <c r="Q3975">
        <f t="shared" si="373"/>
        <v>7</v>
      </c>
      <c r="R3975">
        <f t="shared" si="374"/>
        <v>2020</v>
      </c>
    </row>
    <row r="3976" spans="1:18" x14ac:dyDescent="0.25">
      <c r="A3976" s="2" t="s">
        <v>4993</v>
      </c>
      <c r="B3976" s="2" t="s">
        <v>23</v>
      </c>
      <c r="C3976" s="2" t="s">
        <v>512</v>
      </c>
      <c r="D3976" s="2" t="s">
        <v>159</v>
      </c>
      <c r="E3976" s="2" t="s">
        <v>2182</v>
      </c>
      <c r="F3976" s="3">
        <v>43927</v>
      </c>
      <c r="G3976" s="2">
        <v>1</v>
      </c>
      <c r="H3976" s="11">
        <f>VLOOKUP(B3976,[1]!Product_Data[#Data],4,0)</f>
        <v>1052</v>
      </c>
      <c r="I3976" s="11">
        <f>VLOOKUP(B3976,[1]!Product_Data[#Data],3,0)</f>
        <v>589</v>
      </c>
      <c r="J3976" s="11">
        <f t="shared" si="375"/>
        <v>589</v>
      </c>
      <c r="K3976" s="11">
        <f t="shared" si="376"/>
        <v>1052</v>
      </c>
      <c r="L3976" s="11">
        <f t="shared" si="377"/>
        <v>463</v>
      </c>
      <c r="M3976" t="str">
        <f>VLOOKUP(C3976,[1]!Location_Data[#Data],2,0)</f>
        <v>Long Beach</v>
      </c>
      <c r="N3976" t="str">
        <f>VLOOKUP(D3976,[1]!Salespeople_Data[#Data],2,0)</f>
        <v>Bobby Russell</v>
      </c>
      <c r="O3976" t="str">
        <f>VLOOKUP(E3976,[1]!Customer_Data[#Data],2,0)</f>
        <v>Jeremy Vasquez</v>
      </c>
      <c r="P3976" s="15">
        <f t="shared" si="372"/>
        <v>2</v>
      </c>
      <c r="Q3976">
        <f t="shared" si="373"/>
        <v>4</v>
      </c>
      <c r="R3976">
        <f t="shared" si="374"/>
        <v>2020</v>
      </c>
    </row>
    <row r="3977" spans="1:18" x14ac:dyDescent="0.25">
      <c r="A3977" s="4" t="s">
        <v>4994</v>
      </c>
      <c r="B3977" s="4" t="s">
        <v>818</v>
      </c>
      <c r="C3977" s="4" t="s">
        <v>39</v>
      </c>
      <c r="D3977" s="4" t="s">
        <v>136</v>
      </c>
      <c r="E3977" s="4" t="s">
        <v>1458</v>
      </c>
      <c r="F3977" s="5">
        <v>44055</v>
      </c>
      <c r="G3977" s="4">
        <v>2</v>
      </c>
      <c r="H3977" s="11">
        <f>VLOOKUP(B3977,[1]!Product_Data[#Data],4,0)</f>
        <v>1638</v>
      </c>
      <c r="I3977" s="11">
        <f>VLOOKUP(B3977,[1]!Product_Data[#Data],3,0)</f>
        <v>1261</v>
      </c>
      <c r="J3977" s="11">
        <f t="shared" si="375"/>
        <v>2522</v>
      </c>
      <c r="K3977" s="11">
        <f t="shared" si="376"/>
        <v>3276</v>
      </c>
      <c r="L3977" s="11">
        <f t="shared" si="377"/>
        <v>754</v>
      </c>
      <c r="M3977" t="str">
        <f>VLOOKUP(C3977,[1]!Location_Data[#Data],2,0)</f>
        <v>Oceanside</v>
      </c>
      <c r="N3977" t="str">
        <f>VLOOKUP(D3977,[1]!Salespeople_Data[#Data],2,0)</f>
        <v>Clarence Fox</v>
      </c>
      <c r="O3977" t="str">
        <f>VLOOKUP(E3977,[1]!Customer_Data[#Data],2,0)</f>
        <v>Steve Miller</v>
      </c>
      <c r="P3977" s="15">
        <f t="shared" si="372"/>
        <v>4</v>
      </c>
      <c r="Q3977">
        <f t="shared" si="373"/>
        <v>8</v>
      </c>
      <c r="R3977">
        <f t="shared" si="374"/>
        <v>2020</v>
      </c>
    </row>
    <row r="3978" spans="1:18" x14ac:dyDescent="0.25">
      <c r="A3978" s="2" t="s">
        <v>4995</v>
      </c>
      <c r="B3978" s="2" t="s">
        <v>626</v>
      </c>
      <c r="C3978" s="2" t="s">
        <v>349</v>
      </c>
      <c r="D3978" s="2" t="s">
        <v>269</v>
      </c>
      <c r="E3978" s="2" t="s">
        <v>482</v>
      </c>
      <c r="F3978" s="3">
        <v>44135</v>
      </c>
      <c r="G3978" s="2">
        <v>1</v>
      </c>
      <c r="H3978" s="11">
        <f>VLOOKUP(B3978,[1]!Product_Data[#Data],4,0)</f>
        <v>584</v>
      </c>
      <c r="I3978" s="11">
        <f>VLOOKUP(B3978,[1]!Product_Data[#Data],3,0)</f>
        <v>420</v>
      </c>
      <c r="J3978" s="11">
        <f t="shared" si="375"/>
        <v>420</v>
      </c>
      <c r="K3978" s="11">
        <f t="shared" si="376"/>
        <v>584</v>
      </c>
      <c r="L3978" s="11">
        <f t="shared" si="377"/>
        <v>164</v>
      </c>
      <c r="M3978" t="str">
        <f>VLOOKUP(C3978,[1]!Location_Data[#Data],2,0)</f>
        <v>Santa Clara</v>
      </c>
      <c r="N3978" t="str">
        <f>VLOOKUP(D3978,[1]!Salespeople_Data[#Data],2,0)</f>
        <v>Kevin Butler</v>
      </c>
      <c r="O3978" t="str">
        <f>VLOOKUP(E3978,[1]!Customer_Data[#Data],2,0)</f>
        <v>Mark Simmons</v>
      </c>
      <c r="P3978" s="15">
        <f t="shared" si="372"/>
        <v>7</v>
      </c>
      <c r="Q3978">
        <f t="shared" si="373"/>
        <v>10</v>
      </c>
      <c r="R3978">
        <f t="shared" si="374"/>
        <v>2020</v>
      </c>
    </row>
    <row r="3979" spans="1:18" x14ac:dyDescent="0.25">
      <c r="A3979" s="4" t="s">
        <v>4996</v>
      </c>
      <c r="B3979" s="4" t="s">
        <v>858</v>
      </c>
      <c r="C3979" s="4" t="s">
        <v>467</v>
      </c>
      <c r="D3979" s="4" t="s">
        <v>447</v>
      </c>
      <c r="E3979" s="4" t="s">
        <v>381</v>
      </c>
      <c r="F3979" s="5">
        <v>43975</v>
      </c>
      <c r="G3979" s="4">
        <v>1</v>
      </c>
      <c r="H3979" s="11">
        <f>VLOOKUP(B3979,[1]!Product_Data[#Data],4,0)</f>
        <v>2294</v>
      </c>
      <c r="I3979" s="11">
        <f>VLOOKUP(B3979,[1]!Product_Data[#Data],3,0)</f>
        <v>1399</v>
      </c>
      <c r="J3979" s="11">
        <f t="shared" si="375"/>
        <v>1399</v>
      </c>
      <c r="K3979" s="11">
        <f t="shared" si="376"/>
        <v>2294</v>
      </c>
      <c r="L3979" s="11">
        <f t="shared" si="377"/>
        <v>895</v>
      </c>
      <c r="M3979" t="str">
        <f>VLOOKUP(C3979,[1]!Location_Data[#Data],2,0)</f>
        <v>Garden Grove</v>
      </c>
      <c r="N3979" t="str">
        <f>VLOOKUP(D3979,[1]!Salespeople_Data[#Data],2,0)</f>
        <v>Howard Sims</v>
      </c>
      <c r="O3979" t="str">
        <f>VLOOKUP(E3979,[1]!Customer_Data[#Data],2,0)</f>
        <v>Paul Larson</v>
      </c>
      <c r="P3979" s="15">
        <f t="shared" si="372"/>
        <v>1</v>
      </c>
      <c r="Q3979">
        <f t="shared" si="373"/>
        <v>5</v>
      </c>
      <c r="R3979">
        <f t="shared" si="374"/>
        <v>2020</v>
      </c>
    </row>
    <row r="3980" spans="1:18" x14ac:dyDescent="0.25">
      <c r="A3980" s="2" t="s">
        <v>4997</v>
      </c>
      <c r="B3980" s="2" t="s">
        <v>132</v>
      </c>
      <c r="C3980" s="2" t="s">
        <v>380</v>
      </c>
      <c r="D3980" s="2" t="s">
        <v>15</v>
      </c>
      <c r="E3980" s="2" t="s">
        <v>198</v>
      </c>
      <c r="F3980" s="3">
        <v>43868</v>
      </c>
      <c r="G3980" s="2">
        <v>1</v>
      </c>
      <c r="H3980" s="11">
        <f>VLOOKUP(B3980,[1]!Product_Data[#Data],4,0)</f>
        <v>2091</v>
      </c>
      <c r="I3980" s="11">
        <f>VLOOKUP(B3980,[1]!Product_Data[#Data],3,0)</f>
        <v>1485</v>
      </c>
      <c r="J3980" s="11">
        <f t="shared" si="375"/>
        <v>1485</v>
      </c>
      <c r="K3980" s="11">
        <f t="shared" si="376"/>
        <v>2091</v>
      </c>
      <c r="L3980" s="11">
        <f t="shared" si="377"/>
        <v>606</v>
      </c>
      <c r="M3980" t="str">
        <f>VLOOKUP(C3980,[1]!Location_Data[#Data],2,0)</f>
        <v>Los Angeles</v>
      </c>
      <c r="N3980" t="str">
        <f>VLOOKUP(D3980,[1]!Salespeople_Data[#Data],2,0)</f>
        <v>Ryan Butler</v>
      </c>
      <c r="O3980" t="str">
        <f>VLOOKUP(E3980,[1]!Customer_Data[#Data],2,0)</f>
        <v>Donald Stanley</v>
      </c>
      <c r="P3980" s="15">
        <f t="shared" si="372"/>
        <v>6</v>
      </c>
      <c r="Q3980">
        <f t="shared" si="373"/>
        <v>2</v>
      </c>
      <c r="R3980">
        <f t="shared" si="374"/>
        <v>2020</v>
      </c>
    </row>
    <row r="3981" spans="1:18" x14ac:dyDescent="0.25">
      <c r="A3981" s="4" t="s">
        <v>4998</v>
      </c>
      <c r="B3981" s="4" t="s">
        <v>47</v>
      </c>
      <c r="C3981" s="4" t="s">
        <v>224</v>
      </c>
      <c r="D3981" s="4" t="s">
        <v>75</v>
      </c>
      <c r="E3981" s="4" t="s">
        <v>2078</v>
      </c>
      <c r="F3981" s="5">
        <v>44184</v>
      </c>
      <c r="G3981" s="4">
        <v>1</v>
      </c>
      <c r="H3981" s="11">
        <f>VLOOKUP(B3981,[1]!Product_Data[#Data],4,0)</f>
        <v>1812</v>
      </c>
      <c r="I3981" s="11">
        <f>VLOOKUP(B3981,[1]!Product_Data[#Data],3,0)</f>
        <v>1305</v>
      </c>
      <c r="J3981" s="11">
        <f t="shared" si="375"/>
        <v>1305</v>
      </c>
      <c r="K3981" s="11">
        <f t="shared" si="376"/>
        <v>1812</v>
      </c>
      <c r="L3981" s="11">
        <f t="shared" si="377"/>
        <v>507</v>
      </c>
      <c r="M3981" t="str">
        <f>VLOOKUP(C3981,[1]!Location_Data[#Data],2,0)</f>
        <v>Huntington Beach</v>
      </c>
      <c r="N3981" t="str">
        <f>VLOOKUP(D3981,[1]!Salespeople_Data[#Data],2,0)</f>
        <v>Roger Robertson</v>
      </c>
      <c r="O3981" t="str">
        <f>VLOOKUP(E3981,[1]!Customer_Data[#Data],2,0)</f>
        <v>Kevin Webb</v>
      </c>
      <c r="P3981" s="15">
        <f t="shared" si="372"/>
        <v>7</v>
      </c>
      <c r="Q3981">
        <f t="shared" si="373"/>
        <v>12</v>
      </c>
      <c r="R3981">
        <f t="shared" si="374"/>
        <v>2020</v>
      </c>
    </row>
    <row r="3982" spans="1:18" x14ac:dyDescent="0.25">
      <c r="A3982" s="2" t="s">
        <v>4999</v>
      </c>
      <c r="B3982" s="2" t="s">
        <v>260</v>
      </c>
      <c r="C3982" s="2" t="s">
        <v>174</v>
      </c>
      <c r="D3982" s="2" t="s">
        <v>71</v>
      </c>
      <c r="E3982" s="2" t="s">
        <v>3258</v>
      </c>
      <c r="F3982" s="3">
        <v>44146</v>
      </c>
      <c r="G3982" s="2">
        <v>2</v>
      </c>
      <c r="H3982" s="11">
        <f>VLOOKUP(B3982,[1]!Product_Data[#Data],4,0)</f>
        <v>502</v>
      </c>
      <c r="I3982" s="11">
        <f>VLOOKUP(B3982,[1]!Product_Data[#Data],3,0)</f>
        <v>296</v>
      </c>
      <c r="J3982" s="11">
        <f t="shared" si="375"/>
        <v>592</v>
      </c>
      <c r="K3982" s="11">
        <f t="shared" si="376"/>
        <v>1004</v>
      </c>
      <c r="L3982" s="11">
        <f t="shared" si="377"/>
        <v>412</v>
      </c>
      <c r="M3982" t="str">
        <f>VLOOKUP(C3982,[1]!Location_Data[#Data],2,0)</f>
        <v>Norwalk</v>
      </c>
      <c r="N3982" t="str">
        <f>VLOOKUP(D3982,[1]!Salespeople_Data[#Data],2,0)</f>
        <v>Gary Rodriguez</v>
      </c>
      <c r="O3982" t="str">
        <f>VLOOKUP(E3982,[1]!Customer_Data[#Data],2,0)</f>
        <v>Roger Thompson</v>
      </c>
      <c r="P3982" s="15">
        <f t="shared" si="372"/>
        <v>4</v>
      </c>
      <c r="Q3982">
        <f t="shared" si="373"/>
        <v>11</v>
      </c>
      <c r="R3982">
        <f t="shared" si="374"/>
        <v>2020</v>
      </c>
    </row>
    <row r="3983" spans="1:18" x14ac:dyDescent="0.25">
      <c r="A3983" s="4" t="s">
        <v>5000</v>
      </c>
      <c r="B3983" s="4" t="s">
        <v>18</v>
      </c>
      <c r="C3983" s="4" t="s">
        <v>276</v>
      </c>
      <c r="D3983" s="4" t="s">
        <v>101</v>
      </c>
      <c r="E3983" s="4" t="s">
        <v>1353</v>
      </c>
      <c r="F3983" s="5">
        <v>44177</v>
      </c>
      <c r="G3983" s="4">
        <v>1</v>
      </c>
      <c r="H3983" s="11">
        <f>VLOOKUP(B3983,[1]!Product_Data[#Data],4,0)</f>
        <v>880</v>
      </c>
      <c r="I3983" s="11">
        <f>VLOOKUP(B3983,[1]!Product_Data[#Data],3,0)</f>
        <v>634</v>
      </c>
      <c r="J3983" s="11">
        <f t="shared" si="375"/>
        <v>634</v>
      </c>
      <c r="K3983" s="11">
        <f t="shared" si="376"/>
        <v>880</v>
      </c>
      <c r="L3983" s="11">
        <f t="shared" si="377"/>
        <v>246</v>
      </c>
      <c r="M3983" t="str">
        <f>VLOOKUP(C3983,[1]!Location_Data[#Data],2,0)</f>
        <v>Orange</v>
      </c>
      <c r="N3983" t="str">
        <f>VLOOKUP(D3983,[1]!Salespeople_Data[#Data],2,0)</f>
        <v>Scott Clark</v>
      </c>
      <c r="O3983" t="str">
        <f>VLOOKUP(E3983,[1]!Customer_Data[#Data],2,0)</f>
        <v>Anthony Chapman</v>
      </c>
      <c r="P3983" s="15">
        <f t="shared" si="372"/>
        <v>7</v>
      </c>
      <c r="Q3983">
        <f t="shared" si="373"/>
        <v>12</v>
      </c>
      <c r="R3983">
        <f t="shared" si="374"/>
        <v>2020</v>
      </c>
    </row>
    <row r="3984" spans="1:18" x14ac:dyDescent="0.25">
      <c r="A3984" s="2" t="s">
        <v>5001</v>
      </c>
      <c r="B3984" s="2" t="s">
        <v>152</v>
      </c>
      <c r="C3984" s="2" t="s">
        <v>242</v>
      </c>
      <c r="D3984" s="2" t="s">
        <v>91</v>
      </c>
      <c r="E3984" s="2" t="s">
        <v>1745</v>
      </c>
      <c r="F3984" s="3">
        <v>44190</v>
      </c>
      <c r="G3984" s="2">
        <v>1</v>
      </c>
      <c r="H3984" s="11">
        <f>VLOOKUP(B3984,[1]!Product_Data[#Data],4,0)</f>
        <v>951</v>
      </c>
      <c r="I3984" s="11">
        <f>VLOOKUP(B3984,[1]!Product_Data[#Data],3,0)</f>
        <v>504</v>
      </c>
      <c r="J3984" s="11">
        <f t="shared" si="375"/>
        <v>504</v>
      </c>
      <c r="K3984" s="11">
        <f t="shared" si="376"/>
        <v>951</v>
      </c>
      <c r="L3984" s="11">
        <f t="shared" si="377"/>
        <v>447</v>
      </c>
      <c r="M3984" t="str">
        <f>VLOOKUP(C3984,[1]!Location_Data[#Data],2,0)</f>
        <v>Downey</v>
      </c>
      <c r="N3984" t="str">
        <f>VLOOKUP(D3984,[1]!Salespeople_Data[#Data],2,0)</f>
        <v>Howard Gardner</v>
      </c>
      <c r="O3984" t="str">
        <f>VLOOKUP(E3984,[1]!Customer_Data[#Data],2,0)</f>
        <v>Eugene Scott</v>
      </c>
      <c r="P3984" s="15">
        <f t="shared" si="372"/>
        <v>6</v>
      </c>
      <c r="Q3984">
        <f t="shared" si="373"/>
        <v>12</v>
      </c>
      <c r="R3984">
        <f t="shared" si="374"/>
        <v>2020</v>
      </c>
    </row>
    <row r="3985" spans="1:18" x14ac:dyDescent="0.25">
      <c r="A3985" s="4" t="s">
        <v>5002</v>
      </c>
      <c r="B3985" s="4" t="s">
        <v>367</v>
      </c>
      <c r="C3985" s="4" t="s">
        <v>211</v>
      </c>
      <c r="D3985" s="4" t="s">
        <v>35</v>
      </c>
      <c r="E3985" s="4" t="s">
        <v>2174</v>
      </c>
      <c r="F3985" s="5">
        <v>43924</v>
      </c>
      <c r="G3985" s="4">
        <v>1</v>
      </c>
      <c r="H3985" s="11">
        <f>VLOOKUP(B3985,[1]!Product_Data[#Data],4,0)</f>
        <v>530</v>
      </c>
      <c r="I3985" s="11">
        <f>VLOOKUP(B3985,[1]!Product_Data[#Data],3,0)</f>
        <v>424</v>
      </c>
      <c r="J3985" s="11">
        <f t="shared" si="375"/>
        <v>424</v>
      </c>
      <c r="K3985" s="11">
        <f t="shared" si="376"/>
        <v>530</v>
      </c>
      <c r="L3985" s="11">
        <f t="shared" si="377"/>
        <v>106</v>
      </c>
      <c r="M3985" t="str">
        <f>VLOOKUP(C3985,[1]!Location_Data[#Data],2,0)</f>
        <v>Chula Vista</v>
      </c>
      <c r="N3985" t="str">
        <f>VLOOKUP(D3985,[1]!Salespeople_Data[#Data],2,0)</f>
        <v>Charles Harper</v>
      </c>
      <c r="O3985" t="str">
        <f>VLOOKUP(E3985,[1]!Customer_Data[#Data],2,0)</f>
        <v>Steven Carr</v>
      </c>
      <c r="P3985" s="15">
        <f t="shared" si="372"/>
        <v>6</v>
      </c>
      <c r="Q3985">
        <f t="shared" si="373"/>
        <v>4</v>
      </c>
      <c r="R3985">
        <f t="shared" si="374"/>
        <v>2020</v>
      </c>
    </row>
    <row r="3986" spans="1:18" x14ac:dyDescent="0.25">
      <c r="A3986" s="2" t="s">
        <v>5003</v>
      </c>
      <c r="B3986" s="2" t="s">
        <v>395</v>
      </c>
      <c r="C3986" s="2" t="s">
        <v>19</v>
      </c>
      <c r="D3986" s="2" t="s">
        <v>30</v>
      </c>
      <c r="E3986" s="2" t="s">
        <v>3699</v>
      </c>
      <c r="F3986" s="3">
        <v>43907</v>
      </c>
      <c r="G3986" s="2">
        <v>2</v>
      </c>
      <c r="H3986" s="11">
        <f>VLOOKUP(B3986,[1]!Product_Data[#Data],4,0)</f>
        <v>2257</v>
      </c>
      <c r="I3986" s="11">
        <f>VLOOKUP(B3986,[1]!Product_Data[#Data],3,0)</f>
        <v>1535</v>
      </c>
      <c r="J3986" s="11">
        <f t="shared" si="375"/>
        <v>3070</v>
      </c>
      <c r="K3986" s="11">
        <f t="shared" si="376"/>
        <v>4514</v>
      </c>
      <c r="L3986" s="11">
        <f t="shared" si="377"/>
        <v>1444</v>
      </c>
      <c r="M3986" t="str">
        <f>VLOOKUP(C3986,[1]!Location_Data[#Data],2,0)</f>
        <v>Berkeley</v>
      </c>
      <c r="N3986" t="str">
        <f>VLOOKUP(D3986,[1]!Salespeople_Data[#Data],2,0)</f>
        <v>Carl Hall</v>
      </c>
      <c r="O3986" t="str">
        <f>VLOOKUP(E3986,[1]!Customer_Data[#Data],2,0)</f>
        <v>Bruce King</v>
      </c>
      <c r="P3986" s="15">
        <f t="shared" si="372"/>
        <v>3</v>
      </c>
      <c r="Q3986">
        <f t="shared" si="373"/>
        <v>3</v>
      </c>
      <c r="R3986">
        <f t="shared" si="374"/>
        <v>2020</v>
      </c>
    </row>
    <row r="3987" spans="1:18" x14ac:dyDescent="0.25">
      <c r="A3987" s="4" t="s">
        <v>5004</v>
      </c>
      <c r="B3987" s="4" t="s">
        <v>185</v>
      </c>
      <c r="C3987" s="4" t="s">
        <v>57</v>
      </c>
      <c r="D3987" s="4" t="s">
        <v>216</v>
      </c>
      <c r="E3987" s="4" t="s">
        <v>171</v>
      </c>
      <c r="F3987" s="5">
        <v>44074</v>
      </c>
      <c r="G3987" s="4">
        <v>2</v>
      </c>
      <c r="H3987" s="11">
        <f>VLOOKUP(B3987,[1]!Product_Data[#Data],4,0)</f>
        <v>667</v>
      </c>
      <c r="I3987" s="11">
        <f>VLOOKUP(B3987,[1]!Product_Data[#Data],3,0)</f>
        <v>387</v>
      </c>
      <c r="J3987" s="11">
        <f t="shared" si="375"/>
        <v>774</v>
      </c>
      <c r="K3987" s="11">
        <f t="shared" si="376"/>
        <v>1334</v>
      </c>
      <c r="L3987" s="11">
        <f t="shared" si="377"/>
        <v>560</v>
      </c>
      <c r="M3987" t="str">
        <f>VLOOKUP(C3987,[1]!Location_Data[#Data],2,0)</f>
        <v>Thousand Oaks</v>
      </c>
      <c r="N3987" t="str">
        <f>VLOOKUP(D3987,[1]!Salespeople_Data[#Data],2,0)</f>
        <v>Ernest Wagner</v>
      </c>
      <c r="O3987" t="str">
        <f>VLOOKUP(E3987,[1]!Customer_Data[#Data],2,0)</f>
        <v>Eugene Weaver</v>
      </c>
      <c r="P3987" s="15">
        <f t="shared" si="372"/>
        <v>2</v>
      </c>
      <c r="Q3987">
        <f t="shared" si="373"/>
        <v>8</v>
      </c>
      <c r="R3987">
        <f t="shared" si="374"/>
        <v>2020</v>
      </c>
    </row>
    <row r="3988" spans="1:18" x14ac:dyDescent="0.25">
      <c r="A3988" s="2" t="s">
        <v>5005</v>
      </c>
      <c r="B3988" s="2" t="s">
        <v>155</v>
      </c>
      <c r="C3988" s="2" t="s">
        <v>182</v>
      </c>
      <c r="D3988" s="2" t="s">
        <v>91</v>
      </c>
      <c r="E3988" s="2" t="s">
        <v>3134</v>
      </c>
      <c r="F3988" s="3">
        <v>44176</v>
      </c>
      <c r="G3988" s="2">
        <v>1</v>
      </c>
      <c r="H3988" s="11">
        <f>VLOOKUP(B3988,[1]!Product_Data[#Data],4,0)</f>
        <v>1353</v>
      </c>
      <c r="I3988" s="11">
        <f>VLOOKUP(B3988,[1]!Product_Data[#Data],3,0)</f>
        <v>947</v>
      </c>
      <c r="J3988" s="11">
        <f t="shared" si="375"/>
        <v>947</v>
      </c>
      <c r="K3988" s="11">
        <f t="shared" si="376"/>
        <v>1353</v>
      </c>
      <c r="L3988" s="11">
        <f t="shared" si="377"/>
        <v>406</v>
      </c>
      <c r="M3988" t="str">
        <f>VLOOKUP(C3988,[1]!Location_Data[#Data],2,0)</f>
        <v>Vallejo</v>
      </c>
      <c r="N3988" t="str">
        <f>VLOOKUP(D3988,[1]!Salespeople_Data[#Data],2,0)</f>
        <v>Howard Gardner</v>
      </c>
      <c r="O3988" t="str">
        <f>VLOOKUP(E3988,[1]!Customer_Data[#Data],2,0)</f>
        <v>Juan Hunt</v>
      </c>
      <c r="P3988" s="15">
        <f t="shared" si="372"/>
        <v>6</v>
      </c>
      <c r="Q3988">
        <f t="shared" si="373"/>
        <v>12</v>
      </c>
      <c r="R3988">
        <f t="shared" si="374"/>
        <v>2020</v>
      </c>
    </row>
    <row r="3989" spans="1:18" x14ac:dyDescent="0.25">
      <c r="A3989" s="4" t="s">
        <v>5006</v>
      </c>
      <c r="B3989" s="4" t="s">
        <v>219</v>
      </c>
      <c r="C3989" s="4" t="s">
        <v>220</v>
      </c>
      <c r="D3989" s="4" t="s">
        <v>356</v>
      </c>
      <c r="E3989" s="4" t="s">
        <v>3511</v>
      </c>
      <c r="F3989" s="5">
        <v>44164</v>
      </c>
      <c r="G3989" s="4">
        <v>1</v>
      </c>
      <c r="H3989" s="11">
        <f>VLOOKUP(B3989,[1]!Product_Data[#Data],4,0)</f>
        <v>561</v>
      </c>
      <c r="I3989" s="11">
        <f>VLOOKUP(B3989,[1]!Product_Data[#Data],3,0)</f>
        <v>421</v>
      </c>
      <c r="J3989" s="11">
        <f t="shared" si="375"/>
        <v>421</v>
      </c>
      <c r="K3989" s="11">
        <f t="shared" si="376"/>
        <v>561</v>
      </c>
      <c r="L3989" s="11">
        <f t="shared" si="377"/>
        <v>140</v>
      </c>
      <c r="M3989" t="str">
        <f>VLOOKUP(C3989,[1]!Location_Data[#Data],2,0)</f>
        <v>Modesto</v>
      </c>
      <c r="N3989" t="str">
        <f>VLOOKUP(D3989,[1]!Salespeople_Data[#Data],2,0)</f>
        <v>Jimmy Young</v>
      </c>
      <c r="O3989" t="str">
        <f>VLOOKUP(E3989,[1]!Customer_Data[#Data],2,0)</f>
        <v>Raymond Roberts</v>
      </c>
      <c r="P3989" s="15">
        <f t="shared" si="372"/>
        <v>1</v>
      </c>
      <c r="Q3989">
        <f t="shared" si="373"/>
        <v>11</v>
      </c>
      <c r="R3989">
        <f t="shared" si="374"/>
        <v>2020</v>
      </c>
    </row>
    <row r="3990" spans="1:18" x14ac:dyDescent="0.25">
      <c r="A3990" s="2" t="s">
        <v>5007</v>
      </c>
      <c r="B3990" s="2" t="s">
        <v>668</v>
      </c>
      <c r="C3990" s="2" t="s">
        <v>70</v>
      </c>
      <c r="D3990" s="2" t="s">
        <v>170</v>
      </c>
      <c r="E3990" s="2" t="s">
        <v>561</v>
      </c>
      <c r="F3990" s="3">
        <v>43955</v>
      </c>
      <c r="G3990" s="2">
        <v>1</v>
      </c>
      <c r="H3990" s="11">
        <f>VLOOKUP(B3990,[1]!Product_Data[#Data],4,0)</f>
        <v>181</v>
      </c>
      <c r="I3990" s="11">
        <f>VLOOKUP(B3990,[1]!Product_Data[#Data],3,0)</f>
        <v>130</v>
      </c>
      <c r="J3990" s="11">
        <f t="shared" si="375"/>
        <v>130</v>
      </c>
      <c r="K3990" s="11">
        <f t="shared" si="376"/>
        <v>181</v>
      </c>
      <c r="L3990" s="11">
        <f t="shared" si="377"/>
        <v>51</v>
      </c>
      <c r="M3990" t="str">
        <f>VLOOKUP(C3990,[1]!Location_Data[#Data],2,0)</f>
        <v>Clovis</v>
      </c>
      <c r="N3990" t="str">
        <f>VLOOKUP(D3990,[1]!Salespeople_Data[#Data],2,0)</f>
        <v>Sean Miller</v>
      </c>
      <c r="O3990" t="str">
        <f>VLOOKUP(E3990,[1]!Customer_Data[#Data],2,0)</f>
        <v>Thomas Holmes</v>
      </c>
      <c r="P3990" s="15">
        <f t="shared" si="372"/>
        <v>2</v>
      </c>
      <c r="Q3990">
        <f t="shared" si="373"/>
        <v>5</v>
      </c>
      <c r="R3990">
        <f t="shared" si="374"/>
        <v>2020</v>
      </c>
    </row>
    <row r="3991" spans="1:18" x14ac:dyDescent="0.25">
      <c r="A3991" s="4" t="s">
        <v>5008</v>
      </c>
      <c r="B3991" s="4" t="s">
        <v>252</v>
      </c>
      <c r="C3991" s="4" t="s">
        <v>302</v>
      </c>
      <c r="D3991" s="4" t="s">
        <v>53</v>
      </c>
      <c r="E3991" s="4" t="s">
        <v>1096</v>
      </c>
      <c r="F3991" s="5">
        <v>43917</v>
      </c>
      <c r="G3991" s="4">
        <v>1</v>
      </c>
      <c r="H3991" s="11">
        <f>VLOOKUP(B3991,[1]!Product_Data[#Data],4,0)</f>
        <v>1899</v>
      </c>
      <c r="I3991" s="11">
        <f>VLOOKUP(B3991,[1]!Product_Data[#Data],3,0)</f>
        <v>1044</v>
      </c>
      <c r="J3991" s="11">
        <f t="shared" si="375"/>
        <v>1044</v>
      </c>
      <c r="K3991" s="11">
        <f t="shared" si="376"/>
        <v>1899</v>
      </c>
      <c r="L3991" s="11">
        <f t="shared" si="377"/>
        <v>855</v>
      </c>
      <c r="M3991" t="str">
        <f>VLOOKUP(C3991,[1]!Location_Data[#Data],2,0)</f>
        <v>Santa Rosa</v>
      </c>
      <c r="N3991" t="str">
        <f>VLOOKUP(D3991,[1]!Salespeople_Data[#Data],2,0)</f>
        <v>Scott Mason</v>
      </c>
      <c r="O3991" t="str">
        <f>VLOOKUP(E3991,[1]!Customer_Data[#Data],2,0)</f>
        <v>Craig Wright</v>
      </c>
      <c r="P3991" s="15">
        <f t="shared" si="372"/>
        <v>6</v>
      </c>
      <c r="Q3991">
        <f t="shared" si="373"/>
        <v>3</v>
      </c>
      <c r="R3991">
        <f t="shared" si="374"/>
        <v>2020</v>
      </c>
    </row>
    <row r="3992" spans="1:18" x14ac:dyDescent="0.25">
      <c r="A3992" s="2" t="s">
        <v>5009</v>
      </c>
      <c r="B3992" s="2" t="s">
        <v>796</v>
      </c>
      <c r="C3992" s="2" t="s">
        <v>220</v>
      </c>
      <c r="D3992" s="2" t="s">
        <v>15</v>
      </c>
      <c r="E3992" s="2" t="s">
        <v>2413</v>
      </c>
      <c r="F3992" s="3">
        <v>43852</v>
      </c>
      <c r="G3992" s="2">
        <v>1</v>
      </c>
      <c r="H3992" s="11">
        <f>VLOOKUP(B3992,[1]!Product_Data[#Data],4,0)</f>
        <v>1103</v>
      </c>
      <c r="I3992" s="11">
        <f>VLOOKUP(B3992,[1]!Product_Data[#Data],3,0)</f>
        <v>838</v>
      </c>
      <c r="J3992" s="11">
        <f t="shared" si="375"/>
        <v>838</v>
      </c>
      <c r="K3992" s="11">
        <f t="shared" si="376"/>
        <v>1103</v>
      </c>
      <c r="L3992" s="11">
        <f t="shared" si="377"/>
        <v>265</v>
      </c>
      <c r="M3992" t="str">
        <f>VLOOKUP(C3992,[1]!Location_Data[#Data],2,0)</f>
        <v>Modesto</v>
      </c>
      <c r="N3992" t="str">
        <f>VLOOKUP(D3992,[1]!Salespeople_Data[#Data],2,0)</f>
        <v>Ryan Butler</v>
      </c>
      <c r="O3992" t="str">
        <f>VLOOKUP(E3992,[1]!Customer_Data[#Data],2,0)</f>
        <v>Willie Hicks</v>
      </c>
      <c r="P3992" s="15">
        <f t="shared" si="372"/>
        <v>4</v>
      </c>
      <c r="Q3992">
        <f t="shared" si="373"/>
        <v>1</v>
      </c>
      <c r="R3992">
        <f t="shared" si="374"/>
        <v>2020</v>
      </c>
    </row>
    <row r="3993" spans="1:18" x14ac:dyDescent="0.25">
      <c r="A3993" s="4" t="s">
        <v>5010</v>
      </c>
      <c r="B3993" s="4" t="s">
        <v>200</v>
      </c>
      <c r="C3993" s="4" t="s">
        <v>596</v>
      </c>
      <c r="D3993" s="4" t="s">
        <v>111</v>
      </c>
      <c r="E3993" s="4" t="s">
        <v>3466</v>
      </c>
      <c r="F3993" s="5">
        <v>43875</v>
      </c>
      <c r="G3993" s="4">
        <v>4</v>
      </c>
      <c r="H3993" s="11">
        <f>VLOOKUP(B3993,[1]!Product_Data[#Data],4,0)</f>
        <v>315</v>
      </c>
      <c r="I3993" s="11">
        <f>VLOOKUP(B3993,[1]!Product_Data[#Data],3,0)</f>
        <v>208</v>
      </c>
      <c r="J3993" s="11">
        <f t="shared" si="375"/>
        <v>832</v>
      </c>
      <c r="K3993" s="11">
        <f t="shared" si="376"/>
        <v>1260</v>
      </c>
      <c r="L3993" s="11">
        <f t="shared" si="377"/>
        <v>428</v>
      </c>
      <c r="M3993" t="str">
        <f>VLOOKUP(C3993,[1]!Location_Data[#Data],2,0)</f>
        <v>Fremont</v>
      </c>
      <c r="N3993" t="str">
        <f>VLOOKUP(D3993,[1]!Salespeople_Data[#Data],2,0)</f>
        <v>Ryan Welch</v>
      </c>
      <c r="O3993" t="str">
        <f>VLOOKUP(E3993,[1]!Customer_Data[#Data],2,0)</f>
        <v>Brian Hunter</v>
      </c>
      <c r="P3993" s="15">
        <f t="shared" si="372"/>
        <v>6</v>
      </c>
      <c r="Q3993">
        <f t="shared" si="373"/>
        <v>2</v>
      </c>
      <c r="R3993">
        <f t="shared" si="374"/>
        <v>2020</v>
      </c>
    </row>
    <row r="3994" spans="1:18" x14ac:dyDescent="0.25">
      <c r="A3994" s="2" t="s">
        <v>5011</v>
      </c>
      <c r="B3994" s="2" t="s">
        <v>181</v>
      </c>
      <c r="C3994" s="2" t="s">
        <v>195</v>
      </c>
      <c r="D3994" s="2" t="s">
        <v>53</v>
      </c>
      <c r="E3994" s="2" t="s">
        <v>2635</v>
      </c>
      <c r="F3994" s="3">
        <v>44053</v>
      </c>
      <c r="G3994" s="2">
        <v>4</v>
      </c>
      <c r="H3994" s="11">
        <f>VLOOKUP(B3994,[1]!Product_Data[#Data],4,0)</f>
        <v>1500</v>
      </c>
      <c r="I3994" s="11">
        <f>VLOOKUP(B3994,[1]!Product_Data[#Data],3,0)</f>
        <v>900</v>
      </c>
      <c r="J3994" s="11">
        <f t="shared" si="375"/>
        <v>3600</v>
      </c>
      <c r="K3994" s="11">
        <f t="shared" si="376"/>
        <v>6000</v>
      </c>
      <c r="L3994" s="11">
        <f t="shared" si="377"/>
        <v>2400</v>
      </c>
      <c r="M3994" t="str">
        <f>VLOOKUP(C3994,[1]!Location_Data[#Data],2,0)</f>
        <v>Pomona</v>
      </c>
      <c r="N3994" t="str">
        <f>VLOOKUP(D3994,[1]!Salespeople_Data[#Data],2,0)</f>
        <v>Scott Mason</v>
      </c>
      <c r="O3994" t="str">
        <f>VLOOKUP(E3994,[1]!Customer_Data[#Data],2,0)</f>
        <v>Christopher Weaver</v>
      </c>
      <c r="P3994" s="15">
        <f t="shared" si="372"/>
        <v>2</v>
      </c>
      <c r="Q3994">
        <f t="shared" si="373"/>
        <v>8</v>
      </c>
      <c r="R3994">
        <f t="shared" si="374"/>
        <v>2020</v>
      </c>
    </row>
    <row r="3995" spans="1:18" x14ac:dyDescent="0.25">
      <c r="A3995" s="4" t="s">
        <v>5012</v>
      </c>
      <c r="B3995" s="4" t="s">
        <v>440</v>
      </c>
      <c r="C3995" s="4" t="s">
        <v>34</v>
      </c>
      <c r="D3995" s="4" t="s">
        <v>165</v>
      </c>
      <c r="E3995" s="4" t="s">
        <v>1916</v>
      </c>
      <c r="F3995" s="5">
        <v>43927</v>
      </c>
      <c r="G3995" s="4">
        <v>4</v>
      </c>
      <c r="H3995" s="11">
        <f>VLOOKUP(B3995,[1]!Product_Data[#Data],4,0)</f>
        <v>800</v>
      </c>
      <c r="I3995" s="11">
        <f>VLOOKUP(B3995,[1]!Product_Data[#Data],3,0)</f>
        <v>536</v>
      </c>
      <c r="J3995" s="11">
        <f t="shared" si="375"/>
        <v>2144</v>
      </c>
      <c r="K3995" s="11">
        <f t="shared" si="376"/>
        <v>3200</v>
      </c>
      <c r="L3995" s="11">
        <f t="shared" si="377"/>
        <v>1056</v>
      </c>
      <c r="M3995" t="str">
        <f>VLOOKUP(C3995,[1]!Location_Data[#Data],2,0)</f>
        <v>Inglewood</v>
      </c>
      <c r="N3995" t="str">
        <f>VLOOKUP(D3995,[1]!Salespeople_Data[#Data],2,0)</f>
        <v>Joe Sims</v>
      </c>
      <c r="O3995" t="str">
        <f>VLOOKUP(E3995,[1]!Customer_Data[#Data],2,0)</f>
        <v>Kevin Gomez</v>
      </c>
      <c r="P3995" s="15">
        <f t="shared" si="372"/>
        <v>2</v>
      </c>
      <c r="Q3995">
        <f t="shared" si="373"/>
        <v>4</v>
      </c>
      <c r="R3995">
        <f t="shared" si="374"/>
        <v>2020</v>
      </c>
    </row>
    <row r="3996" spans="1:18" x14ac:dyDescent="0.25">
      <c r="A3996" s="2" t="s">
        <v>5013</v>
      </c>
      <c r="B3996" s="2" t="s">
        <v>925</v>
      </c>
      <c r="C3996" s="2" t="s">
        <v>110</v>
      </c>
      <c r="D3996" s="2" t="s">
        <v>126</v>
      </c>
      <c r="E3996" s="2" t="s">
        <v>709</v>
      </c>
      <c r="F3996" s="3">
        <v>44129</v>
      </c>
      <c r="G3996" s="2">
        <v>3</v>
      </c>
      <c r="H3996" s="11">
        <f>VLOOKUP(B3996,[1]!Product_Data[#Data],4,0)</f>
        <v>136</v>
      </c>
      <c r="I3996" s="11">
        <f>VLOOKUP(B3996,[1]!Product_Data[#Data],3,0)</f>
        <v>72</v>
      </c>
      <c r="J3996" s="11">
        <f t="shared" si="375"/>
        <v>216</v>
      </c>
      <c r="K3996" s="11">
        <f t="shared" si="376"/>
        <v>408</v>
      </c>
      <c r="L3996" s="11">
        <f t="shared" si="377"/>
        <v>192</v>
      </c>
      <c r="M3996" t="str">
        <f>VLOOKUP(C3996,[1]!Location_Data[#Data],2,0)</f>
        <v>Richmond</v>
      </c>
      <c r="N3996" t="str">
        <f>VLOOKUP(D3996,[1]!Salespeople_Data[#Data],2,0)</f>
        <v>Larry Castillo</v>
      </c>
      <c r="O3996" t="str">
        <f>VLOOKUP(E3996,[1]!Customer_Data[#Data],2,0)</f>
        <v>Stephen Cook</v>
      </c>
      <c r="P3996" s="15">
        <f t="shared" si="372"/>
        <v>1</v>
      </c>
      <c r="Q3996">
        <f t="shared" si="373"/>
        <v>10</v>
      </c>
      <c r="R3996">
        <f t="shared" si="374"/>
        <v>2020</v>
      </c>
    </row>
    <row r="3997" spans="1:18" x14ac:dyDescent="0.25">
      <c r="A3997" s="4" t="s">
        <v>5014</v>
      </c>
      <c r="B3997" s="4" t="s">
        <v>245</v>
      </c>
      <c r="C3997" s="4" t="s">
        <v>386</v>
      </c>
      <c r="D3997" s="4" t="s">
        <v>146</v>
      </c>
      <c r="E3997" s="4" t="s">
        <v>859</v>
      </c>
      <c r="F3997" s="5">
        <v>44061</v>
      </c>
      <c r="G3997" s="4">
        <v>2</v>
      </c>
      <c r="H3997" s="11">
        <f>VLOOKUP(B3997,[1]!Product_Data[#Data],4,0)</f>
        <v>818</v>
      </c>
      <c r="I3997" s="11">
        <f>VLOOKUP(B3997,[1]!Product_Data[#Data],3,0)</f>
        <v>450</v>
      </c>
      <c r="J3997" s="11">
        <f t="shared" si="375"/>
        <v>900</v>
      </c>
      <c r="K3997" s="11">
        <f t="shared" si="376"/>
        <v>1636</v>
      </c>
      <c r="L3997" s="11">
        <f t="shared" si="377"/>
        <v>736</v>
      </c>
      <c r="M3997" t="str">
        <f>VLOOKUP(C3997,[1]!Location_Data[#Data],2,0)</f>
        <v>Carlsbad</v>
      </c>
      <c r="N3997" t="str">
        <f>VLOOKUP(D3997,[1]!Salespeople_Data[#Data],2,0)</f>
        <v>Carl Elliott</v>
      </c>
      <c r="O3997" t="str">
        <f>VLOOKUP(E3997,[1]!Customer_Data[#Data],2,0)</f>
        <v>Ralph Elliott</v>
      </c>
      <c r="P3997" s="15">
        <f t="shared" si="372"/>
        <v>3</v>
      </c>
      <c r="Q3997">
        <f t="shared" si="373"/>
        <v>8</v>
      </c>
      <c r="R3997">
        <f t="shared" si="374"/>
        <v>2020</v>
      </c>
    </row>
    <row r="3998" spans="1:18" x14ac:dyDescent="0.25">
      <c r="A3998" s="2" t="s">
        <v>5015</v>
      </c>
      <c r="B3998" s="2" t="s">
        <v>152</v>
      </c>
      <c r="C3998" s="2" t="s">
        <v>731</v>
      </c>
      <c r="D3998" s="2" t="s">
        <v>58</v>
      </c>
      <c r="E3998" s="2" t="s">
        <v>644</v>
      </c>
      <c r="F3998" s="3">
        <v>43877</v>
      </c>
      <c r="G3998" s="2">
        <v>1</v>
      </c>
      <c r="H3998" s="11">
        <f>VLOOKUP(B3998,[1]!Product_Data[#Data],4,0)</f>
        <v>951</v>
      </c>
      <c r="I3998" s="11">
        <f>VLOOKUP(B3998,[1]!Product_Data[#Data],3,0)</f>
        <v>504</v>
      </c>
      <c r="J3998" s="11">
        <f t="shared" si="375"/>
        <v>504</v>
      </c>
      <c r="K3998" s="11">
        <f t="shared" si="376"/>
        <v>951</v>
      </c>
      <c r="L3998" s="11">
        <f t="shared" si="377"/>
        <v>447</v>
      </c>
      <c r="M3998" t="str">
        <f>VLOOKUP(C3998,[1]!Location_Data[#Data],2,0)</f>
        <v>Costa Mesa</v>
      </c>
      <c r="N3998" t="str">
        <f>VLOOKUP(D3998,[1]!Salespeople_Data[#Data],2,0)</f>
        <v>Christopher Tucker</v>
      </c>
      <c r="O3998" t="str">
        <f>VLOOKUP(E3998,[1]!Customer_Data[#Data],2,0)</f>
        <v>Billy Evans</v>
      </c>
      <c r="P3998" s="15">
        <f t="shared" si="372"/>
        <v>1</v>
      </c>
      <c r="Q3998">
        <f t="shared" si="373"/>
        <v>2</v>
      </c>
      <c r="R3998">
        <f t="shared" si="374"/>
        <v>2020</v>
      </c>
    </row>
    <row r="3999" spans="1:18" x14ac:dyDescent="0.25">
      <c r="A3999" s="4" t="s">
        <v>5016</v>
      </c>
      <c r="B3999" s="4" t="s">
        <v>168</v>
      </c>
      <c r="C3999" s="4" t="s">
        <v>57</v>
      </c>
      <c r="D3999" s="4" t="s">
        <v>356</v>
      </c>
      <c r="E3999" s="4" t="s">
        <v>1515</v>
      </c>
      <c r="F3999" s="5">
        <v>43975</v>
      </c>
      <c r="G3999" s="4">
        <v>2</v>
      </c>
      <c r="H3999" s="11">
        <f>VLOOKUP(B3999,[1]!Product_Data[#Data],4,0)</f>
        <v>112</v>
      </c>
      <c r="I3999" s="11">
        <f>VLOOKUP(B3999,[1]!Product_Data[#Data],3,0)</f>
        <v>90</v>
      </c>
      <c r="J3999" s="11">
        <f t="shared" si="375"/>
        <v>180</v>
      </c>
      <c r="K3999" s="11">
        <f t="shared" si="376"/>
        <v>224</v>
      </c>
      <c r="L3999" s="11">
        <f t="shared" si="377"/>
        <v>44</v>
      </c>
      <c r="M3999" t="str">
        <f>VLOOKUP(C3999,[1]!Location_Data[#Data],2,0)</f>
        <v>Thousand Oaks</v>
      </c>
      <c r="N3999" t="str">
        <f>VLOOKUP(D3999,[1]!Salespeople_Data[#Data],2,0)</f>
        <v>Jimmy Young</v>
      </c>
      <c r="O3999" t="str">
        <f>VLOOKUP(E3999,[1]!Customer_Data[#Data],2,0)</f>
        <v>Peter Gray</v>
      </c>
      <c r="P3999" s="15">
        <f t="shared" si="372"/>
        <v>1</v>
      </c>
      <c r="Q3999">
        <f t="shared" si="373"/>
        <v>5</v>
      </c>
      <c r="R3999">
        <f t="shared" si="374"/>
        <v>2020</v>
      </c>
    </row>
    <row r="4000" spans="1:18" x14ac:dyDescent="0.25">
      <c r="A4000" s="2" t="s">
        <v>5017</v>
      </c>
      <c r="B4000" s="2" t="s">
        <v>600</v>
      </c>
      <c r="C4000" s="2" t="s">
        <v>322</v>
      </c>
      <c r="D4000" s="2" t="s">
        <v>239</v>
      </c>
      <c r="E4000" s="2" t="s">
        <v>323</v>
      </c>
      <c r="F4000" s="3">
        <v>43979</v>
      </c>
      <c r="G4000" s="2">
        <v>1</v>
      </c>
      <c r="H4000" s="11">
        <f>VLOOKUP(B4000,[1]!Product_Data[#Data],4,0)</f>
        <v>368</v>
      </c>
      <c r="I4000" s="11">
        <f>VLOOKUP(B4000,[1]!Product_Data[#Data],3,0)</f>
        <v>269</v>
      </c>
      <c r="J4000" s="11">
        <f t="shared" si="375"/>
        <v>269</v>
      </c>
      <c r="K4000" s="11">
        <f t="shared" si="376"/>
        <v>368</v>
      </c>
      <c r="L4000" s="11">
        <f t="shared" si="377"/>
        <v>99</v>
      </c>
      <c r="M4000" t="str">
        <f>VLOOKUP(C4000,[1]!Location_Data[#Data],2,0)</f>
        <v>Rancho Cucamonga</v>
      </c>
      <c r="N4000" t="str">
        <f>VLOOKUP(D4000,[1]!Salespeople_Data[#Data],2,0)</f>
        <v>John Reyes</v>
      </c>
      <c r="O4000" t="str">
        <f>VLOOKUP(E4000,[1]!Customer_Data[#Data],2,0)</f>
        <v>Douglas Franklin</v>
      </c>
      <c r="P4000" s="15">
        <f t="shared" si="372"/>
        <v>5</v>
      </c>
      <c r="Q4000">
        <f t="shared" si="373"/>
        <v>5</v>
      </c>
      <c r="R4000">
        <f t="shared" si="374"/>
        <v>2020</v>
      </c>
    </row>
    <row r="4001" spans="1:18" x14ac:dyDescent="0.25">
      <c r="A4001" s="4" t="s">
        <v>5018</v>
      </c>
      <c r="B4001" s="4" t="s">
        <v>164</v>
      </c>
      <c r="C4001" s="4" t="s">
        <v>362</v>
      </c>
      <c r="D4001" s="4" t="s">
        <v>15</v>
      </c>
      <c r="E4001" s="4" t="s">
        <v>799</v>
      </c>
      <c r="F4001" s="5">
        <v>44007</v>
      </c>
      <c r="G4001" s="4">
        <v>1</v>
      </c>
      <c r="H4001" s="11">
        <f>VLOOKUP(B4001,[1]!Product_Data[#Data],4,0)</f>
        <v>637</v>
      </c>
      <c r="I4001" s="11">
        <f>VLOOKUP(B4001,[1]!Product_Data[#Data],3,0)</f>
        <v>389</v>
      </c>
      <c r="J4001" s="11">
        <f t="shared" si="375"/>
        <v>389</v>
      </c>
      <c r="K4001" s="11">
        <f t="shared" si="376"/>
        <v>637</v>
      </c>
      <c r="L4001" s="11">
        <f t="shared" si="377"/>
        <v>248</v>
      </c>
      <c r="M4001" t="str">
        <f>VLOOKUP(C4001,[1]!Location_Data[#Data],2,0)</f>
        <v>San Bernardino</v>
      </c>
      <c r="N4001" t="str">
        <f>VLOOKUP(D4001,[1]!Salespeople_Data[#Data],2,0)</f>
        <v>Ryan Butler</v>
      </c>
      <c r="O4001" t="str">
        <f>VLOOKUP(E4001,[1]!Customer_Data[#Data],2,0)</f>
        <v>Steven Howard</v>
      </c>
      <c r="P4001" s="15">
        <f t="shared" si="372"/>
        <v>5</v>
      </c>
      <c r="Q4001">
        <f t="shared" si="373"/>
        <v>6</v>
      </c>
      <c r="R4001">
        <f t="shared" si="374"/>
        <v>2020</v>
      </c>
    </row>
    <row r="4002" spans="1:18" x14ac:dyDescent="0.25">
      <c r="A4002" s="2" t="s">
        <v>5019</v>
      </c>
      <c r="B4002" s="2" t="s">
        <v>311</v>
      </c>
      <c r="C4002" s="2" t="s">
        <v>380</v>
      </c>
      <c r="D4002" s="2" t="s">
        <v>63</v>
      </c>
      <c r="E4002" s="2" t="s">
        <v>922</v>
      </c>
      <c r="F4002" s="3">
        <v>44104</v>
      </c>
      <c r="G4002" s="2">
        <v>1</v>
      </c>
      <c r="H4002" s="11">
        <f>VLOOKUP(B4002,[1]!Product_Data[#Data],4,0)</f>
        <v>1743</v>
      </c>
      <c r="I4002" s="11">
        <f>VLOOKUP(B4002,[1]!Product_Data[#Data],3,0)</f>
        <v>872</v>
      </c>
      <c r="J4002" s="11">
        <f t="shared" si="375"/>
        <v>872</v>
      </c>
      <c r="K4002" s="11">
        <f t="shared" si="376"/>
        <v>1743</v>
      </c>
      <c r="L4002" s="11">
        <f t="shared" si="377"/>
        <v>871</v>
      </c>
      <c r="M4002" t="str">
        <f>VLOOKUP(C4002,[1]!Location_Data[#Data],2,0)</f>
        <v>Los Angeles</v>
      </c>
      <c r="N4002" t="str">
        <f>VLOOKUP(D4002,[1]!Salespeople_Data[#Data],2,0)</f>
        <v>Jeremy Mendoza</v>
      </c>
      <c r="O4002" t="str">
        <f>VLOOKUP(E4002,[1]!Customer_Data[#Data],2,0)</f>
        <v>David Mendoza</v>
      </c>
      <c r="P4002" s="15">
        <f t="shared" si="372"/>
        <v>4</v>
      </c>
      <c r="Q4002">
        <f t="shared" si="373"/>
        <v>9</v>
      </c>
      <c r="R4002">
        <f t="shared" si="374"/>
        <v>2020</v>
      </c>
    </row>
    <row r="4003" spans="1:18" x14ac:dyDescent="0.25">
      <c r="A4003" s="4" t="s">
        <v>5020</v>
      </c>
      <c r="B4003" s="4" t="s">
        <v>207</v>
      </c>
      <c r="C4003" s="4" t="s">
        <v>9</v>
      </c>
      <c r="D4003" s="4" t="s">
        <v>80</v>
      </c>
      <c r="E4003" s="4" t="s">
        <v>1353</v>
      </c>
      <c r="F4003" s="5">
        <v>43941</v>
      </c>
      <c r="G4003" s="4">
        <v>1</v>
      </c>
      <c r="H4003" s="11">
        <f>VLOOKUP(B4003,[1]!Product_Data[#Data],4,0)</f>
        <v>2464</v>
      </c>
      <c r="I4003" s="11">
        <f>VLOOKUP(B4003,[1]!Product_Data[#Data],3,0)</f>
        <v>1774</v>
      </c>
      <c r="J4003" s="11">
        <f t="shared" si="375"/>
        <v>1774</v>
      </c>
      <c r="K4003" s="11">
        <f t="shared" si="376"/>
        <v>2464</v>
      </c>
      <c r="L4003" s="11">
        <f t="shared" si="377"/>
        <v>690</v>
      </c>
      <c r="M4003" t="str">
        <f>VLOOKUP(C4003,[1]!Location_Data[#Data],2,0)</f>
        <v>San Mateo</v>
      </c>
      <c r="N4003" t="str">
        <f>VLOOKUP(D4003,[1]!Salespeople_Data[#Data],2,0)</f>
        <v>Henry Nelson</v>
      </c>
      <c r="O4003" t="str">
        <f>VLOOKUP(E4003,[1]!Customer_Data[#Data],2,0)</f>
        <v>Anthony Chapman</v>
      </c>
      <c r="P4003" s="15">
        <f t="shared" si="372"/>
        <v>2</v>
      </c>
      <c r="Q4003">
        <f t="shared" si="373"/>
        <v>4</v>
      </c>
      <c r="R4003">
        <f t="shared" si="374"/>
        <v>2020</v>
      </c>
    </row>
    <row r="4004" spans="1:18" x14ac:dyDescent="0.25">
      <c r="A4004" s="2" t="s">
        <v>5021</v>
      </c>
      <c r="B4004" s="2" t="s">
        <v>263</v>
      </c>
      <c r="C4004" s="2" t="s">
        <v>62</v>
      </c>
      <c r="D4004" s="2" t="s">
        <v>239</v>
      </c>
      <c r="E4004" s="2" t="s">
        <v>1254</v>
      </c>
      <c r="F4004" s="3">
        <v>43943</v>
      </c>
      <c r="G4004" s="2">
        <v>3</v>
      </c>
      <c r="H4004" s="11">
        <f>VLOOKUP(B4004,[1]!Product_Data[#Data],4,0)</f>
        <v>378</v>
      </c>
      <c r="I4004" s="11">
        <f>VLOOKUP(B4004,[1]!Product_Data[#Data],3,0)</f>
        <v>291</v>
      </c>
      <c r="J4004" s="11">
        <f t="shared" si="375"/>
        <v>873</v>
      </c>
      <c r="K4004" s="11">
        <f t="shared" si="376"/>
        <v>1134</v>
      </c>
      <c r="L4004" s="11">
        <f t="shared" si="377"/>
        <v>261</v>
      </c>
      <c r="M4004" t="str">
        <f>VLOOKUP(C4004,[1]!Location_Data[#Data],2,0)</f>
        <v>Fairfield</v>
      </c>
      <c r="N4004" t="str">
        <f>VLOOKUP(D4004,[1]!Salespeople_Data[#Data],2,0)</f>
        <v>John Reyes</v>
      </c>
      <c r="O4004" t="str">
        <f>VLOOKUP(E4004,[1]!Customer_Data[#Data],2,0)</f>
        <v>Daniel Moreno</v>
      </c>
      <c r="P4004" s="15">
        <f t="shared" si="372"/>
        <v>4</v>
      </c>
      <c r="Q4004">
        <f t="shared" si="373"/>
        <v>4</v>
      </c>
      <c r="R4004">
        <f t="shared" si="374"/>
        <v>2020</v>
      </c>
    </row>
    <row r="4005" spans="1:18" x14ac:dyDescent="0.25">
      <c r="A4005" s="4" t="s">
        <v>5022</v>
      </c>
      <c r="B4005" s="4" t="s">
        <v>403</v>
      </c>
      <c r="C4005" s="4" t="s">
        <v>469</v>
      </c>
      <c r="D4005" s="4" t="s">
        <v>216</v>
      </c>
      <c r="E4005" s="4" t="s">
        <v>736</v>
      </c>
      <c r="F4005" s="5">
        <v>43836</v>
      </c>
      <c r="G4005" s="4">
        <v>4</v>
      </c>
      <c r="H4005" s="11">
        <f>VLOOKUP(B4005,[1]!Product_Data[#Data],4,0)</f>
        <v>392</v>
      </c>
      <c r="I4005" s="11">
        <f>VLOOKUP(B4005,[1]!Product_Data[#Data],3,0)</f>
        <v>255</v>
      </c>
      <c r="J4005" s="11">
        <f t="shared" si="375"/>
        <v>1020</v>
      </c>
      <c r="K4005" s="11">
        <f t="shared" si="376"/>
        <v>1568</v>
      </c>
      <c r="L4005" s="11">
        <f t="shared" si="377"/>
        <v>548</v>
      </c>
      <c r="M4005" t="str">
        <f>VLOOKUP(C4005,[1]!Location_Data[#Data],2,0)</f>
        <v>Escondido</v>
      </c>
      <c r="N4005" t="str">
        <f>VLOOKUP(D4005,[1]!Salespeople_Data[#Data],2,0)</f>
        <v>Ernest Wagner</v>
      </c>
      <c r="O4005" t="str">
        <f>VLOOKUP(E4005,[1]!Customer_Data[#Data],2,0)</f>
        <v>Aaron Carr</v>
      </c>
      <c r="P4005" s="15">
        <f t="shared" si="372"/>
        <v>2</v>
      </c>
      <c r="Q4005">
        <f t="shared" si="373"/>
        <v>1</v>
      </c>
      <c r="R4005">
        <f t="shared" si="374"/>
        <v>2020</v>
      </c>
    </row>
    <row r="4006" spans="1:18" x14ac:dyDescent="0.25">
      <c r="A4006" s="2" t="s">
        <v>5023</v>
      </c>
      <c r="B4006" s="2" t="s">
        <v>605</v>
      </c>
      <c r="C4006" s="2" t="s">
        <v>182</v>
      </c>
      <c r="D4006" s="2" t="s">
        <v>308</v>
      </c>
      <c r="E4006" s="2" t="s">
        <v>565</v>
      </c>
      <c r="F4006" s="3">
        <v>44005</v>
      </c>
      <c r="G4006" s="2">
        <v>3</v>
      </c>
      <c r="H4006" s="11">
        <f>VLOOKUP(B4006,[1]!Product_Data[#Data],4,0)</f>
        <v>913</v>
      </c>
      <c r="I4006" s="11">
        <f>VLOOKUP(B4006,[1]!Product_Data[#Data],3,0)</f>
        <v>584</v>
      </c>
      <c r="J4006" s="11">
        <f t="shared" si="375"/>
        <v>1752</v>
      </c>
      <c r="K4006" s="11">
        <f t="shared" si="376"/>
        <v>2739</v>
      </c>
      <c r="L4006" s="11">
        <f t="shared" si="377"/>
        <v>987</v>
      </c>
      <c r="M4006" t="str">
        <f>VLOOKUP(C4006,[1]!Location_Data[#Data],2,0)</f>
        <v>Vallejo</v>
      </c>
      <c r="N4006" t="str">
        <f>VLOOKUP(D4006,[1]!Salespeople_Data[#Data],2,0)</f>
        <v>Fred Robertson</v>
      </c>
      <c r="O4006" t="str">
        <f>VLOOKUP(E4006,[1]!Customer_Data[#Data],2,0)</f>
        <v>Nicholas Ward</v>
      </c>
      <c r="P4006" s="15">
        <f t="shared" si="372"/>
        <v>3</v>
      </c>
      <c r="Q4006">
        <f t="shared" si="373"/>
        <v>6</v>
      </c>
      <c r="R4006">
        <f t="shared" si="374"/>
        <v>2020</v>
      </c>
    </row>
    <row r="4007" spans="1:18" x14ac:dyDescent="0.25">
      <c r="A4007" s="4" t="s">
        <v>5024</v>
      </c>
      <c r="B4007" s="4" t="s">
        <v>267</v>
      </c>
      <c r="C4007" s="4" t="s">
        <v>450</v>
      </c>
      <c r="D4007" s="4" t="s">
        <v>101</v>
      </c>
      <c r="E4007" s="4" t="s">
        <v>423</v>
      </c>
      <c r="F4007" s="5">
        <v>43978</v>
      </c>
      <c r="G4007" s="4">
        <v>3</v>
      </c>
      <c r="H4007" s="11">
        <f>VLOOKUP(B4007,[1]!Product_Data[#Data],4,0)</f>
        <v>400</v>
      </c>
      <c r="I4007" s="11">
        <f>VLOOKUP(B4007,[1]!Product_Data[#Data],3,0)</f>
        <v>208</v>
      </c>
      <c r="J4007" s="11">
        <f t="shared" si="375"/>
        <v>624</v>
      </c>
      <c r="K4007" s="11">
        <f t="shared" si="376"/>
        <v>1200</v>
      </c>
      <c r="L4007" s="11">
        <f t="shared" si="377"/>
        <v>576</v>
      </c>
      <c r="M4007" t="str">
        <f>VLOOKUP(C4007,[1]!Location_Data[#Data],2,0)</f>
        <v>Simi Valley</v>
      </c>
      <c r="N4007" t="str">
        <f>VLOOKUP(D4007,[1]!Salespeople_Data[#Data],2,0)</f>
        <v>Scott Clark</v>
      </c>
      <c r="O4007" t="str">
        <f>VLOOKUP(E4007,[1]!Customer_Data[#Data],2,0)</f>
        <v>Raymond Burke</v>
      </c>
      <c r="P4007" s="15">
        <f t="shared" si="372"/>
        <v>4</v>
      </c>
      <c r="Q4007">
        <f t="shared" si="373"/>
        <v>5</v>
      </c>
      <c r="R4007">
        <f t="shared" si="374"/>
        <v>2020</v>
      </c>
    </row>
    <row r="4008" spans="1:18" x14ac:dyDescent="0.25">
      <c r="A4008" s="2" t="s">
        <v>5025</v>
      </c>
      <c r="B4008" s="2" t="s">
        <v>232</v>
      </c>
      <c r="C4008" s="2" t="s">
        <v>380</v>
      </c>
      <c r="D4008" s="2" t="s">
        <v>257</v>
      </c>
      <c r="E4008" s="2" t="s">
        <v>821</v>
      </c>
      <c r="F4008" s="3">
        <v>44116</v>
      </c>
      <c r="G4008" s="2">
        <v>1</v>
      </c>
      <c r="H4008" s="11">
        <f>VLOOKUP(B4008,[1]!Product_Data[#Data],4,0)</f>
        <v>1119</v>
      </c>
      <c r="I4008" s="11">
        <f>VLOOKUP(B4008,[1]!Product_Data[#Data],3,0)</f>
        <v>683</v>
      </c>
      <c r="J4008" s="11">
        <f t="shared" si="375"/>
        <v>683</v>
      </c>
      <c r="K4008" s="11">
        <f t="shared" si="376"/>
        <v>1119</v>
      </c>
      <c r="L4008" s="11">
        <f t="shared" si="377"/>
        <v>436</v>
      </c>
      <c r="M4008" t="str">
        <f>VLOOKUP(C4008,[1]!Location_Data[#Data],2,0)</f>
        <v>Los Angeles</v>
      </c>
      <c r="N4008" t="str">
        <f>VLOOKUP(D4008,[1]!Salespeople_Data[#Data],2,0)</f>
        <v>Jerry Perry</v>
      </c>
      <c r="O4008" t="str">
        <f>VLOOKUP(E4008,[1]!Customer_Data[#Data],2,0)</f>
        <v>Gregory Jackson</v>
      </c>
      <c r="P4008" s="15">
        <f t="shared" si="372"/>
        <v>2</v>
      </c>
      <c r="Q4008">
        <f t="shared" si="373"/>
        <v>10</v>
      </c>
      <c r="R4008">
        <f t="shared" si="374"/>
        <v>2020</v>
      </c>
    </row>
    <row r="4009" spans="1:18" x14ac:dyDescent="0.25">
      <c r="A4009" s="4" t="s">
        <v>5026</v>
      </c>
      <c r="B4009" s="4" t="s">
        <v>203</v>
      </c>
      <c r="C4009" s="4" t="s">
        <v>57</v>
      </c>
      <c r="D4009" s="4" t="s">
        <v>15</v>
      </c>
      <c r="E4009" s="4" t="s">
        <v>1032</v>
      </c>
      <c r="F4009" s="5">
        <v>44061</v>
      </c>
      <c r="G4009" s="4">
        <v>4</v>
      </c>
      <c r="H4009" s="11">
        <f>VLOOKUP(B4009,[1]!Product_Data[#Data],4,0)</f>
        <v>1414</v>
      </c>
      <c r="I4009" s="11">
        <f>VLOOKUP(B4009,[1]!Product_Data[#Data],3,0)</f>
        <v>962</v>
      </c>
      <c r="J4009" s="11">
        <f t="shared" si="375"/>
        <v>3848</v>
      </c>
      <c r="K4009" s="11">
        <f t="shared" si="376"/>
        <v>5656</v>
      </c>
      <c r="L4009" s="11">
        <f t="shared" si="377"/>
        <v>1808</v>
      </c>
      <c r="M4009" t="str">
        <f>VLOOKUP(C4009,[1]!Location_Data[#Data],2,0)</f>
        <v>Thousand Oaks</v>
      </c>
      <c r="N4009" t="str">
        <f>VLOOKUP(D4009,[1]!Salespeople_Data[#Data],2,0)</f>
        <v>Ryan Butler</v>
      </c>
      <c r="O4009" t="str">
        <f>VLOOKUP(E4009,[1]!Customer_Data[#Data],2,0)</f>
        <v>Sean Alexander</v>
      </c>
      <c r="P4009" s="15">
        <f t="shared" si="372"/>
        <v>3</v>
      </c>
      <c r="Q4009">
        <f t="shared" si="373"/>
        <v>8</v>
      </c>
      <c r="R4009">
        <f t="shared" si="374"/>
        <v>2020</v>
      </c>
    </row>
    <row r="4010" spans="1:18" x14ac:dyDescent="0.25">
      <c r="A4010" s="2" t="s">
        <v>5027</v>
      </c>
      <c r="B4010" s="2" t="s">
        <v>1149</v>
      </c>
      <c r="C4010" s="2" t="s">
        <v>450</v>
      </c>
      <c r="D4010" s="2" t="s">
        <v>191</v>
      </c>
      <c r="E4010" s="2" t="s">
        <v>2787</v>
      </c>
      <c r="F4010" s="3">
        <v>43837</v>
      </c>
      <c r="G4010" s="2">
        <v>1</v>
      </c>
      <c r="H4010" s="11">
        <f>VLOOKUP(B4010,[1]!Product_Data[#Data],4,0)</f>
        <v>847</v>
      </c>
      <c r="I4010" s="11">
        <f>VLOOKUP(B4010,[1]!Product_Data[#Data],3,0)</f>
        <v>534</v>
      </c>
      <c r="J4010" s="11">
        <f t="shared" si="375"/>
        <v>534</v>
      </c>
      <c r="K4010" s="11">
        <f t="shared" si="376"/>
        <v>847</v>
      </c>
      <c r="L4010" s="11">
        <f t="shared" si="377"/>
        <v>313</v>
      </c>
      <c r="M4010" t="str">
        <f>VLOOKUP(C4010,[1]!Location_Data[#Data],2,0)</f>
        <v>Simi Valley</v>
      </c>
      <c r="N4010" t="str">
        <f>VLOOKUP(D4010,[1]!Salespeople_Data[#Data],2,0)</f>
        <v>Robert Reed</v>
      </c>
      <c r="O4010" t="str">
        <f>VLOOKUP(E4010,[1]!Customer_Data[#Data],2,0)</f>
        <v>Chris Armstrong</v>
      </c>
      <c r="P4010" s="15">
        <f t="shared" si="372"/>
        <v>3</v>
      </c>
      <c r="Q4010">
        <f t="shared" si="373"/>
        <v>1</v>
      </c>
      <c r="R4010">
        <f t="shared" si="374"/>
        <v>2020</v>
      </c>
    </row>
    <row r="4011" spans="1:18" x14ac:dyDescent="0.25">
      <c r="A4011" s="4" t="s">
        <v>5028</v>
      </c>
      <c r="B4011" s="4" t="s">
        <v>185</v>
      </c>
      <c r="C4011" s="4" t="s">
        <v>386</v>
      </c>
      <c r="D4011" s="4" t="s">
        <v>178</v>
      </c>
      <c r="E4011" s="4" t="s">
        <v>2010</v>
      </c>
      <c r="F4011" s="5">
        <v>44097</v>
      </c>
      <c r="G4011" s="4">
        <v>1</v>
      </c>
      <c r="H4011" s="11">
        <f>VLOOKUP(B4011,[1]!Product_Data[#Data],4,0)</f>
        <v>667</v>
      </c>
      <c r="I4011" s="11">
        <f>VLOOKUP(B4011,[1]!Product_Data[#Data],3,0)</f>
        <v>387</v>
      </c>
      <c r="J4011" s="11">
        <f t="shared" si="375"/>
        <v>387</v>
      </c>
      <c r="K4011" s="11">
        <f t="shared" si="376"/>
        <v>667</v>
      </c>
      <c r="L4011" s="11">
        <f t="shared" si="377"/>
        <v>280</v>
      </c>
      <c r="M4011" t="str">
        <f>VLOOKUP(C4011,[1]!Location_Data[#Data],2,0)</f>
        <v>Carlsbad</v>
      </c>
      <c r="N4011" t="str">
        <f>VLOOKUP(D4011,[1]!Salespeople_Data[#Data],2,0)</f>
        <v>Joshua Taylor</v>
      </c>
      <c r="O4011" t="str">
        <f>VLOOKUP(E4011,[1]!Customer_Data[#Data],2,0)</f>
        <v>Shawn Cook</v>
      </c>
      <c r="P4011" s="15">
        <f t="shared" si="372"/>
        <v>4</v>
      </c>
      <c r="Q4011">
        <f t="shared" si="373"/>
        <v>9</v>
      </c>
      <c r="R4011">
        <f t="shared" si="374"/>
        <v>2020</v>
      </c>
    </row>
    <row r="4012" spans="1:18" x14ac:dyDescent="0.25">
      <c r="A4012" s="2" t="s">
        <v>5029</v>
      </c>
      <c r="B4012" s="2" t="s">
        <v>207</v>
      </c>
      <c r="C4012" s="2" t="s">
        <v>458</v>
      </c>
      <c r="D4012" s="2" t="s">
        <v>264</v>
      </c>
      <c r="E4012" s="2" t="s">
        <v>2260</v>
      </c>
      <c r="F4012" s="3">
        <v>43907</v>
      </c>
      <c r="G4012" s="2">
        <v>1</v>
      </c>
      <c r="H4012" s="11">
        <f>VLOOKUP(B4012,[1]!Product_Data[#Data],4,0)</f>
        <v>2464</v>
      </c>
      <c r="I4012" s="11">
        <f>VLOOKUP(B4012,[1]!Product_Data[#Data],3,0)</f>
        <v>1774</v>
      </c>
      <c r="J4012" s="11">
        <f t="shared" si="375"/>
        <v>1774</v>
      </c>
      <c r="K4012" s="11">
        <f t="shared" si="376"/>
        <v>2464</v>
      </c>
      <c r="L4012" s="11">
        <f t="shared" si="377"/>
        <v>690</v>
      </c>
      <c r="M4012" t="str">
        <f>VLOOKUP(C4012,[1]!Location_Data[#Data],2,0)</f>
        <v>Fontana</v>
      </c>
      <c r="N4012" t="str">
        <f>VLOOKUP(D4012,[1]!Salespeople_Data[#Data],2,0)</f>
        <v>Ernest Wheeler</v>
      </c>
      <c r="O4012" t="str">
        <f>VLOOKUP(E4012,[1]!Customer_Data[#Data],2,0)</f>
        <v>Dennis Scott</v>
      </c>
      <c r="P4012" s="15">
        <f t="shared" si="372"/>
        <v>3</v>
      </c>
      <c r="Q4012">
        <f t="shared" si="373"/>
        <v>3</v>
      </c>
      <c r="R4012">
        <f t="shared" si="374"/>
        <v>2020</v>
      </c>
    </row>
    <row r="4013" spans="1:18" x14ac:dyDescent="0.25">
      <c r="A4013" s="4" t="s">
        <v>5030</v>
      </c>
      <c r="B4013" s="4" t="s">
        <v>560</v>
      </c>
      <c r="C4013" s="4" t="s">
        <v>512</v>
      </c>
      <c r="D4013" s="4" t="s">
        <v>212</v>
      </c>
      <c r="E4013" s="4" t="s">
        <v>365</v>
      </c>
      <c r="F4013" s="5">
        <v>43929</v>
      </c>
      <c r="G4013" s="4">
        <v>1</v>
      </c>
      <c r="H4013" s="11">
        <f>VLOOKUP(B4013,[1]!Product_Data[#Data],4,0)</f>
        <v>1809</v>
      </c>
      <c r="I4013" s="11">
        <f>VLOOKUP(B4013,[1]!Product_Data[#Data],3,0)</f>
        <v>1067</v>
      </c>
      <c r="J4013" s="11">
        <f t="shared" si="375"/>
        <v>1067</v>
      </c>
      <c r="K4013" s="11">
        <f t="shared" si="376"/>
        <v>1809</v>
      </c>
      <c r="L4013" s="11">
        <f t="shared" si="377"/>
        <v>742</v>
      </c>
      <c r="M4013" t="str">
        <f>VLOOKUP(C4013,[1]!Location_Data[#Data],2,0)</f>
        <v>Long Beach</v>
      </c>
      <c r="N4013" t="str">
        <f>VLOOKUP(D4013,[1]!Salespeople_Data[#Data],2,0)</f>
        <v>Ronald Reed</v>
      </c>
      <c r="O4013" t="str">
        <f>VLOOKUP(E4013,[1]!Customer_Data[#Data],2,0)</f>
        <v>Kevin Moreno</v>
      </c>
      <c r="P4013" s="15">
        <f t="shared" si="372"/>
        <v>4</v>
      </c>
      <c r="Q4013">
        <f t="shared" si="373"/>
        <v>4</v>
      </c>
      <c r="R4013">
        <f t="shared" si="374"/>
        <v>2020</v>
      </c>
    </row>
    <row r="4014" spans="1:18" x14ac:dyDescent="0.25">
      <c r="A4014" s="2" t="s">
        <v>5031</v>
      </c>
      <c r="B4014" s="2" t="s">
        <v>321</v>
      </c>
      <c r="C4014" s="2" t="s">
        <v>286</v>
      </c>
      <c r="D4014" s="2" t="s">
        <v>35</v>
      </c>
      <c r="E4014" s="2" t="s">
        <v>706</v>
      </c>
      <c r="F4014" s="3">
        <v>43911</v>
      </c>
      <c r="G4014" s="2">
        <v>1</v>
      </c>
      <c r="H4014" s="11">
        <f>VLOOKUP(B4014,[1]!Product_Data[#Data],4,0)</f>
        <v>2391</v>
      </c>
      <c r="I4014" s="11">
        <f>VLOOKUP(B4014,[1]!Product_Data[#Data],3,0)</f>
        <v>1291</v>
      </c>
      <c r="J4014" s="11">
        <f t="shared" si="375"/>
        <v>1291</v>
      </c>
      <c r="K4014" s="11">
        <f t="shared" si="376"/>
        <v>2391</v>
      </c>
      <c r="L4014" s="11">
        <f t="shared" si="377"/>
        <v>1100</v>
      </c>
      <c r="M4014" t="str">
        <f>VLOOKUP(C4014,[1]!Location_Data[#Data],2,0)</f>
        <v>El Monte</v>
      </c>
      <c r="N4014" t="str">
        <f>VLOOKUP(D4014,[1]!Salespeople_Data[#Data],2,0)</f>
        <v>Charles Harper</v>
      </c>
      <c r="O4014" t="str">
        <f>VLOOKUP(E4014,[1]!Customer_Data[#Data],2,0)</f>
        <v>Kenneth Foster</v>
      </c>
      <c r="P4014" s="15">
        <f t="shared" si="372"/>
        <v>7</v>
      </c>
      <c r="Q4014">
        <f t="shared" si="373"/>
        <v>3</v>
      </c>
      <c r="R4014">
        <f t="shared" si="374"/>
        <v>2020</v>
      </c>
    </row>
    <row r="4015" spans="1:18" x14ac:dyDescent="0.25">
      <c r="A4015" s="4" t="s">
        <v>5032</v>
      </c>
      <c r="B4015" s="4" t="s">
        <v>152</v>
      </c>
      <c r="C4015" s="4" t="s">
        <v>24</v>
      </c>
      <c r="D4015" s="4" t="s">
        <v>91</v>
      </c>
      <c r="E4015" s="4" t="s">
        <v>671</v>
      </c>
      <c r="F4015" s="5">
        <v>44038</v>
      </c>
      <c r="G4015" s="4">
        <v>1</v>
      </c>
      <c r="H4015" s="11">
        <f>VLOOKUP(B4015,[1]!Product_Data[#Data],4,0)</f>
        <v>951</v>
      </c>
      <c r="I4015" s="11">
        <f>VLOOKUP(B4015,[1]!Product_Data[#Data],3,0)</f>
        <v>504</v>
      </c>
      <c r="J4015" s="11">
        <f t="shared" si="375"/>
        <v>504</v>
      </c>
      <c r="K4015" s="11">
        <f t="shared" si="376"/>
        <v>951</v>
      </c>
      <c r="L4015" s="11">
        <f t="shared" si="377"/>
        <v>447</v>
      </c>
      <c r="M4015" t="str">
        <f>VLOOKUP(C4015,[1]!Location_Data[#Data],2,0)</f>
        <v>Lancaster</v>
      </c>
      <c r="N4015" t="str">
        <f>VLOOKUP(D4015,[1]!Salespeople_Data[#Data],2,0)</f>
        <v>Howard Gardner</v>
      </c>
      <c r="O4015" t="str">
        <f>VLOOKUP(E4015,[1]!Customer_Data[#Data],2,0)</f>
        <v>Brandon Bailey</v>
      </c>
      <c r="P4015" s="15">
        <f t="shared" si="372"/>
        <v>1</v>
      </c>
      <c r="Q4015">
        <f t="shared" si="373"/>
        <v>7</v>
      </c>
      <c r="R4015">
        <f t="shared" si="374"/>
        <v>2020</v>
      </c>
    </row>
    <row r="4016" spans="1:18" x14ac:dyDescent="0.25">
      <c r="A4016" s="2" t="s">
        <v>5033</v>
      </c>
      <c r="B4016" s="2" t="s">
        <v>395</v>
      </c>
      <c r="C4016" s="2" t="s">
        <v>467</v>
      </c>
      <c r="D4016" s="2" t="s">
        <v>106</v>
      </c>
      <c r="E4016" s="2" t="s">
        <v>959</v>
      </c>
      <c r="F4016" s="3">
        <v>44076</v>
      </c>
      <c r="G4016" s="2">
        <v>1</v>
      </c>
      <c r="H4016" s="11">
        <f>VLOOKUP(B4016,[1]!Product_Data[#Data],4,0)</f>
        <v>2257</v>
      </c>
      <c r="I4016" s="11">
        <f>VLOOKUP(B4016,[1]!Product_Data[#Data],3,0)</f>
        <v>1535</v>
      </c>
      <c r="J4016" s="11">
        <f t="shared" si="375"/>
        <v>1535</v>
      </c>
      <c r="K4016" s="11">
        <f t="shared" si="376"/>
        <v>2257</v>
      </c>
      <c r="L4016" s="11">
        <f t="shared" si="377"/>
        <v>722</v>
      </c>
      <c r="M4016" t="str">
        <f>VLOOKUP(C4016,[1]!Location_Data[#Data],2,0)</f>
        <v>Garden Grove</v>
      </c>
      <c r="N4016" t="str">
        <f>VLOOKUP(D4016,[1]!Salespeople_Data[#Data],2,0)</f>
        <v>Patrick Ruiz</v>
      </c>
      <c r="O4016" t="str">
        <f>VLOOKUP(E4016,[1]!Customer_Data[#Data],2,0)</f>
        <v>Peter Castillo</v>
      </c>
      <c r="P4016" s="15">
        <f t="shared" si="372"/>
        <v>4</v>
      </c>
      <c r="Q4016">
        <f t="shared" si="373"/>
        <v>9</v>
      </c>
      <c r="R4016">
        <f t="shared" si="374"/>
        <v>2020</v>
      </c>
    </row>
    <row r="4017" spans="1:18" x14ac:dyDescent="0.25">
      <c r="A4017" s="4" t="s">
        <v>5034</v>
      </c>
      <c r="B4017" s="4" t="s">
        <v>603</v>
      </c>
      <c r="C4017" s="4" t="s">
        <v>156</v>
      </c>
      <c r="D4017" s="4" t="s">
        <v>447</v>
      </c>
      <c r="E4017" s="4" t="s">
        <v>601</v>
      </c>
      <c r="F4017" s="5">
        <v>44037</v>
      </c>
      <c r="G4017" s="4">
        <v>1</v>
      </c>
      <c r="H4017" s="11">
        <f>VLOOKUP(B4017,[1]!Product_Data[#Data],4,0)</f>
        <v>2495</v>
      </c>
      <c r="I4017" s="11">
        <f>VLOOKUP(B4017,[1]!Product_Data[#Data],3,0)</f>
        <v>1896</v>
      </c>
      <c r="J4017" s="11">
        <f t="shared" si="375"/>
        <v>1896</v>
      </c>
      <c r="K4017" s="11">
        <f t="shared" si="376"/>
        <v>2495</v>
      </c>
      <c r="L4017" s="11">
        <f t="shared" si="377"/>
        <v>599</v>
      </c>
      <c r="M4017" t="str">
        <f>VLOOKUP(C4017,[1]!Location_Data[#Data],2,0)</f>
        <v>Sacramento</v>
      </c>
      <c r="N4017" t="str">
        <f>VLOOKUP(D4017,[1]!Salespeople_Data[#Data],2,0)</f>
        <v>Howard Sims</v>
      </c>
      <c r="O4017" t="str">
        <f>VLOOKUP(E4017,[1]!Customer_Data[#Data],2,0)</f>
        <v>Brandon Dixon</v>
      </c>
      <c r="P4017" s="15">
        <f t="shared" si="372"/>
        <v>7</v>
      </c>
      <c r="Q4017">
        <f t="shared" si="373"/>
        <v>7</v>
      </c>
      <c r="R4017">
        <f t="shared" si="374"/>
        <v>2020</v>
      </c>
    </row>
    <row r="4018" spans="1:18" x14ac:dyDescent="0.25">
      <c r="A4018" s="2" t="s">
        <v>5035</v>
      </c>
      <c r="B4018" s="2" t="s">
        <v>28</v>
      </c>
      <c r="C4018" s="2" t="s">
        <v>450</v>
      </c>
      <c r="D4018" s="2" t="s">
        <v>20</v>
      </c>
      <c r="E4018" s="2" t="s">
        <v>240</v>
      </c>
      <c r="F4018" s="3">
        <v>44003</v>
      </c>
      <c r="G4018" s="2">
        <v>2</v>
      </c>
      <c r="H4018" s="11">
        <f>VLOOKUP(B4018,[1]!Product_Data[#Data],4,0)</f>
        <v>684</v>
      </c>
      <c r="I4018" s="11">
        <f>VLOOKUP(B4018,[1]!Product_Data[#Data],3,0)</f>
        <v>561</v>
      </c>
      <c r="J4018" s="11">
        <f t="shared" si="375"/>
        <v>1122</v>
      </c>
      <c r="K4018" s="11">
        <f t="shared" si="376"/>
        <v>1368</v>
      </c>
      <c r="L4018" s="11">
        <f t="shared" si="377"/>
        <v>246</v>
      </c>
      <c r="M4018" t="str">
        <f>VLOOKUP(C4018,[1]!Location_Data[#Data],2,0)</f>
        <v>Simi Valley</v>
      </c>
      <c r="N4018" t="str">
        <f>VLOOKUP(D4018,[1]!Salespeople_Data[#Data],2,0)</f>
        <v>Joshua Cook</v>
      </c>
      <c r="O4018" t="str">
        <f>VLOOKUP(E4018,[1]!Customer_Data[#Data],2,0)</f>
        <v>Jack Stevens</v>
      </c>
      <c r="P4018" s="15">
        <f t="shared" si="372"/>
        <v>1</v>
      </c>
      <c r="Q4018">
        <f t="shared" si="373"/>
        <v>6</v>
      </c>
      <c r="R4018">
        <f t="shared" si="374"/>
        <v>2020</v>
      </c>
    </row>
    <row r="4019" spans="1:18" x14ac:dyDescent="0.25">
      <c r="A4019" s="4" t="s">
        <v>5036</v>
      </c>
      <c r="B4019" s="4" t="s">
        <v>626</v>
      </c>
      <c r="C4019" s="4" t="s">
        <v>362</v>
      </c>
      <c r="D4019" s="4" t="s">
        <v>91</v>
      </c>
      <c r="E4019" s="4" t="s">
        <v>1488</v>
      </c>
      <c r="F4019" s="5">
        <v>44056</v>
      </c>
      <c r="G4019" s="4">
        <v>2</v>
      </c>
      <c r="H4019" s="11">
        <f>VLOOKUP(B4019,[1]!Product_Data[#Data],4,0)</f>
        <v>584</v>
      </c>
      <c r="I4019" s="11">
        <f>VLOOKUP(B4019,[1]!Product_Data[#Data],3,0)</f>
        <v>420</v>
      </c>
      <c r="J4019" s="11">
        <f t="shared" si="375"/>
        <v>840</v>
      </c>
      <c r="K4019" s="11">
        <f t="shared" si="376"/>
        <v>1168</v>
      </c>
      <c r="L4019" s="11">
        <f t="shared" si="377"/>
        <v>328</v>
      </c>
      <c r="M4019" t="str">
        <f>VLOOKUP(C4019,[1]!Location_Data[#Data],2,0)</f>
        <v>San Bernardino</v>
      </c>
      <c r="N4019" t="str">
        <f>VLOOKUP(D4019,[1]!Salespeople_Data[#Data],2,0)</f>
        <v>Howard Gardner</v>
      </c>
      <c r="O4019" t="str">
        <f>VLOOKUP(E4019,[1]!Customer_Data[#Data],2,0)</f>
        <v>Johnny Ward</v>
      </c>
      <c r="P4019" s="15">
        <f t="shared" si="372"/>
        <v>5</v>
      </c>
      <c r="Q4019">
        <f t="shared" si="373"/>
        <v>8</v>
      </c>
      <c r="R4019">
        <f t="shared" si="374"/>
        <v>2020</v>
      </c>
    </row>
    <row r="4020" spans="1:18" x14ac:dyDescent="0.25">
      <c r="A4020" s="2" t="s">
        <v>5037</v>
      </c>
      <c r="B4020" s="2" t="s">
        <v>352</v>
      </c>
      <c r="C4020" s="2" t="s">
        <v>490</v>
      </c>
      <c r="D4020" s="2" t="s">
        <v>269</v>
      </c>
      <c r="E4020" s="2" t="s">
        <v>1957</v>
      </c>
      <c r="F4020" s="3">
        <v>43937</v>
      </c>
      <c r="G4020" s="2">
        <v>1</v>
      </c>
      <c r="H4020" s="11">
        <f>VLOOKUP(B4020,[1]!Product_Data[#Data],4,0)</f>
        <v>203</v>
      </c>
      <c r="I4020" s="11">
        <f>VLOOKUP(B4020,[1]!Product_Data[#Data],3,0)</f>
        <v>154</v>
      </c>
      <c r="J4020" s="11">
        <f t="shared" si="375"/>
        <v>154</v>
      </c>
      <c r="K4020" s="11">
        <f t="shared" si="376"/>
        <v>203</v>
      </c>
      <c r="L4020" s="11">
        <f t="shared" si="377"/>
        <v>49</v>
      </c>
      <c r="M4020" t="str">
        <f>VLOOKUP(C4020,[1]!Location_Data[#Data],2,0)</f>
        <v>Temecula</v>
      </c>
      <c r="N4020" t="str">
        <f>VLOOKUP(D4020,[1]!Salespeople_Data[#Data],2,0)</f>
        <v>Kevin Butler</v>
      </c>
      <c r="O4020" t="str">
        <f>VLOOKUP(E4020,[1]!Customer_Data[#Data],2,0)</f>
        <v>Terry Richards</v>
      </c>
      <c r="P4020" s="15">
        <f t="shared" si="372"/>
        <v>5</v>
      </c>
      <c r="Q4020">
        <f t="shared" si="373"/>
        <v>4</v>
      </c>
      <c r="R4020">
        <f t="shared" si="374"/>
        <v>2020</v>
      </c>
    </row>
    <row r="4021" spans="1:18" x14ac:dyDescent="0.25">
      <c r="A4021" s="4" t="s">
        <v>5038</v>
      </c>
      <c r="B4021" s="4" t="s">
        <v>403</v>
      </c>
      <c r="C4021" s="4" t="s">
        <v>519</v>
      </c>
      <c r="D4021" s="4" t="s">
        <v>126</v>
      </c>
      <c r="E4021" s="4" t="s">
        <v>653</v>
      </c>
      <c r="F4021" s="5">
        <v>43840</v>
      </c>
      <c r="G4021" s="4">
        <v>3</v>
      </c>
      <c r="H4021" s="11">
        <f>VLOOKUP(B4021,[1]!Product_Data[#Data],4,0)</f>
        <v>392</v>
      </c>
      <c r="I4021" s="11">
        <f>VLOOKUP(B4021,[1]!Product_Data[#Data],3,0)</f>
        <v>255</v>
      </c>
      <c r="J4021" s="11">
        <f t="shared" si="375"/>
        <v>765</v>
      </c>
      <c r="K4021" s="11">
        <f t="shared" si="376"/>
        <v>1176</v>
      </c>
      <c r="L4021" s="11">
        <f t="shared" si="377"/>
        <v>411</v>
      </c>
      <c r="M4021" t="str">
        <f>VLOOKUP(C4021,[1]!Location_Data[#Data],2,0)</f>
        <v>Anaheim</v>
      </c>
      <c r="N4021" t="str">
        <f>VLOOKUP(D4021,[1]!Salespeople_Data[#Data],2,0)</f>
        <v>Larry Castillo</v>
      </c>
      <c r="O4021" t="str">
        <f>VLOOKUP(E4021,[1]!Customer_Data[#Data],2,0)</f>
        <v>Todd Price</v>
      </c>
      <c r="P4021" s="15">
        <f t="shared" si="372"/>
        <v>6</v>
      </c>
      <c r="Q4021">
        <f t="shared" si="373"/>
        <v>1</v>
      </c>
      <c r="R4021">
        <f t="shared" si="374"/>
        <v>2020</v>
      </c>
    </row>
    <row r="4022" spans="1:18" x14ac:dyDescent="0.25">
      <c r="A4022" s="2" t="s">
        <v>5039</v>
      </c>
      <c r="B4022" s="2" t="s">
        <v>38</v>
      </c>
      <c r="C4022" s="2" t="s">
        <v>302</v>
      </c>
      <c r="D4022" s="2" t="s">
        <v>20</v>
      </c>
      <c r="E4022" s="2" t="s">
        <v>1016</v>
      </c>
      <c r="F4022" s="3">
        <v>44072</v>
      </c>
      <c r="G4022" s="2">
        <v>2</v>
      </c>
      <c r="H4022" s="11">
        <f>VLOOKUP(B4022,[1]!Product_Data[#Data],4,0)</f>
        <v>2283</v>
      </c>
      <c r="I4022" s="11">
        <f>VLOOKUP(B4022,[1]!Product_Data[#Data],3,0)</f>
        <v>1484</v>
      </c>
      <c r="J4022" s="11">
        <f t="shared" si="375"/>
        <v>2968</v>
      </c>
      <c r="K4022" s="11">
        <f t="shared" si="376"/>
        <v>4566</v>
      </c>
      <c r="L4022" s="11">
        <f t="shared" si="377"/>
        <v>1598</v>
      </c>
      <c r="M4022" t="str">
        <f>VLOOKUP(C4022,[1]!Location_Data[#Data],2,0)</f>
        <v>Santa Rosa</v>
      </c>
      <c r="N4022" t="str">
        <f>VLOOKUP(D4022,[1]!Salespeople_Data[#Data],2,0)</f>
        <v>Joshua Cook</v>
      </c>
      <c r="O4022" t="str">
        <f>VLOOKUP(E4022,[1]!Customer_Data[#Data],2,0)</f>
        <v>Chris Fuller</v>
      </c>
      <c r="P4022" s="15">
        <f t="shared" si="372"/>
        <v>7</v>
      </c>
      <c r="Q4022">
        <f t="shared" si="373"/>
        <v>8</v>
      </c>
      <c r="R4022">
        <f t="shared" si="374"/>
        <v>2020</v>
      </c>
    </row>
    <row r="4023" spans="1:18" x14ac:dyDescent="0.25">
      <c r="A4023" s="4" t="s">
        <v>5040</v>
      </c>
      <c r="B4023" s="4" t="s">
        <v>311</v>
      </c>
      <c r="C4023" s="4" t="s">
        <v>120</v>
      </c>
      <c r="D4023" s="4" t="s">
        <v>191</v>
      </c>
      <c r="E4023" s="4" t="s">
        <v>1376</v>
      </c>
      <c r="F4023" s="5">
        <v>43977</v>
      </c>
      <c r="G4023" s="4">
        <v>1</v>
      </c>
      <c r="H4023" s="11">
        <f>VLOOKUP(B4023,[1]!Product_Data[#Data],4,0)</f>
        <v>1743</v>
      </c>
      <c r="I4023" s="11">
        <f>VLOOKUP(B4023,[1]!Product_Data[#Data],3,0)</f>
        <v>872</v>
      </c>
      <c r="J4023" s="11">
        <f t="shared" si="375"/>
        <v>872</v>
      </c>
      <c r="K4023" s="11">
        <f t="shared" si="376"/>
        <v>1743</v>
      </c>
      <c r="L4023" s="11">
        <f t="shared" si="377"/>
        <v>871</v>
      </c>
      <c r="M4023" t="str">
        <f>VLOOKUP(C4023,[1]!Location_Data[#Data],2,0)</f>
        <v>Elk Grove</v>
      </c>
      <c r="N4023" t="str">
        <f>VLOOKUP(D4023,[1]!Salespeople_Data[#Data],2,0)</f>
        <v>Robert Reed</v>
      </c>
      <c r="O4023" t="str">
        <f>VLOOKUP(E4023,[1]!Customer_Data[#Data],2,0)</f>
        <v>Adam Thompson</v>
      </c>
      <c r="P4023" s="15">
        <f t="shared" si="372"/>
        <v>3</v>
      </c>
      <c r="Q4023">
        <f t="shared" si="373"/>
        <v>5</v>
      </c>
      <c r="R4023">
        <f t="shared" si="374"/>
        <v>2020</v>
      </c>
    </row>
    <row r="4024" spans="1:18" x14ac:dyDescent="0.25">
      <c r="A4024" s="2" t="s">
        <v>5041</v>
      </c>
      <c r="B4024" s="2" t="s">
        <v>232</v>
      </c>
      <c r="C4024" s="2" t="s">
        <v>48</v>
      </c>
      <c r="D4024" s="2" t="s">
        <v>63</v>
      </c>
      <c r="E4024" s="2" t="s">
        <v>1582</v>
      </c>
      <c r="F4024" s="3">
        <v>43940</v>
      </c>
      <c r="G4024" s="2">
        <v>1</v>
      </c>
      <c r="H4024" s="11">
        <f>VLOOKUP(B4024,[1]!Product_Data[#Data],4,0)</f>
        <v>1119</v>
      </c>
      <c r="I4024" s="11">
        <f>VLOOKUP(B4024,[1]!Product_Data[#Data],3,0)</f>
        <v>683</v>
      </c>
      <c r="J4024" s="11">
        <f t="shared" si="375"/>
        <v>683</v>
      </c>
      <c r="K4024" s="11">
        <f t="shared" si="376"/>
        <v>1119</v>
      </c>
      <c r="L4024" s="11">
        <f t="shared" si="377"/>
        <v>436</v>
      </c>
      <c r="M4024" t="str">
        <f>VLOOKUP(C4024,[1]!Location_Data[#Data],2,0)</f>
        <v>Rialto</v>
      </c>
      <c r="N4024" t="str">
        <f>VLOOKUP(D4024,[1]!Salespeople_Data[#Data],2,0)</f>
        <v>Jeremy Mendoza</v>
      </c>
      <c r="O4024" t="str">
        <f>VLOOKUP(E4024,[1]!Customer_Data[#Data],2,0)</f>
        <v>Carlos Martinez</v>
      </c>
      <c r="P4024" s="15">
        <f t="shared" si="372"/>
        <v>1</v>
      </c>
      <c r="Q4024">
        <f t="shared" si="373"/>
        <v>4</v>
      </c>
      <c r="R4024">
        <f t="shared" si="374"/>
        <v>2020</v>
      </c>
    </row>
    <row r="4025" spans="1:18" x14ac:dyDescent="0.25">
      <c r="A4025" s="4" t="s">
        <v>5042</v>
      </c>
      <c r="B4025" s="4" t="s">
        <v>325</v>
      </c>
      <c r="C4025" s="4" t="s">
        <v>220</v>
      </c>
      <c r="D4025" s="4" t="s">
        <v>35</v>
      </c>
      <c r="E4025" s="4" t="s">
        <v>1406</v>
      </c>
      <c r="F4025" s="5">
        <v>44146</v>
      </c>
      <c r="G4025" s="4">
        <v>4</v>
      </c>
      <c r="H4025" s="11">
        <f>VLOOKUP(B4025,[1]!Product_Data[#Data],4,0)</f>
        <v>1526</v>
      </c>
      <c r="I4025" s="11">
        <f>VLOOKUP(B4025,[1]!Product_Data[#Data],3,0)</f>
        <v>1251</v>
      </c>
      <c r="J4025" s="11">
        <f t="shared" si="375"/>
        <v>5004</v>
      </c>
      <c r="K4025" s="11">
        <f t="shared" si="376"/>
        <v>6104</v>
      </c>
      <c r="L4025" s="11">
        <f t="shared" si="377"/>
        <v>1100</v>
      </c>
      <c r="M4025" t="str">
        <f>VLOOKUP(C4025,[1]!Location_Data[#Data],2,0)</f>
        <v>Modesto</v>
      </c>
      <c r="N4025" t="str">
        <f>VLOOKUP(D4025,[1]!Salespeople_Data[#Data],2,0)</f>
        <v>Charles Harper</v>
      </c>
      <c r="O4025" t="str">
        <f>VLOOKUP(E4025,[1]!Customer_Data[#Data],2,0)</f>
        <v>Raymond Hall</v>
      </c>
      <c r="P4025" s="15">
        <f t="shared" si="372"/>
        <v>4</v>
      </c>
      <c r="Q4025">
        <f t="shared" si="373"/>
        <v>11</v>
      </c>
      <c r="R4025">
        <f t="shared" si="374"/>
        <v>2020</v>
      </c>
    </row>
    <row r="4026" spans="1:18" x14ac:dyDescent="0.25">
      <c r="A4026" s="2" t="s">
        <v>5043</v>
      </c>
      <c r="B4026" s="2" t="s">
        <v>114</v>
      </c>
      <c r="C4026" s="2" t="s">
        <v>386</v>
      </c>
      <c r="D4026" s="2" t="s">
        <v>40</v>
      </c>
      <c r="E4026" s="2" t="s">
        <v>1238</v>
      </c>
      <c r="F4026" s="3">
        <v>43864</v>
      </c>
      <c r="G4026" s="2">
        <v>2</v>
      </c>
      <c r="H4026" s="11">
        <f>VLOOKUP(B4026,[1]!Product_Data[#Data],4,0)</f>
        <v>545</v>
      </c>
      <c r="I4026" s="11">
        <f>VLOOKUP(B4026,[1]!Product_Data[#Data],3,0)</f>
        <v>425</v>
      </c>
      <c r="J4026" s="11">
        <f t="shared" si="375"/>
        <v>850</v>
      </c>
      <c r="K4026" s="11">
        <f t="shared" si="376"/>
        <v>1090</v>
      </c>
      <c r="L4026" s="11">
        <f t="shared" si="377"/>
        <v>240</v>
      </c>
      <c r="M4026" t="str">
        <f>VLOOKUP(C4026,[1]!Location_Data[#Data],2,0)</f>
        <v>Carlsbad</v>
      </c>
      <c r="N4026" t="str">
        <f>VLOOKUP(D4026,[1]!Salespeople_Data[#Data],2,0)</f>
        <v>Brian Hansen</v>
      </c>
      <c r="O4026" t="str">
        <f>VLOOKUP(E4026,[1]!Customer_Data[#Data],2,0)</f>
        <v>Louis Chavez</v>
      </c>
      <c r="P4026" s="15">
        <f t="shared" si="372"/>
        <v>2</v>
      </c>
      <c r="Q4026">
        <f t="shared" si="373"/>
        <v>2</v>
      </c>
      <c r="R4026">
        <f t="shared" si="374"/>
        <v>2020</v>
      </c>
    </row>
    <row r="4027" spans="1:18" x14ac:dyDescent="0.25">
      <c r="A4027" s="4" t="s">
        <v>5044</v>
      </c>
      <c r="B4027" s="4" t="s">
        <v>181</v>
      </c>
      <c r="C4027" s="4" t="s">
        <v>469</v>
      </c>
      <c r="D4027" s="4" t="s">
        <v>30</v>
      </c>
      <c r="E4027" s="4" t="s">
        <v>417</v>
      </c>
      <c r="F4027" s="5">
        <v>44161</v>
      </c>
      <c r="G4027" s="4">
        <v>1</v>
      </c>
      <c r="H4027" s="11">
        <f>VLOOKUP(B4027,[1]!Product_Data[#Data],4,0)</f>
        <v>1500</v>
      </c>
      <c r="I4027" s="11">
        <f>VLOOKUP(B4027,[1]!Product_Data[#Data],3,0)</f>
        <v>900</v>
      </c>
      <c r="J4027" s="11">
        <f t="shared" si="375"/>
        <v>900</v>
      </c>
      <c r="K4027" s="11">
        <f t="shared" si="376"/>
        <v>1500</v>
      </c>
      <c r="L4027" s="11">
        <f t="shared" si="377"/>
        <v>600</v>
      </c>
      <c r="M4027" t="str">
        <f>VLOOKUP(C4027,[1]!Location_Data[#Data],2,0)</f>
        <v>Escondido</v>
      </c>
      <c r="N4027" t="str">
        <f>VLOOKUP(D4027,[1]!Salespeople_Data[#Data],2,0)</f>
        <v>Carl Hall</v>
      </c>
      <c r="O4027" t="str">
        <f>VLOOKUP(E4027,[1]!Customer_Data[#Data],2,0)</f>
        <v>Brian Kim</v>
      </c>
      <c r="P4027" s="15">
        <f t="shared" si="372"/>
        <v>5</v>
      </c>
      <c r="Q4027">
        <f t="shared" si="373"/>
        <v>11</v>
      </c>
      <c r="R4027">
        <f t="shared" si="374"/>
        <v>2020</v>
      </c>
    </row>
    <row r="4028" spans="1:18" x14ac:dyDescent="0.25">
      <c r="A4028" s="2" t="s">
        <v>5045</v>
      </c>
      <c r="B4028" s="2" t="s">
        <v>203</v>
      </c>
      <c r="C4028" s="2" t="s">
        <v>268</v>
      </c>
      <c r="D4028" s="2" t="s">
        <v>111</v>
      </c>
      <c r="E4028" s="2" t="s">
        <v>2169</v>
      </c>
      <c r="F4028" s="3">
        <v>44058</v>
      </c>
      <c r="G4028" s="2">
        <v>2</v>
      </c>
      <c r="H4028" s="11">
        <f>VLOOKUP(B4028,[1]!Product_Data[#Data],4,0)</f>
        <v>1414</v>
      </c>
      <c r="I4028" s="11">
        <f>VLOOKUP(B4028,[1]!Product_Data[#Data],3,0)</f>
        <v>962</v>
      </c>
      <c r="J4028" s="11">
        <f t="shared" si="375"/>
        <v>1924</v>
      </c>
      <c r="K4028" s="11">
        <f t="shared" si="376"/>
        <v>2828</v>
      </c>
      <c r="L4028" s="11">
        <f t="shared" si="377"/>
        <v>904</v>
      </c>
      <c r="M4028" t="str">
        <f>VLOOKUP(C4028,[1]!Location_Data[#Data],2,0)</f>
        <v>Murrieta</v>
      </c>
      <c r="N4028" t="str">
        <f>VLOOKUP(D4028,[1]!Salespeople_Data[#Data],2,0)</f>
        <v>Ryan Welch</v>
      </c>
      <c r="O4028" t="str">
        <f>VLOOKUP(E4028,[1]!Customer_Data[#Data],2,0)</f>
        <v>Paul Holmes</v>
      </c>
      <c r="P4028" s="15">
        <f t="shared" si="372"/>
        <v>7</v>
      </c>
      <c r="Q4028">
        <f t="shared" si="373"/>
        <v>8</v>
      </c>
      <c r="R4028">
        <f t="shared" si="374"/>
        <v>2020</v>
      </c>
    </row>
    <row r="4029" spans="1:18" x14ac:dyDescent="0.25">
      <c r="A4029" s="4" t="s">
        <v>5046</v>
      </c>
      <c r="B4029" s="4" t="s">
        <v>18</v>
      </c>
      <c r="C4029" s="4" t="s">
        <v>490</v>
      </c>
      <c r="D4029" s="4" t="s">
        <v>239</v>
      </c>
      <c r="E4029" s="4" t="s">
        <v>1383</v>
      </c>
      <c r="F4029" s="5">
        <v>44147</v>
      </c>
      <c r="G4029" s="4">
        <v>3</v>
      </c>
      <c r="H4029" s="11">
        <f>VLOOKUP(B4029,[1]!Product_Data[#Data],4,0)</f>
        <v>880</v>
      </c>
      <c r="I4029" s="11">
        <f>VLOOKUP(B4029,[1]!Product_Data[#Data],3,0)</f>
        <v>634</v>
      </c>
      <c r="J4029" s="11">
        <f t="shared" si="375"/>
        <v>1902</v>
      </c>
      <c r="K4029" s="11">
        <f t="shared" si="376"/>
        <v>2640</v>
      </c>
      <c r="L4029" s="11">
        <f t="shared" si="377"/>
        <v>738</v>
      </c>
      <c r="M4029" t="str">
        <f>VLOOKUP(C4029,[1]!Location_Data[#Data],2,0)</f>
        <v>Temecula</v>
      </c>
      <c r="N4029" t="str">
        <f>VLOOKUP(D4029,[1]!Salespeople_Data[#Data],2,0)</f>
        <v>John Reyes</v>
      </c>
      <c r="O4029" t="str">
        <f>VLOOKUP(E4029,[1]!Customer_Data[#Data],2,0)</f>
        <v>Bobby Coleman</v>
      </c>
      <c r="P4029" s="15">
        <f t="shared" si="372"/>
        <v>5</v>
      </c>
      <c r="Q4029">
        <f t="shared" si="373"/>
        <v>11</v>
      </c>
      <c r="R4029">
        <f t="shared" si="374"/>
        <v>2020</v>
      </c>
    </row>
    <row r="4030" spans="1:18" x14ac:dyDescent="0.25">
      <c r="A4030" s="2" t="s">
        <v>5047</v>
      </c>
      <c r="B4030" s="2" t="s">
        <v>373</v>
      </c>
      <c r="C4030" s="2" t="s">
        <v>530</v>
      </c>
      <c r="D4030" s="2" t="s">
        <v>308</v>
      </c>
      <c r="E4030" s="2" t="s">
        <v>1056</v>
      </c>
      <c r="F4030" s="3">
        <v>43880</v>
      </c>
      <c r="G4030" s="2">
        <v>1</v>
      </c>
      <c r="H4030" s="11">
        <f>VLOOKUP(B4030,[1]!Product_Data[#Data],4,0)</f>
        <v>2182</v>
      </c>
      <c r="I4030" s="11">
        <f>VLOOKUP(B4030,[1]!Product_Data[#Data],3,0)</f>
        <v>1200</v>
      </c>
      <c r="J4030" s="11">
        <f t="shared" si="375"/>
        <v>1200</v>
      </c>
      <c r="K4030" s="11">
        <f t="shared" si="376"/>
        <v>2182</v>
      </c>
      <c r="L4030" s="11">
        <f t="shared" si="377"/>
        <v>982</v>
      </c>
      <c r="M4030" t="str">
        <f>VLOOKUP(C4030,[1]!Location_Data[#Data],2,0)</f>
        <v>San Buenaventura (Ventura)</v>
      </c>
      <c r="N4030" t="str">
        <f>VLOOKUP(D4030,[1]!Salespeople_Data[#Data],2,0)</f>
        <v>Fred Robertson</v>
      </c>
      <c r="O4030" t="str">
        <f>VLOOKUP(E4030,[1]!Customer_Data[#Data],2,0)</f>
        <v>Ryan Ford</v>
      </c>
      <c r="P4030" s="15">
        <f t="shared" si="372"/>
        <v>4</v>
      </c>
      <c r="Q4030">
        <f t="shared" si="373"/>
        <v>2</v>
      </c>
      <c r="R4030">
        <f t="shared" si="374"/>
        <v>2020</v>
      </c>
    </row>
    <row r="4031" spans="1:18" x14ac:dyDescent="0.25">
      <c r="A4031" s="4" t="s">
        <v>5048</v>
      </c>
      <c r="B4031" s="4" t="s">
        <v>78</v>
      </c>
      <c r="C4031" s="4" t="s">
        <v>242</v>
      </c>
      <c r="D4031" s="4" t="s">
        <v>63</v>
      </c>
      <c r="E4031" s="4" t="s">
        <v>2544</v>
      </c>
      <c r="F4031" s="5">
        <v>44153</v>
      </c>
      <c r="G4031" s="4">
        <v>2</v>
      </c>
      <c r="H4031" s="11">
        <f>VLOOKUP(B4031,[1]!Product_Data[#Data],4,0)</f>
        <v>1380</v>
      </c>
      <c r="I4031" s="11">
        <f>VLOOKUP(B4031,[1]!Product_Data[#Data],3,0)</f>
        <v>1090</v>
      </c>
      <c r="J4031" s="11">
        <f t="shared" si="375"/>
        <v>2180</v>
      </c>
      <c r="K4031" s="11">
        <f t="shared" si="376"/>
        <v>2760</v>
      </c>
      <c r="L4031" s="11">
        <f t="shared" si="377"/>
        <v>580</v>
      </c>
      <c r="M4031" t="str">
        <f>VLOOKUP(C4031,[1]!Location_Data[#Data],2,0)</f>
        <v>Downey</v>
      </c>
      <c r="N4031" t="str">
        <f>VLOOKUP(D4031,[1]!Salespeople_Data[#Data],2,0)</f>
        <v>Jeremy Mendoza</v>
      </c>
      <c r="O4031" t="str">
        <f>VLOOKUP(E4031,[1]!Customer_Data[#Data],2,0)</f>
        <v>Thomas Gonzales</v>
      </c>
      <c r="P4031" s="15">
        <f t="shared" si="372"/>
        <v>4</v>
      </c>
      <c r="Q4031">
        <f t="shared" si="373"/>
        <v>11</v>
      </c>
      <c r="R4031">
        <f t="shared" si="374"/>
        <v>2020</v>
      </c>
    </row>
    <row r="4032" spans="1:18" x14ac:dyDescent="0.25">
      <c r="A4032" s="2" t="s">
        <v>5049</v>
      </c>
      <c r="B4032" s="2" t="s">
        <v>256</v>
      </c>
      <c r="C4032" s="2" t="s">
        <v>530</v>
      </c>
      <c r="D4032" s="2" t="s">
        <v>141</v>
      </c>
      <c r="E4032" s="2" t="s">
        <v>1715</v>
      </c>
      <c r="F4032" s="3">
        <v>44012</v>
      </c>
      <c r="G4032" s="2">
        <v>2</v>
      </c>
      <c r="H4032" s="11">
        <f>VLOOKUP(B4032,[1]!Product_Data[#Data],4,0)</f>
        <v>596</v>
      </c>
      <c r="I4032" s="11">
        <f>VLOOKUP(B4032,[1]!Product_Data[#Data],3,0)</f>
        <v>358</v>
      </c>
      <c r="J4032" s="11">
        <f t="shared" si="375"/>
        <v>716</v>
      </c>
      <c r="K4032" s="11">
        <f t="shared" si="376"/>
        <v>1192</v>
      </c>
      <c r="L4032" s="11">
        <f t="shared" si="377"/>
        <v>476</v>
      </c>
      <c r="M4032" t="str">
        <f>VLOOKUP(C4032,[1]!Location_Data[#Data],2,0)</f>
        <v>San Buenaventura (Ventura)</v>
      </c>
      <c r="N4032" t="str">
        <f>VLOOKUP(D4032,[1]!Salespeople_Data[#Data],2,0)</f>
        <v>Arthur Mccoy</v>
      </c>
      <c r="O4032" t="str">
        <f>VLOOKUP(E4032,[1]!Customer_Data[#Data],2,0)</f>
        <v>Frank Gibson</v>
      </c>
      <c r="P4032" s="15">
        <f t="shared" si="372"/>
        <v>3</v>
      </c>
      <c r="Q4032">
        <f t="shared" si="373"/>
        <v>6</v>
      </c>
      <c r="R4032">
        <f t="shared" si="374"/>
        <v>2020</v>
      </c>
    </row>
    <row r="4033" spans="1:18" x14ac:dyDescent="0.25">
      <c r="A4033" s="4" t="s">
        <v>5050</v>
      </c>
      <c r="B4033" s="4" t="s">
        <v>325</v>
      </c>
      <c r="C4033" s="4" t="s">
        <v>34</v>
      </c>
      <c r="D4033" s="4" t="s">
        <v>87</v>
      </c>
      <c r="E4033" s="4" t="s">
        <v>417</v>
      </c>
      <c r="F4033" s="5">
        <v>44166</v>
      </c>
      <c r="G4033" s="4">
        <v>1</v>
      </c>
      <c r="H4033" s="11">
        <f>VLOOKUP(B4033,[1]!Product_Data[#Data],4,0)</f>
        <v>1526</v>
      </c>
      <c r="I4033" s="11">
        <f>VLOOKUP(B4033,[1]!Product_Data[#Data],3,0)</f>
        <v>1251</v>
      </c>
      <c r="J4033" s="11">
        <f t="shared" si="375"/>
        <v>1251</v>
      </c>
      <c r="K4033" s="11">
        <f t="shared" si="376"/>
        <v>1526</v>
      </c>
      <c r="L4033" s="11">
        <f t="shared" si="377"/>
        <v>275</v>
      </c>
      <c r="M4033" t="str">
        <f>VLOOKUP(C4033,[1]!Location_Data[#Data],2,0)</f>
        <v>Inglewood</v>
      </c>
      <c r="N4033" t="str">
        <f>VLOOKUP(D4033,[1]!Salespeople_Data[#Data],2,0)</f>
        <v>Martin Perry</v>
      </c>
      <c r="O4033" t="str">
        <f>VLOOKUP(E4033,[1]!Customer_Data[#Data],2,0)</f>
        <v>Brian Kim</v>
      </c>
      <c r="P4033" s="15">
        <f t="shared" si="372"/>
        <v>3</v>
      </c>
      <c r="Q4033">
        <f t="shared" si="373"/>
        <v>12</v>
      </c>
      <c r="R4033">
        <f t="shared" si="374"/>
        <v>2020</v>
      </c>
    </row>
    <row r="4034" spans="1:18" x14ac:dyDescent="0.25">
      <c r="A4034" s="2" t="s">
        <v>5051</v>
      </c>
      <c r="B4034" s="2" t="s">
        <v>652</v>
      </c>
      <c r="C4034" s="2" t="s">
        <v>380</v>
      </c>
      <c r="D4034" s="2" t="s">
        <v>106</v>
      </c>
      <c r="E4034" s="2" t="s">
        <v>2182</v>
      </c>
      <c r="F4034" s="3">
        <v>43892</v>
      </c>
      <c r="G4034" s="2">
        <v>4</v>
      </c>
      <c r="H4034" s="11">
        <f>VLOOKUP(B4034,[1]!Product_Data[#Data],4,0)</f>
        <v>217</v>
      </c>
      <c r="I4034" s="11">
        <f>VLOOKUP(B4034,[1]!Product_Data[#Data],3,0)</f>
        <v>171</v>
      </c>
      <c r="J4034" s="11">
        <f t="shared" si="375"/>
        <v>684</v>
      </c>
      <c r="K4034" s="11">
        <f t="shared" si="376"/>
        <v>868</v>
      </c>
      <c r="L4034" s="11">
        <f t="shared" si="377"/>
        <v>184</v>
      </c>
      <c r="M4034" t="str">
        <f>VLOOKUP(C4034,[1]!Location_Data[#Data],2,0)</f>
        <v>Los Angeles</v>
      </c>
      <c r="N4034" t="str">
        <f>VLOOKUP(D4034,[1]!Salespeople_Data[#Data],2,0)</f>
        <v>Patrick Ruiz</v>
      </c>
      <c r="O4034" t="str">
        <f>VLOOKUP(E4034,[1]!Customer_Data[#Data],2,0)</f>
        <v>Jeremy Vasquez</v>
      </c>
      <c r="P4034" s="15">
        <f t="shared" ref="P4034:P4097" si="378">WEEKDAY(F4034)</f>
        <v>2</v>
      </c>
      <c r="Q4034">
        <f t="shared" ref="Q4034:Q4097" si="379">MONTH(F4034)</f>
        <v>3</v>
      </c>
      <c r="R4034">
        <f t="shared" ref="R4034:R4097" si="380">YEAR(F4034)</f>
        <v>2020</v>
      </c>
    </row>
    <row r="4035" spans="1:18" x14ac:dyDescent="0.25">
      <c r="A4035" s="4" t="s">
        <v>5052</v>
      </c>
      <c r="B4035" s="4" t="s">
        <v>13</v>
      </c>
      <c r="C4035" s="4" t="s">
        <v>458</v>
      </c>
      <c r="D4035" s="4" t="s">
        <v>75</v>
      </c>
      <c r="E4035" s="4" t="s">
        <v>1093</v>
      </c>
      <c r="F4035" s="5">
        <v>43834</v>
      </c>
      <c r="G4035" s="4">
        <v>4</v>
      </c>
      <c r="H4035" s="11">
        <f>VLOOKUP(B4035,[1]!Product_Data[#Data],4,0)</f>
        <v>1022</v>
      </c>
      <c r="I4035" s="11">
        <f>VLOOKUP(B4035,[1]!Product_Data[#Data],3,0)</f>
        <v>818</v>
      </c>
      <c r="J4035" s="11">
        <f t="shared" ref="J4035:J4098" si="381">PRODUCT(I4035,G4035)</f>
        <v>3272</v>
      </c>
      <c r="K4035" s="11">
        <f t="shared" ref="K4035:K4098" si="382">PRODUCT(H4035,G4035)</f>
        <v>4088</v>
      </c>
      <c r="L4035" s="11">
        <f t="shared" ref="L4035:L4098" si="383">K4035-J4035</f>
        <v>816</v>
      </c>
      <c r="M4035" t="str">
        <f>VLOOKUP(C4035,[1]!Location_Data[#Data],2,0)</f>
        <v>Fontana</v>
      </c>
      <c r="N4035" t="str">
        <f>VLOOKUP(D4035,[1]!Salespeople_Data[#Data],2,0)</f>
        <v>Roger Robertson</v>
      </c>
      <c r="O4035" t="str">
        <f>VLOOKUP(E4035,[1]!Customer_Data[#Data],2,0)</f>
        <v>Victor Marshall</v>
      </c>
      <c r="P4035" s="15">
        <f t="shared" si="378"/>
        <v>7</v>
      </c>
      <c r="Q4035">
        <f t="shared" si="379"/>
        <v>1</v>
      </c>
      <c r="R4035">
        <f t="shared" si="380"/>
        <v>2020</v>
      </c>
    </row>
    <row r="4036" spans="1:18" x14ac:dyDescent="0.25">
      <c r="A4036" s="2" t="s">
        <v>5053</v>
      </c>
      <c r="B4036" s="2" t="s">
        <v>69</v>
      </c>
      <c r="C4036" s="2" t="s">
        <v>90</v>
      </c>
      <c r="D4036" s="2" t="s">
        <v>40</v>
      </c>
      <c r="E4036" s="2" t="s">
        <v>2346</v>
      </c>
      <c r="F4036" s="3">
        <v>43962</v>
      </c>
      <c r="G4036" s="2">
        <v>1</v>
      </c>
      <c r="H4036" s="11">
        <f>VLOOKUP(B4036,[1]!Product_Data[#Data],4,0)</f>
        <v>1351</v>
      </c>
      <c r="I4036" s="11">
        <f>VLOOKUP(B4036,[1]!Product_Data[#Data],3,0)</f>
        <v>1108</v>
      </c>
      <c r="J4036" s="11">
        <f t="shared" si="381"/>
        <v>1108</v>
      </c>
      <c r="K4036" s="11">
        <f t="shared" si="382"/>
        <v>1351</v>
      </c>
      <c r="L4036" s="11">
        <f t="shared" si="383"/>
        <v>243</v>
      </c>
      <c r="M4036" t="str">
        <f>VLOOKUP(C4036,[1]!Location_Data[#Data],2,0)</f>
        <v>Irvine</v>
      </c>
      <c r="N4036" t="str">
        <f>VLOOKUP(D4036,[1]!Salespeople_Data[#Data],2,0)</f>
        <v>Brian Hansen</v>
      </c>
      <c r="O4036" t="str">
        <f>VLOOKUP(E4036,[1]!Customer_Data[#Data],2,0)</f>
        <v>Matthew Nguyen</v>
      </c>
      <c r="P4036" s="15">
        <f t="shared" si="378"/>
        <v>2</v>
      </c>
      <c r="Q4036">
        <f t="shared" si="379"/>
        <v>5</v>
      </c>
      <c r="R4036">
        <f t="shared" si="380"/>
        <v>2020</v>
      </c>
    </row>
    <row r="4037" spans="1:18" x14ac:dyDescent="0.25">
      <c r="A4037" s="4" t="s">
        <v>5054</v>
      </c>
      <c r="B4037" s="4" t="s">
        <v>8</v>
      </c>
      <c r="C4037" s="4" t="s">
        <v>120</v>
      </c>
      <c r="D4037" s="4" t="s">
        <v>40</v>
      </c>
      <c r="E4037" s="4" t="s">
        <v>814</v>
      </c>
      <c r="F4037" s="5">
        <v>43925</v>
      </c>
      <c r="G4037" s="4">
        <v>1</v>
      </c>
      <c r="H4037" s="11">
        <f>VLOOKUP(B4037,[1]!Product_Data[#Data],4,0)</f>
        <v>1522</v>
      </c>
      <c r="I4037" s="11">
        <f>VLOOKUP(B4037,[1]!Product_Data[#Data],3,0)</f>
        <v>791</v>
      </c>
      <c r="J4037" s="11">
        <f t="shared" si="381"/>
        <v>791</v>
      </c>
      <c r="K4037" s="11">
        <f t="shared" si="382"/>
        <v>1522</v>
      </c>
      <c r="L4037" s="11">
        <f t="shared" si="383"/>
        <v>731</v>
      </c>
      <c r="M4037" t="str">
        <f>VLOOKUP(C4037,[1]!Location_Data[#Data],2,0)</f>
        <v>Elk Grove</v>
      </c>
      <c r="N4037" t="str">
        <f>VLOOKUP(D4037,[1]!Salespeople_Data[#Data],2,0)</f>
        <v>Brian Hansen</v>
      </c>
      <c r="O4037" t="str">
        <f>VLOOKUP(E4037,[1]!Customer_Data[#Data],2,0)</f>
        <v>Juan Rivera</v>
      </c>
      <c r="P4037" s="15">
        <f t="shared" si="378"/>
        <v>7</v>
      </c>
      <c r="Q4037">
        <f t="shared" si="379"/>
        <v>4</v>
      </c>
      <c r="R4037">
        <f t="shared" si="380"/>
        <v>2020</v>
      </c>
    </row>
    <row r="4038" spans="1:18" x14ac:dyDescent="0.25">
      <c r="A4038" s="2" t="s">
        <v>5055</v>
      </c>
      <c r="B4038" s="2" t="s">
        <v>69</v>
      </c>
      <c r="C4038" s="2" t="s">
        <v>472</v>
      </c>
      <c r="D4038" s="2" t="s">
        <v>250</v>
      </c>
      <c r="E4038" s="2" t="s">
        <v>676</v>
      </c>
      <c r="F4038" s="3">
        <v>44138</v>
      </c>
      <c r="G4038" s="2">
        <v>4</v>
      </c>
      <c r="H4038" s="11">
        <f>VLOOKUP(B4038,[1]!Product_Data[#Data],4,0)</f>
        <v>1351</v>
      </c>
      <c r="I4038" s="11">
        <f>VLOOKUP(B4038,[1]!Product_Data[#Data],3,0)</f>
        <v>1108</v>
      </c>
      <c r="J4038" s="11">
        <f t="shared" si="381"/>
        <v>4432</v>
      </c>
      <c r="K4038" s="11">
        <f t="shared" si="382"/>
        <v>5404</v>
      </c>
      <c r="L4038" s="11">
        <f t="shared" si="383"/>
        <v>972</v>
      </c>
      <c r="M4038" t="str">
        <f>VLOOKUP(C4038,[1]!Location_Data[#Data],2,0)</f>
        <v>Concord</v>
      </c>
      <c r="N4038" t="str">
        <f>VLOOKUP(D4038,[1]!Salespeople_Data[#Data],2,0)</f>
        <v>Martin Carr</v>
      </c>
      <c r="O4038" t="str">
        <f>VLOOKUP(E4038,[1]!Customer_Data[#Data],2,0)</f>
        <v>Steve Sanchez</v>
      </c>
      <c r="P4038" s="15">
        <f t="shared" si="378"/>
        <v>3</v>
      </c>
      <c r="Q4038">
        <f t="shared" si="379"/>
        <v>11</v>
      </c>
      <c r="R4038">
        <f t="shared" si="380"/>
        <v>2020</v>
      </c>
    </row>
    <row r="4039" spans="1:18" x14ac:dyDescent="0.25">
      <c r="A4039" s="4" t="s">
        <v>5056</v>
      </c>
      <c r="B4039" s="4" t="s">
        <v>164</v>
      </c>
      <c r="C4039" s="4" t="s">
        <v>276</v>
      </c>
      <c r="D4039" s="4" t="s">
        <v>35</v>
      </c>
      <c r="E4039" s="4" t="s">
        <v>506</v>
      </c>
      <c r="F4039" s="5">
        <v>43909</v>
      </c>
      <c r="G4039" s="4">
        <v>3</v>
      </c>
      <c r="H4039" s="11">
        <f>VLOOKUP(B4039,[1]!Product_Data[#Data],4,0)</f>
        <v>637</v>
      </c>
      <c r="I4039" s="11">
        <f>VLOOKUP(B4039,[1]!Product_Data[#Data],3,0)</f>
        <v>389</v>
      </c>
      <c r="J4039" s="11">
        <f t="shared" si="381"/>
        <v>1167</v>
      </c>
      <c r="K4039" s="11">
        <f t="shared" si="382"/>
        <v>1911</v>
      </c>
      <c r="L4039" s="11">
        <f t="shared" si="383"/>
        <v>744</v>
      </c>
      <c r="M4039" t="str">
        <f>VLOOKUP(C4039,[1]!Location_Data[#Data],2,0)</f>
        <v>Orange</v>
      </c>
      <c r="N4039" t="str">
        <f>VLOOKUP(D4039,[1]!Salespeople_Data[#Data],2,0)</f>
        <v>Charles Harper</v>
      </c>
      <c r="O4039" t="str">
        <f>VLOOKUP(E4039,[1]!Customer_Data[#Data],2,0)</f>
        <v>Ernest Fox</v>
      </c>
      <c r="P4039" s="15">
        <f t="shared" si="378"/>
        <v>5</v>
      </c>
      <c r="Q4039">
        <f t="shared" si="379"/>
        <v>3</v>
      </c>
      <c r="R4039">
        <f t="shared" si="380"/>
        <v>2020</v>
      </c>
    </row>
    <row r="4040" spans="1:18" x14ac:dyDescent="0.25">
      <c r="A4040" s="2" t="s">
        <v>5057</v>
      </c>
      <c r="B4040" s="2" t="s">
        <v>666</v>
      </c>
      <c r="C4040" s="2" t="s">
        <v>362</v>
      </c>
      <c r="D4040" s="2" t="s">
        <v>25</v>
      </c>
      <c r="E4040" s="2" t="s">
        <v>2616</v>
      </c>
      <c r="F4040" s="3">
        <v>44118</v>
      </c>
      <c r="G4040" s="2">
        <v>1</v>
      </c>
      <c r="H4040" s="11">
        <f>VLOOKUP(B4040,[1]!Product_Data[#Data],4,0)</f>
        <v>2241</v>
      </c>
      <c r="I4040" s="11">
        <f>VLOOKUP(B4040,[1]!Product_Data[#Data],3,0)</f>
        <v>1367</v>
      </c>
      <c r="J4040" s="11">
        <f t="shared" si="381"/>
        <v>1367</v>
      </c>
      <c r="K4040" s="11">
        <f t="shared" si="382"/>
        <v>2241</v>
      </c>
      <c r="L4040" s="11">
        <f t="shared" si="383"/>
        <v>874</v>
      </c>
      <c r="M4040" t="str">
        <f>VLOOKUP(C4040,[1]!Location_Data[#Data],2,0)</f>
        <v>San Bernardino</v>
      </c>
      <c r="N4040" t="str">
        <f>VLOOKUP(D4040,[1]!Salespeople_Data[#Data],2,0)</f>
        <v>Brian Davis</v>
      </c>
      <c r="O4040" t="str">
        <f>VLOOKUP(E4040,[1]!Customer_Data[#Data],2,0)</f>
        <v>James Armstrong</v>
      </c>
      <c r="P4040" s="15">
        <f t="shared" si="378"/>
        <v>4</v>
      </c>
      <c r="Q4040">
        <f t="shared" si="379"/>
        <v>10</v>
      </c>
      <c r="R4040">
        <f t="shared" si="380"/>
        <v>2020</v>
      </c>
    </row>
    <row r="4041" spans="1:18" x14ac:dyDescent="0.25">
      <c r="A4041" s="4" t="s">
        <v>5058</v>
      </c>
      <c r="B4041" s="4" t="s">
        <v>1149</v>
      </c>
      <c r="C4041" s="4" t="s">
        <v>229</v>
      </c>
      <c r="D4041" s="4" t="s">
        <v>264</v>
      </c>
      <c r="E4041" s="4" t="s">
        <v>2681</v>
      </c>
      <c r="F4041" s="5">
        <v>43989</v>
      </c>
      <c r="G4041" s="4">
        <v>2</v>
      </c>
      <c r="H4041" s="11">
        <f>VLOOKUP(B4041,[1]!Product_Data[#Data],4,0)</f>
        <v>847</v>
      </c>
      <c r="I4041" s="11">
        <f>VLOOKUP(B4041,[1]!Product_Data[#Data],3,0)</f>
        <v>534</v>
      </c>
      <c r="J4041" s="11">
        <f t="shared" si="381"/>
        <v>1068</v>
      </c>
      <c r="K4041" s="11">
        <f t="shared" si="382"/>
        <v>1694</v>
      </c>
      <c r="L4041" s="11">
        <f t="shared" si="383"/>
        <v>626</v>
      </c>
      <c r="M4041" t="str">
        <f>VLOOKUP(C4041,[1]!Location_Data[#Data],2,0)</f>
        <v>San Jose</v>
      </c>
      <c r="N4041" t="str">
        <f>VLOOKUP(D4041,[1]!Salespeople_Data[#Data],2,0)</f>
        <v>Ernest Wheeler</v>
      </c>
      <c r="O4041" t="str">
        <f>VLOOKUP(E4041,[1]!Customer_Data[#Data],2,0)</f>
        <v>Billy Adams</v>
      </c>
      <c r="P4041" s="15">
        <f t="shared" si="378"/>
        <v>1</v>
      </c>
      <c r="Q4041">
        <f t="shared" si="379"/>
        <v>6</v>
      </c>
      <c r="R4041">
        <f t="shared" si="380"/>
        <v>2020</v>
      </c>
    </row>
    <row r="4042" spans="1:18" x14ac:dyDescent="0.25">
      <c r="A4042" s="2" t="s">
        <v>5059</v>
      </c>
      <c r="B4042" s="2" t="s">
        <v>340</v>
      </c>
      <c r="C4042" s="2" t="s">
        <v>249</v>
      </c>
      <c r="D4042" s="2" t="s">
        <v>116</v>
      </c>
      <c r="E4042" s="2" t="s">
        <v>3085</v>
      </c>
      <c r="F4042" s="3">
        <v>44156</v>
      </c>
      <c r="G4042" s="2">
        <v>1</v>
      </c>
      <c r="H4042" s="11">
        <f>VLOOKUP(B4042,[1]!Product_Data[#Data],4,0)</f>
        <v>1967</v>
      </c>
      <c r="I4042" s="11">
        <f>VLOOKUP(B4042,[1]!Product_Data[#Data],3,0)</f>
        <v>1397</v>
      </c>
      <c r="J4042" s="11">
        <f t="shared" si="381"/>
        <v>1397</v>
      </c>
      <c r="K4042" s="11">
        <f t="shared" si="382"/>
        <v>1967</v>
      </c>
      <c r="L4042" s="11">
        <f t="shared" si="383"/>
        <v>570</v>
      </c>
      <c r="M4042" t="str">
        <f>VLOOKUP(C4042,[1]!Location_Data[#Data],2,0)</f>
        <v>Roseville</v>
      </c>
      <c r="N4042" t="str">
        <f>VLOOKUP(D4042,[1]!Salespeople_Data[#Data],2,0)</f>
        <v>Roger Ramos</v>
      </c>
      <c r="O4042" t="str">
        <f>VLOOKUP(E4042,[1]!Customer_Data[#Data],2,0)</f>
        <v>Eugene Ryan</v>
      </c>
      <c r="P4042" s="15">
        <f t="shared" si="378"/>
        <v>7</v>
      </c>
      <c r="Q4042">
        <f t="shared" si="379"/>
        <v>11</v>
      </c>
      <c r="R4042">
        <f t="shared" si="380"/>
        <v>2020</v>
      </c>
    </row>
    <row r="4043" spans="1:18" x14ac:dyDescent="0.25">
      <c r="A4043" s="4" t="s">
        <v>5060</v>
      </c>
      <c r="B4043" s="4" t="s">
        <v>400</v>
      </c>
      <c r="C4043" s="4" t="s">
        <v>377</v>
      </c>
      <c r="D4043" s="4" t="s">
        <v>165</v>
      </c>
      <c r="E4043" s="4" t="s">
        <v>365</v>
      </c>
      <c r="F4043" s="5">
        <v>44156</v>
      </c>
      <c r="G4043" s="4">
        <v>3</v>
      </c>
      <c r="H4043" s="11">
        <f>VLOOKUP(B4043,[1]!Product_Data[#Data],4,0)</f>
        <v>886</v>
      </c>
      <c r="I4043" s="11">
        <f>VLOOKUP(B4043,[1]!Product_Data[#Data],3,0)</f>
        <v>478</v>
      </c>
      <c r="J4043" s="11">
        <f t="shared" si="381"/>
        <v>1434</v>
      </c>
      <c r="K4043" s="11">
        <f t="shared" si="382"/>
        <v>2658</v>
      </c>
      <c r="L4043" s="11">
        <f t="shared" si="383"/>
        <v>1224</v>
      </c>
      <c r="M4043" t="str">
        <f>VLOOKUP(C4043,[1]!Location_Data[#Data],2,0)</f>
        <v>San Diego</v>
      </c>
      <c r="N4043" t="str">
        <f>VLOOKUP(D4043,[1]!Salespeople_Data[#Data],2,0)</f>
        <v>Joe Sims</v>
      </c>
      <c r="O4043" t="str">
        <f>VLOOKUP(E4043,[1]!Customer_Data[#Data],2,0)</f>
        <v>Kevin Moreno</v>
      </c>
      <c r="P4043" s="15">
        <f t="shared" si="378"/>
        <v>7</v>
      </c>
      <c r="Q4043">
        <f t="shared" si="379"/>
        <v>11</v>
      </c>
      <c r="R4043">
        <f t="shared" si="380"/>
        <v>2020</v>
      </c>
    </row>
    <row r="4044" spans="1:18" x14ac:dyDescent="0.25">
      <c r="A4044" s="2" t="s">
        <v>5061</v>
      </c>
      <c r="B4044" s="2" t="s">
        <v>8</v>
      </c>
      <c r="C4044" s="2" t="s">
        <v>322</v>
      </c>
      <c r="D4044" s="2" t="s">
        <v>356</v>
      </c>
      <c r="E4044" s="2" t="s">
        <v>1872</v>
      </c>
      <c r="F4044" s="3">
        <v>43923</v>
      </c>
      <c r="G4044" s="2">
        <v>1</v>
      </c>
      <c r="H4044" s="11">
        <f>VLOOKUP(B4044,[1]!Product_Data[#Data],4,0)</f>
        <v>1522</v>
      </c>
      <c r="I4044" s="11">
        <f>VLOOKUP(B4044,[1]!Product_Data[#Data],3,0)</f>
        <v>791</v>
      </c>
      <c r="J4044" s="11">
        <f t="shared" si="381"/>
        <v>791</v>
      </c>
      <c r="K4044" s="11">
        <f t="shared" si="382"/>
        <v>1522</v>
      </c>
      <c r="L4044" s="11">
        <f t="shared" si="383"/>
        <v>731</v>
      </c>
      <c r="M4044" t="str">
        <f>VLOOKUP(C4044,[1]!Location_Data[#Data],2,0)</f>
        <v>Rancho Cucamonga</v>
      </c>
      <c r="N4044" t="str">
        <f>VLOOKUP(D4044,[1]!Salespeople_Data[#Data],2,0)</f>
        <v>Jimmy Young</v>
      </c>
      <c r="O4044" t="str">
        <f>VLOOKUP(E4044,[1]!Customer_Data[#Data],2,0)</f>
        <v>Henry Bishop</v>
      </c>
      <c r="P4044" s="15">
        <f t="shared" si="378"/>
        <v>5</v>
      </c>
      <c r="Q4044">
        <f t="shared" si="379"/>
        <v>4</v>
      </c>
      <c r="R4044">
        <f t="shared" si="380"/>
        <v>2020</v>
      </c>
    </row>
    <row r="4045" spans="1:18" x14ac:dyDescent="0.25">
      <c r="A4045" s="4" t="s">
        <v>5062</v>
      </c>
      <c r="B4045" s="4" t="s">
        <v>389</v>
      </c>
      <c r="C4045" s="4" t="s">
        <v>135</v>
      </c>
      <c r="D4045" s="4" t="s">
        <v>413</v>
      </c>
      <c r="E4045" s="4" t="s">
        <v>196</v>
      </c>
      <c r="F4045" s="5">
        <v>44132</v>
      </c>
      <c r="G4045" s="4">
        <v>1</v>
      </c>
      <c r="H4045" s="11">
        <f>VLOOKUP(B4045,[1]!Product_Data[#Data],4,0)</f>
        <v>1367</v>
      </c>
      <c r="I4045" s="11">
        <f>VLOOKUP(B4045,[1]!Product_Data[#Data],3,0)</f>
        <v>984</v>
      </c>
      <c r="J4045" s="11">
        <f t="shared" si="381"/>
        <v>984</v>
      </c>
      <c r="K4045" s="11">
        <f t="shared" si="382"/>
        <v>1367</v>
      </c>
      <c r="L4045" s="11">
        <f t="shared" si="383"/>
        <v>383</v>
      </c>
      <c r="M4045" t="str">
        <f>VLOOKUP(C4045,[1]!Location_Data[#Data],2,0)</f>
        <v>Oxnard</v>
      </c>
      <c r="N4045" t="str">
        <f>VLOOKUP(D4045,[1]!Salespeople_Data[#Data],2,0)</f>
        <v>Kenneth Bradley</v>
      </c>
      <c r="O4045" t="str">
        <f>VLOOKUP(E4045,[1]!Customer_Data[#Data],2,0)</f>
        <v>Alan Sims</v>
      </c>
      <c r="P4045" s="15">
        <f t="shared" si="378"/>
        <v>4</v>
      </c>
      <c r="Q4045">
        <f t="shared" si="379"/>
        <v>10</v>
      </c>
      <c r="R4045">
        <f t="shared" si="380"/>
        <v>2020</v>
      </c>
    </row>
    <row r="4046" spans="1:18" x14ac:dyDescent="0.25">
      <c r="A4046" s="2" t="s">
        <v>5063</v>
      </c>
      <c r="B4046" s="2" t="s">
        <v>703</v>
      </c>
      <c r="C4046" s="2" t="s">
        <v>57</v>
      </c>
      <c r="D4046" s="2" t="s">
        <v>111</v>
      </c>
      <c r="E4046" s="2" t="s">
        <v>1093</v>
      </c>
      <c r="F4046" s="3">
        <v>44001</v>
      </c>
      <c r="G4046" s="2">
        <v>2</v>
      </c>
      <c r="H4046" s="11">
        <f>VLOOKUP(B4046,[1]!Product_Data[#Data],4,0)</f>
        <v>530</v>
      </c>
      <c r="I4046" s="11">
        <f>VLOOKUP(B4046,[1]!Product_Data[#Data],3,0)</f>
        <v>435</v>
      </c>
      <c r="J4046" s="11">
        <f t="shared" si="381"/>
        <v>870</v>
      </c>
      <c r="K4046" s="11">
        <f t="shared" si="382"/>
        <v>1060</v>
      </c>
      <c r="L4046" s="11">
        <f t="shared" si="383"/>
        <v>190</v>
      </c>
      <c r="M4046" t="str">
        <f>VLOOKUP(C4046,[1]!Location_Data[#Data],2,0)</f>
        <v>Thousand Oaks</v>
      </c>
      <c r="N4046" t="str">
        <f>VLOOKUP(D4046,[1]!Salespeople_Data[#Data],2,0)</f>
        <v>Ryan Welch</v>
      </c>
      <c r="O4046" t="str">
        <f>VLOOKUP(E4046,[1]!Customer_Data[#Data],2,0)</f>
        <v>Victor Marshall</v>
      </c>
      <c r="P4046" s="15">
        <f t="shared" si="378"/>
        <v>6</v>
      </c>
      <c r="Q4046">
        <f t="shared" si="379"/>
        <v>6</v>
      </c>
      <c r="R4046">
        <f t="shared" si="380"/>
        <v>2020</v>
      </c>
    </row>
    <row r="4047" spans="1:18" x14ac:dyDescent="0.25">
      <c r="A4047" s="4" t="s">
        <v>5064</v>
      </c>
      <c r="B4047" s="4" t="s">
        <v>245</v>
      </c>
      <c r="C4047" s="4" t="s">
        <v>253</v>
      </c>
      <c r="D4047" s="4" t="s">
        <v>111</v>
      </c>
      <c r="E4047" s="4" t="s">
        <v>567</v>
      </c>
      <c r="F4047" s="5">
        <v>43900</v>
      </c>
      <c r="G4047" s="4">
        <v>2</v>
      </c>
      <c r="H4047" s="11">
        <f>VLOOKUP(B4047,[1]!Product_Data[#Data],4,0)</f>
        <v>818</v>
      </c>
      <c r="I4047" s="11">
        <f>VLOOKUP(B4047,[1]!Product_Data[#Data],3,0)</f>
        <v>450</v>
      </c>
      <c r="J4047" s="11">
        <f t="shared" si="381"/>
        <v>900</v>
      </c>
      <c r="K4047" s="11">
        <f t="shared" si="382"/>
        <v>1636</v>
      </c>
      <c r="L4047" s="11">
        <f t="shared" si="383"/>
        <v>736</v>
      </c>
      <c r="M4047" t="str">
        <f>VLOOKUP(C4047,[1]!Location_Data[#Data],2,0)</f>
        <v>Bakersfield</v>
      </c>
      <c r="N4047" t="str">
        <f>VLOOKUP(D4047,[1]!Salespeople_Data[#Data],2,0)</f>
        <v>Ryan Welch</v>
      </c>
      <c r="O4047" t="str">
        <f>VLOOKUP(E4047,[1]!Customer_Data[#Data],2,0)</f>
        <v>Juan Cruz</v>
      </c>
      <c r="P4047" s="15">
        <f t="shared" si="378"/>
        <v>3</v>
      </c>
      <c r="Q4047">
        <f t="shared" si="379"/>
        <v>3</v>
      </c>
      <c r="R4047">
        <f t="shared" si="380"/>
        <v>2020</v>
      </c>
    </row>
    <row r="4048" spans="1:18" x14ac:dyDescent="0.25">
      <c r="A4048" s="2" t="s">
        <v>5065</v>
      </c>
      <c r="B4048" s="2" t="s">
        <v>626</v>
      </c>
      <c r="C4048" s="2" t="s">
        <v>14</v>
      </c>
      <c r="D4048" s="2" t="s">
        <v>170</v>
      </c>
      <c r="E4048" s="2" t="s">
        <v>934</v>
      </c>
      <c r="F4048" s="3">
        <v>44134</v>
      </c>
      <c r="G4048" s="2">
        <v>1</v>
      </c>
      <c r="H4048" s="11">
        <f>VLOOKUP(B4048,[1]!Product_Data[#Data],4,0)</f>
        <v>584</v>
      </c>
      <c r="I4048" s="11">
        <f>VLOOKUP(B4048,[1]!Product_Data[#Data],3,0)</f>
        <v>420</v>
      </c>
      <c r="J4048" s="11">
        <f t="shared" si="381"/>
        <v>420</v>
      </c>
      <c r="K4048" s="11">
        <f t="shared" si="382"/>
        <v>584</v>
      </c>
      <c r="L4048" s="11">
        <f t="shared" si="383"/>
        <v>164</v>
      </c>
      <c r="M4048" t="str">
        <f>VLOOKUP(C4048,[1]!Location_Data[#Data],2,0)</f>
        <v>Santa Clarita</v>
      </c>
      <c r="N4048" t="str">
        <f>VLOOKUP(D4048,[1]!Salespeople_Data[#Data],2,0)</f>
        <v>Sean Miller</v>
      </c>
      <c r="O4048" t="str">
        <f>VLOOKUP(E4048,[1]!Customer_Data[#Data],2,0)</f>
        <v>Christopher Nguyen</v>
      </c>
      <c r="P4048" s="15">
        <f t="shared" si="378"/>
        <v>6</v>
      </c>
      <c r="Q4048">
        <f t="shared" si="379"/>
        <v>10</v>
      </c>
      <c r="R4048">
        <f t="shared" si="380"/>
        <v>2020</v>
      </c>
    </row>
    <row r="4049" spans="1:18" x14ac:dyDescent="0.25">
      <c r="A4049" s="4" t="s">
        <v>5066</v>
      </c>
      <c r="B4049" s="4" t="s">
        <v>223</v>
      </c>
      <c r="C4049" s="4" t="s">
        <v>14</v>
      </c>
      <c r="D4049" s="4" t="s">
        <v>136</v>
      </c>
      <c r="E4049" s="4" t="s">
        <v>107</v>
      </c>
      <c r="F4049" s="5">
        <v>43944</v>
      </c>
      <c r="G4049" s="4">
        <v>4</v>
      </c>
      <c r="H4049" s="11">
        <f>VLOOKUP(B4049,[1]!Product_Data[#Data],4,0)</f>
        <v>799</v>
      </c>
      <c r="I4049" s="11">
        <f>VLOOKUP(B4049,[1]!Product_Data[#Data],3,0)</f>
        <v>455</v>
      </c>
      <c r="J4049" s="11">
        <f t="shared" si="381"/>
        <v>1820</v>
      </c>
      <c r="K4049" s="11">
        <f t="shared" si="382"/>
        <v>3196</v>
      </c>
      <c r="L4049" s="11">
        <f t="shared" si="383"/>
        <v>1376</v>
      </c>
      <c r="M4049" t="str">
        <f>VLOOKUP(C4049,[1]!Location_Data[#Data],2,0)</f>
        <v>Santa Clarita</v>
      </c>
      <c r="N4049" t="str">
        <f>VLOOKUP(D4049,[1]!Salespeople_Data[#Data],2,0)</f>
        <v>Clarence Fox</v>
      </c>
      <c r="O4049" t="str">
        <f>VLOOKUP(E4049,[1]!Customer_Data[#Data],2,0)</f>
        <v>Jonathan Moreno</v>
      </c>
      <c r="P4049" s="15">
        <f t="shared" si="378"/>
        <v>5</v>
      </c>
      <c r="Q4049">
        <f t="shared" si="379"/>
        <v>4</v>
      </c>
      <c r="R4049">
        <f t="shared" si="380"/>
        <v>2020</v>
      </c>
    </row>
    <row r="4050" spans="1:18" x14ac:dyDescent="0.25">
      <c r="A4050" s="2" t="s">
        <v>5067</v>
      </c>
      <c r="B4050" s="2" t="s">
        <v>925</v>
      </c>
      <c r="C4050" s="2" t="s">
        <v>48</v>
      </c>
      <c r="D4050" s="2" t="s">
        <v>298</v>
      </c>
      <c r="E4050" s="2" t="s">
        <v>1187</v>
      </c>
      <c r="F4050" s="3">
        <v>43935</v>
      </c>
      <c r="G4050" s="2">
        <v>1</v>
      </c>
      <c r="H4050" s="11">
        <f>VLOOKUP(B4050,[1]!Product_Data[#Data],4,0)</f>
        <v>136</v>
      </c>
      <c r="I4050" s="11">
        <f>VLOOKUP(B4050,[1]!Product_Data[#Data],3,0)</f>
        <v>72</v>
      </c>
      <c r="J4050" s="11">
        <f t="shared" si="381"/>
        <v>72</v>
      </c>
      <c r="K4050" s="11">
        <f t="shared" si="382"/>
        <v>136</v>
      </c>
      <c r="L4050" s="11">
        <f t="shared" si="383"/>
        <v>64</v>
      </c>
      <c r="M4050" t="str">
        <f>VLOOKUP(C4050,[1]!Location_Data[#Data],2,0)</f>
        <v>Rialto</v>
      </c>
      <c r="N4050" t="str">
        <f>VLOOKUP(D4050,[1]!Salespeople_Data[#Data],2,0)</f>
        <v>Kenneth Fields</v>
      </c>
      <c r="O4050" t="str">
        <f>VLOOKUP(E4050,[1]!Customer_Data[#Data],2,0)</f>
        <v>Jeremy Wilson</v>
      </c>
      <c r="P4050" s="15">
        <f t="shared" si="378"/>
        <v>3</v>
      </c>
      <c r="Q4050">
        <f t="shared" si="379"/>
        <v>4</v>
      </c>
      <c r="R4050">
        <f t="shared" si="380"/>
        <v>2020</v>
      </c>
    </row>
    <row r="4051" spans="1:18" x14ac:dyDescent="0.25">
      <c r="A4051" s="4" t="s">
        <v>5068</v>
      </c>
      <c r="B4051" s="4" t="s">
        <v>139</v>
      </c>
      <c r="C4051" s="4" t="s">
        <v>90</v>
      </c>
      <c r="D4051" s="4" t="s">
        <v>25</v>
      </c>
      <c r="E4051" s="4" t="s">
        <v>678</v>
      </c>
      <c r="F4051" s="5">
        <v>43916</v>
      </c>
      <c r="G4051" s="4">
        <v>1</v>
      </c>
      <c r="H4051" s="11">
        <f>VLOOKUP(B4051,[1]!Product_Data[#Data],4,0)</f>
        <v>817</v>
      </c>
      <c r="I4051" s="11">
        <f>VLOOKUP(B4051,[1]!Product_Data[#Data],3,0)</f>
        <v>409</v>
      </c>
      <c r="J4051" s="11">
        <f t="shared" si="381"/>
        <v>409</v>
      </c>
      <c r="K4051" s="11">
        <f t="shared" si="382"/>
        <v>817</v>
      </c>
      <c r="L4051" s="11">
        <f t="shared" si="383"/>
        <v>408</v>
      </c>
      <c r="M4051" t="str">
        <f>VLOOKUP(C4051,[1]!Location_Data[#Data],2,0)</f>
        <v>Irvine</v>
      </c>
      <c r="N4051" t="str">
        <f>VLOOKUP(D4051,[1]!Salespeople_Data[#Data],2,0)</f>
        <v>Brian Davis</v>
      </c>
      <c r="O4051" t="str">
        <f>VLOOKUP(E4051,[1]!Customer_Data[#Data],2,0)</f>
        <v>Sean Morris</v>
      </c>
      <c r="P4051" s="15">
        <f t="shared" si="378"/>
        <v>5</v>
      </c>
      <c r="Q4051">
        <f t="shared" si="379"/>
        <v>3</v>
      </c>
      <c r="R4051">
        <f t="shared" si="380"/>
        <v>2020</v>
      </c>
    </row>
    <row r="4052" spans="1:18" x14ac:dyDescent="0.25">
      <c r="A4052" s="2" t="s">
        <v>5069</v>
      </c>
      <c r="B4052" s="2" t="s">
        <v>61</v>
      </c>
      <c r="C4052" s="2" t="s">
        <v>276</v>
      </c>
      <c r="D4052" s="2" t="s">
        <v>264</v>
      </c>
      <c r="E4052" s="2" t="s">
        <v>740</v>
      </c>
      <c r="F4052" s="3">
        <v>43878</v>
      </c>
      <c r="G4052" s="2">
        <v>1</v>
      </c>
      <c r="H4052" s="11">
        <f>VLOOKUP(B4052,[1]!Product_Data[#Data],4,0)</f>
        <v>1889</v>
      </c>
      <c r="I4052" s="11">
        <f>VLOOKUP(B4052,[1]!Product_Data[#Data],3,0)</f>
        <v>945</v>
      </c>
      <c r="J4052" s="11">
        <f t="shared" si="381"/>
        <v>945</v>
      </c>
      <c r="K4052" s="11">
        <f t="shared" si="382"/>
        <v>1889</v>
      </c>
      <c r="L4052" s="11">
        <f t="shared" si="383"/>
        <v>944</v>
      </c>
      <c r="M4052" t="str">
        <f>VLOOKUP(C4052,[1]!Location_Data[#Data],2,0)</f>
        <v>Orange</v>
      </c>
      <c r="N4052" t="str">
        <f>VLOOKUP(D4052,[1]!Salespeople_Data[#Data],2,0)</f>
        <v>Ernest Wheeler</v>
      </c>
      <c r="O4052" t="str">
        <f>VLOOKUP(E4052,[1]!Customer_Data[#Data],2,0)</f>
        <v>Jeremy Schmidt</v>
      </c>
      <c r="P4052" s="15">
        <f t="shared" si="378"/>
        <v>2</v>
      </c>
      <c r="Q4052">
        <f t="shared" si="379"/>
        <v>2</v>
      </c>
      <c r="R4052">
        <f t="shared" si="380"/>
        <v>2020</v>
      </c>
    </row>
    <row r="4053" spans="1:18" x14ac:dyDescent="0.25">
      <c r="A4053" s="4" t="s">
        <v>5070</v>
      </c>
      <c r="B4053" s="4" t="s">
        <v>181</v>
      </c>
      <c r="C4053" s="4" t="s">
        <v>469</v>
      </c>
      <c r="D4053" s="4" t="s">
        <v>53</v>
      </c>
      <c r="E4053" s="4" t="s">
        <v>1986</v>
      </c>
      <c r="F4053" s="5">
        <v>44182</v>
      </c>
      <c r="G4053" s="4">
        <v>1</v>
      </c>
      <c r="H4053" s="11">
        <f>VLOOKUP(B4053,[1]!Product_Data[#Data],4,0)</f>
        <v>1500</v>
      </c>
      <c r="I4053" s="11">
        <f>VLOOKUP(B4053,[1]!Product_Data[#Data],3,0)</f>
        <v>900</v>
      </c>
      <c r="J4053" s="11">
        <f t="shared" si="381"/>
        <v>900</v>
      </c>
      <c r="K4053" s="11">
        <f t="shared" si="382"/>
        <v>1500</v>
      </c>
      <c r="L4053" s="11">
        <f t="shared" si="383"/>
        <v>600</v>
      </c>
      <c r="M4053" t="str">
        <f>VLOOKUP(C4053,[1]!Location_Data[#Data],2,0)</f>
        <v>Escondido</v>
      </c>
      <c r="N4053" t="str">
        <f>VLOOKUP(D4053,[1]!Salespeople_Data[#Data],2,0)</f>
        <v>Scott Mason</v>
      </c>
      <c r="O4053" t="str">
        <f>VLOOKUP(E4053,[1]!Customer_Data[#Data],2,0)</f>
        <v>Joshua Ryan</v>
      </c>
      <c r="P4053" s="15">
        <f t="shared" si="378"/>
        <v>5</v>
      </c>
      <c r="Q4053">
        <f t="shared" si="379"/>
        <v>12</v>
      </c>
      <c r="R4053">
        <f t="shared" si="380"/>
        <v>2020</v>
      </c>
    </row>
    <row r="4054" spans="1:18" x14ac:dyDescent="0.25">
      <c r="A4054" s="2" t="s">
        <v>5071</v>
      </c>
      <c r="B4054" s="2" t="s">
        <v>652</v>
      </c>
      <c r="C4054" s="2" t="s">
        <v>105</v>
      </c>
      <c r="D4054" s="2" t="s">
        <v>20</v>
      </c>
      <c r="E4054" s="2" t="s">
        <v>3357</v>
      </c>
      <c r="F4054" s="3">
        <v>44063</v>
      </c>
      <c r="G4054" s="2">
        <v>2</v>
      </c>
      <c r="H4054" s="11">
        <f>VLOOKUP(B4054,[1]!Product_Data[#Data],4,0)</f>
        <v>217</v>
      </c>
      <c r="I4054" s="11">
        <f>VLOOKUP(B4054,[1]!Product_Data[#Data],3,0)</f>
        <v>171</v>
      </c>
      <c r="J4054" s="11">
        <f t="shared" si="381"/>
        <v>342</v>
      </c>
      <c r="K4054" s="11">
        <f t="shared" si="382"/>
        <v>434</v>
      </c>
      <c r="L4054" s="11">
        <f t="shared" si="383"/>
        <v>92</v>
      </c>
      <c r="M4054" t="str">
        <f>VLOOKUP(C4054,[1]!Location_Data[#Data],2,0)</f>
        <v>Daly City</v>
      </c>
      <c r="N4054" t="str">
        <f>VLOOKUP(D4054,[1]!Salespeople_Data[#Data],2,0)</f>
        <v>Joshua Cook</v>
      </c>
      <c r="O4054" t="str">
        <f>VLOOKUP(E4054,[1]!Customer_Data[#Data],2,0)</f>
        <v>Sean Olson</v>
      </c>
      <c r="P4054" s="15">
        <f t="shared" si="378"/>
        <v>5</v>
      </c>
      <c r="Q4054">
        <f t="shared" si="379"/>
        <v>8</v>
      </c>
      <c r="R4054">
        <f t="shared" si="380"/>
        <v>2020</v>
      </c>
    </row>
    <row r="4055" spans="1:18" x14ac:dyDescent="0.25">
      <c r="A4055" s="4" t="s">
        <v>5072</v>
      </c>
      <c r="B4055" s="4" t="s">
        <v>23</v>
      </c>
      <c r="C4055" s="4" t="s">
        <v>467</v>
      </c>
      <c r="D4055" s="4" t="s">
        <v>10</v>
      </c>
      <c r="E4055" s="4" t="s">
        <v>894</v>
      </c>
      <c r="F4055" s="5">
        <v>44119</v>
      </c>
      <c r="G4055" s="4">
        <v>3</v>
      </c>
      <c r="H4055" s="11">
        <f>VLOOKUP(B4055,[1]!Product_Data[#Data],4,0)</f>
        <v>1052</v>
      </c>
      <c r="I4055" s="11">
        <f>VLOOKUP(B4055,[1]!Product_Data[#Data],3,0)</f>
        <v>589</v>
      </c>
      <c r="J4055" s="11">
        <f t="shared" si="381"/>
        <v>1767</v>
      </c>
      <c r="K4055" s="11">
        <f t="shared" si="382"/>
        <v>3156</v>
      </c>
      <c r="L4055" s="11">
        <f t="shared" si="383"/>
        <v>1389</v>
      </c>
      <c r="M4055" t="str">
        <f>VLOOKUP(C4055,[1]!Location_Data[#Data],2,0)</f>
        <v>Garden Grove</v>
      </c>
      <c r="N4055" t="str">
        <f>VLOOKUP(D4055,[1]!Salespeople_Data[#Data],2,0)</f>
        <v>Justin Lynch</v>
      </c>
      <c r="O4055" t="str">
        <f>VLOOKUP(E4055,[1]!Customer_Data[#Data],2,0)</f>
        <v>Jeremy Arnold</v>
      </c>
      <c r="P4055" s="15">
        <f t="shared" si="378"/>
        <v>5</v>
      </c>
      <c r="Q4055">
        <f t="shared" si="379"/>
        <v>10</v>
      </c>
      <c r="R4055">
        <f t="shared" si="380"/>
        <v>2020</v>
      </c>
    </row>
    <row r="4056" spans="1:18" x14ac:dyDescent="0.25">
      <c r="A4056" s="2" t="s">
        <v>5073</v>
      </c>
      <c r="B4056" s="2" t="s">
        <v>461</v>
      </c>
      <c r="C4056" s="2" t="s">
        <v>512</v>
      </c>
      <c r="D4056" s="2" t="s">
        <v>257</v>
      </c>
      <c r="E4056" s="2" t="s">
        <v>974</v>
      </c>
      <c r="F4056" s="3">
        <v>44172</v>
      </c>
      <c r="G4056" s="2">
        <v>2</v>
      </c>
      <c r="H4056" s="11">
        <f>VLOOKUP(B4056,[1]!Product_Data[#Data],4,0)</f>
        <v>35</v>
      </c>
      <c r="I4056" s="11">
        <f>VLOOKUP(B4056,[1]!Product_Data[#Data],3,0)</f>
        <v>22</v>
      </c>
      <c r="J4056" s="11">
        <f t="shared" si="381"/>
        <v>44</v>
      </c>
      <c r="K4056" s="11">
        <f t="shared" si="382"/>
        <v>70</v>
      </c>
      <c r="L4056" s="11">
        <f t="shared" si="383"/>
        <v>26</v>
      </c>
      <c r="M4056" t="str">
        <f>VLOOKUP(C4056,[1]!Location_Data[#Data],2,0)</f>
        <v>Long Beach</v>
      </c>
      <c r="N4056" t="str">
        <f>VLOOKUP(D4056,[1]!Salespeople_Data[#Data],2,0)</f>
        <v>Jerry Perry</v>
      </c>
      <c r="O4056" t="str">
        <f>VLOOKUP(E4056,[1]!Customer_Data[#Data],2,0)</f>
        <v>Patrick Morales</v>
      </c>
      <c r="P4056" s="15">
        <f t="shared" si="378"/>
        <v>2</v>
      </c>
      <c r="Q4056">
        <f t="shared" si="379"/>
        <v>12</v>
      </c>
      <c r="R4056">
        <f t="shared" si="380"/>
        <v>2020</v>
      </c>
    </row>
    <row r="4057" spans="1:18" x14ac:dyDescent="0.25">
      <c r="A4057" s="4" t="s">
        <v>5074</v>
      </c>
      <c r="B4057" s="4" t="s">
        <v>408</v>
      </c>
      <c r="C4057" s="4" t="s">
        <v>570</v>
      </c>
      <c r="D4057" s="4" t="s">
        <v>298</v>
      </c>
      <c r="E4057" s="4" t="s">
        <v>1544</v>
      </c>
      <c r="F4057" s="5">
        <v>44094</v>
      </c>
      <c r="G4057" s="4">
        <v>1</v>
      </c>
      <c r="H4057" s="11">
        <f>VLOOKUP(B4057,[1]!Product_Data[#Data],4,0)</f>
        <v>1405</v>
      </c>
      <c r="I4057" s="11">
        <f>VLOOKUP(B4057,[1]!Product_Data[#Data],3,0)</f>
        <v>1054</v>
      </c>
      <c r="J4057" s="11">
        <f t="shared" si="381"/>
        <v>1054</v>
      </c>
      <c r="K4057" s="11">
        <f t="shared" si="382"/>
        <v>1405</v>
      </c>
      <c r="L4057" s="11">
        <f t="shared" si="383"/>
        <v>351</v>
      </c>
      <c r="M4057" t="str">
        <f>VLOOKUP(C4057,[1]!Location_Data[#Data],2,0)</f>
        <v>Fresno</v>
      </c>
      <c r="N4057" t="str">
        <f>VLOOKUP(D4057,[1]!Salespeople_Data[#Data],2,0)</f>
        <v>Kenneth Fields</v>
      </c>
      <c r="O4057" t="str">
        <f>VLOOKUP(E4057,[1]!Customer_Data[#Data],2,0)</f>
        <v>Shawn Wallace</v>
      </c>
      <c r="P4057" s="15">
        <f t="shared" si="378"/>
        <v>1</v>
      </c>
      <c r="Q4057">
        <f t="shared" si="379"/>
        <v>9</v>
      </c>
      <c r="R4057">
        <f t="shared" si="380"/>
        <v>2020</v>
      </c>
    </row>
    <row r="4058" spans="1:18" x14ac:dyDescent="0.25">
      <c r="A4058" s="2" t="s">
        <v>5075</v>
      </c>
      <c r="B4058" s="2" t="s">
        <v>235</v>
      </c>
      <c r="C4058" s="2" t="s">
        <v>39</v>
      </c>
      <c r="D4058" s="2" t="s">
        <v>53</v>
      </c>
      <c r="E4058" s="2" t="s">
        <v>606</v>
      </c>
      <c r="F4058" s="3">
        <v>44014</v>
      </c>
      <c r="G4058" s="2">
        <v>2</v>
      </c>
      <c r="H4058" s="11">
        <f>VLOOKUP(B4058,[1]!Product_Data[#Data],4,0)</f>
        <v>1887</v>
      </c>
      <c r="I4058" s="11">
        <f>VLOOKUP(B4058,[1]!Product_Data[#Data],3,0)</f>
        <v>1378</v>
      </c>
      <c r="J4058" s="11">
        <f t="shared" si="381"/>
        <v>2756</v>
      </c>
      <c r="K4058" s="11">
        <f t="shared" si="382"/>
        <v>3774</v>
      </c>
      <c r="L4058" s="11">
        <f t="shared" si="383"/>
        <v>1018</v>
      </c>
      <c r="M4058" t="str">
        <f>VLOOKUP(C4058,[1]!Location_Data[#Data],2,0)</f>
        <v>Oceanside</v>
      </c>
      <c r="N4058" t="str">
        <f>VLOOKUP(D4058,[1]!Salespeople_Data[#Data],2,0)</f>
        <v>Scott Mason</v>
      </c>
      <c r="O4058" t="str">
        <f>VLOOKUP(E4058,[1]!Customer_Data[#Data],2,0)</f>
        <v>Walter Russell</v>
      </c>
      <c r="P4058" s="15">
        <f t="shared" si="378"/>
        <v>5</v>
      </c>
      <c r="Q4058">
        <f t="shared" si="379"/>
        <v>7</v>
      </c>
      <c r="R4058">
        <f t="shared" si="380"/>
        <v>2020</v>
      </c>
    </row>
    <row r="4059" spans="1:18" x14ac:dyDescent="0.25">
      <c r="A4059" s="4" t="s">
        <v>5076</v>
      </c>
      <c r="B4059" s="4" t="s">
        <v>600</v>
      </c>
      <c r="C4059" s="4" t="s">
        <v>14</v>
      </c>
      <c r="D4059" s="4" t="s">
        <v>239</v>
      </c>
      <c r="E4059" s="4" t="s">
        <v>5077</v>
      </c>
      <c r="F4059" s="5">
        <v>43966</v>
      </c>
      <c r="G4059" s="4">
        <v>2</v>
      </c>
      <c r="H4059" s="11">
        <f>VLOOKUP(B4059,[1]!Product_Data[#Data],4,0)</f>
        <v>368</v>
      </c>
      <c r="I4059" s="11">
        <f>VLOOKUP(B4059,[1]!Product_Data[#Data],3,0)</f>
        <v>269</v>
      </c>
      <c r="J4059" s="11">
        <f t="shared" si="381"/>
        <v>538</v>
      </c>
      <c r="K4059" s="11">
        <f t="shared" si="382"/>
        <v>736</v>
      </c>
      <c r="L4059" s="11">
        <f t="shared" si="383"/>
        <v>198</v>
      </c>
      <c r="M4059" t="str">
        <f>VLOOKUP(C4059,[1]!Location_Data[#Data],2,0)</f>
        <v>Santa Clarita</v>
      </c>
      <c r="N4059" t="str">
        <f>VLOOKUP(D4059,[1]!Salespeople_Data[#Data],2,0)</f>
        <v>John Reyes</v>
      </c>
      <c r="O4059" t="str">
        <f>VLOOKUP(E4059,[1]!Customer_Data[#Data],2,0)</f>
        <v>Fred Bryant</v>
      </c>
      <c r="P4059" s="15">
        <f t="shared" si="378"/>
        <v>6</v>
      </c>
      <c r="Q4059">
        <f t="shared" si="379"/>
        <v>5</v>
      </c>
      <c r="R4059">
        <f t="shared" si="380"/>
        <v>2020</v>
      </c>
    </row>
    <row r="4060" spans="1:18" x14ac:dyDescent="0.25">
      <c r="A4060" s="2" t="s">
        <v>5078</v>
      </c>
      <c r="B4060" s="2" t="s">
        <v>28</v>
      </c>
      <c r="C4060" s="2" t="s">
        <v>362</v>
      </c>
      <c r="D4060" s="2" t="s">
        <v>87</v>
      </c>
      <c r="E4060" s="2" t="s">
        <v>941</v>
      </c>
      <c r="F4060" s="3">
        <v>44153</v>
      </c>
      <c r="G4060" s="2">
        <v>1</v>
      </c>
      <c r="H4060" s="11">
        <f>VLOOKUP(B4060,[1]!Product_Data[#Data],4,0)</f>
        <v>684</v>
      </c>
      <c r="I4060" s="11">
        <f>VLOOKUP(B4060,[1]!Product_Data[#Data],3,0)</f>
        <v>561</v>
      </c>
      <c r="J4060" s="11">
        <f t="shared" si="381"/>
        <v>561</v>
      </c>
      <c r="K4060" s="11">
        <f t="shared" si="382"/>
        <v>684</v>
      </c>
      <c r="L4060" s="11">
        <f t="shared" si="383"/>
        <v>123</v>
      </c>
      <c r="M4060" t="str">
        <f>VLOOKUP(C4060,[1]!Location_Data[#Data],2,0)</f>
        <v>San Bernardino</v>
      </c>
      <c r="N4060" t="str">
        <f>VLOOKUP(D4060,[1]!Salespeople_Data[#Data],2,0)</f>
        <v>Martin Perry</v>
      </c>
      <c r="O4060" t="str">
        <f>VLOOKUP(E4060,[1]!Customer_Data[#Data],2,0)</f>
        <v>Aaron Day</v>
      </c>
      <c r="P4060" s="15">
        <f t="shared" si="378"/>
        <v>4</v>
      </c>
      <c r="Q4060">
        <f t="shared" si="379"/>
        <v>11</v>
      </c>
      <c r="R4060">
        <f t="shared" si="380"/>
        <v>2020</v>
      </c>
    </row>
    <row r="4061" spans="1:18" x14ac:dyDescent="0.25">
      <c r="A4061" s="4" t="s">
        <v>5079</v>
      </c>
      <c r="B4061" s="4" t="s">
        <v>461</v>
      </c>
      <c r="C4061" s="4" t="s">
        <v>120</v>
      </c>
      <c r="D4061" s="4" t="s">
        <v>257</v>
      </c>
      <c r="E4061" s="4" t="s">
        <v>2473</v>
      </c>
      <c r="F4061" s="5">
        <v>44181</v>
      </c>
      <c r="G4061" s="4">
        <v>1</v>
      </c>
      <c r="H4061" s="11">
        <f>VLOOKUP(B4061,[1]!Product_Data[#Data],4,0)</f>
        <v>35</v>
      </c>
      <c r="I4061" s="11">
        <f>VLOOKUP(B4061,[1]!Product_Data[#Data],3,0)</f>
        <v>22</v>
      </c>
      <c r="J4061" s="11">
        <f t="shared" si="381"/>
        <v>22</v>
      </c>
      <c r="K4061" s="11">
        <f t="shared" si="382"/>
        <v>35</v>
      </c>
      <c r="L4061" s="11">
        <f t="shared" si="383"/>
        <v>13</v>
      </c>
      <c r="M4061" t="str">
        <f>VLOOKUP(C4061,[1]!Location_Data[#Data],2,0)</f>
        <v>Elk Grove</v>
      </c>
      <c r="N4061" t="str">
        <f>VLOOKUP(D4061,[1]!Salespeople_Data[#Data],2,0)</f>
        <v>Jerry Perry</v>
      </c>
      <c r="O4061" t="str">
        <f>VLOOKUP(E4061,[1]!Customer_Data[#Data],2,0)</f>
        <v>Thomas Duncan</v>
      </c>
      <c r="P4061" s="15">
        <f t="shared" si="378"/>
        <v>4</v>
      </c>
      <c r="Q4061">
        <f t="shared" si="379"/>
        <v>12</v>
      </c>
      <c r="R4061">
        <f t="shared" si="380"/>
        <v>2020</v>
      </c>
    </row>
    <row r="4062" spans="1:18" x14ac:dyDescent="0.25">
      <c r="A4062" s="2" t="s">
        <v>5080</v>
      </c>
      <c r="B4062" s="2" t="s">
        <v>99</v>
      </c>
      <c r="C4062" s="2" t="s">
        <v>220</v>
      </c>
      <c r="D4062" s="2" t="s">
        <v>146</v>
      </c>
      <c r="E4062" s="2" t="s">
        <v>236</v>
      </c>
      <c r="F4062" s="3">
        <v>43980</v>
      </c>
      <c r="G4062" s="2">
        <v>3</v>
      </c>
      <c r="H4062" s="11">
        <f>VLOOKUP(B4062,[1]!Product_Data[#Data],4,0)</f>
        <v>1708</v>
      </c>
      <c r="I4062" s="11">
        <f>VLOOKUP(B4062,[1]!Product_Data[#Data],3,0)</f>
        <v>871</v>
      </c>
      <c r="J4062" s="11">
        <f t="shared" si="381"/>
        <v>2613</v>
      </c>
      <c r="K4062" s="11">
        <f t="shared" si="382"/>
        <v>5124</v>
      </c>
      <c r="L4062" s="11">
        <f t="shared" si="383"/>
        <v>2511</v>
      </c>
      <c r="M4062" t="str">
        <f>VLOOKUP(C4062,[1]!Location_Data[#Data],2,0)</f>
        <v>Modesto</v>
      </c>
      <c r="N4062" t="str">
        <f>VLOOKUP(D4062,[1]!Salespeople_Data[#Data],2,0)</f>
        <v>Carl Elliott</v>
      </c>
      <c r="O4062" t="str">
        <f>VLOOKUP(E4062,[1]!Customer_Data[#Data],2,0)</f>
        <v>Howard Harrison</v>
      </c>
      <c r="P4062" s="15">
        <f t="shared" si="378"/>
        <v>6</v>
      </c>
      <c r="Q4062">
        <f t="shared" si="379"/>
        <v>5</v>
      </c>
      <c r="R4062">
        <f t="shared" si="380"/>
        <v>2020</v>
      </c>
    </row>
    <row r="4063" spans="1:18" x14ac:dyDescent="0.25">
      <c r="A4063" s="4" t="s">
        <v>5081</v>
      </c>
      <c r="B4063" s="4" t="s">
        <v>267</v>
      </c>
      <c r="C4063" s="4" t="s">
        <v>253</v>
      </c>
      <c r="D4063" s="4" t="s">
        <v>15</v>
      </c>
      <c r="E4063" s="4" t="s">
        <v>368</v>
      </c>
      <c r="F4063" s="5">
        <v>43999</v>
      </c>
      <c r="G4063" s="4">
        <v>2</v>
      </c>
      <c r="H4063" s="11">
        <f>VLOOKUP(B4063,[1]!Product_Data[#Data],4,0)</f>
        <v>400</v>
      </c>
      <c r="I4063" s="11">
        <f>VLOOKUP(B4063,[1]!Product_Data[#Data],3,0)</f>
        <v>208</v>
      </c>
      <c r="J4063" s="11">
        <f t="shared" si="381"/>
        <v>416</v>
      </c>
      <c r="K4063" s="11">
        <f t="shared" si="382"/>
        <v>800</v>
      </c>
      <c r="L4063" s="11">
        <f t="shared" si="383"/>
        <v>384</v>
      </c>
      <c r="M4063" t="str">
        <f>VLOOKUP(C4063,[1]!Location_Data[#Data],2,0)</f>
        <v>Bakersfield</v>
      </c>
      <c r="N4063" t="str">
        <f>VLOOKUP(D4063,[1]!Salespeople_Data[#Data],2,0)</f>
        <v>Ryan Butler</v>
      </c>
      <c r="O4063" t="str">
        <f>VLOOKUP(E4063,[1]!Customer_Data[#Data],2,0)</f>
        <v>Wayne Owens</v>
      </c>
      <c r="P4063" s="15">
        <f t="shared" si="378"/>
        <v>4</v>
      </c>
      <c r="Q4063">
        <f t="shared" si="379"/>
        <v>6</v>
      </c>
      <c r="R4063">
        <f t="shared" si="380"/>
        <v>2020</v>
      </c>
    </row>
    <row r="4064" spans="1:18" x14ac:dyDescent="0.25">
      <c r="A4064" s="2" t="s">
        <v>5082</v>
      </c>
      <c r="B4064" s="2" t="s">
        <v>403</v>
      </c>
      <c r="C4064" s="2" t="s">
        <v>458</v>
      </c>
      <c r="D4064" s="2" t="s">
        <v>136</v>
      </c>
      <c r="E4064" s="2" t="s">
        <v>1318</v>
      </c>
      <c r="F4064" s="3">
        <v>43931</v>
      </c>
      <c r="G4064" s="2">
        <v>4</v>
      </c>
      <c r="H4064" s="11">
        <f>VLOOKUP(B4064,[1]!Product_Data[#Data],4,0)</f>
        <v>392</v>
      </c>
      <c r="I4064" s="11">
        <f>VLOOKUP(B4064,[1]!Product_Data[#Data],3,0)</f>
        <v>255</v>
      </c>
      <c r="J4064" s="11">
        <f t="shared" si="381"/>
        <v>1020</v>
      </c>
      <c r="K4064" s="11">
        <f t="shared" si="382"/>
        <v>1568</v>
      </c>
      <c r="L4064" s="11">
        <f t="shared" si="383"/>
        <v>548</v>
      </c>
      <c r="M4064" t="str">
        <f>VLOOKUP(C4064,[1]!Location_Data[#Data],2,0)</f>
        <v>Fontana</v>
      </c>
      <c r="N4064" t="str">
        <f>VLOOKUP(D4064,[1]!Salespeople_Data[#Data],2,0)</f>
        <v>Clarence Fox</v>
      </c>
      <c r="O4064" t="str">
        <f>VLOOKUP(E4064,[1]!Customer_Data[#Data],2,0)</f>
        <v>Roy Scott</v>
      </c>
      <c r="P4064" s="15">
        <f t="shared" si="378"/>
        <v>6</v>
      </c>
      <c r="Q4064">
        <f t="shared" si="379"/>
        <v>4</v>
      </c>
      <c r="R4064">
        <f t="shared" si="380"/>
        <v>2020</v>
      </c>
    </row>
    <row r="4065" spans="1:18" x14ac:dyDescent="0.25">
      <c r="A4065" s="4" t="s">
        <v>5083</v>
      </c>
      <c r="B4065" s="4" t="s">
        <v>495</v>
      </c>
      <c r="C4065" s="4" t="s">
        <v>100</v>
      </c>
      <c r="D4065" s="4" t="s">
        <v>216</v>
      </c>
      <c r="E4065" s="4" t="s">
        <v>1872</v>
      </c>
      <c r="F4065" s="5">
        <v>43902</v>
      </c>
      <c r="G4065" s="4">
        <v>1</v>
      </c>
      <c r="H4065" s="11">
        <f>VLOOKUP(B4065,[1]!Product_Data[#Data],4,0)</f>
        <v>1467</v>
      </c>
      <c r="I4065" s="11">
        <f>VLOOKUP(B4065,[1]!Product_Data[#Data],3,0)</f>
        <v>807</v>
      </c>
      <c r="J4065" s="11">
        <f t="shared" si="381"/>
        <v>807</v>
      </c>
      <c r="K4065" s="11">
        <f t="shared" si="382"/>
        <v>1467</v>
      </c>
      <c r="L4065" s="11">
        <f t="shared" si="383"/>
        <v>660</v>
      </c>
      <c r="M4065" t="str">
        <f>VLOOKUP(C4065,[1]!Location_Data[#Data],2,0)</f>
        <v>Victorville</v>
      </c>
      <c r="N4065" t="str">
        <f>VLOOKUP(D4065,[1]!Salespeople_Data[#Data],2,0)</f>
        <v>Ernest Wagner</v>
      </c>
      <c r="O4065" t="str">
        <f>VLOOKUP(E4065,[1]!Customer_Data[#Data],2,0)</f>
        <v>Henry Bishop</v>
      </c>
      <c r="P4065" s="15">
        <f t="shared" si="378"/>
        <v>5</v>
      </c>
      <c r="Q4065">
        <f t="shared" si="379"/>
        <v>3</v>
      </c>
      <c r="R4065">
        <f t="shared" si="380"/>
        <v>2020</v>
      </c>
    </row>
    <row r="4066" spans="1:18" x14ac:dyDescent="0.25">
      <c r="A4066" s="2" t="s">
        <v>5084</v>
      </c>
      <c r="B4066" s="2" t="s">
        <v>605</v>
      </c>
      <c r="C4066" s="2" t="s">
        <v>249</v>
      </c>
      <c r="D4066" s="2" t="s">
        <v>308</v>
      </c>
      <c r="E4066" s="2" t="s">
        <v>2314</v>
      </c>
      <c r="F4066" s="3">
        <v>43966</v>
      </c>
      <c r="G4066" s="2">
        <v>1</v>
      </c>
      <c r="H4066" s="11">
        <f>VLOOKUP(B4066,[1]!Product_Data[#Data],4,0)</f>
        <v>913</v>
      </c>
      <c r="I4066" s="11">
        <f>VLOOKUP(B4066,[1]!Product_Data[#Data],3,0)</f>
        <v>584</v>
      </c>
      <c r="J4066" s="11">
        <f t="shared" si="381"/>
        <v>584</v>
      </c>
      <c r="K4066" s="11">
        <f t="shared" si="382"/>
        <v>913</v>
      </c>
      <c r="L4066" s="11">
        <f t="shared" si="383"/>
        <v>329</v>
      </c>
      <c r="M4066" t="str">
        <f>VLOOKUP(C4066,[1]!Location_Data[#Data],2,0)</f>
        <v>Roseville</v>
      </c>
      <c r="N4066" t="str">
        <f>VLOOKUP(D4066,[1]!Salespeople_Data[#Data],2,0)</f>
        <v>Fred Robertson</v>
      </c>
      <c r="O4066" t="str">
        <f>VLOOKUP(E4066,[1]!Customer_Data[#Data],2,0)</f>
        <v>Roger Miller</v>
      </c>
      <c r="P4066" s="15">
        <f t="shared" si="378"/>
        <v>6</v>
      </c>
      <c r="Q4066">
        <f t="shared" si="379"/>
        <v>5</v>
      </c>
      <c r="R4066">
        <f t="shared" si="380"/>
        <v>2020</v>
      </c>
    </row>
    <row r="4067" spans="1:18" x14ac:dyDescent="0.25">
      <c r="A4067" s="4" t="s">
        <v>5085</v>
      </c>
      <c r="B4067" s="4" t="s">
        <v>431</v>
      </c>
      <c r="C4067" s="4" t="s">
        <v>458</v>
      </c>
      <c r="D4067" s="4" t="s">
        <v>40</v>
      </c>
      <c r="E4067" s="4" t="s">
        <v>433</v>
      </c>
      <c r="F4067" s="5">
        <v>43936</v>
      </c>
      <c r="G4067" s="4">
        <v>2</v>
      </c>
      <c r="H4067" s="11">
        <f>VLOOKUP(B4067,[1]!Product_Data[#Data],4,0)</f>
        <v>290</v>
      </c>
      <c r="I4067" s="11">
        <f>VLOOKUP(B4067,[1]!Product_Data[#Data],3,0)</f>
        <v>200</v>
      </c>
      <c r="J4067" s="11">
        <f t="shared" si="381"/>
        <v>400</v>
      </c>
      <c r="K4067" s="11">
        <f t="shared" si="382"/>
        <v>580</v>
      </c>
      <c r="L4067" s="11">
        <f t="shared" si="383"/>
        <v>180</v>
      </c>
      <c r="M4067" t="str">
        <f>VLOOKUP(C4067,[1]!Location_Data[#Data],2,0)</f>
        <v>Fontana</v>
      </c>
      <c r="N4067" t="str">
        <f>VLOOKUP(D4067,[1]!Salespeople_Data[#Data],2,0)</f>
        <v>Brian Hansen</v>
      </c>
      <c r="O4067" t="str">
        <f>VLOOKUP(E4067,[1]!Customer_Data[#Data],2,0)</f>
        <v>Thomas Campbell</v>
      </c>
      <c r="P4067" s="15">
        <f t="shared" si="378"/>
        <v>4</v>
      </c>
      <c r="Q4067">
        <f t="shared" si="379"/>
        <v>4</v>
      </c>
      <c r="R4067">
        <f t="shared" si="380"/>
        <v>2020</v>
      </c>
    </row>
    <row r="4068" spans="1:18" x14ac:dyDescent="0.25">
      <c r="A4068" s="2" t="s">
        <v>5086</v>
      </c>
      <c r="B4068" s="2" t="s">
        <v>408</v>
      </c>
      <c r="C4068" s="2" t="s">
        <v>24</v>
      </c>
      <c r="D4068" s="2" t="s">
        <v>15</v>
      </c>
      <c r="E4068" s="2" t="s">
        <v>455</v>
      </c>
      <c r="F4068" s="3">
        <v>44177</v>
      </c>
      <c r="G4068" s="2">
        <v>2</v>
      </c>
      <c r="H4068" s="11">
        <f>VLOOKUP(B4068,[1]!Product_Data[#Data],4,0)</f>
        <v>1405</v>
      </c>
      <c r="I4068" s="11">
        <f>VLOOKUP(B4068,[1]!Product_Data[#Data],3,0)</f>
        <v>1054</v>
      </c>
      <c r="J4068" s="11">
        <f t="shared" si="381"/>
        <v>2108</v>
      </c>
      <c r="K4068" s="11">
        <f t="shared" si="382"/>
        <v>2810</v>
      </c>
      <c r="L4068" s="11">
        <f t="shared" si="383"/>
        <v>702</v>
      </c>
      <c r="M4068" t="str">
        <f>VLOOKUP(C4068,[1]!Location_Data[#Data],2,0)</f>
        <v>Lancaster</v>
      </c>
      <c r="N4068" t="str">
        <f>VLOOKUP(D4068,[1]!Salespeople_Data[#Data],2,0)</f>
        <v>Ryan Butler</v>
      </c>
      <c r="O4068" t="str">
        <f>VLOOKUP(E4068,[1]!Customer_Data[#Data],2,0)</f>
        <v>Adam Bailey</v>
      </c>
      <c r="P4068" s="15">
        <f t="shared" si="378"/>
        <v>7</v>
      </c>
      <c r="Q4068">
        <f t="shared" si="379"/>
        <v>12</v>
      </c>
      <c r="R4068">
        <f t="shared" si="380"/>
        <v>2020</v>
      </c>
    </row>
    <row r="4069" spans="1:18" x14ac:dyDescent="0.25">
      <c r="A4069" s="4" t="s">
        <v>5087</v>
      </c>
      <c r="B4069" s="4" t="s">
        <v>605</v>
      </c>
      <c r="C4069" s="4" t="s">
        <v>349</v>
      </c>
      <c r="D4069" s="4" t="s">
        <v>447</v>
      </c>
      <c r="E4069" s="4" t="s">
        <v>41</v>
      </c>
      <c r="F4069" s="5">
        <v>44045</v>
      </c>
      <c r="G4069" s="4">
        <v>1</v>
      </c>
      <c r="H4069" s="11">
        <f>VLOOKUP(B4069,[1]!Product_Data[#Data],4,0)</f>
        <v>913</v>
      </c>
      <c r="I4069" s="11">
        <f>VLOOKUP(B4069,[1]!Product_Data[#Data],3,0)</f>
        <v>584</v>
      </c>
      <c r="J4069" s="11">
        <f t="shared" si="381"/>
        <v>584</v>
      </c>
      <c r="K4069" s="11">
        <f t="shared" si="382"/>
        <v>913</v>
      </c>
      <c r="L4069" s="11">
        <f t="shared" si="383"/>
        <v>329</v>
      </c>
      <c r="M4069" t="str">
        <f>VLOOKUP(C4069,[1]!Location_Data[#Data],2,0)</f>
        <v>Santa Clara</v>
      </c>
      <c r="N4069" t="str">
        <f>VLOOKUP(D4069,[1]!Salespeople_Data[#Data],2,0)</f>
        <v>Howard Sims</v>
      </c>
      <c r="O4069" t="str">
        <f>VLOOKUP(E4069,[1]!Customer_Data[#Data],2,0)</f>
        <v>Patrick Wells</v>
      </c>
      <c r="P4069" s="15">
        <f t="shared" si="378"/>
        <v>1</v>
      </c>
      <c r="Q4069">
        <f t="shared" si="379"/>
        <v>8</v>
      </c>
      <c r="R4069">
        <f t="shared" si="380"/>
        <v>2020</v>
      </c>
    </row>
    <row r="4070" spans="1:18" x14ac:dyDescent="0.25">
      <c r="A4070" s="2" t="s">
        <v>5088</v>
      </c>
      <c r="B4070" s="2" t="s">
        <v>200</v>
      </c>
      <c r="C4070" s="2" t="s">
        <v>14</v>
      </c>
      <c r="D4070" s="2" t="s">
        <v>141</v>
      </c>
      <c r="E4070" s="2" t="s">
        <v>3339</v>
      </c>
      <c r="F4070" s="3">
        <v>44047</v>
      </c>
      <c r="G4070" s="2">
        <v>1</v>
      </c>
      <c r="H4070" s="11">
        <f>VLOOKUP(B4070,[1]!Product_Data[#Data],4,0)</f>
        <v>315</v>
      </c>
      <c r="I4070" s="11">
        <f>VLOOKUP(B4070,[1]!Product_Data[#Data],3,0)</f>
        <v>208</v>
      </c>
      <c r="J4070" s="11">
        <f t="shared" si="381"/>
        <v>208</v>
      </c>
      <c r="K4070" s="11">
        <f t="shared" si="382"/>
        <v>315</v>
      </c>
      <c r="L4070" s="11">
        <f t="shared" si="383"/>
        <v>107</v>
      </c>
      <c r="M4070" t="str">
        <f>VLOOKUP(C4070,[1]!Location_Data[#Data],2,0)</f>
        <v>Santa Clarita</v>
      </c>
      <c r="N4070" t="str">
        <f>VLOOKUP(D4070,[1]!Salespeople_Data[#Data],2,0)</f>
        <v>Arthur Mccoy</v>
      </c>
      <c r="O4070" t="str">
        <f>VLOOKUP(E4070,[1]!Customer_Data[#Data],2,0)</f>
        <v>Adam Alexander</v>
      </c>
      <c r="P4070" s="15">
        <f t="shared" si="378"/>
        <v>3</v>
      </c>
      <c r="Q4070">
        <f t="shared" si="379"/>
        <v>8</v>
      </c>
      <c r="R4070">
        <f t="shared" si="380"/>
        <v>2020</v>
      </c>
    </row>
    <row r="4071" spans="1:18" x14ac:dyDescent="0.25">
      <c r="A4071" s="4" t="s">
        <v>5089</v>
      </c>
      <c r="B4071" s="4" t="s">
        <v>33</v>
      </c>
      <c r="C4071" s="4" t="s">
        <v>29</v>
      </c>
      <c r="D4071" s="4" t="s">
        <v>216</v>
      </c>
      <c r="E4071" s="4" t="s">
        <v>1224</v>
      </c>
      <c r="F4071" s="5">
        <v>44029</v>
      </c>
      <c r="G4071" s="4">
        <v>1</v>
      </c>
      <c r="H4071" s="11">
        <f>VLOOKUP(B4071,[1]!Product_Data[#Data],4,0)</f>
        <v>1582</v>
      </c>
      <c r="I4071" s="11">
        <f>VLOOKUP(B4071,[1]!Product_Data[#Data],3,0)</f>
        <v>1234</v>
      </c>
      <c r="J4071" s="11">
        <f t="shared" si="381"/>
        <v>1234</v>
      </c>
      <c r="K4071" s="11">
        <f t="shared" si="382"/>
        <v>1582</v>
      </c>
      <c r="L4071" s="11">
        <f t="shared" si="383"/>
        <v>348</v>
      </c>
      <c r="M4071" t="str">
        <f>VLOOKUP(C4071,[1]!Location_Data[#Data],2,0)</f>
        <v>Santa Ana</v>
      </c>
      <c r="N4071" t="str">
        <f>VLOOKUP(D4071,[1]!Salespeople_Data[#Data],2,0)</f>
        <v>Ernest Wagner</v>
      </c>
      <c r="O4071" t="str">
        <f>VLOOKUP(E4071,[1]!Customer_Data[#Data],2,0)</f>
        <v>Steven Mccoy</v>
      </c>
      <c r="P4071" s="15">
        <f t="shared" si="378"/>
        <v>6</v>
      </c>
      <c r="Q4071">
        <f t="shared" si="379"/>
        <v>7</v>
      </c>
      <c r="R4071">
        <f t="shared" si="380"/>
        <v>2020</v>
      </c>
    </row>
    <row r="4072" spans="1:18" x14ac:dyDescent="0.25">
      <c r="A4072" s="2" t="s">
        <v>5090</v>
      </c>
      <c r="B4072" s="2" t="s">
        <v>109</v>
      </c>
      <c r="C4072" s="2" t="s">
        <v>100</v>
      </c>
      <c r="D4072" s="2" t="s">
        <v>191</v>
      </c>
      <c r="E4072" s="2" t="s">
        <v>1702</v>
      </c>
      <c r="F4072" s="3">
        <v>43885</v>
      </c>
      <c r="G4072" s="2">
        <v>1</v>
      </c>
      <c r="H4072" s="11">
        <f>VLOOKUP(B4072,[1]!Product_Data[#Data],4,0)</f>
        <v>1783</v>
      </c>
      <c r="I4072" s="11">
        <f>VLOOKUP(B4072,[1]!Product_Data[#Data],3,0)</f>
        <v>1230</v>
      </c>
      <c r="J4072" s="11">
        <f t="shared" si="381"/>
        <v>1230</v>
      </c>
      <c r="K4072" s="11">
        <f t="shared" si="382"/>
        <v>1783</v>
      </c>
      <c r="L4072" s="11">
        <f t="shared" si="383"/>
        <v>553</v>
      </c>
      <c r="M4072" t="str">
        <f>VLOOKUP(C4072,[1]!Location_Data[#Data],2,0)</f>
        <v>Victorville</v>
      </c>
      <c r="N4072" t="str">
        <f>VLOOKUP(D4072,[1]!Salespeople_Data[#Data],2,0)</f>
        <v>Robert Reed</v>
      </c>
      <c r="O4072" t="str">
        <f>VLOOKUP(E4072,[1]!Customer_Data[#Data],2,0)</f>
        <v>Bruce Chapman</v>
      </c>
      <c r="P4072" s="15">
        <f t="shared" si="378"/>
        <v>2</v>
      </c>
      <c r="Q4072">
        <f t="shared" si="379"/>
        <v>2</v>
      </c>
      <c r="R4072">
        <f t="shared" si="380"/>
        <v>2020</v>
      </c>
    </row>
    <row r="4073" spans="1:18" x14ac:dyDescent="0.25">
      <c r="A4073" s="4" t="s">
        <v>5091</v>
      </c>
      <c r="B4073" s="4" t="s">
        <v>412</v>
      </c>
      <c r="C4073" s="4" t="s">
        <v>450</v>
      </c>
      <c r="D4073" s="4" t="s">
        <v>106</v>
      </c>
      <c r="E4073" s="4" t="s">
        <v>1556</v>
      </c>
      <c r="F4073" s="5">
        <v>43935</v>
      </c>
      <c r="G4073" s="4">
        <v>2</v>
      </c>
      <c r="H4073" s="11">
        <f>VLOOKUP(B4073,[1]!Product_Data[#Data],4,0)</f>
        <v>2396</v>
      </c>
      <c r="I4073" s="11">
        <f>VLOOKUP(B4073,[1]!Product_Data[#Data],3,0)</f>
        <v>1965</v>
      </c>
      <c r="J4073" s="11">
        <f t="shared" si="381"/>
        <v>3930</v>
      </c>
      <c r="K4073" s="11">
        <f t="shared" si="382"/>
        <v>4792</v>
      </c>
      <c r="L4073" s="11">
        <f t="shared" si="383"/>
        <v>862</v>
      </c>
      <c r="M4073" t="str">
        <f>VLOOKUP(C4073,[1]!Location_Data[#Data],2,0)</f>
        <v>Simi Valley</v>
      </c>
      <c r="N4073" t="str">
        <f>VLOOKUP(D4073,[1]!Salespeople_Data[#Data],2,0)</f>
        <v>Patrick Ruiz</v>
      </c>
      <c r="O4073" t="str">
        <f>VLOOKUP(E4073,[1]!Customer_Data[#Data],2,0)</f>
        <v>Frank Brown</v>
      </c>
      <c r="P4073" s="15">
        <f t="shared" si="378"/>
        <v>3</v>
      </c>
      <c r="Q4073">
        <f t="shared" si="379"/>
        <v>4</v>
      </c>
      <c r="R4073">
        <f t="shared" si="380"/>
        <v>2020</v>
      </c>
    </row>
    <row r="4074" spans="1:18" x14ac:dyDescent="0.25">
      <c r="A4074" s="2" t="s">
        <v>5092</v>
      </c>
      <c r="B4074" s="2" t="s">
        <v>94</v>
      </c>
      <c r="C4074" s="2" t="s">
        <v>115</v>
      </c>
      <c r="D4074" s="2" t="s">
        <v>91</v>
      </c>
      <c r="E4074" s="2" t="s">
        <v>1086</v>
      </c>
      <c r="F4074" s="3">
        <v>43835</v>
      </c>
      <c r="G4074" s="2">
        <v>2</v>
      </c>
      <c r="H4074" s="11">
        <f>VLOOKUP(B4074,[1]!Product_Data[#Data],4,0)</f>
        <v>1639</v>
      </c>
      <c r="I4074" s="11">
        <f>VLOOKUP(B4074,[1]!Product_Data[#Data],3,0)</f>
        <v>1295</v>
      </c>
      <c r="J4074" s="11">
        <f t="shared" si="381"/>
        <v>2590</v>
      </c>
      <c r="K4074" s="11">
        <f t="shared" si="382"/>
        <v>3278</v>
      </c>
      <c r="L4074" s="11">
        <f t="shared" si="383"/>
        <v>688</v>
      </c>
      <c r="M4074" t="str">
        <f>VLOOKUP(C4074,[1]!Location_Data[#Data],2,0)</f>
        <v>Glendale</v>
      </c>
      <c r="N4074" t="str">
        <f>VLOOKUP(D4074,[1]!Salespeople_Data[#Data],2,0)</f>
        <v>Howard Gardner</v>
      </c>
      <c r="O4074" t="str">
        <f>VLOOKUP(E4074,[1]!Customer_Data[#Data],2,0)</f>
        <v>Shawn Day</v>
      </c>
      <c r="P4074" s="15">
        <f t="shared" si="378"/>
        <v>1</v>
      </c>
      <c r="Q4074">
        <f t="shared" si="379"/>
        <v>1</v>
      </c>
      <c r="R4074">
        <f t="shared" si="380"/>
        <v>2020</v>
      </c>
    </row>
    <row r="4075" spans="1:18" x14ac:dyDescent="0.25">
      <c r="A4075" s="4" t="s">
        <v>5093</v>
      </c>
      <c r="B4075" s="4" t="s">
        <v>553</v>
      </c>
      <c r="C4075" s="4" t="s">
        <v>174</v>
      </c>
      <c r="D4075" s="4" t="s">
        <v>75</v>
      </c>
      <c r="E4075" s="4" t="s">
        <v>863</v>
      </c>
      <c r="F4075" s="5">
        <v>43910</v>
      </c>
      <c r="G4075" s="4">
        <v>2</v>
      </c>
      <c r="H4075" s="11">
        <f>VLOOKUP(B4075,[1]!Product_Data[#Data],4,0)</f>
        <v>1798</v>
      </c>
      <c r="I4075" s="11">
        <f>VLOOKUP(B4075,[1]!Product_Data[#Data],3,0)</f>
        <v>971</v>
      </c>
      <c r="J4075" s="11">
        <f t="shared" si="381"/>
        <v>1942</v>
      </c>
      <c r="K4075" s="11">
        <f t="shared" si="382"/>
        <v>3596</v>
      </c>
      <c r="L4075" s="11">
        <f t="shared" si="383"/>
        <v>1654</v>
      </c>
      <c r="M4075" t="str">
        <f>VLOOKUP(C4075,[1]!Location_Data[#Data],2,0)</f>
        <v>Norwalk</v>
      </c>
      <c r="N4075" t="str">
        <f>VLOOKUP(D4075,[1]!Salespeople_Data[#Data],2,0)</f>
        <v>Roger Robertson</v>
      </c>
      <c r="O4075" t="str">
        <f>VLOOKUP(E4075,[1]!Customer_Data[#Data],2,0)</f>
        <v>Henry Cox</v>
      </c>
      <c r="P4075" s="15">
        <f t="shared" si="378"/>
        <v>6</v>
      </c>
      <c r="Q4075">
        <f t="shared" si="379"/>
        <v>3</v>
      </c>
      <c r="R4075">
        <f t="shared" si="380"/>
        <v>2020</v>
      </c>
    </row>
    <row r="4076" spans="1:18" x14ac:dyDescent="0.25">
      <c r="A4076" s="2" t="s">
        <v>5094</v>
      </c>
      <c r="B4076" s="2" t="s">
        <v>13</v>
      </c>
      <c r="C4076" s="2" t="s">
        <v>79</v>
      </c>
      <c r="D4076" s="2" t="s">
        <v>101</v>
      </c>
      <c r="E4076" s="2" t="s">
        <v>1844</v>
      </c>
      <c r="F4076" s="3">
        <v>44072</v>
      </c>
      <c r="G4076" s="2">
        <v>2</v>
      </c>
      <c r="H4076" s="11">
        <f>VLOOKUP(B4076,[1]!Product_Data[#Data],4,0)</f>
        <v>1022</v>
      </c>
      <c r="I4076" s="11">
        <f>VLOOKUP(B4076,[1]!Product_Data[#Data],3,0)</f>
        <v>818</v>
      </c>
      <c r="J4076" s="11">
        <f t="shared" si="381"/>
        <v>1636</v>
      </c>
      <c r="K4076" s="11">
        <f t="shared" si="382"/>
        <v>2044</v>
      </c>
      <c r="L4076" s="11">
        <f t="shared" si="383"/>
        <v>408</v>
      </c>
      <c r="M4076" t="str">
        <f>VLOOKUP(C4076,[1]!Location_Data[#Data],2,0)</f>
        <v>Palmdale</v>
      </c>
      <c r="N4076" t="str">
        <f>VLOOKUP(D4076,[1]!Salespeople_Data[#Data],2,0)</f>
        <v>Scott Clark</v>
      </c>
      <c r="O4076" t="str">
        <f>VLOOKUP(E4076,[1]!Customer_Data[#Data],2,0)</f>
        <v>Phillip Ellis</v>
      </c>
      <c r="P4076" s="15">
        <f t="shared" si="378"/>
        <v>7</v>
      </c>
      <c r="Q4076">
        <f t="shared" si="379"/>
        <v>8</v>
      </c>
      <c r="R4076">
        <f t="shared" si="380"/>
        <v>2020</v>
      </c>
    </row>
    <row r="4077" spans="1:18" x14ac:dyDescent="0.25">
      <c r="A4077" s="4" t="s">
        <v>5095</v>
      </c>
      <c r="B4077" s="4" t="s">
        <v>403</v>
      </c>
      <c r="C4077" s="4" t="s">
        <v>450</v>
      </c>
      <c r="D4077" s="4" t="s">
        <v>356</v>
      </c>
      <c r="E4077" s="4" t="s">
        <v>2838</v>
      </c>
      <c r="F4077" s="5">
        <v>44111</v>
      </c>
      <c r="G4077" s="4">
        <v>1</v>
      </c>
      <c r="H4077" s="11">
        <f>VLOOKUP(B4077,[1]!Product_Data[#Data],4,0)</f>
        <v>392</v>
      </c>
      <c r="I4077" s="11">
        <f>VLOOKUP(B4077,[1]!Product_Data[#Data],3,0)</f>
        <v>255</v>
      </c>
      <c r="J4077" s="11">
        <f t="shared" si="381"/>
        <v>255</v>
      </c>
      <c r="K4077" s="11">
        <f t="shared" si="382"/>
        <v>392</v>
      </c>
      <c r="L4077" s="11">
        <f t="shared" si="383"/>
        <v>137</v>
      </c>
      <c r="M4077" t="str">
        <f>VLOOKUP(C4077,[1]!Location_Data[#Data],2,0)</f>
        <v>Simi Valley</v>
      </c>
      <c r="N4077" t="str">
        <f>VLOOKUP(D4077,[1]!Salespeople_Data[#Data],2,0)</f>
        <v>Jimmy Young</v>
      </c>
      <c r="O4077" t="str">
        <f>VLOOKUP(E4077,[1]!Customer_Data[#Data],2,0)</f>
        <v>Michael Mills</v>
      </c>
      <c r="P4077" s="15">
        <f t="shared" si="378"/>
        <v>4</v>
      </c>
      <c r="Q4077">
        <f t="shared" si="379"/>
        <v>10</v>
      </c>
      <c r="R4077">
        <f t="shared" si="380"/>
        <v>2020</v>
      </c>
    </row>
    <row r="4078" spans="1:18" x14ac:dyDescent="0.25">
      <c r="A4078" s="2" t="s">
        <v>5096</v>
      </c>
      <c r="B4078" s="2" t="s">
        <v>43</v>
      </c>
      <c r="C4078" s="2" t="s">
        <v>190</v>
      </c>
      <c r="D4078" s="2" t="s">
        <v>116</v>
      </c>
      <c r="E4078" s="2" t="s">
        <v>2282</v>
      </c>
      <c r="F4078" s="3">
        <v>43920</v>
      </c>
      <c r="G4078" s="2">
        <v>2</v>
      </c>
      <c r="H4078" s="11">
        <f>VLOOKUP(B4078,[1]!Product_Data[#Data],4,0)</f>
        <v>356</v>
      </c>
      <c r="I4078" s="11">
        <f>VLOOKUP(B4078,[1]!Product_Data[#Data],3,0)</f>
        <v>292</v>
      </c>
      <c r="J4078" s="11">
        <f t="shared" si="381"/>
        <v>584</v>
      </c>
      <c r="K4078" s="11">
        <f t="shared" si="382"/>
        <v>712</v>
      </c>
      <c r="L4078" s="11">
        <f t="shared" si="383"/>
        <v>128</v>
      </c>
      <c r="M4078" t="str">
        <f>VLOOKUP(C4078,[1]!Location_Data[#Data],2,0)</f>
        <v>Oakland</v>
      </c>
      <c r="N4078" t="str">
        <f>VLOOKUP(D4078,[1]!Salespeople_Data[#Data],2,0)</f>
        <v>Roger Ramos</v>
      </c>
      <c r="O4078" t="str">
        <f>VLOOKUP(E4078,[1]!Customer_Data[#Data],2,0)</f>
        <v>Shawn Torres</v>
      </c>
      <c r="P4078" s="15">
        <f t="shared" si="378"/>
        <v>2</v>
      </c>
      <c r="Q4078">
        <f t="shared" si="379"/>
        <v>3</v>
      </c>
      <c r="R4078">
        <f t="shared" si="380"/>
        <v>2020</v>
      </c>
    </row>
    <row r="4079" spans="1:18" x14ac:dyDescent="0.25">
      <c r="A4079" s="4" t="s">
        <v>5097</v>
      </c>
      <c r="B4079" s="4" t="s">
        <v>181</v>
      </c>
      <c r="C4079" s="4" t="s">
        <v>436</v>
      </c>
      <c r="D4079" s="4" t="s">
        <v>111</v>
      </c>
      <c r="E4079" s="4" t="s">
        <v>1118</v>
      </c>
      <c r="F4079" s="5">
        <v>43977</v>
      </c>
      <c r="G4079" s="4">
        <v>1</v>
      </c>
      <c r="H4079" s="11">
        <f>VLOOKUP(B4079,[1]!Product_Data[#Data],4,0)</f>
        <v>1500</v>
      </c>
      <c r="I4079" s="11">
        <f>VLOOKUP(B4079,[1]!Product_Data[#Data],3,0)</f>
        <v>900</v>
      </c>
      <c r="J4079" s="11">
        <f t="shared" si="381"/>
        <v>900</v>
      </c>
      <c r="K4079" s="11">
        <f t="shared" si="382"/>
        <v>1500</v>
      </c>
      <c r="L4079" s="11">
        <f t="shared" si="383"/>
        <v>600</v>
      </c>
      <c r="M4079" t="str">
        <f>VLOOKUP(C4079,[1]!Location_Data[#Data],2,0)</f>
        <v>Jurupa Valley</v>
      </c>
      <c r="N4079" t="str">
        <f>VLOOKUP(D4079,[1]!Salespeople_Data[#Data],2,0)</f>
        <v>Ryan Welch</v>
      </c>
      <c r="O4079" t="str">
        <f>VLOOKUP(E4079,[1]!Customer_Data[#Data],2,0)</f>
        <v>Willie Day</v>
      </c>
      <c r="P4079" s="15">
        <f t="shared" si="378"/>
        <v>3</v>
      </c>
      <c r="Q4079">
        <f t="shared" si="379"/>
        <v>5</v>
      </c>
      <c r="R4079">
        <f t="shared" si="380"/>
        <v>2020</v>
      </c>
    </row>
    <row r="4080" spans="1:18" x14ac:dyDescent="0.25">
      <c r="A4080" s="2" t="s">
        <v>5098</v>
      </c>
      <c r="B4080" s="2" t="s">
        <v>373</v>
      </c>
      <c r="C4080" s="2" t="s">
        <v>469</v>
      </c>
      <c r="D4080" s="2" t="s">
        <v>40</v>
      </c>
      <c r="E4080" s="2" t="s">
        <v>1180</v>
      </c>
      <c r="F4080" s="3">
        <v>44036</v>
      </c>
      <c r="G4080" s="2">
        <v>3</v>
      </c>
      <c r="H4080" s="11">
        <f>VLOOKUP(B4080,[1]!Product_Data[#Data],4,0)</f>
        <v>2182</v>
      </c>
      <c r="I4080" s="11">
        <f>VLOOKUP(B4080,[1]!Product_Data[#Data],3,0)</f>
        <v>1200</v>
      </c>
      <c r="J4080" s="11">
        <f t="shared" si="381"/>
        <v>3600</v>
      </c>
      <c r="K4080" s="11">
        <f t="shared" si="382"/>
        <v>6546</v>
      </c>
      <c r="L4080" s="11">
        <f t="shared" si="383"/>
        <v>2946</v>
      </c>
      <c r="M4080" t="str">
        <f>VLOOKUP(C4080,[1]!Location_Data[#Data],2,0)</f>
        <v>Escondido</v>
      </c>
      <c r="N4080" t="str">
        <f>VLOOKUP(D4080,[1]!Salespeople_Data[#Data],2,0)</f>
        <v>Brian Hansen</v>
      </c>
      <c r="O4080" t="str">
        <f>VLOOKUP(E4080,[1]!Customer_Data[#Data],2,0)</f>
        <v>Brandon Martin</v>
      </c>
      <c r="P4080" s="15">
        <f t="shared" si="378"/>
        <v>6</v>
      </c>
      <c r="Q4080">
        <f t="shared" si="379"/>
        <v>7</v>
      </c>
      <c r="R4080">
        <f t="shared" si="380"/>
        <v>2020</v>
      </c>
    </row>
    <row r="4081" spans="1:18" x14ac:dyDescent="0.25">
      <c r="A4081" s="4" t="s">
        <v>5099</v>
      </c>
      <c r="B4081" s="4" t="s">
        <v>479</v>
      </c>
      <c r="C4081" s="4" t="s">
        <v>268</v>
      </c>
      <c r="D4081" s="4" t="s">
        <v>216</v>
      </c>
      <c r="E4081" s="4" t="s">
        <v>1997</v>
      </c>
      <c r="F4081" s="5">
        <v>44192</v>
      </c>
      <c r="G4081" s="4">
        <v>1</v>
      </c>
      <c r="H4081" s="11">
        <f>VLOOKUP(B4081,[1]!Product_Data[#Data],4,0)</f>
        <v>123</v>
      </c>
      <c r="I4081" s="11">
        <f>VLOOKUP(B4081,[1]!Product_Data[#Data],3,0)</f>
        <v>84</v>
      </c>
      <c r="J4081" s="11">
        <f t="shared" si="381"/>
        <v>84</v>
      </c>
      <c r="K4081" s="11">
        <f t="shared" si="382"/>
        <v>123</v>
      </c>
      <c r="L4081" s="11">
        <f t="shared" si="383"/>
        <v>39</v>
      </c>
      <c r="M4081" t="str">
        <f>VLOOKUP(C4081,[1]!Location_Data[#Data],2,0)</f>
        <v>Murrieta</v>
      </c>
      <c r="N4081" t="str">
        <f>VLOOKUP(D4081,[1]!Salespeople_Data[#Data],2,0)</f>
        <v>Ernest Wagner</v>
      </c>
      <c r="O4081" t="str">
        <f>VLOOKUP(E4081,[1]!Customer_Data[#Data],2,0)</f>
        <v>Todd Watson</v>
      </c>
      <c r="P4081" s="15">
        <f t="shared" si="378"/>
        <v>1</v>
      </c>
      <c r="Q4081">
        <f t="shared" si="379"/>
        <v>12</v>
      </c>
      <c r="R4081">
        <f t="shared" si="380"/>
        <v>2020</v>
      </c>
    </row>
    <row r="4082" spans="1:18" x14ac:dyDescent="0.25">
      <c r="A4082" s="2" t="s">
        <v>5100</v>
      </c>
      <c r="B4082" s="2" t="s">
        <v>569</v>
      </c>
      <c r="C4082" s="2" t="s">
        <v>195</v>
      </c>
      <c r="D4082" s="2" t="s">
        <v>63</v>
      </c>
      <c r="E4082" s="2" t="s">
        <v>1737</v>
      </c>
      <c r="F4082" s="3">
        <v>44029</v>
      </c>
      <c r="G4082" s="2">
        <v>4</v>
      </c>
      <c r="H4082" s="11">
        <f>VLOOKUP(B4082,[1]!Product_Data[#Data],4,0)</f>
        <v>1178</v>
      </c>
      <c r="I4082" s="11">
        <f>VLOOKUP(B4082,[1]!Product_Data[#Data],3,0)</f>
        <v>683</v>
      </c>
      <c r="J4082" s="11">
        <f t="shared" si="381"/>
        <v>2732</v>
      </c>
      <c r="K4082" s="11">
        <f t="shared" si="382"/>
        <v>4712</v>
      </c>
      <c r="L4082" s="11">
        <f t="shared" si="383"/>
        <v>1980</v>
      </c>
      <c r="M4082" t="str">
        <f>VLOOKUP(C4082,[1]!Location_Data[#Data],2,0)</f>
        <v>Pomona</v>
      </c>
      <c r="N4082" t="str">
        <f>VLOOKUP(D4082,[1]!Salespeople_Data[#Data],2,0)</f>
        <v>Jeremy Mendoza</v>
      </c>
      <c r="O4082" t="str">
        <f>VLOOKUP(E4082,[1]!Customer_Data[#Data],2,0)</f>
        <v>Bobby Burton</v>
      </c>
      <c r="P4082" s="15">
        <f t="shared" si="378"/>
        <v>6</v>
      </c>
      <c r="Q4082">
        <f t="shared" si="379"/>
        <v>7</v>
      </c>
      <c r="R4082">
        <f t="shared" si="380"/>
        <v>2020</v>
      </c>
    </row>
    <row r="4083" spans="1:18" x14ac:dyDescent="0.25">
      <c r="A4083" s="4" t="s">
        <v>5101</v>
      </c>
      <c r="B4083" s="4" t="s">
        <v>23</v>
      </c>
      <c r="C4083" s="4" t="s">
        <v>355</v>
      </c>
      <c r="D4083" s="4" t="s">
        <v>80</v>
      </c>
      <c r="E4083" s="4" t="s">
        <v>1668</v>
      </c>
      <c r="F4083" s="5">
        <v>44090</v>
      </c>
      <c r="G4083" s="4">
        <v>2</v>
      </c>
      <c r="H4083" s="11">
        <f>VLOOKUP(B4083,[1]!Product_Data[#Data],4,0)</f>
        <v>1052</v>
      </c>
      <c r="I4083" s="11">
        <f>VLOOKUP(B4083,[1]!Product_Data[#Data],3,0)</f>
        <v>589</v>
      </c>
      <c r="J4083" s="11">
        <f t="shared" si="381"/>
        <v>1178</v>
      </c>
      <c r="K4083" s="11">
        <f t="shared" si="382"/>
        <v>2104</v>
      </c>
      <c r="L4083" s="11">
        <f t="shared" si="383"/>
        <v>926</v>
      </c>
      <c r="M4083" t="str">
        <f>VLOOKUP(C4083,[1]!Location_Data[#Data],2,0)</f>
        <v>Burbank</v>
      </c>
      <c r="N4083" t="str">
        <f>VLOOKUP(D4083,[1]!Salespeople_Data[#Data],2,0)</f>
        <v>Henry Nelson</v>
      </c>
      <c r="O4083" t="str">
        <f>VLOOKUP(E4083,[1]!Customer_Data[#Data],2,0)</f>
        <v>Bruce Butler</v>
      </c>
      <c r="P4083" s="15">
        <f t="shared" si="378"/>
        <v>4</v>
      </c>
      <c r="Q4083">
        <f t="shared" si="379"/>
        <v>9</v>
      </c>
      <c r="R4083">
        <f t="shared" si="380"/>
        <v>2020</v>
      </c>
    </row>
    <row r="4084" spans="1:18" x14ac:dyDescent="0.25">
      <c r="A4084" s="2" t="s">
        <v>5102</v>
      </c>
      <c r="B4084" s="2" t="s">
        <v>33</v>
      </c>
      <c r="C4084" s="2" t="s">
        <v>44</v>
      </c>
      <c r="D4084" s="2" t="s">
        <v>170</v>
      </c>
      <c r="E4084" s="2" t="s">
        <v>64</v>
      </c>
      <c r="F4084" s="3">
        <v>44070</v>
      </c>
      <c r="G4084" s="2">
        <v>3</v>
      </c>
      <c r="H4084" s="11">
        <f>VLOOKUP(B4084,[1]!Product_Data[#Data],4,0)</f>
        <v>1582</v>
      </c>
      <c r="I4084" s="11">
        <f>VLOOKUP(B4084,[1]!Product_Data[#Data],3,0)</f>
        <v>1234</v>
      </c>
      <c r="J4084" s="11">
        <f t="shared" si="381"/>
        <v>3702</v>
      </c>
      <c r="K4084" s="11">
        <f t="shared" si="382"/>
        <v>4746</v>
      </c>
      <c r="L4084" s="11">
        <f t="shared" si="383"/>
        <v>1044</v>
      </c>
      <c r="M4084" t="str">
        <f>VLOOKUP(C4084,[1]!Location_Data[#Data],2,0)</f>
        <v>Moreno Valley</v>
      </c>
      <c r="N4084" t="str">
        <f>VLOOKUP(D4084,[1]!Salespeople_Data[#Data],2,0)</f>
        <v>Sean Miller</v>
      </c>
      <c r="O4084" t="str">
        <f>VLOOKUP(E4084,[1]!Customer_Data[#Data],2,0)</f>
        <v>Fred Romero</v>
      </c>
      <c r="P4084" s="15">
        <f t="shared" si="378"/>
        <v>5</v>
      </c>
      <c r="Q4084">
        <f t="shared" si="379"/>
        <v>8</v>
      </c>
      <c r="R4084">
        <f t="shared" si="380"/>
        <v>2020</v>
      </c>
    </row>
    <row r="4085" spans="1:18" x14ac:dyDescent="0.25">
      <c r="A4085" s="4" t="s">
        <v>5103</v>
      </c>
      <c r="B4085" s="4" t="s">
        <v>129</v>
      </c>
      <c r="C4085" s="4" t="s">
        <v>66</v>
      </c>
      <c r="D4085" s="4" t="s">
        <v>63</v>
      </c>
      <c r="E4085" s="4" t="s">
        <v>759</v>
      </c>
      <c r="F4085" s="5">
        <v>43930</v>
      </c>
      <c r="G4085" s="4">
        <v>3</v>
      </c>
      <c r="H4085" s="11">
        <f>VLOOKUP(B4085,[1]!Product_Data[#Data],4,0)</f>
        <v>127</v>
      </c>
      <c r="I4085" s="11">
        <f>VLOOKUP(B4085,[1]!Product_Data[#Data],3,0)</f>
        <v>79</v>
      </c>
      <c r="J4085" s="11">
        <f t="shared" si="381"/>
        <v>237</v>
      </c>
      <c r="K4085" s="11">
        <f t="shared" si="382"/>
        <v>381</v>
      </c>
      <c r="L4085" s="11">
        <f t="shared" si="383"/>
        <v>144</v>
      </c>
      <c r="M4085" t="str">
        <f>VLOOKUP(C4085,[1]!Location_Data[#Data],2,0)</f>
        <v>Ontario</v>
      </c>
      <c r="N4085" t="str">
        <f>VLOOKUP(D4085,[1]!Salespeople_Data[#Data],2,0)</f>
        <v>Jeremy Mendoza</v>
      </c>
      <c r="O4085" t="str">
        <f>VLOOKUP(E4085,[1]!Customer_Data[#Data],2,0)</f>
        <v>William Franklin</v>
      </c>
      <c r="P4085" s="15">
        <f t="shared" si="378"/>
        <v>5</v>
      </c>
      <c r="Q4085">
        <f t="shared" si="379"/>
        <v>4</v>
      </c>
      <c r="R4085">
        <f t="shared" si="380"/>
        <v>2020</v>
      </c>
    </row>
    <row r="4086" spans="1:18" x14ac:dyDescent="0.25">
      <c r="A4086" s="2" t="s">
        <v>5104</v>
      </c>
      <c r="B4086" s="2" t="s">
        <v>144</v>
      </c>
      <c r="C4086" s="2" t="s">
        <v>643</v>
      </c>
      <c r="D4086" s="2" t="s">
        <v>257</v>
      </c>
      <c r="E4086" s="2" t="s">
        <v>332</v>
      </c>
      <c r="F4086" s="3">
        <v>43879</v>
      </c>
      <c r="G4086" s="2">
        <v>1</v>
      </c>
      <c r="H4086" s="11">
        <f>VLOOKUP(B4086,[1]!Product_Data[#Data],4,0)</f>
        <v>2410</v>
      </c>
      <c r="I4086" s="11">
        <f>VLOOKUP(B4086,[1]!Product_Data[#Data],3,0)</f>
        <v>1518</v>
      </c>
      <c r="J4086" s="11">
        <f t="shared" si="381"/>
        <v>1518</v>
      </c>
      <c r="K4086" s="11">
        <f t="shared" si="382"/>
        <v>2410</v>
      </c>
      <c r="L4086" s="11">
        <f t="shared" si="383"/>
        <v>892</v>
      </c>
      <c r="M4086" t="str">
        <f>VLOOKUP(C4086,[1]!Location_Data[#Data],2,0)</f>
        <v>Hayward</v>
      </c>
      <c r="N4086" t="str">
        <f>VLOOKUP(D4086,[1]!Salespeople_Data[#Data],2,0)</f>
        <v>Jerry Perry</v>
      </c>
      <c r="O4086" t="str">
        <f>VLOOKUP(E4086,[1]!Customer_Data[#Data],2,0)</f>
        <v>Russell Grant</v>
      </c>
      <c r="P4086" s="15">
        <f t="shared" si="378"/>
        <v>3</v>
      </c>
      <c r="Q4086">
        <f t="shared" si="379"/>
        <v>2</v>
      </c>
      <c r="R4086">
        <f t="shared" si="380"/>
        <v>2020</v>
      </c>
    </row>
    <row r="4087" spans="1:18" x14ac:dyDescent="0.25">
      <c r="A4087" s="4" t="s">
        <v>5105</v>
      </c>
      <c r="B4087" s="4" t="s">
        <v>263</v>
      </c>
      <c r="C4087" s="4" t="s">
        <v>115</v>
      </c>
      <c r="D4087" s="4" t="s">
        <v>91</v>
      </c>
      <c r="E4087" s="4" t="s">
        <v>650</v>
      </c>
      <c r="F4087" s="5">
        <v>43971</v>
      </c>
      <c r="G4087" s="4">
        <v>2</v>
      </c>
      <c r="H4087" s="11">
        <f>VLOOKUP(B4087,[1]!Product_Data[#Data],4,0)</f>
        <v>378</v>
      </c>
      <c r="I4087" s="11">
        <f>VLOOKUP(B4087,[1]!Product_Data[#Data],3,0)</f>
        <v>291</v>
      </c>
      <c r="J4087" s="11">
        <f t="shared" si="381"/>
        <v>582</v>
      </c>
      <c r="K4087" s="11">
        <f t="shared" si="382"/>
        <v>756</v>
      </c>
      <c r="L4087" s="11">
        <f t="shared" si="383"/>
        <v>174</v>
      </c>
      <c r="M4087" t="str">
        <f>VLOOKUP(C4087,[1]!Location_Data[#Data],2,0)</f>
        <v>Glendale</v>
      </c>
      <c r="N4087" t="str">
        <f>VLOOKUP(D4087,[1]!Salespeople_Data[#Data],2,0)</f>
        <v>Howard Gardner</v>
      </c>
      <c r="O4087" t="str">
        <f>VLOOKUP(E4087,[1]!Customer_Data[#Data],2,0)</f>
        <v>Louis Johnston</v>
      </c>
      <c r="P4087" s="15">
        <f t="shared" si="378"/>
        <v>4</v>
      </c>
      <c r="Q4087">
        <f t="shared" si="379"/>
        <v>5</v>
      </c>
      <c r="R4087">
        <f t="shared" si="380"/>
        <v>2020</v>
      </c>
    </row>
    <row r="4088" spans="1:18" x14ac:dyDescent="0.25">
      <c r="A4088" s="2" t="s">
        <v>5106</v>
      </c>
      <c r="B4088" s="2" t="s">
        <v>252</v>
      </c>
      <c r="C4088" s="2" t="s">
        <v>14</v>
      </c>
      <c r="D4088" s="2" t="s">
        <v>71</v>
      </c>
      <c r="E4088" s="2" t="s">
        <v>2787</v>
      </c>
      <c r="F4088" s="3">
        <v>43927</v>
      </c>
      <c r="G4088" s="2">
        <v>1</v>
      </c>
      <c r="H4088" s="11">
        <f>VLOOKUP(B4088,[1]!Product_Data[#Data],4,0)</f>
        <v>1899</v>
      </c>
      <c r="I4088" s="11">
        <f>VLOOKUP(B4088,[1]!Product_Data[#Data],3,0)</f>
        <v>1044</v>
      </c>
      <c r="J4088" s="11">
        <f t="shared" si="381"/>
        <v>1044</v>
      </c>
      <c r="K4088" s="11">
        <f t="shared" si="382"/>
        <v>1899</v>
      </c>
      <c r="L4088" s="11">
        <f t="shared" si="383"/>
        <v>855</v>
      </c>
      <c r="M4088" t="str">
        <f>VLOOKUP(C4088,[1]!Location_Data[#Data],2,0)</f>
        <v>Santa Clarita</v>
      </c>
      <c r="N4088" t="str">
        <f>VLOOKUP(D4088,[1]!Salespeople_Data[#Data],2,0)</f>
        <v>Gary Rodriguez</v>
      </c>
      <c r="O4088" t="str">
        <f>VLOOKUP(E4088,[1]!Customer_Data[#Data],2,0)</f>
        <v>Chris Armstrong</v>
      </c>
      <c r="P4088" s="15">
        <f t="shared" si="378"/>
        <v>2</v>
      </c>
      <c r="Q4088">
        <f t="shared" si="379"/>
        <v>4</v>
      </c>
      <c r="R4088">
        <f t="shared" si="380"/>
        <v>2020</v>
      </c>
    </row>
    <row r="4089" spans="1:18" x14ac:dyDescent="0.25">
      <c r="A4089" s="4" t="s">
        <v>5107</v>
      </c>
      <c r="B4089" s="4" t="s">
        <v>8</v>
      </c>
      <c r="C4089" s="4" t="s">
        <v>229</v>
      </c>
      <c r="D4089" s="4" t="s">
        <v>225</v>
      </c>
      <c r="E4089" s="4" t="s">
        <v>1874</v>
      </c>
      <c r="F4089" s="5">
        <v>44159</v>
      </c>
      <c r="G4089" s="4">
        <v>1</v>
      </c>
      <c r="H4089" s="11">
        <f>VLOOKUP(B4089,[1]!Product_Data[#Data],4,0)</f>
        <v>1522</v>
      </c>
      <c r="I4089" s="11">
        <f>VLOOKUP(B4089,[1]!Product_Data[#Data],3,0)</f>
        <v>791</v>
      </c>
      <c r="J4089" s="11">
        <f t="shared" si="381"/>
        <v>791</v>
      </c>
      <c r="K4089" s="11">
        <f t="shared" si="382"/>
        <v>1522</v>
      </c>
      <c r="L4089" s="11">
        <f t="shared" si="383"/>
        <v>731</v>
      </c>
      <c r="M4089" t="str">
        <f>VLOOKUP(C4089,[1]!Location_Data[#Data],2,0)</f>
        <v>San Jose</v>
      </c>
      <c r="N4089" t="str">
        <f>VLOOKUP(D4089,[1]!Salespeople_Data[#Data],2,0)</f>
        <v>Andrew Bowman</v>
      </c>
      <c r="O4089" t="str">
        <f>VLOOKUP(E4089,[1]!Customer_Data[#Data],2,0)</f>
        <v>Jesse Bishop</v>
      </c>
      <c r="P4089" s="15">
        <f t="shared" si="378"/>
        <v>3</v>
      </c>
      <c r="Q4089">
        <f t="shared" si="379"/>
        <v>11</v>
      </c>
      <c r="R4089">
        <f t="shared" si="380"/>
        <v>2020</v>
      </c>
    </row>
    <row r="4090" spans="1:18" x14ac:dyDescent="0.25">
      <c r="A4090" s="2" t="s">
        <v>5108</v>
      </c>
      <c r="B4090" s="2" t="s">
        <v>370</v>
      </c>
      <c r="C4090" s="2" t="s">
        <v>44</v>
      </c>
      <c r="D4090" s="2" t="s">
        <v>58</v>
      </c>
      <c r="E4090" s="2" t="s">
        <v>1136</v>
      </c>
      <c r="F4090" s="3">
        <v>44103</v>
      </c>
      <c r="G4090" s="2">
        <v>1</v>
      </c>
      <c r="H4090" s="11">
        <f>VLOOKUP(B4090,[1]!Product_Data[#Data],4,0)</f>
        <v>771</v>
      </c>
      <c r="I4090" s="11">
        <f>VLOOKUP(B4090,[1]!Product_Data[#Data],3,0)</f>
        <v>648</v>
      </c>
      <c r="J4090" s="11">
        <f t="shared" si="381"/>
        <v>648</v>
      </c>
      <c r="K4090" s="11">
        <f t="shared" si="382"/>
        <v>771</v>
      </c>
      <c r="L4090" s="11">
        <f t="shared" si="383"/>
        <v>123</v>
      </c>
      <c r="M4090" t="str">
        <f>VLOOKUP(C4090,[1]!Location_Data[#Data],2,0)</f>
        <v>Moreno Valley</v>
      </c>
      <c r="N4090" t="str">
        <f>VLOOKUP(D4090,[1]!Salespeople_Data[#Data],2,0)</f>
        <v>Christopher Tucker</v>
      </c>
      <c r="O4090" t="str">
        <f>VLOOKUP(E4090,[1]!Customer_Data[#Data],2,0)</f>
        <v>Juan Wood</v>
      </c>
      <c r="P4090" s="15">
        <f t="shared" si="378"/>
        <v>3</v>
      </c>
      <c r="Q4090">
        <f t="shared" si="379"/>
        <v>9</v>
      </c>
      <c r="R4090">
        <f t="shared" si="380"/>
        <v>2020</v>
      </c>
    </row>
    <row r="4091" spans="1:18" x14ac:dyDescent="0.25">
      <c r="A4091" s="4" t="s">
        <v>5109</v>
      </c>
      <c r="B4091" s="4" t="s">
        <v>232</v>
      </c>
      <c r="C4091" s="4" t="s">
        <v>95</v>
      </c>
      <c r="D4091" s="4" t="s">
        <v>159</v>
      </c>
      <c r="E4091" s="4" t="s">
        <v>341</v>
      </c>
      <c r="F4091" s="5">
        <v>44151</v>
      </c>
      <c r="G4091" s="4">
        <v>1</v>
      </c>
      <c r="H4091" s="11">
        <f>VLOOKUP(B4091,[1]!Product_Data[#Data],4,0)</f>
        <v>1119</v>
      </c>
      <c r="I4091" s="11">
        <f>VLOOKUP(B4091,[1]!Product_Data[#Data],3,0)</f>
        <v>683</v>
      </c>
      <c r="J4091" s="11">
        <f t="shared" si="381"/>
        <v>683</v>
      </c>
      <c r="K4091" s="11">
        <f t="shared" si="382"/>
        <v>1119</v>
      </c>
      <c r="L4091" s="11">
        <f t="shared" si="383"/>
        <v>436</v>
      </c>
      <c r="M4091" t="str">
        <f>VLOOKUP(C4091,[1]!Location_Data[#Data],2,0)</f>
        <v>Fullerton</v>
      </c>
      <c r="N4091" t="str">
        <f>VLOOKUP(D4091,[1]!Salespeople_Data[#Data],2,0)</f>
        <v>Bobby Russell</v>
      </c>
      <c r="O4091" t="str">
        <f>VLOOKUP(E4091,[1]!Customer_Data[#Data],2,0)</f>
        <v>Kenneth Arnold</v>
      </c>
      <c r="P4091" s="15">
        <f t="shared" si="378"/>
        <v>2</v>
      </c>
      <c r="Q4091">
        <f t="shared" si="379"/>
        <v>11</v>
      </c>
      <c r="R4091">
        <f t="shared" si="380"/>
        <v>2020</v>
      </c>
    </row>
    <row r="4092" spans="1:18" x14ac:dyDescent="0.25">
      <c r="A4092" s="2" t="s">
        <v>5110</v>
      </c>
      <c r="B4092" s="2" t="s">
        <v>219</v>
      </c>
      <c r="C4092" s="2" t="s">
        <v>467</v>
      </c>
      <c r="D4092" s="2" t="s">
        <v>308</v>
      </c>
      <c r="E4092" s="2" t="s">
        <v>538</v>
      </c>
      <c r="F4092" s="3">
        <v>44087</v>
      </c>
      <c r="G4092" s="2">
        <v>3</v>
      </c>
      <c r="H4092" s="11">
        <f>VLOOKUP(B4092,[1]!Product_Data[#Data],4,0)</f>
        <v>561</v>
      </c>
      <c r="I4092" s="11">
        <f>VLOOKUP(B4092,[1]!Product_Data[#Data],3,0)</f>
        <v>421</v>
      </c>
      <c r="J4092" s="11">
        <f t="shared" si="381"/>
        <v>1263</v>
      </c>
      <c r="K4092" s="11">
        <f t="shared" si="382"/>
        <v>1683</v>
      </c>
      <c r="L4092" s="11">
        <f t="shared" si="383"/>
        <v>420</v>
      </c>
      <c r="M4092" t="str">
        <f>VLOOKUP(C4092,[1]!Location_Data[#Data],2,0)</f>
        <v>Garden Grove</v>
      </c>
      <c r="N4092" t="str">
        <f>VLOOKUP(D4092,[1]!Salespeople_Data[#Data],2,0)</f>
        <v>Fred Robertson</v>
      </c>
      <c r="O4092" t="str">
        <f>VLOOKUP(E4092,[1]!Customer_Data[#Data],2,0)</f>
        <v>Jonathan Lynch</v>
      </c>
      <c r="P4092" s="15">
        <f t="shared" si="378"/>
        <v>1</v>
      </c>
      <c r="Q4092">
        <f t="shared" si="379"/>
        <v>9</v>
      </c>
      <c r="R4092">
        <f t="shared" si="380"/>
        <v>2020</v>
      </c>
    </row>
    <row r="4093" spans="1:18" x14ac:dyDescent="0.25">
      <c r="A4093" s="4" t="s">
        <v>5111</v>
      </c>
      <c r="B4093" s="4" t="s">
        <v>408</v>
      </c>
      <c r="C4093" s="4" t="s">
        <v>24</v>
      </c>
      <c r="D4093" s="4" t="s">
        <v>264</v>
      </c>
      <c r="E4093" s="4" t="s">
        <v>892</v>
      </c>
      <c r="F4093" s="5">
        <v>44174</v>
      </c>
      <c r="G4093" s="4">
        <v>4</v>
      </c>
      <c r="H4093" s="11">
        <f>VLOOKUP(B4093,[1]!Product_Data[#Data],4,0)</f>
        <v>1405</v>
      </c>
      <c r="I4093" s="11">
        <f>VLOOKUP(B4093,[1]!Product_Data[#Data],3,0)</f>
        <v>1054</v>
      </c>
      <c r="J4093" s="11">
        <f t="shared" si="381"/>
        <v>4216</v>
      </c>
      <c r="K4093" s="11">
        <f t="shared" si="382"/>
        <v>5620</v>
      </c>
      <c r="L4093" s="11">
        <f t="shared" si="383"/>
        <v>1404</v>
      </c>
      <c r="M4093" t="str">
        <f>VLOOKUP(C4093,[1]!Location_Data[#Data],2,0)</f>
        <v>Lancaster</v>
      </c>
      <c r="N4093" t="str">
        <f>VLOOKUP(D4093,[1]!Salespeople_Data[#Data],2,0)</f>
        <v>Ernest Wheeler</v>
      </c>
      <c r="O4093" t="str">
        <f>VLOOKUP(E4093,[1]!Customer_Data[#Data],2,0)</f>
        <v>Randy Webb</v>
      </c>
      <c r="P4093" s="15">
        <f t="shared" si="378"/>
        <v>4</v>
      </c>
      <c r="Q4093">
        <f t="shared" si="379"/>
        <v>12</v>
      </c>
      <c r="R4093">
        <f t="shared" si="380"/>
        <v>2020</v>
      </c>
    </row>
    <row r="4094" spans="1:18" x14ac:dyDescent="0.25">
      <c r="A4094" s="2" t="s">
        <v>5112</v>
      </c>
      <c r="B4094" s="2" t="s">
        <v>47</v>
      </c>
      <c r="C4094" s="2" t="s">
        <v>490</v>
      </c>
      <c r="D4094" s="2" t="s">
        <v>111</v>
      </c>
      <c r="E4094" s="2" t="s">
        <v>2969</v>
      </c>
      <c r="F4094" s="3">
        <v>43910</v>
      </c>
      <c r="G4094" s="2">
        <v>3</v>
      </c>
      <c r="H4094" s="11">
        <f>VLOOKUP(B4094,[1]!Product_Data[#Data],4,0)</f>
        <v>1812</v>
      </c>
      <c r="I4094" s="11">
        <f>VLOOKUP(B4094,[1]!Product_Data[#Data],3,0)</f>
        <v>1305</v>
      </c>
      <c r="J4094" s="11">
        <f t="shared" si="381"/>
        <v>3915</v>
      </c>
      <c r="K4094" s="11">
        <f t="shared" si="382"/>
        <v>5436</v>
      </c>
      <c r="L4094" s="11">
        <f t="shared" si="383"/>
        <v>1521</v>
      </c>
      <c r="M4094" t="str">
        <f>VLOOKUP(C4094,[1]!Location_Data[#Data],2,0)</f>
        <v>Temecula</v>
      </c>
      <c r="N4094" t="str">
        <f>VLOOKUP(D4094,[1]!Salespeople_Data[#Data],2,0)</f>
        <v>Ryan Welch</v>
      </c>
      <c r="O4094" t="str">
        <f>VLOOKUP(E4094,[1]!Customer_Data[#Data],2,0)</f>
        <v>Daniel Barnes</v>
      </c>
      <c r="P4094" s="15">
        <f t="shared" si="378"/>
        <v>6</v>
      </c>
      <c r="Q4094">
        <f t="shared" si="379"/>
        <v>3</v>
      </c>
      <c r="R4094">
        <f t="shared" si="380"/>
        <v>2020</v>
      </c>
    </row>
    <row r="4095" spans="1:18" x14ac:dyDescent="0.25">
      <c r="A4095" s="4" t="s">
        <v>5113</v>
      </c>
      <c r="B4095" s="4" t="s">
        <v>104</v>
      </c>
      <c r="C4095" s="4" t="s">
        <v>570</v>
      </c>
      <c r="D4095" s="4" t="s">
        <v>40</v>
      </c>
      <c r="E4095" s="4" t="s">
        <v>162</v>
      </c>
      <c r="F4095" s="5">
        <v>44165</v>
      </c>
      <c r="G4095" s="4">
        <v>1</v>
      </c>
      <c r="H4095" s="11">
        <f>VLOOKUP(B4095,[1]!Product_Data[#Data],4,0)</f>
        <v>1671</v>
      </c>
      <c r="I4095" s="11">
        <f>VLOOKUP(B4095,[1]!Product_Data[#Data],3,0)</f>
        <v>1220</v>
      </c>
      <c r="J4095" s="11">
        <f t="shared" si="381"/>
        <v>1220</v>
      </c>
      <c r="K4095" s="11">
        <f t="shared" si="382"/>
        <v>1671</v>
      </c>
      <c r="L4095" s="11">
        <f t="shared" si="383"/>
        <v>451</v>
      </c>
      <c r="M4095" t="str">
        <f>VLOOKUP(C4095,[1]!Location_Data[#Data],2,0)</f>
        <v>Fresno</v>
      </c>
      <c r="N4095" t="str">
        <f>VLOOKUP(D4095,[1]!Salespeople_Data[#Data],2,0)</f>
        <v>Brian Hansen</v>
      </c>
      <c r="O4095" t="str">
        <f>VLOOKUP(E4095,[1]!Customer_Data[#Data],2,0)</f>
        <v>William Andrews</v>
      </c>
      <c r="P4095" s="15">
        <f t="shared" si="378"/>
        <v>2</v>
      </c>
      <c r="Q4095">
        <f t="shared" si="379"/>
        <v>11</v>
      </c>
      <c r="R4095">
        <f t="shared" si="380"/>
        <v>2020</v>
      </c>
    </row>
    <row r="4096" spans="1:18" x14ac:dyDescent="0.25">
      <c r="A4096" s="2" t="s">
        <v>5114</v>
      </c>
      <c r="B4096" s="2" t="s">
        <v>457</v>
      </c>
      <c r="C4096" s="2" t="s">
        <v>322</v>
      </c>
      <c r="D4096" s="2" t="s">
        <v>141</v>
      </c>
      <c r="E4096" s="2" t="s">
        <v>1767</v>
      </c>
      <c r="F4096" s="3">
        <v>43951</v>
      </c>
      <c r="G4096" s="2">
        <v>4</v>
      </c>
      <c r="H4096" s="11">
        <f>VLOOKUP(B4096,[1]!Product_Data[#Data],4,0)</f>
        <v>947</v>
      </c>
      <c r="I4096" s="11">
        <f>VLOOKUP(B4096,[1]!Product_Data[#Data],3,0)</f>
        <v>786</v>
      </c>
      <c r="J4096" s="11">
        <f t="shared" si="381"/>
        <v>3144</v>
      </c>
      <c r="K4096" s="11">
        <f t="shared" si="382"/>
        <v>3788</v>
      </c>
      <c r="L4096" s="11">
        <f t="shared" si="383"/>
        <v>644</v>
      </c>
      <c r="M4096" t="str">
        <f>VLOOKUP(C4096,[1]!Location_Data[#Data],2,0)</f>
        <v>Rancho Cucamonga</v>
      </c>
      <c r="N4096" t="str">
        <f>VLOOKUP(D4096,[1]!Salespeople_Data[#Data],2,0)</f>
        <v>Arthur Mccoy</v>
      </c>
      <c r="O4096" t="str">
        <f>VLOOKUP(E4096,[1]!Customer_Data[#Data],2,0)</f>
        <v>Jeremy Gomez</v>
      </c>
      <c r="P4096" s="15">
        <f t="shared" si="378"/>
        <v>5</v>
      </c>
      <c r="Q4096">
        <f t="shared" si="379"/>
        <v>4</v>
      </c>
      <c r="R4096">
        <f t="shared" si="380"/>
        <v>2020</v>
      </c>
    </row>
    <row r="4097" spans="1:18" x14ac:dyDescent="0.25">
      <c r="A4097" s="4" t="s">
        <v>5115</v>
      </c>
      <c r="B4097" s="4" t="s">
        <v>210</v>
      </c>
      <c r="C4097" s="4" t="s">
        <v>24</v>
      </c>
      <c r="D4097" s="4" t="s">
        <v>10</v>
      </c>
      <c r="E4097" s="4" t="s">
        <v>615</v>
      </c>
      <c r="F4097" s="5">
        <v>44069</v>
      </c>
      <c r="G4097" s="4">
        <v>3</v>
      </c>
      <c r="H4097" s="11">
        <f>VLOOKUP(B4097,[1]!Product_Data[#Data],4,0)</f>
        <v>458</v>
      </c>
      <c r="I4097" s="11">
        <f>VLOOKUP(B4097,[1]!Product_Data[#Data],3,0)</f>
        <v>376</v>
      </c>
      <c r="J4097" s="11">
        <f t="shared" si="381"/>
        <v>1128</v>
      </c>
      <c r="K4097" s="11">
        <f t="shared" si="382"/>
        <v>1374</v>
      </c>
      <c r="L4097" s="11">
        <f t="shared" si="383"/>
        <v>246</v>
      </c>
      <c r="M4097" t="str">
        <f>VLOOKUP(C4097,[1]!Location_Data[#Data],2,0)</f>
        <v>Lancaster</v>
      </c>
      <c r="N4097" t="str">
        <f>VLOOKUP(D4097,[1]!Salespeople_Data[#Data],2,0)</f>
        <v>Justin Lynch</v>
      </c>
      <c r="O4097" t="str">
        <f>VLOOKUP(E4097,[1]!Customer_Data[#Data],2,0)</f>
        <v>Timothy Lawrence</v>
      </c>
      <c r="P4097" s="15">
        <f t="shared" si="378"/>
        <v>4</v>
      </c>
      <c r="Q4097">
        <f t="shared" si="379"/>
        <v>8</v>
      </c>
      <c r="R4097">
        <f t="shared" si="380"/>
        <v>2020</v>
      </c>
    </row>
    <row r="4098" spans="1:18" x14ac:dyDescent="0.25">
      <c r="A4098" s="2" t="s">
        <v>5116</v>
      </c>
      <c r="B4098" s="2" t="s">
        <v>367</v>
      </c>
      <c r="C4098" s="2" t="s">
        <v>224</v>
      </c>
      <c r="D4098" s="2" t="s">
        <v>40</v>
      </c>
      <c r="E4098" s="2" t="s">
        <v>1158</v>
      </c>
      <c r="F4098" s="3">
        <v>43836</v>
      </c>
      <c r="G4098" s="2">
        <v>1</v>
      </c>
      <c r="H4098" s="11">
        <f>VLOOKUP(B4098,[1]!Product_Data[#Data],4,0)</f>
        <v>530</v>
      </c>
      <c r="I4098" s="11">
        <f>VLOOKUP(B4098,[1]!Product_Data[#Data],3,0)</f>
        <v>424</v>
      </c>
      <c r="J4098" s="11">
        <f t="shared" si="381"/>
        <v>424</v>
      </c>
      <c r="K4098" s="11">
        <f t="shared" si="382"/>
        <v>530</v>
      </c>
      <c r="L4098" s="11">
        <f t="shared" si="383"/>
        <v>106</v>
      </c>
      <c r="M4098" t="str">
        <f>VLOOKUP(C4098,[1]!Location_Data[#Data],2,0)</f>
        <v>Huntington Beach</v>
      </c>
      <c r="N4098" t="str">
        <f>VLOOKUP(D4098,[1]!Salespeople_Data[#Data],2,0)</f>
        <v>Brian Hansen</v>
      </c>
      <c r="O4098" t="str">
        <f>VLOOKUP(E4098,[1]!Customer_Data[#Data],2,0)</f>
        <v>Shawn Owens</v>
      </c>
      <c r="P4098" s="15">
        <f t="shared" ref="P4098:P4161" si="384">WEEKDAY(F4098)</f>
        <v>2</v>
      </c>
      <c r="Q4098">
        <f t="shared" ref="Q4098:Q4161" si="385">MONTH(F4098)</f>
        <v>1</v>
      </c>
      <c r="R4098">
        <f t="shared" ref="R4098:R4161" si="386">YEAR(F4098)</f>
        <v>2020</v>
      </c>
    </row>
    <row r="4099" spans="1:18" x14ac:dyDescent="0.25">
      <c r="A4099" s="4" t="s">
        <v>5117</v>
      </c>
      <c r="B4099" s="4" t="s">
        <v>47</v>
      </c>
      <c r="C4099" s="4" t="s">
        <v>149</v>
      </c>
      <c r="D4099" s="4" t="s">
        <v>216</v>
      </c>
      <c r="E4099" s="4" t="s">
        <v>1332</v>
      </c>
      <c r="F4099" s="5">
        <v>43921</v>
      </c>
      <c r="G4099" s="4">
        <v>2</v>
      </c>
      <c r="H4099" s="11">
        <f>VLOOKUP(B4099,[1]!Product_Data[#Data],4,0)</f>
        <v>1812</v>
      </c>
      <c r="I4099" s="11">
        <f>VLOOKUP(B4099,[1]!Product_Data[#Data],3,0)</f>
        <v>1305</v>
      </c>
      <c r="J4099" s="11">
        <f t="shared" ref="J4099:J4162" si="387">PRODUCT(I4099,G4099)</f>
        <v>2610</v>
      </c>
      <c r="K4099" s="11">
        <f t="shared" ref="K4099:K4162" si="388">PRODUCT(H4099,G4099)</f>
        <v>3624</v>
      </c>
      <c r="L4099" s="11">
        <f t="shared" ref="L4099:L4162" si="389">K4099-J4099</f>
        <v>1014</v>
      </c>
      <c r="M4099" t="str">
        <f>VLOOKUP(C4099,[1]!Location_Data[#Data],2,0)</f>
        <v>Antioch</v>
      </c>
      <c r="N4099" t="str">
        <f>VLOOKUP(D4099,[1]!Salespeople_Data[#Data],2,0)</f>
        <v>Ernest Wagner</v>
      </c>
      <c r="O4099" t="str">
        <f>VLOOKUP(E4099,[1]!Customer_Data[#Data],2,0)</f>
        <v>Martin Mason</v>
      </c>
      <c r="P4099" s="15">
        <f t="shared" si="384"/>
        <v>3</v>
      </c>
      <c r="Q4099">
        <f t="shared" si="385"/>
        <v>3</v>
      </c>
      <c r="R4099">
        <f t="shared" si="386"/>
        <v>2020</v>
      </c>
    </row>
    <row r="4100" spans="1:18" x14ac:dyDescent="0.25">
      <c r="A4100" s="2" t="s">
        <v>5118</v>
      </c>
      <c r="B4100" s="2" t="s">
        <v>395</v>
      </c>
      <c r="C4100" s="2" t="s">
        <v>14</v>
      </c>
      <c r="D4100" s="2" t="s">
        <v>58</v>
      </c>
      <c r="E4100" s="2" t="s">
        <v>517</v>
      </c>
      <c r="F4100" s="3">
        <v>44081</v>
      </c>
      <c r="G4100" s="2">
        <v>1</v>
      </c>
      <c r="H4100" s="11">
        <f>VLOOKUP(B4100,[1]!Product_Data[#Data],4,0)</f>
        <v>2257</v>
      </c>
      <c r="I4100" s="11">
        <f>VLOOKUP(B4100,[1]!Product_Data[#Data],3,0)</f>
        <v>1535</v>
      </c>
      <c r="J4100" s="11">
        <f t="shared" si="387"/>
        <v>1535</v>
      </c>
      <c r="K4100" s="11">
        <f t="shared" si="388"/>
        <v>2257</v>
      </c>
      <c r="L4100" s="11">
        <f t="shared" si="389"/>
        <v>722</v>
      </c>
      <c r="M4100" t="str">
        <f>VLOOKUP(C4100,[1]!Location_Data[#Data],2,0)</f>
        <v>Santa Clarita</v>
      </c>
      <c r="N4100" t="str">
        <f>VLOOKUP(D4100,[1]!Salespeople_Data[#Data],2,0)</f>
        <v>Christopher Tucker</v>
      </c>
      <c r="O4100" t="str">
        <f>VLOOKUP(E4100,[1]!Customer_Data[#Data],2,0)</f>
        <v>Bruce Porter</v>
      </c>
      <c r="P4100" s="15">
        <f t="shared" si="384"/>
        <v>2</v>
      </c>
      <c r="Q4100">
        <f t="shared" si="385"/>
        <v>9</v>
      </c>
      <c r="R4100">
        <f t="shared" si="386"/>
        <v>2020</v>
      </c>
    </row>
    <row r="4101" spans="1:18" x14ac:dyDescent="0.25">
      <c r="A4101" s="4" t="s">
        <v>5119</v>
      </c>
      <c r="B4101" s="4" t="s">
        <v>125</v>
      </c>
      <c r="C4101" s="4" t="s">
        <v>135</v>
      </c>
      <c r="D4101" s="4" t="s">
        <v>269</v>
      </c>
      <c r="E4101" s="4" t="s">
        <v>1579</v>
      </c>
      <c r="F4101" s="5">
        <v>44119</v>
      </c>
      <c r="G4101" s="4">
        <v>3</v>
      </c>
      <c r="H4101" s="11">
        <f>VLOOKUP(B4101,[1]!Product_Data[#Data],4,0)</f>
        <v>1826</v>
      </c>
      <c r="I4101" s="11">
        <f>VLOOKUP(B4101,[1]!Product_Data[#Data],3,0)</f>
        <v>1443</v>
      </c>
      <c r="J4101" s="11">
        <f t="shared" si="387"/>
        <v>4329</v>
      </c>
      <c r="K4101" s="11">
        <f t="shared" si="388"/>
        <v>5478</v>
      </c>
      <c r="L4101" s="11">
        <f t="shared" si="389"/>
        <v>1149</v>
      </c>
      <c r="M4101" t="str">
        <f>VLOOKUP(C4101,[1]!Location_Data[#Data],2,0)</f>
        <v>Oxnard</v>
      </c>
      <c r="N4101" t="str">
        <f>VLOOKUP(D4101,[1]!Salespeople_Data[#Data],2,0)</f>
        <v>Kevin Butler</v>
      </c>
      <c r="O4101" t="str">
        <f>VLOOKUP(E4101,[1]!Customer_Data[#Data],2,0)</f>
        <v>Charles Montgomery</v>
      </c>
      <c r="P4101" s="15">
        <f t="shared" si="384"/>
        <v>5</v>
      </c>
      <c r="Q4101">
        <f t="shared" si="385"/>
        <v>10</v>
      </c>
      <c r="R4101">
        <f t="shared" si="386"/>
        <v>2020</v>
      </c>
    </row>
    <row r="4102" spans="1:18" x14ac:dyDescent="0.25">
      <c r="A4102" s="2" t="s">
        <v>5120</v>
      </c>
      <c r="B4102" s="2" t="s">
        <v>263</v>
      </c>
      <c r="C4102" s="2" t="s">
        <v>436</v>
      </c>
      <c r="D4102" s="2" t="s">
        <v>165</v>
      </c>
      <c r="E4102" s="2" t="s">
        <v>786</v>
      </c>
      <c r="F4102" s="3">
        <v>44012</v>
      </c>
      <c r="G4102" s="2">
        <v>4</v>
      </c>
      <c r="H4102" s="11">
        <f>VLOOKUP(B4102,[1]!Product_Data[#Data],4,0)</f>
        <v>378</v>
      </c>
      <c r="I4102" s="11">
        <f>VLOOKUP(B4102,[1]!Product_Data[#Data],3,0)</f>
        <v>291</v>
      </c>
      <c r="J4102" s="11">
        <f t="shared" si="387"/>
        <v>1164</v>
      </c>
      <c r="K4102" s="11">
        <f t="shared" si="388"/>
        <v>1512</v>
      </c>
      <c r="L4102" s="11">
        <f t="shared" si="389"/>
        <v>348</v>
      </c>
      <c r="M4102" t="str">
        <f>VLOOKUP(C4102,[1]!Location_Data[#Data],2,0)</f>
        <v>Jurupa Valley</v>
      </c>
      <c r="N4102" t="str">
        <f>VLOOKUP(D4102,[1]!Salespeople_Data[#Data],2,0)</f>
        <v>Joe Sims</v>
      </c>
      <c r="O4102" t="str">
        <f>VLOOKUP(E4102,[1]!Customer_Data[#Data],2,0)</f>
        <v>Christopher Arnold</v>
      </c>
      <c r="P4102" s="15">
        <f t="shared" si="384"/>
        <v>3</v>
      </c>
      <c r="Q4102">
        <f t="shared" si="385"/>
        <v>6</v>
      </c>
      <c r="R4102">
        <f t="shared" si="386"/>
        <v>2020</v>
      </c>
    </row>
    <row r="4103" spans="1:18" x14ac:dyDescent="0.25">
      <c r="A4103" s="4" t="s">
        <v>5121</v>
      </c>
      <c r="B4103" s="4" t="s">
        <v>210</v>
      </c>
      <c r="C4103" s="4" t="s">
        <v>115</v>
      </c>
      <c r="D4103" s="4" t="s">
        <v>10</v>
      </c>
      <c r="E4103" s="4" t="s">
        <v>699</v>
      </c>
      <c r="F4103" s="5">
        <v>43918</v>
      </c>
      <c r="G4103" s="4">
        <v>1</v>
      </c>
      <c r="H4103" s="11">
        <f>VLOOKUP(B4103,[1]!Product_Data[#Data],4,0)</f>
        <v>458</v>
      </c>
      <c r="I4103" s="11">
        <f>VLOOKUP(B4103,[1]!Product_Data[#Data],3,0)</f>
        <v>376</v>
      </c>
      <c r="J4103" s="11">
        <f t="shared" si="387"/>
        <v>376</v>
      </c>
      <c r="K4103" s="11">
        <f t="shared" si="388"/>
        <v>458</v>
      </c>
      <c r="L4103" s="11">
        <f t="shared" si="389"/>
        <v>82</v>
      </c>
      <c r="M4103" t="str">
        <f>VLOOKUP(C4103,[1]!Location_Data[#Data],2,0)</f>
        <v>Glendale</v>
      </c>
      <c r="N4103" t="str">
        <f>VLOOKUP(D4103,[1]!Salespeople_Data[#Data],2,0)</f>
        <v>Justin Lynch</v>
      </c>
      <c r="O4103" t="str">
        <f>VLOOKUP(E4103,[1]!Customer_Data[#Data],2,0)</f>
        <v>Juan Harvey</v>
      </c>
      <c r="P4103" s="15">
        <f t="shared" si="384"/>
        <v>7</v>
      </c>
      <c r="Q4103">
        <f t="shared" si="385"/>
        <v>3</v>
      </c>
      <c r="R4103">
        <f t="shared" si="386"/>
        <v>2020</v>
      </c>
    </row>
    <row r="4104" spans="1:18" x14ac:dyDescent="0.25">
      <c r="A4104" s="2" t="s">
        <v>5122</v>
      </c>
      <c r="B4104" s="2" t="s">
        <v>752</v>
      </c>
      <c r="C4104" s="2" t="s">
        <v>74</v>
      </c>
      <c r="D4104" s="2" t="s">
        <v>165</v>
      </c>
      <c r="E4104" s="2" t="s">
        <v>510</v>
      </c>
      <c r="F4104" s="3">
        <v>44021</v>
      </c>
      <c r="G4104" s="2">
        <v>1</v>
      </c>
      <c r="H4104" s="11">
        <f>VLOOKUP(B4104,[1]!Product_Data[#Data],4,0)</f>
        <v>95</v>
      </c>
      <c r="I4104" s="11">
        <f>VLOOKUP(B4104,[1]!Product_Data[#Data],3,0)</f>
        <v>61</v>
      </c>
      <c r="J4104" s="11">
        <f t="shared" si="387"/>
        <v>61</v>
      </c>
      <c r="K4104" s="11">
        <f t="shared" si="388"/>
        <v>95</v>
      </c>
      <c r="L4104" s="11">
        <f t="shared" si="389"/>
        <v>34</v>
      </c>
      <c r="M4104" t="str">
        <f>VLOOKUP(C4104,[1]!Location_Data[#Data],2,0)</f>
        <v>West Covina</v>
      </c>
      <c r="N4104" t="str">
        <f>VLOOKUP(D4104,[1]!Salespeople_Data[#Data],2,0)</f>
        <v>Joe Sims</v>
      </c>
      <c r="O4104" t="str">
        <f>VLOOKUP(E4104,[1]!Customer_Data[#Data],2,0)</f>
        <v>George Ellis</v>
      </c>
      <c r="P4104" s="15">
        <f t="shared" si="384"/>
        <v>5</v>
      </c>
      <c r="Q4104">
        <f t="shared" si="385"/>
        <v>7</v>
      </c>
      <c r="R4104">
        <f t="shared" si="386"/>
        <v>2020</v>
      </c>
    </row>
    <row r="4105" spans="1:18" x14ac:dyDescent="0.25">
      <c r="A4105" s="4" t="s">
        <v>5123</v>
      </c>
      <c r="B4105" s="4" t="s">
        <v>56</v>
      </c>
      <c r="C4105" s="4" t="s">
        <v>44</v>
      </c>
      <c r="D4105" s="4" t="s">
        <v>96</v>
      </c>
      <c r="E4105" s="4" t="s">
        <v>1075</v>
      </c>
      <c r="F4105" s="5">
        <v>44133</v>
      </c>
      <c r="G4105" s="4">
        <v>4</v>
      </c>
      <c r="H4105" s="11">
        <f>VLOOKUP(B4105,[1]!Product_Data[#Data],4,0)</f>
        <v>1848</v>
      </c>
      <c r="I4105" s="11">
        <f>VLOOKUP(B4105,[1]!Product_Data[#Data],3,0)</f>
        <v>1294</v>
      </c>
      <c r="J4105" s="11">
        <f t="shared" si="387"/>
        <v>5176</v>
      </c>
      <c r="K4105" s="11">
        <f t="shared" si="388"/>
        <v>7392</v>
      </c>
      <c r="L4105" s="11">
        <f t="shared" si="389"/>
        <v>2216</v>
      </c>
      <c r="M4105" t="str">
        <f>VLOOKUP(C4105,[1]!Location_Data[#Data],2,0)</f>
        <v>Moreno Valley</v>
      </c>
      <c r="N4105" t="str">
        <f>VLOOKUP(D4105,[1]!Salespeople_Data[#Data],2,0)</f>
        <v>Brian Thomas</v>
      </c>
      <c r="O4105" t="str">
        <f>VLOOKUP(E4105,[1]!Customer_Data[#Data],2,0)</f>
        <v>Christopher Wright</v>
      </c>
      <c r="P4105" s="15">
        <f t="shared" si="384"/>
        <v>5</v>
      </c>
      <c r="Q4105">
        <f t="shared" si="385"/>
        <v>10</v>
      </c>
      <c r="R4105">
        <f t="shared" si="386"/>
        <v>2020</v>
      </c>
    </row>
    <row r="4106" spans="1:18" x14ac:dyDescent="0.25">
      <c r="A4106" s="2" t="s">
        <v>5124</v>
      </c>
      <c r="B4106" s="2" t="s">
        <v>129</v>
      </c>
      <c r="C4106" s="2" t="s">
        <v>490</v>
      </c>
      <c r="D4106" s="2" t="s">
        <v>63</v>
      </c>
      <c r="E4106" s="2" t="s">
        <v>1708</v>
      </c>
      <c r="F4106" s="3">
        <v>44089</v>
      </c>
      <c r="G4106" s="2">
        <v>2</v>
      </c>
      <c r="H4106" s="11">
        <f>VLOOKUP(B4106,[1]!Product_Data[#Data],4,0)</f>
        <v>127</v>
      </c>
      <c r="I4106" s="11">
        <f>VLOOKUP(B4106,[1]!Product_Data[#Data],3,0)</f>
        <v>79</v>
      </c>
      <c r="J4106" s="11">
        <f t="shared" si="387"/>
        <v>158</v>
      </c>
      <c r="K4106" s="11">
        <f t="shared" si="388"/>
        <v>254</v>
      </c>
      <c r="L4106" s="11">
        <f t="shared" si="389"/>
        <v>96</v>
      </c>
      <c r="M4106" t="str">
        <f>VLOOKUP(C4106,[1]!Location_Data[#Data],2,0)</f>
        <v>Temecula</v>
      </c>
      <c r="N4106" t="str">
        <f>VLOOKUP(D4106,[1]!Salespeople_Data[#Data],2,0)</f>
        <v>Jeremy Mendoza</v>
      </c>
      <c r="O4106" t="str">
        <f>VLOOKUP(E4106,[1]!Customer_Data[#Data],2,0)</f>
        <v>Jason Diaz</v>
      </c>
      <c r="P4106" s="15">
        <f t="shared" si="384"/>
        <v>3</v>
      </c>
      <c r="Q4106">
        <f t="shared" si="385"/>
        <v>9</v>
      </c>
      <c r="R4106">
        <f t="shared" si="386"/>
        <v>2020</v>
      </c>
    </row>
    <row r="4107" spans="1:18" x14ac:dyDescent="0.25">
      <c r="A4107" s="4" t="s">
        <v>5125</v>
      </c>
      <c r="B4107" s="4" t="s">
        <v>403</v>
      </c>
      <c r="C4107" s="4" t="s">
        <v>66</v>
      </c>
      <c r="D4107" s="4" t="s">
        <v>165</v>
      </c>
      <c r="E4107" s="4" t="s">
        <v>806</v>
      </c>
      <c r="F4107" s="5">
        <v>44100</v>
      </c>
      <c r="G4107" s="4">
        <v>3</v>
      </c>
      <c r="H4107" s="11">
        <f>VLOOKUP(B4107,[1]!Product_Data[#Data],4,0)</f>
        <v>392</v>
      </c>
      <c r="I4107" s="11">
        <f>VLOOKUP(B4107,[1]!Product_Data[#Data],3,0)</f>
        <v>255</v>
      </c>
      <c r="J4107" s="11">
        <f t="shared" si="387"/>
        <v>765</v>
      </c>
      <c r="K4107" s="11">
        <f t="shared" si="388"/>
        <v>1176</v>
      </c>
      <c r="L4107" s="11">
        <f t="shared" si="389"/>
        <v>411</v>
      </c>
      <c r="M4107" t="str">
        <f>VLOOKUP(C4107,[1]!Location_Data[#Data],2,0)</f>
        <v>Ontario</v>
      </c>
      <c r="N4107" t="str">
        <f>VLOOKUP(D4107,[1]!Salespeople_Data[#Data],2,0)</f>
        <v>Joe Sims</v>
      </c>
      <c r="O4107" t="str">
        <f>VLOOKUP(E4107,[1]!Customer_Data[#Data],2,0)</f>
        <v>Michael Thomas</v>
      </c>
      <c r="P4107" s="15">
        <f t="shared" si="384"/>
        <v>7</v>
      </c>
      <c r="Q4107">
        <f t="shared" si="385"/>
        <v>9</v>
      </c>
      <c r="R4107">
        <f t="shared" si="386"/>
        <v>2020</v>
      </c>
    </row>
    <row r="4108" spans="1:18" x14ac:dyDescent="0.25">
      <c r="A4108" s="2" t="s">
        <v>5126</v>
      </c>
      <c r="B4108" s="2" t="s">
        <v>626</v>
      </c>
      <c r="C4108" s="2" t="s">
        <v>246</v>
      </c>
      <c r="D4108" s="2" t="s">
        <v>141</v>
      </c>
      <c r="E4108" s="2" t="s">
        <v>2182</v>
      </c>
      <c r="F4108" s="3">
        <v>44090</v>
      </c>
      <c r="G4108" s="2">
        <v>2</v>
      </c>
      <c r="H4108" s="11">
        <f>VLOOKUP(B4108,[1]!Product_Data[#Data],4,0)</f>
        <v>584</v>
      </c>
      <c r="I4108" s="11">
        <f>VLOOKUP(B4108,[1]!Product_Data[#Data],3,0)</f>
        <v>420</v>
      </c>
      <c r="J4108" s="11">
        <f t="shared" si="387"/>
        <v>840</v>
      </c>
      <c r="K4108" s="11">
        <f t="shared" si="388"/>
        <v>1168</v>
      </c>
      <c r="L4108" s="11">
        <f t="shared" si="389"/>
        <v>328</v>
      </c>
      <c r="M4108" t="str">
        <f>VLOOKUP(C4108,[1]!Location_Data[#Data],2,0)</f>
        <v>San Francisco</v>
      </c>
      <c r="N4108" t="str">
        <f>VLOOKUP(D4108,[1]!Salespeople_Data[#Data],2,0)</f>
        <v>Arthur Mccoy</v>
      </c>
      <c r="O4108" t="str">
        <f>VLOOKUP(E4108,[1]!Customer_Data[#Data],2,0)</f>
        <v>Jeremy Vasquez</v>
      </c>
      <c r="P4108" s="15">
        <f t="shared" si="384"/>
        <v>4</v>
      </c>
      <c r="Q4108">
        <f t="shared" si="385"/>
        <v>9</v>
      </c>
      <c r="R4108">
        <f t="shared" si="386"/>
        <v>2020</v>
      </c>
    </row>
    <row r="4109" spans="1:18" x14ac:dyDescent="0.25">
      <c r="A4109" s="4" t="s">
        <v>5127</v>
      </c>
      <c r="B4109" s="4" t="s">
        <v>238</v>
      </c>
      <c r="C4109" s="4" t="s">
        <v>380</v>
      </c>
      <c r="D4109" s="4" t="s">
        <v>91</v>
      </c>
      <c r="E4109" s="4" t="s">
        <v>882</v>
      </c>
      <c r="F4109" s="5">
        <v>44082</v>
      </c>
      <c r="G4109" s="4">
        <v>2</v>
      </c>
      <c r="H4109" s="11">
        <f>VLOOKUP(B4109,[1]!Product_Data[#Data],4,0)</f>
        <v>871</v>
      </c>
      <c r="I4109" s="11">
        <f>VLOOKUP(B4109,[1]!Product_Data[#Data],3,0)</f>
        <v>540</v>
      </c>
      <c r="J4109" s="11">
        <f t="shared" si="387"/>
        <v>1080</v>
      </c>
      <c r="K4109" s="11">
        <f t="shared" si="388"/>
        <v>1742</v>
      </c>
      <c r="L4109" s="11">
        <f t="shared" si="389"/>
        <v>662</v>
      </c>
      <c r="M4109" t="str">
        <f>VLOOKUP(C4109,[1]!Location_Data[#Data],2,0)</f>
        <v>Los Angeles</v>
      </c>
      <c r="N4109" t="str">
        <f>VLOOKUP(D4109,[1]!Salespeople_Data[#Data],2,0)</f>
        <v>Howard Gardner</v>
      </c>
      <c r="O4109" t="str">
        <f>VLOOKUP(E4109,[1]!Customer_Data[#Data],2,0)</f>
        <v>Jonathan Hawkins</v>
      </c>
      <c r="P4109" s="15">
        <f t="shared" si="384"/>
        <v>3</v>
      </c>
      <c r="Q4109">
        <f t="shared" si="385"/>
        <v>9</v>
      </c>
      <c r="R4109">
        <f t="shared" si="386"/>
        <v>2020</v>
      </c>
    </row>
    <row r="4110" spans="1:18" x14ac:dyDescent="0.25">
      <c r="A4110" s="2" t="s">
        <v>5128</v>
      </c>
      <c r="B4110" s="2" t="s">
        <v>200</v>
      </c>
      <c r="C4110" s="2" t="s">
        <v>268</v>
      </c>
      <c r="D4110" s="2" t="s">
        <v>264</v>
      </c>
      <c r="E4110" s="2" t="s">
        <v>133</v>
      </c>
      <c r="F4110" s="3">
        <v>43941</v>
      </c>
      <c r="G4110" s="2">
        <v>2</v>
      </c>
      <c r="H4110" s="11">
        <f>VLOOKUP(B4110,[1]!Product_Data[#Data],4,0)</f>
        <v>315</v>
      </c>
      <c r="I4110" s="11">
        <f>VLOOKUP(B4110,[1]!Product_Data[#Data],3,0)</f>
        <v>208</v>
      </c>
      <c r="J4110" s="11">
        <f t="shared" si="387"/>
        <v>416</v>
      </c>
      <c r="K4110" s="11">
        <f t="shared" si="388"/>
        <v>630</v>
      </c>
      <c r="L4110" s="11">
        <f t="shared" si="389"/>
        <v>214</v>
      </c>
      <c r="M4110" t="str">
        <f>VLOOKUP(C4110,[1]!Location_Data[#Data],2,0)</f>
        <v>Murrieta</v>
      </c>
      <c r="N4110" t="str">
        <f>VLOOKUP(D4110,[1]!Salespeople_Data[#Data],2,0)</f>
        <v>Ernest Wheeler</v>
      </c>
      <c r="O4110" t="str">
        <f>VLOOKUP(E4110,[1]!Customer_Data[#Data],2,0)</f>
        <v>Scott Rice</v>
      </c>
      <c r="P4110" s="15">
        <f t="shared" si="384"/>
        <v>2</v>
      </c>
      <c r="Q4110">
        <f t="shared" si="385"/>
        <v>4</v>
      </c>
      <c r="R4110">
        <f t="shared" si="386"/>
        <v>2020</v>
      </c>
    </row>
    <row r="4111" spans="1:18" x14ac:dyDescent="0.25">
      <c r="A4111" s="4" t="s">
        <v>5129</v>
      </c>
      <c r="B4111" s="4" t="s">
        <v>177</v>
      </c>
      <c r="C4111" s="4" t="s">
        <v>39</v>
      </c>
      <c r="D4111" s="4" t="s">
        <v>106</v>
      </c>
      <c r="E4111" s="4" t="s">
        <v>520</v>
      </c>
      <c r="F4111" s="5">
        <v>44166</v>
      </c>
      <c r="G4111" s="4">
        <v>3</v>
      </c>
      <c r="H4111" s="11">
        <f>VLOOKUP(B4111,[1]!Product_Data[#Data],4,0)</f>
        <v>2497</v>
      </c>
      <c r="I4111" s="11">
        <f>VLOOKUP(B4111,[1]!Product_Data[#Data],3,0)</f>
        <v>1473</v>
      </c>
      <c r="J4111" s="11">
        <f t="shared" si="387"/>
        <v>4419</v>
      </c>
      <c r="K4111" s="11">
        <f t="shared" si="388"/>
        <v>7491</v>
      </c>
      <c r="L4111" s="11">
        <f t="shared" si="389"/>
        <v>3072</v>
      </c>
      <c r="M4111" t="str">
        <f>VLOOKUP(C4111,[1]!Location_Data[#Data],2,0)</f>
        <v>Oceanside</v>
      </c>
      <c r="N4111" t="str">
        <f>VLOOKUP(D4111,[1]!Salespeople_Data[#Data],2,0)</f>
        <v>Patrick Ruiz</v>
      </c>
      <c r="O4111" t="str">
        <f>VLOOKUP(E4111,[1]!Customer_Data[#Data],2,0)</f>
        <v>Roy West</v>
      </c>
      <c r="P4111" s="15">
        <f t="shared" si="384"/>
        <v>3</v>
      </c>
      <c r="Q4111">
        <f t="shared" si="385"/>
        <v>12</v>
      </c>
      <c r="R4111">
        <f t="shared" si="386"/>
        <v>2020</v>
      </c>
    </row>
    <row r="4112" spans="1:18" x14ac:dyDescent="0.25">
      <c r="A4112" s="2" t="s">
        <v>5130</v>
      </c>
      <c r="B4112" s="2" t="s">
        <v>367</v>
      </c>
      <c r="C4112" s="2" t="s">
        <v>242</v>
      </c>
      <c r="D4112" s="2" t="s">
        <v>20</v>
      </c>
      <c r="E4112" s="2" t="s">
        <v>1579</v>
      </c>
      <c r="F4112" s="3">
        <v>44192</v>
      </c>
      <c r="G4112" s="2">
        <v>2</v>
      </c>
      <c r="H4112" s="11">
        <f>VLOOKUP(B4112,[1]!Product_Data[#Data],4,0)</f>
        <v>530</v>
      </c>
      <c r="I4112" s="11">
        <f>VLOOKUP(B4112,[1]!Product_Data[#Data],3,0)</f>
        <v>424</v>
      </c>
      <c r="J4112" s="11">
        <f t="shared" si="387"/>
        <v>848</v>
      </c>
      <c r="K4112" s="11">
        <f t="shared" si="388"/>
        <v>1060</v>
      </c>
      <c r="L4112" s="11">
        <f t="shared" si="389"/>
        <v>212</v>
      </c>
      <c r="M4112" t="str">
        <f>VLOOKUP(C4112,[1]!Location_Data[#Data],2,0)</f>
        <v>Downey</v>
      </c>
      <c r="N4112" t="str">
        <f>VLOOKUP(D4112,[1]!Salespeople_Data[#Data],2,0)</f>
        <v>Joshua Cook</v>
      </c>
      <c r="O4112" t="str">
        <f>VLOOKUP(E4112,[1]!Customer_Data[#Data],2,0)</f>
        <v>Charles Montgomery</v>
      </c>
      <c r="P4112" s="15">
        <f t="shared" si="384"/>
        <v>1</v>
      </c>
      <c r="Q4112">
        <f t="shared" si="385"/>
        <v>12</v>
      </c>
      <c r="R4112">
        <f t="shared" si="386"/>
        <v>2020</v>
      </c>
    </row>
    <row r="4113" spans="1:18" x14ac:dyDescent="0.25">
      <c r="A4113" s="4" t="s">
        <v>5131</v>
      </c>
      <c r="B4113" s="4" t="s">
        <v>144</v>
      </c>
      <c r="C4113" s="4" t="s">
        <v>530</v>
      </c>
      <c r="D4113" s="4" t="s">
        <v>413</v>
      </c>
      <c r="E4113" s="4" t="s">
        <v>281</v>
      </c>
      <c r="F4113" s="5">
        <v>44127</v>
      </c>
      <c r="G4113" s="4">
        <v>1</v>
      </c>
      <c r="H4113" s="11">
        <f>VLOOKUP(B4113,[1]!Product_Data[#Data],4,0)</f>
        <v>2410</v>
      </c>
      <c r="I4113" s="11">
        <f>VLOOKUP(B4113,[1]!Product_Data[#Data],3,0)</f>
        <v>1518</v>
      </c>
      <c r="J4113" s="11">
        <f t="shared" si="387"/>
        <v>1518</v>
      </c>
      <c r="K4113" s="11">
        <f t="shared" si="388"/>
        <v>2410</v>
      </c>
      <c r="L4113" s="11">
        <f t="shared" si="389"/>
        <v>892</v>
      </c>
      <c r="M4113" t="str">
        <f>VLOOKUP(C4113,[1]!Location_Data[#Data],2,0)</f>
        <v>San Buenaventura (Ventura)</v>
      </c>
      <c r="N4113" t="str">
        <f>VLOOKUP(D4113,[1]!Salespeople_Data[#Data],2,0)</f>
        <v>Kenneth Bradley</v>
      </c>
      <c r="O4113" t="str">
        <f>VLOOKUP(E4113,[1]!Customer_Data[#Data],2,0)</f>
        <v>Joshua Hunt</v>
      </c>
      <c r="P4113" s="15">
        <f t="shared" si="384"/>
        <v>6</v>
      </c>
      <c r="Q4113">
        <f t="shared" si="385"/>
        <v>10</v>
      </c>
      <c r="R4113">
        <f t="shared" si="386"/>
        <v>2020</v>
      </c>
    </row>
    <row r="4114" spans="1:18" x14ac:dyDescent="0.25">
      <c r="A4114" s="2" t="s">
        <v>5132</v>
      </c>
      <c r="B4114" s="2" t="s">
        <v>139</v>
      </c>
      <c r="C4114" s="2" t="s">
        <v>469</v>
      </c>
      <c r="D4114" s="2" t="s">
        <v>250</v>
      </c>
      <c r="E4114" s="2" t="s">
        <v>2003</v>
      </c>
      <c r="F4114" s="3">
        <v>43831</v>
      </c>
      <c r="G4114" s="2">
        <v>2</v>
      </c>
      <c r="H4114" s="11">
        <f>VLOOKUP(B4114,[1]!Product_Data[#Data],4,0)</f>
        <v>817</v>
      </c>
      <c r="I4114" s="11">
        <f>VLOOKUP(B4114,[1]!Product_Data[#Data],3,0)</f>
        <v>409</v>
      </c>
      <c r="J4114" s="11">
        <f t="shared" si="387"/>
        <v>818</v>
      </c>
      <c r="K4114" s="11">
        <f t="shared" si="388"/>
        <v>1634</v>
      </c>
      <c r="L4114" s="11">
        <f t="shared" si="389"/>
        <v>816</v>
      </c>
      <c r="M4114" t="str">
        <f>VLOOKUP(C4114,[1]!Location_Data[#Data],2,0)</f>
        <v>Escondido</v>
      </c>
      <c r="N4114" t="str">
        <f>VLOOKUP(D4114,[1]!Salespeople_Data[#Data],2,0)</f>
        <v>Martin Carr</v>
      </c>
      <c r="O4114" t="str">
        <f>VLOOKUP(E4114,[1]!Customer_Data[#Data],2,0)</f>
        <v>Phillip Coleman</v>
      </c>
      <c r="P4114" s="15">
        <f t="shared" si="384"/>
        <v>4</v>
      </c>
      <c r="Q4114">
        <f t="shared" si="385"/>
        <v>1</v>
      </c>
      <c r="R4114">
        <f t="shared" si="386"/>
        <v>2020</v>
      </c>
    </row>
    <row r="4115" spans="1:18" x14ac:dyDescent="0.25">
      <c r="A4115" s="4" t="s">
        <v>5133</v>
      </c>
      <c r="B4115" s="4" t="s">
        <v>560</v>
      </c>
      <c r="C4115" s="4" t="s">
        <v>458</v>
      </c>
      <c r="D4115" s="4" t="s">
        <v>269</v>
      </c>
      <c r="E4115" s="4" t="s">
        <v>1247</v>
      </c>
      <c r="F4115" s="5">
        <v>44168</v>
      </c>
      <c r="G4115" s="4">
        <v>1</v>
      </c>
      <c r="H4115" s="11">
        <f>VLOOKUP(B4115,[1]!Product_Data[#Data],4,0)</f>
        <v>1809</v>
      </c>
      <c r="I4115" s="11">
        <f>VLOOKUP(B4115,[1]!Product_Data[#Data],3,0)</f>
        <v>1067</v>
      </c>
      <c r="J4115" s="11">
        <f t="shared" si="387"/>
        <v>1067</v>
      </c>
      <c r="K4115" s="11">
        <f t="shared" si="388"/>
        <v>1809</v>
      </c>
      <c r="L4115" s="11">
        <f t="shared" si="389"/>
        <v>742</v>
      </c>
      <c r="M4115" t="str">
        <f>VLOOKUP(C4115,[1]!Location_Data[#Data],2,0)</f>
        <v>Fontana</v>
      </c>
      <c r="N4115" t="str">
        <f>VLOOKUP(D4115,[1]!Salespeople_Data[#Data],2,0)</f>
        <v>Kevin Butler</v>
      </c>
      <c r="O4115" t="str">
        <f>VLOOKUP(E4115,[1]!Customer_Data[#Data],2,0)</f>
        <v>Louis Perry</v>
      </c>
      <c r="P4115" s="15">
        <f t="shared" si="384"/>
        <v>5</v>
      </c>
      <c r="Q4115">
        <f t="shared" si="385"/>
        <v>12</v>
      </c>
      <c r="R4115">
        <f t="shared" si="386"/>
        <v>2020</v>
      </c>
    </row>
    <row r="4116" spans="1:18" x14ac:dyDescent="0.25">
      <c r="A4116" s="2" t="s">
        <v>5134</v>
      </c>
      <c r="B4116" s="2" t="s">
        <v>408</v>
      </c>
      <c r="C4116" s="2" t="s">
        <v>57</v>
      </c>
      <c r="D4116" s="2" t="s">
        <v>170</v>
      </c>
      <c r="E4116" s="2" t="s">
        <v>1150</v>
      </c>
      <c r="F4116" s="3">
        <v>44037</v>
      </c>
      <c r="G4116" s="2">
        <v>3</v>
      </c>
      <c r="H4116" s="11">
        <f>VLOOKUP(B4116,[1]!Product_Data[#Data],4,0)</f>
        <v>1405</v>
      </c>
      <c r="I4116" s="11">
        <f>VLOOKUP(B4116,[1]!Product_Data[#Data],3,0)</f>
        <v>1054</v>
      </c>
      <c r="J4116" s="11">
        <f t="shared" si="387"/>
        <v>3162</v>
      </c>
      <c r="K4116" s="11">
        <f t="shared" si="388"/>
        <v>4215</v>
      </c>
      <c r="L4116" s="11">
        <f t="shared" si="389"/>
        <v>1053</v>
      </c>
      <c r="M4116" t="str">
        <f>VLOOKUP(C4116,[1]!Location_Data[#Data],2,0)</f>
        <v>Thousand Oaks</v>
      </c>
      <c r="N4116" t="str">
        <f>VLOOKUP(D4116,[1]!Salespeople_Data[#Data],2,0)</f>
        <v>Sean Miller</v>
      </c>
      <c r="O4116" t="str">
        <f>VLOOKUP(E4116,[1]!Customer_Data[#Data],2,0)</f>
        <v>Peter Gilbert</v>
      </c>
      <c r="P4116" s="15">
        <f t="shared" si="384"/>
        <v>7</v>
      </c>
      <c r="Q4116">
        <f t="shared" si="385"/>
        <v>7</v>
      </c>
      <c r="R4116">
        <f t="shared" si="386"/>
        <v>2020</v>
      </c>
    </row>
    <row r="4117" spans="1:18" x14ac:dyDescent="0.25">
      <c r="A4117" s="4" t="s">
        <v>5135</v>
      </c>
      <c r="B4117" s="4" t="s">
        <v>155</v>
      </c>
      <c r="C4117" s="4" t="s">
        <v>268</v>
      </c>
      <c r="D4117" s="4" t="s">
        <v>308</v>
      </c>
      <c r="E4117" s="4" t="s">
        <v>871</v>
      </c>
      <c r="F4117" s="5">
        <v>44039</v>
      </c>
      <c r="G4117" s="4">
        <v>2</v>
      </c>
      <c r="H4117" s="11">
        <f>VLOOKUP(B4117,[1]!Product_Data[#Data],4,0)</f>
        <v>1353</v>
      </c>
      <c r="I4117" s="11">
        <f>VLOOKUP(B4117,[1]!Product_Data[#Data],3,0)</f>
        <v>947</v>
      </c>
      <c r="J4117" s="11">
        <f t="shared" si="387"/>
        <v>1894</v>
      </c>
      <c r="K4117" s="11">
        <f t="shared" si="388"/>
        <v>2706</v>
      </c>
      <c r="L4117" s="11">
        <f t="shared" si="389"/>
        <v>812</v>
      </c>
      <c r="M4117" t="str">
        <f>VLOOKUP(C4117,[1]!Location_Data[#Data],2,0)</f>
        <v>Murrieta</v>
      </c>
      <c r="N4117" t="str">
        <f>VLOOKUP(D4117,[1]!Salespeople_Data[#Data],2,0)</f>
        <v>Fred Robertson</v>
      </c>
      <c r="O4117" t="str">
        <f>VLOOKUP(E4117,[1]!Customer_Data[#Data],2,0)</f>
        <v>Dennis Ruiz</v>
      </c>
      <c r="P4117" s="15">
        <f t="shared" si="384"/>
        <v>2</v>
      </c>
      <c r="Q4117">
        <f t="shared" si="385"/>
        <v>7</v>
      </c>
      <c r="R4117">
        <f t="shared" si="386"/>
        <v>2020</v>
      </c>
    </row>
    <row r="4118" spans="1:18" x14ac:dyDescent="0.25">
      <c r="A4118" s="2" t="s">
        <v>5136</v>
      </c>
      <c r="B4118" s="2" t="s">
        <v>330</v>
      </c>
      <c r="C4118" s="2" t="s">
        <v>469</v>
      </c>
      <c r="D4118" s="2" t="s">
        <v>75</v>
      </c>
      <c r="E4118" s="2" t="s">
        <v>2766</v>
      </c>
      <c r="F4118" s="3">
        <v>44151</v>
      </c>
      <c r="G4118" s="2">
        <v>2</v>
      </c>
      <c r="H4118" s="11">
        <f>VLOOKUP(B4118,[1]!Product_Data[#Data],4,0)</f>
        <v>1635</v>
      </c>
      <c r="I4118" s="11">
        <f>VLOOKUP(B4118,[1]!Product_Data[#Data],3,0)</f>
        <v>1046</v>
      </c>
      <c r="J4118" s="11">
        <f t="shared" si="387"/>
        <v>2092</v>
      </c>
      <c r="K4118" s="11">
        <f t="shared" si="388"/>
        <v>3270</v>
      </c>
      <c r="L4118" s="11">
        <f t="shared" si="389"/>
        <v>1178</v>
      </c>
      <c r="M4118" t="str">
        <f>VLOOKUP(C4118,[1]!Location_Data[#Data],2,0)</f>
        <v>Escondido</v>
      </c>
      <c r="N4118" t="str">
        <f>VLOOKUP(D4118,[1]!Salespeople_Data[#Data],2,0)</f>
        <v>Roger Robertson</v>
      </c>
      <c r="O4118" t="str">
        <f>VLOOKUP(E4118,[1]!Customer_Data[#Data],2,0)</f>
        <v>Nicholas Morrison</v>
      </c>
      <c r="P4118" s="15">
        <f t="shared" si="384"/>
        <v>2</v>
      </c>
      <c r="Q4118">
        <f t="shared" si="385"/>
        <v>11</v>
      </c>
      <c r="R4118">
        <f t="shared" si="386"/>
        <v>2020</v>
      </c>
    </row>
    <row r="4119" spans="1:18" x14ac:dyDescent="0.25">
      <c r="A4119" s="4" t="s">
        <v>5137</v>
      </c>
      <c r="B4119" s="4" t="s">
        <v>666</v>
      </c>
      <c r="C4119" s="4" t="s">
        <v>34</v>
      </c>
      <c r="D4119" s="4" t="s">
        <v>216</v>
      </c>
      <c r="E4119" s="4" t="s">
        <v>2154</v>
      </c>
      <c r="F4119" s="5">
        <v>44069</v>
      </c>
      <c r="G4119" s="4">
        <v>1</v>
      </c>
      <c r="H4119" s="11">
        <f>VLOOKUP(B4119,[1]!Product_Data[#Data],4,0)</f>
        <v>2241</v>
      </c>
      <c r="I4119" s="11">
        <f>VLOOKUP(B4119,[1]!Product_Data[#Data],3,0)</f>
        <v>1367</v>
      </c>
      <c r="J4119" s="11">
        <f t="shared" si="387"/>
        <v>1367</v>
      </c>
      <c r="K4119" s="11">
        <f t="shared" si="388"/>
        <v>2241</v>
      </c>
      <c r="L4119" s="11">
        <f t="shared" si="389"/>
        <v>874</v>
      </c>
      <c r="M4119" t="str">
        <f>VLOOKUP(C4119,[1]!Location_Data[#Data],2,0)</f>
        <v>Inglewood</v>
      </c>
      <c r="N4119" t="str">
        <f>VLOOKUP(D4119,[1]!Salespeople_Data[#Data],2,0)</f>
        <v>Ernest Wagner</v>
      </c>
      <c r="O4119" t="str">
        <f>VLOOKUP(E4119,[1]!Customer_Data[#Data],2,0)</f>
        <v>Adam Mccoy</v>
      </c>
      <c r="P4119" s="15">
        <f t="shared" si="384"/>
        <v>4</v>
      </c>
      <c r="Q4119">
        <f t="shared" si="385"/>
        <v>8</v>
      </c>
      <c r="R4119">
        <f t="shared" si="386"/>
        <v>2020</v>
      </c>
    </row>
    <row r="4120" spans="1:18" x14ac:dyDescent="0.25">
      <c r="A4120" s="2" t="s">
        <v>5138</v>
      </c>
      <c r="B4120" s="2" t="s">
        <v>125</v>
      </c>
      <c r="C4120" s="2" t="s">
        <v>469</v>
      </c>
      <c r="D4120" s="2" t="s">
        <v>126</v>
      </c>
      <c r="E4120" s="2" t="s">
        <v>1383</v>
      </c>
      <c r="F4120" s="3">
        <v>44033</v>
      </c>
      <c r="G4120" s="2">
        <v>4</v>
      </c>
      <c r="H4120" s="11">
        <f>VLOOKUP(B4120,[1]!Product_Data[#Data],4,0)</f>
        <v>1826</v>
      </c>
      <c r="I4120" s="11">
        <f>VLOOKUP(B4120,[1]!Product_Data[#Data],3,0)</f>
        <v>1443</v>
      </c>
      <c r="J4120" s="11">
        <f t="shared" si="387"/>
        <v>5772</v>
      </c>
      <c r="K4120" s="11">
        <f t="shared" si="388"/>
        <v>7304</v>
      </c>
      <c r="L4120" s="11">
        <f t="shared" si="389"/>
        <v>1532</v>
      </c>
      <c r="M4120" t="str">
        <f>VLOOKUP(C4120,[1]!Location_Data[#Data],2,0)</f>
        <v>Escondido</v>
      </c>
      <c r="N4120" t="str">
        <f>VLOOKUP(D4120,[1]!Salespeople_Data[#Data],2,0)</f>
        <v>Larry Castillo</v>
      </c>
      <c r="O4120" t="str">
        <f>VLOOKUP(E4120,[1]!Customer_Data[#Data],2,0)</f>
        <v>Bobby Coleman</v>
      </c>
      <c r="P4120" s="15">
        <f t="shared" si="384"/>
        <v>3</v>
      </c>
      <c r="Q4120">
        <f t="shared" si="385"/>
        <v>7</v>
      </c>
      <c r="R4120">
        <f t="shared" si="386"/>
        <v>2020</v>
      </c>
    </row>
    <row r="4121" spans="1:18" x14ac:dyDescent="0.25">
      <c r="A4121" s="4" t="s">
        <v>5139</v>
      </c>
      <c r="B4121" s="4" t="s">
        <v>311</v>
      </c>
      <c r="C4121" s="4" t="s">
        <v>57</v>
      </c>
      <c r="D4121" s="4" t="s">
        <v>191</v>
      </c>
      <c r="E4121" s="4" t="s">
        <v>1311</v>
      </c>
      <c r="F4121" s="5">
        <v>44021</v>
      </c>
      <c r="G4121" s="4">
        <v>1</v>
      </c>
      <c r="H4121" s="11">
        <f>VLOOKUP(B4121,[1]!Product_Data[#Data],4,0)</f>
        <v>1743</v>
      </c>
      <c r="I4121" s="11">
        <f>VLOOKUP(B4121,[1]!Product_Data[#Data],3,0)</f>
        <v>872</v>
      </c>
      <c r="J4121" s="11">
        <f t="shared" si="387"/>
        <v>872</v>
      </c>
      <c r="K4121" s="11">
        <f t="shared" si="388"/>
        <v>1743</v>
      </c>
      <c r="L4121" s="11">
        <f t="shared" si="389"/>
        <v>871</v>
      </c>
      <c r="M4121" t="str">
        <f>VLOOKUP(C4121,[1]!Location_Data[#Data],2,0)</f>
        <v>Thousand Oaks</v>
      </c>
      <c r="N4121" t="str">
        <f>VLOOKUP(D4121,[1]!Salespeople_Data[#Data],2,0)</f>
        <v>Robert Reed</v>
      </c>
      <c r="O4121" t="str">
        <f>VLOOKUP(E4121,[1]!Customer_Data[#Data],2,0)</f>
        <v>Alan Scott</v>
      </c>
      <c r="P4121" s="15">
        <f t="shared" si="384"/>
        <v>5</v>
      </c>
      <c r="Q4121">
        <f t="shared" si="385"/>
        <v>7</v>
      </c>
      <c r="R4121">
        <f t="shared" si="386"/>
        <v>2020</v>
      </c>
    </row>
    <row r="4122" spans="1:18" x14ac:dyDescent="0.25">
      <c r="A4122" s="2" t="s">
        <v>5140</v>
      </c>
      <c r="B4122" s="2" t="s">
        <v>858</v>
      </c>
      <c r="C4122" s="2" t="s">
        <v>19</v>
      </c>
      <c r="D4122" s="2" t="s">
        <v>35</v>
      </c>
      <c r="E4122" s="2" t="s">
        <v>2078</v>
      </c>
      <c r="F4122" s="3">
        <v>44038</v>
      </c>
      <c r="G4122" s="2">
        <v>3</v>
      </c>
      <c r="H4122" s="11">
        <f>VLOOKUP(B4122,[1]!Product_Data[#Data],4,0)</f>
        <v>2294</v>
      </c>
      <c r="I4122" s="11">
        <f>VLOOKUP(B4122,[1]!Product_Data[#Data],3,0)</f>
        <v>1399</v>
      </c>
      <c r="J4122" s="11">
        <f t="shared" si="387"/>
        <v>4197</v>
      </c>
      <c r="K4122" s="11">
        <f t="shared" si="388"/>
        <v>6882</v>
      </c>
      <c r="L4122" s="11">
        <f t="shared" si="389"/>
        <v>2685</v>
      </c>
      <c r="M4122" t="str">
        <f>VLOOKUP(C4122,[1]!Location_Data[#Data],2,0)</f>
        <v>Berkeley</v>
      </c>
      <c r="N4122" t="str">
        <f>VLOOKUP(D4122,[1]!Salespeople_Data[#Data],2,0)</f>
        <v>Charles Harper</v>
      </c>
      <c r="O4122" t="str">
        <f>VLOOKUP(E4122,[1]!Customer_Data[#Data],2,0)</f>
        <v>Kevin Webb</v>
      </c>
      <c r="P4122" s="15">
        <f t="shared" si="384"/>
        <v>1</v>
      </c>
      <c r="Q4122">
        <f t="shared" si="385"/>
        <v>7</v>
      </c>
      <c r="R4122">
        <f t="shared" si="386"/>
        <v>2020</v>
      </c>
    </row>
    <row r="4123" spans="1:18" x14ac:dyDescent="0.25">
      <c r="A4123" s="4" t="s">
        <v>5141</v>
      </c>
      <c r="B4123" s="4" t="s">
        <v>177</v>
      </c>
      <c r="C4123" s="4" t="s">
        <v>79</v>
      </c>
      <c r="D4123" s="4" t="s">
        <v>116</v>
      </c>
      <c r="E4123" s="4" t="s">
        <v>701</v>
      </c>
      <c r="F4123" s="5">
        <v>43935</v>
      </c>
      <c r="G4123" s="4">
        <v>4</v>
      </c>
      <c r="H4123" s="11">
        <f>VLOOKUP(B4123,[1]!Product_Data[#Data],4,0)</f>
        <v>2497</v>
      </c>
      <c r="I4123" s="11">
        <f>VLOOKUP(B4123,[1]!Product_Data[#Data],3,0)</f>
        <v>1473</v>
      </c>
      <c r="J4123" s="11">
        <f t="shared" si="387"/>
        <v>5892</v>
      </c>
      <c r="K4123" s="11">
        <f t="shared" si="388"/>
        <v>9988</v>
      </c>
      <c r="L4123" s="11">
        <f t="shared" si="389"/>
        <v>4096</v>
      </c>
      <c r="M4123" t="str">
        <f>VLOOKUP(C4123,[1]!Location_Data[#Data],2,0)</f>
        <v>Palmdale</v>
      </c>
      <c r="N4123" t="str">
        <f>VLOOKUP(D4123,[1]!Salespeople_Data[#Data],2,0)</f>
        <v>Roger Ramos</v>
      </c>
      <c r="O4123" t="str">
        <f>VLOOKUP(E4123,[1]!Customer_Data[#Data],2,0)</f>
        <v>Martin Berry</v>
      </c>
      <c r="P4123" s="15">
        <f t="shared" si="384"/>
        <v>3</v>
      </c>
      <c r="Q4123">
        <f t="shared" si="385"/>
        <v>4</v>
      </c>
      <c r="R4123">
        <f t="shared" si="386"/>
        <v>2020</v>
      </c>
    </row>
    <row r="4124" spans="1:18" x14ac:dyDescent="0.25">
      <c r="A4124" s="2" t="s">
        <v>5142</v>
      </c>
      <c r="B4124" s="2" t="s">
        <v>194</v>
      </c>
      <c r="C4124" s="2" t="s">
        <v>174</v>
      </c>
      <c r="D4124" s="2" t="s">
        <v>15</v>
      </c>
      <c r="E4124" s="2" t="s">
        <v>1224</v>
      </c>
      <c r="F4124" s="3">
        <v>43951</v>
      </c>
      <c r="G4124" s="2">
        <v>3</v>
      </c>
      <c r="H4124" s="11">
        <f>VLOOKUP(B4124,[1]!Product_Data[#Data],4,0)</f>
        <v>1278</v>
      </c>
      <c r="I4124" s="11">
        <f>VLOOKUP(B4124,[1]!Product_Data[#Data],3,0)</f>
        <v>665</v>
      </c>
      <c r="J4124" s="11">
        <f t="shared" si="387"/>
        <v>1995</v>
      </c>
      <c r="K4124" s="11">
        <f t="shared" si="388"/>
        <v>3834</v>
      </c>
      <c r="L4124" s="11">
        <f t="shared" si="389"/>
        <v>1839</v>
      </c>
      <c r="M4124" t="str">
        <f>VLOOKUP(C4124,[1]!Location_Data[#Data],2,0)</f>
        <v>Norwalk</v>
      </c>
      <c r="N4124" t="str">
        <f>VLOOKUP(D4124,[1]!Salespeople_Data[#Data],2,0)</f>
        <v>Ryan Butler</v>
      </c>
      <c r="O4124" t="str">
        <f>VLOOKUP(E4124,[1]!Customer_Data[#Data],2,0)</f>
        <v>Steven Mccoy</v>
      </c>
      <c r="P4124" s="15">
        <f t="shared" si="384"/>
        <v>5</v>
      </c>
      <c r="Q4124">
        <f t="shared" si="385"/>
        <v>4</v>
      </c>
      <c r="R4124">
        <f t="shared" si="386"/>
        <v>2020</v>
      </c>
    </row>
    <row r="4125" spans="1:18" x14ac:dyDescent="0.25">
      <c r="A4125" s="4" t="s">
        <v>5143</v>
      </c>
      <c r="B4125" s="4" t="s">
        <v>104</v>
      </c>
      <c r="C4125" s="4" t="s">
        <v>105</v>
      </c>
      <c r="D4125" s="4" t="s">
        <v>111</v>
      </c>
      <c r="E4125" s="4" t="s">
        <v>2422</v>
      </c>
      <c r="F4125" s="5">
        <v>44100</v>
      </c>
      <c r="G4125" s="4">
        <v>1</v>
      </c>
      <c r="H4125" s="11">
        <f>VLOOKUP(B4125,[1]!Product_Data[#Data],4,0)</f>
        <v>1671</v>
      </c>
      <c r="I4125" s="11">
        <f>VLOOKUP(B4125,[1]!Product_Data[#Data],3,0)</f>
        <v>1220</v>
      </c>
      <c r="J4125" s="11">
        <f t="shared" si="387"/>
        <v>1220</v>
      </c>
      <c r="K4125" s="11">
        <f t="shared" si="388"/>
        <v>1671</v>
      </c>
      <c r="L4125" s="11">
        <f t="shared" si="389"/>
        <v>451</v>
      </c>
      <c r="M4125" t="str">
        <f>VLOOKUP(C4125,[1]!Location_Data[#Data],2,0)</f>
        <v>Daly City</v>
      </c>
      <c r="N4125" t="str">
        <f>VLOOKUP(D4125,[1]!Salespeople_Data[#Data],2,0)</f>
        <v>Ryan Welch</v>
      </c>
      <c r="O4125" t="str">
        <f>VLOOKUP(E4125,[1]!Customer_Data[#Data],2,0)</f>
        <v>John Hunt</v>
      </c>
      <c r="P4125" s="15">
        <f t="shared" si="384"/>
        <v>7</v>
      </c>
      <c r="Q4125">
        <f t="shared" si="385"/>
        <v>9</v>
      </c>
      <c r="R4125">
        <f t="shared" si="386"/>
        <v>2020</v>
      </c>
    </row>
    <row r="4126" spans="1:18" x14ac:dyDescent="0.25">
      <c r="A4126" s="2" t="s">
        <v>5144</v>
      </c>
      <c r="B4126" s="2" t="s">
        <v>114</v>
      </c>
      <c r="C4126" s="2" t="s">
        <v>156</v>
      </c>
      <c r="D4126" s="2" t="s">
        <v>87</v>
      </c>
      <c r="E4126" s="2" t="s">
        <v>2191</v>
      </c>
      <c r="F4126" s="3">
        <v>43836</v>
      </c>
      <c r="G4126" s="2">
        <v>2</v>
      </c>
      <c r="H4126" s="11">
        <f>VLOOKUP(B4126,[1]!Product_Data[#Data],4,0)</f>
        <v>545</v>
      </c>
      <c r="I4126" s="11">
        <f>VLOOKUP(B4126,[1]!Product_Data[#Data],3,0)</f>
        <v>425</v>
      </c>
      <c r="J4126" s="11">
        <f t="shared" si="387"/>
        <v>850</v>
      </c>
      <c r="K4126" s="11">
        <f t="shared" si="388"/>
        <v>1090</v>
      </c>
      <c r="L4126" s="11">
        <f t="shared" si="389"/>
        <v>240</v>
      </c>
      <c r="M4126" t="str">
        <f>VLOOKUP(C4126,[1]!Location_Data[#Data],2,0)</f>
        <v>Sacramento</v>
      </c>
      <c r="N4126" t="str">
        <f>VLOOKUP(D4126,[1]!Salespeople_Data[#Data],2,0)</f>
        <v>Martin Perry</v>
      </c>
      <c r="O4126" t="str">
        <f>VLOOKUP(E4126,[1]!Customer_Data[#Data],2,0)</f>
        <v>Victor Gray</v>
      </c>
      <c r="P4126" s="15">
        <f t="shared" si="384"/>
        <v>2</v>
      </c>
      <c r="Q4126">
        <f t="shared" si="385"/>
        <v>1</v>
      </c>
      <c r="R4126">
        <f t="shared" si="386"/>
        <v>2020</v>
      </c>
    </row>
    <row r="4127" spans="1:18" x14ac:dyDescent="0.25">
      <c r="A4127" s="4" t="s">
        <v>5145</v>
      </c>
      <c r="B4127" s="4" t="s">
        <v>267</v>
      </c>
      <c r="C4127" s="4" t="s">
        <v>253</v>
      </c>
      <c r="D4127" s="4" t="s">
        <v>159</v>
      </c>
      <c r="E4127" s="4" t="s">
        <v>910</v>
      </c>
      <c r="F4127" s="5">
        <v>44025</v>
      </c>
      <c r="G4127" s="4">
        <v>1</v>
      </c>
      <c r="H4127" s="11">
        <f>VLOOKUP(B4127,[1]!Product_Data[#Data],4,0)</f>
        <v>400</v>
      </c>
      <c r="I4127" s="11">
        <f>VLOOKUP(B4127,[1]!Product_Data[#Data],3,0)</f>
        <v>208</v>
      </c>
      <c r="J4127" s="11">
        <f t="shared" si="387"/>
        <v>208</v>
      </c>
      <c r="K4127" s="11">
        <f t="shared" si="388"/>
        <v>400</v>
      </c>
      <c r="L4127" s="11">
        <f t="shared" si="389"/>
        <v>192</v>
      </c>
      <c r="M4127" t="str">
        <f>VLOOKUP(C4127,[1]!Location_Data[#Data],2,0)</f>
        <v>Bakersfield</v>
      </c>
      <c r="N4127" t="str">
        <f>VLOOKUP(D4127,[1]!Salespeople_Data[#Data],2,0)</f>
        <v>Bobby Russell</v>
      </c>
      <c r="O4127" t="str">
        <f>VLOOKUP(E4127,[1]!Customer_Data[#Data],2,0)</f>
        <v>Ralph Willis</v>
      </c>
      <c r="P4127" s="15">
        <f t="shared" si="384"/>
        <v>2</v>
      </c>
      <c r="Q4127">
        <f t="shared" si="385"/>
        <v>7</v>
      </c>
      <c r="R4127">
        <f t="shared" si="386"/>
        <v>2020</v>
      </c>
    </row>
    <row r="4128" spans="1:18" x14ac:dyDescent="0.25">
      <c r="A4128" s="2" t="s">
        <v>5146</v>
      </c>
      <c r="B4128" s="2" t="s">
        <v>560</v>
      </c>
      <c r="C4128" s="2" t="s">
        <v>145</v>
      </c>
      <c r="D4128" s="2" t="s">
        <v>225</v>
      </c>
      <c r="E4128" s="2" t="s">
        <v>448</v>
      </c>
      <c r="F4128" s="3">
        <v>43942</v>
      </c>
      <c r="G4128" s="2">
        <v>4</v>
      </c>
      <c r="H4128" s="11">
        <f>VLOOKUP(B4128,[1]!Product_Data[#Data],4,0)</f>
        <v>1809</v>
      </c>
      <c r="I4128" s="11">
        <f>VLOOKUP(B4128,[1]!Product_Data[#Data],3,0)</f>
        <v>1067</v>
      </c>
      <c r="J4128" s="11">
        <f t="shared" si="387"/>
        <v>4268</v>
      </c>
      <c r="K4128" s="11">
        <f t="shared" si="388"/>
        <v>7236</v>
      </c>
      <c r="L4128" s="11">
        <f t="shared" si="389"/>
        <v>2968</v>
      </c>
      <c r="M4128" t="str">
        <f>VLOOKUP(C4128,[1]!Location_Data[#Data],2,0)</f>
        <v>Santa Maria</v>
      </c>
      <c r="N4128" t="str">
        <f>VLOOKUP(D4128,[1]!Salespeople_Data[#Data],2,0)</f>
        <v>Andrew Bowman</v>
      </c>
      <c r="O4128" t="str">
        <f>VLOOKUP(E4128,[1]!Customer_Data[#Data],2,0)</f>
        <v>Juan Ramirez</v>
      </c>
      <c r="P4128" s="15">
        <f t="shared" si="384"/>
        <v>3</v>
      </c>
      <c r="Q4128">
        <f t="shared" si="385"/>
        <v>4</v>
      </c>
      <c r="R4128">
        <f t="shared" si="386"/>
        <v>2020</v>
      </c>
    </row>
    <row r="4129" spans="1:18" x14ac:dyDescent="0.25">
      <c r="A4129" s="4" t="s">
        <v>5147</v>
      </c>
      <c r="B4129" s="4" t="s">
        <v>114</v>
      </c>
      <c r="C4129" s="4" t="s">
        <v>380</v>
      </c>
      <c r="D4129" s="4" t="s">
        <v>250</v>
      </c>
      <c r="E4129" s="4" t="s">
        <v>1030</v>
      </c>
      <c r="F4129" s="5">
        <v>44167</v>
      </c>
      <c r="G4129" s="4">
        <v>4</v>
      </c>
      <c r="H4129" s="11">
        <f>VLOOKUP(B4129,[1]!Product_Data[#Data],4,0)</f>
        <v>545</v>
      </c>
      <c r="I4129" s="11">
        <f>VLOOKUP(B4129,[1]!Product_Data[#Data],3,0)</f>
        <v>425</v>
      </c>
      <c r="J4129" s="11">
        <f t="shared" si="387"/>
        <v>1700</v>
      </c>
      <c r="K4129" s="11">
        <f t="shared" si="388"/>
        <v>2180</v>
      </c>
      <c r="L4129" s="11">
        <f t="shared" si="389"/>
        <v>480</v>
      </c>
      <c r="M4129" t="str">
        <f>VLOOKUP(C4129,[1]!Location_Data[#Data],2,0)</f>
        <v>Los Angeles</v>
      </c>
      <c r="N4129" t="str">
        <f>VLOOKUP(D4129,[1]!Salespeople_Data[#Data],2,0)</f>
        <v>Martin Carr</v>
      </c>
      <c r="O4129" t="str">
        <f>VLOOKUP(E4129,[1]!Customer_Data[#Data],2,0)</f>
        <v>Brandon Diaz</v>
      </c>
      <c r="P4129" s="15">
        <f t="shared" si="384"/>
        <v>4</v>
      </c>
      <c r="Q4129">
        <f t="shared" si="385"/>
        <v>12</v>
      </c>
      <c r="R4129">
        <f t="shared" si="386"/>
        <v>2020</v>
      </c>
    </row>
    <row r="4130" spans="1:18" x14ac:dyDescent="0.25">
      <c r="A4130" s="2" t="s">
        <v>5148</v>
      </c>
      <c r="B4130" s="2" t="s">
        <v>408</v>
      </c>
      <c r="C4130" s="2" t="s">
        <v>66</v>
      </c>
      <c r="D4130" s="2" t="s">
        <v>191</v>
      </c>
      <c r="E4130" s="2" t="s">
        <v>882</v>
      </c>
      <c r="F4130" s="3">
        <v>44135</v>
      </c>
      <c r="G4130" s="2">
        <v>1</v>
      </c>
      <c r="H4130" s="11">
        <f>VLOOKUP(B4130,[1]!Product_Data[#Data],4,0)</f>
        <v>1405</v>
      </c>
      <c r="I4130" s="11">
        <f>VLOOKUP(B4130,[1]!Product_Data[#Data],3,0)</f>
        <v>1054</v>
      </c>
      <c r="J4130" s="11">
        <f t="shared" si="387"/>
        <v>1054</v>
      </c>
      <c r="K4130" s="11">
        <f t="shared" si="388"/>
        <v>1405</v>
      </c>
      <c r="L4130" s="11">
        <f t="shared" si="389"/>
        <v>351</v>
      </c>
      <c r="M4130" t="str">
        <f>VLOOKUP(C4130,[1]!Location_Data[#Data],2,0)</f>
        <v>Ontario</v>
      </c>
      <c r="N4130" t="str">
        <f>VLOOKUP(D4130,[1]!Salespeople_Data[#Data],2,0)</f>
        <v>Robert Reed</v>
      </c>
      <c r="O4130" t="str">
        <f>VLOOKUP(E4130,[1]!Customer_Data[#Data],2,0)</f>
        <v>Jonathan Hawkins</v>
      </c>
      <c r="P4130" s="15">
        <f t="shared" si="384"/>
        <v>7</v>
      </c>
      <c r="Q4130">
        <f t="shared" si="385"/>
        <v>10</v>
      </c>
      <c r="R4130">
        <f t="shared" si="386"/>
        <v>2020</v>
      </c>
    </row>
    <row r="4131" spans="1:18" x14ac:dyDescent="0.25">
      <c r="A4131" s="4" t="s">
        <v>5149</v>
      </c>
      <c r="B4131" s="4" t="s">
        <v>94</v>
      </c>
      <c r="C4131" s="4" t="s">
        <v>145</v>
      </c>
      <c r="D4131" s="4" t="s">
        <v>264</v>
      </c>
      <c r="E4131" s="4" t="s">
        <v>3740</v>
      </c>
      <c r="F4131" s="5">
        <v>44012</v>
      </c>
      <c r="G4131" s="4">
        <v>2</v>
      </c>
      <c r="H4131" s="11">
        <f>VLOOKUP(B4131,[1]!Product_Data[#Data],4,0)</f>
        <v>1639</v>
      </c>
      <c r="I4131" s="11">
        <f>VLOOKUP(B4131,[1]!Product_Data[#Data],3,0)</f>
        <v>1295</v>
      </c>
      <c r="J4131" s="11">
        <f t="shared" si="387"/>
        <v>2590</v>
      </c>
      <c r="K4131" s="11">
        <f t="shared" si="388"/>
        <v>3278</v>
      </c>
      <c r="L4131" s="11">
        <f t="shared" si="389"/>
        <v>688</v>
      </c>
      <c r="M4131" t="str">
        <f>VLOOKUP(C4131,[1]!Location_Data[#Data],2,0)</f>
        <v>Santa Maria</v>
      </c>
      <c r="N4131" t="str">
        <f>VLOOKUP(D4131,[1]!Salespeople_Data[#Data],2,0)</f>
        <v>Ernest Wheeler</v>
      </c>
      <c r="O4131" t="str">
        <f>VLOOKUP(E4131,[1]!Customer_Data[#Data],2,0)</f>
        <v>Donald Carroll</v>
      </c>
      <c r="P4131" s="15">
        <f t="shared" si="384"/>
        <v>3</v>
      </c>
      <c r="Q4131">
        <f t="shared" si="385"/>
        <v>6</v>
      </c>
      <c r="R4131">
        <f t="shared" si="386"/>
        <v>2020</v>
      </c>
    </row>
    <row r="4132" spans="1:18" x14ac:dyDescent="0.25">
      <c r="A4132" s="2" t="s">
        <v>5150</v>
      </c>
      <c r="B4132" s="2" t="s">
        <v>560</v>
      </c>
      <c r="C4132" s="2" t="s">
        <v>362</v>
      </c>
      <c r="D4132" s="2" t="s">
        <v>111</v>
      </c>
      <c r="E4132" s="2" t="s">
        <v>1503</v>
      </c>
      <c r="F4132" s="3">
        <v>43967</v>
      </c>
      <c r="G4132" s="2">
        <v>3</v>
      </c>
      <c r="H4132" s="11">
        <f>VLOOKUP(B4132,[1]!Product_Data[#Data],4,0)</f>
        <v>1809</v>
      </c>
      <c r="I4132" s="11">
        <f>VLOOKUP(B4132,[1]!Product_Data[#Data],3,0)</f>
        <v>1067</v>
      </c>
      <c r="J4132" s="11">
        <f t="shared" si="387"/>
        <v>3201</v>
      </c>
      <c r="K4132" s="11">
        <f t="shared" si="388"/>
        <v>5427</v>
      </c>
      <c r="L4132" s="11">
        <f t="shared" si="389"/>
        <v>2226</v>
      </c>
      <c r="M4132" t="str">
        <f>VLOOKUP(C4132,[1]!Location_Data[#Data],2,0)</f>
        <v>San Bernardino</v>
      </c>
      <c r="N4132" t="str">
        <f>VLOOKUP(D4132,[1]!Salespeople_Data[#Data],2,0)</f>
        <v>Ryan Welch</v>
      </c>
      <c r="O4132" t="str">
        <f>VLOOKUP(E4132,[1]!Customer_Data[#Data],2,0)</f>
        <v>Ralph Wood</v>
      </c>
      <c r="P4132" s="15">
        <f t="shared" si="384"/>
        <v>7</v>
      </c>
      <c r="Q4132">
        <f t="shared" si="385"/>
        <v>5</v>
      </c>
      <c r="R4132">
        <f t="shared" si="386"/>
        <v>2020</v>
      </c>
    </row>
    <row r="4133" spans="1:18" x14ac:dyDescent="0.25">
      <c r="A4133" s="4" t="s">
        <v>5151</v>
      </c>
      <c r="B4133" s="4" t="s">
        <v>129</v>
      </c>
      <c r="C4133" s="4" t="s">
        <v>100</v>
      </c>
      <c r="D4133" s="4" t="s">
        <v>159</v>
      </c>
      <c r="E4133" s="4" t="s">
        <v>918</v>
      </c>
      <c r="F4133" s="5">
        <v>44108</v>
      </c>
      <c r="G4133" s="4">
        <v>1</v>
      </c>
      <c r="H4133" s="11">
        <f>VLOOKUP(B4133,[1]!Product_Data[#Data],4,0)</f>
        <v>127</v>
      </c>
      <c r="I4133" s="11">
        <f>VLOOKUP(B4133,[1]!Product_Data[#Data],3,0)</f>
        <v>79</v>
      </c>
      <c r="J4133" s="11">
        <f t="shared" si="387"/>
        <v>79</v>
      </c>
      <c r="K4133" s="11">
        <f t="shared" si="388"/>
        <v>127</v>
      </c>
      <c r="L4133" s="11">
        <f t="shared" si="389"/>
        <v>48</v>
      </c>
      <c r="M4133" t="str">
        <f>VLOOKUP(C4133,[1]!Location_Data[#Data],2,0)</f>
        <v>Victorville</v>
      </c>
      <c r="N4133" t="str">
        <f>VLOOKUP(D4133,[1]!Salespeople_Data[#Data],2,0)</f>
        <v>Bobby Russell</v>
      </c>
      <c r="O4133" t="str">
        <f>VLOOKUP(E4133,[1]!Customer_Data[#Data],2,0)</f>
        <v>Keith Wheeler</v>
      </c>
      <c r="P4133" s="15">
        <f t="shared" si="384"/>
        <v>1</v>
      </c>
      <c r="Q4133">
        <f t="shared" si="385"/>
        <v>10</v>
      </c>
      <c r="R4133">
        <f t="shared" si="386"/>
        <v>2020</v>
      </c>
    </row>
    <row r="4134" spans="1:18" x14ac:dyDescent="0.25">
      <c r="A4134" s="2" t="s">
        <v>5152</v>
      </c>
      <c r="B4134" s="2" t="s">
        <v>219</v>
      </c>
      <c r="C4134" s="2" t="s">
        <v>530</v>
      </c>
      <c r="D4134" s="2" t="s">
        <v>298</v>
      </c>
      <c r="E4134" s="2" t="s">
        <v>2891</v>
      </c>
      <c r="F4134" s="3">
        <v>44047</v>
      </c>
      <c r="G4134" s="2">
        <v>2</v>
      </c>
      <c r="H4134" s="11">
        <f>VLOOKUP(B4134,[1]!Product_Data[#Data],4,0)</f>
        <v>561</v>
      </c>
      <c r="I4134" s="11">
        <f>VLOOKUP(B4134,[1]!Product_Data[#Data],3,0)</f>
        <v>421</v>
      </c>
      <c r="J4134" s="11">
        <f t="shared" si="387"/>
        <v>842</v>
      </c>
      <c r="K4134" s="11">
        <f t="shared" si="388"/>
        <v>1122</v>
      </c>
      <c r="L4134" s="11">
        <f t="shared" si="389"/>
        <v>280</v>
      </c>
      <c r="M4134" t="str">
        <f>VLOOKUP(C4134,[1]!Location_Data[#Data],2,0)</f>
        <v>San Buenaventura (Ventura)</v>
      </c>
      <c r="N4134" t="str">
        <f>VLOOKUP(D4134,[1]!Salespeople_Data[#Data],2,0)</f>
        <v>Kenneth Fields</v>
      </c>
      <c r="O4134" t="str">
        <f>VLOOKUP(E4134,[1]!Customer_Data[#Data],2,0)</f>
        <v>Gregory Simmons</v>
      </c>
      <c r="P4134" s="15">
        <f t="shared" si="384"/>
        <v>3</v>
      </c>
      <c r="Q4134">
        <f t="shared" si="385"/>
        <v>8</v>
      </c>
      <c r="R4134">
        <f t="shared" si="386"/>
        <v>2020</v>
      </c>
    </row>
    <row r="4135" spans="1:18" x14ac:dyDescent="0.25">
      <c r="A4135" s="4" t="s">
        <v>5153</v>
      </c>
      <c r="B4135" s="4" t="s">
        <v>256</v>
      </c>
      <c r="C4135" s="4" t="s">
        <v>643</v>
      </c>
      <c r="D4135" s="4" t="s">
        <v>35</v>
      </c>
      <c r="E4135" s="4" t="s">
        <v>157</v>
      </c>
      <c r="F4135" s="5">
        <v>43843</v>
      </c>
      <c r="G4135" s="4">
        <v>2</v>
      </c>
      <c r="H4135" s="11">
        <f>VLOOKUP(B4135,[1]!Product_Data[#Data],4,0)</f>
        <v>596</v>
      </c>
      <c r="I4135" s="11">
        <f>VLOOKUP(B4135,[1]!Product_Data[#Data],3,0)</f>
        <v>358</v>
      </c>
      <c r="J4135" s="11">
        <f t="shared" si="387"/>
        <v>716</v>
      </c>
      <c r="K4135" s="11">
        <f t="shared" si="388"/>
        <v>1192</v>
      </c>
      <c r="L4135" s="11">
        <f t="shared" si="389"/>
        <v>476</v>
      </c>
      <c r="M4135" t="str">
        <f>VLOOKUP(C4135,[1]!Location_Data[#Data],2,0)</f>
        <v>Hayward</v>
      </c>
      <c r="N4135" t="str">
        <f>VLOOKUP(D4135,[1]!Salespeople_Data[#Data],2,0)</f>
        <v>Charles Harper</v>
      </c>
      <c r="O4135" t="str">
        <f>VLOOKUP(E4135,[1]!Customer_Data[#Data],2,0)</f>
        <v>Eugene Castillo</v>
      </c>
      <c r="P4135" s="15">
        <f t="shared" si="384"/>
        <v>2</v>
      </c>
      <c r="Q4135">
        <f t="shared" si="385"/>
        <v>1</v>
      </c>
      <c r="R4135">
        <f t="shared" si="386"/>
        <v>2020</v>
      </c>
    </row>
    <row r="4136" spans="1:18" x14ac:dyDescent="0.25">
      <c r="A4136" s="2" t="s">
        <v>5154</v>
      </c>
      <c r="B4136" s="2" t="s">
        <v>69</v>
      </c>
      <c r="C4136" s="2" t="s">
        <v>34</v>
      </c>
      <c r="D4136" s="2" t="s">
        <v>53</v>
      </c>
      <c r="E4136" s="2" t="s">
        <v>772</v>
      </c>
      <c r="F4136" s="3">
        <v>43970</v>
      </c>
      <c r="G4136" s="2">
        <v>1</v>
      </c>
      <c r="H4136" s="11">
        <f>VLOOKUP(B4136,[1]!Product_Data[#Data],4,0)</f>
        <v>1351</v>
      </c>
      <c r="I4136" s="11">
        <f>VLOOKUP(B4136,[1]!Product_Data[#Data],3,0)</f>
        <v>1108</v>
      </c>
      <c r="J4136" s="11">
        <f t="shared" si="387"/>
        <v>1108</v>
      </c>
      <c r="K4136" s="11">
        <f t="shared" si="388"/>
        <v>1351</v>
      </c>
      <c r="L4136" s="11">
        <f t="shared" si="389"/>
        <v>243</v>
      </c>
      <c r="M4136" t="str">
        <f>VLOOKUP(C4136,[1]!Location_Data[#Data],2,0)</f>
        <v>Inglewood</v>
      </c>
      <c r="N4136" t="str">
        <f>VLOOKUP(D4136,[1]!Salespeople_Data[#Data],2,0)</f>
        <v>Scott Mason</v>
      </c>
      <c r="O4136" t="str">
        <f>VLOOKUP(E4136,[1]!Customer_Data[#Data],2,0)</f>
        <v>Antonio Green</v>
      </c>
      <c r="P4136" s="15">
        <f t="shared" si="384"/>
        <v>3</v>
      </c>
      <c r="Q4136">
        <f t="shared" si="385"/>
        <v>5</v>
      </c>
      <c r="R4136">
        <f t="shared" si="386"/>
        <v>2020</v>
      </c>
    </row>
    <row r="4137" spans="1:18" x14ac:dyDescent="0.25">
      <c r="A4137" s="4" t="s">
        <v>5155</v>
      </c>
      <c r="B4137" s="4" t="s">
        <v>348</v>
      </c>
      <c r="C4137" s="4" t="s">
        <v>39</v>
      </c>
      <c r="D4137" s="4" t="s">
        <v>239</v>
      </c>
      <c r="E4137" s="4" t="s">
        <v>1035</v>
      </c>
      <c r="F4137" s="5">
        <v>44082</v>
      </c>
      <c r="G4137" s="4">
        <v>3</v>
      </c>
      <c r="H4137" s="11">
        <f>VLOOKUP(B4137,[1]!Product_Data[#Data],4,0)</f>
        <v>603</v>
      </c>
      <c r="I4137" s="11">
        <f>VLOOKUP(B4137,[1]!Product_Data[#Data],3,0)</f>
        <v>416</v>
      </c>
      <c r="J4137" s="11">
        <f t="shared" si="387"/>
        <v>1248</v>
      </c>
      <c r="K4137" s="11">
        <f t="shared" si="388"/>
        <v>1809</v>
      </c>
      <c r="L4137" s="11">
        <f t="shared" si="389"/>
        <v>561</v>
      </c>
      <c r="M4137" t="str">
        <f>VLOOKUP(C4137,[1]!Location_Data[#Data],2,0)</f>
        <v>Oceanside</v>
      </c>
      <c r="N4137" t="str">
        <f>VLOOKUP(D4137,[1]!Salespeople_Data[#Data],2,0)</f>
        <v>John Reyes</v>
      </c>
      <c r="O4137" t="str">
        <f>VLOOKUP(E4137,[1]!Customer_Data[#Data],2,0)</f>
        <v>Sean Kelly</v>
      </c>
      <c r="P4137" s="15">
        <f t="shared" si="384"/>
        <v>3</v>
      </c>
      <c r="Q4137">
        <f t="shared" si="385"/>
        <v>9</v>
      </c>
      <c r="R4137">
        <f t="shared" si="386"/>
        <v>2020</v>
      </c>
    </row>
    <row r="4138" spans="1:18" x14ac:dyDescent="0.25">
      <c r="A4138" s="2" t="s">
        <v>5156</v>
      </c>
      <c r="B4138" s="2" t="s">
        <v>177</v>
      </c>
      <c r="C4138" s="2" t="s">
        <v>322</v>
      </c>
      <c r="D4138" s="2" t="s">
        <v>96</v>
      </c>
      <c r="E4138" s="2" t="s">
        <v>3024</v>
      </c>
      <c r="F4138" s="3">
        <v>44043</v>
      </c>
      <c r="G4138" s="2">
        <v>1</v>
      </c>
      <c r="H4138" s="11">
        <f>VLOOKUP(B4138,[1]!Product_Data[#Data],4,0)</f>
        <v>2497</v>
      </c>
      <c r="I4138" s="11">
        <f>VLOOKUP(B4138,[1]!Product_Data[#Data],3,0)</f>
        <v>1473</v>
      </c>
      <c r="J4138" s="11">
        <f t="shared" si="387"/>
        <v>1473</v>
      </c>
      <c r="K4138" s="11">
        <f t="shared" si="388"/>
        <v>2497</v>
      </c>
      <c r="L4138" s="11">
        <f t="shared" si="389"/>
        <v>1024</v>
      </c>
      <c r="M4138" t="str">
        <f>VLOOKUP(C4138,[1]!Location_Data[#Data],2,0)</f>
        <v>Rancho Cucamonga</v>
      </c>
      <c r="N4138" t="str">
        <f>VLOOKUP(D4138,[1]!Salespeople_Data[#Data],2,0)</f>
        <v>Brian Thomas</v>
      </c>
      <c r="O4138" t="str">
        <f>VLOOKUP(E4138,[1]!Customer_Data[#Data],2,0)</f>
        <v>Richard Jordan</v>
      </c>
      <c r="P4138" s="15">
        <f t="shared" si="384"/>
        <v>6</v>
      </c>
      <c r="Q4138">
        <f t="shared" si="385"/>
        <v>7</v>
      </c>
      <c r="R4138">
        <f t="shared" si="386"/>
        <v>2020</v>
      </c>
    </row>
    <row r="4139" spans="1:18" x14ac:dyDescent="0.25">
      <c r="A4139" s="4" t="s">
        <v>5157</v>
      </c>
      <c r="B4139" s="4" t="s">
        <v>435</v>
      </c>
      <c r="C4139" s="4" t="s">
        <v>450</v>
      </c>
      <c r="D4139" s="4" t="s">
        <v>53</v>
      </c>
      <c r="E4139" s="4" t="s">
        <v>1920</v>
      </c>
      <c r="F4139" s="5">
        <v>43990</v>
      </c>
      <c r="G4139" s="4">
        <v>4</v>
      </c>
      <c r="H4139" s="11">
        <f>VLOOKUP(B4139,[1]!Product_Data[#Data],4,0)</f>
        <v>2141</v>
      </c>
      <c r="I4139" s="11">
        <f>VLOOKUP(B4139,[1]!Product_Data[#Data],3,0)</f>
        <v>1777</v>
      </c>
      <c r="J4139" s="11">
        <f t="shared" si="387"/>
        <v>7108</v>
      </c>
      <c r="K4139" s="11">
        <f t="shared" si="388"/>
        <v>8564</v>
      </c>
      <c r="L4139" s="11">
        <f t="shared" si="389"/>
        <v>1456</v>
      </c>
      <c r="M4139" t="str">
        <f>VLOOKUP(C4139,[1]!Location_Data[#Data],2,0)</f>
        <v>Simi Valley</v>
      </c>
      <c r="N4139" t="str">
        <f>VLOOKUP(D4139,[1]!Salespeople_Data[#Data],2,0)</f>
        <v>Scott Mason</v>
      </c>
      <c r="O4139" t="str">
        <f>VLOOKUP(E4139,[1]!Customer_Data[#Data],2,0)</f>
        <v>Gerald Porter</v>
      </c>
      <c r="P4139" s="15">
        <f t="shared" si="384"/>
        <v>2</v>
      </c>
      <c r="Q4139">
        <f t="shared" si="385"/>
        <v>6</v>
      </c>
      <c r="R4139">
        <f t="shared" si="386"/>
        <v>2020</v>
      </c>
    </row>
    <row r="4140" spans="1:18" x14ac:dyDescent="0.25">
      <c r="A4140" s="2" t="s">
        <v>5158</v>
      </c>
      <c r="B4140" s="2" t="s">
        <v>177</v>
      </c>
      <c r="C4140" s="2" t="s">
        <v>249</v>
      </c>
      <c r="D4140" s="2" t="s">
        <v>257</v>
      </c>
      <c r="E4140" s="2" t="s">
        <v>1048</v>
      </c>
      <c r="F4140" s="3">
        <v>44030</v>
      </c>
      <c r="G4140" s="2">
        <v>1</v>
      </c>
      <c r="H4140" s="11">
        <f>VLOOKUP(B4140,[1]!Product_Data[#Data],4,0)</f>
        <v>2497</v>
      </c>
      <c r="I4140" s="11">
        <f>VLOOKUP(B4140,[1]!Product_Data[#Data],3,0)</f>
        <v>1473</v>
      </c>
      <c r="J4140" s="11">
        <f t="shared" si="387"/>
        <v>1473</v>
      </c>
      <c r="K4140" s="11">
        <f t="shared" si="388"/>
        <v>2497</v>
      </c>
      <c r="L4140" s="11">
        <f t="shared" si="389"/>
        <v>1024</v>
      </c>
      <c r="M4140" t="str">
        <f>VLOOKUP(C4140,[1]!Location_Data[#Data],2,0)</f>
        <v>Roseville</v>
      </c>
      <c r="N4140" t="str">
        <f>VLOOKUP(D4140,[1]!Salespeople_Data[#Data],2,0)</f>
        <v>Jerry Perry</v>
      </c>
      <c r="O4140" t="str">
        <f>VLOOKUP(E4140,[1]!Customer_Data[#Data],2,0)</f>
        <v>George Nichols</v>
      </c>
      <c r="P4140" s="15">
        <f t="shared" si="384"/>
        <v>7</v>
      </c>
      <c r="Q4140">
        <f t="shared" si="385"/>
        <v>7</v>
      </c>
      <c r="R4140">
        <f t="shared" si="386"/>
        <v>2020</v>
      </c>
    </row>
    <row r="4141" spans="1:18" x14ac:dyDescent="0.25">
      <c r="A4141" s="4" t="s">
        <v>5159</v>
      </c>
      <c r="B4141" s="4" t="s">
        <v>232</v>
      </c>
      <c r="C4141" s="4" t="s">
        <v>174</v>
      </c>
      <c r="D4141" s="4" t="s">
        <v>87</v>
      </c>
      <c r="E4141" s="4" t="s">
        <v>1414</v>
      </c>
      <c r="F4141" s="5">
        <v>44052</v>
      </c>
      <c r="G4141" s="4">
        <v>1</v>
      </c>
      <c r="H4141" s="11">
        <f>VLOOKUP(B4141,[1]!Product_Data[#Data],4,0)</f>
        <v>1119</v>
      </c>
      <c r="I4141" s="11">
        <f>VLOOKUP(B4141,[1]!Product_Data[#Data],3,0)</f>
        <v>683</v>
      </c>
      <c r="J4141" s="11">
        <f t="shared" si="387"/>
        <v>683</v>
      </c>
      <c r="K4141" s="11">
        <f t="shared" si="388"/>
        <v>1119</v>
      </c>
      <c r="L4141" s="11">
        <f t="shared" si="389"/>
        <v>436</v>
      </c>
      <c r="M4141" t="str">
        <f>VLOOKUP(C4141,[1]!Location_Data[#Data],2,0)</f>
        <v>Norwalk</v>
      </c>
      <c r="N4141" t="str">
        <f>VLOOKUP(D4141,[1]!Salespeople_Data[#Data],2,0)</f>
        <v>Martin Perry</v>
      </c>
      <c r="O4141" t="str">
        <f>VLOOKUP(E4141,[1]!Customer_Data[#Data],2,0)</f>
        <v>Scott Allen</v>
      </c>
      <c r="P4141" s="15">
        <f t="shared" si="384"/>
        <v>1</v>
      </c>
      <c r="Q4141">
        <f t="shared" si="385"/>
        <v>8</v>
      </c>
      <c r="R4141">
        <f t="shared" si="386"/>
        <v>2020</v>
      </c>
    </row>
    <row r="4142" spans="1:18" x14ac:dyDescent="0.25">
      <c r="A4142" s="2" t="s">
        <v>5160</v>
      </c>
      <c r="B4142" s="2" t="s">
        <v>267</v>
      </c>
      <c r="C4142" s="2" t="s">
        <v>527</v>
      </c>
      <c r="D4142" s="2" t="s">
        <v>53</v>
      </c>
      <c r="E4142" s="2" t="s">
        <v>387</v>
      </c>
      <c r="F4142" s="3">
        <v>44157</v>
      </c>
      <c r="G4142" s="2">
        <v>1</v>
      </c>
      <c r="H4142" s="11">
        <f>VLOOKUP(B4142,[1]!Product_Data[#Data],4,0)</f>
        <v>400</v>
      </c>
      <c r="I4142" s="11">
        <f>VLOOKUP(B4142,[1]!Product_Data[#Data],3,0)</f>
        <v>208</v>
      </c>
      <c r="J4142" s="11">
        <f t="shared" si="387"/>
        <v>208</v>
      </c>
      <c r="K4142" s="11">
        <f t="shared" si="388"/>
        <v>400</v>
      </c>
      <c r="L4142" s="11">
        <f t="shared" si="389"/>
        <v>192</v>
      </c>
      <c r="M4142" t="str">
        <f>VLOOKUP(C4142,[1]!Location_Data[#Data],2,0)</f>
        <v>Stockton</v>
      </c>
      <c r="N4142" t="str">
        <f>VLOOKUP(D4142,[1]!Salespeople_Data[#Data],2,0)</f>
        <v>Scott Mason</v>
      </c>
      <c r="O4142" t="str">
        <f>VLOOKUP(E4142,[1]!Customer_Data[#Data],2,0)</f>
        <v>Ralph Jacobs</v>
      </c>
      <c r="P4142" s="15">
        <f t="shared" si="384"/>
        <v>1</v>
      </c>
      <c r="Q4142">
        <f t="shared" si="385"/>
        <v>11</v>
      </c>
      <c r="R4142">
        <f t="shared" si="386"/>
        <v>2020</v>
      </c>
    </row>
    <row r="4143" spans="1:18" x14ac:dyDescent="0.25">
      <c r="A4143" s="4" t="s">
        <v>5161</v>
      </c>
      <c r="B4143" s="4" t="s">
        <v>457</v>
      </c>
      <c r="C4143" s="4" t="s">
        <v>286</v>
      </c>
      <c r="D4143" s="4" t="s">
        <v>178</v>
      </c>
      <c r="E4143" s="4" t="s">
        <v>2371</v>
      </c>
      <c r="F4143" s="5">
        <v>44062</v>
      </c>
      <c r="G4143" s="4">
        <v>2</v>
      </c>
      <c r="H4143" s="11">
        <f>VLOOKUP(B4143,[1]!Product_Data[#Data],4,0)</f>
        <v>947</v>
      </c>
      <c r="I4143" s="11">
        <f>VLOOKUP(B4143,[1]!Product_Data[#Data],3,0)</f>
        <v>786</v>
      </c>
      <c r="J4143" s="11">
        <f t="shared" si="387"/>
        <v>1572</v>
      </c>
      <c r="K4143" s="11">
        <f t="shared" si="388"/>
        <v>1894</v>
      </c>
      <c r="L4143" s="11">
        <f t="shared" si="389"/>
        <v>322</v>
      </c>
      <c r="M4143" t="str">
        <f>VLOOKUP(C4143,[1]!Location_Data[#Data],2,0)</f>
        <v>El Monte</v>
      </c>
      <c r="N4143" t="str">
        <f>VLOOKUP(D4143,[1]!Salespeople_Data[#Data],2,0)</f>
        <v>Joshua Taylor</v>
      </c>
      <c r="O4143" t="str">
        <f>VLOOKUP(E4143,[1]!Customer_Data[#Data],2,0)</f>
        <v>Todd Lynch</v>
      </c>
      <c r="P4143" s="15">
        <f t="shared" si="384"/>
        <v>4</v>
      </c>
      <c r="Q4143">
        <f t="shared" si="385"/>
        <v>8</v>
      </c>
      <c r="R4143">
        <f t="shared" si="386"/>
        <v>2020</v>
      </c>
    </row>
    <row r="4144" spans="1:18" x14ac:dyDescent="0.25">
      <c r="A4144" s="2" t="s">
        <v>5162</v>
      </c>
      <c r="B4144" s="2" t="s">
        <v>83</v>
      </c>
      <c r="C4144" s="2" t="s">
        <v>322</v>
      </c>
      <c r="D4144" s="2" t="s">
        <v>165</v>
      </c>
      <c r="E4144" s="2" t="s">
        <v>615</v>
      </c>
      <c r="F4144" s="3">
        <v>43913</v>
      </c>
      <c r="G4144" s="2">
        <v>4</v>
      </c>
      <c r="H4144" s="11">
        <f>VLOOKUP(B4144,[1]!Product_Data[#Data],4,0)</f>
        <v>1972</v>
      </c>
      <c r="I4144" s="11">
        <f>VLOOKUP(B4144,[1]!Product_Data[#Data],3,0)</f>
        <v>1321</v>
      </c>
      <c r="J4144" s="11">
        <f t="shared" si="387"/>
        <v>5284</v>
      </c>
      <c r="K4144" s="11">
        <f t="shared" si="388"/>
        <v>7888</v>
      </c>
      <c r="L4144" s="11">
        <f t="shared" si="389"/>
        <v>2604</v>
      </c>
      <c r="M4144" t="str">
        <f>VLOOKUP(C4144,[1]!Location_Data[#Data],2,0)</f>
        <v>Rancho Cucamonga</v>
      </c>
      <c r="N4144" t="str">
        <f>VLOOKUP(D4144,[1]!Salespeople_Data[#Data],2,0)</f>
        <v>Joe Sims</v>
      </c>
      <c r="O4144" t="str">
        <f>VLOOKUP(E4144,[1]!Customer_Data[#Data],2,0)</f>
        <v>Timothy Lawrence</v>
      </c>
      <c r="P4144" s="15">
        <f t="shared" si="384"/>
        <v>2</v>
      </c>
      <c r="Q4144">
        <f t="shared" si="385"/>
        <v>3</v>
      </c>
      <c r="R4144">
        <f t="shared" si="386"/>
        <v>2020</v>
      </c>
    </row>
    <row r="4145" spans="1:18" x14ac:dyDescent="0.25">
      <c r="A4145" s="4" t="s">
        <v>5163</v>
      </c>
      <c r="B4145" s="4" t="s">
        <v>603</v>
      </c>
      <c r="C4145" s="4" t="s">
        <v>145</v>
      </c>
      <c r="D4145" s="4" t="s">
        <v>25</v>
      </c>
      <c r="E4145" s="4" t="s">
        <v>448</v>
      </c>
      <c r="F4145" s="5">
        <v>44002</v>
      </c>
      <c r="G4145" s="4">
        <v>1</v>
      </c>
      <c r="H4145" s="11">
        <f>VLOOKUP(B4145,[1]!Product_Data[#Data],4,0)</f>
        <v>2495</v>
      </c>
      <c r="I4145" s="11">
        <f>VLOOKUP(B4145,[1]!Product_Data[#Data],3,0)</f>
        <v>1896</v>
      </c>
      <c r="J4145" s="11">
        <f t="shared" si="387"/>
        <v>1896</v>
      </c>
      <c r="K4145" s="11">
        <f t="shared" si="388"/>
        <v>2495</v>
      </c>
      <c r="L4145" s="11">
        <f t="shared" si="389"/>
        <v>599</v>
      </c>
      <c r="M4145" t="str">
        <f>VLOOKUP(C4145,[1]!Location_Data[#Data],2,0)</f>
        <v>Santa Maria</v>
      </c>
      <c r="N4145" t="str">
        <f>VLOOKUP(D4145,[1]!Salespeople_Data[#Data],2,0)</f>
        <v>Brian Davis</v>
      </c>
      <c r="O4145" t="str">
        <f>VLOOKUP(E4145,[1]!Customer_Data[#Data],2,0)</f>
        <v>Juan Ramirez</v>
      </c>
      <c r="P4145" s="15">
        <f t="shared" si="384"/>
        <v>7</v>
      </c>
      <c r="Q4145">
        <f t="shared" si="385"/>
        <v>6</v>
      </c>
      <c r="R4145">
        <f t="shared" si="386"/>
        <v>2020</v>
      </c>
    </row>
    <row r="4146" spans="1:18" x14ac:dyDescent="0.25">
      <c r="A4146" s="2" t="s">
        <v>5164</v>
      </c>
      <c r="B4146" s="2" t="s">
        <v>858</v>
      </c>
      <c r="C4146" s="2" t="s">
        <v>211</v>
      </c>
      <c r="D4146" s="2" t="s">
        <v>269</v>
      </c>
      <c r="E4146" s="2" t="s">
        <v>3882</v>
      </c>
      <c r="F4146" s="3">
        <v>44141</v>
      </c>
      <c r="G4146" s="2">
        <v>2</v>
      </c>
      <c r="H4146" s="11">
        <f>VLOOKUP(B4146,[1]!Product_Data[#Data],4,0)</f>
        <v>2294</v>
      </c>
      <c r="I4146" s="11">
        <f>VLOOKUP(B4146,[1]!Product_Data[#Data],3,0)</f>
        <v>1399</v>
      </c>
      <c r="J4146" s="11">
        <f t="shared" si="387"/>
        <v>2798</v>
      </c>
      <c r="K4146" s="11">
        <f t="shared" si="388"/>
        <v>4588</v>
      </c>
      <c r="L4146" s="11">
        <f t="shared" si="389"/>
        <v>1790</v>
      </c>
      <c r="M4146" t="str">
        <f>VLOOKUP(C4146,[1]!Location_Data[#Data],2,0)</f>
        <v>Chula Vista</v>
      </c>
      <c r="N4146" t="str">
        <f>VLOOKUP(D4146,[1]!Salespeople_Data[#Data],2,0)</f>
        <v>Kevin Butler</v>
      </c>
      <c r="O4146" t="str">
        <f>VLOOKUP(E4146,[1]!Customer_Data[#Data],2,0)</f>
        <v>Gary Porter</v>
      </c>
      <c r="P4146" s="15">
        <f t="shared" si="384"/>
        <v>6</v>
      </c>
      <c r="Q4146">
        <f t="shared" si="385"/>
        <v>11</v>
      </c>
      <c r="R4146">
        <f t="shared" si="386"/>
        <v>2020</v>
      </c>
    </row>
    <row r="4147" spans="1:18" x14ac:dyDescent="0.25">
      <c r="A4147" s="4" t="s">
        <v>5165</v>
      </c>
      <c r="B4147" s="4" t="s">
        <v>403</v>
      </c>
      <c r="C4147" s="4" t="s">
        <v>66</v>
      </c>
      <c r="D4147" s="4" t="s">
        <v>101</v>
      </c>
      <c r="E4147" s="4" t="s">
        <v>1222</v>
      </c>
      <c r="F4147" s="5">
        <v>44182</v>
      </c>
      <c r="G4147" s="4">
        <v>1</v>
      </c>
      <c r="H4147" s="11">
        <f>VLOOKUP(B4147,[1]!Product_Data[#Data],4,0)</f>
        <v>392</v>
      </c>
      <c r="I4147" s="11">
        <f>VLOOKUP(B4147,[1]!Product_Data[#Data],3,0)</f>
        <v>255</v>
      </c>
      <c r="J4147" s="11">
        <f t="shared" si="387"/>
        <v>255</v>
      </c>
      <c r="K4147" s="11">
        <f t="shared" si="388"/>
        <v>392</v>
      </c>
      <c r="L4147" s="11">
        <f t="shared" si="389"/>
        <v>137</v>
      </c>
      <c r="M4147" t="str">
        <f>VLOOKUP(C4147,[1]!Location_Data[#Data],2,0)</f>
        <v>Ontario</v>
      </c>
      <c r="N4147" t="str">
        <f>VLOOKUP(D4147,[1]!Salespeople_Data[#Data],2,0)</f>
        <v>Scott Clark</v>
      </c>
      <c r="O4147" t="str">
        <f>VLOOKUP(E4147,[1]!Customer_Data[#Data],2,0)</f>
        <v>Nicholas Simmons</v>
      </c>
      <c r="P4147" s="15">
        <f t="shared" si="384"/>
        <v>5</v>
      </c>
      <c r="Q4147">
        <f t="shared" si="385"/>
        <v>12</v>
      </c>
      <c r="R4147">
        <f t="shared" si="386"/>
        <v>2020</v>
      </c>
    </row>
    <row r="4148" spans="1:18" x14ac:dyDescent="0.25">
      <c r="A4148" s="2" t="s">
        <v>5166</v>
      </c>
      <c r="B4148" s="2" t="s">
        <v>457</v>
      </c>
      <c r="C4148" s="2" t="s">
        <v>174</v>
      </c>
      <c r="D4148" s="2" t="s">
        <v>159</v>
      </c>
      <c r="E4148" s="2" t="s">
        <v>2091</v>
      </c>
      <c r="F4148" s="3">
        <v>43923</v>
      </c>
      <c r="G4148" s="2">
        <v>1</v>
      </c>
      <c r="H4148" s="11">
        <f>VLOOKUP(B4148,[1]!Product_Data[#Data],4,0)</f>
        <v>947</v>
      </c>
      <c r="I4148" s="11">
        <f>VLOOKUP(B4148,[1]!Product_Data[#Data],3,0)</f>
        <v>786</v>
      </c>
      <c r="J4148" s="11">
        <f t="shared" si="387"/>
        <v>786</v>
      </c>
      <c r="K4148" s="11">
        <f t="shared" si="388"/>
        <v>947</v>
      </c>
      <c r="L4148" s="11">
        <f t="shared" si="389"/>
        <v>161</v>
      </c>
      <c r="M4148" t="str">
        <f>VLOOKUP(C4148,[1]!Location_Data[#Data],2,0)</f>
        <v>Norwalk</v>
      </c>
      <c r="N4148" t="str">
        <f>VLOOKUP(D4148,[1]!Salespeople_Data[#Data],2,0)</f>
        <v>Bobby Russell</v>
      </c>
      <c r="O4148" t="str">
        <f>VLOOKUP(E4148,[1]!Customer_Data[#Data],2,0)</f>
        <v>Gerald Alvarez</v>
      </c>
      <c r="P4148" s="15">
        <f t="shared" si="384"/>
        <v>5</v>
      </c>
      <c r="Q4148">
        <f t="shared" si="385"/>
        <v>4</v>
      </c>
      <c r="R4148">
        <f t="shared" si="386"/>
        <v>2020</v>
      </c>
    </row>
    <row r="4149" spans="1:18" x14ac:dyDescent="0.25">
      <c r="A4149" s="4" t="s">
        <v>5167</v>
      </c>
      <c r="B4149" s="4" t="s">
        <v>858</v>
      </c>
      <c r="C4149" s="4" t="s">
        <v>249</v>
      </c>
      <c r="D4149" s="4" t="s">
        <v>10</v>
      </c>
      <c r="E4149" s="4" t="s">
        <v>1680</v>
      </c>
      <c r="F4149" s="5">
        <v>44061</v>
      </c>
      <c r="G4149" s="4">
        <v>1</v>
      </c>
      <c r="H4149" s="11">
        <f>VLOOKUP(B4149,[1]!Product_Data[#Data],4,0)</f>
        <v>2294</v>
      </c>
      <c r="I4149" s="11">
        <f>VLOOKUP(B4149,[1]!Product_Data[#Data],3,0)</f>
        <v>1399</v>
      </c>
      <c r="J4149" s="11">
        <f t="shared" si="387"/>
        <v>1399</v>
      </c>
      <c r="K4149" s="11">
        <f t="shared" si="388"/>
        <v>2294</v>
      </c>
      <c r="L4149" s="11">
        <f t="shared" si="389"/>
        <v>895</v>
      </c>
      <c r="M4149" t="str">
        <f>VLOOKUP(C4149,[1]!Location_Data[#Data],2,0)</f>
        <v>Roseville</v>
      </c>
      <c r="N4149" t="str">
        <f>VLOOKUP(D4149,[1]!Salespeople_Data[#Data],2,0)</f>
        <v>Justin Lynch</v>
      </c>
      <c r="O4149" t="str">
        <f>VLOOKUP(E4149,[1]!Customer_Data[#Data],2,0)</f>
        <v>William Schmidt</v>
      </c>
      <c r="P4149" s="15">
        <f t="shared" si="384"/>
        <v>3</v>
      </c>
      <c r="Q4149">
        <f t="shared" si="385"/>
        <v>8</v>
      </c>
      <c r="R4149">
        <f t="shared" si="386"/>
        <v>2020</v>
      </c>
    </row>
    <row r="4150" spans="1:18" x14ac:dyDescent="0.25">
      <c r="A4150" s="2" t="s">
        <v>5168</v>
      </c>
      <c r="B4150" s="2" t="s">
        <v>495</v>
      </c>
      <c r="C4150" s="2" t="s">
        <v>120</v>
      </c>
      <c r="D4150" s="2" t="s">
        <v>58</v>
      </c>
      <c r="E4150" s="2" t="s">
        <v>2352</v>
      </c>
      <c r="F4150" s="3">
        <v>43839</v>
      </c>
      <c r="G4150" s="2">
        <v>1</v>
      </c>
      <c r="H4150" s="11">
        <f>VLOOKUP(B4150,[1]!Product_Data[#Data],4,0)</f>
        <v>1467</v>
      </c>
      <c r="I4150" s="11">
        <f>VLOOKUP(B4150,[1]!Product_Data[#Data],3,0)</f>
        <v>807</v>
      </c>
      <c r="J4150" s="11">
        <f t="shared" si="387"/>
        <v>807</v>
      </c>
      <c r="K4150" s="11">
        <f t="shared" si="388"/>
        <v>1467</v>
      </c>
      <c r="L4150" s="11">
        <f t="shared" si="389"/>
        <v>660</v>
      </c>
      <c r="M4150" t="str">
        <f>VLOOKUP(C4150,[1]!Location_Data[#Data],2,0)</f>
        <v>Elk Grove</v>
      </c>
      <c r="N4150" t="str">
        <f>VLOOKUP(D4150,[1]!Salespeople_Data[#Data],2,0)</f>
        <v>Christopher Tucker</v>
      </c>
      <c r="O4150" t="str">
        <f>VLOOKUP(E4150,[1]!Customer_Data[#Data],2,0)</f>
        <v>Carl Reid</v>
      </c>
      <c r="P4150" s="15">
        <f t="shared" si="384"/>
        <v>5</v>
      </c>
      <c r="Q4150">
        <f t="shared" si="385"/>
        <v>1</v>
      </c>
      <c r="R4150">
        <f t="shared" si="386"/>
        <v>2020</v>
      </c>
    </row>
    <row r="4151" spans="1:18" x14ac:dyDescent="0.25">
      <c r="A4151" s="4" t="s">
        <v>5169</v>
      </c>
      <c r="B4151" s="4" t="s">
        <v>23</v>
      </c>
      <c r="C4151" s="4" t="s">
        <v>70</v>
      </c>
      <c r="D4151" s="4" t="s">
        <v>308</v>
      </c>
      <c r="E4151" s="4" t="s">
        <v>2426</v>
      </c>
      <c r="F4151" s="5">
        <v>43979</v>
      </c>
      <c r="G4151" s="4">
        <v>1</v>
      </c>
      <c r="H4151" s="11">
        <f>VLOOKUP(B4151,[1]!Product_Data[#Data],4,0)</f>
        <v>1052</v>
      </c>
      <c r="I4151" s="11">
        <f>VLOOKUP(B4151,[1]!Product_Data[#Data],3,0)</f>
        <v>589</v>
      </c>
      <c r="J4151" s="11">
        <f t="shared" si="387"/>
        <v>589</v>
      </c>
      <c r="K4151" s="11">
        <f t="shared" si="388"/>
        <v>1052</v>
      </c>
      <c r="L4151" s="11">
        <f t="shared" si="389"/>
        <v>463</v>
      </c>
      <c r="M4151" t="str">
        <f>VLOOKUP(C4151,[1]!Location_Data[#Data],2,0)</f>
        <v>Clovis</v>
      </c>
      <c r="N4151" t="str">
        <f>VLOOKUP(D4151,[1]!Salespeople_Data[#Data],2,0)</f>
        <v>Fred Robertson</v>
      </c>
      <c r="O4151" t="str">
        <f>VLOOKUP(E4151,[1]!Customer_Data[#Data],2,0)</f>
        <v>Lawrence Watson</v>
      </c>
      <c r="P4151" s="15">
        <f t="shared" si="384"/>
        <v>5</v>
      </c>
      <c r="Q4151">
        <f t="shared" si="385"/>
        <v>5</v>
      </c>
      <c r="R4151">
        <f t="shared" si="386"/>
        <v>2020</v>
      </c>
    </row>
    <row r="4152" spans="1:18" x14ac:dyDescent="0.25">
      <c r="A4152" s="2" t="s">
        <v>5170</v>
      </c>
      <c r="B4152" s="2" t="s">
        <v>99</v>
      </c>
      <c r="C4152" s="2" t="s">
        <v>95</v>
      </c>
      <c r="D4152" s="2" t="s">
        <v>264</v>
      </c>
      <c r="E4152" s="2" t="s">
        <v>1189</v>
      </c>
      <c r="F4152" s="3">
        <v>43908</v>
      </c>
      <c r="G4152" s="2">
        <v>1</v>
      </c>
      <c r="H4152" s="11">
        <f>VLOOKUP(B4152,[1]!Product_Data[#Data],4,0)</f>
        <v>1708</v>
      </c>
      <c r="I4152" s="11">
        <f>VLOOKUP(B4152,[1]!Product_Data[#Data],3,0)</f>
        <v>871</v>
      </c>
      <c r="J4152" s="11">
        <f t="shared" si="387"/>
        <v>871</v>
      </c>
      <c r="K4152" s="11">
        <f t="shared" si="388"/>
        <v>1708</v>
      </c>
      <c r="L4152" s="11">
        <f t="shared" si="389"/>
        <v>837</v>
      </c>
      <c r="M4152" t="str">
        <f>VLOOKUP(C4152,[1]!Location_Data[#Data],2,0)</f>
        <v>Fullerton</v>
      </c>
      <c r="N4152" t="str">
        <f>VLOOKUP(D4152,[1]!Salespeople_Data[#Data],2,0)</f>
        <v>Ernest Wheeler</v>
      </c>
      <c r="O4152" t="str">
        <f>VLOOKUP(E4152,[1]!Customer_Data[#Data],2,0)</f>
        <v>Billy Nelson</v>
      </c>
      <c r="P4152" s="15">
        <f t="shared" si="384"/>
        <v>4</v>
      </c>
      <c r="Q4152">
        <f t="shared" si="385"/>
        <v>3</v>
      </c>
      <c r="R4152">
        <f t="shared" si="386"/>
        <v>2020</v>
      </c>
    </row>
    <row r="4153" spans="1:18" x14ac:dyDescent="0.25">
      <c r="A4153" s="4" t="s">
        <v>5171</v>
      </c>
      <c r="B4153" s="4" t="s">
        <v>173</v>
      </c>
      <c r="C4153" s="4" t="s">
        <v>220</v>
      </c>
      <c r="D4153" s="4" t="s">
        <v>345</v>
      </c>
      <c r="E4153" s="4" t="s">
        <v>11</v>
      </c>
      <c r="F4153" s="5">
        <v>44172</v>
      </c>
      <c r="G4153" s="4">
        <v>1</v>
      </c>
      <c r="H4153" s="11">
        <f>VLOOKUP(B4153,[1]!Product_Data[#Data],4,0)</f>
        <v>2005</v>
      </c>
      <c r="I4153" s="11">
        <f>VLOOKUP(B4153,[1]!Product_Data[#Data],3,0)</f>
        <v>1223</v>
      </c>
      <c r="J4153" s="11">
        <f t="shared" si="387"/>
        <v>1223</v>
      </c>
      <c r="K4153" s="11">
        <f t="shared" si="388"/>
        <v>2005</v>
      </c>
      <c r="L4153" s="11">
        <f t="shared" si="389"/>
        <v>782</v>
      </c>
      <c r="M4153" t="str">
        <f>VLOOKUP(C4153,[1]!Location_Data[#Data],2,0)</f>
        <v>Modesto</v>
      </c>
      <c r="N4153" t="str">
        <f>VLOOKUP(D4153,[1]!Salespeople_Data[#Data],2,0)</f>
        <v>Larry Marshall</v>
      </c>
      <c r="O4153" t="str">
        <f>VLOOKUP(E4153,[1]!Customer_Data[#Data],2,0)</f>
        <v>Benjamin Morgan</v>
      </c>
      <c r="P4153" s="15">
        <f t="shared" si="384"/>
        <v>2</v>
      </c>
      <c r="Q4153">
        <f t="shared" si="385"/>
        <v>12</v>
      </c>
      <c r="R4153">
        <f t="shared" si="386"/>
        <v>2020</v>
      </c>
    </row>
    <row r="4154" spans="1:18" x14ac:dyDescent="0.25">
      <c r="A4154" s="2" t="s">
        <v>5172</v>
      </c>
      <c r="B4154" s="2" t="s">
        <v>796</v>
      </c>
      <c r="C4154" s="2" t="s">
        <v>195</v>
      </c>
      <c r="D4154" s="2" t="s">
        <v>87</v>
      </c>
      <c r="E4154" s="2" t="s">
        <v>1444</v>
      </c>
      <c r="F4154" s="3">
        <v>44083</v>
      </c>
      <c r="G4154" s="2">
        <v>2</v>
      </c>
      <c r="H4154" s="11">
        <f>VLOOKUP(B4154,[1]!Product_Data[#Data],4,0)</f>
        <v>1103</v>
      </c>
      <c r="I4154" s="11">
        <f>VLOOKUP(B4154,[1]!Product_Data[#Data],3,0)</f>
        <v>838</v>
      </c>
      <c r="J4154" s="11">
        <f t="shared" si="387"/>
        <v>1676</v>
      </c>
      <c r="K4154" s="11">
        <f t="shared" si="388"/>
        <v>2206</v>
      </c>
      <c r="L4154" s="11">
        <f t="shared" si="389"/>
        <v>530</v>
      </c>
      <c r="M4154" t="str">
        <f>VLOOKUP(C4154,[1]!Location_Data[#Data],2,0)</f>
        <v>Pomona</v>
      </c>
      <c r="N4154" t="str">
        <f>VLOOKUP(D4154,[1]!Salespeople_Data[#Data],2,0)</f>
        <v>Martin Perry</v>
      </c>
      <c r="O4154" t="str">
        <f>VLOOKUP(E4154,[1]!Customer_Data[#Data],2,0)</f>
        <v>Steve Bennett</v>
      </c>
      <c r="P4154" s="15">
        <f t="shared" si="384"/>
        <v>4</v>
      </c>
      <c r="Q4154">
        <f t="shared" si="385"/>
        <v>9</v>
      </c>
      <c r="R4154">
        <f t="shared" si="386"/>
        <v>2020</v>
      </c>
    </row>
    <row r="4155" spans="1:18" x14ac:dyDescent="0.25">
      <c r="A4155" s="4" t="s">
        <v>5173</v>
      </c>
      <c r="B4155" s="4" t="s">
        <v>223</v>
      </c>
      <c r="C4155" s="4" t="s">
        <v>224</v>
      </c>
      <c r="D4155" s="4" t="s">
        <v>40</v>
      </c>
      <c r="E4155" s="4" t="s">
        <v>117</v>
      </c>
      <c r="F4155" s="5">
        <v>44133</v>
      </c>
      <c r="G4155" s="4">
        <v>3</v>
      </c>
      <c r="H4155" s="11">
        <f>VLOOKUP(B4155,[1]!Product_Data[#Data],4,0)</f>
        <v>799</v>
      </c>
      <c r="I4155" s="11">
        <f>VLOOKUP(B4155,[1]!Product_Data[#Data],3,0)</f>
        <v>455</v>
      </c>
      <c r="J4155" s="11">
        <f t="shared" si="387"/>
        <v>1365</v>
      </c>
      <c r="K4155" s="11">
        <f t="shared" si="388"/>
        <v>2397</v>
      </c>
      <c r="L4155" s="11">
        <f t="shared" si="389"/>
        <v>1032</v>
      </c>
      <c r="M4155" t="str">
        <f>VLOOKUP(C4155,[1]!Location_Data[#Data],2,0)</f>
        <v>Huntington Beach</v>
      </c>
      <c r="N4155" t="str">
        <f>VLOOKUP(D4155,[1]!Salespeople_Data[#Data],2,0)</f>
        <v>Brian Hansen</v>
      </c>
      <c r="O4155" t="str">
        <f>VLOOKUP(E4155,[1]!Customer_Data[#Data],2,0)</f>
        <v>Anthony Turner</v>
      </c>
      <c r="P4155" s="15">
        <f t="shared" si="384"/>
        <v>5</v>
      </c>
      <c r="Q4155">
        <f t="shared" si="385"/>
        <v>10</v>
      </c>
      <c r="R4155">
        <f t="shared" si="386"/>
        <v>2020</v>
      </c>
    </row>
    <row r="4156" spans="1:18" x14ac:dyDescent="0.25">
      <c r="A4156" s="2" t="s">
        <v>5174</v>
      </c>
      <c r="B4156" s="2" t="s">
        <v>464</v>
      </c>
      <c r="C4156" s="2" t="s">
        <v>224</v>
      </c>
      <c r="D4156" s="2" t="s">
        <v>356</v>
      </c>
      <c r="E4156" s="2" t="s">
        <v>510</v>
      </c>
      <c r="F4156" s="3">
        <v>44003</v>
      </c>
      <c r="G4156" s="2">
        <v>1</v>
      </c>
      <c r="H4156" s="11">
        <f>VLOOKUP(B4156,[1]!Product_Data[#Data],4,0)</f>
        <v>1566</v>
      </c>
      <c r="I4156" s="11">
        <f>VLOOKUP(B4156,[1]!Product_Data[#Data],3,0)</f>
        <v>1190</v>
      </c>
      <c r="J4156" s="11">
        <f t="shared" si="387"/>
        <v>1190</v>
      </c>
      <c r="K4156" s="11">
        <f t="shared" si="388"/>
        <v>1566</v>
      </c>
      <c r="L4156" s="11">
        <f t="shared" si="389"/>
        <v>376</v>
      </c>
      <c r="M4156" t="str">
        <f>VLOOKUP(C4156,[1]!Location_Data[#Data],2,0)</f>
        <v>Huntington Beach</v>
      </c>
      <c r="N4156" t="str">
        <f>VLOOKUP(D4156,[1]!Salespeople_Data[#Data],2,0)</f>
        <v>Jimmy Young</v>
      </c>
      <c r="O4156" t="str">
        <f>VLOOKUP(E4156,[1]!Customer_Data[#Data],2,0)</f>
        <v>George Ellis</v>
      </c>
      <c r="P4156" s="15">
        <f t="shared" si="384"/>
        <v>1</v>
      </c>
      <c r="Q4156">
        <f t="shared" si="385"/>
        <v>6</v>
      </c>
      <c r="R4156">
        <f t="shared" si="386"/>
        <v>2020</v>
      </c>
    </row>
    <row r="4157" spans="1:18" x14ac:dyDescent="0.25">
      <c r="A4157" s="4" t="s">
        <v>5175</v>
      </c>
      <c r="B4157" s="4" t="s">
        <v>412</v>
      </c>
      <c r="C4157" s="4" t="s">
        <v>530</v>
      </c>
      <c r="D4157" s="4" t="s">
        <v>170</v>
      </c>
      <c r="E4157" s="4" t="s">
        <v>576</v>
      </c>
      <c r="F4157" s="5">
        <v>44062</v>
      </c>
      <c r="G4157" s="4">
        <v>2</v>
      </c>
      <c r="H4157" s="11">
        <f>VLOOKUP(B4157,[1]!Product_Data[#Data],4,0)</f>
        <v>2396</v>
      </c>
      <c r="I4157" s="11">
        <f>VLOOKUP(B4157,[1]!Product_Data[#Data],3,0)</f>
        <v>1965</v>
      </c>
      <c r="J4157" s="11">
        <f t="shared" si="387"/>
        <v>3930</v>
      </c>
      <c r="K4157" s="11">
        <f t="shared" si="388"/>
        <v>4792</v>
      </c>
      <c r="L4157" s="11">
        <f t="shared" si="389"/>
        <v>862</v>
      </c>
      <c r="M4157" t="str">
        <f>VLOOKUP(C4157,[1]!Location_Data[#Data],2,0)</f>
        <v>San Buenaventura (Ventura)</v>
      </c>
      <c r="N4157" t="str">
        <f>VLOOKUP(D4157,[1]!Salespeople_Data[#Data],2,0)</f>
        <v>Sean Miller</v>
      </c>
      <c r="O4157" t="str">
        <f>VLOOKUP(E4157,[1]!Customer_Data[#Data],2,0)</f>
        <v>Samuel Kim</v>
      </c>
      <c r="P4157" s="15">
        <f t="shared" si="384"/>
        <v>4</v>
      </c>
      <c r="Q4157">
        <f t="shared" si="385"/>
        <v>8</v>
      </c>
      <c r="R4157">
        <f t="shared" si="386"/>
        <v>2020</v>
      </c>
    </row>
    <row r="4158" spans="1:18" x14ac:dyDescent="0.25">
      <c r="A4158" s="2" t="s">
        <v>5176</v>
      </c>
      <c r="B4158" s="2" t="s">
        <v>256</v>
      </c>
      <c r="C4158" s="2" t="s">
        <v>62</v>
      </c>
      <c r="D4158" s="2" t="s">
        <v>106</v>
      </c>
      <c r="E4158" s="2" t="s">
        <v>1767</v>
      </c>
      <c r="F4158" s="3">
        <v>43891</v>
      </c>
      <c r="G4158" s="2">
        <v>1</v>
      </c>
      <c r="H4158" s="11">
        <f>VLOOKUP(B4158,[1]!Product_Data[#Data],4,0)</f>
        <v>596</v>
      </c>
      <c r="I4158" s="11">
        <f>VLOOKUP(B4158,[1]!Product_Data[#Data],3,0)</f>
        <v>358</v>
      </c>
      <c r="J4158" s="11">
        <f t="shared" si="387"/>
        <v>358</v>
      </c>
      <c r="K4158" s="11">
        <f t="shared" si="388"/>
        <v>596</v>
      </c>
      <c r="L4158" s="11">
        <f t="shared" si="389"/>
        <v>238</v>
      </c>
      <c r="M4158" t="str">
        <f>VLOOKUP(C4158,[1]!Location_Data[#Data],2,0)</f>
        <v>Fairfield</v>
      </c>
      <c r="N4158" t="str">
        <f>VLOOKUP(D4158,[1]!Salespeople_Data[#Data],2,0)</f>
        <v>Patrick Ruiz</v>
      </c>
      <c r="O4158" t="str">
        <f>VLOOKUP(E4158,[1]!Customer_Data[#Data],2,0)</f>
        <v>Jeremy Gomez</v>
      </c>
      <c r="P4158" s="15">
        <f t="shared" si="384"/>
        <v>1</v>
      </c>
      <c r="Q4158">
        <f t="shared" si="385"/>
        <v>3</v>
      </c>
      <c r="R4158">
        <f t="shared" si="386"/>
        <v>2020</v>
      </c>
    </row>
    <row r="4159" spans="1:18" x14ac:dyDescent="0.25">
      <c r="A4159" s="4" t="s">
        <v>5177</v>
      </c>
      <c r="B4159" s="4" t="s">
        <v>207</v>
      </c>
      <c r="C4159" s="4" t="s">
        <v>149</v>
      </c>
      <c r="D4159" s="4" t="s">
        <v>191</v>
      </c>
      <c r="E4159" s="4" t="s">
        <v>1083</v>
      </c>
      <c r="F4159" s="5">
        <v>44022</v>
      </c>
      <c r="G4159" s="4">
        <v>1</v>
      </c>
      <c r="H4159" s="11">
        <f>VLOOKUP(B4159,[1]!Product_Data[#Data],4,0)</f>
        <v>2464</v>
      </c>
      <c r="I4159" s="11">
        <f>VLOOKUP(B4159,[1]!Product_Data[#Data],3,0)</f>
        <v>1774</v>
      </c>
      <c r="J4159" s="11">
        <f t="shared" si="387"/>
        <v>1774</v>
      </c>
      <c r="K4159" s="11">
        <f t="shared" si="388"/>
        <v>2464</v>
      </c>
      <c r="L4159" s="11">
        <f t="shared" si="389"/>
        <v>690</v>
      </c>
      <c r="M4159" t="str">
        <f>VLOOKUP(C4159,[1]!Location_Data[#Data],2,0)</f>
        <v>Antioch</v>
      </c>
      <c r="N4159" t="str">
        <f>VLOOKUP(D4159,[1]!Salespeople_Data[#Data],2,0)</f>
        <v>Robert Reed</v>
      </c>
      <c r="O4159" t="str">
        <f>VLOOKUP(E4159,[1]!Customer_Data[#Data],2,0)</f>
        <v>Carl Nguyen</v>
      </c>
      <c r="P4159" s="15">
        <f t="shared" si="384"/>
        <v>6</v>
      </c>
      <c r="Q4159">
        <f t="shared" si="385"/>
        <v>7</v>
      </c>
      <c r="R4159">
        <f t="shared" si="386"/>
        <v>2020</v>
      </c>
    </row>
    <row r="4160" spans="1:18" x14ac:dyDescent="0.25">
      <c r="A4160" s="2" t="s">
        <v>5178</v>
      </c>
      <c r="B4160" s="2" t="s">
        <v>340</v>
      </c>
      <c r="C4160" s="2" t="s">
        <v>349</v>
      </c>
      <c r="D4160" s="2" t="s">
        <v>20</v>
      </c>
      <c r="E4160" s="2" t="s">
        <v>2598</v>
      </c>
      <c r="F4160" s="3">
        <v>43985</v>
      </c>
      <c r="G4160" s="2">
        <v>1</v>
      </c>
      <c r="H4160" s="11">
        <f>VLOOKUP(B4160,[1]!Product_Data[#Data],4,0)</f>
        <v>1967</v>
      </c>
      <c r="I4160" s="11">
        <f>VLOOKUP(B4160,[1]!Product_Data[#Data],3,0)</f>
        <v>1397</v>
      </c>
      <c r="J4160" s="11">
        <f t="shared" si="387"/>
        <v>1397</v>
      </c>
      <c r="K4160" s="11">
        <f t="shared" si="388"/>
        <v>1967</v>
      </c>
      <c r="L4160" s="11">
        <f t="shared" si="389"/>
        <v>570</v>
      </c>
      <c r="M4160" t="str">
        <f>VLOOKUP(C4160,[1]!Location_Data[#Data],2,0)</f>
        <v>Santa Clara</v>
      </c>
      <c r="N4160" t="str">
        <f>VLOOKUP(D4160,[1]!Salespeople_Data[#Data],2,0)</f>
        <v>Joshua Cook</v>
      </c>
      <c r="O4160" t="str">
        <f>VLOOKUP(E4160,[1]!Customer_Data[#Data],2,0)</f>
        <v>Jeffrey Phillips</v>
      </c>
      <c r="P4160" s="15">
        <f t="shared" si="384"/>
        <v>4</v>
      </c>
      <c r="Q4160">
        <f t="shared" si="385"/>
        <v>6</v>
      </c>
      <c r="R4160">
        <f t="shared" si="386"/>
        <v>2020</v>
      </c>
    </row>
    <row r="4161" spans="1:18" x14ac:dyDescent="0.25">
      <c r="A4161" s="4" t="s">
        <v>5179</v>
      </c>
      <c r="B4161" s="4" t="s">
        <v>305</v>
      </c>
      <c r="C4161" s="4" t="s">
        <v>95</v>
      </c>
      <c r="D4161" s="4" t="s">
        <v>126</v>
      </c>
      <c r="E4161" s="4" t="s">
        <v>1668</v>
      </c>
      <c r="F4161" s="5">
        <v>44146</v>
      </c>
      <c r="G4161" s="4">
        <v>3</v>
      </c>
      <c r="H4161" s="11">
        <f>VLOOKUP(B4161,[1]!Product_Data[#Data],4,0)</f>
        <v>504</v>
      </c>
      <c r="I4161" s="11">
        <f>VLOOKUP(B4161,[1]!Product_Data[#Data],3,0)</f>
        <v>408</v>
      </c>
      <c r="J4161" s="11">
        <f t="shared" si="387"/>
        <v>1224</v>
      </c>
      <c r="K4161" s="11">
        <f t="shared" si="388"/>
        <v>1512</v>
      </c>
      <c r="L4161" s="11">
        <f t="shared" si="389"/>
        <v>288</v>
      </c>
      <c r="M4161" t="str">
        <f>VLOOKUP(C4161,[1]!Location_Data[#Data],2,0)</f>
        <v>Fullerton</v>
      </c>
      <c r="N4161" t="str">
        <f>VLOOKUP(D4161,[1]!Salespeople_Data[#Data],2,0)</f>
        <v>Larry Castillo</v>
      </c>
      <c r="O4161" t="str">
        <f>VLOOKUP(E4161,[1]!Customer_Data[#Data],2,0)</f>
        <v>Bruce Butler</v>
      </c>
      <c r="P4161" s="15">
        <f t="shared" si="384"/>
        <v>4</v>
      </c>
      <c r="Q4161">
        <f t="shared" si="385"/>
        <v>11</v>
      </c>
      <c r="R4161">
        <f t="shared" si="386"/>
        <v>2020</v>
      </c>
    </row>
    <row r="4162" spans="1:18" x14ac:dyDescent="0.25">
      <c r="A4162" s="2" t="s">
        <v>5180</v>
      </c>
      <c r="B4162" s="2" t="s">
        <v>412</v>
      </c>
      <c r="C4162" s="2" t="s">
        <v>530</v>
      </c>
      <c r="D4162" s="2" t="s">
        <v>212</v>
      </c>
      <c r="E4162" s="2" t="s">
        <v>2838</v>
      </c>
      <c r="F4162" s="3">
        <v>44185</v>
      </c>
      <c r="G4162" s="2">
        <v>1</v>
      </c>
      <c r="H4162" s="11">
        <f>VLOOKUP(B4162,[1]!Product_Data[#Data],4,0)</f>
        <v>2396</v>
      </c>
      <c r="I4162" s="11">
        <f>VLOOKUP(B4162,[1]!Product_Data[#Data],3,0)</f>
        <v>1965</v>
      </c>
      <c r="J4162" s="11">
        <f t="shared" si="387"/>
        <v>1965</v>
      </c>
      <c r="K4162" s="11">
        <f t="shared" si="388"/>
        <v>2396</v>
      </c>
      <c r="L4162" s="11">
        <f t="shared" si="389"/>
        <v>431</v>
      </c>
      <c r="M4162" t="str">
        <f>VLOOKUP(C4162,[1]!Location_Data[#Data],2,0)</f>
        <v>San Buenaventura (Ventura)</v>
      </c>
      <c r="N4162" t="str">
        <f>VLOOKUP(D4162,[1]!Salespeople_Data[#Data],2,0)</f>
        <v>Ronald Reed</v>
      </c>
      <c r="O4162" t="str">
        <f>VLOOKUP(E4162,[1]!Customer_Data[#Data],2,0)</f>
        <v>Michael Mills</v>
      </c>
      <c r="P4162" s="15">
        <f t="shared" ref="P4162:P4225" si="390">WEEKDAY(F4162)</f>
        <v>1</v>
      </c>
      <c r="Q4162">
        <f t="shared" ref="Q4162:Q4225" si="391">MONTH(F4162)</f>
        <v>12</v>
      </c>
      <c r="R4162">
        <f t="shared" ref="R4162:R4225" si="392">YEAR(F4162)</f>
        <v>2020</v>
      </c>
    </row>
    <row r="4163" spans="1:18" x14ac:dyDescent="0.25">
      <c r="A4163" s="4" t="s">
        <v>5181</v>
      </c>
      <c r="B4163" s="4" t="s">
        <v>18</v>
      </c>
      <c r="C4163" s="4" t="s">
        <v>24</v>
      </c>
      <c r="D4163" s="4" t="s">
        <v>40</v>
      </c>
      <c r="E4163" s="4" t="s">
        <v>2122</v>
      </c>
      <c r="F4163" s="5">
        <v>43915</v>
      </c>
      <c r="G4163" s="4">
        <v>1</v>
      </c>
      <c r="H4163" s="11">
        <f>VLOOKUP(B4163,[1]!Product_Data[#Data],4,0)</f>
        <v>880</v>
      </c>
      <c r="I4163" s="11">
        <f>VLOOKUP(B4163,[1]!Product_Data[#Data],3,0)</f>
        <v>634</v>
      </c>
      <c r="J4163" s="11">
        <f t="shared" ref="J4163:J4226" si="393">PRODUCT(I4163,G4163)</f>
        <v>634</v>
      </c>
      <c r="K4163" s="11">
        <f t="shared" ref="K4163:K4226" si="394">PRODUCT(H4163,G4163)</f>
        <v>880</v>
      </c>
      <c r="L4163" s="11">
        <f t="shared" ref="L4163:L4226" si="395">K4163-J4163</f>
        <v>246</v>
      </c>
      <c r="M4163" t="str">
        <f>VLOOKUP(C4163,[1]!Location_Data[#Data],2,0)</f>
        <v>Lancaster</v>
      </c>
      <c r="N4163" t="str">
        <f>VLOOKUP(D4163,[1]!Salespeople_Data[#Data],2,0)</f>
        <v>Brian Hansen</v>
      </c>
      <c r="O4163" t="str">
        <f>VLOOKUP(E4163,[1]!Customer_Data[#Data],2,0)</f>
        <v>Frank Hawkins</v>
      </c>
      <c r="P4163" s="15">
        <f t="shared" si="390"/>
        <v>4</v>
      </c>
      <c r="Q4163">
        <f t="shared" si="391"/>
        <v>3</v>
      </c>
      <c r="R4163">
        <f t="shared" si="392"/>
        <v>2020</v>
      </c>
    </row>
    <row r="4164" spans="1:18" x14ac:dyDescent="0.25">
      <c r="A4164" s="2" t="s">
        <v>5182</v>
      </c>
      <c r="B4164" s="2" t="s">
        <v>210</v>
      </c>
      <c r="C4164" s="2" t="s">
        <v>380</v>
      </c>
      <c r="D4164" s="2" t="s">
        <v>413</v>
      </c>
      <c r="E4164" s="2" t="s">
        <v>3265</v>
      </c>
      <c r="F4164" s="3">
        <v>43880</v>
      </c>
      <c r="G4164" s="2">
        <v>2</v>
      </c>
      <c r="H4164" s="11">
        <f>VLOOKUP(B4164,[1]!Product_Data[#Data],4,0)</f>
        <v>458</v>
      </c>
      <c r="I4164" s="11">
        <f>VLOOKUP(B4164,[1]!Product_Data[#Data],3,0)</f>
        <v>376</v>
      </c>
      <c r="J4164" s="11">
        <f t="shared" si="393"/>
        <v>752</v>
      </c>
      <c r="K4164" s="11">
        <f t="shared" si="394"/>
        <v>916</v>
      </c>
      <c r="L4164" s="11">
        <f t="shared" si="395"/>
        <v>164</v>
      </c>
      <c r="M4164" t="str">
        <f>VLOOKUP(C4164,[1]!Location_Data[#Data],2,0)</f>
        <v>Los Angeles</v>
      </c>
      <c r="N4164" t="str">
        <f>VLOOKUP(D4164,[1]!Salespeople_Data[#Data],2,0)</f>
        <v>Kenneth Bradley</v>
      </c>
      <c r="O4164" t="str">
        <f>VLOOKUP(E4164,[1]!Customer_Data[#Data],2,0)</f>
        <v>Larry Freeman</v>
      </c>
      <c r="P4164" s="15">
        <f t="shared" si="390"/>
        <v>4</v>
      </c>
      <c r="Q4164">
        <f t="shared" si="391"/>
        <v>2</v>
      </c>
      <c r="R4164">
        <f t="shared" si="392"/>
        <v>2020</v>
      </c>
    </row>
    <row r="4165" spans="1:18" x14ac:dyDescent="0.25">
      <c r="A4165" s="4" t="s">
        <v>5183</v>
      </c>
      <c r="B4165" s="4" t="s">
        <v>464</v>
      </c>
      <c r="C4165" s="4" t="s">
        <v>204</v>
      </c>
      <c r="D4165" s="4" t="s">
        <v>20</v>
      </c>
      <c r="E4165" s="4" t="s">
        <v>294</v>
      </c>
      <c r="F4165" s="5">
        <v>44042</v>
      </c>
      <c r="G4165" s="4">
        <v>1</v>
      </c>
      <c r="H4165" s="11">
        <f>VLOOKUP(B4165,[1]!Product_Data[#Data],4,0)</f>
        <v>1566</v>
      </c>
      <c r="I4165" s="11">
        <f>VLOOKUP(B4165,[1]!Product_Data[#Data],3,0)</f>
        <v>1190</v>
      </c>
      <c r="J4165" s="11">
        <f t="shared" si="393"/>
        <v>1190</v>
      </c>
      <c r="K4165" s="11">
        <f t="shared" si="394"/>
        <v>1566</v>
      </c>
      <c r="L4165" s="11">
        <f t="shared" si="395"/>
        <v>376</v>
      </c>
      <c r="M4165" t="str">
        <f>VLOOKUP(C4165,[1]!Location_Data[#Data],2,0)</f>
        <v>Corona</v>
      </c>
      <c r="N4165" t="str">
        <f>VLOOKUP(D4165,[1]!Salespeople_Data[#Data],2,0)</f>
        <v>Joshua Cook</v>
      </c>
      <c r="O4165" t="str">
        <f>VLOOKUP(E4165,[1]!Customer_Data[#Data],2,0)</f>
        <v>Eric Bowman</v>
      </c>
      <c r="P4165" s="15">
        <f t="shared" si="390"/>
        <v>5</v>
      </c>
      <c r="Q4165">
        <f t="shared" si="391"/>
        <v>7</v>
      </c>
      <c r="R4165">
        <f t="shared" si="392"/>
        <v>2020</v>
      </c>
    </row>
    <row r="4166" spans="1:18" x14ac:dyDescent="0.25">
      <c r="A4166" s="2" t="s">
        <v>5184</v>
      </c>
      <c r="B4166" s="2" t="s">
        <v>289</v>
      </c>
      <c r="C4166" s="2" t="s">
        <v>149</v>
      </c>
      <c r="D4166" s="2" t="s">
        <v>136</v>
      </c>
      <c r="E4166" s="2" t="s">
        <v>374</v>
      </c>
      <c r="F4166" s="3">
        <v>43939</v>
      </c>
      <c r="G4166" s="2">
        <v>1</v>
      </c>
      <c r="H4166" s="11">
        <f>VLOOKUP(B4166,[1]!Product_Data[#Data],4,0)</f>
        <v>368</v>
      </c>
      <c r="I4166" s="11">
        <f>VLOOKUP(B4166,[1]!Product_Data[#Data],3,0)</f>
        <v>294</v>
      </c>
      <c r="J4166" s="11">
        <f t="shared" si="393"/>
        <v>294</v>
      </c>
      <c r="K4166" s="11">
        <f t="shared" si="394"/>
        <v>368</v>
      </c>
      <c r="L4166" s="11">
        <f t="shared" si="395"/>
        <v>74</v>
      </c>
      <c r="M4166" t="str">
        <f>VLOOKUP(C4166,[1]!Location_Data[#Data],2,0)</f>
        <v>Antioch</v>
      </c>
      <c r="N4166" t="str">
        <f>VLOOKUP(D4166,[1]!Salespeople_Data[#Data],2,0)</f>
        <v>Clarence Fox</v>
      </c>
      <c r="O4166" t="str">
        <f>VLOOKUP(E4166,[1]!Customer_Data[#Data],2,0)</f>
        <v>David Wilson</v>
      </c>
      <c r="P4166" s="15">
        <f t="shared" si="390"/>
        <v>7</v>
      </c>
      <c r="Q4166">
        <f t="shared" si="391"/>
        <v>4</v>
      </c>
      <c r="R4166">
        <f t="shared" si="392"/>
        <v>2020</v>
      </c>
    </row>
    <row r="4167" spans="1:18" x14ac:dyDescent="0.25">
      <c r="A4167" s="4" t="s">
        <v>5185</v>
      </c>
      <c r="B4167" s="4" t="s">
        <v>173</v>
      </c>
      <c r="C4167" s="4" t="s">
        <v>169</v>
      </c>
      <c r="D4167" s="4" t="s">
        <v>212</v>
      </c>
      <c r="E4167" s="4" t="s">
        <v>580</v>
      </c>
      <c r="F4167" s="5">
        <v>44168</v>
      </c>
      <c r="G4167" s="4">
        <v>1</v>
      </c>
      <c r="H4167" s="11">
        <f>VLOOKUP(B4167,[1]!Product_Data[#Data],4,0)</f>
        <v>2005</v>
      </c>
      <c r="I4167" s="11">
        <f>VLOOKUP(B4167,[1]!Product_Data[#Data],3,0)</f>
        <v>1223</v>
      </c>
      <c r="J4167" s="11">
        <f t="shared" si="393"/>
        <v>1223</v>
      </c>
      <c r="K4167" s="11">
        <f t="shared" si="394"/>
        <v>2005</v>
      </c>
      <c r="L4167" s="11">
        <f t="shared" si="395"/>
        <v>782</v>
      </c>
      <c r="M4167" t="str">
        <f>VLOOKUP(C4167,[1]!Location_Data[#Data],2,0)</f>
        <v>Vista</v>
      </c>
      <c r="N4167" t="str">
        <f>VLOOKUP(D4167,[1]!Salespeople_Data[#Data],2,0)</f>
        <v>Ronald Reed</v>
      </c>
      <c r="O4167" t="str">
        <f>VLOOKUP(E4167,[1]!Customer_Data[#Data],2,0)</f>
        <v>Bobby Murray</v>
      </c>
      <c r="P4167" s="15">
        <f t="shared" si="390"/>
        <v>5</v>
      </c>
      <c r="Q4167">
        <f t="shared" si="391"/>
        <v>12</v>
      </c>
      <c r="R4167">
        <f t="shared" si="392"/>
        <v>2020</v>
      </c>
    </row>
    <row r="4168" spans="1:18" x14ac:dyDescent="0.25">
      <c r="A4168" s="2" t="s">
        <v>5186</v>
      </c>
      <c r="B4168" s="2" t="s">
        <v>464</v>
      </c>
      <c r="C4168" s="2" t="s">
        <v>66</v>
      </c>
      <c r="D4168" s="2" t="s">
        <v>106</v>
      </c>
      <c r="E4168" s="2" t="s">
        <v>1406</v>
      </c>
      <c r="F4168" s="3">
        <v>44013</v>
      </c>
      <c r="G4168" s="2">
        <v>2</v>
      </c>
      <c r="H4168" s="11">
        <f>VLOOKUP(B4168,[1]!Product_Data[#Data],4,0)</f>
        <v>1566</v>
      </c>
      <c r="I4168" s="11">
        <f>VLOOKUP(B4168,[1]!Product_Data[#Data],3,0)</f>
        <v>1190</v>
      </c>
      <c r="J4168" s="11">
        <f t="shared" si="393"/>
        <v>2380</v>
      </c>
      <c r="K4168" s="11">
        <f t="shared" si="394"/>
        <v>3132</v>
      </c>
      <c r="L4168" s="11">
        <f t="shared" si="395"/>
        <v>752</v>
      </c>
      <c r="M4168" t="str">
        <f>VLOOKUP(C4168,[1]!Location_Data[#Data],2,0)</f>
        <v>Ontario</v>
      </c>
      <c r="N4168" t="str">
        <f>VLOOKUP(D4168,[1]!Salespeople_Data[#Data],2,0)</f>
        <v>Patrick Ruiz</v>
      </c>
      <c r="O4168" t="str">
        <f>VLOOKUP(E4168,[1]!Customer_Data[#Data],2,0)</f>
        <v>Raymond Hall</v>
      </c>
      <c r="P4168" s="15">
        <f t="shared" si="390"/>
        <v>4</v>
      </c>
      <c r="Q4168">
        <f t="shared" si="391"/>
        <v>7</v>
      </c>
      <c r="R4168">
        <f t="shared" si="392"/>
        <v>2020</v>
      </c>
    </row>
    <row r="4169" spans="1:18" x14ac:dyDescent="0.25">
      <c r="A4169" s="4" t="s">
        <v>5187</v>
      </c>
      <c r="B4169" s="4" t="s">
        <v>752</v>
      </c>
      <c r="C4169" s="4" t="s">
        <v>149</v>
      </c>
      <c r="D4169" s="4" t="s">
        <v>63</v>
      </c>
      <c r="E4169" s="4" t="s">
        <v>563</v>
      </c>
      <c r="F4169" s="5">
        <v>44192</v>
      </c>
      <c r="G4169" s="4">
        <v>1</v>
      </c>
      <c r="H4169" s="11">
        <f>VLOOKUP(B4169,[1]!Product_Data[#Data],4,0)</f>
        <v>95</v>
      </c>
      <c r="I4169" s="11">
        <f>VLOOKUP(B4169,[1]!Product_Data[#Data],3,0)</f>
        <v>61</v>
      </c>
      <c r="J4169" s="11">
        <f t="shared" si="393"/>
        <v>61</v>
      </c>
      <c r="K4169" s="11">
        <f t="shared" si="394"/>
        <v>95</v>
      </c>
      <c r="L4169" s="11">
        <f t="shared" si="395"/>
        <v>34</v>
      </c>
      <c r="M4169" t="str">
        <f>VLOOKUP(C4169,[1]!Location_Data[#Data],2,0)</f>
        <v>Antioch</v>
      </c>
      <c r="N4169" t="str">
        <f>VLOOKUP(D4169,[1]!Salespeople_Data[#Data],2,0)</f>
        <v>Jeremy Mendoza</v>
      </c>
      <c r="O4169" t="str">
        <f>VLOOKUP(E4169,[1]!Customer_Data[#Data],2,0)</f>
        <v>Harold Matthews</v>
      </c>
      <c r="P4169" s="15">
        <f t="shared" si="390"/>
        <v>1</v>
      </c>
      <c r="Q4169">
        <f t="shared" si="391"/>
        <v>12</v>
      </c>
      <c r="R4169">
        <f t="shared" si="392"/>
        <v>2020</v>
      </c>
    </row>
    <row r="4170" spans="1:18" x14ac:dyDescent="0.25">
      <c r="A4170" s="2" t="s">
        <v>5188</v>
      </c>
      <c r="B4170" s="2" t="s">
        <v>219</v>
      </c>
      <c r="C4170" s="2" t="s">
        <v>145</v>
      </c>
      <c r="D4170" s="2" t="s">
        <v>30</v>
      </c>
      <c r="E4170" s="2" t="s">
        <v>1887</v>
      </c>
      <c r="F4170" s="3">
        <v>43895</v>
      </c>
      <c r="G4170" s="2">
        <v>3</v>
      </c>
      <c r="H4170" s="11">
        <f>VLOOKUP(B4170,[1]!Product_Data[#Data],4,0)</f>
        <v>561</v>
      </c>
      <c r="I4170" s="11">
        <f>VLOOKUP(B4170,[1]!Product_Data[#Data],3,0)</f>
        <v>421</v>
      </c>
      <c r="J4170" s="11">
        <f t="shared" si="393"/>
        <v>1263</v>
      </c>
      <c r="K4170" s="11">
        <f t="shared" si="394"/>
        <v>1683</v>
      </c>
      <c r="L4170" s="11">
        <f t="shared" si="395"/>
        <v>420</v>
      </c>
      <c r="M4170" t="str">
        <f>VLOOKUP(C4170,[1]!Location_Data[#Data],2,0)</f>
        <v>Santa Maria</v>
      </c>
      <c r="N4170" t="str">
        <f>VLOOKUP(D4170,[1]!Salespeople_Data[#Data],2,0)</f>
        <v>Carl Hall</v>
      </c>
      <c r="O4170" t="str">
        <f>VLOOKUP(E4170,[1]!Customer_Data[#Data],2,0)</f>
        <v>Justin Graham</v>
      </c>
      <c r="P4170" s="15">
        <f t="shared" si="390"/>
        <v>5</v>
      </c>
      <c r="Q4170">
        <f t="shared" si="391"/>
        <v>3</v>
      </c>
      <c r="R4170">
        <f t="shared" si="392"/>
        <v>2020</v>
      </c>
    </row>
    <row r="4171" spans="1:18" x14ac:dyDescent="0.25">
      <c r="A4171" s="4" t="s">
        <v>5189</v>
      </c>
      <c r="B4171" s="4" t="s">
        <v>119</v>
      </c>
      <c r="C4171" s="4" t="s">
        <v>224</v>
      </c>
      <c r="D4171" s="4" t="s">
        <v>30</v>
      </c>
      <c r="E4171" s="4" t="s">
        <v>1374</v>
      </c>
      <c r="F4171" s="5">
        <v>44073</v>
      </c>
      <c r="G4171" s="4">
        <v>2</v>
      </c>
      <c r="H4171" s="11">
        <f>VLOOKUP(B4171,[1]!Product_Data[#Data],4,0)</f>
        <v>1077</v>
      </c>
      <c r="I4171" s="11">
        <f>VLOOKUP(B4171,[1]!Product_Data[#Data],3,0)</f>
        <v>732</v>
      </c>
      <c r="J4171" s="11">
        <f t="shared" si="393"/>
        <v>1464</v>
      </c>
      <c r="K4171" s="11">
        <f t="shared" si="394"/>
        <v>2154</v>
      </c>
      <c r="L4171" s="11">
        <f t="shared" si="395"/>
        <v>690</v>
      </c>
      <c r="M4171" t="str">
        <f>VLOOKUP(C4171,[1]!Location_Data[#Data],2,0)</f>
        <v>Huntington Beach</v>
      </c>
      <c r="N4171" t="str">
        <f>VLOOKUP(D4171,[1]!Salespeople_Data[#Data],2,0)</f>
        <v>Carl Hall</v>
      </c>
      <c r="O4171" t="str">
        <f>VLOOKUP(E4171,[1]!Customer_Data[#Data],2,0)</f>
        <v>Paul Lane</v>
      </c>
      <c r="P4171" s="15">
        <f t="shared" si="390"/>
        <v>1</v>
      </c>
      <c r="Q4171">
        <f t="shared" si="391"/>
        <v>8</v>
      </c>
      <c r="R4171">
        <f t="shared" si="392"/>
        <v>2020</v>
      </c>
    </row>
    <row r="4172" spans="1:18" x14ac:dyDescent="0.25">
      <c r="A4172" s="2" t="s">
        <v>5190</v>
      </c>
      <c r="B4172" s="2" t="s">
        <v>119</v>
      </c>
      <c r="C4172" s="2" t="s">
        <v>220</v>
      </c>
      <c r="D4172" s="2" t="s">
        <v>141</v>
      </c>
      <c r="E4172" s="2" t="s">
        <v>791</v>
      </c>
      <c r="F4172" s="3">
        <v>44121</v>
      </c>
      <c r="G4172" s="2">
        <v>1</v>
      </c>
      <c r="H4172" s="11">
        <f>VLOOKUP(B4172,[1]!Product_Data[#Data],4,0)</f>
        <v>1077</v>
      </c>
      <c r="I4172" s="11">
        <f>VLOOKUP(B4172,[1]!Product_Data[#Data],3,0)</f>
        <v>732</v>
      </c>
      <c r="J4172" s="11">
        <f t="shared" si="393"/>
        <v>732</v>
      </c>
      <c r="K4172" s="11">
        <f t="shared" si="394"/>
        <v>1077</v>
      </c>
      <c r="L4172" s="11">
        <f t="shared" si="395"/>
        <v>345</v>
      </c>
      <c r="M4172" t="str">
        <f>VLOOKUP(C4172,[1]!Location_Data[#Data],2,0)</f>
        <v>Modesto</v>
      </c>
      <c r="N4172" t="str">
        <f>VLOOKUP(D4172,[1]!Salespeople_Data[#Data],2,0)</f>
        <v>Arthur Mccoy</v>
      </c>
      <c r="O4172" t="str">
        <f>VLOOKUP(E4172,[1]!Customer_Data[#Data],2,0)</f>
        <v>Jason Gray</v>
      </c>
      <c r="P4172" s="15">
        <f t="shared" si="390"/>
        <v>7</v>
      </c>
      <c r="Q4172">
        <f t="shared" si="391"/>
        <v>10</v>
      </c>
      <c r="R4172">
        <f t="shared" si="392"/>
        <v>2020</v>
      </c>
    </row>
    <row r="4173" spans="1:18" x14ac:dyDescent="0.25">
      <c r="A4173" s="4" t="s">
        <v>5191</v>
      </c>
      <c r="B4173" s="4" t="s">
        <v>129</v>
      </c>
      <c r="C4173" s="4" t="s">
        <v>220</v>
      </c>
      <c r="D4173" s="4" t="s">
        <v>170</v>
      </c>
      <c r="E4173" s="4" t="s">
        <v>745</v>
      </c>
      <c r="F4173" s="5">
        <v>44030</v>
      </c>
      <c r="G4173" s="4">
        <v>2</v>
      </c>
      <c r="H4173" s="11">
        <f>VLOOKUP(B4173,[1]!Product_Data[#Data],4,0)</f>
        <v>127</v>
      </c>
      <c r="I4173" s="11">
        <f>VLOOKUP(B4173,[1]!Product_Data[#Data],3,0)</f>
        <v>79</v>
      </c>
      <c r="J4173" s="11">
        <f t="shared" si="393"/>
        <v>158</v>
      </c>
      <c r="K4173" s="11">
        <f t="shared" si="394"/>
        <v>254</v>
      </c>
      <c r="L4173" s="11">
        <f t="shared" si="395"/>
        <v>96</v>
      </c>
      <c r="M4173" t="str">
        <f>VLOOKUP(C4173,[1]!Location_Data[#Data],2,0)</f>
        <v>Modesto</v>
      </c>
      <c r="N4173" t="str">
        <f>VLOOKUP(D4173,[1]!Salespeople_Data[#Data],2,0)</f>
        <v>Sean Miller</v>
      </c>
      <c r="O4173" t="str">
        <f>VLOOKUP(E4173,[1]!Customer_Data[#Data],2,0)</f>
        <v>Andrew Graham</v>
      </c>
      <c r="P4173" s="15">
        <f t="shared" si="390"/>
        <v>7</v>
      </c>
      <c r="Q4173">
        <f t="shared" si="391"/>
        <v>7</v>
      </c>
      <c r="R4173">
        <f t="shared" si="392"/>
        <v>2020</v>
      </c>
    </row>
    <row r="4174" spans="1:18" x14ac:dyDescent="0.25">
      <c r="A4174" s="2" t="s">
        <v>5192</v>
      </c>
      <c r="B4174" s="2" t="s">
        <v>47</v>
      </c>
      <c r="C4174" s="2" t="s">
        <v>355</v>
      </c>
      <c r="D4174" s="2" t="s">
        <v>146</v>
      </c>
      <c r="E4174" s="2" t="s">
        <v>5077</v>
      </c>
      <c r="F4174" s="3">
        <v>43995</v>
      </c>
      <c r="G4174" s="2">
        <v>2</v>
      </c>
      <c r="H4174" s="11">
        <f>VLOOKUP(B4174,[1]!Product_Data[#Data],4,0)</f>
        <v>1812</v>
      </c>
      <c r="I4174" s="11">
        <f>VLOOKUP(B4174,[1]!Product_Data[#Data],3,0)</f>
        <v>1305</v>
      </c>
      <c r="J4174" s="11">
        <f t="shared" si="393"/>
        <v>2610</v>
      </c>
      <c r="K4174" s="11">
        <f t="shared" si="394"/>
        <v>3624</v>
      </c>
      <c r="L4174" s="11">
        <f t="shared" si="395"/>
        <v>1014</v>
      </c>
      <c r="M4174" t="str">
        <f>VLOOKUP(C4174,[1]!Location_Data[#Data],2,0)</f>
        <v>Burbank</v>
      </c>
      <c r="N4174" t="str">
        <f>VLOOKUP(D4174,[1]!Salespeople_Data[#Data],2,0)</f>
        <v>Carl Elliott</v>
      </c>
      <c r="O4174" t="str">
        <f>VLOOKUP(E4174,[1]!Customer_Data[#Data],2,0)</f>
        <v>Fred Bryant</v>
      </c>
      <c r="P4174" s="15">
        <f t="shared" si="390"/>
        <v>7</v>
      </c>
      <c r="Q4174">
        <f t="shared" si="391"/>
        <v>6</v>
      </c>
      <c r="R4174">
        <f t="shared" si="392"/>
        <v>2020</v>
      </c>
    </row>
    <row r="4175" spans="1:18" x14ac:dyDescent="0.25">
      <c r="A4175" s="4" t="s">
        <v>5193</v>
      </c>
      <c r="B4175" s="4" t="s">
        <v>600</v>
      </c>
      <c r="C4175" s="4" t="s">
        <v>66</v>
      </c>
      <c r="D4175" s="4" t="s">
        <v>25</v>
      </c>
      <c r="E4175" s="4" t="s">
        <v>629</v>
      </c>
      <c r="F4175" s="5">
        <v>44090</v>
      </c>
      <c r="G4175" s="4">
        <v>1</v>
      </c>
      <c r="H4175" s="11">
        <f>VLOOKUP(B4175,[1]!Product_Data[#Data],4,0)</f>
        <v>368</v>
      </c>
      <c r="I4175" s="11">
        <f>VLOOKUP(B4175,[1]!Product_Data[#Data],3,0)</f>
        <v>269</v>
      </c>
      <c r="J4175" s="11">
        <f t="shared" si="393"/>
        <v>269</v>
      </c>
      <c r="K4175" s="11">
        <f t="shared" si="394"/>
        <v>368</v>
      </c>
      <c r="L4175" s="11">
        <f t="shared" si="395"/>
        <v>99</v>
      </c>
      <c r="M4175" t="str">
        <f>VLOOKUP(C4175,[1]!Location_Data[#Data],2,0)</f>
        <v>Ontario</v>
      </c>
      <c r="N4175" t="str">
        <f>VLOOKUP(D4175,[1]!Salespeople_Data[#Data],2,0)</f>
        <v>Brian Davis</v>
      </c>
      <c r="O4175" t="str">
        <f>VLOOKUP(E4175,[1]!Customer_Data[#Data],2,0)</f>
        <v>Clarence Kelley</v>
      </c>
      <c r="P4175" s="15">
        <f t="shared" si="390"/>
        <v>4</v>
      </c>
      <c r="Q4175">
        <f t="shared" si="391"/>
        <v>9</v>
      </c>
      <c r="R4175">
        <f t="shared" si="392"/>
        <v>2020</v>
      </c>
    </row>
    <row r="4176" spans="1:18" x14ac:dyDescent="0.25">
      <c r="A4176" s="2" t="s">
        <v>5194</v>
      </c>
      <c r="B4176" s="2" t="s">
        <v>203</v>
      </c>
      <c r="C4176" s="2" t="s">
        <v>362</v>
      </c>
      <c r="D4176" s="2" t="s">
        <v>87</v>
      </c>
      <c r="E4176" s="2" t="s">
        <v>1247</v>
      </c>
      <c r="F4176" s="3">
        <v>44187</v>
      </c>
      <c r="G4176" s="2">
        <v>2</v>
      </c>
      <c r="H4176" s="11">
        <f>VLOOKUP(B4176,[1]!Product_Data[#Data],4,0)</f>
        <v>1414</v>
      </c>
      <c r="I4176" s="11">
        <f>VLOOKUP(B4176,[1]!Product_Data[#Data],3,0)</f>
        <v>962</v>
      </c>
      <c r="J4176" s="11">
        <f t="shared" si="393"/>
        <v>1924</v>
      </c>
      <c r="K4176" s="11">
        <f t="shared" si="394"/>
        <v>2828</v>
      </c>
      <c r="L4176" s="11">
        <f t="shared" si="395"/>
        <v>904</v>
      </c>
      <c r="M4176" t="str">
        <f>VLOOKUP(C4176,[1]!Location_Data[#Data],2,0)</f>
        <v>San Bernardino</v>
      </c>
      <c r="N4176" t="str">
        <f>VLOOKUP(D4176,[1]!Salespeople_Data[#Data],2,0)</f>
        <v>Martin Perry</v>
      </c>
      <c r="O4176" t="str">
        <f>VLOOKUP(E4176,[1]!Customer_Data[#Data],2,0)</f>
        <v>Louis Perry</v>
      </c>
      <c r="P4176" s="15">
        <f t="shared" si="390"/>
        <v>3</v>
      </c>
      <c r="Q4176">
        <f t="shared" si="391"/>
        <v>12</v>
      </c>
      <c r="R4176">
        <f t="shared" si="392"/>
        <v>2020</v>
      </c>
    </row>
    <row r="4177" spans="1:18" x14ac:dyDescent="0.25">
      <c r="A4177" s="4" t="s">
        <v>5195</v>
      </c>
      <c r="B4177" s="4" t="s">
        <v>289</v>
      </c>
      <c r="C4177" s="4" t="s">
        <v>643</v>
      </c>
      <c r="D4177" s="4" t="s">
        <v>413</v>
      </c>
      <c r="E4177" s="4" t="s">
        <v>4039</v>
      </c>
      <c r="F4177" s="5">
        <v>43933</v>
      </c>
      <c r="G4177" s="4">
        <v>3</v>
      </c>
      <c r="H4177" s="11">
        <f>VLOOKUP(B4177,[1]!Product_Data[#Data],4,0)</f>
        <v>368</v>
      </c>
      <c r="I4177" s="11">
        <f>VLOOKUP(B4177,[1]!Product_Data[#Data],3,0)</f>
        <v>294</v>
      </c>
      <c r="J4177" s="11">
        <f t="shared" si="393"/>
        <v>882</v>
      </c>
      <c r="K4177" s="11">
        <f t="shared" si="394"/>
        <v>1104</v>
      </c>
      <c r="L4177" s="11">
        <f t="shared" si="395"/>
        <v>222</v>
      </c>
      <c r="M4177" t="str">
        <f>VLOOKUP(C4177,[1]!Location_Data[#Data],2,0)</f>
        <v>Hayward</v>
      </c>
      <c r="N4177" t="str">
        <f>VLOOKUP(D4177,[1]!Salespeople_Data[#Data],2,0)</f>
        <v>Kenneth Bradley</v>
      </c>
      <c r="O4177" t="str">
        <f>VLOOKUP(E4177,[1]!Customer_Data[#Data],2,0)</f>
        <v>Carl Martin</v>
      </c>
      <c r="P4177" s="15">
        <f t="shared" si="390"/>
        <v>1</v>
      </c>
      <c r="Q4177">
        <f t="shared" si="391"/>
        <v>4</v>
      </c>
      <c r="R4177">
        <f t="shared" si="392"/>
        <v>2020</v>
      </c>
    </row>
    <row r="4178" spans="1:18" x14ac:dyDescent="0.25">
      <c r="A4178" s="2" t="s">
        <v>5196</v>
      </c>
      <c r="B4178" s="2" t="s">
        <v>352</v>
      </c>
      <c r="C4178" s="2" t="s">
        <v>242</v>
      </c>
      <c r="D4178" s="2" t="s">
        <v>136</v>
      </c>
      <c r="E4178" s="2" t="s">
        <v>2704</v>
      </c>
      <c r="F4178" s="3">
        <v>43991</v>
      </c>
      <c r="G4178" s="2">
        <v>2</v>
      </c>
      <c r="H4178" s="11">
        <f>VLOOKUP(B4178,[1]!Product_Data[#Data],4,0)</f>
        <v>203</v>
      </c>
      <c r="I4178" s="11">
        <f>VLOOKUP(B4178,[1]!Product_Data[#Data],3,0)</f>
        <v>154</v>
      </c>
      <c r="J4178" s="11">
        <f t="shared" si="393"/>
        <v>308</v>
      </c>
      <c r="K4178" s="11">
        <f t="shared" si="394"/>
        <v>406</v>
      </c>
      <c r="L4178" s="11">
        <f t="shared" si="395"/>
        <v>98</v>
      </c>
      <c r="M4178" t="str">
        <f>VLOOKUP(C4178,[1]!Location_Data[#Data],2,0)</f>
        <v>Downey</v>
      </c>
      <c r="N4178" t="str">
        <f>VLOOKUP(D4178,[1]!Salespeople_Data[#Data],2,0)</f>
        <v>Clarence Fox</v>
      </c>
      <c r="O4178" t="str">
        <f>VLOOKUP(E4178,[1]!Customer_Data[#Data],2,0)</f>
        <v>Benjamin Vasquez</v>
      </c>
      <c r="P4178" s="15">
        <f t="shared" si="390"/>
        <v>3</v>
      </c>
      <c r="Q4178">
        <f t="shared" si="391"/>
        <v>6</v>
      </c>
      <c r="R4178">
        <f t="shared" si="392"/>
        <v>2020</v>
      </c>
    </row>
    <row r="4179" spans="1:18" x14ac:dyDescent="0.25">
      <c r="A4179" s="4" t="s">
        <v>5197</v>
      </c>
      <c r="B4179" s="4" t="s">
        <v>400</v>
      </c>
      <c r="C4179" s="4" t="s">
        <v>120</v>
      </c>
      <c r="D4179" s="4" t="s">
        <v>80</v>
      </c>
      <c r="E4179" s="4" t="s">
        <v>535</v>
      </c>
      <c r="F4179" s="5">
        <v>43966</v>
      </c>
      <c r="G4179" s="4">
        <v>3</v>
      </c>
      <c r="H4179" s="11">
        <f>VLOOKUP(B4179,[1]!Product_Data[#Data],4,0)</f>
        <v>886</v>
      </c>
      <c r="I4179" s="11">
        <f>VLOOKUP(B4179,[1]!Product_Data[#Data],3,0)</f>
        <v>478</v>
      </c>
      <c r="J4179" s="11">
        <f t="shared" si="393"/>
        <v>1434</v>
      </c>
      <c r="K4179" s="11">
        <f t="shared" si="394"/>
        <v>2658</v>
      </c>
      <c r="L4179" s="11">
        <f t="shared" si="395"/>
        <v>1224</v>
      </c>
      <c r="M4179" t="str">
        <f>VLOOKUP(C4179,[1]!Location_Data[#Data],2,0)</f>
        <v>Elk Grove</v>
      </c>
      <c r="N4179" t="str">
        <f>VLOOKUP(D4179,[1]!Salespeople_Data[#Data],2,0)</f>
        <v>Henry Nelson</v>
      </c>
      <c r="O4179" t="str">
        <f>VLOOKUP(E4179,[1]!Customer_Data[#Data],2,0)</f>
        <v>Andrew Martin</v>
      </c>
      <c r="P4179" s="15">
        <f t="shared" si="390"/>
        <v>6</v>
      </c>
      <c r="Q4179">
        <f t="shared" si="391"/>
        <v>5</v>
      </c>
      <c r="R4179">
        <f t="shared" si="392"/>
        <v>2020</v>
      </c>
    </row>
    <row r="4180" spans="1:18" x14ac:dyDescent="0.25">
      <c r="A4180" s="2" t="s">
        <v>5198</v>
      </c>
      <c r="B4180" s="2" t="s">
        <v>560</v>
      </c>
      <c r="C4180" s="2" t="s">
        <v>120</v>
      </c>
      <c r="D4180" s="2" t="s">
        <v>111</v>
      </c>
      <c r="E4180" s="2" t="s">
        <v>3332</v>
      </c>
      <c r="F4180" s="3">
        <v>44076</v>
      </c>
      <c r="G4180" s="2">
        <v>2</v>
      </c>
      <c r="H4180" s="11">
        <f>VLOOKUP(B4180,[1]!Product_Data[#Data],4,0)</f>
        <v>1809</v>
      </c>
      <c r="I4180" s="11">
        <f>VLOOKUP(B4180,[1]!Product_Data[#Data],3,0)</f>
        <v>1067</v>
      </c>
      <c r="J4180" s="11">
        <f t="shared" si="393"/>
        <v>2134</v>
      </c>
      <c r="K4180" s="11">
        <f t="shared" si="394"/>
        <v>3618</v>
      </c>
      <c r="L4180" s="11">
        <f t="shared" si="395"/>
        <v>1484</v>
      </c>
      <c r="M4180" t="str">
        <f>VLOOKUP(C4180,[1]!Location_Data[#Data],2,0)</f>
        <v>Elk Grove</v>
      </c>
      <c r="N4180" t="str">
        <f>VLOOKUP(D4180,[1]!Salespeople_Data[#Data],2,0)</f>
        <v>Ryan Welch</v>
      </c>
      <c r="O4180" t="str">
        <f>VLOOKUP(E4180,[1]!Customer_Data[#Data],2,0)</f>
        <v>Victor Dean</v>
      </c>
      <c r="P4180" s="15">
        <f t="shared" si="390"/>
        <v>4</v>
      </c>
      <c r="Q4180">
        <f t="shared" si="391"/>
        <v>9</v>
      </c>
      <c r="R4180">
        <f t="shared" si="392"/>
        <v>2020</v>
      </c>
    </row>
    <row r="4181" spans="1:18" x14ac:dyDescent="0.25">
      <c r="A4181" s="4" t="s">
        <v>5199</v>
      </c>
      <c r="B4181" s="4" t="s">
        <v>23</v>
      </c>
      <c r="C4181" s="4" t="s">
        <v>596</v>
      </c>
      <c r="D4181" s="4" t="s">
        <v>447</v>
      </c>
      <c r="E4181" s="4" t="s">
        <v>648</v>
      </c>
      <c r="F4181" s="5">
        <v>43834</v>
      </c>
      <c r="G4181" s="4">
        <v>1</v>
      </c>
      <c r="H4181" s="11">
        <f>VLOOKUP(B4181,[1]!Product_Data[#Data],4,0)</f>
        <v>1052</v>
      </c>
      <c r="I4181" s="11">
        <f>VLOOKUP(B4181,[1]!Product_Data[#Data],3,0)</f>
        <v>589</v>
      </c>
      <c r="J4181" s="11">
        <f t="shared" si="393"/>
        <v>589</v>
      </c>
      <c r="K4181" s="11">
        <f t="shared" si="394"/>
        <v>1052</v>
      </c>
      <c r="L4181" s="11">
        <f t="shared" si="395"/>
        <v>463</v>
      </c>
      <c r="M4181" t="str">
        <f>VLOOKUP(C4181,[1]!Location_Data[#Data],2,0)</f>
        <v>Fremont</v>
      </c>
      <c r="N4181" t="str">
        <f>VLOOKUP(D4181,[1]!Salespeople_Data[#Data],2,0)</f>
        <v>Howard Sims</v>
      </c>
      <c r="O4181" t="str">
        <f>VLOOKUP(E4181,[1]!Customer_Data[#Data],2,0)</f>
        <v>Russell Alexander</v>
      </c>
      <c r="P4181" s="15">
        <f t="shared" si="390"/>
        <v>7</v>
      </c>
      <c r="Q4181">
        <f t="shared" si="391"/>
        <v>1</v>
      </c>
      <c r="R4181">
        <f t="shared" si="392"/>
        <v>2020</v>
      </c>
    </row>
    <row r="4182" spans="1:18" x14ac:dyDescent="0.25">
      <c r="A4182" s="2" t="s">
        <v>5200</v>
      </c>
      <c r="B4182" s="2" t="s">
        <v>155</v>
      </c>
      <c r="C4182" s="2" t="s">
        <v>174</v>
      </c>
      <c r="D4182" s="2" t="s">
        <v>239</v>
      </c>
      <c r="E4182" s="2" t="s">
        <v>696</v>
      </c>
      <c r="F4182" s="3">
        <v>43884</v>
      </c>
      <c r="G4182" s="2">
        <v>2</v>
      </c>
      <c r="H4182" s="11">
        <f>VLOOKUP(B4182,[1]!Product_Data[#Data],4,0)</f>
        <v>1353</v>
      </c>
      <c r="I4182" s="11">
        <f>VLOOKUP(B4182,[1]!Product_Data[#Data],3,0)</f>
        <v>947</v>
      </c>
      <c r="J4182" s="11">
        <f t="shared" si="393"/>
        <v>1894</v>
      </c>
      <c r="K4182" s="11">
        <f t="shared" si="394"/>
        <v>2706</v>
      </c>
      <c r="L4182" s="11">
        <f t="shared" si="395"/>
        <v>812</v>
      </c>
      <c r="M4182" t="str">
        <f>VLOOKUP(C4182,[1]!Location_Data[#Data],2,0)</f>
        <v>Norwalk</v>
      </c>
      <c r="N4182" t="str">
        <f>VLOOKUP(D4182,[1]!Salespeople_Data[#Data],2,0)</f>
        <v>John Reyes</v>
      </c>
      <c r="O4182" t="str">
        <f>VLOOKUP(E4182,[1]!Customer_Data[#Data],2,0)</f>
        <v>Jeremy Rice</v>
      </c>
      <c r="P4182" s="15">
        <f t="shared" si="390"/>
        <v>1</v>
      </c>
      <c r="Q4182">
        <f t="shared" si="391"/>
        <v>2</v>
      </c>
      <c r="R4182">
        <f t="shared" si="392"/>
        <v>2020</v>
      </c>
    </row>
    <row r="4183" spans="1:18" x14ac:dyDescent="0.25">
      <c r="A4183" s="4" t="s">
        <v>5201</v>
      </c>
      <c r="B4183" s="4" t="s">
        <v>440</v>
      </c>
      <c r="C4183" s="4" t="s">
        <v>246</v>
      </c>
      <c r="D4183" s="4" t="s">
        <v>106</v>
      </c>
      <c r="E4183" s="4" t="s">
        <v>617</v>
      </c>
      <c r="F4183" s="5">
        <v>43972</v>
      </c>
      <c r="G4183" s="4">
        <v>3</v>
      </c>
      <c r="H4183" s="11">
        <f>VLOOKUP(B4183,[1]!Product_Data[#Data],4,0)</f>
        <v>800</v>
      </c>
      <c r="I4183" s="11">
        <f>VLOOKUP(B4183,[1]!Product_Data[#Data],3,0)</f>
        <v>536</v>
      </c>
      <c r="J4183" s="11">
        <f t="shared" si="393"/>
        <v>1608</v>
      </c>
      <c r="K4183" s="11">
        <f t="shared" si="394"/>
        <v>2400</v>
      </c>
      <c r="L4183" s="11">
        <f t="shared" si="395"/>
        <v>792</v>
      </c>
      <c r="M4183" t="str">
        <f>VLOOKUP(C4183,[1]!Location_Data[#Data],2,0)</f>
        <v>San Francisco</v>
      </c>
      <c r="N4183" t="str">
        <f>VLOOKUP(D4183,[1]!Salespeople_Data[#Data],2,0)</f>
        <v>Patrick Ruiz</v>
      </c>
      <c r="O4183" t="str">
        <f>VLOOKUP(E4183,[1]!Customer_Data[#Data],2,0)</f>
        <v>Henry Harper</v>
      </c>
      <c r="P4183" s="15">
        <f t="shared" si="390"/>
        <v>5</v>
      </c>
      <c r="Q4183">
        <f t="shared" si="391"/>
        <v>5</v>
      </c>
      <c r="R4183">
        <f t="shared" si="392"/>
        <v>2020</v>
      </c>
    </row>
    <row r="4184" spans="1:18" x14ac:dyDescent="0.25">
      <c r="A4184" s="2" t="s">
        <v>5202</v>
      </c>
      <c r="B4184" s="2" t="s">
        <v>78</v>
      </c>
      <c r="C4184" s="2" t="s">
        <v>62</v>
      </c>
      <c r="D4184" s="2" t="s">
        <v>159</v>
      </c>
      <c r="E4184" s="2" t="s">
        <v>1683</v>
      </c>
      <c r="F4184" s="3">
        <v>44038</v>
      </c>
      <c r="G4184" s="2">
        <v>1</v>
      </c>
      <c r="H4184" s="11">
        <f>VLOOKUP(B4184,[1]!Product_Data[#Data],4,0)</f>
        <v>1380</v>
      </c>
      <c r="I4184" s="11">
        <f>VLOOKUP(B4184,[1]!Product_Data[#Data],3,0)</f>
        <v>1090</v>
      </c>
      <c r="J4184" s="11">
        <f t="shared" si="393"/>
        <v>1090</v>
      </c>
      <c r="K4184" s="11">
        <f t="shared" si="394"/>
        <v>1380</v>
      </c>
      <c r="L4184" s="11">
        <f t="shared" si="395"/>
        <v>290</v>
      </c>
      <c r="M4184" t="str">
        <f>VLOOKUP(C4184,[1]!Location_Data[#Data],2,0)</f>
        <v>Fairfield</v>
      </c>
      <c r="N4184" t="str">
        <f>VLOOKUP(D4184,[1]!Salespeople_Data[#Data],2,0)</f>
        <v>Bobby Russell</v>
      </c>
      <c r="O4184" t="str">
        <f>VLOOKUP(E4184,[1]!Customer_Data[#Data],2,0)</f>
        <v>Timothy Hamilton</v>
      </c>
      <c r="P4184" s="15">
        <f t="shared" si="390"/>
        <v>1</v>
      </c>
      <c r="Q4184">
        <f t="shared" si="391"/>
        <v>7</v>
      </c>
      <c r="R4184">
        <f t="shared" si="392"/>
        <v>2020</v>
      </c>
    </row>
    <row r="4185" spans="1:18" x14ac:dyDescent="0.25">
      <c r="A4185" s="4" t="s">
        <v>5203</v>
      </c>
      <c r="B4185" s="4" t="s">
        <v>132</v>
      </c>
      <c r="C4185" s="4" t="s">
        <v>242</v>
      </c>
      <c r="D4185" s="4" t="s">
        <v>71</v>
      </c>
      <c r="E4185" s="4" t="s">
        <v>1831</v>
      </c>
      <c r="F4185" s="5">
        <v>44153</v>
      </c>
      <c r="G4185" s="4">
        <v>1</v>
      </c>
      <c r="H4185" s="11">
        <f>VLOOKUP(B4185,[1]!Product_Data[#Data],4,0)</f>
        <v>2091</v>
      </c>
      <c r="I4185" s="11">
        <f>VLOOKUP(B4185,[1]!Product_Data[#Data],3,0)</f>
        <v>1485</v>
      </c>
      <c r="J4185" s="11">
        <f t="shared" si="393"/>
        <v>1485</v>
      </c>
      <c r="K4185" s="11">
        <f t="shared" si="394"/>
        <v>2091</v>
      </c>
      <c r="L4185" s="11">
        <f t="shared" si="395"/>
        <v>606</v>
      </c>
      <c r="M4185" t="str">
        <f>VLOOKUP(C4185,[1]!Location_Data[#Data],2,0)</f>
        <v>Downey</v>
      </c>
      <c r="N4185" t="str">
        <f>VLOOKUP(D4185,[1]!Salespeople_Data[#Data],2,0)</f>
        <v>Gary Rodriguez</v>
      </c>
      <c r="O4185" t="str">
        <f>VLOOKUP(E4185,[1]!Customer_Data[#Data],2,0)</f>
        <v>Benjamin Lynch</v>
      </c>
      <c r="P4185" s="15">
        <f t="shared" si="390"/>
        <v>4</v>
      </c>
      <c r="Q4185">
        <f t="shared" si="391"/>
        <v>11</v>
      </c>
      <c r="R4185">
        <f t="shared" si="392"/>
        <v>2020</v>
      </c>
    </row>
    <row r="4186" spans="1:18" x14ac:dyDescent="0.25">
      <c r="A4186" s="2" t="s">
        <v>5204</v>
      </c>
      <c r="B4186" s="2" t="s">
        <v>194</v>
      </c>
      <c r="C4186" s="2" t="s">
        <v>204</v>
      </c>
      <c r="D4186" s="2" t="s">
        <v>191</v>
      </c>
      <c r="E4186" s="2" t="s">
        <v>1842</v>
      </c>
      <c r="F4186" s="3">
        <v>44000</v>
      </c>
      <c r="G4186" s="2">
        <v>1</v>
      </c>
      <c r="H4186" s="11">
        <f>VLOOKUP(B4186,[1]!Product_Data[#Data],4,0)</f>
        <v>1278</v>
      </c>
      <c r="I4186" s="11">
        <f>VLOOKUP(B4186,[1]!Product_Data[#Data],3,0)</f>
        <v>665</v>
      </c>
      <c r="J4186" s="11">
        <f t="shared" si="393"/>
        <v>665</v>
      </c>
      <c r="K4186" s="11">
        <f t="shared" si="394"/>
        <v>1278</v>
      </c>
      <c r="L4186" s="11">
        <f t="shared" si="395"/>
        <v>613</v>
      </c>
      <c r="M4186" t="str">
        <f>VLOOKUP(C4186,[1]!Location_Data[#Data],2,0)</f>
        <v>Corona</v>
      </c>
      <c r="N4186" t="str">
        <f>VLOOKUP(D4186,[1]!Salespeople_Data[#Data],2,0)</f>
        <v>Robert Reed</v>
      </c>
      <c r="O4186" t="str">
        <f>VLOOKUP(E4186,[1]!Customer_Data[#Data],2,0)</f>
        <v>Wayne Johnson</v>
      </c>
      <c r="P4186" s="15">
        <f t="shared" si="390"/>
        <v>5</v>
      </c>
      <c r="Q4186">
        <f t="shared" si="391"/>
        <v>6</v>
      </c>
      <c r="R4186">
        <f t="shared" si="392"/>
        <v>2020</v>
      </c>
    </row>
    <row r="4187" spans="1:18" x14ac:dyDescent="0.25">
      <c r="A4187" s="4" t="s">
        <v>5205</v>
      </c>
      <c r="B4187" s="4" t="s">
        <v>479</v>
      </c>
      <c r="C4187" s="4" t="s">
        <v>145</v>
      </c>
      <c r="D4187" s="4" t="s">
        <v>10</v>
      </c>
      <c r="E4187" s="4" t="s">
        <v>2943</v>
      </c>
      <c r="F4187" s="5">
        <v>43877</v>
      </c>
      <c r="G4187" s="4">
        <v>3</v>
      </c>
      <c r="H4187" s="11">
        <f>VLOOKUP(B4187,[1]!Product_Data[#Data],4,0)</f>
        <v>123</v>
      </c>
      <c r="I4187" s="11">
        <f>VLOOKUP(B4187,[1]!Product_Data[#Data],3,0)</f>
        <v>84</v>
      </c>
      <c r="J4187" s="11">
        <f t="shared" si="393"/>
        <v>252</v>
      </c>
      <c r="K4187" s="11">
        <f t="shared" si="394"/>
        <v>369</v>
      </c>
      <c r="L4187" s="11">
        <f t="shared" si="395"/>
        <v>117</v>
      </c>
      <c r="M4187" t="str">
        <f>VLOOKUP(C4187,[1]!Location_Data[#Data],2,0)</f>
        <v>Santa Maria</v>
      </c>
      <c r="N4187" t="str">
        <f>VLOOKUP(D4187,[1]!Salespeople_Data[#Data],2,0)</f>
        <v>Justin Lynch</v>
      </c>
      <c r="O4187" t="str">
        <f>VLOOKUP(E4187,[1]!Customer_Data[#Data],2,0)</f>
        <v>Albert Robinson</v>
      </c>
      <c r="P4187" s="15">
        <f t="shared" si="390"/>
        <v>1</v>
      </c>
      <c r="Q4187">
        <f t="shared" si="391"/>
        <v>2</v>
      </c>
      <c r="R4187">
        <f t="shared" si="392"/>
        <v>2020</v>
      </c>
    </row>
    <row r="4188" spans="1:18" x14ac:dyDescent="0.25">
      <c r="A4188" s="2" t="s">
        <v>5206</v>
      </c>
      <c r="B4188" s="2" t="s">
        <v>185</v>
      </c>
      <c r="C4188" s="2" t="s">
        <v>316</v>
      </c>
      <c r="D4188" s="2" t="s">
        <v>269</v>
      </c>
      <c r="E4188" s="2" t="s">
        <v>704</v>
      </c>
      <c r="F4188" s="3">
        <v>44161</v>
      </c>
      <c r="G4188" s="2">
        <v>1</v>
      </c>
      <c r="H4188" s="11">
        <f>VLOOKUP(B4188,[1]!Product_Data[#Data],4,0)</f>
        <v>667</v>
      </c>
      <c r="I4188" s="11">
        <f>VLOOKUP(B4188,[1]!Product_Data[#Data],3,0)</f>
        <v>387</v>
      </c>
      <c r="J4188" s="11">
        <f t="shared" si="393"/>
        <v>387</v>
      </c>
      <c r="K4188" s="11">
        <f t="shared" si="394"/>
        <v>667</v>
      </c>
      <c r="L4188" s="11">
        <f t="shared" si="395"/>
        <v>280</v>
      </c>
      <c r="M4188" t="str">
        <f>VLOOKUP(C4188,[1]!Location_Data[#Data],2,0)</f>
        <v>East Los Angeles</v>
      </c>
      <c r="N4188" t="str">
        <f>VLOOKUP(D4188,[1]!Salespeople_Data[#Data],2,0)</f>
        <v>Kevin Butler</v>
      </c>
      <c r="O4188" t="str">
        <f>VLOOKUP(E4188,[1]!Customer_Data[#Data],2,0)</f>
        <v>Benjamin Garza</v>
      </c>
      <c r="P4188" s="15">
        <f t="shared" si="390"/>
        <v>5</v>
      </c>
      <c r="Q4188">
        <f t="shared" si="391"/>
        <v>11</v>
      </c>
      <c r="R4188">
        <f t="shared" si="392"/>
        <v>2020</v>
      </c>
    </row>
    <row r="4189" spans="1:18" x14ac:dyDescent="0.25">
      <c r="A4189" s="4" t="s">
        <v>5207</v>
      </c>
      <c r="B4189" s="4" t="s">
        <v>189</v>
      </c>
      <c r="C4189" s="4" t="s">
        <v>9</v>
      </c>
      <c r="D4189" s="4" t="s">
        <v>356</v>
      </c>
      <c r="E4189" s="4" t="s">
        <v>133</v>
      </c>
      <c r="F4189" s="5">
        <v>44171</v>
      </c>
      <c r="G4189" s="4">
        <v>1</v>
      </c>
      <c r="H4189" s="11">
        <f>VLOOKUP(B4189,[1]!Product_Data[#Data],4,0)</f>
        <v>1783</v>
      </c>
      <c r="I4189" s="11">
        <f>VLOOKUP(B4189,[1]!Product_Data[#Data],3,0)</f>
        <v>1516</v>
      </c>
      <c r="J4189" s="11">
        <f t="shared" si="393"/>
        <v>1516</v>
      </c>
      <c r="K4189" s="11">
        <f t="shared" si="394"/>
        <v>1783</v>
      </c>
      <c r="L4189" s="11">
        <f t="shared" si="395"/>
        <v>267</v>
      </c>
      <c r="M4189" t="str">
        <f>VLOOKUP(C4189,[1]!Location_Data[#Data],2,0)</f>
        <v>San Mateo</v>
      </c>
      <c r="N4189" t="str">
        <f>VLOOKUP(D4189,[1]!Salespeople_Data[#Data],2,0)</f>
        <v>Jimmy Young</v>
      </c>
      <c r="O4189" t="str">
        <f>VLOOKUP(E4189,[1]!Customer_Data[#Data],2,0)</f>
        <v>Scott Rice</v>
      </c>
      <c r="P4189" s="15">
        <f t="shared" si="390"/>
        <v>1</v>
      </c>
      <c r="Q4189">
        <f t="shared" si="391"/>
        <v>12</v>
      </c>
      <c r="R4189">
        <f t="shared" si="392"/>
        <v>2020</v>
      </c>
    </row>
    <row r="4190" spans="1:18" x14ac:dyDescent="0.25">
      <c r="A4190" s="2" t="s">
        <v>5208</v>
      </c>
      <c r="B4190" s="2" t="s">
        <v>457</v>
      </c>
      <c r="C4190" s="2" t="s">
        <v>386</v>
      </c>
      <c r="D4190" s="2" t="s">
        <v>49</v>
      </c>
      <c r="E4190" s="2" t="s">
        <v>1152</v>
      </c>
      <c r="F4190" s="3">
        <v>44171</v>
      </c>
      <c r="G4190" s="2">
        <v>3</v>
      </c>
      <c r="H4190" s="11">
        <f>VLOOKUP(B4190,[1]!Product_Data[#Data],4,0)</f>
        <v>947</v>
      </c>
      <c r="I4190" s="11">
        <f>VLOOKUP(B4190,[1]!Product_Data[#Data],3,0)</f>
        <v>786</v>
      </c>
      <c r="J4190" s="11">
        <f t="shared" si="393"/>
        <v>2358</v>
      </c>
      <c r="K4190" s="11">
        <f t="shared" si="394"/>
        <v>2841</v>
      </c>
      <c r="L4190" s="11">
        <f t="shared" si="395"/>
        <v>483</v>
      </c>
      <c r="M4190" t="str">
        <f>VLOOKUP(C4190,[1]!Location_Data[#Data],2,0)</f>
        <v>Carlsbad</v>
      </c>
      <c r="N4190" t="str">
        <f>VLOOKUP(D4190,[1]!Salespeople_Data[#Data],2,0)</f>
        <v>Walter Cook</v>
      </c>
      <c r="O4190" t="str">
        <f>VLOOKUP(E4190,[1]!Customer_Data[#Data],2,0)</f>
        <v>Richard Young</v>
      </c>
      <c r="P4190" s="15">
        <f t="shared" si="390"/>
        <v>1</v>
      </c>
      <c r="Q4190">
        <f t="shared" si="391"/>
        <v>12</v>
      </c>
      <c r="R4190">
        <f t="shared" si="392"/>
        <v>2020</v>
      </c>
    </row>
    <row r="4191" spans="1:18" x14ac:dyDescent="0.25">
      <c r="A4191" s="4" t="s">
        <v>5209</v>
      </c>
      <c r="B4191" s="4" t="s">
        <v>155</v>
      </c>
      <c r="C4191" s="4" t="s">
        <v>195</v>
      </c>
      <c r="D4191" s="4" t="s">
        <v>356</v>
      </c>
      <c r="E4191" s="4" t="s">
        <v>1133</v>
      </c>
      <c r="F4191" s="5">
        <v>43908</v>
      </c>
      <c r="G4191" s="4">
        <v>4</v>
      </c>
      <c r="H4191" s="11">
        <f>VLOOKUP(B4191,[1]!Product_Data[#Data],4,0)</f>
        <v>1353</v>
      </c>
      <c r="I4191" s="11">
        <f>VLOOKUP(B4191,[1]!Product_Data[#Data],3,0)</f>
        <v>947</v>
      </c>
      <c r="J4191" s="11">
        <f t="shared" si="393"/>
        <v>3788</v>
      </c>
      <c r="K4191" s="11">
        <f t="shared" si="394"/>
        <v>5412</v>
      </c>
      <c r="L4191" s="11">
        <f t="shared" si="395"/>
        <v>1624</v>
      </c>
      <c r="M4191" t="str">
        <f>VLOOKUP(C4191,[1]!Location_Data[#Data],2,0)</f>
        <v>Pomona</v>
      </c>
      <c r="N4191" t="str">
        <f>VLOOKUP(D4191,[1]!Salespeople_Data[#Data],2,0)</f>
        <v>Jimmy Young</v>
      </c>
      <c r="O4191" t="str">
        <f>VLOOKUP(E4191,[1]!Customer_Data[#Data],2,0)</f>
        <v>Daniel West</v>
      </c>
      <c r="P4191" s="15">
        <f t="shared" si="390"/>
        <v>4</v>
      </c>
      <c r="Q4191">
        <f t="shared" si="391"/>
        <v>3</v>
      </c>
      <c r="R4191">
        <f t="shared" si="392"/>
        <v>2020</v>
      </c>
    </row>
    <row r="4192" spans="1:18" x14ac:dyDescent="0.25">
      <c r="A4192" s="2" t="s">
        <v>5210</v>
      </c>
      <c r="B4192" s="2" t="s">
        <v>560</v>
      </c>
      <c r="C4192" s="2" t="s">
        <v>249</v>
      </c>
      <c r="D4192" s="2" t="s">
        <v>191</v>
      </c>
      <c r="E4192" s="2" t="s">
        <v>1024</v>
      </c>
      <c r="F4192" s="3">
        <v>43831</v>
      </c>
      <c r="G4192" s="2">
        <v>1</v>
      </c>
      <c r="H4192" s="11">
        <f>VLOOKUP(B4192,[1]!Product_Data[#Data],4,0)</f>
        <v>1809</v>
      </c>
      <c r="I4192" s="11">
        <f>VLOOKUP(B4192,[1]!Product_Data[#Data],3,0)</f>
        <v>1067</v>
      </c>
      <c r="J4192" s="11">
        <f t="shared" si="393"/>
        <v>1067</v>
      </c>
      <c r="K4192" s="11">
        <f t="shared" si="394"/>
        <v>1809</v>
      </c>
      <c r="L4192" s="11">
        <f t="shared" si="395"/>
        <v>742</v>
      </c>
      <c r="M4192" t="str">
        <f>VLOOKUP(C4192,[1]!Location_Data[#Data],2,0)</f>
        <v>Roseville</v>
      </c>
      <c r="N4192" t="str">
        <f>VLOOKUP(D4192,[1]!Salespeople_Data[#Data],2,0)</f>
        <v>Robert Reed</v>
      </c>
      <c r="O4192" t="str">
        <f>VLOOKUP(E4192,[1]!Customer_Data[#Data],2,0)</f>
        <v>Justin Johnston</v>
      </c>
      <c r="P4192" s="15">
        <f t="shared" si="390"/>
        <v>4</v>
      </c>
      <c r="Q4192">
        <f t="shared" si="391"/>
        <v>1</v>
      </c>
      <c r="R4192">
        <f t="shared" si="392"/>
        <v>2020</v>
      </c>
    </row>
    <row r="4193" spans="1:18" x14ac:dyDescent="0.25">
      <c r="A4193" s="4" t="s">
        <v>5211</v>
      </c>
      <c r="B4193" s="4" t="s">
        <v>132</v>
      </c>
      <c r="C4193" s="4" t="s">
        <v>186</v>
      </c>
      <c r="D4193" s="4" t="s">
        <v>239</v>
      </c>
      <c r="E4193" s="4" t="s">
        <v>183</v>
      </c>
      <c r="F4193" s="5">
        <v>43842</v>
      </c>
      <c r="G4193" s="4">
        <v>1</v>
      </c>
      <c r="H4193" s="11">
        <f>VLOOKUP(B4193,[1]!Product_Data[#Data],4,0)</f>
        <v>2091</v>
      </c>
      <c r="I4193" s="11">
        <f>VLOOKUP(B4193,[1]!Product_Data[#Data],3,0)</f>
        <v>1485</v>
      </c>
      <c r="J4193" s="11">
        <f t="shared" si="393"/>
        <v>1485</v>
      </c>
      <c r="K4193" s="11">
        <f t="shared" si="394"/>
        <v>2091</v>
      </c>
      <c r="L4193" s="11">
        <f t="shared" si="395"/>
        <v>606</v>
      </c>
      <c r="M4193" t="str">
        <f>VLOOKUP(C4193,[1]!Location_Data[#Data],2,0)</f>
        <v>Riverside</v>
      </c>
      <c r="N4193" t="str">
        <f>VLOOKUP(D4193,[1]!Salespeople_Data[#Data],2,0)</f>
        <v>John Reyes</v>
      </c>
      <c r="O4193" t="str">
        <f>VLOOKUP(E4193,[1]!Customer_Data[#Data],2,0)</f>
        <v>Jerry Reed</v>
      </c>
      <c r="P4193" s="15">
        <f t="shared" si="390"/>
        <v>1</v>
      </c>
      <c r="Q4193">
        <f t="shared" si="391"/>
        <v>1</v>
      </c>
      <c r="R4193">
        <f t="shared" si="392"/>
        <v>2020</v>
      </c>
    </row>
    <row r="4194" spans="1:18" x14ac:dyDescent="0.25">
      <c r="A4194" s="2" t="s">
        <v>5212</v>
      </c>
      <c r="B4194" s="2" t="s">
        <v>925</v>
      </c>
      <c r="C4194" s="2" t="s">
        <v>519</v>
      </c>
      <c r="D4194" s="2" t="s">
        <v>146</v>
      </c>
      <c r="E4194" s="2" t="s">
        <v>2759</v>
      </c>
      <c r="F4194" s="3">
        <v>43885</v>
      </c>
      <c r="G4194" s="2">
        <v>4</v>
      </c>
      <c r="H4194" s="11">
        <f>VLOOKUP(B4194,[1]!Product_Data[#Data],4,0)</f>
        <v>136</v>
      </c>
      <c r="I4194" s="11">
        <f>VLOOKUP(B4194,[1]!Product_Data[#Data],3,0)</f>
        <v>72</v>
      </c>
      <c r="J4194" s="11">
        <f t="shared" si="393"/>
        <v>288</v>
      </c>
      <c r="K4194" s="11">
        <f t="shared" si="394"/>
        <v>544</v>
      </c>
      <c r="L4194" s="11">
        <f t="shared" si="395"/>
        <v>256</v>
      </c>
      <c r="M4194" t="str">
        <f>VLOOKUP(C4194,[1]!Location_Data[#Data],2,0)</f>
        <v>Anaheim</v>
      </c>
      <c r="N4194" t="str">
        <f>VLOOKUP(D4194,[1]!Salespeople_Data[#Data],2,0)</f>
        <v>Carl Elliott</v>
      </c>
      <c r="O4194" t="str">
        <f>VLOOKUP(E4194,[1]!Customer_Data[#Data],2,0)</f>
        <v>Donald Morris</v>
      </c>
      <c r="P4194" s="15">
        <f t="shared" si="390"/>
        <v>2</v>
      </c>
      <c r="Q4194">
        <f t="shared" si="391"/>
        <v>2</v>
      </c>
      <c r="R4194">
        <f t="shared" si="392"/>
        <v>2020</v>
      </c>
    </row>
    <row r="4195" spans="1:18" x14ac:dyDescent="0.25">
      <c r="A4195" s="4" t="s">
        <v>5213</v>
      </c>
      <c r="B4195" s="4" t="s">
        <v>271</v>
      </c>
      <c r="C4195" s="4" t="s">
        <v>472</v>
      </c>
      <c r="D4195" s="4" t="s">
        <v>308</v>
      </c>
      <c r="E4195" s="4" t="s">
        <v>1689</v>
      </c>
      <c r="F4195" s="5">
        <v>43941</v>
      </c>
      <c r="G4195" s="4">
        <v>1</v>
      </c>
      <c r="H4195" s="11">
        <f>VLOOKUP(B4195,[1]!Product_Data[#Data],4,0)</f>
        <v>1587</v>
      </c>
      <c r="I4195" s="11">
        <f>VLOOKUP(B4195,[1]!Product_Data[#Data],3,0)</f>
        <v>1301</v>
      </c>
      <c r="J4195" s="11">
        <f t="shared" si="393"/>
        <v>1301</v>
      </c>
      <c r="K4195" s="11">
        <f t="shared" si="394"/>
        <v>1587</v>
      </c>
      <c r="L4195" s="11">
        <f t="shared" si="395"/>
        <v>286</v>
      </c>
      <c r="M4195" t="str">
        <f>VLOOKUP(C4195,[1]!Location_Data[#Data],2,0)</f>
        <v>Concord</v>
      </c>
      <c r="N4195" t="str">
        <f>VLOOKUP(D4195,[1]!Salespeople_Data[#Data],2,0)</f>
        <v>Fred Robertson</v>
      </c>
      <c r="O4195" t="str">
        <f>VLOOKUP(E4195,[1]!Customer_Data[#Data],2,0)</f>
        <v>Billy Gonzales</v>
      </c>
      <c r="P4195" s="15">
        <f t="shared" si="390"/>
        <v>2</v>
      </c>
      <c r="Q4195">
        <f t="shared" si="391"/>
        <v>4</v>
      </c>
      <c r="R4195">
        <f t="shared" si="392"/>
        <v>2020</v>
      </c>
    </row>
    <row r="4196" spans="1:18" x14ac:dyDescent="0.25">
      <c r="A4196" s="2" t="s">
        <v>5214</v>
      </c>
      <c r="B4196" s="2" t="s">
        <v>340</v>
      </c>
      <c r="C4196" s="2" t="s">
        <v>186</v>
      </c>
      <c r="D4196" s="2" t="s">
        <v>116</v>
      </c>
      <c r="E4196" s="2" t="s">
        <v>687</v>
      </c>
      <c r="F4196" s="3">
        <v>44037</v>
      </c>
      <c r="G4196" s="2">
        <v>1</v>
      </c>
      <c r="H4196" s="11">
        <f>VLOOKUP(B4196,[1]!Product_Data[#Data],4,0)</f>
        <v>1967</v>
      </c>
      <c r="I4196" s="11">
        <f>VLOOKUP(B4196,[1]!Product_Data[#Data],3,0)</f>
        <v>1397</v>
      </c>
      <c r="J4196" s="11">
        <f t="shared" si="393"/>
        <v>1397</v>
      </c>
      <c r="K4196" s="11">
        <f t="shared" si="394"/>
        <v>1967</v>
      </c>
      <c r="L4196" s="11">
        <f t="shared" si="395"/>
        <v>570</v>
      </c>
      <c r="M4196" t="str">
        <f>VLOOKUP(C4196,[1]!Location_Data[#Data],2,0)</f>
        <v>Riverside</v>
      </c>
      <c r="N4196" t="str">
        <f>VLOOKUP(D4196,[1]!Salespeople_Data[#Data],2,0)</f>
        <v>Roger Ramos</v>
      </c>
      <c r="O4196" t="str">
        <f>VLOOKUP(E4196,[1]!Customer_Data[#Data],2,0)</f>
        <v>David Garrett</v>
      </c>
      <c r="P4196" s="15">
        <f t="shared" si="390"/>
        <v>7</v>
      </c>
      <c r="Q4196">
        <f t="shared" si="391"/>
        <v>7</v>
      </c>
      <c r="R4196">
        <f t="shared" si="392"/>
        <v>2020</v>
      </c>
    </row>
    <row r="4197" spans="1:18" x14ac:dyDescent="0.25">
      <c r="A4197" s="4" t="s">
        <v>5215</v>
      </c>
      <c r="B4197" s="4" t="s">
        <v>263</v>
      </c>
      <c r="C4197" s="4" t="s">
        <v>44</v>
      </c>
      <c r="D4197" s="4" t="s">
        <v>71</v>
      </c>
      <c r="E4197" s="4" t="s">
        <v>1240</v>
      </c>
      <c r="F4197" s="5">
        <v>43879</v>
      </c>
      <c r="G4197" s="4">
        <v>1</v>
      </c>
      <c r="H4197" s="11">
        <f>VLOOKUP(B4197,[1]!Product_Data[#Data],4,0)</f>
        <v>378</v>
      </c>
      <c r="I4197" s="11">
        <f>VLOOKUP(B4197,[1]!Product_Data[#Data],3,0)</f>
        <v>291</v>
      </c>
      <c r="J4197" s="11">
        <f t="shared" si="393"/>
        <v>291</v>
      </c>
      <c r="K4197" s="11">
        <f t="shared" si="394"/>
        <v>378</v>
      </c>
      <c r="L4197" s="11">
        <f t="shared" si="395"/>
        <v>87</v>
      </c>
      <c r="M4197" t="str">
        <f>VLOOKUP(C4197,[1]!Location_Data[#Data],2,0)</f>
        <v>Moreno Valley</v>
      </c>
      <c r="N4197" t="str">
        <f>VLOOKUP(D4197,[1]!Salespeople_Data[#Data],2,0)</f>
        <v>Gary Rodriguez</v>
      </c>
      <c r="O4197" t="str">
        <f>VLOOKUP(E4197,[1]!Customer_Data[#Data],2,0)</f>
        <v>Richard Carr</v>
      </c>
      <c r="P4197" s="15">
        <f t="shared" si="390"/>
        <v>3</v>
      </c>
      <c r="Q4197">
        <f t="shared" si="391"/>
        <v>2</v>
      </c>
      <c r="R4197">
        <f t="shared" si="392"/>
        <v>2020</v>
      </c>
    </row>
    <row r="4198" spans="1:18" x14ac:dyDescent="0.25">
      <c r="A4198" s="2" t="s">
        <v>5216</v>
      </c>
      <c r="B4198" s="2" t="s">
        <v>119</v>
      </c>
      <c r="C4198" s="2" t="s">
        <v>174</v>
      </c>
      <c r="D4198" s="2" t="s">
        <v>71</v>
      </c>
      <c r="E4198" s="2" t="s">
        <v>1018</v>
      </c>
      <c r="F4198" s="3">
        <v>44108</v>
      </c>
      <c r="G4198" s="2">
        <v>1</v>
      </c>
      <c r="H4198" s="11">
        <f>VLOOKUP(B4198,[1]!Product_Data[#Data],4,0)</f>
        <v>1077</v>
      </c>
      <c r="I4198" s="11">
        <f>VLOOKUP(B4198,[1]!Product_Data[#Data],3,0)</f>
        <v>732</v>
      </c>
      <c r="J4198" s="11">
        <f t="shared" si="393"/>
        <v>732</v>
      </c>
      <c r="K4198" s="11">
        <f t="shared" si="394"/>
        <v>1077</v>
      </c>
      <c r="L4198" s="11">
        <f t="shared" si="395"/>
        <v>345</v>
      </c>
      <c r="M4198" t="str">
        <f>VLOOKUP(C4198,[1]!Location_Data[#Data],2,0)</f>
        <v>Norwalk</v>
      </c>
      <c r="N4198" t="str">
        <f>VLOOKUP(D4198,[1]!Salespeople_Data[#Data],2,0)</f>
        <v>Gary Rodriguez</v>
      </c>
      <c r="O4198" t="str">
        <f>VLOOKUP(E4198,[1]!Customer_Data[#Data],2,0)</f>
        <v>Victor Gutierrez</v>
      </c>
      <c r="P4198" s="15">
        <f t="shared" si="390"/>
        <v>1</v>
      </c>
      <c r="Q4198">
        <f t="shared" si="391"/>
        <v>10</v>
      </c>
      <c r="R4198">
        <f t="shared" si="392"/>
        <v>2020</v>
      </c>
    </row>
    <row r="4199" spans="1:18" x14ac:dyDescent="0.25">
      <c r="A4199" s="4" t="s">
        <v>5217</v>
      </c>
      <c r="B4199" s="4" t="s">
        <v>652</v>
      </c>
      <c r="C4199" s="4" t="s">
        <v>596</v>
      </c>
      <c r="D4199" s="4" t="s">
        <v>146</v>
      </c>
      <c r="E4199" s="4" t="s">
        <v>2245</v>
      </c>
      <c r="F4199" s="5">
        <v>44085</v>
      </c>
      <c r="G4199" s="4">
        <v>1</v>
      </c>
      <c r="H4199" s="11">
        <f>VLOOKUP(B4199,[1]!Product_Data[#Data],4,0)</f>
        <v>217</v>
      </c>
      <c r="I4199" s="11">
        <f>VLOOKUP(B4199,[1]!Product_Data[#Data],3,0)</f>
        <v>171</v>
      </c>
      <c r="J4199" s="11">
        <f t="shared" si="393"/>
        <v>171</v>
      </c>
      <c r="K4199" s="11">
        <f t="shared" si="394"/>
        <v>217</v>
      </c>
      <c r="L4199" s="11">
        <f t="shared" si="395"/>
        <v>46</v>
      </c>
      <c r="M4199" t="str">
        <f>VLOOKUP(C4199,[1]!Location_Data[#Data],2,0)</f>
        <v>Fremont</v>
      </c>
      <c r="N4199" t="str">
        <f>VLOOKUP(D4199,[1]!Salespeople_Data[#Data],2,0)</f>
        <v>Carl Elliott</v>
      </c>
      <c r="O4199" t="str">
        <f>VLOOKUP(E4199,[1]!Customer_Data[#Data],2,0)</f>
        <v>Charles Bell</v>
      </c>
      <c r="P4199" s="15">
        <f t="shared" si="390"/>
        <v>6</v>
      </c>
      <c r="Q4199">
        <f t="shared" si="391"/>
        <v>9</v>
      </c>
      <c r="R4199">
        <f t="shared" si="392"/>
        <v>2020</v>
      </c>
    </row>
    <row r="4200" spans="1:18" x14ac:dyDescent="0.25">
      <c r="A4200" s="2" t="s">
        <v>5218</v>
      </c>
      <c r="B4200" s="2" t="s">
        <v>69</v>
      </c>
      <c r="C4200" s="2" t="s">
        <v>39</v>
      </c>
      <c r="D4200" s="2" t="s">
        <v>126</v>
      </c>
      <c r="E4200" s="2" t="s">
        <v>2460</v>
      </c>
      <c r="F4200" s="3">
        <v>43895</v>
      </c>
      <c r="G4200" s="2">
        <v>3</v>
      </c>
      <c r="H4200" s="11">
        <f>VLOOKUP(B4200,[1]!Product_Data[#Data],4,0)</f>
        <v>1351</v>
      </c>
      <c r="I4200" s="11">
        <f>VLOOKUP(B4200,[1]!Product_Data[#Data],3,0)</f>
        <v>1108</v>
      </c>
      <c r="J4200" s="11">
        <f t="shared" si="393"/>
        <v>3324</v>
      </c>
      <c r="K4200" s="11">
        <f t="shared" si="394"/>
        <v>4053</v>
      </c>
      <c r="L4200" s="11">
        <f t="shared" si="395"/>
        <v>729</v>
      </c>
      <c r="M4200" t="str">
        <f>VLOOKUP(C4200,[1]!Location_Data[#Data],2,0)</f>
        <v>Oceanside</v>
      </c>
      <c r="N4200" t="str">
        <f>VLOOKUP(D4200,[1]!Salespeople_Data[#Data],2,0)</f>
        <v>Larry Castillo</v>
      </c>
      <c r="O4200" t="str">
        <f>VLOOKUP(E4200,[1]!Customer_Data[#Data],2,0)</f>
        <v>Joe Gordon</v>
      </c>
      <c r="P4200" s="15">
        <f t="shared" si="390"/>
        <v>5</v>
      </c>
      <c r="Q4200">
        <f t="shared" si="391"/>
        <v>3</v>
      </c>
      <c r="R4200">
        <f t="shared" si="392"/>
        <v>2020</v>
      </c>
    </row>
    <row r="4201" spans="1:18" x14ac:dyDescent="0.25">
      <c r="A4201" s="4" t="s">
        <v>5219</v>
      </c>
      <c r="B4201" s="4" t="s">
        <v>18</v>
      </c>
      <c r="C4201" s="4" t="s">
        <v>268</v>
      </c>
      <c r="D4201" s="4" t="s">
        <v>413</v>
      </c>
      <c r="E4201" s="4" t="s">
        <v>943</v>
      </c>
      <c r="F4201" s="5">
        <v>44008</v>
      </c>
      <c r="G4201" s="4">
        <v>1</v>
      </c>
      <c r="H4201" s="11">
        <f>VLOOKUP(B4201,[1]!Product_Data[#Data],4,0)</f>
        <v>880</v>
      </c>
      <c r="I4201" s="11">
        <f>VLOOKUP(B4201,[1]!Product_Data[#Data],3,0)</f>
        <v>634</v>
      </c>
      <c r="J4201" s="11">
        <f t="shared" si="393"/>
        <v>634</v>
      </c>
      <c r="K4201" s="11">
        <f t="shared" si="394"/>
        <v>880</v>
      </c>
      <c r="L4201" s="11">
        <f t="shared" si="395"/>
        <v>246</v>
      </c>
      <c r="M4201" t="str">
        <f>VLOOKUP(C4201,[1]!Location_Data[#Data],2,0)</f>
        <v>Murrieta</v>
      </c>
      <c r="N4201" t="str">
        <f>VLOOKUP(D4201,[1]!Salespeople_Data[#Data],2,0)</f>
        <v>Kenneth Bradley</v>
      </c>
      <c r="O4201" t="str">
        <f>VLOOKUP(E4201,[1]!Customer_Data[#Data],2,0)</f>
        <v>Paul Taylor</v>
      </c>
      <c r="P4201" s="15">
        <f t="shared" si="390"/>
        <v>6</v>
      </c>
      <c r="Q4201">
        <f t="shared" si="391"/>
        <v>6</v>
      </c>
      <c r="R4201">
        <f t="shared" si="392"/>
        <v>2020</v>
      </c>
    </row>
    <row r="4202" spans="1:18" x14ac:dyDescent="0.25">
      <c r="A4202" s="2" t="s">
        <v>5220</v>
      </c>
      <c r="B4202" s="2" t="s">
        <v>235</v>
      </c>
      <c r="C4202" s="2" t="s">
        <v>110</v>
      </c>
      <c r="D4202" s="2" t="s">
        <v>10</v>
      </c>
      <c r="E4202" s="2" t="s">
        <v>1745</v>
      </c>
      <c r="F4202" s="3">
        <v>44046</v>
      </c>
      <c r="G4202" s="2">
        <v>1</v>
      </c>
      <c r="H4202" s="11">
        <f>VLOOKUP(B4202,[1]!Product_Data[#Data],4,0)</f>
        <v>1887</v>
      </c>
      <c r="I4202" s="11">
        <f>VLOOKUP(B4202,[1]!Product_Data[#Data],3,0)</f>
        <v>1378</v>
      </c>
      <c r="J4202" s="11">
        <f t="shared" si="393"/>
        <v>1378</v>
      </c>
      <c r="K4202" s="11">
        <f t="shared" si="394"/>
        <v>1887</v>
      </c>
      <c r="L4202" s="11">
        <f t="shared" si="395"/>
        <v>509</v>
      </c>
      <c r="M4202" t="str">
        <f>VLOOKUP(C4202,[1]!Location_Data[#Data],2,0)</f>
        <v>Richmond</v>
      </c>
      <c r="N4202" t="str">
        <f>VLOOKUP(D4202,[1]!Salespeople_Data[#Data],2,0)</f>
        <v>Justin Lynch</v>
      </c>
      <c r="O4202" t="str">
        <f>VLOOKUP(E4202,[1]!Customer_Data[#Data],2,0)</f>
        <v>Eugene Scott</v>
      </c>
      <c r="P4202" s="15">
        <f t="shared" si="390"/>
        <v>2</v>
      </c>
      <c r="Q4202">
        <f t="shared" si="391"/>
        <v>8</v>
      </c>
      <c r="R4202">
        <f t="shared" si="392"/>
        <v>2020</v>
      </c>
    </row>
    <row r="4203" spans="1:18" x14ac:dyDescent="0.25">
      <c r="A4203" s="4" t="s">
        <v>5221</v>
      </c>
      <c r="B4203" s="4" t="s">
        <v>340</v>
      </c>
      <c r="C4203" s="4" t="s">
        <v>229</v>
      </c>
      <c r="D4203" s="4" t="s">
        <v>20</v>
      </c>
      <c r="E4203" s="4" t="s">
        <v>936</v>
      </c>
      <c r="F4203" s="5">
        <v>44108</v>
      </c>
      <c r="G4203" s="4">
        <v>1</v>
      </c>
      <c r="H4203" s="11">
        <f>VLOOKUP(B4203,[1]!Product_Data[#Data],4,0)</f>
        <v>1967</v>
      </c>
      <c r="I4203" s="11">
        <f>VLOOKUP(B4203,[1]!Product_Data[#Data],3,0)</f>
        <v>1397</v>
      </c>
      <c r="J4203" s="11">
        <f t="shared" si="393"/>
        <v>1397</v>
      </c>
      <c r="K4203" s="11">
        <f t="shared" si="394"/>
        <v>1967</v>
      </c>
      <c r="L4203" s="11">
        <f t="shared" si="395"/>
        <v>570</v>
      </c>
      <c r="M4203" t="str">
        <f>VLOOKUP(C4203,[1]!Location_Data[#Data],2,0)</f>
        <v>San Jose</v>
      </c>
      <c r="N4203" t="str">
        <f>VLOOKUP(D4203,[1]!Salespeople_Data[#Data],2,0)</f>
        <v>Joshua Cook</v>
      </c>
      <c r="O4203" t="str">
        <f>VLOOKUP(E4203,[1]!Customer_Data[#Data],2,0)</f>
        <v>Ronald Watkins</v>
      </c>
      <c r="P4203" s="15">
        <f t="shared" si="390"/>
        <v>1</v>
      </c>
      <c r="Q4203">
        <f t="shared" si="391"/>
        <v>10</v>
      </c>
      <c r="R4203">
        <f t="shared" si="392"/>
        <v>2020</v>
      </c>
    </row>
    <row r="4204" spans="1:18" x14ac:dyDescent="0.25">
      <c r="A4204" s="2" t="s">
        <v>5222</v>
      </c>
      <c r="B4204" s="2" t="s">
        <v>47</v>
      </c>
      <c r="C4204" s="2" t="s">
        <v>450</v>
      </c>
      <c r="D4204" s="2" t="s">
        <v>25</v>
      </c>
      <c r="E4204" s="2" t="s">
        <v>1098</v>
      </c>
      <c r="F4204" s="3">
        <v>44106</v>
      </c>
      <c r="G4204" s="2">
        <v>3</v>
      </c>
      <c r="H4204" s="11">
        <f>VLOOKUP(B4204,[1]!Product_Data[#Data],4,0)</f>
        <v>1812</v>
      </c>
      <c r="I4204" s="11">
        <f>VLOOKUP(B4204,[1]!Product_Data[#Data],3,0)</f>
        <v>1305</v>
      </c>
      <c r="J4204" s="11">
        <f t="shared" si="393"/>
        <v>3915</v>
      </c>
      <c r="K4204" s="11">
        <f t="shared" si="394"/>
        <v>5436</v>
      </c>
      <c r="L4204" s="11">
        <f t="shared" si="395"/>
        <v>1521</v>
      </c>
      <c r="M4204" t="str">
        <f>VLOOKUP(C4204,[1]!Location_Data[#Data],2,0)</f>
        <v>Simi Valley</v>
      </c>
      <c r="N4204" t="str">
        <f>VLOOKUP(D4204,[1]!Salespeople_Data[#Data],2,0)</f>
        <v>Brian Davis</v>
      </c>
      <c r="O4204" t="str">
        <f>VLOOKUP(E4204,[1]!Customer_Data[#Data],2,0)</f>
        <v>Jeremy Allen</v>
      </c>
      <c r="P4204" s="15">
        <f t="shared" si="390"/>
        <v>6</v>
      </c>
      <c r="Q4204">
        <f t="shared" si="391"/>
        <v>10</v>
      </c>
      <c r="R4204">
        <f t="shared" si="392"/>
        <v>2020</v>
      </c>
    </row>
    <row r="4205" spans="1:18" x14ac:dyDescent="0.25">
      <c r="A4205" s="4" t="s">
        <v>5223</v>
      </c>
      <c r="B4205" s="4" t="s">
        <v>457</v>
      </c>
      <c r="C4205" s="4" t="s">
        <v>253</v>
      </c>
      <c r="D4205" s="4" t="s">
        <v>10</v>
      </c>
      <c r="E4205" s="4" t="s">
        <v>3174</v>
      </c>
      <c r="F4205" s="5">
        <v>44022</v>
      </c>
      <c r="G4205" s="4">
        <v>2</v>
      </c>
      <c r="H4205" s="11">
        <f>VLOOKUP(B4205,[1]!Product_Data[#Data],4,0)</f>
        <v>947</v>
      </c>
      <c r="I4205" s="11">
        <f>VLOOKUP(B4205,[1]!Product_Data[#Data],3,0)</f>
        <v>786</v>
      </c>
      <c r="J4205" s="11">
        <f t="shared" si="393"/>
        <v>1572</v>
      </c>
      <c r="K4205" s="11">
        <f t="shared" si="394"/>
        <v>1894</v>
      </c>
      <c r="L4205" s="11">
        <f t="shared" si="395"/>
        <v>322</v>
      </c>
      <c r="M4205" t="str">
        <f>VLOOKUP(C4205,[1]!Location_Data[#Data],2,0)</f>
        <v>Bakersfield</v>
      </c>
      <c r="N4205" t="str">
        <f>VLOOKUP(D4205,[1]!Salespeople_Data[#Data],2,0)</f>
        <v>Justin Lynch</v>
      </c>
      <c r="O4205" t="str">
        <f>VLOOKUP(E4205,[1]!Customer_Data[#Data],2,0)</f>
        <v>Louis Austin</v>
      </c>
      <c r="P4205" s="15">
        <f t="shared" si="390"/>
        <v>6</v>
      </c>
      <c r="Q4205">
        <f t="shared" si="391"/>
        <v>7</v>
      </c>
      <c r="R4205">
        <f t="shared" si="392"/>
        <v>2020</v>
      </c>
    </row>
    <row r="4206" spans="1:18" x14ac:dyDescent="0.25">
      <c r="A4206" s="2" t="s">
        <v>5224</v>
      </c>
      <c r="B4206" s="2" t="s">
        <v>139</v>
      </c>
      <c r="C4206" s="2" t="s">
        <v>105</v>
      </c>
      <c r="D4206" s="2" t="s">
        <v>178</v>
      </c>
      <c r="E4206" s="2" t="s">
        <v>3699</v>
      </c>
      <c r="F4206" s="3">
        <v>44043</v>
      </c>
      <c r="G4206" s="2">
        <v>1</v>
      </c>
      <c r="H4206" s="11">
        <f>VLOOKUP(B4206,[1]!Product_Data[#Data],4,0)</f>
        <v>817</v>
      </c>
      <c r="I4206" s="11">
        <f>VLOOKUP(B4206,[1]!Product_Data[#Data],3,0)</f>
        <v>409</v>
      </c>
      <c r="J4206" s="11">
        <f t="shared" si="393"/>
        <v>409</v>
      </c>
      <c r="K4206" s="11">
        <f t="shared" si="394"/>
        <v>817</v>
      </c>
      <c r="L4206" s="11">
        <f t="shared" si="395"/>
        <v>408</v>
      </c>
      <c r="M4206" t="str">
        <f>VLOOKUP(C4206,[1]!Location_Data[#Data],2,0)</f>
        <v>Daly City</v>
      </c>
      <c r="N4206" t="str">
        <f>VLOOKUP(D4206,[1]!Salespeople_Data[#Data],2,0)</f>
        <v>Joshua Taylor</v>
      </c>
      <c r="O4206" t="str">
        <f>VLOOKUP(E4206,[1]!Customer_Data[#Data],2,0)</f>
        <v>Bruce King</v>
      </c>
      <c r="P4206" s="15">
        <f t="shared" si="390"/>
        <v>6</v>
      </c>
      <c r="Q4206">
        <f t="shared" si="391"/>
        <v>7</v>
      </c>
      <c r="R4206">
        <f t="shared" si="392"/>
        <v>2020</v>
      </c>
    </row>
    <row r="4207" spans="1:18" x14ac:dyDescent="0.25">
      <c r="A4207" s="4" t="s">
        <v>5225</v>
      </c>
      <c r="B4207" s="4" t="s">
        <v>119</v>
      </c>
      <c r="C4207" s="4" t="s">
        <v>100</v>
      </c>
      <c r="D4207" s="4" t="s">
        <v>116</v>
      </c>
      <c r="E4207" s="4" t="s">
        <v>217</v>
      </c>
      <c r="F4207" s="5">
        <v>43920</v>
      </c>
      <c r="G4207" s="4">
        <v>4</v>
      </c>
      <c r="H4207" s="11">
        <f>VLOOKUP(B4207,[1]!Product_Data[#Data],4,0)</f>
        <v>1077</v>
      </c>
      <c r="I4207" s="11">
        <f>VLOOKUP(B4207,[1]!Product_Data[#Data],3,0)</f>
        <v>732</v>
      </c>
      <c r="J4207" s="11">
        <f t="shared" si="393"/>
        <v>2928</v>
      </c>
      <c r="K4207" s="11">
        <f t="shared" si="394"/>
        <v>4308</v>
      </c>
      <c r="L4207" s="11">
        <f t="shared" si="395"/>
        <v>1380</v>
      </c>
      <c r="M4207" t="str">
        <f>VLOOKUP(C4207,[1]!Location_Data[#Data],2,0)</f>
        <v>Victorville</v>
      </c>
      <c r="N4207" t="str">
        <f>VLOOKUP(D4207,[1]!Salespeople_Data[#Data],2,0)</f>
        <v>Roger Ramos</v>
      </c>
      <c r="O4207" t="str">
        <f>VLOOKUP(E4207,[1]!Customer_Data[#Data],2,0)</f>
        <v>George Fowler</v>
      </c>
      <c r="P4207" s="15">
        <f t="shared" si="390"/>
        <v>2</v>
      </c>
      <c r="Q4207">
        <f t="shared" si="391"/>
        <v>3</v>
      </c>
      <c r="R4207">
        <f t="shared" si="392"/>
        <v>2020</v>
      </c>
    </row>
    <row r="4208" spans="1:18" x14ac:dyDescent="0.25">
      <c r="A4208" s="2" t="s">
        <v>5226</v>
      </c>
      <c r="B4208" s="2" t="s">
        <v>69</v>
      </c>
      <c r="C4208" s="2" t="s">
        <v>322</v>
      </c>
      <c r="D4208" s="2" t="s">
        <v>146</v>
      </c>
      <c r="E4208" s="2" t="s">
        <v>279</v>
      </c>
      <c r="F4208" s="3">
        <v>44084</v>
      </c>
      <c r="G4208" s="2">
        <v>1</v>
      </c>
      <c r="H4208" s="11">
        <f>VLOOKUP(B4208,[1]!Product_Data[#Data],4,0)</f>
        <v>1351</v>
      </c>
      <c r="I4208" s="11">
        <f>VLOOKUP(B4208,[1]!Product_Data[#Data],3,0)</f>
        <v>1108</v>
      </c>
      <c r="J4208" s="11">
        <f t="shared" si="393"/>
        <v>1108</v>
      </c>
      <c r="K4208" s="11">
        <f t="shared" si="394"/>
        <v>1351</v>
      </c>
      <c r="L4208" s="11">
        <f t="shared" si="395"/>
        <v>243</v>
      </c>
      <c r="M4208" t="str">
        <f>VLOOKUP(C4208,[1]!Location_Data[#Data],2,0)</f>
        <v>Rancho Cucamonga</v>
      </c>
      <c r="N4208" t="str">
        <f>VLOOKUP(D4208,[1]!Salespeople_Data[#Data],2,0)</f>
        <v>Carl Elliott</v>
      </c>
      <c r="O4208" t="str">
        <f>VLOOKUP(E4208,[1]!Customer_Data[#Data],2,0)</f>
        <v>Joshua Bennett</v>
      </c>
      <c r="P4208" s="15">
        <f t="shared" si="390"/>
        <v>5</v>
      </c>
      <c r="Q4208">
        <f t="shared" si="391"/>
        <v>9</v>
      </c>
      <c r="R4208">
        <f t="shared" si="392"/>
        <v>2020</v>
      </c>
    </row>
    <row r="4209" spans="1:18" x14ac:dyDescent="0.25">
      <c r="A4209" s="4" t="s">
        <v>5227</v>
      </c>
      <c r="B4209" s="4" t="s">
        <v>626</v>
      </c>
      <c r="C4209" s="4" t="s">
        <v>156</v>
      </c>
      <c r="D4209" s="4" t="s">
        <v>10</v>
      </c>
      <c r="E4209" s="4" t="s">
        <v>1072</v>
      </c>
      <c r="F4209" s="5">
        <v>44143</v>
      </c>
      <c r="G4209" s="4">
        <v>4</v>
      </c>
      <c r="H4209" s="11">
        <f>VLOOKUP(B4209,[1]!Product_Data[#Data],4,0)</f>
        <v>584</v>
      </c>
      <c r="I4209" s="11">
        <f>VLOOKUP(B4209,[1]!Product_Data[#Data],3,0)</f>
        <v>420</v>
      </c>
      <c r="J4209" s="11">
        <f t="shared" si="393"/>
        <v>1680</v>
      </c>
      <c r="K4209" s="11">
        <f t="shared" si="394"/>
        <v>2336</v>
      </c>
      <c r="L4209" s="11">
        <f t="shared" si="395"/>
        <v>656</v>
      </c>
      <c r="M4209" t="str">
        <f>VLOOKUP(C4209,[1]!Location_Data[#Data],2,0)</f>
        <v>Sacramento</v>
      </c>
      <c r="N4209" t="str">
        <f>VLOOKUP(D4209,[1]!Salespeople_Data[#Data],2,0)</f>
        <v>Justin Lynch</v>
      </c>
      <c r="O4209" t="str">
        <f>VLOOKUP(E4209,[1]!Customer_Data[#Data],2,0)</f>
        <v>Anthony Fisher</v>
      </c>
      <c r="P4209" s="15">
        <f t="shared" si="390"/>
        <v>1</v>
      </c>
      <c r="Q4209">
        <f t="shared" si="391"/>
        <v>11</v>
      </c>
      <c r="R4209">
        <f t="shared" si="392"/>
        <v>2020</v>
      </c>
    </row>
    <row r="4210" spans="1:18" x14ac:dyDescent="0.25">
      <c r="A4210" s="2" t="s">
        <v>5228</v>
      </c>
      <c r="B4210" s="2" t="s">
        <v>104</v>
      </c>
      <c r="C4210" s="2" t="s">
        <v>467</v>
      </c>
      <c r="D4210" s="2" t="s">
        <v>101</v>
      </c>
      <c r="E4210" s="2" t="s">
        <v>1874</v>
      </c>
      <c r="F4210" s="3">
        <v>43976</v>
      </c>
      <c r="G4210" s="2">
        <v>1</v>
      </c>
      <c r="H4210" s="11">
        <f>VLOOKUP(B4210,[1]!Product_Data[#Data],4,0)</f>
        <v>1671</v>
      </c>
      <c r="I4210" s="11">
        <f>VLOOKUP(B4210,[1]!Product_Data[#Data],3,0)</f>
        <v>1220</v>
      </c>
      <c r="J4210" s="11">
        <f t="shared" si="393"/>
        <v>1220</v>
      </c>
      <c r="K4210" s="11">
        <f t="shared" si="394"/>
        <v>1671</v>
      </c>
      <c r="L4210" s="11">
        <f t="shared" si="395"/>
        <v>451</v>
      </c>
      <c r="M4210" t="str">
        <f>VLOOKUP(C4210,[1]!Location_Data[#Data],2,0)</f>
        <v>Garden Grove</v>
      </c>
      <c r="N4210" t="str">
        <f>VLOOKUP(D4210,[1]!Salespeople_Data[#Data],2,0)</f>
        <v>Scott Clark</v>
      </c>
      <c r="O4210" t="str">
        <f>VLOOKUP(E4210,[1]!Customer_Data[#Data],2,0)</f>
        <v>Jesse Bishop</v>
      </c>
      <c r="P4210" s="15">
        <f t="shared" si="390"/>
        <v>2</v>
      </c>
      <c r="Q4210">
        <f t="shared" si="391"/>
        <v>5</v>
      </c>
      <c r="R4210">
        <f t="shared" si="392"/>
        <v>2020</v>
      </c>
    </row>
    <row r="4211" spans="1:18" x14ac:dyDescent="0.25">
      <c r="A4211" s="4" t="s">
        <v>5229</v>
      </c>
      <c r="B4211" s="4" t="s">
        <v>33</v>
      </c>
      <c r="C4211" s="4" t="s">
        <v>469</v>
      </c>
      <c r="D4211" s="4" t="s">
        <v>106</v>
      </c>
      <c r="E4211" s="4" t="s">
        <v>624</v>
      </c>
      <c r="F4211" s="5">
        <v>43982</v>
      </c>
      <c r="G4211" s="4">
        <v>1</v>
      </c>
      <c r="H4211" s="11">
        <f>VLOOKUP(B4211,[1]!Product_Data[#Data],4,0)</f>
        <v>1582</v>
      </c>
      <c r="I4211" s="11">
        <f>VLOOKUP(B4211,[1]!Product_Data[#Data],3,0)</f>
        <v>1234</v>
      </c>
      <c r="J4211" s="11">
        <f t="shared" si="393"/>
        <v>1234</v>
      </c>
      <c r="K4211" s="11">
        <f t="shared" si="394"/>
        <v>1582</v>
      </c>
      <c r="L4211" s="11">
        <f t="shared" si="395"/>
        <v>348</v>
      </c>
      <c r="M4211" t="str">
        <f>VLOOKUP(C4211,[1]!Location_Data[#Data],2,0)</f>
        <v>Escondido</v>
      </c>
      <c r="N4211" t="str">
        <f>VLOOKUP(D4211,[1]!Salespeople_Data[#Data],2,0)</f>
        <v>Patrick Ruiz</v>
      </c>
      <c r="O4211" t="str">
        <f>VLOOKUP(E4211,[1]!Customer_Data[#Data],2,0)</f>
        <v>Steve Stewart</v>
      </c>
      <c r="P4211" s="15">
        <f t="shared" si="390"/>
        <v>1</v>
      </c>
      <c r="Q4211">
        <f t="shared" si="391"/>
        <v>5</v>
      </c>
      <c r="R4211">
        <f t="shared" si="392"/>
        <v>2020</v>
      </c>
    </row>
    <row r="4212" spans="1:18" x14ac:dyDescent="0.25">
      <c r="A4212" s="2" t="s">
        <v>5230</v>
      </c>
      <c r="B4212" s="2" t="s">
        <v>668</v>
      </c>
      <c r="C4212" s="2" t="s">
        <v>242</v>
      </c>
      <c r="D4212" s="2" t="s">
        <v>191</v>
      </c>
      <c r="E4212" s="2" t="s">
        <v>500</v>
      </c>
      <c r="F4212" s="3">
        <v>44015</v>
      </c>
      <c r="G4212" s="2">
        <v>1</v>
      </c>
      <c r="H4212" s="11">
        <f>VLOOKUP(B4212,[1]!Product_Data[#Data],4,0)</f>
        <v>181</v>
      </c>
      <c r="I4212" s="11">
        <f>VLOOKUP(B4212,[1]!Product_Data[#Data],3,0)</f>
        <v>130</v>
      </c>
      <c r="J4212" s="11">
        <f t="shared" si="393"/>
        <v>130</v>
      </c>
      <c r="K4212" s="11">
        <f t="shared" si="394"/>
        <v>181</v>
      </c>
      <c r="L4212" s="11">
        <f t="shared" si="395"/>
        <v>51</v>
      </c>
      <c r="M4212" t="str">
        <f>VLOOKUP(C4212,[1]!Location_Data[#Data],2,0)</f>
        <v>Downey</v>
      </c>
      <c r="N4212" t="str">
        <f>VLOOKUP(D4212,[1]!Salespeople_Data[#Data],2,0)</f>
        <v>Robert Reed</v>
      </c>
      <c r="O4212" t="str">
        <f>VLOOKUP(E4212,[1]!Customer_Data[#Data],2,0)</f>
        <v>William Medina</v>
      </c>
      <c r="P4212" s="15">
        <f t="shared" si="390"/>
        <v>6</v>
      </c>
      <c r="Q4212">
        <f t="shared" si="391"/>
        <v>7</v>
      </c>
      <c r="R4212">
        <f t="shared" si="392"/>
        <v>2020</v>
      </c>
    </row>
    <row r="4213" spans="1:18" x14ac:dyDescent="0.25">
      <c r="A4213" s="4" t="s">
        <v>5231</v>
      </c>
      <c r="B4213" s="4" t="s">
        <v>666</v>
      </c>
      <c r="C4213" s="4" t="s">
        <v>519</v>
      </c>
      <c r="D4213" s="4" t="s">
        <v>96</v>
      </c>
      <c r="E4213" s="4" t="s">
        <v>1796</v>
      </c>
      <c r="F4213" s="5">
        <v>43925</v>
      </c>
      <c r="G4213" s="4">
        <v>1</v>
      </c>
      <c r="H4213" s="11">
        <f>VLOOKUP(B4213,[1]!Product_Data[#Data],4,0)</f>
        <v>2241</v>
      </c>
      <c r="I4213" s="11">
        <f>VLOOKUP(B4213,[1]!Product_Data[#Data],3,0)</f>
        <v>1367</v>
      </c>
      <c r="J4213" s="11">
        <f t="shared" si="393"/>
        <v>1367</v>
      </c>
      <c r="K4213" s="11">
        <f t="shared" si="394"/>
        <v>2241</v>
      </c>
      <c r="L4213" s="11">
        <f t="shared" si="395"/>
        <v>874</v>
      </c>
      <c r="M4213" t="str">
        <f>VLOOKUP(C4213,[1]!Location_Data[#Data],2,0)</f>
        <v>Anaheim</v>
      </c>
      <c r="N4213" t="str">
        <f>VLOOKUP(D4213,[1]!Salespeople_Data[#Data],2,0)</f>
        <v>Brian Thomas</v>
      </c>
      <c r="O4213" t="str">
        <f>VLOOKUP(E4213,[1]!Customer_Data[#Data],2,0)</f>
        <v>Fred Perez</v>
      </c>
      <c r="P4213" s="15">
        <f t="shared" si="390"/>
        <v>7</v>
      </c>
      <c r="Q4213">
        <f t="shared" si="391"/>
        <v>4</v>
      </c>
      <c r="R4213">
        <f t="shared" si="392"/>
        <v>2020</v>
      </c>
    </row>
    <row r="4214" spans="1:18" x14ac:dyDescent="0.25">
      <c r="A4214" s="2" t="s">
        <v>5232</v>
      </c>
      <c r="B4214" s="2" t="s">
        <v>223</v>
      </c>
      <c r="C4214" s="2" t="s">
        <v>145</v>
      </c>
      <c r="D4214" s="2" t="s">
        <v>53</v>
      </c>
      <c r="E4214" s="2" t="s">
        <v>4801</v>
      </c>
      <c r="F4214" s="3">
        <v>44067</v>
      </c>
      <c r="G4214" s="2">
        <v>4</v>
      </c>
      <c r="H4214" s="11">
        <f>VLOOKUP(B4214,[1]!Product_Data[#Data],4,0)</f>
        <v>799</v>
      </c>
      <c r="I4214" s="11">
        <f>VLOOKUP(B4214,[1]!Product_Data[#Data],3,0)</f>
        <v>455</v>
      </c>
      <c r="J4214" s="11">
        <f t="shared" si="393"/>
        <v>1820</v>
      </c>
      <c r="K4214" s="11">
        <f t="shared" si="394"/>
        <v>3196</v>
      </c>
      <c r="L4214" s="11">
        <f t="shared" si="395"/>
        <v>1376</v>
      </c>
      <c r="M4214" t="str">
        <f>VLOOKUP(C4214,[1]!Location_Data[#Data],2,0)</f>
        <v>Santa Maria</v>
      </c>
      <c r="N4214" t="str">
        <f>VLOOKUP(D4214,[1]!Salespeople_Data[#Data],2,0)</f>
        <v>Scott Mason</v>
      </c>
      <c r="O4214" t="str">
        <f>VLOOKUP(E4214,[1]!Customer_Data[#Data],2,0)</f>
        <v>Eugene Murphy</v>
      </c>
      <c r="P4214" s="15">
        <f t="shared" si="390"/>
        <v>2</v>
      </c>
      <c r="Q4214">
        <f t="shared" si="391"/>
        <v>8</v>
      </c>
      <c r="R4214">
        <f t="shared" si="392"/>
        <v>2020</v>
      </c>
    </row>
    <row r="4215" spans="1:18" x14ac:dyDescent="0.25">
      <c r="A4215" s="4" t="s">
        <v>5233</v>
      </c>
      <c r="B4215" s="4" t="s">
        <v>238</v>
      </c>
      <c r="C4215" s="4" t="s">
        <v>204</v>
      </c>
      <c r="D4215" s="4" t="s">
        <v>30</v>
      </c>
      <c r="E4215" s="4" t="s">
        <v>1106</v>
      </c>
      <c r="F4215" s="5">
        <v>44124</v>
      </c>
      <c r="G4215" s="4">
        <v>2</v>
      </c>
      <c r="H4215" s="11">
        <f>VLOOKUP(B4215,[1]!Product_Data[#Data],4,0)</f>
        <v>871</v>
      </c>
      <c r="I4215" s="11">
        <f>VLOOKUP(B4215,[1]!Product_Data[#Data],3,0)</f>
        <v>540</v>
      </c>
      <c r="J4215" s="11">
        <f t="shared" si="393"/>
        <v>1080</v>
      </c>
      <c r="K4215" s="11">
        <f t="shared" si="394"/>
        <v>1742</v>
      </c>
      <c r="L4215" s="11">
        <f t="shared" si="395"/>
        <v>662</v>
      </c>
      <c r="M4215" t="str">
        <f>VLOOKUP(C4215,[1]!Location_Data[#Data],2,0)</f>
        <v>Corona</v>
      </c>
      <c r="N4215" t="str">
        <f>VLOOKUP(D4215,[1]!Salespeople_Data[#Data],2,0)</f>
        <v>Carl Hall</v>
      </c>
      <c r="O4215" t="str">
        <f>VLOOKUP(E4215,[1]!Customer_Data[#Data],2,0)</f>
        <v>Arthur Reid</v>
      </c>
      <c r="P4215" s="15">
        <f t="shared" si="390"/>
        <v>3</v>
      </c>
      <c r="Q4215">
        <f t="shared" si="391"/>
        <v>10</v>
      </c>
      <c r="R4215">
        <f t="shared" si="392"/>
        <v>2020</v>
      </c>
    </row>
    <row r="4216" spans="1:18" x14ac:dyDescent="0.25">
      <c r="A4216" s="2" t="s">
        <v>5234</v>
      </c>
      <c r="B4216" s="2" t="s">
        <v>56</v>
      </c>
      <c r="C4216" s="2" t="s">
        <v>570</v>
      </c>
      <c r="D4216" s="2" t="s">
        <v>111</v>
      </c>
      <c r="E4216" s="2" t="s">
        <v>343</v>
      </c>
      <c r="F4216" s="3">
        <v>44098</v>
      </c>
      <c r="G4216" s="2">
        <v>1</v>
      </c>
      <c r="H4216" s="11">
        <f>VLOOKUP(B4216,[1]!Product_Data[#Data],4,0)</f>
        <v>1848</v>
      </c>
      <c r="I4216" s="11">
        <f>VLOOKUP(B4216,[1]!Product_Data[#Data],3,0)</f>
        <v>1294</v>
      </c>
      <c r="J4216" s="11">
        <f t="shared" si="393"/>
        <v>1294</v>
      </c>
      <c r="K4216" s="11">
        <f t="shared" si="394"/>
        <v>1848</v>
      </c>
      <c r="L4216" s="11">
        <f t="shared" si="395"/>
        <v>554</v>
      </c>
      <c r="M4216" t="str">
        <f>VLOOKUP(C4216,[1]!Location_Data[#Data],2,0)</f>
        <v>Fresno</v>
      </c>
      <c r="N4216" t="str">
        <f>VLOOKUP(D4216,[1]!Salespeople_Data[#Data],2,0)</f>
        <v>Ryan Welch</v>
      </c>
      <c r="O4216" t="str">
        <f>VLOOKUP(E4216,[1]!Customer_Data[#Data],2,0)</f>
        <v>James Fisher</v>
      </c>
      <c r="P4216" s="15">
        <f t="shared" si="390"/>
        <v>5</v>
      </c>
      <c r="Q4216">
        <f t="shared" si="391"/>
        <v>9</v>
      </c>
      <c r="R4216">
        <f t="shared" si="392"/>
        <v>2020</v>
      </c>
    </row>
    <row r="4217" spans="1:18" x14ac:dyDescent="0.25">
      <c r="A4217" s="4" t="s">
        <v>5235</v>
      </c>
      <c r="B4217" s="4" t="s">
        <v>173</v>
      </c>
      <c r="C4217" s="4" t="s">
        <v>79</v>
      </c>
      <c r="D4217" s="4" t="s">
        <v>250</v>
      </c>
      <c r="E4217" s="4" t="s">
        <v>2969</v>
      </c>
      <c r="F4217" s="5">
        <v>43956</v>
      </c>
      <c r="G4217" s="4">
        <v>2</v>
      </c>
      <c r="H4217" s="11">
        <f>VLOOKUP(B4217,[1]!Product_Data[#Data],4,0)</f>
        <v>2005</v>
      </c>
      <c r="I4217" s="11">
        <f>VLOOKUP(B4217,[1]!Product_Data[#Data],3,0)</f>
        <v>1223</v>
      </c>
      <c r="J4217" s="11">
        <f t="shared" si="393"/>
        <v>2446</v>
      </c>
      <c r="K4217" s="11">
        <f t="shared" si="394"/>
        <v>4010</v>
      </c>
      <c r="L4217" s="11">
        <f t="shared" si="395"/>
        <v>1564</v>
      </c>
      <c r="M4217" t="str">
        <f>VLOOKUP(C4217,[1]!Location_Data[#Data],2,0)</f>
        <v>Palmdale</v>
      </c>
      <c r="N4217" t="str">
        <f>VLOOKUP(D4217,[1]!Salespeople_Data[#Data],2,0)</f>
        <v>Martin Carr</v>
      </c>
      <c r="O4217" t="str">
        <f>VLOOKUP(E4217,[1]!Customer_Data[#Data],2,0)</f>
        <v>Daniel Barnes</v>
      </c>
      <c r="P4217" s="15">
        <f t="shared" si="390"/>
        <v>3</v>
      </c>
      <c r="Q4217">
        <f t="shared" si="391"/>
        <v>5</v>
      </c>
      <c r="R4217">
        <f t="shared" si="392"/>
        <v>2020</v>
      </c>
    </row>
    <row r="4218" spans="1:18" x14ac:dyDescent="0.25">
      <c r="A4218" s="2" t="s">
        <v>5236</v>
      </c>
      <c r="B4218" s="2" t="s">
        <v>144</v>
      </c>
      <c r="C4218" s="2" t="s">
        <v>52</v>
      </c>
      <c r="D4218" s="2" t="s">
        <v>91</v>
      </c>
      <c r="E4218" s="2" t="s">
        <v>781</v>
      </c>
      <c r="F4218" s="3">
        <v>44151</v>
      </c>
      <c r="G4218" s="2">
        <v>1</v>
      </c>
      <c r="H4218" s="11">
        <f>VLOOKUP(B4218,[1]!Product_Data[#Data],4,0)</f>
        <v>2410</v>
      </c>
      <c r="I4218" s="11">
        <f>VLOOKUP(B4218,[1]!Product_Data[#Data],3,0)</f>
        <v>1518</v>
      </c>
      <c r="J4218" s="11">
        <f t="shared" si="393"/>
        <v>1518</v>
      </c>
      <c r="K4218" s="11">
        <f t="shared" si="394"/>
        <v>2410</v>
      </c>
      <c r="L4218" s="11">
        <f t="shared" si="395"/>
        <v>892</v>
      </c>
      <c r="M4218" t="str">
        <f>VLOOKUP(C4218,[1]!Location_Data[#Data],2,0)</f>
        <v>Pasadena</v>
      </c>
      <c r="N4218" t="str">
        <f>VLOOKUP(D4218,[1]!Salespeople_Data[#Data],2,0)</f>
        <v>Howard Gardner</v>
      </c>
      <c r="O4218" t="str">
        <f>VLOOKUP(E4218,[1]!Customer_Data[#Data],2,0)</f>
        <v>Kenneth Simpson</v>
      </c>
      <c r="P4218" s="15">
        <f t="shared" si="390"/>
        <v>2</v>
      </c>
      <c r="Q4218">
        <f t="shared" si="391"/>
        <v>11</v>
      </c>
      <c r="R4218">
        <f t="shared" si="392"/>
        <v>2020</v>
      </c>
    </row>
    <row r="4219" spans="1:18" x14ac:dyDescent="0.25">
      <c r="A4219" s="4" t="s">
        <v>5237</v>
      </c>
      <c r="B4219" s="4" t="s">
        <v>181</v>
      </c>
      <c r="C4219" s="4" t="s">
        <v>70</v>
      </c>
      <c r="D4219" s="4" t="s">
        <v>356</v>
      </c>
      <c r="E4219" s="4" t="s">
        <v>1887</v>
      </c>
      <c r="F4219" s="5">
        <v>44034</v>
      </c>
      <c r="G4219" s="4">
        <v>1</v>
      </c>
      <c r="H4219" s="11">
        <f>VLOOKUP(B4219,[1]!Product_Data[#Data],4,0)</f>
        <v>1500</v>
      </c>
      <c r="I4219" s="11">
        <f>VLOOKUP(B4219,[1]!Product_Data[#Data],3,0)</f>
        <v>900</v>
      </c>
      <c r="J4219" s="11">
        <f t="shared" si="393"/>
        <v>900</v>
      </c>
      <c r="K4219" s="11">
        <f t="shared" si="394"/>
        <v>1500</v>
      </c>
      <c r="L4219" s="11">
        <f t="shared" si="395"/>
        <v>600</v>
      </c>
      <c r="M4219" t="str">
        <f>VLOOKUP(C4219,[1]!Location_Data[#Data],2,0)</f>
        <v>Clovis</v>
      </c>
      <c r="N4219" t="str">
        <f>VLOOKUP(D4219,[1]!Salespeople_Data[#Data],2,0)</f>
        <v>Jimmy Young</v>
      </c>
      <c r="O4219" t="str">
        <f>VLOOKUP(E4219,[1]!Customer_Data[#Data],2,0)</f>
        <v>Justin Graham</v>
      </c>
      <c r="P4219" s="15">
        <f t="shared" si="390"/>
        <v>4</v>
      </c>
      <c r="Q4219">
        <f t="shared" si="391"/>
        <v>7</v>
      </c>
      <c r="R4219">
        <f t="shared" si="392"/>
        <v>2020</v>
      </c>
    </row>
    <row r="4220" spans="1:18" x14ac:dyDescent="0.25">
      <c r="A4220" s="2" t="s">
        <v>5238</v>
      </c>
      <c r="B4220" s="2" t="s">
        <v>271</v>
      </c>
      <c r="C4220" s="2" t="s">
        <v>24</v>
      </c>
      <c r="D4220" s="2" t="s">
        <v>53</v>
      </c>
      <c r="E4220" s="2" t="s">
        <v>894</v>
      </c>
      <c r="F4220" s="3">
        <v>44017</v>
      </c>
      <c r="G4220" s="2">
        <v>1</v>
      </c>
      <c r="H4220" s="11">
        <f>VLOOKUP(B4220,[1]!Product_Data[#Data],4,0)</f>
        <v>1587</v>
      </c>
      <c r="I4220" s="11">
        <f>VLOOKUP(B4220,[1]!Product_Data[#Data],3,0)</f>
        <v>1301</v>
      </c>
      <c r="J4220" s="11">
        <f t="shared" si="393"/>
        <v>1301</v>
      </c>
      <c r="K4220" s="11">
        <f t="shared" si="394"/>
        <v>1587</v>
      </c>
      <c r="L4220" s="11">
        <f t="shared" si="395"/>
        <v>286</v>
      </c>
      <c r="M4220" t="str">
        <f>VLOOKUP(C4220,[1]!Location_Data[#Data],2,0)</f>
        <v>Lancaster</v>
      </c>
      <c r="N4220" t="str">
        <f>VLOOKUP(D4220,[1]!Salespeople_Data[#Data],2,0)</f>
        <v>Scott Mason</v>
      </c>
      <c r="O4220" t="str">
        <f>VLOOKUP(E4220,[1]!Customer_Data[#Data],2,0)</f>
        <v>Jeremy Arnold</v>
      </c>
      <c r="P4220" s="15">
        <f t="shared" si="390"/>
        <v>1</v>
      </c>
      <c r="Q4220">
        <f t="shared" si="391"/>
        <v>7</v>
      </c>
      <c r="R4220">
        <f t="shared" si="392"/>
        <v>2020</v>
      </c>
    </row>
    <row r="4221" spans="1:18" x14ac:dyDescent="0.25">
      <c r="A4221" s="4" t="s">
        <v>5239</v>
      </c>
      <c r="B4221" s="4" t="s">
        <v>289</v>
      </c>
      <c r="C4221" s="4" t="s">
        <v>156</v>
      </c>
      <c r="D4221" s="4" t="s">
        <v>159</v>
      </c>
      <c r="E4221" s="4" t="s">
        <v>179</v>
      </c>
      <c r="F4221" s="5">
        <v>43995</v>
      </c>
      <c r="G4221" s="4">
        <v>1</v>
      </c>
      <c r="H4221" s="11">
        <f>VLOOKUP(B4221,[1]!Product_Data[#Data],4,0)</f>
        <v>368</v>
      </c>
      <c r="I4221" s="11">
        <f>VLOOKUP(B4221,[1]!Product_Data[#Data],3,0)</f>
        <v>294</v>
      </c>
      <c r="J4221" s="11">
        <f t="shared" si="393"/>
        <v>294</v>
      </c>
      <c r="K4221" s="11">
        <f t="shared" si="394"/>
        <v>368</v>
      </c>
      <c r="L4221" s="11">
        <f t="shared" si="395"/>
        <v>74</v>
      </c>
      <c r="M4221" t="str">
        <f>VLOOKUP(C4221,[1]!Location_Data[#Data],2,0)</f>
        <v>Sacramento</v>
      </c>
      <c r="N4221" t="str">
        <f>VLOOKUP(D4221,[1]!Salespeople_Data[#Data],2,0)</f>
        <v>Bobby Russell</v>
      </c>
      <c r="O4221" t="str">
        <f>VLOOKUP(E4221,[1]!Customer_Data[#Data],2,0)</f>
        <v>Alan Miller</v>
      </c>
      <c r="P4221" s="15">
        <f t="shared" si="390"/>
        <v>7</v>
      </c>
      <c r="Q4221">
        <f t="shared" si="391"/>
        <v>6</v>
      </c>
      <c r="R4221">
        <f t="shared" si="392"/>
        <v>2020</v>
      </c>
    </row>
    <row r="4222" spans="1:18" x14ac:dyDescent="0.25">
      <c r="A4222" s="2" t="s">
        <v>5240</v>
      </c>
      <c r="B4222" s="2" t="s">
        <v>33</v>
      </c>
      <c r="C4222" s="2" t="s">
        <v>731</v>
      </c>
      <c r="D4222" s="2" t="s">
        <v>58</v>
      </c>
      <c r="E4222" s="2" t="s">
        <v>2245</v>
      </c>
      <c r="F4222" s="3">
        <v>43964</v>
      </c>
      <c r="G4222" s="2">
        <v>2</v>
      </c>
      <c r="H4222" s="11">
        <f>VLOOKUP(B4222,[1]!Product_Data[#Data],4,0)</f>
        <v>1582</v>
      </c>
      <c r="I4222" s="11">
        <f>VLOOKUP(B4222,[1]!Product_Data[#Data],3,0)</f>
        <v>1234</v>
      </c>
      <c r="J4222" s="11">
        <f t="shared" si="393"/>
        <v>2468</v>
      </c>
      <c r="K4222" s="11">
        <f t="shared" si="394"/>
        <v>3164</v>
      </c>
      <c r="L4222" s="11">
        <f t="shared" si="395"/>
        <v>696</v>
      </c>
      <c r="M4222" t="str">
        <f>VLOOKUP(C4222,[1]!Location_Data[#Data],2,0)</f>
        <v>Costa Mesa</v>
      </c>
      <c r="N4222" t="str">
        <f>VLOOKUP(D4222,[1]!Salespeople_Data[#Data],2,0)</f>
        <v>Christopher Tucker</v>
      </c>
      <c r="O4222" t="str">
        <f>VLOOKUP(E4222,[1]!Customer_Data[#Data],2,0)</f>
        <v>Charles Bell</v>
      </c>
      <c r="P4222" s="15">
        <f t="shared" si="390"/>
        <v>4</v>
      </c>
      <c r="Q4222">
        <f t="shared" si="391"/>
        <v>5</v>
      </c>
      <c r="R4222">
        <f t="shared" si="392"/>
        <v>2020</v>
      </c>
    </row>
    <row r="4223" spans="1:18" x14ac:dyDescent="0.25">
      <c r="A4223" s="4" t="s">
        <v>5241</v>
      </c>
      <c r="B4223" s="4" t="s">
        <v>238</v>
      </c>
      <c r="C4223" s="4" t="s">
        <v>731</v>
      </c>
      <c r="D4223" s="4" t="s">
        <v>58</v>
      </c>
      <c r="E4223" s="4" t="s">
        <v>926</v>
      </c>
      <c r="F4223" s="5">
        <v>44115</v>
      </c>
      <c r="G4223" s="4">
        <v>1</v>
      </c>
      <c r="H4223" s="11">
        <f>VLOOKUP(B4223,[1]!Product_Data[#Data],4,0)</f>
        <v>871</v>
      </c>
      <c r="I4223" s="11">
        <f>VLOOKUP(B4223,[1]!Product_Data[#Data],3,0)</f>
        <v>540</v>
      </c>
      <c r="J4223" s="11">
        <f t="shared" si="393"/>
        <v>540</v>
      </c>
      <c r="K4223" s="11">
        <f t="shared" si="394"/>
        <v>871</v>
      </c>
      <c r="L4223" s="11">
        <f t="shared" si="395"/>
        <v>331</v>
      </c>
      <c r="M4223" t="str">
        <f>VLOOKUP(C4223,[1]!Location_Data[#Data],2,0)</f>
        <v>Costa Mesa</v>
      </c>
      <c r="N4223" t="str">
        <f>VLOOKUP(D4223,[1]!Salespeople_Data[#Data],2,0)</f>
        <v>Christopher Tucker</v>
      </c>
      <c r="O4223" t="str">
        <f>VLOOKUP(E4223,[1]!Customer_Data[#Data],2,0)</f>
        <v>Joe Powell</v>
      </c>
      <c r="P4223" s="15">
        <f t="shared" si="390"/>
        <v>1</v>
      </c>
      <c r="Q4223">
        <f t="shared" si="391"/>
        <v>10</v>
      </c>
      <c r="R4223">
        <f t="shared" si="392"/>
        <v>2020</v>
      </c>
    </row>
    <row r="4224" spans="1:18" x14ac:dyDescent="0.25">
      <c r="A4224" s="2" t="s">
        <v>5242</v>
      </c>
      <c r="B4224" s="2" t="s">
        <v>367</v>
      </c>
      <c r="C4224" s="2" t="s">
        <v>268</v>
      </c>
      <c r="D4224" s="2" t="s">
        <v>250</v>
      </c>
      <c r="E4224" s="2" t="s">
        <v>273</v>
      </c>
      <c r="F4224" s="3">
        <v>43974</v>
      </c>
      <c r="G4224" s="2">
        <v>4</v>
      </c>
      <c r="H4224" s="11">
        <f>VLOOKUP(B4224,[1]!Product_Data[#Data],4,0)</f>
        <v>530</v>
      </c>
      <c r="I4224" s="11">
        <f>VLOOKUP(B4224,[1]!Product_Data[#Data],3,0)</f>
        <v>424</v>
      </c>
      <c r="J4224" s="11">
        <f t="shared" si="393"/>
        <v>1696</v>
      </c>
      <c r="K4224" s="11">
        <f t="shared" si="394"/>
        <v>2120</v>
      </c>
      <c r="L4224" s="11">
        <f t="shared" si="395"/>
        <v>424</v>
      </c>
      <c r="M4224" t="str">
        <f>VLOOKUP(C4224,[1]!Location_Data[#Data],2,0)</f>
        <v>Murrieta</v>
      </c>
      <c r="N4224" t="str">
        <f>VLOOKUP(D4224,[1]!Salespeople_Data[#Data],2,0)</f>
        <v>Martin Carr</v>
      </c>
      <c r="O4224" t="str">
        <f>VLOOKUP(E4224,[1]!Customer_Data[#Data],2,0)</f>
        <v>James Williams</v>
      </c>
      <c r="P4224" s="15">
        <f t="shared" si="390"/>
        <v>7</v>
      </c>
      <c r="Q4224">
        <f t="shared" si="391"/>
        <v>5</v>
      </c>
      <c r="R4224">
        <f t="shared" si="392"/>
        <v>2020</v>
      </c>
    </row>
    <row r="4225" spans="1:18" x14ac:dyDescent="0.25">
      <c r="A4225" s="4" t="s">
        <v>5243</v>
      </c>
      <c r="B4225" s="4" t="s">
        <v>330</v>
      </c>
      <c r="C4225" s="4" t="s">
        <v>74</v>
      </c>
      <c r="D4225" s="4" t="s">
        <v>225</v>
      </c>
      <c r="E4225" s="4" t="s">
        <v>2462</v>
      </c>
      <c r="F4225" s="5">
        <v>43959</v>
      </c>
      <c r="G4225" s="4">
        <v>1</v>
      </c>
      <c r="H4225" s="11">
        <f>VLOOKUP(B4225,[1]!Product_Data[#Data],4,0)</f>
        <v>1635</v>
      </c>
      <c r="I4225" s="11">
        <f>VLOOKUP(B4225,[1]!Product_Data[#Data],3,0)</f>
        <v>1046</v>
      </c>
      <c r="J4225" s="11">
        <f t="shared" si="393"/>
        <v>1046</v>
      </c>
      <c r="K4225" s="11">
        <f t="shared" si="394"/>
        <v>1635</v>
      </c>
      <c r="L4225" s="11">
        <f t="shared" si="395"/>
        <v>589</v>
      </c>
      <c r="M4225" t="str">
        <f>VLOOKUP(C4225,[1]!Location_Data[#Data],2,0)</f>
        <v>West Covina</v>
      </c>
      <c r="N4225" t="str">
        <f>VLOOKUP(D4225,[1]!Salespeople_Data[#Data],2,0)</f>
        <v>Andrew Bowman</v>
      </c>
      <c r="O4225" t="str">
        <f>VLOOKUP(E4225,[1]!Customer_Data[#Data],2,0)</f>
        <v>Benjamin Ryan</v>
      </c>
      <c r="P4225" s="15">
        <f t="shared" si="390"/>
        <v>6</v>
      </c>
      <c r="Q4225">
        <f t="shared" si="391"/>
        <v>5</v>
      </c>
      <c r="R4225">
        <f t="shared" si="392"/>
        <v>2020</v>
      </c>
    </row>
    <row r="4226" spans="1:18" x14ac:dyDescent="0.25">
      <c r="A4226" s="2" t="s">
        <v>5244</v>
      </c>
      <c r="B4226" s="2" t="s">
        <v>495</v>
      </c>
      <c r="C4226" s="2" t="s">
        <v>19</v>
      </c>
      <c r="D4226" s="2" t="s">
        <v>212</v>
      </c>
      <c r="E4226" s="2" t="s">
        <v>5245</v>
      </c>
      <c r="F4226" s="3">
        <v>44171</v>
      </c>
      <c r="G4226" s="2">
        <v>3</v>
      </c>
      <c r="H4226" s="11">
        <f>VLOOKUP(B4226,[1]!Product_Data[#Data],4,0)</f>
        <v>1467</v>
      </c>
      <c r="I4226" s="11">
        <f>VLOOKUP(B4226,[1]!Product_Data[#Data],3,0)</f>
        <v>807</v>
      </c>
      <c r="J4226" s="11">
        <f t="shared" si="393"/>
        <v>2421</v>
      </c>
      <c r="K4226" s="11">
        <f t="shared" si="394"/>
        <v>4401</v>
      </c>
      <c r="L4226" s="11">
        <f t="shared" si="395"/>
        <v>1980</v>
      </c>
      <c r="M4226" t="str">
        <f>VLOOKUP(C4226,[1]!Location_Data[#Data],2,0)</f>
        <v>Berkeley</v>
      </c>
      <c r="N4226" t="str">
        <f>VLOOKUP(D4226,[1]!Salespeople_Data[#Data],2,0)</f>
        <v>Ronald Reed</v>
      </c>
      <c r="O4226" t="str">
        <f>VLOOKUP(E4226,[1]!Customer_Data[#Data],2,0)</f>
        <v>Victor Lopez</v>
      </c>
      <c r="P4226" s="15">
        <f t="shared" ref="P4226:P4289" si="396">WEEKDAY(F4226)</f>
        <v>1</v>
      </c>
      <c r="Q4226">
        <f t="shared" ref="Q4226:Q4289" si="397">MONTH(F4226)</f>
        <v>12</v>
      </c>
      <c r="R4226">
        <f t="shared" ref="R4226:R4289" si="398">YEAR(F4226)</f>
        <v>2020</v>
      </c>
    </row>
    <row r="4227" spans="1:18" x14ac:dyDescent="0.25">
      <c r="A4227" s="4" t="s">
        <v>5246</v>
      </c>
      <c r="B4227" s="4" t="s">
        <v>703</v>
      </c>
      <c r="C4227" s="4" t="s">
        <v>362</v>
      </c>
      <c r="D4227" s="4" t="s">
        <v>191</v>
      </c>
      <c r="E4227" s="4" t="s">
        <v>726</v>
      </c>
      <c r="F4227" s="5">
        <v>44161</v>
      </c>
      <c r="G4227" s="4">
        <v>1</v>
      </c>
      <c r="H4227" s="11">
        <f>VLOOKUP(B4227,[1]!Product_Data[#Data],4,0)</f>
        <v>530</v>
      </c>
      <c r="I4227" s="11">
        <f>VLOOKUP(B4227,[1]!Product_Data[#Data],3,0)</f>
        <v>435</v>
      </c>
      <c r="J4227" s="11">
        <f t="shared" ref="J4227:J4290" si="399">PRODUCT(I4227,G4227)</f>
        <v>435</v>
      </c>
      <c r="K4227" s="11">
        <f t="shared" ref="K4227:K4290" si="400">PRODUCT(H4227,G4227)</f>
        <v>530</v>
      </c>
      <c r="L4227" s="11">
        <f t="shared" ref="L4227:L4290" si="401">K4227-J4227</f>
        <v>95</v>
      </c>
      <c r="M4227" t="str">
        <f>VLOOKUP(C4227,[1]!Location_Data[#Data],2,0)</f>
        <v>San Bernardino</v>
      </c>
      <c r="N4227" t="str">
        <f>VLOOKUP(D4227,[1]!Salespeople_Data[#Data],2,0)</f>
        <v>Robert Reed</v>
      </c>
      <c r="O4227" t="str">
        <f>VLOOKUP(E4227,[1]!Customer_Data[#Data],2,0)</f>
        <v>Phillip Tucker</v>
      </c>
      <c r="P4227" s="15">
        <f t="shared" si="396"/>
        <v>5</v>
      </c>
      <c r="Q4227">
        <f t="shared" si="397"/>
        <v>11</v>
      </c>
      <c r="R4227">
        <f t="shared" si="398"/>
        <v>2020</v>
      </c>
    </row>
    <row r="4228" spans="1:18" x14ac:dyDescent="0.25">
      <c r="A4228" s="2" t="s">
        <v>5247</v>
      </c>
      <c r="B4228" s="2" t="s">
        <v>925</v>
      </c>
      <c r="C4228" s="2" t="s">
        <v>392</v>
      </c>
      <c r="D4228" s="2" t="s">
        <v>159</v>
      </c>
      <c r="E4228" s="2" t="s">
        <v>856</v>
      </c>
      <c r="F4228" s="3">
        <v>43900</v>
      </c>
      <c r="G4228" s="2">
        <v>3</v>
      </c>
      <c r="H4228" s="11">
        <f>VLOOKUP(B4228,[1]!Product_Data[#Data],4,0)</f>
        <v>136</v>
      </c>
      <c r="I4228" s="11">
        <f>VLOOKUP(B4228,[1]!Product_Data[#Data],3,0)</f>
        <v>72</v>
      </c>
      <c r="J4228" s="11">
        <f t="shared" si="399"/>
        <v>216</v>
      </c>
      <c r="K4228" s="11">
        <f t="shared" si="400"/>
        <v>408</v>
      </c>
      <c r="L4228" s="11">
        <f t="shared" si="401"/>
        <v>192</v>
      </c>
      <c r="M4228" t="str">
        <f>VLOOKUP(C4228,[1]!Location_Data[#Data],2,0)</f>
        <v>Visalia</v>
      </c>
      <c r="N4228" t="str">
        <f>VLOOKUP(D4228,[1]!Salespeople_Data[#Data],2,0)</f>
        <v>Bobby Russell</v>
      </c>
      <c r="O4228" t="str">
        <f>VLOOKUP(E4228,[1]!Customer_Data[#Data],2,0)</f>
        <v>Jesse Wells</v>
      </c>
      <c r="P4228" s="15">
        <f t="shared" si="396"/>
        <v>3</v>
      </c>
      <c r="Q4228">
        <f t="shared" si="397"/>
        <v>3</v>
      </c>
      <c r="R4228">
        <f t="shared" si="398"/>
        <v>2020</v>
      </c>
    </row>
    <row r="4229" spans="1:18" x14ac:dyDescent="0.25">
      <c r="A4229" s="4" t="s">
        <v>5248</v>
      </c>
      <c r="B4229" s="4" t="s">
        <v>207</v>
      </c>
      <c r="C4229" s="4" t="s">
        <v>90</v>
      </c>
      <c r="D4229" s="4" t="s">
        <v>58</v>
      </c>
      <c r="E4229" s="4" t="s">
        <v>2481</v>
      </c>
      <c r="F4229" s="5">
        <v>44017</v>
      </c>
      <c r="G4229" s="4">
        <v>4</v>
      </c>
      <c r="H4229" s="11">
        <f>VLOOKUP(B4229,[1]!Product_Data[#Data],4,0)</f>
        <v>2464</v>
      </c>
      <c r="I4229" s="11">
        <f>VLOOKUP(B4229,[1]!Product_Data[#Data],3,0)</f>
        <v>1774</v>
      </c>
      <c r="J4229" s="11">
        <f t="shared" si="399"/>
        <v>7096</v>
      </c>
      <c r="K4229" s="11">
        <f t="shared" si="400"/>
        <v>9856</v>
      </c>
      <c r="L4229" s="11">
        <f t="shared" si="401"/>
        <v>2760</v>
      </c>
      <c r="M4229" t="str">
        <f>VLOOKUP(C4229,[1]!Location_Data[#Data],2,0)</f>
        <v>Irvine</v>
      </c>
      <c r="N4229" t="str">
        <f>VLOOKUP(D4229,[1]!Salespeople_Data[#Data],2,0)</f>
        <v>Christopher Tucker</v>
      </c>
      <c r="O4229" t="str">
        <f>VLOOKUP(E4229,[1]!Customer_Data[#Data],2,0)</f>
        <v>Gerald Palmer</v>
      </c>
      <c r="P4229" s="15">
        <f t="shared" si="396"/>
        <v>1</v>
      </c>
      <c r="Q4229">
        <f t="shared" si="397"/>
        <v>7</v>
      </c>
      <c r="R4229">
        <f t="shared" si="398"/>
        <v>2020</v>
      </c>
    </row>
    <row r="4230" spans="1:18" x14ac:dyDescent="0.25">
      <c r="A4230" s="2" t="s">
        <v>5249</v>
      </c>
      <c r="B4230" s="2" t="s">
        <v>168</v>
      </c>
      <c r="C4230" s="2" t="s">
        <v>302</v>
      </c>
      <c r="D4230" s="2" t="s">
        <v>136</v>
      </c>
      <c r="E4230" s="2" t="s">
        <v>290</v>
      </c>
      <c r="F4230" s="3">
        <v>43942</v>
      </c>
      <c r="G4230" s="2">
        <v>1</v>
      </c>
      <c r="H4230" s="11">
        <f>VLOOKUP(B4230,[1]!Product_Data[#Data],4,0)</f>
        <v>112</v>
      </c>
      <c r="I4230" s="11">
        <f>VLOOKUP(B4230,[1]!Product_Data[#Data],3,0)</f>
        <v>90</v>
      </c>
      <c r="J4230" s="11">
        <f t="shared" si="399"/>
        <v>90</v>
      </c>
      <c r="K4230" s="11">
        <f t="shared" si="400"/>
        <v>112</v>
      </c>
      <c r="L4230" s="11">
        <f t="shared" si="401"/>
        <v>22</v>
      </c>
      <c r="M4230" t="str">
        <f>VLOOKUP(C4230,[1]!Location_Data[#Data],2,0)</f>
        <v>Santa Rosa</v>
      </c>
      <c r="N4230" t="str">
        <f>VLOOKUP(D4230,[1]!Salespeople_Data[#Data],2,0)</f>
        <v>Clarence Fox</v>
      </c>
      <c r="O4230" t="str">
        <f>VLOOKUP(E4230,[1]!Customer_Data[#Data],2,0)</f>
        <v>Keith Moore</v>
      </c>
      <c r="P4230" s="15">
        <f t="shared" si="396"/>
        <v>3</v>
      </c>
      <c r="Q4230">
        <f t="shared" si="397"/>
        <v>4</v>
      </c>
      <c r="R4230">
        <f t="shared" si="398"/>
        <v>2020</v>
      </c>
    </row>
    <row r="4231" spans="1:18" x14ac:dyDescent="0.25">
      <c r="A4231" s="4" t="s">
        <v>5250</v>
      </c>
      <c r="B4231" s="4" t="s">
        <v>457</v>
      </c>
      <c r="C4231" s="4" t="s">
        <v>519</v>
      </c>
      <c r="D4231" s="4" t="s">
        <v>106</v>
      </c>
      <c r="E4231" s="4" t="s">
        <v>2756</v>
      </c>
      <c r="F4231" s="5">
        <v>44039</v>
      </c>
      <c r="G4231" s="4">
        <v>4</v>
      </c>
      <c r="H4231" s="11">
        <f>VLOOKUP(B4231,[1]!Product_Data[#Data],4,0)</f>
        <v>947</v>
      </c>
      <c r="I4231" s="11">
        <f>VLOOKUP(B4231,[1]!Product_Data[#Data],3,0)</f>
        <v>786</v>
      </c>
      <c r="J4231" s="11">
        <f t="shared" si="399"/>
        <v>3144</v>
      </c>
      <c r="K4231" s="11">
        <f t="shared" si="400"/>
        <v>3788</v>
      </c>
      <c r="L4231" s="11">
        <f t="shared" si="401"/>
        <v>644</v>
      </c>
      <c r="M4231" t="str">
        <f>VLOOKUP(C4231,[1]!Location_Data[#Data],2,0)</f>
        <v>Anaheim</v>
      </c>
      <c r="N4231" t="str">
        <f>VLOOKUP(D4231,[1]!Salespeople_Data[#Data],2,0)</f>
        <v>Patrick Ruiz</v>
      </c>
      <c r="O4231" t="str">
        <f>VLOOKUP(E4231,[1]!Customer_Data[#Data],2,0)</f>
        <v>Earl Ortiz</v>
      </c>
      <c r="P4231" s="15">
        <f t="shared" si="396"/>
        <v>2</v>
      </c>
      <c r="Q4231">
        <f t="shared" si="397"/>
        <v>7</v>
      </c>
      <c r="R4231">
        <f t="shared" si="398"/>
        <v>2020</v>
      </c>
    </row>
    <row r="4232" spans="1:18" x14ac:dyDescent="0.25">
      <c r="A4232" s="2" t="s">
        <v>5251</v>
      </c>
      <c r="B4232" s="2" t="s">
        <v>94</v>
      </c>
      <c r="C4232" s="2" t="s">
        <v>596</v>
      </c>
      <c r="D4232" s="2" t="s">
        <v>30</v>
      </c>
      <c r="E4232" s="2" t="s">
        <v>1696</v>
      </c>
      <c r="F4232" s="3">
        <v>43991</v>
      </c>
      <c r="G4232" s="2">
        <v>4</v>
      </c>
      <c r="H4232" s="11">
        <f>VLOOKUP(B4232,[1]!Product_Data[#Data],4,0)</f>
        <v>1639</v>
      </c>
      <c r="I4232" s="11">
        <f>VLOOKUP(B4232,[1]!Product_Data[#Data],3,0)</f>
        <v>1295</v>
      </c>
      <c r="J4232" s="11">
        <f t="shared" si="399"/>
        <v>5180</v>
      </c>
      <c r="K4232" s="11">
        <f t="shared" si="400"/>
        <v>6556</v>
      </c>
      <c r="L4232" s="11">
        <f t="shared" si="401"/>
        <v>1376</v>
      </c>
      <c r="M4232" t="str">
        <f>VLOOKUP(C4232,[1]!Location_Data[#Data],2,0)</f>
        <v>Fremont</v>
      </c>
      <c r="N4232" t="str">
        <f>VLOOKUP(D4232,[1]!Salespeople_Data[#Data],2,0)</f>
        <v>Carl Hall</v>
      </c>
      <c r="O4232" t="str">
        <f>VLOOKUP(E4232,[1]!Customer_Data[#Data],2,0)</f>
        <v>Ernest Ortiz</v>
      </c>
      <c r="P4232" s="15">
        <f t="shared" si="396"/>
        <v>3</v>
      </c>
      <c r="Q4232">
        <f t="shared" si="397"/>
        <v>6</v>
      </c>
      <c r="R4232">
        <f t="shared" si="398"/>
        <v>2020</v>
      </c>
    </row>
    <row r="4233" spans="1:18" x14ac:dyDescent="0.25">
      <c r="A4233" s="4" t="s">
        <v>5252</v>
      </c>
      <c r="B4233" s="4" t="s">
        <v>858</v>
      </c>
      <c r="C4233" s="4" t="s">
        <v>100</v>
      </c>
      <c r="D4233" s="4" t="s">
        <v>58</v>
      </c>
      <c r="E4233" s="4" t="s">
        <v>162</v>
      </c>
      <c r="F4233" s="5">
        <v>43919</v>
      </c>
      <c r="G4233" s="4">
        <v>1</v>
      </c>
      <c r="H4233" s="11">
        <f>VLOOKUP(B4233,[1]!Product_Data[#Data],4,0)</f>
        <v>2294</v>
      </c>
      <c r="I4233" s="11">
        <f>VLOOKUP(B4233,[1]!Product_Data[#Data],3,0)</f>
        <v>1399</v>
      </c>
      <c r="J4233" s="11">
        <f t="shared" si="399"/>
        <v>1399</v>
      </c>
      <c r="K4233" s="11">
        <f t="shared" si="400"/>
        <v>2294</v>
      </c>
      <c r="L4233" s="11">
        <f t="shared" si="401"/>
        <v>895</v>
      </c>
      <c r="M4233" t="str">
        <f>VLOOKUP(C4233,[1]!Location_Data[#Data],2,0)</f>
        <v>Victorville</v>
      </c>
      <c r="N4233" t="str">
        <f>VLOOKUP(D4233,[1]!Salespeople_Data[#Data],2,0)</f>
        <v>Christopher Tucker</v>
      </c>
      <c r="O4233" t="str">
        <f>VLOOKUP(E4233,[1]!Customer_Data[#Data],2,0)</f>
        <v>William Andrews</v>
      </c>
      <c r="P4233" s="15">
        <f t="shared" si="396"/>
        <v>1</v>
      </c>
      <c r="Q4233">
        <f t="shared" si="397"/>
        <v>3</v>
      </c>
      <c r="R4233">
        <f t="shared" si="398"/>
        <v>2020</v>
      </c>
    </row>
    <row r="4234" spans="1:18" x14ac:dyDescent="0.25">
      <c r="A4234" s="2" t="s">
        <v>5253</v>
      </c>
      <c r="B4234" s="2" t="s">
        <v>13</v>
      </c>
      <c r="C4234" s="2" t="s">
        <v>135</v>
      </c>
      <c r="D4234" s="2" t="s">
        <v>25</v>
      </c>
      <c r="E4234" s="2" t="s">
        <v>1483</v>
      </c>
      <c r="F4234" s="3">
        <v>44008</v>
      </c>
      <c r="G4234" s="2">
        <v>3</v>
      </c>
      <c r="H4234" s="11">
        <f>VLOOKUP(B4234,[1]!Product_Data[#Data],4,0)</f>
        <v>1022</v>
      </c>
      <c r="I4234" s="11">
        <f>VLOOKUP(B4234,[1]!Product_Data[#Data],3,0)</f>
        <v>818</v>
      </c>
      <c r="J4234" s="11">
        <f t="shared" si="399"/>
        <v>2454</v>
      </c>
      <c r="K4234" s="11">
        <f t="shared" si="400"/>
        <v>3066</v>
      </c>
      <c r="L4234" s="11">
        <f t="shared" si="401"/>
        <v>612</v>
      </c>
      <c r="M4234" t="str">
        <f>VLOOKUP(C4234,[1]!Location_Data[#Data],2,0)</f>
        <v>Oxnard</v>
      </c>
      <c r="N4234" t="str">
        <f>VLOOKUP(D4234,[1]!Salespeople_Data[#Data],2,0)</f>
        <v>Brian Davis</v>
      </c>
      <c r="O4234" t="str">
        <f>VLOOKUP(E4234,[1]!Customer_Data[#Data],2,0)</f>
        <v>Albert Rice</v>
      </c>
      <c r="P4234" s="15">
        <f t="shared" si="396"/>
        <v>6</v>
      </c>
      <c r="Q4234">
        <f t="shared" si="397"/>
        <v>6</v>
      </c>
      <c r="R4234">
        <f t="shared" si="398"/>
        <v>2020</v>
      </c>
    </row>
    <row r="4235" spans="1:18" x14ac:dyDescent="0.25">
      <c r="A4235" s="4" t="s">
        <v>5254</v>
      </c>
      <c r="B4235" s="4" t="s">
        <v>796</v>
      </c>
      <c r="C4235" s="4" t="s">
        <v>224</v>
      </c>
      <c r="D4235" s="4" t="s">
        <v>126</v>
      </c>
      <c r="E4235" s="4" t="s">
        <v>323</v>
      </c>
      <c r="F4235" s="5">
        <v>44028</v>
      </c>
      <c r="G4235" s="4">
        <v>3</v>
      </c>
      <c r="H4235" s="11">
        <f>VLOOKUP(B4235,[1]!Product_Data[#Data],4,0)</f>
        <v>1103</v>
      </c>
      <c r="I4235" s="11">
        <f>VLOOKUP(B4235,[1]!Product_Data[#Data],3,0)</f>
        <v>838</v>
      </c>
      <c r="J4235" s="11">
        <f t="shared" si="399"/>
        <v>2514</v>
      </c>
      <c r="K4235" s="11">
        <f t="shared" si="400"/>
        <v>3309</v>
      </c>
      <c r="L4235" s="11">
        <f t="shared" si="401"/>
        <v>795</v>
      </c>
      <c r="M4235" t="str">
        <f>VLOOKUP(C4235,[1]!Location_Data[#Data],2,0)</f>
        <v>Huntington Beach</v>
      </c>
      <c r="N4235" t="str">
        <f>VLOOKUP(D4235,[1]!Salespeople_Data[#Data],2,0)</f>
        <v>Larry Castillo</v>
      </c>
      <c r="O4235" t="str">
        <f>VLOOKUP(E4235,[1]!Customer_Data[#Data],2,0)</f>
        <v>Douglas Franklin</v>
      </c>
      <c r="P4235" s="15">
        <f t="shared" si="396"/>
        <v>5</v>
      </c>
      <c r="Q4235">
        <f t="shared" si="397"/>
        <v>7</v>
      </c>
      <c r="R4235">
        <f t="shared" si="398"/>
        <v>2020</v>
      </c>
    </row>
    <row r="4236" spans="1:18" x14ac:dyDescent="0.25">
      <c r="A4236" s="2" t="s">
        <v>5255</v>
      </c>
      <c r="B4236" s="2" t="s">
        <v>232</v>
      </c>
      <c r="C4236" s="2" t="s">
        <v>519</v>
      </c>
      <c r="D4236" s="2" t="s">
        <v>40</v>
      </c>
      <c r="E4236" s="2" t="s">
        <v>957</v>
      </c>
      <c r="F4236" s="3">
        <v>44050</v>
      </c>
      <c r="G4236" s="2">
        <v>1</v>
      </c>
      <c r="H4236" s="11">
        <f>VLOOKUP(B4236,[1]!Product_Data[#Data],4,0)</f>
        <v>1119</v>
      </c>
      <c r="I4236" s="11">
        <f>VLOOKUP(B4236,[1]!Product_Data[#Data],3,0)</f>
        <v>683</v>
      </c>
      <c r="J4236" s="11">
        <f t="shared" si="399"/>
        <v>683</v>
      </c>
      <c r="K4236" s="11">
        <f t="shared" si="400"/>
        <v>1119</v>
      </c>
      <c r="L4236" s="11">
        <f t="shared" si="401"/>
        <v>436</v>
      </c>
      <c r="M4236" t="str">
        <f>VLOOKUP(C4236,[1]!Location_Data[#Data],2,0)</f>
        <v>Anaheim</v>
      </c>
      <c r="N4236" t="str">
        <f>VLOOKUP(D4236,[1]!Salespeople_Data[#Data],2,0)</f>
        <v>Brian Hansen</v>
      </c>
      <c r="O4236" t="str">
        <f>VLOOKUP(E4236,[1]!Customer_Data[#Data],2,0)</f>
        <v>Robert Jackson</v>
      </c>
      <c r="P4236" s="15">
        <f t="shared" si="396"/>
        <v>6</v>
      </c>
      <c r="Q4236">
        <f t="shared" si="397"/>
        <v>8</v>
      </c>
      <c r="R4236">
        <f t="shared" si="398"/>
        <v>2020</v>
      </c>
    </row>
    <row r="4237" spans="1:18" x14ac:dyDescent="0.25">
      <c r="A4237" s="4" t="s">
        <v>5256</v>
      </c>
      <c r="B4237" s="4" t="s">
        <v>435</v>
      </c>
      <c r="C4237" s="4" t="s">
        <v>95</v>
      </c>
      <c r="D4237" s="4" t="s">
        <v>126</v>
      </c>
      <c r="E4237" s="4" t="s">
        <v>1961</v>
      </c>
      <c r="F4237" s="5">
        <v>44118</v>
      </c>
      <c r="G4237" s="4">
        <v>3</v>
      </c>
      <c r="H4237" s="11">
        <f>VLOOKUP(B4237,[1]!Product_Data[#Data],4,0)</f>
        <v>2141</v>
      </c>
      <c r="I4237" s="11">
        <f>VLOOKUP(B4237,[1]!Product_Data[#Data],3,0)</f>
        <v>1777</v>
      </c>
      <c r="J4237" s="11">
        <f t="shared" si="399"/>
        <v>5331</v>
      </c>
      <c r="K4237" s="11">
        <f t="shared" si="400"/>
        <v>6423</v>
      </c>
      <c r="L4237" s="11">
        <f t="shared" si="401"/>
        <v>1092</v>
      </c>
      <c r="M4237" t="str">
        <f>VLOOKUP(C4237,[1]!Location_Data[#Data],2,0)</f>
        <v>Fullerton</v>
      </c>
      <c r="N4237" t="str">
        <f>VLOOKUP(D4237,[1]!Salespeople_Data[#Data],2,0)</f>
        <v>Larry Castillo</v>
      </c>
      <c r="O4237" t="str">
        <f>VLOOKUP(E4237,[1]!Customer_Data[#Data],2,0)</f>
        <v>Eric Shaw</v>
      </c>
      <c r="P4237" s="15">
        <f t="shared" si="396"/>
        <v>4</v>
      </c>
      <c r="Q4237">
        <f t="shared" si="397"/>
        <v>10</v>
      </c>
      <c r="R4237">
        <f t="shared" si="398"/>
        <v>2020</v>
      </c>
    </row>
    <row r="4238" spans="1:18" x14ac:dyDescent="0.25">
      <c r="A4238" s="2" t="s">
        <v>5257</v>
      </c>
      <c r="B4238" s="2" t="s">
        <v>125</v>
      </c>
      <c r="C4238" s="2" t="s">
        <v>512</v>
      </c>
      <c r="D4238" s="2" t="s">
        <v>191</v>
      </c>
      <c r="E4238" s="2" t="s">
        <v>1844</v>
      </c>
      <c r="F4238" s="3">
        <v>43836</v>
      </c>
      <c r="G4238" s="2">
        <v>1</v>
      </c>
      <c r="H4238" s="11">
        <f>VLOOKUP(B4238,[1]!Product_Data[#Data],4,0)</f>
        <v>1826</v>
      </c>
      <c r="I4238" s="11">
        <f>VLOOKUP(B4238,[1]!Product_Data[#Data],3,0)</f>
        <v>1443</v>
      </c>
      <c r="J4238" s="11">
        <f t="shared" si="399"/>
        <v>1443</v>
      </c>
      <c r="K4238" s="11">
        <f t="shared" si="400"/>
        <v>1826</v>
      </c>
      <c r="L4238" s="11">
        <f t="shared" si="401"/>
        <v>383</v>
      </c>
      <c r="M4238" t="str">
        <f>VLOOKUP(C4238,[1]!Location_Data[#Data],2,0)</f>
        <v>Long Beach</v>
      </c>
      <c r="N4238" t="str">
        <f>VLOOKUP(D4238,[1]!Salespeople_Data[#Data],2,0)</f>
        <v>Robert Reed</v>
      </c>
      <c r="O4238" t="str">
        <f>VLOOKUP(E4238,[1]!Customer_Data[#Data],2,0)</f>
        <v>Phillip Ellis</v>
      </c>
      <c r="P4238" s="15">
        <f t="shared" si="396"/>
        <v>2</v>
      </c>
      <c r="Q4238">
        <f t="shared" si="397"/>
        <v>1</v>
      </c>
      <c r="R4238">
        <f t="shared" si="398"/>
        <v>2020</v>
      </c>
    </row>
    <row r="4239" spans="1:18" x14ac:dyDescent="0.25">
      <c r="A4239" s="4" t="s">
        <v>5258</v>
      </c>
      <c r="B4239" s="4" t="s">
        <v>61</v>
      </c>
      <c r="C4239" s="4" t="s">
        <v>110</v>
      </c>
      <c r="D4239" s="4" t="s">
        <v>447</v>
      </c>
      <c r="E4239" s="4" t="s">
        <v>45</v>
      </c>
      <c r="F4239" s="5">
        <v>44027</v>
      </c>
      <c r="G4239" s="4">
        <v>1</v>
      </c>
      <c r="H4239" s="11">
        <f>VLOOKUP(B4239,[1]!Product_Data[#Data],4,0)</f>
        <v>1889</v>
      </c>
      <c r="I4239" s="11">
        <f>VLOOKUP(B4239,[1]!Product_Data[#Data],3,0)</f>
        <v>945</v>
      </c>
      <c r="J4239" s="11">
        <f t="shared" si="399"/>
        <v>945</v>
      </c>
      <c r="K4239" s="11">
        <f t="shared" si="400"/>
        <v>1889</v>
      </c>
      <c r="L4239" s="11">
        <f t="shared" si="401"/>
        <v>944</v>
      </c>
      <c r="M4239" t="str">
        <f>VLOOKUP(C4239,[1]!Location_Data[#Data],2,0)</f>
        <v>Richmond</v>
      </c>
      <c r="N4239" t="str">
        <f>VLOOKUP(D4239,[1]!Salespeople_Data[#Data],2,0)</f>
        <v>Howard Sims</v>
      </c>
      <c r="O4239" t="str">
        <f>VLOOKUP(E4239,[1]!Customer_Data[#Data],2,0)</f>
        <v>Jason Walker</v>
      </c>
      <c r="P4239" s="15">
        <f t="shared" si="396"/>
        <v>4</v>
      </c>
      <c r="Q4239">
        <f t="shared" si="397"/>
        <v>7</v>
      </c>
      <c r="R4239">
        <f t="shared" si="398"/>
        <v>2020</v>
      </c>
    </row>
    <row r="4240" spans="1:18" x14ac:dyDescent="0.25">
      <c r="A4240" s="2" t="s">
        <v>5259</v>
      </c>
      <c r="B4240" s="2" t="s">
        <v>305</v>
      </c>
      <c r="C4240" s="2" t="s">
        <v>380</v>
      </c>
      <c r="D4240" s="2" t="s">
        <v>30</v>
      </c>
      <c r="E4240" s="2" t="s">
        <v>2624</v>
      </c>
      <c r="F4240" s="3">
        <v>43868</v>
      </c>
      <c r="G4240" s="2">
        <v>1</v>
      </c>
      <c r="H4240" s="11">
        <f>VLOOKUP(B4240,[1]!Product_Data[#Data],4,0)</f>
        <v>504</v>
      </c>
      <c r="I4240" s="11">
        <f>VLOOKUP(B4240,[1]!Product_Data[#Data],3,0)</f>
        <v>408</v>
      </c>
      <c r="J4240" s="11">
        <f t="shared" si="399"/>
        <v>408</v>
      </c>
      <c r="K4240" s="11">
        <f t="shared" si="400"/>
        <v>504</v>
      </c>
      <c r="L4240" s="11">
        <f t="shared" si="401"/>
        <v>96</v>
      </c>
      <c r="M4240" t="str">
        <f>VLOOKUP(C4240,[1]!Location_Data[#Data],2,0)</f>
        <v>Los Angeles</v>
      </c>
      <c r="N4240" t="str">
        <f>VLOOKUP(D4240,[1]!Salespeople_Data[#Data],2,0)</f>
        <v>Carl Hall</v>
      </c>
      <c r="O4240" t="str">
        <f>VLOOKUP(E4240,[1]!Customer_Data[#Data],2,0)</f>
        <v>Daniel Dixon</v>
      </c>
      <c r="P4240" s="15">
        <f t="shared" si="396"/>
        <v>6</v>
      </c>
      <c r="Q4240">
        <f t="shared" si="397"/>
        <v>2</v>
      </c>
      <c r="R4240">
        <f t="shared" si="398"/>
        <v>2020</v>
      </c>
    </row>
    <row r="4241" spans="1:18" x14ac:dyDescent="0.25">
      <c r="A4241" s="4" t="s">
        <v>5260</v>
      </c>
      <c r="B4241" s="4" t="s">
        <v>139</v>
      </c>
      <c r="C4241" s="4" t="s">
        <v>204</v>
      </c>
      <c r="D4241" s="4" t="s">
        <v>116</v>
      </c>
      <c r="E4241" s="4" t="s">
        <v>658</v>
      </c>
      <c r="F4241" s="5">
        <v>44131</v>
      </c>
      <c r="G4241" s="4">
        <v>3</v>
      </c>
      <c r="H4241" s="11">
        <f>VLOOKUP(B4241,[1]!Product_Data[#Data],4,0)</f>
        <v>817</v>
      </c>
      <c r="I4241" s="11">
        <f>VLOOKUP(B4241,[1]!Product_Data[#Data],3,0)</f>
        <v>409</v>
      </c>
      <c r="J4241" s="11">
        <f t="shared" si="399"/>
        <v>1227</v>
      </c>
      <c r="K4241" s="11">
        <f t="shared" si="400"/>
        <v>2451</v>
      </c>
      <c r="L4241" s="11">
        <f t="shared" si="401"/>
        <v>1224</v>
      </c>
      <c r="M4241" t="str">
        <f>VLOOKUP(C4241,[1]!Location_Data[#Data],2,0)</f>
        <v>Corona</v>
      </c>
      <c r="N4241" t="str">
        <f>VLOOKUP(D4241,[1]!Salespeople_Data[#Data],2,0)</f>
        <v>Roger Ramos</v>
      </c>
      <c r="O4241" t="str">
        <f>VLOOKUP(E4241,[1]!Customer_Data[#Data],2,0)</f>
        <v>Martin Olson</v>
      </c>
      <c r="P4241" s="15">
        <f t="shared" si="396"/>
        <v>3</v>
      </c>
      <c r="Q4241">
        <f t="shared" si="397"/>
        <v>10</v>
      </c>
      <c r="R4241">
        <f t="shared" si="398"/>
        <v>2020</v>
      </c>
    </row>
    <row r="4242" spans="1:18" x14ac:dyDescent="0.25">
      <c r="A4242" s="2" t="s">
        <v>5261</v>
      </c>
      <c r="B4242" s="2" t="s">
        <v>245</v>
      </c>
      <c r="C4242" s="2" t="s">
        <v>66</v>
      </c>
      <c r="D4242" s="2" t="s">
        <v>63</v>
      </c>
      <c r="E4242" s="2" t="s">
        <v>1822</v>
      </c>
      <c r="F4242" s="3">
        <v>43848</v>
      </c>
      <c r="G4242" s="2">
        <v>3</v>
      </c>
      <c r="H4242" s="11">
        <f>VLOOKUP(B4242,[1]!Product_Data[#Data],4,0)</f>
        <v>818</v>
      </c>
      <c r="I4242" s="11">
        <f>VLOOKUP(B4242,[1]!Product_Data[#Data],3,0)</f>
        <v>450</v>
      </c>
      <c r="J4242" s="11">
        <f t="shared" si="399"/>
        <v>1350</v>
      </c>
      <c r="K4242" s="11">
        <f t="shared" si="400"/>
        <v>2454</v>
      </c>
      <c r="L4242" s="11">
        <f t="shared" si="401"/>
        <v>1104</v>
      </c>
      <c r="M4242" t="str">
        <f>VLOOKUP(C4242,[1]!Location_Data[#Data],2,0)</f>
        <v>Ontario</v>
      </c>
      <c r="N4242" t="str">
        <f>VLOOKUP(D4242,[1]!Salespeople_Data[#Data],2,0)</f>
        <v>Jeremy Mendoza</v>
      </c>
      <c r="O4242" t="str">
        <f>VLOOKUP(E4242,[1]!Customer_Data[#Data],2,0)</f>
        <v>Carl Collins</v>
      </c>
      <c r="P4242" s="15">
        <f t="shared" si="396"/>
        <v>7</v>
      </c>
      <c r="Q4242">
        <f t="shared" si="397"/>
        <v>1</v>
      </c>
      <c r="R4242">
        <f t="shared" si="398"/>
        <v>2020</v>
      </c>
    </row>
    <row r="4243" spans="1:18" x14ac:dyDescent="0.25">
      <c r="A4243" s="4" t="s">
        <v>5262</v>
      </c>
      <c r="B4243" s="4" t="s">
        <v>668</v>
      </c>
      <c r="C4243" s="4" t="s">
        <v>156</v>
      </c>
      <c r="D4243" s="4" t="s">
        <v>447</v>
      </c>
      <c r="E4243" s="4" t="s">
        <v>448</v>
      </c>
      <c r="F4243" s="5">
        <v>44086</v>
      </c>
      <c r="G4243" s="4">
        <v>3</v>
      </c>
      <c r="H4243" s="11">
        <f>VLOOKUP(B4243,[1]!Product_Data[#Data],4,0)</f>
        <v>181</v>
      </c>
      <c r="I4243" s="11">
        <f>VLOOKUP(B4243,[1]!Product_Data[#Data],3,0)</f>
        <v>130</v>
      </c>
      <c r="J4243" s="11">
        <f t="shared" si="399"/>
        <v>390</v>
      </c>
      <c r="K4243" s="11">
        <f t="shared" si="400"/>
        <v>543</v>
      </c>
      <c r="L4243" s="11">
        <f t="shared" si="401"/>
        <v>153</v>
      </c>
      <c r="M4243" t="str">
        <f>VLOOKUP(C4243,[1]!Location_Data[#Data],2,0)</f>
        <v>Sacramento</v>
      </c>
      <c r="N4243" t="str">
        <f>VLOOKUP(D4243,[1]!Salespeople_Data[#Data],2,0)</f>
        <v>Howard Sims</v>
      </c>
      <c r="O4243" t="str">
        <f>VLOOKUP(E4243,[1]!Customer_Data[#Data],2,0)</f>
        <v>Juan Ramirez</v>
      </c>
      <c r="P4243" s="15">
        <f t="shared" si="396"/>
        <v>7</v>
      </c>
      <c r="Q4243">
        <f t="shared" si="397"/>
        <v>9</v>
      </c>
      <c r="R4243">
        <f t="shared" si="398"/>
        <v>2020</v>
      </c>
    </row>
    <row r="4244" spans="1:18" x14ac:dyDescent="0.25">
      <c r="A4244" s="2" t="s">
        <v>5263</v>
      </c>
      <c r="B4244" s="2" t="s">
        <v>256</v>
      </c>
      <c r="C4244" s="2" t="s">
        <v>530</v>
      </c>
      <c r="D4244" s="2" t="s">
        <v>191</v>
      </c>
      <c r="E4244" s="2" t="s">
        <v>2500</v>
      </c>
      <c r="F4244" s="3">
        <v>43883</v>
      </c>
      <c r="G4244" s="2">
        <v>1</v>
      </c>
      <c r="H4244" s="11">
        <f>VLOOKUP(B4244,[1]!Product_Data[#Data],4,0)</f>
        <v>596</v>
      </c>
      <c r="I4244" s="11">
        <f>VLOOKUP(B4244,[1]!Product_Data[#Data],3,0)</f>
        <v>358</v>
      </c>
      <c r="J4244" s="11">
        <f t="shared" si="399"/>
        <v>358</v>
      </c>
      <c r="K4244" s="11">
        <f t="shared" si="400"/>
        <v>596</v>
      </c>
      <c r="L4244" s="11">
        <f t="shared" si="401"/>
        <v>238</v>
      </c>
      <c r="M4244" t="str">
        <f>VLOOKUP(C4244,[1]!Location_Data[#Data],2,0)</f>
        <v>San Buenaventura (Ventura)</v>
      </c>
      <c r="N4244" t="str">
        <f>VLOOKUP(D4244,[1]!Salespeople_Data[#Data],2,0)</f>
        <v>Robert Reed</v>
      </c>
      <c r="O4244" t="str">
        <f>VLOOKUP(E4244,[1]!Customer_Data[#Data],2,0)</f>
        <v>Philip Burton</v>
      </c>
      <c r="P4244" s="15">
        <f t="shared" si="396"/>
        <v>7</v>
      </c>
      <c r="Q4244">
        <f t="shared" si="397"/>
        <v>2</v>
      </c>
      <c r="R4244">
        <f t="shared" si="398"/>
        <v>2020</v>
      </c>
    </row>
    <row r="4245" spans="1:18" x14ac:dyDescent="0.25">
      <c r="A4245" s="4" t="s">
        <v>5264</v>
      </c>
      <c r="B4245" s="4" t="s">
        <v>408</v>
      </c>
      <c r="C4245" s="4" t="s">
        <v>596</v>
      </c>
      <c r="D4245" s="4" t="s">
        <v>308</v>
      </c>
      <c r="E4245" s="4" t="s">
        <v>903</v>
      </c>
      <c r="F4245" s="5">
        <v>44142</v>
      </c>
      <c r="G4245" s="4">
        <v>1</v>
      </c>
      <c r="H4245" s="11">
        <f>VLOOKUP(B4245,[1]!Product_Data[#Data],4,0)</f>
        <v>1405</v>
      </c>
      <c r="I4245" s="11">
        <f>VLOOKUP(B4245,[1]!Product_Data[#Data],3,0)</f>
        <v>1054</v>
      </c>
      <c r="J4245" s="11">
        <f t="shared" si="399"/>
        <v>1054</v>
      </c>
      <c r="K4245" s="11">
        <f t="shared" si="400"/>
        <v>1405</v>
      </c>
      <c r="L4245" s="11">
        <f t="shared" si="401"/>
        <v>351</v>
      </c>
      <c r="M4245" t="str">
        <f>VLOOKUP(C4245,[1]!Location_Data[#Data],2,0)</f>
        <v>Fremont</v>
      </c>
      <c r="N4245" t="str">
        <f>VLOOKUP(D4245,[1]!Salespeople_Data[#Data],2,0)</f>
        <v>Fred Robertson</v>
      </c>
      <c r="O4245" t="str">
        <f>VLOOKUP(E4245,[1]!Customer_Data[#Data],2,0)</f>
        <v>Billy Kennedy</v>
      </c>
      <c r="P4245" s="15">
        <f t="shared" si="396"/>
        <v>7</v>
      </c>
      <c r="Q4245">
        <f t="shared" si="397"/>
        <v>11</v>
      </c>
      <c r="R4245">
        <f t="shared" si="398"/>
        <v>2020</v>
      </c>
    </row>
    <row r="4246" spans="1:18" x14ac:dyDescent="0.25">
      <c r="A4246" s="2" t="s">
        <v>5265</v>
      </c>
      <c r="B4246" s="2" t="s">
        <v>421</v>
      </c>
      <c r="C4246" s="2" t="s">
        <v>52</v>
      </c>
      <c r="D4246" s="2" t="s">
        <v>111</v>
      </c>
      <c r="E4246" s="2" t="s">
        <v>533</v>
      </c>
      <c r="F4246" s="3">
        <v>43987</v>
      </c>
      <c r="G4246" s="2">
        <v>3</v>
      </c>
      <c r="H4246" s="11">
        <f>VLOOKUP(B4246,[1]!Product_Data[#Data],4,0)</f>
        <v>826</v>
      </c>
      <c r="I4246" s="11">
        <f>VLOOKUP(B4246,[1]!Product_Data[#Data],3,0)</f>
        <v>562</v>
      </c>
      <c r="J4246" s="11">
        <f t="shared" si="399"/>
        <v>1686</v>
      </c>
      <c r="K4246" s="11">
        <f t="shared" si="400"/>
        <v>2478</v>
      </c>
      <c r="L4246" s="11">
        <f t="shared" si="401"/>
        <v>792</v>
      </c>
      <c r="M4246" t="str">
        <f>VLOOKUP(C4246,[1]!Location_Data[#Data],2,0)</f>
        <v>Pasadena</v>
      </c>
      <c r="N4246" t="str">
        <f>VLOOKUP(D4246,[1]!Salespeople_Data[#Data],2,0)</f>
        <v>Ryan Welch</v>
      </c>
      <c r="O4246" t="str">
        <f>VLOOKUP(E4246,[1]!Customer_Data[#Data],2,0)</f>
        <v>Kenneth Marshall</v>
      </c>
      <c r="P4246" s="15">
        <f t="shared" si="396"/>
        <v>6</v>
      </c>
      <c r="Q4246">
        <f t="shared" si="397"/>
        <v>6</v>
      </c>
      <c r="R4246">
        <f t="shared" si="398"/>
        <v>2020</v>
      </c>
    </row>
    <row r="4247" spans="1:18" x14ac:dyDescent="0.25">
      <c r="A4247" s="4" t="s">
        <v>5266</v>
      </c>
      <c r="B4247" s="4" t="s">
        <v>83</v>
      </c>
      <c r="C4247" s="4" t="s">
        <v>156</v>
      </c>
      <c r="D4247" s="4" t="s">
        <v>30</v>
      </c>
      <c r="E4247" s="4" t="s">
        <v>500</v>
      </c>
      <c r="F4247" s="5">
        <v>43896</v>
      </c>
      <c r="G4247" s="4">
        <v>2</v>
      </c>
      <c r="H4247" s="11">
        <f>VLOOKUP(B4247,[1]!Product_Data[#Data],4,0)</f>
        <v>1972</v>
      </c>
      <c r="I4247" s="11">
        <f>VLOOKUP(B4247,[1]!Product_Data[#Data],3,0)</f>
        <v>1321</v>
      </c>
      <c r="J4247" s="11">
        <f t="shared" si="399"/>
        <v>2642</v>
      </c>
      <c r="K4247" s="11">
        <f t="shared" si="400"/>
        <v>3944</v>
      </c>
      <c r="L4247" s="11">
        <f t="shared" si="401"/>
        <v>1302</v>
      </c>
      <c r="M4247" t="str">
        <f>VLOOKUP(C4247,[1]!Location_Data[#Data],2,0)</f>
        <v>Sacramento</v>
      </c>
      <c r="N4247" t="str">
        <f>VLOOKUP(D4247,[1]!Salespeople_Data[#Data],2,0)</f>
        <v>Carl Hall</v>
      </c>
      <c r="O4247" t="str">
        <f>VLOOKUP(E4247,[1]!Customer_Data[#Data],2,0)</f>
        <v>William Medina</v>
      </c>
      <c r="P4247" s="15">
        <f t="shared" si="396"/>
        <v>6</v>
      </c>
      <c r="Q4247">
        <f t="shared" si="397"/>
        <v>3</v>
      </c>
      <c r="R4247">
        <f t="shared" si="398"/>
        <v>2020</v>
      </c>
    </row>
    <row r="4248" spans="1:18" x14ac:dyDescent="0.25">
      <c r="A4248" s="2" t="s">
        <v>5267</v>
      </c>
      <c r="B4248" s="2" t="s">
        <v>289</v>
      </c>
      <c r="C4248" s="2" t="s">
        <v>490</v>
      </c>
      <c r="D4248" s="2" t="s">
        <v>87</v>
      </c>
      <c r="E4248" s="2" t="s">
        <v>726</v>
      </c>
      <c r="F4248" s="3">
        <v>44029</v>
      </c>
      <c r="G4248" s="2">
        <v>1</v>
      </c>
      <c r="H4248" s="11">
        <f>VLOOKUP(B4248,[1]!Product_Data[#Data],4,0)</f>
        <v>368</v>
      </c>
      <c r="I4248" s="11">
        <f>VLOOKUP(B4248,[1]!Product_Data[#Data],3,0)</f>
        <v>294</v>
      </c>
      <c r="J4248" s="11">
        <f t="shared" si="399"/>
        <v>294</v>
      </c>
      <c r="K4248" s="11">
        <f t="shared" si="400"/>
        <v>368</v>
      </c>
      <c r="L4248" s="11">
        <f t="shared" si="401"/>
        <v>74</v>
      </c>
      <c r="M4248" t="str">
        <f>VLOOKUP(C4248,[1]!Location_Data[#Data],2,0)</f>
        <v>Temecula</v>
      </c>
      <c r="N4248" t="str">
        <f>VLOOKUP(D4248,[1]!Salespeople_Data[#Data],2,0)</f>
        <v>Martin Perry</v>
      </c>
      <c r="O4248" t="str">
        <f>VLOOKUP(E4248,[1]!Customer_Data[#Data],2,0)</f>
        <v>Phillip Tucker</v>
      </c>
      <c r="P4248" s="15">
        <f t="shared" si="396"/>
        <v>6</v>
      </c>
      <c r="Q4248">
        <f t="shared" si="397"/>
        <v>7</v>
      </c>
      <c r="R4248">
        <f t="shared" si="398"/>
        <v>2020</v>
      </c>
    </row>
    <row r="4249" spans="1:18" x14ac:dyDescent="0.25">
      <c r="A4249" s="4" t="s">
        <v>5268</v>
      </c>
      <c r="B4249" s="4" t="s">
        <v>260</v>
      </c>
      <c r="C4249" s="4" t="s">
        <v>204</v>
      </c>
      <c r="D4249" s="4" t="s">
        <v>359</v>
      </c>
      <c r="E4249" s="4" t="s">
        <v>381</v>
      </c>
      <c r="F4249" s="5">
        <v>43922</v>
      </c>
      <c r="G4249" s="4">
        <v>1</v>
      </c>
      <c r="H4249" s="11">
        <f>VLOOKUP(B4249,[1]!Product_Data[#Data],4,0)</f>
        <v>502</v>
      </c>
      <c r="I4249" s="11">
        <f>VLOOKUP(B4249,[1]!Product_Data[#Data],3,0)</f>
        <v>296</v>
      </c>
      <c r="J4249" s="11">
        <f t="shared" si="399"/>
        <v>296</v>
      </c>
      <c r="K4249" s="11">
        <f t="shared" si="400"/>
        <v>502</v>
      </c>
      <c r="L4249" s="11">
        <f t="shared" si="401"/>
        <v>206</v>
      </c>
      <c r="M4249" t="str">
        <f>VLOOKUP(C4249,[1]!Location_Data[#Data],2,0)</f>
        <v>Corona</v>
      </c>
      <c r="N4249" t="str">
        <f>VLOOKUP(D4249,[1]!Salespeople_Data[#Data],2,0)</f>
        <v>Eugene Holmes</v>
      </c>
      <c r="O4249" t="str">
        <f>VLOOKUP(E4249,[1]!Customer_Data[#Data],2,0)</f>
        <v>Paul Larson</v>
      </c>
      <c r="P4249" s="15">
        <f t="shared" si="396"/>
        <v>4</v>
      </c>
      <c r="Q4249">
        <f t="shared" si="397"/>
        <v>4</v>
      </c>
      <c r="R4249">
        <f t="shared" si="398"/>
        <v>2020</v>
      </c>
    </row>
    <row r="4250" spans="1:18" x14ac:dyDescent="0.25">
      <c r="A4250" s="2" t="s">
        <v>5269</v>
      </c>
      <c r="B4250" s="2" t="s">
        <v>479</v>
      </c>
      <c r="C4250" s="2" t="s">
        <v>29</v>
      </c>
      <c r="D4250" s="2" t="s">
        <v>25</v>
      </c>
      <c r="E4250" s="2" t="s">
        <v>2078</v>
      </c>
      <c r="F4250" s="3">
        <v>44062</v>
      </c>
      <c r="G4250" s="2">
        <v>3</v>
      </c>
      <c r="H4250" s="11">
        <f>VLOOKUP(B4250,[1]!Product_Data[#Data],4,0)</f>
        <v>123</v>
      </c>
      <c r="I4250" s="11">
        <f>VLOOKUP(B4250,[1]!Product_Data[#Data],3,0)</f>
        <v>84</v>
      </c>
      <c r="J4250" s="11">
        <f t="shared" si="399"/>
        <v>252</v>
      </c>
      <c r="K4250" s="11">
        <f t="shared" si="400"/>
        <v>369</v>
      </c>
      <c r="L4250" s="11">
        <f t="shared" si="401"/>
        <v>117</v>
      </c>
      <c r="M4250" t="str">
        <f>VLOOKUP(C4250,[1]!Location_Data[#Data],2,0)</f>
        <v>Santa Ana</v>
      </c>
      <c r="N4250" t="str">
        <f>VLOOKUP(D4250,[1]!Salespeople_Data[#Data],2,0)</f>
        <v>Brian Davis</v>
      </c>
      <c r="O4250" t="str">
        <f>VLOOKUP(E4250,[1]!Customer_Data[#Data],2,0)</f>
        <v>Kevin Webb</v>
      </c>
      <c r="P4250" s="15">
        <f t="shared" si="396"/>
        <v>4</v>
      </c>
      <c r="Q4250">
        <f t="shared" si="397"/>
        <v>8</v>
      </c>
      <c r="R4250">
        <f t="shared" si="398"/>
        <v>2020</v>
      </c>
    </row>
    <row r="4251" spans="1:18" x14ac:dyDescent="0.25">
      <c r="A4251" s="4" t="s">
        <v>5270</v>
      </c>
      <c r="B4251" s="4" t="s">
        <v>129</v>
      </c>
      <c r="C4251" s="4" t="s">
        <v>316</v>
      </c>
      <c r="D4251" s="4" t="s">
        <v>359</v>
      </c>
      <c r="E4251" s="4" t="s">
        <v>346</v>
      </c>
      <c r="F4251" s="5">
        <v>44077</v>
      </c>
      <c r="G4251" s="4">
        <v>1</v>
      </c>
      <c r="H4251" s="11">
        <f>VLOOKUP(B4251,[1]!Product_Data[#Data],4,0)</f>
        <v>127</v>
      </c>
      <c r="I4251" s="11">
        <f>VLOOKUP(B4251,[1]!Product_Data[#Data],3,0)</f>
        <v>79</v>
      </c>
      <c r="J4251" s="11">
        <f t="shared" si="399"/>
        <v>79</v>
      </c>
      <c r="K4251" s="11">
        <f t="shared" si="400"/>
        <v>127</v>
      </c>
      <c r="L4251" s="11">
        <f t="shared" si="401"/>
        <v>48</v>
      </c>
      <c r="M4251" t="str">
        <f>VLOOKUP(C4251,[1]!Location_Data[#Data],2,0)</f>
        <v>East Los Angeles</v>
      </c>
      <c r="N4251" t="str">
        <f>VLOOKUP(D4251,[1]!Salespeople_Data[#Data],2,0)</f>
        <v>Eugene Holmes</v>
      </c>
      <c r="O4251" t="str">
        <f>VLOOKUP(E4251,[1]!Customer_Data[#Data],2,0)</f>
        <v>Eugene Cunningham</v>
      </c>
      <c r="P4251" s="15">
        <f t="shared" si="396"/>
        <v>5</v>
      </c>
      <c r="Q4251">
        <f t="shared" si="397"/>
        <v>9</v>
      </c>
      <c r="R4251">
        <f t="shared" si="398"/>
        <v>2020</v>
      </c>
    </row>
    <row r="4252" spans="1:18" x14ac:dyDescent="0.25">
      <c r="A4252" s="2" t="s">
        <v>5271</v>
      </c>
      <c r="B4252" s="2" t="s">
        <v>13</v>
      </c>
      <c r="C4252" s="2" t="s">
        <v>169</v>
      </c>
      <c r="D4252" s="2" t="s">
        <v>96</v>
      </c>
      <c r="E4252" s="2" t="s">
        <v>1072</v>
      </c>
      <c r="F4252" s="3">
        <v>44147</v>
      </c>
      <c r="G4252" s="2">
        <v>4</v>
      </c>
      <c r="H4252" s="11">
        <f>VLOOKUP(B4252,[1]!Product_Data[#Data],4,0)</f>
        <v>1022</v>
      </c>
      <c r="I4252" s="11">
        <f>VLOOKUP(B4252,[1]!Product_Data[#Data],3,0)</f>
        <v>818</v>
      </c>
      <c r="J4252" s="11">
        <f t="shared" si="399"/>
        <v>3272</v>
      </c>
      <c r="K4252" s="11">
        <f t="shared" si="400"/>
        <v>4088</v>
      </c>
      <c r="L4252" s="11">
        <f t="shared" si="401"/>
        <v>816</v>
      </c>
      <c r="M4252" t="str">
        <f>VLOOKUP(C4252,[1]!Location_Data[#Data],2,0)</f>
        <v>Vista</v>
      </c>
      <c r="N4252" t="str">
        <f>VLOOKUP(D4252,[1]!Salespeople_Data[#Data],2,0)</f>
        <v>Brian Thomas</v>
      </c>
      <c r="O4252" t="str">
        <f>VLOOKUP(E4252,[1]!Customer_Data[#Data],2,0)</f>
        <v>Anthony Fisher</v>
      </c>
      <c r="P4252" s="15">
        <f t="shared" si="396"/>
        <v>5</v>
      </c>
      <c r="Q4252">
        <f t="shared" si="397"/>
        <v>11</v>
      </c>
      <c r="R4252">
        <f t="shared" si="398"/>
        <v>2020</v>
      </c>
    </row>
    <row r="4253" spans="1:18" x14ac:dyDescent="0.25">
      <c r="A4253" s="4" t="s">
        <v>5272</v>
      </c>
      <c r="B4253" s="4" t="s">
        <v>200</v>
      </c>
      <c r="C4253" s="4" t="s">
        <v>169</v>
      </c>
      <c r="D4253" s="4" t="s">
        <v>87</v>
      </c>
      <c r="E4253" s="4" t="s">
        <v>1102</v>
      </c>
      <c r="F4253" s="5">
        <v>44046</v>
      </c>
      <c r="G4253" s="4">
        <v>1</v>
      </c>
      <c r="H4253" s="11">
        <f>VLOOKUP(B4253,[1]!Product_Data[#Data],4,0)</f>
        <v>315</v>
      </c>
      <c r="I4253" s="11">
        <f>VLOOKUP(B4253,[1]!Product_Data[#Data],3,0)</f>
        <v>208</v>
      </c>
      <c r="J4253" s="11">
        <f t="shared" si="399"/>
        <v>208</v>
      </c>
      <c r="K4253" s="11">
        <f t="shared" si="400"/>
        <v>315</v>
      </c>
      <c r="L4253" s="11">
        <f t="shared" si="401"/>
        <v>107</v>
      </c>
      <c r="M4253" t="str">
        <f>VLOOKUP(C4253,[1]!Location_Data[#Data],2,0)</f>
        <v>Vista</v>
      </c>
      <c r="N4253" t="str">
        <f>VLOOKUP(D4253,[1]!Salespeople_Data[#Data],2,0)</f>
        <v>Martin Perry</v>
      </c>
      <c r="O4253" t="str">
        <f>VLOOKUP(E4253,[1]!Customer_Data[#Data],2,0)</f>
        <v>Brian Taylor</v>
      </c>
      <c r="P4253" s="15">
        <f t="shared" si="396"/>
        <v>2</v>
      </c>
      <c r="Q4253">
        <f t="shared" si="397"/>
        <v>8</v>
      </c>
      <c r="R4253">
        <f t="shared" si="398"/>
        <v>2020</v>
      </c>
    </row>
    <row r="4254" spans="1:18" x14ac:dyDescent="0.25">
      <c r="A4254" s="2" t="s">
        <v>5273</v>
      </c>
      <c r="B4254" s="2" t="s">
        <v>114</v>
      </c>
      <c r="C4254" s="2" t="s">
        <v>195</v>
      </c>
      <c r="D4254" s="2" t="s">
        <v>146</v>
      </c>
      <c r="E4254" s="2" t="s">
        <v>1332</v>
      </c>
      <c r="F4254" s="3">
        <v>44044</v>
      </c>
      <c r="G4254" s="2">
        <v>3</v>
      </c>
      <c r="H4254" s="11">
        <f>VLOOKUP(B4254,[1]!Product_Data[#Data],4,0)</f>
        <v>545</v>
      </c>
      <c r="I4254" s="11">
        <f>VLOOKUP(B4254,[1]!Product_Data[#Data],3,0)</f>
        <v>425</v>
      </c>
      <c r="J4254" s="11">
        <f t="shared" si="399"/>
        <v>1275</v>
      </c>
      <c r="K4254" s="11">
        <f t="shared" si="400"/>
        <v>1635</v>
      </c>
      <c r="L4254" s="11">
        <f t="shared" si="401"/>
        <v>360</v>
      </c>
      <c r="M4254" t="str">
        <f>VLOOKUP(C4254,[1]!Location_Data[#Data],2,0)</f>
        <v>Pomona</v>
      </c>
      <c r="N4254" t="str">
        <f>VLOOKUP(D4254,[1]!Salespeople_Data[#Data],2,0)</f>
        <v>Carl Elliott</v>
      </c>
      <c r="O4254" t="str">
        <f>VLOOKUP(E4254,[1]!Customer_Data[#Data],2,0)</f>
        <v>Martin Mason</v>
      </c>
      <c r="P4254" s="15">
        <f t="shared" si="396"/>
        <v>7</v>
      </c>
      <c r="Q4254">
        <f t="shared" si="397"/>
        <v>8</v>
      </c>
      <c r="R4254">
        <f t="shared" si="398"/>
        <v>2020</v>
      </c>
    </row>
    <row r="4255" spans="1:18" x14ac:dyDescent="0.25">
      <c r="A4255" s="4" t="s">
        <v>5274</v>
      </c>
      <c r="B4255" s="4" t="s">
        <v>23</v>
      </c>
      <c r="C4255" s="4" t="s">
        <v>211</v>
      </c>
      <c r="D4255" s="4" t="s">
        <v>15</v>
      </c>
      <c r="E4255" s="4" t="s">
        <v>1814</v>
      </c>
      <c r="F4255" s="5">
        <v>44038</v>
      </c>
      <c r="G4255" s="4">
        <v>1</v>
      </c>
      <c r="H4255" s="11">
        <f>VLOOKUP(B4255,[1]!Product_Data[#Data],4,0)</f>
        <v>1052</v>
      </c>
      <c r="I4255" s="11">
        <f>VLOOKUP(B4255,[1]!Product_Data[#Data],3,0)</f>
        <v>589</v>
      </c>
      <c r="J4255" s="11">
        <f t="shared" si="399"/>
        <v>589</v>
      </c>
      <c r="K4255" s="11">
        <f t="shared" si="400"/>
        <v>1052</v>
      </c>
      <c r="L4255" s="11">
        <f t="shared" si="401"/>
        <v>463</v>
      </c>
      <c r="M4255" t="str">
        <f>VLOOKUP(C4255,[1]!Location_Data[#Data],2,0)</f>
        <v>Chula Vista</v>
      </c>
      <c r="N4255" t="str">
        <f>VLOOKUP(D4255,[1]!Salespeople_Data[#Data],2,0)</f>
        <v>Ryan Butler</v>
      </c>
      <c r="O4255" t="str">
        <f>VLOOKUP(E4255,[1]!Customer_Data[#Data],2,0)</f>
        <v>Patrick Graham</v>
      </c>
      <c r="P4255" s="15">
        <f t="shared" si="396"/>
        <v>1</v>
      </c>
      <c r="Q4255">
        <f t="shared" si="397"/>
        <v>7</v>
      </c>
      <c r="R4255">
        <f t="shared" si="398"/>
        <v>2020</v>
      </c>
    </row>
    <row r="4256" spans="1:18" x14ac:dyDescent="0.25">
      <c r="A4256" s="2" t="s">
        <v>5275</v>
      </c>
      <c r="B4256" s="2" t="s">
        <v>38</v>
      </c>
      <c r="C4256" s="2" t="s">
        <v>519</v>
      </c>
      <c r="D4256" s="2" t="s">
        <v>87</v>
      </c>
      <c r="E4256" s="2" t="s">
        <v>1136</v>
      </c>
      <c r="F4256" s="3">
        <v>43983</v>
      </c>
      <c r="G4256" s="2">
        <v>1</v>
      </c>
      <c r="H4256" s="11">
        <f>VLOOKUP(B4256,[1]!Product_Data[#Data],4,0)</f>
        <v>2283</v>
      </c>
      <c r="I4256" s="11">
        <f>VLOOKUP(B4256,[1]!Product_Data[#Data],3,0)</f>
        <v>1484</v>
      </c>
      <c r="J4256" s="11">
        <f t="shared" si="399"/>
        <v>1484</v>
      </c>
      <c r="K4256" s="11">
        <f t="shared" si="400"/>
        <v>2283</v>
      </c>
      <c r="L4256" s="11">
        <f t="shared" si="401"/>
        <v>799</v>
      </c>
      <c r="M4256" t="str">
        <f>VLOOKUP(C4256,[1]!Location_Data[#Data],2,0)</f>
        <v>Anaheim</v>
      </c>
      <c r="N4256" t="str">
        <f>VLOOKUP(D4256,[1]!Salespeople_Data[#Data],2,0)</f>
        <v>Martin Perry</v>
      </c>
      <c r="O4256" t="str">
        <f>VLOOKUP(E4256,[1]!Customer_Data[#Data],2,0)</f>
        <v>Juan Wood</v>
      </c>
      <c r="P4256" s="15">
        <f t="shared" si="396"/>
        <v>2</v>
      </c>
      <c r="Q4256">
        <f t="shared" si="397"/>
        <v>6</v>
      </c>
      <c r="R4256">
        <f t="shared" si="398"/>
        <v>2020</v>
      </c>
    </row>
    <row r="4257" spans="1:18" x14ac:dyDescent="0.25">
      <c r="A4257" s="4" t="s">
        <v>5276</v>
      </c>
      <c r="B4257" s="4" t="s">
        <v>38</v>
      </c>
      <c r="C4257" s="4" t="s">
        <v>512</v>
      </c>
      <c r="D4257" s="4" t="s">
        <v>165</v>
      </c>
      <c r="E4257" s="4" t="s">
        <v>2122</v>
      </c>
      <c r="F4257" s="5">
        <v>44100</v>
      </c>
      <c r="G4257" s="4">
        <v>1</v>
      </c>
      <c r="H4257" s="11">
        <f>VLOOKUP(B4257,[1]!Product_Data[#Data],4,0)</f>
        <v>2283</v>
      </c>
      <c r="I4257" s="11">
        <f>VLOOKUP(B4257,[1]!Product_Data[#Data],3,0)</f>
        <v>1484</v>
      </c>
      <c r="J4257" s="11">
        <f t="shared" si="399"/>
        <v>1484</v>
      </c>
      <c r="K4257" s="11">
        <f t="shared" si="400"/>
        <v>2283</v>
      </c>
      <c r="L4257" s="11">
        <f t="shared" si="401"/>
        <v>799</v>
      </c>
      <c r="M4257" t="str">
        <f>VLOOKUP(C4257,[1]!Location_Data[#Data],2,0)</f>
        <v>Long Beach</v>
      </c>
      <c r="N4257" t="str">
        <f>VLOOKUP(D4257,[1]!Salespeople_Data[#Data],2,0)</f>
        <v>Joe Sims</v>
      </c>
      <c r="O4257" t="str">
        <f>VLOOKUP(E4257,[1]!Customer_Data[#Data],2,0)</f>
        <v>Frank Hawkins</v>
      </c>
      <c r="P4257" s="15">
        <f t="shared" si="396"/>
        <v>7</v>
      </c>
      <c r="Q4257">
        <f t="shared" si="397"/>
        <v>9</v>
      </c>
      <c r="R4257">
        <f t="shared" si="398"/>
        <v>2020</v>
      </c>
    </row>
    <row r="4258" spans="1:18" x14ac:dyDescent="0.25">
      <c r="A4258" s="2" t="s">
        <v>5277</v>
      </c>
      <c r="B4258" s="2" t="s">
        <v>223</v>
      </c>
      <c r="C4258" s="2" t="s">
        <v>302</v>
      </c>
      <c r="D4258" s="2" t="s">
        <v>63</v>
      </c>
      <c r="E4258" s="2" t="s">
        <v>662</v>
      </c>
      <c r="F4258" s="3">
        <v>43921</v>
      </c>
      <c r="G4258" s="2">
        <v>1</v>
      </c>
      <c r="H4258" s="11">
        <f>VLOOKUP(B4258,[1]!Product_Data[#Data],4,0)</f>
        <v>799</v>
      </c>
      <c r="I4258" s="11">
        <f>VLOOKUP(B4258,[1]!Product_Data[#Data],3,0)</f>
        <v>455</v>
      </c>
      <c r="J4258" s="11">
        <f t="shared" si="399"/>
        <v>455</v>
      </c>
      <c r="K4258" s="11">
        <f t="shared" si="400"/>
        <v>799</v>
      </c>
      <c r="L4258" s="11">
        <f t="shared" si="401"/>
        <v>344</v>
      </c>
      <c r="M4258" t="str">
        <f>VLOOKUP(C4258,[1]!Location_Data[#Data],2,0)</f>
        <v>Santa Rosa</v>
      </c>
      <c r="N4258" t="str">
        <f>VLOOKUP(D4258,[1]!Salespeople_Data[#Data],2,0)</f>
        <v>Jeremy Mendoza</v>
      </c>
      <c r="O4258" t="str">
        <f>VLOOKUP(E4258,[1]!Customer_Data[#Data],2,0)</f>
        <v>George Thompson</v>
      </c>
      <c r="P4258" s="15">
        <f t="shared" si="396"/>
        <v>3</v>
      </c>
      <c r="Q4258">
        <f t="shared" si="397"/>
        <v>3</v>
      </c>
      <c r="R4258">
        <f t="shared" si="398"/>
        <v>2020</v>
      </c>
    </row>
    <row r="4259" spans="1:18" x14ac:dyDescent="0.25">
      <c r="A4259" s="4" t="s">
        <v>5278</v>
      </c>
      <c r="B4259" s="4" t="s">
        <v>200</v>
      </c>
      <c r="C4259" s="4" t="s">
        <v>34</v>
      </c>
      <c r="D4259" s="4" t="s">
        <v>216</v>
      </c>
      <c r="E4259" s="4" t="s">
        <v>2443</v>
      </c>
      <c r="F4259" s="5">
        <v>43871</v>
      </c>
      <c r="G4259" s="4">
        <v>1</v>
      </c>
      <c r="H4259" s="11">
        <f>VLOOKUP(B4259,[1]!Product_Data[#Data],4,0)</f>
        <v>315</v>
      </c>
      <c r="I4259" s="11">
        <f>VLOOKUP(B4259,[1]!Product_Data[#Data],3,0)</f>
        <v>208</v>
      </c>
      <c r="J4259" s="11">
        <f t="shared" si="399"/>
        <v>208</v>
      </c>
      <c r="K4259" s="11">
        <f t="shared" si="400"/>
        <v>315</v>
      </c>
      <c r="L4259" s="11">
        <f t="shared" si="401"/>
        <v>107</v>
      </c>
      <c r="M4259" t="str">
        <f>VLOOKUP(C4259,[1]!Location_Data[#Data],2,0)</f>
        <v>Inglewood</v>
      </c>
      <c r="N4259" t="str">
        <f>VLOOKUP(D4259,[1]!Salespeople_Data[#Data],2,0)</f>
        <v>Ernest Wagner</v>
      </c>
      <c r="O4259" t="str">
        <f>VLOOKUP(E4259,[1]!Customer_Data[#Data],2,0)</f>
        <v>Peter Warren</v>
      </c>
      <c r="P4259" s="15">
        <f t="shared" si="396"/>
        <v>2</v>
      </c>
      <c r="Q4259">
        <f t="shared" si="397"/>
        <v>2</v>
      </c>
      <c r="R4259">
        <f t="shared" si="398"/>
        <v>2020</v>
      </c>
    </row>
    <row r="4260" spans="1:18" x14ac:dyDescent="0.25">
      <c r="A4260" s="2" t="s">
        <v>5279</v>
      </c>
      <c r="B4260" s="2" t="s">
        <v>395</v>
      </c>
      <c r="C4260" s="2" t="s">
        <v>380</v>
      </c>
      <c r="D4260" s="2" t="s">
        <v>58</v>
      </c>
      <c r="E4260" s="2" t="s">
        <v>2803</v>
      </c>
      <c r="F4260" s="3">
        <v>43845</v>
      </c>
      <c r="G4260" s="2">
        <v>4</v>
      </c>
      <c r="H4260" s="11">
        <f>VLOOKUP(B4260,[1]!Product_Data[#Data],4,0)</f>
        <v>2257</v>
      </c>
      <c r="I4260" s="11">
        <f>VLOOKUP(B4260,[1]!Product_Data[#Data],3,0)</f>
        <v>1535</v>
      </c>
      <c r="J4260" s="11">
        <f t="shared" si="399"/>
        <v>6140</v>
      </c>
      <c r="K4260" s="11">
        <f t="shared" si="400"/>
        <v>9028</v>
      </c>
      <c r="L4260" s="11">
        <f t="shared" si="401"/>
        <v>2888</v>
      </c>
      <c r="M4260" t="str">
        <f>VLOOKUP(C4260,[1]!Location_Data[#Data],2,0)</f>
        <v>Los Angeles</v>
      </c>
      <c r="N4260" t="str">
        <f>VLOOKUP(D4260,[1]!Salespeople_Data[#Data],2,0)</f>
        <v>Christopher Tucker</v>
      </c>
      <c r="O4260" t="str">
        <f>VLOOKUP(E4260,[1]!Customer_Data[#Data],2,0)</f>
        <v>Gerald Andrews</v>
      </c>
      <c r="P4260" s="15">
        <f t="shared" si="396"/>
        <v>4</v>
      </c>
      <c r="Q4260">
        <f t="shared" si="397"/>
        <v>1</v>
      </c>
      <c r="R4260">
        <f t="shared" si="398"/>
        <v>2020</v>
      </c>
    </row>
    <row r="4261" spans="1:18" x14ac:dyDescent="0.25">
      <c r="A4261" s="4" t="s">
        <v>5280</v>
      </c>
      <c r="B4261" s="4" t="s">
        <v>796</v>
      </c>
      <c r="C4261" s="4" t="s">
        <v>469</v>
      </c>
      <c r="D4261" s="4" t="s">
        <v>40</v>
      </c>
      <c r="E4261" s="4" t="s">
        <v>142</v>
      </c>
      <c r="F4261" s="5">
        <v>44147</v>
      </c>
      <c r="G4261" s="4">
        <v>2</v>
      </c>
      <c r="H4261" s="11">
        <f>VLOOKUP(B4261,[1]!Product_Data[#Data],4,0)</f>
        <v>1103</v>
      </c>
      <c r="I4261" s="11">
        <f>VLOOKUP(B4261,[1]!Product_Data[#Data],3,0)</f>
        <v>838</v>
      </c>
      <c r="J4261" s="11">
        <f t="shared" si="399"/>
        <v>1676</v>
      </c>
      <c r="K4261" s="11">
        <f t="shared" si="400"/>
        <v>2206</v>
      </c>
      <c r="L4261" s="11">
        <f t="shared" si="401"/>
        <v>530</v>
      </c>
      <c r="M4261" t="str">
        <f>VLOOKUP(C4261,[1]!Location_Data[#Data],2,0)</f>
        <v>Escondido</v>
      </c>
      <c r="N4261" t="str">
        <f>VLOOKUP(D4261,[1]!Salespeople_Data[#Data],2,0)</f>
        <v>Brian Hansen</v>
      </c>
      <c r="O4261" t="str">
        <f>VLOOKUP(E4261,[1]!Customer_Data[#Data],2,0)</f>
        <v>Joshua Romero</v>
      </c>
      <c r="P4261" s="15">
        <f t="shared" si="396"/>
        <v>5</v>
      </c>
      <c r="Q4261">
        <f t="shared" si="397"/>
        <v>11</v>
      </c>
      <c r="R4261">
        <f t="shared" si="398"/>
        <v>2020</v>
      </c>
    </row>
    <row r="4262" spans="1:18" x14ac:dyDescent="0.25">
      <c r="A4262" s="2" t="s">
        <v>5281</v>
      </c>
      <c r="B4262" s="2" t="s">
        <v>173</v>
      </c>
      <c r="C4262" s="2" t="s">
        <v>472</v>
      </c>
      <c r="D4262" s="2" t="s">
        <v>269</v>
      </c>
      <c r="E4262" s="2" t="s">
        <v>982</v>
      </c>
      <c r="F4262" s="3">
        <v>44134</v>
      </c>
      <c r="G4262" s="2">
        <v>3</v>
      </c>
      <c r="H4262" s="11">
        <f>VLOOKUP(B4262,[1]!Product_Data[#Data],4,0)</f>
        <v>2005</v>
      </c>
      <c r="I4262" s="11">
        <f>VLOOKUP(B4262,[1]!Product_Data[#Data],3,0)</f>
        <v>1223</v>
      </c>
      <c r="J4262" s="11">
        <f t="shared" si="399"/>
        <v>3669</v>
      </c>
      <c r="K4262" s="11">
        <f t="shared" si="400"/>
        <v>6015</v>
      </c>
      <c r="L4262" s="11">
        <f t="shared" si="401"/>
        <v>2346</v>
      </c>
      <c r="M4262" t="str">
        <f>VLOOKUP(C4262,[1]!Location_Data[#Data],2,0)</f>
        <v>Concord</v>
      </c>
      <c r="N4262" t="str">
        <f>VLOOKUP(D4262,[1]!Salespeople_Data[#Data],2,0)</f>
        <v>Kevin Butler</v>
      </c>
      <c r="O4262" t="str">
        <f>VLOOKUP(E4262,[1]!Customer_Data[#Data],2,0)</f>
        <v>Arthur Gilbert</v>
      </c>
      <c r="P4262" s="15">
        <f t="shared" si="396"/>
        <v>6</v>
      </c>
      <c r="Q4262">
        <f t="shared" si="397"/>
        <v>10</v>
      </c>
      <c r="R4262">
        <f t="shared" si="398"/>
        <v>2020</v>
      </c>
    </row>
    <row r="4263" spans="1:18" x14ac:dyDescent="0.25">
      <c r="A4263" s="4" t="s">
        <v>5282</v>
      </c>
      <c r="B4263" s="4" t="s">
        <v>461</v>
      </c>
      <c r="C4263" s="4" t="s">
        <v>519</v>
      </c>
      <c r="D4263" s="4" t="s">
        <v>269</v>
      </c>
      <c r="E4263" s="4" t="s">
        <v>504</v>
      </c>
      <c r="F4263" s="5">
        <v>44070</v>
      </c>
      <c r="G4263" s="4">
        <v>4</v>
      </c>
      <c r="H4263" s="11">
        <f>VLOOKUP(B4263,[1]!Product_Data[#Data],4,0)</f>
        <v>35</v>
      </c>
      <c r="I4263" s="11">
        <f>VLOOKUP(B4263,[1]!Product_Data[#Data],3,0)</f>
        <v>22</v>
      </c>
      <c r="J4263" s="11">
        <f t="shared" si="399"/>
        <v>88</v>
      </c>
      <c r="K4263" s="11">
        <f t="shared" si="400"/>
        <v>140</v>
      </c>
      <c r="L4263" s="11">
        <f t="shared" si="401"/>
        <v>52</v>
      </c>
      <c r="M4263" t="str">
        <f>VLOOKUP(C4263,[1]!Location_Data[#Data],2,0)</f>
        <v>Anaheim</v>
      </c>
      <c r="N4263" t="str">
        <f>VLOOKUP(D4263,[1]!Salespeople_Data[#Data],2,0)</f>
        <v>Kevin Butler</v>
      </c>
      <c r="O4263" t="str">
        <f>VLOOKUP(E4263,[1]!Customer_Data[#Data],2,0)</f>
        <v>Jerry Smith</v>
      </c>
      <c r="P4263" s="15">
        <f t="shared" si="396"/>
        <v>5</v>
      </c>
      <c r="Q4263">
        <f t="shared" si="397"/>
        <v>8</v>
      </c>
      <c r="R4263">
        <f t="shared" si="398"/>
        <v>2020</v>
      </c>
    </row>
    <row r="4264" spans="1:18" x14ac:dyDescent="0.25">
      <c r="A4264" s="2" t="s">
        <v>5283</v>
      </c>
      <c r="B4264" s="2" t="s">
        <v>553</v>
      </c>
      <c r="C4264" s="2" t="s">
        <v>149</v>
      </c>
      <c r="D4264" s="2" t="s">
        <v>216</v>
      </c>
      <c r="E4264" s="2" t="s">
        <v>1441</v>
      </c>
      <c r="F4264" s="3">
        <v>43866</v>
      </c>
      <c r="G4264" s="2">
        <v>1</v>
      </c>
      <c r="H4264" s="11">
        <f>VLOOKUP(B4264,[1]!Product_Data[#Data],4,0)</f>
        <v>1798</v>
      </c>
      <c r="I4264" s="11">
        <f>VLOOKUP(B4264,[1]!Product_Data[#Data],3,0)</f>
        <v>971</v>
      </c>
      <c r="J4264" s="11">
        <f t="shared" si="399"/>
        <v>971</v>
      </c>
      <c r="K4264" s="11">
        <f t="shared" si="400"/>
        <v>1798</v>
      </c>
      <c r="L4264" s="11">
        <f t="shared" si="401"/>
        <v>827</v>
      </c>
      <c r="M4264" t="str">
        <f>VLOOKUP(C4264,[1]!Location_Data[#Data],2,0)</f>
        <v>Antioch</v>
      </c>
      <c r="N4264" t="str">
        <f>VLOOKUP(D4264,[1]!Salespeople_Data[#Data],2,0)</f>
        <v>Ernest Wagner</v>
      </c>
      <c r="O4264" t="str">
        <f>VLOOKUP(E4264,[1]!Customer_Data[#Data],2,0)</f>
        <v>Sean Knight</v>
      </c>
      <c r="P4264" s="15">
        <f t="shared" si="396"/>
        <v>4</v>
      </c>
      <c r="Q4264">
        <f t="shared" si="397"/>
        <v>2</v>
      </c>
      <c r="R4264">
        <f t="shared" si="398"/>
        <v>2020</v>
      </c>
    </row>
    <row r="4265" spans="1:18" x14ac:dyDescent="0.25">
      <c r="A4265" s="4" t="s">
        <v>5284</v>
      </c>
      <c r="B4265" s="4" t="s">
        <v>289</v>
      </c>
      <c r="C4265" s="4" t="s">
        <v>9</v>
      </c>
      <c r="D4265" s="4" t="s">
        <v>101</v>
      </c>
      <c r="E4265" s="4" t="s">
        <v>1351</v>
      </c>
      <c r="F4265" s="5">
        <v>43987</v>
      </c>
      <c r="G4265" s="4">
        <v>1</v>
      </c>
      <c r="H4265" s="11">
        <f>VLOOKUP(B4265,[1]!Product_Data[#Data],4,0)</f>
        <v>368</v>
      </c>
      <c r="I4265" s="11">
        <f>VLOOKUP(B4265,[1]!Product_Data[#Data],3,0)</f>
        <v>294</v>
      </c>
      <c r="J4265" s="11">
        <f t="shared" si="399"/>
        <v>294</v>
      </c>
      <c r="K4265" s="11">
        <f t="shared" si="400"/>
        <v>368</v>
      </c>
      <c r="L4265" s="11">
        <f t="shared" si="401"/>
        <v>74</v>
      </c>
      <c r="M4265" t="str">
        <f>VLOOKUP(C4265,[1]!Location_Data[#Data],2,0)</f>
        <v>San Mateo</v>
      </c>
      <c r="N4265" t="str">
        <f>VLOOKUP(D4265,[1]!Salespeople_Data[#Data],2,0)</f>
        <v>Scott Clark</v>
      </c>
      <c r="O4265" t="str">
        <f>VLOOKUP(E4265,[1]!Customer_Data[#Data],2,0)</f>
        <v>Scott Gordon</v>
      </c>
      <c r="P4265" s="15">
        <f t="shared" si="396"/>
        <v>6</v>
      </c>
      <c r="Q4265">
        <f t="shared" si="397"/>
        <v>6</v>
      </c>
      <c r="R4265">
        <f t="shared" si="398"/>
        <v>2020</v>
      </c>
    </row>
    <row r="4266" spans="1:18" x14ac:dyDescent="0.25">
      <c r="A4266" s="2" t="s">
        <v>5285</v>
      </c>
      <c r="B4266" s="2" t="s">
        <v>125</v>
      </c>
      <c r="C4266" s="2" t="s">
        <v>195</v>
      </c>
      <c r="D4266" s="2" t="s">
        <v>298</v>
      </c>
      <c r="E4266" s="2" t="s">
        <v>323</v>
      </c>
      <c r="F4266" s="3">
        <v>44076</v>
      </c>
      <c r="G4266" s="2">
        <v>2</v>
      </c>
      <c r="H4266" s="11">
        <f>VLOOKUP(B4266,[1]!Product_Data[#Data],4,0)</f>
        <v>1826</v>
      </c>
      <c r="I4266" s="11">
        <f>VLOOKUP(B4266,[1]!Product_Data[#Data],3,0)</f>
        <v>1443</v>
      </c>
      <c r="J4266" s="11">
        <f t="shared" si="399"/>
        <v>2886</v>
      </c>
      <c r="K4266" s="11">
        <f t="shared" si="400"/>
        <v>3652</v>
      </c>
      <c r="L4266" s="11">
        <f t="shared" si="401"/>
        <v>766</v>
      </c>
      <c r="M4266" t="str">
        <f>VLOOKUP(C4266,[1]!Location_Data[#Data],2,0)</f>
        <v>Pomona</v>
      </c>
      <c r="N4266" t="str">
        <f>VLOOKUP(D4266,[1]!Salespeople_Data[#Data],2,0)</f>
        <v>Kenneth Fields</v>
      </c>
      <c r="O4266" t="str">
        <f>VLOOKUP(E4266,[1]!Customer_Data[#Data],2,0)</f>
        <v>Douglas Franklin</v>
      </c>
      <c r="P4266" s="15">
        <f t="shared" si="396"/>
        <v>4</v>
      </c>
      <c r="Q4266">
        <f t="shared" si="397"/>
        <v>9</v>
      </c>
      <c r="R4266">
        <f t="shared" si="398"/>
        <v>2020</v>
      </c>
    </row>
    <row r="4267" spans="1:18" x14ac:dyDescent="0.25">
      <c r="A4267" s="4" t="s">
        <v>5286</v>
      </c>
      <c r="B4267" s="4" t="s">
        <v>245</v>
      </c>
      <c r="C4267" s="4" t="s">
        <v>70</v>
      </c>
      <c r="D4267" s="4" t="s">
        <v>269</v>
      </c>
      <c r="E4267" s="4" t="s">
        <v>1030</v>
      </c>
      <c r="F4267" s="5">
        <v>44171</v>
      </c>
      <c r="G4267" s="4">
        <v>1</v>
      </c>
      <c r="H4267" s="11">
        <f>VLOOKUP(B4267,[1]!Product_Data[#Data],4,0)</f>
        <v>818</v>
      </c>
      <c r="I4267" s="11">
        <f>VLOOKUP(B4267,[1]!Product_Data[#Data],3,0)</f>
        <v>450</v>
      </c>
      <c r="J4267" s="11">
        <f t="shared" si="399"/>
        <v>450</v>
      </c>
      <c r="K4267" s="11">
        <f t="shared" si="400"/>
        <v>818</v>
      </c>
      <c r="L4267" s="11">
        <f t="shared" si="401"/>
        <v>368</v>
      </c>
      <c r="M4267" t="str">
        <f>VLOOKUP(C4267,[1]!Location_Data[#Data],2,0)</f>
        <v>Clovis</v>
      </c>
      <c r="N4267" t="str">
        <f>VLOOKUP(D4267,[1]!Salespeople_Data[#Data],2,0)</f>
        <v>Kevin Butler</v>
      </c>
      <c r="O4267" t="str">
        <f>VLOOKUP(E4267,[1]!Customer_Data[#Data],2,0)</f>
        <v>Brandon Diaz</v>
      </c>
      <c r="P4267" s="15">
        <f t="shared" si="396"/>
        <v>1</v>
      </c>
      <c r="Q4267">
        <f t="shared" si="397"/>
        <v>12</v>
      </c>
      <c r="R4267">
        <f t="shared" si="398"/>
        <v>2020</v>
      </c>
    </row>
    <row r="4268" spans="1:18" x14ac:dyDescent="0.25">
      <c r="A4268" s="2" t="s">
        <v>5287</v>
      </c>
      <c r="B4268" s="2" t="s">
        <v>164</v>
      </c>
      <c r="C4268" s="2" t="s">
        <v>436</v>
      </c>
      <c r="D4268" s="2" t="s">
        <v>15</v>
      </c>
      <c r="E4268" s="2" t="s">
        <v>1026</v>
      </c>
      <c r="F4268" s="3">
        <v>43886</v>
      </c>
      <c r="G4268" s="2">
        <v>1</v>
      </c>
      <c r="H4268" s="11">
        <f>VLOOKUP(B4268,[1]!Product_Data[#Data],4,0)</f>
        <v>637</v>
      </c>
      <c r="I4268" s="11">
        <f>VLOOKUP(B4268,[1]!Product_Data[#Data],3,0)</f>
        <v>389</v>
      </c>
      <c r="J4268" s="11">
        <f t="shared" si="399"/>
        <v>389</v>
      </c>
      <c r="K4268" s="11">
        <f t="shared" si="400"/>
        <v>637</v>
      </c>
      <c r="L4268" s="11">
        <f t="shared" si="401"/>
        <v>248</v>
      </c>
      <c r="M4268" t="str">
        <f>VLOOKUP(C4268,[1]!Location_Data[#Data],2,0)</f>
        <v>Jurupa Valley</v>
      </c>
      <c r="N4268" t="str">
        <f>VLOOKUP(D4268,[1]!Salespeople_Data[#Data],2,0)</f>
        <v>Ryan Butler</v>
      </c>
      <c r="O4268" t="str">
        <f>VLOOKUP(E4268,[1]!Customer_Data[#Data],2,0)</f>
        <v>Kevin Lopez</v>
      </c>
      <c r="P4268" s="15">
        <f t="shared" si="396"/>
        <v>3</v>
      </c>
      <c r="Q4268">
        <f t="shared" si="397"/>
        <v>2</v>
      </c>
      <c r="R4268">
        <f t="shared" si="398"/>
        <v>2020</v>
      </c>
    </row>
    <row r="4269" spans="1:18" x14ac:dyDescent="0.25">
      <c r="A4269" s="4" t="s">
        <v>5288</v>
      </c>
      <c r="B4269" s="4" t="s">
        <v>600</v>
      </c>
      <c r="C4269" s="4" t="s">
        <v>52</v>
      </c>
      <c r="D4269" s="4" t="s">
        <v>75</v>
      </c>
      <c r="E4269" s="4" t="s">
        <v>540</v>
      </c>
      <c r="F4269" s="5">
        <v>44011</v>
      </c>
      <c r="G4269" s="4">
        <v>2</v>
      </c>
      <c r="H4269" s="11">
        <f>VLOOKUP(B4269,[1]!Product_Data[#Data],4,0)</f>
        <v>368</v>
      </c>
      <c r="I4269" s="11">
        <f>VLOOKUP(B4269,[1]!Product_Data[#Data],3,0)</f>
        <v>269</v>
      </c>
      <c r="J4269" s="11">
        <f t="shared" si="399"/>
        <v>538</v>
      </c>
      <c r="K4269" s="11">
        <f t="shared" si="400"/>
        <v>736</v>
      </c>
      <c r="L4269" s="11">
        <f t="shared" si="401"/>
        <v>198</v>
      </c>
      <c r="M4269" t="str">
        <f>VLOOKUP(C4269,[1]!Location_Data[#Data],2,0)</f>
        <v>Pasadena</v>
      </c>
      <c r="N4269" t="str">
        <f>VLOOKUP(D4269,[1]!Salespeople_Data[#Data],2,0)</f>
        <v>Roger Robertson</v>
      </c>
      <c r="O4269" t="str">
        <f>VLOOKUP(E4269,[1]!Customer_Data[#Data],2,0)</f>
        <v>Billy Reid</v>
      </c>
      <c r="P4269" s="15">
        <f t="shared" si="396"/>
        <v>2</v>
      </c>
      <c r="Q4269">
        <f t="shared" si="397"/>
        <v>6</v>
      </c>
      <c r="R4269">
        <f t="shared" si="398"/>
        <v>2020</v>
      </c>
    </row>
    <row r="4270" spans="1:18" x14ac:dyDescent="0.25">
      <c r="A4270" s="2" t="s">
        <v>5289</v>
      </c>
      <c r="B4270" s="2" t="s">
        <v>925</v>
      </c>
      <c r="C4270" s="2" t="s">
        <v>70</v>
      </c>
      <c r="D4270" s="2" t="s">
        <v>10</v>
      </c>
      <c r="E4270" s="2" t="s">
        <v>2371</v>
      </c>
      <c r="F4270" s="3">
        <v>43936</v>
      </c>
      <c r="G4270" s="2">
        <v>2</v>
      </c>
      <c r="H4270" s="11">
        <f>VLOOKUP(B4270,[1]!Product_Data[#Data],4,0)</f>
        <v>136</v>
      </c>
      <c r="I4270" s="11">
        <f>VLOOKUP(B4270,[1]!Product_Data[#Data],3,0)</f>
        <v>72</v>
      </c>
      <c r="J4270" s="11">
        <f t="shared" si="399"/>
        <v>144</v>
      </c>
      <c r="K4270" s="11">
        <f t="shared" si="400"/>
        <v>272</v>
      </c>
      <c r="L4270" s="11">
        <f t="shared" si="401"/>
        <v>128</v>
      </c>
      <c r="M4270" t="str">
        <f>VLOOKUP(C4270,[1]!Location_Data[#Data],2,0)</f>
        <v>Clovis</v>
      </c>
      <c r="N4270" t="str">
        <f>VLOOKUP(D4270,[1]!Salespeople_Data[#Data],2,0)</f>
        <v>Justin Lynch</v>
      </c>
      <c r="O4270" t="str">
        <f>VLOOKUP(E4270,[1]!Customer_Data[#Data],2,0)</f>
        <v>Todd Lynch</v>
      </c>
      <c r="P4270" s="15">
        <f t="shared" si="396"/>
        <v>4</v>
      </c>
      <c r="Q4270">
        <f t="shared" si="397"/>
        <v>4</v>
      </c>
      <c r="R4270">
        <f t="shared" si="398"/>
        <v>2020</v>
      </c>
    </row>
    <row r="4271" spans="1:18" x14ac:dyDescent="0.25">
      <c r="A4271" s="4" t="s">
        <v>5290</v>
      </c>
      <c r="B4271" s="4" t="s">
        <v>232</v>
      </c>
      <c r="C4271" s="4" t="s">
        <v>220</v>
      </c>
      <c r="D4271" s="4" t="s">
        <v>447</v>
      </c>
      <c r="E4271" s="4" t="s">
        <v>563</v>
      </c>
      <c r="F4271" s="5">
        <v>43935</v>
      </c>
      <c r="G4271" s="4">
        <v>2</v>
      </c>
      <c r="H4271" s="11">
        <f>VLOOKUP(B4271,[1]!Product_Data[#Data],4,0)</f>
        <v>1119</v>
      </c>
      <c r="I4271" s="11">
        <f>VLOOKUP(B4271,[1]!Product_Data[#Data],3,0)</f>
        <v>683</v>
      </c>
      <c r="J4271" s="11">
        <f t="shared" si="399"/>
        <v>1366</v>
      </c>
      <c r="K4271" s="11">
        <f t="shared" si="400"/>
        <v>2238</v>
      </c>
      <c r="L4271" s="11">
        <f t="shared" si="401"/>
        <v>872</v>
      </c>
      <c r="M4271" t="str">
        <f>VLOOKUP(C4271,[1]!Location_Data[#Data],2,0)</f>
        <v>Modesto</v>
      </c>
      <c r="N4271" t="str">
        <f>VLOOKUP(D4271,[1]!Salespeople_Data[#Data],2,0)</f>
        <v>Howard Sims</v>
      </c>
      <c r="O4271" t="str">
        <f>VLOOKUP(E4271,[1]!Customer_Data[#Data],2,0)</f>
        <v>Harold Matthews</v>
      </c>
      <c r="P4271" s="15">
        <f t="shared" si="396"/>
        <v>3</v>
      </c>
      <c r="Q4271">
        <f t="shared" si="397"/>
        <v>4</v>
      </c>
      <c r="R4271">
        <f t="shared" si="398"/>
        <v>2020</v>
      </c>
    </row>
    <row r="4272" spans="1:18" x14ac:dyDescent="0.25">
      <c r="A4272" s="2" t="s">
        <v>5291</v>
      </c>
      <c r="B4272" s="2" t="s">
        <v>78</v>
      </c>
      <c r="C4272" s="2" t="s">
        <v>182</v>
      </c>
      <c r="D4272" s="2" t="s">
        <v>141</v>
      </c>
      <c r="E4272" s="2" t="s">
        <v>948</v>
      </c>
      <c r="F4272" s="3">
        <v>43861</v>
      </c>
      <c r="G4272" s="2">
        <v>1</v>
      </c>
      <c r="H4272" s="11">
        <f>VLOOKUP(B4272,[1]!Product_Data[#Data],4,0)</f>
        <v>1380</v>
      </c>
      <c r="I4272" s="11">
        <f>VLOOKUP(B4272,[1]!Product_Data[#Data],3,0)</f>
        <v>1090</v>
      </c>
      <c r="J4272" s="11">
        <f t="shared" si="399"/>
        <v>1090</v>
      </c>
      <c r="K4272" s="11">
        <f t="shared" si="400"/>
        <v>1380</v>
      </c>
      <c r="L4272" s="11">
        <f t="shared" si="401"/>
        <v>290</v>
      </c>
      <c r="M4272" t="str">
        <f>VLOOKUP(C4272,[1]!Location_Data[#Data],2,0)</f>
        <v>Vallejo</v>
      </c>
      <c r="N4272" t="str">
        <f>VLOOKUP(D4272,[1]!Salespeople_Data[#Data],2,0)</f>
        <v>Arthur Mccoy</v>
      </c>
      <c r="O4272" t="str">
        <f>VLOOKUP(E4272,[1]!Customer_Data[#Data],2,0)</f>
        <v>Andrew Adams</v>
      </c>
      <c r="P4272" s="15">
        <f t="shared" si="396"/>
        <v>6</v>
      </c>
      <c r="Q4272">
        <f t="shared" si="397"/>
        <v>1</v>
      </c>
      <c r="R4272">
        <f t="shared" si="398"/>
        <v>2020</v>
      </c>
    </row>
    <row r="4273" spans="1:18" x14ac:dyDescent="0.25">
      <c r="A4273" s="4" t="s">
        <v>5292</v>
      </c>
      <c r="B4273" s="4" t="s">
        <v>370</v>
      </c>
      <c r="C4273" s="4" t="s">
        <v>156</v>
      </c>
      <c r="D4273" s="4" t="s">
        <v>116</v>
      </c>
      <c r="E4273" s="4" t="s">
        <v>292</v>
      </c>
      <c r="F4273" s="5">
        <v>43906</v>
      </c>
      <c r="G4273" s="4">
        <v>3</v>
      </c>
      <c r="H4273" s="11">
        <f>VLOOKUP(B4273,[1]!Product_Data[#Data],4,0)</f>
        <v>771</v>
      </c>
      <c r="I4273" s="11">
        <f>VLOOKUP(B4273,[1]!Product_Data[#Data],3,0)</f>
        <v>648</v>
      </c>
      <c r="J4273" s="11">
        <f t="shared" si="399"/>
        <v>1944</v>
      </c>
      <c r="K4273" s="11">
        <f t="shared" si="400"/>
        <v>2313</v>
      </c>
      <c r="L4273" s="11">
        <f t="shared" si="401"/>
        <v>369</v>
      </c>
      <c r="M4273" t="str">
        <f>VLOOKUP(C4273,[1]!Location_Data[#Data],2,0)</f>
        <v>Sacramento</v>
      </c>
      <c r="N4273" t="str">
        <f>VLOOKUP(D4273,[1]!Salespeople_Data[#Data],2,0)</f>
        <v>Roger Ramos</v>
      </c>
      <c r="O4273" t="str">
        <f>VLOOKUP(E4273,[1]!Customer_Data[#Data],2,0)</f>
        <v>Clarence Grant</v>
      </c>
      <c r="P4273" s="15">
        <f t="shared" si="396"/>
        <v>2</v>
      </c>
      <c r="Q4273">
        <f t="shared" si="397"/>
        <v>3</v>
      </c>
      <c r="R4273">
        <f t="shared" si="398"/>
        <v>2020</v>
      </c>
    </row>
    <row r="4274" spans="1:18" x14ac:dyDescent="0.25">
      <c r="A4274" s="2" t="s">
        <v>5293</v>
      </c>
      <c r="B4274" s="2" t="s">
        <v>348</v>
      </c>
      <c r="C4274" s="2" t="s">
        <v>530</v>
      </c>
      <c r="D4274" s="2" t="s">
        <v>345</v>
      </c>
      <c r="E4274" s="2" t="s">
        <v>629</v>
      </c>
      <c r="F4274" s="3">
        <v>44059</v>
      </c>
      <c r="G4274" s="2">
        <v>3</v>
      </c>
      <c r="H4274" s="11">
        <f>VLOOKUP(B4274,[1]!Product_Data[#Data],4,0)</f>
        <v>603</v>
      </c>
      <c r="I4274" s="11">
        <f>VLOOKUP(B4274,[1]!Product_Data[#Data],3,0)</f>
        <v>416</v>
      </c>
      <c r="J4274" s="11">
        <f t="shared" si="399"/>
        <v>1248</v>
      </c>
      <c r="K4274" s="11">
        <f t="shared" si="400"/>
        <v>1809</v>
      </c>
      <c r="L4274" s="11">
        <f t="shared" si="401"/>
        <v>561</v>
      </c>
      <c r="M4274" t="str">
        <f>VLOOKUP(C4274,[1]!Location_Data[#Data],2,0)</f>
        <v>San Buenaventura (Ventura)</v>
      </c>
      <c r="N4274" t="str">
        <f>VLOOKUP(D4274,[1]!Salespeople_Data[#Data],2,0)</f>
        <v>Larry Marshall</v>
      </c>
      <c r="O4274" t="str">
        <f>VLOOKUP(E4274,[1]!Customer_Data[#Data],2,0)</f>
        <v>Clarence Kelley</v>
      </c>
      <c r="P4274" s="15">
        <f t="shared" si="396"/>
        <v>1</v>
      </c>
      <c r="Q4274">
        <f t="shared" si="397"/>
        <v>8</v>
      </c>
      <c r="R4274">
        <f t="shared" si="398"/>
        <v>2020</v>
      </c>
    </row>
    <row r="4275" spans="1:18" x14ac:dyDescent="0.25">
      <c r="A4275" s="4" t="s">
        <v>5294</v>
      </c>
      <c r="B4275" s="4" t="s">
        <v>164</v>
      </c>
      <c r="C4275" s="4" t="s">
        <v>302</v>
      </c>
      <c r="D4275" s="4" t="s">
        <v>178</v>
      </c>
      <c r="E4275" s="4" t="s">
        <v>314</v>
      </c>
      <c r="F4275" s="5">
        <v>44140</v>
      </c>
      <c r="G4275" s="4">
        <v>1</v>
      </c>
      <c r="H4275" s="11">
        <f>VLOOKUP(B4275,[1]!Product_Data[#Data],4,0)</f>
        <v>637</v>
      </c>
      <c r="I4275" s="11">
        <f>VLOOKUP(B4275,[1]!Product_Data[#Data],3,0)</f>
        <v>389</v>
      </c>
      <c r="J4275" s="11">
        <f t="shared" si="399"/>
        <v>389</v>
      </c>
      <c r="K4275" s="11">
        <f t="shared" si="400"/>
        <v>637</v>
      </c>
      <c r="L4275" s="11">
        <f t="shared" si="401"/>
        <v>248</v>
      </c>
      <c r="M4275" t="str">
        <f>VLOOKUP(C4275,[1]!Location_Data[#Data],2,0)</f>
        <v>Santa Rosa</v>
      </c>
      <c r="N4275" t="str">
        <f>VLOOKUP(D4275,[1]!Salespeople_Data[#Data],2,0)</f>
        <v>Joshua Taylor</v>
      </c>
      <c r="O4275" t="str">
        <f>VLOOKUP(E4275,[1]!Customer_Data[#Data],2,0)</f>
        <v>Dennis Morris</v>
      </c>
      <c r="P4275" s="15">
        <f t="shared" si="396"/>
        <v>5</v>
      </c>
      <c r="Q4275">
        <f t="shared" si="397"/>
        <v>11</v>
      </c>
      <c r="R4275">
        <f t="shared" si="398"/>
        <v>2020</v>
      </c>
    </row>
    <row r="4276" spans="1:18" x14ac:dyDescent="0.25">
      <c r="A4276" s="2" t="s">
        <v>5295</v>
      </c>
      <c r="B4276" s="2" t="s">
        <v>173</v>
      </c>
      <c r="C4276" s="2" t="s">
        <v>19</v>
      </c>
      <c r="D4276" s="2" t="s">
        <v>111</v>
      </c>
      <c r="E4276" s="2" t="s">
        <v>545</v>
      </c>
      <c r="F4276" s="3">
        <v>44027</v>
      </c>
      <c r="G4276" s="2">
        <v>1</v>
      </c>
      <c r="H4276" s="11">
        <f>VLOOKUP(B4276,[1]!Product_Data[#Data],4,0)</f>
        <v>2005</v>
      </c>
      <c r="I4276" s="11">
        <f>VLOOKUP(B4276,[1]!Product_Data[#Data],3,0)</f>
        <v>1223</v>
      </c>
      <c r="J4276" s="11">
        <f t="shared" si="399"/>
        <v>1223</v>
      </c>
      <c r="K4276" s="11">
        <f t="shared" si="400"/>
        <v>2005</v>
      </c>
      <c r="L4276" s="11">
        <f t="shared" si="401"/>
        <v>782</v>
      </c>
      <c r="M4276" t="str">
        <f>VLOOKUP(C4276,[1]!Location_Data[#Data],2,0)</f>
        <v>Berkeley</v>
      </c>
      <c r="N4276" t="str">
        <f>VLOOKUP(D4276,[1]!Salespeople_Data[#Data],2,0)</f>
        <v>Ryan Welch</v>
      </c>
      <c r="O4276" t="str">
        <f>VLOOKUP(E4276,[1]!Customer_Data[#Data],2,0)</f>
        <v>Carlos Hunt</v>
      </c>
      <c r="P4276" s="15">
        <f t="shared" si="396"/>
        <v>4</v>
      </c>
      <c r="Q4276">
        <f t="shared" si="397"/>
        <v>7</v>
      </c>
      <c r="R4276">
        <f t="shared" si="398"/>
        <v>2020</v>
      </c>
    </row>
    <row r="4277" spans="1:18" x14ac:dyDescent="0.25">
      <c r="A4277" s="4" t="s">
        <v>5296</v>
      </c>
      <c r="B4277" s="4" t="s">
        <v>228</v>
      </c>
      <c r="C4277" s="4" t="s">
        <v>530</v>
      </c>
      <c r="D4277" s="4" t="s">
        <v>49</v>
      </c>
      <c r="E4277" s="4" t="s">
        <v>1254</v>
      </c>
      <c r="F4277" s="5">
        <v>43871</v>
      </c>
      <c r="G4277" s="4">
        <v>2</v>
      </c>
      <c r="H4277" s="11">
        <f>VLOOKUP(B4277,[1]!Product_Data[#Data],4,0)</f>
        <v>1862</v>
      </c>
      <c r="I4277" s="11">
        <f>VLOOKUP(B4277,[1]!Product_Data[#Data],3,0)</f>
        <v>1173</v>
      </c>
      <c r="J4277" s="11">
        <f t="shared" si="399"/>
        <v>2346</v>
      </c>
      <c r="K4277" s="11">
        <f t="shared" si="400"/>
        <v>3724</v>
      </c>
      <c r="L4277" s="11">
        <f t="shared" si="401"/>
        <v>1378</v>
      </c>
      <c r="M4277" t="str">
        <f>VLOOKUP(C4277,[1]!Location_Data[#Data],2,0)</f>
        <v>San Buenaventura (Ventura)</v>
      </c>
      <c r="N4277" t="str">
        <f>VLOOKUP(D4277,[1]!Salespeople_Data[#Data],2,0)</f>
        <v>Walter Cook</v>
      </c>
      <c r="O4277" t="str">
        <f>VLOOKUP(E4277,[1]!Customer_Data[#Data],2,0)</f>
        <v>Daniel Moreno</v>
      </c>
      <c r="P4277" s="15">
        <f t="shared" si="396"/>
        <v>2</v>
      </c>
      <c r="Q4277">
        <f t="shared" si="397"/>
        <v>2</v>
      </c>
      <c r="R4277">
        <f t="shared" si="398"/>
        <v>2020</v>
      </c>
    </row>
    <row r="4278" spans="1:18" x14ac:dyDescent="0.25">
      <c r="A4278" s="2" t="s">
        <v>5297</v>
      </c>
      <c r="B4278" s="2" t="s">
        <v>858</v>
      </c>
      <c r="C4278" s="2" t="s">
        <v>316</v>
      </c>
      <c r="D4278" s="2" t="s">
        <v>178</v>
      </c>
      <c r="E4278" s="2" t="s">
        <v>2159</v>
      </c>
      <c r="F4278" s="3">
        <v>44117</v>
      </c>
      <c r="G4278" s="2">
        <v>4</v>
      </c>
      <c r="H4278" s="11">
        <f>VLOOKUP(B4278,[1]!Product_Data[#Data],4,0)</f>
        <v>2294</v>
      </c>
      <c r="I4278" s="11">
        <f>VLOOKUP(B4278,[1]!Product_Data[#Data],3,0)</f>
        <v>1399</v>
      </c>
      <c r="J4278" s="11">
        <f t="shared" si="399"/>
        <v>5596</v>
      </c>
      <c r="K4278" s="11">
        <f t="shared" si="400"/>
        <v>9176</v>
      </c>
      <c r="L4278" s="11">
        <f t="shared" si="401"/>
        <v>3580</v>
      </c>
      <c r="M4278" t="str">
        <f>VLOOKUP(C4278,[1]!Location_Data[#Data],2,0)</f>
        <v>East Los Angeles</v>
      </c>
      <c r="N4278" t="str">
        <f>VLOOKUP(D4278,[1]!Salespeople_Data[#Data],2,0)</f>
        <v>Joshua Taylor</v>
      </c>
      <c r="O4278" t="str">
        <f>VLOOKUP(E4278,[1]!Customer_Data[#Data],2,0)</f>
        <v>Ernest Bradley</v>
      </c>
      <c r="P4278" s="15">
        <f t="shared" si="396"/>
        <v>3</v>
      </c>
      <c r="Q4278">
        <f t="shared" si="397"/>
        <v>10</v>
      </c>
      <c r="R4278">
        <f t="shared" si="398"/>
        <v>2020</v>
      </c>
    </row>
    <row r="4279" spans="1:18" x14ac:dyDescent="0.25">
      <c r="A4279" s="4" t="s">
        <v>5298</v>
      </c>
      <c r="B4279" s="4" t="s">
        <v>352</v>
      </c>
      <c r="C4279" s="4" t="s">
        <v>70</v>
      </c>
      <c r="D4279" s="4" t="s">
        <v>250</v>
      </c>
      <c r="E4279" s="4" t="s">
        <v>387</v>
      </c>
      <c r="F4279" s="5">
        <v>44107</v>
      </c>
      <c r="G4279" s="4">
        <v>1</v>
      </c>
      <c r="H4279" s="11">
        <f>VLOOKUP(B4279,[1]!Product_Data[#Data],4,0)</f>
        <v>203</v>
      </c>
      <c r="I4279" s="11">
        <f>VLOOKUP(B4279,[1]!Product_Data[#Data],3,0)</f>
        <v>154</v>
      </c>
      <c r="J4279" s="11">
        <f t="shared" si="399"/>
        <v>154</v>
      </c>
      <c r="K4279" s="11">
        <f t="shared" si="400"/>
        <v>203</v>
      </c>
      <c r="L4279" s="11">
        <f t="shared" si="401"/>
        <v>49</v>
      </c>
      <c r="M4279" t="str">
        <f>VLOOKUP(C4279,[1]!Location_Data[#Data],2,0)</f>
        <v>Clovis</v>
      </c>
      <c r="N4279" t="str">
        <f>VLOOKUP(D4279,[1]!Salespeople_Data[#Data],2,0)</f>
        <v>Martin Carr</v>
      </c>
      <c r="O4279" t="str">
        <f>VLOOKUP(E4279,[1]!Customer_Data[#Data],2,0)</f>
        <v>Ralph Jacobs</v>
      </c>
      <c r="P4279" s="15">
        <f t="shared" si="396"/>
        <v>7</v>
      </c>
      <c r="Q4279">
        <f t="shared" si="397"/>
        <v>10</v>
      </c>
      <c r="R4279">
        <f t="shared" si="398"/>
        <v>2020</v>
      </c>
    </row>
    <row r="4280" spans="1:18" x14ac:dyDescent="0.25">
      <c r="A4280" s="2" t="s">
        <v>5299</v>
      </c>
      <c r="B4280" s="2" t="s">
        <v>152</v>
      </c>
      <c r="C4280" s="2" t="s">
        <v>19</v>
      </c>
      <c r="D4280" s="2" t="s">
        <v>165</v>
      </c>
      <c r="E4280" s="2" t="s">
        <v>671</v>
      </c>
      <c r="F4280" s="3">
        <v>44018</v>
      </c>
      <c r="G4280" s="2">
        <v>1</v>
      </c>
      <c r="H4280" s="11">
        <f>VLOOKUP(B4280,[1]!Product_Data[#Data],4,0)</f>
        <v>951</v>
      </c>
      <c r="I4280" s="11">
        <f>VLOOKUP(B4280,[1]!Product_Data[#Data],3,0)</f>
        <v>504</v>
      </c>
      <c r="J4280" s="11">
        <f t="shared" si="399"/>
        <v>504</v>
      </c>
      <c r="K4280" s="11">
        <f t="shared" si="400"/>
        <v>951</v>
      </c>
      <c r="L4280" s="11">
        <f t="shared" si="401"/>
        <v>447</v>
      </c>
      <c r="M4280" t="str">
        <f>VLOOKUP(C4280,[1]!Location_Data[#Data],2,0)</f>
        <v>Berkeley</v>
      </c>
      <c r="N4280" t="str">
        <f>VLOOKUP(D4280,[1]!Salespeople_Data[#Data],2,0)</f>
        <v>Joe Sims</v>
      </c>
      <c r="O4280" t="str">
        <f>VLOOKUP(E4280,[1]!Customer_Data[#Data],2,0)</f>
        <v>Brandon Bailey</v>
      </c>
      <c r="P4280" s="15">
        <f t="shared" si="396"/>
        <v>2</v>
      </c>
      <c r="Q4280">
        <f t="shared" si="397"/>
        <v>7</v>
      </c>
      <c r="R4280">
        <f t="shared" si="398"/>
        <v>2020</v>
      </c>
    </row>
    <row r="4281" spans="1:18" x14ac:dyDescent="0.25">
      <c r="A4281" s="4" t="s">
        <v>5300</v>
      </c>
      <c r="B4281" s="4" t="s">
        <v>271</v>
      </c>
      <c r="C4281" s="4" t="s">
        <v>253</v>
      </c>
      <c r="D4281" s="4" t="s">
        <v>178</v>
      </c>
      <c r="E4281" s="4" t="s">
        <v>2214</v>
      </c>
      <c r="F4281" s="5">
        <v>43991</v>
      </c>
      <c r="G4281" s="4">
        <v>1</v>
      </c>
      <c r="H4281" s="11">
        <f>VLOOKUP(B4281,[1]!Product_Data[#Data],4,0)</f>
        <v>1587</v>
      </c>
      <c r="I4281" s="11">
        <f>VLOOKUP(B4281,[1]!Product_Data[#Data],3,0)</f>
        <v>1301</v>
      </c>
      <c r="J4281" s="11">
        <f t="shared" si="399"/>
        <v>1301</v>
      </c>
      <c r="K4281" s="11">
        <f t="shared" si="400"/>
        <v>1587</v>
      </c>
      <c r="L4281" s="11">
        <f t="shared" si="401"/>
        <v>286</v>
      </c>
      <c r="M4281" t="str">
        <f>VLOOKUP(C4281,[1]!Location_Data[#Data],2,0)</f>
        <v>Bakersfield</v>
      </c>
      <c r="N4281" t="str">
        <f>VLOOKUP(D4281,[1]!Salespeople_Data[#Data],2,0)</f>
        <v>Joshua Taylor</v>
      </c>
      <c r="O4281" t="str">
        <f>VLOOKUP(E4281,[1]!Customer_Data[#Data],2,0)</f>
        <v>Nicholas West</v>
      </c>
      <c r="P4281" s="15">
        <f t="shared" si="396"/>
        <v>3</v>
      </c>
      <c r="Q4281">
        <f t="shared" si="397"/>
        <v>6</v>
      </c>
      <c r="R4281">
        <f t="shared" si="398"/>
        <v>2020</v>
      </c>
    </row>
    <row r="4282" spans="1:18" x14ac:dyDescent="0.25">
      <c r="A4282" s="2" t="s">
        <v>5301</v>
      </c>
      <c r="B4282" s="2" t="s">
        <v>83</v>
      </c>
      <c r="C4282" s="2" t="s">
        <v>115</v>
      </c>
      <c r="D4282" s="2" t="s">
        <v>447</v>
      </c>
      <c r="E4282" s="2" t="s">
        <v>326</v>
      </c>
      <c r="F4282" s="3">
        <v>43957</v>
      </c>
      <c r="G4282" s="2">
        <v>2</v>
      </c>
      <c r="H4282" s="11">
        <f>VLOOKUP(B4282,[1]!Product_Data[#Data],4,0)</f>
        <v>1972</v>
      </c>
      <c r="I4282" s="11">
        <f>VLOOKUP(B4282,[1]!Product_Data[#Data],3,0)</f>
        <v>1321</v>
      </c>
      <c r="J4282" s="11">
        <f t="shared" si="399"/>
        <v>2642</v>
      </c>
      <c r="K4282" s="11">
        <f t="shared" si="400"/>
        <v>3944</v>
      </c>
      <c r="L4282" s="11">
        <f t="shared" si="401"/>
        <v>1302</v>
      </c>
      <c r="M4282" t="str">
        <f>VLOOKUP(C4282,[1]!Location_Data[#Data],2,0)</f>
        <v>Glendale</v>
      </c>
      <c r="N4282" t="str">
        <f>VLOOKUP(D4282,[1]!Salespeople_Data[#Data],2,0)</f>
        <v>Howard Sims</v>
      </c>
      <c r="O4282" t="str">
        <f>VLOOKUP(E4282,[1]!Customer_Data[#Data],2,0)</f>
        <v>Kevin Willis</v>
      </c>
      <c r="P4282" s="15">
        <f t="shared" si="396"/>
        <v>4</v>
      </c>
      <c r="Q4282">
        <f t="shared" si="397"/>
        <v>5</v>
      </c>
      <c r="R4282">
        <f t="shared" si="398"/>
        <v>2020</v>
      </c>
    </row>
    <row r="4283" spans="1:18" x14ac:dyDescent="0.25">
      <c r="A4283" s="4" t="s">
        <v>5302</v>
      </c>
      <c r="B4283" s="4" t="s">
        <v>152</v>
      </c>
      <c r="C4283" s="4" t="s">
        <v>322</v>
      </c>
      <c r="D4283" s="4" t="s">
        <v>269</v>
      </c>
      <c r="E4283" s="4" t="s">
        <v>1906</v>
      </c>
      <c r="F4283" s="5">
        <v>43935</v>
      </c>
      <c r="G4283" s="4">
        <v>1</v>
      </c>
      <c r="H4283" s="11">
        <f>VLOOKUP(B4283,[1]!Product_Data[#Data],4,0)</f>
        <v>951</v>
      </c>
      <c r="I4283" s="11">
        <f>VLOOKUP(B4283,[1]!Product_Data[#Data],3,0)</f>
        <v>504</v>
      </c>
      <c r="J4283" s="11">
        <f t="shared" si="399"/>
        <v>504</v>
      </c>
      <c r="K4283" s="11">
        <f t="shared" si="400"/>
        <v>951</v>
      </c>
      <c r="L4283" s="11">
        <f t="shared" si="401"/>
        <v>447</v>
      </c>
      <c r="M4283" t="str">
        <f>VLOOKUP(C4283,[1]!Location_Data[#Data],2,0)</f>
        <v>Rancho Cucamonga</v>
      </c>
      <c r="N4283" t="str">
        <f>VLOOKUP(D4283,[1]!Salespeople_Data[#Data],2,0)</f>
        <v>Kevin Butler</v>
      </c>
      <c r="O4283" t="str">
        <f>VLOOKUP(E4283,[1]!Customer_Data[#Data],2,0)</f>
        <v>Philip Cunningham</v>
      </c>
      <c r="P4283" s="15">
        <f t="shared" si="396"/>
        <v>3</v>
      </c>
      <c r="Q4283">
        <f t="shared" si="397"/>
        <v>4</v>
      </c>
      <c r="R4283">
        <f t="shared" si="398"/>
        <v>2020</v>
      </c>
    </row>
    <row r="4284" spans="1:18" x14ac:dyDescent="0.25">
      <c r="A4284" s="2" t="s">
        <v>5303</v>
      </c>
      <c r="B4284" s="2" t="s">
        <v>43</v>
      </c>
      <c r="C4284" s="2" t="s">
        <v>268</v>
      </c>
      <c r="D4284" s="2" t="s">
        <v>146</v>
      </c>
      <c r="E4284" s="2" t="s">
        <v>801</v>
      </c>
      <c r="F4284" s="3">
        <v>43943</v>
      </c>
      <c r="G4284" s="2">
        <v>3</v>
      </c>
      <c r="H4284" s="11">
        <f>VLOOKUP(B4284,[1]!Product_Data[#Data],4,0)</f>
        <v>356</v>
      </c>
      <c r="I4284" s="11">
        <f>VLOOKUP(B4284,[1]!Product_Data[#Data],3,0)</f>
        <v>292</v>
      </c>
      <c r="J4284" s="11">
        <f t="shared" si="399"/>
        <v>876</v>
      </c>
      <c r="K4284" s="11">
        <f t="shared" si="400"/>
        <v>1068</v>
      </c>
      <c r="L4284" s="11">
        <f t="shared" si="401"/>
        <v>192</v>
      </c>
      <c r="M4284" t="str">
        <f>VLOOKUP(C4284,[1]!Location_Data[#Data],2,0)</f>
        <v>Murrieta</v>
      </c>
      <c r="N4284" t="str">
        <f>VLOOKUP(D4284,[1]!Salespeople_Data[#Data],2,0)</f>
        <v>Carl Elliott</v>
      </c>
      <c r="O4284" t="str">
        <f>VLOOKUP(E4284,[1]!Customer_Data[#Data],2,0)</f>
        <v>Kenneth Hill</v>
      </c>
      <c r="P4284" s="15">
        <f t="shared" si="396"/>
        <v>4</v>
      </c>
      <c r="Q4284">
        <f t="shared" si="397"/>
        <v>4</v>
      </c>
      <c r="R4284">
        <f t="shared" si="398"/>
        <v>2020</v>
      </c>
    </row>
    <row r="4285" spans="1:18" x14ac:dyDescent="0.25">
      <c r="A4285" s="4" t="s">
        <v>5304</v>
      </c>
      <c r="B4285" s="4" t="s">
        <v>33</v>
      </c>
      <c r="C4285" s="4" t="s">
        <v>242</v>
      </c>
      <c r="D4285" s="4" t="s">
        <v>264</v>
      </c>
      <c r="E4285" s="4" t="s">
        <v>941</v>
      </c>
      <c r="F4285" s="5">
        <v>44022</v>
      </c>
      <c r="G4285" s="4">
        <v>1</v>
      </c>
      <c r="H4285" s="11">
        <f>VLOOKUP(B4285,[1]!Product_Data[#Data],4,0)</f>
        <v>1582</v>
      </c>
      <c r="I4285" s="11">
        <f>VLOOKUP(B4285,[1]!Product_Data[#Data],3,0)</f>
        <v>1234</v>
      </c>
      <c r="J4285" s="11">
        <f t="shared" si="399"/>
        <v>1234</v>
      </c>
      <c r="K4285" s="11">
        <f t="shared" si="400"/>
        <v>1582</v>
      </c>
      <c r="L4285" s="11">
        <f t="shared" si="401"/>
        <v>348</v>
      </c>
      <c r="M4285" t="str">
        <f>VLOOKUP(C4285,[1]!Location_Data[#Data],2,0)</f>
        <v>Downey</v>
      </c>
      <c r="N4285" t="str">
        <f>VLOOKUP(D4285,[1]!Salespeople_Data[#Data],2,0)</f>
        <v>Ernest Wheeler</v>
      </c>
      <c r="O4285" t="str">
        <f>VLOOKUP(E4285,[1]!Customer_Data[#Data],2,0)</f>
        <v>Aaron Day</v>
      </c>
      <c r="P4285" s="15">
        <f t="shared" si="396"/>
        <v>6</v>
      </c>
      <c r="Q4285">
        <f t="shared" si="397"/>
        <v>7</v>
      </c>
      <c r="R4285">
        <f t="shared" si="398"/>
        <v>2020</v>
      </c>
    </row>
    <row r="4286" spans="1:18" x14ac:dyDescent="0.25">
      <c r="A4286" s="2" t="s">
        <v>5305</v>
      </c>
      <c r="B4286" s="2" t="s">
        <v>181</v>
      </c>
      <c r="C4286" s="2" t="s">
        <v>596</v>
      </c>
      <c r="D4286" s="2" t="s">
        <v>96</v>
      </c>
      <c r="E4286" s="2" t="s">
        <v>3370</v>
      </c>
      <c r="F4286" s="3">
        <v>43996</v>
      </c>
      <c r="G4286" s="2">
        <v>1</v>
      </c>
      <c r="H4286" s="11">
        <f>VLOOKUP(B4286,[1]!Product_Data[#Data],4,0)</f>
        <v>1500</v>
      </c>
      <c r="I4286" s="11">
        <f>VLOOKUP(B4286,[1]!Product_Data[#Data],3,0)</f>
        <v>900</v>
      </c>
      <c r="J4286" s="11">
        <f t="shared" si="399"/>
        <v>900</v>
      </c>
      <c r="K4286" s="11">
        <f t="shared" si="400"/>
        <v>1500</v>
      </c>
      <c r="L4286" s="11">
        <f t="shared" si="401"/>
        <v>600</v>
      </c>
      <c r="M4286" t="str">
        <f>VLOOKUP(C4286,[1]!Location_Data[#Data],2,0)</f>
        <v>Fremont</v>
      </c>
      <c r="N4286" t="str">
        <f>VLOOKUP(D4286,[1]!Salespeople_Data[#Data],2,0)</f>
        <v>Brian Thomas</v>
      </c>
      <c r="O4286" t="str">
        <f>VLOOKUP(E4286,[1]!Customer_Data[#Data],2,0)</f>
        <v>Mark Spencer</v>
      </c>
      <c r="P4286" s="15">
        <f t="shared" si="396"/>
        <v>1</v>
      </c>
      <c r="Q4286">
        <f t="shared" si="397"/>
        <v>6</v>
      </c>
      <c r="R4286">
        <f t="shared" si="398"/>
        <v>2020</v>
      </c>
    </row>
    <row r="4287" spans="1:18" x14ac:dyDescent="0.25">
      <c r="A4287" s="4" t="s">
        <v>5306</v>
      </c>
      <c r="B4287" s="4" t="s">
        <v>431</v>
      </c>
      <c r="C4287" s="4" t="s">
        <v>436</v>
      </c>
      <c r="D4287" s="4" t="s">
        <v>413</v>
      </c>
      <c r="E4287" s="4" t="s">
        <v>1972</v>
      </c>
      <c r="F4287" s="5">
        <v>44011</v>
      </c>
      <c r="G4287" s="4">
        <v>1</v>
      </c>
      <c r="H4287" s="11">
        <f>VLOOKUP(B4287,[1]!Product_Data[#Data],4,0)</f>
        <v>290</v>
      </c>
      <c r="I4287" s="11">
        <f>VLOOKUP(B4287,[1]!Product_Data[#Data],3,0)</f>
        <v>200</v>
      </c>
      <c r="J4287" s="11">
        <f t="shared" si="399"/>
        <v>200</v>
      </c>
      <c r="K4287" s="11">
        <f t="shared" si="400"/>
        <v>290</v>
      </c>
      <c r="L4287" s="11">
        <f t="shared" si="401"/>
        <v>90</v>
      </c>
      <c r="M4287" t="str">
        <f>VLOOKUP(C4287,[1]!Location_Data[#Data],2,0)</f>
        <v>Jurupa Valley</v>
      </c>
      <c r="N4287" t="str">
        <f>VLOOKUP(D4287,[1]!Salespeople_Data[#Data],2,0)</f>
        <v>Kenneth Bradley</v>
      </c>
      <c r="O4287" t="str">
        <f>VLOOKUP(E4287,[1]!Customer_Data[#Data],2,0)</f>
        <v>Frank Ortiz</v>
      </c>
      <c r="P4287" s="15">
        <f t="shared" si="396"/>
        <v>2</v>
      </c>
      <c r="Q4287">
        <f t="shared" si="397"/>
        <v>6</v>
      </c>
      <c r="R4287">
        <f t="shared" si="398"/>
        <v>2020</v>
      </c>
    </row>
    <row r="4288" spans="1:18" x14ac:dyDescent="0.25">
      <c r="A4288" s="2" t="s">
        <v>5307</v>
      </c>
      <c r="B4288" s="2" t="s">
        <v>185</v>
      </c>
      <c r="C4288" s="2" t="s">
        <v>105</v>
      </c>
      <c r="D4288" s="2" t="s">
        <v>25</v>
      </c>
      <c r="E4288" s="2" t="s">
        <v>2580</v>
      </c>
      <c r="F4288" s="3">
        <v>44003</v>
      </c>
      <c r="G4288" s="2">
        <v>1</v>
      </c>
      <c r="H4288" s="11">
        <f>VLOOKUP(B4288,[1]!Product_Data[#Data],4,0)</f>
        <v>667</v>
      </c>
      <c r="I4288" s="11">
        <f>VLOOKUP(B4288,[1]!Product_Data[#Data],3,0)</f>
        <v>387</v>
      </c>
      <c r="J4288" s="11">
        <f t="shared" si="399"/>
        <v>387</v>
      </c>
      <c r="K4288" s="11">
        <f t="shared" si="400"/>
        <v>667</v>
      </c>
      <c r="L4288" s="11">
        <f t="shared" si="401"/>
        <v>280</v>
      </c>
      <c r="M4288" t="str">
        <f>VLOOKUP(C4288,[1]!Location_Data[#Data],2,0)</f>
        <v>Daly City</v>
      </c>
      <c r="N4288" t="str">
        <f>VLOOKUP(D4288,[1]!Salespeople_Data[#Data],2,0)</f>
        <v>Brian Davis</v>
      </c>
      <c r="O4288" t="str">
        <f>VLOOKUP(E4288,[1]!Customer_Data[#Data],2,0)</f>
        <v>Jerry Barnes</v>
      </c>
      <c r="P4288" s="15">
        <f t="shared" si="396"/>
        <v>1</v>
      </c>
      <c r="Q4288">
        <f t="shared" si="397"/>
        <v>6</v>
      </c>
      <c r="R4288">
        <f t="shared" si="398"/>
        <v>2020</v>
      </c>
    </row>
    <row r="4289" spans="1:18" x14ac:dyDescent="0.25">
      <c r="A4289" s="4" t="s">
        <v>5308</v>
      </c>
      <c r="B4289" s="4" t="s">
        <v>168</v>
      </c>
      <c r="C4289" s="4" t="s">
        <v>204</v>
      </c>
      <c r="D4289" s="4" t="s">
        <v>25</v>
      </c>
      <c r="E4289" s="4" t="s">
        <v>1630</v>
      </c>
      <c r="F4289" s="5">
        <v>43902</v>
      </c>
      <c r="G4289" s="4">
        <v>3</v>
      </c>
      <c r="H4289" s="11">
        <f>VLOOKUP(B4289,[1]!Product_Data[#Data],4,0)</f>
        <v>112</v>
      </c>
      <c r="I4289" s="11">
        <f>VLOOKUP(B4289,[1]!Product_Data[#Data],3,0)</f>
        <v>90</v>
      </c>
      <c r="J4289" s="11">
        <f t="shared" si="399"/>
        <v>270</v>
      </c>
      <c r="K4289" s="11">
        <f t="shared" si="400"/>
        <v>336</v>
      </c>
      <c r="L4289" s="11">
        <f t="shared" si="401"/>
        <v>66</v>
      </c>
      <c r="M4289" t="str">
        <f>VLOOKUP(C4289,[1]!Location_Data[#Data],2,0)</f>
        <v>Corona</v>
      </c>
      <c r="N4289" t="str">
        <f>VLOOKUP(D4289,[1]!Salespeople_Data[#Data],2,0)</f>
        <v>Brian Davis</v>
      </c>
      <c r="O4289" t="str">
        <f>VLOOKUP(E4289,[1]!Customer_Data[#Data],2,0)</f>
        <v>Steven Nichols</v>
      </c>
      <c r="P4289" s="15">
        <f t="shared" si="396"/>
        <v>5</v>
      </c>
      <c r="Q4289">
        <f t="shared" si="397"/>
        <v>3</v>
      </c>
      <c r="R4289">
        <f t="shared" si="398"/>
        <v>2020</v>
      </c>
    </row>
    <row r="4290" spans="1:18" x14ac:dyDescent="0.25">
      <c r="A4290" s="2" t="s">
        <v>5309</v>
      </c>
      <c r="B4290" s="2" t="s">
        <v>431</v>
      </c>
      <c r="C4290" s="2" t="s">
        <v>530</v>
      </c>
      <c r="D4290" s="2" t="s">
        <v>239</v>
      </c>
      <c r="E4290" s="2" t="s">
        <v>2371</v>
      </c>
      <c r="F4290" s="3">
        <v>44174</v>
      </c>
      <c r="G4290" s="2">
        <v>1</v>
      </c>
      <c r="H4290" s="11">
        <f>VLOOKUP(B4290,[1]!Product_Data[#Data],4,0)</f>
        <v>290</v>
      </c>
      <c r="I4290" s="11">
        <f>VLOOKUP(B4290,[1]!Product_Data[#Data],3,0)</f>
        <v>200</v>
      </c>
      <c r="J4290" s="11">
        <f t="shared" si="399"/>
        <v>200</v>
      </c>
      <c r="K4290" s="11">
        <f t="shared" si="400"/>
        <v>290</v>
      </c>
      <c r="L4290" s="11">
        <f t="shared" si="401"/>
        <v>90</v>
      </c>
      <c r="M4290" t="str">
        <f>VLOOKUP(C4290,[1]!Location_Data[#Data],2,0)</f>
        <v>San Buenaventura (Ventura)</v>
      </c>
      <c r="N4290" t="str">
        <f>VLOOKUP(D4290,[1]!Salespeople_Data[#Data],2,0)</f>
        <v>John Reyes</v>
      </c>
      <c r="O4290" t="str">
        <f>VLOOKUP(E4290,[1]!Customer_Data[#Data],2,0)</f>
        <v>Todd Lynch</v>
      </c>
      <c r="P4290" s="15">
        <f t="shared" ref="P4290:P4353" si="402">WEEKDAY(F4290)</f>
        <v>4</v>
      </c>
      <c r="Q4290">
        <f t="shared" ref="Q4290:Q4353" si="403">MONTH(F4290)</f>
        <v>12</v>
      </c>
      <c r="R4290">
        <f t="shared" ref="R4290:R4353" si="404">YEAR(F4290)</f>
        <v>2020</v>
      </c>
    </row>
    <row r="4291" spans="1:18" x14ac:dyDescent="0.25">
      <c r="A4291" s="4" t="s">
        <v>5310</v>
      </c>
      <c r="B4291" s="4" t="s">
        <v>668</v>
      </c>
      <c r="C4291" s="4" t="s">
        <v>215</v>
      </c>
      <c r="D4291" s="4" t="s">
        <v>225</v>
      </c>
      <c r="E4291" s="4" t="s">
        <v>1120</v>
      </c>
      <c r="F4291" s="5">
        <v>44160</v>
      </c>
      <c r="G4291" s="4">
        <v>3</v>
      </c>
      <c r="H4291" s="11">
        <f>VLOOKUP(B4291,[1]!Product_Data[#Data],4,0)</f>
        <v>181</v>
      </c>
      <c r="I4291" s="11">
        <f>VLOOKUP(B4291,[1]!Product_Data[#Data],3,0)</f>
        <v>130</v>
      </c>
      <c r="J4291" s="11">
        <f t="shared" ref="J4291:J4354" si="405">PRODUCT(I4291,G4291)</f>
        <v>390</v>
      </c>
      <c r="K4291" s="11">
        <f t="shared" ref="K4291:K4354" si="406">PRODUCT(H4291,G4291)</f>
        <v>543</v>
      </c>
      <c r="L4291" s="11">
        <f t="shared" ref="L4291:L4354" si="407">K4291-J4291</f>
        <v>153</v>
      </c>
      <c r="M4291" t="str">
        <f>VLOOKUP(C4291,[1]!Location_Data[#Data],2,0)</f>
        <v>El Cajon</v>
      </c>
      <c r="N4291" t="str">
        <f>VLOOKUP(D4291,[1]!Salespeople_Data[#Data],2,0)</f>
        <v>Andrew Bowman</v>
      </c>
      <c r="O4291" t="str">
        <f>VLOOKUP(E4291,[1]!Customer_Data[#Data],2,0)</f>
        <v>Fred Russell</v>
      </c>
      <c r="P4291" s="15">
        <f t="shared" si="402"/>
        <v>4</v>
      </c>
      <c r="Q4291">
        <f t="shared" si="403"/>
        <v>11</v>
      </c>
      <c r="R4291">
        <f t="shared" si="404"/>
        <v>2020</v>
      </c>
    </row>
    <row r="4292" spans="1:18" x14ac:dyDescent="0.25">
      <c r="A4292" s="2" t="s">
        <v>5311</v>
      </c>
      <c r="B4292" s="2" t="s">
        <v>464</v>
      </c>
      <c r="C4292" s="2" t="s">
        <v>95</v>
      </c>
      <c r="D4292" s="2" t="s">
        <v>30</v>
      </c>
      <c r="E4292" s="2" t="s">
        <v>898</v>
      </c>
      <c r="F4292" s="3">
        <v>44027</v>
      </c>
      <c r="G4292" s="2">
        <v>3</v>
      </c>
      <c r="H4292" s="11">
        <f>VLOOKUP(B4292,[1]!Product_Data[#Data],4,0)</f>
        <v>1566</v>
      </c>
      <c r="I4292" s="11">
        <f>VLOOKUP(B4292,[1]!Product_Data[#Data],3,0)</f>
        <v>1190</v>
      </c>
      <c r="J4292" s="11">
        <f t="shared" si="405"/>
        <v>3570</v>
      </c>
      <c r="K4292" s="11">
        <f t="shared" si="406"/>
        <v>4698</v>
      </c>
      <c r="L4292" s="11">
        <f t="shared" si="407"/>
        <v>1128</v>
      </c>
      <c r="M4292" t="str">
        <f>VLOOKUP(C4292,[1]!Location_Data[#Data],2,0)</f>
        <v>Fullerton</v>
      </c>
      <c r="N4292" t="str">
        <f>VLOOKUP(D4292,[1]!Salespeople_Data[#Data],2,0)</f>
        <v>Carl Hall</v>
      </c>
      <c r="O4292" t="str">
        <f>VLOOKUP(E4292,[1]!Customer_Data[#Data],2,0)</f>
        <v>Roy Hamilton</v>
      </c>
      <c r="P4292" s="15">
        <f t="shared" si="402"/>
        <v>4</v>
      </c>
      <c r="Q4292">
        <f t="shared" si="403"/>
        <v>7</v>
      </c>
      <c r="R4292">
        <f t="shared" si="404"/>
        <v>2020</v>
      </c>
    </row>
    <row r="4293" spans="1:18" x14ac:dyDescent="0.25">
      <c r="A4293" s="4" t="s">
        <v>5312</v>
      </c>
      <c r="B4293" s="4" t="s">
        <v>367</v>
      </c>
      <c r="C4293" s="4" t="s">
        <v>174</v>
      </c>
      <c r="D4293" s="4" t="s">
        <v>40</v>
      </c>
      <c r="E4293" s="4" t="s">
        <v>1594</v>
      </c>
      <c r="F4293" s="5">
        <v>43915</v>
      </c>
      <c r="G4293" s="4">
        <v>1</v>
      </c>
      <c r="H4293" s="11">
        <f>VLOOKUP(B4293,[1]!Product_Data[#Data],4,0)</f>
        <v>530</v>
      </c>
      <c r="I4293" s="11">
        <f>VLOOKUP(B4293,[1]!Product_Data[#Data],3,0)</f>
        <v>424</v>
      </c>
      <c r="J4293" s="11">
        <f t="shared" si="405"/>
        <v>424</v>
      </c>
      <c r="K4293" s="11">
        <f t="shared" si="406"/>
        <v>530</v>
      </c>
      <c r="L4293" s="11">
        <f t="shared" si="407"/>
        <v>106</v>
      </c>
      <c r="M4293" t="str">
        <f>VLOOKUP(C4293,[1]!Location_Data[#Data],2,0)</f>
        <v>Norwalk</v>
      </c>
      <c r="N4293" t="str">
        <f>VLOOKUP(D4293,[1]!Salespeople_Data[#Data],2,0)</f>
        <v>Brian Hansen</v>
      </c>
      <c r="O4293" t="str">
        <f>VLOOKUP(E4293,[1]!Customer_Data[#Data],2,0)</f>
        <v>Patrick Rivera</v>
      </c>
      <c r="P4293" s="15">
        <f t="shared" si="402"/>
        <v>4</v>
      </c>
      <c r="Q4293">
        <f t="shared" si="403"/>
        <v>3</v>
      </c>
      <c r="R4293">
        <f t="shared" si="404"/>
        <v>2020</v>
      </c>
    </row>
    <row r="4294" spans="1:18" x14ac:dyDescent="0.25">
      <c r="A4294" s="2" t="s">
        <v>5313</v>
      </c>
      <c r="B4294" s="2" t="s">
        <v>200</v>
      </c>
      <c r="C4294" s="2" t="s">
        <v>596</v>
      </c>
      <c r="D4294" s="2" t="s">
        <v>87</v>
      </c>
      <c r="E4294" s="2" t="s">
        <v>2500</v>
      </c>
      <c r="F4294" s="3">
        <v>44113</v>
      </c>
      <c r="G4294" s="2">
        <v>2</v>
      </c>
      <c r="H4294" s="11">
        <f>VLOOKUP(B4294,[1]!Product_Data[#Data],4,0)</f>
        <v>315</v>
      </c>
      <c r="I4294" s="11">
        <f>VLOOKUP(B4294,[1]!Product_Data[#Data],3,0)</f>
        <v>208</v>
      </c>
      <c r="J4294" s="11">
        <f t="shared" si="405"/>
        <v>416</v>
      </c>
      <c r="K4294" s="11">
        <f t="shared" si="406"/>
        <v>630</v>
      </c>
      <c r="L4294" s="11">
        <f t="shared" si="407"/>
        <v>214</v>
      </c>
      <c r="M4294" t="str">
        <f>VLOOKUP(C4294,[1]!Location_Data[#Data],2,0)</f>
        <v>Fremont</v>
      </c>
      <c r="N4294" t="str">
        <f>VLOOKUP(D4294,[1]!Salespeople_Data[#Data],2,0)</f>
        <v>Martin Perry</v>
      </c>
      <c r="O4294" t="str">
        <f>VLOOKUP(E4294,[1]!Customer_Data[#Data],2,0)</f>
        <v>Philip Burton</v>
      </c>
      <c r="P4294" s="15">
        <f t="shared" si="402"/>
        <v>6</v>
      </c>
      <c r="Q4294">
        <f t="shared" si="403"/>
        <v>10</v>
      </c>
      <c r="R4294">
        <f t="shared" si="404"/>
        <v>2020</v>
      </c>
    </row>
    <row r="4295" spans="1:18" x14ac:dyDescent="0.25">
      <c r="A4295" s="4" t="s">
        <v>5314</v>
      </c>
      <c r="B4295" s="4" t="s">
        <v>340</v>
      </c>
      <c r="C4295" s="4" t="s">
        <v>52</v>
      </c>
      <c r="D4295" s="4" t="s">
        <v>111</v>
      </c>
      <c r="E4295" s="4" t="s">
        <v>2210</v>
      </c>
      <c r="F4295" s="5">
        <v>43866</v>
      </c>
      <c r="G4295" s="4">
        <v>4</v>
      </c>
      <c r="H4295" s="11">
        <f>VLOOKUP(B4295,[1]!Product_Data[#Data],4,0)</f>
        <v>1967</v>
      </c>
      <c r="I4295" s="11">
        <f>VLOOKUP(B4295,[1]!Product_Data[#Data],3,0)</f>
        <v>1397</v>
      </c>
      <c r="J4295" s="11">
        <f t="shared" si="405"/>
        <v>5588</v>
      </c>
      <c r="K4295" s="11">
        <f t="shared" si="406"/>
        <v>7868</v>
      </c>
      <c r="L4295" s="11">
        <f t="shared" si="407"/>
        <v>2280</v>
      </c>
      <c r="M4295" t="str">
        <f>VLOOKUP(C4295,[1]!Location_Data[#Data],2,0)</f>
        <v>Pasadena</v>
      </c>
      <c r="N4295" t="str">
        <f>VLOOKUP(D4295,[1]!Salespeople_Data[#Data],2,0)</f>
        <v>Ryan Welch</v>
      </c>
      <c r="O4295" t="str">
        <f>VLOOKUP(E4295,[1]!Customer_Data[#Data],2,0)</f>
        <v>Todd Roberts</v>
      </c>
      <c r="P4295" s="15">
        <f t="shared" si="402"/>
        <v>4</v>
      </c>
      <c r="Q4295">
        <f t="shared" si="403"/>
        <v>2</v>
      </c>
      <c r="R4295">
        <f t="shared" si="404"/>
        <v>2020</v>
      </c>
    </row>
    <row r="4296" spans="1:18" x14ac:dyDescent="0.25">
      <c r="A4296" s="2" t="s">
        <v>5315</v>
      </c>
      <c r="B4296" s="2" t="s">
        <v>139</v>
      </c>
      <c r="C4296" s="2" t="s">
        <v>29</v>
      </c>
      <c r="D4296" s="2" t="s">
        <v>239</v>
      </c>
      <c r="E4296" s="2" t="s">
        <v>1944</v>
      </c>
      <c r="F4296" s="3">
        <v>44066</v>
      </c>
      <c r="G4296" s="2">
        <v>2</v>
      </c>
      <c r="H4296" s="11">
        <f>VLOOKUP(B4296,[1]!Product_Data[#Data],4,0)</f>
        <v>817</v>
      </c>
      <c r="I4296" s="11">
        <f>VLOOKUP(B4296,[1]!Product_Data[#Data],3,0)</f>
        <v>409</v>
      </c>
      <c r="J4296" s="11">
        <f t="shared" si="405"/>
        <v>818</v>
      </c>
      <c r="K4296" s="11">
        <f t="shared" si="406"/>
        <v>1634</v>
      </c>
      <c r="L4296" s="11">
        <f t="shared" si="407"/>
        <v>816</v>
      </c>
      <c r="M4296" t="str">
        <f>VLOOKUP(C4296,[1]!Location_Data[#Data],2,0)</f>
        <v>Santa Ana</v>
      </c>
      <c r="N4296" t="str">
        <f>VLOOKUP(D4296,[1]!Salespeople_Data[#Data],2,0)</f>
        <v>John Reyes</v>
      </c>
      <c r="O4296" t="str">
        <f>VLOOKUP(E4296,[1]!Customer_Data[#Data],2,0)</f>
        <v>Justin Romero</v>
      </c>
      <c r="P4296" s="15">
        <f t="shared" si="402"/>
        <v>1</v>
      </c>
      <c r="Q4296">
        <f t="shared" si="403"/>
        <v>8</v>
      </c>
      <c r="R4296">
        <f t="shared" si="404"/>
        <v>2020</v>
      </c>
    </row>
    <row r="4297" spans="1:18" x14ac:dyDescent="0.25">
      <c r="A4297" s="4" t="s">
        <v>5316</v>
      </c>
      <c r="B4297" s="4" t="s">
        <v>626</v>
      </c>
      <c r="C4297" s="4" t="s">
        <v>380</v>
      </c>
      <c r="D4297" s="4" t="s">
        <v>191</v>
      </c>
      <c r="E4297" s="4" t="s">
        <v>1933</v>
      </c>
      <c r="F4297" s="5">
        <v>43908</v>
      </c>
      <c r="G4297" s="4">
        <v>1</v>
      </c>
      <c r="H4297" s="11">
        <f>VLOOKUP(B4297,[1]!Product_Data[#Data],4,0)</f>
        <v>584</v>
      </c>
      <c r="I4297" s="11">
        <f>VLOOKUP(B4297,[1]!Product_Data[#Data],3,0)</f>
        <v>420</v>
      </c>
      <c r="J4297" s="11">
        <f t="shared" si="405"/>
        <v>420</v>
      </c>
      <c r="K4297" s="11">
        <f t="shared" si="406"/>
        <v>584</v>
      </c>
      <c r="L4297" s="11">
        <f t="shared" si="407"/>
        <v>164</v>
      </c>
      <c r="M4297" t="str">
        <f>VLOOKUP(C4297,[1]!Location_Data[#Data],2,0)</f>
        <v>Los Angeles</v>
      </c>
      <c r="N4297" t="str">
        <f>VLOOKUP(D4297,[1]!Salespeople_Data[#Data],2,0)</f>
        <v>Robert Reed</v>
      </c>
      <c r="O4297" t="str">
        <f>VLOOKUP(E4297,[1]!Customer_Data[#Data],2,0)</f>
        <v>Juan Collins</v>
      </c>
      <c r="P4297" s="15">
        <f t="shared" si="402"/>
        <v>4</v>
      </c>
      <c r="Q4297">
        <f t="shared" si="403"/>
        <v>3</v>
      </c>
      <c r="R4297">
        <f t="shared" si="404"/>
        <v>2020</v>
      </c>
    </row>
    <row r="4298" spans="1:18" x14ac:dyDescent="0.25">
      <c r="A4298" s="2" t="s">
        <v>5317</v>
      </c>
      <c r="B4298" s="2" t="s">
        <v>232</v>
      </c>
      <c r="C4298" s="2" t="s">
        <v>140</v>
      </c>
      <c r="D4298" s="2" t="s">
        <v>413</v>
      </c>
      <c r="E4298" s="2" t="s">
        <v>1664</v>
      </c>
      <c r="F4298" s="3">
        <v>44118</v>
      </c>
      <c r="G4298" s="2">
        <v>1</v>
      </c>
      <c r="H4298" s="11">
        <f>VLOOKUP(B4298,[1]!Product_Data[#Data],4,0)</f>
        <v>1119</v>
      </c>
      <c r="I4298" s="11">
        <f>VLOOKUP(B4298,[1]!Product_Data[#Data],3,0)</f>
        <v>683</v>
      </c>
      <c r="J4298" s="11">
        <f t="shared" si="405"/>
        <v>683</v>
      </c>
      <c r="K4298" s="11">
        <f t="shared" si="406"/>
        <v>1119</v>
      </c>
      <c r="L4298" s="11">
        <f t="shared" si="407"/>
        <v>436</v>
      </c>
      <c r="M4298" t="str">
        <f>VLOOKUP(C4298,[1]!Location_Data[#Data],2,0)</f>
        <v>Salinas</v>
      </c>
      <c r="N4298" t="str">
        <f>VLOOKUP(D4298,[1]!Salespeople_Data[#Data],2,0)</f>
        <v>Kenneth Bradley</v>
      </c>
      <c r="O4298" t="str">
        <f>VLOOKUP(E4298,[1]!Customer_Data[#Data],2,0)</f>
        <v>Jesse Alvarez</v>
      </c>
      <c r="P4298" s="15">
        <f t="shared" si="402"/>
        <v>4</v>
      </c>
      <c r="Q4298">
        <f t="shared" si="403"/>
        <v>10</v>
      </c>
      <c r="R4298">
        <f t="shared" si="404"/>
        <v>2020</v>
      </c>
    </row>
    <row r="4299" spans="1:18" x14ac:dyDescent="0.25">
      <c r="A4299" s="4" t="s">
        <v>5318</v>
      </c>
      <c r="B4299" s="4" t="s">
        <v>289</v>
      </c>
      <c r="C4299" s="4" t="s">
        <v>355</v>
      </c>
      <c r="D4299" s="4" t="s">
        <v>101</v>
      </c>
      <c r="E4299" s="4" t="s">
        <v>967</v>
      </c>
      <c r="F4299" s="5">
        <v>43887</v>
      </c>
      <c r="G4299" s="4">
        <v>3</v>
      </c>
      <c r="H4299" s="11">
        <f>VLOOKUP(B4299,[1]!Product_Data[#Data],4,0)</f>
        <v>368</v>
      </c>
      <c r="I4299" s="11">
        <f>VLOOKUP(B4299,[1]!Product_Data[#Data],3,0)</f>
        <v>294</v>
      </c>
      <c r="J4299" s="11">
        <f t="shared" si="405"/>
        <v>882</v>
      </c>
      <c r="K4299" s="11">
        <f t="shared" si="406"/>
        <v>1104</v>
      </c>
      <c r="L4299" s="11">
        <f t="shared" si="407"/>
        <v>222</v>
      </c>
      <c r="M4299" t="str">
        <f>VLOOKUP(C4299,[1]!Location_Data[#Data],2,0)</f>
        <v>Burbank</v>
      </c>
      <c r="N4299" t="str">
        <f>VLOOKUP(D4299,[1]!Salespeople_Data[#Data],2,0)</f>
        <v>Scott Clark</v>
      </c>
      <c r="O4299" t="str">
        <f>VLOOKUP(E4299,[1]!Customer_Data[#Data],2,0)</f>
        <v>Ronald Anderson</v>
      </c>
      <c r="P4299" s="15">
        <f t="shared" si="402"/>
        <v>4</v>
      </c>
      <c r="Q4299">
        <f t="shared" si="403"/>
        <v>2</v>
      </c>
      <c r="R4299">
        <f t="shared" si="404"/>
        <v>2020</v>
      </c>
    </row>
    <row r="4300" spans="1:18" x14ac:dyDescent="0.25">
      <c r="A4300" s="2" t="s">
        <v>5319</v>
      </c>
      <c r="B4300" s="2" t="s">
        <v>94</v>
      </c>
      <c r="C4300" s="2" t="s">
        <v>229</v>
      </c>
      <c r="D4300" s="2" t="s">
        <v>25</v>
      </c>
      <c r="E4300" s="2" t="s">
        <v>1140</v>
      </c>
      <c r="F4300" s="3">
        <v>44013</v>
      </c>
      <c r="G4300" s="2">
        <v>1</v>
      </c>
      <c r="H4300" s="11">
        <f>VLOOKUP(B4300,[1]!Product_Data[#Data],4,0)</f>
        <v>1639</v>
      </c>
      <c r="I4300" s="11">
        <f>VLOOKUP(B4300,[1]!Product_Data[#Data],3,0)</f>
        <v>1295</v>
      </c>
      <c r="J4300" s="11">
        <f t="shared" si="405"/>
        <v>1295</v>
      </c>
      <c r="K4300" s="11">
        <f t="shared" si="406"/>
        <v>1639</v>
      </c>
      <c r="L4300" s="11">
        <f t="shared" si="407"/>
        <v>344</v>
      </c>
      <c r="M4300" t="str">
        <f>VLOOKUP(C4300,[1]!Location_Data[#Data],2,0)</f>
        <v>San Jose</v>
      </c>
      <c r="N4300" t="str">
        <f>VLOOKUP(D4300,[1]!Salespeople_Data[#Data],2,0)</f>
        <v>Brian Davis</v>
      </c>
      <c r="O4300" t="str">
        <f>VLOOKUP(E4300,[1]!Customer_Data[#Data],2,0)</f>
        <v>Craig Reyes</v>
      </c>
      <c r="P4300" s="15">
        <f t="shared" si="402"/>
        <v>4</v>
      </c>
      <c r="Q4300">
        <f t="shared" si="403"/>
        <v>7</v>
      </c>
      <c r="R4300">
        <f t="shared" si="404"/>
        <v>2020</v>
      </c>
    </row>
    <row r="4301" spans="1:18" x14ac:dyDescent="0.25">
      <c r="A4301" s="4" t="s">
        <v>5320</v>
      </c>
      <c r="B4301" s="4" t="s">
        <v>125</v>
      </c>
      <c r="C4301" s="4" t="s">
        <v>242</v>
      </c>
      <c r="D4301" s="4" t="s">
        <v>30</v>
      </c>
      <c r="E4301" s="4" t="s">
        <v>1332</v>
      </c>
      <c r="F4301" s="5">
        <v>43959</v>
      </c>
      <c r="G4301" s="4">
        <v>1</v>
      </c>
      <c r="H4301" s="11">
        <f>VLOOKUP(B4301,[1]!Product_Data[#Data],4,0)</f>
        <v>1826</v>
      </c>
      <c r="I4301" s="11">
        <f>VLOOKUP(B4301,[1]!Product_Data[#Data],3,0)</f>
        <v>1443</v>
      </c>
      <c r="J4301" s="11">
        <f t="shared" si="405"/>
        <v>1443</v>
      </c>
      <c r="K4301" s="11">
        <f t="shared" si="406"/>
        <v>1826</v>
      </c>
      <c r="L4301" s="11">
        <f t="shared" si="407"/>
        <v>383</v>
      </c>
      <c r="M4301" t="str">
        <f>VLOOKUP(C4301,[1]!Location_Data[#Data],2,0)</f>
        <v>Downey</v>
      </c>
      <c r="N4301" t="str">
        <f>VLOOKUP(D4301,[1]!Salespeople_Data[#Data],2,0)</f>
        <v>Carl Hall</v>
      </c>
      <c r="O4301" t="str">
        <f>VLOOKUP(E4301,[1]!Customer_Data[#Data],2,0)</f>
        <v>Martin Mason</v>
      </c>
      <c r="P4301" s="15">
        <f t="shared" si="402"/>
        <v>6</v>
      </c>
      <c r="Q4301">
        <f t="shared" si="403"/>
        <v>5</v>
      </c>
      <c r="R4301">
        <f t="shared" si="404"/>
        <v>2020</v>
      </c>
    </row>
    <row r="4302" spans="1:18" x14ac:dyDescent="0.25">
      <c r="A4302" s="2" t="s">
        <v>5321</v>
      </c>
      <c r="B4302" s="2" t="s">
        <v>479</v>
      </c>
      <c r="C4302" s="2" t="s">
        <v>90</v>
      </c>
      <c r="D4302" s="2" t="s">
        <v>216</v>
      </c>
      <c r="E4302" s="2" t="s">
        <v>1380</v>
      </c>
      <c r="F4302" s="3">
        <v>43912</v>
      </c>
      <c r="G4302" s="2">
        <v>4</v>
      </c>
      <c r="H4302" s="11">
        <f>VLOOKUP(B4302,[1]!Product_Data[#Data],4,0)</f>
        <v>123</v>
      </c>
      <c r="I4302" s="11">
        <f>VLOOKUP(B4302,[1]!Product_Data[#Data],3,0)</f>
        <v>84</v>
      </c>
      <c r="J4302" s="11">
        <f t="shared" si="405"/>
        <v>336</v>
      </c>
      <c r="K4302" s="11">
        <f t="shared" si="406"/>
        <v>492</v>
      </c>
      <c r="L4302" s="11">
        <f t="shared" si="407"/>
        <v>156</v>
      </c>
      <c r="M4302" t="str">
        <f>VLOOKUP(C4302,[1]!Location_Data[#Data],2,0)</f>
        <v>Irvine</v>
      </c>
      <c r="N4302" t="str">
        <f>VLOOKUP(D4302,[1]!Salespeople_Data[#Data],2,0)</f>
        <v>Ernest Wagner</v>
      </c>
      <c r="O4302" t="str">
        <f>VLOOKUP(E4302,[1]!Customer_Data[#Data],2,0)</f>
        <v>Jose Riley</v>
      </c>
      <c r="P4302" s="15">
        <f t="shared" si="402"/>
        <v>1</v>
      </c>
      <c r="Q4302">
        <f t="shared" si="403"/>
        <v>3</v>
      </c>
      <c r="R4302">
        <f t="shared" si="404"/>
        <v>2020</v>
      </c>
    </row>
    <row r="4303" spans="1:18" x14ac:dyDescent="0.25">
      <c r="A4303" s="4" t="s">
        <v>5322</v>
      </c>
      <c r="B4303" s="4" t="s">
        <v>235</v>
      </c>
      <c r="C4303" s="4" t="s">
        <v>362</v>
      </c>
      <c r="D4303" s="4" t="s">
        <v>308</v>
      </c>
      <c r="E4303" s="4" t="s">
        <v>417</v>
      </c>
      <c r="F4303" s="5">
        <v>43945</v>
      </c>
      <c r="G4303" s="4">
        <v>3</v>
      </c>
      <c r="H4303" s="11">
        <f>VLOOKUP(B4303,[1]!Product_Data[#Data],4,0)</f>
        <v>1887</v>
      </c>
      <c r="I4303" s="11">
        <f>VLOOKUP(B4303,[1]!Product_Data[#Data],3,0)</f>
        <v>1378</v>
      </c>
      <c r="J4303" s="11">
        <f t="shared" si="405"/>
        <v>4134</v>
      </c>
      <c r="K4303" s="11">
        <f t="shared" si="406"/>
        <v>5661</v>
      </c>
      <c r="L4303" s="11">
        <f t="shared" si="407"/>
        <v>1527</v>
      </c>
      <c r="M4303" t="str">
        <f>VLOOKUP(C4303,[1]!Location_Data[#Data],2,0)</f>
        <v>San Bernardino</v>
      </c>
      <c r="N4303" t="str">
        <f>VLOOKUP(D4303,[1]!Salespeople_Data[#Data],2,0)</f>
        <v>Fred Robertson</v>
      </c>
      <c r="O4303" t="str">
        <f>VLOOKUP(E4303,[1]!Customer_Data[#Data],2,0)</f>
        <v>Brian Kim</v>
      </c>
      <c r="P4303" s="15">
        <f t="shared" si="402"/>
        <v>6</v>
      </c>
      <c r="Q4303">
        <f t="shared" si="403"/>
        <v>4</v>
      </c>
      <c r="R4303">
        <f t="shared" si="404"/>
        <v>2020</v>
      </c>
    </row>
    <row r="4304" spans="1:18" x14ac:dyDescent="0.25">
      <c r="A4304" s="2" t="s">
        <v>5323</v>
      </c>
      <c r="B4304" s="2" t="s">
        <v>431</v>
      </c>
      <c r="C4304" s="2" t="s">
        <v>149</v>
      </c>
      <c r="D4304" s="2" t="s">
        <v>71</v>
      </c>
      <c r="E4304" s="2" t="s">
        <v>567</v>
      </c>
      <c r="F4304" s="3">
        <v>44163</v>
      </c>
      <c r="G4304" s="2">
        <v>3</v>
      </c>
      <c r="H4304" s="11">
        <f>VLOOKUP(B4304,[1]!Product_Data[#Data],4,0)</f>
        <v>290</v>
      </c>
      <c r="I4304" s="11">
        <f>VLOOKUP(B4304,[1]!Product_Data[#Data],3,0)</f>
        <v>200</v>
      </c>
      <c r="J4304" s="11">
        <f t="shared" si="405"/>
        <v>600</v>
      </c>
      <c r="K4304" s="11">
        <f t="shared" si="406"/>
        <v>870</v>
      </c>
      <c r="L4304" s="11">
        <f t="shared" si="407"/>
        <v>270</v>
      </c>
      <c r="M4304" t="str">
        <f>VLOOKUP(C4304,[1]!Location_Data[#Data],2,0)</f>
        <v>Antioch</v>
      </c>
      <c r="N4304" t="str">
        <f>VLOOKUP(D4304,[1]!Salespeople_Data[#Data],2,0)</f>
        <v>Gary Rodriguez</v>
      </c>
      <c r="O4304" t="str">
        <f>VLOOKUP(E4304,[1]!Customer_Data[#Data],2,0)</f>
        <v>Juan Cruz</v>
      </c>
      <c r="P4304" s="15">
        <f t="shared" si="402"/>
        <v>7</v>
      </c>
      <c r="Q4304">
        <f t="shared" si="403"/>
        <v>11</v>
      </c>
      <c r="R4304">
        <f t="shared" si="404"/>
        <v>2020</v>
      </c>
    </row>
    <row r="4305" spans="1:18" x14ac:dyDescent="0.25">
      <c r="A4305" s="4" t="s">
        <v>5324</v>
      </c>
      <c r="B4305" s="4" t="s">
        <v>275</v>
      </c>
      <c r="C4305" s="4" t="s">
        <v>362</v>
      </c>
      <c r="D4305" s="4" t="s">
        <v>126</v>
      </c>
      <c r="E4305" s="4" t="s">
        <v>545</v>
      </c>
      <c r="F4305" s="5">
        <v>44148</v>
      </c>
      <c r="G4305" s="4">
        <v>1</v>
      </c>
      <c r="H4305" s="11">
        <f>VLOOKUP(B4305,[1]!Product_Data[#Data],4,0)</f>
        <v>2353</v>
      </c>
      <c r="I4305" s="11">
        <f>VLOOKUP(B4305,[1]!Product_Data[#Data],3,0)</f>
        <v>1788</v>
      </c>
      <c r="J4305" s="11">
        <f t="shared" si="405"/>
        <v>1788</v>
      </c>
      <c r="K4305" s="11">
        <f t="shared" si="406"/>
        <v>2353</v>
      </c>
      <c r="L4305" s="11">
        <f t="shared" si="407"/>
        <v>565</v>
      </c>
      <c r="M4305" t="str">
        <f>VLOOKUP(C4305,[1]!Location_Data[#Data],2,0)</f>
        <v>San Bernardino</v>
      </c>
      <c r="N4305" t="str">
        <f>VLOOKUP(D4305,[1]!Salespeople_Data[#Data],2,0)</f>
        <v>Larry Castillo</v>
      </c>
      <c r="O4305" t="str">
        <f>VLOOKUP(E4305,[1]!Customer_Data[#Data],2,0)</f>
        <v>Carlos Hunt</v>
      </c>
      <c r="P4305" s="15">
        <f t="shared" si="402"/>
        <v>6</v>
      </c>
      <c r="Q4305">
        <f t="shared" si="403"/>
        <v>11</v>
      </c>
      <c r="R4305">
        <f t="shared" si="404"/>
        <v>2020</v>
      </c>
    </row>
    <row r="4306" spans="1:18" x14ac:dyDescent="0.25">
      <c r="A4306" s="2" t="s">
        <v>5325</v>
      </c>
      <c r="B4306" s="2" t="s">
        <v>43</v>
      </c>
      <c r="C4306" s="2" t="s">
        <v>211</v>
      </c>
      <c r="D4306" s="2" t="s">
        <v>298</v>
      </c>
      <c r="E4306" s="2" t="s">
        <v>279</v>
      </c>
      <c r="F4306" s="3">
        <v>43963</v>
      </c>
      <c r="G4306" s="2">
        <v>1</v>
      </c>
      <c r="H4306" s="11">
        <f>VLOOKUP(B4306,[1]!Product_Data[#Data],4,0)</f>
        <v>356</v>
      </c>
      <c r="I4306" s="11">
        <f>VLOOKUP(B4306,[1]!Product_Data[#Data],3,0)</f>
        <v>292</v>
      </c>
      <c r="J4306" s="11">
        <f t="shared" si="405"/>
        <v>292</v>
      </c>
      <c r="K4306" s="11">
        <f t="shared" si="406"/>
        <v>356</v>
      </c>
      <c r="L4306" s="11">
        <f t="shared" si="407"/>
        <v>64</v>
      </c>
      <c r="M4306" t="str">
        <f>VLOOKUP(C4306,[1]!Location_Data[#Data],2,0)</f>
        <v>Chula Vista</v>
      </c>
      <c r="N4306" t="str">
        <f>VLOOKUP(D4306,[1]!Salespeople_Data[#Data],2,0)</f>
        <v>Kenneth Fields</v>
      </c>
      <c r="O4306" t="str">
        <f>VLOOKUP(E4306,[1]!Customer_Data[#Data],2,0)</f>
        <v>Joshua Bennett</v>
      </c>
      <c r="P4306" s="15">
        <f t="shared" si="402"/>
        <v>3</v>
      </c>
      <c r="Q4306">
        <f t="shared" si="403"/>
        <v>5</v>
      </c>
      <c r="R4306">
        <f t="shared" si="404"/>
        <v>2020</v>
      </c>
    </row>
    <row r="4307" spans="1:18" x14ac:dyDescent="0.25">
      <c r="A4307" s="4" t="s">
        <v>5326</v>
      </c>
      <c r="B4307" s="4" t="s">
        <v>56</v>
      </c>
      <c r="C4307" s="4" t="s">
        <v>253</v>
      </c>
      <c r="D4307" s="4" t="s">
        <v>146</v>
      </c>
      <c r="E4307" s="4" t="s">
        <v>357</v>
      </c>
      <c r="F4307" s="5">
        <v>44190</v>
      </c>
      <c r="G4307" s="4">
        <v>4</v>
      </c>
      <c r="H4307" s="11">
        <f>VLOOKUP(B4307,[1]!Product_Data[#Data],4,0)</f>
        <v>1848</v>
      </c>
      <c r="I4307" s="11">
        <f>VLOOKUP(B4307,[1]!Product_Data[#Data],3,0)</f>
        <v>1294</v>
      </c>
      <c r="J4307" s="11">
        <f t="shared" si="405"/>
        <v>5176</v>
      </c>
      <c r="K4307" s="11">
        <f t="shared" si="406"/>
        <v>7392</v>
      </c>
      <c r="L4307" s="11">
        <f t="shared" si="407"/>
        <v>2216</v>
      </c>
      <c r="M4307" t="str">
        <f>VLOOKUP(C4307,[1]!Location_Data[#Data],2,0)</f>
        <v>Bakersfield</v>
      </c>
      <c r="N4307" t="str">
        <f>VLOOKUP(D4307,[1]!Salespeople_Data[#Data],2,0)</f>
        <v>Carl Elliott</v>
      </c>
      <c r="O4307" t="str">
        <f>VLOOKUP(E4307,[1]!Customer_Data[#Data],2,0)</f>
        <v>Joshua Peterson</v>
      </c>
      <c r="P4307" s="15">
        <f t="shared" si="402"/>
        <v>6</v>
      </c>
      <c r="Q4307">
        <f t="shared" si="403"/>
        <v>12</v>
      </c>
      <c r="R4307">
        <f t="shared" si="404"/>
        <v>2020</v>
      </c>
    </row>
    <row r="4308" spans="1:18" x14ac:dyDescent="0.25">
      <c r="A4308" s="2" t="s">
        <v>5327</v>
      </c>
      <c r="B4308" s="2" t="s">
        <v>389</v>
      </c>
      <c r="C4308" s="2" t="s">
        <v>570</v>
      </c>
      <c r="D4308" s="2" t="s">
        <v>96</v>
      </c>
      <c r="E4308" s="2" t="s">
        <v>1642</v>
      </c>
      <c r="F4308" s="3">
        <v>44123</v>
      </c>
      <c r="G4308" s="2">
        <v>2</v>
      </c>
      <c r="H4308" s="11">
        <f>VLOOKUP(B4308,[1]!Product_Data[#Data],4,0)</f>
        <v>1367</v>
      </c>
      <c r="I4308" s="11">
        <f>VLOOKUP(B4308,[1]!Product_Data[#Data],3,0)</f>
        <v>984</v>
      </c>
      <c r="J4308" s="11">
        <f t="shared" si="405"/>
        <v>1968</v>
      </c>
      <c r="K4308" s="11">
        <f t="shared" si="406"/>
        <v>2734</v>
      </c>
      <c r="L4308" s="11">
        <f t="shared" si="407"/>
        <v>766</v>
      </c>
      <c r="M4308" t="str">
        <f>VLOOKUP(C4308,[1]!Location_Data[#Data],2,0)</f>
        <v>Fresno</v>
      </c>
      <c r="N4308" t="str">
        <f>VLOOKUP(D4308,[1]!Salespeople_Data[#Data],2,0)</f>
        <v>Brian Thomas</v>
      </c>
      <c r="O4308" t="str">
        <f>VLOOKUP(E4308,[1]!Customer_Data[#Data],2,0)</f>
        <v>Samuel Palmer</v>
      </c>
      <c r="P4308" s="15">
        <f t="shared" si="402"/>
        <v>2</v>
      </c>
      <c r="Q4308">
        <f t="shared" si="403"/>
        <v>10</v>
      </c>
      <c r="R4308">
        <f t="shared" si="404"/>
        <v>2020</v>
      </c>
    </row>
    <row r="4309" spans="1:18" x14ac:dyDescent="0.25">
      <c r="A4309" s="4" t="s">
        <v>5328</v>
      </c>
      <c r="B4309" s="4" t="s">
        <v>28</v>
      </c>
      <c r="C4309" s="4" t="s">
        <v>52</v>
      </c>
      <c r="D4309" s="4" t="s">
        <v>191</v>
      </c>
      <c r="E4309" s="4" t="s">
        <v>273</v>
      </c>
      <c r="F4309" s="5">
        <v>44115</v>
      </c>
      <c r="G4309" s="4">
        <v>1</v>
      </c>
      <c r="H4309" s="11">
        <f>VLOOKUP(B4309,[1]!Product_Data[#Data],4,0)</f>
        <v>684</v>
      </c>
      <c r="I4309" s="11">
        <f>VLOOKUP(B4309,[1]!Product_Data[#Data],3,0)</f>
        <v>561</v>
      </c>
      <c r="J4309" s="11">
        <f t="shared" si="405"/>
        <v>561</v>
      </c>
      <c r="K4309" s="11">
        <f t="shared" si="406"/>
        <v>684</v>
      </c>
      <c r="L4309" s="11">
        <f t="shared" si="407"/>
        <v>123</v>
      </c>
      <c r="M4309" t="str">
        <f>VLOOKUP(C4309,[1]!Location_Data[#Data],2,0)</f>
        <v>Pasadena</v>
      </c>
      <c r="N4309" t="str">
        <f>VLOOKUP(D4309,[1]!Salespeople_Data[#Data],2,0)</f>
        <v>Robert Reed</v>
      </c>
      <c r="O4309" t="str">
        <f>VLOOKUP(E4309,[1]!Customer_Data[#Data],2,0)</f>
        <v>James Williams</v>
      </c>
      <c r="P4309" s="15">
        <f t="shared" si="402"/>
        <v>1</v>
      </c>
      <c r="Q4309">
        <f t="shared" si="403"/>
        <v>10</v>
      </c>
      <c r="R4309">
        <f t="shared" si="404"/>
        <v>2020</v>
      </c>
    </row>
    <row r="4310" spans="1:18" x14ac:dyDescent="0.25">
      <c r="A4310" s="2" t="s">
        <v>5329</v>
      </c>
      <c r="B4310" s="2" t="s">
        <v>271</v>
      </c>
      <c r="C4310" s="2" t="s">
        <v>229</v>
      </c>
      <c r="D4310" s="2" t="s">
        <v>212</v>
      </c>
      <c r="E4310" s="2" t="s">
        <v>2676</v>
      </c>
      <c r="F4310" s="3">
        <v>43930</v>
      </c>
      <c r="G4310" s="2">
        <v>4</v>
      </c>
      <c r="H4310" s="11">
        <f>VLOOKUP(B4310,[1]!Product_Data[#Data],4,0)</f>
        <v>1587</v>
      </c>
      <c r="I4310" s="11">
        <f>VLOOKUP(B4310,[1]!Product_Data[#Data],3,0)</f>
        <v>1301</v>
      </c>
      <c r="J4310" s="11">
        <f t="shared" si="405"/>
        <v>5204</v>
      </c>
      <c r="K4310" s="11">
        <f t="shared" si="406"/>
        <v>6348</v>
      </c>
      <c r="L4310" s="11">
        <f t="shared" si="407"/>
        <v>1144</v>
      </c>
      <c r="M4310" t="str">
        <f>VLOOKUP(C4310,[1]!Location_Data[#Data],2,0)</f>
        <v>San Jose</v>
      </c>
      <c r="N4310" t="str">
        <f>VLOOKUP(D4310,[1]!Salespeople_Data[#Data],2,0)</f>
        <v>Ronald Reed</v>
      </c>
      <c r="O4310" t="str">
        <f>VLOOKUP(E4310,[1]!Customer_Data[#Data],2,0)</f>
        <v>Billy West</v>
      </c>
      <c r="P4310" s="15">
        <f t="shared" si="402"/>
        <v>5</v>
      </c>
      <c r="Q4310">
        <f t="shared" si="403"/>
        <v>4</v>
      </c>
      <c r="R4310">
        <f t="shared" si="404"/>
        <v>2020</v>
      </c>
    </row>
    <row r="4311" spans="1:18" x14ac:dyDescent="0.25">
      <c r="A4311" s="4" t="s">
        <v>5330</v>
      </c>
      <c r="B4311" s="4" t="s">
        <v>553</v>
      </c>
      <c r="C4311" s="4" t="s">
        <v>14</v>
      </c>
      <c r="D4311" s="4" t="s">
        <v>15</v>
      </c>
      <c r="E4311" s="4" t="s">
        <v>2003</v>
      </c>
      <c r="F4311" s="5">
        <v>44053</v>
      </c>
      <c r="G4311" s="4">
        <v>1</v>
      </c>
      <c r="H4311" s="11">
        <f>VLOOKUP(B4311,[1]!Product_Data[#Data],4,0)</f>
        <v>1798</v>
      </c>
      <c r="I4311" s="11">
        <f>VLOOKUP(B4311,[1]!Product_Data[#Data],3,0)</f>
        <v>971</v>
      </c>
      <c r="J4311" s="11">
        <f t="shared" si="405"/>
        <v>971</v>
      </c>
      <c r="K4311" s="11">
        <f t="shared" si="406"/>
        <v>1798</v>
      </c>
      <c r="L4311" s="11">
        <f t="shared" si="407"/>
        <v>827</v>
      </c>
      <c r="M4311" t="str">
        <f>VLOOKUP(C4311,[1]!Location_Data[#Data],2,0)</f>
        <v>Santa Clarita</v>
      </c>
      <c r="N4311" t="str">
        <f>VLOOKUP(D4311,[1]!Salespeople_Data[#Data],2,0)</f>
        <v>Ryan Butler</v>
      </c>
      <c r="O4311" t="str">
        <f>VLOOKUP(E4311,[1]!Customer_Data[#Data],2,0)</f>
        <v>Phillip Coleman</v>
      </c>
      <c r="P4311" s="15">
        <f t="shared" si="402"/>
        <v>2</v>
      </c>
      <c r="Q4311">
        <f t="shared" si="403"/>
        <v>8</v>
      </c>
      <c r="R4311">
        <f t="shared" si="404"/>
        <v>2020</v>
      </c>
    </row>
    <row r="4312" spans="1:18" x14ac:dyDescent="0.25">
      <c r="A4312" s="2" t="s">
        <v>5331</v>
      </c>
      <c r="B4312" s="2" t="s">
        <v>13</v>
      </c>
      <c r="C4312" s="2" t="s">
        <v>302</v>
      </c>
      <c r="D4312" s="2" t="s">
        <v>136</v>
      </c>
      <c r="E4312" s="2" t="s">
        <v>1318</v>
      </c>
      <c r="F4312" s="3">
        <v>43933</v>
      </c>
      <c r="G4312" s="2">
        <v>1</v>
      </c>
      <c r="H4312" s="11">
        <f>VLOOKUP(B4312,[1]!Product_Data[#Data],4,0)</f>
        <v>1022</v>
      </c>
      <c r="I4312" s="11">
        <f>VLOOKUP(B4312,[1]!Product_Data[#Data],3,0)</f>
        <v>818</v>
      </c>
      <c r="J4312" s="11">
        <f t="shared" si="405"/>
        <v>818</v>
      </c>
      <c r="K4312" s="11">
        <f t="shared" si="406"/>
        <v>1022</v>
      </c>
      <c r="L4312" s="11">
        <f t="shared" si="407"/>
        <v>204</v>
      </c>
      <c r="M4312" t="str">
        <f>VLOOKUP(C4312,[1]!Location_Data[#Data],2,0)</f>
        <v>Santa Rosa</v>
      </c>
      <c r="N4312" t="str">
        <f>VLOOKUP(D4312,[1]!Salespeople_Data[#Data],2,0)</f>
        <v>Clarence Fox</v>
      </c>
      <c r="O4312" t="str">
        <f>VLOOKUP(E4312,[1]!Customer_Data[#Data],2,0)</f>
        <v>Roy Scott</v>
      </c>
      <c r="P4312" s="15">
        <f t="shared" si="402"/>
        <v>1</v>
      </c>
      <c r="Q4312">
        <f t="shared" si="403"/>
        <v>4</v>
      </c>
      <c r="R4312">
        <f t="shared" si="404"/>
        <v>2020</v>
      </c>
    </row>
    <row r="4313" spans="1:18" x14ac:dyDescent="0.25">
      <c r="A4313" s="4" t="s">
        <v>5332</v>
      </c>
      <c r="B4313" s="4" t="s">
        <v>189</v>
      </c>
      <c r="C4313" s="4" t="s">
        <v>380</v>
      </c>
      <c r="D4313" s="4" t="s">
        <v>10</v>
      </c>
      <c r="E4313" s="4" t="s">
        <v>16</v>
      </c>
      <c r="F4313" s="5">
        <v>44002</v>
      </c>
      <c r="G4313" s="4">
        <v>4</v>
      </c>
      <c r="H4313" s="11">
        <f>VLOOKUP(B4313,[1]!Product_Data[#Data],4,0)</f>
        <v>1783</v>
      </c>
      <c r="I4313" s="11">
        <f>VLOOKUP(B4313,[1]!Product_Data[#Data],3,0)</f>
        <v>1516</v>
      </c>
      <c r="J4313" s="11">
        <f t="shared" si="405"/>
        <v>6064</v>
      </c>
      <c r="K4313" s="11">
        <f t="shared" si="406"/>
        <v>7132</v>
      </c>
      <c r="L4313" s="11">
        <f t="shared" si="407"/>
        <v>1068</v>
      </c>
      <c r="M4313" t="str">
        <f>VLOOKUP(C4313,[1]!Location_Data[#Data],2,0)</f>
        <v>Los Angeles</v>
      </c>
      <c r="N4313" t="str">
        <f>VLOOKUP(D4313,[1]!Salespeople_Data[#Data],2,0)</f>
        <v>Justin Lynch</v>
      </c>
      <c r="O4313" t="str">
        <f>VLOOKUP(E4313,[1]!Customer_Data[#Data],2,0)</f>
        <v>Larry Dunn</v>
      </c>
      <c r="P4313" s="15">
        <f t="shared" si="402"/>
        <v>7</v>
      </c>
      <c r="Q4313">
        <f t="shared" si="403"/>
        <v>6</v>
      </c>
      <c r="R4313">
        <f t="shared" si="404"/>
        <v>2020</v>
      </c>
    </row>
    <row r="4314" spans="1:18" x14ac:dyDescent="0.25">
      <c r="A4314" s="2" t="s">
        <v>5333</v>
      </c>
      <c r="B4314" s="2" t="s">
        <v>668</v>
      </c>
      <c r="C4314" s="2" t="s">
        <v>140</v>
      </c>
      <c r="D4314" s="2" t="s">
        <v>126</v>
      </c>
      <c r="E4314" s="2" t="s">
        <v>1140</v>
      </c>
      <c r="F4314" s="3">
        <v>43883</v>
      </c>
      <c r="G4314" s="2">
        <v>1</v>
      </c>
      <c r="H4314" s="11">
        <f>VLOOKUP(B4314,[1]!Product_Data[#Data],4,0)</f>
        <v>181</v>
      </c>
      <c r="I4314" s="11">
        <f>VLOOKUP(B4314,[1]!Product_Data[#Data],3,0)</f>
        <v>130</v>
      </c>
      <c r="J4314" s="11">
        <f t="shared" si="405"/>
        <v>130</v>
      </c>
      <c r="K4314" s="11">
        <f t="shared" si="406"/>
        <v>181</v>
      </c>
      <c r="L4314" s="11">
        <f t="shared" si="407"/>
        <v>51</v>
      </c>
      <c r="M4314" t="str">
        <f>VLOOKUP(C4314,[1]!Location_Data[#Data],2,0)</f>
        <v>Salinas</v>
      </c>
      <c r="N4314" t="str">
        <f>VLOOKUP(D4314,[1]!Salespeople_Data[#Data],2,0)</f>
        <v>Larry Castillo</v>
      </c>
      <c r="O4314" t="str">
        <f>VLOOKUP(E4314,[1]!Customer_Data[#Data],2,0)</f>
        <v>Craig Reyes</v>
      </c>
      <c r="P4314" s="15">
        <f t="shared" si="402"/>
        <v>7</v>
      </c>
      <c r="Q4314">
        <f t="shared" si="403"/>
        <v>2</v>
      </c>
      <c r="R4314">
        <f t="shared" si="404"/>
        <v>2020</v>
      </c>
    </row>
    <row r="4315" spans="1:18" x14ac:dyDescent="0.25">
      <c r="A4315" s="4" t="s">
        <v>5334</v>
      </c>
      <c r="B4315" s="4" t="s">
        <v>495</v>
      </c>
      <c r="C4315" s="4" t="s">
        <v>90</v>
      </c>
      <c r="D4315" s="4" t="s">
        <v>146</v>
      </c>
      <c r="E4315" s="4" t="s">
        <v>2239</v>
      </c>
      <c r="F4315" s="5">
        <v>43968</v>
      </c>
      <c r="G4315" s="4">
        <v>4</v>
      </c>
      <c r="H4315" s="11">
        <f>VLOOKUP(B4315,[1]!Product_Data[#Data],4,0)</f>
        <v>1467</v>
      </c>
      <c r="I4315" s="11">
        <f>VLOOKUP(B4315,[1]!Product_Data[#Data],3,0)</f>
        <v>807</v>
      </c>
      <c r="J4315" s="11">
        <f t="shared" si="405"/>
        <v>3228</v>
      </c>
      <c r="K4315" s="11">
        <f t="shared" si="406"/>
        <v>5868</v>
      </c>
      <c r="L4315" s="11">
        <f t="shared" si="407"/>
        <v>2640</v>
      </c>
      <c r="M4315" t="str">
        <f>VLOOKUP(C4315,[1]!Location_Data[#Data],2,0)</f>
        <v>Irvine</v>
      </c>
      <c r="N4315" t="str">
        <f>VLOOKUP(D4315,[1]!Salespeople_Data[#Data],2,0)</f>
        <v>Carl Elliott</v>
      </c>
      <c r="O4315" t="str">
        <f>VLOOKUP(E4315,[1]!Customer_Data[#Data],2,0)</f>
        <v>Jonathan Bowman</v>
      </c>
      <c r="P4315" s="15">
        <f t="shared" si="402"/>
        <v>1</v>
      </c>
      <c r="Q4315">
        <f t="shared" si="403"/>
        <v>5</v>
      </c>
      <c r="R4315">
        <f t="shared" si="404"/>
        <v>2020</v>
      </c>
    </row>
    <row r="4316" spans="1:18" x14ac:dyDescent="0.25">
      <c r="A4316" s="2" t="s">
        <v>5335</v>
      </c>
      <c r="B4316" s="2" t="s">
        <v>144</v>
      </c>
      <c r="C4316" s="2" t="s">
        <v>450</v>
      </c>
      <c r="D4316" s="2" t="s">
        <v>75</v>
      </c>
      <c r="E4316" s="2" t="s">
        <v>3740</v>
      </c>
      <c r="F4316" s="3">
        <v>43862</v>
      </c>
      <c r="G4316" s="2">
        <v>1</v>
      </c>
      <c r="H4316" s="11">
        <f>VLOOKUP(B4316,[1]!Product_Data[#Data],4,0)</f>
        <v>2410</v>
      </c>
      <c r="I4316" s="11">
        <f>VLOOKUP(B4316,[1]!Product_Data[#Data],3,0)</f>
        <v>1518</v>
      </c>
      <c r="J4316" s="11">
        <f t="shared" si="405"/>
        <v>1518</v>
      </c>
      <c r="K4316" s="11">
        <f t="shared" si="406"/>
        <v>2410</v>
      </c>
      <c r="L4316" s="11">
        <f t="shared" si="407"/>
        <v>892</v>
      </c>
      <c r="M4316" t="str">
        <f>VLOOKUP(C4316,[1]!Location_Data[#Data],2,0)</f>
        <v>Simi Valley</v>
      </c>
      <c r="N4316" t="str">
        <f>VLOOKUP(D4316,[1]!Salespeople_Data[#Data],2,0)</f>
        <v>Roger Robertson</v>
      </c>
      <c r="O4316" t="str">
        <f>VLOOKUP(E4316,[1]!Customer_Data[#Data],2,0)</f>
        <v>Donald Carroll</v>
      </c>
      <c r="P4316" s="15">
        <f t="shared" si="402"/>
        <v>7</v>
      </c>
      <c r="Q4316">
        <f t="shared" si="403"/>
        <v>2</v>
      </c>
      <c r="R4316">
        <f t="shared" si="404"/>
        <v>2020</v>
      </c>
    </row>
    <row r="4317" spans="1:18" x14ac:dyDescent="0.25">
      <c r="A4317" s="4" t="s">
        <v>5336</v>
      </c>
      <c r="B4317" s="4" t="s">
        <v>367</v>
      </c>
      <c r="C4317" s="4" t="s">
        <v>272</v>
      </c>
      <c r="D4317" s="4" t="s">
        <v>165</v>
      </c>
      <c r="E4317" s="4" t="s">
        <v>849</v>
      </c>
      <c r="F4317" s="5">
        <v>44094</v>
      </c>
      <c r="G4317" s="4">
        <v>1</v>
      </c>
      <c r="H4317" s="11">
        <f>VLOOKUP(B4317,[1]!Product_Data[#Data],4,0)</f>
        <v>530</v>
      </c>
      <c r="I4317" s="11">
        <f>VLOOKUP(B4317,[1]!Product_Data[#Data],3,0)</f>
        <v>424</v>
      </c>
      <c r="J4317" s="11">
        <f t="shared" si="405"/>
        <v>424</v>
      </c>
      <c r="K4317" s="11">
        <f t="shared" si="406"/>
        <v>530</v>
      </c>
      <c r="L4317" s="11">
        <f t="shared" si="407"/>
        <v>106</v>
      </c>
      <c r="M4317" t="str">
        <f>VLOOKUP(C4317,[1]!Location_Data[#Data],2,0)</f>
        <v>Torrance</v>
      </c>
      <c r="N4317" t="str">
        <f>VLOOKUP(D4317,[1]!Salespeople_Data[#Data],2,0)</f>
        <v>Joe Sims</v>
      </c>
      <c r="O4317" t="str">
        <f>VLOOKUP(E4317,[1]!Customer_Data[#Data],2,0)</f>
        <v>Eric Ward</v>
      </c>
      <c r="P4317" s="15">
        <f t="shared" si="402"/>
        <v>1</v>
      </c>
      <c r="Q4317">
        <f t="shared" si="403"/>
        <v>9</v>
      </c>
      <c r="R4317">
        <f t="shared" si="404"/>
        <v>2020</v>
      </c>
    </row>
    <row r="4318" spans="1:18" x14ac:dyDescent="0.25">
      <c r="A4318" s="2" t="s">
        <v>5337</v>
      </c>
      <c r="B4318" s="2" t="s">
        <v>267</v>
      </c>
      <c r="C4318" s="2" t="s">
        <v>512</v>
      </c>
      <c r="D4318" s="2" t="s">
        <v>225</v>
      </c>
      <c r="E4318" s="2" t="s">
        <v>1165</v>
      </c>
      <c r="F4318" s="3">
        <v>44089</v>
      </c>
      <c r="G4318" s="2">
        <v>1</v>
      </c>
      <c r="H4318" s="11">
        <f>VLOOKUP(B4318,[1]!Product_Data[#Data],4,0)</f>
        <v>400</v>
      </c>
      <c r="I4318" s="11">
        <f>VLOOKUP(B4318,[1]!Product_Data[#Data],3,0)</f>
        <v>208</v>
      </c>
      <c r="J4318" s="11">
        <f t="shared" si="405"/>
        <v>208</v>
      </c>
      <c r="K4318" s="11">
        <f t="shared" si="406"/>
        <v>400</v>
      </c>
      <c r="L4318" s="11">
        <f t="shared" si="407"/>
        <v>192</v>
      </c>
      <c r="M4318" t="str">
        <f>VLOOKUP(C4318,[1]!Location_Data[#Data],2,0)</f>
        <v>Long Beach</v>
      </c>
      <c r="N4318" t="str">
        <f>VLOOKUP(D4318,[1]!Salespeople_Data[#Data],2,0)</f>
        <v>Andrew Bowman</v>
      </c>
      <c r="O4318" t="str">
        <f>VLOOKUP(E4318,[1]!Customer_Data[#Data],2,0)</f>
        <v>Aaron Miller</v>
      </c>
      <c r="P4318" s="15">
        <f t="shared" si="402"/>
        <v>3</v>
      </c>
      <c r="Q4318">
        <f t="shared" si="403"/>
        <v>9</v>
      </c>
      <c r="R4318">
        <f t="shared" si="404"/>
        <v>2020</v>
      </c>
    </row>
    <row r="4319" spans="1:18" x14ac:dyDescent="0.25">
      <c r="A4319" s="4" t="s">
        <v>5338</v>
      </c>
      <c r="B4319" s="4" t="s">
        <v>256</v>
      </c>
      <c r="C4319" s="4" t="s">
        <v>149</v>
      </c>
      <c r="D4319" s="4" t="s">
        <v>15</v>
      </c>
      <c r="E4319" s="4" t="s">
        <v>1061</v>
      </c>
      <c r="F4319" s="5">
        <v>44045</v>
      </c>
      <c r="G4319" s="4">
        <v>2</v>
      </c>
      <c r="H4319" s="11">
        <f>VLOOKUP(B4319,[1]!Product_Data[#Data],4,0)</f>
        <v>596</v>
      </c>
      <c r="I4319" s="11">
        <f>VLOOKUP(B4319,[1]!Product_Data[#Data],3,0)</f>
        <v>358</v>
      </c>
      <c r="J4319" s="11">
        <f t="shared" si="405"/>
        <v>716</v>
      </c>
      <c r="K4319" s="11">
        <f t="shared" si="406"/>
        <v>1192</v>
      </c>
      <c r="L4319" s="11">
        <f t="shared" si="407"/>
        <v>476</v>
      </c>
      <c r="M4319" t="str">
        <f>VLOOKUP(C4319,[1]!Location_Data[#Data],2,0)</f>
        <v>Antioch</v>
      </c>
      <c r="N4319" t="str">
        <f>VLOOKUP(D4319,[1]!Salespeople_Data[#Data],2,0)</f>
        <v>Ryan Butler</v>
      </c>
      <c r="O4319" t="str">
        <f>VLOOKUP(E4319,[1]!Customer_Data[#Data],2,0)</f>
        <v>Paul Johnson</v>
      </c>
      <c r="P4319" s="15">
        <f t="shared" si="402"/>
        <v>1</v>
      </c>
      <c r="Q4319">
        <f t="shared" si="403"/>
        <v>8</v>
      </c>
      <c r="R4319">
        <f t="shared" si="404"/>
        <v>2020</v>
      </c>
    </row>
    <row r="4320" spans="1:18" x14ac:dyDescent="0.25">
      <c r="A4320" s="2" t="s">
        <v>5339</v>
      </c>
      <c r="B4320" s="2" t="s">
        <v>289</v>
      </c>
      <c r="C4320" s="2" t="s">
        <v>19</v>
      </c>
      <c r="D4320" s="2" t="s">
        <v>116</v>
      </c>
      <c r="E4320" s="2" t="s">
        <v>2969</v>
      </c>
      <c r="F4320" s="3">
        <v>44007</v>
      </c>
      <c r="G4320" s="2">
        <v>1</v>
      </c>
      <c r="H4320" s="11">
        <f>VLOOKUP(B4320,[1]!Product_Data[#Data],4,0)</f>
        <v>368</v>
      </c>
      <c r="I4320" s="11">
        <f>VLOOKUP(B4320,[1]!Product_Data[#Data],3,0)</f>
        <v>294</v>
      </c>
      <c r="J4320" s="11">
        <f t="shared" si="405"/>
        <v>294</v>
      </c>
      <c r="K4320" s="11">
        <f t="shared" si="406"/>
        <v>368</v>
      </c>
      <c r="L4320" s="11">
        <f t="shared" si="407"/>
        <v>74</v>
      </c>
      <c r="M4320" t="str">
        <f>VLOOKUP(C4320,[1]!Location_Data[#Data],2,0)</f>
        <v>Berkeley</v>
      </c>
      <c r="N4320" t="str">
        <f>VLOOKUP(D4320,[1]!Salespeople_Data[#Data],2,0)</f>
        <v>Roger Ramos</v>
      </c>
      <c r="O4320" t="str">
        <f>VLOOKUP(E4320,[1]!Customer_Data[#Data],2,0)</f>
        <v>Daniel Barnes</v>
      </c>
      <c r="P4320" s="15">
        <f t="shared" si="402"/>
        <v>5</v>
      </c>
      <c r="Q4320">
        <f t="shared" si="403"/>
        <v>6</v>
      </c>
      <c r="R4320">
        <f t="shared" si="404"/>
        <v>2020</v>
      </c>
    </row>
    <row r="4321" spans="1:18" x14ac:dyDescent="0.25">
      <c r="A4321" s="4" t="s">
        <v>5340</v>
      </c>
      <c r="B4321" s="4" t="s">
        <v>61</v>
      </c>
      <c r="C4321" s="4" t="s">
        <v>253</v>
      </c>
      <c r="D4321" s="4" t="s">
        <v>35</v>
      </c>
      <c r="E4321" s="4" t="s">
        <v>4801</v>
      </c>
      <c r="F4321" s="5">
        <v>44126</v>
      </c>
      <c r="G4321" s="4">
        <v>1</v>
      </c>
      <c r="H4321" s="11">
        <f>VLOOKUP(B4321,[1]!Product_Data[#Data],4,0)</f>
        <v>1889</v>
      </c>
      <c r="I4321" s="11">
        <f>VLOOKUP(B4321,[1]!Product_Data[#Data],3,0)</f>
        <v>945</v>
      </c>
      <c r="J4321" s="11">
        <f t="shared" si="405"/>
        <v>945</v>
      </c>
      <c r="K4321" s="11">
        <f t="shared" si="406"/>
        <v>1889</v>
      </c>
      <c r="L4321" s="11">
        <f t="shared" si="407"/>
        <v>944</v>
      </c>
      <c r="M4321" t="str">
        <f>VLOOKUP(C4321,[1]!Location_Data[#Data],2,0)</f>
        <v>Bakersfield</v>
      </c>
      <c r="N4321" t="str">
        <f>VLOOKUP(D4321,[1]!Salespeople_Data[#Data],2,0)</f>
        <v>Charles Harper</v>
      </c>
      <c r="O4321" t="str">
        <f>VLOOKUP(E4321,[1]!Customer_Data[#Data],2,0)</f>
        <v>Eugene Murphy</v>
      </c>
      <c r="P4321" s="15">
        <f t="shared" si="402"/>
        <v>5</v>
      </c>
      <c r="Q4321">
        <f t="shared" si="403"/>
        <v>10</v>
      </c>
      <c r="R4321">
        <f t="shared" si="404"/>
        <v>2020</v>
      </c>
    </row>
    <row r="4322" spans="1:18" x14ac:dyDescent="0.25">
      <c r="A4322" s="2" t="s">
        <v>5341</v>
      </c>
      <c r="B4322" s="2" t="s">
        <v>152</v>
      </c>
      <c r="C4322" s="2" t="s">
        <v>570</v>
      </c>
      <c r="D4322" s="2" t="s">
        <v>25</v>
      </c>
      <c r="E4322" s="2" t="s">
        <v>1114</v>
      </c>
      <c r="F4322" s="3">
        <v>43882</v>
      </c>
      <c r="G4322" s="2">
        <v>4</v>
      </c>
      <c r="H4322" s="11">
        <f>VLOOKUP(B4322,[1]!Product_Data[#Data],4,0)</f>
        <v>951</v>
      </c>
      <c r="I4322" s="11">
        <f>VLOOKUP(B4322,[1]!Product_Data[#Data],3,0)</f>
        <v>504</v>
      </c>
      <c r="J4322" s="11">
        <f t="shared" si="405"/>
        <v>2016</v>
      </c>
      <c r="K4322" s="11">
        <f t="shared" si="406"/>
        <v>3804</v>
      </c>
      <c r="L4322" s="11">
        <f t="shared" si="407"/>
        <v>1788</v>
      </c>
      <c r="M4322" t="str">
        <f>VLOOKUP(C4322,[1]!Location_Data[#Data],2,0)</f>
        <v>Fresno</v>
      </c>
      <c r="N4322" t="str">
        <f>VLOOKUP(D4322,[1]!Salespeople_Data[#Data],2,0)</f>
        <v>Brian Davis</v>
      </c>
      <c r="O4322" t="str">
        <f>VLOOKUP(E4322,[1]!Customer_Data[#Data],2,0)</f>
        <v>Patrick Brown</v>
      </c>
      <c r="P4322" s="15">
        <f t="shared" si="402"/>
        <v>6</v>
      </c>
      <c r="Q4322">
        <f t="shared" si="403"/>
        <v>2</v>
      </c>
      <c r="R4322">
        <f t="shared" si="404"/>
        <v>2020</v>
      </c>
    </row>
    <row r="4323" spans="1:18" x14ac:dyDescent="0.25">
      <c r="A4323" s="4" t="s">
        <v>5342</v>
      </c>
      <c r="B4323" s="4" t="s">
        <v>1149</v>
      </c>
      <c r="C4323" s="4" t="s">
        <v>174</v>
      </c>
      <c r="D4323" s="4" t="s">
        <v>146</v>
      </c>
      <c r="E4323" s="4" t="s">
        <v>1138</v>
      </c>
      <c r="F4323" s="5">
        <v>44086</v>
      </c>
      <c r="G4323" s="4">
        <v>1</v>
      </c>
      <c r="H4323" s="11">
        <f>VLOOKUP(B4323,[1]!Product_Data[#Data],4,0)</f>
        <v>847</v>
      </c>
      <c r="I4323" s="11">
        <f>VLOOKUP(B4323,[1]!Product_Data[#Data],3,0)</f>
        <v>534</v>
      </c>
      <c r="J4323" s="11">
        <f t="shared" si="405"/>
        <v>534</v>
      </c>
      <c r="K4323" s="11">
        <f t="shared" si="406"/>
        <v>847</v>
      </c>
      <c r="L4323" s="11">
        <f t="shared" si="407"/>
        <v>313</v>
      </c>
      <c r="M4323" t="str">
        <f>VLOOKUP(C4323,[1]!Location_Data[#Data],2,0)</f>
        <v>Norwalk</v>
      </c>
      <c r="N4323" t="str">
        <f>VLOOKUP(D4323,[1]!Salespeople_Data[#Data],2,0)</f>
        <v>Carl Elliott</v>
      </c>
      <c r="O4323" t="str">
        <f>VLOOKUP(E4323,[1]!Customer_Data[#Data],2,0)</f>
        <v>Joshua Brooks</v>
      </c>
      <c r="P4323" s="15">
        <f t="shared" si="402"/>
        <v>7</v>
      </c>
      <c r="Q4323">
        <f t="shared" si="403"/>
        <v>9</v>
      </c>
      <c r="R4323">
        <f t="shared" si="404"/>
        <v>2020</v>
      </c>
    </row>
    <row r="4324" spans="1:18" x14ac:dyDescent="0.25">
      <c r="A4324" s="2" t="s">
        <v>5343</v>
      </c>
      <c r="B4324" s="2" t="s">
        <v>164</v>
      </c>
      <c r="C4324" s="2" t="s">
        <v>29</v>
      </c>
      <c r="D4324" s="2" t="s">
        <v>49</v>
      </c>
      <c r="E4324" s="2" t="s">
        <v>1391</v>
      </c>
      <c r="F4324" s="3">
        <v>43834</v>
      </c>
      <c r="G4324" s="2">
        <v>1</v>
      </c>
      <c r="H4324" s="11">
        <f>VLOOKUP(B4324,[1]!Product_Data[#Data],4,0)</f>
        <v>637</v>
      </c>
      <c r="I4324" s="11">
        <f>VLOOKUP(B4324,[1]!Product_Data[#Data],3,0)</f>
        <v>389</v>
      </c>
      <c r="J4324" s="11">
        <f t="shared" si="405"/>
        <v>389</v>
      </c>
      <c r="K4324" s="11">
        <f t="shared" si="406"/>
        <v>637</v>
      </c>
      <c r="L4324" s="11">
        <f t="shared" si="407"/>
        <v>248</v>
      </c>
      <c r="M4324" t="str">
        <f>VLOOKUP(C4324,[1]!Location_Data[#Data],2,0)</f>
        <v>Santa Ana</v>
      </c>
      <c r="N4324" t="str">
        <f>VLOOKUP(D4324,[1]!Salespeople_Data[#Data],2,0)</f>
        <v>Walter Cook</v>
      </c>
      <c r="O4324" t="str">
        <f>VLOOKUP(E4324,[1]!Customer_Data[#Data],2,0)</f>
        <v>Adam Duncan</v>
      </c>
      <c r="P4324" s="15">
        <f t="shared" si="402"/>
        <v>7</v>
      </c>
      <c r="Q4324">
        <f t="shared" si="403"/>
        <v>1</v>
      </c>
      <c r="R4324">
        <f t="shared" si="404"/>
        <v>2020</v>
      </c>
    </row>
    <row r="4325" spans="1:18" x14ac:dyDescent="0.25">
      <c r="A4325" s="4" t="s">
        <v>5344</v>
      </c>
      <c r="B4325" s="4" t="s">
        <v>275</v>
      </c>
      <c r="C4325" s="4" t="s">
        <v>349</v>
      </c>
      <c r="D4325" s="4" t="s">
        <v>345</v>
      </c>
      <c r="E4325" s="4" t="s">
        <v>3790</v>
      </c>
      <c r="F4325" s="5">
        <v>43874</v>
      </c>
      <c r="G4325" s="4">
        <v>1</v>
      </c>
      <c r="H4325" s="11">
        <f>VLOOKUP(B4325,[1]!Product_Data[#Data],4,0)</f>
        <v>2353</v>
      </c>
      <c r="I4325" s="11">
        <f>VLOOKUP(B4325,[1]!Product_Data[#Data],3,0)</f>
        <v>1788</v>
      </c>
      <c r="J4325" s="11">
        <f t="shared" si="405"/>
        <v>1788</v>
      </c>
      <c r="K4325" s="11">
        <f t="shared" si="406"/>
        <v>2353</v>
      </c>
      <c r="L4325" s="11">
        <f t="shared" si="407"/>
        <v>565</v>
      </c>
      <c r="M4325" t="str">
        <f>VLOOKUP(C4325,[1]!Location_Data[#Data],2,0)</f>
        <v>Santa Clara</v>
      </c>
      <c r="N4325" t="str">
        <f>VLOOKUP(D4325,[1]!Salespeople_Data[#Data],2,0)</f>
        <v>Larry Marshall</v>
      </c>
      <c r="O4325" t="str">
        <f>VLOOKUP(E4325,[1]!Customer_Data[#Data],2,0)</f>
        <v>Joe Carroll</v>
      </c>
      <c r="P4325" s="15">
        <f t="shared" si="402"/>
        <v>5</v>
      </c>
      <c r="Q4325">
        <f t="shared" si="403"/>
        <v>2</v>
      </c>
      <c r="R4325">
        <f t="shared" si="404"/>
        <v>2020</v>
      </c>
    </row>
    <row r="4326" spans="1:18" x14ac:dyDescent="0.25">
      <c r="A4326" s="2" t="s">
        <v>5345</v>
      </c>
      <c r="B4326" s="2" t="s">
        <v>553</v>
      </c>
      <c r="C4326" s="2" t="s">
        <v>149</v>
      </c>
      <c r="D4326" s="2" t="s">
        <v>165</v>
      </c>
      <c r="E4326" s="2" t="s">
        <v>326</v>
      </c>
      <c r="F4326" s="3">
        <v>43980</v>
      </c>
      <c r="G4326" s="2">
        <v>4</v>
      </c>
      <c r="H4326" s="11">
        <f>VLOOKUP(B4326,[1]!Product_Data[#Data],4,0)</f>
        <v>1798</v>
      </c>
      <c r="I4326" s="11">
        <f>VLOOKUP(B4326,[1]!Product_Data[#Data],3,0)</f>
        <v>971</v>
      </c>
      <c r="J4326" s="11">
        <f t="shared" si="405"/>
        <v>3884</v>
      </c>
      <c r="K4326" s="11">
        <f t="shared" si="406"/>
        <v>7192</v>
      </c>
      <c r="L4326" s="11">
        <f t="shared" si="407"/>
        <v>3308</v>
      </c>
      <c r="M4326" t="str">
        <f>VLOOKUP(C4326,[1]!Location_Data[#Data],2,0)</f>
        <v>Antioch</v>
      </c>
      <c r="N4326" t="str">
        <f>VLOOKUP(D4326,[1]!Salespeople_Data[#Data],2,0)</f>
        <v>Joe Sims</v>
      </c>
      <c r="O4326" t="str">
        <f>VLOOKUP(E4326,[1]!Customer_Data[#Data],2,0)</f>
        <v>Kevin Willis</v>
      </c>
      <c r="P4326" s="15">
        <f t="shared" si="402"/>
        <v>6</v>
      </c>
      <c r="Q4326">
        <f t="shared" si="403"/>
        <v>5</v>
      </c>
      <c r="R4326">
        <f t="shared" si="404"/>
        <v>2020</v>
      </c>
    </row>
    <row r="4327" spans="1:18" x14ac:dyDescent="0.25">
      <c r="A4327" s="4" t="s">
        <v>5346</v>
      </c>
      <c r="B4327" s="4" t="s">
        <v>553</v>
      </c>
      <c r="C4327" s="4" t="s">
        <v>120</v>
      </c>
      <c r="D4327" s="4" t="s">
        <v>413</v>
      </c>
      <c r="E4327" s="4" t="s">
        <v>1136</v>
      </c>
      <c r="F4327" s="5">
        <v>43988</v>
      </c>
      <c r="G4327" s="4">
        <v>2</v>
      </c>
      <c r="H4327" s="11">
        <f>VLOOKUP(B4327,[1]!Product_Data[#Data],4,0)</f>
        <v>1798</v>
      </c>
      <c r="I4327" s="11">
        <f>VLOOKUP(B4327,[1]!Product_Data[#Data],3,0)</f>
        <v>971</v>
      </c>
      <c r="J4327" s="11">
        <f t="shared" si="405"/>
        <v>1942</v>
      </c>
      <c r="K4327" s="11">
        <f t="shared" si="406"/>
        <v>3596</v>
      </c>
      <c r="L4327" s="11">
        <f t="shared" si="407"/>
        <v>1654</v>
      </c>
      <c r="M4327" t="str">
        <f>VLOOKUP(C4327,[1]!Location_Data[#Data],2,0)</f>
        <v>Elk Grove</v>
      </c>
      <c r="N4327" t="str">
        <f>VLOOKUP(D4327,[1]!Salespeople_Data[#Data],2,0)</f>
        <v>Kenneth Bradley</v>
      </c>
      <c r="O4327" t="str">
        <f>VLOOKUP(E4327,[1]!Customer_Data[#Data],2,0)</f>
        <v>Juan Wood</v>
      </c>
      <c r="P4327" s="15">
        <f t="shared" si="402"/>
        <v>7</v>
      </c>
      <c r="Q4327">
        <f t="shared" si="403"/>
        <v>6</v>
      </c>
      <c r="R4327">
        <f t="shared" si="404"/>
        <v>2020</v>
      </c>
    </row>
    <row r="4328" spans="1:18" x14ac:dyDescent="0.25">
      <c r="A4328" s="2" t="s">
        <v>5347</v>
      </c>
      <c r="B4328" s="2" t="s">
        <v>431</v>
      </c>
      <c r="C4328" s="2" t="s">
        <v>392</v>
      </c>
      <c r="D4328" s="2" t="s">
        <v>170</v>
      </c>
      <c r="E4328" s="2" t="s">
        <v>2354</v>
      </c>
      <c r="F4328" s="3">
        <v>43864</v>
      </c>
      <c r="G4328" s="2">
        <v>3</v>
      </c>
      <c r="H4328" s="11">
        <f>VLOOKUP(B4328,[1]!Product_Data[#Data],4,0)</f>
        <v>290</v>
      </c>
      <c r="I4328" s="11">
        <f>VLOOKUP(B4328,[1]!Product_Data[#Data],3,0)</f>
        <v>200</v>
      </c>
      <c r="J4328" s="11">
        <f t="shared" si="405"/>
        <v>600</v>
      </c>
      <c r="K4328" s="11">
        <f t="shared" si="406"/>
        <v>870</v>
      </c>
      <c r="L4328" s="11">
        <f t="shared" si="407"/>
        <v>270</v>
      </c>
      <c r="M4328" t="str">
        <f>VLOOKUP(C4328,[1]!Location_Data[#Data],2,0)</f>
        <v>Visalia</v>
      </c>
      <c r="N4328" t="str">
        <f>VLOOKUP(D4328,[1]!Salespeople_Data[#Data],2,0)</f>
        <v>Sean Miller</v>
      </c>
      <c r="O4328" t="str">
        <f>VLOOKUP(E4328,[1]!Customer_Data[#Data],2,0)</f>
        <v>Jeremy Porter</v>
      </c>
      <c r="P4328" s="15">
        <f t="shared" si="402"/>
        <v>2</v>
      </c>
      <c r="Q4328">
        <f t="shared" si="403"/>
        <v>2</v>
      </c>
      <c r="R4328">
        <f t="shared" si="404"/>
        <v>2020</v>
      </c>
    </row>
    <row r="4329" spans="1:18" x14ac:dyDescent="0.25">
      <c r="A4329" s="4" t="s">
        <v>5348</v>
      </c>
      <c r="B4329" s="4" t="s">
        <v>86</v>
      </c>
      <c r="C4329" s="4" t="s">
        <v>145</v>
      </c>
      <c r="D4329" s="4" t="s">
        <v>96</v>
      </c>
      <c r="E4329" s="4" t="s">
        <v>323</v>
      </c>
      <c r="F4329" s="5">
        <v>43919</v>
      </c>
      <c r="G4329" s="4">
        <v>2</v>
      </c>
      <c r="H4329" s="11">
        <f>VLOOKUP(B4329,[1]!Product_Data[#Data],4,0)</f>
        <v>1725</v>
      </c>
      <c r="I4329" s="11">
        <f>VLOOKUP(B4329,[1]!Product_Data[#Data],3,0)</f>
        <v>1363</v>
      </c>
      <c r="J4329" s="11">
        <f t="shared" si="405"/>
        <v>2726</v>
      </c>
      <c r="K4329" s="11">
        <f t="shared" si="406"/>
        <v>3450</v>
      </c>
      <c r="L4329" s="11">
        <f t="shared" si="407"/>
        <v>724</v>
      </c>
      <c r="M4329" t="str">
        <f>VLOOKUP(C4329,[1]!Location_Data[#Data],2,0)</f>
        <v>Santa Maria</v>
      </c>
      <c r="N4329" t="str">
        <f>VLOOKUP(D4329,[1]!Salespeople_Data[#Data],2,0)</f>
        <v>Brian Thomas</v>
      </c>
      <c r="O4329" t="str">
        <f>VLOOKUP(E4329,[1]!Customer_Data[#Data],2,0)</f>
        <v>Douglas Franklin</v>
      </c>
      <c r="P4329" s="15">
        <f t="shared" si="402"/>
        <v>1</v>
      </c>
      <c r="Q4329">
        <f t="shared" si="403"/>
        <v>3</v>
      </c>
      <c r="R4329">
        <f t="shared" si="404"/>
        <v>2020</v>
      </c>
    </row>
    <row r="4330" spans="1:18" x14ac:dyDescent="0.25">
      <c r="A4330" s="2" t="s">
        <v>5349</v>
      </c>
      <c r="B4330" s="2" t="s">
        <v>125</v>
      </c>
      <c r="C4330" s="2" t="s">
        <v>246</v>
      </c>
      <c r="D4330" s="2" t="s">
        <v>447</v>
      </c>
      <c r="E4330" s="2" t="s">
        <v>64</v>
      </c>
      <c r="F4330" s="3">
        <v>44127</v>
      </c>
      <c r="G4330" s="2">
        <v>2</v>
      </c>
      <c r="H4330" s="11">
        <f>VLOOKUP(B4330,[1]!Product_Data[#Data],4,0)</f>
        <v>1826</v>
      </c>
      <c r="I4330" s="11">
        <f>VLOOKUP(B4330,[1]!Product_Data[#Data],3,0)</f>
        <v>1443</v>
      </c>
      <c r="J4330" s="11">
        <f t="shared" si="405"/>
        <v>2886</v>
      </c>
      <c r="K4330" s="11">
        <f t="shared" si="406"/>
        <v>3652</v>
      </c>
      <c r="L4330" s="11">
        <f t="shared" si="407"/>
        <v>766</v>
      </c>
      <c r="M4330" t="str">
        <f>VLOOKUP(C4330,[1]!Location_Data[#Data],2,0)</f>
        <v>San Francisco</v>
      </c>
      <c r="N4330" t="str">
        <f>VLOOKUP(D4330,[1]!Salespeople_Data[#Data],2,0)</f>
        <v>Howard Sims</v>
      </c>
      <c r="O4330" t="str">
        <f>VLOOKUP(E4330,[1]!Customer_Data[#Data],2,0)</f>
        <v>Fred Romero</v>
      </c>
      <c r="P4330" s="15">
        <f t="shared" si="402"/>
        <v>6</v>
      </c>
      <c r="Q4330">
        <f t="shared" si="403"/>
        <v>10</v>
      </c>
      <c r="R4330">
        <f t="shared" si="404"/>
        <v>2020</v>
      </c>
    </row>
    <row r="4331" spans="1:18" x14ac:dyDescent="0.25">
      <c r="A4331" s="4" t="s">
        <v>5350</v>
      </c>
      <c r="B4331" s="4" t="s">
        <v>129</v>
      </c>
      <c r="C4331" s="4" t="s">
        <v>570</v>
      </c>
      <c r="D4331" s="4" t="s">
        <v>269</v>
      </c>
      <c r="E4331" s="4" t="s">
        <v>970</v>
      </c>
      <c r="F4331" s="5">
        <v>44149</v>
      </c>
      <c r="G4331" s="4">
        <v>3</v>
      </c>
      <c r="H4331" s="11">
        <f>VLOOKUP(B4331,[1]!Product_Data[#Data],4,0)</f>
        <v>127</v>
      </c>
      <c r="I4331" s="11">
        <f>VLOOKUP(B4331,[1]!Product_Data[#Data],3,0)</f>
        <v>79</v>
      </c>
      <c r="J4331" s="11">
        <f t="shared" si="405"/>
        <v>237</v>
      </c>
      <c r="K4331" s="11">
        <f t="shared" si="406"/>
        <v>381</v>
      </c>
      <c r="L4331" s="11">
        <f t="shared" si="407"/>
        <v>144</v>
      </c>
      <c r="M4331" t="str">
        <f>VLOOKUP(C4331,[1]!Location_Data[#Data],2,0)</f>
        <v>Fresno</v>
      </c>
      <c r="N4331" t="str">
        <f>VLOOKUP(D4331,[1]!Salespeople_Data[#Data],2,0)</f>
        <v>Kevin Butler</v>
      </c>
      <c r="O4331" t="str">
        <f>VLOOKUP(E4331,[1]!Customer_Data[#Data],2,0)</f>
        <v>Brandon Wright</v>
      </c>
      <c r="P4331" s="15">
        <f t="shared" si="402"/>
        <v>7</v>
      </c>
      <c r="Q4331">
        <f t="shared" si="403"/>
        <v>11</v>
      </c>
      <c r="R4331">
        <f t="shared" si="404"/>
        <v>2020</v>
      </c>
    </row>
    <row r="4332" spans="1:18" x14ac:dyDescent="0.25">
      <c r="A4332" s="2" t="s">
        <v>5351</v>
      </c>
      <c r="B4332" s="2" t="s">
        <v>361</v>
      </c>
      <c r="C4332" s="2" t="s">
        <v>362</v>
      </c>
      <c r="D4332" s="2" t="s">
        <v>101</v>
      </c>
      <c r="E4332" s="2" t="s">
        <v>455</v>
      </c>
      <c r="F4332" s="3">
        <v>44160</v>
      </c>
      <c r="G4332" s="2">
        <v>3</v>
      </c>
      <c r="H4332" s="11">
        <f>VLOOKUP(B4332,[1]!Product_Data[#Data],4,0)</f>
        <v>1338</v>
      </c>
      <c r="I4332" s="11">
        <f>VLOOKUP(B4332,[1]!Product_Data[#Data],3,0)</f>
        <v>682</v>
      </c>
      <c r="J4332" s="11">
        <f t="shared" si="405"/>
        <v>2046</v>
      </c>
      <c r="K4332" s="11">
        <f t="shared" si="406"/>
        <v>4014</v>
      </c>
      <c r="L4332" s="11">
        <f t="shared" si="407"/>
        <v>1968</v>
      </c>
      <c r="M4332" t="str">
        <f>VLOOKUP(C4332,[1]!Location_Data[#Data],2,0)</f>
        <v>San Bernardino</v>
      </c>
      <c r="N4332" t="str">
        <f>VLOOKUP(D4332,[1]!Salespeople_Data[#Data],2,0)</f>
        <v>Scott Clark</v>
      </c>
      <c r="O4332" t="str">
        <f>VLOOKUP(E4332,[1]!Customer_Data[#Data],2,0)</f>
        <v>Adam Bailey</v>
      </c>
      <c r="P4332" s="15">
        <f t="shared" si="402"/>
        <v>4</v>
      </c>
      <c r="Q4332">
        <f t="shared" si="403"/>
        <v>11</v>
      </c>
      <c r="R4332">
        <f t="shared" si="404"/>
        <v>2020</v>
      </c>
    </row>
    <row r="4333" spans="1:18" x14ac:dyDescent="0.25">
      <c r="A4333" s="4" t="s">
        <v>5352</v>
      </c>
      <c r="B4333" s="4" t="s">
        <v>83</v>
      </c>
      <c r="C4333" s="4" t="s">
        <v>140</v>
      </c>
      <c r="D4333" s="4" t="s">
        <v>345</v>
      </c>
      <c r="E4333" s="4" t="s">
        <v>740</v>
      </c>
      <c r="F4333" s="5">
        <v>43985</v>
      </c>
      <c r="G4333" s="4">
        <v>4</v>
      </c>
      <c r="H4333" s="11">
        <f>VLOOKUP(B4333,[1]!Product_Data[#Data],4,0)</f>
        <v>1972</v>
      </c>
      <c r="I4333" s="11">
        <f>VLOOKUP(B4333,[1]!Product_Data[#Data],3,0)</f>
        <v>1321</v>
      </c>
      <c r="J4333" s="11">
        <f t="shared" si="405"/>
        <v>5284</v>
      </c>
      <c r="K4333" s="11">
        <f t="shared" si="406"/>
        <v>7888</v>
      </c>
      <c r="L4333" s="11">
        <f t="shared" si="407"/>
        <v>2604</v>
      </c>
      <c r="M4333" t="str">
        <f>VLOOKUP(C4333,[1]!Location_Data[#Data],2,0)</f>
        <v>Salinas</v>
      </c>
      <c r="N4333" t="str">
        <f>VLOOKUP(D4333,[1]!Salespeople_Data[#Data],2,0)</f>
        <v>Larry Marshall</v>
      </c>
      <c r="O4333" t="str">
        <f>VLOOKUP(E4333,[1]!Customer_Data[#Data],2,0)</f>
        <v>Jeremy Schmidt</v>
      </c>
      <c r="P4333" s="15">
        <f t="shared" si="402"/>
        <v>4</v>
      </c>
      <c r="Q4333">
        <f t="shared" si="403"/>
        <v>6</v>
      </c>
      <c r="R4333">
        <f t="shared" si="404"/>
        <v>2020</v>
      </c>
    </row>
    <row r="4334" spans="1:18" x14ac:dyDescent="0.25">
      <c r="A4334" s="2" t="s">
        <v>5353</v>
      </c>
      <c r="B4334" s="2" t="s">
        <v>603</v>
      </c>
      <c r="C4334" s="2" t="s">
        <v>530</v>
      </c>
      <c r="D4334" s="2" t="s">
        <v>356</v>
      </c>
      <c r="E4334" s="2" t="s">
        <v>455</v>
      </c>
      <c r="F4334" s="3">
        <v>43857</v>
      </c>
      <c r="G4334" s="2">
        <v>1</v>
      </c>
      <c r="H4334" s="11">
        <f>VLOOKUP(B4334,[1]!Product_Data[#Data],4,0)</f>
        <v>2495</v>
      </c>
      <c r="I4334" s="11">
        <f>VLOOKUP(B4334,[1]!Product_Data[#Data],3,0)</f>
        <v>1896</v>
      </c>
      <c r="J4334" s="11">
        <f t="shared" si="405"/>
        <v>1896</v>
      </c>
      <c r="K4334" s="11">
        <f t="shared" si="406"/>
        <v>2495</v>
      </c>
      <c r="L4334" s="11">
        <f t="shared" si="407"/>
        <v>599</v>
      </c>
      <c r="M4334" t="str">
        <f>VLOOKUP(C4334,[1]!Location_Data[#Data],2,0)</f>
        <v>San Buenaventura (Ventura)</v>
      </c>
      <c r="N4334" t="str">
        <f>VLOOKUP(D4334,[1]!Salespeople_Data[#Data],2,0)</f>
        <v>Jimmy Young</v>
      </c>
      <c r="O4334" t="str">
        <f>VLOOKUP(E4334,[1]!Customer_Data[#Data],2,0)</f>
        <v>Adam Bailey</v>
      </c>
      <c r="P4334" s="15">
        <f t="shared" si="402"/>
        <v>2</v>
      </c>
      <c r="Q4334">
        <f t="shared" si="403"/>
        <v>1</v>
      </c>
      <c r="R4334">
        <f t="shared" si="404"/>
        <v>2020</v>
      </c>
    </row>
    <row r="4335" spans="1:18" x14ac:dyDescent="0.25">
      <c r="A4335" s="4" t="s">
        <v>5354</v>
      </c>
      <c r="B4335" s="4" t="s">
        <v>925</v>
      </c>
      <c r="C4335" s="4" t="s">
        <v>519</v>
      </c>
      <c r="D4335" s="4" t="s">
        <v>146</v>
      </c>
      <c r="E4335" s="4" t="s">
        <v>1724</v>
      </c>
      <c r="F4335" s="5">
        <v>43909</v>
      </c>
      <c r="G4335" s="4">
        <v>1</v>
      </c>
      <c r="H4335" s="11">
        <f>VLOOKUP(B4335,[1]!Product_Data[#Data],4,0)</f>
        <v>136</v>
      </c>
      <c r="I4335" s="11">
        <f>VLOOKUP(B4335,[1]!Product_Data[#Data],3,0)</f>
        <v>72</v>
      </c>
      <c r="J4335" s="11">
        <f t="shared" si="405"/>
        <v>72</v>
      </c>
      <c r="K4335" s="11">
        <f t="shared" si="406"/>
        <v>136</v>
      </c>
      <c r="L4335" s="11">
        <f t="shared" si="407"/>
        <v>64</v>
      </c>
      <c r="M4335" t="str">
        <f>VLOOKUP(C4335,[1]!Location_Data[#Data],2,0)</f>
        <v>Anaheim</v>
      </c>
      <c r="N4335" t="str">
        <f>VLOOKUP(D4335,[1]!Salespeople_Data[#Data],2,0)</f>
        <v>Carl Elliott</v>
      </c>
      <c r="O4335" t="str">
        <f>VLOOKUP(E4335,[1]!Customer_Data[#Data],2,0)</f>
        <v>Keith Schmidt</v>
      </c>
      <c r="P4335" s="15">
        <f t="shared" si="402"/>
        <v>5</v>
      </c>
      <c r="Q4335">
        <f t="shared" si="403"/>
        <v>3</v>
      </c>
      <c r="R4335">
        <f t="shared" si="404"/>
        <v>2020</v>
      </c>
    </row>
    <row r="4336" spans="1:18" x14ac:dyDescent="0.25">
      <c r="A4336" s="2" t="s">
        <v>5355</v>
      </c>
      <c r="B4336" s="2" t="s">
        <v>267</v>
      </c>
      <c r="C4336" s="2" t="s">
        <v>596</v>
      </c>
      <c r="D4336" s="2" t="s">
        <v>75</v>
      </c>
      <c r="E4336" s="2" t="s">
        <v>1790</v>
      </c>
      <c r="F4336" s="3">
        <v>43991</v>
      </c>
      <c r="G4336" s="2">
        <v>3</v>
      </c>
      <c r="H4336" s="11">
        <f>VLOOKUP(B4336,[1]!Product_Data[#Data],4,0)</f>
        <v>400</v>
      </c>
      <c r="I4336" s="11">
        <f>VLOOKUP(B4336,[1]!Product_Data[#Data],3,0)</f>
        <v>208</v>
      </c>
      <c r="J4336" s="11">
        <f t="shared" si="405"/>
        <v>624</v>
      </c>
      <c r="K4336" s="11">
        <f t="shared" si="406"/>
        <v>1200</v>
      </c>
      <c r="L4336" s="11">
        <f t="shared" si="407"/>
        <v>576</v>
      </c>
      <c r="M4336" t="str">
        <f>VLOOKUP(C4336,[1]!Location_Data[#Data],2,0)</f>
        <v>Fremont</v>
      </c>
      <c r="N4336" t="str">
        <f>VLOOKUP(D4336,[1]!Salespeople_Data[#Data],2,0)</f>
        <v>Roger Robertson</v>
      </c>
      <c r="O4336" t="str">
        <f>VLOOKUP(E4336,[1]!Customer_Data[#Data],2,0)</f>
        <v>Alan Parker</v>
      </c>
      <c r="P4336" s="15">
        <f t="shared" si="402"/>
        <v>3</v>
      </c>
      <c r="Q4336">
        <f t="shared" si="403"/>
        <v>6</v>
      </c>
      <c r="R4336">
        <f t="shared" si="404"/>
        <v>2020</v>
      </c>
    </row>
    <row r="4337" spans="1:18" x14ac:dyDescent="0.25">
      <c r="A4337" s="4" t="s">
        <v>5356</v>
      </c>
      <c r="B4337" s="4" t="s">
        <v>461</v>
      </c>
      <c r="C4337" s="4" t="s">
        <v>48</v>
      </c>
      <c r="D4337" s="4" t="s">
        <v>141</v>
      </c>
      <c r="E4337" s="4" t="s">
        <v>1279</v>
      </c>
      <c r="F4337" s="5">
        <v>44141</v>
      </c>
      <c r="G4337" s="4">
        <v>3</v>
      </c>
      <c r="H4337" s="11">
        <f>VLOOKUP(B4337,[1]!Product_Data[#Data],4,0)</f>
        <v>35</v>
      </c>
      <c r="I4337" s="11">
        <f>VLOOKUP(B4337,[1]!Product_Data[#Data],3,0)</f>
        <v>22</v>
      </c>
      <c r="J4337" s="11">
        <f t="shared" si="405"/>
        <v>66</v>
      </c>
      <c r="K4337" s="11">
        <f t="shared" si="406"/>
        <v>105</v>
      </c>
      <c r="L4337" s="11">
        <f t="shared" si="407"/>
        <v>39</v>
      </c>
      <c r="M4337" t="str">
        <f>VLOOKUP(C4337,[1]!Location_Data[#Data],2,0)</f>
        <v>Rialto</v>
      </c>
      <c r="N4337" t="str">
        <f>VLOOKUP(D4337,[1]!Salespeople_Data[#Data],2,0)</f>
        <v>Arthur Mccoy</v>
      </c>
      <c r="O4337" t="str">
        <f>VLOOKUP(E4337,[1]!Customer_Data[#Data],2,0)</f>
        <v>William Montgomery</v>
      </c>
      <c r="P4337" s="15">
        <f t="shared" si="402"/>
        <v>6</v>
      </c>
      <c r="Q4337">
        <f t="shared" si="403"/>
        <v>11</v>
      </c>
      <c r="R4337">
        <f t="shared" si="404"/>
        <v>2020</v>
      </c>
    </row>
    <row r="4338" spans="1:18" x14ac:dyDescent="0.25">
      <c r="A4338" s="2" t="s">
        <v>5357</v>
      </c>
      <c r="B4338" s="2" t="s">
        <v>340</v>
      </c>
      <c r="C4338" s="2" t="s">
        <v>39</v>
      </c>
      <c r="D4338" s="2" t="s">
        <v>25</v>
      </c>
      <c r="E4338" s="2" t="s">
        <v>876</v>
      </c>
      <c r="F4338" s="3">
        <v>44007</v>
      </c>
      <c r="G4338" s="2">
        <v>1</v>
      </c>
      <c r="H4338" s="11">
        <f>VLOOKUP(B4338,[1]!Product_Data[#Data],4,0)</f>
        <v>1967</v>
      </c>
      <c r="I4338" s="11">
        <f>VLOOKUP(B4338,[1]!Product_Data[#Data],3,0)</f>
        <v>1397</v>
      </c>
      <c r="J4338" s="11">
        <f t="shared" si="405"/>
        <v>1397</v>
      </c>
      <c r="K4338" s="11">
        <f t="shared" si="406"/>
        <v>1967</v>
      </c>
      <c r="L4338" s="11">
        <f t="shared" si="407"/>
        <v>570</v>
      </c>
      <c r="M4338" t="str">
        <f>VLOOKUP(C4338,[1]!Location_Data[#Data],2,0)</f>
        <v>Oceanside</v>
      </c>
      <c r="N4338" t="str">
        <f>VLOOKUP(D4338,[1]!Salespeople_Data[#Data],2,0)</f>
        <v>Brian Davis</v>
      </c>
      <c r="O4338" t="str">
        <f>VLOOKUP(E4338,[1]!Customer_Data[#Data],2,0)</f>
        <v>Edward Mason</v>
      </c>
      <c r="P4338" s="15">
        <f t="shared" si="402"/>
        <v>5</v>
      </c>
      <c r="Q4338">
        <f t="shared" si="403"/>
        <v>6</v>
      </c>
      <c r="R4338">
        <f t="shared" si="404"/>
        <v>2020</v>
      </c>
    </row>
    <row r="4339" spans="1:18" x14ac:dyDescent="0.25">
      <c r="A4339" s="4" t="s">
        <v>5358</v>
      </c>
      <c r="B4339" s="4" t="s">
        <v>652</v>
      </c>
      <c r="C4339" s="4" t="s">
        <v>380</v>
      </c>
      <c r="D4339" s="4" t="s">
        <v>264</v>
      </c>
      <c r="E4339" s="4" t="s">
        <v>2319</v>
      </c>
      <c r="F4339" s="5">
        <v>44073</v>
      </c>
      <c r="G4339" s="4">
        <v>2</v>
      </c>
      <c r="H4339" s="11">
        <f>VLOOKUP(B4339,[1]!Product_Data[#Data],4,0)</f>
        <v>217</v>
      </c>
      <c r="I4339" s="11">
        <f>VLOOKUP(B4339,[1]!Product_Data[#Data],3,0)</f>
        <v>171</v>
      </c>
      <c r="J4339" s="11">
        <f t="shared" si="405"/>
        <v>342</v>
      </c>
      <c r="K4339" s="11">
        <f t="shared" si="406"/>
        <v>434</v>
      </c>
      <c r="L4339" s="11">
        <f t="shared" si="407"/>
        <v>92</v>
      </c>
      <c r="M4339" t="str">
        <f>VLOOKUP(C4339,[1]!Location_Data[#Data],2,0)</f>
        <v>Los Angeles</v>
      </c>
      <c r="N4339" t="str">
        <f>VLOOKUP(D4339,[1]!Salespeople_Data[#Data],2,0)</f>
        <v>Ernest Wheeler</v>
      </c>
      <c r="O4339" t="str">
        <f>VLOOKUP(E4339,[1]!Customer_Data[#Data],2,0)</f>
        <v>Kenneth Ross</v>
      </c>
      <c r="P4339" s="15">
        <f t="shared" si="402"/>
        <v>1</v>
      </c>
      <c r="Q4339">
        <f t="shared" si="403"/>
        <v>8</v>
      </c>
      <c r="R4339">
        <f t="shared" si="404"/>
        <v>2020</v>
      </c>
    </row>
    <row r="4340" spans="1:18" x14ac:dyDescent="0.25">
      <c r="A4340" s="2" t="s">
        <v>5359</v>
      </c>
      <c r="B4340" s="2" t="s">
        <v>305</v>
      </c>
      <c r="C4340" s="2" t="s">
        <v>182</v>
      </c>
      <c r="D4340" s="2" t="s">
        <v>298</v>
      </c>
      <c r="E4340" s="2" t="s">
        <v>1997</v>
      </c>
      <c r="F4340" s="3">
        <v>43845</v>
      </c>
      <c r="G4340" s="2">
        <v>4</v>
      </c>
      <c r="H4340" s="11">
        <f>VLOOKUP(B4340,[1]!Product_Data[#Data],4,0)</f>
        <v>504</v>
      </c>
      <c r="I4340" s="11">
        <f>VLOOKUP(B4340,[1]!Product_Data[#Data],3,0)</f>
        <v>408</v>
      </c>
      <c r="J4340" s="11">
        <f t="shared" si="405"/>
        <v>1632</v>
      </c>
      <c r="K4340" s="11">
        <f t="shared" si="406"/>
        <v>2016</v>
      </c>
      <c r="L4340" s="11">
        <f t="shared" si="407"/>
        <v>384</v>
      </c>
      <c r="M4340" t="str">
        <f>VLOOKUP(C4340,[1]!Location_Data[#Data],2,0)</f>
        <v>Vallejo</v>
      </c>
      <c r="N4340" t="str">
        <f>VLOOKUP(D4340,[1]!Salespeople_Data[#Data],2,0)</f>
        <v>Kenneth Fields</v>
      </c>
      <c r="O4340" t="str">
        <f>VLOOKUP(E4340,[1]!Customer_Data[#Data],2,0)</f>
        <v>Todd Watson</v>
      </c>
      <c r="P4340" s="15">
        <f t="shared" si="402"/>
        <v>4</v>
      </c>
      <c r="Q4340">
        <f t="shared" si="403"/>
        <v>1</v>
      </c>
      <c r="R4340">
        <f t="shared" si="404"/>
        <v>2020</v>
      </c>
    </row>
    <row r="4341" spans="1:18" x14ac:dyDescent="0.25">
      <c r="A4341" s="4" t="s">
        <v>5360</v>
      </c>
      <c r="B4341" s="4" t="s">
        <v>223</v>
      </c>
      <c r="C4341" s="4" t="s">
        <v>643</v>
      </c>
      <c r="D4341" s="4" t="s">
        <v>308</v>
      </c>
      <c r="E4341" s="4" t="s">
        <v>1174</v>
      </c>
      <c r="F4341" s="5">
        <v>44075</v>
      </c>
      <c r="G4341" s="4">
        <v>4</v>
      </c>
      <c r="H4341" s="11">
        <f>VLOOKUP(B4341,[1]!Product_Data[#Data],4,0)</f>
        <v>799</v>
      </c>
      <c r="I4341" s="11">
        <f>VLOOKUP(B4341,[1]!Product_Data[#Data],3,0)</f>
        <v>455</v>
      </c>
      <c r="J4341" s="11">
        <f t="shared" si="405"/>
        <v>1820</v>
      </c>
      <c r="K4341" s="11">
        <f t="shared" si="406"/>
        <v>3196</v>
      </c>
      <c r="L4341" s="11">
        <f t="shared" si="407"/>
        <v>1376</v>
      </c>
      <c r="M4341" t="str">
        <f>VLOOKUP(C4341,[1]!Location_Data[#Data],2,0)</f>
        <v>Hayward</v>
      </c>
      <c r="N4341" t="str">
        <f>VLOOKUP(D4341,[1]!Salespeople_Data[#Data],2,0)</f>
        <v>Fred Robertson</v>
      </c>
      <c r="O4341" t="str">
        <f>VLOOKUP(E4341,[1]!Customer_Data[#Data],2,0)</f>
        <v>Gary Jones</v>
      </c>
      <c r="P4341" s="15">
        <f t="shared" si="402"/>
        <v>3</v>
      </c>
      <c r="Q4341">
        <f t="shared" si="403"/>
        <v>9</v>
      </c>
      <c r="R4341">
        <f t="shared" si="404"/>
        <v>2020</v>
      </c>
    </row>
    <row r="4342" spans="1:18" x14ac:dyDescent="0.25">
      <c r="A4342" s="2" t="s">
        <v>5361</v>
      </c>
      <c r="B4342" s="2" t="s">
        <v>38</v>
      </c>
      <c r="C4342" s="2" t="s">
        <v>731</v>
      </c>
      <c r="D4342" s="2" t="s">
        <v>30</v>
      </c>
      <c r="E4342" s="2" t="s">
        <v>589</v>
      </c>
      <c r="F4342" s="3">
        <v>43903</v>
      </c>
      <c r="G4342" s="2">
        <v>3</v>
      </c>
      <c r="H4342" s="11">
        <f>VLOOKUP(B4342,[1]!Product_Data[#Data],4,0)</f>
        <v>2283</v>
      </c>
      <c r="I4342" s="11">
        <f>VLOOKUP(B4342,[1]!Product_Data[#Data],3,0)</f>
        <v>1484</v>
      </c>
      <c r="J4342" s="11">
        <f t="shared" si="405"/>
        <v>4452</v>
      </c>
      <c r="K4342" s="11">
        <f t="shared" si="406"/>
        <v>6849</v>
      </c>
      <c r="L4342" s="11">
        <f t="shared" si="407"/>
        <v>2397</v>
      </c>
      <c r="M4342" t="str">
        <f>VLOOKUP(C4342,[1]!Location_Data[#Data],2,0)</f>
        <v>Costa Mesa</v>
      </c>
      <c r="N4342" t="str">
        <f>VLOOKUP(D4342,[1]!Salespeople_Data[#Data],2,0)</f>
        <v>Carl Hall</v>
      </c>
      <c r="O4342" t="str">
        <f>VLOOKUP(E4342,[1]!Customer_Data[#Data],2,0)</f>
        <v>Christopher Hudson</v>
      </c>
      <c r="P4342" s="15">
        <f t="shared" si="402"/>
        <v>6</v>
      </c>
      <c r="Q4342">
        <f t="shared" si="403"/>
        <v>3</v>
      </c>
      <c r="R4342">
        <f t="shared" si="404"/>
        <v>2020</v>
      </c>
    </row>
    <row r="4343" spans="1:18" x14ac:dyDescent="0.25">
      <c r="A4343" s="4" t="s">
        <v>5362</v>
      </c>
      <c r="B4343" s="4" t="s">
        <v>389</v>
      </c>
      <c r="C4343" s="4" t="s">
        <v>182</v>
      </c>
      <c r="D4343" s="4" t="s">
        <v>136</v>
      </c>
      <c r="E4343" s="4" t="s">
        <v>496</v>
      </c>
      <c r="F4343" s="5">
        <v>43860</v>
      </c>
      <c r="G4343" s="4">
        <v>1</v>
      </c>
      <c r="H4343" s="11">
        <f>VLOOKUP(B4343,[1]!Product_Data[#Data],4,0)</f>
        <v>1367</v>
      </c>
      <c r="I4343" s="11">
        <f>VLOOKUP(B4343,[1]!Product_Data[#Data],3,0)</f>
        <v>984</v>
      </c>
      <c r="J4343" s="11">
        <f t="shared" si="405"/>
        <v>984</v>
      </c>
      <c r="K4343" s="11">
        <f t="shared" si="406"/>
        <v>1367</v>
      </c>
      <c r="L4343" s="11">
        <f t="shared" si="407"/>
        <v>383</v>
      </c>
      <c r="M4343" t="str">
        <f>VLOOKUP(C4343,[1]!Location_Data[#Data],2,0)</f>
        <v>Vallejo</v>
      </c>
      <c r="N4343" t="str">
        <f>VLOOKUP(D4343,[1]!Salespeople_Data[#Data],2,0)</f>
        <v>Clarence Fox</v>
      </c>
      <c r="O4343" t="str">
        <f>VLOOKUP(E4343,[1]!Customer_Data[#Data],2,0)</f>
        <v>William Carpenter</v>
      </c>
      <c r="P4343" s="15">
        <f t="shared" si="402"/>
        <v>5</v>
      </c>
      <c r="Q4343">
        <f t="shared" si="403"/>
        <v>1</v>
      </c>
      <c r="R4343">
        <f t="shared" si="404"/>
        <v>2020</v>
      </c>
    </row>
    <row r="4344" spans="1:18" x14ac:dyDescent="0.25">
      <c r="A4344" s="2" t="s">
        <v>5363</v>
      </c>
      <c r="B4344" s="2" t="s">
        <v>600</v>
      </c>
      <c r="C4344" s="2" t="s">
        <v>105</v>
      </c>
      <c r="D4344" s="2" t="s">
        <v>269</v>
      </c>
      <c r="E4344" s="2" t="s">
        <v>1486</v>
      </c>
      <c r="F4344" s="3">
        <v>43996</v>
      </c>
      <c r="G4344" s="2">
        <v>3</v>
      </c>
      <c r="H4344" s="11">
        <f>VLOOKUP(B4344,[1]!Product_Data[#Data],4,0)</f>
        <v>368</v>
      </c>
      <c r="I4344" s="11">
        <f>VLOOKUP(B4344,[1]!Product_Data[#Data],3,0)</f>
        <v>269</v>
      </c>
      <c r="J4344" s="11">
        <f t="shared" si="405"/>
        <v>807</v>
      </c>
      <c r="K4344" s="11">
        <f t="shared" si="406"/>
        <v>1104</v>
      </c>
      <c r="L4344" s="11">
        <f t="shared" si="407"/>
        <v>297</v>
      </c>
      <c r="M4344" t="str">
        <f>VLOOKUP(C4344,[1]!Location_Data[#Data],2,0)</f>
        <v>Daly City</v>
      </c>
      <c r="N4344" t="str">
        <f>VLOOKUP(D4344,[1]!Salespeople_Data[#Data],2,0)</f>
        <v>Kevin Butler</v>
      </c>
      <c r="O4344" t="str">
        <f>VLOOKUP(E4344,[1]!Customer_Data[#Data],2,0)</f>
        <v>Shawn Long</v>
      </c>
      <c r="P4344" s="15">
        <f t="shared" si="402"/>
        <v>1</v>
      </c>
      <c r="Q4344">
        <f t="shared" si="403"/>
        <v>6</v>
      </c>
      <c r="R4344">
        <f t="shared" si="404"/>
        <v>2020</v>
      </c>
    </row>
    <row r="4345" spans="1:18" x14ac:dyDescent="0.25">
      <c r="A4345" s="4" t="s">
        <v>5364</v>
      </c>
      <c r="B4345" s="4" t="s">
        <v>461</v>
      </c>
      <c r="C4345" s="4" t="s">
        <v>14</v>
      </c>
      <c r="D4345" s="4" t="s">
        <v>87</v>
      </c>
      <c r="E4345" s="4" t="s">
        <v>406</v>
      </c>
      <c r="F4345" s="5">
        <v>43951</v>
      </c>
      <c r="G4345" s="4">
        <v>1</v>
      </c>
      <c r="H4345" s="11">
        <f>VLOOKUP(B4345,[1]!Product_Data[#Data],4,0)</f>
        <v>35</v>
      </c>
      <c r="I4345" s="11">
        <f>VLOOKUP(B4345,[1]!Product_Data[#Data],3,0)</f>
        <v>22</v>
      </c>
      <c r="J4345" s="11">
        <f t="shared" si="405"/>
        <v>22</v>
      </c>
      <c r="K4345" s="11">
        <f t="shared" si="406"/>
        <v>35</v>
      </c>
      <c r="L4345" s="11">
        <f t="shared" si="407"/>
        <v>13</v>
      </c>
      <c r="M4345" t="str">
        <f>VLOOKUP(C4345,[1]!Location_Data[#Data],2,0)</f>
        <v>Santa Clarita</v>
      </c>
      <c r="N4345" t="str">
        <f>VLOOKUP(D4345,[1]!Salespeople_Data[#Data],2,0)</f>
        <v>Martin Perry</v>
      </c>
      <c r="O4345" t="str">
        <f>VLOOKUP(E4345,[1]!Customer_Data[#Data],2,0)</f>
        <v>Phillip Harvey</v>
      </c>
      <c r="P4345" s="15">
        <f t="shared" si="402"/>
        <v>5</v>
      </c>
      <c r="Q4345">
        <f t="shared" si="403"/>
        <v>4</v>
      </c>
      <c r="R4345">
        <f t="shared" si="404"/>
        <v>2020</v>
      </c>
    </row>
    <row r="4346" spans="1:18" x14ac:dyDescent="0.25">
      <c r="A4346" s="2" t="s">
        <v>5365</v>
      </c>
      <c r="B4346" s="2" t="s">
        <v>238</v>
      </c>
      <c r="C4346" s="2" t="s">
        <v>392</v>
      </c>
      <c r="D4346" s="2" t="s">
        <v>10</v>
      </c>
      <c r="E4346" s="2" t="s">
        <v>538</v>
      </c>
      <c r="F4346" s="3">
        <v>44012</v>
      </c>
      <c r="G4346" s="2">
        <v>2</v>
      </c>
      <c r="H4346" s="11">
        <f>VLOOKUP(B4346,[1]!Product_Data[#Data],4,0)</f>
        <v>871</v>
      </c>
      <c r="I4346" s="11">
        <f>VLOOKUP(B4346,[1]!Product_Data[#Data],3,0)</f>
        <v>540</v>
      </c>
      <c r="J4346" s="11">
        <f t="shared" si="405"/>
        <v>1080</v>
      </c>
      <c r="K4346" s="11">
        <f t="shared" si="406"/>
        <v>1742</v>
      </c>
      <c r="L4346" s="11">
        <f t="shared" si="407"/>
        <v>662</v>
      </c>
      <c r="M4346" t="str">
        <f>VLOOKUP(C4346,[1]!Location_Data[#Data],2,0)</f>
        <v>Visalia</v>
      </c>
      <c r="N4346" t="str">
        <f>VLOOKUP(D4346,[1]!Salespeople_Data[#Data],2,0)</f>
        <v>Justin Lynch</v>
      </c>
      <c r="O4346" t="str">
        <f>VLOOKUP(E4346,[1]!Customer_Data[#Data],2,0)</f>
        <v>Jonathan Lynch</v>
      </c>
      <c r="P4346" s="15">
        <f t="shared" si="402"/>
        <v>3</v>
      </c>
      <c r="Q4346">
        <f t="shared" si="403"/>
        <v>6</v>
      </c>
      <c r="R4346">
        <f t="shared" si="404"/>
        <v>2020</v>
      </c>
    </row>
    <row r="4347" spans="1:18" x14ac:dyDescent="0.25">
      <c r="A4347" s="4" t="s">
        <v>5366</v>
      </c>
      <c r="B4347" s="4" t="s">
        <v>925</v>
      </c>
      <c r="C4347" s="4" t="s">
        <v>14</v>
      </c>
      <c r="D4347" s="4" t="s">
        <v>356</v>
      </c>
      <c r="E4347" s="4" t="s">
        <v>1582</v>
      </c>
      <c r="F4347" s="5">
        <v>43853</v>
      </c>
      <c r="G4347" s="4">
        <v>1</v>
      </c>
      <c r="H4347" s="11">
        <f>VLOOKUP(B4347,[1]!Product_Data[#Data],4,0)</f>
        <v>136</v>
      </c>
      <c r="I4347" s="11">
        <f>VLOOKUP(B4347,[1]!Product_Data[#Data],3,0)</f>
        <v>72</v>
      </c>
      <c r="J4347" s="11">
        <f t="shared" si="405"/>
        <v>72</v>
      </c>
      <c r="K4347" s="11">
        <f t="shared" si="406"/>
        <v>136</v>
      </c>
      <c r="L4347" s="11">
        <f t="shared" si="407"/>
        <v>64</v>
      </c>
      <c r="M4347" t="str">
        <f>VLOOKUP(C4347,[1]!Location_Data[#Data],2,0)</f>
        <v>Santa Clarita</v>
      </c>
      <c r="N4347" t="str">
        <f>VLOOKUP(D4347,[1]!Salespeople_Data[#Data],2,0)</f>
        <v>Jimmy Young</v>
      </c>
      <c r="O4347" t="str">
        <f>VLOOKUP(E4347,[1]!Customer_Data[#Data],2,0)</f>
        <v>Carlos Martinez</v>
      </c>
      <c r="P4347" s="15">
        <f t="shared" si="402"/>
        <v>5</v>
      </c>
      <c r="Q4347">
        <f t="shared" si="403"/>
        <v>1</v>
      </c>
      <c r="R4347">
        <f t="shared" si="404"/>
        <v>2020</v>
      </c>
    </row>
    <row r="4348" spans="1:18" x14ac:dyDescent="0.25">
      <c r="A4348" s="2" t="s">
        <v>5367</v>
      </c>
      <c r="B4348" s="2" t="s">
        <v>560</v>
      </c>
      <c r="C4348" s="2" t="s">
        <v>62</v>
      </c>
      <c r="D4348" s="2" t="s">
        <v>146</v>
      </c>
      <c r="E4348" s="2" t="s">
        <v>1311</v>
      </c>
      <c r="F4348" s="3">
        <v>43887</v>
      </c>
      <c r="G4348" s="2">
        <v>1</v>
      </c>
      <c r="H4348" s="11">
        <f>VLOOKUP(B4348,[1]!Product_Data[#Data],4,0)</f>
        <v>1809</v>
      </c>
      <c r="I4348" s="11">
        <f>VLOOKUP(B4348,[1]!Product_Data[#Data],3,0)</f>
        <v>1067</v>
      </c>
      <c r="J4348" s="11">
        <f t="shared" si="405"/>
        <v>1067</v>
      </c>
      <c r="K4348" s="11">
        <f t="shared" si="406"/>
        <v>1809</v>
      </c>
      <c r="L4348" s="11">
        <f t="shared" si="407"/>
        <v>742</v>
      </c>
      <c r="M4348" t="str">
        <f>VLOOKUP(C4348,[1]!Location_Data[#Data],2,0)</f>
        <v>Fairfield</v>
      </c>
      <c r="N4348" t="str">
        <f>VLOOKUP(D4348,[1]!Salespeople_Data[#Data],2,0)</f>
        <v>Carl Elliott</v>
      </c>
      <c r="O4348" t="str">
        <f>VLOOKUP(E4348,[1]!Customer_Data[#Data],2,0)</f>
        <v>Alan Scott</v>
      </c>
      <c r="P4348" s="15">
        <f t="shared" si="402"/>
        <v>4</v>
      </c>
      <c r="Q4348">
        <f t="shared" si="403"/>
        <v>2</v>
      </c>
      <c r="R4348">
        <f t="shared" si="404"/>
        <v>2020</v>
      </c>
    </row>
    <row r="4349" spans="1:18" x14ac:dyDescent="0.25">
      <c r="A4349" s="4" t="s">
        <v>5368</v>
      </c>
      <c r="B4349" s="4" t="s">
        <v>668</v>
      </c>
      <c r="C4349" s="4" t="s">
        <v>386</v>
      </c>
      <c r="D4349" s="4" t="s">
        <v>191</v>
      </c>
      <c r="E4349" s="4" t="s">
        <v>294</v>
      </c>
      <c r="F4349" s="5">
        <v>44064</v>
      </c>
      <c r="G4349" s="4">
        <v>1</v>
      </c>
      <c r="H4349" s="11">
        <f>VLOOKUP(B4349,[1]!Product_Data[#Data],4,0)</f>
        <v>181</v>
      </c>
      <c r="I4349" s="11">
        <f>VLOOKUP(B4349,[1]!Product_Data[#Data],3,0)</f>
        <v>130</v>
      </c>
      <c r="J4349" s="11">
        <f t="shared" si="405"/>
        <v>130</v>
      </c>
      <c r="K4349" s="11">
        <f t="shared" si="406"/>
        <v>181</v>
      </c>
      <c r="L4349" s="11">
        <f t="shared" si="407"/>
        <v>51</v>
      </c>
      <c r="M4349" t="str">
        <f>VLOOKUP(C4349,[1]!Location_Data[#Data],2,0)</f>
        <v>Carlsbad</v>
      </c>
      <c r="N4349" t="str">
        <f>VLOOKUP(D4349,[1]!Salespeople_Data[#Data],2,0)</f>
        <v>Robert Reed</v>
      </c>
      <c r="O4349" t="str">
        <f>VLOOKUP(E4349,[1]!Customer_Data[#Data],2,0)</f>
        <v>Eric Bowman</v>
      </c>
      <c r="P4349" s="15">
        <f t="shared" si="402"/>
        <v>6</v>
      </c>
      <c r="Q4349">
        <f t="shared" si="403"/>
        <v>8</v>
      </c>
      <c r="R4349">
        <f t="shared" si="404"/>
        <v>2020</v>
      </c>
    </row>
    <row r="4350" spans="1:18" x14ac:dyDescent="0.25">
      <c r="A4350" s="2" t="s">
        <v>5369</v>
      </c>
      <c r="B4350" s="2" t="s">
        <v>219</v>
      </c>
      <c r="C4350" s="2" t="s">
        <v>44</v>
      </c>
      <c r="D4350" s="2" t="s">
        <v>58</v>
      </c>
      <c r="E4350" s="2" t="s">
        <v>726</v>
      </c>
      <c r="F4350" s="3">
        <v>44014</v>
      </c>
      <c r="G4350" s="2">
        <v>2</v>
      </c>
      <c r="H4350" s="11">
        <f>VLOOKUP(B4350,[1]!Product_Data[#Data],4,0)</f>
        <v>561</v>
      </c>
      <c r="I4350" s="11">
        <f>VLOOKUP(B4350,[1]!Product_Data[#Data],3,0)</f>
        <v>421</v>
      </c>
      <c r="J4350" s="11">
        <f t="shared" si="405"/>
        <v>842</v>
      </c>
      <c r="K4350" s="11">
        <f t="shared" si="406"/>
        <v>1122</v>
      </c>
      <c r="L4350" s="11">
        <f t="shared" si="407"/>
        <v>280</v>
      </c>
      <c r="M4350" t="str">
        <f>VLOOKUP(C4350,[1]!Location_Data[#Data],2,0)</f>
        <v>Moreno Valley</v>
      </c>
      <c r="N4350" t="str">
        <f>VLOOKUP(D4350,[1]!Salespeople_Data[#Data],2,0)</f>
        <v>Christopher Tucker</v>
      </c>
      <c r="O4350" t="str">
        <f>VLOOKUP(E4350,[1]!Customer_Data[#Data],2,0)</f>
        <v>Phillip Tucker</v>
      </c>
      <c r="P4350" s="15">
        <f t="shared" si="402"/>
        <v>5</v>
      </c>
      <c r="Q4350">
        <f t="shared" si="403"/>
        <v>7</v>
      </c>
      <c r="R4350">
        <f t="shared" si="404"/>
        <v>2020</v>
      </c>
    </row>
    <row r="4351" spans="1:18" x14ac:dyDescent="0.25">
      <c r="A4351" s="4" t="s">
        <v>5370</v>
      </c>
      <c r="B4351" s="4" t="s">
        <v>168</v>
      </c>
      <c r="C4351" s="4" t="s">
        <v>272</v>
      </c>
      <c r="D4351" s="4" t="s">
        <v>413</v>
      </c>
      <c r="E4351" s="4" t="s">
        <v>336</v>
      </c>
      <c r="F4351" s="5">
        <v>44001</v>
      </c>
      <c r="G4351" s="4">
        <v>3</v>
      </c>
      <c r="H4351" s="11">
        <f>VLOOKUP(B4351,[1]!Product_Data[#Data],4,0)</f>
        <v>112</v>
      </c>
      <c r="I4351" s="11">
        <f>VLOOKUP(B4351,[1]!Product_Data[#Data],3,0)</f>
        <v>90</v>
      </c>
      <c r="J4351" s="11">
        <f t="shared" si="405"/>
        <v>270</v>
      </c>
      <c r="K4351" s="11">
        <f t="shared" si="406"/>
        <v>336</v>
      </c>
      <c r="L4351" s="11">
        <f t="shared" si="407"/>
        <v>66</v>
      </c>
      <c r="M4351" t="str">
        <f>VLOOKUP(C4351,[1]!Location_Data[#Data],2,0)</f>
        <v>Torrance</v>
      </c>
      <c r="N4351" t="str">
        <f>VLOOKUP(D4351,[1]!Salespeople_Data[#Data],2,0)</f>
        <v>Kenneth Bradley</v>
      </c>
      <c r="O4351" t="str">
        <f>VLOOKUP(E4351,[1]!Customer_Data[#Data],2,0)</f>
        <v>Mark Lee</v>
      </c>
      <c r="P4351" s="15">
        <f t="shared" si="402"/>
        <v>6</v>
      </c>
      <c r="Q4351">
        <f t="shared" si="403"/>
        <v>6</v>
      </c>
      <c r="R4351">
        <f t="shared" si="404"/>
        <v>2020</v>
      </c>
    </row>
    <row r="4352" spans="1:18" x14ac:dyDescent="0.25">
      <c r="A4352" s="2" t="s">
        <v>5371</v>
      </c>
      <c r="B4352" s="2" t="s">
        <v>403</v>
      </c>
      <c r="C4352" s="2" t="s">
        <v>204</v>
      </c>
      <c r="D4352" s="2" t="s">
        <v>20</v>
      </c>
      <c r="E4352" s="2" t="s">
        <v>2371</v>
      </c>
      <c r="F4352" s="3">
        <v>44124</v>
      </c>
      <c r="G4352" s="2">
        <v>4</v>
      </c>
      <c r="H4352" s="11">
        <f>VLOOKUP(B4352,[1]!Product_Data[#Data],4,0)</f>
        <v>392</v>
      </c>
      <c r="I4352" s="11">
        <f>VLOOKUP(B4352,[1]!Product_Data[#Data],3,0)</f>
        <v>255</v>
      </c>
      <c r="J4352" s="11">
        <f t="shared" si="405"/>
        <v>1020</v>
      </c>
      <c r="K4352" s="11">
        <f t="shared" si="406"/>
        <v>1568</v>
      </c>
      <c r="L4352" s="11">
        <f t="shared" si="407"/>
        <v>548</v>
      </c>
      <c r="M4352" t="str">
        <f>VLOOKUP(C4352,[1]!Location_Data[#Data],2,0)</f>
        <v>Corona</v>
      </c>
      <c r="N4352" t="str">
        <f>VLOOKUP(D4352,[1]!Salespeople_Data[#Data],2,0)</f>
        <v>Joshua Cook</v>
      </c>
      <c r="O4352" t="str">
        <f>VLOOKUP(E4352,[1]!Customer_Data[#Data],2,0)</f>
        <v>Todd Lynch</v>
      </c>
      <c r="P4352" s="15">
        <f t="shared" si="402"/>
        <v>3</v>
      </c>
      <c r="Q4352">
        <f t="shared" si="403"/>
        <v>10</v>
      </c>
      <c r="R4352">
        <f t="shared" si="404"/>
        <v>2020</v>
      </c>
    </row>
    <row r="4353" spans="1:18" x14ac:dyDescent="0.25">
      <c r="A4353" s="4" t="s">
        <v>5372</v>
      </c>
      <c r="B4353" s="4" t="s">
        <v>43</v>
      </c>
      <c r="C4353" s="4" t="s">
        <v>145</v>
      </c>
      <c r="D4353" s="4" t="s">
        <v>298</v>
      </c>
      <c r="E4353" s="4" t="s">
        <v>117</v>
      </c>
      <c r="F4353" s="5">
        <v>43919</v>
      </c>
      <c r="G4353" s="4">
        <v>3</v>
      </c>
      <c r="H4353" s="11">
        <f>VLOOKUP(B4353,[1]!Product_Data[#Data],4,0)</f>
        <v>356</v>
      </c>
      <c r="I4353" s="11">
        <f>VLOOKUP(B4353,[1]!Product_Data[#Data],3,0)</f>
        <v>292</v>
      </c>
      <c r="J4353" s="11">
        <f t="shared" si="405"/>
        <v>876</v>
      </c>
      <c r="K4353" s="11">
        <f t="shared" si="406"/>
        <v>1068</v>
      </c>
      <c r="L4353" s="11">
        <f t="shared" si="407"/>
        <v>192</v>
      </c>
      <c r="M4353" t="str">
        <f>VLOOKUP(C4353,[1]!Location_Data[#Data],2,0)</f>
        <v>Santa Maria</v>
      </c>
      <c r="N4353" t="str">
        <f>VLOOKUP(D4353,[1]!Salespeople_Data[#Data],2,0)</f>
        <v>Kenneth Fields</v>
      </c>
      <c r="O4353" t="str">
        <f>VLOOKUP(E4353,[1]!Customer_Data[#Data],2,0)</f>
        <v>Anthony Turner</v>
      </c>
      <c r="P4353" s="15">
        <f t="shared" si="402"/>
        <v>1</v>
      </c>
      <c r="Q4353">
        <f t="shared" si="403"/>
        <v>3</v>
      </c>
      <c r="R4353">
        <f t="shared" si="404"/>
        <v>2020</v>
      </c>
    </row>
    <row r="4354" spans="1:18" x14ac:dyDescent="0.25">
      <c r="A4354" s="2" t="s">
        <v>5373</v>
      </c>
      <c r="B4354" s="2" t="s">
        <v>99</v>
      </c>
      <c r="C4354" s="2" t="s">
        <v>519</v>
      </c>
      <c r="D4354" s="2" t="s">
        <v>165</v>
      </c>
      <c r="E4354" s="2" t="s">
        <v>1075</v>
      </c>
      <c r="F4354" s="3">
        <v>43976</v>
      </c>
      <c r="G4354" s="2">
        <v>1</v>
      </c>
      <c r="H4354" s="11">
        <f>VLOOKUP(B4354,[1]!Product_Data[#Data],4,0)</f>
        <v>1708</v>
      </c>
      <c r="I4354" s="11">
        <f>VLOOKUP(B4354,[1]!Product_Data[#Data],3,0)</f>
        <v>871</v>
      </c>
      <c r="J4354" s="11">
        <f t="shared" si="405"/>
        <v>871</v>
      </c>
      <c r="K4354" s="11">
        <f t="shared" si="406"/>
        <v>1708</v>
      </c>
      <c r="L4354" s="11">
        <f t="shared" si="407"/>
        <v>837</v>
      </c>
      <c r="M4354" t="str">
        <f>VLOOKUP(C4354,[1]!Location_Data[#Data],2,0)</f>
        <v>Anaheim</v>
      </c>
      <c r="N4354" t="str">
        <f>VLOOKUP(D4354,[1]!Salespeople_Data[#Data],2,0)</f>
        <v>Joe Sims</v>
      </c>
      <c r="O4354" t="str">
        <f>VLOOKUP(E4354,[1]!Customer_Data[#Data],2,0)</f>
        <v>Christopher Wright</v>
      </c>
      <c r="P4354" s="15">
        <f t="shared" ref="P4354:P4417" si="408">WEEKDAY(F4354)</f>
        <v>2</v>
      </c>
      <c r="Q4354">
        <f t="shared" ref="Q4354:Q4417" si="409">MONTH(F4354)</f>
        <v>5</v>
      </c>
      <c r="R4354">
        <f t="shared" ref="R4354:R4417" si="410">YEAR(F4354)</f>
        <v>2020</v>
      </c>
    </row>
    <row r="4355" spans="1:18" x14ac:dyDescent="0.25">
      <c r="A4355" s="4" t="s">
        <v>5374</v>
      </c>
      <c r="B4355" s="4" t="s">
        <v>289</v>
      </c>
      <c r="C4355" s="4" t="s">
        <v>436</v>
      </c>
      <c r="D4355" s="4" t="s">
        <v>165</v>
      </c>
      <c r="E4355" s="4" t="s">
        <v>900</v>
      </c>
      <c r="F4355" s="5">
        <v>44031</v>
      </c>
      <c r="G4355" s="4">
        <v>1</v>
      </c>
      <c r="H4355" s="11">
        <f>VLOOKUP(B4355,[1]!Product_Data[#Data],4,0)</f>
        <v>368</v>
      </c>
      <c r="I4355" s="11">
        <f>VLOOKUP(B4355,[1]!Product_Data[#Data],3,0)</f>
        <v>294</v>
      </c>
      <c r="J4355" s="11">
        <f t="shared" ref="J4355:J4418" si="411">PRODUCT(I4355,G4355)</f>
        <v>294</v>
      </c>
      <c r="K4355" s="11">
        <f t="shared" ref="K4355:K4418" si="412">PRODUCT(H4355,G4355)</f>
        <v>368</v>
      </c>
      <c r="L4355" s="11">
        <f t="shared" ref="L4355:L4418" si="413">K4355-J4355</f>
        <v>74</v>
      </c>
      <c r="M4355" t="str">
        <f>VLOOKUP(C4355,[1]!Location_Data[#Data],2,0)</f>
        <v>Jurupa Valley</v>
      </c>
      <c r="N4355" t="str">
        <f>VLOOKUP(D4355,[1]!Salespeople_Data[#Data],2,0)</f>
        <v>Joe Sims</v>
      </c>
      <c r="O4355" t="str">
        <f>VLOOKUP(E4355,[1]!Customer_Data[#Data],2,0)</f>
        <v>Gerald Clark</v>
      </c>
      <c r="P4355" s="15">
        <f t="shared" si="408"/>
        <v>1</v>
      </c>
      <c r="Q4355">
        <f t="shared" si="409"/>
        <v>7</v>
      </c>
      <c r="R4355">
        <f t="shared" si="410"/>
        <v>2020</v>
      </c>
    </row>
    <row r="4356" spans="1:18" x14ac:dyDescent="0.25">
      <c r="A4356" s="2" t="s">
        <v>5375</v>
      </c>
      <c r="B4356" s="2" t="s">
        <v>177</v>
      </c>
      <c r="C4356" s="2" t="s">
        <v>643</v>
      </c>
      <c r="D4356" s="2" t="s">
        <v>126</v>
      </c>
      <c r="E4356" s="2" t="s">
        <v>1635</v>
      </c>
      <c r="F4356" s="3">
        <v>43995</v>
      </c>
      <c r="G4356" s="2">
        <v>1</v>
      </c>
      <c r="H4356" s="11">
        <f>VLOOKUP(B4356,[1]!Product_Data[#Data],4,0)</f>
        <v>2497</v>
      </c>
      <c r="I4356" s="11">
        <f>VLOOKUP(B4356,[1]!Product_Data[#Data],3,0)</f>
        <v>1473</v>
      </c>
      <c r="J4356" s="11">
        <f t="shared" si="411"/>
        <v>1473</v>
      </c>
      <c r="K4356" s="11">
        <f t="shared" si="412"/>
        <v>2497</v>
      </c>
      <c r="L4356" s="11">
        <f t="shared" si="413"/>
        <v>1024</v>
      </c>
      <c r="M4356" t="str">
        <f>VLOOKUP(C4356,[1]!Location_Data[#Data],2,0)</f>
        <v>Hayward</v>
      </c>
      <c r="N4356" t="str">
        <f>VLOOKUP(D4356,[1]!Salespeople_Data[#Data],2,0)</f>
        <v>Larry Castillo</v>
      </c>
      <c r="O4356" t="str">
        <f>VLOOKUP(E4356,[1]!Customer_Data[#Data],2,0)</f>
        <v>Sean Andrews</v>
      </c>
      <c r="P4356" s="15">
        <f t="shared" si="408"/>
        <v>7</v>
      </c>
      <c r="Q4356">
        <f t="shared" si="409"/>
        <v>6</v>
      </c>
      <c r="R4356">
        <f t="shared" si="410"/>
        <v>2020</v>
      </c>
    </row>
    <row r="4357" spans="1:18" x14ac:dyDescent="0.25">
      <c r="A4357" s="4" t="s">
        <v>5376</v>
      </c>
      <c r="B4357" s="4" t="s">
        <v>144</v>
      </c>
      <c r="C4357" s="4" t="s">
        <v>79</v>
      </c>
      <c r="D4357" s="4" t="s">
        <v>359</v>
      </c>
      <c r="E4357" s="4" t="s">
        <v>1814</v>
      </c>
      <c r="F4357" s="5">
        <v>44171</v>
      </c>
      <c r="G4357" s="4">
        <v>1</v>
      </c>
      <c r="H4357" s="11">
        <f>VLOOKUP(B4357,[1]!Product_Data[#Data],4,0)</f>
        <v>2410</v>
      </c>
      <c r="I4357" s="11">
        <f>VLOOKUP(B4357,[1]!Product_Data[#Data],3,0)</f>
        <v>1518</v>
      </c>
      <c r="J4357" s="11">
        <f t="shared" si="411"/>
        <v>1518</v>
      </c>
      <c r="K4357" s="11">
        <f t="shared" si="412"/>
        <v>2410</v>
      </c>
      <c r="L4357" s="11">
        <f t="shared" si="413"/>
        <v>892</v>
      </c>
      <c r="M4357" t="str">
        <f>VLOOKUP(C4357,[1]!Location_Data[#Data],2,0)</f>
        <v>Palmdale</v>
      </c>
      <c r="N4357" t="str">
        <f>VLOOKUP(D4357,[1]!Salespeople_Data[#Data],2,0)</f>
        <v>Eugene Holmes</v>
      </c>
      <c r="O4357" t="str">
        <f>VLOOKUP(E4357,[1]!Customer_Data[#Data],2,0)</f>
        <v>Patrick Graham</v>
      </c>
      <c r="P4357" s="15">
        <f t="shared" si="408"/>
        <v>1</v>
      </c>
      <c r="Q4357">
        <f t="shared" si="409"/>
        <v>12</v>
      </c>
      <c r="R4357">
        <f t="shared" si="410"/>
        <v>2020</v>
      </c>
    </row>
    <row r="4358" spans="1:18" x14ac:dyDescent="0.25">
      <c r="A4358" s="2" t="s">
        <v>5377</v>
      </c>
      <c r="B4358" s="2" t="s">
        <v>56</v>
      </c>
      <c r="C4358" s="2" t="s">
        <v>48</v>
      </c>
      <c r="D4358" s="2" t="s">
        <v>356</v>
      </c>
      <c r="E4358" s="2" t="s">
        <v>1170</v>
      </c>
      <c r="F4358" s="3">
        <v>44123</v>
      </c>
      <c r="G4358" s="2">
        <v>4</v>
      </c>
      <c r="H4358" s="11">
        <f>VLOOKUP(B4358,[1]!Product_Data[#Data],4,0)</f>
        <v>1848</v>
      </c>
      <c r="I4358" s="11">
        <f>VLOOKUP(B4358,[1]!Product_Data[#Data],3,0)</f>
        <v>1294</v>
      </c>
      <c r="J4358" s="11">
        <f t="shared" si="411"/>
        <v>5176</v>
      </c>
      <c r="K4358" s="11">
        <f t="shared" si="412"/>
        <v>7392</v>
      </c>
      <c r="L4358" s="11">
        <f t="shared" si="413"/>
        <v>2216</v>
      </c>
      <c r="M4358" t="str">
        <f>VLOOKUP(C4358,[1]!Location_Data[#Data],2,0)</f>
        <v>Rialto</v>
      </c>
      <c r="N4358" t="str">
        <f>VLOOKUP(D4358,[1]!Salespeople_Data[#Data],2,0)</f>
        <v>Jimmy Young</v>
      </c>
      <c r="O4358" t="str">
        <f>VLOOKUP(E4358,[1]!Customer_Data[#Data],2,0)</f>
        <v>George Adams</v>
      </c>
      <c r="P4358" s="15">
        <f t="shared" si="408"/>
        <v>2</v>
      </c>
      <c r="Q4358">
        <f t="shared" si="409"/>
        <v>10</v>
      </c>
      <c r="R4358">
        <f t="shared" si="410"/>
        <v>2020</v>
      </c>
    </row>
    <row r="4359" spans="1:18" x14ac:dyDescent="0.25">
      <c r="A4359" s="4" t="s">
        <v>5378</v>
      </c>
      <c r="B4359" s="4" t="s">
        <v>431</v>
      </c>
      <c r="C4359" s="4" t="s">
        <v>362</v>
      </c>
      <c r="D4359" s="4" t="s">
        <v>250</v>
      </c>
      <c r="E4359" s="4" t="s">
        <v>36</v>
      </c>
      <c r="F4359" s="5">
        <v>43898</v>
      </c>
      <c r="G4359" s="4">
        <v>2</v>
      </c>
      <c r="H4359" s="11">
        <f>VLOOKUP(B4359,[1]!Product_Data[#Data],4,0)</f>
        <v>290</v>
      </c>
      <c r="I4359" s="11">
        <f>VLOOKUP(B4359,[1]!Product_Data[#Data],3,0)</f>
        <v>200</v>
      </c>
      <c r="J4359" s="11">
        <f t="shared" si="411"/>
        <v>400</v>
      </c>
      <c r="K4359" s="11">
        <f t="shared" si="412"/>
        <v>580</v>
      </c>
      <c r="L4359" s="11">
        <f t="shared" si="413"/>
        <v>180</v>
      </c>
      <c r="M4359" t="str">
        <f>VLOOKUP(C4359,[1]!Location_Data[#Data],2,0)</f>
        <v>San Bernardino</v>
      </c>
      <c r="N4359" t="str">
        <f>VLOOKUP(D4359,[1]!Salespeople_Data[#Data],2,0)</f>
        <v>Martin Carr</v>
      </c>
      <c r="O4359" t="str">
        <f>VLOOKUP(E4359,[1]!Customer_Data[#Data],2,0)</f>
        <v>Joshua Anderson</v>
      </c>
      <c r="P4359" s="15">
        <f t="shared" si="408"/>
        <v>1</v>
      </c>
      <c r="Q4359">
        <f t="shared" si="409"/>
        <v>3</v>
      </c>
      <c r="R4359">
        <f t="shared" si="410"/>
        <v>2020</v>
      </c>
    </row>
    <row r="4360" spans="1:18" x14ac:dyDescent="0.25">
      <c r="A4360" s="2" t="s">
        <v>5379</v>
      </c>
      <c r="B4360" s="2" t="s">
        <v>194</v>
      </c>
      <c r="C4360" s="2" t="s">
        <v>596</v>
      </c>
      <c r="D4360" s="2" t="s">
        <v>20</v>
      </c>
      <c r="E4360" s="2" t="s">
        <v>528</v>
      </c>
      <c r="F4360" s="3">
        <v>43952</v>
      </c>
      <c r="G4360" s="2">
        <v>2</v>
      </c>
      <c r="H4360" s="11">
        <f>VLOOKUP(B4360,[1]!Product_Data[#Data],4,0)</f>
        <v>1278</v>
      </c>
      <c r="I4360" s="11">
        <f>VLOOKUP(B4360,[1]!Product_Data[#Data],3,0)</f>
        <v>665</v>
      </c>
      <c r="J4360" s="11">
        <f t="shared" si="411"/>
        <v>1330</v>
      </c>
      <c r="K4360" s="11">
        <f t="shared" si="412"/>
        <v>2556</v>
      </c>
      <c r="L4360" s="11">
        <f t="shared" si="413"/>
        <v>1226</v>
      </c>
      <c r="M4360" t="str">
        <f>VLOOKUP(C4360,[1]!Location_Data[#Data],2,0)</f>
        <v>Fremont</v>
      </c>
      <c r="N4360" t="str">
        <f>VLOOKUP(D4360,[1]!Salespeople_Data[#Data],2,0)</f>
        <v>Joshua Cook</v>
      </c>
      <c r="O4360" t="str">
        <f>VLOOKUP(E4360,[1]!Customer_Data[#Data],2,0)</f>
        <v>Douglas Tucker</v>
      </c>
      <c r="P4360" s="15">
        <f t="shared" si="408"/>
        <v>6</v>
      </c>
      <c r="Q4360">
        <f t="shared" si="409"/>
        <v>5</v>
      </c>
      <c r="R4360">
        <f t="shared" si="410"/>
        <v>2020</v>
      </c>
    </row>
    <row r="4361" spans="1:18" x14ac:dyDescent="0.25">
      <c r="A4361" s="4" t="s">
        <v>5380</v>
      </c>
      <c r="B4361" s="4" t="s">
        <v>275</v>
      </c>
      <c r="C4361" s="4" t="s">
        <v>355</v>
      </c>
      <c r="D4361" s="4" t="s">
        <v>80</v>
      </c>
      <c r="E4361" s="4" t="s">
        <v>1702</v>
      </c>
      <c r="F4361" s="5">
        <v>44121</v>
      </c>
      <c r="G4361" s="4">
        <v>4</v>
      </c>
      <c r="H4361" s="11">
        <f>VLOOKUP(B4361,[1]!Product_Data[#Data],4,0)</f>
        <v>2353</v>
      </c>
      <c r="I4361" s="11">
        <f>VLOOKUP(B4361,[1]!Product_Data[#Data],3,0)</f>
        <v>1788</v>
      </c>
      <c r="J4361" s="11">
        <f t="shared" si="411"/>
        <v>7152</v>
      </c>
      <c r="K4361" s="11">
        <f t="shared" si="412"/>
        <v>9412</v>
      </c>
      <c r="L4361" s="11">
        <f t="shared" si="413"/>
        <v>2260</v>
      </c>
      <c r="M4361" t="str">
        <f>VLOOKUP(C4361,[1]!Location_Data[#Data],2,0)</f>
        <v>Burbank</v>
      </c>
      <c r="N4361" t="str">
        <f>VLOOKUP(D4361,[1]!Salespeople_Data[#Data],2,0)</f>
        <v>Henry Nelson</v>
      </c>
      <c r="O4361" t="str">
        <f>VLOOKUP(E4361,[1]!Customer_Data[#Data],2,0)</f>
        <v>Bruce Chapman</v>
      </c>
      <c r="P4361" s="15">
        <f t="shared" si="408"/>
        <v>7</v>
      </c>
      <c r="Q4361">
        <f t="shared" si="409"/>
        <v>10</v>
      </c>
      <c r="R4361">
        <f t="shared" si="410"/>
        <v>2020</v>
      </c>
    </row>
    <row r="4362" spans="1:18" x14ac:dyDescent="0.25">
      <c r="A4362" s="2" t="s">
        <v>5381</v>
      </c>
      <c r="B4362" s="2" t="s">
        <v>435</v>
      </c>
      <c r="C4362" s="2" t="s">
        <v>182</v>
      </c>
      <c r="D4362" s="2" t="s">
        <v>191</v>
      </c>
      <c r="E4362" s="2" t="s">
        <v>332</v>
      </c>
      <c r="F4362" s="3">
        <v>44188</v>
      </c>
      <c r="G4362" s="2">
        <v>1</v>
      </c>
      <c r="H4362" s="11">
        <f>VLOOKUP(B4362,[1]!Product_Data[#Data],4,0)</f>
        <v>2141</v>
      </c>
      <c r="I4362" s="11">
        <f>VLOOKUP(B4362,[1]!Product_Data[#Data],3,0)</f>
        <v>1777</v>
      </c>
      <c r="J4362" s="11">
        <f t="shared" si="411"/>
        <v>1777</v>
      </c>
      <c r="K4362" s="11">
        <f t="shared" si="412"/>
        <v>2141</v>
      </c>
      <c r="L4362" s="11">
        <f t="shared" si="413"/>
        <v>364</v>
      </c>
      <c r="M4362" t="str">
        <f>VLOOKUP(C4362,[1]!Location_Data[#Data],2,0)</f>
        <v>Vallejo</v>
      </c>
      <c r="N4362" t="str">
        <f>VLOOKUP(D4362,[1]!Salespeople_Data[#Data],2,0)</f>
        <v>Robert Reed</v>
      </c>
      <c r="O4362" t="str">
        <f>VLOOKUP(E4362,[1]!Customer_Data[#Data],2,0)</f>
        <v>Russell Grant</v>
      </c>
      <c r="P4362" s="15">
        <f t="shared" si="408"/>
        <v>4</v>
      </c>
      <c r="Q4362">
        <f t="shared" si="409"/>
        <v>12</v>
      </c>
      <c r="R4362">
        <f t="shared" si="410"/>
        <v>2020</v>
      </c>
    </row>
    <row r="4363" spans="1:18" x14ac:dyDescent="0.25">
      <c r="A4363" s="4" t="s">
        <v>5382</v>
      </c>
      <c r="B4363" s="4" t="s">
        <v>435</v>
      </c>
      <c r="C4363" s="4" t="s">
        <v>105</v>
      </c>
      <c r="D4363" s="4" t="s">
        <v>49</v>
      </c>
      <c r="E4363" s="4" t="s">
        <v>2288</v>
      </c>
      <c r="F4363" s="5">
        <v>44149</v>
      </c>
      <c r="G4363" s="4">
        <v>4</v>
      </c>
      <c r="H4363" s="11">
        <f>VLOOKUP(B4363,[1]!Product_Data[#Data],4,0)</f>
        <v>2141</v>
      </c>
      <c r="I4363" s="11">
        <f>VLOOKUP(B4363,[1]!Product_Data[#Data],3,0)</f>
        <v>1777</v>
      </c>
      <c r="J4363" s="11">
        <f t="shared" si="411"/>
        <v>7108</v>
      </c>
      <c r="K4363" s="11">
        <f t="shared" si="412"/>
        <v>8564</v>
      </c>
      <c r="L4363" s="11">
        <f t="shared" si="413"/>
        <v>1456</v>
      </c>
      <c r="M4363" t="str">
        <f>VLOOKUP(C4363,[1]!Location_Data[#Data],2,0)</f>
        <v>Daly City</v>
      </c>
      <c r="N4363" t="str">
        <f>VLOOKUP(D4363,[1]!Salespeople_Data[#Data],2,0)</f>
        <v>Walter Cook</v>
      </c>
      <c r="O4363" t="str">
        <f>VLOOKUP(E4363,[1]!Customer_Data[#Data],2,0)</f>
        <v>Antonio Owens</v>
      </c>
      <c r="P4363" s="15">
        <f t="shared" si="408"/>
        <v>7</v>
      </c>
      <c r="Q4363">
        <f t="shared" si="409"/>
        <v>11</v>
      </c>
      <c r="R4363">
        <f t="shared" si="410"/>
        <v>2020</v>
      </c>
    </row>
    <row r="4364" spans="1:18" x14ac:dyDescent="0.25">
      <c r="A4364" s="2" t="s">
        <v>5383</v>
      </c>
      <c r="B4364" s="2" t="s">
        <v>155</v>
      </c>
      <c r="C4364" s="2" t="s">
        <v>530</v>
      </c>
      <c r="D4364" s="2" t="s">
        <v>269</v>
      </c>
      <c r="E4364" s="2" t="s">
        <v>701</v>
      </c>
      <c r="F4364" s="3">
        <v>43881</v>
      </c>
      <c r="G4364" s="2">
        <v>1</v>
      </c>
      <c r="H4364" s="11">
        <f>VLOOKUP(B4364,[1]!Product_Data[#Data],4,0)</f>
        <v>1353</v>
      </c>
      <c r="I4364" s="11">
        <f>VLOOKUP(B4364,[1]!Product_Data[#Data],3,0)</f>
        <v>947</v>
      </c>
      <c r="J4364" s="11">
        <f t="shared" si="411"/>
        <v>947</v>
      </c>
      <c r="K4364" s="11">
        <f t="shared" si="412"/>
        <v>1353</v>
      </c>
      <c r="L4364" s="11">
        <f t="shared" si="413"/>
        <v>406</v>
      </c>
      <c r="M4364" t="str">
        <f>VLOOKUP(C4364,[1]!Location_Data[#Data],2,0)</f>
        <v>San Buenaventura (Ventura)</v>
      </c>
      <c r="N4364" t="str">
        <f>VLOOKUP(D4364,[1]!Salespeople_Data[#Data],2,0)</f>
        <v>Kevin Butler</v>
      </c>
      <c r="O4364" t="str">
        <f>VLOOKUP(E4364,[1]!Customer_Data[#Data],2,0)</f>
        <v>Martin Berry</v>
      </c>
      <c r="P4364" s="15">
        <f t="shared" si="408"/>
        <v>5</v>
      </c>
      <c r="Q4364">
        <f t="shared" si="409"/>
        <v>2</v>
      </c>
      <c r="R4364">
        <f t="shared" si="410"/>
        <v>2020</v>
      </c>
    </row>
    <row r="4365" spans="1:18" x14ac:dyDescent="0.25">
      <c r="A4365" s="4" t="s">
        <v>5384</v>
      </c>
      <c r="B4365" s="4" t="s">
        <v>104</v>
      </c>
      <c r="C4365" s="4" t="s">
        <v>467</v>
      </c>
      <c r="D4365" s="4" t="s">
        <v>49</v>
      </c>
      <c r="E4365" s="4" t="s">
        <v>565</v>
      </c>
      <c r="F4365" s="5">
        <v>44090</v>
      </c>
      <c r="G4365" s="4">
        <v>2</v>
      </c>
      <c r="H4365" s="11">
        <f>VLOOKUP(B4365,[1]!Product_Data[#Data],4,0)</f>
        <v>1671</v>
      </c>
      <c r="I4365" s="11">
        <f>VLOOKUP(B4365,[1]!Product_Data[#Data],3,0)</f>
        <v>1220</v>
      </c>
      <c r="J4365" s="11">
        <f t="shared" si="411"/>
        <v>2440</v>
      </c>
      <c r="K4365" s="11">
        <f t="shared" si="412"/>
        <v>3342</v>
      </c>
      <c r="L4365" s="11">
        <f t="shared" si="413"/>
        <v>902</v>
      </c>
      <c r="M4365" t="str">
        <f>VLOOKUP(C4365,[1]!Location_Data[#Data],2,0)</f>
        <v>Garden Grove</v>
      </c>
      <c r="N4365" t="str">
        <f>VLOOKUP(D4365,[1]!Salespeople_Data[#Data],2,0)</f>
        <v>Walter Cook</v>
      </c>
      <c r="O4365" t="str">
        <f>VLOOKUP(E4365,[1]!Customer_Data[#Data],2,0)</f>
        <v>Nicholas Ward</v>
      </c>
      <c r="P4365" s="15">
        <f t="shared" si="408"/>
        <v>4</v>
      </c>
      <c r="Q4365">
        <f t="shared" si="409"/>
        <v>9</v>
      </c>
      <c r="R4365">
        <f t="shared" si="410"/>
        <v>2020</v>
      </c>
    </row>
    <row r="4366" spans="1:18" x14ac:dyDescent="0.25">
      <c r="A4366" s="2" t="s">
        <v>5385</v>
      </c>
      <c r="B4366" s="2" t="s">
        <v>8</v>
      </c>
      <c r="C4366" s="2" t="s">
        <v>286</v>
      </c>
      <c r="D4366" s="2" t="s">
        <v>49</v>
      </c>
      <c r="E4366" s="2" t="s">
        <v>1972</v>
      </c>
      <c r="F4366" s="3">
        <v>44130</v>
      </c>
      <c r="G4366" s="2">
        <v>4</v>
      </c>
      <c r="H4366" s="11">
        <f>VLOOKUP(B4366,[1]!Product_Data[#Data],4,0)</f>
        <v>1522</v>
      </c>
      <c r="I4366" s="11">
        <f>VLOOKUP(B4366,[1]!Product_Data[#Data],3,0)</f>
        <v>791</v>
      </c>
      <c r="J4366" s="11">
        <f t="shared" si="411"/>
        <v>3164</v>
      </c>
      <c r="K4366" s="11">
        <f t="shared" si="412"/>
        <v>6088</v>
      </c>
      <c r="L4366" s="11">
        <f t="shared" si="413"/>
        <v>2924</v>
      </c>
      <c r="M4366" t="str">
        <f>VLOOKUP(C4366,[1]!Location_Data[#Data],2,0)</f>
        <v>El Monte</v>
      </c>
      <c r="N4366" t="str">
        <f>VLOOKUP(D4366,[1]!Salespeople_Data[#Data],2,0)</f>
        <v>Walter Cook</v>
      </c>
      <c r="O4366" t="str">
        <f>VLOOKUP(E4366,[1]!Customer_Data[#Data],2,0)</f>
        <v>Frank Ortiz</v>
      </c>
      <c r="P4366" s="15">
        <f t="shared" si="408"/>
        <v>2</v>
      </c>
      <c r="Q4366">
        <f t="shared" si="409"/>
        <v>10</v>
      </c>
      <c r="R4366">
        <f t="shared" si="410"/>
        <v>2020</v>
      </c>
    </row>
    <row r="4367" spans="1:18" x14ac:dyDescent="0.25">
      <c r="A4367" s="4" t="s">
        <v>5386</v>
      </c>
      <c r="B4367" s="4" t="s">
        <v>352</v>
      </c>
      <c r="C4367" s="4" t="s">
        <v>469</v>
      </c>
      <c r="D4367" s="4" t="s">
        <v>111</v>
      </c>
      <c r="E4367" s="4" t="s">
        <v>500</v>
      </c>
      <c r="F4367" s="5">
        <v>44089</v>
      </c>
      <c r="G4367" s="4">
        <v>1</v>
      </c>
      <c r="H4367" s="11">
        <f>VLOOKUP(B4367,[1]!Product_Data[#Data],4,0)</f>
        <v>203</v>
      </c>
      <c r="I4367" s="11">
        <f>VLOOKUP(B4367,[1]!Product_Data[#Data],3,0)</f>
        <v>154</v>
      </c>
      <c r="J4367" s="11">
        <f t="shared" si="411"/>
        <v>154</v>
      </c>
      <c r="K4367" s="11">
        <f t="shared" si="412"/>
        <v>203</v>
      </c>
      <c r="L4367" s="11">
        <f t="shared" si="413"/>
        <v>49</v>
      </c>
      <c r="M4367" t="str">
        <f>VLOOKUP(C4367,[1]!Location_Data[#Data],2,0)</f>
        <v>Escondido</v>
      </c>
      <c r="N4367" t="str">
        <f>VLOOKUP(D4367,[1]!Salespeople_Data[#Data],2,0)</f>
        <v>Ryan Welch</v>
      </c>
      <c r="O4367" t="str">
        <f>VLOOKUP(E4367,[1]!Customer_Data[#Data],2,0)</f>
        <v>William Medina</v>
      </c>
      <c r="P4367" s="15">
        <f t="shared" si="408"/>
        <v>3</v>
      </c>
      <c r="Q4367">
        <f t="shared" si="409"/>
        <v>9</v>
      </c>
      <c r="R4367">
        <f t="shared" si="410"/>
        <v>2020</v>
      </c>
    </row>
    <row r="4368" spans="1:18" x14ac:dyDescent="0.25">
      <c r="A4368" s="2" t="s">
        <v>5387</v>
      </c>
      <c r="B4368" s="2" t="s">
        <v>119</v>
      </c>
      <c r="C4368" s="2" t="s">
        <v>458</v>
      </c>
      <c r="D4368" s="2" t="s">
        <v>359</v>
      </c>
      <c r="E4368" s="2" t="s">
        <v>26</v>
      </c>
      <c r="F4368" s="3">
        <v>43976</v>
      </c>
      <c r="G4368" s="2">
        <v>1</v>
      </c>
      <c r="H4368" s="11">
        <f>VLOOKUP(B4368,[1]!Product_Data[#Data],4,0)</f>
        <v>1077</v>
      </c>
      <c r="I4368" s="11">
        <f>VLOOKUP(B4368,[1]!Product_Data[#Data],3,0)</f>
        <v>732</v>
      </c>
      <c r="J4368" s="11">
        <f t="shared" si="411"/>
        <v>732</v>
      </c>
      <c r="K4368" s="11">
        <f t="shared" si="412"/>
        <v>1077</v>
      </c>
      <c r="L4368" s="11">
        <f t="shared" si="413"/>
        <v>345</v>
      </c>
      <c r="M4368" t="str">
        <f>VLOOKUP(C4368,[1]!Location_Data[#Data],2,0)</f>
        <v>Fontana</v>
      </c>
      <c r="N4368" t="str">
        <f>VLOOKUP(D4368,[1]!Salespeople_Data[#Data],2,0)</f>
        <v>Eugene Holmes</v>
      </c>
      <c r="O4368" t="str">
        <f>VLOOKUP(E4368,[1]!Customer_Data[#Data],2,0)</f>
        <v>Roy Murphy</v>
      </c>
      <c r="P4368" s="15">
        <f t="shared" si="408"/>
        <v>2</v>
      </c>
      <c r="Q4368">
        <f t="shared" si="409"/>
        <v>5</v>
      </c>
      <c r="R4368">
        <f t="shared" si="410"/>
        <v>2020</v>
      </c>
    </row>
    <row r="4369" spans="1:18" x14ac:dyDescent="0.25">
      <c r="A4369" s="4" t="s">
        <v>5388</v>
      </c>
      <c r="B4369" s="4" t="s">
        <v>440</v>
      </c>
      <c r="C4369" s="4" t="s">
        <v>322</v>
      </c>
      <c r="D4369" s="4" t="s">
        <v>63</v>
      </c>
      <c r="E4369" s="4" t="s">
        <v>606</v>
      </c>
      <c r="F4369" s="5">
        <v>43959</v>
      </c>
      <c r="G4369" s="4">
        <v>2</v>
      </c>
      <c r="H4369" s="11">
        <f>VLOOKUP(B4369,[1]!Product_Data[#Data],4,0)</f>
        <v>800</v>
      </c>
      <c r="I4369" s="11">
        <f>VLOOKUP(B4369,[1]!Product_Data[#Data],3,0)</f>
        <v>536</v>
      </c>
      <c r="J4369" s="11">
        <f t="shared" si="411"/>
        <v>1072</v>
      </c>
      <c r="K4369" s="11">
        <f t="shared" si="412"/>
        <v>1600</v>
      </c>
      <c r="L4369" s="11">
        <f t="shared" si="413"/>
        <v>528</v>
      </c>
      <c r="M4369" t="str">
        <f>VLOOKUP(C4369,[1]!Location_Data[#Data],2,0)</f>
        <v>Rancho Cucamonga</v>
      </c>
      <c r="N4369" t="str">
        <f>VLOOKUP(D4369,[1]!Salespeople_Data[#Data],2,0)</f>
        <v>Jeremy Mendoza</v>
      </c>
      <c r="O4369" t="str">
        <f>VLOOKUP(E4369,[1]!Customer_Data[#Data],2,0)</f>
        <v>Walter Russell</v>
      </c>
      <c r="P4369" s="15">
        <f t="shared" si="408"/>
        <v>6</v>
      </c>
      <c r="Q4369">
        <f t="shared" si="409"/>
        <v>5</v>
      </c>
      <c r="R4369">
        <f t="shared" si="410"/>
        <v>2020</v>
      </c>
    </row>
    <row r="4370" spans="1:18" x14ac:dyDescent="0.25">
      <c r="A4370" s="2" t="s">
        <v>5389</v>
      </c>
      <c r="B4370" s="2" t="s">
        <v>553</v>
      </c>
      <c r="C4370" s="2" t="s">
        <v>204</v>
      </c>
      <c r="D4370" s="2" t="s">
        <v>159</v>
      </c>
      <c r="E4370" s="2" t="s">
        <v>346</v>
      </c>
      <c r="F4370" s="3">
        <v>43963</v>
      </c>
      <c r="G4370" s="2">
        <v>1</v>
      </c>
      <c r="H4370" s="11">
        <f>VLOOKUP(B4370,[1]!Product_Data[#Data],4,0)</f>
        <v>1798</v>
      </c>
      <c r="I4370" s="11">
        <f>VLOOKUP(B4370,[1]!Product_Data[#Data],3,0)</f>
        <v>971</v>
      </c>
      <c r="J4370" s="11">
        <f t="shared" si="411"/>
        <v>971</v>
      </c>
      <c r="K4370" s="11">
        <f t="shared" si="412"/>
        <v>1798</v>
      </c>
      <c r="L4370" s="11">
        <f t="shared" si="413"/>
        <v>827</v>
      </c>
      <c r="M4370" t="str">
        <f>VLOOKUP(C4370,[1]!Location_Data[#Data],2,0)</f>
        <v>Corona</v>
      </c>
      <c r="N4370" t="str">
        <f>VLOOKUP(D4370,[1]!Salespeople_Data[#Data],2,0)</f>
        <v>Bobby Russell</v>
      </c>
      <c r="O4370" t="str">
        <f>VLOOKUP(E4370,[1]!Customer_Data[#Data],2,0)</f>
        <v>Eugene Cunningham</v>
      </c>
      <c r="P4370" s="15">
        <f t="shared" si="408"/>
        <v>3</v>
      </c>
      <c r="Q4370">
        <f t="shared" si="409"/>
        <v>5</v>
      </c>
      <c r="R4370">
        <f t="shared" si="410"/>
        <v>2020</v>
      </c>
    </row>
    <row r="4371" spans="1:18" x14ac:dyDescent="0.25">
      <c r="A4371" s="4" t="s">
        <v>5390</v>
      </c>
      <c r="B4371" s="4" t="s">
        <v>144</v>
      </c>
      <c r="C4371" s="4" t="s">
        <v>48</v>
      </c>
      <c r="D4371" s="4" t="s">
        <v>116</v>
      </c>
      <c r="E4371" s="4" t="s">
        <v>757</v>
      </c>
      <c r="F4371" s="5">
        <v>43986</v>
      </c>
      <c r="G4371" s="4">
        <v>1</v>
      </c>
      <c r="H4371" s="11">
        <f>VLOOKUP(B4371,[1]!Product_Data[#Data],4,0)</f>
        <v>2410</v>
      </c>
      <c r="I4371" s="11">
        <f>VLOOKUP(B4371,[1]!Product_Data[#Data],3,0)</f>
        <v>1518</v>
      </c>
      <c r="J4371" s="11">
        <f t="shared" si="411"/>
        <v>1518</v>
      </c>
      <c r="K4371" s="11">
        <f t="shared" si="412"/>
        <v>2410</v>
      </c>
      <c r="L4371" s="11">
        <f t="shared" si="413"/>
        <v>892</v>
      </c>
      <c r="M4371" t="str">
        <f>VLOOKUP(C4371,[1]!Location_Data[#Data],2,0)</f>
        <v>Rialto</v>
      </c>
      <c r="N4371" t="str">
        <f>VLOOKUP(D4371,[1]!Salespeople_Data[#Data],2,0)</f>
        <v>Roger Ramos</v>
      </c>
      <c r="O4371" t="str">
        <f>VLOOKUP(E4371,[1]!Customer_Data[#Data],2,0)</f>
        <v>Paul Carpenter</v>
      </c>
      <c r="P4371" s="15">
        <f t="shared" si="408"/>
        <v>5</v>
      </c>
      <c r="Q4371">
        <f t="shared" si="409"/>
        <v>6</v>
      </c>
      <c r="R4371">
        <f t="shared" si="410"/>
        <v>2020</v>
      </c>
    </row>
    <row r="4372" spans="1:18" x14ac:dyDescent="0.25">
      <c r="A4372" s="2" t="s">
        <v>5391</v>
      </c>
      <c r="B4372" s="2" t="s">
        <v>263</v>
      </c>
      <c r="C4372" s="2" t="s">
        <v>512</v>
      </c>
      <c r="D4372" s="2" t="s">
        <v>191</v>
      </c>
      <c r="E4372" s="2" t="s">
        <v>1187</v>
      </c>
      <c r="F4372" s="3">
        <v>44023</v>
      </c>
      <c r="G4372" s="2">
        <v>2</v>
      </c>
      <c r="H4372" s="11">
        <f>VLOOKUP(B4372,[1]!Product_Data[#Data],4,0)</f>
        <v>378</v>
      </c>
      <c r="I4372" s="11">
        <f>VLOOKUP(B4372,[1]!Product_Data[#Data],3,0)</f>
        <v>291</v>
      </c>
      <c r="J4372" s="11">
        <f t="shared" si="411"/>
        <v>582</v>
      </c>
      <c r="K4372" s="11">
        <f t="shared" si="412"/>
        <v>756</v>
      </c>
      <c r="L4372" s="11">
        <f t="shared" si="413"/>
        <v>174</v>
      </c>
      <c r="M4372" t="str">
        <f>VLOOKUP(C4372,[1]!Location_Data[#Data],2,0)</f>
        <v>Long Beach</v>
      </c>
      <c r="N4372" t="str">
        <f>VLOOKUP(D4372,[1]!Salespeople_Data[#Data],2,0)</f>
        <v>Robert Reed</v>
      </c>
      <c r="O4372" t="str">
        <f>VLOOKUP(E4372,[1]!Customer_Data[#Data],2,0)</f>
        <v>Jeremy Wilson</v>
      </c>
      <c r="P4372" s="15">
        <f t="shared" si="408"/>
        <v>7</v>
      </c>
      <c r="Q4372">
        <f t="shared" si="409"/>
        <v>7</v>
      </c>
      <c r="R4372">
        <f t="shared" si="410"/>
        <v>2020</v>
      </c>
    </row>
    <row r="4373" spans="1:18" x14ac:dyDescent="0.25">
      <c r="A4373" s="4" t="s">
        <v>5392</v>
      </c>
      <c r="B4373" s="4" t="s">
        <v>348</v>
      </c>
      <c r="C4373" s="4" t="s">
        <v>268</v>
      </c>
      <c r="D4373" s="4" t="s">
        <v>212</v>
      </c>
      <c r="E4373" s="4" t="s">
        <v>808</v>
      </c>
      <c r="F4373" s="5">
        <v>43877</v>
      </c>
      <c r="G4373" s="4">
        <v>4</v>
      </c>
      <c r="H4373" s="11">
        <f>VLOOKUP(B4373,[1]!Product_Data[#Data],4,0)</f>
        <v>603</v>
      </c>
      <c r="I4373" s="11">
        <f>VLOOKUP(B4373,[1]!Product_Data[#Data],3,0)</f>
        <v>416</v>
      </c>
      <c r="J4373" s="11">
        <f t="shared" si="411"/>
        <v>1664</v>
      </c>
      <c r="K4373" s="11">
        <f t="shared" si="412"/>
        <v>2412</v>
      </c>
      <c r="L4373" s="11">
        <f t="shared" si="413"/>
        <v>748</v>
      </c>
      <c r="M4373" t="str">
        <f>VLOOKUP(C4373,[1]!Location_Data[#Data],2,0)</f>
        <v>Murrieta</v>
      </c>
      <c r="N4373" t="str">
        <f>VLOOKUP(D4373,[1]!Salespeople_Data[#Data],2,0)</f>
        <v>Ronald Reed</v>
      </c>
      <c r="O4373" t="str">
        <f>VLOOKUP(E4373,[1]!Customer_Data[#Data],2,0)</f>
        <v>Benjamin Murray</v>
      </c>
      <c r="P4373" s="15">
        <f t="shared" si="408"/>
        <v>1</v>
      </c>
      <c r="Q4373">
        <f t="shared" si="409"/>
        <v>2</v>
      </c>
      <c r="R4373">
        <f t="shared" si="410"/>
        <v>2020</v>
      </c>
    </row>
    <row r="4374" spans="1:18" x14ac:dyDescent="0.25">
      <c r="A4374" s="2" t="s">
        <v>5393</v>
      </c>
      <c r="B4374" s="2" t="s">
        <v>152</v>
      </c>
      <c r="C4374" s="2" t="s">
        <v>643</v>
      </c>
      <c r="D4374" s="2" t="s">
        <v>111</v>
      </c>
      <c r="E4374" s="2" t="s">
        <v>801</v>
      </c>
      <c r="F4374" s="3">
        <v>44181</v>
      </c>
      <c r="G4374" s="2">
        <v>2</v>
      </c>
      <c r="H4374" s="11">
        <f>VLOOKUP(B4374,[1]!Product_Data[#Data],4,0)</f>
        <v>951</v>
      </c>
      <c r="I4374" s="11">
        <f>VLOOKUP(B4374,[1]!Product_Data[#Data],3,0)</f>
        <v>504</v>
      </c>
      <c r="J4374" s="11">
        <f t="shared" si="411"/>
        <v>1008</v>
      </c>
      <c r="K4374" s="11">
        <f t="shared" si="412"/>
        <v>1902</v>
      </c>
      <c r="L4374" s="11">
        <f t="shared" si="413"/>
        <v>894</v>
      </c>
      <c r="M4374" t="str">
        <f>VLOOKUP(C4374,[1]!Location_Data[#Data],2,0)</f>
        <v>Hayward</v>
      </c>
      <c r="N4374" t="str">
        <f>VLOOKUP(D4374,[1]!Salespeople_Data[#Data],2,0)</f>
        <v>Ryan Welch</v>
      </c>
      <c r="O4374" t="str">
        <f>VLOOKUP(E4374,[1]!Customer_Data[#Data],2,0)</f>
        <v>Kenneth Hill</v>
      </c>
      <c r="P4374" s="15">
        <f t="shared" si="408"/>
        <v>4</v>
      </c>
      <c r="Q4374">
        <f t="shared" si="409"/>
        <v>12</v>
      </c>
      <c r="R4374">
        <f t="shared" si="410"/>
        <v>2020</v>
      </c>
    </row>
    <row r="4375" spans="1:18" x14ac:dyDescent="0.25">
      <c r="A4375" s="4" t="s">
        <v>5394</v>
      </c>
      <c r="B4375" s="4" t="s">
        <v>181</v>
      </c>
      <c r="C4375" s="4" t="s">
        <v>34</v>
      </c>
      <c r="D4375" s="4" t="s">
        <v>106</v>
      </c>
      <c r="E4375" s="4" t="s">
        <v>648</v>
      </c>
      <c r="F4375" s="5">
        <v>43873</v>
      </c>
      <c r="G4375" s="4">
        <v>1</v>
      </c>
      <c r="H4375" s="11">
        <f>VLOOKUP(B4375,[1]!Product_Data[#Data],4,0)</f>
        <v>1500</v>
      </c>
      <c r="I4375" s="11">
        <f>VLOOKUP(B4375,[1]!Product_Data[#Data],3,0)</f>
        <v>900</v>
      </c>
      <c r="J4375" s="11">
        <f t="shared" si="411"/>
        <v>900</v>
      </c>
      <c r="K4375" s="11">
        <f t="shared" si="412"/>
        <v>1500</v>
      </c>
      <c r="L4375" s="11">
        <f t="shared" si="413"/>
        <v>600</v>
      </c>
      <c r="M4375" t="str">
        <f>VLOOKUP(C4375,[1]!Location_Data[#Data],2,0)</f>
        <v>Inglewood</v>
      </c>
      <c r="N4375" t="str">
        <f>VLOOKUP(D4375,[1]!Salespeople_Data[#Data],2,0)</f>
        <v>Patrick Ruiz</v>
      </c>
      <c r="O4375" t="str">
        <f>VLOOKUP(E4375,[1]!Customer_Data[#Data],2,0)</f>
        <v>Russell Alexander</v>
      </c>
      <c r="P4375" s="15">
        <f t="shared" si="408"/>
        <v>4</v>
      </c>
      <c r="Q4375">
        <f t="shared" si="409"/>
        <v>2</v>
      </c>
      <c r="R4375">
        <f t="shared" si="410"/>
        <v>2020</v>
      </c>
    </row>
    <row r="4376" spans="1:18" x14ac:dyDescent="0.25">
      <c r="A4376" s="2" t="s">
        <v>5395</v>
      </c>
      <c r="B4376" s="2" t="s">
        <v>203</v>
      </c>
      <c r="C4376" s="2" t="s">
        <v>105</v>
      </c>
      <c r="D4376" s="2" t="s">
        <v>136</v>
      </c>
      <c r="E4376" s="2" t="s">
        <v>196</v>
      </c>
      <c r="F4376" s="3">
        <v>43906</v>
      </c>
      <c r="G4376" s="2">
        <v>1</v>
      </c>
      <c r="H4376" s="11">
        <f>VLOOKUP(B4376,[1]!Product_Data[#Data],4,0)</f>
        <v>1414</v>
      </c>
      <c r="I4376" s="11">
        <f>VLOOKUP(B4376,[1]!Product_Data[#Data],3,0)</f>
        <v>962</v>
      </c>
      <c r="J4376" s="11">
        <f t="shared" si="411"/>
        <v>962</v>
      </c>
      <c r="K4376" s="11">
        <f t="shared" si="412"/>
        <v>1414</v>
      </c>
      <c r="L4376" s="11">
        <f t="shared" si="413"/>
        <v>452</v>
      </c>
      <c r="M4376" t="str">
        <f>VLOOKUP(C4376,[1]!Location_Data[#Data],2,0)</f>
        <v>Daly City</v>
      </c>
      <c r="N4376" t="str">
        <f>VLOOKUP(D4376,[1]!Salespeople_Data[#Data],2,0)</f>
        <v>Clarence Fox</v>
      </c>
      <c r="O4376" t="str">
        <f>VLOOKUP(E4376,[1]!Customer_Data[#Data],2,0)</f>
        <v>Alan Sims</v>
      </c>
      <c r="P4376" s="15">
        <f t="shared" si="408"/>
        <v>2</v>
      </c>
      <c r="Q4376">
        <f t="shared" si="409"/>
        <v>3</v>
      </c>
      <c r="R4376">
        <f t="shared" si="410"/>
        <v>2020</v>
      </c>
    </row>
    <row r="4377" spans="1:18" x14ac:dyDescent="0.25">
      <c r="A4377" s="4" t="s">
        <v>5396</v>
      </c>
      <c r="B4377" s="4" t="s">
        <v>104</v>
      </c>
      <c r="C4377" s="4" t="s">
        <v>19</v>
      </c>
      <c r="D4377" s="4" t="s">
        <v>239</v>
      </c>
      <c r="E4377" s="4" t="s">
        <v>859</v>
      </c>
      <c r="F4377" s="5">
        <v>43893</v>
      </c>
      <c r="G4377" s="4">
        <v>1</v>
      </c>
      <c r="H4377" s="11">
        <f>VLOOKUP(B4377,[1]!Product_Data[#Data],4,0)</f>
        <v>1671</v>
      </c>
      <c r="I4377" s="11">
        <f>VLOOKUP(B4377,[1]!Product_Data[#Data],3,0)</f>
        <v>1220</v>
      </c>
      <c r="J4377" s="11">
        <f t="shared" si="411"/>
        <v>1220</v>
      </c>
      <c r="K4377" s="11">
        <f t="shared" si="412"/>
        <v>1671</v>
      </c>
      <c r="L4377" s="11">
        <f t="shared" si="413"/>
        <v>451</v>
      </c>
      <c r="M4377" t="str">
        <f>VLOOKUP(C4377,[1]!Location_Data[#Data],2,0)</f>
        <v>Berkeley</v>
      </c>
      <c r="N4377" t="str">
        <f>VLOOKUP(D4377,[1]!Salespeople_Data[#Data],2,0)</f>
        <v>John Reyes</v>
      </c>
      <c r="O4377" t="str">
        <f>VLOOKUP(E4377,[1]!Customer_Data[#Data],2,0)</f>
        <v>Ralph Elliott</v>
      </c>
      <c r="P4377" s="15">
        <f t="shared" si="408"/>
        <v>3</v>
      </c>
      <c r="Q4377">
        <f t="shared" si="409"/>
        <v>3</v>
      </c>
      <c r="R4377">
        <f t="shared" si="410"/>
        <v>2020</v>
      </c>
    </row>
    <row r="4378" spans="1:18" x14ac:dyDescent="0.25">
      <c r="A4378" s="2" t="s">
        <v>5397</v>
      </c>
      <c r="B4378" s="2" t="s">
        <v>210</v>
      </c>
      <c r="C4378" s="2" t="s">
        <v>331</v>
      </c>
      <c r="D4378" s="2" t="s">
        <v>191</v>
      </c>
      <c r="E4378" s="2" t="s">
        <v>445</v>
      </c>
      <c r="F4378" s="3">
        <v>43953</v>
      </c>
      <c r="G4378" s="2">
        <v>1</v>
      </c>
      <c r="H4378" s="11">
        <f>VLOOKUP(B4378,[1]!Product_Data[#Data],4,0)</f>
        <v>458</v>
      </c>
      <c r="I4378" s="11">
        <f>VLOOKUP(B4378,[1]!Product_Data[#Data],3,0)</f>
        <v>376</v>
      </c>
      <c r="J4378" s="11">
        <f t="shared" si="411"/>
        <v>376</v>
      </c>
      <c r="K4378" s="11">
        <f t="shared" si="412"/>
        <v>458</v>
      </c>
      <c r="L4378" s="11">
        <f t="shared" si="413"/>
        <v>82</v>
      </c>
      <c r="M4378" t="str">
        <f>VLOOKUP(C4378,[1]!Location_Data[#Data],2,0)</f>
        <v>Sunnyvale</v>
      </c>
      <c r="N4378" t="str">
        <f>VLOOKUP(D4378,[1]!Salespeople_Data[#Data],2,0)</f>
        <v>Robert Reed</v>
      </c>
      <c r="O4378" t="str">
        <f>VLOOKUP(E4378,[1]!Customer_Data[#Data],2,0)</f>
        <v>Lawrence Rogers</v>
      </c>
      <c r="P4378" s="15">
        <f t="shared" si="408"/>
        <v>7</v>
      </c>
      <c r="Q4378">
        <f t="shared" si="409"/>
        <v>5</v>
      </c>
      <c r="R4378">
        <f t="shared" si="410"/>
        <v>2020</v>
      </c>
    </row>
    <row r="4379" spans="1:18" x14ac:dyDescent="0.25">
      <c r="A4379" s="4" t="s">
        <v>5398</v>
      </c>
      <c r="B4379" s="4" t="s">
        <v>666</v>
      </c>
      <c r="C4379" s="4" t="s">
        <v>211</v>
      </c>
      <c r="D4379" s="4" t="s">
        <v>359</v>
      </c>
      <c r="E4379" s="4" t="s">
        <v>1444</v>
      </c>
      <c r="F4379" s="5">
        <v>43982</v>
      </c>
      <c r="G4379" s="4">
        <v>2</v>
      </c>
      <c r="H4379" s="11">
        <f>VLOOKUP(B4379,[1]!Product_Data[#Data],4,0)</f>
        <v>2241</v>
      </c>
      <c r="I4379" s="11">
        <f>VLOOKUP(B4379,[1]!Product_Data[#Data],3,0)</f>
        <v>1367</v>
      </c>
      <c r="J4379" s="11">
        <f t="shared" si="411"/>
        <v>2734</v>
      </c>
      <c r="K4379" s="11">
        <f t="shared" si="412"/>
        <v>4482</v>
      </c>
      <c r="L4379" s="11">
        <f t="shared" si="413"/>
        <v>1748</v>
      </c>
      <c r="M4379" t="str">
        <f>VLOOKUP(C4379,[1]!Location_Data[#Data],2,0)</f>
        <v>Chula Vista</v>
      </c>
      <c r="N4379" t="str">
        <f>VLOOKUP(D4379,[1]!Salespeople_Data[#Data],2,0)</f>
        <v>Eugene Holmes</v>
      </c>
      <c r="O4379" t="str">
        <f>VLOOKUP(E4379,[1]!Customer_Data[#Data],2,0)</f>
        <v>Steve Bennett</v>
      </c>
      <c r="P4379" s="15">
        <f t="shared" si="408"/>
        <v>1</v>
      </c>
      <c r="Q4379">
        <f t="shared" si="409"/>
        <v>5</v>
      </c>
      <c r="R4379">
        <f t="shared" si="410"/>
        <v>2020</v>
      </c>
    </row>
    <row r="4380" spans="1:18" x14ac:dyDescent="0.25">
      <c r="A4380" s="2" t="s">
        <v>5399</v>
      </c>
      <c r="B4380" s="2" t="s">
        <v>86</v>
      </c>
      <c r="C4380" s="2" t="s">
        <v>140</v>
      </c>
      <c r="D4380" s="2" t="s">
        <v>71</v>
      </c>
      <c r="E4380" s="2" t="s">
        <v>694</v>
      </c>
      <c r="F4380" s="3">
        <v>43886</v>
      </c>
      <c r="G4380" s="2">
        <v>3</v>
      </c>
      <c r="H4380" s="11">
        <f>VLOOKUP(B4380,[1]!Product_Data[#Data],4,0)</f>
        <v>1725</v>
      </c>
      <c r="I4380" s="11">
        <f>VLOOKUP(B4380,[1]!Product_Data[#Data],3,0)</f>
        <v>1363</v>
      </c>
      <c r="J4380" s="11">
        <f t="shared" si="411"/>
        <v>4089</v>
      </c>
      <c r="K4380" s="11">
        <f t="shared" si="412"/>
        <v>5175</v>
      </c>
      <c r="L4380" s="11">
        <f t="shared" si="413"/>
        <v>1086</v>
      </c>
      <c r="M4380" t="str">
        <f>VLOOKUP(C4380,[1]!Location_Data[#Data],2,0)</f>
        <v>Salinas</v>
      </c>
      <c r="N4380" t="str">
        <f>VLOOKUP(D4380,[1]!Salespeople_Data[#Data],2,0)</f>
        <v>Gary Rodriguez</v>
      </c>
      <c r="O4380" t="str">
        <f>VLOOKUP(E4380,[1]!Customer_Data[#Data],2,0)</f>
        <v>Ronald Burns</v>
      </c>
      <c r="P4380" s="15">
        <f t="shared" si="408"/>
        <v>3</v>
      </c>
      <c r="Q4380">
        <f t="shared" si="409"/>
        <v>2</v>
      </c>
      <c r="R4380">
        <f t="shared" si="410"/>
        <v>2020</v>
      </c>
    </row>
    <row r="4381" spans="1:18" x14ac:dyDescent="0.25">
      <c r="A4381" s="4" t="s">
        <v>5400</v>
      </c>
      <c r="B4381" s="4" t="s">
        <v>232</v>
      </c>
      <c r="C4381" s="4" t="s">
        <v>316</v>
      </c>
      <c r="D4381" s="4" t="s">
        <v>87</v>
      </c>
      <c r="E4381" s="4" t="s">
        <v>660</v>
      </c>
      <c r="F4381" s="5">
        <v>43902</v>
      </c>
      <c r="G4381" s="4">
        <v>1</v>
      </c>
      <c r="H4381" s="11">
        <f>VLOOKUP(B4381,[1]!Product_Data[#Data],4,0)</f>
        <v>1119</v>
      </c>
      <c r="I4381" s="11">
        <f>VLOOKUP(B4381,[1]!Product_Data[#Data],3,0)</f>
        <v>683</v>
      </c>
      <c r="J4381" s="11">
        <f t="shared" si="411"/>
        <v>683</v>
      </c>
      <c r="K4381" s="11">
        <f t="shared" si="412"/>
        <v>1119</v>
      </c>
      <c r="L4381" s="11">
        <f t="shared" si="413"/>
        <v>436</v>
      </c>
      <c r="M4381" t="str">
        <f>VLOOKUP(C4381,[1]!Location_Data[#Data],2,0)</f>
        <v>East Los Angeles</v>
      </c>
      <c r="N4381" t="str">
        <f>VLOOKUP(D4381,[1]!Salespeople_Data[#Data],2,0)</f>
        <v>Martin Perry</v>
      </c>
      <c r="O4381" t="str">
        <f>VLOOKUP(E4381,[1]!Customer_Data[#Data],2,0)</f>
        <v>James Sullivan</v>
      </c>
      <c r="P4381" s="15">
        <f t="shared" si="408"/>
        <v>5</v>
      </c>
      <c r="Q4381">
        <f t="shared" si="409"/>
        <v>3</v>
      </c>
      <c r="R4381">
        <f t="shared" si="410"/>
        <v>2020</v>
      </c>
    </row>
    <row r="4382" spans="1:18" x14ac:dyDescent="0.25">
      <c r="A4382" s="2" t="s">
        <v>5401</v>
      </c>
      <c r="B4382" s="2" t="s">
        <v>925</v>
      </c>
      <c r="C4382" s="2" t="s">
        <v>195</v>
      </c>
      <c r="D4382" s="2" t="s">
        <v>87</v>
      </c>
      <c r="E4382" s="2" t="s">
        <v>2018</v>
      </c>
      <c r="F4382" s="3">
        <v>44054</v>
      </c>
      <c r="G4382" s="2">
        <v>1</v>
      </c>
      <c r="H4382" s="11">
        <f>VLOOKUP(B4382,[1]!Product_Data[#Data],4,0)</f>
        <v>136</v>
      </c>
      <c r="I4382" s="11">
        <f>VLOOKUP(B4382,[1]!Product_Data[#Data],3,0)</f>
        <v>72</v>
      </c>
      <c r="J4382" s="11">
        <f t="shared" si="411"/>
        <v>72</v>
      </c>
      <c r="K4382" s="11">
        <f t="shared" si="412"/>
        <v>136</v>
      </c>
      <c r="L4382" s="11">
        <f t="shared" si="413"/>
        <v>64</v>
      </c>
      <c r="M4382" t="str">
        <f>VLOOKUP(C4382,[1]!Location_Data[#Data],2,0)</f>
        <v>Pomona</v>
      </c>
      <c r="N4382" t="str">
        <f>VLOOKUP(D4382,[1]!Salespeople_Data[#Data],2,0)</f>
        <v>Martin Perry</v>
      </c>
      <c r="O4382" t="str">
        <f>VLOOKUP(E4382,[1]!Customer_Data[#Data],2,0)</f>
        <v>Paul Chapman</v>
      </c>
      <c r="P4382" s="15">
        <f t="shared" si="408"/>
        <v>3</v>
      </c>
      <c r="Q4382">
        <f t="shared" si="409"/>
        <v>8</v>
      </c>
      <c r="R4382">
        <f t="shared" si="410"/>
        <v>2020</v>
      </c>
    </row>
    <row r="4383" spans="1:18" x14ac:dyDescent="0.25">
      <c r="A4383" s="4" t="s">
        <v>5402</v>
      </c>
      <c r="B4383" s="4" t="s">
        <v>553</v>
      </c>
      <c r="C4383" s="4" t="s">
        <v>57</v>
      </c>
      <c r="D4383" s="4" t="s">
        <v>15</v>
      </c>
      <c r="E4383" s="4" t="s">
        <v>1279</v>
      </c>
      <c r="F4383" s="5">
        <v>44176</v>
      </c>
      <c r="G4383" s="4">
        <v>2</v>
      </c>
      <c r="H4383" s="11">
        <f>VLOOKUP(B4383,[1]!Product_Data[#Data],4,0)</f>
        <v>1798</v>
      </c>
      <c r="I4383" s="11">
        <f>VLOOKUP(B4383,[1]!Product_Data[#Data],3,0)</f>
        <v>971</v>
      </c>
      <c r="J4383" s="11">
        <f t="shared" si="411"/>
        <v>1942</v>
      </c>
      <c r="K4383" s="11">
        <f t="shared" si="412"/>
        <v>3596</v>
      </c>
      <c r="L4383" s="11">
        <f t="shared" si="413"/>
        <v>1654</v>
      </c>
      <c r="M4383" t="str">
        <f>VLOOKUP(C4383,[1]!Location_Data[#Data],2,0)</f>
        <v>Thousand Oaks</v>
      </c>
      <c r="N4383" t="str">
        <f>VLOOKUP(D4383,[1]!Salespeople_Data[#Data],2,0)</f>
        <v>Ryan Butler</v>
      </c>
      <c r="O4383" t="str">
        <f>VLOOKUP(E4383,[1]!Customer_Data[#Data],2,0)</f>
        <v>William Montgomery</v>
      </c>
      <c r="P4383" s="15">
        <f t="shared" si="408"/>
        <v>6</v>
      </c>
      <c r="Q4383">
        <f t="shared" si="409"/>
        <v>12</v>
      </c>
      <c r="R4383">
        <f t="shared" si="410"/>
        <v>2020</v>
      </c>
    </row>
    <row r="4384" spans="1:18" x14ac:dyDescent="0.25">
      <c r="A4384" s="2" t="s">
        <v>5403</v>
      </c>
      <c r="B4384" s="2" t="s">
        <v>289</v>
      </c>
      <c r="C4384" s="2" t="s">
        <v>186</v>
      </c>
      <c r="D4384" s="2" t="s">
        <v>35</v>
      </c>
      <c r="E4384" s="2" t="s">
        <v>334</v>
      </c>
      <c r="F4384" s="3">
        <v>43975</v>
      </c>
      <c r="G4384" s="2">
        <v>4</v>
      </c>
      <c r="H4384" s="11">
        <f>VLOOKUP(B4384,[1]!Product_Data[#Data],4,0)</f>
        <v>368</v>
      </c>
      <c r="I4384" s="11">
        <f>VLOOKUP(B4384,[1]!Product_Data[#Data],3,0)</f>
        <v>294</v>
      </c>
      <c r="J4384" s="11">
        <f t="shared" si="411"/>
        <v>1176</v>
      </c>
      <c r="K4384" s="11">
        <f t="shared" si="412"/>
        <v>1472</v>
      </c>
      <c r="L4384" s="11">
        <f t="shared" si="413"/>
        <v>296</v>
      </c>
      <c r="M4384" t="str">
        <f>VLOOKUP(C4384,[1]!Location_Data[#Data],2,0)</f>
        <v>Riverside</v>
      </c>
      <c r="N4384" t="str">
        <f>VLOOKUP(D4384,[1]!Salespeople_Data[#Data],2,0)</f>
        <v>Charles Harper</v>
      </c>
      <c r="O4384" t="str">
        <f>VLOOKUP(E4384,[1]!Customer_Data[#Data],2,0)</f>
        <v>Gregory Porter</v>
      </c>
      <c r="P4384" s="15">
        <f t="shared" si="408"/>
        <v>1</v>
      </c>
      <c r="Q4384">
        <f t="shared" si="409"/>
        <v>5</v>
      </c>
      <c r="R4384">
        <f t="shared" si="410"/>
        <v>2020</v>
      </c>
    </row>
    <row r="4385" spans="1:18" x14ac:dyDescent="0.25">
      <c r="A4385" s="4" t="s">
        <v>5404</v>
      </c>
      <c r="B4385" s="4" t="s">
        <v>132</v>
      </c>
      <c r="C4385" s="4" t="s">
        <v>570</v>
      </c>
      <c r="D4385" s="4" t="s">
        <v>178</v>
      </c>
      <c r="E4385" s="4" t="s">
        <v>991</v>
      </c>
      <c r="F4385" s="5">
        <v>44123</v>
      </c>
      <c r="G4385" s="4">
        <v>1</v>
      </c>
      <c r="H4385" s="11">
        <f>VLOOKUP(B4385,[1]!Product_Data[#Data],4,0)</f>
        <v>2091</v>
      </c>
      <c r="I4385" s="11">
        <f>VLOOKUP(B4385,[1]!Product_Data[#Data],3,0)</f>
        <v>1485</v>
      </c>
      <c r="J4385" s="11">
        <f t="shared" si="411"/>
        <v>1485</v>
      </c>
      <c r="K4385" s="11">
        <f t="shared" si="412"/>
        <v>2091</v>
      </c>
      <c r="L4385" s="11">
        <f t="shared" si="413"/>
        <v>606</v>
      </c>
      <c r="M4385" t="str">
        <f>VLOOKUP(C4385,[1]!Location_Data[#Data],2,0)</f>
        <v>Fresno</v>
      </c>
      <c r="N4385" t="str">
        <f>VLOOKUP(D4385,[1]!Salespeople_Data[#Data],2,0)</f>
        <v>Joshua Taylor</v>
      </c>
      <c r="O4385" t="str">
        <f>VLOOKUP(E4385,[1]!Customer_Data[#Data],2,0)</f>
        <v>Russell Boyd</v>
      </c>
      <c r="P4385" s="15">
        <f t="shared" si="408"/>
        <v>2</v>
      </c>
      <c r="Q4385">
        <f t="shared" si="409"/>
        <v>10</v>
      </c>
      <c r="R4385">
        <f t="shared" si="410"/>
        <v>2020</v>
      </c>
    </row>
    <row r="4386" spans="1:18" x14ac:dyDescent="0.25">
      <c r="A4386" s="2" t="s">
        <v>5405</v>
      </c>
      <c r="B4386" s="2" t="s">
        <v>389</v>
      </c>
      <c r="C4386" s="2" t="s">
        <v>95</v>
      </c>
      <c r="D4386" s="2" t="s">
        <v>216</v>
      </c>
      <c r="E4386" s="2" t="s">
        <v>1570</v>
      </c>
      <c r="F4386" s="3">
        <v>44108</v>
      </c>
      <c r="G4386" s="2">
        <v>2</v>
      </c>
      <c r="H4386" s="11">
        <f>VLOOKUP(B4386,[1]!Product_Data[#Data],4,0)</f>
        <v>1367</v>
      </c>
      <c r="I4386" s="11">
        <f>VLOOKUP(B4386,[1]!Product_Data[#Data],3,0)</f>
        <v>984</v>
      </c>
      <c r="J4386" s="11">
        <f t="shared" si="411"/>
        <v>1968</v>
      </c>
      <c r="K4386" s="11">
        <f t="shared" si="412"/>
        <v>2734</v>
      </c>
      <c r="L4386" s="11">
        <f t="shared" si="413"/>
        <v>766</v>
      </c>
      <c r="M4386" t="str">
        <f>VLOOKUP(C4386,[1]!Location_Data[#Data],2,0)</f>
        <v>Fullerton</v>
      </c>
      <c r="N4386" t="str">
        <f>VLOOKUP(D4386,[1]!Salespeople_Data[#Data],2,0)</f>
        <v>Ernest Wagner</v>
      </c>
      <c r="O4386" t="str">
        <f>VLOOKUP(E4386,[1]!Customer_Data[#Data],2,0)</f>
        <v>Jonathan Harris</v>
      </c>
      <c r="P4386" s="15">
        <f t="shared" si="408"/>
        <v>1</v>
      </c>
      <c r="Q4386">
        <f t="shared" si="409"/>
        <v>10</v>
      </c>
      <c r="R4386">
        <f t="shared" si="410"/>
        <v>2020</v>
      </c>
    </row>
    <row r="4387" spans="1:18" x14ac:dyDescent="0.25">
      <c r="A4387" s="4" t="s">
        <v>5406</v>
      </c>
      <c r="B4387" s="4" t="s">
        <v>271</v>
      </c>
      <c r="C4387" s="4" t="s">
        <v>272</v>
      </c>
      <c r="D4387" s="4" t="s">
        <v>159</v>
      </c>
      <c r="E4387" s="4" t="s">
        <v>1096</v>
      </c>
      <c r="F4387" s="5">
        <v>43878</v>
      </c>
      <c r="G4387" s="4">
        <v>4</v>
      </c>
      <c r="H4387" s="11">
        <f>VLOOKUP(B4387,[1]!Product_Data[#Data],4,0)</f>
        <v>1587</v>
      </c>
      <c r="I4387" s="11">
        <f>VLOOKUP(B4387,[1]!Product_Data[#Data],3,0)</f>
        <v>1301</v>
      </c>
      <c r="J4387" s="11">
        <f t="shared" si="411"/>
        <v>5204</v>
      </c>
      <c r="K4387" s="11">
        <f t="shared" si="412"/>
        <v>6348</v>
      </c>
      <c r="L4387" s="11">
        <f t="shared" si="413"/>
        <v>1144</v>
      </c>
      <c r="M4387" t="str">
        <f>VLOOKUP(C4387,[1]!Location_Data[#Data],2,0)</f>
        <v>Torrance</v>
      </c>
      <c r="N4387" t="str">
        <f>VLOOKUP(D4387,[1]!Salespeople_Data[#Data],2,0)</f>
        <v>Bobby Russell</v>
      </c>
      <c r="O4387" t="str">
        <f>VLOOKUP(E4387,[1]!Customer_Data[#Data],2,0)</f>
        <v>Craig Wright</v>
      </c>
      <c r="P4387" s="15">
        <f t="shared" si="408"/>
        <v>2</v>
      </c>
      <c r="Q4387">
        <f t="shared" si="409"/>
        <v>2</v>
      </c>
      <c r="R4387">
        <f t="shared" si="410"/>
        <v>2020</v>
      </c>
    </row>
    <row r="4388" spans="1:18" x14ac:dyDescent="0.25">
      <c r="A4388" s="2" t="s">
        <v>5407</v>
      </c>
      <c r="B4388" s="2" t="s">
        <v>189</v>
      </c>
      <c r="C4388" s="2" t="s">
        <v>52</v>
      </c>
      <c r="D4388" s="2" t="s">
        <v>49</v>
      </c>
      <c r="E4388" s="2" t="s">
        <v>963</v>
      </c>
      <c r="F4388" s="3">
        <v>43913</v>
      </c>
      <c r="G4388" s="2">
        <v>3</v>
      </c>
      <c r="H4388" s="11">
        <f>VLOOKUP(B4388,[1]!Product_Data[#Data],4,0)</f>
        <v>1783</v>
      </c>
      <c r="I4388" s="11">
        <f>VLOOKUP(B4388,[1]!Product_Data[#Data],3,0)</f>
        <v>1516</v>
      </c>
      <c r="J4388" s="11">
        <f t="shared" si="411"/>
        <v>4548</v>
      </c>
      <c r="K4388" s="11">
        <f t="shared" si="412"/>
        <v>5349</v>
      </c>
      <c r="L4388" s="11">
        <f t="shared" si="413"/>
        <v>801</v>
      </c>
      <c r="M4388" t="str">
        <f>VLOOKUP(C4388,[1]!Location_Data[#Data],2,0)</f>
        <v>Pasadena</v>
      </c>
      <c r="N4388" t="str">
        <f>VLOOKUP(D4388,[1]!Salespeople_Data[#Data],2,0)</f>
        <v>Walter Cook</v>
      </c>
      <c r="O4388" t="str">
        <f>VLOOKUP(E4388,[1]!Customer_Data[#Data],2,0)</f>
        <v>Ralph Oliver</v>
      </c>
      <c r="P4388" s="15">
        <f t="shared" si="408"/>
        <v>2</v>
      </c>
      <c r="Q4388">
        <f t="shared" si="409"/>
        <v>3</v>
      </c>
      <c r="R4388">
        <f t="shared" si="410"/>
        <v>2020</v>
      </c>
    </row>
    <row r="4389" spans="1:18" x14ac:dyDescent="0.25">
      <c r="A4389" s="4" t="s">
        <v>5408</v>
      </c>
      <c r="B4389" s="4" t="s">
        <v>43</v>
      </c>
      <c r="C4389" s="4" t="s">
        <v>156</v>
      </c>
      <c r="D4389" s="4" t="s">
        <v>170</v>
      </c>
      <c r="E4389" s="4" t="s">
        <v>406</v>
      </c>
      <c r="F4389" s="5">
        <v>43956</v>
      </c>
      <c r="G4389" s="4">
        <v>3</v>
      </c>
      <c r="H4389" s="11">
        <f>VLOOKUP(B4389,[1]!Product_Data[#Data],4,0)</f>
        <v>356</v>
      </c>
      <c r="I4389" s="11">
        <f>VLOOKUP(B4389,[1]!Product_Data[#Data],3,0)</f>
        <v>292</v>
      </c>
      <c r="J4389" s="11">
        <f t="shared" si="411"/>
        <v>876</v>
      </c>
      <c r="K4389" s="11">
        <f t="shared" si="412"/>
        <v>1068</v>
      </c>
      <c r="L4389" s="11">
        <f t="shared" si="413"/>
        <v>192</v>
      </c>
      <c r="M4389" t="str">
        <f>VLOOKUP(C4389,[1]!Location_Data[#Data],2,0)</f>
        <v>Sacramento</v>
      </c>
      <c r="N4389" t="str">
        <f>VLOOKUP(D4389,[1]!Salespeople_Data[#Data],2,0)</f>
        <v>Sean Miller</v>
      </c>
      <c r="O4389" t="str">
        <f>VLOOKUP(E4389,[1]!Customer_Data[#Data],2,0)</f>
        <v>Phillip Harvey</v>
      </c>
      <c r="P4389" s="15">
        <f t="shared" si="408"/>
        <v>3</v>
      </c>
      <c r="Q4389">
        <f t="shared" si="409"/>
        <v>5</v>
      </c>
      <c r="R4389">
        <f t="shared" si="410"/>
        <v>2020</v>
      </c>
    </row>
    <row r="4390" spans="1:18" x14ac:dyDescent="0.25">
      <c r="A4390" s="2" t="s">
        <v>5409</v>
      </c>
      <c r="B4390" s="2" t="s">
        <v>200</v>
      </c>
      <c r="C4390" s="2" t="s">
        <v>9</v>
      </c>
      <c r="D4390" s="2" t="s">
        <v>141</v>
      </c>
      <c r="E4390" s="2" t="s">
        <v>292</v>
      </c>
      <c r="F4390" s="3">
        <v>43917</v>
      </c>
      <c r="G4390" s="2">
        <v>1</v>
      </c>
      <c r="H4390" s="11">
        <f>VLOOKUP(B4390,[1]!Product_Data[#Data],4,0)</f>
        <v>315</v>
      </c>
      <c r="I4390" s="11">
        <f>VLOOKUP(B4390,[1]!Product_Data[#Data],3,0)</f>
        <v>208</v>
      </c>
      <c r="J4390" s="11">
        <f t="shared" si="411"/>
        <v>208</v>
      </c>
      <c r="K4390" s="11">
        <f t="shared" si="412"/>
        <v>315</v>
      </c>
      <c r="L4390" s="11">
        <f t="shared" si="413"/>
        <v>107</v>
      </c>
      <c r="M4390" t="str">
        <f>VLOOKUP(C4390,[1]!Location_Data[#Data],2,0)</f>
        <v>San Mateo</v>
      </c>
      <c r="N4390" t="str">
        <f>VLOOKUP(D4390,[1]!Salespeople_Data[#Data],2,0)</f>
        <v>Arthur Mccoy</v>
      </c>
      <c r="O4390" t="str">
        <f>VLOOKUP(E4390,[1]!Customer_Data[#Data],2,0)</f>
        <v>Clarence Grant</v>
      </c>
      <c r="P4390" s="15">
        <f t="shared" si="408"/>
        <v>6</v>
      </c>
      <c r="Q4390">
        <f t="shared" si="409"/>
        <v>3</v>
      </c>
      <c r="R4390">
        <f t="shared" si="410"/>
        <v>2020</v>
      </c>
    </row>
    <row r="4391" spans="1:18" x14ac:dyDescent="0.25">
      <c r="A4391" s="4" t="s">
        <v>5410</v>
      </c>
      <c r="B4391" s="4" t="s">
        <v>330</v>
      </c>
      <c r="C4391" s="4" t="s">
        <v>100</v>
      </c>
      <c r="D4391" s="4" t="s">
        <v>345</v>
      </c>
      <c r="E4391" s="4" t="s">
        <v>662</v>
      </c>
      <c r="F4391" s="5">
        <v>43931</v>
      </c>
      <c r="G4391" s="4">
        <v>3</v>
      </c>
      <c r="H4391" s="11">
        <f>VLOOKUP(B4391,[1]!Product_Data[#Data],4,0)</f>
        <v>1635</v>
      </c>
      <c r="I4391" s="11">
        <f>VLOOKUP(B4391,[1]!Product_Data[#Data],3,0)</f>
        <v>1046</v>
      </c>
      <c r="J4391" s="11">
        <f t="shared" si="411"/>
        <v>3138</v>
      </c>
      <c r="K4391" s="11">
        <f t="shared" si="412"/>
        <v>4905</v>
      </c>
      <c r="L4391" s="11">
        <f t="shared" si="413"/>
        <v>1767</v>
      </c>
      <c r="M4391" t="str">
        <f>VLOOKUP(C4391,[1]!Location_Data[#Data],2,0)</f>
        <v>Victorville</v>
      </c>
      <c r="N4391" t="str">
        <f>VLOOKUP(D4391,[1]!Salespeople_Data[#Data],2,0)</f>
        <v>Larry Marshall</v>
      </c>
      <c r="O4391" t="str">
        <f>VLOOKUP(E4391,[1]!Customer_Data[#Data],2,0)</f>
        <v>George Thompson</v>
      </c>
      <c r="P4391" s="15">
        <f t="shared" si="408"/>
        <v>6</v>
      </c>
      <c r="Q4391">
        <f t="shared" si="409"/>
        <v>4</v>
      </c>
      <c r="R4391">
        <f t="shared" si="410"/>
        <v>2020</v>
      </c>
    </row>
    <row r="4392" spans="1:18" x14ac:dyDescent="0.25">
      <c r="A4392" s="2" t="s">
        <v>5411</v>
      </c>
      <c r="B4392" s="2" t="s">
        <v>367</v>
      </c>
      <c r="C4392" s="2" t="s">
        <v>110</v>
      </c>
      <c r="D4392" s="2" t="s">
        <v>264</v>
      </c>
      <c r="E4392" s="2" t="s">
        <v>334</v>
      </c>
      <c r="F4392" s="3">
        <v>44191</v>
      </c>
      <c r="G4392" s="2">
        <v>2</v>
      </c>
      <c r="H4392" s="11">
        <f>VLOOKUP(B4392,[1]!Product_Data[#Data],4,0)</f>
        <v>530</v>
      </c>
      <c r="I4392" s="11">
        <f>VLOOKUP(B4392,[1]!Product_Data[#Data],3,0)</f>
        <v>424</v>
      </c>
      <c r="J4392" s="11">
        <f t="shared" si="411"/>
        <v>848</v>
      </c>
      <c r="K4392" s="11">
        <f t="shared" si="412"/>
        <v>1060</v>
      </c>
      <c r="L4392" s="11">
        <f t="shared" si="413"/>
        <v>212</v>
      </c>
      <c r="M4392" t="str">
        <f>VLOOKUP(C4392,[1]!Location_Data[#Data],2,0)</f>
        <v>Richmond</v>
      </c>
      <c r="N4392" t="str">
        <f>VLOOKUP(D4392,[1]!Salespeople_Data[#Data],2,0)</f>
        <v>Ernest Wheeler</v>
      </c>
      <c r="O4392" t="str">
        <f>VLOOKUP(E4392,[1]!Customer_Data[#Data],2,0)</f>
        <v>Gregory Porter</v>
      </c>
      <c r="P4392" s="15">
        <f t="shared" si="408"/>
        <v>7</v>
      </c>
      <c r="Q4392">
        <f t="shared" si="409"/>
        <v>12</v>
      </c>
      <c r="R4392">
        <f t="shared" si="410"/>
        <v>2020</v>
      </c>
    </row>
    <row r="4393" spans="1:18" x14ac:dyDescent="0.25">
      <c r="A4393" s="4" t="s">
        <v>5412</v>
      </c>
      <c r="B4393" s="4" t="s">
        <v>181</v>
      </c>
      <c r="C4393" s="4" t="s">
        <v>79</v>
      </c>
      <c r="D4393" s="4" t="s">
        <v>116</v>
      </c>
      <c r="E4393" s="4" t="s">
        <v>1630</v>
      </c>
      <c r="F4393" s="5">
        <v>44092</v>
      </c>
      <c r="G4393" s="4">
        <v>1</v>
      </c>
      <c r="H4393" s="11">
        <f>VLOOKUP(B4393,[1]!Product_Data[#Data],4,0)</f>
        <v>1500</v>
      </c>
      <c r="I4393" s="11">
        <f>VLOOKUP(B4393,[1]!Product_Data[#Data],3,0)</f>
        <v>900</v>
      </c>
      <c r="J4393" s="11">
        <f t="shared" si="411"/>
        <v>900</v>
      </c>
      <c r="K4393" s="11">
        <f t="shared" si="412"/>
        <v>1500</v>
      </c>
      <c r="L4393" s="11">
        <f t="shared" si="413"/>
        <v>600</v>
      </c>
      <c r="M4393" t="str">
        <f>VLOOKUP(C4393,[1]!Location_Data[#Data],2,0)</f>
        <v>Palmdale</v>
      </c>
      <c r="N4393" t="str">
        <f>VLOOKUP(D4393,[1]!Salespeople_Data[#Data],2,0)</f>
        <v>Roger Ramos</v>
      </c>
      <c r="O4393" t="str">
        <f>VLOOKUP(E4393,[1]!Customer_Data[#Data],2,0)</f>
        <v>Steven Nichols</v>
      </c>
      <c r="P4393" s="15">
        <f t="shared" si="408"/>
        <v>6</v>
      </c>
      <c r="Q4393">
        <f t="shared" si="409"/>
        <v>9</v>
      </c>
      <c r="R4393">
        <f t="shared" si="410"/>
        <v>2020</v>
      </c>
    </row>
    <row r="4394" spans="1:18" x14ac:dyDescent="0.25">
      <c r="A4394" s="2" t="s">
        <v>5413</v>
      </c>
      <c r="B4394" s="2" t="s">
        <v>348</v>
      </c>
      <c r="C4394" s="2" t="s">
        <v>48</v>
      </c>
      <c r="D4394" s="2" t="s">
        <v>53</v>
      </c>
      <c r="E4394" s="2" t="s">
        <v>1644</v>
      </c>
      <c r="F4394" s="3">
        <v>43967</v>
      </c>
      <c r="G4394" s="2">
        <v>1</v>
      </c>
      <c r="H4394" s="11">
        <f>VLOOKUP(B4394,[1]!Product_Data[#Data],4,0)</f>
        <v>603</v>
      </c>
      <c r="I4394" s="11">
        <f>VLOOKUP(B4394,[1]!Product_Data[#Data],3,0)</f>
        <v>416</v>
      </c>
      <c r="J4394" s="11">
        <f t="shared" si="411"/>
        <v>416</v>
      </c>
      <c r="K4394" s="11">
        <f t="shared" si="412"/>
        <v>603</v>
      </c>
      <c r="L4394" s="11">
        <f t="shared" si="413"/>
        <v>187</v>
      </c>
      <c r="M4394" t="str">
        <f>VLOOKUP(C4394,[1]!Location_Data[#Data],2,0)</f>
        <v>Rialto</v>
      </c>
      <c r="N4394" t="str">
        <f>VLOOKUP(D4394,[1]!Salespeople_Data[#Data],2,0)</f>
        <v>Scott Mason</v>
      </c>
      <c r="O4394" t="str">
        <f>VLOOKUP(E4394,[1]!Customer_Data[#Data],2,0)</f>
        <v>Kenneth Dunn</v>
      </c>
      <c r="P4394" s="15">
        <f t="shared" si="408"/>
        <v>7</v>
      </c>
      <c r="Q4394">
        <f t="shared" si="409"/>
        <v>5</v>
      </c>
      <c r="R4394">
        <f t="shared" si="410"/>
        <v>2020</v>
      </c>
    </row>
    <row r="4395" spans="1:18" x14ac:dyDescent="0.25">
      <c r="A4395" s="4" t="s">
        <v>5414</v>
      </c>
      <c r="B4395" s="4" t="s">
        <v>228</v>
      </c>
      <c r="C4395" s="4" t="s">
        <v>322</v>
      </c>
      <c r="D4395" s="4" t="s">
        <v>178</v>
      </c>
      <c r="E4395" s="4" t="s">
        <v>299</v>
      </c>
      <c r="F4395" s="5">
        <v>43976</v>
      </c>
      <c r="G4395" s="4">
        <v>2</v>
      </c>
      <c r="H4395" s="11">
        <f>VLOOKUP(B4395,[1]!Product_Data[#Data],4,0)</f>
        <v>1862</v>
      </c>
      <c r="I4395" s="11">
        <f>VLOOKUP(B4395,[1]!Product_Data[#Data],3,0)</f>
        <v>1173</v>
      </c>
      <c r="J4395" s="11">
        <f t="shared" si="411"/>
        <v>2346</v>
      </c>
      <c r="K4395" s="11">
        <f t="shared" si="412"/>
        <v>3724</v>
      </c>
      <c r="L4395" s="11">
        <f t="shared" si="413"/>
        <v>1378</v>
      </c>
      <c r="M4395" t="str">
        <f>VLOOKUP(C4395,[1]!Location_Data[#Data],2,0)</f>
        <v>Rancho Cucamonga</v>
      </c>
      <c r="N4395" t="str">
        <f>VLOOKUP(D4395,[1]!Salespeople_Data[#Data],2,0)</f>
        <v>Joshua Taylor</v>
      </c>
      <c r="O4395" t="str">
        <f>VLOOKUP(E4395,[1]!Customer_Data[#Data],2,0)</f>
        <v>Kenneth Ryan</v>
      </c>
      <c r="P4395" s="15">
        <f t="shared" si="408"/>
        <v>2</v>
      </c>
      <c r="Q4395">
        <f t="shared" si="409"/>
        <v>5</v>
      </c>
      <c r="R4395">
        <f t="shared" si="410"/>
        <v>2020</v>
      </c>
    </row>
    <row r="4396" spans="1:18" x14ac:dyDescent="0.25">
      <c r="A4396" s="2" t="s">
        <v>5415</v>
      </c>
      <c r="B4396" s="2" t="s">
        <v>207</v>
      </c>
      <c r="C4396" s="2" t="s">
        <v>316</v>
      </c>
      <c r="D4396" s="2" t="s">
        <v>308</v>
      </c>
      <c r="E4396" s="2" t="s">
        <v>357</v>
      </c>
      <c r="F4396" s="3">
        <v>43908</v>
      </c>
      <c r="G4396" s="2">
        <v>1</v>
      </c>
      <c r="H4396" s="11">
        <f>VLOOKUP(B4396,[1]!Product_Data[#Data],4,0)</f>
        <v>2464</v>
      </c>
      <c r="I4396" s="11">
        <f>VLOOKUP(B4396,[1]!Product_Data[#Data],3,0)</f>
        <v>1774</v>
      </c>
      <c r="J4396" s="11">
        <f t="shared" si="411"/>
        <v>1774</v>
      </c>
      <c r="K4396" s="11">
        <f t="shared" si="412"/>
        <v>2464</v>
      </c>
      <c r="L4396" s="11">
        <f t="shared" si="413"/>
        <v>690</v>
      </c>
      <c r="M4396" t="str">
        <f>VLOOKUP(C4396,[1]!Location_Data[#Data],2,0)</f>
        <v>East Los Angeles</v>
      </c>
      <c r="N4396" t="str">
        <f>VLOOKUP(D4396,[1]!Salespeople_Data[#Data],2,0)</f>
        <v>Fred Robertson</v>
      </c>
      <c r="O4396" t="str">
        <f>VLOOKUP(E4396,[1]!Customer_Data[#Data],2,0)</f>
        <v>Joshua Peterson</v>
      </c>
      <c r="P4396" s="15">
        <f t="shared" si="408"/>
        <v>4</v>
      </c>
      <c r="Q4396">
        <f t="shared" si="409"/>
        <v>3</v>
      </c>
      <c r="R4396">
        <f t="shared" si="410"/>
        <v>2020</v>
      </c>
    </row>
    <row r="4397" spans="1:18" x14ac:dyDescent="0.25">
      <c r="A4397" s="4" t="s">
        <v>5416</v>
      </c>
      <c r="B4397" s="4" t="s">
        <v>703</v>
      </c>
      <c r="C4397" s="4" t="s">
        <v>472</v>
      </c>
      <c r="D4397" s="4" t="s">
        <v>212</v>
      </c>
      <c r="E4397" s="4" t="s">
        <v>1607</v>
      </c>
      <c r="F4397" s="5">
        <v>43989</v>
      </c>
      <c r="G4397" s="4">
        <v>1</v>
      </c>
      <c r="H4397" s="11">
        <f>VLOOKUP(B4397,[1]!Product_Data[#Data],4,0)</f>
        <v>530</v>
      </c>
      <c r="I4397" s="11">
        <f>VLOOKUP(B4397,[1]!Product_Data[#Data],3,0)</f>
        <v>435</v>
      </c>
      <c r="J4397" s="11">
        <f t="shared" si="411"/>
        <v>435</v>
      </c>
      <c r="K4397" s="11">
        <f t="shared" si="412"/>
        <v>530</v>
      </c>
      <c r="L4397" s="11">
        <f t="shared" si="413"/>
        <v>95</v>
      </c>
      <c r="M4397" t="str">
        <f>VLOOKUP(C4397,[1]!Location_Data[#Data],2,0)</f>
        <v>Concord</v>
      </c>
      <c r="N4397" t="str">
        <f>VLOOKUP(D4397,[1]!Salespeople_Data[#Data],2,0)</f>
        <v>Ronald Reed</v>
      </c>
      <c r="O4397" t="str">
        <f>VLOOKUP(E4397,[1]!Customer_Data[#Data],2,0)</f>
        <v>Ralph Olson</v>
      </c>
      <c r="P4397" s="15">
        <f t="shared" si="408"/>
        <v>1</v>
      </c>
      <c r="Q4397">
        <f t="shared" si="409"/>
        <v>6</v>
      </c>
      <c r="R4397">
        <f t="shared" si="410"/>
        <v>2020</v>
      </c>
    </row>
    <row r="4398" spans="1:18" x14ac:dyDescent="0.25">
      <c r="A4398" s="2" t="s">
        <v>5417</v>
      </c>
      <c r="B4398" s="2" t="s">
        <v>395</v>
      </c>
      <c r="C4398" s="2" t="s">
        <v>195</v>
      </c>
      <c r="D4398" s="2" t="s">
        <v>250</v>
      </c>
      <c r="E4398" s="2" t="s">
        <v>147</v>
      </c>
      <c r="F4398" s="3">
        <v>44015</v>
      </c>
      <c r="G4398" s="2">
        <v>3</v>
      </c>
      <c r="H4398" s="11">
        <f>VLOOKUP(B4398,[1]!Product_Data[#Data],4,0)</f>
        <v>2257</v>
      </c>
      <c r="I4398" s="11">
        <f>VLOOKUP(B4398,[1]!Product_Data[#Data],3,0)</f>
        <v>1535</v>
      </c>
      <c r="J4398" s="11">
        <f t="shared" si="411"/>
        <v>4605</v>
      </c>
      <c r="K4398" s="11">
        <f t="shared" si="412"/>
        <v>6771</v>
      </c>
      <c r="L4398" s="11">
        <f t="shared" si="413"/>
        <v>2166</v>
      </c>
      <c r="M4398" t="str">
        <f>VLOOKUP(C4398,[1]!Location_Data[#Data],2,0)</f>
        <v>Pomona</v>
      </c>
      <c r="N4398" t="str">
        <f>VLOOKUP(D4398,[1]!Salespeople_Data[#Data],2,0)</f>
        <v>Martin Carr</v>
      </c>
      <c r="O4398" t="str">
        <f>VLOOKUP(E4398,[1]!Customer_Data[#Data],2,0)</f>
        <v>Steven Owens</v>
      </c>
      <c r="P4398" s="15">
        <f t="shared" si="408"/>
        <v>6</v>
      </c>
      <c r="Q4398">
        <f t="shared" si="409"/>
        <v>7</v>
      </c>
      <c r="R4398">
        <f t="shared" si="410"/>
        <v>2020</v>
      </c>
    </row>
    <row r="4399" spans="1:18" x14ac:dyDescent="0.25">
      <c r="A4399" s="4" t="s">
        <v>5418</v>
      </c>
      <c r="B4399" s="4" t="s">
        <v>537</v>
      </c>
      <c r="C4399" s="4" t="s">
        <v>39</v>
      </c>
      <c r="D4399" s="4" t="s">
        <v>35</v>
      </c>
      <c r="E4399" s="4" t="s">
        <v>3363</v>
      </c>
      <c r="F4399" s="5">
        <v>44103</v>
      </c>
      <c r="G4399" s="4">
        <v>1</v>
      </c>
      <c r="H4399" s="11">
        <f>VLOOKUP(B4399,[1]!Product_Data[#Data],4,0)</f>
        <v>556</v>
      </c>
      <c r="I4399" s="11">
        <f>VLOOKUP(B4399,[1]!Product_Data[#Data],3,0)</f>
        <v>395</v>
      </c>
      <c r="J4399" s="11">
        <f t="shared" si="411"/>
        <v>395</v>
      </c>
      <c r="K4399" s="11">
        <f t="shared" si="412"/>
        <v>556</v>
      </c>
      <c r="L4399" s="11">
        <f t="shared" si="413"/>
        <v>161</v>
      </c>
      <c r="M4399" t="str">
        <f>VLOOKUP(C4399,[1]!Location_Data[#Data],2,0)</f>
        <v>Oceanside</v>
      </c>
      <c r="N4399" t="str">
        <f>VLOOKUP(D4399,[1]!Salespeople_Data[#Data],2,0)</f>
        <v>Charles Harper</v>
      </c>
      <c r="O4399" t="str">
        <f>VLOOKUP(E4399,[1]!Customer_Data[#Data],2,0)</f>
        <v>Andrew Butler</v>
      </c>
      <c r="P4399" s="15">
        <f t="shared" si="408"/>
        <v>3</v>
      </c>
      <c r="Q4399">
        <f t="shared" si="409"/>
        <v>9</v>
      </c>
      <c r="R4399">
        <f t="shared" si="410"/>
        <v>2020</v>
      </c>
    </row>
    <row r="4400" spans="1:18" x14ac:dyDescent="0.25">
      <c r="A4400" s="2" t="s">
        <v>5419</v>
      </c>
      <c r="B4400" s="2" t="s">
        <v>263</v>
      </c>
      <c r="C4400" s="2" t="s">
        <v>39</v>
      </c>
      <c r="D4400" s="2" t="s">
        <v>359</v>
      </c>
      <c r="E4400" s="2" t="s">
        <v>1874</v>
      </c>
      <c r="F4400" s="3">
        <v>44114</v>
      </c>
      <c r="G4400" s="2">
        <v>1</v>
      </c>
      <c r="H4400" s="11">
        <f>VLOOKUP(B4400,[1]!Product_Data[#Data],4,0)</f>
        <v>378</v>
      </c>
      <c r="I4400" s="11">
        <f>VLOOKUP(B4400,[1]!Product_Data[#Data],3,0)</f>
        <v>291</v>
      </c>
      <c r="J4400" s="11">
        <f t="shared" si="411"/>
        <v>291</v>
      </c>
      <c r="K4400" s="11">
        <f t="shared" si="412"/>
        <v>378</v>
      </c>
      <c r="L4400" s="11">
        <f t="shared" si="413"/>
        <v>87</v>
      </c>
      <c r="M4400" t="str">
        <f>VLOOKUP(C4400,[1]!Location_Data[#Data],2,0)</f>
        <v>Oceanside</v>
      </c>
      <c r="N4400" t="str">
        <f>VLOOKUP(D4400,[1]!Salespeople_Data[#Data],2,0)</f>
        <v>Eugene Holmes</v>
      </c>
      <c r="O4400" t="str">
        <f>VLOOKUP(E4400,[1]!Customer_Data[#Data],2,0)</f>
        <v>Jesse Bishop</v>
      </c>
      <c r="P4400" s="15">
        <f t="shared" si="408"/>
        <v>7</v>
      </c>
      <c r="Q4400">
        <f t="shared" si="409"/>
        <v>10</v>
      </c>
      <c r="R4400">
        <f t="shared" si="410"/>
        <v>2020</v>
      </c>
    </row>
    <row r="4401" spans="1:18" x14ac:dyDescent="0.25">
      <c r="A4401" s="4" t="s">
        <v>5420</v>
      </c>
      <c r="B4401" s="4" t="s">
        <v>252</v>
      </c>
      <c r="C4401" s="4" t="s">
        <v>182</v>
      </c>
      <c r="D4401" s="4" t="s">
        <v>269</v>
      </c>
      <c r="E4401" s="4" t="s">
        <v>445</v>
      </c>
      <c r="F4401" s="5">
        <v>44190</v>
      </c>
      <c r="G4401" s="4">
        <v>1</v>
      </c>
      <c r="H4401" s="11">
        <f>VLOOKUP(B4401,[1]!Product_Data[#Data],4,0)</f>
        <v>1899</v>
      </c>
      <c r="I4401" s="11">
        <f>VLOOKUP(B4401,[1]!Product_Data[#Data],3,0)</f>
        <v>1044</v>
      </c>
      <c r="J4401" s="11">
        <f t="shared" si="411"/>
        <v>1044</v>
      </c>
      <c r="K4401" s="11">
        <f t="shared" si="412"/>
        <v>1899</v>
      </c>
      <c r="L4401" s="11">
        <f t="shared" si="413"/>
        <v>855</v>
      </c>
      <c r="M4401" t="str">
        <f>VLOOKUP(C4401,[1]!Location_Data[#Data],2,0)</f>
        <v>Vallejo</v>
      </c>
      <c r="N4401" t="str">
        <f>VLOOKUP(D4401,[1]!Salespeople_Data[#Data],2,0)</f>
        <v>Kevin Butler</v>
      </c>
      <c r="O4401" t="str">
        <f>VLOOKUP(E4401,[1]!Customer_Data[#Data],2,0)</f>
        <v>Lawrence Rogers</v>
      </c>
      <c r="P4401" s="15">
        <f t="shared" si="408"/>
        <v>6</v>
      </c>
      <c r="Q4401">
        <f t="shared" si="409"/>
        <v>12</v>
      </c>
      <c r="R4401">
        <f t="shared" si="410"/>
        <v>2020</v>
      </c>
    </row>
    <row r="4402" spans="1:18" x14ac:dyDescent="0.25">
      <c r="A4402" s="2" t="s">
        <v>5421</v>
      </c>
      <c r="B4402" s="2" t="s">
        <v>275</v>
      </c>
      <c r="C4402" s="2" t="s">
        <v>149</v>
      </c>
      <c r="D4402" s="2" t="s">
        <v>87</v>
      </c>
      <c r="E4402" s="2" t="s">
        <v>3363</v>
      </c>
      <c r="F4402" s="3">
        <v>43913</v>
      </c>
      <c r="G4402" s="2">
        <v>3</v>
      </c>
      <c r="H4402" s="11">
        <f>VLOOKUP(B4402,[1]!Product_Data[#Data],4,0)</f>
        <v>2353</v>
      </c>
      <c r="I4402" s="11">
        <f>VLOOKUP(B4402,[1]!Product_Data[#Data],3,0)</f>
        <v>1788</v>
      </c>
      <c r="J4402" s="11">
        <f t="shared" si="411"/>
        <v>5364</v>
      </c>
      <c r="K4402" s="11">
        <f t="shared" si="412"/>
        <v>7059</v>
      </c>
      <c r="L4402" s="11">
        <f t="shared" si="413"/>
        <v>1695</v>
      </c>
      <c r="M4402" t="str">
        <f>VLOOKUP(C4402,[1]!Location_Data[#Data],2,0)</f>
        <v>Antioch</v>
      </c>
      <c r="N4402" t="str">
        <f>VLOOKUP(D4402,[1]!Salespeople_Data[#Data],2,0)</f>
        <v>Martin Perry</v>
      </c>
      <c r="O4402" t="str">
        <f>VLOOKUP(E4402,[1]!Customer_Data[#Data],2,0)</f>
        <v>Andrew Butler</v>
      </c>
      <c r="P4402" s="15">
        <f t="shared" si="408"/>
        <v>2</v>
      </c>
      <c r="Q4402">
        <f t="shared" si="409"/>
        <v>3</v>
      </c>
      <c r="R4402">
        <f t="shared" si="410"/>
        <v>2020</v>
      </c>
    </row>
    <row r="4403" spans="1:18" x14ac:dyDescent="0.25">
      <c r="A4403" s="4" t="s">
        <v>5422</v>
      </c>
      <c r="B4403" s="4" t="s">
        <v>203</v>
      </c>
      <c r="C4403" s="4" t="s">
        <v>34</v>
      </c>
      <c r="D4403" s="4" t="s">
        <v>159</v>
      </c>
      <c r="E4403" s="4" t="s">
        <v>2624</v>
      </c>
      <c r="F4403" s="5">
        <v>44161</v>
      </c>
      <c r="G4403" s="4">
        <v>1</v>
      </c>
      <c r="H4403" s="11">
        <f>VLOOKUP(B4403,[1]!Product_Data[#Data],4,0)</f>
        <v>1414</v>
      </c>
      <c r="I4403" s="11">
        <f>VLOOKUP(B4403,[1]!Product_Data[#Data],3,0)</f>
        <v>962</v>
      </c>
      <c r="J4403" s="11">
        <f t="shared" si="411"/>
        <v>962</v>
      </c>
      <c r="K4403" s="11">
        <f t="shared" si="412"/>
        <v>1414</v>
      </c>
      <c r="L4403" s="11">
        <f t="shared" si="413"/>
        <v>452</v>
      </c>
      <c r="M4403" t="str">
        <f>VLOOKUP(C4403,[1]!Location_Data[#Data],2,0)</f>
        <v>Inglewood</v>
      </c>
      <c r="N4403" t="str">
        <f>VLOOKUP(D4403,[1]!Salespeople_Data[#Data],2,0)</f>
        <v>Bobby Russell</v>
      </c>
      <c r="O4403" t="str">
        <f>VLOOKUP(E4403,[1]!Customer_Data[#Data],2,0)</f>
        <v>Daniel Dixon</v>
      </c>
      <c r="P4403" s="15">
        <f t="shared" si="408"/>
        <v>5</v>
      </c>
      <c r="Q4403">
        <f t="shared" si="409"/>
        <v>11</v>
      </c>
      <c r="R4403">
        <f t="shared" si="410"/>
        <v>2020</v>
      </c>
    </row>
    <row r="4404" spans="1:18" x14ac:dyDescent="0.25">
      <c r="A4404" s="2" t="s">
        <v>5423</v>
      </c>
      <c r="B4404" s="2" t="s">
        <v>185</v>
      </c>
      <c r="C4404" s="2" t="s">
        <v>469</v>
      </c>
      <c r="D4404" s="2" t="s">
        <v>136</v>
      </c>
      <c r="E4404" s="2" t="s">
        <v>1986</v>
      </c>
      <c r="F4404" s="3">
        <v>43890</v>
      </c>
      <c r="G4404" s="2">
        <v>2</v>
      </c>
      <c r="H4404" s="11">
        <f>VLOOKUP(B4404,[1]!Product_Data[#Data],4,0)</f>
        <v>667</v>
      </c>
      <c r="I4404" s="11">
        <f>VLOOKUP(B4404,[1]!Product_Data[#Data],3,0)</f>
        <v>387</v>
      </c>
      <c r="J4404" s="11">
        <f t="shared" si="411"/>
        <v>774</v>
      </c>
      <c r="K4404" s="11">
        <f t="shared" si="412"/>
        <v>1334</v>
      </c>
      <c r="L4404" s="11">
        <f t="shared" si="413"/>
        <v>560</v>
      </c>
      <c r="M4404" t="str">
        <f>VLOOKUP(C4404,[1]!Location_Data[#Data],2,0)</f>
        <v>Escondido</v>
      </c>
      <c r="N4404" t="str">
        <f>VLOOKUP(D4404,[1]!Salespeople_Data[#Data],2,0)</f>
        <v>Clarence Fox</v>
      </c>
      <c r="O4404" t="str">
        <f>VLOOKUP(E4404,[1]!Customer_Data[#Data],2,0)</f>
        <v>Joshua Ryan</v>
      </c>
      <c r="P4404" s="15">
        <f t="shared" si="408"/>
        <v>7</v>
      </c>
      <c r="Q4404">
        <f t="shared" si="409"/>
        <v>2</v>
      </c>
      <c r="R4404">
        <f t="shared" si="410"/>
        <v>2020</v>
      </c>
    </row>
    <row r="4405" spans="1:18" x14ac:dyDescent="0.25">
      <c r="A4405" s="4" t="s">
        <v>5424</v>
      </c>
      <c r="B4405" s="4" t="s">
        <v>210</v>
      </c>
      <c r="C4405" s="4" t="s">
        <v>380</v>
      </c>
      <c r="D4405" s="4" t="s">
        <v>178</v>
      </c>
      <c r="E4405" s="4" t="s">
        <v>1353</v>
      </c>
      <c r="F4405" s="5">
        <v>44135</v>
      </c>
      <c r="G4405" s="4">
        <v>2</v>
      </c>
      <c r="H4405" s="11">
        <f>VLOOKUP(B4405,[1]!Product_Data[#Data],4,0)</f>
        <v>458</v>
      </c>
      <c r="I4405" s="11">
        <f>VLOOKUP(B4405,[1]!Product_Data[#Data],3,0)</f>
        <v>376</v>
      </c>
      <c r="J4405" s="11">
        <f t="shared" si="411"/>
        <v>752</v>
      </c>
      <c r="K4405" s="11">
        <f t="shared" si="412"/>
        <v>916</v>
      </c>
      <c r="L4405" s="11">
        <f t="shared" si="413"/>
        <v>164</v>
      </c>
      <c r="M4405" t="str">
        <f>VLOOKUP(C4405,[1]!Location_Data[#Data],2,0)</f>
        <v>Los Angeles</v>
      </c>
      <c r="N4405" t="str">
        <f>VLOOKUP(D4405,[1]!Salespeople_Data[#Data],2,0)</f>
        <v>Joshua Taylor</v>
      </c>
      <c r="O4405" t="str">
        <f>VLOOKUP(E4405,[1]!Customer_Data[#Data],2,0)</f>
        <v>Anthony Chapman</v>
      </c>
      <c r="P4405" s="15">
        <f t="shared" si="408"/>
        <v>7</v>
      </c>
      <c r="Q4405">
        <f t="shared" si="409"/>
        <v>10</v>
      </c>
      <c r="R4405">
        <f t="shared" si="410"/>
        <v>2020</v>
      </c>
    </row>
    <row r="4406" spans="1:18" x14ac:dyDescent="0.25">
      <c r="A4406" s="2" t="s">
        <v>5425</v>
      </c>
      <c r="B4406" s="2" t="s">
        <v>168</v>
      </c>
      <c r="C4406" s="2" t="s">
        <v>195</v>
      </c>
      <c r="D4406" s="2" t="s">
        <v>359</v>
      </c>
      <c r="E4406" s="2" t="s">
        <v>1122</v>
      </c>
      <c r="F4406" s="3">
        <v>44090</v>
      </c>
      <c r="G4406" s="2">
        <v>2</v>
      </c>
      <c r="H4406" s="11">
        <f>VLOOKUP(B4406,[1]!Product_Data[#Data],4,0)</f>
        <v>112</v>
      </c>
      <c r="I4406" s="11">
        <f>VLOOKUP(B4406,[1]!Product_Data[#Data],3,0)</f>
        <v>90</v>
      </c>
      <c r="J4406" s="11">
        <f t="shared" si="411"/>
        <v>180</v>
      </c>
      <c r="K4406" s="11">
        <f t="shared" si="412"/>
        <v>224</v>
      </c>
      <c r="L4406" s="11">
        <f t="shared" si="413"/>
        <v>44</v>
      </c>
      <c r="M4406" t="str">
        <f>VLOOKUP(C4406,[1]!Location_Data[#Data],2,0)</f>
        <v>Pomona</v>
      </c>
      <c r="N4406" t="str">
        <f>VLOOKUP(D4406,[1]!Salespeople_Data[#Data],2,0)</f>
        <v>Eugene Holmes</v>
      </c>
      <c r="O4406" t="str">
        <f>VLOOKUP(E4406,[1]!Customer_Data[#Data],2,0)</f>
        <v>Douglas Robinson</v>
      </c>
      <c r="P4406" s="15">
        <f t="shared" si="408"/>
        <v>4</v>
      </c>
      <c r="Q4406">
        <f t="shared" si="409"/>
        <v>9</v>
      </c>
      <c r="R4406">
        <f t="shared" si="410"/>
        <v>2020</v>
      </c>
    </row>
    <row r="4407" spans="1:18" x14ac:dyDescent="0.25">
      <c r="A4407" s="4" t="s">
        <v>5426</v>
      </c>
      <c r="B4407" s="4" t="s">
        <v>114</v>
      </c>
      <c r="C4407" s="4" t="s">
        <v>95</v>
      </c>
      <c r="D4407" s="4" t="s">
        <v>91</v>
      </c>
      <c r="E4407" s="4" t="s">
        <v>2309</v>
      </c>
      <c r="F4407" s="5">
        <v>44002</v>
      </c>
      <c r="G4407" s="4">
        <v>1</v>
      </c>
      <c r="H4407" s="11">
        <f>VLOOKUP(B4407,[1]!Product_Data[#Data],4,0)</f>
        <v>545</v>
      </c>
      <c r="I4407" s="11">
        <f>VLOOKUP(B4407,[1]!Product_Data[#Data],3,0)</f>
        <v>425</v>
      </c>
      <c r="J4407" s="11">
        <f t="shared" si="411"/>
        <v>425</v>
      </c>
      <c r="K4407" s="11">
        <f t="shared" si="412"/>
        <v>545</v>
      </c>
      <c r="L4407" s="11">
        <f t="shared" si="413"/>
        <v>120</v>
      </c>
      <c r="M4407" t="str">
        <f>VLOOKUP(C4407,[1]!Location_Data[#Data],2,0)</f>
        <v>Fullerton</v>
      </c>
      <c r="N4407" t="str">
        <f>VLOOKUP(D4407,[1]!Salespeople_Data[#Data],2,0)</f>
        <v>Howard Gardner</v>
      </c>
      <c r="O4407" t="str">
        <f>VLOOKUP(E4407,[1]!Customer_Data[#Data],2,0)</f>
        <v>Ralph Banks</v>
      </c>
      <c r="P4407" s="15">
        <f t="shared" si="408"/>
        <v>7</v>
      </c>
      <c r="Q4407">
        <f t="shared" si="409"/>
        <v>6</v>
      </c>
      <c r="R4407">
        <f t="shared" si="410"/>
        <v>2020</v>
      </c>
    </row>
    <row r="4408" spans="1:18" x14ac:dyDescent="0.25">
      <c r="A4408" s="2" t="s">
        <v>5427</v>
      </c>
      <c r="B4408" s="2" t="s">
        <v>256</v>
      </c>
      <c r="C4408" s="2" t="s">
        <v>95</v>
      </c>
      <c r="D4408" s="2" t="s">
        <v>20</v>
      </c>
      <c r="E4408" s="2" t="s">
        <v>261</v>
      </c>
      <c r="F4408" s="3">
        <v>44166</v>
      </c>
      <c r="G4408" s="2">
        <v>3</v>
      </c>
      <c r="H4408" s="11">
        <f>VLOOKUP(B4408,[1]!Product_Data[#Data],4,0)</f>
        <v>596</v>
      </c>
      <c r="I4408" s="11">
        <f>VLOOKUP(B4408,[1]!Product_Data[#Data],3,0)</f>
        <v>358</v>
      </c>
      <c r="J4408" s="11">
        <f t="shared" si="411"/>
        <v>1074</v>
      </c>
      <c r="K4408" s="11">
        <f t="shared" si="412"/>
        <v>1788</v>
      </c>
      <c r="L4408" s="11">
        <f t="shared" si="413"/>
        <v>714</v>
      </c>
      <c r="M4408" t="str">
        <f>VLOOKUP(C4408,[1]!Location_Data[#Data],2,0)</f>
        <v>Fullerton</v>
      </c>
      <c r="N4408" t="str">
        <f>VLOOKUP(D4408,[1]!Salespeople_Data[#Data],2,0)</f>
        <v>Joshua Cook</v>
      </c>
      <c r="O4408" t="str">
        <f>VLOOKUP(E4408,[1]!Customer_Data[#Data],2,0)</f>
        <v>Keith Hamilton</v>
      </c>
      <c r="P4408" s="15">
        <f t="shared" si="408"/>
        <v>3</v>
      </c>
      <c r="Q4408">
        <f t="shared" si="409"/>
        <v>12</v>
      </c>
      <c r="R4408">
        <f t="shared" si="410"/>
        <v>2020</v>
      </c>
    </row>
    <row r="4409" spans="1:18" x14ac:dyDescent="0.25">
      <c r="A4409" s="4" t="s">
        <v>5428</v>
      </c>
      <c r="B4409" s="4" t="s">
        <v>114</v>
      </c>
      <c r="C4409" s="4" t="s">
        <v>24</v>
      </c>
      <c r="D4409" s="4" t="s">
        <v>101</v>
      </c>
      <c r="E4409" s="4" t="s">
        <v>448</v>
      </c>
      <c r="F4409" s="5">
        <v>44112</v>
      </c>
      <c r="G4409" s="4">
        <v>4</v>
      </c>
      <c r="H4409" s="11">
        <f>VLOOKUP(B4409,[1]!Product_Data[#Data],4,0)</f>
        <v>545</v>
      </c>
      <c r="I4409" s="11">
        <f>VLOOKUP(B4409,[1]!Product_Data[#Data],3,0)</f>
        <v>425</v>
      </c>
      <c r="J4409" s="11">
        <f t="shared" si="411"/>
        <v>1700</v>
      </c>
      <c r="K4409" s="11">
        <f t="shared" si="412"/>
        <v>2180</v>
      </c>
      <c r="L4409" s="11">
        <f t="shared" si="413"/>
        <v>480</v>
      </c>
      <c r="M4409" t="str">
        <f>VLOOKUP(C4409,[1]!Location_Data[#Data],2,0)</f>
        <v>Lancaster</v>
      </c>
      <c r="N4409" t="str">
        <f>VLOOKUP(D4409,[1]!Salespeople_Data[#Data],2,0)</f>
        <v>Scott Clark</v>
      </c>
      <c r="O4409" t="str">
        <f>VLOOKUP(E4409,[1]!Customer_Data[#Data],2,0)</f>
        <v>Juan Ramirez</v>
      </c>
      <c r="P4409" s="15">
        <f t="shared" si="408"/>
        <v>5</v>
      </c>
      <c r="Q4409">
        <f t="shared" si="409"/>
        <v>10</v>
      </c>
      <c r="R4409">
        <f t="shared" si="410"/>
        <v>2020</v>
      </c>
    </row>
    <row r="4410" spans="1:18" x14ac:dyDescent="0.25">
      <c r="A4410" s="2" t="s">
        <v>5429</v>
      </c>
      <c r="B4410" s="2" t="s">
        <v>553</v>
      </c>
      <c r="C4410" s="2" t="s">
        <v>57</v>
      </c>
      <c r="D4410" s="2" t="s">
        <v>308</v>
      </c>
      <c r="E4410" s="2" t="s">
        <v>1618</v>
      </c>
      <c r="F4410" s="3">
        <v>43877</v>
      </c>
      <c r="G4410" s="2">
        <v>1</v>
      </c>
      <c r="H4410" s="11">
        <f>VLOOKUP(B4410,[1]!Product_Data[#Data],4,0)</f>
        <v>1798</v>
      </c>
      <c r="I4410" s="11">
        <f>VLOOKUP(B4410,[1]!Product_Data[#Data],3,0)</f>
        <v>971</v>
      </c>
      <c r="J4410" s="11">
        <f t="shared" si="411"/>
        <v>971</v>
      </c>
      <c r="K4410" s="11">
        <f t="shared" si="412"/>
        <v>1798</v>
      </c>
      <c r="L4410" s="11">
        <f t="shared" si="413"/>
        <v>827</v>
      </c>
      <c r="M4410" t="str">
        <f>VLOOKUP(C4410,[1]!Location_Data[#Data],2,0)</f>
        <v>Thousand Oaks</v>
      </c>
      <c r="N4410" t="str">
        <f>VLOOKUP(D4410,[1]!Salespeople_Data[#Data],2,0)</f>
        <v>Fred Robertson</v>
      </c>
      <c r="O4410" t="str">
        <f>VLOOKUP(E4410,[1]!Customer_Data[#Data],2,0)</f>
        <v>Jose Watson</v>
      </c>
      <c r="P4410" s="15">
        <f t="shared" si="408"/>
        <v>1</v>
      </c>
      <c r="Q4410">
        <f t="shared" si="409"/>
        <v>2</v>
      </c>
      <c r="R4410">
        <f t="shared" si="410"/>
        <v>2020</v>
      </c>
    </row>
    <row r="4411" spans="1:18" x14ac:dyDescent="0.25">
      <c r="A4411" s="4" t="s">
        <v>5430</v>
      </c>
      <c r="B4411" s="4" t="s">
        <v>263</v>
      </c>
      <c r="C4411" s="4" t="s">
        <v>149</v>
      </c>
      <c r="D4411" s="4" t="s">
        <v>116</v>
      </c>
      <c r="E4411" s="4" t="s">
        <v>865</v>
      </c>
      <c r="F4411" s="5">
        <v>44022</v>
      </c>
      <c r="G4411" s="4">
        <v>3</v>
      </c>
      <c r="H4411" s="11">
        <f>VLOOKUP(B4411,[1]!Product_Data[#Data],4,0)</f>
        <v>378</v>
      </c>
      <c r="I4411" s="11">
        <f>VLOOKUP(B4411,[1]!Product_Data[#Data],3,0)</f>
        <v>291</v>
      </c>
      <c r="J4411" s="11">
        <f t="shared" si="411"/>
        <v>873</v>
      </c>
      <c r="K4411" s="11">
        <f t="shared" si="412"/>
        <v>1134</v>
      </c>
      <c r="L4411" s="11">
        <f t="shared" si="413"/>
        <v>261</v>
      </c>
      <c r="M4411" t="str">
        <f>VLOOKUP(C4411,[1]!Location_Data[#Data],2,0)</f>
        <v>Antioch</v>
      </c>
      <c r="N4411" t="str">
        <f>VLOOKUP(D4411,[1]!Salespeople_Data[#Data],2,0)</f>
        <v>Roger Ramos</v>
      </c>
      <c r="O4411" t="str">
        <f>VLOOKUP(E4411,[1]!Customer_Data[#Data],2,0)</f>
        <v>Aaron Cruz</v>
      </c>
      <c r="P4411" s="15">
        <f t="shared" si="408"/>
        <v>6</v>
      </c>
      <c r="Q4411">
        <f t="shared" si="409"/>
        <v>7</v>
      </c>
      <c r="R4411">
        <f t="shared" si="410"/>
        <v>2020</v>
      </c>
    </row>
    <row r="4412" spans="1:18" x14ac:dyDescent="0.25">
      <c r="A4412" s="2" t="s">
        <v>5431</v>
      </c>
      <c r="B4412" s="2" t="s">
        <v>228</v>
      </c>
      <c r="C4412" s="2" t="s">
        <v>9</v>
      </c>
      <c r="D4412" s="2" t="s">
        <v>106</v>
      </c>
      <c r="E4412" s="2" t="s">
        <v>2263</v>
      </c>
      <c r="F4412" s="3">
        <v>44180</v>
      </c>
      <c r="G4412" s="2">
        <v>1</v>
      </c>
      <c r="H4412" s="11">
        <f>VLOOKUP(B4412,[1]!Product_Data[#Data],4,0)</f>
        <v>1862</v>
      </c>
      <c r="I4412" s="11">
        <f>VLOOKUP(B4412,[1]!Product_Data[#Data],3,0)</f>
        <v>1173</v>
      </c>
      <c r="J4412" s="11">
        <f t="shared" si="411"/>
        <v>1173</v>
      </c>
      <c r="K4412" s="11">
        <f t="shared" si="412"/>
        <v>1862</v>
      </c>
      <c r="L4412" s="11">
        <f t="shared" si="413"/>
        <v>689</v>
      </c>
      <c r="M4412" t="str">
        <f>VLOOKUP(C4412,[1]!Location_Data[#Data],2,0)</f>
        <v>San Mateo</v>
      </c>
      <c r="N4412" t="str">
        <f>VLOOKUP(D4412,[1]!Salespeople_Data[#Data],2,0)</f>
        <v>Patrick Ruiz</v>
      </c>
      <c r="O4412" t="str">
        <f>VLOOKUP(E4412,[1]!Customer_Data[#Data],2,0)</f>
        <v>Jeffrey Carpenter</v>
      </c>
      <c r="P4412" s="15">
        <f t="shared" si="408"/>
        <v>3</v>
      </c>
      <c r="Q4412">
        <f t="shared" si="409"/>
        <v>12</v>
      </c>
      <c r="R4412">
        <f t="shared" si="410"/>
        <v>2020</v>
      </c>
    </row>
    <row r="4413" spans="1:18" x14ac:dyDescent="0.25">
      <c r="A4413" s="4" t="s">
        <v>5432</v>
      </c>
      <c r="B4413" s="4" t="s">
        <v>194</v>
      </c>
      <c r="C4413" s="4" t="s">
        <v>286</v>
      </c>
      <c r="D4413" s="4" t="s">
        <v>359</v>
      </c>
      <c r="E4413" s="4" t="s">
        <v>437</v>
      </c>
      <c r="F4413" s="5">
        <v>44098</v>
      </c>
      <c r="G4413" s="4">
        <v>1</v>
      </c>
      <c r="H4413" s="11">
        <f>VLOOKUP(B4413,[1]!Product_Data[#Data],4,0)</f>
        <v>1278</v>
      </c>
      <c r="I4413" s="11">
        <f>VLOOKUP(B4413,[1]!Product_Data[#Data],3,0)</f>
        <v>665</v>
      </c>
      <c r="J4413" s="11">
        <f t="shared" si="411"/>
        <v>665</v>
      </c>
      <c r="K4413" s="11">
        <f t="shared" si="412"/>
        <v>1278</v>
      </c>
      <c r="L4413" s="11">
        <f t="shared" si="413"/>
        <v>613</v>
      </c>
      <c r="M4413" t="str">
        <f>VLOOKUP(C4413,[1]!Location_Data[#Data],2,0)</f>
        <v>El Monte</v>
      </c>
      <c r="N4413" t="str">
        <f>VLOOKUP(D4413,[1]!Salespeople_Data[#Data],2,0)</f>
        <v>Eugene Holmes</v>
      </c>
      <c r="O4413" t="str">
        <f>VLOOKUP(E4413,[1]!Customer_Data[#Data],2,0)</f>
        <v>Carl Murphy</v>
      </c>
      <c r="P4413" s="15">
        <f t="shared" si="408"/>
        <v>5</v>
      </c>
      <c r="Q4413">
        <f t="shared" si="409"/>
        <v>9</v>
      </c>
      <c r="R4413">
        <f t="shared" si="410"/>
        <v>2020</v>
      </c>
    </row>
    <row r="4414" spans="1:18" x14ac:dyDescent="0.25">
      <c r="A4414" s="2" t="s">
        <v>5433</v>
      </c>
      <c r="B4414" s="2" t="s">
        <v>408</v>
      </c>
      <c r="C4414" s="2" t="s">
        <v>246</v>
      </c>
      <c r="D4414" s="2" t="s">
        <v>80</v>
      </c>
      <c r="E4414" s="2" t="s">
        <v>522</v>
      </c>
      <c r="F4414" s="3">
        <v>44000</v>
      </c>
      <c r="G4414" s="2">
        <v>3</v>
      </c>
      <c r="H4414" s="11">
        <f>VLOOKUP(B4414,[1]!Product_Data[#Data],4,0)</f>
        <v>1405</v>
      </c>
      <c r="I4414" s="11">
        <f>VLOOKUP(B4414,[1]!Product_Data[#Data],3,0)</f>
        <v>1054</v>
      </c>
      <c r="J4414" s="11">
        <f t="shared" si="411"/>
        <v>3162</v>
      </c>
      <c r="K4414" s="11">
        <f t="shared" si="412"/>
        <v>4215</v>
      </c>
      <c r="L4414" s="11">
        <f t="shared" si="413"/>
        <v>1053</v>
      </c>
      <c r="M4414" t="str">
        <f>VLOOKUP(C4414,[1]!Location_Data[#Data],2,0)</f>
        <v>San Francisco</v>
      </c>
      <c r="N4414" t="str">
        <f>VLOOKUP(D4414,[1]!Salespeople_Data[#Data],2,0)</f>
        <v>Henry Nelson</v>
      </c>
      <c r="O4414" t="str">
        <f>VLOOKUP(E4414,[1]!Customer_Data[#Data],2,0)</f>
        <v>Ralph Davis</v>
      </c>
      <c r="P4414" s="15">
        <f t="shared" si="408"/>
        <v>5</v>
      </c>
      <c r="Q4414">
        <f t="shared" si="409"/>
        <v>6</v>
      </c>
      <c r="R4414">
        <f t="shared" si="410"/>
        <v>2020</v>
      </c>
    </row>
    <row r="4415" spans="1:18" x14ac:dyDescent="0.25">
      <c r="A4415" s="4" t="s">
        <v>5434</v>
      </c>
      <c r="B4415" s="4" t="s">
        <v>210</v>
      </c>
      <c r="C4415" s="4" t="s">
        <v>110</v>
      </c>
      <c r="D4415" s="4" t="s">
        <v>49</v>
      </c>
      <c r="E4415" s="4" t="s">
        <v>840</v>
      </c>
      <c r="F4415" s="5">
        <v>43934</v>
      </c>
      <c r="G4415" s="4">
        <v>1</v>
      </c>
      <c r="H4415" s="11">
        <f>VLOOKUP(B4415,[1]!Product_Data[#Data],4,0)</f>
        <v>458</v>
      </c>
      <c r="I4415" s="11">
        <f>VLOOKUP(B4415,[1]!Product_Data[#Data],3,0)</f>
        <v>376</v>
      </c>
      <c r="J4415" s="11">
        <f t="shared" si="411"/>
        <v>376</v>
      </c>
      <c r="K4415" s="11">
        <f t="shared" si="412"/>
        <v>458</v>
      </c>
      <c r="L4415" s="11">
        <f t="shared" si="413"/>
        <v>82</v>
      </c>
      <c r="M4415" t="str">
        <f>VLOOKUP(C4415,[1]!Location_Data[#Data],2,0)</f>
        <v>Richmond</v>
      </c>
      <c r="N4415" t="str">
        <f>VLOOKUP(D4415,[1]!Salespeople_Data[#Data],2,0)</f>
        <v>Walter Cook</v>
      </c>
      <c r="O4415" t="str">
        <f>VLOOKUP(E4415,[1]!Customer_Data[#Data],2,0)</f>
        <v>Joshua Williams</v>
      </c>
      <c r="P4415" s="15">
        <f t="shared" si="408"/>
        <v>2</v>
      </c>
      <c r="Q4415">
        <f t="shared" si="409"/>
        <v>4</v>
      </c>
      <c r="R4415">
        <f t="shared" si="410"/>
        <v>2020</v>
      </c>
    </row>
    <row r="4416" spans="1:18" x14ac:dyDescent="0.25">
      <c r="A4416" s="2" t="s">
        <v>5435</v>
      </c>
      <c r="B4416" s="2" t="s">
        <v>464</v>
      </c>
      <c r="C4416" s="2" t="s">
        <v>169</v>
      </c>
      <c r="D4416" s="2" t="s">
        <v>165</v>
      </c>
      <c r="E4416" s="2" t="s">
        <v>142</v>
      </c>
      <c r="F4416" s="3">
        <v>44002</v>
      </c>
      <c r="G4416" s="2">
        <v>1</v>
      </c>
      <c r="H4416" s="11">
        <f>VLOOKUP(B4416,[1]!Product_Data[#Data],4,0)</f>
        <v>1566</v>
      </c>
      <c r="I4416" s="11">
        <f>VLOOKUP(B4416,[1]!Product_Data[#Data],3,0)</f>
        <v>1190</v>
      </c>
      <c r="J4416" s="11">
        <f t="shared" si="411"/>
        <v>1190</v>
      </c>
      <c r="K4416" s="11">
        <f t="shared" si="412"/>
        <v>1566</v>
      </c>
      <c r="L4416" s="11">
        <f t="shared" si="413"/>
        <v>376</v>
      </c>
      <c r="M4416" t="str">
        <f>VLOOKUP(C4416,[1]!Location_Data[#Data],2,0)</f>
        <v>Vista</v>
      </c>
      <c r="N4416" t="str">
        <f>VLOOKUP(D4416,[1]!Salespeople_Data[#Data],2,0)</f>
        <v>Joe Sims</v>
      </c>
      <c r="O4416" t="str">
        <f>VLOOKUP(E4416,[1]!Customer_Data[#Data],2,0)</f>
        <v>Joshua Romero</v>
      </c>
      <c r="P4416" s="15">
        <f t="shared" si="408"/>
        <v>7</v>
      </c>
      <c r="Q4416">
        <f t="shared" si="409"/>
        <v>6</v>
      </c>
      <c r="R4416">
        <f t="shared" si="410"/>
        <v>2020</v>
      </c>
    </row>
    <row r="4417" spans="1:18" x14ac:dyDescent="0.25">
      <c r="A4417" s="4" t="s">
        <v>5436</v>
      </c>
      <c r="B4417" s="4" t="s">
        <v>440</v>
      </c>
      <c r="C4417" s="4" t="s">
        <v>24</v>
      </c>
      <c r="D4417" s="4" t="s">
        <v>308</v>
      </c>
      <c r="E4417" s="4" t="s">
        <v>1758</v>
      </c>
      <c r="F4417" s="5">
        <v>43837</v>
      </c>
      <c r="G4417" s="4">
        <v>3</v>
      </c>
      <c r="H4417" s="11">
        <f>VLOOKUP(B4417,[1]!Product_Data[#Data],4,0)</f>
        <v>800</v>
      </c>
      <c r="I4417" s="11">
        <f>VLOOKUP(B4417,[1]!Product_Data[#Data],3,0)</f>
        <v>536</v>
      </c>
      <c r="J4417" s="11">
        <f t="shared" si="411"/>
        <v>1608</v>
      </c>
      <c r="K4417" s="11">
        <f t="shared" si="412"/>
        <v>2400</v>
      </c>
      <c r="L4417" s="11">
        <f t="shared" si="413"/>
        <v>792</v>
      </c>
      <c r="M4417" t="str">
        <f>VLOOKUP(C4417,[1]!Location_Data[#Data],2,0)</f>
        <v>Lancaster</v>
      </c>
      <c r="N4417" t="str">
        <f>VLOOKUP(D4417,[1]!Salespeople_Data[#Data],2,0)</f>
        <v>Fred Robertson</v>
      </c>
      <c r="O4417" t="str">
        <f>VLOOKUP(E4417,[1]!Customer_Data[#Data],2,0)</f>
        <v>Lawrence Kelly</v>
      </c>
      <c r="P4417" s="15">
        <f t="shared" si="408"/>
        <v>3</v>
      </c>
      <c r="Q4417">
        <f t="shared" si="409"/>
        <v>1</v>
      </c>
      <c r="R4417">
        <f t="shared" si="410"/>
        <v>2020</v>
      </c>
    </row>
    <row r="4418" spans="1:18" x14ac:dyDescent="0.25">
      <c r="A4418" s="2" t="s">
        <v>5437</v>
      </c>
      <c r="B4418" s="2" t="s">
        <v>305</v>
      </c>
      <c r="C4418" s="2" t="s">
        <v>220</v>
      </c>
      <c r="D4418" s="2" t="s">
        <v>15</v>
      </c>
      <c r="E4418" s="2" t="s">
        <v>213</v>
      </c>
      <c r="F4418" s="3">
        <v>44058</v>
      </c>
      <c r="G4418" s="2">
        <v>3</v>
      </c>
      <c r="H4418" s="11">
        <f>VLOOKUP(B4418,[1]!Product_Data[#Data],4,0)</f>
        <v>504</v>
      </c>
      <c r="I4418" s="11">
        <f>VLOOKUP(B4418,[1]!Product_Data[#Data],3,0)</f>
        <v>408</v>
      </c>
      <c r="J4418" s="11">
        <f t="shared" si="411"/>
        <v>1224</v>
      </c>
      <c r="K4418" s="11">
        <f t="shared" si="412"/>
        <v>1512</v>
      </c>
      <c r="L4418" s="11">
        <f t="shared" si="413"/>
        <v>288</v>
      </c>
      <c r="M4418" t="str">
        <f>VLOOKUP(C4418,[1]!Location_Data[#Data],2,0)</f>
        <v>Modesto</v>
      </c>
      <c r="N4418" t="str">
        <f>VLOOKUP(D4418,[1]!Salespeople_Data[#Data],2,0)</f>
        <v>Ryan Butler</v>
      </c>
      <c r="O4418" t="str">
        <f>VLOOKUP(E4418,[1]!Customer_Data[#Data],2,0)</f>
        <v>Sean Price</v>
      </c>
      <c r="P4418" s="15">
        <f t="shared" ref="P4418:P4481" si="414">WEEKDAY(F4418)</f>
        <v>7</v>
      </c>
      <c r="Q4418">
        <f t="shared" ref="Q4418:Q4481" si="415">MONTH(F4418)</f>
        <v>8</v>
      </c>
      <c r="R4418">
        <f t="shared" ref="R4418:R4481" si="416">YEAR(F4418)</f>
        <v>2020</v>
      </c>
    </row>
    <row r="4419" spans="1:18" x14ac:dyDescent="0.25">
      <c r="A4419" s="4" t="s">
        <v>5438</v>
      </c>
      <c r="B4419" s="4" t="s">
        <v>260</v>
      </c>
      <c r="C4419" s="4" t="s">
        <v>731</v>
      </c>
      <c r="D4419" s="4" t="s">
        <v>30</v>
      </c>
      <c r="E4419" s="4" t="s">
        <v>3332</v>
      </c>
      <c r="F4419" s="5">
        <v>44126</v>
      </c>
      <c r="G4419" s="4">
        <v>3</v>
      </c>
      <c r="H4419" s="11">
        <f>VLOOKUP(B4419,[1]!Product_Data[#Data],4,0)</f>
        <v>502</v>
      </c>
      <c r="I4419" s="11">
        <f>VLOOKUP(B4419,[1]!Product_Data[#Data],3,0)</f>
        <v>296</v>
      </c>
      <c r="J4419" s="11">
        <f t="shared" ref="J4419:J4482" si="417">PRODUCT(I4419,G4419)</f>
        <v>888</v>
      </c>
      <c r="K4419" s="11">
        <f t="shared" ref="K4419:K4482" si="418">PRODUCT(H4419,G4419)</f>
        <v>1506</v>
      </c>
      <c r="L4419" s="11">
        <f t="shared" ref="L4419:L4482" si="419">K4419-J4419</f>
        <v>618</v>
      </c>
      <c r="M4419" t="str">
        <f>VLOOKUP(C4419,[1]!Location_Data[#Data],2,0)</f>
        <v>Costa Mesa</v>
      </c>
      <c r="N4419" t="str">
        <f>VLOOKUP(D4419,[1]!Salespeople_Data[#Data],2,0)</f>
        <v>Carl Hall</v>
      </c>
      <c r="O4419" t="str">
        <f>VLOOKUP(E4419,[1]!Customer_Data[#Data],2,0)</f>
        <v>Victor Dean</v>
      </c>
      <c r="P4419" s="15">
        <f t="shared" si="414"/>
        <v>5</v>
      </c>
      <c r="Q4419">
        <f t="shared" si="415"/>
        <v>10</v>
      </c>
      <c r="R4419">
        <f t="shared" si="416"/>
        <v>2020</v>
      </c>
    </row>
    <row r="4420" spans="1:18" x14ac:dyDescent="0.25">
      <c r="A4420" s="2" t="s">
        <v>5439</v>
      </c>
      <c r="B4420" s="2" t="s">
        <v>94</v>
      </c>
      <c r="C4420" s="2" t="s">
        <v>229</v>
      </c>
      <c r="D4420" s="2" t="s">
        <v>225</v>
      </c>
      <c r="E4420" s="2" t="s">
        <v>4001</v>
      </c>
      <c r="F4420" s="3">
        <v>43989</v>
      </c>
      <c r="G4420" s="2">
        <v>1</v>
      </c>
      <c r="H4420" s="11">
        <f>VLOOKUP(B4420,[1]!Product_Data[#Data],4,0)</f>
        <v>1639</v>
      </c>
      <c r="I4420" s="11">
        <f>VLOOKUP(B4420,[1]!Product_Data[#Data],3,0)</f>
        <v>1295</v>
      </c>
      <c r="J4420" s="11">
        <f t="shared" si="417"/>
        <v>1295</v>
      </c>
      <c r="K4420" s="11">
        <f t="shared" si="418"/>
        <v>1639</v>
      </c>
      <c r="L4420" s="11">
        <f t="shared" si="419"/>
        <v>344</v>
      </c>
      <c r="M4420" t="str">
        <f>VLOOKUP(C4420,[1]!Location_Data[#Data],2,0)</f>
        <v>San Jose</v>
      </c>
      <c r="N4420" t="str">
        <f>VLOOKUP(D4420,[1]!Salespeople_Data[#Data],2,0)</f>
        <v>Andrew Bowman</v>
      </c>
      <c r="O4420" t="str">
        <f>VLOOKUP(E4420,[1]!Customer_Data[#Data],2,0)</f>
        <v>Wayne Ortiz</v>
      </c>
      <c r="P4420" s="15">
        <f t="shared" si="414"/>
        <v>1</v>
      </c>
      <c r="Q4420">
        <f t="shared" si="415"/>
        <v>6</v>
      </c>
      <c r="R4420">
        <f t="shared" si="416"/>
        <v>2020</v>
      </c>
    </row>
    <row r="4421" spans="1:18" x14ac:dyDescent="0.25">
      <c r="A4421" s="4" t="s">
        <v>5440</v>
      </c>
      <c r="B4421" s="4" t="s">
        <v>207</v>
      </c>
      <c r="C4421" s="4" t="s">
        <v>242</v>
      </c>
      <c r="D4421" s="4" t="s">
        <v>106</v>
      </c>
      <c r="E4421" s="4" t="s">
        <v>1229</v>
      </c>
      <c r="F4421" s="5">
        <v>44011</v>
      </c>
      <c r="G4421" s="4">
        <v>3</v>
      </c>
      <c r="H4421" s="11">
        <f>VLOOKUP(B4421,[1]!Product_Data[#Data],4,0)</f>
        <v>2464</v>
      </c>
      <c r="I4421" s="11">
        <f>VLOOKUP(B4421,[1]!Product_Data[#Data],3,0)</f>
        <v>1774</v>
      </c>
      <c r="J4421" s="11">
        <f t="shared" si="417"/>
        <v>5322</v>
      </c>
      <c r="K4421" s="11">
        <f t="shared" si="418"/>
        <v>7392</v>
      </c>
      <c r="L4421" s="11">
        <f t="shared" si="419"/>
        <v>2070</v>
      </c>
      <c r="M4421" t="str">
        <f>VLOOKUP(C4421,[1]!Location_Data[#Data],2,0)</f>
        <v>Downey</v>
      </c>
      <c r="N4421" t="str">
        <f>VLOOKUP(D4421,[1]!Salespeople_Data[#Data],2,0)</f>
        <v>Patrick Ruiz</v>
      </c>
      <c r="O4421" t="str">
        <f>VLOOKUP(E4421,[1]!Customer_Data[#Data],2,0)</f>
        <v>Jason Hanson</v>
      </c>
      <c r="P4421" s="15">
        <f t="shared" si="414"/>
        <v>2</v>
      </c>
      <c r="Q4421">
        <f t="shared" si="415"/>
        <v>6</v>
      </c>
      <c r="R4421">
        <f t="shared" si="416"/>
        <v>2020</v>
      </c>
    </row>
    <row r="4422" spans="1:18" x14ac:dyDescent="0.25">
      <c r="A4422" s="2" t="s">
        <v>5441</v>
      </c>
      <c r="B4422" s="2" t="s">
        <v>267</v>
      </c>
      <c r="C4422" s="2" t="s">
        <v>249</v>
      </c>
      <c r="D4422" s="2" t="s">
        <v>20</v>
      </c>
      <c r="E4422" s="2" t="s">
        <v>582</v>
      </c>
      <c r="F4422" s="3">
        <v>44122</v>
      </c>
      <c r="G4422" s="2">
        <v>1</v>
      </c>
      <c r="H4422" s="11">
        <f>VLOOKUP(B4422,[1]!Product_Data[#Data],4,0)</f>
        <v>400</v>
      </c>
      <c r="I4422" s="11">
        <f>VLOOKUP(B4422,[1]!Product_Data[#Data],3,0)</f>
        <v>208</v>
      </c>
      <c r="J4422" s="11">
        <f t="shared" si="417"/>
        <v>208</v>
      </c>
      <c r="K4422" s="11">
        <f t="shared" si="418"/>
        <v>400</v>
      </c>
      <c r="L4422" s="11">
        <f t="shared" si="419"/>
        <v>192</v>
      </c>
      <c r="M4422" t="str">
        <f>VLOOKUP(C4422,[1]!Location_Data[#Data],2,0)</f>
        <v>Roseville</v>
      </c>
      <c r="N4422" t="str">
        <f>VLOOKUP(D4422,[1]!Salespeople_Data[#Data],2,0)</f>
        <v>Joshua Cook</v>
      </c>
      <c r="O4422" t="str">
        <f>VLOOKUP(E4422,[1]!Customer_Data[#Data],2,0)</f>
        <v>Russell Nelson</v>
      </c>
      <c r="P4422" s="15">
        <f t="shared" si="414"/>
        <v>1</v>
      </c>
      <c r="Q4422">
        <f t="shared" si="415"/>
        <v>10</v>
      </c>
      <c r="R4422">
        <f t="shared" si="416"/>
        <v>2020</v>
      </c>
    </row>
    <row r="4423" spans="1:18" x14ac:dyDescent="0.25">
      <c r="A4423" s="4" t="s">
        <v>5442</v>
      </c>
      <c r="B4423" s="4" t="s">
        <v>219</v>
      </c>
      <c r="C4423" s="4" t="s">
        <v>436</v>
      </c>
      <c r="D4423" s="4" t="s">
        <v>40</v>
      </c>
      <c r="E4423" s="4" t="s">
        <v>804</v>
      </c>
      <c r="F4423" s="5">
        <v>43878</v>
      </c>
      <c r="G4423" s="4">
        <v>2</v>
      </c>
      <c r="H4423" s="11">
        <f>VLOOKUP(B4423,[1]!Product_Data[#Data],4,0)</f>
        <v>561</v>
      </c>
      <c r="I4423" s="11">
        <f>VLOOKUP(B4423,[1]!Product_Data[#Data],3,0)</f>
        <v>421</v>
      </c>
      <c r="J4423" s="11">
        <f t="shared" si="417"/>
        <v>842</v>
      </c>
      <c r="K4423" s="11">
        <f t="shared" si="418"/>
        <v>1122</v>
      </c>
      <c r="L4423" s="11">
        <f t="shared" si="419"/>
        <v>280</v>
      </c>
      <c r="M4423" t="str">
        <f>VLOOKUP(C4423,[1]!Location_Data[#Data],2,0)</f>
        <v>Jurupa Valley</v>
      </c>
      <c r="N4423" t="str">
        <f>VLOOKUP(D4423,[1]!Salespeople_Data[#Data],2,0)</f>
        <v>Brian Hansen</v>
      </c>
      <c r="O4423" t="str">
        <f>VLOOKUP(E4423,[1]!Customer_Data[#Data],2,0)</f>
        <v>Gregory Boyd</v>
      </c>
      <c r="P4423" s="15">
        <f t="shared" si="414"/>
        <v>2</v>
      </c>
      <c r="Q4423">
        <f t="shared" si="415"/>
        <v>2</v>
      </c>
      <c r="R4423">
        <f t="shared" si="416"/>
        <v>2020</v>
      </c>
    </row>
    <row r="4424" spans="1:18" x14ac:dyDescent="0.25">
      <c r="A4424" s="2" t="s">
        <v>5443</v>
      </c>
      <c r="B4424" s="2" t="s">
        <v>252</v>
      </c>
      <c r="C4424" s="2" t="s">
        <v>169</v>
      </c>
      <c r="D4424" s="2" t="s">
        <v>75</v>
      </c>
      <c r="E4424" s="2" t="s">
        <v>517</v>
      </c>
      <c r="F4424" s="3">
        <v>43882</v>
      </c>
      <c r="G4424" s="2">
        <v>2</v>
      </c>
      <c r="H4424" s="11">
        <f>VLOOKUP(B4424,[1]!Product_Data[#Data],4,0)</f>
        <v>1899</v>
      </c>
      <c r="I4424" s="11">
        <f>VLOOKUP(B4424,[1]!Product_Data[#Data],3,0)</f>
        <v>1044</v>
      </c>
      <c r="J4424" s="11">
        <f t="shared" si="417"/>
        <v>2088</v>
      </c>
      <c r="K4424" s="11">
        <f t="shared" si="418"/>
        <v>3798</v>
      </c>
      <c r="L4424" s="11">
        <f t="shared" si="419"/>
        <v>1710</v>
      </c>
      <c r="M4424" t="str">
        <f>VLOOKUP(C4424,[1]!Location_Data[#Data],2,0)</f>
        <v>Vista</v>
      </c>
      <c r="N4424" t="str">
        <f>VLOOKUP(D4424,[1]!Salespeople_Data[#Data],2,0)</f>
        <v>Roger Robertson</v>
      </c>
      <c r="O4424" t="str">
        <f>VLOOKUP(E4424,[1]!Customer_Data[#Data],2,0)</f>
        <v>Bruce Porter</v>
      </c>
      <c r="P4424" s="15">
        <f t="shared" si="414"/>
        <v>6</v>
      </c>
      <c r="Q4424">
        <f t="shared" si="415"/>
        <v>2</v>
      </c>
      <c r="R4424">
        <f t="shared" si="416"/>
        <v>2020</v>
      </c>
    </row>
    <row r="4425" spans="1:18" x14ac:dyDescent="0.25">
      <c r="A4425" s="4" t="s">
        <v>5444</v>
      </c>
      <c r="B4425" s="4" t="s">
        <v>207</v>
      </c>
      <c r="C4425" s="4" t="s">
        <v>195</v>
      </c>
      <c r="D4425" s="4" t="s">
        <v>96</v>
      </c>
      <c r="E4425" s="4" t="s">
        <v>2159</v>
      </c>
      <c r="F4425" s="5">
        <v>43982</v>
      </c>
      <c r="G4425" s="4">
        <v>4</v>
      </c>
      <c r="H4425" s="11">
        <f>VLOOKUP(B4425,[1]!Product_Data[#Data],4,0)</f>
        <v>2464</v>
      </c>
      <c r="I4425" s="11">
        <f>VLOOKUP(B4425,[1]!Product_Data[#Data],3,0)</f>
        <v>1774</v>
      </c>
      <c r="J4425" s="11">
        <f t="shared" si="417"/>
        <v>7096</v>
      </c>
      <c r="K4425" s="11">
        <f t="shared" si="418"/>
        <v>9856</v>
      </c>
      <c r="L4425" s="11">
        <f t="shared" si="419"/>
        <v>2760</v>
      </c>
      <c r="M4425" t="str">
        <f>VLOOKUP(C4425,[1]!Location_Data[#Data],2,0)</f>
        <v>Pomona</v>
      </c>
      <c r="N4425" t="str">
        <f>VLOOKUP(D4425,[1]!Salespeople_Data[#Data],2,0)</f>
        <v>Brian Thomas</v>
      </c>
      <c r="O4425" t="str">
        <f>VLOOKUP(E4425,[1]!Customer_Data[#Data],2,0)</f>
        <v>Ernest Bradley</v>
      </c>
      <c r="P4425" s="15">
        <f t="shared" si="414"/>
        <v>1</v>
      </c>
      <c r="Q4425">
        <f t="shared" si="415"/>
        <v>5</v>
      </c>
      <c r="R4425">
        <f t="shared" si="416"/>
        <v>2020</v>
      </c>
    </row>
    <row r="4426" spans="1:18" x14ac:dyDescent="0.25">
      <c r="A4426" s="2" t="s">
        <v>5445</v>
      </c>
      <c r="B4426" s="2" t="s">
        <v>144</v>
      </c>
      <c r="C4426" s="2" t="s">
        <v>450</v>
      </c>
      <c r="D4426" s="2" t="s">
        <v>116</v>
      </c>
      <c r="E4426" s="2" t="s">
        <v>576</v>
      </c>
      <c r="F4426" s="3">
        <v>43878</v>
      </c>
      <c r="G4426" s="2">
        <v>1</v>
      </c>
      <c r="H4426" s="11">
        <f>VLOOKUP(B4426,[1]!Product_Data[#Data],4,0)</f>
        <v>2410</v>
      </c>
      <c r="I4426" s="11">
        <f>VLOOKUP(B4426,[1]!Product_Data[#Data],3,0)</f>
        <v>1518</v>
      </c>
      <c r="J4426" s="11">
        <f t="shared" si="417"/>
        <v>1518</v>
      </c>
      <c r="K4426" s="11">
        <f t="shared" si="418"/>
        <v>2410</v>
      </c>
      <c r="L4426" s="11">
        <f t="shared" si="419"/>
        <v>892</v>
      </c>
      <c r="M4426" t="str">
        <f>VLOOKUP(C4426,[1]!Location_Data[#Data],2,0)</f>
        <v>Simi Valley</v>
      </c>
      <c r="N4426" t="str">
        <f>VLOOKUP(D4426,[1]!Salespeople_Data[#Data],2,0)</f>
        <v>Roger Ramos</v>
      </c>
      <c r="O4426" t="str">
        <f>VLOOKUP(E4426,[1]!Customer_Data[#Data],2,0)</f>
        <v>Samuel Kim</v>
      </c>
      <c r="P4426" s="15">
        <f t="shared" si="414"/>
        <v>2</v>
      </c>
      <c r="Q4426">
        <f t="shared" si="415"/>
        <v>2</v>
      </c>
      <c r="R4426">
        <f t="shared" si="416"/>
        <v>2020</v>
      </c>
    </row>
    <row r="4427" spans="1:18" x14ac:dyDescent="0.25">
      <c r="A4427" s="4" t="s">
        <v>5446</v>
      </c>
      <c r="B4427" s="4" t="s">
        <v>408</v>
      </c>
      <c r="C4427" s="4" t="s">
        <v>377</v>
      </c>
      <c r="D4427" s="4" t="s">
        <v>49</v>
      </c>
      <c r="E4427" s="4" t="s">
        <v>290</v>
      </c>
      <c r="F4427" s="5">
        <v>44132</v>
      </c>
      <c r="G4427" s="4">
        <v>2</v>
      </c>
      <c r="H4427" s="11">
        <f>VLOOKUP(B4427,[1]!Product_Data[#Data],4,0)</f>
        <v>1405</v>
      </c>
      <c r="I4427" s="11">
        <f>VLOOKUP(B4427,[1]!Product_Data[#Data],3,0)</f>
        <v>1054</v>
      </c>
      <c r="J4427" s="11">
        <f t="shared" si="417"/>
        <v>2108</v>
      </c>
      <c r="K4427" s="11">
        <f t="shared" si="418"/>
        <v>2810</v>
      </c>
      <c r="L4427" s="11">
        <f t="shared" si="419"/>
        <v>702</v>
      </c>
      <c r="M4427" t="str">
        <f>VLOOKUP(C4427,[1]!Location_Data[#Data],2,0)</f>
        <v>San Diego</v>
      </c>
      <c r="N4427" t="str">
        <f>VLOOKUP(D4427,[1]!Salespeople_Data[#Data],2,0)</f>
        <v>Walter Cook</v>
      </c>
      <c r="O4427" t="str">
        <f>VLOOKUP(E4427,[1]!Customer_Data[#Data],2,0)</f>
        <v>Keith Moore</v>
      </c>
      <c r="P4427" s="15">
        <f t="shared" si="414"/>
        <v>4</v>
      </c>
      <c r="Q4427">
        <f t="shared" si="415"/>
        <v>10</v>
      </c>
      <c r="R4427">
        <f t="shared" si="416"/>
        <v>2020</v>
      </c>
    </row>
    <row r="4428" spans="1:18" x14ac:dyDescent="0.25">
      <c r="A4428" s="2" t="s">
        <v>5447</v>
      </c>
      <c r="B4428" s="2" t="s">
        <v>164</v>
      </c>
      <c r="C4428" s="2" t="s">
        <v>29</v>
      </c>
      <c r="D4428" s="2" t="s">
        <v>25</v>
      </c>
      <c r="E4428" s="2" t="s">
        <v>2413</v>
      </c>
      <c r="F4428" s="3">
        <v>44167</v>
      </c>
      <c r="G4428" s="2">
        <v>3</v>
      </c>
      <c r="H4428" s="11">
        <f>VLOOKUP(B4428,[1]!Product_Data[#Data],4,0)</f>
        <v>637</v>
      </c>
      <c r="I4428" s="11">
        <f>VLOOKUP(B4428,[1]!Product_Data[#Data],3,0)</f>
        <v>389</v>
      </c>
      <c r="J4428" s="11">
        <f t="shared" si="417"/>
        <v>1167</v>
      </c>
      <c r="K4428" s="11">
        <f t="shared" si="418"/>
        <v>1911</v>
      </c>
      <c r="L4428" s="11">
        <f t="shared" si="419"/>
        <v>744</v>
      </c>
      <c r="M4428" t="str">
        <f>VLOOKUP(C4428,[1]!Location_Data[#Data],2,0)</f>
        <v>Santa Ana</v>
      </c>
      <c r="N4428" t="str">
        <f>VLOOKUP(D4428,[1]!Salespeople_Data[#Data],2,0)</f>
        <v>Brian Davis</v>
      </c>
      <c r="O4428" t="str">
        <f>VLOOKUP(E4428,[1]!Customer_Data[#Data],2,0)</f>
        <v>Willie Hicks</v>
      </c>
      <c r="P4428" s="15">
        <f t="shared" si="414"/>
        <v>4</v>
      </c>
      <c r="Q4428">
        <f t="shared" si="415"/>
        <v>12</v>
      </c>
      <c r="R4428">
        <f t="shared" si="416"/>
        <v>2020</v>
      </c>
    </row>
    <row r="4429" spans="1:18" x14ac:dyDescent="0.25">
      <c r="A4429" s="4" t="s">
        <v>5448</v>
      </c>
      <c r="B4429" s="4" t="s">
        <v>200</v>
      </c>
      <c r="C4429" s="4" t="s">
        <v>52</v>
      </c>
      <c r="D4429" s="4" t="s">
        <v>447</v>
      </c>
      <c r="E4429" s="4" t="s">
        <v>1207</v>
      </c>
      <c r="F4429" s="5">
        <v>43980</v>
      </c>
      <c r="G4429" s="4">
        <v>3</v>
      </c>
      <c r="H4429" s="11">
        <f>VLOOKUP(B4429,[1]!Product_Data[#Data],4,0)</f>
        <v>315</v>
      </c>
      <c r="I4429" s="11">
        <f>VLOOKUP(B4429,[1]!Product_Data[#Data],3,0)</f>
        <v>208</v>
      </c>
      <c r="J4429" s="11">
        <f t="shared" si="417"/>
        <v>624</v>
      </c>
      <c r="K4429" s="11">
        <f t="shared" si="418"/>
        <v>945</v>
      </c>
      <c r="L4429" s="11">
        <f t="shared" si="419"/>
        <v>321</v>
      </c>
      <c r="M4429" t="str">
        <f>VLOOKUP(C4429,[1]!Location_Data[#Data],2,0)</f>
        <v>Pasadena</v>
      </c>
      <c r="N4429" t="str">
        <f>VLOOKUP(D4429,[1]!Salespeople_Data[#Data],2,0)</f>
        <v>Howard Sims</v>
      </c>
      <c r="O4429" t="str">
        <f>VLOOKUP(E4429,[1]!Customer_Data[#Data],2,0)</f>
        <v>Adam Hernandez</v>
      </c>
      <c r="P4429" s="15">
        <f t="shared" si="414"/>
        <v>6</v>
      </c>
      <c r="Q4429">
        <f t="shared" si="415"/>
        <v>5</v>
      </c>
      <c r="R4429">
        <f t="shared" si="416"/>
        <v>2020</v>
      </c>
    </row>
    <row r="4430" spans="1:18" x14ac:dyDescent="0.25">
      <c r="A4430" s="2" t="s">
        <v>5449</v>
      </c>
      <c r="B4430" s="2" t="s">
        <v>330</v>
      </c>
      <c r="C4430" s="2" t="s">
        <v>268</v>
      </c>
      <c r="D4430" s="2" t="s">
        <v>308</v>
      </c>
      <c r="E4430" s="2" t="s">
        <v>1192</v>
      </c>
      <c r="F4430" s="3">
        <v>43993</v>
      </c>
      <c r="G4430" s="2">
        <v>1</v>
      </c>
      <c r="H4430" s="11">
        <f>VLOOKUP(B4430,[1]!Product_Data[#Data],4,0)</f>
        <v>1635</v>
      </c>
      <c r="I4430" s="11">
        <f>VLOOKUP(B4430,[1]!Product_Data[#Data],3,0)</f>
        <v>1046</v>
      </c>
      <c r="J4430" s="11">
        <f t="shared" si="417"/>
        <v>1046</v>
      </c>
      <c r="K4430" s="11">
        <f t="shared" si="418"/>
        <v>1635</v>
      </c>
      <c r="L4430" s="11">
        <f t="shared" si="419"/>
        <v>589</v>
      </c>
      <c r="M4430" t="str">
        <f>VLOOKUP(C4430,[1]!Location_Data[#Data],2,0)</f>
        <v>Murrieta</v>
      </c>
      <c r="N4430" t="str">
        <f>VLOOKUP(D4430,[1]!Salespeople_Data[#Data],2,0)</f>
        <v>Fred Robertson</v>
      </c>
      <c r="O4430" t="str">
        <f>VLOOKUP(E4430,[1]!Customer_Data[#Data],2,0)</f>
        <v>Jimmy Harper</v>
      </c>
      <c r="P4430" s="15">
        <f t="shared" si="414"/>
        <v>5</v>
      </c>
      <c r="Q4430">
        <f t="shared" si="415"/>
        <v>6</v>
      </c>
      <c r="R4430">
        <f t="shared" si="416"/>
        <v>2020</v>
      </c>
    </row>
    <row r="4431" spans="1:18" x14ac:dyDescent="0.25">
      <c r="A4431" s="4" t="s">
        <v>5450</v>
      </c>
      <c r="B4431" s="4" t="s">
        <v>361</v>
      </c>
      <c r="C4431" s="4" t="s">
        <v>62</v>
      </c>
      <c r="D4431" s="4" t="s">
        <v>345</v>
      </c>
      <c r="E4431" s="4" t="s">
        <v>709</v>
      </c>
      <c r="F4431" s="5">
        <v>44098</v>
      </c>
      <c r="G4431" s="4">
        <v>1</v>
      </c>
      <c r="H4431" s="11">
        <f>VLOOKUP(B4431,[1]!Product_Data[#Data],4,0)</f>
        <v>1338</v>
      </c>
      <c r="I4431" s="11">
        <f>VLOOKUP(B4431,[1]!Product_Data[#Data],3,0)</f>
        <v>682</v>
      </c>
      <c r="J4431" s="11">
        <f t="shared" si="417"/>
        <v>682</v>
      </c>
      <c r="K4431" s="11">
        <f t="shared" si="418"/>
        <v>1338</v>
      </c>
      <c r="L4431" s="11">
        <f t="shared" si="419"/>
        <v>656</v>
      </c>
      <c r="M4431" t="str">
        <f>VLOOKUP(C4431,[1]!Location_Data[#Data],2,0)</f>
        <v>Fairfield</v>
      </c>
      <c r="N4431" t="str">
        <f>VLOOKUP(D4431,[1]!Salespeople_Data[#Data],2,0)</f>
        <v>Larry Marshall</v>
      </c>
      <c r="O4431" t="str">
        <f>VLOOKUP(E4431,[1]!Customer_Data[#Data],2,0)</f>
        <v>Stephen Cook</v>
      </c>
      <c r="P4431" s="15">
        <f t="shared" si="414"/>
        <v>5</v>
      </c>
      <c r="Q4431">
        <f t="shared" si="415"/>
        <v>9</v>
      </c>
      <c r="R4431">
        <f t="shared" si="416"/>
        <v>2020</v>
      </c>
    </row>
    <row r="4432" spans="1:18" x14ac:dyDescent="0.25">
      <c r="A4432" s="2" t="s">
        <v>5451</v>
      </c>
      <c r="B4432" s="2" t="s">
        <v>104</v>
      </c>
      <c r="C4432" s="2" t="s">
        <v>377</v>
      </c>
      <c r="D4432" s="2" t="s">
        <v>10</v>
      </c>
      <c r="E4432" s="2" t="s">
        <v>1170</v>
      </c>
      <c r="F4432" s="3">
        <v>44067</v>
      </c>
      <c r="G4432" s="2">
        <v>1</v>
      </c>
      <c r="H4432" s="11">
        <f>VLOOKUP(B4432,[1]!Product_Data[#Data],4,0)</f>
        <v>1671</v>
      </c>
      <c r="I4432" s="11">
        <f>VLOOKUP(B4432,[1]!Product_Data[#Data],3,0)</f>
        <v>1220</v>
      </c>
      <c r="J4432" s="11">
        <f t="shared" si="417"/>
        <v>1220</v>
      </c>
      <c r="K4432" s="11">
        <f t="shared" si="418"/>
        <v>1671</v>
      </c>
      <c r="L4432" s="11">
        <f t="shared" si="419"/>
        <v>451</v>
      </c>
      <c r="M4432" t="str">
        <f>VLOOKUP(C4432,[1]!Location_Data[#Data],2,0)</f>
        <v>San Diego</v>
      </c>
      <c r="N4432" t="str">
        <f>VLOOKUP(D4432,[1]!Salespeople_Data[#Data],2,0)</f>
        <v>Justin Lynch</v>
      </c>
      <c r="O4432" t="str">
        <f>VLOOKUP(E4432,[1]!Customer_Data[#Data],2,0)</f>
        <v>George Adams</v>
      </c>
      <c r="P4432" s="15">
        <f t="shared" si="414"/>
        <v>2</v>
      </c>
      <c r="Q4432">
        <f t="shared" si="415"/>
        <v>8</v>
      </c>
      <c r="R4432">
        <f t="shared" si="416"/>
        <v>2020</v>
      </c>
    </row>
    <row r="4433" spans="1:18" x14ac:dyDescent="0.25">
      <c r="A4433" s="4" t="s">
        <v>5452</v>
      </c>
      <c r="B4433" s="4" t="s">
        <v>252</v>
      </c>
      <c r="C4433" s="4" t="s">
        <v>44</v>
      </c>
      <c r="D4433" s="4" t="s">
        <v>75</v>
      </c>
      <c r="E4433" s="4" t="s">
        <v>1366</v>
      </c>
      <c r="F4433" s="5">
        <v>44090</v>
      </c>
      <c r="G4433" s="4">
        <v>4</v>
      </c>
      <c r="H4433" s="11">
        <f>VLOOKUP(B4433,[1]!Product_Data[#Data],4,0)</f>
        <v>1899</v>
      </c>
      <c r="I4433" s="11">
        <f>VLOOKUP(B4433,[1]!Product_Data[#Data],3,0)</f>
        <v>1044</v>
      </c>
      <c r="J4433" s="11">
        <f t="shared" si="417"/>
        <v>4176</v>
      </c>
      <c r="K4433" s="11">
        <f t="shared" si="418"/>
        <v>7596</v>
      </c>
      <c r="L4433" s="11">
        <f t="shared" si="419"/>
        <v>3420</v>
      </c>
      <c r="M4433" t="str">
        <f>VLOOKUP(C4433,[1]!Location_Data[#Data],2,0)</f>
        <v>Moreno Valley</v>
      </c>
      <c r="N4433" t="str">
        <f>VLOOKUP(D4433,[1]!Salespeople_Data[#Data],2,0)</f>
        <v>Roger Robertson</v>
      </c>
      <c r="O4433" t="str">
        <f>VLOOKUP(E4433,[1]!Customer_Data[#Data],2,0)</f>
        <v>Benjamin Kim</v>
      </c>
      <c r="P4433" s="15">
        <f t="shared" si="414"/>
        <v>4</v>
      </c>
      <c r="Q4433">
        <f t="shared" si="415"/>
        <v>9</v>
      </c>
      <c r="R4433">
        <f t="shared" si="416"/>
        <v>2020</v>
      </c>
    </row>
    <row r="4434" spans="1:18" x14ac:dyDescent="0.25">
      <c r="A4434" s="2" t="s">
        <v>5453</v>
      </c>
      <c r="B4434" s="2" t="s">
        <v>361</v>
      </c>
      <c r="C4434" s="2" t="s">
        <v>195</v>
      </c>
      <c r="D4434" s="2" t="s">
        <v>15</v>
      </c>
      <c r="E4434" s="2" t="s">
        <v>196</v>
      </c>
      <c r="F4434" s="3">
        <v>44057</v>
      </c>
      <c r="G4434" s="2">
        <v>3</v>
      </c>
      <c r="H4434" s="11">
        <f>VLOOKUP(B4434,[1]!Product_Data[#Data],4,0)</f>
        <v>1338</v>
      </c>
      <c r="I4434" s="11">
        <f>VLOOKUP(B4434,[1]!Product_Data[#Data],3,0)</f>
        <v>682</v>
      </c>
      <c r="J4434" s="11">
        <f t="shared" si="417"/>
        <v>2046</v>
      </c>
      <c r="K4434" s="11">
        <f t="shared" si="418"/>
        <v>4014</v>
      </c>
      <c r="L4434" s="11">
        <f t="shared" si="419"/>
        <v>1968</v>
      </c>
      <c r="M4434" t="str">
        <f>VLOOKUP(C4434,[1]!Location_Data[#Data],2,0)</f>
        <v>Pomona</v>
      </c>
      <c r="N4434" t="str">
        <f>VLOOKUP(D4434,[1]!Salespeople_Data[#Data],2,0)</f>
        <v>Ryan Butler</v>
      </c>
      <c r="O4434" t="str">
        <f>VLOOKUP(E4434,[1]!Customer_Data[#Data],2,0)</f>
        <v>Alan Sims</v>
      </c>
      <c r="P4434" s="15">
        <f t="shared" si="414"/>
        <v>6</v>
      </c>
      <c r="Q4434">
        <f t="shared" si="415"/>
        <v>8</v>
      </c>
      <c r="R4434">
        <f t="shared" si="416"/>
        <v>2020</v>
      </c>
    </row>
    <row r="4435" spans="1:18" x14ac:dyDescent="0.25">
      <c r="A4435" s="4" t="s">
        <v>5454</v>
      </c>
      <c r="B4435" s="4" t="s">
        <v>400</v>
      </c>
      <c r="C4435" s="4" t="s">
        <v>302</v>
      </c>
      <c r="D4435" s="4" t="s">
        <v>146</v>
      </c>
      <c r="E4435" s="4" t="s">
        <v>502</v>
      </c>
      <c r="F4435" s="5">
        <v>44035</v>
      </c>
      <c r="G4435" s="4">
        <v>3</v>
      </c>
      <c r="H4435" s="11">
        <f>VLOOKUP(B4435,[1]!Product_Data[#Data],4,0)</f>
        <v>886</v>
      </c>
      <c r="I4435" s="11">
        <f>VLOOKUP(B4435,[1]!Product_Data[#Data],3,0)</f>
        <v>478</v>
      </c>
      <c r="J4435" s="11">
        <f t="shared" si="417"/>
        <v>1434</v>
      </c>
      <c r="K4435" s="11">
        <f t="shared" si="418"/>
        <v>2658</v>
      </c>
      <c r="L4435" s="11">
        <f t="shared" si="419"/>
        <v>1224</v>
      </c>
      <c r="M4435" t="str">
        <f>VLOOKUP(C4435,[1]!Location_Data[#Data],2,0)</f>
        <v>Santa Rosa</v>
      </c>
      <c r="N4435" t="str">
        <f>VLOOKUP(D4435,[1]!Salespeople_Data[#Data],2,0)</f>
        <v>Carl Elliott</v>
      </c>
      <c r="O4435" t="str">
        <f>VLOOKUP(E4435,[1]!Customer_Data[#Data],2,0)</f>
        <v>Ralph Richardson</v>
      </c>
      <c r="P4435" s="15">
        <f t="shared" si="414"/>
        <v>5</v>
      </c>
      <c r="Q4435">
        <f t="shared" si="415"/>
        <v>7</v>
      </c>
      <c r="R4435">
        <f t="shared" si="416"/>
        <v>2020</v>
      </c>
    </row>
    <row r="4436" spans="1:18" x14ac:dyDescent="0.25">
      <c r="A4436" s="2" t="s">
        <v>5455</v>
      </c>
      <c r="B4436" s="2" t="s">
        <v>403</v>
      </c>
      <c r="C4436" s="2" t="s">
        <v>90</v>
      </c>
      <c r="D4436" s="2" t="s">
        <v>159</v>
      </c>
      <c r="E4436" s="2" t="s">
        <v>1118</v>
      </c>
      <c r="F4436" s="3">
        <v>44162</v>
      </c>
      <c r="G4436" s="2">
        <v>1</v>
      </c>
      <c r="H4436" s="11">
        <f>VLOOKUP(B4436,[1]!Product_Data[#Data],4,0)</f>
        <v>392</v>
      </c>
      <c r="I4436" s="11">
        <f>VLOOKUP(B4436,[1]!Product_Data[#Data],3,0)</f>
        <v>255</v>
      </c>
      <c r="J4436" s="11">
        <f t="shared" si="417"/>
        <v>255</v>
      </c>
      <c r="K4436" s="11">
        <f t="shared" si="418"/>
        <v>392</v>
      </c>
      <c r="L4436" s="11">
        <f t="shared" si="419"/>
        <v>137</v>
      </c>
      <c r="M4436" t="str">
        <f>VLOOKUP(C4436,[1]!Location_Data[#Data],2,0)</f>
        <v>Irvine</v>
      </c>
      <c r="N4436" t="str">
        <f>VLOOKUP(D4436,[1]!Salespeople_Data[#Data],2,0)</f>
        <v>Bobby Russell</v>
      </c>
      <c r="O4436" t="str">
        <f>VLOOKUP(E4436,[1]!Customer_Data[#Data],2,0)</f>
        <v>Willie Day</v>
      </c>
      <c r="P4436" s="15">
        <f t="shared" si="414"/>
        <v>6</v>
      </c>
      <c r="Q4436">
        <f t="shared" si="415"/>
        <v>11</v>
      </c>
      <c r="R4436">
        <f t="shared" si="416"/>
        <v>2020</v>
      </c>
    </row>
    <row r="4437" spans="1:18" x14ac:dyDescent="0.25">
      <c r="A4437" s="4" t="s">
        <v>5456</v>
      </c>
      <c r="B4437" s="4" t="s">
        <v>271</v>
      </c>
      <c r="C4437" s="4" t="s">
        <v>90</v>
      </c>
      <c r="D4437" s="4" t="s">
        <v>30</v>
      </c>
      <c r="E4437" s="4" t="s">
        <v>1904</v>
      </c>
      <c r="F4437" s="5">
        <v>43927</v>
      </c>
      <c r="G4437" s="4">
        <v>2</v>
      </c>
      <c r="H4437" s="11">
        <f>VLOOKUP(B4437,[1]!Product_Data[#Data],4,0)</f>
        <v>1587</v>
      </c>
      <c r="I4437" s="11">
        <f>VLOOKUP(B4437,[1]!Product_Data[#Data],3,0)</f>
        <v>1301</v>
      </c>
      <c r="J4437" s="11">
        <f t="shared" si="417"/>
        <v>2602</v>
      </c>
      <c r="K4437" s="11">
        <f t="shared" si="418"/>
        <v>3174</v>
      </c>
      <c r="L4437" s="11">
        <f t="shared" si="419"/>
        <v>572</v>
      </c>
      <c r="M4437" t="str">
        <f>VLOOKUP(C4437,[1]!Location_Data[#Data],2,0)</f>
        <v>Irvine</v>
      </c>
      <c r="N4437" t="str">
        <f>VLOOKUP(D4437,[1]!Salespeople_Data[#Data],2,0)</f>
        <v>Carl Hall</v>
      </c>
      <c r="O4437" t="str">
        <f>VLOOKUP(E4437,[1]!Customer_Data[#Data],2,0)</f>
        <v>Ernest Rivera</v>
      </c>
      <c r="P4437" s="15">
        <f t="shared" si="414"/>
        <v>2</v>
      </c>
      <c r="Q4437">
        <f t="shared" si="415"/>
        <v>4</v>
      </c>
      <c r="R4437">
        <f t="shared" si="416"/>
        <v>2020</v>
      </c>
    </row>
    <row r="4438" spans="1:18" x14ac:dyDescent="0.25">
      <c r="A4438" s="2" t="s">
        <v>5457</v>
      </c>
      <c r="B4438" s="2" t="s">
        <v>395</v>
      </c>
      <c r="C4438" s="2" t="s">
        <v>120</v>
      </c>
      <c r="D4438" s="2" t="s">
        <v>53</v>
      </c>
      <c r="E4438" s="2" t="s">
        <v>123</v>
      </c>
      <c r="F4438" s="3">
        <v>44155</v>
      </c>
      <c r="G4438" s="2">
        <v>1</v>
      </c>
      <c r="H4438" s="11">
        <f>VLOOKUP(B4438,[1]!Product_Data[#Data],4,0)</f>
        <v>2257</v>
      </c>
      <c r="I4438" s="11">
        <f>VLOOKUP(B4438,[1]!Product_Data[#Data],3,0)</f>
        <v>1535</v>
      </c>
      <c r="J4438" s="11">
        <f t="shared" si="417"/>
        <v>1535</v>
      </c>
      <c r="K4438" s="11">
        <f t="shared" si="418"/>
        <v>2257</v>
      </c>
      <c r="L4438" s="11">
        <f t="shared" si="419"/>
        <v>722</v>
      </c>
      <c r="M4438" t="str">
        <f>VLOOKUP(C4438,[1]!Location_Data[#Data],2,0)</f>
        <v>Elk Grove</v>
      </c>
      <c r="N4438" t="str">
        <f>VLOOKUP(D4438,[1]!Salespeople_Data[#Data],2,0)</f>
        <v>Scott Mason</v>
      </c>
      <c r="O4438" t="str">
        <f>VLOOKUP(E4438,[1]!Customer_Data[#Data],2,0)</f>
        <v>Frank Webb</v>
      </c>
      <c r="P4438" s="15">
        <f t="shared" si="414"/>
        <v>6</v>
      </c>
      <c r="Q4438">
        <f t="shared" si="415"/>
        <v>11</v>
      </c>
      <c r="R4438">
        <f t="shared" si="416"/>
        <v>2020</v>
      </c>
    </row>
    <row r="4439" spans="1:18" x14ac:dyDescent="0.25">
      <c r="A4439" s="4" t="s">
        <v>5458</v>
      </c>
      <c r="B4439" s="4" t="s">
        <v>289</v>
      </c>
      <c r="C4439" s="4" t="s">
        <v>52</v>
      </c>
      <c r="D4439" s="4" t="s">
        <v>49</v>
      </c>
      <c r="E4439" s="4" t="s">
        <v>2373</v>
      </c>
      <c r="F4439" s="5">
        <v>43993</v>
      </c>
      <c r="G4439" s="4">
        <v>1</v>
      </c>
      <c r="H4439" s="11">
        <f>VLOOKUP(B4439,[1]!Product_Data[#Data],4,0)</f>
        <v>368</v>
      </c>
      <c r="I4439" s="11">
        <f>VLOOKUP(B4439,[1]!Product_Data[#Data],3,0)</f>
        <v>294</v>
      </c>
      <c r="J4439" s="11">
        <f t="shared" si="417"/>
        <v>294</v>
      </c>
      <c r="K4439" s="11">
        <f t="shared" si="418"/>
        <v>368</v>
      </c>
      <c r="L4439" s="11">
        <f t="shared" si="419"/>
        <v>74</v>
      </c>
      <c r="M4439" t="str">
        <f>VLOOKUP(C4439,[1]!Location_Data[#Data],2,0)</f>
        <v>Pasadena</v>
      </c>
      <c r="N4439" t="str">
        <f>VLOOKUP(D4439,[1]!Salespeople_Data[#Data],2,0)</f>
        <v>Walter Cook</v>
      </c>
      <c r="O4439" t="str">
        <f>VLOOKUP(E4439,[1]!Customer_Data[#Data],2,0)</f>
        <v>Shawn Scott</v>
      </c>
      <c r="P4439" s="15">
        <f t="shared" si="414"/>
        <v>5</v>
      </c>
      <c r="Q4439">
        <f t="shared" si="415"/>
        <v>6</v>
      </c>
      <c r="R4439">
        <f t="shared" si="416"/>
        <v>2020</v>
      </c>
    </row>
    <row r="4440" spans="1:18" x14ac:dyDescent="0.25">
      <c r="A4440" s="2" t="s">
        <v>5459</v>
      </c>
      <c r="B4440" s="2" t="s">
        <v>168</v>
      </c>
      <c r="C4440" s="2" t="s">
        <v>276</v>
      </c>
      <c r="D4440" s="2" t="s">
        <v>170</v>
      </c>
      <c r="E4440" s="2" t="s">
        <v>671</v>
      </c>
      <c r="F4440" s="3">
        <v>44105</v>
      </c>
      <c r="G4440" s="2">
        <v>2</v>
      </c>
      <c r="H4440" s="11">
        <f>VLOOKUP(B4440,[1]!Product_Data[#Data],4,0)</f>
        <v>112</v>
      </c>
      <c r="I4440" s="11">
        <f>VLOOKUP(B4440,[1]!Product_Data[#Data],3,0)</f>
        <v>90</v>
      </c>
      <c r="J4440" s="11">
        <f t="shared" si="417"/>
        <v>180</v>
      </c>
      <c r="K4440" s="11">
        <f t="shared" si="418"/>
        <v>224</v>
      </c>
      <c r="L4440" s="11">
        <f t="shared" si="419"/>
        <v>44</v>
      </c>
      <c r="M4440" t="str">
        <f>VLOOKUP(C4440,[1]!Location_Data[#Data],2,0)</f>
        <v>Orange</v>
      </c>
      <c r="N4440" t="str">
        <f>VLOOKUP(D4440,[1]!Salespeople_Data[#Data],2,0)</f>
        <v>Sean Miller</v>
      </c>
      <c r="O4440" t="str">
        <f>VLOOKUP(E4440,[1]!Customer_Data[#Data],2,0)</f>
        <v>Brandon Bailey</v>
      </c>
      <c r="P4440" s="15">
        <f t="shared" si="414"/>
        <v>5</v>
      </c>
      <c r="Q4440">
        <f t="shared" si="415"/>
        <v>10</v>
      </c>
      <c r="R4440">
        <f t="shared" si="416"/>
        <v>2020</v>
      </c>
    </row>
    <row r="4441" spans="1:18" x14ac:dyDescent="0.25">
      <c r="A4441" s="4" t="s">
        <v>5460</v>
      </c>
      <c r="B4441" s="4" t="s">
        <v>33</v>
      </c>
      <c r="C4441" s="4" t="s">
        <v>527</v>
      </c>
      <c r="D4441" s="4" t="s">
        <v>170</v>
      </c>
      <c r="E4441" s="4" t="s">
        <v>217</v>
      </c>
      <c r="F4441" s="5">
        <v>44008</v>
      </c>
      <c r="G4441" s="4">
        <v>1</v>
      </c>
      <c r="H4441" s="11">
        <f>VLOOKUP(B4441,[1]!Product_Data[#Data],4,0)</f>
        <v>1582</v>
      </c>
      <c r="I4441" s="11">
        <f>VLOOKUP(B4441,[1]!Product_Data[#Data],3,0)</f>
        <v>1234</v>
      </c>
      <c r="J4441" s="11">
        <f t="shared" si="417"/>
        <v>1234</v>
      </c>
      <c r="K4441" s="11">
        <f t="shared" si="418"/>
        <v>1582</v>
      </c>
      <c r="L4441" s="11">
        <f t="shared" si="419"/>
        <v>348</v>
      </c>
      <c r="M4441" t="str">
        <f>VLOOKUP(C4441,[1]!Location_Data[#Data],2,0)</f>
        <v>Stockton</v>
      </c>
      <c r="N4441" t="str">
        <f>VLOOKUP(D4441,[1]!Salespeople_Data[#Data],2,0)</f>
        <v>Sean Miller</v>
      </c>
      <c r="O4441" t="str">
        <f>VLOOKUP(E4441,[1]!Customer_Data[#Data],2,0)</f>
        <v>George Fowler</v>
      </c>
      <c r="P4441" s="15">
        <f t="shared" si="414"/>
        <v>6</v>
      </c>
      <c r="Q4441">
        <f t="shared" si="415"/>
        <v>6</v>
      </c>
      <c r="R4441">
        <f t="shared" si="416"/>
        <v>2020</v>
      </c>
    </row>
    <row r="4442" spans="1:18" x14ac:dyDescent="0.25">
      <c r="A4442" s="2" t="s">
        <v>5461</v>
      </c>
      <c r="B4442" s="2" t="s">
        <v>464</v>
      </c>
      <c r="C4442" s="2" t="s">
        <v>229</v>
      </c>
      <c r="D4442" s="2" t="s">
        <v>106</v>
      </c>
      <c r="E4442" s="2" t="s">
        <v>2766</v>
      </c>
      <c r="F4442" s="3">
        <v>44196</v>
      </c>
      <c r="G4442" s="2">
        <v>3</v>
      </c>
      <c r="H4442" s="11">
        <f>VLOOKUP(B4442,[1]!Product_Data[#Data],4,0)</f>
        <v>1566</v>
      </c>
      <c r="I4442" s="11">
        <f>VLOOKUP(B4442,[1]!Product_Data[#Data],3,0)</f>
        <v>1190</v>
      </c>
      <c r="J4442" s="11">
        <f t="shared" si="417"/>
        <v>3570</v>
      </c>
      <c r="K4442" s="11">
        <f t="shared" si="418"/>
        <v>4698</v>
      </c>
      <c r="L4442" s="11">
        <f t="shared" si="419"/>
        <v>1128</v>
      </c>
      <c r="M4442" t="str">
        <f>VLOOKUP(C4442,[1]!Location_Data[#Data],2,0)</f>
        <v>San Jose</v>
      </c>
      <c r="N4442" t="str">
        <f>VLOOKUP(D4442,[1]!Salespeople_Data[#Data],2,0)</f>
        <v>Patrick Ruiz</v>
      </c>
      <c r="O4442" t="str">
        <f>VLOOKUP(E4442,[1]!Customer_Data[#Data],2,0)</f>
        <v>Nicholas Morrison</v>
      </c>
      <c r="P4442" s="15">
        <f t="shared" si="414"/>
        <v>5</v>
      </c>
      <c r="Q4442">
        <f t="shared" si="415"/>
        <v>12</v>
      </c>
      <c r="R4442">
        <f t="shared" si="416"/>
        <v>2020</v>
      </c>
    </row>
    <row r="4443" spans="1:18" x14ac:dyDescent="0.25">
      <c r="A4443" s="4" t="s">
        <v>5462</v>
      </c>
      <c r="B4443" s="4" t="s">
        <v>553</v>
      </c>
      <c r="C4443" s="4" t="s">
        <v>90</v>
      </c>
      <c r="D4443" s="4" t="s">
        <v>170</v>
      </c>
      <c r="E4443" s="4" t="s">
        <v>1412</v>
      </c>
      <c r="F4443" s="5">
        <v>43924</v>
      </c>
      <c r="G4443" s="4">
        <v>3</v>
      </c>
      <c r="H4443" s="11">
        <f>VLOOKUP(B4443,[1]!Product_Data[#Data],4,0)</f>
        <v>1798</v>
      </c>
      <c r="I4443" s="11">
        <f>VLOOKUP(B4443,[1]!Product_Data[#Data],3,0)</f>
        <v>971</v>
      </c>
      <c r="J4443" s="11">
        <f t="shared" si="417"/>
        <v>2913</v>
      </c>
      <c r="K4443" s="11">
        <f t="shared" si="418"/>
        <v>5394</v>
      </c>
      <c r="L4443" s="11">
        <f t="shared" si="419"/>
        <v>2481</v>
      </c>
      <c r="M4443" t="str">
        <f>VLOOKUP(C4443,[1]!Location_Data[#Data],2,0)</f>
        <v>Irvine</v>
      </c>
      <c r="N4443" t="str">
        <f>VLOOKUP(D4443,[1]!Salespeople_Data[#Data],2,0)</f>
        <v>Sean Miller</v>
      </c>
      <c r="O4443" t="str">
        <f>VLOOKUP(E4443,[1]!Customer_Data[#Data],2,0)</f>
        <v>Richard Peters</v>
      </c>
      <c r="P4443" s="15">
        <f t="shared" si="414"/>
        <v>6</v>
      </c>
      <c r="Q4443">
        <f t="shared" si="415"/>
        <v>4</v>
      </c>
      <c r="R4443">
        <f t="shared" si="416"/>
        <v>2020</v>
      </c>
    </row>
    <row r="4444" spans="1:18" x14ac:dyDescent="0.25">
      <c r="A4444" s="2" t="s">
        <v>5463</v>
      </c>
      <c r="B4444" s="2" t="s">
        <v>495</v>
      </c>
      <c r="C4444" s="2" t="s">
        <v>380</v>
      </c>
      <c r="D4444" s="2" t="s">
        <v>170</v>
      </c>
      <c r="E4444" s="2" t="s">
        <v>926</v>
      </c>
      <c r="F4444" s="3">
        <v>43924</v>
      </c>
      <c r="G4444" s="2">
        <v>2</v>
      </c>
      <c r="H4444" s="11">
        <f>VLOOKUP(B4444,[1]!Product_Data[#Data],4,0)</f>
        <v>1467</v>
      </c>
      <c r="I4444" s="11">
        <f>VLOOKUP(B4444,[1]!Product_Data[#Data],3,0)</f>
        <v>807</v>
      </c>
      <c r="J4444" s="11">
        <f t="shared" si="417"/>
        <v>1614</v>
      </c>
      <c r="K4444" s="11">
        <f t="shared" si="418"/>
        <v>2934</v>
      </c>
      <c r="L4444" s="11">
        <f t="shared" si="419"/>
        <v>1320</v>
      </c>
      <c r="M4444" t="str">
        <f>VLOOKUP(C4444,[1]!Location_Data[#Data],2,0)</f>
        <v>Los Angeles</v>
      </c>
      <c r="N4444" t="str">
        <f>VLOOKUP(D4444,[1]!Salespeople_Data[#Data],2,0)</f>
        <v>Sean Miller</v>
      </c>
      <c r="O4444" t="str">
        <f>VLOOKUP(E4444,[1]!Customer_Data[#Data],2,0)</f>
        <v>Joe Powell</v>
      </c>
      <c r="P4444" s="15">
        <f t="shared" si="414"/>
        <v>6</v>
      </c>
      <c r="Q4444">
        <f t="shared" si="415"/>
        <v>4</v>
      </c>
      <c r="R4444">
        <f t="shared" si="416"/>
        <v>2020</v>
      </c>
    </row>
    <row r="4445" spans="1:18" x14ac:dyDescent="0.25">
      <c r="A4445" s="4" t="s">
        <v>5464</v>
      </c>
      <c r="B4445" s="4" t="s">
        <v>18</v>
      </c>
      <c r="C4445" s="4" t="s">
        <v>490</v>
      </c>
      <c r="D4445" s="4" t="s">
        <v>96</v>
      </c>
      <c r="E4445" s="4" t="s">
        <v>982</v>
      </c>
      <c r="F4445" s="5">
        <v>43832</v>
      </c>
      <c r="G4445" s="4">
        <v>1</v>
      </c>
      <c r="H4445" s="11">
        <f>VLOOKUP(B4445,[1]!Product_Data[#Data],4,0)</f>
        <v>880</v>
      </c>
      <c r="I4445" s="11">
        <f>VLOOKUP(B4445,[1]!Product_Data[#Data],3,0)</f>
        <v>634</v>
      </c>
      <c r="J4445" s="11">
        <f t="shared" si="417"/>
        <v>634</v>
      </c>
      <c r="K4445" s="11">
        <f t="shared" si="418"/>
        <v>880</v>
      </c>
      <c r="L4445" s="11">
        <f t="shared" si="419"/>
        <v>246</v>
      </c>
      <c r="M4445" t="str">
        <f>VLOOKUP(C4445,[1]!Location_Data[#Data],2,0)</f>
        <v>Temecula</v>
      </c>
      <c r="N4445" t="str">
        <f>VLOOKUP(D4445,[1]!Salespeople_Data[#Data],2,0)</f>
        <v>Brian Thomas</v>
      </c>
      <c r="O4445" t="str">
        <f>VLOOKUP(E4445,[1]!Customer_Data[#Data],2,0)</f>
        <v>Arthur Gilbert</v>
      </c>
      <c r="P4445" s="15">
        <f t="shared" si="414"/>
        <v>5</v>
      </c>
      <c r="Q4445">
        <f t="shared" si="415"/>
        <v>1</v>
      </c>
      <c r="R4445">
        <f t="shared" si="416"/>
        <v>2020</v>
      </c>
    </row>
    <row r="4446" spans="1:18" x14ac:dyDescent="0.25">
      <c r="A4446" s="2" t="s">
        <v>5465</v>
      </c>
      <c r="B4446" s="2" t="s">
        <v>389</v>
      </c>
      <c r="C4446" s="2" t="s">
        <v>115</v>
      </c>
      <c r="D4446" s="2" t="s">
        <v>35</v>
      </c>
      <c r="E4446" s="2" t="s">
        <v>2717</v>
      </c>
      <c r="F4446" s="3">
        <v>44091</v>
      </c>
      <c r="G4446" s="2">
        <v>1</v>
      </c>
      <c r="H4446" s="11">
        <f>VLOOKUP(B4446,[1]!Product_Data[#Data],4,0)</f>
        <v>1367</v>
      </c>
      <c r="I4446" s="11">
        <f>VLOOKUP(B4446,[1]!Product_Data[#Data],3,0)</f>
        <v>984</v>
      </c>
      <c r="J4446" s="11">
        <f t="shared" si="417"/>
        <v>984</v>
      </c>
      <c r="K4446" s="11">
        <f t="shared" si="418"/>
        <v>1367</v>
      </c>
      <c r="L4446" s="11">
        <f t="shared" si="419"/>
        <v>383</v>
      </c>
      <c r="M4446" t="str">
        <f>VLOOKUP(C4446,[1]!Location_Data[#Data],2,0)</f>
        <v>Glendale</v>
      </c>
      <c r="N4446" t="str">
        <f>VLOOKUP(D4446,[1]!Salespeople_Data[#Data],2,0)</f>
        <v>Charles Harper</v>
      </c>
      <c r="O4446" t="str">
        <f>VLOOKUP(E4446,[1]!Customer_Data[#Data],2,0)</f>
        <v>Nicholas Sanders</v>
      </c>
      <c r="P4446" s="15">
        <f t="shared" si="414"/>
        <v>5</v>
      </c>
      <c r="Q4446">
        <f t="shared" si="415"/>
        <v>9</v>
      </c>
      <c r="R4446">
        <f t="shared" si="416"/>
        <v>2020</v>
      </c>
    </row>
    <row r="4447" spans="1:18" x14ac:dyDescent="0.25">
      <c r="A4447" s="4" t="s">
        <v>5466</v>
      </c>
      <c r="B4447" s="4" t="s">
        <v>668</v>
      </c>
      <c r="C4447" s="4" t="s">
        <v>195</v>
      </c>
      <c r="D4447" s="4" t="s">
        <v>146</v>
      </c>
      <c r="E4447" s="4" t="s">
        <v>1804</v>
      </c>
      <c r="F4447" s="5">
        <v>43877</v>
      </c>
      <c r="G4447" s="4">
        <v>1</v>
      </c>
      <c r="H4447" s="11">
        <f>VLOOKUP(B4447,[1]!Product_Data[#Data],4,0)</f>
        <v>181</v>
      </c>
      <c r="I4447" s="11">
        <f>VLOOKUP(B4447,[1]!Product_Data[#Data],3,0)</f>
        <v>130</v>
      </c>
      <c r="J4447" s="11">
        <f t="shared" si="417"/>
        <v>130</v>
      </c>
      <c r="K4447" s="11">
        <f t="shared" si="418"/>
        <v>181</v>
      </c>
      <c r="L4447" s="11">
        <f t="shared" si="419"/>
        <v>51</v>
      </c>
      <c r="M4447" t="str">
        <f>VLOOKUP(C4447,[1]!Location_Data[#Data],2,0)</f>
        <v>Pomona</v>
      </c>
      <c r="N4447" t="str">
        <f>VLOOKUP(D4447,[1]!Salespeople_Data[#Data],2,0)</f>
        <v>Carl Elliott</v>
      </c>
      <c r="O4447" t="str">
        <f>VLOOKUP(E4447,[1]!Customer_Data[#Data],2,0)</f>
        <v>Larry Ray</v>
      </c>
      <c r="P4447" s="15">
        <f t="shared" si="414"/>
        <v>1</v>
      </c>
      <c r="Q4447">
        <f t="shared" si="415"/>
        <v>2</v>
      </c>
      <c r="R4447">
        <f t="shared" si="416"/>
        <v>2020</v>
      </c>
    </row>
    <row r="4448" spans="1:18" x14ac:dyDescent="0.25">
      <c r="A4448" s="2" t="s">
        <v>5467</v>
      </c>
      <c r="B4448" s="2" t="s">
        <v>703</v>
      </c>
      <c r="C4448" s="2" t="s">
        <v>57</v>
      </c>
      <c r="D4448" s="2" t="s">
        <v>345</v>
      </c>
      <c r="E4448" s="2" t="s">
        <v>3164</v>
      </c>
      <c r="F4448" s="3">
        <v>44031</v>
      </c>
      <c r="G4448" s="2">
        <v>2</v>
      </c>
      <c r="H4448" s="11">
        <f>VLOOKUP(B4448,[1]!Product_Data[#Data],4,0)</f>
        <v>530</v>
      </c>
      <c r="I4448" s="11">
        <f>VLOOKUP(B4448,[1]!Product_Data[#Data],3,0)</f>
        <v>435</v>
      </c>
      <c r="J4448" s="11">
        <f t="shared" si="417"/>
        <v>870</v>
      </c>
      <c r="K4448" s="11">
        <f t="shared" si="418"/>
        <v>1060</v>
      </c>
      <c r="L4448" s="11">
        <f t="shared" si="419"/>
        <v>190</v>
      </c>
      <c r="M4448" t="str">
        <f>VLOOKUP(C4448,[1]!Location_Data[#Data],2,0)</f>
        <v>Thousand Oaks</v>
      </c>
      <c r="N4448" t="str">
        <f>VLOOKUP(D4448,[1]!Salespeople_Data[#Data],2,0)</f>
        <v>Larry Marshall</v>
      </c>
      <c r="O4448" t="str">
        <f>VLOOKUP(E4448,[1]!Customer_Data[#Data],2,0)</f>
        <v>Harry Perkins</v>
      </c>
      <c r="P4448" s="15">
        <f t="shared" si="414"/>
        <v>1</v>
      </c>
      <c r="Q4448">
        <f t="shared" si="415"/>
        <v>7</v>
      </c>
      <c r="R4448">
        <f t="shared" si="416"/>
        <v>2020</v>
      </c>
    </row>
    <row r="4449" spans="1:18" x14ac:dyDescent="0.25">
      <c r="A4449" s="4" t="s">
        <v>5468</v>
      </c>
      <c r="B4449" s="4" t="s">
        <v>235</v>
      </c>
      <c r="C4449" s="4" t="s">
        <v>276</v>
      </c>
      <c r="D4449" s="4" t="s">
        <v>178</v>
      </c>
      <c r="E4449" s="4" t="s">
        <v>3202</v>
      </c>
      <c r="F4449" s="5">
        <v>43960</v>
      </c>
      <c r="G4449" s="4">
        <v>1</v>
      </c>
      <c r="H4449" s="11">
        <f>VLOOKUP(B4449,[1]!Product_Data[#Data],4,0)</f>
        <v>1887</v>
      </c>
      <c r="I4449" s="11">
        <f>VLOOKUP(B4449,[1]!Product_Data[#Data],3,0)</f>
        <v>1378</v>
      </c>
      <c r="J4449" s="11">
        <f t="shared" si="417"/>
        <v>1378</v>
      </c>
      <c r="K4449" s="11">
        <f t="shared" si="418"/>
        <v>1887</v>
      </c>
      <c r="L4449" s="11">
        <f t="shared" si="419"/>
        <v>509</v>
      </c>
      <c r="M4449" t="str">
        <f>VLOOKUP(C4449,[1]!Location_Data[#Data],2,0)</f>
        <v>Orange</v>
      </c>
      <c r="N4449" t="str">
        <f>VLOOKUP(D4449,[1]!Salespeople_Data[#Data],2,0)</f>
        <v>Joshua Taylor</v>
      </c>
      <c r="O4449" t="str">
        <f>VLOOKUP(E4449,[1]!Customer_Data[#Data],2,0)</f>
        <v>Thomas Daniels</v>
      </c>
      <c r="P4449" s="15">
        <f t="shared" si="414"/>
        <v>7</v>
      </c>
      <c r="Q4449">
        <f t="shared" si="415"/>
        <v>5</v>
      </c>
      <c r="R4449">
        <f t="shared" si="416"/>
        <v>2020</v>
      </c>
    </row>
    <row r="4450" spans="1:18" x14ac:dyDescent="0.25">
      <c r="A4450" s="2" t="s">
        <v>5469</v>
      </c>
      <c r="B4450" s="2" t="s">
        <v>373</v>
      </c>
      <c r="C4450" s="2" t="s">
        <v>105</v>
      </c>
      <c r="D4450" s="2" t="s">
        <v>257</v>
      </c>
      <c r="E4450" s="2" t="s">
        <v>1328</v>
      </c>
      <c r="F4450" s="3">
        <v>43913</v>
      </c>
      <c r="G4450" s="2">
        <v>1</v>
      </c>
      <c r="H4450" s="11">
        <f>VLOOKUP(B4450,[1]!Product_Data[#Data],4,0)</f>
        <v>2182</v>
      </c>
      <c r="I4450" s="11">
        <f>VLOOKUP(B4450,[1]!Product_Data[#Data],3,0)</f>
        <v>1200</v>
      </c>
      <c r="J4450" s="11">
        <f t="shared" si="417"/>
        <v>1200</v>
      </c>
      <c r="K4450" s="11">
        <f t="shared" si="418"/>
        <v>2182</v>
      </c>
      <c r="L4450" s="11">
        <f t="shared" si="419"/>
        <v>982</v>
      </c>
      <c r="M4450" t="str">
        <f>VLOOKUP(C4450,[1]!Location_Data[#Data],2,0)</f>
        <v>Daly City</v>
      </c>
      <c r="N4450" t="str">
        <f>VLOOKUP(D4450,[1]!Salespeople_Data[#Data],2,0)</f>
        <v>Jerry Perry</v>
      </c>
      <c r="O4450" t="str">
        <f>VLOOKUP(E4450,[1]!Customer_Data[#Data],2,0)</f>
        <v>Willie Harrison</v>
      </c>
      <c r="P4450" s="15">
        <f t="shared" si="414"/>
        <v>2</v>
      </c>
      <c r="Q4450">
        <f t="shared" si="415"/>
        <v>3</v>
      </c>
      <c r="R4450">
        <f t="shared" si="416"/>
        <v>2020</v>
      </c>
    </row>
    <row r="4451" spans="1:18" x14ac:dyDescent="0.25">
      <c r="A4451" s="4" t="s">
        <v>5470</v>
      </c>
      <c r="B4451" s="4" t="s">
        <v>796</v>
      </c>
      <c r="C4451" s="4" t="s">
        <v>392</v>
      </c>
      <c r="D4451" s="4" t="s">
        <v>25</v>
      </c>
      <c r="E4451" s="4" t="s">
        <v>997</v>
      </c>
      <c r="F4451" s="5">
        <v>43850</v>
      </c>
      <c r="G4451" s="4">
        <v>1</v>
      </c>
      <c r="H4451" s="11">
        <f>VLOOKUP(B4451,[1]!Product_Data[#Data],4,0)</f>
        <v>1103</v>
      </c>
      <c r="I4451" s="11">
        <f>VLOOKUP(B4451,[1]!Product_Data[#Data],3,0)</f>
        <v>838</v>
      </c>
      <c r="J4451" s="11">
        <f t="shared" si="417"/>
        <v>838</v>
      </c>
      <c r="K4451" s="11">
        <f t="shared" si="418"/>
        <v>1103</v>
      </c>
      <c r="L4451" s="11">
        <f t="shared" si="419"/>
        <v>265</v>
      </c>
      <c r="M4451" t="str">
        <f>VLOOKUP(C4451,[1]!Location_Data[#Data],2,0)</f>
        <v>Visalia</v>
      </c>
      <c r="N4451" t="str">
        <f>VLOOKUP(D4451,[1]!Salespeople_Data[#Data],2,0)</f>
        <v>Brian Davis</v>
      </c>
      <c r="O4451" t="str">
        <f>VLOOKUP(E4451,[1]!Customer_Data[#Data],2,0)</f>
        <v>Henry Reyes</v>
      </c>
      <c r="P4451" s="15">
        <f t="shared" si="414"/>
        <v>2</v>
      </c>
      <c r="Q4451">
        <f t="shared" si="415"/>
        <v>1</v>
      </c>
      <c r="R4451">
        <f t="shared" si="416"/>
        <v>2020</v>
      </c>
    </row>
    <row r="4452" spans="1:18" x14ac:dyDescent="0.25">
      <c r="A4452" s="2" t="s">
        <v>5471</v>
      </c>
      <c r="B4452" s="2" t="s">
        <v>431</v>
      </c>
      <c r="C4452" s="2" t="s">
        <v>115</v>
      </c>
      <c r="D4452" s="2" t="s">
        <v>53</v>
      </c>
      <c r="E4452" s="2" t="s">
        <v>2422</v>
      </c>
      <c r="F4452" s="3">
        <v>44116</v>
      </c>
      <c r="G4452" s="2">
        <v>1</v>
      </c>
      <c r="H4452" s="11">
        <f>VLOOKUP(B4452,[1]!Product_Data[#Data],4,0)</f>
        <v>290</v>
      </c>
      <c r="I4452" s="11">
        <f>VLOOKUP(B4452,[1]!Product_Data[#Data],3,0)</f>
        <v>200</v>
      </c>
      <c r="J4452" s="11">
        <f t="shared" si="417"/>
        <v>200</v>
      </c>
      <c r="K4452" s="11">
        <f t="shared" si="418"/>
        <v>290</v>
      </c>
      <c r="L4452" s="11">
        <f t="shared" si="419"/>
        <v>90</v>
      </c>
      <c r="M4452" t="str">
        <f>VLOOKUP(C4452,[1]!Location_Data[#Data],2,0)</f>
        <v>Glendale</v>
      </c>
      <c r="N4452" t="str">
        <f>VLOOKUP(D4452,[1]!Salespeople_Data[#Data],2,0)</f>
        <v>Scott Mason</v>
      </c>
      <c r="O4452" t="str">
        <f>VLOOKUP(E4452,[1]!Customer_Data[#Data],2,0)</f>
        <v>John Hunt</v>
      </c>
      <c r="P4452" s="15">
        <f t="shared" si="414"/>
        <v>2</v>
      </c>
      <c r="Q4452">
        <f t="shared" si="415"/>
        <v>10</v>
      </c>
      <c r="R4452">
        <f t="shared" si="416"/>
        <v>2020</v>
      </c>
    </row>
    <row r="4453" spans="1:18" x14ac:dyDescent="0.25">
      <c r="A4453" s="4" t="s">
        <v>5472</v>
      </c>
      <c r="B4453" s="4" t="s">
        <v>189</v>
      </c>
      <c r="C4453" s="4" t="s">
        <v>211</v>
      </c>
      <c r="D4453" s="4" t="s">
        <v>40</v>
      </c>
      <c r="E4453" s="4" t="s">
        <v>713</v>
      </c>
      <c r="F4453" s="5">
        <v>44092</v>
      </c>
      <c r="G4453" s="4">
        <v>3</v>
      </c>
      <c r="H4453" s="11">
        <f>VLOOKUP(B4453,[1]!Product_Data[#Data],4,0)</f>
        <v>1783</v>
      </c>
      <c r="I4453" s="11">
        <f>VLOOKUP(B4453,[1]!Product_Data[#Data],3,0)</f>
        <v>1516</v>
      </c>
      <c r="J4453" s="11">
        <f t="shared" si="417"/>
        <v>4548</v>
      </c>
      <c r="K4453" s="11">
        <f t="shared" si="418"/>
        <v>5349</v>
      </c>
      <c r="L4453" s="11">
        <f t="shared" si="419"/>
        <v>801</v>
      </c>
      <c r="M4453" t="str">
        <f>VLOOKUP(C4453,[1]!Location_Data[#Data],2,0)</f>
        <v>Chula Vista</v>
      </c>
      <c r="N4453" t="str">
        <f>VLOOKUP(D4453,[1]!Salespeople_Data[#Data],2,0)</f>
        <v>Brian Hansen</v>
      </c>
      <c r="O4453" t="str">
        <f>VLOOKUP(E4453,[1]!Customer_Data[#Data],2,0)</f>
        <v>Earl Franklin</v>
      </c>
      <c r="P4453" s="15">
        <f t="shared" si="414"/>
        <v>6</v>
      </c>
      <c r="Q4453">
        <f t="shared" si="415"/>
        <v>9</v>
      </c>
      <c r="R4453">
        <f t="shared" si="416"/>
        <v>2020</v>
      </c>
    </row>
    <row r="4454" spans="1:18" x14ac:dyDescent="0.25">
      <c r="A4454" s="2" t="s">
        <v>5473</v>
      </c>
      <c r="B4454" s="2" t="s">
        <v>263</v>
      </c>
      <c r="C4454" s="2" t="s">
        <v>242</v>
      </c>
      <c r="D4454" s="2" t="s">
        <v>298</v>
      </c>
      <c r="E4454" s="2" t="s">
        <v>2007</v>
      </c>
      <c r="F4454" s="3">
        <v>43983</v>
      </c>
      <c r="G4454" s="2">
        <v>1</v>
      </c>
      <c r="H4454" s="11">
        <f>VLOOKUP(B4454,[1]!Product_Data[#Data],4,0)</f>
        <v>378</v>
      </c>
      <c r="I4454" s="11">
        <f>VLOOKUP(B4454,[1]!Product_Data[#Data],3,0)</f>
        <v>291</v>
      </c>
      <c r="J4454" s="11">
        <f t="shared" si="417"/>
        <v>291</v>
      </c>
      <c r="K4454" s="11">
        <f t="shared" si="418"/>
        <v>378</v>
      </c>
      <c r="L4454" s="11">
        <f t="shared" si="419"/>
        <v>87</v>
      </c>
      <c r="M4454" t="str">
        <f>VLOOKUP(C4454,[1]!Location_Data[#Data],2,0)</f>
        <v>Downey</v>
      </c>
      <c r="N4454" t="str">
        <f>VLOOKUP(D4454,[1]!Salespeople_Data[#Data],2,0)</f>
        <v>Kenneth Fields</v>
      </c>
      <c r="O4454" t="str">
        <f>VLOOKUP(E4454,[1]!Customer_Data[#Data],2,0)</f>
        <v>Samuel Burke</v>
      </c>
      <c r="P4454" s="15">
        <f t="shared" si="414"/>
        <v>2</v>
      </c>
      <c r="Q4454">
        <f t="shared" si="415"/>
        <v>6</v>
      </c>
      <c r="R4454">
        <f t="shared" si="416"/>
        <v>2020</v>
      </c>
    </row>
    <row r="4455" spans="1:18" x14ac:dyDescent="0.25">
      <c r="A4455" s="4" t="s">
        <v>5474</v>
      </c>
      <c r="B4455" s="4" t="s">
        <v>94</v>
      </c>
      <c r="C4455" s="4" t="s">
        <v>211</v>
      </c>
      <c r="D4455" s="4" t="s">
        <v>447</v>
      </c>
      <c r="E4455" s="4" t="s">
        <v>1981</v>
      </c>
      <c r="F4455" s="5">
        <v>43962</v>
      </c>
      <c r="G4455" s="4">
        <v>1</v>
      </c>
      <c r="H4455" s="11">
        <f>VLOOKUP(B4455,[1]!Product_Data[#Data],4,0)</f>
        <v>1639</v>
      </c>
      <c r="I4455" s="11">
        <f>VLOOKUP(B4455,[1]!Product_Data[#Data],3,0)</f>
        <v>1295</v>
      </c>
      <c r="J4455" s="11">
        <f t="shared" si="417"/>
        <v>1295</v>
      </c>
      <c r="K4455" s="11">
        <f t="shared" si="418"/>
        <v>1639</v>
      </c>
      <c r="L4455" s="11">
        <f t="shared" si="419"/>
        <v>344</v>
      </c>
      <c r="M4455" t="str">
        <f>VLOOKUP(C4455,[1]!Location_Data[#Data],2,0)</f>
        <v>Chula Vista</v>
      </c>
      <c r="N4455" t="str">
        <f>VLOOKUP(D4455,[1]!Salespeople_Data[#Data],2,0)</f>
        <v>Howard Sims</v>
      </c>
      <c r="O4455" t="str">
        <f>VLOOKUP(E4455,[1]!Customer_Data[#Data],2,0)</f>
        <v>Walter Harris</v>
      </c>
      <c r="P4455" s="15">
        <f t="shared" si="414"/>
        <v>2</v>
      </c>
      <c r="Q4455">
        <f t="shared" si="415"/>
        <v>5</v>
      </c>
      <c r="R4455">
        <f t="shared" si="416"/>
        <v>2020</v>
      </c>
    </row>
    <row r="4456" spans="1:18" x14ac:dyDescent="0.25">
      <c r="A4456" s="2" t="s">
        <v>5475</v>
      </c>
      <c r="B4456" s="2" t="s">
        <v>289</v>
      </c>
      <c r="C4456" s="2" t="s">
        <v>19</v>
      </c>
      <c r="D4456" s="2" t="s">
        <v>75</v>
      </c>
      <c r="E4456" s="2" t="s">
        <v>2891</v>
      </c>
      <c r="F4456" s="3">
        <v>44077</v>
      </c>
      <c r="G4456" s="2">
        <v>2</v>
      </c>
      <c r="H4456" s="11">
        <f>VLOOKUP(B4456,[1]!Product_Data[#Data],4,0)</f>
        <v>368</v>
      </c>
      <c r="I4456" s="11">
        <f>VLOOKUP(B4456,[1]!Product_Data[#Data],3,0)</f>
        <v>294</v>
      </c>
      <c r="J4456" s="11">
        <f t="shared" si="417"/>
        <v>588</v>
      </c>
      <c r="K4456" s="11">
        <f t="shared" si="418"/>
        <v>736</v>
      </c>
      <c r="L4456" s="11">
        <f t="shared" si="419"/>
        <v>148</v>
      </c>
      <c r="M4456" t="str">
        <f>VLOOKUP(C4456,[1]!Location_Data[#Data],2,0)</f>
        <v>Berkeley</v>
      </c>
      <c r="N4456" t="str">
        <f>VLOOKUP(D4456,[1]!Salespeople_Data[#Data],2,0)</f>
        <v>Roger Robertson</v>
      </c>
      <c r="O4456" t="str">
        <f>VLOOKUP(E4456,[1]!Customer_Data[#Data],2,0)</f>
        <v>Gregory Simmons</v>
      </c>
      <c r="P4456" s="15">
        <f t="shared" si="414"/>
        <v>5</v>
      </c>
      <c r="Q4456">
        <f t="shared" si="415"/>
        <v>9</v>
      </c>
      <c r="R4456">
        <f t="shared" si="416"/>
        <v>2020</v>
      </c>
    </row>
    <row r="4457" spans="1:18" x14ac:dyDescent="0.25">
      <c r="A4457" s="4" t="s">
        <v>5476</v>
      </c>
      <c r="B4457" s="4" t="s">
        <v>421</v>
      </c>
      <c r="C4457" s="4" t="s">
        <v>135</v>
      </c>
      <c r="D4457" s="4" t="s">
        <v>91</v>
      </c>
      <c r="E4457" s="4" t="s">
        <v>619</v>
      </c>
      <c r="F4457" s="5">
        <v>43997</v>
      </c>
      <c r="G4457" s="4">
        <v>1</v>
      </c>
      <c r="H4457" s="11">
        <f>VLOOKUP(B4457,[1]!Product_Data[#Data],4,0)</f>
        <v>826</v>
      </c>
      <c r="I4457" s="11">
        <f>VLOOKUP(B4457,[1]!Product_Data[#Data],3,0)</f>
        <v>562</v>
      </c>
      <c r="J4457" s="11">
        <f t="shared" si="417"/>
        <v>562</v>
      </c>
      <c r="K4457" s="11">
        <f t="shared" si="418"/>
        <v>826</v>
      </c>
      <c r="L4457" s="11">
        <f t="shared" si="419"/>
        <v>264</v>
      </c>
      <c r="M4457" t="str">
        <f>VLOOKUP(C4457,[1]!Location_Data[#Data],2,0)</f>
        <v>Oxnard</v>
      </c>
      <c r="N4457" t="str">
        <f>VLOOKUP(D4457,[1]!Salespeople_Data[#Data],2,0)</f>
        <v>Howard Gardner</v>
      </c>
      <c r="O4457" t="str">
        <f>VLOOKUP(E4457,[1]!Customer_Data[#Data],2,0)</f>
        <v>Billy Cook</v>
      </c>
      <c r="P4457" s="15">
        <f t="shared" si="414"/>
        <v>2</v>
      </c>
      <c r="Q4457">
        <f t="shared" si="415"/>
        <v>6</v>
      </c>
      <c r="R4457">
        <f t="shared" si="416"/>
        <v>2020</v>
      </c>
    </row>
    <row r="4458" spans="1:18" x14ac:dyDescent="0.25">
      <c r="A4458" s="2" t="s">
        <v>5477</v>
      </c>
      <c r="B4458" s="2" t="s">
        <v>457</v>
      </c>
      <c r="C4458" s="2" t="s">
        <v>392</v>
      </c>
      <c r="D4458" s="2" t="s">
        <v>264</v>
      </c>
      <c r="E4458" s="2" t="s">
        <v>233</v>
      </c>
      <c r="F4458" s="3">
        <v>44006</v>
      </c>
      <c r="G4458" s="2">
        <v>1</v>
      </c>
      <c r="H4458" s="11">
        <f>VLOOKUP(B4458,[1]!Product_Data[#Data],4,0)</f>
        <v>947</v>
      </c>
      <c r="I4458" s="11">
        <f>VLOOKUP(B4458,[1]!Product_Data[#Data],3,0)</f>
        <v>786</v>
      </c>
      <c r="J4458" s="11">
        <f t="shared" si="417"/>
        <v>786</v>
      </c>
      <c r="K4458" s="11">
        <f t="shared" si="418"/>
        <v>947</v>
      </c>
      <c r="L4458" s="11">
        <f t="shared" si="419"/>
        <v>161</v>
      </c>
      <c r="M4458" t="str">
        <f>VLOOKUP(C4458,[1]!Location_Data[#Data],2,0)</f>
        <v>Visalia</v>
      </c>
      <c r="N4458" t="str">
        <f>VLOOKUP(D4458,[1]!Salespeople_Data[#Data],2,0)</f>
        <v>Ernest Wheeler</v>
      </c>
      <c r="O4458" t="str">
        <f>VLOOKUP(E4458,[1]!Customer_Data[#Data],2,0)</f>
        <v>Ralph Nichols</v>
      </c>
      <c r="P4458" s="15">
        <f t="shared" si="414"/>
        <v>4</v>
      </c>
      <c r="Q4458">
        <f t="shared" si="415"/>
        <v>6</v>
      </c>
      <c r="R4458">
        <f t="shared" si="416"/>
        <v>2020</v>
      </c>
    </row>
    <row r="4459" spans="1:18" x14ac:dyDescent="0.25">
      <c r="A4459" s="4" t="s">
        <v>5478</v>
      </c>
      <c r="B4459" s="4" t="s">
        <v>275</v>
      </c>
      <c r="C4459" s="4" t="s">
        <v>322</v>
      </c>
      <c r="D4459" s="4" t="s">
        <v>96</v>
      </c>
      <c r="E4459" s="4" t="s">
        <v>1313</v>
      </c>
      <c r="F4459" s="5">
        <v>44052</v>
      </c>
      <c r="G4459" s="4">
        <v>1</v>
      </c>
      <c r="H4459" s="11">
        <f>VLOOKUP(B4459,[1]!Product_Data[#Data],4,0)</f>
        <v>2353</v>
      </c>
      <c r="I4459" s="11">
        <f>VLOOKUP(B4459,[1]!Product_Data[#Data],3,0)</f>
        <v>1788</v>
      </c>
      <c r="J4459" s="11">
        <f t="shared" si="417"/>
        <v>1788</v>
      </c>
      <c r="K4459" s="11">
        <f t="shared" si="418"/>
        <v>2353</v>
      </c>
      <c r="L4459" s="11">
        <f t="shared" si="419"/>
        <v>565</v>
      </c>
      <c r="M4459" t="str">
        <f>VLOOKUP(C4459,[1]!Location_Data[#Data],2,0)</f>
        <v>Rancho Cucamonga</v>
      </c>
      <c r="N4459" t="str">
        <f>VLOOKUP(D4459,[1]!Salespeople_Data[#Data],2,0)</f>
        <v>Brian Thomas</v>
      </c>
      <c r="O4459" t="str">
        <f>VLOOKUP(E4459,[1]!Customer_Data[#Data],2,0)</f>
        <v>Joshua Little</v>
      </c>
      <c r="P4459" s="15">
        <f t="shared" si="414"/>
        <v>1</v>
      </c>
      <c r="Q4459">
        <f t="shared" si="415"/>
        <v>8</v>
      </c>
      <c r="R4459">
        <f t="shared" si="416"/>
        <v>2020</v>
      </c>
    </row>
    <row r="4460" spans="1:18" x14ac:dyDescent="0.25">
      <c r="A4460" s="2" t="s">
        <v>5479</v>
      </c>
      <c r="B4460" s="2" t="s">
        <v>104</v>
      </c>
      <c r="C4460" s="2" t="s">
        <v>44</v>
      </c>
      <c r="D4460" s="2" t="s">
        <v>225</v>
      </c>
      <c r="E4460" s="2" t="s">
        <v>567</v>
      </c>
      <c r="F4460" s="3">
        <v>44151</v>
      </c>
      <c r="G4460" s="2">
        <v>1</v>
      </c>
      <c r="H4460" s="11">
        <f>VLOOKUP(B4460,[1]!Product_Data[#Data],4,0)</f>
        <v>1671</v>
      </c>
      <c r="I4460" s="11">
        <f>VLOOKUP(B4460,[1]!Product_Data[#Data],3,0)</f>
        <v>1220</v>
      </c>
      <c r="J4460" s="11">
        <f t="shared" si="417"/>
        <v>1220</v>
      </c>
      <c r="K4460" s="11">
        <f t="shared" si="418"/>
        <v>1671</v>
      </c>
      <c r="L4460" s="11">
        <f t="shared" si="419"/>
        <v>451</v>
      </c>
      <c r="M4460" t="str">
        <f>VLOOKUP(C4460,[1]!Location_Data[#Data],2,0)</f>
        <v>Moreno Valley</v>
      </c>
      <c r="N4460" t="str">
        <f>VLOOKUP(D4460,[1]!Salespeople_Data[#Data],2,0)</f>
        <v>Andrew Bowman</v>
      </c>
      <c r="O4460" t="str">
        <f>VLOOKUP(E4460,[1]!Customer_Data[#Data],2,0)</f>
        <v>Juan Cruz</v>
      </c>
      <c r="P4460" s="15">
        <f t="shared" si="414"/>
        <v>2</v>
      </c>
      <c r="Q4460">
        <f t="shared" si="415"/>
        <v>11</v>
      </c>
      <c r="R4460">
        <f t="shared" si="416"/>
        <v>2020</v>
      </c>
    </row>
    <row r="4461" spans="1:18" x14ac:dyDescent="0.25">
      <c r="A4461" s="4" t="s">
        <v>5480</v>
      </c>
      <c r="B4461" s="4" t="s">
        <v>43</v>
      </c>
      <c r="C4461" s="4" t="s">
        <v>519</v>
      </c>
      <c r="D4461" s="4" t="s">
        <v>87</v>
      </c>
      <c r="E4461" s="4" t="s">
        <v>1804</v>
      </c>
      <c r="F4461" s="5">
        <v>43911</v>
      </c>
      <c r="G4461" s="4">
        <v>3</v>
      </c>
      <c r="H4461" s="11">
        <f>VLOOKUP(B4461,[1]!Product_Data[#Data],4,0)</f>
        <v>356</v>
      </c>
      <c r="I4461" s="11">
        <f>VLOOKUP(B4461,[1]!Product_Data[#Data],3,0)</f>
        <v>292</v>
      </c>
      <c r="J4461" s="11">
        <f t="shared" si="417"/>
        <v>876</v>
      </c>
      <c r="K4461" s="11">
        <f t="shared" si="418"/>
        <v>1068</v>
      </c>
      <c r="L4461" s="11">
        <f t="shared" si="419"/>
        <v>192</v>
      </c>
      <c r="M4461" t="str">
        <f>VLOOKUP(C4461,[1]!Location_Data[#Data],2,0)</f>
        <v>Anaheim</v>
      </c>
      <c r="N4461" t="str">
        <f>VLOOKUP(D4461,[1]!Salespeople_Data[#Data],2,0)</f>
        <v>Martin Perry</v>
      </c>
      <c r="O4461" t="str">
        <f>VLOOKUP(E4461,[1]!Customer_Data[#Data],2,0)</f>
        <v>Larry Ray</v>
      </c>
      <c r="P4461" s="15">
        <f t="shared" si="414"/>
        <v>7</v>
      </c>
      <c r="Q4461">
        <f t="shared" si="415"/>
        <v>3</v>
      </c>
      <c r="R4461">
        <f t="shared" si="416"/>
        <v>2020</v>
      </c>
    </row>
    <row r="4462" spans="1:18" x14ac:dyDescent="0.25">
      <c r="A4462" s="2" t="s">
        <v>5481</v>
      </c>
      <c r="B4462" s="2" t="s">
        <v>109</v>
      </c>
      <c r="C4462" s="2" t="s">
        <v>253</v>
      </c>
      <c r="D4462" s="2" t="s">
        <v>75</v>
      </c>
      <c r="E4462" s="2" t="s">
        <v>2371</v>
      </c>
      <c r="F4462" s="3">
        <v>43880</v>
      </c>
      <c r="G4462" s="2">
        <v>3</v>
      </c>
      <c r="H4462" s="11">
        <f>VLOOKUP(B4462,[1]!Product_Data[#Data],4,0)</f>
        <v>1783</v>
      </c>
      <c r="I4462" s="11">
        <f>VLOOKUP(B4462,[1]!Product_Data[#Data],3,0)</f>
        <v>1230</v>
      </c>
      <c r="J4462" s="11">
        <f t="shared" si="417"/>
        <v>3690</v>
      </c>
      <c r="K4462" s="11">
        <f t="shared" si="418"/>
        <v>5349</v>
      </c>
      <c r="L4462" s="11">
        <f t="shared" si="419"/>
        <v>1659</v>
      </c>
      <c r="M4462" t="str">
        <f>VLOOKUP(C4462,[1]!Location_Data[#Data],2,0)</f>
        <v>Bakersfield</v>
      </c>
      <c r="N4462" t="str">
        <f>VLOOKUP(D4462,[1]!Salespeople_Data[#Data],2,0)</f>
        <v>Roger Robertson</v>
      </c>
      <c r="O4462" t="str">
        <f>VLOOKUP(E4462,[1]!Customer_Data[#Data],2,0)</f>
        <v>Todd Lynch</v>
      </c>
      <c r="P4462" s="15">
        <f t="shared" si="414"/>
        <v>4</v>
      </c>
      <c r="Q4462">
        <f t="shared" si="415"/>
        <v>2</v>
      </c>
      <c r="R4462">
        <f t="shared" si="416"/>
        <v>2020</v>
      </c>
    </row>
    <row r="4463" spans="1:18" x14ac:dyDescent="0.25">
      <c r="A4463" s="4" t="s">
        <v>5482</v>
      </c>
      <c r="B4463" s="4" t="s">
        <v>223</v>
      </c>
      <c r="C4463" s="4" t="s">
        <v>469</v>
      </c>
      <c r="D4463" s="4" t="s">
        <v>141</v>
      </c>
      <c r="E4463" s="4" t="s">
        <v>699</v>
      </c>
      <c r="F4463" s="5">
        <v>43920</v>
      </c>
      <c r="G4463" s="4">
        <v>4</v>
      </c>
      <c r="H4463" s="11">
        <f>VLOOKUP(B4463,[1]!Product_Data[#Data],4,0)</f>
        <v>799</v>
      </c>
      <c r="I4463" s="11">
        <f>VLOOKUP(B4463,[1]!Product_Data[#Data],3,0)</f>
        <v>455</v>
      </c>
      <c r="J4463" s="11">
        <f t="shared" si="417"/>
        <v>1820</v>
      </c>
      <c r="K4463" s="11">
        <f t="shared" si="418"/>
        <v>3196</v>
      </c>
      <c r="L4463" s="11">
        <f t="shared" si="419"/>
        <v>1376</v>
      </c>
      <c r="M4463" t="str">
        <f>VLOOKUP(C4463,[1]!Location_Data[#Data],2,0)</f>
        <v>Escondido</v>
      </c>
      <c r="N4463" t="str">
        <f>VLOOKUP(D4463,[1]!Salespeople_Data[#Data],2,0)</f>
        <v>Arthur Mccoy</v>
      </c>
      <c r="O4463" t="str">
        <f>VLOOKUP(E4463,[1]!Customer_Data[#Data],2,0)</f>
        <v>Juan Harvey</v>
      </c>
      <c r="P4463" s="15">
        <f t="shared" si="414"/>
        <v>2</v>
      </c>
      <c r="Q4463">
        <f t="shared" si="415"/>
        <v>3</v>
      </c>
      <c r="R4463">
        <f t="shared" si="416"/>
        <v>2020</v>
      </c>
    </row>
    <row r="4464" spans="1:18" x14ac:dyDescent="0.25">
      <c r="A4464" s="2" t="s">
        <v>5483</v>
      </c>
      <c r="B4464" s="2" t="s">
        <v>200</v>
      </c>
      <c r="C4464" s="2" t="s">
        <v>190</v>
      </c>
      <c r="D4464" s="2" t="s">
        <v>25</v>
      </c>
      <c r="E4464" s="2" t="s">
        <v>1961</v>
      </c>
      <c r="F4464" s="3">
        <v>43842</v>
      </c>
      <c r="G4464" s="2">
        <v>1</v>
      </c>
      <c r="H4464" s="11">
        <f>VLOOKUP(B4464,[1]!Product_Data[#Data],4,0)</f>
        <v>315</v>
      </c>
      <c r="I4464" s="11">
        <f>VLOOKUP(B4464,[1]!Product_Data[#Data],3,0)</f>
        <v>208</v>
      </c>
      <c r="J4464" s="11">
        <f t="shared" si="417"/>
        <v>208</v>
      </c>
      <c r="K4464" s="11">
        <f t="shared" si="418"/>
        <v>315</v>
      </c>
      <c r="L4464" s="11">
        <f t="shared" si="419"/>
        <v>107</v>
      </c>
      <c r="M4464" t="str">
        <f>VLOOKUP(C4464,[1]!Location_Data[#Data],2,0)</f>
        <v>Oakland</v>
      </c>
      <c r="N4464" t="str">
        <f>VLOOKUP(D4464,[1]!Salespeople_Data[#Data],2,0)</f>
        <v>Brian Davis</v>
      </c>
      <c r="O4464" t="str">
        <f>VLOOKUP(E4464,[1]!Customer_Data[#Data],2,0)</f>
        <v>Eric Shaw</v>
      </c>
      <c r="P4464" s="15">
        <f t="shared" si="414"/>
        <v>1</v>
      </c>
      <c r="Q4464">
        <f t="shared" si="415"/>
        <v>1</v>
      </c>
      <c r="R4464">
        <f t="shared" si="416"/>
        <v>2020</v>
      </c>
    </row>
    <row r="4465" spans="1:18" x14ac:dyDescent="0.25">
      <c r="A4465" s="4" t="s">
        <v>5484</v>
      </c>
      <c r="B4465" s="4" t="s">
        <v>569</v>
      </c>
      <c r="C4465" s="4" t="s">
        <v>467</v>
      </c>
      <c r="D4465" s="4" t="s">
        <v>191</v>
      </c>
      <c r="E4465" s="4" t="s">
        <v>2422</v>
      </c>
      <c r="F4465" s="5">
        <v>43891</v>
      </c>
      <c r="G4465" s="4">
        <v>1</v>
      </c>
      <c r="H4465" s="11">
        <f>VLOOKUP(B4465,[1]!Product_Data[#Data],4,0)</f>
        <v>1178</v>
      </c>
      <c r="I4465" s="11">
        <f>VLOOKUP(B4465,[1]!Product_Data[#Data],3,0)</f>
        <v>683</v>
      </c>
      <c r="J4465" s="11">
        <f t="shared" si="417"/>
        <v>683</v>
      </c>
      <c r="K4465" s="11">
        <f t="shared" si="418"/>
        <v>1178</v>
      </c>
      <c r="L4465" s="11">
        <f t="shared" si="419"/>
        <v>495</v>
      </c>
      <c r="M4465" t="str">
        <f>VLOOKUP(C4465,[1]!Location_Data[#Data],2,0)</f>
        <v>Garden Grove</v>
      </c>
      <c r="N4465" t="str">
        <f>VLOOKUP(D4465,[1]!Salespeople_Data[#Data],2,0)</f>
        <v>Robert Reed</v>
      </c>
      <c r="O4465" t="str">
        <f>VLOOKUP(E4465,[1]!Customer_Data[#Data],2,0)</f>
        <v>John Hunt</v>
      </c>
      <c r="P4465" s="15">
        <f t="shared" si="414"/>
        <v>1</v>
      </c>
      <c r="Q4465">
        <f t="shared" si="415"/>
        <v>3</v>
      </c>
      <c r="R4465">
        <f t="shared" si="416"/>
        <v>2020</v>
      </c>
    </row>
    <row r="4466" spans="1:18" x14ac:dyDescent="0.25">
      <c r="A4466" s="2" t="s">
        <v>5485</v>
      </c>
      <c r="B4466" s="2" t="s">
        <v>537</v>
      </c>
      <c r="C4466" s="2" t="s">
        <v>79</v>
      </c>
      <c r="D4466" s="2" t="s">
        <v>413</v>
      </c>
      <c r="E4466" s="2" t="s">
        <v>4839</v>
      </c>
      <c r="F4466" s="3">
        <v>44118</v>
      </c>
      <c r="G4466" s="2">
        <v>2</v>
      </c>
      <c r="H4466" s="11">
        <f>VLOOKUP(B4466,[1]!Product_Data[#Data],4,0)</f>
        <v>556</v>
      </c>
      <c r="I4466" s="11">
        <f>VLOOKUP(B4466,[1]!Product_Data[#Data],3,0)</f>
        <v>395</v>
      </c>
      <c r="J4466" s="11">
        <f t="shared" si="417"/>
        <v>790</v>
      </c>
      <c r="K4466" s="11">
        <f t="shared" si="418"/>
        <v>1112</v>
      </c>
      <c r="L4466" s="11">
        <f t="shared" si="419"/>
        <v>322</v>
      </c>
      <c r="M4466" t="str">
        <f>VLOOKUP(C4466,[1]!Location_Data[#Data],2,0)</f>
        <v>Palmdale</v>
      </c>
      <c r="N4466" t="str">
        <f>VLOOKUP(D4466,[1]!Salespeople_Data[#Data],2,0)</f>
        <v>Kenneth Bradley</v>
      </c>
      <c r="O4466" t="str">
        <f>VLOOKUP(E4466,[1]!Customer_Data[#Data],2,0)</f>
        <v>Joshua Rose</v>
      </c>
      <c r="P4466" s="15">
        <f t="shared" si="414"/>
        <v>4</v>
      </c>
      <c r="Q4466">
        <f t="shared" si="415"/>
        <v>10</v>
      </c>
      <c r="R4466">
        <f t="shared" si="416"/>
        <v>2020</v>
      </c>
    </row>
    <row r="4467" spans="1:18" x14ac:dyDescent="0.25">
      <c r="A4467" s="4" t="s">
        <v>5486</v>
      </c>
      <c r="B4467" s="4" t="s">
        <v>125</v>
      </c>
      <c r="C4467" s="4" t="s">
        <v>110</v>
      </c>
      <c r="D4467" s="4" t="s">
        <v>91</v>
      </c>
      <c r="E4467" s="4" t="s">
        <v>1218</v>
      </c>
      <c r="F4467" s="5">
        <v>44061</v>
      </c>
      <c r="G4467" s="4">
        <v>4</v>
      </c>
      <c r="H4467" s="11">
        <f>VLOOKUP(B4467,[1]!Product_Data[#Data],4,0)</f>
        <v>1826</v>
      </c>
      <c r="I4467" s="11">
        <f>VLOOKUP(B4467,[1]!Product_Data[#Data],3,0)</f>
        <v>1443</v>
      </c>
      <c r="J4467" s="11">
        <f t="shared" si="417"/>
        <v>5772</v>
      </c>
      <c r="K4467" s="11">
        <f t="shared" si="418"/>
        <v>7304</v>
      </c>
      <c r="L4467" s="11">
        <f t="shared" si="419"/>
        <v>1532</v>
      </c>
      <c r="M4467" t="str">
        <f>VLOOKUP(C4467,[1]!Location_Data[#Data],2,0)</f>
        <v>Richmond</v>
      </c>
      <c r="N4467" t="str">
        <f>VLOOKUP(D4467,[1]!Salespeople_Data[#Data],2,0)</f>
        <v>Howard Gardner</v>
      </c>
      <c r="O4467" t="str">
        <f>VLOOKUP(E4467,[1]!Customer_Data[#Data],2,0)</f>
        <v>Larry Ross</v>
      </c>
      <c r="P4467" s="15">
        <f t="shared" si="414"/>
        <v>3</v>
      </c>
      <c r="Q4467">
        <f t="shared" si="415"/>
        <v>8</v>
      </c>
      <c r="R4467">
        <f t="shared" si="416"/>
        <v>2020</v>
      </c>
    </row>
    <row r="4468" spans="1:18" x14ac:dyDescent="0.25">
      <c r="A4468" s="2" t="s">
        <v>5487</v>
      </c>
      <c r="B4468" s="2" t="s">
        <v>461</v>
      </c>
      <c r="C4468" s="2" t="s">
        <v>195</v>
      </c>
      <c r="D4468" s="2" t="s">
        <v>257</v>
      </c>
      <c r="E4468" s="2" t="s">
        <v>1592</v>
      </c>
      <c r="F4468" s="3">
        <v>44106</v>
      </c>
      <c r="G4468" s="2">
        <v>4</v>
      </c>
      <c r="H4468" s="11">
        <f>VLOOKUP(B4468,[1]!Product_Data[#Data],4,0)</f>
        <v>35</v>
      </c>
      <c r="I4468" s="11">
        <f>VLOOKUP(B4468,[1]!Product_Data[#Data],3,0)</f>
        <v>22</v>
      </c>
      <c r="J4468" s="11">
        <f t="shared" si="417"/>
        <v>88</v>
      </c>
      <c r="K4468" s="11">
        <f t="shared" si="418"/>
        <v>140</v>
      </c>
      <c r="L4468" s="11">
        <f t="shared" si="419"/>
        <v>52</v>
      </c>
      <c r="M4468" t="str">
        <f>VLOOKUP(C4468,[1]!Location_Data[#Data],2,0)</f>
        <v>Pomona</v>
      </c>
      <c r="N4468" t="str">
        <f>VLOOKUP(D4468,[1]!Salespeople_Data[#Data],2,0)</f>
        <v>Jerry Perry</v>
      </c>
      <c r="O4468" t="str">
        <f>VLOOKUP(E4468,[1]!Customer_Data[#Data],2,0)</f>
        <v>James Castillo</v>
      </c>
      <c r="P4468" s="15">
        <f t="shared" si="414"/>
        <v>6</v>
      </c>
      <c r="Q4468">
        <f t="shared" si="415"/>
        <v>10</v>
      </c>
      <c r="R4468">
        <f t="shared" si="416"/>
        <v>2020</v>
      </c>
    </row>
    <row r="4469" spans="1:18" x14ac:dyDescent="0.25">
      <c r="A4469" s="4" t="s">
        <v>5488</v>
      </c>
      <c r="B4469" s="4" t="s">
        <v>537</v>
      </c>
      <c r="C4469" s="4" t="s">
        <v>386</v>
      </c>
      <c r="D4469" s="4" t="s">
        <v>96</v>
      </c>
      <c r="E4469" s="4" t="s">
        <v>662</v>
      </c>
      <c r="F4469" s="5">
        <v>43993</v>
      </c>
      <c r="G4469" s="4">
        <v>1</v>
      </c>
      <c r="H4469" s="11">
        <f>VLOOKUP(B4469,[1]!Product_Data[#Data],4,0)</f>
        <v>556</v>
      </c>
      <c r="I4469" s="11">
        <f>VLOOKUP(B4469,[1]!Product_Data[#Data],3,0)</f>
        <v>395</v>
      </c>
      <c r="J4469" s="11">
        <f t="shared" si="417"/>
        <v>395</v>
      </c>
      <c r="K4469" s="11">
        <f t="shared" si="418"/>
        <v>556</v>
      </c>
      <c r="L4469" s="11">
        <f t="shared" si="419"/>
        <v>161</v>
      </c>
      <c r="M4469" t="str">
        <f>VLOOKUP(C4469,[1]!Location_Data[#Data],2,0)</f>
        <v>Carlsbad</v>
      </c>
      <c r="N4469" t="str">
        <f>VLOOKUP(D4469,[1]!Salespeople_Data[#Data],2,0)</f>
        <v>Brian Thomas</v>
      </c>
      <c r="O4469" t="str">
        <f>VLOOKUP(E4469,[1]!Customer_Data[#Data],2,0)</f>
        <v>George Thompson</v>
      </c>
      <c r="P4469" s="15">
        <f t="shared" si="414"/>
        <v>5</v>
      </c>
      <c r="Q4469">
        <f t="shared" si="415"/>
        <v>6</v>
      </c>
      <c r="R4469">
        <f t="shared" si="416"/>
        <v>2020</v>
      </c>
    </row>
    <row r="4470" spans="1:18" x14ac:dyDescent="0.25">
      <c r="A4470" s="2" t="s">
        <v>5489</v>
      </c>
      <c r="B4470" s="2" t="s">
        <v>263</v>
      </c>
      <c r="C4470" s="2" t="s">
        <v>249</v>
      </c>
      <c r="D4470" s="2" t="s">
        <v>146</v>
      </c>
      <c r="E4470" s="2" t="s">
        <v>1165</v>
      </c>
      <c r="F4470" s="3">
        <v>44089</v>
      </c>
      <c r="G4470" s="2">
        <v>3</v>
      </c>
      <c r="H4470" s="11">
        <f>VLOOKUP(B4470,[1]!Product_Data[#Data],4,0)</f>
        <v>378</v>
      </c>
      <c r="I4470" s="11">
        <f>VLOOKUP(B4470,[1]!Product_Data[#Data],3,0)</f>
        <v>291</v>
      </c>
      <c r="J4470" s="11">
        <f t="shared" si="417"/>
        <v>873</v>
      </c>
      <c r="K4470" s="11">
        <f t="shared" si="418"/>
        <v>1134</v>
      </c>
      <c r="L4470" s="11">
        <f t="shared" si="419"/>
        <v>261</v>
      </c>
      <c r="M4470" t="str">
        <f>VLOOKUP(C4470,[1]!Location_Data[#Data],2,0)</f>
        <v>Roseville</v>
      </c>
      <c r="N4470" t="str">
        <f>VLOOKUP(D4470,[1]!Salespeople_Data[#Data],2,0)</f>
        <v>Carl Elliott</v>
      </c>
      <c r="O4470" t="str">
        <f>VLOOKUP(E4470,[1]!Customer_Data[#Data],2,0)</f>
        <v>Aaron Miller</v>
      </c>
      <c r="P4470" s="15">
        <f t="shared" si="414"/>
        <v>3</v>
      </c>
      <c r="Q4470">
        <f t="shared" si="415"/>
        <v>9</v>
      </c>
      <c r="R4470">
        <f t="shared" si="416"/>
        <v>2020</v>
      </c>
    </row>
    <row r="4471" spans="1:18" x14ac:dyDescent="0.25">
      <c r="A4471" s="4" t="s">
        <v>5490</v>
      </c>
      <c r="B4471" s="4" t="s">
        <v>28</v>
      </c>
      <c r="C4471" s="4" t="s">
        <v>9</v>
      </c>
      <c r="D4471" s="4" t="s">
        <v>191</v>
      </c>
      <c r="E4471" s="4" t="s">
        <v>142</v>
      </c>
      <c r="F4471" s="5">
        <v>44073</v>
      </c>
      <c r="G4471" s="4">
        <v>2</v>
      </c>
      <c r="H4471" s="11">
        <f>VLOOKUP(B4471,[1]!Product_Data[#Data],4,0)</f>
        <v>684</v>
      </c>
      <c r="I4471" s="11">
        <f>VLOOKUP(B4471,[1]!Product_Data[#Data],3,0)</f>
        <v>561</v>
      </c>
      <c r="J4471" s="11">
        <f t="shared" si="417"/>
        <v>1122</v>
      </c>
      <c r="K4471" s="11">
        <f t="shared" si="418"/>
        <v>1368</v>
      </c>
      <c r="L4471" s="11">
        <f t="shared" si="419"/>
        <v>246</v>
      </c>
      <c r="M4471" t="str">
        <f>VLOOKUP(C4471,[1]!Location_Data[#Data],2,0)</f>
        <v>San Mateo</v>
      </c>
      <c r="N4471" t="str">
        <f>VLOOKUP(D4471,[1]!Salespeople_Data[#Data],2,0)</f>
        <v>Robert Reed</v>
      </c>
      <c r="O4471" t="str">
        <f>VLOOKUP(E4471,[1]!Customer_Data[#Data],2,0)</f>
        <v>Joshua Romero</v>
      </c>
      <c r="P4471" s="15">
        <f t="shared" si="414"/>
        <v>1</v>
      </c>
      <c r="Q4471">
        <f t="shared" si="415"/>
        <v>8</v>
      </c>
      <c r="R4471">
        <f t="shared" si="416"/>
        <v>2020</v>
      </c>
    </row>
    <row r="4472" spans="1:18" x14ac:dyDescent="0.25">
      <c r="A4472" s="2" t="s">
        <v>5491</v>
      </c>
      <c r="B4472" s="2" t="s">
        <v>245</v>
      </c>
      <c r="C4472" s="2" t="s">
        <v>436</v>
      </c>
      <c r="D4472" s="2" t="s">
        <v>345</v>
      </c>
      <c r="E4472" s="2" t="s">
        <v>558</v>
      </c>
      <c r="F4472" s="3">
        <v>44152</v>
      </c>
      <c r="G4472" s="2">
        <v>2</v>
      </c>
      <c r="H4472" s="11">
        <f>VLOOKUP(B4472,[1]!Product_Data[#Data],4,0)</f>
        <v>818</v>
      </c>
      <c r="I4472" s="11">
        <f>VLOOKUP(B4472,[1]!Product_Data[#Data],3,0)</f>
        <v>450</v>
      </c>
      <c r="J4472" s="11">
        <f t="shared" si="417"/>
        <v>900</v>
      </c>
      <c r="K4472" s="11">
        <f t="shared" si="418"/>
        <v>1636</v>
      </c>
      <c r="L4472" s="11">
        <f t="shared" si="419"/>
        <v>736</v>
      </c>
      <c r="M4472" t="str">
        <f>VLOOKUP(C4472,[1]!Location_Data[#Data],2,0)</f>
        <v>Jurupa Valley</v>
      </c>
      <c r="N4472" t="str">
        <f>VLOOKUP(D4472,[1]!Salespeople_Data[#Data],2,0)</f>
        <v>Larry Marshall</v>
      </c>
      <c r="O4472" t="str">
        <f>VLOOKUP(E4472,[1]!Customer_Data[#Data],2,0)</f>
        <v>Clarence Greene</v>
      </c>
      <c r="P4472" s="15">
        <f t="shared" si="414"/>
        <v>3</v>
      </c>
      <c r="Q4472">
        <f t="shared" si="415"/>
        <v>11</v>
      </c>
      <c r="R4472">
        <f t="shared" si="416"/>
        <v>2020</v>
      </c>
    </row>
    <row r="4473" spans="1:18" x14ac:dyDescent="0.25">
      <c r="A4473" s="4" t="s">
        <v>5492</v>
      </c>
      <c r="B4473" s="4" t="s">
        <v>605</v>
      </c>
      <c r="C4473" s="4" t="s">
        <v>14</v>
      </c>
      <c r="D4473" s="4" t="s">
        <v>413</v>
      </c>
      <c r="E4473" s="4" t="s">
        <v>2700</v>
      </c>
      <c r="F4473" s="5">
        <v>44164</v>
      </c>
      <c r="G4473" s="4">
        <v>2</v>
      </c>
      <c r="H4473" s="11">
        <f>VLOOKUP(B4473,[1]!Product_Data[#Data],4,0)</f>
        <v>913</v>
      </c>
      <c r="I4473" s="11">
        <f>VLOOKUP(B4473,[1]!Product_Data[#Data],3,0)</f>
        <v>584</v>
      </c>
      <c r="J4473" s="11">
        <f t="shared" si="417"/>
        <v>1168</v>
      </c>
      <c r="K4473" s="11">
        <f t="shared" si="418"/>
        <v>1826</v>
      </c>
      <c r="L4473" s="11">
        <f t="shared" si="419"/>
        <v>658</v>
      </c>
      <c r="M4473" t="str">
        <f>VLOOKUP(C4473,[1]!Location_Data[#Data],2,0)</f>
        <v>Santa Clarita</v>
      </c>
      <c r="N4473" t="str">
        <f>VLOOKUP(D4473,[1]!Salespeople_Data[#Data],2,0)</f>
        <v>Kenneth Bradley</v>
      </c>
      <c r="O4473" t="str">
        <f>VLOOKUP(E4473,[1]!Customer_Data[#Data],2,0)</f>
        <v>Joshua Flores</v>
      </c>
      <c r="P4473" s="15">
        <f t="shared" si="414"/>
        <v>1</v>
      </c>
      <c r="Q4473">
        <f t="shared" si="415"/>
        <v>11</v>
      </c>
      <c r="R4473">
        <f t="shared" si="416"/>
        <v>2020</v>
      </c>
    </row>
    <row r="4474" spans="1:18" x14ac:dyDescent="0.25">
      <c r="A4474" s="2" t="s">
        <v>5493</v>
      </c>
      <c r="B4474" s="2" t="s">
        <v>69</v>
      </c>
      <c r="C4474" s="2" t="s">
        <v>186</v>
      </c>
      <c r="D4474" s="2" t="s">
        <v>80</v>
      </c>
      <c r="E4474" s="2" t="s">
        <v>1423</v>
      </c>
      <c r="F4474" s="3">
        <v>44195</v>
      </c>
      <c r="G4474" s="2">
        <v>2</v>
      </c>
      <c r="H4474" s="11">
        <f>VLOOKUP(B4474,[1]!Product_Data[#Data],4,0)</f>
        <v>1351</v>
      </c>
      <c r="I4474" s="11">
        <f>VLOOKUP(B4474,[1]!Product_Data[#Data],3,0)</f>
        <v>1108</v>
      </c>
      <c r="J4474" s="11">
        <f t="shared" si="417"/>
        <v>2216</v>
      </c>
      <c r="K4474" s="11">
        <f t="shared" si="418"/>
        <v>2702</v>
      </c>
      <c r="L4474" s="11">
        <f t="shared" si="419"/>
        <v>486</v>
      </c>
      <c r="M4474" t="str">
        <f>VLOOKUP(C4474,[1]!Location_Data[#Data],2,0)</f>
        <v>Riverside</v>
      </c>
      <c r="N4474" t="str">
        <f>VLOOKUP(D4474,[1]!Salespeople_Data[#Data],2,0)</f>
        <v>Henry Nelson</v>
      </c>
      <c r="O4474" t="str">
        <f>VLOOKUP(E4474,[1]!Customer_Data[#Data],2,0)</f>
        <v>Carlos Scott</v>
      </c>
      <c r="P4474" s="15">
        <f t="shared" si="414"/>
        <v>4</v>
      </c>
      <c r="Q4474">
        <f t="shared" si="415"/>
        <v>12</v>
      </c>
      <c r="R4474">
        <f t="shared" si="416"/>
        <v>2020</v>
      </c>
    </row>
    <row r="4475" spans="1:18" x14ac:dyDescent="0.25">
      <c r="A4475" s="4" t="s">
        <v>5494</v>
      </c>
      <c r="B4475" s="4" t="s">
        <v>200</v>
      </c>
      <c r="C4475" s="4" t="s">
        <v>174</v>
      </c>
      <c r="D4475" s="4" t="s">
        <v>447</v>
      </c>
      <c r="E4475" s="4" t="s">
        <v>1152</v>
      </c>
      <c r="F4475" s="5">
        <v>44042</v>
      </c>
      <c r="G4475" s="4">
        <v>2</v>
      </c>
      <c r="H4475" s="11">
        <f>VLOOKUP(B4475,[1]!Product_Data[#Data],4,0)</f>
        <v>315</v>
      </c>
      <c r="I4475" s="11">
        <f>VLOOKUP(B4475,[1]!Product_Data[#Data],3,0)</f>
        <v>208</v>
      </c>
      <c r="J4475" s="11">
        <f t="shared" si="417"/>
        <v>416</v>
      </c>
      <c r="K4475" s="11">
        <f t="shared" si="418"/>
        <v>630</v>
      </c>
      <c r="L4475" s="11">
        <f t="shared" si="419"/>
        <v>214</v>
      </c>
      <c r="M4475" t="str">
        <f>VLOOKUP(C4475,[1]!Location_Data[#Data],2,0)</f>
        <v>Norwalk</v>
      </c>
      <c r="N4475" t="str">
        <f>VLOOKUP(D4475,[1]!Salespeople_Data[#Data],2,0)</f>
        <v>Howard Sims</v>
      </c>
      <c r="O4475" t="str">
        <f>VLOOKUP(E4475,[1]!Customer_Data[#Data],2,0)</f>
        <v>Richard Young</v>
      </c>
      <c r="P4475" s="15">
        <f t="shared" si="414"/>
        <v>5</v>
      </c>
      <c r="Q4475">
        <f t="shared" si="415"/>
        <v>7</v>
      </c>
      <c r="R4475">
        <f t="shared" si="416"/>
        <v>2020</v>
      </c>
    </row>
    <row r="4476" spans="1:18" x14ac:dyDescent="0.25">
      <c r="A4476" s="2" t="s">
        <v>5495</v>
      </c>
      <c r="B4476" s="2" t="s">
        <v>78</v>
      </c>
      <c r="C4476" s="2" t="s">
        <v>140</v>
      </c>
      <c r="D4476" s="2" t="s">
        <v>308</v>
      </c>
      <c r="E4476" s="2" t="s">
        <v>662</v>
      </c>
      <c r="F4476" s="3">
        <v>43940</v>
      </c>
      <c r="G4476" s="2">
        <v>2</v>
      </c>
      <c r="H4476" s="11">
        <f>VLOOKUP(B4476,[1]!Product_Data[#Data],4,0)</f>
        <v>1380</v>
      </c>
      <c r="I4476" s="11">
        <f>VLOOKUP(B4476,[1]!Product_Data[#Data],3,0)</f>
        <v>1090</v>
      </c>
      <c r="J4476" s="11">
        <f t="shared" si="417"/>
        <v>2180</v>
      </c>
      <c r="K4476" s="11">
        <f t="shared" si="418"/>
        <v>2760</v>
      </c>
      <c r="L4476" s="11">
        <f t="shared" si="419"/>
        <v>580</v>
      </c>
      <c r="M4476" t="str">
        <f>VLOOKUP(C4476,[1]!Location_Data[#Data],2,0)</f>
        <v>Salinas</v>
      </c>
      <c r="N4476" t="str">
        <f>VLOOKUP(D4476,[1]!Salespeople_Data[#Data],2,0)</f>
        <v>Fred Robertson</v>
      </c>
      <c r="O4476" t="str">
        <f>VLOOKUP(E4476,[1]!Customer_Data[#Data],2,0)</f>
        <v>George Thompson</v>
      </c>
      <c r="P4476" s="15">
        <f t="shared" si="414"/>
        <v>1</v>
      </c>
      <c r="Q4476">
        <f t="shared" si="415"/>
        <v>4</v>
      </c>
      <c r="R4476">
        <f t="shared" si="416"/>
        <v>2020</v>
      </c>
    </row>
    <row r="4477" spans="1:18" x14ac:dyDescent="0.25">
      <c r="A4477" s="4" t="s">
        <v>5496</v>
      </c>
      <c r="B4477" s="4" t="s">
        <v>421</v>
      </c>
      <c r="C4477" s="4" t="s">
        <v>731</v>
      </c>
      <c r="D4477" s="4" t="s">
        <v>257</v>
      </c>
      <c r="E4477" s="4" t="s">
        <v>1152</v>
      </c>
      <c r="F4477" s="5">
        <v>44041</v>
      </c>
      <c r="G4477" s="4">
        <v>4</v>
      </c>
      <c r="H4477" s="11">
        <f>VLOOKUP(B4477,[1]!Product_Data[#Data],4,0)</f>
        <v>826</v>
      </c>
      <c r="I4477" s="11">
        <f>VLOOKUP(B4477,[1]!Product_Data[#Data],3,0)</f>
        <v>562</v>
      </c>
      <c r="J4477" s="11">
        <f t="shared" si="417"/>
        <v>2248</v>
      </c>
      <c r="K4477" s="11">
        <f t="shared" si="418"/>
        <v>3304</v>
      </c>
      <c r="L4477" s="11">
        <f t="shared" si="419"/>
        <v>1056</v>
      </c>
      <c r="M4477" t="str">
        <f>VLOOKUP(C4477,[1]!Location_Data[#Data],2,0)</f>
        <v>Costa Mesa</v>
      </c>
      <c r="N4477" t="str">
        <f>VLOOKUP(D4477,[1]!Salespeople_Data[#Data],2,0)</f>
        <v>Jerry Perry</v>
      </c>
      <c r="O4477" t="str">
        <f>VLOOKUP(E4477,[1]!Customer_Data[#Data],2,0)</f>
        <v>Richard Young</v>
      </c>
      <c r="P4477" s="15">
        <f t="shared" si="414"/>
        <v>4</v>
      </c>
      <c r="Q4477">
        <f t="shared" si="415"/>
        <v>7</v>
      </c>
      <c r="R4477">
        <f t="shared" si="416"/>
        <v>2020</v>
      </c>
    </row>
    <row r="4478" spans="1:18" x14ac:dyDescent="0.25">
      <c r="A4478" s="2" t="s">
        <v>5497</v>
      </c>
      <c r="B4478" s="2" t="s">
        <v>421</v>
      </c>
      <c r="C4478" s="2" t="s">
        <v>472</v>
      </c>
      <c r="D4478" s="2" t="s">
        <v>257</v>
      </c>
      <c r="E4478" s="2" t="s">
        <v>1924</v>
      </c>
      <c r="F4478" s="3">
        <v>44140</v>
      </c>
      <c r="G4478" s="2">
        <v>1</v>
      </c>
      <c r="H4478" s="11">
        <f>VLOOKUP(B4478,[1]!Product_Data[#Data],4,0)</f>
        <v>826</v>
      </c>
      <c r="I4478" s="11">
        <f>VLOOKUP(B4478,[1]!Product_Data[#Data],3,0)</f>
        <v>562</v>
      </c>
      <c r="J4478" s="11">
        <f t="shared" si="417"/>
        <v>562</v>
      </c>
      <c r="K4478" s="11">
        <f t="shared" si="418"/>
        <v>826</v>
      </c>
      <c r="L4478" s="11">
        <f t="shared" si="419"/>
        <v>264</v>
      </c>
      <c r="M4478" t="str">
        <f>VLOOKUP(C4478,[1]!Location_Data[#Data],2,0)</f>
        <v>Concord</v>
      </c>
      <c r="N4478" t="str">
        <f>VLOOKUP(D4478,[1]!Salespeople_Data[#Data],2,0)</f>
        <v>Jerry Perry</v>
      </c>
      <c r="O4478" t="str">
        <f>VLOOKUP(E4478,[1]!Customer_Data[#Data],2,0)</f>
        <v>Eric Alvarez</v>
      </c>
      <c r="P4478" s="15">
        <f t="shared" si="414"/>
        <v>5</v>
      </c>
      <c r="Q4478">
        <f t="shared" si="415"/>
        <v>11</v>
      </c>
      <c r="R4478">
        <f t="shared" si="416"/>
        <v>2020</v>
      </c>
    </row>
    <row r="4479" spans="1:18" x14ac:dyDescent="0.25">
      <c r="A4479" s="4" t="s">
        <v>5498</v>
      </c>
      <c r="B4479" s="4" t="s">
        <v>267</v>
      </c>
      <c r="C4479" s="4" t="s">
        <v>186</v>
      </c>
      <c r="D4479" s="4" t="s">
        <v>111</v>
      </c>
      <c r="E4479" s="4" t="s">
        <v>81</v>
      </c>
      <c r="F4479" s="5">
        <v>44100</v>
      </c>
      <c r="G4479" s="4">
        <v>4</v>
      </c>
      <c r="H4479" s="11">
        <f>VLOOKUP(B4479,[1]!Product_Data[#Data],4,0)</f>
        <v>400</v>
      </c>
      <c r="I4479" s="11">
        <f>VLOOKUP(B4479,[1]!Product_Data[#Data],3,0)</f>
        <v>208</v>
      </c>
      <c r="J4479" s="11">
        <f t="shared" si="417"/>
        <v>832</v>
      </c>
      <c r="K4479" s="11">
        <f t="shared" si="418"/>
        <v>1600</v>
      </c>
      <c r="L4479" s="11">
        <f t="shared" si="419"/>
        <v>768</v>
      </c>
      <c r="M4479" t="str">
        <f>VLOOKUP(C4479,[1]!Location_Data[#Data],2,0)</f>
        <v>Riverside</v>
      </c>
      <c r="N4479" t="str">
        <f>VLOOKUP(D4479,[1]!Salespeople_Data[#Data],2,0)</f>
        <v>Ryan Welch</v>
      </c>
      <c r="O4479" t="str">
        <f>VLOOKUP(E4479,[1]!Customer_Data[#Data],2,0)</f>
        <v>Henry Boyd</v>
      </c>
      <c r="P4479" s="15">
        <f t="shared" si="414"/>
        <v>7</v>
      </c>
      <c r="Q4479">
        <f t="shared" si="415"/>
        <v>9</v>
      </c>
      <c r="R4479">
        <f t="shared" si="416"/>
        <v>2020</v>
      </c>
    </row>
    <row r="4480" spans="1:18" x14ac:dyDescent="0.25">
      <c r="A4480" s="2" t="s">
        <v>5499</v>
      </c>
      <c r="B4480" s="2" t="s">
        <v>305</v>
      </c>
      <c r="C4480" s="2" t="s">
        <v>110</v>
      </c>
      <c r="D4480" s="2" t="s">
        <v>20</v>
      </c>
      <c r="E4480" s="2" t="s">
        <v>2245</v>
      </c>
      <c r="F4480" s="3">
        <v>43831</v>
      </c>
      <c r="G4480" s="2">
        <v>1</v>
      </c>
      <c r="H4480" s="11">
        <f>VLOOKUP(B4480,[1]!Product_Data[#Data],4,0)</f>
        <v>504</v>
      </c>
      <c r="I4480" s="11">
        <f>VLOOKUP(B4480,[1]!Product_Data[#Data],3,0)</f>
        <v>408</v>
      </c>
      <c r="J4480" s="11">
        <f t="shared" si="417"/>
        <v>408</v>
      </c>
      <c r="K4480" s="11">
        <f t="shared" si="418"/>
        <v>504</v>
      </c>
      <c r="L4480" s="11">
        <f t="shared" si="419"/>
        <v>96</v>
      </c>
      <c r="M4480" t="str">
        <f>VLOOKUP(C4480,[1]!Location_Data[#Data],2,0)</f>
        <v>Richmond</v>
      </c>
      <c r="N4480" t="str">
        <f>VLOOKUP(D4480,[1]!Salespeople_Data[#Data],2,0)</f>
        <v>Joshua Cook</v>
      </c>
      <c r="O4480" t="str">
        <f>VLOOKUP(E4480,[1]!Customer_Data[#Data],2,0)</f>
        <v>Charles Bell</v>
      </c>
      <c r="P4480" s="15">
        <f t="shared" si="414"/>
        <v>4</v>
      </c>
      <c r="Q4480">
        <f t="shared" si="415"/>
        <v>1</v>
      </c>
      <c r="R4480">
        <f t="shared" si="416"/>
        <v>2020</v>
      </c>
    </row>
    <row r="4481" spans="1:18" x14ac:dyDescent="0.25">
      <c r="A4481" s="4" t="s">
        <v>5500</v>
      </c>
      <c r="B4481" s="4" t="s">
        <v>461</v>
      </c>
      <c r="C4481" s="4" t="s">
        <v>386</v>
      </c>
      <c r="D4481" s="4" t="s">
        <v>159</v>
      </c>
      <c r="E4481" s="4" t="s">
        <v>2346</v>
      </c>
      <c r="F4481" s="5">
        <v>43947</v>
      </c>
      <c r="G4481" s="4">
        <v>2</v>
      </c>
      <c r="H4481" s="11">
        <f>VLOOKUP(B4481,[1]!Product_Data[#Data],4,0)</f>
        <v>35</v>
      </c>
      <c r="I4481" s="11">
        <f>VLOOKUP(B4481,[1]!Product_Data[#Data],3,0)</f>
        <v>22</v>
      </c>
      <c r="J4481" s="11">
        <f t="shared" si="417"/>
        <v>44</v>
      </c>
      <c r="K4481" s="11">
        <f t="shared" si="418"/>
        <v>70</v>
      </c>
      <c r="L4481" s="11">
        <f t="shared" si="419"/>
        <v>26</v>
      </c>
      <c r="M4481" t="str">
        <f>VLOOKUP(C4481,[1]!Location_Data[#Data],2,0)</f>
        <v>Carlsbad</v>
      </c>
      <c r="N4481" t="str">
        <f>VLOOKUP(D4481,[1]!Salespeople_Data[#Data],2,0)</f>
        <v>Bobby Russell</v>
      </c>
      <c r="O4481" t="str">
        <f>VLOOKUP(E4481,[1]!Customer_Data[#Data],2,0)</f>
        <v>Matthew Nguyen</v>
      </c>
      <c r="P4481" s="15">
        <f t="shared" si="414"/>
        <v>1</v>
      </c>
      <c r="Q4481">
        <f t="shared" si="415"/>
        <v>4</v>
      </c>
      <c r="R4481">
        <f t="shared" si="416"/>
        <v>2020</v>
      </c>
    </row>
    <row r="4482" spans="1:18" x14ac:dyDescent="0.25">
      <c r="A4482" s="2" t="s">
        <v>5501</v>
      </c>
      <c r="B4482" s="2" t="s">
        <v>461</v>
      </c>
      <c r="C4482" s="2" t="s">
        <v>34</v>
      </c>
      <c r="D4482" s="2" t="s">
        <v>25</v>
      </c>
      <c r="E4482" s="2" t="s">
        <v>578</v>
      </c>
      <c r="F4482" s="3">
        <v>44023</v>
      </c>
      <c r="G4482" s="2">
        <v>1</v>
      </c>
      <c r="H4482" s="11">
        <f>VLOOKUP(B4482,[1]!Product_Data[#Data],4,0)</f>
        <v>35</v>
      </c>
      <c r="I4482" s="11">
        <f>VLOOKUP(B4482,[1]!Product_Data[#Data],3,0)</f>
        <v>22</v>
      </c>
      <c r="J4482" s="11">
        <f t="shared" si="417"/>
        <v>22</v>
      </c>
      <c r="K4482" s="11">
        <f t="shared" si="418"/>
        <v>35</v>
      </c>
      <c r="L4482" s="11">
        <f t="shared" si="419"/>
        <v>13</v>
      </c>
      <c r="M4482" t="str">
        <f>VLOOKUP(C4482,[1]!Location_Data[#Data],2,0)</f>
        <v>Inglewood</v>
      </c>
      <c r="N4482" t="str">
        <f>VLOOKUP(D4482,[1]!Salespeople_Data[#Data],2,0)</f>
        <v>Brian Davis</v>
      </c>
      <c r="O4482" t="str">
        <f>VLOOKUP(E4482,[1]!Customer_Data[#Data],2,0)</f>
        <v>Gerald Rogers</v>
      </c>
      <c r="P4482" s="15">
        <f t="shared" ref="P4482:P4545" si="420">WEEKDAY(F4482)</f>
        <v>7</v>
      </c>
      <c r="Q4482">
        <f t="shared" ref="Q4482:Q4545" si="421">MONTH(F4482)</f>
        <v>7</v>
      </c>
      <c r="R4482">
        <f t="shared" ref="R4482:R4545" si="422">YEAR(F4482)</f>
        <v>2020</v>
      </c>
    </row>
    <row r="4483" spans="1:18" x14ac:dyDescent="0.25">
      <c r="A4483" s="4" t="s">
        <v>5502</v>
      </c>
      <c r="B4483" s="4" t="s">
        <v>569</v>
      </c>
      <c r="C4483" s="4" t="s">
        <v>253</v>
      </c>
      <c r="D4483" s="4" t="s">
        <v>111</v>
      </c>
      <c r="E4483" s="4" t="s">
        <v>1444</v>
      </c>
      <c r="F4483" s="5">
        <v>43958</v>
      </c>
      <c r="G4483" s="4">
        <v>3</v>
      </c>
      <c r="H4483" s="11">
        <f>VLOOKUP(B4483,[1]!Product_Data[#Data],4,0)</f>
        <v>1178</v>
      </c>
      <c r="I4483" s="11">
        <f>VLOOKUP(B4483,[1]!Product_Data[#Data],3,0)</f>
        <v>683</v>
      </c>
      <c r="J4483" s="11">
        <f t="shared" ref="J4483:J4546" si="423">PRODUCT(I4483,G4483)</f>
        <v>2049</v>
      </c>
      <c r="K4483" s="11">
        <f t="shared" ref="K4483:K4546" si="424">PRODUCT(H4483,G4483)</f>
        <v>3534</v>
      </c>
      <c r="L4483" s="11">
        <f t="shared" ref="L4483:L4546" si="425">K4483-J4483</f>
        <v>1485</v>
      </c>
      <c r="M4483" t="str">
        <f>VLOOKUP(C4483,[1]!Location_Data[#Data],2,0)</f>
        <v>Bakersfield</v>
      </c>
      <c r="N4483" t="str">
        <f>VLOOKUP(D4483,[1]!Salespeople_Data[#Data],2,0)</f>
        <v>Ryan Welch</v>
      </c>
      <c r="O4483" t="str">
        <f>VLOOKUP(E4483,[1]!Customer_Data[#Data],2,0)</f>
        <v>Steve Bennett</v>
      </c>
      <c r="P4483" s="15">
        <f t="shared" si="420"/>
        <v>5</v>
      </c>
      <c r="Q4483">
        <f t="shared" si="421"/>
        <v>5</v>
      </c>
      <c r="R4483">
        <f t="shared" si="422"/>
        <v>2020</v>
      </c>
    </row>
    <row r="4484" spans="1:18" x14ac:dyDescent="0.25">
      <c r="A4484" s="2" t="s">
        <v>5503</v>
      </c>
      <c r="B4484" s="2" t="s">
        <v>348</v>
      </c>
      <c r="C4484" s="2" t="s">
        <v>48</v>
      </c>
      <c r="D4484" s="2" t="s">
        <v>96</v>
      </c>
      <c r="E4484" s="2" t="s">
        <v>384</v>
      </c>
      <c r="F4484" s="3">
        <v>44023</v>
      </c>
      <c r="G4484" s="2">
        <v>4</v>
      </c>
      <c r="H4484" s="11">
        <f>VLOOKUP(B4484,[1]!Product_Data[#Data],4,0)</f>
        <v>603</v>
      </c>
      <c r="I4484" s="11">
        <f>VLOOKUP(B4484,[1]!Product_Data[#Data],3,0)</f>
        <v>416</v>
      </c>
      <c r="J4484" s="11">
        <f t="shared" si="423"/>
        <v>1664</v>
      </c>
      <c r="K4484" s="11">
        <f t="shared" si="424"/>
        <v>2412</v>
      </c>
      <c r="L4484" s="11">
        <f t="shared" si="425"/>
        <v>748</v>
      </c>
      <c r="M4484" t="str">
        <f>VLOOKUP(C4484,[1]!Location_Data[#Data],2,0)</f>
        <v>Rialto</v>
      </c>
      <c r="N4484" t="str">
        <f>VLOOKUP(D4484,[1]!Salespeople_Data[#Data],2,0)</f>
        <v>Brian Thomas</v>
      </c>
      <c r="O4484" t="str">
        <f>VLOOKUP(E4484,[1]!Customer_Data[#Data],2,0)</f>
        <v>Gerald Henry</v>
      </c>
      <c r="P4484" s="15">
        <f t="shared" si="420"/>
        <v>7</v>
      </c>
      <c r="Q4484">
        <f t="shared" si="421"/>
        <v>7</v>
      </c>
      <c r="R4484">
        <f t="shared" si="422"/>
        <v>2020</v>
      </c>
    </row>
    <row r="4485" spans="1:18" x14ac:dyDescent="0.25">
      <c r="A4485" s="4" t="s">
        <v>5504</v>
      </c>
      <c r="B4485" s="4" t="s">
        <v>28</v>
      </c>
      <c r="C4485" s="4" t="s">
        <v>286</v>
      </c>
      <c r="D4485" s="4" t="s">
        <v>257</v>
      </c>
      <c r="E4485" s="4" t="s">
        <v>1406</v>
      </c>
      <c r="F4485" s="5">
        <v>43865</v>
      </c>
      <c r="G4485" s="4">
        <v>3</v>
      </c>
      <c r="H4485" s="11">
        <f>VLOOKUP(B4485,[1]!Product_Data[#Data],4,0)</f>
        <v>684</v>
      </c>
      <c r="I4485" s="11">
        <f>VLOOKUP(B4485,[1]!Product_Data[#Data],3,0)</f>
        <v>561</v>
      </c>
      <c r="J4485" s="11">
        <f t="shared" si="423"/>
        <v>1683</v>
      </c>
      <c r="K4485" s="11">
        <f t="shared" si="424"/>
        <v>2052</v>
      </c>
      <c r="L4485" s="11">
        <f t="shared" si="425"/>
        <v>369</v>
      </c>
      <c r="M4485" t="str">
        <f>VLOOKUP(C4485,[1]!Location_Data[#Data],2,0)</f>
        <v>El Monte</v>
      </c>
      <c r="N4485" t="str">
        <f>VLOOKUP(D4485,[1]!Salespeople_Data[#Data],2,0)</f>
        <v>Jerry Perry</v>
      </c>
      <c r="O4485" t="str">
        <f>VLOOKUP(E4485,[1]!Customer_Data[#Data],2,0)</f>
        <v>Raymond Hall</v>
      </c>
      <c r="P4485" s="15">
        <f t="shared" si="420"/>
        <v>3</v>
      </c>
      <c r="Q4485">
        <f t="shared" si="421"/>
        <v>2</v>
      </c>
      <c r="R4485">
        <f t="shared" si="422"/>
        <v>2020</v>
      </c>
    </row>
    <row r="4486" spans="1:18" x14ac:dyDescent="0.25">
      <c r="A4486" s="2" t="s">
        <v>5505</v>
      </c>
      <c r="B4486" s="2" t="s">
        <v>43</v>
      </c>
      <c r="C4486" s="2" t="s">
        <v>145</v>
      </c>
      <c r="D4486" s="2" t="s">
        <v>25</v>
      </c>
      <c r="E4486" s="2" t="s">
        <v>2314</v>
      </c>
      <c r="F4486" s="3">
        <v>43891</v>
      </c>
      <c r="G4486" s="2">
        <v>1</v>
      </c>
      <c r="H4486" s="11">
        <f>VLOOKUP(B4486,[1]!Product_Data[#Data],4,0)</f>
        <v>356</v>
      </c>
      <c r="I4486" s="11">
        <f>VLOOKUP(B4486,[1]!Product_Data[#Data],3,0)</f>
        <v>292</v>
      </c>
      <c r="J4486" s="11">
        <f t="shared" si="423"/>
        <v>292</v>
      </c>
      <c r="K4486" s="11">
        <f t="shared" si="424"/>
        <v>356</v>
      </c>
      <c r="L4486" s="11">
        <f t="shared" si="425"/>
        <v>64</v>
      </c>
      <c r="M4486" t="str">
        <f>VLOOKUP(C4486,[1]!Location_Data[#Data],2,0)</f>
        <v>Santa Maria</v>
      </c>
      <c r="N4486" t="str">
        <f>VLOOKUP(D4486,[1]!Salespeople_Data[#Data],2,0)</f>
        <v>Brian Davis</v>
      </c>
      <c r="O4486" t="str">
        <f>VLOOKUP(E4486,[1]!Customer_Data[#Data],2,0)</f>
        <v>Roger Miller</v>
      </c>
      <c r="P4486" s="15">
        <f t="shared" si="420"/>
        <v>1</v>
      </c>
      <c r="Q4486">
        <f t="shared" si="421"/>
        <v>3</v>
      </c>
      <c r="R4486">
        <f t="shared" si="422"/>
        <v>2020</v>
      </c>
    </row>
    <row r="4487" spans="1:18" x14ac:dyDescent="0.25">
      <c r="A4487" s="4" t="s">
        <v>5506</v>
      </c>
      <c r="B4487" s="4" t="s">
        <v>200</v>
      </c>
      <c r="C4487" s="4" t="s">
        <v>512</v>
      </c>
      <c r="D4487" s="4" t="s">
        <v>356</v>
      </c>
      <c r="E4487" s="4" t="s">
        <v>846</v>
      </c>
      <c r="F4487" s="5">
        <v>44157</v>
      </c>
      <c r="G4487" s="4">
        <v>3</v>
      </c>
      <c r="H4487" s="11">
        <f>VLOOKUP(B4487,[1]!Product_Data[#Data],4,0)</f>
        <v>315</v>
      </c>
      <c r="I4487" s="11">
        <f>VLOOKUP(B4487,[1]!Product_Data[#Data],3,0)</f>
        <v>208</v>
      </c>
      <c r="J4487" s="11">
        <f t="shared" si="423"/>
        <v>624</v>
      </c>
      <c r="K4487" s="11">
        <f t="shared" si="424"/>
        <v>945</v>
      </c>
      <c r="L4487" s="11">
        <f t="shared" si="425"/>
        <v>321</v>
      </c>
      <c r="M4487" t="str">
        <f>VLOOKUP(C4487,[1]!Location_Data[#Data],2,0)</f>
        <v>Long Beach</v>
      </c>
      <c r="N4487" t="str">
        <f>VLOOKUP(D4487,[1]!Salespeople_Data[#Data],2,0)</f>
        <v>Jimmy Young</v>
      </c>
      <c r="O4487" t="str">
        <f>VLOOKUP(E4487,[1]!Customer_Data[#Data],2,0)</f>
        <v>Steven Young</v>
      </c>
      <c r="P4487" s="15">
        <f t="shared" si="420"/>
        <v>1</v>
      </c>
      <c r="Q4487">
        <f t="shared" si="421"/>
        <v>11</v>
      </c>
      <c r="R4487">
        <f t="shared" si="422"/>
        <v>2020</v>
      </c>
    </row>
    <row r="4488" spans="1:18" x14ac:dyDescent="0.25">
      <c r="A4488" s="2" t="s">
        <v>5507</v>
      </c>
      <c r="B4488" s="2" t="s">
        <v>600</v>
      </c>
      <c r="C4488" s="2" t="s">
        <v>220</v>
      </c>
      <c r="D4488" s="2" t="s">
        <v>165</v>
      </c>
      <c r="E4488" s="2" t="s">
        <v>704</v>
      </c>
      <c r="F4488" s="3">
        <v>44103</v>
      </c>
      <c r="G4488" s="2">
        <v>4</v>
      </c>
      <c r="H4488" s="11">
        <f>VLOOKUP(B4488,[1]!Product_Data[#Data],4,0)</f>
        <v>368</v>
      </c>
      <c r="I4488" s="11">
        <f>VLOOKUP(B4488,[1]!Product_Data[#Data],3,0)</f>
        <v>269</v>
      </c>
      <c r="J4488" s="11">
        <f t="shared" si="423"/>
        <v>1076</v>
      </c>
      <c r="K4488" s="11">
        <f t="shared" si="424"/>
        <v>1472</v>
      </c>
      <c r="L4488" s="11">
        <f t="shared" si="425"/>
        <v>396</v>
      </c>
      <c r="M4488" t="str">
        <f>VLOOKUP(C4488,[1]!Location_Data[#Data],2,0)</f>
        <v>Modesto</v>
      </c>
      <c r="N4488" t="str">
        <f>VLOOKUP(D4488,[1]!Salespeople_Data[#Data],2,0)</f>
        <v>Joe Sims</v>
      </c>
      <c r="O4488" t="str">
        <f>VLOOKUP(E4488,[1]!Customer_Data[#Data],2,0)</f>
        <v>Benjamin Garza</v>
      </c>
      <c r="P4488" s="15">
        <f t="shared" si="420"/>
        <v>3</v>
      </c>
      <c r="Q4488">
        <f t="shared" si="421"/>
        <v>9</v>
      </c>
      <c r="R4488">
        <f t="shared" si="422"/>
        <v>2020</v>
      </c>
    </row>
    <row r="4489" spans="1:18" x14ac:dyDescent="0.25">
      <c r="A4489" s="4" t="s">
        <v>5508</v>
      </c>
      <c r="B4489" s="4" t="s">
        <v>408</v>
      </c>
      <c r="C4489" s="4" t="s">
        <v>242</v>
      </c>
      <c r="D4489" s="4" t="s">
        <v>35</v>
      </c>
      <c r="E4489" s="4" t="s">
        <v>1104</v>
      </c>
      <c r="F4489" s="5">
        <v>44029</v>
      </c>
      <c r="G4489" s="4">
        <v>3</v>
      </c>
      <c r="H4489" s="11">
        <f>VLOOKUP(B4489,[1]!Product_Data[#Data],4,0)</f>
        <v>1405</v>
      </c>
      <c r="I4489" s="11">
        <f>VLOOKUP(B4489,[1]!Product_Data[#Data],3,0)</f>
        <v>1054</v>
      </c>
      <c r="J4489" s="11">
        <f t="shared" si="423"/>
        <v>3162</v>
      </c>
      <c r="K4489" s="11">
        <f t="shared" si="424"/>
        <v>4215</v>
      </c>
      <c r="L4489" s="11">
        <f t="shared" si="425"/>
        <v>1053</v>
      </c>
      <c r="M4489" t="str">
        <f>VLOOKUP(C4489,[1]!Location_Data[#Data],2,0)</f>
        <v>Downey</v>
      </c>
      <c r="N4489" t="str">
        <f>VLOOKUP(D4489,[1]!Salespeople_Data[#Data],2,0)</f>
        <v>Charles Harper</v>
      </c>
      <c r="O4489" t="str">
        <f>VLOOKUP(E4489,[1]!Customer_Data[#Data],2,0)</f>
        <v>Roger Price</v>
      </c>
      <c r="P4489" s="15">
        <f t="shared" si="420"/>
        <v>6</v>
      </c>
      <c r="Q4489">
        <f t="shared" si="421"/>
        <v>7</v>
      </c>
      <c r="R4489">
        <f t="shared" si="422"/>
        <v>2020</v>
      </c>
    </row>
    <row r="4490" spans="1:18" x14ac:dyDescent="0.25">
      <c r="A4490" s="2" t="s">
        <v>5509</v>
      </c>
      <c r="B4490" s="2" t="s">
        <v>421</v>
      </c>
      <c r="C4490" s="2" t="s">
        <v>195</v>
      </c>
      <c r="D4490" s="2" t="s">
        <v>447</v>
      </c>
      <c r="E4490" s="2" t="s">
        <v>1361</v>
      </c>
      <c r="F4490" s="3">
        <v>43902</v>
      </c>
      <c r="G4490" s="2">
        <v>1</v>
      </c>
      <c r="H4490" s="11">
        <f>VLOOKUP(B4490,[1]!Product_Data[#Data],4,0)</f>
        <v>826</v>
      </c>
      <c r="I4490" s="11">
        <f>VLOOKUP(B4490,[1]!Product_Data[#Data],3,0)</f>
        <v>562</v>
      </c>
      <c r="J4490" s="11">
        <f t="shared" si="423"/>
        <v>562</v>
      </c>
      <c r="K4490" s="11">
        <f t="shared" si="424"/>
        <v>826</v>
      </c>
      <c r="L4490" s="11">
        <f t="shared" si="425"/>
        <v>264</v>
      </c>
      <c r="M4490" t="str">
        <f>VLOOKUP(C4490,[1]!Location_Data[#Data],2,0)</f>
        <v>Pomona</v>
      </c>
      <c r="N4490" t="str">
        <f>VLOOKUP(D4490,[1]!Salespeople_Data[#Data],2,0)</f>
        <v>Howard Sims</v>
      </c>
      <c r="O4490" t="str">
        <f>VLOOKUP(E4490,[1]!Customer_Data[#Data],2,0)</f>
        <v>Ryan Schmidt</v>
      </c>
      <c r="P4490" s="15">
        <f t="shared" si="420"/>
        <v>5</v>
      </c>
      <c r="Q4490">
        <f t="shared" si="421"/>
        <v>3</v>
      </c>
      <c r="R4490">
        <f t="shared" si="422"/>
        <v>2020</v>
      </c>
    </row>
    <row r="4491" spans="1:18" x14ac:dyDescent="0.25">
      <c r="A4491" s="4" t="s">
        <v>5510</v>
      </c>
      <c r="B4491" s="4" t="s">
        <v>61</v>
      </c>
      <c r="C4491" s="4" t="s">
        <v>253</v>
      </c>
      <c r="D4491" s="4" t="s">
        <v>413</v>
      </c>
      <c r="E4491" s="4" t="s">
        <v>660</v>
      </c>
      <c r="F4491" s="5">
        <v>43963</v>
      </c>
      <c r="G4491" s="4">
        <v>2</v>
      </c>
      <c r="H4491" s="11">
        <f>VLOOKUP(B4491,[1]!Product_Data[#Data],4,0)</f>
        <v>1889</v>
      </c>
      <c r="I4491" s="11">
        <f>VLOOKUP(B4491,[1]!Product_Data[#Data],3,0)</f>
        <v>945</v>
      </c>
      <c r="J4491" s="11">
        <f t="shared" si="423"/>
        <v>1890</v>
      </c>
      <c r="K4491" s="11">
        <f t="shared" si="424"/>
        <v>3778</v>
      </c>
      <c r="L4491" s="11">
        <f t="shared" si="425"/>
        <v>1888</v>
      </c>
      <c r="M4491" t="str">
        <f>VLOOKUP(C4491,[1]!Location_Data[#Data],2,0)</f>
        <v>Bakersfield</v>
      </c>
      <c r="N4491" t="str">
        <f>VLOOKUP(D4491,[1]!Salespeople_Data[#Data],2,0)</f>
        <v>Kenneth Bradley</v>
      </c>
      <c r="O4491" t="str">
        <f>VLOOKUP(E4491,[1]!Customer_Data[#Data],2,0)</f>
        <v>James Sullivan</v>
      </c>
      <c r="P4491" s="15">
        <f t="shared" si="420"/>
        <v>3</v>
      </c>
      <c r="Q4491">
        <f t="shared" si="421"/>
        <v>5</v>
      </c>
      <c r="R4491">
        <f t="shared" si="422"/>
        <v>2020</v>
      </c>
    </row>
    <row r="4492" spans="1:18" x14ac:dyDescent="0.25">
      <c r="A4492" s="2" t="s">
        <v>5511</v>
      </c>
      <c r="B4492" s="2" t="s">
        <v>155</v>
      </c>
      <c r="C4492" s="2" t="s">
        <v>140</v>
      </c>
      <c r="D4492" s="2" t="s">
        <v>10</v>
      </c>
      <c r="E4492" s="2" t="s">
        <v>759</v>
      </c>
      <c r="F4492" s="3">
        <v>44024</v>
      </c>
      <c r="G4492" s="2">
        <v>1</v>
      </c>
      <c r="H4492" s="11">
        <f>VLOOKUP(B4492,[1]!Product_Data[#Data],4,0)</f>
        <v>1353</v>
      </c>
      <c r="I4492" s="11">
        <f>VLOOKUP(B4492,[1]!Product_Data[#Data],3,0)</f>
        <v>947</v>
      </c>
      <c r="J4492" s="11">
        <f t="shared" si="423"/>
        <v>947</v>
      </c>
      <c r="K4492" s="11">
        <f t="shared" si="424"/>
        <v>1353</v>
      </c>
      <c r="L4492" s="11">
        <f t="shared" si="425"/>
        <v>406</v>
      </c>
      <c r="M4492" t="str">
        <f>VLOOKUP(C4492,[1]!Location_Data[#Data],2,0)</f>
        <v>Salinas</v>
      </c>
      <c r="N4492" t="str">
        <f>VLOOKUP(D4492,[1]!Salespeople_Data[#Data],2,0)</f>
        <v>Justin Lynch</v>
      </c>
      <c r="O4492" t="str">
        <f>VLOOKUP(E4492,[1]!Customer_Data[#Data],2,0)</f>
        <v>William Franklin</v>
      </c>
      <c r="P4492" s="15">
        <f t="shared" si="420"/>
        <v>1</v>
      </c>
      <c r="Q4492">
        <f t="shared" si="421"/>
        <v>7</v>
      </c>
      <c r="R4492">
        <f t="shared" si="422"/>
        <v>2020</v>
      </c>
    </row>
    <row r="4493" spans="1:18" x14ac:dyDescent="0.25">
      <c r="A4493" s="4" t="s">
        <v>5512</v>
      </c>
      <c r="B4493" s="4" t="s">
        <v>245</v>
      </c>
      <c r="C4493" s="4" t="s">
        <v>362</v>
      </c>
      <c r="D4493" s="4" t="s">
        <v>178</v>
      </c>
      <c r="E4493" s="4" t="s">
        <v>582</v>
      </c>
      <c r="F4493" s="5">
        <v>44093</v>
      </c>
      <c r="G4493" s="4">
        <v>1</v>
      </c>
      <c r="H4493" s="11">
        <f>VLOOKUP(B4493,[1]!Product_Data[#Data],4,0)</f>
        <v>818</v>
      </c>
      <c r="I4493" s="11">
        <f>VLOOKUP(B4493,[1]!Product_Data[#Data],3,0)</f>
        <v>450</v>
      </c>
      <c r="J4493" s="11">
        <f t="shared" si="423"/>
        <v>450</v>
      </c>
      <c r="K4493" s="11">
        <f t="shared" si="424"/>
        <v>818</v>
      </c>
      <c r="L4493" s="11">
        <f t="shared" si="425"/>
        <v>368</v>
      </c>
      <c r="M4493" t="str">
        <f>VLOOKUP(C4493,[1]!Location_Data[#Data],2,0)</f>
        <v>San Bernardino</v>
      </c>
      <c r="N4493" t="str">
        <f>VLOOKUP(D4493,[1]!Salespeople_Data[#Data],2,0)</f>
        <v>Joshua Taylor</v>
      </c>
      <c r="O4493" t="str">
        <f>VLOOKUP(E4493,[1]!Customer_Data[#Data],2,0)</f>
        <v>Russell Nelson</v>
      </c>
      <c r="P4493" s="15">
        <f t="shared" si="420"/>
        <v>7</v>
      </c>
      <c r="Q4493">
        <f t="shared" si="421"/>
        <v>9</v>
      </c>
      <c r="R4493">
        <f t="shared" si="422"/>
        <v>2020</v>
      </c>
    </row>
    <row r="4494" spans="1:18" x14ac:dyDescent="0.25">
      <c r="A4494" s="2" t="s">
        <v>5513</v>
      </c>
      <c r="B4494" s="2" t="s">
        <v>144</v>
      </c>
      <c r="C4494" s="2" t="s">
        <v>355</v>
      </c>
      <c r="D4494" s="2" t="s">
        <v>345</v>
      </c>
      <c r="E4494" s="2" t="s">
        <v>486</v>
      </c>
      <c r="F4494" s="3">
        <v>44189</v>
      </c>
      <c r="G4494" s="2">
        <v>2</v>
      </c>
      <c r="H4494" s="11">
        <f>VLOOKUP(B4494,[1]!Product_Data[#Data],4,0)</f>
        <v>2410</v>
      </c>
      <c r="I4494" s="11">
        <f>VLOOKUP(B4494,[1]!Product_Data[#Data],3,0)</f>
        <v>1518</v>
      </c>
      <c r="J4494" s="11">
        <f t="shared" si="423"/>
        <v>3036</v>
      </c>
      <c r="K4494" s="11">
        <f t="shared" si="424"/>
        <v>4820</v>
      </c>
      <c r="L4494" s="11">
        <f t="shared" si="425"/>
        <v>1784</v>
      </c>
      <c r="M4494" t="str">
        <f>VLOOKUP(C4494,[1]!Location_Data[#Data],2,0)</f>
        <v>Burbank</v>
      </c>
      <c r="N4494" t="str">
        <f>VLOOKUP(D4494,[1]!Salespeople_Data[#Data],2,0)</f>
        <v>Larry Marshall</v>
      </c>
      <c r="O4494" t="str">
        <f>VLOOKUP(E4494,[1]!Customer_Data[#Data],2,0)</f>
        <v>Jason Dixon</v>
      </c>
      <c r="P4494" s="15">
        <f t="shared" si="420"/>
        <v>5</v>
      </c>
      <c r="Q4494">
        <f t="shared" si="421"/>
        <v>12</v>
      </c>
      <c r="R4494">
        <f t="shared" si="422"/>
        <v>2020</v>
      </c>
    </row>
    <row r="4495" spans="1:18" x14ac:dyDescent="0.25">
      <c r="A4495" s="4" t="s">
        <v>5514</v>
      </c>
      <c r="B4495" s="4" t="s">
        <v>152</v>
      </c>
      <c r="C4495" s="4" t="s">
        <v>272</v>
      </c>
      <c r="D4495" s="4" t="s">
        <v>40</v>
      </c>
      <c r="E4495" s="4" t="s">
        <v>812</v>
      </c>
      <c r="F4495" s="5">
        <v>44139</v>
      </c>
      <c r="G4495" s="4">
        <v>1</v>
      </c>
      <c r="H4495" s="11">
        <f>VLOOKUP(B4495,[1]!Product_Data[#Data],4,0)</f>
        <v>951</v>
      </c>
      <c r="I4495" s="11">
        <f>VLOOKUP(B4495,[1]!Product_Data[#Data],3,0)</f>
        <v>504</v>
      </c>
      <c r="J4495" s="11">
        <f t="shared" si="423"/>
        <v>504</v>
      </c>
      <c r="K4495" s="11">
        <f t="shared" si="424"/>
        <v>951</v>
      </c>
      <c r="L4495" s="11">
        <f t="shared" si="425"/>
        <v>447</v>
      </c>
      <c r="M4495" t="str">
        <f>VLOOKUP(C4495,[1]!Location_Data[#Data],2,0)</f>
        <v>Torrance</v>
      </c>
      <c r="N4495" t="str">
        <f>VLOOKUP(D4495,[1]!Salespeople_Data[#Data],2,0)</f>
        <v>Brian Hansen</v>
      </c>
      <c r="O4495" t="str">
        <f>VLOOKUP(E4495,[1]!Customer_Data[#Data],2,0)</f>
        <v>Shawn Reynolds</v>
      </c>
      <c r="P4495" s="15">
        <f t="shared" si="420"/>
        <v>4</v>
      </c>
      <c r="Q4495">
        <f t="shared" si="421"/>
        <v>11</v>
      </c>
      <c r="R4495">
        <f t="shared" si="422"/>
        <v>2020</v>
      </c>
    </row>
    <row r="4496" spans="1:18" x14ac:dyDescent="0.25">
      <c r="A4496" s="2" t="s">
        <v>5515</v>
      </c>
      <c r="B4496" s="2" t="s">
        <v>235</v>
      </c>
      <c r="C4496" s="2" t="s">
        <v>731</v>
      </c>
      <c r="D4496" s="2" t="s">
        <v>165</v>
      </c>
      <c r="E4496" s="2" t="s">
        <v>1842</v>
      </c>
      <c r="F4496" s="3">
        <v>43897</v>
      </c>
      <c r="G4496" s="2">
        <v>4</v>
      </c>
      <c r="H4496" s="11">
        <f>VLOOKUP(B4496,[1]!Product_Data[#Data],4,0)</f>
        <v>1887</v>
      </c>
      <c r="I4496" s="11">
        <f>VLOOKUP(B4496,[1]!Product_Data[#Data],3,0)</f>
        <v>1378</v>
      </c>
      <c r="J4496" s="11">
        <f t="shared" si="423"/>
        <v>5512</v>
      </c>
      <c r="K4496" s="11">
        <f t="shared" si="424"/>
        <v>7548</v>
      </c>
      <c r="L4496" s="11">
        <f t="shared" si="425"/>
        <v>2036</v>
      </c>
      <c r="M4496" t="str">
        <f>VLOOKUP(C4496,[1]!Location_Data[#Data],2,0)</f>
        <v>Costa Mesa</v>
      </c>
      <c r="N4496" t="str">
        <f>VLOOKUP(D4496,[1]!Salespeople_Data[#Data],2,0)</f>
        <v>Joe Sims</v>
      </c>
      <c r="O4496" t="str">
        <f>VLOOKUP(E4496,[1]!Customer_Data[#Data],2,0)</f>
        <v>Wayne Johnson</v>
      </c>
      <c r="P4496" s="15">
        <f t="shared" si="420"/>
        <v>7</v>
      </c>
      <c r="Q4496">
        <f t="shared" si="421"/>
        <v>3</v>
      </c>
      <c r="R4496">
        <f t="shared" si="422"/>
        <v>2020</v>
      </c>
    </row>
    <row r="4497" spans="1:18" x14ac:dyDescent="0.25">
      <c r="A4497" s="4" t="s">
        <v>5516</v>
      </c>
      <c r="B4497" s="4" t="s">
        <v>23</v>
      </c>
      <c r="C4497" s="4" t="s">
        <v>224</v>
      </c>
      <c r="D4497" s="4" t="s">
        <v>35</v>
      </c>
      <c r="E4497" s="4" t="s">
        <v>627</v>
      </c>
      <c r="F4497" s="5">
        <v>44113</v>
      </c>
      <c r="G4497" s="4">
        <v>2</v>
      </c>
      <c r="H4497" s="11">
        <f>VLOOKUP(B4497,[1]!Product_Data[#Data],4,0)</f>
        <v>1052</v>
      </c>
      <c r="I4497" s="11">
        <f>VLOOKUP(B4497,[1]!Product_Data[#Data],3,0)</f>
        <v>589</v>
      </c>
      <c r="J4497" s="11">
        <f t="shared" si="423"/>
        <v>1178</v>
      </c>
      <c r="K4497" s="11">
        <f t="shared" si="424"/>
        <v>2104</v>
      </c>
      <c r="L4497" s="11">
        <f t="shared" si="425"/>
        <v>926</v>
      </c>
      <c r="M4497" t="str">
        <f>VLOOKUP(C4497,[1]!Location_Data[#Data],2,0)</f>
        <v>Huntington Beach</v>
      </c>
      <c r="N4497" t="str">
        <f>VLOOKUP(D4497,[1]!Salespeople_Data[#Data],2,0)</f>
        <v>Charles Harper</v>
      </c>
      <c r="O4497" t="str">
        <f>VLOOKUP(E4497,[1]!Customer_Data[#Data],2,0)</f>
        <v>Chris Hall</v>
      </c>
      <c r="P4497" s="15">
        <f t="shared" si="420"/>
        <v>6</v>
      </c>
      <c r="Q4497">
        <f t="shared" si="421"/>
        <v>10</v>
      </c>
      <c r="R4497">
        <f t="shared" si="422"/>
        <v>2020</v>
      </c>
    </row>
    <row r="4498" spans="1:18" x14ac:dyDescent="0.25">
      <c r="A4498" s="2" t="s">
        <v>5517</v>
      </c>
      <c r="B4498" s="2" t="s">
        <v>18</v>
      </c>
      <c r="C4498" s="2" t="s">
        <v>253</v>
      </c>
      <c r="D4498" s="2" t="s">
        <v>80</v>
      </c>
      <c r="E4498" s="2" t="s">
        <v>303</v>
      </c>
      <c r="F4498" s="3">
        <v>44105</v>
      </c>
      <c r="G4498" s="2">
        <v>3</v>
      </c>
      <c r="H4498" s="11">
        <f>VLOOKUP(B4498,[1]!Product_Data[#Data],4,0)</f>
        <v>880</v>
      </c>
      <c r="I4498" s="11">
        <f>VLOOKUP(B4498,[1]!Product_Data[#Data],3,0)</f>
        <v>634</v>
      </c>
      <c r="J4498" s="11">
        <f t="shared" si="423"/>
        <v>1902</v>
      </c>
      <c r="K4498" s="11">
        <f t="shared" si="424"/>
        <v>2640</v>
      </c>
      <c r="L4498" s="11">
        <f t="shared" si="425"/>
        <v>738</v>
      </c>
      <c r="M4498" t="str">
        <f>VLOOKUP(C4498,[1]!Location_Data[#Data],2,0)</f>
        <v>Bakersfield</v>
      </c>
      <c r="N4498" t="str">
        <f>VLOOKUP(D4498,[1]!Salespeople_Data[#Data],2,0)</f>
        <v>Henry Nelson</v>
      </c>
      <c r="O4498" t="str">
        <f>VLOOKUP(E4498,[1]!Customer_Data[#Data],2,0)</f>
        <v>Johnny Hawkins</v>
      </c>
      <c r="P4498" s="15">
        <f t="shared" si="420"/>
        <v>5</v>
      </c>
      <c r="Q4498">
        <f t="shared" si="421"/>
        <v>10</v>
      </c>
      <c r="R4498">
        <f t="shared" si="422"/>
        <v>2020</v>
      </c>
    </row>
    <row r="4499" spans="1:18" x14ac:dyDescent="0.25">
      <c r="A4499" s="4" t="s">
        <v>5518</v>
      </c>
      <c r="B4499" s="4" t="s">
        <v>152</v>
      </c>
      <c r="C4499" s="4" t="s">
        <v>380</v>
      </c>
      <c r="D4499" s="4" t="s">
        <v>216</v>
      </c>
      <c r="E4499" s="4" t="s">
        <v>1098</v>
      </c>
      <c r="F4499" s="5">
        <v>43932</v>
      </c>
      <c r="G4499" s="4">
        <v>1</v>
      </c>
      <c r="H4499" s="11">
        <f>VLOOKUP(B4499,[1]!Product_Data[#Data],4,0)</f>
        <v>951</v>
      </c>
      <c r="I4499" s="11">
        <f>VLOOKUP(B4499,[1]!Product_Data[#Data],3,0)</f>
        <v>504</v>
      </c>
      <c r="J4499" s="11">
        <f t="shared" si="423"/>
        <v>504</v>
      </c>
      <c r="K4499" s="11">
        <f t="shared" si="424"/>
        <v>951</v>
      </c>
      <c r="L4499" s="11">
        <f t="shared" si="425"/>
        <v>447</v>
      </c>
      <c r="M4499" t="str">
        <f>VLOOKUP(C4499,[1]!Location_Data[#Data],2,0)</f>
        <v>Los Angeles</v>
      </c>
      <c r="N4499" t="str">
        <f>VLOOKUP(D4499,[1]!Salespeople_Data[#Data],2,0)</f>
        <v>Ernest Wagner</v>
      </c>
      <c r="O4499" t="str">
        <f>VLOOKUP(E4499,[1]!Customer_Data[#Data],2,0)</f>
        <v>Jeremy Allen</v>
      </c>
      <c r="P4499" s="15">
        <f t="shared" si="420"/>
        <v>7</v>
      </c>
      <c r="Q4499">
        <f t="shared" si="421"/>
        <v>4</v>
      </c>
      <c r="R4499">
        <f t="shared" si="422"/>
        <v>2020</v>
      </c>
    </row>
    <row r="4500" spans="1:18" x14ac:dyDescent="0.25">
      <c r="A4500" s="2" t="s">
        <v>5519</v>
      </c>
      <c r="B4500" s="2" t="s">
        <v>652</v>
      </c>
      <c r="C4500" s="2" t="s">
        <v>34</v>
      </c>
      <c r="D4500" s="2" t="s">
        <v>30</v>
      </c>
      <c r="E4500" s="2" t="s">
        <v>580</v>
      </c>
      <c r="F4500" s="3">
        <v>44170</v>
      </c>
      <c r="G4500" s="2">
        <v>4</v>
      </c>
      <c r="H4500" s="11">
        <f>VLOOKUP(B4500,[1]!Product_Data[#Data],4,0)</f>
        <v>217</v>
      </c>
      <c r="I4500" s="11">
        <f>VLOOKUP(B4500,[1]!Product_Data[#Data],3,0)</f>
        <v>171</v>
      </c>
      <c r="J4500" s="11">
        <f t="shared" si="423"/>
        <v>684</v>
      </c>
      <c r="K4500" s="11">
        <f t="shared" si="424"/>
        <v>868</v>
      </c>
      <c r="L4500" s="11">
        <f t="shared" si="425"/>
        <v>184</v>
      </c>
      <c r="M4500" t="str">
        <f>VLOOKUP(C4500,[1]!Location_Data[#Data],2,0)</f>
        <v>Inglewood</v>
      </c>
      <c r="N4500" t="str">
        <f>VLOOKUP(D4500,[1]!Salespeople_Data[#Data],2,0)</f>
        <v>Carl Hall</v>
      </c>
      <c r="O4500" t="str">
        <f>VLOOKUP(E4500,[1]!Customer_Data[#Data],2,0)</f>
        <v>Bobby Murray</v>
      </c>
      <c r="P4500" s="15">
        <f t="shared" si="420"/>
        <v>7</v>
      </c>
      <c r="Q4500">
        <f t="shared" si="421"/>
        <v>12</v>
      </c>
      <c r="R4500">
        <f t="shared" si="422"/>
        <v>2020</v>
      </c>
    </row>
    <row r="4501" spans="1:18" x14ac:dyDescent="0.25">
      <c r="A4501" s="4" t="s">
        <v>5520</v>
      </c>
      <c r="B4501" s="4" t="s">
        <v>33</v>
      </c>
      <c r="C4501" s="4" t="s">
        <v>48</v>
      </c>
      <c r="D4501" s="4" t="s">
        <v>91</v>
      </c>
      <c r="E4501" s="4" t="s">
        <v>1637</v>
      </c>
      <c r="F4501" s="5">
        <v>44093</v>
      </c>
      <c r="G4501" s="4">
        <v>2</v>
      </c>
      <c r="H4501" s="11">
        <f>VLOOKUP(B4501,[1]!Product_Data[#Data],4,0)</f>
        <v>1582</v>
      </c>
      <c r="I4501" s="11">
        <f>VLOOKUP(B4501,[1]!Product_Data[#Data],3,0)</f>
        <v>1234</v>
      </c>
      <c r="J4501" s="11">
        <f t="shared" si="423"/>
        <v>2468</v>
      </c>
      <c r="K4501" s="11">
        <f t="shared" si="424"/>
        <v>3164</v>
      </c>
      <c r="L4501" s="11">
        <f t="shared" si="425"/>
        <v>696</v>
      </c>
      <c r="M4501" t="str">
        <f>VLOOKUP(C4501,[1]!Location_Data[#Data],2,0)</f>
        <v>Rialto</v>
      </c>
      <c r="N4501" t="str">
        <f>VLOOKUP(D4501,[1]!Salespeople_Data[#Data],2,0)</f>
        <v>Howard Gardner</v>
      </c>
      <c r="O4501" t="str">
        <f>VLOOKUP(E4501,[1]!Customer_Data[#Data],2,0)</f>
        <v>Peter Freeman</v>
      </c>
      <c r="P4501" s="15">
        <f t="shared" si="420"/>
        <v>7</v>
      </c>
      <c r="Q4501">
        <f t="shared" si="421"/>
        <v>9</v>
      </c>
      <c r="R4501">
        <f t="shared" si="422"/>
        <v>2020</v>
      </c>
    </row>
    <row r="4502" spans="1:18" x14ac:dyDescent="0.25">
      <c r="A4502" s="2" t="s">
        <v>5521</v>
      </c>
      <c r="B4502" s="2" t="s">
        <v>86</v>
      </c>
      <c r="C4502" s="2" t="s">
        <v>302</v>
      </c>
      <c r="D4502" s="2" t="s">
        <v>239</v>
      </c>
      <c r="E4502" s="2" t="s">
        <v>4271</v>
      </c>
      <c r="F4502" s="3">
        <v>44178</v>
      </c>
      <c r="G4502" s="2">
        <v>2</v>
      </c>
      <c r="H4502" s="11">
        <f>VLOOKUP(B4502,[1]!Product_Data[#Data],4,0)</f>
        <v>1725</v>
      </c>
      <c r="I4502" s="11">
        <f>VLOOKUP(B4502,[1]!Product_Data[#Data],3,0)</f>
        <v>1363</v>
      </c>
      <c r="J4502" s="11">
        <f t="shared" si="423"/>
        <v>2726</v>
      </c>
      <c r="K4502" s="11">
        <f t="shared" si="424"/>
        <v>3450</v>
      </c>
      <c r="L4502" s="11">
        <f t="shared" si="425"/>
        <v>724</v>
      </c>
      <c r="M4502" t="str">
        <f>VLOOKUP(C4502,[1]!Location_Data[#Data],2,0)</f>
        <v>Santa Rosa</v>
      </c>
      <c r="N4502" t="str">
        <f>VLOOKUP(D4502,[1]!Salespeople_Data[#Data],2,0)</f>
        <v>John Reyes</v>
      </c>
      <c r="O4502" t="str">
        <f>VLOOKUP(E4502,[1]!Customer_Data[#Data],2,0)</f>
        <v>Walter Duncan</v>
      </c>
      <c r="P4502" s="15">
        <f t="shared" si="420"/>
        <v>1</v>
      </c>
      <c r="Q4502">
        <f t="shared" si="421"/>
        <v>12</v>
      </c>
      <c r="R4502">
        <f t="shared" si="422"/>
        <v>2020</v>
      </c>
    </row>
    <row r="4503" spans="1:18" x14ac:dyDescent="0.25">
      <c r="A4503" s="4" t="s">
        <v>5522</v>
      </c>
      <c r="B4503" s="4" t="s">
        <v>464</v>
      </c>
      <c r="C4503" s="4" t="s">
        <v>355</v>
      </c>
      <c r="D4503" s="4" t="s">
        <v>71</v>
      </c>
      <c r="E4503" s="4" t="s">
        <v>896</v>
      </c>
      <c r="F4503" s="5">
        <v>44015</v>
      </c>
      <c r="G4503" s="4">
        <v>1</v>
      </c>
      <c r="H4503" s="11">
        <f>VLOOKUP(B4503,[1]!Product_Data[#Data],4,0)</f>
        <v>1566</v>
      </c>
      <c r="I4503" s="11">
        <f>VLOOKUP(B4503,[1]!Product_Data[#Data],3,0)</f>
        <v>1190</v>
      </c>
      <c r="J4503" s="11">
        <f t="shared" si="423"/>
        <v>1190</v>
      </c>
      <c r="K4503" s="11">
        <f t="shared" si="424"/>
        <v>1566</v>
      </c>
      <c r="L4503" s="11">
        <f t="shared" si="425"/>
        <v>376</v>
      </c>
      <c r="M4503" t="str">
        <f>VLOOKUP(C4503,[1]!Location_Data[#Data],2,0)</f>
        <v>Burbank</v>
      </c>
      <c r="N4503" t="str">
        <f>VLOOKUP(D4503,[1]!Salespeople_Data[#Data],2,0)</f>
        <v>Gary Rodriguez</v>
      </c>
      <c r="O4503" t="str">
        <f>VLOOKUP(E4503,[1]!Customer_Data[#Data],2,0)</f>
        <v>Eric Bradley</v>
      </c>
      <c r="P4503" s="15">
        <f t="shared" si="420"/>
        <v>6</v>
      </c>
      <c r="Q4503">
        <f t="shared" si="421"/>
        <v>7</v>
      </c>
      <c r="R4503">
        <f t="shared" si="422"/>
        <v>2020</v>
      </c>
    </row>
    <row r="4504" spans="1:18" x14ac:dyDescent="0.25">
      <c r="A4504" s="2" t="s">
        <v>5523</v>
      </c>
      <c r="B4504" s="2" t="s">
        <v>119</v>
      </c>
      <c r="C4504" s="2" t="s">
        <v>467</v>
      </c>
      <c r="D4504" s="2" t="s">
        <v>239</v>
      </c>
      <c r="E4504" s="2" t="s">
        <v>4355</v>
      </c>
      <c r="F4504" s="3">
        <v>44160</v>
      </c>
      <c r="G4504" s="2">
        <v>1</v>
      </c>
      <c r="H4504" s="11">
        <f>VLOOKUP(B4504,[1]!Product_Data[#Data],4,0)</f>
        <v>1077</v>
      </c>
      <c r="I4504" s="11">
        <f>VLOOKUP(B4504,[1]!Product_Data[#Data],3,0)</f>
        <v>732</v>
      </c>
      <c r="J4504" s="11">
        <f t="shared" si="423"/>
        <v>732</v>
      </c>
      <c r="K4504" s="11">
        <f t="shared" si="424"/>
        <v>1077</v>
      </c>
      <c r="L4504" s="11">
        <f t="shared" si="425"/>
        <v>345</v>
      </c>
      <c r="M4504" t="str">
        <f>VLOOKUP(C4504,[1]!Location_Data[#Data],2,0)</f>
        <v>Garden Grove</v>
      </c>
      <c r="N4504" t="str">
        <f>VLOOKUP(D4504,[1]!Salespeople_Data[#Data],2,0)</f>
        <v>John Reyes</v>
      </c>
      <c r="O4504" t="str">
        <f>VLOOKUP(E4504,[1]!Customer_Data[#Data],2,0)</f>
        <v>Richard Cunningham</v>
      </c>
      <c r="P4504" s="15">
        <f t="shared" si="420"/>
        <v>4</v>
      </c>
      <c r="Q4504">
        <f t="shared" si="421"/>
        <v>11</v>
      </c>
      <c r="R4504">
        <f t="shared" si="422"/>
        <v>2020</v>
      </c>
    </row>
    <row r="4505" spans="1:18" x14ac:dyDescent="0.25">
      <c r="A4505" s="4" t="s">
        <v>5524</v>
      </c>
      <c r="B4505" s="4" t="s">
        <v>340</v>
      </c>
      <c r="C4505" s="4" t="s">
        <v>377</v>
      </c>
      <c r="D4505" s="4" t="s">
        <v>25</v>
      </c>
      <c r="E4505" s="4" t="s">
        <v>1096</v>
      </c>
      <c r="F4505" s="5">
        <v>43861</v>
      </c>
      <c r="G4505" s="4">
        <v>4</v>
      </c>
      <c r="H4505" s="11">
        <f>VLOOKUP(B4505,[1]!Product_Data[#Data],4,0)</f>
        <v>1967</v>
      </c>
      <c r="I4505" s="11">
        <f>VLOOKUP(B4505,[1]!Product_Data[#Data],3,0)</f>
        <v>1397</v>
      </c>
      <c r="J4505" s="11">
        <f t="shared" si="423"/>
        <v>5588</v>
      </c>
      <c r="K4505" s="11">
        <f t="shared" si="424"/>
        <v>7868</v>
      </c>
      <c r="L4505" s="11">
        <f t="shared" si="425"/>
        <v>2280</v>
      </c>
      <c r="M4505" t="str">
        <f>VLOOKUP(C4505,[1]!Location_Data[#Data],2,0)</f>
        <v>San Diego</v>
      </c>
      <c r="N4505" t="str">
        <f>VLOOKUP(D4505,[1]!Salespeople_Data[#Data],2,0)</f>
        <v>Brian Davis</v>
      </c>
      <c r="O4505" t="str">
        <f>VLOOKUP(E4505,[1]!Customer_Data[#Data],2,0)</f>
        <v>Craig Wright</v>
      </c>
      <c r="P4505" s="15">
        <f t="shared" si="420"/>
        <v>6</v>
      </c>
      <c r="Q4505">
        <f t="shared" si="421"/>
        <v>1</v>
      </c>
      <c r="R4505">
        <f t="shared" si="422"/>
        <v>2020</v>
      </c>
    </row>
    <row r="4506" spans="1:18" x14ac:dyDescent="0.25">
      <c r="A4506" s="2" t="s">
        <v>5525</v>
      </c>
      <c r="B4506" s="2" t="s">
        <v>47</v>
      </c>
      <c r="C4506" s="2" t="s">
        <v>302</v>
      </c>
      <c r="D4506" s="2" t="s">
        <v>30</v>
      </c>
      <c r="E4506" s="2" t="s">
        <v>1611</v>
      </c>
      <c r="F4506" s="3">
        <v>43960</v>
      </c>
      <c r="G4506" s="2">
        <v>2</v>
      </c>
      <c r="H4506" s="11">
        <f>VLOOKUP(B4506,[1]!Product_Data[#Data],4,0)</f>
        <v>1812</v>
      </c>
      <c r="I4506" s="11">
        <f>VLOOKUP(B4506,[1]!Product_Data[#Data],3,0)</f>
        <v>1305</v>
      </c>
      <c r="J4506" s="11">
        <f t="shared" si="423"/>
        <v>2610</v>
      </c>
      <c r="K4506" s="11">
        <f t="shared" si="424"/>
        <v>3624</v>
      </c>
      <c r="L4506" s="11">
        <f t="shared" si="425"/>
        <v>1014</v>
      </c>
      <c r="M4506" t="str">
        <f>VLOOKUP(C4506,[1]!Location_Data[#Data],2,0)</f>
        <v>Santa Rosa</v>
      </c>
      <c r="N4506" t="str">
        <f>VLOOKUP(D4506,[1]!Salespeople_Data[#Data],2,0)</f>
        <v>Carl Hall</v>
      </c>
      <c r="O4506" t="str">
        <f>VLOOKUP(E4506,[1]!Customer_Data[#Data],2,0)</f>
        <v>Nicholas Arnold</v>
      </c>
      <c r="P4506" s="15">
        <f t="shared" si="420"/>
        <v>7</v>
      </c>
      <c r="Q4506">
        <f t="shared" si="421"/>
        <v>5</v>
      </c>
      <c r="R4506">
        <f t="shared" si="422"/>
        <v>2020</v>
      </c>
    </row>
    <row r="4507" spans="1:18" x14ac:dyDescent="0.25">
      <c r="A4507" s="4" t="s">
        <v>5526</v>
      </c>
      <c r="B4507" s="4" t="s">
        <v>703</v>
      </c>
      <c r="C4507" s="4" t="s">
        <v>380</v>
      </c>
      <c r="D4507" s="4" t="s">
        <v>298</v>
      </c>
      <c r="E4507" s="4" t="s">
        <v>437</v>
      </c>
      <c r="F4507" s="5">
        <v>44137</v>
      </c>
      <c r="G4507" s="4">
        <v>1</v>
      </c>
      <c r="H4507" s="11">
        <f>VLOOKUP(B4507,[1]!Product_Data[#Data],4,0)</f>
        <v>530</v>
      </c>
      <c r="I4507" s="11">
        <f>VLOOKUP(B4507,[1]!Product_Data[#Data],3,0)</f>
        <v>435</v>
      </c>
      <c r="J4507" s="11">
        <f t="shared" si="423"/>
        <v>435</v>
      </c>
      <c r="K4507" s="11">
        <f t="shared" si="424"/>
        <v>530</v>
      </c>
      <c r="L4507" s="11">
        <f t="shared" si="425"/>
        <v>95</v>
      </c>
      <c r="M4507" t="str">
        <f>VLOOKUP(C4507,[1]!Location_Data[#Data],2,0)</f>
        <v>Los Angeles</v>
      </c>
      <c r="N4507" t="str">
        <f>VLOOKUP(D4507,[1]!Salespeople_Data[#Data],2,0)</f>
        <v>Kenneth Fields</v>
      </c>
      <c r="O4507" t="str">
        <f>VLOOKUP(E4507,[1]!Customer_Data[#Data],2,0)</f>
        <v>Carl Murphy</v>
      </c>
      <c r="P4507" s="15">
        <f t="shared" si="420"/>
        <v>2</v>
      </c>
      <c r="Q4507">
        <f t="shared" si="421"/>
        <v>11</v>
      </c>
      <c r="R4507">
        <f t="shared" si="422"/>
        <v>2020</v>
      </c>
    </row>
    <row r="4508" spans="1:18" x14ac:dyDescent="0.25">
      <c r="A4508" s="2" t="s">
        <v>5527</v>
      </c>
      <c r="B4508" s="2" t="s">
        <v>348</v>
      </c>
      <c r="C4508" s="2" t="s">
        <v>253</v>
      </c>
      <c r="D4508" s="2" t="s">
        <v>345</v>
      </c>
      <c r="E4508" s="2" t="s">
        <v>2841</v>
      </c>
      <c r="F4508" s="3">
        <v>44096</v>
      </c>
      <c r="G4508" s="2">
        <v>1</v>
      </c>
      <c r="H4508" s="11">
        <f>VLOOKUP(B4508,[1]!Product_Data[#Data],4,0)</f>
        <v>603</v>
      </c>
      <c r="I4508" s="11">
        <f>VLOOKUP(B4508,[1]!Product_Data[#Data],3,0)</f>
        <v>416</v>
      </c>
      <c r="J4508" s="11">
        <f t="shared" si="423"/>
        <v>416</v>
      </c>
      <c r="K4508" s="11">
        <f t="shared" si="424"/>
        <v>603</v>
      </c>
      <c r="L4508" s="11">
        <f t="shared" si="425"/>
        <v>187</v>
      </c>
      <c r="M4508" t="str">
        <f>VLOOKUP(C4508,[1]!Location_Data[#Data],2,0)</f>
        <v>Bakersfield</v>
      </c>
      <c r="N4508" t="str">
        <f>VLOOKUP(D4508,[1]!Salespeople_Data[#Data],2,0)</f>
        <v>Larry Marshall</v>
      </c>
      <c r="O4508" t="str">
        <f>VLOOKUP(E4508,[1]!Customer_Data[#Data],2,0)</f>
        <v>Howard Morgan</v>
      </c>
      <c r="P4508" s="15">
        <f t="shared" si="420"/>
        <v>3</v>
      </c>
      <c r="Q4508">
        <f t="shared" si="421"/>
        <v>9</v>
      </c>
      <c r="R4508">
        <f t="shared" si="422"/>
        <v>2020</v>
      </c>
    </row>
    <row r="4509" spans="1:18" x14ac:dyDescent="0.25">
      <c r="A4509" s="4" t="s">
        <v>5528</v>
      </c>
      <c r="B4509" s="4" t="s">
        <v>155</v>
      </c>
      <c r="C4509" s="4" t="s">
        <v>195</v>
      </c>
      <c r="D4509" s="4" t="s">
        <v>49</v>
      </c>
      <c r="E4509" s="4" t="s">
        <v>387</v>
      </c>
      <c r="F4509" s="5">
        <v>43908</v>
      </c>
      <c r="G4509" s="4">
        <v>1</v>
      </c>
      <c r="H4509" s="11">
        <f>VLOOKUP(B4509,[1]!Product_Data[#Data],4,0)</f>
        <v>1353</v>
      </c>
      <c r="I4509" s="11">
        <f>VLOOKUP(B4509,[1]!Product_Data[#Data],3,0)</f>
        <v>947</v>
      </c>
      <c r="J4509" s="11">
        <f t="shared" si="423"/>
        <v>947</v>
      </c>
      <c r="K4509" s="11">
        <f t="shared" si="424"/>
        <v>1353</v>
      </c>
      <c r="L4509" s="11">
        <f t="shared" si="425"/>
        <v>406</v>
      </c>
      <c r="M4509" t="str">
        <f>VLOOKUP(C4509,[1]!Location_Data[#Data],2,0)</f>
        <v>Pomona</v>
      </c>
      <c r="N4509" t="str">
        <f>VLOOKUP(D4509,[1]!Salespeople_Data[#Data],2,0)</f>
        <v>Walter Cook</v>
      </c>
      <c r="O4509" t="str">
        <f>VLOOKUP(E4509,[1]!Customer_Data[#Data],2,0)</f>
        <v>Ralph Jacobs</v>
      </c>
      <c r="P4509" s="15">
        <f t="shared" si="420"/>
        <v>4</v>
      </c>
      <c r="Q4509">
        <f t="shared" si="421"/>
        <v>3</v>
      </c>
      <c r="R4509">
        <f t="shared" si="422"/>
        <v>2020</v>
      </c>
    </row>
    <row r="4510" spans="1:18" x14ac:dyDescent="0.25">
      <c r="A4510" s="2" t="s">
        <v>5529</v>
      </c>
      <c r="B4510" s="2" t="s">
        <v>203</v>
      </c>
      <c r="C4510" s="2" t="s">
        <v>643</v>
      </c>
      <c r="D4510" s="2" t="s">
        <v>49</v>
      </c>
      <c r="E4510" s="2" t="s">
        <v>950</v>
      </c>
      <c r="F4510" s="3">
        <v>44016</v>
      </c>
      <c r="G4510" s="2">
        <v>2</v>
      </c>
      <c r="H4510" s="11">
        <f>VLOOKUP(B4510,[1]!Product_Data[#Data],4,0)</f>
        <v>1414</v>
      </c>
      <c r="I4510" s="11">
        <f>VLOOKUP(B4510,[1]!Product_Data[#Data],3,0)</f>
        <v>962</v>
      </c>
      <c r="J4510" s="11">
        <f t="shared" si="423"/>
        <v>1924</v>
      </c>
      <c r="K4510" s="11">
        <f t="shared" si="424"/>
        <v>2828</v>
      </c>
      <c r="L4510" s="11">
        <f t="shared" si="425"/>
        <v>904</v>
      </c>
      <c r="M4510" t="str">
        <f>VLOOKUP(C4510,[1]!Location_Data[#Data],2,0)</f>
        <v>Hayward</v>
      </c>
      <c r="N4510" t="str">
        <f>VLOOKUP(D4510,[1]!Salespeople_Data[#Data],2,0)</f>
        <v>Walter Cook</v>
      </c>
      <c r="O4510" t="str">
        <f>VLOOKUP(E4510,[1]!Customer_Data[#Data],2,0)</f>
        <v>Arthur Roberts</v>
      </c>
      <c r="P4510" s="15">
        <f t="shared" si="420"/>
        <v>7</v>
      </c>
      <c r="Q4510">
        <f t="shared" si="421"/>
        <v>7</v>
      </c>
      <c r="R4510">
        <f t="shared" si="422"/>
        <v>2020</v>
      </c>
    </row>
    <row r="4511" spans="1:18" x14ac:dyDescent="0.25">
      <c r="A4511" s="4" t="s">
        <v>5530</v>
      </c>
      <c r="B4511" s="4" t="s">
        <v>119</v>
      </c>
      <c r="C4511" s="4" t="s">
        <v>467</v>
      </c>
      <c r="D4511" s="4" t="s">
        <v>35</v>
      </c>
      <c r="E4511" s="4" t="s">
        <v>1427</v>
      </c>
      <c r="F4511" s="5">
        <v>43926</v>
      </c>
      <c r="G4511" s="4">
        <v>4</v>
      </c>
      <c r="H4511" s="11">
        <f>VLOOKUP(B4511,[1]!Product_Data[#Data],4,0)</f>
        <v>1077</v>
      </c>
      <c r="I4511" s="11">
        <f>VLOOKUP(B4511,[1]!Product_Data[#Data],3,0)</f>
        <v>732</v>
      </c>
      <c r="J4511" s="11">
        <f t="shared" si="423"/>
        <v>2928</v>
      </c>
      <c r="K4511" s="11">
        <f t="shared" si="424"/>
        <v>4308</v>
      </c>
      <c r="L4511" s="11">
        <f t="shared" si="425"/>
        <v>1380</v>
      </c>
      <c r="M4511" t="str">
        <f>VLOOKUP(C4511,[1]!Location_Data[#Data],2,0)</f>
        <v>Garden Grove</v>
      </c>
      <c r="N4511" t="str">
        <f>VLOOKUP(D4511,[1]!Salespeople_Data[#Data],2,0)</f>
        <v>Charles Harper</v>
      </c>
      <c r="O4511" t="str">
        <f>VLOOKUP(E4511,[1]!Customer_Data[#Data],2,0)</f>
        <v>Roy Rice</v>
      </c>
      <c r="P4511" s="15">
        <f t="shared" si="420"/>
        <v>1</v>
      </c>
      <c r="Q4511">
        <f t="shared" si="421"/>
        <v>4</v>
      </c>
      <c r="R4511">
        <f t="shared" si="422"/>
        <v>2020</v>
      </c>
    </row>
    <row r="4512" spans="1:18" x14ac:dyDescent="0.25">
      <c r="A4512" s="2" t="s">
        <v>5531</v>
      </c>
      <c r="B4512" s="2" t="s">
        <v>177</v>
      </c>
      <c r="C4512" s="2" t="s">
        <v>140</v>
      </c>
      <c r="D4512" s="2" t="s">
        <v>159</v>
      </c>
      <c r="E4512" s="2" t="s">
        <v>2586</v>
      </c>
      <c r="F4512" s="3">
        <v>43874</v>
      </c>
      <c r="G4512" s="2">
        <v>1</v>
      </c>
      <c r="H4512" s="11">
        <f>VLOOKUP(B4512,[1]!Product_Data[#Data],4,0)</f>
        <v>2497</v>
      </c>
      <c r="I4512" s="11">
        <f>VLOOKUP(B4512,[1]!Product_Data[#Data],3,0)</f>
        <v>1473</v>
      </c>
      <c r="J4512" s="11">
        <f t="shared" si="423"/>
        <v>1473</v>
      </c>
      <c r="K4512" s="11">
        <f t="shared" si="424"/>
        <v>2497</v>
      </c>
      <c r="L4512" s="11">
        <f t="shared" si="425"/>
        <v>1024</v>
      </c>
      <c r="M4512" t="str">
        <f>VLOOKUP(C4512,[1]!Location_Data[#Data],2,0)</f>
        <v>Salinas</v>
      </c>
      <c r="N4512" t="str">
        <f>VLOOKUP(D4512,[1]!Salespeople_Data[#Data],2,0)</f>
        <v>Bobby Russell</v>
      </c>
      <c r="O4512" t="str">
        <f>VLOOKUP(E4512,[1]!Customer_Data[#Data],2,0)</f>
        <v>Steve Tucker</v>
      </c>
      <c r="P4512" s="15">
        <f t="shared" si="420"/>
        <v>5</v>
      </c>
      <c r="Q4512">
        <f t="shared" si="421"/>
        <v>2</v>
      </c>
      <c r="R4512">
        <f t="shared" si="422"/>
        <v>2020</v>
      </c>
    </row>
    <row r="4513" spans="1:18" x14ac:dyDescent="0.25">
      <c r="A4513" s="4" t="s">
        <v>5532</v>
      </c>
      <c r="B4513" s="4" t="s">
        <v>139</v>
      </c>
      <c r="C4513" s="4" t="s">
        <v>220</v>
      </c>
      <c r="D4513" s="4" t="s">
        <v>264</v>
      </c>
      <c r="E4513" s="4" t="s">
        <v>1279</v>
      </c>
      <c r="F4513" s="5">
        <v>43970</v>
      </c>
      <c r="G4513" s="4">
        <v>1</v>
      </c>
      <c r="H4513" s="11">
        <f>VLOOKUP(B4513,[1]!Product_Data[#Data],4,0)</f>
        <v>817</v>
      </c>
      <c r="I4513" s="11">
        <f>VLOOKUP(B4513,[1]!Product_Data[#Data],3,0)</f>
        <v>409</v>
      </c>
      <c r="J4513" s="11">
        <f t="shared" si="423"/>
        <v>409</v>
      </c>
      <c r="K4513" s="11">
        <f t="shared" si="424"/>
        <v>817</v>
      </c>
      <c r="L4513" s="11">
        <f t="shared" si="425"/>
        <v>408</v>
      </c>
      <c r="M4513" t="str">
        <f>VLOOKUP(C4513,[1]!Location_Data[#Data],2,0)</f>
        <v>Modesto</v>
      </c>
      <c r="N4513" t="str">
        <f>VLOOKUP(D4513,[1]!Salespeople_Data[#Data],2,0)</f>
        <v>Ernest Wheeler</v>
      </c>
      <c r="O4513" t="str">
        <f>VLOOKUP(E4513,[1]!Customer_Data[#Data],2,0)</f>
        <v>William Montgomery</v>
      </c>
      <c r="P4513" s="15">
        <f t="shared" si="420"/>
        <v>3</v>
      </c>
      <c r="Q4513">
        <f t="shared" si="421"/>
        <v>5</v>
      </c>
      <c r="R4513">
        <f t="shared" si="422"/>
        <v>2020</v>
      </c>
    </row>
    <row r="4514" spans="1:18" x14ac:dyDescent="0.25">
      <c r="A4514" s="2" t="s">
        <v>5533</v>
      </c>
      <c r="B4514" s="2" t="s">
        <v>129</v>
      </c>
      <c r="C4514" s="2" t="s">
        <v>79</v>
      </c>
      <c r="D4514" s="2" t="s">
        <v>35</v>
      </c>
      <c r="E4514" s="2" t="s">
        <v>1680</v>
      </c>
      <c r="F4514" s="3">
        <v>44012</v>
      </c>
      <c r="G4514" s="2">
        <v>3</v>
      </c>
      <c r="H4514" s="11">
        <f>VLOOKUP(B4514,[1]!Product_Data[#Data],4,0)</f>
        <v>127</v>
      </c>
      <c r="I4514" s="11">
        <f>VLOOKUP(B4514,[1]!Product_Data[#Data],3,0)</f>
        <v>79</v>
      </c>
      <c r="J4514" s="11">
        <f t="shared" si="423"/>
        <v>237</v>
      </c>
      <c r="K4514" s="11">
        <f t="shared" si="424"/>
        <v>381</v>
      </c>
      <c r="L4514" s="11">
        <f t="shared" si="425"/>
        <v>144</v>
      </c>
      <c r="M4514" t="str">
        <f>VLOOKUP(C4514,[1]!Location_Data[#Data],2,0)</f>
        <v>Palmdale</v>
      </c>
      <c r="N4514" t="str">
        <f>VLOOKUP(D4514,[1]!Salespeople_Data[#Data],2,0)</f>
        <v>Charles Harper</v>
      </c>
      <c r="O4514" t="str">
        <f>VLOOKUP(E4514,[1]!Customer_Data[#Data],2,0)</f>
        <v>William Schmidt</v>
      </c>
      <c r="P4514" s="15">
        <f t="shared" si="420"/>
        <v>3</v>
      </c>
      <c r="Q4514">
        <f t="shared" si="421"/>
        <v>6</v>
      </c>
      <c r="R4514">
        <f t="shared" si="422"/>
        <v>2020</v>
      </c>
    </row>
    <row r="4515" spans="1:18" x14ac:dyDescent="0.25">
      <c r="A4515" s="4" t="s">
        <v>5534</v>
      </c>
      <c r="B4515" s="4" t="s">
        <v>177</v>
      </c>
      <c r="C4515" s="4" t="s">
        <v>249</v>
      </c>
      <c r="D4515" s="4" t="s">
        <v>359</v>
      </c>
      <c r="E4515" s="4" t="s">
        <v>2460</v>
      </c>
      <c r="F4515" s="5">
        <v>44181</v>
      </c>
      <c r="G4515" s="4">
        <v>4</v>
      </c>
      <c r="H4515" s="11">
        <f>VLOOKUP(B4515,[1]!Product_Data[#Data],4,0)</f>
        <v>2497</v>
      </c>
      <c r="I4515" s="11">
        <f>VLOOKUP(B4515,[1]!Product_Data[#Data],3,0)</f>
        <v>1473</v>
      </c>
      <c r="J4515" s="11">
        <f t="shared" si="423"/>
        <v>5892</v>
      </c>
      <c r="K4515" s="11">
        <f t="shared" si="424"/>
        <v>9988</v>
      </c>
      <c r="L4515" s="11">
        <f t="shared" si="425"/>
        <v>4096</v>
      </c>
      <c r="M4515" t="str">
        <f>VLOOKUP(C4515,[1]!Location_Data[#Data],2,0)</f>
        <v>Roseville</v>
      </c>
      <c r="N4515" t="str">
        <f>VLOOKUP(D4515,[1]!Salespeople_Data[#Data],2,0)</f>
        <v>Eugene Holmes</v>
      </c>
      <c r="O4515" t="str">
        <f>VLOOKUP(E4515,[1]!Customer_Data[#Data],2,0)</f>
        <v>Joe Gordon</v>
      </c>
      <c r="P4515" s="15">
        <f t="shared" si="420"/>
        <v>4</v>
      </c>
      <c r="Q4515">
        <f t="shared" si="421"/>
        <v>12</v>
      </c>
      <c r="R4515">
        <f t="shared" si="422"/>
        <v>2020</v>
      </c>
    </row>
    <row r="4516" spans="1:18" x14ac:dyDescent="0.25">
      <c r="A4516" s="2" t="s">
        <v>5535</v>
      </c>
      <c r="B4516" s="2" t="s">
        <v>666</v>
      </c>
      <c r="C4516" s="2" t="s">
        <v>530</v>
      </c>
      <c r="D4516" s="2" t="s">
        <v>80</v>
      </c>
      <c r="E4516" s="2" t="s">
        <v>102</v>
      </c>
      <c r="F4516" s="3">
        <v>44166</v>
      </c>
      <c r="G4516" s="2">
        <v>1</v>
      </c>
      <c r="H4516" s="11">
        <f>VLOOKUP(B4516,[1]!Product_Data[#Data],4,0)</f>
        <v>2241</v>
      </c>
      <c r="I4516" s="11">
        <f>VLOOKUP(B4516,[1]!Product_Data[#Data],3,0)</f>
        <v>1367</v>
      </c>
      <c r="J4516" s="11">
        <f t="shared" si="423"/>
        <v>1367</v>
      </c>
      <c r="K4516" s="11">
        <f t="shared" si="424"/>
        <v>2241</v>
      </c>
      <c r="L4516" s="11">
        <f t="shared" si="425"/>
        <v>874</v>
      </c>
      <c r="M4516" t="str">
        <f>VLOOKUP(C4516,[1]!Location_Data[#Data],2,0)</f>
        <v>San Buenaventura (Ventura)</v>
      </c>
      <c r="N4516" t="str">
        <f>VLOOKUP(D4516,[1]!Salespeople_Data[#Data],2,0)</f>
        <v>Henry Nelson</v>
      </c>
      <c r="O4516" t="str">
        <f>VLOOKUP(E4516,[1]!Customer_Data[#Data],2,0)</f>
        <v>Scott Mills</v>
      </c>
      <c r="P4516" s="15">
        <f t="shared" si="420"/>
        <v>3</v>
      </c>
      <c r="Q4516">
        <f t="shared" si="421"/>
        <v>12</v>
      </c>
      <c r="R4516">
        <f t="shared" si="422"/>
        <v>2020</v>
      </c>
    </row>
    <row r="4517" spans="1:18" x14ac:dyDescent="0.25">
      <c r="A4517" s="4" t="s">
        <v>5536</v>
      </c>
      <c r="B4517" s="4" t="s">
        <v>925</v>
      </c>
      <c r="C4517" s="4" t="s">
        <v>316</v>
      </c>
      <c r="D4517" s="4" t="s">
        <v>80</v>
      </c>
      <c r="E4517" s="4" t="s">
        <v>1458</v>
      </c>
      <c r="F4517" s="5">
        <v>44098</v>
      </c>
      <c r="G4517" s="4">
        <v>1</v>
      </c>
      <c r="H4517" s="11">
        <f>VLOOKUP(B4517,[1]!Product_Data[#Data],4,0)</f>
        <v>136</v>
      </c>
      <c r="I4517" s="11">
        <f>VLOOKUP(B4517,[1]!Product_Data[#Data],3,0)</f>
        <v>72</v>
      </c>
      <c r="J4517" s="11">
        <f t="shared" si="423"/>
        <v>72</v>
      </c>
      <c r="K4517" s="11">
        <f t="shared" si="424"/>
        <v>136</v>
      </c>
      <c r="L4517" s="11">
        <f t="shared" si="425"/>
        <v>64</v>
      </c>
      <c r="M4517" t="str">
        <f>VLOOKUP(C4517,[1]!Location_Data[#Data],2,0)</f>
        <v>East Los Angeles</v>
      </c>
      <c r="N4517" t="str">
        <f>VLOOKUP(D4517,[1]!Salespeople_Data[#Data],2,0)</f>
        <v>Henry Nelson</v>
      </c>
      <c r="O4517" t="str">
        <f>VLOOKUP(E4517,[1]!Customer_Data[#Data],2,0)</f>
        <v>Steve Miller</v>
      </c>
      <c r="P4517" s="15">
        <f t="shared" si="420"/>
        <v>5</v>
      </c>
      <c r="Q4517">
        <f t="shared" si="421"/>
        <v>9</v>
      </c>
      <c r="R4517">
        <f t="shared" si="422"/>
        <v>2020</v>
      </c>
    </row>
    <row r="4518" spans="1:18" x14ac:dyDescent="0.25">
      <c r="A4518" s="2" t="s">
        <v>5537</v>
      </c>
      <c r="B4518" s="2" t="s">
        <v>461</v>
      </c>
      <c r="C4518" s="2" t="s">
        <v>215</v>
      </c>
      <c r="D4518" s="2" t="s">
        <v>71</v>
      </c>
      <c r="E4518" s="2" t="s">
        <v>277</v>
      </c>
      <c r="F4518" s="3">
        <v>44004</v>
      </c>
      <c r="G4518" s="2">
        <v>1</v>
      </c>
      <c r="H4518" s="11">
        <f>VLOOKUP(B4518,[1]!Product_Data[#Data],4,0)</f>
        <v>35</v>
      </c>
      <c r="I4518" s="11">
        <f>VLOOKUP(B4518,[1]!Product_Data[#Data],3,0)</f>
        <v>22</v>
      </c>
      <c r="J4518" s="11">
        <f t="shared" si="423"/>
        <v>22</v>
      </c>
      <c r="K4518" s="11">
        <f t="shared" si="424"/>
        <v>35</v>
      </c>
      <c r="L4518" s="11">
        <f t="shared" si="425"/>
        <v>13</v>
      </c>
      <c r="M4518" t="str">
        <f>VLOOKUP(C4518,[1]!Location_Data[#Data],2,0)</f>
        <v>El Cajon</v>
      </c>
      <c r="N4518" t="str">
        <f>VLOOKUP(D4518,[1]!Salespeople_Data[#Data],2,0)</f>
        <v>Gary Rodriguez</v>
      </c>
      <c r="O4518" t="str">
        <f>VLOOKUP(E4518,[1]!Customer_Data[#Data],2,0)</f>
        <v>Howard Lewis</v>
      </c>
      <c r="P4518" s="15">
        <f t="shared" si="420"/>
        <v>2</v>
      </c>
      <c r="Q4518">
        <f t="shared" si="421"/>
        <v>6</v>
      </c>
      <c r="R4518">
        <f t="shared" si="422"/>
        <v>2020</v>
      </c>
    </row>
    <row r="4519" spans="1:18" x14ac:dyDescent="0.25">
      <c r="A4519" s="4" t="s">
        <v>5538</v>
      </c>
      <c r="B4519" s="4" t="s">
        <v>185</v>
      </c>
      <c r="C4519" s="4" t="s">
        <v>272</v>
      </c>
      <c r="D4519" s="4" t="s">
        <v>30</v>
      </c>
      <c r="E4519" s="4" t="s">
        <v>892</v>
      </c>
      <c r="F4519" s="5">
        <v>44069</v>
      </c>
      <c r="G4519" s="4">
        <v>1</v>
      </c>
      <c r="H4519" s="11">
        <f>VLOOKUP(B4519,[1]!Product_Data[#Data],4,0)</f>
        <v>667</v>
      </c>
      <c r="I4519" s="11">
        <f>VLOOKUP(B4519,[1]!Product_Data[#Data],3,0)</f>
        <v>387</v>
      </c>
      <c r="J4519" s="11">
        <f t="shared" si="423"/>
        <v>387</v>
      </c>
      <c r="K4519" s="11">
        <f t="shared" si="424"/>
        <v>667</v>
      </c>
      <c r="L4519" s="11">
        <f t="shared" si="425"/>
        <v>280</v>
      </c>
      <c r="M4519" t="str">
        <f>VLOOKUP(C4519,[1]!Location_Data[#Data],2,0)</f>
        <v>Torrance</v>
      </c>
      <c r="N4519" t="str">
        <f>VLOOKUP(D4519,[1]!Salespeople_Data[#Data],2,0)</f>
        <v>Carl Hall</v>
      </c>
      <c r="O4519" t="str">
        <f>VLOOKUP(E4519,[1]!Customer_Data[#Data],2,0)</f>
        <v>Randy Webb</v>
      </c>
      <c r="P4519" s="15">
        <f t="shared" si="420"/>
        <v>4</v>
      </c>
      <c r="Q4519">
        <f t="shared" si="421"/>
        <v>8</v>
      </c>
      <c r="R4519">
        <f t="shared" si="422"/>
        <v>2020</v>
      </c>
    </row>
    <row r="4520" spans="1:18" x14ac:dyDescent="0.25">
      <c r="A4520" s="2" t="s">
        <v>5539</v>
      </c>
      <c r="B4520" s="2" t="s">
        <v>245</v>
      </c>
      <c r="C4520" s="2" t="s">
        <v>66</v>
      </c>
      <c r="D4520" s="2" t="s">
        <v>35</v>
      </c>
      <c r="E4520" s="2" t="s">
        <v>3605</v>
      </c>
      <c r="F4520" s="3">
        <v>44019</v>
      </c>
      <c r="G4520" s="2">
        <v>3</v>
      </c>
      <c r="H4520" s="11">
        <f>VLOOKUP(B4520,[1]!Product_Data[#Data],4,0)</f>
        <v>818</v>
      </c>
      <c r="I4520" s="11">
        <f>VLOOKUP(B4520,[1]!Product_Data[#Data],3,0)</f>
        <v>450</v>
      </c>
      <c r="J4520" s="11">
        <f t="shared" si="423"/>
        <v>1350</v>
      </c>
      <c r="K4520" s="11">
        <f t="shared" si="424"/>
        <v>2454</v>
      </c>
      <c r="L4520" s="11">
        <f t="shared" si="425"/>
        <v>1104</v>
      </c>
      <c r="M4520" t="str">
        <f>VLOOKUP(C4520,[1]!Location_Data[#Data],2,0)</f>
        <v>Ontario</v>
      </c>
      <c r="N4520" t="str">
        <f>VLOOKUP(D4520,[1]!Salespeople_Data[#Data],2,0)</f>
        <v>Charles Harper</v>
      </c>
      <c r="O4520" t="str">
        <f>VLOOKUP(E4520,[1]!Customer_Data[#Data],2,0)</f>
        <v>Terry Robinson</v>
      </c>
      <c r="P4520" s="15">
        <f t="shared" si="420"/>
        <v>3</v>
      </c>
      <c r="Q4520">
        <f t="shared" si="421"/>
        <v>7</v>
      </c>
      <c r="R4520">
        <f t="shared" si="422"/>
        <v>2020</v>
      </c>
    </row>
    <row r="4521" spans="1:18" x14ac:dyDescent="0.25">
      <c r="A4521" s="4" t="s">
        <v>5540</v>
      </c>
      <c r="B4521" s="4" t="s">
        <v>395</v>
      </c>
      <c r="C4521" s="4" t="s">
        <v>253</v>
      </c>
      <c r="D4521" s="4" t="s">
        <v>359</v>
      </c>
      <c r="E4521" s="4" t="s">
        <v>2426</v>
      </c>
      <c r="F4521" s="5">
        <v>43855</v>
      </c>
      <c r="G4521" s="4">
        <v>1</v>
      </c>
      <c r="H4521" s="11">
        <f>VLOOKUP(B4521,[1]!Product_Data[#Data],4,0)</f>
        <v>2257</v>
      </c>
      <c r="I4521" s="11">
        <f>VLOOKUP(B4521,[1]!Product_Data[#Data],3,0)</f>
        <v>1535</v>
      </c>
      <c r="J4521" s="11">
        <f t="shared" si="423"/>
        <v>1535</v>
      </c>
      <c r="K4521" s="11">
        <f t="shared" si="424"/>
        <v>2257</v>
      </c>
      <c r="L4521" s="11">
        <f t="shared" si="425"/>
        <v>722</v>
      </c>
      <c r="M4521" t="str">
        <f>VLOOKUP(C4521,[1]!Location_Data[#Data],2,0)</f>
        <v>Bakersfield</v>
      </c>
      <c r="N4521" t="str">
        <f>VLOOKUP(D4521,[1]!Salespeople_Data[#Data],2,0)</f>
        <v>Eugene Holmes</v>
      </c>
      <c r="O4521" t="str">
        <f>VLOOKUP(E4521,[1]!Customer_Data[#Data],2,0)</f>
        <v>Lawrence Watson</v>
      </c>
      <c r="P4521" s="15">
        <f t="shared" si="420"/>
        <v>7</v>
      </c>
      <c r="Q4521">
        <f t="shared" si="421"/>
        <v>1</v>
      </c>
      <c r="R4521">
        <f t="shared" si="422"/>
        <v>2020</v>
      </c>
    </row>
    <row r="4522" spans="1:18" x14ac:dyDescent="0.25">
      <c r="A4522" s="2" t="s">
        <v>5541</v>
      </c>
      <c r="B4522" s="2" t="s">
        <v>69</v>
      </c>
      <c r="C4522" s="2" t="s">
        <v>34</v>
      </c>
      <c r="D4522" s="2" t="s">
        <v>257</v>
      </c>
      <c r="E4522" s="2" t="s">
        <v>580</v>
      </c>
      <c r="F4522" s="3">
        <v>43939</v>
      </c>
      <c r="G4522" s="2">
        <v>4</v>
      </c>
      <c r="H4522" s="11">
        <f>VLOOKUP(B4522,[1]!Product_Data[#Data],4,0)</f>
        <v>1351</v>
      </c>
      <c r="I4522" s="11">
        <f>VLOOKUP(B4522,[1]!Product_Data[#Data],3,0)</f>
        <v>1108</v>
      </c>
      <c r="J4522" s="11">
        <f t="shared" si="423"/>
        <v>4432</v>
      </c>
      <c r="K4522" s="11">
        <f t="shared" si="424"/>
        <v>5404</v>
      </c>
      <c r="L4522" s="11">
        <f t="shared" si="425"/>
        <v>972</v>
      </c>
      <c r="M4522" t="str">
        <f>VLOOKUP(C4522,[1]!Location_Data[#Data],2,0)</f>
        <v>Inglewood</v>
      </c>
      <c r="N4522" t="str">
        <f>VLOOKUP(D4522,[1]!Salespeople_Data[#Data],2,0)</f>
        <v>Jerry Perry</v>
      </c>
      <c r="O4522" t="str">
        <f>VLOOKUP(E4522,[1]!Customer_Data[#Data],2,0)</f>
        <v>Bobby Murray</v>
      </c>
      <c r="P4522" s="15">
        <f t="shared" si="420"/>
        <v>7</v>
      </c>
      <c r="Q4522">
        <f t="shared" si="421"/>
        <v>4</v>
      </c>
      <c r="R4522">
        <f t="shared" si="422"/>
        <v>2020</v>
      </c>
    </row>
    <row r="4523" spans="1:18" x14ac:dyDescent="0.25">
      <c r="A4523" s="4" t="s">
        <v>5542</v>
      </c>
      <c r="B4523" s="4" t="s">
        <v>99</v>
      </c>
      <c r="C4523" s="4" t="s">
        <v>215</v>
      </c>
      <c r="D4523" s="4" t="s">
        <v>250</v>
      </c>
      <c r="E4523" s="4" t="s">
        <v>1133</v>
      </c>
      <c r="F4523" s="5">
        <v>43983</v>
      </c>
      <c r="G4523" s="4">
        <v>3</v>
      </c>
      <c r="H4523" s="11">
        <f>VLOOKUP(B4523,[1]!Product_Data[#Data],4,0)</f>
        <v>1708</v>
      </c>
      <c r="I4523" s="11">
        <f>VLOOKUP(B4523,[1]!Product_Data[#Data],3,0)</f>
        <v>871</v>
      </c>
      <c r="J4523" s="11">
        <f t="shared" si="423"/>
        <v>2613</v>
      </c>
      <c r="K4523" s="11">
        <f t="shared" si="424"/>
        <v>5124</v>
      </c>
      <c r="L4523" s="11">
        <f t="shared" si="425"/>
        <v>2511</v>
      </c>
      <c r="M4523" t="str">
        <f>VLOOKUP(C4523,[1]!Location_Data[#Data],2,0)</f>
        <v>El Cajon</v>
      </c>
      <c r="N4523" t="str">
        <f>VLOOKUP(D4523,[1]!Salespeople_Data[#Data],2,0)</f>
        <v>Martin Carr</v>
      </c>
      <c r="O4523" t="str">
        <f>VLOOKUP(E4523,[1]!Customer_Data[#Data],2,0)</f>
        <v>Daniel West</v>
      </c>
      <c r="P4523" s="15">
        <f t="shared" si="420"/>
        <v>2</v>
      </c>
      <c r="Q4523">
        <f t="shared" si="421"/>
        <v>6</v>
      </c>
      <c r="R4523">
        <f t="shared" si="422"/>
        <v>2020</v>
      </c>
    </row>
    <row r="4524" spans="1:18" x14ac:dyDescent="0.25">
      <c r="A4524" s="2" t="s">
        <v>5543</v>
      </c>
      <c r="B4524" s="2" t="s">
        <v>703</v>
      </c>
      <c r="C4524" s="2" t="s">
        <v>436</v>
      </c>
      <c r="D4524" s="2" t="s">
        <v>212</v>
      </c>
      <c r="E4524" s="2" t="s">
        <v>819</v>
      </c>
      <c r="F4524" s="3">
        <v>44182</v>
      </c>
      <c r="G4524" s="2">
        <v>3</v>
      </c>
      <c r="H4524" s="11">
        <f>VLOOKUP(B4524,[1]!Product_Data[#Data],4,0)</f>
        <v>530</v>
      </c>
      <c r="I4524" s="11">
        <f>VLOOKUP(B4524,[1]!Product_Data[#Data],3,0)</f>
        <v>435</v>
      </c>
      <c r="J4524" s="11">
        <f t="shared" si="423"/>
        <v>1305</v>
      </c>
      <c r="K4524" s="11">
        <f t="shared" si="424"/>
        <v>1590</v>
      </c>
      <c r="L4524" s="11">
        <f t="shared" si="425"/>
        <v>285</v>
      </c>
      <c r="M4524" t="str">
        <f>VLOOKUP(C4524,[1]!Location_Data[#Data],2,0)</f>
        <v>Jurupa Valley</v>
      </c>
      <c r="N4524" t="str">
        <f>VLOOKUP(D4524,[1]!Salespeople_Data[#Data],2,0)</f>
        <v>Ronald Reed</v>
      </c>
      <c r="O4524" t="str">
        <f>VLOOKUP(E4524,[1]!Customer_Data[#Data],2,0)</f>
        <v>Bobby Greene</v>
      </c>
      <c r="P4524" s="15">
        <f t="shared" si="420"/>
        <v>5</v>
      </c>
      <c r="Q4524">
        <f t="shared" si="421"/>
        <v>12</v>
      </c>
      <c r="R4524">
        <f t="shared" si="422"/>
        <v>2020</v>
      </c>
    </row>
    <row r="4525" spans="1:18" x14ac:dyDescent="0.25">
      <c r="A4525" s="4" t="s">
        <v>5544</v>
      </c>
      <c r="B4525" s="4" t="s">
        <v>61</v>
      </c>
      <c r="C4525" s="4" t="s">
        <v>62</v>
      </c>
      <c r="D4525" s="4" t="s">
        <v>359</v>
      </c>
      <c r="E4525" s="4" t="s">
        <v>213</v>
      </c>
      <c r="F4525" s="5">
        <v>44154</v>
      </c>
      <c r="G4525" s="4">
        <v>2</v>
      </c>
      <c r="H4525" s="11">
        <f>VLOOKUP(B4525,[1]!Product_Data[#Data],4,0)</f>
        <v>1889</v>
      </c>
      <c r="I4525" s="11">
        <f>VLOOKUP(B4525,[1]!Product_Data[#Data],3,0)</f>
        <v>945</v>
      </c>
      <c r="J4525" s="11">
        <f t="shared" si="423"/>
        <v>1890</v>
      </c>
      <c r="K4525" s="11">
        <f t="shared" si="424"/>
        <v>3778</v>
      </c>
      <c r="L4525" s="11">
        <f t="shared" si="425"/>
        <v>1888</v>
      </c>
      <c r="M4525" t="str">
        <f>VLOOKUP(C4525,[1]!Location_Data[#Data],2,0)</f>
        <v>Fairfield</v>
      </c>
      <c r="N4525" t="str">
        <f>VLOOKUP(D4525,[1]!Salespeople_Data[#Data],2,0)</f>
        <v>Eugene Holmes</v>
      </c>
      <c r="O4525" t="str">
        <f>VLOOKUP(E4525,[1]!Customer_Data[#Data],2,0)</f>
        <v>Sean Price</v>
      </c>
      <c r="P4525" s="15">
        <f t="shared" si="420"/>
        <v>5</v>
      </c>
      <c r="Q4525">
        <f t="shared" si="421"/>
        <v>11</v>
      </c>
      <c r="R4525">
        <f t="shared" si="422"/>
        <v>2020</v>
      </c>
    </row>
    <row r="4526" spans="1:18" x14ac:dyDescent="0.25">
      <c r="A4526" s="2" t="s">
        <v>5545</v>
      </c>
      <c r="B4526" s="2" t="s">
        <v>352</v>
      </c>
      <c r="C4526" s="2" t="s">
        <v>570</v>
      </c>
      <c r="D4526" s="2" t="s">
        <v>447</v>
      </c>
      <c r="E4526" s="2" t="s">
        <v>934</v>
      </c>
      <c r="F4526" s="3">
        <v>44010</v>
      </c>
      <c r="G4526" s="2">
        <v>2</v>
      </c>
      <c r="H4526" s="11">
        <f>VLOOKUP(B4526,[1]!Product_Data[#Data],4,0)</f>
        <v>203</v>
      </c>
      <c r="I4526" s="11">
        <f>VLOOKUP(B4526,[1]!Product_Data[#Data],3,0)</f>
        <v>154</v>
      </c>
      <c r="J4526" s="11">
        <f t="shared" si="423"/>
        <v>308</v>
      </c>
      <c r="K4526" s="11">
        <f t="shared" si="424"/>
        <v>406</v>
      </c>
      <c r="L4526" s="11">
        <f t="shared" si="425"/>
        <v>98</v>
      </c>
      <c r="M4526" t="str">
        <f>VLOOKUP(C4526,[1]!Location_Data[#Data],2,0)</f>
        <v>Fresno</v>
      </c>
      <c r="N4526" t="str">
        <f>VLOOKUP(D4526,[1]!Salespeople_Data[#Data],2,0)</f>
        <v>Howard Sims</v>
      </c>
      <c r="O4526" t="str">
        <f>VLOOKUP(E4526,[1]!Customer_Data[#Data],2,0)</f>
        <v>Christopher Nguyen</v>
      </c>
      <c r="P4526" s="15">
        <f t="shared" si="420"/>
        <v>1</v>
      </c>
      <c r="Q4526">
        <f t="shared" si="421"/>
        <v>6</v>
      </c>
      <c r="R4526">
        <f t="shared" si="422"/>
        <v>2020</v>
      </c>
    </row>
    <row r="4527" spans="1:18" x14ac:dyDescent="0.25">
      <c r="A4527" s="4" t="s">
        <v>5546</v>
      </c>
      <c r="B4527" s="4" t="s">
        <v>752</v>
      </c>
      <c r="C4527" s="4" t="s">
        <v>48</v>
      </c>
      <c r="D4527" s="4" t="s">
        <v>212</v>
      </c>
      <c r="E4527" s="4" t="s">
        <v>5547</v>
      </c>
      <c r="F4527" s="5">
        <v>44029</v>
      </c>
      <c r="G4527" s="4">
        <v>2</v>
      </c>
      <c r="H4527" s="11">
        <f>VLOOKUP(B4527,[1]!Product_Data[#Data],4,0)</f>
        <v>95</v>
      </c>
      <c r="I4527" s="11">
        <f>VLOOKUP(B4527,[1]!Product_Data[#Data],3,0)</f>
        <v>61</v>
      </c>
      <c r="J4527" s="11">
        <f t="shared" si="423"/>
        <v>122</v>
      </c>
      <c r="K4527" s="11">
        <f t="shared" si="424"/>
        <v>190</v>
      </c>
      <c r="L4527" s="11">
        <f t="shared" si="425"/>
        <v>68</v>
      </c>
      <c r="M4527" t="str">
        <f>VLOOKUP(C4527,[1]!Location_Data[#Data],2,0)</f>
        <v>Rialto</v>
      </c>
      <c r="N4527" t="str">
        <f>VLOOKUP(D4527,[1]!Salespeople_Data[#Data],2,0)</f>
        <v>Ronald Reed</v>
      </c>
      <c r="O4527" t="str">
        <f>VLOOKUP(E4527,[1]!Customer_Data[#Data],2,0)</f>
        <v>Joe Griffin</v>
      </c>
      <c r="P4527" s="15">
        <f t="shared" si="420"/>
        <v>6</v>
      </c>
      <c r="Q4527">
        <f t="shared" si="421"/>
        <v>7</v>
      </c>
      <c r="R4527">
        <f t="shared" si="422"/>
        <v>2020</v>
      </c>
    </row>
    <row r="4528" spans="1:18" x14ac:dyDescent="0.25">
      <c r="A4528" s="2" t="s">
        <v>5548</v>
      </c>
      <c r="B4528" s="2" t="s">
        <v>537</v>
      </c>
      <c r="C4528" s="2" t="s">
        <v>355</v>
      </c>
      <c r="D4528" s="2" t="s">
        <v>413</v>
      </c>
      <c r="E4528" s="2" t="s">
        <v>3773</v>
      </c>
      <c r="F4528" s="3">
        <v>43874</v>
      </c>
      <c r="G4528" s="2">
        <v>2</v>
      </c>
      <c r="H4528" s="11">
        <f>VLOOKUP(B4528,[1]!Product_Data[#Data],4,0)</f>
        <v>556</v>
      </c>
      <c r="I4528" s="11">
        <f>VLOOKUP(B4528,[1]!Product_Data[#Data],3,0)</f>
        <v>395</v>
      </c>
      <c r="J4528" s="11">
        <f t="shared" si="423"/>
        <v>790</v>
      </c>
      <c r="K4528" s="11">
        <f t="shared" si="424"/>
        <v>1112</v>
      </c>
      <c r="L4528" s="11">
        <f t="shared" si="425"/>
        <v>322</v>
      </c>
      <c r="M4528" t="str">
        <f>VLOOKUP(C4528,[1]!Location_Data[#Data],2,0)</f>
        <v>Burbank</v>
      </c>
      <c r="N4528" t="str">
        <f>VLOOKUP(D4528,[1]!Salespeople_Data[#Data],2,0)</f>
        <v>Kenneth Bradley</v>
      </c>
      <c r="O4528" t="str">
        <f>VLOOKUP(E4528,[1]!Customer_Data[#Data],2,0)</f>
        <v>Earl Robinson</v>
      </c>
      <c r="P4528" s="15">
        <f t="shared" si="420"/>
        <v>5</v>
      </c>
      <c r="Q4528">
        <f t="shared" si="421"/>
        <v>2</v>
      </c>
      <c r="R4528">
        <f t="shared" si="422"/>
        <v>2020</v>
      </c>
    </row>
    <row r="4529" spans="1:18" x14ac:dyDescent="0.25">
      <c r="A4529" s="4" t="s">
        <v>5549</v>
      </c>
      <c r="B4529" s="4" t="s">
        <v>194</v>
      </c>
      <c r="C4529" s="4" t="s">
        <v>458</v>
      </c>
      <c r="D4529" s="4" t="s">
        <v>257</v>
      </c>
      <c r="E4529" s="4" t="s">
        <v>922</v>
      </c>
      <c r="F4529" s="5">
        <v>44052</v>
      </c>
      <c r="G4529" s="4">
        <v>1</v>
      </c>
      <c r="H4529" s="11">
        <f>VLOOKUP(B4529,[1]!Product_Data[#Data],4,0)</f>
        <v>1278</v>
      </c>
      <c r="I4529" s="11">
        <f>VLOOKUP(B4529,[1]!Product_Data[#Data],3,0)</f>
        <v>665</v>
      </c>
      <c r="J4529" s="11">
        <f t="shared" si="423"/>
        <v>665</v>
      </c>
      <c r="K4529" s="11">
        <f t="shared" si="424"/>
        <v>1278</v>
      </c>
      <c r="L4529" s="11">
        <f t="shared" si="425"/>
        <v>613</v>
      </c>
      <c r="M4529" t="str">
        <f>VLOOKUP(C4529,[1]!Location_Data[#Data],2,0)</f>
        <v>Fontana</v>
      </c>
      <c r="N4529" t="str">
        <f>VLOOKUP(D4529,[1]!Salespeople_Data[#Data],2,0)</f>
        <v>Jerry Perry</v>
      </c>
      <c r="O4529" t="str">
        <f>VLOOKUP(E4529,[1]!Customer_Data[#Data],2,0)</f>
        <v>David Mendoza</v>
      </c>
      <c r="P4529" s="15">
        <f t="shared" si="420"/>
        <v>1</v>
      </c>
      <c r="Q4529">
        <f t="shared" si="421"/>
        <v>8</v>
      </c>
      <c r="R4529">
        <f t="shared" si="422"/>
        <v>2020</v>
      </c>
    </row>
    <row r="4530" spans="1:18" x14ac:dyDescent="0.25">
      <c r="A4530" s="2" t="s">
        <v>5550</v>
      </c>
      <c r="B4530" s="2" t="s">
        <v>330</v>
      </c>
      <c r="C4530" s="2" t="s">
        <v>331</v>
      </c>
      <c r="D4530" s="2" t="s">
        <v>91</v>
      </c>
      <c r="E4530" s="2" t="s">
        <v>2314</v>
      </c>
      <c r="F4530" s="3">
        <v>43921</v>
      </c>
      <c r="G4530" s="2">
        <v>1</v>
      </c>
      <c r="H4530" s="11">
        <f>VLOOKUP(B4530,[1]!Product_Data[#Data],4,0)</f>
        <v>1635</v>
      </c>
      <c r="I4530" s="11">
        <f>VLOOKUP(B4530,[1]!Product_Data[#Data],3,0)</f>
        <v>1046</v>
      </c>
      <c r="J4530" s="11">
        <f t="shared" si="423"/>
        <v>1046</v>
      </c>
      <c r="K4530" s="11">
        <f t="shared" si="424"/>
        <v>1635</v>
      </c>
      <c r="L4530" s="11">
        <f t="shared" si="425"/>
        <v>589</v>
      </c>
      <c r="M4530" t="str">
        <f>VLOOKUP(C4530,[1]!Location_Data[#Data],2,0)</f>
        <v>Sunnyvale</v>
      </c>
      <c r="N4530" t="str">
        <f>VLOOKUP(D4530,[1]!Salespeople_Data[#Data],2,0)</f>
        <v>Howard Gardner</v>
      </c>
      <c r="O4530" t="str">
        <f>VLOOKUP(E4530,[1]!Customer_Data[#Data],2,0)</f>
        <v>Roger Miller</v>
      </c>
      <c r="P4530" s="15">
        <f t="shared" si="420"/>
        <v>3</v>
      </c>
      <c r="Q4530">
        <f t="shared" si="421"/>
        <v>3</v>
      </c>
      <c r="R4530">
        <f t="shared" si="422"/>
        <v>2020</v>
      </c>
    </row>
    <row r="4531" spans="1:18" x14ac:dyDescent="0.25">
      <c r="A4531" s="4" t="s">
        <v>5551</v>
      </c>
      <c r="B4531" s="4" t="s">
        <v>435</v>
      </c>
      <c r="C4531" s="4" t="s">
        <v>29</v>
      </c>
      <c r="D4531" s="4" t="s">
        <v>308</v>
      </c>
      <c r="E4531" s="4" t="s">
        <v>2943</v>
      </c>
      <c r="F4531" s="5">
        <v>44093</v>
      </c>
      <c r="G4531" s="4">
        <v>3</v>
      </c>
      <c r="H4531" s="11">
        <f>VLOOKUP(B4531,[1]!Product_Data[#Data],4,0)</f>
        <v>2141</v>
      </c>
      <c r="I4531" s="11">
        <f>VLOOKUP(B4531,[1]!Product_Data[#Data],3,0)</f>
        <v>1777</v>
      </c>
      <c r="J4531" s="11">
        <f t="shared" si="423"/>
        <v>5331</v>
      </c>
      <c r="K4531" s="11">
        <f t="shared" si="424"/>
        <v>6423</v>
      </c>
      <c r="L4531" s="11">
        <f t="shared" si="425"/>
        <v>1092</v>
      </c>
      <c r="M4531" t="str">
        <f>VLOOKUP(C4531,[1]!Location_Data[#Data],2,0)</f>
        <v>Santa Ana</v>
      </c>
      <c r="N4531" t="str">
        <f>VLOOKUP(D4531,[1]!Salespeople_Data[#Data],2,0)</f>
        <v>Fred Robertson</v>
      </c>
      <c r="O4531" t="str">
        <f>VLOOKUP(E4531,[1]!Customer_Data[#Data],2,0)</f>
        <v>Albert Robinson</v>
      </c>
      <c r="P4531" s="15">
        <f t="shared" si="420"/>
        <v>7</v>
      </c>
      <c r="Q4531">
        <f t="shared" si="421"/>
        <v>9</v>
      </c>
      <c r="R4531">
        <f t="shared" si="422"/>
        <v>2020</v>
      </c>
    </row>
    <row r="4532" spans="1:18" x14ac:dyDescent="0.25">
      <c r="A4532" s="2" t="s">
        <v>5552</v>
      </c>
      <c r="B4532" s="2" t="s">
        <v>1149</v>
      </c>
      <c r="C4532" s="2" t="s">
        <v>156</v>
      </c>
      <c r="D4532" s="2" t="s">
        <v>191</v>
      </c>
      <c r="E4532" s="2" t="s">
        <v>1187</v>
      </c>
      <c r="F4532" s="3">
        <v>43848</v>
      </c>
      <c r="G4532" s="2">
        <v>2</v>
      </c>
      <c r="H4532" s="11">
        <f>VLOOKUP(B4532,[1]!Product_Data[#Data],4,0)</f>
        <v>847</v>
      </c>
      <c r="I4532" s="11">
        <f>VLOOKUP(B4532,[1]!Product_Data[#Data],3,0)</f>
        <v>534</v>
      </c>
      <c r="J4532" s="11">
        <f t="shared" si="423"/>
        <v>1068</v>
      </c>
      <c r="K4532" s="11">
        <f t="shared" si="424"/>
        <v>1694</v>
      </c>
      <c r="L4532" s="11">
        <f t="shared" si="425"/>
        <v>626</v>
      </c>
      <c r="M4532" t="str">
        <f>VLOOKUP(C4532,[1]!Location_Data[#Data],2,0)</f>
        <v>Sacramento</v>
      </c>
      <c r="N4532" t="str">
        <f>VLOOKUP(D4532,[1]!Salespeople_Data[#Data],2,0)</f>
        <v>Robert Reed</v>
      </c>
      <c r="O4532" t="str">
        <f>VLOOKUP(E4532,[1]!Customer_Data[#Data],2,0)</f>
        <v>Jeremy Wilson</v>
      </c>
      <c r="P4532" s="15">
        <f t="shared" si="420"/>
        <v>7</v>
      </c>
      <c r="Q4532">
        <f t="shared" si="421"/>
        <v>1</v>
      </c>
      <c r="R4532">
        <f t="shared" si="422"/>
        <v>2020</v>
      </c>
    </row>
    <row r="4533" spans="1:18" x14ac:dyDescent="0.25">
      <c r="A4533" s="4" t="s">
        <v>5553</v>
      </c>
      <c r="B4533" s="4" t="s">
        <v>223</v>
      </c>
      <c r="C4533" s="4" t="s">
        <v>276</v>
      </c>
      <c r="D4533" s="4" t="s">
        <v>87</v>
      </c>
      <c r="E4533" s="4" t="s">
        <v>1911</v>
      </c>
      <c r="F4533" s="5">
        <v>44150</v>
      </c>
      <c r="G4533" s="4">
        <v>1</v>
      </c>
      <c r="H4533" s="11">
        <f>VLOOKUP(B4533,[1]!Product_Data[#Data],4,0)</f>
        <v>799</v>
      </c>
      <c r="I4533" s="11">
        <f>VLOOKUP(B4533,[1]!Product_Data[#Data],3,0)</f>
        <v>455</v>
      </c>
      <c r="J4533" s="11">
        <f t="shared" si="423"/>
        <v>455</v>
      </c>
      <c r="K4533" s="11">
        <f t="shared" si="424"/>
        <v>799</v>
      </c>
      <c r="L4533" s="11">
        <f t="shared" si="425"/>
        <v>344</v>
      </c>
      <c r="M4533" t="str">
        <f>VLOOKUP(C4533,[1]!Location_Data[#Data],2,0)</f>
        <v>Orange</v>
      </c>
      <c r="N4533" t="str">
        <f>VLOOKUP(D4533,[1]!Salespeople_Data[#Data],2,0)</f>
        <v>Martin Perry</v>
      </c>
      <c r="O4533" t="str">
        <f>VLOOKUP(E4533,[1]!Customer_Data[#Data],2,0)</f>
        <v>Bruce Bowman</v>
      </c>
      <c r="P4533" s="15">
        <f t="shared" si="420"/>
        <v>1</v>
      </c>
      <c r="Q4533">
        <f t="shared" si="421"/>
        <v>11</v>
      </c>
      <c r="R4533">
        <f t="shared" si="422"/>
        <v>2020</v>
      </c>
    </row>
    <row r="4534" spans="1:18" x14ac:dyDescent="0.25">
      <c r="A4534" s="2" t="s">
        <v>5554</v>
      </c>
      <c r="B4534" s="2" t="s">
        <v>818</v>
      </c>
      <c r="C4534" s="2" t="s">
        <v>100</v>
      </c>
      <c r="D4534" s="2" t="s">
        <v>250</v>
      </c>
      <c r="E4534" s="2" t="s">
        <v>54</v>
      </c>
      <c r="F4534" s="3">
        <v>44094</v>
      </c>
      <c r="G4534" s="2">
        <v>2</v>
      </c>
      <c r="H4534" s="11">
        <f>VLOOKUP(B4534,[1]!Product_Data[#Data],4,0)</f>
        <v>1638</v>
      </c>
      <c r="I4534" s="11">
        <f>VLOOKUP(B4534,[1]!Product_Data[#Data],3,0)</f>
        <v>1261</v>
      </c>
      <c r="J4534" s="11">
        <f t="shared" si="423"/>
        <v>2522</v>
      </c>
      <c r="K4534" s="11">
        <f t="shared" si="424"/>
        <v>3276</v>
      </c>
      <c r="L4534" s="11">
        <f t="shared" si="425"/>
        <v>754</v>
      </c>
      <c r="M4534" t="str">
        <f>VLOOKUP(C4534,[1]!Location_Data[#Data],2,0)</f>
        <v>Victorville</v>
      </c>
      <c r="N4534" t="str">
        <f>VLOOKUP(D4534,[1]!Salespeople_Data[#Data],2,0)</f>
        <v>Martin Carr</v>
      </c>
      <c r="O4534" t="str">
        <f>VLOOKUP(E4534,[1]!Customer_Data[#Data],2,0)</f>
        <v>Ralph Kelley</v>
      </c>
      <c r="P4534" s="15">
        <f t="shared" si="420"/>
        <v>1</v>
      </c>
      <c r="Q4534">
        <f t="shared" si="421"/>
        <v>9</v>
      </c>
      <c r="R4534">
        <f t="shared" si="422"/>
        <v>2020</v>
      </c>
    </row>
    <row r="4535" spans="1:18" x14ac:dyDescent="0.25">
      <c r="A4535" s="4" t="s">
        <v>5555</v>
      </c>
      <c r="B4535" s="4" t="s">
        <v>125</v>
      </c>
      <c r="C4535" s="4" t="s">
        <v>467</v>
      </c>
      <c r="D4535" s="4" t="s">
        <v>101</v>
      </c>
      <c r="E4535" s="4" t="s">
        <v>417</v>
      </c>
      <c r="F4535" s="5">
        <v>43847</v>
      </c>
      <c r="G4535" s="4">
        <v>1</v>
      </c>
      <c r="H4535" s="11">
        <f>VLOOKUP(B4535,[1]!Product_Data[#Data],4,0)</f>
        <v>1826</v>
      </c>
      <c r="I4535" s="11">
        <f>VLOOKUP(B4535,[1]!Product_Data[#Data],3,0)</f>
        <v>1443</v>
      </c>
      <c r="J4535" s="11">
        <f t="shared" si="423"/>
        <v>1443</v>
      </c>
      <c r="K4535" s="11">
        <f t="shared" si="424"/>
        <v>1826</v>
      </c>
      <c r="L4535" s="11">
        <f t="shared" si="425"/>
        <v>383</v>
      </c>
      <c r="M4535" t="str">
        <f>VLOOKUP(C4535,[1]!Location_Data[#Data],2,0)</f>
        <v>Garden Grove</v>
      </c>
      <c r="N4535" t="str">
        <f>VLOOKUP(D4535,[1]!Salespeople_Data[#Data],2,0)</f>
        <v>Scott Clark</v>
      </c>
      <c r="O4535" t="str">
        <f>VLOOKUP(E4535,[1]!Customer_Data[#Data],2,0)</f>
        <v>Brian Kim</v>
      </c>
      <c r="P4535" s="15">
        <f t="shared" si="420"/>
        <v>6</v>
      </c>
      <c r="Q4535">
        <f t="shared" si="421"/>
        <v>1</v>
      </c>
      <c r="R4535">
        <f t="shared" si="422"/>
        <v>2020</v>
      </c>
    </row>
    <row r="4536" spans="1:18" x14ac:dyDescent="0.25">
      <c r="A4536" s="2" t="s">
        <v>5556</v>
      </c>
      <c r="B4536" s="2" t="s">
        <v>43</v>
      </c>
      <c r="C4536" s="2" t="s">
        <v>44</v>
      </c>
      <c r="D4536" s="2" t="s">
        <v>141</v>
      </c>
      <c r="E4536" s="2" t="s">
        <v>989</v>
      </c>
      <c r="F4536" s="3">
        <v>44168</v>
      </c>
      <c r="G4536" s="2">
        <v>3</v>
      </c>
      <c r="H4536" s="11">
        <f>VLOOKUP(B4536,[1]!Product_Data[#Data],4,0)</f>
        <v>356</v>
      </c>
      <c r="I4536" s="11">
        <f>VLOOKUP(B4536,[1]!Product_Data[#Data],3,0)</f>
        <v>292</v>
      </c>
      <c r="J4536" s="11">
        <f t="shared" si="423"/>
        <v>876</v>
      </c>
      <c r="K4536" s="11">
        <f t="shared" si="424"/>
        <v>1068</v>
      </c>
      <c r="L4536" s="11">
        <f t="shared" si="425"/>
        <v>192</v>
      </c>
      <c r="M4536" t="str">
        <f>VLOOKUP(C4536,[1]!Location_Data[#Data],2,0)</f>
        <v>Moreno Valley</v>
      </c>
      <c r="N4536" t="str">
        <f>VLOOKUP(D4536,[1]!Salespeople_Data[#Data],2,0)</f>
        <v>Arthur Mccoy</v>
      </c>
      <c r="O4536" t="str">
        <f>VLOOKUP(E4536,[1]!Customer_Data[#Data],2,0)</f>
        <v>Patrick Hall</v>
      </c>
      <c r="P4536" s="15">
        <f t="shared" si="420"/>
        <v>5</v>
      </c>
      <c r="Q4536">
        <f t="shared" si="421"/>
        <v>12</v>
      </c>
      <c r="R4536">
        <f t="shared" si="422"/>
        <v>2020</v>
      </c>
    </row>
    <row r="4537" spans="1:18" x14ac:dyDescent="0.25">
      <c r="A4537" s="4" t="s">
        <v>5557</v>
      </c>
      <c r="B4537" s="4" t="s">
        <v>461</v>
      </c>
      <c r="C4537" s="4" t="s">
        <v>190</v>
      </c>
      <c r="D4537" s="4" t="s">
        <v>116</v>
      </c>
      <c r="E4537" s="4" t="s">
        <v>2420</v>
      </c>
      <c r="F4537" s="5">
        <v>43955</v>
      </c>
      <c r="G4537" s="4">
        <v>1</v>
      </c>
      <c r="H4537" s="11">
        <f>VLOOKUP(B4537,[1]!Product_Data[#Data],4,0)</f>
        <v>35</v>
      </c>
      <c r="I4537" s="11">
        <f>VLOOKUP(B4537,[1]!Product_Data[#Data],3,0)</f>
        <v>22</v>
      </c>
      <c r="J4537" s="11">
        <f t="shared" si="423"/>
        <v>22</v>
      </c>
      <c r="K4537" s="11">
        <f t="shared" si="424"/>
        <v>35</v>
      </c>
      <c r="L4537" s="11">
        <f t="shared" si="425"/>
        <v>13</v>
      </c>
      <c r="M4537" t="str">
        <f>VLOOKUP(C4537,[1]!Location_Data[#Data],2,0)</f>
        <v>Oakland</v>
      </c>
      <c r="N4537" t="str">
        <f>VLOOKUP(D4537,[1]!Salespeople_Data[#Data],2,0)</f>
        <v>Roger Ramos</v>
      </c>
      <c r="O4537" t="str">
        <f>VLOOKUP(E4537,[1]!Customer_Data[#Data],2,0)</f>
        <v>Shawn Ramos</v>
      </c>
      <c r="P4537" s="15">
        <f t="shared" si="420"/>
        <v>2</v>
      </c>
      <c r="Q4537">
        <f t="shared" si="421"/>
        <v>5</v>
      </c>
      <c r="R4537">
        <f t="shared" si="422"/>
        <v>2020</v>
      </c>
    </row>
    <row r="4538" spans="1:18" x14ac:dyDescent="0.25">
      <c r="A4538" s="2" t="s">
        <v>5558</v>
      </c>
      <c r="B4538" s="2" t="s">
        <v>232</v>
      </c>
      <c r="C4538" s="2" t="s">
        <v>316</v>
      </c>
      <c r="D4538" s="2" t="s">
        <v>35</v>
      </c>
      <c r="E4538" s="2" t="s">
        <v>81</v>
      </c>
      <c r="F4538" s="3">
        <v>43854</v>
      </c>
      <c r="G4538" s="2">
        <v>1</v>
      </c>
      <c r="H4538" s="11">
        <f>VLOOKUP(B4538,[1]!Product_Data[#Data],4,0)</f>
        <v>1119</v>
      </c>
      <c r="I4538" s="11">
        <f>VLOOKUP(B4538,[1]!Product_Data[#Data],3,0)</f>
        <v>683</v>
      </c>
      <c r="J4538" s="11">
        <f t="shared" si="423"/>
        <v>683</v>
      </c>
      <c r="K4538" s="11">
        <f t="shared" si="424"/>
        <v>1119</v>
      </c>
      <c r="L4538" s="11">
        <f t="shared" si="425"/>
        <v>436</v>
      </c>
      <c r="M4538" t="str">
        <f>VLOOKUP(C4538,[1]!Location_Data[#Data],2,0)</f>
        <v>East Los Angeles</v>
      </c>
      <c r="N4538" t="str">
        <f>VLOOKUP(D4538,[1]!Salespeople_Data[#Data],2,0)</f>
        <v>Charles Harper</v>
      </c>
      <c r="O4538" t="str">
        <f>VLOOKUP(E4538,[1]!Customer_Data[#Data],2,0)</f>
        <v>Henry Boyd</v>
      </c>
      <c r="P4538" s="15">
        <f t="shared" si="420"/>
        <v>6</v>
      </c>
      <c r="Q4538">
        <f t="shared" si="421"/>
        <v>1</v>
      </c>
      <c r="R4538">
        <f t="shared" si="422"/>
        <v>2020</v>
      </c>
    </row>
    <row r="4539" spans="1:18" x14ac:dyDescent="0.25">
      <c r="A4539" s="4" t="s">
        <v>5559</v>
      </c>
      <c r="B4539" s="4" t="s">
        <v>235</v>
      </c>
      <c r="C4539" s="4" t="s">
        <v>355</v>
      </c>
      <c r="D4539" s="4" t="s">
        <v>159</v>
      </c>
      <c r="E4539" s="4" t="s">
        <v>314</v>
      </c>
      <c r="F4539" s="5">
        <v>44142</v>
      </c>
      <c r="G4539" s="4">
        <v>4</v>
      </c>
      <c r="H4539" s="11">
        <f>VLOOKUP(B4539,[1]!Product_Data[#Data],4,0)</f>
        <v>1887</v>
      </c>
      <c r="I4539" s="11">
        <f>VLOOKUP(B4539,[1]!Product_Data[#Data],3,0)</f>
        <v>1378</v>
      </c>
      <c r="J4539" s="11">
        <f t="shared" si="423"/>
        <v>5512</v>
      </c>
      <c r="K4539" s="11">
        <f t="shared" si="424"/>
        <v>7548</v>
      </c>
      <c r="L4539" s="11">
        <f t="shared" si="425"/>
        <v>2036</v>
      </c>
      <c r="M4539" t="str">
        <f>VLOOKUP(C4539,[1]!Location_Data[#Data],2,0)</f>
        <v>Burbank</v>
      </c>
      <c r="N4539" t="str">
        <f>VLOOKUP(D4539,[1]!Salespeople_Data[#Data],2,0)</f>
        <v>Bobby Russell</v>
      </c>
      <c r="O4539" t="str">
        <f>VLOOKUP(E4539,[1]!Customer_Data[#Data],2,0)</f>
        <v>Dennis Morris</v>
      </c>
      <c r="P4539" s="15">
        <f t="shared" si="420"/>
        <v>7</v>
      </c>
      <c r="Q4539">
        <f t="shared" si="421"/>
        <v>11</v>
      </c>
      <c r="R4539">
        <f t="shared" si="422"/>
        <v>2020</v>
      </c>
    </row>
    <row r="4540" spans="1:18" x14ac:dyDescent="0.25">
      <c r="A4540" s="2" t="s">
        <v>5560</v>
      </c>
      <c r="B4540" s="2" t="s">
        <v>600</v>
      </c>
      <c r="C4540" s="2" t="s">
        <v>302</v>
      </c>
      <c r="D4540" s="2" t="s">
        <v>126</v>
      </c>
      <c r="E4540" s="2" t="s">
        <v>462</v>
      </c>
      <c r="F4540" s="3">
        <v>44110</v>
      </c>
      <c r="G4540" s="2">
        <v>4</v>
      </c>
      <c r="H4540" s="11">
        <f>VLOOKUP(B4540,[1]!Product_Data[#Data],4,0)</f>
        <v>368</v>
      </c>
      <c r="I4540" s="11">
        <f>VLOOKUP(B4540,[1]!Product_Data[#Data],3,0)</f>
        <v>269</v>
      </c>
      <c r="J4540" s="11">
        <f t="shared" si="423"/>
        <v>1076</v>
      </c>
      <c r="K4540" s="11">
        <f t="shared" si="424"/>
        <v>1472</v>
      </c>
      <c r="L4540" s="11">
        <f t="shared" si="425"/>
        <v>396</v>
      </c>
      <c r="M4540" t="str">
        <f>VLOOKUP(C4540,[1]!Location_Data[#Data],2,0)</f>
        <v>Santa Rosa</v>
      </c>
      <c r="N4540" t="str">
        <f>VLOOKUP(D4540,[1]!Salespeople_Data[#Data],2,0)</f>
        <v>Larry Castillo</v>
      </c>
      <c r="O4540" t="str">
        <f>VLOOKUP(E4540,[1]!Customer_Data[#Data],2,0)</f>
        <v>Thomas Chapman</v>
      </c>
      <c r="P4540" s="15">
        <f t="shared" si="420"/>
        <v>3</v>
      </c>
      <c r="Q4540">
        <f t="shared" si="421"/>
        <v>10</v>
      </c>
      <c r="R4540">
        <f t="shared" si="422"/>
        <v>2020</v>
      </c>
    </row>
    <row r="4541" spans="1:18" x14ac:dyDescent="0.25">
      <c r="A4541" s="4" t="s">
        <v>5561</v>
      </c>
      <c r="B4541" s="4" t="s">
        <v>18</v>
      </c>
      <c r="C4541" s="4" t="s">
        <v>362</v>
      </c>
      <c r="D4541" s="4" t="s">
        <v>170</v>
      </c>
      <c r="E4541" s="4" t="s">
        <v>1267</v>
      </c>
      <c r="F4541" s="5">
        <v>44122</v>
      </c>
      <c r="G4541" s="4">
        <v>1</v>
      </c>
      <c r="H4541" s="11">
        <f>VLOOKUP(B4541,[1]!Product_Data[#Data],4,0)</f>
        <v>880</v>
      </c>
      <c r="I4541" s="11">
        <f>VLOOKUP(B4541,[1]!Product_Data[#Data],3,0)</f>
        <v>634</v>
      </c>
      <c r="J4541" s="11">
        <f t="shared" si="423"/>
        <v>634</v>
      </c>
      <c r="K4541" s="11">
        <f t="shared" si="424"/>
        <v>880</v>
      </c>
      <c r="L4541" s="11">
        <f t="shared" si="425"/>
        <v>246</v>
      </c>
      <c r="M4541" t="str">
        <f>VLOOKUP(C4541,[1]!Location_Data[#Data],2,0)</f>
        <v>San Bernardino</v>
      </c>
      <c r="N4541" t="str">
        <f>VLOOKUP(D4541,[1]!Salespeople_Data[#Data],2,0)</f>
        <v>Sean Miller</v>
      </c>
      <c r="O4541" t="str">
        <f>VLOOKUP(E4541,[1]!Customer_Data[#Data],2,0)</f>
        <v>Kevin Gilbert</v>
      </c>
      <c r="P4541" s="15">
        <f t="shared" si="420"/>
        <v>1</v>
      </c>
      <c r="Q4541">
        <f t="shared" si="421"/>
        <v>10</v>
      </c>
      <c r="R4541">
        <f t="shared" si="422"/>
        <v>2020</v>
      </c>
    </row>
    <row r="4542" spans="1:18" x14ac:dyDescent="0.25">
      <c r="A4542" s="2" t="s">
        <v>5562</v>
      </c>
      <c r="B4542" s="2" t="s">
        <v>600</v>
      </c>
      <c r="C4542" s="2" t="s">
        <v>190</v>
      </c>
      <c r="D4542" s="2" t="s">
        <v>53</v>
      </c>
      <c r="E4542" s="2" t="s">
        <v>993</v>
      </c>
      <c r="F4542" s="3">
        <v>44147</v>
      </c>
      <c r="G4542" s="2">
        <v>3</v>
      </c>
      <c r="H4542" s="11">
        <f>VLOOKUP(B4542,[1]!Product_Data[#Data],4,0)</f>
        <v>368</v>
      </c>
      <c r="I4542" s="11">
        <f>VLOOKUP(B4542,[1]!Product_Data[#Data],3,0)</f>
        <v>269</v>
      </c>
      <c r="J4542" s="11">
        <f t="shared" si="423"/>
        <v>807</v>
      </c>
      <c r="K4542" s="11">
        <f t="shared" si="424"/>
        <v>1104</v>
      </c>
      <c r="L4542" s="11">
        <f t="shared" si="425"/>
        <v>297</v>
      </c>
      <c r="M4542" t="str">
        <f>VLOOKUP(C4542,[1]!Location_Data[#Data],2,0)</f>
        <v>Oakland</v>
      </c>
      <c r="N4542" t="str">
        <f>VLOOKUP(D4542,[1]!Salespeople_Data[#Data],2,0)</f>
        <v>Scott Mason</v>
      </c>
      <c r="O4542" t="str">
        <f>VLOOKUP(E4542,[1]!Customer_Data[#Data],2,0)</f>
        <v>Roy Jenkins</v>
      </c>
      <c r="P4542" s="15">
        <f t="shared" si="420"/>
        <v>5</v>
      </c>
      <c r="Q4542">
        <f t="shared" si="421"/>
        <v>11</v>
      </c>
      <c r="R4542">
        <f t="shared" si="422"/>
        <v>2020</v>
      </c>
    </row>
    <row r="4543" spans="1:18" x14ac:dyDescent="0.25">
      <c r="A4543" s="4" t="s">
        <v>5563</v>
      </c>
      <c r="B4543" s="4" t="s">
        <v>403</v>
      </c>
      <c r="C4543" s="4" t="s">
        <v>286</v>
      </c>
      <c r="D4543" s="4" t="s">
        <v>91</v>
      </c>
      <c r="E4543" s="4" t="s">
        <v>885</v>
      </c>
      <c r="F4543" s="5">
        <v>44023</v>
      </c>
      <c r="G4543" s="4">
        <v>1</v>
      </c>
      <c r="H4543" s="11">
        <f>VLOOKUP(B4543,[1]!Product_Data[#Data],4,0)</f>
        <v>392</v>
      </c>
      <c r="I4543" s="11">
        <f>VLOOKUP(B4543,[1]!Product_Data[#Data],3,0)</f>
        <v>255</v>
      </c>
      <c r="J4543" s="11">
        <f t="shared" si="423"/>
        <v>255</v>
      </c>
      <c r="K4543" s="11">
        <f t="shared" si="424"/>
        <v>392</v>
      </c>
      <c r="L4543" s="11">
        <f t="shared" si="425"/>
        <v>137</v>
      </c>
      <c r="M4543" t="str">
        <f>VLOOKUP(C4543,[1]!Location_Data[#Data],2,0)</f>
        <v>El Monte</v>
      </c>
      <c r="N4543" t="str">
        <f>VLOOKUP(D4543,[1]!Salespeople_Data[#Data],2,0)</f>
        <v>Howard Gardner</v>
      </c>
      <c r="O4543" t="str">
        <f>VLOOKUP(E4543,[1]!Customer_Data[#Data],2,0)</f>
        <v>Andrew Peters</v>
      </c>
      <c r="P4543" s="15">
        <f t="shared" si="420"/>
        <v>7</v>
      </c>
      <c r="Q4543">
        <f t="shared" si="421"/>
        <v>7</v>
      </c>
      <c r="R4543">
        <f t="shared" si="422"/>
        <v>2020</v>
      </c>
    </row>
    <row r="4544" spans="1:18" x14ac:dyDescent="0.25">
      <c r="A4544" s="2" t="s">
        <v>5564</v>
      </c>
      <c r="B4544" s="2" t="s">
        <v>395</v>
      </c>
      <c r="C4544" s="2" t="s">
        <v>19</v>
      </c>
      <c r="D4544" s="2" t="s">
        <v>101</v>
      </c>
      <c r="E4544" s="2" t="s">
        <v>1524</v>
      </c>
      <c r="F4544" s="3">
        <v>43897</v>
      </c>
      <c r="G4544" s="2">
        <v>3</v>
      </c>
      <c r="H4544" s="11">
        <f>VLOOKUP(B4544,[1]!Product_Data[#Data],4,0)</f>
        <v>2257</v>
      </c>
      <c r="I4544" s="11">
        <f>VLOOKUP(B4544,[1]!Product_Data[#Data],3,0)</f>
        <v>1535</v>
      </c>
      <c r="J4544" s="11">
        <f t="shared" si="423"/>
        <v>4605</v>
      </c>
      <c r="K4544" s="11">
        <f t="shared" si="424"/>
        <v>6771</v>
      </c>
      <c r="L4544" s="11">
        <f t="shared" si="425"/>
        <v>2166</v>
      </c>
      <c r="M4544" t="str">
        <f>VLOOKUP(C4544,[1]!Location_Data[#Data],2,0)</f>
        <v>Berkeley</v>
      </c>
      <c r="N4544" t="str">
        <f>VLOOKUP(D4544,[1]!Salespeople_Data[#Data],2,0)</f>
        <v>Scott Clark</v>
      </c>
      <c r="O4544" t="str">
        <f>VLOOKUP(E4544,[1]!Customer_Data[#Data],2,0)</f>
        <v>Raymond Arnold</v>
      </c>
      <c r="P4544" s="15">
        <f t="shared" si="420"/>
        <v>7</v>
      </c>
      <c r="Q4544">
        <f t="shared" si="421"/>
        <v>3</v>
      </c>
      <c r="R4544">
        <f t="shared" si="422"/>
        <v>2020</v>
      </c>
    </row>
    <row r="4545" spans="1:18" x14ac:dyDescent="0.25">
      <c r="A4545" s="4" t="s">
        <v>5565</v>
      </c>
      <c r="B4545" s="4" t="s">
        <v>232</v>
      </c>
      <c r="C4545" s="4" t="s">
        <v>272</v>
      </c>
      <c r="D4545" s="4" t="s">
        <v>96</v>
      </c>
      <c r="E4545" s="4" t="s">
        <v>187</v>
      </c>
      <c r="F4545" s="5">
        <v>44008</v>
      </c>
      <c r="G4545" s="4">
        <v>1</v>
      </c>
      <c r="H4545" s="11">
        <f>VLOOKUP(B4545,[1]!Product_Data[#Data],4,0)</f>
        <v>1119</v>
      </c>
      <c r="I4545" s="11">
        <f>VLOOKUP(B4545,[1]!Product_Data[#Data],3,0)</f>
        <v>683</v>
      </c>
      <c r="J4545" s="11">
        <f t="shared" si="423"/>
        <v>683</v>
      </c>
      <c r="K4545" s="11">
        <f t="shared" si="424"/>
        <v>1119</v>
      </c>
      <c r="L4545" s="11">
        <f t="shared" si="425"/>
        <v>436</v>
      </c>
      <c r="M4545" t="str">
        <f>VLOOKUP(C4545,[1]!Location_Data[#Data],2,0)</f>
        <v>Torrance</v>
      </c>
      <c r="N4545" t="str">
        <f>VLOOKUP(D4545,[1]!Salespeople_Data[#Data],2,0)</f>
        <v>Brian Thomas</v>
      </c>
      <c r="O4545" t="str">
        <f>VLOOKUP(E4545,[1]!Customer_Data[#Data],2,0)</f>
        <v>Harry Hudson</v>
      </c>
      <c r="P4545" s="15">
        <f t="shared" si="420"/>
        <v>6</v>
      </c>
      <c r="Q4545">
        <f t="shared" si="421"/>
        <v>6</v>
      </c>
      <c r="R4545">
        <f t="shared" si="422"/>
        <v>2020</v>
      </c>
    </row>
    <row r="4546" spans="1:18" x14ac:dyDescent="0.25">
      <c r="A4546" s="2" t="s">
        <v>5566</v>
      </c>
      <c r="B4546" s="2" t="s">
        <v>370</v>
      </c>
      <c r="C4546" s="2" t="s">
        <v>458</v>
      </c>
      <c r="D4546" s="2" t="s">
        <v>116</v>
      </c>
      <c r="E4546" s="2" t="s">
        <v>2133</v>
      </c>
      <c r="F4546" s="3">
        <v>43923</v>
      </c>
      <c r="G4546" s="2">
        <v>4</v>
      </c>
      <c r="H4546" s="11">
        <f>VLOOKUP(B4546,[1]!Product_Data[#Data],4,0)</f>
        <v>771</v>
      </c>
      <c r="I4546" s="11">
        <f>VLOOKUP(B4546,[1]!Product_Data[#Data],3,0)</f>
        <v>648</v>
      </c>
      <c r="J4546" s="11">
        <f t="shared" si="423"/>
        <v>2592</v>
      </c>
      <c r="K4546" s="11">
        <f t="shared" si="424"/>
        <v>3084</v>
      </c>
      <c r="L4546" s="11">
        <f t="shared" si="425"/>
        <v>492</v>
      </c>
      <c r="M4546" t="str">
        <f>VLOOKUP(C4546,[1]!Location_Data[#Data],2,0)</f>
        <v>Fontana</v>
      </c>
      <c r="N4546" t="str">
        <f>VLOOKUP(D4546,[1]!Salespeople_Data[#Data],2,0)</f>
        <v>Roger Ramos</v>
      </c>
      <c r="O4546" t="str">
        <f>VLOOKUP(E4546,[1]!Customer_Data[#Data],2,0)</f>
        <v>Willie Mason</v>
      </c>
      <c r="P4546" s="15">
        <f t="shared" ref="P4546:P4609" si="426">WEEKDAY(F4546)</f>
        <v>5</v>
      </c>
      <c r="Q4546">
        <f t="shared" ref="Q4546:Q4609" si="427">MONTH(F4546)</f>
        <v>4</v>
      </c>
      <c r="R4546">
        <f t="shared" ref="R4546:R4609" si="428">YEAR(F4546)</f>
        <v>2020</v>
      </c>
    </row>
    <row r="4547" spans="1:18" x14ac:dyDescent="0.25">
      <c r="A4547" s="4" t="s">
        <v>5567</v>
      </c>
      <c r="B4547" s="4" t="s">
        <v>125</v>
      </c>
      <c r="C4547" s="4" t="s">
        <v>467</v>
      </c>
      <c r="D4547" s="4" t="s">
        <v>49</v>
      </c>
      <c r="E4547" s="4" t="s">
        <v>150</v>
      </c>
      <c r="F4547" s="5">
        <v>44029</v>
      </c>
      <c r="G4547" s="4">
        <v>2</v>
      </c>
      <c r="H4547" s="11">
        <f>VLOOKUP(B4547,[1]!Product_Data[#Data],4,0)</f>
        <v>1826</v>
      </c>
      <c r="I4547" s="11">
        <f>VLOOKUP(B4547,[1]!Product_Data[#Data],3,0)</f>
        <v>1443</v>
      </c>
      <c r="J4547" s="11">
        <f t="shared" ref="J4547:J4610" si="429">PRODUCT(I4547,G4547)</f>
        <v>2886</v>
      </c>
      <c r="K4547" s="11">
        <f t="shared" ref="K4547:K4610" si="430">PRODUCT(H4547,G4547)</f>
        <v>3652</v>
      </c>
      <c r="L4547" s="11">
        <f t="shared" ref="L4547:L4610" si="431">K4547-J4547</f>
        <v>766</v>
      </c>
      <c r="M4547" t="str">
        <f>VLOOKUP(C4547,[1]!Location_Data[#Data],2,0)</f>
        <v>Garden Grove</v>
      </c>
      <c r="N4547" t="str">
        <f>VLOOKUP(D4547,[1]!Salespeople_Data[#Data],2,0)</f>
        <v>Walter Cook</v>
      </c>
      <c r="O4547" t="str">
        <f>VLOOKUP(E4547,[1]!Customer_Data[#Data],2,0)</f>
        <v>Thomas Hawkins</v>
      </c>
      <c r="P4547" s="15">
        <f t="shared" si="426"/>
        <v>6</v>
      </c>
      <c r="Q4547">
        <f t="shared" si="427"/>
        <v>7</v>
      </c>
      <c r="R4547">
        <f t="shared" si="428"/>
        <v>2020</v>
      </c>
    </row>
    <row r="4548" spans="1:18" x14ac:dyDescent="0.25">
      <c r="A4548" s="2" t="s">
        <v>5568</v>
      </c>
      <c r="B4548" s="2" t="s">
        <v>340</v>
      </c>
      <c r="C4548" s="2" t="s">
        <v>174</v>
      </c>
      <c r="D4548" s="2" t="s">
        <v>225</v>
      </c>
      <c r="E4548" s="2" t="s">
        <v>142</v>
      </c>
      <c r="F4548" s="3">
        <v>44094</v>
      </c>
      <c r="G4548" s="2">
        <v>3</v>
      </c>
      <c r="H4548" s="11">
        <f>VLOOKUP(B4548,[1]!Product_Data[#Data],4,0)</f>
        <v>1967</v>
      </c>
      <c r="I4548" s="11">
        <f>VLOOKUP(B4548,[1]!Product_Data[#Data],3,0)</f>
        <v>1397</v>
      </c>
      <c r="J4548" s="11">
        <f t="shared" si="429"/>
        <v>4191</v>
      </c>
      <c r="K4548" s="11">
        <f t="shared" si="430"/>
        <v>5901</v>
      </c>
      <c r="L4548" s="11">
        <f t="shared" si="431"/>
        <v>1710</v>
      </c>
      <c r="M4548" t="str">
        <f>VLOOKUP(C4548,[1]!Location_Data[#Data],2,0)</f>
        <v>Norwalk</v>
      </c>
      <c r="N4548" t="str">
        <f>VLOOKUP(D4548,[1]!Salespeople_Data[#Data],2,0)</f>
        <v>Andrew Bowman</v>
      </c>
      <c r="O4548" t="str">
        <f>VLOOKUP(E4548,[1]!Customer_Data[#Data],2,0)</f>
        <v>Joshua Romero</v>
      </c>
      <c r="P4548" s="15">
        <f t="shared" si="426"/>
        <v>1</v>
      </c>
      <c r="Q4548">
        <f t="shared" si="427"/>
        <v>9</v>
      </c>
      <c r="R4548">
        <f t="shared" si="428"/>
        <v>2020</v>
      </c>
    </row>
    <row r="4549" spans="1:18" x14ac:dyDescent="0.25">
      <c r="A4549" s="4" t="s">
        <v>5569</v>
      </c>
      <c r="B4549" s="4" t="s">
        <v>352</v>
      </c>
      <c r="C4549" s="4" t="s">
        <v>135</v>
      </c>
      <c r="D4549" s="4" t="s">
        <v>101</v>
      </c>
      <c r="E4549" s="4" t="s">
        <v>1423</v>
      </c>
      <c r="F4549" s="5">
        <v>43849</v>
      </c>
      <c r="G4549" s="4">
        <v>4</v>
      </c>
      <c r="H4549" s="11">
        <f>VLOOKUP(B4549,[1]!Product_Data[#Data],4,0)</f>
        <v>203</v>
      </c>
      <c r="I4549" s="11">
        <f>VLOOKUP(B4549,[1]!Product_Data[#Data],3,0)</f>
        <v>154</v>
      </c>
      <c r="J4549" s="11">
        <f t="shared" si="429"/>
        <v>616</v>
      </c>
      <c r="K4549" s="11">
        <f t="shared" si="430"/>
        <v>812</v>
      </c>
      <c r="L4549" s="11">
        <f t="shared" si="431"/>
        <v>196</v>
      </c>
      <c r="M4549" t="str">
        <f>VLOOKUP(C4549,[1]!Location_Data[#Data],2,0)</f>
        <v>Oxnard</v>
      </c>
      <c r="N4549" t="str">
        <f>VLOOKUP(D4549,[1]!Salespeople_Data[#Data],2,0)</f>
        <v>Scott Clark</v>
      </c>
      <c r="O4549" t="str">
        <f>VLOOKUP(E4549,[1]!Customer_Data[#Data],2,0)</f>
        <v>Carlos Scott</v>
      </c>
      <c r="P4549" s="15">
        <f t="shared" si="426"/>
        <v>1</v>
      </c>
      <c r="Q4549">
        <f t="shared" si="427"/>
        <v>1</v>
      </c>
      <c r="R4549">
        <f t="shared" si="428"/>
        <v>2020</v>
      </c>
    </row>
    <row r="4550" spans="1:18" x14ac:dyDescent="0.25">
      <c r="A4550" s="2" t="s">
        <v>5570</v>
      </c>
      <c r="B4550" s="2" t="s">
        <v>373</v>
      </c>
      <c r="C4550" s="2" t="s">
        <v>48</v>
      </c>
      <c r="D4550" s="2" t="s">
        <v>269</v>
      </c>
      <c r="E4550" s="2" t="s">
        <v>1096</v>
      </c>
      <c r="F4550" s="3">
        <v>43915</v>
      </c>
      <c r="G4550" s="2">
        <v>3</v>
      </c>
      <c r="H4550" s="11">
        <f>VLOOKUP(B4550,[1]!Product_Data[#Data],4,0)</f>
        <v>2182</v>
      </c>
      <c r="I4550" s="11">
        <f>VLOOKUP(B4550,[1]!Product_Data[#Data],3,0)</f>
        <v>1200</v>
      </c>
      <c r="J4550" s="11">
        <f t="shared" si="429"/>
        <v>3600</v>
      </c>
      <c r="K4550" s="11">
        <f t="shared" si="430"/>
        <v>6546</v>
      </c>
      <c r="L4550" s="11">
        <f t="shared" si="431"/>
        <v>2946</v>
      </c>
      <c r="M4550" t="str">
        <f>VLOOKUP(C4550,[1]!Location_Data[#Data],2,0)</f>
        <v>Rialto</v>
      </c>
      <c r="N4550" t="str">
        <f>VLOOKUP(D4550,[1]!Salespeople_Data[#Data],2,0)</f>
        <v>Kevin Butler</v>
      </c>
      <c r="O4550" t="str">
        <f>VLOOKUP(E4550,[1]!Customer_Data[#Data],2,0)</f>
        <v>Craig Wright</v>
      </c>
      <c r="P4550" s="15">
        <f t="shared" si="426"/>
        <v>4</v>
      </c>
      <c r="Q4550">
        <f t="shared" si="427"/>
        <v>3</v>
      </c>
      <c r="R4550">
        <f t="shared" si="428"/>
        <v>2020</v>
      </c>
    </row>
    <row r="4551" spans="1:18" x14ac:dyDescent="0.25">
      <c r="A4551" s="4" t="s">
        <v>5571</v>
      </c>
      <c r="B4551" s="4" t="s">
        <v>38</v>
      </c>
      <c r="C4551" s="4" t="s">
        <v>276</v>
      </c>
      <c r="D4551" s="4" t="s">
        <v>106</v>
      </c>
      <c r="E4551" s="4" t="s">
        <v>965</v>
      </c>
      <c r="F4551" s="5">
        <v>44156</v>
      </c>
      <c r="G4551" s="4">
        <v>1</v>
      </c>
      <c r="H4551" s="11">
        <f>VLOOKUP(B4551,[1]!Product_Data[#Data],4,0)</f>
        <v>2283</v>
      </c>
      <c r="I4551" s="11">
        <f>VLOOKUP(B4551,[1]!Product_Data[#Data],3,0)</f>
        <v>1484</v>
      </c>
      <c r="J4551" s="11">
        <f t="shared" si="429"/>
        <v>1484</v>
      </c>
      <c r="K4551" s="11">
        <f t="shared" si="430"/>
        <v>2283</v>
      </c>
      <c r="L4551" s="11">
        <f t="shared" si="431"/>
        <v>799</v>
      </c>
      <c r="M4551" t="str">
        <f>VLOOKUP(C4551,[1]!Location_Data[#Data],2,0)</f>
        <v>Orange</v>
      </c>
      <c r="N4551" t="str">
        <f>VLOOKUP(D4551,[1]!Salespeople_Data[#Data],2,0)</f>
        <v>Patrick Ruiz</v>
      </c>
      <c r="O4551" t="str">
        <f>VLOOKUP(E4551,[1]!Customer_Data[#Data],2,0)</f>
        <v>Benjamin Stanley</v>
      </c>
      <c r="P4551" s="15">
        <f t="shared" si="426"/>
        <v>7</v>
      </c>
      <c r="Q4551">
        <f t="shared" si="427"/>
        <v>11</v>
      </c>
      <c r="R4551">
        <f t="shared" si="428"/>
        <v>2020</v>
      </c>
    </row>
    <row r="4552" spans="1:18" x14ac:dyDescent="0.25">
      <c r="A4552" s="2" t="s">
        <v>5572</v>
      </c>
      <c r="B4552" s="2" t="s">
        <v>389</v>
      </c>
      <c r="C4552" s="2" t="s">
        <v>450</v>
      </c>
      <c r="D4552" s="2" t="s">
        <v>345</v>
      </c>
      <c r="E4552" s="2" t="s">
        <v>160</v>
      </c>
      <c r="F4552" s="3">
        <v>43931</v>
      </c>
      <c r="G4552" s="2">
        <v>3</v>
      </c>
      <c r="H4552" s="11">
        <f>VLOOKUP(B4552,[1]!Product_Data[#Data],4,0)</f>
        <v>1367</v>
      </c>
      <c r="I4552" s="11">
        <f>VLOOKUP(B4552,[1]!Product_Data[#Data],3,0)</f>
        <v>984</v>
      </c>
      <c r="J4552" s="11">
        <f t="shared" si="429"/>
        <v>2952</v>
      </c>
      <c r="K4552" s="11">
        <f t="shared" si="430"/>
        <v>4101</v>
      </c>
      <c r="L4552" s="11">
        <f t="shared" si="431"/>
        <v>1149</v>
      </c>
      <c r="M4552" t="str">
        <f>VLOOKUP(C4552,[1]!Location_Data[#Data],2,0)</f>
        <v>Simi Valley</v>
      </c>
      <c r="N4552" t="str">
        <f>VLOOKUP(D4552,[1]!Salespeople_Data[#Data],2,0)</f>
        <v>Larry Marshall</v>
      </c>
      <c r="O4552" t="str">
        <f>VLOOKUP(E4552,[1]!Customer_Data[#Data],2,0)</f>
        <v>Scott Roberts</v>
      </c>
      <c r="P4552" s="15">
        <f t="shared" si="426"/>
        <v>6</v>
      </c>
      <c r="Q4552">
        <f t="shared" si="427"/>
        <v>4</v>
      </c>
      <c r="R4552">
        <f t="shared" si="428"/>
        <v>2020</v>
      </c>
    </row>
    <row r="4553" spans="1:18" x14ac:dyDescent="0.25">
      <c r="A4553" s="4" t="s">
        <v>5573</v>
      </c>
      <c r="B4553" s="4" t="s">
        <v>94</v>
      </c>
      <c r="C4553" s="4" t="s">
        <v>530</v>
      </c>
      <c r="D4553" s="4" t="s">
        <v>91</v>
      </c>
      <c r="E4553" s="4" t="s">
        <v>393</v>
      </c>
      <c r="F4553" s="5">
        <v>44019</v>
      </c>
      <c r="G4553" s="4">
        <v>2</v>
      </c>
      <c r="H4553" s="11">
        <f>VLOOKUP(B4553,[1]!Product_Data[#Data],4,0)</f>
        <v>1639</v>
      </c>
      <c r="I4553" s="11">
        <f>VLOOKUP(B4553,[1]!Product_Data[#Data],3,0)</f>
        <v>1295</v>
      </c>
      <c r="J4553" s="11">
        <f t="shared" si="429"/>
        <v>2590</v>
      </c>
      <c r="K4553" s="11">
        <f t="shared" si="430"/>
        <v>3278</v>
      </c>
      <c r="L4553" s="11">
        <f t="shared" si="431"/>
        <v>688</v>
      </c>
      <c r="M4553" t="str">
        <f>VLOOKUP(C4553,[1]!Location_Data[#Data],2,0)</f>
        <v>San Buenaventura (Ventura)</v>
      </c>
      <c r="N4553" t="str">
        <f>VLOOKUP(D4553,[1]!Salespeople_Data[#Data],2,0)</f>
        <v>Howard Gardner</v>
      </c>
      <c r="O4553" t="str">
        <f>VLOOKUP(E4553,[1]!Customer_Data[#Data],2,0)</f>
        <v>Matthew Fernandez</v>
      </c>
      <c r="P4553" s="15">
        <f t="shared" si="426"/>
        <v>3</v>
      </c>
      <c r="Q4553">
        <f t="shared" si="427"/>
        <v>7</v>
      </c>
      <c r="R4553">
        <f t="shared" si="428"/>
        <v>2020</v>
      </c>
    </row>
    <row r="4554" spans="1:18" x14ac:dyDescent="0.25">
      <c r="A4554" s="2" t="s">
        <v>5574</v>
      </c>
      <c r="B4554" s="2" t="s">
        <v>348</v>
      </c>
      <c r="C4554" s="2" t="s">
        <v>186</v>
      </c>
      <c r="D4554" s="2" t="s">
        <v>101</v>
      </c>
      <c r="E4554" s="2" t="s">
        <v>970</v>
      </c>
      <c r="F4554" s="3">
        <v>43947</v>
      </c>
      <c r="G4554" s="2">
        <v>3</v>
      </c>
      <c r="H4554" s="11">
        <f>VLOOKUP(B4554,[1]!Product_Data[#Data],4,0)</f>
        <v>603</v>
      </c>
      <c r="I4554" s="11">
        <f>VLOOKUP(B4554,[1]!Product_Data[#Data],3,0)</f>
        <v>416</v>
      </c>
      <c r="J4554" s="11">
        <f t="shared" si="429"/>
        <v>1248</v>
      </c>
      <c r="K4554" s="11">
        <f t="shared" si="430"/>
        <v>1809</v>
      </c>
      <c r="L4554" s="11">
        <f t="shared" si="431"/>
        <v>561</v>
      </c>
      <c r="M4554" t="str">
        <f>VLOOKUP(C4554,[1]!Location_Data[#Data],2,0)</f>
        <v>Riverside</v>
      </c>
      <c r="N4554" t="str">
        <f>VLOOKUP(D4554,[1]!Salespeople_Data[#Data],2,0)</f>
        <v>Scott Clark</v>
      </c>
      <c r="O4554" t="str">
        <f>VLOOKUP(E4554,[1]!Customer_Data[#Data],2,0)</f>
        <v>Brandon Wright</v>
      </c>
      <c r="P4554" s="15">
        <f t="shared" si="426"/>
        <v>1</v>
      </c>
      <c r="Q4554">
        <f t="shared" si="427"/>
        <v>4</v>
      </c>
      <c r="R4554">
        <f t="shared" si="428"/>
        <v>2020</v>
      </c>
    </row>
    <row r="4555" spans="1:18" x14ac:dyDescent="0.25">
      <c r="A4555" s="4" t="s">
        <v>5575</v>
      </c>
      <c r="B4555" s="4" t="s">
        <v>189</v>
      </c>
      <c r="C4555" s="4" t="s">
        <v>436</v>
      </c>
      <c r="D4555" s="4" t="s">
        <v>216</v>
      </c>
      <c r="E4555" s="4" t="s">
        <v>567</v>
      </c>
      <c r="F4555" s="5">
        <v>43979</v>
      </c>
      <c r="G4555" s="4">
        <v>1</v>
      </c>
      <c r="H4555" s="11">
        <f>VLOOKUP(B4555,[1]!Product_Data[#Data],4,0)</f>
        <v>1783</v>
      </c>
      <c r="I4555" s="11">
        <f>VLOOKUP(B4555,[1]!Product_Data[#Data],3,0)</f>
        <v>1516</v>
      </c>
      <c r="J4555" s="11">
        <f t="shared" si="429"/>
        <v>1516</v>
      </c>
      <c r="K4555" s="11">
        <f t="shared" si="430"/>
        <v>1783</v>
      </c>
      <c r="L4555" s="11">
        <f t="shared" si="431"/>
        <v>267</v>
      </c>
      <c r="M4555" t="str">
        <f>VLOOKUP(C4555,[1]!Location_Data[#Data],2,0)</f>
        <v>Jurupa Valley</v>
      </c>
      <c r="N4555" t="str">
        <f>VLOOKUP(D4555,[1]!Salespeople_Data[#Data],2,0)</f>
        <v>Ernest Wagner</v>
      </c>
      <c r="O4555" t="str">
        <f>VLOOKUP(E4555,[1]!Customer_Data[#Data],2,0)</f>
        <v>Juan Cruz</v>
      </c>
      <c r="P4555" s="15">
        <f t="shared" si="426"/>
        <v>5</v>
      </c>
      <c r="Q4555">
        <f t="shared" si="427"/>
        <v>5</v>
      </c>
      <c r="R4555">
        <f t="shared" si="428"/>
        <v>2020</v>
      </c>
    </row>
    <row r="4556" spans="1:18" x14ac:dyDescent="0.25">
      <c r="A4556" s="2" t="s">
        <v>5576</v>
      </c>
      <c r="B4556" s="2" t="s">
        <v>245</v>
      </c>
      <c r="C4556" s="2" t="s">
        <v>110</v>
      </c>
      <c r="D4556" s="2" t="s">
        <v>239</v>
      </c>
      <c r="E4556" s="2" t="s">
        <v>1218</v>
      </c>
      <c r="F4556" s="3">
        <v>43849</v>
      </c>
      <c r="G4556" s="2">
        <v>1</v>
      </c>
      <c r="H4556" s="11">
        <f>VLOOKUP(B4556,[1]!Product_Data[#Data],4,0)</f>
        <v>818</v>
      </c>
      <c r="I4556" s="11">
        <f>VLOOKUP(B4556,[1]!Product_Data[#Data],3,0)</f>
        <v>450</v>
      </c>
      <c r="J4556" s="11">
        <f t="shared" si="429"/>
        <v>450</v>
      </c>
      <c r="K4556" s="11">
        <f t="shared" si="430"/>
        <v>818</v>
      </c>
      <c r="L4556" s="11">
        <f t="shared" si="431"/>
        <v>368</v>
      </c>
      <c r="M4556" t="str">
        <f>VLOOKUP(C4556,[1]!Location_Data[#Data],2,0)</f>
        <v>Richmond</v>
      </c>
      <c r="N4556" t="str">
        <f>VLOOKUP(D4556,[1]!Salespeople_Data[#Data],2,0)</f>
        <v>John Reyes</v>
      </c>
      <c r="O4556" t="str">
        <f>VLOOKUP(E4556,[1]!Customer_Data[#Data],2,0)</f>
        <v>Larry Ross</v>
      </c>
      <c r="P4556" s="15">
        <f t="shared" si="426"/>
        <v>1</v>
      </c>
      <c r="Q4556">
        <f t="shared" si="427"/>
        <v>1</v>
      </c>
      <c r="R4556">
        <f t="shared" si="428"/>
        <v>2020</v>
      </c>
    </row>
    <row r="4557" spans="1:18" x14ac:dyDescent="0.25">
      <c r="A4557" s="4" t="s">
        <v>5577</v>
      </c>
      <c r="B4557" s="4" t="s">
        <v>144</v>
      </c>
      <c r="C4557" s="4" t="s">
        <v>39</v>
      </c>
      <c r="D4557" s="4" t="s">
        <v>264</v>
      </c>
      <c r="E4557" s="4" t="s">
        <v>2756</v>
      </c>
      <c r="F4557" s="5">
        <v>44041</v>
      </c>
      <c r="G4557" s="4">
        <v>2</v>
      </c>
      <c r="H4557" s="11">
        <f>VLOOKUP(B4557,[1]!Product_Data[#Data],4,0)</f>
        <v>2410</v>
      </c>
      <c r="I4557" s="11">
        <f>VLOOKUP(B4557,[1]!Product_Data[#Data],3,0)</f>
        <v>1518</v>
      </c>
      <c r="J4557" s="11">
        <f t="shared" si="429"/>
        <v>3036</v>
      </c>
      <c r="K4557" s="11">
        <f t="shared" si="430"/>
        <v>4820</v>
      </c>
      <c r="L4557" s="11">
        <f t="shared" si="431"/>
        <v>1784</v>
      </c>
      <c r="M4557" t="str">
        <f>VLOOKUP(C4557,[1]!Location_Data[#Data],2,0)</f>
        <v>Oceanside</v>
      </c>
      <c r="N4557" t="str">
        <f>VLOOKUP(D4557,[1]!Salespeople_Data[#Data],2,0)</f>
        <v>Ernest Wheeler</v>
      </c>
      <c r="O4557" t="str">
        <f>VLOOKUP(E4557,[1]!Customer_Data[#Data],2,0)</f>
        <v>Earl Ortiz</v>
      </c>
      <c r="P4557" s="15">
        <f t="shared" si="426"/>
        <v>4</v>
      </c>
      <c r="Q4557">
        <f t="shared" si="427"/>
        <v>7</v>
      </c>
      <c r="R4557">
        <f t="shared" si="428"/>
        <v>2020</v>
      </c>
    </row>
    <row r="4558" spans="1:18" x14ac:dyDescent="0.25">
      <c r="A4558" s="2" t="s">
        <v>5578</v>
      </c>
      <c r="B4558" s="2" t="s">
        <v>245</v>
      </c>
      <c r="C4558" s="2" t="s">
        <v>469</v>
      </c>
      <c r="D4558" s="2" t="s">
        <v>40</v>
      </c>
      <c r="E4558" s="2" t="s">
        <v>1579</v>
      </c>
      <c r="F4558" s="3">
        <v>43990</v>
      </c>
      <c r="G4558" s="2">
        <v>2</v>
      </c>
      <c r="H4558" s="11">
        <f>VLOOKUP(B4558,[1]!Product_Data[#Data],4,0)</f>
        <v>818</v>
      </c>
      <c r="I4558" s="11">
        <f>VLOOKUP(B4558,[1]!Product_Data[#Data],3,0)</f>
        <v>450</v>
      </c>
      <c r="J4558" s="11">
        <f t="shared" si="429"/>
        <v>900</v>
      </c>
      <c r="K4558" s="11">
        <f t="shared" si="430"/>
        <v>1636</v>
      </c>
      <c r="L4558" s="11">
        <f t="shared" si="431"/>
        <v>736</v>
      </c>
      <c r="M4558" t="str">
        <f>VLOOKUP(C4558,[1]!Location_Data[#Data],2,0)</f>
        <v>Escondido</v>
      </c>
      <c r="N4558" t="str">
        <f>VLOOKUP(D4558,[1]!Salespeople_Data[#Data],2,0)</f>
        <v>Brian Hansen</v>
      </c>
      <c r="O4558" t="str">
        <f>VLOOKUP(E4558,[1]!Customer_Data[#Data],2,0)</f>
        <v>Charles Montgomery</v>
      </c>
      <c r="P4558" s="15">
        <f t="shared" si="426"/>
        <v>2</v>
      </c>
      <c r="Q4558">
        <f t="shared" si="427"/>
        <v>6</v>
      </c>
      <c r="R4558">
        <f t="shared" si="428"/>
        <v>2020</v>
      </c>
    </row>
    <row r="4559" spans="1:18" x14ac:dyDescent="0.25">
      <c r="A4559" s="4" t="s">
        <v>5579</v>
      </c>
      <c r="B4559" s="4" t="s">
        <v>367</v>
      </c>
      <c r="C4559" s="4" t="s">
        <v>362</v>
      </c>
      <c r="D4559" s="4" t="s">
        <v>159</v>
      </c>
      <c r="E4559" s="4" t="s">
        <v>1488</v>
      </c>
      <c r="F4559" s="5">
        <v>43978</v>
      </c>
      <c r="G4559" s="4">
        <v>3</v>
      </c>
      <c r="H4559" s="11">
        <f>VLOOKUP(B4559,[1]!Product_Data[#Data],4,0)</f>
        <v>530</v>
      </c>
      <c r="I4559" s="11">
        <f>VLOOKUP(B4559,[1]!Product_Data[#Data],3,0)</f>
        <v>424</v>
      </c>
      <c r="J4559" s="11">
        <f t="shared" si="429"/>
        <v>1272</v>
      </c>
      <c r="K4559" s="11">
        <f t="shared" si="430"/>
        <v>1590</v>
      </c>
      <c r="L4559" s="11">
        <f t="shared" si="431"/>
        <v>318</v>
      </c>
      <c r="M4559" t="str">
        <f>VLOOKUP(C4559,[1]!Location_Data[#Data],2,0)</f>
        <v>San Bernardino</v>
      </c>
      <c r="N4559" t="str">
        <f>VLOOKUP(D4559,[1]!Salespeople_Data[#Data],2,0)</f>
        <v>Bobby Russell</v>
      </c>
      <c r="O4559" t="str">
        <f>VLOOKUP(E4559,[1]!Customer_Data[#Data],2,0)</f>
        <v>Johnny Ward</v>
      </c>
      <c r="P4559" s="15">
        <f t="shared" si="426"/>
        <v>4</v>
      </c>
      <c r="Q4559">
        <f t="shared" si="427"/>
        <v>5</v>
      </c>
      <c r="R4559">
        <f t="shared" si="428"/>
        <v>2020</v>
      </c>
    </row>
    <row r="4560" spans="1:18" x14ac:dyDescent="0.25">
      <c r="A4560" s="2" t="s">
        <v>5580</v>
      </c>
      <c r="B4560" s="2" t="s">
        <v>125</v>
      </c>
      <c r="C4560" s="2" t="s">
        <v>135</v>
      </c>
      <c r="D4560" s="2" t="s">
        <v>30</v>
      </c>
      <c r="E4560" s="2" t="s">
        <v>1236</v>
      </c>
      <c r="F4560" s="3">
        <v>44078</v>
      </c>
      <c r="G4560" s="2">
        <v>1</v>
      </c>
      <c r="H4560" s="11">
        <f>VLOOKUP(B4560,[1]!Product_Data[#Data],4,0)</f>
        <v>1826</v>
      </c>
      <c r="I4560" s="11">
        <f>VLOOKUP(B4560,[1]!Product_Data[#Data],3,0)</f>
        <v>1443</v>
      </c>
      <c r="J4560" s="11">
        <f t="shared" si="429"/>
        <v>1443</v>
      </c>
      <c r="K4560" s="11">
        <f t="shared" si="430"/>
        <v>1826</v>
      </c>
      <c r="L4560" s="11">
        <f t="shared" si="431"/>
        <v>383</v>
      </c>
      <c r="M4560" t="str">
        <f>VLOOKUP(C4560,[1]!Location_Data[#Data],2,0)</f>
        <v>Oxnard</v>
      </c>
      <c r="N4560" t="str">
        <f>VLOOKUP(D4560,[1]!Salespeople_Data[#Data],2,0)</f>
        <v>Carl Hall</v>
      </c>
      <c r="O4560" t="str">
        <f>VLOOKUP(E4560,[1]!Customer_Data[#Data],2,0)</f>
        <v>Roger Mills</v>
      </c>
      <c r="P4560" s="15">
        <f t="shared" si="426"/>
        <v>6</v>
      </c>
      <c r="Q4560">
        <f t="shared" si="427"/>
        <v>9</v>
      </c>
      <c r="R4560">
        <f t="shared" si="428"/>
        <v>2020</v>
      </c>
    </row>
    <row r="4561" spans="1:18" x14ac:dyDescent="0.25">
      <c r="A4561" s="4" t="s">
        <v>5581</v>
      </c>
      <c r="B4561" s="4" t="s">
        <v>1149</v>
      </c>
      <c r="C4561" s="4" t="s">
        <v>386</v>
      </c>
      <c r="D4561" s="4" t="s">
        <v>216</v>
      </c>
      <c r="E4561" s="4" t="s">
        <v>1133</v>
      </c>
      <c r="F4561" s="5">
        <v>44133</v>
      </c>
      <c r="G4561" s="4">
        <v>1</v>
      </c>
      <c r="H4561" s="11">
        <f>VLOOKUP(B4561,[1]!Product_Data[#Data],4,0)</f>
        <v>847</v>
      </c>
      <c r="I4561" s="11">
        <f>VLOOKUP(B4561,[1]!Product_Data[#Data],3,0)</f>
        <v>534</v>
      </c>
      <c r="J4561" s="11">
        <f t="shared" si="429"/>
        <v>534</v>
      </c>
      <c r="K4561" s="11">
        <f t="shared" si="430"/>
        <v>847</v>
      </c>
      <c r="L4561" s="11">
        <f t="shared" si="431"/>
        <v>313</v>
      </c>
      <c r="M4561" t="str">
        <f>VLOOKUP(C4561,[1]!Location_Data[#Data],2,0)</f>
        <v>Carlsbad</v>
      </c>
      <c r="N4561" t="str">
        <f>VLOOKUP(D4561,[1]!Salespeople_Data[#Data],2,0)</f>
        <v>Ernest Wagner</v>
      </c>
      <c r="O4561" t="str">
        <f>VLOOKUP(E4561,[1]!Customer_Data[#Data],2,0)</f>
        <v>Daniel West</v>
      </c>
      <c r="P4561" s="15">
        <f t="shared" si="426"/>
        <v>5</v>
      </c>
      <c r="Q4561">
        <f t="shared" si="427"/>
        <v>10</v>
      </c>
      <c r="R4561">
        <f t="shared" si="428"/>
        <v>2020</v>
      </c>
    </row>
    <row r="4562" spans="1:18" x14ac:dyDescent="0.25">
      <c r="A4562" s="2" t="s">
        <v>5582</v>
      </c>
      <c r="B4562" s="2" t="s">
        <v>47</v>
      </c>
      <c r="C4562" s="2" t="s">
        <v>302</v>
      </c>
      <c r="D4562" s="2" t="s">
        <v>413</v>
      </c>
      <c r="E4562" s="2" t="s">
        <v>1814</v>
      </c>
      <c r="F4562" s="3">
        <v>44103</v>
      </c>
      <c r="G4562" s="2">
        <v>1</v>
      </c>
      <c r="H4562" s="11">
        <f>VLOOKUP(B4562,[1]!Product_Data[#Data],4,0)</f>
        <v>1812</v>
      </c>
      <c r="I4562" s="11">
        <f>VLOOKUP(B4562,[1]!Product_Data[#Data],3,0)</f>
        <v>1305</v>
      </c>
      <c r="J4562" s="11">
        <f t="shared" si="429"/>
        <v>1305</v>
      </c>
      <c r="K4562" s="11">
        <f t="shared" si="430"/>
        <v>1812</v>
      </c>
      <c r="L4562" s="11">
        <f t="shared" si="431"/>
        <v>507</v>
      </c>
      <c r="M4562" t="str">
        <f>VLOOKUP(C4562,[1]!Location_Data[#Data],2,0)</f>
        <v>Santa Rosa</v>
      </c>
      <c r="N4562" t="str">
        <f>VLOOKUP(D4562,[1]!Salespeople_Data[#Data],2,0)</f>
        <v>Kenneth Bradley</v>
      </c>
      <c r="O4562" t="str">
        <f>VLOOKUP(E4562,[1]!Customer_Data[#Data],2,0)</f>
        <v>Patrick Graham</v>
      </c>
      <c r="P4562" s="15">
        <f t="shared" si="426"/>
        <v>3</v>
      </c>
      <c r="Q4562">
        <f t="shared" si="427"/>
        <v>9</v>
      </c>
      <c r="R4562">
        <f t="shared" si="428"/>
        <v>2020</v>
      </c>
    </row>
    <row r="4563" spans="1:18" x14ac:dyDescent="0.25">
      <c r="A4563" s="4" t="s">
        <v>5583</v>
      </c>
      <c r="B4563" s="4" t="s">
        <v>330</v>
      </c>
      <c r="C4563" s="4" t="s">
        <v>204</v>
      </c>
      <c r="D4563" s="4" t="s">
        <v>191</v>
      </c>
      <c r="E4563" s="4" t="s">
        <v>1961</v>
      </c>
      <c r="F4563" s="5">
        <v>44043</v>
      </c>
      <c r="G4563" s="4">
        <v>2</v>
      </c>
      <c r="H4563" s="11">
        <f>VLOOKUP(B4563,[1]!Product_Data[#Data],4,0)</f>
        <v>1635</v>
      </c>
      <c r="I4563" s="11">
        <f>VLOOKUP(B4563,[1]!Product_Data[#Data],3,0)</f>
        <v>1046</v>
      </c>
      <c r="J4563" s="11">
        <f t="shared" si="429"/>
        <v>2092</v>
      </c>
      <c r="K4563" s="11">
        <f t="shared" si="430"/>
        <v>3270</v>
      </c>
      <c r="L4563" s="11">
        <f t="shared" si="431"/>
        <v>1178</v>
      </c>
      <c r="M4563" t="str">
        <f>VLOOKUP(C4563,[1]!Location_Data[#Data],2,0)</f>
        <v>Corona</v>
      </c>
      <c r="N4563" t="str">
        <f>VLOOKUP(D4563,[1]!Salespeople_Data[#Data],2,0)</f>
        <v>Robert Reed</v>
      </c>
      <c r="O4563" t="str">
        <f>VLOOKUP(E4563,[1]!Customer_Data[#Data],2,0)</f>
        <v>Eric Shaw</v>
      </c>
      <c r="P4563" s="15">
        <f t="shared" si="426"/>
        <v>6</v>
      </c>
      <c r="Q4563">
        <f t="shared" si="427"/>
        <v>7</v>
      </c>
      <c r="R4563">
        <f t="shared" si="428"/>
        <v>2020</v>
      </c>
    </row>
    <row r="4564" spans="1:18" x14ac:dyDescent="0.25">
      <c r="A4564" s="2" t="s">
        <v>5584</v>
      </c>
      <c r="B4564" s="2" t="s">
        <v>330</v>
      </c>
      <c r="C4564" s="2" t="s">
        <v>268</v>
      </c>
      <c r="D4564" s="2" t="s">
        <v>40</v>
      </c>
      <c r="E4564" s="2" t="s">
        <v>2616</v>
      </c>
      <c r="F4564" s="3">
        <v>44058</v>
      </c>
      <c r="G4564" s="2">
        <v>2</v>
      </c>
      <c r="H4564" s="11">
        <f>VLOOKUP(B4564,[1]!Product_Data[#Data],4,0)</f>
        <v>1635</v>
      </c>
      <c r="I4564" s="11">
        <f>VLOOKUP(B4564,[1]!Product_Data[#Data],3,0)</f>
        <v>1046</v>
      </c>
      <c r="J4564" s="11">
        <f t="shared" si="429"/>
        <v>2092</v>
      </c>
      <c r="K4564" s="11">
        <f t="shared" si="430"/>
        <v>3270</v>
      </c>
      <c r="L4564" s="11">
        <f t="shared" si="431"/>
        <v>1178</v>
      </c>
      <c r="M4564" t="str">
        <f>VLOOKUP(C4564,[1]!Location_Data[#Data],2,0)</f>
        <v>Murrieta</v>
      </c>
      <c r="N4564" t="str">
        <f>VLOOKUP(D4564,[1]!Salespeople_Data[#Data],2,0)</f>
        <v>Brian Hansen</v>
      </c>
      <c r="O4564" t="str">
        <f>VLOOKUP(E4564,[1]!Customer_Data[#Data],2,0)</f>
        <v>James Armstrong</v>
      </c>
      <c r="P4564" s="15">
        <f t="shared" si="426"/>
        <v>7</v>
      </c>
      <c r="Q4564">
        <f t="shared" si="427"/>
        <v>8</v>
      </c>
      <c r="R4564">
        <f t="shared" si="428"/>
        <v>2020</v>
      </c>
    </row>
    <row r="4565" spans="1:18" x14ac:dyDescent="0.25">
      <c r="A4565" s="4" t="s">
        <v>5585</v>
      </c>
      <c r="B4565" s="4" t="s">
        <v>925</v>
      </c>
      <c r="C4565" s="4" t="s">
        <v>386</v>
      </c>
      <c r="D4565" s="4" t="s">
        <v>216</v>
      </c>
      <c r="E4565" s="4" t="s">
        <v>1247</v>
      </c>
      <c r="F4565" s="5">
        <v>43957</v>
      </c>
      <c r="G4565" s="4">
        <v>1</v>
      </c>
      <c r="H4565" s="11">
        <f>VLOOKUP(B4565,[1]!Product_Data[#Data],4,0)</f>
        <v>136</v>
      </c>
      <c r="I4565" s="11">
        <f>VLOOKUP(B4565,[1]!Product_Data[#Data],3,0)</f>
        <v>72</v>
      </c>
      <c r="J4565" s="11">
        <f t="shared" si="429"/>
        <v>72</v>
      </c>
      <c r="K4565" s="11">
        <f t="shared" si="430"/>
        <v>136</v>
      </c>
      <c r="L4565" s="11">
        <f t="shared" si="431"/>
        <v>64</v>
      </c>
      <c r="M4565" t="str">
        <f>VLOOKUP(C4565,[1]!Location_Data[#Data],2,0)</f>
        <v>Carlsbad</v>
      </c>
      <c r="N4565" t="str">
        <f>VLOOKUP(D4565,[1]!Salespeople_Data[#Data],2,0)</f>
        <v>Ernest Wagner</v>
      </c>
      <c r="O4565" t="str">
        <f>VLOOKUP(E4565,[1]!Customer_Data[#Data],2,0)</f>
        <v>Louis Perry</v>
      </c>
      <c r="P4565" s="15">
        <f t="shared" si="426"/>
        <v>4</v>
      </c>
      <c r="Q4565">
        <f t="shared" si="427"/>
        <v>5</v>
      </c>
      <c r="R4565">
        <f t="shared" si="428"/>
        <v>2020</v>
      </c>
    </row>
    <row r="4566" spans="1:18" x14ac:dyDescent="0.25">
      <c r="A4566" s="2" t="s">
        <v>5586</v>
      </c>
      <c r="B4566" s="2" t="s">
        <v>479</v>
      </c>
      <c r="C4566" s="2" t="s">
        <v>220</v>
      </c>
      <c r="D4566" s="2" t="s">
        <v>345</v>
      </c>
      <c r="E4566" s="2" t="s">
        <v>205</v>
      </c>
      <c r="F4566" s="3">
        <v>44145</v>
      </c>
      <c r="G4566" s="2">
        <v>4</v>
      </c>
      <c r="H4566" s="11">
        <f>VLOOKUP(B4566,[1]!Product_Data[#Data],4,0)</f>
        <v>123</v>
      </c>
      <c r="I4566" s="11">
        <f>VLOOKUP(B4566,[1]!Product_Data[#Data],3,0)</f>
        <v>84</v>
      </c>
      <c r="J4566" s="11">
        <f t="shared" si="429"/>
        <v>336</v>
      </c>
      <c r="K4566" s="11">
        <f t="shared" si="430"/>
        <v>492</v>
      </c>
      <c r="L4566" s="11">
        <f t="shared" si="431"/>
        <v>156</v>
      </c>
      <c r="M4566" t="str">
        <f>VLOOKUP(C4566,[1]!Location_Data[#Data],2,0)</f>
        <v>Modesto</v>
      </c>
      <c r="N4566" t="str">
        <f>VLOOKUP(D4566,[1]!Salespeople_Data[#Data],2,0)</f>
        <v>Larry Marshall</v>
      </c>
      <c r="O4566" t="str">
        <f>VLOOKUP(E4566,[1]!Customer_Data[#Data],2,0)</f>
        <v>David Ford</v>
      </c>
      <c r="P4566" s="15">
        <f t="shared" si="426"/>
        <v>3</v>
      </c>
      <c r="Q4566">
        <f t="shared" si="427"/>
        <v>11</v>
      </c>
      <c r="R4566">
        <f t="shared" si="428"/>
        <v>2020</v>
      </c>
    </row>
    <row r="4567" spans="1:18" x14ac:dyDescent="0.25">
      <c r="A4567" s="4" t="s">
        <v>5587</v>
      </c>
      <c r="B4567" s="4" t="s">
        <v>228</v>
      </c>
      <c r="C4567" s="4" t="s">
        <v>355</v>
      </c>
      <c r="D4567" s="4" t="s">
        <v>53</v>
      </c>
      <c r="E4567" s="4" t="s">
        <v>1458</v>
      </c>
      <c r="F4567" s="5">
        <v>44117</v>
      </c>
      <c r="G4567" s="4">
        <v>3</v>
      </c>
      <c r="H4567" s="11">
        <f>VLOOKUP(B4567,[1]!Product_Data[#Data],4,0)</f>
        <v>1862</v>
      </c>
      <c r="I4567" s="11">
        <f>VLOOKUP(B4567,[1]!Product_Data[#Data],3,0)</f>
        <v>1173</v>
      </c>
      <c r="J4567" s="11">
        <f t="shared" si="429"/>
        <v>3519</v>
      </c>
      <c r="K4567" s="11">
        <f t="shared" si="430"/>
        <v>5586</v>
      </c>
      <c r="L4567" s="11">
        <f t="shared" si="431"/>
        <v>2067</v>
      </c>
      <c r="M4567" t="str">
        <f>VLOOKUP(C4567,[1]!Location_Data[#Data],2,0)</f>
        <v>Burbank</v>
      </c>
      <c r="N4567" t="str">
        <f>VLOOKUP(D4567,[1]!Salespeople_Data[#Data],2,0)</f>
        <v>Scott Mason</v>
      </c>
      <c r="O4567" t="str">
        <f>VLOOKUP(E4567,[1]!Customer_Data[#Data],2,0)</f>
        <v>Steve Miller</v>
      </c>
      <c r="P4567" s="15">
        <f t="shared" si="426"/>
        <v>3</v>
      </c>
      <c r="Q4567">
        <f t="shared" si="427"/>
        <v>10</v>
      </c>
      <c r="R4567">
        <f t="shared" si="428"/>
        <v>2020</v>
      </c>
    </row>
    <row r="4568" spans="1:18" x14ac:dyDescent="0.25">
      <c r="A4568" s="2" t="s">
        <v>5588</v>
      </c>
      <c r="B4568" s="2" t="s">
        <v>109</v>
      </c>
      <c r="C4568" s="2" t="s">
        <v>276</v>
      </c>
      <c r="D4568" s="2" t="s">
        <v>345</v>
      </c>
      <c r="E4568" s="2" t="s">
        <v>2191</v>
      </c>
      <c r="F4568" s="3">
        <v>44118</v>
      </c>
      <c r="G4568" s="2">
        <v>1</v>
      </c>
      <c r="H4568" s="11">
        <f>VLOOKUP(B4568,[1]!Product_Data[#Data],4,0)</f>
        <v>1783</v>
      </c>
      <c r="I4568" s="11">
        <f>VLOOKUP(B4568,[1]!Product_Data[#Data],3,0)</f>
        <v>1230</v>
      </c>
      <c r="J4568" s="11">
        <f t="shared" si="429"/>
        <v>1230</v>
      </c>
      <c r="K4568" s="11">
        <f t="shared" si="430"/>
        <v>1783</v>
      </c>
      <c r="L4568" s="11">
        <f t="shared" si="431"/>
        <v>553</v>
      </c>
      <c r="M4568" t="str">
        <f>VLOOKUP(C4568,[1]!Location_Data[#Data],2,0)</f>
        <v>Orange</v>
      </c>
      <c r="N4568" t="str">
        <f>VLOOKUP(D4568,[1]!Salespeople_Data[#Data],2,0)</f>
        <v>Larry Marshall</v>
      </c>
      <c r="O4568" t="str">
        <f>VLOOKUP(E4568,[1]!Customer_Data[#Data],2,0)</f>
        <v>Victor Gray</v>
      </c>
      <c r="P4568" s="15">
        <f t="shared" si="426"/>
        <v>4</v>
      </c>
      <c r="Q4568">
        <f t="shared" si="427"/>
        <v>10</v>
      </c>
      <c r="R4568">
        <f t="shared" si="428"/>
        <v>2020</v>
      </c>
    </row>
    <row r="4569" spans="1:18" x14ac:dyDescent="0.25">
      <c r="A4569" s="4" t="s">
        <v>5589</v>
      </c>
      <c r="B4569" s="4" t="s">
        <v>78</v>
      </c>
      <c r="C4569" s="4" t="s">
        <v>39</v>
      </c>
      <c r="D4569" s="4" t="s">
        <v>191</v>
      </c>
      <c r="E4569" s="4" t="s">
        <v>205</v>
      </c>
      <c r="F4569" s="5">
        <v>43834</v>
      </c>
      <c r="G4569" s="4">
        <v>4</v>
      </c>
      <c r="H4569" s="11">
        <f>VLOOKUP(B4569,[1]!Product_Data[#Data],4,0)</f>
        <v>1380</v>
      </c>
      <c r="I4569" s="11">
        <f>VLOOKUP(B4569,[1]!Product_Data[#Data],3,0)</f>
        <v>1090</v>
      </c>
      <c r="J4569" s="11">
        <f t="shared" si="429"/>
        <v>4360</v>
      </c>
      <c r="K4569" s="11">
        <f t="shared" si="430"/>
        <v>5520</v>
      </c>
      <c r="L4569" s="11">
        <f t="shared" si="431"/>
        <v>1160</v>
      </c>
      <c r="M4569" t="str">
        <f>VLOOKUP(C4569,[1]!Location_Data[#Data],2,0)</f>
        <v>Oceanside</v>
      </c>
      <c r="N4569" t="str">
        <f>VLOOKUP(D4569,[1]!Salespeople_Data[#Data],2,0)</f>
        <v>Robert Reed</v>
      </c>
      <c r="O4569" t="str">
        <f>VLOOKUP(E4569,[1]!Customer_Data[#Data],2,0)</f>
        <v>David Ford</v>
      </c>
      <c r="P4569" s="15">
        <f t="shared" si="426"/>
        <v>7</v>
      </c>
      <c r="Q4569">
        <f t="shared" si="427"/>
        <v>1</v>
      </c>
      <c r="R4569">
        <f t="shared" si="428"/>
        <v>2020</v>
      </c>
    </row>
    <row r="4570" spans="1:18" x14ac:dyDescent="0.25">
      <c r="A4570" s="2" t="s">
        <v>5590</v>
      </c>
      <c r="B4570" s="2" t="s">
        <v>83</v>
      </c>
      <c r="C4570" s="2" t="s">
        <v>169</v>
      </c>
      <c r="D4570" s="2" t="s">
        <v>49</v>
      </c>
      <c r="E4570" s="2" t="s">
        <v>1058</v>
      </c>
      <c r="F4570" s="3">
        <v>44152</v>
      </c>
      <c r="G4570" s="2">
        <v>1</v>
      </c>
      <c r="H4570" s="11">
        <f>VLOOKUP(B4570,[1]!Product_Data[#Data],4,0)</f>
        <v>1972</v>
      </c>
      <c r="I4570" s="11">
        <f>VLOOKUP(B4570,[1]!Product_Data[#Data],3,0)</f>
        <v>1321</v>
      </c>
      <c r="J4570" s="11">
        <f t="shared" si="429"/>
        <v>1321</v>
      </c>
      <c r="K4570" s="11">
        <f t="shared" si="430"/>
        <v>1972</v>
      </c>
      <c r="L4570" s="11">
        <f t="shared" si="431"/>
        <v>651</v>
      </c>
      <c r="M4570" t="str">
        <f>VLOOKUP(C4570,[1]!Location_Data[#Data],2,0)</f>
        <v>Vista</v>
      </c>
      <c r="N4570" t="str">
        <f>VLOOKUP(D4570,[1]!Salespeople_Data[#Data],2,0)</f>
        <v>Walter Cook</v>
      </c>
      <c r="O4570" t="str">
        <f>VLOOKUP(E4570,[1]!Customer_Data[#Data],2,0)</f>
        <v>Craig Mills</v>
      </c>
      <c r="P4570" s="15">
        <f t="shared" si="426"/>
        <v>3</v>
      </c>
      <c r="Q4570">
        <f t="shared" si="427"/>
        <v>11</v>
      </c>
      <c r="R4570">
        <f t="shared" si="428"/>
        <v>2020</v>
      </c>
    </row>
    <row r="4571" spans="1:18" x14ac:dyDescent="0.25">
      <c r="A4571" s="4" t="s">
        <v>5591</v>
      </c>
      <c r="B4571" s="4" t="s">
        <v>119</v>
      </c>
      <c r="C4571" s="4" t="s">
        <v>386</v>
      </c>
      <c r="D4571" s="4" t="s">
        <v>40</v>
      </c>
      <c r="E4571" s="4" t="s">
        <v>1174</v>
      </c>
      <c r="F4571" s="5">
        <v>43928</v>
      </c>
      <c r="G4571" s="4">
        <v>1</v>
      </c>
      <c r="H4571" s="11">
        <f>VLOOKUP(B4571,[1]!Product_Data[#Data],4,0)</f>
        <v>1077</v>
      </c>
      <c r="I4571" s="11">
        <f>VLOOKUP(B4571,[1]!Product_Data[#Data],3,0)</f>
        <v>732</v>
      </c>
      <c r="J4571" s="11">
        <f t="shared" si="429"/>
        <v>732</v>
      </c>
      <c r="K4571" s="11">
        <f t="shared" si="430"/>
        <v>1077</v>
      </c>
      <c r="L4571" s="11">
        <f t="shared" si="431"/>
        <v>345</v>
      </c>
      <c r="M4571" t="str">
        <f>VLOOKUP(C4571,[1]!Location_Data[#Data],2,0)</f>
        <v>Carlsbad</v>
      </c>
      <c r="N4571" t="str">
        <f>VLOOKUP(D4571,[1]!Salespeople_Data[#Data],2,0)</f>
        <v>Brian Hansen</v>
      </c>
      <c r="O4571" t="str">
        <f>VLOOKUP(E4571,[1]!Customer_Data[#Data],2,0)</f>
        <v>Gary Jones</v>
      </c>
      <c r="P4571" s="15">
        <f t="shared" si="426"/>
        <v>3</v>
      </c>
      <c r="Q4571">
        <f t="shared" si="427"/>
        <v>4</v>
      </c>
      <c r="R4571">
        <f t="shared" si="428"/>
        <v>2020</v>
      </c>
    </row>
    <row r="4572" spans="1:18" x14ac:dyDescent="0.25">
      <c r="A4572" s="2" t="s">
        <v>5592</v>
      </c>
      <c r="B4572" s="2" t="s">
        <v>203</v>
      </c>
      <c r="C4572" s="2" t="s">
        <v>272</v>
      </c>
      <c r="D4572" s="2" t="s">
        <v>63</v>
      </c>
      <c r="E4572" s="2" t="s">
        <v>2713</v>
      </c>
      <c r="F4572" s="3">
        <v>43978</v>
      </c>
      <c r="G4572" s="2">
        <v>2</v>
      </c>
      <c r="H4572" s="11">
        <f>VLOOKUP(B4572,[1]!Product_Data[#Data],4,0)</f>
        <v>1414</v>
      </c>
      <c r="I4572" s="11">
        <f>VLOOKUP(B4572,[1]!Product_Data[#Data],3,0)</f>
        <v>962</v>
      </c>
      <c r="J4572" s="11">
        <f t="shared" si="429"/>
        <v>1924</v>
      </c>
      <c r="K4572" s="11">
        <f t="shared" si="430"/>
        <v>2828</v>
      </c>
      <c r="L4572" s="11">
        <f t="shared" si="431"/>
        <v>904</v>
      </c>
      <c r="M4572" t="str">
        <f>VLOOKUP(C4572,[1]!Location_Data[#Data],2,0)</f>
        <v>Torrance</v>
      </c>
      <c r="N4572" t="str">
        <f>VLOOKUP(D4572,[1]!Salespeople_Data[#Data],2,0)</f>
        <v>Jeremy Mendoza</v>
      </c>
      <c r="O4572" t="str">
        <f>VLOOKUP(E4572,[1]!Customer_Data[#Data],2,0)</f>
        <v>Antonio Frazier</v>
      </c>
      <c r="P4572" s="15">
        <f t="shared" si="426"/>
        <v>4</v>
      </c>
      <c r="Q4572">
        <f t="shared" si="427"/>
        <v>5</v>
      </c>
      <c r="R4572">
        <f t="shared" si="428"/>
        <v>2020</v>
      </c>
    </row>
    <row r="4573" spans="1:18" x14ac:dyDescent="0.25">
      <c r="A4573" s="4" t="s">
        <v>5593</v>
      </c>
      <c r="B4573" s="4" t="s">
        <v>373</v>
      </c>
      <c r="C4573" s="4" t="s">
        <v>44</v>
      </c>
      <c r="D4573" s="4" t="s">
        <v>359</v>
      </c>
      <c r="E4573" s="4" t="s">
        <v>1570</v>
      </c>
      <c r="F4573" s="5">
        <v>44085</v>
      </c>
      <c r="G4573" s="4">
        <v>1</v>
      </c>
      <c r="H4573" s="11">
        <f>VLOOKUP(B4573,[1]!Product_Data[#Data],4,0)</f>
        <v>2182</v>
      </c>
      <c r="I4573" s="11">
        <f>VLOOKUP(B4573,[1]!Product_Data[#Data],3,0)</f>
        <v>1200</v>
      </c>
      <c r="J4573" s="11">
        <f t="shared" si="429"/>
        <v>1200</v>
      </c>
      <c r="K4573" s="11">
        <f t="shared" si="430"/>
        <v>2182</v>
      </c>
      <c r="L4573" s="11">
        <f t="shared" si="431"/>
        <v>982</v>
      </c>
      <c r="M4573" t="str">
        <f>VLOOKUP(C4573,[1]!Location_Data[#Data],2,0)</f>
        <v>Moreno Valley</v>
      </c>
      <c r="N4573" t="str">
        <f>VLOOKUP(D4573,[1]!Salespeople_Data[#Data],2,0)</f>
        <v>Eugene Holmes</v>
      </c>
      <c r="O4573" t="str">
        <f>VLOOKUP(E4573,[1]!Customer_Data[#Data],2,0)</f>
        <v>Jonathan Harris</v>
      </c>
      <c r="P4573" s="15">
        <f t="shared" si="426"/>
        <v>6</v>
      </c>
      <c r="Q4573">
        <f t="shared" si="427"/>
        <v>9</v>
      </c>
      <c r="R4573">
        <f t="shared" si="428"/>
        <v>2020</v>
      </c>
    </row>
    <row r="4574" spans="1:18" x14ac:dyDescent="0.25">
      <c r="A4574" s="2" t="s">
        <v>5594</v>
      </c>
      <c r="B4574" s="2" t="s">
        <v>340</v>
      </c>
      <c r="C4574" s="2" t="s">
        <v>286</v>
      </c>
      <c r="D4574" s="2" t="s">
        <v>170</v>
      </c>
      <c r="E4574" s="2" t="s">
        <v>153</v>
      </c>
      <c r="F4574" s="3">
        <v>44137</v>
      </c>
      <c r="G4574" s="2">
        <v>2</v>
      </c>
      <c r="H4574" s="11">
        <f>VLOOKUP(B4574,[1]!Product_Data[#Data],4,0)</f>
        <v>1967</v>
      </c>
      <c r="I4574" s="11">
        <f>VLOOKUP(B4574,[1]!Product_Data[#Data],3,0)</f>
        <v>1397</v>
      </c>
      <c r="J4574" s="11">
        <f t="shared" si="429"/>
        <v>2794</v>
      </c>
      <c r="K4574" s="11">
        <f t="shared" si="430"/>
        <v>3934</v>
      </c>
      <c r="L4574" s="11">
        <f t="shared" si="431"/>
        <v>1140</v>
      </c>
      <c r="M4574" t="str">
        <f>VLOOKUP(C4574,[1]!Location_Data[#Data],2,0)</f>
        <v>El Monte</v>
      </c>
      <c r="N4574" t="str">
        <f>VLOOKUP(D4574,[1]!Salespeople_Data[#Data],2,0)</f>
        <v>Sean Miller</v>
      </c>
      <c r="O4574" t="str">
        <f>VLOOKUP(E4574,[1]!Customer_Data[#Data],2,0)</f>
        <v>Charles Richards</v>
      </c>
      <c r="P4574" s="15">
        <f t="shared" si="426"/>
        <v>2</v>
      </c>
      <c r="Q4574">
        <f t="shared" si="427"/>
        <v>11</v>
      </c>
      <c r="R4574">
        <f t="shared" si="428"/>
        <v>2020</v>
      </c>
    </row>
    <row r="4575" spans="1:18" x14ac:dyDescent="0.25">
      <c r="A4575" s="4" t="s">
        <v>5595</v>
      </c>
      <c r="B4575" s="4" t="s">
        <v>245</v>
      </c>
      <c r="C4575" s="4" t="s">
        <v>145</v>
      </c>
      <c r="D4575" s="4" t="s">
        <v>10</v>
      </c>
      <c r="E4575" s="4" t="s">
        <v>1594</v>
      </c>
      <c r="F4575" s="5">
        <v>44065</v>
      </c>
      <c r="G4575" s="4">
        <v>3</v>
      </c>
      <c r="H4575" s="11">
        <f>VLOOKUP(B4575,[1]!Product_Data[#Data],4,0)</f>
        <v>818</v>
      </c>
      <c r="I4575" s="11">
        <f>VLOOKUP(B4575,[1]!Product_Data[#Data],3,0)</f>
        <v>450</v>
      </c>
      <c r="J4575" s="11">
        <f t="shared" si="429"/>
        <v>1350</v>
      </c>
      <c r="K4575" s="11">
        <f t="shared" si="430"/>
        <v>2454</v>
      </c>
      <c r="L4575" s="11">
        <f t="shared" si="431"/>
        <v>1104</v>
      </c>
      <c r="M4575" t="str">
        <f>VLOOKUP(C4575,[1]!Location_Data[#Data],2,0)</f>
        <v>Santa Maria</v>
      </c>
      <c r="N4575" t="str">
        <f>VLOOKUP(D4575,[1]!Salespeople_Data[#Data],2,0)</f>
        <v>Justin Lynch</v>
      </c>
      <c r="O4575" t="str">
        <f>VLOOKUP(E4575,[1]!Customer_Data[#Data],2,0)</f>
        <v>Patrick Rivera</v>
      </c>
      <c r="P4575" s="15">
        <f t="shared" si="426"/>
        <v>7</v>
      </c>
      <c r="Q4575">
        <f t="shared" si="427"/>
        <v>8</v>
      </c>
      <c r="R4575">
        <f t="shared" si="428"/>
        <v>2020</v>
      </c>
    </row>
    <row r="4576" spans="1:18" x14ac:dyDescent="0.25">
      <c r="A4576" s="2" t="s">
        <v>5596</v>
      </c>
      <c r="B4576" s="2" t="s">
        <v>267</v>
      </c>
      <c r="C4576" s="2" t="s">
        <v>527</v>
      </c>
      <c r="D4576" s="2" t="s">
        <v>58</v>
      </c>
      <c r="E4576" s="2" t="s">
        <v>1385</v>
      </c>
      <c r="F4576" s="3">
        <v>43844</v>
      </c>
      <c r="G4576" s="2">
        <v>1</v>
      </c>
      <c r="H4576" s="11">
        <f>VLOOKUP(B4576,[1]!Product_Data[#Data],4,0)</f>
        <v>400</v>
      </c>
      <c r="I4576" s="11">
        <f>VLOOKUP(B4576,[1]!Product_Data[#Data],3,0)</f>
        <v>208</v>
      </c>
      <c r="J4576" s="11">
        <f t="shared" si="429"/>
        <v>208</v>
      </c>
      <c r="K4576" s="11">
        <f t="shared" si="430"/>
        <v>400</v>
      </c>
      <c r="L4576" s="11">
        <f t="shared" si="431"/>
        <v>192</v>
      </c>
      <c r="M4576" t="str">
        <f>VLOOKUP(C4576,[1]!Location_Data[#Data],2,0)</f>
        <v>Stockton</v>
      </c>
      <c r="N4576" t="str">
        <f>VLOOKUP(D4576,[1]!Salespeople_Data[#Data],2,0)</f>
        <v>Christopher Tucker</v>
      </c>
      <c r="O4576" t="str">
        <f>VLOOKUP(E4576,[1]!Customer_Data[#Data],2,0)</f>
        <v>Douglas Diaz</v>
      </c>
      <c r="P4576" s="15">
        <f t="shared" si="426"/>
        <v>3</v>
      </c>
      <c r="Q4576">
        <f t="shared" si="427"/>
        <v>1</v>
      </c>
      <c r="R4576">
        <f t="shared" si="428"/>
        <v>2020</v>
      </c>
    </row>
    <row r="4577" spans="1:18" x14ac:dyDescent="0.25">
      <c r="A4577" s="4" t="s">
        <v>5597</v>
      </c>
      <c r="B4577" s="4" t="s">
        <v>109</v>
      </c>
      <c r="C4577" s="4" t="s">
        <v>66</v>
      </c>
      <c r="D4577" s="4" t="s">
        <v>71</v>
      </c>
      <c r="E4577" s="4" t="s">
        <v>130</v>
      </c>
      <c r="F4577" s="5">
        <v>44158</v>
      </c>
      <c r="G4577" s="4">
        <v>4</v>
      </c>
      <c r="H4577" s="11">
        <f>VLOOKUP(B4577,[1]!Product_Data[#Data],4,0)</f>
        <v>1783</v>
      </c>
      <c r="I4577" s="11">
        <f>VLOOKUP(B4577,[1]!Product_Data[#Data],3,0)</f>
        <v>1230</v>
      </c>
      <c r="J4577" s="11">
        <f t="shared" si="429"/>
        <v>4920</v>
      </c>
      <c r="K4577" s="11">
        <f t="shared" si="430"/>
        <v>7132</v>
      </c>
      <c r="L4577" s="11">
        <f t="shared" si="431"/>
        <v>2212</v>
      </c>
      <c r="M4577" t="str">
        <f>VLOOKUP(C4577,[1]!Location_Data[#Data],2,0)</f>
        <v>Ontario</v>
      </c>
      <c r="N4577" t="str">
        <f>VLOOKUP(D4577,[1]!Salespeople_Data[#Data],2,0)</f>
        <v>Gary Rodriguez</v>
      </c>
      <c r="O4577" t="str">
        <f>VLOOKUP(E4577,[1]!Customer_Data[#Data],2,0)</f>
        <v>David Nguyen</v>
      </c>
      <c r="P4577" s="15">
        <f t="shared" si="426"/>
        <v>2</v>
      </c>
      <c r="Q4577">
        <f t="shared" si="427"/>
        <v>11</v>
      </c>
      <c r="R4577">
        <f t="shared" si="428"/>
        <v>2020</v>
      </c>
    </row>
    <row r="4578" spans="1:18" x14ac:dyDescent="0.25">
      <c r="A4578" s="2" t="s">
        <v>5598</v>
      </c>
      <c r="B4578" s="2" t="s">
        <v>210</v>
      </c>
      <c r="C4578" s="2" t="s">
        <v>224</v>
      </c>
      <c r="D4578" s="2" t="s">
        <v>356</v>
      </c>
      <c r="E4578" s="2" t="s">
        <v>3357</v>
      </c>
      <c r="F4578" s="3">
        <v>44140</v>
      </c>
      <c r="G4578" s="2">
        <v>3</v>
      </c>
      <c r="H4578" s="11">
        <f>VLOOKUP(B4578,[1]!Product_Data[#Data],4,0)</f>
        <v>458</v>
      </c>
      <c r="I4578" s="11">
        <f>VLOOKUP(B4578,[1]!Product_Data[#Data],3,0)</f>
        <v>376</v>
      </c>
      <c r="J4578" s="11">
        <f t="shared" si="429"/>
        <v>1128</v>
      </c>
      <c r="K4578" s="11">
        <f t="shared" si="430"/>
        <v>1374</v>
      </c>
      <c r="L4578" s="11">
        <f t="shared" si="431"/>
        <v>246</v>
      </c>
      <c r="M4578" t="str">
        <f>VLOOKUP(C4578,[1]!Location_Data[#Data],2,0)</f>
        <v>Huntington Beach</v>
      </c>
      <c r="N4578" t="str">
        <f>VLOOKUP(D4578,[1]!Salespeople_Data[#Data],2,0)</f>
        <v>Jimmy Young</v>
      </c>
      <c r="O4578" t="str">
        <f>VLOOKUP(E4578,[1]!Customer_Data[#Data],2,0)</f>
        <v>Sean Olson</v>
      </c>
      <c r="P4578" s="15">
        <f t="shared" si="426"/>
        <v>5</v>
      </c>
      <c r="Q4578">
        <f t="shared" si="427"/>
        <v>11</v>
      </c>
      <c r="R4578">
        <f t="shared" si="428"/>
        <v>2020</v>
      </c>
    </row>
    <row r="4579" spans="1:18" x14ac:dyDescent="0.25">
      <c r="A4579" s="4" t="s">
        <v>5599</v>
      </c>
      <c r="B4579" s="4" t="s">
        <v>1149</v>
      </c>
      <c r="C4579" s="4" t="s">
        <v>145</v>
      </c>
      <c r="D4579" s="4" t="s">
        <v>126</v>
      </c>
      <c r="E4579" s="4" t="s">
        <v>102</v>
      </c>
      <c r="F4579" s="5">
        <v>44064</v>
      </c>
      <c r="G4579" s="4">
        <v>2</v>
      </c>
      <c r="H4579" s="11">
        <f>VLOOKUP(B4579,[1]!Product_Data[#Data],4,0)</f>
        <v>847</v>
      </c>
      <c r="I4579" s="11">
        <f>VLOOKUP(B4579,[1]!Product_Data[#Data],3,0)</f>
        <v>534</v>
      </c>
      <c r="J4579" s="11">
        <f t="shared" si="429"/>
        <v>1068</v>
      </c>
      <c r="K4579" s="11">
        <f t="shared" si="430"/>
        <v>1694</v>
      </c>
      <c r="L4579" s="11">
        <f t="shared" si="431"/>
        <v>626</v>
      </c>
      <c r="M4579" t="str">
        <f>VLOOKUP(C4579,[1]!Location_Data[#Data],2,0)</f>
        <v>Santa Maria</v>
      </c>
      <c r="N4579" t="str">
        <f>VLOOKUP(D4579,[1]!Salespeople_Data[#Data],2,0)</f>
        <v>Larry Castillo</v>
      </c>
      <c r="O4579" t="str">
        <f>VLOOKUP(E4579,[1]!Customer_Data[#Data],2,0)</f>
        <v>Scott Mills</v>
      </c>
      <c r="P4579" s="15">
        <f t="shared" si="426"/>
        <v>6</v>
      </c>
      <c r="Q4579">
        <f t="shared" si="427"/>
        <v>8</v>
      </c>
      <c r="R4579">
        <f t="shared" si="428"/>
        <v>2020</v>
      </c>
    </row>
    <row r="4580" spans="1:18" x14ac:dyDescent="0.25">
      <c r="A4580" s="2" t="s">
        <v>5600</v>
      </c>
      <c r="B4580" s="2" t="s">
        <v>626</v>
      </c>
      <c r="C4580" s="2" t="s">
        <v>39</v>
      </c>
      <c r="D4580" s="2" t="s">
        <v>80</v>
      </c>
      <c r="E4580" s="2" t="s">
        <v>233</v>
      </c>
      <c r="F4580" s="3">
        <v>44139</v>
      </c>
      <c r="G4580" s="2">
        <v>4</v>
      </c>
      <c r="H4580" s="11">
        <f>VLOOKUP(B4580,[1]!Product_Data[#Data],4,0)</f>
        <v>584</v>
      </c>
      <c r="I4580" s="11">
        <f>VLOOKUP(B4580,[1]!Product_Data[#Data],3,0)</f>
        <v>420</v>
      </c>
      <c r="J4580" s="11">
        <f t="shared" si="429"/>
        <v>1680</v>
      </c>
      <c r="K4580" s="11">
        <f t="shared" si="430"/>
        <v>2336</v>
      </c>
      <c r="L4580" s="11">
        <f t="shared" si="431"/>
        <v>656</v>
      </c>
      <c r="M4580" t="str">
        <f>VLOOKUP(C4580,[1]!Location_Data[#Data],2,0)</f>
        <v>Oceanside</v>
      </c>
      <c r="N4580" t="str">
        <f>VLOOKUP(D4580,[1]!Salespeople_Data[#Data],2,0)</f>
        <v>Henry Nelson</v>
      </c>
      <c r="O4580" t="str">
        <f>VLOOKUP(E4580,[1]!Customer_Data[#Data],2,0)</f>
        <v>Ralph Nichols</v>
      </c>
      <c r="P4580" s="15">
        <f t="shared" si="426"/>
        <v>4</v>
      </c>
      <c r="Q4580">
        <f t="shared" si="427"/>
        <v>11</v>
      </c>
      <c r="R4580">
        <f t="shared" si="428"/>
        <v>2020</v>
      </c>
    </row>
    <row r="4581" spans="1:18" x14ac:dyDescent="0.25">
      <c r="A4581" s="4" t="s">
        <v>5601</v>
      </c>
      <c r="B4581" s="4" t="s">
        <v>119</v>
      </c>
      <c r="C4581" s="4" t="s">
        <v>253</v>
      </c>
      <c r="D4581" s="4" t="s">
        <v>91</v>
      </c>
      <c r="E4581" s="4" t="s">
        <v>1032</v>
      </c>
      <c r="F4581" s="5">
        <v>43944</v>
      </c>
      <c r="G4581" s="4">
        <v>3</v>
      </c>
      <c r="H4581" s="11">
        <f>VLOOKUP(B4581,[1]!Product_Data[#Data],4,0)</f>
        <v>1077</v>
      </c>
      <c r="I4581" s="11">
        <f>VLOOKUP(B4581,[1]!Product_Data[#Data],3,0)</f>
        <v>732</v>
      </c>
      <c r="J4581" s="11">
        <f t="shared" si="429"/>
        <v>2196</v>
      </c>
      <c r="K4581" s="11">
        <f t="shared" si="430"/>
        <v>3231</v>
      </c>
      <c r="L4581" s="11">
        <f t="shared" si="431"/>
        <v>1035</v>
      </c>
      <c r="M4581" t="str">
        <f>VLOOKUP(C4581,[1]!Location_Data[#Data],2,0)</f>
        <v>Bakersfield</v>
      </c>
      <c r="N4581" t="str">
        <f>VLOOKUP(D4581,[1]!Salespeople_Data[#Data],2,0)</f>
        <v>Howard Gardner</v>
      </c>
      <c r="O4581" t="str">
        <f>VLOOKUP(E4581,[1]!Customer_Data[#Data],2,0)</f>
        <v>Sean Alexander</v>
      </c>
      <c r="P4581" s="15">
        <f t="shared" si="426"/>
        <v>5</v>
      </c>
      <c r="Q4581">
        <f t="shared" si="427"/>
        <v>4</v>
      </c>
      <c r="R4581">
        <f t="shared" si="428"/>
        <v>2020</v>
      </c>
    </row>
    <row r="4582" spans="1:18" x14ac:dyDescent="0.25">
      <c r="A4582" s="2" t="s">
        <v>5602</v>
      </c>
      <c r="B4582" s="2" t="s">
        <v>440</v>
      </c>
      <c r="C4582" s="2" t="s">
        <v>24</v>
      </c>
      <c r="D4582" s="2" t="s">
        <v>264</v>
      </c>
      <c r="E4582" s="2" t="s">
        <v>1008</v>
      </c>
      <c r="F4582" s="3">
        <v>44001</v>
      </c>
      <c r="G4582" s="2">
        <v>3</v>
      </c>
      <c r="H4582" s="11">
        <f>VLOOKUP(B4582,[1]!Product_Data[#Data],4,0)</f>
        <v>800</v>
      </c>
      <c r="I4582" s="11">
        <f>VLOOKUP(B4582,[1]!Product_Data[#Data],3,0)</f>
        <v>536</v>
      </c>
      <c r="J4582" s="11">
        <f t="shared" si="429"/>
        <v>1608</v>
      </c>
      <c r="K4582" s="11">
        <f t="shared" si="430"/>
        <v>2400</v>
      </c>
      <c r="L4582" s="11">
        <f t="shared" si="431"/>
        <v>792</v>
      </c>
      <c r="M4582" t="str">
        <f>VLOOKUP(C4582,[1]!Location_Data[#Data],2,0)</f>
        <v>Lancaster</v>
      </c>
      <c r="N4582" t="str">
        <f>VLOOKUP(D4582,[1]!Salespeople_Data[#Data],2,0)</f>
        <v>Ernest Wheeler</v>
      </c>
      <c r="O4582" t="str">
        <f>VLOOKUP(E4582,[1]!Customer_Data[#Data],2,0)</f>
        <v>Fred Evans</v>
      </c>
      <c r="P4582" s="15">
        <f t="shared" si="426"/>
        <v>6</v>
      </c>
      <c r="Q4582">
        <f t="shared" si="427"/>
        <v>6</v>
      </c>
      <c r="R4582">
        <f t="shared" si="428"/>
        <v>2020</v>
      </c>
    </row>
    <row r="4583" spans="1:18" x14ac:dyDescent="0.25">
      <c r="A4583" s="4" t="s">
        <v>5603</v>
      </c>
      <c r="B4583" s="4" t="s">
        <v>348</v>
      </c>
      <c r="C4583" s="4" t="s">
        <v>156</v>
      </c>
      <c r="D4583" s="4" t="s">
        <v>345</v>
      </c>
      <c r="E4583" s="4" t="s">
        <v>2056</v>
      </c>
      <c r="F4583" s="5">
        <v>44109</v>
      </c>
      <c r="G4583" s="4">
        <v>3</v>
      </c>
      <c r="H4583" s="11">
        <f>VLOOKUP(B4583,[1]!Product_Data[#Data],4,0)</f>
        <v>603</v>
      </c>
      <c r="I4583" s="11">
        <f>VLOOKUP(B4583,[1]!Product_Data[#Data],3,0)</f>
        <v>416</v>
      </c>
      <c r="J4583" s="11">
        <f t="shared" si="429"/>
        <v>1248</v>
      </c>
      <c r="K4583" s="11">
        <f t="shared" si="430"/>
        <v>1809</v>
      </c>
      <c r="L4583" s="11">
        <f t="shared" si="431"/>
        <v>561</v>
      </c>
      <c r="M4583" t="str">
        <f>VLOOKUP(C4583,[1]!Location_Data[#Data],2,0)</f>
        <v>Sacramento</v>
      </c>
      <c r="N4583" t="str">
        <f>VLOOKUP(D4583,[1]!Salespeople_Data[#Data],2,0)</f>
        <v>Larry Marshall</v>
      </c>
      <c r="O4583" t="str">
        <f>VLOOKUP(E4583,[1]!Customer_Data[#Data],2,0)</f>
        <v>Wayne Gardner</v>
      </c>
      <c r="P4583" s="15">
        <f t="shared" si="426"/>
        <v>2</v>
      </c>
      <c r="Q4583">
        <f t="shared" si="427"/>
        <v>10</v>
      </c>
      <c r="R4583">
        <f t="shared" si="428"/>
        <v>2020</v>
      </c>
    </row>
    <row r="4584" spans="1:18" x14ac:dyDescent="0.25">
      <c r="A4584" s="2" t="s">
        <v>5604</v>
      </c>
      <c r="B4584" s="2" t="s">
        <v>408</v>
      </c>
      <c r="C4584" s="2" t="s">
        <v>9</v>
      </c>
      <c r="D4584" s="2" t="s">
        <v>10</v>
      </c>
      <c r="E4584" s="2" t="s">
        <v>2473</v>
      </c>
      <c r="F4584" s="3">
        <v>44019</v>
      </c>
      <c r="G4584" s="2">
        <v>3</v>
      </c>
      <c r="H4584" s="11">
        <f>VLOOKUP(B4584,[1]!Product_Data[#Data],4,0)</f>
        <v>1405</v>
      </c>
      <c r="I4584" s="11">
        <f>VLOOKUP(B4584,[1]!Product_Data[#Data],3,0)</f>
        <v>1054</v>
      </c>
      <c r="J4584" s="11">
        <f t="shared" si="429"/>
        <v>3162</v>
      </c>
      <c r="K4584" s="11">
        <f t="shared" si="430"/>
        <v>4215</v>
      </c>
      <c r="L4584" s="11">
        <f t="shared" si="431"/>
        <v>1053</v>
      </c>
      <c r="M4584" t="str">
        <f>VLOOKUP(C4584,[1]!Location_Data[#Data],2,0)</f>
        <v>San Mateo</v>
      </c>
      <c r="N4584" t="str">
        <f>VLOOKUP(D4584,[1]!Salespeople_Data[#Data],2,0)</f>
        <v>Justin Lynch</v>
      </c>
      <c r="O4584" t="str">
        <f>VLOOKUP(E4584,[1]!Customer_Data[#Data],2,0)</f>
        <v>Thomas Duncan</v>
      </c>
      <c r="P4584" s="15">
        <f t="shared" si="426"/>
        <v>3</v>
      </c>
      <c r="Q4584">
        <f t="shared" si="427"/>
        <v>7</v>
      </c>
      <c r="R4584">
        <f t="shared" si="428"/>
        <v>2020</v>
      </c>
    </row>
    <row r="4585" spans="1:18" x14ac:dyDescent="0.25">
      <c r="A4585" s="4" t="s">
        <v>5605</v>
      </c>
      <c r="B4585" s="4" t="s">
        <v>479</v>
      </c>
      <c r="C4585" s="4" t="s">
        <v>24</v>
      </c>
      <c r="D4585" s="4" t="s">
        <v>106</v>
      </c>
      <c r="E4585" s="4" t="s">
        <v>565</v>
      </c>
      <c r="F4585" s="5">
        <v>44075</v>
      </c>
      <c r="G4585" s="4">
        <v>1</v>
      </c>
      <c r="H4585" s="11">
        <f>VLOOKUP(B4585,[1]!Product_Data[#Data],4,0)</f>
        <v>123</v>
      </c>
      <c r="I4585" s="11">
        <f>VLOOKUP(B4585,[1]!Product_Data[#Data],3,0)</f>
        <v>84</v>
      </c>
      <c r="J4585" s="11">
        <f t="shared" si="429"/>
        <v>84</v>
      </c>
      <c r="K4585" s="11">
        <f t="shared" si="430"/>
        <v>123</v>
      </c>
      <c r="L4585" s="11">
        <f t="shared" si="431"/>
        <v>39</v>
      </c>
      <c r="M4585" t="str">
        <f>VLOOKUP(C4585,[1]!Location_Data[#Data],2,0)</f>
        <v>Lancaster</v>
      </c>
      <c r="N4585" t="str">
        <f>VLOOKUP(D4585,[1]!Salespeople_Data[#Data],2,0)</f>
        <v>Patrick Ruiz</v>
      </c>
      <c r="O4585" t="str">
        <f>VLOOKUP(E4585,[1]!Customer_Data[#Data],2,0)</f>
        <v>Nicholas Ward</v>
      </c>
      <c r="P4585" s="15">
        <f t="shared" si="426"/>
        <v>3</v>
      </c>
      <c r="Q4585">
        <f t="shared" si="427"/>
        <v>9</v>
      </c>
      <c r="R4585">
        <f t="shared" si="428"/>
        <v>2020</v>
      </c>
    </row>
    <row r="4586" spans="1:18" x14ac:dyDescent="0.25">
      <c r="A4586" s="2" t="s">
        <v>5606</v>
      </c>
      <c r="B4586" s="2" t="s">
        <v>207</v>
      </c>
      <c r="C4586" s="2" t="s">
        <v>272</v>
      </c>
      <c r="D4586" s="2" t="s">
        <v>87</v>
      </c>
      <c r="E4586" s="2" t="s">
        <v>963</v>
      </c>
      <c r="F4586" s="3">
        <v>44084</v>
      </c>
      <c r="G4586" s="2">
        <v>3</v>
      </c>
      <c r="H4586" s="11">
        <f>VLOOKUP(B4586,[1]!Product_Data[#Data],4,0)</f>
        <v>2464</v>
      </c>
      <c r="I4586" s="11">
        <f>VLOOKUP(B4586,[1]!Product_Data[#Data],3,0)</f>
        <v>1774</v>
      </c>
      <c r="J4586" s="11">
        <f t="shared" si="429"/>
        <v>5322</v>
      </c>
      <c r="K4586" s="11">
        <f t="shared" si="430"/>
        <v>7392</v>
      </c>
      <c r="L4586" s="11">
        <f t="shared" si="431"/>
        <v>2070</v>
      </c>
      <c r="M4586" t="str">
        <f>VLOOKUP(C4586,[1]!Location_Data[#Data],2,0)</f>
        <v>Torrance</v>
      </c>
      <c r="N4586" t="str">
        <f>VLOOKUP(D4586,[1]!Salespeople_Data[#Data],2,0)</f>
        <v>Martin Perry</v>
      </c>
      <c r="O4586" t="str">
        <f>VLOOKUP(E4586,[1]!Customer_Data[#Data],2,0)</f>
        <v>Ralph Oliver</v>
      </c>
      <c r="P4586" s="15">
        <f t="shared" si="426"/>
        <v>5</v>
      </c>
      <c r="Q4586">
        <f t="shared" si="427"/>
        <v>9</v>
      </c>
      <c r="R4586">
        <f t="shared" si="428"/>
        <v>2020</v>
      </c>
    </row>
    <row r="4587" spans="1:18" x14ac:dyDescent="0.25">
      <c r="A4587" s="4" t="s">
        <v>5607</v>
      </c>
      <c r="B4587" s="4" t="s">
        <v>412</v>
      </c>
      <c r="C4587" s="4" t="s">
        <v>105</v>
      </c>
      <c r="D4587" s="4" t="s">
        <v>58</v>
      </c>
      <c r="E4587" s="4" t="s">
        <v>160</v>
      </c>
      <c r="F4587" s="5">
        <v>44049</v>
      </c>
      <c r="G4587" s="4">
        <v>1</v>
      </c>
      <c r="H4587" s="11">
        <f>VLOOKUP(B4587,[1]!Product_Data[#Data],4,0)</f>
        <v>2396</v>
      </c>
      <c r="I4587" s="11">
        <f>VLOOKUP(B4587,[1]!Product_Data[#Data],3,0)</f>
        <v>1965</v>
      </c>
      <c r="J4587" s="11">
        <f t="shared" si="429"/>
        <v>1965</v>
      </c>
      <c r="K4587" s="11">
        <f t="shared" si="430"/>
        <v>2396</v>
      </c>
      <c r="L4587" s="11">
        <f t="shared" si="431"/>
        <v>431</v>
      </c>
      <c r="M4587" t="str">
        <f>VLOOKUP(C4587,[1]!Location_Data[#Data],2,0)</f>
        <v>Daly City</v>
      </c>
      <c r="N4587" t="str">
        <f>VLOOKUP(D4587,[1]!Salespeople_Data[#Data],2,0)</f>
        <v>Christopher Tucker</v>
      </c>
      <c r="O4587" t="str">
        <f>VLOOKUP(E4587,[1]!Customer_Data[#Data],2,0)</f>
        <v>Scott Roberts</v>
      </c>
      <c r="P4587" s="15">
        <f t="shared" si="426"/>
        <v>5</v>
      </c>
      <c r="Q4587">
        <f t="shared" si="427"/>
        <v>8</v>
      </c>
      <c r="R4587">
        <f t="shared" si="428"/>
        <v>2020</v>
      </c>
    </row>
    <row r="4588" spans="1:18" x14ac:dyDescent="0.25">
      <c r="A4588" s="2" t="s">
        <v>5608</v>
      </c>
      <c r="B4588" s="2" t="s">
        <v>129</v>
      </c>
      <c r="C4588" s="2" t="s">
        <v>530</v>
      </c>
      <c r="D4588" s="2" t="s">
        <v>71</v>
      </c>
      <c r="E4588" s="2" t="s">
        <v>357</v>
      </c>
      <c r="F4588" s="3">
        <v>43902</v>
      </c>
      <c r="G4588" s="2">
        <v>1</v>
      </c>
      <c r="H4588" s="11">
        <f>VLOOKUP(B4588,[1]!Product_Data[#Data],4,0)</f>
        <v>127</v>
      </c>
      <c r="I4588" s="11">
        <f>VLOOKUP(B4588,[1]!Product_Data[#Data],3,0)</f>
        <v>79</v>
      </c>
      <c r="J4588" s="11">
        <f t="shared" si="429"/>
        <v>79</v>
      </c>
      <c r="K4588" s="11">
        <f t="shared" si="430"/>
        <v>127</v>
      </c>
      <c r="L4588" s="11">
        <f t="shared" si="431"/>
        <v>48</v>
      </c>
      <c r="M4588" t="str">
        <f>VLOOKUP(C4588,[1]!Location_Data[#Data],2,0)</f>
        <v>San Buenaventura (Ventura)</v>
      </c>
      <c r="N4588" t="str">
        <f>VLOOKUP(D4588,[1]!Salespeople_Data[#Data],2,0)</f>
        <v>Gary Rodriguez</v>
      </c>
      <c r="O4588" t="str">
        <f>VLOOKUP(E4588,[1]!Customer_Data[#Data],2,0)</f>
        <v>Joshua Peterson</v>
      </c>
      <c r="P4588" s="15">
        <f t="shared" si="426"/>
        <v>5</v>
      </c>
      <c r="Q4588">
        <f t="shared" si="427"/>
        <v>3</v>
      </c>
      <c r="R4588">
        <f t="shared" si="428"/>
        <v>2020</v>
      </c>
    </row>
    <row r="4589" spans="1:18" x14ac:dyDescent="0.25">
      <c r="A4589" s="4" t="s">
        <v>5609</v>
      </c>
      <c r="B4589" s="4" t="s">
        <v>200</v>
      </c>
      <c r="C4589" s="4" t="s">
        <v>272</v>
      </c>
      <c r="D4589" s="4" t="s">
        <v>359</v>
      </c>
      <c r="E4589" s="4" t="s">
        <v>1611</v>
      </c>
      <c r="F4589" s="5">
        <v>44188</v>
      </c>
      <c r="G4589" s="4">
        <v>3</v>
      </c>
      <c r="H4589" s="11">
        <f>VLOOKUP(B4589,[1]!Product_Data[#Data],4,0)</f>
        <v>315</v>
      </c>
      <c r="I4589" s="11">
        <f>VLOOKUP(B4589,[1]!Product_Data[#Data],3,0)</f>
        <v>208</v>
      </c>
      <c r="J4589" s="11">
        <f t="shared" si="429"/>
        <v>624</v>
      </c>
      <c r="K4589" s="11">
        <f t="shared" si="430"/>
        <v>945</v>
      </c>
      <c r="L4589" s="11">
        <f t="shared" si="431"/>
        <v>321</v>
      </c>
      <c r="M4589" t="str">
        <f>VLOOKUP(C4589,[1]!Location_Data[#Data],2,0)</f>
        <v>Torrance</v>
      </c>
      <c r="N4589" t="str">
        <f>VLOOKUP(D4589,[1]!Salespeople_Data[#Data],2,0)</f>
        <v>Eugene Holmes</v>
      </c>
      <c r="O4589" t="str">
        <f>VLOOKUP(E4589,[1]!Customer_Data[#Data],2,0)</f>
        <v>Nicholas Arnold</v>
      </c>
      <c r="P4589" s="15">
        <f t="shared" si="426"/>
        <v>4</v>
      </c>
      <c r="Q4589">
        <f t="shared" si="427"/>
        <v>12</v>
      </c>
      <c r="R4589">
        <f t="shared" si="428"/>
        <v>2020</v>
      </c>
    </row>
    <row r="4590" spans="1:18" x14ac:dyDescent="0.25">
      <c r="A4590" s="2" t="s">
        <v>5610</v>
      </c>
      <c r="B4590" s="2" t="s">
        <v>252</v>
      </c>
      <c r="C4590" s="2" t="s">
        <v>643</v>
      </c>
      <c r="D4590" s="2" t="s">
        <v>25</v>
      </c>
      <c r="E4590" s="2" t="s">
        <v>5547</v>
      </c>
      <c r="F4590" s="3">
        <v>43914</v>
      </c>
      <c r="G4590" s="2">
        <v>1</v>
      </c>
      <c r="H4590" s="11">
        <f>VLOOKUP(B4590,[1]!Product_Data[#Data],4,0)</f>
        <v>1899</v>
      </c>
      <c r="I4590" s="11">
        <f>VLOOKUP(B4590,[1]!Product_Data[#Data],3,0)</f>
        <v>1044</v>
      </c>
      <c r="J4590" s="11">
        <f t="shared" si="429"/>
        <v>1044</v>
      </c>
      <c r="K4590" s="11">
        <f t="shared" si="430"/>
        <v>1899</v>
      </c>
      <c r="L4590" s="11">
        <f t="shared" si="431"/>
        <v>855</v>
      </c>
      <c r="M4590" t="str">
        <f>VLOOKUP(C4590,[1]!Location_Data[#Data],2,0)</f>
        <v>Hayward</v>
      </c>
      <c r="N4590" t="str">
        <f>VLOOKUP(D4590,[1]!Salespeople_Data[#Data],2,0)</f>
        <v>Brian Davis</v>
      </c>
      <c r="O4590" t="str">
        <f>VLOOKUP(E4590,[1]!Customer_Data[#Data],2,0)</f>
        <v>Joe Griffin</v>
      </c>
      <c r="P4590" s="15">
        <f t="shared" si="426"/>
        <v>3</v>
      </c>
      <c r="Q4590">
        <f t="shared" si="427"/>
        <v>3</v>
      </c>
      <c r="R4590">
        <f t="shared" si="428"/>
        <v>2020</v>
      </c>
    </row>
    <row r="4591" spans="1:18" x14ac:dyDescent="0.25">
      <c r="A4591" s="4" t="s">
        <v>5611</v>
      </c>
      <c r="B4591" s="4" t="s">
        <v>47</v>
      </c>
      <c r="C4591" s="4" t="s">
        <v>377</v>
      </c>
      <c r="D4591" s="4" t="s">
        <v>264</v>
      </c>
      <c r="E4591" s="4" t="s">
        <v>187</v>
      </c>
      <c r="F4591" s="5">
        <v>43970</v>
      </c>
      <c r="G4591" s="4">
        <v>1</v>
      </c>
      <c r="H4591" s="11">
        <f>VLOOKUP(B4591,[1]!Product_Data[#Data],4,0)</f>
        <v>1812</v>
      </c>
      <c r="I4591" s="11">
        <f>VLOOKUP(B4591,[1]!Product_Data[#Data],3,0)</f>
        <v>1305</v>
      </c>
      <c r="J4591" s="11">
        <f t="shared" si="429"/>
        <v>1305</v>
      </c>
      <c r="K4591" s="11">
        <f t="shared" si="430"/>
        <v>1812</v>
      </c>
      <c r="L4591" s="11">
        <f t="shared" si="431"/>
        <v>507</v>
      </c>
      <c r="M4591" t="str">
        <f>VLOOKUP(C4591,[1]!Location_Data[#Data],2,0)</f>
        <v>San Diego</v>
      </c>
      <c r="N4591" t="str">
        <f>VLOOKUP(D4591,[1]!Salespeople_Data[#Data],2,0)</f>
        <v>Ernest Wheeler</v>
      </c>
      <c r="O4591" t="str">
        <f>VLOOKUP(E4591,[1]!Customer_Data[#Data],2,0)</f>
        <v>Harry Hudson</v>
      </c>
      <c r="P4591" s="15">
        <f t="shared" si="426"/>
        <v>3</v>
      </c>
      <c r="Q4591">
        <f t="shared" si="427"/>
        <v>5</v>
      </c>
      <c r="R4591">
        <f t="shared" si="428"/>
        <v>2020</v>
      </c>
    </row>
    <row r="4592" spans="1:18" x14ac:dyDescent="0.25">
      <c r="A4592" s="2" t="s">
        <v>5612</v>
      </c>
      <c r="B4592" s="2" t="s">
        <v>256</v>
      </c>
      <c r="C4592" s="2" t="s">
        <v>469</v>
      </c>
      <c r="D4592" s="2" t="s">
        <v>298</v>
      </c>
      <c r="E4592" s="2" t="s">
        <v>498</v>
      </c>
      <c r="F4592" s="3">
        <v>44155</v>
      </c>
      <c r="G4592" s="2">
        <v>2</v>
      </c>
      <c r="H4592" s="11">
        <f>VLOOKUP(B4592,[1]!Product_Data[#Data],4,0)</f>
        <v>596</v>
      </c>
      <c r="I4592" s="11">
        <f>VLOOKUP(B4592,[1]!Product_Data[#Data],3,0)</f>
        <v>358</v>
      </c>
      <c r="J4592" s="11">
        <f t="shared" si="429"/>
        <v>716</v>
      </c>
      <c r="K4592" s="11">
        <f t="shared" si="430"/>
        <v>1192</v>
      </c>
      <c r="L4592" s="11">
        <f t="shared" si="431"/>
        <v>476</v>
      </c>
      <c r="M4592" t="str">
        <f>VLOOKUP(C4592,[1]!Location_Data[#Data],2,0)</f>
        <v>Escondido</v>
      </c>
      <c r="N4592" t="str">
        <f>VLOOKUP(D4592,[1]!Salespeople_Data[#Data],2,0)</f>
        <v>Kenneth Fields</v>
      </c>
      <c r="O4592" t="str">
        <f>VLOOKUP(E4592,[1]!Customer_Data[#Data],2,0)</f>
        <v>Ernest Austin</v>
      </c>
      <c r="P4592" s="15">
        <f t="shared" si="426"/>
        <v>6</v>
      </c>
      <c r="Q4592">
        <f t="shared" si="427"/>
        <v>11</v>
      </c>
      <c r="R4592">
        <f t="shared" si="428"/>
        <v>2020</v>
      </c>
    </row>
    <row r="4593" spans="1:18" x14ac:dyDescent="0.25">
      <c r="A4593" s="4" t="s">
        <v>5613</v>
      </c>
      <c r="B4593" s="4" t="s">
        <v>177</v>
      </c>
      <c r="C4593" s="4" t="s">
        <v>355</v>
      </c>
      <c r="D4593" s="4" t="s">
        <v>96</v>
      </c>
      <c r="E4593" s="4" t="s">
        <v>1201</v>
      </c>
      <c r="F4593" s="5">
        <v>43892</v>
      </c>
      <c r="G4593" s="4">
        <v>3</v>
      </c>
      <c r="H4593" s="11">
        <f>VLOOKUP(B4593,[1]!Product_Data[#Data],4,0)</f>
        <v>2497</v>
      </c>
      <c r="I4593" s="11">
        <f>VLOOKUP(B4593,[1]!Product_Data[#Data],3,0)</f>
        <v>1473</v>
      </c>
      <c r="J4593" s="11">
        <f t="shared" si="429"/>
        <v>4419</v>
      </c>
      <c r="K4593" s="11">
        <f t="shared" si="430"/>
        <v>7491</v>
      </c>
      <c r="L4593" s="11">
        <f t="shared" si="431"/>
        <v>3072</v>
      </c>
      <c r="M4593" t="str">
        <f>VLOOKUP(C4593,[1]!Location_Data[#Data],2,0)</f>
        <v>Burbank</v>
      </c>
      <c r="N4593" t="str">
        <f>VLOOKUP(D4593,[1]!Salespeople_Data[#Data],2,0)</f>
        <v>Brian Thomas</v>
      </c>
      <c r="O4593" t="str">
        <f>VLOOKUP(E4593,[1]!Customer_Data[#Data],2,0)</f>
        <v>Anthony Little</v>
      </c>
      <c r="P4593" s="15">
        <f t="shared" si="426"/>
        <v>2</v>
      </c>
      <c r="Q4593">
        <f t="shared" si="427"/>
        <v>3</v>
      </c>
      <c r="R4593">
        <f t="shared" si="428"/>
        <v>2020</v>
      </c>
    </row>
    <row r="4594" spans="1:18" x14ac:dyDescent="0.25">
      <c r="A4594" s="2" t="s">
        <v>5614</v>
      </c>
      <c r="B4594" s="2" t="s">
        <v>33</v>
      </c>
      <c r="C4594" s="2" t="s">
        <v>276</v>
      </c>
      <c r="D4594" s="2" t="s">
        <v>165</v>
      </c>
      <c r="E4594" s="2" t="s">
        <v>1170</v>
      </c>
      <c r="F4594" s="3">
        <v>44115</v>
      </c>
      <c r="G4594" s="2">
        <v>2</v>
      </c>
      <c r="H4594" s="11">
        <f>VLOOKUP(B4594,[1]!Product_Data[#Data],4,0)</f>
        <v>1582</v>
      </c>
      <c r="I4594" s="11">
        <f>VLOOKUP(B4594,[1]!Product_Data[#Data],3,0)</f>
        <v>1234</v>
      </c>
      <c r="J4594" s="11">
        <f t="shared" si="429"/>
        <v>2468</v>
      </c>
      <c r="K4594" s="11">
        <f t="shared" si="430"/>
        <v>3164</v>
      </c>
      <c r="L4594" s="11">
        <f t="shared" si="431"/>
        <v>696</v>
      </c>
      <c r="M4594" t="str">
        <f>VLOOKUP(C4594,[1]!Location_Data[#Data],2,0)</f>
        <v>Orange</v>
      </c>
      <c r="N4594" t="str">
        <f>VLOOKUP(D4594,[1]!Salespeople_Data[#Data],2,0)</f>
        <v>Joe Sims</v>
      </c>
      <c r="O4594" t="str">
        <f>VLOOKUP(E4594,[1]!Customer_Data[#Data],2,0)</f>
        <v>George Adams</v>
      </c>
      <c r="P4594" s="15">
        <f t="shared" si="426"/>
        <v>1</v>
      </c>
      <c r="Q4594">
        <f t="shared" si="427"/>
        <v>10</v>
      </c>
      <c r="R4594">
        <f t="shared" si="428"/>
        <v>2020</v>
      </c>
    </row>
    <row r="4595" spans="1:18" x14ac:dyDescent="0.25">
      <c r="A4595" s="4" t="s">
        <v>5615</v>
      </c>
      <c r="B4595" s="4" t="s">
        <v>8</v>
      </c>
      <c r="C4595" s="4" t="s">
        <v>174</v>
      </c>
      <c r="D4595" s="4" t="s">
        <v>63</v>
      </c>
      <c r="E4595" s="4" t="s">
        <v>2309</v>
      </c>
      <c r="F4595" s="5">
        <v>43939</v>
      </c>
      <c r="G4595" s="4">
        <v>1</v>
      </c>
      <c r="H4595" s="11">
        <f>VLOOKUP(B4595,[1]!Product_Data[#Data],4,0)</f>
        <v>1522</v>
      </c>
      <c r="I4595" s="11">
        <f>VLOOKUP(B4595,[1]!Product_Data[#Data],3,0)</f>
        <v>791</v>
      </c>
      <c r="J4595" s="11">
        <f t="shared" si="429"/>
        <v>791</v>
      </c>
      <c r="K4595" s="11">
        <f t="shared" si="430"/>
        <v>1522</v>
      </c>
      <c r="L4595" s="11">
        <f t="shared" si="431"/>
        <v>731</v>
      </c>
      <c r="M4595" t="str">
        <f>VLOOKUP(C4595,[1]!Location_Data[#Data],2,0)</f>
        <v>Norwalk</v>
      </c>
      <c r="N4595" t="str">
        <f>VLOOKUP(D4595,[1]!Salespeople_Data[#Data],2,0)</f>
        <v>Jeremy Mendoza</v>
      </c>
      <c r="O4595" t="str">
        <f>VLOOKUP(E4595,[1]!Customer_Data[#Data],2,0)</f>
        <v>Ralph Banks</v>
      </c>
      <c r="P4595" s="15">
        <f t="shared" si="426"/>
        <v>7</v>
      </c>
      <c r="Q4595">
        <f t="shared" si="427"/>
        <v>4</v>
      </c>
      <c r="R4595">
        <f t="shared" si="428"/>
        <v>2020</v>
      </c>
    </row>
    <row r="4596" spans="1:18" x14ac:dyDescent="0.25">
      <c r="A4596" s="2" t="s">
        <v>5616</v>
      </c>
      <c r="B4596" s="2" t="s">
        <v>245</v>
      </c>
      <c r="C4596" s="2" t="s">
        <v>530</v>
      </c>
      <c r="D4596" s="2" t="s">
        <v>20</v>
      </c>
      <c r="E4596" s="2" t="s">
        <v>50</v>
      </c>
      <c r="F4596" s="3">
        <v>43892</v>
      </c>
      <c r="G4596" s="2">
        <v>3</v>
      </c>
      <c r="H4596" s="11">
        <f>VLOOKUP(B4596,[1]!Product_Data[#Data],4,0)</f>
        <v>818</v>
      </c>
      <c r="I4596" s="11">
        <f>VLOOKUP(B4596,[1]!Product_Data[#Data],3,0)</f>
        <v>450</v>
      </c>
      <c r="J4596" s="11">
        <f t="shared" si="429"/>
        <v>1350</v>
      </c>
      <c r="K4596" s="11">
        <f t="shared" si="430"/>
        <v>2454</v>
      </c>
      <c r="L4596" s="11">
        <f t="shared" si="431"/>
        <v>1104</v>
      </c>
      <c r="M4596" t="str">
        <f>VLOOKUP(C4596,[1]!Location_Data[#Data],2,0)</f>
        <v>San Buenaventura (Ventura)</v>
      </c>
      <c r="N4596" t="str">
        <f>VLOOKUP(D4596,[1]!Salespeople_Data[#Data],2,0)</f>
        <v>Joshua Cook</v>
      </c>
      <c r="O4596" t="str">
        <f>VLOOKUP(E4596,[1]!Customer_Data[#Data],2,0)</f>
        <v>David Perkins</v>
      </c>
      <c r="P4596" s="15">
        <f t="shared" si="426"/>
        <v>2</v>
      </c>
      <c r="Q4596">
        <f t="shared" si="427"/>
        <v>3</v>
      </c>
      <c r="R4596">
        <f t="shared" si="428"/>
        <v>2020</v>
      </c>
    </row>
    <row r="4597" spans="1:18" x14ac:dyDescent="0.25">
      <c r="A4597" s="4" t="s">
        <v>5617</v>
      </c>
      <c r="B4597" s="4" t="s">
        <v>668</v>
      </c>
      <c r="C4597" s="4" t="s">
        <v>512</v>
      </c>
      <c r="D4597" s="4" t="s">
        <v>106</v>
      </c>
      <c r="E4597" s="4" t="s">
        <v>2943</v>
      </c>
      <c r="F4597" s="5">
        <v>43848</v>
      </c>
      <c r="G4597" s="4">
        <v>2</v>
      </c>
      <c r="H4597" s="11">
        <f>VLOOKUP(B4597,[1]!Product_Data[#Data],4,0)</f>
        <v>181</v>
      </c>
      <c r="I4597" s="11">
        <f>VLOOKUP(B4597,[1]!Product_Data[#Data],3,0)</f>
        <v>130</v>
      </c>
      <c r="J4597" s="11">
        <f t="shared" si="429"/>
        <v>260</v>
      </c>
      <c r="K4597" s="11">
        <f t="shared" si="430"/>
        <v>362</v>
      </c>
      <c r="L4597" s="11">
        <f t="shared" si="431"/>
        <v>102</v>
      </c>
      <c r="M4597" t="str">
        <f>VLOOKUP(C4597,[1]!Location_Data[#Data],2,0)</f>
        <v>Long Beach</v>
      </c>
      <c r="N4597" t="str">
        <f>VLOOKUP(D4597,[1]!Salespeople_Data[#Data],2,0)</f>
        <v>Patrick Ruiz</v>
      </c>
      <c r="O4597" t="str">
        <f>VLOOKUP(E4597,[1]!Customer_Data[#Data],2,0)</f>
        <v>Albert Robinson</v>
      </c>
      <c r="P4597" s="15">
        <f t="shared" si="426"/>
        <v>7</v>
      </c>
      <c r="Q4597">
        <f t="shared" si="427"/>
        <v>1</v>
      </c>
      <c r="R4597">
        <f t="shared" si="428"/>
        <v>2020</v>
      </c>
    </row>
    <row r="4598" spans="1:18" x14ac:dyDescent="0.25">
      <c r="A4598" s="2" t="s">
        <v>5618</v>
      </c>
      <c r="B4598" s="2" t="s">
        <v>252</v>
      </c>
      <c r="C4598" s="2" t="s">
        <v>322</v>
      </c>
      <c r="D4598" s="2" t="s">
        <v>35</v>
      </c>
      <c r="E4598" s="2" t="s">
        <v>1131</v>
      </c>
      <c r="F4598" s="3">
        <v>43996</v>
      </c>
      <c r="G4598" s="2">
        <v>1</v>
      </c>
      <c r="H4598" s="11">
        <f>VLOOKUP(B4598,[1]!Product_Data[#Data],4,0)</f>
        <v>1899</v>
      </c>
      <c r="I4598" s="11">
        <f>VLOOKUP(B4598,[1]!Product_Data[#Data],3,0)</f>
        <v>1044</v>
      </c>
      <c r="J4598" s="11">
        <f t="shared" si="429"/>
        <v>1044</v>
      </c>
      <c r="K4598" s="11">
        <f t="shared" si="430"/>
        <v>1899</v>
      </c>
      <c r="L4598" s="11">
        <f t="shared" si="431"/>
        <v>855</v>
      </c>
      <c r="M4598" t="str">
        <f>VLOOKUP(C4598,[1]!Location_Data[#Data],2,0)</f>
        <v>Rancho Cucamonga</v>
      </c>
      <c r="N4598" t="str">
        <f>VLOOKUP(D4598,[1]!Salespeople_Data[#Data],2,0)</f>
        <v>Charles Harper</v>
      </c>
      <c r="O4598" t="str">
        <f>VLOOKUP(E4598,[1]!Customer_Data[#Data],2,0)</f>
        <v>Ernest Knight</v>
      </c>
      <c r="P4598" s="15">
        <f t="shared" si="426"/>
        <v>1</v>
      </c>
      <c r="Q4598">
        <f t="shared" si="427"/>
        <v>6</v>
      </c>
      <c r="R4598">
        <f t="shared" si="428"/>
        <v>2020</v>
      </c>
    </row>
    <row r="4599" spans="1:18" x14ac:dyDescent="0.25">
      <c r="A4599" s="4" t="s">
        <v>5619</v>
      </c>
      <c r="B4599" s="4" t="s">
        <v>219</v>
      </c>
      <c r="C4599" s="4" t="s">
        <v>105</v>
      </c>
      <c r="D4599" s="4" t="s">
        <v>71</v>
      </c>
      <c r="E4599" s="4" t="s">
        <v>1503</v>
      </c>
      <c r="F4599" s="5">
        <v>43948</v>
      </c>
      <c r="G4599" s="4">
        <v>1</v>
      </c>
      <c r="H4599" s="11">
        <f>VLOOKUP(B4599,[1]!Product_Data[#Data],4,0)</f>
        <v>561</v>
      </c>
      <c r="I4599" s="11">
        <f>VLOOKUP(B4599,[1]!Product_Data[#Data],3,0)</f>
        <v>421</v>
      </c>
      <c r="J4599" s="11">
        <f t="shared" si="429"/>
        <v>421</v>
      </c>
      <c r="K4599" s="11">
        <f t="shared" si="430"/>
        <v>561</v>
      </c>
      <c r="L4599" s="11">
        <f t="shared" si="431"/>
        <v>140</v>
      </c>
      <c r="M4599" t="str">
        <f>VLOOKUP(C4599,[1]!Location_Data[#Data],2,0)</f>
        <v>Daly City</v>
      </c>
      <c r="N4599" t="str">
        <f>VLOOKUP(D4599,[1]!Salespeople_Data[#Data],2,0)</f>
        <v>Gary Rodriguez</v>
      </c>
      <c r="O4599" t="str">
        <f>VLOOKUP(E4599,[1]!Customer_Data[#Data],2,0)</f>
        <v>Ralph Wood</v>
      </c>
      <c r="P4599" s="15">
        <f t="shared" si="426"/>
        <v>2</v>
      </c>
      <c r="Q4599">
        <f t="shared" si="427"/>
        <v>4</v>
      </c>
      <c r="R4599">
        <f t="shared" si="428"/>
        <v>2020</v>
      </c>
    </row>
    <row r="4600" spans="1:18" x14ac:dyDescent="0.25">
      <c r="A4600" s="2" t="s">
        <v>5620</v>
      </c>
      <c r="B4600" s="2" t="s">
        <v>858</v>
      </c>
      <c r="C4600" s="2" t="s">
        <v>302</v>
      </c>
      <c r="D4600" s="2" t="s">
        <v>96</v>
      </c>
      <c r="E4600" s="2" t="s">
        <v>989</v>
      </c>
      <c r="F4600" s="3">
        <v>44016</v>
      </c>
      <c r="G4600" s="2">
        <v>2</v>
      </c>
      <c r="H4600" s="11">
        <f>VLOOKUP(B4600,[1]!Product_Data[#Data],4,0)</f>
        <v>2294</v>
      </c>
      <c r="I4600" s="11">
        <f>VLOOKUP(B4600,[1]!Product_Data[#Data],3,0)</f>
        <v>1399</v>
      </c>
      <c r="J4600" s="11">
        <f t="shared" si="429"/>
        <v>2798</v>
      </c>
      <c r="K4600" s="11">
        <f t="shared" si="430"/>
        <v>4588</v>
      </c>
      <c r="L4600" s="11">
        <f t="shared" si="431"/>
        <v>1790</v>
      </c>
      <c r="M4600" t="str">
        <f>VLOOKUP(C4600,[1]!Location_Data[#Data],2,0)</f>
        <v>Santa Rosa</v>
      </c>
      <c r="N4600" t="str">
        <f>VLOOKUP(D4600,[1]!Salespeople_Data[#Data],2,0)</f>
        <v>Brian Thomas</v>
      </c>
      <c r="O4600" t="str">
        <f>VLOOKUP(E4600,[1]!Customer_Data[#Data],2,0)</f>
        <v>Patrick Hall</v>
      </c>
      <c r="P4600" s="15">
        <f t="shared" si="426"/>
        <v>7</v>
      </c>
      <c r="Q4600">
        <f t="shared" si="427"/>
        <v>7</v>
      </c>
      <c r="R4600">
        <f t="shared" si="428"/>
        <v>2020</v>
      </c>
    </row>
    <row r="4601" spans="1:18" x14ac:dyDescent="0.25">
      <c r="A4601" s="4" t="s">
        <v>5621</v>
      </c>
      <c r="B4601" s="4" t="s">
        <v>94</v>
      </c>
      <c r="C4601" s="4" t="s">
        <v>169</v>
      </c>
      <c r="D4601" s="4" t="s">
        <v>136</v>
      </c>
      <c r="E4601" s="4" t="s">
        <v>1488</v>
      </c>
      <c r="F4601" s="5">
        <v>43881</v>
      </c>
      <c r="G4601" s="4">
        <v>2</v>
      </c>
      <c r="H4601" s="11">
        <f>VLOOKUP(B4601,[1]!Product_Data[#Data],4,0)</f>
        <v>1639</v>
      </c>
      <c r="I4601" s="11">
        <f>VLOOKUP(B4601,[1]!Product_Data[#Data],3,0)</f>
        <v>1295</v>
      </c>
      <c r="J4601" s="11">
        <f t="shared" si="429"/>
        <v>2590</v>
      </c>
      <c r="K4601" s="11">
        <f t="shared" si="430"/>
        <v>3278</v>
      </c>
      <c r="L4601" s="11">
        <f t="shared" si="431"/>
        <v>688</v>
      </c>
      <c r="M4601" t="str">
        <f>VLOOKUP(C4601,[1]!Location_Data[#Data],2,0)</f>
        <v>Vista</v>
      </c>
      <c r="N4601" t="str">
        <f>VLOOKUP(D4601,[1]!Salespeople_Data[#Data],2,0)</f>
        <v>Clarence Fox</v>
      </c>
      <c r="O4601" t="str">
        <f>VLOOKUP(E4601,[1]!Customer_Data[#Data],2,0)</f>
        <v>Johnny Ward</v>
      </c>
      <c r="P4601" s="15">
        <f t="shared" si="426"/>
        <v>5</v>
      </c>
      <c r="Q4601">
        <f t="shared" si="427"/>
        <v>2</v>
      </c>
      <c r="R4601">
        <f t="shared" si="428"/>
        <v>2020</v>
      </c>
    </row>
    <row r="4602" spans="1:18" x14ac:dyDescent="0.25">
      <c r="A4602" s="2" t="s">
        <v>5622</v>
      </c>
      <c r="B4602" s="2" t="s">
        <v>13</v>
      </c>
      <c r="C4602" s="2" t="s">
        <v>220</v>
      </c>
      <c r="D4602" s="2" t="s">
        <v>25</v>
      </c>
      <c r="E4602" s="2" t="s">
        <v>1053</v>
      </c>
      <c r="F4602" s="3">
        <v>43971</v>
      </c>
      <c r="G4602" s="2">
        <v>3</v>
      </c>
      <c r="H4602" s="11">
        <f>VLOOKUP(B4602,[1]!Product_Data[#Data],4,0)</f>
        <v>1022</v>
      </c>
      <c r="I4602" s="11">
        <f>VLOOKUP(B4602,[1]!Product_Data[#Data],3,0)</f>
        <v>818</v>
      </c>
      <c r="J4602" s="11">
        <f t="shared" si="429"/>
        <v>2454</v>
      </c>
      <c r="K4602" s="11">
        <f t="shared" si="430"/>
        <v>3066</v>
      </c>
      <c r="L4602" s="11">
        <f t="shared" si="431"/>
        <v>612</v>
      </c>
      <c r="M4602" t="str">
        <f>VLOOKUP(C4602,[1]!Location_Data[#Data],2,0)</f>
        <v>Modesto</v>
      </c>
      <c r="N4602" t="str">
        <f>VLOOKUP(D4602,[1]!Salespeople_Data[#Data],2,0)</f>
        <v>Brian Davis</v>
      </c>
      <c r="O4602" t="str">
        <f>VLOOKUP(E4602,[1]!Customer_Data[#Data],2,0)</f>
        <v>Carlos Wheeler</v>
      </c>
      <c r="P4602" s="15">
        <f t="shared" si="426"/>
        <v>4</v>
      </c>
      <c r="Q4602">
        <f t="shared" si="427"/>
        <v>5</v>
      </c>
      <c r="R4602">
        <f t="shared" si="428"/>
        <v>2020</v>
      </c>
    </row>
    <row r="4603" spans="1:18" x14ac:dyDescent="0.25">
      <c r="A4603" s="4" t="s">
        <v>5623</v>
      </c>
      <c r="B4603" s="4" t="s">
        <v>235</v>
      </c>
      <c r="C4603" s="4" t="s">
        <v>268</v>
      </c>
      <c r="D4603" s="4" t="s">
        <v>308</v>
      </c>
      <c r="E4603" s="4" t="s">
        <v>905</v>
      </c>
      <c r="F4603" s="5">
        <v>43928</v>
      </c>
      <c r="G4603" s="4">
        <v>1</v>
      </c>
      <c r="H4603" s="11">
        <f>VLOOKUP(B4603,[1]!Product_Data[#Data],4,0)</f>
        <v>1887</v>
      </c>
      <c r="I4603" s="11">
        <f>VLOOKUP(B4603,[1]!Product_Data[#Data],3,0)</f>
        <v>1378</v>
      </c>
      <c r="J4603" s="11">
        <f t="shared" si="429"/>
        <v>1378</v>
      </c>
      <c r="K4603" s="11">
        <f t="shared" si="430"/>
        <v>1887</v>
      </c>
      <c r="L4603" s="11">
        <f t="shared" si="431"/>
        <v>509</v>
      </c>
      <c r="M4603" t="str">
        <f>VLOOKUP(C4603,[1]!Location_Data[#Data],2,0)</f>
        <v>Murrieta</v>
      </c>
      <c r="N4603" t="str">
        <f>VLOOKUP(D4603,[1]!Salespeople_Data[#Data],2,0)</f>
        <v>Fred Robertson</v>
      </c>
      <c r="O4603" t="str">
        <f>VLOOKUP(E4603,[1]!Customer_Data[#Data],2,0)</f>
        <v>Clarence Warren</v>
      </c>
      <c r="P4603" s="15">
        <f t="shared" si="426"/>
        <v>3</v>
      </c>
      <c r="Q4603">
        <f t="shared" si="427"/>
        <v>4</v>
      </c>
      <c r="R4603">
        <f t="shared" si="428"/>
        <v>2020</v>
      </c>
    </row>
    <row r="4604" spans="1:18" x14ac:dyDescent="0.25">
      <c r="A4604" s="2" t="s">
        <v>5624</v>
      </c>
      <c r="B4604" s="2" t="s">
        <v>818</v>
      </c>
      <c r="C4604" s="2" t="s">
        <v>596</v>
      </c>
      <c r="D4604" s="2" t="s">
        <v>356</v>
      </c>
      <c r="E4604" s="2" t="s">
        <v>961</v>
      </c>
      <c r="F4604" s="3">
        <v>44093</v>
      </c>
      <c r="G4604" s="2">
        <v>3</v>
      </c>
      <c r="H4604" s="11">
        <f>VLOOKUP(B4604,[1]!Product_Data[#Data],4,0)</f>
        <v>1638</v>
      </c>
      <c r="I4604" s="11">
        <f>VLOOKUP(B4604,[1]!Product_Data[#Data],3,0)</f>
        <v>1261</v>
      </c>
      <c r="J4604" s="11">
        <f t="shared" si="429"/>
        <v>3783</v>
      </c>
      <c r="K4604" s="11">
        <f t="shared" si="430"/>
        <v>4914</v>
      </c>
      <c r="L4604" s="11">
        <f t="shared" si="431"/>
        <v>1131</v>
      </c>
      <c r="M4604" t="str">
        <f>VLOOKUP(C4604,[1]!Location_Data[#Data],2,0)</f>
        <v>Fremont</v>
      </c>
      <c r="N4604" t="str">
        <f>VLOOKUP(D4604,[1]!Salespeople_Data[#Data],2,0)</f>
        <v>Jimmy Young</v>
      </c>
      <c r="O4604" t="str">
        <f>VLOOKUP(E4604,[1]!Customer_Data[#Data],2,0)</f>
        <v>Andrew Fernandez</v>
      </c>
      <c r="P4604" s="15">
        <f t="shared" si="426"/>
        <v>7</v>
      </c>
      <c r="Q4604">
        <f t="shared" si="427"/>
        <v>9</v>
      </c>
      <c r="R4604">
        <f t="shared" si="428"/>
        <v>2020</v>
      </c>
    </row>
    <row r="4605" spans="1:18" x14ac:dyDescent="0.25">
      <c r="A4605" s="4" t="s">
        <v>5625</v>
      </c>
      <c r="B4605" s="4" t="s">
        <v>858</v>
      </c>
      <c r="C4605" s="4" t="s">
        <v>362</v>
      </c>
      <c r="D4605" s="4" t="s">
        <v>345</v>
      </c>
      <c r="E4605" s="4" t="s">
        <v>538</v>
      </c>
      <c r="F4605" s="5">
        <v>43975</v>
      </c>
      <c r="G4605" s="4">
        <v>1</v>
      </c>
      <c r="H4605" s="11">
        <f>VLOOKUP(B4605,[1]!Product_Data[#Data],4,0)</f>
        <v>2294</v>
      </c>
      <c r="I4605" s="11">
        <f>VLOOKUP(B4605,[1]!Product_Data[#Data],3,0)</f>
        <v>1399</v>
      </c>
      <c r="J4605" s="11">
        <f t="shared" si="429"/>
        <v>1399</v>
      </c>
      <c r="K4605" s="11">
        <f t="shared" si="430"/>
        <v>2294</v>
      </c>
      <c r="L4605" s="11">
        <f t="shared" si="431"/>
        <v>895</v>
      </c>
      <c r="M4605" t="str">
        <f>VLOOKUP(C4605,[1]!Location_Data[#Data],2,0)</f>
        <v>San Bernardino</v>
      </c>
      <c r="N4605" t="str">
        <f>VLOOKUP(D4605,[1]!Salespeople_Data[#Data],2,0)</f>
        <v>Larry Marshall</v>
      </c>
      <c r="O4605" t="str">
        <f>VLOOKUP(E4605,[1]!Customer_Data[#Data],2,0)</f>
        <v>Jonathan Lynch</v>
      </c>
      <c r="P4605" s="15">
        <f t="shared" si="426"/>
        <v>1</v>
      </c>
      <c r="Q4605">
        <f t="shared" si="427"/>
        <v>5</v>
      </c>
      <c r="R4605">
        <f t="shared" si="428"/>
        <v>2020</v>
      </c>
    </row>
    <row r="4606" spans="1:18" x14ac:dyDescent="0.25">
      <c r="A4606" s="2" t="s">
        <v>5626</v>
      </c>
      <c r="B4606" s="2" t="s">
        <v>33</v>
      </c>
      <c r="C4606" s="2" t="s">
        <v>490</v>
      </c>
      <c r="D4606" s="2" t="s">
        <v>250</v>
      </c>
      <c r="E4606" s="2" t="s">
        <v>3226</v>
      </c>
      <c r="F4606" s="3">
        <v>44055</v>
      </c>
      <c r="G4606" s="2">
        <v>1</v>
      </c>
      <c r="H4606" s="11">
        <f>VLOOKUP(B4606,[1]!Product_Data[#Data],4,0)</f>
        <v>1582</v>
      </c>
      <c r="I4606" s="11">
        <f>VLOOKUP(B4606,[1]!Product_Data[#Data],3,0)</f>
        <v>1234</v>
      </c>
      <c r="J4606" s="11">
        <f t="shared" si="429"/>
        <v>1234</v>
      </c>
      <c r="K4606" s="11">
        <f t="shared" si="430"/>
        <v>1582</v>
      </c>
      <c r="L4606" s="11">
        <f t="shared" si="431"/>
        <v>348</v>
      </c>
      <c r="M4606" t="str">
        <f>VLOOKUP(C4606,[1]!Location_Data[#Data],2,0)</f>
        <v>Temecula</v>
      </c>
      <c r="N4606" t="str">
        <f>VLOOKUP(D4606,[1]!Salespeople_Data[#Data],2,0)</f>
        <v>Martin Carr</v>
      </c>
      <c r="O4606" t="str">
        <f>VLOOKUP(E4606,[1]!Customer_Data[#Data],2,0)</f>
        <v>Alan Thomas</v>
      </c>
      <c r="P4606" s="15">
        <f t="shared" si="426"/>
        <v>4</v>
      </c>
      <c r="Q4606">
        <f t="shared" si="427"/>
        <v>8</v>
      </c>
      <c r="R4606">
        <f t="shared" si="428"/>
        <v>2020</v>
      </c>
    </row>
    <row r="4607" spans="1:18" x14ac:dyDescent="0.25">
      <c r="A4607" s="4" t="s">
        <v>5627</v>
      </c>
      <c r="B4607" s="4" t="s">
        <v>223</v>
      </c>
      <c r="C4607" s="4" t="s">
        <v>490</v>
      </c>
      <c r="D4607" s="4" t="s">
        <v>126</v>
      </c>
      <c r="E4607" s="4" t="s">
        <v>594</v>
      </c>
      <c r="F4607" s="5">
        <v>43866</v>
      </c>
      <c r="G4607" s="4">
        <v>1</v>
      </c>
      <c r="H4607" s="11">
        <f>VLOOKUP(B4607,[1]!Product_Data[#Data],4,0)</f>
        <v>799</v>
      </c>
      <c r="I4607" s="11">
        <f>VLOOKUP(B4607,[1]!Product_Data[#Data],3,0)</f>
        <v>455</v>
      </c>
      <c r="J4607" s="11">
        <f t="shared" si="429"/>
        <v>455</v>
      </c>
      <c r="K4607" s="11">
        <f t="shared" si="430"/>
        <v>799</v>
      </c>
      <c r="L4607" s="11">
        <f t="shared" si="431"/>
        <v>344</v>
      </c>
      <c r="M4607" t="str">
        <f>VLOOKUP(C4607,[1]!Location_Data[#Data],2,0)</f>
        <v>Temecula</v>
      </c>
      <c r="N4607" t="str">
        <f>VLOOKUP(D4607,[1]!Salespeople_Data[#Data],2,0)</f>
        <v>Larry Castillo</v>
      </c>
      <c r="O4607" t="str">
        <f>VLOOKUP(E4607,[1]!Customer_Data[#Data],2,0)</f>
        <v>Henry Andrews</v>
      </c>
      <c r="P4607" s="15">
        <f t="shared" si="426"/>
        <v>4</v>
      </c>
      <c r="Q4607">
        <f t="shared" si="427"/>
        <v>2</v>
      </c>
      <c r="R4607">
        <f t="shared" si="428"/>
        <v>2020</v>
      </c>
    </row>
    <row r="4608" spans="1:18" x14ac:dyDescent="0.25">
      <c r="A4608" s="2" t="s">
        <v>5628</v>
      </c>
      <c r="B4608" s="2" t="s">
        <v>245</v>
      </c>
      <c r="C4608" s="2" t="s">
        <v>169</v>
      </c>
      <c r="D4608" s="2" t="s">
        <v>53</v>
      </c>
      <c r="E4608" s="2" t="s">
        <v>1737</v>
      </c>
      <c r="F4608" s="3">
        <v>43929</v>
      </c>
      <c r="G4608" s="2">
        <v>1</v>
      </c>
      <c r="H4608" s="11">
        <f>VLOOKUP(B4608,[1]!Product_Data[#Data],4,0)</f>
        <v>818</v>
      </c>
      <c r="I4608" s="11">
        <f>VLOOKUP(B4608,[1]!Product_Data[#Data],3,0)</f>
        <v>450</v>
      </c>
      <c r="J4608" s="11">
        <f t="shared" si="429"/>
        <v>450</v>
      </c>
      <c r="K4608" s="11">
        <f t="shared" si="430"/>
        <v>818</v>
      </c>
      <c r="L4608" s="11">
        <f t="shared" si="431"/>
        <v>368</v>
      </c>
      <c r="M4608" t="str">
        <f>VLOOKUP(C4608,[1]!Location_Data[#Data],2,0)</f>
        <v>Vista</v>
      </c>
      <c r="N4608" t="str">
        <f>VLOOKUP(D4608,[1]!Salespeople_Data[#Data],2,0)</f>
        <v>Scott Mason</v>
      </c>
      <c r="O4608" t="str">
        <f>VLOOKUP(E4608,[1]!Customer_Data[#Data],2,0)</f>
        <v>Bobby Burton</v>
      </c>
      <c r="P4608" s="15">
        <f t="shared" si="426"/>
        <v>4</v>
      </c>
      <c r="Q4608">
        <f t="shared" si="427"/>
        <v>4</v>
      </c>
      <c r="R4608">
        <f t="shared" si="428"/>
        <v>2020</v>
      </c>
    </row>
    <row r="4609" spans="1:18" x14ac:dyDescent="0.25">
      <c r="A4609" s="4" t="s">
        <v>5629</v>
      </c>
      <c r="B4609" s="4" t="s">
        <v>271</v>
      </c>
      <c r="C4609" s="4" t="s">
        <v>377</v>
      </c>
      <c r="D4609" s="4" t="s">
        <v>96</v>
      </c>
      <c r="E4609" s="4" t="s">
        <v>3697</v>
      </c>
      <c r="F4609" s="5">
        <v>44040</v>
      </c>
      <c r="G4609" s="4">
        <v>1</v>
      </c>
      <c r="H4609" s="11">
        <f>VLOOKUP(B4609,[1]!Product_Data[#Data],4,0)</f>
        <v>1587</v>
      </c>
      <c r="I4609" s="11">
        <f>VLOOKUP(B4609,[1]!Product_Data[#Data],3,0)</f>
        <v>1301</v>
      </c>
      <c r="J4609" s="11">
        <f t="shared" si="429"/>
        <v>1301</v>
      </c>
      <c r="K4609" s="11">
        <f t="shared" si="430"/>
        <v>1587</v>
      </c>
      <c r="L4609" s="11">
        <f t="shared" si="431"/>
        <v>286</v>
      </c>
      <c r="M4609" t="str">
        <f>VLOOKUP(C4609,[1]!Location_Data[#Data],2,0)</f>
        <v>San Diego</v>
      </c>
      <c r="N4609" t="str">
        <f>VLOOKUP(D4609,[1]!Salespeople_Data[#Data],2,0)</f>
        <v>Brian Thomas</v>
      </c>
      <c r="O4609" t="str">
        <f>VLOOKUP(E4609,[1]!Customer_Data[#Data],2,0)</f>
        <v>Craig Rodriguez</v>
      </c>
      <c r="P4609" s="15">
        <f t="shared" si="426"/>
        <v>3</v>
      </c>
      <c r="Q4609">
        <f t="shared" si="427"/>
        <v>7</v>
      </c>
      <c r="R4609">
        <f t="shared" si="428"/>
        <v>2020</v>
      </c>
    </row>
    <row r="4610" spans="1:18" x14ac:dyDescent="0.25">
      <c r="A4610" s="2" t="s">
        <v>5630</v>
      </c>
      <c r="B4610" s="2" t="s">
        <v>56</v>
      </c>
      <c r="C4610" s="2" t="s">
        <v>29</v>
      </c>
      <c r="D4610" s="2" t="s">
        <v>106</v>
      </c>
      <c r="E4610" s="2" t="s">
        <v>1357</v>
      </c>
      <c r="F4610" s="3">
        <v>44026</v>
      </c>
      <c r="G4610" s="2">
        <v>1</v>
      </c>
      <c r="H4610" s="11">
        <f>VLOOKUP(B4610,[1]!Product_Data[#Data],4,0)</f>
        <v>1848</v>
      </c>
      <c r="I4610" s="11">
        <f>VLOOKUP(B4610,[1]!Product_Data[#Data],3,0)</f>
        <v>1294</v>
      </c>
      <c r="J4610" s="11">
        <f t="shared" si="429"/>
        <v>1294</v>
      </c>
      <c r="K4610" s="11">
        <f t="shared" si="430"/>
        <v>1848</v>
      </c>
      <c r="L4610" s="11">
        <f t="shared" si="431"/>
        <v>554</v>
      </c>
      <c r="M4610" t="str">
        <f>VLOOKUP(C4610,[1]!Location_Data[#Data],2,0)</f>
        <v>Santa Ana</v>
      </c>
      <c r="N4610" t="str">
        <f>VLOOKUP(D4610,[1]!Salespeople_Data[#Data],2,0)</f>
        <v>Patrick Ruiz</v>
      </c>
      <c r="O4610" t="str">
        <f>VLOOKUP(E4610,[1]!Customer_Data[#Data],2,0)</f>
        <v>Jack Phillips</v>
      </c>
      <c r="P4610" s="15">
        <f t="shared" ref="P4610:P4673" si="432">WEEKDAY(F4610)</f>
        <v>3</v>
      </c>
      <c r="Q4610">
        <f t="shared" ref="Q4610:Q4673" si="433">MONTH(F4610)</f>
        <v>7</v>
      </c>
      <c r="R4610">
        <f t="shared" ref="R4610:R4673" si="434">YEAR(F4610)</f>
        <v>2020</v>
      </c>
    </row>
    <row r="4611" spans="1:18" x14ac:dyDescent="0.25">
      <c r="A4611" s="4" t="s">
        <v>5631</v>
      </c>
      <c r="B4611" s="4" t="s">
        <v>605</v>
      </c>
      <c r="C4611" s="4" t="s">
        <v>110</v>
      </c>
      <c r="D4611" s="4" t="s">
        <v>80</v>
      </c>
      <c r="E4611" s="4" t="s">
        <v>851</v>
      </c>
      <c r="F4611" s="5">
        <v>44116</v>
      </c>
      <c r="G4611" s="4">
        <v>1</v>
      </c>
      <c r="H4611" s="11">
        <f>VLOOKUP(B4611,[1]!Product_Data[#Data],4,0)</f>
        <v>913</v>
      </c>
      <c r="I4611" s="11">
        <f>VLOOKUP(B4611,[1]!Product_Data[#Data],3,0)</f>
        <v>584</v>
      </c>
      <c r="J4611" s="11">
        <f t="shared" ref="J4611:J4674" si="435">PRODUCT(I4611,G4611)</f>
        <v>584</v>
      </c>
      <c r="K4611" s="11">
        <f t="shared" ref="K4611:K4674" si="436">PRODUCT(H4611,G4611)</f>
        <v>913</v>
      </c>
      <c r="L4611" s="11">
        <f t="shared" ref="L4611:L4674" si="437">K4611-J4611</f>
        <v>329</v>
      </c>
      <c r="M4611" t="str">
        <f>VLOOKUP(C4611,[1]!Location_Data[#Data],2,0)</f>
        <v>Richmond</v>
      </c>
      <c r="N4611" t="str">
        <f>VLOOKUP(D4611,[1]!Salespeople_Data[#Data],2,0)</f>
        <v>Henry Nelson</v>
      </c>
      <c r="O4611" t="str">
        <f>VLOOKUP(E4611,[1]!Customer_Data[#Data],2,0)</f>
        <v>Gary Hudson</v>
      </c>
      <c r="P4611" s="15">
        <f t="shared" si="432"/>
        <v>2</v>
      </c>
      <c r="Q4611">
        <f t="shared" si="433"/>
        <v>10</v>
      </c>
      <c r="R4611">
        <f t="shared" si="434"/>
        <v>2020</v>
      </c>
    </row>
    <row r="4612" spans="1:18" x14ac:dyDescent="0.25">
      <c r="A4612" s="2" t="s">
        <v>5632</v>
      </c>
      <c r="B4612" s="2" t="s">
        <v>435</v>
      </c>
      <c r="C4612" s="2" t="s">
        <v>490</v>
      </c>
      <c r="D4612" s="2" t="s">
        <v>178</v>
      </c>
      <c r="E4612" s="2" t="s">
        <v>1447</v>
      </c>
      <c r="F4612" s="3">
        <v>43854</v>
      </c>
      <c r="G4612" s="2">
        <v>1</v>
      </c>
      <c r="H4612" s="11">
        <f>VLOOKUP(B4612,[1]!Product_Data[#Data],4,0)</f>
        <v>2141</v>
      </c>
      <c r="I4612" s="11">
        <f>VLOOKUP(B4612,[1]!Product_Data[#Data],3,0)</f>
        <v>1777</v>
      </c>
      <c r="J4612" s="11">
        <f t="shared" si="435"/>
        <v>1777</v>
      </c>
      <c r="K4612" s="11">
        <f t="shared" si="436"/>
        <v>2141</v>
      </c>
      <c r="L4612" s="11">
        <f t="shared" si="437"/>
        <v>364</v>
      </c>
      <c r="M4612" t="str">
        <f>VLOOKUP(C4612,[1]!Location_Data[#Data],2,0)</f>
        <v>Temecula</v>
      </c>
      <c r="N4612" t="str">
        <f>VLOOKUP(D4612,[1]!Salespeople_Data[#Data],2,0)</f>
        <v>Joshua Taylor</v>
      </c>
      <c r="O4612" t="str">
        <f>VLOOKUP(E4612,[1]!Customer_Data[#Data],2,0)</f>
        <v>Peter Wells</v>
      </c>
      <c r="P4612" s="15">
        <f t="shared" si="432"/>
        <v>6</v>
      </c>
      <c r="Q4612">
        <f t="shared" si="433"/>
        <v>1</v>
      </c>
      <c r="R4612">
        <f t="shared" si="434"/>
        <v>2020</v>
      </c>
    </row>
    <row r="4613" spans="1:18" x14ac:dyDescent="0.25">
      <c r="A4613" s="4" t="s">
        <v>5633</v>
      </c>
      <c r="B4613" s="4" t="s">
        <v>252</v>
      </c>
      <c r="C4613" s="4" t="s">
        <v>195</v>
      </c>
      <c r="D4613" s="4" t="s">
        <v>216</v>
      </c>
      <c r="E4613" s="4" t="s">
        <v>1018</v>
      </c>
      <c r="F4613" s="5">
        <v>43981</v>
      </c>
      <c r="G4613" s="4">
        <v>2</v>
      </c>
      <c r="H4613" s="11">
        <f>VLOOKUP(B4613,[1]!Product_Data[#Data],4,0)</f>
        <v>1899</v>
      </c>
      <c r="I4613" s="11">
        <f>VLOOKUP(B4613,[1]!Product_Data[#Data],3,0)</f>
        <v>1044</v>
      </c>
      <c r="J4613" s="11">
        <f t="shared" si="435"/>
        <v>2088</v>
      </c>
      <c r="K4613" s="11">
        <f t="shared" si="436"/>
        <v>3798</v>
      </c>
      <c r="L4613" s="11">
        <f t="shared" si="437"/>
        <v>1710</v>
      </c>
      <c r="M4613" t="str">
        <f>VLOOKUP(C4613,[1]!Location_Data[#Data],2,0)</f>
        <v>Pomona</v>
      </c>
      <c r="N4613" t="str">
        <f>VLOOKUP(D4613,[1]!Salespeople_Data[#Data],2,0)</f>
        <v>Ernest Wagner</v>
      </c>
      <c r="O4613" t="str">
        <f>VLOOKUP(E4613,[1]!Customer_Data[#Data],2,0)</f>
        <v>Victor Gutierrez</v>
      </c>
      <c r="P4613" s="15">
        <f t="shared" si="432"/>
        <v>7</v>
      </c>
      <c r="Q4613">
        <f t="shared" si="433"/>
        <v>5</v>
      </c>
      <c r="R4613">
        <f t="shared" si="434"/>
        <v>2020</v>
      </c>
    </row>
    <row r="4614" spans="1:18" x14ac:dyDescent="0.25">
      <c r="A4614" s="2" t="s">
        <v>5634</v>
      </c>
      <c r="B4614" s="2" t="s">
        <v>125</v>
      </c>
      <c r="C4614" s="2" t="s">
        <v>211</v>
      </c>
      <c r="D4614" s="2" t="s">
        <v>298</v>
      </c>
      <c r="E4614" s="2" t="s">
        <v>112</v>
      </c>
      <c r="F4614" s="3">
        <v>43878</v>
      </c>
      <c r="G4614" s="2">
        <v>1</v>
      </c>
      <c r="H4614" s="11">
        <f>VLOOKUP(B4614,[1]!Product_Data[#Data],4,0)</f>
        <v>1826</v>
      </c>
      <c r="I4614" s="11">
        <f>VLOOKUP(B4614,[1]!Product_Data[#Data],3,0)</f>
        <v>1443</v>
      </c>
      <c r="J4614" s="11">
        <f t="shared" si="435"/>
        <v>1443</v>
      </c>
      <c r="K4614" s="11">
        <f t="shared" si="436"/>
        <v>1826</v>
      </c>
      <c r="L4614" s="11">
        <f t="shared" si="437"/>
        <v>383</v>
      </c>
      <c r="M4614" t="str">
        <f>VLOOKUP(C4614,[1]!Location_Data[#Data],2,0)</f>
        <v>Chula Vista</v>
      </c>
      <c r="N4614" t="str">
        <f>VLOOKUP(D4614,[1]!Salespeople_Data[#Data],2,0)</f>
        <v>Kenneth Fields</v>
      </c>
      <c r="O4614" t="str">
        <f>VLOOKUP(E4614,[1]!Customer_Data[#Data],2,0)</f>
        <v>Philip Crawford</v>
      </c>
      <c r="P4614" s="15">
        <f t="shared" si="432"/>
        <v>2</v>
      </c>
      <c r="Q4614">
        <f t="shared" si="433"/>
        <v>2</v>
      </c>
      <c r="R4614">
        <f t="shared" si="434"/>
        <v>2020</v>
      </c>
    </row>
    <row r="4615" spans="1:18" x14ac:dyDescent="0.25">
      <c r="A4615" s="4" t="s">
        <v>5635</v>
      </c>
      <c r="B4615" s="4" t="s">
        <v>139</v>
      </c>
      <c r="C4615" s="4" t="s">
        <v>377</v>
      </c>
      <c r="D4615" s="4" t="s">
        <v>49</v>
      </c>
      <c r="E4615" s="4" t="s">
        <v>133</v>
      </c>
      <c r="F4615" s="5">
        <v>44181</v>
      </c>
      <c r="G4615" s="4">
        <v>2</v>
      </c>
      <c r="H4615" s="11">
        <f>VLOOKUP(B4615,[1]!Product_Data[#Data],4,0)</f>
        <v>817</v>
      </c>
      <c r="I4615" s="11">
        <f>VLOOKUP(B4615,[1]!Product_Data[#Data],3,0)</f>
        <v>409</v>
      </c>
      <c r="J4615" s="11">
        <f t="shared" si="435"/>
        <v>818</v>
      </c>
      <c r="K4615" s="11">
        <f t="shared" si="436"/>
        <v>1634</v>
      </c>
      <c r="L4615" s="11">
        <f t="shared" si="437"/>
        <v>816</v>
      </c>
      <c r="M4615" t="str">
        <f>VLOOKUP(C4615,[1]!Location_Data[#Data],2,0)</f>
        <v>San Diego</v>
      </c>
      <c r="N4615" t="str">
        <f>VLOOKUP(D4615,[1]!Salespeople_Data[#Data],2,0)</f>
        <v>Walter Cook</v>
      </c>
      <c r="O4615" t="str">
        <f>VLOOKUP(E4615,[1]!Customer_Data[#Data],2,0)</f>
        <v>Scott Rice</v>
      </c>
      <c r="P4615" s="15">
        <f t="shared" si="432"/>
        <v>4</v>
      </c>
      <c r="Q4615">
        <f t="shared" si="433"/>
        <v>12</v>
      </c>
      <c r="R4615">
        <f t="shared" si="434"/>
        <v>2020</v>
      </c>
    </row>
    <row r="4616" spans="1:18" x14ac:dyDescent="0.25">
      <c r="A4616" s="2" t="s">
        <v>5636</v>
      </c>
      <c r="B4616" s="2" t="s">
        <v>263</v>
      </c>
      <c r="C4616" s="2" t="s">
        <v>349</v>
      </c>
      <c r="D4616" s="2" t="s">
        <v>216</v>
      </c>
      <c r="E4616" s="2" t="s">
        <v>294</v>
      </c>
      <c r="F4616" s="3">
        <v>44010</v>
      </c>
      <c r="G4616" s="2">
        <v>4</v>
      </c>
      <c r="H4616" s="11">
        <f>VLOOKUP(B4616,[1]!Product_Data[#Data],4,0)</f>
        <v>378</v>
      </c>
      <c r="I4616" s="11">
        <f>VLOOKUP(B4616,[1]!Product_Data[#Data],3,0)</f>
        <v>291</v>
      </c>
      <c r="J4616" s="11">
        <f t="shared" si="435"/>
        <v>1164</v>
      </c>
      <c r="K4616" s="11">
        <f t="shared" si="436"/>
        <v>1512</v>
      </c>
      <c r="L4616" s="11">
        <f t="shared" si="437"/>
        <v>348</v>
      </c>
      <c r="M4616" t="str">
        <f>VLOOKUP(C4616,[1]!Location_Data[#Data],2,0)</f>
        <v>Santa Clara</v>
      </c>
      <c r="N4616" t="str">
        <f>VLOOKUP(D4616,[1]!Salespeople_Data[#Data],2,0)</f>
        <v>Ernest Wagner</v>
      </c>
      <c r="O4616" t="str">
        <f>VLOOKUP(E4616,[1]!Customer_Data[#Data],2,0)</f>
        <v>Eric Bowman</v>
      </c>
      <c r="P4616" s="15">
        <f t="shared" si="432"/>
        <v>1</v>
      </c>
      <c r="Q4616">
        <f t="shared" si="433"/>
        <v>6</v>
      </c>
      <c r="R4616">
        <f t="shared" si="434"/>
        <v>2020</v>
      </c>
    </row>
    <row r="4617" spans="1:18" x14ac:dyDescent="0.25">
      <c r="A4617" s="4" t="s">
        <v>5637</v>
      </c>
      <c r="B4617" s="4" t="s">
        <v>168</v>
      </c>
      <c r="C4617" s="4" t="s">
        <v>48</v>
      </c>
      <c r="D4617" s="4" t="s">
        <v>239</v>
      </c>
      <c r="E4617" s="4" t="s">
        <v>2580</v>
      </c>
      <c r="F4617" s="5">
        <v>44150</v>
      </c>
      <c r="G4617" s="4">
        <v>2</v>
      </c>
      <c r="H4617" s="11">
        <f>VLOOKUP(B4617,[1]!Product_Data[#Data],4,0)</f>
        <v>112</v>
      </c>
      <c r="I4617" s="11">
        <f>VLOOKUP(B4617,[1]!Product_Data[#Data],3,0)</f>
        <v>90</v>
      </c>
      <c r="J4617" s="11">
        <f t="shared" si="435"/>
        <v>180</v>
      </c>
      <c r="K4617" s="11">
        <f t="shared" si="436"/>
        <v>224</v>
      </c>
      <c r="L4617" s="11">
        <f t="shared" si="437"/>
        <v>44</v>
      </c>
      <c r="M4617" t="str">
        <f>VLOOKUP(C4617,[1]!Location_Data[#Data],2,0)</f>
        <v>Rialto</v>
      </c>
      <c r="N4617" t="str">
        <f>VLOOKUP(D4617,[1]!Salespeople_Data[#Data],2,0)</f>
        <v>John Reyes</v>
      </c>
      <c r="O4617" t="str">
        <f>VLOOKUP(E4617,[1]!Customer_Data[#Data],2,0)</f>
        <v>Jerry Barnes</v>
      </c>
      <c r="P4617" s="15">
        <f t="shared" si="432"/>
        <v>1</v>
      </c>
      <c r="Q4617">
        <f t="shared" si="433"/>
        <v>11</v>
      </c>
      <c r="R4617">
        <f t="shared" si="434"/>
        <v>2020</v>
      </c>
    </row>
    <row r="4618" spans="1:18" x14ac:dyDescent="0.25">
      <c r="A4618" s="2" t="s">
        <v>5638</v>
      </c>
      <c r="B4618" s="2" t="s">
        <v>152</v>
      </c>
      <c r="C4618" s="2" t="s">
        <v>469</v>
      </c>
      <c r="D4618" s="2" t="s">
        <v>225</v>
      </c>
      <c r="E4618" s="2" t="s">
        <v>972</v>
      </c>
      <c r="F4618" s="3">
        <v>44106</v>
      </c>
      <c r="G4618" s="2">
        <v>3</v>
      </c>
      <c r="H4618" s="11">
        <f>VLOOKUP(B4618,[1]!Product_Data[#Data],4,0)</f>
        <v>951</v>
      </c>
      <c r="I4618" s="11">
        <f>VLOOKUP(B4618,[1]!Product_Data[#Data],3,0)</f>
        <v>504</v>
      </c>
      <c r="J4618" s="11">
        <f t="shared" si="435"/>
        <v>1512</v>
      </c>
      <c r="K4618" s="11">
        <f t="shared" si="436"/>
        <v>2853</v>
      </c>
      <c r="L4618" s="11">
        <f t="shared" si="437"/>
        <v>1341</v>
      </c>
      <c r="M4618" t="str">
        <f>VLOOKUP(C4618,[1]!Location_Data[#Data],2,0)</f>
        <v>Escondido</v>
      </c>
      <c r="N4618" t="str">
        <f>VLOOKUP(D4618,[1]!Salespeople_Data[#Data],2,0)</f>
        <v>Andrew Bowman</v>
      </c>
      <c r="O4618" t="str">
        <f>VLOOKUP(E4618,[1]!Customer_Data[#Data],2,0)</f>
        <v>Adam Wheeler</v>
      </c>
      <c r="P4618" s="15">
        <f t="shared" si="432"/>
        <v>6</v>
      </c>
      <c r="Q4618">
        <f t="shared" si="433"/>
        <v>10</v>
      </c>
      <c r="R4618">
        <f t="shared" si="434"/>
        <v>2020</v>
      </c>
    </row>
    <row r="4619" spans="1:18" x14ac:dyDescent="0.25">
      <c r="A4619" s="4" t="s">
        <v>5639</v>
      </c>
      <c r="B4619" s="4" t="s">
        <v>252</v>
      </c>
      <c r="C4619" s="4" t="s">
        <v>386</v>
      </c>
      <c r="D4619" s="4" t="s">
        <v>101</v>
      </c>
      <c r="E4619" s="4" t="s">
        <v>343</v>
      </c>
      <c r="F4619" s="5">
        <v>44147</v>
      </c>
      <c r="G4619" s="4">
        <v>3</v>
      </c>
      <c r="H4619" s="11">
        <f>VLOOKUP(B4619,[1]!Product_Data[#Data],4,0)</f>
        <v>1899</v>
      </c>
      <c r="I4619" s="11">
        <f>VLOOKUP(B4619,[1]!Product_Data[#Data],3,0)</f>
        <v>1044</v>
      </c>
      <c r="J4619" s="11">
        <f t="shared" si="435"/>
        <v>3132</v>
      </c>
      <c r="K4619" s="11">
        <f t="shared" si="436"/>
        <v>5697</v>
      </c>
      <c r="L4619" s="11">
        <f t="shared" si="437"/>
        <v>2565</v>
      </c>
      <c r="M4619" t="str">
        <f>VLOOKUP(C4619,[1]!Location_Data[#Data],2,0)</f>
        <v>Carlsbad</v>
      </c>
      <c r="N4619" t="str">
        <f>VLOOKUP(D4619,[1]!Salespeople_Data[#Data],2,0)</f>
        <v>Scott Clark</v>
      </c>
      <c r="O4619" t="str">
        <f>VLOOKUP(E4619,[1]!Customer_Data[#Data],2,0)</f>
        <v>James Fisher</v>
      </c>
      <c r="P4619" s="15">
        <f t="shared" si="432"/>
        <v>5</v>
      </c>
      <c r="Q4619">
        <f t="shared" si="433"/>
        <v>11</v>
      </c>
      <c r="R4619">
        <f t="shared" si="434"/>
        <v>2020</v>
      </c>
    </row>
    <row r="4620" spans="1:18" x14ac:dyDescent="0.25">
      <c r="A4620" s="2" t="s">
        <v>5640</v>
      </c>
      <c r="B4620" s="2" t="s">
        <v>361</v>
      </c>
      <c r="C4620" s="2" t="s">
        <v>436</v>
      </c>
      <c r="D4620" s="2" t="s">
        <v>20</v>
      </c>
      <c r="E4620" s="2" t="s">
        <v>1165</v>
      </c>
      <c r="F4620" s="3">
        <v>44013</v>
      </c>
      <c r="G4620" s="2">
        <v>1</v>
      </c>
      <c r="H4620" s="11">
        <f>VLOOKUP(B4620,[1]!Product_Data[#Data],4,0)</f>
        <v>1338</v>
      </c>
      <c r="I4620" s="11">
        <f>VLOOKUP(B4620,[1]!Product_Data[#Data],3,0)</f>
        <v>682</v>
      </c>
      <c r="J4620" s="11">
        <f t="shared" si="435"/>
        <v>682</v>
      </c>
      <c r="K4620" s="11">
        <f t="shared" si="436"/>
        <v>1338</v>
      </c>
      <c r="L4620" s="11">
        <f t="shared" si="437"/>
        <v>656</v>
      </c>
      <c r="M4620" t="str">
        <f>VLOOKUP(C4620,[1]!Location_Data[#Data],2,0)</f>
        <v>Jurupa Valley</v>
      </c>
      <c r="N4620" t="str">
        <f>VLOOKUP(D4620,[1]!Salespeople_Data[#Data],2,0)</f>
        <v>Joshua Cook</v>
      </c>
      <c r="O4620" t="str">
        <f>VLOOKUP(E4620,[1]!Customer_Data[#Data],2,0)</f>
        <v>Aaron Miller</v>
      </c>
      <c r="P4620" s="15">
        <f t="shared" si="432"/>
        <v>4</v>
      </c>
      <c r="Q4620">
        <f t="shared" si="433"/>
        <v>7</v>
      </c>
      <c r="R4620">
        <f t="shared" si="434"/>
        <v>2020</v>
      </c>
    </row>
    <row r="4621" spans="1:18" x14ac:dyDescent="0.25">
      <c r="A4621" s="4" t="s">
        <v>5641</v>
      </c>
      <c r="B4621" s="4" t="s">
        <v>8</v>
      </c>
      <c r="C4621" s="4" t="s">
        <v>115</v>
      </c>
      <c r="D4621" s="4" t="s">
        <v>447</v>
      </c>
      <c r="E4621" s="4" t="s">
        <v>448</v>
      </c>
      <c r="F4621" s="5">
        <v>43839</v>
      </c>
      <c r="G4621" s="4">
        <v>2</v>
      </c>
      <c r="H4621" s="11">
        <f>VLOOKUP(B4621,[1]!Product_Data[#Data],4,0)</f>
        <v>1522</v>
      </c>
      <c r="I4621" s="11">
        <f>VLOOKUP(B4621,[1]!Product_Data[#Data],3,0)</f>
        <v>791</v>
      </c>
      <c r="J4621" s="11">
        <f t="shared" si="435"/>
        <v>1582</v>
      </c>
      <c r="K4621" s="11">
        <f t="shared" si="436"/>
        <v>3044</v>
      </c>
      <c r="L4621" s="11">
        <f t="shared" si="437"/>
        <v>1462</v>
      </c>
      <c r="M4621" t="str">
        <f>VLOOKUP(C4621,[1]!Location_Data[#Data],2,0)</f>
        <v>Glendale</v>
      </c>
      <c r="N4621" t="str">
        <f>VLOOKUP(D4621,[1]!Salespeople_Data[#Data],2,0)</f>
        <v>Howard Sims</v>
      </c>
      <c r="O4621" t="str">
        <f>VLOOKUP(E4621,[1]!Customer_Data[#Data],2,0)</f>
        <v>Juan Ramirez</v>
      </c>
      <c r="P4621" s="15">
        <f t="shared" si="432"/>
        <v>5</v>
      </c>
      <c r="Q4621">
        <f t="shared" si="433"/>
        <v>1</v>
      </c>
      <c r="R4621">
        <f t="shared" si="434"/>
        <v>2020</v>
      </c>
    </row>
    <row r="4622" spans="1:18" x14ac:dyDescent="0.25">
      <c r="A4622" s="2" t="s">
        <v>5642</v>
      </c>
      <c r="B4622" s="2" t="s">
        <v>348</v>
      </c>
      <c r="C4622" s="2" t="s">
        <v>512</v>
      </c>
      <c r="D4622" s="2" t="s">
        <v>71</v>
      </c>
      <c r="E4622" s="2" t="s">
        <v>147</v>
      </c>
      <c r="F4622" s="3">
        <v>43939</v>
      </c>
      <c r="G4622" s="2">
        <v>1</v>
      </c>
      <c r="H4622" s="11">
        <f>VLOOKUP(B4622,[1]!Product_Data[#Data],4,0)</f>
        <v>603</v>
      </c>
      <c r="I4622" s="11">
        <f>VLOOKUP(B4622,[1]!Product_Data[#Data],3,0)</f>
        <v>416</v>
      </c>
      <c r="J4622" s="11">
        <f t="shared" si="435"/>
        <v>416</v>
      </c>
      <c r="K4622" s="11">
        <f t="shared" si="436"/>
        <v>603</v>
      </c>
      <c r="L4622" s="11">
        <f t="shared" si="437"/>
        <v>187</v>
      </c>
      <c r="M4622" t="str">
        <f>VLOOKUP(C4622,[1]!Location_Data[#Data],2,0)</f>
        <v>Long Beach</v>
      </c>
      <c r="N4622" t="str">
        <f>VLOOKUP(D4622,[1]!Salespeople_Data[#Data],2,0)</f>
        <v>Gary Rodriguez</v>
      </c>
      <c r="O4622" t="str">
        <f>VLOOKUP(E4622,[1]!Customer_Data[#Data],2,0)</f>
        <v>Steven Owens</v>
      </c>
      <c r="P4622" s="15">
        <f t="shared" si="432"/>
        <v>7</v>
      </c>
      <c r="Q4622">
        <f t="shared" si="433"/>
        <v>4</v>
      </c>
      <c r="R4622">
        <f t="shared" si="434"/>
        <v>2020</v>
      </c>
    </row>
    <row r="4623" spans="1:18" x14ac:dyDescent="0.25">
      <c r="A4623" s="4" t="s">
        <v>5643</v>
      </c>
      <c r="B4623" s="4" t="s">
        <v>219</v>
      </c>
      <c r="C4623" s="4" t="s">
        <v>302</v>
      </c>
      <c r="D4623" s="4" t="s">
        <v>141</v>
      </c>
      <c r="E4623" s="4" t="s">
        <v>187</v>
      </c>
      <c r="F4623" s="5">
        <v>43914</v>
      </c>
      <c r="G4623" s="4">
        <v>1</v>
      </c>
      <c r="H4623" s="11">
        <f>VLOOKUP(B4623,[1]!Product_Data[#Data],4,0)</f>
        <v>561</v>
      </c>
      <c r="I4623" s="11">
        <f>VLOOKUP(B4623,[1]!Product_Data[#Data],3,0)</f>
        <v>421</v>
      </c>
      <c r="J4623" s="11">
        <f t="shared" si="435"/>
        <v>421</v>
      </c>
      <c r="K4623" s="11">
        <f t="shared" si="436"/>
        <v>561</v>
      </c>
      <c r="L4623" s="11">
        <f t="shared" si="437"/>
        <v>140</v>
      </c>
      <c r="M4623" t="str">
        <f>VLOOKUP(C4623,[1]!Location_Data[#Data],2,0)</f>
        <v>Santa Rosa</v>
      </c>
      <c r="N4623" t="str">
        <f>VLOOKUP(D4623,[1]!Salespeople_Data[#Data],2,0)</f>
        <v>Arthur Mccoy</v>
      </c>
      <c r="O4623" t="str">
        <f>VLOOKUP(E4623,[1]!Customer_Data[#Data],2,0)</f>
        <v>Harry Hudson</v>
      </c>
      <c r="P4623" s="15">
        <f t="shared" si="432"/>
        <v>3</v>
      </c>
      <c r="Q4623">
        <f t="shared" si="433"/>
        <v>3</v>
      </c>
      <c r="R4623">
        <f t="shared" si="434"/>
        <v>2020</v>
      </c>
    </row>
    <row r="4624" spans="1:18" x14ac:dyDescent="0.25">
      <c r="A4624" s="2" t="s">
        <v>5644</v>
      </c>
      <c r="B4624" s="2" t="s">
        <v>383</v>
      </c>
      <c r="C4624" s="2" t="s">
        <v>731</v>
      </c>
      <c r="D4624" s="2" t="s">
        <v>25</v>
      </c>
      <c r="E4624" s="2" t="s">
        <v>1418</v>
      </c>
      <c r="F4624" s="3">
        <v>43968</v>
      </c>
      <c r="G4624" s="2">
        <v>2</v>
      </c>
      <c r="H4624" s="11">
        <f>VLOOKUP(B4624,[1]!Product_Data[#Data],4,0)</f>
        <v>1494</v>
      </c>
      <c r="I4624" s="11">
        <f>VLOOKUP(B4624,[1]!Product_Data[#Data],3,0)</f>
        <v>971</v>
      </c>
      <c r="J4624" s="11">
        <f t="shared" si="435"/>
        <v>1942</v>
      </c>
      <c r="K4624" s="11">
        <f t="shared" si="436"/>
        <v>2988</v>
      </c>
      <c r="L4624" s="11">
        <f t="shared" si="437"/>
        <v>1046</v>
      </c>
      <c r="M4624" t="str">
        <f>VLOOKUP(C4624,[1]!Location_Data[#Data],2,0)</f>
        <v>Costa Mesa</v>
      </c>
      <c r="N4624" t="str">
        <f>VLOOKUP(D4624,[1]!Salespeople_Data[#Data],2,0)</f>
        <v>Brian Davis</v>
      </c>
      <c r="O4624" t="str">
        <f>VLOOKUP(E4624,[1]!Customer_Data[#Data],2,0)</f>
        <v>Ronald Barnes</v>
      </c>
      <c r="P4624" s="15">
        <f t="shared" si="432"/>
        <v>1</v>
      </c>
      <c r="Q4624">
        <f t="shared" si="433"/>
        <v>5</v>
      </c>
      <c r="R4624">
        <f t="shared" si="434"/>
        <v>2020</v>
      </c>
    </row>
    <row r="4625" spans="1:18" x14ac:dyDescent="0.25">
      <c r="A4625" s="4" t="s">
        <v>5645</v>
      </c>
      <c r="B4625" s="4" t="s">
        <v>200</v>
      </c>
      <c r="C4625" s="4" t="s">
        <v>450</v>
      </c>
      <c r="D4625" s="4" t="s">
        <v>106</v>
      </c>
      <c r="E4625" s="4" t="s">
        <v>1170</v>
      </c>
      <c r="F4625" s="5">
        <v>44007</v>
      </c>
      <c r="G4625" s="4">
        <v>1</v>
      </c>
      <c r="H4625" s="11">
        <f>VLOOKUP(B4625,[1]!Product_Data[#Data],4,0)</f>
        <v>315</v>
      </c>
      <c r="I4625" s="11">
        <f>VLOOKUP(B4625,[1]!Product_Data[#Data],3,0)</f>
        <v>208</v>
      </c>
      <c r="J4625" s="11">
        <f t="shared" si="435"/>
        <v>208</v>
      </c>
      <c r="K4625" s="11">
        <f t="shared" si="436"/>
        <v>315</v>
      </c>
      <c r="L4625" s="11">
        <f t="shared" si="437"/>
        <v>107</v>
      </c>
      <c r="M4625" t="str">
        <f>VLOOKUP(C4625,[1]!Location_Data[#Data],2,0)</f>
        <v>Simi Valley</v>
      </c>
      <c r="N4625" t="str">
        <f>VLOOKUP(D4625,[1]!Salespeople_Data[#Data],2,0)</f>
        <v>Patrick Ruiz</v>
      </c>
      <c r="O4625" t="str">
        <f>VLOOKUP(E4625,[1]!Customer_Data[#Data],2,0)</f>
        <v>George Adams</v>
      </c>
      <c r="P4625" s="15">
        <f t="shared" si="432"/>
        <v>5</v>
      </c>
      <c r="Q4625">
        <f t="shared" si="433"/>
        <v>6</v>
      </c>
      <c r="R4625">
        <f t="shared" si="434"/>
        <v>2020</v>
      </c>
    </row>
    <row r="4626" spans="1:18" x14ac:dyDescent="0.25">
      <c r="A4626" s="2" t="s">
        <v>5646</v>
      </c>
      <c r="B4626" s="2" t="s">
        <v>203</v>
      </c>
      <c r="C4626" s="2" t="s">
        <v>57</v>
      </c>
      <c r="D4626" s="2" t="s">
        <v>63</v>
      </c>
      <c r="E4626" s="2" t="s">
        <v>1887</v>
      </c>
      <c r="F4626" s="3">
        <v>44121</v>
      </c>
      <c r="G4626" s="2">
        <v>1</v>
      </c>
      <c r="H4626" s="11">
        <f>VLOOKUP(B4626,[1]!Product_Data[#Data],4,0)</f>
        <v>1414</v>
      </c>
      <c r="I4626" s="11">
        <f>VLOOKUP(B4626,[1]!Product_Data[#Data],3,0)</f>
        <v>962</v>
      </c>
      <c r="J4626" s="11">
        <f t="shared" si="435"/>
        <v>962</v>
      </c>
      <c r="K4626" s="11">
        <f t="shared" si="436"/>
        <v>1414</v>
      </c>
      <c r="L4626" s="11">
        <f t="shared" si="437"/>
        <v>452</v>
      </c>
      <c r="M4626" t="str">
        <f>VLOOKUP(C4626,[1]!Location_Data[#Data],2,0)</f>
        <v>Thousand Oaks</v>
      </c>
      <c r="N4626" t="str">
        <f>VLOOKUP(D4626,[1]!Salespeople_Data[#Data],2,0)</f>
        <v>Jeremy Mendoza</v>
      </c>
      <c r="O4626" t="str">
        <f>VLOOKUP(E4626,[1]!Customer_Data[#Data],2,0)</f>
        <v>Justin Graham</v>
      </c>
      <c r="P4626" s="15">
        <f t="shared" si="432"/>
        <v>7</v>
      </c>
      <c r="Q4626">
        <f t="shared" si="433"/>
        <v>10</v>
      </c>
      <c r="R4626">
        <f t="shared" si="434"/>
        <v>2020</v>
      </c>
    </row>
    <row r="4627" spans="1:18" x14ac:dyDescent="0.25">
      <c r="A4627" s="4" t="s">
        <v>5647</v>
      </c>
      <c r="B4627" s="4" t="s">
        <v>537</v>
      </c>
      <c r="C4627" s="4" t="s">
        <v>174</v>
      </c>
      <c r="D4627" s="4" t="s">
        <v>126</v>
      </c>
      <c r="E4627" s="4" t="s">
        <v>907</v>
      </c>
      <c r="F4627" s="5">
        <v>44164</v>
      </c>
      <c r="G4627" s="4">
        <v>1</v>
      </c>
      <c r="H4627" s="11">
        <f>VLOOKUP(B4627,[1]!Product_Data[#Data],4,0)</f>
        <v>556</v>
      </c>
      <c r="I4627" s="11">
        <f>VLOOKUP(B4627,[1]!Product_Data[#Data],3,0)</f>
        <v>395</v>
      </c>
      <c r="J4627" s="11">
        <f t="shared" si="435"/>
        <v>395</v>
      </c>
      <c r="K4627" s="11">
        <f t="shared" si="436"/>
        <v>556</v>
      </c>
      <c r="L4627" s="11">
        <f t="shared" si="437"/>
        <v>161</v>
      </c>
      <c r="M4627" t="str">
        <f>VLOOKUP(C4627,[1]!Location_Data[#Data],2,0)</f>
        <v>Norwalk</v>
      </c>
      <c r="N4627" t="str">
        <f>VLOOKUP(D4627,[1]!Salespeople_Data[#Data],2,0)</f>
        <v>Larry Castillo</v>
      </c>
      <c r="O4627" t="str">
        <f>VLOOKUP(E4627,[1]!Customer_Data[#Data],2,0)</f>
        <v>Carl Jones</v>
      </c>
      <c r="P4627" s="15">
        <f t="shared" si="432"/>
        <v>1</v>
      </c>
      <c r="Q4627">
        <f t="shared" si="433"/>
        <v>11</v>
      </c>
      <c r="R4627">
        <f t="shared" si="434"/>
        <v>2020</v>
      </c>
    </row>
    <row r="4628" spans="1:18" x14ac:dyDescent="0.25">
      <c r="A4628" s="2" t="s">
        <v>5648</v>
      </c>
      <c r="B4628" s="2" t="s">
        <v>383</v>
      </c>
      <c r="C4628" s="2" t="s">
        <v>66</v>
      </c>
      <c r="D4628" s="2" t="s">
        <v>298</v>
      </c>
      <c r="E4628" s="2" t="s">
        <v>2969</v>
      </c>
      <c r="F4628" s="3">
        <v>43941</v>
      </c>
      <c r="G4628" s="2">
        <v>2</v>
      </c>
      <c r="H4628" s="11">
        <f>VLOOKUP(B4628,[1]!Product_Data[#Data],4,0)</f>
        <v>1494</v>
      </c>
      <c r="I4628" s="11">
        <f>VLOOKUP(B4628,[1]!Product_Data[#Data],3,0)</f>
        <v>971</v>
      </c>
      <c r="J4628" s="11">
        <f t="shared" si="435"/>
        <v>1942</v>
      </c>
      <c r="K4628" s="11">
        <f t="shared" si="436"/>
        <v>2988</v>
      </c>
      <c r="L4628" s="11">
        <f t="shared" si="437"/>
        <v>1046</v>
      </c>
      <c r="M4628" t="str">
        <f>VLOOKUP(C4628,[1]!Location_Data[#Data],2,0)</f>
        <v>Ontario</v>
      </c>
      <c r="N4628" t="str">
        <f>VLOOKUP(D4628,[1]!Salespeople_Data[#Data],2,0)</f>
        <v>Kenneth Fields</v>
      </c>
      <c r="O4628" t="str">
        <f>VLOOKUP(E4628,[1]!Customer_Data[#Data],2,0)</f>
        <v>Daniel Barnes</v>
      </c>
      <c r="P4628" s="15">
        <f t="shared" si="432"/>
        <v>2</v>
      </c>
      <c r="Q4628">
        <f t="shared" si="433"/>
        <v>4</v>
      </c>
      <c r="R4628">
        <f t="shared" si="434"/>
        <v>2020</v>
      </c>
    </row>
    <row r="4629" spans="1:18" x14ac:dyDescent="0.25">
      <c r="A4629" s="4" t="s">
        <v>5649</v>
      </c>
      <c r="B4629" s="4" t="s">
        <v>263</v>
      </c>
      <c r="C4629" s="4" t="s">
        <v>224</v>
      </c>
      <c r="D4629" s="4" t="s">
        <v>447</v>
      </c>
      <c r="E4629" s="4" t="s">
        <v>1503</v>
      </c>
      <c r="F4629" s="5">
        <v>43961</v>
      </c>
      <c r="G4629" s="4">
        <v>2</v>
      </c>
      <c r="H4629" s="11">
        <f>VLOOKUP(B4629,[1]!Product_Data[#Data],4,0)</f>
        <v>378</v>
      </c>
      <c r="I4629" s="11">
        <f>VLOOKUP(B4629,[1]!Product_Data[#Data],3,0)</f>
        <v>291</v>
      </c>
      <c r="J4629" s="11">
        <f t="shared" si="435"/>
        <v>582</v>
      </c>
      <c r="K4629" s="11">
        <f t="shared" si="436"/>
        <v>756</v>
      </c>
      <c r="L4629" s="11">
        <f t="shared" si="437"/>
        <v>174</v>
      </c>
      <c r="M4629" t="str">
        <f>VLOOKUP(C4629,[1]!Location_Data[#Data],2,0)</f>
        <v>Huntington Beach</v>
      </c>
      <c r="N4629" t="str">
        <f>VLOOKUP(D4629,[1]!Salespeople_Data[#Data],2,0)</f>
        <v>Howard Sims</v>
      </c>
      <c r="O4629" t="str">
        <f>VLOOKUP(E4629,[1]!Customer_Data[#Data],2,0)</f>
        <v>Ralph Wood</v>
      </c>
      <c r="P4629" s="15">
        <f t="shared" si="432"/>
        <v>1</v>
      </c>
      <c r="Q4629">
        <f t="shared" si="433"/>
        <v>5</v>
      </c>
      <c r="R4629">
        <f t="shared" si="434"/>
        <v>2020</v>
      </c>
    </row>
    <row r="4630" spans="1:18" x14ac:dyDescent="0.25">
      <c r="A4630" s="2" t="s">
        <v>5650</v>
      </c>
      <c r="B4630" s="2" t="s">
        <v>18</v>
      </c>
      <c r="C4630" s="2" t="s">
        <v>246</v>
      </c>
      <c r="D4630" s="2" t="s">
        <v>80</v>
      </c>
      <c r="E4630" s="2" t="s">
        <v>1635</v>
      </c>
      <c r="F4630" s="3">
        <v>44128</v>
      </c>
      <c r="G4630" s="2">
        <v>1</v>
      </c>
      <c r="H4630" s="11">
        <f>VLOOKUP(B4630,[1]!Product_Data[#Data],4,0)</f>
        <v>880</v>
      </c>
      <c r="I4630" s="11">
        <f>VLOOKUP(B4630,[1]!Product_Data[#Data],3,0)</f>
        <v>634</v>
      </c>
      <c r="J4630" s="11">
        <f t="shared" si="435"/>
        <v>634</v>
      </c>
      <c r="K4630" s="11">
        <f t="shared" si="436"/>
        <v>880</v>
      </c>
      <c r="L4630" s="11">
        <f t="shared" si="437"/>
        <v>246</v>
      </c>
      <c r="M4630" t="str">
        <f>VLOOKUP(C4630,[1]!Location_Data[#Data],2,0)</f>
        <v>San Francisco</v>
      </c>
      <c r="N4630" t="str">
        <f>VLOOKUP(D4630,[1]!Salespeople_Data[#Data],2,0)</f>
        <v>Henry Nelson</v>
      </c>
      <c r="O4630" t="str">
        <f>VLOOKUP(E4630,[1]!Customer_Data[#Data],2,0)</f>
        <v>Sean Andrews</v>
      </c>
      <c r="P4630" s="15">
        <f t="shared" si="432"/>
        <v>7</v>
      </c>
      <c r="Q4630">
        <f t="shared" si="433"/>
        <v>10</v>
      </c>
      <c r="R4630">
        <f t="shared" si="434"/>
        <v>2020</v>
      </c>
    </row>
    <row r="4631" spans="1:18" x14ac:dyDescent="0.25">
      <c r="A4631" s="4" t="s">
        <v>5651</v>
      </c>
      <c r="B4631" s="4" t="s">
        <v>348</v>
      </c>
      <c r="C4631" s="4" t="s">
        <v>469</v>
      </c>
      <c r="D4631" s="4" t="s">
        <v>91</v>
      </c>
      <c r="E4631" s="4" t="s">
        <v>473</v>
      </c>
      <c r="F4631" s="5">
        <v>44135</v>
      </c>
      <c r="G4631" s="4">
        <v>2</v>
      </c>
      <c r="H4631" s="11">
        <f>VLOOKUP(B4631,[1]!Product_Data[#Data],4,0)</f>
        <v>603</v>
      </c>
      <c r="I4631" s="11">
        <f>VLOOKUP(B4631,[1]!Product_Data[#Data],3,0)</f>
        <v>416</v>
      </c>
      <c r="J4631" s="11">
        <f t="shared" si="435"/>
        <v>832</v>
      </c>
      <c r="K4631" s="11">
        <f t="shared" si="436"/>
        <v>1206</v>
      </c>
      <c r="L4631" s="11">
        <f t="shared" si="437"/>
        <v>374</v>
      </c>
      <c r="M4631" t="str">
        <f>VLOOKUP(C4631,[1]!Location_Data[#Data],2,0)</f>
        <v>Escondido</v>
      </c>
      <c r="N4631" t="str">
        <f>VLOOKUP(D4631,[1]!Salespeople_Data[#Data],2,0)</f>
        <v>Howard Gardner</v>
      </c>
      <c r="O4631" t="str">
        <f>VLOOKUP(E4631,[1]!Customer_Data[#Data],2,0)</f>
        <v>Richard Hudson</v>
      </c>
      <c r="P4631" s="15">
        <f t="shared" si="432"/>
        <v>7</v>
      </c>
      <c r="Q4631">
        <f t="shared" si="433"/>
        <v>10</v>
      </c>
      <c r="R4631">
        <f t="shared" si="434"/>
        <v>2020</v>
      </c>
    </row>
    <row r="4632" spans="1:18" x14ac:dyDescent="0.25">
      <c r="A4632" s="2" t="s">
        <v>5652</v>
      </c>
      <c r="B4632" s="2" t="s">
        <v>13</v>
      </c>
      <c r="C4632" s="2" t="s">
        <v>242</v>
      </c>
      <c r="D4632" s="2" t="s">
        <v>10</v>
      </c>
      <c r="E4632" s="2" t="s">
        <v>510</v>
      </c>
      <c r="F4632" s="3">
        <v>43964</v>
      </c>
      <c r="G4632" s="2">
        <v>2</v>
      </c>
      <c r="H4632" s="11">
        <f>VLOOKUP(B4632,[1]!Product_Data[#Data],4,0)</f>
        <v>1022</v>
      </c>
      <c r="I4632" s="11">
        <f>VLOOKUP(B4632,[1]!Product_Data[#Data],3,0)</f>
        <v>818</v>
      </c>
      <c r="J4632" s="11">
        <f t="shared" si="435"/>
        <v>1636</v>
      </c>
      <c r="K4632" s="11">
        <f t="shared" si="436"/>
        <v>2044</v>
      </c>
      <c r="L4632" s="11">
        <f t="shared" si="437"/>
        <v>408</v>
      </c>
      <c r="M4632" t="str">
        <f>VLOOKUP(C4632,[1]!Location_Data[#Data],2,0)</f>
        <v>Downey</v>
      </c>
      <c r="N4632" t="str">
        <f>VLOOKUP(D4632,[1]!Salespeople_Data[#Data],2,0)</f>
        <v>Justin Lynch</v>
      </c>
      <c r="O4632" t="str">
        <f>VLOOKUP(E4632,[1]!Customer_Data[#Data],2,0)</f>
        <v>George Ellis</v>
      </c>
      <c r="P4632" s="15">
        <f t="shared" si="432"/>
        <v>4</v>
      </c>
      <c r="Q4632">
        <f t="shared" si="433"/>
        <v>5</v>
      </c>
      <c r="R4632">
        <f t="shared" si="434"/>
        <v>2020</v>
      </c>
    </row>
    <row r="4633" spans="1:18" x14ac:dyDescent="0.25">
      <c r="A4633" s="4" t="s">
        <v>5653</v>
      </c>
      <c r="B4633" s="4" t="s">
        <v>203</v>
      </c>
      <c r="C4633" s="4" t="s">
        <v>392</v>
      </c>
      <c r="D4633" s="4" t="s">
        <v>20</v>
      </c>
      <c r="E4633" s="4" t="s">
        <v>5654</v>
      </c>
      <c r="F4633" s="5">
        <v>44017</v>
      </c>
      <c r="G4633" s="4">
        <v>1</v>
      </c>
      <c r="H4633" s="11">
        <f>VLOOKUP(B4633,[1]!Product_Data[#Data],4,0)</f>
        <v>1414</v>
      </c>
      <c r="I4633" s="11">
        <f>VLOOKUP(B4633,[1]!Product_Data[#Data],3,0)</f>
        <v>962</v>
      </c>
      <c r="J4633" s="11">
        <f t="shared" si="435"/>
        <v>962</v>
      </c>
      <c r="K4633" s="11">
        <f t="shared" si="436"/>
        <v>1414</v>
      </c>
      <c r="L4633" s="11">
        <f t="shared" si="437"/>
        <v>452</v>
      </c>
      <c r="M4633" t="str">
        <f>VLOOKUP(C4633,[1]!Location_Data[#Data],2,0)</f>
        <v>Visalia</v>
      </c>
      <c r="N4633" t="str">
        <f>VLOOKUP(D4633,[1]!Salespeople_Data[#Data],2,0)</f>
        <v>Joshua Cook</v>
      </c>
      <c r="O4633" t="str">
        <f>VLOOKUP(E4633,[1]!Customer_Data[#Data],2,0)</f>
        <v>Jose Griffin</v>
      </c>
      <c r="P4633" s="15">
        <f t="shared" si="432"/>
        <v>1</v>
      </c>
      <c r="Q4633">
        <f t="shared" si="433"/>
        <v>7</v>
      </c>
      <c r="R4633">
        <f t="shared" si="434"/>
        <v>2020</v>
      </c>
    </row>
    <row r="4634" spans="1:18" x14ac:dyDescent="0.25">
      <c r="A4634" s="2" t="s">
        <v>5655</v>
      </c>
      <c r="B4634" s="2" t="s">
        <v>177</v>
      </c>
      <c r="C4634" s="2" t="s">
        <v>145</v>
      </c>
      <c r="D4634" s="2" t="s">
        <v>101</v>
      </c>
      <c r="E4634" s="2" t="s">
        <v>3697</v>
      </c>
      <c r="F4634" s="3">
        <v>43893</v>
      </c>
      <c r="G4634" s="2">
        <v>2</v>
      </c>
      <c r="H4634" s="11">
        <f>VLOOKUP(B4634,[1]!Product_Data[#Data],4,0)</f>
        <v>2497</v>
      </c>
      <c r="I4634" s="11">
        <f>VLOOKUP(B4634,[1]!Product_Data[#Data],3,0)</f>
        <v>1473</v>
      </c>
      <c r="J4634" s="11">
        <f t="shared" si="435"/>
        <v>2946</v>
      </c>
      <c r="K4634" s="11">
        <f t="shared" si="436"/>
        <v>4994</v>
      </c>
      <c r="L4634" s="11">
        <f t="shared" si="437"/>
        <v>2048</v>
      </c>
      <c r="M4634" t="str">
        <f>VLOOKUP(C4634,[1]!Location_Data[#Data],2,0)</f>
        <v>Santa Maria</v>
      </c>
      <c r="N4634" t="str">
        <f>VLOOKUP(D4634,[1]!Salespeople_Data[#Data],2,0)</f>
        <v>Scott Clark</v>
      </c>
      <c r="O4634" t="str">
        <f>VLOOKUP(E4634,[1]!Customer_Data[#Data],2,0)</f>
        <v>Craig Rodriguez</v>
      </c>
      <c r="P4634" s="15">
        <f t="shared" si="432"/>
        <v>3</v>
      </c>
      <c r="Q4634">
        <f t="shared" si="433"/>
        <v>3</v>
      </c>
      <c r="R4634">
        <f t="shared" si="434"/>
        <v>2020</v>
      </c>
    </row>
    <row r="4635" spans="1:18" x14ac:dyDescent="0.25">
      <c r="A4635" s="4" t="s">
        <v>5656</v>
      </c>
      <c r="B4635" s="4" t="s">
        <v>440</v>
      </c>
      <c r="C4635" s="4" t="s">
        <v>34</v>
      </c>
      <c r="D4635" s="4" t="s">
        <v>170</v>
      </c>
      <c r="E4635" s="4" t="s">
        <v>451</v>
      </c>
      <c r="F4635" s="5">
        <v>44084</v>
      </c>
      <c r="G4635" s="4">
        <v>1</v>
      </c>
      <c r="H4635" s="11">
        <f>VLOOKUP(B4635,[1]!Product_Data[#Data],4,0)</f>
        <v>800</v>
      </c>
      <c r="I4635" s="11">
        <f>VLOOKUP(B4635,[1]!Product_Data[#Data],3,0)</f>
        <v>536</v>
      </c>
      <c r="J4635" s="11">
        <f t="shared" si="435"/>
        <v>536</v>
      </c>
      <c r="K4635" s="11">
        <f t="shared" si="436"/>
        <v>800</v>
      </c>
      <c r="L4635" s="11">
        <f t="shared" si="437"/>
        <v>264</v>
      </c>
      <c r="M4635" t="str">
        <f>VLOOKUP(C4635,[1]!Location_Data[#Data],2,0)</f>
        <v>Inglewood</v>
      </c>
      <c r="N4635" t="str">
        <f>VLOOKUP(D4635,[1]!Salespeople_Data[#Data],2,0)</f>
        <v>Sean Miller</v>
      </c>
      <c r="O4635" t="str">
        <f>VLOOKUP(E4635,[1]!Customer_Data[#Data],2,0)</f>
        <v>David Olson</v>
      </c>
      <c r="P4635" s="15">
        <f t="shared" si="432"/>
        <v>5</v>
      </c>
      <c r="Q4635">
        <f t="shared" si="433"/>
        <v>9</v>
      </c>
      <c r="R4635">
        <f t="shared" si="434"/>
        <v>2020</v>
      </c>
    </row>
    <row r="4636" spans="1:18" x14ac:dyDescent="0.25">
      <c r="A4636" s="2" t="s">
        <v>5657</v>
      </c>
      <c r="B4636" s="2" t="s">
        <v>69</v>
      </c>
      <c r="C4636" s="2" t="s">
        <v>512</v>
      </c>
      <c r="D4636" s="2" t="s">
        <v>225</v>
      </c>
      <c r="E4636" s="2" t="s">
        <v>3993</v>
      </c>
      <c r="F4636" s="3">
        <v>43914</v>
      </c>
      <c r="G4636" s="2">
        <v>1</v>
      </c>
      <c r="H4636" s="11">
        <f>VLOOKUP(B4636,[1]!Product_Data[#Data],4,0)</f>
        <v>1351</v>
      </c>
      <c r="I4636" s="11">
        <f>VLOOKUP(B4636,[1]!Product_Data[#Data],3,0)</f>
        <v>1108</v>
      </c>
      <c r="J4636" s="11">
        <f t="shared" si="435"/>
        <v>1108</v>
      </c>
      <c r="K4636" s="11">
        <f t="shared" si="436"/>
        <v>1351</v>
      </c>
      <c r="L4636" s="11">
        <f t="shared" si="437"/>
        <v>243</v>
      </c>
      <c r="M4636" t="str">
        <f>VLOOKUP(C4636,[1]!Location_Data[#Data],2,0)</f>
        <v>Long Beach</v>
      </c>
      <c r="N4636" t="str">
        <f>VLOOKUP(D4636,[1]!Salespeople_Data[#Data],2,0)</f>
        <v>Andrew Bowman</v>
      </c>
      <c r="O4636" t="str">
        <f>VLOOKUP(E4636,[1]!Customer_Data[#Data],2,0)</f>
        <v>Adam Riley</v>
      </c>
      <c r="P4636" s="15">
        <f t="shared" si="432"/>
        <v>3</v>
      </c>
      <c r="Q4636">
        <f t="shared" si="433"/>
        <v>3</v>
      </c>
      <c r="R4636">
        <f t="shared" si="434"/>
        <v>2020</v>
      </c>
    </row>
    <row r="4637" spans="1:18" x14ac:dyDescent="0.25">
      <c r="A4637" s="4" t="s">
        <v>5658</v>
      </c>
      <c r="B4637" s="4" t="s">
        <v>235</v>
      </c>
      <c r="C4637" s="4" t="s">
        <v>74</v>
      </c>
      <c r="D4637" s="4" t="s">
        <v>257</v>
      </c>
      <c r="E4637" s="4" t="s">
        <v>1444</v>
      </c>
      <c r="F4637" s="5">
        <v>43999</v>
      </c>
      <c r="G4637" s="4">
        <v>1</v>
      </c>
      <c r="H4637" s="11">
        <f>VLOOKUP(B4637,[1]!Product_Data[#Data],4,0)</f>
        <v>1887</v>
      </c>
      <c r="I4637" s="11">
        <f>VLOOKUP(B4637,[1]!Product_Data[#Data],3,0)</f>
        <v>1378</v>
      </c>
      <c r="J4637" s="11">
        <f t="shared" si="435"/>
        <v>1378</v>
      </c>
      <c r="K4637" s="11">
        <f t="shared" si="436"/>
        <v>1887</v>
      </c>
      <c r="L4637" s="11">
        <f t="shared" si="437"/>
        <v>509</v>
      </c>
      <c r="M4637" t="str">
        <f>VLOOKUP(C4637,[1]!Location_Data[#Data],2,0)</f>
        <v>West Covina</v>
      </c>
      <c r="N4637" t="str">
        <f>VLOOKUP(D4637,[1]!Salespeople_Data[#Data],2,0)</f>
        <v>Jerry Perry</v>
      </c>
      <c r="O4637" t="str">
        <f>VLOOKUP(E4637,[1]!Customer_Data[#Data],2,0)</f>
        <v>Steve Bennett</v>
      </c>
      <c r="P4637" s="15">
        <f t="shared" si="432"/>
        <v>4</v>
      </c>
      <c r="Q4637">
        <f t="shared" si="433"/>
        <v>6</v>
      </c>
      <c r="R4637">
        <f t="shared" si="434"/>
        <v>2020</v>
      </c>
    </row>
    <row r="4638" spans="1:18" x14ac:dyDescent="0.25">
      <c r="A4638" s="2" t="s">
        <v>5659</v>
      </c>
      <c r="B4638" s="2" t="s">
        <v>464</v>
      </c>
      <c r="C4638" s="2" t="s">
        <v>115</v>
      </c>
      <c r="D4638" s="2" t="s">
        <v>413</v>
      </c>
      <c r="E4638" s="2" t="s">
        <v>303</v>
      </c>
      <c r="F4638" s="3">
        <v>44191</v>
      </c>
      <c r="G4638" s="2">
        <v>2</v>
      </c>
      <c r="H4638" s="11">
        <f>VLOOKUP(B4638,[1]!Product_Data[#Data],4,0)</f>
        <v>1566</v>
      </c>
      <c r="I4638" s="11">
        <f>VLOOKUP(B4638,[1]!Product_Data[#Data],3,0)</f>
        <v>1190</v>
      </c>
      <c r="J4638" s="11">
        <f t="shared" si="435"/>
        <v>2380</v>
      </c>
      <c r="K4638" s="11">
        <f t="shared" si="436"/>
        <v>3132</v>
      </c>
      <c r="L4638" s="11">
        <f t="shared" si="437"/>
        <v>752</v>
      </c>
      <c r="M4638" t="str">
        <f>VLOOKUP(C4638,[1]!Location_Data[#Data],2,0)</f>
        <v>Glendale</v>
      </c>
      <c r="N4638" t="str">
        <f>VLOOKUP(D4638,[1]!Salespeople_Data[#Data],2,0)</f>
        <v>Kenneth Bradley</v>
      </c>
      <c r="O4638" t="str">
        <f>VLOOKUP(E4638,[1]!Customer_Data[#Data],2,0)</f>
        <v>Johnny Hawkins</v>
      </c>
      <c r="P4638" s="15">
        <f t="shared" si="432"/>
        <v>7</v>
      </c>
      <c r="Q4638">
        <f t="shared" si="433"/>
        <v>12</v>
      </c>
      <c r="R4638">
        <f t="shared" si="434"/>
        <v>2020</v>
      </c>
    </row>
    <row r="4639" spans="1:18" x14ac:dyDescent="0.25">
      <c r="A4639" s="4" t="s">
        <v>5660</v>
      </c>
      <c r="B4639" s="4" t="s">
        <v>289</v>
      </c>
      <c r="C4639" s="4" t="s">
        <v>66</v>
      </c>
      <c r="D4639" s="4" t="s">
        <v>191</v>
      </c>
      <c r="E4639" s="4" t="s">
        <v>918</v>
      </c>
      <c r="F4639" s="5">
        <v>44175</v>
      </c>
      <c r="G4639" s="4">
        <v>3</v>
      </c>
      <c r="H4639" s="11">
        <f>VLOOKUP(B4639,[1]!Product_Data[#Data],4,0)</f>
        <v>368</v>
      </c>
      <c r="I4639" s="11">
        <f>VLOOKUP(B4639,[1]!Product_Data[#Data],3,0)</f>
        <v>294</v>
      </c>
      <c r="J4639" s="11">
        <f t="shared" si="435"/>
        <v>882</v>
      </c>
      <c r="K4639" s="11">
        <f t="shared" si="436"/>
        <v>1104</v>
      </c>
      <c r="L4639" s="11">
        <f t="shared" si="437"/>
        <v>222</v>
      </c>
      <c r="M4639" t="str">
        <f>VLOOKUP(C4639,[1]!Location_Data[#Data],2,0)</f>
        <v>Ontario</v>
      </c>
      <c r="N4639" t="str">
        <f>VLOOKUP(D4639,[1]!Salespeople_Data[#Data],2,0)</f>
        <v>Robert Reed</v>
      </c>
      <c r="O4639" t="str">
        <f>VLOOKUP(E4639,[1]!Customer_Data[#Data],2,0)</f>
        <v>Keith Wheeler</v>
      </c>
      <c r="P4639" s="15">
        <f t="shared" si="432"/>
        <v>5</v>
      </c>
      <c r="Q4639">
        <f t="shared" si="433"/>
        <v>12</v>
      </c>
      <c r="R4639">
        <f t="shared" si="434"/>
        <v>2020</v>
      </c>
    </row>
    <row r="4640" spans="1:18" x14ac:dyDescent="0.25">
      <c r="A4640" s="2" t="s">
        <v>5661</v>
      </c>
      <c r="B4640" s="2" t="s">
        <v>457</v>
      </c>
      <c r="C4640" s="2" t="s">
        <v>242</v>
      </c>
      <c r="D4640" s="2" t="s">
        <v>250</v>
      </c>
      <c r="E4640" s="2" t="s">
        <v>993</v>
      </c>
      <c r="F4640" s="3">
        <v>43848</v>
      </c>
      <c r="G4640" s="2">
        <v>1</v>
      </c>
      <c r="H4640" s="11">
        <f>VLOOKUP(B4640,[1]!Product_Data[#Data],4,0)</f>
        <v>947</v>
      </c>
      <c r="I4640" s="11">
        <f>VLOOKUP(B4640,[1]!Product_Data[#Data],3,0)</f>
        <v>786</v>
      </c>
      <c r="J4640" s="11">
        <f t="shared" si="435"/>
        <v>786</v>
      </c>
      <c r="K4640" s="11">
        <f t="shared" si="436"/>
        <v>947</v>
      </c>
      <c r="L4640" s="11">
        <f t="shared" si="437"/>
        <v>161</v>
      </c>
      <c r="M4640" t="str">
        <f>VLOOKUP(C4640,[1]!Location_Data[#Data],2,0)</f>
        <v>Downey</v>
      </c>
      <c r="N4640" t="str">
        <f>VLOOKUP(D4640,[1]!Salespeople_Data[#Data],2,0)</f>
        <v>Martin Carr</v>
      </c>
      <c r="O4640" t="str">
        <f>VLOOKUP(E4640,[1]!Customer_Data[#Data],2,0)</f>
        <v>Roy Jenkins</v>
      </c>
      <c r="P4640" s="15">
        <f t="shared" si="432"/>
        <v>7</v>
      </c>
      <c r="Q4640">
        <f t="shared" si="433"/>
        <v>1</v>
      </c>
      <c r="R4640">
        <f t="shared" si="434"/>
        <v>2020</v>
      </c>
    </row>
    <row r="4641" spans="1:18" x14ac:dyDescent="0.25">
      <c r="A4641" s="4" t="s">
        <v>5662</v>
      </c>
      <c r="B4641" s="4" t="s">
        <v>553</v>
      </c>
      <c r="C4641" s="4" t="s">
        <v>436</v>
      </c>
      <c r="D4641" s="4" t="s">
        <v>80</v>
      </c>
      <c r="E4641" s="4" t="s">
        <v>2277</v>
      </c>
      <c r="F4641" s="5">
        <v>44146</v>
      </c>
      <c r="G4641" s="4">
        <v>1</v>
      </c>
      <c r="H4641" s="11">
        <f>VLOOKUP(B4641,[1]!Product_Data[#Data],4,0)</f>
        <v>1798</v>
      </c>
      <c r="I4641" s="11">
        <f>VLOOKUP(B4641,[1]!Product_Data[#Data],3,0)</f>
        <v>971</v>
      </c>
      <c r="J4641" s="11">
        <f t="shared" si="435"/>
        <v>971</v>
      </c>
      <c r="K4641" s="11">
        <f t="shared" si="436"/>
        <v>1798</v>
      </c>
      <c r="L4641" s="11">
        <f t="shared" si="437"/>
        <v>827</v>
      </c>
      <c r="M4641" t="str">
        <f>VLOOKUP(C4641,[1]!Location_Data[#Data],2,0)</f>
        <v>Jurupa Valley</v>
      </c>
      <c r="N4641" t="str">
        <f>VLOOKUP(D4641,[1]!Salespeople_Data[#Data],2,0)</f>
        <v>Henry Nelson</v>
      </c>
      <c r="O4641" t="str">
        <f>VLOOKUP(E4641,[1]!Customer_Data[#Data],2,0)</f>
        <v>Justin Butler</v>
      </c>
      <c r="P4641" s="15">
        <f t="shared" si="432"/>
        <v>4</v>
      </c>
      <c r="Q4641">
        <f t="shared" si="433"/>
        <v>11</v>
      </c>
      <c r="R4641">
        <f t="shared" si="434"/>
        <v>2020</v>
      </c>
    </row>
    <row r="4642" spans="1:18" x14ac:dyDescent="0.25">
      <c r="A4642" s="2" t="s">
        <v>5663</v>
      </c>
      <c r="B4642" s="2" t="s">
        <v>173</v>
      </c>
      <c r="C4642" s="2" t="s">
        <v>386</v>
      </c>
      <c r="D4642" s="2" t="s">
        <v>146</v>
      </c>
      <c r="E4642" s="2" t="s">
        <v>726</v>
      </c>
      <c r="F4642" s="3">
        <v>44052</v>
      </c>
      <c r="G4642" s="2">
        <v>1</v>
      </c>
      <c r="H4642" s="11">
        <f>VLOOKUP(B4642,[1]!Product_Data[#Data],4,0)</f>
        <v>2005</v>
      </c>
      <c r="I4642" s="11">
        <f>VLOOKUP(B4642,[1]!Product_Data[#Data],3,0)</f>
        <v>1223</v>
      </c>
      <c r="J4642" s="11">
        <f t="shared" si="435"/>
        <v>1223</v>
      </c>
      <c r="K4642" s="11">
        <f t="shared" si="436"/>
        <v>2005</v>
      </c>
      <c r="L4642" s="11">
        <f t="shared" si="437"/>
        <v>782</v>
      </c>
      <c r="M4642" t="str">
        <f>VLOOKUP(C4642,[1]!Location_Data[#Data],2,0)</f>
        <v>Carlsbad</v>
      </c>
      <c r="N4642" t="str">
        <f>VLOOKUP(D4642,[1]!Salespeople_Data[#Data],2,0)</f>
        <v>Carl Elliott</v>
      </c>
      <c r="O4642" t="str">
        <f>VLOOKUP(E4642,[1]!Customer_Data[#Data],2,0)</f>
        <v>Phillip Tucker</v>
      </c>
      <c r="P4642" s="15">
        <f t="shared" si="432"/>
        <v>1</v>
      </c>
      <c r="Q4642">
        <f t="shared" si="433"/>
        <v>8</v>
      </c>
      <c r="R4642">
        <f t="shared" si="434"/>
        <v>2020</v>
      </c>
    </row>
    <row r="4643" spans="1:18" x14ac:dyDescent="0.25">
      <c r="A4643" s="4" t="s">
        <v>5664</v>
      </c>
      <c r="B4643" s="4" t="s">
        <v>177</v>
      </c>
      <c r="C4643" s="4" t="s">
        <v>95</v>
      </c>
      <c r="D4643" s="4" t="s">
        <v>356</v>
      </c>
      <c r="E4643" s="4" t="s">
        <v>1401</v>
      </c>
      <c r="F4643" s="5">
        <v>44000</v>
      </c>
      <c r="G4643" s="4">
        <v>1</v>
      </c>
      <c r="H4643" s="11">
        <f>VLOOKUP(B4643,[1]!Product_Data[#Data],4,0)</f>
        <v>2497</v>
      </c>
      <c r="I4643" s="11">
        <f>VLOOKUP(B4643,[1]!Product_Data[#Data],3,0)</f>
        <v>1473</v>
      </c>
      <c r="J4643" s="11">
        <f t="shared" si="435"/>
        <v>1473</v>
      </c>
      <c r="K4643" s="11">
        <f t="shared" si="436"/>
        <v>2497</v>
      </c>
      <c r="L4643" s="11">
        <f t="shared" si="437"/>
        <v>1024</v>
      </c>
      <c r="M4643" t="str">
        <f>VLOOKUP(C4643,[1]!Location_Data[#Data],2,0)</f>
        <v>Fullerton</v>
      </c>
      <c r="N4643" t="str">
        <f>VLOOKUP(D4643,[1]!Salespeople_Data[#Data],2,0)</f>
        <v>Jimmy Young</v>
      </c>
      <c r="O4643" t="str">
        <f>VLOOKUP(E4643,[1]!Customer_Data[#Data],2,0)</f>
        <v>Keith Murray</v>
      </c>
      <c r="P4643" s="15">
        <f t="shared" si="432"/>
        <v>5</v>
      </c>
      <c r="Q4643">
        <f t="shared" si="433"/>
        <v>6</v>
      </c>
      <c r="R4643">
        <f t="shared" si="434"/>
        <v>2020</v>
      </c>
    </row>
    <row r="4644" spans="1:18" x14ac:dyDescent="0.25">
      <c r="A4644" s="2" t="s">
        <v>5665</v>
      </c>
      <c r="B4644" s="2" t="s">
        <v>440</v>
      </c>
      <c r="C4644" s="2" t="s">
        <v>242</v>
      </c>
      <c r="D4644" s="2" t="s">
        <v>111</v>
      </c>
      <c r="E4644" s="2" t="s">
        <v>1118</v>
      </c>
      <c r="F4644" s="3">
        <v>43874</v>
      </c>
      <c r="G4644" s="2">
        <v>1</v>
      </c>
      <c r="H4644" s="11">
        <f>VLOOKUP(B4644,[1]!Product_Data[#Data],4,0)</f>
        <v>800</v>
      </c>
      <c r="I4644" s="11">
        <f>VLOOKUP(B4644,[1]!Product_Data[#Data],3,0)</f>
        <v>536</v>
      </c>
      <c r="J4644" s="11">
        <f t="shared" si="435"/>
        <v>536</v>
      </c>
      <c r="K4644" s="11">
        <f t="shared" si="436"/>
        <v>800</v>
      </c>
      <c r="L4644" s="11">
        <f t="shared" si="437"/>
        <v>264</v>
      </c>
      <c r="M4644" t="str">
        <f>VLOOKUP(C4644,[1]!Location_Data[#Data],2,0)</f>
        <v>Downey</v>
      </c>
      <c r="N4644" t="str">
        <f>VLOOKUP(D4644,[1]!Salespeople_Data[#Data],2,0)</f>
        <v>Ryan Welch</v>
      </c>
      <c r="O4644" t="str">
        <f>VLOOKUP(E4644,[1]!Customer_Data[#Data],2,0)</f>
        <v>Willie Day</v>
      </c>
      <c r="P4644" s="15">
        <f t="shared" si="432"/>
        <v>5</v>
      </c>
      <c r="Q4644">
        <f t="shared" si="433"/>
        <v>2</v>
      </c>
      <c r="R4644">
        <f t="shared" si="434"/>
        <v>2020</v>
      </c>
    </row>
    <row r="4645" spans="1:18" x14ac:dyDescent="0.25">
      <c r="A4645" s="4" t="s">
        <v>5666</v>
      </c>
      <c r="B4645" s="4" t="s">
        <v>479</v>
      </c>
      <c r="C4645" s="4" t="s">
        <v>186</v>
      </c>
      <c r="D4645" s="4" t="s">
        <v>111</v>
      </c>
      <c r="E4645" s="4" t="s">
        <v>1218</v>
      </c>
      <c r="F4645" s="5">
        <v>43983</v>
      </c>
      <c r="G4645" s="4">
        <v>3</v>
      </c>
      <c r="H4645" s="11">
        <f>VLOOKUP(B4645,[1]!Product_Data[#Data],4,0)</f>
        <v>123</v>
      </c>
      <c r="I4645" s="11">
        <f>VLOOKUP(B4645,[1]!Product_Data[#Data],3,0)</f>
        <v>84</v>
      </c>
      <c r="J4645" s="11">
        <f t="shared" si="435"/>
        <v>252</v>
      </c>
      <c r="K4645" s="11">
        <f t="shared" si="436"/>
        <v>369</v>
      </c>
      <c r="L4645" s="11">
        <f t="shared" si="437"/>
        <v>117</v>
      </c>
      <c r="M4645" t="str">
        <f>VLOOKUP(C4645,[1]!Location_Data[#Data],2,0)</f>
        <v>Riverside</v>
      </c>
      <c r="N4645" t="str">
        <f>VLOOKUP(D4645,[1]!Salespeople_Data[#Data],2,0)</f>
        <v>Ryan Welch</v>
      </c>
      <c r="O4645" t="str">
        <f>VLOOKUP(E4645,[1]!Customer_Data[#Data],2,0)</f>
        <v>Larry Ross</v>
      </c>
      <c r="P4645" s="15">
        <f t="shared" si="432"/>
        <v>2</v>
      </c>
      <c r="Q4645">
        <f t="shared" si="433"/>
        <v>6</v>
      </c>
      <c r="R4645">
        <f t="shared" si="434"/>
        <v>2020</v>
      </c>
    </row>
    <row r="4646" spans="1:18" x14ac:dyDescent="0.25">
      <c r="A4646" s="2" t="s">
        <v>5667</v>
      </c>
      <c r="B4646" s="2" t="s">
        <v>267</v>
      </c>
      <c r="C4646" s="2" t="s">
        <v>349</v>
      </c>
      <c r="D4646" s="2" t="s">
        <v>71</v>
      </c>
      <c r="E4646" s="2" t="s">
        <v>1628</v>
      </c>
      <c r="F4646" s="3">
        <v>43857</v>
      </c>
      <c r="G4646" s="2">
        <v>3</v>
      </c>
      <c r="H4646" s="11">
        <f>VLOOKUP(B4646,[1]!Product_Data[#Data],4,0)</f>
        <v>400</v>
      </c>
      <c r="I4646" s="11">
        <f>VLOOKUP(B4646,[1]!Product_Data[#Data],3,0)</f>
        <v>208</v>
      </c>
      <c r="J4646" s="11">
        <f t="shared" si="435"/>
        <v>624</v>
      </c>
      <c r="K4646" s="11">
        <f t="shared" si="436"/>
        <v>1200</v>
      </c>
      <c r="L4646" s="11">
        <f t="shared" si="437"/>
        <v>576</v>
      </c>
      <c r="M4646" t="str">
        <f>VLOOKUP(C4646,[1]!Location_Data[#Data],2,0)</f>
        <v>Santa Clara</v>
      </c>
      <c r="N4646" t="str">
        <f>VLOOKUP(D4646,[1]!Salespeople_Data[#Data],2,0)</f>
        <v>Gary Rodriguez</v>
      </c>
      <c r="O4646" t="str">
        <f>VLOOKUP(E4646,[1]!Customer_Data[#Data],2,0)</f>
        <v>Antonio Nelson</v>
      </c>
      <c r="P4646" s="15">
        <f t="shared" si="432"/>
        <v>2</v>
      </c>
      <c r="Q4646">
        <f t="shared" si="433"/>
        <v>1</v>
      </c>
      <c r="R4646">
        <f t="shared" si="434"/>
        <v>2020</v>
      </c>
    </row>
    <row r="4647" spans="1:18" x14ac:dyDescent="0.25">
      <c r="A4647" s="4" t="s">
        <v>5668</v>
      </c>
      <c r="B4647" s="4" t="s">
        <v>139</v>
      </c>
      <c r="C4647" s="4" t="s">
        <v>316</v>
      </c>
      <c r="D4647" s="4" t="s">
        <v>359</v>
      </c>
      <c r="E4647" s="4" t="s">
        <v>240</v>
      </c>
      <c r="F4647" s="5">
        <v>44191</v>
      </c>
      <c r="G4647" s="4">
        <v>3</v>
      </c>
      <c r="H4647" s="11">
        <f>VLOOKUP(B4647,[1]!Product_Data[#Data],4,0)</f>
        <v>817</v>
      </c>
      <c r="I4647" s="11">
        <f>VLOOKUP(B4647,[1]!Product_Data[#Data],3,0)</f>
        <v>409</v>
      </c>
      <c r="J4647" s="11">
        <f t="shared" si="435"/>
        <v>1227</v>
      </c>
      <c r="K4647" s="11">
        <f t="shared" si="436"/>
        <v>2451</v>
      </c>
      <c r="L4647" s="11">
        <f t="shared" si="437"/>
        <v>1224</v>
      </c>
      <c r="M4647" t="str">
        <f>VLOOKUP(C4647,[1]!Location_Data[#Data],2,0)</f>
        <v>East Los Angeles</v>
      </c>
      <c r="N4647" t="str">
        <f>VLOOKUP(D4647,[1]!Salespeople_Data[#Data],2,0)</f>
        <v>Eugene Holmes</v>
      </c>
      <c r="O4647" t="str">
        <f>VLOOKUP(E4647,[1]!Customer_Data[#Data],2,0)</f>
        <v>Jack Stevens</v>
      </c>
      <c r="P4647" s="15">
        <f t="shared" si="432"/>
        <v>7</v>
      </c>
      <c r="Q4647">
        <f t="shared" si="433"/>
        <v>12</v>
      </c>
      <c r="R4647">
        <f t="shared" si="434"/>
        <v>2020</v>
      </c>
    </row>
    <row r="4648" spans="1:18" x14ac:dyDescent="0.25">
      <c r="A4648" s="2" t="s">
        <v>5669</v>
      </c>
      <c r="B4648" s="2" t="s">
        <v>104</v>
      </c>
      <c r="C4648" s="2" t="s">
        <v>643</v>
      </c>
      <c r="D4648" s="2" t="s">
        <v>80</v>
      </c>
      <c r="E4648" s="2" t="s">
        <v>2076</v>
      </c>
      <c r="F4648" s="3">
        <v>43883</v>
      </c>
      <c r="G4648" s="2">
        <v>2</v>
      </c>
      <c r="H4648" s="11">
        <f>VLOOKUP(B4648,[1]!Product_Data[#Data],4,0)</f>
        <v>1671</v>
      </c>
      <c r="I4648" s="11">
        <f>VLOOKUP(B4648,[1]!Product_Data[#Data],3,0)</f>
        <v>1220</v>
      </c>
      <c r="J4648" s="11">
        <f t="shared" si="435"/>
        <v>2440</v>
      </c>
      <c r="K4648" s="11">
        <f t="shared" si="436"/>
        <v>3342</v>
      </c>
      <c r="L4648" s="11">
        <f t="shared" si="437"/>
        <v>902</v>
      </c>
      <c r="M4648" t="str">
        <f>VLOOKUP(C4648,[1]!Location_Data[#Data],2,0)</f>
        <v>Hayward</v>
      </c>
      <c r="N4648" t="str">
        <f>VLOOKUP(D4648,[1]!Salespeople_Data[#Data],2,0)</f>
        <v>Henry Nelson</v>
      </c>
      <c r="O4648" t="str">
        <f>VLOOKUP(E4648,[1]!Customer_Data[#Data],2,0)</f>
        <v>Keith Robinson</v>
      </c>
      <c r="P4648" s="15">
        <f t="shared" si="432"/>
        <v>7</v>
      </c>
      <c r="Q4648">
        <f t="shared" si="433"/>
        <v>2</v>
      </c>
      <c r="R4648">
        <f t="shared" si="434"/>
        <v>2020</v>
      </c>
    </row>
    <row r="4649" spans="1:18" x14ac:dyDescent="0.25">
      <c r="A4649" s="4" t="s">
        <v>5670</v>
      </c>
      <c r="B4649" s="4" t="s">
        <v>858</v>
      </c>
      <c r="C4649" s="4" t="s">
        <v>211</v>
      </c>
      <c r="D4649" s="4" t="s">
        <v>136</v>
      </c>
      <c r="E4649" s="4" t="s">
        <v>59</v>
      </c>
      <c r="F4649" s="5">
        <v>43868</v>
      </c>
      <c r="G4649" s="4">
        <v>2</v>
      </c>
      <c r="H4649" s="11">
        <f>VLOOKUP(B4649,[1]!Product_Data[#Data],4,0)</f>
        <v>2294</v>
      </c>
      <c r="I4649" s="11">
        <f>VLOOKUP(B4649,[1]!Product_Data[#Data],3,0)</f>
        <v>1399</v>
      </c>
      <c r="J4649" s="11">
        <f t="shared" si="435"/>
        <v>2798</v>
      </c>
      <c r="K4649" s="11">
        <f t="shared" si="436"/>
        <v>4588</v>
      </c>
      <c r="L4649" s="11">
        <f t="shared" si="437"/>
        <v>1790</v>
      </c>
      <c r="M4649" t="str">
        <f>VLOOKUP(C4649,[1]!Location_Data[#Data],2,0)</f>
        <v>Chula Vista</v>
      </c>
      <c r="N4649" t="str">
        <f>VLOOKUP(D4649,[1]!Salespeople_Data[#Data],2,0)</f>
        <v>Clarence Fox</v>
      </c>
      <c r="O4649" t="str">
        <f>VLOOKUP(E4649,[1]!Customer_Data[#Data],2,0)</f>
        <v>Paul Henderson</v>
      </c>
      <c r="P4649" s="15">
        <f t="shared" si="432"/>
        <v>6</v>
      </c>
      <c r="Q4649">
        <f t="shared" si="433"/>
        <v>2</v>
      </c>
      <c r="R4649">
        <f t="shared" si="434"/>
        <v>2020</v>
      </c>
    </row>
    <row r="4650" spans="1:18" x14ac:dyDescent="0.25">
      <c r="A4650" s="2" t="s">
        <v>5671</v>
      </c>
      <c r="B4650" s="2" t="s">
        <v>752</v>
      </c>
      <c r="C4650" s="2" t="s">
        <v>215</v>
      </c>
      <c r="D4650" s="2" t="s">
        <v>91</v>
      </c>
      <c r="E4650" s="2" t="s">
        <v>576</v>
      </c>
      <c r="F4650" s="3">
        <v>43939</v>
      </c>
      <c r="G4650" s="2">
        <v>2</v>
      </c>
      <c r="H4650" s="11">
        <f>VLOOKUP(B4650,[1]!Product_Data[#Data],4,0)</f>
        <v>95</v>
      </c>
      <c r="I4650" s="11">
        <f>VLOOKUP(B4650,[1]!Product_Data[#Data],3,0)</f>
        <v>61</v>
      </c>
      <c r="J4650" s="11">
        <f t="shared" si="435"/>
        <v>122</v>
      </c>
      <c r="K4650" s="11">
        <f t="shared" si="436"/>
        <v>190</v>
      </c>
      <c r="L4650" s="11">
        <f t="shared" si="437"/>
        <v>68</v>
      </c>
      <c r="M4650" t="str">
        <f>VLOOKUP(C4650,[1]!Location_Data[#Data],2,0)</f>
        <v>El Cajon</v>
      </c>
      <c r="N4650" t="str">
        <f>VLOOKUP(D4650,[1]!Salespeople_Data[#Data],2,0)</f>
        <v>Howard Gardner</v>
      </c>
      <c r="O4650" t="str">
        <f>VLOOKUP(E4650,[1]!Customer_Data[#Data],2,0)</f>
        <v>Samuel Kim</v>
      </c>
      <c r="P4650" s="15">
        <f t="shared" si="432"/>
        <v>7</v>
      </c>
      <c r="Q4650">
        <f t="shared" si="433"/>
        <v>4</v>
      </c>
      <c r="R4650">
        <f t="shared" si="434"/>
        <v>2020</v>
      </c>
    </row>
    <row r="4651" spans="1:18" x14ac:dyDescent="0.25">
      <c r="A4651" s="4" t="s">
        <v>5672</v>
      </c>
      <c r="B4651" s="4" t="s">
        <v>252</v>
      </c>
      <c r="C4651" s="4" t="s">
        <v>392</v>
      </c>
      <c r="D4651" s="4" t="s">
        <v>10</v>
      </c>
      <c r="E4651" s="4" t="s">
        <v>3062</v>
      </c>
      <c r="F4651" s="5">
        <v>44004</v>
      </c>
      <c r="G4651" s="4">
        <v>1</v>
      </c>
      <c r="H4651" s="11">
        <f>VLOOKUP(B4651,[1]!Product_Data[#Data],4,0)</f>
        <v>1899</v>
      </c>
      <c r="I4651" s="11">
        <f>VLOOKUP(B4651,[1]!Product_Data[#Data],3,0)</f>
        <v>1044</v>
      </c>
      <c r="J4651" s="11">
        <f t="shared" si="435"/>
        <v>1044</v>
      </c>
      <c r="K4651" s="11">
        <f t="shared" si="436"/>
        <v>1899</v>
      </c>
      <c r="L4651" s="11">
        <f t="shared" si="437"/>
        <v>855</v>
      </c>
      <c r="M4651" t="str">
        <f>VLOOKUP(C4651,[1]!Location_Data[#Data],2,0)</f>
        <v>Visalia</v>
      </c>
      <c r="N4651" t="str">
        <f>VLOOKUP(D4651,[1]!Salespeople_Data[#Data],2,0)</f>
        <v>Justin Lynch</v>
      </c>
      <c r="O4651" t="str">
        <f>VLOOKUP(E4651,[1]!Customer_Data[#Data],2,0)</f>
        <v>Jeremy Jenkins</v>
      </c>
      <c r="P4651" s="15">
        <f t="shared" si="432"/>
        <v>2</v>
      </c>
      <c r="Q4651">
        <f t="shared" si="433"/>
        <v>6</v>
      </c>
      <c r="R4651">
        <f t="shared" si="434"/>
        <v>2020</v>
      </c>
    </row>
    <row r="4652" spans="1:18" x14ac:dyDescent="0.25">
      <c r="A4652" s="2" t="s">
        <v>5673</v>
      </c>
      <c r="B4652" s="2" t="s">
        <v>189</v>
      </c>
      <c r="C4652" s="2" t="s">
        <v>182</v>
      </c>
      <c r="D4652" s="2" t="s">
        <v>239</v>
      </c>
      <c r="E4652" s="2" t="s">
        <v>346</v>
      </c>
      <c r="F4652" s="3">
        <v>43836</v>
      </c>
      <c r="G4652" s="2">
        <v>2</v>
      </c>
      <c r="H4652" s="11">
        <f>VLOOKUP(B4652,[1]!Product_Data[#Data],4,0)</f>
        <v>1783</v>
      </c>
      <c r="I4652" s="11">
        <f>VLOOKUP(B4652,[1]!Product_Data[#Data],3,0)</f>
        <v>1516</v>
      </c>
      <c r="J4652" s="11">
        <f t="shared" si="435"/>
        <v>3032</v>
      </c>
      <c r="K4652" s="11">
        <f t="shared" si="436"/>
        <v>3566</v>
      </c>
      <c r="L4652" s="11">
        <f t="shared" si="437"/>
        <v>534</v>
      </c>
      <c r="M4652" t="str">
        <f>VLOOKUP(C4652,[1]!Location_Data[#Data],2,0)</f>
        <v>Vallejo</v>
      </c>
      <c r="N4652" t="str">
        <f>VLOOKUP(D4652,[1]!Salespeople_Data[#Data],2,0)</f>
        <v>John Reyes</v>
      </c>
      <c r="O4652" t="str">
        <f>VLOOKUP(E4652,[1]!Customer_Data[#Data],2,0)</f>
        <v>Eugene Cunningham</v>
      </c>
      <c r="P4652" s="15">
        <f t="shared" si="432"/>
        <v>2</v>
      </c>
      <c r="Q4652">
        <f t="shared" si="433"/>
        <v>1</v>
      </c>
      <c r="R4652">
        <f t="shared" si="434"/>
        <v>2020</v>
      </c>
    </row>
    <row r="4653" spans="1:18" x14ac:dyDescent="0.25">
      <c r="A4653" s="4" t="s">
        <v>5674</v>
      </c>
      <c r="B4653" s="4" t="s">
        <v>38</v>
      </c>
      <c r="C4653" s="4" t="s">
        <v>253</v>
      </c>
      <c r="D4653" s="4" t="s">
        <v>96</v>
      </c>
      <c r="E4653" s="4" t="s">
        <v>393</v>
      </c>
      <c r="F4653" s="5">
        <v>44006</v>
      </c>
      <c r="G4653" s="4">
        <v>3</v>
      </c>
      <c r="H4653" s="11">
        <f>VLOOKUP(B4653,[1]!Product_Data[#Data],4,0)</f>
        <v>2283</v>
      </c>
      <c r="I4653" s="11">
        <f>VLOOKUP(B4653,[1]!Product_Data[#Data],3,0)</f>
        <v>1484</v>
      </c>
      <c r="J4653" s="11">
        <f t="shared" si="435"/>
        <v>4452</v>
      </c>
      <c r="K4653" s="11">
        <f t="shared" si="436"/>
        <v>6849</v>
      </c>
      <c r="L4653" s="11">
        <f t="shared" si="437"/>
        <v>2397</v>
      </c>
      <c r="M4653" t="str">
        <f>VLOOKUP(C4653,[1]!Location_Data[#Data],2,0)</f>
        <v>Bakersfield</v>
      </c>
      <c r="N4653" t="str">
        <f>VLOOKUP(D4653,[1]!Salespeople_Data[#Data],2,0)</f>
        <v>Brian Thomas</v>
      </c>
      <c r="O4653" t="str">
        <f>VLOOKUP(E4653,[1]!Customer_Data[#Data],2,0)</f>
        <v>Matthew Fernandez</v>
      </c>
      <c r="P4653" s="15">
        <f t="shared" si="432"/>
        <v>4</v>
      </c>
      <c r="Q4653">
        <f t="shared" si="433"/>
        <v>6</v>
      </c>
      <c r="R4653">
        <f t="shared" si="434"/>
        <v>2020</v>
      </c>
    </row>
    <row r="4654" spans="1:18" x14ac:dyDescent="0.25">
      <c r="A4654" s="2" t="s">
        <v>5675</v>
      </c>
      <c r="B4654" s="2" t="s">
        <v>325</v>
      </c>
      <c r="C4654" s="2" t="s">
        <v>211</v>
      </c>
      <c r="D4654" s="2" t="s">
        <v>178</v>
      </c>
      <c r="E4654" s="2" t="s">
        <v>963</v>
      </c>
      <c r="F4654" s="3">
        <v>44170</v>
      </c>
      <c r="G4654" s="2">
        <v>3</v>
      </c>
      <c r="H4654" s="11">
        <f>VLOOKUP(B4654,[1]!Product_Data[#Data],4,0)</f>
        <v>1526</v>
      </c>
      <c r="I4654" s="11">
        <f>VLOOKUP(B4654,[1]!Product_Data[#Data],3,0)</f>
        <v>1251</v>
      </c>
      <c r="J4654" s="11">
        <f t="shared" si="435"/>
        <v>3753</v>
      </c>
      <c r="K4654" s="11">
        <f t="shared" si="436"/>
        <v>4578</v>
      </c>
      <c r="L4654" s="11">
        <f t="shared" si="437"/>
        <v>825</v>
      </c>
      <c r="M4654" t="str">
        <f>VLOOKUP(C4654,[1]!Location_Data[#Data],2,0)</f>
        <v>Chula Vista</v>
      </c>
      <c r="N4654" t="str">
        <f>VLOOKUP(D4654,[1]!Salespeople_Data[#Data],2,0)</f>
        <v>Joshua Taylor</v>
      </c>
      <c r="O4654" t="str">
        <f>VLOOKUP(E4654,[1]!Customer_Data[#Data],2,0)</f>
        <v>Ralph Oliver</v>
      </c>
      <c r="P4654" s="15">
        <f t="shared" si="432"/>
        <v>7</v>
      </c>
      <c r="Q4654">
        <f t="shared" si="433"/>
        <v>12</v>
      </c>
      <c r="R4654">
        <f t="shared" si="434"/>
        <v>2020</v>
      </c>
    </row>
    <row r="4655" spans="1:18" x14ac:dyDescent="0.25">
      <c r="A4655" s="4" t="s">
        <v>5676</v>
      </c>
      <c r="B4655" s="4" t="s">
        <v>235</v>
      </c>
      <c r="C4655" s="4" t="s">
        <v>190</v>
      </c>
      <c r="D4655" s="4" t="s">
        <v>116</v>
      </c>
      <c r="E4655" s="4" t="s">
        <v>1016</v>
      </c>
      <c r="F4655" s="5">
        <v>44154</v>
      </c>
      <c r="G4655" s="4">
        <v>4</v>
      </c>
      <c r="H4655" s="11">
        <f>VLOOKUP(B4655,[1]!Product_Data[#Data],4,0)</f>
        <v>1887</v>
      </c>
      <c r="I4655" s="11">
        <f>VLOOKUP(B4655,[1]!Product_Data[#Data],3,0)</f>
        <v>1378</v>
      </c>
      <c r="J4655" s="11">
        <f t="shared" si="435"/>
        <v>5512</v>
      </c>
      <c r="K4655" s="11">
        <f t="shared" si="436"/>
        <v>7548</v>
      </c>
      <c r="L4655" s="11">
        <f t="shared" si="437"/>
        <v>2036</v>
      </c>
      <c r="M4655" t="str">
        <f>VLOOKUP(C4655,[1]!Location_Data[#Data],2,0)</f>
        <v>Oakland</v>
      </c>
      <c r="N4655" t="str">
        <f>VLOOKUP(D4655,[1]!Salespeople_Data[#Data],2,0)</f>
        <v>Roger Ramos</v>
      </c>
      <c r="O4655" t="str">
        <f>VLOOKUP(E4655,[1]!Customer_Data[#Data],2,0)</f>
        <v>Chris Fuller</v>
      </c>
      <c r="P4655" s="15">
        <f t="shared" si="432"/>
        <v>5</v>
      </c>
      <c r="Q4655">
        <f t="shared" si="433"/>
        <v>11</v>
      </c>
      <c r="R4655">
        <f t="shared" si="434"/>
        <v>2020</v>
      </c>
    </row>
    <row r="4656" spans="1:18" x14ac:dyDescent="0.25">
      <c r="A4656" s="2" t="s">
        <v>5677</v>
      </c>
      <c r="B4656" s="2" t="s">
        <v>56</v>
      </c>
      <c r="C4656" s="2" t="s">
        <v>377</v>
      </c>
      <c r="D4656" s="2" t="s">
        <v>308</v>
      </c>
      <c r="E4656" s="2" t="s">
        <v>3024</v>
      </c>
      <c r="F4656" s="3">
        <v>43875</v>
      </c>
      <c r="G4656" s="2">
        <v>2</v>
      </c>
      <c r="H4656" s="11">
        <f>VLOOKUP(B4656,[1]!Product_Data[#Data],4,0)</f>
        <v>1848</v>
      </c>
      <c r="I4656" s="11">
        <f>VLOOKUP(B4656,[1]!Product_Data[#Data],3,0)</f>
        <v>1294</v>
      </c>
      <c r="J4656" s="11">
        <f t="shared" si="435"/>
        <v>2588</v>
      </c>
      <c r="K4656" s="11">
        <f t="shared" si="436"/>
        <v>3696</v>
      </c>
      <c r="L4656" s="11">
        <f t="shared" si="437"/>
        <v>1108</v>
      </c>
      <c r="M4656" t="str">
        <f>VLOOKUP(C4656,[1]!Location_Data[#Data],2,0)</f>
        <v>San Diego</v>
      </c>
      <c r="N4656" t="str">
        <f>VLOOKUP(D4656,[1]!Salespeople_Data[#Data],2,0)</f>
        <v>Fred Robertson</v>
      </c>
      <c r="O4656" t="str">
        <f>VLOOKUP(E4656,[1]!Customer_Data[#Data],2,0)</f>
        <v>Richard Jordan</v>
      </c>
      <c r="P4656" s="15">
        <f t="shared" si="432"/>
        <v>6</v>
      </c>
      <c r="Q4656">
        <f t="shared" si="433"/>
        <v>2</v>
      </c>
      <c r="R4656">
        <f t="shared" si="434"/>
        <v>2020</v>
      </c>
    </row>
    <row r="4657" spans="1:18" x14ac:dyDescent="0.25">
      <c r="A4657" s="4" t="s">
        <v>5678</v>
      </c>
      <c r="B4657" s="4" t="s">
        <v>18</v>
      </c>
      <c r="C4657" s="4" t="s">
        <v>156</v>
      </c>
      <c r="D4657" s="4" t="s">
        <v>345</v>
      </c>
      <c r="E4657" s="4" t="s">
        <v>840</v>
      </c>
      <c r="F4657" s="5">
        <v>44011</v>
      </c>
      <c r="G4657" s="4">
        <v>1</v>
      </c>
      <c r="H4657" s="11">
        <f>VLOOKUP(B4657,[1]!Product_Data[#Data],4,0)</f>
        <v>880</v>
      </c>
      <c r="I4657" s="11">
        <f>VLOOKUP(B4657,[1]!Product_Data[#Data],3,0)</f>
        <v>634</v>
      </c>
      <c r="J4657" s="11">
        <f t="shared" si="435"/>
        <v>634</v>
      </c>
      <c r="K4657" s="11">
        <f t="shared" si="436"/>
        <v>880</v>
      </c>
      <c r="L4657" s="11">
        <f t="shared" si="437"/>
        <v>246</v>
      </c>
      <c r="M4657" t="str">
        <f>VLOOKUP(C4657,[1]!Location_Data[#Data],2,0)</f>
        <v>Sacramento</v>
      </c>
      <c r="N4657" t="str">
        <f>VLOOKUP(D4657,[1]!Salespeople_Data[#Data],2,0)</f>
        <v>Larry Marshall</v>
      </c>
      <c r="O4657" t="str">
        <f>VLOOKUP(E4657,[1]!Customer_Data[#Data],2,0)</f>
        <v>Joshua Williams</v>
      </c>
      <c r="P4657" s="15">
        <f t="shared" si="432"/>
        <v>2</v>
      </c>
      <c r="Q4657">
        <f t="shared" si="433"/>
        <v>6</v>
      </c>
      <c r="R4657">
        <f t="shared" si="434"/>
        <v>2020</v>
      </c>
    </row>
    <row r="4658" spans="1:18" x14ac:dyDescent="0.25">
      <c r="A4658" s="2" t="s">
        <v>5679</v>
      </c>
      <c r="B4658" s="2" t="s">
        <v>383</v>
      </c>
      <c r="C4658" s="2" t="s">
        <v>34</v>
      </c>
      <c r="D4658" s="2" t="s">
        <v>30</v>
      </c>
      <c r="E4658" s="2" t="s">
        <v>1420</v>
      </c>
      <c r="F4658" s="3">
        <v>43991</v>
      </c>
      <c r="G4658" s="2">
        <v>2</v>
      </c>
      <c r="H4658" s="11">
        <f>VLOOKUP(B4658,[1]!Product_Data[#Data],4,0)</f>
        <v>1494</v>
      </c>
      <c r="I4658" s="11">
        <f>VLOOKUP(B4658,[1]!Product_Data[#Data],3,0)</f>
        <v>971</v>
      </c>
      <c r="J4658" s="11">
        <f t="shared" si="435"/>
        <v>1942</v>
      </c>
      <c r="K4658" s="11">
        <f t="shared" si="436"/>
        <v>2988</v>
      </c>
      <c r="L4658" s="11">
        <f t="shared" si="437"/>
        <v>1046</v>
      </c>
      <c r="M4658" t="str">
        <f>VLOOKUP(C4658,[1]!Location_Data[#Data],2,0)</f>
        <v>Inglewood</v>
      </c>
      <c r="N4658" t="str">
        <f>VLOOKUP(D4658,[1]!Salespeople_Data[#Data],2,0)</f>
        <v>Carl Hall</v>
      </c>
      <c r="O4658" t="str">
        <f>VLOOKUP(E4658,[1]!Customer_Data[#Data],2,0)</f>
        <v>Robert Ferguson</v>
      </c>
      <c r="P4658" s="15">
        <f t="shared" si="432"/>
        <v>3</v>
      </c>
      <c r="Q4658">
        <f t="shared" si="433"/>
        <v>6</v>
      </c>
      <c r="R4658">
        <f t="shared" si="434"/>
        <v>2020</v>
      </c>
    </row>
    <row r="4659" spans="1:18" x14ac:dyDescent="0.25">
      <c r="A4659" s="4" t="s">
        <v>5680</v>
      </c>
      <c r="B4659" s="4" t="s">
        <v>185</v>
      </c>
      <c r="C4659" s="4" t="s">
        <v>204</v>
      </c>
      <c r="D4659" s="4" t="s">
        <v>356</v>
      </c>
      <c r="E4659" s="4" t="s">
        <v>192</v>
      </c>
      <c r="F4659" s="5">
        <v>43870</v>
      </c>
      <c r="G4659" s="4">
        <v>1</v>
      </c>
      <c r="H4659" s="11">
        <f>VLOOKUP(B4659,[1]!Product_Data[#Data],4,0)</f>
        <v>667</v>
      </c>
      <c r="I4659" s="11">
        <f>VLOOKUP(B4659,[1]!Product_Data[#Data],3,0)</f>
        <v>387</v>
      </c>
      <c r="J4659" s="11">
        <f t="shared" si="435"/>
        <v>387</v>
      </c>
      <c r="K4659" s="11">
        <f t="shared" si="436"/>
        <v>667</v>
      </c>
      <c r="L4659" s="11">
        <f t="shared" si="437"/>
        <v>280</v>
      </c>
      <c r="M4659" t="str">
        <f>VLOOKUP(C4659,[1]!Location_Data[#Data],2,0)</f>
        <v>Corona</v>
      </c>
      <c r="N4659" t="str">
        <f>VLOOKUP(D4659,[1]!Salespeople_Data[#Data],2,0)</f>
        <v>Jimmy Young</v>
      </c>
      <c r="O4659" t="str">
        <f>VLOOKUP(E4659,[1]!Customer_Data[#Data],2,0)</f>
        <v>Keith James</v>
      </c>
      <c r="P4659" s="15">
        <f t="shared" si="432"/>
        <v>1</v>
      </c>
      <c r="Q4659">
        <f t="shared" si="433"/>
        <v>2</v>
      </c>
      <c r="R4659">
        <f t="shared" si="434"/>
        <v>2020</v>
      </c>
    </row>
    <row r="4660" spans="1:18" x14ac:dyDescent="0.25">
      <c r="A4660" s="2" t="s">
        <v>5681</v>
      </c>
      <c r="B4660" s="2" t="s">
        <v>537</v>
      </c>
      <c r="C4660" s="2" t="s">
        <v>380</v>
      </c>
      <c r="D4660" s="2" t="s">
        <v>40</v>
      </c>
      <c r="E4660" s="2" t="s">
        <v>1527</v>
      </c>
      <c r="F4660" s="3">
        <v>44004</v>
      </c>
      <c r="G4660" s="2">
        <v>1</v>
      </c>
      <c r="H4660" s="11">
        <f>VLOOKUP(B4660,[1]!Product_Data[#Data],4,0)</f>
        <v>556</v>
      </c>
      <c r="I4660" s="11">
        <f>VLOOKUP(B4660,[1]!Product_Data[#Data],3,0)</f>
        <v>395</v>
      </c>
      <c r="J4660" s="11">
        <f t="shared" si="435"/>
        <v>395</v>
      </c>
      <c r="K4660" s="11">
        <f t="shared" si="436"/>
        <v>556</v>
      </c>
      <c r="L4660" s="11">
        <f t="shared" si="437"/>
        <v>161</v>
      </c>
      <c r="M4660" t="str">
        <f>VLOOKUP(C4660,[1]!Location_Data[#Data],2,0)</f>
        <v>Los Angeles</v>
      </c>
      <c r="N4660" t="str">
        <f>VLOOKUP(D4660,[1]!Salespeople_Data[#Data],2,0)</f>
        <v>Brian Hansen</v>
      </c>
      <c r="O4660" t="str">
        <f>VLOOKUP(E4660,[1]!Customer_Data[#Data],2,0)</f>
        <v>Joshua Garza</v>
      </c>
      <c r="P4660" s="15">
        <f t="shared" si="432"/>
        <v>2</v>
      </c>
      <c r="Q4660">
        <f t="shared" si="433"/>
        <v>6</v>
      </c>
      <c r="R4660">
        <f t="shared" si="434"/>
        <v>2020</v>
      </c>
    </row>
    <row r="4661" spans="1:18" x14ac:dyDescent="0.25">
      <c r="A4661" s="4" t="s">
        <v>5682</v>
      </c>
      <c r="B4661" s="4" t="s">
        <v>83</v>
      </c>
      <c r="C4661" s="4" t="s">
        <v>190</v>
      </c>
      <c r="D4661" s="4" t="s">
        <v>308</v>
      </c>
      <c r="E4661" s="4" t="s">
        <v>624</v>
      </c>
      <c r="F4661" s="5">
        <v>44162</v>
      </c>
      <c r="G4661" s="4">
        <v>2</v>
      </c>
      <c r="H4661" s="11">
        <f>VLOOKUP(B4661,[1]!Product_Data[#Data],4,0)</f>
        <v>1972</v>
      </c>
      <c r="I4661" s="11">
        <f>VLOOKUP(B4661,[1]!Product_Data[#Data],3,0)</f>
        <v>1321</v>
      </c>
      <c r="J4661" s="11">
        <f t="shared" si="435"/>
        <v>2642</v>
      </c>
      <c r="K4661" s="11">
        <f t="shared" si="436"/>
        <v>3944</v>
      </c>
      <c r="L4661" s="11">
        <f t="shared" si="437"/>
        <v>1302</v>
      </c>
      <c r="M4661" t="str">
        <f>VLOOKUP(C4661,[1]!Location_Data[#Data],2,0)</f>
        <v>Oakland</v>
      </c>
      <c r="N4661" t="str">
        <f>VLOOKUP(D4661,[1]!Salespeople_Data[#Data],2,0)</f>
        <v>Fred Robertson</v>
      </c>
      <c r="O4661" t="str">
        <f>VLOOKUP(E4661,[1]!Customer_Data[#Data],2,0)</f>
        <v>Steve Stewart</v>
      </c>
      <c r="P4661" s="15">
        <f t="shared" si="432"/>
        <v>6</v>
      </c>
      <c r="Q4661">
        <f t="shared" si="433"/>
        <v>11</v>
      </c>
      <c r="R4661">
        <f t="shared" si="434"/>
        <v>2020</v>
      </c>
    </row>
    <row r="4662" spans="1:18" x14ac:dyDescent="0.25">
      <c r="A4662" s="2" t="s">
        <v>5683</v>
      </c>
      <c r="B4662" s="2" t="s">
        <v>752</v>
      </c>
      <c r="C4662" s="2" t="s">
        <v>100</v>
      </c>
      <c r="D4662" s="2" t="s">
        <v>35</v>
      </c>
      <c r="E4662" s="2" t="s">
        <v>859</v>
      </c>
      <c r="F4662" s="3">
        <v>43992</v>
      </c>
      <c r="G4662" s="2">
        <v>1</v>
      </c>
      <c r="H4662" s="11">
        <f>VLOOKUP(B4662,[1]!Product_Data[#Data],4,0)</f>
        <v>95</v>
      </c>
      <c r="I4662" s="11">
        <f>VLOOKUP(B4662,[1]!Product_Data[#Data],3,0)</f>
        <v>61</v>
      </c>
      <c r="J4662" s="11">
        <f t="shared" si="435"/>
        <v>61</v>
      </c>
      <c r="K4662" s="11">
        <f t="shared" si="436"/>
        <v>95</v>
      </c>
      <c r="L4662" s="11">
        <f t="shared" si="437"/>
        <v>34</v>
      </c>
      <c r="M4662" t="str">
        <f>VLOOKUP(C4662,[1]!Location_Data[#Data],2,0)</f>
        <v>Victorville</v>
      </c>
      <c r="N4662" t="str">
        <f>VLOOKUP(D4662,[1]!Salespeople_Data[#Data],2,0)</f>
        <v>Charles Harper</v>
      </c>
      <c r="O4662" t="str">
        <f>VLOOKUP(E4662,[1]!Customer_Data[#Data],2,0)</f>
        <v>Ralph Elliott</v>
      </c>
      <c r="P4662" s="15">
        <f t="shared" si="432"/>
        <v>4</v>
      </c>
      <c r="Q4662">
        <f t="shared" si="433"/>
        <v>6</v>
      </c>
      <c r="R4662">
        <f t="shared" si="434"/>
        <v>2020</v>
      </c>
    </row>
    <row r="4663" spans="1:18" x14ac:dyDescent="0.25">
      <c r="A4663" s="4" t="s">
        <v>5684</v>
      </c>
      <c r="B4663" s="4" t="s">
        <v>152</v>
      </c>
      <c r="C4663" s="4" t="s">
        <v>458</v>
      </c>
      <c r="D4663" s="4" t="s">
        <v>146</v>
      </c>
      <c r="E4663" s="4" t="s">
        <v>696</v>
      </c>
      <c r="F4663" s="5">
        <v>44034</v>
      </c>
      <c r="G4663" s="4">
        <v>3</v>
      </c>
      <c r="H4663" s="11">
        <f>VLOOKUP(B4663,[1]!Product_Data[#Data],4,0)</f>
        <v>951</v>
      </c>
      <c r="I4663" s="11">
        <f>VLOOKUP(B4663,[1]!Product_Data[#Data],3,0)</f>
        <v>504</v>
      </c>
      <c r="J4663" s="11">
        <f t="shared" si="435"/>
        <v>1512</v>
      </c>
      <c r="K4663" s="11">
        <f t="shared" si="436"/>
        <v>2853</v>
      </c>
      <c r="L4663" s="11">
        <f t="shared" si="437"/>
        <v>1341</v>
      </c>
      <c r="M4663" t="str">
        <f>VLOOKUP(C4663,[1]!Location_Data[#Data],2,0)</f>
        <v>Fontana</v>
      </c>
      <c r="N4663" t="str">
        <f>VLOOKUP(D4663,[1]!Salespeople_Data[#Data],2,0)</f>
        <v>Carl Elliott</v>
      </c>
      <c r="O4663" t="str">
        <f>VLOOKUP(E4663,[1]!Customer_Data[#Data],2,0)</f>
        <v>Jeremy Rice</v>
      </c>
      <c r="P4663" s="15">
        <f t="shared" si="432"/>
        <v>4</v>
      </c>
      <c r="Q4663">
        <f t="shared" si="433"/>
        <v>7</v>
      </c>
      <c r="R4663">
        <f t="shared" si="434"/>
        <v>2020</v>
      </c>
    </row>
    <row r="4664" spans="1:18" x14ac:dyDescent="0.25">
      <c r="A4664" s="2" t="s">
        <v>5685</v>
      </c>
      <c r="B4664" s="2" t="s">
        <v>408</v>
      </c>
      <c r="C4664" s="2" t="s">
        <v>643</v>
      </c>
      <c r="D4664" s="2" t="s">
        <v>250</v>
      </c>
      <c r="E4664" s="2" t="s">
        <v>3024</v>
      </c>
      <c r="F4664" s="3">
        <v>43861</v>
      </c>
      <c r="G4664" s="2">
        <v>2</v>
      </c>
      <c r="H4664" s="11">
        <f>VLOOKUP(B4664,[1]!Product_Data[#Data],4,0)</f>
        <v>1405</v>
      </c>
      <c r="I4664" s="11">
        <f>VLOOKUP(B4664,[1]!Product_Data[#Data],3,0)</f>
        <v>1054</v>
      </c>
      <c r="J4664" s="11">
        <f t="shared" si="435"/>
        <v>2108</v>
      </c>
      <c r="K4664" s="11">
        <f t="shared" si="436"/>
        <v>2810</v>
      </c>
      <c r="L4664" s="11">
        <f t="shared" si="437"/>
        <v>702</v>
      </c>
      <c r="M4664" t="str">
        <f>VLOOKUP(C4664,[1]!Location_Data[#Data],2,0)</f>
        <v>Hayward</v>
      </c>
      <c r="N4664" t="str">
        <f>VLOOKUP(D4664,[1]!Salespeople_Data[#Data],2,0)</f>
        <v>Martin Carr</v>
      </c>
      <c r="O4664" t="str">
        <f>VLOOKUP(E4664,[1]!Customer_Data[#Data],2,0)</f>
        <v>Richard Jordan</v>
      </c>
      <c r="P4664" s="15">
        <f t="shared" si="432"/>
        <v>6</v>
      </c>
      <c r="Q4664">
        <f t="shared" si="433"/>
        <v>1</v>
      </c>
      <c r="R4664">
        <f t="shared" si="434"/>
        <v>2020</v>
      </c>
    </row>
    <row r="4665" spans="1:18" x14ac:dyDescent="0.25">
      <c r="A4665" s="4" t="s">
        <v>5686</v>
      </c>
      <c r="B4665" s="4" t="s">
        <v>129</v>
      </c>
      <c r="C4665" s="4" t="s">
        <v>79</v>
      </c>
      <c r="D4665" s="4" t="s">
        <v>15</v>
      </c>
      <c r="E4665" s="4" t="s">
        <v>2894</v>
      </c>
      <c r="F4665" s="5">
        <v>44139</v>
      </c>
      <c r="G4665" s="4">
        <v>2</v>
      </c>
      <c r="H4665" s="11">
        <f>VLOOKUP(B4665,[1]!Product_Data[#Data],4,0)</f>
        <v>127</v>
      </c>
      <c r="I4665" s="11">
        <f>VLOOKUP(B4665,[1]!Product_Data[#Data],3,0)</f>
        <v>79</v>
      </c>
      <c r="J4665" s="11">
        <f t="shared" si="435"/>
        <v>158</v>
      </c>
      <c r="K4665" s="11">
        <f t="shared" si="436"/>
        <v>254</v>
      </c>
      <c r="L4665" s="11">
        <f t="shared" si="437"/>
        <v>96</v>
      </c>
      <c r="M4665" t="str">
        <f>VLOOKUP(C4665,[1]!Location_Data[#Data],2,0)</f>
        <v>Palmdale</v>
      </c>
      <c r="N4665" t="str">
        <f>VLOOKUP(D4665,[1]!Salespeople_Data[#Data],2,0)</f>
        <v>Ryan Butler</v>
      </c>
      <c r="O4665" t="str">
        <f>VLOOKUP(E4665,[1]!Customer_Data[#Data],2,0)</f>
        <v>Michael Austin</v>
      </c>
      <c r="P4665" s="15">
        <f t="shared" si="432"/>
        <v>4</v>
      </c>
      <c r="Q4665">
        <f t="shared" si="433"/>
        <v>11</v>
      </c>
      <c r="R4665">
        <f t="shared" si="434"/>
        <v>2020</v>
      </c>
    </row>
    <row r="4666" spans="1:18" x14ac:dyDescent="0.25">
      <c r="A4666" s="2" t="s">
        <v>5687</v>
      </c>
      <c r="B4666" s="2" t="s">
        <v>925</v>
      </c>
      <c r="C4666" s="2" t="s">
        <v>195</v>
      </c>
      <c r="D4666" s="2" t="s">
        <v>111</v>
      </c>
      <c r="E4666" s="2" t="s">
        <v>1611</v>
      </c>
      <c r="F4666" s="3">
        <v>43873</v>
      </c>
      <c r="G4666" s="2">
        <v>3</v>
      </c>
      <c r="H4666" s="11">
        <f>VLOOKUP(B4666,[1]!Product_Data[#Data],4,0)</f>
        <v>136</v>
      </c>
      <c r="I4666" s="11">
        <f>VLOOKUP(B4666,[1]!Product_Data[#Data],3,0)</f>
        <v>72</v>
      </c>
      <c r="J4666" s="11">
        <f t="shared" si="435"/>
        <v>216</v>
      </c>
      <c r="K4666" s="11">
        <f t="shared" si="436"/>
        <v>408</v>
      </c>
      <c r="L4666" s="11">
        <f t="shared" si="437"/>
        <v>192</v>
      </c>
      <c r="M4666" t="str">
        <f>VLOOKUP(C4666,[1]!Location_Data[#Data],2,0)</f>
        <v>Pomona</v>
      </c>
      <c r="N4666" t="str">
        <f>VLOOKUP(D4666,[1]!Salespeople_Data[#Data],2,0)</f>
        <v>Ryan Welch</v>
      </c>
      <c r="O4666" t="str">
        <f>VLOOKUP(E4666,[1]!Customer_Data[#Data],2,0)</f>
        <v>Nicholas Arnold</v>
      </c>
      <c r="P4666" s="15">
        <f t="shared" si="432"/>
        <v>4</v>
      </c>
      <c r="Q4666">
        <f t="shared" si="433"/>
        <v>2</v>
      </c>
      <c r="R4666">
        <f t="shared" si="434"/>
        <v>2020</v>
      </c>
    </row>
    <row r="4667" spans="1:18" x14ac:dyDescent="0.25">
      <c r="A4667" s="4" t="s">
        <v>5688</v>
      </c>
      <c r="B4667" s="4" t="s">
        <v>252</v>
      </c>
      <c r="C4667" s="4" t="s">
        <v>331</v>
      </c>
      <c r="D4667" s="4" t="s">
        <v>87</v>
      </c>
      <c r="E4667" s="4" t="s">
        <v>1623</v>
      </c>
      <c r="F4667" s="5">
        <v>44186</v>
      </c>
      <c r="G4667" s="4">
        <v>1</v>
      </c>
      <c r="H4667" s="11">
        <f>VLOOKUP(B4667,[1]!Product_Data[#Data],4,0)</f>
        <v>1899</v>
      </c>
      <c r="I4667" s="11">
        <f>VLOOKUP(B4667,[1]!Product_Data[#Data],3,0)</f>
        <v>1044</v>
      </c>
      <c r="J4667" s="11">
        <f t="shared" si="435"/>
        <v>1044</v>
      </c>
      <c r="K4667" s="11">
        <f t="shared" si="436"/>
        <v>1899</v>
      </c>
      <c r="L4667" s="11">
        <f t="shared" si="437"/>
        <v>855</v>
      </c>
      <c r="M4667" t="str">
        <f>VLOOKUP(C4667,[1]!Location_Data[#Data],2,0)</f>
        <v>Sunnyvale</v>
      </c>
      <c r="N4667" t="str">
        <f>VLOOKUP(D4667,[1]!Salespeople_Data[#Data],2,0)</f>
        <v>Martin Perry</v>
      </c>
      <c r="O4667" t="str">
        <f>VLOOKUP(E4667,[1]!Customer_Data[#Data],2,0)</f>
        <v>Bobby Duncan</v>
      </c>
      <c r="P4667" s="15">
        <f t="shared" si="432"/>
        <v>2</v>
      </c>
      <c r="Q4667">
        <f t="shared" si="433"/>
        <v>12</v>
      </c>
      <c r="R4667">
        <f t="shared" si="434"/>
        <v>2020</v>
      </c>
    </row>
    <row r="4668" spans="1:18" x14ac:dyDescent="0.25">
      <c r="A4668" s="2" t="s">
        <v>5689</v>
      </c>
      <c r="B4668" s="2" t="s">
        <v>605</v>
      </c>
      <c r="C4668" s="2" t="s">
        <v>512</v>
      </c>
      <c r="D4668" s="2" t="s">
        <v>25</v>
      </c>
      <c r="E4668" s="2" t="s">
        <v>166</v>
      </c>
      <c r="F4668" s="3">
        <v>43940</v>
      </c>
      <c r="G4668" s="2">
        <v>1</v>
      </c>
      <c r="H4668" s="11">
        <f>VLOOKUP(B4668,[1]!Product_Data[#Data],4,0)</f>
        <v>913</v>
      </c>
      <c r="I4668" s="11">
        <f>VLOOKUP(B4668,[1]!Product_Data[#Data],3,0)</f>
        <v>584</v>
      </c>
      <c r="J4668" s="11">
        <f t="shared" si="435"/>
        <v>584</v>
      </c>
      <c r="K4668" s="11">
        <f t="shared" si="436"/>
        <v>913</v>
      </c>
      <c r="L4668" s="11">
        <f t="shared" si="437"/>
        <v>329</v>
      </c>
      <c r="M4668" t="str">
        <f>VLOOKUP(C4668,[1]!Location_Data[#Data],2,0)</f>
        <v>Long Beach</v>
      </c>
      <c r="N4668" t="str">
        <f>VLOOKUP(D4668,[1]!Salespeople_Data[#Data],2,0)</f>
        <v>Brian Davis</v>
      </c>
      <c r="O4668" t="str">
        <f>VLOOKUP(E4668,[1]!Customer_Data[#Data],2,0)</f>
        <v>Gregory Ramirez</v>
      </c>
      <c r="P4668" s="15">
        <f t="shared" si="432"/>
        <v>1</v>
      </c>
      <c r="Q4668">
        <f t="shared" si="433"/>
        <v>4</v>
      </c>
      <c r="R4668">
        <f t="shared" si="434"/>
        <v>2020</v>
      </c>
    </row>
    <row r="4669" spans="1:18" x14ac:dyDescent="0.25">
      <c r="A4669" s="4" t="s">
        <v>5690</v>
      </c>
      <c r="B4669" s="4" t="s">
        <v>114</v>
      </c>
      <c r="C4669" s="4" t="s">
        <v>79</v>
      </c>
      <c r="D4669" s="4" t="s">
        <v>101</v>
      </c>
      <c r="E4669" s="4" t="s">
        <v>2641</v>
      </c>
      <c r="F4669" s="5">
        <v>43958</v>
      </c>
      <c r="G4669" s="4">
        <v>3</v>
      </c>
      <c r="H4669" s="11">
        <f>VLOOKUP(B4669,[1]!Product_Data[#Data],4,0)</f>
        <v>545</v>
      </c>
      <c r="I4669" s="11">
        <f>VLOOKUP(B4669,[1]!Product_Data[#Data],3,0)</f>
        <v>425</v>
      </c>
      <c r="J4669" s="11">
        <f t="shared" si="435"/>
        <v>1275</v>
      </c>
      <c r="K4669" s="11">
        <f t="shared" si="436"/>
        <v>1635</v>
      </c>
      <c r="L4669" s="11">
        <f t="shared" si="437"/>
        <v>360</v>
      </c>
      <c r="M4669" t="str">
        <f>VLOOKUP(C4669,[1]!Location_Data[#Data],2,0)</f>
        <v>Palmdale</v>
      </c>
      <c r="N4669" t="str">
        <f>VLOOKUP(D4669,[1]!Salespeople_Data[#Data],2,0)</f>
        <v>Scott Clark</v>
      </c>
      <c r="O4669" t="str">
        <f>VLOOKUP(E4669,[1]!Customer_Data[#Data],2,0)</f>
        <v>Nicholas Hernandez</v>
      </c>
      <c r="P4669" s="15">
        <f t="shared" si="432"/>
        <v>5</v>
      </c>
      <c r="Q4669">
        <f t="shared" si="433"/>
        <v>5</v>
      </c>
      <c r="R4669">
        <f t="shared" si="434"/>
        <v>2020</v>
      </c>
    </row>
    <row r="4670" spans="1:18" x14ac:dyDescent="0.25">
      <c r="A4670" s="2" t="s">
        <v>5691</v>
      </c>
      <c r="B4670" s="2" t="s">
        <v>28</v>
      </c>
      <c r="C4670" s="2" t="s">
        <v>115</v>
      </c>
      <c r="D4670" s="2" t="s">
        <v>257</v>
      </c>
      <c r="E4670" s="2" t="s">
        <v>1010</v>
      </c>
      <c r="F4670" s="3">
        <v>44096</v>
      </c>
      <c r="G4670" s="2">
        <v>2</v>
      </c>
      <c r="H4670" s="11">
        <f>VLOOKUP(B4670,[1]!Product_Data[#Data],4,0)</f>
        <v>684</v>
      </c>
      <c r="I4670" s="11">
        <f>VLOOKUP(B4670,[1]!Product_Data[#Data],3,0)</f>
        <v>561</v>
      </c>
      <c r="J4670" s="11">
        <f t="shared" si="435"/>
        <v>1122</v>
      </c>
      <c r="K4670" s="11">
        <f t="shared" si="436"/>
        <v>1368</v>
      </c>
      <c r="L4670" s="11">
        <f t="shared" si="437"/>
        <v>246</v>
      </c>
      <c r="M4670" t="str">
        <f>VLOOKUP(C4670,[1]!Location_Data[#Data],2,0)</f>
        <v>Glendale</v>
      </c>
      <c r="N4670" t="str">
        <f>VLOOKUP(D4670,[1]!Salespeople_Data[#Data],2,0)</f>
        <v>Jerry Perry</v>
      </c>
      <c r="O4670" t="str">
        <f>VLOOKUP(E4670,[1]!Customer_Data[#Data],2,0)</f>
        <v>Andrew James</v>
      </c>
      <c r="P4670" s="15">
        <f t="shared" si="432"/>
        <v>3</v>
      </c>
      <c r="Q4670">
        <f t="shared" si="433"/>
        <v>9</v>
      </c>
      <c r="R4670">
        <f t="shared" si="434"/>
        <v>2020</v>
      </c>
    </row>
    <row r="4671" spans="1:18" x14ac:dyDescent="0.25">
      <c r="A4671" s="4" t="s">
        <v>5692</v>
      </c>
      <c r="B4671" s="4" t="s">
        <v>86</v>
      </c>
      <c r="C4671" s="4" t="s">
        <v>458</v>
      </c>
      <c r="D4671" s="4" t="s">
        <v>141</v>
      </c>
      <c r="E4671" s="4" t="s">
        <v>1666</v>
      </c>
      <c r="F4671" s="5">
        <v>43946</v>
      </c>
      <c r="G4671" s="4">
        <v>4</v>
      </c>
      <c r="H4671" s="11">
        <f>VLOOKUP(B4671,[1]!Product_Data[#Data],4,0)</f>
        <v>1725</v>
      </c>
      <c r="I4671" s="11">
        <f>VLOOKUP(B4671,[1]!Product_Data[#Data],3,0)</f>
        <v>1363</v>
      </c>
      <c r="J4671" s="11">
        <f t="shared" si="435"/>
        <v>5452</v>
      </c>
      <c r="K4671" s="11">
        <f t="shared" si="436"/>
        <v>6900</v>
      </c>
      <c r="L4671" s="11">
        <f t="shared" si="437"/>
        <v>1448</v>
      </c>
      <c r="M4671" t="str">
        <f>VLOOKUP(C4671,[1]!Location_Data[#Data],2,0)</f>
        <v>Fontana</v>
      </c>
      <c r="N4671" t="str">
        <f>VLOOKUP(D4671,[1]!Salespeople_Data[#Data],2,0)</f>
        <v>Arthur Mccoy</v>
      </c>
      <c r="O4671" t="str">
        <f>VLOOKUP(E4671,[1]!Customer_Data[#Data],2,0)</f>
        <v>Mark Montgomery</v>
      </c>
      <c r="P4671" s="15">
        <f t="shared" si="432"/>
        <v>7</v>
      </c>
      <c r="Q4671">
        <f t="shared" si="433"/>
        <v>4</v>
      </c>
      <c r="R4671">
        <f t="shared" si="434"/>
        <v>2020</v>
      </c>
    </row>
    <row r="4672" spans="1:18" x14ac:dyDescent="0.25">
      <c r="A4672" s="2" t="s">
        <v>5693</v>
      </c>
      <c r="B4672" s="2" t="s">
        <v>119</v>
      </c>
      <c r="C4672" s="2" t="s">
        <v>302</v>
      </c>
      <c r="D4672" s="2" t="s">
        <v>308</v>
      </c>
      <c r="E4672" s="2" t="s">
        <v>1323</v>
      </c>
      <c r="F4672" s="3">
        <v>44096</v>
      </c>
      <c r="G4672" s="2">
        <v>2</v>
      </c>
      <c r="H4672" s="11">
        <f>VLOOKUP(B4672,[1]!Product_Data[#Data],4,0)</f>
        <v>1077</v>
      </c>
      <c r="I4672" s="11">
        <f>VLOOKUP(B4672,[1]!Product_Data[#Data],3,0)</f>
        <v>732</v>
      </c>
      <c r="J4672" s="11">
        <f t="shared" si="435"/>
        <v>1464</v>
      </c>
      <c r="K4672" s="11">
        <f t="shared" si="436"/>
        <v>2154</v>
      </c>
      <c r="L4672" s="11">
        <f t="shared" si="437"/>
        <v>690</v>
      </c>
      <c r="M4672" t="str">
        <f>VLOOKUP(C4672,[1]!Location_Data[#Data],2,0)</f>
        <v>Santa Rosa</v>
      </c>
      <c r="N4672" t="str">
        <f>VLOOKUP(D4672,[1]!Salespeople_Data[#Data],2,0)</f>
        <v>Fred Robertson</v>
      </c>
      <c r="O4672" t="str">
        <f>VLOOKUP(E4672,[1]!Customer_Data[#Data],2,0)</f>
        <v>Chris Howard</v>
      </c>
      <c r="P4672" s="15">
        <f t="shared" si="432"/>
        <v>3</v>
      </c>
      <c r="Q4672">
        <f t="shared" si="433"/>
        <v>9</v>
      </c>
      <c r="R4672">
        <f t="shared" si="434"/>
        <v>2020</v>
      </c>
    </row>
    <row r="4673" spans="1:18" x14ac:dyDescent="0.25">
      <c r="A4673" s="4" t="s">
        <v>5694</v>
      </c>
      <c r="B4673" s="4" t="s">
        <v>569</v>
      </c>
      <c r="C4673" s="4" t="s">
        <v>62</v>
      </c>
      <c r="D4673" s="4" t="s">
        <v>10</v>
      </c>
      <c r="E4673" s="4" t="s">
        <v>1592</v>
      </c>
      <c r="F4673" s="5">
        <v>44022</v>
      </c>
      <c r="G4673" s="4">
        <v>2</v>
      </c>
      <c r="H4673" s="11">
        <f>VLOOKUP(B4673,[1]!Product_Data[#Data],4,0)</f>
        <v>1178</v>
      </c>
      <c r="I4673" s="11">
        <f>VLOOKUP(B4673,[1]!Product_Data[#Data],3,0)</f>
        <v>683</v>
      </c>
      <c r="J4673" s="11">
        <f t="shared" si="435"/>
        <v>1366</v>
      </c>
      <c r="K4673" s="11">
        <f t="shared" si="436"/>
        <v>2356</v>
      </c>
      <c r="L4673" s="11">
        <f t="shared" si="437"/>
        <v>990</v>
      </c>
      <c r="M4673" t="str">
        <f>VLOOKUP(C4673,[1]!Location_Data[#Data],2,0)</f>
        <v>Fairfield</v>
      </c>
      <c r="N4673" t="str">
        <f>VLOOKUP(D4673,[1]!Salespeople_Data[#Data],2,0)</f>
        <v>Justin Lynch</v>
      </c>
      <c r="O4673" t="str">
        <f>VLOOKUP(E4673,[1]!Customer_Data[#Data],2,0)</f>
        <v>James Castillo</v>
      </c>
      <c r="P4673" s="15">
        <f t="shared" si="432"/>
        <v>6</v>
      </c>
      <c r="Q4673">
        <f t="shared" si="433"/>
        <v>7</v>
      </c>
      <c r="R4673">
        <f t="shared" si="434"/>
        <v>2020</v>
      </c>
    </row>
    <row r="4674" spans="1:18" x14ac:dyDescent="0.25">
      <c r="A4674" s="2" t="s">
        <v>5695</v>
      </c>
      <c r="B4674" s="2" t="s">
        <v>177</v>
      </c>
      <c r="C4674" s="2" t="s">
        <v>115</v>
      </c>
      <c r="D4674" s="2" t="s">
        <v>239</v>
      </c>
      <c r="E4674" s="2" t="s">
        <v>1683</v>
      </c>
      <c r="F4674" s="3">
        <v>44044</v>
      </c>
      <c r="G4674" s="2">
        <v>2</v>
      </c>
      <c r="H4674" s="11">
        <f>VLOOKUP(B4674,[1]!Product_Data[#Data],4,0)</f>
        <v>2497</v>
      </c>
      <c r="I4674" s="11">
        <f>VLOOKUP(B4674,[1]!Product_Data[#Data],3,0)</f>
        <v>1473</v>
      </c>
      <c r="J4674" s="11">
        <f t="shared" si="435"/>
        <v>2946</v>
      </c>
      <c r="K4674" s="11">
        <f t="shared" si="436"/>
        <v>4994</v>
      </c>
      <c r="L4674" s="11">
        <f t="shared" si="437"/>
        <v>2048</v>
      </c>
      <c r="M4674" t="str">
        <f>VLOOKUP(C4674,[1]!Location_Data[#Data],2,0)</f>
        <v>Glendale</v>
      </c>
      <c r="N4674" t="str">
        <f>VLOOKUP(D4674,[1]!Salespeople_Data[#Data],2,0)</f>
        <v>John Reyes</v>
      </c>
      <c r="O4674" t="str">
        <f>VLOOKUP(E4674,[1]!Customer_Data[#Data],2,0)</f>
        <v>Timothy Hamilton</v>
      </c>
      <c r="P4674" s="15">
        <f t="shared" ref="P4674:P4737" si="438">WEEKDAY(F4674)</f>
        <v>7</v>
      </c>
      <c r="Q4674">
        <f t="shared" ref="Q4674:Q4737" si="439">MONTH(F4674)</f>
        <v>8</v>
      </c>
      <c r="R4674">
        <f t="shared" ref="R4674:R4737" si="440">YEAR(F4674)</f>
        <v>2020</v>
      </c>
    </row>
    <row r="4675" spans="1:18" x14ac:dyDescent="0.25">
      <c r="A4675" s="4" t="s">
        <v>5696</v>
      </c>
      <c r="B4675" s="4" t="s">
        <v>260</v>
      </c>
      <c r="C4675" s="4" t="s">
        <v>48</v>
      </c>
      <c r="D4675" s="4" t="s">
        <v>40</v>
      </c>
      <c r="E4675" s="4" t="s">
        <v>2260</v>
      </c>
      <c r="F4675" s="5">
        <v>43935</v>
      </c>
      <c r="G4675" s="4">
        <v>1</v>
      </c>
      <c r="H4675" s="11">
        <f>VLOOKUP(B4675,[1]!Product_Data[#Data],4,0)</f>
        <v>502</v>
      </c>
      <c r="I4675" s="11">
        <f>VLOOKUP(B4675,[1]!Product_Data[#Data],3,0)</f>
        <v>296</v>
      </c>
      <c r="J4675" s="11">
        <f t="shared" ref="J4675:J4738" si="441">PRODUCT(I4675,G4675)</f>
        <v>296</v>
      </c>
      <c r="K4675" s="11">
        <f t="shared" ref="K4675:K4738" si="442">PRODUCT(H4675,G4675)</f>
        <v>502</v>
      </c>
      <c r="L4675" s="11">
        <f t="shared" ref="L4675:L4738" si="443">K4675-J4675</f>
        <v>206</v>
      </c>
      <c r="M4675" t="str">
        <f>VLOOKUP(C4675,[1]!Location_Data[#Data],2,0)</f>
        <v>Rialto</v>
      </c>
      <c r="N4675" t="str">
        <f>VLOOKUP(D4675,[1]!Salespeople_Data[#Data],2,0)</f>
        <v>Brian Hansen</v>
      </c>
      <c r="O4675" t="str">
        <f>VLOOKUP(E4675,[1]!Customer_Data[#Data],2,0)</f>
        <v>Dennis Scott</v>
      </c>
      <c r="P4675" s="15">
        <f t="shared" si="438"/>
        <v>3</v>
      </c>
      <c r="Q4675">
        <f t="shared" si="439"/>
        <v>4</v>
      </c>
      <c r="R4675">
        <f t="shared" si="440"/>
        <v>2020</v>
      </c>
    </row>
    <row r="4676" spans="1:18" x14ac:dyDescent="0.25">
      <c r="A4676" s="2" t="s">
        <v>5697</v>
      </c>
      <c r="B4676" s="2" t="s">
        <v>132</v>
      </c>
      <c r="C4676" s="2" t="s">
        <v>377</v>
      </c>
      <c r="D4676" s="2" t="s">
        <v>25</v>
      </c>
      <c r="E4676" s="2" t="s">
        <v>650</v>
      </c>
      <c r="F4676" s="3">
        <v>44039</v>
      </c>
      <c r="G4676" s="2">
        <v>4</v>
      </c>
      <c r="H4676" s="11">
        <f>VLOOKUP(B4676,[1]!Product_Data[#Data],4,0)</f>
        <v>2091</v>
      </c>
      <c r="I4676" s="11">
        <f>VLOOKUP(B4676,[1]!Product_Data[#Data],3,0)</f>
        <v>1485</v>
      </c>
      <c r="J4676" s="11">
        <f t="shared" si="441"/>
        <v>5940</v>
      </c>
      <c r="K4676" s="11">
        <f t="shared" si="442"/>
        <v>8364</v>
      </c>
      <c r="L4676" s="11">
        <f t="shared" si="443"/>
        <v>2424</v>
      </c>
      <c r="M4676" t="str">
        <f>VLOOKUP(C4676,[1]!Location_Data[#Data],2,0)</f>
        <v>San Diego</v>
      </c>
      <c r="N4676" t="str">
        <f>VLOOKUP(D4676,[1]!Salespeople_Data[#Data],2,0)</f>
        <v>Brian Davis</v>
      </c>
      <c r="O4676" t="str">
        <f>VLOOKUP(E4676,[1]!Customer_Data[#Data],2,0)</f>
        <v>Louis Johnston</v>
      </c>
      <c r="P4676" s="15">
        <f t="shared" si="438"/>
        <v>2</v>
      </c>
      <c r="Q4676">
        <f t="shared" si="439"/>
        <v>7</v>
      </c>
      <c r="R4676">
        <f t="shared" si="440"/>
        <v>2020</v>
      </c>
    </row>
    <row r="4677" spans="1:18" x14ac:dyDescent="0.25">
      <c r="A4677" s="4" t="s">
        <v>5698</v>
      </c>
      <c r="B4677" s="4" t="s">
        <v>464</v>
      </c>
      <c r="C4677" s="4" t="s">
        <v>110</v>
      </c>
      <c r="D4677" s="4" t="s">
        <v>63</v>
      </c>
      <c r="E4677" s="4" t="s">
        <v>1579</v>
      </c>
      <c r="F4677" s="5">
        <v>44059</v>
      </c>
      <c r="G4677" s="4">
        <v>1</v>
      </c>
      <c r="H4677" s="11">
        <f>VLOOKUP(B4677,[1]!Product_Data[#Data],4,0)</f>
        <v>1566</v>
      </c>
      <c r="I4677" s="11">
        <f>VLOOKUP(B4677,[1]!Product_Data[#Data],3,0)</f>
        <v>1190</v>
      </c>
      <c r="J4677" s="11">
        <f t="shared" si="441"/>
        <v>1190</v>
      </c>
      <c r="K4677" s="11">
        <f t="shared" si="442"/>
        <v>1566</v>
      </c>
      <c r="L4677" s="11">
        <f t="shared" si="443"/>
        <v>376</v>
      </c>
      <c r="M4677" t="str">
        <f>VLOOKUP(C4677,[1]!Location_Data[#Data],2,0)</f>
        <v>Richmond</v>
      </c>
      <c r="N4677" t="str">
        <f>VLOOKUP(D4677,[1]!Salespeople_Data[#Data],2,0)</f>
        <v>Jeremy Mendoza</v>
      </c>
      <c r="O4677" t="str">
        <f>VLOOKUP(E4677,[1]!Customer_Data[#Data],2,0)</f>
        <v>Charles Montgomery</v>
      </c>
      <c r="P4677" s="15">
        <f t="shared" si="438"/>
        <v>1</v>
      </c>
      <c r="Q4677">
        <f t="shared" si="439"/>
        <v>8</v>
      </c>
      <c r="R4677">
        <f t="shared" si="440"/>
        <v>2020</v>
      </c>
    </row>
    <row r="4678" spans="1:18" x14ac:dyDescent="0.25">
      <c r="A4678" s="2" t="s">
        <v>5699</v>
      </c>
      <c r="B4678" s="2" t="s">
        <v>560</v>
      </c>
      <c r="C4678" s="2" t="s">
        <v>596</v>
      </c>
      <c r="D4678" s="2" t="s">
        <v>141</v>
      </c>
      <c r="E4678" s="2" t="s">
        <v>290</v>
      </c>
      <c r="F4678" s="3">
        <v>43835</v>
      </c>
      <c r="G4678" s="2">
        <v>3</v>
      </c>
      <c r="H4678" s="11">
        <f>VLOOKUP(B4678,[1]!Product_Data[#Data],4,0)</f>
        <v>1809</v>
      </c>
      <c r="I4678" s="11">
        <f>VLOOKUP(B4678,[1]!Product_Data[#Data],3,0)</f>
        <v>1067</v>
      </c>
      <c r="J4678" s="11">
        <f t="shared" si="441"/>
        <v>3201</v>
      </c>
      <c r="K4678" s="11">
        <f t="shared" si="442"/>
        <v>5427</v>
      </c>
      <c r="L4678" s="11">
        <f t="shared" si="443"/>
        <v>2226</v>
      </c>
      <c r="M4678" t="str">
        <f>VLOOKUP(C4678,[1]!Location_Data[#Data],2,0)</f>
        <v>Fremont</v>
      </c>
      <c r="N4678" t="str">
        <f>VLOOKUP(D4678,[1]!Salespeople_Data[#Data],2,0)</f>
        <v>Arthur Mccoy</v>
      </c>
      <c r="O4678" t="str">
        <f>VLOOKUP(E4678,[1]!Customer_Data[#Data],2,0)</f>
        <v>Keith Moore</v>
      </c>
      <c r="P4678" s="15">
        <f t="shared" si="438"/>
        <v>1</v>
      </c>
      <c r="Q4678">
        <f t="shared" si="439"/>
        <v>1</v>
      </c>
      <c r="R4678">
        <f t="shared" si="440"/>
        <v>2020</v>
      </c>
    </row>
    <row r="4679" spans="1:18" x14ac:dyDescent="0.25">
      <c r="A4679" s="4" t="s">
        <v>5700</v>
      </c>
      <c r="B4679" s="4" t="s">
        <v>104</v>
      </c>
      <c r="C4679" s="4" t="s">
        <v>246</v>
      </c>
      <c r="D4679" s="4" t="s">
        <v>225</v>
      </c>
      <c r="E4679" s="4" t="s">
        <v>567</v>
      </c>
      <c r="F4679" s="5">
        <v>43832</v>
      </c>
      <c r="G4679" s="4">
        <v>1</v>
      </c>
      <c r="H4679" s="11">
        <f>VLOOKUP(B4679,[1]!Product_Data[#Data],4,0)</f>
        <v>1671</v>
      </c>
      <c r="I4679" s="11">
        <f>VLOOKUP(B4679,[1]!Product_Data[#Data],3,0)</f>
        <v>1220</v>
      </c>
      <c r="J4679" s="11">
        <f t="shared" si="441"/>
        <v>1220</v>
      </c>
      <c r="K4679" s="11">
        <f t="shared" si="442"/>
        <v>1671</v>
      </c>
      <c r="L4679" s="11">
        <f t="shared" si="443"/>
        <v>451</v>
      </c>
      <c r="M4679" t="str">
        <f>VLOOKUP(C4679,[1]!Location_Data[#Data],2,0)</f>
        <v>San Francisco</v>
      </c>
      <c r="N4679" t="str">
        <f>VLOOKUP(D4679,[1]!Salespeople_Data[#Data],2,0)</f>
        <v>Andrew Bowman</v>
      </c>
      <c r="O4679" t="str">
        <f>VLOOKUP(E4679,[1]!Customer_Data[#Data],2,0)</f>
        <v>Juan Cruz</v>
      </c>
      <c r="P4679" s="15">
        <f t="shared" si="438"/>
        <v>5</v>
      </c>
      <c r="Q4679">
        <f t="shared" si="439"/>
        <v>1</v>
      </c>
      <c r="R4679">
        <f t="shared" si="440"/>
        <v>2020</v>
      </c>
    </row>
    <row r="4680" spans="1:18" x14ac:dyDescent="0.25">
      <c r="A4680" s="2" t="s">
        <v>5701</v>
      </c>
      <c r="B4680" s="2" t="s">
        <v>703</v>
      </c>
      <c r="C4680" s="2" t="s">
        <v>34</v>
      </c>
      <c r="D4680" s="2" t="s">
        <v>216</v>
      </c>
      <c r="E4680" s="2" t="s">
        <v>2657</v>
      </c>
      <c r="F4680" s="3">
        <v>44090</v>
      </c>
      <c r="G4680" s="2">
        <v>3</v>
      </c>
      <c r="H4680" s="11">
        <f>VLOOKUP(B4680,[1]!Product_Data[#Data],4,0)</f>
        <v>530</v>
      </c>
      <c r="I4680" s="11">
        <f>VLOOKUP(B4680,[1]!Product_Data[#Data],3,0)</f>
        <v>435</v>
      </c>
      <c r="J4680" s="11">
        <f t="shared" si="441"/>
        <v>1305</v>
      </c>
      <c r="K4680" s="11">
        <f t="shared" si="442"/>
        <v>1590</v>
      </c>
      <c r="L4680" s="11">
        <f t="shared" si="443"/>
        <v>285</v>
      </c>
      <c r="M4680" t="str">
        <f>VLOOKUP(C4680,[1]!Location_Data[#Data],2,0)</f>
        <v>Inglewood</v>
      </c>
      <c r="N4680" t="str">
        <f>VLOOKUP(D4680,[1]!Salespeople_Data[#Data],2,0)</f>
        <v>Ernest Wagner</v>
      </c>
      <c r="O4680" t="str">
        <f>VLOOKUP(E4680,[1]!Customer_Data[#Data],2,0)</f>
        <v>Jonathan Reed</v>
      </c>
      <c r="P4680" s="15">
        <f t="shared" si="438"/>
        <v>4</v>
      </c>
      <c r="Q4680">
        <f t="shared" si="439"/>
        <v>9</v>
      </c>
      <c r="R4680">
        <f t="shared" si="440"/>
        <v>2020</v>
      </c>
    </row>
    <row r="4681" spans="1:18" x14ac:dyDescent="0.25">
      <c r="A4681" s="4" t="s">
        <v>5702</v>
      </c>
      <c r="B4681" s="4" t="s">
        <v>38</v>
      </c>
      <c r="C4681" s="4" t="s">
        <v>302</v>
      </c>
      <c r="D4681" s="4" t="s">
        <v>345</v>
      </c>
      <c r="E4681" s="4" t="s">
        <v>2371</v>
      </c>
      <c r="F4681" s="5">
        <v>44151</v>
      </c>
      <c r="G4681" s="4">
        <v>3</v>
      </c>
      <c r="H4681" s="11">
        <f>VLOOKUP(B4681,[1]!Product_Data[#Data],4,0)</f>
        <v>2283</v>
      </c>
      <c r="I4681" s="11">
        <f>VLOOKUP(B4681,[1]!Product_Data[#Data],3,0)</f>
        <v>1484</v>
      </c>
      <c r="J4681" s="11">
        <f t="shared" si="441"/>
        <v>4452</v>
      </c>
      <c r="K4681" s="11">
        <f t="shared" si="442"/>
        <v>6849</v>
      </c>
      <c r="L4681" s="11">
        <f t="shared" si="443"/>
        <v>2397</v>
      </c>
      <c r="M4681" t="str">
        <f>VLOOKUP(C4681,[1]!Location_Data[#Data],2,0)</f>
        <v>Santa Rosa</v>
      </c>
      <c r="N4681" t="str">
        <f>VLOOKUP(D4681,[1]!Salespeople_Data[#Data],2,0)</f>
        <v>Larry Marshall</v>
      </c>
      <c r="O4681" t="str">
        <f>VLOOKUP(E4681,[1]!Customer_Data[#Data],2,0)</f>
        <v>Todd Lynch</v>
      </c>
      <c r="P4681" s="15">
        <f t="shared" si="438"/>
        <v>2</v>
      </c>
      <c r="Q4681">
        <f t="shared" si="439"/>
        <v>11</v>
      </c>
      <c r="R4681">
        <f t="shared" si="440"/>
        <v>2020</v>
      </c>
    </row>
    <row r="4682" spans="1:18" x14ac:dyDescent="0.25">
      <c r="A4682" s="2" t="s">
        <v>5703</v>
      </c>
      <c r="B4682" s="2" t="s">
        <v>207</v>
      </c>
      <c r="C4682" s="2" t="s">
        <v>377</v>
      </c>
      <c r="D4682" s="2" t="s">
        <v>35</v>
      </c>
      <c r="E4682" s="2" t="s">
        <v>323</v>
      </c>
      <c r="F4682" s="3">
        <v>44096</v>
      </c>
      <c r="G4682" s="2">
        <v>2</v>
      </c>
      <c r="H4682" s="11">
        <f>VLOOKUP(B4682,[1]!Product_Data[#Data],4,0)</f>
        <v>2464</v>
      </c>
      <c r="I4682" s="11">
        <f>VLOOKUP(B4682,[1]!Product_Data[#Data],3,0)</f>
        <v>1774</v>
      </c>
      <c r="J4682" s="11">
        <f t="shared" si="441"/>
        <v>3548</v>
      </c>
      <c r="K4682" s="11">
        <f t="shared" si="442"/>
        <v>4928</v>
      </c>
      <c r="L4682" s="11">
        <f t="shared" si="443"/>
        <v>1380</v>
      </c>
      <c r="M4682" t="str">
        <f>VLOOKUP(C4682,[1]!Location_Data[#Data],2,0)</f>
        <v>San Diego</v>
      </c>
      <c r="N4682" t="str">
        <f>VLOOKUP(D4682,[1]!Salespeople_Data[#Data],2,0)</f>
        <v>Charles Harper</v>
      </c>
      <c r="O4682" t="str">
        <f>VLOOKUP(E4682,[1]!Customer_Data[#Data],2,0)</f>
        <v>Douglas Franklin</v>
      </c>
      <c r="P4682" s="15">
        <f t="shared" si="438"/>
        <v>3</v>
      </c>
      <c r="Q4682">
        <f t="shared" si="439"/>
        <v>9</v>
      </c>
      <c r="R4682">
        <f t="shared" si="440"/>
        <v>2020</v>
      </c>
    </row>
    <row r="4683" spans="1:18" x14ac:dyDescent="0.25">
      <c r="A4683" s="4" t="s">
        <v>5704</v>
      </c>
      <c r="B4683" s="4" t="s">
        <v>238</v>
      </c>
      <c r="C4683" s="4" t="s">
        <v>253</v>
      </c>
      <c r="D4683" s="4" t="s">
        <v>159</v>
      </c>
      <c r="E4683" s="4" t="s">
        <v>236</v>
      </c>
      <c r="F4683" s="5">
        <v>43885</v>
      </c>
      <c r="G4683" s="4">
        <v>2</v>
      </c>
      <c r="H4683" s="11">
        <f>VLOOKUP(B4683,[1]!Product_Data[#Data],4,0)</f>
        <v>871</v>
      </c>
      <c r="I4683" s="11">
        <f>VLOOKUP(B4683,[1]!Product_Data[#Data],3,0)</f>
        <v>540</v>
      </c>
      <c r="J4683" s="11">
        <f t="shared" si="441"/>
        <v>1080</v>
      </c>
      <c r="K4683" s="11">
        <f t="shared" si="442"/>
        <v>1742</v>
      </c>
      <c r="L4683" s="11">
        <f t="shared" si="443"/>
        <v>662</v>
      </c>
      <c r="M4683" t="str">
        <f>VLOOKUP(C4683,[1]!Location_Data[#Data],2,0)</f>
        <v>Bakersfield</v>
      </c>
      <c r="N4683" t="str">
        <f>VLOOKUP(D4683,[1]!Salespeople_Data[#Data],2,0)</f>
        <v>Bobby Russell</v>
      </c>
      <c r="O4683" t="str">
        <f>VLOOKUP(E4683,[1]!Customer_Data[#Data],2,0)</f>
        <v>Howard Harrison</v>
      </c>
      <c r="P4683" s="15">
        <f t="shared" si="438"/>
        <v>2</v>
      </c>
      <c r="Q4683">
        <f t="shared" si="439"/>
        <v>2</v>
      </c>
      <c r="R4683">
        <f t="shared" si="440"/>
        <v>2020</v>
      </c>
    </row>
    <row r="4684" spans="1:18" x14ac:dyDescent="0.25">
      <c r="A4684" s="2" t="s">
        <v>5705</v>
      </c>
      <c r="B4684" s="2" t="s">
        <v>271</v>
      </c>
      <c r="C4684" s="2" t="s">
        <v>186</v>
      </c>
      <c r="D4684" s="2" t="s">
        <v>20</v>
      </c>
      <c r="E4684" s="2" t="s">
        <v>346</v>
      </c>
      <c r="F4684" s="3">
        <v>43994</v>
      </c>
      <c r="G4684" s="2">
        <v>1</v>
      </c>
      <c r="H4684" s="11">
        <f>VLOOKUP(B4684,[1]!Product_Data[#Data],4,0)</f>
        <v>1587</v>
      </c>
      <c r="I4684" s="11">
        <f>VLOOKUP(B4684,[1]!Product_Data[#Data],3,0)</f>
        <v>1301</v>
      </c>
      <c r="J4684" s="11">
        <f t="shared" si="441"/>
        <v>1301</v>
      </c>
      <c r="K4684" s="11">
        <f t="shared" si="442"/>
        <v>1587</v>
      </c>
      <c r="L4684" s="11">
        <f t="shared" si="443"/>
        <v>286</v>
      </c>
      <c r="M4684" t="str">
        <f>VLOOKUP(C4684,[1]!Location_Data[#Data],2,0)</f>
        <v>Riverside</v>
      </c>
      <c r="N4684" t="str">
        <f>VLOOKUP(D4684,[1]!Salespeople_Data[#Data],2,0)</f>
        <v>Joshua Cook</v>
      </c>
      <c r="O4684" t="str">
        <f>VLOOKUP(E4684,[1]!Customer_Data[#Data],2,0)</f>
        <v>Eugene Cunningham</v>
      </c>
      <c r="P4684" s="15">
        <f t="shared" si="438"/>
        <v>6</v>
      </c>
      <c r="Q4684">
        <f t="shared" si="439"/>
        <v>6</v>
      </c>
      <c r="R4684">
        <f t="shared" si="440"/>
        <v>2020</v>
      </c>
    </row>
    <row r="4685" spans="1:18" x14ac:dyDescent="0.25">
      <c r="A4685" s="4" t="s">
        <v>5706</v>
      </c>
      <c r="B4685" s="4" t="s">
        <v>232</v>
      </c>
      <c r="C4685" s="4" t="s">
        <v>195</v>
      </c>
      <c r="D4685" s="4" t="s">
        <v>250</v>
      </c>
      <c r="E4685" s="4" t="s">
        <v>142</v>
      </c>
      <c r="F4685" s="5">
        <v>43896</v>
      </c>
      <c r="G4685" s="4">
        <v>2</v>
      </c>
      <c r="H4685" s="11">
        <f>VLOOKUP(B4685,[1]!Product_Data[#Data],4,0)</f>
        <v>1119</v>
      </c>
      <c r="I4685" s="11">
        <f>VLOOKUP(B4685,[1]!Product_Data[#Data],3,0)</f>
        <v>683</v>
      </c>
      <c r="J4685" s="11">
        <f t="shared" si="441"/>
        <v>1366</v>
      </c>
      <c r="K4685" s="11">
        <f t="shared" si="442"/>
        <v>2238</v>
      </c>
      <c r="L4685" s="11">
        <f t="shared" si="443"/>
        <v>872</v>
      </c>
      <c r="M4685" t="str">
        <f>VLOOKUP(C4685,[1]!Location_Data[#Data],2,0)</f>
        <v>Pomona</v>
      </c>
      <c r="N4685" t="str">
        <f>VLOOKUP(D4685,[1]!Salespeople_Data[#Data],2,0)</f>
        <v>Martin Carr</v>
      </c>
      <c r="O4685" t="str">
        <f>VLOOKUP(E4685,[1]!Customer_Data[#Data],2,0)</f>
        <v>Joshua Romero</v>
      </c>
      <c r="P4685" s="15">
        <f t="shared" si="438"/>
        <v>6</v>
      </c>
      <c r="Q4685">
        <f t="shared" si="439"/>
        <v>3</v>
      </c>
      <c r="R4685">
        <f t="shared" si="440"/>
        <v>2020</v>
      </c>
    </row>
    <row r="4686" spans="1:18" x14ac:dyDescent="0.25">
      <c r="A4686" s="2" t="s">
        <v>5707</v>
      </c>
      <c r="B4686" s="2" t="s">
        <v>796</v>
      </c>
      <c r="C4686" s="2" t="s">
        <v>380</v>
      </c>
      <c r="D4686" s="2" t="s">
        <v>345</v>
      </c>
      <c r="E4686" s="2" t="s">
        <v>706</v>
      </c>
      <c r="F4686" s="3">
        <v>43885</v>
      </c>
      <c r="G4686" s="2">
        <v>2</v>
      </c>
      <c r="H4686" s="11">
        <f>VLOOKUP(B4686,[1]!Product_Data[#Data],4,0)</f>
        <v>1103</v>
      </c>
      <c r="I4686" s="11">
        <f>VLOOKUP(B4686,[1]!Product_Data[#Data],3,0)</f>
        <v>838</v>
      </c>
      <c r="J4686" s="11">
        <f t="shared" si="441"/>
        <v>1676</v>
      </c>
      <c r="K4686" s="11">
        <f t="shared" si="442"/>
        <v>2206</v>
      </c>
      <c r="L4686" s="11">
        <f t="shared" si="443"/>
        <v>530</v>
      </c>
      <c r="M4686" t="str">
        <f>VLOOKUP(C4686,[1]!Location_Data[#Data],2,0)</f>
        <v>Los Angeles</v>
      </c>
      <c r="N4686" t="str">
        <f>VLOOKUP(D4686,[1]!Salespeople_Data[#Data],2,0)</f>
        <v>Larry Marshall</v>
      </c>
      <c r="O4686" t="str">
        <f>VLOOKUP(E4686,[1]!Customer_Data[#Data],2,0)</f>
        <v>Kenneth Foster</v>
      </c>
      <c r="P4686" s="15">
        <f t="shared" si="438"/>
        <v>2</v>
      </c>
      <c r="Q4686">
        <f t="shared" si="439"/>
        <v>2</v>
      </c>
      <c r="R4686">
        <f t="shared" si="440"/>
        <v>2020</v>
      </c>
    </row>
    <row r="4687" spans="1:18" x14ac:dyDescent="0.25">
      <c r="A4687" s="4" t="s">
        <v>5708</v>
      </c>
      <c r="B4687" s="4" t="s">
        <v>189</v>
      </c>
      <c r="C4687" s="4" t="s">
        <v>450</v>
      </c>
      <c r="D4687" s="4" t="s">
        <v>30</v>
      </c>
      <c r="E4687" s="4" t="s">
        <v>1632</v>
      </c>
      <c r="F4687" s="5">
        <v>44108</v>
      </c>
      <c r="G4687" s="4">
        <v>1</v>
      </c>
      <c r="H4687" s="11">
        <f>VLOOKUP(B4687,[1]!Product_Data[#Data],4,0)</f>
        <v>1783</v>
      </c>
      <c r="I4687" s="11">
        <f>VLOOKUP(B4687,[1]!Product_Data[#Data],3,0)</f>
        <v>1516</v>
      </c>
      <c r="J4687" s="11">
        <f t="shared" si="441"/>
        <v>1516</v>
      </c>
      <c r="K4687" s="11">
        <f t="shared" si="442"/>
        <v>1783</v>
      </c>
      <c r="L4687" s="11">
        <f t="shared" si="443"/>
        <v>267</v>
      </c>
      <c r="M4687" t="str">
        <f>VLOOKUP(C4687,[1]!Location_Data[#Data],2,0)</f>
        <v>Simi Valley</v>
      </c>
      <c r="N4687" t="str">
        <f>VLOOKUP(D4687,[1]!Salespeople_Data[#Data],2,0)</f>
        <v>Carl Hall</v>
      </c>
      <c r="O4687" t="str">
        <f>VLOOKUP(E4687,[1]!Customer_Data[#Data],2,0)</f>
        <v>Gregory Chapman</v>
      </c>
      <c r="P4687" s="15">
        <f t="shared" si="438"/>
        <v>1</v>
      </c>
      <c r="Q4687">
        <f t="shared" si="439"/>
        <v>10</v>
      </c>
      <c r="R4687">
        <f t="shared" si="440"/>
        <v>2020</v>
      </c>
    </row>
    <row r="4688" spans="1:18" x14ac:dyDescent="0.25">
      <c r="A4688" s="2" t="s">
        <v>5709</v>
      </c>
      <c r="B4688" s="2" t="s">
        <v>464</v>
      </c>
      <c r="C4688" s="2" t="s">
        <v>355</v>
      </c>
      <c r="D4688" s="2" t="s">
        <v>225</v>
      </c>
      <c r="E4688" s="2" t="s">
        <v>1256</v>
      </c>
      <c r="F4688" s="3">
        <v>44101</v>
      </c>
      <c r="G4688" s="2">
        <v>4</v>
      </c>
      <c r="H4688" s="11">
        <f>VLOOKUP(B4688,[1]!Product_Data[#Data],4,0)</f>
        <v>1566</v>
      </c>
      <c r="I4688" s="11">
        <f>VLOOKUP(B4688,[1]!Product_Data[#Data],3,0)</f>
        <v>1190</v>
      </c>
      <c r="J4688" s="11">
        <f t="shared" si="441"/>
        <v>4760</v>
      </c>
      <c r="K4688" s="11">
        <f t="shared" si="442"/>
        <v>6264</v>
      </c>
      <c r="L4688" s="11">
        <f t="shared" si="443"/>
        <v>1504</v>
      </c>
      <c r="M4688" t="str">
        <f>VLOOKUP(C4688,[1]!Location_Data[#Data],2,0)</f>
        <v>Burbank</v>
      </c>
      <c r="N4688" t="str">
        <f>VLOOKUP(D4688,[1]!Salespeople_Data[#Data],2,0)</f>
        <v>Andrew Bowman</v>
      </c>
      <c r="O4688" t="str">
        <f>VLOOKUP(E4688,[1]!Customer_Data[#Data],2,0)</f>
        <v>Nicholas Cunningham</v>
      </c>
      <c r="P4688" s="15">
        <f t="shared" si="438"/>
        <v>1</v>
      </c>
      <c r="Q4688">
        <f t="shared" si="439"/>
        <v>9</v>
      </c>
      <c r="R4688">
        <f t="shared" si="440"/>
        <v>2020</v>
      </c>
    </row>
    <row r="4689" spans="1:18" x14ac:dyDescent="0.25">
      <c r="A4689" s="4" t="s">
        <v>5710</v>
      </c>
      <c r="B4689" s="4" t="s">
        <v>47</v>
      </c>
      <c r="C4689" s="4" t="s">
        <v>66</v>
      </c>
      <c r="D4689" s="4" t="s">
        <v>146</v>
      </c>
      <c r="E4689" s="4" t="s">
        <v>1114</v>
      </c>
      <c r="F4689" s="5">
        <v>44176</v>
      </c>
      <c r="G4689" s="4">
        <v>1</v>
      </c>
      <c r="H4689" s="11">
        <f>VLOOKUP(B4689,[1]!Product_Data[#Data],4,0)</f>
        <v>1812</v>
      </c>
      <c r="I4689" s="11">
        <f>VLOOKUP(B4689,[1]!Product_Data[#Data],3,0)</f>
        <v>1305</v>
      </c>
      <c r="J4689" s="11">
        <f t="shared" si="441"/>
        <v>1305</v>
      </c>
      <c r="K4689" s="11">
        <f t="shared" si="442"/>
        <v>1812</v>
      </c>
      <c r="L4689" s="11">
        <f t="shared" si="443"/>
        <v>507</v>
      </c>
      <c r="M4689" t="str">
        <f>VLOOKUP(C4689,[1]!Location_Data[#Data],2,0)</f>
        <v>Ontario</v>
      </c>
      <c r="N4689" t="str">
        <f>VLOOKUP(D4689,[1]!Salespeople_Data[#Data],2,0)</f>
        <v>Carl Elliott</v>
      </c>
      <c r="O4689" t="str">
        <f>VLOOKUP(E4689,[1]!Customer_Data[#Data],2,0)</f>
        <v>Patrick Brown</v>
      </c>
      <c r="P4689" s="15">
        <f t="shared" si="438"/>
        <v>6</v>
      </c>
      <c r="Q4689">
        <f t="shared" si="439"/>
        <v>12</v>
      </c>
      <c r="R4689">
        <f t="shared" si="440"/>
        <v>2020</v>
      </c>
    </row>
    <row r="4690" spans="1:18" x14ac:dyDescent="0.25">
      <c r="A4690" s="2" t="s">
        <v>5711</v>
      </c>
      <c r="B4690" s="2" t="s">
        <v>818</v>
      </c>
      <c r="C4690" s="2" t="s">
        <v>467</v>
      </c>
      <c r="D4690" s="2" t="s">
        <v>191</v>
      </c>
      <c r="E4690" s="2" t="s">
        <v>1357</v>
      </c>
      <c r="F4690" s="3">
        <v>43888</v>
      </c>
      <c r="G4690" s="2">
        <v>1</v>
      </c>
      <c r="H4690" s="11">
        <f>VLOOKUP(B4690,[1]!Product_Data[#Data],4,0)</f>
        <v>1638</v>
      </c>
      <c r="I4690" s="11">
        <f>VLOOKUP(B4690,[1]!Product_Data[#Data],3,0)</f>
        <v>1261</v>
      </c>
      <c r="J4690" s="11">
        <f t="shared" si="441"/>
        <v>1261</v>
      </c>
      <c r="K4690" s="11">
        <f t="shared" si="442"/>
        <v>1638</v>
      </c>
      <c r="L4690" s="11">
        <f t="shared" si="443"/>
        <v>377</v>
      </c>
      <c r="M4690" t="str">
        <f>VLOOKUP(C4690,[1]!Location_Data[#Data],2,0)</f>
        <v>Garden Grove</v>
      </c>
      <c r="N4690" t="str">
        <f>VLOOKUP(D4690,[1]!Salespeople_Data[#Data],2,0)</f>
        <v>Robert Reed</v>
      </c>
      <c r="O4690" t="str">
        <f>VLOOKUP(E4690,[1]!Customer_Data[#Data],2,0)</f>
        <v>Jack Phillips</v>
      </c>
      <c r="P4690" s="15">
        <f t="shared" si="438"/>
        <v>5</v>
      </c>
      <c r="Q4690">
        <f t="shared" si="439"/>
        <v>2</v>
      </c>
      <c r="R4690">
        <f t="shared" si="440"/>
        <v>2020</v>
      </c>
    </row>
    <row r="4691" spans="1:18" x14ac:dyDescent="0.25">
      <c r="A4691" s="4" t="s">
        <v>5712</v>
      </c>
      <c r="B4691" s="4" t="s">
        <v>125</v>
      </c>
      <c r="C4691" s="4" t="s">
        <v>110</v>
      </c>
      <c r="D4691" s="4" t="s">
        <v>141</v>
      </c>
      <c r="E4691" s="4" t="s">
        <v>1618</v>
      </c>
      <c r="F4691" s="5">
        <v>44004</v>
      </c>
      <c r="G4691" s="4">
        <v>4</v>
      </c>
      <c r="H4691" s="11">
        <f>VLOOKUP(B4691,[1]!Product_Data[#Data],4,0)</f>
        <v>1826</v>
      </c>
      <c r="I4691" s="11">
        <f>VLOOKUP(B4691,[1]!Product_Data[#Data],3,0)</f>
        <v>1443</v>
      </c>
      <c r="J4691" s="11">
        <f t="shared" si="441"/>
        <v>5772</v>
      </c>
      <c r="K4691" s="11">
        <f t="shared" si="442"/>
        <v>7304</v>
      </c>
      <c r="L4691" s="11">
        <f t="shared" si="443"/>
        <v>1532</v>
      </c>
      <c r="M4691" t="str">
        <f>VLOOKUP(C4691,[1]!Location_Data[#Data],2,0)</f>
        <v>Richmond</v>
      </c>
      <c r="N4691" t="str">
        <f>VLOOKUP(D4691,[1]!Salespeople_Data[#Data],2,0)</f>
        <v>Arthur Mccoy</v>
      </c>
      <c r="O4691" t="str">
        <f>VLOOKUP(E4691,[1]!Customer_Data[#Data],2,0)</f>
        <v>Jose Watson</v>
      </c>
      <c r="P4691" s="15">
        <f t="shared" si="438"/>
        <v>2</v>
      </c>
      <c r="Q4691">
        <f t="shared" si="439"/>
        <v>6</v>
      </c>
      <c r="R4691">
        <f t="shared" si="440"/>
        <v>2020</v>
      </c>
    </row>
    <row r="4692" spans="1:18" x14ac:dyDescent="0.25">
      <c r="A4692" s="2" t="s">
        <v>5713</v>
      </c>
      <c r="B4692" s="2" t="s">
        <v>38</v>
      </c>
      <c r="C4692" s="2" t="s">
        <v>29</v>
      </c>
      <c r="D4692" s="2" t="s">
        <v>87</v>
      </c>
      <c r="E4692" s="2" t="s">
        <v>1933</v>
      </c>
      <c r="F4692" s="3">
        <v>44114</v>
      </c>
      <c r="G4692" s="2">
        <v>1</v>
      </c>
      <c r="H4692" s="11">
        <f>VLOOKUP(B4692,[1]!Product_Data[#Data],4,0)</f>
        <v>2283</v>
      </c>
      <c r="I4692" s="11">
        <f>VLOOKUP(B4692,[1]!Product_Data[#Data],3,0)</f>
        <v>1484</v>
      </c>
      <c r="J4692" s="11">
        <f t="shared" si="441"/>
        <v>1484</v>
      </c>
      <c r="K4692" s="11">
        <f t="shared" si="442"/>
        <v>2283</v>
      </c>
      <c r="L4692" s="11">
        <f t="shared" si="443"/>
        <v>799</v>
      </c>
      <c r="M4692" t="str">
        <f>VLOOKUP(C4692,[1]!Location_Data[#Data],2,0)</f>
        <v>Santa Ana</v>
      </c>
      <c r="N4692" t="str">
        <f>VLOOKUP(D4692,[1]!Salespeople_Data[#Data],2,0)</f>
        <v>Martin Perry</v>
      </c>
      <c r="O4692" t="str">
        <f>VLOOKUP(E4692,[1]!Customer_Data[#Data],2,0)</f>
        <v>Juan Collins</v>
      </c>
      <c r="P4692" s="15">
        <f t="shared" si="438"/>
        <v>7</v>
      </c>
      <c r="Q4692">
        <f t="shared" si="439"/>
        <v>10</v>
      </c>
      <c r="R4692">
        <f t="shared" si="440"/>
        <v>2020</v>
      </c>
    </row>
    <row r="4693" spans="1:18" x14ac:dyDescent="0.25">
      <c r="A4693" s="4" t="s">
        <v>5714</v>
      </c>
      <c r="B4693" s="4" t="s">
        <v>152</v>
      </c>
      <c r="C4693" s="4" t="s">
        <v>377</v>
      </c>
      <c r="D4693" s="4" t="s">
        <v>212</v>
      </c>
      <c r="E4693" s="4" t="s">
        <v>1872</v>
      </c>
      <c r="F4693" s="5">
        <v>43893</v>
      </c>
      <c r="G4693" s="4">
        <v>3</v>
      </c>
      <c r="H4693" s="11">
        <f>VLOOKUP(B4693,[1]!Product_Data[#Data],4,0)</f>
        <v>951</v>
      </c>
      <c r="I4693" s="11">
        <f>VLOOKUP(B4693,[1]!Product_Data[#Data],3,0)</f>
        <v>504</v>
      </c>
      <c r="J4693" s="11">
        <f t="shared" si="441"/>
        <v>1512</v>
      </c>
      <c r="K4693" s="11">
        <f t="shared" si="442"/>
        <v>2853</v>
      </c>
      <c r="L4693" s="11">
        <f t="shared" si="443"/>
        <v>1341</v>
      </c>
      <c r="M4693" t="str">
        <f>VLOOKUP(C4693,[1]!Location_Data[#Data],2,0)</f>
        <v>San Diego</v>
      </c>
      <c r="N4693" t="str">
        <f>VLOOKUP(D4693,[1]!Salespeople_Data[#Data],2,0)</f>
        <v>Ronald Reed</v>
      </c>
      <c r="O4693" t="str">
        <f>VLOOKUP(E4693,[1]!Customer_Data[#Data],2,0)</f>
        <v>Henry Bishop</v>
      </c>
      <c r="P4693" s="15">
        <f t="shared" si="438"/>
        <v>3</v>
      </c>
      <c r="Q4693">
        <f t="shared" si="439"/>
        <v>3</v>
      </c>
      <c r="R4693">
        <f t="shared" si="440"/>
        <v>2020</v>
      </c>
    </row>
    <row r="4694" spans="1:18" x14ac:dyDescent="0.25">
      <c r="A4694" s="2" t="s">
        <v>5715</v>
      </c>
      <c r="B4694" s="2" t="s">
        <v>119</v>
      </c>
      <c r="C4694" s="2" t="s">
        <v>174</v>
      </c>
      <c r="D4694" s="2" t="s">
        <v>178</v>
      </c>
      <c r="E4694" s="2" t="s">
        <v>398</v>
      </c>
      <c r="F4694" s="3">
        <v>44020</v>
      </c>
      <c r="G4694" s="2">
        <v>1</v>
      </c>
      <c r="H4694" s="11">
        <f>VLOOKUP(B4694,[1]!Product_Data[#Data],4,0)</f>
        <v>1077</v>
      </c>
      <c r="I4694" s="11">
        <f>VLOOKUP(B4694,[1]!Product_Data[#Data],3,0)</f>
        <v>732</v>
      </c>
      <c r="J4694" s="11">
        <f t="shared" si="441"/>
        <v>732</v>
      </c>
      <c r="K4694" s="11">
        <f t="shared" si="442"/>
        <v>1077</v>
      </c>
      <c r="L4694" s="11">
        <f t="shared" si="443"/>
        <v>345</v>
      </c>
      <c r="M4694" t="str">
        <f>VLOOKUP(C4694,[1]!Location_Data[#Data],2,0)</f>
        <v>Norwalk</v>
      </c>
      <c r="N4694" t="str">
        <f>VLOOKUP(D4694,[1]!Salespeople_Data[#Data],2,0)</f>
        <v>Joshua Taylor</v>
      </c>
      <c r="O4694" t="str">
        <f>VLOOKUP(E4694,[1]!Customer_Data[#Data],2,0)</f>
        <v>Steven Hayes</v>
      </c>
      <c r="P4694" s="15">
        <f t="shared" si="438"/>
        <v>4</v>
      </c>
      <c r="Q4694">
        <f t="shared" si="439"/>
        <v>7</v>
      </c>
      <c r="R4694">
        <f t="shared" si="440"/>
        <v>2020</v>
      </c>
    </row>
    <row r="4695" spans="1:18" x14ac:dyDescent="0.25">
      <c r="A4695" s="4" t="s">
        <v>5716</v>
      </c>
      <c r="B4695" s="4" t="s">
        <v>18</v>
      </c>
      <c r="C4695" s="4" t="s">
        <v>322</v>
      </c>
      <c r="D4695" s="4" t="s">
        <v>264</v>
      </c>
      <c r="E4695" s="4" t="s">
        <v>410</v>
      </c>
      <c r="F4695" s="5">
        <v>43910</v>
      </c>
      <c r="G4695" s="4">
        <v>4</v>
      </c>
      <c r="H4695" s="11">
        <f>VLOOKUP(B4695,[1]!Product_Data[#Data],4,0)</f>
        <v>880</v>
      </c>
      <c r="I4695" s="11">
        <f>VLOOKUP(B4695,[1]!Product_Data[#Data],3,0)</f>
        <v>634</v>
      </c>
      <c r="J4695" s="11">
        <f t="shared" si="441"/>
        <v>2536</v>
      </c>
      <c r="K4695" s="11">
        <f t="shared" si="442"/>
        <v>3520</v>
      </c>
      <c r="L4695" s="11">
        <f t="shared" si="443"/>
        <v>984</v>
      </c>
      <c r="M4695" t="str">
        <f>VLOOKUP(C4695,[1]!Location_Data[#Data],2,0)</f>
        <v>Rancho Cucamonga</v>
      </c>
      <c r="N4695" t="str">
        <f>VLOOKUP(D4695,[1]!Salespeople_Data[#Data],2,0)</f>
        <v>Ernest Wheeler</v>
      </c>
      <c r="O4695" t="str">
        <f>VLOOKUP(E4695,[1]!Customer_Data[#Data],2,0)</f>
        <v>Earl Phillips</v>
      </c>
      <c r="P4695" s="15">
        <f t="shared" si="438"/>
        <v>6</v>
      </c>
      <c r="Q4695">
        <f t="shared" si="439"/>
        <v>3</v>
      </c>
      <c r="R4695">
        <f t="shared" si="440"/>
        <v>2020</v>
      </c>
    </row>
    <row r="4696" spans="1:18" x14ac:dyDescent="0.25">
      <c r="A4696" s="2" t="s">
        <v>5717</v>
      </c>
      <c r="B4696" s="2" t="s">
        <v>144</v>
      </c>
      <c r="C4696" s="2" t="s">
        <v>268</v>
      </c>
      <c r="D4696" s="2" t="s">
        <v>159</v>
      </c>
      <c r="E4696" s="2" t="s">
        <v>3790</v>
      </c>
      <c r="F4696" s="3">
        <v>43918</v>
      </c>
      <c r="G4696" s="2">
        <v>1</v>
      </c>
      <c r="H4696" s="11">
        <f>VLOOKUP(B4696,[1]!Product_Data[#Data],4,0)</f>
        <v>2410</v>
      </c>
      <c r="I4696" s="11">
        <f>VLOOKUP(B4696,[1]!Product_Data[#Data],3,0)</f>
        <v>1518</v>
      </c>
      <c r="J4696" s="11">
        <f t="shared" si="441"/>
        <v>1518</v>
      </c>
      <c r="K4696" s="11">
        <f t="shared" si="442"/>
        <v>2410</v>
      </c>
      <c r="L4696" s="11">
        <f t="shared" si="443"/>
        <v>892</v>
      </c>
      <c r="M4696" t="str">
        <f>VLOOKUP(C4696,[1]!Location_Data[#Data],2,0)</f>
        <v>Murrieta</v>
      </c>
      <c r="N4696" t="str">
        <f>VLOOKUP(D4696,[1]!Salespeople_Data[#Data],2,0)</f>
        <v>Bobby Russell</v>
      </c>
      <c r="O4696" t="str">
        <f>VLOOKUP(E4696,[1]!Customer_Data[#Data],2,0)</f>
        <v>Joe Carroll</v>
      </c>
      <c r="P4696" s="15">
        <f t="shared" si="438"/>
        <v>7</v>
      </c>
      <c r="Q4696">
        <f t="shared" si="439"/>
        <v>3</v>
      </c>
      <c r="R4696">
        <f t="shared" si="440"/>
        <v>2020</v>
      </c>
    </row>
    <row r="4697" spans="1:18" x14ac:dyDescent="0.25">
      <c r="A4697" s="4" t="s">
        <v>5718</v>
      </c>
      <c r="B4697" s="4" t="s">
        <v>164</v>
      </c>
      <c r="C4697" s="4" t="s">
        <v>286</v>
      </c>
      <c r="D4697" s="4" t="s">
        <v>146</v>
      </c>
      <c r="E4697" s="4" t="s">
        <v>1534</v>
      </c>
      <c r="F4697" s="5">
        <v>43992</v>
      </c>
      <c r="G4697" s="4">
        <v>1</v>
      </c>
      <c r="H4697" s="11">
        <f>VLOOKUP(B4697,[1]!Product_Data[#Data],4,0)</f>
        <v>637</v>
      </c>
      <c r="I4697" s="11">
        <f>VLOOKUP(B4697,[1]!Product_Data[#Data],3,0)</f>
        <v>389</v>
      </c>
      <c r="J4697" s="11">
        <f t="shared" si="441"/>
        <v>389</v>
      </c>
      <c r="K4697" s="11">
        <f t="shared" si="442"/>
        <v>637</v>
      </c>
      <c r="L4697" s="11">
        <f t="shared" si="443"/>
        <v>248</v>
      </c>
      <c r="M4697" t="str">
        <f>VLOOKUP(C4697,[1]!Location_Data[#Data],2,0)</f>
        <v>El Monte</v>
      </c>
      <c r="N4697" t="str">
        <f>VLOOKUP(D4697,[1]!Salespeople_Data[#Data],2,0)</f>
        <v>Carl Elliott</v>
      </c>
      <c r="O4697" t="str">
        <f>VLOOKUP(E4697,[1]!Customer_Data[#Data],2,0)</f>
        <v>Russell Bailey</v>
      </c>
      <c r="P4697" s="15">
        <f t="shared" si="438"/>
        <v>4</v>
      </c>
      <c r="Q4697">
        <f t="shared" si="439"/>
        <v>6</v>
      </c>
      <c r="R4697">
        <f t="shared" si="440"/>
        <v>2020</v>
      </c>
    </row>
    <row r="4698" spans="1:18" x14ac:dyDescent="0.25">
      <c r="A4698" s="2" t="s">
        <v>5719</v>
      </c>
      <c r="B4698" s="2" t="s">
        <v>177</v>
      </c>
      <c r="C4698" s="2" t="s">
        <v>215</v>
      </c>
      <c r="D4698" s="2" t="s">
        <v>356</v>
      </c>
      <c r="E4698" s="2" t="s">
        <v>1088</v>
      </c>
      <c r="F4698" s="3">
        <v>43891</v>
      </c>
      <c r="G4698" s="2">
        <v>4</v>
      </c>
      <c r="H4698" s="11">
        <f>VLOOKUP(B4698,[1]!Product_Data[#Data],4,0)</f>
        <v>2497</v>
      </c>
      <c r="I4698" s="11">
        <f>VLOOKUP(B4698,[1]!Product_Data[#Data],3,0)</f>
        <v>1473</v>
      </c>
      <c r="J4698" s="11">
        <f t="shared" si="441"/>
        <v>5892</v>
      </c>
      <c r="K4698" s="11">
        <f t="shared" si="442"/>
        <v>9988</v>
      </c>
      <c r="L4698" s="11">
        <f t="shared" si="443"/>
        <v>4096</v>
      </c>
      <c r="M4698" t="str">
        <f>VLOOKUP(C4698,[1]!Location_Data[#Data],2,0)</f>
        <v>El Cajon</v>
      </c>
      <c r="N4698" t="str">
        <f>VLOOKUP(D4698,[1]!Salespeople_Data[#Data],2,0)</f>
        <v>Jimmy Young</v>
      </c>
      <c r="O4698" t="str">
        <f>VLOOKUP(E4698,[1]!Customer_Data[#Data],2,0)</f>
        <v>Anthony Parker</v>
      </c>
      <c r="P4698" s="15">
        <f t="shared" si="438"/>
        <v>1</v>
      </c>
      <c r="Q4698">
        <f t="shared" si="439"/>
        <v>3</v>
      </c>
      <c r="R4698">
        <f t="shared" si="440"/>
        <v>2020</v>
      </c>
    </row>
    <row r="4699" spans="1:18" x14ac:dyDescent="0.25">
      <c r="A4699" s="4" t="s">
        <v>5720</v>
      </c>
      <c r="B4699" s="4" t="s">
        <v>152</v>
      </c>
      <c r="C4699" s="4" t="s">
        <v>331</v>
      </c>
      <c r="D4699" s="4" t="s">
        <v>250</v>
      </c>
      <c r="E4699" s="4" t="s">
        <v>4208</v>
      </c>
      <c r="F4699" s="5">
        <v>44141</v>
      </c>
      <c r="G4699" s="4">
        <v>1</v>
      </c>
      <c r="H4699" s="11">
        <f>VLOOKUP(B4699,[1]!Product_Data[#Data],4,0)</f>
        <v>951</v>
      </c>
      <c r="I4699" s="11">
        <f>VLOOKUP(B4699,[1]!Product_Data[#Data],3,0)</f>
        <v>504</v>
      </c>
      <c r="J4699" s="11">
        <f t="shared" si="441"/>
        <v>504</v>
      </c>
      <c r="K4699" s="11">
        <f t="shared" si="442"/>
        <v>951</v>
      </c>
      <c r="L4699" s="11">
        <f t="shared" si="443"/>
        <v>447</v>
      </c>
      <c r="M4699" t="str">
        <f>VLOOKUP(C4699,[1]!Location_Data[#Data],2,0)</f>
        <v>Sunnyvale</v>
      </c>
      <c r="N4699" t="str">
        <f>VLOOKUP(D4699,[1]!Salespeople_Data[#Data],2,0)</f>
        <v>Martin Carr</v>
      </c>
      <c r="O4699" t="str">
        <f>VLOOKUP(E4699,[1]!Customer_Data[#Data],2,0)</f>
        <v>Mark Kim</v>
      </c>
      <c r="P4699" s="15">
        <f t="shared" si="438"/>
        <v>6</v>
      </c>
      <c r="Q4699">
        <f t="shared" si="439"/>
        <v>11</v>
      </c>
      <c r="R4699">
        <f t="shared" si="440"/>
        <v>2020</v>
      </c>
    </row>
    <row r="4700" spans="1:18" x14ac:dyDescent="0.25">
      <c r="A4700" s="2" t="s">
        <v>5721</v>
      </c>
      <c r="B4700" s="2" t="s">
        <v>271</v>
      </c>
      <c r="C4700" s="2" t="s">
        <v>731</v>
      </c>
      <c r="D4700" s="2" t="s">
        <v>58</v>
      </c>
      <c r="E4700" s="2" t="s">
        <v>2352</v>
      </c>
      <c r="F4700" s="3">
        <v>44030</v>
      </c>
      <c r="G4700" s="2">
        <v>2</v>
      </c>
      <c r="H4700" s="11">
        <f>VLOOKUP(B4700,[1]!Product_Data[#Data],4,0)</f>
        <v>1587</v>
      </c>
      <c r="I4700" s="11">
        <f>VLOOKUP(B4700,[1]!Product_Data[#Data],3,0)</f>
        <v>1301</v>
      </c>
      <c r="J4700" s="11">
        <f t="shared" si="441"/>
        <v>2602</v>
      </c>
      <c r="K4700" s="11">
        <f t="shared" si="442"/>
        <v>3174</v>
      </c>
      <c r="L4700" s="11">
        <f t="shared" si="443"/>
        <v>572</v>
      </c>
      <c r="M4700" t="str">
        <f>VLOOKUP(C4700,[1]!Location_Data[#Data],2,0)</f>
        <v>Costa Mesa</v>
      </c>
      <c r="N4700" t="str">
        <f>VLOOKUP(D4700,[1]!Salespeople_Data[#Data],2,0)</f>
        <v>Christopher Tucker</v>
      </c>
      <c r="O4700" t="str">
        <f>VLOOKUP(E4700,[1]!Customer_Data[#Data],2,0)</f>
        <v>Carl Reid</v>
      </c>
      <c r="P4700" s="15">
        <f t="shared" si="438"/>
        <v>7</v>
      </c>
      <c r="Q4700">
        <f t="shared" si="439"/>
        <v>7</v>
      </c>
      <c r="R4700">
        <f t="shared" si="440"/>
        <v>2020</v>
      </c>
    </row>
    <row r="4701" spans="1:18" x14ac:dyDescent="0.25">
      <c r="A4701" s="4" t="s">
        <v>5722</v>
      </c>
      <c r="B4701" s="4" t="s">
        <v>28</v>
      </c>
      <c r="C4701" s="4" t="s">
        <v>105</v>
      </c>
      <c r="D4701" s="4" t="s">
        <v>111</v>
      </c>
      <c r="E4701" s="4" t="s">
        <v>1420</v>
      </c>
      <c r="F4701" s="5">
        <v>43832</v>
      </c>
      <c r="G4701" s="4">
        <v>1</v>
      </c>
      <c r="H4701" s="11">
        <f>VLOOKUP(B4701,[1]!Product_Data[#Data],4,0)</f>
        <v>684</v>
      </c>
      <c r="I4701" s="11">
        <f>VLOOKUP(B4701,[1]!Product_Data[#Data],3,0)</f>
        <v>561</v>
      </c>
      <c r="J4701" s="11">
        <f t="shared" si="441"/>
        <v>561</v>
      </c>
      <c r="K4701" s="11">
        <f t="shared" si="442"/>
        <v>684</v>
      </c>
      <c r="L4701" s="11">
        <f t="shared" si="443"/>
        <v>123</v>
      </c>
      <c r="M4701" t="str">
        <f>VLOOKUP(C4701,[1]!Location_Data[#Data],2,0)</f>
        <v>Daly City</v>
      </c>
      <c r="N4701" t="str">
        <f>VLOOKUP(D4701,[1]!Salespeople_Data[#Data],2,0)</f>
        <v>Ryan Welch</v>
      </c>
      <c r="O4701" t="str">
        <f>VLOOKUP(E4701,[1]!Customer_Data[#Data],2,0)</f>
        <v>Robert Ferguson</v>
      </c>
      <c r="P4701" s="15">
        <f t="shared" si="438"/>
        <v>5</v>
      </c>
      <c r="Q4701">
        <f t="shared" si="439"/>
        <v>1</v>
      </c>
      <c r="R4701">
        <f t="shared" si="440"/>
        <v>2020</v>
      </c>
    </row>
    <row r="4702" spans="1:18" x14ac:dyDescent="0.25">
      <c r="A4702" s="2" t="s">
        <v>5723</v>
      </c>
      <c r="B4702" s="2" t="s">
        <v>99</v>
      </c>
      <c r="C4702" s="2" t="s">
        <v>229</v>
      </c>
      <c r="D4702" s="2" t="s">
        <v>101</v>
      </c>
      <c r="E4702" s="2" t="s">
        <v>1106</v>
      </c>
      <c r="F4702" s="3">
        <v>43889</v>
      </c>
      <c r="G4702" s="2">
        <v>4</v>
      </c>
      <c r="H4702" s="11">
        <f>VLOOKUP(B4702,[1]!Product_Data[#Data],4,0)</f>
        <v>1708</v>
      </c>
      <c r="I4702" s="11">
        <f>VLOOKUP(B4702,[1]!Product_Data[#Data],3,0)</f>
        <v>871</v>
      </c>
      <c r="J4702" s="11">
        <f t="shared" si="441"/>
        <v>3484</v>
      </c>
      <c r="K4702" s="11">
        <f t="shared" si="442"/>
        <v>6832</v>
      </c>
      <c r="L4702" s="11">
        <f t="shared" si="443"/>
        <v>3348</v>
      </c>
      <c r="M4702" t="str">
        <f>VLOOKUP(C4702,[1]!Location_Data[#Data],2,0)</f>
        <v>San Jose</v>
      </c>
      <c r="N4702" t="str">
        <f>VLOOKUP(D4702,[1]!Salespeople_Data[#Data],2,0)</f>
        <v>Scott Clark</v>
      </c>
      <c r="O4702" t="str">
        <f>VLOOKUP(E4702,[1]!Customer_Data[#Data],2,0)</f>
        <v>Arthur Reid</v>
      </c>
      <c r="P4702" s="15">
        <f t="shared" si="438"/>
        <v>6</v>
      </c>
      <c r="Q4702">
        <f t="shared" si="439"/>
        <v>2</v>
      </c>
      <c r="R4702">
        <f t="shared" si="440"/>
        <v>2020</v>
      </c>
    </row>
    <row r="4703" spans="1:18" x14ac:dyDescent="0.25">
      <c r="A4703" s="4" t="s">
        <v>5724</v>
      </c>
      <c r="B4703" s="4" t="s">
        <v>252</v>
      </c>
      <c r="C4703" s="4" t="s">
        <v>120</v>
      </c>
      <c r="D4703" s="4" t="s">
        <v>58</v>
      </c>
      <c r="E4703" s="4" t="s">
        <v>838</v>
      </c>
      <c r="F4703" s="5">
        <v>44187</v>
      </c>
      <c r="G4703" s="4">
        <v>1</v>
      </c>
      <c r="H4703" s="11">
        <f>VLOOKUP(B4703,[1]!Product_Data[#Data],4,0)</f>
        <v>1899</v>
      </c>
      <c r="I4703" s="11">
        <f>VLOOKUP(B4703,[1]!Product_Data[#Data],3,0)</f>
        <v>1044</v>
      </c>
      <c r="J4703" s="11">
        <f t="shared" si="441"/>
        <v>1044</v>
      </c>
      <c r="K4703" s="11">
        <f t="shared" si="442"/>
        <v>1899</v>
      </c>
      <c r="L4703" s="11">
        <f t="shared" si="443"/>
        <v>855</v>
      </c>
      <c r="M4703" t="str">
        <f>VLOOKUP(C4703,[1]!Location_Data[#Data],2,0)</f>
        <v>Elk Grove</v>
      </c>
      <c r="N4703" t="str">
        <f>VLOOKUP(D4703,[1]!Salespeople_Data[#Data],2,0)</f>
        <v>Christopher Tucker</v>
      </c>
      <c r="O4703" t="str">
        <f>VLOOKUP(E4703,[1]!Customer_Data[#Data],2,0)</f>
        <v>Matthew Duncan</v>
      </c>
      <c r="P4703" s="15">
        <f t="shared" si="438"/>
        <v>3</v>
      </c>
      <c r="Q4703">
        <f t="shared" si="439"/>
        <v>12</v>
      </c>
      <c r="R4703">
        <f t="shared" si="440"/>
        <v>2020</v>
      </c>
    </row>
    <row r="4704" spans="1:18" x14ac:dyDescent="0.25">
      <c r="A4704" s="2" t="s">
        <v>5725</v>
      </c>
      <c r="B4704" s="2" t="s">
        <v>61</v>
      </c>
      <c r="C4704" s="2" t="s">
        <v>349</v>
      </c>
      <c r="D4704" s="2" t="s">
        <v>212</v>
      </c>
      <c r="E4704" s="2" t="s">
        <v>127</v>
      </c>
      <c r="F4704" s="3">
        <v>44113</v>
      </c>
      <c r="G4704" s="2">
        <v>1</v>
      </c>
      <c r="H4704" s="11">
        <f>VLOOKUP(B4704,[1]!Product_Data[#Data],4,0)</f>
        <v>1889</v>
      </c>
      <c r="I4704" s="11">
        <f>VLOOKUP(B4704,[1]!Product_Data[#Data],3,0)</f>
        <v>945</v>
      </c>
      <c r="J4704" s="11">
        <f t="shared" si="441"/>
        <v>945</v>
      </c>
      <c r="K4704" s="11">
        <f t="shared" si="442"/>
        <v>1889</v>
      </c>
      <c r="L4704" s="11">
        <f t="shared" si="443"/>
        <v>944</v>
      </c>
      <c r="M4704" t="str">
        <f>VLOOKUP(C4704,[1]!Location_Data[#Data],2,0)</f>
        <v>Santa Clara</v>
      </c>
      <c r="N4704" t="str">
        <f>VLOOKUP(D4704,[1]!Salespeople_Data[#Data],2,0)</f>
        <v>Ronald Reed</v>
      </c>
      <c r="O4704" t="str">
        <f>VLOOKUP(E4704,[1]!Customer_Data[#Data],2,0)</f>
        <v>Carlos Smith</v>
      </c>
      <c r="P4704" s="15">
        <f t="shared" si="438"/>
        <v>6</v>
      </c>
      <c r="Q4704">
        <f t="shared" si="439"/>
        <v>10</v>
      </c>
      <c r="R4704">
        <f t="shared" si="440"/>
        <v>2020</v>
      </c>
    </row>
    <row r="4705" spans="1:18" x14ac:dyDescent="0.25">
      <c r="A4705" s="4" t="s">
        <v>5726</v>
      </c>
      <c r="B4705" s="4" t="s">
        <v>408</v>
      </c>
      <c r="C4705" s="4" t="s">
        <v>195</v>
      </c>
      <c r="D4705" s="4" t="s">
        <v>91</v>
      </c>
      <c r="E4705" s="4" t="s">
        <v>2225</v>
      </c>
      <c r="F4705" s="5">
        <v>43870</v>
      </c>
      <c r="G4705" s="4">
        <v>1</v>
      </c>
      <c r="H4705" s="11">
        <f>VLOOKUP(B4705,[1]!Product_Data[#Data],4,0)</f>
        <v>1405</v>
      </c>
      <c r="I4705" s="11">
        <f>VLOOKUP(B4705,[1]!Product_Data[#Data],3,0)</f>
        <v>1054</v>
      </c>
      <c r="J4705" s="11">
        <f t="shared" si="441"/>
        <v>1054</v>
      </c>
      <c r="K4705" s="11">
        <f t="shared" si="442"/>
        <v>1405</v>
      </c>
      <c r="L4705" s="11">
        <f t="shared" si="443"/>
        <v>351</v>
      </c>
      <c r="M4705" t="str">
        <f>VLOOKUP(C4705,[1]!Location_Data[#Data],2,0)</f>
        <v>Pomona</v>
      </c>
      <c r="N4705" t="str">
        <f>VLOOKUP(D4705,[1]!Salespeople_Data[#Data],2,0)</f>
        <v>Howard Gardner</v>
      </c>
      <c r="O4705" t="str">
        <f>VLOOKUP(E4705,[1]!Customer_Data[#Data],2,0)</f>
        <v>Ronald George</v>
      </c>
      <c r="P4705" s="15">
        <f t="shared" si="438"/>
        <v>1</v>
      </c>
      <c r="Q4705">
        <f t="shared" si="439"/>
        <v>2</v>
      </c>
      <c r="R4705">
        <f t="shared" si="440"/>
        <v>2020</v>
      </c>
    </row>
    <row r="4706" spans="1:18" x14ac:dyDescent="0.25">
      <c r="A4706" s="2" t="s">
        <v>5727</v>
      </c>
      <c r="B4706" s="2" t="s">
        <v>858</v>
      </c>
      <c r="C4706" s="2" t="s">
        <v>74</v>
      </c>
      <c r="D4706" s="2" t="s">
        <v>20</v>
      </c>
      <c r="E4706" s="2" t="s">
        <v>102</v>
      </c>
      <c r="F4706" s="3">
        <v>44145</v>
      </c>
      <c r="G4706" s="2">
        <v>2</v>
      </c>
      <c r="H4706" s="11">
        <f>VLOOKUP(B4706,[1]!Product_Data[#Data],4,0)</f>
        <v>2294</v>
      </c>
      <c r="I4706" s="11">
        <f>VLOOKUP(B4706,[1]!Product_Data[#Data],3,0)</f>
        <v>1399</v>
      </c>
      <c r="J4706" s="11">
        <f t="shared" si="441"/>
        <v>2798</v>
      </c>
      <c r="K4706" s="11">
        <f t="shared" si="442"/>
        <v>4588</v>
      </c>
      <c r="L4706" s="11">
        <f t="shared" si="443"/>
        <v>1790</v>
      </c>
      <c r="M4706" t="str">
        <f>VLOOKUP(C4706,[1]!Location_Data[#Data],2,0)</f>
        <v>West Covina</v>
      </c>
      <c r="N4706" t="str">
        <f>VLOOKUP(D4706,[1]!Salespeople_Data[#Data],2,0)</f>
        <v>Joshua Cook</v>
      </c>
      <c r="O4706" t="str">
        <f>VLOOKUP(E4706,[1]!Customer_Data[#Data],2,0)</f>
        <v>Scott Mills</v>
      </c>
      <c r="P4706" s="15">
        <f t="shared" si="438"/>
        <v>3</v>
      </c>
      <c r="Q4706">
        <f t="shared" si="439"/>
        <v>11</v>
      </c>
      <c r="R4706">
        <f t="shared" si="440"/>
        <v>2020</v>
      </c>
    </row>
    <row r="4707" spans="1:18" x14ac:dyDescent="0.25">
      <c r="A4707" s="4" t="s">
        <v>5728</v>
      </c>
      <c r="B4707" s="4" t="s">
        <v>56</v>
      </c>
      <c r="C4707" s="4" t="s">
        <v>268</v>
      </c>
      <c r="D4707" s="4" t="s">
        <v>101</v>
      </c>
      <c r="E4707" s="4" t="s">
        <v>1061</v>
      </c>
      <c r="F4707" s="5">
        <v>43882</v>
      </c>
      <c r="G4707" s="4">
        <v>1</v>
      </c>
      <c r="H4707" s="11">
        <f>VLOOKUP(B4707,[1]!Product_Data[#Data],4,0)</f>
        <v>1848</v>
      </c>
      <c r="I4707" s="11">
        <f>VLOOKUP(B4707,[1]!Product_Data[#Data],3,0)</f>
        <v>1294</v>
      </c>
      <c r="J4707" s="11">
        <f t="shared" si="441"/>
        <v>1294</v>
      </c>
      <c r="K4707" s="11">
        <f t="shared" si="442"/>
        <v>1848</v>
      </c>
      <c r="L4707" s="11">
        <f t="shared" si="443"/>
        <v>554</v>
      </c>
      <c r="M4707" t="str">
        <f>VLOOKUP(C4707,[1]!Location_Data[#Data],2,0)</f>
        <v>Murrieta</v>
      </c>
      <c r="N4707" t="str">
        <f>VLOOKUP(D4707,[1]!Salespeople_Data[#Data],2,0)</f>
        <v>Scott Clark</v>
      </c>
      <c r="O4707" t="str">
        <f>VLOOKUP(E4707,[1]!Customer_Data[#Data],2,0)</f>
        <v>Paul Johnson</v>
      </c>
      <c r="P4707" s="15">
        <f t="shared" si="438"/>
        <v>6</v>
      </c>
      <c r="Q4707">
        <f t="shared" si="439"/>
        <v>2</v>
      </c>
      <c r="R4707">
        <f t="shared" si="440"/>
        <v>2020</v>
      </c>
    </row>
    <row r="4708" spans="1:18" x14ac:dyDescent="0.25">
      <c r="A4708" s="2" t="s">
        <v>5729</v>
      </c>
      <c r="B4708" s="2" t="s">
        <v>305</v>
      </c>
      <c r="C4708" s="2" t="s">
        <v>140</v>
      </c>
      <c r="D4708" s="2" t="s">
        <v>71</v>
      </c>
      <c r="E4708" s="2" t="s">
        <v>550</v>
      </c>
      <c r="F4708" s="3">
        <v>43850</v>
      </c>
      <c r="G4708" s="2">
        <v>1</v>
      </c>
      <c r="H4708" s="11">
        <f>VLOOKUP(B4708,[1]!Product_Data[#Data],4,0)</f>
        <v>504</v>
      </c>
      <c r="I4708" s="11">
        <f>VLOOKUP(B4708,[1]!Product_Data[#Data],3,0)</f>
        <v>408</v>
      </c>
      <c r="J4708" s="11">
        <f t="shared" si="441"/>
        <v>408</v>
      </c>
      <c r="K4708" s="11">
        <f t="shared" si="442"/>
        <v>504</v>
      </c>
      <c r="L4708" s="11">
        <f t="shared" si="443"/>
        <v>96</v>
      </c>
      <c r="M4708" t="str">
        <f>VLOOKUP(C4708,[1]!Location_Data[#Data],2,0)</f>
        <v>Salinas</v>
      </c>
      <c r="N4708" t="str">
        <f>VLOOKUP(D4708,[1]!Salespeople_Data[#Data],2,0)</f>
        <v>Gary Rodriguez</v>
      </c>
      <c r="O4708" t="str">
        <f>VLOOKUP(E4708,[1]!Customer_Data[#Data],2,0)</f>
        <v>Clarence Freeman</v>
      </c>
      <c r="P4708" s="15">
        <f t="shared" si="438"/>
        <v>2</v>
      </c>
      <c r="Q4708">
        <f t="shared" si="439"/>
        <v>1</v>
      </c>
      <c r="R4708">
        <f t="shared" si="440"/>
        <v>2020</v>
      </c>
    </row>
    <row r="4709" spans="1:18" x14ac:dyDescent="0.25">
      <c r="A4709" s="4" t="s">
        <v>5730</v>
      </c>
      <c r="B4709" s="4" t="s">
        <v>83</v>
      </c>
      <c r="C4709" s="4" t="s">
        <v>39</v>
      </c>
      <c r="D4709" s="4" t="s">
        <v>71</v>
      </c>
      <c r="E4709" s="4" t="s">
        <v>1680</v>
      </c>
      <c r="F4709" s="5">
        <v>44190</v>
      </c>
      <c r="G4709" s="4">
        <v>3</v>
      </c>
      <c r="H4709" s="11">
        <f>VLOOKUP(B4709,[1]!Product_Data[#Data],4,0)</f>
        <v>1972</v>
      </c>
      <c r="I4709" s="11">
        <f>VLOOKUP(B4709,[1]!Product_Data[#Data],3,0)</f>
        <v>1321</v>
      </c>
      <c r="J4709" s="11">
        <f t="shared" si="441"/>
        <v>3963</v>
      </c>
      <c r="K4709" s="11">
        <f t="shared" si="442"/>
        <v>5916</v>
      </c>
      <c r="L4709" s="11">
        <f t="shared" si="443"/>
        <v>1953</v>
      </c>
      <c r="M4709" t="str">
        <f>VLOOKUP(C4709,[1]!Location_Data[#Data],2,0)</f>
        <v>Oceanside</v>
      </c>
      <c r="N4709" t="str">
        <f>VLOOKUP(D4709,[1]!Salespeople_Data[#Data],2,0)</f>
        <v>Gary Rodriguez</v>
      </c>
      <c r="O4709" t="str">
        <f>VLOOKUP(E4709,[1]!Customer_Data[#Data],2,0)</f>
        <v>William Schmidt</v>
      </c>
      <c r="P4709" s="15">
        <f t="shared" si="438"/>
        <v>6</v>
      </c>
      <c r="Q4709">
        <f t="shared" si="439"/>
        <v>12</v>
      </c>
      <c r="R4709">
        <f t="shared" si="440"/>
        <v>2020</v>
      </c>
    </row>
    <row r="4710" spans="1:18" x14ac:dyDescent="0.25">
      <c r="A4710" s="2" t="s">
        <v>5731</v>
      </c>
      <c r="B4710" s="2" t="s">
        <v>752</v>
      </c>
      <c r="C4710" s="2" t="s">
        <v>149</v>
      </c>
      <c r="D4710" s="2" t="s">
        <v>49</v>
      </c>
      <c r="E4710" s="2" t="s">
        <v>1887</v>
      </c>
      <c r="F4710" s="3">
        <v>44151</v>
      </c>
      <c r="G4710" s="2">
        <v>2</v>
      </c>
      <c r="H4710" s="11">
        <f>VLOOKUP(B4710,[1]!Product_Data[#Data],4,0)</f>
        <v>95</v>
      </c>
      <c r="I4710" s="11">
        <f>VLOOKUP(B4710,[1]!Product_Data[#Data],3,0)</f>
        <v>61</v>
      </c>
      <c r="J4710" s="11">
        <f t="shared" si="441"/>
        <v>122</v>
      </c>
      <c r="K4710" s="11">
        <f t="shared" si="442"/>
        <v>190</v>
      </c>
      <c r="L4710" s="11">
        <f t="shared" si="443"/>
        <v>68</v>
      </c>
      <c r="M4710" t="str">
        <f>VLOOKUP(C4710,[1]!Location_Data[#Data],2,0)</f>
        <v>Antioch</v>
      </c>
      <c r="N4710" t="str">
        <f>VLOOKUP(D4710,[1]!Salespeople_Data[#Data],2,0)</f>
        <v>Walter Cook</v>
      </c>
      <c r="O4710" t="str">
        <f>VLOOKUP(E4710,[1]!Customer_Data[#Data],2,0)</f>
        <v>Justin Graham</v>
      </c>
      <c r="P4710" s="15">
        <f t="shared" si="438"/>
        <v>2</v>
      </c>
      <c r="Q4710">
        <f t="shared" si="439"/>
        <v>11</v>
      </c>
      <c r="R4710">
        <f t="shared" si="440"/>
        <v>2020</v>
      </c>
    </row>
    <row r="4711" spans="1:18" x14ac:dyDescent="0.25">
      <c r="A4711" s="4" t="s">
        <v>5732</v>
      </c>
      <c r="B4711" s="4" t="s">
        <v>373</v>
      </c>
      <c r="C4711" s="4" t="s">
        <v>276</v>
      </c>
      <c r="D4711" s="4" t="s">
        <v>264</v>
      </c>
      <c r="E4711" s="4" t="s">
        <v>853</v>
      </c>
      <c r="F4711" s="5">
        <v>43942</v>
      </c>
      <c r="G4711" s="4">
        <v>1</v>
      </c>
      <c r="H4711" s="11">
        <f>VLOOKUP(B4711,[1]!Product_Data[#Data],4,0)</f>
        <v>2182</v>
      </c>
      <c r="I4711" s="11">
        <f>VLOOKUP(B4711,[1]!Product_Data[#Data],3,0)</f>
        <v>1200</v>
      </c>
      <c r="J4711" s="11">
        <f t="shared" si="441"/>
        <v>1200</v>
      </c>
      <c r="K4711" s="11">
        <f t="shared" si="442"/>
        <v>2182</v>
      </c>
      <c r="L4711" s="11">
        <f t="shared" si="443"/>
        <v>982</v>
      </c>
      <c r="M4711" t="str">
        <f>VLOOKUP(C4711,[1]!Location_Data[#Data],2,0)</f>
        <v>Orange</v>
      </c>
      <c r="N4711" t="str">
        <f>VLOOKUP(D4711,[1]!Salespeople_Data[#Data],2,0)</f>
        <v>Ernest Wheeler</v>
      </c>
      <c r="O4711" t="str">
        <f>VLOOKUP(E4711,[1]!Customer_Data[#Data],2,0)</f>
        <v>Daniel Berry</v>
      </c>
      <c r="P4711" s="15">
        <f t="shared" si="438"/>
        <v>3</v>
      </c>
      <c r="Q4711">
        <f t="shared" si="439"/>
        <v>4</v>
      </c>
      <c r="R4711">
        <f t="shared" si="440"/>
        <v>2020</v>
      </c>
    </row>
    <row r="4712" spans="1:18" x14ac:dyDescent="0.25">
      <c r="A4712" s="2" t="s">
        <v>5733</v>
      </c>
      <c r="B4712" s="2" t="s">
        <v>114</v>
      </c>
      <c r="C4712" s="2" t="s">
        <v>286</v>
      </c>
      <c r="D4712" s="2" t="s">
        <v>80</v>
      </c>
      <c r="E4712" s="2" t="s">
        <v>1488</v>
      </c>
      <c r="F4712" s="3">
        <v>44106</v>
      </c>
      <c r="G4712" s="2">
        <v>3</v>
      </c>
      <c r="H4712" s="11">
        <f>VLOOKUP(B4712,[1]!Product_Data[#Data],4,0)</f>
        <v>545</v>
      </c>
      <c r="I4712" s="11">
        <f>VLOOKUP(B4712,[1]!Product_Data[#Data],3,0)</f>
        <v>425</v>
      </c>
      <c r="J4712" s="11">
        <f t="shared" si="441"/>
        <v>1275</v>
      </c>
      <c r="K4712" s="11">
        <f t="shared" si="442"/>
        <v>1635</v>
      </c>
      <c r="L4712" s="11">
        <f t="shared" si="443"/>
        <v>360</v>
      </c>
      <c r="M4712" t="str">
        <f>VLOOKUP(C4712,[1]!Location_Data[#Data],2,0)</f>
        <v>El Monte</v>
      </c>
      <c r="N4712" t="str">
        <f>VLOOKUP(D4712,[1]!Salespeople_Data[#Data],2,0)</f>
        <v>Henry Nelson</v>
      </c>
      <c r="O4712" t="str">
        <f>VLOOKUP(E4712,[1]!Customer_Data[#Data],2,0)</f>
        <v>Johnny Ward</v>
      </c>
      <c r="P4712" s="15">
        <f t="shared" si="438"/>
        <v>6</v>
      </c>
      <c r="Q4712">
        <f t="shared" si="439"/>
        <v>10</v>
      </c>
      <c r="R4712">
        <f t="shared" si="440"/>
        <v>2020</v>
      </c>
    </row>
    <row r="4713" spans="1:18" x14ac:dyDescent="0.25">
      <c r="A4713" s="4" t="s">
        <v>5734</v>
      </c>
      <c r="B4713" s="4" t="s">
        <v>94</v>
      </c>
      <c r="C4713" s="4" t="s">
        <v>195</v>
      </c>
      <c r="D4713" s="4" t="s">
        <v>250</v>
      </c>
      <c r="E4713" s="4" t="s">
        <v>1129</v>
      </c>
      <c r="F4713" s="5">
        <v>44008</v>
      </c>
      <c r="G4713" s="4">
        <v>1</v>
      </c>
      <c r="H4713" s="11">
        <f>VLOOKUP(B4713,[1]!Product_Data[#Data],4,0)</f>
        <v>1639</v>
      </c>
      <c r="I4713" s="11">
        <f>VLOOKUP(B4713,[1]!Product_Data[#Data],3,0)</f>
        <v>1295</v>
      </c>
      <c r="J4713" s="11">
        <f t="shared" si="441"/>
        <v>1295</v>
      </c>
      <c r="K4713" s="11">
        <f t="shared" si="442"/>
        <v>1639</v>
      </c>
      <c r="L4713" s="11">
        <f t="shared" si="443"/>
        <v>344</v>
      </c>
      <c r="M4713" t="str">
        <f>VLOOKUP(C4713,[1]!Location_Data[#Data],2,0)</f>
        <v>Pomona</v>
      </c>
      <c r="N4713" t="str">
        <f>VLOOKUP(D4713,[1]!Salespeople_Data[#Data],2,0)</f>
        <v>Martin Carr</v>
      </c>
      <c r="O4713" t="str">
        <f>VLOOKUP(E4713,[1]!Customer_Data[#Data],2,0)</f>
        <v>Paul Richardson</v>
      </c>
      <c r="P4713" s="15">
        <f t="shared" si="438"/>
        <v>6</v>
      </c>
      <c r="Q4713">
        <f t="shared" si="439"/>
        <v>6</v>
      </c>
      <c r="R4713">
        <f t="shared" si="440"/>
        <v>2020</v>
      </c>
    </row>
    <row r="4714" spans="1:18" x14ac:dyDescent="0.25">
      <c r="A4714" s="2" t="s">
        <v>5735</v>
      </c>
      <c r="B4714" s="2" t="s">
        <v>668</v>
      </c>
      <c r="C4714" s="2" t="s">
        <v>110</v>
      </c>
      <c r="D4714" s="2" t="s">
        <v>116</v>
      </c>
      <c r="E4714" s="2" t="s">
        <v>147</v>
      </c>
      <c r="F4714" s="3">
        <v>44007</v>
      </c>
      <c r="G4714" s="2">
        <v>3</v>
      </c>
      <c r="H4714" s="11">
        <f>VLOOKUP(B4714,[1]!Product_Data[#Data],4,0)</f>
        <v>181</v>
      </c>
      <c r="I4714" s="11">
        <f>VLOOKUP(B4714,[1]!Product_Data[#Data],3,0)</f>
        <v>130</v>
      </c>
      <c r="J4714" s="11">
        <f t="shared" si="441"/>
        <v>390</v>
      </c>
      <c r="K4714" s="11">
        <f t="shared" si="442"/>
        <v>543</v>
      </c>
      <c r="L4714" s="11">
        <f t="shared" si="443"/>
        <v>153</v>
      </c>
      <c r="M4714" t="str">
        <f>VLOOKUP(C4714,[1]!Location_Data[#Data],2,0)</f>
        <v>Richmond</v>
      </c>
      <c r="N4714" t="str">
        <f>VLOOKUP(D4714,[1]!Salespeople_Data[#Data],2,0)</f>
        <v>Roger Ramos</v>
      </c>
      <c r="O4714" t="str">
        <f>VLOOKUP(E4714,[1]!Customer_Data[#Data],2,0)</f>
        <v>Steven Owens</v>
      </c>
      <c r="P4714" s="15">
        <f t="shared" si="438"/>
        <v>5</v>
      </c>
      <c r="Q4714">
        <f t="shared" si="439"/>
        <v>6</v>
      </c>
      <c r="R4714">
        <f t="shared" si="440"/>
        <v>2020</v>
      </c>
    </row>
    <row r="4715" spans="1:18" x14ac:dyDescent="0.25">
      <c r="A4715" s="4" t="s">
        <v>5736</v>
      </c>
      <c r="B4715" s="4" t="s">
        <v>13</v>
      </c>
      <c r="C4715" s="4" t="s">
        <v>190</v>
      </c>
      <c r="D4715" s="4" t="s">
        <v>111</v>
      </c>
      <c r="E4715" s="4" t="s">
        <v>2443</v>
      </c>
      <c r="F4715" s="5">
        <v>43831</v>
      </c>
      <c r="G4715" s="4">
        <v>4</v>
      </c>
      <c r="H4715" s="11">
        <f>VLOOKUP(B4715,[1]!Product_Data[#Data],4,0)</f>
        <v>1022</v>
      </c>
      <c r="I4715" s="11">
        <f>VLOOKUP(B4715,[1]!Product_Data[#Data],3,0)</f>
        <v>818</v>
      </c>
      <c r="J4715" s="11">
        <f t="shared" si="441"/>
        <v>3272</v>
      </c>
      <c r="K4715" s="11">
        <f t="shared" si="442"/>
        <v>4088</v>
      </c>
      <c r="L4715" s="11">
        <f t="shared" si="443"/>
        <v>816</v>
      </c>
      <c r="M4715" t="str">
        <f>VLOOKUP(C4715,[1]!Location_Data[#Data],2,0)</f>
        <v>Oakland</v>
      </c>
      <c r="N4715" t="str">
        <f>VLOOKUP(D4715,[1]!Salespeople_Data[#Data],2,0)</f>
        <v>Ryan Welch</v>
      </c>
      <c r="O4715" t="str">
        <f>VLOOKUP(E4715,[1]!Customer_Data[#Data],2,0)</f>
        <v>Peter Warren</v>
      </c>
      <c r="P4715" s="15">
        <f t="shared" si="438"/>
        <v>4</v>
      </c>
      <c r="Q4715">
        <f t="shared" si="439"/>
        <v>1</v>
      </c>
      <c r="R4715">
        <f t="shared" si="440"/>
        <v>2020</v>
      </c>
    </row>
    <row r="4716" spans="1:18" x14ac:dyDescent="0.25">
      <c r="A4716" s="2" t="s">
        <v>5737</v>
      </c>
      <c r="B4716" s="2" t="s">
        <v>129</v>
      </c>
      <c r="C4716" s="2" t="s">
        <v>90</v>
      </c>
      <c r="D4716" s="2" t="s">
        <v>111</v>
      </c>
      <c r="E4716" s="2" t="s">
        <v>859</v>
      </c>
      <c r="F4716" s="3">
        <v>44083</v>
      </c>
      <c r="G4716" s="2">
        <v>1</v>
      </c>
      <c r="H4716" s="11">
        <f>VLOOKUP(B4716,[1]!Product_Data[#Data],4,0)</f>
        <v>127</v>
      </c>
      <c r="I4716" s="11">
        <f>VLOOKUP(B4716,[1]!Product_Data[#Data],3,0)</f>
        <v>79</v>
      </c>
      <c r="J4716" s="11">
        <f t="shared" si="441"/>
        <v>79</v>
      </c>
      <c r="K4716" s="11">
        <f t="shared" si="442"/>
        <v>127</v>
      </c>
      <c r="L4716" s="11">
        <f t="shared" si="443"/>
        <v>48</v>
      </c>
      <c r="M4716" t="str">
        <f>VLOOKUP(C4716,[1]!Location_Data[#Data],2,0)</f>
        <v>Irvine</v>
      </c>
      <c r="N4716" t="str">
        <f>VLOOKUP(D4716,[1]!Salespeople_Data[#Data],2,0)</f>
        <v>Ryan Welch</v>
      </c>
      <c r="O4716" t="str">
        <f>VLOOKUP(E4716,[1]!Customer_Data[#Data],2,0)</f>
        <v>Ralph Elliott</v>
      </c>
      <c r="P4716" s="15">
        <f t="shared" si="438"/>
        <v>4</v>
      </c>
      <c r="Q4716">
        <f t="shared" si="439"/>
        <v>9</v>
      </c>
      <c r="R4716">
        <f t="shared" si="440"/>
        <v>2020</v>
      </c>
    </row>
    <row r="4717" spans="1:18" x14ac:dyDescent="0.25">
      <c r="A4717" s="4" t="s">
        <v>5738</v>
      </c>
      <c r="B4717" s="4" t="s">
        <v>207</v>
      </c>
      <c r="C4717" s="4" t="s">
        <v>458</v>
      </c>
      <c r="D4717" s="4" t="s">
        <v>49</v>
      </c>
      <c r="E4717" s="4" t="s">
        <v>1075</v>
      </c>
      <c r="F4717" s="5">
        <v>43898</v>
      </c>
      <c r="G4717" s="4">
        <v>3</v>
      </c>
      <c r="H4717" s="11">
        <f>VLOOKUP(B4717,[1]!Product_Data[#Data],4,0)</f>
        <v>2464</v>
      </c>
      <c r="I4717" s="11">
        <f>VLOOKUP(B4717,[1]!Product_Data[#Data],3,0)</f>
        <v>1774</v>
      </c>
      <c r="J4717" s="11">
        <f t="shared" si="441"/>
        <v>5322</v>
      </c>
      <c r="K4717" s="11">
        <f t="shared" si="442"/>
        <v>7392</v>
      </c>
      <c r="L4717" s="11">
        <f t="shared" si="443"/>
        <v>2070</v>
      </c>
      <c r="M4717" t="str">
        <f>VLOOKUP(C4717,[1]!Location_Data[#Data],2,0)</f>
        <v>Fontana</v>
      </c>
      <c r="N4717" t="str">
        <f>VLOOKUP(D4717,[1]!Salespeople_Data[#Data],2,0)</f>
        <v>Walter Cook</v>
      </c>
      <c r="O4717" t="str">
        <f>VLOOKUP(E4717,[1]!Customer_Data[#Data],2,0)</f>
        <v>Christopher Wright</v>
      </c>
      <c r="P4717" s="15">
        <f t="shared" si="438"/>
        <v>1</v>
      </c>
      <c r="Q4717">
        <f t="shared" si="439"/>
        <v>3</v>
      </c>
      <c r="R4717">
        <f t="shared" si="440"/>
        <v>2020</v>
      </c>
    </row>
    <row r="4718" spans="1:18" x14ac:dyDescent="0.25">
      <c r="A4718" s="2" t="s">
        <v>5739</v>
      </c>
      <c r="B4718" s="2" t="s">
        <v>173</v>
      </c>
      <c r="C4718" s="2" t="s">
        <v>9</v>
      </c>
      <c r="D4718" s="2" t="s">
        <v>111</v>
      </c>
      <c r="E4718" s="2" t="s">
        <v>1247</v>
      </c>
      <c r="F4718" s="3">
        <v>44081</v>
      </c>
      <c r="G4718" s="2">
        <v>2</v>
      </c>
      <c r="H4718" s="11">
        <f>VLOOKUP(B4718,[1]!Product_Data[#Data],4,0)</f>
        <v>2005</v>
      </c>
      <c r="I4718" s="11">
        <f>VLOOKUP(B4718,[1]!Product_Data[#Data],3,0)</f>
        <v>1223</v>
      </c>
      <c r="J4718" s="11">
        <f t="shared" si="441"/>
        <v>2446</v>
      </c>
      <c r="K4718" s="11">
        <f t="shared" si="442"/>
        <v>4010</v>
      </c>
      <c r="L4718" s="11">
        <f t="shared" si="443"/>
        <v>1564</v>
      </c>
      <c r="M4718" t="str">
        <f>VLOOKUP(C4718,[1]!Location_Data[#Data],2,0)</f>
        <v>San Mateo</v>
      </c>
      <c r="N4718" t="str">
        <f>VLOOKUP(D4718,[1]!Salespeople_Data[#Data],2,0)</f>
        <v>Ryan Welch</v>
      </c>
      <c r="O4718" t="str">
        <f>VLOOKUP(E4718,[1]!Customer_Data[#Data],2,0)</f>
        <v>Louis Perry</v>
      </c>
      <c r="P4718" s="15">
        <f t="shared" si="438"/>
        <v>2</v>
      </c>
      <c r="Q4718">
        <f t="shared" si="439"/>
        <v>9</v>
      </c>
      <c r="R4718">
        <f t="shared" si="440"/>
        <v>2020</v>
      </c>
    </row>
    <row r="4719" spans="1:18" x14ac:dyDescent="0.25">
      <c r="A4719" s="4" t="s">
        <v>5740</v>
      </c>
      <c r="B4719" s="4" t="s">
        <v>560</v>
      </c>
      <c r="C4719" s="4" t="s">
        <v>322</v>
      </c>
      <c r="D4719" s="4" t="s">
        <v>269</v>
      </c>
      <c r="E4719" s="4" t="s">
        <v>1380</v>
      </c>
      <c r="F4719" s="5">
        <v>43841</v>
      </c>
      <c r="G4719" s="4">
        <v>1</v>
      </c>
      <c r="H4719" s="11">
        <f>VLOOKUP(B4719,[1]!Product_Data[#Data],4,0)</f>
        <v>1809</v>
      </c>
      <c r="I4719" s="11">
        <f>VLOOKUP(B4719,[1]!Product_Data[#Data],3,0)</f>
        <v>1067</v>
      </c>
      <c r="J4719" s="11">
        <f t="shared" si="441"/>
        <v>1067</v>
      </c>
      <c r="K4719" s="11">
        <f t="shared" si="442"/>
        <v>1809</v>
      </c>
      <c r="L4719" s="11">
        <f t="shared" si="443"/>
        <v>742</v>
      </c>
      <c r="M4719" t="str">
        <f>VLOOKUP(C4719,[1]!Location_Data[#Data],2,0)</f>
        <v>Rancho Cucamonga</v>
      </c>
      <c r="N4719" t="str">
        <f>VLOOKUP(D4719,[1]!Salespeople_Data[#Data],2,0)</f>
        <v>Kevin Butler</v>
      </c>
      <c r="O4719" t="str">
        <f>VLOOKUP(E4719,[1]!Customer_Data[#Data],2,0)</f>
        <v>Jose Riley</v>
      </c>
      <c r="P4719" s="15">
        <f t="shared" si="438"/>
        <v>7</v>
      </c>
      <c r="Q4719">
        <f t="shared" si="439"/>
        <v>1</v>
      </c>
      <c r="R4719">
        <f t="shared" si="440"/>
        <v>2020</v>
      </c>
    </row>
    <row r="4720" spans="1:18" x14ac:dyDescent="0.25">
      <c r="A4720" s="2" t="s">
        <v>5741</v>
      </c>
      <c r="B4720" s="2" t="s">
        <v>238</v>
      </c>
      <c r="C4720" s="2" t="s">
        <v>74</v>
      </c>
      <c r="D4720" s="2" t="s">
        <v>216</v>
      </c>
      <c r="E4720" s="2" t="s">
        <v>669</v>
      </c>
      <c r="F4720" s="3">
        <v>44152</v>
      </c>
      <c r="G4720" s="2">
        <v>4</v>
      </c>
      <c r="H4720" s="11">
        <f>VLOOKUP(B4720,[1]!Product_Data[#Data],4,0)</f>
        <v>871</v>
      </c>
      <c r="I4720" s="11">
        <f>VLOOKUP(B4720,[1]!Product_Data[#Data],3,0)</f>
        <v>540</v>
      </c>
      <c r="J4720" s="11">
        <f t="shared" si="441"/>
        <v>2160</v>
      </c>
      <c r="K4720" s="11">
        <f t="shared" si="442"/>
        <v>3484</v>
      </c>
      <c r="L4720" s="11">
        <f t="shared" si="443"/>
        <v>1324</v>
      </c>
      <c r="M4720" t="str">
        <f>VLOOKUP(C4720,[1]!Location_Data[#Data],2,0)</f>
        <v>West Covina</v>
      </c>
      <c r="N4720" t="str">
        <f>VLOOKUP(D4720,[1]!Salespeople_Data[#Data],2,0)</f>
        <v>Ernest Wagner</v>
      </c>
      <c r="O4720" t="str">
        <f>VLOOKUP(E4720,[1]!Customer_Data[#Data],2,0)</f>
        <v>Anthony Torres</v>
      </c>
      <c r="P4720" s="15">
        <f t="shared" si="438"/>
        <v>3</v>
      </c>
      <c r="Q4720">
        <f t="shared" si="439"/>
        <v>11</v>
      </c>
      <c r="R4720">
        <f t="shared" si="440"/>
        <v>2020</v>
      </c>
    </row>
    <row r="4721" spans="1:18" x14ac:dyDescent="0.25">
      <c r="A4721" s="4" t="s">
        <v>5742</v>
      </c>
      <c r="B4721" s="4" t="s">
        <v>796</v>
      </c>
      <c r="C4721" s="4" t="s">
        <v>182</v>
      </c>
      <c r="D4721" s="4" t="s">
        <v>58</v>
      </c>
      <c r="E4721" s="4" t="s">
        <v>1702</v>
      </c>
      <c r="F4721" s="5">
        <v>43875</v>
      </c>
      <c r="G4721" s="4">
        <v>1</v>
      </c>
      <c r="H4721" s="11">
        <f>VLOOKUP(B4721,[1]!Product_Data[#Data],4,0)</f>
        <v>1103</v>
      </c>
      <c r="I4721" s="11">
        <f>VLOOKUP(B4721,[1]!Product_Data[#Data],3,0)</f>
        <v>838</v>
      </c>
      <c r="J4721" s="11">
        <f t="shared" si="441"/>
        <v>838</v>
      </c>
      <c r="K4721" s="11">
        <f t="shared" si="442"/>
        <v>1103</v>
      </c>
      <c r="L4721" s="11">
        <f t="shared" si="443"/>
        <v>265</v>
      </c>
      <c r="M4721" t="str">
        <f>VLOOKUP(C4721,[1]!Location_Data[#Data],2,0)</f>
        <v>Vallejo</v>
      </c>
      <c r="N4721" t="str">
        <f>VLOOKUP(D4721,[1]!Salespeople_Data[#Data],2,0)</f>
        <v>Christopher Tucker</v>
      </c>
      <c r="O4721" t="str">
        <f>VLOOKUP(E4721,[1]!Customer_Data[#Data],2,0)</f>
        <v>Bruce Chapman</v>
      </c>
      <c r="P4721" s="15">
        <f t="shared" si="438"/>
        <v>6</v>
      </c>
      <c r="Q4721">
        <f t="shared" si="439"/>
        <v>2</v>
      </c>
      <c r="R4721">
        <f t="shared" si="440"/>
        <v>2020</v>
      </c>
    </row>
    <row r="4722" spans="1:18" x14ac:dyDescent="0.25">
      <c r="A4722" s="2" t="s">
        <v>5743</v>
      </c>
      <c r="B4722" s="2" t="s">
        <v>129</v>
      </c>
      <c r="C4722" s="2" t="s">
        <v>70</v>
      </c>
      <c r="D4722" s="2" t="s">
        <v>356</v>
      </c>
      <c r="E4722" s="2" t="s">
        <v>3773</v>
      </c>
      <c r="F4722" s="3">
        <v>43904</v>
      </c>
      <c r="G4722" s="2">
        <v>4</v>
      </c>
      <c r="H4722" s="11">
        <f>VLOOKUP(B4722,[1]!Product_Data[#Data],4,0)</f>
        <v>127</v>
      </c>
      <c r="I4722" s="11">
        <f>VLOOKUP(B4722,[1]!Product_Data[#Data],3,0)</f>
        <v>79</v>
      </c>
      <c r="J4722" s="11">
        <f t="shared" si="441"/>
        <v>316</v>
      </c>
      <c r="K4722" s="11">
        <f t="shared" si="442"/>
        <v>508</v>
      </c>
      <c r="L4722" s="11">
        <f t="shared" si="443"/>
        <v>192</v>
      </c>
      <c r="M4722" t="str">
        <f>VLOOKUP(C4722,[1]!Location_Data[#Data],2,0)</f>
        <v>Clovis</v>
      </c>
      <c r="N4722" t="str">
        <f>VLOOKUP(D4722,[1]!Salespeople_Data[#Data],2,0)</f>
        <v>Jimmy Young</v>
      </c>
      <c r="O4722" t="str">
        <f>VLOOKUP(E4722,[1]!Customer_Data[#Data],2,0)</f>
        <v>Earl Robinson</v>
      </c>
      <c r="P4722" s="15">
        <f t="shared" si="438"/>
        <v>7</v>
      </c>
      <c r="Q4722">
        <f t="shared" si="439"/>
        <v>3</v>
      </c>
      <c r="R4722">
        <f t="shared" si="440"/>
        <v>2020</v>
      </c>
    </row>
    <row r="4723" spans="1:18" x14ac:dyDescent="0.25">
      <c r="A4723" s="4" t="s">
        <v>5744</v>
      </c>
      <c r="B4723" s="4" t="s">
        <v>440</v>
      </c>
      <c r="C4723" s="4" t="s">
        <v>302</v>
      </c>
      <c r="D4723" s="4" t="s">
        <v>91</v>
      </c>
      <c r="E4723" s="4" t="s">
        <v>419</v>
      </c>
      <c r="F4723" s="5">
        <v>44039</v>
      </c>
      <c r="G4723" s="4">
        <v>1</v>
      </c>
      <c r="H4723" s="11">
        <f>VLOOKUP(B4723,[1]!Product_Data[#Data],4,0)</f>
        <v>800</v>
      </c>
      <c r="I4723" s="11">
        <f>VLOOKUP(B4723,[1]!Product_Data[#Data],3,0)</f>
        <v>536</v>
      </c>
      <c r="J4723" s="11">
        <f t="shared" si="441"/>
        <v>536</v>
      </c>
      <c r="K4723" s="11">
        <f t="shared" si="442"/>
        <v>800</v>
      </c>
      <c r="L4723" s="11">
        <f t="shared" si="443"/>
        <v>264</v>
      </c>
      <c r="M4723" t="str">
        <f>VLOOKUP(C4723,[1]!Location_Data[#Data],2,0)</f>
        <v>Santa Rosa</v>
      </c>
      <c r="N4723" t="str">
        <f>VLOOKUP(D4723,[1]!Salespeople_Data[#Data],2,0)</f>
        <v>Howard Gardner</v>
      </c>
      <c r="O4723" t="str">
        <f>VLOOKUP(E4723,[1]!Customer_Data[#Data],2,0)</f>
        <v>Bruce Armstrong</v>
      </c>
      <c r="P4723" s="15">
        <f t="shared" si="438"/>
        <v>2</v>
      </c>
      <c r="Q4723">
        <f t="shared" si="439"/>
        <v>7</v>
      </c>
      <c r="R4723">
        <f t="shared" si="440"/>
        <v>2020</v>
      </c>
    </row>
    <row r="4724" spans="1:18" x14ac:dyDescent="0.25">
      <c r="A4724" s="2" t="s">
        <v>5745</v>
      </c>
      <c r="B4724" s="2" t="s">
        <v>858</v>
      </c>
      <c r="C4724" s="2" t="s">
        <v>105</v>
      </c>
      <c r="D4724" s="2" t="s">
        <v>91</v>
      </c>
      <c r="E4724" s="2" t="s">
        <v>2305</v>
      </c>
      <c r="F4724" s="3">
        <v>44046</v>
      </c>
      <c r="G4724" s="2">
        <v>4</v>
      </c>
      <c r="H4724" s="11">
        <f>VLOOKUP(B4724,[1]!Product_Data[#Data],4,0)</f>
        <v>2294</v>
      </c>
      <c r="I4724" s="11">
        <f>VLOOKUP(B4724,[1]!Product_Data[#Data],3,0)</f>
        <v>1399</v>
      </c>
      <c r="J4724" s="11">
        <f t="shared" si="441"/>
        <v>5596</v>
      </c>
      <c r="K4724" s="11">
        <f t="shared" si="442"/>
        <v>9176</v>
      </c>
      <c r="L4724" s="11">
        <f t="shared" si="443"/>
        <v>3580</v>
      </c>
      <c r="M4724" t="str">
        <f>VLOOKUP(C4724,[1]!Location_Data[#Data],2,0)</f>
        <v>Daly City</v>
      </c>
      <c r="N4724" t="str">
        <f>VLOOKUP(D4724,[1]!Salespeople_Data[#Data],2,0)</f>
        <v>Howard Gardner</v>
      </c>
      <c r="O4724" t="str">
        <f>VLOOKUP(E4724,[1]!Customer_Data[#Data],2,0)</f>
        <v>Nicholas Hamilton</v>
      </c>
      <c r="P4724" s="15">
        <f t="shared" si="438"/>
        <v>2</v>
      </c>
      <c r="Q4724">
        <f t="shared" si="439"/>
        <v>8</v>
      </c>
      <c r="R4724">
        <f t="shared" si="440"/>
        <v>2020</v>
      </c>
    </row>
    <row r="4725" spans="1:18" x14ac:dyDescent="0.25">
      <c r="A4725" s="4" t="s">
        <v>5746</v>
      </c>
      <c r="B4725" s="4" t="s">
        <v>252</v>
      </c>
      <c r="C4725" s="4" t="s">
        <v>249</v>
      </c>
      <c r="D4725" s="4" t="s">
        <v>87</v>
      </c>
      <c r="E4725" s="4" t="s">
        <v>504</v>
      </c>
      <c r="F4725" s="5">
        <v>43950</v>
      </c>
      <c r="G4725" s="4">
        <v>3</v>
      </c>
      <c r="H4725" s="11">
        <f>VLOOKUP(B4725,[1]!Product_Data[#Data],4,0)</f>
        <v>1899</v>
      </c>
      <c r="I4725" s="11">
        <f>VLOOKUP(B4725,[1]!Product_Data[#Data],3,0)</f>
        <v>1044</v>
      </c>
      <c r="J4725" s="11">
        <f t="shared" si="441"/>
        <v>3132</v>
      </c>
      <c r="K4725" s="11">
        <f t="shared" si="442"/>
        <v>5697</v>
      </c>
      <c r="L4725" s="11">
        <f t="shared" si="443"/>
        <v>2565</v>
      </c>
      <c r="M4725" t="str">
        <f>VLOOKUP(C4725,[1]!Location_Data[#Data],2,0)</f>
        <v>Roseville</v>
      </c>
      <c r="N4725" t="str">
        <f>VLOOKUP(D4725,[1]!Salespeople_Data[#Data],2,0)</f>
        <v>Martin Perry</v>
      </c>
      <c r="O4725" t="str">
        <f>VLOOKUP(E4725,[1]!Customer_Data[#Data],2,0)</f>
        <v>Jerry Smith</v>
      </c>
      <c r="P4725" s="15">
        <f t="shared" si="438"/>
        <v>4</v>
      </c>
      <c r="Q4725">
        <f t="shared" si="439"/>
        <v>4</v>
      </c>
      <c r="R4725">
        <f t="shared" si="440"/>
        <v>2020</v>
      </c>
    </row>
    <row r="4726" spans="1:18" x14ac:dyDescent="0.25">
      <c r="A4726" s="2" t="s">
        <v>5747</v>
      </c>
      <c r="B4726" s="2" t="s">
        <v>652</v>
      </c>
      <c r="C4726" s="2" t="s">
        <v>276</v>
      </c>
      <c r="D4726" s="2" t="s">
        <v>359</v>
      </c>
      <c r="E4726" s="2" t="s">
        <v>343</v>
      </c>
      <c r="F4726" s="3">
        <v>43983</v>
      </c>
      <c r="G4726" s="2">
        <v>3</v>
      </c>
      <c r="H4726" s="11">
        <f>VLOOKUP(B4726,[1]!Product_Data[#Data],4,0)</f>
        <v>217</v>
      </c>
      <c r="I4726" s="11">
        <f>VLOOKUP(B4726,[1]!Product_Data[#Data],3,0)</f>
        <v>171</v>
      </c>
      <c r="J4726" s="11">
        <f t="shared" si="441"/>
        <v>513</v>
      </c>
      <c r="K4726" s="11">
        <f t="shared" si="442"/>
        <v>651</v>
      </c>
      <c r="L4726" s="11">
        <f t="shared" si="443"/>
        <v>138</v>
      </c>
      <c r="M4726" t="str">
        <f>VLOOKUP(C4726,[1]!Location_Data[#Data],2,0)</f>
        <v>Orange</v>
      </c>
      <c r="N4726" t="str">
        <f>VLOOKUP(D4726,[1]!Salespeople_Data[#Data],2,0)</f>
        <v>Eugene Holmes</v>
      </c>
      <c r="O4726" t="str">
        <f>VLOOKUP(E4726,[1]!Customer_Data[#Data],2,0)</f>
        <v>James Fisher</v>
      </c>
      <c r="P4726" s="15">
        <f t="shared" si="438"/>
        <v>2</v>
      </c>
      <c r="Q4726">
        <f t="shared" si="439"/>
        <v>6</v>
      </c>
      <c r="R4726">
        <f t="shared" si="440"/>
        <v>2020</v>
      </c>
    </row>
    <row r="4727" spans="1:18" x14ac:dyDescent="0.25">
      <c r="A4727" s="4" t="s">
        <v>5748</v>
      </c>
      <c r="B4727" s="4" t="s">
        <v>537</v>
      </c>
      <c r="C4727" s="4" t="s">
        <v>14</v>
      </c>
      <c r="D4727" s="4" t="s">
        <v>225</v>
      </c>
      <c r="E4727" s="4" t="s">
        <v>547</v>
      </c>
      <c r="F4727" s="5">
        <v>43899</v>
      </c>
      <c r="G4727" s="4">
        <v>2</v>
      </c>
      <c r="H4727" s="11">
        <f>VLOOKUP(B4727,[1]!Product_Data[#Data],4,0)</f>
        <v>556</v>
      </c>
      <c r="I4727" s="11">
        <f>VLOOKUP(B4727,[1]!Product_Data[#Data],3,0)</f>
        <v>395</v>
      </c>
      <c r="J4727" s="11">
        <f t="shared" si="441"/>
        <v>790</v>
      </c>
      <c r="K4727" s="11">
        <f t="shared" si="442"/>
        <v>1112</v>
      </c>
      <c r="L4727" s="11">
        <f t="shared" si="443"/>
        <v>322</v>
      </c>
      <c r="M4727" t="str">
        <f>VLOOKUP(C4727,[1]!Location_Data[#Data],2,0)</f>
        <v>Santa Clarita</v>
      </c>
      <c r="N4727" t="str">
        <f>VLOOKUP(D4727,[1]!Salespeople_Data[#Data],2,0)</f>
        <v>Andrew Bowman</v>
      </c>
      <c r="O4727" t="str">
        <f>VLOOKUP(E4727,[1]!Customer_Data[#Data],2,0)</f>
        <v>Joseph Lawson</v>
      </c>
      <c r="P4727" s="15">
        <f t="shared" si="438"/>
        <v>2</v>
      </c>
      <c r="Q4727">
        <f t="shared" si="439"/>
        <v>3</v>
      </c>
      <c r="R4727">
        <f t="shared" si="440"/>
        <v>2020</v>
      </c>
    </row>
    <row r="4728" spans="1:18" x14ac:dyDescent="0.25">
      <c r="A4728" s="2" t="s">
        <v>5749</v>
      </c>
      <c r="B4728" s="2" t="s">
        <v>858</v>
      </c>
      <c r="C4728" s="2" t="s">
        <v>490</v>
      </c>
      <c r="D4728" s="2" t="s">
        <v>80</v>
      </c>
      <c r="E4728" s="2" t="s">
        <v>500</v>
      </c>
      <c r="F4728" s="3">
        <v>44171</v>
      </c>
      <c r="G4728" s="2">
        <v>1</v>
      </c>
      <c r="H4728" s="11">
        <f>VLOOKUP(B4728,[1]!Product_Data[#Data],4,0)</f>
        <v>2294</v>
      </c>
      <c r="I4728" s="11">
        <f>VLOOKUP(B4728,[1]!Product_Data[#Data],3,0)</f>
        <v>1399</v>
      </c>
      <c r="J4728" s="11">
        <f t="shared" si="441"/>
        <v>1399</v>
      </c>
      <c r="K4728" s="11">
        <f t="shared" si="442"/>
        <v>2294</v>
      </c>
      <c r="L4728" s="11">
        <f t="shared" si="443"/>
        <v>895</v>
      </c>
      <c r="M4728" t="str">
        <f>VLOOKUP(C4728,[1]!Location_Data[#Data],2,0)</f>
        <v>Temecula</v>
      </c>
      <c r="N4728" t="str">
        <f>VLOOKUP(D4728,[1]!Salespeople_Data[#Data],2,0)</f>
        <v>Henry Nelson</v>
      </c>
      <c r="O4728" t="str">
        <f>VLOOKUP(E4728,[1]!Customer_Data[#Data],2,0)</f>
        <v>William Medina</v>
      </c>
      <c r="P4728" s="15">
        <f t="shared" si="438"/>
        <v>1</v>
      </c>
      <c r="Q4728">
        <f t="shared" si="439"/>
        <v>12</v>
      </c>
      <c r="R4728">
        <f t="shared" si="440"/>
        <v>2020</v>
      </c>
    </row>
    <row r="4729" spans="1:18" x14ac:dyDescent="0.25">
      <c r="A4729" s="4" t="s">
        <v>5750</v>
      </c>
      <c r="B4729" s="4" t="s">
        <v>152</v>
      </c>
      <c r="C4729" s="4" t="s">
        <v>120</v>
      </c>
      <c r="D4729" s="4" t="s">
        <v>15</v>
      </c>
      <c r="E4729" s="4" t="s">
        <v>912</v>
      </c>
      <c r="F4729" s="5">
        <v>43972</v>
      </c>
      <c r="G4729" s="4">
        <v>1</v>
      </c>
      <c r="H4729" s="11">
        <f>VLOOKUP(B4729,[1]!Product_Data[#Data],4,0)</f>
        <v>951</v>
      </c>
      <c r="I4729" s="11">
        <f>VLOOKUP(B4729,[1]!Product_Data[#Data],3,0)</f>
        <v>504</v>
      </c>
      <c r="J4729" s="11">
        <f t="shared" si="441"/>
        <v>504</v>
      </c>
      <c r="K4729" s="11">
        <f t="shared" si="442"/>
        <v>951</v>
      </c>
      <c r="L4729" s="11">
        <f t="shared" si="443"/>
        <v>447</v>
      </c>
      <c r="M4729" t="str">
        <f>VLOOKUP(C4729,[1]!Location_Data[#Data],2,0)</f>
        <v>Elk Grove</v>
      </c>
      <c r="N4729" t="str">
        <f>VLOOKUP(D4729,[1]!Salespeople_Data[#Data],2,0)</f>
        <v>Ryan Butler</v>
      </c>
      <c r="O4729" t="str">
        <f>VLOOKUP(E4729,[1]!Customer_Data[#Data],2,0)</f>
        <v>Ralph Wheeler</v>
      </c>
      <c r="P4729" s="15">
        <f t="shared" si="438"/>
        <v>5</v>
      </c>
      <c r="Q4729">
        <f t="shared" si="439"/>
        <v>5</v>
      </c>
      <c r="R4729">
        <f t="shared" si="440"/>
        <v>2020</v>
      </c>
    </row>
    <row r="4730" spans="1:18" x14ac:dyDescent="0.25">
      <c r="A4730" s="2" t="s">
        <v>5751</v>
      </c>
      <c r="B4730" s="2" t="s">
        <v>348</v>
      </c>
      <c r="C4730" s="2" t="s">
        <v>229</v>
      </c>
      <c r="D4730" s="2" t="s">
        <v>58</v>
      </c>
      <c r="E4730" s="2" t="s">
        <v>133</v>
      </c>
      <c r="F4730" s="3">
        <v>43996</v>
      </c>
      <c r="G4730" s="2">
        <v>1</v>
      </c>
      <c r="H4730" s="11">
        <f>VLOOKUP(B4730,[1]!Product_Data[#Data],4,0)</f>
        <v>603</v>
      </c>
      <c r="I4730" s="11">
        <f>VLOOKUP(B4730,[1]!Product_Data[#Data],3,0)</f>
        <v>416</v>
      </c>
      <c r="J4730" s="11">
        <f t="shared" si="441"/>
        <v>416</v>
      </c>
      <c r="K4730" s="11">
        <f t="shared" si="442"/>
        <v>603</v>
      </c>
      <c r="L4730" s="11">
        <f t="shared" si="443"/>
        <v>187</v>
      </c>
      <c r="M4730" t="str">
        <f>VLOOKUP(C4730,[1]!Location_Data[#Data],2,0)</f>
        <v>San Jose</v>
      </c>
      <c r="N4730" t="str">
        <f>VLOOKUP(D4730,[1]!Salespeople_Data[#Data],2,0)</f>
        <v>Christopher Tucker</v>
      </c>
      <c r="O4730" t="str">
        <f>VLOOKUP(E4730,[1]!Customer_Data[#Data],2,0)</f>
        <v>Scott Rice</v>
      </c>
      <c r="P4730" s="15">
        <f t="shared" si="438"/>
        <v>1</v>
      </c>
      <c r="Q4730">
        <f t="shared" si="439"/>
        <v>6</v>
      </c>
      <c r="R4730">
        <f t="shared" si="440"/>
        <v>2020</v>
      </c>
    </row>
    <row r="4731" spans="1:18" x14ac:dyDescent="0.25">
      <c r="A4731" s="4" t="s">
        <v>5752</v>
      </c>
      <c r="B4731" s="4" t="s">
        <v>129</v>
      </c>
      <c r="C4731" s="4" t="s">
        <v>39</v>
      </c>
      <c r="D4731" s="4" t="s">
        <v>170</v>
      </c>
      <c r="E4731" s="4" t="s">
        <v>2174</v>
      </c>
      <c r="F4731" s="5">
        <v>44030</v>
      </c>
      <c r="G4731" s="4">
        <v>1</v>
      </c>
      <c r="H4731" s="11">
        <f>VLOOKUP(B4731,[1]!Product_Data[#Data],4,0)</f>
        <v>127</v>
      </c>
      <c r="I4731" s="11">
        <f>VLOOKUP(B4731,[1]!Product_Data[#Data],3,0)</f>
        <v>79</v>
      </c>
      <c r="J4731" s="11">
        <f t="shared" si="441"/>
        <v>79</v>
      </c>
      <c r="K4731" s="11">
        <f t="shared" si="442"/>
        <v>127</v>
      </c>
      <c r="L4731" s="11">
        <f t="shared" si="443"/>
        <v>48</v>
      </c>
      <c r="M4731" t="str">
        <f>VLOOKUP(C4731,[1]!Location_Data[#Data],2,0)</f>
        <v>Oceanside</v>
      </c>
      <c r="N4731" t="str">
        <f>VLOOKUP(D4731,[1]!Salespeople_Data[#Data],2,0)</f>
        <v>Sean Miller</v>
      </c>
      <c r="O4731" t="str">
        <f>VLOOKUP(E4731,[1]!Customer_Data[#Data],2,0)</f>
        <v>Steven Carr</v>
      </c>
      <c r="P4731" s="15">
        <f t="shared" si="438"/>
        <v>7</v>
      </c>
      <c r="Q4731">
        <f t="shared" si="439"/>
        <v>7</v>
      </c>
      <c r="R4731">
        <f t="shared" si="440"/>
        <v>2020</v>
      </c>
    </row>
    <row r="4732" spans="1:18" x14ac:dyDescent="0.25">
      <c r="A4732" s="2" t="s">
        <v>5753</v>
      </c>
      <c r="B4732" s="2" t="s">
        <v>203</v>
      </c>
      <c r="C4732" s="2" t="s">
        <v>362</v>
      </c>
      <c r="D4732" s="2" t="s">
        <v>101</v>
      </c>
      <c r="E4732" s="2" t="s">
        <v>323</v>
      </c>
      <c r="F4732" s="3">
        <v>43978</v>
      </c>
      <c r="G4732" s="2">
        <v>3</v>
      </c>
      <c r="H4732" s="11">
        <f>VLOOKUP(B4732,[1]!Product_Data[#Data],4,0)</f>
        <v>1414</v>
      </c>
      <c r="I4732" s="11">
        <f>VLOOKUP(B4732,[1]!Product_Data[#Data],3,0)</f>
        <v>962</v>
      </c>
      <c r="J4732" s="11">
        <f t="shared" si="441"/>
        <v>2886</v>
      </c>
      <c r="K4732" s="11">
        <f t="shared" si="442"/>
        <v>4242</v>
      </c>
      <c r="L4732" s="11">
        <f t="shared" si="443"/>
        <v>1356</v>
      </c>
      <c r="M4732" t="str">
        <f>VLOOKUP(C4732,[1]!Location_Data[#Data],2,0)</f>
        <v>San Bernardino</v>
      </c>
      <c r="N4732" t="str">
        <f>VLOOKUP(D4732,[1]!Salespeople_Data[#Data],2,0)</f>
        <v>Scott Clark</v>
      </c>
      <c r="O4732" t="str">
        <f>VLOOKUP(E4732,[1]!Customer_Data[#Data],2,0)</f>
        <v>Douglas Franklin</v>
      </c>
      <c r="P4732" s="15">
        <f t="shared" si="438"/>
        <v>4</v>
      </c>
      <c r="Q4732">
        <f t="shared" si="439"/>
        <v>5</v>
      </c>
      <c r="R4732">
        <f t="shared" si="440"/>
        <v>2020</v>
      </c>
    </row>
    <row r="4733" spans="1:18" x14ac:dyDescent="0.25">
      <c r="A4733" s="4" t="s">
        <v>5754</v>
      </c>
      <c r="B4733" s="4" t="s">
        <v>421</v>
      </c>
      <c r="C4733" s="4" t="s">
        <v>512</v>
      </c>
      <c r="D4733" s="4" t="s">
        <v>111</v>
      </c>
      <c r="E4733" s="4" t="s">
        <v>1258</v>
      </c>
      <c r="F4733" s="5">
        <v>43956</v>
      </c>
      <c r="G4733" s="4">
        <v>3</v>
      </c>
      <c r="H4733" s="11">
        <f>VLOOKUP(B4733,[1]!Product_Data[#Data],4,0)</f>
        <v>826</v>
      </c>
      <c r="I4733" s="11">
        <f>VLOOKUP(B4733,[1]!Product_Data[#Data],3,0)</f>
        <v>562</v>
      </c>
      <c r="J4733" s="11">
        <f t="shared" si="441"/>
        <v>1686</v>
      </c>
      <c r="K4733" s="11">
        <f t="shared" si="442"/>
        <v>2478</v>
      </c>
      <c r="L4733" s="11">
        <f t="shared" si="443"/>
        <v>792</v>
      </c>
      <c r="M4733" t="str">
        <f>VLOOKUP(C4733,[1]!Location_Data[#Data],2,0)</f>
        <v>Long Beach</v>
      </c>
      <c r="N4733" t="str">
        <f>VLOOKUP(D4733,[1]!Salespeople_Data[#Data],2,0)</f>
        <v>Ryan Welch</v>
      </c>
      <c r="O4733" t="str">
        <f>VLOOKUP(E4733,[1]!Customer_Data[#Data],2,0)</f>
        <v>Andrew Robinson</v>
      </c>
      <c r="P4733" s="15">
        <f t="shared" si="438"/>
        <v>3</v>
      </c>
      <c r="Q4733">
        <f t="shared" si="439"/>
        <v>5</v>
      </c>
      <c r="R4733">
        <f t="shared" si="440"/>
        <v>2020</v>
      </c>
    </row>
    <row r="4734" spans="1:18" x14ac:dyDescent="0.25">
      <c r="A4734" s="2" t="s">
        <v>5755</v>
      </c>
      <c r="B4734" s="2" t="s">
        <v>289</v>
      </c>
      <c r="C4734" s="2" t="s">
        <v>229</v>
      </c>
      <c r="D4734" s="2" t="s">
        <v>345</v>
      </c>
      <c r="E4734" s="2" t="s">
        <v>2838</v>
      </c>
      <c r="F4734" s="3">
        <v>43952</v>
      </c>
      <c r="G4734" s="2">
        <v>2</v>
      </c>
      <c r="H4734" s="11">
        <f>VLOOKUP(B4734,[1]!Product_Data[#Data],4,0)</f>
        <v>368</v>
      </c>
      <c r="I4734" s="11">
        <f>VLOOKUP(B4734,[1]!Product_Data[#Data],3,0)</f>
        <v>294</v>
      </c>
      <c r="J4734" s="11">
        <f t="shared" si="441"/>
        <v>588</v>
      </c>
      <c r="K4734" s="11">
        <f t="shared" si="442"/>
        <v>736</v>
      </c>
      <c r="L4734" s="11">
        <f t="shared" si="443"/>
        <v>148</v>
      </c>
      <c r="M4734" t="str">
        <f>VLOOKUP(C4734,[1]!Location_Data[#Data],2,0)</f>
        <v>San Jose</v>
      </c>
      <c r="N4734" t="str">
        <f>VLOOKUP(D4734,[1]!Salespeople_Data[#Data],2,0)</f>
        <v>Larry Marshall</v>
      </c>
      <c r="O4734" t="str">
        <f>VLOOKUP(E4734,[1]!Customer_Data[#Data],2,0)</f>
        <v>Michael Mills</v>
      </c>
      <c r="P4734" s="15">
        <f t="shared" si="438"/>
        <v>6</v>
      </c>
      <c r="Q4734">
        <f t="shared" si="439"/>
        <v>5</v>
      </c>
      <c r="R4734">
        <f t="shared" si="440"/>
        <v>2020</v>
      </c>
    </row>
    <row r="4735" spans="1:18" x14ac:dyDescent="0.25">
      <c r="A4735" s="4" t="s">
        <v>5756</v>
      </c>
      <c r="B4735" s="4" t="s">
        <v>185</v>
      </c>
      <c r="C4735" s="4" t="s">
        <v>29</v>
      </c>
      <c r="D4735" s="4" t="s">
        <v>20</v>
      </c>
      <c r="E4735" s="4" t="s">
        <v>1341</v>
      </c>
      <c r="F4735" s="5">
        <v>44070</v>
      </c>
      <c r="G4735" s="4">
        <v>1</v>
      </c>
      <c r="H4735" s="11">
        <f>VLOOKUP(B4735,[1]!Product_Data[#Data],4,0)</f>
        <v>667</v>
      </c>
      <c r="I4735" s="11">
        <f>VLOOKUP(B4735,[1]!Product_Data[#Data],3,0)</f>
        <v>387</v>
      </c>
      <c r="J4735" s="11">
        <f t="shared" si="441"/>
        <v>387</v>
      </c>
      <c r="K4735" s="11">
        <f t="shared" si="442"/>
        <v>667</v>
      </c>
      <c r="L4735" s="11">
        <f t="shared" si="443"/>
        <v>280</v>
      </c>
      <c r="M4735" t="str">
        <f>VLOOKUP(C4735,[1]!Location_Data[#Data],2,0)</f>
        <v>Santa Ana</v>
      </c>
      <c r="N4735" t="str">
        <f>VLOOKUP(D4735,[1]!Salespeople_Data[#Data],2,0)</f>
        <v>Joshua Cook</v>
      </c>
      <c r="O4735" t="str">
        <f>VLOOKUP(E4735,[1]!Customer_Data[#Data],2,0)</f>
        <v>Frank Mason</v>
      </c>
      <c r="P4735" s="15">
        <f t="shared" si="438"/>
        <v>5</v>
      </c>
      <c r="Q4735">
        <f t="shared" si="439"/>
        <v>8</v>
      </c>
      <c r="R4735">
        <f t="shared" si="440"/>
        <v>2020</v>
      </c>
    </row>
    <row r="4736" spans="1:18" x14ac:dyDescent="0.25">
      <c r="A4736" s="2" t="s">
        <v>5757</v>
      </c>
      <c r="B4736" s="2" t="s">
        <v>119</v>
      </c>
      <c r="C4736" s="2" t="s">
        <v>34</v>
      </c>
      <c r="D4736" s="2" t="s">
        <v>35</v>
      </c>
      <c r="E4736" s="2" t="s">
        <v>648</v>
      </c>
      <c r="F4736" s="3">
        <v>43932</v>
      </c>
      <c r="G4736" s="2">
        <v>1</v>
      </c>
      <c r="H4736" s="11">
        <f>VLOOKUP(B4736,[1]!Product_Data[#Data],4,0)</f>
        <v>1077</v>
      </c>
      <c r="I4736" s="11">
        <f>VLOOKUP(B4736,[1]!Product_Data[#Data],3,0)</f>
        <v>732</v>
      </c>
      <c r="J4736" s="11">
        <f t="shared" si="441"/>
        <v>732</v>
      </c>
      <c r="K4736" s="11">
        <f t="shared" si="442"/>
        <v>1077</v>
      </c>
      <c r="L4736" s="11">
        <f t="shared" si="443"/>
        <v>345</v>
      </c>
      <c r="M4736" t="str">
        <f>VLOOKUP(C4736,[1]!Location_Data[#Data],2,0)</f>
        <v>Inglewood</v>
      </c>
      <c r="N4736" t="str">
        <f>VLOOKUP(D4736,[1]!Salespeople_Data[#Data],2,0)</f>
        <v>Charles Harper</v>
      </c>
      <c r="O4736" t="str">
        <f>VLOOKUP(E4736,[1]!Customer_Data[#Data],2,0)</f>
        <v>Russell Alexander</v>
      </c>
      <c r="P4736" s="15">
        <f t="shared" si="438"/>
        <v>7</v>
      </c>
      <c r="Q4736">
        <f t="shared" si="439"/>
        <v>4</v>
      </c>
      <c r="R4736">
        <f t="shared" si="440"/>
        <v>2020</v>
      </c>
    </row>
    <row r="4737" spans="1:18" x14ac:dyDescent="0.25">
      <c r="A4737" s="4" t="s">
        <v>5758</v>
      </c>
      <c r="B4737" s="4" t="s">
        <v>367</v>
      </c>
      <c r="C4737" s="4" t="s">
        <v>110</v>
      </c>
      <c r="D4737" s="4" t="s">
        <v>239</v>
      </c>
      <c r="E4737" s="4" t="s">
        <v>1046</v>
      </c>
      <c r="F4737" s="5">
        <v>44189</v>
      </c>
      <c r="G4737" s="4">
        <v>3</v>
      </c>
      <c r="H4737" s="11">
        <f>VLOOKUP(B4737,[1]!Product_Data[#Data],4,0)</f>
        <v>530</v>
      </c>
      <c r="I4737" s="11">
        <f>VLOOKUP(B4737,[1]!Product_Data[#Data],3,0)</f>
        <v>424</v>
      </c>
      <c r="J4737" s="11">
        <f t="shared" si="441"/>
        <v>1272</v>
      </c>
      <c r="K4737" s="11">
        <f t="shared" si="442"/>
        <v>1590</v>
      </c>
      <c r="L4737" s="11">
        <f t="shared" si="443"/>
        <v>318</v>
      </c>
      <c r="M4737" t="str">
        <f>VLOOKUP(C4737,[1]!Location_Data[#Data],2,0)</f>
        <v>Richmond</v>
      </c>
      <c r="N4737" t="str">
        <f>VLOOKUP(D4737,[1]!Salespeople_Data[#Data],2,0)</f>
        <v>John Reyes</v>
      </c>
      <c r="O4737" t="str">
        <f>VLOOKUP(E4737,[1]!Customer_Data[#Data],2,0)</f>
        <v>Keith Stephens</v>
      </c>
      <c r="P4737" s="15">
        <f t="shared" si="438"/>
        <v>5</v>
      </c>
      <c r="Q4737">
        <f t="shared" si="439"/>
        <v>12</v>
      </c>
      <c r="R4737">
        <f t="shared" si="440"/>
        <v>2020</v>
      </c>
    </row>
    <row r="4738" spans="1:18" x14ac:dyDescent="0.25">
      <c r="A4738" s="2" t="s">
        <v>5759</v>
      </c>
      <c r="B4738" s="2" t="s">
        <v>252</v>
      </c>
      <c r="C4738" s="2" t="s">
        <v>182</v>
      </c>
      <c r="D4738" s="2" t="s">
        <v>308</v>
      </c>
      <c r="E4738" s="2" t="s">
        <v>2348</v>
      </c>
      <c r="F4738" s="3">
        <v>43933</v>
      </c>
      <c r="G4738" s="2">
        <v>1</v>
      </c>
      <c r="H4738" s="11">
        <f>VLOOKUP(B4738,[1]!Product_Data[#Data],4,0)</f>
        <v>1899</v>
      </c>
      <c r="I4738" s="11">
        <f>VLOOKUP(B4738,[1]!Product_Data[#Data],3,0)</f>
        <v>1044</v>
      </c>
      <c r="J4738" s="11">
        <f t="shared" si="441"/>
        <v>1044</v>
      </c>
      <c r="K4738" s="11">
        <f t="shared" si="442"/>
        <v>1899</v>
      </c>
      <c r="L4738" s="11">
        <f t="shared" si="443"/>
        <v>855</v>
      </c>
      <c r="M4738" t="str">
        <f>VLOOKUP(C4738,[1]!Location_Data[#Data],2,0)</f>
        <v>Vallejo</v>
      </c>
      <c r="N4738" t="str">
        <f>VLOOKUP(D4738,[1]!Salespeople_Data[#Data],2,0)</f>
        <v>Fred Robertson</v>
      </c>
      <c r="O4738" t="str">
        <f>VLOOKUP(E4738,[1]!Customer_Data[#Data],2,0)</f>
        <v>John Long</v>
      </c>
      <c r="P4738" s="15">
        <f t="shared" ref="P4738:P4801" si="444">WEEKDAY(F4738)</f>
        <v>1</v>
      </c>
      <c r="Q4738">
        <f t="shared" ref="Q4738:Q4801" si="445">MONTH(F4738)</f>
        <v>4</v>
      </c>
      <c r="R4738">
        <f t="shared" ref="R4738:R4801" si="446">YEAR(F4738)</f>
        <v>2020</v>
      </c>
    </row>
    <row r="4739" spans="1:18" x14ac:dyDescent="0.25">
      <c r="A4739" s="4" t="s">
        <v>5760</v>
      </c>
      <c r="B4739" s="4" t="s">
        <v>668</v>
      </c>
      <c r="C4739" s="4" t="s">
        <v>316</v>
      </c>
      <c r="D4739" s="4" t="s">
        <v>141</v>
      </c>
      <c r="E4739" s="4" t="s">
        <v>2073</v>
      </c>
      <c r="F4739" s="5">
        <v>44073</v>
      </c>
      <c r="G4739" s="4">
        <v>4</v>
      </c>
      <c r="H4739" s="11">
        <f>VLOOKUP(B4739,[1]!Product_Data[#Data],4,0)</f>
        <v>181</v>
      </c>
      <c r="I4739" s="11">
        <f>VLOOKUP(B4739,[1]!Product_Data[#Data],3,0)</f>
        <v>130</v>
      </c>
      <c r="J4739" s="11">
        <f t="shared" ref="J4739:J4802" si="447">PRODUCT(I4739,G4739)</f>
        <v>520</v>
      </c>
      <c r="K4739" s="11">
        <f t="shared" ref="K4739:K4802" si="448">PRODUCT(H4739,G4739)</f>
        <v>724</v>
      </c>
      <c r="L4739" s="11">
        <f t="shared" ref="L4739:L4802" si="449">K4739-J4739</f>
        <v>204</v>
      </c>
      <c r="M4739" t="str">
        <f>VLOOKUP(C4739,[1]!Location_Data[#Data],2,0)</f>
        <v>East Los Angeles</v>
      </c>
      <c r="N4739" t="str">
        <f>VLOOKUP(D4739,[1]!Salespeople_Data[#Data],2,0)</f>
        <v>Arthur Mccoy</v>
      </c>
      <c r="O4739" t="str">
        <f>VLOOKUP(E4739,[1]!Customer_Data[#Data],2,0)</f>
        <v>John Brooks</v>
      </c>
      <c r="P4739" s="15">
        <f t="shared" si="444"/>
        <v>1</v>
      </c>
      <c r="Q4739">
        <f t="shared" si="445"/>
        <v>8</v>
      </c>
      <c r="R4739">
        <f t="shared" si="446"/>
        <v>2020</v>
      </c>
    </row>
    <row r="4740" spans="1:18" x14ac:dyDescent="0.25">
      <c r="A4740" s="2" t="s">
        <v>5761</v>
      </c>
      <c r="B4740" s="2" t="s">
        <v>412</v>
      </c>
      <c r="C4740" s="2" t="s">
        <v>215</v>
      </c>
      <c r="D4740" s="2" t="s">
        <v>75</v>
      </c>
      <c r="E4740" s="2" t="s">
        <v>1588</v>
      </c>
      <c r="F4740" s="3">
        <v>43845</v>
      </c>
      <c r="G4740" s="2">
        <v>2</v>
      </c>
      <c r="H4740" s="11">
        <f>VLOOKUP(B4740,[1]!Product_Data[#Data],4,0)</f>
        <v>2396</v>
      </c>
      <c r="I4740" s="11">
        <f>VLOOKUP(B4740,[1]!Product_Data[#Data],3,0)</f>
        <v>1965</v>
      </c>
      <c r="J4740" s="11">
        <f t="shared" si="447"/>
        <v>3930</v>
      </c>
      <c r="K4740" s="11">
        <f t="shared" si="448"/>
        <v>4792</v>
      </c>
      <c r="L4740" s="11">
        <f t="shared" si="449"/>
        <v>862</v>
      </c>
      <c r="M4740" t="str">
        <f>VLOOKUP(C4740,[1]!Location_Data[#Data],2,0)</f>
        <v>El Cajon</v>
      </c>
      <c r="N4740" t="str">
        <f>VLOOKUP(D4740,[1]!Salespeople_Data[#Data],2,0)</f>
        <v>Roger Robertson</v>
      </c>
      <c r="O4740" t="str">
        <f>VLOOKUP(E4740,[1]!Customer_Data[#Data],2,0)</f>
        <v>Keith Jordan</v>
      </c>
      <c r="P4740" s="15">
        <f t="shared" si="444"/>
        <v>4</v>
      </c>
      <c r="Q4740">
        <f t="shared" si="445"/>
        <v>1</v>
      </c>
      <c r="R4740">
        <f t="shared" si="446"/>
        <v>2020</v>
      </c>
    </row>
    <row r="4741" spans="1:18" x14ac:dyDescent="0.25">
      <c r="A4741" s="4" t="s">
        <v>5762</v>
      </c>
      <c r="B4741" s="4" t="s">
        <v>352</v>
      </c>
      <c r="C4741" s="4" t="s">
        <v>135</v>
      </c>
      <c r="D4741" s="4" t="s">
        <v>359</v>
      </c>
      <c r="E4741" s="4" t="s">
        <v>2340</v>
      </c>
      <c r="F4741" s="5">
        <v>43919</v>
      </c>
      <c r="G4741" s="4">
        <v>4</v>
      </c>
      <c r="H4741" s="11">
        <f>VLOOKUP(B4741,[1]!Product_Data[#Data],4,0)</f>
        <v>203</v>
      </c>
      <c r="I4741" s="11">
        <f>VLOOKUP(B4741,[1]!Product_Data[#Data],3,0)</f>
        <v>154</v>
      </c>
      <c r="J4741" s="11">
        <f t="shared" si="447"/>
        <v>616</v>
      </c>
      <c r="K4741" s="11">
        <f t="shared" si="448"/>
        <v>812</v>
      </c>
      <c r="L4741" s="11">
        <f t="shared" si="449"/>
        <v>196</v>
      </c>
      <c r="M4741" t="str">
        <f>VLOOKUP(C4741,[1]!Location_Data[#Data],2,0)</f>
        <v>Oxnard</v>
      </c>
      <c r="N4741" t="str">
        <f>VLOOKUP(D4741,[1]!Salespeople_Data[#Data],2,0)</f>
        <v>Eugene Holmes</v>
      </c>
      <c r="O4741" t="str">
        <f>VLOOKUP(E4741,[1]!Customer_Data[#Data],2,0)</f>
        <v>Ryan Price</v>
      </c>
      <c r="P4741" s="15">
        <f t="shared" si="444"/>
        <v>1</v>
      </c>
      <c r="Q4741">
        <f t="shared" si="445"/>
        <v>3</v>
      </c>
      <c r="R4741">
        <f t="shared" si="446"/>
        <v>2020</v>
      </c>
    </row>
    <row r="4742" spans="1:18" x14ac:dyDescent="0.25">
      <c r="A4742" s="2" t="s">
        <v>5763</v>
      </c>
      <c r="B4742" s="2" t="s">
        <v>1149</v>
      </c>
      <c r="C4742" s="2" t="s">
        <v>34</v>
      </c>
      <c r="D4742" s="2" t="s">
        <v>71</v>
      </c>
      <c r="E4742" s="2" t="s">
        <v>1534</v>
      </c>
      <c r="F4742" s="3">
        <v>44149</v>
      </c>
      <c r="G4742" s="2">
        <v>4</v>
      </c>
      <c r="H4742" s="11">
        <f>VLOOKUP(B4742,[1]!Product_Data[#Data],4,0)</f>
        <v>847</v>
      </c>
      <c r="I4742" s="11">
        <f>VLOOKUP(B4742,[1]!Product_Data[#Data],3,0)</f>
        <v>534</v>
      </c>
      <c r="J4742" s="11">
        <f t="shared" si="447"/>
        <v>2136</v>
      </c>
      <c r="K4742" s="11">
        <f t="shared" si="448"/>
        <v>3388</v>
      </c>
      <c r="L4742" s="11">
        <f t="shared" si="449"/>
        <v>1252</v>
      </c>
      <c r="M4742" t="str">
        <f>VLOOKUP(C4742,[1]!Location_Data[#Data],2,0)</f>
        <v>Inglewood</v>
      </c>
      <c r="N4742" t="str">
        <f>VLOOKUP(D4742,[1]!Salespeople_Data[#Data],2,0)</f>
        <v>Gary Rodriguez</v>
      </c>
      <c r="O4742" t="str">
        <f>VLOOKUP(E4742,[1]!Customer_Data[#Data],2,0)</f>
        <v>Russell Bailey</v>
      </c>
      <c r="P4742" s="15">
        <f t="shared" si="444"/>
        <v>7</v>
      </c>
      <c r="Q4742">
        <f t="shared" si="445"/>
        <v>11</v>
      </c>
      <c r="R4742">
        <f t="shared" si="446"/>
        <v>2020</v>
      </c>
    </row>
    <row r="4743" spans="1:18" x14ac:dyDescent="0.25">
      <c r="A4743" s="4" t="s">
        <v>5764</v>
      </c>
      <c r="B4743" s="4" t="s">
        <v>668</v>
      </c>
      <c r="C4743" s="4" t="s">
        <v>14</v>
      </c>
      <c r="D4743" s="4" t="s">
        <v>345</v>
      </c>
      <c r="E4743" s="4" t="s">
        <v>2225</v>
      </c>
      <c r="F4743" s="5">
        <v>44107</v>
      </c>
      <c r="G4743" s="4">
        <v>1</v>
      </c>
      <c r="H4743" s="11">
        <f>VLOOKUP(B4743,[1]!Product_Data[#Data],4,0)</f>
        <v>181</v>
      </c>
      <c r="I4743" s="11">
        <f>VLOOKUP(B4743,[1]!Product_Data[#Data],3,0)</f>
        <v>130</v>
      </c>
      <c r="J4743" s="11">
        <f t="shared" si="447"/>
        <v>130</v>
      </c>
      <c r="K4743" s="11">
        <f t="shared" si="448"/>
        <v>181</v>
      </c>
      <c r="L4743" s="11">
        <f t="shared" si="449"/>
        <v>51</v>
      </c>
      <c r="M4743" t="str">
        <f>VLOOKUP(C4743,[1]!Location_Data[#Data],2,0)</f>
        <v>Santa Clarita</v>
      </c>
      <c r="N4743" t="str">
        <f>VLOOKUP(D4743,[1]!Salespeople_Data[#Data],2,0)</f>
        <v>Larry Marshall</v>
      </c>
      <c r="O4743" t="str">
        <f>VLOOKUP(E4743,[1]!Customer_Data[#Data],2,0)</f>
        <v>Ronald George</v>
      </c>
      <c r="P4743" s="15">
        <f t="shared" si="444"/>
        <v>7</v>
      </c>
      <c r="Q4743">
        <f t="shared" si="445"/>
        <v>10</v>
      </c>
      <c r="R4743">
        <f t="shared" si="446"/>
        <v>2020</v>
      </c>
    </row>
    <row r="4744" spans="1:18" x14ac:dyDescent="0.25">
      <c r="A4744" s="2" t="s">
        <v>5765</v>
      </c>
      <c r="B4744" s="2" t="s">
        <v>263</v>
      </c>
      <c r="C4744" s="2" t="s">
        <v>530</v>
      </c>
      <c r="D4744" s="2" t="s">
        <v>126</v>
      </c>
      <c r="E4744" s="2" t="s">
        <v>196</v>
      </c>
      <c r="F4744" s="3">
        <v>44179</v>
      </c>
      <c r="G4744" s="2">
        <v>1</v>
      </c>
      <c r="H4744" s="11">
        <f>VLOOKUP(B4744,[1]!Product_Data[#Data],4,0)</f>
        <v>378</v>
      </c>
      <c r="I4744" s="11">
        <f>VLOOKUP(B4744,[1]!Product_Data[#Data],3,0)</f>
        <v>291</v>
      </c>
      <c r="J4744" s="11">
        <f t="shared" si="447"/>
        <v>291</v>
      </c>
      <c r="K4744" s="11">
        <f t="shared" si="448"/>
        <v>378</v>
      </c>
      <c r="L4744" s="11">
        <f t="shared" si="449"/>
        <v>87</v>
      </c>
      <c r="M4744" t="str">
        <f>VLOOKUP(C4744,[1]!Location_Data[#Data],2,0)</f>
        <v>San Buenaventura (Ventura)</v>
      </c>
      <c r="N4744" t="str">
        <f>VLOOKUP(D4744,[1]!Salespeople_Data[#Data],2,0)</f>
        <v>Larry Castillo</v>
      </c>
      <c r="O4744" t="str">
        <f>VLOOKUP(E4744,[1]!Customer_Data[#Data],2,0)</f>
        <v>Alan Sims</v>
      </c>
      <c r="P4744" s="15">
        <f t="shared" si="444"/>
        <v>2</v>
      </c>
      <c r="Q4744">
        <f t="shared" si="445"/>
        <v>12</v>
      </c>
      <c r="R4744">
        <f t="shared" si="446"/>
        <v>2020</v>
      </c>
    </row>
    <row r="4745" spans="1:18" x14ac:dyDescent="0.25">
      <c r="A4745" s="4" t="s">
        <v>5766</v>
      </c>
      <c r="B4745" s="4" t="s">
        <v>461</v>
      </c>
      <c r="C4745" s="4" t="s">
        <v>331</v>
      </c>
      <c r="D4745" s="4" t="s">
        <v>49</v>
      </c>
      <c r="E4745" s="4" t="s">
        <v>3740</v>
      </c>
      <c r="F4745" s="5">
        <v>44049</v>
      </c>
      <c r="G4745" s="4">
        <v>1</v>
      </c>
      <c r="H4745" s="11">
        <f>VLOOKUP(B4745,[1]!Product_Data[#Data],4,0)</f>
        <v>35</v>
      </c>
      <c r="I4745" s="11">
        <f>VLOOKUP(B4745,[1]!Product_Data[#Data],3,0)</f>
        <v>22</v>
      </c>
      <c r="J4745" s="11">
        <f t="shared" si="447"/>
        <v>22</v>
      </c>
      <c r="K4745" s="11">
        <f t="shared" si="448"/>
        <v>35</v>
      </c>
      <c r="L4745" s="11">
        <f t="shared" si="449"/>
        <v>13</v>
      </c>
      <c r="M4745" t="str">
        <f>VLOOKUP(C4745,[1]!Location_Data[#Data],2,0)</f>
        <v>Sunnyvale</v>
      </c>
      <c r="N4745" t="str">
        <f>VLOOKUP(D4745,[1]!Salespeople_Data[#Data],2,0)</f>
        <v>Walter Cook</v>
      </c>
      <c r="O4745" t="str">
        <f>VLOOKUP(E4745,[1]!Customer_Data[#Data],2,0)</f>
        <v>Donald Carroll</v>
      </c>
      <c r="P4745" s="15">
        <f t="shared" si="444"/>
        <v>5</v>
      </c>
      <c r="Q4745">
        <f t="shared" si="445"/>
        <v>8</v>
      </c>
      <c r="R4745">
        <f t="shared" si="446"/>
        <v>2020</v>
      </c>
    </row>
    <row r="4746" spans="1:18" x14ac:dyDescent="0.25">
      <c r="A4746" s="2" t="s">
        <v>5767</v>
      </c>
      <c r="B4746" s="2" t="s">
        <v>537</v>
      </c>
      <c r="C4746" s="2" t="s">
        <v>66</v>
      </c>
      <c r="D4746" s="2" t="s">
        <v>216</v>
      </c>
      <c r="E4746" s="2" t="s">
        <v>1972</v>
      </c>
      <c r="F4746" s="3">
        <v>43852</v>
      </c>
      <c r="G4746" s="2">
        <v>3</v>
      </c>
      <c r="H4746" s="11">
        <f>VLOOKUP(B4746,[1]!Product_Data[#Data],4,0)</f>
        <v>556</v>
      </c>
      <c r="I4746" s="11">
        <f>VLOOKUP(B4746,[1]!Product_Data[#Data],3,0)</f>
        <v>395</v>
      </c>
      <c r="J4746" s="11">
        <f t="shared" si="447"/>
        <v>1185</v>
      </c>
      <c r="K4746" s="11">
        <f t="shared" si="448"/>
        <v>1668</v>
      </c>
      <c r="L4746" s="11">
        <f t="shared" si="449"/>
        <v>483</v>
      </c>
      <c r="M4746" t="str">
        <f>VLOOKUP(C4746,[1]!Location_Data[#Data],2,0)</f>
        <v>Ontario</v>
      </c>
      <c r="N4746" t="str">
        <f>VLOOKUP(D4746,[1]!Salespeople_Data[#Data],2,0)</f>
        <v>Ernest Wagner</v>
      </c>
      <c r="O4746" t="str">
        <f>VLOOKUP(E4746,[1]!Customer_Data[#Data],2,0)</f>
        <v>Frank Ortiz</v>
      </c>
      <c r="P4746" s="15">
        <f t="shared" si="444"/>
        <v>4</v>
      </c>
      <c r="Q4746">
        <f t="shared" si="445"/>
        <v>1</v>
      </c>
      <c r="R4746">
        <f t="shared" si="446"/>
        <v>2020</v>
      </c>
    </row>
    <row r="4747" spans="1:18" x14ac:dyDescent="0.25">
      <c r="A4747" s="4" t="s">
        <v>5768</v>
      </c>
      <c r="B4747" s="4" t="s">
        <v>94</v>
      </c>
      <c r="C4747" s="4" t="s">
        <v>731</v>
      </c>
      <c r="D4747" s="4" t="s">
        <v>345</v>
      </c>
      <c r="E4747" s="4" t="s">
        <v>699</v>
      </c>
      <c r="F4747" s="5">
        <v>44142</v>
      </c>
      <c r="G4747" s="4">
        <v>3</v>
      </c>
      <c r="H4747" s="11">
        <f>VLOOKUP(B4747,[1]!Product_Data[#Data],4,0)</f>
        <v>1639</v>
      </c>
      <c r="I4747" s="11">
        <f>VLOOKUP(B4747,[1]!Product_Data[#Data],3,0)</f>
        <v>1295</v>
      </c>
      <c r="J4747" s="11">
        <f t="shared" si="447"/>
        <v>3885</v>
      </c>
      <c r="K4747" s="11">
        <f t="shared" si="448"/>
        <v>4917</v>
      </c>
      <c r="L4747" s="11">
        <f t="shared" si="449"/>
        <v>1032</v>
      </c>
      <c r="M4747" t="str">
        <f>VLOOKUP(C4747,[1]!Location_Data[#Data],2,0)</f>
        <v>Costa Mesa</v>
      </c>
      <c r="N4747" t="str">
        <f>VLOOKUP(D4747,[1]!Salespeople_Data[#Data],2,0)</f>
        <v>Larry Marshall</v>
      </c>
      <c r="O4747" t="str">
        <f>VLOOKUP(E4747,[1]!Customer_Data[#Data],2,0)</f>
        <v>Juan Harvey</v>
      </c>
      <c r="P4747" s="15">
        <f t="shared" si="444"/>
        <v>7</v>
      </c>
      <c r="Q4747">
        <f t="shared" si="445"/>
        <v>11</v>
      </c>
      <c r="R4747">
        <f t="shared" si="446"/>
        <v>2020</v>
      </c>
    </row>
    <row r="4748" spans="1:18" x14ac:dyDescent="0.25">
      <c r="A4748" s="2" t="s">
        <v>5769</v>
      </c>
      <c r="B4748" s="2" t="s">
        <v>652</v>
      </c>
      <c r="C4748" s="2" t="s">
        <v>392</v>
      </c>
      <c r="D4748" s="2" t="s">
        <v>165</v>
      </c>
      <c r="E4748" s="2" t="s">
        <v>922</v>
      </c>
      <c r="F4748" s="3">
        <v>43919</v>
      </c>
      <c r="G4748" s="2">
        <v>2</v>
      </c>
      <c r="H4748" s="11">
        <f>VLOOKUP(B4748,[1]!Product_Data[#Data],4,0)</f>
        <v>217</v>
      </c>
      <c r="I4748" s="11">
        <f>VLOOKUP(B4748,[1]!Product_Data[#Data],3,0)</f>
        <v>171</v>
      </c>
      <c r="J4748" s="11">
        <f t="shared" si="447"/>
        <v>342</v>
      </c>
      <c r="K4748" s="11">
        <f t="shared" si="448"/>
        <v>434</v>
      </c>
      <c r="L4748" s="11">
        <f t="shared" si="449"/>
        <v>92</v>
      </c>
      <c r="M4748" t="str">
        <f>VLOOKUP(C4748,[1]!Location_Data[#Data],2,0)</f>
        <v>Visalia</v>
      </c>
      <c r="N4748" t="str">
        <f>VLOOKUP(D4748,[1]!Salespeople_Data[#Data],2,0)</f>
        <v>Joe Sims</v>
      </c>
      <c r="O4748" t="str">
        <f>VLOOKUP(E4748,[1]!Customer_Data[#Data],2,0)</f>
        <v>David Mendoza</v>
      </c>
      <c r="P4748" s="15">
        <f t="shared" si="444"/>
        <v>1</v>
      </c>
      <c r="Q4748">
        <f t="shared" si="445"/>
        <v>3</v>
      </c>
      <c r="R4748">
        <f t="shared" si="446"/>
        <v>2020</v>
      </c>
    </row>
    <row r="4749" spans="1:18" x14ac:dyDescent="0.25">
      <c r="A4749" s="4" t="s">
        <v>5770</v>
      </c>
      <c r="B4749" s="4" t="s">
        <v>703</v>
      </c>
      <c r="C4749" s="4" t="s">
        <v>224</v>
      </c>
      <c r="D4749" s="4" t="s">
        <v>359</v>
      </c>
      <c r="E4749" s="4" t="s">
        <v>764</v>
      </c>
      <c r="F4749" s="5">
        <v>43911</v>
      </c>
      <c r="G4749" s="4">
        <v>4</v>
      </c>
      <c r="H4749" s="11">
        <f>VLOOKUP(B4749,[1]!Product_Data[#Data],4,0)</f>
        <v>530</v>
      </c>
      <c r="I4749" s="11">
        <f>VLOOKUP(B4749,[1]!Product_Data[#Data],3,0)</f>
        <v>435</v>
      </c>
      <c r="J4749" s="11">
        <f t="shared" si="447"/>
        <v>1740</v>
      </c>
      <c r="K4749" s="11">
        <f t="shared" si="448"/>
        <v>2120</v>
      </c>
      <c r="L4749" s="11">
        <f t="shared" si="449"/>
        <v>380</v>
      </c>
      <c r="M4749" t="str">
        <f>VLOOKUP(C4749,[1]!Location_Data[#Data],2,0)</f>
        <v>Huntington Beach</v>
      </c>
      <c r="N4749" t="str">
        <f>VLOOKUP(D4749,[1]!Salespeople_Data[#Data],2,0)</f>
        <v>Eugene Holmes</v>
      </c>
      <c r="O4749" t="str">
        <f>VLOOKUP(E4749,[1]!Customer_Data[#Data],2,0)</f>
        <v>Ronald Bradley</v>
      </c>
      <c r="P4749" s="15">
        <f t="shared" si="444"/>
        <v>7</v>
      </c>
      <c r="Q4749">
        <f t="shared" si="445"/>
        <v>3</v>
      </c>
      <c r="R4749">
        <f t="shared" si="446"/>
        <v>2020</v>
      </c>
    </row>
    <row r="4750" spans="1:18" x14ac:dyDescent="0.25">
      <c r="A4750" s="2" t="s">
        <v>5771</v>
      </c>
      <c r="B4750" s="2" t="s">
        <v>600</v>
      </c>
      <c r="C4750" s="2" t="s">
        <v>316</v>
      </c>
      <c r="D4750" s="2" t="s">
        <v>239</v>
      </c>
      <c r="E4750" s="2" t="s">
        <v>2154</v>
      </c>
      <c r="F4750" s="3">
        <v>44006</v>
      </c>
      <c r="G4750" s="2">
        <v>2</v>
      </c>
      <c r="H4750" s="11">
        <f>VLOOKUP(B4750,[1]!Product_Data[#Data],4,0)</f>
        <v>368</v>
      </c>
      <c r="I4750" s="11">
        <f>VLOOKUP(B4750,[1]!Product_Data[#Data],3,0)</f>
        <v>269</v>
      </c>
      <c r="J4750" s="11">
        <f t="shared" si="447"/>
        <v>538</v>
      </c>
      <c r="K4750" s="11">
        <f t="shared" si="448"/>
        <v>736</v>
      </c>
      <c r="L4750" s="11">
        <f t="shared" si="449"/>
        <v>198</v>
      </c>
      <c r="M4750" t="str">
        <f>VLOOKUP(C4750,[1]!Location_Data[#Data],2,0)</f>
        <v>East Los Angeles</v>
      </c>
      <c r="N4750" t="str">
        <f>VLOOKUP(D4750,[1]!Salespeople_Data[#Data],2,0)</f>
        <v>John Reyes</v>
      </c>
      <c r="O4750" t="str">
        <f>VLOOKUP(E4750,[1]!Customer_Data[#Data],2,0)</f>
        <v>Adam Mccoy</v>
      </c>
      <c r="P4750" s="15">
        <f t="shared" si="444"/>
        <v>4</v>
      </c>
      <c r="Q4750">
        <f t="shared" si="445"/>
        <v>6</v>
      </c>
      <c r="R4750">
        <f t="shared" si="446"/>
        <v>2020</v>
      </c>
    </row>
    <row r="4751" spans="1:18" x14ac:dyDescent="0.25">
      <c r="A4751" s="4" t="s">
        <v>5772</v>
      </c>
      <c r="B4751" s="4" t="s">
        <v>238</v>
      </c>
      <c r="C4751" s="4" t="s">
        <v>39</v>
      </c>
      <c r="D4751" s="4" t="s">
        <v>191</v>
      </c>
      <c r="E4751" s="4" t="s">
        <v>312</v>
      </c>
      <c r="F4751" s="5">
        <v>44097</v>
      </c>
      <c r="G4751" s="4">
        <v>1</v>
      </c>
      <c r="H4751" s="11">
        <f>VLOOKUP(B4751,[1]!Product_Data[#Data],4,0)</f>
        <v>871</v>
      </c>
      <c r="I4751" s="11">
        <f>VLOOKUP(B4751,[1]!Product_Data[#Data],3,0)</f>
        <v>540</v>
      </c>
      <c r="J4751" s="11">
        <f t="shared" si="447"/>
        <v>540</v>
      </c>
      <c r="K4751" s="11">
        <f t="shared" si="448"/>
        <v>871</v>
      </c>
      <c r="L4751" s="11">
        <f t="shared" si="449"/>
        <v>331</v>
      </c>
      <c r="M4751" t="str">
        <f>VLOOKUP(C4751,[1]!Location_Data[#Data],2,0)</f>
        <v>Oceanside</v>
      </c>
      <c r="N4751" t="str">
        <f>VLOOKUP(D4751,[1]!Salespeople_Data[#Data],2,0)</f>
        <v>Robert Reed</v>
      </c>
      <c r="O4751" t="str">
        <f>VLOOKUP(E4751,[1]!Customer_Data[#Data],2,0)</f>
        <v>Adam Jenkins</v>
      </c>
      <c r="P4751" s="15">
        <f t="shared" si="444"/>
        <v>4</v>
      </c>
      <c r="Q4751">
        <f t="shared" si="445"/>
        <v>9</v>
      </c>
      <c r="R4751">
        <f t="shared" si="446"/>
        <v>2020</v>
      </c>
    </row>
    <row r="4752" spans="1:18" x14ac:dyDescent="0.25">
      <c r="A4752" s="2" t="s">
        <v>5773</v>
      </c>
      <c r="B4752" s="2" t="s">
        <v>373</v>
      </c>
      <c r="C4752" s="2" t="s">
        <v>469</v>
      </c>
      <c r="D4752" s="2" t="s">
        <v>413</v>
      </c>
      <c r="E4752" s="2" t="s">
        <v>384</v>
      </c>
      <c r="F4752" s="3">
        <v>43849</v>
      </c>
      <c r="G4752" s="2">
        <v>1</v>
      </c>
      <c r="H4752" s="11">
        <f>VLOOKUP(B4752,[1]!Product_Data[#Data],4,0)</f>
        <v>2182</v>
      </c>
      <c r="I4752" s="11">
        <f>VLOOKUP(B4752,[1]!Product_Data[#Data],3,0)</f>
        <v>1200</v>
      </c>
      <c r="J4752" s="11">
        <f t="shared" si="447"/>
        <v>1200</v>
      </c>
      <c r="K4752" s="11">
        <f t="shared" si="448"/>
        <v>2182</v>
      </c>
      <c r="L4752" s="11">
        <f t="shared" si="449"/>
        <v>982</v>
      </c>
      <c r="M4752" t="str">
        <f>VLOOKUP(C4752,[1]!Location_Data[#Data],2,0)</f>
        <v>Escondido</v>
      </c>
      <c r="N4752" t="str">
        <f>VLOOKUP(D4752,[1]!Salespeople_Data[#Data],2,0)</f>
        <v>Kenneth Bradley</v>
      </c>
      <c r="O4752" t="str">
        <f>VLOOKUP(E4752,[1]!Customer_Data[#Data],2,0)</f>
        <v>Gerald Henry</v>
      </c>
      <c r="P4752" s="15">
        <f t="shared" si="444"/>
        <v>1</v>
      </c>
      <c r="Q4752">
        <f t="shared" si="445"/>
        <v>1</v>
      </c>
      <c r="R4752">
        <f t="shared" si="446"/>
        <v>2020</v>
      </c>
    </row>
    <row r="4753" spans="1:18" x14ac:dyDescent="0.25">
      <c r="A4753" s="4" t="s">
        <v>5774</v>
      </c>
      <c r="B4753" s="4" t="s">
        <v>858</v>
      </c>
      <c r="C4753" s="4" t="s">
        <v>490</v>
      </c>
      <c r="D4753" s="4" t="s">
        <v>141</v>
      </c>
      <c r="E4753" s="4" t="s">
        <v>950</v>
      </c>
      <c r="F4753" s="5">
        <v>43891</v>
      </c>
      <c r="G4753" s="4">
        <v>1</v>
      </c>
      <c r="H4753" s="11">
        <f>VLOOKUP(B4753,[1]!Product_Data[#Data],4,0)</f>
        <v>2294</v>
      </c>
      <c r="I4753" s="11">
        <f>VLOOKUP(B4753,[1]!Product_Data[#Data],3,0)</f>
        <v>1399</v>
      </c>
      <c r="J4753" s="11">
        <f t="shared" si="447"/>
        <v>1399</v>
      </c>
      <c r="K4753" s="11">
        <f t="shared" si="448"/>
        <v>2294</v>
      </c>
      <c r="L4753" s="11">
        <f t="shared" si="449"/>
        <v>895</v>
      </c>
      <c r="M4753" t="str">
        <f>VLOOKUP(C4753,[1]!Location_Data[#Data],2,0)</f>
        <v>Temecula</v>
      </c>
      <c r="N4753" t="str">
        <f>VLOOKUP(D4753,[1]!Salespeople_Data[#Data],2,0)</f>
        <v>Arthur Mccoy</v>
      </c>
      <c r="O4753" t="str">
        <f>VLOOKUP(E4753,[1]!Customer_Data[#Data],2,0)</f>
        <v>Arthur Roberts</v>
      </c>
      <c r="P4753" s="15">
        <f t="shared" si="444"/>
        <v>1</v>
      </c>
      <c r="Q4753">
        <f t="shared" si="445"/>
        <v>3</v>
      </c>
      <c r="R4753">
        <f t="shared" si="446"/>
        <v>2020</v>
      </c>
    </row>
    <row r="4754" spans="1:18" x14ac:dyDescent="0.25">
      <c r="A4754" s="2" t="s">
        <v>5775</v>
      </c>
      <c r="B4754" s="2" t="s">
        <v>177</v>
      </c>
      <c r="C4754" s="2" t="s">
        <v>643</v>
      </c>
      <c r="D4754" s="2" t="s">
        <v>30</v>
      </c>
      <c r="E4754" s="2" t="s">
        <v>871</v>
      </c>
      <c r="F4754" s="3">
        <v>44112</v>
      </c>
      <c r="G4754" s="2">
        <v>2</v>
      </c>
      <c r="H4754" s="11">
        <f>VLOOKUP(B4754,[1]!Product_Data[#Data],4,0)</f>
        <v>2497</v>
      </c>
      <c r="I4754" s="11">
        <f>VLOOKUP(B4754,[1]!Product_Data[#Data],3,0)</f>
        <v>1473</v>
      </c>
      <c r="J4754" s="11">
        <f t="shared" si="447"/>
        <v>2946</v>
      </c>
      <c r="K4754" s="11">
        <f t="shared" si="448"/>
        <v>4994</v>
      </c>
      <c r="L4754" s="11">
        <f t="shared" si="449"/>
        <v>2048</v>
      </c>
      <c r="M4754" t="str">
        <f>VLOOKUP(C4754,[1]!Location_Data[#Data],2,0)</f>
        <v>Hayward</v>
      </c>
      <c r="N4754" t="str">
        <f>VLOOKUP(D4754,[1]!Salespeople_Data[#Data],2,0)</f>
        <v>Carl Hall</v>
      </c>
      <c r="O4754" t="str">
        <f>VLOOKUP(E4754,[1]!Customer_Data[#Data],2,0)</f>
        <v>Dennis Ruiz</v>
      </c>
      <c r="P4754" s="15">
        <f t="shared" si="444"/>
        <v>5</v>
      </c>
      <c r="Q4754">
        <f t="shared" si="445"/>
        <v>10</v>
      </c>
      <c r="R4754">
        <f t="shared" si="446"/>
        <v>2020</v>
      </c>
    </row>
    <row r="4755" spans="1:18" x14ac:dyDescent="0.25">
      <c r="A4755" s="4" t="s">
        <v>5776</v>
      </c>
      <c r="B4755" s="4" t="s">
        <v>537</v>
      </c>
      <c r="C4755" s="4" t="s">
        <v>135</v>
      </c>
      <c r="D4755" s="4" t="s">
        <v>269</v>
      </c>
      <c r="E4755" s="4" t="s">
        <v>470</v>
      </c>
      <c r="F4755" s="5">
        <v>44048</v>
      </c>
      <c r="G4755" s="4">
        <v>1</v>
      </c>
      <c r="H4755" s="11">
        <f>VLOOKUP(B4755,[1]!Product_Data[#Data],4,0)</f>
        <v>556</v>
      </c>
      <c r="I4755" s="11">
        <f>VLOOKUP(B4755,[1]!Product_Data[#Data],3,0)</f>
        <v>395</v>
      </c>
      <c r="J4755" s="11">
        <f t="shared" si="447"/>
        <v>395</v>
      </c>
      <c r="K4755" s="11">
        <f t="shared" si="448"/>
        <v>556</v>
      </c>
      <c r="L4755" s="11">
        <f t="shared" si="449"/>
        <v>161</v>
      </c>
      <c r="M4755" t="str">
        <f>VLOOKUP(C4755,[1]!Location_Data[#Data],2,0)</f>
        <v>Oxnard</v>
      </c>
      <c r="N4755" t="str">
        <f>VLOOKUP(D4755,[1]!Salespeople_Data[#Data],2,0)</f>
        <v>Kevin Butler</v>
      </c>
      <c r="O4755" t="str">
        <f>VLOOKUP(E4755,[1]!Customer_Data[#Data],2,0)</f>
        <v>Fred Jenkins</v>
      </c>
      <c r="P4755" s="15">
        <f t="shared" si="444"/>
        <v>4</v>
      </c>
      <c r="Q4755">
        <f t="shared" si="445"/>
        <v>8</v>
      </c>
      <c r="R4755">
        <f t="shared" si="446"/>
        <v>2020</v>
      </c>
    </row>
    <row r="4756" spans="1:18" x14ac:dyDescent="0.25">
      <c r="A4756" s="2" t="s">
        <v>5777</v>
      </c>
      <c r="B4756" s="2" t="s">
        <v>275</v>
      </c>
      <c r="C4756" s="2" t="s">
        <v>472</v>
      </c>
      <c r="D4756" s="2" t="s">
        <v>345</v>
      </c>
      <c r="E4756" s="2" t="s">
        <v>265</v>
      </c>
      <c r="F4756" s="3">
        <v>44075</v>
      </c>
      <c r="G4756" s="2">
        <v>4</v>
      </c>
      <c r="H4756" s="11">
        <f>VLOOKUP(B4756,[1]!Product_Data[#Data],4,0)</f>
        <v>2353</v>
      </c>
      <c r="I4756" s="11">
        <f>VLOOKUP(B4756,[1]!Product_Data[#Data],3,0)</f>
        <v>1788</v>
      </c>
      <c r="J4756" s="11">
        <f t="shared" si="447"/>
        <v>7152</v>
      </c>
      <c r="K4756" s="11">
        <f t="shared" si="448"/>
        <v>9412</v>
      </c>
      <c r="L4756" s="11">
        <f t="shared" si="449"/>
        <v>2260</v>
      </c>
      <c r="M4756" t="str">
        <f>VLOOKUP(C4756,[1]!Location_Data[#Data],2,0)</f>
        <v>Concord</v>
      </c>
      <c r="N4756" t="str">
        <f>VLOOKUP(D4756,[1]!Salespeople_Data[#Data],2,0)</f>
        <v>Larry Marshall</v>
      </c>
      <c r="O4756" t="str">
        <f>VLOOKUP(E4756,[1]!Customer_Data[#Data],2,0)</f>
        <v>Stephen Greene</v>
      </c>
      <c r="P4756" s="15">
        <f t="shared" si="444"/>
        <v>3</v>
      </c>
      <c r="Q4756">
        <f t="shared" si="445"/>
        <v>9</v>
      </c>
      <c r="R4756">
        <f t="shared" si="446"/>
        <v>2020</v>
      </c>
    </row>
    <row r="4757" spans="1:18" x14ac:dyDescent="0.25">
      <c r="A4757" s="4" t="s">
        <v>5778</v>
      </c>
      <c r="B4757" s="4" t="s">
        <v>796</v>
      </c>
      <c r="C4757" s="4" t="s">
        <v>19</v>
      </c>
      <c r="D4757" s="4" t="s">
        <v>15</v>
      </c>
      <c r="E4757" s="4" t="s">
        <v>846</v>
      </c>
      <c r="F4757" s="5">
        <v>43964</v>
      </c>
      <c r="G4757" s="4">
        <v>1</v>
      </c>
      <c r="H4757" s="11">
        <f>VLOOKUP(B4757,[1]!Product_Data[#Data],4,0)</f>
        <v>1103</v>
      </c>
      <c r="I4757" s="11">
        <f>VLOOKUP(B4757,[1]!Product_Data[#Data],3,0)</f>
        <v>838</v>
      </c>
      <c r="J4757" s="11">
        <f t="shared" si="447"/>
        <v>838</v>
      </c>
      <c r="K4757" s="11">
        <f t="shared" si="448"/>
        <v>1103</v>
      </c>
      <c r="L4757" s="11">
        <f t="shared" si="449"/>
        <v>265</v>
      </c>
      <c r="M4757" t="str">
        <f>VLOOKUP(C4757,[1]!Location_Data[#Data],2,0)</f>
        <v>Berkeley</v>
      </c>
      <c r="N4757" t="str">
        <f>VLOOKUP(D4757,[1]!Salespeople_Data[#Data],2,0)</f>
        <v>Ryan Butler</v>
      </c>
      <c r="O4757" t="str">
        <f>VLOOKUP(E4757,[1]!Customer_Data[#Data],2,0)</f>
        <v>Steven Young</v>
      </c>
      <c r="P4757" s="15">
        <f t="shared" si="444"/>
        <v>4</v>
      </c>
      <c r="Q4757">
        <f t="shared" si="445"/>
        <v>5</v>
      </c>
      <c r="R4757">
        <f t="shared" si="446"/>
        <v>2020</v>
      </c>
    </row>
    <row r="4758" spans="1:18" x14ac:dyDescent="0.25">
      <c r="A4758" s="2" t="s">
        <v>5779</v>
      </c>
      <c r="B4758" s="2" t="s">
        <v>69</v>
      </c>
      <c r="C4758" s="2" t="s">
        <v>469</v>
      </c>
      <c r="D4758" s="2" t="s">
        <v>250</v>
      </c>
      <c r="E4758" s="2" t="s">
        <v>417</v>
      </c>
      <c r="F4758" s="3">
        <v>44001</v>
      </c>
      <c r="G4758" s="2">
        <v>1</v>
      </c>
      <c r="H4758" s="11">
        <f>VLOOKUP(B4758,[1]!Product_Data[#Data],4,0)</f>
        <v>1351</v>
      </c>
      <c r="I4758" s="11">
        <f>VLOOKUP(B4758,[1]!Product_Data[#Data],3,0)</f>
        <v>1108</v>
      </c>
      <c r="J4758" s="11">
        <f t="shared" si="447"/>
        <v>1108</v>
      </c>
      <c r="K4758" s="11">
        <f t="shared" si="448"/>
        <v>1351</v>
      </c>
      <c r="L4758" s="11">
        <f t="shared" si="449"/>
        <v>243</v>
      </c>
      <c r="M4758" t="str">
        <f>VLOOKUP(C4758,[1]!Location_Data[#Data],2,0)</f>
        <v>Escondido</v>
      </c>
      <c r="N4758" t="str">
        <f>VLOOKUP(D4758,[1]!Salespeople_Data[#Data],2,0)</f>
        <v>Martin Carr</v>
      </c>
      <c r="O4758" t="str">
        <f>VLOOKUP(E4758,[1]!Customer_Data[#Data],2,0)</f>
        <v>Brian Kim</v>
      </c>
      <c r="P4758" s="15">
        <f t="shared" si="444"/>
        <v>6</v>
      </c>
      <c r="Q4758">
        <f t="shared" si="445"/>
        <v>6</v>
      </c>
      <c r="R4758">
        <f t="shared" si="446"/>
        <v>2020</v>
      </c>
    </row>
    <row r="4759" spans="1:18" x14ac:dyDescent="0.25">
      <c r="A4759" s="4" t="s">
        <v>5780</v>
      </c>
      <c r="B4759" s="4" t="s">
        <v>652</v>
      </c>
      <c r="C4759" s="4" t="s">
        <v>57</v>
      </c>
      <c r="D4759" s="4" t="s">
        <v>239</v>
      </c>
      <c r="E4759" s="4" t="s">
        <v>799</v>
      </c>
      <c r="F4759" s="5">
        <v>44092</v>
      </c>
      <c r="G4759" s="4">
        <v>1</v>
      </c>
      <c r="H4759" s="11">
        <f>VLOOKUP(B4759,[1]!Product_Data[#Data],4,0)</f>
        <v>217</v>
      </c>
      <c r="I4759" s="11">
        <f>VLOOKUP(B4759,[1]!Product_Data[#Data],3,0)</f>
        <v>171</v>
      </c>
      <c r="J4759" s="11">
        <f t="shared" si="447"/>
        <v>171</v>
      </c>
      <c r="K4759" s="11">
        <f t="shared" si="448"/>
        <v>217</v>
      </c>
      <c r="L4759" s="11">
        <f t="shared" si="449"/>
        <v>46</v>
      </c>
      <c r="M4759" t="str">
        <f>VLOOKUP(C4759,[1]!Location_Data[#Data],2,0)</f>
        <v>Thousand Oaks</v>
      </c>
      <c r="N4759" t="str">
        <f>VLOOKUP(D4759,[1]!Salespeople_Data[#Data],2,0)</f>
        <v>John Reyes</v>
      </c>
      <c r="O4759" t="str">
        <f>VLOOKUP(E4759,[1]!Customer_Data[#Data],2,0)</f>
        <v>Steven Howard</v>
      </c>
      <c r="P4759" s="15">
        <f t="shared" si="444"/>
        <v>6</v>
      </c>
      <c r="Q4759">
        <f t="shared" si="445"/>
        <v>9</v>
      </c>
      <c r="R4759">
        <f t="shared" si="446"/>
        <v>2020</v>
      </c>
    </row>
    <row r="4760" spans="1:18" x14ac:dyDescent="0.25">
      <c r="A4760" s="2" t="s">
        <v>5781</v>
      </c>
      <c r="B4760" s="2" t="s">
        <v>232</v>
      </c>
      <c r="C4760" s="2" t="s">
        <v>39</v>
      </c>
      <c r="D4760" s="2" t="s">
        <v>126</v>
      </c>
      <c r="E4760" s="2" t="s">
        <v>1122</v>
      </c>
      <c r="F4760" s="3">
        <v>43831</v>
      </c>
      <c r="G4760" s="2">
        <v>1</v>
      </c>
      <c r="H4760" s="11">
        <f>VLOOKUP(B4760,[1]!Product_Data[#Data],4,0)</f>
        <v>1119</v>
      </c>
      <c r="I4760" s="11">
        <f>VLOOKUP(B4760,[1]!Product_Data[#Data],3,0)</f>
        <v>683</v>
      </c>
      <c r="J4760" s="11">
        <f t="shared" si="447"/>
        <v>683</v>
      </c>
      <c r="K4760" s="11">
        <f t="shared" si="448"/>
        <v>1119</v>
      </c>
      <c r="L4760" s="11">
        <f t="shared" si="449"/>
        <v>436</v>
      </c>
      <c r="M4760" t="str">
        <f>VLOOKUP(C4760,[1]!Location_Data[#Data],2,0)</f>
        <v>Oceanside</v>
      </c>
      <c r="N4760" t="str">
        <f>VLOOKUP(D4760,[1]!Salespeople_Data[#Data],2,0)</f>
        <v>Larry Castillo</v>
      </c>
      <c r="O4760" t="str">
        <f>VLOOKUP(E4760,[1]!Customer_Data[#Data],2,0)</f>
        <v>Douglas Robinson</v>
      </c>
      <c r="P4760" s="15">
        <f t="shared" si="444"/>
        <v>4</v>
      </c>
      <c r="Q4760">
        <f t="shared" si="445"/>
        <v>1</v>
      </c>
      <c r="R4760">
        <f t="shared" si="446"/>
        <v>2020</v>
      </c>
    </row>
    <row r="4761" spans="1:18" x14ac:dyDescent="0.25">
      <c r="A4761" s="4" t="s">
        <v>5782</v>
      </c>
      <c r="B4761" s="4" t="s">
        <v>389</v>
      </c>
      <c r="C4761" s="4" t="s">
        <v>380</v>
      </c>
      <c r="D4761" s="4" t="s">
        <v>106</v>
      </c>
      <c r="E4761" s="4" t="s">
        <v>1918</v>
      </c>
      <c r="F4761" s="5">
        <v>43909</v>
      </c>
      <c r="G4761" s="4">
        <v>1</v>
      </c>
      <c r="H4761" s="11">
        <f>VLOOKUP(B4761,[1]!Product_Data[#Data],4,0)</f>
        <v>1367</v>
      </c>
      <c r="I4761" s="11">
        <f>VLOOKUP(B4761,[1]!Product_Data[#Data],3,0)</f>
        <v>984</v>
      </c>
      <c r="J4761" s="11">
        <f t="shared" si="447"/>
        <v>984</v>
      </c>
      <c r="K4761" s="11">
        <f t="shared" si="448"/>
        <v>1367</v>
      </c>
      <c r="L4761" s="11">
        <f t="shared" si="449"/>
        <v>383</v>
      </c>
      <c r="M4761" t="str">
        <f>VLOOKUP(C4761,[1]!Location_Data[#Data],2,0)</f>
        <v>Los Angeles</v>
      </c>
      <c r="N4761" t="str">
        <f>VLOOKUP(D4761,[1]!Salespeople_Data[#Data],2,0)</f>
        <v>Patrick Ruiz</v>
      </c>
      <c r="O4761" t="str">
        <f>VLOOKUP(E4761,[1]!Customer_Data[#Data],2,0)</f>
        <v>Jack Howell</v>
      </c>
      <c r="P4761" s="15">
        <f t="shared" si="444"/>
        <v>5</v>
      </c>
      <c r="Q4761">
        <f t="shared" si="445"/>
        <v>3</v>
      </c>
      <c r="R4761">
        <f t="shared" si="446"/>
        <v>2020</v>
      </c>
    </row>
    <row r="4762" spans="1:18" x14ac:dyDescent="0.25">
      <c r="A4762" s="2" t="s">
        <v>5783</v>
      </c>
      <c r="B4762" s="2" t="s">
        <v>311</v>
      </c>
      <c r="C4762" s="2" t="s">
        <v>62</v>
      </c>
      <c r="D4762" s="2" t="s">
        <v>212</v>
      </c>
      <c r="E4762" s="2" t="s">
        <v>1607</v>
      </c>
      <c r="F4762" s="3">
        <v>43922</v>
      </c>
      <c r="G4762" s="2">
        <v>1</v>
      </c>
      <c r="H4762" s="11">
        <f>VLOOKUP(B4762,[1]!Product_Data[#Data],4,0)</f>
        <v>1743</v>
      </c>
      <c r="I4762" s="11">
        <f>VLOOKUP(B4762,[1]!Product_Data[#Data],3,0)</f>
        <v>872</v>
      </c>
      <c r="J4762" s="11">
        <f t="shared" si="447"/>
        <v>872</v>
      </c>
      <c r="K4762" s="11">
        <f t="shared" si="448"/>
        <v>1743</v>
      </c>
      <c r="L4762" s="11">
        <f t="shared" si="449"/>
        <v>871</v>
      </c>
      <c r="M4762" t="str">
        <f>VLOOKUP(C4762,[1]!Location_Data[#Data],2,0)</f>
        <v>Fairfield</v>
      </c>
      <c r="N4762" t="str">
        <f>VLOOKUP(D4762,[1]!Salespeople_Data[#Data],2,0)</f>
        <v>Ronald Reed</v>
      </c>
      <c r="O4762" t="str">
        <f>VLOOKUP(E4762,[1]!Customer_Data[#Data],2,0)</f>
        <v>Ralph Olson</v>
      </c>
      <c r="P4762" s="15">
        <f t="shared" si="444"/>
        <v>4</v>
      </c>
      <c r="Q4762">
        <f t="shared" si="445"/>
        <v>4</v>
      </c>
      <c r="R4762">
        <f t="shared" si="446"/>
        <v>2020</v>
      </c>
    </row>
    <row r="4763" spans="1:18" x14ac:dyDescent="0.25">
      <c r="A4763" s="4" t="s">
        <v>5784</v>
      </c>
      <c r="B4763" s="4" t="s">
        <v>228</v>
      </c>
      <c r="C4763" s="4" t="s">
        <v>74</v>
      </c>
      <c r="D4763" s="4" t="s">
        <v>15</v>
      </c>
      <c r="E4763" s="4" t="s">
        <v>1058</v>
      </c>
      <c r="F4763" s="5">
        <v>43838</v>
      </c>
      <c r="G4763" s="4">
        <v>2</v>
      </c>
      <c r="H4763" s="11">
        <f>VLOOKUP(B4763,[1]!Product_Data[#Data],4,0)</f>
        <v>1862</v>
      </c>
      <c r="I4763" s="11">
        <f>VLOOKUP(B4763,[1]!Product_Data[#Data],3,0)</f>
        <v>1173</v>
      </c>
      <c r="J4763" s="11">
        <f t="shared" si="447"/>
        <v>2346</v>
      </c>
      <c r="K4763" s="11">
        <f t="shared" si="448"/>
        <v>3724</v>
      </c>
      <c r="L4763" s="11">
        <f t="shared" si="449"/>
        <v>1378</v>
      </c>
      <c r="M4763" t="str">
        <f>VLOOKUP(C4763,[1]!Location_Data[#Data],2,0)</f>
        <v>West Covina</v>
      </c>
      <c r="N4763" t="str">
        <f>VLOOKUP(D4763,[1]!Salespeople_Data[#Data],2,0)</f>
        <v>Ryan Butler</v>
      </c>
      <c r="O4763" t="str">
        <f>VLOOKUP(E4763,[1]!Customer_Data[#Data],2,0)</f>
        <v>Craig Mills</v>
      </c>
      <c r="P4763" s="15">
        <f t="shared" si="444"/>
        <v>4</v>
      </c>
      <c r="Q4763">
        <f t="shared" si="445"/>
        <v>1</v>
      </c>
      <c r="R4763">
        <f t="shared" si="446"/>
        <v>2020</v>
      </c>
    </row>
    <row r="4764" spans="1:18" x14ac:dyDescent="0.25">
      <c r="A4764" s="2" t="s">
        <v>5785</v>
      </c>
      <c r="B4764" s="2" t="s">
        <v>223</v>
      </c>
      <c r="C4764" s="2" t="s">
        <v>186</v>
      </c>
      <c r="D4764" s="2" t="s">
        <v>159</v>
      </c>
      <c r="E4764" s="2" t="s">
        <v>929</v>
      </c>
      <c r="F4764" s="3">
        <v>44031</v>
      </c>
      <c r="G4764" s="2">
        <v>4</v>
      </c>
      <c r="H4764" s="11">
        <f>VLOOKUP(B4764,[1]!Product_Data[#Data],4,0)</f>
        <v>799</v>
      </c>
      <c r="I4764" s="11">
        <f>VLOOKUP(B4764,[1]!Product_Data[#Data],3,0)</f>
        <v>455</v>
      </c>
      <c r="J4764" s="11">
        <f t="shared" si="447"/>
        <v>1820</v>
      </c>
      <c r="K4764" s="11">
        <f t="shared" si="448"/>
        <v>3196</v>
      </c>
      <c r="L4764" s="11">
        <f t="shared" si="449"/>
        <v>1376</v>
      </c>
      <c r="M4764" t="str">
        <f>VLOOKUP(C4764,[1]!Location_Data[#Data],2,0)</f>
        <v>Riverside</v>
      </c>
      <c r="N4764" t="str">
        <f>VLOOKUP(D4764,[1]!Salespeople_Data[#Data],2,0)</f>
        <v>Bobby Russell</v>
      </c>
      <c r="O4764" t="str">
        <f>VLOOKUP(E4764,[1]!Customer_Data[#Data],2,0)</f>
        <v>Victor Ramos</v>
      </c>
      <c r="P4764" s="15">
        <f t="shared" si="444"/>
        <v>1</v>
      </c>
      <c r="Q4764">
        <f t="shared" si="445"/>
        <v>7</v>
      </c>
      <c r="R4764">
        <f t="shared" si="446"/>
        <v>2020</v>
      </c>
    </row>
    <row r="4765" spans="1:18" x14ac:dyDescent="0.25">
      <c r="A4765" s="4" t="s">
        <v>5786</v>
      </c>
      <c r="B4765" s="4" t="s">
        <v>219</v>
      </c>
      <c r="C4765" s="4" t="s">
        <v>322</v>
      </c>
      <c r="D4765" s="4" t="s">
        <v>49</v>
      </c>
      <c r="E4765" s="4" t="s">
        <v>1774</v>
      </c>
      <c r="F4765" s="5">
        <v>43840</v>
      </c>
      <c r="G4765" s="4">
        <v>4</v>
      </c>
      <c r="H4765" s="11">
        <f>VLOOKUP(B4765,[1]!Product_Data[#Data],4,0)</f>
        <v>561</v>
      </c>
      <c r="I4765" s="11">
        <f>VLOOKUP(B4765,[1]!Product_Data[#Data],3,0)</f>
        <v>421</v>
      </c>
      <c r="J4765" s="11">
        <f t="shared" si="447"/>
        <v>1684</v>
      </c>
      <c r="K4765" s="11">
        <f t="shared" si="448"/>
        <v>2244</v>
      </c>
      <c r="L4765" s="11">
        <f t="shared" si="449"/>
        <v>560</v>
      </c>
      <c r="M4765" t="str">
        <f>VLOOKUP(C4765,[1]!Location_Data[#Data],2,0)</f>
        <v>Rancho Cucamonga</v>
      </c>
      <c r="N4765" t="str">
        <f>VLOOKUP(D4765,[1]!Salespeople_Data[#Data],2,0)</f>
        <v>Walter Cook</v>
      </c>
      <c r="O4765" t="str">
        <f>VLOOKUP(E4765,[1]!Customer_Data[#Data],2,0)</f>
        <v>Samuel Stewart</v>
      </c>
      <c r="P4765" s="15">
        <f t="shared" si="444"/>
        <v>6</v>
      </c>
      <c r="Q4765">
        <f t="shared" si="445"/>
        <v>1</v>
      </c>
      <c r="R4765">
        <f t="shared" si="446"/>
        <v>2020</v>
      </c>
    </row>
    <row r="4766" spans="1:18" x14ac:dyDescent="0.25">
      <c r="A4766" s="2" t="s">
        <v>5787</v>
      </c>
      <c r="B4766" s="2" t="s">
        <v>203</v>
      </c>
      <c r="C4766" s="2" t="s">
        <v>386</v>
      </c>
      <c r="D4766" s="2" t="s">
        <v>216</v>
      </c>
      <c r="E4766" s="2" t="s">
        <v>653</v>
      </c>
      <c r="F4766" s="3">
        <v>44001</v>
      </c>
      <c r="G4766" s="2">
        <v>3</v>
      </c>
      <c r="H4766" s="11">
        <f>VLOOKUP(B4766,[1]!Product_Data[#Data],4,0)</f>
        <v>1414</v>
      </c>
      <c r="I4766" s="11">
        <f>VLOOKUP(B4766,[1]!Product_Data[#Data],3,0)</f>
        <v>962</v>
      </c>
      <c r="J4766" s="11">
        <f t="shared" si="447"/>
        <v>2886</v>
      </c>
      <c r="K4766" s="11">
        <f t="shared" si="448"/>
        <v>4242</v>
      </c>
      <c r="L4766" s="11">
        <f t="shared" si="449"/>
        <v>1356</v>
      </c>
      <c r="M4766" t="str">
        <f>VLOOKUP(C4766,[1]!Location_Data[#Data],2,0)</f>
        <v>Carlsbad</v>
      </c>
      <c r="N4766" t="str">
        <f>VLOOKUP(D4766,[1]!Salespeople_Data[#Data],2,0)</f>
        <v>Ernest Wagner</v>
      </c>
      <c r="O4766" t="str">
        <f>VLOOKUP(E4766,[1]!Customer_Data[#Data],2,0)</f>
        <v>Todd Price</v>
      </c>
      <c r="P4766" s="15">
        <f t="shared" si="444"/>
        <v>6</v>
      </c>
      <c r="Q4766">
        <f t="shared" si="445"/>
        <v>6</v>
      </c>
      <c r="R4766">
        <f t="shared" si="446"/>
        <v>2020</v>
      </c>
    </row>
    <row r="4767" spans="1:18" x14ac:dyDescent="0.25">
      <c r="A4767" s="4" t="s">
        <v>5788</v>
      </c>
      <c r="B4767" s="4" t="s">
        <v>194</v>
      </c>
      <c r="C4767" s="4" t="s">
        <v>377</v>
      </c>
      <c r="D4767" s="4" t="s">
        <v>75</v>
      </c>
      <c r="E4767" s="4" t="s">
        <v>716</v>
      </c>
      <c r="F4767" s="5">
        <v>44099</v>
      </c>
      <c r="G4767" s="4">
        <v>1</v>
      </c>
      <c r="H4767" s="11">
        <f>VLOOKUP(B4767,[1]!Product_Data[#Data],4,0)</f>
        <v>1278</v>
      </c>
      <c r="I4767" s="11">
        <f>VLOOKUP(B4767,[1]!Product_Data[#Data],3,0)</f>
        <v>665</v>
      </c>
      <c r="J4767" s="11">
        <f t="shared" si="447"/>
        <v>665</v>
      </c>
      <c r="K4767" s="11">
        <f t="shared" si="448"/>
        <v>1278</v>
      </c>
      <c r="L4767" s="11">
        <f t="shared" si="449"/>
        <v>613</v>
      </c>
      <c r="M4767" t="str">
        <f>VLOOKUP(C4767,[1]!Location_Data[#Data],2,0)</f>
        <v>San Diego</v>
      </c>
      <c r="N4767" t="str">
        <f>VLOOKUP(D4767,[1]!Salespeople_Data[#Data],2,0)</f>
        <v>Roger Robertson</v>
      </c>
      <c r="O4767" t="str">
        <f>VLOOKUP(E4767,[1]!Customer_Data[#Data],2,0)</f>
        <v>Keith Murphy</v>
      </c>
      <c r="P4767" s="15">
        <f t="shared" si="444"/>
        <v>6</v>
      </c>
      <c r="Q4767">
        <f t="shared" si="445"/>
        <v>9</v>
      </c>
      <c r="R4767">
        <f t="shared" si="446"/>
        <v>2020</v>
      </c>
    </row>
    <row r="4768" spans="1:18" x14ac:dyDescent="0.25">
      <c r="A4768" s="2" t="s">
        <v>5789</v>
      </c>
      <c r="B4768" s="2" t="s">
        <v>18</v>
      </c>
      <c r="C4768" s="2" t="s">
        <v>211</v>
      </c>
      <c r="D4768" s="2" t="s">
        <v>96</v>
      </c>
      <c r="E4768" s="2" t="s">
        <v>453</v>
      </c>
      <c r="F4768" s="3">
        <v>43915</v>
      </c>
      <c r="G4768" s="2">
        <v>4</v>
      </c>
      <c r="H4768" s="11">
        <f>VLOOKUP(B4768,[1]!Product_Data[#Data],4,0)</f>
        <v>880</v>
      </c>
      <c r="I4768" s="11">
        <f>VLOOKUP(B4768,[1]!Product_Data[#Data],3,0)</f>
        <v>634</v>
      </c>
      <c r="J4768" s="11">
        <f t="shared" si="447"/>
        <v>2536</v>
      </c>
      <c r="K4768" s="11">
        <f t="shared" si="448"/>
        <v>3520</v>
      </c>
      <c r="L4768" s="11">
        <f t="shared" si="449"/>
        <v>984</v>
      </c>
      <c r="M4768" t="str">
        <f>VLOOKUP(C4768,[1]!Location_Data[#Data],2,0)</f>
        <v>Chula Vista</v>
      </c>
      <c r="N4768" t="str">
        <f>VLOOKUP(D4768,[1]!Salespeople_Data[#Data],2,0)</f>
        <v>Brian Thomas</v>
      </c>
      <c r="O4768" t="str">
        <f>VLOOKUP(E4768,[1]!Customer_Data[#Data],2,0)</f>
        <v>Jimmy Ray</v>
      </c>
      <c r="P4768" s="15">
        <f t="shared" si="444"/>
        <v>4</v>
      </c>
      <c r="Q4768">
        <f t="shared" si="445"/>
        <v>3</v>
      </c>
      <c r="R4768">
        <f t="shared" si="446"/>
        <v>2020</v>
      </c>
    </row>
    <row r="4769" spans="1:18" x14ac:dyDescent="0.25">
      <c r="A4769" s="4" t="s">
        <v>5790</v>
      </c>
      <c r="B4769" s="4" t="s">
        <v>1149</v>
      </c>
      <c r="C4769" s="4" t="s">
        <v>458</v>
      </c>
      <c r="D4769" s="4" t="s">
        <v>53</v>
      </c>
      <c r="E4769" s="4" t="s">
        <v>484</v>
      </c>
      <c r="F4769" s="5">
        <v>43853</v>
      </c>
      <c r="G4769" s="4">
        <v>1</v>
      </c>
      <c r="H4769" s="11">
        <f>VLOOKUP(B4769,[1]!Product_Data[#Data],4,0)</f>
        <v>847</v>
      </c>
      <c r="I4769" s="11">
        <f>VLOOKUP(B4769,[1]!Product_Data[#Data],3,0)</f>
        <v>534</v>
      </c>
      <c r="J4769" s="11">
        <f t="shared" si="447"/>
        <v>534</v>
      </c>
      <c r="K4769" s="11">
        <f t="shared" si="448"/>
        <v>847</v>
      </c>
      <c r="L4769" s="11">
        <f t="shared" si="449"/>
        <v>313</v>
      </c>
      <c r="M4769" t="str">
        <f>VLOOKUP(C4769,[1]!Location_Data[#Data],2,0)</f>
        <v>Fontana</v>
      </c>
      <c r="N4769" t="str">
        <f>VLOOKUP(D4769,[1]!Salespeople_Data[#Data],2,0)</f>
        <v>Scott Mason</v>
      </c>
      <c r="O4769" t="str">
        <f>VLOOKUP(E4769,[1]!Customer_Data[#Data],2,0)</f>
        <v>Todd George</v>
      </c>
      <c r="P4769" s="15">
        <f t="shared" si="444"/>
        <v>5</v>
      </c>
      <c r="Q4769">
        <f t="shared" si="445"/>
        <v>1</v>
      </c>
      <c r="R4769">
        <f t="shared" si="446"/>
        <v>2020</v>
      </c>
    </row>
    <row r="4770" spans="1:18" x14ac:dyDescent="0.25">
      <c r="A4770" s="2" t="s">
        <v>5791</v>
      </c>
      <c r="B4770" s="2" t="s">
        <v>56</v>
      </c>
      <c r="C4770" s="2" t="s">
        <v>174</v>
      </c>
      <c r="D4770" s="2" t="s">
        <v>71</v>
      </c>
      <c r="E4770" s="2" t="s">
        <v>3363</v>
      </c>
      <c r="F4770" s="3">
        <v>44072</v>
      </c>
      <c r="G4770" s="2">
        <v>3</v>
      </c>
      <c r="H4770" s="11">
        <f>VLOOKUP(B4770,[1]!Product_Data[#Data],4,0)</f>
        <v>1848</v>
      </c>
      <c r="I4770" s="11">
        <f>VLOOKUP(B4770,[1]!Product_Data[#Data],3,0)</f>
        <v>1294</v>
      </c>
      <c r="J4770" s="11">
        <f t="shared" si="447"/>
        <v>3882</v>
      </c>
      <c r="K4770" s="11">
        <f t="shared" si="448"/>
        <v>5544</v>
      </c>
      <c r="L4770" s="11">
        <f t="shared" si="449"/>
        <v>1662</v>
      </c>
      <c r="M4770" t="str">
        <f>VLOOKUP(C4770,[1]!Location_Data[#Data],2,0)</f>
        <v>Norwalk</v>
      </c>
      <c r="N4770" t="str">
        <f>VLOOKUP(D4770,[1]!Salespeople_Data[#Data],2,0)</f>
        <v>Gary Rodriguez</v>
      </c>
      <c r="O4770" t="str">
        <f>VLOOKUP(E4770,[1]!Customer_Data[#Data],2,0)</f>
        <v>Andrew Butler</v>
      </c>
      <c r="P4770" s="15">
        <f t="shared" si="444"/>
        <v>7</v>
      </c>
      <c r="Q4770">
        <f t="shared" si="445"/>
        <v>8</v>
      </c>
      <c r="R4770">
        <f t="shared" si="446"/>
        <v>2020</v>
      </c>
    </row>
    <row r="4771" spans="1:18" x14ac:dyDescent="0.25">
      <c r="A4771" s="4" t="s">
        <v>5792</v>
      </c>
      <c r="B4771" s="4" t="s">
        <v>626</v>
      </c>
      <c r="C4771" s="4" t="s">
        <v>100</v>
      </c>
      <c r="D4771" s="4" t="s">
        <v>146</v>
      </c>
      <c r="E4771" s="4" t="s">
        <v>1254</v>
      </c>
      <c r="F4771" s="5">
        <v>44142</v>
      </c>
      <c r="G4771" s="4">
        <v>3</v>
      </c>
      <c r="H4771" s="11">
        <f>VLOOKUP(B4771,[1]!Product_Data[#Data],4,0)</f>
        <v>584</v>
      </c>
      <c r="I4771" s="11">
        <f>VLOOKUP(B4771,[1]!Product_Data[#Data],3,0)</f>
        <v>420</v>
      </c>
      <c r="J4771" s="11">
        <f t="shared" si="447"/>
        <v>1260</v>
      </c>
      <c r="K4771" s="11">
        <f t="shared" si="448"/>
        <v>1752</v>
      </c>
      <c r="L4771" s="11">
        <f t="shared" si="449"/>
        <v>492</v>
      </c>
      <c r="M4771" t="str">
        <f>VLOOKUP(C4771,[1]!Location_Data[#Data],2,0)</f>
        <v>Victorville</v>
      </c>
      <c r="N4771" t="str">
        <f>VLOOKUP(D4771,[1]!Salespeople_Data[#Data],2,0)</f>
        <v>Carl Elliott</v>
      </c>
      <c r="O4771" t="str">
        <f>VLOOKUP(E4771,[1]!Customer_Data[#Data],2,0)</f>
        <v>Daniel Moreno</v>
      </c>
      <c r="P4771" s="15">
        <f t="shared" si="444"/>
        <v>7</v>
      </c>
      <c r="Q4771">
        <f t="shared" si="445"/>
        <v>11</v>
      </c>
      <c r="R4771">
        <f t="shared" si="446"/>
        <v>2020</v>
      </c>
    </row>
    <row r="4772" spans="1:18" x14ac:dyDescent="0.25">
      <c r="A4772" s="2" t="s">
        <v>5793</v>
      </c>
      <c r="B4772" s="2" t="s">
        <v>200</v>
      </c>
      <c r="C4772" s="2" t="s">
        <v>140</v>
      </c>
      <c r="D4772" s="2" t="s">
        <v>178</v>
      </c>
      <c r="E4772" s="2" t="s">
        <v>929</v>
      </c>
      <c r="F4772" s="3">
        <v>43895</v>
      </c>
      <c r="G4772" s="2">
        <v>1</v>
      </c>
      <c r="H4772" s="11">
        <f>VLOOKUP(B4772,[1]!Product_Data[#Data],4,0)</f>
        <v>315</v>
      </c>
      <c r="I4772" s="11">
        <f>VLOOKUP(B4772,[1]!Product_Data[#Data],3,0)</f>
        <v>208</v>
      </c>
      <c r="J4772" s="11">
        <f t="shared" si="447"/>
        <v>208</v>
      </c>
      <c r="K4772" s="11">
        <f t="shared" si="448"/>
        <v>315</v>
      </c>
      <c r="L4772" s="11">
        <f t="shared" si="449"/>
        <v>107</v>
      </c>
      <c r="M4772" t="str">
        <f>VLOOKUP(C4772,[1]!Location_Data[#Data],2,0)</f>
        <v>Salinas</v>
      </c>
      <c r="N4772" t="str">
        <f>VLOOKUP(D4772,[1]!Salespeople_Data[#Data],2,0)</f>
        <v>Joshua Taylor</v>
      </c>
      <c r="O4772" t="str">
        <f>VLOOKUP(E4772,[1]!Customer_Data[#Data],2,0)</f>
        <v>Victor Ramos</v>
      </c>
      <c r="P4772" s="15">
        <f t="shared" si="444"/>
        <v>5</v>
      </c>
      <c r="Q4772">
        <f t="shared" si="445"/>
        <v>3</v>
      </c>
      <c r="R4772">
        <f t="shared" si="446"/>
        <v>2020</v>
      </c>
    </row>
    <row r="4773" spans="1:18" x14ac:dyDescent="0.25">
      <c r="A4773" s="4" t="s">
        <v>5794</v>
      </c>
      <c r="B4773" s="4" t="s">
        <v>129</v>
      </c>
      <c r="C4773" s="4" t="s">
        <v>331</v>
      </c>
      <c r="D4773" s="4" t="s">
        <v>106</v>
      </c>
      <c r="E4773" s="4" t="s">
        <v>1944</v>
      </c>
      <c r="F4773" s="5">
        <v>43913</v>
      </c>
      <c r="G4773" s="4">
        <v>2</v>
      </c>
      <c r="H4773" s="11">
        <f>VLOOKUP(B4773,[1]!Product_Data[#Data],4,0)</f>
        <v>127</v>
      </c>
      <c r="I4773" s="11">
        <f>VLOOKUP(B4773,[1]!Product_Data[#Data],3,0)</f>
        <v>79</v>
      </c>
      <c r="J4773" s="11">
        <f t="shared" si="447"/>
        <v>158</v>
      </c>
      <c r="K4773" s="11">
        <f t="shared" si="448"/>
        <v>254</v>
      </c>
      <c r="L4773" s="11">
        <f t="shared" si="449"/>
        <v>96</v>
      </c>
      <c r="M4773" t="str">
        <f>VLOOKUP(C4773,[1]!Location_Data[#Data],2,0)</f>
        <v>Sunnyvale</v>
      </c>
      <c r="N4773" t="str">
        <f>VLOOKUP(D4773,[1]!Salespeople_Data[#Data],2,0)</f>
        <v>Patrick Ruiz</v>
      </c>
      <c r="O4773" t="str">
        <f>VLOOKUP(E4773,[1]!Customer_Data[#Data],2,0)</f>
        <v>Justin Romero</v>
      </c>
      <c r="P4773" s="15">
        <f t="shared" si="444"/>
        <v>2</v>
      </c>
      <c r="Q4773">
        <f t="shared" si="445"/>
        <v>3</v>
      </c>
      <c r="R4773">
        <f t="shared" si="446"/>
        <v>2020</v>
      </c>
    </row>
    <row r="4774" spans="1:18" x14ac:dyDescent="0.25">
      <c r="A4774" s="2" t="s">
        <v>5795</v>
      </c>
      <c r="B4774" s="2" t="s">
        <v>78</v>
      </c>
      <c r="C4774" s="2" t="s">
        <v>436</v>
      </c>
      <c r="D4774" s="2" t="s">
        <v>250</v>
      </c>
      <c r="E4774" s="2" t="s">
        <v>1410</v>
      </c>
      <c r="F4774" s="3">
        <v>44131</v>
      </c>
      <c r="G4774" s="2">
        <v>4</v>
      </c>
      <c r="H4774" s="11">
        <f>VLOOKUP(B4774,[1]!Product_Data[#Data],4,0)</f>
        <v>1380</v>
      </c>
      <c r="I4774" s="11">
        <f>VLOOKUP(B4774,[1]!Product_Data[#Data],3,0)</f>
        <v>1090</v>
      </c>
      <c r="J4774" s="11">
        <f t="shared" si="447"/>
        <v>4360</v>
      </c>
      <c r="K4774" s="11">
        <f t="shared" si="448"/>
        <v>5520</v>
      </c>
      <c r="L4774" s="11">
        <f t="shared" si="449"/>
        <v>1160</v>
      </c>
      <c r="M4774" t="str">
        <f>VLOOKUP(C4774,[1]!Location_Data[#Data],2,0)</f>
        <v>Jurupa Valley</v>
      </c>
      <c r="N4774" t="str">
        <f>VLOOKUP(D4774,[1]!Salespeople_Data[#Data],2,0)</f>
        <v>Martin Carr</v>
      </c>
      <c r="O4774" t="str">
        <f>VLOOKUP(E4774,[1]!Customer_Data[#Data],2,0)</f>
        <v>Wayne Williams</v>
      </c>
      <c r="P4774" s="15">
        <f t="shared" si="444"/>
        <v>3</v>
      </c>
      <c r="Q4774">
        <f t="shared" si="445"/>
        <v>10</v>
      </c>
      <c r="R4774">
        <f t="shared" si="446"/>
        <v>2020</v>
      </c>
    </row>
    <row r="4775" spans="1:18" x14ac:dyDescent="0.25">
      <c r="A4775" s="4" t="s">
        <v>5796</v>
      </c>
      <c r="B4775" s="4" t="s">
        <v>603</v>
      </c>
      <c r="C4775" s="4" t="s">
        <v>377</v>
      </c>
      <c r="D4775" s="4" t="s">
        <v>359</v>
      </c>
      <c r="E4775" s="4" t="s">
        <v>1952</v>
      </c>
      <c r="F4775" s="5">
        <v>44151</v>
      </c>
      <c r="G4775" s="4">
        <v>3</v>
      </c>
      <c r="H4775" s="11">
        <f>VLOOKUP(B4775,[1]!Product_Data[#Data],4,0)</f>
        <v>2495</v>
      </c>
      <c r="I4775" s="11">
        <f>VLOOKUP(B4775,[1]!Product_Data[#Data],3,0)</f>
        <v>1896</v>
      </c>
      <c r="J4775" s="11">
        <f t="shared" si="447"/>
        <v>5688</v>
      </c>
      <c r="K4775" s="11">
        <f t="shared" si="448"/>
        <v>7485</v>
      </c>
      <c r="L4775" s="11">
        <f t="shared" si="449"/>
        <v>1797</v>
      </c>
      <c r="M4775" t="str">
        <f>VLOOKUP(C4775,[1]!Location_Data[#Data],2,0)</f>
        <v>San Diego</v>
      </c>
      <c r="N4775" t="str">
        <f>VLOOKUP(D4775,[1]!Salespeople_Data[#Data],2,0)</f>
        <v>Eugene Holmes</v>
      </c>
      <c r="O4775" t="str">
        <f>VLOOKUP(E4775,[1]!Customer_Data[#Data],2,0)</f>
        <v>Howard Moore</v>
      </c>
      <c r="P4775" s="15">
        <f t="shared" si="444"/>
        <v>2</v>
      </c>
      <c r="Q4775">
        <f t="shared" si="445"/>
        <v>11</v>
      </c>
      <c r="R4775">
        <f t="shared" si="446"/>
        <v>2020</v>
      </c>
    </row>
    <row r="4776" spans="1:18" x14ac:dyDescent="0.25">
      <c r="A4776" s="2" t="s">
        <v>5797</v>
      </c>
      <c r="B4776" s="2" t="s">
        <v>245</v>
      </c>
      <c r="C4776" s="2" t="s">
        <v>272</v>
      </c>
      <c r="D4776" s="2" t="s">
        <v>141</v>
      </c>
      <c r="E4776" s="2" t="s">
        <v>1790</v>
      </c>
      <c r="F4776" s="3">
        <v>44153</v>
      </c>
      <c r="G4776" s="2">
        <v>3</v>
      </c>
      <c r="H4776" s="11">
        <f>VLOOKUP(B4776,[1]!Product_Data[#Data],4,0)</f>
        <v>818</v>
      </c>
      <c r="I4776" s="11">
        <f>VLOOKUP(B4776,[1]!Product_Data[#Data],3,0)</f>
        <v>450</v>
      </c>
      <c r="J4776" s="11">
        <f t="shared" si="447"/>
        <v>1350</v>
      </c>
      <c r="K4776" s="11">
        <f t="shared" si="448"/>
        <v>2454</v>
      </c>
      <c r="L4776" s="11">
        <f t="shared" si="449"/>
        <v>1104</v>
      </c>
      <c r="M4776" t="str">
        <f>VLOOKUP(C4776,[1]!Location_Data[#Data],2,0)</f>
        <v>Torrance</v>
      </c>
      <c r="N4776" t="str">
        <f>VLOOKUP(D4776,[1]!Salespeople_Data[#Data],2,0)</f>
        <v>Arthur Mccoy</v>
      </c>
      <c r="O4776" t="str">
        <f>VLOOKUP(E4776,[1]!Customer_Data[#Data],2,0)</f>
        <v>Alan Parker</v>
      </c>
      <c r="P4776" s="15">
        <f t="shared" si="444"/>
        <v>4</v>
      </c>
      <c r="Q4776">
        <f t="shared" si="445"/>
        <v>11</v>
      </c>
      <c r="R4776">
        <f t="shared" si="446"/>
        <v>2020</v>
      </c>
    </row>
    <row r="4777" spans="1:18" x14ac:dyDescent="0.25">
      <c r="A4777" s="4" t="s">
        <v>5798</v>
      </c>
      <c r="B4777" s="4" t="s">
        <v>33</v>
      </c>
      <c r="C4777" s="4" t="s">
        <v>95</v>
      </c>
      <c r="D4777" s="4" t="s">
        <v>87</v>
      </c>
      <c r="E4777" s="4" t="s">
        <v>748</v>
      </c>
      <c r="F4777" s="5">
        <v>43895</v>
      </c>
      <c r="G4777" s="4">
        <v>4</v>
      </c>
      <c r="H4777" s="11">
        <f>VLOOKUP(B4777,[1]!Product_Data[#Data],4,0)</f>
        <v>1582</v>
      </c>
      <c r="I4777" s="11">
        <f>VLOOKUP(B4777,[1]!Product_Data[#Data],3,0)</f>
        <v>1234</v>
      </c>
      <c r="J4777" s="11">
        <f t="shared" si="447"/>
        <v>4936</v>
      </c>
      <c r="K4777" s="11">
        <f t="shared" si="448"/>
        <v>6328</v>
      </c>
      <c r="L4777" s="11">
        <f t="shared" si="449"/>
        <v>1392</v>
      </c>
      <c r="M4777" t="str">
        <f>VLOOKUP(C4777,[1]!Location_Data[#Data],2,0)</f>
        <v>Fullerton</v>
      </c>
      <c r="N4777" t="str">
        <f>VLOOKUP(D4777,[1]!Salespeople_Data[#Data],2,0)</f>
        <v>Martin Perry</v>
      </c>
      <c r="O4777" t="str">
        <f>VLOOKUP(E4777,[1]!Customer_Data[#Data],2,0)</f>
        <v>Eric Moore</v>
      </c>
      <c r="P4777" s="15">
        <f t="shared" si="444"/>
        <v>5</v>
      </c>
      <c r="Q4777">
        <f t="shared" si="445"/>
        <v>3</v>
      </c>
      <c r="R4777">
        <f t="shared" si="446"/>
        <v>2020</v>
      </c>
    </row>
    <row r="4778" spans="1:18" x14ac:dyDescent="0.25">
      <c r="A4778" s="2" t="s">
        <v>5799</v>
      </c>
      <c r="B4778" s="2" t="s">
        <v>129</v>
      </c>
      <c r="C4778" s="2" t="s">
        <v>490</v>
      </c>
      <c r="D4778" s="2" t="s">
        <v>25</v>
      </c>
      <c r="E4778" s="2" t="s">
        <v>934</v>
      </c>
      <c r="F4778" s="3">
        <v>43946</v>
      </c>
      <c r="G4778" s="2">
        <v>2</v>
      </c>
      <c r="H4778" s="11">
        <f>VLOOKUP(B4778,[1]!Product_Data[#Data],4,0)</f>
        <v>127</v>
      </c>
      <c r="I4778" s="11">
        <f>VLOOKUP(B4778,[1]!Product_Data[#Data],3,0)</f>
        <v>79</v>
      </c>
      <c r="J4778" s="11">
        <f t="shared" si="447"/>
        <v>158</v>
      </c>
      <c r="K4778" s="11">
        <f t="shared" si="448"/>
        <v>254</v>
      </c>
      <c r="L4778" s="11">
        <f t="shared" si="449"/>
        <v>96</v>
      </c>
      <c r="M4778" t="str">
        <f>VLOOKUP(C4778,[1]!Location_Data[#Data],2,0)</f>
        <v>Temecula</v>
      </c>
      <c r="N4778" t="str">
        <f>VLOOKUP(D4778,[1]!Salespeople_Data[#Data],2,0)</f>
        <v>Brian Davis</v>
      </c>
      <c r="O4778" t="str">
        <f>VLOOKUP(E4778,[1]!Customer_Data[#Data],2,0)</f>
        <v>Christopher Nguyen</v>
      </c>
      <c r="P4778" s="15">
        <f t="shared" si="444"/>
        <v>7</v>
      </c>
      <c r="Q4778">
        <f t="shared" si="445"/>
        <v>4</v>
      </c>
      <c r="R4778">
        <f t="shared" si="446"/>
        <v>2020</v>
      </c>
    </row>
    <row r="4779" spans="1:18" x14ac:dyDescent="0.25">
      <c r="A4779" s="4" t="s">
        <v>5800</v>
      </c>
      <c r="B4779" s="4" t="s">
        <v>245</v>
      </c>
      <c r="C4779" s="4" t="s">
        <v>44</v>
      </c>
      <c r="D4779" s="4" t="s">
        <v>111</v>
      </c>
      <c r="E4779" s="4" t="s">
        <v>561</v>
      </c>
      <c r="F4779" s="5">
        <v>43963</v>
      </c>
      <c r="G4779" s="4">
        <v>1</v>
      </c>
      <c r="H4779" s="11">
        <f>VLOOKUP(B4779,[1]!Product_Data[#Data],4,0)</f>
        <v>818</v>
      </c>
      <c r="I4779" s="11">
        <f>VLOOKUP(B4779,[1]!Product_Data[#Data],3,0)</f>
        <v>450</v>
      </c>
      <c r="J4779" s="11">
        <f t="shared" si="447"/>
        <v>450</v>
      </c>
      <c r="K4779" s="11">
        <f t="shared" si="448"/>
        <v>818</v>
      </c>
      <c r="L4779" s="11">
        <f t="shared" si="449"/>
        <v>368</v>
      </c>
      <c r="M4779" t="str">
        <f>VLOOKUP(C4779,[1]!Location_Data[#Data],2,0)</f>
        <v>Moreno Valley</v>
      </c>
      <c r="N4779" t="str">
        <f>VLOOKUP(D4779,[1]!Salespeople_Data[#Data],2,0)</f>
        <v>Ryan Welch</v>
      </c>
      <c r="O4779" t="str">
        <f>VLOOKUP(E4779,[1]!Customer_Data[#Data],2,0)</f>
        <v>Thomas Holmes</v>
      </c>
      <c r="P4779" s="15">
        <f t="shared" si="444"/>
        <v>3</v>
      </c>
      <c r="Q4779">
        <f t="shared" si="445"/>
        <v>5</v>
      </c>
      <c r="R4779">
        <f t="shared" si="446"/>
        <v>2020</v>
      </c>
    </row>
    <row r="4780" spans="1:18" x14ac:dyDescent="0.25">
      <c r="A4780" s="2" t="s">
        <v>5801</v>
      </c>
      <c r="B4780" s="2" t="s">
        <v>461</v>
      </c>
      <c r="C4780" s="2" t="s">
        <v>467</v>
      </c>
      <c r="D4780" s="2" t="s">
        <v>250</v>
      </c>
      <c r="E4780" s="2" t="s">
        <v>833</v>
      </c>
      <c r="F4780" s="3">
        <v>43980</v>
      </c>
      <c r="G4780" s="2">
        <v>4</v>
      </c>
      <c r="H4780" s="11">
        <f>VLOOKUP(B4780,[1]!Product_Data[#Data],4,0)</f>
        <v>35</v>
      </c>
      <c r="I4780" s="11">
        <f>VLOOKUP(B4780,[1]!Product_Data[#Data],3,0)</f>
        <v>22</v>
      </c>
      <c r="J4780" s="11">
        <f t="shared" si="447"/>
        <v>88</v>
      </c>
      <c r="K4780" s="11">
        <f t="shared" si="448"/>
        <v>140</v>
      </c>
      <c r="L4780" s="11">
        <f t="shared" si="449"/>
        <v>52</v>
      </c>
      <c r="M4780" t="str">
        <f>VLOOKUP(C4780,[1]!Location_Data[#Data],2,0)</f>
        <v>Garden Grove</v>
      </c>
      <c r="N4780" t="str">
        <f>VLOOKUP(D4780,[1]!Salespeople_Data[#Data],2,0)</f>
        <v>Martin Carr</v>
      </c>
      <c r="O4780" t="str">
        <f>VLOOKUP(E4780,[1]!Customer_Data[#Data],2,0)</f>
        <v>Jose Barnes</v>
      </c>
      <c r="P4780" s="15">
        <f t="shared" si="444"/>
        <v>6</v>
      </c>
      <c r="Q4780">
        <f t="shared" si="445"/>
        <v>5</v>
      </c>
      <c r="R4780">
        <f t="shared" si="446"/>
        <v>2020</v>
      </c>
    </row>
    <row r="4781" spans="1:18" x14ac:dyDescent="0.25">
      <c r="A4781" s="4" t="s">
        <v>5802</v>
      </c>
      <c r="B4781" s="4" t="s">
        <v>537</v>
      </c>
      <c r="C4781" s="4" t="s">
        <v>286</v>
      </c>
      <c r="D4781" s="4" t="s">
        <v>71</v>
      </c>
      <c r="E4781" s="4" t="s">
        <v>2026</v>
      </c>
      <c r="F4781" s="5">
        <v>43860</v>
      </c>
      <c r="G4781" s="4">
        <v>1</v>
      </c>
      <c r="H4781" s="11">
        <f>VLOOKUP(B4781,[1]!Product_Data[#Data],4,0)</f>
        <v>556</v>
      </c>
      <c r="I4781" s="11">
        <f>VLOOKUP(B4781,[1]!Product_Data[#Data],3,0)</f>
        <v>395</v>
      </c>
      <c r="J4781" s="11">
        <f t="shared" si="447"/>
        <v>395</v>
      </c>
      <c r="K4781" s="11">
        <f t="shared" si="448"/>
        <v>556</v>
      </c>
      <c r="L4781" s="11">
        <f t="shared" si="449"/>
        <v>161</v>
      </c>
      <c r="M4781" t="str">
        <f>VLOOKUP(C4781,[1]!Location_Data[#Data],2,0)</f>
        <v>El Monte</v>
      </c>
      <c r="N4781" t="str">
        <f>VLOOKUP(D4781,[1]!Salespeople_Data[#Data],2,0)</f>
        <v>Gary Rodriguez</v>
      </c>
      <c r="O4781" t="str">
        <f>VLOOKUP(E4781,[1]!Customer_Data[#Data],2,0)</f>
        <v>Roy Shaw</v>
      </c>
      <c r="P4781" s="15">
        <f t="shared" si="444"/>
        <v>5</v>
      </c>
      <c r="Q4781">
        <f t="shared" si="445"/>
        <v>1</v>
      </c>
      <c r="R4781">
        <f t="shared" si="446"/>
        <v>2020</v>
      </c>
    </row>
    <row r="4782" spans="1:18" x14ac:dyDescent="0.25">
      <c r="A4782" s="2" t="s">
        <v>5803</v>
      </c>
      <c r="B4782" s="2" t="s">
        <v>361</v>
      </c>
      <c r="C4782" s="2" t="s">
        <v>48</v>
      </c>
      <c r="D4782" s="2" t="s">
        <v>257</v>
      </c>
      <c r="E4782" s="2" t="s">
        <v>2700</v>
      </c>
      <c r="F4782" s="3">
        <v>44097</v>
      </c>
      <c r="G4782" s="2">
        <v>3</v>
      </c>
      <c r="H4782" s="11">
        <f>VLOOKUP(B4782,[1]!Product_Data[#Data],4,0)</f>
        <v>1338</v>
      </c>
      <c r="I4782" s="11">
        <f>VLOOKUP(B4782,[1]!Product_Data[#Data],3,0)</f>
        <v>682</v>
      </c>
      <c r="J4782" s="11">
        <f t="shared" si="447"/>
        <v>2046</v>
      </c>
      <c r="K4782" s="11">
        <f t="shared" si="448"/>
        <v>4014</v>
      </c>
      <c r="L4782" s="11">
        <f t="shared" si="449"/>
        <v>1968</v>
      </c>
      <c r="M4782" t="str">
        <f>VLOOKUP(C4782,[1]!Location_Data[#Data],2,0)</f>
        <v>Rialto</v>
      </c>
      <c r="N4782" t="str">
        <f>VLOOKUP(D4782,[1]!Salespeople_Data[#Data],2,0)</f>
        <v>Jerry Perry</v>
      </c>
      <c r="O4782" t="str">
        <f>VLOOKUP(E4782,[1]!Customer_Data[#Data],2,0)</f>
        <v>Joshua Flores</v>
      </c>
      <c r="P4782" s="15">
        <f t="shared" si="444"/>
        <v>4</v>
      </c>
      <c r="Q4782">
        <f t="shared" si="445"/>
        <v>9</v>
      </c>
      <c r="R4782">
        <f t="shared" si="446"/>
        <v>2020</v>
      </c>
    </row>
    <row r="4783" spans="1:18" x14ac:dyDescent="0.25">
      <c r="A4783" s="4" t="s">
        <v>5804</v>
      </c>
      <c r="B4783" s="4" t="s">
        <v>223</v>
      </c>
      <c r="C4783" s="4" t="s">
        <v>596</v>
      </c>
      <c r="D4783" s="4" t="s">
        <v>63</v>
      </c>
      <c r="E4783" s="4" t="s">
        <v>198</v>
      </c>
      <c r="F4783" s="5">
        <v>44018</v>
      </c>
      <c r="G4783" s="4">
        <v>1</v>
      </c>
      <c r="H4783" s="11">
        <f>VLOOKUP(B4783,[1]!Product_Data[#Data],4,0)</f>
        <v>799</v>
      </c>
      <c r="I4783" s="11">
        <f>VLOOKUP(B4783,[1]!Product_Data[#Data],3,0)</f>
        <v>455</v>
      </c>
      <c r="J4783" s="11">
        <f t="shared" si="447"/>
        <v>455</v>
      </c>
      <c r="K4783" s="11">
        <f t="shared" si="448"/>
        <v>799</v>
      </c>
      <c r="L4783" s="11">
        <f t="shared" si="449"/>
        <v>344</v>
      </c>
      <c r="M4783" t="str">
        <f>VLOOKUP(C4783,[1]!Location_Data[#Data],2,0)</f>
        <v>Fremont</v>
      </c>
      <c r="N4783" t="str">
        <f>VLOOKUP(D4783,[1]!Salespeople_Data[#Data],2,0)</f>
        <v>Jeremy Mendoza</v>
      </c>
      <c r="O4783" t="str">
        <f>VLOOKUP(E4783,[1]!Customer_Data[#Data],2,0)</f>
        <v>Donald Stanley</v>
      </c>
      <c r="P4783" s="15">
        <f t="shared" si="444"/>
        <v>2</v>
      </c>
      <c r="Q4783">
        <f t="shared" si="445"/>
        <v>7</v>
      </c>
      <c r="R4783">
        <f t="shared" si="446"/>
        <v>2020</v>
      </c>
    </row>
    <row r="4784" spans="1:18" x14ac:dyDescent="0.25">
      <c r="A4784" s="2" t="s">
        <v>5805</v>
      </c>
      <c r="B4784" s="2" t="s">
        <v>361</v>
      </c>
      <c r="C4784" s="2" t="s">
        <v>135</v>
      </c>
      <c r="D4784" s="2" t="s">
        <v>40</v>
      </c>
      <c r="E4784" s="2" t="s">
        <v>1427</v>
      </c>
      <c r="F4784" s="3">
        <v>43869</v>
      </c>
      <c r="G4784" s="2">
        <v>1</v>
      </c>
      <c r="H4784" s="11">
        <f>VLOOKUP(B4784,[1]!Product_Data[#Data],4,0)</f>
        <v>1338</v>
      </c>
      <c r="I4784" s="11">
        <f>VLOOKUP(B4784,[1]!Product_Data[#Data],3,0)</f>
        <v>682</v>
      </c>
      <c r="J4784" s="11">
        <f t="shared" si="447"/>
        <v>682</v>
      </c>
      <c r="K4784" s="11">
        <f t="shared" si="448"/>
        <v>1338</v>
      </c>
      <c r="L4784" s="11">
        <f t="shared" si="449"/>
        <v>656</v>
      </c>
      <c r="M4784" t="str">
        <f>VLOOKUP(C4784,[1]!Location_Data[#Data],2,0)</f>
        <v>Oxnard</v>
      </c>
      <c r="N4784" t="str">
        <f>VLOOKUP(D4784,[1]!Salespeople_Data[#Data],2,0)</f>
        <v>Brian Hansen</v>
      </c>
      <c r="O4784" t="str">
        <f>VLOOKUP(E4784,[1]!Customer_Data[#Data],2,0)</f>
        <v>Roy Rice</v>
      </c>
      <c r="P4784" s="15">
        <f t="shared" si="444"/>
        <v>7</v>
      </c>
      <c r="Q4784">
        <f t="shared" si="445"/>
        <v>2</v>
      </c>
      <c r="R4784">
        <f t="shared" si="446"/>
        <v>2020</v>
      </c>
    </row>
    <row r="4785" spans="1:18" x14ac:dyDescent="0.25">
      <c r="A4785" s="4" t="s">
        <v>5806</v>
      </c>
      <c r="B4785" s="4" t="s">
        <v>421</v>
      </c>
      <c r="C4785" s="4" t="s">
        <v>527</v>
      </c>
      <c r="D4785" s="4" t="s">
        <v>413</v>
      </c>
      <c r="E4785" s="4" t="s">
        <v>1635</v>
      </c>
      <c r="F4785" s="5">
        <v>44022</v>
      </c>
      <c r="G4785" s="4">
        <v>2</v>
      </c>
      <c r="H4785" s="11">
        <f>VLOOKUP(B4785,[1]!Product_Data[#Data],4,0)</f>
        <v>826</v>
      </c>
      <c r="I4785" s="11">
        <f>VLOOKUP(B4785,[1]!Product_Data[#Data],3,0)</f>
        <v>562</v>
      </c>
      <c r="J4785" s="11">
        <f t="shared" si="447"/>
        <v>1124</v>
      </c>
      <c r="K4785" s="11">
        <f t="shared" si="448"/>
        <v>1652</v>
      </c>
      <c r="L4785" s="11">
        <f t="shared" si="449"/>
        <v>528</v>
      </c>
      <c r="M4785" t="str">
        <f>VLOOKUP(C4785,[1]!Location_Data[#Data],2,0)</f>
        <v>Stockton</v>
      </c>
      <c r="N4785" t="str">
        <f>VLOOKUP(D4785,[1]!Salespeople_Data[#Data],2,0)</f>
        <v>Kenneth Bradley</v>
      </c>
      <c r="O4785" t="str">
        <f>VLOOKUP(E4785,[1]!Customer_Data[#Data],2,0)</f>
        <v>Sean Andrews</v>
      </c>
      <c r="P4785" s="15">
        <f t="shared" si="444"/>
        <v>6</v>
      </c>
      <c r="Q4785">
        <f t="shared" si="445"/>
        <v>7</v>
      </c>
      <c r="R4785">
        <f t="shared" si="446"/>
        <v>2020</v>
      </c>
    </row>
    <row r="4786" spans="1:18" x14ac:dyDescent="0.25">
      <c r="A4786" s="2" t="s">
        <v>5807</v>
      </c>
      <c r="B4786" s="2" t="s">
        <v>626</v>
      </c>
      <c r="C4786" s="2" t="s">
        <v>140</v>
      </c>
      <c r="D4786" s="2" t="s">
        <v>58</v>
      </c>
      <c r="E4786" s="2" t="s">
        <v>2122</v>
      </c>
      <c r="F4786" s="3">
        <v>43875</v>
      </c>
      <c r="G4786" s="2">
        <v>1</v>
      </c>
      <c r="H4786" s="11">
        <f>VLOOKUP(B4786,[1]!Product_Data[#Data],4,0)</f>
        <v>584</v>
      </c>
      <c r="I4786" s="11">
        <f>VLOOKUP(B4786,[1]!Product_Data[#Data],3,0)</f>
        <v>420</v>
      </c>
      <c r="J4786" s="11">
        <f t="shared" si="447"/>
        <v>420</v>
      </c>
      <c r="K4786" s="11">
        <f t="shared" si="448"/>
        <v>584</v>
      </c>
      <c r="L4786" s="11">
        <f t="shared" si="449"/>
        <v>164</v>
      </c>
      <c r="M4786" t="str">
        <f>VLOOKUP(C4786,[1]!Location_Data[#Data],2,0)</f>
        <v>Salinas</v>
      </c>
      <c r="N4786" t="str">
        <f>VLOOKUP(D4786,[1]!Salespeople_Data[#Data],2,0)</f>
        <v>Christopher Tucker</v>
      </c>
      <c r="O4786" t="str">
        <f>VLOOKUP(E4786,[1]!Customer_Data[#Data],2,0)</f>
        <v>Frank Hawkins</v>
      </c>
      <c r="P4786" s="15">
        <f t="shared" si="444"/>
        <v>6</v>
      </c>
      <c r="Q4786">
        <f t="shared" si="445"/>
        <v>2</v>
      </c>
      <c r="R4786">
        <f t="shared" si="446"/>
        <v>2020</v>
      </c>
    </row>
    <row r="4787" spans="1:18" x14ac:dyDescent="0.25">
      <c r="A4787" s="4" t="s">
        <v>5808</v>
      </c>
      <c r="B4787" s="4" t="s">
        <v>605</v>
      </c>
      <c r="C4787" s="4" t="s">
        <v>472</v>
      </c>
      <c r="D4787" s="4" t="s">
        <v>250</v>
      </c>
      <c r="E4787" s="4" t="s">
        <v>2131</v>
      </c>
      <c r="F4787" s="5">
        <v>43936</v>
      </c>
      <c r="G4787" s="4">
        <v>2</v>
      </c>
      <c r="H4787" s="11">
        <f>VLOOKUP(B4787,[1]!Product_Data[#Data],4,0)</f>
        <v>913</v>
      </c>
      <c r="I4787" s="11">
        <f>VLOOKUP(B4787,[1]!Product_Data[#Data],3,0)</f>
        <v>584</v>
      </c>
      <c r="J4787" s="11">
        <f t="shared" si="447"/>
        <v>1168</v>
      </c>
      <c r="K4787" s="11">
        <f t="shared" si="448"/>
        <v>1826</v>
      </c>
      <c r="L4787" s="11">
        <f t="shared" si="449"/>
        <v>658</v>
      </c>
      <c r="M4787" t="str">
        <f>VLOOKUP(C4787,[1]!Location_Data[#Data],2,0)</f>
        <v>Concord</v>
      </c>
      <c r="N4787" t="str">
        <f>VLOOKUP(D4787,[1]!Salespeople_Data[#Data],2,0)</f>
        <v>Martin Carr</v>
      </c>
      <c r="O4787" t="str">
        <f>VLOOKUP(E4787,[1]!Customer_Data[#Data],2,0)</f>
        <v>Raymond Allen</v>
      </c>
      <c r="P4787" s="15">
        <f t="shared" si="444"/>
        <v>4</v>
      </c>
      <c r="Q4787">
        <f t="shared" si="445"/>
        <v>4</v>
      </c>
      <c r="R4787">
        <f t="shared" si="446"/>
        <v>2020</v>
      </c>
    </row>
    <row r="4788" spans="1:18" x14ac:dyDescent="0.25">
      <c r="A4788" s="2" t="s">
        <v>5809</v>
      </c>
      <c r="B4788" s="2" t="s">
        <v>23</v>
      </c>
      <c r="C4788" s="2" t="s">
        <v>253</v>
      </c>
      <c r="D4788" s="2" t="s">
        <v>20</v>
      </c>
      <c r="E4788" s="2" t="s">
        <v>1582</v>
      </c>
      <c r="F4788" s="3">
        <v>43900</v>
      </c>
      <c r="G4788" s="2">
        <v>1</v>
      </c>
      <c r="H4788" s="11">
        <f>VLOOKUP(B4788,[1]!Product_Data[#Data],4,0)</f>
        <v>1052</v>
      </c>
      <c r="I4788" s="11">
        <f>VLOOKUP(B4788,[1]!Product_Data[#Data],3,0)</f>
        <v>589</v>
      </c>
      <c r="J4788" s="11">
        <f t="shared" si="447"/>
        <v>589</v>
      </c>
      <c r="K4788" s="11">
        <f t="shared" si="448"/>
        <v>1052</v>
      </c>
      <c r="L4788" s="11">
        <f t="shared" si="449"/>
        <v>463</v>
      </c>
      <c r="M4788" t="str">
        <f>VLOOKUP(C4788,[1]!Location_Data[#Data],2,0)</f>
        <v>Bakersfield</v>
      </c>
      <c r="N4788" t="str">
        <f>VLOOKUP(D4788,[1]!Salespeople_Data[#Data],2,0)</f>
        <v>Joshua Cook</v>
      </c>
      <c r="O4788" t="str">
        <f>VLOOKUP(E4788,[1]!Customer_Data[#Data],2,0)</f>
        <v>Carlos Martinez</v>
      </c>
      <c r="P4788" s="15">
        <f t="shared" si="444"/>
        <v>3</v>
      </c>
      <c r="Q4788">
        <f t="shared" si="445"/>
        <v>3</v>
      </c>
      <c r="R4788">
        <f t="shared" si="446"/>
        <v>2020</v>
      </c>
    </row>
    <row r="4789" spans="1:18" x14ac:dyDescent="0.25">
      <c r="A4789" s="4" t="s">
        <v>5810</v>
      </c>
      <c r="B4789" s="4" t="s">
        <v>207</v>
      </c>
      <c r="C4789" s="4" t="s">
        <v>527</v>
      </c>
      <c r="D4789" s="4" t="s">
        <v>308</v>
      </c>
      <c r="E4789" s="4" t="s">
        <v>1425</v>
      </c>
      <c r="F4789" s="5">
        <v>44024</v>
      </c>
      <c r="G4789" s="4">
        <v>3</v>
      </c>
      <c r="H4789" s="11">
        <f>VLOOKUP(B4789,[1]!Product_Data[#Data],4,0)</f>
        <v>2464</v>
      </c>
      <c r="I4789" s="11">
        <f>VLOOKUP(B4789,[1]!Product_Data[#Data],3,0)</f>
        <v>1774</v>
      </c>
      <c r="J4789" s="11">
        <f t="shared" si="447"/>
        <v>5322</v>
      </c>
      <c r="K4789" s="11">
        <f t="shared" si="448"/>
        <v>7392</v>
      </c>
      <c r="L4789" s="11">
        <f t="shared" si="449"/>
        <v>2070</v>
      </c>
      <c r="M4789" t="str">
        <f>VLOOKUP(C4789,[1]!Location_Data[#Data],2,0)</f>
        <v>Stockton</v>
      </c>
      <c r="N4789" t="str">
        <f>VLOOKUP(D4789,[1]!Salespeople_Data[#Data],2,0)</f>
        <v>Fred Robertson</v>
      </c>
      <c r="O4789" t="str">
        <f>VLOOKUP(E4789,[1]!Customer_Data[#Data],2,0)</f>
        <v>Johnny Andrews</v>
      </c>
      <c r="P4789" s="15">
        <f t="shared" si="444"/>
        <v>1</v>
      </c>
      <c r="Q4789">
        <f t="shared" si="445"/>
        <v>7</v>
      </c>
      <c r="R4789">
        <f t="shared" si="446"/>
        <v>2020</v>
      </c>
    </row>
    <row r="4790" spans="1:18" x14ac:dyDescent="0.25">
      <c r="A4790" s="2" t="s">
        <v>5811</v>
      </c>
      <c r="B4790" s="2" t="s">
        <v>600</v>
      </c>
      <c r="C4790" s="2" t="s">
        <v>331</v>
      </c>
      <c r="D4790" s="2" t="s">
        <v>250</v>
      </c>
      <c r="E4790" s="2" t="s">
        <v>1053</v>
      </c>
      <c r="F4790" s="3">
        <v>44010</v>
      </c>
      <c r="G4790" s="2">
        <v>1</v>
      </c>
      <c r="H4790" s="11">
        <f>VLOOKUP(B4790,[1]!Product_Data[#Data],4,0)</f>
        <v>368</v>
      </c>
      <c r="I4790" s="11">
        <f>VLOOKUP(B4790,[1]!Product_Data[#Data],3,0)</f>
        <v>269</v>
      </c>
      <c r="J4790" s="11">
        <f t="shared" si="447"/>
        <v>269</v>
      </c>
      <c r="K4790" s="11">
        <f t="shared" si="448"/>
        <v>368</v>
      </c>
      <c r="L4790" s="11">
        <f t="shared" si="449"/>
        <v>99</v>
      </c>
      <c r="M4790" t="str">
        <f>VLOOKUP(C4790,[1]!Location_Data[#Data],2,0)</f>
        <v>Sunnyvale</v>
      </c>
      <c r="N4790" t="str">
        <f>VLOOKUP(D4790,[1]!Salespeople_Data[#Data],2,0)</f>
        <v>Martin Carr</v>
      </c>
      <c r="O4790" t="str">
        <f>VLOOKUP(E4790,[1]!Customer_Data[#Data],2,0)</f>
        <v>Carlos Wheeler</v>
      </c>
      <c r="P4790" s="15">
        <f t="shared" si="444"/>
        <v>1</v>
      </c>
      <c r="Q4790">
        <f t="shared" si="445"/>
        <v>6</v>
      </c>
      <c r="R4790">
        <f t="shared" si="446"/>
        <v>2020</v>
      </c>
    </row>
    <row r="4791" spans="1:18" x14ac:dyDescent="0.25">
      <c r="A4791" s="4" t="s">
        <v>5812</v>
      </c>
      <c r="B4791" s="4" t="s">
        <v>537</v>
      </c>
      <c r="C4791" s="4" t="s">
        <v>349</v>
      </c>
      <c r="D4791" s="4" t="s">
        <v>159</v>
      </c>
      <c r="E4791" s="4" t="s">
        <v>2629</v>
      </c>
      <c r="F4791" s="5">
        <v>44035</v>
      </c>
      <c r="G4791" s="4">
        <v>1</v>
      </c>
      <c r="H4791" s="11">
        <f>VLOOKUP(B4791,[1]!Product_Data[#Data],4,0)</f>
        <v>556</v>
      </c>
      <c r="I4791" s="11">
        <f>VLOOKUP(B4791,[1]!Product_Data[#Data],3,0)</f>
        <v>395</v>
      </c>
      <c r="J4791" s="11">
        <f t="shared" si="447"/>
        <v>395</v>
      </c>
      <c r="K4791" s="11">
        <f t="shared" si="448"/>
        <v>556</v>
      </c>
      <c r="L4791" s="11">
        <f t="shared" si="449"/>
        <v>161</v>
      </c>
      <c r="M4791" t="str">
        <f>VLOOKUP(C4791,[1]!Location_Data[#Data],2,0)</f>
        <v>Santa Clara</v>
      </c>
      <c r="N4791" t="str">
        <f>VLOOKUP(D4791,[1]!Salespeople_Data[#Data],2,0)</f>
        <v>Bobby Russell</v>
      </c>
      <c r="O4791" t="str">
        <f>VLOOKUP(E4791,[1]!Customer_Data[#Data],2,0)</f>
        <v>Roy Carpenter</v>
      </c>
      <c r="P4791" s="15">
        <f t="shared" si="444"/>
        <v>5</v>
      </c>
      <c r="Q4791">
        <f t="shared" si="445"/>
        <v>7</v>
      </c>
      <c r="R4791">
        <f t="shared" si="446"/>
        <v>2020</v>
      </c>
    </row>
    <row r="4792" spans="1:18" x14ac:dyDescent="0.25">
      <c r="A4792" s="2" t="s">
        <v>5813</v>
      </c>
      <c r="B4792" s="2" t="s">
        <v>537</v>
      </c>
      <c r="C4792" s="2" t="s">
        <v>472</v>
      </c>
      <c r="D4792" s="2" t="s">
        <v>49</v>
      </c>
      <c r="E4792" s="2" t="s">
        <v>829</v>
      </c>
      <c r="F4792" s="3">
        <v>43862</v>
      </c>
      <c r="G4792" s="2">
        <v>2</v>
      </c>
      <c r="H4792" s="11">
        <f>VLOOKUP(B4792,[1]!Product_Data[#Data],4,0)</f>
        <v>556</v>
      </c>
      <c r="I4792" s="11">
        <f>VLOOKUP(B4792,[1]!Product_Data[#Data],3,0)</f>
        <v>395</v>
      </c>
      <c r="J4792" s="11">
        <f t="shared" si="447"/>
        <v>790</v>
      </c>
      <c r="K4792" s="11">
        <f t="shared" si="448"/>
        <v>1112</v>
      </c>
      <c r="L4792" s="11">
        <f t="shared" si="449"/>
        <v>322</v>
      </c>
      <c r="M4792" t="str">
        <f>VLOOKUP(C4792,[1]!Location_Data[#Data],2,0)</f>
        <v>Concord</v>
      </c>
      <c r="N4792" t="str">
        <f>VLOOKUP(D4792,[1]!Salespeople_Data[#Data],2,0)</f>
        <v>Walter Cook</v>
      </c>
      <c r="O4792" t="str">
        <f>VLOOKUP(E4792,[1]!Customer_Data[#Data],2,0)</f>
        <v>Shawn Ray</v>
      </c>
      <c r="P4792" s="15">
        <f t="shared" si="444"/>
        <v>7</v>
      </c>
      <c r="Q4792">
        <f t="shared" si="445"/>
        <v>2</v>
      </c>
      <c r="R4792">
        <f t="shared" si="446"/>
        <v>2020</v>
      </c>
    </row>
    <row r="4793" spans="1:18" x14ac:dyDescent="0.25">
      <c r="A4793" s="4" t="s">
        <v>5814</v>
      </c>
      <c r="B4793" s="4" t="s">
        <v>129</v>
      </c>
      <c r="C4793" s="4" t="s">
        <v>469</v>
      </c>
      <c r="D4793" s="4" t="s">
        <v>345</v>
      </c>
      <c r="E4793" s="4" t="s">
        <v>859</v>
      </c>
      <c r="F4793" s="5">
        <v>44021</v>
      </c>
      <c r="G4793" s="4">
        <v>3</v>
      </c>
      <c r="H4793" s="11">
        <f>VLOOKUP(B4793,[1]!Product_Data[#Data],4,0)</f>
        <v>127</v>
      </c>
      <c r="I4793" s="11">
        <f>VLOOKUP(B4793,[1]!Product_Data[#Data],3,0)</f>
        <v>79</v>
      </c>
      <c r="J4793" s="11">
        <f t="shared" si="447"/>
        <v>237</v>
      </c>
      <c r="K4793" s="11">
        <f t="shared" si="448"/>
        <v>381</v>
      </c>
      <c r="L4793" s="11">
        <f t="shared" si="449"/>
        <v>144</v>
      </c>
      <c r="M4793" t="str">
        <f>VLOOKUP(C4793,[1]!Location_Data[#Data],2,0)</f>
        <v>Escondido</v>
      </c>
      <c r="N4793" t="str">
        <f>VLOOKUP(D4793,[1]!Salespeople_Data[#Data],2,0)</f>
        <v>Larry Marshall</v>
      </c>
      <c r="O4793" t="str">
        <f>VLOOKUP(E4793,[1]!Customer_Data[#Data],2,0)</f>
        <v>Ralph Elliott</v>
      </c>
      <c r="P4793" s="15">
        <f t="shared" si="444"/>
        <v>5</v>
      </c>
      <c r="Q4793">
        <f t="shared" si="445"/>
        <v>7</v>
      </c>
      <c r="R4793">
        <f t="shared" si="446"/>
        <v>2020</v>
      </c>
    </row>
    <row r="4794" spans="1:18" x14ac:dyDescent="0.25">
      <c r="A4794" s="2" t="s">
        <v>5815</v>
      </c>
      <c r="B4794" s="2" t="s">
        <v>858</v>
      </c>
      <c r="C4794" s="2" t="s">
        <v>204</v>
      </c>
      <c r="D4794" s="2" t="s">
        <v>250</v>
      </c>
      <c r="E4794" s="2" t="s">
        <v>1961</v>
      </c>
      <c r="F4794" s="3">
        <v>44191</v>
      </c>
      <c r="G4794" s="2">
        <v>4</v>
      </c>
      <c r="H4794" s="11">
        <f>VLOOKUP(B4794,[1]!Product_Data[#Data],4,0)</f>
        <v>2294</v>
      </c>
      <c r="I4794" s="11">
        <f>VLOOKUP(B4794,[1]!Product_Data[#Data],3,0)</f>
        <v>1399</v>
      </c>
      <c r="J4794" s="11">
        <f t="shared" si="447"/>
        <v>5596</v>
      </c>
      <c r="K4794" s="11">
        <f t="shared" si="448"/>
        <v>9176</v>
      </c>
      <c r="L4794" s="11">
        <f t="shared" si="449"/>
        <v>3580</v>
      </c>
      <c r="M4794" t="str">
        <f>VLOOKUP(C4794,[1]!Location_Data[#Data],2,0)</f>
        <v>Corona</v>
      </c>
      <c r="N4794" t="str">
        <f>VLOOKUP(D4794,[1]!Salespeople_Data[#Data],2,0)</f>
        <v>Martin Carr</v>
      </c>
      <c r="O4794" t="str">
        <f>VLOOKUP(E4794,[1]!Customer_Data[#Data],2,0)</f>
        <v>Eric Shaw</v>
      </c>
      <c r="P4794" s="15">
        <f t="shared" si="444"/>
        <v>7</v>
      </c>
      <c r="Q4794">
        <f t="shared" si="445"/>
        <v>12</v>
      </c>
      <c r="R4794">
        <f t="shared" si="446"/>
        <v>2020</v>
      </c>
    </row>
    <row r="4795" spans="1:18" x14ac:dyDescent="0.25">
      <c r="A4795" s="4" t="s">
        <v>5816</v>
      </c>
      <c r="B4795" s="4" t="s">
        <v>389</v>
      </c>
      <c r="C4795" s="4" t="s">
        <v>224</v>
      </c>
      <c r="D4795" s="4" t="s">
        <v>58</v>
      </c>
      <c r="E4795" s="4" t="s">
        <v>2681</v>
      </c>
      <c r="F4795" s="5">
        <v>43902</v>
      </c>
      <c r="G4795" s="4">
        <v>3</v>
      </c>
      <c r="H4795" s="11">
        <f>VLOOKUP(B4795,[1]!Product_Data[#Data],4,0)</f>
        <v>1367</v>
      </c>
      <c r="I4795" s="11">
        <f>VLOOKUP(B4795,[1]!Product_Data[#Data],3,0)</f>
        <v>984</v>
      </c>
      <c r="J4795" s="11">
        <f t="shared" si="447"/>
        <v>2952</v>
      </c>
      <c r="K4795" s="11">
        <f t="shared" si="448"/>
        <v>4101</v>
      </c>
      <c r="L4795" s="11">
        <f t="shared" si="449"/>
        <v>1149</v>
      </c>
      <c r="M4795" t="str">
        <f>VLOOKUP(C4795,[1]!Location_Data[#Data],2,0)</f>
        <v>Huntington Beach</v>
      </c>
      <c r="N4795" t="str">
        <f>VLOOKUP(D4795,[1]!Salespeople_Data[#Data],2,0)</f>
        <v>Christopher Tucker</v>
      </c>
      <c r="O4795" t="str">
        <f>VLOOKUP(E4795,[1]!Customer_Data[#Data],2,0)</f>
        <v>Billy Adams</v>
      </c>
      <c r="P4795" s="15">
        <f t="shared" si="444"/>
        <v>5</v>
      </c>
      <c r="Q4795">
        <f t="shared" si="445"/>
        <v>3</v>
      </c>
      <c r="R4795">
        <f t="shared" si="446"/>
        <v>2020</v>
      </c>
    </row>
    <row r="4796" spans="1:18" x14ac:dyDescent="0.25">
      <c r="A4796" s="2" t="s">
        <v>5817</v>
      </c>
      <c r="B4796" s="2" t="s">
        <v>348</v>
      </c>
      <c r="C4796" s="2" t="s">
        <v>302</v>
      </c>
      <c r="D4796" s="2" t="s">
        <v>264</v>
      </c>
      <c r="E4796" s="2" t="s">
        <v>1196</v>
      </c>
      <c r="F4796" s="3">
        <v>43901</v>
      </c>
      <c r="G4796" s="2">
        <v>1</v>
      </c>
      <c r="H4796" s="11">
        <f>VLOOKUP(B4796,[1]!Product_Data[#Data],4,0)</f>
        <v>603</v>
      </c>
      <c r="I4796" s="11">
        <f>VLOOKUP(B4796,[1]!Product_Data[#Data],3,0)</f>
        <v>416</v>
      </c>
      <c r="J4796" s="11">
        <f t="shared" si="447"/>
        <v>416</v>
      </c>
      <c r="K4796" s="11">
        <f t="shared" si="448"/>
        <v>603</v>
      </c>
      <c r="L4796" s="11">
        <f t="shared" si="449"/>
        <v>187</v>
      </c>
      <c r="M4796" t="str">
        <f>VLOOKUP(C4796,[1]!Location_Data[#Data],2,0)</f>
        <v>Santa Rosa</v>
      </c>
      <c r="N4796" t="str">
        <f>VLOOKUP(D4796,[1]!Salespeople_Data[#Data],2,0)</f>
        <v>Ernest Wheeler</v>
      </c>
      <c r="O4796" t="str">
        <f>VLOOKUP(E4796,[1]!Customer_Data[#Data],2,0)</f>
        <v>Walter Baker</v>
      </c>
      <c r="P4796" s="15">
        <f t="shared" si="444"/>
        <v>4</v>
      </c>
      <c r="Q4796">
        <f t="shared" si="445"/>
        <v>3</v>
      </c>
      <c r="R4796">
        <f t="shared" si="446"/>
        <v>2020</v>
      </c>
    </row>
    <row r="4797" spans="1:18" x14ac:dyDescent="0.25">
      <c r="A4797" s="4" t="s">
        <v>5818</v>
      </c>
      <c r="B4797" s="4" t="s">
        <v>818</v>
      </c>
      <c r="C4797" s="4" t="s">
        <v>355</v>
      </c>
      <c r="D4797" s="4" t="s">
        <v>345</v>
      </c>
      <c r="E4797" s="4" t="s">
        <v>1178</v>
      </c>
      <c r="F4797" s="5">
        <v>44192</v>
      </c>
      <c r="G4797" s="4">
        <v>2</v>
      </c>
      <c r="H4797" s="11">
        <f>VLOOKUP(B4797,[1]!Product_Data[#Data],4,0)</f>
        <v>1638</v>
      </c>
      <c r="I4797" s="11">
        <f>VLOOKUP(B4797,[1]!Product_Data[#Data],3,0)</f>
        <v>1261</v>
      </c>
      <c r="J4797" s="11">
        <f t="shared" si="447"/>
        <v>2522</v>
      </c>
      <c r="K4797" s="11">
        <f t="shared" si="448"/>
        <v>3276</v>
      </c>
      <c r="L4797" s="11">
        <f t="shared" si="449"/>
        <v>754</v>
      </c>
      <c r="M4797" t="str">
        <f>VLOOKUP(C4797,[1]!Location_Data[#Data],2,0)</f>
        <v>Burbank</v>
      </c>
      <c r="N4797" t="str">
        <f>VLOOKUP(D4797,[1]!Salespeople_Data[#Data],2,0)</f>
        <v>Larry Marshall</v>
      </c>
      <c r="O4797" t="str">
        <f>VLOOKUP(E4797,[1]!Customer_Data[#Data],2,0)</f>
        <v>Joseph Warren</v>
      </c>
      <c r="P4797" s="15">
        <f t="shared" si="444"/>
        <v>1</v>
      </c>
      <c r="Q4797">
        <f t="shared" si="445"/>
        <v>12</v>
      </c>
      <c r="R4797">
        <f t="shared" si="446"/>
        <v>2020</v>
      </c>
    </row>
    <row r="4798" spans="1:18" x14ac:dyDescent="0.25">
      <c r="A4798" s="2" t="s">
        <v>5819</v>
      </c>
      <c r="B4798" s="2" t="s">
        <v>200</v>
      </c>
      <c r="C4798" s="2" t="s">
        <v>349</v>
      </c>
      <c r="D4798" s="2" t="s">
        <v>359</v>
      </c>
      <c r="E4798" s="2" t="s">
        <v>861</v>
      </c>
      <c r="F4798" s="3">
        <v>44078</v>
      </c>
      <c r="G4798" s="2">
        <v>1</v>
      </c>
      <c r="H4798" s="11">
        <f>VLOOKUP(B4798,[1]!Product_Data[#Data],4,0)</f>
        <v>315</v>
      </c>
      <c r="I4798" s="11">
        <f>VLOOKUP(B4798,[1]!Product_Data[#Data],3,0)</f>
        <v>208</v>
      </c>
      <c r="J4798" s="11">
        <f t="shared" si="447"/>
        <v>208</v>
      </c>
      <c r="K4798" s="11">
        <f t="shared" si="448"/>
        <v>315</v>
      </c>
      <c r="L4798" s="11">
        <f t="shared" si="449"/>
        <v>107</v>
      </c>
      <c r="M4798" t="str">
        <f>VLOOKUP(C4798,[1]!Location_Data[#Data],2,0)</f>
        <v>Santa Clara</v>
      </c>
      <c r="N4798" t="str">
        <f>VLOOKUP(D4798,[1]!Salespeople_Data[#Data],2,0)</f>
        <v>Eugene Holmes</v>
      </c>
      <c r="O4798" t="str">
        <f>VLOOKUP(E4798,[1]!Customer_Data[#Data],2,0)</f>
        <v>Arthur Webb</v>
      </c>
      <c r="P4798" s="15">
        <f t="shared" si="444"/>
        <v>6</v>
      </c>
      <c r="Q4798">
        <f t="shared" si="445"/>
        <v>9</v>
      </c>
      <c r="R4798">
        <f t="shared" si="446"/>
        <v>2020</v>
      </c>
    </row>
    <row r="4799" spans="1:18" x14ac:dyDescent="0.25">
      <c r="A4799" s="4" t="s">
        <v>5820</v>
      </c>
      <c r="B4799" s="4" t="s">
        <v>340</v>
      </c>
      <c r="C4799" s="4" t="s">
        <v>105</v>
      </c>
      <c r="D4799" s="4" t="s">
        <v>58</v>
      </c>
      <c r="E4799" s="4" t="s">
        <v>867</v>
      </c>
      <c r="F4799" s="5">
        <v>43862</v>
      </c>
      <c r="G4799" s="4">
        <v>1</v>
      </c>
      <c r="H4799" s="11">
        <f>VLOOKUP(B4799,[1]!Product_Data[#Data],4,0)</f>
        <v>1967</v>
      </c>
      <c r="I4799" s="11">
        <f>VLOOKUP(B4799,[1]!Product_Data[#Data],3,0)</f>
        <v>1397</v>
      </c>
      <c r="J4799" s="11">
        <f t="shared" si="447"/>
        <v>1397</v>
      </c>
      <c r="K4799" s="11">
        <f t="shared" si="448"/>
        <v>1967</v>
      </c>
      <c r="L4799" s="11">
        <f t="shared" si="449"/>
        <v>570</v>
      </c>
      <c r="M4799" t="str">
        <f>VLOOKUP(C4799,[1]!Location_Data[#Data],2,0)</f>
        <v>Daly City</v>
      </c>
      <c r="N4799" t="str">
        <f>VLOOKUP(D4799,[1]!Salespeople_Data[#Data],2,0)</f>
        <v>Christopher Tucker</v>
      </c>
      <c r="O4799" t="str">
        <f>VLOOKUP(E4799,[1]!Customer_Data[#Data],2,0)</f>
        <v>Carl Anderson</v>
      </c>
      <c r="P4799" s="15">
        <f t="shared" si="444"/>
        <v>7</v>
      </c>
      <c r="Q4799">
        <f t="shared" si="445"/>
        <v>2</v>
      </c>
      <c r="R4799">
        <f t="shared" si="446"/>
        <v>2020</v>
      </c>
    </row>
    <row r="4800" spans="1:18" x14ac:dyDescent="0.25">
      <c r="A4800" s="2" t="s">
        <v>5821</v>
      </c>
      <c r="B4800" s="2" t="s">
        <v>47</v>
      </c>
      <c r="C4800" s="2" t="s">
        <v>57</v>
      </c>
      <c r="D4800" s="2" t="s">
        <v>225</v>
      </c>
      <c r="E4800" s="2" t="s">
        <v>1083</v>
      </c>
      <c r="F4800" s="3">
        <v>43838</v>
      </c>
      <c r="G4800" s="2">
        <v>2</v>
      </c>
      <c r="H4800" s="11">
        <f>VLOOKUP(B4800,[1]!Product_Data[#Data],4,0)</f>
        <v>1812</v>
      </c>
      <c r="I4800" s="11">
        <f>VLOOKUP(B4800,[1]!Product_Data[#Data],3,0)</f>
        <v>1305</v>
      </c>
      <c r="J4800" s="11">
        <f t="shared" si="447"/>
        <v>2610</v>
      </c>
      <c r="K4800" s="11">
        <f t="shared" si="448"/>
        <v>3624</v>
      </c>
      <c r="L4800" s="11">
        <f t="shared" si="449"/>
        <v>1014</v>
      </c>
      <c r="M4800" t="str">
        <f>VLOOKUP(C4800,[1]!Location_Data[#Data],2,0)</f>
        <v>Thousand Oaks</v>
      </c>
      <c r="N4800" t="str">
        <f>VLOOKUP(D4800,[1]!Salespeople_Data[#Data],2,0)</f>
        <v>Andrew Bowman</v>
      </c>
      <c r="O4800" t="str">
        <f>VLOOKUP(E4800,[1]!Customer_Data[#Data],2,0)</f>
        <v>Carl Nguyen</v>
      </c>
      <c r="P4800" s="15">
        <f t="shared" si="444"/>
        <v>4</v>
      </c>
      <c r="Q4800">
        <f t="shared" si="445"/>
        <v>1</v>
      </c>
      <c r="R4800">
        <f t="shared" si="446"/>
        <v>2020</v>
      </c>
    </row>
    <row r="4801" spans="1:18" x14ac:dyDescent="0.25">
      <c r="A4801" s="4" t="s">
        <v>5822</v>
      </c>
      <c r="B4801" s="4" t="s">
        <v>603</v>
      </c>
      <c r="C4801" s="4" t="s">
        <v>450</v>
      </c>
      <c r="D4801" s="4" t="s">
        <v>87</v>
      </c>
      <c r="E4801" s="4" t="s">
        <v>258</v>
      </c>
      <c r="F4801" s="5">
        <v>44131</v>
      </c>
      <c r="G4801" s="4">
        <v>1</v>
      </c>
      <c r="H4801" s="11">
        <f>VLOOKUP(B4801,[1]!Product_Data[#Data],4,0)</f>
        <v>2495</v>
      </c>
      <c r="I4801" s="11">
        <f>VLOOKUP(B4801,[1]!Product_Data[#Data],3,0)</f>
        <v>1896</v>
      </c>
      <c r="J4801" s="11">
        <f t="shared" si="447"/>
        <v>1896</v>
      </c>
      <c r="K4801" s="11">
        <f t="shared" si="448"/>
        <v>2495</v>
      </c>
      <c r="L4801" s="11">
        <f t="shared" si="449"/>
        <v>599</v>
      </c>
      <c r="M4801" t="str">
        <f>VLOOKUP(C4801,[1]!Location_Data[#Data],2,0)</f>
        <v>Simi Valley</v>
      </c>
      <c r="N4801" t="str">
        <f>VLOOKUP(D4801,[1]!Salespeople_Data[#Data],2,0)</f>
        <v>Martin Perry</v>
      </c>
      <c r="O4801" t="str">
        <f>VLOOKUP(E4801,[1]!Customer_Data[#Data],2,0)</f>
        <v>Antonio Morris</v>
      </c>
      <c r="P4801" s="15">
        <f t="shared" si="444"/>
        <v>3</v>
      </c>
      <c r="Q4801">
        <f t="shared" si="445"/>
        <v>10</v>
      </c>
      <c r="R4801">
        <f t="shared" si="446"/>
        <v>2020</v>
      </c>
    </row>
    <row r="4802" spans="1:18" x14ac:dyDescent="0.25">
      <c r="A4802" s="2" t="s">
        <v>5823</v>
      </c>
      <c r="B4802" s="2" t="s">
        <v>18</v>
      </c>
      <c r="C4802" s="2" t="s">
        <v>110</v>
      </c>
      <c r="D4802" s="2" t="s">
        <v>178</v>
      </c>
      <c r="E4802" s="2" t="s">
        <v>3363</v>
      </c>
      <c r="F4802" s="3">
        <v>43959</v>
      </c>
      <c r="G4802" s="2">
        <v>1</v>
      </c>
      <c r="H4802" s="11">
        <f>VLOOKUP(B4802,[1]!Product_Data[#Data],4,0)</f>
        <v>880</v>
      </c>
      <c r="I4802" s="11">
        <f>VLOOKUP(B4802,[1]!Product_Data[#Data],3,0)</f>
        <v>634</v>
      </c>
      <c r="J4802" s="11">
        <f t="shared" si="447"/>
        <v>634</v>
      </c>
      <c r="K4802" s="11">
        <f t="shared" si="448"/>
        <v>880</v>
      </c>
      <c r="L4802" s="11">
        <f t="shared" si="449"/>
        <v>246</v>
      </c>
      <c r="M4802" t="str">
        <f>VLOOKUP(C4802,[1]!Location_Data[#Data],2,0)</f>
        <v>Richmond</v>
      </c>
      <c r="N4802" t="str">
        <f>VLOOKUP(D4802,[1]!Salespeople_Data[#Data],2,0)</f>
        <v>Joshua Taylor</v>
      </c>
      <c r="O4802" t="str">
        <f>VLOOKUP(E4802,[1]!Customer_Data[#Data],2,0)</f>
        <v>Andrew Butler</v>
      </c>
      <c r="P4802" s="15">
        <f t="shared" ref="P4802:P4865" si="450">WEEKDAY(F4802)</f>
        <v>6</v>
      </c>
      <c r="Q4802">
        <f t="shared" ref="Q4802:Q4865" si="451">MONTH(F4802)</f>
        <v>5</v>
      </c>
      <c r="R4802">
        <f t="shared" ref="R4802:R4865" si="452">YEAR(F4802)</f>
        <v>2020</v>
      </c>
    </row>
    <row r="4803" spans="1:18" x14ac:dyDescent="0.25">
      <c r="A4803" s="4" t="s">
        <v>5824</v>
      </c>
      <c r="B4803" s="4" t="s">
        <v>383</v>
      </c>
      <c r="C4803" s="4" t="s">
        <v>472</v>
      </c>
      <c r="D4803" s="4" t="s">
        <v>87</v>
      </c>
      <c r="E4803" s="4" t="s">
        <v>162</v>
      </c>
      <c r="F4803" s="5">
        <v>43938</v>
      </c>
      <c r="G4803" s="4">
        <v>1</v>
      </c>
      <c r="H4803" s="11">
        <f>VLOOKUP(B4803,[1]!Product_Data[#Data],4,0)</f>
        <v>1494</v>
      </c>
      <c r="I4803" s="11">
        <f>VLOOKUP(B4803,[1]!Product_Data[#Data],3,0)</f>
        <v>971</v>
      </c>
      <c r="J4803" s="11">
        <f t="shared" ref="J4803:J4866" si="453">PRODUCT(I4803,G4803)</f>
        <v>971</v>
      </c>
      <c r="K4803" s="11">
        <f t="shared" ref="K4803:K4866" si="454">PRODUCT(H4803,G4803)</f>
        <v>1494</v>
      </c>
      <c r="L4803" s="11">
        <f t="shared" ref="L4803:L4866" si="455">K4803-J4803</f>
        <v>523</v>
      </c>
      <c r="M4803" t="str">
        <f>VLOOKUP(C4803,[1]!Location_Data[#Data],2,0)</f>
        <v>Concord</v>
      </c>
      <c r="N4803" t="str">
        <f>VLOOKUP(D4803,[1]!Salespeople_Data[#Data],2,0)</f>
        <v>Martin Perry</v>
      </c>
      <c r="O4803" t="str">
        <f>VLOOKUP(E4803,[1]!Customer_Data[#Data],2,0)</f>
        <v>William Andrews</v>
      </c>
      <c r="P4803" s="15">
        <f t="shared" si="450"/>
        <v>6</v>
      </c>
      <c r="Q4803">
        <f t="shared" si="451"/>
        <v>4</v>
      </c>
      <c r="R4803">
        <f t="shared" si="452"/>
        <v>2020</v>
      </c>
    </row>
    <row r="4804" spans="1:18" x14ac:dyDescent="0.25">
      <c r="A4804" s="2" t="s">
        <v>5825</v>
      </c>
      <c r="B4804" s="2" t="s">
        <v>666</v>
      </c>
      <c r="C4804" s="2" t="s">
        <v>530</v>
      </c>
      <c r="D4804" s="2" t="s">
        <v>75</v>
      </c>
      <c r="E4804" s="2" t="s">
        <v>2131</v>
      </c>
      <c r="F4804" s="3">
        <v>43838</v>
      </c>
      <c r="G4804" s="2">
        <v>1</v>
      </c>
      <c r="H4804" s="11">
        <f>VLOOKUP(B4804,[1]!Product_Data[#Data],4,0)</f>
        <v>2241</v>
      </c>
      <c r="I4804" s="11">
        <f>VLOOKUP(B4804,[1]!Product_Data[#Data],3,0)</f>
        <v>1367</v>
      </c>
      <c r="J4804" s="11">
        <f t="shared" si="453"/>
        <v>1367</v>
      </c>
      <c r="K4804" s="11">
        <f t="shared" si="454"/>
        <v>2241</v>
      </c>
      <c r="L4804" s="11">
        <f t="shared" si="455"/>
        <v>874</v>
      </c>
      <c r="M4804" t="str">
        <f>VLOOKUP(C4804,[1]!Location_Data[#Data],2,0)</f>
        <v>San Buenaventura (Ventura)</v>
      </c>
      <c r="N4804" t="str">
        <f>VLOOKUP(D4804,[1]!Salespeople_Data[#Data],2,0)</f>
        <v>Roger Robertson</v>
      </c>
      <c r="O4804" t="str">
        <f>VLOOKUP(E4804,[1]!Customer_Data[#Data],2,0)</f>
        <v>Raymond Allen</v>
      </c>
      <c r="P4804" s="15">
        <f t="shared" si="450"/>
        <v>4</v>
      </c>
      <c r="Q4804">
        <f t="shared" si="451"/>
        <v>1</v>
      </c>
      <c r="R4804">
        <f t="shared" si="452"/>
        <v>2020</v>
      </c>
    </row>
    <row r="4805" spans="1:18" x14ac:dyDescent="0.25">
      <c r="A4805" s="4" t="s">
        <v>5826</v>
      </c>
      <c r="B4805" s="4" t="s">
        <v>553</v>
      </c>
      <c r="C4805" s="4" t="s">
        <v>392</v>
      </c>
      <c r="D4805" s="4" t="s">
        <v>111</v>
      </c>
      <c r="E4805" s="4" t="s">
        <v>907</v>
      </c>
      <c r="F4805" s="5">
        <v>43960</v>
      </c>
      <c r="G4805" s="4">
        <v>2</v>
      </c>
      <c r="H4805" s="11">
        <f>VLOOKUP(B4805,[1]!Product_Data[#Data],4,0)</f>
        <v>1798</v>
      </c>
      <c r="I4805" s="11">
        <f>VLOOKUP(B4805,[1]!Product_Data[#Data],3,0)</f>
        <v>971</v>
      </c>
      <c r="J4805" s="11">
        <f t="shared" si="453"/>
        <v>1942</v>
      </c>
      <c r="K4805" s="11">
        <f t="shared" si="454"/>
        <v>3596</v>
      </c>
      <c r="L4805" s="11">
        <f t="shared" si="455"/>
        <v>1654</v>
      </c>
      <c r="M4805" t="str">
        <f>VLOOKUP(C4805,[1]!Location_Data[#Data],2,0)</f>
        <v>Visalia</v>
      </c>
      <c r="N4805" t="str">
        <f>VLOOKUP(D4805,[1]!Salespeople_Data[#Data],2,0)</f>
        <v>Ryan Welch</v>
      </c>
      <c r="O4805" t="str">
        <f>VLOOKUP(E4805,[1]!Customer_Data[#Data],2,0)</f>
        <v>Carl Jones</v>
      </c>
      <c r="P4805" s="15">
        <f t="shared" si="450"/>
        <v>7</v>
      </c>
      <c r="Q4805">
        <f t="shared" si="451"/>
        <v>5</v>
      </c>
      <c r="R4805">
        <f t="shared" si="452"/>
        <v>2020</v>
      </c>
    </row>
    <row r="4806" spans="1:18" x14ac:dyDescent="0.25">
      <c r="A4806" s="2" t="s">
        <v>5827</v>
      </c>
      <c r="B4806" s="2" t="s">
        <v>925</v>
      </c>
      <c r="C4806" s="2" t="s">
        <v>52</v>
      </c>
      <c r="D4806" s="2" t="s">
        <v>49</v>
      </c>
      <c r="E4806" s="2" t="s">
        <v>1037</v>
      </c>
      <c r="F4806" s="3">
        <v>43936</v>
      </c>
      <c r="G4806" s="2">
        <v>2</v>
      </c>
      <c r="H4806" s="11">
        <f>VLOOKUP(B4806,[1]!Product_Data[#Data],4,0)</f>
        <v>136</v>
      </c>
      <c r="I4806" s="11">
        <f>VLOOKUP(B4806,[1]!Product_Data[#Data],3,0)</f>
        <v>72</v>
      </c>
      <c r="J4806" s="11">
        <f t="shared" si="453"/>
        <v>144</v>
      </c>
      <c r="K4806" s="11">
        <f t="shared" si="454"/>
        <v>272</v>
      </c>
      <c r="L4806" s="11">
        <f t="shared" si="455"/>
        <v>128</v>
      </c>
      <c r="M4806" t="str">
        <f>VLOOKUP(C4806,[1]!Location_Data[#Data],2,0)</f>
        <v>Pasadena</v>
      </c>
      <c r="N4806" t="str">
        <f>VLOOKUP(D4806,[1]!Salespeople_Data[#Data],2,0)</f>
        <v>Walter Cook</v>
      </c>
      <c r="O4806" t="str">
        <f>VLOOKUP(E4806,[1]!Customer_Data[#Data],2,0)</f>
        <v>Jason Hudson</v>
      </c>
      <c r="P4806" s="15">
        <f t="shared" si="450"/>
        <v>4</v>
      </c>
      <c r="Q4806">
        <f t="shared" si="451"/>
        <v>4</v>
      </c>
      <c r="R4806">
        <f t="shared" si="452"/>
        <v>2020</v>
      </c>
    </row>
    <row r="4807" spans="1:18" x14ac:dyDescent="0.25">
      <c r="A4807" s="4" t="s">
        <v>5828</v>
      </c>
      <c r="B4807" s="4" t="s">
        <v>8</v>
      </c>
      <c r="C4807" s="4" t="s">
        <v>19</v>
      </c>
      <c r="D4807" s="4" t="s">
        <v>53</v>
      </c>
      <c r="E4807" s="4" t="s">
        <v>88</v>
      </c>
      <c r="F4807" s="5">
        <v>44164</v>
      </c>
      <c r="G4807" s="4">
        <v>3</v>
      </c>
      <c r="H4807" s="11">
        <f>VLOOKUP(B4807,[1]!Product_Data[#Data],4,0)</f>
        <v>1522</v>
      </c>
      <c r="I4807" s="11">
        <f>VLOOKUP(B4807,[1]!Product_Data[#Data],3,0)</f>
        <v>791</v>
      </c>
      <c r="J4807" s="11">
        <f t="shared" si="453"/>
        <v>2373</v>
      </c>
      <c r="K4807" s="11">
        <f t="shared" si="454"/>
        <v>4566</v>
      </c>
      <c r="L4807" s="11">
        <f t="shared" si="455"/>
        <v>2193</v>
      </c>
      <c r="M4807" t="str">
        <f>VLOOKUP(C4807,[1]!Location_Data[#Data],2,0)</f>
        <v>Berkeley</v>
      </c>
      <c r="N4807" t="str">
        <f>VLOOKUP(D4807,[1]!Salespeople_Data[#Data],2,0)</f>
        <v>Scott Mason</v>
      </c>
      <c r="O4807" t="str">
        <f>VLOOKUP(E4807,[1]!Customer_Data[#Data],2,0)</f>
        <v>Aaron Tucker</v>
      </c>
      <c r="P4807" s="15">
        <f t="shared" si="450"/>
        <v>1</v>
      </c>
      <c r="Q4807">
        <f t="shared" si="451"/>
        <v>11</v>
      </c>
      <c r="R4807">
        <f t="shared" si="452"/>
        <v>2020</v>
      </c>
    </row>
    <row r="4808" spans="1:18" x14ac:dyDescent="0.25">
      <c r="A4808" s="2" t="s">
        <v>5829</v>
      </c>
      <c r="B4808" s="2" t="s">
        <v>370</v>
      </c>
      <c r="C4808" s="2" t="s">
        <v>19</v>
      </c>
      <c r="D4808" s="2" t="s">
        <v>178</v>
      </c>
      <c r="E4808" s="2" t="s">
        <v>1689</v>
      </c>
      <c r="F4808" s="3">
        <v>44089</v>
      </c>
      <c r="G4808" s="2">
        <v>1</v>
      </c>
      <c r="H4808" s="11">
        <f>VLOOKUP(B4808,[1]!Product_Data[#Data],4,0)</f>
        <v>771</v>
      </c>
      <c r="I4808" s="11">
        <f>VLOOKUP(B4808,[1]!Product_Data[#Data],3,0)</f>
        <v>648</v>
      </c>
      <c r="J4808" s="11">
        <f t="shared" si="453"/>
        <v>648</v>
      </c>
      <c r="K4808" s="11">
        <f t="shared" si="454"/>
        <v>771</v>
      </c>
      <c r="L4808" s="11">
        <f t="shared" si="455"/>
        <v>123</v>
      </c>
      <c r="M4808" t="str">
        <f>VLOOKUP(C4808,[1]!Location_Data[#Data],2,0)</f>
        <v>Berkeley</v>
      </c>
      <c r="N4808" t="str">
        <f>VLOOKUP(D4808,[1]!Salespeople_Data[#Data],2,0)</f>
        <v>Joshua Taylor</v>
      </c>
      <c r="O4808" t="str">
        <f>VLOOKUP(E4808,[1]!Customer_Data[#Data],2,0)</f>
        <v>Billy Gonzales</v>
      </c>
      <c r="P4808" s="15">
        <f t="shared" si="450"/>
        <v>3</v>
      </c>
      <c r="Q4808">
        <f t="shared" si="451"/>
        <v>9</v>
      </c>
      <c r="R4808">
        <f t="shared" si="452"/>
        <v>2020</v>
      </c>
    </row>
    <row r="4809" spans="1:18" x14ac:dyDescent="0.25">
      <c r="A4809" s="4" t="s">
        <v>5830</v>
      </c>
      <c r="B4809" s="4" t="s">
        <v>47</v>
      </c>
      <c r="C4809" s="4" t="s">
        <v>380</v>
      </c>
      <c r="D4809" s="4" t="s">
        <v>30</v>
      </c>
      <c r="E4809" s="4" t="s">
        <v>772</v>
      </c>
      <c r="F4809" s="5">
        <v>44134</v>
      </c>
      <c r="G4809" s="4">
        <v>1</v>
      </c>
      <c r="H4809" s="11">
        <f>VLOOKUP(B4809,[1]!Product_Data[#Data],4,0)</f>
        <v>1812</v>
      </c>
      <c r="I4809" s="11">
        <f>VLOOKUP(B4809,[1]!Product_Data[#Data],3,0)</f>
        <v>1305</v>
      </c>
      <c r="J4809" s="11">
        <f t="shared" si="453"/>
        <v>1305</v>
      </c>
      <c r="K4809" s="11">
        <f t="shared" si="454"/>
        <v>1812</v>
      </c>
      <c r="L4809" s="11">
        <f t="shared" si="455"/>
        <v>507</v>
      </c>
      <c r="M4809" t="str">
        <f>VLOOKUP(C4809,[1]!Location_Data[#Data],2,0)</f>
        <v>Los Angeles</v>
      </c>
      <c r="N4809" t="str">
        <f>VLOOKUP(D4809,[1]!Salespeople_Data[#Data],2,0)</f>
        <v>Carl Hall</v>
      </c>
      <c r="O4809" t="str">
        <f>VLOOKUP(E4809,[1]!Customer_Data[#Data],2,0)</f>
        <v>Antonio Green</v>
      </c>
      <c r="P4809" s="15">
        <f t="shared" si="450"/>
        <v>6</v>
      </c>
      <c r="Q4809">
        <f t="shared" si="451"/>
        <v>10</v>
      </c>
      <c r="R4809">
        <f t="shared" si="452"/>
        <v>2020</v>
      </c>
    </row>
    <row r="4810" spans="1:18" x14ac:dyDescent="0.25">
      <c r="A4810" s="2" t="s">
        <v>5831</v>
      </c>
      <c r="B4810" s="2" t="s">
        <v>408</v>
      </c>
      <c r="C4810" s="2" t="s">
        <v>512</v>
      </c>
      <c r="D4810" s="2" t="s">
        <v>35</v>
      </c>
      <c r="E4810" s="2" t="s">
        <v>341</v>
      </c>
      <c r="F4810" s="3">
        <v>44048</v>
      </c>
      <c r="G4810" s="2">
        <v>3</v>
      </c>
      <c r="H4810" s="11">
        <f>VLOOKUP(B4810,[1]!Product_Data[#Data],4,0)</f>
        <v>1405</v>
      </c>
      <c r="I4810" s="11">
        <f>VLOOKUP(B4810,[1]!Product_Data[#Data],3,0)</f>
        <v>1054</v>
      </c>
      <c r="J4810" s="11">
        <f t="shared" si="453"/>
        <v>3162</v>
      </c>
      <c r="K4810" s="11">
        <f t="shared" si="454"/>
        <v>4215</v>
      </c>
      <c r="L4810" s="11">
        <f t="shared" si="455"/>
        <v>1053</v>
      </c>
      <c r="M4810" t="str">
        <f>VLOOKUP(C4810,[1]!Location_Data[#Data],2,0)</f>
        <v>Long Beach</v>
      </c>
      <c r="N4810" t="str">
        <f>VLOOKUP(D4810,[1]!Salespeople_Data[#Data],2,0)</f>
        <v>Charles Harper</v>
      </c>
      <c r="O4810" t="str">
        <f>VLOOKUP(E4810,[1]!Customer_Data[#Data],2,0)</f>
        <v>Kenneth Arnold</v>
      </c>
      <c r="P4810" s="15">
        <f t="shared" si="450"/>
        <v>4</v>
      </c>
      <c r="Q4810">
        <f t="shared" si="451"/>
        <v>8</v>
      </c>
      <c r="R4810">
        <f t="shared" si="452"/>
        <v>2020</v>
      </c>
    </row>
    <row r="4811" spans="1:18" x14ac:dyDescent="0.25">
      <c r="A4811" s="4" t="s">
        <v>5832</v>
      </c>
      <c r="B4811" s="4" t="s">
        <v>219</v>
      </c>
      <c r="C4811" s="4" t="s">
        <v>57</v>
      </c>
      <c r="D4811" s="4" t="s">
        <v>25</v>
      </c>
      <c r="E4811" s="4" t="s">
        <v>142</v>
      </c>
      <c r="F4811" s="5">
        <v>44004</v>
      </c>
      <c r="G4811" s="4">
        <v>1</v>
      </c>
      <c r="H4811" s="11">
        <f>VLOOKUP(B4811,[1]!Product_Data[#Data],4,0)</f>
        <v>561</v>
      </c>
      <c r="I4811" s="11">
        <f>VLOOKUP(B4811,[1]!Product_Data[#Data],3,0)</f>
        <v>421</v>
      </c>
      <c r="J4811" s="11">
        <f t="shared" si="453"/>
        <v>421</v>
      </c>
      <c r="K4811" s="11">
        <f t="shared" si="454"/>
        <v>561</v>
      </c>
      <c r="L4811" s="11">
        <f t="shared" si="455"/>
        <v>140</v>
      </c>
      <c r="M4811" t="str">
        <f>VLOOKUP(C4811,[1]!Location_Data[#Data],2,0)</f>
        <v>Thousand Oaks</v>
      </c>
      <c r="N4811" t="str">
        <f>VLOOKUP(D4811,[1]!Salespeople_Data[#Data],2,0)</f>
        <v>Brian Davis</v>
      </c>
      <c r="O4811" t="str">
        <f>VLOOKUP(E4811,[1]!Customer_Data[#Data],2,0)</f>
        <v>Joshua Romero</v>
      </c>
      <c r="P4811" s="15">
        <f t="shared" si="450"/>
        <v>2</v>
      </c>
      <c r="Q4811">
        <f t="shared" si="451"/>
        <v>6</v>
      </c>
      <c r="R4811">
        <f t="shared" si="452"/>
        <v>2020</v>
      </c>
    </row>
    <row r="4812" spans="1:18" x14ac:dyDescent="0.25">
      <c r="A4812" s="2" t="s">
        <v>5833</v>
      </c>
      <c r="B4812" s="2" t="s">
        <v>431</v>
      </c>
      <c r="C4812" s="2" t="s">
        <v>19</v>
      </c>
      <c r="D4812" s="2" t="s">
        <v>87</v>
      </c>
      <c r="E4812" s="2" t="s">
        <v>934</v>
      </c>
      <c r="F4812" s="3">
        <v>44033</v>
      </c>
      <c r="G4812" s="2">
        <v>1</v>
      </c>
      <c r="H4812" s="11">
        <f>VLOOKUP(B4812,[1]!Product_Data[#Data],4,0)</f>
        <v>290</v>
      </c>
      <c r="I4812" s="11">
        <f>VLOOKUP(B4812,[1]!Product_Data[#Data],3,0)</f>
        <v>200</v>
      </c>
      <c r="J4812" s="11">
        <f t="shared" si="453"/>
        <v>200</v>
      </c>
      <c r="K4812" s="11">
        <f t="shared" si="454"/>
        <v>290</v>
      </c>
      <c r="L4812" s="11">
        <f t="shared" si="455"/>
        <v>90</v>
      </c>
      <c r="M4812" t="str">
        <f>VLOOKUP(C4812,[1]!Location_Data[#Data],2,0)</f>
        <v>Berkeley</v>
      </c>
      <c r="N4812" t="str">
        <f>VLOOKUP(D4812,[1]!Salespeople_Data[#Data],2,0)</f>
        <v>Martin Perry</v>
      </c>
      <c r="O4812" t="str">
        <f>VLOOKUP(E4812,[1]!Customer_Data[#Data],2,0)</f>
        <v>Christopher Nguyen</v>
      </c>
      <c r="P4812" s="15">
        <f t="shared" si="450"/>
        <v>3</v>
      </c>
      <c r="Q4812">
        <f t="shared" si="451"/>
        <v>7</v>
      </c>
      <c r="R4812">
        <f t="shared" si="452"/>
        <v>2020</v>
      </c>
    </row>
    <row r="4813" spans="1:18" x14ac:dyDescent="0.25">
      <c r="A4813" s="4" t="s">
        <v>5834</v>
      </c>
      <c r="B4813" s="4" t="s">
        <v>412</v>
      </c>
      <c r="C4813" s="4" t="s">
        <v>322</v>
      </c>
      <c r="D4813" s="4" t="s">
        <v>159</v>
      </c>
      <c r="E4813" s="4" t="s">
        <v>3370</v>
      </c>
      <c r="F4813" s="5">
        <v>44154</v>
      </c>
      <c r="G4813" s="4">
        <v>3</v>
      </c>
      <c r="H4813" s="11">
        <f>VLOOKUP(B4813,[1]!Product_Data[#Data],4,0)</f>
        <v>2396</v>
      </c>
      <c r="I4813" s="11">
        <f>VLOOKUP(B4813,[1]!Product_Data[#Data],3,0)</f>
        <v>1965</v>
      </c>
      <c r="J4813" s="11">
        <f t="shared" si="453"/>
        <v>5895</v>
      </c>
      <c r="K4813" s="11">
        <f t="shared" si="454"/>
        <v>7188</v>
      </c>
      <c r="L4813" s="11">
        <f t="shared" si="455"/>
        <v>1293</v>
      </c>
      <c r="M4813" t="str">
        <f>VLOOKUP(C4813,[1]!Location_Data[#Data],2,0)</f>
        <v>Rancho Cucamonga</v>
      </c>
      <c r="N4813" t="str">
        <f>VLOOKUP(D4813,[1]!Salespeople_Data[#Data],2,0)</f>
        <v>Bobby Russell</v>
      </c>
      <c r="O4813" t="str">
        <f>VLOOKUP(E4813,[1]!Customer_Data[#Data],2,0)</f>
        <v>Mark Spencer</v>
      </c>
      <c r="P4813" s="15">
        <f t="shared" si="450"/>
        <v>5</v>
      </c>
      <c r="Q4813">
        <f t="shared" si="451"/>
        <v>11</v>
      </c>
      <c r="R4813">
        <f t="shared" si="452"/>
        <v>2020</v>
      </c>
    </row>
    <row r="4814" spans="1:18" x14ac:dyDescent="0.25">
      <c r="A4814" s="2" t="s">
        <v>5835</v>
      </c>
      <c r="B4814" s="2" t="s">
        <v>321</v>
      </c>
      <c r="C4814" s="2" t="s">
        <v>9</v>
      </c>
      <c r="D4814" s="2" t="s">
        <v>308</v>
      </c>
      <c r="E4814" s="2" t="s">
        <v>1972</v>
      </c>
      <c r="F4814" s="3">
        <v>44029</v>
      </c>
      <c r="G4814" s="2">
        <v>1</v>
      </c>
      <c r="H4814" s="11">
        <f>VLOOKUP(B4814,[1]!Product_Data[#Data],4,0)</f>
        <v>2391</v>
      </c>
      <c r="I4814" s="11">
        <f>VLOOKUP(B4814,[1]!Product_Data[#Data],3,0)</f>
        <v>1291</v>
      </c>
      <c r="J4814" s="11">
        <f t="shared" si="453"/>
        <v>1291</v>
      </c>
      <c r="K4814" s="11">
        <f t="shared" si="454"/>
        <v>2391</v>
      </c>
      <c r="L4814" s="11">
        <f t="shared" si="455"/>
        <v>1100</v>
      </c>
      <c r="M4814" t="str">
        <f>VLOOKUP(C4814,[1]!Location_Data[#Data],2,0)</f>
        <v>San Mateo</v>
      </c>
      <c r="N4814" t="str">
        <f>VLOOKUP(D4814,[1]!Salespeople_Data[#Data],2,0)</f>
        <v>Fred Robertson</v>
      </c>
      <c r="O4814" t="str">
        <f>VLOOKUP(E4814,[1]!Customer_Data[#Data],2,0)</f>
        <v>Frank Ortiz</v>
      </c>
      <c r="P4814" s="15">
        <f t="shared" si="450"/>
        <v>6</v>
      </c>
      <c r="Q4814">
        <f t="shared" si="451"/>
        <v>7</v>
      </c>
      <c r="R4814">
        <f t="shared" si="452"/>
        <v>2020</v>
      </c>
    </row>
    <row r="4815" spans="1:18" x14ac:dyDescent="0.25">
      <c r="A4815" s="4" t="s">
        <v>5836</v>
      </c>
      <c r="B4815" s="4" t="s">
        <v>114</v>
      </c>
      <c r="C4815" s="4" t="s">
        <v>331</v>
      </c>
      <c r="D4815" s="4" t="s">
        <v>136</v>
      </c>
      <c r="E4815" s="4" t="s">
        <v>1260</v>
      </c>
      <c r="F4815" s="5">
        <v>43963</v>
      </c>
      <c r="G4815" s="4">
        <v>1</v>
      </c>
      <c r="H4815" s="11">
        <f>VLOOKUP(B4815,[1]!Product_Data[#Data],4,0)</f>
        <v>545</v>
      </c>
      <c r="I4815" s="11">
        <f>VLOOKUP(B4815,[1]!Product_Data[#Data],3,0)</f>
        <v>425</v>
      </c>
      <c r="J4815" s="11">
        <f t="shared" si="453"/>
        <v>425</v>
      </c>
      <c r="K4815" s="11">
        <f t="shared" si="454"/>
        <v>545</v>
      </c>
      <c r="L4815" s="11">
        <f t="shared" si="455"/>
        <v>120</v>
      </c>
      <c r="M4815" t="str">
        <f>VLOOKUP(C4815,[1]!Location_Data[#Data],2,0)</f>
        <v>Sunnyvale</v>
      </c>
      <c r="N4815" t="str">
        <f>VLOOKUP(D4815,[1]!Salespeople_Data[#Data],2,0)</f>
        <v>Clarence Fox</v>
      </c>
      <c r="O4815" t="str">
        <f>VLOOKUP(E4815,[1]!Customer_Data[#Data],2,0)</f>
        <v>Chris Burke</v>
      </c>
      <c r="P4815" s="15">
        <f t="shared" si="450"/>
        <v>3</v>
      </c>
      <c r="Q4815">
        <f t="shared" si="451"/>
        <v>5</v>
      </c>
      <c r="R4815">
        <f t="shared" si="452"/>
        <v>2020</v>
      </c>
    </row>
    <row r="4816" spans="1:18" x14ac:dyDescent="0.25">
      <c r="A4816" s="2" t="s">
        <v>5837</v>
      </c>
      <c r="B4816" s="2" t="s">
        <v>47</v>
      </c>
      <c r="C4816" s="2" t="s">
        <v>246</v>
      </c>
      <c r="D4816" s="2" t="s">
        <v>63</v>
      </c>
      <c r="E4816" s="2" t="s">
        <v>742</v>
      </c>
      <c r="F4816" s="3">
        <v>44116</v>
      </c>
      <c r="G4816" s="2">
        <v>1</v>
      </c>
      <c r="H4816" s="11">
        <f>VLOOKUP(B4816,[1]!Product_Data[#Data],4,0)</f>
        <v>1812</v>
      </c>
      <c r="I4816" s="11">
        <f>VLOOKUP(B4816,[1]!Product_Data[#Data],3,0)</f>
        <v>1305</v>
      </c>
      <c r="J4816" s="11">
        <f t="shared" si="453"/>
        <v>1305</v>
      </c>
      <c r="K4816" s="11">
        <f t="shared" si="454"/>
        <v>1812</v>
      </c>
      <c r="L4816" s="11">
        <f t="shared" si="455"/>
        <v>507</v>
      </c>
      <c r="M4816" t="str">
        <f>VLOOKUP(C4816,[1]!Location_Data[#Data],2,0)</f>
        <v>San Francisco</v>
      </c>
      <c r="N4816" t="str">
        <f>VLOOKUP(D4816,[1]!Salespeople_Data[#Data],2,0)</f>
        <v>Jeremy Mendoza</v>
      </c>
      <c r="O4816" t="str">
        <f>VLOOKUP(E4816,[1]!Customer_Data[#Data],2,0)</f>
        <v>Joe Rose</v>
      </c>
      <c r="P4816" s="15">
        <f t="shared" si="450"/>
        <v>2</v>
      </c>
      <c r="Q4816">
        <f t="shared" si="451"/>
        <v>10</v>
      </c>
      <c r="R4816">
        <f t="shared" si="452"/>
        <v>2020</v>
      </c>
    </row>
    <row r="4817" spans="1:18" x14ac:dyDescent="0.25">
      <c r="A4817" s="4" t="s">
        <v>5838</v>
      </c>
      <c r="B4817" s="4" t="s">
        <v>104</v>
      </c>
      <c r="C4817" s="4" t="s">
        <v>135</v>
      </c>
      <c r="D4817" s="4" t="s">
        <v>10</v>
      </c>
      <c r="E4817" s="4" t="s">
        <v>1790</v>
      </c>
      <c r="F4817" s="5">
        <v>44078</v>
      </c>
      <c r="G4817" s="4">
        <v>2</v>
      </c>
      <c r="H4817" s="11">
        <f>VLOOKUP(B4817,[1]!Product_Data[#Data],4,0)</f>
        <v>1671</v>
      </c>
      <c r="I4817" s="11">
        <f>VLOOKUP(B4817,[1]!Product_Data[#Data],3,0)</f>
        <v>1220</v>
      </c>
      <c r="J4817" s="11">
        <f t="shared" si="453"/>
        <v>2440</v>
      </c>
      <c r="K4817" s="11">
        <f t="shared" si="454"/>
        <v>3342</v>
      </c>
      <c r="L4817" s="11">
        <f t="shared" si="455"/>
        <v>902</v>
      </c>
      <c r="M4817" t="str">
        <f>VLOOKUP(C4817,[1]!Location_Data[#Data],2,0)</f>
        <v>Oxnard</v>
      </c>
      <c r="N4817" t="str">
        <f>VLOOKUP(D4817,[1]!Salespeople_Data[#Data],2,0)</f>
        <v>Justin Lynch</v>
      </c>
      <c r="O4817" t="str">
        <f>VLOOKUP(E4817,[1]!Customer_Data[#Data],2,0)</f>
        <v>Alan Parker</v>
      </c>
      <c r="P4817" s="15">
        <f t="shared" si="450"/>
        <v>6</v>
      </c>
      <c r="Q4817">
        <f t="shared" si="451"/>
        <v>9</v>
      </c>
      <c r="R4817">
        <f t="shared" si="452"/>
        <v>2020</v>
      </c>
    </row>
    <row r="4818" spans="1:18" x14ac:dyDescent="0.25">
      <c r="A4818" s="2" t="s">
        <v>5839</v>
      </c>
      <c r="B4818" s="2" t="s">
        <v>69</v>
      </c>
      <c r="C4818" s="2" t="s">
        <v>195</v>
      </c>
      <c r="D4818" s="2" t="s">
        <v>101</v>
      </c>
      <c r="E4818" s="2" t="s">
        <v>1570</v>
      </c>
      <c r="F4818" s="3">
        <v>44136</v>
      </c>
      <c r="G4818" s="2">
        <v>1</v>
      </c>
      <c r="H4818" s="11">
        <f>VLOOKUP(B4818,[1]!Product_Data[#Data],4,0)</f>
        <v>1351</v>
      </c>
      <c r="I4818" s="11">
        <f>VLOOKUP(B4818,[1]!Product_Data[#Data],3,0)</f>
        <v>1108</v>
      </c>
      <c r="J4818" s="11">
        <f t="shared" si="453"/>
        <v>1108</v>
      </c>
      <c r="K4818" s="11">
        <f t="shared" si="454"/>
        <v>1351</v>
      </c>
      <c r="L4818" s="11">
        <f t="shared" si="455"/>
        <v>243</v>
      </c>
      <c r="M4818" t="str">
        <f>VLOOKUP(C4818,[1]!Location_Data[#Data],2,0)</f>
        <v>Pomona</v>
      </c>
      <c r="N4818" t="str">
        <f>VLOOKUP(D4818,[1]!Salespeople_Data[#Data],2,0)</f>
        <v>Scott Clark</v>
      </c>
      <c r="O4818" t="str">
        <f>VLOOKUP(E4818,[1]!Customer_Data[#Data],2,0)</f>
        <v>Jonathan Harris</v>
      </c>
      <c r="P4818" s="15">
        <f t="shared" si="450"/>
        <v>1</v>
      </c>
      <c r="Q4818">
        <f t="shared" si="451"/>
        <v>11</v>
      </c>
      <c r="R4818">
        <f t="shared" si="452"/>
        <v>2020</v>
      </c>
    </row>
    <row r="4819" spans="1:18" x14ac:dyDescent="0.25">
      <c r="A4819" s="4" t="s">
        <v>5840</v>
      </c>
      <c r="B4819" s="4" t="s">
        <v>858</v>
      </c>
      <c r="C4819" s="4" t="s">
        <v>48</v>
      </c>
      <c r="D4819" s="4" t="s">
        <v>58</v>
      </c>
      <c r="E4819" s="4" t="s">
        <v>390</v>
      </c>
      <c r="F4819" s="5">
        <v>44136</v>
      </c>
      <c r="G4819" s="4">
        <v>1</v>
      </c>
      <c r="H4819" s="11">
        <f>VLOOKUP(B4819,[1]!Product_Data[#Data],4,0)</f>
        <v>2294</v>
      </c>
      <c r="I4819" s="11">
        <f>VLOOKUP(B4819,[1]!Product_Data[#Data],3,0)</f>
        <v>1399</v>
      </c>
      <c r="J4819" s="11">
        <f t="shared" si="453"/>
        <v>1399</v>
      </c>
      <c r="K4819" s="11">
        <f t="shared" si="454"/>
        <v>2294</v>
      </c>
      <c r="L4819" s="11">
        <f t="shared" si="455"/>
        <v>895</v>
      </c>
      <c r="M4819" t="str">
        <f>VLOOKUP(C4819,[1]!Location_Data[#Data],2,0)</f>
        <v>Rialto</v>
      </c>
      <c r="N4819" t="str">
        <f>VLOOKUP(D4819,[1]!Salespeople_Data[#Data],2,0)</f>
        <v>Christopher Tucker</v>
      </c>
      <c r="O4819" t="str">
        <f>VLOOKUP(E4819,[1]!Customer_Data[#Data],2,0)</f>
        <v>Chris Chapman</v>
      </c>
      <c r="P4819" s="15">
        <f t="shared" si="450"/>
        <v>1</v>
      </c>
      <c r="Q4819">
        <f t="shared" si="451"/>
        <v>11</v>
      </c>
      <c r="R4819">
        <f t="shared" si="452"/>
        <v>2020</v>
      </c>
    </row>
    <row r="4820" spans="1:18" x14ac:dyDescent="0.25">
      <c r="A4820" s="2" t="s">
        <v>5841</v>
      </c>
      <c r="B4820" s="2" t="s">
        <v>1149</v>
      </c>
      <c r="C4820" s="2" t="s">
        <v>39</v>
      </c>
      <c r="D4820" s="2" t="s">
        <v>136</v>
      </c>
      <c r="E4820" s="2" t="s">
        <v>277</v>
      </c>
      <c r="F4820" s="3">
        <v>43889</v>
      </c>
      <c r="G4820" s="2">
        <v>3</v>
      </c>
      <c r="H4820" s="11">
        <f>VLOOKUP(B4820,[1]!Product_Data[#Data],4,0)</f>
        <v>847</v>
      </c>
      <c r="I4820" s="11">
        <f>VLOOKUP(B4820,[1]!Product_Data[#Data],3,0)</f>
        <v>534</v>
      </c>
      <c r="J4820" s="11">
        <f t="shared" si="453"/>
        <v>1602</v>
      </c>
      <c r="K4820" s="11">
        <f t="shared" si="454"/>
        <v>2541</v>
      </c>
      <c r="L4820" s="11">
        <f t="shared" si="455"/>
        <v>939</v>
      </c>
      <c r="M4820" t="str">
        <f>VLOOKUP(C4820,[1]!Location_Data[#Data],2,0)</f>
        <v>Oceanside</v>
      </c>
      <c r="N4820" t="str">
        <f>VLOOKUP(D4820,[1]!Salespeople_Data[#Data],2,0)</f>
        <v>Clarence Fox</v>
      </c>
      <c r="O4820" t="str">
        <f>VLOOKUP(E4820,[1]!Customer_Data[#Data],2,0)</f>
        <v>Howard Lewis</v>
      </c>
      <c r="P4820" s="15">
        <f t="shared" si="450"/>
        <v>6</v>
      </c>
      <c r="Q4820">
        <f t="shared" si="451"/>
        <v>2</v>
      </c>
      <c r="R4820">
        <f t="shared" si="452"/>
        <v>2020</v>
      </c>
    </row>
    <row r="4821" spans="1:18" x14ac:dyDescent="0.25">
      <c r="A4821" s="4" t="s">
        <v>5842</v>
      </c>
      <c r="B4821" s="4" t="s">
        <v>275</v>
      </c>
      <c r="C4821" s="4" t="s">
        <v>100</v>
      </c>
      <c r="D4821" s="4" t="s">
        <v>30</v>
      </c>
      <c r="E4821" s="4" t="s">
        <v>4355</v>
      </c>
      <c r="F4821" s="5">
        <v>44169</v>
      </c>
      <c r="G4821" s="4">
        <v>1</v>
      </c>
      <c r="H4821" s="11">
        <f>VLOOKUP(B4821,[1]!Product_Data[#Data],4,0)</f>
        <v>2353</v>
      </c>
      <c r="I4821" s="11">
        <f>VLOOKUP(B4821,[1]!Product_Data[#Data],3,0)</f>
        <v>1788</v>
      </c>
      <c r="J4821" s="11">
        <f t="shared" si="453"/>
        <v>1788</v>
      </c>
      <c r="K4821" s="11">
        <f t="shared" si="454"/>
        <v>2353</v>
      </c>
      <c r="L4821" s="11">
        <f t="shared" si="455"/>
        <v>565</v>
      </c>
      <c r="M4821" t="str">
        <f>VLOOKUP(C4821,[1]!Location_Data[#Data],2,0)</f>
        <v>Victorville</v>
      </c>
      <c r="N4821" t="str">
        <f>VLOOKUP(D4821,[1]!Salespeople_Data[#Data],2,0)</f>
        <v>Carl Hall</v>
      </c>
      <c r="O4821" t="str">
        <f>VLOOKUP(E4821,[1]!Customer_Data[#Data],2,0)</f>
        <v>Richard Cunningham</v>
      </c>
      <c r="P4821" s="15">
        <f t="shared" si="450"/>
        <v>6</v>
      </c>
      <c r="Q4821">
        <f t="shared" si="451"/>
        <v>12</v>
      </c>
      <c r="R4821">
        <f t="shared" si="452"/>
        <v>2020</v>
      </c>
    </row>
    <row r="4822" spans="1:18" x14ac:dyDescent="0.25">
      <c r="A4822" s="2" t="s">
        <v>5843</v>
      </c>
      <c r="B4822" s="2" t="s">
        <v>263</v>
      </c>
      <c r="C4822" s="2" t="s">
        <v>215</v>
      </c>
      <c r="D4822" s="2" t="s">
        <v>356</v>
      </c>
      <c r="E4822" s="2" t="s">
        <v>699</v>
      </c>
      <c r="F4822" s="3">
        <v>44028</v>
      </c>
      <c r="G4822" s="2">
        <v>1</v>
      </c>
      <c r="H4822" s="11">
        <f>VLOOKUP(B4822,[1]!Product_Data[#Data],4,0)</f>
        <v>378</v>
      </c>
      <c r="I4822" s="11">
        <f>VLOOKUP(B4822,[1]!Product_Data[#Data],3,0)</f>
        <v>291</v>
      </c>
      <c r="J4822" s="11">
        <f t="shared" si="453"/>
        <v>291</v>
      </c>
      <c r="K4822" s="11">
        <f t="shared" si="454"/>
        <v>378</v>
      </c>
      <c r="L4822" s="11">
        <f t="shared" si="455"/>
        <v>87</v>
      </c>
      <c r="M4822" t="str">
        <f>VLOOKUP(C4822,[1]!Location_Data[#Data],2,0)</f>
        <v>El Cajon</v>
      </c>
      <c r="N4822" t="str">
        <f>VLOOKUP(D4822,[1]!Salespeople_Data[#Data],2,0)</f>
        <v>Jimmy Young</v>
      </c>
      <c r="O4822" t="str">
        <f>VLOOKUP(E4822,[1]!Customer_Data[#Data],2,0)</f>
        <v>Juan Harvey</v>
      </c>
      <c r="P4822" s="15">
        <f t="shared" si="450"/>
        <v>5</v>
      </c>
      <c r="Q4822">
        <f t="shared" si="451"/>
        <v>7</v>
      </c>
      <c r="R4822">
        <f t="shared" si="452"/>
        <v>2020</v>
      </c>
    </row>
    <row r="4823" spans="1:18" x14ac:dyDescent="0.25">
      <c r="A4823" s="4" t="s">
        <v>5844</v>
      </c>
      <c r="B4823" s="4" t="s">
        <v>348</v>
      </c>
      <c r="C4823" s="4" t="s">
        <v>9</v>
      </c>
      <c r="D4823" s="4" t="s">
        <v>170</v>
      </c>
      <c r="E4823" s="4" t="s">
        <v>788</v>
      </c>
      <c r="F4823" s="5">
        <v>44047</v>
      </c>
      <c r="G4823" s="4">
        <v>1</v>
      </c>
      <c r="H4823" s="11">
        <f>VLOOKUP(B4823,[1]!Product_Data[#Data],4,0)</f>
        <v>603</v>
      </c>
      <c r="I4823" s="11">
        <f>VLOOKUP(B4823,[1]!Product_Data[#Data],3,0)</f>
        <v>416</v>
      </c>
      <c r="J4823" s="11">
        <f t="shared" si="453"/>
        <v>416</v>
      </c>
      <c r="K4823" s="11">
        <f t="shared" si="454"/>
        <v>603</v>
      </c>
      <c r="L4823" s="11">
        <f t="shared" si="455"/>
        <v>187</v>
      </c>
      <c r="M4823" t="str">
        <f>VLOOKUP(C4823,[1]!Location_Data[#Data],2,0)</f>
        <v>San Mateo</v>
      </c>
      <c r="N4823" t="str">
        <f>VLOOKUP(D4823,[1]!Salespeople_Data[#Data],2,0)</f>
        <v>Sean Miller</v>
      </c>
      <c r="O4823" t="str">
        <f>VLOOKUP(E4823,[1]!Customer_Data[#Data],2,0)</f>
        <v>Albert Young</v>
      </c>
      <c r="P4823" s="15">
        <f t="shared" si="450"/>
        <v>3</v>
      </c>
      <c r="Q4823">
        <f t="shared" si="451"/>
        <v>8</v>
      </c>
      <c r="R4823">
        <f t="shared" si="452"/>
        <v>2020</v>
      </c>
    </row>
    <row r="4824" spans="1:18" x14ac:dyDescent="0.25">
      <c r="A4824" s="2" t="s">
        <v>5845</v>
      </c>
      <c r="B4824" s="2" t="s">
        <v>203</v>
      </c>
      <c r="C4824" s="2" t="s">
        <v>472</v>
      </c>
      <c r="D4824" s="2" t="s">
        <v>269</v>
      </c>
      <c r="E4824" s="2" t="s">
        <v>2032</v>
      </c>
      <c r="F4824" s="3">
        <v>44062</v>
      </c>
      <c r="G4824" s="2">
        <v>1</v>
      </c>
      <c r="H4824" s="11">
        <f>VLOOKUP(B4824,[1]!Product_Data[#Data],4,0)</f>
        <v>1414</v>
      </c>
      <c r="I4824" s="11">
        <f>VLOOKUP(B4824,[1]!Product_Data[#Data],3,0)</f>
        <v>962</v>
      </c>
      <c r="J4824" s="11">
        <f t="shared" si="453"/>
        <v>962</v>
      </c>
      <c r="K4824" s="11">
        <f t="shared" si="454"/>
        <v>1414</v>
      </c>
      <c r="L4824" s="11">
        <f t="shared" si="455"/>
        <v>452</v>
      </c>
      <c r="M4824" t="str">
        <f>VLOOKUP(C4824,[1]!Location_Data[#Data],2,0)</f>
        <v>Concord</v>
      </c>
      <c r="N4824" t="str">
        <f>VLOOKUP(D4824,[1]!Salespeople_Data[#Data],2,0)</f>
        <v>Kevin Butler</v>
      </c>
      <c r="O4824" t="str">
        <f>VLOOKUP(E4824,[1]!Customer_Data[#Data],2,0)</f>
        <v>Eugene Cooper</v>
      </c>
      <c r="P4824" s="15">
        <f t="shared" si="450"/>
        <v>4</v>
      </c>
      <c r="Q4824">
        <f t="shared" si="451"/>
        <v>8</v>
      </c>
      <c r="R4824">
        <f t="shared" si="452"/>
        <v>2020</v>
      </c>
    </row>
    <row r="4825" spans="1:18" x14ac:dyDescent="0.25">
      <c r="A4825" s="4" t="s">
        <v>5846</v>
      </c>
      <c r="B4825" s="4" t="s">
        <v>603</v>
      </c>
      <c r="C4825" s="4" t="s">
        <v>286</v>
      </c>
      <c r="D4825" s="4" t="s">
        <v>136</v>
      </c>
      <c r="E4825" s="4" t="s">
        <v>498</v>
      </c>
      <c r="F4825" s="5">
        <v>44177</v>
      </c>
      <c r="G4825" s="4">
        <v>2</v>
      </c>
      <c r="H4825" s="11">
        <f>VLOOKUP(B4825,[1]!Product_Data[#Data],4,0)</f>
        <v>2495</v>
      </c>
      <c r="I4825" s="11">
        <f>VLOOKUP(B4825,[1]!Product_Data[#Data],3,0)</f>
        <v>1896</v>
      </c>
      <c r="J4825" s="11">
        <f t="shared" si="453"/>
        <v>3792</v>
      </c>
      <c r="K4825" s="11">
        <f t="shared" si="454"/>
        <v>4990</v>
      </c>
      <c r="L4825" s="11">
        <f t="shared" si="455"/>
        <v>1198</v>
      </c>
      <c r="M4825" t="str">
        <f>VLOOKUP(C4825,[1]!Location_Data[#Data],2,0)</f>
        <v>El Monte</v>
      </c>
      <c r="N4825" t="str">
        <f>VLOOKUP(D4825,[1]!Salespeople_Data[#Data],2,0)</f>
        <v>Clarence Fox</v>
      </c>
      <c r="O4825" t="str">
        <f>VLOOKUP(E4825,[1]!Customer_Data[#Data],2,0)</f>
        <v>Ernest Austin</v>
      </c>
      <c r="P4825" s="15">
        <f t="shared" si="450"/>
        <v>7</v>
      </c>
      <c r="Q4825">
        <f t="shared" si="451"/>
        <v>12</v>
      </c>
      <c r="R4825">
        <f t="shared" si="452"/>
        <v>2020</v>
      </c>
    </row>
    <row r="4826" spans="1:18" x14ac:dyDescent="0.25">
      <c r="A4826" s="2" t="s">
        <v>5847</v>
      </c>
      <c r="B4826" s="2" t="s">
        <v>219</v>
      </c>
      <c r="C4826" s="2" t="s">
        <v>174</v>
      </c>
      <c r="D4826" s="2" t="s">
        <v>269</v>
      </c>
      <c r="E4826" s="2" t="s">
        <v>1311</v>
      </c>
      <c r="F4826" s="3">
        <v>44080</v>
      </c>
      <c r="G4826" s="2">
        <v>3</v>
      </c>
      <c r="H4826" s="11">
        <f>VLOOKUP(B4826,[1]!Product_Data[#Data],4,0)</f>
        <v>561</v>
      </c>
      <c r="I4826" s="11">
        <f>VLOOKUP(B4826,[1]!Product_Data[#Data],3,0)</f>
        <v>421</v>
      </c>
      <c r="J4826" s="11">
        <f t="shared" si="453"/>
        <v>1263</v>
      </c>
      <c r="K4826" s="11">
        <f t="shared" si="454"/>
        <v>1683</v>
      </c>
      <c r="L4826" s="11">
        <f t="shared" si="455"/>
        <v>420</v>
      </c>
      <c r="M4826" t="str">
        <f>VLOOKUP(C4826,[1]!Location_Data[#Data],2,0)</f>
        <v>Norwalk</v>
      </c>
      <c r="N4826" t="str">
        <f>VLOOKUP(D4826,[1]!Salespeople_Data[#Data],2,0)</f>
        <v>Kevin Butler</v>
      </c>
      <c r="O4826" t="str">
        <f>VLOOKUP(E4826,[1]!Customer_Data[#Data],2,0)</f>
        <v>Alan Scott</v>
      </c>
      <c r="P4826" s="15">
        <f t="shared" si="450"/>
        <v>1</v>
      </c>
      <c r="Q4826">
        <f t="shared" si="451"/>
        <v>9</v>
      </c>
      <c r="R4826">
        <f t="shared" si="452"/>
        <v>2020</v>
      </c>
    </row>
    <row r="4827" spans="1:18" x14ac:dyDescent="0.25">
      <c r="A4827" s="4" t="s">
        <v>5848</v>
      </c>
      <c r="B4827" s="4" t="s">
        <v>330</v>
      </c>
      <c r="C4827" s="4" t="s">
        <v>79</v>
      </c>
      <c r="D4827" s="4" t="s">
        <v>15</v>
      </c>
      <c r="E4827" s="4" t="s">
        <v>1456</v>
      </c>
      <c r="F4827" s="5">
        <v>44191</v>
      </c>
      <c r="G4827" s="4">
        <v>1</v>
      </c>
      <c r="H4827" s="11">
        <f>VLOOKUP(B4827,[1]!Product_Data[#Data],4,0)</f>
        <v>1635</v>
      </c>
      <c r="I4827" s="11">
        <f>VLOOKUP(B4827,[1]!Product_Data[#Data],3,0)</f>
        <v>1046</v>
      </c>
      <c r="J4827" s="11">
        <f t="shared" si="453"/>
        <v>1046</v>
      </c>
      <c r="K4827" s="11">
        <f t="shared" si="454"/>
        <v>1635</v>
      </c>
      <c r="L4827" s="11">
        <f t="shared" si="455"/>
        <v>589</v>
      </c>
      <c r="M4827" t="str">
        <f>VLOOKUP(C4827,[1]!Location_Data[#Data],2,0)</f>
        <v>Palmdale</v>
      </c>
      <c r="N4827" t="str">
        <f>VLOOKUP(D4827,[1]!Salespeople_Data[#Data],2,0)</f>
        <v>Ryan Butler</v>
      </c>
      <c r="O4827" t="str">
        <f>VLOOKUP(E4827,[1]!Customer_Data[#Data],2,0)</f>
        <v>Jerry Harvey</v>
      </c>
      <c r="P4827" s="15">
        <f t="shared" si="450"/>
        <v>7</v>
      </c>
      <c r="Q4827">
        <f t="shared" si="451"/>
        <v>12</v>
      </c>
      <c r="R4827">
        <f t="shared" si="452"/>
        <v>2020</v>
      </c>
    </row>
    <row r="4828" spans="1:18" x14ac:dyDescent="0.25">
      <c r="A4828" s="2" t="s">
        <v>5849</v>
      </c>
      <c r="B4828" s="2" t="s">
        <v>155</v>
      </c>
      <c r="C4828" s="2" t="s">
        <v>110</v>
      </c>
      <c r="D4828" s="2" t="s">
        <v>49</v>
      </c>
      <c r="E4828" s="2" t="s">
        <v>470</v>
      </c>
      <c r="F4828" s="3">
        <v>44058</v>
      </c>
      <c r="G4828" s="2">
        <v>1</v>
      </c>
      <c r="H4828" s="11">
        <f>VLOOKUP(B4828,[1]!Product_Data[#Data],4,0)</f>
        <v>1353</v>
      </c>
      <c r="I4828" s="11">
        <f>VLOOKUP(B4828,[1]!Product_Data[#Data],3,0)</f>
        <v>947</v>
      </c>
      <c r="J4828" s="11">
        <f t="shared" si="453"/>
        <v>947</v>
      </c>
      <c r="K4828" s="11">
        <f t="shared" si="454"/>
        <v>1353</v>
      </c>
      <c r="L4828" s="11">
        <f t="shared" si="455"/>
        <v>406</v>
      </c>
      <c r="M4828" t="str">
        <f>VLOOKUP(C4828,[1]!Location_Data[#Data],2,0)</f>
        <v>Richmond</v>
      </c>
      <c r="N4828" t="str">
        <f>VLOOKUP(D4828,[1]!Salespeople_Data[#Data],2,0)</f>
        <v>Walter Cook</v>
      </c>
      <c r="O4828" t="str">
        <f>VLOOKUP(E4828,[1]!Customer_Data[#Data],2,0)</f>
        <v>Fred Jenkins</v>
      </c>
      <c r="P4828" s="15">
        <f t="shared" si="450"/>
        <v>7</v>
      </c>
      <c r="Q4828">
        <f t="shared" si="451"/>
        <v>8</v>
      </c>
      <c r="R4828">
        <f t="shared" si="452"/>
        <v>2020</v>
      </c>
    </row>
    <row r="4829" spans="1:18" x14ac:dyDescent="0.25">
      <c r="A4829" s="4" t="s">
        <v>5850</v>
      </c>
      <c r="B4829" s="4" t="s">
        <v>114</v>
      </c>
      <c r="C4829" s="4" t="s">
        <v>120</v>
      </c>
      <c r="D4829" s="4" t="s">
        <v>53</v>
      </c>
      <c r="E4829" s="4" t="s">
        <v>1035</v>
      </c>
      <c r="F4829" s="5">
        <v>43990</v>
      </c>
      <c r="G4829" s="4">
        <v>3</v>
      </c>
      <c r="H4829" s="11">
        <f>VLOOKUP(B4829,[1]!Product_Data[#Data],4,0)</f>
        <v>545</v>
      </c>
      <c r="I4829" s="11">
        <f>VLOOKUP(B4829,[1]!Product_Data[#Data],3,0)</f>
        <v>425</v>
      </c>
      <c r="J4829" s="11">
        <f t="shared" si="453"/>
        <v>1275</v>
      </c>
      <c r="K4829" s="11">
        <f t="shared" si="454"/>
        <v>1635</v>
      </c>
      <c r="L4829" s="11">
        <f t="shared" si="455"/>
        <v>360</v>
      </c>
      <c r="M4829" t="str">
        <f>VLOOKUP(C4829,[1]!Location_Data[#Data],2,0)</f>
        <v>Elk Grove</v>
      </c>
      <c r="N4829" t="str">
        <f>VLOOKUP(D4829,[1]!Salespeople_Data[#Data],2,0)</f>
        <v>Scott Mason</v>
      </c>
      <c r="O4829" t="str">
        <f>VLOOKUP(E4829,[1]!Customer_Data[#Data],2,0)</f>
        <v>Sean Kelly</v>
      </c>
      <c r="P4829" s="15">
        <f t="shared" si="450"/>
        <v>2</v>
      </c>
      <c r="Q4829">
        <f t="shared" si="451"/>
        <v>6</v>
      </c>
      <c r="R4829">
        <f t="shared" si="452"/>
        <v>2020</v>
      </c>
    </row>
    <row r="4830" spans="1:18" x14ac:dyDescent="0.25">
      <c r="A4830" s="2" t="s">
        <v>5851</v>
      </c>
      <c r="B4830" s="2" t="s">
        <v>23</v>
      </c>
      <c r="C4830" s="2" t="s">
        <v>472</v>
      </c>
      <c r="D4830" s="2" t="s">
        <v>20</v>
      </c>
      <c r="E4830" s="2" t="s">
        <v>1272</v>
      </c>
      <c r="F4830" s="3">
        <v>43831</v>
      </c>
      <c r="G4830" s="2">
        <v>2</v>
      </c>
      <c r="H4830" s="11">
        <f>VLOOKUP(B4830,[1]!Product_Data[#Data],4,0)</f>
        <v>1052</v>
      </c>
      <c r="I4830" s="11">
        <f>VLOOKUP(B4830,[1]!Product_Data[#Data],3,0)</f>
        <v>589</v>
      </c>
      <c r="J4830" s="11">
        <f t="shared" si="453"/>
        <v>1178</v>
      </c>
      <c r="K4830" s="11">
        <f t="shared" si="454"/>
        <v>2104</v>
      </c>
      <c r="L4830" s="11">
        <f t="shared" si="455"/>
        <v>926</v>
      </c>
      <c r="M4830" t="str">
        <f>VLOOKUP(C4830,[1]!Location_Data[#Data],2,0)</f>
        <v>Concord</v>
      </c>
      <c r="N4830" t="str">
        <f>VLOOKUP(D4830,[1]!Salespeople_Data[#Data],2,0)</f>
        <v>Joshua Cook</v>
      </c>
      <c r="O4830" t="str">
        <f>VLOOKUP(E4830,[1]!Customer_Data[#Data],2,0)</f>
        <v>Michael Lewis</v>
      </c>
      <c r="P4830" s="15">
        <f t="shared" si="450"/>
        <v>4</v>
      </c>
      <c r="Q4830">
        <f t="shared" si="451"/>
        <v>1</v>
      </c>
      <c r="R4830">
        <f t="shared" si="452"/>
        <v>2020</v>
      </c>
    </row>
    <row r="4831" spans="1:18" x14ac:dyDescent="0.25">
      <c r="A4831" s="4" t="s">
        <v>5852</v>
      </c>
      <c r="B4831" s="4" t="s">
        <v>340</v>
      </c>
      <c r="C4831" s="4" t="s">
        <v>120</v>
      </c>
      <c r="D4831" s="4" t="s">
        <v>225</v>
      </c>
      <c r="E4831" s="4" t="s">
        <v>2473</v>
      </c>
      <c r="F4831" s="5">
        <v>44033</v>
      </c>
      <c r="G4831" s="4">
        <v>1</v>
      </c>
      <c r="H4831" s="11">
        <f>VLOOKUP(B4831,[1]!Product_Data[#Data],4,0)</f>
        <v>1967</v>
      </c>
      <c r="I4831" s="11">
        <f>VLOOKUP(B4831,[1]!Product_Data[#Data],3,0)</f>
        <v>1397</v>
      </c>
      <c r="J4831" s="11">
        <f t="shared" si="453"/>
        <v>1397</v>
      </c>
      <c r="K4831" s="11">
        <f t="shared" si="454"/>
        <v>1967</v>
      </c>
      <c r="L4831" s="11">
        <f t="shared" si="455"/>
        <v>570</v>
      </c>
      <c r="M4831" t="str">
        <f>VLOOKUP(C4831,[1]!Location_Data[#Data],2,0)</f>
        <v>Elk Grove</v>
      </c>
      <c r="N4831" t="str">
        <f>VLOOKUP(D4831,[1]!Salespeople_Data[#Data],2,0)</f>
        <v>Andrew Bowman</v>
      </c>
      <c r="O4831" t="str">
        <f>VLOOKUP(E4831,[1]!Customer_Data[#Data],2,0)</f>
        <v>Thomas Duncan</v>
      </c>
      <c r="P4831" s="15">
        <f t="shared" si="450"/>
        <v>3</v>
      </c>
      <c r="Q4831">
        <f t="shared" si="451"/>
        <v>7</v>
      </c>
      <c r="R4831">
        <f t="shared" si="452"/>
        <v>2020</v>
      </c>
    </row>
    <row r="4832" spans="1:18" x14ac:dyDescent="0.25">
      <c r="A4832" s="2" t="s">
        <v>5853</v>
      </c>
      <c r="B4832" s="2" t="s">
        <v>18</v>
      </c>
      <c r="C4832" s="2" t="s">
        <v>392</v>
      </c>
      <c r="D4832" s="2" t="s">
        <v>146</v>
      </c>
      <c r="E4832" s="2" t="s">
        <v>982</v>
      </c>
      <c r="F4832" s="3">
        <v>43987</v>
      </c>
      <c r="G4832" s="2">
        <v>1</v>
      </c>
      <c r="H4832" s="11">
        <f>VLOOKUP(B4832,[1]!Product_Data[#Data],4,0)</f>
        <v>880</v>
      </c>
      <c r="I4832" s="11">
        <f>VLOOKUP(B4832,[1]!Product_Data[#Data],3,0)</f>
        <v>634</v>
      </c>
      <c r="J4832" s="11">
        <f t="shared" si="453"/>
        <v>634</v>
      </c>
      <c r="K4832" s="11">
        <f t="shared" si="454"/>
        <v>880</v>
      </c>
      <c r="L4832" s="11">
        <f t="shared" si="455"/>
        <v>246</v>
      </c>
      <c r="M4832" t="str">
        <f>VLOOKUP(C4832,[1]!Location_Data[#Data],2,0)</f>
        <v>Visalia</v>
      </c>
      <c r="N4832" t="str">
        <f>VLOOKUP(D4832,[1]!Salespeople_Data[#Data],2,0)</f>
        <v>Carl Elliott</v>
      </c>
      <c r="O4832" t="str">
        <f>VLOOKUP(E4832,[1]!Customer_Data[#Data],2,0)</f>
        <v>Arthur Gilbert</v>
      </c>
      <c r="P4832" s="15">
        <f t="shared" si="450"/>
        <v>6</v>
      </c>
      <c r="Q4832">
        <f t="shared" si="451"/>
        <v>6</v>
      </c>
      <c r="R4832">
        <f t="shared" si="452"/>
        <v>2020</v>
      </c>
    </row>
    <row r="4833" spans="1:18" x14ac:dyDescent="0.25">
      <c r="A4833" s="4" t="s">
        <v>5854</v>
      </c>
      <c r="B4833" s="4" t="s">
        <v>435</v>
      </c>
      <c r="C4833" s="4" t="s">
        <v>169</v>
      </c>
      <c r="D4833" s="4" t="s">
        <v>106</v>
      </c>
      <c r="E4833" s="4" t="s">
        <v>1649</v>
      </c>
      <c r="F4833" s="5">
        <v>44116</v>
      </c>
      <c r="G4833" s="4">
        <v>3</v>
      </c>
      <c r="H4833" s="11">
        <f>VLOOKUP(B4833,[1]!Product_Data[#Data],4,0)</f>
        <v>2141</v>
      </c>
      <c r="I4833" s="11">
        <f>VLOOKUP(B4833,[1]!Product_Data[#Data],3,0)</f>
        <v>1777</v>
      </c>
      <c r="J4833" s="11">
        <f t="shared" si="453"/>
        <v>5331</v>
      </c>
      <c r="K4833" s="11">
        <f t="shared" si="454"/>
        <v>6423</v>
      </c>
      <c r="L4833" s="11">
        <f t="shared" si="455"/>
        <v>1092</v>
      </c>
      <c r="M4833" t="str">
        <f>VLOOKUP(C4833,[1]!Location_Data[#Data],2,0)</f>
        <v>Vista</v>
      </c>
      <c r="N4833" t="str">
        <f>VLOOKUP(D4833,[1]!Salespeople_Data[#Data],2,0)</f>
        <v>Patrick Ruiz</v>
      </c>
      <c r="O4833" t="str">
        <f>VLOOKUP(E4833,[1]!Customer_Data[#Data],2,0)</f>
        <v>James Simmons</v>
      </c>
      <c r="P4833" s="15">
        <f t="shared" si="450"/>
        <v>2</v>
      </c>
      <c r="Q4833">
        <f t="shared" si="451"/>
        <v>10</v>
      </c>
      <c r="R4833">
        <f t="shared" si="452"/>
        <v>2020</v>
      </c>
    </row>
    <row r="4834" spans="1:18" x14ac:dyDescent="0.25">
      <c r="A4834" s="2" t="s">
        <v>5855</v>
      </c>
      <c r="B4834" s="2" t="s">
        <v>109</v>
      </c>
      <c r="C4834" s="2" t="s">
        <v>182</v>
      </c>
      <c r="D4834" s="2" t="s">
        <v>136</v>
      </c>
      <c r="E4834" s="2" t="s">
        <v>1594</v>
      </c>
      <c r="F4834" s="3">
        <v>43932</v>
      </c>
      <c r="G4834" s="2">
        <v>3</v>
      </c>
      <c r="H4834" s="11">
        <f>VLOOKUP(B4834,[1]!Product_Data[#Data],4,0)</f>
        <v>1783</v>
      </c>
      <c r="I4834" s="11">
        <f>VLOOKUP(B4834,[1]!Product_Data[#Data],3,0)</f>
        <v>1230</v>
      </c>
      <c r="J4834" s="11">
        <f t="shared" si="453"/>
        <v>3690</v>
      </c>
      <c r="K4834" s="11">
        <f t="shared" si="454"/>
        <v>5349</v>
      </c>
      <c r="L4834" s="11">
        <f t="shared" si="455"/>
        <v>1659</v>
      </c>
      <c r="M4834" t="str">
        <f>VLOOKUP(C4834,[1]!Location_Data[#Data],2,0)</f>
        <v>Vallejo</v>
      </c>
      <c r="N4834" t="str">
        <f>VLOOKUP(D4834,[1]!Salespeople_Data[#Data],2,0)</f>
        <v>Clarence Fox</v>
      </c>
      <c r="O4834" t="str">
        <f>VLOOKUP(E4834,[1]!Customer_Data[#Data],2,0)</f>
        <v>Patrick Rivera</v>
      </c>
      <c r="P4834" s="15">
        <f t="shared" si="450"/>
        <v>7</v>
      </c>
      <c r="Q4834">
        <f t="shared" si="451"/>
        <v>4</v>
      </c>
      <c r="R4834">
        <f t="shared" si="452"/>
        <v>2020</v>
      </c>
    </row>
    <row r="4835" spans="1:18" x14ac:dyDescent="0.25">
      <c r="A4835" s="4" t="s">
        <v>5856</v>
      </c>
      <c r="B4835" s="4" t="s">
        <v>238</v>
      </c>
      <c r="C4835" s="4" t="s">
        <v>215</v>
      </c>
      <c r="D4835" s="4" t="s">
        <v>35</v>
      </c>
      <c r="E4835" s="4" t="s">
        <v>1254</v>
      </c>
      <c r="F4835" s="5">
        <v>43860</v>
      </c>
      <c r="G4835" s="4">
        <v>1</v>
      </c>
      <c r="H4835" s="11">
        <f>VLOOKUP(B4835,[1]!Product_Data[#Data],4,0)</f>
        <v>871</v>
      </c>
      <c r="I4835" s="11">
        <f>VLOOKUP(B4835,[1]!Product_Data[#Data],3,0)</f>
        <v>540</v>
      </c>
      <c r="J4835" s="11">
        <f t="shared" si="453"/>
        <v>540</v>
      </c>
      <c r="K4835" s="11">
        <f t="shared" si="454"/>
        <v>871</v>
      </c>
      <c r="L4835" s="11">
        <f t="shared" si="455"/>
        <v>331</v>
      </c>
      <c r="M4835" t="str">
        <f>VLOOKUP(C4835,[1]!Location_Data[#Data],2,0)</f>
        <v>El Cajon</v>
      </c>
      <c r="N4835" t="str">
        <f>VLOOKUP(D4835,[1]!Salespeople_Data[#Data],2,0)</f>
        <v>Charles Harper</v>
      </c>
      <c r="O4835" t="str">
        <f>VLOOKUP(E4835,[1]!Customer_Data[#Data],2,0)</f>
        <v>Daniel Moreno</v>
      </c>
      <c r="P4835" s="15">
        <f t="shared" si="450"/>
        <v>5</v>
      </c>
      <c r="Q4835">
        <f t="shared" si="451"/>
        <v>1</v>
      </c>
      <c r="R4835">
        <f t="shared" si="452"/>
        <v>2020</v>
      </c>
    </row>
    <row r="4836" spans="1:18" x14ac:dyDescent="0.25">
      <c r="A4836" s="2" t="s">
        <v>5857</v>
      </c>
      <c r="B4836" s="2" t="s">
        <v>389</v>
      </c>
      <c r="C4836" s="2" t="s">
        <v>380</v>
      </c>
      <c r="D4836" s="2" t="s">
        <v>345</v>
      </c>
      <c r="E4836" s="2" t="s">
        <v>1260</v>
      </c>
      <c r="F4836" s="3">
        <v>44041</v>
      </c>
      <c r="G4836" s="2">
        <v>2</v>
      </c>
      <c r="H4836" s="11">
        <f>VLOOKUP(B4836,[1]!Product_Data[#Data],4,0)</f>
        <v>1367</v>
      </c>
      <c r="I4836" s="11">
        <f>VLOOKUP(B4836,[1]!Product_Data[#Data],3,0)</f>
        <v>984</v>
      </c>
      <c r="J4836" s="11">
        <f t="shared" si="453"/>
        <v>1968</v>
      </c>
      <c r="K4836" s="11">
        <f t="shared" si="454"/>
        <v>2734</v>
      </c>
      <c r="L4836" s="11">
        <f t="shared" si="455"/>
        <v>766</v>
      </c>
      <c r="M4836" t="str">
        <f>VLOOKUP(C4836,[1]!Location_Data[#Data],2,0)</f>
        <v>Los Angeles</v>
      </c>
      <c r="N4836" t="str">
        <f>VLOOKUP(D4836,[1]!Salespeople_Data[#Data],2,0)</f>
        <v>Larry Marshall</v>
      </c>
      <c r="O4836" t="str">
        <f>VLOOKUP(E4836,[1]!Customer_Data[#Data],2,0)</f>
        <v>Chris Burke</v>
      </c>
      <c r="P4836" s="15">
        <f t="shared" si="450"/>
        <v>4</v>
      </c>
      <c r="Q4836">
        <f t="shared" si="451"/>
        <v>7</v>
      </c>
      <c r="R4836">
        <f t="shared" si="452"/>
        <v>2020</v>
      </c>
    </row>
    <row r="4837" spans="1:18" x14ac:dyDescent="0.25">
      <c r="A4837" s="4" t="s">
        <v>5858</v>
      </c>
      <c r="B4837" s="4" t="s">
        <v>114</v>
      </c>
      <c r="C4837" s="4" t="s">
        <v>105</v>
      </c>
      <c r="D4837" s="4" t="s">
        <v>345</v>
      </c>
      <c r="E4837" s="4" t="s">
        <v>1724</v>
      </c>
      <c r="F4837" s="5">
        <v>44139</v>
      </c>
      <c r="G4837" s="4">
        <v>1</v>
      </c>
      <c r="H4837" s="11">
        <f>VLOOKUP(B4837,[1]!Product_Data[#Data],4,0)</f>
        <v>545</v>
      </c>
      <c r="I4837" s="11">
        <f>VLOOKUP(B4837,[1]!Product_Data[#Data],3,0)</f>
        <v>425</v>
      </c>
      <c r="J4837" s="11">
        <f t="shared" si="453"/>
        <v>425</v>
      </c>
      <c r="K4837" s="11">
        <f t="shared" si="454"/>
        <v>545</v>
      </c>
      <c r="L4837" s="11">
        <f t="shared" si="455"/>
        <v>120</v>
      </c>
      <c r="M4837" t="str">
        <f>VLOOKUP(C4837,[1]!Location_Data[#Data],2,0)</f>
        <v>Daly City</v>
      </c>
      <c r="N4837" t="str">
        <f>VLOOKUP(D4837,[1]!Salespeople_Data[#Data],2,0)</f>
        <v>Larry Marshall</v>
      </c>
      <c r="O4837" t="str">
        <f>VLOOKUP(E4837,[1]!Customer_Data[#Data],2,0)</f>
        <v>Keith Schmidt</v>
      </c>
      <c r="P4837" s="15">
        <f t="shared" si="450"/>
        <v>4</v>
      </c>
      <c r="Q4837">
        <f t="shared" si="451"/>
        <v>11</v>
      </c>
      <c r="R4837">
        <f t="shared" si="452"/>
        <v>2020</v>
      </c>
    </row>
    <row r="4838" spans="1:18" x14ac:dyDescent="0.25">
      <c r="A4838" s="2" t="s">
        <v>5859</v>
      </c>
      <c r="B4838" s="2" t="s">
        <v>245</v>
      </c>
      <c r="C4838" s="2" t="s">
        <v>70</v>
      </c>
      <c r="D4838" s="2" t="s">
        <v>136</v>
      </c>
      <c r="E4838" s="2" t="s">
        <v>1260</v>
      </c>
      <c r="F4838" s="3">
        <v>44006</v>
      </c>
      <c r="G4838" s="2">
        <v>4</v>
      </c>
      <c r="H4838" s="11">
        <f>VLOOKUP(B4838,[1]!Product_Data[#Data],4,0)</f>
        <v>818</v>
      </c>
      <c r="I4838" s="11">
        <f>VLOOKUP(B4838,[1]!Product_Data[#Data],3,0)</f>
        <v>450</v>
      </c>
      <c r="J4838" s="11">
        <f t="shared" si="453"/>
        <v>1800</v>
      </c>
      <c r="K4838" s="11">
        <f t="shared" si="454"/>
        <v>3272</v>
      </c>
      <c r="L4838" s="11">
        <f t="shared" si="455"/>
        <v>1472</v>
      </c>
      <c r="M4838" t="str">
        <f>VLOOKUP(C4838,[1]!Location_Data[#Data],2,0)</f>
        <v>Clovis</v>
      </c>
      <c r="N4838" t="str">
        <f>VLOOKUP(D4838,[1]!Salespeople_Data[#Data],2,0)</f>
        <v>Clarence Fox</v>
      </c>
      <c r="O4838" t="str">
        <f>VLOOKUP(E4838,[1]!Customer_Data[#Data],2,0)</f>
        <v>Chris Burke</v>
      </c>
      <c r="P4838" s="15">
        <f t="shared" si="450"/>
        <v>4</v>
      </c>
      <c r="Q4838">
        <f t="shared" si="451"/>
        <v>6</v>
      </c>
      <c r="R4838">
        <f t="shared" si="452"/>
        <v>2020</v>
      </c>
    </row>
    <row r="4839" spans="1:18" x14ac:dyDescent="0.25">
      <c r="A4839" s="4" t="s">
        <v>5860</v>
      </c>
      <c r="B4839" s="4" t="s">
        <v>389</v>
      </c>
      <c r="C4839" s="4" t="s">
        <v>182</v>
      </c>
      <c r="D4839" s="4" t="s">
        <v>298</v>
      </c>
      <c r="E4839" s="4" t="s">
        <v>336</v>
      </c>
      <c r="F4839" s="5">
        <v>43918</v>
      </c>
      <c r="G4839" s="4">
        <v>2</v>
      </c>
      <c r="H4839" s="11">
        <f>VLOOKUP(B4839,[1]!Product_Data[#Data],4,0)</f>
        <v>1367</v>
      </c>
      <c r="I4839" s="11">
        <f>VLOOKUP(B4839,[1]!Product_Data[#Data],3,0)</f>
        <v>984</v>
      </c>
      <c r="J4839" s="11">
        <f t="shared" si="453"/>
        <v>1968</v>
      </c>
      <c r="K4839" s="11">
        <f t="shared" si="454"/>
        <v>2734</v>
      </c>
      <c r="L4839" s="11">
        <f t="shared" si="455"/>
        <v>766</v>
      </c>
      <c r="M4839" t="str">
        <f>VLOOKUP(C4839,[1]!Location_Data[#Data],2,0)</f>
        <v>Vallejo</v>
      </c>
      <c r="N4839" t="str">
        <f>VLOOKUP(D4839,[1]!Salespeople_Data[#Data],2,0)</f>
        <v>Kenneth Fields</v>
      </c>
      <c r="O4839" t="str">
        <f>VLOOKUP(E4839,[1]!Customer_Data[#Data],2,0)</f>
        <v>Mark Lee</v>
      </c>
      <c r="P4839" s="15">
        <f t="shared" si="450"/>
        <v>7</v>
      </c>
      <c r="Q4839">
        <f t="shared" si="451"/>
        <v>3</v>
      </c>
      <c r="R4839">
        <f t="shared" si="452"/>
        <v>2020</v>
      </c>
    </row>
    <row r="4840" spans="1:18" x14ac:dyDescent="0.25">
      <c r="A4840" s="2" t="s">
        <v>5861</v>
      </c>
      <c r="B4840" s="2" t="s">
        <v>43</v>
      </c>
      <c r="C4840" s="2" t="s">
        <v>74</v>
      </c>
      <c r="D4840" s="2" t="s">
        <v>71</v>
      </c>
      <c r="E4840" s="2" t="s">
        <v>2426</v>
      </c>
      <c r="F4840" s="3">
        <v>44164</v>
      </c>
      <c r="G4840" s="2">
        <v>2</v>
      </c>
      <c r="H4840" s="11">
        <f>VLOOKUP(B4840,[1]!Product_Data[#Data],4,0)</f>
        <v>356</v>
      </c>
      <c r="I4840" s="11">
        <f>VLOOKUP(B4840,[1]!Product_Data[#Data],3,0)</f>
        <v>292</v>
      </c>
      <c r="J4840" s="11">
        <f t="shared" si="453"/>
        <v>584</v>
      </c>
      <c r="K4840" s="11">
        <f t="shared" si="454"/>
        <v>712</v>
      </c>
      <c r="L4840" s="11">
        <f t="shared" si="455"/>
        <v>128</v>
      </c>
      <c r="M4840" t="str">
        <f>VLOOKUP(C4840,[1]!Location_Data[#Data],2,0)</f>
        <v>West Covina</v>
      </c>
      <c r="N4840" t="str">
        <f>VLOOKUP(D4840,[1]!Salespeople_Data[#Data],2,0)</f>
        <v>Gary Rodriguez</v>
      </c>
      <c r="O4840" t="str">
        <f>VLOOKUP(E4840,[1]!Customer_Data[#Data],2,0)</f>
        <v>Lawrence Watson</v>
      </c>
      <c r="P4840" s="15">
        <f t="shared" si="450"/>
        <v>1</v>
      </c>
      <c r="Q4840">
        <f t="shared" si="451"/>
        <v>11</v>
      </c>
      <c r="R4840">
        <f t="shared" si="452"/>
        <v>2020</v>
      </c>
    </row>
    <row r="4841" spans="1:18" x14ac:dyDescent="0.25">
      <c r="A4841" s="4" t="s">
        <v>5862</v>
      </c>
      <c r="B4841" s="4" t="s">
        <v>33</v>
      </c>
      <c r="C4841" s="4" t="s">
        <v>386</v>
      </c>
      <c r="D4841" s="4" t="s">
        <v>63</v>
      </c>
      <c r="E4841" s="4" t="s">
        <v>2167</v>
      </c>
      <c r="F4841" s="5">
        <v>44035</v>
      </c>
      <c r="G4841" s="4">
        <v>3</v>
      </c>
      <c r="H4841" s="11">
        <f>VLOOKUP(B4841,[1]!Product_Data[#Data],4,0)</f>
        <v>1582</v>
      </c>
      <c r="I4841" s="11">
        <f>VLOOKUP(B4841,[1]!Product_Data[#Data],3,0)</f>
        <v>1234</v>
      </c>
      <c r="J4841" s="11">
        <f t="shared" si="453"/>
        <v>3702</v>
      </c>
      <c r="K4841" s="11">
        <f t="shared" si="454"/>
        <v>4746</v>
      </c>
      <c r="L4841" s="11">
        <f t="shared" si="455"/>
        <v>1044</v>
      </c>
      <c r="M4841" t="str">
        <f>VLOOKUP(C4841,[1]!Location_Data[#Data],2,0)</f>
        <v>Carlsbad</v>
      </c>
      <c r="N4841" t="str">
        <f>VLOOKUP(D4841,[1]!Salespeople_Data[#Data],2,0)</f>
        <v>Jeremy Mendoza</v>
      </c>
      <c r="O4841" t="str">
        <f>VLOOKUP(E4841,[1]!Customer_Data[#Data],2,0)</f>
        <v>Jonathan Pierce</v>
      </c>
      <c r="P4841" s="15">
        <f t="shared" si="450"/>
        <v>5</v>
      </c>
      <c r="Q4841">
        <f t="shared" si="451"/>
        <v>7</v>
      </c>
      <c r="R4841">
        <f t="shared" si="452"/>
        <v>2020</v>
      </c>
    </row>
    <row r="4842" spans="1:18" x14ac:dyDescent="0.25">
      <c r="A4842" s="2" t="s">
        <v>5863</v>
      </c>
      <c r="B4842" s="2" t="s">
        <v>340</v>
      </c>
      <c r="C4842" s="2" t="s">
        <v>29</v>
      </c>
      <c r="D4842" s="2" t="s">
        <v>225</v>
      </c>
      <c r="E4842" s="2" t="s">
        <v>1079</v>
      </c>
      <c r="F4842" s="3">
        <v>43832</v>
      </c>
      <c r="G4842" s="2">
        <v>2</v>
      </c>
      <c r="H4842" s="11">
        <f>VLOOKUP(B4842,[1]!Product_Data[#Data],4,0)</f>
        <v>1967</v>
      </c>
      <c r="I4842" s="11">
        <f>VLOOKUP(B4842,[1]!Product_Data[#Data],3,0)</f>
        <v>1397</v>
      </c>
      <c r="J4842" s="11">
        <f t="shared" si="453"/>
        <v>2794</v>
      </c>
      <c r="K4842" s="11">
        <f t="shared" si="454"/>
        <v>3934</v>
      </c>
      <c r="L4842" s="11">
        <f t="shared" si="455"/>
        <v>1140</v>
      </c>
      <c r="M4842" t="str">
        <f>VLOOKUP(C4842,[1]!Location_Data[#Data],2,0)</f>
        <v>Santa Ana</v>
      </c>
      <c r="N4842" t="str">
        <f>VLOOKUP(D4842,[1]!Salespeople_Data[#Data],2,0)</f>
        <v>Andrew Bowman</v>
      </c>
      <c r="O4842" t="str">
        <f>VLOOKUP(E4842,[1]!Customer_Data[#Data],2,0)</f>
        <v>Donald Reynolds</v>
      </c>
      <c r="P4842" s="15">
        <f t="shared" si="450"/>
        <v>5</v>
      </c>
      <c r="Q4842">
        <f t="shared" si="451"/>
        <v>1</v>
      </c>
      <c r="R4842">
        <f t="shared" si="452"/>
        <v>2020</v>
      </c>
    </row>
    <row r="4843" spans="1:18" x14ac:dyDescent="0.25">
      <c r="A4843" s="4" t="s">
        <v>5864</v>
      </c>
      <c r="B4843" s="4" t="s">
        <v>569</v>
      </c>
      <c r="C4843" s="4" t="s">
        <v>140</v>
      </c>
      <c r="D4843" s="4" t="s">
        <v>298</v>
      </c>
      <c r="E4843" s="4" t="s">
        <v>121</v>
      </c>
      <c r="F4843" s="5">
        <v>43864</v>
      </c>
      <c r="G4843" s="4">
        <v>4</v>
      </c>
      <c r="H4843" s="11">
        <f>VLOOKUP(B4843,[1]!Product_Data[#Data],4,0)</f>
        <v>1178</v>
      </c>
      <c r="I4843" s="11">
        <f>VLOOKUP(B4843,[1]!Product_Data[#Data],3,0)</f>
        <v>683</v>
      </c>
      <c r="J4843" s="11">
        <f t="shared" si="453"/>
        <v>2732</v>
      </c>
      <c r="K4843" s="11">
        <f t="shared" si="454"/>
        <v>4712</v>
      </c>
      <c r="L4843" s="11">
        <f t="shared" si="455"/>
        <v>1980</v>
      </c>
      <c r="M4843" t="str">
        <f>VLOOKUP(C4843,[1]!Location_Data[#Data],2,0)</f>
        <v>Salinas</v>
      </c>
      <c r="N4843" t="str">
        <f>VLOOKUP(D4843,[1]!Salespeople_Data[#Data],2,0)</f>
        <v>Kenneth Fields</v>
      </c>
      <c r="O4843" t="str">
        <f>VLOOKUP(E4843,[1]!Customer_Data[#Data],2,0)</f>
        <v>Steven Walker</v>
      </c>
      <c r="P4843" s="15">
        <f t="shared" si="450"/>
        <v>2</v>
      </c>
      <c r="Q4843">
        <f t="shared" si="451"/>
        <v>2</v>
      </c>
      <c r="R4843">
        <f t="shared" si="452"/>
        <v>2020</v>
      </c>
    </row>
    <row r="4844" spans="1:18" x14ac:dyDescent="0.25">
      <c r="A4844" s="2" t="s">
        <v>5865</v>
      </c>
      <c r="B4844" s="2" t="s">
        <v>43</v>
      </c>
      <c r="C4844" s="2" t="s">
        <v>249</v>
      </c>
      <c r="D4844" s="2" t="s">
        <v>413</v>
      </c>
      <c r="E4844" s="2" t="s">
        <v>3853</v>
      </c>
      <c r="F4844" s="3">
        <v>43870</v>
      </c>
      <c r="G4844" s="2">
        <v>3</v>
      </c>
      <c r="H4844" s="11">
        <f>VLOOKUP(B4844,[1]!Product_Data[#Data],4,0)</f>
        <v>356</v>
      </c>
      <c r="I4844" s="11">
        <f>VLOOKUP(B4844,[1]!Product_Data[#Data],3,0)</f>
        <v>292</v>
      </c>
      <c r="J4844" s="11">
        <f t="shared" si="453"/>
        <v>876</v>
      </c>
      <c r="K4844" s="11">
        <f t="shared" si="454"/>
        <v>1068</v>
      </c>
      <c r="L4844" s="11">
        <f t="shared" si="455"/>
        <v>192</v>
      </c>
      <c r="M4844" t="str">
        <f>VLOOKUP(C4844,[1]!Location_Data[#Data],2,0)</f>
        <v>Roseville</v>
      </c>
      <c r="N4844" t="str">
        <f>VLOOKUP(D4844,[1]!Salespeople_Data[#Data],2,0)</f>
        <v>Kenneth Bradley</v>
      </c>
      <c r="O4844" t="str">
        <f>VLOOKUP(E4844,[1]!Customer_Data[#Data],2,0)</f>
        <v>Phillip Webb</v>
      </c>
      <c r="P4844" s="15">
        <f t="shared" si="450"/>
        <v>1</v>
      </c>
      <c r="Q4844">
        <f t="shared" si="451"/>
        <v>2</v>
      </c>
      <c r="R4844">
        <f t="shared" si="452"/>
        <v>2020</v>
      </c>
    </row>
    <row r="4845" spans="1:18" x14ac:dyDescent="0.25">
      <c r="A4845" s="4" t="s">
        <v>5866</v>
      </c>
      <c r="B4845" s="4" t="s">
        <v>370</v>
      </c>
      <c r="C4845" s="4" t="s">
        <v>472</v>
      </c>
      <c r="D4845" s="4" t="s">
        <v>80</v>
      </c>
      <c r="E4845" s="4" t="s">
        <v>1083</v>
      </c>
      <c r="F4845" s="5">
        <v>44126</v>
      </c>
      <c r="G4845" s="4">
        <v>4</v>
      </c>
      <c r="H4845" s="11">
        <f>VLOOKUP(B4845,[1]!Product_Data[#Data],4,0)</f>
        <v>771</v>
      </c>
      <c r="I4845" s="11">
        <f>VLOOKUP(B4845,[1]!Product_Data[#Data],3,0)</f>
        <v>648</v>
      </c>
      <c r="J4845" s="11">
        <f t="shared" si="453"/>
        <v>2592</v>
      </c>
      <c r="K4845" s="11">
        <f t="shared" si="454"/>
        <v>3084</v>
      </c>
      <c r="L4845" s="11">
        <f t="shared" si="455"/>
        <v>492</v>
      </c>
      <c r="M4845" t="str">
        <f>VLOOKUP(C4845,[1]!Location_Data[#Data],2,0)</f>
        <v>Concord</v>
      </c>
      <c r="N4845" t="str">
        <f>VLOOKUP(D4845,[1]!Salespeople_Data[#Data],2,0)</f>
        <v>Henry Nelson</v>
      </c>
      <c r="O4845" t="str">
        <f>VLOOKUP(E4845,[1]!Customer_Data[#Data],2,0)</f>
        <v>Carl Nguyen</v>
      </c>
      <c r="P4845" s="15">
        <f t="shared" si="450"/>
        <v>5</v>
      </c>
      <c r="Q4845">
        <f t="shared" si="451"/>
        <v>10</v>
      </c>
      <c r="R4845">
        <f t="shared" si="452"/>
        <v>2020</v>
      </c>
    </row>
    <row r="4846" spans="1:18" x14ac:dyDescent="0.25">
      <c r="A4846" s="2" t="s">
        <v>5867</v>
      </c>
      <c r="B4846" s="2" t="s">
        <v>260</v>
      </c>
      <c r="C4846" s="2" t="s">
        <v>519</v>
      </c>
      <c r="D4846" s="2" t="s">
        <v>80</v>
      </c>
      <c r="E4846" s="2" t="s">
        <v>3357</v>
      </c>
      <c r="F4846" s="3">
        <v>43838</v>
      </c>
      <c r="G4846" s="2">
        <v>3</v>
      </c>
      <c r="H4846" s="11">
        <f>VLOOKUP(B4846,[1]!Product_Data[#Data],4,0)</f>
        <v>502</v>
      </c>
      <c r="I4846" s="11">
        <f>VLOOKUP(B4846,[1]!Product_Data[#Data],3,0)</f>
        <v>296</v>
      </c>
      <c r="J4846" s="11">
        <f t="shared" si="453"/>
        <v>888</v>
      </c>
      <c r="K4846" s="11">
        <f t="shared" si="454"/>
        <v>1506</v>
      </c>
      <c r="L4846" s="11">
        <f t="shared" si="455"/>
        <v>618</v>
      </c>
      <c r="M4846" t="str">
        <f>VLOOKUP(C4846,[1]!Location_Data[#Data],2,0)</f>
        <v>Anaheim</v>
      </c>
      <c r="N4846" t="str">
        <f>VLOOKUP(D4846,[1]!Salespeople_Data[#Data],2,0)</f>
        <v>Henry Nelson</v>
      </c>
      <c r="O4846" t="str">
        <f>VLOOKUP(E4846,[1]!Customer_Data[#Data],2,0)</f>
        <v>Sean Olson</v>
      </c>
      <c r="P4846" s="15">
        <f t="shared" si="450"/>
        <v>4</v>
      </c>
      <c r="Q4846">
        <f t="shared" si="451"/>
        <v>1</v>
      </c>
      <c r="R4846">
        <f t="shared" si="452"/>
        <v>2020</v>
      </c>
    </row>
    <row r="4847" spans="1:18" x14ac:dyDescent="0.25">
      <c r="A4847" s="4" t="s">
        <v>5868</v>
      </c>
      <c r="B4847" s="4" t="s">
        <v>666</v>
      </c>
      <c r="C4847" s="4" t="s">
        <v>380</v>
      </c>
      <c r="D4847" s="4" t="s">
        <v>308</v>
      </c>
      <c r="E4847" s="4" t="s">
        <v>1258</v>
      </c>
      <c r="F4847" s="5">
        <v>44129</v>
      </c>
      <c r="G4847" s="4">
        <v>4</v>
      </c>
      <c r="H4847" s="11">
        <f>VLOOKUP(B4847,[1]!Product_Data[#Data],4,0)</f>
        <v>2241</v>
      </c>
      <c r="I4847" s="11">
        <f>VLOOKUP(B4847,[1]!Product_Data[#Data],3,0)</f>
        <v>1367</v>
      </c>
      <c r="J4847" s="11">
        <f t="shared" si="453"/>
        <v>5468</v>
      </c>
      <c r="K4847" s="11">
        <f t="shared" si="454"/>
        <v>8964</v>
      </c>
      <c r="L4847" s="11">
        <f t="shared" si="455"/>
        <v>3496</v>
      </c>
      <c r="M4847" t="str">
        <f>VLOOKUP(C4847,[1]!Location_Data[#Data],2,0)</f>
        <v>Los Angeles</v>
      </c>
      <c r="N4847" t="str">
        <f>VLOOKUP(D4847,[1]!Salespeople_Data[#Data],2,0)</f>
        <v>Fred Robertson</v>
      </c>
      <c r="O4847" t="str">
        <f>VLOOKUP(E4847,[1]!Customer_Data[#Data],2,0)</f>
        <v>Andrew Robinson</v>
      </c>
      <c r="P4847" s="15">
        <f t="shared" si="450"/>
        <v>1</v>
      </c>
      <c r="Q4847">
        <f t="shared" si="451"/>
        <v>10</v>
      </c>
      <c r="R4847">
        <f t="shared" si="452"/>
        <v>2020</v>
      </c>
    </row>
    <row r="4848" spans="1:18" x14ac:dyDescent="0.25">
      <c r="A4848" s="2" t="s">
        <v>5869</v>
      </c>
      <c r="B4848" s="2" t="s">
        <v>666</v>
      </c>
      <c r="C4848" s="2" t="s">
        <v>596</v>
      </c>
      <c r="D4848" s="2" t="s">
        <v>308</v>
      </c>
      <c r="E4848" s="2" t="s">
        <v>2288</v>
      </c>
      <c r="F4848" s="3">
        <v>43962</v>
      </c>
      <c r="G4848" s="2">
        <v>3</v>
      </c>
      <c r="H4848" s="11">
        <f>VLOOKUP(B4848,[1]!Product_Data[#Data],4,0)</f>
        <v>2241</v>
      </c>
      <c r="I4848" s="11">
        <f>VLOOKUP(B4848,[1]!Product_Data[#Data],3,0)</f>
        <v>1367</v>
      </c>
      <c r="J4848" s="11">
        <f t="shared" si="453"/>
        <v>4101</v>
      </c>
      <c r="K4848" s="11">
        <f t="shared" si="454"/>
        <v>6723</v>
      </c>
      <c r="L4848" s="11">
        <f t="shared" si="455"/>
        <v>2622</v>
      </c>
      <c r="M4848" t="str">
        <f>VLOOKUP(C4848,[1]!Location_Data[#Data],2,0)</f>
        <v>Fremont</v>
      </c>
      <c r="N4848" t="str">
        <f>VLOOKUP(D4848,[1]!Salespeople_Data[#Data],2,0)</f>
        <v>Fred Robertson</v>
      </c>
      <c r="O4848" t="str">
        <f>VLOOKUP(E4848,[1]!Customer_Data[#Data],2,0)</f>
        <v>Antonio Owens</v>
      </c>
      <c r="P4848" s="15">
        <f t="shared" si="450"/>
        <v>2</v>
      </c>
      <c r="Q4848">
        <f t="shared" si="451"/>
        <v>5</v>
      </c>
      <c r="R4848">
        <f t="shared" si="452"/>
        <v>2020</v>
      </c>
    </row>
    <row r="4849" spans="1:18" x14ac:dyDescent="0.25">
      <c r="A4849" s="4" t="s">
        <v>5870</v>
      </c>
      <c r="B4849" s="4" t="s">
        <v>185</v>
      </c>
      <c r="C4849" s="4" t="s">
        <v>52</v>
      </c>
      <c r="D4849" s="4" t="s">
        <v>250</v>
      </c>
      <c r="E4849" s="4" t="s">
        <v>1205</v>
      </c>
      <c r="F4849" s="5">
        <v>44157</v>
      </c>
      <c r="G4849" s="4">
        <v>1</v>
      </c>
      <c r="H4849" s="11">
        <f>VLOOKUP(B4849,[1]!Product_Data[#Data],4,0)</f>
        <v>667</v>
      </c>
      <c r="I4849" s="11">
        <f>VLOOKUP(B4849,[1]!Product_Data[#Data],3,0)</f>
        <v>387</v>
      </c>
      <c r="J4849" s="11">
        <f t="shared" si="453"/>
        <v>387</v>
      </c>
      <c r="K4849" s="11">
        <f t="shared" si="454"/>
        <v>667</v>
      </c>
      <c r="L4849" s="11">
        <f t="shared" si="455"/>
        <v>280</v>
      </c>
      <c r="M4849" t="str">
        <f>VLOOKUP(C4849,[1]!Location_Data[#Data],2,0)</f>
        <v>Pasadena</v>
      </c>
      <c r="N4849" t="str">
        <f>VLOOKUP(D4849,[1]!Salespeople_Data[#Data],2,0)</f>
        <v>Martin Carr</v>
      </c>
      <c r="O4849" t="str">
        <f>VLOOKUP(E4849,[1]!Customer_Data[#Data],2,0)</f>
        <v>Jesse Hill</v>
      </c>
      <c r="P4849" s="15">
        <f t="shared" si="450"/>
        <v>1</v>
      </c>
      <c r="Q4849">
        <f t="shared" si="451"/>
        <v>11</v>
      </c>
      <c r="R4849">
        <f t="shared" si="452"/>
        <v>2020</v>
      </c>
    </row>
    <row r="4850" spans="1:18" x14ac:dyDescent="0.25">
      <c r="A4850" s="2" t="s">
        <v>5871</v>
      </c>
      <c r="B4850" s="2" t="s">
        <v>219</v>
      </c>
      <c r="C4850" s="2" t="s">
        <v>380</v>
      </c>
      <c r="D4850" s="2" t="s">
        <v>250</v>
      </c>
      <c r="E4850" s="2" t="s">
        <v>1408</v>
      </c>
      <c r="F4850" s="3">
        <v>43880</v>
      </c>
      <c r="G4850" s="2">
        <v>4</v>
      </c>
      <c r="H4850" s="11">
        <f>VLOOKUP(B4850,[1]!Product_Data[#Data],4,0)</f>
        <v>561</v>
      </c>
      <c r="I4850" s="11">
        <f>VLOOKUP(B4850,[1]!Product_Data[#Data],3,0)</f>
        <v>421</v>
      </c>
      <c r="J4850" s="11">
        <f t="shared" si="453"/>
        <v>1684</v>
      </c>
      <c r="K4850" s="11">
        <f t="shared" si="454"/>
        <v>2244</v>
      </c>
      <c r="L4850" s="11">
        <f t="shared" si="455"/>
        <v>560</v>
      </c>
      <c r="M4850" t="str">
        <f>VLOOKUP(C4850,[1]!Location_Data[#Data],2,0)</f>
        <v>Los Angeles</v>
      </c>
      <c r="N4850" t="str">
        <f>VLOOKUP(D4850,[1]!Salespeople_Data[#Data],2,0)</f>
        <v>Martin Carr</v>
      </c>
      <c r="O4850" t="str">
        <f>VLOOKUP(E4850,[1]!Customer_Data[#Data],2,0)</f>
        <v>Steve Barnes</v>
      </c>
      <c r="P4850" s="15">
        <f t="shared" si="450"/>
        <v>4</v>
      </c>
      <c r="Q4850">
        <f t="shared" si="451"/>
        <v>2</v>
      </c>
      <c r="R4850">
        <f t="shared" si="452"/>
        <v>2020</v>
      </c>
    </row>
    <row r="4851" spans="1:18" x14ac:dyDescent="0.25">
      <c r="A4851" s="4" t="s">
        <v>5872</v>
      </c>
      <c r="B4851" s="4" t="s">
        <v>109</v>
      </c>
      <c r="C4851" s="4" t="s">
        <v>220</v>
      </c>
      <c r="D4851" s="4" t="s">
        <v>106</v>
      </c>
      <c r="E4851" s="4" t="s">
        <v>757</v>
      </c>
      <c r="F4851" s="5">
        <v>44095</v>
      </c>
      <c r="G4851" s="4">
        <v>1</v>
      </c>
      <c r="H4851" s="11">
        <f>VLOOKUP(B4851,[1]!Product_Data[#Data],4,0)</f>
        <v>1783</v>
      </c>
      <c r="I4851" s="11">
        <f>VLOOKUP(B4851,[1]!Product_Data[#Data],3,0)</f>
        <v>1230</v>
      </c>
      <c r="J4851" s="11">
        <f t="shared" si="453"/>
        <v>1230</v>
      </c>
      <c r="K4851" s="11">
        <f t="shared" si="454"/>
        <v>1783</v>
      </c>
      <c r="L4851" s="11">
        <f t="shared" si="455"/>
        <v>553</v>
      </c>
      <c r="M4851" t="str">
        <f>VLOOKUP(C4851,[1]!Location_Data[#Data],2,0)</f>
        <v>Modesto</v>
      </c>
      <c r="N4851" t="str">
        <f>VLOOKUP(D4851,[1]!Salespeople_Data[#Data],2,0)</f>
        <v>Patrick Ruiz</v>
      </c>
      <c r="O4851" t="str">
        <f>VLOOKUP(E4851,[1]!Customer_Data[#Data],2,0)</f>
        <v>Paul Carpenter</v>
      </c>
      <c r="P4851" s="15">
        <f t="shared" si="450"/>
        <v>2</v>
      </c>
      <c r="Q4851">
        <f t="shared" si="451"/>
        <v>9</v>
      </c>
      <c r="R4851">
        <f t="shared" si="452"/>
        <v>2020</v>
      </c>
    </row>
    <row r="4852" spans="1:18" x14ac:dyDescent="0.25">
      <c r="A4852" s="2" t="s">
        <v>5873</v>
      </c>
      <c r="B4852" s="2" t="s">
        <v>352</v>
      </c>
      <c r="C4852" s="2" t="s">
        <v>362</v>
      </c>
      <c r="D4852" s="2" t="s">
        <v>15</v>
      </c>
      <c r="E4852" s="2" t="s">
        <v>1820</v>
      </c>
      <c r="F4852" s="3">
        <v>44046</v>
      </c>
      <c r="G4852" s="2">
        <v>3</v>
      </c>
      <c r="H4852" s="11">
        <f>VLOOKUP(B4852,[1]!Product_Data[#Data],4,0)</f>
        <v>203</v>
      </c>
      <c r="I4852" s="11">
        <f>VLOOKUP(B4852,[1]!Product_Data[#Data],3,0)</f>
        <v>154</v>
      </c>
      <c r="J4852" s="11">
        <f t="shared" si="453"/>
        <v>462</v>
      </c>
      <c r="K4852" s="11">
        <f t="shared" si="454"/>
        <v>609</v>
      </c>
      <c r="L4852" s="11">
        <f t="shared" si="455"/>
        <v>147</v>
      </c>
      <c r="M4852" t="str">
        <f>VLOOKUP(C4852,[1]!Location_Data[#Data],2,0)</f>
        <v>San Bernardino</v>
      </c>
      <c r="N4852" t="str">
        <f>VLOOKUP(D4852,[1]!Salespeople_Data[#Data],2,0)</f>
        <v>Ryan Butler</v>
      </c>
      <c r="O4852" t="str">
        <f>VLOOKUP(E4852,[1]!Customer_Data[#Data],2,0)</f>
        <v>Victor Scott</v>
      </c>
      <c r="P4852" s="15">
        <f t="shared" si="450"/>
        <v>2</v>
      </c>
      <c r="Q4852">
        <f t="shared" si="451"/>
        <v>8</v>
      </c>
      <c r="R4852">
        <f t="shared" si="452"/>
        <v>2020</v>
      </c>
    </row>
    <row r="4853" spans="1:18" x14ac:dyDescent="0.25">
      <c r="A4853" s="4" t="s">
        <v>5874</v>
      </c>
      <c r="B4853" s="4" t="s">
        <v>33</v>
      </c>
      <c r="C4853" s="4" t="s">
        <v>211</v>
      </c>
      <c r="D4853" s="4" t="s">
        <v>25</v>
      </c>
      <c r="E4853" s="4" t="s">
        <v>979</v>
      </c>
      <c r="F4853" s="5">
        <v>43867</v>
      </c>
      <c r="G4853" s="4">
        <v>1</v>
      </c>
      <c r="H4853" s="11">
        <f>VLOOKUP(B4853,[1]!Product_Data[#Data],4,0)</f>
        <v>1582</v>
      </c>
      <c r="I4853" s="11">
        <f>VLOOKUP(B4853,[1]!Product_Data[#Data],3,0)</f>
        <v>1234</v>
      </c>
      <c r="J4853" s="11">
        <f t="shared" si="453"/>
        <v>1234</v>
      </c>
      <c r="K4853" s="11">
        <f t="shared" si="454"/>
        <v>1582</v>
      </c>
      <c r="L4853" s="11">
        <f t="shared" si="455"/>
        <v>348</v>
      </c>
      <c r="M4853" t="str">
        <f>VLOOKUP(C4853,[1]!Location_Data[#Data],2,0)</f>
        <v>Chula Vista</v>
      </c>
      <c r="N4853" t="str">
        <f>VLOOKUP(D4853,[1]!Salespeople_Data[#Data],2,0)</f>
        <v>Brian Davis</v>
      </c>
      <c r="O4853" t="str">
        <f>VLOOKUP(E4853,[1]!Customer_Data[#Data],2,0)</f>
        <v>Joshua Jones</v>
      </c>
      <c r="P4853" s="15">
        <f t="shared" si="450"/>
        <v>5</v>
      </c>
      <c r="Q4853">
        <f t="shared" si="451"/>
        <v>2</v>
      </c>
      <c r="R4853">
        <f t="shared" si="452"/>
        <v>2020</v>
      </c>
    </row>
    <row r="4854" spans="1:18" x14ac:dyDescent="0.25">
      <c r="A4854" s="2" t="s">
        <v>5875</v>
      </c>
      <c r="B4854" s="2" t="s">
        <v>666</v>
      </c>
      <c r="C4854" s="2" t="s">
        <v>469</v>
      </c>
      <c r="D4854" s="2" t="s">
        <v>225</v>
      </c>
      <c r="E4854" s="2" t="s">
        <v>1906</v>
      </c>
      <c r="F4854" s="3">
        <v>43945</v>
      </c>
      <c r="G4854" s="2">
        <v>1</v>
      </c>
      <c r="H4854" s="11">
        <f>VLOOKUP(B4854,[1]!Product_Data[#Data],4,0)</f>
        <v>2241</v>
      </c>
      <c r="I4854" s="11">
        <f>VLOOKUP(B4854,[1]!Product_Data[#Data],3,0)</f>
        <v>1367</v>
      </c>
      <c r="J4854" s="11">
        <f t="shared" si="453"/>
        <v>1367</v>
      </c>
      <c r="K4854" s="11">
        <f t="shared" si="454"/>
        <v>2241</v>
      </c>
      <c r="L4854" s="11">
        <f t="shared" si="455"/>
        <v>874</v>
      </c>
      <c r="M4854" t="str">
        <f>VLOOKUP(C4854,[1]!Location_Data[#Data],2,0)</f>
        <v>Escondido</v>
      </c>
      <c r="N4854" t="str">
        <f>VLOOKUP(D4854,[1]!Salespeople_Data[#Data],2,0)</f>
        <v>Andrew Bowman</v>
      </c>
      <c r="O4854" t="str">
        <f>VLOOKUP(E4854,[1]!Customer_Data[#Data],2,0)</f>
        <v>Philip Cunningham</v>
      </c>
      <c r="P4854" s="15">
        <f t="shared" si="450"/>
        <v>6</v>
      </c>
      <c r="Q4854">
        <f t="shared" si="451"/>
        <v>4</v>
      </c>
      <c r="R4854">
        <f t="shared" si="452"/>
        <v>2020</v>
      </c>
    </row>
    <row r="4855" spans="1:18" x14ac:dyDescent="0.25">
      <c r="A4855" s="4" t="s">
        <v>5876</v>
      </c>
      <c r="B4855" s="4" t="s">
        <v>275</v>
      </c>
      <c r="C4855" s="4" t="s">
        <v>322</v>
      </c>
      <c r="D4855" s="4" t="s">
        <v>75</v>
      </c>
      <c r="E4855" s="4" t="s">
        <v>1318</v>
      </c>
      <c r="F4855" s="5">
        <v>44097</v>
      </c>
      <c r="G4855" s="4">
        <v>2</v>
      </c>
      <c r="H4855" s="11">
        <f>VLOOKUP(B4855,[1]!Product_Data[#Data],4,0)</f>
        <v>2353</v>
      </c>
      <c r="I4855" s="11">
        <f>VLOOKUP(B4855,[1]!Product_Data[#Data],3,0)</f>
        <v>1788</v>
      </c>
      <c r="J4855" s="11">
        <f t="shared" si="453"/>
        <v>3576</v>
      </c>
      <c r="K4855" s="11">
        <f t="shared" si="454"/>
        <v>4706</v>
      </c>
      <c r="L4855" s="11">
        <f t="shared" si="455"/>
        <v>1130</v>
      </c>
      <c r="M4855" t="str">
        <f>VLOOKUP(C4855,[1]!Location_Data[#Data],2,0)</f>
        <v>Rancho Cucamonga</v>
      </c>
      <c r="N4855" t="str">
        <f>VLOOKUP(D4855,[1]!Salespeople_Data[#Data],2,0)</f>
        <v>Roger Robertson</v>
      </c>
      <c r="O4855" t="str">
        <f>VLOOKUP(E4855,[1]!Customer_Data[#Data],2,0)</f>
        <v>Roy Scott</v>
      </c>
      <c r="P4855" s="15">
        <f t="shared" si="450"/>
        <v>4</v>
      </c>
      <c r="Q4855">
        <f t="shared" si="451"/>
        <v>9</v>
      </c>
      <c r="R4855">
        <f t="shared" si="452"/>
        <v>2020</v>
      </c>
    </row>
    <row r="4856" spans="1:18" x14ac:dyDescent="0.25">
      <c r="A4856" s="2" t="s">
        <v>5877</v>
      </c>
      <c r="B4856" s="2" t="s">
        <v>219</v>
      </c>
      <c r="C4856" s="2" t="s">
        <v>182</v>
      </c>
      <c r="D4856" s="2" t="s">
        <v>101</v>
      </c>
      <c r="E4856" s="2" t="s">
        <v>554</v>
      </c>
      <c r="F4856" s="3">
        <v>43921</v>
      </c>
      <c r="G4856" s="2">
        <v>3</v>
      </c>
      <c r="H4856" s="11">
        <f>VLOOKUP(B4856,[1]!Product_Data[#Data],4,0)</f>
        <v>561</v>
      </c>
      <c r="I4856" s="11">
        <f>VLOOKUP(B4856,[1]!Product_Data[#Data],3,0)</f>
        <v>421</v>
      </c>
      <c r="J4856" s="11">
        <f t="shared" si="453"/>
        <v>1263</v>
      </c>
      <c r="K4856" s="11">
        <f t="shared" si="454"/>
        <v>1683</v>
      </c>
      <c r="L4856" s="11">
        <f t="shared" si="455"/>
        <v>420</v>
      </c>
      <c r="M4856" t="str">
        <f>VLOOKUP(C4856,[1]!Location_Data[#Data],2,0)</f>
        <v>Vallejo</v>
      </c>
      <c r="N4856" t="str">
        <f>VLOOKUP(D4856,[1]!Salespeople_Data[#Data],2,0)</f>
        <v>Scott Clark</v>
      </c>
      <c r="O4856" t="str">
        <f>VLOOKUP(E4856,[1]!Customer_Data[#Data],2,0)</f>
        <v>David Smith</v>
      </c>
      <c r="P4856" s="15">
        <f t="shared" si="450"/>
        <v>3</v>
      </c>
      <c r="Q4856">
        <f t="shared" si="451"/>
        <v>3</v>
      </c>
      <c r="R4856">
        <f t="shared" si="452"/>
        <v>2020</v>
      </c>
    </row>
    <row r="4857" spans="1:18" x14ac:dyDescent="0.25">
      <c r="A4857" s="4" t="s">
        <v>5878</v>
      </c>
      <c r="B4857" s="4" t="s">
        <v>78</v>
      </c>
      <c r="C4857" s="4" t="s">
        <v>246</v>
      </c>
      <c r="D4857" s="4" t="s">
        <v>298</v>
      </c>
      <c r="E4857" s="4" t="s">
        <v>1299</v>
      </c>
      <c r="F4857" s="5">
        <v>43834</v>
      </c>
      <c r="G4857" s="4">
        <v>1</v>
      </c>
      <c r="H4857" s="11">
        <f>VLOOKUP(B4857,[1]!Product_Data[#Data],4,0)</f>
        <v>1380</v>
      </c>
      <c r="I4857" s="11">
        <f>VLOOKUP(B4857,[1]!Product_Data[#Data],3,0)</f>
        <v>1090</v>
      </c>
      <c r="J4857" s="11">
        <f t="shared" si="453"/>
        <v>1090</v>
      </c>
      <c r="K4857" s="11">
        <f t="shared" si="454"/>
        <v>1380</v>
      </c>
      <c r="L4857" s="11">
        <f t="shared" si="455"/>
        <v>290</v>
      </c>
      <c r="M4857" t="str">
        <f>VLOOKUP(C4857,[1]!Location_Data[#Data],2,0)</f>
        <v>San Francisco</v>
      </c>
      <c r="N4857" t="str">
        <f>VLOOKUP(D4857,[1]!Salespeople_Data[#Data],2,0)</f>
        <v>Kenneth Fields</v>
      </c>
      <c r="O4857" t="str">
        <f>VLOOKUP(E4857,[1]!Customer_Data[#Data],2,0)</f>
        <v>Christopher Matthews</v>
      </c>
      <c r="P4857" s="15">
        <f t="shared" si="450"/>
        <v>7</v>
      </c>
      <c r="Q4857">
        <f t="shared" si="451"/>
        <v>1</v>
      </c>
      <c r="R4857">
        <f t="shared" si="452"/>
        <v>2020</v>
      </c>
    </row>
    <row r="4858" spans="1:18" x14ac:dyDescent="0.25">
      <c r="A4858" s="2" t="s">
        <v>5879</v>
      </c>
      <c r="B4858" s="2" t="s">
        <v>168</v>
      </c>
      <c r="C4858" s="2" t="s">
        <v>9</v>
      </c>
      <c r="D4858" s="2" t="s">
        <v>126</v>
      </c>
      <c r="E4858" s="2" t="s">
        <v>842</v>
      </c>
      <c r="F4858" s="3">
        <v>44186</v>
      </c>
      <c r="G4858" s="2">
        <v>1</v>
      </c>
      <c r="H4858" s="11">
        <f>VLOOKUP(B4858,[1]!Product_Data[#Data],4,0)</f>
        <v>112</v>
      </c>
      <c r="I4858" s="11">
        <f>VLOOKUP(B4858,[1]!Product_Data[#Data],3,0)</f>
        <v>90</v>
      </c>
      <c r="J4858" s="11">
        <f t="shared" si="453"/>
        <v>90</v>
      </c>
      <c r="K4858" s="11">
        <f t="shared" si="454"/>
        <v>112</v>
      </c>
      <c r="L4858" s="11">
        <f t="shared" si="455"/>
        <v>22</v>
      </c>
      <c r="M4858" t="str">
        <f>VLOOKUP(C4858,[1]!Location_Data[#Data],2,0)</f>
        <v>San Mateo</v>
      </c>
      <c r="N4858" t="str">
        <f>VLOOKUP(D4858,[1]!Salespeople_Data[#Data],2,0)</f>
        <v>Larry Castillo</v>
      </c>
      <c r="O4858" t="str">
        <f>VLOOKUP(E4858,[1]!Customer_Data[#Data],2,0)</f>
        <v>Nicholas Garcia</v>
      </c>
      <c r="P4858" s="15">
        <f t="shared" si="450"/>
        <v>2</v>
      </c>
      <c r="Q4858">
        <f t="shared" si="451"/>
        <v>12</v>
      </c>
      <c r="R4858">
        <f t="shared" si="452"/>
        <v>2020</v>
      </c>
    </row>
    <row r="4859" spans="1:18" x14ac:dyDescent="0.25">
      <c r="A4859" s="4" t="s">
        <v>5880</v>
      </c>
      <c r="B4859" s="4" t="s">
        <v>238</v>
      </c>
      <c r="C4859" s="4" t="s">
        <v>490</v>
      </c>
      <c r="D4859" s="4" t="s">
        <v>25</v>
      </c>
      <c r="E4859" s="4" t="s">
        <v>2126</v>
      </c>
      <c r="F4859" s="5">
        <v>44091</v>
      </c>
      <c r="G4859" s="4">
        <v>2</v>
      </c>
      <c r="H4859" s="11">
        <f>VLOOKUP(B4859,[1]!Product_Data[#Data],4,0)</f>
        <v>871</v>
      </c>
      <c r="I4859" s="11">
        <f>VLOOKUP(B4859,[1]!Product_Data[#Data],3,0)</f>
        <v>540</v>
      </c>
      <c r="J4859" s="11">
        <f t="shared" si="453"/>
        <v>1080</v>
      </c>
      <c r="K4859" s="11">
        <f t="shared" si="454"/>
        <v>1742</v>
      </c>
      <c r="L4859" s="11">
        <f t="shared" si="455"/>
        <v>662</v>
      </c>
      <c r="M4859" t="str">
        <f>VLOOKUP(C4859,[1]!Location_Data[#Data],2,0)</f>
        <v>Temecula</v>
      </c>
      <c r="N4859" t="str">
        <f>VLOOKUP(D4859,[1]!Salespeople_Data[#Data],2,0)</f>
        <v>Brian Davis</v>
      </c>
      <c r="O4859" t="str">
        <f>VLOOKUP(E4859,[1]!Customer_Data[#Data],2,0)</f>
        <v>Charles Fields</v>
      </c>
      <c r="P4859" s="15">
        <f t="shared" si="450"/>
        <v>5</v>
      </c>
      <c r="Q4859">
        <f t="shared" si="451"/>
        <v>9</v>
      </c>
      <c r="R4859">
        <f t="shared" si="452"/>
        <v>2020</v>
      </c>
    </row>
    <row r="4860" spans="1:18" x14ac:dyDescent="0.25">
      <c r="A4860" s="2" t="s">
        <v>5881</v>
      </c>
      <c r="B4860" s="2" t="s">
        <v>86</v>
      </c>
      <c r="C4860" s="2" t="s">
        <v>182</v>
      </c>
      <c r="D4860" s="2" t="s">
        <v>96</v>
      </c>
      <c r="E4860" s="2" t="s">
        <v>2174</v>
      </c>
      <c r="F4860" s="3">
        <v>43836</v>
      </c>
      <c r="G4860" s="2">
        <v>2</v>
      </c>
      <c r="H4860" s="11">
        <f>VLOOKUP(B4860,[1]!Product_Data[#Data],4,0)</f>
        <v>1725</v>
      </c>
      <c r="I4860" s="11">
        <f>VLOOKUP(B4860,[1]!Product_Data[#Data],3,0)</f>
        <v>1363</v>
      </c>
      <c r="J4860" s="11">
        <f t="shared" si="453"/>
        <v>2726</v>
      </c>
      <c r="K4860" s="11">
        <f t="shared" si="454"/>
        <v>3450</v>
      </c>
      <c r="L4860" s="11">
        <f t="shared" si="455"/>
        <v>724</v>
      </c>
      <c r="M4860" t="str">
        <f>VLOOKUP(C4860,[1]!Location_Data[#Data],2,0)</f>
        <v>Vallejo</v>
      </c>
      <c r="N4860" t="str">
        <f>VLOOKUP(D4860,[1]!Salespeople_Data[#Data],2,0)</f>
        <v>Brian Thomas</v>
      </c>
      <c r="O4860" t="str">
        <f>VLOOKUP(E4860,[1]!Customer_Data[#Data],2,0)</f>
        <v>Steven Carr</v>
      </c>
      <c r="P4860" s="15">
        <f t="shared" si="450"/>
        <v>2</v>
      </c>
      <c r="Q4860">
        <f t="shared" si="451"/>
        <v>1</v>
      </c>
      <c r="R4860">
        <f t="shared" si="452"/>
        <v>2020</v>
      </c>
    </row>
    <row r="4861" spans="1:18" x14ac:dyDescent="0.25">
      <c r="A4861" s="4" t="s">
        <v>5882</v>
      </c>
      <c r="B4861" s="4" t="s">
        <v>668</v>
      </c>
      <c r="C4861" s="4" t="s">
        <v>34</v>
      </c>
      <c r="D4861" s="4" t="s">
        <v>170</v>
      </c>
      <c r="E4861" s="4" t="s">
        <v>640</v>
      </c>
      <c r="F4861" s="5">
        <v>44107</v>
      </c>
      <c r="G4861" s="4">
        <v>2</v>
      </c>
      <c r="H4861" s="11">
        <f>VLOOKUP(B4861,[1]!Product_Data[#Data],4,0)</f>
        <v>181</v>
      </c>
      <c r="I4861" s="11">
        <f>VLOOKUP(B4861,[1]!Product_Data[#Data],3,0)</f>
        <v>130</v>
      </c>
      <c r="J4861" s="11">
        <f t="shared" si="453"/>
        <v>260</v>
      </c>
      <c r="K4861" s="11">
        <f t="shared" si="454"/>
        <v>362</v>
      </c>
      <c r="L4861" s="11">
        <f t="shared" si="455"/>
        <v>102</v>
      </c>
      <c r="M4861" t="str">
        <f>VLOOKUP(C4861,[1]!Location_Data[#Data],2,0)</f>
        <v>Inglewood</v>
      </c>
      <c r="N4861" t="str">
        <f>VLOOKUP(D4861,[1]!Salespeople_Data[#Data],2,0)</f>
        <v>Sean Miller</v>
      </c>
      <c r="O4861" t="str">
        <f>VLOOKUP(E4861,[1]!Customer_Data[#Data],2,0)</f>
        <v>Johnny Ramos</v>
      </c>
      <c r="P4861" s="15">
        <f t="shared" si="450"/>
        <v>7</v>
      </c>
      <c r="Q4861">
        <f t="shared" si="451"/>
        <v>10</v>
      </c>
      <c r="R4861">
        <f t="shared" si="452"/>
        <v>2020</v>
      </c>
    </row>
    <row r="4862" spans="1:18" x14ac:dyDescent="0.25">
      <c r="A4862" s="2" t="s">
        <v>5883</v>
      </c>
      <c r="B4862" s="2" t="s">
        <v>1149</v>
      </c>
      <c r="C4862" s="2" t="s">
        <v>530</v>
      </c>
      <c r="D4862" s="2" t="s">
        <v>141</v>
      </c>
      <c r="E4862" s="2" t="s">
        <v>1831</v>
      </c>
      <c r="F4862" s="3">
        <v>44182</v>
      </c>
      <c r="G4862" s="2">
        <v>1</v>
      </c>
      <c r="H4862" s="11">
        <f>VLOOKUP(B4862,[1]!Product_Data[#Data],4,0)</f>
        <v>847</v>
      </c>
      <c r="I4862" s="11">
        <f>VLOOKUP(B4862,[1]!Product_Data[#Data],3,0)</f>
        <v>534</v>
      </c>
      <c r="J4862" s="11">
        <f t="shared" si="453"/>
        <v>534</v>
      </c>
      <c r="K4862" s="11">
        <f t="shared" si="454"/>
        <v>847</v>
      </c>
      <c r="L4862" s="11">
        <f t="shared" si="455"/>
        <v>313</v>
      </c>
      <c r="M4862" t="str">
        <f>VLOOKUP(C4862,[1]!Location_Data[#Data],2,0)</f>
        <v>San Buenaventura (Ventura)</v>
      </c>
      <c r="N4862" t="str">
        <f>VLOOKUP(D4862,[1]!Salespeople_Data[#Data],2,0)</f>
        <v>Arthur Mccoy</v>
      </c>
      <c r="O4862" t="str">
        <f>VLOOKUP(E4862,[1]!Customer_Data[#Data],2,0)</f>
        <v>Benjamin Lynch</v>
      </c>
      <c r="P4862" s="15">
        <f t="shared" si="450"/>
        <v>5</v>
      </c>
      <c r="Q4862">
        <f t="shared" si="451"/>
        <v>12</v>
      </c>
      <c r="R4862">
        <f t="shared" si="452"/>
        <v>2020</v>
      </c>
    </row>
    <row r="4863" spans="1:18" x14ac:dyDescent="0.25">
      <c r="A4863" s="4" t="s">
        <v>5884</v>
      </c>
      <c r="B4863" s="4" t="s">
        <v>207</v>
      </c>
      <c r="C4863" s="4" t="s">
        <v>220</v>
      </c>
      <c r="D4863" s="4" t="s">
        <v>165</v>
      </c>
      <c r="E4863" s="4" t="s">
        <v>2616</v>
      </c>
      <c r="F4863" s="5">
        <v>44163</v>
      </c>
      <c r="G4863" s="4">
        <v>1</v>
      </c>
      <c r="H4863" s="11">
        <f>VLOOKUP(B4863,[1]!Product_Data[#Data],4,0)</f>
        <v>2464</v>
      </c>
      <c r="I4863" s="11">
        <f>VLOOKUP(B4863,[1]!Product_Data[#Data],3,0)</f>
        <v>1774</v>
      </c>
      <c r="J4863" s="11">
        <f t="shared" si="453"/>
        <v>1774</v>
      </c>
      <c r="K4863" s="11">
        <f t="shared" si="454"/>
        <v>2464</v>
      </c>
      <c r="L4863" s="11">
        <f t="shared" si="455"/>
        <v>690</v>
      </c>
      <c r="M4863" t="str">
        <f>VLOOKUP(C4863,[1]!Location_Data[#Data],2,0)</f>
        <v>Modesto</v>
      </c>
      <c r="N4863" t="str">
        <f>VLOOKUP(D4863,[1]!Salespeople_Data[#Data],2,0)</f>
        <v>Joe Sims</v>
      </c>
      <c r="O4863" t="str">
        <f>VLOOKUP(E4863,[1]!Customer_Data[#Data],2,0)</f>
        <v>James Armstrong</v>
      </c>
      <c r="P4863" s="15">
        <f t="shared" si="450"/>
        <v>7</v>
      </c>
      <c r="Q4863">
        <f t="shared" si="451"/>
        <v>11</v>
      </c>
      <c r="R4863">
        <f t="shared" si="452"/>
        <v>2020</v>
      </c>
    </row>
    <row r="4864" spans="1:18" x14ac:dyDescent="0.25">
      <c r="A4864" s="2" t="s">
        <v>5885</v>
      </c>
      <c r="B4864" s="2" t="s">
        <v>340</v>
      </c>
      <c r="C4864" s="2" t="s">
        <v>731</v>
      </c>
      <c r="D4864" s="2" t="s">
        <v>126</v>
      </c>
      <c r="E4864" s="2" t="s">
        <v>1198</v>
      </c>
      <c r="F4864" s="3">
        <v>44136</v>
      </c>
      <c r="G4864" s="2">
        <v>3</v>
      </c>
      <c r="H4864" s="11">
        <f>VLOOKUP(B4864,[1]!Product_Data[#Data],4,0)</f>
        <v>1967</v>
      </c>
      <c r="I4864" s="11">
        <f>VLOOKUP(B4864,[1]!Product_Data[#Data],3,0)</f>
        <v>1397</v>
      </c>
      <c r="J4864" s="11">
        <f t="shared" si="453"/>
        <v>4191</v>
      </c>
      <c r="K4864" s="11">
        <f t="shared" si="454"/>
        <v>5901</v>
      </c>
      <c r="L4864" s="11">
        <f t="shared" si="455"/>
        <v>1710</v>
      </c>
      <c r="M4864" t="str">
        <f>VLOOKUP(C4864,[1]!Location_Data[#Data],2,0)</f>
        <v>Costa Mesa</v>
      </c>
      <c r="N4864" t="str">
        <f>VLOOKUP(D4864,[1]!Salespeople_Data[#Data],2,0)</f>
        <v>Larry Castillo</v>
      </c>
      <c r="O4864" t="str">
        <f>VLOOKUP(E4864,[1]!Customer_Data[#Data],2,0)</f>
        <v>Victor Watkins</v>
      </c>
      <c r="P4864" s="15">
        <f t="shared" si="450"/>
        <v>1</v>
      </c>
      <c r="Q4864">
        <f t="shared" si="451"/>
        <v>11</v>
      </c>
      <c r="R4864">
        <f t="shared" si="452"/>
        <v>2020</v>
      </c>
    </row>
    <row r="4865" spans="1:18" x14ac:dyDescent="0.25">
      <c r="A4865" s="4" t="s">
        <v>5886</v>
      </c>
      <c r="B4865" s="4" t="s">
        <v>796</v>
      </c>
      <c r="C4865" s="4" t="s">
        <v>204</v>
      </c>
      <c r="D4865" s="4" t="s">
        <v>111</v>
      </c>
      <c r="E4865" s="4" t="s">
        <v>465</v>
      </c>
      <c r="F4865" s="5">
        <v>43979</v>
      </c>
      <c r="G4865" s="4">
        <v>3</v>
      </c>
      <c r="H4865" s="11">
        <f>VLOOKUP(B4865,[1]!Product_Data[#Data],4,0)</f>
        <v>1103</v>
      </c>
      <c r="I4865" s="11">
        <f>VLOOKUP(B4865,[1]!Product_Data[#Data],3,0)</f>
        <v>838</v>
      </c>
      <c r="J4865" s="11">
        <f t="shared" si="453"/>
        <v>2514</v>
      </c>
      <c r="K4865" s="11">
        <f t="shared" si="454"/>
        <v>3309</v>
      </c>
      <c r="L4865" s="11">
        <f t="shared" si="455"/>
        <v>795</v>
      </c>
      <c r="M4865" t="str">
        <f>VLOOKUP(C4865,[1]!Location_Data[#Data],2,0)</f>
        <v>Corona</v>
      </c>
      <c r="N4865" t="str">
        <f>VLOOKUP(D4865,[1]!Salespeople_Data[#Data],2,0)</f>
        <v>Ryan Welch</v>
      </c>
      <c r="O4865" t="str">
        <f>VLOOKUP(E4865,[1]!Customer_Data[#Data],2,0)</f>
        <v>Keith Griffin</v>
      </c>
      <c r="P4865" s="15">
        <f t="shared" si="450"/>
        <v>5</v>
      </c>
      <c r="Q4865">
        <f t="shared" si="451"/>
        <v>5</v>
      </c>
      <c r="R4865">
        <f t="shared" si="452"/>
        <v>2020</v>
      </c>
    </row>
    <row r="4866" spans="1:18" x14ac:dyDescent="0.25">
      <c r="A4866" s="2" t="s">
        <v>5887</v>
      </c>
      <c r="B4866" s="2" t="s">
        <v>18</v>
      </c>
      <c r="C4866" s="2" t="s">
        <v>9</v>
      </c>
      <c r="D4866" s="2" t="s">
        <v>264</v>
      </c>
      <c r="E4866" s="2" t="s">
        <v>1796</v>
      </c>
      <c r="F4866" s="3">
        <v>43907</v>
      </c>
      <c r="G4866" s="2">
        <v>1</v>
      </c>
      <c r="H4866" s="11">
        <f>VLOOKUP(B4866,[1]!Product_Data[#Data],4,0)</f>
        <v>880</v>
      </c>
      <c r="I4866" s="11">
        <f>VLOOKUP(B4866,[1]!Product_Data[#Data],3,0)</f>
        <v>634</v>
      </c>
      <c r="J4866" s="11">
        <f t="shared" si="453"/>
        <v>634</v>
      </c>
      <c r="K4866" s="11">
        <f t="shared" si="454"/>
        <v>880</v>
      </c>
      <c r="L4866" s="11">
        <f t="shared" si="455"/>
        <v>246</v>
      </c>
      <c r="M4866" t="str">
        <f>VLOOKUP(C4866,[1]!Location_Data[#Data],2,0)</f>
        <v>San Mateo</v>
      </c>
      <c r="N4866" t="str">
        <f>VLOOKUP(D4866,[1]!Salespeople_Data[#Data],2,0)</f>
        <v>Ernest Wheeler</v>
      </c>
      <c r="O4866" t="str">
        <f>VLOOKUP(E4866,[1]!Customer_Data[#Data],2,0)</f>
        <v>Fred Perez</v>
      </c>
      <c r="P4866" s="15">
        <f t="shared" ref="P4866:P4929" si="456">WEEKDAY(F4866)</f>
        <v>3</v>
      </c>
      <c r="Q4866">
        <f t="shared" ref="Q4866:Q4929" si="457">MONTH(F4866)</f>
        <v>3</v>
      </c>
      <c r="R4866">
        <f t="shared" ref="R4866:R4929" si="458">YEAR(F4866)</f>
        <v>2020</v>
      </c>
    </row>
    <row r="4867" spans="1:18" x14ac:dyDescent="0.25">
      <c r="A4867" s="4" t="s">
        <v>5888</v>
      </c>
      <c r="B4867" s="4" t="s">
        <v>389</v>
      </c>
      <c r="C4867" s="4" t="s">
        <v>190</v>
      </c>
      <c r="D4867" s="4" t="s">
        <v>269</v>
      </c>
      <c r="E4867" s="4" t="s">
        <v>716</v>
      </c>
      <c r="F4867" s="5">
        <v>44088</v>
      </c>
      <c r="G4867" s="4">
        <v>2</v>
      </c>
      <c r="H4867" s="11">
        <f>VLOOKUP(B4867,[1]!Product_Data[#Data],4,0)</f>
        <v>1367</v>
      </c>
      <c r="I4867" s="11">
        <f>VLOOKUP(B4867,[1]!Product_Data[#Data],3,0)</f>
        <v>984</v>
      </c>
      <c r="J4867" s="11">
        <f t="shared" ref="J4867:J4930" si="459">PRODUCT(I4867,G4867)</f>
        <v>1968</v>
      </c>
      <c r="K4867" s="11">
        <f t="shared" ref="K4867:K4930" si="460">PRODUCT(H4867,G4867)</f>
        <v>2734</v>
      </c>
      <c r="L4867" s="11">
        <f t="shared" ref="L4867:L4930" si="461">K4867-J4867</f>
        <v>766</v>
      </c>
      <c r="M4867" t="str">
        <f>VLOOKUP(C4867,[1]!Location_Data[#Data],2,0)</f>
        <v>Oakland</v>
      </c>
      <c r="N4867" t="str">
        <f>VLOOKUP(D4867,[1]!Salespeople_Data[#Data],2,0)</f>
        <v>Kevin Butler</v>
      </c>
      <c r="O4867" t="str">
        <f>VLOOKUP(E4867,[1]!Customer_Data[#Data],2,0)</f>
        <v>Keith Murphy</v>
      </c>
      <c r="P4867" s="15">
        <f t="shared" si="456"/>
        <v>2</v>
      </c>
      <c r="Q4867">
        <f t="shared" si="457"/>
        <v>9</v>
      </c>
      <c r="R4867">
        <f t="shared" si="458"/>
        <v>2020</v>
      </c>
    </row>
    <row r="4868" spans="1:18" x14ac:dyDescent="0.25">
      <c r="A4868" s="2" t="s">
        <v>5889</v>
      </c>
      <c r="B4868" s="2" t="s">
        <v>210</v>
      </c>
      <c r="C4868" s="2" t="s">
        <v>392</v>
      </c>
      <c r="D4868" s="2" t="s">
        <v>136</v>
      </c>
      <c r="E4868" s="2" t="s">
        <v>1002</v>
      </c>
      <c r="F4868" s="3">
        <v>44098</v>
      </c>
      <c r="G4868" s="2">
        <v>1</v>
      </c>
      <c r="H4868" s="11">
        <f>VLOOKUP(B4868,[1]!Product_Data[#Data],4,0)</f>
        <v>458</v>
      </c>
      <c r="I4868" s="11">
        <f>VLOOKUP(B4868,[1]!Product_Data[#Data],3,0)</f>
        <v>376</v>
      </c>
      <c r="J4868" s="11">
        <f t="shared" si="459"/>
        <v>376</v>
      </c>
      <c r="K4868" s="11">
        <f t="shared" si="460"/>
        <v>458</v>
      </c>
      <c r="L4868" s="11">
        <f t="shared" si="461"/>
        <v>82</v>
      </c>
      <c r="M4868" t="str">
        <f>VLOOKUP(C4868,[1]!Location_Data[#Data],2,0)</f>
        <v>Visalia</v>
      </c>
      <c r="N4868" t="str">
        <f>VLOOKUP(D4868,[1]!Salespeople_Data[#Data],2,0)</f>
        <v>Clarence Fox</v>
      </c>
      <c r="O4868" t="str">
        <f>VLOOKUP(E4868,[1]!Customer_Data[#Data],2,0)</f>
        <v>Albert Cunningham</v>
      </c>
      <c r="P4868" s="15">
        <f t="shared" si="456"/>
        <v>5</v>
      </c>
      <c r="Q4868">
        <f t="shared" si="457"/>
        <v>9</v>
      </c>
      <c r="R4868">
        <f t="shared" si="458"/>
        <v>2020</v>
      </c>
    </row>
    <row r="4869" spans="1:18" x14ac:dyDescent="0.25">
      <c r="A4869" s="4" t="s">
        <v>5890</v>
      </c>
      <c r="B4869" s="4" t="s">
        <v>61</v>
      </c>
      <c r="C4869" s="4" t="s">
        <v>110</v>
      </c>
      <c r="D4869" s="4" t="s">
        <v>63</v>
      </c>
      <c r="E4869" s="4" t="s">
        <v>669</v>
      </c>
      <c r="F4869" s="5">
        <v>44172</v>
      </c>
      <c r="G4869" s="4">
        <v>1</v>
      </c>
      <c r="H4869" s="11">
        <f>VLOOKUP(B4869,[1]!Product_Data[#Data],4,0)</f>
        <v>1889</v>
      </c>
      <c r="I4869" s="11">
        <f>VLOOKUP(B4869,[1]!Product_Data[#Data],3,0)</f>
        <v>945</v>
      </c>
      <c r="J4869" s="11">
        <f t="shared" si="459"/>
        <v>945</v>
      </c>
      <c r="K4869" s="11">
        <f t="shared" si="460"/>
        <v>1889</v>
      </c>
      <c r="L4869" s="11">
        <f t="shared" si="461"/>
        <v>944</v>
      </c>
      <c r="M4869" t="str">
        <f>VLOOKUP(C4869,[1]!Location_Data[#Data],2,0)</f>
        <v>Richmond</v>
      </c>
      <c r="N4869" t="str">
        <f>VLOOKUP(D4869,[1]!Salespeople_Data[#Data],2,0)</f>
        <v>Jeremy Mendoza</v>
      </c>
      <c r="O4869" t="str">
        <f>VLOOKUP(E4869,[1]!Customer_Data[#Data],2,0)</f>
        <v>Anthony Torres</v>
      </c>
      <c r="P4869" s="15">
        <f t="shared" si="456"/>
        <v>2</v>
      </c>
      <c r="Q4869">
        <f t="shared" si="457"/>
        <v>12</v>
      </c>
      <c r="R4869">
        <f t="shared" si="458"/>
        <v>2020</v>
      </c>
    </row>
    <row r="4870" spans="1:18" x14ac:dyDescent="0.25">
      <c r="A4870" s="2" t="s">
        <v>5891</v>
      </c>
      <c r="B4870" s="2" t="s">
        <v>168</v>
      </c>
      <c r="C4870" s="2" t="s">
        <v>135</v>
      </c>
      <c r="D4870" s="2" t="s">
        <v>170</v>
      </c>
      <c r="E4870" s="2" t="s">
        <v>1336</v>
      </c>
      <c r="F4870" s="3">
        <v>44055</v>
      </c>
      <c r="G4870" s="2">
        <v>4</v>
      </c>
      <c r="H4870" s="11">
        <f>VLOOKUP(B4870,[1]!Product_Data[#Data],4,0)</f>
        <v>112</v>
      </c>
      <c r="I4870" s="11">
        <f>VLOOKUP(B4870,[1]!Product_Data[#Data],3,0)</f>
        <v>90</v>
      </c>
      <c r="J4870" s="11">
        <f t="shared" si="459"/>
        <v>360</v>
      </c>
      <c r="K4870" s="11">
        <f t="shared" si="460"/>
        <v>448</v>
      </c>
      <c r="L4870" s="11">
        <f t="shared" si="461"/>
        <v>88</v>
      </c>
      <c r="M4870" t="str">
        <f>VLOOKUP(C4870,[1]!Location_Data[#Data],2,0)</f>
        <v>Oxnard</v>
      </c>
      <c r="N4870" t="str">
        <f>VLOOKUP(D4870,[1]!Salespeople_Data[#Data],2,0)</f>
        <v>Sean Miller</v>
      </c>
      <c r="O4870" t="str">
        <f>VLOOKUP(E4870,[1]!Customer_Data[#Data],2,0)</f>
        <v>Bobby Willis</v>
      </c>
      <c r="P4870" s="15">
        <f t="shared" si="456"/>
        <v>4</v>
      </c>
      <c r="Q4870">
        <f t="shared" si="457"/>
        <v>8</v>
      </c>
      <c r="R4870">
        <f t="shared" si="458"/>
        <v>2020</v>
      </c>
    </row>
    <row r="4871" spans="1:18" x14ac:dyDescent="0.25">
      <c r="A4871" s="4" t="s">
        <v>5892</v>
      </c>
      <c r="B4871" s="4" t="s">
        <v>370</v>
      </c>
      <c r="C4871" s="4" t="s">
        <v>115</v>
      </c>
      <c r="D4871" s="4" t="s">
        <v>225</v>
      </c>
      <c r="E4871" s="4" t="s">
        <v>1282</v>
      </c>
      <c r="F4871" s="5">
        <v>43894</v>
      </c>
      <c r="G4871" s="4">
        <v>3</v>
      </c>
      <c r="H4871" s="11">
        <f>VLOOKUP(B4871,[1]!Product_Data[#Data],4,0)</f>
        <v>771</v>
      </c>
      <c r="I4871" s="11">
        <f>VLOOKUP(B4871,[1]!Product_Data[#Data],3,0)</f>
        <v>648</v>
      </c>
      <c r="J4871" s="11">
        <f t="shared" si="459"/>
        <v>1944</v>
      </c>
      <c r="K4871" s="11">
        <f t="shared" si="460"/>
        <v>2313</v>
      </c>
      <c r="L4871" s="11">
        <f t="shared" si="461"/>
        <v>369</v>
      </c>
      <c r="M4871" t="str">
        <f>VLOOKUP(C4871,[1]!Location_Data[#Data],2,0)</f>
        <v>Glendale</v>
      </c>
      <c r="N4871" t="str">
        <f>VLOOKUP(D4871,[1]!Salespeople_Data[#Data],2,0)</f>
        <v>Andrew Bowman</v>
      </c>
      <c r="O4871" t="str">
        <f>VLOOKUP(E4871,[1]!Customer_Data[#Data],2,0)</f>
        <v>Bruce Harris</v>
      </c>
      <c r="P4871" s="15">
        <f t="shared" si="456"/>
        <v>4</v>
      </c>
      <c r="Q4871">
        <f t="shared" si="457"/>
        <v>3</v>
      </c>
      <c r="R4871">
        <f t="shared" si="458"/>
        <v>2020</v>
      </c>
    </row>
    <row r="4872" spans="1:18" x14ac:dyDescent="0.25">
      <c r="A4872" s="2" t="s">
        <v>5893</v>
      </c>
      <c r="B4872" s="2" t="s">
        <v>431</v>
      </c>
      <c r="C4872" s="2" t="s">
        <v>349</v>
      </c>
      <c r="D4872" s="2" t="s">
        <v>191</v>
      </c>
      <c r="E4872" s="2" t="s">
        <v>240</v>
      </c>
      <c r="F4872" s="3">
        <v>44156</v>
      </c>
      <c r="G4872" s="2">
        <v>3</v>
      </c>
      <c r="H4872" s="11">
        <f>VLOOKUP(B4872,[1]!Product_Data[#Data],4,0)</f>
        <v>290</v>
      </c>
      <c r="I4872" s="11">
        <f>VLOOKUP(B4872,[1]!Product_Data[#Data],3,0)</f>
        <v>200</v>
      </c>
      <c r="J4872" s="11">
        <f t="shared" si="459"/>
        <v>600</v>
      </c>
      <c r="K4872" s="11">
        <f t="shared" si="460"/>
        <v>870</v>
      </c>
      <c r="L4872" s="11">
        <f t="shared" si="461"/>
        <v>270</v>
      </c>
      <c r="M4872" t="str">
        <f>VLOOKUP(C4872,[1]!Location_Data[#Data],2,0)</f>
        <v>Santa Clara</v>
      </c>
      <c r="N4872" t="str">
        <f>VLOOKUP(D4872,[1]!Salespeople_Data[#Data],2,0)</f>
        <v>Robert Reed</v>
      </c>
      <c r="O4872" t="str">
        <f>VLOOKUP(E4872,[1]!Customer_Data[#Data],2,0)</f>
        <v>Jack Stevens</v>
      </c>
      <c r="P4872" s="15">
        <f t="shared" si="456"/>
        <v>7</v>
      </c>
      <c r="Q4872">
        <f t="shared" si="457"/>
        <v>11</v>
      </c>
      <c r="R4872">
        <f t="shared" si="458"/>
        <v>2020</v>
      </c>
    </row>
    <row r="4873" spans="1:18" x14ac:dyDescent="0.25">
      <c r="A4873" s="4" t="s">
        <v>5894</v>
      </c>
      <c r="B4873" s="4" t="s">
        <v>119</v>
      </c>
      <c r="C4873" s="4" t="s">
        <v>530</v>
      </c>
      <c r="D4873" s="4" t="s">
        <v>80</v>
      </c>
      <c r="E4873" s="4" t="s">
        <v>437</v>
      </c>
      <c r="F4873" s="5">
        <v>43942</v>
      </c>
      <c r="G4873" s="4">
        <v>1</v>
      </c>
      <c r="H4873" s="11">
        <f>VLOOKUP(B4873,[1]!Product_Data[#Data],4,0)</f>
        <v>1077</v>
      </c>
      <c r="I4873" s="11">
        <f>VLOOKUP(B4873,[1]!Product_Data[#Data],3,0)</f>
        <v>732</v>
      </c>
      <c r="J4873" s="11">
        <f t="shared" si="459"/>
        <v>732</v>
      </c>
      <c r="K4873" s="11">
        <f t="shared" si="460"/>
        <v>1077</v>
      </c>
      <c r="L4873" s="11">
        <f t="shared" si="461"/>
        <v>345</v>
      </c>
      <c r="M4873" t="str">
        <f>VLOOKUP(C4873,[1]!Location_Data[#Data],2,0)</f>
        <v>San Buenaventura (Ventura)</v>
      </c>
      <c r="N4873" t="str">
        <f>VLOOKUP(D4873,[1]!Salespeople_Data[#Data],2,0)</f>
        <v>Henry Nelson</v>
      </c>
      <c r="O4873" t="str">
        <f>VLOOKUP(E4873,[1]!Customer_Data[#Data],2,0)</f>
        <v>Carl Murphy</v>
      </c>
      <c r="P4873" s="15">
        <f t="shared" si="456"/>
        <v>3</v>
      </c>
      <c r="Q4873">
        <f t="shared" si="457"/>
        <v>4</v>
      </c>
      <c r="R4873">
        <f t="shared" si="458"/>
        <v>2020</v>
      </c>
    </row>
    <row r="4874" spans="1:18" x14ac:dyDescent="0.25">
      <c r="A4874" s="2" t="s">
        <v>5895</v>
      </c>
      <c r="B4874" s="2" t="s">
        <v>99</v>
      </c>
      <c r="C4874" s="2" t="s">
        <v>182</v>
      </c>
      <c r="D4874" s="2" t="s">
        <v>80</v>
      </c>
      <c r="E4874" s="2" t="s">
        <v>1236</v>
      </c>
      <c r="F4874" s="3">
        <v>44176</v>
      </c>
      <c r="G4874" s="2">
        <v>2</v>
      </c>
      <c r="H4874" s="11">
        <f>VLOOKUP(B4874,[1]!Product_Data[#Data],4,0)</f>
        <v>1708</v>
      </c>
      <c r="I4874" s="11">
        <f>VLOOKUP(B4874,[1]!Product_Data[#Data],3,0)</f>
        <v>871</v>
      </c>
      <c r="J4874" s="11">
        <f t="shared" si="459"/>
        <v>1742</v>
      </c>
      <c r="K4874" s="11">
        <f t="shared" si="460"/>
        <v>3416</v>
      </c>
      <c r="L4874" s="11">
        <f t="shared" si="461"/>
        <v>1674</v>
      </c>
      <c r="M4874" t="str">
        <f>VLOOKUP(C4874,[1]!Location_Data[#Data],2,0)</f>
        <v>Vallejo</v>
      </c>
      <c r="N4874" t="str">
        <f>VLOOKUP(D4874,[1]!Salespeople_Data[#Data],2,0)</f>
        <v>Henry Nelson</v>
      </c>
      <c r="O4874" t="str">
        <f>VLOOKUP(E4874,[1]!Customer_Data[#Data],2,0)</f>
        <v>Roger Mills</v>
      </c>
      <c r="P4874" s="15">
        <f t="shared" si="456"/>
        <v>6</v>
      </c>
      <c r="Q4874">
        <f t="shared" si="457"/>
        <v>12</v>
      </c>
      <c r="R4874">
        <f t="shared" si="458"/>
        <v>2020</v>
      </c>
    </row>
    <row r="4875" spans="1:18" x14ac:dyDescent="0.25">
      <c r="A4875" s="4" t="s">
        <v>5896</v>
      </c>
      <c r="B4875" s="4" t="s">
        <v>389</v>
      </c>
      <c r="C4875" s="4" t="s">
        <v>190</v>
      </c>
      <c r="D4875" s="4" t="s">
        <v>101</v>
      </c>
      <c r="E4875" s="4" t="s">
        <v>414</v>
      </c>
      <c r="F4875" s="5">
        <v>44081</v>
      </c>
      <c r="G4875" s="4">
        <v>4</v>
      </c>
      <c r="H4875" s="11">
        <f>VLOOKUP(B4875,[1]!Product_Data[#Data],4,0)</f>
        <v>1367</v>
      </c>
      <c r="I4875" s="11">
        <f>VLOOKUP(B4875,[1]!Product_Data[#Data],3,0)</f>
        <v>984</v>
      </c>
      <c r="J4875" s="11">
        <f t="shared" si="459"/>
        <v>3936</v>
      </c>
      <c r="K4875" s="11">
        <f t="shared" si="460"/>
        <v>5468</v>
      </c>
      <c r="L4875" s="11">
        <f t="shared" si="461"/>
        <v>1532</v>
      </c>
      <c r="M4875" t="str">
        <f>VLOOKUP(C4875,[1]!Location_Data[#Data],2,0)</f>
        <v>Oakland</v>
      </c>
      <c r="N4875" t="str">
        <f>VLOOKUP(D4875,[1]!Salespeople_Data[#Data],2,0)</f>
        <v>Scott Clark</v>
      </c>
      <c r="O4875" t="str">
        <f>VLOOKUP(E4875,[1]!Customer_Data[#Data],2,0)</f>
        <v>Samuel Fields</v>
      </c>
      <c r="P4875" s="15">
        <f t="shared" si="456"/>
        <v>2</v>
      </c>
      <c r="Q4875">
        <f t="shared" si="457"/>
        <v>9</v>
      </c>
      <c r="R4875">
        <f t="shared" si="458"/>
        <v>2020</v>
      </c>
    </row>
    <row r="4876" spans="1:18" x14ac:dyDescent="0.25">
      <c r="A4876" s="2" t="s">
        <v>5897</v>
      </c>
      <c r="B4876" s="2" t="s">
        <v>200</v>
      </c>
      <c r="C4876" s="2" t="s">
        <v>79</v>
      </c>
      <c r="D4876" s="2" t="s">
        <v>136</v>
      </c>
      <c r="E4876" s="2" t="s">
        <v>1063</v>
      </c>
      <c r="F4876" s="3">
        <v>44060</v>
      </c>
      <c r="G4876" s="2">
        <v>3</v>
      </c>
      <c r="H4876" s="11">
        <f>VLOOKUP(B4876,[1]!Product_Data[#Data],4,0)</f>
        <v>315</v>
      </c>
      <c r="I4876" s="11">
        <f>VLOOKUP(B4876,[1]!Product_Data[#Data],3,0)</f>
        <v>208</v>
      </c>
      <c r="J4876" s="11">
        <f t="shared" si="459"/>
        <v>624</v>
      </c>
      <c r="K4876" s="11">
        <f t="shared" si="460"/>
        <v>945</v>
      </c>
      <c r="L4876" s="11">
        <f t="shared" si="461"/>
        <v>321</v>
      </c>
      <c r="M4876" t="str">
        <f>VLOOKUP(C4876,[1]!Location_Data[#Data],2,0)</f>
        <v>Palmdale</v>
      </c>
      <c r="N4876" t="str">
        <f>VLOOKUP(D4876,[1]!Salespeople_Data[#Data],2,0)</f>
        <v>Clarence Fox</v>
      </c>
      <c r="O4876" t="str">
        <f>VLOOKUP(E4876,[1]!Customer_Data[#Data],2,0)</f>
        <v>Michael Reed</v>
      </c>
      <c r="P4876" s="15">
        <f t="shared" si="456"/>
        <v>2</v>
      </c>
      <c r="Q4876">
        <f t="shared" si="457"/>
        <v>8</v>
      </c>
      <c r="R4876">
        <f t="shared" si="458"/>
        <v>2020</v>
      </c>
    </row>
    <row r="4877" spans="1:18" x14ac:dyDescent="0.25">
      <c r="A4877" s="4" t="s">
        <v>5898</v>
      </c>
      <c r="B4877" s="4" t="s">
        <v>464</v>
      </c>
      <c r="C4877" s="4" t="s">
        <v>322</v>
      </c>
      <c r="D4877" s="4" t="s">
        <v>30</v>
      </c>
      <c r="E4877" s="4" t="s">
        <v>615</v>
      </c>
      <c r="F4877" s="5">
        <v>44075</v>
      </c>
      <c r="G4877" s="4">
        <v>3</v>
      </c>
      <c r="H4877" s="11">
        <f>VLOOKUP(B4877,[1]!Product_Data[#Data],4,0)</f>
        <v>1566</v>
      </c>
      <c r="I4877" s="11">
        <f>VLOOKUP(B4877,[1]!Product_Data[#Data],3,0)</f>
        <v>1190</v>
      </c>
      <c r="J4877" s="11">
        <f t="shared" si="459"/>
        <v>3570</v>
      </c>
      <c r="K4877" s="11">
        <f t="shared" si="460"/>
        <v>4698</v>
      </c>
      <c r="L4877" s="11">
        <f t="shared" si="461"/>
        <v>1128</v>
      </c>
      <c r="M4877" t="str">
        <f>VLOOKUP(C4877,[1]!Location_Data[#Data],2,0)</f>
        <v>Rancho Cucamonga</v>
      </c>
      <c r="N4877" t="str">
        <f>VLOOKUP(D4877,[1]!Salespeople_Data[#Data],2,0)</f>
        <v>Carl Hall</v>
      </c>
      <c r="O4877" t="str">
        <f>VLOOKUP(E4877,[1]!Customer_Data[#Data],2,0)</f>
        <v>Timothy Lawrence</v>
      </c>
      <c r="P4877" s="15">
        <f t="shared" si="456"/>
        <v>3</v>
      </c>
      <c r="Q4877">
        <f t="shared" si="457"/>
        <v>9</v>
      </c>
      <c r="R4877">
        <f t="shared" si="458"/>
        <v>2020</v>
      </c>
    </row>
    <row r="4878" spans="1:18" x14ac:dyDescent="0.25">
      <c r="A4878" s="2" t="s">
        <v>5899</v>
      </c>
      <c r="B4878" s="2" t="s">
        <v>389</v>
      </c>
      <c r="C4878" s="2" t="s">
        <v>249</v>
      </c>
      <c r="D4878" s="2" t="s">
        <v>111</v>
      </c>
      <c r="E4878" s="2" t="s">
        <v>1939</v>
      </c>
      <c r="F4878" s="3">
        <v>43924</v>
      </c>
      <c r="G4878" s="2">
        <v>3</v>
      </c>
      <c r="H4878" s="11">
        <f>VLOOKUP(B4878,[1]!Product_Data[#Data],4,0)</f>
        <v>1367</v>
      </c>
      <c r="I4878" s="11">
        <f>VLOOKUP(B4878,[1]!Product_Data[#Data],3,0)</f>
        <v>984</v>
      </c>
      <c r="J4878" s="11">
        <f t="shared" si="459"/>
        <v>2952</v>
      </c>
      <c r="K4878" s="11">
        <f t="shared" si="460"/>
        <v>4101</v>
      </c>
      <c r="L4878" s="11">
        <f t="shared" si="461"/>
        <v>1149</v>
      </c>
      <c r="M4878" t="str">
        <f>VLOOKUP(C4878,[1]!Location_Data[#Data],2,0)</f>
        <v>Roseville</v>
      </c>
      <c r="N4878" t="str">
        <f>VLOOKUP(D4878,[1]!Salespeople_Data[#Data],2,0)</f>
        <v>Ryan Welch</v>
      </c>
      <c r="O4878" t="str">
        <f>VLOOKUP(E4878,[1]!Customer_Data[#Data],2,0)</f>
        <v>Gary Baker</v>
      </c>
      <c r="P4878" s="15">
        <f t="shared" si="456"/>
        <v>6</v>
      </c>
      <c r="Q4878">
        <f t="shared" si="457"/>
        <v>4</v>
      </c>
      <c r="R4878">
        <f t="shared" si="458"/>
        <v>2020</v>
      </c>
    </row>
    <row r="4879" spans="1:18" x14ac:dyDescent="0.25">
      <c r="A4879" s="4" t="s">
        <v>5900</v>
      </c>
      <c r="B4879" s="4" t="s">
        <v>361</v>
      </c>
      <c r="C4879" s="4" t="s">
        <v>316</v>
      </c>
      <c r="D4879" s="4" t="s">
        <v>75</v>
      </c>
      <c r="E4879" s="4" t="s">
        <v>1880</v>
      </c>
      <c r="F4879" s="5">
        <v>43913</v>
      </c>
      <c r="G4879" s="4">
        <v>3</v>
      </c>
      <c r="H4879" s="11">
        <f>VLOOKUP(B4879,[1]!Product_Data[#Data],4,0)</f>
        <v>1338</v>
      </c>
      <c r="I4879" s="11">
        <f>VLOOKUP(B4879,[1]!Product_Data[#Data],3,0)</f>
        <v>682</v>
      </c>
      <c r="J4879" s="11">
        <f t="shared" si="459"/>
        <v>2046</v>
      </c>
      <c r="K4879" s="11">
        <f t="shared" si="460"/>
        <v>4014</v>
      </c>
      <c r="L4879" s="11">
        <f t="shared" si="461"/>
        <v>1968</v>
      </c>
      <c r="M4879" t="str">
        <f>VLOOKUP(C4879,[1]!Location_Data[#Data],2,0)</f>
        <v>East Los Angeles</v>
      </c>
      <c r="N4879" t="str">
        <f>VLOOKUP(D4879,[1]!Salespeople_Data[#Data],2,0)</f>
        <v>Roger Robertson</v>
      </c>
      <c r="O4879" t="str">
        <f>VLOOKUP(E4879,[1]!Customer_Data[#Data],2,0)</f>
        <v>Eugene Brooks</v>
      </c>
      <c r="P4879" s="15">
        <f t="shared" si="456"/>
        <v>2</v>
      </c>
      <c r="Q4879">
        <f t="shared" si="457"/>
        <v>3</v>
      </c>
      <c r="R4879">
        <f t="shared" si="458"/>
        <v>2020</v>
      </c>
    </row>
    <row r="4880" spans="1:18" x14ac:dyDescent="0.25">
      <c r="A4880" s="2" t="s">
        <v>5901</v>
      </c>
      <c r="B4880" s="2" t="s">
        <v>361</v>
      </c>
      <c r="C4880" s="2" t="s">
        <v>392</v>
      </c>
      <c r="D4880" s="2" t="s">
        <v>35</v>
      </c>
      <c r="E4880" s="2" t="s">
        <v>873</v>
      </c>
      <c r="F4880" s="3">
        <v>43966</v>
      </c>
      <c r="G4880" s="2">
        <v>2</v>
      </c>
      <c r="H4880" s="11">
        <f>VLOOKUP(B4880,[1]!Product_Data[#Data],4,0)</f>
        <v>1338</v>
      </c>
      <c r="I4880" s="11">
        <f>VLOOKUP(B4880,[1]!Product_Data[#Data],3,0)</f>
        <v>682</v>
      </c>
      <c r="J4880" s="11">
        <f t="shared" si="459"/>
        <v>1364</v>
      </c>
      <c r="K4880" s="11">
        <f t="shared" si="460"/>
        <v>2676</v>
      </c>
      <c r="L4880" s="11">
        <f t="shared" si="461"/>
        <v>1312</v>
      </c>
      <c r="M4880" t="str">
        <f>VLOOKUP(C4880,[1]!Location_Data[#Data],2,0)</f>
        <v>Visalia</v>
      </c>
      <c r="N4880" t="str">
        <f>VLOOKUP(D4880,[1]!Salespeople_Data[#Data],2,0)</f>
        <v>Charles Harper</v>
      </c>
      <c r="O4880" t="str">
        <f>VLOOKUP(E4880,[1]!Customer_Data[#Data],2,0)</f>
        <v>Jimmy Grant</v>
      </c>
      <c r="P4880" s="15">
        <f t="shared" si="456"/>
        <v>6</v>
      </c>
      <c r="Q4880">
        <f t="shared" si="457"/>
        <v>5</v>
      </c>
      <c r="R4880">
        <f t="shared" si="458"/>
        <v>2020</v>
      </c>
    </row>
    <row r="4881" spans="1:18" x14ac:dyDescent="0.25">
      <c r="A4881" s="4" t="s">
        <v>5902</v>
      </c>
      <c r="B4881" s="4" t="s">
        <v>818</v>
      </c>
      <c r="C4881" s="4" t="s">
        <v>331</v>
      </c>
      <c r="D4881" s="4" t="s">
        <v>250</v>
      </c>
      <c r="E4881" s="4" t="s">
        <v>1602</v>
      </c>
      <c r="F4881" s="5">
        <v>44100</v>
      </c>
      <c r="G4881" s="4">
        <v>1</v>
      </c>
      <c r="H4881" s="11">
        <f>VLOOKUP(B4881,[1]!Product_Data[#Data],4,0)</f>
        <v>1638</v>
      </c>
      <c r="I4881" s="11">
        <f>VLOOKUP(B4881,[1]!Product_Data[#Data],3,0)</f>
        <v>1261</v>
      </c>
      <c r="J4881" s="11">
        <f t="shared" si="459"/>
        <v>1261</v>
      </c>
      <c r="K4881" s="11">
        <f t="shared" si="460"/>
        <v>1638</v>
      </c>
      <c r="L4881" s="11">
        <f t="shared" si="461"/>
        <v>377</v>
      </c>
      <c r="M4881" t="str">
        <f>VLOOKUP(C4881,[1]!Location_Data[#Data],2,0)</f>
        <v>Sunnyvale</v>
      </c>
      <c r="N4881" t="str">
        <f>VLOOKUP(D4881,[1]!Salespeople_Data[#Data],2,0)</f>
        <v>Martin Carr</v>
      </c>
      <c r="O4881" t="str">
        <f>VLOOKUP(E4881,[1]!Customer_Data[#Data],2,0)</f>
        <v>Anthony Banks</v>
      </c>
      <c r="P4881" s="15">
        <f t="shared" si="456"/>
        <v>7</v>
      </c>
      <c r="Q4881">
        <f t="shared" si="457"/>
        <v>9</v>
      </c>
      <c r="R4881">
        <f t="shared" si="458"/>
        <v>2020</v>
      </c>
    </row>
    <row r="4882" spans="1:18" x14ac:dyDescent="0.25">
      <c r="A4882" s="2" t="s">
        <v>5903</v>
      </c>
      <c r="B4882" s="2" t="s">
        <v>152</v>
      </c>
      <c r="C4882" s="2" t="s">
        <v>436</v>
      </c>
      <c r="D4882" s="2" t="s">
        <v>75</v>
      </c>
      <c r="E4882" s="2" t="s">
        <v>1292</v>
      </c>
      <c r="F4882" s="3">
        <v>43841</v>
      </c>
      <c r="G4882" s="2">
        <v>4</v>
      </c>
      <c r="H4882" s="11">
        <f>VLOOKUP(B4882,[1]!Product_Data[#Data],4,0)</f>
        <v>951</v>
      </c>
      <c r="I4882" s="11">
        <f>VLOOKUP(B4882,[1]!Product_Data[#Data],3,0)</f>
        <v>504</v>
      </c>
      <c r="J4882" s="11">
        <f t="shared" si="459"/>
        <v>2016</v>
      </c>
      <c r="K4882" s="11">
        <f t="shared" si="460"/>
        <v>3804</v>
      </c>
      <c r="L4882" s="11">
        <f t="shared" si="461"/>
        <v>1788</v>
      </c>
      <c r="M4882" t="str">
        <f>VLOOKUP(C4882,[1]!Location_Data[#Data],2,0)</f>
        <v>Jurupa Valley</v>
      </c>
      <c r="N4882" t="str">
        <f>VLOOKUP(D4882,[1]!Salespeople_Data[#Data],2,0)</f>
        <v>Roger Robertson</v>
      </c>
      <c r="O4882" t="str">
        <f>VLOOKUP(E4882,[1]!Customer_Data[#Data],2,0)</f>
        <v>Lawrence Sanchez</v>
      </c>
      <c r="P4882" s="15">
        <f t="shared" si="456"/>
        <v>7</v>
      </c>
      <c r="Q4882">
        <f t="shared" si="457"/>
        <v>1</v>
      </c>
      <c r="R4882">
        <f t="shared" si="458"/>
        <v>2020</v>
      </c>
    </row>
    <row r="4883" spans="1:18" x14ac:dyDescent="0.25">
      <c r="A4883" s="4" t="s">
        <v>5904</v>
      </c>
      <c r="B4883" s="4" t="s">
        <v>1149</v>
      </c>
      <c r="C4883" s="4" t="s">
        <v>570</v>
      </c>
      <c r="D4883" s="4" t="s">
        <v>20</v>
      </c>
      <c r="E4883" s="4" t="s">
        <v>2263</v>
      </c>
      <c r="F4883" s="5">
        <v>44094</v>
      </c>
      <c r="G4883" s="4">
        <v>3</v>
      </c>
      <c r="H4883" s="11">
        <f>VLOOKUP(B4883,[1]!Product_Data[#Data],4,0)</f>
        <v>847</v>
      </c>
      <c r="I4883" s="11">
        <f>VLOOKUP(B4883,[1]!Product_Data[#Data],3,0)</f>
        <v>534</v>
      </c>
      <c r="J4883" s="11">
        <f t="shared" si="459"/>
        <v>1602</v>
      </c>
      <c r="K4883" s="11">
        <f t="shared" si="460"/>
        <v>2541</v>
      </c>
      <c r="L4883" s="11">
        <f t="shared" si="461"/>
        <v>939</v>
      </c>
      <c r="M4883" t="str">
        <f>VLOOKUP(C4883,[1]!Location_Data[#Data],2,0)</f>
        <v>Fresno</v>
      </c>
      <c r="N4883" t="str">
        <f>VLOOKUP(D4883,[1]!Salespeople_Data[#Data],2,0)</f>
        <v>Joshua Cook</v>
      </c>
      <c r="O4883" t="str">
        <f>VLOOKUP(E4883,[1]!Customer_Data[#Data],2,0)</f>
        <v>Jeffrey Carpenter</v>
      </c>
      <c r="P4883" s="15">
        <f t="shared" si="456"/>
        <v>1</v>
      </c>
      <c r="Q4883">
        <f t="shared" si="457"/>
        <v>9</v>
      </c>
      <c r="R4883">
        <f t="shared" si="458"/>
        <v>2020</v>
      </c>
    </row>
    <row r="4884" spans="1:18" x14ac:dyDescent="0.25">
      <c r="A4884" s="2" t="s">
        <v>5905</v>
      </c>
      <c r="B4884" s="2" t="s">
        <v>94</v>
      </c>
      <c r="C4884" s="2" t="s">
        <v>149</v>
      </c>
      <c r="D4884" s="2" t="s">
        <v>35</v>
      </c>
      <c r="E4884" s="2" t="s">
        <v>865</v>
      </c>
      <c r="F4884" s="3">
        <v>43976</v>
      </c>
      <c r="G4884" s="2">
        <v>1</v>
      </c>
      <c r="H4884" s="11">
        <f>VLOOKUP(B4884,[1]!Product_Data[#Data],4,0)</f>
        <v>1639</v>
      </c>
      <c r="I4884" s="11">
        <f>VLOOKUP(B4884,[1]!Product_Data[#Data],3,0)</f>
        <v>1295</v>
      </c>
      <c r="J4884" s="11">
        <f t="shared" si="459"/>
        <v>1295</v>
      </c>
      <c r="K4884" s="11">
        <f t="shared" si="460"/>
        <v>1639</v>
      </c>
      <c r="L4884" s="11">
        <f t="shared" si="461"/>
        <v>344</v>
      </c>
      <c r="M4884" t="str">
        <f>VLOOKUP(C4884,[1]!Location_Data[#Data],2,0)</f>
        <v>Antioch</v>
      </c>
      <c r="N4884" t="str">
        <f>VLOOKUP(D4884,[1]!Salespeople_Data[#Data],2,0)</f>
        <v>Charles Harper</v>
      </c>
      <c r="O4884" t="str">
        <f>VLOOKUP(E4884,[1]!Customer_Data[#Data],2,0)</f>
        <v>Aaron Cruz</v>
      </c>
      <c r="P4884" s="15">
        <f t="shared" si="456"/>
        <v>2</v>
      </c>
      <c r="Q4884">
        <f t="shared" si="457"/>
        <v>5</v>
      </c>
      <c r="R4884">
        <f t="shared" si="458"/>
        <v>2020</v>
      </c>
    </row>
    <row r="4885" spans="1:18" x14ac:dyDescent="0.25">
      <c r="A4885" s="4" t="s">
        <v>5906</v>
      </c>
      <c r="B4885" s="4" t="s">
        <v>185</v>
      </c>
      <c r="C4885" s="4" t="s">
        <v>215</v>
      </c>
      <c r="D4885" s="4" t="s">
        <v>25</v>
      </c>
      <c r="E4885" s="4" t="s">
        <v>1176</v>
      </c>
      <c r="F4885" s="5">
        <v>43900</v>
      </c>
      <c r="G4885" s="4">
        <v>3</v>
      </c>
      <c r="H4885" s="11">
        <f>VLOOKUP(B4885,[1]!Product_Data[#Data],4,0)</f>
        <v>667</v>
      </c>
      <c r="I4885" s="11">
        <f>VLOOKUP(B4885,[1]!Product_Data[#Data],3,0)</f>
        <v>387</v>
      </c>
      <c r="J4885" s="11">
        <f t="shared" si="459"/>
        <v>1161</v>
      </c>
      <c r="K4885" s="11">
        <f t="shared" si="460"/>
        <v>2001</v>
      </c>
      <c r="L4885" s="11">
        <f t="shared" si="461"/>
        <v>840</v>
      </c>
      <c r="M4885" t="str">
        <f>VLOOKUP(C4885,[1]!Location_Data[#Data],2,0)</f>
        <v>El Cajon</v>
      </c>
      <c r="N4885" t="str">
        <f>VLOOKUP(D4885,[1]!Salespeople_Data[#Data],2,0)</f>
        <v>Brian Davis</v>
      </c>
      <c r="O4885" t="str">
        <f>VLOOKUP(E4885,[1]!Customer_Data[#Data],2,0)</f>
        <v>John Robertson</v>
      </c>
      <c r="P4885" s="15">
        <f t="shared" si="456"/>
        <v>3</v>
      </c>
      <c r="Q4885">
        <f t="shared" si="457"/>
        <v>3</v>
      </c>
      <c r="R4885">
        <f t="shared" si="458"/>
        <v>2020</v>
      </c>
    </row>
    <row r="4886" spans="1:18" x14ac:dyDescent="0.25">
      <c r="A4886" s="2" t="s">
        <v>5907</v>
      </c>
      <c r="B4886" s="2" t="s">
        <v>132</v>
      </c>
      <c r="C4886" s="2" t="s">
        <v>362</v>
      </c>
      <c r="D4886" s="2" t="s">
        <v>30</v>
      </c>
      <c r="E4886" s="2" t="s">
        <v>582</v>
      </c>
      <c r="F4886" s="3">
        <v>43960</v>
      </c>
      <c r="G4886" s="2">
        <v>2</v>
      </c>
      <c r="H4886" s="11">
        <f>VLOOKUP(B4886,[1]!Product_Data[#Data],4,0)</f>
        <v>2091</v>
      </c>
      <c r="I4886" s="11">
        <f>VLOOKUP(B4886,[1]!Product_Data[#Data],3,0)</f>
        <v>1485</v>
      </c>
      <c r="J4886" s="11">
        <f t="shared" si="459"/>
        <v>2970</v>
      </c>
      <c r="K4886" s="11">
        <f t="shared" si="460"/>
        <v>4182</v>
      </c>
      <c r="L4886" s="11">
        <f t="shared" si="461"/>
        <v>1212</v>
      </c>
      <c r="M4886" t="str">
        <f>VLOOKUP(C4886,[1]!Location_Data[#Data],2,0)</f>
        <v>San Bernardino</v>
      </c>
      <c r="N4886" t="str">
        <f>VLOOKUP(D4886,[1]!Salespeople_Data[#Data],2,0)</f>
        <v>Carl Hall</v>
      </c>
      <c r="O4886" t="str">
        <f>VLOOKUP(E4886,[1]!Customer_Data[#Data],2,0)</f>
        <v>Russell Nelson</v>
      </c>
      <c r="P4886" s="15">
        <f t="shared" si="456"/>
        <v>7</v>
      </c>
      <c r="Q4886">
        <f t="shared" si="457"/>
        <v>5</v>
      </c>
      <c r="R4886">
        <f t="shared" si="458"/>
        <v>2020</v>
      </c>
    </row>
    <row r="4887" spans="1:18" x14ac:dyDescent="0.25">
      <c r="A4887" s="4" t="s">
        <v>5908</v>
      </c>
      <c r="B4887" s="4" t="s">
        <v>56</v>
      </c>
      <c r="C4887" s="4" t="s">
        <v>110</v>
      </c>
      <c r="D4887" s="4" t="s">
        <v>53</v>
      </c>
      <c r="E4887" s="4" t="s">
        <v>1820</v>
      </c>
      <c r="F4887" s="5">
        <v>43985</v>
      </c>
      <c r="G4887" s="4">
        <v>1</v>
      </c>
      <c r="H4887" s="11">
        <f>VLOOKUP(B4887,[1]!Product_Data[#Data],4,0)</f>
        <v>1848</v>
      </c>
      <c r="I4887" s="11">
        <f>VLOOKUP(B4887,[1]!Product_Data[#Data],3,0)</f>
        <v>1294</v>
      </c>
      <c r="J4887" s="11">
        <f t="shared" si="459"/>
        <v>1294</v>
      </c>
      <c r="K4887" s="11">
        <f t="shared" si="460"/>
        <v>1848</v>
      </c>
      <c r="L4887" s="11">
        <f t="shared" si="461"/>
        <v>554</v>
      </c>
      <c r="M4887" t="str">
        <f>VLOOKUP(C4887,[1]!Location_Data[#Data],2,0)</f>
        <v>Richmond</v>
      </c>
      <c r="N4887" t="str">
        <f>VLOOKUP(D4887,[1]!Salespeople_Data[#Data],2,0)</f>
        <v>Scott Mason</v>
      </c>
      <c r="O4887" t="str">
        <f>VLOOKUP(E4887,[1]!Customer_Data[#Data],2,0)</f>
        <v>Victor Scott</v>
      </c>
      <c r="P4887" s="15">
        <f t="shared" si="456"/>
        <v>4</v>
      </c>
      <c r="Q4887">
        <f t="shared" si="457"/>
        <v>6</v>
      </c>
      <c r="R4887">
        <f t="shared" si="458"/>
        <v>2020</v>
      </c>
    </row>
    <row r="4888" spans="1:18" x14ac:dyDescent="0.25">
      <c r="A4888" s="2" t="s">
        <v>5909</v>
      </c>
      <c r="B4888" s="2" t="s">
        <v>652</v>
      </c>
      <c r="C4888" s="2" t="s">
        <v>74</v>
      </c>
      <c r="D4888" s="2" t="s">
        <v>216</v>
      </c>
      <c r="E4888" s="2" t="s">
        <v>230</v>
      </c>
      <c r="F4888" s="3">
        <v>43939</v>
      </c>
      <c r="G4888" s="2">
        <v>1</v>
      </c>
      <c r="H4888" s="11">
        <f>VLOOKUP(B4888,[1]!Product_Data[#Data],4,0)</f>
        <v>217</v>
      </c>
      <c r="I4888" s="11">
        <f>VLOOKUP(B4888,[1]!Product_Data[#Data],3,0)</f>
        <v>171</v>
      </c>
      <c r="J4888" s="11">
        <f t="shared" si="459"/>
        <v>171</v>
      </c>
      <c r="K4888" s="11">
        <f t="shared" si="460"/>
        <v>217</v>
      </c>
      <c r="L4888" s="11">
        <f t="shared" si="461"/>
        <v>46</v>
      </c>
      <c r="M4888" t="str">
        <f>VLOOKUP(C4888,[1]!Location_Data[#Data],2,0)</f>
        <v>West Covina</v>
      </c>
      <c r="N4888" t="str">
        <f>VLOOKUP(D4888,[1]!Salespeople_Data[#Data],2,0)</f>
        <v>Ernest Wagner</v>
      </c>
      <c r="O4888" t="str">
        <f>VLOOKUP(E4888,[1]!Customer_Data[#Data],2,0)</f>
        <v>Roy Bennett</v>
      </c>
      <c r="P4888" s="15">
        <f t="shared" si="456"/>
        <v>7</v>
      </c>
      <c r="Q4888">
        <f t="shared" si="457"/>
        <v>4</v>
      </c>
      <c r="R4888">
        <f t="shared" si="458"/>
        <v>2020</v>
      </c>
    </row>
    <row r="4889" spans="1:18" x14ac:dyDescent="0.25">
      <c r="A4889" s="4" t="s">
        <v>5910</v>
      </c>
      <c r="B4889" s="4" t="s">
        <v>1149</v>
      </c>
      <c r="C4889" s="4" t="s">
        <v>377</v>
      </c>
      <c r="D4889" s="4" t="s">
        <v>225</v>
      </c>
      <c r="E4889" s="4" t="s">
        <v>102</v>
      </c>
      <c r="F4889" s="5">
        <v>43853</v>
      </c>
      <c r="G4889" s="4">
        <v>1</v>
      </c>
      <c r="H4889" s="11">
        <f>VLOOKUP(B4889,[1]!Product_Data[#Data],4,0)</f>
        <v>847</v>
      </c>
      <c r="I4889" s="11">
        <f>VLOOKUP(B4889,[1]!Product_Data[#Data],3,0)</f>
        <v>534</v>
      </c>
      <c r="J4889" s="11">
        <f t="shared" si="459"/>
        <v>534</v>
      </c>
      <c r="K4889" s="11">
        <f t="shared" si="460"/>
        <v>847</v>
      </c>
      <c r="L4889" s="11">
        <f t="shared" si="461"/>
        <v>313</v>
      </c>
      <c r="M4889" t="str">
        <f>VLOOKUP(C4889,[1]!Location_Data[#Data],2,0)</f>
        <v>San Diego</v>
      </c>
      <c r="N4889" t="str">
        <f>VLOOKUP(D4889,[1]!Salespeople_Data[#Data],2,0)</f>
        <v>Andrew Bowman</v>
      </c>
      <c r="O4889" t="str">
        <f>VLOOKUP(E4889,[1]!Customer_Data[#Data],2,0)</f>
        <v>Scott Mills</v>
      </c>
      <c r="P4889" s="15">
        <f t="shared" si="456"/>
        <v>5</v>
      </c>
      <c r="Q4889">
        <f t="shared" si="457"/>
        <v>1</v>
      </c>
      <c r="R4889">
        <f t="shared" si="458"/>
        <v>2020</v>
      </c>
    </row>
    <row r="4890" spans="1:18" x14ac:dyDescent="0.25">
      <c r="A4890" s="2" t="s">
        <v>5911</v>
      </c>
      <c r="B4890" s="2" t="s">
        <v>408</v>
      </c>
      <c r="C4890" s="2" t="s">
        <v>174</v>
      </c>
      <c r="D4890" s="2" t="s">
        <v>298</v>
      </c>
      <c r="E4890" s="2" t="s">
        <v>617</v>
      </c>
      <c r="F4890" s="3">
        <v>44040</v>
      </c>
      <c r="G4890" s="2">
        <v>1</v>
      </c>
      <c r="H4890" s="11">
        <f>VLOOKUP(B4890,[1]!Product_Data[#Data],4,0)</f>
        <v>1405</v>
      </c>
      <c r="I4890" s="11">
        <f>VLOOKUP(B4890,[1]!Product_Data[#Data],3,0)</f>
        <v>1054</v>
      </c>
      <c r="J4890" s="11">
        <f t="shared" si="459"/>
        <v>1054</v>
      </c>
      <c r="K4890" s="11">
        <f t="shared" si="460"/>
        <v>1405</v>
      </c>
      <c r="L4890" s="11">
        <f t="shared" si="461"/>
        <v>351</v>
      </c>
      <c r="M4890" t="str">
        <f>VLOOKUP(C4890,[1]!Location_Data[#Data],2,0)</f>
        <v>Norwalk</v>
      </c>
      <c r="N4890" t="str">
        <f>VLOOKUP(D4890,[1]!Salespeople_Data[#Data],2,0)</f>
        <v>Kenneth Fields</v>
      </c>
      <c r="O4890" t="str">
        <f>VLOOKUP(E4890,[1]!Customer_Data[#Data],2,0)</f>
        <v>Henry Harper</v>
      </c>
      <c r="P4890" s="15">
        <f t="shared" si="456"/>
        <v>3</v>
      </c>
      <c r="Q4890">
        <f t="shared" si="457"/>
        <v>7</v>
      </c>
      <c r="R4890">
        <f t="shared" si="458"/>
        <v>2020</v>
      </c>
    </row>
    <row r="4891" spans="1:18" x14ac:dyDescent="0.25">
      <c r="A4891" s="4" t="s">
        <v>5912</v>
      </c>
      <c r="B4891" s="4" t="s">
        <v>553</v>
      </c>
      <c r="C4891" s="4" t="s">
        <v>249</v>
      </c>
      <c r="D4891" s="4" t="s">
        <v>15</v>
      </c>
      <c r="E4891" s="4" t="s">
        <v>871</v>
      </c>
      <c r="F4891" s="5">
        <v>44145</v>
      </c>
      <c r="G4891" s="4">
        <v>3</v>
      </c>
      <c r="H4891" s="11">
        <f>VLOOKUP(B4891,[1]!Product_Data[#Data],4,0)</f>
        <v>1798</v>
      </c>
      <c r="I4891" s="11">
        <f>VLOOKUP(B4891,[1]!Product_Data[#Data],3,0)</f>
        <v>971</v>
      </c>
      <c r="J4891" s="11">
        <f t="shared" si="459"/>
        <v>2913</v>
      </c>
      <c r="K4891" s="11">
        <f t="shared" si="460"/>
        <v>5394</v>
      </c>
      <c r="L4891" s="11">
        <f t="shared" si="461"/>
        <v>2481</v>
      </c>
      <c r="M4891" t="str">
        <f>VLOOKUP(C4891,[1]!Location_Data[#Data],2,0)</f>
        <v>Roseville</v>
      </c>
      <c r="N4891" t="str">
        <f>VLOOKUP(D4891,[1]!Salespeople_Data[#Data],2,0)</f>
        <v>Ryan Butler</v>
      </c>
      <c r="O4891" t="str">
        <f>VLOOKUP(E4891,[1]!Customer_Data[#Data],2,0)</f>
        <v>Dennis Ruiz</v>
      </c>
      <c r="P4891" s="15">
        <f t="shared" si="456"/>
        <v>3</v>
      </c>
      <c r="Q4891">
        <f t="shared" si="457"/>
        <v>11</v>
      </c>
      <c r="R4891">
        <f t="shared" si="458"/>
        <v>2020</v>
      </c>
    </row>
    <row r="4892" spans="1:18" x14ac:dyDescent="0.25">
      <c r="A4892" s="2" t="s">
        <v>5913</v>
      </c>
      <c r="B4892" s="2" t="s">
        <v>412</v>
      </c>
      <c r="C4892" s="2" t="s">
        <v>253</v>
      </c>
      <c r="D4892" s="2" t="s">
        <v>225</v>
      </c>
      <c r="E4892" s="2" t="s">
        <v>1138</v>
      </c>
      <c r="F4892" s="3">
        <v>44171</v>
      </c>
      <c r="G4892" s="2">
        <v>3</v>
      </c>
      <c r="H4892" s="11">
        <f>VLOOKUP(B4892,[1]!Product_Data[#Data],4,0)</f>
        <v>2396</v>
      </c>
      <c r="I4892" s="11">
        <f>VLOOKUP(B4892,[1]!Product_Data[#Data],3,0)</f>
        <v>1965</v>
      </c>
      <c r="J4892" s="11">
        <f t="shared" si="459"/>
        <v>5895</v>
      </c>
      <c r="K4892" s="11">
        <f t="shared" si="460"/>
        <v>7188</v>
      </c>
      <c r="L4892" s="11">
        <f t="shared" si="461"/>
        <v>1293</v>
      </c>
      <c r="M4892" t="str">
        <f>VLOOKUP(C4892,[1]!Location_Data[#Data],2,0)</f>
        <v>Bakersfield</v>
      </c>
      <c r="N4892" t="str">
        <f>VLOOKUP(D4892,[1]!Salespeople_Data[#Data],2,0)</f>
        <v>Andrew Bowman</v>
      </c>
      <c r="O4892" t="str">
        <f>VLOOKUP(E4892,[1]!Customer_Data[#Data],2,0)</f>
        <v>Joshua Brooks</v>
      </c>
      <c r="P4892" s="15">
        <f t="shared" si="456"/>
        <v>1</v>
      </c>
      <c r="Q4892">
        <f t="shared" si="457"/>
        <v>12</v>
      </c>
      <c r="R4892">
        <f t="shared" si="458"/>
        <v>2020</v>
      </c>
    </row>
    <row r="4893" spans="1:18" x14ac:dyDescent="0.25">
      <c r="A4893" s="4" t="s">
        <v>5914</v>
      </c>
      <c r="B4893" s="4" t="s">
        <v>569</v>
      </c>
      <c r="C4893" s="4" t="s">
        <v>66</v>
      </c>
      <c r="D4893" s="4" t="s">
        <v>345</v>
      </c>
      <c r="E4893" s="4" t="s">
        <v>1236</v>
      </c>
      <c r="F4893" s="5">
        <v>43912</v>
      </c>
      <c r="G4893" s="4">
        <v>1</v>
      </c>
      <c r="H4893" s="11">
        <f>VLOOKUP(B4893,[1]!Product_Data[#Data],4,0)</f>
        <v>1178</v>
      </c>
      <c r="I4893" s="11">
        <f>VLOOKUP(B4893,[1]!Product_Data[#Data],3,0)</f>
        <v>683</v>
      </c>
      <c r="J4893" s="11">
        <f t="shared" si="459"/>
        <v>683</v>
      </c>
      <c r="K4893" s="11">
        <f t="shared" si="460"/>
        <v>1178</v>
      </c>
      <c r="L4893" s="11">
        <f t="shared" si="461"/>
        <v>495</v>
      </c>
      <c r="M4893" t="str">
        <f>VLOOKUP(C4893,[1]!Location_Data[#Data],2,0)</f>
        <v>Ontario</v>
      </c>
      <c r="N4893" t="str">
        <f>VLOOKUP(D4893,[1]!Salespeople_Data[#Data],2,0)</f>
        <v>Larry Marshall</v>
      </c>
      <c r="O4893" t="str">
        <f>VLOOKUP(E4893,[1]!Customer_Data[#Data],2,0)</f>
        <v>Roger Mills</v>
      </c>
      <c r="P4893" s="15">
        <f t="shared" si="456"/>
        <v>1</v>
      </c>
      <c r="Q4893">
        <f t="shared" si="457"/>
        <v>3</v>
      </c>
      <c r="R4893">
        <f t="shared" si="458"/>
        <v>2020</v>
      </c>
    </row>
    <row r="4894" spans="1:18" x14ac:dyDescent="0.25">
      <c r="A4894" s="2" t="s">
        <v>5915</v>
      </c>
      <c r="B4894" s="2" t="s">
        <v>383</v>
      </c>
      <c r="C4894" s="2" t="s">
        <v>731</v>
      </c>
      <c r="D4894" s="2" t="s">
        <v>447</v>
      </c>
      <c r="E4894" s="2" t="s">
        <v>1391</v>
      </c>
      <c r="F4894" s="3">
        <v>44098</v>
      </c>
      <c r="G4894" s="2">
        <v>1</v>
      </c>
      <c r="H4894" s="11">
        <f>VLOOKUP(B4894,[1]!Product_Data[#Data],4,0)</f>
        <v>1494</v>
      </c>
      <c r="I4894" s="11">
        <f>VLOOKUP(B4894,[1]!Product_Data[#Data],3,0)</f>
        <v>971</v>
      </c>
      <c r="J4894" s="11">
        <f t="shared" si="459"/>
        <v>971</v>
      </c>
      <c r="K4894" s="11">
        <f t="shared" si="460"/>
        <v>1494</v>
      </c>
      <c r="L4894" s="11">
        <f t="shared" si="461"/>
        <v>523</v>
      </c>
      <c r="M4894" t="str">
        <f>VLOOKUP(C4894,[1]!Location_Data[#Data],2,0)</f>
        <v>Costa Mesa</v>
      </c>
      <c r="N4894" t="str">
        <f>VLOOKUP(D4894,[1]!Salespeople_Data[#Data],2,0)</f>
        <v>Howard Sims</v>
      </c>
      <c r="O4894" t="str">
        <f>VLOOKUP(E4894,[1]!Customer_Data[#Data],2,0)</f>
        <v>Adam Duncan</v>
      </c>
      <c r="P4894" s="15">
        <f t="shared" si="456"/>
        <v>5</v>
      </c>
      <c r="Q4894">
        <f t="shared" si="457"/>
        <v>9</v>
      </c>
      <c r="R4894">
        <f t="shared" si="458"/>
        <v>2020</v>
      </c>
    </row>
    <row r="4895" spans="1:18" x14ac:dyDescent="0.25">
      <c r="A4895" s="4" t="s">
        <v>5916</v>
      </c>
      <c r="B4895" s="4" t="s">
        <v>600</v>
      </c>
      <c r="C4895" s="4" t="s">
        <v>215</v>
      </c>
      <c r="D4895" s="4" t="s">
        <v>136</v>
      </c>
      <c r="E4895" s="4" t="s">
        <v>957</v>
      </c>
      <c r="F4895" s="5">
        <v>44039</v>
      </c>
      <c r="G4895" s="4">
        <v>1</v>
      </c>
      <c r="H4895" s="11">
        <f>VLOOKUP(B4895,[1]!Product_Data[#Data],4,0)</f>
        <v>368</v>
      </c>
      <c r="I4895" s="11">
        <f>VLOOKUP(B4895,[1]!Product_Data[#Data],3,0)</f>
        <v>269</v>
      </c>
      <c r="J4895" s="11">
        <f t="shared" si="459"/>
        <v>269</v>
      </c>
      <c r="K4895" s="11">
        <f t="shared" si="460"/>
        <v>368</v>
      </c>
      <c r="L4895" s="11">
        <f t="shared" si="461"/>
        <v>99</v>
      </c>
      <c r="M4895" t="str">
        <f>VLOOKUP(C4895,[1]!Location_Data[#Data],2,0)</f>
        <v>El Cajon</v>
      </c>
      <c r="N4895" t="str">
        <f>VLOOKUP(D4895,[1]!Salespeople_Data[#Data],2,0)</f>
        <v>Clarence Fox</v>
      </c>
      <c r="O4895" t="str">
        <f>VLOOKUP(E4895,[1]!Customer_Data[#Data],2,0)</f>
        <v>Robert Jackson</v>
      </c>
      <c r="P4895" s="15">
        <f t="shared" si="456"/>
        <v>2</v>
      </c>
      <c r="Q4895">
        <f t="shared" si="457"/>
        <v>7</v>
      </c>
      <c r="R4895">
        <f t="shared" si="458"/>
        <v>2020</v>
      </c>
    </row>
    <row r="4896" spans="1:18" x14ac:dyDescent="0.25">
      <c r="A4896" s="2" t="s">
        <v>5917</v>
      </c>
      <c r="B4896" s="2" t="s">
        <v>235</v>
      </c>
      <c r="C4896" s="2" t="s">
        <v>145</v>
      </c>
      <c r="D4896" s="2" t="s">
        <v>80</v>
      </c>
      <c r="E4896" s="2" t="s">
        <v>768</v>
      </c>
      <c r="F4896" s="3">
        <v>44163</v>
      </c>
      <c r="G4896" s="2">
        <v>1</v>
      </c>
      <c r="H4896" s="11">
        <f>VLOOKUP(B4896,[1]!Product_Data[#Data],4,0)</f>
        <v>1887</v>
      </c>
      <c r="I4896" s="11">
        <f>VLOOKUP(B4896,[1]!Product_Data[#Data],3,0)</f>
        <v>1378</v>
      </c>
      <c r="J4896" s="11">
        <f t="shared" si="459"/>
        <v>1378</v>
      </c>
      <c r="K4896" s="11">
        <f t="shared" si="460"/>
        <v>1887</v>
      </c>
      <c r="L4896" s="11">
        <f t="shared" si="461"/>
        <v>509</v>
      </c>
      <c r="M4896" t="str">
        <f>VLOOKUP(C4896,[1]!Location_Data[#Data],2,0)</f>
        <v>Santa Maria</v>
      </c>
      <c r="N4896" t="str">
        <f>VLOOKUP(D4896,[1]!Salespeople_Data[#Data],2,0)</f>
        <v>Henry Nelson</v>
      </c>
      <c r="O4896" t="str">
        <f>VLOOKUP(E4896,[1]!Customer_Data[#Data],2,0)</f>
        <v>Victor Hughes</v>
      </c>
      <c r="P4896" s="15">
        <f t="shared" si="456"/>
        <v>7</v>
      </c>
      <c r="Q4896">
        <f t="shared" si="457"/>
        <v>11</v>
      </c>
      <c r="R4896">
        <f t="shared" si="458"/>
        <v>2020</v>
      </c>
    </row>
    <row r="4897" spans="1:18" x14ac:dyDescent="0.25">
      <c r="A4897" s="4" t="s">
        <v>5918</v>
      </c>
      <c r="B4897" s="4" t="s">
        <v>600</v>
      </c>
      <c r="C4897" s="4" t="s">
        <v>57</v>
      </c>
      <c r="D4897" s="4" t="s">
        <v>101</v>
      </c>
      <c r="E4897" s="4" t="s">
        <v>732</v>
      </c>
      <c r="F4897" s="5">
        <v>44031</v>
      </c>
      <c r="G4897" s="4">
        <v>1</v>
      </c>
      <c r="H4897" s="11">
        <f>VLOOKUP(B4897,[1]!Product_Data[#Data],4,0)</f>
        <v>368</v>
      </c>
      <c r="I4897" s="11">
        <f>VLOOKUP(B4897,[1]!Product_Data[#Data],3,0)</f>
        <v>269</v>
      </c>
      <c r="J4897" s="11">
        <f t="shared" si="459"/>
        <v>269</v>
      </c>
      <c r="K4897" s="11">
        <f t="shared" si="460"/>
        <v>368</v>
      </c>
      <c r="L4897" s="11">
        <f t="shared" si="461"/>
        <v>99</v>
      </c>
      <c r="M4897" t="str">
        <f>VLOOKUP(C4897,[1]!Location_Data[#Data],2,0)</f>
        <v>Thousand Oaks</v>
      </c>
      <c r="N4897" t="str">
        <f>VLOOKUP(D4897,[1]!Salespeople_Data[#Data],2,0)</f>
        <v>Scott Clark</v>
      </c>
      <c r="O4897" t="str">
        <f>VLOOKUP(E4897,[1]!Customer_Data[#Data],2,0)</f>
        <v>Victor Rogers</v>
      </c>
      <c r="P4897" s="15">
        <f t="shared" si="456"/>
        <v>1</v>
      </c>
      <c r="Q4897">
        <f t="shared" si="457"/>
        <v>7</v>
      </c>
      <c r="R4897">
        <f t="shared" si="458"/>
        <v>2020</v>
      </c>
    </row>
    <row r="4898" spans="1:18" x14ac:dyDescent="0.25">
      <c r="A4898" s="2" t="s">
        <v>5919</v>
      </c>
      <c r="B4898" s="2" t="s">
        <v>925</v>
      </c>
      <c r="C4898" s="2" t="s">
        <v>643</v>
      </c>
      <c r="D4898" s="2" t="s">
        <v>96</v>
      </c>
      <c r="E4898" s="2" t="s">
        <v>433</v>
      </c>
      <c r="F4898" s="3">
        <v>44143</v>
      </c>
      <c r="G4898" s="2">
        <v>1</v>
      </c>
      <c r="H4898" s="11">
        <f>VLOOKUP(B4898,[1]!Product_Data[#Data],4,0)</f>
        <v>136</v>
      </c>
      <c r="I4898" s="11">
        <f>VLOOKUP(B4898,[1]!Product_Data[#Data],3,0)</f>
        <v>72</v>
      </c>
      <c r="J4898" s="11">
        <f t="shared" si="459"/>
        <v>72</v>
      </c>
      <c r="K4898" s="11">
        <f t="shared" si="460"/>
        <v>136</v>
      </c>
      <c r="L4898" s="11">
        <f t="shared" si="461"/>
        <v>64</v>
      </c>
      <c r="M4898" t="str">
        <f>VLOOKUP(C4898,[1]!Location_Data[#Data],2,0)</f>
        <v>Hayward</v>
      </c>
      <c r="N4898" t="str">
        <f>VLOOKUP(D4898,[1]!Salespeople_Data[#Data],2,0)</f>
        <v>Brian Thomas</v>
      </c>
      <c r="O4898" t="str">
        <f>VLOOKUP(E4898,[1]!Customer_Data[#Data],2,0)</f>
        <v>Thomas Campbell</v>
      </c>
      <c r="P4898" s="15">
        <f t="shared" si="456"/>
        <v>1</v>
      </c>
      <c r="Q4898">
        <f t="shared" si="457"/>
        <v>11</v>
      </c>
      <c r="R4898">
        <f t="shared" si="458"/>
        <v>2020</v>
      </c>
    </row>
    <row r="4899" spans="1:18" x14ac:dyDescent="0.25">
      <c r="A4899" s="4" t="s">
        <v>5920</v>
      </c>
      <c r="B4899" s="4" t="s">
        <v>203</v>
      </c>
      <c r="C4899" s="4" t="s">
        <v>362</v>
      </c>
      <c r="D4899" s="4" t="s">
        <v>447</v>
      </c>
      <c r="E4899" s="4" t="s">
        <v>137</v>
      </c>
      <c r="F4899" s="5">
        <v>44105</v>
      </c>
      <c r="G4899" s="4">
        <v>3</v>
      </c>
      <c r="H4899" s="11">
        <f>VLOOKUP(B4899,[1]!Product_Data[#Data],4,0)</f>
        <v>1414</v>
      </c>
      <c r="I4899" s="11">
        <f>VLOOKUP(B4899,[1]!Product_Data[#Data],3,0)</f>
        <v>962</v>
      </c>
      <c r="J4899" s="11">
        <f t="shared" si="459"/>
        <v>2886</v>
      </c>
      <c r="K4899" s="11">
        <f t="shared" si="460"/>
        <v>4242</v>
      </c>
      <c r="L4899" s="11">
        <f t="shared" si="461"/>
        <v>1356</v>
      </c>
      <c r="M4899" t="str">
        <f>VLOOKUP(C4899,[1]!Location_Data[#Data],2,0)</f>
        <v>San Bernardino</v>
      </c>
      <c r="N4899" t="str">
        <f>VLOOKUP(D4899,[1]!Salespeople_Data[#Data],2,0)</f>
        <v>Howard Sims</v>
      </c>
      <c r="O4899" t="str">
        <f>VLOOKUP(E4899,[1]!Customer_Data[#Data],2,0)</f>
        <v>Louis Harris</v>
      </c>
      <c r="P4899" s="15">
        <f t="shared" si="456"/>
        <v>5</v>
      </c>
      <c r="Q4899">
        <f t="shared" si="457"/>
        <v>10</v>
      </c>
      <c r="R4899">
        <f t="shared" si="458"/>
        <v>2020</v>
      </c>
    </row>
    <row r="4900" spans="1:18" x14ac:dyDescent="0.25">
      <c r="A4900" s="2" t="s">
        <v>5921</v>
      </c>
      <c r="B4900" s="2" t="s">
        <v>361</v>
      </c>
      <c r="C4900" s="2" t="s">
        <v>392</v>
      </c>
      <c r="D4900" s="2" t="s">
        <v>413</v>
      </c>
      <c r="E4900" s="2" t="s">
        <v>4839</v>
      </c>
      <c r="F4900" s="3">
        <v>43970</v>
      </c>
      <c r="G4900" s="2">
        <v>4</v>
      </c>
      <c r="H4900" s="11">
        <f>VLOOKUP(B4900,[1]!Product_Data[#Data],4,0)</f>
        <v>1338</v>
      </c>
      <c r="I4900" s="11">
        <f>VLOOKUP(B4900,[1]!Product_Data[#Data],3,0)</f>
        <v>682</v>
      </c>
      <c r="J4900" s="11">
        <f t="shared" si="459"/>
        <v>2728</v>
      </c>
      <c r="K4900" s="11">
        <f t="shared" si="460"/>
        <v>5352</v>
      </c>
      <c r="L4900" s="11">
        <f t="shared" si="461"/>
        <v>2624</v>
      </c>
      <c r="M4900" t="str">
        <f>VLOOKUP(C4900,[1]!Location_Data[#Data],2,0)</f>
        <v>Visalia</v>
      </c>
      <c r="N4900" t="str">
        <f>VLOOKUP(D4900,[1]!Salespeople_Data[#Data],2,0)</f>
        <v>Kenneth Bradley</v>
      </c>
      <c r="O4900" t="str">
        <f>VLOOKUP(E4900,[1]!Customer_Data[#Data],2,0)</f>
        <v>Joshua Rose</v>
      </c>
      <c r="P4900" s="15">
        <f t="shared" si="456"/>
        <v>3</v>
      </c>
      <c r="Q4900">
        <f t="shared" si="457"/>
        <v>5</v>
      </c>
      <c r="R4900">
        <f t="shared" si="458"/>
        <v>2020</v>
      </c>
    </row>
    <row r="4901" spans="1:18" x14ac:dyDescent="0.25">
      <c r="A4901" s="4" t="s">
        <v>5922</v>
      </c>
      <c r="B4901" s="4" t="s">
        <v>18</v>
      </c>
      <c r="C4901" s="4" t="s">
        <v>9</v>
      </c>
      <c r="D4901" s="4" t="s">
        <v>75</v>
      </c>
      <c r="E4901" s="4" t="s">
        <v>1249</v>
      </c>
      <c r="F4901" s="5">
        <v>43984</v>
      </c>
      <c r="G4901" s="4">
        <v>3</v>
      </c>
      <c r="H4901" s="11">
        <f>VLOOKUP(B4901,[1]!Product_Data[#Data],4,0)</f>
        <v>880</v>
      </c>
      <c r="I4901" s="11">
        <f>VLOOKUP(B4901,[1]!Product_Data[#Data],3,0)</f>
        <v>634</v>
      </c>
      <c r="J4901" s="11">
        <f t="shared" si="459"/>
        <v>1902</v>
      </c>
      <c r="K4901" s="11">
        <f t="shared" si="460"/>
        <v>2640</v>
      </c>
      <c r="L4901" s="11">
        <f t="shared" si="461"/>
        <v>738</v>
      </c>
      <c r="M4901" t="str">
        <f>VLOOKUP(C4901,[1]!Location_Data[#Data],2,0)</f>
        <v>San Mateo</v>
      </c>
      <c r="N4901" t="str">
        <f>VLOOKUP(D4901,[1]!Salespeople_Data[#Data],2,0)</f>
        <v>Roger Robertson</v>
      </c>
      <c r="O4901" t="str">
        <f>VLOOKUP(E4901,[1]!Customer_Data[#Data],2,0)</f>
        <v>Alan Green</v>
      </c>
      <c r="P4901" s="15">
        <f t="shared" si="456"/>
        <v>3</v>
      </c>
      <c r="Q4901">
        <f t="shared" si="457"/>
        <v>6</v>
      </c>
      <c r="R4901">
        <f t="shared" si="458"/>
        <v>2020</v>
      </c>
    </row>
    <row r="4902" spans="1:18" x14ac:dyDescent="0.25">
      <c r="A4902" s="2" t="s">
        <v>5923</v>
      </c>
      <c r="B4902" s="2" t="s">
        <v>168</v>
      </c>
      <c r="C4902" s="2" t="s">
        <v>120</v>
      </c>
      <c r="D4902" s="2" t="s">
        <v>80</v>
      </c>
      <c r="E4902" s="2" t="s">
        <v>662</v>
      </c>
      <c r="F4902" s="3">
        <v>43945</v>
      </c>
      <c r="G4902" s="2">
        <v>4</v>
      </c>
      <c r="H4902" s="11">
        <f>VLOOKUP(B4902,[1]!Product_Data[#Data],4,0)</f>
        <v>112</v>
      </c>
      <c r="I4902" s="11">
        <f>VLOOKUP(B4902,[1]!Product_Data[#Data],3,0)</f>
        <v>90</v>
      </c>
      <c r="J4902" s="11">
        <f t="shared" si="459"/>
        <v>360</v>
      </c>
      <c r="K4902" s="11">
        <f t="shared" si="460"/>
        <v>448</v>
      </c>
      <c r="L4902" s="11">
        <f t="shared" si="461"/>
        <v>88</v>
      </c>
      <c r="M4902" t="str">
        <f>VLOOKUP(C4902,[1]!Location_Data[#Data],2,0)</f>
        <v>Elk Grove</v>
      </c>
      <c r="N4902" t="str">
        <f>VLOOKUP(D4902,[1]!Salespeople_Data[#Data],2,0)</f>
        <v>Henry Nelson</v>
      </c>
      <c r="O4902" t="str">
        <f>VLOOKUP(E4902,[1]!Customer_Data[#Data],2,0)</f>
        <v>George Thompson</v>
      </c>
      <c r="P4902" s="15">
        <f t="shared" si="456"/>
        <v>6</v>
      </c>
      <c r="Q4902">
        <f t="shared" si="457"/>
        <v>4</v>
      </c>
      <c r="R4902">
        <f t="shared" si="458"/>
        <v>2020</v>
      </c>
    </row>
    <row r="4903" spans="1:18" x14ac:dyDescent="0.25">
      <c r="A4903" s="4" t="s">
        <v>5924</v>
      </c>
      <c r="B4903" s="4" t="s">
        <v>408</v>
      </c>
      <c r="C4903" s="4" t="s">
        <v>66</v>
      </c>
      <c r="D4903" s="4" t="s">
        <v>15</v>
      </c>
      <c r="E4903" s="4" t="s">
        <v>1499</v>
      </c>
      <c r="F4903" s="5">
        <v>43937</v>
      </c>
      <c r="G4903" s="4">
        <v>1</v>
      </c>
      <c r="H4903" s="11">
        <f>VLOOKUP(B4903,[1]!Product_Data[#Data],4,0)</f>
        <v>1405</v>
      </c>
      <c r="I4903" s="11">
        <f>VLOOKUP(B4903,[1]!Product_Data[#Data],3,0)</f>
        <v>1054</v>
      </c>
      <c r="J4903" s="11">
        <f t="shared" si="459"/>
        <v>1054</v>
      </c>
      <c r="K4903" s="11">
        <f t="shared" si="460"/>
        <v>1405</v>
      </c>
      <c r="L4903" s="11">
        <f t="shared" si="461"/>
        <v>351</v>
      </c>
      <c r="M4903" t="str">
        <f>VLOOKUP(C4903,[1]!Location_Data[#Data],2,0)</f>
        <v>Ontario</v>
      </c>
      <c r="N4903" t="str">
        <f>VLOOKUP(D4903,[1]!Salespeople_Data[#Data],2,0)</f>
        <v>Ryan Butler</v>
      </c>
      <c r="O4903" t="str">
        <f>VLOOKUP(E4903,[1]!Customer_Data[#Data],2,0)</f>
        <v>Daniel Perry</v>
      </c>
      <c r="P4903" s="15">
        <f t="shared" si="456"/>
        <v>5</v>
      </c>
      <c r="Q4903">
        <f t="shared" si="457"/>
        <v>4</v>
      </c>
      <c r="R4903">
        <f t="shared" si="458"/>
        <v>2020</v>
      </c>
    </row>
    <row r="4904" spans="1:18" x14ac:dyDescent="0.25">
      <c r="A4904" s="2" t="s">
        <v>5925</v>
      </c>
      <c r="B4904" s="2" t="s">
        <v>144</v>
      </c>
      <c r="C4904" s="2" t="s">
        <v>204</v>
      </c>
      <c r="D4904" s="2" t="s">
        <v>35</v>
      </c>
      <c r="E4904" s="2" t="s">
        <v>2277</v>
      </c>
      <c r="F4904" s="3">
        <v>44093</v>
      </c>
      <c r="G4904" s="2">
        <v>1</v>
      </c>
      <c r="H4904" s="11">
        <f>VLOOKUP(B4904,[1]!Product_Data[#Data],4,0)</f>
        <v>2410</v>
      </c>
      <c r="I4904" s="11">
        <f>VLOOKUP(B4904,[1]!Product_Data[#Data],3,0)</f>
        <v>1518</v>
      </c>
      <c r="J4904" s="11">
        <f t="shared" si="459"/>
        <v>1518</v>
      </c>
      <c r="K4904" s="11">
        <f t="shared" si="460"/>
        <v>2410</v>
      </c>
      <c r="L4904" s="11">
        <f t="shared" si="461"/>
        <v>892</v>
      </c>
      <c r="M4904" t="str">
        <f>VLOOKUP(C4904,[1]!Location_Data[#Data],2,0)</f>
        <v>Corona</v>
      </c>
      <c r="N4904" t="str">
        <f>VLOOKUP(D4904,[1]!Salespeople_Data[#Data],2,0)</f>
        <v>Charles Harper</v>
      </c>
      <c r="O4904" t="str">
        <f>VLOOKUP(E4904,[1]!Customer_Data[#Data],2,0)</f>
        <v>Justin Butler</v>
      </c>
      <c r="P4904" s="15">
        <f t="shared" si="456"/>
        <v>7</v>
      </c>
      <c r="Q4904">
        <f t="shared" si="457"/>
        <v>9</v>
      </c>
      <c r="R4904">
        <f t="shared" si="458"/>
        <v>2020</v>
      </c>
    </row>
    <row r="4905" spans="1:18" x14ac:dyDescent="0.25">
      <c r="A4905" s="4" t="s">
        <v>5926</v>
      </c>
      <c r="B4905" s="4" t="s">
        <v>796</v>
      </c>
      <c r="C4905" s="4" t="s">
        <v>182</v>
      </c>
      <c r="D4905" s="4" t="s">
        <v>96</v>
      </c>
      <c r="E4905" s="4" t="s">
        <v>1486</v>
      </c>
      <c r="F4905" s="5">
        <v>43901</v>
      </c>
      <c r="G4905" s="4">
        <v>4</v>
      </c>
      <c r="H4905" s="11">
        <f>VLOOKUP(B4905,[1]!Product_Data[#Data],4,0)</f>
        <v>1103</v>
      </c>
      <c r="I4905" s="11">
        <f>VLOOKUP(B4905,[1]!Product_Data[#Data],3,0)</f>
        <v>838</v>
      </c>
      <c r="J4905" s="11">
        <f t="shared" si="459"/>
        <v>3352</v>
      </c>
      <c r="K4905" s="11">
        <f t="shared" si="460"/>
        <v>4412</v>
      </c>
      <c r="L4905" s="11">
        <f t="shared" si="461"/>
        <v>1060</v>
      </c>
      <c r="M4905" t="str">
        <f>VLOOKUP(C4905,[1]!Location_Data[#Data],2,0)</f>
        <v>Vallejo</v>
      </c>
      <c r="N4905" t="str">
        <f>VLOOKUP(D4905,[1]!Salespeople_Data[#Data],2,0)</f>
        <v>Brian Thomas</v>
      </c>
      <c r="O4905" t="str">
        <f>VLOOKUP(E4905,[1]!Customer_Data[#Data],2,0)</f>
        <v>Shawn Long</v>
      </c>
      <c r="P4905" s="15">
        <f t="shared" si="456"/>
        <v>4</v>
      </c>
      <c r="Q4905">
        <f t="shared" si="457"/>
        <v>3</v>
      </c>
      <c r="R4905">
        <f t="shared" si="458"/>
        <v>2020</v>
      </c>
    </row>
    <row r="4906" spans="1:18" x14ac:dyDescent="0.25">
      <c r="A4906" s="2" t="s">
        <v>5927</v>
      </c>
      <c r="B4906" s="2" t="s">
        <v>435</v>
      </c>
      <c r="C4906" s="2" t="s">
        <v>458</v>
      </c>
      <c r="D4906" s="2" t="s">
        <v>250</v>
      </c>
      <c r="E4906" s="2" t="s">
        <v>157</v>
      </c>
      <c r="F4906" s="3">
        <v>43894</v>
      </c>
      <c r="G4906" s="2">
        <v>3</v>
      </c>
      <c r="H4906" s="11">
        <f>VLOOKUP(B4906,[1]!Product_Data[#Data],4,0)</f>
        <v>2141</v>
      </c>
      <c r="I4906" s="11">
        <f>VLOOKUP(B4906,[1]!Product_Data[#Data],3,0)</f>
        <v>1777</v>
      </c>
      <c r="J4906" s="11">
        <f t="shared" si="459"/>
        <v>5331</v>
      </c>
      <c r="K4906" s="11">
        <f t="shared" si="460"/>
        <v>6423</v>
      </c>
      <c r="L4906" s="11">
        <f t="shared" si="461"/>
        <v>1092</v>
      </c>
      <c r="M4906" t="str">
        <f>VLOOKUP(C4906,[1]!Location_Data[#Data],2,0)</f>
        <v>Fontana</v>
      </c>
      <c r="N4906" t="str">
        <f>VLOOKUP(D4906,[1]!Salespeople_Data[#Data],2,0)</f>
        <v>Martin Carr</v>
      </c>
      <c r="O4906" t="str">
        <f>VLOOKUP(E4906,[1]!Customer_Data[#Data],2,0)</f>
        <v>Eugene Castillo</v>
      </c>
      <c r="P4906" s="15">
        <f t="shared" si="456"/>
        <v>4</v>
      </c>
      <c r="Q4906">
        <f t="shared" si="457"/>
        <v>3</v>
      </c>
      <c r="R4906">
        <f t="shared" si="458"/>
        <v>2020</v>
      </c>
    </row>
    <row r="4907" spans="1:18" x14ac:dyDescent="0.25">
      <c r="A4907" s="4" t="s">
        <v>5928</v>
      </c>
      <c r="B4907" s="4" t="s">
        <v>223</v>
      </c>
      <c r="C4907" s="4" t="s">
        <v>268</v>
      </c>
      <c r="D4907" s="4" t="s">
        <v>111</v>
      </c>
      <c r="E4907" s="4" t="s">
        <v>880</v>
      </c>
      <c r="F4907" s="5">
        <v>43937</v>
      </c>
      <c r="G4907" s="4">
        <v>4</v>
      </c>
      <c r="H4907" s="11">
        <f>VLOOKUP(B4907,[1]!Product_Data[#Data],4,0)</f>
        <v>799</v>
      </c>
      <c r="I4907" s="11">
        <f>VLOOKUP(B4907,[1]!Product_Data[#Data],3,0)</f>
        <v>455</v>
      </c>
      <c r="J4907" s="11">
        <f t="shared" si="459"/>
        <v>1820</v>
      </c>
      <c r="K4907" s="11">
        <f t="shared" si="460"/>
        <v>3196</v>
      </c>
      <c r="L4907" s="11">
        <f t="shared" si="461"/>
        <v>1376</v>
      </c>
      <c r="M4907" t="str">
        <f>VLOOKUP(C4907,[1]!Location_Data[#Data],2,0)</f>
        <v>Murrieta</v>
      </c>
      <c r="N4907" t="str">
        <f>VLOOKUP(D4907,[1]!Salespeople_Data[#Data],2,0)</f>
        <v>Ryan Welch</v>
      </c>
      <c r="O4907" t="str">
        <f>VLOOKUP(E4907,[1]!Customer_Data[#Data],2,0)</f>
        <v>Terry Watson</v>
      </c>
      <c r="P4907" s="15">
        <f t="shared" si="456"/>
        <v>5</v>
      </c>
      <c r="Q4907">
        <f t="shared" si="457"/>
        <v>4</v>
      </c>
      <c r="R4907">
        <f t="shared" si="458"/>
        <v>2020</v>
      </c>
    </row>
    <row r="4908" spans="1:18" x14ac:dyDescent="0.25">
      <c r="A4908" s="2" t="s">
        <v>5929</v>
      </c>
      <c r="B4908" s="2" t="s">
        <v>43</v>
      </c>
      <c r="C4908" s="2" t="s">
        <v>182</v>
      </c>
      <c r="D4908" s="2" t="s">
        <v>250</v>
      </c>
      <c r="E4908" s="2" t="s">
        <v>2717</v>
      </c>
      <c r="F4908" s="3">
        <v>43991</v>
      </c>
      <c r="G4908" s="2">
        <v>1</v>
      </c>
      <c r="H4908" s="11">
        <f>VLOOKUP(B4908,[1]!Product_Data[#Data],4,0)</f>
        <v>356</v>
      </c>
      <c r="I4908" s="11">
        <f>VLOOKUP(B4908,[1]!Product_Data[#Data],3,0)</f>
        <v>292</v>
      </c>
      <c r="J4908" s="11">
        <f t="shared" si="459"/>
        <v>292</v>
      </c>
      <c r="K4908" s="11">
        <f t="shared" si="460"/>
        <v>356</v>
      </c>
      <c r="L4908" s="11">
        <f t="shared" si="461"/>
        <v>64</v>
      </c>
      <c r="M4908" t="str">
        <f>VLOOKUP(C4908,[1]!Location_Data[#Data],2,0)</f>
        <v>Vallejo</v>
      </c>
      <c r="N4908" t="str">
        <f>VLOOKUP(D4908,[1]!Salespeople_Data[#Data],2,0)</f>
        <v>Martin Carr</v>
      </c>
      <c r="O4908" t="str">
        <f>VLOOKUP(E4908,[1]!Customer_Data[#Data],2,0)</f>
        <v>Nicholas Sanders</v>
      </c>
      <c r="P4908" s="15">
        <f t="shared" si="456"/>
        <v>3</v>
      </c>
      <c r="Q4908">
        <f t="shared" si="457"/>
        <v>6</v>
      </c>
      <c r="R4908">
        <f t="shared" si="458"/>
        <v>2020</v>
      </c>
    </row>
    <row r="4909" spans="1:18" x14ac:dyDescent="0.25">
      <c r="A4909" s="4" t="s">
        <v>5930</v>
      </c>
      <c r="B4909" s="4" t="s">
        <v>61</v>
      </c>
      <c r="C4909" s="4" t="s">
        <v>145</v>
      </c>
      <c r="D4909" s="4" t="s">
        <v>58</v>
      </c>
      <c r="E4909" s="4" t="s">
        <v>658</v>
      </c>
      <c r="F4909" s="5">
        <v>43910</v>
      </c>
      <c r="G4909" s="4">
        <v>1</v>
      </c>
      <c r="H4909" s="11">
        <f>VLOOKUP(B4909,[1]!Product_Data[#Data],4,0)</f>
        <v>1889</v>
      </c>
      <c r="I4909" s="11">
        <f>VLOOKUP(B4909,[1]!Product_Data[#Data],3,0)</f>
        <v>945</v>
      </c>
      <c r="J4909" s="11">
        <f t="shared" si="459"/>
        <v>945</v>
      </c>
      <c r="K4909" s="11">
        <f t="shared" si="460"/>
        <v>1889</v>
      </c>
      <c r="L4909" s="11">
        <f t="shared" si="461"/>
        <v>944</v>
      </c>
      <c r="M4909" t="str">
        <f>VLOOKUP(C4909,[1]!Location_Data[#Data],2,0)</f>
        <v>Santa Maria</v>
      </c>
      <c r="N4909" t="str">
        <f>VLOOKUP(D4909,[1]!Salespeople_Data[#Data],2,0)</f>
        <v>Christopher Tucker</v>
      </c>
      <c r="O4909" t="str">
        <f>VLOOKUP(E4909,[1]!Customer_Data[#Data],2,0)</f>
        <v>Martin Olson</v>
      </c>
      <c r="P4909" s="15">
        <f t="shared" si="456"/>
        <v>6</v>
      </c>
      <c r="Q4909">
        <f t="shared" si="457"/>
        <v>3</v>
      </c>
      <c r="R4909">
        <f t="shared" si="458"/>
        <v>2020</v>
      </c>
    </row>
    <row r="4910" spans="1:18" x14ac:dyDescent="0.25">
      <c r="A4910" s="2" t="s">
        <v>5931</v>
      </c>
      <c r="B4910" s="2" t="s">
        <v>603</v>
      </c>
      <c r="C4910" s="2" t="s">
        <v>215</v>
      </c>
      <c r="D4910" s="2" t="s">
        <v>96</v>
      </c>
      <c r="E4910" s="2" t="s">
        <v>2717</v>
      </c>
      <c r="F4910" s="3">
        <v>43943</v>
      </c>
      <c r="G4910" s="2">
        <v>2</v>
      </c>
      <c r="H4910" s="11">
        <f>VLOOKUP(B4910,[1]!Product_Data[#Data],4,0)</f>
        <v>2495</v>
      </c>
      <c r="I4910" s="11">
        <f>VLOOKUP(B4910,[1]!Product_Data[#Data],3,0)</f>
        <v>1896</v>
      </c>
      <c r="J4910" s="11">
        <f t="shared" si="459"/>
        <v>3792</v>
      </c>
      <c r="K4910" s="11">
        <f t="shared" si="460"/>
        <v>4990</v>
      </c>
      <c r="L4910" s="11">
        <f t="shared" si="461"/>
        <v>1198</v>
      </c>
      <c r="M4910" t="str">
        <f>VLOOKUP(C4910,[1]!Location_Data[#Data],2,0)</f>
        <v>El Cajon</v>
      </c>
      <c r="N4910" t="str">
        <f>VLOOKUP(D4910,[1]!Salespeople_Data[#Data],2,0)</f>
        <v>Brian Thomas</v>
      </c>
      <c r="O4910" t="str">
        <f>VLOOKUP(E4910,[1]!Customer_Data[#Data],2,0)</f>
        <v>Nicholas Sanders</v>
      </c>
      <c r="P4910" s="15">
        <f t="shared" si="456"/>
        <v>4</v>
      </c>
      <c r="Q4910">
        <f t="shared" si="457"/>
        <v>4</v>
      </c>
      <c r="R4910">
        <f t="shared" si="458"/>
        <v>2020</v>
      </c>
    </row>
    <row r="4911" spans="1:18" x14ac:dyDescent="0.25">
      <c r="A4911" s="2" t="s">
        <v>5932</v>
      </c>
      <c r="B4911" s="2" t="s">
        <v>56</v>
      </c>
      <c r="C4911" s="2" t="s">
        <v>79</v>
      </c>
      <c r="D4911" s="2" t="s">
        <v>75</v>
      </c>
      <c r="E4911" s="2" t="s">
        <v>1272</v>
      </c>
      <c r="F4911" s="8">
        <v>44250</v>
      </c>
      <c r="G4911" s="2">
        <v>4</v>
      </c>
      <c r="H4911" s="11">
        <f>VLOOKUP(B4911,[1]!Product_Data[#Data],4,0)</f>
        <v>1848</v>
      </c>
      <c r="I4911" s="11">
        <f>VLOOKUP(B4911,[1]!Product_Data[#Data],3,0)</f>
        <v>1294</v>
      </c>
      <c r="J4911" s="11">
        <f t="shared" si="459"/>
        <v>5176</v>
      </c>
      <c r="K4911" s="11">
        <f t="shared" si="460"/>
        <v>7392</v>
      </c>
      <c r="L4911" s="11">
        <f t="shared" si="461"/>
        <v>2216</v>
      </c>
      <c r="M4911" t="str">
        <f>VLOOKUP(C4911,[1]!Location_Data[#Data],2,0)</f>
        <v>Palmdale</v>
      </c>
      <c r="N4911" t="str">
        <f>VLOOKUP(D4911,[1]!Salespeople_Data[#Data],2,0)</f>
        <v>Roger Robertson</v>
      </c>
      <c r="O4911" t="str">
        <f>VLOOKUP(E4911,[1]!Customer_Data[#Data],2,0)</f>
        <v>Michael Lewis</v>
      </c>
      <c r="P4911" s="15">
        <f t="shared" si="456"/>
        <v>3</v>
      </c>
      <c r="Q4911">
        <f t="shared" si="457"/>
        <v>2</v>
      </c>
      <c r="R4911">
        <f t="shared" si="458"/>
        <v>2021</v>
      </c>
    </row>
    <row r="4912" spans="1:18" x14ac:dyDescent="0.25">
      <c r="A4912" s="7" t="s">
        <v>5933</v>
      </c>
      <c r="B4912" s="7" t="s">
        <v>86</v>
      </c>
      <c r="C4912" s="7" t="s">
        <v>362</v>
      </c>
      <c r="D4912" s="7" t="s">
        <v>165</v>
      </c>
      <c r="E4912" s="7" t="s">
        <v>1301</v>
      </c>
      <c r="F4912" s="9">
        <v>44251</v>
      </c>
      <c r="G4912" s="7">
        <v>1</v>
      </c>
      <c r="H4912" s="11">
        <f>VLOOKUP(B4912,[1]!Product_Data[#Data],4,0)</f>
        <v>1725</v>
      </c>
      <c r="I4912" s="11">
        <f>VLOOKUP(B4912,[1]!Product_Data[#Data],3,0)</f>
        <v>1363</v>
      </c>
      <c r="J4912" s="11">
        <f t="shared" si="459"/>
        <v>1363</v>
      </c>
      <c r="K4912" s="11">
        <f t="shared" si="460"/>
        <v>1725</v>
      </c>
      <c r="L4912" s="11">
        <f t="shared" si="461"/>
        <v>362</v>
      </c>
      <c r="M4912" t="str">
        <f>VLOOKUP(C4912,[1]!Location_Data[#Data],2,0)</f>
        <v>San Bernardino</v>
      </c>
      <c r="N4912" t="str">
        <f>VLOOKUP(D4912,[1]!Salespeople_Data[#Data],2,0)</f>
        <v>Joe Sims</v>
      </c>
      <c r="O4912" t="str">
        <f>VLOOKUP(E4912,[1]!Customer_Data[#Data],2,0)</f>
        <v>Eugene Sims</v>
      </c>
      <c r="P4912" s="15">
        <f t="shared" si="456"/>
        <v>4</v>
      </c>
      <c r="Q4912">
        <f t="shared" si="457"/>
        <v>2</v>
      </c>
      <c r="R4912">
        <f t="shared" si="458"/>
        <v>2021</v>
      </c>
    </row>
    <row r="4913" spans="1:18" x14ac:dyDescent="0.25">
      <c r="A4913" s="7" t="s">
        <v>5934</v>
      </c>
      <c r="B4913" s="7" t="s">
        <v>207</v>
      </c>
      <c r="C4913" s="7" t="s">
        <v>224</v>
      </c>
      <c r="D4913" s="7" t="s">
        <v>269</v>
      </c>
      <c r="E4913" s="7" t="s">
        <v>1579</v>
      </c>
      <c r="F4913" s="9">
        <v>44268</v>
      </c>
      <c r="G4913" s="7">
        <v>1</v>
      </c>
      <c r="H4913" s="11">
        <f>VLOOKUP(B4913,[1]!Product_Data[#Data],4,0)</f>
        <v>2464</v>
      </c>
      <c r="I4913" s="11">
        <f>VLOOKUP(B4913,[1]!Product_Data[#Data],3,0)</f>
        <v>1774</v>
      </c>
      <c r="J4913" s="11">
        <f t="shared" si="459"/>
        <v>1774</v>
      </c>
      <c r="K4913" s="11">
        <f t="shared" si="460"/>
        <v>2464</v>
      </c>
      <c r="L4913" s="11">
        <f t="shared" si="461"/>
        <v>690</v>
      </c>
      <c r="M4913" t="str">
        <f>VLOOKUP(C4913,[1]!Location_Data[#Data],2,0)</f>
        <v>Huntington Beach</v>
      </c>
      <c r="N4913" t="str">
        <f>VLOOKUP(D4913,[1]!Salespeople_Data[#Data],2,0)</f>
        <v>Kevin Butler</v>
      </c>
      <c r="O4913" t="str">
        <f>VLOOKUP(E4913,[1]!Customer_Data[#Data],2,0)</f>
        <v>Charles Montgomery</v>
      </c>
      <c r="P4913" s="15">
        <f t="shared" si="456"/>
        <v>7</v>
      </c>
      <c r="Q4913">
        <f t="shared" si="457"/>
        <v>3</v>
      </c>
      <c r="R4913">
        <f t="shared" si="458"/>
        <v>2021</v>
      </c>
    </row>
    <row r="4914" spans="1:18" x14ac:dyDescent="0.25">
      <c r="A4914" s="7" t="s">
        <v>5935</v>
      </c>
      <c r="B4914" s="7" t="s">
        <v>435</v>
      </c>
      <c r="C4914" s="7" t="s">
        <v>229</v>
      </c>
      <c r="D4914" s="7" t="s">
        <v>216</v>
      </c>
      <c r="E4914" s="7" t="s">
        <v>133</v>
      </c>
      <c r="F4914" s="9">
        <v>44213</v>
      </c>
      <c r="G4914" s="7">
        <v>1</v>
      </c>
      <c r="H4914" s="11">
        <f>VLOOKUP(B4914,[1]!Product_Data[#Data],4,0)</f>
        <v>2141</v>
      </c>
      <c r="I4914" s="11">
        <f>VLOOKUP(B4914,[1]!Product_Data[#Data],3,0)</f>
        <v>1777</v>
      </c>
      <c r="J4914" s="11">
        <f t="shared" si="459"/>
        <v>1777</v>
      </c>
      <c r="K4914" s="11">
        <f t="shared" si="460"/>
        <v>2141</v>
      </c>
      <c r="L4914" s="11">
        <f t="shared" si="461"/>
        <v>364</v>
      </c>
      <c r="M4914" t="str">
        <f>VLOOKUP(C4914,[1]!Location_Data[#Data],2,0)</f>
        <v>San Jose</v>
      </c>
      <c r="N4914" t="str">
        <f>VLOOKUP(D4914,[1]!Salespeople_Data[#Data],2,0)</f>
        <v>Ernest Wagner</v>
      </c>
      <c r="O4914" t="str">
        <f>VLOOKUP(E4914,[1]!Customer_Data[#Data],2,0)</f>
        <v>Scott Rice</v>
      </c>
      <c r="P4914" s="15">
        <f t="shared" si="456"/>
        <v>1</v>
      </c>
      <c r="Q4914">
        <f t="shared" si="457"/>
        <v>1</v>
      </c>
      <c r="R4914">
        <f t="shared" si="458"/>
        <v>2021</v>
      </c>
    </row>
    <row r="4915" spans="1:18" x14ac:dyDescent="0.25">
      <c r="A4915" s="7" t="s">
        <v>5936</v>
      </c>
      <c r="B4915" s="7" t="s">
        <v>223</v>
      </c>
      <c r="C4915" s="7" t="s">
        <v>110</v>
      </c>
      <c r="D4915" s="7" t="s">
        <v>75</v>
      </c>
      <c r="E4915" s="7" t="s">
        <v>2149</v>
      </c>
      <c r="F4915" s="9">
        <v>44199</v>
      </c>
      <c r="G4915" s="7">
        <v>1</v>
      </c>
      <c r="H4915" s="11">
        <f>VLOOKUP(B4915,[1]!Product_Data[#Data],4,0)</f>
        <v>799</v>
      </c>
      <c r="I4915" s="11">
        <f>VLOOKUP(B4915,[1]!Product_Data[#Data],3,0)</f>
        <v>455</v>
      </c>
      <c r="J4915" s="11">
        <f t="shared" si="459"/>
        <v>455</v>
      </c>
      <c r="K4915" s="11">
        <f t="shared" si="460"/>
        <v>799</v>
      </c>
      <c r="L4915" s="11">
        <f t="shared" si="461"/>
        <v>344</v>
      </c>
      <c r="M4915" t="str">
        <f>VLOOKUP(C4915,[1]!Location_Data[#Data],2,0)</f>
        <v>Richmond</v>
      </c>
      <c r="N4915" t="str">
        <f>VLOOKUP(D4915,[1]!Salespeople_Data[#Data],2,0)</f>
        <v>Roger Robertson</v>
      </c>
      <c r="O4915" t="str">
        <f>VLOOKUP(E4915,[1]!Customer_Data[#Data],2,0)</f>
        <v>Victor Medina</v>
      </c>
      <c r="P4915" s="15">
        <f t="shared" si="456"/>
        <v>1</v>
      </c>
      <c r="Q4915">
        <f t="shared" si="457"/>
        <v>1</v>
      </c>
      <c r="R4915">
        <f t="shared" si="458"/>
        <v>2021</v>
      </c>
    </row>
    <row r="4916" spans="1:18" x14ac:dyDescent="0.25">
      <c r="A4916" s="7" t="s">
        <v>5937</v>
      </c>
      <c r="B4916" s="7" t="s">
        <v>78</v>
      </c>
      <c r="C4916" s="7" t="s">
        <v>149</v>
      </c>
      <c r="D4916" s="7" t="s">
        <v>165</v>
      </c>
      <c r="E4916" s="7" t="s">
        <v>1154</v>
      </c>
      <c r="F4916" s="9">
        <v>44245</v>
      </c>
      <c r="G4916" s="7">
        <v>1</v>
      </c>
      <c r="H4916" s="11">
        <f>VLOOKUP(B4916,[1]!Product_Data[#Data],4,0)</f>
        <v>1380</v>
      </c>
      <c r="I4916" s="11">
        <f>VLOOKUP(B4916,[1]!Product_Data[#Data],3,0)</f>
        <v>1090</v>
      </c>
      <c r="J4916" s="11">
        <f t="shared" si="459"/>
        <v>1090</v>
      </c>
      <c r="K4916" s="11">
        <f t="shared" si="460"/>
        <v>1380</v>
      </c>
      <c r="L4916" s="11">
        <f t="shared" si="461"/>
        <v>290</v>
      </c>
      <c r="M4916" t="str">
        <f>VLOOKUP(C4916,[1]!Location_Data[#Data],2,0)</f>
        <v>Antioch</v>
      </c>
      <c r="N4916" t="str">
        <f>VLOOKUP(D4916,[1]!Salespeople_Data[#Data],2,0)</f>
        <v>Joe Sims</v>
      </c>
      <c r="O4916" t="str">
        <f>VLOOKUP(E4916,[1]!Customer_Data[#Data],2,0)</f>
        <v>Johnny Butler</v>
      </c>
      <c r="P4916" s="15">
        <f t="shared" si="456"/>
        <v>5</v>
      </c>
      <c r="Q4916">
        <f t="shared" si="457"/>
        <v>2</v>
      </c>
      <c r="R4916">
        <f t="shared" si="458"/>
        <v>2021</v>
      </c>
    </row>
    <row r="4917" spans="1:18" x14ac:dyDescent="0.25">
      <c r="A4917" s="7" t="s">
        <v>5938</v>
      </c>
      <c r="B4917" s="7" t="s">
        <v>144</v>
      </c>
      <c r="C4917" s="7" t="s">
        <v>349</v>
      </c>
      <c r="D4917" s="7" t="s">
        <v>106</v>
      </c>
      <c r="E4917" s="7" t="s">
        <v>2218</v>
      </c>
      <c r="F4917" s="9">
        <v>44199</v>
      </c>
      <c r="G4917" s="7">
        <v>1</v>
      </c>
      <c r="H4917" s="11">
        <f>VLOOKUP(B4917,[1]!Product_Data[#Data],4,0)</f>
        <v>2410</v>
      </c>
      <c r="I4917" s="11">
        <f>VLOOKUP(B4917,[1]!Product_Data[#Data],3,0)</f>
        <v>1518</v>
      </c>
      <c r="J4917" s="11">
        <f t="shared" si="459"/>
        <v>1518</v>
      </c>
      <c r="K4917" s="11">
        <f t="shared" si="460"/>
        <v>2410</v>
      </c>
      <c r="L4917" s="11">
        <f t="shared" si="461"/>
        <v>892</v>
      </c>
      <c r="M4917" t="str">
        <f>VLOOKUP(C4917,[1]!Location_Data[#Data],2,0)</f>
        <v>Santa Clara</v>
      </c>
      <c r="N4917" t="str">
        <f>VLOOKUP(D4917,[1]!Salespeople_Data[#Data],2,0)</f>
        <v>Patrick Ruiz</v>
      </c>
      <c r="O4917" t="str">
        <f>VLOOKUP(E4917,[1]!Customer_Data[#Data],2,0)</f>
        <v>Jerry Andrews</v>
      </c>
      <c r="P4917" s="15">
        <f t="shared" si="456"/>
        <v>1</v>
      </c>
      <c r="Q4917">
        <f t="shared" si="457"/>
        <v>1</v>
      </c>
      <c r="R4917">
        <f t="shared" si="458"/>
        <v>2021</v>
      </c>
    </row>
    <row r="4918" spans="1:18" x14ac:dyDescent="0.25">
      <c r="A4918" s="7" t="s">
        <v>5939</v>
      </c>
      <c r="B4918" s="7" t="s">
        <v>289</v>
      </c>
      <c r="C4918" s="7" t="s">
        <v>570</v>
      </c>
      <c r="D4918" s="7" t="s">
        <v>80</v>
      </c>
      <c r="E4918" s="7" t="s">
        <v>343</v>
      </c>
      <c r="F4918" s="9">
        <v>44202</v>
      </c>
      <c r="G4918" s="7">
        <v>3</v>
      </c>
      <c r="H4918" s="11">
        <f>VLOOKUP(B4918,[1]!Product_Data[#Data],4,0)</f>
        <v>368</v>
      </c>
      <c r="I4918" s="11">
        <f>VLOOKUP(B4918,[1]!Product_Data[#Data],3,0)</f>
        <v>294</v>
      </c>
      <c r="J4918" s="11">
        <f t="shared" si="459"/>
        <v>882</v>
      </c>
      <c r="K4918" s="11">
        <f t="shared" si="460"/>
        <v>1104</v>
      </c>
      <c r="L4918" s="11">
        <f t="shared" si="461"/>
        <v>222</v>
      </c>
      <c r="M4918" t="str">
        <f>VLOOKUP(C4918,[1]!Location_Data[#Data],2,0)</f>
        <v>Fresno</v>
      </c>
      <c r="N4918" t="str">
        <f>VLOOKUP(D4918,[1]!Salespeople_Data[#Data],2,0)</f>
        <v>Henry Nelson</v>
      </c>
      <c r="O4918" t="str">
        <f>VLOOKUP(E4918,[1]!Customer_Data[#Data],2,0)</f>
        <v>James Fisher</v>
      </c>
      <c r="P4918" s="15">
        <f t="shared" si="456"/>
        <v>4</v>
      </c>
      <c r="Q4918">
        <f t="shared" si="457"/>
        <v>1</v>
      </c>
      <c r="R4918">
        <f t="shared" si="458"/>
        <v>2021</v>
      </c>
    </row>
    <row r="4919" spans="1:18" x14ac:dyDescent="0.25">
      <c r="A4919" s="7" t="s">
        <v>5940</v>
      </c>
      <c r="B4919" s="7" t="s">
        <v>403</v>
      </c>
      <c r="C4919" s="7" t="s">
        <v>570</v>
      </c>
      <c r="D4919" s="7" t="s">
        <v>101</v>
      </c>
      <c r="E4919" s="7" t="s">
        <v>67</v>
      </c>
      <c r="F4919" s="9">
        <v>44252</v>
      </c>
      <c r="G4919" s="7">
        <v>1</v>
      </c>
      <c r="H4919" s="11">
        <f>VLOOKUP(B4919,[1]!Product_Data[#Data],4,0)</f>
        <v>392</v>
      </c>
      <c r="I4919" s="11">
        <f>VLOOKUP(B4919,[1]!Product_Data[#Data],3,0)</f>
        <v>255</v>
      </c>
      <c r="J4919" s="11">
        <f t="shared" si="459"/>
        <v>255</v>
      </c>
      <c r="K4919" s="11">
        <f t="shared" si="460"/>
        <v>392</v>
      </c>
      <c r="L4919" s="11">
        <f t="shared" si="461"/>
        <v>137</v>
      </c>
      <c r="M4919" t="str">
        <f>VLOOKUP(C4919,[1]!Location_Data[#Data],2,0)</f>
        <v>Fresno</v>
      </c>
      <c r="N4919" t="str">
        <f>VLOOKUP(D4919,[1]!Salespeople_Data[#Data],2,0)</f>
        <v>Scott Clark</v>
      </c>
      <c r="O4919" t="str">
        <f>VLOOKUP(E4919,[1]!Customer_Data[#Data],2,0)</f>
        <v>William James</v>
      </c>
      <c r="P4919" s="15">
        <f t="shared" si="456"/>
        <v>5</v>
      </c>
      <c r="Q4919">
        <f t="shared" si="457"/>
        <v>2</v>
      </c>
      <c r="R4919">
        <f t="shared" si="458"/>
        <v>2021</v>
      </c>
    </row>
    <row r="4920" spans="1:18" x14ac:dyDescent="0.25">
      <c r="A4920" s="7" t="s">
        <v>5941</v>
      </c>
      <c r="B4920" s="7" t="s">
        <v>129</v>
      </c>
      <c r="C4920" s="7" t="s">
        <v>24</v>
      </c>
      <c r="D4920" s="7" t="s">
        <v>25</v>
      </c>
      <c r="E4920" s="7" t="s">
        <v>72</v>
      </c>
      <c r="F4920" s="9">
        <v>44210</v>
      </c>
      <c r="G4920" s="7">
        <v>1</v>
      </c>
      <c r="H4920" s="11">
        <f>VLOOKUP(B4920,[1]!Product_Data[#Data],4,0)</f>
        <v>127</v>
      </c>
      <c r="I4920" s="11">
        <f>VLOOKUP(B4920,[1]!Product_Data[#Data],3,0)</f>
        <v>79</v>
      </c>
      <c r="J4920" s="11">
        <f t="shared" si="459"/>
        <v>79</v>
      </c>
      <c r="K4920" s="11">
        <f t="shared" si="460"/>
        <v>127</v>
      </c>
      <c r="L4920" s="11">
        <f t="shared" si="461"/>
        <v>48</v>
      </c>
      <c r="M4920" t="str">
        <f>VLOOKUP(C4920,[1]!Location_Data[#Data],2,0)</f>
        <v>Lancaster</v>
      </c>
      <c r="N4920" t="str">
        <f>VLOOKUP(D4920,[1]!Salespeople_Data[#Data],2,0)</f>
        <v>Brian Davis</v>
      </c>
      <c r="O4920" t="str">
        <f>VLOOKUP(E4920,[1]!Customer_Data[#Data],2,0)</f>
        <v>Keith Campbell</v>
      </c>
      <c r="P4920" s="15">
        <f t="shared" si="456"/>
        <v>5</v>
      </c>
      <c r="Q4920">
        <f t="shared" si="457"/>
        <v>1</v>
      </c>
      <c r="R4920">
        <f t="shared" si="458"/>
        <v>2021</v>
      </c>
    </row>
    <row r="4921" spans="1:18" x14ac:dyDescent="0.25">
      <c r="A4921" s="7" t="s">
        <v>5942</v>
      </c>
      <c r="B4921" s="7" t="s">
        <v>28</v>
      </c>
      <c r="C4921" s="7" t="s">
        <v>220</v>
      </c>
      <c r="D4921" s="7" t="s">
        <v>30</v>
      </c>
      <c r="E4921" s="7" t="s">
        <v>889</v>
      </c>
      <c r="F4921" s="9">
        <v>44235</v>
      </c>
      <c r="G4921" s="7">
        <v>1</v>
      </c>
      <c r="H4921" s="11">
        <f>VLOOKUP(B4921,[1]!Product_Data[#Data],4,0)</f>
        <v>684</v>
      </c>
      <c r="I4921" s="11">
        <f>VLOOKUP(B4921,[1]!Product_Data[#Data],3,0)</f>
        <v>561</v>
      </c>
      <c r="J4921" s="11">
        <f t="shared" si="459"/>
        <v>561</v>
      </c>
      <c r="K4921" s="11">
        <f t="shared" si="460"/>
        <v>684</v>
      </c>
      <c r="L4921" s="11">
        <f t="shared" si="461"/>
        <v>123</v>
      </c>
      <c r="M4921" t="str">
        <f>VLOOKUP(C4921,[1]!Location_Data[#Data],2,0)</f>
        <v>Modesto</v>
      </c>
      <c r="N4921" t="str">
        <f>VLOOKUP(D4921,[1]!Salespeople_Data[#Data],2,0)</f>
        <v>Carl Hall</v>
      </c>
      <c r="O4921" t="str">
        <f>VLOOKUP(E4921,[1]!Customer_Data[#Data],2,0)</f>
        <v>Joe Bryant</v>
      </c>
      <c r="P4921" s="15">
        <f t="shared" si="456"/>
        <v>2</v>
      </c>
      <c r="Q4921">
        <f t="shared" si="457"/>
        <v>2</v>
      </c>
      <c r="R4921">
        <f t="shared" si="458"/>
        <v>2021</v>
      </c>
    </row>
    <row r="4922" spans="1:18" x14ac:dyDescent="0.25">
      <c r="A4922" s="7" t="s">
        <v>5943</v>
      </c>
      <c r="B4922" s="7" t="s">
        <v>569</v>
      </c>
      <c r="C4922" s="7" t="s">
        <v>458</v>
      </c>
      <c r="D4922" s="7" t="s">
        <v>49</v>
      </c>
      <c r="E4922" s="7" t="s">
        <v>946</v>
      </c>
      <c r="F4922" s="9">
        <v>44263</v>
      </c>
      <c r="G4922" s="7">
        <v>1</v>
      </c>
      <c r="H4922" s="11">
        <f>VLOOKUP(B4922,[1]!Product_Data[#Data],4,0)</f>
        <v>1178</v>
      </c>
      <c r="I4922" s="11">
        <f>VLOOKUP(B4922,[1]!Product_Data[#Data],3,0)</f>
        <v>683</v>
      </c>
      <c r="J4922" s="11">
        <f t="shared" si="459"/>
        <v>683</v>
      </c>
      <c r="K4922" s="11">
        <f t="shared" si="460"/>
        <v>1178</v>
      </c>
      <c r="L4922" s="11">
        <f t="shared" si="461"/>
        <v>495</v>
      </c>
      <c r="M4922" t="str">
        <f>VLOOKUP(C4922,[1]!Location_Data[#Data],2,0)</f>
        <v>Fontana</v>
      </c>
      <c r="N4922" t="str">
        <f>VLOOKUP(D4922,[1]!Salespeople_Data[#Data],2,0)</f>
        <v>Walter Cook</v>
      </c>
      <c r="O4922" t="str">
        <f>VLOOKUP(E4922,[1]!Customer_Data[#Data],2,0)</f>
        <v>Phillip Edwards</v>
      </c>
      <c r="P4922" s="15">
        <f t="shared" si="456"/>
        <v>2</v>
      </c>
      <c r="Q4922">
        <f t="shared" si="457"/>
        <v>3</v>
      </c>
      <c r="R4922">
        <f t="shared" si="458"/>
        <v>2021</v>
      </c>
    </row>
    <row r="4923" spans="1:18" x14ac:dyDescent="0.25">
      <c r="A4923" s="7" t="s">
        <v>5944</v>
      </c>
      <c r="B4923" s="7" t="s">
        <v>537</v>
      </c>
      <c r="C4923" s="7" t="s">
        <v>355</v>
      </c>
      <c r="D4923" s="7" t="s">
        <v>53</v>
      </c>
      <c r="E4923" s="7" t="s">
        <v>2803</v>
      </c>
      <c r="F4923" s="9">
        <v>44220</v>
      </c>
      <c r="G4923" s="7">
        <v>1</v>
      </c>
      <c r="H4923" s="11">
        <f>VLOOKUP(B4923,[1]!Product_Data[#Data],4,0)</f>
        <v>556</v>
      </c>
      <c r="I4923" s="11">
        <f>VLOOKUP(B4923,[1]!Product_Data[#Data],3,0)</f>
        <v>395</v>
      </c>
      <c r="J4923" s="11">
        <f t="shared" si="459"/>
        <v>395</v>
      </c>
      <c r="K4923" s="11">
        <f t="shared" si="460"/>
        <v>556</v>
      </c>
      <c r="L4923" s="11">
        <f t="shared" si="461"/>
        <v>161</v>
      </c>
      <c r="M4923" t="str">
        <f>VLOOKUP(C4923,[1]!Location_Data[#Data],2,0)</f>
        <v>Burbank</v>
      </c>
      <c r="N4923" t="str">
        <f>VLOOKUP(D4923,[1]!Salespeople_Data[#Data],2,0)</f>
        <v>Scott Mason</v>
      </c>
      <c r="O4923" t="str">
        <f>VLOOKUP(E4923,[1]!Customer_Data[#Data],2,0)</f>
        <v>Gerald Andrews</v>
      </c>
      <c r="P4923" s="15">
        <f t="shared" si="456"/>
        <v>1</v>
      </c>
      <c r="Q4923">
        <f t="shared" si="457"/>
        <v>1</v>
      </c>
      <c r="R4923">
        <f t="shared" si="458"/>
        <v>2021</v>
      </c>
    </row>
    <row r="4924" spans="1:18" x14ac:dyDescent="0.25">
      <c r="A4924" s="7" t="s">
        <v>5945</v>
      </c>
      <c r="B4924" s="7" t="s">
        <v>373</v>
      </c>
      <c r="C4924" s="7" t="s">
        <v>105</v>
      </c>
      <c r="D4924" s="7" t="s">
        <v>63</v>
      </c>
      <c r="E4924" s="7" t="s">
        <v>317</v>
      </c>
      <c r="F4924" s="9">
        <v>44230</v>
      </c>
      <c r="G4924" s="7">
        <v>2</v>
      </c>
      <c r="H4924" s="11">
        <f>VLOOKUP(B4924,[1]!Product_Data[#Data],4,0)</f>
        <v>2182</v>
      </c>
      <c r="I4924" s="11">
        <f>VLOOKUP(B4924,[1]!Product_Data[#Data],3,0)</f>
        <v>1200</v>
      </c>
      <c r="J4924" s="11">
        <f t="shared" si="459"/>
        <v>2400</v>
      </c>
      <c r="K4924" s="11">
        <f t="shared" si="460"/>
        <v>4364</v>
      </c>
      <c r="L4924" s="11">
        <f t="shared" si="461"/>
        <v>1964</v>
      </c>
      <c r="M4924" t="str">
        <f>VLOOKUP(C4924,[1]!Location_Data[#Data],2,0)</f>
        <v>Daly City</v>
      </c>
      <c r="N4924" t="str">
        <f>VLOOKUP(D4924,[1]!Salespeople_Data[#Data],2,0)</f>
        <v>Jeremy Mendoza</v>
      </c>
      <c r="O4924" t="str">
        <f>VLOOKUP(E4924,[1]!Customer_Data[#Data],2,0)</f>
        <v>Jimmy Morrison</v>
      </c>
      <c r="P4924" s="15">
        <f t="shared" si="456"/>
        <v>4</v>
      </c>
      <c r="Q4924">
        <f t="shared" si="457"/>
        <v>2</v>
      </c>
      <c r="R4924">
        <f t="shared" si="458"/>
        <v>2021</v>
      </c>
    </row>
    <row r="4925" spans="1:18" x14ac:dyDescent="0.25">
      <c r="A4925" s="7" t="s">
        <v>5946</v>
      </c>
      <c r="B4925" s="7" t="s">
        <v>177</v>
      </c>
      <c r="C4925" s="7" t="s">
        <v>105</v>
      </c>
      <c r="D4925" s="7" t="s">
        <v>264</v>
      </c>
      <c r="E4925" s="7" t="s">
        <v>1997</v>
      </c>
      <c r="F4925" s="9">
        <v>44201</v>
      </c>
      <c r="G4925" s="7">
        <v>1</v>
      </c>
      <c r="H4925" s="11">
        <f>VLOOKUP(B4925,[1]!Product_Data[#Data],4,0)</f>
        <v>2497</v>
      </c>
      <c r="I4925" s="11">
        <f>VLOOKUP(B4925,[1]!Product_Data[#Data],3,0)</f>
        <v>1473</v>
      </c>
      <c r="J4925" s="11">
        <f t="shared" si="459"/>
        <v>1473</v>
      </c>
      <c r="K4925" s="11">
        <f t="shared" si="460"/>
        <v>2497</v>
      </c>
      <c r="L4925" s="11">
        <f t="shared" si="461"/>
        <v>1024</v>
      </c>
      <c r="M4925" t="str">
        <f>VLOOKUP(C4925,[1]!Location_Data[#Data],2,0)</f>
        <v>Daly City</v>
      </c>
      <c r="N4925" t="str">
        <f>VLOOKUP(D4925,[1]!Salespeople_Data[#Data],2,0)</f>
        <v>Ernest Wheeler</v>
      </c>
      <c r="O4925" t="str">
        <f>VLOOKUP(E4925,[1]!Customer_Data[#Data],2,0)</f>
        <v>Todd Watson</v>
      </c>
      <c r="P4925" s="15">
        <f t="shared" si="456"/>
        <v>3</v>
      </c>
      <c r="Q4925">
        <f t="shared" si="457"/>
        <v>1</v>
      </c>
      <c r="R4925">
        <f t="shared" si="458"/>
        <v>2021</v>
      </c>
    </row>
    <row r="4926" spans="1:18" x14ac:dyDescent="0.25">
      <c r="A4926" s="7" t="s">
        <v>5947</v>
      </c>
      <c r="B4926" s="7" t="s">
        <v>252</v>
      </c>
      <c r="C4926" s="7" t="s">
        <v>29</v>
      </c>
      <c r="D4926" s="7" t="s">
        <v>10</v>
      </c>
      <c r="E4926" s="7" t="s">
        <v>1118</v>
      </c>
      <c r="F4926" s="9">
        <v>44236</v>
      </c>
      <c r="G4926" s="7">
        <v>2</v>
      </c>
      <c r="H4926" s="11">
        <f>VLOOKUP(B4926,[1]!Product_Data[#Data],4,0)</f>
        <v>1899</v>
      </c>
      <c r="I4926" s="11">
        <f>VLOOKUP(B4926,[1]!Product_Data[#Data],3,0)</f>
        <v>1044</v>
      </c>
      <c r="J4926" s="11">
        <f t="shared" si="459"/>
        <v>2088</v>
      </c>
      <c r="K4926" s="11">
        <f t="shared" si="460"/>
        <v>3798</v>
      </c>
      <c r="L4926" s="11">
        <f t="shared" si="461"/>
        <v>1710</v>
      </c>
      <c r="M4926" t="str">
        <f>VLOOKUP(C4926,[1]!Location_Data[#Data],2,0)</f>
        <v>Santa Ana</v>
      </c>
      <c r="N4926" t="str">
        <f>VLOOKUP(D4926,[1]!Salespeople_Data[#Data],2,0)</f>
        <v>Justin Lynch</v>
      </c>
      <c r="O4926" t="str">
        <f>VLOOKUP(E4926,[1]!Customer_Data[#Data],2,0)</f>
        <v>Willie Day</v>
      </c>
      <c r="P4926" s="15">
        <f t="shared" si="456"/>
        <v>3</v>
      </c>
      <c r="Q4926">
        <f t="shared" si="457"/>
        <v>2</v>
      </c>
      <c r="R4926">
        <f t="shared" si="458"/>
        <v>2021</v>
      </c>
    </row>
    <row r="4927" spans="1:18" x14ac:dyDescent="0.25">
      <c r="A4927" s="7" t="s">
        <v>5948</v>
      </c>
      <c r="B4927" s="7" t="s">
        <v>168</v>
      </c>
      <c r="C4927" s="7" t="s">
        <v>120</v>
      </c>
      <c r="D4927" s="7" t="s">
        <v>106</v>
      </c>
      <c r="E4927" s="7" t="s">
        <v>1607</v>
      </c>
      <c r="F4927" s="9">
        <v>44214</v>
      </c>
      <c r="G4927" s="7">
        <v>3</v>
      </c>
      <c r="H4927" s="11">
        <f>VLOOKUP(B4927,[1]!Product_Data[#Data],4,0)</f>
        <v>112</v>
      </c>
      <c r="I4927" s="11">
        <f>VLOOKUP(B4927,[1]!Product_Data[#Data],3,0)</f>
        <v>90</v>
      </c>
      <c r="J4927" s="11">
        <f t="shared" si="459"/>
        <v>270</v>
      </c>
      <c r="K4927" s="11">
        <f t="shared" si="460"/>
        <v>336</v>
      </c>
      <c r="L4927" s="11">
        <f t="shared" si="461"/>
        <v>66</v>
      </c>
      <c r="M4927" t="str">
        <f>VLOOKUP(C4927,[1]!Location_Data[#Data],2,0)</f>
        <v>Elk Grove</v>
      </c>
      <c r="N4927" t="str">
        <f>VLOOKUP(D4927,[1]!Salespeople_Data[#Data],2,0)</f>
        <v>Patrick Ruiz</v>
      </c>
      <c r="O4927" t="str">
        <f>VLOOKUP(E4927,[1]!Customer_Data[#Data],2,0)</f>
        <v>Ralph Olson</v>
      </c>
      <c r="P4927" s="15">
        <f t="shared" si="456"/>
        <v>2</v>
      </c>
      <c r="Q4927">
        <f t="shared" si="457"/>
        <v>1</v>
      </c>
      <c r="R4927">
        <f t="shared" si="458"/>
        <v>2021</v>
      </c>
    </row>
    <row r="4928" spans="1:18" x14ac:dyDescent="0.25">
      <c r="A4928" s="7" t="s">
        <v>5949</v>
      </c>
      <c r="B4928" s="7" t="s">
        <v>703</v>
      </c>
      <c r="C4928" s="7" t="s">
        <v>186</v>
      </c>
      <c r="D4928" s="7" t="s">
        <v>170</v>
      </c>
      <c r="E4928" s="7" t="s">
        <v>2803</v>
      </c>
      <c r="F4928" s="9">
        <v>44222</v>
      </c>
      <c r="G4928" s="7">
        <v>4</v>
      </c>
      <c r="H4928" s="11">
        <f>VLOOKUP(B4928,[1]!Product_Data[#Data],4,0)</f>
        <v>530</v>
      </c>
      <c r="I4928" s="11">
        <f>VLOOKUP(B4928,[1]!Product_Data[#Data],3,0)</f>
        <v>435</v>
      </c>
      <c r="J4928" s="11">
        <f t="shared" si="459"/>
        <v>1740</v>
      </c>
      <c r="K4928" s="11">
        <f t="shared" si="460"/>
        <v>2120</v>
      </c>
      <c r="L4928" s="11">
        <f t="shared" si="461"/>
        <v>380</v>
      </c>
      <c r="M4928" t="str">
        <f>VLOOKUP(C4928,[1]!Location_Data[#Data],2,0)</f>
        <v>Riverside</v>
      </c>
      <c r="N4928" t="str">
        <f>VLOOKUP(D4928,[1]!Salespeople_Data[#Data],2,0)</f>
        <v>Sean Miller</v>
      </c>
      <c r="O4928" t="str">
        <f>VLOOKUP(E4928,[1]!Customer_Data[#Data],2,0)</f>
        <v>Gerald Andrews</v>
      </c>
      <c r="P4928" s="15">
        <f t="shared" si="456"/>
        <v>3</v>
      </c>
      <c r="Q4928">
        <f t="shared" si="457"/>
        <v>1</v>
      </c>
      <c r="R4928">
        <f t="shared" si="458"/>
        <v>2021</v>
      </c>
    </row>
    <row r="4929" spans="1:18" x14ac:dyDescent="0.25">
      <c r="A4929" s="7" t="s">
        <v>5950</v>
      </c>
      <c r="B4929" s="7" t="s">
        <v>223</v>
      </c>
      <c r="C4929" s="7" t="s">
        <v>120</v>
      </c>
      <c r="D4929" s="7" t="s">
        <v>269</v>
      </c>
      <c r="E4929" s="7" t="s">
        <v>2803</v>
      </c>
      <c r="F4929" s="9">
        <v>44268</v>
      </c>
      <c r="G4929" s="7">
        <v>2</v>
      </c>
      <c r="H4929" s="11">
        <f>VLOOKUP(B4929,[1]!Product_Data[#Data],4,0)</f>
        <v>799</v>
      </c>
      <c r="I4929" s="11">
        <f>VLOOKUP(B4929,[1]!Product_Data[#Data],3,0)</f>
        <v>455</v>
      </c>
      <c r="J4929" s="11">
        <f t="shared" si="459"/>
        <v>910</v>
      </c>
      <c r="K4929" s="11">
        <f t="shared" si="460"/>
        <v>1598</v>
      </c>
      <c r="L4929" s="11">
        <f t="shared" si="461"/>
        <v>688</v>
      </c>
      <c r="M4929" t="str">
        <f>VLOOKUP(C4929,[1]!Location_Data[#Data],2,0)</f>
        <v>Elk Grove</v>
      </c>
      <c r="N4929" t="str">
        <f>VLOOKUP(D4929,[1]!Salespeople_Data[#Data],2,0)</f>
        <v>Kevin Butler</v>
      </c>
      <c r="O4929" t="str">
        <f>VLOOKUP(E4929,[1]!Customer_Data[#Data],2,0)</f>
        <v>Gerald Andrews</v>
      </c>
      <c r="P4929" s="15">
        <f t="shared" si="456"/>
        <v>7</v>
      </c>
      <c r="Q4929">
        <f t="shared" si="457"/>
        <v>3</v>
      </c>
      <c r="R4929">
        <f t="shared" si="458"/>
        <v>2021</v>
      </c>
    </row>
    <row r="4930" spans="1:18" x14ac:dyDescent="0.25">
      <c r="A4930" s="7" t="s">
        <v>5951</v>
      </c>
      <c r="B4930" s="7" t="s">
        <v>129</v>
      </c>
      <c r="C4930" s="7" t="s">
        <v>380</v>
      </c>
      <c r="D4930" s="7" t="s">
        <v>91</v>
      </c>
      <c r="E4930" s="7" t="s">
        <v>1131</v>
      </c>
      <c r="F4930" s="9">
        <v>44269</v>
      </c>
      <c r="G4930" s="7">
        <v>1</v>
      </c>
      <c r="H4930" s="11">
        <f>VLOOKUP(B4930,[1]!Product_Data[#Data],4,0)</f>
        <v>127</v>
      </c>
      <c r="I4930" s="11">
        <f>VLOOKUP(B4930,[1]!Product_Data[#Data],3,0)</f>
        <v>79</v>
      </c>
      <c r="J4930" s="11">
        <f t="shared" si="459"/>
        <v>79</v>
      </c>
      <c r="K4930" s="11">
        <f t="shared" si="460"/>
        <v>127</v>
      </c>
      <c r="L4930" s="11">
        <f t="shared" si="461"/>
        <v>48</v>
      </c>
      <c r="M4930" t="str">
        <f>VLOOKUP(C4930,[1]!Location_Data[#Data],2,0)</f>
        <v>Los Angeles</v>
      </c>
      <c r="N4930" t="str">
        <f>VLOOKUP(D4930,[1]!Salespeople_Data[#Data],2,0)</f>
        <v>Howard Gardner</v>
      </c>
      <c r="O4930" t="str">
        <f>VLOOKUP(E4930,[1]!Customer_Data[#Data],2,0)</f>
        <v>Ernest Knight</v>
      </c>
      <c r="P4930" s="15">
        <f t="shared" ref="P4930:P4993" si="462">WEEKDAY(F4930)</f>
        <v>1</v>
      </c>
      <c r="Q4930">
        <f t="shared" ref="Q4930:Q4993" si="463">MONTH(F4930)</f>
        <v>3</v>
      </c>
      <c r="R4930">
        <f t="shared" ref="R4930:R4993" si="464">YEAR(F4930)</f>
        <v>2021</v>
      </c>
    </row>
    <row r="4931" spans="1:18" x14ac:dyDescent="0.25">
      <c r="A4931" s="7" t="s">
        <v>5952</v>
      </c>
      <c r="B4931" s="7" t="s">
        <v>114</v>
      </c>
      <c r="C4931" s="7" t="s">
        <v>596</v>
      </c>
      <c r="D4931" s="7" t="s">
        <v>106</v>
      </c>
      <c r="E4931" s="7" t="s">
        <v>462</v>
      </c>
      <c r="F4931" s="9">
        <v>44263</v>
      </c>
      <c r="G4931" s="7">
        <v>3</v>
      </c>
      <c r="H4931" s="11">
        <f>VLOOKUP(B4931,[1]!Product_Data[#Data],4,0)</f>
        <v>545</v>
      </c>
      <c r="I4931" s="11">
        <f>VLOOKUP(B4931,[1]!Product_Data[#Data],3,0)</f>
        <v>425</v>
      </c>
      <c r="J4931" s="11">
        <f t="shared" ref="J4931:J4994" si="465">PRODUCT(I4931,G4931)</f>
        <v>1275</v>
      </c>
      <c r="K4931" s="11">
        <f t="shared" ref="K4931:K4994" si="466">PRODUCT(H4931,G4931)</f>
        <v>1635</v>
      </c>
      <c r="L4931" s="11">
        <f t="shared" ref="L4931:L4994" si="467">K4931-J4931</f>
        <v>360</v>
      </c>
      <c r="M4931" t="str">
        <f>VLOOKUP(C4931,[1]!Location_Data[#Data],2,0)</f>
        <v>Fremont</v>
      </c>
      <c r="N4931" t="str">
        <f>VLOOKUP(D4931,[1]!Salespeople_Data[#Data],2,0)</f>
        <v>Patrick Ruiz</v>
      </c>
      <c r="O4931" t="str">
        <f>VLOOKUP(E4931,[1]!Customer_Data[#Data],2,0)</f>
        <v>Thomas Chapman</v>
      </c>
      <c r="P4931" s="15">
        <f t="shared" si="462"/>
        <v>2</v>
      </c>
      <c r="Q4931">
        <f t="shared" si="463"/>
        <v>3</v>
      </c>
      <c r="R4931">
        <f t="shared" si="464"/>
        <v>2021</v>
      </c>
    </row>
    <row r="4932" spans="1:18" x14ac:dyDescent="0.25">
      <c r="A4932" s="7" t="s">
        <v>5953</v>
      </c>
      <c r="B4932" s="7" t="s">
        <v>56</v>
      </c>
      <c r="C4932" s="7" t="s">
        <v>467</v>
      </c>
      <c r="D4932" s="7" t="s">
        <v>356</v>
      </c>
      <c r="E4932" s="7" t="s">
        <v>162</v>
      </c>
      <c r="F4932" s="9">
        <v>44207</v>
      </c>
      <c r="G4932" s="7">
        <v>3</v>
      </c>
      <c r="H4932" s="11">
        <f>VLOOKUP(B4932,[1]!Product_Data[#Data],4,0)</f>
        <v>1848</v>
      </c>
      <c r="I4932" s="11">
        <f>VLOOKUP(B4932,[1]!Product_Data[#Data],3,0)</f>
        <v>1294</v>
      </c>
      <c r="J4932" s="11">
        <f t="shared" si="465"/>
        <v>3882</v>
      </c>
      <c r="K4932" s="11">
        <f t="shared" si="466"/>
        <v>5544</v>
      </c>
      <c r="L4932" s="11">
        <f t="shared" si="467"/>
        <v>1662</v>
      </c>
      <c r="M4932" t="str">
        <f>VLOOKUP(C4932,[1]!Location_Data[#Data],2,0)</f>
        <v>Garden Grove</v>
      </c>
      <c r="N4932" t="str">
        <f>VLOOKUP(D4932,[1]!Salespeople_Data[#Data],2,0)</f>
        <v>Jimmy Young</v>
      </c>
      <c r="O4932" t="str">
        <f>VLOOKUP(E4932,[1]!Customer_Data[#Data],2,0)</f>
        <v>William Andrews</v>
      </c>
      <c r="P4932" s="15">
        <f t="shared" si="462"/>
        <v>2</v>
      </c>
      <c r="Q4932">
        <f t="shared" si="463"/>
        <v>1</v>
      </c>
      <c r="R4932">
        <f t="shared" si="464"/>
        <v>2021</v>
      </c>
    </row>
    <row r="4933" spans="1:18" x14ac:dyDescent="0.25">
      <c r="A4933" s="7" t="s">
        <v>5954</v>
      </c>
      <c r="B4933" s="7" t="s">
        <v>553</v>
      </c>
      <c r="C4933" s="7" t="s">
        <v>120</v>
      </c>
      <c r="D4933" s="7" t="s">
        <v>111</v>
      </c>
      <c r="E4933" s="7" t="s">
        <v>484</v>
      </c>
      <c r="F4933" s="9">
        <v>44200</v>
      </c>
      <c r="G4933" s="7">
        <v>1</v>
      </c>
      <c r="H4933" s="11">
        <f>VLOOKUP(B4933,[1]!Product_Data[#Data],4,0)</f>
        <v>1798</v>
      </c>
      <c r="I4933" s="11">
        <f>VLOOKUP(B4933,[1]!Product_Data[#Data],3,0)</f>
        <v>971</v>
      </c>
      <c r="J4933" s="11">
        <f t="shared" si="465"/>
        <v>971</v>
      </c>
      <c r="K4933" s="11">
        <f t="shared" si="466"/>
        <v>1798</v>
      </c>
      <c r="L4933" s="11">
        <f t="shared" si="467"/>
        <v>827</v>
      </c>
      <c r="M4933" t="str">
        <f>VLOOKUP(C4933,[1]!Location_Data[#Data],2,0)</f>
        <v>Elk Grove</v>
      </c>
      <c r="N4933" t="str">
        <f>VLOOKUP(D4933,[1]!Salespeople_Data[#Data],2,0)</f>
        <v>Ryan Welch</v>
      </c>
      <c r="O4933" t="str">
        <f>VLOOKUP(E4933,[1]!Customer_Data[#Data],2,0)</f>
        <v>Todd George</v>
      </c>
      <c r="P4933" s="15">
        <f t="shared" si="462"/>
        <v>2</v>
      </c>
      <c r="Q4933">
        <f t="shared" si="463"/>
        <v>1</v>
      </c>
      <c r="R4933">
        <f t="shared" si="464"/>
        <v>2021</v>
      </c>
    </row>
    <row r="4934" spans="1:18" x14ac:dyDescent="0.25">
      <c r="A4934" s="7" t="s">
        <v>5955</v>
      </c>
      <c r="B4934" s="7" t="s">
        <v>464</v>
      </c>
      <c r="C4934" s="7" t="s">
        <v>52</v>
      </c>
      <c r="D4934" s="7" t="s">
        <v>116</v>
      </c>
      <c r="E4934" s="7" t="s">
        <v>1864</v>
      </c>
      <c r="F4934" s="9">
        <v>44250</v>
      </c>
      <c r="G4934" s="7">
        <v>1</v>
      </c>
      <c r="H4934" s="11">
        <f>VLOOKUP(B4934,[1]!Product_Data[#Data],4,0)</f>
        <v>1566</v>
      </c>
      <c r="I4934" s="11">
        <f>VLOOKUP(B4934,[1]!Product_Data[#Data],3,0)</f>
        <v>1190</v>
      </c>
      <c r="J4934" s="11">
        <f t="shared" si="465"/>
        <v>1190</v>
      </c>
      <c r="K4934" s="11">
        <f t="shared" si="466"/>
        <v>1566</v>
      </c>
      <c r="L4934" s="11">
        <f t="shared" si="467"/>
        <v>376</v>
      </c>
      <c r="M4934" t="str">
        <f>VLOOKUP(C4934,[1]!Location_Data[#Data],2,0)</f>
        <v>Pasadena</v>
      </c>
      <c r="N4934" t="str">
        <f>VLOOKUP(D4934,[1]!Salespeople_Data[#Data],2,0)</f>
        <v>Roger Ramos</v>
      </c>
      <c r="O4934" t="str">
        <f>VLOOKUP(E4934,[1]!Customer_Data[#Data],2,0)</f>
        <v>Juan Griffin</v>
      </c>
      <c r="P4934" s="15">
        <f t="shared" si="462"/>
        <v>3</v>
      </c>
      <c r="Q4934">
        <f t="shared" si="463"/>
        <v>2</v>
      </c>
      <c r="R4934">
        <f t="shared" si="464"/>
        <v>2021</v>
      </c>
    </row>
    <row r="4935" spans="1:18" x14ac:dyDescent="0.25">
      <c r="A4935" s="7" t="s">
        <v>5956</v>
      </c>
      <c r="B4935" s="7" t="s">
        <v>194</v>
      </c>
      <c r="C4935" s="7" t="s">
        <v>472</v>
      </c>
      <c r="D4935" s="7" t="s">
        <v>15</v>
      </c>
      <c r="E4935" s="7" t="s">
        <v>183</v>
      </c>
      <c r="F4935" s="9">
        <v>44236</v>
      </c>
      <c r="G4935" s="7">
        <v>4</v>
      </c>
      <c r="H4935" s="11">
        <f>VLOOKUP(B4935,[1]!Product_Data[#Data],4,0)</f>
        <v>1278</v>
      </c>
      <c r="I4935" s="11">
        <f>VLOOKUP(B4935,[1]!Product_Data[#Data],3,0)</f>
        <v>665</v>
      </c>
      <c r="J4935" s="11">
        <f t="shared" si="465"/>
        <v>2660</v>
      </c>
      <c r="K4935" s="11">
        <f t="shared" si="466"/>
        <v>5112</v>
      </c>
      <c r="L4935" s="11">
        <f t="shared" si="467"/>
        <v>2452</v>
      </c>
      <c r="M4935" t="str">
        <f>VLOOKUP(C4935,[1]!Location_Data[#Data],2,0)</f>
        <v>Concord</v>
      </c>
      <c r="N4935" t="str">
        <f>VLOOKUP(D4935,[1]!Salespeople_Data[#Data],2,0)</f>
        <v>Ryan Butler</v>
      </c>
      <c r="O4935" t="str">
        <f>VLOOKUP(E4935,[1]!Customer_Data[#Data],2,0)</f>
        <v>Jerry Reed</v>
      </c>
      <c r="P4935" s="15">
        <f t="shared" si="462"/>
        <v>3</v>
      </c>
      <c r="Q4935">
        <f t="shared" si="463"/>
        <v>2</v>
      </c>
      <c r="R4935">
        <f t="shared" si="464"/>
        <v>2021</v>
      </c>
    </row>
    <row r="4936" spans="1:18" x14ac:dyDescent="0.25">
      <c r="A4936" s="7" t="s">
        <v>5957</v>
      </c>
      <c r="B4936" s="7" t="s">
        <v>61</v>
      </c>
      <c r="C4936" s="7" t="s">
        <v>66</v>
      </c>
      <c r="D4936" s="7" t="s">
        <v>91</v>
      </c>
      <c r="E4936" s="7" t="s">
        <v>606</v>
      </c>
      <c r="F4936" s="9">
        <v>44227</v>
      </c>
      <c r="G4936" s="7">
        <v>1</v>
      </c>
      <c r="H4936" s="11">
        <f>VLOOKUP(B4936,[1]!Product_Data[#Data],4,0)</f>
        <v>1889</v>
      </c>
      <c r="I4936" s="11">
        <f>VLOOKUP(B4936,[1]!Product_Data[#Data],3,0)</f>
        <v>945</v>
      </c>
      <c r="J4936" s="11">
        <f t="shared" si="465"/>
        <v>945</v>
      </c>
      <c r="K4936" s="11">
        <f t="shared" si="466"/>
        <v>1889</v>
      </c>
      <c r="L4936" s="11">
        <f t="shared" si="467"/>
        <v>944</v>
      </c>
      <c r="M4936" t="str">
        <f>VLOOKUP(C4936,[1]!Location_Data[#Data],2,0)</f>
        <v>Ontario</v>
      </c>
      <c r="N4936" t="str">
        <f>VLOOKUP(D4936,[1]!Salespeople_Data[#Data],2,0)</f>
        <v>Howard Gardner</v>
      </c>
      <c r="O4936" t="str">
        <f>VLOOKUP(E4936,[1]!Customer_Data[#Data],2,0)</f>
        <v>Walter Russell</v>
      </c>
      <c r="P4936" s="15">
        <f t="shared" si="462"/>
        <v>1</v>
      </c>
      <c r="Q4936">
        <f t="shared" si="463"/>
        <v>1</v>
      </c>
      <c r="R4936">
        <f t="shared" si="464"/>
        <v>2021</v>
      </c>
    </row>
    <row r="4937" spans="1:18" x14ac:dyDescent="0.25">
      <c r="A4937" s="7" t="s">
        <v>5958</v>
      </c>
      <c r="B4937" s="7" t="s">
        <v>114</v>
      </c>
      <c r="C4937" s="7" t="s">
        <v>643</v>
      </c>
      <c r="D4937" s="7" t="s">
        <v>216</v>
      </c>
      <c r="E4937" s="7" t="s">
        <v>538</v>
      </c>
      <c r="F4937" s="9">
        <v>44270</v>
      </c>
      <c r="G4937" s="7">
        <v>2</v>
      </c>
      <c r="H4937" s="11">
        <f>VLOOKUP(B4937,[1]!Product_Data[#Data],4,0)</f>
        <v>545</v>
      </c>
      <c r="I4937" s="11">
        <f>VLOOKUP(B4937,[1]!Product_Data[#Data],3,0)</f>
        <v>425</v>
      </c>
      <c r="J4937" s="11">
        <f t="shared" si="465"/>
        <v>850</v>
      </c>
      <c r="K4937" s="11">
        <f t="shared" si="466"/>
        <v>1090</v>
      </c>
      <c r="L4937" s="11">
        <f t="shared" si="467"/>
        <v>240</v>
      </c>
      <c r="M4937" t="str">
        <f>VLOOKUP(C4937,[1]!Location_Data[#Data],2,0)</f>
        <v>Hayward</v>
      </c>
      <c r="N4937" t="str">
        <f>VLOOKUP(D4937,[1]!Salespeople_Data[#Data],2,0)</f>
        <v>Ernest Wagner</v>
      </c>
      <c r="O4937" t="str">
        <f>VLOOKUP(E4937,[1]!Customer_Data[#Data],2,0)</f>
        <v>Jonathan Lynch</v>
      </c>
      <c r="P4937" s="15">
        <f t="shared" si="462"/>
        <v>2</v>
      </c>
      <c r="Q4937">
        <f t="shared" si="463"/>
        <v>3</v>
      </c>
      <c r="R4937">
        <f t="shared" si="464"/>
        <v>2021</v>
      </c>
    </row>
    <row r="4938" spans="1:18" x14ac:dyDescent="0.25">
      <c r="A4938" s="7" t="s">
        <v>5959</v>
      </c>
      <c r="B4938" s="7" t="s">
        <v>8</v>
      </c>
      <c r="C4938" s="7" t="s">
        <v>105</v>
      </c>
      <c r="D4938" s="7" t="s">
        <v>58</v>
      </c>
      <c r="E4938" s="7" t="s">
        <v>1249</v>
      </c>
      <c r="F4938" s="9">
        <v>44261</v>
      </c>
      <c r="G4938" s="7">
        <v>3</v>
      </c>
      <c r="H4938" s="11">
        <f>VLOOKUP(B4938,[1]!Product_Data[#Data],4,0)</f>
        <v>1522</v>
      </c>
      <c r="I4938" s="11">
        <f>VLOOKUP(B4938,[1]!Product_Data[#Data],3,0)</f>
        <v>791</v>
      </c>
      <c r="J4938" s="11">
        <f t="shared" si="465"/>
        <v>2373</v>
      </c>
      <c r="K4938" s="11">
        <f t="shared" si="466"/>
        <v>4566</v>
      </c>
      <c r="L4938" s="11">
        <f t="shared" si="467"/>
        <v>2193</v>
      </c>
      <c r="M4938" t="str">
        <f>VLOOKUP(C4938,[1]!Location_Data[#Data],2,0)</f>
        <v>Daly City</v>
      </c>
      <c r="N4938" t="str">
        <f>VLOOKUP(D4938,[1]!Salespeople_Data[#Data],2,0)</f>
        <v>Christopher Tucker</v>
      </c>
      <c r="O4938" t="str">
        <f>VLOOKUP(E4938,[1]!Customer_Data[#Data],2,0)</f>
        <v>Alan Green</v>
      </c>
      <c r="P4938" s="15">
        <f t="shared" si="462"/>
        <v>7</v>
      </c>
      <c r="Q4938">
        <f t="shared" si="463"/>
        <v>3</v>
      </c>
      <c r="R4938">
        <f t="shared" si="464"/>
        <v>2021</v>
      </c>
    </row>
    <row r="4939" spans="1:18" x14ac:dyDescent="0.25">
      <c r="A4939" s="7" t="s">
        <v>5960</v>
      </c>
      <c r="B4939" s="7" t="s">
        <v>325</v>
      </c>
      <c r="C4939" s="7" t="s">
        <v>268</v>
      </c>
      <c r="D4939" s="7" t="s">
        <v>141</v>
      </c>
      <c r="E4939" s="7" t="s">
        <v>1301</v>
      </c>
      <c r="F4939" s="9">
        <v>44258</v>
      </c>
      <c r="G4939" s="7">
        <v>3</v>
      </c>
      <c r="H4939" s="11">
        <f>VLOOKUP(B4939,[1]!Product_Data[#Data],4,0)</f>
        <v>1526</v>
      </c>
      <c r="I4939" s="11">
        <f>VLOOKUP(B4939,[1]!Product_Data[#Data],3,0)</f>
        <v>1251</v>
      </c>
      <c r="J4939" s="11">
        <f t="shared" si="465"/>
        <v>3753</v>
      </c>
      <c r="K4939" s="11">
        <f t="shared" si="466"/>
        <v>4578</v>
      </c>
      <c r="L4939" s="11">
        <f t="shared" si="467"/>
        <v>825</v>
      </c>
      <c r="M4939" t="str">
        <f>VLOOKUP(C4939,[1]!Location_Data[#Data],2,0)</f>
        <v>Murrieta</v>
      </c>
      <c r="N4939" t="str">
        <f>VLOOKUP(D4939,[1]!Salespeople_Data[#Data],2,0)</f>
        <v>Arthur Mccoy</v>
      </c>
      <c r="O4939" t="str">
        <f>VLOOKUP(E4939,[1]!Customer_Data[#Data],2,0)</f>
        <v>Eugene Sims</v>
      </c>
      <c r="P4939" s="15">
        <f t="shared" si="462"/>
        <v>4</v>
      </c>
      <c r="Q4939">
        <f t="shared" si="463"/>
        <v>3</v>
      </c>
      <c r="R4939">
        <f t="shared" si="464"/>
        <v>2021</v>
      </c>
    </row>
    <row r="4940" spans="1:18" x14ac:dyDescent="0.25">
      <c r="A4940" s="7" t="s">
        <v>5961</v>
      </c>
      <c r="B4940" s="7" t="s">
        <v>569</v>
      </c>
      <c r="C4940" s="7" t="s">
        <v>246</v>
      </c>
      <c r="D4940" s="7" t="s">
        <v>111</v>
      </c>
      <c r="E4940" s="7" t="s">
        <v>5077</v>
      </c>
      <c r="F4940" s="9">
        <v>44269</v>
      </c>
      <c r="G4940" s="7">
        <v>2</v>
      </c>
      <c r="H4940" s="11">
        <f>VLOOKUP(B4940,[1]!Product_Data[#Data],4,0)</f>
        <v>1178</v>
      </c>
      <c r="I4940" s="11">
        <f>VLOOKUP(B4940,[1]!Product_Data[#Data],3,0)</f>
        <v>683</v>
      </c>
      <c r="J4940" s="11">
        <f t="shared" si="465"/>
        <v>1366</v>
      </c>
      <c r="K4940" s="11">
        <f t="shared" si="466"/>
        <v>2356</v>
      </c>
      <c r="L4940" s="11">
        <f t="shared" si="467"/>
        <v>990</v>
      </c>
      <c r="M4940" t="str">
        <f>VLOOKUP(C4940,[1]!Location_Data[#Data],2,0)</f>
        <v>San Francisco</v>
      </c>
      <c r="N4940" t="str">
        <f>VLOOKUP(D4940,[1]!Salespeople_Data[#Data],2,0)</f>
        <v>Ryan Welch</v>
      </c>
      <c r="O4940" t="str">
        <f>VLOOKUP(E4940,[1]!Customer_Data[#Data],2,0)</f>
        <v>Fred Bryant</v>
      </c>
      <c r="P4940" s="15">
        <f t="shared" si="462"/>
        <v>1</v>
      </c>
      <c r="Q4940">
        <f t="shared" si="463"/>
        <v>3</v>
      </c>
      <c r="R4940">
        <f t="shared" si="464"/>
        <v>2021</v>
      </c>
    </row>
    <row r="4941" spans="1:18" x14ac:dyDescent="0.25">
      <c r="A4941" s="7" t="s">
        <v>5962</v>
      </c>
      <c r="B4941" s="7" t="s">
        <v>464</v>
      </c>
      <c r="C4941" s="7" t="s">
        <v>322</v>
      </c>
      <c r="D4941" s="7" t="s">
        <v>91</v>
      </c>
      <c r="E4941" s="7" t="s">
        <v>3895</v>
      </c>
      <c r="F4941" s="9">
        <v>44214</v>
      </c>
      <c r="G4941" s="7">
        <v>3</v>
      </c>
      <c r="H4941" s="11">
        <f>VLOOKUP(B4941,[1]!Product_Data[#Data],4,0)</f>
        <v>1566</v>
      </c>
      <c r="I4941" s="11">
        <f>VLOOKUP(B4941,[1]!Product_Data[#Data],3,0)</f>
        <v>1190</v>
      </c>
      <c r="J4941" s="11">
        <f t="shared" si="465"/>
        <v>3570</v>
      </c>
      <c r="K4941" s="11">
        <f t="shared" si="466"/>
        <v>4698</v>
      </c>
      <c r="L4941" s="11">
        <f t="shared" si="467"/>
        <v>1128</v>
      </c>
      <c r="M4941" t="str">
        <f>VLOOKUP(C4941,[1]!Location_Data[#Data],2,0)</f>
        <v>Rancho Cucamonga</v>
      </c>
      <c r="N4941" t="str">
        <f>VLOOKUP(D4941,[1]!Salespeople_Data[#Data],2,0)</f>
        <v>Howard Gardner</v>
      </c>
      <c r="O4941" t="str">
        <f>VLOOKUP(E4941,[1]!Customer_Data[#Data],2,0)</f>
        <v>James Foster</v>
      </c>
      <c r="P4941" s="15">
        <f t="shared" si="462"/>
        <v>2</v>
      </c>
      <c r="Q4941">
        <f t="shared" si="463"/>
        <v>1</v>
      </c>
      <c r="R4941">
        <f t="shared" si="464"/>
        <v>2021</v>
      </c>
    </row>
    <row r="4942" spans="1:18" x14ac:dyDescent="0.25">
      <c r="A4942" s="7" t="s">
        <v>5963</v>
      </c>
      <c r="B4942" s="7" t="s">
        <v>155</v>
      </c>
      <c r="C4942" s="7" t="s">
        <v>100</v>
      </c>
      <c r="D4942" s="7" t="s">
        <v>225</v>
      </c>
      <c r="E4942" s="7" t="s">
        <v>582</v>
      </c>
      <c r="F4942" s="9">
        <v>44247</v>
      </c>
      <c r="G4942" s="7">
        <v>3</v>
      </c>
      <c r="H4942" s="11">
        <f>VLOOKUP(B4942,[1]!Product_Data[#Data],4,0)</f>
        <v>1353</v>
      </c>
      <c r="I4942" s="11">
        <f>VLOOKUP(B4942,[1]!Product_Data[#Data],3,0)</f>
        <v>947</v>
      </c>
      <c r="J4942" s="11">
        <f t="shared" si="465"/>
        <v>2841</v>
      </c>
      <c r="K4942" s="11">
        <f t="shared" si="466"/>
        <v>4059</v>
      </c>
      <c r="L4942" s="11">
        <f t="shared" si="467"/>
        <v>1218</v>
      </c>
      <c r="M4942" t="str">
        <f>VLOOKUP(C4942,[1]!Location_Data[#Data],2,0)</f>
        <v>Victorville</v>
      </c>
      <c r="N4942" t="str">
        <f>VLOOKUP(D4942,[1]!Salespeople_Data[#Data],2,0)</f>
        <v>Andrew Bowman</v>
      </c>
      <c r="O4942" t="str">
        <f>VLOOKUP(E4942,[1]!Customer_Data[#Data],2,0)</f>
        <v>Russell Nelson</v>
      </c>
      <c r="P4942" s="15">
        <f t="shared" si="462"/>
        <v>7</v>
      </c>
      <c r="Q4942">
        <f t="shared" si="463"/>
        <v>2</v>
      </c>
      <c r="R4942">
        <f t="shared" si="464"/>
        <v>2021</v>
      </c>
    </row>
    <row r="4943" spans="1:18" x14ac:dyDescent="0.25">
      <c r="A4943" s="7" t="s">
        <v>5964</v>
      </c>
      <c r="B4943" s="7" t="s">
        <v>47</v>
      </c>
      <c r="C4943" s="7" t="s">
        <v>44</v>
      </c>
      <c r="D4943" s="7" t="s">
        <v>53</v>
      </c>
      <c r="E4943" s="7" t="s">
        <v>1425</v>
      </c>
      <c r="F4943" s="9">
        <v>44241</v>
      </c>
      <c r="G4943" s="7">
        <v>3</v>
      </c>
      <c r="H4943" s="11">
        <f>VLOOKUP(B4943,[1]!Product_Data[#Data],4,0)</f>
        <v>1812</v>
      </c>
      <c r="I4943" s="11">
        <f>VLOOKUP(B4943,[1]!Product_Data[#Data],3,0)</f>
        <v>1305</v>
      </c>
      <c r="J4943" s="11">
        <f t="shared" si="465"/>
        <v>3915</v>
      </c>
      <c r="K4943" s="11">
        <f t="shared" si="466"/>
        <v>5436</v>
      </c>
      <c r="L4943" s="11">
        <f t="shared" si="467"/>
        <v>1521</v>
      </c>
      <c r="M4943" t="str">
        <f>VLOOKUP(C4943,[1]!Location_Data[#Data],2,0)</f>
        <v>Moreno Valley</v>
      </c>
      <c r="N4943" t="str">
        <f>VLOOKUP(D4943,[1]!Salespeople_Data[#Data],2,0)</f>
        <v>Scott Mason</v>
      </c>
      <c r="O4943" t="str">
        <f>VLOOKUP(E4943,[1]!Customer_Data[#Data],2,0)</f>
        <v>Johnny Andrews</v>
      </c>
      <c r="P4943" s="15">
        <f t="shared" si="462"/>
        <v>1</v>
      </c>
      <c r="Q4943">
        <f t="shared" si="463"/>
        <v>2</v>
      </c>
      <c r="R4943">
        <f t="shared" si="464"/>
        <v>2021</v>
      </c>
    </row>
    <row r="4944" spans="1:18" x14ac:dyDescent="0.25">
      <c r="A4944" s="7" t="s">
        <v>5965</v>
      </c>
      <c r="B4944" s="7" t="s">
        <v>177</v>
      </c>
      <c r="C4944" s="7" t="s">
        <v>472</v>
      </c>
      <c r="D4944" s="7" t="s">
        <v>225</v>
      </c>
      <c r="E4944" s="7" t="s">
        <v>1981</v>
      </c>
      <c r="F4944" s="9">
        <v>44227</v>
      </c>
      <c r="G4944" s="7">
        <v>1</v>
      </c>
      <c r="H4944" s="11">
        <f>VLOOKUP(B4944,[1]!Product_Data[#Data],4,0)</f>
        <v>2497</v>
      </c>
      <c r="I4944" s="11">
        <f>VLOOKUP(B4944,[1]!Product_Data[#Data],3,0)</f>
        <v>1473</v>
      </c>
      <c r="J4944" s="11">
        <f t="shared" si="465"/>
        <v>1473</v>
      </c>
      <c r="K4944" s="11">
        <f t="shared" si="466"/>
        <v>2497</v>
      </c>
      <c r="L4944" s="11">
        <f t="shared" si="467"/>
        <v>1024</v>
      </c>
      <c r="M4944" t="str">
        <f>VLOOKUP(C4944,[1]!Location_Data[#Data],2,0)</f>
        <v>Concord</v>
      </c>
      <c r="N4944" t="str">
        <f>VLOOKUP(D4944,[1]!Salespeople_Data[#Data],2,0)</f>
        <v>Andrew Bowman</v>
      </c>
      <c r="O4944" t="str">
        <f>VLOOKUP(E4944,[1]!Customer_Data[#Data],2,0)</f>
        <v>Walter Harris</v>
      </c>
      <c r="P4944" s="15">
        <f t="shared" si="462"/>
        <v>1</v>
      </c>
      <c r="Q4944">
        <f t="shared" si="463"/>
        <v>1</v>
      </c>
      <c r="R4944">
        <f t="shared" si="464"/>
        <v>2021</v>
      </c>
    </row>
    <row r="4945" spans="1:18" x14ac:dyDescent="0.25">
      <c r="A4945" s="7" t="s">
        <v>5966</v>
      </c>
      <c r="B4945" s="7" t="s">
        <v>340</v>
      </c>
      <c r="C4945" s="7" t="s">
        <v>135</v>
      </c>
      <c r="D4945" s="7" t="s">
        <v>178</v>
      </c>
      <c r="E4945" s="7" t="s">
        <v>1666</v>
      </c>
      <c r="F4945" s="9">
        <v>44207</v>
      </c>
      <c r="G4945" s="7">
        <v>1</v>
      </c>
      <c r="H4945" s="11">
        <f>VLOOKUP(B4945,[1]!Product_Data[#Data],4,0)</f>
        <v>1967</v>
      </c>
      <c r="I4945" s="11">
        <f>VLOOKUP(B4945,[1]!Product_Data[#Data],3,0)</f>
        <v>1397</v>
      </c>
      <c r="J4945" s="11">
        <f t="shared" si="465"/>
        <v>1397</v>
      </c>
      <c r="K4945" s="11">
        <f t="shared" si="466"/>
        <v>1967</v>
      </c>
      <c r="L4945" s="11">
        <f t="shared" si="467"/>
        <v>570</v>
      </c>
      <c r="M4945" t="str">
        <f>VLOOKUP(C4945,[1]!Location_Data[#Data],2,0)</f>
        <v>Oxnard</v>
      </c>
      <c r="N4945" t="str">
        <f>VLOOKUP(D4945,[1]!Salespeople_Data[#Data],2,0)</f>
        <v>Joshua Taylor</v>
      </c>
      <c r="O4945" t="str">
        <f>VLOOKUP(E4945,[1]!Customer_Data[#Data],2,0)</f>
        <v>Mark Montgomery</v>
      </c>
      <c r="P4945" s="15">
        <f t="shared" si="462"/>
        <v>2</v>
      </c>
      <c r="Q4945">
        <f t="shared" si="463"/>
        <v>1</v>
      </c>
      <c r="R4945">
        <f t="shared" si="464"/>
        <v>2021</v>
      </c>
    </row>
    <row r="4946" spans="1:18" x14ac:dyDescent="0.25">
      <c r="A4946" s="7" t="s">
        <v>5967</v>
      </c>
      <c r="B4946" s="7" t="s">
        <v>245</v>
      </c>
      <c r="C4946" s="7" t="s">
        <v>44</v>
      </c>
      <c r="D4946" s="7" t="s">
        <v>257</v>
      </c>
      <c r="E4946" s="7" t="s">
        <v>1024</v>
      </c>
      <c r="F4946" s="9">
        <v>44262</v>
      </c>
      <c r="G4946" s="7">
        <v>1</v>
      </c>
      <c r="H4946" s="11">
        <f>VLOOKUP(B4946,[1]!Product_Data[#Data],4,0)</f>
        <v>818</v>
      </c>
      <c r="I4946" s="11">
        <f>VLOOKUP(B4946,[1]!Product_Data[#Data],3,0)</f>
        <v>450</v>
      </c>
      <c r="J4946" s="11">
        <f t="shared" si="465"/>
        <v>450</v>
      </c>
      <c r="K4946" s="11">
        <f t="shared" si="466"/>
        <v>818</v>
      </c>
      <c r="L4946" s="11">
        <f t="shared" si="467"/>
        <v>368</v>
      </c>
      <c r="M4946" t="str">
        <f>VLOOKUP(C4946,[1]!Location_Data[#Data],2,0)</f>
        <v>Moreno Valley</v>
      </c>
      <c r="N4946" t="str">
        <f>VLOOKUP(D4946,[1]!Salespeople_Data[#Data],2,0)</f>
        <v>Jerry Perry</v>
      </c>
      <c r="O4946" t="str">
        <f>VLOOKUP(E4946,[1]!Customer_Data[#Data],2,0)</f>
        <v>Justin Johnston</v>
      </c>
      <c r="P4946" s="15">
        <f t="shared" si="462"/>
        <v>1</v>
      </c>
      <c r="Q4946">
        <f t="shared" si="463"/>
        <v>3</v>
      </c>
      <c r="R4946">
        <f t="shared" si="464"/>
        <v>2021</v>
      </c>
    </row>
    <row r="4947" spans="1:18" x14ac:dyDescent="0.25">
      <c r="A4947" s="7" t="s">
        <v>5968</v>
      </c>
      <c r="B4947" s="7" t="s">
        <v>605</v>
      </c>
      <c r="C4947" s="7" t="s">
        <v>246</v>
      </c>
      <c r="D4947" s="7" t="s">
        <v>96</v>
      </c>
      <c r="E4947" s="7" t="s">
        <v>1801</v>
      </c>
      <c r="F4947" s="9">
        <v>44246</v>
      </c>
      <c r="G4947" s="7">
        <v>4</v>
      </c>
      <c r="H4947" s="11">
        <f>VLOOKUP(B4947,[1]!Product_Data[#Data],4,0)</f>
        <v>913</v>
      </c>
      <c r="I4947" s="11">
        <f>VLOOKUP(B4947,[1]!Product_Data[#Data],3,0)</f>
        <v>584</v>
      </c>
      <c r="J4947" s="11">
        <f t="shared" si="465"/>
        <v>2336</v>
      </c>
      <c r="K4947" s="11">
        <f t="shared" si="466"/>
        <v>3652</v>
      </c>
      <c r="L4947" s="11">
        <f t="shared" si="467"/>
        <v>1316</v>
      </c>
      <c r="M4947" t="str">
        <f>VLOOKUP(C4947,[1]!Location_Data[#Data],2,0)</f>
        <v>San Francisco</v>
      </c>
      <c r="N4947" t="str">
        <f>VLOOKUP(D4947,[1]!Salespeople_Data[#Data],2,0)</f>
        <v>Brian Thomas</v>
      </c>
      <c r="O4947" t="str">
        <f>VLOOKUP(E4947,[1]!Customer_Data[#Data],2,0)</f>
        <v>Larry Stone</v>
      </c>
      <c r="P4947" s="15">
        <f t="shared" si="462"/>
        <v>6</v>
      </c>
      <c r="Q4947">
        <f t="shared" si="463"/>
        <v>2</v>
      </c>
      <c r="R4947">
        <f t="shared" si="464"/>
        <v>2021</v>
      </c>
    </row>
    <row r="4948" spans="1:18" x14ac:dyDescent="0.25">
      <c r="A4948" s="7" t="s">
        <v>5969</v>
      </c>
      <c r="B4948" s="7" t="s">
        <v>666</v>
      </c>
      <c r="C4948" s="7" t="s">
        <v>436</v>
      </c>
      <c r="D4948" s="7" t="s">
        <v>146</v>
      </c>
      <c r="E4948" s="7" t="s">
        <v>459</v>
      </c>
      <c r="F4948" s="9">
        <v>44269</v>
      </c>
      <c r="G4948" s="7">
        <v>1</v>
      </c>
      <c r="H4948" s="11">
        <f>VLOOKUP(B4948,[1]!Product_Data[#Data],4,0)</f>
        <v>2241</v>
      </c>
      <c r="I4948" s="11">
        <f>VLOOKUP(B4948,[1]!Product_Data[#Data],3,0)</f>
        <v>1367</v>
      </c>
      <c r="J4948" s="11">
        <f t="shared" si="465"/>
        <v>1367</v>
      </c>
      <c r="K4948" s="11">
        <f t="shared" si="466"/>
        <v>2241</v>
      </c>
      <c r="L4948" s="11">
        <f t="shared" si="467"/>
        <v>874</v>
      </c>
      <c r="M4948" t="str">
        <f>VLOOKUP(C4948,[1]!Location_Data[#Data],2,0)</f>
        <v>Jurupa Valley</v>
      </c>
      <c r="N4948" t="str">
        <f>VLOOKUP(D4948,[1]!Salespeople_Data[#Data],2,0)</f>
        <v>Carl Elliott</v>
      </c>
      <c r="O4948" t="str">
        <f>VLOOKUP(E4948,[1]!Customer_Data[#Data],2,0)</f>
        <v>Johnny Martinez</v>
      </c>
      <c r="P4948" s="15">
        <f t="shared" si="462"/>
        <v>1</v>
      </c>
      <c r="Q4948">
        <f t="shared" si="463"/>
        <v>3</v>
      </c>
      <c r="R4948">
        <f t="shared" si="464"/>
        <v>2021</v>
      </c>
    </row>
    <row r="4949" spans="1:18" x14ac:dyDescent="0.25">
      <c r="A4949" s="7" t="s">
        <v>5970</v>
      </c>
      <c r="B4949" s="7" t="s">
        <v>61</v>
      </c>
      <c r="C4949" s="7" t="s">
        <v>140</v>
      </c>
      <c r="D4949" s="7" t="s">
        <v>20</v>
      </c>
      <c r="E4949" s="7" t="s">
        <v>261</v>
      </c>
      <c r="F4949" s="9">
        <v>44250</v>
      </c>
      <c r="G4949" s="7">
        <v>2</v>
      </c>
      <c r="H4949" s="11">
        <f>VLOOKUP(B4949,[1]!Product_Data[#Data],4,0)</f>
        <v>1889</v>
      </c>
      <c r="I4949" s="11">
        <f>VLOOKUP(B4949,[1]!Product_Data[#Data],3,0)</f>
        <v>945</v>
      </c>
      <c r="J4949" s="11">
        <f t="shared" si="465"/>
        <v>1890</v>
      </c>
      <c r="K4949" s="11">
        <f t="shared" si="466"/>
        <v>3778</v>
      </c>
      <c r="L4949" s="11">
        <f t="shared" si="467"/>
        <v>1888</v>
      </c>
      <c r="M4949" t="str">
        <f>VLOOKUP(C4949,[1]!Location_Data[#Data],2,0)</f>
        <v>Salinas</v>
      </c>
      <c r="N4949" t="str">
        <f>VLOOKUP(D4949,[1]!Salespeople_Data[#Data],2,0)</f>
        <v>Joshua Cook</v>
      </c>
      <c r="O4949" t="str">
        <f>VLOOKUP(E4949,[1]!Customer_Data[#Data],2,0)</f>
        <v>Keith Hamilton</v>
      </c>
      <c r="P4949" s="15">
        <f t="shared" si="462"/>
        <v>3</v>
      </c>
      <c r="Q4949">
        <f t="shared" si="463"/>
        <v>2</v>
      </c>
      <c r="R4949">
        <f t="shared" si="464"/>
        <v>2021</v>
      </c>
    </row>
    <row r="4950" spans="1:18" x14ac:dyDescent="0.25">
      <c r="A4950" s="7" t="s">
        <v>5971</v>
      </c>
      <c r="B4950" s="7" t="s">
        <v>78</v>
      </c>
      <c r="C4950" s="7" t="s">
        <v>224</v>
      </c>
      <c r="D4950" s="7" t="s">
        <v>58</v>
      </c>
      <c r="E4950" s="7" t="s">
        <v>701</v>
      </c>
      <c r="F4950" s="9">
        <v>44258</v>
      </c>
      <c r="G4950" s="7">
        <v>1</v>
      </c>
      <c r="H4950" s="11">
        <f>VLOOKUP(B4950,[1]!Product_Data[#Data],4,0)</f>
        <v>1380</v>
      </c>
      <c r="I4950" s="11">
        <f>VLOOKUP(B4950,[1]!Product_Data[#Data],3,0)</f>
        <v>1090</v>
      </c>
      <c r="J4950" s="11">
        <f t="shared" si="465"/>
        <v>1090</v>
      </c>
      <c r="K4950" s="11">
        <f t="shared" si="466"/>
        <v>1380</v>
      </c>
      <c r="L4950" s="11">
        <f t="shared" si="467"/>
        <v>290</v>
      </c>
      <c r="M4950" t="str">
        <f>VLOOKUP(C4950,[1]!Location_Data[#Data],2,0)</f>
        <v>Huntington Beach</v>
      </c>
      <c r="N4950" t="str">
        <f>VLOOKUP(D4950,[1]!Salespeople_Data[#Data],2,0)</f>
        <v>Christopher Tucker</v>
      </c>
      <c r="O4950" t="str">
        <f>VLOOKUP(E4950,[1]!Customer_Data[#Data],2,0)</f>
        <v>Martin Berry</v>
      </c>
      <c r="P4950" s="15">
        <f t="shared" si="462"/>
        <v>4</v>
      </c>
      <c r="Q4950">
        <f t="shared" si="463"/>
        <v>3</v>
      </c>
      <c r="R4950">
        <f t="shared" si="464"/>
        <v>2021</v>
      </c>
    </row>
    <row r="4951" spans="1:18" x14ac:dyDescent="0.25">
      <c r="A4951" s="7" t="s">
        <v>5972</v>
      </c>
      <c r="B4951" s="7" t="s">
        <v>43</v>
      </c>
      <c r="C4951" s="7" t="s">
        <v>39</v>
      </c>
      <c r="D4951" s="7" t="s">
        <v>356</v>
      </c>
      <c r="E4951" s="7" t="s">
        <v>889</v>
      </c>
      <c r="F4951" s="9">
        <v>44218</v>
      </c>
      <c r="G4951" s="7">
        <v>3</v>
      </c>
      <c r="H4951" s="11">
        <f>VLOOKUP(B4951,[1]!Product_Data[#Data],4,0)</f>
        <v>356</v>
      </c>
      <c r="I4951" s="11">
        <f>VLOOKUP(B4951,[1]!Product_Data[#Data],3,0)</f>
        <v>292</v>
      </c>
      <c r="J4951" s="11">
        <f t="shared" si="465"/>
        <v>876</v>
      </c>
      <c r="K4951" s="11">
        <f t="shared" si="466"/>
        <v>1068</v>
      </c>
      <c r="L4951" s="11">
        <f t="shared" si="467"/>
        <v>192</v>
      </c>
      <c r="M4951" t="str">
        <f>VLOOKUP(C4951,[1]!Location_Data[#Data],2,0)</f>
        <v>Oceanside</v>
      </c>
      <c r="N4951" t="str">
        <f>VLOOKUP(D4951,[1]!Salespeople_Data[#Data],2,0)</f>
        <v>Jimmy Young</v>
      </c>
      <c r="O4951" t="str">
        <f>VLOOKUP(E4951,[1]!Customer_Data[#Data],2,0)</f>
        <v>Joe Bryant</v>
      </c>
      <c r="P4951" s="15">
        <f t="shared" si="462"/>
        <v>6</v>
      </c>
      <c r="Q4951">
        <f t="shared" si="463"/>
        <v>1</v>
      </c>
      <c r="R4951">
        <f t="shared" si="464"/>
        <v>2021</v>
      </c>
    </row>
    <row r="4952" spans="1:18" x14ac:dyDescent="0.25">
      <c r="A4952" s="7" t="s">
        <v>5973</v>
      </c>
      <c r="B4952" s="7" t="s">
        <v>207</v>
      </c>
      <c r="C4952" s="7" t="s">
        <v>349</v>
      </c>
      <c r="D4952" s="7" t="s">
        <v>191</v>
      </c>
      <c r="E4952" s="7" t="s">
        <v>1872</v>
      </c>
      <c r="F4952" s="9">
        <v>44233</v>
      </c>
      <c r="G4952" s="7">
        <v>3</v>
      </c>
      <c r="H4952" s="11">
        <f>VLOOKUP(B4952,[1]!Product_Data[#Data],4,0)</f>
        <v>2464</v>
      </c>
      <c r="I4952" s="11">
        <f>VLOOKUP(B4952,[1]!Product_Data[#Data],3,0)</f>
        <v>1774</v>
      </c>
      <c r="J4952" s="11">
        <f t="shared" si="465"/>
        <v>5322</v>
      </c>
      <c r="K4952" s="11">
        <f t="shared" si="466"/>
        <v>7392</v>
      </c>
      <c r="L4952" s="11">
        <f t="shared" si="467"/>
        <v>2070</v>
      </c>
      <c r="M4952" t="str">
        <f>VLOOKUP(C4952,[1]!Location_Data[#Data],2,0)</f>
        <v>Santa Clara</v>
      </c>
      <c r="N4952" t="str">
        <f>VLOOKUP(D4952,[1]!Salespeople_Data[#Data],2,0)</f>
        <v>Robert Reed</v>
      </c>
      <c r="O4952" t="str">
        <f>VLOOKUP(E4952,[1]!Customer_Data[#Data],2,0)</f>
        <v>Henry Bishop</v>
      </c>
      <c r="P4952" s="15">
        <f t="shared" si="462"/>
        <v>7</v>
      </c>
      <c r="Q4952">
        <f t="shared" si="463"/>
        <v>2</v>
      </c>
      <c r="R4952">
        <f t="shared" si="464"/>
        <v>2021</v>
      </c>
    </row>
    <row r="4953" spans="1:18" x14ac:dyDescent="0.25">
      <c r="A4953" s="7" t="s">
        <v>5974</v>
      </c>
      <c r="B4953" s="7" t="s">
        <v>223</v>
      </c>
      <c r="C4953" s="7" t="s">
        <v>527</v>
      </c>
      <c r="D4953" s="7" t="s">
        <v>20</v>
      </c>
      <c r="E4953" s="7" t="s">
        <v>1252</v>
      </c>
      <c r="F4953" s="9">
        <v>44254</v>
      </c>
      <c r="G4953" s="7">
        <v>1</v>
      </c>
      <c r="H4953" s="11">
        <f>VLOOKUP(B4953,[1]!Product_Data[#Data],4,0)</f>
        <v>799</v>
      </c>
      <c r="I4953" s="11">
        <f>VLOOKUP(B4953,[1]!Product_Data[#Data],3,0)</f>
        <v>455</v>
      </c>
      <c r="J4953" s="11">
        <f t="shared" si="465"/>
        <v>455</v>
      </c>
      <c r="K4953" s="11">
        <f t="shared" si="466"/>
        <v>799</v>
      </c>
      <c r="L4953" s="11">
        <f t="shared" si="467"/>
        <v>344</v>
      </c>
      <c r="M4953" t="str">
        <f>VLOOKUP(C4953,[1]!Location_Data[#Data],2,0)</f>
        <v>Stockton</v>
      </c>
      <c r="N4953" t="str">
        <f>VLOOKUP(D4953,[1]!Salespeople_Data[#Data],2,0)</f>
        <v>Joshua Cook</v>
      </c>
      <c r="O4953" t="str">
        <f>VLOOKUP(E4953,[1]!Customer_Data[#Data],2,0)</f>
        <v>Clarence Austin</v>
      </c>
      <c r="P4953" s="15">
        <f t="shared" si="462"/>
        <v>7</v>
      </c>
      <c r="Q4953">
        <f t="shared" si="463"/>
        <v>2</v>
      </c>
      <c r="R4953">
        <f t="shared" si="464"/>
        <v>2021</v>
      </c>
    </row>
    <row r="4954" spans="1:18" x14ac:dyDescent="0.25">
      <c r="A4954" s="7" t="s">
        <v>5975</v>
      </c>
      <c r="B4954" s="7" t="s">
        <v>330</v>
      </c>
      <c r="C4954" s="7" t="s">
        <v>9</v>
      </c>
      <c r="D4954" s="7" t="s">
        <v>269</v>
      </c>
      <c r="E4954" s="7" t="s">
        <v>2169</v>
      </c>
      <c r="F4954" s="9">
        <v>44255</v>
      </c>
      <c r="G4954" s="7">
        <v>1</v>
      </c>
      <c r="H4954" s="11">
        <f>VLOOKUP(B4954,[1]!Product_Data[#Data],4,0)</f>
        <v>1635</v>
      </c>
      <c r="I4954" s="11">
        <f>VLOOKUP(B4954,[1]!Product_Data[#Data],3,0)</f>
        <v>1046</v>
      </c>
      <c r="J4954" s="11">
        <f t="shared" si="465"/>
        <v>1046</v>
      </c>
      <c r="K4954" s="11">
        <f t="shared" si="466"/>
        <v>1635</v>
      </c>
      <c r="L4954" s="11">
        <f t="shared" si="467"/>
        <v>589</v>
      </c>
      <c r="M4954" t="str">
        <f>VLOOKUP(C4954,[1]!Location_Data[#Data],2,0)</f>
        <v>San Mateo</v>
      </c>
      <c r="N4954" t="str">
        <f>VLOOKUP(D4954,[1]!Salespeople_Data[#Data],2,0)</f>
        <v>Kevin Butler</v>
      </c>
      <c r="O4954" t="str">
        <f>VLOOKUP(E4954,[1]!Customer_Data[#Data],2,0)</f>
        <v>Paul Holmes</v>
      </c>
      <c r="P4954" s="15">
        <f t="shared" si="462"/>
        <v>1</v>
      </c>
      <c r="Q4954">
        <f t="shared" si="463"/>
        <v>2</v>
      </c>
      <c r="R4954">
        <f t="shared" si="464"/>
        <v>2021</v>
      </c>
    </row>
    <row r="4955" spans="1:18" x14ac:dyDescent="0.25">
      <c r="A4955" s="7" t="s">
        <v>5976</v>
      </c>
      <c r="B4955" s="7" t="s">
        <v>370</v>
      </c>
      <c r="C4955" s="7" t="s">
        <v>272</v>
      </c>
      <c r="D4955" s="7" t="s">
        <v>359</v>
      </c>
      <c r="E4955" s="7" t="s">
        <v>2681</v>
      </c>
      <c r="F4955" s="9">
        <v>44217</v>
      </c>
      <c r="G4955" s="7">
        <v>1</v>
      </c>
      <c r="H4955" s="11">
        <f>VLOOKUP(B4955,[1]!Product_Data[#Data],4,0)</f>
        <v>771</v>
      </c>
      <c r="I4955" s="11">
        <f>VLOOKUP(B4955,[1]!Product_Data[#Data],3,0)</f>
        <v>648</v>
      </c>
      <c r="J4955" s="11">
        <f t="shared" si="465"/>
        <v>648</v>
      </c>
      <c r="K4955" s="11">
        <f t="shared" si="466"/>
        <v>771</v>
      </c>
      <c r="L4955" s="11">
        <f t="shared" si="467"/>
        <v>123</v>
      </c>
      <c r="M4955" t="str">
        <f>VLOOKUP(C4955,[1]!Location_Data[#Data],2,0)</f>
        <v>Torrance</v>
      </c>
      <c r="N4955" t="str">
        <f>VLOOKUP(D4955,[1]!Salespeople_Data[#Data],2,0)</f>
        <v>Eugene Holmes</v>
      </c>
      <c r="O4955" t="str">
        <f>VLOOKUP(E4955,[1]!Customer_Data[#Data],2,0)</f>
        <v>Billy Adams</v>
      </c>
      <c r="P4955" s="15">
        <f t="shared" si="462"/>
        <v>5</v>
      </c>
      <c r="Q4955">
        <f t="shared" si="463"/>
        <v>1</v>
      </c>
      <c r="R4955">
        <f t="shared" si="464"/>
        <v>2021</v>
      </c>
    </row>
    <row r="4956" spans="1:18" x14ac:dyDescent="0.25">
      <c r="A4956" s="7" t="s">
        <v>5977</v>
      </c>
      <c r="B4956" s="7" t="s">
        <v>389</v>
      </c>
      <c r="C4956" s="7" t="s">
        <v>527</v>
      </c>
      <c r="D4956" s="7" t="s">
        <v>191</v>
      </c>
      <c r="E4956" s="7" t="s">
        <v>2513</v>
      </c>
      <c r="F4956" s="9">
        <v>44211</v>
      </c>
      <c r="G4956" s="7">
        <v>2</v>
      </c>
      <c r="H4956" s="11">
        <f>VLOOKUP(B4956,[1]!Product_Data[#Data],4,0)</f>
        <v>1367</v>
      </c>
      <c r="I4956" s="11">
        <f>VLOOKUP(B4956,[1]!Product_Data[#Data],3,0)</f>
        <v>984</v>
      </c>
      <c r="J4956" s="11">
        <f t="shared" si="465"/>
        <v>1968</v>
      </c>
      <c r="K4956" s="11">
        <f t="shared" si="466"/>
        <v>2734</v>
      </c>
      <c r="L4956" s="11">
        <f t="shared" si="467"/>
        <v>766</v>
      </c>
      <c r="M4956" t="str">
        <f>VLOOKUP(C4956,[1]!Location_Data[#Data],2,0)</f>
        <v>Stockton</v>
      </c>
      <c r="N4956" t="str">
        <f>VLOOKUP(D4956,[1]!Salespeople_Data[#Data],2,0)</f>
        <v>Robert Reed</v>
      </c>
      <c r="O4956" t="str">
        <f>VLOOKUP(E4956,[1]!Customer_Data[#Data],2,0)</f>
        <v>Andrew Hansen</v>
      </c>
      <c r="P4956" s="15">
        <f t="shared" si="462"/>
        <v>6</v>
      </c>
      <c r="Q4956">
        <f t="shared" si="463"/>
        <v>1</v>
      </c>
      <c r="R4956">
        <f t="shared" si="464"/>
        <v>2021</v>
      </c>
    </row>
    <row r="4957" spans="1:18" x14ac:dyDescent="0.25">
      <c r="A4957" s="7" t="s">
        <v>5978</v>
      </c>
      <c r="B4957" s="7" t="s">
        <v>818</v>
      </c>
      <c r="C4957" s="7" t="s">
        <v>436</v>
      </c>
      <c r="D4957" s="7" t="s">
        <v>15</v>
      </c>
      <c r="E4957" s="7" t="s">
        <v>3134</v>
      </c>
      <c r="F4957" s="9">
        <v>44230</v>
      </c>
      <c r="G4957" s="7">
        <v>1</v>
      </c>
      <c r="H4957" s="11">
        <f>VLOOKUP(B4957,[1]!Product_Data[#Data],4,0)</f>
        <v>1638</v>
      </c>
      <c r="I4957" s="11">
        <f>VLOOKUP(B4957,[1]!Product_Data[#Data],3,0)</f>
        <v>1261</v>
      </c>
      <c r="J4957" s="11">
        <f t="shared" si="465"/>
        <v>1261</v>
      </c>
      <c r="K4957" s="11">
        <f t="shared" si="466"/>
        <v>1638</v>
      </c>
      <c r="L4957" s="11">
        <f t="shared" si="467"/>
        <v>377</v>
      </c>
      <c r="M4957" t="str">
        <f>VLOOKUP(C4957,[1]!Location_Data[#Data],2,0)</f>
        <v>Jurupa Valley</v>
      </c>
      <c r="N4957" t="str">
        <f>VLOOKUP(D4957,[1]!Salespeople_Data[#Data],2,0)</f>
        <v>Ryan Butler</v>
      </c>
      <c r="O4957" t="str">
        <f>VLOOKUP(E4957,[1]!Customer_Data[#Data],2,0)</f>
        <v>Juan Hunt</v>
      </c>
      <c r="P4957" s="15">
        <f t="shared" si="462"/>
        <v>4</v>
      </c>
      <c r="Q4957">
        <f t="shared" si="463"/>
        <v>2</v>
      </c>
      <c r="R4957">
        <f t="shared" si="464"/>
        <v>2021</v>
      </c>
    </row>
    <row r="4958" spans="1:18" x14ac:dyDescent="0.25">
      <c r="A4958" s="7" t="s">
        <v>5979</v>
      </c>
      <c r="B4958" s="7" t="s">
        <v>78</v>
      </c>
      <c r="C4958" s="7" t="s">
        <v>380</v>
      </c>
      <c r="D4958" s="7" t="s">
        <v>49</v>
      </c>
      <c r="E4958" s="7" t="s">
        <v>1441</v>
      </c>
      <c r="F4958" s="9">
        <v>44235</v>
      </c>
      <c r="G4958" s="7">
        <v>1</v>
      </c>
      <c r="H4958" s="11">
        <f>VLOOKUP(B4958,[1]!Product_Data[#Data],4,0)</f>
        <v>1380</v>
      </c>
      <c r="I4958" s="11">
        <f>VLOOKUP(B4958,[1]!Product_Data[#Data],3,0)</f>
        <v>1090</v>
      </c>
      <c r="J4958" s="11">
        <f t="shared" si="465"/>
        <v>1090</v>
      </c>
      <c r="K4958" s="11">
        <f t="shared" si="466"/>
        <v>1380</v>
      </c>
      <c r="L4958" s="11">
        <f t="shared" si="467"/>
        <v>290</v>
      </c>
      <c r="M4958" t="str">
        <f>VLOOKUP(C4958,[1]!Location_Data[#Data],2,0)</f>
        <v>Los Angeles</v>
      </c>
      <c r="N4958" t="str">
        <f>VLOOKUP(D4958,[1]!Salespeople_Data[#Data],2,0)</f>
        <v>Walter Cook</v>
      </c>
      <c r="O4958" t="str">
        <f>VLOOKUP(E4958,[1]!Customer_Data[#Data],2,0)</f>
        <v>Sean Knight</v>
      </c>
      <c r="P4958" s="15">
        <f t="shared" si="462"/>
        <v>2</v>
      </c>
      <c r="Q4958">
        <f t="shared" si="463"/>
        <v>2</v>
      </c>
      <c r="R4958">
        <f t="shared" si="464"/>
        <v>2021</v>
      </c>
    </row>
    <row r="4959" spans="1:18" x14ac:dyDescent="0.25">
      <c r="A4959" s="7" t="s">
        <v>5980</v>
      </c>
      <c r="B4959" s="7" t="s">
        <v>132</v>
      </c>
      <c r="C4959" s="7" t="s">
        <v>386</v>
      </c>
      <c r="D4959" s="7" t="s">
        <v>58</v>
      </c>
      <c r="E4959" s="7" t="s">
        <v>1483</v>
      </c>
      <c r="F4959" s="9">
        <v>44228</v>
      </c>
      <c r="G4959" s="7">
        <v>2</v>
      </c>
      <c r="H4959" s="11">
        <f>VLOOKUP(B4959,[1]!Product_Data[#Data],4,0)</f>
        <v>2091</v>
      </c>
      <c r="I4959" s="11">
        <f>VLOOKUP(B4959,[1]!Product_Data[#Data],3,0)</f>
        <v>1485</v>
      </c>
      <c r="J4959" s="11">
        <f t="shared" si="465"/>
        <v>2970</v>
      </c>
      <c r="K4959" s="11">
        <f t="shared" si="466"/>
        <v>4182</v>
      </c>
      <c r="L4959" s="11">
        <f t="shared" si="467"/>
        <v>1212</v>
      </c>
      <c r="M4959" t="str">
        <f>VLOOKUP(C4959,[1]!Location_Data[#Data],2,0)</f>
        <v>Carlsbad</v>
      </c>
      <c r="N4959" t="str">
        <f>VLOOKUP(D4959,[1]!Salespeople_Data[#Data],2,0)</f>
        <v>Christopher Tucker</v>
      </c>
      <c r="O4959" t="str">
        <f>VLOOKUP(E4959,[1]!Customer_Data[#Data],2,0)</f>
        <v>Albert Rice</v>
      </c>
      <c r="P4959" s="15">
        <f t="shared" si="462"/>
        <v>2</v>
      </c>
      <c r="Q4959">
        <f t="shared" si="463"/>
        <v>2</v>
      </c>
      <c r="R4959">
        <f t="shared" si="464"/>
        <v>2021</v>
      </c>
    </row>
    <row r="4960" spans="1:18" x14ac:dyDescent="0.25">
      <c r="A4960" s="7" t="s">
        <v>5981</v>
      </c>
      <c r="B4960" s="7" t="s">
        <v>389</v>
      </c>
      <c r="C4960" s="7" t="s">
        <v>48</v>
      </c>
      <c r="D4960" s="7" t="s">
        <v>178</v>
      </c>
      <c r="E4960" s="7" t="s">
        <v>1339</v>
      </c>
      <c r="F4960" s="9">
        <v>44230</v>
      </c>
      <c r="G4960" s="7">
        <v>3</v>
      </c>
      <c r="H4960" s="11">
        <f>VLOOKUP(B4960,[1]!Product_Data[#Data],4,0)</f>
        <v>1367</v>
      </c>
      <c r="I4960" s="11">
        <f>VLOOKUP(B4960,[1]!Product_Data[#Data],3,0)</f>
        <v>984</v>
      </c>
      <c r="J4960" s="11">
        <f t="shared" si="465"/>
        <v>2952</v>
      </c>
      <c r="K4960" s="11">
        <f t="shared" si="466"/>
        <v>4101</v>
      </c>
      <c r="L4960" s="11">
        <f t="shared" si="467"/>
        <v>1149</v>
      </c>
      <c r="M4960" t="str">
        <f>VLOOKUP(C4960,[1]!Location_Data[#Data],2,0)</f>
        <v>Rialto</v>
      </c>
      <c r="N4960" t="str">
        <f>VLOOKUP(D4960,[1]!Salespeople_Data[#Data],2,0)</f>
        <v>Joshua Taylor</v>
      </c>
      <c r="O4960" t="str">
        <f>VLOOKUP(E4960,[1]!Customer_Data[#Data],2,0)</f>
        <v>Jesse Evans</v>
      </c>
      <c r="P4960" s="15">
        <f t="shared" si="462"/>
        <v>4</v>
      </c>
      <c r="Q4960">
        <f t="shared" si="463"/>
        <v>2</v>
      </c>
      <c r="R4960">
        <f t="shared" si="464"/>
        <v>2021</v>
      </c>
    </row>
    <row r="4961" spans="1:18" x14ac:dyDescent="0.25">
      <c r="A4961" s="7" t="s">
        <v>5982</v>
      </c>
      <c r="B4961" s="7" t="s">
        <v>389</v>
      </c>
      <c r="C4961" s="7" t="s">
        <v>436</v>
      </c>
      <c r="D4961" s="7" t="s">
        <v>30</v>
      </c>
      <c r="E4961" s="7" t="s">
        <v>827</v>
      </c>
      <c r="F4961" s="9">
        <v>44250</v>
      </c>
      <c r="G4961" s="7">
        <v>3</v>
      </c>
      <c r="H4961" s="11">
        <f>VLOOKUP(B4961,[1]!Product_Data[#Data],4,0)</f>
        <v>1367</v>
      </c>
      <c r="I4961" s="11">
        <f>VLOOKUP(B4961,[1]!Product_Data[#Data],3,0)</f>
        <v>984</v>
      </c>
      <c r="J4961" s="11">
        <f t="shared" si="465"/>
        <v>2952</v>
      </c>
      <c r="K4961" s="11">
        <f t="shared" si="466"/>
        <v>4101</v>
      </c>
      <c r="L4961" s="11">
        <f t="shared" si="467"/>
        <v>1149</v>
      </c>
      <c r="M4961" t="str">
        <f>VLOOKUP(C4961,[1]!Location_Data[#Data],2,0)</f>
        <v>Jurupa Valley</v>
      </c>
      <c r="N4961" t="str">
        <f>VLOOKUP(D4961,[1]!Salespeople_Data[#Data],2,0)</f>
        <v>Carl Hall</v>
      </c>
      <c r="O4961" t="str">
        <f>VLOOKUP(E4961,[1]!Customer_Data[#Data],2,0)</f>
        <v>Philip Foster</v>
      </c>
      <c r="P4961" s="15">
        <f t="shared" si="462"/>
        <v>3</v>
      </c>
      <c r="Q4961">
        <f t="shared" si="463"/>
        <v>2</v>
      </c>
      <c r="R4961">
        <f t="shared" si="464"/>
        <v>2021</v>
      </c>
    </row>
    <row r="4962" spans="1:18" x14ac:dyDescent="0.25">
      <c r="A4962" s="7" t="s">
        <v>5983</v>
      </c>
      <c r="B4962" s="7" t="s">
        <v>383</v>
      </c>
      <c r="C4962" s="7" t="s">
        <v>39</v>
      </c>
      <c r="D4962" s="7" t="s">
        <v>91</v>
      </c>
      <c r="E4962" s="7" t="s">
        <v>247</v>
      </c>
      <c r="F4962" s="9">
        <v>44244</v>
      </c>
      <c r="G4962" s="7">
        <v>1</v>
      </c>
      <c r="H4962" s="11">
        <f>VLOOKUP(B4962,[1]!Product_Data[#Data],4,0)</f>
        <v>1494</v>
      </c>
      <c r="I4962" s="11">
        <f>VLOOKUP(B4962,[1]!Product_Data[#Data],3,0)</f>
        <v>971</v>
      </c>
      <c r="J4962" s="11">
        <f t="shared" si="465"/>
        <v>971</v>
      </c>
      <c r="K4962" s="11">
        <f t="shared" si="466"/>
        <v>1494</v>
      </c>
      <c r="L4962" s="11">
        <f t="shared" si="467"/>
        <v>523</v>
      </c>
      <c r="M4962" t="str">
        <f>VLOOKUP(C4962,[1]!Location_Data[#Data],2,0)</f>
        <v>Oceanside</v>
      </c>
      <c r="N4962" t="str">
        <f>VLOOKUP(D4962,[1]!Salespeople_Data[#Data],2,0)</f>
        <v>Howard Gardner</v>
      </c>
      <c r="O4962" t="str">
        <f>VLOOKUP(E4962,[1]!Customer_Data[#Data],2,0)</f>
        <v>Jack Reid</v>
      </c>
      <c r="P4962" s="15">
        <f t="shared" si="462"/>
        <v>4</v>
      </c>
      <c r="Q4962">
        <f t="shared" si="463"/>
        <v>2</v>
      </c>
      <c r="R4962">
        <f t="shared" si="464"/>
        <v>2021</v>
      </c>
    </row>
    <row r="4963" spans="1:18" x14ac:dyDescent="0.25">
      <c r="A4963" s="7" t="s">
        <v>5984</v>
      </c>
      <c r="B4963" s="7" t="s">
        <v>352</v>
      </c>
      <c r="C4963" s="7" t="s">
        <v>472</v>
      </c>
      <c r="D4963" s="7" t="s">
        <v>345</v>
      </c>
      <c r="E4963" s="7" t="s">
        <v>2426</v>
      </c>
      <c r="F4963" s="9">
        <v>44223</v>
      </c>
      <c r="G4963" s="7">
        <v>1</v>
      </c>
      <c r="H4963" s="11">
        <f>VLOOKUP(B4963,[1]!Product_Data[#Data],4,0)</f>
        <v>203</v>
      </c>
      <c r="I4963" s="11">
        <f>VLOOKUP(B4963,[1]!Product_Data[#Data],3,0)</f>
        <v>154</v>
      </c>
      <c r="J4963" s="11">
        <f t="shared" si="465"/>
        <v>154</v>
      </c>
      <c r="K4963" s="11">
        <f t="shared" si="466"/>
        <v>203</v>
      </c>
      <c r="L4963" s="11">
        <f t="shared" si="467"/>
        <v>49</v>
      </c>
      <c r="M4963" t="str">
        <f>VLOOKUP(C4963,[1]!Location_Data[#Data],2,0)</f>
        <v>Concord</v>
      </c>
      <c r="N4963" t="str">
        <f>VLOOKUP(D4963,[1]!Salespeople_Data[#Data],2,0)</f>
        <v>Larry Marshall</v>
      </c>
      <c r="O4963" t="str">
        <f>VLOOKUP(E4963,[1]!Customer_Data[#Data],2,0)</f>
        <v>Lawrence Watson</v>
      </c>
      <c r="P4963" s="15">
        <f t="shared" si="462"/>
        <v>4</v>
      </c>
      <c r="Q4963">
        <f t="shared" si="463"/>
        <v>1</v>
      </c>
      <c r="R4963">
        <f t="shared" si="464"/>
        <v>2021</v>
      </c>
    </row>
    <row r="4964" spans="1:18" x14ac:dyDescent="0.25">
      <c r="A4964" s="7" t="s">
        <v>5985</v>
      </c>
      <c r="B4964" s="7" t="s">
        <v>189</v>
      </c>
      <c r="C4964" s="7" t="s">
        <v>190</v>
      </c>
      <c r="D4964" s="7" t="s">
        <v>257</v>
      </c>
      <c r="E4964" s="7" t="s">
        <v>2010</v>
      </c>
      <c r="F4964" s="9">
        <v>44231</v>
      </c>
      <c r="G4964" s="7">
        <v>2</v>
      </c>
      <c r="H4964" s="11">
        <f>VLOOKUP(B4964,[1]!Product_Data[#Data],4,0)</f>
        <v>1783</v>
      </c>
      <c r="I4964" s="11">
        <f>VLOOKUP(B4964,[1]!Product_Data[#Data],3,0)</f>
        <v>1516</v>
      </c>
      <c r="J4964" s="11">
        <f t="shared" si="465"/>
        <v>3032</v>
      </c>
      <c r="K4964" s="11">
        <f t="shared" si="466"/>
        <v>3566</v>
      </c>
      <c r="L4964" s="11">
        <f t="shared" si="467"/>
        <v>534</v>
      </c>
      <c r="M4964" t="str">
        <f>VLOOKUP(C4964,[1]!Location_Data[#Data],2,0)</f>
        <v>Oakland</v>
      </c>
      <c r="N4964" t="str">
        <f>VLOOKUP(D4964,[1]!Salespeople_Data[#Data],2,0)</f>
        <v>Jerry Perry</v>
      </c>
      <c r="O4964" t="str">
        <f>VLOOKUP(E4964,[1]!Customer_Data[#Data],2,0)</f>
        <v>Shawn Cook</v>
      </c>
      <c r="P4964" s="15">
        <f t="shared" si="462"/>
        <v>5</v>
      </c>
      <c r="Q4964">
        <f t="shared" si="463"/>
        <v>2</v>
      </c>
      <c r="R4964">
        <f t="shared" si="464"/>
        <v>2021</v>
      </c>
    </row>
    <row r="4965" spans="1:18" x14ac:dyDescent="0.25">
      <c r="A4965" s="7" t="s">
        <v>5986</v>
      </c>
      <c r="B4965" s="7" t="s">
        <v>305</v>
      </c>
      <c r="C4965" s="7" t="s">
        <v>145</v>
      </c>
      <c r="D4965" s="7" t="s">
        <v>136</v>
      </c>
      <c r="E4965" s="7" t="s">
        <v>31</v>
      </c>
      <c r="F4965" s="9">
        <v>44241</v>
      </c>
      <c r="G4965" s="7">
        <v>4</v>
      </c>
      <c r="H4965" s="11">
        <f>VLOOKUP(B4965,[1]!Product_Data[#Data],4,0)</f>
        <v>504</v>
      </c>
      <c r="I4965" s="11">
        <f>VLOOKUP(B4965,[1]!Product_Data[#Data],3,0)</f>
        <v>408</v>
      </c>
      <c r="J4965" s="11">
        <f t="shared" si="465"/>
        <v>1632</v>
      </c>
      <c r="K4965" s="11">
        <f t="shared" si="466"/>
        <v>2016</v>
      </c>
      <c r="L4965" s="11">
        <f t="shared" si="467"/>
        <v>384</v>
      </c>
      <c r="M4965" t="str">
        <f>VLOOKUP(C4965,[1]!Location_Data[#Data],2,0)</f>
        <v>Santa Maria</v>
      </c>
      <c r="N4965" t="str">
        <f>VLOOKUP(D4965,[1]!Salespeople_Data[#Data],2,0)</f>
        <v>Clarence Fox</v>
      </c>
      <c r="O4965" t="str">
        <f>VLOOKUP(E4965,[1]!Customer_Data[#Data],2,0)</f>
        <v>Michael Allen</v>
      </c>
      <c r="P4965" s="15">
        <f t="shared" si="462"/>
        <v>1</v>
      </c>
      <c r="Q4965">
        <f t="shared" si="463"/>
        <v>2</v>
      </c>
      <c r="R4965">
        <f t="shared" si="464"/>
        <v>2021</v>
      </c>
    </row>
    <row r="4966" spans="1:18" x14ac:dyDescent="0.25">
      <c r="A4966" s="7" t="s">
        <v>5987</v>
      </c>
      <c r="B4966" s="7" t="s">
        <v>252</v>
      </c>
      <c r="C4966" s="7" t="s">
        <v>596</v>
      </c>
      <c r="D4966" s="7" t="s">
        <v>25</v>
      </c>
      <c r="E4966" s="7" t="s">
        <v>414</v>
      </c>
      <c r="F4966" s="9">
        <v>44199</v>
      </c>
      <c r="G4966" s="7">
        <v>1</v>
      </c>
      <c r="H4966" s="11">
        <f>VLOOKUP(B4966,[1]!Product_Data[#Data],4,0)</f>
        <v>1899</v>
      </c>
      <c r="I4966" s="11">
        <f>VLOOKUP(B4966,[1]!Product_Data[#Data],3,0)</f>
        <v>1044</v>
      </c>
      <c r="J4966" s="11">
        <f t="shared" si="465"/>
        <v>1044</v>
      </c>
      <c r="K4966" s="11">
        <f t="shared" si="466"/>
        <v>1899</v>
      </c>
      <c r="L4966" s="11">
        <f t="shared" si="467"/>
        <v>855</v>
      </c>
      <c r="M4966" t="str">
        <f>VLOOKUP(C4966,[1]!Location_Data[#Data],2,0)</f>
        <v>Fremont</v>
      </c>
      <c r="N4966" t="str">
        <f>VLOOKUP(D4966,[1]!Salespeople_Data[#Data],2,0)</f>
        <v>Brian Davis</v>
      </c>
      <c r="O4966" t="str">
        <f>VLOOKUP(E4966,[1]!Customer_Data[#Data],2,0)</f>
        <v>Samuel Fields</v>
      </c>
      <c r="P4966" s="15">
        <f t="shared" si="462"/>
        <v>1</v>
      </c>
      <c r="Q4966">
        <f t="shared" si="463"/>
        <v>1</v>
      </c>
      <c r="R4966">
        <f t="shared" si="464"/>
        <v>2021</v>
      </c>
    </row>
    <row r="4967" spans="1:18" x14ac:dyDescent="0.25">
      <c r="A4967" s="7" t="s">
        <v>5988</v>
      </c>
      <c r="B4967" s="7" t="s">
        <v>189</v>
      </c>
      <c r="C4967" s="7" t="s">
        <v>34</v>
      </c>
      <c r="D4967" s="7" t="s">
        <v>141</v>
      </c>
      <c r="E4967" s="7" t="s">
        <v>2337</v>
      </c>
      <c r="F4967" s="9">
        <v>44244</v>
      </c>
      <c r="G4967" s="7">
        <v>1</v>
      </c>
      <c r="H4967" s="11">
        <f>VLOOKUP(B4967,[1]!Product_Data[#Data],4,0)</f>
        <v>1783</v>
      </c>
      <c r="I4967" s="11">
        <f>VLOOKUP(B4967,[1]!Product_Data[#Data],3,0)</f>
        <v>1516</v>
      </c>
      <c r="J4967" s="11">
        <f t="shared" si="465"/>
        <v>1516</v>
      </c>
      <c r="K4967" s="11">
        <f t="shared" si="466"/>
        <v>1783</v>
      </c>
      <c r="L4967" s="11">
        <f t="shared" si="467"/>
        <v>267</v>
      </c>
      <c r="M4967" t="str">
        <f>VLOOKUP(C4967,[1]!Location_Data[#Data],2,0)</f>
        <v>Inglewood</v>
      </c>
      <c r="N4967" t="str">
        <f>VLOOKUP(D4967,[1]!Salespeople_Data[#Data],2,0)</f>
        <v>Arthur Mccoy</v>
      </c>
      <c r="O4967" t="str">
        <f>VLOOKUP(E4967,[1]!Customer_Data[#Data],2,0)</f>
        <v>Jack Lewis</v>
      </c>
      <c r="P4967" s="15">
        <f t="shared" si="462"/>
        <v>4</v>
      </c>
      <c r="Q4967">
        <f t="shared" si="463"/>
        <v>2</v>
      </c>
      <c r="R4967">
        <f t="shared" si="464"/>
        <v>2021</v>
      </c>
    </row>
    <row r="4968" spans="1:18" x14ac:dyDescent="0.25">
      <c r="A4968" s="7" t="s">
        <v>5989</v>
      </c>
      <c r="B4968" s="7" t="s">
        <v>435</v>
      </c>
      <c r="C4968" s="7" t="s">
        <v>79</v>
      </c>
      <c r="D4968" s="7" t="s">
        <v>178</v>
      </c>
      <c r="E4968" s="7" t="s">
        <v>2149</v>
      </c>
      <c r="F4968" s="9">
        <v>44248</v>
      </c>
      <c r="G4968" s="7">
        <v>2</v>
      </c>
      <c r="H4968" s="11">
        <f>VLOOKUP(B4968,[1]!Product_Data[#Data],4,0)</f>
        <v>2141</v>
      </c>
      <c r="I4968" s="11">
        <f>VLOOKUP(B4968,[1]!Product_Data[#Data],3,0)</f>
        <v>1777</v>
      </c>
      <c r="J4968" s="11">
        <f t="shared" si="465"/>
        <v>3554</v>
      </c>
      <c r="K4968" s="11">
        <f t="shared" si="466"/>
        <v>4282</v>
      </c>
      <c r="L4968" s="11">
        <f t="shared" si="467"/>
        <v>728</v>
      </c>
      <c r="M4968" t="str">
        <f>VLOOKUP(C4968,[1]!Location_Data[#Data],2,0)</f>
        <v>Palmdale</v>
      </c>
      <c r="N4968" t="str">
        <f>VLOOKUP(D4968,[1]!Salespeople_Data[#Data],2,0)</f>
        <v>Joshua Taylor</v>
      </c>
      <c r="O4968" t="str">
        <f>VLOOKUP(E4968,[1]!Customer_Data[#Data],2,0)</f>
        <v>Victor Medina</v>
      </c>
      <c r="P4968" s="15">
        <f t="shared" si="462"/>
        <v>1</v>
      </c>
      <c r="Q4968">
        <f t="shared" si="463"/>
        <v>2</v>
      </c>
      <c r="R4968">
        <f t="shared" si="464"/>
        <v>2021</v>
      </c>
    </row>
    <row r="4969" spans="1:18" x14ac:dyDescent="0.25">
      <c r="A4969" s="7" t="s">
        <v>5990</v>
      </c>
      <c r="B4969" s="7" t="s">
        <v>235</v>
      </c>
      <c r="C4969" s="7" t="s">
        <v>276</v>
      </c>
      <c r="D4969" s="7" t="s">
        <v>170</v>
      </c>
      <c r="E4969" s="7" t="s">
        <v>1032</v>
      </c>
      <c r="F4969" s="9">
        <v>44212</v>
      </c>
      <c r="G4969" s="7">
        <v>1</v>
      </c>
      <c r="H4969" s="11">
        <f>VLOOKUP(B4969,[1]!Product_Data[#Data],4,0)</f>
        <v>1887</v>
      </c>
      <c r="I4969" s="11">
        <f>VLOOKUP(B4969,[1]!Product_Data[#Data],3,0)</f>
        <v>1378</v>
      </c>
      <c r="J4969" s="11">
        <f t="shared" si="465"/>
        <v>1378</v>
      </c>
      <c r="K4969" s="11">
        <f t="shared" si="466"/>
        <v>1887</v>
      </c>
      <c r="L4969" s="11">
        <f t="shared" si="467"/>
        <v>509</v>
      </c>
      <c r="M4969" t="str">
        <f>VLOOKUP(C4969,[1]!Location_Data[#Data],2,0)</f>
        <v>Orange</v>
      </c>
      <c r="N4969" t="str">
        <f>VLOOKUP(D4969,[1]!Salespeople_Data[#Data],2,0)</f>
        <v>Sean Miller</v>
      </c>
      <c r="O4969" t="str">
        <f>VLOOKUP(E4969,[1]!Customer_Data[#Data],2,0)</f>
        <v>Sean Alexander</v>
      </c>
      <c r="P4969" s="15">
        <f t="shared" si="462"/>
        <v>7</v>
      </c>
      <c r="Q4969">
        <f t="shared" si="463"/>
        <v>1</v>
      </c>
      <c r="R4969">
        <f t="shared" si="464"/>
        <v>2021</v>
      </c>
    </row>
    <row r="4970" spans="1:18" x14ac:dyDescent="0.25">
      <c r="A4970" s="7" t="s">
        <v>5991</v>
      </c>
      <c r="B4970" s="7" t="s">
        <v>403</v>
      </c>
      <c r="C4970" s="7" t="s">
        <v>322</v>
      </c>
      <c r="D4970" s="7" t="s">
        <v>87</v>
      </c>
      <c r="E4970" s="7" t="s">
        <v>3882</v>
      </c>
      <c r="F4970" s="9">
        <v>44212</v>
      </c>
      <c r="G4970" s="7">
        <v>3</v>
      </c>
      <c r="H4970" s="11">
        <f>VLOOKUP(B4970,[1]!Product_Data[#Data],4,0)</f>
        <v>392</v>
      </c>
      <c r="I4970" s="11">
        <f>VLOOKUP(B4970,[1]!Product_Data[#Data],3,0)</f>
        <v>255</v>
      </c>
      <c r="J4970" s="11">
        <f t="shared" si="465"/>
        <v>765</v>
      </c>
      <c r="K4970" s="11">
        <f t="shared" si="466"/>
        <v>1176</v>
      </c>
      <c r="L4970" s="11">
        <f t="shared" si="467"/>
        <v>411</v>
      </c>
      <c r="M4970" t="str">
        <f>VLOOKUP(C4970,[1]!Location_Data[#Data],2,0)</f>
        <v>Rancho Cucamonga</v>
      </c>
      <c r="N4970" t="str">
        <f>VLOOKUP(D4970,[1]!Salespeople_Data[#Data],2,0)</f>
        <v>Martin Perry</v>
      </c>
      <c r="O4970" t="str">
        <f>VLOOKUP(E4970,[1]!Customer_Data[#Data],2,0)</f>
        <v>Gary Porter</v>
      </c>
      <c r="P4970" s="15">
        <f t="shared" si="462"/>
        <v>7</v>
      </c>
      <c r="Q4970">
        <f t="shared" si="463"/>
        <v>1</v>
      </c>
      <c r="R4970">
        <f t="shared" si="464"/>
        <v>2021</v>
      </c>
    </row>
    <row r="4971" spans="1:18" x14ac:dyDescent="0.25">
      <c r="A4971" s="7" t="s">
        <v>5992</v>
      </c>
      <c r="B4971" s="7" t="s">
        <v>305</v>
      </c>
      <c r="C4971" s="7" t="s">
        <v>355</v>
      </c>
      <c r="D4971" s="7" t="s">
        <v>126</v>
      </c>
      <c r="E4971" s="7" t="s">
        <v>299</v>
      </c>
      <c r="F4971" s="9">
        <v>44236</v>
      </c>
      <c r="G4971" s="7">
        <v>1</v>
      </c>
      <c r="H4971" s="11">
        <f>VLOOKUP(B4971,[1]!Product_Data[#Data],4,0)</f>
        <v>504</v>
      </c>
      <c r="I4971" s="11">
        <f>VLOOKUP(B4971,[1]!Product_Data[#Data],3,0)</f>
        <v>408</v>
      </c>
      <c r="J4971" s="11">
        <f t="shared" si="465"/>
        <v>408</v>
      </c>
      <c r="K4971" s="11">
        <f t="shared" si="466"/>
        <v>504</v>
      </c>
      <c r="L4971" s="11">
        <f t="shared" si="467"/>
        <v>96</v>
      </c>
      <c r="M4971" t="str">
        <f>VLOOKUP(C4971,[1]!Location_Data[#Data],2,0)</f>
        <v>Burbank</v>
      </c>
      <c r="N4971" t="str">
        <f>VLOOKUP(D4971,[1]!Salespeople_Data[#Data],2,0)</f>
        <v>Larry Castillo</v>
      </c>
      <c r="O4971" t="str">
        <f>VLOOKUP(E4971,[1]!Customer_Data[#Data],2,0)</f>
        <v>Kenneth Ryan</v>
      </c>
      <c r="P4971" s="15">
        <f t="shared" si="462"/>
        <v>3</v>
      </c>
      <c r="Q4971">
        <f t="shared" si="463"/>
        <v>2</v>
      </c>
      <c r="R4971">
        <f t="shared" si="464"/>
        <v>2021</v>
      </c>
    </row>
    <row r="4972" spans="1:18" x14ac:dyDescent="0.25">
      <c r="A4972" s="7" t="s">
        <v>5993</v>
      </c>
      <c r="B4972" s="7" t="s">
        <v>78</v>
      </c>
      <c r="C4972" s="7" t="s">
        <v>115</v>
      </c>
      <c r="D4972" s="7" t="s">
        <v>20</v>
      </c>
      <c r="E4972" s="7" t="s">
        <v>4801</v>
      </c>
      <c r="F4972" s="9">
        <v>44203</v>
      </c>
      <c r="G4972" s="7">
        <v>2</v>
      </c>
      <c r="H4972" s="11">
        <f>VLOOKUP(B4972,[1]!Product_Data[#Data],4,0)</f>
        <v>1380</v>
      </c>
      <c r="I4972" s="11">
        <f>VLOOKUP(B4972,[1]!Product_Data[#Data],3,0)</f>
        <v>1090</v>
      </c>
      <c r="J4972" s="11">
        <f t="shared" si="465"/>
        <v>2180</v>
      </c>
      <c r="K4972" s="11">
        <f t="shared" si="466"/>
        <v>2760</v>
      </c>
      <c r="L4972" s="11">
        <f t="shared" si="467"/>
        <v>580</v>
      </c>
      <c r="M4972" t="str">
        <f>VLOOKUP(C4972,[1]!Location_Data[#Data],2,0)</f>
        <v>Glendale</v>
      </c>
      <c r="N4972" t="str">
        <f>VLOOKUP(D4972,[1]!Salespeople_Data[#Data],2,0)</f>
        <v>Joshua Cook</v>
      </c>
      <c r="O4972" t="str">
        <f>VLOOKUP(E4972,[1]!Customer_Data[#Data],2,0)</f>
        <v>Eugene Murphy</v>
      </c>
      <c r="P4972" s="15">
        <f t="shared" si="462"/>
        <v>5</v>
      </c>
      <c r="Q4972">
        <f t="shared" si="463"/>
        <v>1</v>
      </c>
      <c r="R4972">
        <f t="shared" si="464"/>
        <v>2021</v>
      </c>
    </row>
    <row r="4973" spans="1:18" x14ac:dyDescent="0.25">
      <c r="A4973" s="7" t="s">
        <v>5994</v>
      </c>
      <c r="B4973" s="7" t="s">
        <v>129</v>
      </c>
      <c r="C4973" s="7" t="s">
        <v>377</v>
      </c>
      <c r="D4973" s="7" t="s">
        <v>126</v>
      </c>
      <c r="E4973" s="7" t="s">
        <v>1635</v>
      </c>
      <c r="F4973" s="9">
        <v>44203</v>
      </c>
      <c r="G4973" s="7">
        <v>1</v>
      </c>
      <c r="H4973" s="11">
        <f>VLOOKUP(B4973,[1]!Product_Data[#Data],4,0)</f>
        <v>127</v>
      </c>
      <c r="I4973" s="11">
        <f>VLOOKUP(B4973,[1]!Product_Data[#Data],3,0)</f>
        <v>79</v>
      </c>
      <c r="J4973" s="11">
        <f t="shared" si="465"/>
        <v>79</v>
      </c>
      <c r="K4973" s="11">
        <f t="shared" si="466"/>
        <v>127</v>
      </c>
      <c r="L4973" s="11">
        <f t="shared" si="467"/>
        <v>48</v>
      </c>
      <c r="M4973" t="str">
        <f>VLOOKUP(C4973,[1]!Location_Data[#Data],2,0)</f>
        <v>San Diego</v>
      </c>
      <c r="N4973" t="str">
        <f>VLOOKUP(D4973,[1]!Salespeople_Data[#Data],2,0)</f>
        <v>Larry Castillo</v>
      </c>
      <c r="O4973" t="str">
        <f>VLOOKUP(E4973,[1]!Customer_Data[#Data],2,0)</f>
        <v>Sean Andrews</v>
      </c>
      <c r="P4973" s="15">
        <f t="shared" si="462"/>
        <v>5</v>
      </c>
      <c r="Q4973">
        <f t="shared" si="463"/>
        <v>1</v>
      </c>
      <c r="R4973">
        <f t="shared" si="464"/>
        <v>2021</v>
      </c>
    </row>
    <row r="4974" spans="1:18" x14ac:dyDescent="0.25">
      <c r="A4974" s="7" t="s">
        <v>5995</v>
      </c>
      <c r="B4974" s="7" t="s">
        <v>177</v>
      </c>
      <c r="C4974" s="7" t="s">
        <v>100</v>
      </c>
      <c r="D4974" s="7" t="s">
        <v>216</v>
      </c>
      <c r="E4974" s="7" t="s">
        <v>2210</v>
      </c>
      <c r="F4974" s="9">
        <v>44226</v>
      </c>
      <c r="G4974" s="7">
        <v>3</v>
      </c>
      <c r="H4974" s="11">
        <f>VLOOKUP(B4974,[1]!Product_Data[#Data],4,0)</f>
        <v>2497</v>
      </c>
      <c r="I4974" s="11">
        <f>VLOOKUP(B4974,[1]!Product_Data[#Data],3,0)</f>
        <v>1473</v>
      </c>
      <c r="J4974" s="11">
        <f t="shared" si="465"/>
        <v>4419</v>
      </c>
      <c r="K4974" s="11">
        <f t="shared" si="466"/>
        <v>7491</v>
      </c>
      <c r="L4974" s="11">
        <f t="shared" si="467"/>
        <v>3072</v>
      </c>
      <c r="M4974" t="str">
        <f>VLOOKUP(C4974,[1]!Location_Data[#Data],2,0)</f>
        <v>Victorville</v>
      </c>
      <c r="N4974" t="str">
        <f>VLOOKUP(D4974,[1]!Salespeople_Data[#Data],2,0)</f>
        <v>Ernest Wagner</v>
      </c>
      <c r="O4974" t="str">
        <f>VLOOKUP(E4974,[1]!Customer_Data[#Data],2,0)</f>
        <v>Todd Roberts</v>
      </c>
      <c r="P4974" s="15">
        <f t="shared" si="462"/>
        <v>7</v>
      </c>
      <c r="Q4974">
        <f t="shared" si="463"/>
        <v>1</v>
      </c>
      <c r="R4974">
        <f t="shared" si="464"/>
        <v>2021</v>
      </c>
    </row>
    <row r="4975" spans="1:18" x14ac:dyDescent="0.25">
      <c r="A4975" s="7" t="s">
        <v>5996</v>
      </c>
      <c r="B4975" s="7" t="s">
        <v>33</v>
      </c>
      <c r="C4975" s="7" t="s">
        <v>253</v>
      </c>
      <c r="D4975" s="7" t="s">
        <v>75</v>
      </c>
      <c r="E4975" s="7" t="s">
        <v>1096</v>
      </c>
      <c r="F4975" s="9">
        <v>44241</v>
      </c>
      <c r="G4975" s="7">
        <v>2</v>
      </c>
      <c r="H4975" s="11">
        <f>VLOOKUP(B4975,[1]!Product_Data[#Data],4,0)</f>
        <v>1582</v>
      </c>
      <c r="I4975" s="11">
        <f>VLOOKUP(B4975,[1]!Product_Data[#Data],3,0)</f>
        <v>1234</v>
      </c>
      <c r="J4975" s="11">
        <f t="shared" si="465"/>
        <v>2468</v>
      </c>
      <c r="K4975" s="11">
        <f t="shared" si="466"/>
        <v>3164</v>
      </c>
      <c r="L4975" s="11">
        <f t="shared" si="467"/>
        <v>696</v>
      </c>
      <c r="M4975" t="str">
        <f>VLOOKUP(C4975,[1]!Location_Data[#Data],2,0)</f>
        <v>Bakersfield</v>
      </c>
      <c r="N4975" t="str">
        <f>VLOOKUP(D4975,[1]!Salespeople_Data[#Data],2,0)</f>
        <v>Roger Robertson</v>
      </c>
      <c r="O4975" t="str">
        <f>VLOOKUP(E4975,[1]!Customer_Data[#Data],2,0)</f>
        <v>Craig Wright</v>
      </c>
      <c r="P4975" s="15">
        <f t="shared" si="462"/>
        <v>1</v>
      </c>
      <c r="Q4975">
        <f t="shared" si="463"/>
        <v>2</v>
      </c>
      <c r="R4975">
        <f t="shared" si="464"/>
        <v>2021</v>
      </c>
    </row>
    <row r="4976" spans="1:18" x14ac:dyDescent="0.25">
      <c r="A4976" s="7" t="s">
        <v>5997</v>
      </c>
      <c r="B4976" s="7" t="s">
        <v>43</v>
      </c>
      <c r="C4976" s="7" t="s">
        <v>186</v>
      </c>
      <c r="D4976" s="7" t="s">
        <v>35</v>
      </c>
      <c r="E4976" s="7" t="s">
        <v>1420</v>
      </c>
      <c r="F4976" s="9">
        <v>44216</v>
      </c>
      <c r="G4976" s="7">
        <v>4</v>
      </c>
      <c r="H4976" s="11">
        <f>VLOOKUP(B4976,[1]!Product_Data[#Data],4,0)</f>
        <v>356</v>
      </c>
      <c r="I4976" s="11">
        <f>VLOOKUP(B4976,[1]!Product_Data[#Data],3,0)</f>
        <v>292</v>
      </c>
      <c r="J4976" s="11">
        <f t="shared" si="465"/>
        <v>1168</v>
      </c>
      <c r="K4976" s="11">
        <f t="shared" si="466"/>
        <v>1424</v>
      </c>
      <c r="L4976" s="11">
        <f t="shared" si="467"/>
        <v>256</v>
      </c>
      <c r="M4976" t="str">
        <f>VLOOKUP(C4976,[1]!Location_Data[#Data],2,0)</f>
        <v>Riverside</v>
      </c>
      <c r="N4976" t="str">
        <f>VLOOKUP(D4976,[1]!Salespeople_Data[#Data],2,0)</f>
        <v>Charles Harper</v>
      </c>
      <c r="O4976" t="str">
        <f>VLOOKUP(E4976,[1]!Customer_Data[#Data],2,0)</f>
        <v>Robert Ferguson</v>
      </c>
      <c r="P4976" s="15">
        <f t="shared" si="462"/>
        <v>4</v>
      </c>
      <c r="Q4976">
        <f t="shared" si="463"/>
        <v>1</v>
      </c>
      <c r="R4976">
        <f t="shared" si="464"/>
        <v>2021</v>
      </c>
    </row>
    <row r="4977" spans="1:18" x14ac:dyDescent="0.25">
      <c r="A4977" s="7" t="s">
        <v>5998</v>
      </c>
      <c r="B4977" s="7" t="s">
        <v>219</v>
      </c>
      <c r="C4977" s="7" t="s">
        <v>9</v>
      </c>
      <c r="D4977" s="7" t="s">
        <v>87</v>
      </c>
      <c r="E4977" s="7" t="s">
        <v>1904</v>
      </c>
      <c r="F4977" s="9">
        <v>44268</v>
      </c>
      <c r="G4977" s="7">
        <v>1</v>
      </c>
      <c r="H4977" s="11">
        <f>VLOOKUP(B4977,[1]!Product_Data[#Data],4,0)</f>
        <v>561</v>
      </c>
      <c r="I4977" s="11">
        <f>VLOOKUP(B4977,[1]!Product_Data[#Data],3,0)</f>
        <v>421</v>
      </c>
      <c r="J4977" s="11">
        <f t="shared" si="465"/>
        <v>421</v>
      </c>
      <c r="K4977" s="11">
        <f t="shared" si="466"/>
        <v>561</v>
      </c>
      <c r="L4977" s="11">
        <f t="shared" si="467"/>
        <v>140</v>
      </c>
      <c r="M4977" t="str">
        <f>VLOOKUP(C4977,[1]!Location_Data[#Data],2,0)</f>
        <v>San Mateo</v>
      </c>
      <c r="N4977" t="str">
        <f>VLOOKUP(D4977,[1]!Salespeople_Data[#Data],2,0)</f>
        <v>Martin Perry</v>
      </c>
      <c r="O4977" t="str">
        <f>VLOOKUP(E4977,[1]!Customer_Data[#Data],2,0)</f>
        <v>Ernest Rivera</v>
      </c>
      <c r="P4977" s="15">
        <f t="shared" si="462"/>
        <v>7</v>
      </c>
      <c r="Q4977">
        <f t="shared" si="463"/>
        <v>3</v>
      </c>
      <c r="R4977">
        <f t="shared" si="464"/>
        <v>2021</v>
      </c>
    </row>
    <row r="4978" spans="1:18" x14ac:dyDescent="0.25">
      <c r="A4978" s="7" t="s">
        <v>5999</v>
      </c>
      <c r="B4978" s="7" t="s">
        <v>605</v>
      </c>
      <c r="C4978" s="7" t="s">
        <v>272</v>
      </c>
      <c r="D4978" s="7" t="s">
        <v>40</v>
      </c>
      <c r="E4978" s="7" t="s">
        <v>985</v>
      </c>
      <c r="F4978" s="9">
        <v>44205</v>
      </c>
      <c r="G4978" s="7">
        <v>1</v>
      </c>
      <c r="H4978" s="11">
        <f>VLOOKUP(B4978,[1]!Product_Data[#Data],4,0)</f>
        <v>913</v>
      </c>
      <c r="I4978" s="11">
        <f>VLOOKUP(B4978,[1]!Product_Data[#Data],3,0)</f>
        <v>584</v>
      </c>
      <c r="J4978" s="11">
        <f t="shared" si="465"/>
        <v>584</v>
      </c>
      <c r="K4978" s="11">
        <f t="shared" si="466"/>
        <v>913</v>
      </c>
      <c r="L4978" s="11">
        <f t="shared" si="467"/>
        <v>329</v>
      </c>
      <c r="M4978" t="str">
        <f>VLOOKUP(C4978,[1]!Location_Data[#Data],2,0)</f>
        <v>Torrance</v>
      </c>
      <c r="N4978" t="str">
        <f>VLOOKUP(D4978,[1]!Salespeople_Data[#Data],2,0)</f>
        <v>Brian Hansen</v>
      </c>
      <c r="O4978" t="str">
        <f>VLOOKUP(E4978,[1]!Customer_Data[#Data],2,0)</f>
        <v>Matthew Campbell</v>
      </c>
      <c r="P4978" s="15">
        <f t="shared" si="462"/>
        <v>7</v>
      </c>
      <c r="Q4978">
        <f t="shared" si="463"/>
        <v>1</v>
      </c>
      <c r="R4978">
        <f t="shared" si="464"/>
        <v>2021</v>
      </c>
    </row>
    <row r="4979" spans="1:18" x14ac:dyDescent="0.25">
      <c r="A4979" s="7" t="s">
        <v>6000</v>
      </c>
      <c r="B4979" s="7" t="s">
        <v>177</v>
      </c>
      <c r="C4979" s="7" t="s">
        <v>48</v>
      </c>
      <c r="D4979" s="7" t="s">
        <v>345</v>
      </c>
      <c r="E4979" s="7" t="s">
        <v>2426</v>
      </c>
      <c r="F4979" s="9">
        <v>44251</v>
      </c>
      <c r="G4979" s="7">
        <v>1</v>
      </c>
      <c r="H4979" s="11">
        <f>VLOOKUP(B4979,[1]!Product_Data[#Data],4,0)</f>
        <v>2497</v>
      </c>
      <c r="I4979" s="11">
        <f>VLOOKUP(B4979,[1]!Product_Data[#Data],3,0)</f>
        <v>1473</v>
      </c>
      <c r="J4979" s="11">
        <f t="shared" si="465"/>
        <v>1473</v>
      </c>
      <c r="K4979" s="11">
        <f t="shared" si="466"/>
        <v>2497</v>
      </c>
      <c r="L4979" s="11">
        <f t="shared" si="467"/>
        <v>1024</v>
      </c>
      <c r="M4979" t="str">
        <f>VLOOKUP(C4979,[1]!Location_Data[#Data],2,0)</f>
        <v>Rialto</v>
      </c>
      <c r="N4979" t="str">
        <f>VLOOKUP(D4979,[1]!Salespeople_Data[#Data],2,0)</f>
        <v>Larry Marshall</v>
      </c>
      <c r="O4979" t="str">
        <f>VLOOKUP(E4979,[1]!Customer_Data[#Data],2,0)</f>
        <v>Lawrence Watson</v>
      </c>
      <c r="P4979" s="15">
        <f t="shared" si="462"/>
        <v>4</v>
      </c>
      <c r="Q4979">
        <f t="shared" si="463"/>
        <v>2</v>
      </c>
      <c r="R4979">
        <f t="shared" si="464"/>
        <v>2021</v>
      </c>
    </row>
    <row r="4980" spans="1:18" x14ac:dyDescent="0.25">
      <c r="A4980" s="7" t="s">
        <v>6001</v>
      </c>
      <c r="B4980" s="7" t="s">
        <v>600</v>
      </c>
      <c r="C4980" s="7" t="s">
        <v>268</v>
      </c>
      <c r="D4980" s="7" t="s">
        <v>141</v>
      </c>
      <c r="E4980" s="7" t="s">
        <v>1129</v>
      </c>
      <c r="F4980" s="9">
        <v>44260</v>
      </c>
      <c r="G4980" s="7">
        <v>1</v>
      </c>
      <c r="H4980" s="11">
        <f>VLOOKUP(B4980,[1]!Product_Data[#Data],4,0)</f>
        <v>368</v>
      </c>
      <c r="I4980" s="11">
        <f>VLOOKUP(B4980,[1]!Product_Data[#Data],3,0)</f>
        <v>269</v>
      </c>
      <c r="J4980" s="11">
        <f t="shared" si="465"/>
        <v>269</v>
      </c>
      <c r="K4980" s="11">
        <f t="shared" si="466"/>
        <v>368</v>
      </c>
      <c r="L4980" s="11">
        <f t="shared" si="467"/>
        <v>99</v>
      </c>
      <c r="M4980" t="str">
        <f>VLOOKUP(C4980,[1]!Location_Data[#Data],2,0)</f>
        <v>Murrieta</v>
      </c>
      <c r="N4980" t="str">
        <f>VLOOKUP(D4980,[1]!Salespeople_Data[#Data],2,0)</f>
        <v>Arthur Mccoy</v>
      </c>
      <c r="O4980" t="str">
        <f>VLOOKUP(E4980,[1]!Customer_Data[#Data],2,0)</f>
        <v>Paul Richardson</v>
      </c>
      <c r="P4980" s="15">
        <f t="shared" si="462"/>
        <v>6</v>
      </c>
      <c r="Q4980">
        <f t="shared" si="463"/>
        <v>3</v>
      </c>
      <c r="R4980">
        <f t="shared" si="464"/>
        <v>2021</v>
      </c>
    </row>
    <row r="4981" spans="1:18" x14ac:dyDescent="0.25">
      <c r="A4981" s="7" t="s">
        <v>6002</v>
      </c>
      <c r="B4981" s="7" t="s">
        <v>412</v>
      </c>
      <c r="C4981" s="7" t="s">
        <v>110</v>
      </c>
      <c r="D4981" s="7" t="s">
        <v>141</v>
      </c>
      <c r="E4981" s="7" t="s">
        <v>1154</v>
      </c>
      <c r="F4981" s="9">
        <v>44197</v>
      </c>
      <c r="G4981" s="7">
        <v>1</v>
      </c>
      <c r="H4981" s="11">
        <f>VLOOKUP(B4981,[1]!Product_Data[#Data],4,0)</f>
        <v>2396</v>
      </c>
      <c r="I4981" s="11">
        <f>VLOOKUP(B4981,[1]!Product_Data[#Data],3,0)</f>
        <v>1965</v>
      </c>
      <c r="J4981" s="11">
        <f t="shared" si="465"/>
        <v>1965</v>
      </c>
      <c r="K4981" s="11">
        <f t="shared" si="466"/>
        <v>2396</v>
      </c>
      <c r="L4981" s="11">
        <f t="shared" si="467"/>
        <v>431</v>
      </c>
      <c r="M4981" t="str">
        <f>VLOOKUP(C4981,[1]!Location_Data[#Data],2,0)</f>
        <v>Richmond</v>
      </c>
      <c r="N4981" t="str">
        <f>VLOOKUP(D4981,[1]!Salespeople_Data[#Data],2,0)</f>
        <v>Arthur Mccoy</v>
      </c>
      <c r="O4981" t="str">
        <f>VLOOKUP(E4981,[1]!Customer_Data[#Data],2,0)</f>
        <v>Johnny Butler</v>
      </c>
      <c r="P4981" s="15">
        <f t="shared" si="462"/>
        <v>6</v>
      </c>
      <c r="Q4981">
        <f t="shared" si="463"/>
        <v>1</v>
      </c>
      <c r="R4981">
        <f t="shared" si="464"/>
        <v>2021</v>
      </c>
    </row>
    <row r="4982" spans="1:18" x14ac:dyDescent="0.25">
      <c r="A4982" s="7" t="s">
        <v>6003</v>
      </c>
      <c r="B4982" s="7" t="s">
        <v>181</v>
      </c>
      <c r="C4982" s="7" t="s">
        <v>467</v>
      </c>
      <c r="D4982" s="7" t="s">
        <v>126</v>
      </c>
      <c r="E4982" s="7" t="s">
        <v>896</v>
      </c>
      <c r="F4982" s="9">
        <v>44232</v>
      </c>
      <c r="G4982" s="7">
        <v>1</v>
      </c>
      <c r="H4982" s="11">
        <f>VLOOKUP(B4982,[1]!Product_Data[#Data],4,0)</f>
        <v>1500</v>
      </c>
      <c r="I4982" s="11">
        <f>VLOOKUP(B4982,[1]!Product_Data[#Data],3,0)</f>
        <v>900</v>
      </c>
      <c r="J4982" s="11">
        <f t="shared" si="465"/>
        <v>900</v>
      </c>
      <c r="K4982" s="11">
        <f t="shared" si="466"/>
        <v>1500</v>
      </c>
      <c r="L4982" s="11">
        <f t="shared" si="467"/>
        <v>600</v>
      </c>
      <c r="M4982" t="str">
        <f>VLOOKUP(C4982,[1]!Location_Data[#Data],2,0)</f>
        <v>Garden Grove</v>
      </c>
      <c r="N4982" t="str">
        <f>VLOOKUP(D4982,[1]!Salespeople_Data[#Data],2,0)</f>
        <v>Larry Castillo</v>
      </c>
      <c r="O4982" t="str">
        <f>VLOOKUP(E4982,[1]!Customer_Data[#Data],2,0)</f>
        <v>Eric Bradley</v>
      </c>
      <c r="P4982" s="15">
        <f t="shared" si="462"/>
        <v>6</v>
      </c>
      <c r="Q4982">
        <f t="shared" si="463"/>
        <v>2</v>
      </c>
      <c r="R4982">
        <f t="shared" si="464"/>
        <v>2021</v>
      </c>
    </row>
    <row r="4983" spans="1:18" x14ac:dyDescent="0.25">
      <c r="A4983" s="7" t="s">
        <v>6004</v>
      </c>
      <c r="B4983" s="7" t="s">
        <v>367</v>
      </c>
      <c r="C4983" s="7" t="s">
        <v>380</v>
      </c>
      <c r="D4983" s="7" t="s">
        <v>308</v>
      </c>
      <c r="E4983" s="7" t="s">
        <v>2113</v>
      </c>
      <c r="F4983" s="9">
        <v>44210</v>
      </c>
      <c r="G4983" s="7">
        <v>1</v>
      </c>
      <c r="H4983" s="11">
        <f>VLOOKUP(B4983,[1]!Product_Data[#Data],4,0)</f>
        <v>530</v>
      </c>
      <c r="I4983" s="11">
        <f>VLOOKUP(B4983,[1]!Product_Data[#Data],3,0)</f>
        <v>424</v>
      </c>
      <c r="J4983" s="11">
        <f t="shared" si="465"/>
        <v>424</v>
      </c>
      <c r="K4983" s="11">
        <f t="shared" si="466"/>
        <v>530</v>
      </c>
      <c r="L4983" s="11">
        <f t="shared" si="467"/>
        <v>106</v>
      </c>
      <c r="M4983" t="str">
        <f>VLOOKUP(C4983,[1]!Location_Data[#Data],2,0)</f>
        <v>Los Angeles</v>
      </c>
      <c r="N4983" t="str">
        <f>VLOOKUP(D4983,[1]!Salespeople_Data[#Data],2,0)</f>
        <v>Fred Robertson</v>
      </c>
      <c r="O4983" t="str">
        <f>VLOOKUP(E4983,[1]!Customer_Data[#Data],2,0)</f>
        <v>Bruce Oliver</v>
      </c>
      <c r="P4983" s="15">
        <f t="shared" si="462"/>
        <v>5</v>
      </c>
      <c r="Q4983">
        <f t="shared" si="463"/>
        <v>1</v>
      </c>
      <c r="R4983">
        <f t="shared" si="464"/>
        <v>2021</v>
      </c>
    </row>
    <row r="4984" spans="1:18" x14ac:dyDescent="0.25">
      <c r="A4984" s="7" t="s">
        <v>6005</v>
      </c>
      <c r="B4984" s="7" t="s">
        <v>603</v>
      </c>
      <c r="C4984" s="7" t="s">
        <v>140</v>
      </c>
      <c r="D4984" s="7" t="s">
        <v>239</v>
      </c>
      <c r="E4984" s="7" t="s">
        <v>1453</v>
      </c>
      <c r="F4984" s="9">
        <v>44210</v>
      </c>
      <c r="G4984" s="7">
        <v>1</v>
      </c>
      <c r="H4984" s="11">
        <f>VLOOKUP(B4984,[1]!Product_Data[#Data],4,0)</f>
        <v>2495</v>
      </c>
      <c r="I4984" s="11">
        <f>VLOOKUP(B4984,[1]!Product_Data[#Data],3,0)</f>
        <v>1896</v>
      </c>
      <c r="J4984" s="11">
        <f t="shared" si="465"/>
        <v>1896</v>
      </c>
      <c r="K4984" s="11">
        <f t="shared" si="466"/>
        <v>2495</v>
      </c>
      <c r="L4984" s="11">
        <f t="shared" si="467"/>
        <v>599</v>
      </c>
      <c r="M4984" t="str">
        <f>VLOOKUP(C4984,[1]!Location_Data[#Data],2,0)</f>
        <v>Salinas</v>
      </c>
      <c r="N4984" t="str">
        <f>VLOOKUP(D4984,[1]!Salespeople_Data[#Data],2,0)</f>
        <v>John Reyes</v>
      </c>
      <c r="O4984" t="str">
        <f>VLOOKUP(E4984,[1]!Customer_Data[#Data],2,0)</f>
        <v>Henry Stanley</v>
      </c>
      <c r="P4984" s="15">
        <f t="shared" si="462"/>
        <v>5</v>
      </c>
      <c r="Q4984">
        <f t="shared" si="463"/>
        <v>1</v>
      </c>
      <c r="R4984">
        <f t="shared" si="464"/>
        <v>2021</v>
      </c>
    </row>
    <row r="4985" spans="1:18" x14ac:dyDescent="0.25">
      <c r="A4985" s="7" t="s">
        <v>6006</v>
      </c>
      <c r="B4985" s="7" t="s">
        <v>23</v>
      </c>
      <c r="C4985" s="7" t="s">
        <v>44</v>
      </c>
      <c r="D4985" s="7" t="s">
        <v>49</v>
      </c>
      <c r="E4985" s="7" t="s">
        <v>1058</v>
      </c>
      <c r="F4985" s="9">
        <v>44252</v>
      </c>
      <c r="G4985" s="7">
        <v>1</v>
      </c>
      <c r="H4985" s="11">
        <f>VLOOKUP(B4985,[1]!Product_Data[#Data],4,0)</f>
        <v>1052</v>
      </c>
      <c r="I4985" s="11">
        <f>VLOOKUP(B4985,[1]!Product_Data[#Data],3,0)</f>
        <v>589</v>
      </c>
      <c r="J4985" s="11">
        <f t="shared" si="465"/>
        <v>589</v>
      </c>
      <c r="K4985" s="11">
        <f t="shared" si="466"/>
        <v>1052</v>
      </c>
      <c r="L4985" s="11">
        <f t="shared" si="467"/>
        <v>463</v>
      </c>
      <c r="M4985" t="str">
        <f>VLOOKUP(C4985,[1]!Location_Data[#Data],2,0)</f>
        <v>Moreno Valley</v>
      </c>
      <c r="N4985" t="str">
        <f>VLOOKUP(D4985,[1]!Salespeople_Data[#Data],2,0)</f>
        <v>Walter Cook</v>
      </c>
      <c r="O4985" t="str">
        <f>VLOOKUP(E4985,[1]!Customer_Data[#Data],2,0)</f>
        <v>Craig Mills</v>
      </c>
      <c r="P4985" s="15">
        <f t="shared" si="462"/>
        <v>5</v>
      </c>
      <c r="Q4985">
        <f t="shared" si="463"/>
        <v>2</v>
      </c>
      <c r="R4985">
        <f t="shared" si="464"/>
        <v>2021</v>
      </c>
    </row>
    <row r="4986" spans="1:18" x14ac:dyDescent="0.25">
      <c r="A4986" s="7" t="s">
        <v>6007</v>
      </c>
      <c r="B4986" s="7" t="s">
        <v>464</v>
      </c>
      <c r="C4986" s="7" t="s">
        <v>512</v>
      </c>
      <c r="D4986" s="7" t="s">
        <v>257</v>
      </c>
      <c r="E4986" s="7" t="s">
        <v>2787</v>
      </c>
      <c r="F4986" s="9">
        <v>44232</v>
      </c>
      <c r="G4986" s="7">
        <v>1</v>
      </c>
      <c r="H4986" s="11">
        <f>VLOOKUP(B4986,[1]!Product_Data[#Data],4,0)</f>
        <v>1566</v>
      </c>
      <c r="I4986" s="11">
        <f>VLOOKUP(B4986,[1]!Product_Data[#Data],3,0)</f>
        <v>1190</v>
      </c>
      <c r="J4986" s="11">
        <f t="shared" si="465"/>
        <v>1190</v>
      </c>
      <c r="K4986" s="11">
        <f t="shared" si="466"/>
        <v>1566</v>
      </c>
      <c r="L4986" s="11">
        <f t="shared" si="467"/>
        <v>376</v>
      </c>
      <c r="M4986" t="str">
        <f>VLOOKUP(C4986,[1]!Location_Data[#Data],2,0)</f>
        <v>Long Beach</v>
      </c>
      <c r="N4986" t="str">
        <f>VLOOKUP(D4986,[1]!Salespeople_Data[#Data],2,0)</f>
        <v>Jerry Perry</v>
      </c>
      <c r="O4986" t="str">
        <f>VLOOKUP(E4986,[1]!Customer_Data[#Data],2,0)</f>
        <v>Chris Armstrong</v>
      </c>
      <c r="P4986" s="15">
        <f t="shared" si="462"/>
        <v>6</v>
      </c>
      <c r="Q4986">
        <f t="shared" si="463"/>
        <v>2</v>
      </c>
      <c r="R4986">
        <f t="shared" si="464"/>
        <v>2021</v>
      </c>
    </row>
    <row r="4987" spans="1:18" x14ac:dyDescent="0.25">
      <c r="A4987" s="7" t="s">
        <v>6008</v>
      </c>
      <c r="B4987" s="7" t="s">
        <v>408</v>
      </c>
      <c r="C4987" s="7" t="s">
        <v>302</v>
      </c>
      <c r="D4987" s="7" t="s">
        <v>80</v>
      </c>
      <c r="E4987" s="7" t="s">
        <v>833</v>
      </c>
      <c r="F4987" s="9">
        <v>44222</v>
      </c>
      <c r="G4987" s="7">
        <v>2</v>
      </c>
      <c r="H4987" s="11">
        <f>VLOOKUP(B4987,[1]!Product_Data[#Data],4,0)</f>
        <v>1405</v>
      </c>
      <c r="I4987" s="11">
        <f>VLOOKUP(B4987,[1]!Product_Data[#Data],3,0)</f>
        <v>1054</v>
      </c>
      <c r="J4987" s="11">
        <f t="shared" si="465"/>
        <v>2108</v>
      </c>
      <c r="K4987" s="11">
        <f t="shared" si="466"/>
        <v>2810</v>
      </c>
      <c r="L4987" s="11">
        <f t="shared" si="467"/>
        <v>702</v>
      </c>
      <c r="M4987" t="str">
        <f>VLOOKUP(C4987,[1]!Location_Data[#Data],2,0)</f>
        <v>Santa Rosa</v>
      </c>
      <c r="N4987" t="str">
        <f>VLOOKUP(D4987,[1]!Salespeople_Data[#Data],2,0)</f>
        <v>Henry Nelson</v>
      </c>
      <c r="O4987" t="str">
        <f>VLOOKUP(E4987,[1]!Customer_Data[#Data],2,0)</f>
        <v>Jose Barnes</v>
      </c>
      <c r="P4987" s="15">
        <f t="shared" si="462"/>
        <v>3</v>
      </c>
      <c r="Q4987">
        <f t="shared" si="463"/>
        <v>1</v>
      </c>
      <c r="R4987">
        <f t="shared" si="464"/>
        <v>2021</v>
      </c>
    </row>
    <row r="4988" spans="1:18" x14ac:dyDescent="0.25">
      <c r="A4988" s="7" t="s">
        <v>6009</v>
      </c>
      <c r="B4988" s="7" t="s">
        <v>818</v>
      </c>
      <c r="C4988" s="7" t="s">
        <v>322</v>
      </c>
      <c r="D4988" s="7" t="s">
        <v>96</v>
      </c>
      <c r="E4988" s="7" t="s">
        <v>2413</v>
      </c>
      <c r="F4988" s="9">
        <v>44248</v>
      </c>
      <c r="G4988" s="7">
        <v>2</v>
      </c>
      <c r="H4988" s="11">
        <f>VLOOKUP(B4988,[1]!Product_Data[#Data],4,0)</f>
        <v>1638</v>
      </c>
      <c r="I4988" s="11">
        <f>VLOOKUP(B4988,[1]!Product_Data[#Data],3,0)</f>
        <v>1261</v>
      </c>
      <c r="J4988" s="11">
        <f t="shared" si="465"/>
        <v>2522</v>
      </c>
      <c r="K4988" s="11">
        <f t="shared" si="466"/>
        <v>3276</v>
      </c>
      <c r="L4988" s="11">
        <f t="shared" si="467"/>
        <v>754</v>
      </c>
      <c r="M4988" t="str">
        <f>VLOOKUP(C4988,[1]!Location_Data[#Data],2,0)</f>
        <v>Rancho Cucamonga</v>
      </c>
      <c r="N4988" t="str">
        <f>VLOOKUP(D4988,[1]!Salespeople_Data[#Data],2,0)</f>
        <v>Brian Thomas</v>
      </c>
      <c r="O4988" t="str">
        <f>VLOOKUP(E4988,[1]!Customer_Data[#Data],2,0)</f>
        <v>Willie Hicks</v>
      </c>
      <c r="P4988" s="15">
        <f t="shared" si="462"/>
        <v>1</v>
      </c>
      <c r="Q4988">
        <f t="shared" si="463"/>
        <v>2</v>
      </c>
      <c r="R4988">
        <f t="shared" si="464"/>
        <v>2021</v>
      </c>
    </row>
    <row r="4989" spans="1:18" x14ac:dyDescent="0.25">
      <c r="A4989" s="7" t="s">
        <v>6010</v>
      </c>
      <c r="B4989" s="7" t="s">
        <v>605</v>
      </c>
      <c r="C4989" s="7" t="s">
        <v>169</v>
      </c>
      <c r="D4989" s="7" t="s">
        <v>40</v>
      </c>
      <c r="E4989" s="7" t="s">
        <v>704</v>
      </c>
      <c r="F4989" s="9">
        <v>44256</v>
      </c>
      <c r="G4989" s="7">
        <v>1</v>
      </c>
      <c r="H4989" s="11">
        <f>VLOOKUP(B4989,[1]!Product_Data[#Data],4,0)</f>
        <v>913</v>
      </c>
      <c r="I4989" s="11">
        <f>VLOOKUP(B4989,[1]!Product_Data[#Data],3,0)</f>
        <v>584</v>
      </c>
      <c r="J4989" s="11">
        <f t="shared" si="465"/>
        <v>584</v>
      </c>
      <c r="K4989" s="11">
        <f t="shared" si="466"/>
        <v>913</v>
      </c>
      <c r="L4989" s="11">
        <f t="shared" si="467"/>
        <v>329</v>
      </c>
      <c r="M4989" t="str">
        <f>VLOOKUP(C4989,[1]!Location_Data[#Data],2,0)</f>
        <v>Vista</v>
      </c>
      <c r="N4989" t="str">
        <f>VLOOKUP(D4989,[1]!Salespeople_Data[#Data],2,0)</f>
        <v>Brian Hansen</v>
      </c>
      <c r="O4989" t="str">
        <f>VLOOKUP(E4989,[1]!Customer_Data[#Data],2,0)</f>
        <v>Benjamin Garza</v>
      </c>
      <c r="P4989" s="15">
        <f t="shared" si="462"/>
        <v>2</v>
      </c>
      <c r="Q4989">
        <f t="shared" si="463"/>
        <v>3</v>
      </c>
      <c r="R4989">
        <f t="shared" si="464"/>
        <v>2021</v>
      </c>
    </row>
    <row r="4990" spans="1:18" x14ac:dyDescent="0.25">
      <c r="A4990" s="7" t="s">
        <v>6011</v>
      </c>
      <c r="B4990" s="7" t="s">
        <v>603</v>
      </c>
      <c r="C4990" s="7" t="s">
        <v>79</v>
      </c>
      <c r="D4990" s="7" t="s">
        <v>106</v>
      </c>
      <c r="E4990" s="7" t="s">
        <v>1842</v>
      </c>
      <c r="F4990" s="9">
        <v>44239</v>
      </c>
      <c r="G4990" s="7">
        <v>4</v>
      </c>
      <c r="H4990" s="11">
        <f>VLOOKUP(B4990,[1]!Product_Data[#Data],4,0)</f>
        <v>2495</v>
      </c>
      <c r="I4990" s="11">
        <f>VLOOKUP(B4990,[1]!Product_Data[#Data],3,0)</f>
        <v>1896</v>
      </c>
      <c r="J4990" s="11">
        <f t="shared" si="465"/>
        <v>7584</v>
      </c>
      <c r="K4990" s="11">
        <f t="shared" si="466"/>
        <v>9980</v>
      </c>
      <c r="L4990" s="11">
        <f t="shared" si="467"/>
        <v>2396</v>
      </c>
      <c r="M4990" t="str">
        <f>VLOOKUP(C4990,[1]!Location_Data[#Data],2,0)</f>
        <v>Palmdale</v>
      </c>
      <c r="N4990" t="str">
        <f>VLOOKUP(D4990,[1]!Salespeople_Data[#Data],2,0)</f>
        <v>Patrick Ruiz</v>
      </c>
      <c r="O4990" t="str">
        <f>VLOOKUP(E4990,[1]!Customer_Data[#Data],2,0)</f>
        <v>Wayne Johnson</v>
      </c>
      <c r="P4990" s="15">
        <f t="shared" si="462"/>
        <v>6</v>
      </c>
      <c r="Q4990">
        <f t="shared" si="463"/>
        <v>2</v>
      </c>
      <c r="R4990">
        <f t="shared" si="464"/>
        <v>2021</v>
      </c>
    </row>
    <row r="4991" spans="1:18" x14ac:dyDescent="0.25">
      <c r="A4991" s="7" t="s">
        <v>6012</v>
      </c>
      <c r="B4991" s="7" t="s">
        <v>18</v>
      </c>
      <c r="C4991" s="7" t="s">
        <v>377</v>
      </c>
      <c r="D4991" s="7" t="s">
        <v>239</v>
      </c>
      <c r="E4991" s="7" t="s">
        <v>840</v>
      </c>
      <c r="F4991" s="9">
        <v>44229</v>
      </c>
      <c r="G4991" s="7">
        <v>1</v>
      </c>
      <c r="H4991" s="11">
        <f>VLOOKUP(B4991,[1]!Product_Data[#Data],4,0)</f>
        <v>880</v>
      </c>
      <c r="I4991" s="11">
        <f>VLOOKUP(B4991,[1]!Product_Data[#Data],3,0)</f>
        <v>634</v>
      </c>
      <c r="J4991" s="11">
        <f t="shared" si="465"/>
        <v>634</v>
      </c>
      <c r="K4991" s="11">
        <f t="shared" si="466"/>
        <v>880</v>
      </c>
      <c r="L4991" s="11">
        <f t="shared" si="467"/>
        <v>246</v>
      </c>
      <c r="M4991" t="str">
        <f>VLOOKUP(C4991,[1]!Location_Data[#Data],2,0)</f>
        <v>San Diego</v>
      </c>
      <c r="N4991" t="str">
        <f>VLOOKUP(D4991,[1]!Salespeople_Data[#Data],2,0)</f>
        <v>John Reyes</v>
      </c>
      <c r="O4991" t="str">
        <f>VLOOKUP(E4991,[1]!Customer_Data[#Data],2,0)</f>
        <v>Joshua Williams</v>
      </c>
      <c r="P4991" s="15">
        <f t="shared" si="462"/>
        <v>3</v>
      </c>
      <c r="Q4991">
        <f t="shared" si="463"/>
        <v>2</v>
      </c>
      <c r="R4991">
        <f t="shared" si="464"/>
        <v>2021</v>
      </c>
    </row>
    <row r="4992" spans="1:18" x14ac:dyDescent="0.25">
      <c r="A4992" s="7" t="s">
        <v>6013</v>
      </c>
      <c r="B4992" s="7" t="s">
        <v>263</v>
      </c>
      <c r="C4992" s="7" t="s">
        <v>44</v>
      </c>
      <c r="D4992" s="7" t="s">
        <v>20</v>
      </c>
      <c r="E4992" s="7" t="s">
        <v>786</v>
      </c>
      <c r="F4992" s="9">
        <v>44210</v>
      </c>
      <c r="G4992" s="7">
        <v>1</v>
      </c>
      <c r="H4992" s="11">
        <f>VLOOKUP(B4992,[1]!Product_Data[#Data],4,0)</f>
        <v>378</v>
      </c>
      <c r="I4992" s="11">
        <f>VLOOKUP(B4992,[1]!Product_Data[#Data],3,0)</f>
        <v>291</v>
      </c>
      <c r="J4992" s="11">
        <f t="shared" si="465"/>
        <v>291</v>
      </c>
      <c r="K4992" s="11">
        <f t="shared" si="466"/>
        <v>378</v>
      </c>
      <c r="L4992" s="11">
        <f t="shared" si="467"/>
        <v>87</v>
      </c>
      <c r="M4992" t="str">
        <f>VLOOKUP(C4992,[1]!Location_Data[#Data],2,0)</f>
        <v>Moreno Valley</v>
      </c>
      <c r="N4992" t="str">
        <f>VLOOKUP(D4992,[1]!Salespeople_Data[#Data],2,0)</f>
        <v>Joshua Cook</v>
      </c>
      <c r="O4992" t="str">
        <f>VLOOKUP(E4992,[1]!Customer_Data[#Data],2,0)</f>
        <v>Christopher Arnold</v>
      </c>
      <c r="P4992" s="15">
        <f t="shared" si="462"/>
        <v>5</v>
      </c>
      <c r="Q4992">
        <f t="shared" si="463"/>
        <v>1</v>
      </c>
      <c r="R4992">
        <f t="shared" si="464"/>
        <v>2021</v>
      </c>
    </row>
    <row r="4993" spans="1:18" x14ac:dyDescent="0.25">
      <c r="A4993" s="7" t="s">
        <v>6014</v>
      </c>
      <c r="B4993" s="7" t="s">
        <v>155</v>
      </c>
      <c r="C4993" s="7" t="s">
        <v>596</v>
      </c>
      <c r="D4993" s="7" t="s">
        <v>75</v>
      </c>
      <c r="E4993" s="7" t="s">
        <v>1764</v>
      </c>
      <c r="F4993" s="9">
        <v>44260</v>
      </c>
      <c r="G4993" s="7">
        <v>3</v>
      </c>
      <c r="H4993" s="11">
        <f>VLOOKUP(B4993,[1]!Product_Data[#Data],4,0)</f>
        <v>1353</v>
      </c>
      <c r="I4993" s="11">
        <f>VLOOKUP(B4993,[1]!Product_Data[#Data],3,0)</f>
        <v>947</v>
      </c>
      <c r="J4993" s="11">
        <f t="shared" si="465"/>
        <v>2841</v>
      </c>
      <c r="K4993" s="11">
        <f t="shared" si="466"/>
        <v>4059</v>
      </c>
      <c r="L4993" s="11">
        <f t="shared" si="467"/>
        <v>1218</v>
      </c>
      <c r="M4993" t="str">
        <f>VLOOKUP(C4993,[1]!Location_Data[#Data],2,0)</f>
        <v>Fremont</v>
      </c>
      <c r="N4993" t="str">
        <f>VLOOKUP(D4993,[1]!Salespeople_Data[#Data],2,0)</f>
        <v>Roger Robertson</v>
      </c>
      <c r="O4993" t="str">
        <f>VLOOKUP(E4993,[1]!Customer_Data[#Data],2,0)</f>
        <v>Ralph Cooper</v>
      </c>
      <c r="P4993" s="15">
        <f t="shared" si="462"/>
        <v>6</v>
      </c>
      <c r="Q4993">
        <f t="shared" si="463"/>
        <v>3</v>
      </c>
      <c r="R4993">
        <f t="shared" si="464"/>
        <v>2021</v>
      </c>
    </row>
    <row r="4994" spans="1:18" x14ac:dyDescent="0.25">
      <c r="A4994" s="7" t="s">
        <v>6015</v>
      </c>
      <c r="B4994" s="7" t="s">
        <v>408</v>
      </c>
      <c r="C4994" s="7" t="s">
        <v>115</v>
      </c>
      <c r="D4994" s="7" t="s">
        <v>101</v>
      </c>
      <c r="E4994" s="7" t="s">
        <v>1138</v>
      </c>
      <c r="F4994" s="9">
        <v>44257</v>
      </c>
      <c r="G4994" s="7">
        <v>1</v>
      </c>
      <c r="H4994" s="11">
        <f>VLOOKUP(B4994,[1]!Product_Data[#Data],4,0)</f>
        <v>1405</v>
      </c>
      <c r="I4994" s="11">
        <f>VLOOKUP(B4994,[1]!Product_Data[#Data],3,0)</f>
        <v>1054</v>
      </c>
      <c r="J4994" s="11">
        <f t="shared" si="465"/>
        <v>1054</v>
      </c>
      <c r="K4994" s="11">
        <f t="shared" si="466"/>
        <v>1405</v>
      </c>
      <c r="L4994" s="11">
        <f t="shared" si="467"/>
        <v>351</v>
      </c>
      <c r="M4994" t="str">
        <f>VLOOKUP(C4994,[1]!Location_Data[#Data],2,0)</f>
        <v>Glendale</v>
      </c>
      <c r="N4994" t="str">
        <f>VLOOKUP(D4994,[1]!Salespeople_Data[#Data],2,0)</f>
        <v>Scott Clark</v>
      </c>
      <c r="O4994" t="str">
        <f>VLOOKUP(E4994,[1]!Customer_Data[#Data],2,0)</f>
        <v>Joshua Brooks</v>
      </c>
      <c r="P4994" s="15">
        <f t="shared" ref="P4994:P5057" si="468">WEEKDAY(F4994)</f>
        <v>3</v>
      </c>
      <c r="Q4994">
        <f t="shared" ref="Q4994:Q5057" si="469">MONTH(F4994)</f>
        <v>3</v>
      </c>
      <c r="R4994">
        <f t="shared" ref="R4994:R5057" si="470">YEAR(F4994)</f>
        <v>2021</v>
      </c>
    </row>
    <row r="4995" spans="1:18" x14ac:dyDescent="0.25">
      <c r="A4995" s="7" t="s">
        <v>6016</v>
      </c>
      <c r="B4995" s="7" t="s">
        <v>373</v>
      </c>
      <c r="C4995" s="7" t="s">
        <v>436</v>
      </c>
      <c r="D4995" s="7" t="s">
        <v>53</v>
      </c>
      <c r="E4995" s="7" t="s">
        <v>2116</v>
      </c>
      <c r="F4995" s="9">
        <v>44201</v>
      </c>
      <c r="G4995" s="7">
        <v>1</v>
      </c>
      <c r="H4995" s="11">
        <f>VLOOKUP(B4995,[1]!Product_Data[#Data],4,0)</f>
        <v>2182</v>
      </c>
      <c r="I4995" s="11">
        <f>VLOOKUP(B4995,[1]!Product_Data[#Data],3,0)</f>
        <v>1200</v>
      </c>
      <c r="J4995" s="11">
        <f t="shared" ref="J4995:J5058" si="471">PRODUCT(I4995,G4995)</f>
        <v>1200</v>
      </c>
      <c r="K4995" s="11">
        <f t="shared" ref="K4995:K5058" si="472">PRODUCT(H4995,G4995)</f>
        <v>2182</v>
      </c>
      <c r="L4995" s="11">
        <f t="shared" ref="L4995:L5058" si="473">K4995-J4995</f>
        <v>982</v>
      </c>
      <c r="M4995" t="str">
        <f>VLOOKUP(C4995,[1]!Location_Data[#Data],2,0)</f>
        <v>Jurupa Valley</v>
      </c>
      <c r="N4995" t="str">
        <f>VLOOKUP(D4995,[1]!Salespeople_Data[#Data],2,0)</f>
        <v>Scott Mason</v>
      </c>
      <c r="O4995" t="str">
        <f>VLOOKUP(E4995,[1]!Customer_Data[#Data],2,0)</f>
        <v>Louis Ellis</v>
      </c>
      <c r="P4995" s="15">
        <f t="shared" si="468"/>
        <v>3</v>
      </c>
      <c r="Q4995">
        <f t="shared" si="469"/>
        <v>1</v>
      </c>
      <c r="R4995">
        <f t="shared" si="470"/>
        <v>2021</v>
      </c>
    </row>
    <row r="4996" spans="1:18" x14ac:dyDescent="0.25">
      <c r="A4996" s="7" t="s">
        <v>6017</v>
      </c>
      <c r="B4996" s="7" t="s">
        <v>408</v>
      </c>
      <c r="C4996" s="7" t="s">
        <v>79</v>
      </c>
      <c r="D4996" s="7" t="s">
        <v>225</v>
      </c>
      <c r="E4996" s="7" t="s">
        <v>475</v>
      </c>
      <c r="F4996" s="9">
        <v>44202</v>
      </c>
      <c r="G4996" s="7">
        <v>4</v>
      </c>
      <c r="H4996" s="11">
        <f>VLOOKUP(B4996,[1]!Product_Data[#Data],4,0)</f>
        <v>1405</v>
      </c>
      <c r="I4996" s="11">
        <f>VLOOKUP(B4996,[1]!Product_Data[#Data],3,0)</f>
        <v>1054</v>
      </c>
      <c r="J4996" s="11">
        <f t="shared" si="471"/>
        <v>4216</v>
      </c>
      <c r="K4996" s="11">
        <f t="shared" si="472"/>
        <v>5620</v>
      </c>
      <c r="L4996" s="11">
        <f t="shared" si="473"/>
        <v>1404</v>
      </c>
      <c r="M4996" t="str">
        <f>VLOOKUP(C4996,[1]!Location_Data[#Data],2,0)</f>
        <v>Palmdale</v>
      </c>
      <c r="N4996" t="str">
        <f>VLOOKUP(D4996,[1]!Salespeople_Data[#Data],2,0)</f>
        <v>Andrew Bowman</v>
      </c>
      <c r="O4996" t="str">
        <f>VLOOKUP(E4996,[1]!Customer_Data[#Data],2,0)</f>
        <v>Peter Bradley</v>
      </c>
      <c r="P4996" s="15">
        <f t="shared" si="468"/>
        <v>4</v>
      </c>
      <c r="Q4996">
        <f t="shared" si="469"/>
        <v>1</v>
      </c>
      <c r="R4996">
        <f t="shared" si="470"/>
        <v>2021</v>
      </c>
    </row>
    <row r="4997" spans="1:18" x14ac:dyDescent="0.25">
      <c r="A4997" s="7" t="s">
        <v>6018</v>
      </c>
      <c r="B4997" s="7" t="s">
        <v>152</v>
      </c>
      <c r="C4997" s="7" t="s">
        <v>204</v>
      </c>
      <c r="D4997" s="7" t="s">
        <v>87</v>
      </c>
      <c r="E4997" s="7" t="s">
        <v>425</v>
      </c>
      <c r="F4997" s="9">
        <v>44215</v>
      </c>
      <c r="G4997" s="7">
        <v>1</v>
      </c>
      <c r="H4997" s="11">
        <f>VLOOKUP(B4997,[1]!Product_Data[#Data],4,0)</f>
        <v>951</v>
      </c>
      <c r="I4997" s="11">
        <f>VLOOKUP(B4997,[1]!Product_Data[#Data],3,0)</f>
        <v>504</v>
      </c>
      <c r="J4997" s="11">
        <f t="shared" si="471"/>
        <v>504</v>
      </c>
      <c r="K4997" s="11">
        <f t="shared" si="472"/>
        <v>951</v>
      </c>
      <c r="L4997" s="11">
        <f t="shared" si="473"/>
        <v>447</v>
      </c>
      <c r="M4997" t="str">
        <f>VLOOKUP(C4997,[1]!Location_Data[#Data],2,0)</f>
        <v>Corona</v>
      </c>
      <c r="N4997" t="str">
        <f>VLOOKUP(D4997,[1]!Salespeople_Data[#Data],2,0)</f>
        <v>Martin Perry</v>
      </c>
      <c r="O4997" t="str">
        <f>VLOOKUP(E4997,[1]!Customer_Data[#Data],2,0)</f>
        <v>Terry Payne</v>
      </c>
      <c r="P4997" s="15">
        <f t="shared" si="468"/>
        <v>3</v>
      </c>
      <c r="Q4997">
        <f t="shared" si="469"/>
        <v>1</v>
      </c>
      <c r="R4997">
        <f t="shared" si="470"/>
        <v>2021</v>
      </c>
    </row>
    <row r="4998" spans="1:18" x14ac:dyDescent="0.25">
      <c r="A4998" s="7" t="s">
        <v>6019</v>
      </c>
      <c r="B4998" s="7" t="s">
        <v>155</v>
      </c>
      <c r="C4998" s="7" t="s">
        <v>253</v>
      </c>
      <c r="D4998" s="7" t="s">
        <v>178</v>
      </c>
      <c r="E4998" s="7" t="s">
        <v>1916</v>
      </c>
      <c r="F4998" s="9">
        <v>44219</v>
      </c>
      <c r="G4998" s="7">
        <v>2</v>
      </c>
      <c r="H4998" s="11">
        <f>VLOOKUP(B4998,[1]!Product_Data[#Data],4,0)</f>
        <v>1353</v>
      </c>
      <c r="I4998" s="11">
        <f>VLOOKUP(B4998,[1]!Product_Data[#Data],3,0)</f>
        <v>947</v>
      </c>
      <c r="J4998" s="11">
        <f t="shared" si="471"/>
        <v>1894</v>
      </c>
      <c r="K4998" s="11">
        <f t="shared" si="472"/>
        <v>2706</v>
      </c>
      <c r="L4998" s="11">
        <f t="shared" si="473"/>
        <v>812</v>
      </c>
      <c r="M4998" t="str">
        <f>VLOOKUP(C4998,[1]!Location_Data[#Data],2,0)</f>
        <v>Bakersfield</v>
      </c>
      <c r="N4998" t="str">
        <f>VLOOKUP(D4998,[1]!Salespeople_Data[#Data],2,0)</f>
        <v>Joshua Taylor</v>
      </c>
      <c r="O4998" t="str">
        <f>VLOOKUP(E4998,[1]!Customer_Data[#Data],2,0)</f>
        <v>Kevin Gomez</v>
      </c>
      <c r="P4998" s="15">
        <f t="shared" si="468"/>
        <v>7</v>
      </c>
      <c r="Q4998">
        <f t="shared" si="469"/>
        <v>1</v>
      </c>
      <c r="R4998">
        <f t="shared" si="470"/>
        <v>2021</v>
      </c>
    </row>
    <row r="4999" spans="1:18" x14ac:dyDescent="0.25">
      <c r="A4999" s="7" t="s">
        <v>6020</v>
      </c>
      <c r="B4999" s="7" t="s">
        <v>94</v>
      </c>
      <c r="C4999" s="7" t="s">
        <v>530</v>
      </c>
      <c r="D4999" s="7" t="s">
        <v>111</v>
      </c>
      <c r="E4999" s="7" t="s">
        <v>6021</v>
      </c>
      <c r="F4999" s="9">
        <v>44249</v>
      </c>
      <c r="G4999" s="7">
        <v>3</v>
      </c>
      <c r="H4999" s="11">
        <f>VLOOKUP(B4999,[1]!Product_Data[#Data],4,0)</f>
        <v>1639</v>
      </c>
      <c r="I4999" s="11">
        <f>VLOOKUP(B4999,[1]!Product_Data[#Data],3,0)</f>
        <v>1295</v>
      </c>
      <c r="J4999" s="11">
        <f t="shared" si="471"/>
        <v>3885</v>
      </c>
      <c r="K4999" s="11">
        <f t="shared" si="472"/>
        <v>4917</v>
      </c>
      <c r="L4999" s="11">
        <f t="shared" si="473"/>
        <v>1032</v>
      </c>
      <c r="M4999" t="str">
        <f>VLOOKUP(C4999,[1]!Location_Data[#Data],2,0)</f>
        <v>San Buenaventura (Ventura)</v>
      </c>
      <c r="N4999" t="str">
        <f>VLOOKUP(D4999,[1]!Salespeople_Data[#Data],2,0)</f>
        <v>Ryan Welch</v>
      </c>
      <c r="O4999" t="str">
        <f>VLOOKUP(E4999,[1]!Customer_Data[#Data],2,0)</f>
        <v>Jonathan Jones</v>
      </c>
      <c r="P4999" s="15">
        <f t="shared" si="468"/>
        <v>2</v>
      </c>
      <c r="Q4999">
        <f t="shared" si="469"/>
        <v>2</v>
      </c>
      <c r="R4999">
        <f t="shared" si="470"/>
        <v>2021</v>
      </c>
    </row>
    <row r="5000" spans="1:18" x14ac:dyDescent="0.25">
      <c r="A5000" s="7" t="s">
        <v>6022</v>
      </c>
      <c r="B5000" s="7" t="s">
        <v>495</v>
      </c>
      <c r="C5000" s="7" t="s">
        <v>204</v>
      </c>
      <c r="D5000" s="7" t="s">
        <v>146</v>
      </c>
      <c r="E5000" s="7" t="s">
        <v>1534</v>
      </c>
      <c r="F5000" s="9">
        <v>44266</v>
      </c>
      <c r="G5000" s="7">
        <v>1</v>
      </c>
      <c r="H5000" s="11">
        <f>VLOOKUP(B5000,[1]!Product_Data[#Data],4,0)</f>
        <v>1467</v>
      </c>
      <c r="I5000" s="11">
        <f>VLOOKUP(B5000,[1]!Product_Data[#Data],3,0)</f>
        <v>807</v>
      </c>
      <c r="J5000" s="11">
        <f t="shared" si="471"/>
        <v>807</v>
      </c>
      <c r="K5000" s="11">
        <f t="shared" si="472"/>
        <v>1467</v>
      </c>
      <c r="L5000" s="11">
        <f t="shared" si="473"/>
        <v>660</v>
      </c>
      <c r="M5000" t="str">
        <f>VLOOKUP(C5000,[1]!Location_Data[#Data],2,0)</f>
        <v>Corona</v>
      </c>
      <c r="N5000" t="str">
        <f>VLOOKUP(D5000,[1]!Salespeople_Data[#Data],2,0)</f>
        <v>Carl Elliott</v>
      </c>
      <c r="O5000" t="str">
        <f>VLOOKUP(E5000,[1]!Customer_Data[#Data],2,0)</f>
        <v>Russell Bailey</v>
      </c>
      <c r="P5000" s="15">
        <f t="shared" si="468"/>
        <v>5</v>
      </c>
      <c r="Q5000">
        <f t="shared" si="469"/>
        <v>3</v>
      </c>
      <c r="R5000">
        <f t="shared" si="470"/>
        <v>2021</v>
      </c>
    </row>
    <row r="5001" spans="1:18" x14ac:dyDescent="0.25">
      <c r="A5001" s="7" t="s">
        <v>6023</v>
      </c>
      <c r="B5001" s="7" t="s">
        <v>173</v>
      </c>
      <c r="C5001" s="7" t="s">
        <v>14</v>
      </c>
      <c r="D5001" s="7" t="s">
        <v>30</v>
      </c>
      <c r="E5001" s="7" t="s">
        <v>989</v>
      </c>
      <c r="F5001" s="9">
        <v>44198</v>
      </c>
      <c r="G5001" s="7">
        <v>1</v>
      </c>
      <c r="H5001" s="11">
        <f>VLOOKUP(B5001,[1]!Product_Data[#Data],4,0)</f>
        <v>2005</v>
      </c>
      <c r="I5001" s="11">
        <f>VLOOKUP(B5001,[1]!Product_Data[#Data],3,0)</f>
        <v>1223</v>
      </c>
      <c r="J5001" s="11">
        <f t="shared" si="471"/>
        <v>1223</v>
      </c>
      <c r="K5001" s="11">
        <f t="shared" si="472"/>
        <v>2005</v>
      </c>
      <c r="L5001" s="11">
        <f t="shared" si="473"/>
        <v>782</v>
      </c>
      <c r="M5001" t="str">
        <f>VLOOKUP(C5001,[1]!Location_Data[#Data],2,0)</f>
        <v>Santa Clarita</v>
      </c>
      <c r="N5001" t="str">
        <f>VLOOKUP(D5001,[1]!Salespeople_Data[#Data],2,0)</f>
        <v>Carl Hall</v>
      </c>
      <c r="O5001" t="str">
        <f>VLOOKUP(E5001,[1]!Customer_Data[#Data],2,0)</f>
        <v>Patrick Hall</v>
      </c>
      <c r="P5001" s="15">
        <f t="shared" si="468"/>
        <v>7</v>
      </c>
      <c r="Q5001">
        <f t="shared" si="469"/>
        <v>1</v>
      </c>
      <c r="R5001">
        <f t="shared" si="470"/>
        <v>2021</v>
      </c>
    </row>
    <row r="5002" spans="1:18" x14ac:dyDescent="0.25">
      <c r="A5002" s="7" t="s">
        <v>6024</v>
      </c>
      <c r="B5002" s="7" t="s">
        <v>289</v>
      </c>
      <c r="C5002" s="7" t="s">
        <v>249</v>
      </c>
      <c r="D5002" s="7" t="s">
        <v>165</v>
      </c>
      <c r="E5002" s="7" t="s">
        <v>806</v>
      </c>
      <c r="F5002" s="9">
        <v>44254</v>
      </c>
      <c r="G5002" s="7">
        <v>1</v>
      </c>
      <c r="H5002" s="11">
        <f>VLOOKUP(B5002,[1]!Product_Data[#Data],4,0)</f>
        <v>368</v>
      </c>
      <c r="I5002" s="11">
        <f>VLOOKUP(B5002,[1]!Product_Data[#Data],3,0)</f>
        <v>294</v>
      </c>
      <c r="J5002" s="11">
        <f t="shared" si="471"/>
        <v>294</v>
      </c>
      <c r="K5002" s="11">
        <f t="shared" si="472"/>
        <v>368</v>
      </c>
      <c r="L5002" s="11">
        <f t="shared" si="473"/>
        <v>74</v>
      </c>
      <c r="M5002" t="str">
        <f>VLOOKUP(C5002,[1]!Location_Data[#Data],2,0)</f>
        <v>Roseville</v>
      </c>
      <c r="N5002" t="str">
        <f>VLOOKUP(D5002,[1]!Salespeople_Data[#Data],2,0)</f>
        <v>Joe Sims</v>
      </c>
      <c r="O5002" t="str">
        <f>VLOOKUP(E5002,[1]!Customer_Data[#Data],2,0)</f>
        <v>Michael Thomas</v>
      </c>
      <c r="P5002" s="15">
        <f t="shared" si="468"/>
        <v>7</v>
      </c>
      <c r="Q5002">
        <f t="shared" si="469"/>
        <v>2</v>
      </c>
      <c r="R5002">
        <f t="shared" si="470"/>
        <v>2021</v>
      </c>
    </row>
    <row r="5003" spans="1:18" x14ac:dyDescent="0.25">
      <c r="A5003" s="7" t="s">
        <v>6025</v>
      </c>
      <c r="B5003" s="7" t="s">
        <v>367</v>
      </c>
      <c r="C5003" s="7" t="s">
        <v>512</v>
      </c>
      <c r="D5003" s="7" t="s">
        <v>191</v>
      </c>
      <c r="E5003" s="7" t="s">
        <v>59</v>
      </c>
      <c r="F5003" s="9">
        <v>44259</v>
      </c>
      <c r="G5003" s="7">
        <v>2</v>
      </c>
      <c r="H5003" s="11">
        <f>VLOOKUP(B5003,[1]!Product_Data[#Data],4,0)</f>
        <v>530</v>
      </c>
      <c r="I5003" s="11">
        <f>VLOOKUP(B5003,[1]!Product_Data[#Data],3,0)</f>
        <v>424</v>
      </c>
      <c r="J5003" s="11">
        <f t="shared" si="471"/>
        <v>848</v>
      </c>
      <c r="K5003" s="11">
        <f t="shared" si="472"/>
        <v>1060</v>
      </c>
      <c r="L5003" s="11">
        <f t="shared" si="473"/>
        <v>212</v>
      </c>
      <c r="M5003" t="str">
        <f>VLOOKUP(C5003,[1]!Location_Data[#Data],2,0)</f>
        <v>Long Beach</v>
      </c>
      <c r="N5003" t="str">
        <f>VLOOKUP(D5003,[1]!Salespeople_Data[#Data],2,0)</f>
        <v>Robert Reed</v>
      </c>
      <c r="O5003" t="str">
        <f>VLOOKUP(E5003,[1]!Customer_Data[#Data],2,0)</f>
        <v>Paul Henderson</v>
      </c>
      <c r="P5003" s="15">
        <f t="shared" si="468"/>
        <v>5</v>
      </c>
      <c r="Q5003">
        <f t="shared" si="469"/>
        <v>3</v>
      </c>
      <c r="R5003">
        <f t="shared" si="470"/>
        <v>2021</v>
      </c>
    </row>
    <row r="5004" spans="1:18" x14ac:dyDescent="0.25">
      <c r="A5004" s="7" t="s">
        <v>6026</v>
      </c>
      <c r="B5004" s="7" t="s">
        <v>28</v>
      </c>
      <c r="C5004" s="7" t="s">
        <v>253</v>
      </c>
      <c r="D5004" s="7" t="s">
        <v>356</v>
      </c>
      <c r="E5004" s="7" t="s">
        <v>2723</v>
      </c>
      <c r="F5004" s="9">
        <v>44241</v>
      </c>
      <c r="G5004" s="7">
        <v>3</v>
      </c>
      <c r="H5004" s="11">
        <f>VLOOKUP(B5004,[1]!Product_Data[#Data],4,0)</f>
        <v>684</v>
      </c>
      <c r="I5004" s="11">
        <f>VLOOKUP(B5004,[1]!Product_Data[#Data],3,0)</f>
        <v>561</v>
      </c>
      <c r="J5004" s="11">
        <f t="shared" si="471"/>
        <v>1683</v>
      </c>
      <c r="K5004" s="11">
        <f t="shared" si="472"/>
        <v>2052</v>
      </c>
      <c r="L5004" s="11">
        <f t="shared" si="473"/>
        <v>369</v>
      </c>
      <c r="M5004" t="str">
        <f>VLOOKUP(C5004,[1]!Location_Data[#Data],2,0)</f>
        <v>Bakersfield</v>
      </c>
      <c r="N5004" t="str">
        <f>VLOOKUP(D5004,[1]!Salespeople_Data[#Data],2,0)</f>
        <v>Jimmy Young</v>
      </c>
      <c r="O5004" t="str">
        <f>VLOOKUP(E5004,[1]!Customer_Data[#Data],2,0)</f>
        <v>Billy Olson</v>
      </c>
      <c r="P5004" s="15">
        <f t="shared" si="468"/>
        <v>1</v>
      </c>
      <c r="Q5004">
        <f t="shared" si="469"/>
        <v>2</v>
      </c>
      <c r="R5004">
        <f t="shared" si="470"/>
        <v>2021</v>
      </c>
    </row>
    <row r="5005" spans="1:18" x14ac:dyDescent="0.25">
      <c r="A5005" s="7" t="s">
        <v>6027</v>
      </c>
      <c r="B5005" s="7" t="s">
        <v>348</v>
      </c>
      <c r="C5005" s="7" t="s">
        <v>34</v>
      </c>
      <c r="D5005" s="7" t="s">
        <v>257</v>
      </c>
      <c r="E5005" s="7" t="s">
        <v>761</v>
      </c>
      <c r="F5005" s="9">
        <v>44237</v>
      </c>
      <c r="G5005" s="7">
        <v>3</v>
      </c>
      <c r="H5005" s="11">
        <f>VLOOKUP(B5005,[1]!Product_Data[#Data],4,0)</f>
        <v>603</v>
      </c>
      <c r="I5005" s="11">
        <f>VLOOKUP(B5005,[1]!Product_Data[#Data],3,0)</f>
        <v>416</v>
      </c>
      <c r="J5005" s="11">
        <f t="shared" si="471"/>
        <v>1248</v>
      </c>
      <c r="K5005" s="11">
        <f t="shared" si="472"/>
        <v>1809</v>
      </c>
      <c r="L5005" s="11">
        <f t="shared" si="473"/>
        <v>561</v>
      </c>
      <c r="M5005" t="str">
        <f>VLOOKUP(C5005,[1]!Location_Data[#Data],2,0)</f>
        <v>Inglewood</v>
      </c>
      <c r="N5005" t="str">
        <f>VLOOKUP(D5005,[1]!Salespeople_Data[#Data],2,0)</f>
        <v>Jerry Perry</v>
      </c>
      <c r="O5005" t="str">
        <f>VLOOKUP(E5005,[1]!Customer_Data[#Data],2,0)</f>
        <v>Thomas Sims</v>
      </c>
      <c r="P5005" s="15">
        <f t="shared" si="468"/>
        <v>4</v>
      </c>
      <c r="Q5005">
        <f t="shared" si="469"/>
        <v>2</v>
      </c>
      <c r="R5005">
        <f t="shared" si="470"/>
        <v>2021</v>
      </c>
    </row>
    <row r="5006" spans="1:18" x14ac:dyDescent="0.25">
      <c r="A5006" s="7" t="s">
        <v>6028</v>
      </c>
      <c r="B5006" s="7" t="s">
        <v>408</v>
      </c>
      <c r="C5006" s="7" t="s">
        <v>105</v>
      </c>
      <c r="D5006" s="7" t="s">
        <v>75</v>
      </c>
      <c r="E5006" s="7" t="s">
        <v>5245</v>
      </c>
      <c r="F5006" s="9">
        <v>44212</v>
      </c>
      <c r="G5006" s="7">
        <v>1</v>
      </c>
      <c r="H5006" s="11">
        <f>VLOOKUP(B5006,[1]!Product_Data[#Data],4,0)</f>
        <v>1405</v>
      </c>
      <c r="I5006" s="11">
        <f>VLOOKUP(B5006,[1]!Product_Data[#Data],3,0)</f>
        <v>1054</v>
      </c>
      <c r="J5006" s="11">
        <f t="shared" si="471"/>
        <v>1054</v>
      </c>
      <c r="K5006" s="11">
        <f t="shared" si="472"/>
        <v>1405</v>
      </c>
      <c r="L5006" s="11">
        <f t="shared" si="473"/>
        <v>351</v>
      </c>
      <c r="M5006" t="str">
        <f>VLOOKUP(C5006,[1]!Location_Data[#Data],2,0)</f>
        <v>Daly City</v>
      </c>
      <c r="N5006" t="str">
        <f>VLOOKUP(D5006,[1]!Salespeople_Data[#Data],2,0)</f>
        <v>Roger Robertson</v>
      </c>
      <c r="O5006" t="str">
        <f>VLOOKUP(E5006,[1]!Customer_Data[#Data],2,0)</f>
        <v>Victor Lopez</v>
      </c>
      <c r="P5006" s="15">
        <f t="shared" si="468"/>
        <v>7</v>
      </c>
      <c r="Q5006">
        <f t="shared" si="469"/>
        <v>1</v>
      </c>
      <c r="R5006">
        <f t="shared" si="470"/>
        <v>2021</v>
      </c>
    </row>
    <row r="5007" spans="1:18" x14ac:dyDescent="0.25">
      <c r="A5007" s="7" t="s">
        <v>6029</v>
      </c>
      <c r="B5007" s="7" t="s">
        <v>114</v>
      </c>
      <c r="C5007" s="7" t="s">
        <v>355</v>
      </c>
      <c r="D5007" s="7" t="s">
        <v>96</v>
      </c>
      <c r="E5007" s="7" t="s">
        <v>1297</v>
      </c>
      <c r="F5007" s="9">
        <v>44205</v>
      </c>
      <c r="G5007" s="7">
        <v>1</v>
      </c>
      <c r="H5007" s="11">
        <f>VLOOKUP(B5007,[1]!Product_Data[#Data],4,0)</f>
        <v>545</v>
      </c>
      <c r="I5007" s="11">
        <f>VLOOKUP(B5007,[1]!Product_Data[#Data],3,0)</f>
        <v>425</v>
      </c>
      <c r="J5007" s="11">
        <f t="shared" si="471"/>
        <v>425</v>
      </c>
      <c r="K5007" s="11">
        <f t="shared" si="472"/>
        <v>545</v>
      </c>
      <c r="L5007" s="11">
        <f t="shared" si="473"/>
        <v>120</v>
      </c>
      <c r="M5007" t="str">
        <f>VLOOKUP(C5007,[1]!Location_Data[#Data],2,0)</f>
        <v>Burbank</v>
      </c>
      <c r="N5007" t="str">
        <f>VLOOKUP(D5007,[1]!Salespeople_Data[#Data],2,0)</f>
        <v>Brian Thomas</v>
      </c>
      <c r="O5007" t="str">
        <f>VLOOKUP(E5007,[1]!Customer_Data[#Data],2,0)</f>
        <v>Victor Martinez</v>
      </c>
      <c r="P5007" s="15">
        <f t="shared" si="468"/>
        <v>7</v>
      </c>
      <c r="Q5007">
        <f t="shared" si="469"/>
        <v>1</v>
      </c>
      <c r="R5007">
        <f t="shared" si="470"/>
        <v>2021</v>
      </c>
    </row>
    <row r="5008" spans="1:18" x14ac:dyDescent="0.25">
      <c r="A5008" s="7" t="s">
        <v>6030</v>
      </c>
      <c r="B5008" s="7" t="s">
        <v>383</v>
      </c>
      <c r="C5008" s="7" t="s">
        <v>242</v>
      </c>
      <c r="D5008" s="7" t="s">
        <v>359</v>
      </c>
      <c r="E5008" s="7" t="s">
        <v>1952</v>
      </c>
      <c r="F5008" s="9">
        <v>44197</v>
      </c>
      <c r="G5008" s="7">
        <v>1</v>
      </c>
      <c r="H5008" s="11">
        <f>VLOOKUP(B5008,[1]!Product_Data[#Data],4,0)</f>
        <v>1494</v>
      </c>
      <c r="I5008" s="11">
        <f>VLOOKUP(B5008,[1]!Product_Data[#Data],3,0)</f>
        <v>971</v>
      </c>
      <c r="J5008" s="11">
        <f t="shared" si="471"/>
        <v>971</v>
      </c>
      <c r="K5008" s="11">
        <f t="shared" si="472"/>
        <v>1494</v>
      </c>
      <c r="L5008" s="11">
        <f t="shared" si="473"/>
        <v>523</v>
      </c>
      <c r="M5008" t="str">
        <f>VLOOKUP(C5008,[1]!Location_Data[#Data],2,0)</f>
        <v>Downey</v>
      </c>
      <c r="N5008" t="str">
        <f>VLOOKUP(D5008,[1]!Salespeople_Data[#Data],2,0)</f>
        <v>Eugene Holmes</v>
      </c>
      <c r="O5008" t="str">
        <f>VLOOKUP(E5008,[1]!Customer_Data[#Data],2,0)</f>
        <v>Howard Moore</v>
      </c>
      <c r="P5008" s="15">
        <f t="shared" si="468"/>
        <v>6</v>
      </c>
      <c r="Q5008">
        <f t="shared" si="469"/>
        <v>1</v>
      </c>
      <c r="R5008">
        <f t="shared" si="470"/>
        <v>2021</v>
      </c>
    </row>
    <row r="5009" spans="1:18" x14ac:dyDescent="0.25">
      <c r="A5009" s="7" t="s">
        <v>6031</v>
      </c>
      <c r="B5009" s="7" t="s">
        <v>325</v>
      </c>
      <c r="C5009" s="7" t="s">
        <v>467</v>
      </c>
      <c r="D5009" s="7" t="s">
        <v>225</v>
      </c>
      <c r="E5009" s="7" t="s">
        <v>963</v>
      </c>
      <c r="F5009" s="9">
        <v>44250</v>
      </c>
      <c r="G5009" s="7">
        <v>3</v>
      </c>
      <c r="H5009" s="11">
        <f>VLOOKUP(B5009,[1]!Product_Data[#Data],4,0)</f>
        <v>1526</v>
      </c>
      <c r="I5009" s="11">
        <f>VLOOKUP(B5009,[1]!Product_Data[#Data],3,0)</f>
        <v>1251</v>
      </c>
      <c r="J5009" s="11">
        <f t="shared" si="471"/>
        <v>3753</v>
      </c>
      <c r="K5009" s="11">
        <f t="shared" si="472"/>
        <v>4578</v>
      </c>
      <c r="L5009" s="11">
        <f t="shared" si="473"/>
        <v>825</v>
      </c>
      <c r="M5009" t="str">
        <f>VLOOKUP(C5009,[1]!Location_Data[#Data],2,0)</f>
        <v>Garden Grove</v>
      </c>
      <c r="N5009" t="str">
        <f>VLOOKUP(D5009,[1]!Salespeople_Data[#Data],2,0)</f>
        <v>Andrew Bowman</v>
      </c>
      <c r="O5009" t="str">
        <f>VLOOKUP(E5009,[1]!Customer_Data[#Data],2,0)</f>
        <v>Ralph Oliver</v>
      </c>
      <c r="P5009" s="15">
        <f t="shared" si="468"/>
        <v>3</v>
      </c>
      <c r="Q5009">
        <f t="shared" si="469"/>
        <v>2</v>
      </c>
      <c r="R5009">
        <f t="shared" si="470"/>
        <v>2021</v>
      </c>
    </row>
    <row r="5010" spans="1:18" x14ac:dyDescent="0.25">
      <c r="A5010" s="7" t="s">
        <v>6032</v>
      </c>
      <c r="B5010" s="7" t="s">
        <v>431</v>
      </c>
      <c r="C5010" s="7" t="s">
        <v>44</v>
      </c>
      <c r="D5010" s="7" t="s">
        <v>216</v>
      </c>
      <c r="E5010" s="7" t="s">
        <v>491</v>
      </c>
      <c r="F5010" s="9">
        <v>44235</v>
      </c>
      <c r="G5010" s="7">
        <v>1</v>
      </c>
      <c r="H5010" s="11">
        <f>VLOOKUP(B5010,[1]!Product_Data[#Data],4,0)</f>
        <v>290</v>
      </c>
      <c r="I5010" s="11">
        <f>VLOOKUP(B5010,[1]!Product_Data[#Data],3,0)</f>
        <v>200</v>
      </c>
      <c r="J5010" s="11">
        <f t="shared" si="471"/>
        <v>200</v>
      </c>
      <c r="K5010" s="11">
        <f t="shared" si="472"/>
        <v>290</v>
      </c>
      <c r="L5010" s="11">
        <f t="shared" si="473"/>
        <v>90</v>
      </c>
      <c r="M5010" t="str">
        <f>VLOOKUP(C5010,[1]!Location_Data[#Data],2,0)</f>
        <v>Moreno Valley</v>
      </c>
      <c r="N5010" t="str">
        <f>VLOOKUP(D5010,[1]!Salespeople_Data[#Data],2,0)</f>
        <v>Ernest Wagner</v>
      </c>
      <c r="O5010" t="str">
        <f>VLOOKUP(E5010,[1]!Customer_Data[#Data],2,0)</f>
        <v>Jack Jackson</v>
      </c>
      <c r="P5010" s="15">
        <f t="shared" si="468"/>
        <v>2</v>
      </c>
      <c r="Q5010">
        <f t="shared" si="469"/>
        <v>2</v>
      </c>
      <c r="R5010">
        <f t="shared" si="470"/>
        <v>2021</v>
      </c>
    </row>
    <row r="5011" spans="1:18" x14ac:dyDescent="0.25">
      <c r="A5011" s="7" t="s">
        <v>6033</v>
      </c>
      <c r="B5011" s="7" t="s">
        <v>925</v>
      </c>
      <c r="C5011" s="7" t="s">
        <v>19</v>
      </c>
      <c r="D5011" s="7" t="s">
        <v>345</v>
      </c>
      <c r="E5011" s="7" t="s">
        <v>265</v>
      </c>
      <c r="F5011" s="9">
        <v>44248</v>
      </c>
      <c r="G5011" s="7">
        <v>1</v>
      </c>
      <c r="H5011" s="11">
        <f>VLOOKUP(B5011,[1]!Product_Data[#Data],4,0)</f>
        <v>136</v>
      </c>
      <c r="I5011" s="11">
        <f>VLOOKUP(B5011,[1]!Product_Data[#Data],3,0)</f>
        <v>72</v>
      </c>
      <c r="J5011" s="11">
        <f t="shared" si="471"/>
        <v>72</v>
      </c>
      <c r="K5011" s="11">
        <f t="shared" si="472"/>
        <v>136</v>
      </c>
      <c r="L5011" s="11">
        <f t="shared" si="473"/>
        <v>64</v>
      </c>
      <c r="M5011" t="str">
        <f>VLOOKUP(C5011,[1]!Location_Data[#Data],2,0)</f>
        <v>Berkeley</v>
      </c>
      <c r="N5011" t="str">
        <f>VLOOKUP(D5011,[1]!Salespeople_Data[#Data],2,0)</f>
        <v>Larry Marshall</v>
      </c>
      <c r="O5011" t="str">
        <f>VLOOKUP(E5011,[1]!Customer_Data[#Data],2,0)</f>
        <v>Stephen Greene</v>
      </c>
      <c r="P5011" s="15">
        <f t="shared" si="468"/>
        <v>1</v>
      </c>
      <c r="Q5011">
        <f t="shared" si="469"/>
        <v>2</v>
      </c>
      <c r="R5011">
        <f t="shared" si="470"/>
        <v>2021</v>
      </c>
    </row>
    <row r="5012" spans="1:18" x14ac:dyDescent="0.25">
      <c r="A5012" s="7" t="s">
        <v>6034</v>
      </c>
      <c r="B5012" s="7" t="s">
        <v>818</v>
      </c>
      <c r="C5012" s="7" t="s">
        <v>74</v>
      </c>
      <c r="D5012" s="7" t="s">
        <v>49</v>
      </c>
      <c r="E5012" s="7" t="s">
        <v>2607</v>
      </c>
      <c r="F5012" s="9">
        <v>44241</v>
      </c>
      <c r="G5012" s="7">
        <v>3</v>
      </c>
      <c r="H5012" s="11">
        <f>VLOOKUP(B5012,[1]!Product_Data[#Data],4,0)</f>
        <v>1638</v>
      </c>
      <c r="I5012" s="11">
        <f>VLOOKUP(B5012,[1]!Product_Data[#Data],3,0)</f>
        <v>1261</v>
      </c>
      <c r="J5012" s="11">
        <f t="shared" si="471"/>
        <v>3783</v>
      </c>
      <c r="K5012" s="11">
        <f t="shared" si="472"/>
        <v>4914</v>
      </c>
      <c r="L5012" s="11">
        <f t="shared" si="473"/>
        <v>1131</v>
      </c>
      <c r="M5012" t="str">
        <f>VLOOKUP(C5012,[1]!Location_Data[#Data],2,0)</f>
        <v>West Covina</v>
      </c>
      <c r="N5012" t="str">
        <f>VLOOKUP(D5012,[1]!Salespeople_Data[#Data],2,0)</f>
        <v>Walter Cook</v>
      </c>
      <c r="O5012" t="str">
        <f>VLOOKUP(E5012,[1]!Customer_Data[#Data],2,0)</f>
        <v>Carlos Young</v>
      </c>
      <c r="P5012" s="15">
        <f t="shared" si="468"/>
        <v>1</v>
      </c>
      <c r="Q5012">
        <f t="shared" si="469"/>
        <v>2</v>
      </c>
      <c r="R5012">
        <f t="shared" si="470"/>
        <v>2021</v>
      </c>
    </row>
    <row r="5013" spans="1:18" x14ac:dyDescent="0.25">
      <c r="A5013" s="7" t="s">
        <v>6035</v>
      </c>
      <c r="B5013" s="7" t="s">
        <v>173</v>
      </c>
      <c r="C5013" s="7" t="s">
        <v>195</v>
      </c>
      <c r="D5013" s="7" t="s">
        <v>225</v>
      </c>
      <c r="E5013" s="7" t="s">
        <v>1035</v>
      </c>
      <c r="F5013" s="9">
        <v>44208</v>
      </c>
      <c r="G5013" s="7">
        <v>1</v>
      </c>
      <c r="H5013" s="11">
        <f>VLOOKUP(B5013,[1]!Product_Data[#Data],4,0)</f>
        <v>2005</v>
      </c>
      <c r="I5013" s="11">
        <f>VLOOKUP(B5013,[1]!Product_Data[#Data],3,0)</f>
        <v>1223</v>
      </c>
      <c r="J5013" s="11">
        <f t="shared" si="471"/>
        <v>1223</v>
      </c>
      <c r="K5013" s="11">
        <f t="shared" si="472"/>
        <v>2005</v>
      </c>
      <c r="L5013" s="11">
        <f t="shared" si="473"/>
        <v>782</v>
      </c>
      <c r="M5013" t="str">
        <f>VLOOKUP(C5013,[1]!Location_Data[#Data],2,0)</f>
        <v>Pomona</v>
      </c>
      <c r="N5013" t="str">
        <f>VLOOKUP(D5013,[1]!Salespeople_Data[#Data],2,0)</f>
        <v>Andrew Bowman</v>
      </c>
      <c r="O5013" t="str">
        <f>VLOOKUP(E5013,[1]!Customer_Data[#Data],2,0)</f>
        <v>Sean Kelly</v>
      </c>
      <c r="P5013" s="15">
        <f t="shared" si="468"/>
        <v>3</v>
      </c>
      <c r="Q5013">
        <f t="shared" si="469"/>
        <v>1</v>
      </c>
      <c r="R5013">
        <f t="shared" si="470"/>
        <v>2021</v>
      </c>
    </row>
    <row r="5014" spans="1:18" x14ac:dyDescent="0.25">
      <c r="A5014" s="7" t="s">
        <v>6036</v>
      </c>
      <c r="B5014" s="7" t="s">
        <v>132</v>
      </c>
      <c r="C5014" s="7" t="s">
        <v>380</v>
      </c>
      <c r="D5014" s="7" t="s">
        <v>136</v>
      </c>
      <c r="E5014" s="7" t="s">
        <v>1585</v>
      </c>
      <c r="F5014" s="9">
        <v>44230</v>
      </c>
      <c r="G5014" s="7">
        <v>1</v>
      </c>
      <c r="H5014" s="11">
        <f>VLOOKUP(B5014,[1]!Product_Data[#Data],4,0)</f>
        <v>2091</v>
      </c>
      <c r="I5014" s="11">
        <f>VLOOKUP(B5014,[1]!Product_Data[#Data],3,0)</f>
        <v>1485</v>
      </c>
      <c r="J5014" s="11">
        <f t="shared" si="471"/>
        <v>1485</v>
      </c>
      <c r="K5014" s="11">
        <f t="shared" si="472"/>
        <v>2091</v>
      </c>
      <c r="L5014" s="11">
        <f t="shared" si="473"/>
        <v>606</v>
      </c>
      <c r="M5014" t="str">
        <f>VLOOKUP(C5014,[1]!Location_Data[#Data],2,0)</f>
        <v>Los Angeles</v>
      </c>
      <c r="N5014" t="str">
        <f>VLOOKUP(D5014,[1]!Salespeople_Data[#Data],2,0)</f>
        <v>Clarence Fox</v>
      </c>
      <c r="O5014" t="str">
        <f>VLOOKUP(E5014,[1]!Customer_Data[#Data],2,0)</f>
        <v>Ronald Arnold</v>
      </c>
      <c r="P5014" s="15">
        <f t="shared" si="468"/>
        <v>4</v>
      </c>
      <c r="Q5014">
        <f t="shared" si="469"/>
        <v>2</v>
      </c>
      <c r="R5014">
        <f t="shared" si="470"/>
        <v>2021</v>
      </c>
    </row>
    <row r="5015" spans="1:18" x14ac:dyDescent="0.25">
      <c r="A5015" s="7" t="s">
        <v>6037</v>
      </c>
      <c r="B5015" s="7" t="s">
        <v>666</v>
      </c>
      <c r="C5015" s="7" t="s">
        <v>490</v>
      </c>
      <c r="D5015" s="7" t="s">
        <v>239</v>
      </c>
      <c r="E5015" s="7" t="s">
        <v>4014</v>
      </c>
      <c r="F5015" s="9">
        <v>44236</v>
      </c>
      <c r="G5015" s="7">
        <v>3</v>
      </c>
      <c r="H5015" s="11">
        <f>VLOOKUP(B5015,[1]!Product_Data[#Data],4,0)</f>
        <v>2241</v>
      </c>
      <c r="I5015" s="11">
        <f>VLOOKUP(B5015,[1]!Product_Data[#Data],3,0)</f>
        <v>1367</v>
      </c>
      <c r="J5015" s="11">
        <f t="shared" si="471"/>
        <v>4101</v>
      </c>
      <c r="K5015" s="11">
        <f t="shared" si="472"/>
        <v>6723</v>
      </c>
      <c r="L5015" s="11">
        <f t="shared" si="473"/>
        <v>2622</v>
      </c>
      <c r="M5015" t="str">
        <f>VLOOKUP(C5015,[1]!Location_Data[#Data],2,0)</f>
        <v>Temecula</v>
      </c>
      <c r="N5015" t="str">
        <f>VLOOKUP(D5015,[1]!Salespeople_Data[#Data],2,0)</f>
        <v>John Reyes</v>
      </c>
      <c r="O5015" t="str">
        <f>VLOOKUP(E5015,[1]!Customer_Data[#Data],2,0)</f>
        <v>Stephen Kelly</v>
      </c>
      <c r="P5015" s="15">
        <f t="shared" si="468"/>
        <v>3</v>
      </c>
      <c r="Q5015">
        <f t="shared" si="469"/>
        <v>2</v>
      </c>
      <c r="R5015">
        <f t="shared" si="470"/>
        <v>2021</v>
      </c>
    </row>
    <row r="5016" spans="1:18" x14ac:dyDescent="0.25">
      <c r="A5016" s="7" t="s">
        <v>6038</v>
      </c>
      <c r="B5016" s="7" t="s">
        <v>818</v>
      </c>
      <c r="C5016" s="7" t="s">
        <v>253</v>
      </c>
      <c r="D5016" s="7" t="s">
        <v>345</v>
      </c>
      <c r="E5016" s="7" t="s">
        <v>336</v>
      </c>
      <c r="F5016" s="9">
        <v>44228</v>
      </c>
      <c r="G5016" s="7">
        <v>1</v>
      </c>
      <c r="H5016" s="11">
        <f>VLOOKUP(B5016,[1]!Product_Data[#Data],4,0)</f>
        <v>1638</v>
      </c>
      <c r="I5016" s="11">
        <f>VLOOKUP(B5016,[1]!Product_Data[#Data],3,0)</f>
        <v>1261</v>
      </c>
      <c r="J5016" s="11">
        <f t="shared" si="471"/>
        <v>1261</v>
      </c>
      <c r="K5016" s="11">
        <f t="shared" si="472"/>
        <v>1638</v>
      </c>
      <c r="L5016" s="11">
        <f t="shared" si="473"/>
        <v>377</v>
      </c>
      <c r="M5016" t="str">
        <f>VLOOKUP(C5016,[1]!Location_Data[#Data],2,0)</f>
        <v>Bakersfield</v>
      </c>
      <c r="N5016" t="str">
        <f>VLOOKUP(D5016,[1]!Salespeople_Data[#Data],2,0)</f>
        <v>Larry Marshall</v>
      </c>
      <c r="O5016" t="str">
        <f>VLOOKUP(E5016,[1]!Customer_Data[#Data],2,0)</f>
        <v>Mark Lee</v>
      </c>
      <c r="P5016" s="15">
        <f t="shared" si="468"/>
        <v>2</v>
      </c>
      <c r="Q5016">
        <f t="shared" si="469"/>
        <v>2</v>
      </c>
      <c r="R5016">
        <f t="shared" si="470"/>
        <v>2021</v>
      </c>
    </row>
    <row r="5017" spans="1:18" x14ac:dyDescent="0.25">
      <c r="A5017" s="7" t="s">
        <v>6039</v>
      </c>
      <c r="B5017" s="7" t="s">
        <v>440</v>
      </c>
      <c r="C5017" s="7" t="s">
        <v>643</v>
      </c>
      <c r="D5017" s="7" t="s">
        <v>49</v>
      </c>
      <c r="E5017" s="7" t="s">
        <v>1079</v>
      </c>
      <c r="F5017" s="9">
        <v>44208</v>
      </c>
      <c r="G5017" s="7">
        <v>1</v>
      </c>
      <c r="H5017" s="11">
        <f>VLOOKUP(B5017,[1]!Product_Data[#Data],4,0)</f>
        <v>800</v>
      </c>
      <c r="I5017" s="11">
        <f>VLOOKUP(B5017,[1]!Product_Data[#Data],3,0)</f>
        <v>536</v>
      </c>
      <c r="J5017" s="11">
        <f t="shared" si="471"/>
        <v>536</v>
      </c>
      <c r="K5017" s="11">
        <f t="shared" si="472"/>
        <v>800</v>
      </c>
      <c r="L5017" s="11">
        <f t="shared" si="473"/>
        <v>264</v>
      </c>
      <c r="M5017" t="str">
        <f>VLOOKUP(C5017,[1]!Location_Data[#Data],2,0)</f>
        <v>Hayward</v>
      </c>
      <c r="N5017" t="str">
        <f>VLOOKUP(D5017,[1]!Salespeople_Data[#Data],2,0)</f>
        <v>Walter Cook</v>
      </c>
      <c r="O5017" t="str">
        <f>VLOOKUP(E5017,[1]!Customer_Data[#Data],2,0)</f>
        <v>Donald Reynolds</v>
      </c>
      <c r="P5017" s="15">
        <f t="shared" si="468"/>
        <v>3</v>
      </c>
      <c r="Q5017">
        <f t="shared" si="469"/>
        <v>1</v>
      </c>
      <c r="R5017">
        <f t="shared" si="470"/>
        <v>2021</v>
      </c>
    </row>
    <row r="5018" spans="1:18" x14ac:dyDescent="0.25">
      <c r="A5018" s="7" t="s">
        <v>6040</v>
      </c>
      <c r="B5018" s="7" t="s">
        <v>168</v>
      </c>
      <c r="C5018" s="7" t="s">
        <v>253</v>
      </c>
      <c r="D5018" s="7" t="s">
        <v>146</v>
      </c>
      <c r="E5018" s="7" t="s">
        <v>323</v>
      </c>
      <c r="F5018" s="9">
        <v>44260</v>
      </c>
      <c r="G5018" s="7">
        <v>1</v>
      </c>
      <c r="H5018" s="11">
        <f>VLOOKUP(B5018,[1]!Product_Data[#Data],4,0)</f>
        <v>112</v>
      </c>
      <c r="I5018" s="11">
        <f>VLOOKUP(B5018,[1]!Product_Data[#Data],3,0)</f>
        <v>90</v>
      </c>
      <c r="J5018" s="11">
        <f t="shared" si="471"/>
        <v>90</v>
      </c>
      <c r="K5018" s="11">
        <f t="shared" si="472"/>
        <v>112</v>
      </c>
      <c r="L5018" s="11">
        <f t="shared" si="473"/>
        <v>22</v>
      </c>
      <c r="M5018" t="str">
        <f>VLOOKUP(C5018,[1]!Location_Data[#Data],2,0)</f>
        <v>Bakersfield</v>
      </c>
      <c r="N5018" t="str">
        <f>VLOOKUP(D5018,[1]!Salespeople_Data[#Data],2,0)</f>
        <v>Carl Elliott</v>
      </c>
      <c r="O5018" t="str">
        <f>VLOOKUP(E5018,[1]!Customer_Data[#Data],2,0)</f>
        <v>Douglas Franklin</v>
      </c>
      <c r="P5018" s="15">
        <f t="shared" si="468"/>
        <v>6</v>
      </c>
      <c r="Q5018">
        <f t="shared" si="469"/>
        <v>3</v>
      </c>
      <c r="R5018">
        <f t="shared" si="470"/>
        <v>2021</v>
      </c>
    </row>
    <row r="5019" spans="1:18" x14ac:dyDescent="0.25">
      <c r="A5019" s="7" t="s">
        <v>6041</v>
      </c>
      <c r="B5019" s="7" t="s">
        <v>173</v>
      </c>
      <c r="C5019" s="7" t="s">
        <v>249</v>
      </c>
      <c r="D5019" s="7" t="s">
        <v>20</v>
      </c>
      <c r="E5019" s="7" t="s">
        <v>425</v>
      </c>
      <c r="F5019" s="9">
        <v>44227</v>
      </c>
      <c r="G5019" s="7">
        <v>1</v>
      </c>
      <c r="H5019" s="11">
        <f>VLOOKUP(B5019,[1]!Product_Data[#Data],4,0)</f>
        <v>2005</v>
      </c>
      <c r="I5019" s="11">
        <f>VLOOKUP(B5019,[1]!Product_Data[#Data],3,0)</f>
        <v>1223</v>
      </c>
      <c r="J5019" s="11">
        <f t="shared" si="471"/>
        <v>1223</v>
      </c>
      <c r="K5019" s="11">
        <f t="shared" si="472"/>
        <v>2005</v>
      </c>
      <c r="L5019" s="11">
        <f t="shared" si="473"/>
        <v>782</v>
      </c>
      <c r="M5019" t="str">
        <f>VLOOKUP(C5019,[1]!Location_Data[#Data],2,0)</f>
        <v>Roseville</v>
      </c>
      <c r="N5019" t="str">
        <f>VLOOKUP(D5019,[1]!Salespeople_Data[#Data],2,0)</f>
        <v>Joshua Cook</v>
      </c>
      <c r="O5019" t="str">
        <f>VLOOKUP(E5019,[1]!Customer_Data[#Data],2,0)</f>
        <v>Terry Payne</v>
      </c>
      <c r="P5019" s="15">
        <f t="shared" si="468"/>
        <v>1</v>
      </c>
      <c r="Q5019">
        <f t="shared" si="469"/>
        <v>1</v>
      </c>
      <c r="R5019">
        <f t="shared" si="470"/>
        <v>2021</v>
      </c>
    </row>
    <row r="5020" spans="1:18" x14ac:dyDescent="0.25">
      <c r="A5020" s="7" t="s">
        <v>6042</v>
      </c>
      <c r="B5020" s="7" t="s">
        <v>38</v>
      </c>
      <c r="C5020" s="7" t="s">
        <v>9</v>
      </c>
      <c r="D5020" s="7" t="s">
        <v>106</v>
      </c>
      <c r="E5020" s="7" t="s">
        <v>2629</v>
      </c>
      <c r="F5020" s="9">
        <v>44242</v>
      </c>
      <c r="G5020" s="7">
        <v>1</v>
      </c>
      <c r="H5020" s="11">
        <f>VLOOKUP(B5020,[1]!Product_Data[#Data],4,0)</f>
        <v>2283</v>
      </c>
      <c r="I5020" s="11">
        <f>VLOOKUP(B5020,[1]!Product_Data[#Data],3,0)</f>
        <v>1484</v>
      </c>
      <c r="J5020" s="11">
        <f t="shared" si="471"/>
        <v>1484</v>
      </c>
      <c r="K5020" s="11">
        <f t="shared" si="472"/>
        <v>2283</v>
      </c>
      <c r="L5020" s="11">
        <f t="shared" si="473"/>
        <v>799</v>
      </c>
      <c r="M5020" t="str">
        <f>VLOOKUP(C5020,[1]!Location_Data[#Data],2,0)</f>
        <v>San Mateo</v>
      </c>
      <c r="N5020" t="str">
        <f>VLOOKUP(D5020,[1]!Salespeople_Data[#Data],2,0)</f>
        <v>Patrick Ruiz</v>
      </c>
      <c r="O5020" t="str">
        <f>VLOOKUP(E5020,[1]!Customer_Data[#Data],2,0)</f>
        <v>Roy Carpenter</v>
      </c>
      <c r="P5020" s="15">
        <f t="shared" si="468"/>
        <v>2</v>
      </c>
      <c r="Q5020">
        <f t="shared" si="469"/>
        <v>2</v>
      </c>
      <c r="R5020">
        <f t="shared" si="470"/>
        <v>2021</v>
      </c>
    </row>
    <row r="5021" spans="1:18" x14ac:dyDescent="0.25">
      <c r="A5021" s="7" t="s">
        <v>6043</v>
      </c>
      <c r="B5021" s="7" t="s">
        <v>348</v>
      </c>
      <c r="C5021" s="7" t="s">
        <v>156</v>
      </c>
      <c r="D5021" s="7" t="s">
        <v>25</v>
      </c>
      <c r="E5021" s="7" t="s">
        <v>1180</v>
      </c>
      <c r="F5021" s="9">
        <v>44222</v>
      </c>
      <c r="G5021" s="7">
        <v>3</v>
      </c>
      <c r="H5021" s="11">
        <f>VLOOKUP(B5021,[1]!Product_Data[#Data],4,0)</f>
        <v>603</v>
      </c>
      <c r="I5021" s="11">
        <f>VLOOKUP(B5021,[1]!Product_Data[#Data],3,0)</f>
        <v>416</v>
      </c>
      <c r="J5021" s="11">
        <f t="shared" si="471"/>
        <v>1248</v>
      </c>
      <c r="K5021" s="11">
        <f t="shared" si="472"/>
        <v>1809</v>
      </c>
      <c r="L5021" s="11">
        <f t="shared" si="473"/>
        <v>561</v>
      </c>
      <c r="M5021" t="str">
        <f>VLOOKUP(C5021,[1]!Location_Data[#Data],2,0)</f>
        <v>Sacramento</v>
      </c>
      <c r="N5021" t="str">
        <f>VLOOKUP(D5021,[1]!Salespeople_Data[#Data],2,0)</f>
        <v>Brian Davis</v>
      </c>
      <c r="O5021" t="str">
        <f>VLOOKUP(E5021,[1]!Customer_Data[#Data],2,0)</f>
        <v>Brandon Martin</v>
      </c>
      <c r="P5021" s="15">
        <f t="shared" si="468"/>
        <v>3</v>
      </c>
      <c r="Q5021">
        <f t="shared" si="469"/>
        <v>1</v>
      </c>
      <c r="R5021">
        <f t="shared" si="470"/>
        <v>2021</v>
      </c>
    </row>
    <row r="5022" spans="1:18" x14ac:dyDescent="0.25">
      <c r="A5022" s="7" t="s">
        <v>6044</v>
      </c>
      <c r="B5022" s="7" t="s">
        <v>207</v>
      </c>
      <c r="C5022" s="7" t="s">
        <v>211</v>
      </c>
      <c r="D5022" s="7" t="s">
        <v>191</v>
      </c>
      <c r="E5022" s="7" t="s">
        <v>2007</v>
      </c>
      <c r="F5022" s="9">
        <v>44238</v>
      </c>
      <c r="G5022" s="7">
        <v>3</v>
      </c>
      <c r="H5022" s="11">
        <f>VLOOKUP(B5022,[1]!Product_Data[#Data],4,0)</f>
        <v>2464</v>
      </c>
      <c r="I5022" s="11">
        <f>VLOOKUP(B5022,[1]!Product_Data[#Data],3,0)</f>
        <v>1774</v>
      </c>
      <c r="J5022" s="11">
        <f t="shared" si="471"/>
        <v>5322</v>
      </c>
      <c r="K5022" s="11">
        <f t="shared" si="472"/>
        <v>7392</v>
      </c>
      <c r="L5022" s="11">
        <f t="shared" si="473"/>
        <v>2070</v>
      </c>
      <c r="M5022" t="str">
        <f>VLOOKUP(C5022,[1]!Location_Data[#Data],2,0)</f>
        <v>Chula Vista</v>
      </c>
      <c r="N5022" t="str">
        <f>VLOOKUP(D5022,[1]!Salespeople_Data[#Data],2,0)</f>
        <v>Robert Reed</v>
      </c>
      <c r="O5022" t="str">
        <f>VLOOKUP(E5022,[1]!Customer_Data[#Data],2,0)</f>
        <v>Samuel Burke</v>
      </c>
      <c r="P5022" s="15">
        <f t="shared" si="468"/>
        <v>5</v>
      </c>
      <c r="Q5022">
        <f t="shared" si="469"/>
        <v>2</v>
      </c>
      <c r="R5022">
        <f t="shared" si="470"/>
        <v>2021</v>
      </c>
    </row>
    <row r="5023" spans="1:18" x14ac:dyDescent="0.25">
      <c r="A5023" s="7" t="s">
        <v>6045</v>
      </c>
      <c r="B5023" s="7" t="s">
        <v>18</v>
      </c>
      <c r="C5023" s="7" t="s">
        <v>519</v>
      </c>
      <c r="D5023" s="7" t="s">
        <v>216</v>
      </c>
      <c r="E5023" s="7" t="s">
        <v>849</v>
      </c>
      <c r="F5023" s="9">
        <v>44219</v>
      </c>
      <c r="G5023" s="7">
        <v>2</v>
      </c>
      <c r="H5023" s="11">
        <f>VLOOKUP(B5023,[1]!Product_Data[#Data],4,0)</f>
        <v>880</v>
      </c>
      <c r="I5023" s="11">
        <f>VLOOKUP(B5023,[1]!Product_Data[#Data],3,0)</f>
        <v>634</v>
      </c>
      <c r="J5023" s="11">
        <f t="shared" si="471"/>
        <v>1268</v>
      </c>
      <c r="K5023" s="11">
        <f t="shared" si="472"/>
        <v>1760</v>
      </c>
      <c r="L5023" s="11">
        <f t="shared" si="473"/>
        <v>492</v>
      </c>
      <c r="M5023" t="str">
        <f>VLOOKUP(C5023,[1]!Location_Data[#Data],2,0)</f>
        <v>Anaheim</v>
      </c>
      <c r="N5023" t="str">
        <f>VLOOKUP(D5023,[1]!Salespeople_Data[#Data],2,0)</f>
        <v>Ernest Wagner</v>
      </c>
      <c r="O5023" t="str">
        <f>VLOOKUP(E5023,[1]!Customer_Data[#Data],2,0)</f>
        <v>Eric Ward</v>
      </c>
      <c r="P5023" s="15">
        <f t="shared" si="468"/>
        <v>7</v>
      </c>
      <c r="Q5023">
        <f t="shared" si="469"/>
        <v>1</v>
      </c>
      <c r="R5023">
        <f t="shared" si="470"/>
        <v>2021</v>
      </c>
    </row>
    <row r="5024" spans="1:18" x14ac:dyDescent="0.25">
      <c r="A5024" s="7" t="s">
        <v>6046</v>
      </c>
      <c r="B5024" s="7" t="s">
        <v>168</v>
      </c>
      <c r="C5024" s="7" t="s">
        <v>90</v>
      </c>
      <c r="D5024" s="7" t="s">
        <v>15</v>
      </c>
      <c r="E5024" s="7" t="s">
        <v>4881</v>
      </c>
      <c r="F5024" s="9">
        <v>44248</v>
      </c>
      <c r="G5024" s="7">
        <v>1</v>
      </c>
      <c r="H5024" s="11">
        <f>VLOOKUP(B5024,[1]!Product_Data[#Data],4,0)</f>
        <v>112</v>
      </c>
      <c r="I5024" s="11">
        <f>VLOOKUP(B5024,[1]!Product_Data[#Data],3,0)</f>
        <v>90</v>
      </c>
      <c r="J5024" s="11">
        <f t="shared" si="471"/>
        <v>90</v>
      </c>
      <c r="K5024" s="11">
        <f t="shared" si="472"/>
        <v>112</v>
      </c>
      <c r="L5024" s="11">
        <f t="shared" si="473"/>
        <v>22</v>
      </c>
      <c r="M5024" t="str">
        <f>VLOOKUP(C5024,[1]!Location_Data[#Data],2,0)</f>
        <v>Irvine</v>
      </c>
      <c r="N5024" t="str">
        <f>VLOOKUP(D5024,[1]!Salespeople_Data[#Data],2,0)</f>
        <v>Ryan Butler</v>
      </c>
      <c r="O5024" t="str">
        <f>VLOOKUP(E5024,[1]!Customer_Data[#Data],2,0)</f>
        <v>Douglas Foster</v>
      </c>
      <c r="P5024" s="15">
        <f t="shared" si="468"/>
        <v>1</v>
      </c>
      <c r="Q5024">
        <f t="shared" si="469"/>
        <v>2</v>
      </c>
      <c r="R5024">
        <f t="shared" si="470"/>
        <v>2021</v>
      </c>
    </row>
    <row r="5025" spans="1:18" x14ac:dyDescent="0.25">
      <c r="A5025" s="7" t="s">
        <v>6047</v>
      </c>
      <c r="B5025" s="7" t="s">
        <v>652</v>
      </c>
      <c r="C5025" s="7" t="s">
        <v>74</v>
      </c>
      <c r="D5025" s="7" t="s">
        <v>20</v>
      </c>
      <c r="E5025" s="7" t="s">
        <v>1534</v>
      </c>
      <c r="F5025" s="9">
        <v>44251</v>
      </c>
      <c r="G5025" s="7">
        <v>2</v>
      </c>
      <c r="H5025" s="11">
        <f>VLOOKUP(B5025,[1]!Product_Data[#Data],4,0)</f>
        <v>217</v>
      </c>
      <c r="I5025" s="11">
        <f>VLOOKUP(B5025,[1]!Product_Data[#Data],3,0)</f>
        <v>171</v>
      </c>
      <c r="J5025" s="11">
        <f t="shared" si="471"/>
        <v>342</v>
      </c>
      <c r="K5025" s="11">
        <f t="shared" si="472"/>
        <v>434</v>
      </c>
      <c r="L5025" s="11">
        <f t="shared" si="473"/>
        <v>92</v>
      </c>
      <c r="M5025" t="str">
        <f>VLOOKUP(C5025,[1]!Location_Data[#Data],2,0)</f>
        <v>West Covina</v>
      </c>
      <c r="N5025" t="str">
        <f>VLOOKUP(D5025,[1]!Salespeople_Data[#Data],2,0)</f>
        <v>Joshua Cook</v>
      </c>
      <c r="O5025" t="str">
        <f>VLOOKUP(E5025,[1]!Customer_Data[#Data],2,0)</f>
        <v>Russell Bailey</v>
      </c>
      <c r="P5025" s="15">
        <f t="shared" si="468"/>
        <v>4</v>
      </c>
      <c r="Q5025">
        <f t="shared" si="469"/>
        <v>2</v>
      </c>
      <c r="R5025">
        <f t="shared" si="470"/>
        <v>2021</v>
      </c>
    </row>
    <row r="5026" spans="1:18" x14ac:dyDescent="0.25">
      <c r="A5026" s="7" t="s">
        <v>6048</v>
      </c>
      <c r="B5026" s="7" t="s">
        <v>858</v>
      </c>
      <c r="C5026" s="7" t="s">
        <v>472</v>
      </c>
      <c r="D5026" s="7" t="s">
        <v>106</v>
      </c>
      <c r="E5026" s="7" t="s">
        <v>732</v>
      </c>
      <c r="F5026" s="9">
        <v>44227</v>
      </c>
      <c r="G5026" s="7">
        <v>4</v>
      </c>
      <c r="H5026" s="11">
        <f>VLOOKUP(B5026,[1]!Product_Data[#Data],4,0)</f>
        <v>2294</v>
      </c>
      <c r="I5026" s="11">
        <f>VLOOKUP(B5026,[1]!Product_Data[#Data],3,0)</f>
        <v>1399</v>
      </c>
      <c r="J5026" s="11">
        <f t="shared" si="471"/>
        <v>5596</v>
      </c>
      <c r="K5026" s="11">
        <f t="shared" si="472"/>
        <v>9176</v>
      </c>
      <c r="L5026" s="11">
        <f t="shared" si="473"/>
        <v>3580</v>
      </c>
      <c r="M5026" t="str">
        <f>VLOOKUP(C5026,[1]!Location_Data[#Data],2,0)</f>
        <v>Concord</v>
      </c>
      <c r="N5026" t="str">
        <f>VLOOKUP(D5026,[1]!Salespeople_Data[#Data],2,0)</f>
        <v>Patrick Ruiz</v>
      </c>
      <c r="O5026" t="str">
        <f>VLOOKUP(E5026,[1]!Customer_Data[#Data],2,0)</f>
        <v>Victor Rogers</v>
      </c>
      <c r="P5026" s="15">
        <f t="shared" si="468"/>
        <v>1</v>
      </c>
      <c r="Q5026">
        <f t="shared" si="469"/>
        <v>1</v>
      </c>
      <c r="R5026">
        <f t="shared" si="470"/>
        <v>2021</v>
      </c>
    </row>
    <row r="5027" spans="1:18" x14ac:dyDescent="0.25">
      <c r="A5027" s="7" t="s">
        <v>6049</v>
      </c>
      <c r="B5027" s="7" t="s">
        <v>228</v>
      </c>
      <c r="C5027" s="7" t="s">
        <v>115</v>
      </c>
      <c r="D5027" s="7" t="s">
        <v>35</v>
      </c>
      <c r="E5027" s="7" t="s">
        <v>1632</v>
      </c>
      <c r="F5027" s="9">
        <v>44239</v>
      </c>
      <c r="G5027" s="7">
        <v>4</v>
      </c>
      <c r="H5027" s="11">
        <f>VLOOKUP(B5027,[1]!Product_Data[#Data],4,0)</f>
        <v>1862</v>
      </c>
      <c r="I5027" s="11">
        <f>VLOOKUP(B5027,[1]!Product_Data[#Data],3,0)</f>
        <v>1173</v>
      </c>
      <c r="J5027" s="11">
        <f t="shared" si="471"/>
        <v>4692</v>
      </c>
      <c r="K5027" s="11">
        <f t="shared" si="472"/>
        <v>7448</v>
      </c>
      <c r="L5027" s="11">
        <f t="shared" si="473"/>
        <v>2756</v>
      </c>
      <c r="M5027" t="str">
        <f>VLOOKUP(C5027,[1]!Location_Data[#Data],2,0)</f>
        <v>Glendale</v>
      </c>
      <c r="N5027" t="str">
        <f>VLOOKUP(D5027,[1]!Salespeople_Data[#Data],2,0)</f>
        <v>Charles Harper</v>
      </c>
      <c r="O5027" t="str">
        <f>VLOOKUP(E5027,[1]!Customer_Data[#Data],2,0)</f>
        <v>Gregory Chapman</v>
      </c>
      <c r="P5027" s="15">
        <f t="shared" si="468"/>
        <v>6</v>
      </c>
      <c r="Q5027">
        <f t="shared" si="469"/>
        <v>2</v>
      </c>
      <c r="R5027">
        <f t="shared" si="470"/>
        <v>2021</v>
      </c>
    </row>
    <row r="5028" spans="1:18" x14ac:dyDescent="0.25">
      <c r="A5028" s="7" t="s">
        <v>6050</v>
      </c>
      <c r="B5028" s="7" t="s">
        <v>210</v>
      </c>
      <c r="C5028" s="7" t="s">
        <v>512</v>
      </c>
      <c r="D5028" s="7" t="s">
        <v>49</v>
      </c>
      <c r="E5028" s="7" t="s">
        <v>2337</v>
      </c>
      <c r="F5028" s="9">
        <v>44200</v>
      </c>
      <c r="G5028" s="7">
        <v>1</v>
      </c>
      <c r="H5028" s="11">
        <f>VLOOKUP(B5028,[1]!Product_Data[#Data],4,0)</f>
        <v>458</v>
      </c>
      <c r="I5028" s="11">
        <f>VLOOKUP(B5028,[1]!Product_Data[#Data],3,0)</f>
        <v>376</v>
      </c>
      <c r="J5028" s="11">
        <f t="shared" si="471"/>
        <v>376</v>
      </c>
      <c r="K5028" s="11">
        <f t="shared" si="472"/>
        <v>458</v>
      </c>
      <c r="L5028" s="11">
        <f t="shared" si="473"/>
        <v>82</v>
      </c>
      <c r="M5028" t="str">
        <f>VLOOKUP(C5028,[1]!Location_Data[#Data],2,0)</f>
        <v>Long Beach</v>
      </c>
      <c r="N5028" t="str">
        <f>VLOOKUP(D5028,[1]!Salespeople_Data[#Data],2,0)</f>
        <v>Walter Cook</v>
      </c>
      <c r="O5028" t="str">
        <f>VLOOKUP(E5028,[1]!Customer_Data[#Data],2,0)</f>
        <v>Jack Lewis</v>
      </c>
      <c r="P5028" s="15">
        <f t="shared" si="468"/>
        <v>2</v>
      </c>
      <c r="Q5028">
        <f t="shared" si="469"/>
        <v>1</v>
      </c>
      <c r="R5028">
        <f t="shared" si="470"/>
        <v>2021</v>
      </c>
    </row>
    <row r="5029" spans="1:18" x14ac:dyDescent="0.25">
      <c r="A5029" s="7" t="s">
        <v>6051</v>
      </c>
      <c r="B5029" s="7" t="s">
        <v>400</v>
      </c>
      <c r="C5029" s="7" t="s">
        <v>169</v>
      </c>
      <c r="D5029" s="7" t="s">
        <v>191</v>
      </c>
      <c r="E5029" s="7" t="s">
        <v>576</v>
      </c>
      <c r="F5029" s="9">
        <v>44207</v>
      </c>
      <c r="G5029" s="7">
        <v>2</v>
      </c>
      <c r="H5029" s="11">
        <f>VLOOKUP(B5029,[1]!Product_Data[#Data],4,0)</f>
        <v>886</v>
      </c>
      <c r="I5029" s="11">
        <f>VLOOKUP(B5029,[1]!Product_Data[#Data],3,0)</f>
        <v>478</v>
      </c>
      <c r="J5029" s="11">
        <f t="shared" si="471"/>
        <v>956</v>
      </c>
      <c r="K5029" s="11">
        <f t="shared" si="472"/>
        <v>1772</v>
      </c>
      <c r="L5029" s="11">
        <f t="shared" si="473"/>
        <v>816</v>
      </c>
      <c r="M5029" t="str">
        <f>VLOOKUP(C5029,[1]!Location_Data[#Data],2,0)</f>
        <v>Vista</v>
      </c>
      <c r="N5029" t="str">
        <f>VLOOKUP(D5029,[1]!Salespeople_Data[#Data],2,0)</f>
        <v>Robert Reed</v>
      </c>
      <c r="O5029" t="str">
        <f>VLOOKUP(E5029,[1]!Customer_Data[#Data],2,0)</f>
        <v>Samuel Kim</v>
      </c>
      <c r="P5029" s="15">
        <f t="shared" si="468"/>
        <v>2</v>
      </c>
      <c r="Q5029">
        <f t="shared" si="469"/>
        <v>1</v>
      </c>
      <c r="R5029">
        <f t="shared" si="470"/>
        <v>2021</v>
      </c>
    </row>
    <row r="5030" spans="1:18" x14ac:dyDescent="0.25">
      <c r="A5030" s="7" t="s">
        <v>6052</v>
      </c>
      <c r="B5030" s="7" t="s">
        <v>553</v>
      </c>
      <c r="C5030" s="7" t="s">
        <v>24</v>
      </c>
      <c r="D5030" s="7" t="s">
        <v>10</v>
      </c>
      <c r="E5030" s="7" t="s">
        <v>1605</v>
      </c>
      <c r="F5030" s="9">
        <v>44213</v>
      </c>
      <c r="G5030" s="7">
        <v>3</v>
      </c>
      <c r="H5030" s="11">
        <f>VLOOKUP(B5030,[1]!Product_Data[#Data],4,0)</f>
        <v>1798</v>
      </c>
      <c r="I5030" s="11">
        <f>VLOOKUP(B5030,[1]!Product_Data[#Data],3,0)</f>
        <v>971</v>
      </c>
      <c r="J5030" s="11">
        <f t="shared" si="471"/>
        <v>2913</v>
      </c>
      <c r="K5030" s="11">
        <f t="shared" si="472"/>
        <v>5394</v>
      </c>
      <c r="L5030" s="11">
        <f t="shared" si="473"/>
        <v>2481</v>
      </c>
      <c r="M5030" t="str">
        <f>VLOOKUP(C5030,[1]!Location_Data[#Data],2,0)</f>
        <v>Lancaster</v>
      </c>
      <c r="N5030" t="str">
        <f>VLOOKUP(D5030,[1]!Salespeople_Data[#Data],2,0)</f>
        <v>Justin Lynch</v>
      </c>
      <c r="O5030" t="str">
        <f>VLOOKUP(E5030,[1]!Customer_Data[#Data],2,0)</f>
        <v>Phillip Morrison</v>
      </c>
      <c r="P5030" s="15">
        <f t="shared" si="468"/>
        <v>1</v>
      </c>
      <c r="Q5030">
        <f t="shared" si="469"/>
        <v>1</v>
      </c>
      <c r="R5030">
        <f t="shared" si="470"/>
        <v>2021</v>
      </c>
    </row>
    <row r="5031" spans="1:18" x14ac:dyDescent="0.25">
      <c r="A5031" s="7" t="s">
        <v>6053</v>
      </c>
      <c r="B5031" s="7" t="s">
        <v>560</v>
      </c>
      <c r="C5031" s="7" t="s">
        <v>362</v>
      </c>
      <c r="D5031" s="7" t="s">
        <v>141</v>
      </c>
      <c r="E5031" s="7" t="s">
        <v>1635</v>
      </c>
      <c r="F5031" s="9">
        <v>44250</v>
      </c>
      <c r="G5031" s="7">
        <v>1</v>
      </c>
      <c r="H5031" s="11">
        <f>VLOOKUP(B5031,[1]!Product_Data[#Data],4,0)</f>
        <v>1809</v>
      </c>
      <c r="I5031" s="11">
        <f>VLOOKUP(B5031,[1]!Product_Data[#Data],3,0)</f>
        <v>1067</v>
      </c>
      <c r="J5031" s="11">
        <f t="shared" si="471"/>
        <v>1067</v>
      </c>
      <c r="K5031" s="11">
        <f t="shared" si="472"/>
        <v>1809</v>
      </c>
      <c r="L5031" s="11">
        <f t="shared" si="473"/>
        <v>742</v>
      </c>
      <c r="M5031" t="str">
        <f>VLOOKUP(C5031,[1]!Location_Data[#Data],2,0)</f>
        <v>San Bernardino</v>
      </c>
      <c r="N5031" t="str">
        <f>VLOOKUP(D5031,[1]!Salespeople_Data[#Data],2,0)</f>
        <v>Arthur Mccoy</v>
      </c>
      <c r="O5031" t="str">
        <f>VLOOKUP(E5031,[1]!Customer_Data[#Data],2,0)</f>
        <v>Sean Andrews</v>
      </c>
      <c r="P5031" s="15">
        <f t="shared" si="468"/>
        <v>3</v>
      </c>
      <c r="Q5031">
        <f t="shared" si="469"/>
        <v>2</v>
      </c>
      <c r="R5031">
        <f t="shared" si="470"/>
        <v>2021</v>
      </c>
    </row>
    <row r="5032" spans="1:18" x14ac:dyDescent="0.25">
      <c r="A5032" s="7" t="s">
        <v>6054</v>
      </c>
      <c r="B5032" s="7" t="s">
        <v>119</v>
      </c>
      <c r="C5032" s="7" t="s">
        <v>596</v>
      </c>
      <c r="D5032" s="7" t="s">
        <v>58</v>
      </c>
      <c r="E5032" s="7" t="s">
        <v>2371</v>
      </c>
      <c r="F5032" s="9">
        <v>44203</v>
      </c>
      <c r="G5032" s="7">
        <v>2</v>
      </c>
      <c r="H5032" s="11">
        <f>VLOOKUP(B5032,[1]!Product_Data[#Data],4,0)</f>
        <v>1077</v>
      </c>
      <c r="I5032" s="11">
        <f>VLOOKUP(B5032,[1]!Product_Data[#Data],3,0)</f>
        <v>732</v>
      </c>
      <c r="J5032" s="11">
        <f t="shared" si="471"/>
        <v>1464</v>
      </c>
      <c r="K5032" s="11">
        <f t="shared" si="472"/>
        <v>2154</v>
      </c>
      <c r="L5032" s="11">
        <f t="shared" si="473"/>
        <v>690</v>
      </c>
      <c r="M5032" t="str">
        <f>VLOOKUP(C5032,[1]!Location_Data[#Data],2,0)</f>
        <v>Fremont</v>
      </c>
      <c r="N5032" t="str">
        <f>VLOOKUP(D5032,[1]!Salespeople_Data[#Data],2,0)</f>
        <v>Christopher Tucker</v>
      </c>
      <c r="O5032" t="str">
        <f>VLOOKUP(E5032,[1]!Customer_Data[#Data],2,0)</f>
        <v>Todd Lynch</v>
      </c>
      <c r="P5032" s="15">
        <f t="shared" si="468"/>
        <v>5</v>
      </c>
      <c r="Q5032">
        <f t="shared" si="469"/>
        <v>1</v>
      </c>
      <c r="R5032">
        <f t="shared" si="470"/>
        <v>2021</v>
      </c>
    </row>
    <row r="5033" spans="1:18" x14ac:dyDescent="0.25">
      <c r="A5033" s="7" t="s">
        <v>6055</v>
      </c>
      <c r="B5033" s="7" t="s">
        <v>28</v>
      </c>
      <c r="C5033" s="7" t="s">
        <v>249</v>
      </c>
      <c r="D5033" s="7" t="s">
        <v>359</v>
      </c>
      <c r="E5033" s="7" t="s">
        <v>685</v>
      </c>
      <c r="F5033" s="9">
        <v>44235</v>
      </c>
      <c r="G5033" s="7">
        <v>1</v>
      </c>
      <c r="H5033" s="11">
        <f>VLOOKUP(B5033,[1]!Product_Data[#Data],4,0)</f>
        <v>684</v>
      </c>
      <c r="I5033" s="11">
        <f>VLOOKUP(B5033,[1]!Product_Data[#Data],3,0)</f>
        <v>561</v>
      </c>
      <c r="J5033" s="11">
        <f t="shared" si="471"/>
        <v>561</v>
      </c>
      <c r="K5033" s="11">
        <f t="shared" si="472"/>
        <v>684</v>
      </c>
      <c r="L5033" s="11">
        <f t="shared" si="473"/>
        <v>123</v>
      </c>
      <c r="M5033" t="str">
        <f>VLOOKUP(C5033,[1]!Location_Data[#Data],2,0)</f>
        <v>Roseville</v>
      </c>
      <c r="N5033" t="str">
        <f>VLOOKUP(D5033,[1]!Salespeople_Data[#Data],2,0)</f>
        <v>Eugene Holmes</v>
      </c>
      <c r="O5033" t="str">
        <f>VLOOKUP(E5033,[1]!Customer_Data[#Data],2,0)</f>
        <v>Roger Tucker</v>
      </c>
      <c r="P5033" s="15">
        <f t="shared" si="468"/>
        <v>2</v>
      </c>
      <c r="Q5033">
        <f t="shared" si="469"/>
        <v>2</v>
      </c>
      <c r="R5033">
        <f t="shared" si="470"/>
        <v>2021</v>
      </c>
    </row>
    <row r="5034" spans="1:18" x14ac:dyDescent="0.25">
      <c r="A5034" s="7" t="s">
        <v>6056</v>
      </c>
      <c r="B5034" s="7" t="s">
        <v>373</v>
      </c>
      <c r="C5034" s="7" t="s">
        <v>57</v>
      </c>
      <c r="D5034" s="7" t="s">
        <v>212</v>
      </c>
      <c r="E5034" s="7" t="s">
        <v>1109</v>
      </c>
      <c r="F5034" s="9">
        <v>44206</v>
      </c>
      <c r="G5034" s="7">
        <v>1</v>
      </c>
      <c r="H5034" s="11">
        <f>VLOOKUP(B5034,[1]!Product_Data[#Data],4,0)</f>
        <v>2182</v>
      </c>
      <c r="I5034" s="11">
        <f>VLOOKUP(B5034,[1]!Product_Data[#Data],3,0)</f>
        <v>1200</v>
      </c>
      <c r="J5034" s="11">
        <f t="shared" si="471"/>
        <v>1200</v>
      </c>
      <c r="K5034" s="11">
        <f t="shared" si="472"/>
        <v>2182</v>
      </c>
      <c r="L5034" s="11">
        <f t="shared" si="473"/>
        <v>982</v>
      </c>
      <c r="M5034" t="str">
        <f>VLOOKUP(C5034,[1]!Location_Data[#Data],2,0)</f>
        <v>Thousand Oaks</v>
      </c>
      <c r="N5034" t="str">
        <f>VLOOKUP(D5034,[1]!Salespeople_Data[#Data],2,0)</f>
        <v>Ronald Reed</v>
      </c>
      <c r="O5034" t="str">
        <f>VLOOKUP(E5034,[1]!Customer_Data[#Data],2,0)</f>
        <v>Daniel Fernandez</v>
      </c>
      <c r="P5034" s="15">
        <f t="shared" si="468"/>
        <v>1</v>
      </c>
      <c r="Q5034">
        <f t="shared" si="469"/>
        <v>1</v>
      </c>
      <c r="R5034">
        <f t="shared" si="470"/>
        <v>2021</v>
      </c>
    </row>
    <row r="5035" spans="1:18" x14ac:dyDescent="0.25">
      <c r="A5035" s="7" t="s">
        <v>6057</v>
      </c>
      <c r="B5035" s="7" t="s">
        <v>421</v>
      </c>
      <c r="C5035" s="7" t="s">
        <v>731</v>
      </c>
      <c r="D5035" s="7" t="s">
        <v>146</v>
      </c>
      <c r="E5035" s="7" t="s">
        <v>543</v>
      </c>
      <c r="F5035" s="9">
        <v>44249</v>
      </c>
      <c r="G5035" s="7">
        <v>1</v>
      </c>
      <c r="H5035" s="11">
        <f>VLOOKUP(B5035,[1]!Product_Data[#Data],4,0)</f>
        <v>826</v>
      </c>
      <c r="I5035" s="11">
        <f>VLOOKUP(B5035,[1]!Product_Data[#Data],3,0)</f>
        <v>562</v>
      </c>
      <c r="J5035" s="11">
        <f t="shared" si="471"/>
        <v>562</v>
      </c>
      <c r="K5035" s="11">
        <f t="shared" si="472"/>
        <v>826</v>
      </c>
      <c r="L5035" s="11">
        <f t="shared" si="473"/>
        <v>264</v>
      </c>
      <c r="M5035" t="str">
        <f>VLOOKUP(C5035,[1]!Location_Data[#Data],2,0)</f>
        <v>Costa Mesa</v>
      </c>
      <c r="N5035" t="str">
        <f>VLOOKUP(D5035,[1]!Salespeople_Data[#Data],2,0)</f>
        <v>Carl Elliott</v>
      </c>
      <c r="O5035" t="str">
        <f>VLOOKUP(E5035,[1]!Customer_Data[#Data],2,0)</f>
        <v>James Perkins</v>
      </c>
      <c r="P5035" s="15">
        <f t="shared" si="468"/>
        <v>2</v>
      </c>
      <c r="Q5035">
        <f t="shared" si="469"/>
        <v>2</v>
      </c>
      <c r="R5035">
        <f t="shared" si="470"/>
        <v>2021</v>
      </c>
    </row>
    <row r="5036" spans="1:18" x14ac:dyDescent="0.25">
      <c r="A5036" s="7" t="s">
        <v>6058</v>
      </c>
      <c r="B5036" s="7" t="s">
        <v>219</v>
      </c>
      <c r="C5036" s="7" t="s">
        <v>276</v>
      </c>
      <c r="D5036" s="7" t="s">
        <v>80</v>
      </c>
      <c r="E5036" s="7" t="s">
        <v>2122</v>
      </c>
      <c r="F5036" s="9">
        <v>44199</v>
      </c>
      <c r="G5036" s="7">
        <v>1</v>
      </c>
      <c r="H5036" s="11">
        <f>VLOOKUP(B5036,[1]!Product_Data[#Data],4,0)</f>
        <v>561</v>
      </c>
      <c r="I5036" s="11">
        <f>VLOOKUP(B5036,[1]!Product_Data[#Data],3,0)</f>
        <v>421</v>
      </c>
      <c r="J5036" s="11">
        <f t="shared" si="471"/>
        <v>421</v>
      </c>
      <c r="K5036" s="11">
        <f t="shared" si="472"/>
        <v>561</v>
      </c>
      <c r="L5036" s="11">
        <f t="shared" si="473"/>
        <v>140</v>
      </c>
      <c r="M5036" t="str">
        <f>VLOOKUP(C5036,[1]!Location_Data[#Data],2,0)</f>
        <v>Orange</v>
      </c>
      <c r="N5036" t="str">
        <f>VLOOKUP(D5036,[1]!Salespeople_Data[#Data],2,0)</f>
        <v>Henry Nelson</v>
      </c>
      <c r="O5036" t="str">
        <f>VLOOKUP(E5036,[1]!Customer_Data[#Data],2,0)</f>
        <v>Frank Hawkins</v>
      </c>
      <c r="P5036" s="15">
        <f t="shared" si="468"/>
        <v>1</v>
      </c>
      <c r="Q5036">
        <f t="shared" si="469"/>
        <v>1</v>
      </c>
      <c r="R5036">
        <f t="shared" si="470"/>
        <v>2021</v>
      </c>
    </row>
    <row r="5037" spans="1:18" x14ac:dyDescent="0.25">
      <c r="A5037" s="7" t="s">
        <v>6059</v>
      </c>
      <c r="B5037" s="7" t="s">
        <v>395</v>
      </c>
      <c r="C5037" s="7" t="s">
        <v>39</v>
      </c>
      <c r="D5037" s="7" t="s">
        <v>269</v>
      </c>
      <c r="E5037" s="7" t="s">
        <v>640</v>
      </c>
      <c r="F5037" s="9">
        <v>44221</v>
      </c>
      <c r="G5037" s="7">
        <v>3</v>
      </c>
      <c r="H5037" s="11">
        <f>VLOOKUP(B5037,[1]!Product_Data[#Data],4,0)</f>
        <v>2257</v>
      </c>
      <c r="I5037" s="11">
        <f>VLOOKUP(B5037,[1]!Product_Data[#Data],3,0)</f>
        <v>1535</v>
      </c>
      <c r="J5037" s="11">
        <f t="shared" si="471"/>
        <v>4605</v>
      </c>
      <c r="K5037" s="11">
        <f t="shared" si="472"/>
        <v>6771</v>
      </c>
      <c r="L5037" s="11">
        <f t="shared" si="473"/>
        <v>2166</v>
      </c>
      <c r="M5037" t="str">
        <f>VLOOKUP(C5037,[1]!Location_Data[#Data],2,0)</f>
        <v>Oceanside</v>
      </c>
      <c r="N5037" t="str">
        <f>VLOOKUP(D5037,[1]!Salespeople_Data[#Data],2,0)</f>
        <v>Kevin Butler</v>
      </c>
      <c r="O5037" t="str">
        <f>VLOOKUP(E5037,[1]!Customer_Data[#Data],2,0)</f>
        <v>Johnny Ramos</v>
      </c>
      <c r="P5037" s="15">
        <f t="shared" si="468"/>
        <v>2</v>
      </c>
      <c r="Q5037">
        <f t="shared" si="469"/>
        <v>1</v>
      </c>
      <c r="R5037">
        <f t="shared" si="470"/>
        <v>2021</v>
      </c>
    </row>
    <row r="5038" spans="1:18" x14ac:dyDescent="0.25">
      <c r="A5038" s="7" t="s">
        <v>6060</v>
      </c>
      <c r="B5038" s="7" t="s">
        <v>94</v>
      </c>
      <c r="C5038" s="7" t="s">
        <v>268</v>
      </c>
      <c r="D5038" s="7" t="s">
        <v>191</v>
      </c>
      <c r="E5038" s="7" t="s">
        <v>757</v>
      </c>
      <c r="F5038" s="9">
        <v>44264</v>
      </c>
      <c r="G5038" s="7">
        <v>1</v>
      </c>
      <c r="H5038" s="11">
        <f>VLOOKUP(B5038,[1]!Product_Data[#Data],4,0)</f>
        <v>1639</v>
      </c>
      <c r="I5038" s="11">
        <f>VLOOKUP(B5038,[1]!Product_Data[#Data],3,0)</f>
        <v>1295</v>
      </c>
      <c r="J5038" s="11">
        <f t="shared" si="471"/>
        <v>1295</v>
      </c>
      <c r="K5038" s="11">
        <f t="shared" si="472"/>
        <v>1639</v>
      </c>
      <c r="L5038" s="11">
        <f t="shared" si="473"/>
        <v>344</v>
      </c>
      <c r="M5038" t="str">
        <f>VLOOKUP(C5038,[1]!Location_Data[#Data],2,0)</f>
        <v>Murrieta</v>
      </c>
      <c r="N5038" t="str">
        <f>VLOOKUP(D5038,[1]!Salespeople_Data[#Data],2,0)</f>
        <v>Robert Reed</v>
      </c>
      <c r="O5038" t="str">
        <f>VLOOKUP(E5038,[1]!Customer_Data[#Data],2,0)</f>
        <v>Paul Carpenter</v>
      </c>
      <c r="P5038" s="15">
        <f t="shared" si="468"/>
        <v>3</v>
      </c>
      <c r="Q5038">
        <f t="shared" si="469"/>
        <v>3</v>
      </c>
      <c r="R5038">
        <f t="shared" si="470"/>
        <v>2021</v>
      </c>
    </row>
    <row r="5039" spans="1:18" x14ac:dyDescent="0.25">
      <c r="A5039" s="7" t="s">
        <v>6061</v>
      </c>
      <c r="B5039" s="7" t="s">
        <v>421</v>
      </c>
      <c r="C5039" s="7" t="s">
        <v>52</v>
      </c>
      <c r="D5039" s="7" t="s">
        <v>413</v>
      </c>
      <c r="E5039" s="7" t="s">
        <v>1499</v>
      </c>
      <c r="F5039" s="9">
        <v>44209</v>
      </c>
      <c r="G5039" s="7">
        <v>2</v>
      </c>
      <c r="H5039" s="11">
        <f>VLOOKUP(B5039,[1]!Product_Data[#Data],4,0)</f>
        <v>826</v>
      </c>
      <c r="I5039" s="11">
        <f>VLOOKUP(B5039,[1]!Product_Data[#Data],3,0)</f>
        <v>562</v>
      </c>
      <c r="J5039" s="11">
        <f t="shared" si="471"/>
        <v>1124</v>
      </c>
      <c r="K5039" s="11">
        <f t="shared" si="472"/>
        <v>1652</v>
      </c>
      <c r="L5039" s="11">
        <f t="shared" si="473"/>
        <v>528</v>
      </c>
      <c r="M5039" t="str">
        <f>VLOOKUP(C5039,[1]!Location_Data[#Data],2,0)</f>
        <v>Pasadena</v>
      </c>
      <c r="N5039" t="str">
        <f>VLOOKUP(D5039,[1]!Salespeople_Data[#Data],2,0)</f>
        <v>Kenneth Bradley</v>
      </c>
      <c r="O5039" t="str">
        <f>VLOOKUP(E5039,[1]!Customer_Data[#Data],2,0)</f>
        <v>Daniel Perry</v>
      </c>
      <c r="P5039" s="15">
        <f t="shared" si="468"/>
        <v>4</v>
      </c>
      <c r="Q5039">
        <f t="shared" si="469"/>
        <v>1</v>
      </c>
      <c r="R5039">
        <f t="shared" si="470"/>
        <v>2021</v>
      </c>
    </row>
    <row r="5040" spans="1:18" x14ac:dyDescent="0.25">
      <c r="A5040" s="7" t="s">
        <v>6062</v>
      </c>
      <c r="B5040" s="7" t="s">
        <v>245</v>
      </c>
      <c r="C5040" s="7" t="s">
        <v>458</v>
      </c>
      <c r="D5040" s="7" t="s">
        <v>264</v>
      </c>
      <c r="E5040" s="7" t="s">
        <v>1088</v>
      </c>
      <c r="F5040" s="9">
        <v>44205</v>
      </c>
      <c r="G5040" s="7">
        <v>3</v>
      </c>
      <c r="H5040" s="11">
        <f>VLOOKUP(B5040,[1]!Product_Data[#Data],4,0)</f>
        <v>818</v>
      </c>
      <c r="I5040" s="11">
        <f>VLOOKUP(B5040,[1]!Product_Data[#Data],3,0)</f>
        <v>450</v>
      </c>
      <c r="J5040" s="11">
        <f t="shared" si="471"/>
        <v>1350</v>
      </c>
      <c r="K5040" s="11">
        <f t="shared" si="472"/>
        <v>2454</v>
      </c>
      <c r="L5040" s="11">
        <f t="shared" si="473"/>
        <v>1104</v>
      </c>
      <c r="M5040" t="str">
        <f>VLOOKUP(C5040,[1]!Location_Data[#Data],2,0)</f>
        <v>Fontana</v>
      </c>
      <c r="N5040" t="str">
        <f>VLOOKUP(D5040,[1]!Salespeople_Data[#Data],2,0)</f>
        <v>Ernest Wheeler</v>
      </c>
      <c r="O5040" t="str">
        <f>VLOOKUP(E5040,[1]!Customer_Data[#Data],2,0)</f>
        <v>Anthony Parker</v>
      </c>
      <c r="P5040" s="15">
        <f t="shared" si="468"/>
        <v>7</v>
      </c>
      <c r="Q5040">
        <f t="shared" si="469"/>
        <v>1</v>
      </c>
      <c r="R5040">
        <f t="shared" si="470"/>
        <v>2021</v>
      </c>
    </row>
    <row r="5041" spans="1:18" x14ac:dyDescent="0.25">
      <c r="A5041" s="7" t="s">
        <v>6063</v>
      </c>
      <c r="B5041" s="7" t="s">
        <v>94</v>
      </c>
      <c r="C5041" s="7" t="s">
        <v>530</v>
      </c>
      <c r="D5041" s="7" t="s">
        <v>178</v>
      </c>
      <c r="E5041" s="7" t="s">
        <v>1403</v>
      </c>
      <c r="F5041" s="9">
        <v>44238</v>
      </c>
      <c r="G5041" s="7">
        <v>1</v>
      </c>
      <c r="H5041" s="11">
        <f>VLOOKUP(B5041,[1]!Product_Data[#Data],4,0)</f>
        <v>1639</v>
      </c>
      <c r="I5041" s="11">
        <f>VLOOKUP(B5041,[1]!Product_Data[#Data],3,0)</f>
        <v>1295</v>
      </c>
      <c r="J5041" s="11">
        <f t="shared" si="471"/>
        <v>1295</v>
      </c>
      <c r="K5041" s="11">
        <f t="shared" si="472"/>
        <v>1639</v>
      </c>
      <c r="L5041" s="11">
        <f t="shared" si="473"/>
        <v>344</v>
      </c>
      <c r="M5041" t="str">
        <f>VLOOKUP(C5041,[1]!Location_Data[#Data],2,0)</f>
        <v>San Buenaventura (Ventura)</v>
      </c>
      <c r="N5041" t="str">
        <f>VLOOKUP(D5041,[1]!Salespeople_Data[#Data],2,0)</f>
        <v>Joshua Taylor</v>
      </c>
      <c r="O5041" t="str">
        <f>VLOOKUP(E5041,[1]!Customer_Data[#Data],2,0)</f>
        <v>Thomas James</v>
      </c>
      <c r="P5041" s="15">
        <f t="shared" si="468"/>
        <v>5</v>
      </c>
      <c r="Q5041">
        <f t="shared" si="469"/>
        <v>2</v>
      </c>
      <c r="R5041">
        <f t="shared" si="470"/>
        <v>2021</v>
      </c>
    </row>
    <row r="5042" spans="1:18" x14ac:dyDescent="0.25">
      <c r="A5042" s="7" t="s">
        <v>6064</v>
      </c>
      <c r="B5042" s="7" t="s">
        <v>403</v>
      </c>
      <c r="C5042" s="7" t="s">
        <v>229</v>
      </c>
      <c r="D5042" s="7" t="s">
        <v>15</v>
      </c>
      <c r="E5042" s="7" t="s">
        <v>1096</v>
      </c>
      <c r="F5042" s="9">
        <v>44245</v>
      </c>
      <c r="G5042" s="7">
        <v>1</v>
      </c>
      <c r="H5042" s="11">
        <f>VLOOKUP(B5042,[1]!Product_Data[#Data],4,0)</f>
        <v>392</v>
      </c>
      <c r="I5042" s="11">
        <f>VLOOKUP(B5042,[1]!Product_Data[#Data],3,0)</f>
        <v>255</v>
      </c>
      <c r="J5042" s="11">
        <f t="shared" si="471"/>
        <v>255</v>
      </c>
      <c r="K5042" s="11">
        <f t="shared" si="472"/>
        <v>392</v>
      </c>
      <c r="L5042" s="11">
        <f t="shared" si="473"/>
        <v>137</v>
      </c>
      <c r="M5042" t="str">
        <f>VLOOKUP(C5042,[1]!Location_Data[#Data],2,0)</f>
        <v>San Jose</v>
      </c>
      <c r="N5042" t="str">
        <f>VLOOKUP(D5042,[1]!Salespeople_Data[#Data],2,0)</f>
        <v>Ryan Butler</v>
      </c>
      <c r="O5042" t="str">
        <f>VLOOKUP(E5042,[1]!Customer_Data[#Data],2,0)</f>
        <v>Craig Wright</v>
      </c>
      <c r="P5042" s="15">
        <f t="shared" si="468"/>
        <v>5</v>
      </c>
      <c r="Q5042">
        <f t="shared" si="469"/>
        <v>2</v>
      </c>
      <c r="R5042">
        <f t="shared" si="470"/>
        <v>2021</v>
      </c>
    </row>
    <row r="5043" spans="1:18" x14ac:dyDescent="0.25">
      <c r="A5043" s="7" t="s">
        <v>6065</v>
      </c>
      <c r="B5043" s="7" t="s">
        <v>260</v>
      </c>
      <c r="C5043" s="7" t="s">
        <v>467</v>
      </c>
      <c r="D5043" s="7" t="s">
        <v>356</v>
      </c>
      <c r="E5043" s="7" t="s">
        <v>1129</v>
      </c>
      <c r="F5043" s="9">
        <v>44234</v>
      </c>
      <c r="G5043" s="7">
        <v>1</v>
      </c>
      <c r="H5043" s="11">
        <f>VLOOKUP(B5043,[1]!Product_Data[#Data],4,0)</f>
        <v>502</v>
      </c>
      <c r="I5043" s="11">
        <f>VLOOKUP(B5043,[1]!Product_Data[#Data],3,0)</f>
        <v>296</v>
      </c>
      <c r="J5043" s="11">
        <f t="shared" si="471"/>
        <v>296</v>
      </c>
      <c r="K5043" s="11">
        <f t="shared" si="472"/>
        <v>502</v>
      </c>
      <c r="L5043" s="11">
        <f t="shared" si="473"/>
        <v>206</v>
      </c>
      <c r="M5043" t="str">
        <f>VLOOKUP(C5043,[1]!Location_Data[#Data],2,0)</f>
        <v>Garden Grove</v>
      </c>
      <c r="N5043" t="str">
        <f>VLOOKUP(D5043,[1]!Salespeople_Data[#Data],2,0)</f>
        <v>Jimmy Young</v>
      </c>
      <c r="O5043" t="str">
        <f>VLOOKUP(E5043,[1]!Customer_Data[#Data],2,0)</f>
        <v>Paul Richardson</v>
      </c>
      <c r="P5043" s="15">
        <f t="shared" si="468"/>
        <v>1</v>
      </c>
      <c r="Q5043">
        <f t="shared" si="469"/>
        <v>2</v>
      </c>
      <c r="R5043">
        <f t="shared" si="470"/>
        <v>2021</v>
      </c>
    </row>
    <row r="5044" spans="1:18" x14ac:dyDescent="0.25">
      <c r="A5044" s="7" t="s">
        <v>6066</v>
      </c>
      <c r="B5044" s="7" t="s">
        <v>203</v>
      </c>
      <c r="C5044" s="7" t="s">
        <v>512</v>
      </c>
      <c r="D5044" s="7" t="s">
        <v>191</v>
      </c>
      <c r="E5044" s="7" t="s">
        <v>3226</v>
      </c>
      <c r="F5044" s="9">
        <v>44259</v>
      </c>
      <c r="G5044" s="7">
        <v>4</v>
      </c>
      <c r="H5044" s="11">
        <f>VLOOKUP(B5044,[1]!Product_Data[#Data],4,0)</f>
        <v>1414</v>
      </c>
      <c r="I5044" s="11">
        <f>VLOOKUP(B5044,[1]!Product_Data[#Data],3,0)</f>
        <v>962</v>
      </c>
      <c r="J5044" s="11">
        <f t="shared" si="471"/>
        <v>3848</v>
      </c>
      <c r="K5044" s="11">
        <f t="shared" si="472"/>
        <v>5656</v>
      </c>
      <c r="L5044" s="11">
        <f t="shared" si="473"/>
        <v>1808</v>
      </c>
      <c r="M5044" t="str">
        <f>VLOOKUP(C5044,[1]!Location_Data[#Data],2,0)</f>
        <v>Long Beach</v>
      </c>
      <c r="N5044" t="str">
        <f>VLOOKUP(D5044,[1]!Salespeople_Data[#Data],2,0)</f>
        <v>Robert Reed</v>
      </c>
      <c r="O5044" t="str">
        <f>VLOOKUP(E5044,[1]!Customer_Data[#Data],2,0)</f>
        <v>Alan Thomas</v>
      </c>
      <c r="P5044" s="15">
        <f t="shared" si="468"/>
        <v>5</v>
      </c>
      <c r="Q5044">
        <f t="shared" si="469"/>
        <v>3</v>
      </c>
      <c r="R5044">
        <f t="shared" si="470"/>
        <v>2021</v>
      </c>
    </row>
    <row r="5045" spans="1:18" x14ac:dyDescent="0.25">
      <c r="A5045" s="7" t="s">
        <v>6067</v>
      </c>
      <c r="B5045" s="7" t="s">
        <v>666</v>
      </c>
      <c r="C5045" s="7" t="s">
        <v>105</v>
      </c>
      <c r="D5045" s="7" t="s">
        <v>269</v>
      </c>
      <c r="E5045" s="7" t="s">
        <v>1214</v>
      </c>
      <c r="F5045" s="9">
        <v>44241</v>
      </c>
      <c r="G5045" s="7">
        <v>1</v>
      </c>
      <c r="H5045" s="11">
        <f>VLOOKUP(B5045,[1]!Product_Data[#Data],4,0)</f>
        <v>2241</v>
      </c>
      <c r="I5045" s="11">
        <f>VLOOKUP(B5045,[1]!Product_Data[#Data],3,0)</f>
        <v>1367</v>
      </c>
      <c r="J5045" s="11">
        <f t="shared" si="471"/>
        <v>1367</v>
      </c>
      <c r="K5045" s="11">
        <f t="shared" si="472"/>
        <v>2241</v>
      </c>
      <c r="L5045" s="11">
        <f t="shared" si="473"/>
        <v>874</v>
      </c>
      <c r="M5045" t="str">
        <f>VLOOKUP(C5045,[1]!Location_Data[#Data],2,0)</f>
        <v>Daly City</v>
      </c>
      <c r="N5045" t="str">
        <f>VLOOKUP(D5045,[1]!Salespeople_Data[#Data],2,0)</f>
        <v>Kevin Butler</v>
      </c>
      <c r="O5045" t="str">
        <f>VLOOKUP(E5045,[1]!Customer_Data[#Data],2,0)</f>
        <v>Matthew Lewis</v>
      </c>
      <c r="P5045" s="15">
        <f t="shared" si="468"/>
        <v>1</v>
      </c>
      <c r="Q5045">
        <f t="shared" si="469"/>
        <v>2</v>
      </c>
      <c r="R5045">
        <f t="shared" si="470"/>
        <v>2021</v>
      </c>
    </row>
    <row r="5046" spans="1:18" x14ac:dyDescent="0.25">
      <c r="A5046" s="7" t="s">
        <v>6068</v>
      </c>
      <c r="B5046" s="7" t="s">
        <v>431</v>
      </c>
      <c r="C5046" s="7" t="s">
        <v>182</v>
      </c>
      <c r="D5046" s="7" t="s">
        <v>101</v>
      </c>
      <c r="E5046" s="7" t="s">
        <v>459</v>
      </c>
      <c r="F5046" s="9">
        <v>44197</v>
      </c>
      <c r="G5046" s="7">
        <v>3</v>
      </c>
      <c r="H5046" s="11">
        <f>VLOOKUP(B5046,[1]!Product_Data[#Data],4,0)</f>
        <v>290</v>
      </c>
      <c r="I5046" s="11">
        <f>VLOOKUP(B5046,[1]!Product_Data[#Data],3,0)</f>
        <v>200</v>
      </c>
      <c r="J5046" s="11">
        <f t="shared" si="471"/>
        <v>600</v>
      </c>
      <c r="K5046" s="11">
        <f t="shared" si="472"/>
        <v>870</v>
      </c>
      <c r="L5046" s="11">
        <f t="shared" si="473"/>
        <v>270</v>
      </c>
      <c r="M5046" t="str">
        <f>VLOOKUP(C5046,[1]!Location_Data[#Data],2,0)</f>
        <v>Vallejo</v>
      </c>
      <c r="N5046" t="str">
        <f>VLOOKUP(D5046,[1]!Salespeople_Data[#Data],2,0)</f>
        <v>Scott Clark</v>
      </c>
      <c r="O5046" t="str">
        <f>VLOOKUP(E5046,[1]!Customer_Data[#Data],2,0)</f>
        <v>Johnny Martinez</v>
      </c>
      <c r="P5046" s="15">
        <f t="shared" si="468"/>
        <v>6</v>
      </c>
      <c r="Q5046">
        <f t="shared" si="469"/>
        <v>1</v>
      </c>
      <c r="R5046">
        <f t="shared" si="470"/>
        <v>2021</v>
      </c>
    </row>
    <row r="5047" spans="1:18" x14ac:dyDescent="0.25">
      <c r="A5047" s="7" t="s">
        <v>6069</v>
      </c>
      <c r="B5047" s="7" t="s">
        <v>818</v>
      </c>
      <c r="C5047" s="7" t="s">
        <v>242</v>
      </c>
      <c r="D5047" s="7" t="s">
        <v>91</v>
      </c>
      <c r="E5047" s="7" t="s">
        <v>2460</v>
      </c>
      <c r="F5047" s="9">
        <v>44262</v>
      </c>
      <c r="G5047" s="7">
        <v>2</v>
      </c>
      <c r="H5047" s="11">
        <f>VLOOKUP(B5047,[1]!Product_Data[#Data],4,0)</f>
        <v>1638</v>
      </c>
      <c r="I5047" s="11">
        <f>VLOOKUP(B5047,[1]!Product_Data[#Data],3,0)</f>
        <v>1261</v>
      </c>
      <c r="J5047" s="11">
        <f t="shared" si="471"/>
        <v>2522</v>
      </c>
      <c r="K5047" s="11">
        <f t="shared" si="472"/>
        <v>3276</v>
      </c>
      <c r="L5047" s="11">
        <f t="shared" si="473"/>
        <v>754</v>
      </c>
      <c r="M5047" t="str">
        <f>VLOOKUP(C5047,[1]!Location_Data[#Data],2,0)</f>
        <v>Downey</v>
      </c>
      <c r="N5047" t="str">
        <f>VLOOKUP(D5047,[1]!Salespeople_Data[#Data],2,0)</f>
        <v>Howard Gardner</v>
      </c>
      <c r="O5047" t="str">
        <f>VLOOKUP(E5047,[1]!Customer_Data[#Data],2,0)</f>
        <v>Joe Gordon</v>
      </c>
      <c r="P5047" s="15">
        <f t="shared" si="468"/>
        <v>1</v>
      </c>
      <c r="Q5047">
        <f t="shared" si="469"/>
        <v>3</v>
      </c>
      <c r="R5047">
        <f t="shared" si="470"/>
        <v>2021</v>
      </c>
    </row>
    <row r="5048" spans="1:18" x14ac:dyDescent="0.25">
      <c r="A5048" s="7" t="s">
        <v>6070</v>
      </c>
      <c r="B5048" s="7" t="s">
        <v>666</v>
      </c>
      <c r="C5048" s="7" t="s">
        <v>195</v>
      </c>
      <c r="D5048" s="7" t="s">
        <v>126</v>
      </c>
      <c r="E5048" s="7" t="s">
        <v>1301</v>
      </c>
      <c r="F5048" s="9">
        <v>44247</v>
      </c>
      <c r="G5048" s="7">
        <v>1</v>
      </c>
      <c r="H5048" s="11">
        <f>VLOOKUP(B5048,[1]!Product_Data[#Data],4,0)</f>
        <v>2241</v>
      </c>
      <c r="I5048" s="11">
        <f>VLOOKUP(B5048,[1]!Product_Data[#Data],3,0)</f>
        <v>1367</v>
      </c>
      <c r="J5048" s="11">
        <f t="shared" si="471"/>
        <v>1367</v>
      </c>
      <c r="K5048" s="11">
        <f t="shared" si="472"/>
        <v>2241</v>
      </c>
      <c r="L5048" s="11">
        <f t="shared" si="473"/>
        <v>874</v>
      </c>
      <c r="M5048" t="str">
        <f>VLOOKUP(C5048,[1]!Location_Data[#Data],2,0)</f>
        <v>Pomona</v>
      </c>
      <c r="N5048" t="str">
        <f>VLOOKUP(D5048,[1]!Salespeople_Data[#Data],2,0)</f>
        <v>Larry Castillo</v>
      </c>
      <c r="O5048" t="str">
        <f>VLOOKUP(E5048,[1]!Customer_Data[#Data],2,0)</f>
        <v>Eugene Sims</v>
      </c>
      <c r="P5048" s="15">
        <f t="shared" si="468"/>
        <v>7</v>
      </c>
      <c r="Q5048">
        <f t="shared" si="469"/>
        <v>2</v>
      </c>
      <c r="R5048">
        <f t="shared" si="470"/>
        <v>2021</v>
      </c>
    </row>
    <row r="5049" spans="1:18" x14ac:dyDescent="0.25">
      <c r="A5049" s="7" t="s">
        <v>6071</v>
      </c>
      <c r="B5049" s="7" t="s">
        <v>479</v>
      </c>
      <c r="C5049" s="7" t="s">
        <v>145</v>
      </c>
      <c r="D5049" s="7" t="s">
        <v>20</v>
      </c>
      <c r="E5049" s="7" t="s">
        <v>578</v>
      </c>
      <c r="F5049" s="9">
        <v>44208</v>
      </c>
      <c r="G5049" s="7">
        <v>1</v>
      </c>
      <c r="H5049" s="11">
        <f>VLOOKUP(B5049,[1]!Product_Data[#Data],4,0)</f>
        <v>123</v>
      </c>
      <c r="I5049" s="11">
        <f>VLOOKUP(B5049,[1]!Product_Data[#Data],3,0)</f>
        <v>84</v>
      </c>
      <c r="J5049" s="11">
        <f t="shared" si="471"/>
        <v>84</v>
      </c>
      <c r="K5049" s="11">
        <f t="shared" si="472"/>
        <v>123</v>
      </c>
      <c r="L5049" s="11">
        <f t="shared" si="473"/>
        <v>39</v>
      </c>
      <c r="M5049" t="str">
        <f>VLOOKUP(C5049,[1]!Location_Data[#Data],2,0)</f>
        <v>Santa Maria</v>
      </c>
      <c r="N5049" t="str">
        <f>VLOOKUP(D5049,[1]!Salespeople_Data[#Data],2,0)</f>
        <v>Joshua Cook</v>
      </c>
      <c r="O5049" t="str">
        <f>VLOOKUP(E5049,[1]!Customer_Data[#Data],2,0)</f>
        <v>Gerald Rogers</v>
      </c>
      <c r="P5049" s="15">
        <f t="shared" si="468"/>
        <v>3</v>
      </c>
      <c r="Q5049">
        <f t="shared" si="469"/>
        <v>1</v>
      </c>
      <c r="R5049">
        <f t="shared" si="470"/>
        <v>2021</v>
      </c>
    </row>
    <row r="5050" spans="1:18" x14ac:dyDescent="0.25">
      <c r="A5050" s="7" t="s">
        <v>6072</v>
      </c>
      <c r="B5050" s="7" t="s">
        <v>8</v>
      </c>
      <c r="C5050" s="7" t="s">
        <v>349</v>
      </c>
      <c r="D5050" s="7" t="s">
        <v>191</v>
      </c>
      <c r="E5050" s="7" t="s">
        <v>196</v>
      </c>
      <c r="F5050" s="9">
        <v>44248</v>
      </c>
      <c r="G5050" s="7">
        <v>1</v>
      </c>
      <c r="H5050" s="11">
        <f>VLOOKUP(B5050,[1]!Product_Data[#Data],4,0)</f>
        <v>1522</v>
      </c>
      <c r="I5050" s="11">
        <f>VLOOKUP(B5050,[1]!Product_Data[#Data],3,0)</f>
        <v>791</v>
      </c>
      <c r="J5050" s="11">
        <f t="shared" si="471"/>
        <v>791</v>
      </c>
      <c r="K5050" s="11">
        <f t="shared" si="472"/>
        <v>1522</v>
      </c>
      <c r="L5050" s="11">
        <f t="shared" si="473"/>
        <v>731</v>
      </c>
      <c r="M5050" t="str">
        <f>VLOOKUP(C5050,[1]!Location_Data[#Data],2,0)</f>
        <v>Santa Clara</v>
      </c>
      <c r="N5050" t="str">
        <f>VLOOKUP(D5050,[1]!Salespeople_Data[#Data],2,0)</f>
        <v>Robert Reed</v>
      </c>
      <c r="O5050" t="str">
        <f>VLOOKUP(E5050,[1]!Customer_Data[#Data],2,0)</f>
        <v>Alan Sims</v>
      </c>
      <c r="P5050" s="15">
        <f t="shared" si="468"/>
        <v>1</v>
      </c>
      <c r="Q5050">
        <f t="shared" si="469"/>
        <v>2</v>
      </c>
      <c r="R5050">
        <f t="shared" si="470"/>
        <v>2021</v>
      </c>
    </row>
    <row r="5051" spans="1:18" x14ac:dyDescent="0.25">
      <c r="A5051" s="7" t="s">
        <v>6073</v>
      </c>
      <c r="B5051" s="7" t="s">
        <v>185</v>
      </c>
      <c r="C5051" s="7" t="s">
        <v>220</v>
      </c>
      <c r="D5051" s="7" t="s">
        <v>71</v>
      </c>
      <c r="E5051" s="7" t="s">
        <v>2288</v>
      </c>
      <c r="F5051" s="9">
        <v>44205</v>
      </c>
      <c r="G5051" s="7">
        <v>1</v>
      </c>
      <c r="H5051" s="11">
        <f>VLOOKUP(B5051,[1]!Product_Data[#Data],4,0)</f>
        <v>667</v>
      </c>
      <c r="I5051" s="11">
        <f>VLOOKUP(B5051,[1]!Product_Data[#Data],3,0)</f>
        <v>387</v>
      </c>
      <c r="J5051" s="11">
        <f t="shared" si="471"/>
        <v>387</v>
      </c>
      <c r="K5051" s="11">
        <f t="shared" si="472"/>
        <v>667</v>
      </c>
      <c r="L5051" s="11">
        <f t="shared" si="473"/>
        <v>280</v>
      </c>
      <c r="M5051" t="str">
        <f>VLOOKUP(C5051,[1]!Location_Data[#Data],2,0)</f>
        <v>Modesto</v>
      </c>
      <c r="N5051" t="str">
        <f>VLOOKUP(D5051,[1]!Salespeople_Data[#Data],2,0)</f>
        <v>Gary Rodriguez</v>
      </c>
      <c r="O5051" t="str">
        <f>VLOOKUP(E5051,[1]!Customer_Data[#Data],2,0)</f>
        <v>Antonio Owens</v>
      </c>
      <c r="P5051" s="15">
        <f t="shared" si="468"/>
        <v>7</v>
      </c>
      <c r="Q5051">
        <f t="shared" si="469"/>
        <v>1</v>
      </c>
      <c r="R5051">
        <f t="shared" si="470"/>
        <v>2021</v>
      </c>
    </row>
    <row r="5052" spans="1:18" x14ac:dyDescent="0.25">
      <c r="A5052" s="7" t="s">
        <v>6074</v>
      </c>
      <c r="B5052" s="7" t="s">
        <v>464</v>
      </c>
      <c r="C5052" s="7" t="s">
        <v>169</v>
      </c>
      <c r="D5052" s="7" t="s">
        <v>413</v>
      </c>
      <c r="E5052" s="7" t="s">
        <v>1222</v>
      </c>
      <c r="F5052" s="9">
        <v>44251</v>
      </c>
      <c r="G5052" s="7">
        <v>1</v>
      </c>
      <c r="H5052" s="11">
        <f>VLOOKUP(B5052,[1]!Product_Data[#Data],4,0)</f>
        <v>1566</v>
      </c>
      <c r="I5052" s="11">
        <f>VLOOKUP(B5052,[1]!Product_Data[#Data],3,0)</f>
        <v>1190</v>
      </c>
      <c r="J5052" s="11">
        <f t="shared" si="471"/>
        <v>1190</v>
      </c>
      <c r="K5052" s="11">
        <f t="shared" si="472"/>
        <v>1566</v>
      </c>
      <c r="L5052" s="11">
        <f t="shared" si="473"/>
        <v>376</v>
      </c>
      <c r="M5052" t="str">
        <f>VLOOKUP(C5052,[1]!Location_Data[#Data],2,0)</f>
        <v>Vista</v>
      </c>
      <c r="N5052" t="str">
        <f>VLOOKUP(D5052,[1]!Salespeople_Data[#Data],2,0)</f>
        <v>Kenneth Bradley</v>
      </c>
      <c r="O5052" t="str">
        <f>VLOOKUP(E5052,[1]!Customer_Data[#Data],2,0)</f>
        <v>Nicholas Simmons</v>
      </c>
      <c r="P5052" s="15">
        <f t="shared" si="468"/>
        <v>4</v>
      </c>
      <c r="Q5052">
        <f t="shared" si="469"/>
        <v>2</v>
      </c>
      <c r="R5052">
        <f t="shared" si="470"/>
        <v>2021</v>
      </c>
    </row>
    <row r="5053" spans="1:18" x14ac:dyDescent="0.25">
      <c r="A5053" s="7" t="s">
        <v>6075</v>
      </c>
      <c r="B5053" s="7" t="s">
        <v>367</v>
      </c>
      <c r="C5053" s="7" t="s">
        <v>302</v>
      </c>
      <c r="D5053" s="7" t="s">
        <v>126</v>
      </c>
      <c r="E5053" s="7" t="s">
        <v>3511</v>
      </c>
      <c r="F5053" s="9">
        <v>44254</v>
      </c>
      <c r="G5053" s="7">
        <v>3</v>
      </c>
      <c r="H5053" s="11">
        <f>VLOOKUP(B5053,[1]!Product_Data[#Data],4,0)</f>
        <v>530</v>
      </c>
      <c r="I5053" s="11">
        <f>VLOOKUP(B5053,[1]!Product_Data[#Data],3,0)</f>
        <v>424</v>
      </c>
      <c r="J5053" s="11">
        <f t="shared" si="471"/>
        <v>1272</v>
      </c>
      <c r="K5053" s="11">
        <f t="shared" si="472"/>
        <v>1590</v>
      </c>
      <c r="L5053" s="11">
        <f t="shared" si="473"/>
        <v>318</v>
      </c>
      <c r="M5053" t="str">
        <f>VLOOKUP(C5053,[1]!Location_Data[#Data],2,0)</f>
        <v>Santa Rosa</v>
      </c>
      <c r="N5053" t="str">
        <f>VLOOKUP(D5053,[1]!Salespeople_Data[#Data],2,0)</f>
        <v>Larry Castillo</v>
      </c>
      <c r="O5053" t="str">
        <f>VLOOKUP(E5053,[1]!Customer_Data[#Data],2,0)</f>
        <v>Raymond Roberts</v>
      </c>
      <c r="P5053" s="15">
        <f t="shared" si="468"/>
        <v>7</v>
      </c>
      <c r="Q5053">
        <f t="shared" si="469"/>
        <v>2</v>
      </c>
      <c r="R5053">
        <f t="shared" si="470"/>
        <v>2021</v>
      </c>
    </row>
    <row r="5054" spans="1:18" x14ac:dyDescent="0.25">
      <c r="A5054" s="7" t="s">
        <v>6076</v>
      </c>
      <c r="B5054" s="7" t="s">
        <v>373</v>
      </c>
      <c r="C5054" s="7" t="s">
        <v>120</v>
      </c>
      <c r="D5054" s="7" t="s">
        <v>87</v>
      </c>
      <c r="E5054" s="7" t="s">
        <v>1118</v>
      </c>
      <c r="F5054" s="9">
        <v>44201</v>
      </c>
      <c r="G5054" s="7">
        <v>1</v>
      </c>
      <c r="H5054" s="11">
        <f>VLOOKUP(B5054,[1]!Product_Data[#Data],4,0)</f>
        <v>2182</v>
      </c>
      <c r="I5054" s="11">
        <f>VLOOKUP(B5054,[1]!Product_Data[#Data],3,0)</f>
        <v>1200</v>
      </c>
      <c r="J5054" s="11">
        <f t="shared" si="471"/>
        <v>1200</v>
      </c>
      <c r="K5054" s="11">
        <f t="shared" si="472"/>
        <v>2182</v>
      </c>
      <c r="L5054" s="11">
        <f t="shared" si="473"/>
        <v>982</v>
      </c>
      <c r="M5054" t="str">
        <f>VLOOKUP(C5054,[1]!Location_Data[#Data],2,0)</f>
        <v>Elk Grove</v>
      </c>
      <c r="N5054" t="str">
        <f>VLOOKUP(D5054,[1]!Salespeople_Data[#Data],2,0)</f>
        <v>Martin Perry</v>
      </c>
      <c r="O5054" t="str">
        <f>VLOOKUP(E5054,[1]!Customer_Data[#Data],2,0)</f>
        <v>Willie Day</v>
      </c>
      <c r="P5054" s="15">
        <f t="shared" si="468"/>
        <v>3</v>
      </c>
      <c r="Q5054">
        <f t="shared" si="469"/>
        <v>1</v>
      </c>
      <c r="R5054">
        <f t="shared" si="470"/>
        <v>2021</v>
      </c>
    </row>
    <row r="5055" spans="1:18" x14ac:dyDescent="0.25">
      <c r="A5055" s="7" t="s">
        <v>6077</v>
      </c>
      <c r="B5055" s="7" t="s">
        <v>8</v>
      </c>
      <c r="C5055" s="7" t="s">
        <v>268</v>
      </c>
      <c r="D5055" s="7" t="s">
        <v>30</v>
      </c>
      <c r="E5055" s="7" t="s">
        <v>907</v>
      </c>
      <c r="F5055" s="9">
        <v>44242</v>
      </c>
      <c r="G5055" s="7">
        <v>1</v>
      </c>
      <c r="H5055" s="11">
        <f>VLOOKUP(B5055,[1]!Product_Data[#Data],4,0)</f>
        <v>1522</v>
      </c>
      <c r="I5055" s="11">
        <f>VLOOKUP(B5055,[1]!Product_Data[#Data],3,0)</f>
        <v>791</v>
      </c>
      <c r="J5055" s="11">
        <f t="shared" si="471"/>
        <v>791</v>
      </c>
      <c r="K5055" s="11">
        <f t="shared" si="472"/>
        <v>1522</v>
      </c>
      <c r="L5055" s="11">
        <f t="shared" si="473"/>
        <v>731</v>
      </c>
      <c r="M5055" t="str">
        <f>VLOOKUP(C5055,[1]!Location_Data[#Data],2,0)</f>
        <v>Murrieta</v>
      </c>
      <c r="N5055" t="str">
        <f>VLOOKUP(D5055,[1]!Salespeople_Data[#Data],2,0)</f>
        <v>Carl Hall</v>
      </c>
      <c r="O5055" t="str">
        <f>VLOOKUP(E5055,[1]!Customer_Data[#Data],2,0)</f>
        <v>Carl Jones</v>
      </c>
      <c r="P5055" s="15">
        <f t="shared" si="468"/>
        <v>2</v>
      </c>
      <c r="Q5055">
        <f t="shared" si="469"/>
        <v>2</v>
      </c>
      <c r="R5055">
        <f t="shared" si="470"/>
        <v>2021</v>
      </c>
    </row>
    <row r="5056" spans="1:18" x14ac:dyDescent="0.25">
      <c r="A5056" s="7" t="s">
        <v>6078</v>
      </c>
      <c r="B5056" s="7" t="s">
        <v>553</v>
      </c>
      <c r="C5056" s="7" t="s">
        <v>392</v>
      </c>
      <c r="D5056" s="7" t="s">
        <v>20</v>
      </c>
      <c r="E5056" s="7" t="s">
        <v>2133</v>
      </c>
      <c r="F5056" s="9">
        <v>44205</v>
      </c>
      <c r="G5056" s="7">
        <v>1</v>
      </c>
      <c r="H5056" s="11">
        <f>VLOOKUP(B5056,[1]!Product_Data[#Data],4,0)</f>
        <v>1798</v>
      </c>
      <c r="I5056" s="11">
        <f>VLOOKUP(B5056,[1]!Product_Data[#Data],3,0)</f>
        <v>971</v>
      </c>
      <c r="J5056" s="11">
        <f t="shared" si="471"/>
        <v>971</v>
      </c>
      <c r="K5056" s="11">
        <f t="shared" si="472"/>
        <v>1798</v>
      </c>
      <c r="L5056" s="11">
        <f t="shared" si="473"/>
        <v>827</v>
      </c>
      <c r="M5056" t="str">
        <f>VLOOKUP(C5056,[1]!Location_Data[#Data],2,0)</f>
        <v>Visalia</v>
      </c>
      <c r="N5056" t="str">
        <f>VLOOKUP(D5056,[1]!Salespeople_Data[#Data],2,0)</f>
        <v>Joshua Cook</v>
      </c>
      <c r="O5056" t="str">
        <f>VLOOKUP(E5056,[1]!Customer_Data[#Data],2,0)</f>
        <v>Willie Mason</v>
      </c>
      <c r="P5056" s="15">
        <f t="shared" si="468"/>
        <v>7</v>
      </c>
      <c r="Q5056">
        <f t="shared" si="469"/>
        <v>1</v>
      </c>
      <c r="R5056">
        <f t="shared" si="470"/>
        <v>2021</v>
      </c>
    </row>
    <row r="5057" spans="1:18" x14ac:dyDescent="0.25">
      <c r="A5057" s="7" t="s">
        <v>6079</v>
      </c>
      <c r="B5057" s="7" t="s">
        <v>361</v>
      </c>
      <c r="C5057" s="7" t="s">
        <v>90</v>
      </c>
      <c r="D5057" s="7" t="s">
        <v>35</v>
      </c>
      <c r="E5057" s="7" t="s">
        <v>2225</v>
      </c>
      <c r="F5057" s="9">
        <v>44265</v>
      </c>
      <c r="G5057" s="7">
        <v>1</v>
      </c>
      <c r="H5057" s="11">
        <f>VLOOKUP(B5057,[1]!Product_Data[#Data],4,0)</f>
        <v>1338</v>
      </c>
      <c r="I5057" s="11">
        <f>VLOOKUP(B5057,[1]!Product_Data[#Data],3,0)</f>
        <v>682</v>
      </c>
      <c r="J5057" s="11">
        <f t="shared" si="471"/>
        <v>682</v>
      </c>
      <c r="K5057" s="11">
        <f t="shared" si="472"/>
        <v>1338</v>
      </c>
      <c r="L5057" s="11">
        <f t="shared" si="473"/>
        <v>656</v>
      </c>
      <c r="M5057" t="str">
        <f>VLOOKUP(C5057,[1]!Location_Data[#Data],2,0)</f>
        <v>Irvine</v>
      </c>
      <c r="N5057" t="str">
        <f>VLOOKUP(D5057,[1]!Salespeople_Data[#Data],2,0)</f>
        <v>Charles Harper</v>
      </c>
      <c r="O5057" t="str">
        <f>VLOOKUP(E5057,[1]!Customer_Data[#Data],2,0)</f>
        <v>Ronald George</v>
      </c>
      <c r="P5057" s="15">
        <f t="shared" si="468"/>
        <v>4</v>
      </c>
      <c r="Q5057">
        <f t="shared" si="469"/>
        <v>3</v>
      </c>
      <c r="R5057">
        <f t="shared" si="470"/>
        <v>2021</v>
      </c>
    </row>
    <row r="5058" spans="1:18" x14ac:dyDescent="0.25">
      <c r="A5058" s="7" t="s">
        <v>6080</v>
      </c>
      <c r="B5058" s="7" t="s">
        <v>56</v>
      </c>
      <c r="C5058" s="7" t="s">
        <v>95</v>
      </c>
      <c r="D5058" s="7" t="s">
        <v>71</v>
      </c>
      <c r="E5058" s="7" t="s">
        <v>836</v>
      </c>
      <c r="F5058" s="9">
        <v>44213</v>
      </c>
      <c r="G5058" s="7">
        <v>1</v>
      </c>
      <c r="H5058" s="11">
        <f>VLOOKUP(B5058,[1]!Product_Data[#Data],4,0)</f>
        <v>1848</v>
      </c>
      <c r="I5058" s="11">
        <f>VLOOKUP(B5058,[1]!Product_Data[#Data],3,0)</f>
        <v>1294</v>
      </c>
      <c r="J5058" s="11">
        <f t="shared" si="471"/>
        <v>1294</v>
      </c>
      <c r="K5058" s="11">
        <f t="shared" si="472"/>
        <v>1848</v>
      </c>
      <c r="L5058" s="11">
        <f t="shared" si="473"/>
        <v>554</v>
      </c>
      <c r="M5058" t="str">
        <f>VLOOKUP(C5058,[1]!Location_Data[#Data],2,0)</f>
        <v>Fullerton</v>
      </c>
      <c r="N5058" t="str">
        <f>VLOOKUP(D5058,[1]!Salespeople_Data[#Data],2,0)</f>
        <v>Gary Rodriguez</v>
      </c>
      <c r="O5058" t="str">
        <f>VLOOKUP(E5058,[1]!Customer_Data[#Data],2,0)</f>
        <v>Philip Wheeler</v>
      </c>
      <c r="P5058" s="15">
        <f t="shared" ref="P5058:P5121" si="474">WEEKDAY(F5058)</f>
        <v>1</v>
      </c>
      <c r="Q5058">
        <f t="shared" ref="Q5058:Q5121" si="475">MONTH(F5058)</f>
        <v>1</v>
      </c>
      <c r="R5058">
        <f t="shared" ref="R5058:R5121" si="476">YEAR(F5058)</f>
        <v>2021</v>
      </c>
    </row>
    <row r="5059" spans="1:18" x14ac:dyDescent="0.25">
      <c r="A5059" s="7" t="s">
        <v>6081</v>
      </c>
      <c r="B5059" s="7" t="s">
        <v>200</v>
      </c>
      <c r="C5059" s="7" t="s">
        <v>19</v>
      </c>
      <c r="D5059" s="7" t="s">
        <v>141</v>
      </c>
      <c r="E5059" s="7" t="s">
        <v>2230</v>
      </c>
      <c r="F5059" s="9">
        <v>44201</v>
      </c>
      <c r="G5059" s="7">
        <v>1</v>
      </c>
      <c r="H5059" s="11">
        <f>VLOOKUP(B5059,[1]!Product_Data[#Data],4,0)</f>
        <v>315</v>
      </c>
      <c r="I5059" s="11">
        <f>VLOOKUP(B5059,[1]!Product_Data[#Data],3,0)</f>
        <v>208</v>
      </c>
      <c r="J5059" s="11">
        <f t="shared" ref="J5059:J5122" si="477">PRODUCT(I5059,G5059)</f>
        <v>208</v>
      </c>
      <c r="K5059" s="11">
        <f t="shared" ref="K5059:K5122" si="478">PRODUCT(H5059,G5059)</f>
        <v>315</v>
      </c>
      <c r="L5059" s="11">
        <f t="shared" ref="L5059:L5122" si="479">K5059-J5059</f>
        <v>107</v>
      </c>
      <c r="M5059" t="str">
        <f>VLOOKUP(C5059,[1]!Location_Data[#Data],2,0)</f>
        <v>Berkeley</v>
      </c>
      <c r="N5059" t="str">
        <f>VLOOKUP(D5059,[1]!Salespeople_Data[#Data],2,0)</f>
        <v>Arthur Mccoy</v>
      </c>
      <c r="O5059" t="str">
        <f>VLOOKUP(E5059,[1]!Customer_Data[#Data],2,0)</f>
        <v>Nicholas Williamson</v>
      </c>
      <c r="P5059" s="15">
        <f t="shared" si="474"/>
        <v>3</v>
      </c>
      <c r="Q5059">
        <f t="shared" si="475"/>
        <v>1</v>
      </c>
      <c r="R5059">
        <f t="shared" si="476"/>
        <v>2021</v>
      </c>
    </row>
    <row r="5060" spans="1:18" x14ac:dyDescent="0.25">
      <c r="A5060" s="7" t="s">
        <v>6082</v>
      </c>
      <c r="B5060" s="7" t="s">
        <v>321</v>
      </c>
      <c r="C5060" s="7" t="s">
        <v>355</v>
      </c>
      <c r="D5060" s="7" t="s">
        <v>58</v>
      </c>
      <c r="E5060" s="7" t="s">
        <v>3895</v>
      </c>
      <c r="F5060" s="9">
        <v>44253</v>
      </c>
      <c r="G5060" s="7">
        <v>4</v>
      </c>
      <c r="H5060" s="11">
        <f>VLOOKUP(B5060,[1]!Product_Data[#Data],4,0)</f>
        <v>2391</v>
      </c>
      <c r="I5060" s="11">
        <f>VLOOKUP(B5060,[1]!Product_Data[#Data],3,0)</f>
        <v>1291</v>
      </c>
      <c r="J5060" s="11">
        <f t="shared" si="477"/>
        <v>5164</v>
      </c>
      <c r="K5060" s="11">
        <f t="shared" si="478"/>
        <v>9564</v>
      </c>
      <c r="L5060" s="11">
        <f t="shared" si="479"/>
        <v>4400</v>
      </c>
      <c r="M5060" t="str">
        <f>VLOOKUP(C5060,[1]!Location_Data[#Data],2,0)</f>
        <v>Burbank</v>
      </c>
      <c r="N5060" t="str">
        <f>VLOOKUP(D5060,[1]!Salespeople_Data[#Data],2,0)</f>
        <v>Christopher Tucker</v>
      </c>
      <c r="O5060" t="str">
        <f>VLOOKUP(E5060,[1]!Customer_Data[#Data],2,0)</f>
        <v>James Foster</v>
      </c>
      <c r="P5060" s="15">
        <f t="shared" si="474"/>
        <v>6</v>
      </c>
      <c r="Q5060">
        <f t="shared" si="475"/>
        <v>2</v>
      </c>
      <c r="R5060">
        <f t="shared" si="476"/>
        <v>2021</v>
      </c>
    </row>
    <row r="5061" spans="1:18" x14ac:dyDescent="0.25">
      <c r="A5061" s="7" t="s">
        <v>6083</v>
      </c>
      <c r="B5061" s="7" t="s">
        <v>311</v>
      </c>
      <c r="C5061" s="7" t="s">
        <v>286</v>
      </c>
      <c r="D5061" s="7" t="s">
        <v>250</v>
      </c>
      <c r="E5061" s="7" t="s">
        <v>4881</v>
      </c>
      <c r="F5061" s="9">
        <v>44202</v>
      </c>
      <c r="G5061" s="7">
        <v>2</v>
      </c>
      <c r="H5061" s="11">
        <f>VLOOKUP(B5061,[1]!Product_Data[#Data],4,0)</f>
        <v>1743</v>
      </c>
      <c r="I5061" s="11">
        <f>VLOOKUP(B5061,[1]!Product_Data[#Data],3,0)</f>
        <v>872</v>
      </c>
      <c r="J5061" s="11">
        <f t="shared" si="477"/>
        <v>1744</v>
      </c>
      <c r="K5061" s="11">
        <f t="shared" si="478"/>
        <v>3486</v>
      </c>
      <c r="L5061" s="11">
        <f t="shared" si="479"/>
        <v>1742</v>
      </c>
      <c r="M5061" t="str">
        <f>VLOOKUP(C5061,[1]!Location_Data[#Data],2,0)</f>
        <v>El Monte</v>
      </c>
      <c r="N5061" t="str">
        <f>VLOOKUP(D5061,[1]!Salespeople_Data[#Data],2,0)</f>
        <v>Martin Carr</v>
      </c>
      <c r="O5061" t="str">
        <f>VLOOKUP(E5061,[1]!Customer_Data[#Data],2,0)</f>
        <v>Douglas Foster</v>
      </c>
      <c r="P5061" s="15">
        <f t="shared" si="474"/>
        <v>4</v>
      </c>
      <c r="Q5061">
        <f t="shared" si="475"/>
        <v>1</v>
      </c>
      <c r="R5061">
        <f t="shared" si="476"/>
        <v>2021</v>
      </c>
    </row>
    <row r="5062" spans="1:18" x14ac:dyDescent="0.25">
      <c r="A5062" s="7" t="s">
        <v>6084</v>
      </c>
      <c r="B5062" s="7" t="s">
        <v>203</v>
      </c>
      <c r="C5062" s="7" t="s">
        <v>268</v>
      </c>
      <c r="D5062" s="7" t="s">
        <v>75</v>
      </c>
      <c r="E5062" s="7" t="s">
        <v>522</v>
      </c>
      <c r="F5062" s="9">
        <v>44214</v>
      </c>
      <c r="G5062" s="7">
        <v>4</v>
      </c>
      <c r="H5062" s="11">
        <f>VLOOKUP(B5062,[1]!Product_Data[#Data],4,0)</f>
        <v>1414</v>
      </c>
      <c r="I5062" s="11">
        <f>VLOOKUP(B5062,[1]!Product_Data[#Data],3,0)</f>
        <v>962</v>
      </c>
      <c r="J5062" s="11">
        <f t="shared" si="477"/>
        <v>3848</v>
      </c>
      <c r="K5062" s="11">
        <f t="shared" si="478"/>
        <v>5656</v>
      </c>
      <c r="L5062" s="11">
        <f t="shared" si="479"/>
        <v>1808</v>
      </c>
      <c r="M5062" t="str">
        <f>VLOOKUP(C5062,[1]!Location_Data[#Data],2,0)</f>
        <v>Murrieta</v>
      </c>
      <c r="N5062" t="str">
        <f>VLOOKUP(D5062,[1]!Salespeople_Data[#Data],2,0)</f>
        <v>Roger Robertson</v>
      </c>
      <c r="O5062" t="str">
        <f>VLOOKUP(E5062,[1]!Customer_Data[#Data],2,0)</f>
        <v>Ralph Davis</v>
      </c>
      <c r="P5062" s="15">
        <f t="shared" si="474"/>
        <v>2</v>
      </c>
      <c r="Q5062">
        <f t="shared" si="475"/>
        <v>1</v>
      </c>
      <c r="R5062">
        <f t="shared" si="476"/>
        <v>2021</v>
      </c>
    </row>
    <row r="5063" spans="1:18" x14ac:dyDescent="0.25">
      <c r="A5063" s="7" t="s">
        <v>6085</v>
      </c>
      <c r="B5063" s="7" t="s">
        <v>181</v>
      </c>
      <c r="C5063" s="7" t="s">
        <v>276</v>
      </c>
      <c r="D5063" s="7" t="s">
        <v>63</v>
      </c>
      <c r="E5063" s="7" t="s">
        <v>965</v>
      </c>
      <c r="F5063" s="9">
        <v>44208</v>
      </c>
      <c r="G5063" s="7">
        <v>1</v>
      </c>
      <c r="H5063" s="11">
        <f>VLOOKUP(B5063,[1]!Product_Data[#Data],4,0)</f>
        <v>1500</v>
      </c>
      <c r="I5063" s="11">
        <f>VLOOKUP(B5063,[1]!Product_Data[#Data],3,0)</f>
        <v>900</v>
      </c>
      <c r="J5063" s="11">
        <f t="shared" si="477"/>
        <v>900</v>
      </c>
      <c r="K5063" s="11">
        <f t="shared" si="478"/>
        <v>1500</v>
      </c>
      <c r="L5063" s="11">
        <f t="shared" si="479"/>
        <v>600</v>
      </c>
      <c r="M5063" t="str">
        <f>VLOOKUP(C5063,[1]!Location_Data[#Data],2,0)</f>
        <v>Orange</v>
      </c>
      <c r="N5063" t="str">
        <f>VLOOKUP(D5063,[1]!Salespeople_Data[#Data],2,0)</f>
        <v>Jeremy Mendoza</v>
      </c>
      <c r="O5063" t="str">
        <f>VLOOKUP(E5063,[1]!Customer_Data[#Data],2,0)</f>
        <v>Benjamin Stanley</v>
      </c>
      <c r="P5063" s="15">
        <f t="shared" si="474"/>
        <v>3</v>
      </c>
      <c r="Q5063">
        <f t="shared" si="475"/>
        <v>1</v>
      </c>
      <c r="R5063">
        <f t="shared" si="476"/>
        <v>2021</v>
      </c>
    </row>
    <row r="5064" spans="1:18" x14ac:dyDescent="0.25">
      <c r="A5064" s="7" t="s">
        <v>6086</v>
      </c>
      <c r="B5064" s="7" t="s">
        <v>275</v>
      </c>
      <c r="C5064" s="7" t="s">
        <v>149</v>
      </c>
      <c r="D5064" s="7" t="s">
        <v>49</v>
      </c>
      <c r="E5064" s="7" t="s">
        <v>387</v>
      </c>
      <c r="F5064" s="9">
        <v>44238</v>
      </c>
      <c r="G5064" s="7">
        <v>1</v>
      </c>
      <c r="H5064" s="11">
        <f>VLOOKUP(B5064,[1]!Product_Data[#Data],4,0)</f>
        <v>2353</v>
      </c>
      <c r="I5064" s="11">
        <f>VLOOKUP(B5064,[1]!Product_Data[#Data],3,0)</f>
        <v>1788</v>
      </c>
      <c r="J5064" s="11">
        <f t="shared" si="477"/>
        <v>1788</v>
      </c>
      <c r="K5064" s="11">
        <f t="shared" si="478"/>
        <v>2353</v>
      </c>
      <c r="L5064" s="11">
        <f t="shared" si="479"/>
        <v>565</v>
      </c>
      <c r="M5064" t="str">
        <f>VLOOKUP(C5064,[1]!Location_Data[#Data],2,0)</f>
        <v>Antioch</v>
      </c>
      <c r="N5064" t="str">
        <f>VLOOKUP(D5064,[1]!Salespeople_Data[#Data],2,0)</f>
        <v>Walter Cook</v>
      </c>
      <c r="O5064" t="str">
        <f>VLOOKUP(E5064,[1]!Customer_Data[#Data],2,0)</f>
        <v>Ralph Jacobs</v>
      </c>
      <c r="P5064" s="15">
        <f t="shared" si="474"/>
        <v>5</v>
      </c>
      <c r="Q5064">
        <f t="shared" si="475"/>
        <v>2</v>
      </c>
      <c r="R5064">
        <f t="shared" si="476"/>
        <v>2021</v>
      </c>
    </row>
    <row r="5065" spans="1:18" x14ac:dyDescent="0.25">
      <c r="A5065" s="7" t="s">
        <v>6087</v>
      </c>
      <c r="B5065" s="7" t="s">
        <v>200</v>
      </c>
      <c r="C5065" s="7" t="s">
        <v>450</v>
      </c>
      <c r="D5065" s="7" t="s">
        <v>20</v>
      </c>
      <c r="E5065" s="7" t="s">
        <v>64</v>
      </c>
      <c r="F5065" s="9">
        <v>44209</v>
      </c>
      <c r="G5065" s="7">
        <v>1</v>
      </c>
      <c r="H5065" s="11">
        <f>VLOOKUP(B5065,[1]!Product_Data[#Data],4,0)</f>
        <v>315</v>
      </c>
      <c r="I5065" s="11">
        <f>VLOOKUP(B5065,[1]!Product_Data[#Data],3,0)</f>
        <v>208</v>
      </c>
      <c r="J5065" s="11">
        <f t="shared" si="477"/>
        <v>208</v>
      </c>
      <c r="K5065" s="11">
        <f t="shared" si="478"/>
        <v>315</v>
      </c>
      <c r="L5065" s="11">
        <f t="shared" si="479"/>
        <v>107</v>
      </c>
      <c r="M5065" t="str">
        <f>VLOOKUP(C5065,[1]!Location_Data[#Data],2,0)</f>
        <v>Simi Valley</v>
      </c>
      <c r="N5065" t="str">
        <f>VLOOKUP(D5065,[1]!Salespeople_Data[#Data],2,0)</f>
        <v>Joshua Cook</v>
      </c>
      <c r="O5065" t="str">
        <f>VLOOKUP(E5065,[1]!Customer_Data[#Data],2,0)</f>
        <v>Fred Romero</v>
      </c>
      <c r="P5065" s="15">
        <f t="shared" si="474"/>
        <v>4</v>
      </c>
      <c r="Q5065">
        <f t="shared" si="475"/>
        <v>1</v>
      </c>
      <c r="R5065">
        <f t="shared" si="476"/>
        <v>2021</v>
      </c>
    </row>
    <row r="5066" spans="1:18" x14ac:dyDescent="0.25">
      <c r="A5066" s="7" t="s">
        <v>6088</v>
      </c>
      <c r="B5066" s="7" t="s">
        <v>189</v>
      </c>
      <c r="C5066" s="7" t="s">
        <v>643</v>
      </c>
      <c r="D5066" s="7" t="s">
        <v>40</v>
      </c>
      <c r="E5066" s="7" t="s">
        <v>3258</v>
      </c>
      <c r="F5066" s="9">
        <v>44224</v>
      </c>
      <c r="G5066" s="7">
        <v>3</v>
      </c>
      <c r="H5066" s="11">
        <f>VLOOKUP(B5066,[1]!Product_Data[#Data],4,0)</f>
        <v>1783</v>
      </c>
      <c r="I5066" s="11">
        <f>VLOOKUP(B5066,[1]!Product_Data[#Data],3,0)</f>
        <v>1516</v>
      </c>
      <c r="J5066" s="11">
        <f t="shared" si="477"/>
        <v>4548</v>
      </c>
      <c r="K5066" s="11">
        <f t="shared" si="478"/>
        <v>5349</v>
      </c>
      <c r="L5066" s="11">
        <f t="shared" si="479"/>
        <v>801</v>
      </c>
      <c r="M5066" t="str">
        <f>VLOOKUP(C5066,[1]!Location_Data[#Data],2,0)</f>
        <v>Hayward</v>
      </c>
      <c r="N5066" t="str">
        <f>VLOOKUP(D5066,[1]!Salespeople_Data[#Data],2,0)</f>
        <v>Brian Hansen</v>
      </c>
      <c r="O5066" t="str">
        <f>VLOOKUP(E5066,[1]!Customer_Data[#Data],2,0)</f>
        <v>Roger Thompson</v>
      </c>
      <c r="P5066" s="15">
        <f t="shared" si="474"/>
        <v>5</v>
      </c>
      <c r="Q5066">
        <f t="shared" si="475"/>
        <v>1</v>
      </c>
      <c r="R5066">
        <f t="shared" si="476"/>
        <v>2021</v>
      </c>
    </row>
    <row r="5067" spans="1:18" x14ac:dyDescent="0.25">
      <c r="A5067" s="7" t="s">
        <v>6089</v>
      </c>
      <c r="B5067" s="7" t="s">
        <v>203</v>
      </c>
      <c r="C5067" s="7" t="s">
        <v>380</v>
      </c>
      <c r="D5067" s="7" t="s">
        <v>106</v>
      </c>
      <c r="E5067" s="7" t="s">
        <v>233</v>
      </c>
      <c r="F5067" s="9">
        <v>44247</v>
      </c>
      <c r="G5067" s="7">
        <v>2</v>
      </c>
      <c r="H5067" s="11">
        <f>VLOOKUP(B5067,[1]!Product_Data[#Data],4,0)</f>
        <v>1414</v>
      </c>
      <c r="I5067" s="11">
        <f>VLOOKUP(B5067,[1]!Product_Data[#Data],3,0)</f>
        <v>962</v>
      </c>
      <c r="J5067" s="11">
        <f t="shared" si="477"/>
        <v>1924</v>
      </c>
      <c r="K5067" s="11">
        <f t="shared" si="478"/>
        <v>2828</v>
      </c>
      <c r="L5067" s="11">
        <f t="shared" si="479"/>
        <v>904</v>
      </c>
      <c r="M5067" t="str">
        <f>VLOOKUP(C5067,[1]!Location_Data[#Data],2,0)</f>
        <v>Los Angeles</v>
      </c>
      <c r="N5067" t="str">
        <f>VLOOKUP(D5067,[1]!Salespeople_Data[#Data],2,0)</f>
        <v>Patrick Ruiz</v>
      </c>
      <c r="O5067" t="str">
        <f>VLOOKUP(E5067,[1]!Customer_Data[#Data],2,0)</f>
        <v>Ralph Nichols</v>
      </c>
      <c r="P5067" s="15">
        <f t="shared" si="474"/>
        <v>7</v>
      </c>
      <c r="Q5067">
        <f t="shared" si="475"/>
        <v>2</v>
      </c>
      <c r="R5067">
        <f t="shared" si="476"/>
        <v>2021</v>
      </c>
    </row>
    <row r="5068" spans="1:18" x14ac:dyDescent="0.25">
      <c r="A5068" s="7" t="s">
        <v>6090</v>
      </c>
      <c r="B5068" s="7" t="s">
        <v>33</v>
      </c>
      <c r="C5068" s="7" t="s">
        <v>169</v>
      </c>
      <c r="D5068" s="7" t="s">
        <v>216</v>
      </c>
      <c r="E5068" s="7" t="s">
        <v>931</v>
      </c>
      <c r="F5068" s="9">
        <v>44250</v>
      </c>
      <c r="G5068" s="7">
        <v>1</v>
      </c>
      <c r="H5068" s="11">
        <f>VLOOKUP(B5068,[1]!Product_Data[#Data],4,0)</f>
        <v>1582</v>
      </c>
      <c r="I5068" s="11">
        <f>VLOOKUP(B5068,[1]!Product_Data[#Data],3,0)</f>
        <v>1234</v>
      </c>
      <c r="J5068" s="11">
        <f t="shared" si="477"/>
        <v>1234</v>
      </c>
      <c r="K5068" s="11">
        <f t="shared" si="478"/>
        <v>1582</v>
      </c>
      <c r="L5068" s="11">
        <f t="shared" si="479"/>
        <v>348</v>
      </c>
      <c r="M5068" t="str">
        <f>VLOOKUP(C5068,[1]!Location_Data[#Data],2,0)</f>
        <v>Vista</v>
      </c>
      <c r="N5068" t="str">
        <f>VLOOKUP(D5068,[1]!Salespeople_Data[#Data],2,0)</f>
        <v>Ernest Wagner</v>
      </c>
      <c r="O5068" t="str">
        <f>VLOOKUP(E5068,[1]!Customer_Data[#Data],2,0)</f>
        <v>Joshua Collins</v>
      </c>
      <c r="P5068" s="15">
        <f t="shared" si="474"/>
        <v>3</v>
      </c>
      <c r="Q5068">
        <f t="shared" si="475"/>
        <v>2</v>
      </c>
      <c r="R5068">
        <f t="shared" si="476"/>
        <v>2021</v>
      </c>
    </row>
    <row r="5069" spans="1:18" x14ac:dyDescent="0.25">
      <c r="A5069" s="7" t="s">
        <v>6091</v>
      </c>
      <c r="B5069" s="7" t="s">
        <v>668</v>
      </c>
      <c r="C5069" s="7" t="s">
        <v>211</v>
      </c>
      <c r="D5069" s="7" t="s">
        <v>10</v>
      </c>
      <c r="E5069" s="7" t="s">
        <v>381</v>
      </c>
      <c r="F5069" s="9">
        <v>44212</v>
      </c>
      <c r="G5069" s="7">
        <v>1</v>
      </c>
      <c r="H5069" s="11">
        <f>VLOOKUP(B5069,[1]!Product_Data[#Data],4,0)</f>
        <v>181</v>
      </c>
      <c r="I5069" s="11">
        <f>VLOOKUP(B5069,[1]!Product_Data[#Data],3,0)</f>
        <v>130</v>
      </c>
      <c r="J5069" s="11">
        <f t="shared" si="477"/>
        <v>130</v>
      </c>
      <c r="K5069" s="11">
        <f t="shared" si="478"/>
        <v>181</v>
      </c>
      <c r="L5069" s="11">
        <f t="shared" si="479"/>
        <v>51</v>
      </c>
      <c r="M5069" t="str">
        <f>VLOOKUP(C5069,[1]!Location_Data[#Data],2,0)</f>
        <v>Chula Vista</v>
      </c>
      <c r="N5069" t="str">
        <f>VLOOKUP(D5069,[1]!Salespeople_Data[#Data],2,0)</f>
        <v>Justin Lynch</v>
      </c>
      <c r="O5069" t="str">
        <f>VLOOKUP(E5069,[1]!Customer_Data[#Data],2,0)</f>
        <v>Paul Larson</v>
      </c>
      <c r="P5069" s="15">
        <f t="shared" si="474"/>
        <v>7</v>
      </c>
      <c r="Q5069">
        <f t="shared" si="475"/>
        <v>1</v>
      </c>
      <c r="R5069">
        <f t="shared" si="476"/>
        <v>2021</v>
      </c>
    </row>
    <row r="5070" spans="1:18" x14ac:dyDescent="0.25">
      <c r="A5070" s="7" t="s">
        <v>6092</v>
      </c>
      <c r="B5070" s="7" t="s">
        <v>605</v>
      </c>
      <c r="C5070" s="7" t="s">
        <v>120</v>
      </c>
      <c r="D5070" s="7" t="s">
        <v>250</v>
      </c>
      <c r="E5070" s="7" t="s">
        <v>196</v>
      </c>
      <c r="F5070" s="9">
        <v>44232</v>
      </c>
      <c r="G5070" s="7">
        <v>3</v>
      </c>
      <c r="H5070" s="11">
        <f>VLOOKUP(B5070,[1]!Product_Data[#Data],4,0)</f>
        <v>913</v>
      </c>
      <c r="I5070" s="11">
        <f>VLOOKUP(B5070,[1]!Product_Data[#Data],3,0)</f>
        <v>584</v>
      </c>
      <c r="J5070" s="11">
        <f t="shared" si="477"/>
        <v>1752</v>
      </c>
      <c r="K5070" s="11">
        <f t="shared" si="478"/>
        <v>2739</v>
      </c>
      <c r="L5070" s="11">
        <f t="shared" si="479"/>
        <v>987</v>
      </c>
      <c r="M5070" t="str">
        <f>VLOOKUP(C5070,[1]!Location_Data[#Data],2,0)</f>
        <v>Elk Grove</v>
      </c>
      <c r="N5070" t="str">
        <f>VLOOKUP(D5070,[1]!Salespeople_Data[#Data],2,0)</f>
        <v>Martin Carr</v>
      </c>
      <c r="O5070" t="str">
        <f>VLOOKUP(E5070,[1]!Customer_Data[#Data],2,0)</f>
        <v>Alan Sims</v>
      </c>
      <c r="P5070" s="15">
        <f t="shared" si="474"/>
        <v>6</v>
      </c>
      <c r="Q5070">
        <f t="shared" si="475"/>
        <v>2</v>
      </c>
      <c r="R5070">
        <f t="shared" si="476"/>
        <v>2021</v>
      </c>
    </row>
    <row r="5071" spans="1:18" x14ac:dyDescent="0.25">
      <c r="A5071" s="7" t="s">
        <v>6093</v>
      </c>
      <c r="B5071" s="7" t="s">
        <v>321</v>
      </c>
      <c r="C5071" s="7" t="s">
        <v>9</v>
      </c>
      <c r="D5071" s="7" t="s">
        <v>178</v>
      </c>
      <c r="E5071" s="7" t="s">
        <v>390</v>
      </c>
      <c r="F5071" s="9">
        <v>44232</v>
      </c>
      <c r="G5071" s="7">
        <v>1</v>
      </c>
      <c r="H5071" s="11">
        <f>VLOOKUP(B5071,[1]!Product_Data[#Data],4,0)</f>
        <v>2391</v>
      </c>
      <c r="I5071" s="11">
        <f>VLOOKUP(B5071,[1]!Product_Data[#Data],3,0)</f>
        <v>1291</v>
      </c>
      <c r="J5071" s="11">
        <f t="shared" si="477"/>
        <v>1291</v>
      </c>
      <c r="K5071" s="11">
        <f t="shared" si="478"/>
        <v>2391</v>
      </c>
      <c r="L5071" s="11">
        <f t="shared" si="479"/>
        <v>1100</v>
      </c>
      <c r="M5071" t="str">
        <f>VLOOKUP(C5071,[1]!Location_Data[#Data],2,0)</f>
        <v>San Mateo</v>
      </c>
      <c r="N5071" t="str">
        <f>VLOOKUP(D5071,[1]!Salespeople_Data[#Data],2,0)</f>
        <v>Joshua Taylor</v>
      </c>
      <c r="O5071" t="str">
        <f>VLOOKUP(E5071,[1]!Customer_Data[#Data],2,0)</f>
        <v>Chris Chapman</v>
      </c>
      <c r="P5071" s="15">
        <f t="shared" si="474"/>
        <v>6</v>
      </c>
      <c r="Q5071">
        <f t="shared" si="475"/>
        <v>2</v>
      </c>
      <c r="R5071">
        <f t="shared" si="476"/>
        <v>2021</v>
      </c>
    </row>
    <row r="5072" spans="1:18" x14ac:dyDescent="0.25">
      <c r="A5072" s="7" t="s">
        <v>6094</v>
      </c>
      <c r="B5072" s="7" t="s">
        <v>400</v>
      </c>
      <c r="C5072" s="7" t="s">
        <v>490</v>
      </c>
      <c r="D5072" s="7" t="s">
        <v>35</v>
      </c>
      <c r="E5072" s="7" t="s">
        <v>543</v>
      </c>
      <c r="F5072" s="9">
        <v>44240</v>
      </c>
      <c r="G5072" s="7">
        <v>2</v>
      </c>
      <c r="H5072" s="11">
        <f>VLOOKUP(B5072,[1]!Product_Data[#Data],4,0)</f>
        <v>886</v>
      </c>
      <c r="I5072" s="11">
        <f>VLOOKUP(B5072,[1]!Product_Data[#Data],3,0)</f>
        <v>478</v>
      </c>
      <c r="J5072" s="11">
        <f t="shared" si="477"/>
        <v>956</v>
      </c>
      <c r="K5072" s="11">
        <f t="shared" si="478"/>
        <v>1772</v>
      </c>
      <c r="L5072" s="11">
        <f t="shared" si="479"/>
        <v>816</v>
      </c>
      <c r="M5072" t="str">
        <f>VLOOKUP(C5072,[1]!Location_Data[#Data],2,0)</f>
        <v>Temecula</v>
      </c>
      <c r="N5072" t="str">
        <f>VLOOKUP(D5072,[1]!Salespeople_Data[#Data],2,0)</f>
        <v>Charles Harper</v>
      </c>
      <c r="O5072" t="str">
        <f>VLOOKUP(E5072,[1]!Customer_Data[#Data],2,0)</f>
        <v>James Perkins</v>
      </c>
      <c r="P5072" s="15">
        <f t="shared" si="474"/>
        <v>7</v>
      </c>
      <c r="Q5072">
        <f t="shared" si="475"/>
        <v>2</v>
      </c>
      <c r="R5072">
        <f t="shared" si="476"/>
        <v>2021</v>
      </c>
    </row>
    <row r="5073" spans="1:18" x14ac:dyDescent="0.25">
      <c r="A5073" s="7" t="s">
        <v>6095</v>
      </c>
      <c r="B5073" s="7" t="s">
        <v>43</v>
      </c>
      <c r="C5073" s="7" t="s">
        <v>169</v>
      </c>
      <c r="D5073" s="7" t="s">
        <v>141</v>
      </c>
      <c r="E5073" s="7" t="s">
        <v>3085</v>
      </c>
      <c r="F5073" s="9">
        <v>44214</v>
      </c>
      <c r="G5073" s="7">
        <v>3</v>
      </c>
      <c r="H5073" s="11">
        <f>VLOOKUP(B5073,[1]!Product_Data[#Data],4,0)</f>
        <v>356</v>
      </c>
      <c r="I5073" s="11">
        <f>VLOOKUP(B5073,[1]!Product_Data[#Data],3,0)</f>
        <v>292</v>
      </c>
      <c r="J5073" s="11">
        <f t="shared" si="477"/>
        <v>876</v>
      </c>
      <c r="K5073" s="11">
        <f t="shared" si="478"/>
        <v>1068</v>
      </c>
      <c r="L5073" s="11">
        <f t="shared" si="479"/>
        <v>192</v>
      </c>
      <c r="M5073" t="str">
        <f>VLOOKUP(C5073,[1]!Location_Data[#Data],2,0)</f>
        <v>Vista</v>
      </c>
      <c r="N5073" t="str">
        <f>VLOOKUP(D5073,[1]!Salespeople_Data[#Data],2,0)</f>
        <v>Arthur Mccoy</v>
      </c>
      <c r="O5073" t="str">
        <f>VLOOKUP(E5073,[1]!Customer_Data[#Data],2,0)</f>
        <v>Eugene Ryan</v>
      </c>
      <c r="P5073" s="15">
        <f t="shared" si="474"/>
        <v>2</v>
      </c>
      <c r="Q5073">
        <f t="shared" si="475"/>
        <v>1</v>
      </c>
      <c r="R5073">
        <f t="shared" si="476"/>
        <v>2021</v>
      </c>
    </row>
    <row r="5074" spans="1:18" x14ac:dyDescent="0.25">
      <c r="A5074" s="7" t="s">
        <v>6096</v>
      </c>
      <c r="B5074" s="7" t="s">
        <v>28</v>
      </c>
      <c r="C5074" s="7" t="s">
        <v>519</v>
      </c>
      <c r="D5074" s="7" t="s">
        <v>111</v>
      </c>
      <c r="E5074" s="7" t="s">
        <v>540</v>
      </c>
      <c r="F5074" s="9">
        <v>44242</v>
      </c>
      <c r="G5074" s="7">
        <v>1</v>
      </c>
      <c r="H5074" s="11">
        <f>VLOOKUP(B5074,[1]!Product_Data[#Data],4,0)</f>
        <v>684</v>
      </c>
      <c r="I5074" s="11">
        <f>VLOOKUP(B5074,[1]!Product_Data[#Data],3,0)</f>
        <v>561</v>
      </c>
      <c r="J5074" s="11">
        <f t="shared" si="477"/>
        <v>561</v>
      </c>
      <c r="K5074" s="11">
        <f t="shared" si="478"/>
        <v>684</v>
      </c>
      <c r="L5074" s="11">
        <f t="shared" si="479"/>
        <v>123</v>
      </c>
      <c r="M5074" t="str">
        <f>VLOOKUP(C5074,[1]!Location_Data[#Data],2,0)</f>
        <v>Anaheim</v>
      </c>
      <c r="N5074" t="str">
        <f>VLOOKUP(D5074,[1]!Salespeople_Data[#Data],2,0)</f>
        <v>Ryan Welch</v>
      </c>
      <c r="O5074" t="str">
        <f>VLOOKUP(E5074,[1]!Customer_Data[#Data],2,0)</f>
        <v>Billy Reid</v>
      </c>
      <c r="P5074" s="15">
        <f t="shared" si="474"/>
        <v>2</v>
      </c>
      <c r="Q5074">
        <f t="shared" si="475"/>
        <v>2</v>
      </c>
      <c r="R5074">
        <f t="shared" si="476"/>
        <v>2021</v>
      </c>
    </row>
    <row r="5075" spans="1:18" x14ac:dyDescent="0.25">
      <c r="A5075" s="7" t="s">
        <v>6097</v>
      </c>
      <c r="B5075" s="7" t="s">
        <v>223</v>
      </c>
      <c r="C5075" s="7" t="s">
        <v>286</v>
      </c>
      <c r="D5075" s="7" t="s">
        <v>178</v>
      </c>
      <c r="E5075" s="7" t="s">
        <v>1503</v>
      </c>
      <c r="F5075" s="9">
        <v>44260</v>
      </c>
      <c r="G5075" s="7">
        <v>2</v>
      </c>
      <c r="H5075" s="11">
        <f>VLOOKUP(B5075,[1]!Product_Data[#Data],4,0)</f>
        <v>799</v>
      </c>
      <c r="I5075" s="11">
        <f>VLOOKUP(B5075,[1]!Product_Data[#Data],3,0)</f>
        <v>455</v>
      </c>
      <c r="J5075" s="11">
        <f t="shared" si="477"/>
        <v>910</v>
      </c>
      <c r="K5075" s="11">
        <f t="shared" si="478"/>
        <v>1598</v>
      </c>
      <c r="L5075" s="11">
        <f t="shared" si="479"/>
        <v>688</v>
      </c>
      <c r="M5075" t="str">
        <f>VLOOKUP(C5075,[1]!Location_Data[#Data],2,0)</f>
        <v>El Monte</v>
      </c>
      <c r="N5075" t="str">
        <f>VLOOKUP(D5075,[1]!Salespeople_Data[#Data],2,0)</f>
        <v>Joshua Taylor</v>
      </c>
      <c r="O5075" t="str">
        <f>VLOOKUP(E5075,[1]!Customer_Data[#Data],2,0)</f>
        <v>Ralph Wood</v>
      </c>
      <c r="P5075" s="15">
        <f t="shared" si="474"/>
        <v>6</v>
      </c>
      <c r="Q5075">
        <f t="shared" si="475"/>
        <v>3</v>
      </c>
      <c r="R5075">
        <f t="shared" si="476"/>
        <v>2021</v>
      </c>
    </row>
    <row r="5076" spans="1:18" x14ac:dyDescent="0.25">
      <c r="A5076" s="7" t="s">
        <v>6098</v>
      </c>
      <c r="B5076" s="7" t="s">
        <v>47</v>
      </c>
      <c r="C5076" s="7" t="s">
        <v>48</v>
      </c>
      <c r="D5076" s="7" t="s">
        <v>35</v>
      </c>
      <c r="E5076" s="7" t="s">
        <v>1348</v>
      </c>
      <c r="F5076" s="9">
        <v>44240</v>
      </c>
      <c r="G5076" s="7">
        <v>4</v>
      </c>
      <c r="H5076" s="11">
        <f>VLOOKUP(B5076,[1]!Product_Data[#Data],4,0)</f>
        <v>1812</v>
      </c>
      <c r="I5076" s="11">
        <f>VLOOKUP(B5076,[1]!Product_Data[#Data],3,0)</f>
        <v>1305</v>
      </c>
      <c r="J5076" s="11">
        <f t="shared" si="477"/>
        <v>5220</v>
      </c>
      <c r="K5076" s="11">
        <f t="shared" si="478"/>
        <v>7248</v>
      </c>
      <c r="L5076" s="11">
        <f t="shared" si="479"/>
        <v>2028</v>
      </c>
      <c r="M5076" t="str">
        <f>VLOOKUP(C5076,[1]!Location_Data[#Data],2,0)</f>
        <v>Rialto</v>
      </c>
      <c r="N5076" t="str">
        <f>VLOOKUP(D5076,[1]!Salespeople_Data[#Data],2,0)</f>
        <v>Charles Harper</v>
      </c>
      <c r="O5076" t="str">
        <f>VLOOKUP(E5076,[1]!Customer_Data[#Data],2,0)</f>
        <v>Timothy Howard</v>
      </c>
      <c r="P5076" s="15">
        <f t="shared" si="474"/>
        <v>7</v>
      </c>
      <c r="Q5076">
        <f t="shared" si="475"/>
        <v>2</v>
      </c>
      <c r="R5076">
        <f t="shared" si="476"/>
        <v>2021</v>
      </c>
    </row>
    <row r="5077" spans="1:18" x14ac:dyDescent="0.25">
      <c r="A5077" s="7" t="s">
        <v>6099</v>
      </c>
      <c r="B5077" s="7" t="s">
        <v>207</v>
      </c>
      <c r="C5077" s="7" t="s">
        <v>472</v>
      </c>
      <c r="D5077" s="7" t="s">
        <v>225</v>
      </c>
      <c r="E5077" s="7" t="s">
        <v>506</v>
      </c>
      <c r="F5077" s="9">
        <v>44260</v>
      </c>
      <c r="G5077" s="7">
        <v>1</v>
      </c>
      <c r="H5077" s="11">
        <f>VLOOKUP(B5077,[1]!Product_Data[#Data],4,0)</f>
        <v>2464</v>
      </c>
      <c r="I5077" s="11">
        <f>VLOOKUP(B5077,[1]!Product_Data[#Data],3,0)</f>
        <v>1774</v>
      </c>
      <c r="J5077" s="11">
        <f t="shared" si="477"/>
        <v>1774</v>
      </c>
      <c r="K5077" s="11">
        <f t="shared" si="478"/>
        <v>2464</v>
      </c>
      <c r="L5077" s="11">
        <f t="shared" si="479"/>
        <v>690</v>
      </c>
      <c r="M5077" t="str">
        <f>VLOOKUP(C5077,[1]!Location_Data[#Data],2,0)</f>
        <v>Concord</v>
      </c>
      <c r="N5077" t="str">
        <f>VLOOKUP(D5077,[1]!Salespeople_Data[#Data],2,0)</f>
        <v>Andrew Bowman</v>
      </c>
      <c r="O5077" t="str">
        <f>VLOOKUP(E5077,[1]!Customer_Data[#Data],2,0)</f>
        <v>Ernest Fox</v>
      </c>
      <c r="P5077" s="15">
        <f t="shared" si="474"/>
        <v>6</v>
      </c>
      <c r="Q5077">
        <f t="shared" si="475"/>
        <v>3</v>
      </c>
      <c r="R5077">
        <f t="shared" si="476"/>
        <v>2021</v>
      </c>
    </row>
    <row r="5078" spans="1:18" x14ac:dyDescent="0.25">
      <c r="A5078" s="7" t="s">
        <v>6100</v>
      </c>
      <c r="B5078" s="7" t="s">
        <v>200</v>
      </c>
      <c r="C5078" s="7" t="s">
        <v>316</v>
      </c>
      <c r="D5078" s="7" t="s">
        <v>191</v>
      </c>
      <c r="E5078" s="7" t="s">
        <v>2462</v>
      </c>
      <c r="F5078" s="9">
        <v>44247</v>
      </c>
      <c r="G5078" s="7">
        <v>1</v>
      </c>
      <c r="H5078" s="11">
        <f>VLOOKUP(B5078,[1]!Product_Data[#Data],4,0)</f>
        <v>315</v>
      </c>
      <c r="I5078" s="11">
        <f>VLOOKUP(B5078,[1]!Product_Data[#Data],3,0)</f>
        <v>208</v>
      </c>
      <c r="J5078" s="11">
        <f t="shared" si="477"/>
        <v>208</v>
      </c>
      <c r="K5078" s="11">
        <f t="shared" si="478"/>
        <v>315</v>
      </c>
      <c r="L5078" s="11">
        <f t="shared" si="479"/>
        <v>107</v>
      </c>
      <c r="M5078" t="str">
        <f>VLOOKUP(C5078,[1]!Location_Data[#Data],2,0)</f>
        <v>East Los Angeles</v>
      </c>
      <c r="N5078" t="str">
        <f>VLOOKUP(D5078,[1]!Salespeople_Data[#Data],2,0)</f>
        <v>Robert Reed</v>
      </c>
      <c r="O5078" t="str">
        <f>VLOOKUP(E5078,[1]!Customer_Data[#Data],2,0)</f>
        <v>Benjamin Ryan</v>
      </c>
      <c r="P5078" s="15">
        <f t="shared" si="474"/>
        <v>7</v>
      </c>
      <c r="Q5078">
        <f t="shared" si="475"/>
        <v>2</v>
      </c>
      <c r="R5078">
        <f t="shared" si="476"/>
        <v>2021</v>
      </c>
    </row>
    <row r="5079" spans="1:18" x14ac:dyDescent="0.25">
      <c r="A5079" s="7" t="s">
        <v>6101</v>
      </c>
      <c r="B5079" s="7" t="s">
        <v>139</v>
      </c>
      <c r="C5079" s="7" t="s">
        <v>115</v>
      </c>
      <c r="D5079" s="7" t="s">
        <v>96</v>
      </c>
      <c r="E5079" s="7" t="s">
        <v>1086</v>
      </c>
      <c r="F5079" s="9">
        <v>44222</v>
      </c>
      <c r="G5079" s="7">
        <v>4</v>
      </c>
      <c r="H5079" s="11">
        <f>VLOOKUP(B5079,[1]!Product_Data[#Data],4,0)</f>
        <v>817</v>
      </c>
      <c r="I5079" s="11">
        <f>VLOOKUP(B5079,[1]!Product_Data[#Data],3,0)</f>
        <v>409</v>
      </c>
      <c r="J5079" s="11">
        <f t="shared" si="477"/>
        <v>1636</v>
      </c>
      <c r="K5079" s="11">
        <f t="shared" si="478"/>
        <v>3268</v>
      </c>
      <c r="L5079" s="11">
        <f t="shared" si="479"/>
        <v>1632</v>
      </c>
      <c r="M5079" t="str">
        <f>VLOOKUP(C5079,[1]!Location_Data[#Data],2,0)</f>
        <v>Glendale</v>
      </c>
      <c r="N5079" t="str">
        <f>VLOOKUP(D5079,[1]!Salespeople_Data[#Data],2,0)</f>
        <v>Brian Thomas</v>
      </c>
      <c r="O5079" t="str">
        <f>VLOOKUP(E5079,[1]!Customer_Data[#Data],2,0)</f>
        <v>Shawn Day</v>
      </c>
      <c r="P5079" s="15">
        <f t="shared" si="474"/>
        <v>3</v>
      </c>
      <c r="Q5079">
        <f t="shared" si="475"/>
        <v>1</v>
      </c>
      <c r="R5079">
        <f t="shared" si="476"/>
        <v>2021</v>
      </c>
    </row>
    <row r="5080" spans="1:18" x14ac:dyDescent="0.25">
      <c r="A5080" s="7" t="s">
        <v>6102</v>
      </c>
      <c r="B5080" s="7" t="s">
        <v>139</v>
      </c>
      <c r="C5080" s="7" t="s">
        <v>286</v>
      </c>
      <c r="D5080" s="7" t="s">
        <v>80</v>
      </c>
      <c r="E5080" s="7" t="s">
        <v>531</v>
      </c>
      <c r="F5080" s="9">
        <v>44233</v>
      </c>
      <c r="G5080" s="7">
        <v>1</v>
      </c>
      <c r="H5080" s="11">
        <f>VLOOKUP(B5080,[1]!Product_Data[#Data],4,0)</f>
        <v>817</v>
      </c>
      <c r="I5080" s="11">
        <f>VLOOKUP(B5080,[1]!Product_Data[#Data],3,0)</f>
        <v>409</v>
      </c>
      <c r="J5080" s="11">
        <f t="shared" si="477"/>
        <v>409</v>
      </c>
      <c r="K5080" s="11">
        <f t="shared" si="478"/>
        <v>817</v>
      </c>
      <c r="L5080" s="11">
        <f t="shared" si="479"/>
        <v>408</v>
      </c>
      <c r="M5080" t="str">
        <f>VLOOKUP(C5080,[1]!Location_Data[#Data],2,0)</f>
        <v>El Monte</v>
      </c>
      <c r="N5080" t="str">
        <f>VLOOKUP(D5080,[1]!Salespeople_Data[#Data],2,0)</f>
        <v>Henry Nelson</v>
      </c>
      <c r="O5080" t="str">
        <f>VLOOKUP(E5080,[1]!Customer_Data[#Data],2,0)</f>
        <v>Randy Hayes</v>
      </c>
      <c r="P5080" s="15">
        <f t="shared" si="474"/>
        <v>7</v>
      </c>
      <c r="Q5080">
        <f t="shared" si="475"/>
        <v>2</v>
      </c>
      <c r="R5080">
        <f t="shared" si="476"/>
        <v>2021</v>
      </c>
    </row>
    <row r="5081" spans="1:18" x14ac:dyDescent="0.25">
      <c r="A5081" s="7" t="s">
        <v>6103</v>
      </c>
      <c r="B5081" s="7" t="s">
        <v>408</v>
      </c>
      <c r="C5081" s="7" t="s">
        <v>62</v>
      </c>
      <c r="D5081" s="7" t="s">
        <v>308</v>
      </c>
      <c r="E5081" s="7" t="s">
        <v>653</v>
      </c>
      <c r="F5081" s="9">
        <v>44207</v>
      </c>
      <c r="G5081" s="7">
        <v>1</v>
      </c>
      <c r="H5081" s="11">
        <f>VLOOKUP(B5081,[1]!Product_Data[#Data],4,0)</f>
        <v>1405</v>
      </c>
      <c r="I5081" s="11">
        <f>VLOOKUP(B5081,[1]!Product_Data[#Data],3,0)</f>
        <v>1054</v>
      </c>
      <c r="J5081" s="11">
        <f t="shared" si="477"/>
        <v>1054</v>
      </c>
      <c r="K5081" s="11">
        <f t="shared" si="478"/>
        <v>1405</v>
      </c>
      <c r="L5081" s="11">
        <f t="shared" si="479"/>
        <v>351</v>
      </c>
      <c r="M5081" t="str">
        <f>VLOOKUP(C5081,[1]!Location_Data[#Data],2,0)</f>
        <v>Fairfield</v>
      </c>
      <c r="N5081" t="str">
        <f>VLOOKUP(D5081,[1]!Salespeople_Data[#Data],2,0)</f>
        <v>Fred Robertson</v>
      </c>
      <c r="O5081" t="str">
        <f>VLOOKUP(E5081,[1]!Customer_Data[#Data],2,0)</f>
        <v>Todd Price</v>
      </c>
      <c r="P5081" s="15">
        <f t="shared" si="474"/>
        <v>2</v>
      </c>
      <c r="Q5081">
        <f t="shared" si="475"/>
        <v>1</v>
      </c>
      <c r="R5081">
        <f t="shared" si="476"/>
        <v>2021</v>
      </c>
    </row>
    <row r="5082" spans="1:18" x14ac:dyDescent="0.25">
      <c r="A5082" s="7" t="s">
        <v>6104</v>
      </c>
      <c r="B5082" s="7" t="s">
        <v>260</v>
      </c>
      <c r="C5082" s="7" t="s">
        <v>386</v>
      </c>
      <c r="D5082" s="7" t="s">
        <v>111</v>
      </c>
      <c r="E5082" s="7" t="s">
        <v>2598</v>
      </c>
      <c r="F5082" s="9">
        <v>44239</v>
      </c>
      <c r="G5082" s="7">
        <v>1</v>
      </c>
      <c r="H5082" s="11">
        <f>VLOOKUP(B5082,[1]!Product_Data[#Data],4,0)</f>
        <v>502</v>
      </c>
      <c r="I5082" s="11">
        <f>VLOOKUP(B5082,[1]!Product_Data[#Data],3,0)</f>
        <v>296</v>
      </c>
      <c r="J5082" s="11">
        <f t="shared" si="477"/>
        <v>296</v>
      </c>
      <c r="K5082" s="11">
        <f t="shared" si="478"/>
        <v>502</v>
      </c>
      <c r="L5082" s="11">
        <f t="shared" si="479"/>
        <v>206</v>
      </c>
      <c r="M5082" t="str">
        <f>VLOOKUP(C5082,[1]!Location_Data[#Data],2,0)</f>
        <v>Carlsbad</v>
      </c>
      <c r="N5082" t="str">
        <f>VLOOKUP(D5082,[1]!Salespeople_Data[#Data],2,0)</f>
        <v>Ryan Welch</v>
      </c>
      <c r="O5082" t="str">
        <f>VLOOKUP(E5082,[1]!Customer_Data[#Data],2,0)</f>
        <v>Jeffrey Phillips</v>
      </c>
      <c r="P5082" s="15">
        <f t="shared" si="474"/>
        <v>6</v>
      </c>
      <c r="Q5082">
        <f t="shared" si="475"/>
        <v>2</v>
      </c>
      <c r="R5082">
        <f t="shared" si="476"/>
        <v>2021</v>
      </c>
    </row>
    <row r="5083" spans="1:18" x14ac:dyDescent="0.25">
      <c r="A5083" s="7" t="s">
        <v>6105</v>
      </c>
      <c r="B5083" s="7" t="s">
        <v>78</v>
      </c>
      <c r="C5083" s="7" t="s">
        <v>169</v>
      </c>
      <c r="D5083" s="7" t="s">
        <v>53</v>
      </c>
      <c r="E5083" s="7" t="s">
        <v>4477</v>
      </c>
      <c r="F5083" s="9">
        <v>44268</v>
      </c>
      <c r="G5083" s="7">
        <v>1</v>
      </c>
      <c r="H5083" s="11">
        <f>VLOOKUP(B5083,[1]!Product_Data[#Data],4,0)</f>
        <v>1380</v>
      </c>
      <c r="I5083" s="11">
        <f>VLOOKUP(B5083,[1]!Product_Data[#Data],3,0)</f>
        <v>1090</v>
      </c>
      <c r="J5083" s="11">
        <f t="shared" si="477"/>
        <v>1090</v>
      </c>
      <c r="K5083" s="11">
        <f t="shared" si="478"/>
        <v>1380</v>
      </c>
      <c r="L5083" s="11">
        <f t="shared" si="479"/>
        <v>290</v>
      </c>
      <c r="M5083" t="str">
        <f>VLOOKUP(C5083,[1]!Location_Data[#Data],2,0)</f>
        <v>Vista</v>
      </c>
      <c r="N5083" t="str">
        <f>VLOOKUP(D5083,[1]!Salespeople_Data[#Data],2,0)</f>
        <v>Scott Mason</v>
      </c>
      <c r="O5083" t="str">
        <f>VLOOKUP(E5083,[1]!Customer_Data[#Data],2,0)</f>
        <v>Wayne Stone</v>
      </c>
      <c r="P5083" s="15">
        <f t="shared" si="474"/>
        <v>7</v>
      </c>
      <c r="Q5083">
        <f t="shared" si="475"/>
        <v>3</v>
      </c>
      <c r="R5083">
        <f t="shared" si="476"/>
        <v>2021</v>
      </c>
    </row>
    <row r="5084" spans="1:18" x14ac:dyDescent="0.25">
      <c r="A5084" s="7" t="s">
        <v>6106</v>
      </c>
      <c r="B5084" s="7" t="s">
        <v>400</v>
      </c>
      <c r="C5084" s="7" t="s">
        <v>643</v>
      </c>
      <c r="D5084" s="7" t="s">
        <v>75</v>
      </c>
      <c r="E5084" s="7" t="s">
        <v>2210</v>
      </c>
      <c r="F5084" s="9">
        <v>44199</v>
      </c>
      <c r="G5084" s="7">
        <v>1</v>
      </c>
      <c r="H5084" s="11">
        <f>VLOOKUP(B5084,[1]!Product_Data[#Data],4,0)</f>
        <v>886</v>
      </c>
      <c r="I5084" s="11">
        <f>VLOOKUP(B5084,[1]!Product_Data[#Data],3,0)</f>
        <v>478</v>
      </c>
      <c r="J5084" s="11">
        <f t="shared" si="477"/>
        <v>478</v>
      </c>
      <c r="K5084" s="11">
        <f t="shared" si="478"/>
        <v>886</v>
      </c>
      <c r="L5084" s="11">
        <f t="shared" si="479"/>
        <v>408</v>
      </c>
      <c r="M5084" t="str">
        <f>VLOOKUP(C5084,[1]!Location_Data[#Data],2,0)</f>
        <v>Hayward</v>
      </c>
      <c r="N5084" t="str">
        <f>VLOOKUP(D5084,[1]!Salespeople_Data[#Data],2,0)</f>
        <v>Roger Robertson</v>
      </c>
      <c r="O5084" t="str">
        <f>VLOOKUP(E5084,[1]!Customer_Data[#Data],2,0)</f>
        <v>Todd Roberts</v>
      </c>
      <c r="P5084" s="15">
        <f t="shared" si="474"/>
        <v>1</v>
      </c>
      <c r="Q5084">
        <f t="shared" si="475"/>
        <v>1</v>
      </c>
      <c r="R5084">
        <f t="shared" si="476"/>
        <v>2021</v>
      </c>
    </row>
    <row r="5085" spans="1:18" x14ac:dyDescent="0.25">
      <c r="A5085" s="7" t="s">
        <v>6107</v>
      </c>
      <c r="B5085" s="7" t="s">
        <v>395</v>
      </c>
      <c r="C5085" s="7" t="s">
        <v>392</v>
      </c>
      <c r="D5085" s="7" t="s">
        <v>413</v>
      </c>
      <c r="E5085" s="7" t="s">
        <v>543</v>
      </c>
      <c r="F5085" s="9">
        <v>44257</v>
      </c>
      <c r="G5085" s="7">
        <v>3</v>
      </c>
      <c r="H5085" s="11">
        <f>VLOOKUP(B5085,[1]!Product_Data[#Data],4,0)</f>
        <v>2257</v>
      </c>
      <c r="I5085" s="11">
        <f>VLOOKUP(B5085,[1]!Product_Data[#Data],3,0)</f>
        <v>1535</v>
      </c>
      <c r="J5085" s="11">
        <f t="shared" si="477"/>
        <v>4605</v>
      </c>
      <c r="K5085" s="11">
        <f t="shared" si="478"/>
        <v>6771</v>
      </c>
      <c r="L5085" s="11">
        <f t="shared" si="479"/>
        <v>2166</v>
      </c>
      <c r="M5085" t="str">
        <f>VLOOKUP(C5085,[1]!Location_Data[#Data],2,0)</f>
        <v>Visalia</v>
      </c>
      <c r="N5085" t="str">
        <f>VLOOKUP(D5085,[1]!Salespeople_Data[#Data],2,0)</f>
        <v>Kenneth Bradley</v>
      </c>
      <c r="O5085" t="str">
        <f>VLOOKUP(E5085,[1]!Customer_Data[#Data],2,0)</f>
        <v>James Perkins</v>
      </c>
      <c r="P5085" s="15">
        <f t="shared" si="474"/>
        <v>3</v>
      </c>
      <c r="Q5085">
        <f t="shared" si="475"/>
        <v>3</v>
      </c>
      <c r="R5085">
        <f t="shared" si="476"/>
        <v>2021</v>
      </c>
    </row>
    <row r="5086" spans="1:18" x14ac:dyDescent="0.25">
      <c r="A5086" s="7" t="s">
        <v>6108</v>
      </c>
      <c r="B5086" s="7" t="s">
        <v>83</v>
      </c>
      <c r="C5086" s="7" t="s">
        <v>105</v>
      </c>
      <c r="D5086" s="7" t="s">
        <v>264</v>
      </c>
      <c r="E5086" s="7" t="s">
        <v>885</v>
      </c>
      <c r="F5086" s="9">
        <v>44242</v>
      </c>
      <c r="G5086" s="7">
        <v>2</v>
      </c>
      <c r="H5086" s="11">
        <f>VLOOKUP(B5086,[1]!Product_Data[#Data],4,0)</f>
        <v>1972</v>
      </c>
      <c r="I5086" s="11">
        <f>VLOOKUP(B5086,[1]!Product_Data[#Data],3,0)</f>
        <v>1321</v>
      </c>
      <c r="J5086" s="11">
        <f t="shared" si="477"/>
        <v>2642</v>
      </c>
      <c r="K5086" s="11">
        <f t="shared" si="478"/>
        <v>3944</v>
      </c>
      <c r="L5086" s="11">
        <f t="shared" si="479"/>
        <v>1302</v>
      </c>
      <c r="M5086" t="str">
        <f>VLOOKUP(C5086,[1]!Location_Data[#Data],2,0)</f>
        <v>Daly City</v>
      </c>
      <c r="N5086" t="str">
        <f>VLOOKUP(D5086,[1]!Salespeople_Data[#Data],2,0)</f>
        <v>Ernest Wheeler</v>
      </c>
      <c r="O5086" t="str">
        <f>VLOOKUP(E5086,[1]!Customer_Data[#Data],2,0)</f>
        <v>Andrew Peters</v>
      </c>
      <c r="P5086" s="15">
        <f t="shared" si="474"/>
        <v>2</v>
      </c>
      <c r="Q5086">
        <f t="shared" si="475"/>
        <v>2</v>
      </c>
      <c r="R5086">
        <f t="shared" si="476"/>
        <v>2021</v>
      </c>
    </row>
    <row r="5087" spans="1:18" x14ac:dyDescent="0.25">
      <c r="A5087" s="7" t="s">
        <v>6109</v>
      </c>
      <c r="B5087" s="7" t="s">
        <v>495</v>
      </c>
      <c r="C5087" s="7" t="s">
        <v>95</v>
      </c>
      <c r="D5087" s="7" t="s">
        <v>63</v>
      </c>
      <c r="E5087" s="7" t="s">
        <v>689</v>
      </c>
      <c r="F5087" s="9">
        <v>44238</v>
      </c>
      <c r="G5087" s="7">
        <v>3</v>
      </c>
      <c r="H5087" s="11">
        <f>VLOOKUP(B5087,[1]!Product_Data[#Data],4,0)</f>
        <v>1467</v>
      </c>
      <c r="I5087" s="11">
        <f>VLOOKUP(B5087,[1]!Product_Data[#Data],3,0)</f>
        <v>807</v>
      </c>
      <c r="J5087" s="11">
        <f t="shared" si="477"/>
        <v>2421</v>
      </c>
      <c r="K5087" s="11">
        <f t="shared" si="478"/>
        <v>4401</v>
      </c>
      <c r="L5087" s="11">
        <f t="shared" si="479"/>
        <v>1980</v>
      </c>
      <c r="M5087" t="str">
        <f>VLOOKUP(C5087,[1]!Location_Data[#Data],2,0)</f>
        <v>Fullerton</v>
      </c>
      <c r="N5087" t="str">
        <f>VLOOKUP(D5087,[1]!Salespeople_Data[#Data],2,0)</f>
        <v>Jeremy Mendoza</v>
      </c>
      <c r="O5087" t="str">
        <f>VLOOKUP(E5087,[1]!Customer_Data[#Data],2,0)</f>
        <v>Phillip Carpenter</v>
      </c>
      <c r="P5087" s="15">
        <f t="shared" si="474"/>
        <v>5</v>
      </c>
      <c r="Q5087">
        <f t="shared" si="475"/>
        <v>2</v>
      </c>
      <c r="R5087">
        <f t="shared" si="476"/>
        <v>2021</v>
      </c>
    </row>
    <row r="5088" spans="1:18" x14ac:dyDescent="0.25">
      <c r="A5088" s="7" t="s">
        <v>6110</v>
      </c>
      <c r="B5088" s="7" t="s">
        <v>703</v>
      </c>
      <c r="C5088" s="7" t="s">
        <v>331</v>
      </c>
      <c r="D5088" s="7" t="s">
        <v>165</v>
      </c>
      <c r="E5088" s="7" t="s">
        <v>427</v>
      </c>
      <c r="F5088" s="9">
        <v>44225</v>
      </c>
      <c r="G5088" s="7">
        <v>3</v>
      </c>
      <c r="H5088" s="11">
        <f>VLOOKUP(B5088,[1]!Product_Data[#Data],4,0)</f>
        <v>530</v>
      </c>
      <c r="I5088" s="11">
        <f>VLOOKUP(B5088,[1]!Product_Data[#Data],3,0)</f>
        <v>435</v>
      </c>
      <c r="J5088" s="11">
        <f t="shared" si="477"/>
        <v>1305</v>
      </c>
      <c r="K5088" s="11">
        <f t="shared" si="478"/>
        <v>1590</v>
      </c>
      <c r="L5088" s="11">
        <f t="shared" si="479"/>
        <v>285</v>
      </c>
      <c r="M5088" t="str">
        <f>VLOOKUP(C5088,[1]!Location_Data[#Data],2,0)</f>
        <v>Sunnyvale</v>
      </c>
      <c r="N5088" t="str">
        <f>VLOOKUP(D5088,[1]!Salespeople_Data[#Data],2,0)</f>
        <v>Joe Sims</v>
      </c>
      <c r="O5088" t="str">
        <f>VLOOKUP(E5088,[1]!Customer_Data[#Data],2,0)</f>
        <v>Phillip Peters</v>
      </c>
      <c r="P5088" s="15">
        <f t="shared" si="474"/>
        <v>6</v>
      </c>
      <c r="Q5088">
        <f t="shared" si="475"/>
        <v>1</v>
      </c>
      <c r="R5088">
        <f t="shared" si="476"/>
        <v>2021</v>
      </c>
    </row>
    <row r="5089" spans="1:18" x14ac:dyDescent="0.25">
      <c r="A5089" s="7" t="s">
        <v>6111</v>
      </c>
      <c r="B5089" s="7" t="s">
        <v>367</v>
      </c>
      <c r="C5089" s="7" t="s">
        <v>156</v>
      </c>
      <c r="D5089" s="7" t="s">
        <v>216</v>
      </c>
      <c r="E5089" s="7" t="s">
        <v>2149</v>
      </c>
      <c r="F5089" s="9">
        <v>44237</v>
      </c>
      <c r="G5089" s="7">
        <v>1</v>
      </c>
      <c r="H5089" s="11">
        <f>VLOOKUP(B5089,[1]!Product_Data[#Data],4,0)</f>
        <v>530</v>
      </c>
      <c r="I5089" s="11">
        <f>VLOOKUP(B5089,[1]!Product_Data[#Data],3,0)</f>
        <v>424</v>
      </c>
      <c r="J5089" s="11">
        <f t="shared" si="477"/>
        <v>424</v>
      </c>
      <c r="K5089" s="11">
        <f t="shared" si="478"/>
        <v>530</v>
      </c>
      <c r="L5089" s="11">
        <f t="shared" si="479"/>
        <v>106</v>
      </c>
      <c r="M5089" t="str">
        <f>VLOOKUP(C5089,[1]!Location_Data[#Data],2,0)</f>
        <v>Sacramento</v>
      </c>
      <c r="N5089" t="str">
        <f>VLOOKUP(D5089,[1]!Salespeople_Data[#Data],2,0)</f>
        <v>Ernest Wagner</v>
      </c>
      <c r="O5089" t="str">
        <f>VLOOKUP(E5089,[1]!Customer_Data[#Data],2,0)</f>
        <v>Victor Medina</v>
      </c>
      <c r="P5089" s="15">
        <f t="shared" si="474"/>
        <v>4</v>
      </c>
      <c r="Q5089">
        <f t="shared" si="475"/>
        <v>2</v>
      </c>
      <c r="R5089">
        <f t="shared" si="476"/>
        <v>2021</v>
      </c>
    </row>
    <row r="5090" spans="1:18" x14ac:dyDescent="0.25">
      <c r="A5090" s="7" t="s">
        <v>6112</v>
      </c>
      <c r="B5090" s="7" t="s">
        <v>373</v>
      </c>
      <c r="C5090" s="7" t="s">
        <v>186</v>
      </c>
      <c r="D5090" s="7" t="s">
        <v>212</v>
      </c>
      <c r="E5090" s="7" t="s">
        <v>533</v>
      </c>
      <c r="F5090" s="9">
        <v>44237</v>
      </c>
      <c r="G5090" s="7">
        <v>4</v>
      </c>
      <c r="H5090" s="11">
        <f>VLOOKUP(B5090,[1]!Product_Data[#Data],4,0)</f>
        <v>2182</v>
      </c>
      <c r="I5090" s="11">
        <f>VLOOKUP(B5090,[1]!Product_Data[#Data],3,0)</f>
        <v>1200</v>
      </c>
      <c r="J5090" s="11">
        <f t="shared" si="477"/>
        <v>4800</v>
      </c>
      <c r="K5090" s="11">
        <f t="shared" si="478"/>
        <v>8728</v>
      </c>
      <c r="L5090" s="11">
        <f t="shared" si="479"/>
        <v>3928</v>
      </c>
      <c r="M5090" t="str">
        <f>VLOOKUP(C5090,[1]!Location_Data[#Data],2,0)</f>
        <v>Riverside</v>
      </c>
      <c r="N5090" t="str">
        <f>VLOOKUP(D5090,[1]!Salespeople_Data[#Data],2,0)</f>
        <v>Ronald Reed</v>
      </c>
      <c r="O5090" t="str">
        <f>VLOOKUP(E5090,[1]!Customer_Data[#Data],2,0)</f>
        <v>Kenneth Marshall</v>
      </c>
      <c r="P5090" s="15">
        <f t="shared" si="474"/>
        <v>4</v>
      </c>
      <c r="Q5090">
        <f t="shared" si="475"/>
        <v>2</v>
      </c>
      <c r="R5090">
        <f t="shared" si="476"/>
        <v>2021</v>
      </c>
    </row>
    <row r="5091" spans="1:18" x14ac:dyDescent="0.25">
      <c r="A5091" s="7" t="s">
        <v>6113</v>
      </c>
      <c r="B5091" s="7" t="s">
        <v>553</v>
      </c>
      <c r="C5091" s="7" t="s">
        <v>145</v>
      </c>
      <c r="D5091" s="7" t="s">
        <v>146</v>
      </c>
      <c r="E5091" s="7" t="s">
        <v>1577</v>
      </c>
      <c r="F5091" s="9">
        <v>44231</v>
      </c>
      <c r="G5091" s="7">
        <v>2</v>
      </c>
      <c r="H5091" s="11">
        <f>VLOOKUP(B5091,[1]!Product_Data[#Data],4,0)</f>
        <v>1798</v>
      </c>
      <c r="I5091" s="11">
        <f>VLOOKUP(B5091,[1]!Product_Data[#Data],3,0)</f>
        <v>971</v>
      </c>
      <c r="J5091" s="11">
        <f t="shared" si="477"/>
        <v>1942</v>
      </c>
      <c r="K5091" s="11">
        <f t="shared" si="478"/>
        <v>3596</v>
      </c>
      <c r="L5091" s="11">
        <f t="shared" si="479"/>
        <v>1654</v>
      </c>
      <c r="M5091" t="str">
        <f>VLOOKUP(C5091,[1]!Location_Data[#Data],2,0)</f>
        <v>Santa Maria</v>
      </c>
      <c r="N5091" t="str">
        <f>VLOOKUP(D5091,[1]!Salespeople_Data[#Data],2,0)</f>
        <v>Carl Elliott</v>
      </c>
      <c r="O5091" t="str">
        <f>VLOOKUP(E5091,[1]!Customer_Data[#Data],2,0)</f>
        <v>Kevin Wood</v>
      </c>
      <c r="P5091" s="15">
        <f t="shared" si="474"/>
        <v>5</v>
      </c>
      <c r="Q5091">
        <f t="shared" si="475"/>
        <v>2</v>
      </c>
      <c r="R5091">
        <f t="shared" si="476"/>
        <v>2021</v>
      </c>
    </row>
    <row r="5092" spans="1:18" x14ac:dyDescent="0.25">
      <c r="A5092" s="7" t="s">
        <v>6114</v>
      </c>
      <c r="B5092" s="7" t="s">
        <v>400</v>
      </c>
      <c r="C5092" s="7" t="s">
        <v>110</v>
      </c>
      <c r="D5092" s="7" t="s">
        <v>71</v>
      </c>
      <c r="E5092" s="7" t="s">
        <v>201</v>
      </c>
      <c r="F5092" s="9">
        <v>44234</v>
      </c>
      <c r="G5092" s="7">
        <v>2</v>
      </c>
      <c r="H5092" s="11">
        <f>VLOOKUP(B5092,[1]!Product_Data[#Data],4,0)</f>
        <v>886</v>
      </c>
      <c r="I5092" s="11">
        <f>VLOOKUP(B5092,[1]!Product_Data[#Data],3,0)</f>
        <v>478</v>
      </c>
      <c r="J5092" s="11">
        <f t="shared" si="477"/>
        <v>956</v>
      </c>
      <c r="K5092" s="11">
        <f t="shared" si="478"/>
        <v>1772</v>
      </c>
      <c r="L5092" s="11">
        <f t="shared" si="479"/>
        <v>816</v>
      </c>
      <c r="M5092" t="str">
        <f>VLOOKUP(C5092,[1]!Location_Data[#Data],2,0)</f>
        <v>Richmond</v>
      </c>
      <c r="N5092" t="str">
        <f>VLOOKUP(D5092,[1]!Salespeople_Data[#Data],2,0)</f>
        <v>Gary Rodriguez</v>
      </c>
      <c r="O5092" t="str">
        <f>VLOOKUP(E5092,[1]!Customer_Data[#Data],2,0)</f>
        <v>Antonio Diaz</v>
      </c>
      <c r="P5092" s="15">
        <f t="shared" si="474"/>
        <v>1</v>
      </c>
      <c r="Q5092">
        <f t="shared" si="475"/>
        <v>2</v>
      </c>
      <c r="R5092">
        <f t="shared" si="476"/>
        <v>2021</v>
      </c>
    </row>
    <row r="5093" spans="1:18" x14ac:dyDescent="0.25">
      <c r="A5093" s="7" t="s">
        <v>6115</v>
      </c>
      <c r="B5093" s="7" t="s">
        <v>256</v>
      </c>
      <c r="C5093" s="7" t="s">
        <v>70</v>
      </c>
      <c r="D5093" s="7" t="s">
        <v>141</v>
      </c>
      <c r="E5093" s="7" t="s">
        <v>920</v>
      </c>
      <c r="F5093" s="9">
        <v>44234</v>
      </c>
      <c r="G5093" s="7">
        <v>2</v>
      </c>
      <c r="H5093" s="11">
        <f>VLOOKUP(B5093,[1]!Product_Data[#Data],4,0)</f>
        <v>596</v>
      </c>
      <c r="I5093" s="11">
        <f>VLOOKUP(B5093,[1]!Product_Data[#Data],3,0)</f>
        <v>358</v>
      </c>
      <c r="J5093" s="11">
        <f t="shared" si="477"/>
        <v>716</v>
      </c>
      <c r="K5093" s="11">
        <f t="shared" si="478"/>
        <v>1192</v>
      </c>
      <c r="L5093" s="11">
        <f t="shared" si="479"/>
        <v>476</v>
      </c>
      <c r="M5093" t="str">
        <f>VLOOKUP(C5093,[1]!Location_Data[#Data],2,0)</f>
        <v>Clovis</v>
      </c>
      <c r="N5093" t="str">
        <f>VLOOKUP(D5093,[1]!Salespeople_Data[#Data],2,0)</f>
        <v>Arthur Mccoy</v>
      </c>
      <c r="O5093" t="str">
        <f>VLOOKUP(E5093,[1]!Customer_Data[#Data],2,0)</f>
        <v>Joshua Watkins</v>
      </c>
      <c r="P5093" s="15">
        <f t="shared" si="474"/>
        <v>1</v>
      </c>
      <c r="Q5093">
        <f t="shared" si="475"/>
        <v>2</v>
      </c>
      <c r="R5093">
        <f t="shared" si="476"/>
        <v>2021</v>
      </c>
    </row>
    <row r="5094" spans="1:18" x14ac:dyDescent="0.25">
      <c r="A5094" s="7" t="s">
        <v>6116</v>
      </c>
      <c r="B5094" s="7" t="s">
        <v>652</v>
      </c>
      <c r="C5094" s="7" t="s">
        <v>211</v>
      </c>
      <c r="D5094" s="7" t="s">
        <v>239</v>
      </c>
      <c r="E5094" s="7" t="s">
        <v>365</v>
      </c>
      <c r="F5094" s="9">
        <v>44212</v>
      </c>
      <c r="G5094" s="7">
        <v>3</v>
      </c>
      <c r="H5094" s="11">
        <f>VLOOKUP(B5094,[1]!Product_Data[#Data],4,0)</f>
        <v>217</v>
      </c>
      <c r="I5094" s="11">
        <f>VLOOKUP(B5094,[1]!Product_Data[#Data],3,0)</f>
        <v>171</v>
      </c>
      <c r="J5094" s="11">
        <f t="shared" si="477"/>
        <v>513</v>
      </c>
      <c r="K5094" s="11">
        <f t="shared" si="478"/>
        <v>651</v>
      </c>
      <c r="L5094" s="11">
        <f t="shared" si="479"/>
        <v>138</v>
      </c>
      <c r="M5094" t="str">
        <f>VLOOKUP(C5094,[1]!Location_Data[#Data],2,0)</f>
        <v>Chula Vista</v>
      </c>
      <c r="N5094" t="str">
        <f>VLOOKUP(D5094,[1]!Salespeople_Data[#Data],2,0)</f>
        <v>John Reyes</v>
      </c>
      <c r="O5094" t="str">
        <f>VLOOKUP(E5094,[1]!Customer_Data[#Data],2,0)</f>
        <v>Kevin Moreno</v>
      </c>
      <c r="P5094" s="15">
        <f t="shared" si="474"/>
        <v>7</v>
      </c>
      <c r="Q5094">
        <f t="shared" si="475"/>
        <v>1</v>
      </c>
      <c r="R5094">
        <f t="shared" si="476"/>
        <v>2021</v>
      </c>
    </row>
    <row r="5095" spans="1:18" x14ac:dyDescent="0.25">
      <c r="A5095" s="7" t="s">
        <v>6117</v>
      </c>
      <c r="B5095" s="7" t="s">
        <v>403</v>
      </c>
      <c r="C5095" s="7" t="s">
        <v>392</v>
      </c>
      <c r="D5095" s="7" t="s">
        <v>91</v>
      </c>
      <c r="E5095" s="7" t="s">
        <v>1444</v>
      </c>
      <c r="F5095" s="9">
        <v>44198</v>
      </c>
      <c r="G5095" s="7">
        <v>3</v>
      </c>
      <c r="H5095" s="11">
        <f>VLOOKUP(B5095,[1]!Product_Data[#Data],4,0)</f>
        <v>392</v>
      </c>
      <c r="I5095" s="11">
        <f>VLOOKUP(B5095,[1]!Product_Data[#Data],3,0)</f>
        <v>255</v>
      </c>
      <c r="J5095" s="11">
        <f t="shared" si="477"/>
        <v>765</v>
      </c>
      <c r="K5095" s="11">
        <f t="shared" si="478"/>
        <v>1176</v>
      </c>
      <c r="L5095" s="11">
        <f t="shared" si="479"/>
        <v>411</v>
      </c>
      <c r="M5095" t="str">
        <f>VLOOKUP(C5095,[1]!Location_Data[#Data],2,0)</f>
        <v>Visalia</v>
      </c>
      <c r="N5095" t="str">
        <f>VLOOKUP(D5095,[1]!Salespeople_Data[#Data],2,0)</f>
        <v>Howard Gardner</v>
      </c>
      <c r="O5095" t="str">
        <f>VLOOKUP(E5095,[1]!Customer_Data[#Data],2,0)</f>
        <v>Steve Bennett</v>
      </c>
      <c r="P5095" s="15">
        <f t="shared" si="474"/>
        <v>7</v>
      </c>
      <c r="Q5095">
        <f t="shared" si="475"/>
        <v>1</v>
      </c>
      <c r="R5095">
        <f t="shared" si="476"/>
        <v>2021</v>
      </c>
    </row>
    <row r="5096" spans="1:18" x14ac:dyDescent="0.25">
      <c r="A5096" s="7" t="s">
        <v>6118</v>
      </c>
      <c r="B5096" s="7" t="s">
        <v>400</v>
      </c>
      <c r="C5096" s="7" t="s">
        <v>229</v>
      </c>
      <c r="D5096" s="7" t="s">
        <v>359</v>
      </c>
      <c r="E5096" s="7" t="s">
        <v>582</v>
      </c>
      <c r="F5096" s="9">
        <v>44231</v>
      </c>
      <c r="G5096" s="7">
        <v>2</v>
      </c>
      <c r="H5096" s="11">
        <f>VLOOKUP(B5096,[1]!Product_Data[#Data],4,0)</f>
        <v>886</v>
      </c>
      <c r="I5096" s="11">
        <f>VLOOKUP(B5096,[1]!Product_Data[#Data],3,0)</f>
        <v>478</v>
      </c>
      <c r="J5096" s="11">
        <f t="shared" si="477"/>
        <v>956</v>
      </c>
      <c r="K5096" s="11">
        <f t="shared" si="478"/>
        <v>1772</v>
      </c>
      <c r="L5096" s="11">
        <f t="shared" si="479"/>
        <v>816</v>
      </c>
      <c r="M5096" t="str">
        <f>VLOOKUP(C5096,[1]!Location_Data[#Data],2,0)</f>
        <v>San Jose</v>
      </c>
      <c r="N5096" t="str">
        <f>VLOOKUP(D5096,[1]!Salespeople_Data[#Data],2,0)</f>
        <v>Eugene Holmes</v>
      </c>
      <c r="O5096" t="str">
        <f>VLOOKUP(E5096,[1]!Customer_Data[#Data],2,0)</f>
        <v>Russell Nelson</v>
      </c>
      <c r="P5096" s="15">
        <f t="shared" si="474"/>
        <v>5</v>
      </c>
      <c r="Q5096">
        <f t="shared" si="475"/>
        <v>2</v>
      </c>
      <c r="R5096">
        <f t="shared" si="476"/>
        <v>2021</v>
      </c>
    </row>
    <row r="5097" spans="1:18" x14ac:dyDescent="0.25">
      <c r="A5097" s="7" t="s">
        <v>6119</v>
      </c>
      <c r="B5097" s="7" t="s">
        <v>267</v>
      </c>
      <c r="C5097" s="7" t="s">
        <v>186</v>
      </c>
      <c r="D5097" s="7" t="s">
        <v>35</v>
      </c>
      <c r="E5097" s="7" t="s">
        <v>97</v>
      </c>
      <c r="F5097" s="9">
        <v>44198</v>
      </c>
      <c r="G5097" s="7">
        <v>2</v>
      </c>
      <c r="H5097" s="11">
        <f>VLOOKUP(B5097,[1]!Product_Data[#Data],4,0)</f>
        <v>400</v>
      </c>
      <c r="I5097" s="11">
        <f>VLOOKUP(B5097,[1]!Product_Data[#Data],3,0)</f>
        <v>208</v>
      </c>
      <c r="J5097" s="11">
        <f t="shared" si="477"/>
        <v>416</v>
      </c>
      <c r="K5097" s="11">
        <f t="shared" si="478"/>
        <v>800</v>
      </c>
      <c r="L5097" s="11">
        <f t="shared" si="479"/>
        <v>384</v>
      </c>
      <c r="M5097" t="str">
        <f>VLOOKUP(C5097,[1]!Location_Data[#Data],2,0)</f>
        <v>Riverside</v>
      </c>
      <c r="N5097" t="str">
        <f>VLOOKUP(D5097,[1]!Salespeople_Data[#Data],2,0)</f>
        <v>Charles Harper</v>
      </c>
      <c r="O5097" t="str">
        <f>VLOOKUP(E5097,[1]!Customer_Data[#Data],2,0)</f>
        <v>Mark Elliott</v>
      </c>
      <c r="P5097" s="15">
        <f t="shared" si="474"/>
        <v>7</v>
      </c>
      <c r="Q5097">
        <f t="shared" si="475"/>
        <v>1</v>
      </c>
      <c r="R5097">
        <f t="shared" si="476"/>
        <v>2021</v>
      </c>
    </row>
    <row r="5098" spans="1:18" x14ac:dyDescent="0.25">
      <c r="A5098" s="7" t="s">
        <v>6120</v>
      </c>
      <c r="B5098" s="7" t="s">
        <v>173</v>
      </c>
      <c r="C5098" s="7" t="s">
        <v>34</v>
      </c>
      <c r="D5098" s="7" t="s">
        <v>35</v>
      </c>
      <c r="E5098" s="7" t="s">
        <v>1116</v>
      </c>
      <c r="F5098" s="9">
        <v>44267</v>
      </c>
      <c r="G5098" s="7">
        <v>1</v>
      </c>
      <c r="H5098" s="11">
        <f>VLOOKUP(B5098,[1]!Product_Data[#Data],4,0)</f>
        <v>2005</v>
      </c>
      <c r="I5098" s="11">
        <f>VLOOKUP(B5098,[1]!Product_Data[#Data],3,0)</f>
        <v>1223</v>
      </c>
      <c r="J5098" s="11">
        <f t="shared" si="477"/>
        <v>1223</v>
      </c>
      <c r="K5098" s="11">
        <f t="shared" si="478"/>
        <v>2005</v>
      </c>
      <c r="L5098" s="11">
        <f t="shared" si="479"/>
        <v>782</v>
      </c>
      <c r="M5098" t="str">
        <f>VLOOKUP(C5098,[1]!Location_Data[#Data],2,0)</f>
        <v>Inglewood</v>
      </c>
      <c r="N5098" t="str">
        <f>VLOOKUP(D5098,[1]!Salespeople_Data[#Data],2,0)</f>
        <v>Charles Harper</v>
      </c>
      <c r="O5098" t="str">
        <f>VLOOKUP(E5098,[1]!Customer_Data[#Data],2,0)</f>
        <v>Christopher Kim</v>
      </c>
      <c r="P5098" s="15">
        <f t="shared" si="474"/>
        <v>6</v>
      </c>
      <c r="Q5098">
        <f t="shared" si="475"/>
        <v>3</v>
      </c>
      <c r="R5098">
        <f t="shared" si="476"/>
        <v>2021</v>
      </c>
    </row>
    <row r="5099" spans="1:18" x14ac:dyDescent="0.25">
      <c r="A5099" s="7" t="s">
        <v>6121</v>
      </c>
      <c r="B5099" s="7" t="s">
        <v>305</v>
      </c>
      <c r="C5099" s="7" t="s">
        <v>392</v>
      </c>
      <c r="D5099" s="7" t="s">
        <v>126</v>
      </c>
      <c r="E5099" s="7" t="s">
        <v>1056</v>
      </c>
      <c r="F5099" s="9">
        <v>44228</v>
      </c>
      <c r="G5099" s="7">
        <v>4</v>
      </c>
      <c r="H5099" s="11">
        <f>VLOOKUP(B5099,[1]!Product_Data[#Data],4,0)</f>
        <v>504</v>
      </c>
      <c r="I5099" s="11">
        <f>VLOOKUP(B5099,[1]!Product_Data[#Data],3,0)</f>
        <v>408</v>
      </c>
      <c r="J5099" s="11">
        <f t="shared" si="477"/>
        <v>1632</v>
      </c>
      <c r="K5099" s="11">
        <f t="shared" si="478"/>
        <v>2016</v>
      </c>
      <c r="L5099" s="11">
        <f t="shared" si="479"/>
        <v>384</v>
      </c>
      <c r="M5099" t="str">
        <f>VLOOKUP(C5099,[1]!Location_Data[#Data],2,0)</f>
        <v>Visalia</v>
      </c>
      <c r="N5099" t="str">
        <f>VLOOKUP(D5099,[1]!Salespeople_Data[#Data],2,0)</f>
        <v>Larry Castillo</v>
      </c>
      <c r="O5099" t="str">
        <f>VLOOKUP(E5099,[1]!Customer_Data[#Data],2,0)</f>
        <v>Ryan Ford</v>
      </c>
      <c r="P5099" s="15">
        <f t="shared" si="474"/>
        <v>2</v>
      </c>
      <c r="Q5099">
        <f t="shared" si="475"/>
        <v>2</v>
      </c>
      <c r="R5099">
        <f t="shared" si="476"/>
        <v>2021</v>
      </c>
    </row>
    <row r="5100" spans="1:18" x14ac:dyDescent="0.25">
      <c r="A5100" s="7" t="s">
        <v>6122</v>
      </c>
      <c r="B5100" s="7" t="s">
        <v>235</v>
      </c>
      <c r="C5100" s="7" t="s">
        <v>195</v>
      </c>
      <c r="D5100" s="7" t="s">
        <v>345</v>
      </c>
      <c r="E5100" s="7" t="s">
        <v>221</v>
      </c>
      <c r="F5100" s="9">
        <v>44218</v>
      </c>
      <c r="G5100" s="7">
        <v>4</v>
      </c>
      <c r="H5100" s="11">
        <f>VLOOKUP(B5100,[1]!Product_Data[#Data],4,0)</f>
        <v>1887</v>
      </c>
      <c r="I5100" s="11">
        <f>VLOOKUP(B5100,[1]!Product_Data[#Data],3,0)</f>
        <v>1378</v>
      </c>
      <c r="J5100" s="11">
        <f t="shared" si="477"/>
        <v>5512</v>
      </c>
      <c r="K5100" s="11">
        <f t="shared" si="478"/>
        <v>7548</v>
      </c>
      <c r="L5100" s="11">
        <f t="shared" si="479"/>
        <v>2036</v>
      </c>
      <c r="M5100" t="str">
        <f>VLOOKUP(C5100,[1]!Location_Data[#Data],2,0)</f>
        <v>Pomona</v>
      </c>
      <c r="N5100" t="str">
        <f>VLOOKUP(D5100,[1]!Salespeople_Data[#Data],2,0)</f>
        <v>Larry Marshall</v>
      </c>
      <c r="O5100" t="str">
        <f>VLOOKUP(E5100,[1]!Customer_Data[#Data],2,0)</f>
        <v>Adam Myers</v>
      </c>
      <c r="P5100" s="15">
        <f t="shared" si="474"/>
        <v>6</v>
      </c>
      <c r="Q5100">
        <f t="shared" si="475"/>
        <v>1</v>
      </c>
      <c r="R5100">
        <f t="shared" si="476"/>
        <v>2021</v>
      </c>
    </row>
    <row r="5101" spans="1:18" x14ac:dyDescent="0.25">
      <c r="A5101" s="7" t="s">
        <v>6123</v>
      </c>
      <c r="B5101" s="7" t="s">
        <v>373</v>
      </c>
      <c r="C5101" s="7" t="s">
        <v>286</v>
      </c>
      <c r="D5101" s="7" t="s">
        <v>101</v>
      </c>
      <c r="E5101" s="7" t="s">
        <v>1406</v>
      </c>
      <c r="F5101" s="9">
        <v>44233</v>
      </c>
      <c r="G5101" s="7">
        <v>4</v>
      </c>
      <c r="H5101" s="11">
        <f>VLOOKUP(B5101,[1]!Product_Data[#Data],4,0)</f>
        <v>2182</v>
      </c>
      <c r="I5101" s="11">
        <f>VLOOKUP(B5101,[1]!Product_Data[#Data],3,0)</f>
        <v>1200</v>
      </c>
      <c r="J5101" s="11">
        <f t="shared" si="477"/>
        <v>4800</v>
      </c>
      <c r="K5101" s="11">
        <f t="shared" si="478"/>
        <v>8728</v>
      </c>
      <c r="L5101" s="11">
        <f t="shared" si="479"/>
        <v>3928</v>
      </c>
      <c r="M5101" t="str">
        <f>VLOOKUP(C5101,[1]!Location_Data[#Data],2,0)</f>
        <v>El Monte</v>
      </c>
      <c r="N5101" t="str">
        <f>VLOOKUP(D5101,[1]!Salespeople_Data[#Data],2,0)</f>
        <v>Scott Clark</v>
      </c>
      <c r="O5101" t="str">
        <f>VLOOKUP(E5101,[1]!Customer_Data[#Data],2,0)</f>
        <v>Raymond Hall</v>
      </c>
      <c r="P5101" s="15">
        <f t="shared" si="474"/>
        <v>7</v>
      </c>
      <c r="Q5101">
        <f t="shared" si="475"/>
        <v>2</v>
      </c>
      <c r="R5101">
        <f t="shared" si="476"/>
        <v>2021</v>
      </c>
    </row>
    <row r="5102" spans="1:18" x14ac:dyDescent="0.25">
      <c r="A5102" s="7" t="s">
        <v>6124</v>
      </c>
      <c r="B5102" s="7" t="s">
        <v>8</v>
      </c>
      <c r="C5102" s="7" t="s">
        <v>276</v>
      </c>
      <c r="D5102" s="7" t="s">
        <v>170</v>
      </c>
      <c r="E5102" s="7" t="s">
        <v>825</v>
      </c>
      <c r="F5102" s="9">
        <v>44206</v>
      </c>
      <c r="G5102" s="7">
        <v>1</v>
      </c>
      <c r="H5102" s="11">
        <f>VLOOKUP(B5102,[1]!Product_Data[#Data],4,0)</f>
        <v>1522</v>
      </c>
      <c r="I5102" s="11">
        <f>VLOOKUP(B5102,[1]!Product_Data[#Data],3,0)</f>
        <v>791</v>
      </c>
      <c r="J5102" s="11">
        <f t="shared" si="477"/>
        <v>791</v>
      </c>
      <c r="K5102" s="11">
        <f t="shared" si="478"/>
        <v>1522</v>
      </c>
      <c r="L5102" s="11">
        <f t="shared" si="479"/>
        <v>731</v>
      </c>
      <c r="M5102" t="str">
        <f>VLOOKUP(C5102,[1]!Location_Data[#Data],2,0)</f>
        <v>Orange</v>
      </c>
      <c r="N5102" t="str">
        <f>VLOOKUP(D5102,[1]!Salespeople_Data[#Data],2,0)</f>
        <v>Sean Miller</v>
      </c>
      <c r="O5102" t="str">
        <f>VLOOKUP(E5102,[1]!Customer_Data[#Data],2,0)</f>
        <v>Arthur Welch</v>
      </c>
      <c r="P5102" s="15">
        <f t="shared" si="474"/>
        <v>1</v>
      </c>
      <c r="Q5102">
        <f t="shared" si="475"/>
        <v>1</v>
      </c>
      <c r="R5102">
        <f t="shared" si="476"/>
        <v>2021</v>
      </c>
    </row>
    <row r="5103" spans="1:18" x14ac:dyDescent="0.25">
      <c r="A5103" s="7" t="s">
        <v>6125</v>
      </c>
      <c r="B5103" s="7" t="s">
        <v>173</v>
      </c>
      <c r="C5103" s="7" t="s">
        <v>29</v>
      </c>
      <c r="D5103" s="7" t="s">
        <v>159</v>
      </c>
      <c r="E5103" s="7" t="s">
        <v>882</v>
      </c>
      <c r="F5103" s="9">
        <v>44227</v>
      </c>
      <c r="G5103" s="7">
        <v>3</v>
      </c>
      <c r="H5103" s="11">
        <f>VLOOKUP(B5103,[1]!Product_Data[#Data],4,0)</f>
        <v>2005</v>
      </c>
      <c r="I5103" s="11">
        <f>VLOOKUP(B5103,[1]!Product_Data[#Data],3,0)</f>
        <v>1223</v>
      </c>
      <c r="J5103" s="11">
        <f t="shared" si="477"/>
        <v>3669</v>
      </c>
      <c r="K5103" s="11">
        <f t="shared" si="478"/>
        <v>6015</v>
      </c>
      <c r="L5103" s="11">
        <f t="shared" si="479"/>
        <v>2346</v>
      </c>
      <c r="M5103" t="str">
        <f>VLOOKUP(C5103,[1]!Location_Data[#Data],2,0)</f>
        <v>Santa Ana</v>
      </c>
      <c r="N5103" t="str">
        <f>VLOOKUP(D5103,[1]!Salespeople_Data[#Data],2,0)</f>
        <v>Bobby Russell</v>
      </c>
      <c r="O5103" t="str">
        <f>VLOOKUP(E5103,[1]!Customer_Data[#Data],2,0)</f>
        <v>Jonathan Hawkins</v>
      </c>
      <c r="P5103" s="15">
        <f t="shared" si="474"/>
        <v>1</v>
      </c>
      <c r="Q5103">
        <f t="shared" si="475"/>
        <v>1</v>
      </c>
      <c r="R5103">
        <f t="shared" si="476"/>
        <v>2021</v>
      </c>
    </row>
    <row r="5104" spans="1:18" x14ac:dyDescent="0.25">
      <c r="A5104" s="7" t="s">
        <v>6126</v>
      </c>
      <c r="B5104" s="7" t="s">
        <v>109</v>
      </c>
      <c r="C5104" s="7" t="s">
        <v>469</v>
      </c>
      <c r="D5104" s="7" t="s">
        <v>191</v>
      </c>
      <c r="E5104" s="7" t="s">
        <v>1904</v>
      </c>
      <c r="F5104" s="9">
        <v>44205</v>
      </c>
      <c r="G5104" s="7">
        <v>1</v>
      </c>
      <c r="H5104" s="11">
        <f>VLOOKUP(B5104,[1]!Product_Data[#Data],4,0)</f>
        <v>1783</v>
      </c>
      <c r="I5104" s="11">
        <f>VLOOKUP(B5104,[1]!Product_Data[#Data],3,0)</f>
        <v>1230</v>
      </c>
      <c r="J5104" s="11">
        <f t="shared" si="477"/>
        <v>1230</v>
      </c>
      <c r="K5104" s="11">
        <f t="shared" si="478"/>
        <v>1783</v>
      </c>
      <c r="L5104" s="11">
        <f t="shared" si="479"/>
        <v>553</v>
      </c>
      <c r="M5104" t="str">
        <f>VLOOKUP(C5104,[1]!Location_Data[#Data],2,0)</f>
        <v>Escondido</v>
      </c>
      <c r="N5104" t="str">
        <f>VLOOKUP(D5104,[1]!Salespeople_Data[#Data],2,0)</f>
        <v>Robert Reed</v>
      </c>
      <c r="O5104" t="str">
        <f>VLOOKUP(E5104,[1]!Customer_Data[#Data],2,0)</f>
        <v>Ernest Rivera</v>
      </c>
      <c r="P5104" s="15">
        <f t="shared" si="474"/>
        <v>7</v>
      </c>
      <c r="Q5104">
        <f t="shared" si="475"/>
        <v>1</v>
      </c>
      <c r="R5104">
        <f t="shared" si="476"/>
        <v>2021</v>
      </c>
    </row>
    <row r="5105" spans="1:18" x14ac:dyDescent="0.25">
      <c r="A5105" s="7" t="s">
        <v>6127</v>
      </c>
      <c r="B5105" s="7" t="s">
        <v>28</v>
      </c>
      <c r="C5105" s="7" t="s">
        <v>156</v>
      </c>
      <c r="D5105" s="7" t="s">
        <v>225</v>
      </c>
      <c r="E5105" s="7" t="s">
        <v>153</v>
      </c>
      <c r="F5105" s="9">
        <v>44220</v>
      </c>
      <c r="G5105" s="7">
        <v>3</v>
      </c>
      <c r="H5105" s="11">
        <f>VLOOKUP(B5105,[1]!Product_Data[#Data],4,0)</f>
        <v>684</v>
      </c>
      <c r="I5105" s="11">
        <f>VLOOKUP(B5105,[1]!Product_Data[#Data],3,0)</f>
        <v>561</v>
      </c>
      <c r="J5105" s="11">
        <f t="shared" si="477"/>
        <v>1683</v>
      </c>
      <c r="K5105" s="11">
        <f t="shared" si="478"/>
        <v>2052</v>
      </c>
      <c r="L5105" s="11">
        <f t="shared" si="479"/>
        <v>369</v>
      </c>
      <c r="M5105" t="str">
        <f>VLOOKUP(C5105,[1]!Location_Data[#Data],2,0)</f>
        <v>Sacramento</v>
      </c>
      <c r="N5105" t="str">
        <f>VLOOKUP(D5105,[1]!Salespeople_Data[#Data],2,0)</f>
        <v>Andrew Bowman</v>
      </c>
      <c r="O5105" t="str">
        <f>VLOOKUP(E5105,[1]!Customer_Data[#Data],2,0)</f>
        <v>Charles Richards</v>
      </c>
      <c r="P5105" s="15">
        <f t="shared" si="474"/>
        <v>1</v>
      </c>
      <c r="Q5105">
        <f t="shared" si="475"/>
        <v>1</v>
      </c>
      <c r="R5105">
        <f t="shared" si="476"/>
        <v>2021</v>
      </c>
    </row>
    <row r="5106" spans="1:18" x14ac:dyDescent="0.25">
      <c r="A5106" s="7" t="s">
        <v>6128</v>
      </c>
      <c r="B5106" s="7" t="s">
        <v>13</v>
      </c>
      <c r="C5106" s="7" t="s">
        <v>62</v>
      </c>
      <c r="D5106" s="7" t="s">
        <v>191</v>
      </c>
      <c r="E5106" s="7" t="s">
        <v>2473</v>
      </c>
      <c r="F5106" s="9">
        <v>44211</v>
      </c>
      <c r="G5106" s="7">
        <v>2</v>
      </c>
      <c r="H5106" s="11">
        <f>VLOOKUP(B5106,[1]!Product_Data[#Data],4,0)</f>
        <v>1022</v>
      </c>
      <c r="I5106" s="11">
        <f>VLOOKUP(B5106,[1]!Product_Data[#Data],3,0)</f>
        <v>818</v>
      </c>
      <c r="J5106" s="11">
        <f t="shared" si="477"/>
        <v>1636</v>
      </c>
      <c r="K5106" s="11">
        <f t="shared" si="478"/>
        <v>2044</v>
      </c>
      <c r="L5106" s="11">
        <f t="shared" si="479"/>
        <v>408</v>
      </c>
      <c r="M5106" t="str">
        <f>VLOOKUP(C5106,[1]!Location_Data[#Data],2,0)</f>
        <v>Fairfield</v>
      </c>
      <c r="N5106" t="str">
        <f>VLOOKUP(D5106,[1]!Salespeople_Data[#Data],2,0)</f>
        <v>Robert Reed</v>
      </c>
      <c r="O5106" t="str">
        <f>VLOOKUP(E5106,[1]!Customer_Data[#Data],2,0)</f>
        <v>Thomas Duncan</v>
      </c>
      <c r="P5106" s="15">
        <f t="shared" si="474"/>
        <v>6</v>
      </c>
      <c r="Q5106">
        <f t="shared" si="475"/>
        <v>1</v>
      </c>
      <c r="R5106">
        <f t="shared" si="476"/>
        <v>2021</v>
      </c>
    </row>
    <row r="5107" spans="1:18" x14ac:dyDescent="0.25">
      <c r="A5107" s="7" t="s">
        <v>6129</v>
      </c>
      <c r="B5107" s="7" t="s">
        <v>210</v>
      </c>
      <c r="C5107" s="7" t="s">
        <v>450</v>
      </c>
      <c r="D5107" s="7" t="s">
        <v>447</v>
      </c>
      <c r="E5107" s="7" t="s">
        <v>1303</v>
      </c>
      <c r="F5107" s="9">
        <v>44233</v>
      </c>
      <c r="G5107" s="7">
        <v>4</v>
      </c>
      <c r="H5107" s="11">
        <f>VLOOKUP(B5107,[1]!Product_Data[#Data],4,0)</f>
        <v>458</v>
      </c>
      <c r="I5107" s="11">
        <f>VLOOKUP(B5107,[1]!Product_Data[#Data],3,0)</f>
        <v>376</v>
      </c>
      <c r="J5107" s="11">
        <f t="shared" si="477"/>
        <v>1504</v>
      </c>
      <c r="K5107" s="11">
        <f t="shared" si="478"/>
        <v>1832</v>
      </c>
      <c r="L5107" s="11">
        <f t="shared" si="479"/>
        <v>328</v>
      </c>
      <c r="M5107" t="str">
        <f>VLOOKUP(C5107,[1]!Location_Data[#Data],2,0)</f>
        <v>Simi Valley</v>
      </c>
      <c r="N5107" t="str">
        <f>VLOOKUP(D5107,[1]!Salespeople_Data[#Data],2,0)</f>
        <v>Howard Sims</v>
      </c>
      <c r="O5107" t="str">
        <f>VLOOKUP(E5107,[1]!Customer_Data[#Data],2,0)</f>
        <v>Terry Harris</v>
      </c>
      <c r="P5107" s="15">
        <f t="shared" si="474"/>
        <v>7</v>
      </c>
      <c r="Q5107">
        <f t="shared" si="475"/>
        <v>2</v>
      </c>
      <c r="R5107">
        <f t="shared" si="476"/>
        <v>2021</v>
      </c>
    </row>
    <row r="5108" spans="1:18" x14ac:dyDescent="0.25">
      <c r="A5108" s="7" t="s">
        <v>6130</v>
      </c>
      <c r="B5108" s="7" t="s">
        <v>200</v>
      </c>
      <c r="C5108" s="7" t="s">
        <v>24</v>
      </c>
      <c r="D5108" s="7" t="s">
        <v>80</v>
      </c>
      <c r="E5108" s="7" t="s">
        <v>2116</v>
      </c>
      <c r="F5108" s="9">
        <v>44256</v>
      </c>
      <c r="G5108" s="7">
        <v>4</v>
      </c>
      <c r="H5108" s="11">
        <f>VLOOKUP(B5108,[1]!Product_Data[#Data],4,0)</f>
        <v>315</v>
      </c>
      <c r="I5108" s="11">
        <f>VLOOKUP(B5108,[1]!Product_Data[#Data],3,0)</f>
        <v>208</v>
      </c>
      <c r="J5108" s="11">
        <f t="shared" si="477"/>
        <v>832</v>
      </c>
      <c r="K5108" s="11">
        <f t="shared" si="478"/>
        <v>1260</v>
      </c>
      <c r="L5108" s="11">
        <f t="shared" si="479"/>
        <v>428</v>
      </c>
      <c r="M5108" t="str">
        <f>VLOOKUP(C5108,[1]!Location_Data[#Data],2,0)</f>
        <v>Lancaster</v>
      </c>
      <c r="N5108" t="str">
        <f>VLOOKUP(D5108,[1]!Salespeople_Data[#Data],2,0)</f>
        <v>Henry Nelson</v>
      </c>
      <c r="O5108" t="str">
        <f>VLOOKUP(E5108,[1]!Customer_Data[#Data],2,0)</f>
        <v>Louis Ellis</v>
      </c>
      <c r="P5108" s="15">
        <f t="shared" si="474"/>
        <v>2</v>
      </c>
      <c r="Q5108">
        <f t="shared" si="475"/>
        <v>3</v>
      </c>
      <c r="R5108">
        <f t="shared" si="476"/>
        <v>2021</v>
      </c>
    </row>
    <row r="5109" spans="1:18" x14ac:dyDescent="0.25">
      <c r="A5109" s="7" t="s">
        <v>6131</v>
      </c>
      <c r="B5109" s="7" t="s">
        <v>666</v>
      </c>
      <c r="C5109" s="7" t="s">
        <v>156</v>
      </c>
      <c r="D5109" s="7" t="s">
        <v>15</v>
      </c>
      <c r="E5109" s="7" t="s">
        <v>2157</v>
      </c>
      <c r="F5109" s="9">
        <v>44267</v>
      </c>
      <c r="G5109" s="7">
        <v>4</v>
      </c>
      <c r="H5109" s="11">
        <f>VLOOKUP(B5109,[1]!Product_Data[#Data],4,0)</f>
        <v>2241</v>
      </c>
      <c r="I5109" s="11">
        <f>VLOOKUP(B5109,[1]!Product_Data[#Data],3,0)</f>
        <v>1367</v>
      </c>
      <c r="J5109" s="11">
        <f t="shared" si="477"/>
        <v>5468</v>
      </c>
      <c r="K5109" s="11">
        <f t="shared" si="478"/>
        <v>8964</v>
      </c>
      <c r="L5109" s="11">
        <f t="shared" si="479"/>
        <v>3496</v>
      </c>
      <c r="M5109" t="str">
        <f>VLOOKUP(C5109,[1]!Location_Data[#Data],2,0)</f>
        <v>Sacramento</v>
      </c>
      <c r="N5109" t="str">
        <f>VLOOKUP(D5109,[1]!Salespeople_Data[#Data],2,0)</f>
        <v>Ryan Butler</v>
      </c>
      <c r="O5109" t="str">
        <f>VLOOKUP(E5109,[1]!Customer_Data[#Data],2,0)</f>
        <v>Henry Elliott</v>
      </c>
      <c r="P5109" s="15">
        <f t="shared" si="474"/>
        <v>6</v>
      </c>
      <c r="Q5109">
        <f t="shared" si="475"/>
        <v>3</v>
      </c>
      <c r="R5109">
        <f t="shared" si="476"/>
        <v>2021</v>
      </c>
    </row>
    <row r="5110" spans="1:18" x14ac:dyDescent="0.25">
      <c r="A5110" s="7" t="s">
        <v>6132</v>
      </c>
      <c r="B5110" s="7" t="s">
        <v>858</v>
      </c>
      <c r="C5110" s="7" t="s">
        <v>490</v>
      </c>
      <c r="D5110" s="7" t="s">
        <v>269</v>
      </c>
      <c r="E5110" s="7" t="s">
        <v>396</v>
      </c>
      <c r="F5110" s="9">
        <v>44264</v>
      </c>
      <c r="G5110" s="7">
        <v>3</v>
      </c>
      <c r="H5110" s="11">
        <f>VLOOKUP(B5110,[1]!Product_Data[#Data],4,0)</f>
        <v>2294</v>
      </c>
      <c r="I5110" s="11">
        <f>VLOOKUP(B5110,[1]!Product_Data[#Data],3,0)</f>
        <v>1399</v>
      </c>
      <c r="J5110" s="11">
        <f t="shared" si="477"/>
        <v>4197</v>
      </c>
      <c r="K5110" s="11">
        <f t="shared" si="478"/>
        <v>6882</v>
      </c>
      <c r="L5110" s="11">
        <f t="shared" si="479"/>
        <v>2685</v>
      </c>
      <c r="M5110" t="str">
        <f>VLOOKUP(C5110,[1]!Location_Data[#Data],2,0)</f>
        <v>Temecula</v>
      </c>
      <c r="N5110" t="str">
        <f>VLOOKUP(D5110,[1]!Salespeople_Data[#Data],2,0)</f>
        <v>Kevin Butler</v>
      </c>
      <c r="O5110" t="str">
        <f>VLOOKUP(E5110,[1]!Customer_Data[#Data],2,0)</f>
        <v>Benjamin Moreno</v>
      </c>
      <c r="P5110" s="15">
        <f t="shared" si="474"/>
        <v>3</v>
      </c>
      <c r="Q5110">
        <f t="shared" si="475"/>
        <v>3</v>
      </c>
      <c r="R5110">
        <f t="shared" si="476"/>
        <v>2021</v>
      </c>
    </row>
    <row r="5111" spans="1:18" x14ac:dyDescent="0.25">
      <c r="A5111" s="7" t="s">
        <v>6133</v>
      </c>
      <c r="B5111" s="7" t="s">
        <v>28</v>
      </c>
      <c r="C5111" s="7" t="s">
        <v>149</v>
      </c>
      <c r="D5111" s="7" t="s">
        <v>126</v>
      </c>
      <c r="E5111" s="7" t="s">
        <v>396</v>
      </c>
      <c r="F5111" s="9">
        <v>44233</v>
      </c>
      <c r="G5111" s="7">
        <v>4</v>
      </c>
      <c r="H5111" s="11">
        <f>VLOOKUP(B5111,[1]!Product_Data[#Data],4,0)</f>
        <v>684</v>
      </c>
      <c r="I5111" s="11">
        <f>VLOOKUP(B5111,[1]!Product_Data[#Data],3,0)</f>
        <v>561</v>
      </c>
      <c r="J5111" s="11">
        <f t="shared" si="477"/>
        <v>2244</v>
      </c>
      <c r="K5111" s="11">
        <f t="shared" si="478"/>
        <v>2736</v>
      </c>
      <c r="L5111" s="11">
        <f t="shared" si="479"/>
        <v>492</v>
      </c>
      <c r="M5111" t="str">
        <f>VLOOKUP(C5111,[1]!Location_Data[#Data],2,0)</f>
        <v>Antioch</v>
      </c>
      <c r="N5111" t="str">
        <f>VLOOKUP(D5111,[1]!Salespeople_Data[#Data],2,0)</f>
        <v>Larry Castillo</v>
      </c>
      <c r="O5111" t="str">
        <f>VLOOKUP(E5111,[1]!Customer_Data[#Data],2,0)</f>
        <v>Benjamin Moreno</v>
      </c>
      <c r="P5111" s="15">
        <f t="shared" si="474"/>
        <v>7</v>
      </c>
      <c r="Q5111">
        <f t="shared" si="475"/>
        <v>2</v>
      </c>
      <c r="R5111">
        <f t="shared" si="476"/>
        <v>2021</v>
      </c>
    </row>
    <row r="5112" spans="1:18" x14ac:dyDescent="0.25">
      <c r="A5112" s="7" t="s">
        <v>6134</v>
      </c>
      <c r="B5112" s="7" t="s">
        <v>228</v>
      </c>
      <c r="C5112" s="7" t="s">
        <v>100</v>
      </c>
      <c r="D5112" s="7" t="s">
        <v>359</v>
      </c>
      <c r="E5112" s="7" t="s">
        <v>2199</v>
      </c>
      <c r="F5112" s="9">
        <v>44223</v>
      </c>
      <c r="G5112" s="7">
        <v>1</v>
      </c>
      <c r="H5112" s="11">
        <f>VLOOKUP(B5112,[1]!Product_Data[#Data],4,0)</f>
        <v>1862</v>
      </c>
      <c r="I5112" s="11">
        <f>VLOOKUP(B5112,[1]!Product_Data[#Data],3,0)</f>
        <v>1173</v>
      </c>
      <c r="J5112" s="11">
        <f t="shared" si="477"/>
        <v>1173</v>
      </c>
      <c r="K5112" s="11">
        <f t="shared" si="478"/>
        <v>1862</v>
      </c>
      <c r="L5112" s="11">
        <f t="shared" si="479"/>
        <v>689</v>
      </c>
      <c r="M5112" t="str">
        <f>VLOOKUP(C5112,[1]!Location_Data[#Data],2,0)</f>
        <v>Victorville</v>
      </c>
      <c r="N5112" t="str">
        <f>VLOOKUP(D5112,[1]!Salespeople_Data[#Data],2,0)</f>
        <v>Eugene Holmes</v>
      </c>
      <c r="O5112" t="str">
        <f>VLOOKUP(E5112,[1]!Customer_Data[#Data],2,0)</f>
        <v>Harry Diaz</v>
      </c>
      <c r="P5112" s="15">
        <f t="shared" si="474"/>
        <v>4</v>
      </c>
      <c r="Q5112">
        <f t="shared" si="475"/>
        <v>1</v>
      </c>
      <c r="R5112">
        <f t="shared" si="476"/>
        <v>2021</v>
      </c>
    </row>
    <row r="5113" spans="1:18" x14ac:dyDescent="0.25">
      <c r="A5113" s="7" t="s">
        <v>6135</v>
      </c>
      <c r="B5113" s="7" t="s">
        <v>69</v>
      </c>
      <c r="C5113" s="7" t="s">
        <v>229</v>
      </c>
      <c r="D5113" s="7" t="s">
        <v>35</v>
      </c>
      <c r="E5113" s="7" t="s">
        <v>3134</v>
      </c>
      <c r="F5113" s="9">
        <v>44215</v>
      </c>
      <c r="G5113" s="7">
        <v>2</v>
      </c>
      <c r="H5113" s="11">
        <f>VLOOKUP(B5113,[1]!Product_Data[#Data],4,0)</f>
        <v>1351</v>
      </c>
      <c r="I5113" s="11">
        <f>VLOOKUP(B5113,[1]!Product_Data[#Data],3,0)</f>
        <v>1108</v>
      </c>
      <c r="J5113" s="11">
        <f t="shared" si="477"/>
        <v>2216</v>
      </c>
      <c r="K5113" s="11">
        <f t="shared" si="478"/>
        <v>2702</v>
      </c>
      <c r="L5113" s="11">
        <f t="shared" si="479"/>
        <v>486</v>
      </c>
      <c r="M5113" t="str">
        <f>VLOOKUP(C5113,[1]!Location_Data[#Data],2,0)</f>
        <v>San Jose</v>
      </c>
      <c r="N5113" t="str">
        <f>VLOOKUP(D5113,[1]!Salespeople_Data[#Data],2,0)</f>
        <v>Charles Harper</v>
      </c>
      <c r="O5113" t="str">
        <f>VLOOKUP(E5113,[1]!Customer_Data[#Data],2,0)</f>
        <v>Juan Hunt</v>
      </c>
      <c r="P5113" s="15">
        <f t="shared" si="474"/>
        <v>3</v>
      </c>
      <c r="Q5113">
        <f t="shared" si="475"/>
        <v>1</v>
      </c>
      <c r="R5113">
        <f t="shared" si="476"/>
        <v>2021</v>
      </c>
    </row>
    <row r="5114" spans="1:18" x14ac:dyDescent="0.25">
      <c r="A5114" s="7" t="s">
        <v>6136</v>
      </c>
      <c r="B5114" s="7" t="s">
        <v>56</v>
      </c>
      <c r="C5114" s="7" t="s">
        <v>224</v>
      </c>
      <c r="D5114" s="7" t="s">
        <v>91</v>
      </c>
      <c r="E5114" s="7" t="s">
        <v>2969</v>
      </c>
      <c r="F5114" s="9">
        <v>44250</v>
      </c>
      <c r="G5114" s="7">
        <v>1</v>
      </c>
      <c r="H5114" s="11">
        <f>VLOOKUP(B5114,[1]!Product_Data[#Data],4,0)</f>
        <v>1848</v>
      </c>
      <c r="I5114" s="11">
        <f>VLOOKUP(B5114,[1]!Product_Data[#Data],3,0)</f>
        <v>1294</v>
      </c>
      <c r="J5114" s="11">
        <f t="shared" si="477"/>
        <v>1294</v>
      </c>
      <c r="K5114" s="11">
        <f t="shared" si="478"/>
        <v>1848</v>
      </c>
      <c r="L5114" s="11">
        <f t="shared" si="479"/>
        <v>554</v>
      </c>
      <c r="M5114" t="str">
        <f>VLOOKUP(C5114,[1]!Location_Data[#Data],2,0)</f>
        <v>Huntington Beach</v>
      </c>
      <c r="N5114" t="str">
        <f>VLOOKUP(D5114,[1]!Salespeople_Data[#Data],2,0)</f>
        <v>Howard Gardner</v>
      </c>
      <c r="O5114" t="str">
        <f>VLOOKUP(E5114,[1]!Customer_Data[#Data],2,0)</f>
        <v>Daniel Barnes</v>
      </c>
      <c r="P5114" s="15">
        <f t="shared" si="474"/>
        <v>3</v>
      </c>
      <c r="Q5114">
        <f t="shared" si="475"/>
        <v>2</v>
      </c>
      <c r="R5114">
        <f t="shared" si="476"/>
        <v>2021</v>
      </c>
    </row>
    <row r="5115" spans="1:18" x14ac:dyDescent="0.25">
      <c r="A5115" s="7" t="s">
        <v>6137</v>
      </c>
      <c r="B5115" s="7" t="s">
        <v>421</v>
      </c>
      <c r="C5115" s="7" t="s">
        <v>44</v>
      </c>
      <c r="D5115" s="7" t="s">
        <v>216</v>
      </c>
      <c r="E5115" s="7" t="s">
        <v>1618</v>
      </c>
      <c r="F5115" s="9">
        <v>44219</v>
      </c>
      <c r="G5115" s="7">
        <v>1</v>
      </c>
      <c r="H5115" s="11">
        <f>VLOOKUP(B5115,[1]!Product_Data[#Data],4,0)</f>
        <v>826</v>
      </c>
      <c r="I5115" s="11">
        <f>VLOOKUP(B5115,[1]!Product_Data[#Data],3,0)</f>
        <v>562</v>
      </c>
      <c r="J5115" s="11">
        <f t="shared" si="477"/>
        <v>562</v>
      </c>
      <c r="K5115" s="11">
        <f t="shared" si="478"/>
        <v>826</v>
      </c>
      <c r="L5115" s="11">
        <f t="shared" si="479"/>
        <v>264</v>
      </c>
      <c r="M5115" t="str">
        <f>VLOOKUP(C5115,[1]!Location_Data[#Data],2,0)</f>
        <v>Moreno Valley</v>
      </c>
      <c r="N5115" t="str">
        <f>VLOOKUP(D5115,[1]!Salespeople_Data[#Data],2,0)</f>
        <v>Ernest Wagner</v>
      </c>
      <c r="O5115" t="str">
        <f>VLOOKUP(E5115,[1]!Customer_Data[#Data],2,0)</f>
        <v>Jose Watson</v>
      </c>
      <c r="P5115" s="15">
        <f t="shared" si="474"/>
        <v>7</v>
      </c>
      <c r="Q5115">
        <f t="shared" si="475"/>
        <v>1</v>
      </c>
      <c r="R5115">
        <f t="shared" si="476"/>
        <v>2021</v>
      </c>
    </row>
    <row r="5116" spans="1:18" x14ac:dyDescent="0.25">
      <c r="A5116" s="7" t="s">
        <v>6138</v>
      </c>
      <c r="B5116" s="7" t="s">
        <v>560</v>
      </c>
      <c r="C5116" s="7" t="s">
        <v>100</v>
      </c>
      <c r="D5116" s="7" t="s">
        <v>359</v>
      </c>
      <c r="E5116" s="7" t="s">
        <v>319</v>
      </c>
      <c r="F5116" s="9">
        <v>44225</v>
      </c>
      <c r="G5116" s="7">
        <v>4</v>
      </c>
      <c r="H5116" s="11">
        <f>VLOOKUP(B5116,[1]!Product_Data[#Data],4,0)</f>
        <v>1809</v>
      </c>
      <c r="I5116" s="11">
        <f>VLOOKUP(B5116,[1]!Product_Data[#Data],3,0)</f>
        <v>1067</v>
      </c>
      <c r="J5116" s="11">
        <f t="shared" si="477"/>
        <v>4268</v>
      </c>
      <c r="K5116" s="11">
        <f t="shared" si="478"/>
        <v>7236</v>
      </c>
      <c r="L5116" s="11">
        <f t="shared" si="479"/>
        <v>2968</v>
      </c>
      <c r="M5116" t="str">
        <f>VLOOKUP(C5116,[1]!Location_Data[#Data],2,0)</f>
        <v>Victorville</v>
      </c>
      <c r="N5116" t="str">
        <f>VLOOKUP(D5116,[1]!Salespeople_Data[#Data],2,0)</f>
        <v>Eugene Holmes</v>
      </c>
      <c r="O5116" t="str">
        <f>VLOOKUP(E5116,[1]!Customer_Data[#Data],2,0)</f>
        <v>Walter Watson</v>
      </c>
      <c r="P5116" s="15">
        <f t="shared" si="474"/>
        <v>6</v>
      </c>
      <c r="Q5116">
        <f t="shared" si="475"/>
        <v>1</v>
      </c>
      <c r="R5116">
        <f t="shared" si="476"/>
        <v>2021</v>
      </c>
    </row>
    <row r="5117" spans="1:18" x14ac:dyDescent="0.25">
      <c r="A5117" s="7" t="s">
        <v>6139</v>
      </c>
      <c r="B5117" s="7" t="s">
        <v>47</v>
      </c>
      <c r="C5117" s="7" t="s">
        <v>9</v>
      </c>
      <c r="D5117" s="7" t="s">
        <v>96</v>
      </c>
      <c r="E5117" s="7" t="s">
        <v>72</v>
      </c>
      <c r="F5117" s="9">
        <v>44248</v>
      </c>
      <c r="G5117" s="7">
        <v>1</v>
      </c>
      <c r="H5117" s="11">
        <f>VLOOKUP(B5117,[1]!Product_Data[#Data],4,0)</f>
        <v>1812</v>
      </c>
      <c r="I5117" s="11">
        <f>VLOOKUP(B5117,[1]!Product_Data[#Data],3,0)</f>
        <v>1305</v>
      </c>
      <c r="J5117" s="11">
        <f t="shared" si="477"/>
        <v>1305</v>
      </c>
      <c r="K5117" s="11">
        <f t="shared" si="478"/>
        <v>1812</v>
      </c>
      <c r="L5117" s="11">
        <f t="shared" si="479"/>
        <v>507</v>
      </c>
      <c r="M5117" t="str">
        <f>VLOOKUP(C5117,[1]!Location_Data[#Data],2,0)</f>
        <v>San Mateo</v>
      </c>
      <c r="N5117" t="str">
        <f>VLOOKUP(D5117,[1]!Salespeople_Data[#Data],2,0)</f>
        <v>Brian Thomas</v>
      </c>
      <c r="O5117" t="str">
        <f>VLOOKUP(E5117,[1]!Customer_Data[#Data],2,0)</f>
        <v>Keith Campbell</v>
      </c>
      <c r="P5117" s="15">
        <f t="shared" si="474"/>
        <v>1</v>
      </c>
      <c r="Q5117">
        <f t="shared" si="475"/>
        <v>2</v>
      </c>
      <c r="R5117">
        <f t="shared" si="476"/>
        <v>2021</v>
      </c>
    </row>
    <row r="5118" spans="1:18" x14ac:dyDescent="0.25">
      <c r="A5118" s="7" t="s">
        <v>6140</v>
      </c>
      <c r="B5118" s="7" t="s">
        <v>537</v>
      </c>
      <c r="C5118" s="7" t="s">
        <v>186</v>
      </c>
      <c r="D5118" s="7" t="s">
        <v>80</v>
      </c>
      <c r="E5118" s="7" t="s">
        <v>3030</v>
      </c>
      <c r="F5118" s="9">
        <v>44219</v>
      </c>
      <c r="G5118" s="7">
        <v>1</v>
      </c>
      <c r="H5118" s="11">
        <f>VLOOKUP(B5118,[1]!Product_Data[#Data],4,0)</f>
        <v>556</v>
      </c>
      <c r="I5118" s="11">
        <f>VLOOKUP(B5118,[1]!Product_Data[#Data],3,0)</f>
        <v>395</v>
      </c>
      <c r="J5118" s="11">
        <f t="shared" si="477"/>
        <v>395</v>
      </c>
      <c r="K5118" s="11">
        <f t="shared" si="478"/>
        <v>556</v>
      </c>
      <c r="L5118" s="11">
        <f t="shared" si="479"/>
        <v>161</v>
      </c>
      <c r="M5118" t="str">
        <f>VLOOKUP(C5118,[1]!Location_Data[#Data],2,0)</f>
        <v>Riverside</v>
      </c>
      <c r="N5118" t="str">
        <f>VLOOKUP(D5118,[1]!Salespeople_Data[#Data],2,0)</f>
        <v>Henry Nelson</v>
      </c>
      <c r="O5118" t="str">
        <f>VLOOKUP(E5118,[1]!Customer_Data[#Data],2,0)</f>
        <v>Adam Hunter</v>
      </c>
      <c r="P5118" s="15">
        <f t="shared" si="474"/>
        <v>7</v>
      </c>
      <c r="Q5118">
        <f t="shared" si="475"/>
        <v>1</v>
      </c>
      <c r="R5118">
        <f t="shared" si="476"/>
        <v>2021</v>
      </c>
    </row>
    <row r="5119" spans="1:18" x14ac:dyDescent="0.25">
      <c r="A5119" s="7" t="s">
        <v>6141</v>
      </c>
      <c r="B5119" s="7" t="s">
        <v>408</v>
      </c>
      <c r="C5119" s="7" t="s">
        <v>268</v>
      </c>
      <c r="D5119" s="7" t="s">
        <v>30</v>
      </c>
      <c r="E5119" s="7" t="s">
        <v>247</v>
      </c>
      <c r="F5119" s="9">
        <v>44251</v>
      </c>
      <c r="G5119" s="7">
        <v>1</v>
      </c>
      <c r="H5119" s="11">
        <f>VLOOKUP(B5119,[1]!Product_Data[#Data],4,0)</f>
        <v>1405</v>
      </c>
      <c r="I5119" s="11">
        <f>VLOOKUP(B5119,[1]!Product_Data[#Data],3,0)</f>
        <v>1054</v>
      </c>
      <c r="J5119" s="11">
        <f t="shared" si="477"/>
        <v>1054</v>
      </c>
      <c r="K5119" s="11">
        <f t="shared" si="478"/>
        <v>1405</v>
      </c>
      <c r="L5119" s="11">
        <f t="shared" si="479"/>
        <v>351</v>
      </c>
      <c r="M5119" t="str">
        <f>VLOOKUP(C5119,[1]!Location_Data[#Data],2,0)</f>
        <v>Murrieta</v>
      </c>
      <c r="N5119" t="str">
        <f>VLOOKUP(D5119,[1]!Salespeople_Data[#Data],2,0)</f>
        <v>Carl Hall</v>
      </c>
      <c r="O5119" t="str">
        <f>VLOOKUP(E5119,[1]!Customer_Data[#Data],2,0)</f>
        <v>Jack Reid</v>
      </c>
      <c r="P5119" s="15">
        <f t="shared" si="474"/>
        <v>4</v>
      </c>
      <c r="Q5119">
        <f t="shared" si="475"/>
        <v>2</v>
      </c>
      <c r="R5119">
        <f t="shared" si="476"/>
        <v>2021</v>
      </c>
    </row>
    <row r="5120" spans="1:18" x14ac:dyDescent="0.25">
      <c r="A5120" s="7" t="s">
        <v>6142</v>
      </c>
      <c r="B5120" s="7" t="s">
        <v>703</v>
      </c>
      <c r="C5120" s="7" t="s">
        <v>268</v>
      </c>
      <c r="D5120" s="7" t="s">
        <v>53</v>
      </c>
      <c r="E5120" s="7" t="s">
        <v>277</v>
      </c>
      <c r="F5120" s="9">
        <v>44251</v>
      </c>
      <c r="G5120" s="7">
        <v>1</v>
      </c>
      <c r="H5120" s="11">
        <f>VLOOKUP(B5120,[1]!Product_Data[#Data],4,0)</f>
        <v>530</v>
      </c>
      <c r="I5120" s="11">
        <f>VLOOKUP(B5120,[1]!Product_Data[#Data],3,0)</f>
        <v>435</v>
      </c>
      <c r="J5120" s="11">
        <f t="shared" si="477"/>
        <v>435</v>
      </c>
      <c r="K5120" s="11">
        <f t="shared" si="478"/>
        <v>530</v>
      </c>
      <c r="L5120" s="11">
        <f t="shared" si="479"/>
        <v>95</v>
      </c>
      <c r="M5120" t="str">
        <f>VLOOKUP(C5120,[1]!Location_Data[#Data],2,0)</f>
        <v>Murrieta</v>
      </c>
      <c r="N5120" t="str">
        <f>VLOOKUP(D5120,[1]!Salespeople_Data[#Data],2,0)</f>
        <v>Scott Mason</v>
      </c>
      <c r="O5120" t="str">
        <f>VLOOKUP(E5120,[1]!Customer_Data[#Data],2,0)</f>
        <v>Howard Lewis</v>
      </c>
      <c r="P5120" s="15">
        <f t="shared" si="474"/>
        <v>4</v>
      </c>
      <c r="Q5120">
        <f t="shared" si="475"/>
        <v>2</v>
      </c>
      <c r="R5120">
        <f t="shared" si="476"/>
        <v>2021</v>
      </c>
    </row>
    <row r="5121" spans="1:18" x14ac:dyDescent="0.25">
      <c r="A5121" s="7" t="s">
        <v>6143</v>
      </c>
      <c r="B5121" s="7" t="s">
        <v>139</v>
      </c>
      <c r="C5121" s="7" t="s">
        <v>149</v>
      </c>
      <c r="D5121" s="7" t="s">
        <v>10</v>
      </c>
      <c r="E5121" s="7" t="s">
        <v>2126</v>
      </c>
      <c r="F5121" s="9">
        <v>44238</v>
      </c>
      <c r="G5121" s="7">
        <v>1</v>
      </c>
      <c r="H5121" s="11">
        <f>VLOOKUP(B5121,[1]!Product_Data[#Data],4,0)</f>
        <v>817</v>
      </c>
      <c r="I5121" s="11">
        <f>VLOOKUP(B5121,[1]!Product_Data[#Data],3,0)</f>
        <v>409</v>
      </c>
      <c r="J5121" s="11">
        <f t="shared" si="477"/>
        <v>409</v>
      </c>
      <c r="K5121" s="11">
        <f t="shared" si="478"/>
        <v>817</v>
      </c>
      <c r="L5121" s="11">
        <f t="shared" si="479"/>
        <v>408</v>
      </c>
      <c r="M5121" t="str">
        <f>VLOOKUP(C5121,[1]!Location_Data[#Data],2,0)</f>
        <v>Antioch</v>
      </c>
      <c r="N5121" t="str">
        <f>VLOOKUP(D5121,[1]!Salespeople_Data[#Data],2,0)</f>
        <v>Justin Lynch</v>
      </c>
      <c r="O5121" t="str">
        <f>VLOOKUP(E5121,[1]!Customer_Data[#Data],2,0)</f>
        <v>Charles Fields</v>
      </c>
      <c r="P5121" s="15">
        <f t="shared" si="474"/>
        <v>5</v>
      </c>
      <c r="Q5121">
        <f t="shared" si="475"/>
        <v>2</v>
      </c>
      <c r="R5121">
        <f t="shared" si="476"/>
        <v>2021</v>
      </c>
    </row>
    <row r="5122" spans="1:18" x14ac:dyDescent="0.25">
      <c r="A5122" s="7" t="s">
        <v>6144</v>
      </c>
      <c r="B5122" s="7" t="s">
        <v>99</v>
      </c>
      <c r="C5122" s="7" t="s">
        <v>229</v>
      </c>
      <c r="D5122" s="7" t="s">
        <v>136</v>
      </c>
      <c r="E5122" s="7" t="s">
        <v>1079</v>
      </c>
      <c r="F5122" s="9">
        <v>44264</v>
      </c>
      <c r="G5122" s="7">
        <v>2</v>
      </c>
      <c r="H5122" s="11">
        <f>VLOOKUP(B5122,[1]!Product_Data[#Data],4,0)</f>
        <v>1708</v>
      </c>
      <c r="I5122" s="11">
        <f>VLOOKUP(B5122,[1]!Product_Data[#Data],3,0)</f>
        <v>871</v>
      </c>
      <c r="J5122" s="11">
        <f t="shared" si="477"/>
        <v>1742</v>
      </c>
      <c r="K5122" s="11">
        <f t="shared" si="478"/>
        <v>3416</v>
      </c>
      <c r="L5122" s="11">
        <f t="shared" si="479"/>
        <v>1674</v>
      </c>
      <c r="M5122" t="str">
        <f>VLOOKUP(C5122,[1]!Location_Data[#Data],2,0)</f>
        <v>San Jose</v>
      </c>
      <c r="N5122" t="str">
        <f>VLOOKUP(D5122,[1]!Salespeople_Data[#Data],2,0)</f>
        <v>Clarence Fox</v>
      </c>
      <c r="O5122" t="str">
        <f>VLOOKUP(E5122,[1]!Customer_Data[#Data],2,0)</f>
        <v>Donald Reynolds</v>
      </c>
      <c r="P5122" s="15">
        <f t="shared" ref="P5122:P5185" si="480">WEEKDAY(F5122)</f>
        <v>3</v>
      </c>
      <c r="Q5122">
        <f t="shared" ref="Q5122:Q5185" si="481">MONTH(F5122)</f>
        <v>3</v>
      </c>
      <c r="R5122">
        <f t="shared" ref="R5122:R5185" si="482">YEAR(F5122)</f>
        <v>2021</v>
      </c>
    </row>
    <row r="5123" spans="1:18" x14ac:dyDescent="0.25">
      <c r="A5123" s="7" t="s">
        <v>6145</v>
      </c>
      <c r="B5123" s="7" t="s">
        <v>321</v>
      </c>
      <c r="C5123" s="7" t="s">
        <v>268</v>
      </c>
      <c r="D5123" s="7" t="s">
        <v>345</v>
      </c>
      <c r="E5123" s="7" t="s">
        <v>2544</v>
      </c>
      <c r="F5123" s="9">
        <v>44265</v>
      </c>
      <c r="G5123" s="7">
        <v>2</v>
      </c>
      <c r="H5123" s="11">
        <f>VLOOKUP(B5123,[1]!Product_Data[#Data],4,0)</f>
        <v>2391</v>
      </c>
      <c r="I5123" s="11">
        <f>VLOOKUP(B5123,[1]!Product_Data[#Data],3,0)</f>
        <v>1291</v>
      </c>
      <c r="J5123" s="11">
        <f t="shared" ref="J5123:J5186" si="483">PRODUCT(I5123,G5123)</f>
        <v>2582</v>
      </c>
      <c r="K5123" s="11">
        <f t="shared" ref="K5123:K5186" si="484">PRODUCT(H5123,G5123)</f>
        <v>4782</v>
      </c>
      <c r="L5123" s="11">
        <f t="shared" ref="L5123:L5186" si="485">K5123-J5123</f>
        <v>2200</v>
      </c>
      <c r="M5123" t="str">
        <f>VLOOKUP(C5123,[1]!Location_Data[#Data],2,0)</f>
        <v>Murrieta</v>
      </c>
      <c r="N5123" t="str">
        <f>VLOOKUP(D5123,[1]!Salespeople_Data[#Data],2,0)</f>
        <v>Larry Marshall</v>
      </c>
      <c r="O5123" t="str">
        <f>VLOOKUP(E5123,[1]!Customer_Data[#Data],2,0)</f>
        <v>Thomas Gonzales</v>
      </c>
      <c r="P5123" s="15">
        <f t="shared" si="480"/>
        <v>4</v>
      </c>
      <c r="Q5123">
        <f t="shared" si="481"/>
        <v>3</v>
      </c>
      <c r="R5123">
        <f t="shared" si="482"/>
        <v>2021</v>
      </c>
    </row>
    <row r="5124" spans="1:18" x14ac:dyDescent="0.25">
      <c r="A5124" s="7" t="s">
        <v>6146</v>
      </c>
      <c r="B5124" s="7" t="s">
        <v>421</v>
      </c>
      <c r="C5124" s="7" t="s">
        <v>436</v>
      </c>
      <c r="D5124" s="7" t="s">
        <v>71</v>
      </c>
      <c r="E5124" s="7" t="s">
        <v>1515</v>
      </c>
      <c r="F5124" s="9">
        <v>44231</v>
      </c>
      <c r="G5124" s="7">
        <v>1</v>
      </c>
      <c r="H5124" s="11">
        <f>VLOOKUP(B5124,[1]!Product_Data[#Data],4,0)</f>
        <v>826</v>
      </c>
      <c r="I5124" s="11">
        <f>VLOOKUP(B5124,[1]!Product_Data[#Data],3,0)</f>
        <v>562</v>
      </c>
      <c r="J5124" s="11">
        <f t="shared" si="483"/>
        <v>562</v>
      </c>
      <c r="K5124" s="11">
        <f t="shared" si="484"/>
        <v>826</v>
      </c>
      <c r="L5124" s="11">
        <f t="shared" si="485"/>
        <v>264</v>
      </c>
      <c r="M5124" t="str">
        <f>VLOOKUP(C5124,[1]!Location_Data[#Data],2,0)</f>
        <v>Jurupa Valley</v>
      </c>
      <c r="N5124" t="str">
        <f>VLOOKUP(D5124,[1]!Salespeople_Data[#Data],2,0)</f>
        <v>Gary Rodriguez</v>
      </c>
      <c r="O5124" t="str">
        <f>VLOOKUP(E5124,[1]!Customer_Data[#Data],2,0)</f>
        <v>Peter Gray</v>
      </c>
      <c r="P5124" s="15">
        <f t="shared" si="480"/>
        <v>5</v>
      </c>
      <c r="Q5124">
        <f t="shared" si="481"/>
        <v>2</v>
      </c>
      <c r="R5124">
        <f t="shared" si="482"/>
        <v>2021</v>
      </c>
    </row>
    <row r="5125" spans="1:18" x14ac:dyDescent="0.25">
      <c r="A5125" s="7" t="s">
        <v>6147</v>
      </c>
      <c r="B5125" s="7" t="s">
        <v>223</v>
      </c>
      <c r="C5125" s="7" t="s">
        <v>436</v>
      </c>
      <c r="D5125" s="7" t="s">
        <v>20</v>
      </c>
      <c r="E5125" s="7" t="s">
        <v>3332</v>
      </c>
      <c r="F5125" s="9">
        <v>44250</v>
      </c>
      <c r="G5125" s="7">
        <v>1</v>
      </c>
      <c r="H5125" s="11">
        <f>VLOOKUP(B5125,[1]!Product_Data[#Data],4,0)</f>
        <v>799</v>
      </c>
      <c r="I5125" s="11">
        <f>VLOOKUP(B5125,[1]!Product_Data[#Data],3,0)</f>
        <v>455</v>
      </c>
      <c r="J5125" s="11">
        <f t="shared" si="483"/>
        <v>455</v>
      </c>
      <c r="K5125" s="11">
        <f t="shared" si="484"/>
        <v>799</v>
      </c>
      <c r="L5125" s="11">
        <f t="shared" si="485"/>
        <v>344</v>
      </c>
      <c r="M5125" t="str">
        <f>VLOOKUP(C5125,[1]!Location_Data[#Data],2,0)</f>
        <v>Jurupa Valley</v>
      </c>
      <c r="N5125" t="str">
        <f>VLOOKUP(D5125,[1]!Salespeople_Data[#Data],2,0)</f>
        <v>Joshua Cook</v>
      </c>
      <c r="O5125" t="str">
        <f>VLOOKUP(E5125,[1]!Customer_Data[#Data],2,0)</f>
        <v>Victor Dean</v>
      </c>
      <c r="P5125" s="15">
        <f t="shared" si="480"/>
        <v>3</v>
      </c>
      <c r="Q5125">
        <f t="shared" si="481"/>
        <v>2</v>
      </c>
      <c r="R5125">
        <f t="shared" si="482"/>
        <v>2021</v>
      </c>
    </row>
    <row r="5126" spans="1:18" x14ac:dyDescent="0.25">
      <c r="A5126" s="7" t="s">
        <v>6148</v>
      </c>
      <c r="B5126" s="7" t="s">
        <v>348</v>
      </c>
      <c r="C5126" s="7" t="s">
        <v>79</v>
      </c>
      <c r="D5126" s="7" t="s">
        <v>71</v>
      </c>
      <c r="E5126" s="7" t="s">
        <v>1844</v>
      </c>
      <c r="F5126" s="9">
        <v>44231</v>
      </c>
      <c r="G5126" s="7">
        <v>3</v>
      </c>
      <c r="H5126" s="11">
        <f>VLOOKUP(B5126,[1]!Product_Data[#Data],4,0)</f>
        <v>603</v>
      </c>
      <c r="I5126" s="11">
        <f>VLOOKUP(B5126,[1]!Product_Data[#Data],3,0)</f>
        <v>416</v>
      </c>
      <c r="J5126" s="11">
        <f t="shared" si="483"/>
        <v>1248</v>
      </c>
      <c r="K5126" s="11">
        <f t="shared" si="484"/>
        <v>1809</v>
      </c>
      <c r="L5126" s="11">
        <f t="shared" si="485"/>
        <v>561</v>
      </c>
      <c r="M5126" t="str">
        <f>VLOOKUP(C5126,[1]!Location_Data[#Data],2,0)</f>
        <v>Palmdale</v>
      </c>
      <c r="N5126" t="str">
        <f>VLOOKUP(D5126,[1]!Salespeople_Data[#Data],2,0)</f>
        <v>Gary Rodriguez</v>
      </c>
      <c r="O5126" t="str">
        <f>VLOOKUP(E5126,[1]!Customer_Data[#Data],2,0)</f>
        <v>Phillip Ellis</v>
      </c>
      <c r="P5126" s="15">
        <f t="shared" si="480"/>
        <v>5</v>
      </c>
      <c r="Q5126">
        <f t="shared" si="481"/>
        <v>2</v>
      </c>
      <c r="R5126">
        <f t="shared" si="482"/>
        <v>2021</v>
      </c>
    </row>
    <row r="5127" spans="1:18" x14ac:dyDescent="0.25">
      <c r="A5127" s="7" t="s">
        <v>6149</v>
      </c>
      <c r="B5127" s="7" t="s">
        <v>207</v>
      </c>
      <c r="C5127" s="7" t="s">
        <v>110</v>
      </c>
      <c r="D5127" s="7" t="s">
        <v>170</v>
      </c>
      <c r="E5127" s="7" t="s">
        <v>473</v>
      </c>
      <c r="F5127" s="9">
        <v>44238</v>
      </c>
      <c r="G5127" s="7">
        <v>3</v>
      </c>
      <c r="H5127" s="11">
        <f>VLOOKUP(B5127,[1]!Product_Data[#Data],4,0)</f>
        <v>2464</v>
      </c>
      <c r="I5127" s="11">
        <f>VLOOKUP(B5127,[1]!Product_Data[#Data],3,0)</f>
        <v>1774</v>
      </c>
      <c r="J5127" s="11">
        <f t="shared" si="483"/>
        <v>5322</v>
      </c>
      <c r="K5127" s="11">
        <f t="shared" si="484"/>
        <v>7392</v>
      </c>
      <c r="L5127" s="11">
        <f t="shared" si="485"/>
        <v>2070</v>
      </c>
      <c r="M5127" t="str">
        <f>VLOOKUP(C5127,[1]!Location_Data[#Data],2,0)</f>
        <v>Richmond</v>
      </c>
      <c r="N5127" t="str">
        <f>VLOOKUP(D5127,[1]!Salespeople_Data[#Data],2,0)</f>
        <v>Sean Miller</v>
      </c>
      <c r="O5127" t="str">
        <f>VLOOKUP(E5127,[1]!Customer_Data[#Data],2,0)</f>
        <v>Richard Hudson</v>
      </c>
      <c r="P5127" s="15">
        <f t="shared" si="480"/>
        <v>5</v>
      </c>
      <c r="Q5127">
        <f t="shared" si="481"/>
        <v>2</v>
      </c>
      <c r="R5127">
        <f t="shared" si="482"/>
        <v>2021</v>
      </c>
    </row>
    <row r="5128" spans="1:18" x14ac:dyDescent="0.25">
      <c r="A5128" s="7" t="s">
        <v>6150</v>
      </c>
      <c r="B5128" s="7" t="s">
        <v>311</v>
      </c>
      <c r="C5128" s="7" t="s">
        <v>322</v>
      </c>
      <c r="D5128" s="7" t="s">
        <v>58</v>
      </c>
      <c r="E5128" s="7" t="s">
        <v>441</v>
      </c>
      <c r="F5128" s="9">
        <v>44200</v>
      </c>
      <c r="G5128" s="7">
        <v>1</v>
      </c>
      <c r="H5128" s="11">
        <f>VLOOKUP(B5128,[1]!Product_Data[#Data],4,0)</f>
        <v>1743</v>
      </c>
      <c r="I5128" s="11">
        <f>VLOOKUP(B5128,[1]!Product_Data[#Data],3,0)</f>
        <v>872</v>
      </c>
      <c r="J5128" s="11">
        <f t="shared" si="483"/>
        <v>872</v>
      </c>
      <c r="K5128" s="11">
        <f t="shared" si="484"/>
        <v>1743</v>
      </c>
      <c r="L5128" s="11">
        <f t="shared" si="485"/>
        <v>871</v>
      </c>
      <c r="M5128" t="str">
        <f>VLOOKUP(C5128,[1]!Location_Data[#Data],2,0)</f>
        <v>Rancho Cucamonga</v>
      </c>
      <c r="N5128" t="str">
        <f>VLOOKUP(D5128,[1]!Salespeople_Data[#Data],2,0)</f>
        <v>Christopher Tucker</v>
      </c>
      <c r="O5128" t="str">
        <f>VLOOKUP(E5128,[1]!Customer_Data[#Data],2,0)</f>
        <v>Michael Lane</v>
      </c>
      <c r="P5128" s="15">
        <f t="shared" si="480"/>
        <v>2</v>
      </c>
      <c r="Q5128">
        <f t="shared" si="481"/>
        <v>1</v>
      </c>
      <c r="R5128">
        <f t="shared" si="482"/>
        <v>2021</v>
      </c>
    </row>
    <row r="5129" spans="1:18" x14ac:dyDescent="0.25">
      <c r="A5129" s="7" t="s">
        <v>6151</v>
      </c>
      <c r="B5129" s="7" t="s">
        <v>194</v>
      </c>
      <c r="C5129" s="7" t="s">
        <v>204</v>
      </c>
      <c r="D5129" s="7" t="s">
        <v>40</v>
      </c>
      <c r="E5129" s="7" t="s">
        <v>993</v>
      </c>
      <c r="F5129" s="9">
        <v>44227</v>
      </c>
      <c r="G5129" s="7">
        <v>4</v>
      </c>
      <c r="H5129" s="11">
        <f>VLOOKUP(B5129,[1]!Product_Data[#Data],4,0)</f>
        <v>1278</v>
      </c>
      <c r="I5129" s="11">
        <f>VLOOKUP(B5129,[1]!Product_Data[#Data],3,0)</f>
        <v>665</v>
      </c>
      <c r="J5129" s="11">
        <f t="shared" si="483"/>
        <v>2660</v>
      </c>
      <c r="K5129" s="11">
        <f t="shared" si="484"/>
        <v>5112</v>
      </c>
      <c r="L5129" s="11">
        <f t="shared" si="485"/>
        <v>2452</v>
      </c>
      <c r="M5129" t="str">
        <f>VLOOKUP(C5129,[1]!Location_Data[#Data],2,0)</f>
        <v>Corona</v>
      </c>
      <c r="N5129" t="str">
        <f>VLOOKUP(D5129,[1]!Salespeople_Data[#Data],2,0)</f>
        <v>Brian Hansen</v>
      </c>
      <c r="O5129" t="str">
        <f>VLOOKUP(E5129,[1]!Customer_Data[#Data],2,0)</f>
        <v>Roy Jenkins</v>
      </c>
      <c r="P5129" s="15">
        <f t="shared" si="480"/>
        <v>1</v>
      </c>
      <c r="Q5129">
        <f t="shared" si="481"/>
        <v>1</v>
      </c>
      <c r="R5129">
        <f t="shared" si="482"/>
        <v>2021</v>
      </c>
    </row>
    <row r="5130" spans="1:18" x14ac:dyDescent="0.25">
      <c r="A5130" s="7" t="s">
        <v>6152</v>
      </c>
      <c r="B5130" s="7" t="s">
        <v>495</v>
      </c>
      <c r="C5130" s="7" t="s">
        <v>643</v>
      </c>
      <c r="D5130" s="7" t="s">
        <v>136</v>
      </c>
      <c r="E5130" s="7" t="s">
        <v>1311</v>
      </c>
      <c r="F5130" s="9">
        <v>44197</v>
      </c>
      <c r="G5130" s="7">
        <v>2</v>
      </c>
      <c r="H5130" s="11">
        <f>VLOOKUP(B5130,[1]!Product_Data[#Data],4,0)</f>
        <v>1467</v>
      </c>
      <c r="I5130" s="11">
        <f>VLOOKUP(B5130,[1]!Product_Data[#Data],3,0)</f>
        <v>807</v>
      </c>
      <c r="J5130" s="11">
        <f t="shared" si="483"/>
        <v>1614</v>
      </c>
      <c r="K5130" s="11">
        <f t="shared" si="484"/>
        <v>2934</v>
      </c>
      <c r="L5130" s="11">
        <f t="shared" si="485"/>
        <v>1320</v>
      </c>
      <c r="M5130" t="str">
        <f>VLOOKUP(C5130,[1]!Location_Data[#Data],2,0)</f>
        <v>Hayward</v>
      </c>
      <c r="N5130" t="str">
        <f>VLOOKUP(D5130,[1]!Salespeople_Data[#Data],2,0)</f>
        <v>Clarence Fox</v>
      </c>
      <c r="O5130" t="str">
        <f>VLOOKUP(E5130,[1]!Customer_Data[#Data],2,0)</f>
        <v>Alan Scott</v>
      </c>
      <c r="P5130" s="15">
        <f t="shared" si="480"/>
        <v>6</v>
      </c>
      <c r="Q5130">
        <f t="shared" si="481"/>
        <v>1</v>
      </c>
      <c r="R5130">
        <f t="shared" si="482"/>
        <v>2021</v>
      </c>
    </row>
    <row r="5131" spans="1:18" x14ac:dyDescent="0.25">
      <c r="A5131" s="7" t="s">
        <v>6153</v>
      </c>
      <c r="B5131" s="7" t="s">
        <v>38</v>
      </c>
      <c r="C5131" s="7" t="s">
        <v>62</v>
      </c>
      <c r="D5131" s="7" t="s">
        <v>10</v>
      </c>
      <c r="E5131" s="7" t="s">
        <v>332</v>
      </c>
      <c r="F5131" s="9">
        <v>44208</v>
      </c>
      <c r="G5131" s="7">
        <v>1</v>
      </c>
      <c r="H5131" s="11">
        <f>VLOOKUP(B5131,[1]!Product_Data[#Data],4,0)</f>
        <v>2283</v>
      </c>
      <c r="I5131" s="11">
        <f>VLOOKUP(B5131,[1]!Product_Data[#Data],3,0)</f>
        <v>1484</v>
      </c>
      <c r="J5131" s="11">
        <f t="shared" si="483"/>
        <v>1484</v>
      </c>
      <c r="K5131" s="11">
        <f t="shared" si="484"/>
        <v>2283</v>
      </c>
      <c r="L5131" s="11">
        <f t="shared" si="485"/>
        <v>799</v>
      </c>
      <c r="M5131" t="str">
        <f>VLOOKUP(C5131,[1]!Location_Data[#Data],2,0)</f>
        <v>Fairfield</v>
      </c>
      <c r="N5131" t="str">
        <f>VLOOKUP(D5131,[1]!Salespeople_Data[#Data],2,0)</f>
        <v>Justin Lynch</v>
      </c>
      <c r="O5131" t="str">
        <f>VLOOKUP(E5131,[1]!Customer_Data[#Data],2,0)</f>
        <v>Russell Grant</v>
      </c>
      <c r="P5131" s="15">
        <f t="shared" si="480"/>
        <v>3</v>
      </c>
      <c r="Q5131">
        <f t="shared" si="481"/>
        <v>1</v>
      </c>
      <c r="R5131">
        <f t="shared" si="482"/>
        <v>2021</v>
      </c>
    </row>
    <row r="5132" spans="1:18" x14ac:dyDescent="0.25">
      <c r="A5132" s="7" t="s">
        <v>6154</v>
      </c>
      <c r="B5132" s="7" t="s">
        <v>168</v>
      </c>
      <c r="C5132" s="7" t="s">
        <v>220</v>
      </c>
      <c r="D5132" s="7" t="s">
        <v>165</v>
      </c>
      <c r="E5132" s="7" t="s">
        <v>281</v>
      </c>
      <c r="F5132" s="9">
        <v>44236</v>
      </c>
      <c r="G5132" s="7">
        <v>1</v>
      </c>
      <c r="H5132" s="11">
        <f>VLOOKUP(B5132,[1]!Product_Data[#Data],4,0)</f>
        <v>112</v>
      </c>
      <c r="I5132" s="11">
        <f>VLOOKUP(B5132,[1]!Product_Data[#Data],3,0)</f>
        <v>90</v>
      </c>
      <c r="J5132" s="11">
        <f t="shared" si="483"/>
        <v>90</v>
      </c>
      <c r="K5132" s="11">
        <f t="shared" si="484"/>
        <v>112</v>
      </c>
      <c r="L5132" s="11">
        <f t="shared" si="485"/>
        <v>22</v>
      </c>
      <c r="M5132" t="str">
        <f>VLOOKUP(C5132,[1]!Location_Data[#Data],2,0)</f>
        <v>Modesto</v>
      </c>
      <c r="N5132" t="str">
        <f>VLOOKUP(D5132,[1]!Salespeople_Data[#Data],2,0)</f>
        <v>Joe Sims</v>
      </c>
      <c r="O5132" t="str">
        <f>VLOOKUP(E5132,[1]!Customer_Data[#Data],2,0)</f>
        <v>Joshua Hunt</v>
      </c>
      <c r="P5132" s="15">
        <f t="shared" si="480"/>
        <v>3</v>
      </c>
      <c r="Q5132">
        <f t="shared" si="481"/>
        <v>2</v>
      </c>
      <c r="R5132">
        <f t="shared" si="482"/>
        <v>2021</v>
      </c>
    </row>
    <row r="5133" spans="1:18" x14ac:dyDescent="0.25">
      <c r="A5133" s="7" t="s">
        <v>6155</v>
      </c>
      <c r="B5133" s="7" t="s">
        <v>537</v>
      </c>
      <c r="C5133" s="7" t="s">
        <v>570</v>
      </c>
      <c r="D5133" s="7" t="s">
        <v>216</v>
      </c>
      <c r="E5133" s="7" t="s">
        <v>1116</v>
      </c>
      <c r="F5133" s="9">
        <v>44246</v>
      </c>
      <c r="G5133" s="7">
        <v>2</v>
      </c>
      <c r="H5133" s="11">
        <f>VLOOKUP(B5133,[1]!Product_Data[#Data],4,0)</f>
        <v>556</v>
      </c>
      <c r="I5133" s="11">
        <f>VLOOKUP(B5133,[1]!Product_Data[#Data],3,0)</f>
        <v>395</v>
      </c>
      <c r="J5133" s="11">
        <f t="shared" si="483"/>
        <v>790</v>
      </c>
      <c r="K5133" s="11">
        <f t="shared" si="484"/>
        <v>1112</v>
      </c>
      <c r="L5133" s="11">
        <f t="shared" si="485"/>
        <v>322</v>
      </c>
      <c r="M5133" t="str">
        <f>VLOOKUP(C5133,[1]!Location_Data[#Data],2,0)</f>
        <v>Fresno</v>
      </c>
      <c r="N5133" t="str">
        <f>VLOOKUP(D5133,[1]!Salespeople_Data[#Data],2,0)</f>
        <v>Ernest Wagner</v>
      </c>
      <c r="O5133" t="str">
        <f>VLOOKUP(E5133,[1]!Customer_Data[#Data],2,0)</f>
        <v>Christopher Kim</v>
      </c>
      <c r="P5133" s="15">
        <f t="shared" si="480"/>
        <v>6</v>
      </c>
      <c r="Q5133">
        <f t="shared" si="481"/>
        <v>2</v>
      </c>
      <c r="R5133">
        <f t="shared" si="482"/>
        <v>2021</v>
      </c>
    </row>
    <row r="5134" spans="1:18" x14ac:dyDescent="0.25">
      <c r="A5134" s="7" t="s">
        <v>6156</v>
      </c>
      <c r="B5134" s="7" t="s">
        <v>200</v>
      </c>
      <c r="C5134" s="7" t="s">
        <v>302</v>
      </c>
      <c r="D5134" s="7" t="s">
        <v>63</v>
      </c>
      <c r="E5134" s="7" t="s">
        <v>748</v>
      </c>
      <c r="F5134" s="9">
        <v>44241</v>
      </c>
      <c r="G5134" s="7">
        <v>1</v>
      </c>
      <c r="H5134" s="11">
        <f>VLOOKUP(B5134,[1]!Product_Data[#Data],4,0)</f>
        <v>315</v>
      </c>
      <c r="I5134" s="11">
        <f>VLOOKUP(B5134,[1]!Product_Data[#Data],3,0)</f>
        <v>208</v>
      </c>
      <c r="J5134" s="11">
        <f t="shared" si="483"/>
        <v>208</v>
      </c>
      <c r="K5134" s="11">
        <f t="shared" si="484"/>
        <v>315</v>
      </c>
      <c r="L5134" s="11">
        <f t="shared" si="485"/>
        <v>107</v>
      </c>
      <c r="M5134" t="str">
        <f>VLOOKUP(C5134,[1]!Location_Data[#Data],2,0)</f>
        <v>Santa Rosa</v>
      </c>
      <c r="N5134" t="str">
        <f>VLOOKUP(D5134,[1]!Salespeople_Data[#Data],2,0)</f>
        <v>Jeremy Mendoza</v>
      </c>
      <c r="O5134" t="str">
        <f>VLOOKUP(E5134,[1]!Customer_Data[#Data],2,0)</f>
        <v>Eric Moore</v>
      </c>
      <c r="P5134" s="15">
        <f t="shared" si="480"/>
        <v>1</v>
      </c>
      <c r="Q5134">
        <f t="shared" si="481"/>
        <v>2</v>
      </c>
      <c r="R5134">
        <f t="shared" si="482"/>
        <v>2021</v>
      </c>
    </row>
    <row r="5135" spans="1:18" x14ac:dyDescent="0.25">
      <c r="A5135" s="7" t="s">
        <v>6157</v>
      </c>
      <c r="B5135" s="7" t="s">
        <v>652</v>
      </c>
      <c r="C5135" s="7" t="s">
        <v>110</v>
      </c>
      <c r="D5135" s="7" t="s">
        <v>49</v>
      </c>
      <c r="E5135" s="7" t="s">
        <v>1897</v>
      </c>
      <c r="F5135" s="9">
        <v>44246</v>
      </c>
      <c r="G5135" s="7">
        <v>4</v>
      </c>
      <c r="H5135" s="11">
        <f>VLOOKUP(B5135,[1]!Product_Data[#Data],4,0)</f>
        <v>217</v>
      </c>
      <c r="I5135" s="11">
        <f>VLOOKUP(B5135,[1]!Product_Data[#Data],3,0)</f>
        <v>171</v>
      </c>
      <c r="J5135" s="11">
        <f t="shared" si="483"/>
        <v>684</v>
      </c>
      <c r="K5135" s="11">
        <f t="shared" si="484"/>
        <v>868</v>
      </c>
      <c r="L5135" s="11">
        <f t="shared" si="485"/>
        <v>184</v>
      </c>
      <c r="M5135" t="str">
        <f>VLOOKUP(C5135,[1]!Location_Data[#Data],2,0)</f>
        <v>Richmond</v>
      </c>
      <c r="N5135" t="str">
        <f>VLOOKUP(D5135,[1]!Salespeople_Data[#Data],2,0)</f>
        <v>Walter Cook</v>
      </c>
      <c r="O5135" t="str">
        <f>VLOOKUP(E5135,[1]!Customer_Data[#Data],2,0)</f>
        <v>Charles Perry</v>
      </c>
      <c r="P5135" s="15">
        <f t="shared" si="480"/>
        <v>6</v>
      </c>
      <c r="Q5135">
        <f t="shared" si="481"/>
        <v>2</v>
      </c>
      <c r="R5135">
        <f t="shared" si="482"/>
        <v>2021</v>
      </c>
    </row>
    <row r="5136" spans="1:18" x14ac:dyDescent="0.25">
      <c r="A5136" s="7" t="s">
        <v>6158</v>
      </c>
      <c r="B5136" s="7" t="s">
        <v>152</v>
      </c>
      <c r="C5136" s="7" t="s">
        <v>380</v>
      </c>
      <c r="D5136" s="7" t="s">
        <v>191</v>
      </c>
      <c r="E5136" s="7" t="s">
        <v>797</v>
      </c>
      <c r="F5136" s="9">
        <v>44210</v>
      </c>
      <c r="G5136" s="7">
        <v>1</v>
      </c>
      <c r="H5136" s="11">
        <f>VLOOKUP(B5136,[1]!Product_Data[#Data],4,0)</f>
        <v>951</v>
      </c>
      <c r="I5136" s="11">
        <f>VLOOKUP(B5136,[1]!Product_Data[#Data],3,0)</f>
        <v>504</v>
      </c>
      <c r="J5136" s="11">
        <f t="shared" si="483"/>
        <v>504</v>
      </c>
      <c r="K5136" s="11">
        <f t="shared" si="484"/>
        <v>951</v>
      </c>
      <c r="L5136" s="11">
        <f t="shared" si="485"/>
        <v>447</v>
      </c>
      <c r="M5136" t="str">
        <f>VLOOKUP(C5136,[1]!Location_Data[#Data],2,0)</f>
        <v>Los Angeles</v>
      </c>
      <c r="N5136" t="str">
        <f>VLOOKUP(D5136,[1]!Salespeople_Data[#Data],2,0)</f>
        <v>Robert Reed</v>
      </c>
      <c r="O5136" t="str">
        <f>VLOOKUP(E5136,[1]!Customer_Data[#Data],2,0)</f>
        <v>Peter Meyer</v>
      </c>
      <c r="P5136" s="15">
        <f t="shared" si="480"/>
        <v>5</v>
      </c>
      <c r="Q5136">
        <f t="shared" si="481"/>
        <v>1</v>
      </c>
      <c r="R5136">
        <f t="shared" si="482"/>
        <v>2021</v>
      </c>
    </row>
    <row r="5137" spans="1:18" x14ac:dyDescent="0.25">
      <c r="A5137" s="7" t="s">
        <v>6159</v>
      </c>
      <c r="B5137" s="7" t="s">
        <v>367</v>
      </c>
      <c r="C5137" s="7" t="s">
        <v>467</v>
      </c>
      <c r="D5137" s="7" t="s">
        <v>71</v>
      </c>
      <c r="E5137" s="7" t="s">
        <v>622</v>
      </c>
      <c r="F5137" s="9">
        <v>44215</v>
      </c>
      <c r="G5137" s="7">
        <v>3</v>
      </c>
      <c r="H5137" s="11">
        <f>VLOOKUP(B5137,[1]!Product_Data[#Data],4,0)</f>
        <v>530</v>
      </c>
      <c r="I5137" s="11">
        <f>VLOOKUP(B5137,[1]!Product_Data[#Data],3,0)</f>
        <v>424</v>
      </c>
      <c r="J5137" s="11">
        <f t="shared" si="483"/>
        <v>1272</v>
      </c>
      <c r="K5137" s="11">
        <f t="shared" si="484"/>
        <v>1590</v>
      </c>
      <c r="L5137" s="11">
        <f t="shared" si="485"/>
        <v>318</v>
      </c>
      <c r="M5137" t="str">
        <f>VLOOKUP(C5137,[1]!Location_Data[#Data],2,0)</f>
        <v>Garden Grove</v>
      </c>
      <c r="N5137" t="str">
        <f>VLOOKUP(D5137,[1]!Salespeople_Data[#Data],2,0)</f>
        <v>Gary Rodriguez</v>
      </c>
      <c r="O5137" t="str">
        <f>VLOOKUP(E5137,[1]!Customer_Data[#Data],2,0)</f>
        <v>Patrick Williamson</v>
      </c>
      <c r="P5137" s="15">
        <f t="shared" si="480"/>
        <v>3</v>
      </c>
      <c r="Q5137">
        <f t="shared" si="481"/>
        <v>1</v>
      </c>
      <c r="R5137">
        <f t="shared" si="482"/>
        <v>2021</v>
      </c>
    </row>
    <row r="5138" spans="1:18" x14ac:dyDescent="0.25">
      <c r="A5138" s="7" t="s">
        <v>6160</v>
      </c>
      <c r="B5138" s="7" t="s">
        <v>99</v>
      </c>
      <c r="C5138" s="7" t="s">
        <v>62</v>
      </c>
      <c r="D5138" s="7" t="s">
        <v>35</v>
      </c>
      <c r="E5138" s="7" t="s">
        <v>2122</v>
      </c>
      <c r="F5138" s="9">
        <v>44256</v>
      </c>
      <c r="G5138" s="7">
        <v>2</v>
      </c>
      <c r="H5138" s="11">
        <f>VLOOKUP(B5138,[1]!Product_Data[#Data],4,0)</f>
        <v>1708</v>
      </c>
      <c r="I5138" s="11">
        <f>VLOOKUP(B5138,[1]!Product_Data[#Data],3,0)</f>
        <v>871</v>
      </c>
      <c r="J5138" s="11">
        <f t="shared" si="483"/>
        <v>1742</v>
      </c>
      <c r="K5138" s="11">
        <f t="shared" si="484"/>
        <v>3416</v>
      </c>
      <c r="L5138" s="11">
        <f t="shared" si="485"/>
        <v>1674</v>
      </c>
      <c r="M5138" t="str">
        <f>VLOOKUP(C5138,[1]!Location_Data[#Data],2,0)</f>
        <v>Fairfield</v>
      </c>
      <c r="N5138" t="str">
        <f>VLOOKUP(D5138,[1]!Salespeople_Data[#Data],2,0)</f>
        <v>Charles Harper</v>
      </c>
      <c r="O5138" t="str">
        <f>VLOOKUP(E5138,[1]!Customer_Data[#Data],2,0)</f>
        <v>Frank Hawkins</v>
      </c>
      <c r="P5138" s="15">
        <f t="shared" si="480"/>
        <v>2</v>
      </c>
      <c r="Q5138">
        <f t="shared" si="481"/>
        <v>3</v>
      </c>
      <c r="R5138">
        <f t="shared" si="482"/>
        <v>2021</v>
      </c>
    </row>
    <row r="5139" spans="1:18" x14ac:dyDescent="0.25">
      <c r="A5139" s="7" t="s">
        <v>6161</v>
      </c>
      <c r="B5139" s="7" t="s">
        <v>818</v>
      </c>
      <c r="C5139" s="7" t="s">
        <v>355</v>
      </c>
      <c r="D5139" s="7" t="s">
        <v>141</v>
      </c>
      <c r="E5139" s="7" t="s">
        <v>2462</v>
      </c>
      <c r="F5139" s="9">
        <v>44237</v>
      </c>
      <c r="G5139" s="7">
        <v>1</v>
      </c>
      <c r="H5139" s="11">
        <f>VLOOKUP(B5139,[1]!Product_Data[#Data],4,0)</f>
        <v>1638</v>
      </c>
      <c r="I5139" s="11">
        <f>VLOOKUP(B5139,[1]!Product_Data[#Data],3,0)</f>
        <v>1261</v>
      </c>
      <c r="J5139" s="11">
        <f t="shared" si="483"/>
        <v>1261</v>
      </c>
      <c r="K5139" s="11">
        <f t="shared" si="484"/>
        <v>1638</v>
      </c>
      <c r="L5139" s="11">
        <f t="shared" si="485"/>
        <v>377</v>
      </c>
      <c r="M5139" t="str">
        <f>VLOOKUP(C5139,[1]!Location_Data[#Data],2,0)</f>
        <v>Burbank</v>
      </c>
      <c r="N5139" t="str">
        <f>VLOOKUP(D5139,[1]!Salespeople_Data[#Data],2,0)</f>
        <v>Arthur Mccoy</v>
      </c>
      <c r="O5139" t="str">
        <f>VLOOKUP(E5139,[1]!Customer_Data[#Data],2,0)</f>
        <v>Benjamin Ryan</v>
      </c>
      <c r="P5139" s="15">
        <f t="shared" si="480"/>
        <v>4</v>
      </c>
      <c r="Q5139">
        <f t="shared" si="481"/>
        <v>2</v>
      </c>
      <c r="R5139">
        <f t="shared" si="482"/>
        <v>2021</v>
      </c>
    </row>
    <row r="5140" spans="1:18" x14ac:dyDescent="0.25">
      <c r="A5140" s="7" t="s">
        <v>6162</v>
      </c>
      <c r="B5140" s="7" t="s">
        <v>431</v>
      </c>
      <c r="C5140" s="7" t="s">
        <v>246</v>
      </c>
      <c r="D5140" s="7" t="s">
        <v>356</v>
      </c>
      <c r="E5140" s="7" t="s">
        <v>1332</v>
      </c>
      <c r="F5140" s="9">
        <v>44213</v>
      </c>
      <c r="G5140" s="7">
        <v>1</v>
      </c>
      <c r="H5140" s="11">
        <f>VLOOKUP(B5140,[1]!Product_Data[#Data],4,0)</f>
        <v>290</v>
      </c>
      <c r="I5140" s="11">
        <f>VLOOKUP(B5140,[1]!Product_Data[#Data],3,0)</f>
        <v>200</v>
      </c>
      <c r="J5140" s="11">
        <f t="shared" si="483"/>
        <v>200</v>
      </c>
      <c r="K5140" s="11">
        <f t="shared" si="484"/>
        <v>290</v>
      </c>
      <c r="L5140" s="11">
        <f t="shared" si="485"/>
        <v>90</v>
      </c>
      <c r="M5140" t="str">
        <f>VLOOKUP(C5140,[1]!Location_Data[#Data],2,0)</f>
        <v>San Francisco</v>
      </c>
      <c r="N5140" t="str">
        <f>VLOOKUP(D5140,[1]!Salespeople_Data[#Data],2,0)</f>
        <v>Jimmy Young</v>
      </c>
      <c r="O5140" t="str">
        <f>VLOOKUP(E5140,[1]!Customer_Data[#Data],2,0)</f>
        <v>Martin Mason</v>
      </c>
      <c r="P5140" s="15">
        <f t="shared" si="480"/>
        <v>1</v>
      </c>
      <c r="Q5140">
        <f t="shared" si="481"/>
        <v>1</v>
      </c>
      <c r="R5140">
        <f t="shared" si="482"/>
        <v>2021</v>
      </c>
    </row>
    <row r="5141" spans="1:18" x14ac:dyDescent="0.25">
      <c r="A5141" s="7" t="s">
        <v>6163</v>
      </c>
      <c r="B5141" s="7" t="s">
        <v>238</v>
      </c>
      <c r="C5141" s="7" t="s">
        <v>57</v>
      </c>
      <c r="D5141" s="7" t="s">
        <v>75</v>
      </c>
      <c r="E5141" s="7" t="s">
        <v>863</v>
      </c>
      <c r="F5141" s="9">
        <v>44215</v>
      </c>
      <c r="G5141" s="7">
        <v>3</v>
      </c>
      <c r="H5141" s="11">
        <f>VLOOKUP(B5141,[1]!Product_Data[#Data],4,0)</f>
        <v>871</v>
      </c>
      <c r="I5141" s="11">
        <f>VLOOKUP(B5141,[1]!Product_Data[#Data],3,0)</f>
        <v>540</v>
      </c>
      <c r="J5141" s="11">
        <f t="shared" si="483"/>
        <v>1620</v>
      </c>
      <c r="K5141" s="11">
        <f t="shared" si="484"/>
        <v>2613</v>
      </c>
      <c r="L5141" s="11">
        <f t="shared" si="485"/>
        <v>993</v>
      </c>
      <c r="M5141" t="str">
        <f>VLOOKUP(C5141,[1]!Location_Data[#Data],2,0)</f>
        <v>Thousand Oaks</v>
      </c>
      <c r="N5141" t="str">
        <f>VLOOKUP(D5141,[1]!Salespeople_Data[#Data],2,0)</f>
        <v>Roger Robertson</v>
      </c>
      <c r="O5141" t="str">
        <f>VLOOKUP(E5141,[1]!Customer_Data[#Data],2,0)</f>
        <v>Henry Cox</v>
      </c>
      <c r="P5141" s="15">
        <f t="shared" si="480"/>
        <v>3</v>
      </c>
      <c r="Q5141">
        <f t="shared" si="481"/>
        <v>1</v>
      </c>
      <c r="R5141">
        <f t="shared" si="482"/>
        <v>2021</v>
      </c>
    </row>
    <row r="5142" spans="1:18" x14ac:dyDescent="0.25">
      <c r="A5142" s="7" t="s">
        <v>6164</v>
      </c>
      <c r="B5142" s="7" t="s">
        <v>479</v>
      </c>
      <c r="C5142" s="7" t="s">
        <v>66</v>
      </c>
      <c r="D5142" s="7" t="s">
        <v>101</v>
      </c>
      <c r="E5142" s="7" t="s">
        <v>1339</v>
      </c>
      <c r="F5142" s="9">
        <v>44200</v>
      </c>
      <c r="G5142" s="7">
        <v>4</v>
      </c>
      <c r="H5142" s="11">
        <f>VLOOKUP(B5142,[1]!Product_Data[#Data],4,0)</f>
        <v>123</v>
      </c>
      <c r="I5142" s="11">
        <f>VLOOKUP(B5142,[1]!Product_Data[#Data],3,0)</f>
        <v>84</v>
      </c>
      <c r="J5142" s="11">
        <f t="shared" si="483"/>
        <v>336</v>
      </c>
      <c r="K5142" s="11">
        <f t="shared" si="484"/>
        <v>492</v>
      </c>
      <c r="L5142" s="11">
        <f t="shared" si="485"/>
        <v>156</v>
      </c>
      <c r="M5142" t="str">
        <f>VLOOKUP(C5142,[1]!Location_Data[#Data],2,0)</f>
        <v>Ontario</v>
      </c>
      <c r="N5142" t="str">
        <f>VLOOKUP(D5142,[1]!Salespeople_Data[#Data],2,0)</f>
        <v>Scott Clark</v>
      </c>
      <c r="O5142" t="str">
        <f>VLOOKUP(E5142,[1]!Customer_Data[#Data],2,0)</f>
        <v>Jesse Evans</v>
      </c>
      <c r="P5142" s="15">
        <f t="shared" si="480"/>
        <v>2</v>
      </c>
      <c r="Q5142">
        <f t="shared" si="481"/>
        <v>1</v>
      </c>
      <c r="R5142">
        <f t="shared" si="482"/>
        <v>2021</v>
      </c>
    </row>
    <row r="5143" spans="1:18" x14ac:dyDescent="0.25">
      <c r="A5143" s="7" t="s">
        <v>6165</v>
      </c>
      <c r="B5143" s="7" t="s">
        <v>275</v>
      </c>
      <c r="C5143" s="7" t="s">
        <v>74</v>
      </c>
      <c r="D5143" s="7" t="s">
        <v>71</v>
      </c>
      <c r="E5143" s="7" t="s">
        <v>429</v>
      </c>
      <c r="F5143" s="9">
        <v>44221</v>
      </c>
      <c r="G5143" s="7">
        <v>4</v>
      </c>
      <c r="H5143" s="11">
        <f>VLOOKUP(B5143,[1]!Product_Data[#Data],4,0)</f>
        <v>2353</v>
      </c>
      <c r="I5143" s="11">
        <f>VLOOKUP(B5143,[1]!Product_Data[#Data],3,0)</f>
        <v>1788</v>
      </c>
      <c r="J5143" s="11">
        <f t="shared" si="483"/>
        <v>7152</v>
      </c>
      <c r="K5143" s="11">
        <f t="shared" si="484"/>
        <v>9412</v>
      </c>
      <c r="L5143" s="11">
        <f t="shared" si="485"/>
        <v>2260</v>
      </c>
      <c r="M5143" t="str">
        <f>VLOOKUP(C5143,[1]!Location_Data[#Data],2,0)</f>
        <v>West Covina</v>
      </c>
      <c r="N5143" t="str">
        <f>VLOOKUP(D5143,[1]!Salespeople_Data[#Data],2,0)</f>
        <v>Gary Rodriguez</v>
      </c>
      <c r="O5143" t="str">
        <f>VLOOKUP(E5143,[1]!Customer_Data[#Data],2,0)</f>
        <v>Jose Williams</v>
      </c>
      <c r="P5143" s="15">
        <f t="shared" si="480"/>
        <v>2</v>
      </c>
      <c r="Q5143">
        <f t="shared" si="481"/>
        <v>1</v>
      </c>
      <c r="R5143">
        <f t="shared" si="482"/>
        <v>2021</v>
      </c>
    </row>
    <row r="5144" spans="1:18" x14ac:dyDescent="0.25">
      <c r="A5144" s="7" t="s">
        <v>6166</v>
      </c>
      <c r="B5144" s="7" t="s">
        <v>33</v>
      </c>
      <c r="C5144" s="7" t="s">
        <v>19</v>
      </c>
      <c r="D5144" s="7" t="s">
        <v>111</v>
      </c>
      <c r="E5144" s="7" t="s">
        <v>587</v>
      </c>
      <c r="F5144" s="9">
        <v>44241</v>
      </c>
      <c r="G5144" s="7">
        <v>3</v>
      </c>
      <c r="H5144" s="11">
        <f>VLOOKUP(B5144,[1]!Product_Data[#Data],4,0)</f>
        <v>1582</v>
      </c>
      <c r="I5144" s="11">
        <f>VLOOKUP(B5144,[1]!Product_Data[#Data],3,0)</f>
        <v>1234</v>
      </c>
      <c r="J5144" s="11">
        <f t="shared" si="483"/>
        <v>3702</v>
      </c>
      <c r="K5144" s="11">
        <f t="shared" si="484"/>
        <v>4746</v>
      </c>
      <c r="L5144" s="11">
        <f t="shared" si="485"/>
        <v>1044</v>
      </c>
      <c r="M5144" t="str">
        <f>VLOOKUP(C5144,[1]!Location_Data[#Data],2,0)</f>
        <v>Berkeley</v>
      </c>
      <c r="N5144" t="str">
        <f>VLOOKUP(D5144,[1]!Salespeople_Data[#Data],2,0)</f>
        <v>Ryan Welch</v>
      </c>
      <c r="O5144" t="str">
        <f>VLOOKUP(E5144,[1]!Customer_Data[#Data],2,0)</f>
        <v>Albert Jacobs</v>
      </c>
      <c r="P5144" s="15">
        <f t="shared" si="480"/>
        <v>1</v>
      </c>
      <c r="Q5144">
        <f t="shared" si="481"/>
        <v>2</v>
      </c>
      <c r="R5144">
        <f t="shared" si="482"/>
        <v>2021</v>
      </c>
    </row>
    <row r="5145" spans="1:18" x14ac:dyDescent="0.25">
      <c r="A5145" s="7" t="s">
        <v>6167</v>
      </c>
      <c r="B5145" s="7" t="s">
        <v>61</v>
      </c>
      <c r="C5145" s="7" t="s">
        <v>110</v>
      </c>
      <c r="D5145" s="7" t="s">
        <v>136</v>
      </c>
      <c r="E5145" s="7" t="s">
        <v>1058</v>
      </c>
      <c r="F5145" s="9">
        <v>44204</v>
      </c>
      <c r="G5145" s="7">
        <v>2</v>
      </c>
      <c r="H5145" s="11">
        <f>VLOOKUP(B5145,[1]!Product_Data[#Data],4,0)</f>
        <v>1889</v>
      </c>
      <c r="I5145" s="11">
        <f>VLOOKUP(B5145,[1]!Product_Data[#Data],3,0)</f>
        <v>945</v>
      </c>
      <c r="J5145" s="11">
        <f t="shared" si="483"/>
        <v>1890</v>
      </c>
      <c r="K5145" s="11">
        <f t="shared" si="484"/>
        <v>3778</v>
      </c>
      <c r="L5145" s="11">
        <f t="shared" si="485"/>
        <v>1888</v>
      </c>
      <c r="M5145" t="str">
        <f>VLOOKUP(C5145,[1]!Location_Data[#Data],2,0)</f>
        <v>Richmond</v>
      </c>
      <c r="N5145" t="str">
        <f>VLOOKUP(D5145,[1]!Salespeople_Data[#Data],2,0)</f>
        <v>Clarence Fox</v>
      </c>
      <c r="O5145" t="str">
        <f>VLOOKUP(E5145,[1]!Customer_Data[#Data],2,0)</f>
        <v>Craig Mills</v>
      </c>
      <c r="P5145" s="15">
        <f t="shared" si="480"/>
        <v>6</v>
      </c>
      <c r="Q5145">
        <f t="shared" si="481"/>
        <v>1</v>
      </c>
      <c r="R5145">
        <f t="shared" si="482"/>
        <v>2021</v>
      </c>
    </row>
    <row r="5146" spans="1:18" x14ac:dyDescent="0.25">
      <c r="A5146" s="7" t="s">
        <v>6168</v>
      </c>
      <c r="B5146" s="7" t="s">
        <v>78</v>
      </c>
      <c r="C5146" s="7" t="s">
        <v>386</v>
      </c>
      <c r="D5146" s="7" t="s">
        <v>178</v>
      </c>
      <c r="E5146" s="7" t="s">
        <v>781</v>
      </c>
      <c r="F5146" s="9">
        <v>44260</v>
      </c>
      <c r="G5146" s="7">
        <v>4</v>
      </c>
      <c r="H5146" s="11">
        <f>VLOOKUP(B5146,[1]!Product_Data[#Data],4,0)</f>
        <v>1380</v>
      </c>
      <c r="I5146" s="11">
        <f>VLOOKUP(B5146,[1]!Product_Data[#Data],3,0)</f>
        <v>1090</v>
      </c>
      <c r="J5146" s="11">
        <f t="shared" si="483"/>
        <v>4360</v>
      </c>
      <c r="K5146" s="11">
        <f t="shared" si="484"/>
        <v>5520</v>
      </c>
      <c r="L5146" s="11">
        <f t="shared" si="485"/>
        <v>1160</v>
      </c>
      <c r="M5146" t="str">
        <f>VLOOKUP(C5146,[1]!Location_Data[#Data],2,0)</f>
        <v>Carlsbad</v>
      </c>
      <c r="N5146" t="str">
        <f>VLOOKUP(D5146,[1]!Salespeople_Data[#Data],2,0)</f>
        <v>Joshua Taylor</v>
      </c>
      <c r="O5146" t="str">
        <f>VLOOKUP(E5146,[1]!Customer_Data[#Data],2,0)</f>
        <v>Kenneth Simpson</v>
      </c>
      <c r="P5146" s="15">
        <f t="shared" si="480"/>
        <v>6</v>
      </c>
      <c r="Q5146">
        <f t="shared" si="481"/>
        <v>3</v>
      </c>
      <c r="R5146">
        <f t="shared" si="482"/>
        <v>2021</v>
      </c>
    </row>
    <row r="5147" spans="1:18" x14ac:dyDescent="0.25">
      <c r="A5147" s="7" t="s">
        <v>6169</v>
      </c>
      <c r="B5147" s="7" t="s">
        <v>260</v>
      </c>
      <c r="C5147" s="7" t="s">
        <v>469</v>
      </c>
      <c r="D5147" s="7" t="s">
        <v>170</v>
      </c>
      <c r="E5147" s="7" t="s">
        <v>819</v>
      </c>
      <c r="F5147" s="9">
        <v>44255</v>
      </c>
      <c r="G5147" s="7">
        <v>1</v>
      </c>
      <c r="H5147" s="11">
        <f>VLOOKUP(B5147,[1]!Product_Data[#Data],4,0)</f>
        <v>502</v>
      </c>
      <c r="I5147" s="11">
        <f>VLOOKUP(B5147,[1]!Product_Data[#Data],3,0)</f>
        <v>296</v>
      </c>
      <c r="J5147" s="11">
        <f t="shared" si="483"/>
        <v>296</v>
      </c>
      <c r="K5147" s="11">
        <f t="shared" si="484"/>
        <v>502</v>
      </c>
      <c r="L5147" s="11">
        <f t="shared" si="485"/>
        <v>206</v>
      </c>
      <c r="M5147" t="str">
        <f>VLOOKUP(C5147,[1]!Location_Data[#Data],2,0)</f>
        <v>Escondido</v>
      </c>
      <c r="N5147" t="str">
        <f>VLOOKUP(D5147,[1]!Salespeople_Data[#Data],2,0)</f>
        <v>Sean Miller</v>
      </c>
      <c r="O5147" t="str">
        <f>VLOOKUP(E5147,[1]!Customer_Data[#Data],2,0)</f>
        <v>Bobby Greene</v>
      </c>
      <c r="P5147" s="15">
        <f t="shared" si="480"/>
        <v>1</v>
      </c>
      <c r="Q5147">
        <f t="shared" si="481"/>
        <v>2</v>
      </c>
      <c r="R5147">
        <f t="shared" si="482"/>
        <v>2021</v>
      </c>
    </row>
    <row r="5148" spans="1:18" x14ac:dyDescent="0.25">
      <c r="A5148" s="7" t="s">
        <v>6170</v>
      </c>
      <c r="B5148" s="7" t="s">
        <v>152</v>
      </c>
      <c r="C5148" s="7" t="s">
        <v>149</v>
      </c>
      <c r="D5148" s="7" t="s">
        <v>25</v>
      </c>
      <c r="E5148" s="7" t="s">
        <v>846</v>
      </c>
      <c r="F5148" s="9">
        <v>44258</v>
      </c>
      <c r="G5148" s="7">
        <v>1</v>
      </c>
      <c r="H5148" s="11">
        <f>VLOOKUP(B5148,[1]!Product_Data[#Data],4,0)</f>
        <v>951</v>
      </c>
      <c r="I5148" s="11">
        <f>VLOOKUP(B5148,[1]!Product_Data[#Data],3,0)</f>
        <v>504</v>
      </c>
      <c r="J5148" s="11">
        <f t="shared" si="483"/>
        <v>504</v>
      </c>
      <c r="K5148" s="11">
        <f t="shared" si="484"/>
        <v>951</v>
      </c>
      <c r="L5148" s="11">
        <f t="shared" si="485"/>
        <v>447</v>
      </c>
      <c r="M5148" t="str">
        <f>VLOOKUP(C5148,[1]!Location_Data[#Data],2,0)</f>
        <v>Antioch</v>
      </c>
      <c r="N5148" t="str">
        <f>VLOOKUP(D5148,[1]!Salespeople_Data[#Data],2,0)</f>
        <v>Brian Davis</v>
      </c>
      <c r="O5148" t="str">
        <f>VLOOKUP(E5148,[1]!Customer_Data[#Data],2,0)</f>
        <v>Steven Young</v>
      </c>
      <c r="P5148" s="15">
        <f t="shared" si="480"/>
        <v>4</v>
      </c>
      <c r="Q5148">
        <f t="shared" si="481"/>
        <v>3</v>
      </c>
      <c r="R5148">
        <f t="shared" si="482"/>
        <v>2021</v>
      </c>
    </row>
    <row r="5149" spans="1:18" x14ac:dyDescent="0.25">
      <c r="A5149" s="7" t="s">
        <v>6171</v>
      </c>
      <c r="B5149" s="7" t="s">
        <v>260</v>
      </c>
      <c r="C5149" s="7" t="s">
        <v>490</v>
      </c>
      <c r="D5149" s="7" t="s">
        <v>216</v>
      </c>
      <c r="E5149" s="7" t="s">
        <v>3265</v>
      </c>
      <c r="F5149" s="9">
        <v>44269</v>
      </c>
      <c r="G5149" s="7">
        <v>1</v>
      </c>
      <c r="H5149" s="11">
        <f>VLOOKUP(B5149,[1]!Product_Data[#Data],4,0)</f>
        <v>502</v>
      </c>
      <c r="I5149" s="11">
        <f>VLOOKUP(B5149,[1]!Product_Data[#Data],3,0)</f>
        <v>296</v>
      </c>
      <c r="J5149" s="11">
        <f t="shared" si="483"/>
        <v>296</v>
      </c>
      <c r="K5149" s="11">
        <f t="shared" si="484"/>
        <v>502</v>
      </c>
      <c r="L5149" s="11">
        <f t="shared" si="485"/>
        <v>206</v>
      </c>
      <c r="M5149" t="str">
        <f>VLOOKUP(C5149,[1]!Location_Data[#Data],2,0)</f>
        <v>Temecula</v>
      </c>
      <c r="N5149" t="str">
        <f>VLOOKUP(D5149,[1]!Salespeople_Data[#Data],2,0)</f>
        <v>Ernest Wagner</v>
      </c>
      <c r="O5149" t="str">
        <f>VLOOKUP(E5149,[1]!Customer_Data[#Data],2,0)</f>
        <v>Larry Freeman</v>
      </c>
      <c r="P5149" s="15">
        <f t="shared" si="480"/>
        <v>1</v>
      </c>
      <c r="Q5149">
        <f t="shared" si="481"/>
        <v>3</v>
      </c>
      <c r="R5149">
        <f t="shared" si="482"/>
        <v>2021</v>
      </c>
    </row>
    <row r="5150" spans="1:18" x14ac:dyDescent="0.25">
      <c r="A5150" s="7" t="s">
        <v>6172</v>
      </c>
      <c r="B5150" s="7" t="s">
        <v>61</v>
      </c>
      <c r="C5150" s="7" t="s">
        <v>458</v>
      </c>
      <c r="D5150" s="7" t="s">
        <v>225</v>
      </c>
      <c r="E5150" s="7" t="s">
        <v>1383</v>
      </c>
      <c r="F5150" s="9">
        <v>44228</v>
      </c>
      <c r="G5150" s="7">
        <v>1</v>
      </c>
      <c r="H5150" s="11">
        <f>VLOOKUP(B5150,[1]!Product_Data[#Data],4,0)</f>
        <v>1889</v>
      </c>
      <c r="I5150" s="11">
        <f>VLOOKUP(B5150,[1]!Product_Data[#Data],3,0)</f>
        <v>945</v>
      </c>
      <c r="J5150" s="11">
        <f t="shared" si="483"/>
        <v>945</v>
      </c>
      <c r="K5150" s="11">
        <f t="shared" si="484"/>
        <v>1889</v>
      </c>
      <c r="L5150" s="11">
        <f t="shared" si="485"/>
        <v>944</v>
      </c>
      <c r="M5150" t="str">
        <f>VLOOKUP(C5150,[1]!Location_Data[#Data],2,0)</f>
        <v>Fontana</v>
      </c>
      <c r="N5150" t="str">
        <f>VLOOKUP(D5150,[1]!Salespeople_Data[#Data],2,0)</f>
        <v>Andrew Bowman</v>
      </c>
      <c r="O5150" t="str">
        <f>VLOOKUP(E5150,[1]!Customer_Data[#Data],2,0)</f>
        <v>Bobby Coleman</v>
      </c>
      <c r="P5150" s="15">
        <f t="shared" si="480"/>
        <v>2</v>
      </c>
      <c r="Q5150">
        <f t="shared" si="481"/>
        <v>2</v>
      </c>
      <c r="R5150">
        <f t="shared" si="482"/>
        <v>2021</v>
      </c>
    </row>
    <row r="5151" spans="1:18" x14ac:dyDescent="0.25">
      <c r="A5151" s="7" t="s">
        <v>6173</v>
      </c>
      <c r="B5151" s="7" t="s">
        <v>210</v>
      </c>
      <c r="C5151" s="7" t="s">
        <v>186</v>
      </c>
      <c r="D5151" s="7" t="s">
        <v>356</v>
      </c>
      <c r="E5151" s="7" t="s">
        <v>417</v>
      </c>
      <c r="F5151" s="9">
        <v>44199</v>
      </c>
      <c r="G5151" s="7">
        <v>1</v>
      </c>
      <c r="H5151" s="11">
        <f>VLOOKUP(B5151,[1]!Product_Data[#Data],4,0)</f>
        <v>458</v>
      </c>
      <c r="I5151" s="11">
        <f>VLOOKUP(B5151,[1]!Product_Data[#Data],3,0)</f>
        <v>376</v>
      </c>
      <c r="J5151" s="11">
        <f t="shared" si="483"/>
        <v>376</v>
      </c>
      <c r="K5151" s="11">
        <f t="shared" si="484"/>
        <v>458</v>
      </c>
      <c r="L5151" s="11">
        <f t="shared" si="485"/>
        <v>82</v>
      </c>
      <c r="M5151" t="str">
        <f>VLOOKUP(C5151,[1]!Location_Data[#Data],2,0)</f>
        <v>Riverside</v>
      </c>
      <c r="N5151" t="str">
        <f>VLOOKUP(D5151,[1]!Salespeople_Data[#Data],2,0)</f>
        <v>Jimmy Young</v>
      </c>
      <c r="O5151" t="str">
        <f>VLOOKUP(E5151,[1]!Customer_Data[#Data],2,0)</f>
        <v>Brian Kim</v>
      </c>
      <c r="P5151" s="15">
        <f t="shared" si="480"/>
        <v>1</v>
      </c>
      <c r="Q5151">
        <f t="shared" si="481"/>
        <v>1</v>
      </c>
      <c r="R5151">
        <f t="shared" si="482"/>
        <v>2021</v>
      </c>
    </row>
    <row r="5152" spans="1:18" x14ac:dyDescent="0.25">
      <c r="A5152" s="7" t="s">
        <v>6174</v>
      </c>
      <c r="B5152" s="7" t="s">
        <v>33</v>
      </c>
      <c r="C5152" s="7" t="s">
        <v>48</v>
      </c>
      <c r="D5152" s="7" t="s">
        <v>345</v>
      </c>
      <c r="E5152" s="7" t="s">
        <v>580</v>
      </c>
      <c r="F5152" s="9">
        <v>44269</v>
      </c>
      <c r="G5152" s="7">
        <v>1</v>
      </c>
      <c r="H5152" s="11">
        <f>VLOOKUP(B5152,[1]!Product_Data[#Data],4,0)</f>
        <v>1582</v>
      </c>
      <c r="I5152" s="11">
        <f>VLOOKUP(B5152,[1]!Product_Data[#Data],3,0)</f>
        <v>1234</v>
      </c>
      <c r="J5152" s="11">
        <f t="shared" si="483"/>
        <v>1234</v>
      </c>
      <c r="K5152" s="11">
        <f t="shared" si="484"/>
        <v>1582</v>
      </c>
      <c r="L5152" s="11">
        <f t="shared" si="485"/>
        <v>348</v>
      </c>
      <c r="M5152" t="str">
        <f>VLOOKUP(C5152,[1]!Location_Data[#Data],2,0)</f>
        <v>Rialto</v>
      </c>
      <c r="N5152" t="str">
        <f>VLOOKUP(D5152,[1]!Salespeople_Data[#Data],2,0)</f>
        <v>Larry Marshall</v>
      </c>
      <c r="O5152" t="str">
        <f>VLOOKUP(E5152,[1]!Customer_Data[#Data],2,0)</f>
        <v>Bobby Murray</v>
      </c>
      <c r="P5152" s="15">
        <f t="shared" si="480"/>
        <v>1</v>
      </c>
      <c r="Q5152">
        <f t="shared" si="481"/>
        <v>3</v>
      </c>
      <c r="R5152">
        <f t="shared" si="482"/>
        <v>2021</v>
      </c>
    </row>
    <row r="5153" spans="1:18" x14ac:dyDescent="0.25">
      <c r="A5153" s="7" t="s">
        <v>6175</v>
      </c>
      <c r="B5153" s="7" t="s">
        <v>560</v>
      </c>
      <c r="C5153" s="7" t="s">
        <v>9</v>
      </c>
      <c r="D5153" s="7" t="s">
        <v>239</v>
      </c>
      <c r="E5153" s="7" t="s">
        <v>554</v>
      </c>
      <c r="F5153" s="9">
        <v>44206</v>
      </c>
      <c r="G5153" s="7">
        <v>1</v>
      </c>
      <c r="H5153" s="11">
        <f>VLOOKUP(B5153,[1]!Product_Data[#Data],4,0)</f>
        <v>1809</v>
      </c>
      <c r="I5153" s="11">
        <f>VLOOKUP(B5153,[1]!Product_Data[#Data],3,0)</f>
        <v>1067</v>
      </c>
      <c r="J5153" s="11">
        <f t="shared" si="483"/>
        <v>1067</v>
      </c>
      <c r="K5153" s="11">
        <f t="shared" si="484"/>
        <v>1809</v>
      </c>
      <c r="L5153" s="11">
        <f t="shared" si="485"/>
        <v>742</v>
      </c>
      <c r="M5153" t="str">
        <f>VLOOKUP(C5153,[1]!Location_Data[#Data],2,0)</f>
        <v>San Mateo</v>
      </c>
      <c r="N5153" t="str">
        <f>VLOOKUP(D5153,[1]!Salespeople_Data[#Data],2,0)</f>
        <v>John Reyes</v>
      </c>
      <c r="O5153" t="str">
        <f>VLOOKUP(E5153,[1]!Customer_Data[#Data],2,0)</f>
        <v>David Smith</v>
      </c>
      <c r="P5153" s="15">
        <f t="shared" si="480"/>
        <v>1</v>
      </c>
      <c r="Q5153">
        <f t="shared" si="481"/>
        <v>1</v>
      </c>
      <c r="R5153">
        <f t="shared" si="482"/>
        <v>2021</v>
      </c>
    </row>
    <row r="5154" spans="1:18" x14ac:dyDescent="0.25">
      <c r="A5154" s="7" t="s">
        <v>6176</v>
      </c>
      <c r="B5154" s="7" t="s">
        <v>321</v>
      </c>
      <c r="C5154" s="7" t="s">
        <v>215</v>
      </c>
      <c r="D5154" s="7" t="s">
        <v>225</v>
      </c>
      <c r="E5154" s="7" t="s">
        <v>1902</v>
      </c>
      <c r="F5154" s="9">
        <v>44218</v>
      </c>
      <c r="G5154" s="7">
        <v>1</v>
      </c>
      <c r="H5154" s="11">
        <f>VLOOKUP(B5154,[1]!Product_Data[#Data],4,0)</f>
        <v>2391</v>
      </c>
      <c r="I5154" s="11">
        <f>VLOOKUP(B5154,[1]!Product_Data[#Data],3,0)</f>
        <v>1291</v>
      </c>
      <c r="J5154" s="11">
        <f t="shared" si="483"/>
        <v>1291</v>
      </c>
      <c r="K5154" s="11">
        <f t="shared" si="484"/>
        <v>2391</v>
      </c>
      <c r="L5154" s="11">
        <f t="shared" si="485"/>
        <v>1100</v>
      </c>
      <c r="M5154" t="str">
        <f>VLOOKUP(C5154,[1]!Location_Data[#Data],2,0)</f>
        <v>El Cajon</v>
      </c>
      <c r="N5154" t="str">
        <f>VLOOKUP(D5154,[1]!Salespeople_Data[#Data],2,0)</f>
        <v>Andrew Bowman</v>
      </c>
      <c r="O5154" t="str">
        <f>VLOOKUP(E5154,[1]!Customer_Data[#Data],2,0)</f>
        <v>Jeffrey Gibson</v>
      </c>
      <c r="P5154" s="15">
        <f t="shared" si="480"/>
        <v>6</v>
      </c>
      <c r="Q5154">
        <f t="shared" si="481"/>
        <v>1</v>
      </c>
      <c r="R5154">
        <f t="shared" si="482"/>
        <v>2021</v>
      </c>
    </row>
    <row r="5155" spans="1:18" x14ac:dyDescent="0.25">
      <c r="A5155" s="7" t="s">
        <v>6177</v>
      </c>
      <c r="B5155" s="7" t="s">
        <v>114</v>
      </c>
      <c r="C5155" s="7" t="s">
        <v>331</v>
      </c>
      <c r="D5155" s="7" t="s">
        <v>111</v>
      </c>
      <c r="E5155" s="7" t="s">
        <v>2340</v>
      </c>
      <c r="F5155" s="9">
        <v>44260</v>
      </c>
      <c r="G5155" s="7">
        <v>3</v>
      </c>
      <c r="H5155" s="11">
        <f>VLOOKUP(B5155,[1]!Product_Data[#Data],4,0)</f>
        <v>545</v>
      </c>
      <c r="I5155" s="11">
        <f>VLOOKUP(B5155,[1]!Product_Data[#Data],3,0)</f>
        <v>425</v>
      </c>
      <c r="J5155" s="11">
        <f t="shared" si="483"/>
        <v>1275</v>
      </c>
      <c r="K5155" s="11">
        <f t="shared" si="484"/>
        <v>1635</v>
      </c>
      <c r="L5155" s="11">
        <f t="shared" si="485"/>
        <v>360</v>
      </c>
      <c r="M5155" t="str">
        <f>VLOOKUP(C5155,[1]!Location_Data[#Data],2,0)</f>
        <v>Sunnyvale</v>
      </c>
      <c r="N5155" t="str">
        <f>VLOOKUP(D5155,[1]!Salespeople_Data[#Data],2,0)</f>
        <v>Ryan Welch</v>
      </c>
      <c r="O5155" t="str">
        <f>VLOOKUP(E5155,[1]!Customer_Data[#Data],2,0)</f>
        <v>Ryan Price</v>
      </c>
      <c r="P5155" s="15">
        <f t="shared" si="480"/>
        <v>6</v>
      </c>
      <c r="Q5155">
        <f t="shared" si="481"/>
        <v>3</v>
      </c>
      <c r="R5155">
        <f t="shared" si="482"/>
        <v>2021</v>
      </c>
    </row>
    <row r="5156" spans="1:18" x14ac:dyDescent="0.25">
      <c r="A5156" s="7" t="s">
        <v>6178</v>
      </c>
      <c r="B5156" s="7" t="s">
        <v>431</v>
      </c>
      <c r="C5156" s="7" t="s">
        <v>9</v>
      </c>
      <c r="D5156" s="7" t="s">
        <v>212</v>
      </c>
      <c r="E5156" s="7" t="s">
        <v>3202</v>
      </c>
      <c r="F5156" s="9">
        <v>44230</v>
      </c>
      <c r="G5156" s="7">
        <v>2</v>
      </c>
      <c r="H5156" s="11">
        <f>VLOOKUP(B5156,[1]!Product_Data[#Data],4,0)</f>
        <v>290</v>
      </c>
      <c r="I5156" s="11">
        <f>VLOOKUP(B5156,[1]!Product_Data[#Data],3,0)</f>
        <v>200</v>
      </c>
      <c r="J5156" s="11">
        <f t="shared" si="483"/>
        <v>400</v>
      </c>
      <c r="K5156" s="11">
        <f t="shared" si="484"/>
        <v>580</v>
      </c>
      <c r="L5156" s="11">
        <f t="shared" si="485"/>
        <v>180</v>
      </c>
      <c r="M5156" t="str">
        <f>VLOOKUP(C5156,[1]!Location_Data[#Data],2,0)</f>
        <v>San Mateo</v>
      </c>
      <c r="N5156" t="str">
        <f>VLOOKUP(D5156,[1]!Salespeople_Data[#Data],2,0)</f>
        <v>Ronald Reed</v>
      </c>
      <c r="O5156" t="str">
        <f>VLOOKUP(E5156,[1]!Customer_Data[#Data],2,0)</f>
        <v>Thomas Daniels</v>
      </c>
      <c r="P5156" s="15">
        <f t="shared" si="480"/>
        <v>4</v>
      </c>
      <c r="Q5156">
        <f t="shared" si="481"/>
        <v>2</v>
      </c>
      <c r="R5156">
        <f t="shared" si="482"/>
        <v>2021</v>
      </c>
    </row>
    <row r="5157" spans="1:18" x14ac:dyDescent="0.25">
      <c r="A5157" s="7" t="s">
        <v>6179</v>
      </c>
      <c r="B5157" s="7" t="s">
        <v>421</v>
      </c>
      <c r="C5157" s="7" t="s">
        <v>276</v>
      </c>
      <c r="D5157" s="7" t="s">
        <v>359</v>
      </c>
      <c r="E5157" s="7" t="s">
        <v>726</v>
      </c>
      <c r="F5157" s="9">
        <v>44204</v>
      </c>
      <c r="G5157" s="7">
        <v>1</v>
      </c>
      <c r="H5157" s="11">
        <f>VLOOKUP(B5157,[1]!Product_Data[#Data],4,0)</f>
        <v>826</v>
      </c>
      <c r="I5157" s="11">
        <f>VLOOKUP(B5157,[1]!Product_Data[#Data],3,0)</f>
        <v>562</v>
      </c>
      <c r="J5157" s="11">
        <f t="shared" si="483"/>
        <v>562</v>
      </c>
      <c r="K5157" s="11">
        <f t="shared" si="484"/>
        <v>826</v>
      </c>
      <c r="L5157" s="11">
        <f t="shared" si="485"/>
        <v>264</v>
      </c>
      <c r="M5157" t="str">
        <f>VLOOKUP(C5157,[1]!Location_Data[#Data],2,0)</f>
        <v>Orange</v>
      </c>
      <c r="N5157" t="str">
        <f>VLOOKUP(D5157,[1]!Salespeople_Data[#Data],2,0)</f>
        <v>Eugene Holmes</v>
      </c>
      <c r="O5157" t="str">
        <f>VLOOKUP(E5157,[1]!Customer_Data[#Data],2,0)</f>
        <v>Phillip Tucker</v>
      </c>
      <c r="P5157" s="15">
        <f t="shared" si="480"/>
        <v>6</v>
      </c>
      <c r="Q5157">
        <f t="shared" si="481"/>
        <v>1</v>
      </c>
      <c r="R5157">
        <f t="shared" si="482"/>
        <v>2021</v>
      </c>
    </row>
    <row r="5158" spans="1:18" x14ac:dyDescent="0.25">
      <c r="A5158" s="7" t="s">
        <v>6180</v>
      </c>
      <c r="B5158" s="7" t="s">
        <v>83</v>
      </c>
      <c r="C5158" s="7" t="s">
        <v>100</v>
      </c>
      <c r="D5158" s="7" t="s">
        <v>141</v>
      </c>
      <c r="E5158" s="7" t="s">
        <v>2007</v>
      </c>
      <c r="F5158" s="9">
        <v>44258</v>
      </c>
      <c r="G5158" s="7">
        <v>4</v>
      </c>
      <c r="H5158" s="11">
        <f>VLOOKUP(B5158,[1]!Product_Data[#Data],4,0)</f>
        <v>1972</v>
      </c>
      <c r="I5158" s="11">
        <f>VLOOKUP(B5158,[1]!Product_Data[#Data],3,0)</f>
        <v>1321</v>
      </c>
      <c r="J5158" s="11">
        <f t="shared" si="483"/>
        <v>5284</v>
      </c>
      <c r="K5158" s="11">
        <f t="shared" si="484"/>
        <v>7888</v>
      </c>
      <c r="L5158" s="11">
        <f t="shared" si="485"/>
        <v>2604</v>
      </c>
      <c r="M5158" t="str">
        <f>VLOOKUP(C5158,[1]!Location_Data[#Data],2,0)</f>
        <v>Victorville</v>
      </c>
      <c r="N5158" t="str">
        <f>VLOOKUP(D5158,[1]!Salespeople_Data[#Data],2,0)</f>
        <v>Arthur Mccoy</v>
      </c>
      <c r="O5158" t="str">
        <f>VLOOKUP(E5158,[1]!Customer_Data[#Data],2,0)</f>
        <v>Samuel Burke</v>
      </c>
      <c r="P5158" s="15">
        <f t="shared" si="480"/>
        <v>4</v>
      </c>
      <c r="Q5158">
        <f t="shared" si="481"/>
        <v>3</v>
      </c>
      <c r="R5158">
        <f t="shared" si="482"/>
        <v>2021</v>
      </c>
    </row>
    <row r="5159" spans="1:18" x14ac:dyDescent="0.25">
      <c r="A5159" s="7" t="s">
        <v>6181</v>
      </c>
      <c r="B5159" s="7" t="s">
        <v>305</v>
      </c>
      <c r="C5159" s="7" t="s">
        <v>380</v>
      </c>
      <c r="D5159" s="7" t="s">
        <v>264</v>
      </c>
      <c r="E5159" s="7" t="s">
        <v>1618</v>
      </c>
      <c r="F5159" s="9">
        <v>44265</v>
      </c>
      <c r="G5159" s="7">
        <v>1</v>
      </c>
      <c r="H5159" s="11">
        <f>VLOOKUP(B5159,[1]!Product_Data[#Data],4,0)</f>
        <v>504</v>
      </c>
      <c r="I5159" s="11">
        <f>VLOOKUP(B5159,[1]!Product_Data[#Data],3,0)</f>
        <v>408</v>
      </c>
      <c r="J5159" s="11">
        <f t="shared" si="483"/>
        <v>408</v>
      </c>
      <c r="K5159" s="11">
        <f t="shared" si="484"/>
        <v>504</v>
      </c>
      <c r="L5159" s="11">
        <f t="shared" si="485"/>
        <v>96</v>
      </c>
      <c r="M5159" t="str">
        <f>VLOOKUP(C5159,[1]!Location_Data[#Data],2,0)</f>
        <v>Los Angeles</v>
      </c>
      <c r="N5159" t="str">
        <f>VLOOKUP(D5159,[1]!Salespeople_Data[#Data],2,0)</f>
        <v>Ernest Wheeler</v>
      </c>
      <c r="O5159" t="str">
        <f>VLOOKUP(E5159,[1]!Customer_Data[#Data],2,0)</f>
        <v>Jose Watson</v>
      </c>
      <c r="P5159" s="15">
        <f t="shared" si="480"/>
        <v>4</v>
      </c>
      <c r="Q5159">
        <f t="shared" si="481"/>
        <v>3</v>
      </c>
      <c r="R5159">
        <f t="shared" si="482"/>
        <v>2021</v>
      </c>
    </row>
    <row r="5160" spans="1:18" x14ac:dyDescent="0.25">
      <c r="A5160" s="7" t="s">
        <v>6182</v>
      </c>
      <c r="B5160" s="7" t="s">
        <v>235</v>
      </c>
      <c r="C5160" s="7" t="s">
        <v>527</v>
      </c>
      <c r="D5160" s="7" t="s">
        <v>269</v>
      </c>
      <c r="E5160" s="7" t="s">
        <v>417</v>
      </c>
      <c r="F5160" s="9">
        <v>44264</v>
      </c>
      <c r="G5160" s="7">
        <v>2</v>
      </c>
      <c r="H5160" s="11">
        <f>VLOOKUP(B5160,[1]!Product_Data[#Data],4,0)</f>
        <v>1887</v>
      </c>
      <c r="I5160" s="11">
        <f>VLOOKUP(B5160,[1]!Product_Data[#Data],3,0)</f>
        <v>1378</v>
      </c>
      <c r="J5160" s="11">
        <f t="shared" si="483"/>
        <v>2756</v>
      </c>
      <c r="K5160" s="11">
        <f t="shared" si="484"/>
        <v>3774</v>
      </c>
      <c r="L5160" s="11">
        <f t="shared" si="485"/>
        <v>1018</v>
      </c>
      <c r="M5160" t="str">
        <f>VLOOKUP(C5160,[1]!Location_Data[#Data],2,0)</f>
        <v>Stockton</v>
      </c>
      <c r="N5160" t="str">
        <f>VLOOKUP(D5160,[1]!Salespeople_Data[#Data],2,0)</f>
        <v>Kevin Butler</v>
      </c>
      <c r="O5160" t="str">
        <f>VLOOKUP(E5160,[1]!Customer_Data[#Data],2,0)</f>
        <v>Brian Kim</v>
      </c>
      <c r="P5160" s="15">
        <f t="shared" si="480"/>
        <v>3</v>
      </c>
      <c r="Q5160">
        <f t="shared" si="481"/>
        <v>3</v>
      </c>
      <c r="R5160">
        <f t="shared" si="482"/>
        <v>2021</v>
      </c>
    </row>
    <row r="5161" spans="1:18" x14ac:dyDescent="0.25">
      <c r="A5161" s="7" t="s">
        <v>6183</v>
      </c>
      <c r="B5161" s="7" t="s">
        <v>752</v>
      </c>
      <c r="C5161" s="7" t="s">
        <v>331</v>
      </c>
      <c r="D5161" s="7" t="s">
        <v>170</v>
      </c>
      <c r="E5161" s="7" t="s">
        <v>582</v>
      </c>
      <c r="F5161" s="9">
        <v>44256</v>
      </c>
      <c r="G5161" s="7">
        <v>1</v>
      </c>
      <c r="H5161" s="11">
        <f>VLOOKUP(B5161,[1]!Product_Data[#Data],4,0)</f>
        <v>95</v>
      </c>
      <c r="I5161" s="11">
        <f>VLOOKUP(B5161,[1]!Product_Data[#Data],3,0)</f>
        <v>61</v>
      </c>
      <c r="J5161" s="11">
        <f t="shared" si="483"/>
        <v>61</v>
      </c>
      <c r="K5161" s="11">
        <f t="shared" si="484"/>
        <v>95</v>
      </c>
      <c r="L5161" s="11">
        <f t="shared" si="485"/>
        <v>34</v>
      </c>
      <c r="M5161" t="str">
        <f>VLOOKUP(C5161,[1]!Location_Data[#Data],2,0)</f>
        <v>Sunnyvale</v>
      </c>
      <c r="N5161" t="str">
        <f>VLOOKUP(D5161,[1]!Salespeople_Data[#Data],2,0)</f>
        <v>Sean Miller</v>
      </c>
      <c r="O5161" t="str">
        <f>VLOOKUP(E5161,[1]!Customer_Data[#Data],2,0)</f>
        <v>Russell Nelson</v>
      </c>
      <c r="P5161" s="15">
        <f t="shared" si="480"/>
        <v>2</v>
      </c>
      <c r="Q5161">
        <f t="shared" si="481"/>
        <v>3</v>
      </c>
      <c r="R5161">
        <f t="shared" si="482"/>
        <v>2021</v>
      </c>
    </row>
    <row r="5162" spans="1:18" x14ac:dyDescent="0.25">
      <c r="A5162" s="7" t="s">
        <v>6184</v>
      </c>
      <c r="B5162" s="7" t="s">
        <v>495</v>
      </c>
      <c r="C5162" s="7" t="s">
        <v>316</v>
      </c>
      <c r="D5162" s="7" t="s">
        <v>96</v>
      </c>
      <c r="E5162" s="7" t="s">
        <v>67</v>
      </c>
      <c r="F5162" s="9">
        <v>44233</v>
      </c>
      <c r="G5162" s="7">
        <v>1</v>
      </c>
      <c r="H5162" s="11">
        <f>VLOOKUP(B5162,[1]!Product_Data[#Data],4,0)</f>
        <v>1467</v>
      </c>
      <c r="I5162" s="11">
        <f>VLOOKUP(B5162,[1]!Product_Data[#Data],3,0)</f>
        <v>807</v>
      </c>
      <c r="J5162" s="11">
        <f t="shared" si="483"/>
        <v>807</v>
      </c>
      <c r="K5162" s="11">
        <f t="shared" si="484"/>
        <v>1467</v>
      </c>
      <c r="L5162" s="11">
        <f t="shared" si="485"/>
        <v>660</v>
      </c>
      <c r="M5162" t="str">
        <f>VLOOKUP(C5162,[1]!Location_Data[#Data],2,0)</f>
        <v>East Los Angeles</v>
      </c>
      <c r="N5162" t="str">
        <f>VLOOKUP(D5162,[1]!Salespeople_Data[#Data],2,0)</f>
        <v>Brian Thomas</v>
      </c>
      <c r="O5162" t="str">
        <f>VLOOKUP(E5162,[1]!Customer_Data[#Data],2,0)</f>
        <v>William James</v>
      </c>
      <c r="P5162" s="15">
        <f t="shared" si="480"/>
        <v>7</v>
      </c>
      <c r="Q5162">
        <f t="shared" si="481"/>
        <v>2</v>
      </c>
      <c r="R5162">
        <f t="shared" si="482"/>
        <v>2021</v>
      </c>
    </row>
    <row r="5163" spans="1:18" x14ac:dyDescent="0.25">
      <c r="A5163" s="7" t="s">
        <v>6185</v>
      </c>
      <c r="B5163" s="7" t="s">
        <v>395</v>
      </c>
      <c r="C5163" s="7" t="s">
        <v>9</v>
      </c>
      <c r="D5163" s="7" t="s">
        <v>87</v>
      </c>
      <c r="E5163" s="7" t="s">
        <v>2348</v>
      </c>
      <c r="F5163" s="9">
        <v>44209</v>
      </c>
      <c r="G5163" s="7">
        <v>1</v>
      </c>
      <c r="H5163" s="11">
        <f>VLOOKUP(B5163,[1]!Product_Data[#Data],4,0)</f>
        <v>2257</v>
      </c>
      <c r="I5163" s="11">
        <f>VLOOKUP(B5163,[1]!Product_Data[#Data],3,0)</f>
        <v>1535</v>
      </c>
      <c r="J5163" s="11">
        <f t="shared" si="483"/>
        <v>1535</v>
      </c>
      <c r="K5163" s="11">
        <f t="shared" si="484"/>
        <v>2257</v>
      </c>
      <c r="L5163" s="11">
        <f t="shared" si="485"/>
        <v>722</v>
      </c>
      <c r="M5163" t="str">
        <f>VLOOKUP(C5163,[1]!Location_Data[#Data],2,0)</f>
        <v>San Mateo</v>
      </c>
      <c r="N5163" t="str">
        <f>VLOOKUP(D5163,[1]!Salespeople_Data[#Data],2,0)</f>
        <v>Martin Perry</v>
      </c>
      <c r="O5163" t="str">
        <f>VLOOKUP(E5163,[1]!Customer_Data[#Data],2,0)</f>
        <v>John Long</v>
      </c>
      <c r="P5163" s="15">
        <f t="shared" si="480"/>
        <v>4</v>
      </c>
      <c r="Q5163">
        <f t="shared" si="481"/>
        <v>1</v>
      </c>
      <c r="R5163">
        <f t="shared" si="482"/>
        <v>2021</v>
      </c>
    </row>
    <row r="5164" spans="1:18" x14ac:dyDescent="0.25">
      <c r="A5164" s="7" t="s">
        <v>6186</v>
      </c>
      <c r="B5164" s="7" t="s">
        <v>367</v>
      </c>
      <c r="C5164" s="7" t="s">
        <v>380</v>
      </c>
      <c r="D5164" s="7" t="s">
        <v>136</v>
      </c>
      <c r="E5164" s="7" t="s">
        <v>2167</v>
      </c>
      <c r="F5164" s="9">
        <v>44257</v>
      </c>
      <c r="G5164" s="7">
        <v>1</v>
      </c>
      <c r="H5164" s="11">
        <f>VLOOKUP(B5164,[1]!Product_Data[#Data],4,0)</f>
        <v>530</v>
      </c>
      <c r="I5164" s="11">
        <f>VLOOKUP(B5164,[1]!Product_Data[#Data],3,0)</f>
        <v>424</v>
      </c>
      <c r="J5164" s="11">
        <f t="shared" si="483"/>
        <v>424</v>
      </c>
      <c r="K5164" s="11">
        <f t="shared" si="484"/>
        <v>530</v>
      </c>
      <c r="L5164" s="11">
        <f t="shared" si="485"/>
        <v>106</v>
      </c>
      <c r="M5164" t="str">
        <f>VLOOKUP(C5164,[1]!Location_Data[#Data],2,0)</f>
        <v>Los Angeles</v>
      </c>
      <c r="N5164" t="str">
        <f>VLOOKUP(D5164,[1]!Salespeople_Data[#Data],2,0)</f>
        <v>Clarence Fox</v>
      </c>
      <c r="O5164" t="str">
        <f>VLOOKUP(E5164,[1]!Customer_Data[#Data],2,0)</f>
        <v>Jonathan Pierce</v>
      </c>
      <c r="P5164" s="15">
        <f t="shared" si="480"/>
        <v>3</v>
      </c>
      <c r="Q5164">
        <f t="shared" si="481"/>
        <v>3</v>
      </c>
      <c r="R5164">
        <f t="shared" si="482"/>
        <v>2021</v>
      </c>
    </row>
    <row r="5165" spans="1:18" x14ac:dyDescent="0.25">
      <c r="A5165" s="7" t="s">
        <v>6187</v>
      </c>
      <c r="B5165" s="7" t="s">
        <v>228</v>
      </c>
      <c r="C5165" s="7" t="s">
        <v>362</v>
      </c>
      <c r="D5165" s="7" t="s">
        <v>308</v>
      </c>
      <c r="E5165" s="7" t="s">
        <v>1187</v>
      </c>
      <c r="F5165" s="9">
        <v>44260</v>
      </c>
      <c r="G5165" s="7">
        <v>4</v>
      </c>
      <c r="H5165" s="11">
        <f>VLOOKUP(B5165,[1]!Product_Data[#Data],4,0)</f>
        <v>1862</v>
      </c>
      <c r="I5165" s="11">
        <f>VLOOKUP(B5165,[1]!Product_Data[#Data],3,0)</f>
        <v>1173</v>
      </c>
      <c r="J5165" s="11">
        <f t="shared" si="483"/>
        <v>4692</v>
      </c>
      <c r="K5165" s="11">
        <f t="shared" si="484"/>
        <v>7448</v>
      </c>
      <c r="L5165" s="11">
        <f t="shared" si="485"/>
        <v>2756</v>
      </c>
      <c r="M5165" t="str">
        <f>VLOOKUP(C5165,[1]!Location_Data[#Data],2,0)</f>
        <v>San Bernardino</v>
      </c>
      <c r="N5165" t="str">
        <f>VLOOKUP(D5165,[1]!Salespeople_Data[#Data],2,0)</f>
        <v>Fred Robertson</v>
      </c>
      <c r="O5165" t="str">
        <f>VLOOKUP(E5165,[1]!Customer_Data[#Data],2,0)</f>
        <v>Jeremy Wilson</v>
      </c>
      <c r="P5165" s="15">
        <f t="shared" si="480"/>
        <v>6</v>
      </c>
      <c r="Q5165">
        <f t="shared" si="481"/>
        <v>3</v>
      </c>
      <c r="R5165">
        <f t="shared" si="482"/>
        <v>2021</v>
      </c>
    </row>
    <row r="5166" spans="1:18" x14ac:dyDescent="0.25">
      <c r="A5166" s="7" t="s">
        <v>6188</v>
      </c>
      <c r="B5166" s="7" t="s">
        <v>652</v>
      </c>
      <c r="C5166" s="7" t="s">
        <v>34</v>
      </c>
      <c r="D5166" s="7" t="s">
        <v>106</v>
      </c>
      <c r="E5166" s="7" t="s">
        <v>1427</v>
      </c>
      <c r="F5166" s="9">
        <v>44229</v>
      </c>
      <c r="G5166" s="7">
        <v>1</v>
      </c>
      <c r="H5166" s="11">
        <f>VLOOKUP(B5166,[1]!Product_Data[#Data],4,0)</f>
        <v>217</v>
      </c>
      <c r="I5166" s="11">
        <f>VLOOKUP(B5166,[1]!Product_Data[#Data],3,0)</f>
        <v>171</v>
      </c>
      <c r="J5166" s="11">
        <f t="shared" si="483"/>
        <v>171</v>
      </c>
      <c r="K5166" s="11">
        <f t="shared" si="484"/>
        <v>217</v>
      </c>
      <c r="L5166" s="11">
        <f t="shared" si="485"/>
        <v>46</v>
      </c>
      <c r="M5166" t="str">
        <f>VLOOKUP(C5166,[1]!Location_Data[#Data],2,0)</f>
        <v>Inglewood</v>
      </c>
      <c r="N5166" t="str">
        <f>VLOOKUP(D5166,[1]!Salespeople_Data[#Data],2,0)</f>
        <v>Patrick Ruiz</v>
      </c>
      <c r="O5166" t="str">
        <f>VLOOKUP(E5166,[1]!Customer_Data[#Data],2,0)</f>
        <v>Roy Rice</v>
      </c>
      <c r="P5166" s="15">
        <f t="shared" si="480"/>
        <v>3</v>
      </c>
      <c r="Q5166">
        <f t="shared" si="481"/>
        <v>2</v>
      </c>
      <c r="R5166">
        <f t="shared" si="482"/>
        <v>2021</v>
      </c>
    </row>
    <row r="5167" spans="1:18" x14ac:dyDescent="0.25">
      <c r="A5167" s="7" t="s">
        <v>6189</v>
      </c>
      <c r="B5167" s="7" t="s">
        <v>603</v>
      </c>
      <c r="C5167" s="7" t="s">
        <v>380</v>
      </c>
      <c r="D5167" s="7" t="s">
        <v>264</v>
      </c>
      <c r="E5167" s="7" t="s">
        <v>863</v>
      </c>
      <c r="F5167" s="9">
        <v>44204</v>
      </c>
      <c r="G5167" s="7">
        <v>3</v>
      </c>
      <c r="H5167" s="11">
        <f>VLOOKUP(B5167,[1]!Product_Data[#Data],4,0)</f>
        <v>2495</v>
      </c>
      <c r="I5167" s="11">
        <f>VLOOKUP(B5167,[1]!Product_Data[#Data],3,0)</f>
        <v>1896</v>
      </c>
      <c r="J5167" s="11">
        <f t="shared" si="483"/>
        <v>5688</v>
      </c>
      <c r="K5167" s="11">
        <f t="shared" si="484"/>
        <v>7485</v>
      </c>
      <c r="L5167" s="11">
        <f t="shared" si="485"/>
        <v>1797</v>
      </c>
      <c r="M5167" t="str">
        <f>VLOOKUP(C5167,[1]!Location_Data[#Data],2,0)</f>
        <v>Los Angeles</v>
      </c>
      <c r="N5167" t="str">
        <f>VLOOKUP(D5167,[1]!Salespeople_Data[#Data],2,0)</f>
        <v>Ernest Wheeler</v>
      </c>
      <c r="O5167" t="str">
        <f>VLOOKUP(E5167,[1]!Customer_Data[#Data],2,0)</f>
        <v>Henry Cox</v>
      </c>
      <c r="P5167" s="15">
        <f t="shared" si="480"/>
        <v>6</v>
      </c>
      <c r="Q5167">
        <f t="shared" si="481"/>
        <v>1</v>
      </c>
      <c r="R5167">
        <f t="shared" si="482"/>
        <v>2021</v>
      </c>
    </row>
    <row r="5168" spans="1:18" x14ac:dyDescent="0.25">
      <c r="A5168" s="7" t="s">
        <v>6190</v>
      </c>
      <c r="B5168" s="7" t="s">
        <v>435</v>
      </c>
      <c r="C5168" s="7" t="s">
        <v>276</v>
      </c>
      <c r="D5168" s="7" t="s">
        <v>141</v>
      </c>
      <c r="E5168" s="7" t="s">
        <v>217</v>
      </c>
      <c r="F5168" s="9">
        <v>44264</v>
      </c>
      <c r="G5168" s="7">
        <v>1</v>
      </c>
      <c r="H5168" s="11">
        <f>VLOOKUP(B5168,[1]!Product_Data[#Data],4,0)</f>
        <v>2141</v>
      </c>
      <c r="I5168" s="11">
        <f>VLOOKUP(B5168,[1]!Product_Data[#Data],3,0)</f>
        <v>1777</v>
      </c>
      <c r="J5168" s="11">
        <f t="shared" si="483"/>
        <v>1777</v>
      </c>
      <c r="K5168" s="11">
        <f t="shared" si="484"/>
        <v>2141</v>
      </c>
      <c r="L5168" s="11">
        <f t="shared" si="485"/>
        <v>364</v>
      </c>
      <c r="M5168" t="str">
        <f>VLOOKUP(C5168,[1]!Location_Data[#Data],2,0)</f>
        <v>Orange</v>
      </c>
      <c r="N5168" t="str">
        <f>VLOOKUP(D5168,[1]!Salespeople_Data[#Data],2,0)</f>
        <v>Arthur Mccoy</v>
      </c>
      <c r="O5168" t="str">
        <f>VLOOKUP(E5168,[1]!Customer_Data[#Data],2,0)</f>
        <v>George Fowler</v>
      </c>
      <c r="P5168" s="15">
        <f t="shared" si="480"/>
        <v>3</v>
      </c>
      <c r="Q5168">
        <f t="shared" si="481"/>
        <v>3</v>
      </c>
      <c r="R5168">
        <f t="shared" si="482"/>
        <v>2021</v>
      </c>
    </row>
    <row r="5169" spans="1:18" x14ac:dyDescent="0.25">
      <c r="A5169" s="7" t="s">
        <v>6191</v>
      </c>
      <c r="B5169" s="7" t="s">
        <v>119</v>
      </c>
      <c r="C5169" s="7" t="s">
        <v>182</v>
      </c>
      <c r="D5169" s="7" t="s">
        <v>359</v>
      </c>
      <c r="E5169" s="7" t="s">
        <v>1376</v>
      </c>
      <c r="F5169" s="9">
        <v>44243</v>
      </c>
      <c r="G5169" s="7">
        <v>2</v>
      </c>
      <c r="H5169" s="11">
        <f>VLOOKUP(B5169,[1]!Product_Data[#Data],4,0)</f>
        <v>1077</v>
      </c>
      <c r="I5169" s="11">
        <f>VLOOKUP(B5169,[1]!Product_Data[#Data],3,0)</f>
        <v>732</v>
      </c>
      <c r="J5169" s="11">
        <f t="shared" si="483"/>
        <v>1464</v>
      </c>
      <c r="K5169" s="11">
        <f t="shared" si="484"/>
        <v>2154</v>
      </c>
      <c r="L5169" s="11">
        <f t="shared" si="485"/>
        <v>690</v>
      </c>
      <c r="M5169" t="str">
        <f>VLOOKUP(C5169,[1]!Location_Data[#Data],2,0)</f>
        <v>Vallejo</v>
      </c>
      <c r="N5169" t="str">
        <f>VLOOKUP(D5169,[1]!Salespeople_Data[#Data],2,0)</f>
        <v>Eugene Holmes</v>
      </c>
      <c r="O5169" t="str">
        <f>VLOOKUP(E5169,[1]!Customer_Data[#Data],2,0)</f>
        <v>Adam Thompson</v>
      </c>
      <c r="P5169" s="15">
        <f t="shared" si="480"/>
        <v>3</v>
      </c>
      <c r="Q5169">
        <f t="shared" si="481"/>
        <v>2</v>
      </c>
      <c r="R5169">
        <f t="shared" si="482"/>
        <v>2021</v>
      </c>
    </row>
    <row r="5170" spans="1:18" x14ac:dyDescent="0.25">
      <c r="A5170" s="7" t="s">
        <v>6192</v>
      </c>
      <c r="B5170" s="7" t="s">
        <v>412</v>
      </c>
      <c r="C5170" s="7" t="s">
        <v>527</v>
      </c>
      <c r="D5170" s="7" t="s">
        <v>413</v>
      </c>
      <c r="E5170" s="7" t="s">
        <v>1710</v>
      </c>
      <c r="F5170" s="9">
        <v>44227</v>
      </c>
      <c r="G5170" s="7">
        <v>1</v>
      </c>
      <c r="H5170" s="11">
        <f>VLOOKUP(B5170,[1]!Product_Data[#Data],4,0)</f>
        <v>2396</v>
      </c>
      <c r="I5170" s="11">
        <f>VLOOKUP(B5170,[1]!Product_Data[#Data],3,0)</f>
        <v>1965</v>
      </c>
      <c r="J5170" s="11">
        <f t="shared" si="483"/>
        <v>1965</v>
      </c>
      <c r="K5170" s="11">
        <f t="shared" si="484"/>
        <v>2396</v>
      </c>
      <c r="L5170" s="11">
        <f t="shared" si="485"/>
        <v>431</v>
      </c>
      <c r="M5170" t="str">
        <f>VLOOKUP(C5170,[1]!Location_Data[#Data],2,0)</f>
        <v>Stockton</v>
      </c>
      <c r="N5170" t="str">
        <f>VLOOKUP(D5170,[1]!Salespeople_Data[#Data],2,0)</f>
        <v>Kenneth Bradley</v>
      </c>
      <c r="O5170" t="str">
        <f>VLOOKUP(E5170,[1]!Customer_Data[#Data],2,0)</f>
        <v>Kevin Wheeler</v>
      </c>
      <c r="P5170" s="15">
        <f t="shared" si="480"/>
        <v>1</v>
      </c>
      <c r="Q5170">
        <f t="shared" si="481"/>
        <v>1</v>
      </c>
      <c r="R5170">
        <f t="shared" si="482"/>
        <v>2021</v>
      </c>
    </row>
    <row r="5171" spans="1:18" x14ac:dyDescent="0.25">
      <c r="A5171" s="7" t="s">
        <v>6193</v>
      </c>
      <c r="B5171" s="7" t="s">
        <v>275</v>
      </c>
      <c r="C5171" s="7" t="s">
        <v>186</v>
      </c>
      <c r="D5171" s="7" t="s">
        <v>178</v>
      </c>
      <c r="E5171" s="7" t="s">
        <v>1214</v>
      </c>
      <c r="F5171" s="9">
        <v>44213</v>
      </c>
      <c r="G5171" s="7">
        <v>1</v>
      </c>
      <c r="H5171" s="11">
        <f>VLOOKUP(B5171,[1]!Product_Data[#Data],4,0)</f>
        <v>2353</v>
      </c>
      <c r="I5171" s="11">
        <f>VLOOKUP(B5171,[1]!Product_Data[#Data],3,0)</f>
        <v>1788</v>
      </c>
      <c r="J5171" s="11">
        <f t="shared" si="483"/>
        <v>1788</v>
      </c>
      <c r="K5171" s="11">
        <f t="shared" si="484"/>
        <v>2353</v>
      </c>
      <c r="L5171" s="11">
        <f t="shared" si="485"/>
        <v>565</v>
      </c>
      <c r="M5171" t="str">
        <f>VLOOKUP(C5171,[1]!Location_Data[#Data],2,0)</f>
        <v>Riverside</v>
      </c>
      <c r="N5171" t="str">
        <f>VLOOKUP(D5171,[1]!Salespeople_Data[#Data],2,0)</f>
        <v>Joshua Taylor</v>
      </c>
      <c r="O5171" t="str">
        <f>VLOOKUP(E5171,[1]!Customer_Data[#Data],2,0)</f>
        <v>Matthew Lewis</v>
      </c>
      <c r="P5171" s="15">
        <f t="shared" si="480"/>
        <v>1</v>
      </c>
      <c r="Q5171">
        <f t="shared" si="481"/>
        <v>1</v>
      </c>
      <c r="R5171">
        <f t="shared" si="482"/>
        <v>2021</v>
      </c>
    </row>
    <row r="5172" spans="1:18" x14ac:dyDescent="0.25">
      <c r="A5172" s="7" t="s">
        <v>6194</v>
      </c>
      <c r="B5172" s="7" t="s">
        <v>203</v>
      </c>
      <c r="C5172" s="7" t="s">
        <v>34</v>
      </c>
      <c r="D5172" s="7" t="s">
        <v>25</v>
      </c>
      <c r="E5172" s="7" t="s">
        <v>1133</v>
      </c>
      <c r="F5172" s="9">
        <v>44204</v>
      </c>
      <c r="G5172" s="7">
        <v>2</v>
      </c>
      <c r="H5172" s="11">
        <f>VLOOKUP(B5172,[1]!Product_Data[#Data],4,0)</f>
        <v>1414</v>
      </c>
      <c r="I5172" s="11">
        <f>VLOOKUP(B5172,[1]!Product_Data[#Data],3,0)</f>
        <v>962</v>
      </c>
      <c r="J5172" s="11">
        <f t="shared" si="483"/>
        <v>1924</v>
      </c>
      <c r="K5172" s="11">
        <f t="shared" si="484"/>
        <v>2828</v>
      </c>
      <c r="L5172" s="11">
        <f t="shared" si="485"/>
        <v>904</v>
      </c>
      <c r="M5172" t="str">
        <f>VLOOKUP(C5172,[1]!Location_Data[#Data],2,0)</f>
        <v>Inglewood</v>
      </c>
      <c r="N5172" t="str">
        <f>VLOOKUP(D5172,[1]!Salespeople_Data[#Data],2,0)</f>
        <v>Brian Davis</v>
      </c>
      <c r="O5172" t="str">
        <f>VLOOKUP(E5172,[1]!Customer_Data[#Data],2,0)</f>
        <v>Daniel West</v>
      </c>
      <c r="P5172" s="15">
        <f t="shared" si="480"/>
        <v>6</v>
      </c>
      <c r="Q5172">
        <f t="shared" si="481"/>
        <v>1</v>
      </c>
      <c r="R5172">
        <f t="shared" si="482"/>
        <v>2021</v>
      </c>
    </row>
    <row r="5173" spans="1:18" x14ac:dyDescent="0.25">
      <c r="A5173" s="7" t="s">
        <v>6195</v>
      </c>
      <c r="B5173" s="7" t="s">
        <v>23</v>
      </c>
      <c r="C5173" s="7" t="s">
        <v>105</v>
      </c>
      <c r="D5173" s="7" t="s">
        <v>35</v>
      </c>
      <c r="E5173" s="7" t="s">
        <v>2116</v>
      </c>
      <c r="F5173" s="9">
        <v>44212</v>
      </c>
      <c r="G5173" s="7">
        <v>1</v>
      </c>
      <c r="H5173" s="11">
        <f>VLOOKUP(B5173,[1]!Product_Data[#Data],4,0)</f>
        <v>1052</v>
      </c>
      <c r="I5173" s="11">
        <f>VLOOKUP(B5173,[1]!Product_Data[#Data],3,0)</f>
        <v>589</v>
      </c>
      <c r="J5173" s="11">
        <f t="shared" si="483"/>
        <v>589</v>
      </c>
      <c r="K5173" s="11">
        <f t="shared" si="484"/>
        <v>1052</v>
      </c>
      <c r="L5173" s="11">
        <f t="shared" si="485"/>
        <v>463</v>
      </c>
      <c r="M5173" t="str">
        <f>VLOOKUP(C5173,[1]!Location_Data[#Data],2,0)</f>
        <v>Daly City</v>
      </c>
      <c r="N5173" t="str">
        <f>VLOOKUP(D5173,[1]!Salespeople_Data[#Data],2,0)</f>
        <v>Charles Harper</v>
      </c>
      <c r="O5173" t="str">
        <f>VLOOKUP(E5173,[1]!Customer_Data[#Data],2,0)</f>
        <v>Louis Ellis</v>
      </c>
      <c r="P5173" s="15">
        <f t="shared" si="480"/>
        <v>7</v>
      </c>
      <c r="Q5173">
        <f t="shared" si="481"/>
        <v>1</v>
      </c>
      <c r="R5173">
        <f t="shared" si="482"/>
        <v>2021</v>
      </c>
    </row>
    <row r="5174" spans="1:18" x14ac:dyDescent="0.25">
      <c r="A5174" s="7" t="s">
        <v>6196</v>
      </c>
      <c r="B5174" s="7" t="s">
        <v>252</v>
      </c>
      <c r="C5174" s="7" t="s">
        <v>349</v>
      </c>
      <c r="D5174" s="7" t="s">
        <v>257</v>
      </c>
      <c r="E5174" s="7" t="s">
        <v>801</v>
      </c>
      <c r="F5174" s="9">
        <v>44267</v>
      </c>
      <c r="G5174" s="7">
        <v>1</v>
      </c>
      <c r="H5174" s="11">
        <f>VLOOKUP(B5174,[1]!Product_Data[#Data],4,0)</f>
        <v>1899</v>
      </c>
      <c r="I5174" s="11">
        <f>VLOOKUP(B5174,[1]!Product_Data[#Data],3,0)</f>
        <v>1044</v>
      </c>
      <c r="J5174" s="11">
        <f t="shared" si="483"/>
        <v>1044</v>
      </c>
      <c r="K5174" s="11">
        <f t="shared" si="484"/>
        <v>1899</v>
      </c>
      <c r="L5174" s="11">
        <f t="shared" si="485"/>
        <v>855</v>
      </c>
      <c r="M5174" t="str">
        <f>VLOOKUP(C5174,[1]!Location_Data[#Data],2,0)</f>
        <v>Santa Clara</v>
      </c>
      <c r="N5174" t="str">
        <f>VLOOKUP(D5174,[1]!Salespeople_Data[#Data],2,0)</f>
        <v>Jerry Perry</v>
      </c>
      <c r="O5174" t="str">
        <f>VLOOKUP(E5174,[1]!Customer_Data[#Data],2,0)</f>
        <v>Kenneth Hill</v>
      </c>
      <c r="P5174" s="15">
        <f t="shared" si="480"/>
        <v>6</v>
      </c>
      <c r="Q5174">
        <f t="shared" si="481"/>
        <v>3</v>
      </c>
      <c r="R5174">
        <f t="shared" si="482"/>
        <v>2021</v>
      </c>
    </row>
    <row r="5175" spans="1:18" x14ac:dyDescent="0.25">
      <c r="A5175" s="7" t="s">
        <v>6197</v>
      </c>
      <c r="B5175" s="7" t="s">
        <v>373</v>
      </c>
      <c r="C5175" s="7" t="s">
        <v>386</v>
      </c>
      <c r="D5175" s="7" t="s">
        <v>35</v>
      </c>
      <c r="E5175" s="7" t="s">
        <v>323</v>
      </c>
      <c r="F5175" s="9">
        <v>44259</v>
      </c>
      <c r="G5175" s="7">
        <v>1</v>
      </c>
      <c r="H5175" s="11">
        <f>VLOOKUP(B5175,[1]!Product_Data[#Data],4,0)</f>
        <v>2182</v>
      </c>
      <c r="I5175" s="11">
        <f>VLOOKUP(B5175,[1]!Product_Data[#Data],3,0)</f>
        <v>1200</v>
      </c>
      <c r="J5175" s="11">
        <f t="shared" si="483"/>
        <v>1200</v>
      </c>
      <c r="K5175" s="11">
        <f t="shared" si="484"/>
        <v>2182</v>
      </c>
      <c r="L5175" s="11">
        <f t="shared" si="485"/>
        <v>982</v>
      </c>
      <c r="M5175" t="str">
        <f>VLOOKUP(C5175,[1]!Location_Data[#Data],2,0)</f>
        <v>Carlsbad</v>
      </c>
      <c r="N5175" t="str">
        <f>VLOOKUP(D5175,[1]!Salespeople_Data[#Data],2,0)</f>
        <v>Charles Harper</v>
      </c>
      <c r="O5175" t="str">
        <f>VLOOKUP(E5175,[1]!Customer_Data[#Data],2,0)</f>
        <v>Douglas Franklin</v>
      </c>
      <c r="P5175" s="15">
        <f t="shared" si="480"/>
        <v>5</v>
      </c>
      <c r="Q5175">
        <f t="shared" si="481"/>
        <v>3</v>
      </c>
      <c r="R5175">
        <f t="shared" si="482"/>
        <v>2021</v>
      </c>
    </row>
    <row r="5176" spans="1:18" x14ac:dyDescent="0.25">
      <c r="A5176" s="7" t="s">
        <v>6198</v>
      </c>
      <c r="B5176" s="7" t="s">
        <v>203</v>
      </c>
      <c r="C5176" s="7" t="s">
        <v>215</v>
      </c>
      <c r="D5176" s="7" t="s">
        <v>136</v>
      </c>
      <c r="E5176" s="7" t="s">
        <v>1814</v>
      </c>
      <c r="F5176" s="9">
        <v>44216</v>
      </c>
      <c r="G5176" s="7">
        <v>3</v>
      </c>
      <c r="H5176" s="11">
        <f>VLOOKUP(B5176,[1]!Product_Data[#Data],4,0)</f>
        <v>1414</v>
      </c>
      <c r="I5176" s="11">
        <f>VLOOKUP(B5176,[1]!Product_Data[#Data],3,0)</f>
        <v>962</v>
      </c>
      <c r="J5176" s="11">
        <f t="shared" si="483"/>
        <v>2886</v>
      </c>
      <c r="K5176" s="11">
        <f t="shared" si="484"/>
        <v>4242</v>
      </c>
      <c r="L5176" s="11">
        <f t="shared" si="485"/>
        <v>1356</v>
      </c>
      <c r="M5176" t="str">
        <f>VLOOKUP(C5176,[1]!Location_Data[#Data],2,0)</f>
        <v>El Cajon</v>
      </c>
      <c r="N5176" t="str">
        <f>VLOOKUP(D5176,[1]!Salespeople_Data[#Data],2,0)</f>
        <v>Clarence Fox</v>
      </c>
      <c r="O5176" t="str">
        <f>VLOOKUP(E5176,[1]!Customer_Data[#Data],2,0)</f>
        <v>Patrick Graham</v>
      </c>
      <c r="P5176" s="15">
        <f t="shared" si="480"/>
        <v>4</v>
      </c>
      <c r="Q5176">
        <f t="shared" si="481"/>
        <v>1</v>
      </c>
      <c r="R5176">
        <f t="shared" si="482"/>
        <v>2021</v>
      </c>
    </row>
    <row r="5177" spans="1:18" x14ac:dyDescent="0.25">
      <c r="A5177" s="7" t="s">
        <v>6199</v>
      </c>
      <c r="B5177" s="7" t="s">
        <v>569</v>
      </c>
      <c r="C5177" s="7" t="s">
        <v>469</v>
      </c>
      <c r="D5177" s="7" t="s">
        <v>447</v>
      </c>
      <c r="E5177" s="7" t="s">
        <v>929</v>
      </c>
      <c r="F5177" s="9">
        <v>44232</v>
      </c>
      <c r="G5177" s="7">
        <v>1</v>
      </c>
      <c r="H5177" s="11">
        <f>VLOOKUP(B5177,[1]!Product_Data[#Data],4,0)</f>
        <v>1178</v>
      </c>
      <c r="I5177" s="11">
        <f>VLOOKUP(B5177,[1]!Product_Data[#Data],3,0)</f>
        <v>683</v>
      </c>
      <c r="J5177" s="11">
        <f t="shared" si="483"/>
        <v>683</v>
      </c>
      <c r="K5177" s="11">
        <f t="shared" si="484"/>
        <v>1178</v>
      </c>
      <c r="L5177" s="11">
        <f t="shared" si="485"/>
        <v>495</v>
      </c>
      <c r="M5177" t="str">
        <f>VLOOKUP(C5177,[1]!Location_Data[#Data],2,0)</f>
        <v>Escondido</v>
      </c>
      <c r="N5177" t="str">
        <f>VLOOKUP(D5177,[1]!Salespeople_Data[#Data],2,0)</f>
        <v>Howard Sims</v>
      </c>
      <c r="O5177" t="str">
        <f>VLOOKUP(E5177,[1]!Customer_Data[#Data],2,0)</f>
        <v>Victor Ramos</v>
      </c>
      <c r="P5177" s="15">
        <f t="shared" si="480"/>
        <v>6</v>
      </c>
      <c r="Q5177">
        <f t="shared" si="481"/>
        <v>2</v>
      </c>
      <c r="R5177">
        <f t="shared" si="482"/>
        <v>2021</v>
      </c>
    </row>
    <row r="5178" spans="1:18" x14ac:dyDescent="0.25">
      <c r="A5178" s="7" t="s">
        <v>6200</v>
      </c>
      <c r="B5178" s="7" t="s">
        <v>271</v>
      </c>
      <c r="C5178" s="7" t="s">
        <v>386</v>
      </c>
      <c r="D5178" s="7" t="s">
        <v>96</v>
      </c>
      <c r="E5178" s="7" t="s">
        <v>856</v>
      </c>
      <c r="F5178" s="9">
        <v>44269</v>
      </c>
      <c r="G5178" s="7">
        <v>1</v>
      </c>
      <c r="H5178" s="11">
        <f>VLOOKUP(B5178,[1]!Product_Data[#Data],4,0)</f>
        <v>1587</v>
      </c>
      <c r="I5178" s="11">
        <f>VLOOKUP(B5178,[1]!Product_Data[#Data],3,0)</f>
        <v>1301</v>
      </c>
      <c r="J5178" s="11">
        <f t="shared" si="483"/>
        <v>1301</v>
      </c>
      <c r="K5178" s="11">
        <f t="shared" si="484"/>
        <v>1587</v>
      </c>
      <c r="L5178" s="11">
        <f t="shared" si="485"/>
        <v>286</v>
      </c>
      <c r="M5178" t="str">
        <f>VLOOKUP(C5178,[1]!Location_Data[#Data],2,0)</f>
        <v>Carlsbad</v>
      </c>
      <c r="N5178" t="str">
        <f>VLOOKUP(D5178,[1]!Salespeople_Data[#Data],2,0)</f>
        <v>Brian Thomas</v>
      </c>
      <c r="O5178" t="str">
        <f>VLOOKUP(E5178,[1]!Customer_Data[#Data],2,0)</f>
        <v>Jesse Wells</v>
      </c>
      <c r="P5178" s="15">
        <f t="shared" si="480"/>
        <v>1</v>
      </c>
      <c r="Q5178">
        <f t="shared" si="481"/>
        <v>3</v>
      </c>
      <c r="R5178">
        <f t="shared" si="482"/>
        <v>2021</v>
      </c>
    </row>
    <row r="5179" spans="1:18" x14ac:dyDescent="0.25">
      <c r="A5179" s="7" t="s">
        <v>6201</v>
      </c>
      <c r="B5179" s="7" t="s">
        <v>86</v>
      </c>
      <c r="C5179" s="7" t="s">
        <v>224</v>
      </c>
      <c r="D5179" s="7" t="s">
        <v>126</v>
      </c>
      <c r="E5179" s="7" t="s">
        <v>2681</v>
      </c>
      <c r="F5179" s="9">
        <v>44255</v>
      </c>
      <c r="G5179" s="7">
        <v>2</v>
      </c>
      <c r="H5179" s="11">
        <f>VLOOKUP(B5179,[1]!Product_Data[#Data],4,0)</f>
        <v>1725</v>
      </c>
      <c r="I5179" s="11">
        <f>VLOOKUP(B5179,[1]!Product_Data[#Data],3,0)</f>
        <v>1363</v>
      </c>
      <c r="J5179" s="11">
        <f t="shared" si="483"/>
        <v>2726</v>
      </c>
      <c r="K5179" s="11">
        <f t="shared" si="484"/>
        <v>3450</v>
      </c>
      <c r="L5179" s="11">
        <f t="shared" si="485"/>
        <v>724</v>
      </c>
      <c r="M5179" t="str">
        <f>VLOOKUP(C5179,[1]!Location_Data[#Data],2,0)</f>
        <v>Huntington Beach</v>
      </c>
      <c r="N5179" t="str">
        <f>VLOOKUP(D5179,[1]!Salespeople_Data[#Data],2,0)</f>
        <v>Larry Castillo</v>
      </c>
      <c r="O5179" t="str">
        <f>VLOOKUP(E5179,[1]!Customer_Data[#Data],2,0)</f>
        <v>Billy Adams</v>
      </c>
      <c r="P5179" s="15">
        <f t="shared" si="480"/>
        <v>1</v>
      </c>
      <c r="Q5179">
        <f t="shared" si="481"/>
        <v>2</v>
      </c>
      <c r="R5179">
        <f t="shared" si="482"/>
        <v>2021</v>
      </c>
    </row>
    <row r="5180" spans="1:18" x14ac:dyDescent="0.25">
      <c r="A5180" s="7" t="s">
        <v>6202</v>
      </c>
      <c r="B5180" s="7" t="s">
        <v>537</v>
      </c>
      <c r="C5180" s="7" t="s">
        <v>14</v>
      </c>
      <c r="D5180" s="7" t="s">
        <v>101</v>
      </c>
      <c r="E5180" s="7" t="s">
        <v>1420</v>
      </c>
      <c r="F5180" s="9">
        <v>44270</v>
      </c>
      <c r="G5180" s="7">
        <v>1</v>
      </c>
      <c r="H5180" s="11">
        <f>VLOOKUP(B5180,[1]!Product_Data[#Data],4,0)</f>
        <v>556</v>
      </c>
      <c r="I5180" s="11">
        <f>VLOOKUP(B5180,[1]!Product_Data[#Data],3,0)</f>
        <v>395</v>
      </c>
      <c r="J5180" s="11">
        <f t="shared" si="483"/>
        <v>395</v>
      </c>
      <c r="K5180" s="11">
        <f t="shared" si="484"/>
        <v>556</v>
      </c>
      <c r="L5180" s="11">
        <f t="shared" si="485"/>
        <v>161</v>
      </c>
      <c r="M5180" t="str">
        <f>VLOOKUP(C5180,[1]!Location_Data[#Data],2,0)</f>
        <v>Santa Clarita</v>
      </c>
      <c r="N5180" t="str">
        <f>VLOOKUP(D5180,[1]!Salespeople_Data[#Data],2,0)</f>
        <v>Scott Clark</v>
      </c>
      <c r="O5180" t="str">
        <f>VLOOKUP(E5180,[1]!Customer_Data[#Data],2,0)</f>
        <v>Robert Ferguson</v>
      </c>
      <c r="P5180" s="15">
        <f t="shared" si="480"/>
        <v>2</v>
      </c>
      <c r="Q5180">
        <f t="shared" si="481"/>
        <v>3</v>
      </c>
      <c r="R5180">
        <f t="shared" si="482"/>
        <v>2021</v>
      </c>
    </row>
    <row r="5181" spans="1:18" x14ac:dyDescent="0.25">
      <c r="A5181" s="7" t="s">
        <v>6203</v>
      </c>
      <c r="B5181" s="7" t="s">
        <v>194</v>
      </c>
      <c r="C5181" s="7" t="s">
        <v>115</v>
      </c>
      <c r="D5181" s="7" t="s">
        <v>191</v>
      </c>
      <c r="E5181" s="7" t="s">
        <v>3024</v>
      </c>
      <c r="F5181" s="9">
        <v>44234</v>
      </c>
      <c r="G5181" s="7">
        <v>3</v>
      </c>
      <c r="H5181" s="11">
        <f>VLOOKUP(B5181,[1]!Product_Data[#Data],4,0)</f>
        <v>1278</v>
      </c>
      <c r="I5181" s="11">
        <f>VLOOKUP(B5181,[1]!Product_Data[#Data],3,0)</f>
        <v>665</v>
      </c>
      <c r="J5181" s="11">
        <f t="shared" si="483"/>
        <v>1995</v>
      </c>
      <c r="K5181" s="11">
        <f t="shared" si="484"/>
        <v>3834</v>
      </c>
      <c r="L5181" s="11">
        <f t="shared" si="485"/>
        <v>1839</v>
      </c>
      <c r="M5181" t="str">
        <f>VLOOKUP(C5181,[1]!Location_Data[#Data],2,0)</f>
        <v>Glendale</v>
      </c>
      <c r="N5181" t="str">
        <f>VLOOKUP(D5181,[1]!Salespeople_Data[#Data],2,0)</f>
        <v>Robert Reed</v>
      </c>
      <c r="O5181" t="str">
        <f>VLOOKUP(E5181,[1]!Customer_Data[#Data],2,0)</f>
        <v>Richard Jordan</v>
      </c>
      <c r="P5181" s="15">
        <f t="shared" si="480"/>
        <v>1</v>
      </c>
      <c r="Q5181">
        <f t="shared" si="481"/>
        <v>2</v>
      </c>
      <c r="R5181">
        <f t="shared" si="482"/>
        <v>2021</v>
      </c>
    </row>
    <row r="5182" spans="1:18" x14ac:dyDescent="0.25">
      <c r="A5182" s="7" t="s">
        <v>6204</v>
      </c>
      <c r="B5182" s="7" t="s">
        <v>600</v>
      </c>
      <c r="C5182" s="7" t="s">
        <v>286</v>
      </c>
      <c r="D5182" s="7" t="s">
        <v>216</v>
      </c>
      <c r="E5182" s="7" t="s">
        <v>506</v>
      </c>
      <c r="F5182" s="9">
        <v>44207</v>
      </c>
      <c r="G5182" s="7">
        <v>2</v>
      </c>
      <c r="H5182" s="11">
        <f>VLOOKUP(B5182,[1]!Product_Data[#Data],4,0)</f>
        <v>368</v>
      </c>
      <c r="I5182" s="11">
        <f>VLOOKUP(B5182,[1]!Product_Data[#Data],3,0)</f>
        <v>269</v>
      </c>
      <c r="J5182" s="11">
        <f t="shared" si="483"/>
        <v>538</v>
      </c>
      <c r="K5182" s="11">
        <f t="shared" si="484"/>
        <v>736</v>
      </c>
      <c r="L5182" s="11">
        <f t="shared" si="485"/>
        <v>198</v>
      </c>
      <c r="M5182" t="str">
        <f>VLOOKUP(C5182,[1]!Location_Data[#Data],2,0)</f>
        <v>El Monte</v>
      </c>
      <c r="N5182" t="str">
        <f>VLOOKUP(D5182,[1]!Salespeople_Data[#Data],2,0)</f>
        <v>Ernest Wagner</v>
      </c>
      <c r="O5182" t="str">
        <f>VLOOKUP(E5182,[1]!Customer_Data[#Data],2,0)</f>
        <v>Ernest Fox</v>
      </c>
      <c r="P5182" s="15">
        <f t="shared" si="480"/>
        <v>2</v>
      </c>
      <c r="Q5182">
        <f t="shared" si="481"/>
        <v>1</v>
      </c>
      <c r="R5182">
        <f t="shared" si="482"/>
        <v>2021</v>
      </c>
    </row>
    <row r="5183" spans="1:18" x14ac:dyDescent="0.25">
      <c r="A5183" s="7" t="s">
        <v>6205</v>
      </c>
      <c r="B5183" s="7" t="s">
        <v>173</v>
      </c>
      <c r="C5183" s="7" t="s">
        <v>302</v>
      </c>
      <c r="D5183" s="7" t="s">
        <v>35</v>
      </c>
      <c r="E5183" s="7" t="s">
        <v>1517</v>
      </c>
      <c r="F5183" s="9">
        <v>44223</v>
      </c>
      <c r="G5183" s="7">
        <v>4</v>
      </c>
      <c r="H5183" s="11">
        <f>VLOOKUP(B5183,[1]!Product_Data[#Data],4,0)</f>
        <v>2005</v>
      </c>
      <c r="I5183" s="11">
        <f>VLOOKUP(B5183,[1]!Product_Data[#Data],3,0)</f>
        <v>1223</v>
      </c>
      <c r="J5183" s="11">
        <f t="shared" si="483"/>
        <v>4892</v>
      </c>
      <c r="K5183" s="11">
        <f t="shared" si="484"/>
        <v>8020</v>
      </c>
      <c r="L5183" s="11">
        <f t="shared" si="485"/>
        <v>3128</v>
      </c>
      <c r="M5183" t="str">
        <f>VLOOKUP(C5183,[1]!Location_Data[#Data],2,0)</f>
        <v>Santa Rosa</v>
      </c>
      <c r="N5183" t="str">
        <f>VLOOKUP(D5183,[1]!Salespeople_Data[#Data],2,0)</f>
        <v>Charles Harper</v>
      </c>
      <c r="O5183" t="str">
        <f>VLOOKUP(E5183,[1]!Customer_Data[#Data],2,0)</f>
        <v>Jason Murphy</v>
      </c>
      <c r="P5183" s="15">
        <f t="shared" si="480"/>
        <v>4</v>
      </c>
      <c r="Q5183">
        <f t="shared" si="481"/>
        <v>1</v>
      </c>
      <c r="R5183">
        <f t="shared" si="482"/>
        <v>2021</v>
      </c>
    </row>
    <row r="5184" spans="1:18" x14ac:dyDescent="0.25">
      <c r="A5184" s="7" t="s">
        <v>6206</v>
      </c>
      <c r="B5184" s="7" t="s">
        <v>435</v>
      </c>
      <c r="C5184" s="7" t="s">
        <v>224</v>
      </c>
      <c r="D5184" s="7" t="s">
        <v>191</v>
      </c>
      <c r="E5184" s="7" t="s">
        <v>1136</v>
      </c>
      <c r="F5184" s="9">
        <v>44249</v>
      </c>
      <c r="G5184" s="7">
        <v>1</v>
      </c>
      <c r="H5184" s="11">
        <f>VLOOKUP(B5184,[1]!Product_Data[#Data],4,0)</f>
        <v>2141</v>
      </c>
      <c r="I5184" s="11">
        <f>VLOOKUP(B5184,[1]!Product_Data[#Data],3,0)</f>
        <v>1777</v>
      </c>
      <c r="J5184" s="11">
        <f t="shared" si="483"/>
        <v>1777</v>
      </c>
      <c r="K5184" s="11">
        <f t="shared" si="484"/>
        <v>2141</v>
      </c>
      <c r="L5184" s="11">
        <f t="shared" si="485"/>
        <v>364</v>
      </c>
      <c r="M5184" t="str">
        <f>VLOOKUP(C5184,[1]!Location_Data[#Data],2,0)</f>
        <v>Huntington Beach</v>
      </c>
      <c r="N5184" t="str">
        <f>VLOOKUP(D5184,[1]!Salespeople_Data[#Data],2,0)</f>
        <v>Robert Reed</v>
      </c>
      <c r="O5184" t="str">
        <f>VLOOKUP(E5184,[1]!Customer_Data[#Data],2,0)</f>
        <v>Juan Wood</v>
      </c>
      <c r="P5184" s="15">
        <f t="shared" si="480"/>
        <v>2</v>
      </c>
      <c r="Q5184">
        <f t="shared" si="481"/>
        <v>2</v>
      </c>
      <c r="R5184">
        <f t="shared" si="482"/>
        <v>2021</v>
      </c>
    </row>
    <row r="5185" spans="1:18" x14ac:dyDescent="0.25">
      <c r="A5185" s="7" t="s">
        <v>6207</v>
      </c>
      <c r="B5185" s="7" t="s">
        <v>152</v>
      </c>
      <c r="C5185" s="7" t="s">
        <v>643</v>
      </c>
      <c r="D5185" s="7" t="s">
        <v>63</v>
      </c>
      <c r="E5185" s="7" t="s">
        <v>681</v>
      </c>
      <c r="F5185" s="9">
        <v>44249</v>
      </c>
      <c r="G5185" s="7">
        <v>3</v>
      </c>
      <c r="H5185" s="11">
        <f>VLOOKUP(B5185,[1]!Product_Data[#Data],4,0)</f>
        <v>951</v>
      </c>
      <c r="I5185" s="11">
        <f>VLOOKUP(B5185,[1]!Product_Data[#Data],3,0)</f>
        <v>504</v>
      </c>
      <c r="J5185" s="11">
        <f t="shared" si="483"/>
        <v>1512</v>
      </c>
      <c r="K5185" s="11">
        <f t="shared" si="484"/>
        <v>2853</v>
      </c>
      <c r="L5185" s="11">
        <f t="shared" si="485"/>
        <v>1341</v>
      </c>
      <c r="M5185" t="str">
        <f>VLOOKUP(C5185,[1]!Location_Data[#Data],2,0)</f>
        <v>Hayward</v>
      </c>
      <c r="N5185" t="str">
        <f>VLOOKUP(D5185,[1]!Salespeople_Data[#Data],2,0)</f>
        <v>Jeremy Mendoza</v>
      </c>
      <c r="O5185" t="str">
        <f>VLOOKUP(E5185,[1]!Customer_Data[#Data],2,0)</f>
        <v>Benjamin Jacobs</v>
      </c>
      <c r="P5185" s="15">
        <f t="shared" si="480"/>
        <v>2</v>
      </c>
      <c r="Q5185">
        <f t="shared" si="481"/>
        <v>2</v>
      </c>
      <c r="R5185">
        <f t="shared" si="482"/>
        <v>2021</v>
      </c>
    </row>
    <row r="5186" spans="1:18" x14ac:dyDescent="0.25">
      <c r="A5186" s="7" t="s">
        <v>6208</v>
      </c>
      <c r="B5186" s="7" t="s">
        <v>605</v>
      </c>
      <c r="C5186" s="7" t="s">
        <v>246</v>
      </c>
      <c r="D5186" s="7" t="s">
        <v>298</v>
      </c>
      <c r="E5186" s="7" t="s">
        <v>312</v>
      </c>
      <c r="F5186" s="9">
        <v>44222</v>
      </c>
      <c r="G5186" s="7">
        <v>3</v>
      </c>
      <c r="H5186" s="11">
        <f>VLOOKUP(B5186,[1]!Product_Data[#Data],4,0)</f>
        <v>913</v>
      </c>
      <c r="I5186" s="11">
        <f>VLOOKUP(B5186,[1]!Product_Data[#Data],3,0)</f>
        <v>584</v>
      </c>
      <c r="J5186" s="11">
        <f t="shared" si="483"/>
        <v>1752</v>
      </c>
      <c r="K5186" s="11">
        <f t="shared" si="484"/>
        <v>2739</v>
      </c>
      <c r="L5186" s="11">
        <f t="shared" si="485"/>
        <v>987</v>
      </c>
      <c r="M5186" t="str">
        <f>VLOOKUP(C5186,[1]!Location_Data[#Data],2,0)</f>
        <v>San Francisco</v>
      </c>
      <c r="N5186" t="str">
        <f>VLOOKUP(D5186,[1]!Salespeople_Data[#Data],2,0)</f>
        <v>Kenneth Fields</v>
      </c>
      <c r="O5186" t="str">
        <f>VLOOKUP(E5186,[1]!Customer_Data[#Data],2,0)</f>
        <v>Adam Jenkins</v>
      </c>
      <c r="P5186" s="15">
        <f t="shared" ref="P5186:P5249" si="486">WEEKDAY(F5186)</f>
        <v>3</v>
      </c>
      <c r="Q5186">
        <f t="shared" ref="Q5186:Q5249" si="487">MONTH(F5186)</f>
        <v>1</v>
      </c>
      <c r="R5186">
        <f t="shared" ref="R5186:R5249" si="488">YEAR(F5186)</f>
        <v>2021</v>
      </c>
    </row>
    <row r="5187" spans="1:18" x14ac:dyDescent="0.25">
      <c r="A5187" s="7" t="s">
        <v>6209</v>
      </c>
      <c r="B5187" s="7" t="s">
        <v>370</v>
      </c>
      <c r="C5187" s="7" t="s">
        <v>156</v>
      </c>
      <c r="D5187" s="7" t="s">
        <v>80</v>
      </c>
      <c r="E5187" s="7" t="s">
        <v>1720</v>
      </c>
      <c r="F5187" s="9">
        <v>44235</v>
      </c>
      <c r="G5187" s="7">
        <v>1</v>
      </c>
      <c r="H5187" s="11">
        <f>VLOOKUP(B5187,[1]!Product_Data[#Data],4,0)</f>
        <v>771</v>
      </c>
      <c r="I5187" s="11">
        <f>VLOOKUP(B5187,[1]!Product_Data[#Data],3,0)</f>
        <v>648</v>
      </c>
      <c r="J5187" s="11">
        <f t="shared" ref="J5187:J5250" si="489">PRODUCT(I5187,G5187)</f>
        <v>648</v>
      </c>
      <c r="K5187" s="11">
        <f t="shared" ref="K5187:K5250" si="490">PRODUCT(H5187,G5187)</f>
        <v>771</v>
      </c>
      <c r="L5187" s="11">
        <f t="shared" ref="L5187:L5250" si="491">K5187-J5187</f>
        <v>123</v>
      </c>
      <c r="M5187" t="str">
        <f>VLOOKUP(C5187,[1]!Location_Data[#Data],2,0)</f>
        <v>Sacramento</v>
      </c>
      <c r="N5187" t="str">
        <f>VLOOKUP(D5187,[1]!Salespeople_Data[#Data],2,0)</f>
        <v>Henry Nelson</v>
      </c>
      <c r="O5187" t="str">
        <f>VLOOKUP(E5187,[1]!Customer_Data[#Data],2,0)</f>
        <v>George Lewis</v>
      </c>
      <c r="P5187" s="15">
        <f t="shared" si="486"/>
        <v>2</v>
      </c>
      <c r="Q5187">
        <f t="shared" si="487"/>
        <v>2</v>
      </c>
      <c r="R5187">
        <f t="shared" si="488"/>
        <v>2021</v>
      </c>
    </row>
    <row r="5188" spans="1:18" x14ac:dyDescent="0.25">
      <c r="A5188" s="7" t="s">
        <v>6210</v>
      </c>
      <c r="B5188" s="7" t="s">
        <v>352</v>
      </c>
      <c r="C5188" s="7" t="s">
        <v>149</v>
      </c>
      <c r="D5188" s="7" t="s">
        <v>239</v>
      </c>
      <c r="E5188" s="7" t="s">
        <v>328</v>
      </c>
      <c r="F5188" s="9">
        <v>44212</v>
      </c>
      <c r="G5188" s="7">
        <v>3</v>
      </c>
      <c r="H5188" s="11">
        <f>VLOOKUP(B5188,[1]!Product_Data[#Data],4,0)</f>
        <v>203</v>
      </c>
      <c r="I5188" s="11">
        <f>VLOOKUP(B5188,[1]!Product_Data[#Data],3,0)</f>
        <v>154</v>
      </c>
      <c r="J5188" s="11">
        <f t="shared" si="489"/>
        <v>462</v>
      </c>
      <c r="K5188" s="11">
        <f t="shared" si="490"/>
        <v>609</v>
      </c>
      <c r="L5188" s="11">
        <f t="shared" si="491"/>
        <v>147</v>
      </c>
      <c r="M5188" t="str">
        <f>VLOOKUP(C5188,[1]!Location_Data[#Data],2,0)</f>
        <v>Antioch</v>
      </c>
      <c r="N5188" t="str">
        <f>VLOOKUP(D5188,[1]!Salespeople_Data[#Data],2,0)</f>
        <v>John Reyes</v>
      </c>
      <c r="O5188" t="str">
        <f>VLOOKUP(E5188,[1]!Customer_Data[#Data],2,0)</f>
        <v>Charles Sims</v>
      </c>
      <c r="P5188" s="15">
        <f t="shared" si="486"/>
        <v>7</v>
      </c>
      <c r="Q5188">
        <f t="shared" si="487"/>
        <v>1</v>
      </c>
      <c r="R5188">
        <f t="shared" si="488"/>
        <v>2021</v>
      </c>
    </row>
    <row r="5189" spans="1:18" x14ac:dyDescent="0.25">
      <c r="A5189" s="7" t="s">
        <v>6211</v>
      </c>
      <c r="B5189" s="7" t="s">
        <v>479</v>
      </c>
      <c r="C5189" s="7" t="s">
        <v>349</v>
      </c>
      <c r="D5189" s="7" t="s">
        <v>356</v>
      </c>
      <c r="E5189" s="7" t="s">
        <v>1551</v>
      </c>
      <c r="F5189" s="9">
        <v>44210</v>
      </c>
      <c r="G5189" s="7">
        <v>3</v>
      </c>
      <c r="H5189" s="11">
        <f>VLOOKUP(B5189,[1]!Product_Data[#Data],4,0)</f>
        <v>123</v>
      </c>
      <c r="I5189" s="11">
        <f>VLOOKUP(B5189,[1]!Product_Data[#Data],3,0)</f>
        <v>84</v>
      </c>
      <c r="J5189" s="11">
        <f t="shared" si="489"/>
        <v>252</v>
      </c>
      <c r="K5189" s="11">
        <f t="shared" si="490"/>
        <v>369</v>
      </c>
      <c r="L5189" s="11">
        <f t="shared" si="491"/>
        <v>117</v>
      </c>
      <c r="M5189" t="str">
        <f>VLOOKUP(C5189,[1]!Location_Data[#Data],2,0)</f>
        <v>Santa Clara</v>
      </c>
      <c r="N5189" t="str">
        <f>VLOOKUP(D5189,[1]!Salespeople_Data[#Data],2,0)</f>
        <v>Jimmy Young</v>
      </c>
      <c r="O5189" t="str">
        <f>VLOOKUP(E5189,[1]!Customer_Data[#Data],2,0)</f>
        <v>Charles Shaw</v>
      </c>
      <c r="P5189" s="15">
        <f t="shared" si="486"/>
        <v>5</v>
      </c>
      <c r="Q5189">
        <f t="shared" si="487"/>
        <v>1</v>
      </c>
      <c r="R5189">
        <f t="shared" si="488"/>
        <v>2021</v>
      </c>
    </row>
    <row r="5190" spans="1:18" x14ac:dyDescent="0.25">
      <c r="A5190" s="7" t="s">
        <v>6212</v>
      </c>
      <c r="B5190" s="7" t="s">
        <v>603</v>
      </c>
      <c r="C5190" s="7" t="s">
        <v>246</v>
      </c>
      <c r="D5190" s="7" t="s">
        <v>298</v>
      </c>
      <c r="E5190" s="7" t="s">
        <v>797</v>
      </c>
      <c r="F5190" s="9">
        <v>44224</v>
      </c>
      <c r="G5190" s="7">
        <v>1</v>
      </c>
      <c r="H5190" s="11">
        <f>VLOOKUP(B5190,[1]!Product_Data[#Data],4,0)</f>
        <v>2495</v>
      </c>
      <c r="I5190" s="11">
        <f>VLOOKUP(B5190,[1]!Product_Data[#Data],3,0)</f>
        <v>1896</v>
      </c>
      <c r="J5190" s="11">
        <f t="shared" si="489"/>
        <v>1896</v>
      </c>
      <c r="K5190" s="11">
        <f t="shared" si="490"/>
        <v>2495</v>
      </c>
      <c r="L5190" s="11">
        <f t="shared" si="491"/>
        <v>599</v>
      </c>
      <c r="M5190" t="str">
        <f>VLOOKUP(C5190,[1]!Location_Data[#Data],2,0)</f>
        <v>San Francisco</v>
      </c>
      <c r="N5190" t="str">
        <f>VLOOKUP(D5190,[1]!Salespeople_Data[#Data],2,0)</f>
        <v>Kenneth Fields</v>
      </c>
      <c r="O5190" t="str">
        <f>VLOOKUP(E5190,[1]!Customer_Data[#Data],2,0)</f>
        <v>Peter Meyer</v>
      </c>
      <c r="P5190" s="15">
        <f t="shared" si="486"/>
        <v>5</v>
      </c>
      <c r="Q5190">
        <f t="shared" si="487"/>
        <v>1</v>
      </c>
      <c r="R5190">
        <f t="shared" si="488"/>
        <v>2021</v>
      </c>
    </row>
    <row r="5191" spans="1:18" x14ac:dyDescent="0.25">
      <c r="A5191" s="7" t="s">
        <v>6213</v>
      </c>
      <c r="B5191" s="7" t="s">
        <v>83</v>
      </c>
      <c r="C5191" s="7" t="s">
        <v>120</v>
      </c>
      <c r="D5191" s="7" t="s">
        <v>111</v>
      </c>
      <c r="E5191" s="7" t="s">
        <v>660</v>
      </c>
      <c r="F5191" s="9">
        <v>44220</v>
      </c>
      <c r="G5191" s="7">
        <v>2</v>
      </c>
      <c r="H5191" s="11">
        <f>VLOOKUP(B5191,[1]!Product_Data[#Data],4,0)</f>
        <v>1972</v>
      </c>
      <c r="I5191" s="11">
        <f>VLOOKUP(B5191,[1]!Product_Data[#Data],3,0)</f>
        <v>1321</v>
      </c>
      <c r="J5191" s="11">
        <f t="shared" si="489"/>
        <v>2642</v>
      </c>
      <c r="K5191" s="11">
        <f t="shared" si="490"/>
        <v>3944</v>
      </c>
      <c r="L5191" s="11">
        <f t="shared" si="491"/>
        <v>1302</v>
      </c>
      <c r="M5191" t="str">
        <f>VLOOKUP(C5191,[1]!Location_Data[#Data],2,0)</f>
        <v>Elk Grove</v>
      </c>
      <c r="N5191" t="str">
        <f>VLOOKUP(D5191,[1]!Salespeople_Data[#Data],2,0)</f>
        <v>Ryan Welch</v>
      </c>
      <c r="O5191" t="str">
        <f>VLOOKUP(E5191,[1]!Customer_Data[#Data],2,0)</f>
        <v>James Sullivan</v>
      </c>
      <c r="P5191" s="15">
        <f t="shared" si="486"/>
        <v>1</v>
      </c>
      <c r="Q5191">
        <f t="shared" si="487"/>
        <v>1</v>
      </c>
      <c r="R5191">
        <f t="shared" si="488"/>
        <v>2021</v>
      </c>
    </row>
    <row r="5192" spans="1:18" x14ac:dyDescent="0.25">
      <c r="A5192" s="7" t="s">
        <v>6214</v>
      </c>
      <c r="B5192" s="7" t="s">
        <v>129</v>
      </c>
      <c r="C5192" s="7" t="s">
        <v>272</v>
      </c>
      <c r="D5192" s="7" t="s">
        <v>80</v>
      </c>
      <c r="E5192" s="7" t="s">
        <v>2116</v>
      </c>
      <c r="F5192" s="9">
        <v>44212</v>
      </c>
      <c r="G5192" s="7">
        <v>1</v>
      </c>
      <c r="H5192" s="11">
        <f>VLOOKUP(B5192,[1]!Product_Data[#Data],4,0)</f>
        <v>127</v>
      </c>
      <c r="I5192" s="11">
        <f>VLOOKUP(B5192,[1]!Product_Data[#Data],3,0)</f>
        <v>79</v>
      </c>
      <c r="J5192" s="11">
        <f t="shared" si="489"/>
        <v>79</v>
      </c>
      <c r="K5192" s="11">
        <f t="shared" si="490"/>
        <v>127</v>
      </c>
      <c r="L5192" s="11">
        <f t="shared" si="491"/>
        <v>48</v>
      </c>
      <c r="M5192" t="str">
        <f>VLOOKUP(C5192,[1]!Location_Data[#Data],2,0)</f>
        <v>Torrance</v>
      </c>
      <c r="N5192" t="str">
        <f>VLOOKUP(D5192,[1]!Salespeople_Data[#Data],2,0)</f>
        <v>Henry Nelson</v>
      </c>
      <c r="O5192" t="str">
        <f>VLOOKUP(E5192,[1]!Customer_Data[#Data],2,0)</f>
        <v>Louis Ellis</v>
      </c>
      <c r="P5192" s="15">
        <f t="shared" si="486"/>
        <v>7</v>
      </c>
      <c r="Q5192">
        <f t="shared" si="487"/>
        <v>1</v>
      </c>
      <c r="R5192">
        <f t="shared" si="488"/>
        <v>2021</v>
      </c>
    </row>
    <row r="5193" spans="1:18" x14ac:dyDescent="0.25">
      <c r="A5193" s="7" t="s">
        <v>6215</v>
      </c>
      <c r="B5193" s="7" t="s">
        <v>152</v>
      </c>
      <c r="C5193" s="7" t="s">
        <v>286</v>
      </c>
      <c r="D5193" s="7" t="s">
        <v>35</v>
      </c>
      <c r="E5193" s="7" t="s">
        <v>2443</v>
      </c>
      <c r="F5193" s="9">
        <v>44221</v>
      </c>
      <c r="G5193" s="7">
        <v>1</v>
      </c>
      <c r="H5193" s="11">
        <f>VLOOKUP(B5193,[1]!Product_Data[#Data],4,0)</f>
        <v>951</v>
      </c>
      <c r="I5193" s="11">
        <f>VLOOKUP(B5193,[1]!Product_Data[#Data],3,0)</f>
        <v>504</v>
      </c>
      <c r="J5193" s="11">
        <f t="shared" si="489"/>
        <v>504</v>
      </c>
      <c r="K5193" s="11">
        <f t="shared" si="490"/>
        <v>951</v>
      </c>
      <c r="L5193" s="11">
        <f t="shared" si="491"/>
        <v>447</v>
      </c>
      <c r="M5193" t="str">
        <f>VLOOKUP(C5193,[1]!Location_Data[#Data],2,0)</f>
        <v>El Monte</v>
      </c>
      <c r="N5193" t="str">
        <f>VLOOKUP(D5193,[1]!Salespeople_Data[#Data],2,0)</f>
        <v>Charles Harper</v>
      </c>
      <c r="O5193" t="str">
        <f>VLOOKUP(E5193,[1]!Customer_Data[#Data],2,0)</f>
        <v>Peter Warren</v>
      </c>
      <c r="P5193" s="15">
        <f t="shared" si="486"/>
        <v>2</v>
      </c>
      <c r="Q5193">
        <f t="shared" si="487"/>
        <v>1</v>
      </c>
      <c r="R5193">
        <f t="shared" si="488"/>
        <v>2021</v>
      </c>
    </row>
    <row r="5194" spans="1:18" x14ac:dyDescent="0.25">
      <c r="A5194" s="7" t="s">
        <v>6216</v>
      </c>
      <c r="B5194" s="7" t="s">
        <v>86</v>
      </c>
      <c r="C5194" s="7" t="s">
        <v>596</v>
      </c>
      <c r="D5194" s="7" t="s">
        <v>239</v>
      </c>
      <c r="E5194" s="7" t="s">
        <v>273</v>
      </c>
      <c r="F5194" s="9">
        <v>44214</v>
      </c>
      <c r="G5194" s="7">
        <v>4</v>
      </c>
      <c r="H5194" s="11">
        <f>VLOOKUP(B5194,[1]!Product_Data[#Data],4,0)</f>
        <v>1725</v>
      </c>
      <c r="I5194" s="11">
        <f>VLOOKUP(B5194,[1]!Product_Data[#Data],3,0)</f>
        <v>1363</v>
      </c>
      <c r="J5194" s="11">
        <f t="shared" si="489"/>
        <v>5452</v>
      </c>
      <c r="K5194" s="11">
        <f t="shared" si="490"/>
        <v>6900</v>
      </c>
      <c r="L5194" s="11">
        <f t="shared" si="491"/>
        <v>1448</v>
      </c>
      <c r="M5194" t="str">
        <f>VLOOKUP(C5194,[1]!Location_Data[#Data],2,0)</f>
        <v>Fremont</v>
      </c>
      <c r="N5194" t="str">
        <f>VLOOKUP(D5194,[1]!Salespeople_Data[#Data],2,0)</f>
        <v>John Reyes</v>
      </c>
      <c r="O5194" t="str">
        <f>VLOOKUP(E5194,[1]!Customer_Data[#Data],2,0)</f>
        <v>James Williams</v>
      </c>
      <c r="P5194" s="15">
        <f t="shared" si="486"/>
        <v>2</v>
      </c>
      <c r="Q5194">
        <f t="shared" si="487"/>
        <v>1</v>
      </c>
      <c r="R5194">
        <f t="shared" si="488"/>
        <v>2021</v>
      </c>
    </row>
    <row r="5195" spans="1:18" x14ac:dyDescent="0.25">
      <c r="A5195" s="7" t="s">
        <v>6217</v>
      </c>
      <c r="B5195" s="7" t="s">
        <v>23</v>
      </c>
      <c r="C5195" s="7" t="s">
        <v>467</v>
      </c>
      <c r="D5195" s="7" t="s">
        <v>191</v>
      </c>
      <c r="E5195" s="7" t="s">
        <v>585</v>
      </c>
      <c r="F5195" s="9">
        <v>44203</v>
      </c>
      <c r="G5195" s="7">
        <v>1</v>
      </c>
      <c r="H5195" s="11">
        <f>VLOOKUP(B5195,[1]!Product_Data[#Data],4,0)</f>
        <v>1052</v>
      </c>
      <c r="I5195" s="11">
        <f>VLOOKUP(B5195,[1]!Product_Data[#Data],3,0)</f>
        <v>589</v>
      </c>
      <c r="J5195" s="11">
        <f t="shared" si="489"/>
        <v>589</v>
      </c>
      <c r="K5195" s="11">
        <f t="shared" si="490"/>
        <v>1052</v>
      </c>
      <c r="L5195" s="11">
        <f t="shared" si="491"/>
        <v>463</v>
      </c>
      <c r="M5195" t="str">
        <f>VLOOKUP(C5195,[1]!Location_Data[#Data],2,0)</f>
        <v>Garden Grove</v>
      </c>
      <c r="N5195" t="str">
        <f>VLOOKUP(D5195,[1]!Salespeople_Data[#Data],2,0)</f>
        <v>Robert Reed</v>
      </c>
      <c r="O5195" t="str">
        <f>VLOOKUP(E5195,[1]!Customer_Data[#Data],2,0)</f>
        <v>Anthony Berry</v>
      </c>
      <c r="P5195" s="15">
        <f t="shared" si="486"/>
        <v>5</v>
      </c>
      <c r="Q5195">
        <f t="shared" si="487"/>
        <v>1</v>
      </c>
      <c r="R5195">
        <f t="shared" si="488"/>
        <v>2021</v>
      </c>
    </row>
    <row r="5196" spans="1:18" x14ac:dyDescent="0.25">
      <c r="A5196" s="7" t="s">
        <v>6218</v>
      </c>
      <c r="B5196" s="7" t="s">
        <v>33</v>
      </c>
      <c r="C5196" s="7" t="s">
        <v>286</v>
      </c>
      <c r="D5196" s="7" t="s">
        <v>356</v>
      </c>
      <c r="E5196" s="7" t="s">
        <v>390</v>
      </c>
      <c r="F5196" s="9">
        <v>44247</v>
      </c>
      <c r="G5196" s="7">
        <v>1</v>
      </c>
      <c r="H5196" s="11">
        <f>VLOOKUP(B5196,[1]!Product_Data[#Data],4,0)</f>
        <v>1582</v>
      </c>
      <c r="I5196" s="11">
        <f>VLOOKUP(B5196,[1]!Product_Data[#Data],3,0)</f>
        <v>1234</v>
      </c>
      <c r="J5196" s="11">
        <f t="shared" si="489"/>
        <v>1234</v>
      </c>
      <c r="K5196" s="11">
        <f t="shared" si="490"/>
        <v>1582</v>
      </c>
      <c r="L5196" s="11">
        <f t="shared" si="491"/>
        <v>348</v>
      </c>
      <c r="M5196" t="str">
        <f>VLOOKUP(C5196,[1]!Location_Data[#Data],2,0)</f>
        <v>El Monte</v>
      </c>
      <c r="N5196" t="str">
        <f>VLOOKUP(D5196,[1]!Salespeople_Data[#Data],2,0)</f>
        <v>Jimmy Young</v>
      </c>
      <c r="O5196" t="str">
        <f>VLOOKUP(E5196,[1]!Customer_Data[#Data],2,0)</f>
        <v>Chris Chapman</v>
      </c>
      <c r="P5196" s="15">
        <f t="shared" si="486"/>
        <v>7</v>
      </c>
      <c r="Q5196">
        <f t="shared" si="487"/>
        <v>2</v>
      </c>
      <c r="R5196">
        <f t="shared" si="488"/>
        <v>2021</v>
      </c>
    </row>
    <row r="5197" spans="1:18" x14ac:dyDescent="0.25">
      <c r="A5197" s="7" t="s">
        <v>6219</v>
      </c>
      <c r="B5197" s="7" t="s">
        <v>132</v>
      </c>
      <c r="C5197" s="7" t="s">
        <v>174</v>
      </c>
      <c r="D5197" s="7" t="s">
        <v>359</v>
      </c>
      <c r="E5197" s="7" t="s">
        <v>2841</v>
      </c>
      <c r="F5197" s="9">
        <v>44226</v>
      </c>
      <c r="G5197" s="7">
        <v>1</v>
      </c>
      <c r="H5197" s="11">
        <f>VLOOKUP(B5197,[1]!Product_Data[#Data],4,0)</f>
        <v>2091</v>
      </c>
      <c r="I5197" s="11">
        <f>VLOOKUP(B5197,[1]!Product_Data[#Data],3,0)</f>
        <v>1485</v>
      </c>
      <c r="J5197" s="11">
        <f t="shared" si="489"/>
        <v>1485</v>
      </c>
      <c r="K5197" s="11">
        <f t="shared" si="490"/>
        <v>2091</v>
      </c>
      <c r="L5197" s="11">
        <f t="shared" si="491"/>
        <v>606</v>
      </c>
      <c r="M5197" t="str">
        <f>VLOOKUP(C5197,[1]!Location_Data[#Data],2,0)</f>
        <v>Norwalk</v>
      </c>
      <c r="N5197" t="str">
        <f>VLOOKUP(D5197,[1]!Salespeople_Data[#Data],2,0)</f>
        <v>Eugene Holmes</v>
      </c>
      <c r="O5197" t="str">
        <f>VLOOKUP(E5197,[1]!Customer_Data[#Data],2,0)</f>
        <v>Howard Morgan</v>
      </c>
      <c r="P5197" s="15">
        <f t="shared" si="486"/>
        <v>7</v>
      </c>
      <c r="Q5197">
        <f t="shared" si="487"/>
        <v>1</v>
      </c>
      <c r="R5197">
        <f t="shared" si="488"/>
        <v>2021</v>
      </c>
    </row>
    <row r="5198" spans="1:18" x14ac:dyDescent="0.25">
      <c r="A5198" s="7" t="s">
        <v>6220</v>
      </c>
      <c r="B5198" s="7" t="s">
        <v>321</v>
      </c>
      <c r="C5198" s="7" t="s">
        <v>436</v>
      </c>
      <c r="D5198" s="7" t="s">
        <v>359</v>
      </c>
      <c r="E5198" s="7" t="s">
        <v>1524</v>
      </c>
      <c r="F5198" s="9">
        <v>44260</v>
      </c>
      <c r="G5198" s="7">
        <v>1</v>
      </c>
      <c r="H5198" s="11">
        <f>VLOOKUP(B5198,[1]!Product_Data[#Data],4,0)</f>
        <v>2391</v>
      </c>
      <c r="I5198" s="11">
        <f>VLOOKUP(B5198,[1]!Product_Data[#Data],3,0)</f>
        <v>1291</v>
      </c>
      <c r="J5198" s="11">
        <f t="shared" si="489"/>
        <v>1291</v>
      </c>
      <c r="K5198" s="11">
        <f t="shared" si="490"/>
        <v>2391</v>
      </c>
      <c r="L5198" s="11">
        <f t="shared" si="491"/>
        <v>1100</v>
      </c>
      <c r="M5198" t="str">
        <f>VLOOKUP(C5198,[1]!Location_Data[#Data],2,0)</f>
        <v>Jurupa Valley</v>
      </c>
      <c r="N5198" t="str">
        <f>VLOOKUP(D5198,[1]!Salespeople_Data[#Data],2,0)</f>
        <v>Eugene Holmes</v>
      </c>
      <c r="O5198" t="str">
        <f>VLOOKUP(E5198,[1]!Customer_Data[#Data],2,0)</f>
        <v>Raymond Arnold</v>
      </c>
      <c r="P5198" s="15">
        <f t="shared" si="486"/>
        <v>6</v>
      </c>
      <c r="Q5198">
        <f t="shared" si="487"/>
        <v>3</v>
      </c>
      <c r="R5198">
        <f t="shared" si="488"/>
        <v>2021</v>
      </c>
    </row>
    <row r="5199" spans="1:18" x14ac:dyDescent="0.25">
      <c r="A5199" s="7" t="s">
        <v>6221</v>
      </c>
      <c r="B5199" s="7" t="s">
        <v>435</v>
      </c>
      <c r="C5199" s="7" t="s">
        <v>66</v>
      </c>
      <c r="D5199" s="7" t="s">
        <v>136</v>
      </c>
      <c r="E5199" s="7" t="s">
        <v>791</v>
      </c>
      <c r="F5199" s="9">
        <v>44229</v>
      </c>
      <c r="G5199" s="7">
        <v>1</v>
      </c>
      <c r="H5199" s="11">
        <f>VLOOKUP(B5199,[1]!Product_Data[#Data],4,0)</f>
        <v>2141</v>
      </c>
      <c r="I5199" s="11">
        <f>VLOOKUP(B5199,[1]!Product_Data[#Data],3,0)</f>
        <v>1777</v>
      </c>
      <c r="J5199" s="11">
        <f t="shared" si="489"/>
        <v>1777</v>
      </c>
      <c r="K5199" s="11">
        <f t="shared" si="490"/>
        <v>2141</v>
      </c>
      <c r="L5199" s="11">
        <f t="shared" si="491"/>
        <v>364</v>
      </c>
      <c r="M5199" t="str">
        <f>VLOOKUP(C5199,[1]!Location_Data[#Data],2,0)</f>
        <v>Ontario</v>
      </c>
      <c r="N5199" t="str">
        <f>VLOOKUP(D5199,[1]!Salespeople_Data[#Data],2,0)</f>
        <v>Clarence Fox</v>
      </c>
      <c r="O5199" t="str">
        <f>VLOOKUP(E5199,[1]!Customer_Data[#Data],2,0)</f>
        <v>Jason Gray</v>
      </c>
      <c r="P5199" s="15">
        <f t="shared" si="486"/>
        <v>3</v>
      </c>
      <c r="Q5199">
        <f t="shared" si="487"/>
        <v>2</v>
      </c>
      <c r="R5199">
        <f t="shared" si="488"/>
        <v>2021</v>
      </c>
    </row>
    <row r="5200" spans="1:18" x14ac:dyDescent="0.25">
      <c r="A5200" s="7" t="s">
        <v>6222</v>
      </c>
      <c r="B5200" s="7" t="s">
        <v>219</v>
      </c>
      <c r="C5200" s="7" t="s">
        <v>120</v>
      </c>
      <c r="D5200" s="7" t="s">
        <v>40</v>
      </c>
      <c r="E5200" s="7" t="s">
        <v>2473</v>
      </c>
      <c r="F5200" s="9">
        <v>44262</v>
      </c>
      <c r="G5200" s="7">
        <v>1</v>
      </c>
      <c r="H5200" s="11">
        <f>VLOOKUP(B5200,[1]!Product_Data[#Data],4,0)</f>
        <v>561</v>
      </c>
      <c r="I5200" s="11">
        <f>VLOOKUP(B5200,[1]!Product_Data[#Data],3,0)</f>
        <v>421</v>
      </c>
      <c r="J5200" s="11">
        <f t="shared" si="489"/>
        <v>421</v>
      </c>
      <c r="K5200" s="11">
        <f t="shared" si="490"/>
        <v>561</v>
      </c>
      <c r="L5200" s="11">
        <f t="shared" si="491"/>
        <v>140</v>
      </c>
      <c r="M5200" t="str">
        <f>VLOOKUP(C5200,[1]!Location_Data[#Data],2,0)</f>
        <v>Elk Grove</v>
      </c>
      <c r="N5200" t="str">
        <f>VLOOKUP(D5200,[1]!Salespeople_Data[#Data],2,0)</f>
        <v>Brian Hansen</v>
      </c>
      <c r="O5200" t="str">
        <f>VLOOKUP(E5200,[1]!Customer_Data[#Data],2,0)</f>
        <v>Thomas Duncan</v>
      </c>
      <c r="P5200" s="15">
        <f t="shared" si="486"/>
        <v>1</v>
      </c>
      <c r="Q5200">
        <f t="shared" si="487"/>
        <v>3</v>
      </c>
      <c r="R5200">
        <f t="shared" si="488"/>
        <v>2021</v>
      </c>
    </row>
    <row r="5201" spans="1:18" x14ac:dyDescent="0.25">
      <c r="A5201" s="7" t="s">
        <v>6223</v>
      </c>
      <c r="B5201" s="7" t="s">
        <v>256</v>
      </c>
      <c r="C5201" s="7" t="s">
        <v>14</v>
      </c>
      <c r="D5201" s="7" t="s">
        <v>159</v>
      </c>
      <c r="E5201" s="7" t="s">
        <v>622</v>
      </c>
      <c r="F5201" s="9">
        <v>44235</v>
      </c>
      <c r="G5201" s="7">
        <v>4</v>
      </c>
      <c r="H5201" s="11">
        <f>VLOOKUP(B5201,[1]!Product_Data[#Data],4,0)</f>
        <v>596</v>
      </c>
      <c r="I5201" s="11">
        <f>VLOOKUP(B5201,[1]!Product_Data[#Data],3,0)</f>
        <v>358</v>
      </c>
      <c r="J5201" s="11">
        <f t="shared" si="489"/>
        <v>1432</v>
      </c>
      <c r="K5201" s="11">
        <f t="shared" si="490"/>
        <v>2384</v>
      </c>
      <c r="L5201" s="11">
        <f t="shared" si="491"/>
        <v>952</v>
      </c>
      <c r="M5201" t="str">
        <f>VLOOKUP(C5201,[1]!Location_Data[#Data],2,0)</f>
        <v>Santa Clarita</v>
      </c>
      <c r="N5201" t="str">
        <f>VLOOKUP(D5201,[1]!Salespeople_Data[#Data],2,0)</f>
        <v>Bobby Russell</v>
      </c>
      <c r="O5201" t="str">
        <f>VLOOKUP(E5201,[1]!Customer_Data[#Data],2,0)</f>
        <v>Patrick Williamson</v>
      </c>
      <c r="P5201" s="15">
        <f t="shared" si="486"/>
        <v>2</v>
      </c>
      <c r="Q5201">
        <f t="shared" si="487"/>
        <v>2</v>
      </c>
      <c r="R5201">
        <f t="shared" si="488"/>
        <v>2021</v>
      </c>
    </row>
    <row r="5202" spans="1:18" x14ac:dyDescent="0.25">
      <c r="A5202" s="7" t="s">
        <v>6224</v>
      </c>
      <c r="B5202" s="7" t="s">
        <v>86</v>
      </c>
      <c r="C5202" s="7" t="s">
        <v>322</v>
      </c>
      <c r="D5202" s="7" t="s">
        <v>269</v>
      </c>
      <c r="E5202" s="7" t="s">
        <v>1065</v>
      </c>
      <c r="F5202" s="9">
        <v>44250</v>
      </c>
      <c r="G5202" s="7">
        <v>4</v>
      </c>
      <c r="H5202" s="11">
        <f>VLOOKUP(B5202,[1]!Product_Data[#Data],4,0)</f>
        <v>1725</v>
      </c>
      <c r="I5202" s="11">
        <f>VLOOKUP(B5202,[1]!Product_Data[#Data],3,0)</f>
        <v>1363</v>
      </c>
      <c r="J5202" s="11">
        <f t="shared" si="489"/>
        <v>5452</v>
      </c>
      <c r="K5202" s="11">
        <f t="shared" si="490"/>
        <v>6900</v>
      </c>
      <c r="L5202" s="11">
        <f t="shared" si="491"/>
        <v>1448</v>
      </c>
      <c r="M5202" t="str">
        <f>VLOOKUP(C5202,[1]!Location_Data[#Data],2,0)</f>
        <v>Rancho Cucamonga</v>
      </c>
      <c r="N5202" t="str">
        <f>VLOOKUP(D5202,[1]!Salespeople_Data[#Data],2,0)</f>
        <v>Kevin Butler</v>
      </c>
      <c r="O5202" t="str">
        <f>VLOOKUP(E5202,[1]!Customer_Data[#Data],2,0)</f>
        <v>Wayne Stewart</v>
      </c>
      <c r="P5202" s="15">
        <f t="shared" si="486"/>
        <v>3</v>
      </c>
      <c r="Q5202">
        <f t="shared" si="487"/>
        <v>2</v>
      </c>
      <c r="R5202">
        <f t="shared" si="488"/>
        <v>2021</v>
      </c>
    </row>
    <row r="5203" spans="1:18" x14ac:dyDescent="0.25">
      <c r="A5203" s="7" t="s">
        <v>6225</v>
      </c>
      <c r="B5203" s="7" t="s">
        <v>330</v>
      </c>
      <c r="C5203" s="7" t="s">
        <v>331</v>
      </c>
      <c r="D5203" s="7" t="s">
        <v>178</v>
      </c>
      <c r="E5203" s="7" t="s">
        <v>2759</v>
      </c>
      <c r="F5203" s="9">
        <v>44265</v>
      </c>
      <c r="G5203" s="7">
        <v>3</v>
      </c>
      <c r="H5203" s="11">
        <f>VLOOKUP(B5203,[1]!Product_Data[#Data],4,0)</f>
        <v>1635</v>
      </c>
      <c r="I5203" s="11">
        <f>VLOOKUP(B5203,[1]!Product_Data[#Data],3,0)</f>
        <v>1046</v>
      </c>
      <c r="J5203" s="11">
        <f t="shared" si="489"/>
        <v>3138</v>
      </c>
      <c r="K5203" s="11">
        <f t="shared" si="490"/>
        <v>4905</v>
      </c>
      <c r="L5203" s="11">
        <f t="shared" si="491"/>
        <v>1767</v>
      </c>
      <c r="M5203" t="str">
        <f>VLOOKUP(C5203,[1]!Location_Data[#Data],2,0)</f>
        <v>Sunnyvale</v>
      </c>
      <c r="N5203" t="str">
        <f>VLOOKUP(D5203,[1]!Salespeople_Data[#Data],2,0)</f>
        <v>Joshua Taylor</v>
      </c>
      <c r="O5203" t="str">
        <f>VLOOKUP(E5203,[1]!Customer_Data[#Data],2,0)</f>
        <v>Donald Morris</v>
      </c>
      <c r="P5203" s="15">
        <f t="shared" si="486"/>
        <v>4</v>
      </c>
      <c r="Q5203">
        <f t="shared" si="487"/>
        <v>3</v>
      </c>
      <c r="R5203">
        <f t="shared" si="488"/>
        <v>2021</v>
      </c>
    </row>
    <row r="5204" spans="1:18" x14ac:dyDescent="0.25">
      <c r="A5204" s="7" t="s">
        <v>6226</v>
      </c>
      <c r="B5204" s="7" t="s">
        <v>232</v>
      </c>
      <c r="C5204" s="7" t="s">
        <v>66</v>
      </c>
      <c r="D5204" s="7" t="s">
        <v>159</v>
      </c>
      <c r="E5204" s="7" t="s">
        <v>2058</v>
      </c>
      <c r="F5204" s="9">
        <v>44240</v>
      </c>
      <c r="G5204" s="7">
        <v>1</v>
      </c>
      <c r="H5204" s="11">
        <f>VLOOKUP(B5204,[1]!Product_Data[#Data],4,0)</f>
        <v>1119</v>
      </c>
      <c r="I5204" s="11">
        <f>VLOOKUP(B5204,[1]!Product_Data[#Data],3,0)</f>
        <v>683</v>
      </c>
      <c r="J5204" s="11">
        <f t="shared" si="489"/>
        <v>683</v>
      </c>
      <c r="K5204" s="11">
        <f t="shared" si="490"/>
        <v>1119</v>
      </c>
      <c r="L5204" s="11">
        <f t="shared" si="491"/>
        <v>436</v>
      </c>
      <c r="M5204" t="str">
        <f>VLOOKUP(C5204,[1]!Location_Data[#Data],2,0)</f>
        <v>Ontario</v>
      </c>
      <c r="N5204" t="str">
        <f>VLOOKUP(D5204,[1]!Salespeople_Data[#Data],2,0)</f>
        <v>Bobby Russell</v>
      </c>
      <c r="O5204" t="str">
        <f>VLOOKUP(E5204,[1]!Customer_Data[#Data],2,0)</f>
        <v>Justin Miller</v>
      </c>
      <c r="P5204" s="15">
        <f t="shared" si="486"/>
        <v>7</v>
      </c>
      <c r="Q5204">
        <f t="shared" si="487"/>
        <v>2</v>
      </c>
      <c r="R5204">
        <f t="shared" si="488"/>
        <v>2021</v>
      </c>
    </row>
    <row r="5205" spans="1:18" x14ac:dyDescent="0.25">
      <c r="A5205" s="7" t="s">
        <v>6227</v>
      </c>
      <c r="B5205" s="7" t="s">
        <v>129</v>
      </c>
      <c r="C5205" s="7" t="s">
        <v>190</v>
      </c>
      <c r="D5205" s="7" t="s">
        <v>87</v>
      </c>
      <c r="E5205" s="7" t="s">
        <v>2230</v>
      </c>
      <c r="F5205" s="9">
        <v>44257</v>
      </c>
      <c r="G5205" s="7">
        <v>3</v>
      </c>
      <c r="H5205" s="11">
        <f>VLOOKUP(B5205,[1]!Product_Data[#Data],4,0)</f>
        <v>127</v>
      </c>
      <c r="I5205" s="11">
        <f>VLOOKUP(B5205,[1]!Product_Data[#Data],3,0)</f>
        <v>79</v>
      </c>
      <c r="J5205" s="11">
        <f t="shared" si="489"/>
        <v>237</v>
      </c>
      <c r="K5205" s="11">
        <f t="shared" si="490"/>
        <v>381</v>
      </c>
      <c r="L5205" s="11">
        <f t="shared" si="491"/>
        <v>144</v>
      </c>
      <c r="M5205" t="str">
        <f>VLOOKUP(C5205,[1]!Location_Data[#Data],2,0)</f>
        <v>Oakland</v>
      </c>
      <c r="N5205" t="str">
        <f>VLOOKUP(D5205,[1]!Salespeople_Data[#Data],2,0)</f>
        <v>Martin Perry</v>
      </c>
      <c r="O5205" t="str">
        <f>VLOOKUP(E5205,[1]!Customer_Data[#Data],2,0)</f>
        <v>Nicholas Williamson</v>
      </c>
      <c r="P5205" s="15">
        <f t="shared" si="486"/>
        <v>3</v>
      </c>
      <c r="Q5205">
        <f t="shared" si="487"/>
        <v>3</v>
      </c>
      <c r="R5205">
        <f t="shared" si="488"/>
        <v>2021</v>
      </c>
    </row>
    <row r="5206" spans="1:18" x14ac:dyDescent="0.25">
      <c r="A5206" s="7" t="s">
        <v>6228</v>
      </c>
      <c r="B5206" s="7" t="s">
        <v>275</v>
      </c>
      <c r="C5206" s="7" t="s">
        <v>74</v>
      </c>
      <c r="D5206" s="7" t="s">
        <v>447</v>
      </c>
      <c r="E5206" s="7" t="s">
        <v>334</v>
      </c>
      <c r="F5206" s="9">
        <v>44213</v>
      </c>
      <c r="G5206" s="7">
        <v>4</v>
      </c>
      <c r="H5206" s="11">
        <f>VLOOKUP(B5206,[1]!Product_Data[#Data],4,0)</f>
        <v>2353</v>
      </c>
      <c r="I5206" s="11">
        <f>VLOOKUP(B5206,[1]!Product_Data[#Data],3,0)</f>
        <v>1788</v>
      </c>
      <c r="J5206" s="11">
        <f t="shared" si="489"/>
        <v>7152</v>
      </c>
      <c r="K5206" s="11">
        <f t="shared" si="490"/>
        <v>9412</v>
      </c>
      <c r="L5206" s="11">
        <f t="shared" si="491"/>
        <v>2260</v>
      </c>
      <c r="M5206" t="str">
        <f>VLOOKUP(C5206,[1]!Location_Data[#Data],2,0)</f>
        <v>West Covina</v>
      </c>
      <c r="N5206" t="str">
        <f>VLOOKUP(D5206,[1]!Salespeople_Data[#Data],2,0)</f>
        <v>Howard Sims</v>
      </c>
      <c r="O5206" t="str">
        <f>VLOOKUP(E5206,[1]!Customer_Data[#Data],2,0)</f>
        <v>Gregory Porter</v>
      </c>
      <c r="P5206" s="15">
        <f t="shared" si="486"/>
        <v>1</v>
      </c>
      <c r="Q5206">
        <f t="shared" si="487"/>
        <v>1</v>
      </c>
      <c r="R5206">
        <f t="shared" si="488"/>
        <v>2021</v>
      </c>
    </row>
    <row r="5207" spans="1:18" x14ac:dyDescent="0.25">
      <c r="A5207" s="7" t="s">
        <v>6229</v>
      </c>
      <c r="B5207" s="7" t="s">
        <v>311</v>
      </c>
      <c r="C5207" s="7" t="s">
        <v>215</v>
      </c>
      <c r="D5207" s="7" t="s">
        <v>25</v>
      </c>
      <c r="E5207" s="7" t="s">
        <v>1780</v>
      </c>
      <c r="F5207" s="9">
        <v>44249</v>
      </c>
      <c r="G5207" s="7">
        <v>2</v>
      </c>
      <c r="H5207" s="11">
        <f>VLOOKUP(B5207,[1]!Product_Data[#Data],4,0)</f>
        <v>1743</v>
      </c>
      <c r="I5207" s="11">
        <f>VLOOKUP(B5207,[1]!Product_Data[#Data],3,0)</f>
        <v>872</v>
      </c>
      <c r="J5207" s="11">
        <f t="shared" si="489"/>
        <v>1744</v>
      </c>
      <c r="K5207" s="11">
        <f t="shared" si="490"/>
        <v>3486</v>
      </c>
      <c r="L5207" s="11">
        <f t="shared" si="491"/>
        <v>1742</v>
      </c>
      <c r="M5207" t="str">
        <f>VLOOKUP(C5207,[1]!Location_Data[#Data],2,0)</f>
        <v>El Cajon</v>
      </c>
      <c r="N5207" t="str">
        <f>VLOOKUP(D5207,[1]!Salespeople_Data[#Data],2,0)</f>
        <v>Brian Davis</v>
      </c>
      <c r="O5207" t="str">
        <f>VLOOKUP(E5207,[1]!Customer_Data[#Data],2,0)</f>
        <v>Christopher Miller</v>
      </c>
      <c r="P5207" s="15">
        <f t="shared" si="486"/>
        <v>2</v>
      </c>
      <c r="Q5207">
        <f t="shared" si="487"/>
        <v>2</v>
      </c>
      <c r="R5207">
        <f t="shared" si="488"/>
        <v>2021</v>
      </c>
    </row>
    <row r="5208" spans="1:18" x14ac:dyDescent="0.25">
      <c r="A5208" s="7" t="s">
        <v>6230</v>
      </c>
      <c r="B5208" s="7" t="s">
        <v>78</v>
      </c>
      <c r="C5208" s="7" t="s">
        <v>229</v>
      </c>
      <c r="D5208" s="7" t="s">
        <v>80</v>
      </c>
      <c r="E5208" s="7" t="s">
        <v>1499</v>
      </c>
      <c r="F5208" s="9">
        <v>44262</v>
      </c>
      <c r="G5208" s="7">
        <v>1</v>
      </c>
      <c r="H5208" s="11">
        <f>VLOOKUP(B5208,[1]!Product_Data[#Data],4,0)</f>
        <v>1380</v>
      </c>
      <c r="I5208" s="11">
        <f>VLOOKUP(B5208,[1]!Product_Data[#Data],3,0)</f>
        <v>1090</v>
      </c>
      <c r="J5208" s="11">
        <f t="shared" si="489"/>
        <v>1090</v>
      </c>
      <c r="K5208" s="11">
        <f t="shared" si="490"/>
        <v>1380</v>
      </c>
      <c r="L5208" s="11">
        <f t="shared" si="491"/>
        <v>290</v>
      </c>
      <c r="M5208" t="str">
        <f>VLOOKUP(C5208,[1]!Location_Data[#Data],2,0)</f>
        <v>San Jose</v>
      </c>
      <c r="N5208" t="str">
        <f>VLOOKUP(D5208,[1]!Salespeople_Data[#Data],2,0)</f>
        <v>Henry Nelson</v>
      </c>
      <c r="O5208" t="str">
        <f>VLOOKUP(E5208,[1]!Customer_Data[#Data],2,0)</f>
        <v>Daniel Perry</v>
      </c>
      <c r="P5208" s="15">
        <f t="shared" si="486"/>
        <v>1</v>
      </c>
      <c r="Q5208">
        <f t="shared" si="487"/>
        <v>3</v>
      </c>
      <c r="R5208">
        <f t="shared" si="488"/>
        <v>2021</v>
      </c>
    </row>
    <row r="5209" spans="1:18" x14ac:dyDescent="0.25">
      <c r="A5209" s="7" t="s">
        <v>6231</v>
      </c>
      <c r="B5209" s="7" t="s">
        <v>1149</v>
      </c>
      <c r="C5209" s="7" t="s">
        <v>249</v>
      </c>
      <c r="D5209" s="7" t="s">
        <v>30</v>
      </c>
      <c r="E5209" s="7" t="s">
        <v>882</v>
      </c>
      <c r="F5209" s="9">
        <v>44202</v>
      </c>
      <c r="G5209" s="7">
        <v>1</v>
      </c>
      <c r="H5209" s="11">
        <f>VLOOKUP(B5209,[1]!Product_Data[#Data],4,0)</f>
        <v>847</v>
      </c>
      <c r="I5209" s="11">
        <f>VLOOKUP(B5209,[1]!Product_Data[#Data],3,0)</f>
        <v>534</v>
      </c>
      <c r="J5209" s="11">
        <f t="shared" si="489"/>
        <v>534</v>
      </c>
      <c r="K5209" s="11">
        <f t="shared" si="490"/>
        <v>847</v>
      </c>
      <c r="L5209" s="11">
        <f t="shared" si="491"/>
        <v>313</v>
      </c>
      <c r="M5209" t="str">
        <f>VLOOKUP(C5209,[1]!Location_Data[#Data],2,0)</f>
        <v>Roseville</v>
      </c>
      <c r="N5209" t="str">
        <f>VLOOKUP(D5209,[1]!Salespeople_Data[#Data],2,0)</f>
        <v>Carl Hall</v>
      </c>
      <c r="O5209" t="str">
        <f>VLOOKUP(E5209,[1]!Customer_Data[#Data],2,0)</f>
        <v>Jonathan Hawkins</v>
      </c>
      <c r="P5209" s="15">
        <f t="shared" si="486"/>
        <v>4</v>
      </c>
      <c r="Q5209">
        <f t="shared" si="487"/>
        <v>1</v>
      </c>
      <c r="R5209">
        <f t="shared" si="488"/>
        <v>2021</v>
      </c>
    </row>
    <row r="5210" spans="1:18" x14ac:dyDescent="0.25">
      <c r="A5210" s="7" t="s">
        <v>6232</v>
      </c>
      <c r="B5210" s="7" t="s">
        <v>440</v>
      </c>
      <c r="C5210" s="7" t="s">
        <v>115</v>
      </c>
      <c r="D5210" s="7" t="s">
        <v>212</v>
      </c>
      <c r="E5210" s="7" t="s">
        <v>1198</v>
      </c>
      <c r="F5210" s="9">
        <v>44198</v>
      </c>
      <c r="G5210" s="7">
        <v>1</v>
      </c>
      <c r="H5210" s="11">
        <f>VLOOKUP(B5210,[1]!Product_Data[#Data],4,0)</f>
        <v>800</v>
      </c>
      <c r="I5210" s="11">
        <f>VLOOKUP(B5210,[1]!Product_Data[#Data],3,0)</f>
        <v>536</v>
      </c>
      <c r="J5210" s="11">
        <f t="shared" si="489"/>
        <v>536</v>
      </c>
      <c r="K5210" s="11">
        <f t="shared" si="490"/>
        <v>800</v>
      </c>
      <c r="L5210" s="11">
        <f t="shared" si="491"/>
        <v>264</v>
      </c>
      <c r="M5210" t="str">
        <f>VLOOKUP(C5210,[1]!Location_Data[#Data],2,0)</f>
        <v>Glendale</v>
      </c>
      <c r="N5210" t="str">
        <f>VLOOKUP(D5210,[1]!Salespeople_Data[#Data],2,0)</f>
        <v>Ronald Reed</v>
      </c>
      <c r="O5210" t="str">
        <f>VLOOKUP(E5210,[1]!Customer_Data[#Data],2,0)</f>
        <v>Victor Watkins</v>
      </c>
      <c r="P5210" s="15">
        <f t="shared" si="486"/>
        <v>7</v>
      </c>
      <c r="Q5210">
        <f t="shared" si="487"/>
        <v>1</v>
      </c>
      <c r="R5210">
        <f t="shared" si="488"/>
        <v>2021</v>
      </c>
    </row>
    <row r="5211" spans="1:18" x14ac:dyDescent="0.25">
      <c r="A5211" s="7" t="s">
        <v>6233</v>
      </c>
      <c r="B5211" s="7" t="s">
        <v>168</v>
      </c>
      <c r="C5211" s="7" t="s">
        <v>224</v>
      </c>
      <c r="D5211" s="7" t="s">
        <v>264</v>
      </c>
      <c r="E5211" s="7" t="s">
        <v>2330</v>
      </c>
      <c r="F5211" s="9">
        <v>44242</v>
      </c>
      <c r="G5211" s="7">
        <v>2</v>
      </c>
      <c r="H5211" s="11">
        <f>VLOOKUP(B5211,[1]!Product_Data[#Data],4,0)</f>
        <v>112</v>
      </c>
      <c r="I5211" s="11">
        <f>VLOOKUP(B5211,[1]!Product_Data[#Data],3,0)</f>
        <v>90</v>
      </c>
      <c r="J5211" s="11">
        <f t="shared" si="489"/>
        <v>180</v>
      </c>
      <c r="K5211" s="11">
        <f t="shared" si="490"/>
        <v>224</v>
      </c>
      <c r="L5211" s="11">
        <f t="shared" si="491"/>
        <v>44</v>
      </c>
      <c r="M5211" t="str">
        <f>VLOOKUP(C5211,[1]!Location_Data[#Data],2,0)</f>
        <v>Huntington Beach</v>
      </c>
      <c r="N5211" t="str">
        <f>VLOOKUP(D5211,[1]!Salespeople_Data[#Data],2,0)</f>
        <v>Ernest Wheeler</v>
      </c>
      <c r="O5211" t="str">
        <f>VLOOKUP(E5211,[1]!Customer_Data[#Data],2,0)</f>
        <v>Bobby Hughes</v>
      </c>
      <c r="P5211" s="15">
        <f t="shared" si="486"/>
        <v>2</v>
      </c>
      <c r="Q5211">
        <f t="shared" si="487"/>
        <v>2</v>
      </c>
      <c r="R5211">
        <f t="shared" si="488"/>
        <v>2021</v>
      </c>
    </row>
    <row r="5212" spans="1:18" x14ac:dyDescent="0.25">
      <c r="A5212" s="7" t="s">
        <v>6234</v>
      </c>
      <c r="B5212" s="7" t="s">
        <v>207</v>
      </c>
      <c r="C5212" s="7" t="s">
        <v>490</v>
      </c>
      <c r="D5212" s="7" t="s">
        <v>216</v>
      </c>
      <c r="E5212" s="7" t="s">
        <v>896</v>
      </c>
      <c r="F5212" s="9">
        <v>44201</v>
      </c>
      <c r="G5212" s="7">
        <v>2</v>
      </c>
      <c r="H5212" s="11">
        <f>VLOOKUP(B5212,[1]!Product_Data[#Data],4,0)</f>
        <v>2464</v>
      </c>
      <c r="I5212" s="11">
        <f>VLOOKUP(B5212,[1]!Product_Data[#Data],3,0)</f>
        <v>1774</v>
      </c>
      <c r="J5212" s="11">
        <f t="shared" si="489"/>
        <v>3548</v>
      </c>
      <c r="K5212" s="11">
        <f t="shared" si="490"/>
        <v>4928</v>
      </c>
      <c r="L5212" s="11">
        <f t="shared" si="491"/>
        <v>1380</v>
      </c>
      <c r="M5212" t="str">
        <f>VLOOKUP(C5212,[1]!Location_Data[#Data],2,0)</f>
        <v>Temecula</v>
      </c>
      <c r="N5212" t="str">
        <f>VLOOKUP(D5212,[1]!Salespeople_Data[#Data],2,0)</f>
        <v>Ernest Wagner</v>
      </c>
      <c r="O5212" t="str">
        <f>VLOOKUP(E5212,[1]!Customer_Data[#Data],2,0)</f>
        <v>Eric Bradley</v>
      </c>
      <c r="P5212" s="15">
        <f t="shared" si="486"/>
        <v>3</v>
      </c>
      <c r="Q5212">
        <f t="shared" si="487"/>
        <v>1</v>
      </c>
      <c r="R5212">
        <f t="shared" si="488"/>
        <v>2021</v>
      </c>
    </row>
    <row r="5213" spans="1:18" x14ac:dyDescent="0.25">
      <c r="A5213" s="7" t="s">
        <v>6235</v>
      </c>
      <c r="B5213" s="7" t="s">
        <v>203</v>
      </c>
      <c r="C5213" s="7" t="s">
        <v>276</v>
      </c>
      <c r="D5213" s="7" t="s">
        <v>413</v>
      </c>
      <c r="E5213" s="7" t="s">
        <v>3073</v>
      </c>
      <c r="F5213" s="9">
        <v>44205</v>
      </c>
      <c r="G5213" s="7">
        <v>3</v>
      </c>
      <c r="H5213" s="11">
        <f>VLOOKUP(B5213,[1]!Product_Data[#Data],4,0)</f>
        <v>1414</v>
      </c>
      <c r="I5213" s="11">
        <f>VLOOKUP(B5213,[1]!Product_Data[#Data],3,0)</f>
        <v>962</v>
      </c>
      <c r="J5213" s="11">
        <f t="shared" si="489"/>
        <v>2886</v>
      </c>
      <c r="K5213" s="11">
        <f t="shared" si="490"/>
        <v>4242</v>
      </c>
      <c r="L5213" s="11">
        <f t="shared" si="491"/>
        <v>1356</v>
      </c>
      <c r="M5213" t="str">
        <f>VLOOKUP(C5213,[1]!Location_Data[#Data],2,0)</f>
        <v>Orange</v>
      </c>
      <c r="N5213" t="str">
        <f>VLOOKUP(D5213,[1]!Salespeople_Data[#Data],2,0)</f>
        <v>Kenneth Bradley</v>
      </c>
      <c r="O5213" t="str">
        <f>VLOOKUP(E5213,[1]!Customer_Data[#Data],2,0)</f>
        <v>Daniel Nguyen</v>
      </c>
      <c r="P5213" s="15">
        <f t="shared" si="486"/>
        <v>7</v>
      </c>
      <c r="Q5213">
        <f t="shared" si="487"/>
        <v>1</v>
      </c>
      <c r="R5213">
        <f t="shared" si="488"/>
        <v>2021</v>
      </c>
    </row>
    <row r="5214" spans="1:18" x14ac:dyDescent="0.25">
      <c r="A5214" s="7" t="s">
        <v>6236</v>
      </c>
      <c r="B5214" s="7" t="s">
        <v>177</v>
      </c>
      <c r="C5214" s="7" t="s">
        <v>450</v>
      </c>
      <c r="D5214" s="7" t="s">
        <v>212</v>
      </c>
      <c r="E5214" s="7" t="s">
        <v>1058</v>
      </c>
      <c r="F5214" s="9">
        <v>44232</v>
      </c>
      <c r="G5214" s="7">
        <v>3</v>
      </c>
      <c r="H5214" s="11">
        <f>VLOOKUP(B5214,[1]!Product_Data[#Data],4,0)</f>
        <v>2497</v>
      </c>
      <c r="I5214" s="11">
        <f>VLOOKUP(B5214,[1]!Product_Data[#Data],3,0)</f>
        <v>1473</v>
      </c>
      <c r="J5214" s="11">
        <f t="shared" si="489"/>
        <v>4419</v>
      </c>
      <c r="K5214" s="11">
        <f t="shared" si="490"/>
        <v>7491</v>
      </c>
      <c r="L5214" s="11">
        <f t="shared" si="491"/>
        <v>3072</v>
      </c>
      <c r="M5214" t="str">
        <f>VLOOKUP(C5214,[1]!Location_Data[#Data],2,0)</f>
        <v>Simi Valley</v>
      </c>
      <c r="N5214" t="str">
        <f>VLOOKUP(D5214,[1]!Salespeople_Data[#Data],2,0)</f>
        <v>Ronald Reed</v>
      </c>
      <c r="O5214" t="str">
        <f>VLOOKUP(E5214,[1]!Customer_Data[#Data],2,0)</f>
        <v>Craig Mills</v>
      </c>
      <c r="P5214" s="15">
        <f t="shared" si="486"/>
        <v>6</v>
      </c>
      <c r="Q5214">
        <f t="shared" si="487"/>
        <v>2</v>
      </c>
      <c r="R5214">
        <f t="shared" si="488"/>
        <v>2021</v>
      </c>
    </row>
    <row r="5215" spans="1:18" x14ac:dyDescent="0.25">
      <c r="A5215" s="7" t="s">
        <v>6237</v>
      </c>
      <c r="B5215" s="7" t="s">
        <v>321</v>
      </c>
      <c r="C5215" s="7" t="s">
        <v>570</v>
      </c>
      <c r="D5215" s="7" t="s">
        <v>106</v>
      </c>
      <c r="E5215" s="7" t="s">
        <v>72</v>
      </c>
      <c r="F5215" s="9">
        <v>44233</v>
      </c>
      <c r="G5215" s="7">
        <v>1</v>
      </c>
      <c r="H5215" s="11">
        <f>VLOOKUP(B5215,[1]!Product_Data[#Data],4,0)</f>
        <v>2391</v>
      </c>
      <c r="I5215" s="11">
        <f>VLOOKUP(B5215,[1]!Product_Data[#Data],3,0)</f>
        <v>1291</v>
      </c>
      <c r="J5215" s="11">
        <f t="shared" si="489"/>
        <v>1291</v>
      </c>
      <c r="K5215" s="11">
        <f t="shared" si="490"/>
        <v>2391</v>
      </c>
      <c r="L5215" s="11">
        <f t="shared" si="491"/>
        <v>1100</v>
      </c>
      <c r="M5215" t="str">
        <f>VLOOKUP(C5215,[1]!Location_Data[#Data],2,0)</f>
        <v>Fresno</v>
      </c>
      <c r="N5215" t="str">
        <f>VLOOKUP(D5215,[1]!Salespeople_Data[#Data],2,0)</f>
        <v>Patrick Ruiz</v>
      </c>
      <c r="O5215" t="str">
        <f>VLOOKUP(E5215,[1]!Customer_Data[#Data],2,0)</f>
        <v>Keith Campbell</v>
      </c>
      <c r="P5215" s="15">
        <f t="shared" si="486"/>
        <v>7</v>
      </c>
      <c r="Q5215">
        <f t="shared" si="487"/>
        <v>2</v>
      </c>
      <c r="R5215">
        <f t="shared" si="488"/>
        <v>2021</v>
      </c>
    </row>
    <row r="5216" spans="1:18" x14ac:dyDescent="0.25">
      <c r="A5216" s="7" t="s">
        <v>6238</v>
      </c>
      <c r="B5216" s="7" t="s">
        <v>626</v>
      </c>
      <c r="C5216" s="7" t="s">
        <v>29</v>
      </c>
      <c r="D5216" s="7" t="s">
        <v>87</v>
      </c>
      <c r="E5216" s="7" t="s">
        <v>3073</v>
      </c>
      <c r="F5216" s="9">
        <v>44264</v>
      </c>
      <c r="G5216" s="7">
        <v>1</v>
      </c>
      <c r="H5216" s="11">
        <f>VLOOKUP(B5216,[1]!Product_Data[#Data],4,0)</f>
        <v>584</v>
      </c>
      <c r="I5216" s="11">
        <f>VLOOKUP(B5216,[1]!Product_Data[#Data],3,0)</f>
        <v>420</v>
      </c>
      <c r="J5216" s="11">
        <f t="shared" si="489"/>
        <v>420</v>
      </c>
      <c r="K5216" s="11">
        <f t="shared" si="490"/>
        <v>584</v>
      </c>
      <c r="L5216" s="11">
        <f t="shared" si="491"/>
        <v>164</v>
      </c>
      <c r="M5216" t="str">
        <f>VLOOKUP(C5216,[1]!Location_Data[#Data],2,0)</f>
        <v>Santa Ana</v>
      </c>
      <c r="N5216" t="str">
        <f>VLOOKUP(D5216,[1]!Salespeople_Data[#Data],2,0)</f>
        <v>Martin Perry</v>
      </c>
      <c r="O5216" t="str">
        <f>VLOOKUP(E5216,[1]!Customer_Data[#Data],2,0)</f>
        <v>Daniel Nguyen</v>
      </c>
      <c r="P5216" s="15">
        <f t="shared" si="486"/>
        <v>3</v>
      </c>
      <c r="Q5216">
        <f t="shared" si="487"/>
        <v>3</v>
      </c>
      <c r="R5216">
        <f t="shared" si="488"/>
        <v>2021</v>
      </c>
    </row>
    <row r="5217" spans="1:18" x14ac:dyDescent="0.25">
      <c r="A5217" s="7" t="s">
        <v>6239</v>
      </c>
      <c r="B5217" s="7" t="s">
        <v>1149</v>
      </c>
      <c r="C5217" s="7" t="s">
        <v>39</v>
      </c>
      <c r="D5217" s="7" t="s">
        <v>71</v>
      </c>
      <c r="E5217" s="7" t="s">
        <v>1136</v>
      </c>
      <c r="F5217" s="9">
        <v>44202</v>
      </c>
      <c r="G5217" s="7">
        <v>1</v>
      </c>
      <c r="H5217" s="11">
        <f>VLOOKUP(B5217,[1]!Product_Data[#Data],4,0)</f>
        <v>847</v>
      </c>
      <c r="I5217" s="11">
        <f>VLOOKUP(B5217,[1]!Product_Data[#Data],3,0)</f>
        <v>534</v>
      </c>
      <c r="J5217" s="11">
        <f t="shared" si="489"/>
        <v>534</v>
      </c>
      <c r="K5217" s="11">
        <f t="shared" si="490"/>
        <v>847</v>
      </c>
      <c r="L5217" s="11">
        <f t="shared" si="491"/>
        <v>313</v>
      </c>
      <c r="M5217" t="str">
        <f>VLOOKUP(C5217,[1]!Location_Data[#Data],2,0)</f>
        <v>Oceanside</v>
      </c>
      <c r="N5217" t="str">
        <f>VLOOKUP(D5217,[1]!Salespeople_Data[#Data],2,0)</f>
        <v>Gary Rodriguez</v>
      </c>
      <c r="O5217" t="str">
        <f>VLOOKUP(E5217,[1]!Customer_Data[#Data],2,0)</f>
        <v>Juan Wood</v>
      </c>
      <c r="P5217" s="15">
        <f t="shared" si="486"/>
        <v>4</v>
      </c>
      <c r="Q5217">
        <f t="shared" si="487"/>
        <v>1</v>
      </c>
      <c r="R5217">
        <f t="shared" si="488"/>
        <v>2021</v>
      </c>
    </row>
    <row r="5218" spans="1:18" x14ac:dyDescent="0.25">
      <c r="A5218" s="7" t="s">
        <v>6240</v>
      </c>
      <c r="B5218" s="7" t="s">
        <v>321</v>
      </c>
      <c r="C5218" s="7" t="s">
        <v>9</v>
      </c>
      <c r="D5218" s="7" t="s">
        <v>269</v>
      </c>
      <c r="E5218" s="7" t="s">
        <v>1366</v>
      </c>
      <c r="F5218" s="9">
        <v>44230</v>
      </c>
      <c r="G5218" s="7">
        <v>4</v>
      </c>
      <c r="H5218" s="11">
        <f>VLOOKUP(B5218,[1]!Product_Data[#Data],4,0)</f>
        <v>2391</v>
      </c>
      <c r="I5218" s="11">
        <f>VLOOKUP(B5218,[1]!Product_Data[#Data],3,0)</f>
        <v>1291</v>
      </c>
      <c r="J5218" s="11">
        <f t="shared" si="489"/>
        <v>5164</v>
      </c>
      <c r="K5218" s="11">
        <f t="shared" si="490"/>
        <v>9564</v>
      </c>
      <c r="L5218" s="11">
        <f t="shared" si="491"/>
        <v>4400</v>
      </c>
      <c r="M5218" t="str">
        <f>VLOOKUP(C5218,[1]!Location_Data[#Data],2,0)</f>
        <v>San Mateo</v>
      </c>
      <c r="N5218" t="str">
        <f>VLOOKUP(D5218,[1]!Salespeople_Data[#Data],2,0)</f>
        <v>Kevin Butler</v>
      </c>
      <c r="O5218" t="str">
        <f>VLOOKUP(E5218,[1]!Customer_Data[#Data],2,0)</f>
        <v>Benjamin Kim</v>
      </c>
      <c r="P5218" s="15">
        <f t="shared" si="486"/>
        <v>4</v>
      </c>
      <c r="Q5218">
        <f t="shared" si="487"/>
        <v>2</v>
      </c>
      <c r="R5218">
        <f t="shared" si="488"/>
        <v>2021</v>
      </c>
    </row>
    <row r="5219" spans="1:18" x14ac:dyDescent="0.25">
      <c r="A5219" s="7" t="s">
        <v>6241</v>
      </c>
      <c r="B5219" s="7" t="s">
        <v>232</v>
      </c>
      <c r="C5219" s="7" t="s">
        <v>392</v>
      </c>
      <c r="D5219" s="7" t="s">
        <v>53</v>
      </c>
      <c r="E5219" s="7" t="s">
        <v>829</v>
      </c>
      <c r="F5219" s="9">
        <v>44245</v>
      </c>
      <c r="G5219" s="7">
        <v>1</v>
      </c>
      <c r="H5219" s="11">
        <f>VLOOKUP(B5219,[1]!Product_Data[#Data],4,0)</f>
        <v>1119</v>
      </c>
      <c r="I5219" s="11">
        <f>VLOOKUP(B5219,[1]!Product_Data[#Data],3,0)</f>
        <v>683</v>
      </c>
      <c r="J5219" s="11">
        <f t="shared" si="489"/>
        <v>683</v>
      </c>
      <c r="K5219" s="11">
        <f t="shared" si="490"/>
        <v>1119</v>
      </c>
      <c r="L5219" s="11">
        <f t="shared" si="491"/>
        <v>436</v>
      </c>
      <c r="M5219" t="str">
        <f>VLOOKUP(C5219,[1]!Location_Data[#Data],2,0)</f>
        <v>Visalia</v>
      </c>
      <c r="N5219" t="str">
        <f>VLOOKUP(D5219,[1]!Salespeople_Data[#Data],2,0)</f>
        <v>Scott Mason</v>
      </c>
      <c r="O5219" t="str">
        <f>VLOOKUP(E5219,[1]!Customer_Data[#Data],2,0)</f>
        <v>Shawn Ray</v>
      </c>
      <c r="P5219" s="15">
        <f t="shared" si="486"/>
        <v>5</v>
      </c>
      <c r="Q5219">
        <f t="shared" si="487"/>
        <v>2</v>
      </c>
      <c r="R5219">
        <f t="shared" si="488"/>
        <v>2021</v>
      </c>
    </row>
    <row r="5220" spans="1:18" x14ac:dyDescent="0.25">
      <c r="A5220" s="7" t="s">
        <v>6242</v>
      </c>
      <c r="B5220" s="7" t="s">
        <v>305</v>
      </c>
      <c r="C5220" s="7" t="s">
        <v>62</v>
      </c>
      <c r="D5220" s="7" t="s">
        <v>91</v>
      </c>
      <c r="E5220" s="7" t="s">
        <v>3062</v>
      </c>
      <c r="F5220" s="9">
        <v>44220</v>
      </c>
      <c r="G5220" s="7">
        <v>1</v>
      </c>
      <c r="H5220" s="11">
        <f>VLOOKUP(B5220,[1]!Product_Data[#Data],4,0)</f>
        <v>504</v>
      </c>
      <c r="I5220" s="11">
        <f>VLOOKUP(B5220,[1]!Product_Data[#Data],3,0)</f>
        <v>408</v>
      </c>
      <c r="J5220" s="11">
        <f t="shared" si="489"/>
        <v>408</v>
      </c>
      <c r="K5220" s="11">
        <f t="shared" si="490"/>
        <v>504</v>
      </c>
      <c r="L5220" s="11">
        <f t="shared" si="491"/>
        <v>96</v>
      </c>
      <c r="M5220" t="str">
        <f>VLOOKUP(C5220,[1]!Location_Data[#Data],2,0)</f>
        <v>Fairfield</v>
      </c>
      <c r="N5220" t="str">
        <f>VLOOKUP(D5220,[1]!Salespeople_Data[#Data],2,0)</f>
        <v>Howard Gardner</v>
      </c>
      <c r="O5220" t="str">
        <f>VLOOKUP(E5220,[1]!Customer_Data[#Data],2,0)</f>
        <v>Jeremy Jenkins</v>
      </c>
      <c r="P5220" s="15">
        <f t="shared" si="486"/>
        <v>1</v>
      </c>
      <c r="Q5220">
        <f t="shared" si="487"/>
        <v>1</v>
      </c>
      <c r="R5220">
        <f t="shared" si="488"/>
        <v>2021</v>
      </c>
    </row>
    <row r="5221" spans="1:18" x14ac:dyDescent="0.25">
      <c r="A5221" s="7" t="s">
        <v>6243</v>
      </c>
      <c r="B5221" s="7" t="s">
        <v>228</v>
      </c>
      <c r="C5221" s="7" t="s">
        <v>467</v>
      </c>
      <c r="D5221" s="7" t="s">
        <v>10</v>
      </c>
      <c r="E5221" s="7" t="s">
        <v>2426</v>
      </c>
      <c r="F5221" s="9">
        <v>44213</v>
      </c>
      <c r="G5221" s="7">
        <v>1</v>
      </c>
      <c r="H5221" s="11">
        <f>VLOOKUP(B5221,[1]!Product_Data[#Data],4,0)</f>
        <v>1862</v>
      </c>
      <c r="I5221" s="11">
        <f>VLOOKUP(B5221,[1]!Product_Data[#Data],3,0)</f>
        <v>1173</v>
      </c>
      <c r="J5221" s="11">
        <f t="shared" si="489"/>
        <v>1173</v>
      </c>
      <c r="K5221" s="11">
        <f t="shared" si="490"/>
        <v>1862</v>
      </c>
      <c r="L5221" s="11">
        <f t="shared" si="491"/>
        <v>689</v>
      </c>
      <c r="M5221" t="str">
        <f>VLOOKUP(C5221,[1]!Location_Data[#Data],2,0)</f>
        <v>Garden Grove</v>
      </c>
      <c r="N5221" t="str">
        <f>VLOOKUP(D5221,[1]!Salespeople_Data[#Data],2,0)</f>
        <v>Justin Lynch</v>
      </c>
      <c r="O5221" t="str">
        <f>VLOOKUP(E5221,[1]!Customer_Data[#Data],2,0)</f>
        <v>Lawrence Watson</v>
      </c>
      <c r="P5221" s="15">
        <f t="shared" si="486"/>
        <v>1</v>
      </c>
      <c r="Q5221">
        <f t="shared" si="487"/>
        <v>1</v>
      </c>
      <c r="R5221">
        <f t="shared" si="488"/>
        <v>2021</v>
      </c>
    </row>
    <row r="5222" spans="1:18" x14ac:dyDescent="0.25">
      <c r="A5222" s="7" t="s">
        <v>6244</v>
      </c>
      <c r="B5222" s="7" t="s">
        <v>173</v>
      </c>
      <c r="C5222" s="7" t="s">
        <v>204</v>
      </c>
      <c r="D5222" s="7" t="s">
        <v>413</v>
      </c>
      <c r="E5222" s="7" t="s">
        <v>786</v>
      </c>
      <c r="F5222" s="9">
        <v>44269</v>
      </c>
      <c r="G5222" s="7">
        <v>1</v>
      </c>
      <c r="H5222" s="11">
        <f>VLOOKUP(B5222,[1]!Product_Data[#Data],4,0)</f>
        <v>2005</v>
      </c>
      <c r="I5222" s="11">
        <f>VLOOKUP(B5222,[1]!Product_Data[#Data],3,0)</f>
        <v>1223</v>
      </c>
      <c r="J5222" s="11">
        <f t="shared" si="489"/>
        <v>1223</v>
      </c>
      <c r="K5222" s="11">
        <f t="shared" si="490"/>
        <v>2005</v>
      </c>
      <c r="L5222" s="11">
        <f t="shared" si="491"/>
        <v>782</v>
      </c>
      <c r="M5222" t="str">
        <f>VLOOKUP(C5222,[1]!Location_Data[#Data],2,0)</f>
        <v>Corona</v>
      </c>
      <c r="N5222" t="str">
        <f>VLOOKUP(D5222,[1]!Salespeople_Data[#Data],2,0)</f>
        <v>Kenneth Bradley</v>
      </c>
      <c r="O5222" t="str">
        <f>VLOOKUP(E5222,[1]!Customer_Data[#Data],2,0)</f>
        <v>Christopher Arnold</v>
      </c>
      <c r="P5222" s="15">
        <f t="shared" si="486"/>
        <v>1</v>
      </c>
      <c r="Q5222">
        <f t="shared" si="487"/>
        <v>3</v>
      </c>
      <c r="R5222">
        <f t="shared" si="488"/>
        <v>2021</v>
      </c>
    </row>
    <row r="5223" spans="1:18" x14ac:dyDescent="0.25">
      <c r="A5223" s="7" t="s">
        <v>6245</v>
      </c>
      <c r="B5223" s="7" t="s">
        <v>361</v>
      </c>
      <c r="C5223" s="7" t="s">
        <v>253</v>
      </c>
      <c r="D5223" s="7" t="s">
        <v>216</v>
      </c>
      <c r="E5223" s="7" t="s">
        <v>363</v>
      </c>
      <c r="F5223" s="9">
        <v>44264</v>
      </c>
      <c r="G5223" s="7">
        <v>1</v>
      </c>
      <c r="H5223" s="11">
        <f>VLOOKUP(B5223,[1]!Product_Data[#Data],4,0)</f>
        <v>1338</v>
      </c>
      <c r="I5223" s="11">
        <f>VLOOKUP(B5223,[1]!Product_Data[#Data],3,0)</f>
        <v>682</v>
      </c>
      <c r="J5223" s="11">
        <f t="shared" si="489"/>
        <v>682</v>
      </c>
      <c r="K5223" s="11">
        <f t="shared" si="490"/>
        <v>1338</v>
      </c>
      <c r="L5223" s="11">
        <f t="shared" si="491"/>
        <v>656</v>
      </c>
      <c r="M5223" t="str">
        <f>VLOOKUP(C5223,[1]!Location_Data[#Data],2,0)</f>
        <v>Bakersfield</v>
      </c>
      <c r="N5223" t="str">
        <f>VLOOKUP(D5223,[1]!Salespeople_Data[#Data],2,0)</f>
        <v>Ernest Wagner</v>
      </c>
      <c r="O5223" t="str">
        <f>VLOOKUP(E5223,[1]!Customer_Data[#Data],2,0)</f>
        <v>Robert Carr</v>
      </c>
      <c r="P5223" s="15">
        <f t="shared" si="486"/>
        <v>3</v>
      </c>
      <c r="Q5223">
        <f t="shared" si="487"/>
        <v>3</v>
      </c>
      <c r="R5223">
        <f t="shared" si="488"/>
        <v>2021</v>
      </c>
    </row>
    <row r="5224" spans="1:18" x14ac:dyDescent="0.25">
      <c r="A5224" s="7" t="s">
        <v>6246</v>
      </c>
      <c r="B5224" s="7" t="s">
        <v>652</v>
      </c>
      <c r="C5224" s="7" t="s">
        <v>380</v>
      </c>
      <c r="D5224" s="7" t="s">
        <v>75</v>
      </c>
      <c r="E5224" s="7" t="s">
        <v>1839</v>
      </c>
      <c r="F5224" s="9">
        <v>44264</v>
      </c>
      <c r="G5224" s="7">
        <v>3</v>
      </c>
      <c r="H5224" s="11">
        <f>VLOOKUP(B5224,[1]!Product_Data[#Data],4,0)</f>
        <v>217</v>
      </c>
      <c r="I5224" s="11">
        <f>VLOOKUP(B5224,[1]!Product_Data[#Data],3,0)</f>
        <v>171</v>
      </c>
      <c r="J5224" s="11">
        <f t="shared" si="489"/>
        <v>513</v>
      </c>
      <c r="K5224" s="11">
        <f t="shared" si="490"/>
        <v>651</v>
      </c>
      <c r="L5224" s="11">
        <f t="shared" si="491"/>
        <v>138</v>
      </c>
      <c r="M5224" t="str">
        <f>VLOOKUP(C5224,[1]!Location_Data[#Data],2,0)</f>
        <v>Los Angeles</v>
      </c>
      <c r="N5224" t="str">
        <f>VLOOKUP(D5224,[1]!Salespeople_Data[#Data],2,0)</f>
        <v>Roger Robertson</v>
      </c>
      <c r="O5224" t="str">
        <f>VLOOKUP(E5224,[1]!Customer_Data[#Data],2,0)</f>
        <v>Jason Duncan</v>
      </c>
      <c r="P5224" s="15">
        <f t="shared" si="486"/>
        <v>3</v>
      </c>
      <c r="Q5224">
        <f t="shared" si="487"/>
        <v>3</v>
      </c>
      <c r="R5224">
        <f t="shared" si="488"/>
        <v>2021</v>
      </c>
    </row>
    <row r="5225" spans="1:18" x14ac:dyDescent="0.25">
      <c r="A5225" s="7" t="s">
        <v>6247</v>
      </c>
      <c r="B5225" s="7" t="s">
        <v>348</v>
      </c>
      <c r="C5225" s="7" t="s">
        <v>458</v>
      </c>
      <c r="D5225" s="7" t="s">
        <v>359</v>
      </c>
      <c r="E5225" s="7" t="s">
        <v>567</v>
      </c>
      <c r="F5225" s="9">
        <v>44266</v>
      </c>
      <c r="G5225" s="7">
        <v>1</v>
      </c>
      <c r="H5225" s="11">
        <f>VLOOKUP(B5225,[1]!Product_Data[#Data],4,0)</f>
        <v>603</v>
      </c>
      <c r="I5225" s="11">
        <f>VLOOKUP(B5225,[1]!Product_Data[#Data],3,0)</f>
        <v>416</v>
      </c>
      <c r="J5225" s="11">
        <f t="shared" si="489"/>
        <v>416</v>
      </c>
      <c r="K5225" s="11">
        <f t="shared" si="490"/>
        <v>603</v>
      </c>
      <c r="L5225" s="11">
        <f t="shared" si="491"/>
        <v>187</v>
      </c>
      <c r="M5225" t="str">
        <f>VLOOKUP(C5225,[1]!Location_Data[#Data],2,0)</f>
        <v>Fontana</v>
      </c>
      <c r="N5225" t="str">
        <f>VLOOKUP(D5225,[1]!Salespeople_Data[#Data],2,0)</f>
        <v>Eugene Holmes</v>
      </c>
      <c r="O5225" t="str">
        <f>VLOOKUP(E5225,[1]!Customer_Data[#Data],2,0)</f>
        <v>Juan Cruz</v>
      </c>
      <c r="P5225" s="15">
        <f t="shared" si="486"/>
        <v>5</v>
      </c>
      <c r="Q5225">
        <f t="shared" si="487"/>
        <v>3</v>
      </c>
      <c r="R5225">
        <f t="shared" si="488"/>
        <v>2021</v>
      </c>
    </row>
    <row r="5226" spans="1:18" x14ac:dyDescent="0.25">
      <c r="A5226" s="7" t="s">
        <v>6248</v>
      </c>
      <c r="B5226" s="7" t="s">
        <v>260</v>
      </c>
      <c r="C5226" s="7" t="s">
        <v>74</v>
      </c>
      <c r="D5226" s="7" t="s">
        <v>87</v>
      </c>
      <c r="E5226" s="7" t="s">
        <v>2076</v>
      </c>
      <c r="F5226" s="9">
        <v>44257</v>
      </c>
      <c r="G5226" s="7">
        <v>3</v>
      </c>
      <c r="H5226" s="11">
        <f>VLOOKUP(B5226,[1]!Product_Data[#Data],4,0)</f>
        <v>502</v>
      </c>
      <c r="I5226" s="11">
        <f>VLOOKUP(B5226,[1]!Product_Data[#Data],3,0)</f>
        <v>296</v>
      </c>
      <c r="J5226" s="11">
        <f t="shared" si="489"/>
        <v>888</v>
      </c>
      <c r="K5226" s="11">
        <f t="shared" si="490"/>
        <v>1506</v>
      </c>
      <c r="L5226" s="11">
        <f t="shared" si="491"/>
        <v>618</v>
      </c>
      <c r="M5226" t="str">
        <f>VLOOKUP(C5226,[1]!Location_Data[#Data],2,0)</f>
        <v>West Covina</v>
      </c>
      <c r="N5226" t="str">
        <f>VLOOKUP(D5226,[1]!Salespeople_Data[#Data],2,0)</f>
        <v>Martin Perry</v>
      </c>
      <c r="O5226" t="str">
        <f>VLOOKUP(E5226,[1]!Customer_Data[#Data],2,0)</f>
        <v>Keith Robinson</v>
      </c>
      <c r="P5226" s="15">
        <f t="shared" si="486"/>
        <v>3</v>
      </c>
      <c r="Q5226">
        <f t="shared" si="487"/>
        <v>3</v>
      </c>
      <c r="R5226">
        <f t="shared" si="488"/>
        <v>2021</v>
      </c>
    </row>
    <row r="5227" spans="1:18" x14ac:dyDescent="0.25">
      <c r="A5227" s="7" t="s">
        <v>6249</v>
      </c>
      <c r="B5227" s="7" t="s">
        <v>200</v>
      </c>
      <c r="C5227" s="7" t="s">
        <v>44</v>
      </c>
      <c r="D5227" s="7" t="s">
        <v>35</v>
      </c>
      <c r="E5227" s="7" t="s">
        <v>3363</v>
      </c>
      <c r="F5227" s="9">
        <v>44231</v>
      </c>
      <c r="G5227" s="7">
        <v>3</v>
      </c>
      <c r="H5227" s="11">
        <f>VLOOKUP(B5227,[1]!Product_Data[#Data],4,0)</f>
        <v>315</v>
      </c>
      <c r="I5227" s="11">
        <f>VLOOKUP(B5227,[1]!Product_Data[#Data],3,0)</f>
        <v>208</v>
      </c>
      <c r="J5227" s="11">
        <f t="shared" si="489"/>
        <v>624</v>
      </c>
      <c r="K5227" s="11">
        <f t="shared" si="490"/>
        <v>945</v>
      </c>
      <c r="L5227" s="11">
        <f t="shared" si="491"/>
        <v>321</v>
      </c>
      <c r="M5227" t="str">
        <f>VLOOKUP(C5227,[1]!Location_Data[#Data],2,0)</f>
        <v>Moreno Valley</v>
      </c>
      <c r="N5227" t="str">
        <f>VLOOKUP(D5227,[1]!Salespeople_Data[#Data],2,0)</f>
        <v>Charles Harper</v>
      </c>
      <c r="O5227" t="str">
        <f>VLOOKUP(E5227,[1]!Customer_Data[#Data],2,0)</f>
        <v>Andrew Butler</v>
      </c>
      <c r="P5227" s="15">
        <f t="shared" si="486"/>
        <v>5</v>
      </c>
      <c r="Q5227">
        <f t="shared" si="487"/>
        <v>2</v>
      </c>
      <c r="R5227">
        <f t="shared" si="488"/>
        <v>2021</v>
      </c>
    </row>
    <row r="5228" spans="1:18" x14ac:dyDescent="0.25">
      <c r="A5228" s="7" t="s">
        <v>6250</v>
      </c>
      <c r="B5228" s="7" t="s">
        <v>200</v>
      </c>
      <c r="C5228" s="7" t="s">
        <v>19</v>
      </c>
      <c r="D5228" s="7" t="s">
        <v>345</v>
      </c>
      <c r="E5228" s="7" t="s">
        <v>2831</v>
      </c>
      <c r="F5228" s="9">
        <v>44219</v>
      </c>
      <c r="G5228" s="7">
        <v>4</v>
      </c>
      <c r="H5228" s="11">
        <f>VLOOKUP(B5228,[1]!Product_Data[#Data],4,0)</f>
        <v>315</v>
      </c>
      <c r="I5228" s="11">
        <f>VLOOKUP(B5228,[1]!Product_Data[#Data],3,0)</f>
        <v>208</v>
      </c>
      <c r="J5228" s="11">
        <f t="shared" si="489"/>
        <v>832</v>
      </c>
      <c r="K5228" s="11">
        <f t="shared" si="490"/>
        <v>1260</v>
      </c>
      <c r="L5228" s="11">
        <f t="shared" si="491"/>
        <v>428</v>
      </c>
      <c r="M5228" t="str">
        <f>VLOOKUP(C5228,[1]!Location_Data[#Data],2,0)</f>
        <v>Berkeley</v>
      </c>
      <c r="N5228" t="str">
        <f>VLOOKUP(D5228,[1]!Salespeople_Data[#Data],2,0)</f>
        <v>Larry Marshall</v>
      </c>
      <c r="O5228" t="str">
        <f>VLOOKUP(E5228,[1]!Customer_Data[#Data],2,0)</f>
        <v>Donald Diaz</v>
      </c>
      <c r="P5228" s="15">
        <f t="shared" si="486"/>
        <v>7</v>
      </c>
      <c r="Q5228">
        <f t="shared" si="487"/>
        <v>1</v>
      </c>
      <c r="R5228">
        <f t="shared" si="488"/>
        <v>2021</v>
      </c>
    </row>
    <row r="5229" spans="1:18" x14ac:dyDescent="0.25">
      <c r="A5229" s="7" t="s">
        <v>6251</v>
      </c>
      <c r="B5229" s="7" t="s">
        <v>185</v>
      </c>
      <c r="C5229" s="7" t="s">
        <v>436</v>
      </c>
      <c r="D5229" s="7" t="s">
        <v>25</v>
      </c>
      <c r="E5229" s="7" t="s">
        <v>619</v>
      </c>
      <c r="F5229" s="9">
        <v>44269</v>
      </c>
      <c r="G5229" s="7">
        <v>2</v>
      </c>
      <c r="H5229" s="11">
        <f>VLOOKUP(B5229,[1]!Product_Data[#Data],4,0)</f>
        <v>667</v>
      </c>
      <c r="I5229" s="11">
        <f>VLOOKUP(B5229,[1]!Product_Data[#Data],3,0)</f>
        <v>387</v>
      </c>
      <c r="J5229" s="11">
        <f t="shared" si="489"/>
        <v>774</v>
      </c>
      <c r="K5229" s="11">
        <f t="shared" si="490"/>
        <v>1334</v>
      </c>
      <c r="L5229" s="11">
        <f t="shared" si="491"/>
        <v>560</v>
      </c>
      <c r="M5229" t="str">
        <f>VLOOKUP(C5229,[1]!Location_Data[#Data],2,0)</f>
        <v>Jurupa Valley</v>
      </c>
      <c r="N5229" t="str">
        <f>VLOOKUP(D5229,[1]!Salespeople_Data[#Data],2,0)</f>
        <v>Brian Davis</v>
      </c>
      <c r="O5229" t="str">
        <f>VLOOKUP(E5229,[1]!Customer_Data[#Data],2,0)</f>
        <v>Billy Cook</v>
      </c>
      <c r="P5229" s="15">
        <f t="shared" si="486"/>
        <v>1</v>
      </c>
      <c r="Q5229">
        <f t="shared" si="487"/>
        <v>3</v>
      </c>
      <c r="R5229">
        <f t="shared" si="488"/>
        <v>2021</v>
      </c>
    </row>
    <row r="5230" spans="1:18" x14ac:dyDescent="0.25">
      <c r="A5230" s="7" t="s">
        <v>6252</v>
      </c>
      <c r="B5230" s="7" t="s">
        <v>569</v>
      </c>
      <c r="C5230" s="7" t="s">
        <v>215</v>
      </c>
      <c r="D5230" s="7" t="s">
        <v>35</v>
      </c>
      <c r="E5230" s="7" t="s">
        <v>240</v>
      </c>
      <c r="F5230" s="9">
        <v>44204</v>
      </c>
      <c r="G5230" s="7">
        <v>2</v>
      </c>
      <c r="H5230" s="11">
        <f>VLOOKUP(B5230,[1]!Product_Data[#Data],4,0)</f>
        <v>1178</v>
      </c>
      <c r="I5230" s="11">
        <f>VLOOKUP(B5230,[1]!Product_Data[#Data],3,0)</f>
        <v>683</v>
      </c>
      <c r="J5230" s="11">
        <f t="shared" si="489"/>
        <v>1366</v>
      </c>
      <c r="K5230" s="11">
        <f t="shared" si="490"/>
        <v>2356</v>
      </c>
      <c r="L5230" s="11">
        <f t="shared" si="491"/>
        <v>990</v>
      </c>
      <c r="M5230" t="str">
        <f>VLOOKUP(C5230,[1]!Location_Data[#Data],2,0)</f>
        <v>El Cajon</v>
      </c>
      <c r="N5230" t="str">
        <f>VLOOKUP(D5230,[1]!Salespeople_Data[#Data],2,0)</f>
        <v>Charles Harper</v>
      </c>
      <c r="O5230" t="str">
        <f>VLOOKUP(E5230,[1]!Customer_Data[#Data],2,0)</f>
        <v>Jack Stevens</v>
      </c>
      <c r="P5230" s="15">
        <f t="shared" si="486"/>
        <v>6</v>
      </c>
      <c r="Q5230">
        <f t="shared" si="487"/>
        <v>1</v>
      </c>
      <c r="R5230">
        <f t="shared" si="488"/>
        <v>2021</v>
      </c>
    </row>
    <row r="5231" spans="1:18" x14ac:dyDescent="0.25">
      <c r="A5231" s="7" t="s">
        <v>6253</v>
      </c>
      <c r="B5231" s="7" t="s">
        <v>457</v>
      </c>
      <c r="C5231" s="7" t="s">
        <v>490</v>
      </c>
      <c r="D5231" s="7" t="s">
        <v>15</v>
      </c>
      <c r="E5231" s="7" t="s">
        <v>2245</v>
      </c>
      <c r="F5231" s="9">
        <v>44259</v>
      </c>
      <c r="G5231" s="7">
        <v>1</v>
      </c>
      <c r="H5231" s="11">
        <f>VLOOKUP(B5231,[1]!Product_Data[#Data],4,0)</f>
        <v>947</v>
      </c>
      <c r="I5231" s="11">
        <f>VLOOKUP(B5231,[1]!Product_Data[#Data],3,0)</f>
        <v>786</v>
      </c>
      <c r="J5231" s="11">
        <f t="shared" si="489"/>
        <v>786</v>
      </c>
      <c r="K5231" s="11">
        <f t="shared" si="490"/>
        <v>947</v>
      </c>
      <c r="L5231" s="11">
        <f t="shared" si="491"/>
        <v>161</v>
      </c>
      <c r="M5231" t="str">
        <f>VLOOKUP(C5231,[1]!Location_Data[#Data],2,0)</f>
        <v>Temecula</v>
      </c>
      <c r="N5231" t="str">
        <f>VLOOKUP(D5231,[1]!Salespeople_Data[#Data],2,0)</f>
        <v>Ryan Butler</v>
      </c>
      <c r="O5231" t="str">
        <f>VLOOKUP(E5231,[1]!Customer_Data[#Data],2,0)</f>
        <v>Charles Bell</v>
      </c>
      <c r="P5231" s="15">
        <f t="shared" si="486"/>
        <v>5</v>
      </c>
      <c r="Q5231">
        <f t="shared" si="487"/>
        <v>3</v>
      </c>
      <c r="R5231">
        <f t="shared" si="488"/>
        <v>2021</v>
      </c>
    </row>
    <row r="5232" spans="1:18" x14ac:dyDescent="0.25">
      <c r="A5232" s="7" t="s">
        <v>6254</v>
      </c>
      <c r="B5232" s="7" t="s">
        <v>560</v>
      </c>
      <c r="C5232" s="7" t="s">
        <v>322</v>
      </c>
      <c r="D5232" s="7" t="s">
        <v>359</v>
      </c>
      <c r="E5232" s="7" t="s">
        <v>2704</v>
      </c>
      <c r="F5232" s="9">
        <v>44228</v>
      </c>
      <c r="G5232" s="7">
        <v>1</v>
      </c>
      <c r="H5232" s="11">
        <f>VLOOKUP(B5232,[1]!Product_Data[#Data],4,0)</f>
        <v>1809</v>
      </c>
      <c r="I5232" s="11">
        <f>VLOOKUP(B5232,[1]!Product_Data[#Data],3,0)</f>
        <v>1067</v>
      </c>
      <c r="J5232" s="11">
        <f t="shared" si="489"/>
        <v>1067</v>
      </c>
      <c r="K5232" s="11">
        <f t="shared" si="490"/>
        <v>1809</v>
      </c>
      <c r="L5232" s="11">
        <f t="shared" si="491"/>
        <v>742</v>
      </c>
      <c r="M5232" t="str">
        <f>VLOOKUP(C5232,[1]!Location_Data[#Data],2,0)</f>
        <v>Rancho Cucamonga</v>
      </c>
      <c r="N5232" t="str">
        <f>VLOOKUP(D5232,[1]!Salespeople_Data[#Data],2,0)</f>
        <v>Eugene Holmes</v>
      </c>
      <c r="O5232" t="str">
        <f>VLOOKUP(E5232,[1]!Customer_Data[#Data],2,0)</f>
        <v>Benjamin Vasquez</v>
      </c>
      <c r="P5232" s="15">
        <f t="shared" si="486"/>
        <v>2</v>
      </c>
      <c r="Q5232">
        <f t="shared" si="487"/>
        <v>2</v>
      </c>
      <c r="R5232">
        <f t="shared" si="488"/>
        <v>2021</v>
      </c>
    </row>
    <row r="5233" spans="1:18" x14ac:dyDescent="0.25">
      <c r="A5233" s="7" t="s">
        <v>6255</v>
      </c>
      <c r="B5233" s="7" t="s">
        <v>168</v>
      </c>
      <c r="C5233" s="7" t="s">
        <v>34</v>
      </c>
      <c r="D5233" s="7" t="s">
        <v>264</v>
      </c>
      <c r="E5233" s="7" t="s">
        <v>3226</v>
      </c>
      <c r="F5233" s="9">
        <v>44220</v>
      </c>
      <c r="G5233" s="7">
        <v>2</v>
      </c>
      <c r="H5233" s="11">
        <f>VLOOKUP(B5233,[1]!Product_Data[#Data],4,0)</f>
        <v>112</v>
      </c>
      <c r="I5233" s="11">
        <f>VLOOKUP(B5233,[1]!Product_Data[#Data],3,0)</f>
        <v>90</v>
      </c>
      <c r="J5233" s="11">
        <f t="shared" si="489"/>
        <v>180</v>
      </c>
      <c r="K5233" s="11">
        <f t="shared" si="490"/>
        <v>224</v>
      </c>
      <c r="L5233" s="11">
        <f t="shared" si="491"/>
        <v>44</v>
      </c>
      <c r="M5233" t="str">
        <f>VLOOKUP(C5233,[1]!Location_Data[#Data],2,0)</f>
        <v>Inglewood</v>
      </c>
      <c r="N5233" t="str">
        <f>VLOOKUP(D5233,[1]!Salespeople_Data[#Data],2,0)</f>
        <v>Ernest Wheeler</v>
      </c>
      <c r="O5233" t="str">
        <f>VLOOKUP(E5233,[1]!Customer_Data[#Data],2,0)</f>
        <v>Alan Thomas</v>
      </c>
      <c r="P5233" s="15">
        <f t="shared" si="486"/>
        <v>1</v>
      </c>
      <c r="Q5233">
        <f t="shared" si="487"/>
        <v>1</v>
      </c>
      <c r="R5233">
        <f t="shared" si="488"/>
        <v>2021</v>
      </c>
    </row>
    <row r="5234" spans="1:18" x14ac:dyDescent="0.25">
      <c r="A5234" s="7" t="s">
        <v>6256</v>
      </c>
      <c r="B5234" s="7" t="s">
        <v>119</v>
      </c>
      <c r="C5234" s="7" t="s">
        <v>316</v>
      </c>
      <c r="D5234" s="7" t="s">
        <v>58</v>
      </c>
      <c r="E5234" s="7" t="s">
        <v>477</v>
      </c>
      <c r="F5234" s="9">
        <v>44212</v>
      </c>
      <c r="G5234" s="7">
        <v>3</v>
      </c>
      <c r="H5234" s="11">
        <f>VLOOKUP(B5234,[1]!Product_Data[#Data],4,0)</f>
        <v>1077</v>
      </c>
      <c r="I5234" s="11">
        <f>VLOOKUP(B5234,[1]!Product_Data[#Data],3,0)</f>
        <v>732</v>
      </c>
      <c r="J5234" s="11">
        <f t="shared" si="489"/>
        <v>2196</v>
      </c>
      <c r="K5234" s="11">
        <f t="shared" si="490"/>
        <v>3231</v>
      </c>
      <c r="L5234" s="11">
        <f t="shared" si="491"/>
        <v>1035</v>
      </c>
      <c r="M5234" t="str">
        <f>VLOOKUP(C5234,[1]!Location_Data[#Data],2,0)</f>
        <v>East Los Angeles</v>
      </c>
      <c r="N5234" t="str">
        <f>VLOOKUP(D5234,[1]!Salespeople_Data[#Data],2,0)</f>
        <v>Christopher Tucker</v>
      </c>
      <c r="O5234" t="str">
        <f>VLOOKUP(E5234,[1]!Customer_Data[#Data],2,0)</f>
        <v>Joe Coleman</v>
      </c>
      <c r="P5234" s="15">
        <f t="shared" si="486"/>
        <v>7</v>
      </c>
      <c r="Q5234">
        <f t="shared" si="487"/>
        <v>1</v>
      </c>
      <c r="R5234">
        <f t="shared" si="488"/>
        <v>2021</v>
      </c>
    </row>
    <row r="5235" spans="1:18" x14ac:dyDescent="0.25">
      <c r="A5235" s="7" t="s">
        <v>6257</v>
      </c>
      <c r="B5235" s="7" t="s">
        <v>252</v>
      </c>
      <c r="C5235" s="7" t="s">
        <v>469</v>
      </c>
      <c r="D5235" s="7" t="s">
        <v>49</v>
      </c>
      <c r="E5235" s="7" t="s">
        <v>1539</v>
      </c>
      <c r="F5235" s="9">
        <v>44239</v>
      </c>
      <c r="G5235" s="7">
        <v>1</v>
      </c>
      <c r="H5235" s="11">
        <f>VLOOKUP(B5235,[1]!Product_Data[#Data],4,0)</f>
        <v>1899</v>
      </c>
      <c r="I5235" s="11">
        <f>VLOOKUP(B5235,[1]!Product_Data[#Data],3,0)</f>
        <v>1044</v>
      </c>
      <c r="J5235" s="11">
        <f t="shared" si="489"/>
        <v>1044</v>
      </c>
      <c r="K5235" s="11">
        <f t="shared" si="490"/>
        <v>1899</v>
      </c>
      <c r="L5235" s="11">
        <f t="shared" si="491"/>
        <v>855</v>
      </c>
      <c r="M5235" t="str">
        <f>VLOOKUP(C5235,[1]!Location_Data[#Data],2,0)</f>
        <v>Escondido</v>
      </c>
      <c r="N5235" t="str">
        <f>VLOOKUP(D5235,[1]!Salespeople_Data[#Data],2,0)</f>
        <v>Walter Cook</v>
      </c>
      <c r="O5235" t="str">
        <f>VLOOKUP(E5235,[1]!Customer_Data[#Data],2,0)</f>
        <v>Jose Ellis</v>
      </c>
      <c r="P5235" s="15">
        <f t="shared" si="486"/>
        <v>6</v>
      </c>
      <c r="Q5235">
        <f t="shared" si="487"/>
        <v>2</v>
      </c>
      <c r="R5235">
        <f t="shared" si="488"/>
        <v>2021</v>
      </c>
    </row>
    <row r="5236" spans="1:18" x14ac:dyDescent="0.25">
      <c r="A5236" s="7" t="s">
        <v>6258</v>
      </c>
      <c r="B5236" s="7" t="s">
        <v>185</v>
      </c>
      <c r="C5236" s="7" t="s">
        <v>472</v>
      </c>
      <c r="D5236" s="7" t="s">
        <v>141</v>
      </c>
      <c r="E5236" s="7" t="s">
        <v>851</v>
      </c>
      <c r="F5236" s="9">
        <v>44260</v>
      </c>
      <c r="G5236" s="7">
        <v>1</v>
      </c>
      <c r="H5236" s="11">
        <f>VLOOKUP(B5236,[1]!Product_Data[#Data],4,0)</f>
        <v>667</v>
      </c>
      <c r="I5236" s="11">
        <f>VLOOKUP(B5236,[1]!Product_Data[#Data],3,0)</f>
        <v>387</v>
      </c>
      <c r="J5236" s="11">
        <f t="shared" si="489"/>
        <v>387</v>
      </c>
      <c r="K5236" s="11">
        <f t="shared" si="490"/>
        <v>667</v>
      </c>
      <c r="L5236" s="11">
        <f t="shared" si="491"/>
        <v>280</v>
      </c>
      <c r="M5236" t="str">
        <f>VLOOKUP(C5236,[1]!Location_Data[#Data],2,0)</f>
        <v>Concord</v>
      </c>
      <c r="N5236" t="str">
        <f>VLOOKUP(D5236,[1]!Salespeople_Data[#Data],2,0)</f>
        <v>Arthur Mccoy</v>
      </c>
      <c r="O5236" t="str">
        <f>VLOOKUP(E5236,[1]!Customer_Data[#Data],2,0)</f>
        <v>Gary Hudson</v>
      </c>
      <c r="P5236" s="15">
        <f t="shared" si="486"/>
        <v>6</v>
      </c>
      <c r="Q5236">
        <f t="shared" si="487"/>
        <v>3</v>
      </c>
      <c r="R5236">
        <f t="shared" si="488"/>
        <v>2021</v>
      </c>
    </row>
    <row r="5237" spans="1:18" x14ac:dyDescent="0.25">
      <c r="A5237" s="7" t="s">
        <v>6259</v>
      </c>
      <c r="B5237" s="7" t="s">
        <v>395</v>
      </c>
      <c r="C5237" s="7" t="s">
        <v>377</v>
      </c>
      <c r="D5237" s="7" t="s">
        <v>345</v>
      </c>
      <c r="E5237" s="7" t="s">
        <v>133</v>
      </c>
      <c r="F5237" s="9">
        <v>44221</v>
      </c>
      <c r="G5237" s="7">
        <v>2</v>
      </c>
      <c r="H5237" s="11">
        <f>VLOOKUP(B5237,[1]!Product_Data[#Data],4,0)</f>
        <v>2257</v>
      </c>
      <c r="I5237" s="11">
        <f>VLOOKUP(B5237,[1]!Product_Data[#Data],3,0)</f>
        <v>1535</v>
      </c>
      <c r="J5237" s="11">
        <f t="shared" si="489"/>
        <v>3070</v>
      </c>
      <c r="K5237" s="11">
        <f t="shared" si="490"/>
        <v>4514</v>
      </c>
      <c r="L5237" s="11">
        <f t="shared" si="491"/>
        <v>1444</v>
      </c>
      <c r="M5237" t="str">
        <f>VLOOKUP(C5237,[1]!Location_Data[#Data],2,0)</f>
        <v>San Diego</v>
      </c>
      <c r="N5237" t="str">
        <f>VLOOKUP(D5237,[1]!Salespeople_Data[#Data],2,0)</f>
        <v>Larry Marshall</v>
      </c>
      <c r="O5237" t="str">
        <f>VLOOKUP(E5237,[1]!Customer_Data[#Data],2,0)</f>
        <v>Scott Rice</v>
      </c>
      <c r="P5237" s="15">
        <f t="shared" si="486"/>
        <v>2</v>
      </c>
      <c r="Q5237">
        <f t="shared" si="487"/>
        <v>1</v>
      </c>
      <c r="R5237">
        <f t="shared" si="488"/>
        <v>2021</v>
      </c>
    </row>
    <row r="5238" spans="1:18" x14ac:dyDescent="0.25">
      <c r="A5238" s="7" t="s">
        <v>6260</v>
      </c>
      <c r="B5238" s="7" t="s">
        <v>168</v>
      </c>
      <c r="C5238" s="7" t="s">
        <v>276</v>
      </c>
      <c r="D5238" s="7" t="s">
        <v>225</v>
      </c>
      <c r="E5238" s="7" t="s">
        <v>2533</v>
      </c>
      <c r="F5238" s="9">
        <v>44216</v>
      </c>
      <c r="G5238" s="7">
        <v>1</v>
      </c>
      <c r="H5238" s="11">
        <f>VLOOKUP(B5238,[1]!Product_Data[#Data],4,0)</f>
        <v>112</v>
      </c>
      <c r="I5238" s="11">
        <f>VLOOKUP(B5238,[1]!Product_Data[#Data],3,0)</f>
        <v>90</v>
      </c>
      <c r="J5238" s="11">
        <f t="shared" si="489"/>
        <v>90</v>
      </c>
      <c r="K5238" s="11">
        <f t="shared" si="490"/>
        <v>112</v>
      </c>
      <c r="L5238" s="11">
        <f t="shared" si="491"/>
        <v>22</v>
      </c>
      <c r="M5238" t="str">
        <f>VLOOKUP(C5238,[1]!Location_Data[#Data],2,0)</f>
        <v>Orange</v>
      </c>
      <c r="N5238" t="str">
        <f>VLOOKUP(D5238,[1]!Salespeople_Data[#Data],2,0)</f>
        <v>Andrew Bowman</v>
      </c>
      <c r="O5238" t="str">
        <f>VLOOKUP(E5238,[1]!Customer_Data[#Data],2,0)</f>
        <v>Andrew Reynolds</v>
      </c>
      <c r="P5238" s="15">
        <f t="shared" si="486"/>
        <v>4</v>
      </c>
      <c r="Q5238">
        <f t="shared" si="487"/>
        <v>1</v>
      </c>
      <c r="R5238">
        <f t="shared" si="488"/>
        <v>2021</v>
      </c>
    </row>
    <row r="5239" spans="1:18" x14ac:dyDescent="0.25">
      <c r="A5239" s="7" t="s">
        <v>6261</v>
      </c>
      <c r="B5239" s="7" t="s">
        <v>495</v>
      </c>
      <c r="C5239" s="7" t="s">
        <v>57</v>
      </c>
      <c r="D5239" s="7" t="s">
        <v>212</v>
      </c>
      <c r="E5239" s="7" t="s">
        <v>1065</v>
      </c>
      <c r="F5239" s="9">
        <v>44224</v>
      </c>
      <c r="G5239" s="7">
        <v>1</v>
      </c>
      <c r="H5239" s="11">
        <f>VLOOKUP(B5239,[1]!Product_Data[#Data],4,0)</f>
        <v>1467</v>
      </c>
      <c r="I5239" s="11">
        <f>VLOOKUP(B5239,[1]!Product_Data[#Data],3,0)</f>
        <v>807</v>
      </c>
      <c r="J5239" s="11">
        <f t="shared" si="489"/>
        <v>807</v>
      </c>
      <c r="K5239" s="11">
        <f t="shared" si="490"/>
        <v>1467</v>
      </c>
      <c r="L5239" s="11">
        <f t="shared" si="491"/>
        <v>660</v>
      </c>
      <c r="M5239" t="str">
        <f>VLOOKUP(C5239,[1]!Location_Data[#Data],2,0)</f>
        <v>Thousand Oaks</v>
      </c>
      <c r="N5239" t="str">
        <f>VLOOKUP(D5239,[1]!Salespeople_Data[#Data],2,0)</f>
        <v>Ronald Reed</v>
      </c>
      <c r="O5239" t="str">
        <f>VLOOKUP(E5239,[1]!Customer_Data[#Data],2,0)</f>
        <v>Wayne Stewart</v>
      </c>
      <c r="P5239" s="15">
        <f t="shared" si="486"/>
        <v>5</v>
      </c>
      <c r="Q5239">
        <f t="shared" si="487"/>
        <v>1</v>
      </c>
      <c r="R5239">
        <f t="shared" si="488"/>
        <v>2021</v>
      </c>
    </row>
    <row r="5240" spans="1:18" x14ac:dyDescent="0.25">
      <c r="A5240" s="7" t="s">
        <v>6262</v>
      </c>
      <c r="B5240" s="7" t="s">
        <v>119</v>
      </c>
      <c r="C5240" s="7" t="s">
        <v>349</v>
      </c>
      <c r="D5240" s="7" t="s">
        <v>116</v>
      </c>
      <c r="E5240" s="7" t="s">
        <v>957</v>
      </c>
      <c r="F5240" s="9">
        <v>44266</v>
      </c>
      <c r="G5240" s="7">
        <v>3</v>
      </c>
      <c r="H5240" s="11">
        <f>VLOOKUP(B5240,[1]!Product_Data[#Data],4,0)</f>
        <v>1077</v>
      </c>
      <c r="I5240" s="11">
        <f>VLOOKUP(B5240,[1]!Product_Data[#Data],3,0)</f>
        <v>732</v>
      </c>
      <c r="J5240" s="11">
        <f t="shared" si="489"/>
        <v>2196</v>
      </c>
      <c r="K5240" s="11">
        <f t="shared" si="490"/>
        <v>3231</v>
      </c>
      <c r="L5240" s="11">
        <f t="shared" si="491"/>
        <v>1035</v>
      </c>
      <c r="M5240" t="str">
        <f>VLOOKUP(C5240,[1]!Location_Data[#Data],2,0)</f>
        <v>Santa Clara</v>
      </c>
      <c r="N5240" t="str">
        <f>VLOOKUP(D5240,[1]!Salespeople_Data[#Data],2,0)</f>
        <v>Roger Ramos</v>
      </c>
      <c r="O5240" t="str">
        <f>VLOOKUP(E5240,[1]!Customer_Data[#Data],2,0)</f>
        <v>Robert Jackson</v>
      </c>
      <c r="P5240" s="15">
        <f t="shared" si="486"/>
        <v>5</v>
      </c>
      <c r="Q5240">
        <f t="shared" si="487"/>
        <v>3</v>
      </c>
      <c r="R5240">
        <f t="shared" si="488"/>
        <v>2021</v>
      </c>
    </row>
    <row r="5241" spans="1:18" x14ac:dyDescent="0.25">
      <c r="A5241" s="7" t="s">
        <v>6263</v>
      </c>
      <c r="B5241" s="7" t="s">
        <v>256</v>
      </c>
      <c r="C5241" s="7" t="s">
        <v>570</v>
      </c>
      <c r="D5241" s="7" t="s">
        <v>212</v>
      </c>
      <c r="E5241" s="7" t="s">
        <v>1104</v>
      </c>
      <c r="F5241" s="9">
        <v>44256</v>
      </c>
      <c r="G5241" s="7">
        <v>3</v>
      </c>
      <c r="H5241" s="11">
        <f>VLOOKUP(B5241,[1]!Product_Data[#Data],4,0)</f>
        <v>596</v>
      </c>
      <c r="I5241" s="11">
        <f>VLOOKUP(B5241,[1]!Product_Data[#Data],3,0)</f>
        <v>358</v>
      </c>
      <c r="J5241" s="11">
        <f t="shared" si="489"/>
        <v>1074</v>
      </c>
      <c r="K5241" s="11">
        <f t="shared" si="490"/>
        <v>1788</v>
      </c>
      <c r="L5241" s="11">
        <f t="shared" si="491"/>
        <v>714</v>
      </c>
      <c r="M5241" t="str">
        <f>VLOOKUP(C5241,[1]!Location_Data[#Data],2,0)</f>
        <v>Fresno</v>
      </c>
      <c r="N5241" t="str">
        <f>VLOOKUP(D5241,[1]!Salespeople_Data[#Data],2,0)</f>
        <v>Ronald Reed</v>
      </c>
      <c r="O5241" t="str">
        <f>VLOOKUP(E5241,[1]!Customer_Data[#Data],2,0)</f>
        <v>Roger Price</v>
      </c>
      <c r="P5241" s="15">
        <f t="shared" si="486"/>
        <v>2</v>
      </c>
      <c r="Q5241">
        <f t="shared" si="487"/>
        <v>3</v>
      </c>
      <c r="R5241">
        <f t="shared" si="488"/>
        <v>2021</v>
      </c>
    </row>
    <row r="5242" spans="1:18" x14ac:dyDescent="0.25">
      <c r="A5242" s="7" t="s">
        <v>6264</v>
      </c>
      <c r="B5242" s="7" t="s">
        <v>395</v>
      </c>
      <c r="C5242" s="7" t="s">
        <v>190</v>
      </c>
      <c r="D5242" s="7" t="s">
        <v>91</v>
      </c>
      <c r="E5242" s="7" t="s">
        <v>1605</v>
      </c>
      <c r="F5242" s="9">
        <v>44197</v>
      </c>
      <c r="G5242" s="7">
        <v>1</v>
      </c>
      <c r="H5242" s="11">
        <f>VLOOKUP(B5242,[1]!Product_Data[#Data],4,0)</f>
        <v>2257</v>
      </c>
      <c r="I5242" s="11">
        <f>VLOOKUP(B5242,[1]!Product_Data[#Data],3,0)</f>
        <v>1535</v>
      </c>
      <c r="J5242" s="11">
        <f t="shared" si="489"/>
        <v>1535</v>
      </c>
      <c r="K5242" s="11">
        <f t="shared" si="490"/>
        <v>2257</v>
      </c>
      <c r="L5242" s="11">
        <f t="shared" si="491"/>
        <v>722</v>
      </c>
      <c r="M5242" t="str">
        <f>VLOOKUP(C5242,[1]!Location_Data[#Data],2,0)</f>
        <v>Oakland</v>
      </c>
      <c r="N5242" t="str">
        <f>VLOOKUP(D5242,[1]!Salespeople_Data[#Data],2,0)</f>
        <v>Howard Gardner</v>
      </c>
      <c r="O5242" t="str">
        <f>VLOOKUP(E5242,[1]!Customer_Data[#Data],2,0)</f>
        <v>Phillip Morrison</v>
      </c>
      <c r="P5242" s="15">
        <f t="shared" si="486"/>
        <v>6</v>
      </c>
      <c r="Q5242">
        <f t="shared" si="487"/>
        <v>1</v>
      </c>
      <c r="R5242">
        <f t="shared" si="488"/>
        <v>2021</v>
      </c>
    </row>
    <row r="5243" spans="1:18" x14ac:dyDescent="0.25">
      <c r="A5243" s="7" t="s">
        <v>6265</v>
      </c>
      <c r="B5243" s="7" t="s">
        <v>210</v>
      </c>
      <c r="C5243" s="7" t="s">
        <v>331</v>
      </c>
      <c r="D5243" s="7" t="s">
        <v>25</v>
      </c>
      <c r="E5243" s="7" t="s">
        <v>2460</v>
      </c>
      <c r="F5243" s="9">
        <v>44267</v>
      </c>
      <c r="G5243" s="7">
        <v>1</v>
      </c>
      <c r="H5243" s="11">
        <f>VLOOKUP(B5243,[1]!Product_Data[#Data],4,0)</f>
        <v>458</v>
      </c>
      <c r="I5243" s="11">
        <f>VLOOKUP(B5243,[1]!Product_Data[#Data],3,0)</f>
        <v>376</v>
      </c>
      <c r="J5243" s="11">
        <f t="shared" si="489"/>
        <v>376</v>
      </c>
      <c r="K5243" s="11">
        <f t="shared" si="490"/>
        <v>458</v>
      </c>
      <c r="L5243" s="11">
        <f t="shared" si="491"/>
        <v>82</v>
      </c>
      <c r="M5243" t="str">
        <f>VLOOKUP(C5243,[1]!Location_Data[#Data],2,0)</f>
        <v>Sunnyvale</v>
      </c>
      <c r="N5243" t="str">
        <f>VLOOKUP(D5243,[1]!Salespeople_Data[#Data],2,0)</f>
        <v>Brian Davis</v>
      </c>
      <c r="O5243" t="str">
        <f>VLOOKUP(E5243,[1]!Customer_Data[#Data],2,0)</f>
        <v>Joe Gordon</v>
      </c>
      <c r="P5243" s="15">
        <f t="shared" si="486"/>
        <v>6</v>
      </c>
      <c r="Q5243">
        <f t="shared" si="487"/>
        <v>3</v>
      </c>
      <c r="R5243">
        <f t="shared" si="488"/>
        <v>2021</v>
      </c>
    </row>
    <row r="5244" spans="1:18" x14ac:dyDescent="0.25">
      <c r="A5244" s="7" t="s">
        <v>6266</v>
      </c>
      <c r="B5244" s="7" t="s">
        <v>132</v>
      </c>
      <c r="C5244" s="7" t="s">
        <v>29</v>
      </c>
      <c r="D5244" s="7" t="s">
        <v>20</v>
      </c>
      <c r="E5244" s="7" t="s">
        <v>716</v>
      </c>
      <c r="F5244" s="9">
        <v>44270</v>
      </c>
      <c r="G5244" s="7">
        <v>2</v>
      </c>
      <c r="H5244" s="11">
        <f>VLOOKUP(B5244,[1]!Product_Data[#Data],4,0)</f>
        <v>2091</v>
      </c>
      <c r="I5244" s="11">
        <f>VLOOKUP(B5244,[1]!Product_Data[#Data],3,0)</f>
        <v>1485</v>
      </c>
      <c r="J5244" s="11">
        <f t="shared" si="489"/>
        <v>2970</v>
      </c>
      <c r="K5244" s="11">
        <f t="shared" si="490"/>
        <v>4182</v>
      </c>
      <c r="L5244" s="11">
        <f t="shared" si="491"/>
        <v>1212</v>
      </c>
      <c r="M5244" t="str">
        <f>VLOOKUP(C5244,[1]!Location_Data[#Data],2,0)</f>
        <v>Santa Ana</v>
      </c>
      <c r="N5244" t="str">
        <f>VLOOKUP(D5244,[1]!Salespeople_Data[#Data],2,0)</f>
        <v>Joshua Cook</v>
      </c>
      <c r="O5244" t="str">
        <f>VLOOKUP(E5244,[1]!Customer_Data[#Data],2,0)</f>
        <v>Keith Murphy</v>
      </c>
      <c r="P5244" s="15">
        <f t="shared" si="486"/>
        <v>2</v>
      </c>
      <c r="Q5244">
        <f t="shared" si="487"/>
        <v>3</v>
      </c>
      <c r="R5244">
        <f t="shared" si="488"/>
        <v>2021</v>
      </c>
    </row>
    <row r="5245" spans="1:18" x14ac:dyDescent="0.25">
      <c r="A5245" s="7" t="s">
        <v>6267</v>
      </c>
      <c r="B5245" s="7" t="s">
        <v>421</v>
      </c>
      <c r="C5245" s="7" t="s">
        <v>322</v>
      </c>
      <c r="D5245" s="7" t="s">
        <v>126</v>
      </c>
      <c r="E5245" s="7" t="s">
        <v>417</v>
      </c>
      <c r="F5245" s="9">
        <v>44213</v>
      </c>
      <c r="G5245" s="7">
        <v>2</v>
      </c>
      <c r="H5245" s="11">
        <f>VLOOKUP(B5245,[1]!Product_Data[#Data],4,0)</f>
        <v>826</v>
      </c>
      <c r="I5245" s="11">
        <f>VLOOKUP(B5245,[1]!Product_Data[#Data],3,0)</f>
        <v>562</v>
      </c>
      <c r="J5245" s="11">
        <f t="shared" si="489"/>
        <v>1124</v>
      </c>
      <c r="K5245" s="11">
        <f t="shared" si="490"/>
        <v>1652</v>
      </c>
      <c r="L5245" s="11">
        <f t="shared" si="491"/>
        <v>528</v>
      </c>
      <c r="M5245" t="str">
        <f>VLOOKUP(C5245,[1]!Location_Data[#Data],2,0)</f>
        <v>Rancho Cucamonga</v>
      </c>
      <c r="N5245" t="str">
        <f>VLOOKUP(D5245,[1]!Salespeople_Data[#Data],2,0)</f>
        <v>Larry Castillo</v>
      </c>
      <c r="O5245" t="str">
        <f>VLOOKUP(E5245,[1]!Customer_Data[#Data],2,0)</f>
        <v>Brian Kim</v>
      </c>
      <c r="P5245" s="15">
        <f t="shared" si="486"/>
        <v>1</v>
      </c>
      <c r="Q5245">
        <f t="shared" si="487"/>
        <v>1</v>
      </c>
      <c r="R5245">
        <f t="shared" si="488"/>
        <v>2021</v>
      </c>
    </row>
    <row r="5246" spans="1:18" x14ac:dyDescent="0.25">
      <c r="A5246" s="7" t="s">
        <v>6268</v>
      </c>
      <c r="B5246" s="7" t="s">
        <v>796</v>
      </c>
      <c r="C5246" s="7" t="s">
        <v>331</v>
      </c>
      <c r="D5246" s="7" t="s">
        <v>91</v>
      </c>
      <c r="E5246" s="7" t="s">
        <v>784</v>
      </c>
      <c r="F5246" s="9">
        <v>44263</v>
      </c>
      <c r="G5246" s="7">
        <v>3</v>
      </c>
      <c r="H5246" s="11">
        <f>VLOOKUP(B5246,[1]!Product_Data[#Data],4,0)</f>
        <v>1103</v>
      </c>
      <c r="I5246" s="11">
        <f>VLOOKUP(B5246,[1]!Product_Data[#Data],3,0)</f>
        <v>838</v>
      </c>
      <c r="J5246" s="11">
        <f t="shared" si="489"/>
        <v>2514</v>
      </c>
      <c r="K5246" s="11">
        <f t="shared" si="490"/>
        <v>3309</v>
      </c>
      <c r="L5246" s="11">
        <f t="shared" si="491"/>
        <v>795</v>
      </c>
      <c r="M5246" t="str">
        <f>VLOOKUP(C5246,[1]!Location_Data[#Data],2,0)</f>
        <v>Sunnyvale</v>
      </c>
      <c r="N5246" t="str">
        <f>VLOOKUP(D5246,[1]!Salespeople_Data[#Data],2,0)</f>
        <v>Howard Gardner</v>
      </c>
      <c r="O5246" t="str">
        <f>VLOOKUP(E5246,[1]!Customer_Data[#Data],2,0)</f>
        <v>Terry Morris</v>
      </c>
      <c r="P5246" s="15">
        <f t="shared" si="486"/>
        <v>2</v>
      </c>
      <c r="Q5246">
        <f t="shared" si="487"/>
        <v>3</v>
      </c>
      <c r="R5246">
        <f t="shared" si="488"/>
        <v>2021</v>
      </c>
    </row>
    <row r="5247" spans="1:18" x14ac:dyDescent="0.25">
      <c r="A5247" s="7" t="s">
        <v>6269</v>
      </c>
      <c r="B5247" s="7" t="s">
        <v>495</v>
      </c>
      <c r="C5247" s="7" t="s">
        <v>39</v>
      </c>
      <c r="D5247" s="7" t="s">
        <v>91</v>
      </c>
      <c r="E5247" s="7" t="s">
        <v>1880</v>
      </c>
      <c r="F5247" s="9">
        <v>44256</v>
      </c>
      <c r="G5247" s="7">
        <v>1</v>
      </c>
      <c r="H5247" s="11">
        <f>VLOOKUP(B5247,[1]!Product_Data[#Data],4,0)</f>
        <v>1467</v>
      </c>
      <c r="I5247" s="11">
        <f>VLOOKUP(B5247,[1]!Product_Data[#Data],3,0)</f>
        <v>807</v>
      </c>
      <c r="J5247" s="11">
        <f t="shared" si="489"/>
        <v>807</v>
      </c>
      <c r="K5247" s="11">
        <f t="shared" si="490"/>
        <v>1467</v>
      </c>
      <c r="L5247" s="11">
        <f t="shared" si="491"/>
        <v>660</v>
      </c>
      <c r="M5247" t="str">
        <f>VLOOKUP(C5247,[1]!Location_Data[#Data],2,0)</f>
        <v>Oceanside</v>
      </c>
      <c r="N5247" t="str">
        <f>VLOOKUP(D5247,[1]!Salespeople_Data[#Data],2,0)</f>
        <v>Howard Gardner</v>
      </c>
      <c r="O5247" t="str">
        <f>VLOOKUP(E5247,[1]!Customer_Data[#Data],2,0)</f>
        <v>Eugene Brooks</v>
      </c>
      <c r="P5247" s="15">
        <f t="shared" si="486"/>
        <v>2</v>
      </c>
      <c r="Q5247">
        <f t="shared" si="487"/>
        <v>3</v>
      </c>
      <c r="R5247">
        <f t="shared" si="488"/>
        <v>2021</v>
      </c>
    </row>
    <row r="5248" spans="1:18" x14ac:dyDescent="0.25">
      <c r="A5248" s="7" t="s">
        <v>6270</v>
      </c>
      <c r="B5248" s="7" t="s">
        <v>858</v>
      </c>
      <c r="C5248" s="7" t="s">
        <v>242</v>
      </c>
      <c r="D5248" s="7" t="s">
        <v>216</v>
      </c>
      <c r="E5248" s="7" t="s">
        <v>683</v>
      </c>
      <c r="F5248" s="9">
        <v>44254</v>
      </c>
      <c r="G5248" s="7">
        <v>2</v>
      </c>
      <c r="H5248" s="11">
        <f>VLOOKUP(B5248,[1]!Product_Data[#Data],4,0)</f>
        <v>2294</v>
      </c>
      <c r="I5248" s="11">
        <f>VLOOKUP(B5248,[1]!Product_Data[#Data],3,0)</f>
        <v>1399</v>
      </c>
      <c r="J5248" s="11">
        <f t="shared" si="489"/>
        <v>2798</v>
      </c>
      <c r="K5248" s="11">
        <f t="shared" si="490"/>
        <v>4588</v>
      </c>
      <c r="L5248" s="11">
        <f t="shared" si="491"/>
        <v>1790</v>
      </c>
      <c r="M5248" t="str">
        <f>VLOOKUP(C5248,[1]!Location_Data[#Data],2,0)</f>
        <v>Downey</v>
      </c>
      <c r="N5248" t="str">
        <f>VLOOKUP(D5248,[1]!Salespeople_Data[#Data],2,0)</f>
        <v>Ernest Wagner</v>
      </c>
      <c r="O5248" t="str">
        <f>VLOOKUP(E5248,[1]!Customer_Data[#Data],2,0)</f>
        <v>Jonathan Freeman</v>
      </c>
      <c r="P5248" s="15">
        <f t="shared" si="486"/>
        <v>7</v>
      </c>
      <c r="Q5248">
        <f t="shared" si="487"/>
        <v>2</v>
      </c>
      <c r="R5248">
        <f t="shared" si="488"/>
        <v>2021</v>
      </c>
    </row>
    <row r="5249" spans="1:18" x14ac:dyDescent="0.25">
      <c r="A5249" s="7" t="s">
        <v>6271</v>
      </c>
      <c r="B5249" s="7" t="s">
        <v>1149</v>
      </c>
      <c r="C5249" s="7" t="s">
        <v>14</v>
      </c>
      <c r="D5249" s="7" t="s">
        <v>250</v>
      </c>
      <c r="E5249" s="7" t="s">
        <v>1353</v>
      </c>
      <c r="F5249" s="9">
        <v>44209</v>
      </c>
      <c r="G5249" s="7">
        <v>3</v>
      </c>
      <c r="H5249" s="11">
        <f>VLOOKUP(B5249,[1]!Product_Data[#Data],4,0)</f>
        <v>847</v>
      </c>
      <c r="I5249" s="11">
        <f>VLOOKUP(B5249,[1]!Product_Data[#Data],3,0)</f>
        <v>534</v>
      </c>
      <c r="J5249" s="11">
        <f t="shared" si="489"/>
        <v>1602</v>
      </c>
      <c r="K5249" s="11">
        <f t="shared" si="490"/>
        <v>2541</v>
      </c>
      <c r="L5249" s="11">
        <f t="shared" si="491"/>
        <v>939</v>
      </c>
      <c r="M5249" t="str">
        <f>VLOOKUP(C5249,[1]!Location_Data[#Data],2,0)</f>
        <v>Santa Clarita</v>
      </c>
      <c r="N5249" t="str">
        <f>VLOOKUP(D5249,[1]!Salespeople_Data[#Data],2,0)</f>
        <v>Martin Carr</v>
      </c>
      <c r="O5249" t="str">
        <f>VLOOKUP(E5249,[1]!Customer_Data[#Data],2,0)</f>
        <v>Anthony Chapman</v>
      </c>
      <c r="P5249" s="15">
        <f t="shared" si="486"/>
        <v>4</v>
      </c>
      <c r="Q5249">
        <f t="shared" si="487"/>
        <v>1</v>
      </c>
      <c r="R5249">
        <f t="shared" si="488"/>
        <v>2021</v>
      </c>
    </row>
    <row r="5250" spans="1:18" x14ac:dyDescent="0.25">
      <c r="A5250" s="7" t="s">
        <v>6272</v>
      </c>
      <c r="B5250" s="7" t="s">
        <v>189</v>
      </c>
      <c r="C5250" s="7" t="s">
        <v>467</v>
      </c>
      <c r="D5250" s="7" t="s">
        <v>136</v>
      </c>
      <c r="E5250" s="7" t="s">
        <v>470</v>
      </c>
      <c r="F5250" s="9">
        <v>44227</v>
      </c>
      <c r="G5250" s="7">
        <v>4</v>
      </c>
      <c r="H5250" s="11">
        <f>VLOOKUP(B5250,[1]!Product_Data[#Data],4,0)</f>
        <v>1783</v>
      </c>
      <c r="I5250" s="11">
        <f>VLOOKUP(B5250,[1]!Product_Data[#Data],3,0)</f>
        <v>1516</v>
      </c>
      <c r="J5250" s="11">
        <f t="shared" si="489"/>
        <v>6064</v>
      </c>
      <c r="K5250" s="11">
        <f t="shared" si="490"/>
        <v>7132</v>
      </c>
      <c r="L5250" s="11">
        <f t="shared" si="491"/>
        <v>1068</v>
      </c>
      <c r="M5250" t="str">
        <f>VLOOKUP(C5250,[1]!Location_Data[#Data],2,0)</f>
        <v>Garden Grove</v>
      </c>
      <c r="N5250" t="str">
        <f>VLOOKUP(D5250,[1]!Salespeople_Data[#Data],2,0)</f>
        <v>Clarence Fox</v>
      </c>
      <c r="O5250" t="str">
        <f>VLOOKUP(E5250,[1]!Customer_Data[#Data],2,0)</f>
        <v>Fred Jenkins</v>
      </c>
      <c r="P5250" s="15">
        <f t="shared" ref="P5250:P5313" si="492">WEEKDAY(F5250)</f>
        <v>1</v>
      </c>
      <c r="Q5250">
        <f t="shared" ref="Q5250:Q5313" si="493">MONTH(F5250)</f>
        <v>1</v>
      </c>
      <c r="R5250">
        <f t="shared" ref="R5250:R5313" si="494">YEAR(F5250)</f>
        <v>2021</v>
      </c>
    </row>
    <row r="5251" spans="1:18" x14ac:dyDescent="0.25">
      <c r="A5251" s="7" t="s">
        <v>6273</v>
      </c>
      <c r="B5251" s="7" t="s">
        <v>18</v>
      </c>
      <c r="C5251" s="7" t="s">
        <v>249</v>
      </c>
      <c r="D5251" s="7" t="s">
        <v>308</v>
      </c>
      <c r="E5251" s="7" t="s">
        <v>833</v>
      </c>
      <c r="F5251" s="9">
        <v>44260</v>
      </c>
      <c r="G5251" s="7">
        <v>3</v>
      </c>
      <c r="H5251" s="11">
        <f>VLOOKUP(B5251,[1]!Product_Data[#Data],4,0)</f>
        <v>880</v>
      </c>
      <c r="I5251" s="11">
        <f>VLOOKUP(B5251,[1]!Product_Data[#Data],3,0)</f>
        <v>634</v>
      </c>
      <c r="J5251" s="11">
        <f t="shared" ref="J5251:J5314" si="495">PRODUCT(I5251,G5251)</f>
        <v>1902</v>
      </c>
      <c r="K5251" s="11">
        <f t="shared" ref="K5251:K5314" si="496">PRODUCT(H5251,G5251)</f>
        <v>2640</v>
      </c>
      <c r="L5251" s="11">
        <f t="shared" ref="L5251:L5314" si="497">K5251-J5251</f>
        <v>738</v>
      </c>
      <c r="M5251" t="str">
        <f>VLOOKUP(C5251,[1]!Location_Data[#Data],2,0)</f>
        <v>Roseville</v>
      </c>
      <c r="N5251" t="str">
        <f>VLOOKUP(D5251,[1]!Salespeople_Data[#Data],2,0)</f>
        <v>Fred Robertson</v>
      </c>
      <c r="O5251" t="str">
        <f>VLOOKUP(E5251,[1]!Customer_Data[#Data],2,0)</f>
        <v>Jose Barnes</v>
      </c>
      <c r="P5251" s="15">
        <f t="shared" si="492"/>
        <v>6</v>
      </c>
      <c r="Q5251">
        <f t="shared" si="493"/>
        <v>3</v>
      </c>
      <c r="R5251">
        <f t="shared" si="494"/>
        <v>2021</v>
      </c>
    </row>
    <row r="5252" spans="1:18" x14ac:dyDescent="0.25">
      <c r="A5252" s="7" t="s">
        <v>6274</v>
      </c>
      <c r="B5252" s="7" t="s">
        <v>305</v>
      </c>
      <c r="C5252" s="7" t="s">
        <v>386</v>
      </c>
      <c r="D5252" s="7" t="s">
        <v>345</v>
      </c>
      <c r="E5252" s="7" t="s">
        <v>565</v>
      </c>
      <c r="F5252" s="9">
        <v>44209</v>
      </c>
      <c r="G5252" s="7">
        <v>3</v>
      </c>
      <c r="H5252" s="11">
        <f>VLOOKUP(B5252,[1]!Product_Data[#Data],4,0)</f>
        <v>504</v>
      </c>
      <c r="I5252" s="11">
        <f>VLOOKUP(B5252,[1]!Product_Data[#Data],3,0)</f>
        <v>408</v>
      </c>
      <c r="J5252" s="11">
        <f t="shared" si="495"/>
        <v>1224</v>
      </c>
      <c r="K5252" s="11">
        <f t="shared" si="496"/>
        <v>1512</v>
      </c>
      <c r="L5252" s="11">
        <f t="shared" si="497"/>
        <v>288</v>
      </c>
      <c r="M5252" t="str">
        <f>VLOOKUP(C5252,[1]!Location_Data[#Data],2,0)</f>
        <v>Carlsbad</v>
      </c>
      <c r="N5252" t="str">
        <f>VLOOKUP(D5252,[1]!Salespeople_Data[#Data],2,0)</f>
        <v>Larry Marshall</v>
      </c>
      <c r="O5252" t="str">
        <f>VLOOKUP(E5252,[1]!Customer_Data[#Data],2,0)</f>
        <v>Nicholas Ward</v>
      </c>
      <c r="P5252" s="15">
        <f t="shared" si="492"/>
        <v>4</v>
      </c>
      <c r="Q5252">
        <f t="shared" si="493"/>
        <v>1</v>
      </c>
      <c r="R5252">
        <f t="shared" si="494"/>
        <v>2021</v>
      </c>
    </row>
    <row r="5253" spans="1:18" x14ac:dyDescent="0.25">
      <c r="A5253" s="7" t="s">
        <v>6275</v>
      </c>
      <c r="B5253" s="7" t="s">
        <v>28</v>
      </c>
      <c r="C5253" s="7" t="s">
        <v>135</v>
      </c>
      <c r="D5253" s="7" t="s">
        <v>165</v>
      </c>
      <c r="E5253" s="7" t="s">
        <v>524</v>
      </c>
      <c r="F5253" s="9">
        <v>44206</v>
      </c>
      <c r="G5253" s="7">
        <v>1</v>
      </c>
      <c r="H5253" s="11">
        <f>VLOOKUP(B5253,[1]!Product_Data[#Data],4,0)</f>
        <v>684</v>
      </c>
      <c r="I5253" s="11">
        <f>VLOOKUP(B5253,[1]!Product_Data[#Data],3,0)</f>
        <v>561</v>
      </c>
      <c r="J5253" s="11">
        <f t="shared" si="495"/>
        <v>561</v>
      </c>
      <c r="K5253" s="11">
        <f t="shared" si="496"/>
        <v>684</v>
      </c>
      <c r="L5253" s="11">
        <f t="shared" si="497"/>
        <v>123</v>
      </c>
      <c r="M5253" t="str">
        <f>VLOOKUP(C5253,[1]!Location_Data[#Data],2,0)</f>
        <v>Oxnard</v>
      </c>
      <c r="N5253" t="str">
        <f>VLOOKUP(D5253,[1]!Salespeople_Data[#Data],2,0)</f>
        <v>Joe Sims</v>
      </c>
      <c r="O5253" t="str">
        <f>VLOOKUP(E5253,[1]!Customer_Data[#Data],2,0)</f>
        <v>Stephen Webb</v>
      </c>
      <c r="P5253" s="15">
        <f t="shared" si="492"/>
        <v>1</v>
      </c>
      <c r="Q5253">
        <f t="shared" si="493"/>
        <v>1</v>
      </c>
      <c r="R5253">
        <f t="shared" si="494"/>
        <v>2021</v>
      </c>
    </row>
    <row r="5254" spans="1:18" x14ac:dyDescent="0.25">
      <c r="A5254" s="7" t="s">
        <v>6276</v>
      </c>
      <c r="B5254" s="7" t="s">
        <v>275</v>
      </c>
      <c r="C5254" s="7" t="s">
        <v>450</v>
      </c>
      <c r="D5254" s="7" t="s">
        <v>170</v>
      </c>
      <c r="E5254" s="7" t="s">
        <v>1252</v>
      </c>
      <c r="F5254" s="9">
        <v>44268</v>
      </c>
      <c r="G5254" s="7">
        <v>2</v>
      </c>
      <c r="H5254" s="11">
        <f>VLOOKUP(B5254,[1]!Product_Data[#Data],4,0)</f>
        <v>2353</v>
      </c>
      <c r="I5254" s="11">
        <f>VLOOKUP(B5254,[1]!Product_Data[#Data],3,0)</f>
        <v>1788</v>
      </c>
      <c r="J5254" s="11">
        <f t="shared" si="495"/>
        <v>3576</v>
      </c>
      <c r="K5254" s="11">
        <f t="shared" si="496"/>
        <v>4706</v>
      </c>
      <c r="L5254" s="11">
        <f t="shared" si="497"/>
        <v>1130</v>
      </c>
      <c r="M5254" t="str">
        <f>VLOOKUP(C5254,[1]!Location_Data[#Data],2,0)</f>
        <v>Simi Valley</v>
      </c>
      <c r="N5254" t="str">
        <f>VLOOKUP(D5254,[1]!Salespeople_Data[#Data],2,0)</f>
        <v>Sean Miller</v>
      </c>
      <c r="O5254" t="str">
        <f>VLOOKUP(E5254,[1]!Customer_Data[#Data],2,0)</f>
        <v>Clarence Austin</v>
      </c>
      <c r="P5254" s="15">
        <f t="shared" si="492"/>
        <v>7</v>
      </c>
      <c r="Q5254">
        <f t="shared" si="493"/>
        <v>3</v>
      </c>
      <c r="R5254">
        <f t="shared" si="494"/>
        <v>2021</v>
      </c>
    </row>
    <row r="5255" spans="1:18" x14ac:dyDescent="0.25">
      <c r="A5255" s="7" t="s">
        <v>6277</v>
      </c>
      <c r="B5255" s="7" t="s">
        <v>289</v>
      </c>
      <c r="C5255" s="7" t="s">
        <v>110</v>
      </c>
      <c r="D5255" s="7" t="s">
        <v>111</v>
      </c>
      <c r="E5255" s="7" t="s">
        <v>1480</v>
      </c>
      <c r="F5255" s="9">
        <v>44209</v>
      </c>
      <c r="G5255" s="7">
        <v>2</v>
      </c>
      <c r="H5255" s="11">
        <f>VLOOKUP(B5255,[1]!Product_Data[#Data],4,0)</f>
        <v>368</v>
      </c>
      <c r="I5255" s="11">
        <f>VLOOKUP(B5255,[1]!Product_Data[#Data],3,0)</f>
        <v>294</v>
      </c>
      <c r="J5255" s="11">
        <f t="shared" si="495"/>
        <v>588</v>
      </c>
      <c r="K5255" s="11">
        <f t="shared" si="496"/>
        <v>736</v>
      </c>
      <c r="L5255" s="11">
        <f t="shared" si="497"/>
        <v>148</v>
      </c>
      <c r="M5255" t="str">
        <f>VLOOKUP(C5255,[1]!Location_Data[#Data],2,0)</f>
        <v>Richmond</v>
      </c>
      <c r="N5255" t="str">
        <f>VLOOKUP(D5255,[1]!Salespeople_Data[#Data],2,0)</f>
        <v>Ryan Welch</v>
      </c>
      <c r="O5255" t="str">
        <f>VLOOKUP(E5255,[1]!Customer_Data[#Data],2,0)</f>
        <v>Shawn Snyder</v>
      </c>
      <c r="P5255" s="15">
        <f t="shared" si="492"/>
        <v>4</v>
      </c>
      <c r="Q5255">
        <f t="shared" si="493"/>
        <v>1</v>
      </c>
      <c r="R5255">
        <f t="shared" si="494"/>
        <v>2021</v>
      </c>
    </row>
    <row r="5256" spans="1:18" x14ac:dyDescent="0.25">
      <c r="A5256" s="7" t="s">
        <v>6278</v>
      </c>
      <c r="B5256" s="7" t="s">
        <v>752</v>
      </c>
      <c r="C5256" s="7" t="s">
        <v>302</v>
      </c>
      <c r="D5256" s="7" t="s">
        <v>30</v>
      </c>
      <c r="E5256" s="7" t="s">
        <v>991</v>
      </c>
      <c r="F5256" s="9">
        <v>44226</v>
      </c>
      <c r="G5256" s="7">
        <v>1</v>
      </c>
      <c r="H5256" s="11">
        <f>VLOOKUP(B5256,[1]!Product_Data[#Data],4,0)</f>
        <v>95</v>
      </c>
      <c r="I5256" s="11">
        <f>VLOOKUP(B5256,[1]!Product_Data[#Data],3,0)</f>
        <v>61</v>
      </c>
      <c r="J5256" s="11">
        <f t="shared" si="495"/>
        <v>61</v>
      </c>
      <c r="K5256" s="11">
        <f t="shared" si="496"/>
        <v>95</v>
      </c>
      <c r="L5256" s="11">
        <f t="shared" si="497"/>
        <v>34</v>
      </c>
      <c r="M5256" t="str">
        <f>VLOOKUP(C5256,[1]!Location_Data[#Data],2,0)</f>
        <v>Santa Rosa</v>
      </c>
      <c r="N5256" t="str">
        <f>VLOOKUP(D5256,[1]!Salespeople_Data[#Data],2,0)</f>
        <v>Carl Hall</v>
      </c>
      <c r="O5256" t="str">
        <f>VLOOKUP(E5256,[1]!Customer_Data[#Data],2,0)</f>
        <v>Russell Boyd</v>
      </c>
      <c r="P5256" s="15">
        <f t="shared" si="492"/>
        <v>7</v>
      </c>
      <c r="Q5256">
        <f t="shared" si="493"/>
        <v>1</v>
      </c>
      <c r="R5256">
        <f t="shared" si="494"/>
        <v>2021</v>
      </c>
    </row>
    <row r="5257" spans="1:18" x14ac:dyDescent="0.25">
      <c r="A5257" s="7" t="s">
        <v>6279</v>
      </c>
      <c r="B5257" s="7" t="s">
        <v>252</v>
      </c>
      <c r="C5257" s="7" t="s">
        <v>349</v>
      </c>
      <c r="D5257" s="7" t="s">
        <v>101</v>
      </c>
      <c r="E5257" s="7" t="s">
        <v>2533</v>
      </c>
      <c r="F5257" s="9">
        <v>44203</v>
      </c>
      <c r="G5257" s="7">
        <v>4</v>
      </c>
      <c r="H5257" s="11">
        <f>VLOOKUP(B5257,[1]!Product_Data[#Data],4,0)</f>
        <v>1899</v>
      </c>
      <c r="I5257" s="11">
        <f>VLOOKUP(B5257,[1]!Product_Data[#Data],3,0)</f>
        <v>1044</v>
      </c>
      <c r="J5257" s="11">
        <f t="shared" si="495"/>
        <v>4176</v>
      </c>
      <c r="K5257" s="11">
        <f t="shared" si="496"/>
        <v>7596</v>
      </c>
      <c r="L5257" s="11">
        <f t="shared" si="497"/>
        <v>3420</v>
      </c>
      <c r="M5257" t="str">
        <f>VLOOKUP(C5257,[1]!Location_Data[#Data],2,0)</f>
        <v>Santa Clara</v>
      </c>
      <c r="N5257" t="str">
        <f>VLOOKUP(D5257,[1]!Salespeople_Data[#Data],2,0)</f>
        <v>Scott Clark</v>
      </c>
      <c r="O5257" t="str">
        <f>VLOOKUP(E5257,[1]!Customer_Data[#Data],2,0)</f>
        <v>Andrew Reynolds</v>
      </c>
      <c r="P5257" s="15">
        <f t="shared" si="492"/>
        <v>5</v>
      </c>
      <c r="Q5257">
        <f t="shared" si="493"/>
        <v>1</v>
      </c>
      <c r="R5257">
        <f t="shared" si="494"/>
        <v>2021</v>
      </c>
    </row>
    <row r="5258" spans="1:18" x14ac:dyDescent="0.25">
      <c r="A5258" s="7" t="s">
        <v>6280</v>
      </c>
      <c r="B5258" s="7" t="s">
        <v>461</v>
      </c>
      <c r="C5258" s="7" t="s">
        <v>469</v>
      </c>
      <c r="D5258" s="7" t="s">
        <v>165</v>
      </c>
      <c r="E5258" s="7" t="s">
        <v>1174</v>
      </c>
      <c r="F5258" s="9">
        <v>44218</v>
      </c>
      <c r="G5258" s="7">
        <v>1</v>
      </c>
      <c r="H5258" s="11">
        <f>VLOOKUP(B5258,[1]!Product_Data[#Data],4,0)</f>
        <v>35</v>
      </c>
      <c r="I5258" s="11">
        <f>VLOOKUP(B5258,[1]!Product_Data[#Data],3,0)</f>
        <v>22</v>
      </c>
      <c r="J5258" s="11">
        <f t="shared" si="495"/>
        <v>22</v>
      </c>
      <c r="K5258" s="11">
        <f t="shared" si="496"/>
        <v>35</v>
      </c>
      <c r="L5258" s="11">
        <f t="shared" si="497"/>
        <v>13</v>
      </c>
      <c r="M5258" t="str">
        <f>VLOOKUP(C5258,[1]!Location_Data[#Data],2,0)</f>
        <v>Escondido</v>
      </c>
      <c r="N5258" t="str">
        <f>VLOOKUP(D5258,[1]!Salespeople_Data[#Data],2,0)</f>
        <v>Joe Sims</v>
      </c>
      <c r="O5258" t="str">
        <f>VLOOKUP(E5258,[1]!Customer_Data[#Data],2,0)</f>
        <v>Gary Jones</v>
      </c>
      <c r="P5258" s="15">
        <f t="shared" si="492"/>
        <v>6</v>
      </c>
      <c r="Q5258">
        <f t="shared" si="493"/>
        <v>1</v>
      </c>
      <c r="R5258">
        <f t="shared" si="494"/>
        <v>2021</v>
      </c>
    </row>
    <row r="5259" spans="1:18" x14ac:dyDescent="0.25">
      <c r="A5259" s="7" t="s">
        <v>6281</v>
      </c>
      <c r="B5259" s="7" t="s">
        <v>305</v>
      </c>
      <c r="C5259" s="7" t="s">
        <v>195</v>
      </c>
      <c r="D5259" s="7" t="s">
        <v>359</v>
      </c>
      <c r="E5259" s="7" t="s">
        <v>477</v>
      </c>
      <c r="F5259" s="9">
        <v>44259</v>
      </c>
      <c r="G5259" s="7">
        <v>1</v>
      </c>
      <c r="H5259" s="11">
        <f>VLOOKUP(B5259,[1]!Product_Data[#Data],4,0)</f>
        <v>504</v>
      </c>
      <c r="I5259" s="11">
        <f>VLOOKUP(B5259,[1]!Product_Data[#Data],3,0)</f>
        <v>408</v>
      </c>
      <c r="J5259" s="11">
        <f t="shared" si="495"/>
        <v>408</v>
      </c>
      <c r="K5259" s="11">
        <f t="shared" si="496"/>
        <v>504</v>
      </c>
      <c r="L5259" s="11">
        <f t="shared" si="497"/>
        <v>96</v>
      </c>
      <c r="M5259" t="str">
        <f>VLOOKUP(C5259,[1]!Location_Data[#Data],2,0)</f>
        <v>Pomona</v>
      </c>
      <c r="N5259" t="str">
        <f>VLOOKUP(D5259,[1]!Salespeople_Data[#Data],2,0)</f>
        <v>Eugene Holmes</v>
      </c>
      <c r="O5259" t="str">
        <f>VLOOKUP(E5259,[1]!Customer_Data[#Data],2,0)</f>
        <v>Joe Coleman</v>
      </c>
      <c r="P5259" s="15">
        <f t="shared" si="492"/>
        <v>5</v>
      </c>
      <c r="Q5259">
        <f t="shared" si="493"/>
        <v>3</v>
      </c>
      <c r="R5259">
        <f t="shared" si="494"/>
        <v>2021</v>
      </c>
    </row>
    <row r="5260" spans="1:18" x14ac:dyDescent="0.25">
      <c r="A5260" s="7" t="s">
        <v>6282</v>
      </c>
      <c r="B5260" s="7" t="s">
        <v>403</v>
      </c>
      <c r="C5260" s="7" t="s">
        <v>386</v>
      </c>
      <c r="D5260" s="7" t="s">
        <v>216</v>
      </c>
      <c r="E5260" s="7" t="s">
        <v>535</v>
      </c>
      <c r="F5260" s="9">
        <v>44251</v>
      </c>
      <c r="G5260" s="7">
        <v>2</v>
      </c>
      <c r="H5260" s="11">
        <f>VLOOKUP(B5260,[1]!Product_Data[#Data],4,0)</f>
        <v>392</v>
      </c>
      <c r="I5260" s="11">
        <f>VLOOKUP(B5260,[1]!Product_Data[#Data],3,0)</f>
        <v>255</v>
      </c>
      <c r="J5260" s="11">
        <f t="shared" si="495"/>
        <v>510</v>
      </c>
      <c r="K5260" s="11">
        <f t="shared" si="496"/>
        <v>784</v>
      </c>
      <c r="L5260" s="11">
        <f t="shared" si="497"/>
        <v>274</v>
      </c>
      <c r="M5260" t="str">
        <f>VLOOKUP(C5260,[1]!Location_Data[#Data],2,0)</f>
        <v>Carlsbad</v>
      </c>
      <c r="N5260" t="str">
        <f>VLOOKUP(D5260,[1]!Salespeople_Data[#Data],2,0)</f>
        <v>Ernest Wagner</v>
      </c>
      <c r="O5260" t="str">
        <f>VLOOKUP(E5260,[1]!Customer_Data[#Data],2,0)</f>
        <v>Andrew Martin</v>
      </c>
      <c r="P5260" s="15">
        <f t="shared" si="492"/>
        <v>4</v>
      </c>
      <c r="Q5260">
        <f t="shared" si="493"/>
        <v>2</v>
      </c>
      <c r="R5260">
        <f t="shared" si="494"/>
        <v>2021</v>
      </c>
    </row>
    <row r="5261" spans="1:18" x14ac:dyDescent="0.25">
      <c r="A5261" s="7" t="s">
        <v>6283</v>
      </c>
      <c r="B5261" s="7" t="s">
        <v>383</v>
      </c>
      <c r="C5261" s="7" t="s">
        <v>48</v>
      </c>
      <c r="D5261" s="7" t="s">
        <v>413</v>
      </c>
      <c r="E5261" s="7" t="s">
        <v>1303</v>
      </c>
      <c r="F5261" s="9">
        <v>44225</v>
      </c>
      <c r="G5261" s="7">
        <v>4</v>
      </c>
      <c r="H5261" s="11">
        <f>VLOOKUP(B5261,[1]!Product_Data[#Data],4,0)</f>
        <v>1494</v>
      </c>
      <c r="I5261" s="11">
        <f>VLOOKUP(B5261,[1]!Product_Data[#Data],3,0)</f>
        <v>971</v>
      </c>
      <c r="J5261" s="11">
        <f t="shared" si="495"/>
        <v>3884</v>
      </c>
      <c r="K5261" s="11">
        <f t="shared" si="496"/>
        <v>5976</v>
      </c>
      <c r="L5261" s="11">
        <f t="shared" si="497"/>
        <v>2092</v>
      </c>
      <c r="M5261" t="str">
        <f>VLOOKUP(C5261,[1]!Location_Data[#Data],2,0)</f>
        <v>Rialto</v>
      </c>
      <c r="N5261" t="str">
        <f>VLOOKUP(D5261,[1]!Salespeople_Data[#Data],2,0)</f>
        <v>Kenneth Bradley</v>
      </c>
      <c r="O5261" t="str">
        <f>VLOOKUP(E5261,[1]!Customer_Data[#Data],2,0)</f>
        <v>Terry Harris</v>
      </c>
      <c r="P5261" s="15">
        <f t="shared" si="492"/>
        <v>6</v>
      </c>
      <c r="Q5261">
        <f t="shared" si="493"/>
        <v>1</v>
      </c>
      <c r="R5261">
        <f t="shared" si="494"/>
        <v>2021</v>
      </c>
    </row>
    <row r="5262" spans="1:18" x14ac:dyDescent="0.25">
      <c r="A5262" s="7" t="s">
        <v>6284</v>
      </c>
      <c r="B5262" s="7" t="s">
        <v>752</v>
      </c>
      <c r="C5262" s="7" t="s">
        <v>450</v>
      </c>
      <c r="D5262" s="7" t="s">
        <v>269</v>
      </c>
      <c r="E5262" s="7" t="s">
        <v>1391</v>
      </c>
      <c r="F5262" s="9">
        <v>44245</v>
      </c>
      <c r="G5262" s="7">
        <v>4</v>
      </c>
      <c r="H5262" s="11">
        <f>VLOOKUP(B5262,[1]!Product_Data[#Data],4,0)</f>
        <v>95</v>
      </c>
      <c r="I5262" s="11">
        <f>VLOOKUP(B5262,[1]!Product_Data[#Data],3,0)</f>
        <v>61</v>
      </c>
      <c r="J5262" s="11">
        <f t="shared" si="495"/>
        <v>244</v>
      </c>
      <c r="K5262" s="11">
        <f t="shared" si="496"/>
        <v>380</v>
      </c>
      <c r="L5262" s="11">
        <f t="shared" si="497"/>
        <v>136</v>
      </c>
      <c r="M5262" t="str">
        <f>VLOOKUP(C5262,[1]!Location_Data[#Data],2,0)</f>
        <v>Simi Valley</v>
      </c>
      <c r="N5262" t="str">
        <f>VLOOKUP(D5262,[1]!Salespeople_Data[#Data],2,0)</f>
        <v>Kevin Butler</v>
      </c>
      <c r="O5262" t="str">
        <f>VLOOKUP(E5262,[1]!Customer_Data[#Data],2,0)</f>
        <v>Adam Duncan</v>
      </c>
      <c r="P5262" s="15">
        <f t="shared" si="492"/>
        <v>5</v>
      </c>
      <c r="Q5262">
        <f t="shared" si="493"/>
        <v>2</v>
      </c>
      <c r="R5262">
        <f t="shared" si="494"/>
        <v>2021</v>
      </c>
    </row>
    <row r="5263" spans="1:18" x14ac:dyDescent="0.25">
      <c r="A5263" s="7" t="s">
        <v>6285</v>
      </c>
      <c r="B5263" s="7" t="s">
        <v>464</v>
      </c>
      <c r="C5263" s="7" t="s">
        <v>79</v>
      </c>
      <c r="D5263" s="7" t="s">
        <v>15</v>
      </c>
      <c r="E5263" s="7" t="s">
        <v>1461</v>
      </c>
      <c r="F5263" s="9">
        <v>44218</v>
      </c>
      <c r="G5263" s="7">
        <v>1</v>
      </c>
      <c r="H5263" s="11">
        <f>VLOOKUP(B5263,[1]!Product_Data[#Data],4,0)</f>
        <v>1566</v>
      </c>
      <c r="I5263" s="11">
        <f>VLOOKUP(B5263,[1]!Product_Data[#Data],3,0)</f>
        <v>1190</v>
      </c>
      <c r="J5263" s="11">
        <f t="shared" si="495"/>
        <v>1190</v>
      </c>
      <c r="K5263" s="11">
        <f t="shared" si="496"/>
        <v>1566</v>
      </c>
      <c r="L5263" s="11">
        <f t="shared" si="497"/>
        <v>376</v>
      </c>
      <c r="M5263" t="str">
        <f>VLOOKUP(C5263,[1]!Location_Data[#Data],2,0)</f>
        <v>Palmdale</v>
      </c>
      <c r="N5263" t="str">
        <f>VLOOKUP(D5263,[1]!Salespeople_Data[#Data],2,0)</f>
        <v>Ryan Butler</v>
      </c>
      <c r="O5263" t="str">
        <f>VLOOKUP(E5263,[1]!Customer_Data[#Data],2,0)</f>
        <v>Raymond Young</v>
      </c>
      <c r="P5263" s="15">
        <f t="shared" si="492"/>
        <v>6</v>
      </c>
      <c r="Q5263">
        <f t="shared" si="493"/>
        <v>1</v>
      </c>
      <c r="R5263">
        <f t="shared" si="494"/>
        <v>2021</v>
      </c>
    </row>
    <row r="5264" spans="1:18" x14ac:dyDescent="0.25">
      <c r="A5264" s="7" t="s">
        <v>6286</v>
      </c>
      <c r="B5264" s="7" t="s">
        <v>245</v>
      </c>
      <c r="C5264" s="7" t="s">
        <v>519</v>
      </c>
      <c r="D5264" s="7" t="s">
        <v>15</v>
      </c>
      <c r="E5264" s="7" t="s">
        <v>533</v>
      </c>
      <c r="F5264" s="9">
        <v>44253</v>
      </c>
      <c r="G5264" s="7">
        <v>2</v>
      </c>
      <c r="H5264" s="11">
        <f>VLOOKUP(B5264,[1]!Product_Data[#Data],4,0)</f>
        <v>818</v>
      </c>
      <c r="I5264" s="11">
        <f>VLOOKUP(B5264,[1]!Product_Data[#Data],3,0)</f>
        <v>450</v>
      </c>
      <c r="J5264" s="11">
        <f t="shared" si="495"/>
        <v>900</v>
      </c>
      <c r="K5264" s="11">
        <f t="shared" si="496"/>
        <v>1636</v>
      </c>
      <c r="L5264" s="11">
        <f t="shared" si="497"/>
        <v>736</v>
      </c>
      <c r="M5264" t="str">
        <f>VLOOKUP(C5264,[1]!Location_Data[#Data],2,0)</f>
        <v>Anaheim</v>
      </c>
      <c r="N5264" t="str">
        <f>VLOOKUP(D5264,[1]!Salespeople_Data[#Data],2,0)</f>
        <v>Ryan Butler</v>
      </c>
      <c r="O5264" t="str">
        <f>VLOOKUP(E5264,[1]!Customer_Data[#Data],2,0)</f>
        <v>Kenneth Marshall</v>
      </c>
      <c r="P5264" s="15">
        <f t="shared" si="492"/>
        <v>6</v>
      </c>
      <c r="Q5264">
        <f t="shared" si="493"/>
        <v>2</v>
      </c>
      <c r="R5264">
        <f t="shared" si="494"/>
        <v>2021</v>
      </c>
    </row>
    <row r="5265" spans="1:18" x14ac:dyDescent="0.25">
      <c r="A5265" s="7" t="s">
        <v>6287</v>
      </c>
      <c r="B5265" s="7" t="s">
        <v>99</v>
      </c>
      <c r="C5265" s="7" t="s">
        <v>322</v>
      </c>
      <c r="D5265" s="7" t="s">
        <v>257</v>
      </c>
      <c r="E5265" s="7" t="s">
        <v>2948</v>
      </c>
      <c r="F5265" s="9">
        <v>44234</v>
      </c>
      <c r="G5265" s="7">
        <v>4</v>
      </c>
      <c r="H5265" s="11">
        <f>VLOOKUP(B5265,[1]!Product_Data[#Data],4,0)</f>
        <v>1708</v>
      </c>
      <c r="I5265" s="11">
        <f>VLOOKUP(B5265,[1]!Product_Data[#Data],3,0)</f>
        <v>871</v>
      </c>
      <c r="J5265" s="11">
        <f t="shared" si="495"/>
        <v>3484</v>
      </c>
      <c r="K5265" s="11">
        <f t="shared" si="496"/>
        <v>6832</v>
      </c>
      <c r="L5265" s="11">
        <f t="shared" si="497"/>
        <v>3348</v>
      </c>
      <c r="M5265" t="str">
        <f>VLOOKUP(C5265,[1]!Location_Data[#Data],2,0)</f>
        <v>Rancho Cucamonga</v>
      </c>
      <c r="N5265" t="str">
        <f>VLOOKUP(D5265,[1]!Salespeople_Data[#Data],2,0)</f>
        <v>Jerry Perry</v>
      </c>
      <c r="O5265" t="str">
        <f>VLOOKUP(E5265,[1]!Customer_Data[#Data],2,0)</f>
        <v>Douglas Greene</v>
      </c>
      <c r="P5265" s="15">
        <f t="shared" si="492"/>
        <v>1</v>
      </c>
      <c r="Q5265">
        <f t="shared" si="493"/>
        <v>2</v>
      </c>
      <c r="R5265">
        <f t="shared" si="494"/>
        <v>2021</v>
      </c>
    </row>
    <row r="5266" spans="1:18" x14ac:dyDescent="0.25">
      <c r="A5266" s="7" t="s">
        <v>6288</v>
      </c>
      <c r="B5266" s="7" t="s">
        <v>340</v>
      </c>
      <c r="C5266" s="7" t="s">
        <v>331</v>
      </c>
      <c r="D5266" s="7" t="s">
        <v>116</v>
      </c>
      <c r="E5266" s="7" t="s">
        <v>2076</v>
      </c>
      <c r="F5266" s="9">
        <v>44198</v>
      </c>
      <c r="G5266" s="7">
        <v>1</v>
      </c>
      <c r="H5266" s="11">
        <f>VLOOKUP(B5266,[1]!Product_Data[#Data],4,0)</f>
        <v>1967</v>
      </c>
      <c r="I5266" s="11">
        <f>VLOOKUP(B5266,[1]!Product_Data[#Data],3,0)</f>
        <v>1397</v>
      </c>
      <c r="J5266" s="11">
        <f t="shared" si="495"/>
        <v>1397</v>
      </c>
      <c r="K5266" s="11">
        <f t="shared" si="496"/>
        <v>1967</v>
      </c>
      <c r="L5266" s="11">
        <f t="shared" si="497"/>
        <v>570</v>
      </c>
      <c r="M5266" t="str">
        <f>VLOOKUP(C5266,[1]!Location_Data[#Data],2,0)</f>
        <v>Sunnyvale</v>
      </c>
      <c r="N5266" t="str">
        <f>VLOOKUP(D5266,[1]!Salespeople_Data[#Data],2,0)</f>
        <v>Roger Ramos</v>
      </c>
      <c r="O5266" t="str">
        <f>VLOOKUP(E5266,[1]!Customer_Data[#Data],2,0)</f>
        <v>Keith Robinson</v>
      </c>
      <c r="P5266" s="15">
        <f t="shared" si="492"/>
        <v>7</v>
      </c>
      <c r="Q5266">
        <f t="shared" si="493"/>
        <v>1</v>
      </c>
      <c r="R5266">
        <f t="shared" si="494"/>
        <v>2021</v>
      </c>
    </row>
    <row r="5267" spans="1:18" x14ac:dyDescent="0.25">
      <c r="A5267" s="7" t="s">
        <v>6289</v>
      </c>
      <c r="B5267" s="7" t="s">
        <v>479</v>
      </c>
      <c r="C5267" s="7" t="s">
        <v>174</v>
      </c>
      <c r="D5267" s="7" t="s">
        <v>91</v>
      </c>
      <c r="E5267" s="7" t="s">
        <v>1131</v>
      </c>
      <c r="F5267" s="9">
        <v>44256</v>
      </c>
      <c r="G5267" s="7">
        <v>1</v>
      </c>
      <c r="H5267" s="11">
        <f>VLOOKUP(B5267,[1]!Product_Data[#Data],4,0)</f>
        <v>123</v>
      </c>
      <c r="I5267" s="11">
        <f>VLOOKUP(B5267,[1]!Product_Data[#Data],3,0)</f>
        <v>84</v>
      </c>
      <c r="J5267" s="11">
        <f t="shared" si="495"/>
        <v>84</v>
      </c>
      <c r="K5267" s="11">
        <f t="shared" si="496"/>
        <v>123</v>
      </c>
      <c r="L5267" s="11">
        <f t="shared" si="497"/>
        <v>39</v>
      </c>
      <c r="M5267" t="str">
        <f>VLOOKUP(C5267,[1]!Location_Data[#Data],2,0)</f>
        <v>Norwalk</v>
      </c>
      <c r="N5267" t="str">
        <f>VLOOKUP(D5267,[1]!Salespeople_Data[#Data],2,0)</f>
        <v>Howard Gardner</v>
      </c>
      <c r="O5267" t="str">
        <f>VLOOKUP(E5267,[1]!Customer_Data[#Data],2,0)</f>
        <v>Ernest Knight</v>
      </c>
      <c r="P5267" s="15">
        <f t="shared" si="492"/>
        <v>2</v>
      </c>
      <c r="Q5267">
        <f t="shared" si="493"/>
        <v>3</v>
      </c>
      <c r="R5267">
        <f t="shared" si="494"/>
        <v>2021</v>
      </c>
    </row>
    <row r="5268" spans="1:18" x14ac:dyDescent="0.25">
      <c r="A5268" s="7" t="s">
        <v>6290</v>
      </c>
      <c r="B5268" s="7" t="s">
        <v>348</v>
      </c>
      <c r="C5268" s="7" t="s">
        <v>519</v>
      </c>
      <c r="D5268" s="7" t="s">
        <v>20</v>
      </c>
      <c r="E5268" s="7" t="s">
        <v>704</v>
      </c>
      <c r="F5268" s="9">
        <v>44255</v>
      </c>
      <c r="G5268" s="7">
        <v>3</v>
      </c>
      <c r="H5268" s="11">
        <f>VLOOKUP(B5268,[1]!Product_Data[#Data],4,0)</f>
        <v>603</v>
      </c>
      <c r="I5268" s="11">
        <f>VLOOKUP(B5268,[1]!Product_Data[#Data],3,0)</f>
        <v>416</v>
      </c>
      <c r="J5268" s="11">
        <f t="shared" si="495"/>
        <v>1248</v>
      </c>
      <c r="K5268" s="11">
        <f t="shared" si="496"/>
        <v>1809</v>
      </c>
      <c r="L5268" s="11">
        <f t="shared" si="497"/>
        <v>561</v>
      </c>
      <c r="M5268" t="str">
        <f>VLOOKUP(C5268,[1]!Location_Data[#Data],2,0)</f>
        <v>Anaheim</v>
      </c>
      <c r="N5268" t="str">
        <f>VLOOKUP(D5268,[1]!Salespeople_Data[#Data],2,0)</f>
        <v>Joshua Cook</v>
      </c>
      <c r="O5268" t="str">
        <f>VLOOKUP(E5268,[1]!Customer_Data[#Data],2,0)</f>
        <v>Benjamin Garza</v>
      </c>
      <c r="P5268" s="15">
        <f t="shared" si="492"/>
        <v>1</v>
      </c>
      <c r="Q5268">
        <f t="shared" si="493"/>
        <v>2</v>
      </c>
      <c r="R5268">
        <f t="shared" si="494"/>
        <v>2021</v>
      </c>
    </row>
    <row r="5269" spans="1:18" x14ac:dyDescent="0.25">
      <c r="A5269" s="7" t="s">
        <v>6291</v>
      </c>
      <c r="B5269" s="7" t="s">
        <v>83</v>
      </c>
      <c r="C5269" s="7" t="s">
        <v>472</v>
      </c>
      <c r="D5269" s="7" t="s">
        <v>413</v>
      </c>
      <c r="E5269" s="7" t="s">
        <v>1348</v>
      </c>
      <c r="F5269" s="9">
        <v>44216</v>
      </c>
      <c r="G5269" s="7">
        <v>1</v>
      </c>
      <c r="H5269" s="11">
        <f>VLOOKUP(B5269,[1]!Product_Data[#Data],4,0)</f>
        <v>1972</v>
      </c>
      <c r="I5269" s="11">
        <f>VLOOKUP(B5269,[1]!Product_Data[#Data],3,0)</f>
        <v>1321</v>
      </c>
      <c r="J5269" s="11">
        <f t="shared" si="495"/>
        <v>1321</v>
      </c>
      <c r="K5269" s="11">
        <f t="shared" si="496"/>
        <v>1972</v>
      </c>
      <c r="L5269" s="11">
        <f t="shared" si="497"/>
        <v>651</v>
      </c>
      <c r="M5269" t="str">
        <f>VLOOKUP(C5269,[1]!Location_Data[#Data],2,0)</f>
        <v>Concord</v>
      </c>
      <c r="N5269" t="str">
        <f>VLOOKUP(D5269,[1]!Salespeople_Data[#Data],2,0)</f>
        <v>Kenneth Bradley</v>
      </c>
      <c r="O5269" t="str">
        <f>VLOOKUP(E5269,[1]!Customer_Data[#Data],2,0)</f>
        <v>Timothy Howard</v>
      </c>
      <c r="P5269" s="15">
        <f t="shared" si="492"/>
        <v>4</v>
      </c>
      <c r="Q5269">
        <f t="shared" si="493"/>
        <v>1</v>
      </c>
      <c r="R5269">
        <f t="shared" si="494"/>
        <v>2021</v>
      </c>
    </row>
    <row r="5270" spans="1:18" x14ac:dyDescent="0.25">
      <c r="A5270" s="7" t="s">
        <v>6292</v>
      </c>
      <c r="B5270" s="7" t="s">
        <v>400</v>
      </c>
      <c r="C5270" s="7" t="s">
        <v>224</v>
      </c>
      <c r="D5270" s="7" t="s">
        <v>136</v>
      </c>
      <c r="E5270" s="7" t="s">
        <v>1297</v>
      </c>
      <c r="F5270" s="9">
        <v>44239</v>
      </c>
      <c r="G5270" s="7">
        <v>1</v>
      </c>
      <c r="H5270" s="11">
        <f>VLOOKUP(B5270,[1]!Product_Data[#Data],4,0)</f>
        <v>886</v>
      </c>
      <c r="I5270" s="11">
        <f>VLOOKUP(B5270,[1]!Product_Data[#Data],3,0)</f>
        <v>478</v>
      </c>
      <c r="J5270" s="11">
        <f t="shared" si="495"/>
        <v>478</v>
      </c>
      <c r="K5270" s="11">
        <f t="shared" si="496"/>
        <v>886</v>
      </c>
      <c r="L5270" s="11">
        <f t="shared" si="497"/>
        <v>408</v>
      </c>
      <c r="M5270" t="str">
        <f>VLOOKUP(C5270,[1]!Location_Data[#Data],2,0)</f>
        <v>Huntington Beach</v>
      </c>
      <c r="N5270" t="str">
        <f>VLOOKUP(D5270,[1]!Salespeople_Data[#Data],2,0)</f>
        <v>Clarence Fox</v>
      </c>
      <c r="O5270" t="str">
        <f>VLOOKUP(E5270,[1]!Customer_Data[#Data],2,0)</f>
        <v>Victor Martinez</v>
      </c>
      <c r="P5270" s="15">
        <f t="shared" si="492"/>
        <v>6</v>
      </c>
      <c r="Q5270">
        <f t="shared" si="493"/>
        <v>2</v>
      </c>
      <c r="R5270">
        <f t="shared" si="494"/>
        <v>2021</v>
      </c>
    </row>
    <row r="5271" spans="1:18" x14ac:dyDescent="0.25">
      <c r="A5271" s="7" t="s">
        <v>6293</v>
      </c>
      <c r="B5271" s="7" t="s">
        <v>383</v>
      </c>
      <c r="C5271" s="7" t="s">
        <v>355</v>
      </c>
      <c r="D5271" s="7" t="s">
        <v>359</v>
      </c>
      <c r="E5271" s="7" t="s">
        <v>404</v>
      </c>
      <c r="F5271" s="9">
        <v>44268</v>
      </c>
      <c r="G5271" s="7">
        <v>3</v>
      </c>
      <c r="H5271" s="11">
        <f>VLOOKUP(B5271,[1]!Product_Data[#Data],4,0)</f>
        <v>1494</v>
      </c>
      <c r="I5271" s="11">
        <f>VLOOKUP(B5271,[1]!Product_Data[#Data],3,0)</f>
        <v>971</v>
      </c>
      <c r="J5271" s="11">
        <f t="shared" si="495"/>
        <v>2913</v>
      </c>
      <c r="K5271" s="11">
        <f t="shared" si="496"/>
        <v>4482</v>
      </c>
      <c r="L5271" s="11">
        <f t="shared" si="497"/>
        <v>1569</v>
      </c>
      <c r="M5271" t="str">
        <f>VLOOKUP(C5271,[1]!Location_Data[#Data],2,0)</f>
        <v>Burbank</v>
      </c>
      <c r="N5271" t="str">
        <f>VLOOKUP(D5271,[1]!Salespeople_Data[#Data],2,0)</f>
        <v>Eugene Holmes</v>
      </c>
      <c r="O5271" t="str">
        <f>VLOOKUP(E5271,[1]!Customer_Data[#Data],2,0)</f>
        <v>Bruce Morrison</v>
      </c>
      <c r="P5271" s="15">
        <f t="shared" si="492"/>
        <v>7</v>
      </c>
      <c r="Q5271">
        <f t="shared" si="493"/>
        <v>3</v>
      </c>
      <c r="R5271">
        <f t="shared" si="494"/>
        <v>2021</v>
      </c>
    </row>
    <row r="5272" spans="1:18" x14ac:dyDescent="0.25">
      <c r="A5272" s="7" t="s">
        <v>6294</v>
      </c>
      <c r="B5272" s="7" t="s">
        <v>8</v>
      </c>
      <c r="C5272" s="7" t="s">
        <v>242</v>
      </c>
      <c r="D5272" s="7" t="s">
        <v>87</v>
      </c>
      <c r="E5272" s="7" t="s">
        <v>859</v>
      </c>
      <c r="F5272" s="9">
        <v>44237</v>
      </c>
      <c r="G5272" s="7">
        <v>3</v>
      </c>
      <c r="H5272" s="11">
        <f>VLOOKUP(B5272,[1]!Product_Data[#Data],4,0)</f>
        <v>1522</v>
      </c>
      <c r="I5272" s="11">
        <f>VLOOKUP(B5272,[1]!Product_Data[#Data],3,0)</f>
        <v>791</v>
      </c>
      <c r="J5272" s="11">
        <f t="shared" si="495"/>
        <v>2373</v>
      </c>
      <c r="K5272" s="11">
        <f t="shared" si="496"/>
        <v>4566</v>
      </c>
      <c r="L5272" s="11">
        <f t="shared" si="497"/>
        <v>2193</v>
      </c>
      <c r="M5272" t="str">
        <f>VLOOKUP(C5272,[1]!Location_Data[#Data],2,0)</f>
        <v>Downey</v>
      </c>
      <c r="N5272" t="str">
        <f>VLOOKUP(D5272,[1]!Salespeople_Data[#Data],2,0)</f>
        <v>Martin Perry</v>
      </c>
      <c r="O5272" t="str">
        <f>VLOOKUP(E5272,[1]!Customer_Data[#Data],2,0)</f>
        <v>Ralph Elliott</v>
      </c>
      <c r="P5272" s="15">
        <f t="shared" si="492"/>
        <v>4</v>
      </c>
      <c r="Q5272">
        <f t="shared" si="493"/>
        <v>2</v>
      </c>
      <c r="R5272">
        <f t="shared" si="494"/>
        <v>2021</v>
      </c>
    </row>
    <row r="5273" spans="1:18" x14ac:dyDescent="0.25">
      <c r="A5273" s="7" t="s">
        <v>6295</v>
      </c>
      <c r="B5273" s="7" t="s">
        <v>173</v>
      </c>
      <c r="C5273" s="7" t="s">
        <v>331</v>
      </c>
      <c r="D5273" s="7" t="s">
        <v>20</v>
      </c>
      <c r="E5273" s="7" t="s">
        <v>1224</v>
      </c>
      <c r="F5273" s="9">
        <v>44215</v>
      </c>
      <c r="G5273" s="7">
        <v>1</v>
      </c>
      <c r="H5273" s="11">
        <f>VLOOKUP(B5273,[1]!Product_Data[#Data],4,0)</f>
        <v>2005</v>
      </c>
      <c r="I5273" s="11">
        <f>VLOOKUP(B5273,[1]!Product_Data[#Data],3,0)</f>
        <v>1223</v>
      </c>
      <c r="J5273" s="11">
        <f t="shared" si="495"/>
        <v>1223</v>
      </c>
      <c r="K5273" s="11">
        <f t="shared" si="496"/>
        <v>2005</v>
      </c>
      <c r="L5273" s="11">
        <f t="shared" si="497"/>
        <v>782</v>
      </c>
      <c r="M5273" t="str">
        <f>VLOOKUP(C5273,[1]!Location_Data[#Data],2,0)</f>
        <v>Sunnyvale</v>
      </c>
      <c r="N5273" t="str">
        <f>VLOOKUP(D5273,[1]!Salespeople_Data[#Data],2,0)</f>
        <v>Joshua Cook</v>
      </c>
      <c r="O5273" t="str">
        <f>VLOOKUP(E5273,[1]!Customer_Data[#Data],2,0)</f>
        <v>Steven Mccoy</v>
      </c>
      <c r="P5273" s="15">
        <f t="shared" si="492"/>
        <v>3</v>
      </c>
      <c r="Q5273">
        <f t="shared" si="493"/>
        <v>1</v>
      </c>
      <c r="R5273">
        <f t="shared" si="494"/>
        <v>2021</v>
      </c>
    </row>
    <row r="5274" spans="1:18" x14ac:dyDescent="0.25">
      <c r="A5274" s="7" t="s">
        <v>6296</v>
      </c>
      <c r="B5274" s="7" t="s">
        <v>129</v>
      </c>
      <c r="C5274" s="7" t="s">
        <v>643</v>
      </c>
      <c r="D5274" s="7" t="s">
        <v>53</v>
      </c>
      <c r="E5274" s="7" t="s">
        <v>88</v>
      </c>
      <c r="F5274" s="9">
        <v>44265</v>
      </c>
      <c r="G5274" s="7">
        <v>1</v>
      </c>
      <c r="H5274" s="11">
        <f>VLOOKUP(B5274,[1]!Product_Data[#Data],4,0)</f>
        <v>127</v>
      </c>
      <c r="I5274" s="11">
        <f>VLOOKUP(B5274,[1]!Product_Data[#Data],3,0)</f>
        <v>79</v>
      </c>
      <c r="J5274" s="11">
        <f t="shared" si="495"/>
        <v>79</v>
      </c>
      <c r="K5274" s="11">
        <f t="shared" si="496"/>
        <v>127</v>
      </c>
      <c r="L5274" s="11">
        <f t="shared" si="497"/>
        <v>48</v>
      </c>
      <c r="M5274" t="str">
        <f>VLOOKUP(C5274,[1]!Location_Data[#Data],2,0)</f>
        <v>Hayward</v>
      </c>
      <c r="N5274" t="str">
        <f>VLOOKUP(D5274,[1]!Salespeople_Data[#Data],2,0)</f>
        <v>Scott Mason</v>
      </c>
      <c r="O5274" t="str">
        <f>VLOOKUP(E5274,[1]!Customer_Data[#Data],2,0)</f>
        <v>Aaron Tucker</v>
      </c>
      <c r="P5274" s="15">
        <f t="shared" si="492"/>
        <v>4</v>
      </c>
      <c r="Q5274">
        <f t="shared" si="493"/>
        <v>3</v>
      </c>
      <c r="R5274">
        <f t="shared" si="494"/>
        <v>2021</v>
      </c>
    </row>
    <row r="5275" spans="1:18" x14ac:dyDescent="0.25">
      <c r="A5275" s="7" t="s">
        <v>6297</v>
      </c>
      <c r="B5275" s="7" t="s">
        <v>86</v>
      </c>
      <c r="C5275" s="7" t="s">
        <v>355</v>
      </c>
      <c r="D5275" s="7" t="s">
        <v>225</v>
      </c>
      <c r="E5275" s="7" t="s">
        <v>81</v>
      </c>
      <c r="F5275" s="9">
        <v>44223</v>
      </c>
      <c r="G5275" s="7">
        <v>1</v>
      </c>
      <c r="H5275" s="11">
        <f>VLOOKUP(B5275,[1]!Product_Data[#Data],4,0)</f>
        <v>1725</v>
      </c>
      <c r="I5275" s="11">
        <f>VLOOKUP(B5275,[1]!Product_Data[#Data],3,0)</f>
        <v>1363</v>
      </c>
      <c r="J5275" s="11">
        <f t="shared" si="495"/>
        <v>1363</v>
      </c>
      <c r="K5275" s="11">
        <f t="shared" si="496"/>
        <v>1725</v>
      </c>
      <c r="L5275" s="11">
        <f t="shared" si="497"/>
        <v>362</v>
      </c>
      <c r="M5275" t="str">
        <f>VLOOKUP(C5275,[1]!Location_Data[#Data],2,0)</f>
        <v>Burbank</v>
      </c>
      <c r="N5275" t="str">
        <f>VLOOKUP(D5275,[1]!Salespeople_Data[#Data],2,0)</f>
        <v>Andrew Bowman</v>
      </c>
      <c r="O5275" t="str">
        <f>VLOOKUP(E5275,[1]!Customer_Data[#Data],2,0)</f>
        <v>Henry Boyd</v>
      </c>
      <c r="P5275" s="15">
        <f t="shared" si="492"/>
        <v>4</v>
      </c>
      <c r="Q5275">
        <f t="shared" si="493"/>
        <v>1</v>
      </c>
      <c r="R5275">
        <f t="shared" si="494"/>
        <v>2021</v>
      </c>
    </row>
    <row r="5276" spans="1:18" x14ac:dyDescent="0.25">
      <c r="A5276" s="7" t="s">
        <v>6298</v>
      </c>
      <c r="B5276" s="7" t="s">
        <v>228</v>
      </c>
      <c r="C5276" s="7" t="s">
        <v>527</v>
      </c>
      <c r="D5276" s="7" t="s">
        <v>15</v>
      </c>
      <c r="E5276" s="7" t="s">
        <v>306</v>
      </c>
      <c r="F5276" s="9">
        <v>44230</v>
      </c>
      <c r="G5276" s="7">
        <v>3</v>
      </c>
      <c r="H5276" s="11">
        <f>VLOOKUP(B5276,[1]!Product_Data[#Data],4,0)</f>
        <v>1862</v>
      </c>
      <c r="I5276" s="11">
        <f>VLOOKUP(B5276,[1]!Product_Data[#Data],3,0)</f>
        <v>1173</v>
      </c>
      <c r="J5276" s="11">
        <f t="shared" si="495"/>
        <v>3519</v>
      </c>
      <c r="K5276" s="11">
        <f t="shared" si="496"/>
        <v>5586</v>
      </c>
      <c r="L5276" s="11">
        <f t="shared" si="497"/>
        <v>2067</v>
      </c>
      <c r="M5276" t="str">
        <f>VLOOKUP(C5276,[1]!Location_Data[#Data],2,0)</f>
        <v>Stockton</v>
      </c>
      <c r="N5276" t="str">
        <f>VLOOKUP(D5276,[1]!Salespeople_Data[#Data],2,0)</f>
        <v>Ryan Butler</v>
      </c>
      <c r="O5276" t="str">
        <f>VLOOKUP(E5276,[1]!Customer_Data[#Data],2,0)</f>
        <v>Sean Black</v>
      </c>
      <c r="P5276" s="15">
        <f t="shared" si="492"/>
        <v>4</v>
      </c>
      <c r="Q5276">
        <f t="shared" si="493"/>
        <v>2</v>
      </c>
      <c r="R5276">
        <f t="shared" si="494"/>
        <v>2021</v>
      </c>
    </row>
    <row r="5277" spans="1:18" x14ac:dyDescent="0.25">
      <c r="A5277" s="7" t="s">
        <v>6299</v>
      </c>
      <c r="B5277" s="7" t="s">
        <v>389</v>
      </c>
      <c r="C5277" s="7" t="s">
        <v>140</v>
      </c>
      <c r="D5277" s="7" t="s">
        <v>71</v>
      </c>
      <c r="E5277" s="7" t="s">
        <v>808</v>
      </c>
      <c r="F5277" s="9">
        <v>44206</v>
      </c>
      <c r="G5277" s="7">
        <v>2</v>
      </c>
      <c r="H5277" s="11">
        <f>VLOOKUP(B5277,[1]!Product_Data[#Data],4,0)</f>
        <v>1367</v>
      </c>
      <c r="I5277" s="11">
        <f>VLOOKUP(B5277,[1]!Product_Data[#Data],3,0)</f>
        <v>984</v>
      </c>
      <c r="J5277" s="11">
        <f t="shared" si="495"/>
        <v>1968</v>
      </c>
      <c r="K5277" s="11">
        <f t="shared" si="496"/>
        <v>2734</v>
      </c>
      <c r="L5277" s="11">
        <f t="shared" si="497"/>
        <v>766</v>
      </c>
      <c r="M5277" t="str">
        <f>VLOOKUP(C5277,[1]!Location_Data[#Data],2,0)</f>
        <v>Salinas</v>
      </c>
      <c r="N5277" t="str">
        <f>VLOOKUP(D5277,[1]!Salespeople_Data[#Data],2,0)</f>
        <v>Gary Rodriguez</v>
      </c>
      <c r="O5277" t="str">
        <f>VLOOKUP(E5277,[1]!Customer_Data[#Data],2,0)</f>
        <v>Benjamin Murray</v>
      </c>
      <c r="P5277" s="15">
        <f t="shared" si="492"/>
        <v>1</v>
      </c>
      <c r="Q5277">
        <f t="shared" si="493"/>
        <v>1</v>
      </c>
      <c r="R5277">
        <f t="shared" si="494"/>
        <v>2021</v>
      </c>
    </row>
    <row r="5278" spans="1:18" x14ac:dyDescent="0.25">
      <c r="A5278" s="7" t="s">
        <v>6300</v>
      </c>
      <c r="B5278" s="7" t="s">
        <v>435</v>
      </c>
      <c r="C5278" s="7" t="s">
        <v>135</v>
      </c>
      <c r="D5278" s="7" t="s">
        <v>53</v>
      </c>
      <c r="E5278" s="7" t="s">
        <v>1083</v>
      </c>
      <c r="F5278" s="9">
        <v>44254</v>
      </c>
      <c r="G5278" s="7">
        <v>1</v>
      </c>
      <c r="H5278" s="11">
        <f>VLOOKUP(B5278,[1]!Product_Data[#Data],4,0)</f>
        <v>2141</v>
      </c>
      <c r="I5278" s="11">
        <f>VLOOKUP(B5278,[1]!Product_Data[#Data],3,0)</f>
        <v>1777</v>
      </c>
      <c r="J5278" s="11">
        <f t="shared" si="495"/>
        <v>1777</v>
      </c>
      <c r="K5278" s="11">
        <f t="shared" si="496"/>
        <v>2141</v>
      </c>
      <c r="L5278" s="11">
        <f t="shared" si="497"/>
        <v>364</v>
      </c>
      <c r="M5278" t="str">
        <f>VLOOKUP(C5278,[1]!Location_Data[#Data],2,0)</f>
        <v>Oxnard</v>
      </c>
      <c r="N5278" t="str">
        <f>VLOOKUP(D5278,[1]!Salespeople_Data[#Data],2,0)</f>
        <v>Scott Mason</v>
      </c>
      <c r="O5278" t="str">
        <f>VLOOKUP(E5278,[1]!Customer_Data[#Data],2,0)</f>
        <v>Carl Nguyen</v>
      </c>
      <c r="P5278" s="15">
        <f t="shared" si="492"/>
        <v>7</v>
      </c>
      <c r="Q5278">
        <f t="shared" si="493"/>
        <v>2</v>
      </c>
      <c r="R5278">
        <f t="shared" si="494"/>
        <v>2021</v>
      </c>
    </row>
    <row r="5279" spans="1:18" x14ac:dyDescent="0.25">
      <c r="A5279" s="7" t="s">
        <v>6301</v>
      </c>
      <c r="B5279" s="7" t="s">
        <v>189</v>
      </c>
      <c r="C5279" s="7" t="s">
        <v>450</v>
      </c>
      <c r="D5279" s="7" t="s">
        <v>146</v>
      </c>
      <c r="E5279" s="7" t="s">
        <v>2099</v>
      </c>
      <c r="F5279" s="9">
        <v>44253</v>
      </c>
      <c r="G5279" s="7">
        <v>3</v>
      </c>
      <c r="H5279" s="11">
        <f>VLOOKUP(B5279,[1]!Product_Data[#Data],4,0)</f>
        <v>1783</v>
      </c>
      <c r="I5279" s="11">
        <f>VLOOKUP(B5279,[1]!Product_Data[#Data],3,0)</f>
        <v>1516</v>
      </c>
      <c r="J5279" s="11">
        <f t="shared" si="495"/>
        <v>4548</v>
      </c>
      <c r="K5279" s="11">
        <f t="shared" si="496"/>
        <v>5349</v>
      </c>
      <c r="L5279" s="11">
        <f t="shared" si="497"/>
        <v>801</v>
      </c>
      <c r="M5279" t="str">
        <f>VLOOKUP(C5279,[1]!Location_Data[#Data],2,0)</f>
        <v>Simi Valley</v>
      </c>
      <c r="N5279" t="str">
        <f>VLOOKUP(D5279,[1]!Salespeople_Data[#Data],2,0)</f>
        <v>Carl Elliott</v>
      </c>
      <c r="O5279" t="str">
        <f>VLOOKUP(E5279,[1]!Customer_Data[#Data],2,0)</f>
        <v>Eugene Hunter</v>
      </c>
      <c r="P5279" s="15">
        <f t="shared" si="492"/>
        <v>6</v>
      </c>
      <c r="Q5279">
        <f t="shared" si="493"/>
        <v>2</v>
      </c>
      <c r="R5279">
        <f t="shared" si="494"/>
        <v>2021</v>
      </c>
    </row>
    <row r="5280" spans="1:18" x14ac:dyDescent="0.25">
      <c r="A5280" s="7" t="s">
        <v>6302</v>
      </c>
      <c r="B5280" s="7" t="s">
        <v>305</v>
      </c>
      <c r="C5280" s="7" t="s">
        <v>66</v>
      </c>
      <c r="D5280" s="7" t="s">
        <v>345</v>
      </c>
      <c r="E5280" s="7" t="s">
        <v>965</v>
      </c>
      <c r="F5280" s="9">
        <v>44225</v>
      </c>
      <c r="G5280" s="7">
        <v>4</v>
      </c>
      <c r="H5280" s="11">
        <f>VLOOKUP(B5280,[1]!Product_Data[#Data],4,0)</f>
        <v>504</v>
      </c>
      <c r="I5280" s="11">
        <f>VLOOKUP(B5280,[1]!Product_Data[#Data],3,0)</f>
        <v>408</v>
      </c>
      <c r="J5280" s="11">
        <f t="shared" si="495"/>
        <v>1632</v>
      </c>
      <c r="K5280" s="11">
        <f t="shared" si="496"/>
        <v>2016</v>
      </c>
      <c r="L5280" s="11">
        <f t="shared" si="497"/>
        <v>384</v>
      </c>
      <c r="M5280" t="str">
        <f>VLOOKUP(C5280,[1]!Location_Data[#Data],2,0)</f>
        <v>Ontario</v>
      </c>
      <c r="N5280" t="str">
        <f>VLOOKUP(D5280,[1]!Salespeople_Data[#Data],2,0)</f>
        <v>Larry Marshall</v>
      </c>
      <c r="O5280" t="str">
        <f>VLOOKUP(E5280,[1]!Customer_Data[#Data],2,0)</f>
        <v>Benjamin Stanley</v>
      </c>
      <c r="P5280" s="15">
        <f t="shared" si="492"/>
        <v>6</v>
      </c>
      <c r="Q5280">
        <f t="shared" si="493"/>
        <v>1</v>
      </c>
      <c r="R5280">
        <f t="shared" si="494"/>
        <v>2021</v>
      </c>
    </row>
    <row r="5281" spans="1:18" x14ac:dyDescent="0.25">
      <c r="A5281" s="7" t="s">
        <v>6303</v>
      </c>
      <c r="B5281" s="7" t="s">
        <v>173</v>
      </c>
      <c r="C5281" s="7" t="s">
        <v>377</v>
      </c>
      <c r="D5281" s="7" t="s">
        <v>216</v>
      </c>
      <c r="E5281" s="7" t="s">
        <v>1585</v>
      </c>
      <c r="F5281" s="9">
        <v>44250</v>
      </c>
      <c r="G5281" s="7">
        <v>1</v>
      </c>
      <c r="H5281" s="11">
        <f>VLOOKUP(B5281,[1]!Product_Data[#Data],4,0)</f>
        <v>2005</v>
      </c>
      <c r="I5281" s="11">
        <f>VLOOKUP(B5281,[1]!Product_Data[#Data],3,0)</f>
        <v>1223</v>
      </c>
      <c r="J5281" s="11">
        <f t="shared" si="495"/>
        <v>1223</v>
      </c>
      <c r="K5281" s="11">
        <f t="shared" si="496"/>
        <v>2005</v>
      </c>
      <c r="L5281" s="11">
        <f t="shared" si="497"/>
        <v>782</v>
      </c>
      <c r="M5281" t="str">
        <f>VLOOKUP(C5281,[1]!Location_Data[#Data],2,0)</f>
        <v>San Diego</v>
      </c>
      <c r="N5281" t="str">
        <f>VLOOKUP(D5281,[1]!Salespeople_Data[#Data],2,0)</f>
        <v>Ernest Wagner</v>
      </c>
      <c r="O5281" t="str">
        <f>VLOOKUP(E5281,[1]!Customer_Data[#Data],2,0)</f>
        <v>Ronald Arnold</v>
      </c>
      <c r="P5281" s="15">
        <f t="shared" si="492"/>
        <v>3</v>
      </c>
      <c r="Q5281">
        <f t="shared" si="493"/>
        <v>2</v>
      </c>
      <c r="R5281">
        <f t="shared" si="494"/>
        <v>2021</v>
      </c>
    </row>
    <row r="5282" spans="1:18" x14ac:dyDescent="0.25">
      <c r="A5282" s="7" t="s">
        <v>6304</v>
      </c>
      <c r="B5282" s="7" t="s">
        <v>61</v>
      </c>
      <c r="C5282" s="7" t="s">
        <v>52</v>
      </c>
      <c r="D5282" s="7" t="s">
        <v>53</v>
      </c>
      <c r="E5282" s="7" t="s">
        <v>972</v>
      </c>
      <c r="F5282" s="9">
        <v>44221</v>
      </c>
      <c r="G5282" s="7">
        <v>1</v>
      </c>
      <c r="H5282" s="11">
        <f>VLOOKUP(B5282,[1]!Product_Data[#Data],4,0)</f>
        <v>1889</v>
      </c>
      <c r="I5282" s="11">
        <f>VLOOKUP(B5282,[1]!Product_Data[#Data],3,0)</f>
        <v>945</v>
      </c>
      <c r="J5282" s="11">
        <f t="shared" si="495"/>
        <v>945</v>
      </c>
      <c r="K5282" s="11">
        <f t="shared" si="496"/>
        <v>1889</v>
      </c>
      <c r="L5282" s="11">
        <f t="shared" si="497"/>
        <v>944</v>
      </c>
      <c r="M5282" t="str">
        <f>VLOOKUP(C5282,[1]!Location_Data[#Data],2,0)</f>
        <v>Pasadena</v>
      </c>
      <c r="N5282" t="str">
        <f>VLOOKUP(D5282,[1]!Salespeople_Data[#Data],2,0)</f>
        <v>Scott Mason</v>
      </c>
      <c r="O5282" t="str">
        <f>VLOOKUP(E5282,[1]!Customer_Data[#Data],2,0)</f>
        <v>Adam Wheeler</v>
      </c>
      <c r="P5282" s="15">
        <f t="shared" si="492"/>
        <v>2</v>
      </c>
      <c r="Q5282">
        <f t="shared" si="493"/>
        <v>1</v>
      </c>
      <c r="R5282">
        <f t="shared" si="494"/>
        <v>2021</v>
      </c>
    </row>
    <row r="5283" spans="1:18" x14ac:dyDescent="0.25">
      <c r="A5283" s="7" t="s">
        <v>6305</v>
      </c>
      <c r="B5283" s="7" t="s">
        <v>109</v>
      </c>
      <c r="C5283" s="7" t="s">
        <v>220</v>
      </c>
      <c r="D5283" s="7" t="s">
        <v>58</v>
      </c>
      <c r="E5283" s="7" t="s">
        <v>371</v>
      </c>
      <c r="F5283" s="9">
        <v>44220</v>
      </c>
      <c r="G5283" s="7">
        <v>1</v>
      </c>
      <c r="H5283" s="11">
        <f>VLOOKUP(B5283,[1]!Product_Data[#Data],4,0)</f>
        <v>1783</v>
      </c>
      <c r="I5283" s="11">
        <f>VLOOKUP(B5283,[1]!Product_Data[#Data],3,0)</f>
        <v>1230</v>
      </c>
      <c r="J5283" s="11">
        <f t="shared" si="495"/>
        <v>1230</v>
      </c>
      <c r="K5283" s="11">
        <f t="shared" si="496"/>
        <v>1783</v>
      </c>
      <c r="L5283" s="11">
        <f t="shared" si="497"/>
        <v>553</v>
      </c>
      <c r="M5283" t="str">
        <f>VLOOKUP(C5283,[1]!Location_Data[#Data],2,0)</f>
        <v>Modesto</v>
      </c>
      <c r="N5283" t="str">
        <f>VLOOKUP(D5283,[1]!Salespeople_Data[#Data],2,0)</f>
        <v>Christopher Tucker</v>
      </c>
      <c r="O5283" t="str">
        <f>VLOOKUP(E5283,[1]!Customer_Data[#Data],2,0)</f>
        <v>Wayne Gordon</v>
      </c>
      <c r="P5283" s="15">
        <f t="shared" si="492"/>
        <v>1</v>
      </c>
      <c r="Q5283">
        <f t="shared" si="493"/>
        <v>1</v>
      </c>
      <c r="R5283">
        <f t="shared" si="494"/>
        <v>2021</v>
      </c>
    </row>
    <row r="5284" spans="1:18" x14ac:dyDescent="0.25">
      <c r="A5284" s="7" t="s">
        <v>6306</v>
      </c>
      <c r="B5284" s="7" t="s">
        <v>330</v>
      </c>
      <c r="C5284" s="7" t="s">
        <v>272</v>
      </c>
      <c r="D5284" s="7" t="s">
        <v>91</v>
      </c>
      <c r="E5284" s="7" t="s">
        <v>2443</v>
      </c>
      <c r="F5284" s="9">
        <v>44221</v>
      </c>
      <c r="G5284" s="7">
        <v>1</v>
      </c>
      <c r="H5284" s="11">
        <f>VLOOKUP(B5284,[1]!Product_Data[#Data],4,0)</f>
        <v>1635</v>
      </c>
      <c r="I5284" s="11">
        <f>VLOOKUP(B5284,[1]!Product_Data[#Data],3,0)</f>
        <v>1046</v>
      </c>
      <c r="J5284" s="11">
        <f t="shared" si="495"/>
        <v>1046</v>
      </c>
      <c r="K5284" s="11">
        <f t="shared" si="496"/>
        <v>1635</v>
      </c>
      <c r="L5284" s="11">
        <f t="shared" si="497"/>
        <v>589</v>
      </c>
      <c r="M5284" t="str">
        <f>VLOOKUP(C5284,[1]!Location_Data[#Data],2,0)</f>
        <v>Torrance</v>
      </c>
      <c r="N5284" t="str">
        <f>VLOOKUP(D5284,[1]!Salespeople_Data[#Data],2,0)</f>
        <v>Howard Gardner</v>
      </c>
      <c r="O5284" t="str">
        <f>VLOOKUP(E5284,[1]!Customer_Data[#Data],2,0)</f>
        <v>Peter Warren</v>
      </c>
      <c r="P5284" s="15">
        <f t="shared" si="492"/>
        <v>2</v>
      </c>
      <c r="Q5284">
        <f t="shared" si="493"/>
        <v>1</v>
      </c>
      <c r="R5284">
        <f t="shared" si="494"/>
        <v>2021</v>
      </c>
    </row>
    <row r="5285" spans="1:18" x14ac:dyDescent="0.25">
      <c r="A5285" s="7" t="s">
        <v>6307</v>
      </c>
      <c r="B5285" s="7" t="s">
        <v>245</v>
      </c>
      <c r="C5285" s="7" t="s">
        <v>186</v>
      </c>
      <c r="D5285" s="7" t="s">
        <v>257</v>
      </c>
      <c r="E5285" s="7" t="s">
        <v>448</v>
      </c>
      <c r="F5285" s="9">
        <v>44250</v>
      </c>
      <c r="G5285" s="7">
        <v>1</v>
      </c>
      <c r="H5285" s="11">
        <f>VLOOKUP(B5285,[1]!Product_Data[#Data],4,0)</f>
        <v>818</v>
      </c>
      <c r="I5285" s="11">
        <f>VLOOKUP(B5285,[1]!Product_Data[#Data],3,0)</f>
        <v>450</v>
      </c>
      <c r="J5285" s="11">
        <f t="shared" si="495"/>
        <v>450</v>
      </c>
      <c r="K5285" s="11">
        <f t="shared" si="496"/>
        <v>818</v>
      </c>
      <c r="L5285" s="11">
        <f t="shared" si="497"/>
        <v>368</v>
      </c>
      <c r="M5285" t="str">
        <f>VLOOKUP(C5285,[1]!Location_Data[#Data],2,0)</f>
        <v>Riverside</v>
      </c>
      <c r="N5285" t="str">
        <f>VLOOKUP(D5285,[1]!Salespeople_Data[#Data],2,0)</f>
        <v>Jerry Perry</v>
      </c>
      <c r="O5285" t="str">
        <f>VLOOKUP(E5285,[1]!Customer_Data[#Data],2,0)</f>
        <v>Juan Ramirez</v>
      </c>
      <c r="P5285" s="15">
        <f t="shared" si="492"/>
        <v>3</v>
      </c>
      <c r="Q5285">
        <f t="shared" si="493"/>
        <v>2</v>
      </c>
      <c r="R5285">
        <f t="shared" si="494"/>
        <v>2021</v>
      </c>
    </row>
    <row r="5286" spans="1:18" x14ac:dyDescent="0.25">
      <c r="A5286" s="7" t="s">
        <v>6308</v>
      </c>
      <c r="B5286" s="7" t="s">
        <v>210</v>
      </c>
      <c r="C5286" s="7" t="s">
        <v>9</v>
      </c>
      <c r="D5286" s="7" t="s">
        <v>239</v>
      </c>
      <c r="E5286" s="7" t="s">
        <v>742</v>
      </c>
      <c r="F5286" s="9">
        <v>44256</v>
      </c>
      <c r="G5286" s="7">
        <v>1</v>
      </c>
      <c r="H5286" s="11">
        <f>VLOOKUP(B5286,[1]!Product_Data[#Data],4,0)</f>
        <v>458</v>
      </c>
      <c r="I5286" s="11">
        <f>VLOOKUP(B5286,[1]!Product_Data[#Data],3,0)</f>
        <v>376</v>
      </c>
      <c r="J5286" s="11">
        <f t="shared" si="495"/>
        <v>376</v>
      </c>
      <c r="K5286" s="11">
        <f t="shared" si="496"/>
        <v>458</v>
      </c>
      <c r="L5286" s="11">
        <f t="shared" si="497"/>
        <v>82</v>
      </c>
      <c r="M5286" t="str">
        <f>VLOOKUP(C5286,[1]!Location_Data[#Data],2,0)</f>
        <v>San Mateo</v>
      </c>
      <c r="N5286" t="str">
        <f>VLOOKUP(D5286,[1]!Salespeople_Data[#Data],2,0)</f>
        <v>John Reyes</v>
      </c>
      <c r="O5286" t="str">
        <f>VLOOKUP(E5286,[1]!Customer_Data[#Data],2,0)</f>
        <v>Joe Rose</v>
      </c>
      <c r="P5286" s="15">
        <f t="shared" si="492"/>
        <v>2</v>
      </c>
      <c r="Q5286">
        <f t="shared" si="493"/>
        <v>3</v>
      </c>
      <c r="R5286">
        <f t="shared" si="494"/>
        <v>2021</v>
      </c>
    </row>
    <row r="5287" spans="1:18" x14ac:dyDescent="0.25">
      <c r="A5287" s="7" t="s">
        <v>6309</v>
      </c>
      <c r="B5287" s="7" t="s">
        <v>219</v>
      </c>
      <c r="C5287" s="7" t="s">
        <v>268</v>
      </c>
      <c r="D5287" s="7" t="s">
        <v>63</v>
      </c>
      <c r="E5287" s="7" t="s">
        <v>306</v>
      </c>
      <c r="F5287" s="9">
        <v>44213</v>
      </c>
      <c r="G5287" s="7">
        <v>1</v>
      </c>
      <c r="H5287" s="11">
        <f>VLOOKUP(B5287,[1]!Product_Data[#Data],4,0)</f>
        <v>561</v>
      </c>
      <c r="I5287" s="11">
        <f>VLOOKUP(B5287,[1]!Product_Data[#Data],3,0)</f>
        <v>421</v>
      </c>
      <c r="J5287" s="11">
        <f t="shared" si="495"/>
        <v>421</v>
      </c>
      <c r="K5287" s="11">
        <f t="shared" si="496"/>
        <v>561</v>
      </c>
      <c r="L5287" s="11">
        <f t="shared" si="497"/>
        <v>140</v>
      </c>
      <c r="M5287" t="str">
        <f>VLOOKUP(C5287,[1]!Location_Data[#Data],2,0)</f>
        <v>Murrieta</v>
      </c>
      <c r="N5287" t="str">
        <f>VLOOKUP(D5287,[1]!Salespeople_Data[#Data],2,0)</f>
        <v>Jeremy Mendoza</v>
      </c>
      <c r="O5287" t="str">
        <f>VLOOKUP(E5287,[1]!Customer_Data[#Data],2,0)</f>
        <v>Sean Black</v>
      </c>
      <c r="P5287" s="15">
        <f t="shared" si="492"/>
        <v>1</v>
      </c>
      <c r="Q5287">
        <f t="shared" si="493"/>
        <v>1</v>
      </c>
      <c r="R5287">
        <f t="shared" si="494"/>
        <v>2021</v>
      </c>
    </row>
    <row r="5288" spans="1:18" x14ac:dyDescent="0.25">
      <c r="A5288" s="7" t="s">
        <v>6310</v>
      </c>
      <c r="B5288" s="7" t="s">
        <v>152</v>
      </c>
      <c r="C5288" s="7" t="s">
        <v>731</v>
      </c>
      <c r="D5288" s="7" t="s">
        <v>40</v>
      </c>
      <c r="E5288" s="7" t="s">
        <v>2305</v>
      </c>
      <c r="F5288" s="9">
        <v>44201</v>
      </c>
      <c r="G5288" s="7">
        <v>1</v>
      </c>
      <c r="H5288" s="11">
        <f>VLOOKUP(B5288,[1]!Product_Data[#Data],4,0)</f>
        <v>951</v>
      </c>
      <c r="I5288" s="11">
        <f>VLOOKUP(B5288,[1]!Product_Data[#Data],3,0)</f>
        <v>504</v>
      </c>
      <c r="J5288" s="11">
        <f t="shared" si="495"/>
        <v>504</v>
      </c>
      <c r="K5288" s="11">
        <f t="shared" si="496"/>
        <v>951</v>
      </c>
      <c r="L5288" s="11">
        <f t="shared" si="497"/>
        <v>447</v>
      </c>
      <c r="M5288" t="str">
        <f>VLOOKUP(C5288,[1]!Location_Data[#Data],2,0)</f>
        <v>Costa Mesa</v>
      </c>
      <c r="N5288" t="str">
        <f>VLOOKUP(D5288,[1]!Salespeople_Data[#Data],2,0)</f>
        <v>Brian Hansen</v>
      </c>
      <c r="O5288" t="str">
        <f>VLOOKUP(E5288,[1]!Customer_Data[#Data],2,0)</f>
        <v>Nicholas Hamilton</v>
      </c>
      <c r="P5288" s="15">
        <f t="shared" si="492"/>
        <v>3</v>
      </c>
      <c r="Q5288">
        <f t="shared" si="493"/>
        <v>1</v>
      </c>
      <c r="R5288">
        <f t="shared" si="494"/>
        <v>2021</v>
      </c>
    </row>
    <row r="5289" spans="1:18" x14ac:dyDescent="0.25">
      <c r="A5289" s="7" t="s">
        <v>6311</v>
      </c>
      <c r="B5289" s="7" t="s">
        <v>495</v>
      </c>
      <c r="C5289" s="7" t="s">
        <v>246</v>
      </c>
      <c r="D5289" s="7" t="s">
        <v>178</v>
      </c>
      <c r="E5289" s="7" t="s">
        <v>1021</v>
      </c>
      <c r="F5289" s="9">
        <v>44251</v>
      </c>
      <c r="G5289" s="7">
        <v>4</v>
      </c>
      <c r="H5289" s="11">
        <f>VLOOKUP(B5289,[1]!Product_Data[#Data],4,0)</f>
        <v>1467</v>
      </c>
      <c r="I5289" s="11">
        <f>VLOOKUP(B5289,[1]!Product_Data[#Data],3,0)</f>
        <v>807</v>
      </c>
      <c r="J5289" s="11">
        <f t="shared" si="495"/>
        <v>3228</v>
      </c>
      <c r="K5289" s="11">
        <f t="shared" si="496"/>
        <v>5868</v>
      </c>
      <c r="L5289" s="11">
        <f t="shared" si="497"/>
        <v>2640</v>
      </c>
      <c r="M5289" t="str">
        <f>VLOOKUP(C5289,[1]!Location_Data[#Data],2,0)</f>
        <v>San Francisco</v>
      </c>
      <c r="N5289" t="str">
        <f>VLOOKUP(D5289,[1]!Salespeople_Data[#Data],2,0)</f>
        <v>Joshua Taylor</v>
      </c>
      <c r="O5289" t="str">
        <f>VLOOKUP(E5289,[1]!Customer_Data[#Data],2,0)</f>
        <v>Nicholas Stanley</v>
      </c>
      <c r="P5289" s="15">
        <f t="shared" si="492"/>
        <v>4</v>
      </c>
      <c r="Q5289">
        <f t="shared" si="493"/>
        <v>2</v>
      </c>
      <c r="R5289">
        <f t="shared" si="494"/>
        <v>2021</v>
      </c>
    </row>
    <row r="5290" spans="1:18" x14ac:dyDescent="0.25">
      <c r="A5290" s="7" t="s">
        <v>6312</v>
      </c>
      <c r="B5290" s="7" t="s">
        <v>139</v>
      </c>
      <c r="C5290" s="7" t="s">
        <v>224</v>
      </c>
      <c r="D5290" s="7" t="s">
        <v>106</v>
      </c>
      <c r="E5290" s="7" t="s">
        <v>1395</v>
      </c>
      <c r="F5290" s="9">
        <v>44235</v>
      </c>
      <c r="G5290" s="7">
        <v>3</v>
      </c>
      <c r="H5290" s="11">
        <f>VLOOKUP(B5290,[1]!Product_Data[#Data],4,0)</f>
        <v>817</v>
      </c>
      <c r="I5290" s="11">
        <f>VLOOKUP(B5290,[1]!Product_Data[#Data],3,0)</f>
        <v>409</v>
      </c>
      <c r="J5290" s="11">
        <f t="shared" si="495"/>
        <v>1227</v>
      </c>
      <c r="K5290" s="11">
        <f t="shared" si="496"/>
        <v>2451</v>
      </c>
      <c r="L5290" s="11">
        <f t="shared" si="497"/>
        <v>1224</v>
      </c>
      <c r="M5290" t="str">
        <f>VLOOKUP(C5290,[1]!Location_Data[#Data],2,0)</f>
        <v>Huntington Beach</v>
      </c>
      <c r="N5290" t="str">
        <f>VLOOKUP(D5290,[1]!Salespeople_Data[#Data],2,0)</f>
        <v>Patrick Ruiz</v>
      </c>
      <c r="O5290" t="str">
        <f>VLOOKUP(E5290,[1]!Customer_Data[#Data],2,0)</f>
        <v>Howard Lynch</v>
      </c>
      <c r="P5290" s="15">
        <f t="shared" si="492"/>
        <v>2</v>
      </c>
      <c r="Q5290">
        <f t="shared" si="493"/>
        <v>2</v>
      </c>
      <c r="R5290">
        <f t="shared" si="494"/>
        <v>2021</v>
      </c>
    </row>
    <row r="5291" spans="1:18" x14ac:dyDescent="0.25">
      <c r="A5291" s="7" t="s">
        <v>6313</v>
      </c>
      <c r="B5291" s="7" t="s">
        <v>245</v>
      </c>
      <c r="C5291" s="7" t="s">
        <v>52</v>
      </c>
      <c r="D5291" s="7" t="s">
        <v>413</v>
      </c>
      <c r="E5291" s="7" t="s">
        <v>346</v>
      </c>
      <c r="F5291" s="9">
        <v>44212</v>
      </c>
      <c r="G5291" s="7">
        <v>1</v>
      </c>
      <c r="H5291" s="11">
        <f>VLOOKUP(B5291,[1]!Product_Data[#Data],4,0)</f>
        <v>818</v>
      </c>
      <c r="I5291" s="11">
        <f>VLOOKUP(B5291,[1]!Product_Data[#Data],3,0)</f>
        <v>450</v>
      </c>
      <c r="J5291" s="11">
        <f t="shared" si="495"/>
        <v>450</v>
      </c>
      <c r="K5291" s="11">
        <f t="shared" si="496"/>
        <v>818</v>
      </c>
      <c r="L5291" s="11">
        <f t="shared" si="497"/>
        <v>368</v>
      </c>
      <c r="M5291" t="str">
        <f>VLOOKUP(C5291,[1]!Location_Data[#Data],2,0)</f>
        <v>Pasadena</v>
      </c>
      <c r="N5291" t="str">
        <f>VLOOKUP(D5291,[1]!Salespeople_Data[#Data],2,0)</f>
        <v>Kenneth Bradley</v>
      </c>
      <c r="O5291" t="str">
        <f>VLOOKUP(E5291,[1]!Customer_Data[#Data],2,0)</f>
        <v>Eugene Cunningham</v>
      </c>
      <c r="P5291" s="15">
        <f t="shared" si="492"/>
        <v>7</v>
      </c>
      <c r="Q5291">
        <f t="shared" si="493"/>
        <v>1</v>
      </c>
      <c r="R5291">
        <f t="shared" si="494"/>
        <v>2021</v>
      </c>
    </row>
    <row r="5292" spans="1:18" x14ac:dyDescent="0.25">
      <c r="A5292" s="7" t="s">
        <v>6314</v>
      </c>
      <c r="B5292" s="7" t="s">
        <v>569</v>
      </c>
      <c r="C5292" s="7" t="s">
        <v>436</v>
      </c>
      <c r="D5292" s="7" t="s">
        <v>49</v>
      </c>
      <c r="E5292" s="7" t="s">
        <v>1056</v>
      </c>
      <c r="F5292" s="9">
        <v>44266</v>
      </c>
      <c r="G5292" s="7">
        <v>4</v>
      </c>
      <c r="H5292" s="11">
        <f>VLOOKUP(B5292,[1]!Product_Data[#Data],4,0)</f>
        <v>1178</v>
      </c>
      <c r="I5292" s="11">
        <f>VLOOKUP(B5292,[1]!Product_Data[#Data],3,0)</f>
        <v>683</v>
      </c>
      <c r="J5292" s="11">
        <f t="shared" si="495"/>
        <v>2732</v>
      </c>
      <c r="K5292" s="11">
        <f t="shared" si="496"/>
        <v>4712</v>
      </c>
      <c r="L5292" s="11">
        <f t="shared" si="497"/>
        <v>1980</v>
      </c>
      <c r="M5292" t="str">
        <f>VLOOKUP(C5292,[1]!Location_Data[#Data],2,0)</f>
        <v>Jurupa Valley</v>
      </c>
      <c r="N5292" t="str">
        <f>VLOOKUP(D5292,[1]!Salespeople_Data[#Data],2,0)</f>
        <v>Walter Cook</v>
      </c>
      <c r="O5292" t="str">
        <f>VLOOKUP(E5292,[1]!Customer_Data[#Data],2,0)</f>
        <v>Ryan Ford</v>
      </c>
      <c r="P5292" s="15">
        <f t="shared" si="492"/>
        <v>5</v>
      </c>
      <c r="Q5292">
        <f t="shared" si="493"/>
        <v>3</v>
      </c>
      <c r="R5292">
        <f t="shared" si="494"/>
        <v>2021</v>
      </c>
    </row>
    <row r="5293" spans="1:18" x14ac:dyDescent="0.25">
      <c r="A5293" s="7" t="s">
        <v>6315</v>
      </c>
      <c r="B5293" s="7" t="s">
        <v>457</v>
      </c>
      <c r="C5293" s="7" t="s">
        <v>380</v>
      </c>
      <c r="D5293" s="7" t="s">
        <v>71</v>
      </c>
      <c r="E5293" s="7" t="s">
        <v>502</v>
      </c>
      <c r="F5293" s="9">
        <v>44260</v>
      </c>
      <c r="G5293" s="7">
        <v>2</v>
      </c>
      <c r="H5293" s="11">
        <f>VLOOKUP(B5293,[1]!Product_Data[#Data],4,0)</f>
        <v>947</v>
      </c>
      <c r="I5293" s="11">
        <f>VLOOKUP(B5293,[1]!Product_Data[#Data],3,0)</f>
        <v>786</v>
      </c>
      <c r="J5293" s="11">
        <f t="shared" si="495"/>
        <v>1572</v>
      </c>
      <c r="K5293" s="11">
        <f t="shared" si="496"/>
        <v>1894</v>
      </c>
      <c r="L5293" s="11">
        <f t="shared" si="497"/>
        <v>322</v>
      </c>
      <c r="M5293" t="str">
        <f>VLOOKUP(C5293,[1]!Location_Data[#Data],2,0)</f>
        <v>Los Angeles</v>
      </c>
      <c r="N5293" t="str">
        <f>VLOOKUP(D5293,[1]!Salespeople_Data[#Data],2,0)</f>
        <v>Gary Rodriguez</v>
      </c>
      <c r="O5293" t="str">
        <f>VLOOKUP(E5293,[1]!Customer_Data[#Data],2,0)</f>
        <v>Ralph Richardson</v>
      </c>
      <c r="P5293" s="15">
        <f t="shared" si="492"/>
        <v>6</v>
      </c>
      <c r="Q5293">
        <f t="shared" si="493"/>
        <v>3</v>
      </c>
      <c r="R5293">
        <f t="shared" si="494"/>
        <v>2021</v>
      </c>
    </row>
    <row r="5294" spans="1:18" x14ac:dyDescent="0.25">
      <c r="A5294" s="7" t="s">
        <v>6316</v>
      </c>
      <c r="B5294" s="7" t="s">
        <v>173</v>
      </c>
      <c r="C5294" s="7" t="s">
        <v>355</v>
      </c>
      <c r="D5294" s="7" t="s">
        <v>359</v>
      </c>
      <c r="E5294" s="7" t="s">
        <v>849</v>
      </c>
      <c r="F5294" s="9">
        <v>44250</v>
      </c>
      <c r="G5294" s="7">
        <v>1</v>
      </c>
      <c r="H5294" s="11">
        <f>VLOOKUP(B5294,[1]!Product_Data[#Data],4,0)</f>
        <v>2005</v>
      </c>
      <c r="I5294" s="11">
        <f>VLOOKUP(B5294,[1]!Product_Data[#Data],3,0)</f>
        <v>1223</v>
      </c>
      <c r="J5294" s="11">
        <f t="shared" si="495"/>
        <v>1223</v>
      </c>
      <c r="K5294" s="11">
        <f t="shared" si="496"/>
        <v>2005</v>
      </c>
      <c r="L5294" s="11">
        <f t="shared" si="497"/>
        <v>782</v>
      </c>
      <c r="M5294" t="str">
        <f>VLOOKUP(C5294,[1]!Location_Data[#Data],2,0)</f>
        <v>Burbank</v>
      </c>
      <c r="N5294" t="str">
        <f>VLOOKUP(D5294,[1]!Salespeople_Data[#Data],2,0)</f>
        <v>Eugene Holmes</v>
      </c>
      <c r="O5294" t="str">
        <f>VLOOKUP(E5294,[1]!Customer_Data[#Data],2,0)</f>
        <v>Eric Ward</v>
      </c>
      <c r="P5294" s="15">
        <f t="shared" si="492"/>
        <v>3</v>
      </c>
      <c r="Q5294">
        <f t="shared" si="493"/>
        <v>2</v>
      </c>
      <c r="R5294">
        <f t="shared" si="494"/>
        <v>2021</v>
      </c>
    </row>
    <row r="5295" spans="1:18" x14ac:dyDescent="0.25">
      <c r="A5295" s="7" t="s">
        <v>6317</v>
      </c>
      <c r="B5295" s="7" t="s">
        <v>13</v>
      </c>
      <c r="C5295" s="7" t="s">
        <v>527</v>
      </c>
      <c r="D5295" s="7" t="s">
        <v>165</v>
      </c>
      <c r="E5295" s="7" t="s">
        <v>3853</v>
      </c>
      <c r="F5295" s="9">
        <v>44260</v>
      </c>
      <c r="G5295" s="7">
        <v>1</v>
      </c>
      <c r="H5295" s="11">
        <f>VLOOKUP(B5295,[1]!Product_Data[#Data],4,0)</f>
        <v>1022</v>
      </c>
      <c r="I5295" s="11">
        <f>VLOOKUP(B5295,[1]!Product_Data[#Data],3,0)</f>
        <v>818</v>
      </c>
      <c r="J5295" s="11">
        <f t="shared" si="495"/>
        <v>818</v>
      </c>
      <c r="K5295" s="11">
        <f t="shared" si="496"/>
        <v>1022</v>
      </c>
      <c r="L5295" s="11">
        <f t="shared" si="497"/>
        <v>204</v>
      </c>
      <c r="M5295" t="str">
        <f>VLOOKUP(C5295,[1]!Location_Data[#Data],2,0)</f>
        <v>Stockton</v>
      </c>
      <c r="N5295" t="str">
        <f>VLOOKUP(D5295,[1]!Salespeople_Data[#Data],2,0)</f>
        <v>Joe Sims</v>
      </c>
      <c r="O5295" t="str">
        <f>VLOOKUP(E5295,[1]!Customer_Data[#Data],2,0)</f>
        <v>Phillip Webb</v>
      </c>
      <c r="P5295" s="15">
        <f t="shared" si="492"/>
        <v>6</v>
      </c>
      <c r="Q5295">
        <f t="shared" si="493"/>
        <v>3</v>
      </c>
      <c r="R5295">
        <f t="shared" si="494"/>
        <v>2021</v>
      </c>
    </row>
    <row r="5296" spans="1:18" x14ac:dyDescent="0.25">
      <c r="A5296" s="7" t="s">
        <v>6318</v>
      </c>
      <c r="B5296" s="7" t="s">
        <v>275</v>
      </c>
      <c r="C5296" s="7" t="s">
        <v>527</v>
      </c>
      <c r="D5296" s="7" t="s">
        <v>178</v>
      </c>
      <c r="E5296" s="7" t="s">
        <v>4881</v>
      </c>
      <c r="F5296" s="9">
        <v>44229</v>
      </c>
      <c r="G5296" s="7">
        <v>1</v>
      </c>
      <c r="H5296" s="11">
        <f>VLOOKUP(B5296,[1]!Product_Data[#Data],4,0)</f>
        <v>2353</v>
      </c>
      <c r="I5296" s="11">
        <f>VLOOKUP(B5296,[1]!Product_Data[#Data],3,0)</f>
        <v>1788</v>
      </c>
      <c r="J5296" s="11">
        <f t="shared" si="495"/>
        <v>1788</v>
      </c>
      <c r="K5296" s="11">
        <f t="shared" si="496"/>
        <v>2353</v>
      </c>
      <c r="L5296" s="11">
        <f t="shared" si="497"/>
        <v>565</v>
      </c>
      <c r="M5296" t="str">
        <f>VLOOKUP(C5296,[1]!Location_Data[#Data],2,0)</f>
        <v>Stockton</v>
      </c>
      <c r="N5296" t="str">
        <f>VLOOKUP(D5296,[1]!Salespeople_Data[#Data],2,0)</f>
        <v>Joshua Taylor</v>
      </c>
      <c r="O5296" t="str">
        <f>VLOOKUP(E5296,[1]!Customer_Data[#Data],2,0)</f>
        <v>Douglas Foster</v>
      </c>
      <c r="P5296" s="15">
        <f t="shared" si="492"/>
        <v>3</v>
      </c>
      <c r="Q5296">
        <f t="shared" si="493"/>
        <v>2</v>
      </c>
      <c r="R5296">
        <f t="shared" si="494"/>
        <v>2021</v>
      </c>
    </row>
    <row r="5297" spans="1:18" x14ac:dyDescent="0.25">
      <c r="A5297" s="7" t="s">
        <v>6319</v>
      </c>
      <c r="B5297" s="7" t="s">
        <v>56</v>
      </c>
      <c r="C5297" s="7" t="s">
        <v>190</v>
      </c>
      <c r="D5297" s="7" t="s">
        <v>216</v>
      </c>
      <c r="E5297" s="7" t="s">
        <v>1270</v>
      </c>
      <c r="F5297" s="9">
        <v>44267</v>
      </c>
      <c r="G5297" s="7">
        <v>2</v>
      </c>
      <c r="H5297" s="11">
        <f>VLOOKUP(B5297,[1]!Product_Data[#Data],4,0)</f>
        <v>1848</v>
      </c>
      <c r="I5297" s="11">
        <f>VLOOKUP(B5297,[1]!Product_Data[#Data],3,0)</f>
        <v>1294</v>
      </c>
      <c r="J5297" s="11">
        <f t="shared" si="495"/>
        <v>2588</v>
      </c>
      <c r="K5297" s="11">
        <f t="shared" si="496"/>
        <v>3696</v>
      </c>
      <c r="L5297" s="11">
        <f t="shared" si="497"/>
        <v>1108</v>
      </c>
      <c r="M5297" t="str">
        <f>VLOOKUP(C5297,[1]!Location_Data[#Data],2,0)</f>
        <v>Oakland</v>
      </c>
      <c r="N5297" t="str">
        <f>VLOOKUP(D5297,[1]!Salespeople_Data[#Data],2,0)</f>
        <v>Ernest Wagner</v>
      </c>
      <c r="O5297" t="str">
        <f>VLOOKUP(E5297,[1]!Customer_Data[#Data],2,0)</f>
        <v>Samuel Fowler</v>
      </c>
      <c r="P5297" s="15">
        <f t="shared" si="492"/>
        <v>6</v>
      </c>
      <c r="Q5297">
        <f t="shared" si="493"/>
        <v>3</v>
      </c>
      <c r="R5297">
        <f t="shared" si="494"/>
        <v>2021</v>
      </c>
    </row>
    <row r="5298" spans="1:18" x14ac:dyDescent="0.25">
      <c r="A5298" s="7" t="s">
        <v>6320</v>
      </c>
      <c r="B5298" s="7" t="s">
        <v>361</v>
      </c>
      <c r="C5298" s="7" t="s">
        <v>469</v>
      </c>
      <c r="D5298" s="7" t="s">
        <v>136</v>
      </c>
      <c r="E5298" s="7" t="s">
        <v>1240</v>
      </c>
      <c r="F5298" s="9">
        <v>44260</v>
      </c>
      <c r="G5298" s="7">
        <v>1</v>
      </c>
      <c r="H5298" s="11">
        <f>VLOOKUP(B5298,[1]!Product_Data[#Data],4,0)</f>
        <v>1338</v>
      </c>
      <c r="I5298" s="11">
        <f>VLOOKUP(B5298,[1]!Product_Data[#Data],3,0)</f>
        <v>682</v>
      </c>
      <c r="J5298" s="11">
        <f t="shared" si="495"/>
        <v>682</v>
      </c>
      <c r="K5298" s="11">
        <f t="shared" si="496"/>
        <v>1338</v>
      </c>
      <c r="L5298" s="11">
        <f t="shared" si="497"/>
        <v>656</v>
      </c>
      <c r="M5298" t="str">
        <f>VLOOKUP(C5298,[1]!Location_Data[#Data],2,0)</f>
        <v>Escondido</v>
      </c>
      <c r="N5298" t="str">
        <f>VLOOKUP(D5298,[1]!Salespeople_Data[#Data],2,0)</f>
        <v>Clarence Fox</v>
      </c>
      <c r="O5298" t="str">
        <f>VLOOKUP(E5298,[1]!Customer_Data[#Data],2,0)</f>
        <v>Richard Carr</v>
      </c>
      <c r="P5298" s="15">
        <f t="shared" si="492"/>
        <v>6</v>
      </c>
      <c r="Q5298">
        <f t="shared" si="493"/>
        <v>3</v>
      </c>
      <c r="R5298">
        <f t="shared" si="494"/>
        <v>2021</v>
      </c>
    </row>
    <row r="5299" spans="1:18" x14ac:dyDescent="0.25">
      <c r="A5299" s="7" t="s">
        <v>6321</v>
      </c>
      <c r="B5299" s="7" t="s">
        <v>33</v>
      </c>
      <c r="C5299" s="7" t="s">
        <v>467</v>
      </c>
      <c r="D5299" s="7" t="s">
        <v>250</v>
      </c>
      <c r="E5299" s="7" t="s">
        <v>2131</v>
      </c>
      <c r="F5299" s="9">
        <v>44250</v>
      </c>
      <c r="G5299" s="7">
        <v>1</v>
      </c>
      <c r="H5299" s="11">
        <f>VLOOKUP(B5299,[1]!Product_Data[#Data],4,0)</f>
        <v>1582</v>
      </c>
      <c r="I5299" s="11">
        <f>VLOOKUP(B5299,[1]!Product_Data[#Data],3,0)</f>
        <v>1234</v>
      </c>
      <c r="J5299" s="11">
        <f t="shared" si="495"/>
        <v>1234</v>
      </c>
      <c r="K5299" s="11">
        <f t="shared" si="496"/>
        <v>1582</v>
      </c>
      <c r="L5299" s="11">
        <f t="shared" si="497"/>
        <v>348</v>
      </c>
      <c r="M5299" t="str">
        <f>VLOOKUP(C5299,[1]!Location_Data[#Data],2,0)</f>
        <v>Garden Grove</v>
      </c>
      <c r="N5299" t="str">
        <f>VLOOKUP(D5299,[1]!Salespeople_Data[#Data],2,0)</f>
        <v>Martin Carr</v>
      </c>
      <c r="O5299" t="str">
        <f>VLOOKUP(E5299,[1]!Customer_Data[#Data],2,0)</f>
        <v>Raymond Allen</v>
      </c>
      <c r="P5299" s="15">
        <f t="shared" si="492"/>
        <v>3</v>
      </c>
      <c r="Q5299">
        <f t="shared" si="493"/>
        <v>2</v>
      </c>
      <c r="R5299">
        <f t="shared" si="494"/>
        <v>2021</v>
      </c>
    </row>
    <row r="5300" spans="1:18" x14ac:dyDescent="0.25">
      <c r="A5300" s="7" t="s">
        <v>6322</v>
      </c>
      <c r="B5300" s="7" t="s">
        <v>352</v>
      </c>
      <c r="C5300" s="7" t="s">
        <v>467</v>
      </c>
      <c r="D5300" s="7" t="s">
        <v>10</v>
      </c>
      <c r="E5300" s="7" t="s">
        <v>1288</v>
      </c>
      <c r="F5300" s="9">
        <v>44220</v>
      </c>
      <c r="G5300" s="7">
        <v>1</v>
      </c>
      <c r="H5300" s="11">
        <f>VLOOKUP(B5300,[1]!Product_Data[#Data],4,0)</f>
        <v>203</v>
      </c>
      <c r="I5300" s="11">
        <f>VLOOKUP(B5300,[1]!Product_Data[#Data],3,0)</f>
        <v>154</v>
      </c>
      <c r="J5300" s="11">
        <f t="shared" si="495"/>
        <v>154</v>
      </c>
      <c r="K5300" s="11">
        <f t="shared" si="496"/>
        <v>203</v>
      </c>
      <c r="L5300" s="11">
        <f t="shared" si="497"/>
        <v>49</v>
      </c>
      <c r="M5300" t="str">
        <f>VLOOKUP(C5300,[1]!Location_Data[#Data],2,0)</f>
        <v>Garden Grove</v>
      </c>
      <c r="N5300" t="str">
        <f>VLOOKUP(D5300,[1]!Salespeople_Data[#Data],2,0)</f>
        <v>Justin Lynch</v>
      </c>
      <c r="O5300" t="str">
        <f>VLOOKUP(E5300,[1]!Customer_Data[#Data],2,0)</f>
        <v>Samuel Price</v>
      </c>
      <c r="P5300" s="15">
        <f t="shared" si="492"/>
        <v>1</v>
      </c>
      <c r="Q5300">
        <f t="shared" si="493"/>
        <v>1</v>
      </c>
      <c r="R5300">
        <f t="shared" si="494"/>
        <v>2021</v>
      </c>
    </row>
    <row r="5301" spans="1:18" x14ac:dyDescent="0.25">
      <c r="A5301" s="7" t="s">
        <v>6323</v>
      </c>
      <c r="B5301" s="7" t="s">
        <v>367</v>
      </c>
      <c r="C5301" s="7" t="s">
        <v>322</v>
      </c>
      <c r="D5301" s="7" t="s">
        <v>298</v>
      </c>
      <c r="E5301" s="7" t="s">
        <v>417</v>
      </c>
      <c r="F5301" s="9">
        <v>44257</v>
      </c>
      <c r="G5301" s="7">
        <v>3</v>
      </c>
      <c r="H5301" s="11">
        <f>VLOOKUP(B5301,[1]!Product_Data[#Data],4,0)</f>
        <v>530</v>
      </c>
      <c r="I5301" s="11">
        <f>VLOOKUP(B5301,[1]!Product_Data[#Data],3,0)</f>
        <v>424</v>
      </c>
      <c r="J5301" s="11">
        <f t="shared" si="495"/>
        <v>1272</v>
      </c>
      <c r="K5301" s="11">
        <f t="shared" si="496"/>
        <v>1590</v>
      </c>
      <c r="L5301" s="11">
        <f t="shared" si="497"/>
        <v>318</v>
      </c>
      <c r="M5301" t="str">
        <f>VLOOKUP(C5301,[1]!Location_Data[#Data],2,0)</f>
        <v>Rancho Cucamonga</v>
      </c>
      <c r="N5301" t="str">
        <f>VLOOKUP(D5301,[1]!Salespeople_Data[#Data],2,0)</f>
        <v>Kenneth Fields</v>
      </c>
      <c r="O5301" t="str">
        <f>VLOOKUP(E5301,[1]!Customer_Data[#Data],2,0)</f>
        <v>Brian Kim</v>
      </c>
      <c r="P5301" s="15">
        <f t="shared" si="492"/>
        <v>3</v>
      </c>
      <c r="Q5301">
        <f t="shared" si="493"/>
        <v>3</v>
      </c>
      <c r="R5301">
        <f t="shared" si="494"/>
        <v>2021</v>
      </c>
    </row>
    <row r="5302" spans="1:18" x14ac:dyDescent="0.25">
      <c r="A5302" s="7" t="s">
        <v>6324</v>
      </c>
      <c r="B5302" s="7" t="s">
        <v>435</v>
      </c>
      <c r="C5302" s="7" t="s">
        <v>229</v>
      </c>
      <c r="D5302" s="7" t="s">
        <v>10</v>
      </c>
      <c r="E5302" s="7" t="s">
        <v>2756</v>
      </c>
      <c r="F5302" s="9">
        <v>44213</v>
      </c>
      <c r="G5302" s="7">
        <v>4</v>
      </c>
      <c r="H5302" s="11">
        <f>VLOOKUP(B5302,[1]!Product_Data[#Data],4,0)</f>
        <v>2141</v>
      </c>
      <c r="I5302" s="11">
        <f>VLOOKUP(B5302,[1]!Product_Data[#Data],3,0)</f>
        <v>1777</v>
      </c>
      <c r="J5302" s="11">
        <f t="shared" si="495"/>
        <v>7108</v>
      </c>
      <c r="K5302" s="11">
        <f t="shared" si="496"/>
        <v>8564</v>
      </c>
      <c r="L5302" s="11">
        <f t="shared" si="497"/>
        <v>1456</v>
      </c>
      <c r="M5302" t="str">
        <f>VLOOKUP(C5302,[1]!Location_Data[#Data],2,0)</f>
        <v>San Jose</v>
      </c>
      <c r="N5302" t="str">
        <f>VLOOKUP(D5302,[1]!Salespeople_Data[#Data],2,0)</f>
        <v>Justin Lynch</v>
      </c>
      <c r="O5302" t="str">
        <f>VLOOKUP(E5302,[1]!Customer_Data[#Data],2,0)</f>
        <v>Earl Ortiz</v>
      </c>
      <c r="P5302" s="15">
        <f t="shared" si="492"/>
        <v>1</v>
      </c>
      <c r="Q5302">
        <f t="shared" si="493"/>
        <v>1</v>
      </c>
      <c r="R5302">
        <f t="shared" si="494"/>
        <v>2021</v>
      </c>
    </row>
    <row r="5303" spans="1:18" x14ac:dyDescent="0.25">
      <c r="A5303" s="7" t="s">
        <v>6325</v>
      </c>
      <c r="B5303" s="7" t="s">
        <v>245</v>
      </c>
      <c r="C5303" s="7" t="s">
        <v>174</v>
      </c>
      <c r="D5303" s="7" t="s">
        <v>71</v>
      </c>
      <c r="E5303" s="7" t="s">
        <v>107</v>
      </c>
      <c r="F5303" s="9">
        <v>44199</v>
      </c>
      <c r="G5303" s="7">
        <v>1</v>
      </c>
      <c r="H5303" s="11">
        <f>VLOOKUP(B5303,[1]!Product_Data[#Data],4,0)</f>
        <v>818</v>
      </c>
      <c r="I5303" s="11">
        <f>VLOOKUP(B5303,[1]!Product_Data[#Data],3,0)</f>
        <v>450</v>
      </c>
      <c r="J5303" s="11">
        <f t="shared" si="495"/>
        <v>450</v>
      </c>
      <c r="K5303" s="11">
        <f t="shared" si="496"/>
        <v>818</v>
      </c>
      <c r="L5303" s="11">
        <f t="shared" si="497"/>
        <v>368</v>
      </c>
      <c r="M5303" t="str">
        <f>VLOOKUP(C5303,[1]!Location_Data[#Data],2,0)</f>
        <v>Norwalk</v>
      </c>
      <c r="N5303" t="str">
        <f>VLOOKUP(D5303,[1]!Salespeople_Data[#Data],2,0)</f>
        <v>Gary Rodriguez</v>
      </c>
      <c r="O5303" t="str">
        <f>VLOOKUP(E5303,[1]!Customer_Data[#Data],2,0)</f>
        <v>Jonathan Moreno</v>
      </c>
      <c r="P5303" s="15">
        <f t="shared" si="492"/>
        <v>1</v>
      </c>
      <c r="Q5303">
        <f t="shared" si="493"/>
        <v>1</v>
      </c>
      <c r="R5303">
        <f t="shared" si="494"/>
        <v>2021</v>
      </c>
    </row>
    <row r="5304" spans="1:18" x14ac:dyDescent="0.25">
      <c r="A5304" s="7" t="s">
        <v>6326</v>
      </c>
      <c r="B5304" s="7" t="s">
        <v>1149</v>
      </c>
      <c r="C5304" s="7" t="s">
        <v>14</v>
      </c>
      <c r="D5304" s="7" t="s">
        <v>359</v>
      </c>
      <c r="E5304" s="7" t="s">
        <v>133</v>
      </c>
      <c r="F5304" s="9">
        <v>44269</v>
      </c>
      <c r="G5304" s="7">
        <v>1</v>
      </c>
      <c r="H5304" s="11">
        <f>VLOOKUP(B5304,[1]!Product_Data[#Data],4,0)</f>
        <v>847</v>
      </c>
      <c r="I5304" s="11">
        <f>VLOOKUP(B5304,[1]!Product_Data[#Data],3,0)</f>
        <v>534</v>
      </c>
      <c r="J5304" s="11">
        <f t="shared" si="495"/>
        <v>534</v>
      </c>
      <c r="K5304" s="11">
        <f t="shared" si="496"/>
        <v>847</v>
      </c>
      <c r="L5304" s="11">
        <f t="shared" si="497"/>
        <v>313</v>
      </c>
      <c r="M5304" t="str">
        <f>VLOOKUP(C5304,[1]!Location_Data[#Data],2,0)</f>
        <v>Santa Clarita</v>
      </c>
      <c r="N5304" t="str">
        <f>VLOOKUP(D5304,[1]!Salespeople_Data[#Data],2,0)</f>
        <v>Eugene Holmes</v>
      </c>
      <c r="O5304" t="str">
        <f>VLOOKUP(E5304,[1]!Customer_Data[#Data],2,0)</f>
        <v>Scott Rice</v>
      </c>
      <c r="P5304" s="15">
        <f t="shared" si="492"/>
        <v>1</v>
      </c>
      <c r="Q5304">
        <f t="shared" si="493"/>
        <v>3</v>
      </c>
      <c r="R5304">
        <f t="shared" si="494"/>
        <v>2021</v>
      </c>
    </row>
    <row r="5305" spans="1:18" x14ac:dyDescent="0.25">
      <c r="A5305" s="7" t="s">
        <v>6327</v>
      </c>
      <c r="B5305" s="7" t="s">
        <v>435</v>
      </c>
      <c r="C5305" s="7" t="s">
        <v>253</v>
      </c>
      <c r="D5305" s="7" t="s">
        <v>345</v>
      </c>
      <c r="E5305" s="7" t="s">
        <v>127</v>
      </c>
      <c r="F5305" s="9">
        <v>44265</v>
      </c>
      <c r="G5305" s="7">
        <v>1</v>
      </c>
      <c r="H5305" s="11">
        <f>VLOOKUP(B5305,[1]!Product_Data[#Data],4,0)</f>
        <v>2141</v>
      </c>
      <c r="I5305" s="11">
        <f>VLOOKUP(B5305,[1]!Product_Data[#Data],3,0)</f>
        <v>1777</v>
      </c>
      <c r="J5305" s="11">
        <f t="shared" si="495"/>
        <v>1777</v>
      </c>
      <c r="K5305" s="11">
        <f t="shared" si="496"/>
        <v>2141</v>
      </c>
      <c r="L5305" s="11">
        <f t="shared" si="497"/>
        <v>364</v>
      </c>
      <c r="M5305" t="str">
        <f>VLOOKUP(C5305,[1]!Location_Data[#Data],2,0)</f>
        <v>Bakersfield</v>
      </c>
      <c r="N5305" t="str">
        <f>VLOOKUP(D5305,[1]!Salespeople_Data[#Data],2,0)</f>
        <v>Larry Marshall</v>
      </c>
      <c r="O5305" t="str">
        <f>VLOOKUP(E5305,[1]!Customer_Data[#Data],2,0)</f>
        <v>Carlos Smith</v>
      </c>
      <c r="P5305" s="15">
        <f t="shared" si="492"/>
        <v>4</v>
      </c>
      <c r="Q5305">
        <f t="shared" si="493"/>
        <v>3</v>
      </c>
      <c r="R5305">
        <f t="shared" si="494"/>
        <v>2021</v>
      </c>
    </row>
    <row r="5306" spans="1:18" x14ac:dyDescent="0.25">
      <c r="A5306" s="7" t="s">
        <v>6328</v>
      </c>
      <c r="B5306" s="7" t="s">
        <v>383</v>
      </c>
      <c r="C5306" s="7" t="s">
        <v>530</v>
      </c>
      <c r="D5306" s="7" t="s">
        <v>106</v>
      </c>
      <c r="E5306" s="7" t="s">
        <v>812</v>
      </c>
      <c r="F5306" s="9">
        <v>44228</v>
      </c>
      <c r="G5306" s="7">
        <v>2</v>
      </c>
      <c r="H5306" s="11">
        <f>VLOOKUP(B5306,[1]!Product_Data[#Data],4,0)</f>
        <v>1494</v>
      </c>
      <c r="I5306" s="11">
        <f>VLOOKUP(B5306,[1]!Product_Data[#Data],3,0)</f>
        <v>971</v>
      </c>
      <c r="J5306" s="11">
        <f t="shared" si="495"/>
        <v>1942</v>
      </c>
      <c r="K5306" s="11">
        <f t="shared" si="496"/>
        <v>2988</v>
      </c>
      <c r="L5306" s="11">
        <f t="shared" si="497"/>
        <v>1046</v>
      </c>
      <c r="M5306" t="str">
        <f>VLOOKUP(C5306,[1]!Location_Data[#Data],2,0)</f>
        <v>San Buenaventura (Ventura)</v>
      </c>
      <c r="N5306" t="str">
        <f>VLOOKUP(D5306,[1]!Salespeople_Data[#Data],2,0)</f>
        <v>Patrick Ruiz</v>
      </c>
      <c r="O5306" t="str">
        <f>VLOOKUP(E5306,[1]!Customer_Data[#Data],2,0)</f>
        <v>Shawn Reynolds</v>
      </c>
      <c r="P5306" s="15">
        <f t="shared" si="492"/>
        <v>2</v>
      </c>
      <c r="Q5306">
        <f t="shared" si="493"/>
        <v>2</v>
      </c>
      <c r="R5306">
        <f t="shared" si="494"/>
        <v>2021</v>
      </c>
    </row>
    <row r="5307" spans="1:18" x14ac:dyDescent="0.25">
      <c r="A5307" s="7" t="s">
        <v>6329</v>
      </c>
      <c r="B5307" s="7" t="s">
        <v>223</v>
      </c>
      <c r="C5307" s="7" t="s">
        <v>596</v>
      </c>
      <c r="D5307" s="7" t="s">
        <v>35</v>
      </c>
      <c r="E5307" s="7" t="s">
        <v>1637</v>
      </c>
      <c r="F5307" s="9">
        <v>44265</v>
      </c>
      <c r="G5307" s="7">
        <v>1</v>
      </c>
      <c r="H5307" s="11">
        <f>VLOOKUP(B5307,[1]!Product_Data[#Data],4,0)</f>
        <v>799</v>
      </c>
      <c r="I5307" s="11">
        <f>VLOOKUP(B5307,[1]!Product_Data[#Data],3,0)</f>
        <v>455</v>
      </c>
      <c r="J5307" s="11">
        <f t="shared" si="495"/>
        <v>455</v>
      </c>
      <c r="K5307" s="11">
        <f t="shared" si="496"/>
        <v>799</v>
      </c>
      <c r="L5307" s="11">
        <f t="shared" si="497"/>
        <v>344</v>
      </c>
      <c r="M5307" t="str">
        <f>VLOOKUP(C5307,[1]!Location_Data[#Data],2,0)</f>
        <v>Fremont</v>
      </c>
      <c r="N5307" t="str">
        <f>VLOOKUP(D5307,[1]!Salespeople_Data[#Data],2,0)</f>
        <v>Charles Harper</v>
      </c>
      <c r="O5307" t="str">
        <f>VLOOKUP(E5307,[1]!Customer_Data[#Data],2,0)</f>
        <v>Peter Freeman</v>
      </c>
      <c r="P5307" s="15">
        <f t="shared" si="492"/>
        <v>4</v>
      </c>
      <c r="Q5307">
        <f t="shared" si="493"/>
        <v>3</v>
      </c>
      <c r="R5307">
        <f t="shared" si="494"/>
        <v>2021</v>
      </c>
    </row>
    <row r="5308" spans="1:18" x14ac:dyDescent="0.25">
      <c r="A5308" s="7" t="s">
        <v>6330</v>
      </c>
      <c r="B5308" s="7" t="s">
        <v>325</v>
      </c>
      <c r="C5308" s="7" t="s">
        <v>316</v>
      </c>
      <c r="D5308" s="7" t="s">
        <v>191</v>
      </c>
      <c r="E5308" s="7" t="s">
        <v>1207</v>
      </c>
      <c r="F5308" s="9">
        <v>44206</v>
      </c>
      <c r="G5308" s="7">
        <v>1</v>
      </c>
      <c r="H5308" s="11">
        <f>VLOOKUP(B5308,[1]!Product_Data[#Data],4,0)</f>
        <v>1526</v>
      </c>
      <c r="I5308" s="11">
        <f>VLOOKUP(B5308,[1]!Product_Data[#Data],3,0)</f>
        <v>1251</v>
      </c>
      <c r="J5308" s="11">
        <f t="shared" si="495"/>
        <v>1251</v>
      </c>
      <c r="K5308" s="11">
        <f t="shared" si="496"/>
        <v>1526</v>
      </c>
      <c r="L5308" s="11">
        <f t="shared" si="497"/>
        <v>275</v>
      </c>
      <c r="M5308" t="str">
        <f>VLOOKUP(C5308,[1]!Location_Data[#Data],2,0)</f>
        <v>East Los Angeles</v>
      </c>
      <c r="N5308" t="str">
        <f>VLOOKUP(D5308,[1]!Salespeople_Data[#Data],2,0)</f>
        <v>Robert Reed</v>
      </c>
      <c r="O5308" t="str">
        <f>VLOOKUP(E5308,[1]!Customer_Data[#Data],2,0)</f>
        <v>Adam Hernandez</v>
      </c>
      <c r="P5308" s="15">
        <f t="shared" si="492"/>
        <v>1</v>
      </c>
      <c r="Q5308">
        <f t="shared" si="493"/>
        <v>1</v>
      </c>
      <c r="R5308">
        <f t="shared" si="494"/>
        <v>2021</v>
      </c>
    </row>
    <row r="5309" spans="1:18" x14ac:dyDescent="0.25">
      <c r="A5309" s="7" t="s">
        <v>6331</v>
      </c>
      <c r="B5309" s="7" t="s">
        <v>818</v>
      </c>
      <c r="C5309" s="7" t="s">
        <v>272</v>
      </c>
      <c r="D5309" s="7" t="s">
        <v>53</v>
      </c>
      <c r="E5309" s="7" t="s">
        <v>1724</v>
      </c>
      <c r="F5309" s="9">
        <v>44253</v>
      </c>
      <c r="G5309" s="7">
        <v>2</v>
      </c>
      <c r="H5309" s="11">
        <f>VLOOKUP(B5309,[1]!Product_Data[#Data],4,0)</f>
        <v>1638</v>
      </c>
      <c r="I5309" s="11">
        <f>VLOOKUP(B5309,[1]!Product_Data[#Data],3,0)</f>
        <v>1261</v>
      </c>
      <c r="J5309" s="11">
        <f t="shared" si="495"/>
        <v>2522</v>
      </c>
      <c r="K5309" s="11">
        <f t="shared" si="496"/>
        <v>3276</v>
      </c>
      <c r="L5309" s="11">
        <f t="shared" si="497"/>
        <v>754</v>
      </c>
      <c r="M5309" t="str">
        <f>VLOOKUP(C5309,[1]!Location_Data[#Data],2,0)</f>
        <v>Torrance</v>
      </c>
      <c r="N5309" t="str">
        <f>VLOOKUP(D5309,[1]!Salespeople_Data[#Data],2,0)</f>
        <v>Scott Mason</v>
      </c>
      <c r="O5309" t="str">
        <f>VLOOKUP(E5309,[1]!Customer_Data[#Data],2,0)</f>
        <v>Keith Schmidt</v>
      </c>
      <c r="P5309" s="15">
        <f t="shared" si="492"/>
        <v>6</v>
      </c>
      <c r="Q5309">
        <f t="shared" si="493"/>
        <v>2</v>
      </c>
      <c r="R5309">
        <f t="shared" si="494"/>
        <v>2021</v>
      </c>
    </row>
    <row r="5310" spans="1:18" x14ac:dyDescent="0.25">
      <c r="A5310" s="7" t="s">
        <v>6332</v>
      </c>
      <c r="B5310" s="7" t="s">
        <v>537</v>
      </c>
      <c r="C5310" s="7" t="s">
        <v>79</v>
      </c>
      <c r="D5310" s="7" t="s">
        <v>308</v>
      </c>
      <c r="E5310" s="7" t="s">
        <v>2159</v>
      </c>
      <c r="F5310" s="9">
        <v>44217</v>
      </c>
      <c r="G5310" s="7">
        <v>1</v>
      </c>
      <c r="H5310" s="11">
        <f>VLOOKUP(B5310,[1]!Product_Data[#Data],4,0)</f>
        <v>556</v>
      </c>
      <c r="I5310" s="11">
        <f>VLOOKUP(B5310,[1]!Product_Data[#Data],3,0)</f>
        <v>395</v>
      </c>
      <c r="J5310" s="11">
        <f t="shared" si="495"/>
        <v>395</v>
      </c>
      <c r="K5310" s="11">
        <f t="shared" si="496"/>
        <v>556</v>
      </c>
      <c r="L5310" s="11">
        <f t="shared" si="497"/>
        <v>161</v>
      </c>
      <c r="M5310" t="str">
        <f>VLOOKUP(C5310,[1]!Location_Data[#Data],2,0)</f>
        <v>Palmdale</v>
      </c>
      <c r="N5310" t="str">
        <f>VLOOKUP(D5310,[1]!Salespeople_Data[#Data],2,0)</f>
        <v>Fred Robertson</v>
      </c>
      <c r="O5310" t="str">
        <f>VLOOKUP(E5310,[1]!Customer_Data[#Data],2,0)</f>
        <v>Ernest Bradley</v>
      </c>
      <c r="P5310" s="15">
        <f t="shared" si="492"/>
        <v>5</v>
      </c>
      <c r="Q5310">
        <f t="shared" si="493"/>
        <v>1</v>
      </c>
      <c r="R5310">
        <f t="shared" si="494"/>
        <v>2021</v>
      </c>
    </row>
    <row r="5311" spans="1:18" x14ac:dyDescent="0.25">
      <c r="A5311" s="7" t="s">
        <v>6333</v>
      </c>
      <c r="B5311" s="7" t="s">
        <v>352</v>
      </c>
      <c r="C5311" s="7" t="s">
        <v>100</v>
      </c>
      <c r="D5311" s="7" t="s">
        <v>356</v>
      </c>
      <c r="E5311" s="7" t="s">
        <v>1106</v>
      </c>
      <c r="F5311" s="9">
        <v>44234</v>
      </c>
      <c r="G5311" s="7">
        <v>3</v>
      </c>
      <c r="H5311" s="11">
        <f>VLOOKUP(B5311,[1]!Product_Data[#Data],4,0)</f>
        <v>203</v>
      </c>
      <c r="I5311" s="11">
        <f>VLOOKUP(B5311,[1]!Product_Data[#Data],3,0)</f>
        <v>154</v>
      </c>
      <c r="J5311" s="11">
        <f t="shared" si="495"/>
        <v>462</v>
      </c>
      <c r="K5311" s="11">
        <f t="shared" si="496"/>
        <v>609</v>
      </c>
      <c r="L5311" s="11">
        <f t="shared" si="497"/>
        <v>147</v>
      </c>
      <c r="M5311" t="str">
        <f>VLOOKUP(C5311,[1]!Location_Data[#Data],2,0)</f>
        <v>Victorville</v>
      </c>
      <c r="N5311" t="str">
        <f>VLOOKUP(D5311,[1]!Salespeople_Data[#Data],2,0)</f>
        <v>Jimmy Young</v>
      </c>
      <c r="O5311" t="str">
        <f>VLOOKUP(E5311,[1]!Customer_Data[#Data],2,0)</f>
        <v>Arthur Reid</v>
      </c>
      <c r="P5311" s="15">
        <f t="shared" si="492"/>
        <v>1</v>
      </c>
      <c r="Q5311">
        <f t="shared" si="493"/>
        <v>2</v>
      </c>
      <c r="R5311">
        <f t="shared" si="494"/>
        <v>2021</v>
      </c>
    </row>
    <row r="5312" spans="1:18" x14ac:dyDescent="0.25">
      <c r="A5312" s="7" t="s">
        <v>6334</v>
      </c>
      <c r="B5312" s="7" t="s">
        <v>703</v>
      </c>
      <c r="C5312" s="7" t="s">
        <v>135</v>
      </c>
      <c r="D5312" s="7" t="s">
        <v>111</v>
      </c>
      <c r="E5312" s="7" t="s">
        <v>1483</v>
      </c>
      <c r="F5312" s="9">
        <v>44251</v>
      </c>
      <c r="G5312" s="7">
        <v>1</v>
      </c>
      <c r="H5312" s="11">
        <f>VLOOKUP(B5312,[1]!Product_Data[#Data],4,0)</f>
        <v>530</v>
      </c>
      <c r="I5312" s="11">
        <f>VLOOKUP(B5312,[1]!Product_Data[#Data],3,0)</f>
        <v>435</v>
      </c>
      <c r="J5312" s="11">
        <f t="shared" si="495"/>
        <v>435</v>
      </c>
      <c r="K5312" s="11">
        <f t="shared" si="496"/>
        <v>530</v>
      </c>
      <c r="L5312" s="11">
        <f t="shared" si="497"/>
        <v>95</v>
      </c>
      <c r="M5312" t="str">
        <f>VLOOKUP(C5312,[1]!Location_Data[#Data],2,0)</f>
        <v>Oxnard</v>
      </c>
      <c r="N5312" t="str">
        <f>VLOOKUP(D5312,[1]!Salespeople_Data[#Data],2,0)</f>
        <v>Ryan Welch</v>
      </c>
      <c r="O5312" t="str">
        <f>VLOOKUP(E5312,[1]!Customer_Data[#Data],2,0)</f>
        <v>Albert Rice</v>
      </c>
      <c r="P5312" s="15">
        <f t="shared" si="492"/>
        <v>4</v>
      </c>
      <c r="Q5312">
        <f t="shared" si="493"/>
        <v>2</v>
      </c>
      <c r="R5312">
        <f t="shared" si="494"/>
        <v>2021</v>
      </c>
    </row>
    <row r="5313" spans="1:18" x14ac:dyDescent="0.25">
      <c r="A5313" s="7" t="s">
        <v>6335</v>
      </c>
      <c r="B5313" s="7" t="s">
        <v>289</v>
      </c>
      <c r="C5313" s="7" t="s">
        <v>44</v>
      </c>
      <c r="D5313" s="7" t="s">
        <v>35</v>
      </c>
      <c r="E5313" s="7" t="s">
        <v>217</v>
      </c>
      <c r="F5313" s="9">
        <v>44207</v>
      </c>
      <c r="G5313" s="7">
        <v>1</v>
      </c>
      <c r="H5313" s="11">
        <f>VLOOKUP(B5313,[1]!Product_Data[#Data],4,0)</f>
        <v>368</v>
      </c>
      <c r="I5313" s="11">
        <f>VLOOKUP(B5313,[1]!Product_Data[#Data],3,0)</f>
        <v>294</v>
      </c>
      <c r="J5313" s="11">
        <f t="shared" si="495"/>
        <v>294</v>
      </c>
      <c r="K5313" s="11">
        <f t="shared" si="496"/>
        <v>368</v>
      </c>
      <c r="L5313" s="11">
        <f t="shared" si="497"/>
        <v>74</v>
      </c>
      <c r="M5313" t="str">
        <f>VLOOKUP(C5313,[1]!Location_Data[#Data],2,0)</f>
        <v>Moreno Valley</v>
      </c>
      <c r="N5313" t="str">
        <f>VLOOKUP(D5313,[1]!Salespeople_Data[#Data],2,0)</f>
        <v>Charles Harper</v>
      </c>
      <c r="O5313" t="str">
        <f>VLOOKUP(E5313,[1]!Customer_Data[#Data],2,0)</f>
        <v>George Fowler</v>
      </c>
      <c r="P5313" s="15">
        <f t="shared" si="492"/>
        <v>2</v>
      </c>
      <c r="Q5313">
        <f t="shared" si="493"/>
        <v>1</v>
      </c>
      <c r="R5313">
        <f t="shared" si="494"/>
        <v>2021</v>
      </c>
    </row>
    <row r="5314" spans="1:18" x14ac:dyDescent="0.25">
      <c r="A5314" s="7" t="s">
        <v>6336</v>
      </c>
      <c r="B5314" s="7" t="s">
        <v>275</v>
      </c>
      <c r="C5314" s="7" t="s">
        <v>95</v>
      </c>
      <c r="D5314" s="7" t="s">
        <v>359</v>
      </c>
      <c r="E5314" s="7" t="s">
        <v>4184</v>
      </c>
      <c r="F5314" s="9">
        <v>44256</v>
      </c>
      <c r="G5314" s="7">
        <v>1</v>
      </c>
      <c r="H5314" s="11">
        <f>VLOOKUP(B5314,[1]!Product_Data[#Data],4,0)</f>
        <v>2353</v>
      </c>
      <c r="I5314" s="11">
        <f>VLOOKUP(B5314,[1]!Product_Data[#Data],3,0)</f>
        <v>1788</v>
      </c>
      <c r="J5314" s="11">
        <f t="shared" si="495"/>
        <v>1788</v>
      </c>
      <c r="K5314" s="11">
        <f t="shared" si="496"/>
        <v>2353</v>
      </c>
      <c r="L5314" s="11">
        <f t="shared" si="497"/>
        <v>565</v>
      </c>
      <c r="M5314" t="str">
        <f>VLOOKUP(C5314,[1]!Location_Data[#Data],2,0)</f>
        <v>Fullerton</v>
      </c>
      <c r="N5314" t="str">
        <f>VLOOKUP(D5314,[1]!Salespeople_Data[#Data],2,0)</f>
        <v>Eugene Holmes</v>
      </c>
      <c r="O5314" t="str">
        <f>VLOOKUP(E5314,[1]!Customer_Data[#Data],2,0)</f>
        <v>Antonio Shaw</v>
      </c>
      <c r="P5314" s="15">
        <f t="shared" ref="P5314:P5377" si="498">WEEKDAY(F5314)</f>
        <v>2</v>
      </c>
      <c r="Q5314">
        <f t="shared" ref="Q5314:Q5377" si="499">MONTH(F5314)</f>
        <v>3</v>
      </c>
      <c r="R5314">
        <f t="shared" ref="R5314:R5377" si="500">YEAR(F5314)</f>
        <v>2021</v>
      </c>
    </row>
    <row r="5315" spans="1:18" x14ac:dyDescent="0.25">
      <c r="A5315" s="7" t="s">
        <v>6337</v>
      </c>
      <c r="B5315" s="7" t="s">
        <v>626</v>
      </c>
      <c r="C5315" s="7" t="s">
        <v>19</v>
      </c>
      <c r="D5315" s="7" t="s">
        <v>250</v>
      </c>
      <c r="E5315" s="7" t="s">
        <v>1146</v>
      </c>
      <c r="F5315" s="9">
        <v>44261</v>
      </c>
      <c r="G5315" s="7">
        <v>2</v>
      </c>
      <c r="H5315" s="11">
        <f>VLOOKUP(B5315,[1]!Product_Data[#Data],4,0)</f>
        <v>584</v>
      </c>
      <c r="I5315" s="11">
        <f>VLOOKUP(B5315,[1]!Product_Data[#Data],3,0)</f>
        <v>420</v>
      </c>
      <c r="J5315" s="11">
        <f t="shared" ref="J5315:J5378" si="501">PRODUCT(I5315,G5315)</f>
        <v>840</v>
      </c>
      <c r="K5315" s="11">
        <f t="shared" ref="K5315:K5378" si="502">PRODUCT(H5315,G5315)</f>
        <v>1168</v>
      </c>
      <c r="L5315" s="11">
        <f t="shared" ref="L5315:L5378" si="503">K5315-J5315</f>
        <v>328</v>
      </c>
      <c r="M5315" t="str">
        <f>VLOOKUP(C5315,[1]!Location_Data[#Data],2,0)</f>
        <v>Berkeley</v>
      </c>
      <c r="N5315" t="str">
        <f>VLOOKUP(D5315,[1]!Salespeople_Data[#Data],2,0)</f>
        <v>Martin Carr</v>
      </c>
      <c r="O5315" t="str">
        <f>VLOOKUP(E5315,[1]!Customer_Data[#Data],2,0)</f>
        <v>Jose Wright</v>
      </c>
      <c r="P5315" s="15">
        <f t="shared" si="498"/>
        <v>7</v>
      </c>
      <c r="Q5315">
        <f t="shared" si="499"/>
        <v>3</v>
      </c>
      <c r="R5315">
        <f t="shared" si="500"/>
        <v>2021</v>
      </c>
    </row>
    <row r="5316" spans="1:18" x14ac:dyDescent="0.25">
      <c r="A5316" s="7" t="s">
        <v>6338</v>
      </c>
      <c r="B5316" s="7" t="s">
        <v>325</v>
      </c>
      <c r="C5316" s="7" t="s">
        <v>458</v>
      </c>
      <c r="D5316" s="7" t="s">
        <v>96</v>
      </c>
      <c r="E5316" s="7" t="s">
        <v>709</v>
      </c>
      <c r="F5316" s="9">
        <v>44261</v>
      </c>
      <c r="G5316" s="7">
        <v>4</v>
      </c>
      <c r="H5316" s="11">
        <f>VLOOKUP(B5316,[1]!Product_Data[#Data],4,0)</f>
        <v>1526</v>
      </c>
      <c r="I5316" s="11">
        <f>VLOOKUP(B5316,[1]!Product_Data[#Data],3,0)</f>
        <v>1251</v>
      </c>
      <c r="J5316" s="11">
        <f t="shared" si="501"/>
        <v>5004</v>
      </c>
      <c r="K5316" s="11">
        <f t="shared" si="502"/>
        <v>6104</v>
      </c>
      <c r="L5316" s="11">
        <f t="shared" si="503"/>
        <v>1100</v>
      </c>
      <c r="M5316" t="str">
        <f>VLOOKUP(C5316,[1]!Location_Data[#Data],2,0)</f>
        <v>Fontana</v>
      </c>
      <c r="N5316" t="str">
        <f>VLOOKUP(D5316,[1]!Salespeople_Data[#Data],2,0)</f>
        <v>Brian Thomas</v>
      </c>
      <c r="O5316" t="str">
        <f>VLOOKUP(E5316,[1]!Customer_Data[#Data],2,0)</f>
        <v>Stephen Cook</v>
      </c>
      <c r="P5316" s="15">
        <f t="shared" si="498"/>
        <v>7</v>
      </c>
      <c r="Q5316">
        <f t="shared" si="499"/>
        <v>3</v>
      </c>
      <c r="R5316">
        <f t="shared" si="500"/>
        <v>2021</v>
      </c>
    </row>
    <row r="5317" spans="1:18" x14ac:dyDescent="0.25">
      <c r="A5317" s="7" t="s">
        <v>6339</v>
      </c>
      <c r="B5317" s="7" t="s">
        <v>461</v>
      </c>
      <c r="C5317" s="7" t="s">
        <v>9</v>
      </c>
      <c r="D5317" s="7" t="s">
        <v>159</v>
      </c>
      <c r="E5317" s="7" t="s">
        <v>2218</v>
      </c>
      <c r="F5317" s="9">
        <v>44240</v>
      </c>
      <c r="G5317" s="7">
        <v>1</v>
      </c>
      <c r="H5317" s="11">
        <f>VLOOKUP(B5317,[1]!Product_Data[#Data],4,0)</f>
        <v>35</v>
      </c>
      <c r="I5317" s="11">
        <f>VLOOKUP(B5317,[1]!Product_Data[#Data],3,0)</f>
        <v>22</v>
      </c>
      <c r="J5317" s="11">
        <f t="shared" si="501"/>
        <v>22</v>
      </c>
      <c r="K5317" s="11">
        <f t="shared" si="502"/>
        <v>35</v>
      </c>
      <c r="L5317" s="11">
        <f t="shared" si="503"/>
        <v>13</v>
      </c>
      <c r="M5317" t="str">
        <f>VLOOKUP(C5317,[1]!Location_Data[#Data],2,0)</f>
        <v>San Mateo</v>
      </c>
      <c r="N5317" t="str">
        <f>VLOOKUP(D5317,[1]!Salespeople_Data[#Data],2,0)</f>
        <v>Bobby Russell</v>
      </c>
      <c r="O5317" t="str">
        <f>VLOOKUP(E5317,[1]!Customer_Data[#Data],2,0)</f>
        <v>Jerry Andrews</v>
      </c>
      <c r="P5317" s="15">
        <f t="shared" si="498"/>
        <v>7</v>
      </c>
      <c r="Q5317">
        <f t="shared" si="499"/>
        <v>2</v>
      </c>
      <c r="R5317">
        <f t="shared" si="500"/>
        <v>2021</v>
      </c>
    </row>
    <row r="5318" spans="1:18" x14ac:dyDescent="0.25">
      <c r="A5318" s="7" t="s">
        <v>6340</v>
      </c>
      <c r="B5318" s="7" t="s">
        <v>189</v>
      </c>
      <c r="C5318" s="7" t="s">
        <v>145</v>
      </c>
      <c r="D5318" s="7" t="s">
        <v>49</v>
      </c>
      <c r="E5318" s="7" t="s">
        <v>745</v>
      </c>
      <c r="F5318" s="9">
        <v>44197</v>
      </c>
      <c r="G5318" s="7">
        <v>1</v>
      </c>
      <c r="H5318" s="11">
        <f>VLOOKUP(B5318,[1]!Product_Data[#Data],4,0)</f>
        <v>1783</v>
      </c>
      <c r="I5318" s="11">
        <f>VLOOKUP(B5318,[1]!Product_Data[#Data],3,0)</f>
        <v>1516</v>
      </c>
      <c r="J5318" s="11">
        <f t="shared" si="501"/>
        <v>1516</v>
      </c>
      <c r="K5318" s="11">
        <f t="shared" si="502"/>
        <v>1783</v>
      </c>
      <c r="L5318" s="11">
        <f t="shared" si="503"/>
        <v>267</v>
      </c>
      <c r="M5318" t="str">
        <f>VLOOKUP(C5318,[1]!Location_Data[#Data],2,0)</f>
        <v>Santa Maria</v>
      </c>
      <c r="N5318" t="str">
        <f>VLOOKUP(D5318,[1]!Salespeople_Data[#Data],2,0)</f>
        <v>Walter Cook</v>
      </c>
      <c r="O5318" t="str">
        <f>VLOOKUP(E5318,[1]!Customer_Data[#Data],2,0)</f>
        <v>Andrew Graham</v>
      </c>
      <c r="P5318" s="15">
        <f t="shared" si="498"/>
        <v>6</v>
      </c>
      <c r="Q5318">
        <f t="shared" si="499"/>
        <v>1</v>
      </c>
      <c r="R5318">
        <f t="shared" si="500"/>
        <v>2021</v>
      </c>
    </row>
    <row r="5319" spans="1:18" x14ac:dyDescent="0.25">
      <c r="A5319" s="7" t="s">
        <v>6341</v>
      </c>
      <c r="B5319" s="7" t="s">
        <v>605</v>
      </c>
      <c r="C5319" s="7" t="s">
        <v>570</v>
      </c>
      <c r="D5319" s="7" t="s">
        <v>170</v>
      </c>
      <c r="E5319" s="7" t="s">
        <v>2010</v>
      </c>
      <c r="F5319" s="9">
        <v>44240</v>
      </c>
      <c r="G5319" s="7">
        <v>3</v>
      </c>
      <c r="H5319" s="11">
        <f>VLOOKUP(B5319,[1]!Product_Data[#Data],4,0)</f>
        <v>913</v>
      </c>
      <c r="I5319" s="11">
        <f>VLOOKUP(B5319,[1]!Product_Data[#Data],3,0)</f>
        <v>584</v>
      </c>
      <c r="J5319" s="11">
        <f t="shared" si="501"/>
        <v>1752</v>
      </c>
      <c r="K5319" s="11">
        <f t="shared" si="502"/>
        <v>2739</v>
      </c>
      <c r="L5319" s="11">
        <f t="shared" si="503"/>
        <v>987</v>
      </c>
      <c r="M5319" t="str">
        <f>VLOOKUP(C5319,[1]!Location_Data[#Data],2,0)</f>
        <v>Fresno</v>
      </c>
      <c r="N5319" t="str">
        <f>VLOOKUP(D5319,[1]!Salespeople_Data[#Data],2,0)</f>
        <v>Sean Miller</v>
      </c>
      <c r="O5319" t="str">
        <f>VLOOKUP(E5319,[1]!Customer_Data[#Data],2,0)</f>
        <v>Shawn Cook</v>
      </c>
      <c r="P5319" s="15">
        <f t="shared" si="498"/>
        <v>7</v>
      </c>
      <c r="Q5319">
        <f t="shared" si="499"/>
        <v>2</v>
      </c>
      <c r="R5319">
        <f t="shared" si="500"/>
        <v>2021</v>
      </c>
    </row>
    <row r="5320" spans="1:18" x14ac:dyDescent="0.25">
      <c r="A5320" s="7" t="s">
        <v>6342</v>
      </c>
      <c r="B5320" s="7" t="s">
        <v>311</v>
      </c>
      <c r="C5320" s="7" t="s">
        <v>215</v>
      </c>
      <c r="D5320" s="7" t="s">
        <v>35</v>
      </c>
      <c r="E5320" s="7" t="s">
        <v>3459</v>
      </c>
      <c r="F5320" s="9">
        <v>44251</v>
      </c>
      <c r="G5320" s="7">
        <v>2</v>
      </c>
      <c r="H5320" s="11">
        <f>VLOOKUP(B5320,[1]!Product_Data[#Data],4,0)</f>
        <v>1743</v>
      </c>
      <c r="I5320" s="11">
        <f>VLOOKUP(B5320,[1]!Product_Data[#Data],3,0)</f>
        <v>872</v>
      </c>
      <c r="J5320" s="11">
        <f t="shared" si="501"/>
        <v>1744</v>
      </c>
      <c r="K5320" s="11">
        <f t="shared" si="502"/>
        <v>3486</v>
      </c>
      <c r="L5320" s="11">
        <f t="shared" si="503"/>
        <v>1742</v>
      </c>
      <c r="M5320" t="str">
        <f>VLOOKUP(C5320,[1]!Location_Data[#Data],2,0)</f>
        <v>El Cajon</v>
      </c>
      <c r="N5320" t="str">
        <f>VLOOKUP(D5320,[1]!Salespeople_Data[#Data],2,0)</f>
        <v>Charles Harper</v>
      </c>
      <c r="O5320" t="str">
        <f>VLOOKUP(E5320,[1]!Customer_Data[#Data],2,0)</f>
        <v>Juan Perez</v>
      </c>
      <c r="P5320" s="15">
        <f t="shared" si="498"/>
        <v>4</v>
      </c>
      <c r="Q5320">
        <f t="shared" si="499"/>
        <v>2</v>
      </c>
      <c r="R5320">
        <f t="shared" si="500"/>
        <v>2021</v>
      </c>
    </row>
    <row r="5321" spans="1:18" x14ac:dyDescent="0.25">
      <c r="A5321" s="7" t="s">
        <v>6343</v>
      </c>
      <c r="B5321" s="7" t="s">
        <v>275</v>
      </c>
      <c r="C5321" s="7" t="s">
        <v>169</v>
      </c>
      <c r="D5321" s="7" t="s">
        <v>96</v>
      </c>
      <c r="E5321" s="7" t="s">
        <v>2692</v>
      </c>
      <c r="F5321" s="9">
        <v>44245</v>
      </c>
      <c r="G5321" s="7">
        <v>1</v>
      </c>
      <c r="H5321" s="11">
        <f>VLOOKUP(B5321,[1]!Product_Data[#Data],4,0)</f>
        <v>2353</v>
      </c>
      <c r="I5321" s="11">
        <f>VLOOKUP(B5321,[1]!Product_Data[#Data],3,0)</f>
        <v>1788</v>
      </c>
      <c r="J5321" s="11">
        <f t="shared" si="501"/>
        <v>1788</v>
      </c>
      <c r="K5321" s="11">
        <f t="shared" si="502"/>
        <v>2353</v>
      </c>
      <c r="L5321" s="11">
        <f t="shared" si="503"/>
        <v>565</v>
      </c>
      <c r="M5321" t="str">
        <f>VLOOKUP(C5321,[1]!Location_Data[#Data],2,0)</f>
        <v>Vista</v>
      </c>
      <c r="N5321" t="str">
        <f>VLOOKUP(D5321,[1]!Salespeople_Data[#Data],2,0)</f>
        <v>Brian Thomas</v>
      </c>
      <c r="O5321" t="str">
        <f>VLOOKUP(E5321,[1]!Customer_Data[#Data],2,0)</f>
        <v>Fred Howell</v>
      </c>
      <c r="P5321" s="15">
        <f t="shared" si="498"/>
        <v>5</v>
      </c>
      <c r="Q5321">
        <f t="shared" si="499"/>
        <v>2</v>
      </c>
      <c r="R5321">
        <f t="shared" si="500"/>
        <v>2021</v>
      </c>
    </row>
    <row r="5322" spans="1:18" x14ac:dyDescent="0.25">
      <c r="A5322" s="7" t="s">
        <v>6344</v>
      </c>
      <c r="B5322" s="7" t="s">
        <v>78</v>
      </c>
      <c r="C5322" s="7" t="s">
        <v>34</v>
      </c>
      <c r="D5322" s="7" t="s">
        <v>53</v>
      </c>
      <c r="E5322" s="7" t="s">
        <v>1106</v>
      </c>
      <c r="F5322" s="9">
        <v>44218</v>
      </c>
      <c r="G5322" s="7">
        <v>4</v>
      </c>
      <c r="H5322" s="11">
        <f>VLOOKUP(B5322,[1]!Product_Data[#Data],4,0)</f>
        <v>1380</v>
      </c>
      <c r="I5322" s="11">
        <f>VLOOKUP(B5322,[1]!Product_Data[#Data],3,0)</f>
        <v>1090</v>
      </c>
      <c r="J5322" s="11">
        <f t="shared" si="501"/>
        <v>4360</v>
      </c>
      <c r="K5322" s="11">
        <f t="shared" si="502"/>
        <v>5520</v>
      </c>
      <c r="L5322" s="11">
        <f t="shared" si="503"/>
        <v>1160</v>
      </c>
      <c r="M5322" t="str">
        <f>VLOOKUP(C5322,[1]!Location_Data[#Data],2,0)</f>
        <v>Inglewood</v>
      </c>
      <c r="N5322" t="str">
        <f>VLOOKUP(D5322,[1]!Salespeople_Data[#Data],2,0)</f>
        <v>Scott Mason</v>
      </c>
      <c r="O5322" t="str">
        <f>VLOOKUP(E5322,[1]!Customer_Data[#Data],2,0)</f>
        <v>Arthur Reid</v>
      </c>
      <c r="P5322" s="15">
        <f t="shared" si="498"/>
        <v>6</v>
      </c>
      <c r="Q5322">
        <f t="shared" si="499"/>
        <v>1</v>
      </c>
      <c r="R5322">
        <f t="shared" si="500"/>
        <v>2021</v>
      </c>
    </row>
    <row r="5323" spans="1:18" x14ac:dyDescent="0.25">
      <c r="A5323" s="7" t="s">
        <v>6345</v>
      </c>
      <c r="B5323" s="7" t="s">
        <v>537</v>
      </c>
      <c r="C5323" s="7" t="s">
        <v>9</v>
      </c>
      <c r="D5323" s="7" t="s">
        <v>40</v>
      </c>
      <c r="E5323" s="7" t="s">
        <v>26</v>
      </c>
      <c r="F5323" s="9">
        <v>44203</v>
      </c>
      <c r="G5323" s="7">
        <v>4</v>
      </c>
      <c r="H5323" s="11">
        <f>VLOOKUP(B5323,[1]!Product_Data[#Data],4,0)</f>
        <v>556</v>
      </c>
      <c r="I5323" s="11">
        <f>VLOOKUP(B5323,[1]!Product_Data[#Data],3,0)</f>
        <v>395</v>
      </c>
      <c r="J5323" s="11">
        <f t="shared" si="501"/>
        <v>1580</v>
      </c>
      <c r="K5323" s="11">
        <f t="shared" si="502"/>
        <v>2224</v>
      </c>
      <c r="L5323" s="11">
        <f t="shared" si="503"/>
        <v>644</v>
      </c>
      <c r="M5323" t="str">
        <f>VLOOKUP(C5323,[1]!Location_Data[#Data],2,0)</f>
        <v>San Mateo</v>
      </c>
      <c r="N5323" t="str">
        <f>VLOOKUP(D5323,[1]!Salespeople_Data[#Data],2,0)</f>
        <v>Brian Hansen</v>
      </c>
      <c r="O5323" t="str">
        <f>VLOOKUP(E5323,[1]!Customer_Data[#Data],2,0)</f>
        <v>Roy Murphy</v>
      </c>
      <c r="P5323" s="15">
        <f t="shared" si="498"/>
        <v>5</v>
      </c>
      <c r="Q5323">
        <f t="shared" si="499"/>
        <v>1</v>
      </c>
      <c r="R5323">
        <f t="shared" si="500"/>
        <v>2021</v>
      </c>
    </row>
    <row r="5324" spans="1:18" x14ac:dyDescent="0.25">
      <c r="A5324" s="7" t="s">
        <v>6346</v>
      </c>
      <c r="B5324" s="7" t="s">
        <v>200</v>
      </c>
      <c r="C5324" s="7" t="s">
        <v>512</v>
      </c>
      <c r="D5324" s="7" t="s">
        <v>136</v>
      </c>
      <c r="E5324" s="7" t="s">
        <v>6347</v>
      </c>
      <c r="F5324" s="9">
        <v>44237</v>
      </c>
      <c r="G5324" s="7">
        <v>1</v>
      </c>
      <c r="H5324" s="11">
        <f>VLOOKUP(B5324,[1]!Product_Data[#Data],4,0)</f>
        <v>315</v>
      </c>
      <c r="I5324" s="11">
        <f>VLOOKUP(B5324,[1]!Product_Data[#Data],3,0)</f>
        <v>208</v>
      </c>
      <c r="J5324" s="11">
        <f t="shared" si="501"/>
        <v>208</v>
      </c>
      <c r="K5324" s="11">
        <f t="shared" si="502"/>
        <v>315</v>
      </c>
      <c r="L5324" s="11">
        <f t="shared" si="503"/>
        <v>107</v>
      </c>
      <c r="M5324" t="str">
        <f>VLOOKUP(C5324,[1]!Location_Data[#Data],2,0)</f>
        <v>Long Beach</v>
      </c>
      <c r="N5324" t="str">
        <f>VLOOKUP(D5324,[1]!Salespeople_Data[#Data],2,0)</f>
        <v>Clarence Fox</v>
      </c>
      <c r="O5324" t="str">
        <f>VLOOKUP(E5324,[1]!Customer_Data[#Data],2,0)</f>
        <v>Aaron Johnson</v>
      </c>
      <c r="P5324" s="15">
        <f t="shared" si="498"/>
        <v>4</v>
      </c>
      <c r="Q5324">
        <f t="shared" si="499"/>
        <v>2</v>
      </c>
      <c r="R5324">
        <f t="shared" si="500"/>
        <v>2021</v>
      </c>
    </row>
    <row r="5325" spans="1:18" x14ac:dyDescent="0.25">
      <c r="A5325" s="7" t="s">
        <v>6348</v>
      </c>
      <c r="B5325" s="7" t="s">
        <v>38</v>
      </c>
      <c r="C5325" s="7" t="s">
        <v>527</v>
      </c>
      <c r="D5325" s="7" t="s">
        <v>91</v>
      </c>
      <c r="E5325" s="7" t="s">
        <v>21</v>
      </c>
      <c r="F5325" s="9">
        <v>44213</v>
      </c>
      <c r="G5325" s="7">
        <v>1</v>
      </c>
      <c r="H5325" s="11">
        <f>VLOOKUP(B5325,[1]!Product_Data[#Data],4,0)</f>
        <v>2283</v>
      </c>
      <c r="I5325" s="11">
        <f>VLOOKUP(B5325,[1]!Product_Data[#Data],3,0)</f>
        <v>1484</v>
      </c>
      <c r="J5325" s="11">
        <f t="shared" si="501"/>
        <v>1484</v>
      </c>
      <c r="K5325" s="11">
        <f t="shared" si="502"/>
        <v>2283</v>
      </c>
      <c r="L5325" s="11">
        <f t="shared" si="503"/>
        <v>799</v>
      </c>
      <c r="M5325" t="str">
        <f>VLOOKUP(C5325,[1]!Location_Data[#Data],2,0)</f>
        <v>Stockton</v>
      </c>
      <c r="N5325" t="str">
        <f>VLOOKUP(D5325,[1]!Salespeople_Data[#Data],2,0)</f>
        <v>Howard Gardner</v>
      </c>
      <c r="O5325" t="str">
        <f>VLOOKUP(E5325,[1]!Customer_Data[#Data],2,0)</f>
        <v>Jesse Graham</v>
      </c>
      <c r="P5325" s="15">
        <f t="shared" si="498"/>
        <v>1</v>
      </c>
      <c r="Q5325">
        <f t="shared" si="499"/>
        <v>1</v>
      </c>
      <c r="R5325">
        <f t="shared" si="500"/>
        <v>2021</v>
      </c>
    </row>
    <row r="5326" spans="1:18" x14ac:dyDescent="0.25">
      <c r="A5326" s="7" t="s">
        <v>6349</v>
      </c>
      <c r="B5326" s="7" t="s">
        <v>370</v>
      </c>
      <c r="C5326" s="7" t="s">
        <v>24</v>
      </c>
      <c r="D5326" s="7" t="s">
        <v>111</v>
      </c>
      <c r="E5326" s="7" t="s">
        <v>1035</v>
      </c>
      <c r="F5326" s="9">
        <v>44233</v>
      </c>
      <c r="G5326" s="7">
        <v>1</v>
      </c>
      <c r="H5326" s="11">
        <f>VLOOKUP(B5326,[1]!Product_Data[#Data],4,0)</f>
        <v>771</v>
      </c>
      <c r="I5326" s="11">
        <f>VLOOKUP(B5326,[1]!Product_Data[#Data],3,0)</f>
        <v>648</v>
      </c>
      <c r="J5326" s="11">
        <f t="shared" si="501"/>
        <v>648</v>
      </c>
      <c r="K5326" s="11">
        <f t="shared" si="502"/>
        <v>771</v>
      </c>
      <c r="L5326" s="11">
        <f t="shared" si="503"/>
        <v>123</v>
      </c>
      <c r="M5326" t="str">
        <f>VLOOKUP(C5326,[1]!Location_Data[#Data],2,0)</f>
        <v>Lancaster</v>
      </c>
      <c r="N5326" t="str">
        <f>VLOOKUP(D5326,[1]!Salespeople_Data[#Data],2,0)</f>
        <v>Ryan Welch</v>
      </c>
      <c r="O5326" t="str">
        <f>VLOOKUP(E5326,[1]!Customer_Data[#Data],2,0)</f>
        <v>Sean Kelly</v>
      </c>
      <c r="P5326" s="15">
        <f t="shared" si="498"/>
        <v>7</v>
      </c>
      <c r="Q5326">
        <f t="shared" si="499"/>
        <v>2</v>
      </c>
      <c r="R5326">
        <f t="shared" si="500"/>
        <v>2021</v>
      </c>
    </row>
    <row r="5327" spans="1:18" x14ac:dyDescent="0.25">
      <c r="A5327" s="7" t="s">
        <v>6350</v>
      </c>
      <c r="B5327" s="7" t="s">
        <v>603</v>
      </c>
      <c r="C5327" s="7" t="s">
        <v>39</v>
      </c>
      <c r="D5327" s="7" t="s">
        <v>75</v>
      </c>
      <c r="E5327" s="7" t="s">
        <v>561</v>
      </c>
      <c r="F5327" s="9">
        <v>44253</v>
      </c>
      <c r="G5327" s="7">
        <v>3</v>
      </c>
      <c r="H5327" s="11">
        <f>VLOOKUP(B5327,[1]!Product_Data[#Data],4,0)</f>
        <v>2495</v>
      </c>
      <c r="I5327" s="11">
        <f>VLOOKUP(B5327,[1]!Product_Data[#Data],3,0)</f>
        <v>1896</v>
      </c>
      <c r="J5327" s="11">
        <f t="shared" si="501"/>
        <v>5688</v>
      </c>
      <c r="K5327" s="11">
        <f t="shared" si="502"/>
        <v>7485</v>
      </c>
      <c r="L5327" s="11">
        <f t="shared" si="503"/>
        <v>1797</v>
      </c>
      <c r="M5327" t="str">
        <f>VLOOKUP(C5327,[1]!Location_Data[#Data],2,0)</f>
        <v>Oceanside</v>
      </c>
      <c r="N5327" t="str">
        <f>VLOOKUP(D5327,[1]!Salespeople_Data[#Data],2,0)</f>
        <v>Roger Robertson</v>
      </c>
      <c r="O5327" t="str">
        <f>VLOOKUP(E5327,[1]!Customer_Data[#Data],2,0)</f>
        <v>Thomas Holmes</v>
      </c>
      <c r="P5327" s="15">
        <f t="shared" si="498"/>
        <v>6</v>
      </c>
      <c r="Q5327">
        <f t="shared" si="499"/>
        <v>2</v>
      </c>
      <c r="R5327">
        <f t="shared" si="500"/>
        <v>2021</v>
      </c>
    </row>
    <row r="5328" spans="1:18" x14ac:dyDescent="0.25">
      <c r="A5328" s="7" t="s">
        <v>6351</v>
      </c>
      <c r="B5328" s="7" t="s">
        <v>152</v>
      </c>
      <c r="C5328" s="7" t="s">
        <v>220</v>
      </c>
      <c r="D5328" s="7" t="s">
        <v>20</v>
      </c>
      <c r="E5328" s="7" t="s">
        <v>1796</v>
      </c>
      <c r="F5328" s="9">
        <v>44249</v>
      </c>
      <c r="G5328" s="7">
        <v>2</v>
      </c>
      <c r="H5328" s="11">
        <f>VLOOKUP(B5328,[1]!Product_Data[#Data],4,0)</f>
        <v>951</v>
      </c>
      <c r="I5328" s="11">
        <f>VLOOKUP(B5328,[1]!Product_Data[#Data],3,0)</f>
        <v>504</v>
      </c>
      <c r="J5328" s="11">
        <f t="shared" si="501"/>
        <v>1008</v>
      </c>
      <c r="K5328" s="11">
        <f t="shared" si="502"/>
        <v>1902</v>
      </c>
      <c r="L5328" s="11">
        <f t="shared" si="503"/>
        <v>894</v>
      </c>
      <c r="M5328" t="str">
        <f>VLOOKUP(C5328,[1]!Location_Data[#Data],2,0)</f>
        <v>Modesto</v>
      </c>
      <c r="N5328" t="str">
        <f>VLOOKUP(D5328,[1]!Salespeople_Data[#Data],2,0)</f>
        <v>Joshua Cook</v>
      </c>
      <c r="O5328" t="str">
        <f>VLOOKUP(E5328,[1]!Customer_Data[#Data],2,0)</f>
        <v>Fred Perez</v>
      </c>
      <c r="P5328" s="15">
        <f t="shared" si="498"/>
        <v>2</v>
      </c>
      <c r="Q5328">
        <f t="shared" si="499"/>
        <v>2</v>
      </c>
      <c r="R5328">
        <f t="shared" si="500"/>
        <v>2021</v>
      </c>
    </row>
    <row r="5329" spans="1:18" x14ac:dyDescent="0.25">
      <c r="A5329" s="7" t="s">
        <v>6352</v>
      </c>
      <c r="B5329" s="7" t="s">
        <v>440</v>
      </c>
      <c r="C5329" s="7" t="s">
        <v>224</v>
      </c>
      <c r="D5329" s="7" t="s">
        <v>239</v>
      </c>
      <c r="E5329" s="7" t="s">
        <v>1046</v>
      </c>
      <c r="F5329" s="9">
        <v>44255</v>
      </c>
      <c r="G5329" s="7">
        <v>1</v>
      </c>
      <c r="H5329" s="11">
        <f>VLOOKUP(B5329,[1]!Product_Data[#Data],4,0)</f>
        <v>800</v>
      </c>
      <c r="I5329" s="11">
        <f>VLOOKUP(B5329,[1]!Product_Data[#Data],3,0)</f>
        <v>536</v>
      </c>
      <c r="J5329" s="11">
        <f t="shared" si="501"/>
        <v>536</v>
      </c>
      <c r="K5329" s="11">
        <f t="shared" si="502"/>
        <v>800</v>
      </c>
      <c r="L5329" s="11">
        <f t="shared" si="503"/>
        <v>264</v>
      </c>
      <c r="M5329" t="str">
        <f>VLOOKUP(C5329,[1]!Location_Data[#Data],2,0)</f>
        <v>Huntington Beach</v>
      </c>
      <c r="N5329" t="str">
        <f>VLOOKUP(D5329,[1]!Salespeople_Data[#Data],2,0)</f>
        <v>John Reyes</v>
      </c>
      <c r="O5329" t="str">
        <f>VLOOKUP(E5329,[1]!Customer_Data[#Data],2,0)</f>
        <v>Keith Stephens</v>
      </c>
      <c r="P5329" s="15">
        <f t="shared" si="498"/>
        <v>1</v>
      </c>
      <c r="Q5329">
        <f t="shared" si="499"/>
        <v>2</v>
      </c>
      <c r="R5329">
        <f t="shared" si="500"/>
        <v>2021</v>
      </c>
    </row>
    <row r="5330" spans="1:18" x14ac:dyDescent="0.25">
      <c r="A5330" s="7" t="s">
        <v>6353</v>
      </c>
      <c r="B5330" s="7" t="s">
        <v>553</v>
      </c>
      <c r="C5330" s="7" t="s">
        <v>115</v>
      </c>
      <c r="D5330" s="7" t="s">
        <v>101</v>
      </c>
      <c r="E5330" s="7" t="s">
        <v>1796</v>
      </c>
      <c r="F5330" s="9">
        <v>44209</v>
      </c>
      <c r="G5330" s="7">
        <v>3</v>
      </c>
      <c r="H5330" s="11">
        <f>VLOOKUP(B5330,[1]!Product_Data[#Data],4,0)</f>
        <v>1798</v>
      </c>
      <c r="I5330" s="11">
        <f>VLOOKUP(B5330,[1]!Product_Data[#Data],3,0)</f>
        <v>971</v>
      </c>
      <c r="J5330" s="11">
        <f t="shared" si="501"/>
        <v>2913</v>
      </c>
      <c r="K5330" s="11">
        <f t="shared" si="502"/>
        <v>5394</v>
      </c>
      <c r="L5330" s="11">
        <f t="shared" si="503"/>
        <v>2481</v>
      </c>
      <c r="M5330" t="str">
        <f>VLOOKUP(C5330,[1]!Location_Data[#Data],2,0)</f>
        <v>Glendale</v>
      </c>
      <c r="N5330" t="str">
        <f>VLOOKUP(D5330,[1]!Salespeople_Data[#Data],2,0)</f>
        <v>Scott Clark</v>
      </c>
      <c r="O5330" t="str">
        <f>VLOOKUP(E5330,[1]!Customer_Data[#Data],2,0)</f>
        <v>Fred Perez</v>
      </c>
      <c r="P5330" s="15">
        <f t="shared" si="498"/>
        <v>4</v>
      </c>
      <c r="Q5330">
        <f t="shared" si="499"/>
        <v>1</v>
      </c>
      <c r="R5330">
        <f t="shared" si="500"/>
        <v>2021</v>
      </c>
    </row>
    <row r="5331" spans="1:18" x14ac:dyDescent="0.25">
      <c r="A5331" s="7" t="s">
        <v>6354</v>
      </c>
      <c r="B5331" s="7" t="s">
        <v>8</v>
      </c>
      <c r="C5331" s="7" t="s">
        <v>182</v>
      </c>
      <c r="D5331" s="7" t="s">
        <v>298</v>
      </c>
      <c r="E5331" s="7" t="s">
        <v>520</v>
      </c>
      <c r="F5331" s="9">
        <v>44266</v>
      </c>
      <c r="G5331" s="7">
        <v>1</v>
      </c>
      <c r="H5331" s="11">
        <f>VLOOKUP(B5331,[1]!Product_Data[#Data],4,0)</f>
        <v>1522</v>
      </c>
      <c r="I5331" s="11">
        <f>VLOOKUP(B5331,[1]!Product_Data[#Data],3,0)</f>
        <v>791</v>
      </c>
      <c r="J5331" s="11">
        <f t="shared" si="501"/>
        <v>791</v>
      </c>
      <c r="K5331" s="11">
        <f t="shared" si="502"/>
        <v>1522</v>
      </c>
      <c r="L5331" s="11">
        <f t="shared" si="503"/>
        <v>731</v>
      </c>
      <c r="M5331" t="str">
        <f>VLOOKUP(C5331,[1]!Location_Data[#Data],2,0)</f>
        <v>Vallejo</v>
      </c>
      <c r="N5331" t="str">
        <f>VLOOKUP(D5331,[1]!Salespeople_Data[#Data],2,0)</f>
        <v>Kenneth Fields</v>
      </c>
      <c r="O5331" t="str">
        <f>VLOOKUP(E5331,[1]!Customer_Data[#Data],2,0)</f>
        <v>Roy West</v>
      </c>
      <c r="P5331" s="15">
        <f t="shared" si="498"/>
        <v>5</v>
      </c>
      <c r="Q5331">
        <f t="shared" si="499"/>
        <v>3</v>
      </c>
      <c r="R5331">
        <f t="shared" si="500"/>
        <v>2021</v>
      </c>
    </row>
    <row r="5332" spans="1:18" x14ac:dyDescent="0.25">
      <c r="A5332" s="7" t="s">
        <v>6355</v>
      </c>
      <c r="B5332" s="7" t="s">
        <v>408</v>
      </c>
      <c r="C5332" s="7" t="s">
        <v>79</v>
      </c>
      <c r="D5332" s="7" t="s">
        <v>447</v>
      </c>
      <c r="E5332" s="7" t="s">
        <v>1040</v>
      </c>
      <c r="F5332" s="9">
        <v>44216</v>
      </c>
      <c r="G5332" s="7">
        <v>3</v>
      </c>
      <c r="H5332" s="11">
        <f>VLOOKUP(B5332,[1]!Product_Data[#Data],4,0)</f>
        <v>1405</v>
      </c>
      <c r="I5332" s="11">
        <f>VLOOKUP(B5332,[1]!Product_Data[#Data],3,0)</f>
        <v>1054</v>
      </c>
      <c r="J5332" s="11">
        <f t="shared" si="501"/>
        <v>3162</v>
      </c>
      <c r="K5332" s="11">
        <f t="shared" si="502"/>
        <v>4215</v>
      </c>
      <c r="L5332" s="11">
        <f t="shared" si="503"/>
        <v>1053</v>
      </c>
      <c r="M5332" t="str">
        <f>VLOOKUP(C5332,[1]!Location_Data[#Data],2,0)</f>
        <v>Palmdale</v>
      </c>
      <c r="N5332" t="str">
        <f>VLOOKUP(D5332,[1]!Salespeople_Data[#Data],2,0)</f>
        <v>Howard Sims</v>
      </c>
      <c r="O5332" t="str">
        <f>VLOOKUP(E5332,[1]!Customer_Data[#Data],2,0)</f>
        <v>Carlos Stewart</v>
      </c>
      <c r="P5332" s="15">
        <f t="shared" si="498"/>
        <v>4</v>
      </c>
      <c r="Q5332">
        <f t="shared" si="499"/>
        <v>1</v>
      </c>
      <c r="R5332">
        <f t="shared" si="500"/>
        <v>2021</v>
      </c>
    </row>
    <row r="5333" spans="1:18" x14ac:dyDescent="0.25">
      <c r="A5333" s="7" t="s">
        <v>6356</v>
      </c>
      <c r="B5333" s="7" t="s">
        <v>210</v>
      </c>
      <c r="C5333" s="7" t="s">
        <v>229</v>
      </c>
      <c r="D5333" s="7" t="s">
        <v>269</v>
      </c>
      <c r="E5333" s="7" t="s">
        <v>1720</v>
      </c>
      <c r="F5333" s="9">
        <v>44251</v>
      </c>
      <c r="G5333" s="7">
        <v>1</v>
      </c>
      <c r="H5333" s="11">
        <f>VLOOKUP(B5333,[1]!Product_Data[#Data],4,0)</f>
        <v>458</v>
      </c>
      <c r="I5333" s="11">
        <f>VLOOKUP(B5333,[1]!Product_Data[#Data],3,0)</f>
        <v>376</v>
      </c>
      <c r="J5333" s="11">
        <f t="shared" si="501"/>
        <v>376</v>
      </c>
      <c r="K5333" s="11">
        <f t="shared" si="502"/>
        <v>458</v>
      </c>
      <c r="L5333" s="11">
        <f t="shared" si="503"/>
        <v>82</v>
      </c>
      <c r="M5333" t="str">
        <f>VLOOKUP(C5333,[1]!Location_Data[#Data],2,0)</f>
        <v>San Jose</v>
      </c>
      <c r="N5333" t="str">
        <f>VLOOKUP(D5333,[1]!Salespeople_Data[#Data],2,0)</f>
        <v>Kevin Butler</v>
      </c>
      <c r="O5333" t="str">
        <f>VLOOKUP(E5333,[1]!Customer_Data[#Data],2,0)</f>
        <v>George Lewis</v>
      </c>
      <c r="P5333" s="15">
        <f t="shared" si="498"/>
        <v>4</v>
      </c>
      <c r="Q5333">
        <f t="shared" si="499"/>
        <v>2</v>
      </c>
      <c r="R5333">
        <f t="shared" si="500"/>
        <v>2021</v>
      </c>
    </row>
    <row r="5334" spans="1:18" x14ac:dyDescent="0.25">
      <c r="A5334" s="7" t="s">
        <v>6357</v>
      </c>
      <c r="B5334" s="7" t="s">
        <v>189</v>
      </c>
      <c r="C5334" s="7" t="s">
        <v>643</v>
      </c>
      <c r="D5334" s="7" t="s">
        <v>298</v>
      </c>
      <c r="E5334" s="7" t="s">
        <v>2314</v>
      </c>
      <c r="F5334" s="9">
        <v>44254</v>
      </c>
      <c r="G5334" s="7">
        <v>1</v>
      </c>
      <c r="H5334" s="11">
        <f>VLOOKUP(B5334,[1]!Product_Data[#Data],4,0)</f>
        <v>1783</v>
      </c>
      <c r="I5334" s="11">
        <f>VLOOKUP(B5334,[1]!Product_Data[#Data],3,0)</f>
        <v>1516</v>
      </c>
      <c r="J5334" s="11">
        <f t="shared" si="501"/>
        <v>1516</v>
      </c>
      <c r="K5334" s="11">
        <f t="shared" si="502"/>
        <v>1783</v>
      </c>
      <c r="L5334" s="11">
        <f t="shared" si="503"/>
        <v>267</v>
      </c>
      <c r="M5334" t="str">
        <f>VLOOKUP(C5334,[1]!Location_Data[#Data],2,0)</f>
        <v>Hayward</v>
      </c>
      <c r="N5334" t="str">
        <f>VLOOKUP(D5334,[1]!Salespeople_Data[#Data],2,0)</f>
        <v>Kenneth Fields</v>
      </c>
      <c r="O5334" t="str">
        <f>VLOOKUP(E5334,[1]!Customer_Data[#Data],2,0)</f>
        <v>Roger Miller</v>
      </c>
      <c r="P5334" s="15">
        <f t="shared" si="498"/>
        <v>7</v>
      </c>
      <c r="Q5334">
        <f t="shared" si="499"/>
        <v>2</v>
      </c>
      <c r="R5334">
        <f t="shared" si="500"/>
        <v>2021</v>
      </c>
    </row>
    <row r="5335" spans="1:18" x14ac:dyDescent="0.25">
      <c r="A5335" s="7" t="s">
        <v>6358</v>
      </c>
      <c r="B5335" s="7" t="s">
        <v>47</v>
      </c>
      <c r="C5335" s="7" t="s">
        <v>253</v>
      </c>
      <c r="D5335" s="7" t="s">
        <v>257</v>
      </c>
      <c r="E5335" s="7" t="s">
        <v>524</v>
      </c>
      <c r="F5335" s="9">
        <v>44239</v>
      </c>
      <c r="G5335" s="7">
        <v>2</v>
      </c>
      <c r="H5335" s="11">
        <f>VLOOKUP(B5335,[1]!Product_Data[#Data],4,0)</f>
        <v>1812</v>
      </c>
      <c r="I5335" s="11">
        <f>VLOOKUP(B5335,[1]!Product_Data[#Data],3,0)</f>
        <v>1305</v>
      </c>
      <c r="J5335" s="11">
        <f t="shared" si="501"/>
        <v>2610</v>
      </c>
      <c r="K5335" s="11">
        <f t="shared" si="502"/>
        <v>3624</v>
      </c>
      <c r="L5335" s="11">
        <f t="shared" si="503"/>
        <v>1014</v>
      </c>
      <c r="M5335" t="str">
        <f>VLOOKUP(C5335,[1]!Location_Data[#Data],2,0)</f>
        <v>Bakersfield</v>
      </c>
      <c r="N5335" t="str">
        <f>VLOOKUP(D5335,[1]!Salespeople_Data[#Data],2,0)</f>
        <v>Jerry Perry</v>
      </c>
      <c r="O5335" t="str">
        <f>VLOOKUP(E5335,[1]!Customer_Data[#Data],2,0)</f>
        <v>Stephen Webb</v>
      </c>
      <c r="P5335" s="15">
        <f t="shared" si="498"/>
        <v>6</v>
      </c>
      <c r="Q5335">
        <f t="shared" si="499"/>
        <v>2</v>
      </c>
      <c r="R5335">
        <f t="shared" si="500"/>
        <v>2021</v>
      </c>
    </row>
    <row r="5336" spans="1:18" x14ac:dyDescent="0.25">
      <c r="A5336" s="7" t="s">
        <v>6359</v>
      </c>
      <c r="B5336" s="7" t="s">
        <v>119</v>
      </c>
      <c r="C5336" s="7" t="s">
        <v>100</v>
      </c>
      <c r="D5336" s="7" t="s">
        <v>25</v>
      </c>
      <c r="E5336" s="7" t="s">
        <v>578</v>
      </c>
      <c r="F5336" s="9">
        <v>44219</v>
      </c>
      <c r="G5336" s="7">
        <v>1</v>
      </c>
      <c r="H5336" s="11">
        <f>VLOOKUP(B5336,[1]!Product_Data[#Data],4,0)</f>
        <v>1077</v>
      </c>
      <c r="I5336" s="11">
        <f>VLOOKUP(B5336,[1]!Product_Data[#Data],3,0)</f>
        <v>732</v>
      </c>
      <c r="J5336" s="11">
        <f t="shared" si="501"/>
        <v>732</v>
      </c>
      <c r="K5336" s="11">
        <f t="shared" si="502"/>
        <v>1077</v>
      </c>
      <c r="L5336" s="11">
        <f t="shared" si="503"/>
        <v>345</v>
      </c>
      <c r="M5336" t="str">
        <f>VLOOKUP(C5336,[1]!Location_Data[#Data],2,0)</f>
        <v>Victorville</v>
      </c>
      <c r="N5336" t="str">
        <f>VLOOKUP(D5336,[1]!Salespeople_Data[#Data],2,0)</f>
        <v>Brian Davis</v>
      </c>
      <c r="O5336" t="str">
        <f>VLOOKUP(E5336,[1]!Customer_Data[#Data],2,0)</f>
        <v>Gerald Rogers</v>
      </c>
      <c r="P5336" s="15">
        <f t="shared" si="498"/>
        <v>7</v>
      </c>
      <c r="Q5336">
        <f t="shared" si="499"/>
        <v>1</v>
      </c>
      <c r="R5336">
        <f t="shared" si="500"/>
        <v>2021</v>
      </c>
    </row>
    <row r="5337" spans="1:18" x14ac:dyDescent="0.25">
      <c r="A5337" s="7" t="s">
        <v>6360</v>
      </c>
      <c r="B5337" s="7" t="s">
        <v>119</v>
      </c>
      <c r="C5337" s="7" t="s">
        <v>519</v>
      </c>
      <c r="D5337" s="7" t="s">
        <v>116</v>
      </c>
      <c r="E5337" s="7" t="s">
        <v>1906</v>
      </c>
      <c r="F5337" s="9">
        <v>44229</v>
      </c>
      <c r="G5337" s="7">
        <v>3</v>
      </c>
      <c r="H5337" s="11">
        <f>VLOOKUP(B5337,[1]!Product_Data[#Data],4,0)</f>
        <v>1077</v>
      </c>
      <c r="I5337" s="11">
        <f>VLOOKUP(B5337,[1]!Product_Data[#Data],3,0)</f>
        <v>732</v>
      </c>
      <c r="J5337" s="11">
        <f t="shared" si="501"/>
        <v>2196</v>
      </c>
      <c r="K5337" s="11">
        <f t="shared" si="502"/>
        <v>3231</v>
      </c>
      <c r="L5337" s="11">
        <f t="shared" si="503"/>
        <v>1035</v>
      </c>
      <c r="M5337" t="str">
        <f>VLOOKUP(C5337,[1]!Location_Data[#Data],2,0)</f>
        <v>Anaheim</v>
      </c>
      <c r="N5337" t="str">
        <f>VLOOKUP(D5337,[1]!Salespeople_Data[#Data],2,0)</f>
        <v>Roger Ramos</v>
      </c>
      <c r="O5337" t="str">
        <f>VLOOKUP(E5337,[1]!Customer_Data[#Data],2,0)</f>
        <v>Philip Cunningham</v>
      </c>
      <c r="P5337" s="15">
        <f t="shared" si="498"/>
        <v>3</v>
      </c>
      <c r="Q5337">
        <f t="shared" si="499"/>
        <v>2</v>
      </c>
      <c r="R5337">
        <f t="shared" si="500"/>
        <v>2021</v>
      </c>
    </row>
    <row r="5338" spans="1:18" x14ac:dyDescent="0.25">
      <c r="A5338" s="7" t="s">
        <v>6361</v>
      </c>
      <c r="B5338" s="7" t="s">
        <v>752</v>
      </c>
      <c r="C5338" s="7" t="s">
        <v>115</v>
      </c>
      <c r="D5338" s="7" t="s">
        <v>53</v>
      </c>
      <c r="E5338" s="7" t="s">
        <v>1635</v>
      </c>
      <c r="F5338" s="9">
        <v>44264</v>
      </c>
      <c r="G5338" s="7">
        <v>2</v>
      </c>
      <c r="H5338" s="11">
        <f>VLOOKUP(B5338,[1]!Product_Data[#Data],4,0)</f>
        <v>95</v>
      </c>
      <c r="I5338" s="11">
        <f>VLOOKUP(B5338,[1]!Product_Data[#Data],3,0)</f>
        <v>61</v>
      </c>
      <c r="J5338" s="11">
        <f t="shared" si="501"/>
        <v>122</v>
      </c>
      <c r="K5338" s="11">
        <f t="shared" si="502"/>
        <v>190</v>
      </c>
      <c r="L5338" s="11">
        <f t="shared" si="503"/>
        <v>68</v>
      </c>
      <c r="M5338" t="str">
        <f>VLOOKUP(C5338,[1]!Location_Data[#Data],2,0)</f>
        <v>Glendale</v>
      </c>
      <c r="N5338" t="str">
        <f>VLOOKUP(D5338,[1]!Salespeople_Data[#Data],2,0)</f>
        <v>Scott Mason</v>
      </c>
      <c r="O5338" t="str">
        <f>VLOOKUP(E5338,[1]!Customer_Data[#Data],2,0)</f>
        <v>Sean Andrews</v>
      </c>
      <c r="P5338" s="15">
        <f t="shared" si="498"/>
        <v>3</v>
      </c>
      <c r="Q5338">
        <f t="shared" si="499"/>
        <v>3</v>
      </c>
      <c r="R5338">
        <f t="shared" si="500"/>
        <v>2021</v>
      </c>
    </row>
    <row r="5339" spans="1:18" x14ac:dyDescent="0.25">
      <c r="A5339" s="7" t="s">
        <v>6362</v>
      </c>
      <c r="B5339" s="7" t="s">
        <v>289</v>
      </c>
      <c r="C5339" s="7" t="s">
        <v>349</v>
      </c>
      <c r="D5339" s="7" t="s">
        <v>250</v>
      </c>
      <c r="E5339" s="7" t="s">
        <v>1240</v>
      </c>
      <c r="F5339" s="9">
        <v>44262</v>
      </c>
      <c r="G5339" s="7">
        <v>1</v>
      </c>
      <c r="H5339" s="11">
        <f>VLOOKUP(B5339,[1]!Product_Data[#Data],4,0)</f>
        <v>368</v>
      </c>
      <c r="I5339" s="11">
        <f>VLOOKUP(B5339,[1]!Product_Data[#Data],3,0)</f>
        <v>294</v>
      </c>
      <c r="J5339" s="11">
        <f t="shared" si="501"/>
        <v>294</v>
      </c>
      <c r="K5339" s="11">
        <f t="shared" si="502"/>
        <v>368</v>
      </c>
      <c r="L5339" s="11">
        <f t="shared" si="503"/>
        <v>74</v>
      </c>
      <c r="M5339" t="str">
        <f>VLOOKUP(C5339,[1]!Location_Data[#Data],2,0)</f>
        <v>Santa Clara</v>
      </c>
      <c r="N5339" t="str">
        <f>VLOOKUP(D5339,[1]!Salespeople_Data[#Data],2,0)</f>
        <v>Martin Carr</v>
      </c>
      <c r="O5339" t="str">
        <f>VLOOKUP(E5339,[1]!Customer_Data[#Data],2,0)</f>
        <v>Richard Carr</v>
      </c>
      <c r="P5339" s="15">
        <f t="shared" si="498"/>
        <v>1</v>
      </c>
      <c r="Q5339">
        <f t="shared" si="499"/>
        <v>3</v>
      </c>
      <c r="R5339">
        <f t="shared" si="500"/>
        <v>2021</v>
      </c>
    </row>
    <row r="5340" spans="1:18" x14ac:dyDescent="0.25">
      <c r="A5340" s="7" t="s">
        <v>6363</v>
      </c>
      <c r="B5340" s="7" t="s">
        <v>652</v>
      </c>
      <c r="C5340" s="7" t="s">
        <v>174</v>
      </c>
      <c r="D5340" s="7" t="s">
        <v>413</v>
      </c>
      <c r="E5340" s="7" t="s">
        <v>1453</v>
      </c>
      <c r="F5340" s="9">
        <v>44228</v>
      </c>
      <c r="G5340" s="7">
        <v>4</v>
      </c>
      <c r="H5340" s="11">
        <f>VLOOKUP(B5340,[1]!Product_Data[#Data],4,0)</f>
        <v>217</v>
      </c>
      <c r="I5340" s="11">
        <f>VLOOKUP(B5340,[1]!Product_Data[#Data],3,0)</f>
        <v>171</v>
      </c>
      <c r="J5340" s="11">
        <f t="shared" si="501"/>
        <v>684</v>
      </c>
      <c r="K5340" s="11">
        <f t="shared" si="502"/>
        <v>868</v>
      </c>
      <c r="L5340" s="11">
        <f t="shared" si="503"/>
        <v>184</v>
      </c>
      <c r="M5340" t="str">
        <f>VLOOKUP(C5340,[1]!Location_Data[#Data],2,0)</f>
        <v>Norwalk</v>
      </c>
      <c r="N5340" t="str">
        <f>VLOOKUP(D5340,[1]!Salespeople_Data[#Data],2,0)</f>
        <v>Kenneth Bradley</v>
      </c>
      <c r="O5340" t="str">
        <f>VLOOKUP(E5340,[1]!Customer_Data[#Data],2,0)</f>
        <v>Henry Stanley</v>
      </c>
      <c r="P5340" s="15">
        <f t="shared" si="498"/>
        <v>2</v>
      </c>
      <c r="Q5340">
        <f t="shared" si="499"/>
        <v>2</v>
      </c>
      <c r="R5340">
        <f t="shared" si="500"/>
        <v>2021</v>
      </c>
    </row>
    <row r="5341" spans="1:18" x14ac:dyDescent="0.25">
      <c r="A5341" s="7" t="s">
        <v>6364</v>
      </c>
      <c r="B5341" s="7" t="s">
        <v>408</v>
      </c>
      <c r="C5341" s="7" t="s">
        <v>246</v>
      </c>
      <c r="D5341" s="7" t="s">
        <v>15</v>
      </c>
      <c r="E5341" s="7" t="s">
        <v>920</v>
      </c>
      <c r="F5341" s="9">
        <v>44232</v>
      </c>
      <c r="G5341" s="7">
        <v>3</v>
      </c>
      <c r="H5341" s="11">
        <f>VLOOKUP(B5341,[1]!Product_Data[#Data],4,0)</f>
        <v>1405</v>
      </c>
      <c r="I5341" s="11">
        <f>VLOOKUP(B5341,[1]!Product_Data[#Data],3,0)</f>
        <v>1054</v>
      </c>
      <c r="J5341" s="11">
        <f t="shared" si="501"/>
        <v>3162</v>
      </c>
      <c r="K5341" s="11">
        <f t="shared" si="502"/>
        <v>4215</v>
      </c>
      <c r="L5341" s="11">
        <f t="shared" si="503"/>
        <v>1053</v>
      </c>
      <c r="M5341" t="str">
        <f>VLOOKUP(C5341,[1]!Location_Data[#Data],2,0)</f>
        <v>San Francisco</v>
      </c>
      <c r="N5341" t="str">
        <f>VLOOKUP(D5341,[1]!Salespeople_Data[#Data],2,0)</f>
        <v>Ryan Butler</v>
      </c>
      <c r="O5341" t="str">
        <f>VLOOKUP(E5341,[1]!Customer_Data[#Data],2,0)</f>
        <v>Joshua Watkins</v>
      </c>
      <c r="P5341" s="15">
        <f t="shared" si="498"/>
        <v>6</v>
      </c>
      <c r="Q5341">
        <f t="shared" si="499"/>
        <v>2</v>
      </c>
      <c r="R5341">
        <f t="shared" si="500"/>
        <v>2021</v>
      </c>
    </row>
    <row r="5342" spans="1:18" x14ac:dyDescent="0.25">
      <c r="A5342" s="7" t="s">
        <v>6365</v>
      </c>
      <c r="B5342" s="7" t="s">
        <v>232</v>
      </c>
      <c r="C5342" s="7" t="s">
        <v>110</v>
      </c>
      <c r="D5342" s="7" t="s">
        <v>165</v>
      </c>
      <c r="E5342" s="7" t="s">
        <v>619</v>
      </c>
      <c r="F5342" s="9">
        <v>44201</v>
      </c>
      <c r="G5342" s="7">
        <v>1</v>
      </c>
      <c r="H5342" s="11">
        <f>VLOOKUP(B5342,[1]!Product_Data[#Data],4,0)</f>
        <v>1119</v>
      </c>
      <c r="I5342" s="11">
        <f>VLOOKUP(B5342,[1]!Product_Data[#Data],3,0)</f>
        <v>683</v>
      </c>
      <c r="J5342" s="11">
        <f t="shared" si="501"/>
        <v>683</v>
      </c>
      <c r="K5342" s="11">
        <f t="shared" si="502"/>
        <v>1119</v>
      </c>
      <c r="L5342" s="11">
        <f t="shared" si="503"/>
        <v>436</v>
      </c>
      <c r="M5342" t="str">
        <f>VLOOKUP(C5342,[1]!Location_Data[#Data],2,0)</f>
        <v>Richmond</v>
      </c>
      <c r="N5342" t="str">
        <f>VLOOKUP(D5342,[1]!Salespeople_Data[#Data],2,0)</f>
        <v>Joe Sims</v>
      </c>
      <c r="O5342" t="str">
        <f>VLOOKUP(E5342,[1]!Customer_Data[#Data],2,0)</f>
        <v>Billy Cook</v>
      </c>
      <c r="P5342" s="15">
        <f t="shared" si="498"/>
        <v>3</v>
      </c>
      <c r="Q5342">
        <f t="shared" si="499"/>
        <v>1</v>
      </c>
      <c r="R5342">
        <f t="shared" si="500"/>
        <v>2021</v>
      </c>
    </row>
    <row r="5343" spans="1:18" x14ac:dyDescent="0.25">
      <c r="A5343" s="7" t="s">
        <v>6366</v>
      </c>
      <c r="B5343" s="7" t="s">
        <v>18</v>
      </c>
      <c r="C5343" s="7" t="s">
        <v>120</v>
      </c>
      <c r="D5343" s="7" t="s">
        <v>111</v>
      </c>
      <c r="E5343" s="7" t="s">
        <v>76</v>
      </c>
      <c r="F5343" s="9">
        <v>44228</v>
      </c>
      <c r="G5343" s="7">
        <v>1</v>
      </c>
      <c r="H5343" s="11">
        <f>VLOOKUP(B5343,[1]!Product_Data[#Data],4,0)</f>
        <v>880</v>
      </c>
      <c r="I5343" s="11">
        <f>VLOOKUP(B5343,[1]!Product_Data[#Data],3,0)</f>
        <v>634</v>
      </c>
      <c r="J5343" s="11">
        <f t="shared" si="501"/>
        <v>634</v>
      </c>
      <c r="K5343" s="11">
        <f t="shared" si="502"/>
        <v>880</v>
      </c>
      <c r="L5343" s="11">
        <f t="shared" si="503"/>
        <v>246</v>
      </c>
      <c r="M5343" t="str">
        <f>VLOOKUP(C5343,[1]!Location_Data[#Data],2,0)</f>
        <v>Elk Grove</v>
      </c>
      <c r="N5343" t="str">
        <f>VLOOKUP(D5343,[1]!Salespeople_Data[#Data],2,0)</f>
        <v>Ryan Welch</v>
      </c>
      <c r="O5343" t="str">
        <f>VLOOKUP(E5343,[1]!Customer_Data[#Data],2,0)</f>
        <v>Donald Andrews</v>
      </c>
      <c r="P5343" s="15">
        <f t="shared" si="498"/>
        <v>2</v>
      </c>
      <c r="Q5343">
        <f t="shared" si="499"/>
        <v>2</v>
      </c>
      <c r="R5343">
        <f t="shared" si="500"/>
        <v>2021</v>
      </c>
    </row>
    <row r="5344" spans="1:18" x14ac:dyDescent="0.25">
      <c r="A5344" s="7" t="s">
        <v>6367</v>
      </c>
      <c r="B5344" s="7" t="s">
        <v>271</v>
      </c>
      <c r="C5344" s="7" t="s">
        <v>268</v>
      </c>
      <c r="D5344" s="7" t="s">
        <v>80</v>
      </c>
      <c r="E5344" s="7" t="s">
        <v>580</v>
      </c>
      <c r="F5344" s="9">
        <v>44236</v>
      </c>
      <c r="G5344" s="7">
        <v>1</v>
      </c>
      <c r="H5344" s="11">
        <f>VLOOKUP(B5344,[1]!Product_Data[#Data],4,0)</f>
        <v>1587</v>
      </c>
      <c r="I5344" s="11">
        <f>VLOOKUP(B5344,[1]!Product_Data[#Data],3,0)</f>
        <v>1301</v>
      </c>
      <c r="J5344" s="11">
        <f t="shared" si="501"/>
        <v>1301</v>
      </c>
      <c r="K5344" s="11">
        <f t="shared" si="502"/>
        <v>1587</v>
      </c>
      <c r="L5344" s="11">
        <f t="shared" si="503"/>
        <v>286</v>
      </c>
      <c r="M5344" t="str">
        <f>VLOOKUP(C5344,[1]!Location_Data[#Data],2,0)</f>
        <v>Murrieta</v>
      </c>
      <c r="N5344" t="str">
        <f>VLOOKUP(D5344,[1]!Salespeople_Data[#Data],2,0)</f>
        <v>Henry Nelson</v>
      </c>
      <c r="O5344" t="str">
        <f>VLOOKUP(E5344,[1]!Customer_Data[#Data],2,0)</f>
        <v>Bobby Murray</v>
      </c>
      <c r="P5344" s="15">
        <f t="shared" si="498"/>
        <v>3</v>
      </c>
      <c r="Q5344">
        <f t="shared" si="499"/>
        <v>2</v>
      </c>
      <c r="R5344">
        <f t="shared" si="500"/>
        <v>2021</v>
      </c>
    </row>
    <row r="5345" spans="1:18" x14ac:dyDescent="0.25">
      <c r="A5345" s="7" t="s">
        <v>6368</v>
      </c>
      <c r="B5345" s="7" t="s">
        <v>668</v>
      </c>
      <c r="C5345" s="7" t="s">
        <v>519</v>
      </c>
      <c r="D5345" s="7" t="s">
        <v>250</v>
      </c>
      <c r="E5345" s="7" t="s">
        <v>1136</v>
      </c>
      <c r="F5345" s="9">
        <v>44202</v>
      </c>
      <c r="G5345" s="7">
        <v>1</v>
      </c>
      <c r="H5345" s="11">
        <f>VLOOKUP(B5345,[1]!Product_Data[#Data],4,0)</f>
        <v>181</v>
      </c>
      <c r="I5345" s="11">
        <f>VLOOKUP(B5345,[1]!Product_Data[#Data],3,0)</f>
        <v>130</v>
      </c>
      <c r="J5345" s="11">
        <f t="shared" si="501"/>
        <v>130</v>
      </c>
      <c r="K5345" s="11">
        <f t="shared" si="502"/>
        <v>181</v>
      </c>
      <c r="L5345" s="11">
        <f t="shared" si="503"/>
        <v>51</v>
      </c>
      <c r="M5345" t="str">
        <f>VLOOKUP(C5345,[1]!Location_Data[#Data],2,0)</f>
        <v>Anaheim</v>
      </c>
      <c r="N5345" t="str">
        <f>VLOOKUP(D5345,[1]!Salespeople_Data[#Data],2,0)</f>
        <v>Martin Carr</v>
      </c>
      <c r="O5345" t="str">
        <f>VLOOKUP(E5345,[1]!Customer_Data[#Data],2,0)</f>
        <v>Juan Wood</v>
      </c>
      <c r="P5345" s="15">
        <f t="shared" si="498"/>
        <v>4</v>
      </c>
      <c r="Q5345">
        <f t="shared" si="499"/>
        <v>1</v>
      </c>
      <c r="R5345">
        <f t="shared" si="500"/>
        <v>2021</v>
      </c>
    </row>
    <row r="5346" spans="1:18" x14ac:dyDescent="0.25">
      <c r="A5346" s="7" t="s">
        <v>6369</v>
      </c>
      <c r="B5346" s="7" t="s">
        <v>464</v>
      </c>
      <c r="C5346" s="7" t="s">
        <v>62</v>
      </c>
      <c r="D5346" s="7" t="s">
        <v>111</v>
      </c>
      <c r="E5346" s="7" t="s">
        <v>3699</v>
      </c>
      <c r="F5346" s="9">
        <v>44265</v>
      </c>
      <c r="G5346" s="7">
        <v>1</v>
      </c>
      <c r="H5346" s="11">
        <f>VLOOKUP(B5346,[1]!Product_Data[#Data],4,0)</f>
        <v>1566</v>
      </c>
      <c r="I5346" s="11">
        <f>VLOOKUP(B5346,[1]!Product_Data[#Data],3,0)</f>
        <v>1190</v>
      </c>
      <c r="J5346" s="11">
        <f t="shared" si="501"/>
        <v>1190</v>
      </c>
      <c r="K5346" s="11">
        <f t="shared" si="502"/>
        <v>1566</v>
      </c>
      <c r="L5346" s="11">
        <f t="shared" si="503"/>
        <v>376</v>
      </c>
      <c r="M5346" t="str">
        <f>VLOOKUP(C5346,[1]!Location_Data[#Data],2,0)</f>
        <v>Fairfield</v>
      </c>
      <c r="N5346" t="str">
        <f>VLOOKUP(D5346,[1]!Salespeople_Data[#Data],2,0)</f>
        <v>Ryan Welch</v>
      </c>
      <c r="O5346" t="str">
        <f>VLOOKUP(E5346,[1]!Customer_Data[#Data],2,0)</f>
        <v>Bruce King</v>
      </c>
      <c r="P5346" s="15">
        <f t="shared" si="498"/>
        <v>4</v>
      </c>
      <c r="Q5346">
        <f t="shared" si="499"/>
        <v>3</v>
      </c>
      <c r="R5346">
        <f t="shared" si="500"/>
        <v>2021</v>
      </c>
    </row>
    <row r="5347" spans="1:18" x14ac:dyDescent="0.25">
      <c r="A5347" s="7" t="s">
        <v>6370</v>
      </c>
      <c r="B5347" s="7" t="s">
        <v>28</v>
      </c>
      <c r="C5347" s="7" t="s">
        <v>120</v>
      </c>
      <c r="D5347" s="7" t="s">
        <v>15</v>
      </c>
      <c r="E5347" s="7" t="s">
        <v>547</v>
      </c>
      <c r="F5347" s="9">
        <v>44210</v>
      </c>
      <c r="G5347" s="7">
        <v>3</v>
      </c>
      <c r="H5347" s="11">
        <f>VLOOKUP(B5347,[1]!Product_Data[#Data],4,0)</f>
        <v>684</v>
      </c>
      <c r="I5347" s="11">
        <f>VLOOKUP(B5347,[1]!Product_Data[#Data],3,0)</f>
        <v>561</v>
      </c>
      <c r="J5347" s="11">
        <f t="shared" si="501"/>
        <v>1683</v>
      </c>
      <c r="K5347" s="11">
        <f t="shared" si="502"/>
        <v>2052</v>
      </c>
      <c r="L5347" s="11">
        <f t="shared" si="503"/>
        <v>369</v>
      </c>
      <c r="M5347" t="str">
        <f>VLOOKUP(C5347,[1]!Location_Data[#Data],2,0)</f>
        <v>Elk Grove</v>
      </c>
      <c r="N5347" t="str">
        <f>VLOOKUP(D5347,[1]!Salespeople_Data[#Data],2,0)</f>
        <v>Ryan Butler</v>
      </c>
      <c r="O5347" t="str">
        <f>VLOOKUP(E5347,[1]!Customer_Data[#Data],2,0)</f>
        <v>Joseph Lawson</v>
      </c>
      <c r="P5347" s="15">
        <f t="shared" si="498"/>
        <v>5</v>
      </c>
      <c r="Q5347">
        <f t="shared" si="499"/>
        <v>1</v>
      </c>
      <c r="R5347">
        <f t="shared" si="500"/>
        <v>2021</v>
      </c>
    </row>
    <row r="5348" spans="1:18" x14ac:dyDescent="0.25">
      <c r="A5348" s="7" t="s">
        <v>6371</v>
      </c>
      <c r="B5348" s="7" t="s">
        <v>185</v>
      </c>
      <c r="C5348" s="7" t="s">
        <v>242</v>
      </c>
      <c r="D5348" s="7" t="s">
        <v>49</v>
      </c>
      <c r="E5348" s="7" t="s">
        <v>554</v>
      </c>
      <c r="F5348" s="9">
        <v>44250</v>
      </c>
      <c r="G5348" s="7">
        <v>4</v>
      </c>
      <c r="H5348" s="11">
        <f>VLOOKUP(B5348,[1]!Product_Data[#Data],4,0)</f>
        <v>667</v>
      </c>
      <c r="I5348" s="11">
        <f>VLOOKUP(B5348,[1]!Product_Data[#Data],3,0)</f>
        <v>387</v>
      </c>
      <c r="J5348" s="11">
        <f t="shared" si="501"/>
        <v>1548</v>
      </c>
      <c r="K5348" s="11">
        <f t="shared" si="502"/>
        <v>2668</v>
      </c>
      <c r="L5348" s="11">
        <f t="shared" si="503"/>
        <v>1120</v>
      </c>
      <c r="M5348" t="str">
        <f>VLOOKUP(C5348,[1]!Location_Data[#Data],2,0)</f>
        <v>Downey</v>
      </c>
      <c r="N5348" t="str">
        <f>VLOOKUP(D5348,[1]!Salespeople_Data[#Data],2,0)</f>
        <v>Walter Cook</v>
      </c>
      <c r="O5348" t="str">
        <f>VLOOKUP(E5348,[1]!Customer_Data[#Data],2,0)</f>
        <v>David Smith</v>
      </c>
      <c r="P5348" s="15">
        <f t="shared" si="498"/>
        <v>3</v>
      </c>
      <c r="Q5348">
        <f t="shared" si="499"/>
        <v>2</v>
      </c>
      <c r="R5348">
        <f t="shared" si="500"/>
        <v>2021</v>
      </c>
    </row>
    <row r="5349" spans="1:18" x14ac:dyDescent="0.25">
      <c r="A5349" s="7" t="s">
        <v>6372</v>
      </c>
      <c r="B5349" s="7" t="s">
        <v>666</v>
      </c>
      <c r="C5349" s="7" t="s">
        <v>349</v>
      </c>
      <c r="D5349" s="7" t="s">
        <v>53</v>
      </c>
      <c r="E5349" s="7" t="s">
        <v>208</v>
      </c>
      <c r="F5349" s="9">
        <v>44260</v>
      </c>
      <c r="G5349" s="7">
        <v>3</v>
      </c>
      <c r="H5349" s="11">
        <f>VLOOKUP(B5349,[1]!Product_Data[#Data],4,0)</f>
        <v>2241</v>
      </c>
      <c r="I5349" s="11">
        <f>VLOOKUP(B5349,[1]!Product_Data[#Data],3,0)</f>
        <v>1367</v>
      </c>
      <c r="J5349" s="11">
        <f t="shared" si="501"/>
        <v>4101</v>
      </c>
      <c r="K5349" s="11">
        <f t="shared" si="502"/>
        <v>6723</v>
      </c>
      <c r="L5349" s="11">
        <f t="shared" si="503"/>
        <v>2622</v>
      </c>
      <c r="M5349" t="str">
        <f>VLOOKUP(C5349,[1]!Location_Data[#Data],2,0)</f>
        <v>Santa Clara</v>
      </c>
      <c r="N5349" t="str">
        <f>VLOOKUP(D5349,[1]!Salespeople_Data[#Data],2,0)</f>
        <v>Scott Mason</v>
      </c>
      <c r="O5349" t="str">
        <f>VLOOKUP(E5349,[1]!Customer_Data[#Data],2,0)</f>
        <v>Douglas Perkins</v>
      </c>
      <c r="P5349" s="15">
        <f t="shared" si="498"/>
        <v>6</v>
      </c>
      <c r="Q5349">
        <f t="shared" si="499"/>
        <v>3</v>
      </c>
      <c r="R5349">
        <f t="shared" si="500"/>
        <v>2021</v>
      </c>
    </row>
    <row r="5350" spans="1:18" x14ac:dyDescent="0.25">
      <c r="A5350" s="7" t="s">
        <v>6373</v>
      </c>
      <c r="B5350" s="7" t="s">
        <v>245</v>
      </c>
      <c r="C5350" s="7" t="s">
        <v>731</v>
      </c>
      <c r="D5350" s="7" t="s">
        <v>216</v>
      </c>
      <c r="E5350" s="7" t="s">
        <v>1063</v>
      </c>
      <c r="F5350" s="9">
        <v>44265</v>
      </c>
      <c r="G5350" s="7">
        <v>1</v>
      </c>
      <c r="H5350" s="11">
        <f>VLOOKUP(B5350,[1]!Product_Data[#Data],4,0)</f>
        <v>818</v>
      </c>
      <c r="I5350" s="11">
        <f>VLOOKUP(B5350,[1]!Product_Data[#Data],3,0)</f>
        <v>450</v>
      </c>
      <c r="J5350" s="11">
        <f t="shared" si="501"/>
        <v>450</v>
      </c>
      <c r="K5350" s="11">
        <f t="shared" si="502"/>
        <v>818</v>
      </c>
      <c r="L5350" s="11">
        <f t="shared" si="503"/>
        <v>368</v>
      </c>
      <c r="M5350" t="str">
        <f>VLOOKUP(C5350,[1]!Location_Data[#Data],2,0)</f>
        <v>Costa Mesa</v>
      </c>
      <c r="N5350" t="str">
        <f>VLOOKUP(D5350,[1]!Salespeople_Data[#Data],2,0)</f>
        <v>Ernest Wagner</v>
      </c>
      <c r="O5350" t="str">
        <f>VLOOKUP(E5350,[1]!Customer_Data[#Data],2,0)</f>
        <v>Michael Reed</v>
      </c>
      <c r="P5350" s="15">
        <f t="shared" si="498"/>
        <v>4</v>
      </c>
      <c r="Q5350">
        <f t="shared" si="499"/>
        <v>3</v>
      </c>
      <c r="R5350">
        <f t="shared" si="500"/>
        <v>2021</v>
      </c>
    </row>
    <row r="5351" spans="1:18" x14ac:dyDescent="0.25">
      <c r="A5351" s="7" t="s">
        <v>6374</v>
      </c>
      <c r="B5351" s="7" t="s">
        <v>47</v>
      </c>
      <c r="C5351" s="7" t="s">
        <v>105</v>
      </c>
      <c r="D5351" s="7" t="s">
        <v>63</v>
      </c>
      <c r="E5351" s="7" t="s">
        <v>660</v>
      </c>
      <c r="F5351" s="9">
        <v>44203</v>
      </c>
      <c r="G5351" s="7">
        <v>3</v>
      </c>
      <c r="H5351" s="11">
        <f>VLOOKUP(B5351,[1]!Product_Data[#Data],4,0)</f>
        <v>1812</v>
      </c>
      <c r="I5351" s="11">
        <f>VLOOKUP(B5351,[1]!Product_Data[#Data],3,0)</f>
        <v>1305</v>
      </c>
      <c r="J5351" s="11">
        <f t="shared" si="501"/>
        <v>3915</v>
      </c>
      <c r="K5351" s="11">
        <f t="shared" si="502"/>
        <v>5436</v>
      </c>
      <c r="L5351" s="11">
        <f t="shared" si="503"/>
        <v>1521</v>
      </c>
      <c r="M5351" t="str">
        <f>VLOOKUP(C5351,[1]!Location_Data[#Data],2,0)</f>
        <v>Daly City</v>
      </c>
      <c r="N5351" t="str">
        <f>VLOOKUP(D5351,[1]!Salespeople_Data[#Data],2,0)</f>
        <v>Jeremy Mendoza</v>
      </c>
      <c r="O5351" t="str">
        <f>VLOOKUP(E5351,[1]!Customer_Data[#Data],2,0)</f>
        <v>James Sullivan</v>
      </c>
      <c r="P5351" s="15">
        <f t="shared" si="498"/>
        <v>5</v>
      </c>
      <c r="Q5351">
        <f t="shared" si="499"/>
        <v>1</v>
      </c>
      <c r="R5351">
        <f t="shared" si="500"/>
        <v>2021</v>
      </c>
    </row>
    <row r="5352" spans="1:18" x14ac:dyDescent="0.25">
      <c r="A5352" s="7" t="s">
        <v>6375</v>
      </c>
      <c r="B5352" s="7" t="s">
        <v>275</v>
      </c>
      <c r="C5352" s="7" t="s">
        <v>169</v>
      </c>
      <c r="D5352" s="7" t="s">
        <v>15</v>
      </c>
      <c r="E5352" s="7" t="s">
        <v>622</v>
      </c>
      <c r="F5352" s="9">
        <v>44205</v>
      </c>
      <c r="G5352" s="7">
        <v>3</v>
      </c>
      <c r="H5352" s="11">
        <f>VLOOKUP(B5352,[1]!Product_Data[#Data],4,0)</f>
        <v>2353</v>
      </c>
      <c r="I5352" s="11">
        <f>VLOOKUP(B5352,[1]!Product_Data[#Data],3,0)</f>
        <v>1788</v>
      </c>
      <c r="J5352" s="11">
        <f t="shared" si="501"/>
        <v>5364</v>
      </c>
      <c r="K5352" s="11">
        <f t="shared" si="502"/>
        <v>7059</v>
      </c>
      <c r="L5352" s="11">
        <f t="shared" si="503"/>
        <v>1695</v>
      </c>
      <c r="M5352" t="str">
        <f>VLOOKUP(C5352,[1]!Location_Data[#Data],2,0)</f>
        <v>Vista</v>
      </c>
      <c r="N5352" t="str">
        <f>VLOOKUP(D5352,[1]!Salespeople_Data[#Data],2,0)</f>
        <v>Ryan Butler</v>
      </c>
      <c r="O5352" t="str">
        <f>VLOOKUP(E5352,[1]!Customer_Data[#Data],2,0)</f>
        <v>Patrick Williamson</v>
      </c>
      <c r="P5352" s="15">
        <f t="shared" si="498"/>
        <v>7</v>
      </c>
      <c r="Q5352">
        <f t="shared" si="499"/>
        <v>1</v>
      </c>
      <c r="R5352">
        <f t="shared" si="500"/>
        <v>2021</v>
      </c>
    </row>
    <row r="5353" spans="1:18" x14ac:dyDescent="0.25">
      <c r="A5353" s="7" t="s">
        <v>6376</v>
      </c>
      <c r="B5353" s="7" t="s">
        <v>275</v>
      </c>
      <c r="C5353" s="7" t="s">
        <v>469</v>
      </c>
      <c r="D5353" s="7" t="s">
        <v>49</v>
      </c>
      <c r="E5353" s="7" t="s">
        <v>179</v>
      </c>
      <c r="F5353" s="9">
        <v>44222</v>
      </c>
      <c r="G5353" s="7">
        <v>4</v>
      </c>
      <c r="H5353" s="11">
        <f>VLOOKUP(B5353,[1]!Product_Data[#Data],4,0)</f>
        <v>2353</v>
      </c>
      <c r="I5353" s="11">
        <f>VLOOKUP(B5353,[1]!Product_Data[#Data],3,0)</f>
        <v>1788</v>
      </c>
      <c r="J5353" s="11">
        <f t="shared" si="501"/>
        <v>7152</v>
      </c>
      <c r="K5353" s="11">
        <f t="shared" si="502"/>
        <v>9412</v>
      </c>
      <c r="L5353" s="11">
        <f t="shared" si="503"/>
        <v>2260</v>
      </c>
      <c r="M5353" t="str">
        <f>VLOOKUP(C5353,[1]!Location_Data[#Data],2,0)</f>
        <v>Escondido</v>
      </c>
      <c r="N5353" t="str">
        <f>VLOOKUP(D5353,[1]!Salespeople_Data[#Data],2,0)</f>
        <v>Walter Cook</v>
      </c>
      <c r="O5353" t="str">
        <f>VLOOKUP(E5353,[1]!Customer_Data[#Data],2,0)</f>
        <v>Alan Miller</v>
      </c>
      <c r="P5353" s="15">
        <f t="shared" si="498"/>
        <v>3</v>
      </c>
      <c r="Q5353">
        <f t="shared" si="499"/>
        <v>1</v>
      </c>
      <c r="R5353">
        <f t="shared" si="500"/>
        <v>2021</v>
      </c>
    </row>
    <row r="5354" spans="1:18" x14ac:dyDescent="0.25">
      <c r="A5354" s="7" t="s">
        <v>6377</v>
      </c>
      <c r="B5354" s="7" t="s">
        <v>109</v>
      </c>
      <c r="C5354" s="7" t="s">
        <v>174</v>
      </c>
      <c r="D5354" s="7" t="s">
        <v>308</v>
      </c>
      <c r="E5354" s="7" t="s">
        <v>1002</v>
      </c>
      <c r="F5354" s="9">
        <v>44217</v>
      </c>
      <c r="G5354" s="7">
        <v>3</v>
      </c>
      <c r="H5354" s="11">
        <f>VLOOKUP(B5354,[1]!Product_Data[#Data],4,0)</f>
        <v>1783</v>
      </c>
      <c r="I5354" s="11">
        <f>VLOOKUP(B5354,[1]!Product_Data[#Data],3,0)</f>
        <v>1230</v>
      </c>
      <c r="J5354" s="11">
        <f t="shared" si="501"/>
        <v>3690</v>
      </c>
      <c r="K5354" s="11">
        <f t="shared" si="502"/>
        <v>5349</v>
      </c>
      <c r="L5354" s="11">
        <f t="shared" si="503"/>
        <v>1659</v>
      </c>
      <c r="M5354" t="str">
        <f>VLOOKUP(C5354,[1]!Location_Data[#Data],2,0)</f>
        <v>Norwalk</v>
      </c>
      <c r="N5354" t="str">
        <f>VLOOKUP(D5354,[1]!Salespeople_Data[#Data],2,0)</f>
        <v>Fred Robertson</v>
      </c>
      <c r="O5354" t="str">
        <f>VLOOKUP(E5354,[1]!Customer_Data[#Data],2,0)</f>
        <v>Albert Cunningham</v>
      </c>
      <c r="P5354" s="15">
        <f t="shared" si="498"/>
        <v>5</v>
      </c>
      <c r="Q5354">
        <f t="shared" si="499"/>
        <v>1</v>
      </c>
      <c r="R5354">
        <f t="shared" si="500"/>
        <v>2021</v>
      </c>
    </row>
    <row r="5355" spans="1:18" x14ac:dyDescent="0.25">
      <c r="A5355" s="7" t="s">
        <v>6378</v>
      </c>
      <c r="B5355" s="7" t="s">
        <v>129</v>
      </c>
      <c r="C5355" s="7" t="s">
        <v>62</v>
      </c>
      <c r="D5355" s="7" t="s">
        <v>308</v>
      </c>
      <c r="E5355" s="7" t="s">
        <v>1696</v>
      </c>
      <c r="F5355" s="9">
        <v>44227</v>
      </c>
      <c r="G5355" s="7">
        <v>4</v>
      </c>
      <c r="H5355" s="11">
        <f>VLOOKUP(B5355,[1]!Product_Data[#Data],4,0)</f>
        <v>127</v>
      </c>
      <c r="I5355" s="11">
        <f>VLOOKUP(B5355,[1]!Product_Data[#Data],3,0)</f>
        <v>79</v>
      </c>
      <c r="J5355" s="11">
        <f t="shared" si="501"/>
        <v>316</v>
      </c>
      <c r="K5355" s="11">
        <f t="shared" si="502"/>
        <v>508</v>
      </c>
      <c r="L5355" s="11">
        <f t="shared" si="503"/>
        <v>192</v>
      </c>
      <c r="M5355" t="str">
        <f>VLOOKUP(C5355,[1]!Location_Data[#Data],2,0)</f>
        <v>Fairfield</v>
      </c>
      <c r="N5355" t="str">
        <f>VLOOKUP(D5355,[1]!Salespeople_Data[#Data],2,0)</f>
        <v>Fred Robertson</v>
      </c>
      <c r="O5355" t="str">
        <f>VLOOKUP(E5355,[1]!Customer_Data[#Data],2,0)</f>
        <v>Ernest Ortiz</v>
      </c>
      <c r="P5355" s="15">
        <f t="shared" si="498"/>
        <v>1</v>
      </c>
      <c r="Q5355">
        <f t="shared" si="499"/>
        <v>1</v>
      </c>
      <c r="R5355">
        <f t="shared" si="500"/>
        <v>2021</v>
      </c>
    </row>
    <row r="5356" spans="1:18" x14ac:dyDescent="0.25">
      <c r="A5356" s="7" t="s">
        <v>6379</v>
      </c>
      <c r="B5356" s="7" t="s">
        <v>348</v>
      </c>
      <c r="C5356" s="7" t="s">
        <v>204</v>
      </c>
      <c r="D5356" s="7" t="s">
        <v>106</v>
      </c>
      <c r="E5356" s="7" t="s">
        <v>784</v>
      </c>
      <c r="F5356" s="9">
        <v>44270</v>
      </c>
      <c r="G5356" s="7">
        <v>3</v>
      </c>
      <c r="H5356" s="11">
        <f>VLOOKUP(B5356,[1]!Product_Data[#Data],4,0)</f>
        <v>603</v>
      </c>
      <c r="I5356" s="11">
        <f>VLOOKUP(B5356,[1]!Product_Data[#Data],3,0)</f>
        <v>416</v>
      </c>
      <c r="J5356" s="11">
        <f t="shared" si="501"/>
        <v>1248</v>
      </c>
      <c r="K5356" s="11">
        <f t="shared" si="502"/>
        <v>1809</v>
      </c>
      <c r="L5356" s="11">
        <f t="shared" si="503"/>
        <v>561</v>
      </c>
      <c r="M5356" t="str">
        <f>VLOOKUP(C5356,[1]!Location_Data[#Data],2,0)</f>
        <v>Corona</v>
      </c>
      <c r="N5356" t="str">
        <f>VLOOKUP(D5356,[1]!Salespeople_Data[#Data],2,0)</f>
        <v>Patrick Ruiz</v>
      </c>
      <c r="O5356" t="str">
        <f>VLOOKUP(E5356,[1]!Customer_Data[#Data],2,0)</f>
        <v>Terry Morris</v>
      </c>
      <c r="P5356" s="15">
        <f t="shared" si="498"/>
        <v>2</v>
      </c>
      <c r="Q5356">
        <f t="shared" si="499"/>
        <v>3</v>
      </c>
      <c r="R5356">
        <f t="shared" si="500"/>
        <v>2021</v>
      </c>
    </row>
    <row r="5357" spans="1:18" x14ac:dyDescent="0.25">
      <c r="A5357" s="7" t="s">
        <v>6380</v>
      </c>
      <c r="B5357" s="7" t="s">
        <v>311</v>
      </c>
      <c r="C5357" s="7" t="s">
        <v>286</v>
      </c>
      <c r="D5357" s="7" t="s">
        <v>356</v>
      </c>
      <c r="E5357" s="7" t="s">
        <v>853</v>
      </c>
      <c r="F5357" s="9">
        <v>44242</v>
      </c>
      <c r="G5357" s="7">
        <v>1</v>
      </c>
      <c r="H5357" s="11">
        <f>VLOOKUP(B5357,[1]!Product_Data[#Data],4,0)</f>
        <v>1743</v>
      </c>
      <c r="I5357" s="11">
        <f>VLOOKUP(B5357,[1]!Product_Data[#Data],3,0)</f>
        <v>872</v>
      </c>
      <c r="J5357" s="11">
        <f t="shared" si="501"/>
        <v>872</v>
      </c>
      <c r="K5357" s="11">
        <f t="shared" si="502"/>
        <v>1743</v>
      </c>
      <c r="L5357" s="11">
        <f t="shared" si="503"/>
        <v>871</v>
      </c>
      <c r="M5357" t="str">
        <f>VLOOKUP(C5357,[1]!Location_Data[#Data],2,0)</f>
        <v>El Monte</v>
      </c>
      <c r="N5357" t="str">
        <f>VLOOKUP(D5357,[1]!Salespeople_Data[#Data],2,0)</f>
        <v>Jimmy Young</v>
      </c>
      <c r="O5357" t="str">
        <f>VLOOKUP(E5357,[1]!Customer_Data[#Data],2,0)</f>
        <v>Daniel Berry</v>
      </c>
      <c r="P5357" s="15">
        <f t="shared" si="498"/>
        <v>2</v>
      </c>
      <c r="Q5357">
        <f t="shared" si="499"/>
        <v>2</v>
      </c>
      <c r="R5357">
        <f t="shared" si="500"/>
        <v>2021</v>
      </c>
    </row>
    <row r="5358" spans="1:18" x14ac:dyDescent="0.25">
      <c r="A5358" s="7" t="s">
        <v>6381</v>
      </c>
      <c r="B5358" s="7" t="s">
        <v>238</v>
      </c>
      <c r="C5358" s="7" t="s">
        <v>110</v>
      </c>
      <c r="D5358" s="7" t="s">
        <v>250</v>
      </c>
      <c r="E5358" s="7" t="s">
        <v>1577</v>
      </c>
      <c r="F5358" s="9">
        <v>44261</v>
      </c>
      <c r="G5358" s="7">
        <v>1</v>
      </c>
      <c r="H5358" s="11">
        <f>VLOOKUP(B5358,[1]!Product_Data[#Data],4,0)</f>
        <v>871</v>
      </c>
      <c r="I5358" s="11">
        <f>VLOOKUP(B5358,[1]!Product_Data[#Data],3,0)</f>
        <v>540</v>
      </c>
      <c r="J5358" s="11">
        <f t="shared" si="501"/>
        <v>540</v>
      </c>
      <c r="K5358" s="11">
        <f t="shared" si="502"/>
        <v>871</v>
      </c>
      <c r="L5358" s="11">
        <f t="shared" si="503"/>
        <v>331</v>
      </c>
      <c r="M5358" t="str">
        <f>VLOOKUP(C5358,[1]!Location_Data[#Data],2,0)</f>
        <v>Richmond</v>
      </c>
      <c r="N5358" t="str">
        <f>VLOOKUP(D5358,[1]!Salespeople_Data[#Data],2,0)</f>
        <v>Martin Carr</v>
      </c>
      <c r="O5358" t="str">
        <f>VLOOKUP(E5358,[1]!Customer_Data[#Data],2,0)</f>
        <v>Kevin Wood</v>
      </c>
      <c r="P5358" s="15">
        <f t="shared" si="498"/>
        <v>7</v>
      </c>
      <c r="Q5358">
        <f t="shared" si="499"/>
        <v>3</v>
      </c>
      <c r="R5358">
        <f t="shared" si="500"/>
        <v>2021</v>
      </c>
    </row>
    <row r="5359" spans="1:18" x14ac:dyDescent="0.25">
      <c r="A5359" s="7" t="s">
        <v>6382</v>
      </c>
      <c r="B5359" s="7" t="s">
        <v>263</v>
      </c>
      <c r="C5359" s="7" t="s">
        <v>377</v>
      </c>
      <c r="D5359" s="7" t="s">
        <v>298</v>
      </c>
      <c r="E5359" s="7" t="s">
        <v>959</v>
      </c>
      <c r="F5359" s="9">
        <v>44200</v>
      </c>
      <c r="G5359" s="7">
        <v>3</v>
      </c>
      <c r="H5359" s="11">
        <f>VLOOKUP(B5359,[1]!Product_Data[#Data],4,0)</f>
        <v>378</v>
      </c>
      <c r="I5359" s="11">
        <f>VLOOKUP(B5359,[1]!Product_Data[#Data],3,0)</f>
        <v>291</v>
      </c>
      <c r="J5359" s="11">
        <f t="shared" si="501"/>
        <v>873</v>
      </c>
      <c r="K5359" s="11">
        <f t="shared" si="502"/>
        <v>1134</v>
      </c>
      <c r="L5359" s="11">
        <f t="shared" si="503"/>
        <v>261</v>
      </c>
      <c r="M5359" t="str">
        <f>VLOOKUP(C5359,[1]!Location_Data[#Data],2,0)</f>
        <v>San Diego</v>
      </c>
      <c r="N5359" t="str">
        <f>VLOOKUP(D5359,[1]!Salespeople_Data[#Data],2,0)</f>
        <v>Kenneth Fields</v>
      </c>
      <c r="O5359" t="str">
        <f>VLOOKUP(E5359,[1]!Customer_Data[#Data],2,0)</f>
        <v>Peter Castillo</v>
      </c>
      <c r="P5359" s="15">
        <f t="shared" si="498"/>
        <v>2</v>
      </c>
      <c r="Q5359">
        <f t="shared" si="499"/>
        <v>1</v>
      </c>
      <c r="R5359">
        <f t="shared" si="500"/>
        <v>2021</v>
      </c>
    </row>
    <row r="5360" spans="1:18" x14ac:dyDescent="0.25">
      <c r="A5360" s="7" t="s">
        <v>6383</v>
      </c>
      <c r="B5360" s="7" t="s">
        <v>348</v>
      </c>
      <c r="C5360" s="7" t="s">
        <v>436</v>
      </c>
      <c r="D5360" s="7" t="s">
        <v>101</v>
      </c>
      <c r="E5360" s="7" t="s">
        <v>384</v>
      </c>
      <c r="F5360" s="9">
        <v>44259</v>
      </c>
      <c r="G5360" s="7">
        <v>1</v>
      </c>
      <c r="H5360" s="11">
        <f>VLOOKUP(B5360,[1]!Product_Data[#Data],4,0)</f>
        <v>603</v>
      </c>
      <c r="I5360" s="11">
        <f>VLOOKUP(B5360,[1]!Product_Data[#Data],3,0)</f>
        <v>416</v>
      </c>
      <c r="J5360" s="11">
        <f t="shared" si="501"/>
        <v>416</v>
      </c>
      <c r="K5360" s="11">
        <f t="shared" si="502"/>
        <v>603</v>
      </c>
      <c r="L5360" s="11">
        <f t="shared" si="503"/>
        <v>187</v>
      </c>
      <c r="M5360" t="str">
        <f>VLOOKUP(C5360,[1]!Location_Data[#Data],2,0)</f>
        <v>Jurupa Valley</v>
      </c>
      <c r="N5360" t="str">
        <f>VLOOKUP(D5360,[1]!Salespeople_Data[#Data],2,0)</f>
        <v>Scott Clark</v>
      </c>
      <c r="O5360" t="str">
        <f>VLOOKUP(E5360,[1]!Customer_Data[#Data],2,0)</f>
        <v>Gerald Henry</v>
      </c>
      <c r="P5360" s="15">
        <f t="shared" si="498"/>
        <v>5</v>
      </c>
      <c r="Q5360">
        <f t="shared" si="499"/>
        <v>3</v>
      </c>
      <c r="R5360">
        <f t="shared" si="500"/>
        <v>2021</v>
      </c>
    </row>
    <row r="5361" spans="1:18" x14ac:dyDescent="0.25">
      <c r="A5361" s="7" t="s">
        <v>6384</v>
      </c>
      <c r="B5361" s="7" t="s">
        <v>668</v>
      </c>
      <c r="C5361" s="7" t="s">
        <v>120</v>
      </c>
      <c r="D5361" s="7" t="s">
        <v>25</v>
      </c>
      <c r="E5361" s="7" t="s">
        <v>4801</v>
      </c>
      <c r="F5361" s="9">
        <v>44212</v>
      </c>
      <c r="G5361" s="7">
        <v>1</v>
      </c>
      <c r="H5361" s="11">
        <f>VLOOKUP(B5361,[1]!Product_Data[#Data],4,0)</f>
        <v>181</v>
      </c>
      <c r="I5361" s="11">
        <f>VLOOKUP(B5361,[1]!Product_Data[#Data],3,0)</f>
        <v>130</v>
      </c>
      <c r="J5361" s="11">
        <f t="shared" si="501"/>
        <v>130</v>
      </c>
      <c r="K5361" s="11">
        <f t="shared" si="502"/>
        <v>181</v>
      </c>
      <c r="L5361" s="11">
        <f t="shared" si="503"/>
        <v>51</v>
      </c>
      <c r="M5361" t="str">
        <f>VLOOKUP(C5361,[1]!Location_Data[#Data],2,0)</f>
        <v>Elk Grove</v>
      </c>
      <c r="N5361" t="str">
        <f>VLOOKUP(D5361,[1]!Salespeople_Data[#Data],2,0)</f>
        <v>Brian Davis</v>
      </c>
      <c r="O5361" t="str">
        <f>VLOOKUP(E5361,[1]!Customer_Data[#Data],2,0)</f>
        <v>Eugene Murphy</v>
      </c>
      <c r="P5361" s="15">
        <f t="shared" si="498"/>
        <v>7</v>
      </c>
      <c r="Q5361">
        <f t="shared" si="499"/>
        <v>1</v>
      </c>
      <c r="R5361">
        <f t="shared" si="500"/>
        <v>2021</v>
      </c>
    </row>
    <row r="5362" spans="1:18" x14ac:dyDescent="0.25">
      <c r="A5362" s="7" t="s">
        <v>6385</v>
      </c>
      <c r="B5362" s="7" t="s">
        <v>626</v>
      </c>
      <c r="C5362" s="7" t="s">
        <v>316</v>
      </c>
      <c r="D5362" s="7" t="s">
        <v>225</v>
      </c>
      <c r="E5362" s="7" t="s">
        <v>1551</v>
      </c>
      <c r="F5362" s="9">
        <v>44258</v>
      </c>
      <c r="G5362" s="7">
        <v>1</v>
      </c>
      <c r="H5362" s="11">
        <f>VLOOKUP(B5362,[1]!Product_Data[#Data],4,0)</f>
        <v>584</v>
      </c>
      <c r="I5362" s="11">
        <f>VLOOKUP(B5362,[1]!Product_Data[#Data],3,0)</f>
        <v>420</v>
      </c>
      <c r="J5362" s="11">
        <f t="shared" si="501"/>
        <v>420</v>
      </c>
      <c r="K5362" s="11">
        <f t="shared" si="502"/>
        <v>584</v>
      </c>
      <c r="L5362" s="11">
        <f t="shared" si="503"/>
        <v>164</v>
      </c>
      <c r="M5362" t="str">
        <f>VLOOKUP(C5362,[1]!Location_Data[#Data],2,0)</f>
        <v>East Los Angeles</v>
      </c>
      <c r="N5362" t="str">
        <f>VLOOKUP(D5362,[1]!Salespeople_Data[#Data],2,0)</f>
        <v>Andrew Bowman</v>
      </c>
      <c r="O5362" t="str">
        <f>VLOOKUP(E5362,[1]!Customer_Data[#Data],2,0)</f>
        <v>Charles Shaw</v>
      </c>
      <c r="P5362" s="15">
        <f t="shared" si="498"/>
        <v>4</v>
      </c>
      <c r="Q5362">
        <f t="shared" si="499"/>
        <v>3</v>
      </c>
      <c r="R5362">
        <f t="shared" si="500"/>
        <v>2021</v>
      </c>
    </row>
    <row r="5363" spans="1:18" x14ac:dyDescent="0.25">
      <c r="A5363" s="7" t="s">
        <v>6386</v>
      </c>
      <c r="B5363" s="7" t="s">
        <v>373</v>
      </c>
      <c r="C5363" s="7" t="s">
        <v>246</v>
      </c>
      <c r="D5363" s="7" t="s">
        <v>30</v>
      </c>
      <c r="E5363" s="7" t="s">
        <v>1272</v>
      </c>
      <c r="F5363" s="9">
        <v>44257</v>
      </c>
      <c r="G5363" s="7">
        <v>3</v>
      </c>
      <c r="H5363" s="11">
        <f>VLOOKUP(B5363,[1]!Product_Data[#Data],4,0)</f>
        <v>2182</v>
      </c>
      <c r="I5363" s="11">
        <f>VLOOKUP(B5363,[1]!Product_Data[#Data],3,0)</f>
        <v>1200</v>
      </c>
      <c r="J5363" s="11">
        <f t="shared" si="501"/>
        <v>3600</v>
      </c>
      <c r="K5363" s="11">
        <f t="shared" si="502"/>
        <v>6546</v>
      </c>
      <c r="L5363" s="11">
        <f t="shared" si="503"/>
        <v>2946</v>
      </c>
      <c r="M5363" t="str">
        <f>VLOOKUP(C5363,[1]!Location_Data[#Data],2,0)</f>
        <v>San Francisco</v>
      </c>
      <c r="N5363" t="str">
        <f>VLOOKUP(D5363,[1]!Salespeople_Data[#Data],2,0)</f>
        <v>Carl Hall</v>
      </c>
      <c r="O5363" t="str">
        <f>VLOOKUP(E5363,[1]!Customer_Data[#Data],2,0)</f>
        <v>Michael Lewis</v>
      </c>
      <c r="P5363" s="15">
        <f t="shared" si="498"/>
        <v>3</v>
      </c>
      <c r="Q5363">
        <f t="shared" si="499"/>
        <v>3</v>
      </c>
      <c r="R5363">
        <f t="shared" si="500"/>
        <v>2021</v>
      </c>
    </row>
    <row r="5364" spans="1:18" x14ac:dyDescent="0.25">
      <c r="A5364" s="7" t="s">
        <v>6387</v>
      </c>
      <c r="B5364" s="7" t="s">
        <v>395</v>
      </c>
      <c r="C5364" s="7" t="s">
        <v>472</v>
      </c>
      <c r="D5364" s="7" t="s">
        <v>136</v>
      </c>
      <c r="E5364" s="7" t="s">
        <v>1534</v>
      </c>
      <c r="F5364" s="9">
        <v>44256</v>
      </c>
      <c r="G5364" s="7">
        <v>1</v>
      </c>
      <c r="H5364" s="11">
        <f>VLOOKUP(B5364,[1]!Product_Data[#Data],4,0)</f>
        <v>2257</v>
      </c>
      <c r="I5364" s="11">
        <f>VLOOKUP(B5364,[1]!Product_Data[#Data],3,0)</f>
        <v>1535</v>
      </c>
      <c r="J5364" s="11">
        <f t="shared" si="501"/>
        <v>1535</v>
      </c>
      <c r="K5364" s="11">
        <f t="shared" si="502"/>
        <v>2257</v>
      </c>
      <c r="L5364" s="11">
        <f t="shared" si="503"/>
        <v>722</v>
      </c>
      <c r="M5364" t="str">
        <f>VLOOKUP(C5364,[1]!Location_Data[#Data],2,0)</f>
        <v>Concord</v>
      </c>
      <c r="N5364" t="str">
        <f>VLOOKUP(D5364,[1]!Salespeople_Data[#Data],2,0)</f>
        <v>Clarence Fox</v>
      </c>
      <c r="O5364" t="str">
        <f>VLOOKUP(E5364,[1]!Customer_Data[#Data],2,0)</f>
        <v>Russell Bailey</v>
      </c>
      <c r="P5364" s="15">
        <f t="shared" si="498"/>
        <v>2</v>
      </c>
      <c r="Q5364">
        <f t="shared" si="499"/>
        <v>3</v>
      </c>
      <c r="R5364">
        <f t="shared" si="500"/>
        <v>2021</v>
      </c>
    </row>
    <row r="5365" spans="1:18" x14ac:dyDescent="0.25">
      <c r="A5365" s="7" t="s">
        <v>6388</v>
      </c>
      <c r="B5365" s="7" t="s">
        <v>43</v>
      </c>
      <c r="C5365" s="7" t="s">
        <v>242</v>
      </c>
      <c r="D5365" s="7" t="s">
        <v>447</v>
      </c>
      <c r="E5365" s="7" t="s">
        <v>240</v>
      </c>
      <c r="F5365" s="9">
        <v>44253</v>
      </c>
      <c r="G5365" s="7">
        <v>3</v>
      </c>
      <c r="H5365" s="11">
        <f>VLOOKUP(B5365,[1]!Product_Data[#Data],4,0)</f>
        <v>356</v>
      </c>
      <c r="I5365" s="11">
        <f>VLOOKUP(B5365,[1]!Product_Data[#Data],3,0)</f>
        <v>292</v>
      </c>
      <c r="J5365" s="11">
        <f t="shared" si="501"/>
        <v>876</v>
      </c>
      <c r="K5365" s="11">
        <f t="shared" si="502"/>
        <v>1068</v>
      </c>
      <c r="L5365" s="11">
        <f t="shared" si="503"/>
        <v>192</v>
      </c>
      <c r="M5365" t="str">
        <f>VLOOKUP(C5365,[1]!Location_Data[#Data],2,0)</f>
        <v>Downey</v>
      </c>
      <c r="N5365" t="str">
        <f>VLOOKUP(D5365,[1]!Salespeople_Data[#Data],2,0)</f>
        <v>Howard Sims</v>
      </c>
      <c r="O5365" t="str">
        <f>VLOOKUP(E5365,[1]!Customer_Data[#Data],2,0)</f>
        <v>Jack Stevens</v>
      </c>
      <c r="P5365" s="15">
        <f t="shared" si="498"/>
        <v>6</v>
      </c>
      <c r="Q5365">
        <f t="shared" si="499"/>
        <v>2</v>
      </c>
      <c r="R5365">
        <f t="shared" si="500"/>
        <v>2021</v>
      </c>
    </row>
    <row r="5366" spans="1:18" x14ac:dyDescent="0.25">
      <c r="A5366" s="7" t="s">
        <v>6389</v>
      </c>
      <c r="B5366" s="7" t="s">
        <v>125</v>
      </c>
      <c r="C5366" s="7" t="s">
        <v>570</v>
      </c>
      <c r="D5366" s="7" t="s">
        <v>49</v>
      </c>
      <c r="E5366" s="7" t="s">
        <v>1122</v>
      </c>
      <c r="F5366" s="9">
        <v>44202</v>
      </c>
      <c r="G5366" s="7">
        <v>1</v>
      </c>
      <c r="H5366" s="11">
        <f>VLOOKUP(B5366,[1]!Product_Data[#Data],4,0)</f>
        <v>1826</v>
      </c>
      <c r="I5366" s="11">
        <f>VLOOKUP(B5366,[1]!Product_Data[#Data],3,0)</f>
        <v>1443</v>
      </c>
      <c r="J5366" s="11">
        <f t="shared" si="501"/>
        <v>1443</v>
      </c>
      <c r="K5366" s="11">
        <f t="shared" si="502"/>
        <v>1826</v>
      </c>
      <c r="L5366" s="11">
        <f t="shared" si="503"/>
        <v>383</v>
      </c>
      <c r="M5366" t="str">
        <f>VLOOKUP(C5366,[1]!Location_Data[#Data],2,0)</f>
        <v>Fresno</v>
      </c>
      <c r="N5366" t="str">
        <f>VLOOKUP(D5366,[1]!Salespeople_Data[#Data],2,0)</f>
        <v>Walter Cook</v>
      </c>
      <c r="O5366" t="str">
        <f>VLOOKUP(E5366,[1]!Customer_Data[#Data],2,0)</f>
        <v>Douglas Robinson</v>
      </c>
      <c r="P5366" s="15">
        <f t="shared" si="498"/>
        <v>4</v>
      </c>
      <c r="Q5366">
        <f t="shared" si="499"/>
        <v>1</v>
      </c>
      <c r="R5366">
        <f t="shared" si="500"/>
        <v>2021</v>
      </c>
    </row>
    <row r="5367" spans="1:18" x14ac:dyDescent="0.25">
      <c r="A5367" s="7" t="s">
        <v>6390</v>
      </c>
      <c r="B5367" s="7" t="s">
        <v>289</v>
      </c>
      <c r="C5367" s="7" t="s">
        <v>44</v>
      </c>
      <c r="D5367" s="7" t="s">
        <v>191</v>
      </c>
      <c r="E5367" s="7" t="s">
        <v>371</v>
      </c>
      <c r="F5367" s="9">
        <v>44229</v>
      </c>
      <c r="G5367" s="7">
        <v>1</v>
      </c>
      <c r="H5367" s="11">
        <f>VLOOKUP(B5367,[1]!Product_Data[#Data],4,0)</f>
        <v>368</v>
      </c>
      <c r="I5367" s="11">
        <f>VLOOKUP(B5367,[1]!Product_Data[#Data],3,0)</f>
        <v>294</v>
      </c>
      <c r="J5367" s="11">
        <f t="shared" si="501"/>
        <v>294</v>
      </c>
      <c r="K5367" s="11">
        <f t="shared" si="502"/>
        <v>368</v>
      </c>
      <c r="L5367" s="11">
        <f t="shared" si="503"/>
        <v>74</v>
      </c>
      <c r="M5367" t="str">
        <f>VLOOKUP(C5367,[1]!Location_Data[#Data],2,0)</f>
        <v>Moreno Valley</v>
      </c>
      <c r="N5367" t="str">
        <f>VLOOKUP(D5367,[1]!Salespeople_Data[#Data],2,0)</f>
        <v>Robert Reed</v>
      </c>
      <c r="O5367" t="str">
        <f>VLOOKUP(E5367,[1]!Customer_Data[#Data],2,0)</f>
        <v>Wayne Gordon</v>
      </c>
      <c r="P5367" s="15">
        <f t="shared" si="498"/>
        <v>3</v>
      </c>
      <c r="Q5367">
        <f t="shared" si="499"/>
        <v>2</v>
      </c>
      <c r="R5367">
        <f t="shared" si="500"/>
        <v>2021</v>
      </c>
    </row>
    <row r="5368" spans="1:18" x14ac:dyDescent="0.25">
      <c r="A5368" s="7" t="s">
        <v>6391</v>
      </c>
      <c r="B5368" s="7" t="s">
        <v>796</v>
      </c>
      <c r="C5368" s="7" t="s">
        <v>469</v>
      </c>
      <c r="D5368" s="7" t="s">
        <v>356</v>
      </c>
      <c r="E5368" s="7" t="s">
        <v>619</v>
      </c>
      <c r="F5368" s="9">
        <v>44223</v>
      </c>
      <c r="G5368" s="7">
        <v>3</v>
      </c>
      <c r="H5368" s="11">
        <f>VLOOKUP(B5368,[1]!Product_Data[#Data],4,0)</f>
        <v>1103</v>
      </c>
      <c r="I5368" s="11">
        <f>VLOOKUP(B5368,[1]!Product_Data[#Data],3,0)</f>
        <v>838</v>
      </c>
      <c r="J5368" s="11">
        <f t="shared" si="501"/>
        <v>2514</v>
      </c>
      <c r="K5368" s="11">
        <f t="shared" si="502"/>
        <v>3309</v>
      </c>
      <c r="L5368" s="11">
        <f t="shared" si="503"/>
        <v>795</v>
      </c>
      <c r="M5368" t="str">
        <f>VLOOKUP(C5368,[1]!Location_Data[#Data],2,0)</f>
        <v>Escondido</v>
      </c>
      <c r="N5368" t="str">
        <f>VLOOKUP(D5368,[1]!Salespeople_Data[#Data],2,0)</f>
        <v>Jimmy Young</v>
      </c>
      <c r="O5368" t="str">
        <f>VLOOKUP(E5368,[1]!Customer_Data[#Data],2,0)</f>
        <v>Billy Cook</v>
      </c>
      <c r="P5368" s="15">
        <f t="shared" si="498"/>
        <v>4</v>
      </c>
      <c r="Q5368">
        <f t="shared" si="499"/>
        <v>1</v>
      </c>
      <c r="R5368">
        <f t="shared" si="500"/>
        <v>2021</v>
      </c>
    </row>
    <row r="5369" spans="1:18" x14ac:dyDescent="0.25">
      <c r="A5369" s="7" t="s">
        <v>6392</v>
      </c>
      <c r="B5369" s="7" t="s">
        <v>28</v>
      </c>
      <c r="C5369" s="7" t="s">
        <v>519</v>
      </c>
      <c r="D5369" s="7" t="s">
        <v>106</v>
      </c>
      <c r="E5369" s="7" t="s">
        <v>931</v>
      </c>
      <c r="F5369" s="9">
        <v>44208</v>
      </c>
      <c r="G5369" s="7">
        <v>1</v>
      </c>
      <c r="H5369" s="11">
        <f>VLOOKUP(B5369,[1]!Product_Data[#Data],4,0)</f>
        <v>684</v>
      </c>
      <c r="I5369" s="11">
        <f>VLOOKUP(B5369,[1]!Product_Data[#Data],3,0)</f>
        <v>561</v>
      </c>
      <c r="J5369" s="11">
        <f t="shared" si="501"/>
        <v>561</v>
      </c>
      <c r="K5369" s="11">
        <f t="shared" si="502"/>
        <v>684</v>
      </c>
      <c r="L5369" s="11">
        <f t="shared" si="503"/>
        <v>123</v>
      </c>
      <c r="M5369" t="str">
        <f>VLOOKUP(C5369,[1]!Location_Data[#Data],2,0)</f>
        <v>Anaheim</v>
      </c>
      <c r="N5369" t="str">
        <f>VLOOKUP(D5369,[1]!Salespeople_Data[#Data],2,0)</f>
        <v>Patrick Ruiz</v>
      </c>
      <c r="O5369" t="str">
        <f>VLOOKUP(E5369,[1]!Customer_Data[#Data],2,0)</f>
        <v>Joshua Collins</v>
      </c>
      <c r="P5369" s="15">
        <f t="shared" si="498"/>
        <v>3</v>
      </c>
      <c r="Q5369">
        <f t="shared" si="499"/>
        <v>1</v>
      </c>
      <c r="R5369">
        <f t="shared" si="500"/>
        <v>2021</v>
      </c>
    </row>
    <row r="5370" spans="1:18" x14ac:dyDescent="0.25">
      <c r="A5370" s="7" t="s">
        <v>6393</v>
      </c>
      <c r="B5370" s="7" t="s">
        <v>119</v>
      </c>
      <c r="C5370" s="7" t="s">
        <v>195</v>
      </c>
      <c r="D5370" s="7" t="s">
        <v>71</v>
      </c>
      <c r="E5370" s="7" t="s">
        <v>240</v>
      </c>
      <c r="F5370" s="9">
        <v>44237</v>
      </c>
      <c r="G5370" s="7">
        <v>1</v>
      </c>
      <c r="H5370" s="11">
        <f>VLOOKUP(B5370,[1]!Product_Data[#Data],4,0)</f>
        <v>1077</v>
      </c>
      <c r="I5370" s="11">
        <f>VLOOKUP(B5370,[1]!Product_Data[#Data],3,0)</f>
        <v>732</v>
      </c>
      <c r="J5370" s="11">
        <f t="shared" si="501"/>
        <v>732</v>
      </c>
      <c r="K5370" s="11">
        <f t="shared" si="502"/>
        <v>1077</v>
      </c>
      <c r="L5370" s="11">
        <f t="shared" si="503"/>
        <v>345</v>
      </c>
      <c r="M5370" t="str">
        <f>VLOOKUP(C5370,[1]!Location_Data[#Data],2,0)</f>
        <v>Pomona</v>
      </c>
      <c r="N5370" t="str">
        <f>VLOOKUP(D5370,[1]!Salespeople_Data[#Data],2,0)</f>
        <v>Gary Rodriguez</v>
      </c>
      <c r="O5370" t="str">
        <f>VLOOKUP(E5370,[1]!Customer_Data[#Data],2,0)</f>
        <v>Jack Stevens</v>
      </c>
      <c r="P5370" s="15">
        <f t="shared" si="498"/>
        <v>4</v>
      </c>
      <c r="Q5370">
        <f t="shared" si="499"/>
        <v>2</v>
      </c>
      <c r="R5370">
        <f t="shared" si="500"/>
        <v>2021</v>
      </c>
    </row>
    <row r="5371" spans="1:18" x14ac:dyDescent="0.25">
      <c r="A5371" s="7" t="s">
        <v>6394</v>
      </c>
      <c r="B5371" s="7" t="s">
        <v>99</v>
      </c>
      <c r="C5371" s="7" t="s">
        <v>220</v>
      </c>
      <c r="D5371" s="7" t="s">
        <v>165</v>
      </c>
      <c r="E5371" s="7" t="s">
        <v>1689</v>
      </c>
      <c r="F5371" s="9">
        <v>44244</v>
      </c>
      <c r="G5371" s="7">
        <v>3</v>
      </c>
      <c r="H5371" s="11">
        <f>VLOOKUP(B5371,[1]!Product_Data[#Data],4,0)</f>
        <v>1708</v>
      </c>
      <c r="I5371" s="11">
        <f>VLOOKUP(B5371,[1]!Product_Data[#Data],3,0)</f>
        <v>871</v>
      </c>
      <c r="J5371" s="11">
        <f t="shared" si="501"/>
        <v>2613</v>
      </c>
      <c r="K5371" s="11">
        <f t="shared" si="502"/>
        <v>5124</v>
      </c>
      <c r="L5371" s="11">
        <f t="shared" si="503"/>
        <v>2511</v>
      </c>
      <c r="M5371" t="str">
        <f>VLOOKUP(C5371,[1]!Location_Data[#Data],2,0)</f>
        <v>Modesto</v>
      </c>
      <c r="N5371" t="str">
        <f>VLOOKUP(D5371,[1]!Salespeople_Data[#Data],2,0)</f>
        <v>Joe Sims</v>
      </c>
      <c r="O5371" t="str">
        <f>VLOOKUP(E5371,[1]!Customer_Data[#Data],2,0)</f>
        <v>Billy Gonzales</v>
      </c>
      <c r="P5371" s="15">
        <f t="shared" si="498"/>
        <v>4</v>
      </c>
      <c r="Q5371">
        <f t="shared" si="499"/>
        <v>2</v>
      </c>
      <c r="R5371">
        <f t="shared" si="500"/>
        <v>2021</v>
      </c>
    </row>
    <row r="5372" spans="1:18" x14ac:dyDescent="0.25">
      <c r="A5372" s="7" t="s">
        <v>6395</v>
      </c>
      <c r="B5372" s="7" t="s">
        <v>321</v>
      </c>
      <c r="C5372" s="7" t="s">
        <v>272</v>
      </c>
      <c r="D5372" s="7" t="s">
        <v>87</v>
      </c>
      <c r="E5372" s="7" t="s">
        <v>1018</v>
      </c>
      <c r="F5372" s="9">
        <v>44261</v>
      </c>
      <c r="G5372" s="7">
        <v>1</v>
      </c>
      <c r="H5372" s="11">
        <f>VLOOKUP(B5372,[1]!Product_Data[#Data],4,0)</f>
        <v>2391</v>
      </c>
      <c r="I5372" s="11">
        <f>VLOOKUP(B5372,[1]!Product_Data[#Data],3,0)</f>
        <v>1291</v>
      </c>
      <c r="J5372" s="11">
        <f t="shared" si="501"/>
        <v>1291</v>
      </c>
      <c r="K5372" s="11">
        <f t="shared" si="502"/>
        <v>2391</v>
      </c>
      <c r="L5372" s="11">
        <f t="shared" si="503"/>
        <v>1100</v>
      </c>
      <c r="M5372" t="str">
        <f>VLOOKUP(C5372,[1]!Location_Data[#Data],2,0)</f>
        <v>Torrance</v>
      </c>
      <c r="N5372" t="str">
        <f>VLOOKUP(D5372,[1]!Salespeople_Data[#Data],2,0)</f>
        <v>Martin Perry</v>
      </c>
      <c r="O5372" t="str">
        <f>VLOOKUP(E5372,[1]!Customer_Data[#Data],2,0)</f>
        <v>Victor Gutierrez</v>
      </c>
      <c r="P5372" s="15">
        <f t="shared" si="498"/>
        <v>7</v>
      </c>
      <c r="Q5372">
        <f t="shared" si="499"/>
        <v>3</v>
      </c>
      <c r="R5372">
        <f t="shared" si="500"/>
        <v>2021</v>
      </c>
    </row>
    <row r="5373" spans="1:18" x14ac:dyDescent="0.25">
      <c r="A5373" s="7" t="s">
        <v>6396</v>
      </c>
      <c r="B5373" s="7" t="s">
        <v>560</v>
      </c>
      <c r="C5373" s="7" t="s">
        <v>331</v>
      </c>
      <c r="D5373" s="7" t="s">
        <v>63</v>
      </c>
      <c r="E5373" s="7" t="s">
        <v>896</v>
      </c>
      <c r="F5373" s="9">
        <v>44228</v>
      </c>
      <c r="G5373" s="7">
        <v>1</v>
      </c>
      <c r="H5373" s="11">
        <f>VLOOKUP(B5373,[1]!Product_Data[#Data],4,0)</f>
        <v>1809</v>
      </c>
      <c r="I5373" s="11">
        <f>VLOOKUP(B5373,[1]!Product_Data[#Data],3,0)</f>
        <v>1067</v>
      </c>
      <c r="J5373" s="11">
        <f t="shared" si="501"/>
        <v>1067</v>
      </c>
      <c r="K5373" s="11">
        <f t="shared" si="502"/>
        <v>1809</v>
      </c>
      <c r="L5373" s="11">
        <f t="shared" si="503"/>
        <v>742</v>
      </c>
      <c r="M5373" t="str">
        <f>VLOOKUP(C5373,[1]!Location_Data[#Data],2,0)</f>
        <v>Sunnyvale</v>
      </c>
      <c r="N5373" t="str">
        <f>VLOOKUP(D5373,[1]!Salespeople_Data[#Data],2,0)</f>
        <v>Jeremy Mendoza</v>
      </c>
      <c r="O5373" t="str">
        <f>VLOOKUP(E5373,[1]!Customer_Data[#Data],2,0)</f>
        <v>Eric Bradley</v>
      </c>
      <c r="P5373" s="15">
        <f t="shared" si="498"/>
        <v>2</v>
      </c>
      <c r="Q5373">
        <f t="shared" si="499"/>
        <v>2</v>
      </c>
      <c r="R5373">
        <f t="shared" si="500"/>
        <v>2021</v>
      </c>
    </row>
    <row r="5374" spans="1:18" x14ac:dyDescent="0.25">
      <c r="A5374" s="7" t="s">
        <v>6397</v>
      </c>
      <c r="B5374" s="7" t="s">
        <v>479</v>
      </c>
      <c r="C5374" s="7" t="s">
        <v>90</v>
      </c>
      <c r="D5374" s="7" t="s">
        <v>49</v>
      </c>
      <c r="E5374" s="7" t="s">
        <v>2352</v>
      </c>
      <c r="F5374" s="9">
        <v>44234</v>
      </c>
      <c r="G5374" s="7">
        <v>3</v>
      </c>
      <c r="H5374" s="11">
        <f>VLOOKUP(B5374,[1]!Product_Data[#Data],4,0)</f>
        <v>123</v>
      </c>
      <c r="I5374" s="11">
        <f>VLOOKUP(B5374,[1]!Product_Data[#Data],3,0)</f>
        <v>84</v>
      </c>
      <c r="J5374" s="11">
        <f t="shared" si="501"/>
        <v>252</v>
      </c>
      <c r="K5374" s="11">
        <f t="shared" si="502"/>
        <v>369</v>
      </c>
      <c r="L5374" s="11">
        <f t="shared" si="503"/>
        <v>117</v>
      </c>
      <c r="M5374" t="str">
        <f>VLOOKUP(C5374,[1]!Location_Data[#Data],2,0)</f>
        <v>Irvine</v>
      </c>
      <c r="N5374" t="str">
        <f>VLOOKUP(D5374,[1]!Salespeople_Data[#Data],2,0)</f>
        <v>Walter Cook</v>
      </c>
      <c r="O5374" t="str">
        <f>VLOOKUP(E5374,[1]!Customer_Data[#Data],2,0)</f>
        <v>Carl Reid</v>
      </c>
      <c r="P5374" s="15">
        <f t="shared" si="498"/>
        <v>1</v>
      </c>
      <c r="Q5374">
        <f t="shared" si="499"/>
        <v>2</v>
      </c>
      <c r="R5374">
        <f t="shared" si="500"/>
        <v>2021</v>
      </c>
    </row>
    <row r="5375" spans="1:18" x14ac:dyDescent="0.25">
      <c r="A5375" s="7" t="s">
        <v>6398</v>
      </c>
      <c r="B5375" s="7" t="s">
        <v>13</v>
      </c>
      <c r="C5375" s="7" t="s">
        <v>52</v>
      </c>
      <c r="D5375" s="7" t="s">
        <v>239</v>
      </c>
      <c r="E5375" s="7" t="s">
        <v>2657</v>
      </c>
      <c r="F5375" s="9">
        <v>44202</v>
      </c>
      <c r="G5375" s="7">
        <v>1</v>
      </c>
      <c r="H5375" s="11">
        <f>VLOOKUP(B5375,[1]!Product_Data[#Data],4,0)</f>
        <v>1022</v>
      </c>
      <c r="I5375" s="11">
        <f>VLOOKUP(B5375,[1]!Product_Data[#Data],3,0)</f>
        <v>818</v>
      </c>
      <c r="J5375" s="11">
        <f t="shared" si="501"/>
        <v>818</v>
      </c>
      <c r="K5375" s="11">
        <f t="shared" si="502"/>
        <v>1022</v>
      </c>
      <c r="L5375" s="11">
        <f t="shared" si="503"/>
        <v>204</v>
      </c>
      <c r="M5375" t="str">
        <f>VLOOKUP(C5375,[1]!Location_Data[#Data],2,0)</f>
        <v>Pasadena</v>
      </c>
      <c r="N5375" t="str">
        <f>VLOOKUP(D5375,[1]!Salespeople_Data[#Data],2,0)</f>
        <v>John Reyes</v>
      </c>
      <c r="O5375" t="str">
        <f>VLOOKUP(E5375,[1]!Customer_Data[#Data],2,0)</f>
        <v>Jonathan Reed</v>
      </c>
      <c r="P5375" s="15">
        <f t="shared" si="498"/>
        <v>4</v>
      </c>
      <c r="Q5375">
        <f t="shared" si="499"/>
        <v>1</v>
      </c>
      <c r="R5375">
        <f t="shared" si="500"/>
        <v>2021</v>
      </c>
    </row>
    <row r="5376" spans="1:18" x14ac:dyDescent="0.25">
      <c r="A5376" s="7" t="s">
        <v>6399</v>
      </c>
      <c r="B5376" s="7" t="s">
        <v>232</v>
      </c>
      <c r="C5376" s="7" t="s">
        <v>182</v>
      </c>
      <c r="D5376" s="7" t="s">
        <v>356</v>
      </c>
      <c r="E5376" s="7" t="s">
        <v>1710</v>
      </c>
      <c r="F5376" s="9">
        <v>44215</v>
      </c>
      <c r="G5376" s="7">
        <v>1</v>
      </c>
      <c r="H5376" s="11">
        <f>VLOOKUP(B5376,[1]!Product_Data[#Data],4,0)</f>
        <v>1119</v>
      </c>
      <c r="I5376" s="11">
        <f>VLOOKUP(B5376,[1]!Product_Data[#Data],3,0)</f>
        <v>683</v>
      </c>
      <c r="J5376" s="11">
        <f t="shared" si="501"/>
        <v>683</v>
      </c>
      <c r="K5376" s="11">
        <f t="shared" si="502"/>
        <v>1119</v>
      </c>
      <c r="L5376" s="11">
        <f t="shared" si="503"/>
        <v>436</v>
      </c>
      <c r="M5376" t="str">
        <f>VLOOKUP(C5376,[1]!Location_Data[#Data],2,0)</f>
        <v>Vallejo</v>
      </c>
      <c r="N5376" t="str">
        <f>VLOOKUP(D5376,[1]!Salespeople_Data[#Data],2,0)</f>
        <v>Jimmy Young</v>
      </c>
      <c r="O5376" t="str">
        <f>VLOOKUP(E5376,[1]!Customer_Data[#Data],2,0)</f>
        <v>Kevin Wheeler</v>
      </c>
      <c r="P5376" s="15">
        <f t="shared" si="498"/>
        <v>3</v>
      </c>
      <c r="Q5376">
        <f t="shared" si="499"/>
        <v>1</v>
      </c>
      <c r="R5376">
        <f t="shared" si="500"/>
        <v>2021</v>
      </c>
    </row>
    <row r="5377" spans="1:18" x14ac:dyDescent="0.25">
      <c r="A5377" s="7" t="s">
        <v>6400</v>
      </c>
      <c r="B5377" s="7" t="s">
        <v>114</v>
      </c>
      <c r="C5377" s="7" t="s">
        <v>140</v>
      </c>
      <c r="D5377" s="7" t="s">
        <v>96</v>
      </c>
      <c r="E5377" s="7" t="s">
        <v>1178</v>
      </c>
      <c r="F5377" s="9">
        <v>44206</v>
      </c>
      <c r="G5377" s="7">
        <v>3</v>
      </c>
      <c r="H5377" s="11">
        <f>VLOOKUP(B5377,[1]!Product_Data[#Data],4,0)</f>
        <v>545</v>
      </c>
      <c r="I5377" s="11">
        <f>VLOOKUP(B5377,[1]!Product_Data[#Data],3,0)</f>
        <v>425</v>
      </c>
      <c r="J5377" s="11">
        <f t="shared" si="501"/>
        <v>1275</v>
      </c>
      <c r="K5377" s="11">
        <f t="shared" si="502"/>
        <v>1635</v>
      </c>
      <c r="L5377" s="11">
        <f t="shared" si="503"/>
        <v>360</v>
      </c>
      <c r="M5377" t="str">
        <f>VLOOKUP(C5377,[1]!Location_Data[#Data],2,0)</f>
        <v>Salinas</v>
      </c>
      <c r="N5377" t="str">
        <f>VLOOKUP(D5377,[1]!Salespeople_Data[#Data],2,0)</f>
        <v>Brian Thomas</v>
      </c>
      <c r="O5377" t="str">
        <f>VLOOKUP(E5377,[1]!Customer_Data[#Data],2,0)</f>
        <v>Joseph Warren</v>
      </c>
      <c r="P5377" s="15">
        <f t="shared" si="498"/>
        <v>1</v>
      </c>
      <c r="Q5377">
        <f t="shared" si="499"/>
        <v>1</v>
      </c>
      <c r="R5377">
        <f t="shared" si="500"/>
        <v>2021</v>
      </c>
    </row>
    <row r="5378" spans="1:18" x14ac:dyDescent="0.25">
      <c r="A5378" s="7" t="s">
        <v>6401</v>
      </c>
      <c r="B5378" s="7" t="s">
        <v>189</v>
      </c>
      <c r="C5378" s="7" t="s">
        <v>377</v>
      </c>
      <c r="D5378" s="7" t="s">
        <v>250</v>
      </c>
      <c r="E5378" s="7" t="s">
        <v>711</v>
      </c>
      <c r="F5378" s="9">
        <v>44200</v>
      </c>
      <c r="G5378" s="7">
        <v>3</v>
      </c>
      <c r="H5378" s="11">
        <f>VLOOKUP(B5378,[1]!Product_Data[#Data],4,0)</f>
        <v>1783</v>
      </c>
      <c r="I5378" s="11">
        <f>VLOOKUP(B5378,[1]!Product_Data[#Data],3,0)</f>
        <v>1516</v>
      </c>
      <c r="J5378" s="11">
        <f t="shared" si="501"/>
        <v>4548</v>
      </c>
      <c r="K5378" s="11">
        <f t="shared" si="502"/>
        <v>5349</v>
      </c>
      <c r="L5378" s="11">
        <f t="shared" si="503"/>
        <v>801</v>
      </c>
      <c r="M5378" t="str">
        <f>VLOOKUP(C5378,[1]!Location_Data[#Data],2,0)</f>
        <v>San Diego</v>
      </c>
      <c r="N5378" t="str">
        <f>VLOOKUP(D5378,[1]!Salespeople_Data[#Data],2,0)</f>
        <v>Martin Carr</v>
      </c>
      <c r="O5378" t="str">
        <f>VLOOKUP(E5378,[1]!Customer_Data[#Data],2,0)</f>
        <v>Jerry Rogers</v>
      </c>
      <c r="P5378" s="15">
        <f t="shared" ref="P5378:P5441" si="504">WEEKDAY(F5378)</f>
        <v>2</v>
      </c>
      <c r="Q5378">
        <f t="shared" ref="Q5378:Q5441" si="505">MONTH(F5378)</f>
        <v>1</v>
      </c>
      <c r="R5378">
        <f t="shared" ref="R5378:R5441" si="506">YEAR(F5378)</f>
        <v>2021</v>
      </c>
    </row>
    <row r="5379" spans="1:18" x14ac:dyDescent="0.25">
      <c r="A5379" s="7" t="s">
        <v>6402</v>
      </c>
      <c r="B5379" s="7" t="s">
        <v>603</v>
      </c>
      <c r="C5379" s="7" t="s">
        <v>34</v>
      </c>
      <c r="D5379" s="7" t="s">
        <v>53</v>
      </c>
      <c r="E5379" s="7" t="s">
        <v>208</v>
      </c>
      <c r="F5379" s="9">
        <v>44199</v>
      </c>
      <c r="G5379" s="7">
        <v>3</v>
      </c>
      <c r="H5379" s="11">
        <f>VLOOKUP(B5379,[1]!Product_Data[#Data],4,0)</f>
        <v>2495</v>
      </c>
      <c r="I5379" s="11">
        <f>VLOOKUP(B5379,[1]!Product_Data[#Data],3,0)</f>
        <v>1896</v>
      </c>
      <c r="J5379" s="11">
        <f t="shared" ref="J5379:J5442" si="507">PRODUCT(I5379,G5379)</f>
        <v>5688</v>
      </c>
      <c r="K5379" s="11">
        <f t="shared" ref="K5379:K5442" si="508">PRODUCT(H5379,G5379)</f>
        <v>7485</v>
      </c>
      <c r="L5379" s="11">
        <f t="shared" ref="L5379:L5442" si="509">K5379-J5379</f>
        <v>1797</v>
      </c>
      <c r="M5379" t="str">
        <f>VLOOKUP(C5379,[1]!Location_Data[#Data],2,0)</f>
        <v>Inglewood</v>
      </c>
      <c r="N5379" t="str">
        <f>VLOOKUP(D5379,[1]!Salespeople_Data[#Data],2,0)</f>
        <v>Scott Mason</v>
      </c>
      <c r="O5379" t="str">
        <f>VLOOKUP(E5379,[1]!Customer_Data[#Data],2,0)</f>
        <v>Douglas Perkins</v>
      </c>
      <c r="P5379" s="15">
        <f t="shared" si="504"/>
        <v>1</v>
      </c>
      <c r="Q5379">
        <f t="shared" si="505"/>
        <v>1</v>
      </c>
      <c r="R5379">
        <f t="shared" si="506"/>
        <v>2021</v>
      </c>
    </row>
    <row r="5380" spans="1:18" x14ac:dyDescent="0.25">
      <c r="A5380" s="7" t="s">
        <v>6403</v>
      </c>
      <c r="B5380" s="7" t="s">
        <v>181</v>
      </c>
      <c r="C5380" s="7" t="s">
        <v>276</v>
      </c>
      <c r="D5380" s="7" t="s">
        <v>15</v>
      </c>
      <c r="E5380" s="7" t="s">
        <v>2007</v>
      </c>
      <c r="F5380" s="9">
        <v>44219</v>
      </c>
      <c r="G5380" s="7">
        <v>3</v>
      </c>
      <c r="H5380" s="11">
        <f>VLOOKUP(B5380,[1]!Product_Data[#Data],4,0)</f>
        <v>1500</v>
      </c>
      <c r="I5380" s="11">
        <f>VLOOKUP(B5380,[1]!Product_Data[#Data],3,0)</f>
        <v>900</v>
      </c>
      <c r="J5380" s="11">
        <f t="shared" si="507"/>
        <v>2700</v>
      </c>
      <c r="K5380" s="11">
        <f t="shared" si="508"/>
        <v>4500</v>
      </c>
      <c r="L5380" s="11">
        <f t="shared" si="509"/>
        <v>1800</v>
      </c>
      <c r="M5380" t="str">
        <f>VLOOKUP(C5380,[1]!Location_Data[#Data],2,0)</f>
        <v>Orange</v>
      </c>
      <c r="N5380" t="str">
        <f>VLOOKUP(D5380,[1]!Salespeople_Data[#Data],2,0)</f>
        <v>Ryan Butler</v>
      </c>
      <c r="O5380" t="str">
        <f>VLOOKUP(E5380,[1]!Customer_Data[#Data],2,0)</f>
        <v>Samuel Burke</v>
      </c>
      <c r="P5380" s="15">
        <f t="shared" si="504"/>
        <v>7</v>
      </c>
      <c r="Q5380">
        <f t="shared" si="505"/>
        <v>1</v>
      </c>
      <c r="R5380">
        <f t="shared" si="506"/>
        <v>2021</v>
      </c>
    </row>
    <row r="5381" spans="1:18" x14ac:dyDescent="0.25">
      <c r="A5381" s="7" t="s">
        <v>6404</v>
      </c>
      <c r="B5381" s="7" t="s">
        <v>435</v>
      </c>
      <c r="C5381" s="7" t="s">
        <v>469</v>
      </c>
      <c r="D5381" s="7" t="s">
        <v>10</v>
      </c>
      <c r="E5381" s="7" t="s">
        <v>1522</v>
      </c>
      <c r="F5381" s="9">
        <v>44264</v>
      </c>
      <c r="G5381" s="7">
        <v>4</v>
      </c>
      <c r="H5381" s="11">
        <f>VLOOKUP(B5381,[1]!Product_Data[#Data],4,0)</f>
        <v>2141</v>
      </c>
      <c r="I5381" s="11">
        <f>VLOOKUP(B5381,[1]!Product_Data[#Data],3,0)</f>
        <v>1777</v>
      </c>
      <c r="J5381" s="11">
        <f t="shared" si="507"/>
        <v>7108</v>
      </c>
      <c r="K5381" s="11">
        <f t="shared" si="508"/>
        <v>8564</v>
      </c>
      <c r="L5381" s="11">
        <f t="shared" si="509"/>
        <v>1456</v>
      </c>
      <c r="M5381" t="str">
        <f>VLOOKUP(C5381,[1]!Location_Data[#Data],2,0)</f>
        <v>Escondido</v>
      </c>
      <c r="N5381" t="str">
        <f>VLOOKUP(D5381,[1]!Salespeople_Data[#Data],2,0)</f>
        <v>Justin Lynch</v>
      </c>
      <c r="O5381" t="str">
        <f>VLOOKUP(E5381,[1]!Customer_Data[#Data],2,0)</f>
        <v>Ryan Ruiz</v>
      </c>
      <c r="P5381" s="15">
        <f t="shared" si="504"/>
        <v>3</v>
      </c>
      <c r="Q5381">
        <f t="shared" si="505"/>
        <v>3</v>
      </c>
      <c r="R5381">
        <f t="shared" si="506"/>
        <v>2021</v>
      </c>
    </row>
    <row r="5382" spans="1:18" x14ac:dyDescent="0.25">
      <c r="A5382" s="7" t="s">
        <v>6405</v>
      </c>
      <c r="B5382" s="7" t="s">
        <v>185</v>
      </c>
      <c r="C5382" s="7" t="s">
        <v>249</v>
      </c>
      <c r="D5382" s="7" t="s">
        <v>359</v>
      </c>
      <c r="E5382" s="7" t="s">
        <v>2460</v>
      </c>
      <c r="F5382" s="9">
        <v>44239</v>
      </c>
      <c r="G5382" s="7">
        <v>2</v>
      </c>
      <c r="H5382" s="11">
        <f>VLOOKUP(B5382,[1]!Product_Data[#Data],4,0)</f>
        <v>667</v>
      </c>
      <c r="I5382" s="11">
        <f>VLOOKUP(B5382,[1]!Product_Data[#Data],3,0)</f>
        <v>387</v>
      </c>
      <c r="J5382" s="11">
        <f t="shared" si="507"/>
        <v>774</v>
      </c>
      <c r="K5382" s="11">
        <f t="shared" si="508"/>
        <v>1334</v>
      </c>
      <c r="L5382" s="11">
        <f t="shared" si="509"/>
        <v>560</v>
      </c>
      <c r="M5382" t="str">
        <f>VLOOKUP(C5382,[1]!Location_Data[#Data],2,0)</f>
        <v>Roseville</v>
      </c>
      <c r="N5382" t="str">
        <f>VLOOKUP(D5382,[1]!Salespeople_Data[#Data],2,0)</f>
        <v>Eugene Holmes</v>
      </c>
      <c r="O5382" t="str">
        <f>VLOOKUP(E5382,[1]!Customer_Data[#Data],2,0)</f>
        <v>Joe Gordon</v>
      </c>
      <c r="P5382" s="15">
        <f t="shared" si="504"/>
        <v>6</v>
      </c>
      <c r="Q5382">
        <f t="shared" si="505"/>
        <v>2</v>
      </c>
      <c r="R5382">
        <f t="shared" si="506"/>
        <v>2021</v>
      </c>
    </row>
    <row r="5383" spans="1:18" x14ac:dyDescent="0.25">
      <c r="A5383" s="7" t="s">
        <v>6406</v>
      </c>
      <c r="B5383" s="7" t="s">
        <v>13</v>
      </c>
      <c r="C5383" s="7" t="s">
        <v>120</v>
      </c>
      <c r="D5383" s="7" t="s">
        <v>447</v>
      </c>
      <c r="E5383" s="7" t="s">
        <v>1882</v>
      </c>
      <c r="F5383" s="9">
        <v>44268</v>
      </c>
      <c r="G5383" s="7">
        <v>1</v>
      </c>
      <c r="H5383" s="11">
        <f>VLOOKUP(B5383,[1]!Product_Data[#Data],4,0)</f>
        <v>1022</v>
      </c>
      <c r="I5383" s="11">
        <f>VLOOKUP(B5383,[1]!Product_Data[#Data],3,0)</f>
        <v>818</v>
      </c>
      <c r="J5383" s="11">
        <f t="shared" si="507"/>
        <v>818</v>
      </c>
      <c r="K5383" s="11">
        <f t="shared" si="508"/>
        <v>1022</v>
      </c>
      <c r="L5383" s="11">
        <f t="shared" si="509"/>
        <v>204</v>
      </c>
      <c r="M5383" t="str">
        <f>VLOOKUP(C5383,[1]!Location_Data[#Data],2,0)</f>
        <v>Elk Grove</v>
      </c>
      <c r="N5383" t="str">
        <f>VLOOKUP(D5383,[1]!Salespeople_Data[#Data],2,0)</f>
        <v>Howard Sims</v>
      </c>
      <c r="O5383" t="str">
        <f>VLOOKUP(E5383,[1]!Customer_Data[#Data],2,0)</f>
        <v>Joe Price</v>
      </c>
      <c r="P5383" s="15">
        <f t="shared" si="504"/>
        <v>7</v>
      </c>
      <c r="Q5383">
        <f t="shared" si="505"/>
        <v>3</v>
      </c>
      <c r="R5383">
        <f t="shared" si="506"/>
        <v>2021</v>
      </c>
    </row>
    <row r="5384" spans="1:18" x14ac:dyDescent="0.25">
      <c r="A5384" s="7" t="s">
        <v>6407</v>
      </c>
      <c r="B5384" s="7" t="s">
        <v>132</v>
      </c>
      <c r="C5384" s="7" t="s">
        <v>204</v>
      </c>
      <c r="D5384" s="7" t="s">
        <v>345</v>
      </c>
      <c r="E5384" s="7" t="s">
        <v>1743</v>
      </c>
      <c r="F5384" s="9">
        <v>44202</v>
      </c>
      <c r="G5384" s="7">
        <v>3</v>
      </c>
      <c r="H5384" s="11">
        <f>VLOOKUP(B5384,[1]!Product_Data[#Data],4,0)</f>
        <v>2091</v>
      </c>
      <c r="I5384" s="11">
        <f>VLOOKUP(B5384,[1]!Product_Data[#Data],3,0)</f>
        <v>1485</v>
      </c>
      <c r="J5384" s="11">
        <f t="shared" si="507"/>
        <v>4455</v>
      </c>
      <c r="K5384" s="11">
        <f t="shared" si="508"/>
        <v>6273</v>
      </c>
      <c r="L5384" s="11">
        <f t="shared" si="509"/>
        <v>1818</v>
      </c>
      <c r="M5384" t="str">
        <f>VLOOKUP(C5384,[1]!Location_Data[#Data],2,0)</f>
        <v>Corona</v>
      </c>
      <c r="N5384" t="str">
        <f>VLOOKUP(D5384,[1]!Salespeople_Data[#Data],2,0)</f>
        <v>Larry Marshall</v>
      </c>
      <c r="O5384" t="str">
        <f>VLOOKUP(E5384,[1]!Customer_Data[#Data],2,0)</f>
        <v>Steve Wells</v>
      </c>
      <c r="P5384" s="15">
        <f t="shared" si="504"/>
        <v>4</v>
      </c>
      <c r="Q5384">
        <f t="shared" si="505"/>
        <v>1</v>
      </c>
      <c r="R5384">
        <f t="shared" si="506"/>
        <v>2021</v>
      </c>
    </row>
    <row r="5385" spans="1:18" x14ac:dyDescent="0.25">
      <c r="A5385" s="7" t="s">
        <v>6408</v>
      </c>
      <c r="B5385" s="7" t="s">
        <v>796</v>
      </c>
      <c r="C5385" s="7" t="s">
        <v>19</v>
      </c>
      <c r="D5385" s="7" t="s">
        <v>96</v>
      </c>
      <c r="E5385" s="7" t="s">
        <v>1856</v>
      </c>
      <c r="F5385" s="9">
        <v>44234</v>
      </c>
      <c r="G5385" s="7">
        <v>3</v>
      </c>
      <c r="H5385" s="11">
        <f>VLOOKUP(B5385,[1]!Product_Data[#Data],4,0)</f>
        <v>1103</v>
      </c>
      <c r="I5385" s="11">
        <f>VLOOKUP(B5385,[1]!Product_Data[#Data],3,0)</f>
        <v>838</v>
      </c>
      <c r="J5385" s="11">
        <f t="shared" si="507"/>
        <v>2514</v>
      </c>
      <c r="K5385" s="11">
        <f t="shared" si="508"/>
        <v>3309</v>
      </c>
      <c r="L5385" s="11">
        <f t="shared" si="509"/>
        <v>795</v>
      </c>
      <c r="M5385" t="str">
        <f>VLOOKUP(C5385,[1]!Location_Data[#Data],2,0)</f>
        <v>Berkeley</v>
      </c>
      <c r="N5385" t="str">
        <f>VLOOKUP(D5385,[1]!Salespeople_Data[#Data],2,0)</f>
        <v>Brian Thomas</v>
      </c>
      <c r="O5385" t="str">
        <f>VLOOKUP(E5385,[1]!Customer_Data[#Data],2,0)</f>
        <v>Christopher Johnston</v>
      </c>
      <c r="P5385" s="15">
        <f t="shared" si="504"/>
        <v>1</v>
      </c>
      <c r="Q5385">
        <f t="shared" si="505"/>
        <v>2</v>
      </c>
      <c r="R5385">
        <f t="shared" si="506"/>
        <v>2021</v>
      </c>
    </row>
    <row r="5386" spans="1:18" x14ac:dyDescent="0.25">
      <c r="A5386" s="7" t="s">
        <v>6409</v>
      </c>
      <c r="B5386" s="7" t="s">
        <v>652</v>
      </c>
      <c r="C5386" s="7" t="s">
        <v>322</v>
      </c>
      <c r="D5386" s="7" t="s">
        <v>257</v>
      </c>
      <c r="E5386" s="7" t="s">
        <v>1163</v>
      </c>
      <c r="F5386" s="9">
        <v>44253</v>
      </c>
      <c r="G5386" s="7">
        <v>3</v>
      </c>
      <c r="H5386" s="11">
        <f>VLOOKUP(B5386,[1]!Product_Data[#Data],4,0)</f>
        <v>217</v>
      </c>
      <c r="I5386" s="11">
        <f>VLOOKUP(B5386,[1]!Product_Data[#Data],3,0)</f>
        <v>171</v>
      </c>
      <c r="J5386" s="11">
        <f t="shared" si="507"/>
        <v>513</v>
      </c>
      <c r="K5386" s="11">
        <f t="shared" si="508"/>
        <v>651</v>
      </c>
      <c r="L5386" s="11">
        <f t="shared" si="509"/>
        <v>138</v>
      </c>
      <c r="M5386" t="str">
        <f>VLOOKUP(C5386,[1]!Location_Data[#Data],2,0)</f>
        <v>Rancho Cucamonga</v>
      </c>
      <c r="N5386" t="str">
        <f>VLOOKUP(D5386,[1]!Salespeople_Data[#Data],2,0)</f>
        <v>Jerry Perry</v>
      </c>
      <c r="O5386" t="str">
        <f>VLOOKUP(E5386,[1]!Customer_Data[#Data],2,0)</f>
        <v>Randy Simpson</v>
      </c>
      <c r="P5386" s="15">
        <f t="shared" si="504"/>
        <v>6</v>
      </c>
      <c r="Q5386">
        <f t="shared" si="505"/>
        <v>2</v>
      </c>
      <c r="R5386">
        <f t="shared" si="506"/>
        <v>2021</v>
      </c>
    </row>
    <row r="5387" spans="1:18" x14ac:dyDescent="0.25">
      <c r="A5387" s="7" t="s">
        <v>6410</v>
      </c>
      <c r="B5387" s="7" t="s">
        <v>33</v>
      </c>
      <c r="C5387" s="7" t="s">
        <v>349</v>
      </c>
      <c r="D5387" s="7" t="s">
        <v>15</v>
      </c>
      <c r="E5387" s="7" t="s">
        <v>1642</v>
      </c>
      <c r="F5387" s="9">
        <v>44234</v>
      </c>
      <c r="G5387" s="7">
        <v>1</v>
      </c>
      <c r="H5387" s="11">
        <f>VLOOKUP(B5387,[1]!Product_Data[#Data],4,0)</f>
        <v>1582</v>
      </c>
      <c r="I5387" s="11">
        <f>VLOOKUP(B5387,[1]!Product_Data[#Data],3,0)</f>
        <v>1234</v>
      </c>
      <c r="J5387" s="11">
        <f t="shared" si="507"/>
        <v>1234</v>
      </c>
      <c r="K5387" s="11">
        <f t="shared" si="508"/>
        <v>1582</v>
      </c>
      <c r="L5387" s="11">
        <f t="shared" si="509"/>
        <v>348</v>
      </c>
      <c r="M5387" t="str">
        <f>VLOOKUP(C5387,[1]!Location_Data[#Data],2,0)</f>
        <v>Santa Clara</v>
      </c>
      <c r="N5387" t="str">
        <f>VLOOKUP(D5387,[1]!Salespeople_Data[#Data],2,0)</f>
        <v>Ryan Butler</v>
      </c>
      <c r="O5387" t="str">
        <f>VLOOKUP(E5387,[1]!Customer_Data[#Data],2,0)</f>
        <v>Samuel Palmer</v>
      </c>
      <c r="P5387" s="15">
        <f t="shared" si="504"/>
        <v>1</v>
      </c>
      <c r="Q5387">
        <f t="shared" si="505"/>
        <v>2</v>
      </c>
      <c r="R5387">
        <f t="shared" si="506"/>
        <v>2021</v>
      </c>
    </row>
    <row r="5388" spans="1:18" x14ac:dyDescent="0.25">
      <c r="A5388" s="7" t="s">
        <v>6411</v>
      </c>
      <c r="B5388" s="7" t="s">
        <v>666</v>
      </c>
      <c r="C5388" s="7" t="s">
        <v>34</v>
      </c>
      <c r="D5388" s="7" t="s">
        <v>35</v>
      </c>
      <c r="E5388" s="7" t="s">
        <v>589</v>
      </c>
      <c r="F5388" s="9">
        <v>44268</v>
      </c>
      <c r="G5388" s="7">
        <v>1</v>
      </c>
      <c r="H5388" s="11">
        <f>VLOOKUP(B5388,[1]!Product_Data[#Data],4,0)</f>
        <v>2241</v>
      </c>
      <c r="I5388" s="11">
        <f>VLOOKUP(B5388,[1]!Product_Data[#Data],3,0)</f>
        <v>1367</v>
      </c>
      <c r="J5388" s="11">
        <f t="shared" si="507"/>
        <v>1367</v>
      </c>
      <c r="K5388" s="11">
        <f t="shared" si="508"/>
        <v>2241</v>
      </c>
      <c r="L5388" s="11">
        <f t="shared" si="509"/>
        <v>874</v>
      </c>
      <c r="M5388" t="str">
        <f>VLOOKUP(C5388,[1]!Location_Data[#Data],2,0)</f>
        <v>Inglewood</v>
      </c>
      <c r="N5388" t="str">
        <f>VLOOKUP(D5388,[1]!Salespeople_Data[#Data],2,0)</f>
        <v>Charles Harper</v>
      </c>
      <c r="O5388" t="str">
        <f>VLOOKUP(E5388,[1]!Customer_Data[#Data],2,0)</f>
        <v>Christopher Hudson</v>
      </c>
      <c r="P5388" s="15">
        <f t="shared" si="504"/>
        <v>7</v>
      </c>
      <c r="Q5388">
        <f t="shared" si="505"/>
        <v>3</v>
      </c>
      <c r="R5388">
        <f t="shared" si="506"/>
        <v>2021</v>
      </c>
    </row>
    <row r="5389" spans="1:18" x14ac:dyDescent="0.25">
      <c r="A5389" s="7" t="s">
        <v>6412</v>
      </c>
      <c r="B5389" s="7" t="s">
        <v>232</v>
      </c>
      <c r="C5389" s="7" t="s">
        <v>110</v>
      </c>
      <c r="D5389" s="7" t="s">
        <v>264</v>
      </c>
      <c r="E5389" s="7" t="s">
        <v>368</v>
      </c>
      <c r="F5389" s="9">
        <v>44200</v>
      </c>
      <c r="G5389" s="7">
        <v>2</v>
      </c>
      <c r="H5389" s="11">
        <f>VLOOKUP(B5389,[1]!Product_Data[#Data],4,0)</f>
        <v>1119</v>
      </c>
      <c r="I5389" s="11">
        <f>VLOOKUP(B5389,[1]!Product_Data[#Data],3,0)</f>
        <v>683</v>
      </c>
      <c r="J5389" s="11">
        <f t="shared" si="507"/>
        <v>1366</v>
      </c>
      <c r="K5389" s="11">
        <f t="shared" si="508"/>
        <v>2238</v>
      </c>
      <c r="L5389" s="11">
        <f t="shared" si="509"/>
        <v>872</v>
      </c>
      <c r="M5389" t="str">
        <f>VLOOKUP(C5389,[1]!Location_Data[#Data],2,0)</f>
        <v>Richmond</v>
      </c>
      <c r="N5389" t="str">
        <f>VLOOKUP(D5389,[1]!Salespeople_Data[#Data],2,0)</f>
        <v>Ernest Wheeler</v>
      </c>
      <c r="O5389" t="str">
        <f>VLOOKUP(E5389,[1]!Customer_Data[#Data],2,0)</f>
        <v>Wayne Owens</v>
      </c>
      <c r="P5389" s="15">
        <f t="shared" si="504"/>
        <v>2</v>
      </c>
      <c r="Q5389">
        <f t="shared" si="505"/>
        <v>1</v>
      </c>
      <c r="R5389">
        <f t="shared" si="506"/>
        <v>2021</v>
      </c>
    </row>
    <row r="5390" spans="1:18" x14ac:dyDescent="0.25">
      <c r="A5390" s="7" t="s">
        <v>6413</v>
      </c>
      <c r="B5390" s="7" t="s">
        <v>219</v>
      </c>
      <c r="C5390" s="7" t="s">
        <v>140</v>
      </c>
      <c r="D5390" s="7" t="s">
        <v>264</v>
      </c>
      <c r="E5390" s="7" t="s">
        <v>4039</v>
      </c>
      <c r="F5390" s="9">
        <v>44213</v>
      </c>
      <c r="G5390" s="7">
        <v>4</v>
      </c>
      <c r="H5390" s="11">
        <f>VLOOKUP(B5390,[1]!Product_Data[#Data],4,0)</f>
        <v>561</v>
      </c>
      <c r="I5390" s="11">
        <f>VLOOKUP(B5390,[1]!Product_Data[#Data],3,0)</f>
        <v>421</v>
      </c>
      <c r="J5390" s="11">
        <f t="shared" si="507"/>
        <v>1684</v>
      </c>
      <c r="K5390" s="11">
        <f t="shared" si="508"/>
        <v>2244</v>
      </c>
      <c r="L5390" s="11">
        <f t="shared" si="509"/>
        <v>560</v>
      </c>
      <c r="M5390" t="str">
        <f>VLOOKUP(C5390,[1]!Location_Data[#Data],2,0)</f>
        <v>Salinas</v>
      </c>
      <c r="N5390" t="str">
        <f>VLOOKUP(D5390,[1]!Salespeople_Data[#Data],2,0)</f>
        <v>Ernest Wheeler</v>
      </c>
      <c r="O5390" t="str">
        <f>VLOOKUP(E5390,[1]!Customer_Data[#Data],2,0)</f>
        <v>Carl Martin</v>
      </c>
      <c r="P5390" s="15">
        <f t="shared" si="504"/>
        <v>1</v>
      </c>
      <c r="Q5390">
        <f t="shared" si="505"/>
        <v>1</v>
      </c>
      <c r="R5390">
        <f t="shared" si="506"/>
        <v>2021</v>
      </c>
    </row>
    <row r="5391" spans="1:18" x14ac:dyDescent="0.25">
      <c r="A5391" s="7" t="s">
        <v>6414</v>
      </c>
      <c r="B5391" s="7" t="s">
        <v>367</v>
      </c>
      <c r="C5391" s="7" t="s">
        <v>472</v>
      </c>
      <c r="D5391" s="7" t="s">
        <v>257</v>
      </c>
      <c r="E5391" s="7" t="s">
        <v>1058</v>
      </c>
      <c r="F5391" s="9">
        <v>44261</v>
      </c>
      <c r="G5391" s="7">
        <v>1</v>
      </c>
      <c r="H5391" s="11">
        <f>VLOOKUP(B5391,[1]!Product_Data[#Data],4,0)</f>
        <v>530</v>
      </c>
      <c r="I5391" s="11">
        <f>VLOOKUP(B5391,[1]!Product_Data[#Data],3,0)</f>
        <v>424</v>
      </c>
      <c r="J5391" s="11">
        <f t="shared" si="507"/>
        <v>424</v>
      </c>
      <c r="K5391" s="11">
        <f t="shared" si="508"/>
        <v>530</v>
      </c>
      <c r="L5391" s="11">
        <f t="shared" si="509"/>
        <v>106</v>
      </c>
      <c r="M5391" t="str">
        <f>VLOOKUP(C5391,[1]!Location_Data[#Data],2,0)</f>
        <v>Concord</v>
      </c>
      <c r="N5391" t="str">
        <f>VLOOKUP(D5391,[1]!Salespeople_Data[#Data],2,0)</f>
        <v>Jerry Perry</v>
      </c>
      <c r="O5391" t="str">
        <f>VLOOKUP(E5391,[1]!Customer_Data[#Data],2,0)</f>
        <v>Craig Mills</v>
      </c>
      <c r="P5391" s="15">
        <f t="shared" si="504"/>
        <v>7</v>
      </c>
      <c r="Q5391">
        <f t="shared" si="505"/>
        <v>3</v>
      </c>
      <c r="R5391">
        <f t="shared" si="506"/>
        <v>2021</v>
      </c>
    </row>
    <row r="5392" spans="1:18" x14ac:dyDescent="0.25">
      <c r="A5392" s="7" t="s">
        <v>6415</v>
      </c>
      <c r="B5392" s="7" t="s">
        <v>203</v>
      </c>
      <c r="C5392" s="7" t="s">
        <v>215</v>
      </c>
      <c r="D5392" s="7" t="s">
        <v>71</v>
      </c>
      <c r="E5392" s="7" t="s">
        <v>1104</v>
      </c>
      <c r="F5392" s="9">
        <v>44266</v>
      </c>
      <c r="G5392" s="7">
        <v>2</v>
      </c>
      <c r="H5392" s="11">
        <f>VLOOKUP(B5392,[1]!Product_Data[#Data],4,0)</f>
        <v>1414</v>
      </c>
      <c r="I5392" s="11">
        <f>VLOOKUP(B5392,[1]!Product_Data[#Data],3,0)</f>
        <v>962</v>
      </c>
      <c r="J5392" s="11">
        <f t="shared" si="507"/>
        <v>1924</v>
      </c>
      <c r="K5392" s="11">
        <f t="shared" si="508"/>
        <v>2828</v>
      </c>
      <c r="L5392" s="11">
        <f t="shared" si="509"/>
        <v>904</v>
      </c>
      <c r="M5392" t="str">
        <f>VLOOKUP(C5392,[1]!Location_Data[#Data],2,0)</f>
        <v>El Cajon</v>
      </c>
      <c r="N5392" t="str">
        <f>VLOOKUP(D5392,[1]!Salespeople_Data[#Data],2,0)</f>
        <v>Gary Rodriguez</v>
      </c>
      <c r="O5392" t="str">
        <f>VLOOKUP(E5392,[1]!Customer_Data[#Data],2,0)</f>
        <v>Roger Price</v>
      </c>
      <c r="P5392" s="15">
        <f t="shared" si="504"/>
        <v>5</v>
      </c>
      <c r="Q5392">
        <f t="shared" si="505"/>
        <v>3</v>
      </c>
      <c r="R5392">
        <f t="shared" si="506"/>
        <v>2021</v>
      </c>
    </row>
    <row r="5393" spans="1:18" x14ac:dyDescent="0.25">
      <c r="A5393" s="7" t="s">
        <v>6416</v>
      </c>
      <c r="B5393" s="7" t="s">
        <v>373</v>
      </c>
      <c r="C5393" s="7" t="s">
        <v>211</v>
      </c>
      <c r="D5393" s="7" t="s">
        <v>136</v>
      </c>
      <c r="E5393" s="7" t="s">
        <v>1839</v>
      </c>
      <c r="F5393" s="9">
        <v>44256</v>
      </c>
      <c r="G5393" s="7">
        <v>1</v>
      </c>
      <c r="H5393" s="11">
        <f>VLOOKUP(B5393,[1]!Product_Data[#Data],4,0)</f>
        <v>2182</v>
      </c>
      <c r="I5393" s="11">
        <f>VLOOKUP(B5393,[1]!Product_Data[#Data],3,0)</f>
        <v>1200</v>
      </c>
      <c r="J5393" s="11">
        <f t="shared" si="507"/>
        <v>1200</v>
      </c>
      <c r="K5393" s="11">
        <f t="shared" si="508"/>
        <v>2182</v>
      </c>
      <c r="L5393" s="11">
        <f t="shared" si="509"/>
        <v>982</v>
      </c>
      <c r="M5393" t="str">
        <f>VLOOKUP(C5393,[1]!Location_Data[#Data],2,0)</f>
        <v>Chula Vista</v>
      </c>
      <c r="N5393" t="str">
        <f>VLOOKUP(D5393,[1]!Salespeople_Data[#Data],2,0)</f>
        <v>Clarence Fox</v>
      </c>
      <c r="O5393" t="str">
        <f>VLOOKUP(E5393,[1]!Customer_Data[#Data],2,0)</f>
        <v>Jason Duncan</v>
      </c>
      <c r="P5393" s="15">
        <f t="shared" si="504"/>
        <v>2</v>
      </c>
      <c r="Q5393">
        <f t="shared" si="505"/>
        <v>3</v>
      </c>
      <c r="R5393">
        <f t="shared" si="506"/>
        <v>2021</v>
      </c>
    </row>
    <row r="5394" spans="1:18" x14ac:dyDescent="0.25">
      <c r="A5394" s="7" t="s">
        <v>6417</v>
      </c>
      <c r="B5394" s="7" t="s">
        <v>94</v>
      </c>
      <c r="C5394" s="7" t="s">
        <v>242</v>
      </c>
      <c r="D5394" s="7" t="s">
        <v>111</v>
      </c>
      <c r="E5394" s="7" t="s">
        <v>2288</v>
      </c>
      <c r="F5394" s="9">
        <v>44225</v>
      </c>
      <c r="G5394" s="7">
        <v>1</v>
      </c>
      <c r="H5394" s="11">
        <f>VLOOKUP(B5394,[1]!Product_Data[#Data],4,0)</f>
        <v>1639</v>
      </c>
      <c r="I5394" s="11">
        <f>VLOOKUP(B5394,[1]!Product_Data[#Data],3,0)</f>
        <v>1295</v>
      </c>
      <c r="J5394" s="11">
        <f t="shared" si="507"/>
        <v>1295</v>
      </c>
      <c r="K5394" s="11">
        <f t="shared" si="508"/>
        <v>1639</v>
      </c>
      <c r="L5394" s="11">
        <f t="shared" si="509"/>
        <v>344</v>
      </c>
      <c r="M5394" t="str">
        <f>VLOOKUP(C5394,[1]!Location_Data[#Data],2,0)</f>
        <v>Downey</v>
      </c>
      <c r="N5394" t="str">
        <f>VLOOKUP(D5394,[1]!Salespeople_Data[#Data],2,0)</f>
        <v>Ryan Welch</v>
      </c>
      <c r="O5394" t="str">
        <f>VLOOKUP(E5394,[1]!Customer_Data[#Data],2,0)</f>
        <v>Antonio Owens</v>
      </c>
      <c r="P5394" s="15">
        <f t="shared" si="504"/>
        <v>6</v>
      </c>
      <c r="Q5394">
        <f t="shared" si="505"/>
        <v>1</v>
      </c>
      <c r="R5394">
        <f t="shared" si="506"/>
        <v>2021</v>
      </c>
    </row>
    <row r="5395" spans="1:18" x14ac:dyDescent="0.25">
      <c r="A5395" s="7" t="s">
        <v>6418</v>
      </c>
      <c r="B5395" s="7" t="s">
        <v>330</v>
      </c>
      <c r="C5395" s="7" t="s">
        <v>24</v>
      </c>
      <c r="D5395" s="7" t="s">
        <v>91</v>
      </c>
      <c r="E5395" s="7" t="s">
        <v>999</v>
      </c>
      <c r="F5395" s="9">
        <v>44260</v>
      </c>
      <c r="G5395" s="7">
        <v>1</v>
      </c>
      <c r="H5395" s="11">
        <f>VLOOKUP(B5395,[1]!Product_Data[#Data],4,0)</f>
        <v>1635</v>
      </c>
      <c r="I5395" s="11">
        <f>VLOOKUP(B5395,[1]!Product_Data[#Data],3,0)</f>
        <v>1046</v>
      </c>
      <c r="J5395" s="11">
        <f t="shared" si="507"/>
        <v>1046</v>
      </c>
      <c r="K5395" s="11">
        <f t="shared" si="508"/>
        <v>1635</v>
      </c>
      <c r="L5395" s="11">
        <f t="shared" si="509"/>
        <v>589</v>
      </c>
      <c r="M5395" t="str">
        <f>VLOOKUP(C5395,[1]!Location_Data[#Data],2,0)</f>
        <v>Lancaster</v>
      </c>
      <c r="N5395" t="str">
        <f>VLOOKUP(D5395,[1]!Salespeople_Data[#Data],2,0)</f>
        <v>Howard Gardner</v>
      </c>
      <c r="O5395" t="str">
        <f>VLOOKUP(E5395,[1]!Customer_Data[#Data],2,0)</f>
        <v>Michael Cole</v>
      </c>
      <c r="P5395" s="15">
        <f t="shared" si="504"/>
        <v>6</v>
      </c>
      <c r="Q5395">
        <f t="shared" si="505"/>
        <v>3</v>
      </c>
      <c r="R5395">
        <f t="shared" si="506"/>
        <v>2021</v>
      </c>
    </row>
    <row r="5396" spans="1:18" x14ac:dyDescent="0.25">
      <c r="A5396" s="7" t="s">
        <v>6419</v>
      </c>
      <c r="B5396" s="7" t="s">
        <v>238</v>
      </c>
      <c r="C5396" s="7" t="s">
        <v>316</v>
      </c>
      <c r="D5396" s="7" t="s">
        <v>264</v>
      </c>
      <c r="E5396" s="7" t="s">
        <v>520</v>
      </c>
      <c r="F5396" s="9">
        <v>44251</v>
      </c>
      <c r="G5396" s="7">
        <v>1</v>
      </c>
      <c r="H5396" s="11">
        <f>VLOOKUP(B5396,[1]!Product_Data[#Data],4,0)</f>
        <v>871</v>
      </c>
      <c r="I5396" s="11">
        <f>VLOOKUP(B5396,[1]!Product_Data[#Data],3,0)</f>
        <v>540</v>
      </c>
      <c r="J5396" s="11">
        <f t="shared" si="507"/>
        <v>540</v>
      </c>
      <c r="K5396" s="11">
        <f t="shared" si="508"/>
        <v>871</v>
      </c>
      <c r="L5396" s="11">
        <f t="shared" si="509"/>
        <v>331</v>
      </c>
      <c r="M5396" t="str">
        <f>VLOOKUP(C5396,[1]!Location_Data[#Data],2,0)</f>
        <v>East Los Angeles</v>
      </c>
      <c r="N5396" t="str">
        <f>VLOOKUP(D5396,[1]!Salespeople_Data[#Data],2,0)</f>
        <v>Ernest Wheeler</v>
      </c>
      <c r="O5396" t="str">
        <f>VLOOKUP(E5396,[1]!Customer_Data[#Data],2,0)</f>
        <v>Roy West</v>
      </c>
      <c r="P5396" s="15">
        <f t="shared" si="504"/>
        <v>4</v>
      </c>
      <c r="Q5396">
        <f t="shared" si="505"/>
        <v>2</v>
      </c>
      <c r="R5396">
        <f t="shared" si="506"/>
        <v>2021</v>
      </c>
    </row>
    <row r="5397" spans="1:18" x14ac:dyDescent="0.25">
      <c r="A5397" s="7" t="s">
        <v>6420</v>
      </c>
      <c r="B5397" s="7" t="s">
        <v>132</v>
      </c>
      <c r="C5397" s="7" t="s">
        <v>302</v>
      </c>
      <c r="D5397" s="7" t="s">
        <v>216</v>
      </c>
      <c r="E5397" s="7" t="s">
        <v>558</v>
      </c>
      <c r="F5397" s="9">
        <v>44212</v>
      </c>
      <c r="G5397" s="7">
        <v>1</v>
      </c>
      <c r="H5397" s="11">
        <f>VLOOKUP(B5397,[1]!Product_Data[#Data],4,0)</f>
        <v>2091</v>
      </c>
      <c r="I5397" s="11">
        <f>VLOOKUP(B5397,[1]!Product_Data[#Data],3,0)</f>
        <v>1485</v>
      </c>
      <c r="J5397" s="11">
        <f t="shared" si="507"/>
        <v>1485</v>
      </c>
      <c r="K5397" s="11">
        <f t="shared" si="508"/>
        <v>2091</v>
      </c>
      <c r="L5397" s="11">
        <f t="shared" si="509"/>
        <v>606</v>
      </c>
      <c r="M5397" t="str">
        <f>VLOOKUP(C5397,[1]!Location_Data[#Data],2,0)</f>
        <v>Santa Rosa</v>
      </c>
      <c r="N5397" t="str">
        <f>VLOOKUP(D5397,[1]!Salespeople_Data[#Data],2,0)</f>
        <v>Ernest Wagner</v>
      </c>
      <c r="O5397" t="str">
        <f>VLOOKUP(E5397,[1]!Customer_Data[#Data],2,0)</f>
        <v>Clarence Greene</v>
      </c>
      <c r="P5397" s="15">
        <f t="shared" si="504"/>
        <v>7</v>
      </c>
      <c r="Q5397">
        <f t="shared" si="505"/>
        <v>1</v>
      </c>
      <c r="R5397">
        <f t="shared" si="506"/>
        <v>2021</v>
      </c>
    </row>
    <row r="5398" spans="1:18" x14ac:dyDescent="0.25">
      <c r="A5398" s="7" t="s">
        <v>6421</v>
      </c>
      <c r="B5398" s="7" t="s">
        <v>383</v>
      </c>
      <c r="C5398" s="7" t="s">
        <v>135</v>
      </c>
      <c r="D5398" s="7" t="s">
        <v>10</v>
      </c>
      <c r="E5398" s="7" t="s">
        <v>353</v>
      </c>
      <c r="F5398" s="9">
        <v>44206</v>
      </c>
      <c r="G5398" s="7">
        <v>3</v>
      </c>
      <c r="H5398" s="11">
        <f>VLOOKUP(B5398,[1]!Product_Data[#Data],4,0)</f>
        <v>1494</v>
      </c>
      <c r="I5398" s="11">
        <f>VLOOKUP(B5398,[1]!Product_Data[#Data],3,0)</f>
        <v>971</v>
      </c>
      <c r="J5398" s="11">
        <f t="shared" si="507"/>
        <v>2913</v>
      </c>
      <c r="K5398" s="11">
        <f t="shared" si="508"/>
        <v>4482</v>
      </c>
      <c r="L5398" s="11">
        <f t="shared" si="509"/>
        <v>1569</v>
      </c>
      <c r="M5398" t="str">
        <f>VLOOKUP(C5398,[1]!Location_Data[#Data],2,0)</f>
        <v>Oxnard</v>
      </c>
      <c r="N5398" t="str">
        <f>VLOOKUP(D5398,[1]!Salespeople_Data[#Data],2,0)</f>
        <v>Justin Lynch</v>
      </c>
      <c r="O5398" t="str">
        <f>VLOOKUP(E5398,[1]!Customer_Data[#Data],2,0)</f>
        <v>Jimmy Wood</v>
      </c>
      <c r="P5398" s="15">
        <f t="shared" si="504"/>
        <v>1</v>
      </c>
      <c r="Q5398">
        <f t="shared" si="505"/>
        <v>1</v>
      </c>
      <c r="R5398">
        <f t="shared" si="506"/>
        <v>2021</v>
      </c>
    </row>
    <row r="5399" spans="1:18" x14ac:dyDescent="0.25">
      <c r="A5399" s="7" t="s">
        <v>6422</v>
      </c>
      <c r="B5399" s="7" t="s">
        <v>412</v>
      </c>
      <c r="C5399" s="7" t="s">
        <v>386</v>
      </c>
      <c r="D5399" s="7" t="s">
        <v>116</v>
      </c>
      <c r="E5399" s="7" t="s">
        <v>1981</v>
      </c>
      <c r="F5399" s="9">
        <v>44219</v>
      </c>
      <c r="G5399" s="7">
        <v>4</v>
      </c>
      <c r="H5399" s="11">
        <f>VLOOKUP(B5399,[1]!Product_Data[#Data],4,0)</f>
        <v>2396</v>
      </c>
      <c r="I5399" s="11">
        <f>VLOOKUP(B5399,[1]!Product_Data[#Data],3,0)</f>
        <v>1965</v>
      </c>
      <c r="J5399" s="11">
        <f t="shared" si="507"/>
        <v>7860</v>
      </c>
      <c r="K5399" s="11">
        <f t="shared" si="508"/>
        <v>9584</v>
      </c>
      <c r="L5399" s="11">
        <f t="shared" si="509"/>
        <v>1724</v>
      </c>
      <c r="M5399" t="str">
        <f>VLOOKUP(C5399,[1]!Location_Data[#Data],2,0)</f>
        <v>Carlsbad</v>
      </c>
      <c r="N5399" t="str">
        <f>VLOOKUP(D5399,[1]!Salespeople_Data[#Data],2,0)</f>
        <v>Roger Ramos</v>
      </c>
      <c r="O5399" t="str">
        <f>VLOOKUP(E5399,[1]!Customer_Data[#Data],2,0)</f>
        <v>Walter Harris</v>
      </c>
      <c r="P5399" s="15">
        <f t="shared" si="504"/>
        <v>7</v>
      </c>
      <c r="Q5399">
        <f t="shared" si="505"/>
        <v>1</v>
      </c>
      <c r="R5399">
        <f t="shared" si="506"/>
        <v>2021</v>
      </c>
    </row>
    <row r="5400" spans="1:18" x14ac:dyDescent="0.25">
      <c r="A5400" s="7" t="s">
        <v>6423</v>
      </c>
      <c r="B5400" s="7" t="s">
        <v>260</v>
      </c>
      <c r="C5400" s="7" t="s">
        <v>44</v>
      </c>
      <c r="D5400" s="7" t="s">
        <v>447</v>
      </c>
      <c r="E5400" s="7" t="s">
        <v>634</v>
      </c>
      <c r="F5400" s="9">
        <v>44269</v>
      </c>
      <c r="G5400" s="7">
        <v>1</v>
      </c>
      <c r="H5400" s="11">
        <f>VLOOKUP(B5400,[1]!Product_Data[#Data],4,0)</f>
        <v>502</v>
      </c>
      <c r="I5400" s="11">
        <f>VLOOKUP(B5400,[1]!Product_Data[#Data],3,0)</f>
        <v>296</v>
      </c>
      <c r="J5400" s="11">
        <f t="shared" si="507"/>
        <v>296</v>
      </c>
      <c r="K5400" s="11">
        <f t="shared" si="508"/>
        <v>502</v>
      </c>
      <c r="L5400" s="11">
        <f t="shared" si="509"/>
        <v>206</v>
      </c>
      <c r="M5400" t="str">
        <f>VLOOKUP(C5400,[1]!Location_Data[#Data],2,0)</f>
        <v>Moreno Valley</v>
      </c>
      <c r="N5400" t="str">
        <f>VLOOKUP(D5400,[1]!Salespeople_Data[#Data],2,0)</f>
        <v>Howard Sims</v>
      </c>
      <c r="O5400" t="str">
        <f>VLOOKUP(E5400,[1]!Customer_Data[#Data],2,0)</f>
        <v>Jesse Castillo</v>
      </c>
      <c r="P5400" s="15">
        <f t="shared" si="504"/>
        <v>1</v>
      </c>
      <c r="Q5400">
        <f t="shared" si="505"/>
        <v>3</v>
      </c>
      <c r="R5400">
        <f t="shared" si="506"/>
        <v>2021</v>
      </c>
    </row>
    <row r="5401" spans="1:18" x14ac:dyDescent="0.25">
      <c r="A5401" s="7" t="s">
        <v>6424</v>
      </c>
      <c r="B5401" s="7" t="s">
        <v>818</v>
      </c>
      <c r="C5401" s="7" t="s">
        <v>286</v>
      </c>
      <c r="D5401" s="7" t="s">
        <v>101</v>
      </c>
      <c r="E5401" s="7" t="s">
        <v>2330</v>
      </c>
      <c r="F5401" s="9">
        <v>44231</v>
      </c>
      <c r="G5401" s="7">
        <v>1</v>
      </c>
      <c r="H5401" s="11">
        <f>VLOOKUP(B5401,[1]!Product_Data[#Data],4,0)</f>
        <v>1638</v>
      </c>
      <c r="I5401" s="11">
        <f>VLOOKUP(B5401,[1]!Product_Data[#Data],3,0)</f>
        <v>1261</v>
      </c>
      <c r="J5401" s="11">
        <f t="shared" si="507"/>
        <v>1261</v>
      </c>
      <c r="K5401" s="11">
        <f t="shared" si="508"/>
        <v>1638</v>
      </c>
      <c r="L5401" s="11">
        <f t="shared" si="509"/>
        <v>377</v>
      </c>
      <c r="M5401" t="str">
        <f>VLOOKUP(C5401,[1]!Location_Data[#Data],2,0)</f>
        <v>El Monte</v>
      </c>
      <c r="N5401" t="str">
        <f>VLOOKUP(D5401,[1]!Salespeople_Data[#Data],2,0)</f>
        <v>Scott Clark</v>
      </c>
      <c r="O5401" t="str">
        <f>VLOOKUP(E5401,[1]!Customer_Data[#Data],2,0)</f>
        <v>Bobby Hughes</v>
      </c>
      <c r="P5401" s="15">
        <f t="shared" si="504"/>
        <v>5</v>
      </c>
      <c r="Q5401">
        <f t="shared" si="505"/>
        <v>2</v>
      </c>
      <c r="R5401">
        <f t="shared" si="506"/>
        <v>2021</v>
      </c>
    </row>
    <row r="5402" spans="1:18" x14ac:dyDescent="0.25">
      <c r="A5402" s="7" t="s">
        <v>6425</v>
      </c>
      <c r="B5402" s="7" t="s">
        <v>796</v>
      </c>
      <c r="C5402" s="7" t="s">
        <v>249</v>
      </c>
      <c r="D5402" s="7" t="s">
        <v>250</v>
      </c>
      <c r="E5402" s="7" t="s">
        <v>1284</v>
      </c>
      <c r="F5402" s="9">
        <v>44235</v>
      </c>
      <c r="G5402" s="7">
        <v>1</v>
      </c>
      <c r="H5402" s="11">
        <f>VLOOKUP(B5402,[1]!Product_Data[#Data],4,0)</f>
        <v>1103</v>
      </c>
      <c r="I5402" s="11">
        <f>VLOOKUP(B5402,[1]!Product_Data[#Data],3,0)</f>
        <v>838</v>
      </c>
      <c r="J5402" s="11">
        <f t="shared" si="507"/>
        <v>838</v>
      </c>
      <c r="K5402" s="11">
        <f t="shared" si="508"/>
        <v>1103</v>
      </c>
      <c r="L5402" s="11">
        <f t="shared" si="509"/>
        <v>265</v>
      </c>
      <c r="M5402" t="str">
        <f>VLOOKUP(C5402,[1]!Location_Data[#Data],2,0)</f>
        <v>Roseville</v>
      </c>
      <c r="N5402" t="str">
        <f>VLOOKUP(D5402,[1]!Salespeople_Data[#Data],2,0)</f>
        <v>Martin Carr</v>
      </c>
      <c r="O5402" t="str">
        <f>VLOOKUP(E5402,[1]!Customer_Data[#Data],2,0)</f>
        <v>Shawn Fields</v>
      </c>
      <c r="P5402" s="15">
        <f t="shared" si="504"/>
        <v>2</v>
      </c>
      <c r="Q5402">
        <f t="shared" si="505"/>
        <v>2</v>
      </c>
      <c r="R5402">
        <f t="shared" si="506"/>
        <v>2021</v>
      </c>
    </row>
    <row r="5403" spans="1:18" x14ac:dyDescent="0.25">
      <c r="A5403" s="7" t="s">
        <v>6426</v>
      </c>
      <c r="B5403" s="7" t="s">
        <v>168</v>
      </c>
      <c r="C5403" s="7" t="s">
        <v>39</v>
      </c>
      <c r="D5403" s="7" t="s">
        <v>257</v>
      </c>
      <c r="E5403" s="7" t="s">
        <v>1357</v>
      </c>
      <c r="F5403" s="9">
        <v>44268</v>
      </c>
      <c r="G5403" s="7">
        <v>1</v>
      </c>
      <c r="H5403" s="11">
        <f>VLOOKUP(B5403,[1]!Product_Data[#Data],4,0)</f>
        <v>112</v>
      </c>
      <c r="I5403" s="11">
        <f>VLOOKUP(B5403,[1]!Product_Data[#Data],3,0)</f>
        <v>90</v>
      </c>
      <c r="J5403" s="11">
        <f t="shared" si="507"/>
        <v>90</v>
      </c>
      <c r="K5403" s="11">
        <f t="shared" si="508"/>
        <v>112</v>
      </c>
      <c r="L5403" s="11">
        <f t="shared" si="509"/>
        <v>22</v>
      </c>
      <c r="M5403" t="str">
        <f>VLOOKUP(C5403,[1]!Location_Data[#Data],2,0)</f>
        <v>Oceanside</v>
      </c>
      <c r="N5403" t="str">
        <f>VLOOKUP(D5403,[1]!Salespeople_Data[#Data],2,0)</f>
        <v>Jerry Perry</v>
      </c>
      <c r="O5403" t="str">
        <f>VLOOKUP(E5403,[1]!Customer_Data[#Data],2,0)</f>
        <v>Jack Phillips</v>
      </c>
      <c r="P5403" s="15">
        <f t="shared" si="504"/>
        <v>7</v>
      </c>
      <c r="Q5403">
        <f t="shared" si="505"/>
        <v>3</v>
      </c>
      <c r="R5403">
        <f t="shared" si="506"/>
        <v>2021</v>
      </c>
    </row>
    <row r="5404" spans="1:18" x14ac:dyDescent="0.25">
      <c r="A5404" s="7" t="s">
        <v>6427</v>
      </c>
      <c r="B5404" s="7" t="s">
        <v>553</v>
      </c>
      <c r="C5404" s="7" t="s">
        <v>215</v>
      </c>
      <c r="D5404" s="7" t="s">
        <v>216</v>
      </c>
      <c r="E5404" s="7" t="s">
        <v>1292</v>
      </c>
      <c r="F5404" s="9">
        <v>44249</v>
      </c>
      <c r="G5404" s="7">
        <v>3</v>
      </c>
      <c r="H5404" s="11">
        <f>VLOOKUP(B5404,[1]!Product_Data[#Data],4,0)</f>
        <v>1798</v>
      </c>
      <c r="I5404" s="11">
        <f>VLOOKUP(B5404,[1]!Product_Data[#Data],3,0)</f>
        <v>971</v>
      </c>
      <c r="J5404" s="11">
        <f t="shared" si="507"/>
        <v>2913</v>
      </c>
      <c r="K5404" s="11">
        <f t="shared" si="508"/>
        <v>5394</v>
      </c>
      <c r="L5404" s="11">
        <f t="shared" si="509"/>
        <v>2481</v>
      </c>
      <c r="M5404" t="str">
        <f>VLOOKUP(C5404,[1]!Location_Data[#Data],2,0)</f>
        <v>El Cajon</v>
      </c>
      <c r="N5404" t="str">
        <f>VLOOKUP(D5404,[1]!Salespeople_Data[#Data],2,0)</f>
        <v>Ernest Wagner</v>
      </c>
      <c r="O5404" t="str">
        <f>VLOOKUP(E5404,[1]!Customer_Data[#Data],2,0)</f>
        <v>Lawrence Sanchez</v>
      </c>
      <c r="P5404" s="15">
        <f t="shared" si="504"/>
        <v>2</v>
      </c>
      <c r="Q5404">
        <f t="shared" si="505"/>
        <v>2</v>
      </c>
      <c r="R5404">
        <f t="shared" si="506"/>
        <v>2021</v>
      </c>
    </row>
    <row r="5405" spans="1:18" x14ac:dyDescent="0.25">
      <c r="A5405" s="7" t="s">
        <v>6428</v>
      </c>
      <c r="B5405" s="7" t="s">
        <v>858</v>
      </c>
      <c r="C5405" s="7" t="s">
        <v>74</v>
      </c>
      <c r="D5405" s="7" t="s">
        <v>257</v>
      </c>
      <c r="E5405" s="7" t="s">
        <v>1594</v>
      </c>
      <c r="F5405" s="9">
        <v>44210</v>
      </c>
      <c r="G5405" s="7">
        <v>1</v>
      </c>
      <c r="H5405" s="11">
        <f>VLOOKUP(B5405,[1]!Product_Data[#Data],4,0)</f>
        <v>2294</v>
      </c>
      <c r="I5405" s="11">
        <f>VLOOKUP(B5405,[1]!Product_Data[#Data],3,0)</f>
        <v>1399</v>
      </c>
      <c r="J5405" s="11">
        <f t="shared" si="507"/>
        <v>1399</v>
      </c>
      <c r="K5405" s="11">
        <f t="shared" si="508"/>
        <v>2294</v>
      </c>
      <c r="L5405" s="11">
        <f t="shared" si="509"/>
        <v>895</v>
      </c>
      <c r="M5405" t="str">
        <f>VLOOKUP(C5405,[1]!Location_Data[#Data],2,0)</f>
        <v>West Covina</v>
      </c>
      <c r="N5405" t="str">
        <f>VLOOKUP(D5405,[1]!Salespeople_Data[#Data],2,0)</f>
        <v>Jerry Perry</v>
      </c>
      <c r="O5405" t="str">
        <f>VLOOKUP(E5405,[1]!Customer_Data[#Data],2,0)</f>
        <v>Patrick Rivera</v>
      </c>
      <c r="P5405" s="15">
        <f t="shared" si="504"/>
        <v>5</v>
      </c>
      <c r="Q5405">
        <f t="shared" si="505"/>
        <v>1</v>
      </c>
      <c r="R5405">
        <f t="shared" si="506"/>
        <v>2021</v>
      </c>
    </row>
    <row r="5406" spans="1:18" x14ac:dyDescent="0.25">
      <c r="A5406" s="7" t="s">
        <v>6429</v>
      </c>
      <c r="B5406" s="7" t="s">
        <v>13</v>
      </c>
      <c r="C5406" s="7" t="s">
        <v>48</v>
      </c>
      <c r="D5406" s="7" t="s">
        <v>308</v>
      </c>
      <c r="E5406" s="7" t="s">
        <v>1328</v>
      </c>
      <c r="F5406" s="9">
        <v>44203</v>
      </c>
      <c r="G5406" s="7">
        <v>3</v>
      </c>
      <c r="H5406" s="11">
        <f>VLOOKUP(B5406,[1]!Product_Data[#Data],4,0)</f>
        <v>1022</v>
      </c>
      <c r="I5406" s="11">
        <f>VLOOKUP(B5406,[1]!Product_Data[#Data],3,0)</f>
        <v>818</v>
      </c>
      <c r="J5406" s="11">
        <f t="shared" si="507"/>
        <v>2454</v>
      </c>
      <c r="K5406" s="11">
        <f t="shared" si="508"/>
        <v>3066</v>
      </c>
      <c r="L5406" s="11">
        <f t="shared" si="509"/>
        <v>612</v>
      </c>
      <c r="M5406" t="str">
        <f>VLOOKUP(C5406,[1]!Location_Data[#Data],2,0)</f>
        <v>Rialto</v>
      </c>
      <c r="N5406" t="str">
        <f>VLOOKUP(D5406,[1]!Salespeople_Data[#Data],2,0)</f>
        <v>Fred Robertson</v>
      </c>
      <c r="O5406" t="str">
        <f>VLOOKUP(E5406,[1]!Customer_Data[#Data],2,0)</f>
        <v>Willie Harrison</v>
      </c>
      <c r="P5406" s="15">
        <f t="shared" si="504"/>
        <v>5</v>
      </c>
      <c r="Q5406">
        <f t="shared" si="505"/>
        <v>1</v>
      </c>
      <c r="R5406">
        <f t="shared" si="506"/>
        <v>2021</v>
      </c>
    </row>
    <row r="5407" spans="1:18" x14ac:dyDescent="0.25">
      <c r="A5407" s="7" t="s">
        <v>6430</v>
      </c>
      <c r="B5407" s="7" t="s">
        <v>78</v>
      </c>
      <c r="C5407" s="7" t="s">
        <v>62</v>
      </c>
      <c r="D5407" s="7" t="s">
        <v>225</v>
      </c>
      <c r="E5407" s="7" t="s">
        <v>2679</v>
      </c>
      <c r="F5407" s="9">
        <v>44250</v>
      </c>
      <c r="G5407" s="7">
        <v>1</v>
      </c>
      <c r="H5407" s="11">
        <f>VLOOKUP(B5407,[1]!Product_Data[#Data],4,0)</f>
        <v>1380</v>
      </c>
      <c r="I5407" s="11">
        <f>VLOOKUP(B5407,[1]!Product_Data[#Data],3,0)</f>
        <v>1090</v>
      </c>
      <c r="J5407" s="11">
        <f t="shared" si="507"/>
        <v>1090</v>
      </c>
      <c r="K5407" s="11">
        <f t="shared" si="508"/>
        <v>1380</v>
      </c>
      <c r="L5407" s="11">
        <f t="shared" si="509"/>
        <v>290</v>
      </c>
      <c r="M5407" t="str">
        <f>VLOOKUP(C5407,[1]!Location_Data[#Data],2,0)</f>
        <v>Fairfield</v>
      </c>
      <c r="N5407" t="str">
        <f>VLOOKUP(D5407,[1]!Salespeople_Data[#Data],2,0)</f>
        <v>Andrew Bowman</v>
      </c>
      <c r="O5407" t="str">
        <f>VLOOKUP(E5407,[1]!Customer_Data[#Data],2,0)</f>
        <v>George Lee</v>
      </c>
      <c r="P5407" s="15">
        <f t="shared" si="504"/>
        <v>3</v>
      </c>
      <c r="Q5407">
        <f t="shared" si="505"/>
        <v>2</v>
      </c>
      <c r="R5407">
        <f t="shared" si="506"/>
        <v>2021</v>
      </c>
    </row>
    <row r="5408" spans="1:18" x14ac:dyDescent="0.25">
      <c r="A5408" s="7" t="s">
        <v>6431</v>
      </c>
      <c r="B5408" s="7" t="s">
        <v>925</v>
      </c>
      <c r="C5408" s="7" t="s">
        <v>276</v>
      </c>
      <c r="D5408" s="7" t="s">
        <v>75</v>
      </c>
      <c r="E5408" s="7" t="s">
        <v>336</v>
      </c>
      <c r="F5408" s="9">
        <v>44251</v>
      </c>
      <c r="G5408" s="7">
        <v>2</v>
      </c>
      <c r="H5408" s="11">
        <f>VLOOKUP(B5408,[1]!Product_Data[#Data],4,0)</f>
        <v>136</v>
      </c>
      <c r="I5408" s="11">
        <f>VLOOKUP(B5408,[1]!Product_Data[#Data],3,0)</f>
        <v>72</v>
      </c>
      <c r="J5408" s="11">
        <f t="shared" si="507"/>
        <v>144</v>
      </c>
      <c r="K5408" s="11">
        <f t="shared" si="508"/>
        <v>272</v>
      </c>
      <c r="L5408" s="11">
        <f t="shared" si="509"/>
        <v>128</v>
      </c>
      <c r="M5408" t="str">
        <f>VLOOKUP(C5408,[1]!Location_Data[#Data],2,0)</f>
        <v>Orange</v>
      </c>
      <c r="N5408" t="str">
        <f>VLOOKUP(D5408,[1]!Salespeople_Data[#Data],2,0)</f>
        <v>Roger Robertson</v>
      </c>
      <c r="O5408" t="str">
        <f>VLOOKUP(E5408,[1]!Customer_Data[#Data],2,0)</f>
        <v>Mark Lee</v>
      </c>
      <c r="P5408" s="15">
        <f t="shared" si="504"/>
        <v>4</v>
      </c>
      <c r="Q5408">
        <f t="shared" si="505"/>
        <v>2</v>
      </c>
      <c r="R5408">
        <f t="shared" si="506"/>
        <v>2021</v>
      </c>
    </row>
    <row r="5409" spans="1:18" x14ac:dyDescent="0.25">
      <c r="A5409" s="7" t="s">
        <v>6432</v>
      </c>
      <c r="B5409" s="7" t="s">
        <v>305</v>
      </c>
      <c r="C5409" s="7" t="s">
        <v>380</v>
      </c>
      <c r="D5409" s="7" t="s">
        <v>359</v>
      </c>
      <c r="E5409" s="7" t="s">
        <v>1284</v>
      </c>
      <c r="F5409" s="9">
        <v>44266</v>
      </c>
      <c r="G5409" s="7">
        <v>1</v>
      </c>
      <c r="H5409" s="11">
        <f>VLOOKUP(B5409,[1]!Product_Data[#Data],4,0)</f>
        <v>504</v>
      </c>
      <c r="I5409" s="11">
        <f>VLOOKUP(B5409,[1]!Product_Data[#Data],3,0)</f>
        <v>408</v>
      </c>
      <c r="J5409" s="11">
        <f t="shared" si="507"/>
        <v>408</v>
      </c>
      <c r="K5409" s="11">
        <f t="shared" si="508"/>
        <v>504</v>
      </c>
      <c r="L5409" s="11">
        <f t="shared" si="509"/>
        <v>96</v>
      </c>
      <c r="M5409" t="str">
        <f>VLOOKUP(C5409,[1]!Location_Data[#Data],2,0)</f>
        <v>Los Angeles</v>
      </c>
      <c r="N5409" t="str">
        <f>VLOOKUP(D5409,[1]!Salespeople_Data[#Data],2,0)</f>
        <v>Eugene Holmes</v>
      </c>
      <c r="O5409" t="str">
        <f>VLOOKUP(E5409,[1]!Customer_Data[#Data],2,0)</f>
        <v>Shawn Fields</v>
      </c>
      <c r="P5409" s="15">
        <f t="shared" si="504"/>
        <v>5</v>
      </c>
      <c r="Q5409">
        <f t="shared" si="505"/>
        <v>3</v>
      </c>
      <c r="R5409">
        <f t="shared" si="506"/>
        <v>2021</v>
      </c>
    </row>
    <row r="5410" spans="1:18" x14ac:dyDescent="0.25">
      <c r="A5410" s="7" t="s">
        <v>6433</v>
      </c>
      <c r="B5410" s="7" t="s">
        <v>412</v>
      </c>
      <c r="C5410" s="7" t="s">
        <v>115</v>
      </c>
      <c r="D5410" s="7" t="s">
        <v>165</v>
      </c>
      <c r="E5410" s="7" t="s">
        <v>608</v>
      </c>
      <c r="F5410" s="9">
        <v>44254</v>
      </c>
      <c r="G5410" s="7">
        <v>1</v>
      </c>
      <c r="H5410" s="11">
        <f>VLOOKUP(B5410,[1]!Product_Data[#Data],4,0)</f>
        <v>2396</v>
      </c>
      <c r="I5410" s="11">
        <f>VLOOKUP(B5410,[1]!Product_Data[#Data],3,0)</f>
        <v>1965</v>
      </c>
      <c r="J5410" s="11">
        <f t="shared" si="507"/>
        <v>1965</v>
      </c>
      <c r="K5410" s="11">
        <f t="shared" si="508"/>
        <v>2396</v>
      </c>
      <c r="L5410" s="11">
        <f t="shared" si="509"/>
        <v>431</v>
      </c>
      <c r="M5410" t="str">
        <f>VLOOKUP(C5410,[1]!Location_Data[#Data],2,0)</f>
        <v>Glendale</v>
      </c>
      <c r="N5410" t="str">
        <f>VLOOKUP(D5410,[1]!Salespeople_Data[#Data],2,0)</f>
        <v>Joe Sims</v>
      </c>
      <c r="O5410" t="str">
        <f>VLOOKUP(E5410,[1]!Customer_Data[#Data],2,0)</f>
        <v>Aaron Mills</v>
      </c>
      <c r="P5410" s="15">
        <f t="shared" si="504"/>
        <v>7</v>
      </c>
      <c r="Q5410">
        <f t="shared" si="505"/>
        <v>2</v>
      </c>
      <c r="R5410">
        <f t="shared" si="506"/>
        <v>2021</v>
      </c>
    </row>
    <row r="5411" spans="1:18" x14ac:dyDescent="0.25">
      <c r="A5411" s="7" t="s">
        <v>6434</v>
      </c>
      <c r="B5411" s="7" t="s">
        <v>181</v>
      </c>
      <c r="C5411" s="7" t="s">
        <v>469</v>
      </c>
      <c r="D5411" s="7" t="s">
        <v>75</v>
      </c>
      <c r="E5411" s="7" t="s">
        <v>306</v>
      </c>
      <c r="F5411" s="9">
        <v>44201</v>
      </c>
      <c r="G5411" s="7">
        <v>3</v>
      </c>
      <c r="H5411" s="11">
        <f>VLOOKUP(B5411,[1]!Product_Data[#Data],4,0)</f>
        <v>1500</v>
      </c>
      <c r="I5411" s="11">
        <f>VLOOKUP(B5411,[1]!Product_Data[#Data],3,0)</f>
        <v>900</v>
      </c>
      <c r="J5411" s="11">
        <f t="shared" si="507"/>
        <v>2700</v>
      </c>
      <c r="K5411" s="11">
        <f t="shared" si="508"/>
        <v>4500</v>
      </c>
      <c r="L5411" s="11">
        <f t="shared" si="509"/>
        <v>1800</v>
      </c>
      <c r="M5411" t="str">
        <f>VLOOKUP(C5411,[1]!Location_Data[#Data],2,0)</f>
        <v>Escondido</v>
      </c>
      <c r="N5411" t="str">
        <f>VLOOKUP(D5411,[1]!Salespeople_Data[#Data],2,0)</f>
        <v>Roger Robertson</v>
      </c>
      <c r="O5411" t="str">
        <f>VLOOKUP(E5411,[1]!Customer_Data[#Data],2,0)</f>
        <v>Sean Black</v>
      </c>
      <c r="P5411" s="15">
        <f t="shared" si="504"/>
        <v>3</v>
      </c>
      <c r="Q5411">
        <f t="shared" si="505"/>
        <v>1</v>
      </c>
      <c r="R5411">
        <f t="shared" si="506"/>
        <v>2021</v>
      </c>
    </row>
    <row r="5412" spans="1:18" x14ac:dyDescent="0.25">
      <c r="A5412" s="7" t="s">
        <v>6435</v>
      </c>
      <c r="B5412" s="7" t="s">
        <v>139</v>
      </c>
      <c r="C5412" s="7" t="s">
        <v>349</v>
      </c>
      <c r="D5412" s="7" t="s">
        <v>178</v>
      </c>
      <c r="E5412" s="7" t="s">
        <v>2409</v>
      </c>
      <c r="F5412" s="9">
        <v>44237</v>
      </c>
      <c r="G5412" s="7">
        <v>1</v>
      </c>
      <c r="H5412" s="11">
        <f>VLOOKUP(B5412,[1]!Product_Data[#Data],4,0)</f>
        <v>817</v>
      </c>
      <c r="I5412" s="11">
        <f>VLOOKUP(B5412,[1]!Product_Data[#Data],3,0)</f>
        <v>409</v>
      </c>
      <c r="J5412" s="11">
        <f t="shared" si="507"/>
        <v>409</v>
      </c>
      <c r="K5412" s="11">
        <f t="shared" si="508"/>
        <v>817</v>
      </c>
      <c r="L5412" s="11">
        <f t="shared" si="509"/>
        <v>408</v>
      </c>
      <c r="M5412" t="str">
        <f>VLOOKUP(C5412,[1]!Location_Data[#Data],2,0)</f>
        <v>Santa Clara</v>
      </c>
      <c r="N5412" t="str">
        <f>VLOOKUP(D5412,[1]!Salespeople_Data[#Data],2,0)</f>
        <v>Joshua Taylor</v>
      </c>
      <c r="O5412" t="str">
        <f>VLOOKUP(E5412,[1]!Customer_Data[#Data],2,0)</f>
        <v>Daniel Carroll</v>
      </c>
      <c r="P5412" s="15">
        <f t="shared" si="504"/>
        <v>4</v>
      </c>
      <c r="Q5412">
        <f t="shared" si="505"/>
        <v>2</v>
      </c>
      <c r="R5412">
        <f t="shared" si="506"/>
        <v>2021</v>
      </c>
    </row>
    <row r="5413" spans="1:18" x14ac:dyDescent="0.25">
      <c r="A5413" s="7" t="s">
        <v>6436</v>
      </c>
      <c r="B5413" s="7" t="s">
        <v>400</v>
      </c>
      <c r="C5413" s="7" t="s">
        <v>57</v>
      </c>
      <c r="D5413" s="7" t="s">
        <v>356</v>
      </c>
      <c r="E5413" s="7" t="s">
        <v>627</v>
      </c>
      <c r="F5413" s="9">
        <v>44257</v>
      </c>
      <c r="G5413" s="7">
        <v>1</v>
      </c>
      <c r="H5413" s="11">
        <f>VLOOKUP(B5413,[1]!Product_Data[#Data],4,0)</f>
        <v>886</v>
      </c>
      <c r="I5413" s="11">
        <f>VLOOKUP(B5413,[1]!Product_Data[#Data],3,0)</f>
        <v>478</v>
      </c>
      <c r="J5413" s="11">
        <f t="shared" si="507"/>
        <v>478</v>
      </c>
      <c r="K5413" s="11">
        <f t="shared" si="508"/>
        <v>886</v>
      </c>
      <c r="L5413" s="11">
        <f t="shared" si="509"/>
        <v>408</v>
      </c>
      <c r="M5413" t="str">
        <f>VLOOKUP(C5413,[1]!Location_Data[#Data],2,0)</f>
        <v>Thousand Oaks</v>
      </c>
      <c r="N5413" t="str">
        <f>VLOOKUP(D5413,[1]!Salespeople_Data[#Data],2,0)</f>
        <v>Jimmy Young</v>
      </c>
      <c r="O5413" t="str">
        <f>VLOOKUP(E5413,[1]!Customer_Data[#Data],2,0)</f>
        <v>Chris Hall</v>
      </c>
      <c r="P5413" s="15">
        <f t="shared" si="504"/>
        <v>3</v>
      </c>
      <c r="Q5413">
        <f t="shared" si="505"/>
        <v>3</v>
      </c>
      <c r="R5413">
        <f t="shared" si="506"/>
        <v>2021</v>
      </c>
    </row>
    <row r="5414" spans="1:18" x14ac:dyDescent="0.25">
      <c r="A5414" s="7" t="s">
        <v>6437</v>
      </c>
      <c r="B5414" s="7" t="s">
        <v>207</v>
      </c>
      <c r="C5414" s="7" t="s">
        <v>48</v>
      </c>
      <c r="D5414" s="7" t="s">
        <v>30</v>
      </c>
      <c r="E5414" s="7" t="s">
        <v>689</v>
      </c>
      <c r="F5414" s="9">
        <v>44234</v>
      </c>
      <c r="G5414" s="7">
        <v>2</v>
      </c>
      <c r="H5414" s="11">
        <f>VLOOKUP(B5414,[1]!Product_Data[#Data],4,0)</f>
        <v>2464</v>
      </c>
      <c r="I5414" s="11">
        <f>VLOOKUP(B5414,[1]!Product_Data[#Data],3,0)</f>
        <v>1774</v>
      </c>
      <c r="J5414" s="11">
        <f t="shared" si="507"/>
        <v>3548</v>
      </c>
      <c r="K5414" s="11">
        <f t="shared" si="508"/>
        <v>4928</v>
      </c>
      <c r="L5414" s="11">
        <f t="shared" si="509"/>
        <v>1380</v>
      </c>
      <c r="M5414" t="str">
        <f>VLOOKUP(C5414,[1]!Location_Data[#Data],2,0)</f>
        <v>Rialto</v>
      </c>
      <c r="N5414" t="str">
        <f>VLOOKUP(D5414,[1]!Salespeople_Data[#Data],2,0)</f>
        <v>Carl Hall</v>
      </c>
      <c r="O5414" t="str">
        <f>VLOOKUP(E5414,[1]!Customer_Data[#Data],2,0)</f>
        <v>Phillip Carpenter</v>
      </c>
      <c r="P5414" s="15">
        <f t="shared" si="504"/>
        <v>1</v>
      </c>
      <c r="Q5414">
        <f t="shared" si="505"/>
        <v>2</v>
      </c>
      <c r="R5414">
        <f t="shared" si="506"/>
        <v>2021</v>
      </c>
    </row>
    <row r="5415" spans="1:18" x14ac:dyDescent="0.25">
      <c r="A5415" s="7" t="s">
        <v>6438</v>
      </c>
      <c r="B5415" s="7" t="s">
        <v>177</v>
      </c>
      <c r="C5415" s="7" t="s">
        <v>66</v>
      </c>
      <c r="D5415" s="7" t="s">
        <v>239</v>
      </c>
      <c r="E5415" s="7" t="s">
        <v>701</v>
      </c>
      <c r="F5415" s="9">
        <v>44242</v>
      </c>
      <c r="G5415" s="7">
        <v>3</v>
      </c>
      <c r="H5415" s="11">
        <f>VLOOKUP(B5415,[1]!Product_Data[#Data],4,0)</f>
        <v>2497</v>
      </c>
      <c r="I5415" s="11">
        <f>VLOOKUP(B5415,[1]!Product_Data[#Data],3,0)</f>
        <v>1473</v>
      </c>
      <c r="J5415" s="11">
        <f t="shared" si="507"/>
        <v>4419</v>
      </c>
      <c r="K5415" s="11">
        <f t="shared" si="508"/>
        <v>7491</v>
      </c>
      <c r="L5415" s="11">
        <f t="shared" si="509"/>
        <v>3072</v>
      </c>
      <c r="M5415" t="str">
        <f>VLOOKUP(C5415,[1]!Location_Data[#Data],2,0)</f>
        <v>Ontario</v>
      </c>
      <c r="N5415" t="str">
        <f>VLOOKUP(D5415,[1]!Salespeople_Data[#Data],2,0)</f>
        <v>John Reyes</v>
      </c>
      <c r="O5415" t="str">
        <f>VLOOKUP(E5415,[1]!Customer_Data[#Data],2,0)</f>
        <v>Martin Berry</v>
      </c>
      <c r="P5415" s="15">
        <f t="shared" si="504"/>
        <v>2</v>
      </c>
      <c r="Q5415">
        <f t="shared" si="505"/>
        <v>2</v>
      </c>
      <c r="R5415">
        <f t="shared" si="506"/>
        <v>2021</v>
      </c>
    </row>
    <row r="5416" spans="1:18" x14ac:dyDescent="0.25">
      <c r="A5416" s="7" t="s">
        <v>6439</v>
      </c>
      <c r="B5416" s="7" t="s">
        <v>228</v>
      </c>
      <c r="C5416" s="7" t="s">
        <v>34</v>
      </c>
      <c r="D5416" s="7" t="s">
        <v>71</v>
      </c>
      <c r="E5416" s="7" t="s">
        <v>1495</v>
      </c>
      <c r="F5416" s="9">
        <v>44239</v>
      </c>
      <c r="G5416" s="7">
        <v>4</v>
      </c>
      <c r="H5416" s="11">
        <f>VLOOKUP(B5416,[1]!Product_Data[#Data],4,0)</f>
        <v>1862</v>
      </c>
      <c r="I5416" s="11">
        <f>VLOOKUP(B5416,[1]!Product_Data[#Data],3,0)</f>
        <v>1173</v>
      </c>
      <c r="J5416" s="11">
        <f t="shared" si="507"/>
        <v>4692</v>
      </c>
      <c r="K5416" s="11">
        <f t="shared" si="508"/>
        <v>7448</v>
      </c>
      <c r="L5416" s="11">
        <f t="shared" si="509"/>
        <v>2756</v>
      </c>
      <c r="M5416" t="str">
        <f>VLOOKUP(C5416,[1]!Location_Data[#Data],2,0)</f>
        <v>Inglewood</v>
      </c>
      <c r="N5416" t="str">
        <f>VLOOKUP(D5416,[1]!Salespeople_Data[#Data],2,0)</f>
        <v>Gary Rodriguez</v>
      </c>
      <c r="O5416" t="str">
        <f>VLOOKUP(E5416,[1]!Customer_Data[#Data],2,0)</f>
        <v>Kevin Jones</v>
      </c>
      <c r="P5416" s="15">
        <f t="shared" si="504"/>
        <v>6</v>
      </c>
      <c r="Q5416">
        <f t="shared" si="505"/>
        <v>2</v>
      </c>
      <c r="R5416">
        <f t="shared" si="506"/>
        <v>2021</v>
      </c>
    </row>
    <row r="5417" spans="1:18" x14ac:dyDescent="0.25">
      <c r="A5417" s="7" t="s">
        <v>6440</v>
      </c>
      <c r="B5417" s="7" t="s">
        <v>412</v>
      </c>
      <c r="C5417" s="7" t="s">
        <v>57</v>
      </c>
      <c r="D5417" s="7" t="s">
        <v>170</v>
      </c>
      <c r="E5417" s="7" t="s">
        <v>624</v>
      </c>
      <c r="F5417" s="9">
        <v>44264</v>
      </c>
      <c r="G5417" s="7">
        <v>1</v>
      </c>
      <c r="H5417" s="11">
        <f>VLOOKUP(B5417,[1]!Product_Data[#Data],4,0)</f>
        <v>2396</v>
      </c>
      <c r="I5417" s="11">
        <f>VLOOKUP(B5417,[1]!Product_Data[#Data],3,0)</f>
        <v>1965</v>
      </c>
      <c r="J5417" s="11">
        <f t="shared" si="507"/>
        <v>1965</v>
      </c>
      <c r="K5417" s="11">
        <f t="shared" si="508"/>
        <v>2396</v>
      </c>
      <c r="L5417" s="11">
        <f t="shared" si="509"/>
        <v>431</v>
      </c>
      <c r="M5417" t="str">
        <f>VLOOKUP(C5417,[1]!Location_Data[#Data],2,0)</f>
        <v>Thousand Oaks</v>
      </c>
      <c r="N5417" t="str">
        <f>VLOOKUP(D5417,[1]!Salespeople_Data[#Data],2,0)</f>
        <v>Sean Miller</v>
      </c>
      <c r="O5417" t="str">
        <f>VLOOKUP(E5417,[1]!Customer_Data[#Data],2,0)</f>
        <v>Steve Stewart</v>
      </c>
      <c r="P5417" s="15">
        <f t="shared" si="504"/>
        <v>3</v>
      </c>
      <c r="Q5417">
        <f t="shared" si="505"/>
        <v>3</v>
      </c>
      <c r="R5417">
        <f t="shared" si="506"/>
        <v>2021</v>
      </c>
    </row>
    <row r="5418" spans="1:18" x14ac:dyDescent="0.25">
      <c r="A5418" s="7" t="s">
        <v>6441</v>
      </c>
      <c r="B5418" s="7" t="s">
        <v>164</v>
      </c>
      <c r="C5418" s="7" t="s">
        <v>286</v>
      </c>
      <c r="D5418" s="7" t="s">
        <v>345</v>
      </c>
      <c r="E5418" s="7" t="s">
        <v>1467</v>
      </c>
      <c r="F5418" s="9">
        <v>44235</v>
      </c>
      <c r="G5418" s="7">
        <v>1</v>
      </c>
      <c r="H5418" s="11">
        <f>VLOOKUP(B5418,[1]!Product_Data[#Data],4,0)</f>
        <v>637</v>
      </c>
      <c r="I5418" s="11">
        <f>VLOOKUP(B5418,[1]!Product_Data[#Data],3,0)</f>
        <v>389</v>
      </c>
      <c r="J5418" s="11">
        <f t="shared" si="507"/>
        <v>389</v>
      </c>
      <c r="K5418" s="11">
        <f t="shared" si="508"/>
        <v>637</v>
      </c>
      <c r="L5418" s="11">
        <f t="shared" si="509"/>
        <v>248</v>
      </c>
      <c r="M5418" t="str">
        <f>VLOOKUP(C5418,[1]!Location_Data[#Data],2,0)</f>
        <v>El Monte</v>
      </c>
      <c r="N5418" t="str">
        <f>VLOOKUP(D5418,[1]!Salespeople_Data[#Data],2,0)</f>
        <v>Larry Marshall</v>
      </c>
      <c r="O5418" t="str">
        <f>VLOOKUP(E5418,[1]!Customer_Data[#Data],2,0)</f>
        <v>Jeremy Peterson</v>
      </c>
      <c r="P5418" s="15">
        <f t="shared" si="504"/>
        <v>2</v>
      </c>
      <c r="Q5418">
        <f t="shared" si="505"/>
        <v>2</v>
      </c>
      <c r="R5418">
        <f t="shared" si="506"/>
        <v>2021</v>
      </c>
    </row>
    <row r="5419" spans="1:18" x14ac:dyDescent="0.25">
      <c r="A5419" s="7" t="s">
        <v>6442</v>
      </c>
      <c r="B5419" s="7" t="s">
        <v>210</v>
      </c>
      <c r="C5419" s="7" t="s">
        <v>224</v>
      </c>
      <c r="D5419" s="7" t="s">
        <v>10</v>
      </c>
      <c r="E5419" s="7" t="s">
        <v>1222</v>
      </c>
      <c r="F5419" s="9">
        <v>44261</v>
      </c>
      <c r="G5419" s="7">
        <v>1</v>
      </c>
      <c r="H5419" s="11">
        <f>VLOOKUP(B5419,[1]!Product_Data[#Data],4,0)</f>
        <v>458</v>
      </c>
      <c r="I5419" s="11">
        <f>VLOOKUP(B5419,[1]!Product_Data[#Data],3,0)</f>
        <v>376</v>
      </c>
      <c r="J5419" s="11">
        <f t="shared" si="507"/>
        <v>376</v>
      </c>
      <c r="K5419" s="11">
        <f t="shared" si="508"/>
        <v>458</v>
      </c>
      <c r="L5419" s="11">
        <f t="shared" si="509"/>
        <v>82</v>
      </c>
      <c r="M5419" t="str">
        <f>VLOOKUP(C5419,[1]!Location_Data[#Data],2,0)</f>
        <v>Huntington Beach</v>
      </c>
      <c r="N5419" t="str">
        <f>VLOOKUP(D5419,[1]!Salespeople_Data[#Data],2,0)</f>
        <v>Justin Lynch</v>
      </c>
      <c r="O5419" t="str">
        <f>VLOOKUP(E5419,[1]!Customer_Data[#Data],2,0)</f>
        <v>Nicholas Simmons</v>
      </c>
      <c r="P5419" s="15">
        <f t="shared" si="504"/>
        <v>7</v>
      </c>
      <c r="Q5419">
        <f t="shared" si="505"/>
        <v>3</v>
      </c>
      <c r="R5419">
        <f t="shared" si="506"/>
        <v>2021</v>
      </c>
    </row>
    <row r="5420" spans="1:18" x14ac:dyDescent="0.25">
      <c r="A5420" s="7" t="s">
        <v>6443</v>
      </c>
      <c r="B5420" s="7" t="s">
        <v>752</v>
      </c>
      <c r="C5420" s="7" t="s">
        <v>519</v>
      </c>
      <c r="D5420" s="7" t="s">
        <v>106</v>
      </c>
      <c r="E5420" s="7" t="s">
        <v>1488</v>
      </c>
      <c r="F5420" s="9">
        <v>44206</v>
      </c>
      <c r="G5420" s="7">
        <v>3</v>
      </c>
      <c r="H5420" s="11">
        <f>VLOOKUP(B5420,[1]!Product_Data[#Data],4,0)</f>
        <v>95</v>
      </c>
      <c r="I5420" s="11">
        <f>VLOOKUP(B5420,[1]!Product_Data[#Data],3,0)</f>
        <v>61</v>
      </c>
      <c r="J5420" s="11">
        <f t="shared" si="507"/>
        <v>183</v>
      </c>
      <c r="K5420" s="11">
        <f t="shared" si="508"/>
        <v>285</v>
      </c>
      <c r="L5420" s="11">
        <f t="shared" si="509"/>
        <v>102</v>
      </c>
      <c r="M5420" t="str">
        <f>VLOOKUP(C5420,[1]!Location_Data[#Data],2,0)</f>
        <v>Anaheim</v>
      </c>
      <c r="N5420" t="str">
        <f>VLOOKUP(D5420,[1]!Salespeople_Data[#Data],2,0)</f>
        <v>Patrick Ruiz</v>
      </c>
      <c r="O5420" t="str">
        <f>VLOOKUP(E5420,[1]!Customer_Data[#Data],2,0)</f>
        <v>Johnny Ward</v>
      </c>
      <c r="P5420" s="15">
        <f t="shared" si="504"/>
        <v>1</v>
      </c>
      <c r="Q5420">
        <f t="shared" si="505"/>
        <v>1</v>
      </c>
      <c r="R5420">
        <f t="shared" si="506"/>
        <v>2021</v>
      </c>
    </row>
    <row r="5421" spans="1:18" x14ac:dyDescent="0.25">
      <c r="A5421" s="7" t="s">
        <v>6444</v>
      </c>
      <c r="B5421" s="7" t="s">
        <v>13</v>
      </c>
      <c r="C5421" s="7" t="s">
        <v>286</v>
      </c>
      <c r="D5421" s="7" t="s">
        <v>20</v>
      </c>
      <c r="E5421" s="7" t="s">
        <v>2218</v>
      </c>
      <c r="F5421" s="9">
        <v>44216</v>
      </c>
      <c r="G5421" s="7">
        <v>3</v>
      </c>
      <c r="H5421" s="11">
        <f>VLOOKUP(B5421,[1]!Product_Data[#Data],4,0)</f>
        <v>1022</v>
      </c>
      <c r="I5421" s="11">
        <f>VLOOKUP(B5421,[1]!Product_Data[#Data],3,0)</f>
        <v>818</v>
      </c>
      <c r="J5421" s="11">
        <f t="shared" si="507"/>
        <v>2454</v>
      </c>
      <c r="K5421" s="11">
        <f t="shared" si="508"/>
        <v>3066</v>
      </c>
      <c r="L5421" s="11">
        <f t="shared" si="509"/>
        <v>612</v>
      </c>
      <c r="M5421" t="str">
        <f>VLOOKUP(C5421,[1]!Location_Data[#Data],2,0)</f>
        <v>El Monte</v>
      </c>
      <c r="N5421" t="str">
        <f>VLOOKUP(D5421,[1]!Salespeople_Data[#Data],2,0)</f>
        <v>Joshua Cook</v>
      </c>
      <c r="O5421" t="str">
        <f>VLOOKUP(E5421,[1]!Customer_Data[#Data],2,0)</f>
        <v>Jerry Andrews</v>
      </c>
      <c r="P5421" s="15">
        <f t="shared" si="504"/>
        <v>4</v>
      </c>
      <c r="Q5421">
        <f t="shared" si="505"/>
        <v>1</v>
      </c>
      <c r="R5421">
        <f t="shared" si="506"/>
        <v>2021</v>
      </c>
    </row>
    <row r="5422" spans="1:18" x14ac:dyDescent="0.25">
      <c r="A5422" s="7" t="s">
        <v>6445</v>
      </c>
      <c r="B5422" s="7" t="s">
        <v>94</v>
      </c>
      <c r="C5422" s="7" t="s">
        <v>174</v>
      </c>
      <c r="D5422" s="7" t="s">
        <v>40</v>
      </c>
      <c r="E5422" s="7" t="s">
        <v>797</v>
      </c>
      <c r="F5422" s="9">
        <v>44200</v>
      </c>
      <c r="G5422" s="7">
        <v>4</v>
      </c>
      <c r="H5422" s="11">
        <f>VLOOKUP(B5422,[1]!Product_Data[#Data],4,0)</f>
        <v>1639</v>
      </c>
      <c r="I5422" s="11">
        <f>VLOOKUP(B5422,[1]!Product_Data[#Data],3,0)</f>
        <v>1295</v>
      </c>
      <c r="J5422" s="11">
        <f t="shared" si="507"/>
        <v>5180</v>
      </c>
      <c r="K5422" s="11">
        <f t="shared" si="508"/>
        <v>6556</v>
      </c>
      <c r="L5422" s="11">
        <f t="shared" si="509"/>
        <v>1376</v>
      </c>
      <c r="M5422" t="str">
        <f>VLOOKUP(C5422,[1]!Location_Data[#Data],2,0)</f>
        <v>Norwalk</v>
      </c>
      <c r="N5422" t="str">
        <f>VLOOKUP(D5422,[1]!Salespeople_Data[#Data],2,0)</f>
        <v>Brian Hansen</v>
      </c>
      <c r="O5422" t="str">
        <f>VLOOKUP(E5422,[1]!Customer_Data[#Data],2,0)</f>
        <v>Peter Meyer</v>
      </c>
      <c r="P5422" s="15">
        <f t="shared" si="504"/>
        <v>2</v>
      </c>
      <c r="Q5422">
        <f t="shared" si="505"/>
        <v>1</v>
      </c>
      <c r="R5422">
        <f t="shared" si="506"/>
        <v>2021</v>
      </c>
    </row>
    <row r="5423" spans="1:18" x14ac:dyDescent="0.25">
      <c r="A5423" s="7" t="s">
        <v>6446</v>
      </c>
      <c r="B5423" s="7" t="s">
        <v>203</v>
      </c>
      <c r="C5423" s="7" t="s">
        <v>169</v>
      </c>
      <c r="D5423" s="7" t="s">
        <v>359</v>
      </c>
      <c r="E5423" s="7" t="s">
        <v>1176</v>
      </c>
      <c r="F5423" s="9">
        <v>44245</v>
      </c>
      <c r="G5423" s="7">
        <v>1</v>
      </c>
      <c r="H5423" s="11">
        <f>VLOOKUP(B5423,[1]!Product_Data[#Data],4,0)</f>
        <v>1414</v>
      </c>
      <c r="I5423" s="11">
        <f>VLOOKUP(B5423,[1]!Product_Data[#Data],3,0)</f>
        <v>962</v>
      </c>
      <c r="J5423" s="11">
        <f t="shared" si="507"/>
        <v>962</v>
      </c>
      <c r="K5423" s="11">
        <f t="shared" si="508"/>
        <v>1414</v>
      </c>
      <c r="L5423" s="11">
        <f t="shared" si="509"/>
        <v>452</v>
      </c>
      <c r="M5423" t="str">
        <f>VLOOKUP(C5423,[1]!Location_Data[#Data],2,0)</f>
        <v>Vista</v>
      </c>
      <c r="N5423" t="str">
        <f>VLOOKUP(D5423,[1]!Salespeople_Data[#Data],2,0)</f>
        <v>Eugene Holmes</v>
      </c>
      <c r="O5423" t="str">
        <f>VLOOKUP(E5423,[1]!Customer_Data[#Data],2,0)</f>
        <v>John Robertson</v>
      </c>
      <c r="P5423" s="15">
        <f t="shared" si="504"/>
        <v>5</v>
      </c>
      <c r="Q5423">
        <f t="shared" si="505"/>
        <v>2</v>
      </c>
      <c r="R5423">
        <f t="shared" si="506"/>
        <v>2021</v>
      </c>
    </row>
    <row r="5424" spans="1:18" x14ac:dyDescent="0.25">
      <c r="A5424" s="7" t="s">
        <v>6447</v>
      </c>
      <c r="B5424" s="7" t="s">
        <v>311</v>
      </c>
      <c r="C5424" s="7" t="s">
        <v>246</v>
      </c>
      <c r="D5424" s="7" t="s">
        <v>447</v>
      </c>
      <c r="E5424" s="7" t="s">
        <v>2159</v>
      </c>
      <c r="F5424" s="9">
        <v>44264</v>
      </c>
      <c r="G5424" s="7">
        <v>4</v>
      </c>
      <c r="H5424" s="11">
        <f>VLOOKUP(B5424,[1]!Product_Data[#Data],4,0)</f>
        <v>1743</v>
      </c>
      <c r="I5424" s="11">
        <f>VLOOKUP(B5424,[1]!Product_Data[#Data],3,0)</f>
        <v>872</v>
      </c>
      <c r="J5424" s="11">
        <f t="shared" si="507"/>
        <v>3488</v>
      </c>
      <c r="K5424" s="11">
        <f t="shared" si="508"/>
        <v>6972</v>
      </c>
      <c r="L5424" s="11">
        <f t="shared" si="509"/>
        <v>3484</v>
      </c>
      <c r="M5424" t="str">
        <f>VLOOKUP(C5424,[1]!Location_Data[#Data],2,0)</f>
        <v>San Francisco</v>
      </c>
      <c r="N5424" t="str">
        <f>VLOOKUP(D5424,[1]!Salespeople_Data[#Data],2,0)</f>
        <v>Howard Sims</v>
      </c>
      <c r="O5424" t="str">
        <f>VLOOKUP(E5424,[1]!Customer_Data[#Data],2,0)</f>
        <v>Ernest Bradley</v>
      </c>
      <c r="P5424" s="15">
        <f t="shared" si="504"/>
        <v>3</v>
      </c>
      <c r="Q5424">
        <f t="shared" si="505"/>
        <v>3</v>
      </c>
      <c r="R5424">
        <f t="shared" si="506"/>
        <v>2021</v>
      </c>
    </row>
    <row r="5425" spans="1:18" x14ac:dyDescent="0.25">
      <c r="A5425" s="7" t="s">
        <v>6448</v>
      </c>
      <c r="B5425" s="7" t="s">
        <v>109</v>
      </c>
      <c r="C5425" s="7" t="s">
        <v>469</v>
      </c>
      <c r="D5425" s="7" t="s">
        <v>25</v>
      </c>
      <c r="E5425" s="7" t="s">
        <v>1497</v>
      </c>
      <c r="F5425" s="9">
        <v>44248</v>
      </c>
      <c r="G5425" s="7">
        <v>1</v>
      </c>
      <c r="H5425" s="11">
        <f>VLOOKUP(B5425,[1]!Product_Data[#Data],4,0)</f>
        <v>1783</v>
      </c>
      <c r="I5425" s="11">
        <f>VLOOKUP(B5425,[1]!Product_Data[#Data],3,0)</f>
        <v>1230</v>
      </c>
      <c r="J5425" s="11">
        <f t="shared" si="507"/>
        <v>1230</v>
      </c>
      <c r="K5425" s="11">
        <f t="shared" si="508"/>
        <v>1783</v>
      </c>
      <c r="L5425" s="11">
        <f t="shared" si="509"/>
        <v>553</v>
      </c>
      <c r="M5425" t="str">
        <f>VLOOKUP(C5425,[1]!Location_Data[#Data],2,0)</f>
        <v>Escondido</v>
      </c>
      <c r="N5425" t="str">
        <f>VLOOKUP(D5425,[1]!Salespeople_Data[#Data],2,0)</f>
        <v>Brian Davis</v>
      </c>
      <c r="O5425" t="str">
        <f>VLOOKUP(E5425,[1]!Customer_Data[#Data],2,0)</f>
        <v>Philip Bailey</v>
      </c>
      <c r="P5425" s="15">
        <f t="shared" si="504"/>
        <v>1</v>
      </c>
      <c r="Q5425">
        <f t="shared" si="505"/>
        <v>2</v>
      </c>
      <c r="R5425">
        <f t="shared" si="506"/>
        <v>2021</v>
      </c>
    </row>
    <row r="5426" spans="1:18" x14ac:dyDescent="0.25">
      <c r="A5426" s="7" t="s">
        <v>6449</v>
      </c>
      <c r="B5426" s="7" t="s">
        <v>173</v>
      </c>
      <c r="C5426" s="7" t="s">
        <v>140</v>
      </c>
      <c r="D5426" s="7" t="s">
        <v>159</v>
      </c>
      <c r="E5426" s="7" t="s">
        <v>2717</v>
      </c>
      <c r="F5426" s="9">
        <v>44269</v>
      </c>
      <c r="G5426" s="7">
        <v>2</v>
      </c>
      <c r="H5426" s="11">
        <f>VLOOKUP(B5426,[1]!Product_Data[#Data],4,0)</f>
        <v>2005</v>
      </c>
      <c r="I5426" s="11">
        <f>VLOOKUP(B5426,[1]!Product_Data[#Data],3,0)</f>
        <v>1223</v>
      </c>
      <c r="J5426" s="11">
        <f t="shared" si="507"/>
        <v>2446</v>
      </c>
      <c r="K5426" s="11">
        <f t="shared" si="508"/>
        <v>4010</v>
      </c>
      <c r="L5426" s="11">
        <f t="shared" si="509"/>
        <v>1564</v>
      </c>
      <c r="M5426" t="str">
        <f>VLOOKUP(C5426,[1]!Location_Data[#Data],2,0)</f>
        <v>Salinas</v>
      </c>
      <c r="N5426" t="str">
        <f>VLOOKUP(D5426,[1]!Salespeople_Data[#Data],2,0)</f>
        <v>Bobby Russell</v>
      </c>
      <c r="O5426" t="str">
        <f>VLOOKUP(E5426,[1]!Customer_Data[#Data],2,0)</f>
        <v>Nicholas Sanders</v>
      </c>
      <c r="P5426" s="15">
        <f t="shared" si="504"/>
        <v>1</v>
      </c>
      <c r="Q5426">
        <f t="shared" si="505"/>
        <v>3</v>
      </c>
      <c r="R5426">
        <f t="shared" si="506"/>
        <v>2021</v>
      </c>
    </row>
    <row r="5427" spans="1:18" x14ac:dyDescent="0.25">
      <c r="A5427" s="7" t="s">
        <v>6450</v>
      </c>
      <c r="B5427" s="7" t="s">
        <v>232</v>
      </c>
      <c r="C5427" s="7" t="s">
        <v>66</v>
      </c>
      <c r="D5427" s="7" t="s">
        <v>75</v>
      </c>
      <c r="E5427" s="7" t="s">
        <v>3174</v>
      </c>
      <c r="F5427" s="9">
        <v>44225</v>
      </c>
      <c r="G5427" s="7">
        <v>1</v>
      </c>
      <c r="H5427" s="11">
        <f>VLOOKUP(B5427,[1]!Product_Data[#Data],4,0)</f>
        <v>1119</v>
      </c>
      <c r="I5427" s="11">
        <f>VLOOKUP(B5427,[1]!Product_Data[#Data],3,0)</f>
        <v>683</v>
      </c>
      <c r="J5427" s="11">
        <f t="shared" si="507"/>
        <v>683</v>
      </c>
      <c r="K5427" s="11">
        <f t="shared" si="508"/>
        <v>1119</v>
      </c>
      <c r="L5427" s="11">
        <f t="shared" si="509"/>
        <v>436</v>
      </c>
      <c r="M5427" t="str">
        <f>VLOOKUP(C5427,[1]!Location_Data[#Data],2,0)</f>
        <v>Ontario</v>
      </c>
      <c r="N5427" t="str">
        <f>VLOOKUP(D5427,[1]!Salespeople_Data[#Data],2,0)</f>
        <v>Roger Robertson</v>
      </c>
      <c r="O5427" t="str">
        <f>VLOOKUP(E5427,[1]!Customer_Data[#Data],2,0)</f>
        <v>Louis Austin</v>
      </c>
      <c r="P5427" s="15">
        <f t="shared" si="504"/>
        <v>6</v>
      </c>
      <c r="Q5427">
        <f t="shared" si="505"/>
        <v>1</v>
      </c>
      <c r="R5427">
        <f t="shared" si="506"/>
        <v>2021</v>
      </c>
    </row>
    <row r="5428" spans="1:18" x14ac:dyDescent="0.25">
      <c r="A5428" s="7" t="s">
        <v>6451</v>
      </c>
      <c r="B5428" s="7" t="s">
        <v>400</v>
      </c>
      <c r="C5428" s="7" t="s">
        <v>95</v>
      </c>
      <c r="D5428" s="7" t="s">
        <v>170</v>
      </c>
      <c r="E5428" s="7" t="s">
        <v>404</v>
      </c>
      <c r="F5428" s="9">
        <v>44227</v>
      </c>
      <c r="G5428" s="7">
        <v>1</v>
      </c>
      <c r="H5428" s="11">
        <f>VLOOKUP(B5428,[1]!Product_Data[#Data],4,0)</f>
        <v>886</v>
      </c>
      <c r="I5428" s="11">
        <f>VLOOKUP(B5428,[1]!Product_Data[#Data],3,0)</f>
        <v>478</v>
      </c>
      <c r="J5428" s="11">
        <f t="shared" si="507"/>
        <v>478</v>
      </c>
      <c r="K5428" s="11">
        <f t="shared" si="508"/>
        <v>886</v>
      </c>
      <c r="L5428" s="11">
        <f t="shared" si="509"/>
        <v>408</v>
      </c>
      <c r="M5428" t="str">
        <f>VLOOKUP(C5428,[1]!Location_Data[#Data],2,0)</f>
        <v>Fullerton</v>
      </c>
      <c r="N5428" t="str">
        <f>VLOOKUP(D5428,[1]!Salespeople_Data[#Data],2,0)</f>
        <v>Sean Miller</v>
      </c>
      <c r="O5428" t="str">
        <f>VLOOKUP(E5428,[1]!Customer_Data[#Data],2,0)</f>
        <v>Bruce Morrison</v>
      </c>
      <c r="P5428" s="15">
        <f t="shared" si="504"/>
        <v>1</v>
      </c>
      <c r="Q5428">
        <f t="shared" si="505"/>
        <v>1</v>
      </c>
      <c r="R5428">
        <f t="shared" si="506"/>
        <v>2021</v>
      </c>
    </row>
    <row r="5429" spans="1:18" x14ac:dyDescent="0.25">
      <c r="A5429" s="7" t="s">
        <v>6452</v>
      </c>
      <c r="B5429" s="7" t="s">
        <v>553</v>
      </c>
      <c r="C5429" s="7" t="s">
        <v>120</v>
      </c>
      <c r="D5429" s="7" t="s">
        <v>30</v>
      </c>
      <c r="E5429" s="7" t="s">
        <v>1511</v>
      </c>
      <c r="F5429" s="9">
        <v>44260</v>
      </c>
      <c r="G5429" s="7">
        <v>4</v>
      </c>
      <c r="H5429" s="11">
        <f>VLOOKUP(B5429,[1]!Product_Data[#Data],4,0)</f>
        <v>1798</v>
      </c>
      <c r="I5429" s="11">
        <f>VLOOKUP(B5429,[1]!Product_Data[#Data],3,0)</f>
        <v>971</v>
      </c>
      <c r="J5429" s="11">
        <f t="shared" si="507"/>
        <v>3884</v>
      </c>
      <c r="K5429" s="11">
        <f t="shared" si="508"/>
        <v>7192</v>
      </c>
      <c r="L5429" s="11">
        <f t="shared" si="509"/>
        <v>3308</v>
      </c>
      <c r="M5429" t="str">
        <f>VLOOKUP(C5429,[1]!Location_Data[#Data],2,0)</f>
        <v>Elk Grove</v>
      </c>
      <c r="N5429" t="str">
        <f>VLOOKUP(D5429,[1]!Salespeople_Data[#Data],2,0)</f>
        <v>Carl Hall</v>
      </c>
      <c r="O5429" t="str">
        <f>VLOOKUP(E5429,[1]!Customer_Data[#Data],2,0)</f>
        <v>Stephen Larson</v>
      </c>
      <c r="P5429" s="15">
        <f t="shared" si="504"/>
        <v>6</v>
      </c>
      <c r="Q5429">
        <f t="shared" si="505"/>
        <v>3</v>
      </c>
      <c r="R5429">
        <f t="shared" si="506"/>
        <v>2021</v>
      </c>
    </row>
    <row r="5430" spans="1:18" x14ac:dyDescent="0.25">
      <c r="A5430" s="7" t="s">
        <v>6453</v>
      </c>
      <c r="B5430" s="7" t="s">
        <v>267</v>
      </c>
      <c r="C5430" s="7" t="s">
        <v>182</v>
      </c>
      <c r="D5430" s="7" t="s">
        <v>264</v>
      </c>
      <c r="E5430" s="7" t="s">
        <v>1238</v>
      </c>
      <c r="F5430" s="9">
        <v>44269</v>
      </c>
      <c r="G5430" s="7">
        <v>1</v>
      </c>
      <c r="H5430" s="11">
        <f>VLOOKUP(B5430,[1]!Product_Data[#Data],4,0)</f>
        <v>400</v>
      </c>
      <c r="I5430" s="11">
        <f>VLOOKUP(B5430,[1]!Product_Data[#Data],3,0)</f>
        <v>208</v>
      </c>
      <c r="J5430" s="11">
        <f t="shared" si="507"/>
        <v>208</v>
      </c>
      <c r="K5430" s="11">
        <f t="shared" si="508"/>
        <v>400</v>
      </c>
      <c r="L5430" s="11">
        <f t="shared" si="509"/>
        <v>192</v>
      </c>
      <c r="M5430" t="str">
        <f>VLOOKUP(C5430,[1]!Location_Data[#Data],2,0)</f>
        <v>Vallejo</v>
      </c>
      <c r="N5430" t="str">
        <f>VLOOKUP(D5430,[1]!Salespeople_Data[#Data],2,0)</f>
        <v>Ernest Wheeler</v>
      </c>
      <c r="O5430" t="str">
        <f>VLOOKUP(E5430,[1]!Customer_Data[#Data],2,0)</f>
        <v>Louis Chavez</v>
      </c>
      <c r="P5430" s="15">
        <f t="shared" si="504"/>
        <v>1</v>
      </c>
      <c r="Q5430">
        <f t="shared" si="505"/>
        <v>3</v>
      </c>
      <c r="R5430">
        <f t="shared" si="506"/>
        <v>2021</v>
      </c>
    </row>
    <row r="5431" spans="1:18" x14ac:dyDescent="0.25">
      <c r="A5431" s="7" t="s">
        <v>6454</v>
      </c>
      <c r="B5431" s="7" t="s">
        <v>94</v>
      </c>
      <c r="C5431" s="7" t="s">
        <v>105</v>
      </c>
      <c r="D5431" s="7" t="s">
        <v>87</v>
      </c>
      <c r="E5431" s="7" t="s">
        <v>1880</v>
      </c>
      <c r="F5431" s="9">
        <v>44216</v>
      </c>
      <c r="G5431" s="7">
        <v>2</v>
      </c>
      <c r="H5431" s="11">
        <f>VLOOKUP(B5431,[1]!Product_Data[#Data],4,0)</f>
        <v>1639</v>
      </c>
      <c r="I5431" s="11">
        <f>VLOOKUP(B5431,[1]!Product_Data[#Data],3,0)</f>
        <v>1295</v>
      </c>
      <c r="J5431" s="11">
        <f t="shared" si="507"/>
        <v>2590</v>
      </c>
      <c r="K5431" s="11">
        <f t="shared" si="508"/>
        <v>3278</v>
      </c>
      <c r="L5431" s="11">
        <f t="shared" si="509"/>
        <v>688</v>
      </c>
      <c r="M5431" t="str">
        <f>VLOOKUP(C5431,[1]!Location_Data[#Data],2,0)</f>
        <v>Daly City</v>
      </c>
      <c r="N5431" t="str">
        <f>VLOOKUP(D5431,[1]!Salespeople_Data[#Data],2,0)</f>
        <v>Martin Perry</v>
      </c>
      <c r="O5431" t="str">
        <f>VLOOKUP(E5431,[1]!Customer_Data[#Data],2,0)</f>
        <v>Eugene Brooks</v>
      </c>
      <c r="P5431" s="15">
        <f t="shared" si="504"/>
        <v>4</v>
      </c>
      <c r="Q5431">
        <f t="shared" si="505"/>
        <v>1</v>
      </c>
      <c r="R5431">
        <f t="shared" si="506"/>
        <v>2021</v>
      </c>
    </row>
    <row r="5432" spans="1:18" x14ac:dyDescent="0.25">
      <c r="A5432" s="7" t="s">
        <v>6455</v>
      </c>
      <c r="B5432" s="7" t="s">
        <v>421</v>
      </c>
      <c r="C5432" s="7" t="s">
        <v>105</v>
      </c>
      <c r="D5432" s="7" t="s">
        <v>356</v>
      </c>
      <c r="E5432" s="7" t="s">
        <v>121</v>
      </c>
      <c r="F5432" s="9">
        <v>44240</v>
      </c>
      <c r="G5432" s="7">
        <v>3</v>
      </c>
      <c r="H5432" s="11">
        <f>VLOOKUP(B5432,[1]!Product_Data[#Data],4,0)</f>
        <v>826</v>
      </c>
      <c r="I5432" s="11">
        <f>VLOOKUP(B5432,[1]!Product_Data[#Data],3,0)</f>
        <v>562</v>
      </c>
      <c r="J5432" s="11">
        <f t="shared" si="507"/>
        <v>1686</v>
      </c>
      <c r="K5432" s="11">
        <f t="shared" si="508"/>
        <v>2478</v>
      </c>
      <c r="L5432" s="11">
        <f t="shared" si="509"/>
        <v>792</v>
      </c>
      <c r="M5432" t="str">
        <f>VLOOKUP(C5432,[1]!Location_Data[#Data],2,0)</f>
        <v>Daly City</v>
      </c>
      <c r="N5432" t="str">
        <f>VLOOKUP(D5432,[1]!Salespeople_Data[#Data],2,0)</f>
        <v>Jimmy Young</v>
      </c>
      <c r="O5432" t="str">
        <f>VLOOKUP(E5432,[1]!Customer_Data[#Data],2,0)</f>
        <v>Steven Walker</v>
      </c>
      <c r="P5432" s="15">
        <f t="shared" si="504"/>
        <v>7</v>
      </c>
      <c r="Q5432">
        <f t="shared" si="505"/>
        <v>2</v>
      </c>
      <c r="R5432">
        <f t="shared" si="506"/>
        <v>2021</v>
      </c>
    </row>
    <row r="5433" spans="1:18" x14ac:dyDescent="0.25">
      <c r="A5433" s="7" t="s">
        <v>6456</v>
      </c>
      <c r="B5433" s="7" t="s">
        <v>119</v>
      </c>
      <c r="C5433" s="7" t="s">
        <v>355</v>
      </c>
      <c r="D5433" s="7" t="s">
        <v>15</v>
      </c>
      <c r="E5433" s="7" t="s">
        <v>3579</v>
      </c>
      <c r="F5433" s="9">
        <v>44212</v>
      </c>
      <c r="G5433" s="7">
        <v>3</v>
      </c>
      <c r="H5433" s="11">
        <f>VLOOKUP(B5433,[1]!Product_Data[#Data],4,0)</f>
        <v>1077</v>
      </c>
      <c r="I5433" s="11">
        <f>VLOOKUP(B5433,[1]!Product_Data[#Data],3,0)</f>
        <v>732</v>
      </c>
      <c r="J5433" s="11">
        <f t="shared" si="507"/>
        <v>2196</v>
      </c>
      <c r="K5433" s="11">
        <f t="shared" si="508"/>
        <v>3231</v>
      </c>
      <c r="L5433" s="11">
        <f t="shared" si="509"/>
        <v>1035</v>
      </c>
      <c r="M5433" t="str">
        <f>VLOOKUP(C5433,[1]!Location_Data[#Data],2,0)</f>
        <v>Burbank</v>
      </c>
      <c r="N5433" t="str">
        <f>VLOOKUP(D5433,[1]!Salespeople_Data[#Data],2,0)</f>
        <v>Ryan Butler</v>
      </c>
      <c r="O5433" t="str">
        <f>VLOOKUP(E5433,[1]!Customer_Data[#Data],2,0)</f>
        <v>Samuel Jenkins</v>
      </c>
      <c r="P5433" s="15">
        <f t="shared" si="504"/>
        <v>7</v>
      </c>
      <c r="Q5433">
        <f t="shared" si="505"/>
        <v>1</v>
      </c>
      <c r="R5433">
        <f t="shared" si="506"/>
        <v>2021</v>
      </c>
    </row>
    <row r="5434" spans="1:18" x14ac:dyDescent="0.25">
      <c r="A5434" s="7" t="s">
        <v>6457</v>
      </c>
      <c r="B5434" s="7" t="s">
        <v>461</v>
      </c>
      <c r="C5434" s="7" t="s">
        <v>48</v>
      </c>
      <c r="D5434" s="7" t="s">
        <v>71</v>
      </c>
      <c r="E5434" s="7" t="s">
        <v>759</v>
      </c>
      <c r="F5434" s="9">
        <v>44198</v>
      </c>
      <c r="G5434" s="7">
        <v>1</v>
      </c>
      <c r="H5434" s="11">
        <f>VLOOKUP(B5434,[1]!Product_Data[#Data],4,0)</f>
        <v>35</v>
      </c>
      <c r="I5434" s="11">
        <f>VLOOKUP(B5434,[1]!Product_Data[#Data],3,0)</f>
        <v>22</v>
      </c>
      <c r="J5434" s="11">
        <f t="shared" si="507"/>
        <v>22</v>
      </c>
      <c r="K5434" s="11">
        <f t="shared" si="508"/>
        <v>35</v>
      </c>
      <c r="L5434" s="11">
        <f t="shared" si="509"/>
        <v>13</v>
      </c>
      <c r="M5434" t="str">
        <f>VLOOKUP(C5434,[1]!Location_Data[#Data],2,0)</f>
        <v>Rialto</v>
      </c>
      <c r="N5434" t="str">
        <f>VLOOKUP(D5434,[1]!Salespeople_Data[#Data],2,0)</f>
        <v>Gary Rodriguez</v>
      </c>
      <c r="O5434" t="str">
        <f>VLOOKUP(E5434,[1]!Customer_Data[#Data],2,0)</f>
        <v>William Franklin</v>
      </c>
      <c r="P5434" s="15">
        <f t="shared" si="504"/>
        <v>7</v>
      </c>
      <c r="Q5434">
        <f t="shared" si="505"/>
        <v>1</v>
      </c>
      <c r="R5434">
        <f t="shared" si="506"/>
        <v>2021</v>
      </c>
    </row>
    <row r="5435" spans="1:18" x14ac:dyDescent="0.25">
      <c r="A5435" s="7" t="s">
        <v>6458</v>
      </c>
      <c r="B5435" s="7" t="s">
        <v>605</v>
      </c>
      <c r="C5435" s="7" t="s">
        <v>224</v>
      </c>
      <c r="D5435" s="7" t="s">
        <v>58</v>
      </c>
      <c r="E5435" s="7" t="s">
        <v>2282</v>
      </c>
      <c r="F5435" s="9">
        <v>44247</v>
      </c>
      <c r="G5435" s="7">
        <v>3</v>
      </c>
      <c r="H5435" s="11">
        <f>VLOOKUP(B5435,[1]!Product_Data[#Data],4,0)</f>
        <v>913</v>
      </c>
      <c r="I5435" s="11">
        <f>VLOOKUP(B5435,[1]!Product_Data[#Data],3,0)</f>
        <v>584</v>
      </c>
      <c r="J5435" s="11">
        <f t="shared" si="507"/>
        <v>1752</v>
      </c>
      <c r="K5435" s="11">
        <f t="shared" si="508"/>
        <v>2739</v>
      </c>
      <c r="L5435" s="11">
        <f t="shared" si="509"/>
        <v>987</v>
      </c>
      <c r="M5435" t="str">
        <f>VLOOKUP(C5435,[1]!Location_Data[#Data],2,0)</f>
        <v>Huntington Beach</v>
      </c>
      <c r="N5435" t="str">
        <f>VLOOKUP(D5435,[1]!Salespeople_Data[#Data],2,0)</f>
        <v>Christopher Tucker</v>
      </c>
      <c r="O5435" t="str">
        <f>VLOOKUP(E5435,[1]!Customer_Data[#Data],2,0)</f>
        <v>Shawn Torres</v>
      </c>
      <c r="P5435" s="15">
        <f t="shared" si="504"/>
        <v>7</v>
      </c>
      <c r="Q5435">
        <f t="shared" si="505"/>
        <v>2</v>
      </c>
      <c r="R5435">
        <f t="shared" si="506"/>
        <v>2021</v>
      </c>
    </row>
    <row r="5436" spans="1:18" x14ac:dyDescent="0.25">
      <c r="A5436" s="7" t="s">
        <v>6459</v>
      </c>
      <c r="B5436" s="7" t="s">
        <v>168</v>
      </c>
      <c r="C5436" s="7" t="s">
        <v>469</v>
      </c>
      <c r="D5436" s="7" t="s">
        <v>308</v>
      </c>
      <c r="E5436" s="7" t="s">
        <v>1902</v>
      </c>
      <c r="F5436" s="9">
        <v>44218</v>
      </c>
      <c r="G5436" s="7">
        <v>2</v>
      </c>
      <c r="H5436" s="11">
        <f>VLOOKUP(B5436,[1]!Product_Data[#Data],4,0)</f>
        <v>112</v>
      </c>
      <c r="I5436" s="11">
        <f>VLOOKUP(B5436,[1]!Product_Data[#Data],3,0)</f>
        <v>90</v>
      </c>
      <c r="J5436" s="11">
        <f t="shared" si="507"/>
        <v>180</v>
      </c>
      <c r="K5436" s="11">
        <f t="shared" si="508"/>
        <v>224</v>
      </c>
      <c r="L5436" s="11">
        <f t="shared" si="509"/>
        <v>44</v>
      </c>
      <c r="M5436" t="str">
        <f>VLOOKUP(C5436,[1]!Location_Data[#Data],2,0)</f>
        <v>Escondido</v>
      </c>
      <c r="N5436" t="str">
        <f>VLOOKUP(D5436,[1]!Salespeople_Data[#Data],2,0)</f>
        <v>Fred Robertson</v>
      </c>
      <c r="O5436" t="str">
        <f>VLOOKUP(E5436,[1]!Customer_Data[#Data],2,0)</f>
        <v>Jeffrey Gibson</v>
      </c>
      <c r="P5436" s="15">
        <f t="shared" si="504"/>
        <v>6</v>
      </c>
      <c r="Q5436">
        <f t="shared" si="505"/>
        <v>1</v>
      </c>
      <c r="R5436">
        <f t="shared" si="506"/>
        <v>2021</v>
      </c>
    </row>
    <row r="5437" spans="1:18" x14ac:dyDescent="0.25">
      <c r="A5437" s="7" t="s">
        <v>6460</v>
      </c>
      <c r="B5437" s="7" t="s">
        <v>340</v>
      </c>
      <c r="C5437" s="7" t="s">
        <v>316</v>
      </c>
      <c r="D5437" s="7" t="s">
        <v>141</v>
      </c>
      <c r="E5437" s="7" t="s">
        <v>4001</v>
      </c>
      <c r="F5437" s="9">
        <v>44232</v>
      </c>
      <c r="G5437" s="7">
        <v>2</v>
      </c>
      <c r="H5437" s="11">
        <f>VLOOKUP(B5437,[1]!Product_Data[#Data],4,0)</f>
        <v>1967</v>
      </c>
      <c r="I5437" s="11">
        <f>VLOOKUP(B5437,[1]!Product_Data[#Data],3,0)</f>
        <v>1397</v>
      </c>
      <c r="J5437" s="11">
        <f t="shared" si="507"/>
        <v>2794</v>
      </c>
      <c r="K5437" s="11">
        <f t="shared" si="508"/>
        <v>3934</v>
      </c>
      <c r="L5437" s="11">
        <f t="shared" si="509"/>
        <v>1140</v>
      </c>
      <c r="M5437" t="str">
        <f>VLOOKUP(C5437,[1]!Location_Data[#Data],2,0)</f>
        <v>East Los Angeles</v>
      </c>
      <c r="N5437" t="str">
        <f>VLOOKUP(D5437,[1]!Salespeople_Data[#Data],2,0)</f>
        <v>Arthur Mccoy</v>
      </c>
      <c r="O5437" t="str">
        <f>VLOOKUP(E5437,[1]!Customer_Data[#Data],2,0)</f>
        <v>Wayne Ortiz</v>
      </c>
      <c r="P5437" s="15">
        <f t="shared" si="504"/>
        <v>6</v>
      </c>
      <c r="Q5437">
        <f t="shared" si="505"/>
        <v>2</v>
      </c>
      <c r="R5437">
        <f t="shared" si="506"/>
        <v>2021</v>
      </c>
    </row>
    <row r="5438" spans="1:18" x14ac:dyDescent="0.25">
      <c r="A5438" s="7" t="s">
        <v>6461</v>
      </c>
      <c r="B5438" s="7" t="s">
        <v>495</v>
      </c>
      <c r="C5438" s="7" t="s">
        <v>450</v>
      </c>
      <c r="D5438" s="7" t="s">
        <v>71</v>
      </c>
      <c r="E5438" s="7" t="s">
        <v>410</v>
      </c>
      <c r="F5438" s="9">
        <v>44198</v>
      </c>
      <c r="G5438" s="7">
        <v>1</v>
      </c>
      <c r="H5438" s="11">
        <f>VLOOKUP(B5438,[1]!Product_Data[#Data],4,0)</f>
        <v>1467</v>
      </c>
      <c r="I5438" s="11">
        <f>VLOOKUP(B5438,[1]!Product_Data[#Data],3,0)</f>
        <v>807</v>
      </c>
      <c r="J5438" s="11">
        <f t="shared" si="507"/>
        <v>807</v>
      </c>
      <c r="K5438" s="11">
        <f t="shared" si="508"/>
        <v>1467</v>
      </c>
      <c r="L5438" s="11">
        <f t="shared" si="509"/>
        <v>660</v>
      </c>
      <c r="M5438" t="str">
        <f>VLOOKUP(C5438,[1]!Location_Data[#Data],2,0)</f>
        <v>Simi Valley</v>
      </c>
      <c r="N5438" t="str">
        <f>VLOOKUP(D5438,[1]!Salespeople_Data[#Data],2,0)</f>
        <v>Gary Rodriguez</v>
      </c>
      <c r="O5438" t="str">
        <f>VLOOKUP(E5438,[1]!Customer_Data[#Data],2,0)</f>
        <v>Earl Phillips</v>
      </c>
      <c r="P5438" s="15">
        <f t="shared" si="504"/>
        <v>7</v>
      </c>
      <c r="Q5438">
        <f t="shared" si="505"/>
        <v>1</v>
      </c>
      <c r="R5438">
        <f t="shared" si="506"/>
        <v>2021</v>
      </c>
    </row>
    <row r="5439" spans="1:18" x14ac:dyDescent="0.25">
      <c r="A5439" s="7" t="s">
        <v>6462</v>
      </c>
      <c r="B5439" s="7" t="s">
        <v>28</v>
      </c>
      <c r="C5439" s="7" t="s">
        <v>120</v>
      </c>
      <c r="D5439" s="7" t="s">
        <v>53</v>
      </c>
      <c r="E5439" s="7" t="s">
        <v>107</v>
      </c>
      <c r="F5439" s="9">
        <v>44264</v>
      </c>
      <c r="G5439" s="7">
        <v>4</v>
      </c>
      <c r="H5439" s="11">
        <f>VLOOKUP(B5439,[1]!Product_Data[#Data],4,0)</f>
        <v>684</v>
      </c>
      <c r="I5439" s="11">
        <f>VLOOKUP(B5439,[1]!Product_Data[#Data],3,0)</f>
        <v>561</v>
      </c>
      <c r="J5439" s="11">
        <f t="shared" si="507"/>
        <v>2244</v>
      </c>
      <c r="K5439" s="11">
        <f t="shared" si="508"/>
        <v>2736</v>
      </c>
      <c r="L5439" s="11">
        <f t="shared" si="509"/>
        <v>492</v>
      </c>
      <c r="M5439" t="str">
        <f>VLOOKUP(C5439,[1]!Location_Data[#Data],2,0)</f>
        <v>Elk Grove</v>
      </c>
      <c r="N5439" t="str">
        <f>VLOOKUP(D5439,[1]!Salespeople_Data[#Data],2,0)</f>
        <v>Scott Mason</v>
      </c>
      <c r="O5439" t="str">
        <f>VLOOKUP(E5439,[1]!Customer_Data[#Data],2,0)</f>
        <v>Jonathan Moreno</v>
      </c>
      <c r="P5439" s="15">
        <f t="shared" si="504"/>
        <v>3</v>
      </c>
      <c r="Q5439">
        <f t="shared" si="505"/>
        <v>3</v>
      </c>
      <c r="R5439">
        <f t="shared" si="506"/>
        <v>2021</v>
      </c>
    </row>
    <row r="5440" spans="1:18" x14ac:dyDescent="0.25">
      <c r="A5440" s="7" t="s">
        <v>6463</v>
      </c>
      <c r="B5440" s="7" t="s">
        <v>440</v>
      </c>
      <c r="C5440" s="7" t="s">
        <v>95</v>
      </c>
      <c r="D5440" s="7" t="s">
        <v>413</v>
      </c>
      <c r="E5440" s="7" t="s">
        <v>696</v>
      </c>
      <c r="F5440" s="9">
        <v>44229</v>
      </c>
      <c r="G5440" s="7">
        <v>4</v>
      </c>
      <c r="H5440" s="11">
        <f>VLOOKUP(B5440,[1]!Product_Data[#Data],4,0)</f>
        <v>800</v>
      </c>
      <c r="I5440" s="11">
        <f>VLOOKUP(B5440,[1]!Product_Data[#Data],3,0)</f>
        <v>536</v>
      </c>
      <c r="J5440" s="11">
        <f t="shared" si="507"/>
        <v>2144</v>
      </c>
      <c r="K5440" s="11">
        <f t="shared" si="508"/>
        <v>3200</v>
      </c>
      <c r="L5440" s="11">
        <f t="shared" si="509"/>
        <v>1056</v>
      </c>
      <c r="M5440" t="str">
        <f>VLOOKUP(C5440,[1]!Location_Data[#Data],2,0)</f>
        <v>Fullerton</v>
      </c>
      <c r="N5440" t="str">
        <f>VLOOKUP(D5440,[1]!Salespeople_Data[#Data],2,0)</f>
        <v>Kenneth Bradley</v>
      </c>
      <c r="O5440" t="str">
        <f>VLOOKUP(E5440,[1]!Customer_Data[#Data],2,0)</f>
        <v>Jeremy Rice</v>
      </c>
      <c r="P5440" s="15">
        <f t="shared" si="504"/>
        <v>3</v>
      </c>
      <c r="Q5440">
        <f t="shared" si="505"/>
        <v>2</v>
      </c>
      <c r="R5440">
        <f t="shared" si="506"/>
        <v>2021</v>
      </c>
    </row>
    <row r="5441" spans="1:18" x14ac:dyDescent="0.25">
      <c r="A5441" s="7" t="s">
        <v>6464</v>
      </c>
      <c r="B5441" s="7" t="s">
        <v>223</v>
      </c>
      <c r="C5441" s="7" t="s">
        <v>472</v>
      </c>
      <c r="D5441" s="7" t="s">
        <v>30</v>
      </c>
      <c r="E5441" s="7" t="s">
        <v>1778</v>
      </c>
      <c r="F5441" s="9">
        <v>44209</v>
      </c>
      <c r="G5441" s="7">
        <v>3</v>
      </c>
      <c r="H5441" s="11">
        <f>VLOOKUP(B5441,[1]!Product_Data[#Data],4,0)</f>
        <v>799</v>
      </c>
      <c r="I5441" s="11">
        <f>VLOOKUP(B5441,[1]!Product_Data[#Data],3,0)</f>
        <v>455</v>
      </c>
      <c r="J5441" s="11">
        <f t="shared" si="507"/>
        <v>1365</v>
      </c>
      <c r="K5441" s="11">
        <f t="shared" si="508"/>
        <v>2397</v>
      </c>
      <c r="L5441" s="11">
        <f t="shared" si="509"/>
        <v>1032</v>
      </c>
      <c r="M5441" t="str">
        <f>VLOOKUP(C5441,[1]!Location_Data[#Data],2,0)</f>
        <v>Concord</v>
      </c>
      <c r="N5441" t="str">
        <f>VLOOKUP(D5441,[1]!Salespeople_Data[#Data],2,0)</f>
        <v>Carl Hall</v>
      </c>
      <c r="O5441" t="str">
        <f>VLOOKUP(E5441,[1]!Customer_Data[#Data],2,0)</f>
        <v>Peter Boyd</v>
      </c>
      <c r="P5441" s="15">
        <f t="shared" si="504"/>
        <v>4</v>
      </c>
      <c r="Q5441">
        <f t="shared" si="505"/>
        <v>1</v>
      </c>
      <c r="R5441">
        <f t="shared" si="506"/>
        <v>2021</v>
      </c>
    </row>
    <row r="5442" spans="1:18" x14ac:dyDescent="0.25">
      <c r="A5442" s="7" t="s">
        <v>6465</v>
      </c>
      <c r="B5442" s="7" t="s">
        <v>408</v>
      </c>
      <c r="C5442" s="7" t="s">
        <v>322</v>
      </c>
      <c r="D5442" s="7" t="s">
        <v>146</v>
      </c>
      <c r="E5442" s="7" t="s">
        <v>2288</v>
      </c>
      <c r="F5442" s="9">
        <v>44263</v>
      </c>
      <c r="G5442" s="7">
        <v>1</v>
      </c>
      <c r="H5442" s="11">
        <f>VLOOKUP(B5442,[1]!Product_Data[#Data],4,0)</f>
        <v>1405</v>
      </c>
      <c r="I5442" s="11">
        <f>VLOOKUP(B5442,[1]!Product_Data[#Data],3,0)</f>
        <v>1054</v>
      </c>
      <c r="J5442" s="11">
        <f t="shared" si="507"/>
        <v>1054</v>
      </c>
      <c r="K5442" s="11">
        <f t="shared" si="508"/>
        <v>1405</v>
      </c>
      <c r="L5442" s="11">
        <f t="shared" si="509"/>
        <v>351</v>
      </c>
      <c r="M5442" t="str">
        <f>VLOOKUP(C5442,[1]!Location_Data[#Data],2,0)</f>
        <v>Rancho Cucamonga</v>
      </c>
      <c r="N5442" t="str">
        <f>VLOOKUP(D5442,[1]!Salespeople_Data[#Data],2,0)</f>
        <v>Carl Elliott</v>
      </c>
      <c r="O5442" t="str">
        <f>VLOOKUP(E5442,[1]!Customer_Data[#Data],2,0)</f>
        <v>Antonio Owens</v>
      </c>
      <c r="P5442" s="15">
        <f t="shared" ref="P5442:P5505" si="510">WEEKDAY(F5442)</f>
        <v>2</v>
      </c>
      <c r="Q5442">
        <f t="shared" ref="Q5442:Q5505" si="511">MONTH(F5442)</f>
        <v>3</v>
      </c>
      <c r="R5442">
        <f t="shared" ref="R5442:R5505" si="512">YEAR(F5442)</f>
        <v>2021</v>
      </c>
    </row>
    <row r="5443" spans="1:18" x14ac:dyDescent="0.25">
      <c r="A5443" s="7" t="s">
        <v>6466</v>
      </c>
      <c r="B5443" s="7" t="s">
        <v>537</v>
      </c>
      <c r="C5443" s="7" t="s">
        <v>246</v>
      </c>
      <c r="D5443" s="7" t="s">
        <v>80</v>
      </c>
      <c r="E5443" s="7" t="s">
        <v>2230</v>
      </c>
      <c r="F5443" s="9">
        <v>44203</v>
      </c>
      <c r="G5443" s="7">
        <v>1</v>
      </c>
      <c r="H5443" s="11">
        <f>VLOOKUP(B5443,[1]!Product_Data[#Data],4,0)</f>
        <v>556</v>
      </c>
      <c r="I5443" s="11">
        <f>VLOOKUP(B5443,[1]!Product_Data[#Data],3,0)</f>
        <v>395</v>
      </c>
      <c r="J5443" s="11">
        <f t="shared" ref="J5443:J5506" si="513">PRODUCT(I5443,G5443)</f>
        <v>395</v>
      </c>
      <c r="K5443" s="11">
        <f t="shared" ref="K5443:K5506" si="514">PRODUCT(H5443,G5443)</f>
        <v>556</v>
      </c>
      <c r="L5443" s="11">
        <f t="shared" ref="L5443:L5506" si="515">K5443-J5443</f>
        <v>161</v>
      </c>
      <c r="M5443" t="str">
        <f>VLOOKUP(C5443,[1]!Location_Data[#Data],2,0)</f>
        <v>San Francisco</v>
      </c>
      <c r="N5443" t="str">
        <f>VLOOKUP(D5443,[1]!Salespeople_Data[#Data],2,0)</f>
        <v>Henry Nelson</v>
      </c>
      <c r="O5443" t="str">
        <f>VLOOKUP(E5443,[1]!Customer_Data[#Data],2,0)</f>
        <v>Nicholas Williamson</v>
      </c>
      <c r="P5443" s="15">
        <f t="shared" si="510"/>
        <v>5</v>
      </c>
      <c r="Q5443">
        <f t="shared" si="511"/>
        <v>1</v>
      </c>
      <c r="R5443">
        <f t="shared" si="512"/>
        <v>2021</v>
      </c>
    </row>
    <row r="5444" spans="1:18" x14ac:dyDescent="0.25">
      <c r="A5444" s="7" t="s">
        <v>6467</v>
      </c>
      <c r="B5444" s="7" t="s">
        <v>132</v>
      </c>
      <c r="C5444" s="7" t="s">
        <v>105</v>
      </c>
      <c r="D5444" s="7" t="s">
        <v>178</v>
      </c>
      <c r="E5444" s="7" t="s">
        <v>475</v>
      </c>
      <c r="F5444" s="9">
        <v>44203</v>
      </c>
      <c r="G5444" s="7">
        <v>2</v>
      </c>
      <c r="H5444" s="11">
        <f>VLOOKUP(B5444,[1]!Product_Data[#Data],4,0)</f>
        <v>2091</v>
      </c>
      <c r="I5444" s="11">
        <f>VLOOKUP(B5444,[1]!Product_Data[#Data],3,0)</f>
        <v>1485</v>
      </c>
      <c r="J5444" s="11">
        <f t="shared" si="513"/>
        <v>2970</v>
      </c>
      <c r="K5444" s="11">
        <f t="shared" si="514"/>
        <v>4182</v>
      </c>
      <c r="L5444" s="11">
        <f t="shared" si="515"/>
        <v>1212</v>
      </c>
      <c r="M5444" t="str">
        <f>VLOOKUP(C5444,[1]!Location_Data[#Data],2,0)</f>
        <v>Daly City</v>
      </c>
      <c r="N5444" t="str">
        <f>VLOOKUP(D5444,[1]!Salespeople_Data[#Data],2,0)</f>
        <v>Joshua Taylor</v>
      </c>
      <c r="O5444" t="str">
        <f>VLOOKUP(E5444,[1]!Customer_Data[#Data],2,0)</f>
        <v>Peter Bradley</v>
      </c>
      <c r="P5444" s="15">
        <f t="shared" si="510"/>
        <v>5</v>
      </c>
      <c r="Q5444">
        <f t="shared" si="511"/>
        <v>1</v>
      </c>
      <c r="R5444">
        <f t="shared" si="512"/>
        <v>2021</v>
      </c>
    </row>
    <row r="5445" spans="1:18" x14ac:dyDescent="0.25">
      <c r="A5445" s="7" t="s">
        <v>6468</v>
      </c>
      <c r="B5445" s="7" t="s">
        <v>223</v>
      </c>
      <c r="C5445" s="7" t="s">
        <v>272</v>
      </c>
      <c r="D5445" s="7" t="s">
        <v>91</v>
      </c>
      <c r="E5445" s="7" t="s">
        <v>1666</v>
      </c>
      <c r="F5445" s="9">
        <v>44236</v>
      </c>
      <c r="G5445" s="7">
        <v>1</v>
      </c>
      <c r="H5445" s="11">
        <f>VLOOKUP(B5445,[1]!Product_Data[#Data],4,0)</f>
        <v>799</v>
      </c>
      <c r="I5445" s="11">
        <f>VLOOKUP(B5445,[1]!Product_Data[#Data],3,0)</f>
        <v>455</v>
      </c>
      <c r="J5445" s="11">
        <f t="shared" si="513"/>
        <v>455</v>
      </c>
      <c r="K5445" s="11">
        <f t="shared" si="514"/>
        <v>799</v>
      </c>
      <c r="L5445" s="11">
        <f t="shared" si="515"/>
        <v>344</v>
      </c>
      <c r="M5445" t="str">
        <f>VLOOKUP(C5445,[1]!Location_Data[#Data],2,0)</f>
        <v>Torrance</v>
      </c>
      <c r="N5445" t="str">
        <f>VLOOKUP(D5445,[1]!Salespeople_Data[#Data],2,0)</f>
        <v>Howard Gardner</v>
      </c>
      <c r="O5445" t="str">
        <f>VLOOKUP(E5445,[1]!Customer_Data[#Data],2,0)</f>
        <v>Mark Montgomery</v>
      </c>
      <c r="P5445" s="15">
        <f t="shared" si="510"/>
        <v>3</v>
      </c>
      <c r="Q5445">
        <f t="shared" si="511"/>
        <v>2</v>
      </c>
      <c r="R5445">
        <f t="shared" si="512"/>
        <v>2021</v>
      </c>
    </row>
    <row r="5446" spans="1:18" x14ac:dyDescent="0.25">
      <c r="A5446" s="7" t="s">
        <v>6469</v>
      </c>
      <c r="B5446" s="7" t="s">
        <v>395</v>
      </c>
      <c r="C5446" s="7" t="s">
        <v>436</v>
      </c>
      <c r="D5446" s="7" t="s">
        <v>165</v>
      </c>
      <c r="E5446" s="7" t="s">
        <v>1021</v>
      </c>
      <c r="F5446" s="9">
        <v>44247</v>
      </c>
      <c r="G5446" s="7">
        <v>1</v>
      </c>
      <c r="H5446" s="11">
        <f>VLOOKUP(B5446,[1]!Product_Data[#Data],4,0)</f>
        <v>2257</v>
      </c>
      <c r="I5446" s="11">
        <f>VLOOKUP(B5446,[1]!Product_Data[#Data],3,0)</f>
        <v>1535</v>
      </c>
      <c r="J5446" s="11">
        <f t="shared" si="513"/>
        <v>1535</v>
      </c>
      <c r="K5446" s="11">
        <f t="shared" si="514"/>
        <v>2257</v>
      </c>
      <c r="L5446" s="11">
        <f t="shared" si="515"/>
        <v>722</v>
      </c>
      <c r="M5446" t="str">
        <f>VLOOKUP(C5446,[1]!Location_Data[#Data],2,0)</f>
        <v>Jurupa Valley</v>
      </c>
      <c r="N5446" t="str">
        <f>VLOOKUP(D5446,[1]!Salespeople_Data[#Data],2,0)</f>
        <v>Joe Sims</v>
      </c>
      <c r="O5446" t="str">
        <f>VLOOKUP(E5446,[1]!Customer_Data[#Data],2,0)</f>
        <v>Nicholas Stanley</v>
      </c>
      <c r="P5446" s="15">
        <f t="shared" si="510"/>
        <v>7</v>
      </c>
      <c r="Q5446">
        <f t="shared" si="511"/>
        <v>2</v>
      </c>
      <c r="R5446">
        <f t="shared" si="512"/>
        <v>2021</v>
      </c>
    </row>
    <row r="5447" spans="1:18" x14ac:dyDescent="0.25">
      <c r="A5447" s="7" t="s">
        <v>6470</v>
      </c>
      <c r="B5447" s="7" t="s">
        <v>553</v>
      </c>
      <c r="C5447" s="7" t="s">
        <v>512</v>
      </c>
      <c r="D5447" s="7" t="s">
        <v>264</v>
      </c>
      <c r="E5447" s="7" t="s">
        <v>254</v>
      </c>
      <c r="F5447" s="9">
        <v>44251</v>
      </c>
      <c r="G5447" s="7">
        <v>2</v>
      </c>
      <c r="H5447" s="11">
        <f>VLOOKUP(B5447,[1]!Product_Data[#Data],4,0)</f>
        <v>1798</v>
      </c>
      <c r="I5447" s="11">
        <f>VLOOKUP(B5447,[1]!Product_Data[#Data],3,0)</f>
        <v>971</v>
      </c>
      <c r="J5447" s="11">
        <f t="shared" si="513"/>
        <v>1942</v>
      </c>
      <c r="K5447" s="11">
        <f t="shared" si="514"/>
        <v>3596</v>
      </c>
      <c r="L5447" s="11">
        <f t="shared" si="515"/>
        <v>1654</v>
      </c>
      <c r="M5447" t="str">
        <f>VLOOKUP(C5447,[1]!Location_Data[#Data],2,0)</f>
        <v>Long Beach</v>
      </c>
      <c r="N5447" t="str">
        <f>VLOOKUP(D5447,[1]!Salespeople_Data[#Data],2,0)</f>
        <v>Ernest Wheeler</v>
      </c>
      <c r="O5447" t="str">
        <f>VLOOKUP(E5447,[1]!Customer_Data[#Data],2,0)</f>
        <v>Wayne Rodriguez</v>
      </c>
      <c r="P5447" s="15">
        <f t="shared" si="510"/>
        <v>4</v>
      </c>
      <c r="Q5447">
        <f t="shared" si="511"/>
        <v>2</v>
      </c>
      <c r="R5447">
        <f t="shared" si="512"/>
        <v>2021</v>
      </c>
    </row>
    <row r="5448" spans="1:18" x14ac:dyDescent="0.25">
      <c r="A5448" s="7" t="s">
        <v>6471</v>
      </c>
      <c r="B5448" s="7" t="s">
        <v>400</v>
      </c>
      <c r="C5448" s="7" t="s">
        <v>316</v>
      </c>
      <c r="D5448" s="7" t="s">
        <v>170</v>
      </c>
      <c r="E5448" s="7" t="s">
        <v>2533</v>
      </c>
      <c r="F5448" s="9">
        <v>44241</v>
      </c>
      <c r="G5448" s="7">
        <v>4</v>
      </c>
      <c r="H5448" s="11">
        <f>VLOOKUP(B5448,[1]!Product_Data[#Data],4,0)</f>
        <v>886</v>
      </c>
      <c r="I5448" s="11">
        <f>VLOOKUP(B5448,[1]!Product_Data[#Data],3,0)</f>
        <v>478</v>
      </c>
      <c r="J5448" s="11">
        <f t="shared" si="513"/>
        <v>1912</v>
      </c>
      <c r="K5448" s="11">
        <f t="shared" si="514"/>
        <v>3544</v>
      </c>
      <c r="L5448" s="11">
        <f t="shared" si="515"/>
        <v>1632</v>
      </c>
      <c r="M5448" t="str">
        <f>VLOOKUP(C5448,[1]!Location_Data[#Data],2,0)</f>
        <v>East Los Angeles</v>
      </c>
      <c r="N5448" t="str">
        <f>VLOOKUP(D5448,[1]!Salespeople_Data[#Data],2,0)</f>
        <v>Sean Miller</v>
      </c>
      <c r="O5448" t="str">
        <f>VLOOKUP(E5448,[1]!Customer_Data[#Data],2,0)</f>
        <v>Andrew Reynolds</v>
      </c>
      <c r="P5448" s="15">
        <f t="shared" si="510"/>
        <v>1</v>
      </c>
      <c r="Q5448">
        <f t="shared" si="511"/>
        <v>2</v>
      </c>
      <c r="R5448">
        <f t="shared" si="512"/>
        <v>2021</v>
      </c>
    </row>
    <row r="5449" spans="1:18" x14ac:dyDescent="0.25">
      <c r="A5449" s="7" t="s">
        <v>6472</v>
      </c>
      <c r="B5449" s="7" t="s">
        <v>440</v>
      </c>
      <c r="C5449" s="7" t="s">
        <v>467</v>
      </c>
      <c r="D5449" s="7" t="s">
        <v>191</v>
      </c>
      <c r="E5449" s="7" t="s">
        <v>1339</v>
      </c>
      <c r="F5449" s="9">
        <v>44240</v>
      </c>
      <c r="G5449" s="7">
        <v>2</v>
      </c>
      <c r="H5449" s="11">
        <f>VLOOKUP(B5449,[1]!Product_Data[#Data],4,0)</f>
        <v>800</v>
      </c>
      <c r="I5449" s="11">
        <f>VLOOKUP(B5449,[1]!Product_Data[#Data],3,0)</f>
        <v>536</v>
      </c>
      <c r="J5449" s="11">
        <f t="shared" si="513"/>
        <v>1072</v>
      </c>
      <c r="K5449" s="11">
        <f t="shared" si="514"/>
        <v>1600</v>
      </c>
      <c r="L5449" s="11">
        <f t="shared" si="515"/>
        <v>528</v>
      </c>
      <c r="M5449" t="str">
        <f>VLOOKUP(C5449,[1]!Location_Data[#Data],2,0)</f>
        <v>Garden Grove</v>
      </c>
      <c r="N5449" t="str">
        <f>VLOOKUP(D5449,[1]!Salespeople_Data[#Data],2,0)</f>
        <v>Robert Reed</v>
      </c>
      <c r="O5449" t="str">
        <f>VLOOKUP(E5449,[1]!Customer_Data[#Data],2,0)</f>
        <v>Jesse Evans</v>
      </c>
      <c r="P5449" s="15">
        <f t="shared" si="510"/>
        <v>7</v>
      </c>
      <c r="Q5449">
        <f t="shared" si="511"/>
        <v>2</v>
      </c>
      <c r="R5449">
        <f t="shared" si="512"/>
        <v>2021</v>
      </c>
    </row>
    <row r="5450" spans="1:18" x14ac:dyDescent="0.25">
      <c r="A5450" s="7" t="s">
        <v>6473</v>
      </c>
      <c r="B5450" s="7" t="s">
        <v>245</v>
      </c>
      <c r="C5450" s="7" t="s">
        <v>70</v>
      </c>
      <c r="D5450" s="7" t="s">
        <v>10</v>
      </c>
      <c r="E5450" s="7" t="s">
        <v>183</v>
      </c>
      <c r="F5450" s="9">
        <v>44265</v>
      </c>
      <c r="G5450" s="7">
        <v>1</v>
      </c>
      <c r="H5450" s="11">
        <f>VLOOKUP(B5450,[1]!Product_Data[#Data],4,0)</f>
        <v>818</v>
      </c>
      <c r="I5450" s="11">
        <f>VLOOKUP(B5450,[1]!Product_Data[#Data],3,0)</f>
        <v>450</v>
      </c>
      <c r="J5450" s="11">
        <f t="shared" si="513"/>
        <v>450</v>
      </c>
      <c r="K5450" s="11">
        <f t="shared" si="514"/>
        <v>818</v>
      </c>
      <c r="L5450" s="11">
        <f t="shared" si="515"/>
        <v>368</v>
      </c>
      <c r="M5450" t="str">
        <f>VLOOKUP(C5450,[1]!Location_Data[#Data],2,0)</f>
        <v>Clovis</v>
      </c>
      <c r="N5450" t="str">
        <f>VLOOKUP(D5450,[1]!Salespeople_Data[#Data],2,0)</f>
        <v>Justin Lynch</v>
      </c>
      <c r="O5450" t="str">
        <f>VLOOKUP(E5450,[1]!Customer_Data[#Data],2,0)</f>
        <v>Jerry Reed</v>
      </c>
      <c r="P5450" s="15">
        <f t="shared" si="510"/>
        <v>4</v>
      </c>
      <c r="Q5450">
        <f t="shared" si="511"/>
        <v>3</v>
      </c>
      <c r="R5450">
        <f t="shared" si="512"/>
        <v>2021</v>
      </c>
    </row>
    <row r="5451" spans="1:18" x14ac:dyDescent="0.25">
      <c r="A5451" s="7" t="s">
        <v>6474</v>
      </c>
      <c r="B5451" s="7" t="s">
        <v>38</v>
      </c>
      <c r="C5451" s="7" t="s">
        <v>39</v>
      </c>
      <c r="D5451" s="7" t="s">
        <v>178</v>
      </c>
      <c r="E5451" s="7" t="s">
        <v>1544</v>
      </c>
      <c r="F5451" s="9">
        <v>44242</v>
      </c>
      <c r="G5451" s="7">
        <v>4</v>
      </c>
      <c r="H5451" s="11">
        <f>VLOOKUP(B5451,[1]!Product_Data[#Data],4,0)</f>
        <v>2283</v>
      </c>
      <c r="I5451" s="11">
        <f>VLOOKUP(B5451,[1]!Product_Data[#Data],3,0)</f>
        <v>1484</v>
      </c>
      <c r="J5451" s="11">
        <f t="shared" si="513"/>
        <v>5936</v>
      </c>
      <c r="K5451" s="11">
        <f t="shared" si="514"/>
        <v>9132</v>
      </c>
      <c r="L5451" s="11">
        <f t="shared" si="515"/>
        <v>3196</v>
      </c>
      <c r="M5451" t="str">
        <f>VLOOKUP(C5451,[1]!Location_Data[#Data],2,0)</f>
        <v>Oceanside</v>
      </c>
      <c r="N5451" t="str">
        <f>VLOOKUP(D5451,[1]!Salespeople_Data[#Data],2,0)</f>
        <v>Joshua Taylor</v>
      </c>
      <c r="O5451" t="str">
        <f>VLOOKUP(E5451,[1]!Customer_Data[#Data],2,0)</f>
        <v>Shawn Wallace</v>
      </c>
      <c r="P5451" s="15">
        <f t="shared" si="510"/>
        <v>2</v>
      </c>
      <c r="Q5451">
        <f t="shared" si="511"/>
        <v>2</v>
      </c>
      <c r="R5451">
        <f t="shared" si="512"/>
        <v>2021</v>
      </c>
    </row>
    <row r="5452" spans="1:18" x14ac:dyDescent="0.25">
      <c r="A5452" s="7" t="s">
        <v>6475</v>
      </c>
      <c r="B5452" s="7" t="s">
        <v>560</v>
      </c>
      <c r="C5452" s="7" t="s">
        <v>512</v>
      </c>
      <c r="D5452" s="7" t="s">
        <v>146</v>
      </c>
      <c r="E5452" s="7" t="s">
        <v>2273</v>
      </c>
      <c r="F5452" s="9">
        <v>44262</v>
      </c>
      <c r="G5452" s="7">
        <v>2</v>
      </c>
      <c r="H5452" s="11">
        <f>VLOOKUP(B5452,[1]!Product_Data[#Data],4,0)</f>
        <v>1809</v>
      </c>
      <c r="I5452" s="11">
        <f>VLOOKUP(B5452,[1]!Product_Data[#Data],3,0)</f>
        <v>1067</v>
      </c>
      <c r="J5452" s="11">
        <f t="shared" si="513"/>
        <v>2134</v>
      </c>
      <c r="K5452" s="11">
        <f t="shared" si="514"/>
        <v>3618</v>
      </c>
      <c r="L5452" s="11">
        <f t="shared" si="515"/>
        <v>1484</v>
      </c>
      <c r="M5452" t="str">
        <f>VLOOKUP(C5452,[1]!Location_Data[#Data],2,0)</f>
        <v>Long Beach</v>
      </c>
      <c r="N5452" t="str">
        <f>VLOOKUP(D5452,[1]!Salespeople_Data[#Data],2,0)</f>
        <v>Carl Elliott</v>
      </c>
      <c r="O5452" t="str">
        <f>VLOOKUP(E5452,[1]!Customer_Data[#Data],2,0)</f>
        <v>Bobby Black</v>
      </c>
      <c r="P5452" s="15">
        <f t="shared" si="510"/>
        <v>1</v>
      </c>
      <c r="Q5452">
        <f t="shared" si="511"/>
        <v>3</v>
      </c>
      <c r="R5452">
        <f t="shared" si="512"/>
        <v>2021</v>
      </c>
    </row>
    <row r="5453" spans="1:18" x14ac:dyDescent="0.25">
      <c r="A5453" s="7" t="s">
        <v>6476</v>
      </c>
      <c r="B5453" s="7" t="s">
        <v>818</v>
      </c>
      <c r="C5453" s="7" t="s">
        <v>195</v>
      </c>
      <c r="D5453" s="7" t="s">
        <v>101</v>
      </c>
      <c r="E5453" s="7" t="s">
        <v>1560</v>
      </c>
      <c r="F5453" s="9">
        <v>44239</v>
      </c>
      <c r="G5453" s="7">
        <v>1</v>
      </c>
      <c r="H5453" s="11">
        <f>VLOOKUP(B5453,[1]!Product_Data[#Data],4,0)</f>
        <v>1638</v>
      </c>
      <c r="I5453" s="11">
        <f>VLOOKUP(B5453,[1]!Product_Data[#Data],3,0)</f>
        <v>1261</v>
      </c>
      <c r="J5453" s="11">
        <f t="shared" si="513"/>
        <v>1261</v>
      </c>
      <c r="K5453" s="11">
        <f t="shared" si="514"/>
        <v>1638</v>
      </c>
      <c r="L5453" s="11">
        <f t="shared" si="515"/>
        <v>377</v>
      </c>
      <c r="M5453" t="str">
        <f>VLOOKUP(C5453,[1]!Location_Data[#Data],2,0)</f>
        <v>Pomona</v>
      </c>
      <c r="N5453" t="str">
        <f>VLOOKUP(D5453,[1]!Salespeople_Data[#Data],2,0)</f>
        <v>Scott Clark</v>
      </c>
      <c r="O5453" t="str">
        <f>VLOOKUP(E5453,[1]!Customer_Data[#Data],2,0)</f>
        <v>Joe Hanson</v>
      </c>
      <c r="P5453" s="15">
        <f t="shared" si="510"/>
        <v>6</v>
      </c>
      <c r="Q5453">
        <f t="shared" si="511"/>
        <v>2</v>
      </c>
      <c r="R5453">
        <f t="shared" si="512"/>
        <v>2021</v>
      </c>
    </row>
    <row r="5454" spans="1:18" x14ac:dyDescent="0.25">
      <c r="A5454" s="7" t="s">
        <v>6477</v>
      </c>
      <c r="B5454" s="7" t="s">
        <v>109</v>
      </c>
      <c r="C5454" s="7" t="s">
        <v>472</v>
      </c>
      <c r="D5454" s="7" t="s">
        <v>101</v>
      </c>
      <c r="E5454" s="7" t="s">
        <v>634</v>
      </c>
      <c r="F5454" s="9">
        <v>44235</v>
      </c>
      <c r="G5454" s="7">
        <v>1</v>
      </c>
      <c r="H5454" s="11">
        <f>VLOOKUP(B5454,[1]!Product_Data[#Data],4,0)</f>
        <v>1783</v>
      </c>
      <c r="I5454" s="11">
        <f>VLOOKUP(B5454,[1]!Product_Data[#Data],3,0)</f>
        <v>1230</v>
      </c>
      <c r="J5454" s="11">
        <f t="shared" si="513"/>
        <v>1230</v>
      </c>
      <c r="K5454" s="11">
        <f t="shared" si="514"/>
        <v>1783</v>
      </c>
      <c r="L5454" s="11">
        <f t="shared" si="515"/>
        <v>553</v>
      </c>
      <c r="M5454" t="str">
        <f>VLOOKUP(C5454,[1]!Location_Data[#Data],2,0)</f>
        <v>Concord</v>
      </c>
      <c r="N5454" t="str">
        <f>VLOOKUP(D5454,[1]!Salespeople_Data[#Data],2,0)</f>
        <v>Scott Clark</v>
      </c>
      <c r="O5454" t="str">
        <f>VLOOKUP(E5454,[1]!Customer_Data[#Data],2,0)</f>
        <v>Jesse Castillo</v>
      </c>
      <c r="P5454" s="15">
        <f t="shared" si="510"/>
        <v>2</v>
      </c>
      <c r="Q5454">
        <f t="shared" si="511"/>
        <v>2</v>
      </c>
      <c r="R5454">
        <f t="shared" si="512"/>
        <v>2021</v>
      </c>
    </row>
    <row r="5455" spans="1:18" x14ac:dyDescent="0.25">
      <c r="A5455" s="7" t="s">
        <v>6478</v>
      </c>
      <c r="B5455" s="7" t="s">
        <v>228</v>
      </c>
      <c r="C5455" s="7" t="s">
        <v>272</v>
      </c>
      <c r="D5455" s="7" t="s">
        <v>106</v>
      </c>
      <c r="E5455" s="7" t="s">
        <v>1480</v>
      </c>
      <c r="F5455" s="9">
        <v>44201</v>
      </c>
      <c r="G5455" s="7">
        <v>2</v>
      </c>
      <c r="H5455" s="11">
        <f>VLOOKUP(B5455,[1]!Product_Data[#Data],4,0)</f>
        <v>1862</v>
      </c>
      <c r="I5455" s="11">
        <f>VLOOKUP(B5455,[1]!Product_Data[#Data],3,0)</f>
        <v>1173</v>
      </c>
      <c r="J5455" s="11">
        <f t="shared" si="513"/>
        <v>2346</v>
      </c>
      <c r="K5455" s="11">
        <f t="shared" si="514"/>
        <v>3724</v>
      </c>
      <c r="L5455" s="11">
        <f t="shared" si="515"/>
        <v>1378</v>
      </c>
      <c r="M5455" t="str">
        <f>VLOOKUP(C5455,[1]!Location_Data[#Data],2,0)</f>
        <v>Torrance</v>
      </c>
      <c r="N5455" t="str">
        <f>VLOOKUP(D5455,[1]!Salespeople_Data[#Data],2,0)</f>
        <v>Patrick Ruiz</v>
      </c>
      <c r="O5455" t="str">
        <f>VLOOKUP(E5455,[1]!Customer_Data[#Data],2,0)</f>
        <v>Shawn Snyder</v>
      </c>
      <c r="P5455" s="15">
        <f t="shared" si="510"/>
        <v>3</v>
      </c>
      <c r="Q5455">
        <f t="shared" si="511"/>
        <v>1</v>
      </c>
      <c r="R5455">
        <f t="shared" si="512"/>
        <v>2021</v>
      </c>
    </row>
    <row r="5456" spans="1:18" x14ac:dyDescent="0.25">
      <c r="A5456" s="7" t="s">
        <v>6479</v>
      </c>
      <c r="B5456" s="7" t="s">
        <v>152</v>
      </c>
      <c r="C5456" s="7" t="s">
        <v>249</v>
      </c>
      <c r="D5456" s="7" t="s">
        <v>356</v>
      </c>
      <c r="E5456" s="7" t="s">
        <v>531</v>
      </c>
      <c r="F5456" s="9">
        <v>44270</v>
      </c>
      <c r="G5456" s="7">
        <v>1</v>
      </c>
      <c r="H5456" s="11">
        <f>VLOOKUP(B5456,[1]!Product_Data[#Data],4,0)</f>
        <v>951</v>
      </c>
      <c r="I5456" s="11">
        <f>VLOOKUP(B5456,[1]!Product_Data[#Data],3,0)</f>
        <v>504</v>
      </c>
      <c r="J5456" s="11">
        <f t="shared" si="513"/>
        <v>504</v>
      </c>
      <c r="K5456" s="11">
        <f t="shared" si="514"/>
        <v>951</v>
      </c>
      <c r="L5456" s="11">
        <f t="shared" si="515"/>
        <v>447</v>
      </c>
      <c r="M5456" t="str">
        <f>VLOOKUP(C5456,[1]!Location_Data[#Data],2,0)</f>
        <v>Roseville</v>
      </c>
      <c r="N5456" t="str">
        <f>VLOOKUP(D5456,[1]!Salespeople_Data[#Data],2,0)</f>
        <v>Jimmy Young</v>
      </c>
      <c r="O5456" t="str">
        <f>VLOOKUP(E5456,[1]!Customer_Data[#Data],2,0)</f>
        <v>Randy Hayes</v>
      </c>
      <c r="P5456" s="15">
        <f t="shared" si="510"/>
        <v>2</v>
      </c>
      <c r="Q5456">
        <f t="shared" si="511"/>
        <v>3</v>
      </c>
      <c r="R5456">
        <f t="shared" si="512"/>
        <v>2021</v>
      </c>
    </row>
    <row r="5457" spans="1:18" x14ac:dyDescent="0.25">
      <c r="A5457" s="7" t="s">
        <v>6480</v>
      </c>
      <c r="B5457" s="7" t="s">
        <v>325</v>
      </c>
      <c r="C5457" s="7" t="s">
        <v>530</v>
      </c>
      <c r="D5457" s="7" t="s">
        <v>413</v>
      </c>
      <c r="E5457" s="7" t="s">
        <v>2263</v>
      </c>
      <c r="F5457" s="9">
        <v>44211</v>
      </c>
      <c r="G5457" s="7">
        <v>1</v>
      </c>
      <c r="H5457" s="11">
        <f>VLOOKUP(B5457,[1]!Product_Data[#Data],4,0)</f>
        <v>1526</v>
      </c>
      <c r="I5457" s="11">
        <f>VLOOKUP(B5457,[1]!Product_Data[#Data],3,0)</f>
        <v>1251</v>
      </c>
      <c r="J5457" s="11">
        <f t="shared" si="513"/>
        <v>1251</v>
      </c>
      <c r="K5457" s="11">
        <f t="shared" si="514"/>
        <v>1526</v>
      </c>
      <c r="L5457" s="11">
        <f t="shared" si="515"/>
        <v>275</v>
      </c>
      <c r="M5457" t="str">
        <f>VLOOKUP(C5457,[1]!Location_Data[#Data],2,0)</f>
        <v>San Buenaventura (Ventura)</v>
      </c>
      <c r="N5457" t="str">
        <f>VLOOKUP(D5457,[1]!Salespeople_Data[#Data],2,0)</f>
        <v>Kenneth Bradley</v>
      </c>
      <c r="O5457" t="str">
        <f>VLOOKUP(E5457,[1]!Customer_Data[#Data],2,0)</f>
        <v>Jeffrey Carpenter</v>
      </c>
      <c r="P5457" s="15">
        <f t="shared" si="510"/>
        <v>6</v>
      </c>
      <c r="Q5457">
        <f t="shared" si="511"/>
        <v>1</v>
      </c>
      <c r="R5457">
        <f t="shared" si="512"/>
        <v>2021</v>
      </c>
    </row>
    <row r="5458" spans="1:18" x14ac:dyDescent="0.25">
      <c r="A5458" s="7" t="s">
        <v>6481</v>
      </c>
      <c r="B5458" s="7" t="s">
        <v>263</v>
      </c>
      <c r="C5458" s="7" t="s">
        <v>472</v>
      </c>
      <c r="D5458" s="7" t="s">
        <v>40</v>
      </c>
      <c r="E5458" s="7" t="s">
        <v>1666</v>
      </c>
      <c r="F5458" s="9">
        <v>44268</v>
      </c>
      <c r="G5458" s="7">
        <v>1</v>
      </c>
      <c r="H5458" s="11">
        <f>VLOOKUP(B5458,[1]!Product_Data[#Data],4,0)</f>
        <v>378</v>
      </c>
      <c r="I5458" s="11">
        <f>VLOOKUP(B5458,[1]!Product_Data[#Data],3,0)</f>
        <v>291</v>
      </c>
      <c r="J5458" s="11">
        <f t="shared" si="513"/>
        <v>291</v>
      </c>
      <c r="K5458" s="11">
        <f t="shared" si="514"/>
        <v>378</v>
      </c>
      <c r="L5458" s="11">
        <f t="shared" si="515"/>
        <v>87</v>
      </c>
      <c r="M5458" t="str">
        <f>VLOOKUP(C5458,[1]!Location_Data[#Data],2,0)</f>
        <v>Concord</v>
      </c>
      <c r="N5458" t="str">
        <f>VLOOKUP(D5458,[1]!Salespeople_Data[#Data],2,0)</f>
        <v>Brian Hansen</v>
      </c>
      <c r="O5458" t="str">
        <f>VLOOKUP(E5458,[1]!Customer_Data[#Data],2,0)</f>
        <v>Mark Montgomery</v>
      </c>
      <c r="P5458" s="15">
        <f t="shared" si="510"/>
        <v>7</v>
      </c>
      <c r="Q5458">
        <f t="shared" si="511"/>
        <v>3</v>
      </c>
      <c r="R5458">
        <f t="shared" si="512"/>
        <v>2021</v>
      </c>
    </row>
    <row r="5459" spans="1:18" x14ac:dyDescent="0.25">
      <c r="A5459" s="7" t="s">
        <v>6482</v>
      </c>
      <c r="B5459" s="7" t="s">
        <v>666</v>
      </c>
      <c r="C5459" s="7" t="s">
        <v>70</v>
      </c>
      <c r="D5459" s="7" t="s">
        <v>159</v>
      </c>
      <c r="E5459" s="7" t="s">
        <v>1240</v>
      </c>
      <c r="F5459" s="9">
        <v>44252</v>
      </c>
      <c r="G5459" s="7">
        <v>2</v>
      </c>
      <c r="H5459" s="11">
        <f>VLOOKUP(B5459,[1]!Product_Data[#Data],4,0)</f>
        <v>2241</v>
      </c>
      <c r="I5459" s="11">
        <f>VLOOKUP(B5459,[1]!Product_Data[#Data],3,0)</f>
        <v>1367</v>
      </c>
      <c r="J5459" s="11">
        <f t="shared" si="513"/>
        <v>2734</v>
      </c>
      <c r="K5459" s="11">
        <f t="shared" si="514"/>
        <v>4482</v>
      </c>
      <c r="L5459" s="11">
        <f t="shared" si="515"/>
        <v>1748</v>
      </c>
      <c r="M5459" t="str">
        <f>VLOOKUP(C5459,[1]!Location_Data[#Data],2,0)</f>
        <v>Clovis</v>
      </c>
      <c r="N5459" t="str">
        <f>VLOOKUP(D5459,[1]!Salespeople_Data[#Data],2,0)</f>
        <v>Bobby Russell</v>
      </c>
      <c r="O5459" t="str">
        <f>VLOOKUP(E5459,[1]!Customer_Data[#Data],2,0)</f>
        <v>Richard Carr</v>
      </c>
      <c r="P5459" s="15">
        <f t="shared" si="510"/>
        <v>5</v>
      </c>
      <c r="Q5459">
        <f t="shared" si="511"/>
        <v>2</v>
      </c>
      <c r="R5459">
        <f t="shared" si="512"/>
        <v>2021</v>
      </c>
    </row>
    <row r="5460" spans="1:18" x14ac:dyDescent="0.25">
      <c r="A5460" s="7" t="s">
        <v>6483</v>
      </c>
      <c r="B5460" s="7" t="s">
        <v>408</v>
      </c>
      <c r="C5460" s="7" t="s">
        <v>242</v>
      </c>
      <c r="D5460" s="7" t="s">
        <v>25</v>
      </c>
      <c r="E5460" s="7" t="s">
        <v>637</v>
      </c>
      <c r="F5460" s="9">
        <v>44211</v>
      </c>
      <c r="G5460" s="7">
        <v>1</v>
      </c>
      <c r="H5460" s="11">
        <f>VLOOKUP(B5460,[1]!Product_Data[#Data],4,0)</f>
        <v>1405</v>
      </c>
      <c r="I5460" s="11">
        <f>VLOOKUP(B5460,[1]!Product_Data[#Data],3,0)</f>
        <v>1054</v>
      </c>
      <c r="J5460" s="11">
        <f t="shared" si="513"/>
        <v>1054</v>
      </c>
      <c r="K5460" s="11">
        <f t="shared" si="514"/>
        <v>1405</v>
      </c>
      <c r="L5460" s="11">
        <f t="shared" si="515"/>
        <v>351</v>
      </c>
      <c r="M5460" t="str">
        <f>VLOOKUP(C5460,[1]!Location_Data[#Data],2,0)</f>
        <v>Downey</v>
      </c>
      <c r="N5460" t="str">
        <f>VLOOKUP(D5460,[1]!Salespeople_Data[#Data],2,0)</f>
        <v>Brian Davis</v>
      </c>
      <c r="O5460" t="str">
        <f>VLOOKUP(E5460,[1]!Customer_Data[#Data],2,0)</f>
        <v>Stephen Reynolds</v>
      </c>
      <c r="P5460" s="15">
        <f t="shared" si="510"/>
        <v>6</v>
      </c>
      <c r="Q5460">
        <f t="shared" si="511"/>
        <v>1</v>
      </c>
      <c r="R5460">
        <f t="shared" si="512"/>
        <v>2021</v>
      </c>
    </row>
    <row r="5461" spans="1:18" x14ac:dyDescent="0.25">
      <c r="A5461" s="7" t="s">
        <v>6484</v>
      </c>
      <c r="B5461" s="7" t="s">
        <v>321</v>
      </c>
      <c r="C5461" s="7" t="s">
        <v>349</v>
      </c>
      <c r="D5461" s="7" t="s">
        <v>413</v>
      </c>
      <c r="E5461" s="7" t="s">
        <v>589</v>
      </c>
      <c r="F5461" s="9">
        <v>44205</v>
      </c>
      <c r="G5461" s="7">
        <v>2</v>
      </c>
      <c r="H5461" s="11">
        <f>VLOOKUP(B5461,[1]!Product_Data[#Data],4,0)</f>
        <v>2391</v>
      </c>
      <c r="I5461" s="11">
        <f>VLOOKUP(B5461,[1]!Product_Data[#Data],3,0)</f>
        <v>1291</v>
      </c>
      <c r="J5461" s="11">
        <f t="shared" si="513"/>
        <v>2582</v>
      </c>
      <c r="K5461" s="11">
        <f t="shared" si="514"/>
        <v>4782</v>
      </c>
      <c r="L5461" s="11">
        <f t="shared" si="515"/>
        <v>2200</v>
      </c>
      <c r="M5461" t="str">
        <f>VLOOKUP(C5461,[1]!Location_Data[#Data],2,0)</f>
        <v>Santa Clara</v>
      </c>
      <c r="N5461" t="str">
        <f>VLOOKUP(D5461,[1]!Salespeople_Data[#Data],2,0)</f>
        <v>Kenneth Bradley</v>
      </c>
      <c r="O5461" t="str">
        <f>VLOOKUP(E5461,[1]!Customer_Data[#Data],2,0)</f>
        <v>Christopher Hudson</v>
      </c>
      <c r="P5461" s="15">
        <f t="shared" si="510"/>
        <v>7</v>
      </c>
      <c r="Q5461">
        <f t="shared" si="511"/>
        <v>1</v>
      </c>
      <c r="R5461">
        <f t="shared" si="512"/>
        <v>2021</v>
      </c>
    </row>
    <row r="5462" spans="1:18" x14ac:dyDescent="0.25">
      <c r="A5462" s="7" t="s">
        <v>6485</v>
      </c>
      <c r="B5462" s="7" t="s">
        <v>152</v>
      </c>
      <c r="C5462" s="7" t="s">
        <v>272</v>
      </c>
      <c r="D5462" s="7" t="s">
        <v>80</v>
      </c>
      <c r="E5462" s="7" t="s">
        <v>3030</v>
      </c>
      <c r="F5462" s="9">
        <v>44201</v>
      </c>
      <c r="G5462" s="7">
        <v>1</v>
      </c>
      <c r="H5462" s="11">
        <f>VLOOKUP(B5462,[1]!Product_Data[#Data],4,0)</f>
        <v>951</v>
      </c>
      <c r="I5462" s="11">
        <f>VLOOKUP(B5462,[1]!Product_Data[#Data],3,0)</f>
        <v>504</v>
      </c>
      <c r="J5462" s="11">
        <f t="shared" si="513"/>
        <v>504</v>
      </c>
      <c r="K5462" s="11">
        <f t="shared" si="514"/>
        <v>951</v>
      </c>
      <c r="L5462" s="11">
        <f t="shared" si="515"/>
        <v>447</v>
      </c>
      <c r="M5462" t="str">
        <f>VLOOKUP(C5462,[1]!Location_Data[#Data],2,0)</f>
        <v>Torrance</v>
      </c>
      <c r="N5462" t="str">
        <f>VLOOKUP(D5462,[1]!Salespeople_Data[#Data],2,0)</f>
        <v>Henry Nelson</v>
      </c>
      <c r="O5462" t="str">
        <f>VLOOKUP(E5462,[1]!Customer_Data[#Data],2,0)</f>
        <v>Adam Hunter</v>
      </c>
      <c r="P5462" s="15">
        <f t="shared" si="510"/>
        <v>3</v>
      </c>
      <c r="Q5462">
        <f t="shared" si="511"/>
        <v>1</v>
      </c>
      <c r="R5462">
        <f t="shared" si="512"/>
        <v>2021</v>
      </c>
    </row>
    <row r="5463" spans="1:18" x14ac:dyDescent="0.25">
      <c r="A5463" s="7" t="s">
        <v>6486</v>
      </c>
      <c r="B5463" s="7" t="s">
        <v>600</v>
      </c>
      <c r="C5463" s="7" t="s">
        <v>9</v>
      </c>
      <c r="D5463" s="7" t="s">
        <v>49</v>
      </c>
      <c r="E5463" s="7" t="s">
        <v>1222</v>
      </c>
      <c r="F5463" s="9">
        <v>44251</v>
      </c>
      <c r="G5463" s="7">
        <v>3</v>
      </c>
      <c r="H5463" s="11">
        <f>VLOOKUP(B5463,[1]!Product_Data[#Data],4,0)</f>
        <v>368</v>
      </c>
      <c r="I5463" s="11">
        <f>VLOOKUP(B5463,[1]!Product_Data[#Data],3,0)</f>
        <v>269</v>
      </c>
      <c r="J5463" s="11">
        <f t="shared" si="513"/>
        <v>807</v>
      </c>
      <c r="K5463" s="11">
        <f t="shared" si="514"/>
        <v>1104</v>
      </c>
      <c r="L5463" s="11">
        <f t="shared" si="515"/>
        <v>297</v>
      </c>
      <c r="M5463" t="str">
        <f>VLOOKUP(C5463,[1]!Location_Data[#Data],2,0)</f>
        <v>San Mateo</v>
      </c>
      <c r="N5463" t="str">
        <f>VLOOKUP(D5463,[1]!Salespeople_Data[#Data],2,0)</f>
        <v>Walter Cook</v>
      </c>
      <c r="O5463" t="str">
        <f>VLOOKUP(E5463,[1]!Customer_Data[#Data],2,0)</f>
        <v>Nicholas Simmons</v>
      </c>
      <c r="P5463" s="15">
        <f t="shared" si="510"/>
        <v>4</v>
      </c>
      <c r="Q5463">
        <f t="shared" si="511"/>
        <v>2</v>
      </c>
      <c r="R5463">
        <f t="shared" si="512"/>
        <v>2021</v>
      </c>
    </row>
    <row r="5464" spans="1:18" x14ac:dyDescent="0.25">
      <c r="A5464" s="7" t="s">
        <v>6487</v>
      </c>
      <c r="B5464" s="7" t="s">
        <v>203</v>
      </c>
      <c r="C5464" s="7" t="s">
        <v>156</v>
      </c>
      <c r="D5464" s="7" t="s">
        <v>80</v>
      </c>
      <c r="E5464" s="7" t="s">
        <v>3459</v>
      </c>
      <c r="F5464" s="9">
        <v>44229</v>
      </c>
      <c r="G5464" s="7">
        <v>3</v>
      </c>
      <c r="H5464" s="11">
        <f>VLOOKUP(B5464,[1]!Product_Data[#Data],4,0)</f>
        <v>1414</v>
      </c>
      <c r="I5464" s="11">
        <f>VLOOKUP(B5464,[1]!Product_Data[#Data],3,0)</f>
        <v>962</v>
      </c>
      <c r="J5464" s="11">
        <f t="shared" si="513"/>
        <v>2886</v>
      </c>
      <c r="K5464" s="11">
        <f t="shared" si="514"/>
        <v>4242</v>
      </c>
      <c r="L5464" s="11">
        <f t="shared" si="515"/>
        <v>1356</v>
      </c>
      <c r="M5464" t="str">
        <f>VLOOKUP(C5464,[1]!Location_Data[#Data],2,0)</f>
        <v>Sacramento</v>
      </c>
      <c r="N5464" t="str">
        <f>VLOOKUP(D5464,[1]!Salespeople_Data[#Data],2,0)</f>
        <v>Henry Nelson</v>
      </c>
      <c r="O5464" t="str">
        <f>VLOOKUP(E5464,[1]!Customer_Data[#Data],2,0)</f>
        <v>Juan Perez</v>
      </c>
      <c r="P5464" s="15">
        <f t="shared" si="510"/>
        <v>3</v>
      </c>
      <c r="Q5464">
        <f t="shared" si="511"/>
        <v>2</v>
      </c>
      <c r="R5464">
        <f t="shared" si="512"/>
        <v>2021</v>
      </c>
    </row>
    <row r="5465" spans="1:18" x14ac:dyDescent="0.25">
      <c r="A5465" s="7" t="s">
        <v>6488</v>
      </c>
      <c r="B5465" s="7" t="s">
        <v>275</v>
      </c>
      <c r="C5465" s="7" t="s">
        <v>467</v>
      </c>
      <c r="D5465" s="7" t="s">
        <v>136</v>
      </c>
      <c r="E5465" s="7" t="s">
        <v>1796</v>
      </c>
      <c r="F5465" s="9">
        <v>44215</v>
      </c>
      <c r="G5465" s="7">
        <v>1</v>
      </c>
      <c r="H5465" s="11">
        <f>VLOOKUP(B5465,[1]!Product_Data[#Data],4,0)</f>
        <v>2353</v>
      </c>
      <c r="I5465" s="11">
        <f>VLOOKUP(B5465,[1]!Product_Data[#Data],3,0)</f>
        <v>1788</v>
      </c>
      <c r="J5465" s="11">
        <f t="shared" si="513"/>
        <v>1788</v>
      </c>
      <c r="K5465" s="11">
        <f t="shared" si="514"/>
        <v>2353</v>
      </c>
      <c r="L5465" s="11">
        <f t="shared" si="515"/>
        <v>565</v>
      </c>
      <c r="M5465" t="str">
        <f>VLOOKUP(C5465,[1]!Location_Data[#Data],2,0)</f>
        <v>Garden Grove</v>
      </c>
      <c r="N5465" t="str">
        <f>VLOOKUP(D5465,[1]!Salespeople_Data[#Data],2,0)</f>
        <v>Clarence Fox</v>
      </c>
      <c r="O5465" t="str">
        <f>VLOOKUP(E5465,[1]!Customer_Data[#Data],2,0)</f>
        <v>Fred Perez</v>
      </c>
      <c r="P5465" s="15">
        <f t="shared" si="510"/>
        <v>3</v>
      </c>
      <c r="Q5465">
        <f t="shared" si="511"/>
        <v>1</v>
      </c>
      <c r="R5465">
        <f t="shared" si="512"/>
        <v>2021</v>
      </c>
    </row>
    <row r="5466" spans="1:18" x14ac:dyDescent="0.25">
      <c r="A5466" s="7" t="s">
        <v>6489</v>
      </c>
      <c r="B5466" s="7" t="s">
        <v>796</v>
      </c>
      <c r="C5466" s="7" t="s">
        <v>272</v>
      </c>
      <c r="D5466" s="7" t="s">
        <v>212</v>
      </c>
      <c r="E5466" s="7" t="s">
        <v>734</v>
      </c>
      <c r="F5466" s="9">
        <v>44204</v>
      </c>
      <c r="G5466" s="7">
        <v>2</v>
      </c>
      <c r="H5466" s="11">
        <f>VLOOKUP(B5466,[1]!Product_Data[#Data],4,0)</f>
        <v>1103</v>
      </c>
      <c r="I5466" s="11">
        <f>VLOOKUP(B5466,[1]!Product_Data[#Data],3,0)</f>
        <v>838</v>
      </c>
      <c r="J5466" s="11">
        <f t="shared" si="513"/>
        <v>1676</v>
      </c>
      <c r="K5466" s="11">
        <f t="shared" si="514"/>
        <v>2206</v>
      </c>
      <c r="L5466" s="11">
        <f t="shared" si="515"/>
        <v>530</v>
      </c>
      <c r="M5466" t="str">
        <f>VLOOKUP(C5466,[1]!Location_Data[#Data],2,0)</f>
        <v>Torrance</v>
      </c>
      <c r="N5466" t="str">
        <f>VLOOKUP(D5466,[1]!Salespeople_Data[#Data],2,0)</f>
        <v>Ronald Reed</v>
      </c>
      <c r="O5466" t="str">
        <f>VLOOKUP(E5466,[1]!Customer_Data[#Data],2,0)</f>
        <v>Henry Kelley</v>
      </c>
      <c r="P5466" s="15">
        <f t="shared" si="510"/>
        <v>6</v>
      </c>
      <c r="Q5466">
        <f t="shared" si="511"/>
        <v>1</v>
      </c>
      <c r="R5466">
        <f t="shared" si="512"/>
        <v>2021</v>
      </c>
    </row>
    <row r="5467" spans="1:18" x14ac:dyDescent="0.25">
      <c r="A5467" s="7" t="s">
        <v>6490</v>
      </c>
      <c r="B5467" s="7" t="s">
        <v>132</v>
      </c>
      <c r="C5467" s="7" t="s">
        <v>135</v>
      </c>
      <c r="D5467" s="7" t="s">
        <v>178</v>
      </c>
      <c r="E5467" s="7" t="s">
        <v>1361</v>
      </c>
      <c r="F5467" s="9">
        <v>44234</v>
      </c>
      <c r="G5467" s="7">
        <v>3</v>
      </c>
      <c r="H5467" s="11">
        <f>VLOOKUP(B5467,[1]!Product_Data[#Data],4,0)</f>
        <v>2091</v>
      </c>
      <c r="I5467" s="11">
        <f>VLOOKUP(B5467,[1]!Product_Data[#Data],3,0)</f>
        <v>1485</v>
      </c>
      <c r="J5467" s="11">
        <f t="shared" si="513"/>
        <v>4455</v>
      </c>
      <c r="K5467" s="11">
        <f t="shared" si="514"/>
        <v>6273</v>
      </c>
      <c r="L5467" s="11">
        <f t="shared" si="515"/>
        <v>1818</v>
      </c>
      <c r="M5467" t="str">
        <f>VLOOKUP(C5467,[1]!Location_Data[#Data],2,0)</f>
        <v>Oxnard</v>
      </c>
      <c r="N5467" t="str">
        <f>VLOOKUP(D5467,[1]!Salespeople_Data[#Data],2,0)</f>
        <v>Joshua Taylor</v>
      </c>
      <c r="O5467" t="str">
        <f>VLOOKUP(E5467,[1]!Customer_Data[#Data],2,0)</f>
        <v>Ryan Schmidt</v>
      </c>
      <c r="P5467" s="15">
        <f t="shared" si="510"/>
        <v>1</v>
      </c>
      <c r="Q5467">
        <f t="shared" si="511"/>
        <v>2</v>
      </c>
      <c r="R5467">
        <f t="shared" si="512"/>
        <v>2021</v>
      </c>
    </row>
    <row r="5468" spans="1:18" x14ac:dyDescent="0.25">
      <c r="A5468" s="7" t="s">
        <v>6491</v>
      </c>
      <c r="B5468" s="7" t="s">
        <v>752</v>
      </c>
      <c r="C5468" s="7" t="s">
        <v>215</v>
      </c>
      <c r="D5468" s="7" t="s">
        <v>91</v>
      </c>
      <c r="E5468" s="7" t="s">
        <v>545</v>
      </c>
      <c r="F5468" s="9">
        <v>44245</v>
      </c>
      <c r="G5468" s="7">
        <v>4</v>
      </c>
      <c r="H5468" s="11">
        <f>VLOOKUP(B5468,[1]!Product_Data[#Data],4,0)</f>
        <v>95</v>
      </c>
      <c r="I5468" s="11">
        <f>VLOOKUP(B5468,[1]!Product_Data[#Data],3,0)</f>
        <v>61</v>
      </c>
      <c r="J5468" s="11">
        <f t="shared" si="513"/>
        <v>244</v>
      </c>
      <c r="K5468" s="11">
        <f t="shared" si="514"/>
        <v>380</v>
      </c>
      <c r="L5468" s="11">
        <f t="shared" si="515"/>
        <v>136</v>
      </c>
      <c r="M5468" t="str">
        <f>VLOOKUP(C5468,[1]!Location_Data[#Data],2,0)</f>
        <v>El Cajon</v>
      </c>
      <c r="N5468" t="str">
        <f>VLOOKUP(D5468,[1]!Salespeople_Data[#Data],2,0)</f>
        <v>Howard Gardner</v>
      </c>
      <c r="O5468" t="str">
        <f>VLOOKUP(E5468,[1]!Customer_Data[#Data],2,0)</f>
        <v>Carlos Hunt</v>
      </c>
      <c r="P5468" s="15">
        <f t="shared" si="510"/>
        <v>5</v>
      </c>
      <c r="Q5468">
        <f t="shared" si="511"/>
        <v>2</v>
      </c>
      <c r="R5468">
        <f t="shared" si="512"/>
        <v>2021</v>
      </c>
    </row>
    <row r="5469" spans="1:18" x14ac:dyDescent="0.25">
      <c r="A5469" s="7" t="s">
        <v>6492</v>
      </c>
      <c r="B5469" s="7" t="s">
        <v>435</v>
      </c>
      <c r="C5469" s="7" t="s">
        <v>467</v>
      </c>
      <c r="D5469" s="7" t="s">
        <v>116</v>
      </c>
      <c r="E5469" s="7" t="s">
        <v>1385</v>
      </c>
      <c r="F5469" s="9">
        <v>44266</v>
      </c>
      <c r="G5469" s="7">
        <v>1</v>
      </c>
      <c r="H5469" s="11">
        <f>VLOOKUP(B5469,[1]!Product_Data[#Data],4,0)</f>
        <v>2141</v>
      </c>
      <c r="I5469" s="11">
        <f>VLOOKUP(B5469,[1]!Product_Data[#Data],3,0)</f>
        <v>1777</v>
      </c>
      <c r="J5469" s="11">
        <f t="shared" si="513"/>
        <v>1777</v>
      </c>
      <c r="K5469" s="11">
        <f t="shared" si="514"/>
        <v>2141</v>
      </c>
      <c r="L5469" s="11">
        <f t="shared" si="515"/>
        <v>364</v>
      </c>
      <c r="M5469" t="str">
        <f>VLOOKUP(C5469,[1]!Location_Data[#Data],2,0)</f>
        <v>Garden Grove</v>
      </c>
      <c r="N5469" t="str">
        <f>VLOOKUP(D5469,[1]!Salespeople_Data[#Data],2,0)</f>
        <v>Roger Ramos</v>
      </c>
      <c r="O5469" t="str">
        <f>VLOOKUP(E5469,[1]!Customer_Data[#Data],2,0)</f>
        <v>Douglas Diaz</v>
      </c>
      <c r="P5469" s="15">
        <f t="shared" si="510"/>
        <v>5</v>
      </c>
      <c r="Q5469">
        <f t="shared" si="511"/>
        <v>3</v>
      </c>
      <c r="R5469">
        <f t="shared" si="512"/>
        <v>2021</v>
      </c>
    </row>
    <row r="5470" spans="1:18" x14ac:dyDescent="0.25">
      <c r="A5470" s="7" t="s">
        <v>6493</v>
      </c>
      <c r="B5470" s="7" t="s">
        <v>925</v>
      </c>
      <c r="C5470" s="7" t="s">
        <v>140</v>
      </c>
      <c r="D5470" s="7" t="s">
        <v>308</v>
      </c>
      <c r="E5470" s="7" t="s">
        <v>2580</v>
      </c>
      <c r="F5470" s="9">
        <v>44218</v>
      </c>
      <c r="G5470" s="7">
        <v>1</v>
      </c>
      <c r="H5470" s="11">
        <f>VLOOKUP(B5470,[1]!Product_Data[#Data],4,0)</f>
        <v>136</v>
      </c>
      <c r="I5470" s="11">
        <f>VLOOKUP(B5470,[1]!Product_Data[#Data],3,0)</f>
        <v>72</v>
      </c>
      <c r="J5470" s="11">
        <f t="shared" si="513"/>
        <v>72</v>
      </c>
      <c r="K5470" s="11">
        <f t="shared" si="514"/>
        <v>136</v>
      </c>
      <c r="L5470" s="11">
        <f t="shared" si="515"/>
        <v>64</v>
      </c>
      <c r="M5470" t="str">
        <f>VLOOKUP(C5470,[1]!Location_Data[#Data],2,0)</f>
        <v>Salinas</v>
      </c>
      <c r="N5470" t="str">
        <f>VLOOKUP(D5470,[1]!Salespeople_Data[#Data],2,0)</f>
        <v>Fred Robertson</v>
      </c>
      <c r="O5470" t="str">
        <f>VLOOKUP(E5470,[1]!Customer_Data[#Data],2,0)</f>
        <v>Jerry Barnes</v>
      </c>
      <c r="P5470" s="15">
        <f t="shared" si="510"/>
        <v>6</v>
      </c>
      <c r="Q5470">
        <f t="shared" si="511"/>
        <v>1</v>
      </c>
      <c r="R5470">
        <f t="shared" si="512"/>
        <v>2021</v>
      </c>
    </row>
    <row r="5471" spans="1:18" x14ac:dyDescent="0.25">
      <c r="A5471" s="7" t="s">
        <v>6494</v>
      </c>
      <c r="B5471" s="7" t="s">
        <v>311</v>
      </c>
      <c r="C5471" s="7" t="s">
        <v>519</v>
      </c>
      <c r="D5471" s="7" t="s">
        <v>10</v>
      </c>
      <c r="E5471" s="7" t="s">
        <v>2544</v>
      </c>
      <c r="F5471" s="9">
        <v>44249</v>
      </c>
      <c r="G5471" s="7">
        <v>4</v>
      </c>
      <c r="H5471" s="11">
        <f>VLOOKUP(B5471,[1]!Product_Data[#Data],4,0)</f>
        <v>1743</v>
      </c>
      <c r="I5471" s="11">
        <f>VLOOKUP(B5471,[1]!Product_Data[#Data],3,0)</f>
        <v>872</v>
      </c>
      <c r="J5471" s="11">
        <f t="shared" si="513"/>
        <v>3488</v>
      </c>
      <c r="K5471" s="11">
        <f t="shared" si="514"/>
        <v>6972</v>
      </c>
      <c r="L5471" s="11">
        <f t="shared" si="515"/>
        <v>3484</v>
      </c>
      <c r="M5471" t="str">
        <f>VLOOKUP(C5471,[1]!Location_Data[#Data],2,0)</f>
        <v>Anaheim</v>
      </c>
      <c r="N5471" t="str">
        <f>VLOOKUP(D5471,[1]!Salespeople_Data[#Data],2,0)</f>
        <v>Justin Lynch</v>
      </c>
      <c r="O5471" t="str">
        <f>VLOOKUP(E5471,[1]!Customer_Data[#Data],2,0)</f>
        <v>Thomas Gonzales</v>
      </c>
      <c r="P5471" s="15">
        <f t="shared" si="510"/>
        <v>2</v>
      </c>
      <c r="Q5471">
        <f t="shared" si="511"/>
        <v>2</v>
      </c>
      <c r="R5471">
        <f t="shared" si="512"/>
        <v>2021</v>
      </c>
    </row>
    <row r="5472" spans="1:18" x14ac:dyDescent="0.25">
      <c r="A5472" s="7" t="s">
        <v>6495</v>
      </c>
      <c r="B5472" s="7" t="s">
        <v>207</v>
      </c>
      <c r="C5472" s="7" t="s">
        <v>190</v>
      </c>
      <c r="D5472" s="7" t="s">
        <v>49</v>
      </c>
      <c r="E5472" s="7" t="s">
        <v>734</v>
      </c>
      <c r="F5472" s="9">
        <v>44250</v>
      </c>
      <c r="G5472" s="7">
        <v>3</v>
      </c>
      <c r="H5472" s="11">
        <f>VLOOKUP(B5472,[1]!Product_Data[#Data],4,0)</f>
        <v>2464</v>
      </c>
      <c r="I5472" s="11">
        <f>VLOOKUP(B5472,[1]!Product_Data[#Data],3,0)</f>
        <v>1774</v>
      </c>
      <c r="J5472" s="11">
        <f t="shared" si="513"/>
        <v>5322</v>
      </c>
      <c r="K5472" s="11">
        <f t="shared" si="514"/>
        <v>7392</v>
      </c>
      <c r="L5472" s="11">
        <f t="shared" si="515"/>
        <v>2070</v>
      </c>
      <c r="M5472" t="str">
        <f>VLOOKUP(C5472,[1]!Location_Data[#Data],2,0)</f>
        <v>Oakland</v>
      </c>
      <c r="N5472" t="str">
        <f>VLOOKUP(D5472,[1]!Salespeople_Data[#Data],2,0)</f>
        <v>Walter Cook</v>
      </c>
      <c r="O5472" t="str">
        <f>VLOOKUP(E5472,[1]!Customer_Data[#Data],2,0)</f>
        <v>Henry Kelley</v>
      </c>
      <c r="P5472" s="15">
        <f t="shared" si="510"/>
        <v>3</v>
      </c>
      <c r="Q5472">
        <f t="shared" si="511"/>
        <v>2</v>
      </c>
      <c r="R5472">
        <f t="shared" si="512"/>
        <v>2021</v>
      </c>
    </row>
    <row r="5473" spans="1:18" x14ac:dyDescent="0.25">
      <c r="A5473" s="7" t="s">
        <v>6496</v>
      </c>
      <c r="B5473" s="7" t="s">
        <v>553</v>
      </c>
      <c r="C5473" s="7" t="s">
        <v>105</v>
      </c>
      <c r="D5473" s="7" t="s">
        <v>30</v>
      </c>
      <c r="E5473" s="7" t="s">
        <v>1536</v>
      </c>
      <c r="F5473" s="9">
        <v>44228</v>
      </c>
      <c r="G5473" s="7">
        <v>1</v>
      </c>
      <c r="H5473" s="11">
        <f>VLOOKUP(B5473,[1]!Product_Data[#Data],4,0)</f>
        <v>1798</v>
      </c>
      <c r="I5473" s="11">
        <f>VLOOKUP(B5473,[1]!Product_Data[#Data],3,0)</f>
        <v>971</v>
      </c>
      <c r="J5473" s="11">
        <f t="shared" si="513"/>
        <v>971</v>
      </c>
      <c r="K5473" s="11">
        <f t="shared" si="514"/>
        <v>1798</v>
      </c>
      <c r="L5473" s="11">
        <f t="shared" si="515"/>
        <v>827</v>
      </c>
      <c r="M5473" t="str">
        <f>VLOOKUP(C5473,[1]!Location_Data[#Data],2,0)</f>
        <v>Daly City</v>
      </c>
      <c r="N5473" t="str">
        <f>VLOOKUP(D5473,[1]!Salespeople_Data[#Data],2,0)</f>
        <v>Carl Hall</v>
      </c>
      <c r="O5473" t="str">
        <f>VLOOKUP(E5473,[1]!Customer_Data[#Data],2,0)</f>
        <v>Sean Snyder</v>
      </c>
      <c r="P5473" s="15">
        <f t="shared" si="510"/>
        <v>2</v>
      </c>
      <c r="Q5473">
        <f t="shared" si="511"/>
        <v>2</v>
      </c>
      <c r="R5473">
        <f t="shared" si="512"/>
        <v>2021</v>
      </c>
    </row>
    <row r="5474" spans="1:18" x14ac:dyDescent="0.25">
      <c r="A5474" s="7" t="s">
        <v>6497</v>
      </c>
      <c r="B5474" s="7" t="s">
        <v>78</v>
      </c>
      <c r="C5474" s="7" t="s">
        <v>79</v>
      </c>
      <c r="D5474" s="7" t="s">
        <v>106</v>
      </c>
      <c r="E5474" s="7" t="s">
        <v>3357</v>
      </c>
      <c r="F5474" s="9">
        <v>44231</v>
      </c>
      <c r="G5474" s="7">
        <v>1</v>
      </c>
      <c r="H5474" s="11">
        <f>VLOOKUP(B5474,[1]!Product_Data[#Data],4,0)</f>
        <v>1380</v>
      </c>
      <c r="I5474" s="11">
        <f>VLOOKUP(B5474,[1]!Product_Data[#Data],3,0)</f>
        <v>1090</v>
      </c>
      <c r="J5474" s="11">
        <f t="shared" si="513"/>
        <v>1090</v>
      </c>
      <c r="K5474" s="11">
        <f t="shared" si="514"/>
        <v>1380</v>
      </c>
      <c r="L5474" s="11">
        <f t="shared" si="515"/>
        <v>290</v>
      </c>
      <c r="M5474" t="str">
        <f>VLOOKUP(C5474,[1]!Location_Data[#Data],2,0)</f>
        <v>Palmdale</v>
      </c>
      <c r="N5474" t="str">
        <f>VLOOKUP(D5474,[1]!Salespeople_Data[#Data],2,0)</f>
        <v>Patrick Ruiz</v>
      </c>
      <c r="O5474" t="str">
        <f>VLOOKUP(E5474,[1]!Customer_Data[#Data],2,0)</f>
        <v>Sean Olson</v>
      </c>
      <c r="P5474" s="15">
        <f t="shared" si="510"/>
        <v>5</v>
      </c>
      <c r="Q5474">
        <f t="shared" si="511"/>
        <v>2</v>
      </c>
      <c r="R5474">
        <f t="shared" si="512"/>
        <v>2021</v>
      </c>
    </row>
    <row r="5475" spans="1:18" x14ac:dyDescent="0.25">
      <c r="A5475" s="7" t="s">
        <v>6498</v>
      </c>
      <c r="B5475" s="7" t="s">
        <v>311</v>
      </c>
      <c r="C5475" s="7" t="s">
        <v>512</v>
      </c>
      <c r="D5475" s="7" t="s">
        <v>413</v>
      </c>
      <c r="E5475" s="7" t="s">
        <v>533</v>
      </c>
      <c r="F5475" s="9">
        <v>44200</v>
      </c>
      <c r="G5475" s="7">
        <v>3</v>
      </c>
      <c r="H5475" s="11">
        <f>VLOOKUP(B5475,[1]!Product_Data[#Data],4,0)</f>
        <v>1743</v>
      </c>
      <c r="I5475" s="11">
        <f>VLOOKUP(B5475,[1]!Product_Data[#Data],3,0)</f>
        <v>872</v>
      </c>
      <c r="J5475" s="11">
        <f t="shared" si="513"/>
        <v>2616</v>
      </c>
      <c r="K5475" s="11">
        <f t="shared" si="514"/>
        <v>5229</v>
      </c>
      <c r="L5475" s="11">
        <f t="shared" si="515"/>
        <v>2613</v>
      </c>
      <c r="M5475" t="str">
        <f>VLOOKUP(C5475,[1]!Location_Data[#Data],2,0)</f>
        <v>Long Beach</v>
      </c>
      <c r="N5475" t="str">
        <f>VLOOKUP(D5475,[1]!Salespeople_Data[#Data],2,0)</f>
        <v>Kenneth Bradley</v>
      </c>
      <c r="O5475" t="str">
        <f>VLOOKUP(E5475,[1]!Customer_Data[#Data],2,0)</f>
        <v>Kenneth Marshall</v>
      </c>
      <c r="P5475" s="15">
        <f t="shared" si="510"/>
        <v>2</v>
      </c>
      <c r="Q5475">
        <f t="shared" si="511"/>
        <v>1</v>
      </c>
      <c r="R5475">
        <f t="shared" si="512"/>
        <v>2021</v>
      </c>
    </row>
    <row r="5476" spans="1:18" x14ac:dyDescent="0.25">
      <c r="A5476" s="7" t="s">
        <v>6499</v>
      </c>
      <c r="B5476" s="7" t="s">
        <v>479</v>
      </c>
      <c r="C5476" s="7" t="s">
        <v>731</v>
      </c>
      <c r="D5476" s="7" t="s">
        <v>126</v>
      </c>
      <c r="E5476" s="7" t="s">
        <v>709</v>
      </c>
      <c r="F5476" s="9">
        <v>44253</v>
      </c>
      <c r="G5476" s="7">
        <v>4</v>
      </c>
      <c r="H5476" s="11">
        <f>VLOOKUP(B5476,[1]!Product_Data[#Data],4,0)</f>
        <v>123</v>
      </c>
      <c r="I5476" s="11">
        <f>VLOOKUP(B5476,[1]!Product_Data[#Data],3,0)</f>
        <v>84</v>
      </c>
      <c r="J5476" s="11">
        <f t="shared" si="513"/>
        <v>336</v>
      </c>
      <c r="K5476" s="11">
        <f t="shared" si="514"/>
        <v>492</v>
      </c>
      <c r="L5476" s="11">
        <f t="shared" si="515"/>
        <v>156</v>
      </c>
      <c r="M5476" t="str">
        <f>VLOOKUP(C5476,[1]!Location_Data[#Data],2,0)</f>
        <v>Costa Mesa</v>
      </c>
      <c r="N5476" t="str">
        <f>VLOOKUP(D5476,[1]!Salespeople_Data[#Data],2,0)</f>
        <v>Larry Castillo</v>
      </c>
      <c r="O5476" t="str">
        <f>VLOOKUP(E5476,[1]!Customer_Data[#Data],2,0)</f>
        <v>Stephen Cook</v>
      </c>
      <c r="P5476" s="15">
        <f t="shared" si="510"/>
        <v>6</v>
      </c>
      <c r="Q5476">
        <f t="shared" si="511"/>
        <v>2</v>
      </c>
      <c r="R5476">
        <f t="shared" si="512"/>
        <v>2021</v>
      </c>
    </row>
    <row r="5477" spans="1:18" x14ac:dyDescent="0.25">
      <c r="A5477" s="7" t="s">
        <v>6500</v>
      </c>
      <c r="B5477" s="7" t="s">
        <v>232</v>
      </c>
      <c r="C5477" s="7" t="s">
        <v>224</v>
      </c>
      <c r="D5477" s="7" t="s">
        <v>40</v>
      </c>
      <c r="E5477" s="7" t="s">
        <v>1607</v>
      </c>
      <c r="F5477" s="9">
        <v>44265</v>
      </c>
      <c r="G5477" s="7">
        <v>3</v>
      </c>
      <c r="H5477" s="11">
        <f>VLOOKUP(B5477,[1]!Product_Data[#Data],4,0)</f>
        <v>1119</v>
      </c>
      <c r="I5477" s="11">
        <f>VLOOKUP(B5477,[1]!Product_Data[#Data],3,0)</f>
        <v>683</v>
      </c>
      <c r="J5477" s="11">
        <f t="shared" si="513"/>
        <v>2049</v>
      </c>
      <c r="K5477" s="11">
        <f t="shared" si="514"/>
        <v>3357</v>
      </c>
      <c r="L5477" s="11">
        <f t="shared" si="515"/>
        <v>1308</v>
      </c>
      <c r="M5477" t="str">
        <f>VLOOKUP(C5477,[1]!Location_Data[#Data],2,0)</f>
        <v>Huntington Beach</v>
      </c>
      <c r="N5477" t="str">
        <f>VLOOKUP(D5477,[1]!Salespeople_Data[#Data],2,0)</f>
        <v>Brian Hansen</v>
      </c>
      <c r="O5477" t="str">
        <f>VLOOKUP(E5477,[1]!Customer_Data[#Data],2,0)</f>
        <v>Ralph Olson</v>
      </c>
      <c r="P5477" s="15">
        <f t="shared" si="510"/>
        <v>4</v>
      </c>
      <c r="Q5477">
        <f t="shared" si="511"/>
        <v>3</v>
      </c>
      <c r="R5477">
        <f t="shared" si="512"/>
        <v>2021</v>
      </c>
    </row>
    <row r="5478" spans="1:18" x14ac:dyDescent="0.25">
      <c r="A5478" s="7" t="s">
        <v>6501</v>
      </c>
      <c r="B5478" s="7" t="s">
        <v>210</v>
      </c>
      <c r="C5478" s="7" t="s">
        <v>527</v>
      </c>
      <c r="D5478" s="7" t="s">
        <v>191</v>
      </c>
      <c r="E5478" s="7" t="s">
        <v>558</v>
      </c>
      <c r="F5478" s="9">
        <v>44247</v>
      </c>
      <c r="G5478" s="7">
        <v>3</v>
      </c>
      <c r="H5478" s="11">
        <f>VLOOKUP(B5478,[1]!Product_Data[#Data],4,0)</f>
        <v>458</v>
      </c>
      <c r="I5478" s="11">
        <f>VLOOKUP(B5478,[1]!Product_Data[#Data],3,0)</f>
        <v>376</v>
      </c>
      <c r="J5478" s="11">
        <f t="shared" si="513"/>
        <v>1128</v>
      </c>
      <c r="K5478" s="11">
        <f t="shared" si="514"/>
        <v>1374</v>
      </c>
      <c r="L5478" s="11">
        <f t="shared" si="515"/>
        <v>246</v>
      </c>
      <c r="M5478" t="str">
        <f>VLOOKUP(C5478,[1]!Location_Data[#Data],2,0)</f>
        <v>Stockton</v>
      </c>
      <c r="N5478" t="str">
        <f>VLOOKUP(D5478,[1]!Salespeople_Data[#Data],2,0)</f>
        <v>Robert Reed</v>
      </c>
      <c r="O5478" t="str">
        <f>VLOOKUP(E5478,[1]!Customer_Data[#Data],2,0)</f>
        <v>Clarence Greene</v>
      </c>
      <c r="P5478" s="15">
        <f t="shared" si="510"/>
        <v>7</v>
      </c>
      <c r="Q5478">
        <f t="shared" si="511"/>
        <v>2</v>
      </c>
      <c r="R5478">
        <f t="shared" si="512"/>
        <v>2021</v>
      </c>
    </row>
    <row r="5479" spans="1:18" x14ac:dyDescent="0.25">
      <c r="A5479" s="7" t="s">
        <v>6502</v>
      </c>
      <c r="B5479" s="7" t="s">
        <v>104</v>
      </c>
      <c r="C5479" s="7" t="s">
        <v>169</v>
      </c>
      <c r="D5479" s="7" t="s">
        <v>356</v>
      </c>
      <c r="E5479" s="7" t="s">
        <v>948</v>
      </c>
      <c r="F5479" s="9">
        <v>44217</v>
      </c>
      <c r="G5479" s="7">
        <v>2</v>
      </c>
      <c r="H5479" s="11">
        <f>VLOOKUP(B5479,[1]!Product_Data[#Data],4,0)</f>
        <v>1671</v>
      </c>
      <c r="I5479" s="11">
        <f>VLOOKUP(B5479,[1]!Product_Data[#Data],3,0)</f>
        <v>1220</v>
      </c>
      <c r="J5479" s="11">
        <f t="shared" si="513"/>
        <v>2440</v>
      </c>
      <c r="K5479" s="11">
        <f t="shared" si="514"/>
        <v>3342</v>
      </c>
      <c r="L5479" s="11">
        <f t="shared" si="515"/>
        <v>902</v>
      </c>
      <c r="M5479" t="str">
        <f>VLOOKUP(C5479,[1]!Location_Data[#Data],2,0)</f>
        <v>Vista</v>
      </c>
      <c r="N5479" t="str">
        <f>VLOOKUP(D5479,[1]!Salespeople_Data[#Data],2,0)</f>
        <v>Jimmy Young</v>
      </c>
      <c r="O5479" t="str">
        <f>VLOOKUP(E5479,[1]!Customer_Data[#Data],2,0)</f>
        <v>Andrew Adams</v>
      </c>
      <c r="P5479" s="15">
        <f t="shared" si="510"/>
        <v>5</v>
      </c>
      <c r="Q5479">
        <f t="shared" si="511"/>
        <v>1</v>
      </c>
      <c r="R5479">
        <f t="shared" si="512"/>
        <v>2021</v>
      </c>
    </row>
    <row r="5480" spans="1:18" x14ac:dyDescent="0.25">
      <c r="A5480" s="7" t="s">
        <v>6503</v>
      </c>
      <c r="B5480" s="7" t="s">
        <v>245</v>
      </c>
      <c r="C5480" s="7" t="s">
        <v>331</v>
      </c>
      <c r="D5480" s="7" t="s">
        <v>75</v>
      </c>
      <c r="E5480" s="7" t="s">
        <v>2460</v>
      </c>
      <c r="F5480" s="9">
        <v>44260</v>
      </c>
      <c r="G5480" s="7">
        <v>1</v>
      </c>
      <c r="H5480" s="11">
        <f>VLOOKUP(B5480,[1]!Product_Data[#Data],4,0)</f>
        <v>818</v>
      </c>
      <c r="I5480" s="11">
        <f>VLOOKUP(B5480,[1]!Product_Data[#Data],3,0)</f>
        <v>450</v>
      </c>
      <c r="J5480" s="11">
        <f t="shared" si="513"/>
        <v>450</v>
      </c>
      <c r="K5480" s="11">
        <f t="shared" si="514"/>
        <v>818</v>
      </c>
      <c r="L5480" s="11">
        <f t="shared" si="515"/>
        <v>368</v>
      </c>
      <c r="M5480" t="str">
        <f>VLOOKUP(C5480,[1]!Location_Data[#Data],2,0)</f>
        <v>Sunnyvale</v>
      </c>
      <c r="N5480" t="str">
        <f>VLOOKUP(D5480,[1]!Salespeople_Data[#Data],2,0)</f>
        <v>Roger Robertson</v>
      </c>
      <c r="O5480" t="str">
        <f>VLOOKUP(E5480,[1]!Customer_Data[#Data],2,0)</f>
        <v>Joe Gordon</v>
      </c>
      <c r="P5480" s="15">
        <f t="shared" si="510"/>
        <v>6</v>
      </c>
      <c r="Q5480">
        <f t="shared" si="511"/>
        <v>3</v>
      </c>
      <c r="R5480">
        <f t="shared" si="512"/>
        <v>2021</v>
      </c>
    </row>
    <row r="5481" spans="1:18" x14ac:dyDescent="0.25">
      <c r="A5481" s="7" t="s">
        <v>6504</v>
      </c>
      <c r="B5481" s="7" t="s">
        <v>495</v>
      </c>
      <c r="C5481" s="7" t="s">
        <v>57</v>
      </c>
      <c r="D5481" s="7" t="s">
        <v>146</v>
      </c>
      <c r="E5481" s="7" t="s">
        <v>1434</v>
      </c>
      <c r="F5481" s="9">
        <v>44265</v>
      </c>
      <c r="G5481" s="7">
        <v>1</v>
      </c>
      <c r="H5481" s="11">
        <f>VLOOKUP(B5481,[1]!Product_Data[#Data],4,0)</f>
        <v>1467</v>
      </c>
      <c r="I5481" s="11">
        <f>VLOOKUP(B5481,[1]!Product_Data[#Data],3,0)</f>
        <v>807</v>
      </c>
      <c r="J5481" s="11">
        <f t="shared" si="513"/>
        <v>807</v>
      </c>
      <c r="K5481" s="11">
        <f t="shared" si="514"/>
        <v>1467</v>
      </c>
      <c r="L5481" s="11">
        <f t="shared" si="515"/>
        <v>660</v>
      </c>
      <c r="M5481" t="str">
        <f>VLOOKUP(C5481,[1]!Location_Data[#Data],2,0)</f>
        <v>Thousand Oaks</v>
      </c>
      <c r="N5481" t="str">
        <f>VLOOKUP(D5481,[1]!Salespeople_Data[#Data],2,0)</f>
        <v>Carl Elliott</v>
      </c>
      <c r="O5481" t="str">
        <f>VLOOKUP(E5481,[1]!Customer_Data[#Data],2,0)</f>
        <v>Raymond Alexander</v>
      </c>
      <c r="P5481" s="15">
        <f t="shared" si="510"/>
        <v>4</v>
      </c>
      <c r="Q5481">
        <f t="shared" si="511"/>
        <v>3</v>
      </c>
      <c r="R5481">
        <f t="shared" si="512"/>
        <v>2021</v>
      </c>
    </row>
    <row r="5482" spans="1:18" x14ac:dyDescent="0.25">
      <c r="A5482" s="7" t="s">
        <v>6505</v>
      </c>
      <c r="B5482" s="7" t="s">
        <v>139</v>
      </c>
      <c r="C5482" s="7" t="s">
        <v>48</v>
      </c>
      <c r="D5482" s="7" t="s">
        <v>264</v>
      </c>
      <c r="E5482" s="7" t="s">
        <v>283</v>
      </c>
      <c r="F5482" s="9">
        <v>44200</v>
      </c>
      <c r="G5482" s="7">
        <v>1</v>
      </c>
      <c r="H5482" s="11">
        <f>VLOOKUP(B5482,[1]!Product_Data[#Data],4,0)</f>
        <v>817</v>
      </c>
      <c r="I5482" s="11">
        <f>VLOOKUP(B5482,[1]!Product_Data[#Data],3,0)</f>
        <v>409</v>
      </c>
      <c r="J5482" s="11">
        <f t="shared" si="513"/>
        <v>409</v>
      </c>
      <c r="K5482" s="11">
        <f t="shared" si="514"/>
        <v>817</v>
      </c>
      <c r="L5482" s="11">
        <f t="shared" si="515"/>
        <v>408</v>
      </c>
      <c r="M5482" t="str">
        <f>VLOOKUP(C5482,[1]!Location_Data[#Data],2,0)</f>
        <v>Rialto</v>
      </c>
      <c r="N5482" t="str">
        <f>VLOOKUP(D5482,[1]!Salespeople_Data[#Data],2,0)</f>
        <v>Ernest Wheeler</v>
      </c>
      <c r="O5482" t="str">
        <f>VLOOKUP(E5482,[1]!Customer_Data[#Data],2,0)</f>
        <v>Jose Lewis</v>
      </c>
      <c r="P5482" s="15">
        <f t="shared" si="510"/>
        <v>2</v>
      </c>
      <c r="Q5482">
        <f t="shared" si="511"/>
        <v>1</v>
      </c>
      <c r="R5482">
        <f t="shared" si="512"/>
        <v>2021</v>
      </c>
    </row>
    <row r="5483" spans="1:18" x14ac:dyDescent="0.25">
      <c r="A5483" s="7" t="s">
        <v>6506</v>
      </c>
      <c r="B5483" s="7" t="s">
        <v>479</v>
      </c>
      <c r="C5483" s="7" t="s">
        <v>322</v>
      </c>
      <c r="D5483" s="7" t="s">
        <v>170</v>
      </c>
      <c r="E5483" s="7" t="s">
        <v>1109</v>
      </c>
      <c r="F5483" s="9">
        <v>44251</v>
      </c>
      <c r="G5483" s="7">
        <v>1</v>
      </c>
      <c r="H5483" s="11">
        <f>VLOOKUP(B5483,[1]!Product_Data[#Data],4,0)</f>
        <v>123</v>
      </c>
      <c r="I5483" s="11">
        <f>VLOOKUP(B5483,[1]!Product_Data[#Data],3,0)</f>
        <v>84</v>
      </c>
      <c r="J5483" s="11">
        <f t="shared" si="513"/>
        <v>84</v>
      </c>
      <c r="K5483" s="11">
        <f t="shared" si="514"/>
        <v>123</v>
      </c>
      <c r="L5483" s="11">
        <f t="shared" si="515"/>
        <v>39</v>
      </c>
      <c r="M5483" t="str">
        <f>VLOOKUP(C5483,[1]!Location_Data[#Data],2,0)</f>
        <v>Rancho Cucamonga</v>
      </c>
      <c r="N5483" t="str">
        <f>VLOOKUP(D5483,[1]!Salespeople_Data[#Data],2,0)</f>
        <v>Sean Miller</v>
      </c>
      <c r="O5483" t="str">
        <f>VLOOKUP(E5483,[1]!Customer_Data[#Data],2,0)</f>
        <v>Daniel Fernandez</v>
      </c>
      <c r="P5483" s="15">
        <f t="shared" si="510"/>
        <v>4</v>
      </c>
      <c r="Q5483">
        <f t="shared" si="511"/>
        <v>2</v>
      </c>
      <c r="R5483">
        <f t="shared" si="512"/>
        <v>2021</v>
      </c>
    </row>
    <row r="5484" spans="1:18" x14ac:dyDescent="0.25">
      <c r="A5484" s="7" t="s">
        <v>6507</v>
      </c>
      <c r="B5484" s="7" t="s">
        <v>18</v>
      </c>
      <c r="C5484" s="7" t="s">
        <v>362</v>
      </c>
      <c r="D5484" s="7" t="s">
        <v>298</v>
      </c>
      <c r="E5484" s="7" t="s">
        <v>1008</v>
      </c>
      <c r="F5484" s="9">
        <v>44227</v>
      </c>
      <c r="G5484" s="7">
        <v>1</v>
      </c>
      <c r="H5484" s="11">
        <f>VLOOKUP(B5484,[1]!Product_Data[#Data],4,0)</f>
        <v>880</v>
      </c>
      <c r="I5484" s="11">
        <f>VLOOKUP(B5484,[1]!Product_Data[#Data],3,0)</f>
        <v>634</v>
      </c>
      <c r="J5484" s="11">
        <f t="shared" si="513"/>
        <v>634</v>
      </c>
      <c r="K5484" s="11">
        <f t="shared" si="514"/>
        <v>880</v>
      </c>
      <c r="L5484" s="11">
        <f t="shared" si="515"/>
        <v>246</v>
      </c>
      <c r="M5484" t="str">
        <f>VLOOKUP(C5484,[1]!Location_Data[#Data],2,0)</f>
        <v>San Bernardino</v>
      </c>
      <c r="N5484" t="str">
        <f>VLOOKUP(D5484,[1]!Salespeople_Data[#Data],2,0)</f>
        <v>Kenneth Fields</v>
      </c>
      <c r="O5484" t="str">
        <f>VLOOKUP(E5484,[1]!Customer_Data[#Data],2,0)</f>
        <v>Fred Evans</v>
      </c>
      <c r="P5484" s="15">
        <f t="shared" si="510"/>
        <v>1</v>
      </c>
      <c r="Q5484">
        <f t="shared" si="511"/>
        <v>1</v>
      </c>
      <c r="R5484">
        <f t="shared" si="512"/>
        <v>2021</v>
      </c>
    </row>
    <row r="5485" spans="1:18" x14ac:dyDescent="0.25">
      <c r="A5485" s="7" t="s">
        <v>6508</v>
      </c>
      <c r="B5485" s="7" t="s">
        <v>8</v>
      </c>
      <c r="C5485" s="7" t="s">
        <v>9</v>
      </c>
      <c r="D5485" s="7" t="s">
        <v>49</v>
      </c>
      <c r="E5485" s="7" t="s">
        <v>844</v>
      </c>
      <c r="F5485" s="9">
        <v>44220</v>
      </c>
      <c r="G5485" s="7">
        <v>1</v>
      </c>
      <c r="H5485" s="11">
        <f>VLOOKUP(B5485,[1]!Product_Data[#Data],4,0)</f>
        <v>1522</v>
      </c>
      <c r="I5485" s="11">
        <f>VLOOKUP(B5485,[1]!Product_Data[#Data],3,0)</f>
        <v>791</v>
      </c>
      <c r="J5485" s="11">
        <f t="shared" si="513"/>
        <v>791</v>
      </c>
      <c r="K5485" s="11">
        <f t="shared" si="514"/>
        <v>1522</v>
      </c>
      <c r="L5485" s="11">
        <f t="shared" si="515"/>
        <v>731</v>
      </c>
      <c r="M5485" t="str">
        <f>VLOOKUP(C5485,[1]!Location_Data[#Data],2,0)</f>
        <v>San Mateo</v>
      </c>
      <c r="N5485" t="str">
        <f>VLOOKUP(D5485,[1]!Salespeople_Data[#Data],2,0)</f>
        <v>Walter Cook</v>
      </c>
      <c r="O5485" t="str">
        <f>VLOOKUP(E5485,[1]!Customer_Data[#Data],2,0)</f>
        <v>Kevin Kim</v>
      </c>
      <c r="P5485" s="15">
        <f t="shared" si="510"/>
        <v>1</v>
      </c>
      <c r="Q5485">
        <f t="shared" si="511"/>
        <v>1</v>
      </c>
      <c r="R5485">
        <f t="shared" si="512"/>
        <v>2021</v>
      </c>
    </row>
    <row r="5486" spans="1:18" x14ac:dyDescent="0.25">
      <c r="A5486" s="7" t="s">
        <v>6509</v>
      </c>
      <c r="B5486" s="7" t="s">
        <v>13</v>
      </c>
      <c r="C5486" s="7" t="s">
        <v>512</v>
      </c>
      <c r="D5486" s="7" t="s">
        <v>91</v>
      </c>
      <c r="E5486" s="7" t="s">
        <v>5547</v>
      </c>
      <c r="F5486" s="9">
        <v>44209</v>
      </c>
      <c r="G5486" s="7">
        <v>1</v>
      </c>
      <c r="H5486" s="11">
        <f>VLOOKUP(B5486,[1]!Product_Data[#Data],4,0)</f>
        <v>1022</v>
      </c>
      <c r="I5486" s="11">
        <f>VLOOKUP(B5486,[1]!Product_Data[#Data],3,0)</f>
        <v>818</v>
      </c>
      <c r="J5486" s="11">
        <f t="shared" si="513"/>
        <v>818</v>
      </c>
      <c r="K5486" s="11">
        <f t="shared" si="514"/>
        <v>1022</v>
      </c>
      <c r="L5486" s="11">
        <f t="shared" si="515"/>
        <v>204</v>
      </c>
      <c r="M5486" t="str">
        <f>VLOOKUP(C5486,[1]!Location_Data[#Data],2,0)</f>
        <v>Long Beach</v>
      </c>
      <c r="N5486" t="str">
        <f>VLOOKUP(D5486,[1]!Salespeople_Data[#Data],2,0)</f>
        <v>Howard Gardner</v>
      </c>
      <c r="O5486" t="str">
        <f>VLOOKUP(E5486,[1]!Customer_Data[#Data],2,0)</f>
        <v>Joe Griffin</v>
      </c>
      <c r="P5486" s="15">
        <f t="shared" si="510"/>
        <v>4</v>
      </c>
      <c r="Q5486">
        <f t="shared" si="511"/>
        <v>1</v>
      </c>
      <c r="R5486">
        <f t="shared" si="512"/>
        <v>2021</v>
      </c>
    </row>
    <row r="5487" spans="1:18" x14ac:dyDescent="0.25">
      <c r="A5487" s="7" t="s">
        <v>6510</v>
      </c>
      <c r="B5487" s="7" t="s">
        <v>305</v>
      </c>
      <c r="C5487" s="7" t="s">
        <v>392</v>
      </c>
      <c r="D5487" s="7" t="s">
        <v>116</v>
      </c>
      <c r="E5487" s="7" t="s">
        <v>871</v>
      </c>
      <c r="F5487" s="9">
        <v>44210</v>
      </c>
      <c r="G5487" s="7">
        <v>1</v>
      </c>
      <c r="H5487" s="11">
        <f>VLOOKUP(B5487,[1]!Product_Data[#Data],4,0)</f>
        <v>504</v>
      </c>
      <c r="I5487" s="11">
        <f>VLOOKUP(B5487,[1]!Product_Data[#Data],3,0)</f>
        <v>408</v>
      </c>
      <c r="J5487" s="11">
        <f t="shared" si="513"/>
        <v>408</v>
      </c>
      <c r="K5487" s="11">
        <f t="shared" si="514"/>
        <v>504</v>
      </c>
      <c r="L5487" s="11">
        <f t="shared" si="515"/>
        <v>96</v>
      </c>
      <c r="M5487" t="str">
        <f>VLOOKUP(C5487,[1]!Location_Data[#Data],2,0)</f>
        <v>Visalia</v>
      </c>
      <c r="N5487" t="str">
        <f>VLOOKUP(D5487,[1]!Salespeople_Data[#Data],2,0)</f>
        <v>Roger Ramos</v>
      </c>
      <c r="O5487" t="str">
        <f>VLOOKUP(E5487,[1]!Customer_Data[#Data],2,0)</f>
        <v>Dennis Ruiz</v>
      </c>
      <c r="P5487" s="15">
        <f t="shared" si="510"/>
        <v>5</v>
      </c>
      <c r="Q5487">
        <f t="shared" si="511"/>
        <v>1</v>
      </c>
      <c r="R5487">
        <f t="shared" si="512"/>
        <v>2021</v>
      </c>
    </row>
    <row r="5488" spans="1:18" x14ac:dyDescent="0.25">
      <c r="A5488" s="7" t="s">
        <v>6511</v>
      </c>
      <c r="B5488" s="7" t="s">
        <v>114</v>
      </c>
      <c r="C5488" s="7" t="s">
        <v>242</v>
      </c>
      <c r="D5488" s="7" t="s">
        <v>30</v>
      </c>
      <c r="E5488" s="7" t="s">
        <v>967</v>
      </c>
      <c r="F5488" s="9">
        <v>44270</v>
      </c>
      <c r="G5488" s="7">
        <v>3</v>
      </c>
      <c r="H5488" s="11">
        <f>VLOOKUP(B5488,[1]!Product_Data[#Data],4,0)</f>
        <v>545</v>
      </c>
      <c r="I5488" s="11">
        <f>VLOOKUP(B5488,[1]!Product_Data[#Data],3,0)</f>
        <v>425</v>
      </c>
      <c r="J5488" s="11">
        <f t="shared" si="513"/>
        <v>1275</v>
      </c>
      <c r="K5488" s="11">
        <f t="shared" si="514"/>
        <v>1635</v>
      </c>
      <c r="L5488" s="11">
        <f t="shared" si="515"/>
        <v>360</v>
      </c>
      <c r="M5488" t="str">
        <f>VLOOKUP(C5488,[1]!Location_Data[#Data],2,0)</f>
        <v>Downey</v>
      </c>
      <c r="N5488" t="str">
        <f>VLOOKUP(D5488,[1]!Salespeople_Data[#Data],2,0)</f>
        <v>Carl Hall</v>
      </c>
      <c r="O5488" t="str">
        <f>VLOOKUP(E5488,[1]!Customer_Data[#Data],2,0)</f>
        <v>Ronald Anderson</v>
      </c>
      <c r="P5488" s="15">
        <f t="shared" si="510"/>
        <v>2</v>
      </c>
      <c r="Q5488">
        <f t="shared" si="511"/>
        <v>3</v>
      </c>
      <c r="R5488">
        <f t="shared" si="512"/>
        <v>2021</v>
      </c>
    </row>
    <row r="5489" spans="1:18" x14ac:dyDescent="0.25">
      <c r="A5489" s="7" t="s">
        <v>6512</v>
      </c>
      <c r="B5489" s="7" t="s">
        <v>603</v>
      </c>
      <c r="C5489" s="7" t="s">
        <v>110</v>
      </c>
      <c r="D5489" s="7" t="s">
        <v>136</v>
      </c>
      <c r="E5489" s="7" t="s">
        <v>959</v>
      </c>
      <c r="F5489" s="9">
        <v>44212</v>
      </c>
      <c r="G5489" s="7">
        <v>1</v>
      </c>
      <c r="H5489" s="11">
        <f>VLOOKUP(B5489,[1]!Product_Data[#Data],4,0)</f>
        <v>2495</v>
      </c>
      <c r="I5489" s="11">
        <f>VLOOKUP(B5489,[1]!Product_Data[#Data],3,0)</f>
        <v>1896</v>
      </c>
      <c r="J5489" s="11">
        <f t="shared" si="513"/>
        <v>1896</v>
      </c>
      <c r="K5489" s="11">
        <f t="shared" si="514"/>
        <v>2495</v>
      </c>
      <c r="L5489" s="11">
        <f t="shared" si="515"/>
        <v>599</v>
      </c>
      <c r="M5489" t="str">
        <f>VLOOKUP(C5489,[1]!Location_Data[#Data],2,0)</f>
        <v>Richmond</v>
      </c>
      <c r="N5489" t="str">
        <f>VLOOKUP(D5489,[1]!Salespeople_Data[#Data],2,0)</f>
        <v>Clarence Fox</v>
      </c>
      <c r="O5489" t="str">
        <f>VLOOKUP(E5489,[1]!Customer_Data[#Data],2,0)</f>
        <v>Peter Castillo</v>
      </c>
      <c r="P5489" s="15">
        <f t="shared" si="510"/>
        <v>7</v>
      </c>
      <c r="Q5489">
        <f t="shared" si="511"/>
        <v>1</v>
      </c>
      <c r="R5489">
        <f t="shared" si="512"/>
        <v>2021</v>
      </c>
    </row>
    <row r="5490" spans="1:18" x14ac:dyDescent="0.25">
      <c r="A5490" s="7" t="s">
        <v>6513</v>
      </c>
      <c r="B5490" s="7" t="s">
        <v>395</v>
      </c>
      <c r="C5490" s="7" t="s">
        <v>220</v>
      </c>
      <c r="D5490" s="7" t="s">
        <v>49</v>
      </c>
      <c r="E5490" s="7" t="s">
        <v>558</v>
      </c>
      <c r="F5490" s="9">
        <v>44205</v>
      </c>
      <c r="G5490" s="7">
        <v>3</v>
      </c>
      <c r="H5490" s="11">
        <f>VLOOKUP(B5490,[1]!Product_Data[#Data],4,0)</f>
        <v>2257</v>
      </c>
      <c r="I5490" s="11">
        <f>VLOOKUP(B5490,[1]!Product_Data[#Data],3,0)</f>
        <v>1535</v>
      </c>
      <c r="J5490" s="11">
        <f t="shared" si="513"/>
        <v>4605</v>
      </c>
      <c r="K5490" s="11">
        <f t="shared" si="514"/>
        <v>6771</v>
      </c>
      <c r="L5490" s="11">
        <f t="shared" si="515"/>
        <v>2166</v>
      </c>
      <c r="M5490" t="str">
        <f>VLOOKUP(C5490,[1]!Location_Data[#Data],2,0)</f>
        <v>Modesto</v>
      </c>
      <c r="N5490" t="str">
        <f>VLOOKUP(D5490,[1]!Salespeople_Data[#Data],2,0)</f>
        <v>Walter Cook</v>
      </c>
      <c r="O5490" t="str">
        <f>VLOOKUP(E5490,[1]!Customer_Data[#Data],2,0)</f>
        <v>Clarence Greene</v>
      </c>
      <c r="P5490" s="15">
        <f t="shared" si="510"/>
        <v>7</v>
      </c>
      <c r="Q5490">
        <f t="shared" si="511"/>
        <v>1</v>
      </c>
      <c r="R5490">
        <f t="shared" si="512"/>
        <v>2021</v>
      </c>
    </row>
    <row r="5491" spans="1:18" x14ac:dyDescent="0.25">
      <c r="A5491" s="7" t="s">
        <v>6514</v>
      </c>
      <c r="B5491" s="7" t="s">
        <v>38</v>
      </c>
      <c r="C5491" s="7" t="s">
        <v>322</v>
      </c>
      <c r="D5491" s="7" t="s">
        <v>356</v>
      </c>
      <c r="E5491" s="7" t="s">
        <v>11</v>
      </c>
      <c r="F5491" s="9">
        <v>44260</v>
      </c>
      <c r="G5491" s="7">
        <v>3</v>
      </c>
      <c r="H5491" s="11">
        <f>VLOOKUP(B5491,[1]!Product_Data[#Data],4,0)</f>
        <v>2283</v>
      </c>
      <c r="I5491" s="11">
        <f>VLOOKUP(B5491,[1]!Product_Data[#Data],3,0)</f>
        <v>1484</v>
      </c>
      <c r="J5491" s="11">
        <f t="shared" si="513"/>
        <v>4452</v>
      </c>
      <c r="K5491" s="11">
        <f t="shared" si="514"/>
        <v>6849</v>
      </c>
      <c r="L5491" s="11">
        <f t="shared" si="515"/>
        <v>2397</v>
      </c>
      <c r="M5491" t="str">
        <f>VLOOKUP(C5491,[1]!Location_Data[#Data],2,0)</f>
        <v>Rancho Cucamonga</v>
      </c>
      <c r="N5491" t="str">
        <f>VLOOKUP(D5491,[1]!Salespeople_Data[#Data],2,0)</f>
        <v>Jimmy Young</v>
      </c>
      <c r="O5491" t="str">
        <f>VLOOKUP(E5491,[1]!Customer_Data[#Data],2,0)</f>
        <v>Benjamin Morgan</v>
      </c>
      <c r="P5491" s="15">
        <f t="shared" si="510"/>
        <v>6</v>
      </c>
      <c r="Q5491">
        <f t="shared" si="511"/>
        <v>3</v>
      </c>
      <c r="R5491">
        <f t="shared" si="512"/>
        <v>2021</v>
      </c>
    </row>
    <row r="5492" spans="1:18" x14ac:dyDescent="0.25">
      <c r="A5492" s="7" t="s">
        <v>6515</v>
      </c>
      <c r="B5492" s="7" t="s">
        <v>168</v>
      </c>
      <c r="C5492" s="7" t="s">
        <v>472</v>
      </c>
      <c r="D5492" s="7" t="s">
        <v>269</v>
      </c>
      <c r="E5492" s="7" t="s">
        <v>1222</v>
      </c>
      <c r="F5492" s="9">
        <v>44201</v>
      </c>
      <c r="G5492" s="7">
        <v>1</v>
      </c>
      <c r="H5492" s="11">
        <f>VLOOKUP(B5492,[1]!Product_Data[#Data],4,0)</f>
        <v>112</v>
      </c>
      <c r="I5492" s="11">
        <f>VLOOKUP(B5492,[1]!Product_Data[#Data],3,0)</f>
        <v>90</v>
      </c>
      <c r="J5492" s="11">
        <f t="shared" si="513"/>
        <v>90</v>
      </c>
      <c r="K5492" s="11">
        <f t="shared" si="514"/>
        <v>112</v>
      </c>
      <c r="L5492" s="11">
        <f t="shared" si="515"/>
        <v>22</v>
      </c>
      <c r="M5492" t="str">
        <f>VLOOKUP(C5492,[1]!Location_Data[#Data],2,0)</f>
        <v>Concord</v>
      </c>
      <c r="N5492" t="str">
        <f>VLOOKUP(D5492,[1]!Salespeople_Data[#Data],2,0)</f>
        <v>Kevin Butler</v>
      </c>
      <c r="O5492" t="str">
        <f>VLOOKUP(E5492,[1]!Customer_Data[#Data],2,0)</f>
        <v>Nicholas Simmons</v>
      </c>
      <c r="P5492" s="15">
        <f t="shared" si="510"/>
        <v>3</v>
      </c>
      <c r="Q5492">
        <f t="shared" si="511"/>
        <v>1</v>
      </c>
      <c r="R5492">
        <f t="shared" si="512"/>
        <v>2021</v>
      </c>
    </row>
    <row r="5493" spans="1:18" x14ac:dyDescent="0.25">
      <c r="A5493" s="7" t="s">
        <v>6516</v>
      </c>
      <c r="B5493" s="7" t="s">
        <v>114</v>
      </c>
      <c r="C5493" s="7" t="s">
        <v>149</v>
      </c>
      <c r="D5493" s="7" t="s">
        <v>225</v>
      </c>
      <c r="E5493" s="7" t="s">
        <v>1043</v>
      </c>
      <c r="F5493" s="9">
        <v>44210</v>
      </c>
      <c r="G5493" s="7">
        <v>1</v>
      </c>
      <c r="H5493" s="11">
        <f>VLOOKUP(B5493,[1]!Product_Data[#Data],4,0)</f>
        <v>545</v>
      </c>
      <c r="I5493" s="11">
        <f>VLOOKUP(B5493,[1]!Product_Data[#Data],3,0)</f>
        <v>425</v>
      </c>
      <c r="J5493" s="11">
        <f t="shared" si="513"/>
        <v>425</v>
      </c>
      <c r="K5493" s="11">
        <f t="shared" si="514"/>
        <v>545</v>
      </c>
      <c r="L5493" s="11">
        <f t="shared" si="515"/>
        <v>120</v>
      </c>
      <c r="M5493" t="str">
        <f>VLOOKUP(C5493,[1]!Location_Data[#Data],2,0)</f>
        <v>Antioch</v>
      </c>
      <c r="N5493" t="str">
        <f>VLOOKUP(D5493,[1]!Salespeople_Data[#Data],2,0)</f>
        <v>Andrew Bowman</v>
      </c>
      <c r="O5493" t="str">
        <f>VLOOKUP(E5493,[1]!Customer_Data[#Data],2,0)</f>
        <v>Willie Daniels</v>
      </c>
      <c r="P5493" s="15">
        <f t="shared" si="510"/>
        <v>5</v>
      </c>
      <c r="Q5493">
        <f t="shared" si="511"/>
        <v>1</v>
      </c>
      <c r="R5493">
        <f t="shared" si="512"/>
        <v>2021</v>
      </c>
    </row>
    <row r="5494" spans="1:18" x14ac:dyDescent="0.25">
      <c r="A5494" s="7" t="s">
        <v>6517</v>
      </c>
      <c r="B5494" s="7" t="s">
        <v>361</v>
      </c>
      <c r="C5494" s="7" t="s">
        <v>34</v>
      </c>
      <c r="D5494" s="7" t="s">
        <v>141</v>
      </c>
      <c r="E5494" s="7" t="s">
        <v>1120</v>
      </c>
      <c r="F5494" s="9">
        <v>44258</v>
      </c>
      <c r="G5494" s="7">
        <v>1</v>
      </c>
      <c r="H5494" s="11">
        <f>VLOOKUP(B5494,[1]!Product_Data[#Data],4,0)</f>
        <v>1338</v>
      </c>
      <c r="I5494" s="11">
        <f>VLOOKUP(B5494,[1]!Product_Data[#Data],3,0)</f>
        <v>682</v>
      </c>
      <c r="J5494" s="11">
        <f t="shared" si="513"/>
        <v>682</v>
      </c>
      <c r="K5494" s="11">
        <f t="shared" si="514"/>
        <v>1338</v>
      </c>
      <c r="L5494" s="11">
        <f t="shared" si="515"/>
        <v>656</v>
      </c>
      <c r="M5494" t="str">
        <f>VLOOKUP(C5494,[1]!Location_Data[#Data],2,0)</f>
        <v>Inglewood</v>
      </c>
      <c r="N5494" t="str">
        <f>VLOOKUP(D5494,[1]!Salespeople_Data[#Data],2,0)</f>
        <v>Arthur Mccoy</v>
      </c>
      <c r="O5494" t="str">
        <f>VLOOKUP(E5494,[1]!Customer_Data[#Data],2,0)</f>
        <v>Fred Russell</v>
      </c>
      <c r="P5494" s="15">
        <f t="shared" si="510"/>
        <v>4</v>
      </c>
      <c r="Q5494">
        <f t="shared" si="511"/>
        <v>3</v>
      </c>
      <c r="R5494">
        <f t="shared" si="512"/>
        <v>2021</v>
      </c>
    </row>
    <row r="5495" spans="1:18" x14ac:dyDescent="0.25">
      <c r="A5495" s="7" t="s">
        <v>6518</v>
      </c>
      <c r="B5495" s="7" t="s">
        <v>94</v>
      </c>
      <c r="C5495" s="7" t="s">
        <v>90</v>
      </c>
      <c r="D5495" s="7" t="s">
        <v>178</v>
      </c>
      <c r="E5495" s="7" t="s">
        <v>1889</v>
      </c>
      <c r="F5495" s="9">
        <v>44210</v>
      </c>
      <c r="G5495" s="7">
        <v>1</v>
      </c>
      <c r="H5495" s="11">
        <f>VLOOKUP(B5495,[1]!Product_Data[#Data],4,0)</f>
        <v>1639</v>
      </c>
      <c r="I5495" s="11">
        <f>VLOOKUP(B5495,[1]!Product_Data[#Data],3,0)</f>
        <v>1295</v>
      </c>
      <c r="J5495" s="11">
        <f t="shared" si="513"/>
        <v>1295</v>
      </c>
      <c r="K5495" s="11">
        <f t="shared" si="514"/>
        <v>1639</v>
      </c>
      <c r="L5495" s="11">
        <f t="shared" si="515"/>
        <v>344</v>
      </c>
      <c r="M5495" t="str">
        <f>VLOOKUP(C5495,[1]!Location_Data[#Data],2,0)</f>
        <v>Irvine</v>
      </c>
      <c r="N5495" t="str">
        <f>VLOOKUP(D5495,[1]!Salespeople_Data[#Data],2,0)</f>
        <v>Joshua Taylor</v>
      </c>
      <c r="O5495" t="str">
        <f>VLOOKUP(E5495,[1]!Customer_Data[#Data],2,0)</f>
        <v>Terry Mills</v>
      </c>
      <c r="P5495" s="15">
        <f t="shared" si="510"/>
        <v>5</v>
      </c>
      <c r="Q5495">
        <f t="shared" si="511"/>
        <v>1</v>
      </c>
      <c r="R5495">
        <f t="shared" si="512"/>
        <v>2021</v>
      </c>
    </row>
    <row r="5496" spans="1:18" x14ac:dyDescent="0.25">
      <c r="A5496" s="7" t="s">
        <v>6519</v>
      </c>
      <c r="B5496" s="7" t="s">
        <v>114</v>
      </c>
      <c r="C5496" s="7" t="s">
        <v>62</v>
      </c>
      <c r="D5496" s="7" t="s">
        <v>239</v>
      </c>
      <c r="E5496" s="7" t="s">
        <v>1664</v>
      </c>
      <c r="F5496" s="9">
        <v>44218</v>
      </c>
      <c r="G5496" s="7">
        <v>2</v>
      </c>
      <c r="H5496" s="11">
        <f>VLOOKUP(B5496,[1]!Product_Data[#Data],4,0)</f>
        <v>545</v>
      </c>
      <c r="I5496" s="11">
        <f>VLOOKUP(B5496,[1]!Product_Data[#Data],3,0)</f>
        <v>425</v>
      </c>
      <c r="J5496" s="11">
        <f t="shared" si="513"/>
        <v>850</v>
      </c>
      <c r="K5496" s="11">
        <f t="shared" si="514"/>
        <v>1090</v>
      </c>
      <c r="L5496" s="11">
        <f t="shared" si="515"/>
        <v>240</v>
      </c>
      <c r="M5496" t="str">
        <f>VLOOKUP(C5496,[1]!Location_Data[#Data],2,0)</f>
        <v>Fairfield</v>
      </c>
      <c r="N5496" t="str">
        <f>VLOOKUP(D5496,[1]!Salespeople_Data[#Data],2,0)</f>
        <v>John Reyes</v>
      </c>
      <c r="O5496" t="str">
        <f>VLOOKUP(E5496,[1]!Customer_Data[#Data],2,0)</f>
        <v>Jesse Alvarez</v>
      </c>
      <c r="P5496" s="15">
        <f t="shared" si="510"/>
        <v>6</v>
      </c>
      <c r="Q5496">
        <f t="shared" si="511"/>
        <v>1</v>
      </c>
      <c r="R5496">
        <f t="shared" si="512"/>
        <v>2021</v>
      </c>
    </row>
    <row r="5497" spans="1:18" x14ac:dyDescent="0.25">
      <c r="A5497" s="7" t="s">
        <v>6520</v>
      </c>
      <c r="B5497" s="7" t="s">
        <v>340</v>
      </c>
      <c r="C5497" s="7" t="s">
        <v>9</v>
      </c>
      <c r="D5497" s="7" t="s">
        <v>96</v>
      </c>
      <c r="E5497" s="7" t="s">
        <v>706</v>
      </c>
      <c r="F5497" s="9">
        <v>44236</v>
      </c>
      <c r="G5497" s="7">
        <v>3</v>
      </c>
      <c r="H5497" s="11">
        <f>VLOOKUP(B5497,[1]!Product_Data[#Data],4,0)</f>
        <v>1967</v>
      </c>
      <c r="I5497" s="11">
        <f>VLOOKUP(B5497,[1]!Product_Data[#Data],3,0)</f>
        <v>1397</v>
      </c>
      <c r="J5497" s="11">
        <f t="shared" si="513"/>
        <v>4191</v>
      </c>
      <c r="K5497" s="11">
        <f t="shared" si="514"/>
        <v>5901</v>
      </c>
      <c r="L5497" s="11">
        <f t="shared" si="515"/>
        <v>1710</v>
      </c>
      <c r="M5497" t="str">
        <f>VLOOKUP(C5497,[1]!Location_Data[#Data],2,0)</f>
        <v>San Mateo</v>
      </c>
      <c r="N5497" t="str">
        <f>VLOOKUP(D5497,[1]!Salespeople_Data[#Data],2,0)</f>
        <v>Brian Thomas</v>
      </c>
      <c r="O5497" t="str">
        <f>VLOOKUP(E5497,[1]!Customer_Data[#Data],2,0)</f>
        <v>Kenneth Foster</v>
      </c>
      <c r="P5497" s="15">
        <f t="shared" si="510"/>
        <v>3</v>
      </c>
      <c r="Q5497">
        <f t="shared" si="511"/>
        <v>2</v>
      </c>
      <c r="R5497">
        <f t="shared" si="512"/>
        <v>2021</v>
      </c>
    </row>
    <row r="5498" spans="1:18" x14ac:dyDescent="0.25">
      <c r="A5498" s="7" t="s">
        <v>6521</v>
      </c>
      <c r="B5498" s="7" t="s">
        <v>325</v>
      </c>
      <c r="C5498" s="7" t="s">
        <v>268</v>
      </c>
      <c r="D5498" s="7" t="s">
        <v>106</v>
      </c>
      <c r="E5498" s="7" t="s">
        <v>1796</v>
      </c>
      <c r="F5498" s="9">
        <v>44249</v>
      </c>
      <c r="G5498" s="7">
        <v>3</v>
      </c>
      <c r="H5498" s="11">
        <f>VLOOKUP(B5498,[1]!Product_Data[#Data],4,0)</f>
        <v>1526</v>
      </c>
      <c r="I5498" s="11">
        <f>VLOOKUP(B5498,[1]!Product_Data[#Data],3,0)</f>
        <v>1251</v>
      </c>
      <c r="J5498" s="11">
        <f t="shared" si="513"/>
        <v>3753</v>
      </c>
      <c r="K5498" s="11">
        <f t="shared" si="514"/>
        <v>4578</v>
      </c>
      <c r="L5498" s="11">
        <f t="shared" si="515"/>
        <v>825</v>
      </c>
      <c r="M5498" t="str">
        <f>VLOOKUP(C5498,[1]!Location_Data[#Data],2,0)</f>
        <v>Murrieta</v>
      </c>
      <c r="N5498" t="str">
        <f>VLOOKUP(D5498,[1]!Salespeople_Data[#Data],2,0)</f>
        <v>Patrick Ruiz</v>
      </c>
      <c r="O5498" t="str">
        <f>VLOOKUP(E5498,[1]!Customer_Data[#Data],2,0)</f>
        <v>Fred Perez</v>
      </c>
      <c r="P5498" s="15">
        <f t="shared" si="510"/>
        <v>2</v>
      </c>
      <c r="Q5498">
        <f t="shared" si="511"/>
        <v>2</v>
      </c>
      <c r="R5498">
        <f t="shared" si="512"/>
        <v>2021</v>
      </c>
    </row>
    <row r="5499" spans="1:18" x14ac:dyDescent="0.25">
      <c r="A5499" s="7" t="s">
        <v>6522</v>
      </c>
      <c r="B5499" s="7" t="s">
        <v>703</v>
      </c>
      <c r="C5499" s="7" t="s">
        <v>149</v>
      </c>
      <c r="D5499" s="7" t="s">
        <v>91</v>
      </c>
      <c r="E5499" s="7" t="s">
        <v>1790</v>
      </c>
      <c r="F5499" s="9">
        <v>44199</v>
      </c>
      <c r="G5499" s="7">
        <v>1</v>
      </c>
      <c r="H5499" s="11">
        <f>VLOOKUP(B5499,[1]!Product_Data[#Data],4,0)</f>
        <v>530</v>
      </c>
      <c r="I5499" s="11">
        <f>VLOOKUP(B5499,[1]!Product_Data[#Data],3,0)</f>
        <v>435</v>
      </c>
      <c r="J5499" s="11">
        <f t="shared" si="513"/>
        <v>435</v>
      </c>
      <c r="K5499" s="11">
        <f t="shared" si="514"/>
        <v>530</v>
      </c>
      <c r="L5499" s="11">
        <f t="shared" si="515"/>
        <v>95</v>
      </c>
      <c r="M5499" t="str">
        <f>VLOOKUP(C5499,[1]!Location_Data[#Data],2,0)</f>
        <v>Antioch</v>
      </c>
      <c r="N5499" t="str">
        <f>VLOOKUP(D5499,[1]!Salespeople_Data[#Data],2,0)</f>
        <v>Howard Gardner</v>
      </c>
      <c r="O5499" t="str">
        <f>VLOOKUP(E5499,[1]!Customer_Data[#Data],2,0)</f>
        <v>Alan Parker</v>
      </c>
      <c r="P5499" s="15">
        <f t="shared" si="510"/>
        <v>1</v>
      </c>
      <c r="Q5499">
        <f t="shared" si="511"/>
        <v>1</v>
      </c>
      <c r="R5499">
        <f t="shared" si="512"/>
        <v>2021</v>
      </c>
    </row>
    <row r="5500" spans="1:18" x14ac:dyDescent="0.25">
      <c r="A5500" s="7" t="s">
        <v>6523</v>
      </c>
      <c r="B5500" s="7" t="s">
        <v>235</v>
      </c>
      <c r="C5500" s="7" t="s">
        <v>253</v>
      </c>
      <c r="D5500" s="7" t="s">
        <v>356</v>
      </c>
      <c r="E5500" s="7" t="s">
        <v>1637</v>
      </c>
      <c r="F5500" s="9">
        <v>44200</v>
      </c>
      <c r="G5500" s="7">
        <v>2</v>
      </c>
      <c r="H5500" s="11">
        <f>VLOOKUP(B5500,[1]!Product_Data[#Data],4,0)</f>
        <v>1887</v>
      </c>
      <c r="I5500" s="11">
        <f>VLOOKUP(B5500,[1]!Product_Data[#Data],3,0)</f>
        <v>1378</v>
      </c>
      <c r="J5500" s="11">
        <f t="shared" si="513"/>
        <v>2756</v>
      </c>
      <c r="K5500" s="11">
        <f t="shared" si="514"/>
        <v>3774</v>
      </c>
      <c r="L5500" s="11">
        <f t="shared" si="515"/>
        <v>1018</v>
      </c>
      <c r="M5500" t="str">
        <f>VLOOKUP(C5500,[1]!Location_Data[#Data],2,0)</f>
        <v>Bakersfield</v>
      </c>
      <c r="N5500" t="str">
        <f>VLOOKUP(D5500,[1]!Salespeople_Data[#Data],2,0)</f>
        <v>Jimmy Young</v>
      </c>
      <c r="O5500" t="str">
        <f>VLOOKUP(E5500,[1]!Customer_Data[#Data],2,0)</f>
        <v>Peter Freeman</v>
      </c>
      <c r="P5500" s="15">
        <f t="shared" si="510"/>
        <v>2</v>
      </c>
      <c r="Q5500">
        <f t="shared" si="511"/>
        <v>1</v>
      </c>
      <c r="R5500">
        <f t="shared" si="512"/>
        <v>2021</v>
      </c>
    </row>
    <row r="5501" spans="1:18" x14ac:dyDescent="0.25">
      <c r="A5501" s="7" t="s">
        <v>6524</v>
      </c>
      <c r="B5501" s="7" t="s">
        <v>228</v>
      </c>
      <c r="C5501" s="7" t="s">
        <v>145</v>
      </c>
      <c r="D5501" s="7" t="s">
        <v>356</v>
      </c>
      <c r="E5501" s="7" t="s">
        <v>133</v>
      </c>
      <c r="F5501" s="9">
        <v>44266</v>
      </c>
      <c r="G5501" s="7">
        <v>1</v>
      </c>
      <c r="H5501" s="11">
        <f>VLOOKUP(B5501,[1]!Product_Data[#Data],4,0)</f>
        <v>1862</v>
      </c>
      <c r="I5501" s="11">
        <f>VLOOKUP(B5501,[1]!Product_Data[#Data],3,0)</f>
        <v>1173</v>
      </c>
      <c r="J5501" s="11">
        <f t="shared" si="513"/>
        <v>1173</v>
      </c>
      <c r="K5501" s="11">
        <f t="shared" si="514"/>
        <v>1862</v>
      </c>
      <c r="L5501" s="11">
        <f t="shared" si="515"/>
        <v>689</v>
      </c>
      <c r="M5501" t="str">
        <f>VLOOKUP(C5501,[1]!Location_Data[#Data],2,0)</f>
        <v>Santa Maria</v>
      </c>
      <c r="N5501" t="str">
        <f>VLOOKUP(D5501,[1]!Salespeople_Data[#Data],2,0)</f>
        <v>Jimmy Young</v>
      </c>
      <c r="O5501" t="str">
        <f>VLOOKUP(E5501,[1]!Customer_Data[#Data],2,0)</f>
        <v>Scott Rice</v>
      </c>
      <c r="P5501" s="15">
        <f t="shared" si="510"/>
        <v>5</v>
      </c>
      <c r="Q5501">
        <f t="shared" si="511"/>
        <v>3</v>
      </c>
      <c r="R5501">
        <f t="shared" si="512"/>
        <v>2021</v>
      </c>
    </row>
    <row r="5502" spans="1:18" x14ac:dyDescent="0.25">
      <c r="A5502" s="7" t="s">
        <v>6525</v>
      </c>
      <c r="B5502" s="7" t="s">
        <v>235</v>
      </c>
      <c r="C5502" s="7" t="s">
        <v>276</v>
      </c>
      <c r="D5502" s="7" t="s">
        <v>141</v>
      </c>
      <c r="E5502" s="7" t="s">
        <v>1957</v>
      </c>
      <c r="F5502" s="9">
        <v>44259</v>
      </c>
      <c r="G5502" s="7">
        <v>4</v>
      </c>
      <c r="H5502" s="11">
        <f>VLOOKUP(B5502,[1]!Product_Data[#Data],4,0)</f>
        <v>1887</v>
      </c>
      <c r="I5502" s="11">
        <f>VLOOKUP(B5502,[1]!Product_Data[#Data],3,0)</f>
        <v>1378</v>
      </c>
      <c r="J5502" s="11">
        <f t="shared" si="513"/>
        <v>5512</v>
      </c>
      <c r="K5502" s="11">
        <f t="shared" si="514"/>
        <v>7548</v>
      </c>
      <c r="L5502" s="11">
        <f t="shared" si="515"/>
        <v>2036</v>
      </c>
      <c r="M5502" t="str">
        <f>VLOOKUP(C5502,[1]!Location_Data[#Data],2,0)</f>
        <v>Orange</v>
      </c>
      <c r="N5502" t="str">
        <f>VLOOKUP(D5502,[1]!Salespeople_Data[#Data],2,0)</f>
        <v>Arthur Mccoy</v>
      </c>
      <c r="O5502" t="str">
        <f>VLOOKUP(E5502,[1]!Customer_Data[#Data],2,0)</f>
        <v>Terry Richards</v>
      </c>
      <c r="P5502" s="15">
        <f t="shared" si="510"/>
        <v>5</v>
      </c>
      <c r="Q5502">
        <f t="shared" si="511"/>
        <v>3</v>
      </c>
      <c r="R5502">
        <f t="shared" si="512"/>
        <v>2021</v>
      </c>
    </row>
    <row r="5503" spans="1:18" x14ac:dyDescent="0.25">
      <c r="A5503" s="7" t="s">
        <v>6526</v>
      </c>
      <c r="B5503" s="7" t="s">
        <v>348</v>
      </c>
      <c r="C5503" s="7" t="s">
        <v>286</v>
      </c>
      <c r="D5503" s="7" t="s">
        <v>30</v>
      </c>
      <c r="E5503" s="7" t="s">
        <v>2657</v>
      </c>
      <c r="F5503" s="9">
        <v>44218</v>
      </c>
      <c r="G5503" s="7">
        <v>3</v>
      </c>
      <c r="H5503" s="11">
        <f>VLOOKUP(B5503,[1]!Product_Data[#Data],4,0)</f>
        <v>603</v>
      </c>
      <c r="I5503" s="11">
        <f>VLOOKUP(B5503,[1]!Product_Data[#Data],3,0)</f>
        <v>416</v>
      </c>
      <c r="J5503" s="11">
        <f t="shared" si="513"/>
        <v>1248</v>
      </c>
      <c r="K5503" s="11">
        <f t="shared" si="514"/>
        <v>1809</v>
      </c>
      <c r="L5503" s="11">
        <f t="shared" si="515"/>
        <v>561</v>
      </c>
      <c r="M5503" t="str">
        <f>VLOOKUP(C5503,[1]!Location_Data[#Data],2,0)</f>
        <v>El Monte</v>
      </c>
      <c r="N5503" t="str">
        <f>VLOOKUP(D5503,[1]!Salespeople_Data[#Data],2,0)</f>
        <v>Carl Hall</v>
      </c>
      <c r="O5503" t="str">
        <f>VLOOKUP(E5503,[1]!Customer_Data[#Data],2,0)</f>
        <v>Jonathan Reed</v>
      </c>
      <c r="P5503" s="15">
        <f t="shared" si="510"/>
        <v>6</v>
      </c>
      <c r="Q5503">
        <f t="shared" si="511"/>
        <v>1</v>
      </c>
      <c r="R5503">
        <f t="shared" si="512"/>
        <v>2021</v>
      </c>
    </row>
    <row r="5504" spans="1:18" x14ac:dyDescent="0.25">
      <c r="A5504" s="7" t="s">
        <v>6527</v>
      </c>
      <c r="B5504" s="7" t="s">
        <v>818</v>
      </c>
      <c r="C5504" s="7" t="s">
        <v>643</v>
      </c>
      <c r="D5504" s="7" t="s">
        <v>178</v>
      </c>
      <c r="E5504" s="7" t="s">
        <v>1534</v>
      </c>
      <c r="F5504" s="9">
        <v>44255</v>
      </c>
      <c r="G5504" s="7">
        <v>3</v>
      </c>
      <c r="H5504" s="11">
        <f>VLOOKUP(B5504,[1]!Product_Data[#Data],4,0)</f>
        <v>1638</v>
      </c>
      <c r="I5504" s="11">
        <f>VLOOKUP(B5504,[1]!Product_Data[#Data],3,0)</f>
        <v>1261</v>
      </c>
      <c r="J5504" s="11">
        <f t="shared" si="513"/>
        <v>3783</v>
      </c>
      <c r="K5504" s="11">
        <f t="shared" si="514"/>
        <v>4914</v>
      </c>
      <c r="L5504" s="11">
        <f t="shared" si="515"/>
        <v>1131</v>
      </c>
      <c r="M5504" t="str">
        <f>VLOOKUP(C5504,[1]!Location_Data[#Data],2,0)</f>
        <v>Hayward</v>
      </c>
      <c r="N5504" t="str">
        <f>VLOOKUP(D5504,[1]!Salespeople_Data[#Data],2,0)</f>
        <v>Joshua Taylor</v>
      </c>
      <c r="O5504" t="str">
        <f>VLOOKUP(E5504,[1]!Customer_Data[#Data],2,0)</f>
        <v>Russell Bailey</v>
      </c>
      <c r="P5504" s="15">
        <f t="shared" si="510"/>
        <v>1</v>
      </c>
      <c r="Q5504">
        <f t="shared" si="511"/>
        <v>2</v>
      </c>
      <c r="R5504">
        <f t="shared" si="512"/>
        <v>2021</v>
      </c>
    </row>
    <row r="5505" spans="1:18" x14ac:dyDescent="0.25">
      <c r="A5505" s="7" t="s">
        <v>6528</v>
      </c>
      <c r="B5505" s="7" t="s">
        <v>275</v>
      </c>
      <c r="C5505" s="7" t="s">
        <v>44</v>
      </c>
      <c r="D5505" s="7" t="s">
        <v>250</v>
      </c>
      <c r="E5505" s="7" t="s">
        <v>303</v>
      </c>
      <c r="F5505" s="9">
        <v>44263</v>
      </c>
      <c r="G5505" s="7">
        <v>2</v>
      </c>
      <c r="H5505" s="11">
        <f>VLOOKUP(B5505,[1]!Product_Data[#Data],4,0)</f>
        <v>2353</v>
      </c>
      <c r="I5505" s="11">
        <f>VLOOKUP(B5505,[1]!Product_Data[#Data],3,0)</f>
        <v>1788</v>
      </c>
      <c r="J5505" s="11">
        <f t="shared" si="513"/>
        <v>3576</v>
      </c>
      <c r="K5505" s="11">
        <f t="shared" si="514"/>
        <v>4706</v>
      </c>
      <c r="L5505" s="11">
        <f t="shared" si="515"/>
        <v>1130</v>
      </c>
      <c r="M5505" t="str">
        <f>VLOOKUP(C5505,[1]!Location_Data[#Data],2,0)</f>
        <v>Moreno Valley</v>
      </c>
      <c r="N5505" t="str">
        <f>VLOOKUP(D5505,[1]!Salespeople_Data[#Data],2,0)</f>
        <v>Martin Carr</v>
      </c>
      <c r="O5505" t="str">
        <f>VLOOKUP(E5505,[1]!Customer_Data[#Data],2,0)</f>
        <v>Johnny Hawkins</v>
      </c>
      <c r="P5505" s="15">
        <f t="shared" si="510"/>
        <v>2</v>
      </c>
      <c r="Q5505">
        <f t="shared" si="511"/>
        <v>3</v>
      </c>
      <c r="R5505">
        <f t="shared" si="512"/>
        <v>2021</v>
      </c>
    </row>
    <row r="5506" spans="1:18" x14ac:dyDescent="0.25">
      <c r="A5506" s="7" t="s">
        <v>6529</v>
      </c>
      <c r="B5506" s="7" t="s">
        <v>61</v>
      </c>
      <c r="C5506" s="7" t="s">
        <v>169</v>
      </c>
      <c r="D5506" s="7" t="s">
        <v>106</v>
      </c>
      <c r="E5506" s="7" t="s">
        <v>885</v>
      </c>
      <c r="F5506" s="9">
        <v>44254</v>
      </c>
      <c r="G5506" s="7">
        <v>1</v>
      </c>
      <c r="H5506" s="11">
        <f>VLOOKUP(B5506,[1]!Product_Data[#Data],4,0)</f>
        <v>1889</v>
      </c>
      <c r="I5506" s="11">
        <f>VLOOKUP(B5506,[1]!Product_Data[#Data],3,0)</f>
        <v>945</v>
      </c>
      <c r="J5506" s="11">
        <f t="shared" si="513"/>
        <v>945</v>
      </c>
      <c r="K5506" s="11">
        <f t="shared" si="514"/>
        <v>1889</v>
      </c>
      <c r="L5506" s="11">
        <f t="shared" si="515"/>
        <v>944</v>
      </c>
      <c r="M5506" t="str">
        <f>VLOOKUP(C5506,[1]!Location_Data[#Data],2,0)</f>
        <v>Vista</v>
      </c>
      <c r="N5506" t="str">
        <f>VLOOKUP(D5506,[1]!Salespeople_Data[#Data],2,0)</f>
        <v>Patrick Ruiz</v>
      </c>
      <c r="O5506" t="str">
        <f>VLOOKUP(E5506,[1]!Customer_Data[#Data],2,0)</f>
        <v>Andrew Peters</v>
      </c>
      <c r="P5506" s="15">
        <f t="shared" ref="P5506:P5569" si="516">WEEKDAY(F5506)</f>
        <v>7</v>
      </c>
      <c r="Q5506">
        <f t="shared" ref="Q5506:Q5569" si="517">MONTH(F5506)</f>
        <v>2</v>
      </c>
      <c r="R5506">
        <f t="shared" ref="R5506:R5569" si="518">YEAR(F5506)</f>
        <v>2021</v>
      </c>
    </row>
    <row r="5507" spans="1:18" x14ac:dyDescent="0.25">
      <c r="A5507" s="7" t="s">
        <v>6530</v>
      </c>
      <c r="B5507" s="7" t="s">
        <v>421</v>
      </c>
      <c r="C5507" s="7" t="s">
        <v>190</v>
      </c>
      <c r="D5507" s="7" t="s">
        <v>298</v>
      </c>
      <c r="E5507" s="7" t="s">
        <v>1570</v>
      </c>
      <c r="F5507" s="9">
        <v>44260</v>
      </c>
      <c r="G5507" s="7">
        <v>3</v>
      </c>
      <c r="H5507" s="11">
        <f>VLOOKUP(B5507,[1]!Product_Data[#Data],4,0)</f>
        <v>826</v>
      </c>
      <c r="I5507" s="11">
        <f>VLOOKUP(B5507,[1]!Product_Data[#Data],3,0)</f>
        <v>562</v>
      </c>
      <c r="J5507" s="11">
        <f t="shared" ref="J5507:J5570" si="519">PRODUCT(I5507,G5507)</f>
        <v>1686</v>
      </c>
      <c r="K5507" s="11">
        <f t="shared" ref="K5507:K5570" si="520">PRODUCT(H5507,G5507)</f>
        <v>2478</v>
      </c>
      <c r="L5507" s="11">
        <f t="shared" ref="L5507:L5570" si="521">K5507-J5507</f>
        <v>792</v>
      </c>
      <c r="M5507" t="str">
        <f>VLOOKUP(C5507,[1]!Location_Data[#Data],2,0)</f>
        <v>Oakland</v>
      </c>
      <c r="N5507" t="str">
        <f>VLOOKUP(D5507,[1]!Salespeople_Data[#Data],2,0)</f>
        <v>Kenneth Fields</v>
      </c>
      <c r="O5507" t="str">
        <f>VLOOKUP(E5507,[1]!Customer_Data[#Data],2,0)</f>
        <v>Jonathan Harris</v>
      </c>
      <c r="P5507" s="15">
        <f t="shared" si="516"/>
        <v>6</v>
      </c>
      <c r="Q5507">
        <f t="shared" si="517"/>
        <v>3</v>
      </c>
      <c r="R5507">
        <f t="shared" si="518"/>
        <v>2021</v>
      </c>
    </row>
    <row r="5508" spans="1:18" x14ac:dyDescent="0.25">
      <c r="A5508" s="7" t="s">
        <v>6531</v>
      </c>
      <c r="B5508" s="7" t="s">
        <v>395</v>
      </c>
      <c r="C5508" s="7" t="s">
        <v>14</v>
      </c>
      <c r="D5508" s="7" t="s">
        <v>96</v>
      </c>
      <c r="E5508" s="7" t="s">
        <v>121</v>
      </c>
      <c r="F5508" s="9">
        <v>44203</v>
      </c>
      <c r="G5508" s="7">
        <v>1</v>
      </c>
      <c r="H5508" s="11">
        <f>VLOOKUP(B5508,[1]!Product_Data[#Data],4,0)</f>
        <v>2257</v>
      </c>
      <c r="I5508" s="11">
        <f>VLOOKUP(B5508,[1]!Product_Data[#Data],3,0)</f>
        <v>1535</v>
      </c>
      <c r="J5508" s="11">
        <f t="shared" si="519"/>
        <v>1535</v>
      </c>
      <c r="K5508" s="11">
        <f t="shared" si="520"/>
        <v>2257</v>
      </c>
      <c r="L5508" s="11">
        <f t="shared" si="521"/>
        <v>722</v>
      </c>
      <c r="M5508" t="str">
        <f>VLOOKUP(C5508,[1]!Location_Data[#Data],2,0)</f>
        <v>Santa Clarita</v>
      </c>
      <c r="N5508" t="str">
        <f>VLOOKUP(D5508,[1]!Salespeople_Data[#Data],2,0)</f>
        <v>Brian Thomas</v>
      </c>
      <c r="O5508" t="str">
        <f>VLOOKUP(E5508,[1]!Customer_Data[#Data],2,0)</f>
        <v>Steven Walker</v>
      </c>
      <c r="P5508" s="15">
        <f t="shared" si="516"/>
        <v>5</v>
      </c>
      <c r="Q5508">
        <f t="shared" si="517"/>
        <v>1</v>
      </c>
      <c r="R5508">
        <f t="shared" si="518"/>
        <v>2021</v>
      </c>
    </row>
    <row r="5509" spans="1:18" x14ac:dyDescent="0.25">
      <c r="A5509" s="7" t="s">
        <v>6532</v>
      </c>
      <c r="B5509" s="7" t="s">
        <v>605</v>
      </c>
      <c r="C5509" s="7" t="s">
        <v>215</v>
      </c>
      <c r="D5509" s="7" t="s">
        <v>345</v>
      </c>
      <c r="E5509" s="7" t="s">
        <v>36</v>
      </c>
      <c r="F5509" s="9">
        <v>44268</v>
      </c>
      <c r="G5509" s="7">
        <v>1</v>
      </c>
      <c r="H5509" s="11">
        <f>VLOOKUP(B5509,[1]!Product_Data[#Data],4,0)</f>
        <v>913</v>
      </c>
      <c r="I5509" s="11">
        <f>VLOOKUP(B5509,[1]!Product_Data[#Data],3,0)</f>
        <v>584</v>
      </c>
      <c r="J5509" s="11">
        <f t="shared" si="519"/>
        <v>584</v>
      </c>
      <c r="K5509" s="11">
        <f t="shared" si="520"/>
        <v>913</v>
      </c>
      <c r="L5509" s="11">
        <f t="shared" si="521"/>
        <v>329</v>
      </c>
      <c r="M5509" t="str">
        <f>VLOOKUP(C5509,[1]!Location_Data[#Data],2,0)</f>
        <v>El Cajon</v>
      </c>
      <c r="N5509" t="str">
        <f>VLOOKUP(D5509,[1]!Salespeople_Data[#Data],2,0)</f>
        <v>Larry Marshall</v>
      </c>
      <c r="O5509" t="str">
        <f>VLOOKUP(E5509,[1]!Customer_Data[#Data],2,0)</f>
        <v>Joshua Anderson</v>
      </c>
      <c r="P5509" s="15">
        <f t="shared" si="516"/>
        <v>7</v>
      </c>
      <c r="Q5509">
        <f t="shared" si="517"/>
        <v>3</v>
      </c>
      <c r="R5509">
        <f t="shared" si="518"/>
        <v>2021</v>
      </c>
    </row>
    <row r="5510" spans="1:18" x14ac:dyDescent="0.25">
      <c r="A5510" s="7" t="s">
        <v>6533</v>
      </c>
      <c r="B5510" s="7" t="s">
        <v>164</v>
      </c>
      <c r="C5510" s="7" t="s">
        <v>249</v>
      </c>
      <c r="D5510" s="7" t="s">
        <v>413</v>
      </c>
      <c r="E5510" s="7" t="s">
        <v>1313</v>
      </c>
      <c r="F5510" s="9">
        <v>44264</v>
      </c>
      <c r="G5510" s="7">
        <v>1</v>
      </c>
      <c r="H5510" s="11">
        <f>VLOOKUP(B5510,[1]!Product_Data[#Data],4,0)</f>
        <v>637</v>
      </c>
      <c r="I5510" s="11">
        <f>VLOOKUP(B5510,[1]!Product_Data[#Data],3,0)</f>
        <v>389</v>
      </c>
      <c r="J5510" s="11">
        <f t="shared" si="519"/>
        <v>389</v>
      </c>
      <c r="K5510" s="11">
        <f t="shared" si="520"/>
        <v>637</v>
      </c>
      <c r="L5510" s="11">
        <f t="shared" si="521"/>
        <v>248</v>
      </c>
      <c r="M5510" t="str">
        <f>VLOOKUP(C5510,[1]!Location_Data[#Data],2,0)</f>
        <v>Roseville</v>
      </c>
      <c r="N5510" t="str">
        <f>VLOOKUP(D5510,[1]!Salespeople_Data[#Data],2,0)</f>
        <v>Kenneth Bradley</v>
      </c>
      <c r="O5510" t="str">
        <f>VLOOKUP(E5510,[1]!Customer_Data[#Data],2,0)</f>
        <v>Joshua Little</v>
      </c>
      <c r="P5510" s="15">
        <f t="shared" si="516"/>
        <v>3</v>
      </c>
      <c r="Q5510">
        <f t="shared" si="517"/>
        <v>3</v>
      </c>
      <c r="R5510">
        <f t="shared" si="518"/>
        <v>2021</v>
      </c>
    </row>
    <row r="5511" spans="1:18" x14ac:dyDescent="0.25">
      <c r="A5511" s="7" t="s">
        <v>6534</v>
      </c>
      <c r="B5511" s="7" t="s">
        <v>367</v>
      </c>
      <c r="C5511" s="7" t="s">
        <v>215</v>
      </c>
      <c r="D5511" s="7" t="s">
        <v>159</v>
      </c>
      <c r="E5511" s="7" t="s">
        <v>1677</v>
      </c>
      <c r="F5511" s="9">
        <v>44218</v>
      </c>
      <c r="G5511" s="7">
        <v>1</v>
      </c>
      <c r="H5511" s="11">
        <f>VLOOKUP(B5511,[1]!Product_Data[#Data],4,0)</f>
        <v>530</v>
      </c>
      <c r="I5511" s="11">
        <f>VLOOKUP(B5511,[1]!Product_Data[#Data],3,0)</f>
        <v>424</v>
      </c>
      <c r="J5511" s="11">
        <f t="shared" si="519"/>
        <v>424</v>
      </c>
      <c r="K5511" s="11">
        <f t="shared" si="520"/>
        <v>530</v>
      </c>
      <c r="L5511" s="11">
        <f t="shared" si="521"/>
        <v>106</v>
      </c>
      <c r="M5511" t="str">
        <f>VLOOKUP(C5511,[1]!Location_Data[#Data],2,0)</f>
        <v>El Cajon</v>
      </c>
      <c r="N5511" t="str">
        <f>VLOOKUP(D5511,[1]!Salespeople_Data[#Data],2,0)</f>
        <v>Bobby Russell</v>
      </c>
      <c r="O5511" t="str">
        <f>VLOOKUP(E5511,[1]!Customer_Data[#Data],2,0)</f>
        <v>Brandon Wood</v>
      </c>
      <c r="P5511" s="15">
        <f t="shared" si="516"/>
        <v>6</v>
      </c>
      <c r="Q5511">
        <f t="shared" si="517"/>
        <v>1</v>
      </c>
      <c r="R5511">
        <f t="shared" si="518"/>
        <v>2021</v>
      </c>
    </row>
    <row r="5512" spans="1:18" x14ac:dyDescent="0.25">
      <c r="A5512" s="7" t="s">
        <v>6535</v>
      </c>
      <c r="B5512" s="7" t="s">
        <v>412</v>
      </c>
      <c r="C5512" s="7" t="s">
        <v>48</v>
      </c>
      <c r="D5512" s="7" t="s">
        <v>80</v>
      </c>
      <c r="E5512" s="7" t="s">
        <v>157</v>
      </c>
      <c r="F5512" s="9">
        <v>44258</v>
      </c>
      <c r="G5512" s="7">
        <v>1</v>
      </c>
      <c r="H5512" s="11">
        <f>VLOOKUP(B5512,[1]!Product_Data[#Data],4,0)</f>
        <v>2396</v>
      </c>
      <c r="I5512" s="11">
        <f>VLOOKUP(B5512,[1]!Product_Data[#Data],3,0)</f>
        <v>1965</v>
      </c>
      <c r="J5512" s="11">
        <f t="shared" si="519"/>
        <v>1965</v>
      </c>
      <c r="K5512" s="11">
        <f t="shared" si="520"/>
        <v>2396</v>
      </c>
      <c r="L5512" s="11">
        <f t="shared" si="521"/>
        <v>431</v>
      </c>
      <c r="M5512" t="str">
        <f>VLOOKUP(C5512,[1]!Location_Data[#Data],2,0)</f>
        <v>Rialto</v>
      </c>
      <c r="N5512" t="str">
        <f>VLOOKUP(D5512,[1]!Salespeople_Data[#Data],2,0)</f>
        <v>Henry Nelson</v>
      </c>
      <c r="O5512" t="str">
        <f>VLOOKUP(E5512,[1]!Customer_Data[#Data],2,0)</f>
        <v>Eugene Castillo</v>
      </c>
      <c r="P5512" s="15">
        <f t="shared" si="516"/>
        <v>4</v>
      </c>
      <c r="Q5512">
        <f t="shared" si="517"/>
        <v>3</v>
      </c>
      <c r="R5512">
        <f t="shared" si="518"/>
        <v>2021</v>
      </c>
    </row>
    <row r="5513" spans="1:18" x14ac:dyDescent="0.25">
      <c r="A5513" s="7" t="s">
        <v>6536</v>
      </c>
      <c r="B5513" s="7" t="s">
        <v>267</v>
      </c>
      <c r="C5513" s="7" t="s">
        <v>29</v>
      </c>
      <c r="D5513" s="7" t="s">
        <v>298</v>
      </c>
      <c r="E5513" s="7" t="s">
        <v>1332</v>
      </c>
      <c r="F5513" s="9">
        <v>44250</v>
      </c>
      <c r="G5513" s="7">
        <v>1</v>
      </c>
      <c r="H5513" s="11">
        <f>VLOOKUP(B5513,[1]!Product_Data[#Data],4,0)</f>
        <v>400</v>
      </c>
      <c r="I5513" s="11">
        <f>VLOOKUP(B5513,[1]!Product_Data[#Data],3,0)</f>
        <v>208</v>
      </c>
      <c r="J5513" s="11">
        <f t="shared" si="519"/>
        <v>208</v>
      </c>
      <c r="K5513" s="11">
        <f t="shared" si="520"/>
        <v>400</v>
      </c>
      <c r="L5513" s="11">
        <f t="shared" si="521"/>
        <v>192</v>
      </c>
      <c r="M5513" t="str">
        <f>VLOOKUP(C5513,[1]!Location_Data[#Data],2,0)</f>
        <v>Santa Ana</v>
      </c>
      <c r="N5513" t="str">
        <f>VLOOKUP(D5513,[1]!Salespeople_Data[#Data],2,0)</f>
        <v>Kenneth Fields</v>
      </c>
      <c r="O5513" t="str">
        <f>VLOOKUP(E5513,[1]!Customer_Data[#Data],2,0)</f>
        <v>Martin Mason</v>
      </c>
      <c r="P5513" s="15">
        <f t="shared" si="516"/>
        <v>3</v>
      </c>
      <c r="Q5513">
        <f t="shared" si="517"/>
        <v>2</v>
      </c>
      <c r="R5513">
        <f t="shared" si="518"/>
        <v>2021</v>
      </c>
    </row>
    <row r="5514" spans="1:18" x14ac:dyDescent="0.25">
      <c r="A5514" s="7" t="s">
        <v>6537</v>
      </c>
      <c r="B5514" s="7" t="s">
        <v>61</v>
      </c>
      <c r="C5514" s="7" t="s">
        <v>140</v>
      </c>
      <c r="D5514" s="7" t="s">
        <v>58</v>
      </c>
      <c r="E5514" s="7" t="s">
        <v>2131</v>
      </c>
      <c r="F5514" s="9">
        <v>44220</v>
      </c>
      <c r="G5514" s="7">
        <v>1</v>
      </c>
      <c r="H5514" s="11">
        <f>VLOOKUP(B5514,[1]!Product_Data[#Data],4,0)</f>
        <v>1889</v>
      </c>
      <c r="I5514" s="11">
        <f>VLOOKUP(B5514,[1]!Product_Data[#Data],3,0)</f>
        <v>945</v>
      </c>
      <c r="J5514" s="11">
        <f t="shared" si="519"/>
        <v>945</v>
      </c>
      <c r="K5514" s="11">
        <f t="shared" si="520"/>
        <v>1889</v>
      </c>
      <c r="L5514" s="11">
        <f t="shared" si="521"/>
        <v>944</v>
      </c>
      <c r="M5514" t="str">
        <f>VLOOKUP(C5514,[1]!Location_Data[#Data],2,0)</f>
        <v>Salinas</v>
      </c>
      <c r="N5514" t="str">
        <f>VLOOKUP(D5514,[1]!Salespeople_Data[#Data],2,0)</f>
        <v>Christopher Tucker</v>
      </c>
      <c r="O5514" t="str">
        <f>VLOOKUP(E5514,[1]!Customer_Data[#Data],2,0)</f>
        <v>Raymond Allen</v>
      </c>
      <c r="P5514" s="15">
        <f t="shared" si="516"/>
        <v>1</v>
      </c>
      <c r="Q5514">
        <f t="shared" si="517"/>
        <v>1</v>
      </c>
      <c r="R5514">
        <f t="shared" si="518"/>
        <v>2021</v>
      </c>
    </row>
    <row r="5515" spans="1:18" x14ac:dyDescent="0.25">
      <c r="A5515" s="7" t="s">
        <v>6538</v>
      </c>
      <c r="B5515" s="7" t="s">
        <v>245</v>
      </c>
      <c r="C5515" s="7" t="s">
        <v>570</v>
      </c>
      <c r="D5515" s="7" t="s">
        <v>80</v>
      </c>
      <c r="E5515" s="7" t="s">
        <v>565</v>
      </c>
      <c r="F5515" s="9">
        <v>44245</v>
      </c>
      <c r="G5515" s="7">
        <v>1</v>
      </c>
      <c r="H5515" s="11">
        <f>VLOOKUP(B5515,[1]!Product_Data[#Data],4,0)</f>
        <v>818</v>
      </c>
      <c r="I5515" s="11">
        <f>VLOOKUP(B5515,[1]!Product_Data[#Data],3,0)</f>
        <v>450</v>
      </c>
      <c r="J5515" s="11">
        <f t="shared" si="519"/>
        <v>450</v>
      </c>
      <c r="K5515" s="11">
        <f t="shared" si="520"/>
        <v>818</v>
      </c>
      <c r="L5515" s="11">
        <f t="shared" si="521"/>
        <v>368</v>
      </c>
      <c r="M5515" t="str">
        <f>VLOOKUP(C5515,[1]!Location_Data[#Data],2,0)</f>
        <v>Fresno</v>
      </c>
      <c r="N5515" t="str">
        <f>VLOOKUP(D5515,[1]!Salespeople_Data[#Data],2,0)</f>
        <v>Henry Nelson</v>
      </c>
      <c r="O5515" t="str">
        <f>VLOOKUP(E5515,[1]!Customer_Data[#Data],2,0)</f>
        <v>Nicholas Ward</v>
      </c>
      <c r="P5515" s="15">
        <f t="shared" si="516"/>
        <v>5</v>
      </c>
      <c r="Q5515">
        <f t="shared" si="517"/>
        <v>2</v>
      </c>
      <c r="R5515">
        <f t="shared" si="518"/>
        <v>2021</v>
      </c>
    </row>
    <row r="5516" spans="1:18" x14ac:dyDescent="0.25">
      <c r="A5516" s="7" t="s">
        <v>6539</v>
      </c>
      <c r="B5516" s="7" t="s">
        <v>408</v>
      </c>
      <c r="C5516" s="7" t="s">
        <v>34</v>
      </c>
      <c r="D5516" s="7" t="s">
        <v>40</v>
      </c>
      <c r="E5516" s="7" t="s">
        <v>931</v>
      </c>
      <c r="F5516" s="9">
        <v>44201</v>
      </c>
      <c r="G5516" s="7">
        <v>1</v>
      </c>
      <c r="H5516" s="11">
        <f>VLOOKUP(B5516,[1]!Product_Data[#Data],4,0)</f>
        <v>1405</v>
      </c>
      <c r="I5516" s="11">
        <f>VLOOKUP(B5516,[1]!Product_Data[#Data],3,0)</f>
        <v>1054</v>
      </c>
      <c r="J5516" s="11">
        <f t="shared" si="519"/>
        <v>1054</v>
      </c>
      <c r="K5516" s="11">
        <f t="shared" si="520"/>
        <v>1405</v>
      </c>
      <c r="L5516" s="11">
        <f t="shared" si="521"/>
        <v>351</v>
      </c>
      <c r="M5516" t="str">
        <f>VLOOKUP(C5516,[1]!Location_Data[#Data],2,0)</f>
        <v>Inglewood</v>
      </c>
      <c r="N5516" t="str">
        <f>VLOOKUP(D5516,[1]!Salespeople_Data[#Data],2,0)</f>
        <v>Brian Hansen</v>
      </c>
      <c r="O5516" t="str">
        <f>VLOOKUP(E5516,[1]!Customer_Data[#Data],2,0)</f>
        <v>Joshua Collins</v>
      </c>
      <c r="P5516" s="15">
        <f t="shared" si="516"/>
        <v>3</v>
      </c>
      <c r="Q5516">
        <f t="shared" si="517"/>
        <v>1</v>
      </c>
      <c r="R5516">
        <f t="shared" si="518"/>
        <v>2021</v>
      </c>
    </row>
    <row r="5517" spans="1:18" x14ac:dyDescent="0.25">
      <c r="A5517" s="7" t="s">
        <v>6540</v>
      </c>
      <c r="B5517" s="7" t="s">
        <v>395</v>
      </c>
      <c r="C5517" s="7" t="s">
        <v>48</v>
      </c>
      <c r="D5517" s="7" t="s">
        <v>80</v>
      </c>
      <c r="E5517" s="7" t="s">
        <v>1911</v>
      </c>
      <c r="F5517" s="9">
        <v>44223</v>
      </c>
      <c r="G5517" s="7">
        <v>3</v>
      </c>
      <c r="H5517" s="11">
        <f>VLOOKUP(B5517,[1]!Product_Data[#Data],4,0)</f>
        <v>2257</v>
      </c>
      <c r="I5517" s="11">
        <f>VLOOKUP(B5517,[1]!Product_Data[#Data],3,0)</f>
        <v>1535</v>
      </c>
      <c r="J5517" s="11">
        <f t="shared" si="519"/>
        <v>4605</v>
      </c>
      <c r="K5517" s="11">
        <f t="shared" si="520"/>
        <v>6771</v>
      </c>
      <c r="L5517" s="11">
        <f t="shared" si="521"/>
        <v>2166</v>
      </c>
      <c r="M5517" t="str">
        <f>VLOOKUP(C5517,[1]!Location_Data[#Data],2,0)</f>
        <v>Rialto</v>
      </c>
      <c r="N5517" t="str">
        <f>VLOOKUP(D5517,[1]!Salespeople_Data[#Data],2,0)</f>
        <v>Henry Nelson</v>
      </c>
      <c r="O5517" t="str">
        <f>VLOOKUP(E5517,[1]!Customer_Data[#Data],2,0)</f>
        <v>Bruce Bowman</v>
      </c>
      <c r="P5517" s="15">
        <f t="shared" si="516"/>
        <v>4</v>
      </c>
      <c r="Q5517">
        <f t="shared" si="517"/>
        <v>1</v>
      </c>
      <c r="R5517">
        <f t="shared" si="518"/>
        <v>2021</v>
      </c>
    </row>
    <row r="5518" spans="1:18" x14ac:dyDescent="0.25">
      <c r="A5518" s="7" t="s">
        <v>6541</v>
      </c>
      <c r="B5518" s="7" t="s">
        <v>238</v>
      </c>
      <c r="C5518" s="7" t="s">
        <v>458</v>
      </c>
      <c r="D5518" s="7" t="s">
        <v>87</v>
      </c>
      <c r="E5518" s="7" t="s">
        <v>2803</v>
      </c>
      <c r="F5518" s="9">
        <v>44262</v>
      </c>
      <c r="G5518" s="7">
        <v>1</v>
      </c>
      <c r="H5518" s="11">
        <f>VLOOKUP(B5518,[1]!Product_Data[#Data],4,0)</f>
        <v>871</v>
      </c>
      <c r="I5518" s="11">
        <f>VLOOKUP(B5518,[1]!Product_Data[#Data],3,0)</f>
        <v>540</v>
      </c>
      <c r="J5518" s="11">
        <f t="shared" si="519"/>
        <v>540</v>
      </c>
      <c r="K5518" s="11">
        <f t="shared" si="520"/>
        <v>871</v>
      </c>
      <c r="L5518" s="11">
        <f t="shared" si="521"/>
        <v>331</v>
      </c>
      <c r="M5518" t="str">
        <f>VLOOKUP(C5518,[1]!Location_Data[#Data],2,0)</f>
        <v>Fontana</v>
      </c>
      <c r="N5518" t="str">
        <f>VLOOKUP(D5518,[1]!Salespeople_Data[#Data],2,0)</f>
        <v>Martin Perry</v>
      </c>
      <c r="O5518" t="str">
        <f>VLOOKUP(E5518,[1]!Customer_Data[#Data],2,0)</f>
        <v>Gerald Andrews</v>
      </c>
      <c r="P5518" s="15">
        <f t="shared" si="516"/>
        <v>1</v>
      </c>
      <c r="Q5518">
        <f t="shared" si="517"/>
        <v>3</v>
      </c>
      <c r="R5518">
        <f t="shared" si="518"/>
        <v>2021</v>
      </c>
    </row>
    <row r="5519" spans="1:18" x14ac:dyDescent="0.25">
      <c r="A5519" s="7" t="s">
        <v>6542</v>
      </c>
      <c r="B5519" s="7" t="s">
        <v>271</v>
      </c>
      <c r="C5519" s="7" t="s">
        <v>195</v>
      </c>
      <c r="D5519" s="7" t="s">
        <v>87</v>
      </c>
      <c r="E5519" s="7" t="s">
        <v>1542</v>
      </c>
      <c r="F5519" s="9">
        <v>44227</v>
      </c>
      <c r="G5519" s="7">
        <v>1</v>
      </c>
      <c r="H5519" s="11">
        <f>VLOOKUP(B5519,[1]!Product_Data[#Data],4,0)</f>
        <v>1587</v>
      </c>
      <c r="I5519" s="11">
        <f>VLOOKUP(B5519,[1]!Product_Data[#Data],3,0)</f>
        <v>1301</v>
      </c>
      <c r="J5519" s="11">
        <f t="shared" si="519"/>
        <v>1301</v>
      </c>
      <c r="K5519" s="11">
        <f t="shared" si="520"/>
        <v>1587</v>
      </c>
      <c r="L5519" s="11">
        <f t="shared" si="521"/>
        <v>286</v>
      </c>
      <c r="M5519" t="str">
        <f>VLOOKUP(C5519,[1]!Location_Data[#Data],2,0)</f>
        <v>Pomona</v>
      </c>
      <c r="N5519" t="str">
        <f>VLOOKUP(D5519,[1]!Salespeople_Data[#Data],2,0)</f>
        <v>Martin Perry</v>
      </c>
      <c r="O5519" t="str">
        <f>VLOOKUP(E5519,[1]!Customer_Data[#Data],2,0)</f>
        <v>Dennis Myers</v>
      </c>
      <c r="P5519" s="15">
        <f t="shared" si="516"/>
        <v>1</v>
      </c>
      <c r="Q5519">
        <f t="shared" si="517"/>
        <v>1</v>
      </c>
      <c r="R5519">
        <f t="shared" si="518"/>
        <v>2021</v>
      </c>
    </row>
    <row r="5520" spans="1:18" x14ac:dyDescent="0.25">
      <c r="A5520" s="7" t="s">
        <v>6543</v>
      </c>
      <c r="B5520" s="7" t="s">
        <v>238</v>
      </c>
      <c r="C5520" s="7" t="s">
        <v>436</v>
      </c>
      <c r="D5520" s="7" t="s">
        <v>257</v>
      </c>
      <c r="E5520" s="7" t="s">
        <v>1165</v>
      </c>
      <c r="F5520" s="9">
        <v>44238</v>
      </c>
      <c r="G5520" s="7">
        <v>1</v>
      </c>
      <c r="H5520" s="11">
        <f>VLOOKUP(B5520,[1]!Product_Data[#Data],4,0)</f>
        <v>871</v>
      </c>
      <c r="I5520" s="11">
        <f>VLOOKUP(B5520,[1]!Product_Data[#Data],3,0)</f>
        <v>540</v>
      </c>
      <c r="J5520" s="11">
        <f t="shared" si="519"/>
        <v>540</v>
      </c>
      <c r="K5520" s="11">
        <f t="shared" si="520"/>
        <v>871</v>
      </c>
      <c r="L5520" s="11">
        <f t="shared" si="521"/>
        <v>331</v>
      </c>
      <c r="M5520" t="str">
        <f>VLOOKUP(C5520,[1]!Location_Data[#Data],2,0)</f>
        <v>Jurupa Valley</v>
      </c>
      <c r="N5520" t="str">
        <f>VLOOKUP(D5520,[1]!Salespeople_Data[#Data],2,0)</f>
        <v>Jerry Perry</v>
      </c>
      <c r="O5520" t="str">
        <f>VLOOKUP(E5520,[1]!Customer_Data[#Data],2,0)</f>
        <v>Aaron Miller</v>
      </c>
      <c r="P5520" s="15">
        <f t="shared" si="516"/>
        <v>5</v>
      </c>
      <c r="Q5520">
        <f t="shared" si="517"/>
        <v>2</v>
      </c>
      <c r="R5520">
        <f t="shared" si="518"/>
        <v>2021</v>
      </c>
    </row>
    <row r="5521" spans="1:18" x14ac:dyDescent="0.25">
      <c r="A5521" s="7" t="s">
        <v>6544</v>
      </c>
      <c r="B5521" s="7" t="s">
        <v>144</v>
      </c>
      <c r="C5521" s="7" t="s">
        <v>57</v>
      </c>
      <c r="D5521" s="7" t="s">
        <v>216</v>
      </c>
      <c r="E5521" s="7" t="s">
        <v>2580</v>
      </c>
      <c r="F5521" s="9">
        <v>44235</v>
      </c>
      <c r="G5521" s="7">
        <v>1</v>
      </c>
      <c r="H5521" s="11">
        <f>VLOOKUP(B5521,[1]!Product_Data[#Data],4,0)</f>
        <v>2410</v>
      </c>
      <c r="I5521" s="11">
        <f>VLOOKUP(B5521,[1]!Product_Data[#Data],3,0)</f>
        <v>1518</v>
      </c>
      <c r="J5521" s="11">
        <f t="shared" si="519"/>
        <v>1518</v>
      </c>
      <c r="K5521" s="11">
        <f t="shared" si="520"/>
        <v>2410</v>
      </c>
      <c r="L5521" s="11">
        <f t="shared" si="521"/>
        <v>892</v>
      </c>
      <c r="M5521" t="str">
        <f>VLOOKUP(C5521,[1]!Location_Data[#Data],2,0)</f>
        <v>Thousand Oaks</v>
      </c>
      <c r="N5521" t="str">
        <f>VLOOKUP(D5521,[1]!Salespeople_Data[#Data],2,0)</f>
        <v>Ernest Wagner</v>
      </c>
      <c r="O5521" t="str">
        <f>VLOOKUP(E5521,[1]!Customer_Data[#Data],2,0)</f>
        <v>Jerry Barnes</v>
      </c>
      <c r="P5521" s="15">
        <f t="shared" si="516"/>
        <v>2</v>
      </c>
      <c r="Q5521">
        <f t="shared" si="517"/>
        <v>2</v>
      </c>
      <c r="R5521">
        <f t="shared" si="518"/>
        <v>2021</v>
      </c>
    </row>
    <row r="5522" spans="1:18" x14ac:dyDescent="0.25">
      <c r="A5522" s="7" t="s">
        <v>6545</v>
      </c>
      <c r="B5522" s="7" t="s">
        <v>1149</v>
      </c>
      <c r="C5522" s="7" t="s">
        <v>79</v>
      </c>
      <c r="D5522" s="7" t="s">
        <v>264</v>
      </c>
      <c r="E5522" s="7" t="s">
        <v>1774</v>
      </c>
      <c r="F5522" s="9">
        <v>44268</v>
      </c>
      <c r="G5522" s="7">
        <v>2</v>
      </c>
      <c r="H5522" s="11">
        <f>VLOOKUP(B5522,[1]!Product_Data[#Data],4,0)</f>
        <v>847</v>
      </c>
      <c r="I5522" s="11">
        <f>VLOOKUP(B5522,[1]!Product_Data[#Data],3,0)</f>
        <v>534</v>
      </c>
      <c r="J5522" s="11">
        <f t="shared" si="519"/>
        <v>1068</v>
      </c>
      <c r="K5522" s="11">
        <f t="shared" si="520"/>
        <v>1694</v>
      </c>
      <c r="L5522" s="11">
        <f t="shared" si="521"/>
        <v>626</v>
      </c>
      <c r="M5522" t="str">
        <f>VLOOKUP(C5522,[1]!Location_Data[#Data],2,0)</f>
        <v>Palmdale</v>
      </c>
      <c r="N5522" t="str">
        <f>VLOOKUP(D5522,[1]!Salespeople_Data[#Data],2,0)</f>
        <v>Ernest Wheeler</v>
      </c>
      <c r="O5522" t="str">
        <f>VLOOKUP(E5522,[1]!Customer_Data[#Data],2,0)</f>
        <v>Samuel Stewart</v>
      </c>
      <c r="P5522" s="15">
        <f t="shared" si="516"/>
        <v>7</v>
      </c>
      <c r="Q5522">
        <f t="shared" si="517"/>
        <v>3</v>
      </c>
      <c r="R5522">
        <f t="shared" si="518"/>
        <v>2021</v>
      </c>
    </row>
    <row r="5523" spans="1:18" x14ac:dyDescent="0.25">
      <c r="A5523" s="7" t="s">
        <v>6546</v>
      </c>
      <c r="B5523" s="7" t="s">
        <v>56</v>
      </c>
      <c r="C5523" s="7" t="s">
        <v>286</v>
      </c>
      <c r="D5523" s="7" t="s">
        <v>40</v>
      </c>
      <c r="E5523" s="7" t="s">
        <v>1524</v>
      </c>
      <c r="F5523" s="9">
        <v>44248</v>
      </c>
      <c r="G5523" s="7">
        <v>1</v>
      </c>
      <c r="H5523" s="11">
        <f>VLOOKUP(B5523,[1]!Product_Data[#Data],4,0)</f>
        <v>1848</v>
      </c>
      <c r="I5523" s="11">
        <f>VLOOKUP(B5523,[1]!Product_Data[#Data],3,0)</f>
        <v>1294</v>
      </c>
      <c r="J5523" s="11">
        <f t="shared" si="519"/>
        <v>1294</v>
      </c>
      <c r="K5523" s="11">
        <f t="shared" si="520"/>
        <v>1848</v>
      </c>
      <c r="L5523" s="11">
        <f t="shared" si="521"/>
        <v>554</v>
      </c>
      <c r="M5523" t="str">
        <f>VLOOKUP(C5523,[1]!Location_Data[#Data],2,0)</f>
        <v>El Monte</v>
      </c>
      <c r="N5523" t="str">
        <f>VLOOKUP(D5523,[1]!Salespeople_Data[#Data],2,0)</f>
        <v>Brian Hansen</v>
      </c>
      <c r="O5523" t="str">
        <f>VLOOKUP(E5523,[1]!Customer_Data[#Data],2,0)</f>
        <v>Raymond Arnold</v>
      </c>
      <c r="P5523" s="15">
        <f t="shared" si="516"/>
        <v>1</v>
      </c>
      <c r="Q5523">
        <f t="shared" si="517"/>
        <v>2</v>
      </c>
      <c r="R5523">
        <f t="shared" si="518"/>
        <v>2021</v>
      </c>
    </row>
    <row r="5524" spans="1:18" x14ac:dyDescent="0.25">
      <c r="A5524" s="7" t="s">
        <v>6547</v>
      </c>
      <c r="B5524" s="7" t="s">
        <v>129</v>
      </c>
      <c r="C5524" s="7" t="s">
        <v>386</v>
      </c>
      <c r="D5524" s="7" t="s">
        <v>30</v>
      </c>
      <c r="E5524" s="7" t="s">
        <v>236</v>
      </c>
      <c r="F5524" s="9">
        <v>44207</v>
      </c>
      <c r="G5524" s="7">
        <v>4</v>
      </c>
      <c r="H5524" s="11">
        <f>VLOOKUP(B5524,[1]!Product_Data[#Data],4,0)</f>
        <v>127</v>
      </c>
      <c r="I5524" s="11">
        <f>VLOOKUP(B5524,[1]!Product_Data[#Data],3,0)</f>
        <v>79</v>
      </c>
      <c r="J5524" s="11">
        <f t="shared" si="519"/>
        <v>316</v>
      </c>
      <c r="K5524" s="11">
        <f t="shared" si="520"/>
        <v>508</v>
      </c>
      <c r="L5524" s="11">
        <f t="shared" si="521"/>
        <v>192</v>
      </c>
      <c r="M5524" t="str">
        <f>VLOOKUP(C5524,[1]!Location_Data[#Data],2,0)</f>
        <v>Carlsbad</v>
      </c>
      <c r="N5524" t="str">
        <f>VLOOKUP(D5524,[1]!Salespeople_Data[#Data],2,0)</f>
        <v>Carl Hall</v>
      </c>
      <c r="O5524" t="str">
        <f>VLOOKUP(E5524,[1]!Customer_Data[#Data],2,0)</f>
        <v>Howard Harrison</v>
      </c>
      <c r="P5524" s="15">
        <f t="shared" si="516"/>
        <v>2</v>
      </c>
      <c r="Q5524">
        <f t="shared" si="517"/>
        <v>1</v>
      </c>
      <c r="R5524">
        <f t="shared" si="518"/>
        <v>2021</v>
      </c>
    </row>
    <row r="5525" spans="1:18" x14ac:dyDescent="0.25">
      <c r="A5525" s="7" t="s">
        <v>6548</v>
      </c>
      <c r="B5525" s="7" t="s">
        <v>38</v>
      </c>
      <c r="C5525" s="7" t="s">
        <v>190</v>
      </c>
      <c r="D5525" s="7" t="s">
        <v>298</v>
      </c>
      <c r="E5525" s="7" t="s">
        <v>488</v>
      </c>
      <c r="F5525" s="9">
        <v>44258</v>
      </c>
      <c r="G5525" s="7">
        <v>3</v>
      </c>
      <c r="H5525" s="11">
        <f>VLOOKUP(B5525,[1]!Product_Data[#Data],4,0)</f>
        <v>2283</v>
      </c>
      <c r="I5525" s="11">
        <f>VLOOKUP(B5525,[1]!Product_Data[#Data],3,0)</f>
        <v>1484</v>
      </c>
      <c r="J5525" s="11">
        <f t="shared" si="519"/>
        <v>4452</v>
      </c>
      <c r="K5525" s="11">
        <f t="shared" si="520"/>
        <v>6849</v>
      </c>
      <c r="L5525" s="11">
        <f t="shared" si="521"/>
        <v>2397</v>
      </c>
      <c r="M5525" t="str">
        <f>VLOOKUP(C5525,[1]!Location_Data[#Data],2,0)</f>
        <v>Oakland</v>
      </c>
      <c r="N5525" t="str">
        <f>VLOOKUP(D5525,[1]!Salespeople_Data[#Data],2,0)</f>
        <v>Kenneth Fields</v>
      </c>
      <c r="O5525" t="str">
        <f>VLOOKUP(E5525,[1]!Customer_Data[#Data],2,0)</f>
        <v>Richard Peterson</v>
      </c>
      <c r="P5525" s="15">
        <f t="shared" si="516"/>
        <v>4</v>
      </c>
      <c r="Q5525">
        <f t="shared" si="517"/>
        <v>3</v>
      </c>
      <c r="R5525">
        <f t="shared" si="518"/>
        <v>2021</v>
      </c>
    </row>
    <row r="5526" spans="1:18" x14ac:dyDescent="0.25">
      <c r="A5526" s="7" t="s">
        <v>6549</v>
      </c>
      <c r="B5526" s="7" t="s">
        <v>8</v>
      </c>
      <c r="C5526" s="7" t="s">
        <v>362</v>
      </c>
      <c r="D5526" s="7" t="s">
        <v>359</v>
      </c>
      <c r="E5526" s="7" t="s">
        <v>1642</v>
      </c>
      <c r="F5526" s="9">
        <v>44228</v>
      </c>
      <c r="G5526" s="7">
        <v>1</v>
      </c>
      <c r="H5526" s="11">
        <f>VLOOKUP(B5526,[1]!Product_Data[#Data],4,0)</f>
        <v>1522</v>
      </c>
      <c r="I5526" s="11">
        <f>VLOOKUP(B5526,[1]!Product_Data[#Data],3,0)</f>
        <v>791</v>
      </c>
      <c r="J5526" s="11">
        <f t="shared" si="519"/>
        <v>791</v>
      </c>
      <c r="K5526" s="11">
        <f t="shared" si="520"/>
        <v>1522</v>
      </c>
      <c r="L5526" s="11">
        <f t="shared" si="521"/>
        <v>731</v>
      </c>
      <c r="M5526" t="str">
        <f>VLOOKUP(C5526,[1]!Location_Data[#Data],2,0)</f>
        <v>San Bernardino</v>
      </c>
      <c r="N5526" t="str">
        <f>VLOOKUP(D5526,[1]!Salespeople_Data[#Data],2,0)</f>
        <v>Eugene Holmes</v>
      </c>
      <c r="O5526" t="str">
        <f>VLOOKUP(E5526,[1]!Customer_Data[#Data],2,0)</f>
        <v>Samuel Palmer</v>
      </c>
      <c r="P5526" s="15">
        <f t="shared" si="516"/>
        <v>2</v>
      </c>
      <c r="Q5526">
        <f t="shared" si="517"/>
        <v>2</v>
      </c>
      <c r="R5526">
        <f t="shared" si="518"/>
        <v>2021</v>
      </c>
    </row>
    <row r="5527" spans="1:18" x14ac:dyDescent="0.25">
      <c r="A5527" s="7" t="s">
        <v>6550</v>
      </c>
      <c r="B5527" s="7" t="s">
        <v>461</v>
      </c>
      <c r="C5527" s="7" t="s">
        <v>268</v>
      </c>
      <c r="D5527" s="7" t="s">
        <v>170</v>
      </c>
      <c r="E5527" s="7" t="s">
        <v>1138</v>
      </c>
      <c r="F5527" s="9">
        <v>44249</v>
      </c>
      <c r="G5527" s="7">
        <v>2</v>
      </c>
      <c r="H5527" s="11">
        <f>VLOOKUP(B5527,[1]!Product_Data[#Data],4,0)</f>
        <v>35</v>
      </c>
      <c r="I5527" s="11">
        <f>VLOOKUP(B5527,[1]!Product_Data[#Data],3,0)</f>
        <v>22</v>
      </c>
      <c r="J5527" s="11">
        <f t="shared" si="519"/>
        <v>44</v>
      </c>
      <c r="K5527" s="11">
        <f t="shared" si="520"/>
        <v>70</v>
      </c>
      <c r="L5527" s="11">
        <f t="shared" si="521"/>
        <v>26</v>
      </c>
      <c r="M5527" t="str">
        <f>VLOOKUP(C5527,[1]!Location_Data[#Data],2,0)</f>
        <v>Murrieta</v>
      </c>
      <c r="N5527" t="str">
        <f>VLOOKUP(D5527,[1]!Salespeople_Data[#Data],2,0)</f>
        <v>Sean Miller</v>
      </c>
      <c r="O5527" t="str">
        <f>VLOOKUP(E5527,[1]!Customer_Data[#Data],2,0)</f>
        <v>Joshua Brooks</v>
      </c>
      <c r="P5527" s="15">
        <f t="shared" si="516"/>
        <v>2</v>
      </c>
      <c r="Q5527">
        <f t="shared" si="517"/>
        <v>2</v>
      </c>
      <c r="R5527">
        <f t="shared" si="518"/>
        <v>2021</v>
      </c>
    </row>
    <row r="5528" spans="1:18" x14ac:dyDescent="0.25">
      <c r="A5528" s="7" t="s">
        <v>6551</v>
      </c>
      <c r="B5528" s="7" t="s">
        <v>925</v>
      </c>
      <c r="C5528" s="7" t="s">
        <v>100</v>
      </c>
      <c r="D5528" s="7" t="s">
        <v>58</v>
      </c>
      <c r="E5528" s="7" t="s">
        <v>734</v>
      </c>
      <c r="F5528" s="9">
        <v>44260</v>
      </c>
      <c r="G5528" s="7">
        <v>4</v>
      </c>
      <c r="H5528" s="11">
        <f>VLOOKUP(B5528,[1]!Product_Data[#Data],4,0)</f>
        <v>136</v>
      </c>
      <c r="I5528" s="11">
        <f>VLOOKUP(B5528,[1]!Product_Data[#Data],3,0)</f>
        <v>72</v>
      </c>
      <c r="J5528" s="11">
        <f t="shared" si="519"/>
        <v>288</v>
      </c>
      <c r="K5528" s="11">
        <f t="shared" si="520"/>
        <v>544</v>
      </c>
      <c r="L5528" s="11">
        <f t="shared" si="521"/>
        <v>256</v>
      </c>
      <c r="M5528" t="str">
        <f>VLOOKUP(C5528,[1]!Location_Data[#Data],2,0)</f>
        <v>Victorville</v>
      </c>
      <c r="N5528" t="str">
        <f>VLOOKUP(D5528,[1]!Salespeople_Data[#Data],2,0)</f>
        <v>Christopher Tucker</v>
      </c>
      <c r="O5528" t="str">
        <f>VLOOKUP(E5528,[1]!Customer_Data[#Data],2,0)</f>
        <v>Henry Kelley</v>
      </c>
      <c r="P5528" s="15">
        <f t="shared" si="516"/>
        <v>6</v>
      </c>
      <c r="Q5528">
        <f t="shared" si="517"/>
        <v>3</v>
      </c>
      <c r="R5528">
        <f t="shared" si="518"/>
        <v>2021</v>
      </c>
    </row>
    <row r="5529" spans="1:18" x14ac:dyDescent="0.25">
      <c r="A5529" s="7" t="s">
        <v>6552</v>
      </c>
      <c r="B5529" s="7" t="s">
        <v>164</v>
      </c>
      <c r="C5529" s="7" t="s">
        <v>268</v>
      </c>
      <c r="D5529" s="7" t="s">
        <v>106</v>
      </c>
      <c r="E5529" s="7" t="s">
        <v>1150</v>
      </c>
      <c r="F5529" s="9">
        <v>44203</v>
      </c>
      <c r="G5529" s="7">
        <v>1</v>
      </c>
      <c r="H5529" s="11">
        <f>VLOOKUP(B5529,[1]!Product_Data[#Data],4,0)</f>
        <v>637</v>
      </c>
      <c r="I5529" s="11">
        <f>VLOOKUP(B5529,[1]!Product_Data[#Data],3,0)</f>
        <v>389</v>
      </c>
      <c r="J5529" s="11">
        <f t="shared" si="519"/>
        <v>389</v>
      </c>
      <c r="K5529" s="11">
        <f t="shared" si="520"/>
        <v>637</v>
      </c>
      <c r="L5529" s="11">
        <f t="shared" si="521"/>
        <v>248</v>
      </c>
      <c r="M5529" t="str">
        <f>VLOOKUP(C5529,[1]!Location_Data[#Data],2,0)</f>
        <v>Murrieta</v>
      </c>
      <c r="N5529" t="str">
        <f>VLOOKUP(D5529,[1]!Salespeople_Data[#Data],2,0)</f>
        <v>Patrick Ruiz</v>
      </c>
      <c r="O5529" t="str">
        <f>VLOOKUP(E5529,[1]!Customer_Data[#Data],2,0)</f>
        <v>Peter Gilbert</v>
      </c>
      <c r="P5529" s="15">
        <f t="shared" si="516"/>
        <v>5</v>
      </c>
      <c r="Q5529">
        <f t="shared" si="517"/>
        <v>1</v>
      </c>
      <c r="R5529">
        <f t="shared" si="518"/>
        <v>2021</v>
      </c>
    </row>
    <row r="5530" spans="1:18" x14ac:dyDescent="0.25">
      <c r="A5530" s="7" t="s">
        <v>6553</v>
      </c>
      <c r="B5530" s="7" t="s">
        <v>311</v>
      </c>
      <c r="C5530" s="7" t="s">
        <v>215</v>
      </c>
      <c r="D5530" s="7" t="s">
        <v>141</v>
      </c>
      <c r="E5530" s="7" t="s">
        <v>1048</v>
      </c>
      <c r="F5530" s="9">
        <v>44209</v>
      </c>
      <c r="G5530" s="7">
        <v>4</v>
      </c>
      <c r="H5530" s="11">
        <f>VLOOKUP(B5530,[1]!Product_Data[#Data],4,0)</f>
        <v>1743</v>
      </c>
      <c r="I5530" s="11">
        <f>VLOOKUP(B5530,[1]!Product_Data[#Data],3,0)</f>
        <v>872</v>
      </c>
      <c r="J5530" s="11">
        <f t="shared" si="519"/>
        <v>3488</v>
      </c>
      <c r="K5530" s="11">
        <f t="shared" si="520"/>
        <v>6972</v>
      </c>
      <c r="L5530" s="11">
        <f t="shared" si="521"/>
        <v>3484</v>
      </c>
      <c r="M5530" t="str">
        <f>VLOOKUP(C5530,[1]!Location_Data[#Data],2,0)</f>
        <v>El Cajon</v>
      </c>
      <c r="N5530" t="str">
        <f>VLOOKUP(D5530,[1]!Salespeople_Data[#Data],2,0)</f>
        <v>Arthur Mccoy</v>
      </c>
      <c r="O5530" t="str">
        <f>VLOOKUP(E5530,[1]!Customer_Data[#Data],2,0)</f>
        <v>George Nichols</v>
      </c>
      <c r="P5530" s="15">
        <f t="shared" si="516"/>
        <v>4</v>
      </c>
      <c r="Q5530">
        <f t="shared" si="517"/>
        <v>1</v>
      </c>
      <c r="R5530">
        <f t="shared" si="518"/>
        <v>2021</v>
      </c>
    </row>
    <row r="5531" spans="1:18" x14ac:dyDescent="0.25">
      <c r="A5531" s="7" t="s">
        <v>6554</v>
      </c>
      <c r="B5531" s="7" t="s">
        <v>155</v>
      </c>
      <c r="C5531" s="7" t="s">
        <v>110</v>
      </c>
      <c r="D5531" s="7" t="s">
        <v>225</v>
      </c>
      <c r="E5531" s="7" t="s">
        <v>1560</v>
      </c>
      <c r="F5531" s="9">
        <v>44262</v>
      </c>
      <c r="G5531" s="7">
        <v>4</v>
      </c>
      <c r="H5531" s="11">
        <f>VLOOKUP(B5531,[1]!Product_Data[#Data],4,0)</f>
        <v>1353</v>
      </c>
      <c r="I5531" s="11">
        <f>VLOOKUP(B5531,[1]!Product_Data[#Data],3,0)</f>
        <v>947</v>
      </c>
      <c r="J5531" s="11">
        <f t="shared" si="519"/>
        <v>3788</v>
      </c>
      <c r="K5531" s="11">
        <f t="shared" si="520"/>
        <v>5412</v>
      </c>
      <c r="L5531" s="11">
        <f t="shared" si="521"/>
        <v>1624</v>
      </c>
      <c r="M5531" t="str">
        <f>VLOOKUP(C5531,[1]!Location_Data[#Data],2,0)</f>
        <v>Richmond</v>
      </c>
      <c r="N5531" t="str">
        <f>VLOOKUP(D5531,[1]!Salespeople_Data[#Data],2,0)</f>
        <v>Andrew Bowman</v>
      </c>
      <c r="O5531" t="str">
        <f>VLOOKUP(E5531,[1]!Customer_Data[#Data],2,0)</f>
        <v>Joe Hanson</v>
      </c>
      <c r="P5531" s="15">
        <f t="shared" si="516"/>
        <v>1</v>
      </c>
      <c r="Q5531">
        <f t="shared" si="517"/>
        <v>3</v>
      </c>
      <c r="R5531">
        <f t="shared" si="518"/>
        <v>2021</v>
      </c>
    </row>
    <row r="5532" spans="1:18" x14ac:dyDescent="0.25">
      <c r="A5532" s="7" t="s">
        <v>6555</v>
      </c>
      <c r="B5532" s="7" t="s">
        <v>569</v>
      </c>
      <c r="C5532" s="7" t="s">
        <v>52</v>
      </c>
      <c r="D5532" s="7" t="s">
        <v>106</v>
      </c>
      <c r="E5532" s="7" t="s">
        <v>711</v>
      </c>
      <c r="F5532" s="9">
        <v>44235</v>
      </c>
      <c r="G5532" s="7">
        <v>2</v>
      </c>
      <c r="H5532" s="11">
        <f>VLOOKUP(B5532,[1]!Product_Data[#Data],4,0)</f>
        <v>1178</v>
      </c>
      <c r="I5532" s="11">
        <f>VLOOKUP(B5532,[1]!Product_Data[#Data],3,0)</f>
        <v>683</v>
      </c>
      <c r="J5532" s="11">
        <f t="shared" si="519"/>
        <v>1366</v>
      </c>
      <c r="K5532" s="11">
        <f t="shared" si="520"/>
        <v>2356</v>
      </c>
      <c r="L5532" s="11">
        <f t="shared" si="521"/>
        <v>990</v>
      </c>
      <c r="M5532" t="str">
        <f>VLOOKUP(C5532,[1]!Location_Data[#Data],2,0)</f>
        <v>Pasadena</v>
      </c>
      <c r="N5532" t="str">
        <f>VLOOKUP(D5532,[1]!Salespeople_Data[#Data],2,0)</f>
        <v>Patrick Ruiz</v>
      </c>
      <c r="O5532" t="str">
        <f>VLOOKUP(E5532,[1]!Customer_Data[#Data],2,0)</f>
        <v>Jerry Rogers</v>
      </c>
      <c r="P5532" s="15">
        <f t="shared" si="516"/>
        <v>2</v>
      </c>
      <c r="Q5532">
        <f t="shared" si="517"/>
        <v>2</v>
      </c>
      <c r="R5532">
        <f t="shared" si="518"/>
        <v>2021</v>
      </c>
    </row>
    <row r="5533" spans="1:18" x14ac:dyDescent="0.25">
      <c r="A5533" s="7" t="s">
        <v>6556</v>
      </c>
      <c r="B5533" s="7" t="s">
        <v>461</v>
      </c>
      <c r="C5533" s="7" t="s">
        <v>380</v>
      </c>
      <c r="D5533" s="7" t="s">
        <v>49</v>
      </c>
      <c r="E5533" s="7" t="s">
        <v>1339</v>
      </c>
      <c r="F5533" s="9">
        <v>44251</v>
      </c>
      <c r="G5533" s="7">
        <v>1</v>
      </c>
      <c r="H5533" s="11">
        <f>VLOOKUP(B5533,[1]!Product_Data[#Data],4,0)</f>
        <v>35</v>
      </c>
      <c r="I5533" s="11">
        <f>VLOOKUP(B5533,[1]!Product_Data[#Data],3,0)</f>
        <v>22</v>
      </c>
      <c r="J5533" s="11">
        <f t="shared" si="519"/>
        <v>22</v>
      </c>
      <c r="K5533" s="11">
        <f t="shared" si="520"/>
        <v>35</v>
      </c>
      <c r="L5533" s="11">
        <f t="shared" si="521"/>
        <v>13</v>
      </c>
      <c r="M5533" t="str">
        <f>VLOOKUP(C5533,[1]!Location_Data[#Data],2,0)</f>
        <v>Los Angeles</v>
      </c>
      <c r="N5533" t="str">
        <f>VLOOKUP(D5533,[1]!Salespeople_Data[#Data],2,0)</f>
        <v>Walter Cook</v>
      </c>
      <c r="O5533" t="str">
        <f>VLOOKUP(E5533,[1]!Customer_Data[#Data],2,0)</f>
        <v>Jesse Evans</v>
      </c>
      <c r="P5533" s="15">
        <f t="shared" si="516"/>
        <v>4</v>
      </c>
      <c r="Q5533">
        <f t="shared" si="517"/>
        <v>2</v>
      </c>
      <c r="R5533">
        <f t="shared" si="518"/>
        <v>2021</v>
      </c>
    </row>
    <row r="5534" spans="1:18" x14ac:dyDescent="0.25">
      <c r="A5534" s="7" t="s">
        <v>6557</v>
      </c>
      <c r="B5534" s="7" t="s">
        <v>114</v>
      </c>
      <c r="C5534" s="7" t="s">
        <v>74</v>
      </c>
      <c r="D5534" s="7" t="s">
        <v>58</v>
      </c>
      <c r="E5534" s="7" t="s">
        <v>480</v>
      </c>
      <c r="F5534" s="9">
        <v>44218</v>
      </c>
      <c r="G5534" s="7">
        <v>1</v>
      </c>
      <c r="H5534" s="11">
        <f>VLOOKUP(B5534,[1]!Product_Data[#Data],4,0)</f>
        <v>545</v>
      </c>
      <c r="I5534" s="11">
        <f>VLOOKUP(B5534,[1]!Product_Data[#Data],3,0)</f>
        <v>425</v>
      </c>
      <c r="J5534" s="11">
        <f t="shared" si="519"/>
        <v>425</v>
      </c>
      <c r="K5534" s="11">
        <f t="shared" si="520"/>
        <v>545</v>
      </c>
      <c r="L5534" s="11">
        <f t="shared" si="521"/>
        <v>120</v>
      </c>
      <c r="M5534" t="str">
        <f>VLOOKUP(C5534,[1]!Location_Data[#Data],2,0)</f>
        <v>West Covina</v>
      </c>
      <c r="N5534" t="str">
        <f>VLOOKUP(D5534,[1]!Salespeople_Data[#Data],2,0)</f>
        <v>Christopher Tucker</v>
      </c>
      <c r="O5534" t="str">
        <f>VLOOKUP(E5534,[1]!Customer_Data[#Data],2,0)</f>
        <v>Mark Morales</v>
      </c>
      <c r="P5534" s="15">
        <f t="shared" si="516"/>
        <v>6</v>
      </c>
      <c r="Q5534">
        <f t="shared" si="517"/>
        <v>1</v>
      </c>
      <c r="R5534">
        <f t="shared" si="518"/>
        <v>2021</v>
      </c>
    </row>
    <row r="5535" spans="1:18" x14ac:dyDescent="0.25">
      <c r="A5535" s="7" t="s">
        <v>6558</v>
      </c>
      <c r="B5535" s="7" t="s">
        <v>194</v>
      </c>
      <c r="C5535" s="7" t="s">
        <v>272</v>
      </c>
      <c r="D5535" s="7" t="s">
        <v>58</v>
      </c>
      <c r="E5535" s="7" t="s">
        <v>1630</v>
      </c>
      <c r="F5535" s="9">
        <v>44215</v>
      </c>
      <c r="G5535" s="7">
        <v>4</v>
      </c>
      <c r="H5535" s="11">
        <f>VLOOKUP(B5535,[1]!Product_Data[#Data],4,0)</f>
        <v>1278</v>
      </c>
      <c r="I5535" s="11">
        <f>VLOOKUP(B5535,[1]!Product_Data[#Data],3,0)</f>
        <v>665</v>
      </c>
      <c r="J5535" s="11">
        <f t="shared" si="519"/>
        <v>2660</v>
      </c>
      <c r="K5535" s="11">
        <f t="shared" si="520"/>
        <v>5112</v>
      </c>
      <c r="L5535" s="11">
        <f t="shared" si="521"/>
        <v>2452</v>
      </c>
      <c r="M5535" t="str">
        <f>VLOOKUP(C5535,[1]!Location_Data[#Data],2,0)</f>
        <v>Torrance</v>
      </c>
      <c r="N5535" t="str">
        <f>VLOOKUP(D5535,[1]!Salespeople_Data[#Data],2,0)</f>
        <v>Christopher Tucker</v>
      </c>
      <c r="O5535" t="str">
        <f>VLOOKUP(E5535,[1]!Customer_Data[#Data],2,0)</f>
        <v>Steven Nichols</v>
      </c>
      <c r="P5535" s="15">
        <f t="shared" si="516"/>
        <v>3</v>
      </c>
      <c r="Q5535">
        <f t="shared" si="517"/>
        <v>1</v>
      </c>
      <c r="R5535">
        <f t="shared" si="518"/>
        <v>2021</v>
      </c>
    </row>
    <row r="5536" spans="1:18" x14ac:dyDescent="0.25">
      <c r="A5536" s="7" t="s">
        <v>6559</v>
      </c>
      <c r="B5536" s="7" t="s">
        <v>38</v>
      </c>
      <c r="C5536" s="7" t="s">
        <v>215</v>
      </c>
      <c r="D5536" s="7" t="s">
        <v>212</v>
      </c>
      <c r="E5536" s="7" t="s">
        <v>1724</v>
      </c>
      <c r="F5536" s="9">
        <v>44247</v>
      </c>
      <c r="G5536" s="7">
        <v>1</v>
      </c>
      <c r="H5536" s="11">
        <f>VLOOKUP(B5536,[1]!Product_Data[#Data],4,0)</f>
        <v>2283</v>
      </c>
      <c r="I5536" s="11">
        <f>VLOOKUP(B5536,[1]!Product_Data[#Data],3,0)</f>
        <v>1484</v>
      </c>
      <c r="J5536" s="11">
        <f t="shared" si="519"/>
        <v>1484</v>
      </c>
      <c r="K5536" s="11">
        <f t="shared" si="520"/>
        <v>2283</v>
      </c>
      <c r="L5536" s="11">
        <f t="shared" si="521"/>
        <v>799</v>
      </c>
      <c r="M5536" t="str">
        <f>VLOOKUP(C5536,[1]!Location_Data[#Data],2,0)</f>
        <v>El Cajon</v>
      </c>
      <c r="N5536" t="str">
        <f>VLOOKUP(D5536,[1]!Salespeople_Data[#Data],2,0)</f>
        <v>Ronald Reed</v>
      </c>
      <c r="O5536" t="str">
        <f>VLOOKUP(E5536,[1]!Customer_Data[#Data],2,0)</f>
        <v>Keith Schmidt</v>
      </c>
      <c r="P5536" s="15">
        <f t="shared" si="516"/>
        <v>7</v>
      </c>
      <c r="Q5536">
        <f t="shared" si="517"/>
        <v>2</v>
      </c>
      <c r="R5536">
        <f t="shared" si="518"/>
        <v>2021</v>
      </c>
    </row>
    <row r="5537" spans="1:18" x14ac:dyDescent="0.25">
      <c r="A5537" s="7" t="s">
        <v>6560</v>
      </c>
      <c r="B5537" s="7" t="s">
        <v>155</v>
      </c>
      <c r="C5537" s="7" t="s">
        <v>272</v>
      </c>
      <c r="D5537" s="7" t="s">
        <v>75</v>
      </c>
      <c r="E5537" s="7" t="s">
        <v>328</v>
      </c>
      <c r="F5537" s="9">
        <v>44270</v>
      </c>
      <c r="G5537" s="7">
        <v>1</v>
      </c>
      <c r="H5537" s="11">
        <f>VLOOKUP(B5537,[1]!Product_Data[#Data],4,0)</f>
        <v>1353</v>
      </c>
      <c r="I5537" s="11">
        <f>VLOOKUP(B5537,[1]!Product_Data[#Data],3,0)</f>
        <v>947</v>
      </c>
      <c r="J5537" s="11">
        <f t="shared" si="519"/>
        <v>947</v>
      </c>
      <c r="K5537" s="11">
        <f t="shared" si="520"/>
        <v>1353</v>
      </c>
      <c r="L5537" s="11">
        <f t="shared" si="521"/>
        <v>406</v>
      </c>
      <c r="M5537" t="str">
        <f>VLOOKUP(C5537,[1]!Location_Data[#Data],2,0)</f>
        <v>Torrance</v>
      </c>
      <c r="N5537" t="str">
        <f>VLOOKUP(D5537,[1]!Salespeople_Data[#Data],2,0)</f>
        <v>Roger Robertson</v>
      </c>
      <c r="O5537" t="str">
        <f>VLOOKUP(E5537,[1]!Customer_Data[#Data],2,0)</f>
        <v>Charles Sims</v>
      </c>
      <c r="P5537" s="15">
        <f t="shared" si="516"/>
        <v>2</v>
      </c>
      <c r="Q5537">
        <f t="shared" si="517"/>
        <v>3</v>
      </c>
      <c r="R5537">
        <f t="shared" si="518"/>
        <v>2021</v>
      </c>
    </row>
    <row r="5538" spans="1:18" x14ac:dyDescent="0.25">
      <c r="A5538" s="7" t="s">
        <v>6561</v>
      </c>
      <c r="B5538" s="7" t="s">
        <v>367</v>
      </c>
      <c r="C5538" s="7" t="s">
        <v>322</v>
      </c>
      <c r="D5538" s="7" t="s">
        <v>239</v>
      </c>
      <c r="E5538" s="7" t="s">
        <v>2511</v>
      </c>
      <c r="F5538" s="9">
        <v>44234</v>
      </c>
      <c r="G5538" s="7">
        <v>4</v>
      </c>
      <c r="H5538" s="11">
        <f>VLOOKUP(B5538,[1]!Product_Data[#Data],4,0)</f>
        <v>530</v>
      </c>
      <c r="I5538" s="11">
        <f>VLOOKUP(B5538,[1]!Product_Data[#Data],3,0)</f>
        <v>424</v>
      </c>
      <c r="J5538" s="11">
        <f t="shared" si="519"/>
        <v>1696</v>
      </c>
      <c r="K5538" s="11">
        <f t="shared" si="520"/>
        <v>2120</v>
      </c>
      <c r="L5538" s="11">
        <f t="shared" si="521"/>
        <v>424</v>
      </c>
      <c r="M5538" t="str">
        <f>VLOOKUP(C5538,[1]!Location_Data[#Data],2,0)</f>
        <v>Rancho Cucamonga</v>
      </c>
      <c r="N5538" t="str">
        <f>VLOOKUP(D5538,[1]!Salespeople_Data[#Data],2,0)</f>
        <v>John Reyes</v>
      </c>
      <c r="O5538" t="str">
        <f>VLOOKUP(E5538,[1]!Customer_Data[#Data],2,0)</f>
        <v>Charles Henderson</v>
      </c>
      <c r="P5538" s="15">
        <f t="shared" si="516"/>
        <v>1</v>
      </c>
      <c r="Q5538">
        <f t="shared" si="517"/>
        <v>2</v>
      </c>
      <c r="R5538">
        <f t="shared" si="518"/>
        <v>2021</v>
      </c>
    </row>
    <row r="5539" spans="1:18" x14ac:dyDescent="0.25">
      <c r="A5539" s="7" t="s">
        <v>6562</v>
      </c>
      <c r="B5539" s="7" t="s">
        <v>38</v>
      </c>
      <c r="C5539" s="7" t="s">
        <v>140</v>
      </c>
      <c r="D5539" s="7" t="s">
        <v>91</v>
      </c>
      <c r="E5539" s="7" t="s">
        <v>1170</v>
      </c>
      <c r="F5539" s="9">
        <v>44255</v>
      </c>
      <c r="G5539" s="7">
        <v>3</v>
      </c>
      <c r="H5539" s="11">
        <f>VLOOKUP(B5539,[1]!Product_Data[#Data],4,0)</f>
        <v>2283</v>
      </c>
      <c r="I5539" s="11">
        <f>VLOOKUP(B5539,[1]!Product_Data[#Data],3,0)</f>
        <v>1484</v>
      </c>
      <c r="J5539" s="11">
        <f t="shared" si="519"/>
        <v>4452</v>
      </c>
      <c r="K5539" s="11">
        <f t="shared" si="520"/>
        <v>6849</v>
      </c>
      <c r="L5539" s="11">
        <f t="shared" si="521"/>
        <v>2397</v>
      </c>
      <c r="M5539" t="str">
        <f>VLOOKUP(C5539,[1]!Location_Data[#Data],2,0)</f>
        <v>Salinas</v>
      </c>
      <c r="N5539" t="str">
        <f>VLOOKUP(D5539,[1]!Salespeople_Data[#Data],2,0)</f>
        <v>Howard Gardner</v>
      </c>
      <c r="O5539" t="str">
        <f>VLOOKUP(E5539,[1]!Customer_Data[#Data],2,0)</f>
        <v>George Adams</v>
      </c>
      <c r="P5539" s="15">
        <f t="shared" si="516"/>
        <v>1</v>
      </c>
      <c r="Q5539">
        <f t="shared" si="517"/>
        <v>2</v>
      </c>
      <c r="R5539">
        <f t="shared" si="518"/>
        <v>2021</v>
      </c>
    </row>
    <row r="5540" spans="1:18" x14ac:dyDescent="0.25">
      <c r="A5540" s="7" t="s">
        <v>6563</v>
      </c>
      <c r="B5540" s="7" t="s">
        <v>275</v>
      </c>
      <c r="C5540" s="7" t="s">
        <v>140</v>
      </c>
      <c r="D5540" s="7" t="s">
        <v>356</v>
      </c>
      <c r="E5540" s="7" t="s">
        <v>1632</v>
      </c>
      <c r="F5540" s="9">
        <v>44230</v>
      </c>
      <c r="G5540" s="7">
        <v>1</v>
      </c>
      <c r="H5540" s="11">
        <f>VLOOKUP(B5540,[1]!Product_Data[#Data],4,0)</f>
        <v>2353</v>
      </c>
      <c r="I5540" s="11">
        <f>VLOOKUP(B5540,[1]!Product_Data[#Data],3,0)</f>
        <v>1788</v>
      </c>
      <c r="J5540" s="11">
        <f t="shared" si="519"/>
        <v>1788</v>
      </c>
      <c r="K5540" s="11">
        <f t="shared" si="520"/>
        <v>2353</v>
      </c>
      <c r="L5540" s="11">
        <f t="shared" si="521"/>
        <v>565</v>
      </c>
      <c r="M5540" t="str">
        <f>VLOOKUP(C5540,[1]!Location_Data[#Data],2,0)</f>
        <v>Salinas</v>
      </c>
      <c r="N5540" t="str">
        <f>VLOOKUP(D5540,[1]!Salespeople_Data[#Data],2,0)</f>
        <v>Jimmy Young</v>
      </c>
      <c r="O5540" t="str">
        <f>VLOOKUP(E5540,[1]!Customer_Data[#Data],2,0)</f>
        <v>Gregory Chapman</v>
      </c>
      <c r="P5540" s="15">
        <f t="shared" si="516"/>
        <v>4</v>
      </c>
      <c r="Q5540">
        <f t="shared" si="517"/>
        <v>2</v>
      </c>
      <c r="R5540">
        <f t="shared" si="518"/>
        <v>2021</v>
      </c>
    </row>
    <row r="5541" spans="1:18" x14ac:dyDescent="0.25">
      <c r="A5541" s="7" t="s">
        <v>6564</v>
      </c>
      <c r="B5541" s="7" t="s">
        <v>168</v>
      </c>
      <c r="C5541" s="7" t="s">
        <v>377</v>
      </c>
      <c r="D5541" s="7" t="s">
        <v>49</v>
      </c>
      <c r="E5541" s="7" t="s">
        <v>608</v>
      </c>
      <c r="F5541" s="9">
        <v>44221</v>
      </c>
      <c r="G5541" s="7">
        <v>3</v>
      </c>
      <c r="H5541" s="11">
        <f>VLOOKUP(B5541,[1]!Product_Data[#Data],4,0)</f>
        <v>112</v>
      </c>
      <c r="I5541" s="11">
        <f>VLOOKUP(B5541,[1]!Product_Data[#Data],3,0)</f>
        <v>90</v>
      </c>
      <c r="J5541" s="11">
        <f t="shared" si="519"/>
        <v>270</v>
      </c>
      <c r="K5541" s="11">
        <f t="shared" si="520"/>
        <v>336</v>
      </c>
      <c r="L5541" s="11">
        <f t="shared" si="521"/>
        <v>66</v>
      </c>
      <c r="M5541" t="str">
        <f>VLOOKUP(C5541,[1]!Location_Data[#Data],2,0)</f>
        <v>San Diego</v>
      </c>
      <c r="N5541" t="str">
        <f>VLOOKUP(D5541,[1]!Salespeople_Data[#Data],2,0)</f>
        <v>Walter Cook</v>
      </c>
      <c r="O5541" t="str">
        <f>VLOOKUP(E5541,[1]!Customer_Data[#Data],2,0)</f>
        <v>Aaron Mills</v>
      </c>
      <c r="P5541" s="15">
        <f t="shared" si="516"/>
        <v>2</v>
      </c>
      <c r="Q5541">
        <f t="shared" si="517"/>
        <v>1</v>
      </c>
      <c r="R5541">
        <f t="shared" si="518"/>
        <v>2021</v>
      </c>
    </row>
    <row r="5542" spans="1:18" x14ac:dyDescent="0.25">
      <c r="A5542" s="7" t="s">
        <v>6565</v>
      </c>
      <c r="B5542" s="7" t="s">
        <v>752</v>
      </c>
      <c r="C5542" s="7" t="s">
        <v>79</v>
      </c>
      <c r="D5542" s="7" t="s">
        <v>75</v>
      </c>
      <c r="E5542" s="7" t="s">
        <v>4014</v>
      </c>
      <c r="F5542" s="9">
        <v>44238</v>
      </c>
      <c r="G5542" s="7">
        <v>1</v>
      </c>
      <c r="H5542" s="11">
        <f>VLOOKUP(B5542,[1]!Product_Data[#Data],4,0)</f>
        <v>95</v>
      </c>
      <c r="I5542" s="11">
        <f>VLOOKUP(B5542,[1]!Product_Data[#Data],3,0)</f>
        <v>61</v>
      </c>
      <c r="J5542" s="11">
        <f t="shared" si="519"/>
        <v>61</v>
      </c>
      <c r="K5542" s="11">
        <f t="shared" si="520"/>
        <v>95</v>
      </c>
      <c r="L5542" s="11">
        <f t="shared" si="521"/>
        <v>34</v>
      </c>
      <c r="M5542" t="str">
        <f>VLOOKUP(C5542,[1]!Location_Data[#Data],2,0)</f>
        <v>Palmdale</v>
      </c>
      <c r="N5542" t="str">
        <f>VLOOKUP(D5542,[1]!Salespeople_Data[#Data],2,0)</f>
        <v>Roger Robertson</v>
      </c>
      <c r="O5542" t="str">
        <f>VLOOKUP(E5542,[1]!Customer_Data[#Data],2,0)</f>
        <v>Stephen Kelly</v>
      </c>
      <c r="P5542" s="15">
        <f t="shared" si="516"/>
        <v>5</v>
      </c>
      <c r="Q5542">
        <f t="shared" si="517"/>
        <v>2</v>
      </c>
      <c r="R5542">
        <f t="shared" si="518"/>
        <v>2021</v>
      </c>
    </row>
    <row r="5543" spans="1:18" x14ac:dyDescent="0.25">
      <c r="A5543" s="7" t="s">
        <v>6566</v>
      </c>
      <c r="B5543" s="7" t="s">
        <v>38</v>
      </c>
      <c r="C5543" s="7" t="s">
        <v>39</v>
      </c>
      <c r="D5543" s="7" t="s">
        <v>359</v>
      </c>
      <c r="E5543" s="7" t="s">
        <v>1796</v>
      </c>
      <c r="F5543" s="9">
        <v>44240</v>
      </c>
      <c r="G5543" s="7">
        <v>1</v>
      </c>
      <c r="H5543" s="11">
        <f>VLOOKUP(B5543,[1]!Product_Data[#Data],4,0)</f>
        <v>2283</v>
      </c>
      <c r="I5543" s="11">
        <f>VLOOKUP(B5543,[1]!Product_Data[#Data],3,0)</f>
        <v>1484</v>
      </c>
      <c r="J5543" s="11">
        <f t="shared" si="519"/>
        <v>1484</v>
      </c>
      <c r="K5543" s="11">
        <f t="shared" si="520"/>
        <v>2283</v>
      </c>
      <c r="L5543" s="11">
        <f t="shared" si="521"/>
        <v>799</v>
      </c>
      <c r="M5543" t="str">
        <f>VLOOKUP(C5543,[1]!Location_Data[#Data],2,0)</f>
        <v>Oceanside</v>
      </c>
      <c r="N5543" t="str">
        <f>VLOOKUP(D5543,[1]!Salespeople_Data[#Data],2,0)</f>
        <v>Eugene Holmes</v>
      </c>
      <c r="O5543" t="str">
        <f>VLOOKUP(E5543,[1]!Customer_Data[#Data],2,0)</f>
        <v>Fred Perez</v>
      </c>
      <c r="P5543" s="15">
        <f t="shared" si="516"/>
        <v>7</v>
      </c>
      <c r="Q5543">
        <f t="shared" si="517"/>
        <v>2</v>
      </c>
      <c r="R5543">
        <f t="shared" si="518"/>
        <v>2021</v>
      </c>
    </row>
    <row r="5544" spans="1:18" x14ac:dyDescent="0.25">
      <c r="A5544" s="7" t="s">
        <v>6567</v>
      </c>
      <c r="B5544" s="7" t="s">
        <v>464</v>
      </c>
      <c r="C5544" s="7" t="s">
        <v>570</v>
      </c>
      <c r="D5544" s="7" t="s">
        <v>257</v>
      </c>
      <c r="E5544" s="7" t="s">
        <v>931</v>
      </c>
      <c r="F5544" s="9">
        <v>44210</v>
      </c>
      <c r="G5544" s="7">
        <v>1</v>
      </c>
      <c r="H5544" s="11">
        <f>VLOOKUP(B5544,[1]!Product_Data[#Data],4,0)</f>
        <v>1566</v>
      </c>
      <c r="I5544" s="11">
        <f>VLOOKUP(B5544,[1]!Product_Data[#Data],3,0)</f>
        <v>1190</v>
      </c>
      <c r="J5544" s="11">
        <f t="shared" si="519"/>
        <v>1190</v>
      </c>
      <c r="K5544" s="11">
        <f t="shared" si="520"/>
        <v>1566</v>
      </c>
      <c r="L5544" s="11">
        <f t="shared" si="521"/>
        <v>376</v>
      </c>
      <c r="M5544" t="str">
        <f>VLOOKUP(C5544,[1]!Location_Data[#Data],2,0)</f>
        <v>Fresno</v>
      </c>
      <c r="N5544" t="str">
        <f>VLOOKUP(D5544,[1]!Salespeople_Data[#Data],2,0)</f>
        <v>Jerry Perry</v>
      </c>
      <c r="O5544" t="str">
        <f>VLOOKUP(E5544,[1]!Customer_Data[#Data],2,0)</f>
        <v>Joshua Collins</v>
      </c>
      <c r="P5544" s="15">
        <f t="shared" si="516"/>
        <v>5</v>
      </c>
      <c r="Q5544">
        <f t="shared" si="517"/>
        <v>1</v>
      </c>
      <c r="R5544">
        <f t="shared" si="518"/>
        <v>2021</v>
      </c>
    </row>
    <row r="5545" spans="1:18" x14ac:dyDescent="0.25">
      <c r="A5545" s="7" t="s">
        <v>6568</v>
      </c>
      <c r="B5545" s="7" t="s">
        <v>569</v>
      </c>
      <c r="C5545" s="7" t="s">
        <v>286</v>
      </c>
      <c r="D5545" s="7" t="s">
        <v>91</v>
      </c>
      <c r="E5545" s="7" t="s">
        <v>1882</v>
      </c>
      <c r="F5545" s="9">
        <v>44256</v>
      </c>
      <c r="G5545" s="7">
        <v>1</v>
      </c>
      <c r="H5545" s="11">
        <f>VLOOKUP(B5545,[1]!Product_Data[#Data],4,0)</f>
        <v>1178</v>
      </c>
      <c r="I5545" s="11">
        <f>VLOOKUP(B5545,[1]!Product_Data[#Data],3,0)</f>
        <v>683</v>
      </c>
      <c r="J5545" s="11">
        <f t="shared" si="519"/>
        <v>683</v>
      </c>
      <c r="K5545" s="11">
        <f t="shared" si="520"/>
        <v>1178</v>
      </c>
      <c r="L5545" s="11">
        <f t="shared" si="521"/>
        <v>495</v>
      </c>
      <c r="M5545" t="str">
        <f>VLOOKUP(C5545,[1]!Location_Data[#Data],2,0)</f>
        <v>El Monte</v>
      </c>
      <c r="N5545" t="str">
        <f>VLOOKUP(D5545,[1]!Salespeople_Data[#Data],2,0)</f>
        <v>Howard Gardner</v>
      </c>
      <c r="O5545" t="str">
        <f>VLOOKUP(E5545,[1]!Customer_Data[#Data],2,0)</f>
        <v>Joe Price</v>
      </c>
      <c r="P5545" s="15">
        <f t="shared" si="516"/>
        <v>2</v>
      </c>
      <c r="Q5545">
        <f t="shared" si="517"/>
        <v>3</v>
      </c>
      <c r="R5545">
        <f t="shared" si="518"/>
        <v>2021</v>
      </c>
    </row>
    <row r="5546" spans="1:18" x14ac:dyDescent="0.25">
      <c r="A5546" s="7" t="s">
        <v>6569</v>
      </c>
      <c r="B5546" s="7" t="s">
        <v>600</v>
      </c>
      <c r="C5546" s="7" t="s">
        <v>220</v>
      </c>
      <c r="D5546" s="7" t="s">
        <v>250</v>
      </c>
      <c r="E5546" s="7" t="s">
        <v>745</v>
      </c>
      <c r="F5546" s="9">
        <v>44221</v>
      </c>
      <c r="G5546" s="7">
        <v>2</v>
      </c>
      <c r="H5546" s="11">
        <f>VLOOKUP(B5546,[1]!Product_Data[#Data],4,0)</f>
        <v>368</v>
      </c>
      <c r="I5546" s="11">
        <f>VLOOKUP(B5546,[1]!Product_Data[#Data],3,0)</f>
        <v>269</v>
      </c>
      <c r="J5546" s="11">
        <f t="shared" si="519"/>
        <v>538</v>
      </c>
      <c r="K5546" s="11">
        <f t="shared" si="520"/>
        <v>736</v>
      </c>
      <c r="L5546" s="11">
        <f t="shared" si="521"/>
        <v>198</v>
      </c>
      <c r="M5546" t="str">
        <f>VLOOKUP(C5546,[1]!Location_Data[#Data],2,0)</f>
        <v>Modesto</v>
      </c>
      <c r="N5546" t="str">
        <f>VLOOKUP(D5546,[1]!Salespeople_Data[#Data],2,0)</f>
        <v>Martin Carr</v>
      </c>
      <c r="O5546" t="str">
        <f>VLOOKUP(E5546,[1]!Customer_Data[#Data],2,0)</f>
        <v>Andrew Graham</v>
      </c>
      <c r="P5546" s="15">
        <f t="shared" si="516"/>
        <v>2</v>
      </c>
      <c r="Q5546">
        <f t="shared" si="517"/>
        <v>1</v>
      </c>
      <c r="R5546">
        <f t="shared" si="518"/>
        <v>2021</v>
      </c>
    </row>
    <row r="5547" spans="1:18" x14ac:dyDescent="0.25">
      <c r="A5547" s="7" t="s">
        <v>6570</v>
      </c>
      <c r="B5547" s="7" t="s">
        <v>367</v>
      </c>
      <c r="C5547" s="7" t="s">
        <v>79</v>
      </c>
      <c r="D5547" s="7" t="s">
        <v>239</v>
      </c>
      <c r="E5547" s="7" t="s">
        <v>462</v>
      </c>
      <c r="F5547" s="9">
        <v>44201</v>
      </c>
      <c r="G5547" s="7">
        <v>3</v>
      </c>
      <c r="H5547" s="11">
        <f>VLOOKUP(B5547,[1]!Product_Data[#Data],4,0)</f>
        <v>530</v>
      </c>
      <c r="I5547" s="11">
        <f>VLOOKUP(B5547,[1]!Product_Data[#Data],3,0)</f>
        <v>424</v>
      </c>
      <c r="J5547" s="11">
        <f t="shared" si="519"/>
        <v>1272</v>
      </c>
      <c r="K5547" s="11">
        <f t="shared" si="520"/>
        <v>1590</v>
      </c>
      <c r="L5547" s="11">
        <f t="shared" si="521"/>
        <v>318</v>
      </c>
      <c r="M5547" t="str">
        <f>VLOOKUP(C5547,[1]!Location_Data[#Data],2,0)</f>
        <v>Palmdale</v>
      </c>
      <c r="N5547" t="str">
        <f>VLOOKUP(D5547,[1]!Salespeople_Data[#Data],2,0)</f>
        <v>John Reyes</v>
      </c>
      <c r="O5547" t="str">
        <f>VLOOKUP(E5547,[1]!Customer_Data[#Data],2,0)</f>
        <v>Thomas Chapman</v>
      </c>
      <c r="P5547" s="15">
        <f t="shared" si="516"/>
        <v>3</v>
      </c>
      <c r="Q5547">
        <f t="shared" si="517"/>
        <v>1</v>
      </c>
      <c r="R5547">
        <f t="shared" si="518"/>
        <v>2021</v>
      </c>
    </row>
    <row r="5548" spans="1:18" x14ac:dyDescent="0.25">
      <c r="A5548" s="7" t="s">
        <v>6571</v>
      </c>
      <c r="B5548" s="7" t="s">
        <v>311</v>
      </c>
      <c r="C5548" s="7" t="s">
        <v>90</v>
      </c>
      <c r="D5548" s="7" t="s">
        <v>10</v>
      </c>
      <c r="E5548" s="7" t="s">
        <v>726</v>
      </c>
      <c r="F5548" s="9">
        <v>44262</v>
      </c>
      <c r="G5548" s="7">
        <v>2</v>
      </c>
      <c r="H5548" s="11">
        <f>VLOOKUP(B5548,[1]!Product_Data[#Data],4,0)</f>
        <v>1743</v>
      </c>
      <c r="I5548" s="11">
        <f>VLOOKUP(B5548,[1]!Product_Data[#Data],3,0)</f>
        <v>872</v>
      </c>
      <c r="J5548" s="11">
        <f t="shared" si="519"/>
        <v>1744</v>
      </c>
      <c r="K5548" s="11">
        <f t="shared" si="520"/>
        <v>3486</v>
      </c>
      <c r="L5548" s="11">
        <f t="shared" si="521"/>
        <v>1742</v>
      </c>
      <c r="M5548" t="str">
        <f>VLOOKUP(C5548,[1]!Location_Data[#Data],2,0)</f>
        <v>Irvine</v>
      </c>
      <c r="N5548" t="str">
        <f>VLOOKUP(D5548,[1]!Salespeople_Data[#Data],2,0)</f>
        <v>Justin Lynch</v>
      </c>
      <c r="O5548" t="str">
        <f>VLOOKUP(E5548,[1]!Customer_Data[#Data],2,0)</f>
        <v>Phillip Tucker</v>
      </c>
      <c r="P5548" s="15">
        <f t="shared" si="516"/>
        <v>1</v>
      </c>
      <c r="Q5548">
        <f t="shared" si="517"/>
        <v>3</v>
      </c>
      <c r="R5548">
        <f t="shared" si="518"/>
        <v>2021</v>
      </c>
    </row>
    <row r="5549" spans="1:18" x14ac:dyDescent="0.25">
      <c r="A5549" s="7" t="s">
        <v>6572</v>
      </c>
      <c r="B5549" s="7" t="s">
        <v>925</v>
      </c>
      <c r="C5549" s="7" t="s">
        <v>253</v>
      </c>
      <c r="D5549" s="7" t="s">
        <v>413</v>
      </c>
      <c r="E5549" s="7" t="s">
        <v>2756</v>
      </c>
      <c r="F5549" s="9">
        <v>44270</v>
      </c>
      <c r="G5549" s="7">
        <v>1</v>
      </c>
      <c r="H5549" s="11">
        <f>VLOOKUP(B5549,[1]!Product_Data[#Data],4,0)</f>
        <v>136</v>
      </c>
      <c r="I5549" s="11">
        <f>VLOOKUP(B5549,[1]!Product_Data[#Data],3,0)</f>
        <v>72</v>
      </c>
      <c r="J5549" s="11">
        <f t="shared" si="519"/>
        <v>72</v>
      </c>
      <c r="K5549" s="11">
        <f t="shared" si="520"/>
        <v>136</v>
      </c>
      <c r="L5549" s="11">
        <f t="shared" si="521"/>
        <v>64</v>
      </c>
      <c r="M5549" t="str">
        <f>VLOOKUP(C5549,[1]!Location_Data[#Data],2,0)</f>
        <v>Bakersfield</v>
      </c>
      <c r="N5549" t="str">
        <f>VLOOKUP(D5549,[1]!Salespeople_Data[#Data],2,0)</f>
        <v>Kenneth Bradley</v>
      </c>
      <c r="O5549" t="str">
        <f>VLOOKUP(E5549,[1]!Customer_Data[#Data],2,0)</f>
        <v>Earl Ortiz</v>
      </c>
      <c r="P5549" s="15">
        <f t="shared" si="516"/>
        <v>2</v>
      </c>
      <c r="Q5549">
        <f t="shared" si="517"/>
        <v>3</v>
      </c>
      <c r="R5549">
        <f t="shared" si="518"/>
        <v>2021</v>
      </c>
    </row>
    <row r="5550" spans="1:18" x14ac:dyDescent="0.25">
      <c r="A5550" s="7" t="s">
        <v>6573</v>
      </c>
      <c r="B5550" s="7" t="s">
        <v>666</v>
      </c>
      <c r="C5550" s="7" t="s">
        <v>570</v>
      </c>
      <c r="D5550" s="7" t="s">
        <v>20</v>
      </c>
      <c r="E5550" s="7" t="s">
        <v>1986</v>
      </c>
      <c r="F5550" s="9">
        <v>44234</v>
      </c>
      <c r="G5550" s="7">
        <v>3</v>
      </c>
      <c r="H5550" s="11">
        <f>VLOOKUP(B5550,[1]!Product_Data[#Data],4,0)</f>
        <v>2241</v>
      </c>
      <c r="I5550" s="11">
        <f>VLOOKUP(B5550,[1]!Product_Data[#Data],3,0)</f>
        <v>1367</v>
      </c>
      <c r="J5550" s="11">
        <f t="shared" si="519"/>
        <v>4101</v>
      </c>
      <c r="K5550" s="11">
        <f t="shared" si="520"/>
        <v>6723</v>
      </c>
      <c r="L5550" s="11">
        <f t="shared" si="521"/>
        <v>2622</v>
      </c>
      <c r="M5550" t="str">
        <f>VLOOKUP(C5550,[1]!Location_Data[#Data],2,0)</f>
        <v>Fresno</v>
      </c>
      <c r="N5550" t="str">
        <f>VLOOKUP(D5550,[1]!Salespeople_Data[#Data],2,0)</f>
        <v>Joshua Cook</v>
      </c>
      <c r="O5550" t="str">
        <f>VLOOKUP(E5550,[1]!Customer_Data[#Data],2,0)</f>
        <v>Joshua Ryan</v>
      </c>
      <c r="P5550" s="15">
        <f t="shared" si="516"/>
        <v>1</v>
      </c>
      <c r="Q5550">
        <f t="shared" si="517"/>
        <v>2</v>
      </c>
      <c r="R5550">
        <f t="shared" si="518"/>
        <v>2021</v>
      </c>
    </row>
    <row r="5551" spans="1:18" x14ac:dyDescent="0.25">
      <c r="A5551" s="7" t="s">
        <v>6574</v>
      </c>
      <c r="B5551" s="7" t="s">
        <v>83</v>
      </c>
      <c r="C5551" s="7" t="s">
        <v>211</v>
      </c>
      <c r="D5551" s="7" t="s">
        <v>116</v>
      </c>
      <c r="E5551" s="7" t="s">
        <v>1804</v>
      </c>
      <c r="F5551" s="9">
        <v>44197</v>
      </c>
      <c r="G5551" s="7">
        <v>1</v>
      </c>
      <c r="H5551" s="11">
        <f>VLOOKUP(B5551,[1]!Product_Data[#Data],4,0)</f>
        <v>1972</v>
      </c>
      <c r="I5551" s="11">
        <f>VLOOKUP(B5551,[1]!Product_Data[#Data],3,0)</f>
        <v>1321</v>
      </c>
      <c r="J5551" s="11">
        <f t="shared" si="519"/>
        <v>1321</v>
      </c>
      <c r="K5551" s="11">
        <f t="shared" si="520"/>
        <v>1972</v>
      </c>
      <c r="L5551" s="11">
        <f t="shared" si="521"/>
        <v>651</v>
      </c>
      <c r="M5551" t="str">
        <f>VLOOKUP(C5551,[1]!Location_Data[#Data],2,0)</f>
        <v>Chula Vista</v>
      </c>
      <c r="N5551" t="str">
        <f>VLOOKUP(D5551,[1]!Salespeople_Data[#Data],2,0)</f>
        <v>Roger Ramos</v>
      </c>
      <c r="O5551" t="str">
        <f>VLOOKUP(E5551,[1]!Customer_Data[#Data],2,0)</f>
        <v>Larry Ray</v>
      </c>
      <c r="P5551" s="15">
        <f t="shared" si="516"/>
        <v>6</v>
      </c>
      <c r="Q5551">
        <f t="shared" si="517"/>
        <v>1</v>
      </c>
      <c r="R5551">
        <f t="shared" si="518"/>
        <v>2021</v>
      </c>
    </row>
    <row r="5552" spans="1:18" x14ac:dyDescent="0.25">
      <c r="A5552" s="7" t="s">
        <v>6575</v>
      </c>
      <c r="B5552" s="7" t="s">
        <v>189</v>
      </c>
      <c r="C5552" s="7" t="s">
        <v>211</v>
      </c>
      <c r="D5552" s="7" t="s">
        <v>111</v>
      </c>
      <c r="E5552" s="7" t="s">
        <v>1546</v>
      </c>
      <c r="F5552" s="9">
        <v>44262</v>
      </c>
      <c r="G5552" s="7">
        <v>3</v>
      </c>
      <c r="H5552" s="11">
        <f>VLOOKUP(B5552,[1]!Product_Data[#Data],4,0)</f>
        <v>1783</v>
      </c>
      <c r="I5552" s="11">
        <f>VLOOKUP(B5552,[1]!Product_Data[#Data],3,0)</f>
        <v>1516</v>
      </c>
      <c r="J5552" s="11">
        <f t="shared" si="519"/>
        <v>4548</v>
      </c>
      <c r="K5552" s="11">
        <f t="shared" si="520"/>
        <v>5349</v>
      </c>
      <c r="L5552" s="11">
        <f t="shared" si="521"/>
        <v>801</v>
      </c>
      <c r="M5552" t="str">
        <f>VLOOKUP(C5552,[1]!Location_Data[#Data],2,0)</f>
        <v>Chula Vista</v>
      </c>
      <c r="N5552" t="str">
        <f>VLOOKUP(D5552,[1]!Salespeople_Data[#Data],2,0)</f>
        <v>Ryan Welch</v>
      </c>
      <c r="O5552" t="str">
        <f>VLOOKUP(E5552,[1]!Customer_Data[#Data],2,0)</f>
        <v>Edward Walker</v>
      </c>
      <c r="P5552" s="15">
        <f t="shared" si="516"/>
        <v>1</v>
      </c>
      <c r="Q5552">
        <f t="shared" si="517"/>
        <v>3</v>
      </c>
      <c r="R5552">
        <f t="shared" si="518"/>
        <v>2021</v>
      </c>
    </row>
    <row r="5553" spans="1:18" x14ac:dyDescent="0.25">
      <c r="A5553" s="7" t="s">
        <v>6576</v>
      </c>
      <c r="B5553" s="7" t="s">
        <v>61</v>
      </c>
      <c r="C5553" s="7" t="s">
        <v>48</v>
      </c>
      <c r="D5553" s="7" t="s">
        <v>116</v>
      </c>
      <c r="E5553" s="7" t="s">
        <v>4208</v>
      </c>
      <c r="F5553" s="9">
        <v>44256</v>
      </c>
      <c r="G5553" s="7">
        <v>1</v>
      </c>
      <c r="H5553" s="11">
        <f>VLOOKUP(B5553,[1]!Product_Data[#Data],4,0)</f>
        <v>1889</v>
      </c>
      <c r="I5553" s="11">
        <f>VLOOKUP(B5553,[1]!Product_Data[#Data],3,0)</f>
        <v>945</v>
      </c>
      <c r="J5553" s="11">
        <f t="shared" si="519"/>
        <v>945</v>
      </c>
      <c r="K5553" s="11">
        <f t="shared" si="520"/>
        <v>1889</v>
      </c>
      <c r="L5553" s="11">
        <f t="shared" si="521"/>
        <v>944</v>
      </c>
      <c r="M5553" t="str">
        <f>VLOOKUP(C5553,[1]!Location_Data[#Data],2,0)</f>
        <v>Rialto</v>
      </c>
      <c r="N5553" t="str">
        <f>VLOOKUP(D5553,[1]!Salespeople_Data[#Data],2,0)</f>
        <v>Roger Ramos</v>
      </c>
      <c r="O5553" t="str">
        <f>VLOOKUP(E5553,[1]!Customer_Data[#Data],2,0)</f>
        <v>Mark Kim</v>
      </c>
      <c r="P5553" s="15">
        <f t="shared" si="516"/>
        <v>2</v>
      </c>
      <c r="Q5553">
        <f t="shared" si="517"/>
        <v>3</v>
      </c>
      <c r="R5553">
        <f t="shared" si="518"/>
        <v>2021</v>
      </c>
    </row>
    <row r="5554" spans="1:18" x14ac:dyDescent="0.25">
      <c r="A5554" s="7" t="s">
        <v>6577</v>
      </c>
      <c r="B5554" s="7" t="s">
        <v>666</v>
      </c>
      <c r="C5554" s="7" t="s">
        <v>74</v>
      </c>
      <c r="D5554" s="7" t="s">
        <v>126</v>
      </c>
      <c r="E5554" s="7" t="s">
        <v>2330</v>
      </c>
      <c r="F5554" s="9">
        <v>44229</v>
      </c>
      <c r="G5554" s="7">
        <v>1</v>
      </c>
      <c r="H5554" s="11">
        <f>VLOOKUP(B5554,[1]!Product_Data[#Data],4,0)</f>
        <v>2241</v>
      </c>
      <c r="I5554" s="11">
        <f>VLOOKUP(B5554,[1]!Product_Data[#Data],3,0)</f>
        <v>1367</v>
      </c>
      <c r="J5554" s="11">
        <f t="shared" si="519"/>
        <v>1367</v>
      </c>
      <c r="K5554" s="11">
        <f t="shared" si="520"/>
        <v>2241</v>
      </c>
      <c r="L5554" s="11">
        <f t="shared" si="521"/>
        <v>874</v>
      </c>
      <c r="M5554" t="str">
        <f>VLOOKUP(C5554,[1]!Location_Data[#Data],2,0)</f>
        <v>West Covina</v>
      </c>
      <c r="N5554" t="str">
        <f>VLOOKUP(D5554,[1]!Salespeople_Data[#Data],2,0)</f>
        <v>Larry Castillo</v>
      </c>
      <c r="O5554" t="str">
        <f>VLOOKUP(E5554,[1]!Customer_Data[#Data],2,0)</f>
        <v>Bobby Hughes</v>
      </c>
      <c r="P5554" s="15">
        <f t="shared" si="516"/>
        <v>3</v>
      </c>
      <c r="Q5554">
        <f t="shared" si="517"/>
        <v>2</v>
      </c>
      <c r="R5554">
        <f t="shared" si="518"/>
        <v>2021</v>
      </c>
    </row>
    <row r="5555" spans="1:18" x14ac:dyDescent="0.25">
      <c r="A5555" s="7" t="s">
        <v>6578</v>
      </c>
      <c r="B5555" s="7" t="s">
        <v>652</v>
      </c>
      <c r="C5555" s="7" t="s">
        <v>302</v>
      </c>
      <c r="D5555" s="7" t="s">
        <v>170</v>
      </c>
      <c r="E5555" s="7" t="s">
        <v>187</v>
      </c>
      <c r="F5555" s="9">
        <v>44241</v>
      </c>
      <c r="G5555" s="7">
        <v>3</v>
      </c>
      <c r="H5555" s="11">
        <f>VLOOKUP(B5555,[1]!Product_Data[#Data],4,0)</f>
        <v>217</v>
      </c>
      <c r="I5555" s="11">
        <f>VLOOKUP(B5555,[1]!Product_Data[#Data],3,0)</f>
        <v>171</v>
      </c>
      <c r="J5555" s="11">
        <f t="shared" si="519"/>
        <v>513</v>
      </c>
      <c r="K5555" s="11">
        <f t="shared" si="520"/>
        <v>651</v>
      </c>
      <c r="L5555" s="11">
        <f t="shared" si="521"/>
        <v>138</v>
      </c>
      <c r="M5555" t="str">
        <f>VLOOKUP(C5555,[1]!Location_Data[#Data],2,0)</f>
        <v>Santa Rosa</v>
      </c>
      <c r="N5555" t="str">
        <f>VLOOKUP(D5555,[1]!Salespeople_Data[#Data],2,0)</f>
        <v>Sean Miller</v>
      </c>
      <c r="O5555" t="str">
        <f>VLOOKUP(E5555,[1]!Customer_Data[#Data],2,0)</f>
        <v>Harry Hudson</v>
      </c>
      <c r="P5555" s="15">
        <f t="shared" si="516"/>
        <v>1</v>
      </c>
      <c r="Q5555">
        <f t="shared" si="517"/>
        <v>2</v>
      </c>
      <c r="R5555">
        <f t="shared" si="518"/>
        <v>2021</v>
      </c>
    </row>
    <row r="5556" spans="1:18" x14ac:dyDescent="0.25">
      <c r="A5556" s="7" t="s">
        <v>6579</v>
      </c>
      <c r="B5556" s="7" t="s">
        <v>245</v>
      </c>
      <c r="C5556" s="7" t="s">
        <v>229</v>
      </c>
      <c r="D5556" s="7" t="s">
        <v>116</v>
      </c>
      <c r="E5556" s="7" t="s">
        <v>520</v>
      </c>
      <c r="F5556" s="9">
        <v>44243</v>
      </c>
      <c r="G5556" s="7">
        <v>1</v>
      </c>
      <c r="H5556" s="11">
        <f>VLOOKUP(B5556,[1]!Product_Data[#Data],4,0)</f>
        <v>818</v>
      </c>
      <c r="I5556" s="11">
        <f>VLOOKUP(B5556,[1]!Product_Data[#Data],3,0)</f>
        <v>450</v>
      </c>
      <c r="J5556" s="11">
        <f t="shared" si="519"/>
        <v>450</v>
      </c>
      <c r="K5556" s="11">
        <f t="shared" si="520"/>
        <v>818</v>
      </c>
      <c r="L5556" s="11">
        <f t="shared" si="521"/>
        <v>368</v>
      </c>
      <c r="M5556" t="str">
        <f>VLOOKUP(C5556,[1]!Location_Data[#Data],2,0)</f>
        <v>San Jose</v>
      </c>
      <c r="N5556" t="str">
        <f>VLOOKUP(D5556,[1]!Salespeople_Data[#Data],2,0)</f>
        <v>Roger Ramos</v>
      </c>
      <c r="O5556" t="str">
        <f>VLOOKUP(E5556,[1]!Customer_Data[#Data],2,0)</f>
        <v>Roy West</v>
      </c>
      <c r="P5556" s="15">
        <f t="shared" si="516"/>
        <v>3</v>
      </c>
      <c r="Q5556">
        <f t="shared" si="517"/>
        <v>2</v>
      </c>
      <c r="R5556">
        <f t="shared" si="518"/>
        <v>2021</v>
      </c>
    </row>
    <row r="5557" spans="1:18" x14ac:dyDescent="0.25">
      <c r="A5557" s="7" t="s">
        <v>6580</v>
      </c>
      <c r="B5557" s="7" t="s">
        <v>383</v>
      </c>
      <c r="C5557" s="7" t="s">
        <v>74</v>
      </c>
      <c r="D5557" s="7" t="s">
        <v>71</v>
      </c>
      <c r="E5557" s="7" t="s">
        <v>1282</v>
      </c>
      <c r="F5557" s="9">
        <v>44246</v>
      </c>
      <c r="G5557" s="7">
        <v>3</v>
      </c>
      <c r="H5557" s="11">
        <f>VLOOKUP(B5557,[1]!Product_Data[#Data],4,0)</f>
        <v>1494</v>
      </c>
      <c r="I5557" s="11">
        <f>VLOOKUP(B5557,[1]!Product_Data[#Data],3,0)</f>
        <v>971</v>
      </c>
      <c r="J5557" s="11">
        <f t="shared" si="519"/>
        <v>2913</v>
      </c>
      <c r="K5557" s="11">
        <f t="shared" si="520"/>
        <v>4482</v>
      </c>
      <c r="L5557" s="11">
        <f t="shared" si="521"/>
        <v>1569</v>
      </c>
      <c r="M5557" t="str">
        <f>VLOOKUP(C5557,[1]!Location_Data[#Data],2,0)</f>
        <v>West Covina</v>
      </c>
      <c r="N5557" t="str">
        <f>VLOOKUP(D5557,[1]!Salespeople_Data[#Data],2,0)</f>
        <v>Gary Rodriguez</v>
      </c>
      <c r="O5557" t="str">
        <f>VLOOKUP(E5557,[1]!Customer_Data[#Data],2,0)</f>
        <v>Bruce Harris</v>
      </c>
      <c r="P5557" s="15">
        <f t="shared" si="516"/>
        <v>6</v>
      </c>
      <c r="Q5557">
        <f t="shared" si="517"/>
        <v>2</v>
      </c>
      <c r="R5557">
        <f t="shared" si="518"/>
        <v>2021</v>
      </c>
    </row>
    <row r="5558" spans="1:18" x14ac:dyDescent="0.25">
      <c r="A5558" s="7" t="s">
        <v>6581</v>
      </c>
      <c r="B5558" s="7" t="s">
        <v>703</v>
      </c>
      <c r="C5558" s="7" t="s">
        <v>450</v>
      </c>
      <c r="D5558" s="7" t="s">
        <v>170</v>
      </c>
      <c r="E5558" s="7" t="s">
        <v>3533</v>
      </c>
      <c r="F5558" s="9">
        <v>44262</v>
      </c>
      <c r="G5558" s="7">
        <v>4</v>
      </c>
      <c r="H5558" s="11">
        <f>VLOOKUP(B5558,[1]!Product_Data[#Data],4,0)</f>
        <v>530</v>
      </c>
      <c r="I5558" s="11">
        <f>VLOOKUP(B5558,[1]!Product_Data[#Data],3,0)</f>
        <v>435</v>
      </c>
      <c r="J5558" s="11">
        <f t="shared" si="519"/>
        <v>1740</v>
      </c>
      <c r="K5558" s="11">
        <f t="shared" si="520"/>
        <v>2120</v>
      </c>
      <c r="L5558" s="11">
        <f t="shared" si="521"/>
        <v>380</v>
      </c>
      <c r="M5558" t="str">
        <f>VLOOKUP(C5558,[1]!Location_Data[#Data],2,0)</f>
        <v>Simi Valley</v>
      </c>
      <c r="N5558" t="str">
        <f>VLOOKUP(D5558,[1]!Salespeople_Data[#Data],2,0)</f>
        <v>Sean Miller</v>
      </c>
      <c r="O5558" t="str">
        <f>VLOOKUP(E5558,[1]!Customer_Data[#Data],2,0)</f>
        <v>Frank Weaver</v>
      </c>
      <c r="P5558" s="15">
        <f t="shared" si="516"/>
        <v>1</v>
      </c>
      <c r="Q5558">
        <f t="shared" si="517"/>
        <v>3</v>
      </c>
      <c r="R5558">
        <f t="shared" si="518"/>
        <v>2021</v>
      </c>
    </row>
    <row r="5559" spans="1:18" x14ac:dyDescent="0.25">
      <c r="A5559" s="7" t="s">
        <v>6582</v>
      </c>
      <c r="B5559" s="7" t="s">
        <v>479</v>
      </c>
      <c r="C5559" s="7" t="s">
        <v>52</v>
      </c>
      <c r="D5559" s="7" t="s">
        <v>40</v>
      </c>
      <c r="E5559" s="7" t="s">
        <v>419</v>
      </c>
      <c r="F5559" s="9">
        <v>44233</v>
      </c>
      <c r="G5559" s="7">
        <v>1</v>
      </c>
      <c r="H5559" s="11">
        <f>VLOOKUP(B5559,[1]!Product_Data[#Data],4,0)</f>
        <v>123</v>
      </c>
      <c r="I5559" s="11">
        <f>VLOOKUP(B5559,[1]!Product_Data[#Data],3,0)</f>
        <v>84</v>
      </c>
      <c r="J5559" s="11">
        <f t="shared" si="519"/>
        <v>84</v>
      </c>
      <c r="K5559" s="11">
        <f t="shared" si="520"/>
        <v>123</v>
      </c>
      <c r="L5559" s="11">
        <f t="shared" si="521"/>
        <v>39</v>
      </c>
      <c r="M5559" t="str">
        <f>VLOOKUP(C5559,[1]!Location_Data[#Data],2,0)</f>
        <v>Pasadena</v>
      </c>
      <c r="N5559" t="str">
        <f>VLOOKUP(D5559,[1]!Salespeople_Data[#Data],2,0)</f>
        <v>Brian Hansen</v>
      </c>
      <c r="O5559" t="str">
        <f>VLOOKUP(E5559,[1]!Customer_Data[#Data],2,0)</f>
        <v>Bruce Armstrong</v>
      </c>
      <c r="P5559" s="15">
        <f t="shared" si="516"/>
        <v>7</v>
      </c>
      <c r="Q5559">
        <f t="shared" si="517"/>
        <v>2</v>
      </c>
      <c r="R5559">
        <f t="shared" si="518"/>
        <v>2021</v>
      </c>
    </row>
    <row r="5560" spans="1:18" x14ac:dyDescent="0.25">
      <c r="A5560" s="7" t="s">
        <v>6583</v>
      </c>
      <c r="B5560" s="7" t="s">
        <v>348</v>
      </c>
      <c r="C5560" s="7" t="s">
        <v>596</v>
      </c>
      <c r="D5560" s="7" t="s">
        <v>141</v>
      </c>
      <c r="E5560" s="7" t="s">
        <v>2820</v>
      </c>
      <c r="F5560" s="9">
        <v>44214</v>
      </c>
      <c r="G5560" s="7">
        <v>4</v>
      </c>
      <c r="H5560" s="11">
        <f>VLOOKUP(B5560,[1]!Product_Data[#Data],4,0)</f>
        <v>603</v>
      </c>
      <c r="I5560" s="11">
        <f>VLOOKUP(B5560,[1]!Product_Data[#Data],3,0)</f>
        <v>416</v>
      </c>
      <c r="J5560" s="11">
        <f t="shared" si="519"/>
        <v>1664</v>
      </c>
      <c r="K5560" s="11">
        <f t="shared" si="520"/>
        <v>2412</v>
      </c>
      <c r="L5560" s="11">
        <f t="shared" si="521"/>
        <v>748</v>
      </c>
      <c r="M5560" t="str">
        <f>VLOOKUP(C5560,[1]!Location_Data[#Data],2,0)</f>
        <v>Fremont</v>
      </c>
      <c r="N5560" t="str">
        <f>VLOOKUP(D5560,[1]!Salespeople_Data[#Data],2,0)</f>
        <v>Arthur Mccoy</v>
      </c>
      <c r="O5560" t="str">
        <f>VLOOKUP(E5560,[1]!Customer_Data[#Data],2,0)</f>
        <v>Edward Gonzalez</v>
      </c>
      <c r="P5560" s="15">
        <f t="shared" si="516"/>
        <v>2</v>
      </c>
      <c r="Q5560">
        <f t="shared" si="517"/>
        <v>1</v>
      </c>
      <c r="R5560">
        <f t="shared" si="518"/>
        <v>2021</v>
      </c>
    </row>
    <row r="5561" spans="1:18" x14ac:dyDescent="0.25">
      <c r="A5561" s="7" t="s">
        <v>6584</v>
      </c>
      <c r="B5561" s="7" t="s">
        <v>408</v>
      </c>
      <c r="C5561" s="7" t="s">
        <v>100</v>
      </c>
      <c r="D5561" s="7" t="s">
        <v>136</v>
      </c>
      <c r="E5561" s="7" t="s">
        <v>2629</v>
      </c>
      <c r="F5561" s="9">
        <v>44207</v>
      </c>
      <c r="G5561" s="7">
        <v>2</v>
      </c>
      <c r="H5561" s="11">
        <f>VLOOKUP(B5561,[1]!Product_Data[#Data],4,0)</f>
        <v>1405</v>
      </c>
      <c r="I5561" s="11">
        <f>VLOOKUP(B5561,[1]!Product_Data[#Data],3,0)</f>
        <v>1054</v>
      </c>
      <c r="J5561" s="11">
        <f t="shared" si="519"/>
        <v>2108</v>
      </c>
      <c r="K5561" s="11">
        <f t="shared" si="520"/>
        <v>2810</v>
      </c>
      <c r="L5561" s="11">
        <f t="shared" si="521"/>
        <v>702</v>
      </c>
      <c r="M5561" t="str">
        <f>VLOOKUP(C5561,[1]!Location_Data[#Data],2,0)</f>
        <v>Victorville</v>
      </c>
      <c r="N5561" t="str">
        <f>VLOOKUP(D5561,[1]!Salespeople_Data[#Data],2,0)</f>
        <v>Clarence Fox</v>
      </c>
      <c r="O5561" t="str">
        <f>VLOOKUP(E5561,[1]!Customer_Data[#Data],2,0)</f>
        <v>Roy Carpenter</v>
      </c>
      <c r="P5561" s="15">
        <f t="shared" si="516"/>
        <v>2</v>
      </c>
      <c r="Q5561">
        <f t="shared" si="517"/>
        <v>1</v>
      </c>
      <c r="R5561">
        <f t="shared" si="518"/>
        <v>2021</v>
      </c>
    </row>
    <row r="5562" spans="1:18" x14ac:dyDescent="0.25">
      <c r="A5562" s="7" t="s">
        <v>6585</v>
      </c>
      <c r="B5562" s="7" t="s">
        <v>139</v>
      </c>
      <c r="C5562" s="7" t="s">
        <v>249</v>
      </c>
      <c r="D5562" s="7" t="s">
        <v>159</v>
      </c>
      <c r="E5562" s="7" t="s">
        <v>1715</v>
      </c>
      <c r="F5562" s="9">
        <v>44220</v>
      </c>
      <c r="G5562" s="7">
        <v>2</v>
      </c>
      <c r="H5562" s="11">
        <f>VLOOKUP(B5562,[1]!Product_Data[#Data],4,0)</f>
        <v>817</v>
      </c>
      <c r="I5562" s="11">
        <f>VLOOKUP(B5562,[1]!Product_Data[#Data],3,0)</f>
        <v>409</v>
      </c>
      <c r="J5562" s="11">
        <f t="shared" si="519"/>
        <v>818</v>
      </c>
      <c r="K5562" s="11">
        <f t="shared" si="520"/>
        <v>1634</v>
      </c>
      <c r="L5562" s="11">
        <f t="shared" si="521"/>
        <v>816</v>
      </c>
      <c r="M5562" t="str">
        <f>VLOOKUP(C5562,[1]!Location_Data[#Data],2,0)</f>
        <v>Roseville</v>
      </c>
      <c r="N5562" t="str">
        <f>VLOOKUP(D5562,[1]!Salespeople_Data[#Data],2,0)</f>
        <v>Bobby Russell</v>
      </c>
      <c r="O5562" t="str">
        <f>VLOOKUP(E5562,[1]!Customer_Data[#Data],2,0)</f>
        <v>Frank Gibson</v>
      </c>
      <c r="P5562" s="15">
        <f t="shared" si="516"/>
        <v>1</v>
      </c>
      <c r="Q5562">
        <f t="shared" si="517"/>
        <v>1</v>
      </c>
      <c r="R5562">
        <f t="shared" si="518"/>
        <v>2021</v>
      </c>
    </row>
    <row r="5563" spans="1:18" x14ac:dyDescent="0.25">
      <c r="A5563" s="7" t="s">
        <v>6586</v>
      </c>
      <c r="B5563" s="7" t="s">
        <v>13</v>
      </c>
      <c r="C5563" s="7" t="s">
        <v>110</v>
      </c>
      <c r="D5563" s="7" t="s">
        <v>447</v>
      </c>
      <c r="E5563" s="7" t="s">
        <v>1488</v>
      </c>
      <c r="F5563" s="9">
        <v>44256</v>
      </c>
      <c r="G5563" s="7">
        <v>3</v>
      </c>
      <c r="H5563" s="11">
        <f>VLOOKUP(B5563,[1]!Product_Data[#Data],4,0)</f>
        <v>1022</v>
      </c>
      <c r="I5563" s="11">
        <f>VLOOKUP(B5563,[1]!Product_Data[#Data],3,0)</f>
        <v>818</v>
      </c>
      <c r="J5563" s="11">
        <f t="shared" si="519"/>
        <v>2454</v>
      </c>
      <c r="K5563" s="11">
        <f t="shared" si="520"/>
        <v>3066</v>
      </c>
      <c r="L5563" s="11">
        <f t="shared" si="521"/>
        <v>612</v>
      </c>
      <c r="M5563" t="str">
        <f>VLOOKUP(C5563,[1]!Location_Data[#Data],2,0)</f>
        <v>Richmond</v>
      </c>
      <c r="N5563" t="str">
        <f>VLOOKUP(D5563,[1]!Salespeople_Data[#Data],2,0)</f>
        <v>Howard Sims</v>
      </c>
      <c r="O5563" t="str">
        <f>VLOOKUP(E5563,[1]!Customer_Data[#Data],2,0)</f>
        <v>Johnny Ward</v>
      </c>
      <c r="P5563" s="15">
        <f t="shared" si="516"/>
        <v>2</v>
      </c>
      <c r="Q5563">
        <f t="shared" si="517"/>
        <v>3</v>
      </c>
      <c r="R5563">
        <f t="shared" si="518"/>
        <v>2021</v>
      </c>
    </row>
    <row r="5564" spans="1:18" x14ac:dyDescent="0.25">
      <c r="A5564" s="7" t="s">
        <v>6587</v>
      </c>
      <c r="B5564" s="7" t="s">
        <v>8</v>
      </c>
      <c r="C5564" s="7" t="s">
        <v>731</v>
      </c>
      <c r="D5564" s="7" t="s">
        <v>359</v>
      </c>
      <c r="E5564" s="7" t="s">
        <v>121</v>
      </c>
      <c r="F5564" s="9">
        <v>44227</v>
      </c>
      <c r="G5564" s="7">
        <v>1</v>
      </c>
      <c r="H5564" s="11">
        <f>VLOOKUP(B5564,[1]!Product_Data[#Data],4,0)</f>
        <v>1522</v>
      </c>
      <c r="I5564" s="11">
        <f>VLOOKUP(B5564,[1]!Product_Data[#Data],3,0)</f>
        <v>791</v>
      </c>
      <c r="J5564" s="11">
        <f t="shared" si="519"/>
        <v>791</v>
      </c>
      <c r="K5564" s="11">
        <f t="shared" si="520"/>
        <v>1522</v>
      </c>
      <c r="L5564" s="11">
        <f t="shared" si="521"/>
        <v>731</v>
      </c>
      <c r="M5564" t="str">
        <f>VLOOKUP(C5564,[1]!Location_Data[#Data],2,0)</f>
        <v>Costa Mesa</v>
      </c>
      <c r="N5564" t="str">
        <f>VLOOKUP(D5564,[1]!Salespeople_Data[#Data],2,0)</f>
        <v>Eugene Holmes</v>
      </c>
      <c r="O5564" t="str">
        <f>VLOOKUP(E5564,[1]!Customer_Data[#Data],2,0)</f>
        <v>Steven Walker</v>
      </c>
      <c r="P5564" s="15">
        <f t="shared" si="516"/>
        <v>1</v>
      </c>
      <c r="Q5564">
        <f t="shared" si="517"/>
        <v>1</v>
      </c>
      <c r="R5564">
        <f t="shared" si="518"/>
        <v>2021</v>
      </c>
    </row>
    <row r="5565" spans="1:18" x14ac:dyDescent="0.25">
      <c r="A5565" s="7" t="s">
        <v>6588</v>
      </c>
      <c r="B5565" s="7" t="s">
        <v>367</v>
      </c>
      <c r="C5565" s="7" t="s">
        <v>220</v>
      </c>
      <c r="D5565" s="7" t="s">
        <v>58</v>
      </c>
      <c r="E5565" s="7" t="s">
        <v>1303</v>
      </c>
      <c r="F5565" s="9">
        <v>44231</v>
      </c>
      <c r="G5565" s="7">
        <v>2</v>
      </c>
      <c r="H5565" s="11">
        <f>VLOOKUP(B5565,[1]!Product_Data[#Data],4,0)</f>
        <v>530</v>
      </c>
      <c r="I5565" s="11">
        <f>VLOOKUP(B5565,[1]!Product_Data[#Data],3,0)</f>
        <v>424</v>
      </c>
      <c r="J5565" s="11">
        <f t="shared" si="519"/>
        <v>848</v>
      </c>
      <c r="K5565" s="11">
        <f t="shared" si="520"/>
        <v>1060</v>
      </c>
      <c r="L5565" s="11">
        <f t="shared" si="521"/>
        <v>212</v>
      </c>
      <c r="M5565" t="str">
        <f>VLOOKUP(C5565,[1]!Location_Data[#Data],2,0)</f>
        <v>Modesto</v>
      </c>
      <c r="N5565" t="str">
        <f>VLOOKUP(D5565,[1]!Salespeople_Data[#Data],2,0)</f>
        <v>Christopher Tucker</v>
      </c>
      <c r="O5565" t="str">
        <f>VLOOKUP(E5565,[1]!Customer_Data[#Data],2,0)</f>
        <v>Terry Harris</v>
      </c>
      <c r="P5565" s="15">
        <f t="shared" si="516"/>
        <v>5</v>
      </c>
      <c r="Q5565">
        <f t="shared" si="517"/>
        <v>2</v>
      </c>
      <c r="R5565">
        <f t="shared" si="518"/>
        <v>2021</v>
      </c>
    </row>
    <row r="5566" spans="1:18" x14ac:dyDescent="0.25">
      <c r="A5566" s="7" t="s">
        <v>6589</v>
      </c>
      <c r="B5566" s="7" t="s">
        <v>164</v>
      </c>
      <c r="C5566" s="7" t="s">
        <v>100</v>
      </c>
      <c r="D5566" s="7" t="s">
        <v>87</v>
      </c>
      <c r="E5566" s="7" t="s">
        <v>127</v>
      </c>
      <c r="F5566" s="9">
        <v>44251</v>
      </c>
      <c r="G5566" s="7">
        <v>3</v>
      </c>
      <c r="H5566" s="11">
        <f>VLOOKUP(B5566,[1]!Product_Data[#Data],4,0)</f>
        <v>637</v>
      </c>
      <c r="I5566" s="11">
        <f>VLOOKUP(B5566,[1]!Product_Data[#Data],3,0)</f>
        <v>389</v>
      </c>
      <c r="J5566" s="11">
        <f t="shared" si="519"/>
        <v>1167</v>
      </c>
      <c r="K5566" s="11">
        <f t="shared" si="520"/>
        <v>1911</v>
      </c>
      <c r="L5566" s="11">
        <f t="shared" si="521"/>
        <v>744</v>
      </c>
      <c r="M5566" t="str">
        <f>VLOOKUP(C5566,[1]!Location_Data[#Data],2,0)</f>
        <v>Victorville</v>
      </c>
      <c r="N5566" t="str">
        <f>VLOOKUP(D5566,[1]!Salespeople_Data[#Data],2,0)</f>
        <v>Martin Perry</v>
      </c>
      <c r="O5566" t="str">
        <f>VLOOKUP(E5566,[1]!Customer_Data[#Data],2,0)</f>
        <v>Carlos Smith</v>
      </c>
      <c r="P5566" s="15">
        <f t="shared" si="516"/>
        <v>4</v>
      </c>
      <c r="Q5566">
        <f t="shared" si="517"/>
        <v>2</v>
      </c>
      <c r="R5566">
        <f t="shared" si="518"/>
        <v>2021</v>
      </c>
    </row>
    <row r="5567" spans="1:18" x14ac:dyDescent="0.25">
      <c r="A5567" s="7" t="s">
        <v>6590</v>
      </c>
      <c r="B5567" s="7" t="s">
        <v>189</v>
      </c>
      <c r="C5567" s="7" t="s">
        <v>322</v>
      </c>
      <c r="D5567" s="7" t="s">
        <v>216</v>
      </c>
      <c r="E5567" s="7" t="s">
        <v>482</v>
      </c>
      <c r="F5567" s="9">
        <v>44210</v>
      </c>
      <c r="G5567" s="7">
        <v>4</v>
      </c>
      <c r="H5567" s="11">
        <f>VLOOKUP(B5567,[1]!Product_Data[#Data],4,0)</f>
        <v>1783</v>
      </c>
      <c r="I5567" s="11">
        <f>VLOOKUP(B5567,[1]!Product_Data[#Data],3,0)</f>
        <v>1516</v>
      </c>
      <c r="J5567" s="11">
        <f t="shared" si="519"/>
        <v>6064</v>
      </c>
      <c r="K5567" s="11">
        <f t="shared" si="520"/>
        <v>7132</v>
      </c>
      <c r="L5567" s="11">
        <f t="shared" si="521"/>
        <v>1068</v>
      </c>
      <c r="M5567" t="str">
        <f>VLOOKUP(C5567,[1]!Location_Data[#Data],2,0)</f>
        <v>Rancho Cucamonga</v>
      </c>
      <c r="N5567" t="str">
        <f>VLOOKUP(D5567,[1]!Salespeople_Data[#Data],2,0)</f>
        <v>Ernest Wagner</v>
      </c>
      <c r="O5567" t="str">
        <f>VLOOKUP(E5567,[1]!Customer_Data[#Data],2,0)</f>
        <v>Mark Simmons</v>
      </c>
      <c r="P5567" s="15">
        <f t="shared" si="516"/>
        <v>5</v>
      </c>
      <c r="Q5567">
        <f t="shared" si="517"/>
        <v>1</v>
      </c>
      <c r="R5567">
        <f t="shared" si="518"/>
        <v>2021</v>
      </c>
    </row>
    <row r="5568" spans="1:18" x14ac:dyDescent="0.25">
      <c r="A5568" s="7" t="s">
        <v>6591</v>
      </c>
      <c r="B5568" s="7" t="s">
        <v>94</v>
      </c>
      <c r="C5568" s="7" t="s">
        <v>377</v>
      </c>
      <c r="D5568" s="7" t="s">
        <v>20</v>
      </c>
      <c r="E5568" s="7" t="s">
        <v>950</v>
      </c>
      <c r="F5568" s="9">
        <v>44244</v>
      </c>
      <c r="G5568" s="7">
        <v>4</v>
      </c>
      <c r="H5568" s="11">
        <f>VLOOKUP(B5568,[1]!Product_Data[#Data],4,0)</f>
        <v>1639</v>
      </c>
      <c r="I5568" s="11">
        <f>VLOOKUP(B5568,[1]!Product_Data[#Data],3,0)</f>
        <v>1295</v>
      </c>
      <c r="J5568" s="11">
        <f t="shared" si="519"/>
        <v>5180</v>
      </c>
      <c r="K5568" s="11">
        <f t="shared" si="520"/>
        <v>6556</v>
      </c>
      <c r="L5568" s="11">
        <f t="shared" si="521"/>
        <v>1376</v>
      </c>
      <c r="M5568" t="str">
        <f>VLOOKUP(C5568,[1]!Location_Data[#Data],2,0)</f>
        <v>San Diego</v>
      </c>
      <c r="N5568" t="str">
        <f>VLOOKUP(D5568,[1]!Salespeople_Data[#Data],2,0)</f>
        <v>Joshua Cook</v>
      </c>
      <c r="O5568" t="str">
        <f>VLOOKUP(E5568,[1]!Customer_Data[#Data],2,0)</f>
        <v>Arthur Roberts</v>
      </c>
      <c r="P5568" s="15">
        <f t="shared" si="516"/>
        <v>4</v>
      </c>
      <c r="Q5568">
        <f t="shared" si="517"/>
        <v>2</v>
      </c>
      <c r="R5568">
        <f t="shared" si="518"/>
        <v>2021</v>
      </c>
    </row>
    <row r="5569" spans="1:18" x14ac:dyDescent="0.25">
      <c r="A5569" s="7" t="s">
        <v>6592</v>
      </c>
      <c r="B5569" s="7" t="s">
        <v>600</v>
      </c>
      <c r="C5569" s="7" t="s">
        <v>512</v>
      </c>
      <c r="D5569" s="7" t="s">
        <v>165</v>
      </c>
      <c r="E5569" s="7" t="s">
        <v>2756</v>
      </c>
      <c r="F5569" s="9">
        <v>44227</v>
      </c>
      <c r="G5569" s="7">
        <v>4</v>
      </c>
      <c r="H5569" s="11">
        <f>VLOOKUP(B5569,[1]!Product_Data[#Data],4,0)</f>
        <v>368</v>
      </c>
      <c r="I5569" s="11">
        <f>VLOOKUP(B5569,[1]!Product_Data[#Data],3,0)</f>
        <v>269</v>
      </c>
      <c r="J5569" s="11">
        <f t="shared" si="519"/>
        <v>1076</v>
      </c>
      <c r="K5569" s="11">
        <f t="shared" si="520"/>
        <v>1472</v>
      </c>
      <c r="L5569" s="11">
        <f t="shared" si="521"/>
        <v>396</v>
      </c>
      <c r="M5569" t="str">
        <f>VLOOKUP(C5569,[1]!Location_Data[#Data],2,0)</f>
        <v>Long Beach</v>
      </c>
      <c r="N5569" t="str">
        <f>VLOOKUP(D5569,[1]!Salespeople_Data[#Data],2,0)</f>
        <v>Joe Sims</v>
      </c>
      <c r="O5569" t="str">
        <f>VLOOKUP(E5569,[1]!Customer_Data[#Data],2,0)</f>
        <v>Earl Ortiz</v>
      </c>
      <c r="P5569" s="15">
        <f t="shared" si="516"/>
        <v>1</v>
      </c>
      <c r="Q5569">
        <f t="shared" si="517"/>
        <v>1</v>
      </c>
      <c r="R5569">
        <f t="shared" si="518"/>
        <v>2021</v>
      </c>
    </row>
    <row r="5570" spans="1:18" x14ac:dyDescent="0.25">
      <c r="A5570" s="7" t="s">
        <v>6593</v>
      </c>
      <c r="B5570" s="7" t="s">
        <v>412</v>
      </c>
      <c r="C5570" s="7" t="s">
        <v>643</v>
      </c>
      <c r="D5570" s="7" t="s">
        <v>111</v>
      </c>
      <c r="E5570" s="7" t="s">
        <v>423</v>
      </c>
      <c r="F5570" s="9">
        <v>44264</v>
      </c>
      <c r="G5570" s="7">
        <v>1</v>
      </c>
      <c r="H5570" s="11">
        <f>VLOOKUP(B5570,[1]!Product_Data[#Data],4,0)</f>
        <v>2396</v>
      </c>
      <c r="I5570" s="11">
        <f>VLOOKUP(B5570,[1]!Product_Data[#Data],3,0)</f>
        <v>1965</v>
      </c>
      <c r="J5570" s="11">
        <f t="shared" si="519"/>
        <v>1965</v>
      </c>
      <c r="K5570" s="11">
        <f t="shared" si="520"/>
        <v>2396</v>
      </c>
      <c r="L5570" s="11">
        <f t="shared" si="521"/>
        <v>431</v>
      </c>
      <c r="M5570" t="str">
        <f>VLOOKUP(C5570,[1]!Location_Data[#Data],2,0)</f>
        <v>Hayward</v>
      </c>
      <c r="N5570" t="str">
        <f>VLOOKUP(D5570,[1]!Salespeople_Data[#Data],2,0)</f>
        <v>Ryan Welch</v>
      </c>
      <c r="O5570" t="str">
        <f>VLOOKUP(E5570,[1]!Customer_Data[#Data],2,0)</f>
        <v>Raymond Burke</v>
      </c>
      <c r="P5570" s="15">
        <f t="shared" ref="P5570:P5633" si="522">WEEKDAY(F5570)</f>
        <v>3</v>
      </c>
      <c r="Q5570">
        <f t="shared" ref="Q5570:Q5633" si="523">MONTH(F5570)</f>
        <v>3</v>
      </c>
      <c r="R5570">
        <f t="shared" ref="R5570:R5633" si="524">YEAR(F5570)</f>
        <v>2021</v>
      </c>
    </row>
    <row r="5571" spans="1:18" x14ac:dyDescent="0.25">
      <c r="A5571" s="7" t="s">
        <v>6594</v>
      </c>
      <c r="B5571" s="7" t="s">
        <v>139</v>
      </c>
      <c r="C5571" s="7" t="s">
        <v>458</v>
      </c>
      <c r="D5571" s="7" t="s">
        <v>178</v>
      </c>
      <c r="E5571" s="7" t="s">
        <v>1630</v>
      </c>
      <c r="F5571" s="9">
        <v>44260</v>
      </c>
      <c r="G5571" s="7">
        <v>1</v>
      </c>
      <c r="H5571" s="11">
        <f>VLOOKUP(B5571,[1]!Product_Data[#Data],4,0)</f>
        <v>817</v>
      </c>
      <c r="I5571" s="11">
        <f>VLOOKUP(B5571,[1]!Product_Data[#Data],3,0)</f>
        <v>409</v>
      </c>
      <c r="J5571" s="11">
        <f t="shared" ref="J5571:J5634" si="525">PRODUCT(I5571,G5571)</f>
        <v>409</v>
      </c>
      <c r="K5571" s="11">
        <f t="shared" ref="K5571:K5634" si="526">PRODUCT(H5571,G5571)</f>
        <v>817</v>
      </c>
      <c r="L5571" s="11">
        <f t="shared" ref="L5571:L5634" si="527">K5571-J5571</f>
        <v>408</v>
      </c>
      <c r="M5571" t="str">
        <f>VLOOKUP(C5571,[1]!Location_Data[#Data],2,0)</f>
        <v>Fontana</v>
      </c>
      <c r="N5571" t="str">
        <f>VLOOKUP(D5571,[1]!Salespeople_Data[#Data],2,0)</f>
        <v>Joshua Taylor</v>
      </c>
      <c r="O5571" t="str">
        <f>VLOOKUP(E5571,[1]!Customer_Data[#Data],2,0)</f>
        <v>Steven Nichols</v>
      </c>
      <c r="P5571" s="15">
        <f t="shared" si="522"/>
        <v>6</v>
      </c>
      <c r="Q5571">
        <f t="shared" si="523"/>
        <v>3</v>
      </c>
      <c r="R5571">
        <f t="shared" si="524"/>
        <v>2021</v>
      </c>
    </row>
    <row r="5572" spans="1:18" x14ac:dyDescent="0.25">
      <c r="A5572" s="7" t="s">
        <v>6595</v>
      </c>
      <c r="B5572" s="7" t="s">
        <v>925</v>
      </c>
      <c r="C5572" s="7" t="s">
        <v>436</v>
      </c>
      <c r="D5572" s="7" t="s">
        <v>191</v>
      </c>
      <c r="E5572" s="7" t="s">
        <v>64</v>
      </c>
      <c r="F5572" s="9">
        <v>44211</v>
      </c>
      <c r="G5572" s="7">
        <v>3</v>
      </c>
      <c r="H5572" s="11">
        <f>VLOOKUP(B5572,[1]!Product_Data[#Data],4,0)</f>
        <v>136</v>
      </c>
      <c r="I5572" s="11">
        <f>VLOOKUP(B5572,[1]!Product_Data[#Data],3,0)</f>
        <v>72</v>
      </c>
      <c r="J5572" s="11">
        <f t="shared" si="525"/>
        <v>216</v>
      </c>
      <c r="K5572" s="11">
        <f t="shared" si="526"/>
        <v>408</v>
      </c>
      <c r="L5572" s="11">
        <f t="shared" si="527"/>
        <v>192</v>
      </c>
      <c r="M5572" t="str">
        <f>VLOOKUP(C5572,[1]!Location_Data[#Data],2,0)</f>
        <v>Jurupa Valley</v>
      </c>
      <c r="N5572" t="str">
        <f>VLOOKUP(D5572,[1]!Salespeople_Data[#Data],2,0)</f>
        <v>Robert Reed</v>
      </c>
      <c r="O5572" t="str">
        <f>VLOOKUP(E5572,[1]!Customer_Data[#Data],2,0)</f>
        <v>Fred Romero</v>
      </c>
      <c r="P5572" s="15">
        <f t="shared" si="522"/>
        <v>6</v>
      </c>
      <c r="Q5572">
        <f t="shared" si="523"/>
        <v>1</v>
      </c>
      <c r="R5572">
        <f t="shared" si="524"/>
        <v>2021</v>
      </c>
    </row>
    <row r="5573" spans="1:18" x14ac:dyDescent="0.25">
      <c r="A5573" s="7" t="s">
        <v>6596</v>
      </c>
      <c r="B5573" s="7" t="s">
        <v>61</v>
      </c>
      <c r="C5573" s="7" t="s">
        <v>95</v>
      </c>
      <c r="D5573" s="7" t="s">
        <v>75</v>
      </c>
      <c r="E5573" s="7" t="s">
        <v>3357</v>
      </c>
      <c r="F5573" s="9">
        <v>44243</v>
      </c>
      <c r="G5573" s="7">
        <v>1</v>
      </c>
      <c r="H5573" s="11">
        <f>VLOOKUP(B5573,[1]!Product_Data[#Data],4,0)</f>
        <v>1889</v>
      </c>
      <c r="I5573" s="11">
        <f>VLOOKUP(B5573,[1]!Product_Data[#Data],3,0)</f>
        <v>945</v>
      </c>
      <c r="J5573" s="11">
        <f t="shared" si="525"/>
        <v>945</v>
      </c>
      <c r="K5573" s="11">
        <f t="shared" si="526"/>
        <v>1889</v>
      </c>
      <c r="L5573" s="11">
        <f t="shared" si="527"/>
        <v>944</v>
      </c>
      <c r="M5573" t="str">
        <f>VLOOKUP(C5573,[1]!Location_Data[#Data],2,0)</f>
        <v>Fullerton</v>
      </c>
      <c r="N5573" t="str">
        <f>VLOOKUP(D5573,[1]!Salespeople_Data[#Data],2,0)</f>
        <v>Roger Robertson</v>
      </c>
      <c r="O5573" t="str">
        <f>VLOOKUP(E5573,[1]!Customer_Data[#Data],2,0)</f>
        <v>Sean Olson</v>
      </c>
      <c r="P5573" s="15">
        <f t="shared" si="522"/>
        <v>3</v>
      </c>
      <c r="Q5573">
        <f t="shared" si="523"/>
        <v>2</v>
      </c>
      <c r="R5573">
        <f t="shared" si="524"/>
        <v>2021</v>
      </c>
    </row>
    <row r="5574" spans="1:18" x14ac:dyDescent="0.25">
      <c r="A5574" s="7" t="s">
        <v>6597</v>
      </c>
      <c r="B5574" s="7" t="s">
        <v>104</v>
      </c>
      <c r="C5574" s="7" t="s">
        <v>135</v>
      </c>
      <c r="D5574" s="7" t="s">
        <v>308</v>
      </c>
      <c r="E5574" s="7" t="s">
        <v>912</v>
      </c>
      <c r="F5574" s="9">
        <v>44267</v>
      </c>
      <c r="G5574" s="7">
        <v>3</v>
      </c>
      <c r="H5574" s="11">
        <f>VLOOKUP(B5574,[1]!Product_Data[#Data],4,0)</f>
        <v>1671</v>
      </c>
      <c r="I5574" s="11">
        <f>VLOOKUP(B5574,[1]!Product_Data[#Data],3,0)</f>
        <v>1220</v>
      </c>
      <c r="J5574" s="11">
        <f t="shared" si="525"/>
        <v>3660</v>
      </c>
      <c r="K5574" s="11">
        <f t="shared" si="526"/>
        <v>5013</v>
      </c>
      <c r="L5574" s="11">
        <f t="shared" si="527"/>
        <v>1353</v>
      </c>
      <c r="M5574" t="str">
        <f>VLOOKUP(C5574,[1]!Location_Data[#Data],2,0)</f>
        <v>Oxnard</v>
      </c>
      <c r="N5574" t="str">
        <f>VLOOKUP(D5574,[1]!Salespeople_Data[#Data],2,0)</f>
        <v>Fred Robertson</v>
      </c>
      <c r="O5574" t="str">
        <f>VLOOKUP(E5574,[1]!Customer_Data[#Data],2,0)</f>
        <v>Ralph Wheeler</v>
      </c>
      <c r="P5574" s="15">
        <f t="shared" si="522"/>
        <v>6</v>
      </c>
      <c r="Q5574">
        <f t="shared" si="523"/>
        <v>3</v>
      </c>
      <c r="R5574">
        <f t="shared" si="524"/>
        <v>2021</v>
      </c>
    </row>
    <row r="5575" spans="1:18" x14ac:dyDescent="0.25">
      <c r="A5575" s="7" t="s">
        <v>6598</v>
      </c>
      <c r="B5575" s="7" t="s">
        <v>600</v>
      </c>
      <c r="C5575" s="7" t="s">
        <v>302</v>
      </c>
      <c r="D5575" s="7" t="s">
        <v>106</v>
      </c>
      <c r="E5575" s="7" t="s">
        <v>538</v>
      </c>
      <c r="F5575" s="9">
        <v>44232</v>
      </c>
      <c r="G5575" s="7">
        <v>1</v>
      </c>
      <c r="H5575" s="11">
        <f>VLOOKUP(B5575,[1]!Product_Data[#Data],4,0)</f>
        <v>368</v>
      </c>
      <c r="I5575" s="11">
        <f>VLOOKUP(B5575,[1]!Product_Data[#Data],3,0)</f>
        <v>269</v>
      </c>
      <c r="J5575" s="11">
        <f t="shared" si="525"/>
        <v>269</v>
      </c>
      <c r="K5575" s="11">
        <f t="shared" si="526"/>
        <v>368</v>
      </c>
      <c r="L5575" s="11">
        <f t="shared" si="527"/>
        <v>99</v>
      </c>
      <c r="M5575" t="str">
        <f>VLOOKUP(C5575,[1]!Location_Data[#Data],2,0)</f>
        <v>Santa Rosa</v>
      </c>
      <c r="N5575" t="str">
        <f>VLOOKUP(D5575,[1]!Salespeople_Data[#Data],2,0)</f>
        <v>Patrick Ruiz</v>
      </c>
      <c r="O5575" t="str">
        <f>VLOOKUP(E5575,[1]!Customer_Data[#Data],2,0)</f>
        <v>Jonathan Lynch</v>
      </c>
      <c r="P5575" s="15">
        <f t="shared" si="522"/>
        <v>6</v>
      </c>
      <c r="Q5575">
        <f t="shared" si="523"/>
        <v>2</v>
      </c>
      <c r="R5575">
        <f t="shared" si="524"/>
        <v>2021</v>
      </c>
    </row>
    <row r="5576" spans="1:18" x14ac:dyDescent="0.25">
      <c r="A5576" s="7" t="s">
        <v>6599</v>
      </c>
      <c r="B5576" s="7" t="s">
        <v>263</v>
      </c>
      <c r="C5576" s="7" t="s">
        <v>377</v>
      </c>
      <c r="D5576" s="7" t="s">
        <v>165</v>
      </c>
      <c r="E5576" s="7" t="s">
        <v>859</v>
      </c>
      <c r="F5576" s="9">
        <v>44204</v>
      </c>
      <c r="G5576" s="7">
        <v>1</v>
      </c>
      <c r="H5576" s="11">
        <f>VLOOKUP(B5576,[1]!Product_Data[#Data],4,0)</f>
        <v>378</v>
      </c>
      <c r="I5576" s="11">
        <f>VLOOKUP(B5576,[1]!Product_Data[#Data],3,0)</f>
        <v>291</v>
      </c>
      <c r="J5576" s="11">
        <f t="shared" si="525"/>
        <v>291</v>
      </c>
      <c r="K5576" s="11">
        <f t="shared" si="526"/>
        <v>378</v>
      </c>
      <c r="L5576" s="11">
        <f t="shared" si="527"/>
        <v>87</v>
      </c>
      <c r="M5576" t="str">
        <f>VLOOKUP(C5576,[1]!Location_Data[#Data],2,0)</f>
        <v>San Diego</v>
      </c>
      <c r="N5576" t="str">
        <f>VLOOKUP(D5576,[1]!Salespeople_Data[#Data],2,0)</f>
        <v>Joe Sims</v>
      </c>
      <c r="O5576" t="str">
        <f>VLOOKUP(E5576,[1]!Customer_Data[#Data],2,0)</f>
        <v>Ralph Elliott</v>
      </c>
      <c r="P5576" s="15">
        <f t="shared" si="522"/>
        <v>6</v>
      </c>
      <c r="Q5576">
        <f t="shared" si="523"/>
        <v>1</v>
      </c>
      <c r="R5576">
        <f t="shared" si="524"/>
        <v>2021</v>
      </c>
    </row>
    <row r="5577" spans="1:18" x14ac:dyDescent="0.25">
      <c r="A5577" s="7" t="s">
        <v>6600</v>
      </c>
      <c r="B5577" s="7" t="s">
        <v>33</v>
      </c>
      <c r="C5577" s="7" t="s">
        <v>105</v>
      </c>
      <c r="D5577" s="7" t="s">
        <v>250</v>
      </c>
      <c r="E5577" s="7" t="s">
        <v>502</v>
      </c>
      <c r="F5577" s="9">
        <v>44256</v>
      </c>
      <c r="G5577" s="7">
        <v>1</v>
      </c>
      <c r="H5577" s="11">
        <f>VLOOKUP(B5577,[1]!Product_Data[#Data],4,0)</f>
        <v>1582</v>
      </c>
      <c r="I5577" s="11">
        <f>VLOOKUP(B5577,[1]!Product_Data[#Data],3,0)</f>
        <v>1234</v>
      </c>
      <c r="J5577" s="11">
        <f t="shared" si="525"/>
        <v>1234</v>
      </c>
      <c r="K5577" s="11">
        <f t="shared" si="526"/>
        <v>1582</v>
      </c>
      <c r="L5577" s="11">
        <f t="shared" si="527"/>
        <v>348</v>
      </c>
      <c r="M5577" t="str">
        <f>VLOOKUP(C5577,[1]!Location_Data[#Data],2,0)</f>
        <v>Daly City</v>
      </c>
      <c r="N5577" t="str">
        <f>VLOOKUP(D5577,[1]!Salespeople_Data[#Data],2,0)</f>
        <v>Martin Carr</v>
      </c>
      <c r="O5577" t="str">
        <f>VLOOKUP(E5577,[1]!Customer_Data[#Data],2,0)</f>
        <v>Ralph Richardson</v>
      </c>
      <c r="P5577" s="15">
        <f t="shared" si="522"/>
        <v>2</v>
      </c>
      <c r="Q5577">
        <f t="shared" si="523"/>
        <v>3</v>
      </c>
      <c r="R5577">
        <f t="shared" si="524"/>
        <v>2021</v>
      </c>
    </row>
    <row r="5578" spans="1:18" x14ac:dyDescent="0.25">
      <c r="A5578" s="7" t="s">
        <v>6601</v>
      </c>
      <c r="B5578" s="7" t="s">
        <v>189</v>
      </c>
      <c r="C5578" s="7" t="s">
        <v>52</v>
      </c>
      <c r="D5578" s="7" t="s">
        <v>111</v>
      </c>
      <c r="E5578" s="7" t="s">
        <v>1902</v>
      </c>
      <c r="F5578" s="9">
        <v>44234</v>
      </c>
      <c r="G5578" s="7">
        <v>1</v>
      </c>
      <c r="H5578" s="11">
        <f>VLOOKUP(B5578,[1]!Product_Data[#Data],4,0)</f>
        <v>1783</v>
      </c>
      <c r="I5578" s="11">
        <f>VLOOKUP(B5578,[1]!Product_Data[#Data],3,0)</f>
        <v>1516</v>
      </c>
      <c r="J5578" s="11">
        <f t="shared" si="525"/>
        <v>1516</v>
      </c>
      <c r="K5578" s="11">
        <f t="shared" si="526"/>
        <v>1783</v>
      </c>
      <c r="L5578" s="11">
        <f t="shared" si="527"/>
        <v>267</v>
      </c>
      <c r="M5578" t="str">
        <f>VLOOKUP(C5578,[1]!Location_Data[#Data],2,0)</f>
        <v>Pasadena</v>
      </c>
      <c r="N5578" t="str">
        <f>VLOOKUP(D5578,[1]!Salespeople_Data[#Data],2,0)</f>
        <v>Ryan Welch</v>
      </c>
      <c r="O5578" t="str">
        <f>VLOOKUP(E5578,[1]!Customer_Data[#Data],2,0)</f>
        <v>Jeffrey Gibson</v>
      </c>
      <c r="P5578" s="15">
        <f t="shared" si="522"/>
        <v>1</v>
      </c>
      <c r="Q5578">
        <f t="shared" si="523"/>
        <v>2</v>
      </c>
      <c r="R5578">
        <f t="shared" si="524"/>
        <v>2021</v>
      </c>
    </row>
    <row r="5579" spans="1:18" x14ac:dyDescent="0.25">
      <c r="A5579" s="7" t="s">
        <v>6602</v>
      </c>
      <c r="B5579" s="7" t="s">
        <v>348</v>
      </c>
      <c r="C5579" s="7" t="s">
        <v>242</v>
      </c>
      <c r="D5579" s="7" t="s">
        <v>35</v>
      </c>
      <c r="E5579" s="7" t="s">
        <v>2420</v>
      </c>
      <c r="F5579" s="9">
        <v>44230</v>
      </c>
      <c r="G5579" s="7">
        <v>4</v>
      </c>
      <c r="H5579" s="11">
        <f>VLOOKUP(B5579,[1]!Product_Data[#Data],4,0)</f>
        <v>603</v>
      </c>
      <c r="I5579" s="11">
        <f>VLOOKUP(B5579,[1]!Product_Data[#Data],3,0)</f>
        <v>416</v>
      </c>
      <c r="J5579" s="11">
        <f t="shared" si="525"/>
        <v>1664</v>
      </c>
      <c r="K5579" s="11">
        <f t="shared" si="526"/>
        <v>2412</v>
      </c>
      <c r="L5579" s="11">
        <f t="shared" si="527"/>
        <v>748</v>
      </c>
      <c r="M5579" t="str">
        <f>VLOOKUP(C5579,[1]!Location_Data[#Data],2,0)</f>
        <v>Downey</v>
      </c>
      <c r="N5579" t="str">
        <f>VLOOKUP(D5579,[1]!Salespeople_Data[#Data],2,0)</f>
        <v>Charles Harper</v>
      </c>
      <c r="O5579" t="str">
        <f>VLOOKUP(E5579,[1]!Customer_Data[#Data],2,0)</f>
        <v>Shawn Ramos</v>
      </c>
      <c r="P5579" s="15">
        <f t="shared" si="522"/>
        <v>4</v>
      </c>
      <c r="Q5579">
        <f t="shared" si="523"/>
        <v>2</v>
      </c>
      <c r="R5579">
        <f t="shared" si="524"/>
        <v>2021</v>
      </c>
    </row>
    <row r="5580" spans="1:18" x14ac:dyDescent="0.25">
      <c r="A5580" s="7" t="s">
        <v>6603</v>
      </c>
      <c r="B5580" s="7" t="s">
        <v>818</v>
      </c>
      <c r="C5580" s="7" t="s">
        <v>286</v>
      </c>
      <c r="D5580" s="7" t="s">
        <v>75</v>
      </c>
      <c r="E5580" s="7" t="s">
        <v>1527</v>
      </c>
      <c r="F5580" s="9">
        <v>44255</v>
      </c>
      <c r="G5580" s="7">
        <v>1</v>
      </c>
      <c r="H5580" s="11">
        <f>VLOOKUP(B5580,[1]!Product_Data[#Data],4,0)</f>
        <v>1638</v>
      </c>
      <c r="I5580" s="11">
        <f>VLOOKUP(B5580,[1]!Product_Data[#Data],3,0)</f>
        <v>1261</v>
      </c>
      <c r="J5580" s="11">
        <f t="shared" si="525"/>
        <v>1261</v>
      </c>
      <c r="K5580" s="11">
        <f t="shared" si="526"/>
        <v>1638</v>
      </c>
      <c r="L5580" s="11">
        <f t="shared" si="527"/>
        <v>377</v>
      </c>
      <c r="M5580" t="str">
        <f>VLOOKUP(C5580,[1]!Location_Data[#Data],2,0)</f>
        <v>El Monte</v>
      </c>
      <c r="N5580" t="str">
        <f>VLOOKUP(D5580,[1]!Salespeople_Data[#Data],2,0)</f>
        <v>Roger Robertson</v>
      </c>
      <c r="O5580" t="str">
        <f>VLOOKUP(E5580,[1]!Customer_Data[#Data],2,0)</f>
        <v>Joshua Garza</v>
      </c>
      <c r="P5580" s="15">
        <f t="shared" si="522"/>
        <v>1</v>
      </c>
      <c r="Q5580">
        <f t="shared" si="523"/>
        <v>2</v>
      </c>
      <c r="R5580">
        <f t="shared" si="524"/>
        <v>2021</v>
      </c>
    </row>
    <row r="5581" spans="1:18" x14ac:dyDescent="0.25">
      <c r="A5581" s="7" t="s">
        <v>6604</v>
      </c>
      <c r="B5581" s="7" t="s">
        <v>173</v>
      </c>
      <c r="C5581" s="7" t="s">
        <v>95</v>
      </c>
      <c r="D5581" s="7" t="s">
        <v>53</v>
      </c>
      <c r="E5581" s="7" t="s">
        <v>2373</v>
      </c>
      <c r="F5581" s="9">
        <v>44203</v>
      </c>
      <c r="G5581" s="7">
        <v>3</v>
      </c>
      <c r="H5581" s="11">
        <f>VLOOKUP(B5581,[1]!Product_Data[#Data],4,0)</f>
        <v>2005</v>
      </c>
      <c r="I5581" s="11">
        <f>VLOOKUP(B5581,[1]!Product_Data[#Data],3,0)</f>
        <v>1223</v>
      </c>
      <c r="J5581" s="11">
        <f t="shared" si="525"/>
        <v>3669</v>
      </c>
      <c r="K5581" s="11">
        <f t="shared" si="526"/>
        <v>6015</v>
      </c>
      <c r="L5581" s="11">
        <f t="shared" si="527"/>
        <v>2346</v>
      </c>
      <c r="M5581" t="str">
        <f>VLOOKUP(C5581,[1]!Location_Data[#Data],2,0)</f>
        <v>Fullerton</v>
      </c>
      <c r="N5581" t="str">
        <f>VLOOKUP(D5581,[1]!Salespeople_Data[#Data],2,0)</f>
        <v>Scott Mason</v>
      </c>
      <c r="O5581" t="str">
        <f>VLOOKUP(E5581,[1]!Customer_Data[#Data],2,0)</f>
        <v>Shawn Scott</v>
      </c>
      <c r="P5581" s="15">
        <f t="shared" si="522"/>
        <v>5</v>
      </c>
      <c r="Q5581">
        <f t="shared" si="523"/>
        <v>1</v>
      </c>
      <c r="R5581">
        <f t="shared" si="524"/>
        <v>2021</v>
      </c>
    </row>
    <row r="5582" spans="1:18" x14ac:dyDescent="0.25">
      <c r="A5582" s="7" t="s">
        <v>6605</v>
      </c>
      <c r="B5582" s="7" t="s">
        <v>603</v>
      </c>
      <c r="C5582" s="7" t="s">
        <v>140</v>
      </c>
      <c r="D5582" s="7" t="s">
        <v>96</v>
      </c>
      <c r="E5582" s="7" t="s">
        <v>2681</v>
      </c>
      <c r="F5582" s="9">
        <v>44246</v>
      </c>
      <c r="G5582" s="7">
        <v>1</v>
      </c>
      <c r="H5582" s="11">
        <f>VLOOKUP(B5582,[1]!Product_Data[#Data],4,0)</f>
        <v>2495</v>
      </c>
      <c r="I5582" s="11">
        <f>VLOOKUP(B5582,[1]!Product_Data[#Data],3,0)</f>
        <v>1896</v>
      </c>
      <c r="J5582" s="11">
        <f t="shared" si="525"/>
        <v>1896</v>
      </c>
      <c r="K5582" s="11">
        <f t="shared" si="526"/>
        <v>2495</v>
      </c>
      <c r="L5582" s="11">
        <f t="shared" si="527"/>
        <v>599</v>
      </c>
      <c r="M5582" t="str">
        <f>VLOOKUP(C5582,[1]!Location_Data[#Data],2,0)</f>
        <v>Salinas</v>
      </c>
      <c r="N5582" t="str">
        <f>VLOOKUP(D5582,[1]!Salespeople_Data[#Data],2,0)</f>
        <v>Brian Thomas</v>
      </c>
      <c r="O5582" t="str">
        <f>VLOOKUP(E5582,[1]!Customer_Data[#Data],2,0)</f>
        <v>Billy Adams</v>
      </c>
      <c r="P5582" s="15">
        <f t="shared" si="522"/>
        <v>6</v>
      </c>
      <c r="Q5582">
        <f t="shared" si="523"/>
        <v>2</v>
      </c>
      <c r="R5582">
        <f t="shared" si="524"/>
        <v>2021</v>
      </c>
    </row>
    <row r="5583" spans="1:18" x14ac:dyDescent="0.25">
      <c r="A5583" s="7" t="s">
        <v>6606</v>
      </c>
      <c r="B5583" s="7" t="s">
        <v>83</v>
      </c>
      <c r="C5583" s="7" t="s">
        <v>14</v>
      </c>
      <c r="D5583" s="7" t="s">
        <v>159</v>
      </c>
      <c r="E5583" s="7" t="s">
        <v>1270</v>
      </c>
      <c r="F5583" s="9">
        <v>44269</v>
      </c>
      <c r="G5583" s="7">
        <v>1</v>
      </c>
      <c r="H5583" s="11">
        <f>VLOOKUP(B5583,[1]!Product_Data[#Data],4,0)</f>
        <v>1972</v>
      </c>
      <c r="I5583" s="11">
        <f>VLOOKUP(B5583,[1]!Product_Data[#Data],3,0)</f>
        <v>1321</v>
      </c>
      <c r="J5583" s="11">
        <f t="shared" si="525"/>
        <v>1321</v>
      </c>
      <c r="K5583" s="11">
        <f t="shared" si="526"/>
        <v>1972</v>
      </c>
      <c r="L5583" s="11">
        <f t="shared" si="527"/>
        <v>651</v>
      </c>
      <c r="M5583" t="str">
        <f>VLOOKUP(C5583,[1]!Location_Data[#Data],2,0)</f>
        <v>Santa Clarita</v>
      </c>
      <c r="N5583" t="str">
        <f>VLOOKUP(D5583,[1]!Salespeople_Data[#Data],2,0)</f>
        <v>Bobby Russell</v>
      </c>
      <c r="O5583" t="str">
        <f>VLOOKUP(E5583,[1]!Customer_Data[#Data],2,0)</f>
        <v>Samuel Fowler</v>
      </c>
      <c r="P5583" s="15">
        <f t="shared" si="522"/>
        <v>1</v>
      </c>
      <c r="Q5583">
        <f t="shared" si="523"/>
        <v>3</v>
      </c>
      <c r="R5583">
        <f t="shared" si="524"/>
        <v>2021</v>
      </c>
    </row>
    <row r="5584" spans="1:18" x14ac:dyDescent="0.25">
      <c r="A5584" s="7" t="s">
        <v>6607</v>
      </c>
      <c r="B5584" s="7" t="s">
        <v>219</v>
      </c>
      <c r="C5584" s="7" t="s">
        <v>79</v>
      </c>
      <c r="D5584" s="7" t="s">
        <v>359</v>
      </c>
      <c r="E5584" s="7" t="s">
        <v>629</v>
      </c>
      <c r="F5584" s="9">
        <v>44238</v>
      </c>
      <c r="G5584" s="7">
        <v>3</v>
      </c>
      <c r="H5584" s="11">
        <f>VLOOKUP(B5584,[1]!Product_Data[#Data],4,0)</f>
        <v>561</v>
      </c>
      <c r="I5584" s="11">
        <f>VLOOKUP(B5584,[1]!Product_Data[#Data],3,0)</f>
        <v>421</v>
      </c>
      <c r="J5584" s="11">
        <f t="shared" si="525"/>
        <v>1263</v>
      </c>
      <c r="K5584" s="11">
        <f t="shared" si="526"/>
        <v>1683</v>
      </c>
      <c r="L5584" s="11">
        <f t="shared" si="527"/>
        <v>420</v>
      </c>
      <c r="M5584" t="str">
        <f>VLOOKUP(C5584,[1]!Location_Data[#Data],2,0)</f>
        <v>Palmdale</v>
      </c>
      <c r="N5584" t="str">
        <f>VLOOKUP(D5584,[1]!Salespeople_Data[#Data],2,0)</f>
        <v>Eugene Holmes</v>
      </c>
      <c r="O5584" t="str">
        <f>VLOOKUP(E5584,[1]!Customer_Data[#Data],2,0)</f>
        <v>Clarence Kelley</v>
      </c>
      <c r="P5584" s="15">
        <f t="shared" si="522"/>
        <v>5</v>
      </c>
      <c r="Q5584">
        <f t="shared" si="523"/>
        <v>2</v>
      </c>
      <c r="R5584">
        <f t="shared" si="524"/>
        <v>2021</v>
      </c>
    </row>
    <row r="5585" spans="1:18" x14ac:dyDescent="0.25">
      <c r="A5585" s="7" t="s">
        <v>6608</v>
      </c>
      <c r="B5585" s="7" t="s">
        <v>164</v>
      </c>
      <c r="C5585" s="7" t="s">
        <v>110</v>
      </c>
      <c r="D5585" s="7" t="s">
        <v>80</v>
      </c>
      <c r="E5585" s="7" t="s">
        <v>816</v>
      </c>
      <c r="F5585" s="9">
        <v>44265</v>
      </c>
      <c r="G5585" s="7">
        <v>4</v>
      </c>
      <c r="H5585" s="11">
        <f>VLOOKUP(B5585,[1]!Product_Data[#Data],4,0)</f>
        <v>637</v>
      </c>
      <c r="I5585" s="11">
        <f>VLOOKUP(B5585,[1]!Product_Data[#Data],3,0)</f>
        <v>389</v>
      </c>
      <c r="J5585" s="11">
        <f t="shared" si="525"/>
        <v>1556</v>
      </c>
      <c r="K5585" s="11">
        <f t="shared" si="526"/>
        <v>2548</v>
      </c>
      <c r="L5585" s="11">
        <f t="shared" si="527"/>
        <v>992</v>
      </c>
      <c r="M5585" t="str">
        <f>VLOOKUP(C5585,[1]!Location_Data[#Data],2,0)</f>
        <v>Richmond</v>
      </c>
      <c r="N5585" t="str">
        <f>VLOOKUP(D5585,[1]!Salespeople_Data[#Data],2,0)</f>
        <v>Henry Nelson</v>
      </c>
      <c r="O5585" t="str">
        <f>VLOOKUP(E5585,[1]!Customer_Data[#Data],2,0)</f>
        <v>Steven Martinez</v>
      </c>
      <c r="P5585" s="15">
        <f t="shared" si="522"/>
        <v>4</v>
      </c>
      <c r="Q5585">
        <f t="shared" si="523"/>
        <v>3</v>
      </c>
      <c r="R5585">
        <f t="shared" si="524"/>
        <v>2021</v>
      </c>
    </row>
    <row r="5586" spans="1:18" x14ac:dyDescent="0.25">
      <c r="A5586" s="7" t="s">
        <v>6609</v>
      </c>
      <c r="B5586" s="7" t="s">
        <v>603</v>
      </c>
      <c r="C5586" s="7" t="s">
        <v>229</v>
      </c>
      <c r="D5586" s="7" t="s">
        <v>136</v>
      </c>
      <c r="E5586" s="7" t="s">
        <v>3895</v>
      </c>
      <c r="F5586" s="9">
        <v>44264</v>
      </c>
      <c r="G5586" s="7">
        <v>1</v>
      </c>
      <c r="H5586" s="11">
        <f>VLOOKUP(B5586,[1]!Product_Data[#Data],4,0)</f>
        <v>2495</v>
      </c>
      <c r="I5586" s="11">
        <f>VLOOKUP(B5586,[1]!Product_Data[#Data],3,0)</f>
        <v>1896</v>
      </c>
      <c r="J5586" s="11">
        <f t="shared" si="525"/>
        <v>1896</v>
      </c>
      <c r="K5586" s="11">
        <f t="shared" si="526"/>
        <v>2495</v>
      </c>
      <c r="L5586" s="11">
        <f t="shared" si="527"/>
        <v>599</v>
      </c>
      <c r="M5586" t="str">
        <f>VLOOKUP(C5586,[1]!Location_Data[#Data],2,0)</f>
        <v>San Jose</v>
      </c>
      <c r="N5586" t="str">
        <f>VLOOKUP(D5586,[1]!Salespeople_Data[#Data],2,0)</f>
        <v>Clarence Fox</v>
      </c>
      <c r="O5586" t="str">
        <f>VLOOKUP(E5586,[1]!Customer_Data[#Data],2,0)</f>
        <v>James Foster</v>
      </c>
      <c r="P5586" s="15">
        <f t="shared" si="522"/>
        <v>3</v>
      </c>
      <c r="Q5586">
        <f t="shared" si="523"/>
        <v>3</v>
      </c>
      <c r="R5586">
        <f t="shared" si="524"/>
        <v>2021</v>
      </c>
    </row>
    <row r="5587" spans="1:18" x14ac:dyDescent="0.25">
      <c r="A5587" s="7" t="s">
        <v>6610</v>
      </c>
      <c r="B5587" s="7" t="s">
        <v>600</v>
      </c>
      <c r="C5587" s="7" t="s">
        <v>34</v>
      </c>
      <c r="D5587" s="7" t="s">
        <v>63</v>
      </c>
      <c r="E5587" s="7" t="s">
        <v>1801</v>
      </c>
      <c r="F5587" s="9">
        <v>44231</v>
      </c>
      <c r="G5587" s="7">
        <v>2</v>
      </c>
      <c r="H5587" s="11">
        <f>VLOOKUP(B5587,[1]!Product_Data[#Data],4,0)</f>
        <v>368</v>
      </c>
      <c r="I5587" s="11">
        <f>VLOOKUP(B5587,[1]!Product_Data[#Data],3,0)</f>
        <v>269</v>
      </c>
      <c r="J5587" s="11">
        <f t="shared" si="525"/>
        <v>538</v>
      </c>
      <c r="K5587" s="11">
        <f t="shared" si="526"/>
        <v>736</v>
      </c>
      <c r="L5587" s="11">
        <f t="shared" si="527"/>
        <v>198</v>
      </c>
      <c r="M5587" t="str">
        <f>VLOOKUP(C5587,[1]!Location_Data[#Data],2,0)</f>
        <v>Inglewood</v>
      </c>
      <c r="N5587" t="str">
        <f>VLOOKUP(D5587,[1]!Salespeople_Data[#Data],2,0)</f>
        <v>Jeremy Mendoza</v>
      </c>
      <c r="O5587" t="str">
        <f>VLOOKUP(E5587,[1]!Customer_Data[#Data],2,0)</f>
        <v>Larry Stone</v>
      </c>
      <c r="P5587" s="15">
        <f t="shared" si="522"/>
        <v>5</v>
      </c>
      <c r="Q5587">
        <f t="shared" si="523"/>
        <v>2</v>
      </c>
      <c r="R5587">
        <f t="shared" si="524"/>
        <v>2021</v>
      </c>
    </row>
    <row r="5588" spans="1:18" x14ac:dyDescent="0.25">
      <c r="A5588" s="7" t="s">
        <v>6611</v>
      </c>
      <c r="B5588" s="7" t="s">
        <v>168</v>
      </c>
      <c r="C5588" s="7" t="s">
        <v>115</v>
      </c>
      <c r="D5588" s="7" t="s">
        <v>96</v>
      </c>
      <c r="E5588" s="7" t="s">
        <v>294</v>
      </c>
      <c r="F5588" s="9">
        <v>44213</v>
      </c>
      <c r="G5588" s="7">
        <v>1</v>
      </c>
      <c r="H5588" s="11">
        <f>VLOOKUP(B5588,[1]!Product_Data[#Data],4,0)</f>
        <v>112</v>
      </c>
      <c r="I5588" s="11">
        <f>VLOOKUP(B5588,[1]!Product_Data[#Data],3,0)</f>
        <v>90</v>
      </c>
      <c r="J5588" s="11">
        <f t="shared" si="525"/>
        <v>90</v>
      </c>
      <c r="K5588" s="11">
        <f t="shared" si="526"/>
        <v>112</v>
      </c>
      <c r="L5588" s="11">
        <f t="shared" si="527"/>
        <v>22</v>
      </c>
      <c r="M5588" t="str">
        <f>VLOOKUP(C5588,[1]!Location_Data[#Data],2,0)</f>
        <v>Glendale</v>
      </c>
      <c r="N5588" t="str">
        <f>VLOOKUP(D5588,[1]!Salespeople_Data[#Data],2,0)</f>
        <v>Brian Thomas</v>
      </c>
      <c r="O5588" t="str">
        <f>VLOOKUP(E5588,[1]!Customer_Data[#Data],2,0)</f>
        <v>Eric Bowman</v>
      </c>
      <c r="P5588" s="15">
        <f t="shared" si="522"/>
        <v>1</v>
      </c>
      <c r="Q5588">
        <f t="shared" si="523"/>
        <v>1</v>
      </c>
      <c r="R5588">
        <f t="shared" si="524"/>
        <v>2021</v>
      </c>
    </row>
    <row r="5589" spans="1:18" x14ac:dyDescent="0.25">
      <c r="A5589" s="7" t="s">
        <v>6612</v>
      </c>
      <c r="B5589" s="7" t="s">
        <v>94</v>
      </c>
      <c r="C5589" s="7" t="s">
        <v>377</v>
      </c>
      <c r="D5589" s="7" t="s">
        <v>91</v>
      </c>
      <c r="E5589" s="7" t="s">
        <v>2371</v>
      </c>
      <c r="F5589" s="9">
        <v>44200</v>
      </c>
      <c r="G5589" s="7">
        <v>1</v>
      </c>
      <c r="H5589" s="11">
        <f>VLOOKUP(B5589,[1]!Product_Data[#Data],4,0)</f>
        <v>1639</v>
      </c>
      <c r="I5589" s="11">
        <f>VLOOKUP(B5589,[1]!Product_Data[#Data],3,0)</f>
        <v>1295</v>
      </c>
      <c r="J5589" s="11">
        <f t="shared" si="525"/>
        <v>1295</v>
      </c>
      <c r="K5589" s="11">
        <f t="shared" si="526"/>
        <v>1639</v>
      </c>
      <c r="L5589" s="11">
        <f t="shared" si="527"/>
        <v>344</v>
      </c>
      <c r="M5589" t="str">
        <f>VLOOKUP(C5589,[1]!Location_Data[#Data],2,0)</f>
        <v>San Diego</v>
      </c>
      <c r="N5589" t="str">
        <f>VLOOKUP(D5589,[1]!Salespeople_Data[#Data],2,0)</f>
        <v>Howard Gardner</v>
      </c>
      <c r="O5589" t="str">
        <f>VLOOKUP(E5589,[1]!Customer_Data[#Data],2,0)</f>
        <v>Todd Lynch</v>
      </c>
      <c r="P5589" s="15">
        <f t="shared" si="522"/>
        <v>2</v>
      </c>
      <c r="Q5589">
        <f t="shared" si="523"/>
        <v>1</v>
      </c>
      <c r="R5589">
        <f t="shared" si="524"/>
        <v>2021</v>
      </c>
    </row>
    <row r="5590" spans="1:18" x14ac:dyDescent="0.25">
      <c r="A5590" s="7" t="s">
        <v>6613</v>
      </c>
      <c r="B5590" s="7" t="s">
        <v>666</v>
      </c>
      <c r="C5590" s="7" t="s">
        <v>110</v>
      </c>
      <c r="D5590" s="7" t="s">
        <v>25</v>
      </c>
      <c r="E5590" s="7" t="s">
        <v>368</v>
      </c>
      <c r="F5590" s="9">
        <v>44230</v>
      </c>
      <c r="G5590" s="7">
        <v>3</v>
      </c>
      <c r="H5590" s="11">
        <f>VLOOKUP(B5590,[1]!Product_Data[#Data],4,0)</f>
        <v>2241</v>
      </c>
      <c r="I5590" s="11">
        <f>VLOOKUP(B5590,[1]!Product_Data[#Data],3,0)</f>
        <v>1367</v>
      </c>
      <c r="J5590" s="11">
        <f t="shared" si="525"/>
        <v>4101</v>
      </c>
      <c r="K5590" s="11">
        <f t="shared" si="526"/>
        <v>6723</v>
      </c>
      <c r="L5590" s="11">
        <f t="shared" si="527"/>
        <v>2622</v>
      </c>
      <c r="M5590" t="str">
        <f>VLOOKUP(C5590,[1]!Location_Data[#Data],2,0)</f>
        <v>Richmond</v>
      </c>
      <c r="N5590" t="str">
        <f>VLOOKUP(D5590,[1]!Salespeople_Data[#Data],2,0)</f>
        <v>Brian Davis</v>
      </c>
      <c r="O5590" t="str">
        <f>VLOOKUP(E5590,[1]!Customer_Data[#Data],2,0)</f>
        <v>Wayne Owens</v>
      </c>
      <c r="P5590" s="15">
        <f t="shared" si="522"/>
        <v>4</v>
      </c>
      <c r="Q5590">
        <f t="shared" si="523"/>
        <v>2</v>
      </c>
      <c r="R5590">
        <f t="shared" si="524"/>
        <v>2021</v>
      </c>
    </row>
    <row r="5591" spans="1:18" x14ac:dyDescent="0.25">
      <c r="A5591" s="7" t="s">
        <v>6614</v>
      </c>
      <c r="B5591" s="7" t="s">
        <v>330</v>
      </c>
      <c r="C5591" s="7" t="s">
        <v>392</v>
      </c>
      <c r="D5591" s="7" t="s">
        <v>345</v>
      </c>
      <c r="E5591" s="7" t="s">
        <v>393</v>
      </c>
      <c r="F5591" s="9">
        <v>44229</v>
      </c>
      <c r="G5591" s="7">
        <v>4</v>
      </c>
      <c r="H5591" s="11">
        <f>VLOOKUP(B5591,[1]!Product_Data[#Data],4,0)</f>
        <v>1635</v>
      </c>
      <c r="I5591" s="11">
        <f>VLOOKUP(B5591,[1]!Product_Data[#Data],3,0)</f>
        <v>1046</v>
      </c>
      <c r="J5591" s="11">
        <f t="shared" si="525"/>
        <v>4184</v>
      </c>
      <c r="K5591" s="11">
        <f t="shared" si="526"/>
        <v>6540</v>
      </c>
      <c r="L5591" s="11">
        <f t="shared" si="527"/>
        <v>2356</v>
      </c>
      <c r="M5591" t="str">
        <f>VLOOKUP(C5591,[1]!Location_Data[#Data],2,0)</f>
        <v>Visalia</v>
      </c>
      <c r="N5591" t="str">
        <f>VLOOKUP(D5591,[1]!Salespeople_Data[#Data],2,0)</f>
        <v>Larry Marshall</v>
      </c>
      <c r="O5591" t="str">
        <f>VLOOKUP(E5591,[1]!Customer_Data[#Data],2,0)</f>
        <v>Matthew Fernandez</v>
      </c>
      <c r="P5591" s="15">
        <f t="shared" si="522"/>
        <v>3</v>
      </c>
      <c r="Q5591">
        <f t="shared" si="523"/>
        <v>2</v>
      </c>
      <c r="R5591">
        <f t="shared" si="524"/>
        <v>2021</v>
      </c>
    </row>
    <row r="5592" spans="1:18" x14ac:dyDescent="0.25">
      <c r="A5592" s="7" t="s">
        <v>6615</v>
      </c>
      <c r="B5592" s="7" t="s">
        <v>104</v>
      </c>
      <c r="C5592" s="7" t="s">
        <v>70</v>
      </c>
      <c r="D5592" s="7" t="s">
        <v>170</v>
      </c>
      <c r="E5592" s="7" t="s">
        <v>608</v>
      </c>
      <c r="F5592" s="9">
        <v>44209</v>
      </c>
      <c r="G5592" s="7">
        <v>1</v>
      </c>
      <c r="H5592" s="11">
        <f>VLOOKUP(B5592,[1]!Product_Data[#Data],4,0)</f>
        <v>1671</v>
      </c>
      <c r="I5592" s="11">
        <f>VLOOKUP(B5592,[1]!Product_Data[#Data],3,0)</f>
        <v>1220</v>
      </c>
      <c r="J5592" s="11">
        <f t="shared" si="525"/>
        <v>1220</v>
      </c>
      <c r="K5592" s="11">
        <f t="shared" si="526"/>
        <v>1671</v>
      </c>
      <c r="L5592" s="11">
        <f t="shared" si="527"/>
        <v>451</v>
      </c>
      <c r="M5592" t="str">
        <f>VLOOKUP(C5592,[1]!Location_Data[#Data],2,0)</f>
        <v>Clovis</v>
      </c>
      <c r="N5592" t="str">
        <f>VLOOKUP(D5592,[1]!Salespeople_Data[#Data],2,0)</f>
        <v>Sean Miller</v>
      </c>
      <c r="O5592" t="str">
        <f>VLOOKUP(E5592,[1]!Customer_Data[#Data],2,0)</f>
        <v>Aaron Mills</v>
      </c>
      <c r="P5592" s="15">
        <f t="shared" si="522"/>
        <v>4</v>
      </c>
      <c r="Q5592">
        <f t="shared" si="523"/>
        <v>1</v>
      </c>
      <c r="R5592">
        <f t="shared" si="524"/>
        <v>2021</v>
      </c>
    </row>
    <row r="5593" spans="1:18" x14ac:dyDescent="0.25">
      <c r="A5593" s="7" t="s">
        <v>6616</v>
      </c>
      <c r="B5593" s="7" t="s">
        <v>605</v>
      </c>
      <c r="C5593" s="7" t="s">
        <v>570</v>
      </c>
      <c r="D5593" s="7" t="s">
        <v>165</v>
      </c>
      <c r="E5593" s="7" t="s">
        <v>985</v>
      </c>
      <c r="F5593" s="9">
        <v>44269</v>
      </c>
      <c r="G5593" s="7">
        <v>1</v>
      </c>
      <c r="H5593" s="11">
        <f>VLOOKUP(B5593,[1]!Product_Data[#Data],4,0)</f>
        <v>913</v>
      </c>
      <c r="I5593" s="11">
        <f>VLOOKUP(B5593,[1]!Product_Data[#Data],3,0)</f>
        <v>584</v>
      </c>
      <c r="J5593" s="11">
        <f t="shared" si="525"/>
        <v>584</v>
      </c>
      <c r="K5593" s="11">
        <f t="shared" si="526"/>
        <v>913</v>
      </c>
      <c r="L5593" s="11">
        <f t="shared" si="527"/>
        <v>329</v>
      </c>
      <c r="M5593" t="str">
        <f>VLOOKUP(C5593,[1]!Location_Data[#Data],2,0)</f>
        <v>Fresno</v>
      </c>
      <c r="N5593" t="str">
        <f>VLOOKUP(D5593,[1]!Salespeople_Data[#Data],2,0)</f>
        <v>Joe Sims</v>
      </c>
      <c r="O5593" t="str">
        <f>VLOOKUP(E5593,[1]!Customer_Data[#Data],2,0)</f>
        <v>Matthew Campbell</v>
      </c>
      <c r="P5593" s="15">
        <f t="shared" si="522"/>
        <v>1</v>
      </c>
      <c r="Q5593">
        <f t="shared" si="523"/>
        <v>3</v>
      </c>
      <c r="R5593">
        <f t="shared" si="524"/>
        <v>2021</v>
      </c>
    </row>
    <row r="5594" spans="1:18" x14ac:dyDescent="0.25">
      <c r="A5594" s="7" t="s">
        <v>6617</v>
      </c>
      <c r="B5594" s="7" t="s">
        <v>373</v>
      </c>
      <c r="C5594" s="7" t="s">
        <v>215</v>
      </c>
      <c r="D5594" s="7" t="s">
        <v>63</v>
      </c>
      <c r="E5594" s="7" t="s">
        <v>1887</v>
      </c>
      <c r="F5594" s="9">
        <v>44238</v>
      </c>
      <c r="G5594" s="7">
        <v>1</v>
      </c>
      <c r="H5594" s="11">
        <f>VLOOKUP(B5594,[1]!Product_Data[#Data],4,0)</f>
        <v>2182</v>
      </c>
      <c r="I5594" s="11">
        <f>VLOOKUP(B5594,[1]!Product_Data[#Data],3,0)</f>
        <v>1200</v>
      </c>
      <c r="J5594" s="11">
        <f t="shared" si="525"/>
        <v>1200</v>
      </c>
      <c r="K5594" s="11">
        <f t="shared" si="526"/>
        <v>2182</v>
      </c>
      <c r="L5594" s="11">
        <f t="shared" si="527"/>
        <v>982</v>
      </c>
      <c r="M5594" t="str">
        <f>VLOOKUP(C5594,[1]!Location_Data[#Data],2,0)</f>
        <v>El Cajon</v>
      </c>
      <c r="N5594" t="str">
        <f>VLOOKUP(D5594,[1]!Salespeople_Data[#Data],2,0)</f>
        <v>Jeremy Mendoza</v>
      </c>
      <c r="O5594" t="str">
        <f>VLOOKUP(E5594,[1]!Customer_Data[#Data],2,0)</f>
        <v>Justin Graham</v>
      </c>
      <c r="P5594" s="15">
        <f t="shared" si="522"/>
        <v>5</v>
      </c>
      <c r="Q5594">
        <f t="shared" si="523"/>
        <v>2</v>
      </c>
      <c r="R5594">
        <f t="shared" si="524"/>
        <v>2021</v>
      </c>
    </row>
    <row r="5595" spans="1:18" x14ac:dyDescent="0.25">
      <c r="A5595" s="7" t="s">
        <v>6618</v>
      </c>
      <c r="B5595" s="7" t="s">
        <v>132</v>
      </c>
      <c r="C5595" s="7" t="s">
        <v>39</v>
      </c>
      <c r="D5595" s="7" t="s">
        <v>30</v>
      </c>
      <c r="E5595" s="7" t="s">
        <v>2460</v>
      </c>
      <c r="F5595" s="9">
        <v>44248</v>
      </c>
      <c r="G5595" s="7">
        <v>2</v>
      </c>
      <c r="H5595" s="11">
        <f>VLOOKUP(B5595,[1]!Product_Data[#Data],4,0)</f>
        <v>2091</v>
      </c>
      <c r="I5595" s="11">
        <f>VLOOKUP(B5595,[1]!Product_Data[#Data],3,0)</f>
        <v>1485</v>
      </c>
      <c r="J5595" s="11">
        <f t="shared" si="525"/>
        <v>2970</v>
      </c>
      <c r="K5595" s="11">
        <f t="shared" si="526"/>
        <v>4182</v>
      </c>
      <c r="L5595" s="11">
        <f t="shared" si="527"/>
        <v>1212</v>
      </c>
      <c r="M5595" t="str">
        <f>VLOOKUP(C5595,[1]!Location_Data[#Data],2,0)</f>
        <v>Oceanside</v>
      </c>
      <c r="N5595" t="str">
        <f>VLOOKUP(D5595,[1]!Salespeople_Data[#Data],2,0)</f>
        <v>Carl Hall</v>
      </c>
      <c r="O5595" t="str">
        <f>VLOOKUP(E5595,[1]!Customer_Data[#Data],2,0)</f>
        <v>Joe Gordon</v>
      </c>
      <c r="P5595" s="15">
        <f t="shared" si="522"/>
        <v>1</v>
      </c>
      <c r="Q5595">
        <f t="shared" si="523"/>
        <v>2</v>
      </c>
      <c r="R5595">
        <f t="shared" si="524"/>
        <v>2021</v>
      </c>
    </row>
    <row r="5596" spans="1:18" x14ac:dyDescent="0.25">
      <c r="A5596" s="7" t="s">
        <v>6619</v>
      </c>
      <c r="B5596" s="7" t="s">
        <v>207</v>
      </c>
      <c r="C5596" s="7" t="s">
        <v>215</v>
      </c>
      <c r="D5596" s="7" t="s">
        <v>111</v>
      </c>
      <c r="E5596" s="7" t="s">
        <v>753</v>
      </c>
      <c r="F5596" s="9">
        <v>44268</v>
      </c>
      <c r="G5596" s="7">
        <v>3</v>
      </c>
      <c r="H5596" s="11">
        <f>VLOOKUP(B5596,[1]!Product_Data[#Data],4,0)</f>
        <v>2464</v>
      </c>
      <c r="I5596" s="11">
        <f>VLOOKUP(B5596,[1]!Product_Data[#Data],3,0)</f>
        <v>1774</v>
      </c>
      <c r="J5596" s="11">
        <f t="shared" si="525"/>
        <v>5322</v>
      </c>
      <c r="K5596" s="11">
        <f t="shared" si="526"/>
        <v>7392</v>
      </c>
      <c r="L5596" s="11">
        <f t="shared" si="527"/>
        <v>2070</v>
      </c>
      <c r="M5596" t="str">
        <f>VLOOKUP(C5596,[1]!Location_Data[#Data],2,0)</f>
        <v>El Cajon</v>
      </c>
      <c r="N5596" t="str">
        <f>VLOOKUP(D5596,[1]!Salespeople_Data[#Data],2,0)</f>
        <v>Ryan Welch</v>
      </c>
      <c r="O5596" t="str">
        <f>VLOOKUP(E5596,[1]!Customer_Data[#Data],2,0)</f>
        <v>Benjamin Carter</v>
      </c>
      <c r="P5596" s="15">
        <f t="shared" si="522"/>
        <v>7</v>
      </c>
      <c r="Q5596">
        <f t="shared" si="523"/>
        <v>3</v>
      </c>
      <c r="R5596">
        <f t="shared" si="524"/>
        <v>2021</v>
      </c>
    </row>
    <row r="5597" spans="1:18" x14ac:dyDescent="0.25">
      <c r="A5597" s="7" t="s">
        <v>6620</v>
      </c>
      <c r="B5597" s="7" t="s">
        <v>370</v>
      </c>
      <c r="C5597" s="7" t="s">
        <v>74</v>
      </c>
      <c r="D5597" s="7" t="s">
        <v>191</v>
      </c>
      <c r="E5597" s="7" t="s">
        <v>967</v>
      </c>
      <c r="F5597" s="9">
        <v>44210</v>
      </c>
      <c r="G5597" s="7">
        <v>2</v>
      </c>
      <c r="H5597" s="11">
        <f>VLOOKUP(B5597,[1]!Product_Data[#Data],4,0)</f>
        <v>771</v>
      </c>
      <c r="I5597" s="11">
        <f>VLOOKUP(B5597,[1]!Product_Data[#Data],3,0)</f>
        <v>648</v>
      </c>
      <c r="J5597" s="11">
        <f t="shared" si="525"/>
        <v>1296</v>
      </c>
      <c r="K5597" s="11">
        <f t="shared" si="526"/>
        <v>1542</v>
      </c>
      <c r="L5597" s="11">
        <f t="shared" si="527"/>
        <v>246</v>
      </c>
      <c r="M5597" t="str">
        <f>VLOOKUP(C5597,[1]!Location_Data[#Data],2,0)</f>
        <v>West Covina</v>
      </c>
      <c r="N5597" t="str">
        <f>VLOOKUP(D5597,[1]!Salespeople_Data[#Data],2,0)</f>
        <v>Robert Reed</v>
      </c>
      <c r="O5597" t="str">
        <f>VLOOKUP(E5597,[1]!Customer_Data[#Data],2,0)</f>
        <v>Ronald Anderson</v>
      </c>
      <c r="P5597" s="15">
        <f t="shared" si="522"/>
        <v>5</v>
      </c>
      <c r="Q5597">
        <f t="shared" si="523"/>
        <v>1</v>
      </c>
      <c r="R5597">
        <f t="shared" si="524"/>
        <v>2021</v>
      </c>
    </row>
    <row r="5598" spans="1:18" x14ac:dyDescent="0.25">
      <c r="A5598" s="7" t="s">
        <v>6621</v>
      </c>
      <c r="B5598" s="7" t="s">
        <v>626</v>
      </c>
      <c r="C5598" s="7" t="s">
        <v>469</v>
      </c>
      <c r="D5598" s="7" t="s">
        <v>20</v>
      </c>
      <c r="E5598" s="7" t="s">
        <v>931</v>
      </c>
      <c r="F5598" s="9">
        <v>44253</v>
      </c>
      <c r="G5598" s="7">
        <v>1</v>
      </c>
      <c r="H5598" s="11">
        <f>VLOOKUP(B5598,[1]!Product_Data[#Data],4,0)</f>
        <v>584</v>
      </c>
      <c r="I5598" s="11">
        <f>VLOOKUP(B5598,[1]!Product_Data[#Data],3,0)</f>
        <v>420</v>
      </c>
      <c r="J5598" s="11">
        <f t="shared" si="525"/>
        <v>420</v>
      </c>
      <c r="K5598" s="11">
        <f t="shared" si="526"/>
        <v>584</v>
      </c>
      <c r="L5598" s="11">
        <f t="shared" si="527"/>
        <v>164</v>
      </c>
      <c r="M5598" t="str">
        <f>VLOOKUP(C5598,[1]!Location_Data[#Data],2,0)</f>
        <v>Escondido</v>
      </c>
      <c r="N5598" t="str">
        <f>VLOOKUP(D5598,[1]!Salespeople_Data[#Data],2,0)</f>
        <v>Joshua Cook</v>
      </c>
      <c r="O5598" t="str">
        <f>VLOOKUP(E5598,[1]!Customer_Data[#Data],2,0)</f>
        <v>Joshua Collins</v>
      </c>
      <c r="P5598" s="15">
        <f t="shared" si="522"/>
        <v>6</v>
      </c>
      <c r="Q5598">
        <f t="shared" si="523"/>
        <v>2</v>
      </c>
      <c r="R5598">
        <f t="shared" si="524"/>
        <v>2021</v>
      </c>
    </row>
    <row r="5599" spans="1:18" x14ac:dyDescent="0.25">
      <c r="A5599" s="7" t="s">
        <v>6622</v>
      </c>
      <c r="B5599" s="7" t="s">
        <v>210</v>
      </c>
      <c r="C5599" s="7" t="s">
        <v>95</v>
      </c>
      <c r="D5599" s="7" t="s">
        <v>165</v>
      </c>
      <c r="E5599" s="7" t="s">
        <v>1592</v>
      </c>
      <c r="F5599" s="9">
        <v>44229</v>
      </c>
      <c r="G5599" s="7">
        <v>3</v>
      </c>
      <c r="H5599" s="11">
        <f>VLOOKUP(B5599,[1]!Product_Data[#Data],4,0)</f>
        <v>458</v>
      </c>
      <c r="I5599" s="11">
        <f>VLOOKUP(B5599,[1]!Product_Data[#Data],3,0)</f>
        <v>376</v>
      </c>
      <c r="J5599" s="11">
        <f t="shared" si="525"/>
        <v>1128</v>
      </c>
      <c r="K5599" s="11">
        <f t="shared" si="526"/>
        <v>1374</v>
      </c>
      <c r="L5599" s="11">
        <f t="shared" si="527"/>
        <v>246</v>
      </c>
      <c r="M5599" t="str">
        <f>VLOOKUP(C5599,[1]!Location_Data[#Data],2,0)</f>
        <v>Fullerton</v>
      </c>
      <c r="N5599" t="str">
        <f>VLOOKUP(D5599,[1]!Salespeople_Data[#Data],2,0)</f>
        <v>Joe Sims</v>
      </c>
      <c r="O5599" t="str">
        <f>VLOOKUP(E5599,[1]!Customer_Data[#Data],2,0)</f>
        <v>James Castillo</v>
      </c>
      <c r="P5599" s="15">
        <f t="shared" si="522"/>
        <v>3</v>
      </c>
      <c r="Q5599">
        <f t="shared" si="523"/>
        <v>2</v>
      </c>
      <c r="R5599">
        <f t="shared" si="524"/>
        <v>2021</v>
      </c>
    </row>
    <row r="5600" spans="1:18" x14ac:dyDescent="0.25">
      <c r="A5600" s="7" t="s">
        <v>6623</v>
      </c>
      <c r="B5600" s="7" t="s">
        <v>537</v>
      </c>
      <c r="C5600" s="7" t="s">
        <v>70</v>
      </c>
      <c r="D5600" s="7" t="s">
        <v>298</v>
      </c>
      <c r="E5600" s="7" t="s">
        <v>1075</v>
      </c>
      <c r="F5600" s="9">
        <v>44260</v>
      </c>
      <c r="G5600" s="7">
        <v>4</v>
      </c>
      <c r="H5600" s="11">
        <f>VLOOKUP(B5600,[1]!Product_Data[#Data],4,0)</f>
        <v>556</v>
      </c>
      <c r="I5600" s="11">
        <f>VLOOKUP(B5600,[1]!Product_Data[#Data],3,0)</f>
        <v>395</v>
      </c>
      <c r="J5600" s="11">
        <f t="shared" si="525"/>
        <v>1580</v>
      </c>
      <c r="K5600" s="11">
        <f t="shared" si="526"/>
        <v>2224</v>
      </c>
      <c r="L5600" s="11">
        <f t="shared" si="527"/>
        <v>644</v>
      </c>
      <c r="M5600" t="str">
        <f>VLOOKUP(C5600,[1]!Location_Data[#Data],2,0)</f>
        <v>Clovis</v>
      </c>
      <c r="N5600" t="str">
        <f>VLOOKUP(D5600,[1]!Salespeople_Data[#Data],2,0)</f>
        <v>Kenneth Fields</v>
      </c>
      <c r="O5600" t="str">
        <f>VLOOKUP(E5600,[1]!Customer_Data[#Data],2,0)</f>
        <v>Christopher Wright</v>
      </c>
      <c r="P5600" s="15">
        <f t="shared" si="522"/>
        <v>6</v>
      </c>
      <c r="Q5600">
        <f t="shared" si="523"/>
        <v>3</v>
      </c>
      <c r="R5600">
        <f t="shared" si="524"/>
        <v>2021</v>
      </c>
    </row>
    <row r="5601" spans="1:18" x14ac:dyDescent="0.25">
      <c r="A5601" s="7" t="s">
        <v>6624</v>
      </c>
      <c r="B5601" s="7" t="s">
        <v>603</v>
      </c>
      <c r="C5601" s="7" t="s">
        <v>322</v>
      </c>
      <c r="D5601" s="7" t="s">
        <v>298</v>
      </c>
      <c r="E5601" s="7" t="s">
        <v>133</v>
      </c>
      <c r="F5601" s="9">
        <v>44212</v>
      </c>
      <c r="G5601" s="7">
        <v>1</v>
      </c>
      <c r="H5601" s="11">
        <f>VLOOKUP(B5601,[1]!Product_Data[#Data],4,0)</f>
        <v>2495</v>
      </c>
      <c r="I5601" s="11">
        <f>VLOOKUP(B5601,[1]!Product_Data[#Data],3,0)</f>
        <v>1896</v>
      </c>
      <c r="J5601" s="11">
        <f t="shared" si="525"/>
        <v>1896</v>
      </c>
      <c r="K5601" s="11">
        <f t="shared" si="526"/>
        <v>2495</v>
      </c>
      <c r="L5601" s="11">
        <f t="shared" si="527"/>
        <v>599</v>
      </c>
      <c r="M5601" t="str">
        <f>VLOOKUP(C5601,[1]!Location_Data[#Data],2,0)</f>
        <v>Rancho Cucamonga</v>
      </c>
      <c r="N5601" t="str">
        <f>VLOOKUP(D5601,[1]!Salespeople_Data[#Data],2,0)</f>
        <v>Kenneth Fields</v>
      </c>
      <c r="O5601" t="str">
        <f>VLOOKUP(E5601,[1]!Customer_Data[#Data],2,0)</f>
        <v>Scott Rice</v>
      </c>
      <c r="P5601" s="15">
        <f t="shared" si="522"/>
        <v>7</v>
      </c>
      <c r="Q5601">
        <f t="shared" si="523"/>
        <v>1</v>
      </c>
      <c r="R5601">
        <f t="shared" si="524"/>
        <v>2021</v>
      </c>
    </row>
    <row r="5602" spans="1:18" x14ac:dyDescent="0.25">
      <c r="A5602" s="7" t="s">
        <v>6625</v>
      </c>
      <c r="B5602" s="7" t="s">
        <v>400</v>
      </c>
      <c r="C5602" s="7" t="s">
        <v>190</v>
      </c>
      <c r="D5602" s="7" t="s">
        <v>53</v>
      </c>
      <c r="E5602" s="7" t="s">
        <v>2473</v>
      </c>
      <c r="F5602" s="9">
        <v>44212</v>
      </c>
      <c r="G5602" s="7">
        <v>4</v>
      </c>
      <c r="H5602" s="11">
        <f>VLOOKUP(B5602,[1]!Product_Data[#Data],4,0)</f>
        <v>886</v>
      </c>
      <c r="I5602" s="11">
        <f>VLOOKUP(B5602,[1]!Product_Data[#Data],3,0)</f>
        <v>478</v>
      </c>
      <c r="J5602" s="11">
        <f t="shared" si="525"/>
        <v>1912</v>
      </c>
      <c r="K5602" s="11">
        <f t="shared" si="526"/>
        <v>3544</v>
      </c>
      <c r="L5602" s="11">
        <f t="shared" si="527"/>
        <v>1632</v>
      </c>
      <c r="M5602" t="str">
        <f>VLOOKUP(C5602,[1]!Location_Data[#Data],2,0)</f>
        <v>Oakland</v>
      </c>
      <c r="N5602" t="str">
        <f>VLOOKUP(D5602,[1]!Salespeople_Data[#Data],2,0)</f>
        <v>Scott Mason</v>
      </c>
      <c r="O5602" t="str">
        <f>VLOOKUP(E5602,[1]!Customer_Data[#Data],2,0)</f>
        <v>Thomas Duncan</v>
      </c>
      <c r="P5602" s="15">
        <f t="shared" si="522"/>
        <v>7</v>
      </c>
      <c r="Q5602">
        <f t="shared" si="523"/>
        <v>1</v>
      </c>
      <c r="R5602">
        <f t="shared" si="524"/>
        <v>2021</v>
      </c>
    </row>
    <row r="5603" spans="1:18" x14ac:dyDescent="0.25">
      <c r="A5603" s="7" t="s">
        <v>6626</v>
      </c>
      <c r="B5603" s="7" t="s">
        <v>373</v>
      </c>
      <c r="C5603" s="7" t="s">
        <v>95</v>
      </c>
      <c r="D5603" s="7" t="s">
        <v>101</v>
      </c>
      <c r="E5603" s="7" t="s">
        <v>1050</v>
      </c>
      <c r="F5603" s="9">
        <v>44247</v>
      </c>
      <c r="G5603" s="7">
        <v>2</v>
      </c>
      <c r="H5603" s="11">
        <f>VLOOKUP(B5603,[1]!Product_Data[#Data],4,0)</f>
        <v>2182</v>
      </c>
      <c r="I5603" s="11">
        <f>VLOOKUP(B5603,[1]!Product_Data[#Data],3,0)</f>
        <v>1200</v>
      </c>
      <c r="J5603" s="11">
        <f t="shared" si="525"/>
        <v>2400</v>
      </c>
      <c r="K5603" s="11">
        <f t="shared" si="526"/>
        <v>4364</v>
      </c>
      <c r="L5603" s="11">
        <f t="shared" si="527"/>
        <v>1964</v>
      </c>
      <c r="M5603" t="str">
        <f>VLOOKUP(C5603,[1]!Location_Data[#Data],2,0)</f>
        <v>Fullerton</v>
      </c>
      <c r="N5603" t="str">
        <f>VLOOKUP(D5603,[1]!Salespeople_Data[#Data],2,0)</f>
        <v>Scott Clark</v>
      </c>
      <c r="O5603" t="str">
        <f>VLOOKUP(E5603,[1]!Customer_Data[#Data],2,0)</f>
        <v>Aaron Moreno</v>
      </c>
      <c r="P5603" s="15">
        <f t="shared" si="522"/>
        <v>7</v>
      </c>
      <c r="Q5603">
        <f t="shared" si="523"/>
        <v>2</v>
      </c>
      <c r="R5603">
        <f t="shared" si="524"/>
        <v>2021</v>
      </c>
    </row>
    <row r="5604" spans="1:18" x14ac:dyDescent="0.25">
      <c r="A5604" s="7" t="s">
        <v>6627</v>
      </c>
      <c r="B5604" s="7" t="s">
        <v>173</v>
      </c>
      <c r="C5604" s="7" t="s">
        <v>380</v>
      </c>
      <c r="D5604" s="7" t="s">
        <v>106</v>
      </c>
      <c r="E5604" s="7" t="s">
        <v>814</v>
      </c>
      <c r="F5604" s="9">
        <v>44202</v>
      </c>
      <c r="G5604" s="7">
        <v>1</v>
      </c>
      <c r="H5604" s="11">
        <f>VLOOKUP(B5604,[1]!Product_Data[#Data],4,0)</f>
        <v>2005</v>
      </c>
      <c r="I5604" s="11">
        <f>VLOOKUP(B5604,[1]!Product_Data[#Data],3,0)</f>
        <v>1223</v>
      </c>
      <c r="J5604" s="11">
        <f t="shared" si="525"/>
        <v>1223</v>
      </c>
      <c r="K5604" s="11">
        <f t="shared" si="526"/>
        <v>2005</v>
      </c>
      <c r="L5604" s="11">
        <f t="shared" si="527"/>
        <v>782</v>
      </c>
      <c r="M5604" t="str">
        <f>VLOOKUP(C5604,[1]!Location_Data[#Data],2,0)</f>
        <v>Los Angeles</v>
      </c>
      <c r="N5604" t="str">
        <f>VLOOKUP(D5604,[1]!Salespeople_Data[#Data],2,0)</f>
        <v>Patrick Ruiz</v>
      </c>
      <c r="O5604" t="str">
        <f>VLOOKUP(E5604,[1]!Customer_Data[#Data],2,0)</f>
        <v>Juan Rivera</v>
      </c>
      <c r="P5604" s="15">
        <f t="shared" si="522"/>
        <v>4</v>
      </c>
      <c r="Q5604">
        <f t="shared" si="523"/>
        <v>1</v>
      </c>
      <c r="R5604">
        <f t="shared" si="524"/>
        <v>2021</v>
      </c>
    </row>
    <row r="5605" spans="1:18" x14ac:dyDescent="0.25">
      <c r="A5605" s="7" t="s">
        <v>6628</v>
      </c>
      <c r="B5605" s="7" t="s">
        <v>796</v>
      </c>
      <c r="C5605" s="7" t="s">
        <v>380</v>
      </c>
      <c r="D5605" s="7" t="s">
        <v>413</v>
      </c>
      <c r="E5605" s="7" t="s">
        <v>2624</v>
      </c>
      <c r="F5605" s="9">
        <v>44202</v>
      </c>
      <c r="G5605" s="7">
        <v>1</v>
      </c>
      <c r="H5605" s="11">
        <f>VLOOKUP(B5605,[1]!Product_Data[#Data],4,0)</f>
        <v>1103</v>
      </c>
      <c r="I5605" s="11">
        <f>VLOOKUP(B5605,[1]!Product_Data[#Data],3,0)</f>
        <v>838</v>
      </c>
      <c r="J5605" s="11">
        <f t="shared" si="525"/>
        <v>838</v>
      </c>
      <c r="K5605" s="11">
        <f t="shared" si="526"/>
        <v>1103</v>
      </c>
      <c r="L5605" s="11">
        <f t="shared" si="527"/>
        <v>265</v>
      </c>
      <c r="M5605" t="str">
        <f>VLOOKUP(C5605,[1]!Location_Data[#Data],2,0)</f>
        <v>Los Angeles</v>
      </c>
      <c r="N5605" t="str">
        <f>VLOOKUP(D5605,[1]!Salespeople_Data[#Data],2,0)</f>
        <v>Kenneth Bradley</v>
      </c>
      <c r="O5605" t="str">
        <f>VLOOKUP(E5605,[1]!Customer_Data[#Data],2,0)</f>
        <v>Daniel Dixon</v>
      </c>
      <c r="P5605" s="15">
        <f t="shared" si="522"/>
        <v>4</v>
      </c>
      <c r="Q5605">
        <f t="shared" si="523"/>
        <v>1</v>
      </c>
      <c r="R5605">
        <f t="shared" si="524"/>
        <v>2021</v>
      </c>
    </row>
    <row r="5606" spans="1:18" x14ac:dyDescent="0.25">
      <c r="A5606" s="7" t="s">
        <v>6629</v>
      </c>
      <c r="B5606" s="7" t="s">
        <v>495</v>
      </c>
      <c r="C5606" s="7" t="s">
        <v>643</v>
      </c>
      <c r="D5606" s="7" t="s">
        <v>25</v>
      </c>
      <c r="E5606" s="7" t="s">
        <v>484</v>
      </c>
      <c r="F5606" s="9">
        <v>44254</v>
      </c>
      <c r="G5606" s="7">
        <v>1</v>
      </c>
      <c r="H5606" s="11">
        <f>VLOOKUP(B5606,[1]!Product_Data[#Data],4,0)</f>
        <v>1467</v>
      </c>
      <c r="I5606" s="11">
        <f>VLOOKUP(B5606,[1]!Product_Data[#Data],3,0)</f>
        <v>807</v>
      </c>
      <c r="J5606" s="11">
        <f t="shared" si="525"/>
        <v>807</v>
      </c>
      <c r="K5606" s="11">
        <f t="shared" si="526"/>
        <v>1467</v>
      </c>
      <c r="L5606" s="11">
        <f t="shared" si="527"/>
        <v>660</v>
      </c>
      <c r="M5606" t="str">
        <f>VLOOKUP(C5606,[1]!Location_Data[#Data],2,0)</f>
        <v>Hayward</v>
      </c>
      <c r="N5606" t="str">
        <f>VLOOKUP(D5606,[1]!Salespeople_Data[#Data],2,0)</f>
        <v>Brian Davis</v>
      </c>
      <c r="O5606" t="str">
        <f>VLOOKUP(E5606,[1]!Customer_Data[#Data],2,0)</f>
        <v>Todd George</v>
      </c>
      <c r="P5606" s="15">
        <f t="shared" si="522"/>
        <v>7</v>
      </c>
      <c r="Q5606">
        <f t="shared" si="523"/>
        <v>2</v>
      </c>
      <c r="R5606">
        <f t="shared" si="524"/>
        <v>2021</v>
      </c>
    </row>
    <row r="5607" spans="1:18" x14ac:dyDescent="0.25">
      <c r="A5607" s="7" t="s">
        <v>6630</v>
      </c>
      <c r="B5607" s="7" t="s">
        <v>8</v>
      </c>
      <c r="C5607" s="7" t="s">
        <v>253</v>
      </c>
      <c r="D5607" s="7" t="s">
        <v>49</v>
      </c>
      <c r="E5607" s="7" t="s">
        <v>92</v>
      </c>
      <c r="F5607" s="9">
        <v>44203</v>
      </c>
      <c r="G5607" s="7">
        <v>2</v>
      </c>
      <c r="H5607" s="11">
        <f>VLOOKUP(B5607,[1]!Product_Data[#Data],4,0)</f>
        <v>1522</v>
      </c>
      <c r="I5607" s="11">
        <f>VLOOKUP(B5607,[1]!Product_Data[#Data],3,0)</f>
        <v>791</v>
      </c>
      <c r="J5607" s="11">
        <f t="shared" si="525"/>
        <v>1582</v>
      </c>
      <c r="K5607" s="11">
        <f t="shared" si="526"/>
        <v>3044</v>
      </c>
      <c r="L5607" s="11">
        <f t="shared" si="527"/>
        <v>1462</v>
      </c>
      <c r="M5607" t="str">
        <f>VLOOKUP(C5607,[1]!Location_Data[#Data],2,0)</f>
        <v>Bakersfield</v>
      </c>
      <c r="N5607" t="str">
        <f>VLOOKUP(D5607,[1]!Salespeople_Data[#Data],2,0)</f>
        <v>Walter Cook</v>
      </c>
      <c r="O5607" t="str">
        <f>VLOOKUP(E5607,[1]!Customer_Data[#Data],2,0)</f>
        <v>Charles Hughes</v>
      </c>
      <c r="P5607" s="15">
        <f t="shared" si="522"/>
        <v>5</v>
      </c>
      <c r="Q5607">
        <f t="shared" si="523"/>
        <v>1</v>
      </c>
      <c r="R5607">
        <f t="shared" si="524"/>
        <v>2021</v>
      </c>
    </row>
    <row r="5608" spans="1:18" x14ac:dyDescent="0.25">
      <c r="A5608" s="7" t="s">
        <v>6631</v>
      </c>
      <c r="B5608" s="7" t="s">
        <v>373</v>
      </c>
      <c r="C5608" s="7" t="s">
        <v>14</v>
      </c>
      <c r="D5608" s="7" t="s">
        <v>165</v>
      </c>
      <c r="E5608" s="7" t="s">
        <v>1790</v>
      </c>
      <c r="F5608" s="9">
        <v>44236</v>
      </c>
      <c r="G5608" s="7">
        <v>2</v>
      </c>
      <c r="H5608" s="11">
        <f>VLOOKUP(B5608,[1]!Product_Data[#Data],4,0)</f>
        <v>2182</v>
      </c>
      <c r="I5608" s="11">
        <f>VLOOKUP(B5608,[1]!Product_Data[#Data],3,0)</f>
        <v>1200</v>
      </c>
      <c r="J5608" s="11">
        <f t="shared" si="525"/>
        <v>2400</v>
      </c>
      <c r="K5608" s="11">
        <f t="shared" si="526"/>
        <v>4364</v>
      </c>
      <c r="L5608" s="11">
        <f t="shared" si="527"/>
        <v>1964</v>
      </c>
      <c r="M5608" t="str">
        <f>VLOOKUP(C5608,[1]!Location_Data[#Data],2,0)</f>
        <v>Santa Clarita</v>
      </c>
      <c r="N5608" t="str">
        <f>VLOOKUP(D5608,[1]!Salespeople_Data[#Data],2,0)</f>
        <v>Joe Sims</v>
      </c>
      <c r="O5608" t="str">
        <f>VLOOKUP(E5608,[1]!Customer_Data[#Data],2,0)</f>
        <v>Alan Parker</v>
      </c>
      <c r="P5608" s="15">
        <f t="shared" si="522"/>
        <v>3</v>
      </c>
      <c r="Q5608">
        <f t="shared" si="523"/>
        <v>2</v>
      </c>
      <c r="R5608">
        <f t="shared" si="524"/>
        <v>2021</v>
      </c>
    </row>
    <row r="5609" spans="1:18" x14ac:dyDescent="0.25">
      <c r="A5609" s="7" t="s">
        <v>6632</v>
      </c>
      <c r="B5609" s="7" t="s">
        <v>1149</v>
      </c>
      <c r="C5609" s="7" t="s">
        <v>48</v>
      </c>
      <c r="D5609" s="7" t="s">
        <v>257</v>
      </c>
      <c r="E5609" s="7" t="s">
        <v>1198</v>
      </c>
      <c r="F5609" s="9">
        <v>44257</v>
      </c>
      <c r="G5609" s="7">
        <v>3</v>
      </c>
      <c r="H5609" s="11">
        <f>VLOOKUP(B5609,[1]!Product_Data[#Data],4,0)</f>
        <v>847</v>
      </c>
      <c r="I5609" s="11">
        <f>VLOOKUP(B5609,[1]!Product_Data[#Data],3,0)</f>
        <v>534</v>
      </c>
      <c r="J5609" s="11">
        <f t="shared" si="525"/>
        <v>1602</v>
      </c>
      <c r="K5609" s="11">
        <f t="shared" si="526"/>
        <v>2541</v>
      </c>
      <c r="L5609" s="11">
        <f t="shared" si="527"/>
        <v>939</v>
      </c>
      <c r="M5609" t="str">
        <f>VLOOKUP(C5609,[1]!Location_Data[#Data],2,0)</f>
        <v>Rialto</v>
      </c>
      <c r="N5609" t="str">
        <f>VLOOKUP(D5609,[1]!Salespeople_Data[#Data],2,0)</f>
        <v>Jerry Perry</v>
      </c>
      <c r="O5609" t="str">
        <f>VLOOKUP(E5609,[1]!Customer_Data[#Data],2,0)</f>
        <v>Victor Watkins</v>
      </c>
      <c r="P5609" s="15">
        <f t="shared" si="522"/>
        <v>3</v>
      </c>
      <c r="Q5609">
        <f t="shared" si="523"/>
        <v>3</v>
      </c>
      <c r="R5609">
        <f t="shared" si="524"/>
        <v>2021</v>
      </c>
    </row>
    <row r="5610" spans="1:18" x14ac:dyDescent="0.25">
      <c r="A5610" s="7" t="s">
        <v>6633</v>
      </c>
      <c r="B5610" s="7" t="s">
        <v>109</v>
      </c>
      <c r="C5610" s="7" t="s">
        <v>322</v>
      </c>
      <c r="D5610" s="7" t="s">
        <v>298</v>
      </c>
      <c r="E5610" s="7" t="s">
        <v>3579</v>
      </c>
      <c r="F5610" s="9">
        <v>44220</v>
      </c>
      <c r="G5610" s="7">
        <v>1</v>
      </c>
      <c r="H5610" s="11">
        <f>VLOOKUP(B5610,[1]!Product_Data[#Data],4,0)</f>
        <v>1783</v>
      </c>
      <c r="I5610" s="11">
        <f>VLOOKUP(B5610,[1]!Product_Data[#Data],3,0)</f>
        <v>1230</v>
      </c>
      <c r="J5610" s="11">
        <f t="shared" si="525"/>
        <v>1230</v>
      </c>
      <c r="K5610" s="11">
        <f t="shared" si="526"/>
        <v>1783</v>
      </c>
      <c r="L5610" s="11">
        <f t="shared" si="527"/>
        <v>553</v>
      </c>
      <c r="M5610" t="str">
        <f>VLOOKUP(C5610,[1]!Location_Data[#Data],2,0)</f>
        <v>Rancho Cucamonga</v>
      </c>
      <c r="N5610" t="str">
        <f>VLOOKUP(D5610,[1]!Salespeople_Data[#Data],2,0)</f>
        <v>Kenneth Fields</v>
      </c>
      <c r="O5610" t="str">
        <f>VLOOKUP(E5610,[1]!Customer_Data[#Data],2,0)</f>
        <v>Samuel Jenkins</v>
      </c>
      <c r="P5610" s="15">
        <f t="shared" si="522"/>
        <v>1</v>
      </c>
      <c r="Q5610">
        <f t="shared" si="523"/>
        <v>1</v>
      </c>
      <c r="R5610">
        <f t="shared" si="524"/>
        <v>2021</v>
      </c>
    </row>
    <row r="5611" spans="1:18" x14ac:dyDescent="0.25">
      <c r="A5611" s="7" t="s">
        <v>6634</v>
      </c>
      <c r="B5611" s="7" t="s">
        <v>553</v>
      </c>
      <c r="C5611" s="7" t="s">
        <v>229</v>
      </c>
      <c r="D5611" s="7" t="s">
        <v>447</v>
      </c>
      <c r="E5611" s="7" t="s">
        <v>1607</v>
      </c>
      <c r="F5611" s="9">
        <v>44209</v>
      </c>
      <c r="G5611" s="7">
        <v>2</v>
      </c>
      <c r="H5611" s="11">
        <f>VLOOKUP(B5611,[1]!Product_Data[#Data],4,0)</f>
        <v>1798</v>
      </c>
      <c r="I5611" s="11">
        <f>VLOOKUP(B5611,[1]!Product_Data[#Data],3,0)</f>
        <v>971</v>
      </c>
      <c r="J5611" s="11">
        <f t="shared" si="525"/>
        <v>1942</v>
      </c>
      <c r="K5611" s="11">
        <f t="shared" si="526"/>
        <v>3596</v>
      </c>
      <c r="L5611" s="11">
        <f t="shared" si="527"/>
        <v>1654</v>
      </c>
      <c r="M5611" t="str">
        <f>VLOOKUP(C5611,[1]!Location_Data[#Data],2,0)</f>
        <v>San Jose</v>
      </c>
      <c r="N5611" t="str">
        <f>VLOOKUP(D5611,[1]!Salespeople_Data[#Data],2,0)</f>
        <v>Howard Sims</v>
      </c>
      <c r="O5611" t="str">
        <f>VLOOKUP(E5611,[1]!Customer_Data[#Data],2,0)</f>
        <v>Ralph Olson</v>
      </c>
      <c r="P5611" s="15">
        <f t="shared" si="522"/>
        <v>4</v>
      </c>
      <c r="Q5611">
        <f t="shared" si="523"/>
        <v>1</v>
      </c>
      <c r="R5611">
        <f t="shared" si="524"/>
        <v>2021</v>
      </c>
    </row>
    <row r="5612" spans="1:18" x14ac:dyDescent="0.25">
      <c r="A5612" s="7" t="s">
        <v>6635</v>
      </c>
      <c r="B5612" s="7" t="s">
        <v>626</v>
      </c>
      <c r="C5612" s="7" t="s">
        <v>140</v>
      </c>
      <c r="D5612" s="7" t="s">
        <v>141</v>
      </c>
      <c r="E5612" s="7" t="s">
        <v>836</v>
      </c>
      <c r="F5612" s="9">
        <v>44245</v>
      </c>
      <c r="G5612" s="7">
        <v>1</v>
      </c>
      <c r="H5612" s="11">
        <f>VLOOKUP(B5612,[1]!Product_Data[#Data],4,0)</f>
        <v>584</v>
      </c>
      <c r="I5612" s="11">
        <f>VLOOKUP(B5612,[1]!Product_Data[#Data],3,0)</f>
        <v>420</v>
      </c>
      <c r="J5612" s="11">
        <f t="shared" si="525"/>
        <v>420</v>
      </c>
      <c r="K5612" s="11">
        <f t="shared" si="526"/>
        <v>584</v>
      </c>
      <c r="L5612" s="11">
        <f t="shared" si="527"/>
        <v>164</v>
      </c>
      <c r="M5612" t="str">
        <f>VLOOKUP(C5612,[1]!Location_Data[#Data],2,0)</f>
        <v>Salinas</v>
      </c>
      <c r="N5612" t="str">
        <f>VLOOKUP(D5612,[1]!Salespeople_Data[#Data],2,0)</f>
        <v>Arthur Mccoy</v>
      </c>
      <c r="O5612" t="str">
        <f>VLOOKUP(E5612,[1]!Customer_Data[#Data],2,0)</f>
        <v>Philip Wheeler</v>
      </c>
      <c r="P5612" s="15">
        <f t="shared" si="522"/>
        <v>5</v>
      </c>
      <c r="Q5612">
        <f t="shared" si="523"/>
        <v>2</v>
      </c>
      <c r="R5612">
        <f t="shared" si="524"/>
        <v>2021</v>
      </c>
    </row>
    <row r="5613" spans="1:18" x14ac:dyDescent="0.25">
      <c r="A5613" s="7" t="s">
        <v>6636</v>
      </c>
      <c r="B5613" s="7" t="s">
        <v>431</v>
      </c>
      <c r="C5613" s="7" t="s">
        <v>190</v>
      </c>
      <c r="D5613" s="7" t="s">
        <v>178</v>
      </c>
      <c r="E5613" s="7" t="s">
        <v>326</v>
      </c>
      <c r="F5613" s="9">
        <v>44215</v>
      </c>
      <c r="G5613" s="7">
        <v>1</v>
      </c>
      <c r="H5613" s="11">
        <f>VLOOKUP(B5613,[1]!Product_Data[#Data],4,0)</f>
        <v>290</v>
      </c>
      <c r="I5613" s="11">
        <f>VLOOKUP(B5613,[1]!Product_Data[#Data],3,0)</f>
        <v>200</v>
      </c>
      <c r="J5613" s="11">
        <f t="shared" si="525"/>
        <v>200</v>
      </c>
      <c r="K5613" s="11">
        <f t="shared" si="526"/>
        <v>290</v>
      </c>
      <c r="L5613" s="11">
        <f t="shared" si="527"/>
        <v>90</v>
      </c>
      <c r="M5613" t="str">
        <f>VLOOKUP(C5613,[1]!Location_Data[#Data],2,0)</f>
        <v>Oakland</v>
      </c>
      <c r="N5613" t="str">
        <f>VLOOKUP(D5613,[1]!Salespeople_Data[#Data],2,0)</f>
        <v>Joshua Taylor</v>
      </c>
      <c r="O5613" t="str">
        <f>VLOOKUP(E5613,[1]!Customer_Data[#Data],2,0)</f>
        <v>Kevin Willis</v>
      </c>
      <c r="P5613" s="15">
        <f t="shared" si="522"/>
        <v>3</v>
      </c>
      <c r="Q5613">
        <f t="shared" si="523"/>
        <v>1</v>
      </c>
      <c r="R5613">
        <f t="shared" si="524"/>
        <v>2021</v>
      </c>
    </row>
    <row r="5614" spans="1:18" x14ac:dyDescent="0.25">
      <c r="A5614" s="7" t="s">
        <v>6637</v>
      </c>
      <c r="B5614" s="7" t="s">
        <v>164</v>
      </c>
      <c r="C5614" s="7" t="s">
        <v>272</v>
      </c>
      <c r="D5614" s="7" t="s">
        <v>239</v>
      </c>
      <c r="E5614" s="7" t="s">
        <v>1556</v>
      </c>
      <c r="F5614" s="9">
        <v>44258</v>
      </c>
      <c r="G5614" s="7">
        <v>3</v>
      </c>
      <c r="H5614" s="11">
        <f>VLOOKUP(B5614,[1]!Product_Data[#Data],4,0)</f>
        <v>637</v>
      </c>
      <c r="I5614" s="11">
        <f>VLOOKUP(B5614,[1]!Product_Data[#Data],3,0)</f>
        <v>389</v>
      </c>
      <c r="J5614" s="11">
        <f t="shared" si="525"/>
        <v>1167</v>
      </c>
      <c r="K5614" s="11">
        <f t="shared" si="526"/>
        <v>1911</v>
      </c>
      <c r="L5614" s="11">
        <f t="shared" si="527"/>
        <v>744</v>
      </c>
      <c r="M5614" t="str">
        <f>VLOOKUP(C5614,[1]!Location_Data[#Data],2,0)</f>
        <v>Torrance</v>
      </c>
      <c r="N5614" t="str">
        <f>VLOOKUP(D5614,[1]!Salespeople_Data[#Data],2,0)</f>
        <v>John Reyes</v>
      </c>
      <c r="O5614" t="str">
        <f>VLOOKUP(E5614,[1]!Customer_Data[#Data],2,0)</f>
        <v>Frank Brown</v>
      </c>
      <c r="P5614" s="15">
        <f t="shared" si="522"/>
        <v>4</v>
      </c>
      <c r="Q5614">
        <f t="shared" si="523"/>
        <v>3</v>
      </c>
      <c r="R5614">
        <f t="shared" si="524"/>
        <v>2021</v>
      </c>
    </row>
    <row r="5615" spans="1:18" x14ac:dyDescent="0.25">
      <c r="A5615" s="7" t="s">
        <v>6638</v>
      </c>
      <c r="B5615" s="7" t="s">
        <v>925</v>
      </c>
      <c r="C5615" s="7" t="s">
        <v>211</v>
      </c>
      <c r="D5615" s="7" t="s">
        <v>239</v>
      </c>
      <c r="E5615" s="7" t="s">
        <v>254</v>
      </c>
      <c r="F5615" s="9">
        <v>44240</v>
      </c>
      <c r="G5615" s="7">
        <v>3</v>
      </c>
      <c r="H5615" s="11">
        <f>VLOOKUP(B5615,[1]!Product_Data[#Data],4,0)</f>
        <v>136</v>
      </c>
      <c r="I5615" s="11">
        <f>VLOOKUP(B5615,[1]!Product_Data[#Data],3,0)</f>
        <v>72</v>
      </c>
      <c r="J5615" s="11">
        <f t="shared" si="525"/>
        <v>216</v>
      </c>
      <c r="K5615" s="11">
        <f t="shared" si="526"/>
        <v>408</v>
      </c>
      <c r="L5615" s="11">
        <f t="shared" si="527"/>
        <v>192</v>
      </c>
      <c r="M5615" t="str">
        <f>VLOOKUP(C5615,[1]!Location_Data[#Data],2,0)</f>
        <v>Chula Vista</v>
      </c>
      <c r="N5615" t="str">
        <f>VLOOKUP(D5615,[1]!Salespeople_Data[#Data],2,0)</f>
        <v>John Reyes</v>
      </c>
      <c r="O5615" t="str">
        <f>VLOOKUP(E5615,[1]!Customer_Data[#Data],2,0)</f>
        <v>Wayne Rodriguez</v>
      </c>
      <c r="P5615" s="15">
        <f t="shared" si="522"/>
        <v>7</v>
      </c>
      <c r="Q5615">
        <f t="shared" si="523"/>
        <v>2</v>
      </c>
      <c r="R5615">
        <f t="shared" si="524"/>
        <v>2021</v>
      </c>
    </row>
    <row r="5616" spans="1:18" x14ac:dyDescent="0.25">
      <c r="A5616" s="7" t="s">
        <v>6639</v>
      </c>
      <c r="B5616" s="7" t="s">
        <v>389</v>
      </c>
      <c r="C5616" s="7" t="s">
        <v>34</v>
      </c>
      <c r="D5616" s="7" t="s">
        <v>359</v>
      </c>
      <c r="E5616" s="7" t="s">
        <v>1842</v>
      </c>
      <c r="F5616" s="9">
        <v>44243</v>
      </c>
      <c r="G5616" s="7">
        <v>1</v>
      </c>
      <c r="H5616" s="11">
        <f>VLOOKUP(B5616,[1]!Product_Data[#Data],4,0)</f>
        <v>1367</v>
      </c>
      <c r="I5616" s="11">
        <f>VLOOKUP(B5616,[1]!Product_Data[#Data],3,0)</f>
        <v>984</v>
      </c>
      <c r="J5616" s="11">
        <f t="shared" si="525"/>
        <v>984</v>
      </c>
      <c r="K5616" s="11">
        <f t="shared" si="526"/>
        <v>1367</v>
      </c>
      <c r="L5616" s="11">
        <f t="shared" si="527"/>
        <v>383</v>
      </c>
      <c r="M5616" t="str">
        <f>VLOOKUP(C5616,[1]!Location_Data[#Data],2,0)</f>
        <v>Inglewood</v>
      </c>
      <c r="N5616" t="str">
        <f>VLOOKUP(D5616,[1]!Salespeople_Data[#Data],2,0)</f>
        <v>Eugene Holmes</v>
      </c>
      <c r="O5616" t="str">
        <f>VLOOKUP(E5616,[1]!Customer_Data[#Data],2,0)</f>
        <v>Wayne Johnson</v>
      </c>
      <c r="P5616" s="15">
        <f t="shared" si="522"/>
        <v>3</v>
      </c>
      <c r="Q5616">
        <f t="shared" si="523"/>
        <v>2</v>
      </c>
      <c r="R5616">
        <f t="shared" si="524"/>
        <v>2021</v>
      </c>
    </row>
    <row r="5617" spans="1:18" x14ac:dyDescent="0.25">
      <c r="A5617" s="7" t="s">
        <v>6640</v>
      </c>
      <c r="B5617" s="7" t="s">
        <v>33</v>
      </c>
      <c r="C5617" s="7" t="s">
        <v>355</v>
      </c>
      <c r="D5617" s="7" t="s">
        <v>53</v>
      </c>
      <c r="E5617" s="7" t="s">
        <v>2803</v>
      </c>
      <c r="F5617" s="9">
        <v>44236</v>
      </c>
      <c r="G5617" s="7">
        <v>2</v>
      </c>
      <c r="H5617" s="11">
        <f>VLOOKUP(B5617,[1]!Product_Data[#Data],4,0)</f>
        <v>1582</v>
      </c>
      <c r="I5617" s="11">
        <f>VLOOKUP(B5617,[1]!Product_Data[#Data],3,0)</f>
        <v>1234</v>
      </c>
      <c r="J5617" s="11">
        <f t="shared" si="525"/>
        <v>2468</v>
      </c>
      <c r="K5617" s="11">
        <f t="shared" si="526"/>
        <v>3164</v>
      </c>
      <c r="L5617" s="11">
        <f t="shared" si="527"/>
        <v>696</v>
      </c>
      <c r="M5617" t="str">
        <f>VLOOKUP(C5617,[1]!Location_Data[#Data],2,0)</f>
        <v>Burbank</v>
      </c>
      <c r="N5617" t="str">
        <f>VLOOKUP(D5617,[1]!Salespeople_Data[#Data],2,0)</f>
        <v>Scott Mason</v>
      </c>
      <c r="O5617" t="str">
        <f>VLOOKUP(E5617,[1]!Customer_Data[#Data],2,0)</f>
        <v>Gerald Andrews</v>
      </c>
      <c r="P5617" s="15">
        <f t="shared" si="522"/>
        <v>3</v>
      </c>
      <c r="Q5617">
        <f t="shared" si="523"/>
        <v>2</v>
      </c>
      <c r="R5617">
        <f t="shared" si="524"/>
        <v>2021</v>
      </c>
    </row>
    <row r="5618" spans="1:18" x14ac:dyDescent="0.25">
      <c r="A5618" s="7" t="s">
        <v>6641</v>
      </c>
      <c r="B5618" s="7" t="s">
        <v>600</v>
      </c>
      <c r="C5618" s="7" t="s">
        <v>34</v>
      </c>
      <c r="D5618" s="7" t="s">
        <v>159</v>
      </c>
      <c r="E5618" s="7" t="s">
        <v>213</v>
      </c>
      <c r="F5618" s="9">
        <v>44252</v>
      </c>
      <c r="G5618" s="7">
        <v>2</v>
      </c>
      <c r="H5618" s="11">
        <f>VLOOKUP(B5618,[1]!Product_Data[#Data],4,0)</f>
        <v>368</v>
      </c>
      <c r="I5618" s="11">
        <f>VLOOKUP(B5618,[1]!Product_Data[#Data],3,0)</f>
        <v>269</v>
      </c>
      <c r="J5618" s="11">
        <f t="shared" si="525"/>
        <v>538</v>
      </c>
      <c r="K5618" s="11">
        <f t="shared" si="526"/>
        <v>736</v>
      </c>
      <c r="L5618" s="11">
        <f t="shared" si="527"/>
        <v>198</v>
      </c>
      <c r="M5618" t="str">
        <f>VLOOKUP(C5618,[1]!Location_Data[#Data],2,0)</f>
        <v>Inglewood</v>
      </c>
      <c r="N5618" t="str">
        <f>VLOOKUP(D5618,[1]!Salespeople_Data[#Data],2,0)</f>
        <v>Bobby Russell</v>
      </c>
      <c r="O5618" t="str">
        <f>VLOOKUP(E5618,[1]!Customer_Data[#Data],2,0)</f>
        <v>Sean Price</v>
      </c>
      <c r="P5618" s="15">
        <f t="shared" si="522"/>
        <v>5</v>
      </c>
      <c r="Q5618">
        <f t="shared" si="523"/>
        <v>2</v>
      </c>
      <c r="R5618">
        <f t="shared" si="524"/>
        <v>2021</v>
      </c>
    </row>
    <row r="5619" spans="1:18" x14ac:dyDescent="0.25">
      <c r="A5619" s="7" t="s">
        <v>6642</v>
      </c>
      <c r="B5619" s="7" t="s">
        <v>28</v>
      </c>
      <c r="C5619" s="7" t="s">
        <v>9</v>
      </c>
      <c r="D5619" s="7" t="s">
        <v>359</v>
      </c>
      <c r="E5619" s="7" t="s">
        <v>535</v>
      </c>
      <c r="F5619" s="9">
        <v>44205</v>
      </c>
      <c r="G5619" s="7">
        <v>4</v>
      </c>
      <c r="H5619" s="11">
        <f>VLOOKUP(B5619,[1]!Product_Data[#Data],4,0)</f>
        <v>684</v>
      </c>
      <c r="I5619" s="11">
        <f>VLOOKUP(B5619,[1]!Product_Data[#Data],3,0)</f>
        <v>561</v>
      </c>
      <c r="J5619" s="11">
        <f t="shared" si="525"/>
        <v>2244</v>
      </c>
      <c r="K5619" s="11">
        <f t="shared" si="526"/>
        <v>2736</v>
      </c>
      <c r="L5619" s="11">
        <f t="shared" si="527"/>
        <v>492</v>
      </c>
      <c r="M5619" t="str">
        <f>VLOOKUP(C5619,[1]!Location_Data[#Data],2,0)</f>
        <v>San Mateo</v>
      </c>
      <c r="N5619" t="str">
        <f>VLOOKUP(D5619,[1]!Salespeople_Data[#Data],2,0)</f>
        <v>Eugene Holmes</v>
      </c>
      <c r="O5619" t="str">
        <f>VLOOKUP(E5619,[1]!Customer_Data[#Data],2,0)</f>
        <v>Andrew Martin</v>
      </c>
      <c r="P5619" s="15">
        <f t="shared" si="522"/>
        <v>7</v>
      </c>
      <c r="Q5619">
        <f t="shared" si="523"/>
        <v>1</v>
      </c>
      <c r="R5619">
        <f t="shared" si="524"/>
        <v>2021</v>
      </c>
    </row>
    <row r="5620" spans="1:18" x14ac:dyDescent="0.25">
      <c r="A5620" s="7" t="s">
        <v>6643</v>
      </c>
      <c r="B5620" s="7" t="s">
        <v>373</v>
      </c>
      <c r="C5620" s="7" t="s">
        <v>362</v>
      </c>
      <c r="D5620" s="7" t="s">
        <v>146</v>
      </c>
      <c r="E5620" s="7" t="s">
        <v>2167</v>
      </c>
      <c r="F5620" s="9">
        <v>44259</v>
      </c>
      <c r="G5620" s="7">
        <v>1</v>
      </c>
      <c r="H5620" s="11">
        <f>VLOOKUP(B5620,[1]!Product_Data[#Data],4,0)</f>
        <v>2182</v>
      </c>
      <c r="I5620" s="11">
        <f>VLOOKUP(B5620,[1]!Product_Data[#Data],3,0)</f>
        <v>1200</v>
      </c>
      <c r="J5620" s="11">
        <f t="shared" si="525"/>
        <v>1200</v>
      </c>
      <c r="K5620" s="11">
        <f t="shared" si="526"/>
        <v>2182</v>
      </c>
      <c r="L5620" s="11">
        <f t="shared" si="527"/>
        <v>982</v>
      </c>
      <c r="M5620" t="str">
        <f>VLOOKUP(C5620,[1]!Location_Data[#Data],2,0)</f>
        <v>San Bernardino</v>
      </c>
      <c r="N5620" t="str">
        <f>VLOOKUP(D5620,[1]!Salespeople_Data[#Data],2,0)</f>
        <v>Carl Elliott</v>
      </c>
      <c r="O5620" t="str">
        <f>VLOOKUP(E5620,[1]!Customer_Data[#Data],2,0)</f>
        <v>Jonathan Pierce</v>
      </c>
      <c r="P5620" s="15">
        <f t="shared" si="522"/>
        <v>5</v>
      </c>
      <c r="Q5620">
        <f t="shared" si="523"/>
        <v>3</v>
      </c>
      <c r="R5620">
        <f t="shared" si="524"/>
        <v>2021</v>
      </c>
    </row>
    <row r="5621" spans="1:18" x14ac:dyDescent="0.25">
      <c r="A5621" s="7" t="s">
        <v>6644</v>
      </c>
      <c r="B5621" s="7" t="s">
        <v>408</v>
      </c>
      <c r="C5621" s="7" t="s">
        <v>276</v>
      </c>
      <c r="D5621" s="7" t="s">
        <v>126</v>
      </c>
      <c r="E5621" s="7" t="s">
        <v>1336</v>
      </c>
      <c r="F5621" s="9">
        <v>44258</v>
      </c>
      <c r="G5621" s="7">
        <v>1</v>
      </c>
      <c r="H5621" s="11">
        <f>VLOOKUP(B5621,[1]!Product_Data[#Data],4,0)</f>
        <v>1405</v>
      </c>
      <c r="I5621" s="11">
        <f>VLOOKUP(B5621,[1]!Product_Data[#Data],3,0)</f>
        <v>1054</v>
      </c>
      <c r="J5621" s="11">
        <f t="shared" si="525"/>
        <v>1054</v>
      </c>
      <c r="K5621" s="11">
        <f t="shared" si="526"/>
        <v>1405</v>
      </c>
      <c r="L5621" s="11">
        <f t="shared" si="527"/>
        <v>351</v>
      </c>
      <c r="M5621" t="str">
        <f>VLOOKUP(C5621,[1]!Location_Data[#Data],2,0)</f>
        <v>Orange</v>
      </c>
      <c r="N5621" t="str">
        <f>VLOOKUP(D5621,[1]!Salespeople_Data[#Data],2,0)</f>
        <v>Larry Castillo</v>
      </c>
      <c r="O5621" t="str">
        <f>VLOOKUP(E5621,[1]!Customer_Data[#Data],2,0)</f>
        <v>Bobby Willis</v>
      </c>
      <c r="P5621" s="15">
        <f t="shared" si="522"/>
        <v>4</v>
      </c>
      <c r="Q5621">
        <f t="shared" si="523"/>
        <v>3</v>
      </c>
      <c r="R5621">
        <f t="shared" si="524"/>
        <v>2021</v>
      </c>
    </row>
    <row r="5622" spans="1:18" x14ac:dyDescent="0.25">
      <c r="A5622" s="7" t="s">
        <v>6645</v>
      </c>
      <c r="B5622" s="7" t="s">
        <v>752</v>
      </c>
      <c r="C5622" s="7" t="s">
        <v>242</v>
      </c>
      <c r="D5622" s="7" t="s">
        <v>239</v>
      </c>
      <c r="E5622" s="7" t="s">
        <v>508</v>
      </c>
      <c r="F5622" s="9">
        <v>44199</v>
      </c>
      <c r="G5622" s="7">
        <v>1</v>
      </c>
      <c r="H5622" s="11">
        <f>VLOOKUP(B5622,[1]!Product_Data[#Data],4,0)</f>
        <v>95</v>
      </c>
      <c r="I5622" s="11">
        <f>VLOOKUP(B5622,[1]!Product_Data[#Data],3,0)</f>
        <v>61</v>
      </c>
      <c r="J5622" s="11">
        <f t="shared" si="525"/>
        <v>61</v>
      </c>
      <c r="K5622" s="11">
        <f t="shared" si="526"/>
        <v>95</v>
      </c>
      <c r="L5622" s="11">
        <f t="shared" si="527"/>
        <v>34</v>
      </c>
      <c r="M5622" t="str">
        <f>VLOOKUP(C5622,[1]!Location_Data[#Data],2,0)</f>
        <v>Downey</v>
      </c>
      <c r="N5622" t="str">
        <f>VLOOKUP(D5622,[1]!Salespeople_Data[#Data],2,0)</f>
        <v>John Reyes</v>
      </c>
      <c r="O5622" t="str">
        <f>VLOOKUP(E5622,[1]!Customer_Data[#Data],2,0)</f>
        <v>Gregory Welch</v>
      </c>
      <c r="P5622" s="15">
        <f t="shared" si="522"/>
        <v>1</v>
      </c>
      <c r="Q5622">
        <f t="shared" si="523"/>
        <v>1</v>
      </c>
      <c r="R5622">
        <f t="shared" si="524"/>
        <v>2021</v>
      </c>
    </row>
    <row r="5623" spans="1:18" x14ac:dyDescent="0.25">
      <c r="A5623" s="7" t="s">
        <v>6646</v>
      </c>
      <c r="B5623" s="7" t="s">
        <v>252</v>
      </c>
      <c r="C5623" s="7" t="s">
        <v>215</v>
      </c>
      <c r="D5623" s="7" t="s">
        <v>96</v>
      </c>
      <c r="E5623" s="7" t="s">
        <v>157</v>
      </c>
      <c r="F5623" s="9">
        <v>44222</v>
      </c>
      <c r="G5623" s="7">
        <v>1</v>
      </c>
      <c r="H5623" s="11">
        <f>VLOOKUP(B5623,[1]!Product_Data[#Data],4,0)</f>
        <v>1899</v>
      </c>
      <c r="I5623" s="11">
        <f>VLOOKUP(B5623,[1]!Product_Data[#Data],3,0)</f>
        <v>1044</v>
      </c>
      <c r="J5623" s="11">
        <f t="shared" si="525"/>
        <v>1044</v>
      </c>
      <c r="K5623" s="11">
        <f t="shared" si="526"/>
        <v>1899</v>
      </c>
      <c r="L5623" s="11">
        <f t="shared" si="527"/>
        <v>855</v>
      </c>
      <c r="M5623" t="str">
        <f>VLOOKUP(C5623,[1]!Location_Data[#Data],2,0)</f>
        <v>El Cajon</v>
      </c>
      <c r="N5623" t="str">
        <f>VLOOKUP(D5623,[1]!Salespeople_Data[#Data],2,0)</f>
        <v>Brian Thomas</v>
      </c>
      <c r="O5623" t="str">
        <f>VLOOKUP(E5623,[1]!Customer_Data[#Data],2,0)</f>
        <v>Eugene Castillo</v>
      </c>
      <c r="P5623" s="15">
        <f t="shared" si="522"/>
        <v>3</v>
      </c>
      <c r="Q5623">
        <f t="shared" si="523"/>
        <v>1</v>
      </c>
      <c r="R5623">
        <f t="shared" si="524"/>
        <v>2021</v>
      </c>
    </row>
    <row r="5624" spans="1:18" x14ac:dyDescent="0.25">
      <c r="A5624" s="7" t="s">
        <v>6647</v>
      </c>
      <c r="B5624" s="7" t="s">
        <v>38</v>
      </c>
      <c r="C5624" s="7" t="s">
        <v>362</v>
      </c>
      <c r="D5624" s="7" t="s">
        <v>40</v>
      </c>
      <c r="E5624" s="7" t="s">
        <v>1247</v>
      </c>
      <c r="F5624" s="9">
        <v>44248</v>
      </c>
      <c r="G5624" s="7">
        <v>4</v>
      </c>
      <c r="H5624" s="11">
        <f>VLOOKUP(B5624,[1]!Product_Data[#Data],4,0)</f>
        <v>2283</v>
      </c>
      <c r="I5624" s="11">
        <f>VLOOKUP(B5624,[1]!Product_Data[#Data],3,0)</f>
        <v>1484</v>
      </c>
      <c r="J5624" s="11">
        <f t="shared" si="525"/>
        <v>5936</v>
      </c>
      <c r="K5624" s="11">
        <f t="shared" si="526"/>
        <v>9132</v>
      </c>
      <c r="L5624" s="11">
        <f t="shared" si="527"/>
        <v>3196</v>
      </c>
      <c r="M5624" t="str">
        <f>VLOOKUP(C5624,[1]!Location_Data[#Data],2,0)</f>
        <v>San Bernardino</v>
      </c>
      <c r="N5624" t="str">
        <f>VLOOKUP(D5624,[1]!Salespeople_Data[#Data],2,0)</f>
        <v>Brian Hansen</v>
      </c>
      <c r="O5624" t="str">
        <f>VLOOKUP(E5624,[1]!Customer_Data[#Data],2,0)</f>
        <v>Louis Perry</v>
      </c>
      <c r="P5624" s="15">
        <f t="shared" si="522"/>
        <v>1</v>
      </c>
      <c r="Q5624">
        <f t="shared" si="523"/>
        <v>2</v>
      </c>
      <c r="R5624">
        <f t="shared" si="524"/>
        <v>2021</v>
      </c>
    </row>
    <row r="5625" spans="1:18" x14ac:dyDescent="0.25">
      <c r="A5625" s="7" t="s">
        <v>6648</v>
      </c>
      <c r="B5625" s="7" t="s">
        <v>104</v>
      </c>
      <c r="C5625" s="7" t="s">
        <v>253</v>
      </c>
      <c r="D5625" s="7" t="s">
        <v>178</v>
      </c>
      <c r="E5625" s="7" t="s">
        <v>578</v>
      </c>
      <c r="F5625" s="9">
        <v>44265</v>
      </c>
      <c r="G5625" s="7">
        <v>1</v>
      </c>
      <c r="H5625" s="11">
        <f>VLOOKUP(B5625,[1]!Product_Data[#Data],4,0)</f>
        <v>1671</v>
      </c>
      <c r="I5625" s="11">
        <f>VLOOKUP(B5625,[1]!Product_Data[#Data],3,0)</f>
        <v>1220</v>
      </c>
      <c r="J5625" s="11">
        <f t="shared" si="525"/>
        <v>1220</v>
      </c>
      <c r="K5625" s="11">
        <f t="shared" si="526"/>
        <v>1671</v>
      </c>
      <c r="L5625" s="11">
        <f t="shared" si="527"/>
        <v>451</v>
      </c>
      <c r="M5625" t="str">
        <f>VLOOKUP(C5625,[1]!Location_Data[#Data],2,0)</f>
        <v>Bakersfield</v>
      </c>
      <c r="N5625" t="str">
        <f>VLOOKUP(D5625,[1]!Salespeople_Data[#Data],2,0)</f>
        <v>Joshua Taylor</v>
      </c>
      <c r="O5625" t="str">
        <f>VLOOKUP(E5625,[1]!Customer_Data[#Data],2,0)</f>
        <v>Gerald Rogers</v>
      </c>
      <c r="P5625" s="15">
        <f t="shared" si="522"/>
        <v>4</v>
      </c>
      <c r="Q5625">
        <f t="shared" si="523"/>
        <v>3</v>
      </c>
      <c r="R5625">
        <f t="shared" si="524"/>
        <v>2021</v>
      </c>
    </row>
    <row r="5626" spans="1:18" x14ac:dyDescent="0.25">
      <c r="A5626" s="7" t="s">
        <v>6649</v>
      </c>
      <c r="B5626" s="7" t="s">
        <v>203</v>
      </c>
      <c r="C5626" s="7" t="s">
        <v>39</v>
      </c>
      <c r="D5626" s="7" t="s">
        <v>216</v>
      </c>
      <c r="E5626" s="7" t="s">
        <v>753</v>
      </c>
      <c r="F5626" s="9">
        <v>44246</v>
      </c>
      <c r="G5626" s="7">
        <v>1</v>
      </c>
      <c r="H5626" s="11">
        <f>VLOOKUP(B5626,[1]!Product_Data[#Data],4,0)</f>
        <v>1414</v>
      </c>
      <c r="I5626" s="11">
        <f>VLOOKUP(B5626,[1]!Product_Data[#Data],3,0)</f>
        <v>962</v>
      </c>
      <c r="J5626" s="11">
        <f t="shared" si="525"/>
        <v>962</v>
      </c>
      <c r="K5626" s="11">
        <f t="shared" si="526"/>
        <v>1414</v>
      </c>
      <c r="L5626" s="11">
        <f t="shared" si="527"/>
        <v>452</v>
      </c>
      <c r="M5626" t="str">
        <f>VLOOKUP(C5626,[1]!Location_Data[#Data],2,0)</f>
        <v>Oceanside</v>
      </c>
      <c r="N5626" t="str">
        <f>VLOOKUP(D5626,[1]!Salespeople_Data[#Data],2,0)</f>
        <v>Ernest Wagner</v>
      </c>
      <c r="O5626" t="str">
        <f>VLOOKUP(E5626,[1]!Customer_Data[#Data],2,0)</f>
        <v>Benjamin Carter</v>
      </c>
      <c r="P5626" s="15">
        <f t="shared" si="522"/>
        <v>6</v>
      </c>
      <c r="Q5626">
        <f t="shared" si="523"/>
        <v>2</v>
      </c>
      <c r="R5626">
        <f t="shared" si="524"/>
        <v>2021</v>
      </c>
    </row>
    <row r="5627" spans="1:18" x14ac:dyDescent="0.25">
      <c r="A5627" s="7" t="s">
        <v>6650</v>
      </c>
      <c r="B5627" s="7" t="s">
        <v>267</v>
      </c>
      <c r="C5627" s="7" t="s">
        <v>66</v>
      </c>
      <c r="D5627" s="7" t="s">
        <v>141</v>
      </c>
      <c r="E5627" s="7" t="s">
        <v>1642</v>
      </c>
      <c r="F5627" s="9">
        <v>44247</v>
      </c>
      <c r="G5627" s="7">
        <v>1</v>
      </c>
      <c r="H5627" s="11">
        <f>VLOOKUP(B5627,[1]!Product_Data[#Data],4,0)</f>
        <v>400</v>
      </c>
      <c r="I5627" s="11">
        <f>VLOOKUP(B5627,[1]!Product_Data[#Data],3,0)</f>
        <v>208</v>
      </c>
      <c r="J5627" s="11">
        <f t="shared" si="525"/>
        <v>208</v>
      </c>
      <c r="K5627" s="11">
        <f t="shared" si="526"/>
        <v>400</v>
      </c>
      <c r="L5627" s="11">
        <f t="shared" si="527"/>
        <v>192</v>
      </c>
      <c r="M5627" t="str">
        <f>VLOOKUP(C5627,[1]!Location_Data[#Data],2,0)</f>
        <v>Ontario</v>
      </c>
      <c r="N5627" t="str">
        <f>VLOOKUP(D5627,[1]!Salespeople_Data[#Data],2,0)</f>
        <v>Arthur Mccoy</v>
      </c>
      <c r="O5627" t="str">
        <f>VLOOKUP(E5627,[1]!Customer_Data[#Data],2,0)</f>
        <v>Samuel Palmer</v>
      </c>
      <c r="P5627" s="15">
        <f t="shared" si="522"/>
        <v>7</v>
      </c>
      <c r="Q5627">
        <f t="shared" si="523"/>
        <v>2</v>
      </c>
      <c r="R5627">
        <f t="shared" si="524"/>
        <v>2021</v>
      </c>
    </row>
    <row r="5628" spans="1:18" x14ac:dyDescent="0.25">
      <c r="A5628" s="7" t="s">
        <v>6651</v>
      </c>
      <c r="B5628" s="7" t="s">
        <v>330</v>
      </c>
      <c r="C5628" s="7" t="s">
        <v>530</v>
      </c>
      <c r="D5628" s="7" t="s">
        <v>49</v>
      </c>
      <c r="E5628" s="7" t="s">
        <v>3062</v>
      </c>
      <c r="F5628" s="9">
        <v>44211</v>
      </c>
      <c r="G5628" s="7">
        <v>1</v>
      </c>
      <c r="H5628" s="11">
        <f>VLOOKUP(B5628,[1]!Product_Data[#Data],4,0)</f>
        <v>1635</v>
      </c>
      <c r="I5628" s="11">
        <f>VLOOKUP(B5628,[1]!Product_Data[#Data],3,0)</f>
        <v>1046</v>
      </c>
      <c r="J5628" s="11">
        <f t="shared" si="525"/>
        <v>1046</v>
      </c>
      <c r="K5628" s="11">
        <f t="shared" si="526"/>
        <v>1635</v>
      </c>
      <c r="L5628" s="11">
        <f t="shared" si="527"/>
        <v>589</v>
      </c>
      <c r="M5628" t="str">
        <f>VLOOKUP(C5628,[1]!Location_Data[#Data],2,0)</f>
        <v>San Buenaventura (Ventura)</v>
      </c>
      <c r="N5628" t="str">
        <f>VLOOKUP(D5628,[1]!Salespeople_Data[#Data],2,0)</f>
        <v>Walter Cook</v>
      </c>
      <c r="O5628" t="str">
        <f>VLOOKUP(E5628,[1]!Customer_Data[#Data],2,0)</f>
        <v>Jeremy Jenkins</v>
      </c>
      <c r="P5628" s="15">
        <f t="shared" si="522"/>
        <v>6</v>
      </c>
      <c r="Q5628">
        <f t="shared" si="523"/>
        <v>1</v>
      </c>
      <c r="R5628">
        <f t="shared" si="524"/>
        <v>2021</v>
      </c>
    </row>
    <row r="5629" spans="1:18" x14ac:dyDescent="0.25">
      <c r="A5629" s="7" t="s">
        <v>6652</v>
      </c>
      <c r="B5629" s="7" t="s">
        <v>256</v>
      </c>
      <c r="C5629" s="7" t="s">
        <v>74</v>
      </c>
      <c r="D5629" s="7" t="s">
        <v>63</v>
      </c>
      <c r="E5629" s="7" t="s">
        <v>309</v>
      </c>
      <c r="F5629" s="9">
        <v>44257</v>
      </c>
      <c r="G5629" s="7">
        <v>2</v>
      </c>
      <c r="H5629" s="11">
        <f>VLOOKUP(B5629,[1]!Product_Data[#Data],4,0)</f>
        <v>596</v>
      </c>
      <c r="I5629" s="11">
        <f>VLOOKUP(B5629,[1]!Product_Data[#Data],3,0)</f>
        <v>358</v>
      </c>
      <c r="J5629" s="11">
        <f t="shared" si="525"/>
        <v>716</v>
      </c>
      <c r="K5629" s="11">
        <f t="shared" si="526"/>
        <v>1192</v>
      </c>
      <c r="L5629" s="11">
        <f t="shared" si="527"/>
        <v>476</v>
      </c>
      <c r="M5629" t="str">
        <f>VLOOKUP(C5629,[1]!Location_Data[#Data],2,0)</f>
        <v>West Covina</v>
      </c>
      <c r="N5629" t="str">
        <f>VLOOKUP(D5629,[1]!Salespeople_Data[#Data],2,0)</f>
        <v>Jeremy Mendoza</v>
      </c>
      <c r="O5629" t="str">
        <f>VLOOKUP(E5629,[1]!Customer_Data[#Data],2,0)</f>
        <v>Sean Woods</v>
      </c>
      <c r="P5629" s="15">
        <f t="shared" si="522"/>
        <v>3</v>
      </c>
      <c r="Q5629">
        <f t="shared" si="523"/>
        <v>3</v>
      </c>
      <c r="R5629">
        <f t="shared" si="524"/>
        <v>2021</v>
      </c>
    </row>
    <row r="5630" spans="1:18" x14ac:dyDescent="0.25">
      <c r="A5630" s="7" t="s">
        <v>6653</v>
      </c>
      <c r="B5630" s="7" t="s">
        <v>408</v>
      </c>
      <c r="C5630" s="7" t="s">
        <v>302</v>
      </c>
      <c r="D5630" s="7" t="s">
        <v>264</v>
      </c>
      <c r="E5630" s="7" t="s">
        <v>2159</v>
      </c>
      <c r="F5630" s="9">
        <v>44205</v>
      </c>
      <c r="G5630" s="7">
        <v>2</v>
      </c>
      <c r="H5630" s="11">
        <f>VLOOKUP(B5630,[1]!Product_Data[#Data],4,0)</f>
        <v>1405</v>
      </c>
      <c r="I5630" s="11">
        <f>VLOOKUP(B5630,[1]!Product_Data[#Data],3,0)</f>
        <v>1054</v>
      </c>
      <c r="J5630" s="11">
        <f t="shared" si="525"/>
        <v>2108</v>
      </c>
      <c r="K5630" s="11">
        <f t="shared" si="526"/>
        <v>2810</v>
      </c>
      <c r="L5630" s="11">
        <f t="shared" si="527"/>
        <v>702</v>
      </c>
      <c r="M5630" t="str">
        <f>VLOOKUP(C5630,[1]!Location_Data[#Data],2,0)</f>
        <v>Santa Rosa</v>
      </c>
      <c r="N5630" t="str">
        <f>VLOOKUP(D5630,[1]!Salespeople_Data[#Data],2,0)</f>
        <v>Ernest Wheeler</v>
      </c>
      <c r="O5630" t="str">
        <f>VLOOKUP(E5630,[1]!Customer_Data[#Data],2,0)</f>
        <v>Ernest Bradley</v>
      </c>
      <c r="P5630" s="15">
        <f t="shared" si="522"/>
        <v>7</v>
      </c>
      <c r="Q5630">
        <f t="shared" si="523"/>
        <v>1</v>
      </c>
      <c r="R5630">
        <f t="shared" si="524"/>
        <v>2021</v>
      </c>
    </row>
    <row r="5631" spans="1:18" x14ac:dyDescent="0.25">
      <c r="A5631" s="7" t="s">
        <v>6654</v>
      </c>
      <c r="B5631" s="7" t="s">
        <v>132</v>
      </c>
      <c r="C5631" s="7" t="s">
        <v>182</v>
      </c>
      <c r="D5631" s="7" t="s">
        <v>413</v>
      </c>
      <c r="E5631" s="7" t="s">
        <v>2746</v>
      </c>
      <c r="F5631" s="9">
        <v>44212</v>
      </c>
      <c r="G5631" s="7">
        <v>4</v>
      </c>
      <c r="H5631" s="11">
        <f>VLOOKUP(B5631,[1]!Product_Data[#Data],4,0)</f>
        <v>2091</v>
      </c>
      <c r="I5631" s="11">
        <f>VLOOKUP(B5631,[1]!Product_Data[#Data],3,0)</f>
        <v>1485</v>
      </c>
      <c r="J5631" s="11">
        <f t="shared" si="525"/>
        <v>5940</v>
      </c>
      <c r="K5631" s="11">
        <f t="shared" si="526"/>
        <v>8364</v>
      </c>
      <c r="L5631" s="11">
        <f t="shared" si="527"/>
        <v>2424</v>
      </c>
      <c r="M5631" t="str">
        <f>VLOOKUP(C5631,[1]!Location_Data[#Data],2,0)</f>
        <v>Vallejo</v>
      </c>
      <c r="N5631" t="str">
        <f>VLOOKUP(D5631,[1]!Salespeople_Data[#Data],2,0)</f>
        <v>Kenneth Bradley</v>
      </c>
      <c r="O5631" t="str">
        <f>VLOOKUP(E5631,[1]!Customer_Data[#Data],2,0)</f>
        <v>Albert Kennedy</v>
      </c>
      <c r="P5631" s="15">
        <f t="shared" si="522"/>
        <v>7</v>
      </c>
      <c r="Q5631">
        <f t="shared" si="523"/>
        <v>1</v>
      </c>
      <c r="R5631">
        <f t="shared" si="524"/>
        <v>2021</v>
      </c>
    </row>
    <row r="5632" spans="1:18" x14ac:dyDescent="0.25">
      <c r="A5632" s="7" t="s">
        <v>6655</v>
      </c>
      <c r="B5632" s="7" t="s">
        <v>569</v>
      </c>
      <c r="C5632" s="7" t="s">
        <v>276</v>
      </c>
      <c r="D5632" s="7" t="s">
        <v>80</v>
      </c>
      <c r="E5632" s="7" t="s">
        <v>332</v>
      </c>
      <c r="F5632" s="9">
        <v>44225</v>
      </c>
      <c r="G5632" s="7">
        <v>2</v>
      </c>
      <c r="H5632" s="11">
        <f>VLOOKUP(B5632,[1]!Product_Data[#Data],4,0)</f>
        <v>1178</v>
      </c>
      <c r="I5632" s="11">
        <f>VLOOKUP(B5632,[1]!Product_Data[#Data],3,0)</f>
        <v>683</v>
      </c>
      <c r="J5632" s="11">
        <f t="shared" si="525"/>
        <v>1366</v>
      </c>
      <c r="K5632" s="11">
        <f t="shared" si="526"/>
        <v>2356</v>
      </c>
      <c r="L5632" s="11">
        <f t="shared" si="527"/>
        <v>990</v>
      </c>
      <c r="M5632" t="str">
        <f>VLOOKUP(C5632,[1]!Location_Data[#Data],2,0)</f>
        <v>Orange</v>
      </c>
      <c r="N5632" t="str">
        <f>VLOOKUP(D5632,[1]!Salespeople_Data[#Data],2,0)</f>
        <v>Henry Nelson</v>
      </c>
      <c r="O5632" t="str">
        <f>VLOOKUP(E5632,[1]!Customer_Data[#Data],2,0)</f>
        <v>Russell Grant</v>
      </c>
      <c r="P5632" s="15">
        <f t="shared" si="522"/>
        <v>6</v>
      </c>
      <c r="Q5632">
        <f t="shared" si="523"/>
        <v>1</v>
      </c>
      <c r="R5632">
        <f t="shared" si="524"/>
        <v>2021</v>
      </c>
    </row>
    <row r="5633" spans="1:18" x14ac:dyDescent="0.25">
      <c r="A5633" s="7" t="s">
        <v>6656</v>
      </c>
      <c r="B5633" s="7" t="s">
        <v>47</v>
      </c>
      <c r="C5633" s="7" t="s">
        <v>48</v>
      </c>
      <c r="D5633" s="7" t="s">
        <v>178</v>
      </c>
      <c r="E5633" s="7" t="s">
        <v>236</v>
      </c>
      <c r="F5633" s="9">
        <v>44231</v>
      </c>
      <c r="G5633" s="7">
        <v>2</v>
      </c>
      <c r="H5633" s="11">
        <f>VLOOKUP(B5633,[1]!Product_Data[#Data],4,0)</f>
        <v>1812</v>
      </c>
      <c r="I5633" s="11">
        <f>VLOOKUP(B5633,[1]!Product_Data[#Data],3,0)</f>
        <v>1305</v>
      </c>
      <c r="J5633" s="11">
        <f t="shared" si="525"/>
        <v>2610</v>
      </c>
      <c r="K5633" s="11">
        <f t="shared" si="526"/>
        <v>3624</v>
      </c>
      <c r="L5633" s="11">
        <f t="shared" si="527"/>
        <v>1014</v>
      </c>
      <c r="M5633" t="str">
        <f>VLOOKUP(C5633,[1]!Location_Data[#Data],2,0)</f>
        <v>Rialto</v>
      </c>
      <c r="N5633" t="str">
        <f>VLOOKUP(D5633,[1]!Salespeople_Data[#Data],2,0)</f>
        <v>Joshua Taylor</v>
      </c>
      <c r="O5633" t="str">
        <f>VLOOKUP(E5633,[1]!Customer_Data[#Data],2,0)</f>
        <v>Howard Harrison</v>
      </c>
      <c r="P5633" s="15">
        <f t="shared" si="522"/>
        <v>5</v>
      </c>
      <c r="Q5633">
        <f t="shared" si="523"/>
        <v>2</v>
      </c>
      <c r="R5633">
        <f t="shared" si="524"/>
        <v>2021</v>
      </c>
    </row>
    <row r="5634" spans="1:18" x14ac:dyDescent="0.25">
      <c r="A5634" s="7" t="s">
        <v>6657</v>
      </c>
      <c r="B5634" s="7" t="s">
        <v>210</v>
      </c>
      <c r="C5634" s="7" t="s">
        <v>253</v>
      </c>
      <c r="D5634" s="7" t="s">
        <v>356</v>
      </c>
      <c r="E5634" s="7" t="s">
        <v>716</v>
      </c>
      <c r="F5634" s="9">
        <v>44238</v>
      </c>
      <c r="G5634" s="7">
        <v>1</v>
      </c>
      <c r="H5634" s="11">
        <f>VLOOKUP(B5634,[1]!Product_Data[#Data],4,0)</f>
        <v>458</v>
      </c>
      <c r="I5634" s="11">
        <f>VLOOKUP(B5634,[1]!Product_Data[#Data],3,0)</f>
        <v>376</v>
      </c>
      <c r="J5634" s="11">
        <f t="shared" si="525"/>
        <v>376</v>
      </c>
      <c r="K5634" s="11">
        <f t="shared" si="526"/>
        <v>458</v>
      </c>
      <c r="L5634" s="11">
        <f t="shared" si="527"/>
        <v>82</v>
      </c>
      <c r="M5634" t="str">
        <f>VLOOKUP(C5634,[1]!Location_Data[#Data],2,0)</f>
        <v>Bakersfield</v>
      </c>
      <c r="N5634" t="str">
        <f>VLOOKUP(D5634,[1]!Salespeople_Data[#Data],2,0)</f>
        <v>Jimmy Young</v>
      </c>
      <c r="O5634" t="str">
        <f>VLOOKUP(E5634,[1]!Customer_Data[#Data],2,0)</f>
        <v>Keith Murphy</v>
      </c>
      <c r="P5634" s="15">
        <f t="shared" ref="P5634:P5697" si="528">WEEKDAY(F5634)</f>
        <v>5</v>
      </c>
      <c r="Q5634">
        <f t="shared" ref="Q5634:Q5697" si="529">MONTH(F5634)</f>
        <v>2</v>
      </c>
      <c r="R5634">
        <f t="shared" ref="R5634:R5697" si="530">YEAR(F5634)</f>
        <v>2021</v>
      </c>
    </row>
    <row r="5635" spans="1:18" x14ac:dyDescent="0.25">
      <c r="A5635" s="7" t="s">
        <v>6658</v>
      </c>
      <c r="B5635" s="7" t="s">
        <v>144</v>
      </c>
      <c r="C5635" s="7" t="s">
        <v>14</v>
      </c>
      <c r="D5635" s="7" t="s">
        <v>111</v>
      </c>
      <c r="E5635" s="7" t="s">
        <v>2269</v>
      </c>
      <c r="F5635" s="9">
        <v>44216</v>
      </c>
      <c r="G5635" s="7">
        <v>1</v>
      </c>
      <c r="H5635" s="11">
        <f>VLOOKUP(B5635,[1]!Product_Data[#Data],4,0)</f>
        <v>2410</v>
      </c>
      <c r="I5635" s="11">
        <f>VLOOKUP(B5635,[1]!Product_Data[#Data],3,0)</f>
        <v>1518</v>
      </c>
      <c r="J5635" s="11">
        <f t="shared" ref="J5635:J5698" si="531">PRODUCT(I5635,G5635)</f>
        <v>1518</v>
      </c>
      <c r="K5635" s="11">
        <f t="shared" ref="K5635:K5698" si="532">PRODUCT(H5635,G5635)</f>
        <v>2410</v>
      </c>
      <c r="L5635" s="11">
        <f t="shared" ref="L5635:L5698" si="533">K5635-J5635</f>
        <v>892</v>
      </c>
      <c r="M5635" t="str">
        <f>VLOOKUP(C5635,[1]!Location_Data[#Data],2,0)</f>
        <v>Santa Clarita</v>
      </c>
      <c r="N5635" t="str">
        <f>VLOOKUP(D5635,[1]!Salespeople_Data[#Data],2,0)</f>
        <v>Ryan Welch</v>
      </c>
      <c r="O5635" t="str">
        <f>VLOOKUP(E5635,[1]!Customer_Data[#Data],2,0)</f>
        <v>Matthew Smith</v>
      </c>
      <c r="P5635" s="15">
        <f t="shared" si="528"/>
        <v>4</v>
      </c>
      <c r="Q5635">
        <f t="shared" si="529"/>
        <v>1</v>
      </c>
      <c r="R5635">
        <f t="shared" si="530"/>
        <v>2021</v>
      </c>
    </row>
    <row r="5636" spans="1:18" x14ac:dyDescent="0.25">
      <c r="A5636" s="7" t="s">
        <v>6659</v>
      </c>
      <c r="B5636" s="7" t="s">
        <v>925</v>
      </c>
      <c r="C5636" s="7" t="s">
        <v>120</v>
      </c>
      <c r="D5636" s="7" t="s">
        <v>40</v>
      </c>
      <c r="E5636" s="7" t="s">
        <v>550</v>
      </c>
      <c r="F5636" s="9">
        <v>44208</v>
      </c>
      <c r="G5636" s="7">
        <v>1</v>
      </c>
      <c r="H5636" s="11">
        <f>VLOOKUP(B5636,[1]!Product_Data[#Data],4,0)</f>
        <v>136</v>
      </c>
      <c r="I5636" s="11">
        <f>VLOOKUP(B5636,[1]!Product_Data[#Data],3,0)</f>
        <v>72</v>
      </c>
      <c r="J5636" s="11">
        <f t="shared" si="531"/>
        <v>72</v>
      </c>
      <c r="K5636" s="11">
        <f t="shared" si="532"/>
        <v>136</v>
      </c>
      <c r="L5636" s="11">
        <f t="shared" si="533"/>
        <v>64</v>
      </c>
      <c r="M5636" t="str">
        <f>VLOOKUP(C5636,[1]!Location_Data[#Data],2,0)</f>
        <v>Elk Grove</v>
      </c>
      <c r="N5636" t="str">
        <f>VLOOKUP(D5636,[1]!Salespeople_Data[#Data],2,0)</f>
        <v>Brian Hansen</v>
      </c>
      <c r="O5636" t="str">
        <f>VLOOKUP(E5636,[1]!Customer_Data[#Data],2,0)</f>
        <v>Clarence Freeman</v>
      </c>
      <c r="P5636" s="15">
        <f t="shared" si="528"/>
        <v>3</v>
      </c>
      <c r="Q5636">
        <f t="shared" si="529"/>
        <v>1</v>
      </c>
      <c r="R5636">
        <f t="shared" si="530"/>
        <v>2021</v>
      </c>
    </row>
    <row r="5637" spans="1:18" x14ac:dyDescent="0.25">
      <c r="A5637" s="7" t="s">
        <v>6660</v>
      </c>
      <c r="B5637" s="7" t="s">
        <v>311</v>
      </c>
      <c r="C5637" s="7" t="s">
        <v>120</v>
      </c>
      <c r="D5637" s="7" t="s">
        <v>146</v>
      </c>
      <c r="E5637" s="7" t="s">
        <v>1083</v>
      </c>
      <c r="F5637" s="9">
        <v>44226</v>
      </c>
      <c r="G5637" s="7">
        <v>1</v>
      </c>
      <c r="H5637" s="11">
        <f>VLOOKUP(B5637,[1]!Product_Data[#Data],4,0)</f>
        <v>1743</v>
      </c>
      <c r="I5637" s="11">
        <f>VLOOKUP(B5637,[1]!Product_Data[#Data],3,0)</f>
        <v>872</v>
      </c>
      <c r="J5637" s="11">
        <f t="shared" si="531"/>
        <v>872</v>
      </c>
      <c r="K5637" s="11">
        <f t="shared" si="532"/>
        <v>1743</v>
      </c>
      <c r="L5637" s="11">
        <f t="shared" si="533"/>
        <v>871</v>
      </c>
      <c r="M5637" t="str">
        <f>VLOOKUP(C5637,[1]!Location_Data[#Data],2,0)</f>
        <v>Elk Grove</v>
      </c>
      <c r="N5637" t="str">
        <f>VLOOKUP(D5637,[1]!Salespeople_Data[#Data],2,0)</f>
        <v>Carl Elliott</v>
      </c>
      <c r="O5637" t="str">
        <f>VLOOKUP(E5637,[1]!Customer_Data[#Data],2,0)</f>
        <v>Carl Nguyen</v>
      </c>
      <c r="P5637" s="15">
        <f t="shared" si="528"/>
        <v>7</v>
      </c>
      <c r="Q5637">
        <f t="shared" si="529"/>
        <v>1</v>
      </c>
      <c r="R5637">
        <f t="shared" si="530"/>
        <v>2021</v>
      </c>
    </row>
    <row r="5638" spans="1:18" x14ac:dyDescent="0.25">
      <c r="A5638" s="7" t="s">
        <v>6661</v>
      </c>
      <c r="B5638" s="7" t="s">
        <v>464</v>
      </c>
      <c r="C5638" s="7" t="s">
        <v>220</v>
      </c>
      <c r="D5638" s="7" t="s">
        <v>257</v>
      </c>
      <c r="E5638" s="7" t="s">
        <v>2511</v>
      </c>
      <c r="F5638" s="9">
        <v>44217</v>
      </c>
      <c r="G5638" s="7">
        <v>1</v>
      </c>
      <c r="H5638" s="11">
        <f>VLOOKUP(B5638,[1]!Product_Data[#Data],4,0)</f>
        <v>1566</v>
      </c>
      <c r="I5638" s="11">
        <f>VLOOKUP(B5638,[1]!Product_Data[#Data],3,0)</f>
        <v>1190</v>
      </c>
      <c r="J5638" s="11">
        <f t="shared" si="531"/>
        <v>1190</v>
      </c>
      <c r="K5638" s="11">
        <f t="shared" si="532"/>
        <v>1566</v>
      </c>
      <c r="L5638" s="11">
        <f t="shared" si="533"/>
        <v>376</v>
      </c>
      <c r="M5638" t="str">
        <f>VLOOKUP(C5638,[1]!Location_Data[#Data],2,0)</f>
        <v>Modesto</v>
      </c>
      <c r="N5638" t="str">
        <f>VLOOKUP(D5638,[1]!Salespeople_Data[#Data],2,0)</f>
        <v>Jerry Perry</v>
      </c>
      <c r="O5638" t="str">
        <f>VLOOKUP(E5638,[1]!Customer_Data[#Data],2,0)</f>
        <v>Charles Henderson</v>
      </c>
      <c r="P5638" s="15">
        <f t="shared" si="528"/>
        <v>5</v>
      </c>
      <c r="Q5638">
        <f t="shared" si="529"/>
        <v>1</v>
      </c>
      <c r="R5638">
        <f t="shared" si="530"/>
        <v>2021</v>
      </c>
    </row>
    <row r="5639" spans="1:18" x14ac:dyDescent="0.25">
      <c r="A5639" s="7" t="s">
        <v>6662</v>
      </c>
      <c r="B5639" s="7" t="s">
        <v>232</v>
      </c>
      <c r="C5639" s="7" t="s">
        <v>596</v>
      </c>
      <c r="D5639" s="7" t="s">
        <v>413</v>
      </c>
      <c r="E5639" s="7" t="s">
        <v>326</v>
      </c>
      <c r="F5639" s="9">
        <v>44214</v>
      </c>
      <c r="G5639" s="7">
        <v>2</v>
      </c>
      <c r="H5639" s="11">
        <f>VLOOKUP(B5639,[1]!Product_Data[#Data],4,0)</f>
        <v>1119</v>
      </c>
      <c r="I5639" s="11">
        <f>VLOOKUP(B5639,[1]!Product_Data[#Data],3,0)</f>
        <v>683</v>
      </c>
      <c r="J5639" s="11">
        <f t="shared" si="531"/>
        <v>1366</v>
      </c>
      <c r="K5639" s="11">
        <f t="shared" si="532"/>
        <v>2238</v>
      </c>
      <c r="L5639" s="11">
        <f t="shared" si="533"/>
        <v>872</v>
      </c>
      <c r="M5639" t="str">
        <f>VLOOKUP(C5639,[1]!Location_Data[#Data],2,0)</f>
        <v>Fremont</v>
      </c>
      <c r="N5639" t="str">
        <f>VLOOKUP(D5639,[1]!Salespeople_Data[#Data],2,0)</f>
        <v>Kenneth Bradley</v>
      </c>
      <c r="O5639" t="str">
        <f>VLOOKUP(E5639,[1]!Customer_Data[#Data],2,0)</f>
        <v>Kevin Willis</v>
      </c>
      <c r="P5639" s="15">
        <f t="shared" si="528"/>
        <v>2</v>
      </c>
      <c r="Q5639">
        <f t="shared" si="529"/>
        <v>1</v>
      </c>
      <c r="R5639">
        <f t="shared" si="530"/>
        <v>2021</v>
      </c>
    </row>
    <row r="5640" spans="1:18" x14ac:dyDescent="0.25">
      <c r="A5640" s="7" t="s">
        <v>6663</v>
      </c>
      <c r="B5640" s="7" t="s">
        <v>219</v>
      </c>
      <c r="C5640" s="7" t="s">
        <v>229</v>
      </c>
      <c r="D5640" s="7" t="s">
        <v>91</v>
      </c>
      <c r="E5640" s="7" t="s">
        <v>1784</v>
      </c>
      <c r="F5640" s="9">
        <v>44211</v>
      </c>
      <c r="G5640" s="7">
        <v>2</v>
      </c>
      <c r="H5640" s="11">
        <f>VLOOKUP(B5640,[1]!Product_Data[#Data],4,0)</f>
        <v>561</v>
      </c>
      <c r="I5640" s="11">
        <f>VLOOKUP(B5640,[1]!Product_Data[#Data],3,0)</f>
        <v>421</v>
      </c>
      <c r="J5640" s="11">
        <f t="shared" si="531"/>
        <v>842</v>
      </c>
      <c r="K5640" s="11">
        <f t="shared" si="532"/>
        <v>1122</v>
      </c>
      <c r="L5640" s="11">
        <f t="shared" si="533"/>
        <v>280</v>
      </c>
      <c r="M5640" t="str">
        <f>VLOOKUP(C5640,[1]!Location_Data[#Data],2,0)</f>
        <v>San Jose</v>
      </c>
      <c r="N5640" t="str">
        <f>VLOOKUP(D5640,[1]!Salespeople_Data[#Data],2,0)</f>
        <v>Howard Gardner</v>
      </c>
      <c r="O5640" t="str">
        <f>VLOOKUP(E5640,[1]!Customer_Data[#Data],2,0)</f>
        <v>Louis White</v>
      </c>
      <c r="P5640" s="15">
        <f t="shared" si="528"/>
        <v>6</v>
      </c>
      <c r="Q5640">
        <f t="shared" si="529"/>
        <v>1</v>
      </c>
      <c r="R5640">
        <f t="shared" si="530"/>
        <v>2021</v>
      </c>
    </row>
    <row r="5641" spans="1:18" x14ac:dyDescent="0.25">
      <c r="A5641" s="7" t="s">
        <v>6664</v>
      </c>
      <c r="B5641" s="7" t="s">
        <v>431</v>
      </c>
      <c r="C5641" s="7" t="s">
        <v>19</v>
      </c>
      <c r="D5641" s="7" t="s">
        <v>80</v>
      </c>
      <c r="E5641" s="7" t="s">
        <v>410</v>
      </c>
      <c r="F5641" s="9">
        <v>44250</v>
      </c>
      <c r="G5641" s="7">
        <v>3</v>
      </c>
      <c r="H5641" s="11">
        <f>VLOOKUP(B5641,[1]!Product_Data[#Data],4,0)</f>
        <v>290</v>
      </c>
      <c r="I5641" s="11">
        <f>VLOOKUP(B5641,[1]!Product_Data[#Data],3,0)</f>
        <v>200</v>
      </c>
      <c r="J5641" s="11">
        <f t="shared" si="531"/>
        <v>600</v>
      </c>
      <c r="K5641" s="11">
        <f t="shared" si="532"/>
        <v>870</v>
      </c>
      <c r="L5641" s="11">
        <f t="shared" si="533"/>
        <v>270</v>
      </c>
      <c r="M5641" t="str">
        <f>VLOOKUP(C5641,[1]!Location_Data[#Data],2,0)</f>
        <v>Berkeley</v>
      </c>
      <c r="N5641" t="str">
        <f>VLOOKUP(D5641,[1]!Salespeople_Data[#Data],2,0)</f>
        <v>Henry Nelson</v>
      </c>
      <c r="O5641" t="str">
        <f>VLOOKUP(E5641,[1]!Customer_Data[#Data],2,0)</f>
        <v>Earl Phillips</v>
      </c>
      <c r="P5641" s="15">
        <f t="shared" si="528"/>
        <v>3</v>
      </c>
      <c r="Q5641">
        <f t="shared" si="529"/>
        <v>2</v>
      </c>
      <c r="R5641">
        <f t="shared" si="530"/>
        <v>2021</v>
      </c>
    </row>
    <row r="5642" spans="1:18" x14ac:dyDescent="0.25">
      <c r="A5642" s="7" t="s">
        <v>6665</v>
      </c>
      <c r="B5642" s="7" t="s">
        <v>421</v>
      </c>
      <c r="C5642" s="7" t="s">
        <v>186</v>
      </c>
      <c r="D5642" s="7" t="s">
        <v>356</v>
      </c>
      <c r="E5642" s="7" t="s">
        <v>1339</v>
      </c>
      <c r="F5642" s="9">
        <v>44263</v>
      </c>
      <c r="G5642" s="7">
        <v>3</v>
      </c>
      <c r="H5642" s="11">
        <f>VLOOKUP(B5642,[1]!Product_Data[#Data],4,0)</f>
        <v>826</v>
      </c>
      <c r="I5642" s="11">
        <f>VLOOKUP(B5642,[1]!Product_Data[#Data],3,0)</f>
        <v>562</v>
      </c>
      <c r="J5642" s="11">
        <f t="shared" si="531"/>
        <v>1686</v>
      </c>
      <c r="K5642" s="11">
        <f t="shared" si="532"/>
        <v>2478</v>
      </c>
      <c r="L5642" s="11">
        <f t="shared" si="533"/>
        <v>792</v>
      </c>
      <c r="M5642" t="str">
        <f>VLOOKUP(C5642,[1]!Location_Data[#Data],2,0)</f>
        <v>Riverside</v>
      </c>
      <c r="N5642" t="str">
        <f>VLOOKUP(D5642,[1]!Salespeople_Data[#Data],2,0)</f>
        <v>Jimmy Young</v>
      </c>
      <c r="O5642" t="str">
        <f>VLOOKUP(E5642,[1]!Customer_Data[#Data],2,0)</f>
        <v>Jesse Evans</v>
      </c>
      <c r="P5642" s="15">
        <f t="shared" si="528"/>
        <v>2</v>
      </c>
      <c r="Q5642">
        <f t="shared" si="529"/>
        <v>3</v>
      </c>
      <c r="R5642">
        <f t="shared" si="530"/>
        <v>2021</v>
      </c>
    </row>
    <row r="5643" spans="1:18" x14ac:dyDescent="0.25">
      <c r="A5643" s="7" t="s">
        <v>6666</v>
      </c>
      <c r="B5643" s="7" t="s">
        <v>421</v>
      </c>
      <c r="C5643" s="7" t="s">
        <v>100</v>
      </c>
      <c r="D5643" s="7" t="s">
        <v>159</v>
      </c>
      <c r="E5643" s="7" t="s">
        <v>1635</v>
      </c>
      <c r="F5643" s="9">
        <v>44252</v>
      </c>
      <c r="G5643" s="7">
        <v>3</v>
      </c>
      <c r="H5643" s="11">
        <f>VLOOKUP(B5643,[1]!Product_Data[#Data],4,0)</f>
        <v>826</v>
      </c>
      <c r="I5643" s="11">
        <f>VLOOKUP(B5643,[1]!Product_Data[#Data],3,0)</f>
        <v>562</v>
      </c>
      <c r="J5643" s="11">
        <f t="shared" si="531"/>
        <v>1686</v>
      </c>
      <c r="K5643" s="11">
        <f t="shared" si="532"/>
        <v>2478</v>
      </c>
      <c r="L5643" s="11">
        <f t="shared" si="533"/>
        <v>792</v>
      </c>
      <c r="M5643" t="str">
        <f>VLOOKUP(C5643,[1]!Location_Data[#Data],2,0)</f>
        <v>Victorville</v>
      </c>
      <c r="N5643" t="str">
        <f>VLOOKUP(D5643,[1]!Salespeople_Data[#Data],2,0)</f>
        <v>Bobby Russell</v>
      </c>
      <c r="O5643" t="str">
        <f>VLOOKUP(E5643,[1]!Customer_Data[#Data],2,0)</f>
        <v>Sean Andrews</v>
      </c>
      <c r="P5643" s="15">
        <f t="shared" si="528"/>
        <v>5</v>
      </c>
      <c r="Q5643">
        <f t="shared" si="529"/>
        <v>2</v>
      </c>
      <c r="R5643">
        <f t="shared" si="530"/>
        <v>2021</v>
      </c>
    </row>
    <row r="5644" spans="1:18" x14ac:dyDescent="0.25">
      <c r="A5644" s="7" t="s">
        <v>6667</v>
      </c>
      <c r="B5644" s="7" t="s">
        <v>69</v>
      </c>
      <c r="C5644" s="7" t="s">
        <v>450</v>
      </c>
      <c r="D5644" s="7" t="s">
        <v>159</v>
      </c>
      <c r="E5644" s="7" t="s">
        <v>829</v>
      </c>
      <c r="F5644" s="9">
        <v>44244</v>
      </c>
      <c r="G5644" s="7">
        <v>1</v>
      </c>
      <c r="H5644" s="11">
        <f>VLOOKUP(B5644,[1]!Product_Data[#Data],4,0)</f>
        <v>1351</v>
      </c>
      <c r="I5644" s="11">
        <f>VLOOKUP(B5644,[1]!Product_Data[#Data],3,0)</f>
        <v>1108</v>
      </c>
      <c r="J5644" s="11">
        <f t="shared" si="531"/>
        <v>1108</v>
      </c>
      <c r="K5644" s="11">
        <f t="shared" si="532"/>
        <v>1351</v>
      </c>
      <c r="L5644" s="11">
        <f t="shared" si="533"/>
        <v>243</v>
      </c>
      <c r="M5644" t="str">
        <f>VLOOKUP(C5644,[1]!Location_Data[#Data],2,0)</f>
        <v>Simi Valley</v>
      </c>
      <c r="N5644" t="str">
        <f>VLOOKUP(D5644,[1]!Salespeople_Data[#Data],2,0)</f>
        <v>Bobby Russell</v>
      </c>
      <c r="O5644" t="str">
        <f>VLOOKUP(E5644,[1]!Customer_Data[#Data],2,0)</f>
        <v>Shawn Ray</v>
      </c>
      <c r="P5644" s="15">
        <f t="shared" si="528"/>
        <v>4</v>
      </c>
      <c r="Q5644">
        <f t="shared" si="529"/>
        <v>2</v>
      </c>
      <c r="R5644">
        <f t="shared" si="530"/>
        <v>2021</v>
      </c>
    </row>
    <row r="5645" spans="1:18" x14ac:dyDescent="0.25">
      <c r="A5645" s="7" t="s">
        <v>6668</v>
      </c>
      <c r="B5645" s="7" t="s">
        <v>461</v>
      </c>
      <c r="C5645" s="7" t="s">
        <v>246</v>
      </c>
      <c r="D5645" s="7" t="s">
        <v>136</v>
      </c>
      <c r="E5645" s="7" t="s">
        <v>1412</v>
      </c>
      <c r="F5645" s="9">
        <v>44259</v>
      </c>
      <c r="G5645" s="7">
        <v>1</v>
      </c>
      <c r="H5645" s="11">
        <f>VLOOKUP(B5645,[1]!Product_Data[#Data],4,0)</f>
        <v>35</v>
      </c>
      <c r="I5645" s="11">
        <f>VLOOKUP(B5645,[1]!Product_Data[#Data],3,0)</f>
        <v>22</v>
      </c>
      <c r="J5645" s="11">
        <f t="shared" si="531"/>
        <v>22</v>
      </c>
      <c r="K5645" s="11">
        <f t="shared" si="532"/>
        <v>35</v>
      </c>
      <c r="L5645" s="11">
        <f t="shared" si="533"/>
        <v>13</v>
      </c>
      <c r="M5645" t="str">
        <f>VLOOKUP(C5645,[1]!Location_Data[#Data],2,0)</f>
        <v>San Francisco</v>
      </c>
      <c r="N5645" t="str">
        <f>VLOOKUP(D5645,[1]!Salespeople_Data[#Data],2,0)</f>
        <v>Clarence Fox</v>
      </c>
      <c r="O5645" t="str">
        <f>VLOOKUP(E5645,[1]!Customer_Data[#Data],2,0)</f>
        <v>Richard Peters</v>
      </c>
      <c r="P5645" s="15">
        <f t="shared" si="528"/>
        <v>5</v>
      </c>
      <c r="Q5645">
        <f t="shared" si="529"/>
        <v>3</v>
      </c>
      <c r="R5645">
        <f t="shared" si="530"/>
        <v>2021</v>
      </c>
    </row>
    <row r="5646" spans="1:18" x14ac:dyDescent="0.25">
      <c r="A5646" s="7" t="s">
        <v>6669</v>
      </c>
      <c r="B5646" s="7" t="s">
        <v>603</v>
      </c>
      <c r="C5646" s="7" t="s">
        <v>242</v>
      </c>
      <c r="D5646" s="7" t="s">
        <v>250</v>
      </c>
      <c r="E5646" s="7" t="s">
        <v>1904</v>
      </c>
      <c r="F5646" s="9">
        <v>44268</v>
      </c>
      <c r="G5646" s="7">
        <v>1</v>
      </c>
      <c r="H5646" s="11">
        <f>VLOOKUP(B5646,[1]!Product_Data[#Data],4,0)</f>
        <v>2495</v>
      </c>
      <c r="I5646" s="11">
        <f>VLOOKUP(B5646,[1]!Product_Data[#Data],3,0)</f>
        <v>1896</v>
      </c>
      <c r="J5646" s="11">
        <f t="shared" si="531"/>
        <v>1896</v>
      </c>
      <c r="K5646" s="11">
        <f t="shared" si="532"/>
        <v>2495</v>
      </c>
      <c r="L5646" s="11">
        <f t="shared" si="533"/>
        <v>599</v>
      </c>
      <c r="M5646" t="str">
        <f>VLOOKUP(C5646,[1]!Location_Data[#Data],2,0)</f>
        <v>Downey</v>
      </c>
      <c r="N5646" t="str">
        <f>VLOOKUP(D5646,[1]!Salespeople_Data[#Data],2,0)</f>
        <v>Martin Carr</v>
      </c>
      <c r="O5646" t="str">
        <f>VLOOKUP(E5646,[1]!Customer_Data[#Data],2,0)</f>
        <v>Ernest Rivera</v>
      </c>
      <c r="P5646" s="15">
        <f t="shared" si="528"/>
        <v>7</v>
      </c>
      <c r="Q5646">
        <f t="shared" si="529"/>
        <v>3</v>
      </c>
      <c r="R5646">
        <f t="shared" si="530"/>
        <v>2021</v>
      </c>
    </row>
    <row r="5647" spans="1:18" x14ac:dyDescent="0.25">
      <c r="A5647" s="7" t="s">
        <v>6670</v>
      </c>
      <c r="B5647" s="7" t="s">
        <v>109</v>
      </c>
      <c r="C5647" s="7" t="s">
        <v>110</v>
      </c>
      <c r="D5647" s="7" t="s">
        <v>413</v>
      </c>
      <c r="E5647" s="7" t="s">
        <v>885</v>
      </c>
      <c r="F5647" s="9">
        <v>44224</v>
      </c>
      <c r="G5647" s="7">
        <v>1</v>
      </c>
      <c r="H5647" s="11">
        <f>VLOOKUP(B5647,[1]!Product_Data[#Data],4,0)</f>
        <v>1783</v>
      </c>
      <c r="I5647" s="11">
        <f>VLOOKUP(B5647,[1]!Product_Data[#Data],3,0)</f>
        <v>1230</v>
      </c>
      <c r="J5647" s="11">
        <f t="shared" si="531"/>
        <v>1230</v>
      </c>
      <c r="K5647" s="11">
        <f t="shared" si="532"/>
        <v>1783</v>
      </c>
      <c r="L5647" s="11">
        <f t="shared" si="533"/>
        <v>553</v>
      </c>
      <c r="M5647" t="str">
        <f>VLOOKUP(C5647,[1]!Location_Data[#Data],2,0)</f>
        <v>Richmond</v>
      </c>
      <c r="N5647" t="str">
        <f>VLOOKUP(D5647,[1]!Salespeople_Data[#Data],2,0)</f>
        <v>Kenneth Bradley</v>
      </c>
      <c r="O5647" t="str">
        <f>VLOOKUP(E5647,[1]!Customer_Data[#Data],2,0)</f>
        <v>Andrew Peters</v>
      </c>
      <c r="P5647" s="15">
        <f t="shared" si="528"/>
        <v>5</v>
      </c>
      <c r="Q5647">
        <f t="shared" si="529"/>
        <v>1</v>
      </c>
      <c r="R5647">
        <f t="shared" si="530"/>
        <v>2021</v>
      </c>
    </row>
    <row r="5648" spans="1:18" x14ac:dyDescent="0.25">
      <c r="A5648" s="7" t="s">
        <v>6671</v>
      </c>
      <c r="B5648" s="7" t="s">
        <v>194</v>
      </c>
      <c r="C5648" s="7" t="s">
        <v>229</v>
      </c>
      <c r="D5648" s="7" t="s">
        <v>80</v>
      </c>
      <c r="E5648" s="7" t="s">
        <v>1311</v>
      </c>
      <c r="F5648" s="9">
        <v>44225</v>
      </c>
      <c r="G5648" s="7">
        <v>1</v>
      </c>
      <c r="H5648" s="11">
        <f>VLOOKUP(B5648,[1]!Product_Data[#Data],4,0)</f>
        <v>1278</v>
      </c>
      <c r="I5648" s="11">
        <f>VLOOKUP(B5648,[1]!Product_Data[#Data],3,0)</f>
        <v>665</v>
      </c>
      <c r="J5648" s="11">
        <f t="shared" si="531"/>
        <v>665</v>
      </c>
      <c r="K5648" s="11">
        <f t="shared" si="532"/>
        <v>1278</v>
      </c>
      <c r="L5648" s="11">
        <f t="shared" si="533"/>
        <v>613</v>
      </c>
      <c r="M5648" t="str">
        <f>VLOOKUP(C5648,[1]!Location_Data[#Data],2,0)</f>
        <v>San Jose</v>
      </c>
      <c r="N5648" t="str">
        <f>VLOOKUP(D5648,[1]!Salespeople_Data[#Data],2,0)</f>
        <v>Henry Nelson</v>
      </c>
      <c r="O5648" t="str">
        <f>VLOOKUP(E5648,[1]!Customer_Data[#Data],2,0)</f>
        <v>Alan Scott</v>
      </c>
      <c r="P5648" s="15">
        <f t="shared" si="528"/>
        <v>6</v>
      </c>
      <c r="Q5648">
        <f t="shared" si="529"/>
        <v>1</v>
      </c>
      <c r="R5648">
        <f t="shared" si="530"/>
        <v>2021</v>
      </c>
    </row>
    <row r="5649" spans="1:18" x14ac:dyDescent="0.25">
      <c r="A5649" s="7" t="s">
        <v>6672</v>
      </c>
      <c r="B5649" s="7" t="s">
        <v>495</v>
      </c>
      <c r="C5649" s="7" t="s">
        <v>386</v>
      </c>
      <c r="D5649" s="7" t="s">
        <v>63</v>
      </c>
      <c r="E5649" s="7" t="s">
        <v>1630</v>
      </c>
      <c r="F5649" s="9">
        <v>44225</v>
      </c>
      <c r="G5649" s="7">
        <v>2</v>
      </c>
      <c r="H5649" s="11">
        <f>VLOOKUP(B5649,[1]!Product_Data[#Data],4,0)</f>
        <v>1467</v>
      </c>
      <c r="I5649" s="11">
        <f>VLOOKUP(B5649,[1]!Product_Data[#Data],3,0)</f>
        <v>807</v>
      </c>
      <c r="J5649" s="11">
        <f t="shared" si="531"/>
        <v>1614</v>
      </c>
      <c r="K5649" s="11">
        <f t="shared" si="532"/>
        <v>2934</v>
      </c>
      <c r="L5649" s="11">
        <f t="shared" si="533"/>
        <v>1320</v>
      </c>
      <c r="M5649" t="str">
        <f>VLOOKUP(C5649,[1]!Location_Data[#Data],2,0)</f>
        <v>Carlsbad</v>
      </c>
      <c r="N5649" t="str">
        <f>VLOOKUP(D5649,[1]!Salespeople_Data[#Data],2,0)</f>
        <v>Jeremy Mendoza</v>
      </c>
      <c r="O5649" t="str">
        <f>VLOOKUP(E5649,[1]!Customer_Data[#Data],2,0)</f>
        <v>Steven Nichols</v>
      </c>
      <c r="P5649" s="15">
        <f t="shared" si="528"/>
        <v>6</v>
      </c>
      <c r="Q5649">
        <f t="shared" si="529"/>
        <v>1</v>
      </c>
      <c r="R5649">
        <f t="shared" si="530"/>
        <v>2021</v>
      </c>
    </row>
    <row r="5650" spans="1:18" x14ac:dyDescent="0.25">
      <c r="A5650" s="7" t="s">
        <v>6673</v>
      </c>
      <c r="B5650" s="7" t="s">
        <v>47</v>
      </c>
      <c r="C5650" s="7" t="s">
        <v>286</v>
      </c>
      <c r="D5650" s="7" t="s">
        <v>20</v>
      </c>
      <c r="E5650" s="7" t="s">
        <v>531</v>
      </c>
      <c r="F5650" s="9">
        <v>44250</v>
      </c>
      <c r="G5650" s="7">
        <v>1</v>
      </c>
      <c r="H5650" s="11">
        <f>VLOOKUP(B5650,[1]!Product_Data[#Data],4,0)</f>
        <v>1812</v>
      </c>
      <c r="I5650" s="11">
        <f>VLOOKUP(B5650,[1]!Product_Data[#Data],3,0)</f>
        <v>1305</v>
      </c>
      <c r="J5650" s="11">
        <f t="shared" si="531"/>
        <v>1305</v>
      </c>
      <c r="K5650" s="11">
        <f t="shared" si="532"/>
        <v>1812</v>
      </c>
      <c r="L5650" s="11">
        <f t="shared" si="533"/>
        <v>507</v>
      </c>
      <c r="M5650" t="str">
        <f>VLOOKUP(C5650,[1]!Location_Data[#Data],2,0)</f>
        <v>El Monte</v>
      </c>
      <c r="N5650" t="str">
        <f>VLOOKUP(D5650,[1]!Salespeople_Data[#Data],2,0)</f>
        <v>Joshua Cook</v>
      </c>
      <c r="O5650" t="str">
        <f>VLOOKUP(E5650,[1]!Customer_Data[#Data],2,0)</f>
        <v>Randy Hayes</v>
      </c>
      <c r="P5650" s="15">
        <f t="shared" si="528"/>
        <v>3</v>
      </c>
      <c r="Q5650">
        <f t="shared" si="529"/>
        <v>2</v>
      </c>
      <c r="R5650">
        <f t="shared" si="530"/>
        <v>2021</v>
      </c>
    </row>
    <row r="5651" spans="1:18" x14ac:dyDescent="0.25">
      <c r="A5651" s="7" t="s">
        <v>6674</v>
      </c>
      <c r="B5651" s="7" t="s">
        <v>23</v>
      </c>
      <c r="C5651" s="7" t="s">
        <v>100</v>
      </c>
      <c r="D5651" s="7" t="s">
        <v>170</v>
      </c>
      <c r="E5651" s="7" t="s">
        <v>779</v>
      </c>
      <c r="F5651" s="9">
        <v>44204</v>
      </c>
      <c r="G5651" s="7">
        <v>1</v>
      </c>
      <c r="H5651" s="11">
        <f>VLOOKUP(B5651,[1]!Product_Data[#Data],4,0)</f>
        <v>1052</v>
      </c>
      <c r="I5651" s="11">
        <f>VLOOKUP(B5651,[1]!Product_Data[#Data],3,0)</f>
        <v>589</v>
      </c>
      <c r="J5651" s="11">
        <f t="shared" si="531"/>
        <v>589</v>
      </c>
      <c r="K5651" s="11">
        <f t="shared" si="532"/>
        <v>1052</v>
      </c>
      <c r="L5651" s="11">
        <f t="shared" si="533"/>
        <v>463</v>
      </c>
      <c r="M5651" t="str">
        <f>VLOOKUP(C5651,[1]!Location_Data[#Data],2,0)</f>
        <v>Victorville</v>
      </c>
      <c r="N5651" t="str">
        <f>VLOOKUP(D5651,[1]!Salespeople_Data[#Data],2,0)</f>
        <v>Sean Miller</v>
      </c>
      <c r="O5651" t="str">
        <f>VLOOKUP(E5651,[1]!Customer_Data[#Data],2,0)</f>
        <v>Matthew Walker</v>
      </c>
      <c r="P5651" s="15">
        <f t="shared" si="528"/>
        <v>6</v>
      </c>
      <c r="Q5651">
        <f t="shared" si="529"/>
        <v>1</v>
      </c>
      <c r="R5651">
        <f t="shared" si="530"/>
        <v>2021</v>
      </c>
    </row>
    <row r="5652" spans="1:18" x14ac:dyDescent="0.25">
      <c r="A5652" s="7" t="s">
        <v>6675</v>
      </c>
      <c r="B5652" s="7" t="s">
        <v>479</v>
      </c>
      <c r="C5652" s="7" t="s">
        <v>29</v>
      </c>
      <c r="D5652" s="7" t="s">
        <v>257</v>
      </c>
      <c r="E5652" s="7" t="s">
        <v>704</v>
      </c>
      <c r="F5652" s="9">
        <v>44262</v>
      </c>
      <c r="G5652" s="7">
        <v>1</v>
      </c>
      <c r="H5652" s="11">
        <f>VLOOKUP(B5652,[1]!Product_Data[#Data],4,0)</f>
        <v>123</v>
      </c>
      <c r="I5652" s="11">
        <f>VLOOKUP(B5652,[1]!Product_Data[#Data],3,0)</f>
        <v>84</v>
      </c>
      <c r="J5652" s="11">
        <f t="shared" si="531"/>
        <v>84</v>
      </c>
      <c r="K5652" s="11">
        <f t="shared" si="532"/>
        <v>123</v>
      </c>
      <c r="L5652" s="11">
        <f t="shared" si="533"/>
        <v>39</v>
      </c>
      <c r="M5652" t="str">
        <f>VLOOKUP(C5652,[1]!Location_Data[#Data],2,0)</f>
        <v>Santa Ana</v>
      </c>
      <c r="N5652" t="str">
        <f>VLOOKUP(D5652,[1]!Salespeople_Data[#Data],2,0)</f>
        <v>Jerry Perry</v>
      </c>
      <c r="O5652" t="str">
        <f>VLOOKUP(E5652,[1]!Customer_Data[#Data],2,0)</f>
        <v>Benjamin Garza</v>
      </c>
      <c r="P5652" s="15">
        <f t="shared" si="528"/>
        <v>1</v>
      </c>
      <c r="Q5652">
        <f t="shared" si="529"/>
        <v>3</v>
      </c>
      <c r="R5652">
        <f t="shared" si="530"/>
        <v>2021</v>
      </c>
    </row>
    <row r="5653" spans="1:18" x14ac:dyDescent="0.25">
      <c r="A5653" s="7" t="s">
        <v>6676</v>
      </c>
      <c r="B5653" s="7" t="s">
        <v>256</v>
      </c>
      <c r="C5653" s="7" t="s">
        <v>145</v>
      </c>
      <c r="D5653" s="7" t="s">
        <v>178</v>
      </c>
      <c r="E5653" s="7" t="s">
        <v>1592</v>
      </c>
      <c r="F5653" s="9">
        <v>44263</v>
      </c>
      <c r="G5653" s="7">
        <v>2</v>
      </c>
      <c r="H5653" s="11">
        <f>VLOOKUP(B5653,[1]!Product_Data[#Data],4,0)</f>
        <v>596</v>
      </c>
      <c r="I5653" s="11">
        <f>VLOOKUP(B5653,[1]!Product_Data[#Data],3,0)</f>
        <v>358</v>
      </c>
      <c r="J5653" s="11">
        <f t="shared" si="531"/>
        <v>716</v>
      </c>
      <c r="K5653" s="11">
        <f t="shared" si="532"/>
        <v>1192</v>
      </c>
      <c r="L5653" s="11">
        <f t="shared" si="533"/>
        <v>476</v>
      </c>
      <c r="M5653" t="str">
        <f>VLOOKUP(C5653,[1]!Location_Data[#Data],2,0)</f>
        <v>Santa Maria</v>
      </c>
      <c r="N5653" t="str">
        <f>VLOOKUP(D5653,[1]!Salespeople_Data[#Data],2,0)</f>
        <v>Joshua Taylor</v>
      </c>
      <c r="O5653" t="str">
        <f>VLOOKUP(E5653,[1]!Customer_Data[#Data],2,0)</f>
        <v>James Castillo</v>
      </c>
      <c r="P5653" s="15">
        <f t="shared" si="528"/>
        <v>2</v>
      </c>
      <c r="Q5653">
        <f t="shared" si="529"/>
        <v>3</v>
      </c>
      <c r="R5653">
        <f t="shared" si="530"/>
        <v>2021</v>
      </c>
    </row>
    <row r="5654" spans="1:18" x14ac:dyDescent="0.25">
      <c r="A5654" s="7" t="s">
        <v>6677</v>
      </c>
      <c r="B5654" s="7" t="s">
        <v>666</v>
      </c>
      <c r="C5654" s="7" t="s">
        <v>156</v>
      </c>
      <c r="D5654" s="7" t="s">
        <v>53</v>
      </c>
      <c r="E5654" s="7" t="s">
        <v>312</v>
      </c>
      <c r="F5654" s="9">
        <v>44233</v>
      </c>
      <c r="G5654" s="7">
        <v>1</v>
      </c>
      <c r="H5654" s="11">
        <f>VLOOKUP(B5654,[1]!Product_Data[#Data],4,0)</f>
        <v>2241</v>
      </c>
      <c r="I5654" s="11">
        <f>VLOOKUP(B5654,[1]!Product_Data[#Data],3,0)</f>
        <v>1367</v>
      </c>
      <c r="J5654" s="11">
        <f t="shared" si="531"/>
        <v>1367</v>
      </c>
      <c r="K5654" s="11">
        <f t="shared" si="532"/>
        <v>2241</v>
      </c>
      <c r="L5654" s="11">
        <f t="shared" si="533"/>
        <v>874</v>
      </c>
      <c r="M5654" t="str">
        <f>VLOOKUP(C5654,[1]!Location_Data[#Data],2,0)</f>
        <v>Sacramento</v>
      </c>
      <c r="N5654" t="str">
        <f>VLOOKUP(D5654,[1]!Salespeople_Data[#Data],2,0)</f>
        <v>Scott Mason</v>
      </c>
      <c r="O5654" t="str">
        <f>VLOOKUP(E5654,[1]!Customer_Data[#Data],2,0)</f>
        <v>Adam Jenkins</v>
      </c>
      <c r="P5654" s="15">
        <f t="shared" si="528"/>
        <v>7</v>
      </c>
      <c r="Q5654">
        <f t="shared" si="529"/>
        <v>2</v>
      </c>
      <c r="R5654">
        <f t="shared" si="530"/>
        <v>2021</v>
      </c>
    </row>
    <row r="5655" spans="1:18" x14ac:dyDescent="0.25">
      <c r="A5655" s="7" t="s">
        <v>6678</v>
      </c>
      <c r="B5655" s="7" t="s">
        <v>78</v>
      </c>
      <c r="C5655" s="7" t="s">
        <v>169</v>
      </c>
      <c r="D5655" s="7" t="s">
        <v>250</v>
      </c>
      <c r="E5655" s="7" t="s">
        <v>1160</v>
      </c>
      <c r="F5655" s="9">
        <v>44205</v>
      </c>
      <c r="G5655" s="7">
        <v>3</v>
      </c>
      <c r="H5655" s="11">
        <f>VLOOKUP(B5655,[1]!Product_Data[#Data],4,0)</f>
        <v>1380</v>
      </c>
      <c r="I5655" s="11">
        <f>VLOOKUP(B5655,[1]!Product_Data[#Data],3,0)</f>
        <v>1090</v>
      </c>
      <c r="J5655" s="11">
        <f t="shared" si="531"/>
        <v>3270</v>
      </c>
      <c r="K5655" s="11">
        <f t="shared" si="532"/>
        <v>4140</v>
      </c>
      <c r="L5655" s="11">
        <f t="shared" si="533"/>
        <v>870</v>
      </c>
      <c r="M5655" t="str">
        <f>VLOOKUP(C5655,[1]!Location_Data[#Data],2,0)</f>
        <v>Vista</v>
      </c>
      <c r="N5655" t="str">
        <f>VLOOKUP(D5655,[1]!Salespeople_Data[#Data],2,0)</f>
        <v>Martin Carr</v>
      </c>
      <c r="O5655" t="str">
        <f>VLOOKUP(E5655,[1]!Customer_Data[#Data],2,0)</f>
        <v>Juan Scott</v>
      </c>
      <c r="P5655" s="15">
        <f t="shared" si="528"/>
        <v>7</v>
      </c>
      <c r="Q5655">
        <f t="shared" si="529"/>
        <v>1</v>
      </c>
      <c r="R5655">
        <f t="shared" si="530"/>
        <v>2021</v>
      </c>
    </row>
    <row r="5656" spans="1:18" x14ac:dyDescent="0.25">
      <c r="A5656" s="7" t="s">
        <v>6679</v>
      </c>
      <c r="B5656" s="7" t="s">
        <v>431</v>
      </c>
      <c r="C5656" s="7" t="s">
        <v>380</v>
      </c>
      <c r="D5656" s="7" t="s">
        <v>101</v>
      </c>
      <c r="E5656" s="7" t="s">
        <v>309</v>
      </c>
      <c r="F5656" s="9">
        <v>44250</v>
      </c>
      <c r="G5656" s="7">
        <v>2</v>
      </c>
      <c r="H5656" s="11">
        <f>VLOOKUP(B5656,[1]!Product_Data[#Data],4,0)</f>
        <v>290</v>
      </c>
      <c r="I5656" s="11">
        <f>VLOOKUP(B5656,[1]!Product_Data[#Data],3,0)</f>
        <v>200</v>
      </c>
      <c r="J5656" s="11">
        <f t="shared" si="531"/>
        <v>400</v>
      </c>
      <c r="K5656" s="11">
        <f t="shared" si="532"/>
        <v>580</v>
      </c>
      <c r="L5656" s="11">
        <f t="shared" si="533"/>
        <v>180</v>
      </c>
      <c r="M5656" t="str">
        <f>VLOOKUP(C5656,[1]!Location_Data[#Data],2,0)</f>
        <v>Los Angeles</v>
      </c>
      <c r="N5656" t="str">
        <f>VLOOKUP(D5656,[1]!Salespeople_Data[#Data],2,0)</f>
        <v>Scott Clark</v>
      </c>
      <c r="O5656" t="str">
        <f>VLOOKUP(E5656,[1]!Customer_Data[#Data],2,0)</f>
        <v>Sean Woods</v>
      </c>
      <c r="P5656" s="15">
        <f t="shared" si="528"/>
        <v>3</v>
      </c>
      <c r="Q5656">
        <f t="shared" si="529"/>
        <v>2</v>
      </c>
      <c r="R5656">
        <f t="shared" si="530"/>
        <v>2021</v>
      </c>
    </row>
    <row r="5657" spans="1:18" x14ac:dyDescent="0.25">
      <c r="A5657" s="7" t="s">
        <v>6680</v>
      </c>
      <c r="B5657" s="7" t="s">
        <v>352</v>
      </c>
      <c r="C5657" s="7" t="s">
        <v>169</v>
      </c>
      <c r="D5657" s="7" t="s">
        <v>116</v>
      </c>
      <c r="E5657" s="7" t="s">
        <v>198</v>
      </c>
      <c r="F5657" s="9">
        <v>44228</v>
      </c>
      <c r="G5657" s="7">
        <v>1</v>
      </c>
      <c r="H5657" s="11">
        <f>VLOOKUP(B5657,[1]!Product_Data[#Data],4,0)</f>
        <v>203</v>
      </c>
      <c r="I5657" s="11">
        <f>VLOOKUP(B5657,[1]!Product_Data[#Data],3,0)</f>
        <v>154</v>
      </c>
      <c r="J5657" s="11">
        <f t="shared" si="531"/>
        <v>154</v>
      </c>
      <c r="K5657" s="11">
        <f t="shared" si="532"/>
        <v>203</v>
      </c>
      <c r="L5657" s="11">
        <f t="shared" si="533"/>
        <v>49</v>
      </c>
      <c r="M5657" t="str">
        <f>VLOOKUP(C5657,[1]!Location_Data[#Data],2,0)</f>
        <v>Vista</v>
      </c>
      <c r="N5657" t="str">
        <f>VLOOKUP(D5657,[1]!Salespeople_Data[#Data],2,0)</f>
        <v>Roger Ramos</v>
      </c>
      <c r="O5657" t="str">
        <f>VLOOKUP(E5657,[1]!Customer_Data[#Data],2,0)</f>
        <v>Donald Stanley</v>
      </c>
      <c r="P5657" s="15">
        <f t="shared" si="528"/>
        <v>2</v>
      </c>
      <c r="Q5657">
        <f t="shared" si="529"/>
        <v>2</v>
      </c>
      <c r="R5657">
        <f t="shared" si="530"/>
        <v>2021</v>
      </c>
    </row>
    <row r="5658" spans="1:18" x14ac:dyDescent="0.25">
      <c r="A5658" s="7" t="s">
        <v>6681</v>
      </c>
      <c r="B5658" s="7" t="s">
        <v>177</v>
      </c>
      <c r="C5658" s="7" t="s">
        <v>182</v>
      </c>
      <c r="D5658" s="7" t="s">
        <v>356</v>
      </c>
      <c r="E5658" s="7" t="s">
        <v>1902</v>
      </c>
      <c r="F5658" s="9">
        <v>44222</v>
      </c>
      <c r="G5658" s="7">
        <v>1</v>
      </c>
      <c r="H5658" s="11">
        <f>VLOOKUP(B5658,[1]!Product_Data[#Data],4,0)</f>
        <v>2497</v>
      </c>
      <c r="I5658" s="11">
        <f>VLOOKUP(B5658,[1]!Product_Data[#Data],3,0)</f>
        <v>1473</v>
      </c>
      <c r="J5658" s="11">
        <f t="shared" si="531"/>
        <v>1473</v>
      </c>
      <c r="K5658" s="11">
        <f t="shared" si="532"/>
        <v>2497</v>
      </c>
      <c r="L5658" s="11">
        <f t="shared" si="533"/>
        <v>1024</v>
      </c>
      <c r="M5658" t="str">
        <f>VLOOKUP(C5658,[1]!Location_Data[#Data],2,0)</f>
        <v>Vallejo</v>
      </c>
      <c r="N5658" t="str">
        <f>VLOOKUP(D5658,[1]!Salespeople_Data[#Data],2,0)</f>
        <v>Jimmy Young</v>
      </c>
      <c r="O5658" t="str">
        <f>VLOOKUP(E5658,[1]!Customer_Data[#Data],2,0)</f>
        <v>Jeffrey Gibson</v>
      </c>
      <c r="P5658" s="15">
        <f t="shared" si="528"/>
        <v>3</v>
      </c>
      <c r="Q5658">
        <f t="shared" si="529"/>
        <v>1</v>
      </c>
      <c r="R5658">
        <f t="shared" si="530"/>
        <v>2021</v>
      </c>
    </row>
    <row r="5659" spans="1:18" x14ac:dyDescent="0.25">
      <c r="A5659" s="7" t="s">
        <v>6682</v>
      </c>
      <c r="B5659" s="7" t="s">
        <v>56</v>
      </c>
      <c r="C5659" s="7" t="s">
        <v>115</v>
      </c>
      <c r="D5659" s="7" t="s">
        <v>257</v>
      </c>
      <c r="E5659" s="7" t="s">
        <v>3433</v>
      </c>
      <c r="F5659" s="9">
        <v>44259</v>
      </c>
      <c r="G5659" s="7">
        <v>1</v>
      </c>
      <c r="H5659" s="11">
        <f>VLOOKUP(B5659,[1]!Product_Data[#Data],4,0)</f>
        <v>1848</v>
      </c>
      <c r="I5659" s="11">
        <f>VLOOKUP(B5659,[1]!Product_Data[#Data],3,0)</f>
        <v>1294</v>
      </c>
      <c r="J5659" s="11">
        <f t="shared" si="531"/>
        <v>1294</v>
      </c>
      <c r="K5659" s="11">
        <f t="shared" si="532"/>
        <v>1848</v>
      </c>
      <c r="L5659" s="11">
        <f t="shared" si="533"/>
        <v>554</v>
      </c>
      <c r="M5659" t="str">
        <f>VLOOKUP(C5659,[1]!Location_Data[#Data],2,0)</f>
        <v>Glendale</v>
      </c>
      <c r="N5659" t="str">
        <f>VLOOKUP(D5659,[1]!Salespeople_Data[#Data],2,0)</f>
        <v>Jerry Perry</v>
      </c>
      <c r="O5659" t="str">
        <f>VLOOKUP(E5659,[1]!Customer_Data[#Data],2,0)</f>
        <v>Mark Gonzalez</v>
      </c>
      <c r="P5659" s="15">
        <f t="shared" si="528"/>
        <v>5</v>
      </c>
      <c r="Q5659">
        <f t="shared" si="529"/>
        <v>3</v>
      </c>
      <c r="R5659">
        <f t="shared" si="530"/>
        <v>2021</v>
      </c>
    </row>
    <row r="5660" spans="1:18" x14ac:dyDescent="0.25">
      <c r="A5660" s="7" t="s">
        <v>6683</v>
      </c>
      <c r="B5660" s="7" t="s">
        <v>139</v>
      </c>
      <c r="C5660" s="7" t="s">
        <v>253</v>
      </c>
      <c r="D5660" s="7" t="s">
        <v>116</v>
      </c>
      <c r="E5660" s="7" t="s">
        <v>1453</v>
      </c>
      <c r="F5660" s="9">
        <v>44249</v>
      </c>
      <c r="G5660" s="7">
        <v>1</v>
      </c>
      <c r="H5660" s="11">
        <f>VLOOKUP(B5660,[1]!Product_Data[#Data],4,0)</f>
        <v>817</v>
      </c>
      <c r="I5660" s="11">
        <f>VLOOKUP(B5660,[1]!Product_Data[#Data],3,0)</f>
        <v>409</v>
      </c>
      <c r="J5660" s="11">
        <f t="shared" si="531"/>
        <v>409</v>
      </c>
      <c r="K5660" s="11">
        <f t="shared" si="532"/>
        <v>817</v>
      </c>
      <c r="L5660" s="11">
        <f t="shared" si="533"/>
        <v>408</v>
      </c>
      <c r="M5660" t="str">
        <f>VLOOKUP(C5660,[1]!Location_Data[#Data],2,0)</f>
        <v>Bakersfield</v>
      </c>
      <c r="N5660" t="str">
        <f>VLOOKUP(D5660,[1]!Salespeople_Data[#Data],2,0)</f>
        <v>Roger Ramos</v>
      </c>
      <c r="O5660" t="str">
        <f>VLOOKUP(E5660,[1]!Customer_Data[#Data],2,0)</f>
        <v>Henry Stanley</v>
      </c>
      <c r="P5660" s="15">
        <f t="shared" si="528"/>
        <v>2</v>
      </c>
      <c r="Q5660">
        <f t="shared" si="529"/>
        <v>2</v>
      </c>
      <c r="R5660">
        <f t="shared" si="530"/>
        <v>2021</v>
      </c>
    </row>
    <row r="5661" spans="1:18" x14ac:dyDescent="0.25">
      <c r="A5661" s="7" t="s">
        <v>6684</v>
      </c>
      <c r="B5661" s="7" t="s">
        <v>144</v>
      </c>
      <c r="C5661" s="7" t="s">
        <v>512</v>
      </c>
      <c r="D5661" s="7" t="s">
        <v>264</v>
      </c>
      <c r="E5661" s="7" t="s">
        <v>592</v>
      </c>
      <c r="F5661" s="9">
        <v>44229</v>
      </c>
      <c r="G5661" s="7">
        <v>1</v>
      </c>
      <c r="H5661" s="11">
        <f>VLOOKUP(B5661,[1]!Product_Data[#Data],4,0)</f>
        <v>2410</v>
      </c>
      <c r="I5661" s="11">
        <f>VLOOKUP(B5661,[1]!Product_Data[#Data],3,0)</f>
        <v>1518</v>
      </c>
      <c r="J5661" s="11">
        <f t="shared" si="531"/>
        <v>1518</v>
      </c>
      <c r="K5661" s="11">
        <f t="shared" si="532"/>
        <v>2410</v>
      </c>
      <c r="L5661" s="11">
        <f t="shared" si="533"/>
        <v>892</v>
      </c>
      <c r="M5661" t="str">
        <f>VLOOKUP(C5661,[1]!Location_Data[#Data],2,0)</f>
        <v>Long Beach</v>
      </c>
      <c r="N5661" t="str">
        <f>VLOOKUP(D5661,[1]!Salespeople_Data[#Data],2,0)</f>
        <v>Ernest Wheeler</v>
      </c>
      <c r="O5661" t="str">
        <f>VLOOKUP(E5661,[1]!Customer_Data[#Data],2,0)</f>
        <v>George Stanley</v>
      </c>
      <c r="P5661" s="15">
        <f t="shared" si="528"/>
        <v>3</v>
      </c>
      <c r="Q5661">
        <f t="shared" si="529"/>
        <v>2</v>
      </c>
      <c r="R5661">
        <f t="shared" si="530"/>
        <v>2021</v>
      </c>
    </row>
    <row r="5662" spans="1:18" x14ac:dyDescent="0.25">
      <c r="A5662" s="7" t="s">
        <v>6685</v>
      </c>
      <c r="B5662" s="7" t="s">
        <v>275</v>
      </c>
      <c r="C5662" s="7" t="s">
        <v>316</v>
      </c>
      <c r="D5662" s="7" t="s">
        <v>212</v>
      </c>
      <c r="E5662" s="7" t="s">
        <v>1174</v>
      </c>
      <c r="F5662" s="9">
        <v>44215</v>
      </c>
      <c r="G5662" s="7">
        <v>4</v>
      </c>
      <c r="H5662" s="11">
        <f>VLOOKUP(B5662,[1]!Product_Data[#Data],4,0)</f>
        <v>2353</v>
      </c>
      <c r="I5662" s="11">
        <f>VLOOKUP(B5662,[1]!Product_Data[#Data],3,0)</f>
        <v>1788</v>
      </c>
      <c r="J5662" s="11">
        <f t="shared" si="531"/>
        <v>7152</v>
      </c>
      <c r="K5662" s="11">
        <f t="shared" si="532"/>
        <v>9412</v>
      </c>
      <c r="L5662" s="11">
        <f t="shared" si="533"/>
        <v>2260</v>
      </c>
      <c r="M5662" t="str">
        <f>VLOOKUP(C5662,[1]!Location_Data[#Data],2,0)</f>
        <v>East Los Angeles</v>
      </c>
      <c r="N5662" t="str">
        <f>VLOOKUP(D5662,[1]!Salespeople_Data[#Data],2,0)</f>
        <v>Ronald Reed</v>
      </c>
      <c r="O5662" t="str">
        <f>VLOOKUP(E5662,[1]!Customer_Data[#Data],2,0)</f>
        <v>Gary Jones</v>
      </c>
      <c r="P5662" s="15">
        <f t="shared" si="528"/>
        <v>3</v>
      </c>
      <c r="Q5662">
        <f t="shared" si="529"/>
        <v>1</v>
      </c>
      <c r="R5662">
        <f t="shared" si="530"/>
        <v>2021</v>
      </c>
    </row>
    <row r="5663" spans="1:18" x14ac:dyDescent="0.25">
      <c r="A5663" s="7" t="s">
        <v>6686</v>
      </c>
      <c r="B5663" s="7" t="s">
        <v>603</v>
      </c>
      <c r="C5663" s="7" t="s">
        <v>253</v>
      </c>
      <c r="D5663" s="7" t="s">
        <v>225</v>
      </c>
      <c r="E5663" s="7" t="s">
        <v>88</v>
      </c>
      <c r="F5663" s="9">
        <v>44221</v>
      </c>
      <c r="G5663" s="7">
        <v>1</v>
      </c>
      <c r="H5663" s="11">
        <f>VLOOKUP(B5663,[1]!Product_Data[#Data],4,0)</f>
        <v>2495</v>
      </c>
      <c r="I5663" s="11">
        <f>VLOOKUP(B5663,[1]!Product_Data[#Data],3,0)</f>
        <v>1896</v>
      </c>
      <c r="J5663" s="11">
        <f t="shared" si="531"/>
        <v>1896</v>
      </c>
      <c r="K5663" s="11">
        <f t="shared" si="532"/>
        <v>2495</v>
      </c>
      <c r="L5663" s="11">
        <f t="shared" si="533"/>
        <v>599</v>
      </c>
      <c r="M5663" t="str">
        <f>VLOOKUP(C5663,[1]!Location_Data[#Data],2,0)</f>
        <v>Bakersfield</v>
      </c>
      <c r="N5663" t="str">
        <f>VLOOKUP(D5663,[1]!Salespeople_Data[#Data],2,0)</f>
        <v>Andrew Bowman</v>
      </c>
      <c r="O5663" t="str">
        <f>VLOOKUP(E5663,[1]!Customer_Data[#Data],2,0)</f>
        <v>Aaron Tucker</v>
      </c>
      <c r="P5663" s="15">
        <f t="shared" si="528"/>
        <v>2</v>
      </c>
      <c r="Q5663">
        <f t="shared" si="529"/>
        <v>1</v>
      </c>
      <c r="R5663">
        <f t="shared" si="530"/>
        <v>2021</v>
      </c>
    </row>
    <row r="5664" spans="1:18" x14ac:dyDescent="0.25">
      <c r="A5664" s="7" t="s">
        <v>6687</v>
      </c>
      <c r="B5664" s="7" t="s">
        <v>389</v>
      </c>
      <c r="C5664" s="7" t="s">
        <v>530</v>
      </c>
      <c r="D5664" s="7" t="s">
        <v>58</v>
      </c>
      <c r="E5664" s="7" t="s">
        <v>299</v>
      </c>
      <c r="F5664" s="9">
        <v>44243</v>
      </c>
      <c r="G5664" s="7">
        <v>1</v>
      </c>
      <c r="H5664" s="11">
        <f>VLOOKUP(B5664,[1]!Product_Data[#Data],4,0)</f>
        <v>1367</v>
      </c>
      <c r="I5664" s="11">
        <f>VLOOKUP(B5664,[1]!Product_Data[#Data],3,0)</f>
        <v>984</v>
      </c>
      <c r="J5664" s="11">
        <f t="shared" si="531"/>
        <v>984</v>
      </c>
      <c r="K5664" s="11">
        <f t="shared" si="532"/>
        <v>1367</v>
      </c>
      <c r="L5664" s="11">
        <f t="shared" si="533"/>
        <v>383</v>
      </c>
      <c r="M5664" t="str">
        <f>VLOOKUP(C5664,[1]!Location_Data[#Data],2,0)</f>
        <v>San Buenaventura (Ventura)</v>
      </c>
      <c r="N5664" t="str">
        <f>VLOOKUP(D5664,[1]!Salespeople_Data[#Data],2,0)</f>
        <v>Christopher Tucker</v>
      </c>
      <c r="O5664" t="str">
        <f>VLOOKUP(E5664,[1]!Customer_Data[#Data],2,0)</f>
        <v>Kenneth Ryan</v>
      </c>
      <c r="P5664" s="15">
        <f t="shared" si="528"/>
        <v>3</v>
      </c>
      <c r="Q5664">
        <f t="shared" si="529"/>
        <v>2</v>
      </c>
      <c r="R5664">
        <f t="shared" si="530"/>
        <v>2021</v>
      </c>
    </row>
    <row r="5665" spans="1:18" x14ac:dyDescent="0.25">
      <c r="A5665" s="7" t="s">
        <v>6688</v>
      </c>
      <c r="B5665" s="7" t="s">
        <v>152</v>
      </c>
      <c r="C5665" s="7" t="s">
        <v>302</v>
      </c>
      <c r="D5665" s="7" t="s">
        <v>216</v>
      </c>
      <c r="E5665" s="7" t="s">
        <v>127</v>
      </c>
      <c r="F5665" s="9">
        <v>44269</v>
      </c>
      <c r="G5665" s="7">
        <v>1</v>
      </c>
      <c r="H5665" s="11">
        <f>VLOOKUP(B5665,[1]!Product_Data[#Data],4,0)</f>
        <v>951</v>
      </c>
      <c r="I5665" s="11">
        <f>VLOOKUP(B5665,[1]!Product_Data[#Data],3,0)</f>
        <v>504</v>
      </c>
      <c r="J5665" s="11">
        <f t="shared" si="531"/>
        <v>504</v>
      </c>
      <c r="K5665" s="11">
        <f t="shared" si="532"/>
        <v>951</v>
      </c>
      <c r="L5665" s="11">
        <f t="shared" si="533"/>
        <v>447</v>
      </c>
      <c r="M5665" t="str">
        <f>VLOOKUP(C5665,[1]!Location_Data[#Data],2,0)</f>
        <v>Santa Rosa</v>
      </c>
      <c r="N5665" t="str">
        <f>VLOOKUP(D5665,[1]!Salespeople_Data[#Data],2,0)</f>
        <v>Ernest Wagner</v>
      </c>
      <c r="O5665" t="str">
        <f>VLOOKUP(E5665,[1]!Customer_Data[#Data],2,0)</f>
        <v>Carlos Smith</v>
      </c>
      <c r="P5665" s="15">
        <f t="shared" si="528"/>
        <v>1</v>
      </c>
      <c r="Q5665">
        <f t="shared" si="529"/>
        <v>3</v>
      </c>
      <c r="R5665">
        <f t="shared" si="530"/>
        <v>2021</v>
      </c>
    </row>
    <row r="5666" spans="1:18" x14ac:dyDescent="0.25">
      <c r="A5666" s="7" t="s">
        <v>6689</v>
      </c>
      <c r="B5666" s="7" t="s">
        <v>129</v>
      </c>
      <c r="C5666" s="7" t="s">
        <v>149</v>
      </c>
      <c r="D5666" s="7" t="s">
        <v>165</v>
      </c>
      <c r="E5666" s="7" t="s">
        <v>814</v>
      </c>
      <c r="F5666" s="9">
        <v>44246</v>
      </c>
      <c r="G5666" s="7">
        <v>1</v>
      </c>
      <c r="H5666" s="11">
        <f>VLOOKUP(B5666,[1]!Product_Data[#Data],4,0)</f>
        <v>127</v>
      </c>
      <c r="I5666" s="11">
        <f>VLOOKUP(B5666,[1]!Product_Data[#Data],3,0)</f>
        <v>79</v>
      </c>
      <c r="J5666" s="11">
        <f t="shared" si="531"/>
        <v>79</v>
      </c>
      <c r="K5666" s="11">
        <f t="shared" si="532"/>
        <v>127</v>
      </c>
      <c r="L5666" s="11">
        <f t="shared" si="533"/>
        <v>48</v>
      </c>
      <c r="M5666" t="str">
        <f>VLOOKUP(C5666,[1]!Location_Data[#Data],2,0)</f>
        <v>Antioch</v>
      </c>
      <c r="N5666" t="str">
        <f>VLOOKUP(D5666,[1]!Salespeople_Data[#Data],2,0)</f>
        <v>Joe Sims</v>
      </c>
      <c r="O5666" t="str">
        <f>VLOOKUP(E5666,[1]!Customer_Data[#Data],2,0)</f>
        <v>Juan Rivera</v>
      </c>
      <c r="P5666" s="15">
        <f t="shared" si="528"/>
        <v>6</v>
      </c>
      <c r="Q5666">
        <f t="shared" si="529"/>
        <v>2</v>
      </c>
      <c r="R5666">
        <f t="shared" si="530"/>
        <v>2021</v>
      </c>
    </row>
    <row r="5667" spans="1:18" x14ac:dyDescent="0.25">
      <c r="A5667" s="7" t="s">
        <v>6690</v>
      </c>
      <c r="B5667" s="7" t="s">
        <v>43</v>
      </c>
      <c r="C5667" s="7" t="s">
        <v>596</v>
      </c>
      <c r="D5667" s="7" t="s">
        <v>212</v>
      </c>
      <c r="E5667" s="7" t="s">
        <v>319</v>
      </c>
      <c r="F5667" s="9">
        <v>44235</v>
      </c>
      <c r="G5667" s="7">
        <v>1</v>
      </c>
      <c r="H5667" s="11">
        <f>VLOOKUP(B5667,[1]!Product_Data[#Data],4,0)</f>
        <v>356</v>
      </c>
      <c r="I5667" s="11">
        <f>VLOOKUP(B5667,[1]!Product_Data[#Data],3,0)</f>
        <v>292</v>
      </c>
      <c r="J5667" s="11">
        <f t="shared" si="531"/>
        <v>292</v>
      </c>
      <c r="K5667" s="11">
        <f t="shared" si="532"/>
        <v>356</v>
      </c>
      <c r="L5667" s="11">
        <f t="shared" si="533"/>
        <v>64</v>
      </c>
      <c r="M5667" t="str">
        <f>VLOOKUP(C5667,[1]!Location_Data[#Data],2,0)</f>
        <v>Fremont</v>
      </c>
      <c r="N5667" t="str">
        <f>VLOOKUP(D5667,[1]!Salespeople_Data[#Data],2,0)</f>
        <v>Ronald Reed</v>
      </c>
      <c r="O5667" t="str">
        <f>VLOOKUP(E5667,[1]!Customer_Data[#Data],2,0)</f>
        <v>Walter Watson</v>
      </c>
      <c r="P5667" s="15">
        <f t="shared" si="528"/>
        <v>2</v>
      </c>
      <c r="Q5667">
        <f t="shared" si="529"/>
        <v>2</v>
      </c>
      <c r="R5667">
        <f t="shared" si="530"/>
        <v>2021</v>
      </c>
    </row>
    <row r="5668" spans="1:18" x14ac:dyDescent="0.25">
      <c r="A5668" s="7" t="s">
        <v>6691</v>
      </c>
      <c r="B5668" s="7" t="s">
        <v>164</v>
      </c>
      <c r="C5668" s="7" t="s">
        <v>519</v>
      </c>
      <c r="D5668" s="7" t="s">
        <v>257</v>
      </c>
      <c r="E5668" s="7" t="s">
        <v>1425</v>
      </c>
      <c r="F5668" s="9">
        <v>44250</v>
      </c>
      <c r="G5668" s="7">
        <v>1</v>
      </c>
      <c r="H5668" s="11">
        <f>VLOOKUP(B5668,[1]!Product_Data[#Data],4,0)</f>
        <v>637</v>
      </c>
      <c r="I5668" s="11">
        <f>VLOOKUP(B5668,[1]!Product_Data[#Data],3,0)</f>
        <v>389</v>
      </c>
      <c r="J5668" s="11">
        <f t="shared" si="531"/>
        <v>389</v>
      </c>
      <c r="K5668" s="11">
        <f t="shared" si="532"/>
        <v>637</v>
      </c>
      <c r="L5668" s="11">
        <f t="shared" si="533"/>
        <v>248</v>
      </c>
      <c r="M5668" t="str">
        <f>VLOOKUP(C5668,[1]!Location_Data[#Data],2,0)</f>
        <v>Anaheim</v>
      </c>
      <c r="N5668" t="str">
        <f>VLOOKUP(D5668,[1]!Salespeople_Data[#Data],2,0)</f>
        <v>Jerry Perry</v>
      </c>
      <c r="O5668" t="str">
        <f>VLOOKUP(E5668,[1]!Customer_Data[#Data],2,0)</f>
        <v>Johnny Andrews</v>
      </c>
      <c r="P5668" s="15">
        <f t="shared" si="528"/>
        <v>3</v>
      </c>
      <c r="Q5668">
        <f t="shared" si="529"/>
        <v>2</v>
      </c>
      <c r="R5668">
        <f t="shared" si="530"/>
        <v>2021</v>
      </c>
    </row>
    <row r="5669" spans="1:18" x14ac:dyDescent="0.25">
      <c r="A5669" s="7" t="s">
        <v>6692</v>
      </c>
      <c r="B5669" s="7" t="s">
        <v>361</v>
      </c>
      <c r="C5669" s="7" t="s">
        <v>62</v>
      </c>
      <c r="D5669" s="7" t="s">
        <v>356</v>
      </c>
      <c r="E5669" s="7" t="s">
        <v>3363</v>
      </c>
      <c r="F5669" s="9">
        <v>44254</v>
      </c>
      <c r="G5669" s="7">
        <v>2</v>
      </c>
      <c r="H5669" s="11">
        <f>VLOOKUP(B5669,[1]!Product_Data[#Data],4,0)</f>
        <v>1338</v>
      </c>
      <c r="I5669" s="11">
        <f>VLOOKUP(B5669,[1]!Product_Data[#Data],3,0)</f>
        <v>682</v>
      </c>
      <c r="J5669" s="11">
        <f t="shared" si="531"/>
        <v>1364</v>
      </c>
      <c r="K5669" s="11">
        <f t="shared" si="532"/>
        <v>2676</v>
      </c>
      <c r="L5669" s="11">
        <f t="shared" si="533"/>
        <v>1312</v>
      </c>
      <c r="M5669" t="str">
        <f>VLOOKUP(C5669,[1]!Location_Data[#Data],2,0)</f>
        <v>Fairfield</v>
      </c>
      <c r="N5669" t="str">
        <f>VLOOKUP(D5669,[1]!Salespeople_Data[#Data],2,0)</f>
        <v>Jimmy Young</v>
      </c>
      <c r="O5669" t="str">
        <f>VLOOKUP(E5669,[1]!Customer_Data[#Data],2,0)</f>
        <v>Andrew Butler</v>
      </c>
      <c r="P5669" s="15">
        <f t="shared" si="528"/>
        <v>7</v>
      </c>
      <c r="Q5669">
        <f t="shared" si="529"/>
        <v>2</v>
      </c>
      <c r="R5669">
        <f t="shared" si="530"/>
        <v>2021</v>
      </c>
    </row>
    <row r="5670" spans="1:18" x14ac:dyDescent="0.25">
      <c r="A5670" s="7" t="s">
        <v>6693</v>
      </c>
      <c r="B5670" s="7" t="s">
        <v>370</v>
      </c>
      <c r="C5670" s="7" t="s">
        <v>316</v>
      </c>
      <c r="D5670" s="7" t="s">
        <v>345</v>
      </c>
      <c r="E5670" s="7" t="s">
        <v>812</v>
      </c>
      <c r="F5670" s="9">
        <v>44270</v>
      </c>
      <c r="G5670" s="7">
        <v>1</v>
      </c>
      <c r="H5670" s="11">
        <f>VLOOKUP(B5670,[1]!Product_Data[#Data],4,0)</f>
        <v>771</v>
      </c>
      <c r="I5670" s="11">
        <f>VLOOKUP(B5670,[1]!Product_Data[#Data],3,0)</f>
        <v>648</v>
      </c>
      <c r="J5670" s="11">
        <f t="shared" si="531"/>
        <v>648</v>
      </c>
      <c r="K5670" s="11">
        <f t="shared" si="532"/>
        <v>771</v>
      </c>
      <c r="L5670" s="11">
        <f t="shared" si="533"/>
        <v>123</v>
      </c>
      <c r="M5670" t="str">
        <f>VLOOKUP(C5670,[1]!Location_Data[#Data],2,0)</f>
        <v>East Los Angeles</v>
      </c>
      <c r="N5670" t="str">
        <f>VLOOKUP(D5670,[1]!Salespeople_Data[#Data],2,0)</f>
        <v>Larry Marshall</v>
      </c>
      <c r="O5670" t="str">
        <f>VLOOKUP(E5670,[1]!Customer_Data[#Data],2,0)</f>
        <v>Shawn Reynolds</v>
      </c>
      <c r="P5670" s="15">
        <f t="shared" si="528"/>
        <v>2</v>
      </c>
      <c r="Q5670">
        <f t="shared" si="529"/>
        <v>3</v>
      </c>
      <c r="R5670">
        <f t="shared" si="530"/>
        <v>2021</v>
      </c>
    </row>
    <row r="5671" spans="1:18" x14ac:dyDescent="0.25">
      <c r="A5671" s="7" t="s">
        <v>6694</v>
      </c>
      <c r="B5671" s="7" t="s">
        <v>457</v>
      </c>
      <c r="C5671" s="7" t="s">
        <v>149</v>
      </c>
      <c r="D5671" s="7" t="s">
        <v>15</v>
      </c>
      <c r="E5671" s="7" t="s">
        <v>1351</v>
      </c>
      <c r="F5671" s="9">
        <v>44228</v>
      </c>
      <c r="G5671" s="7">
        <v>1</v>
      </c>
      <c r="H5671" s="11">
        <f>VLOOKUP(B5671,[1]!Product_Data[#Data],4,0)</f>
        <v>947</v>
      </c>
      <c r="I5671" s="11">
        <f>VLOOKUP(B5671,[1]!Product_Data[#Data],3,0)</f>
        <v>786</v>
      </c>
      <c r="J5671" s="11">
        <f t="shared" si="531"/>
        <v>786</v>
      </c>
      <c r="K5671" s="11">
        <f t="shared" si="532"/>
        <v>947</v>
      </c>
      <c r="L5671" s="11">
        <f t="shared" si="533"/>
        <v>161</v>
      </c>
      <c r="M5671" t="str">
        <f>VLOOKUP(C5671,[1]!Location_Data[#Data],2,0)</f>
        <v>Antioch</v>
      </c>
      <c r="N5671" t="str">
        <f>VLOOKUP(D5671,[1]!Salespeople_Data[#Data],2,0)</f>
        <v>Ryan Butler</v>
      </c>
      <c r="O5671" t="str">
        <f>VLOOKUP(E5671,[1]!Customer_Data[#Data],2,0)</f>
        <v>Scott Gordon</v>
      </c>
      <c r="P5671" s="15">
        <f t="shared" si="528"/>
        <v>2</v>
      </c>
      <c r="Q5671">
        <f t="shared" si="529"/>
        <v>2</v>
      </c>
      <c r="R5671">
        <f t="shared" si="530"/>
        <v>2021</v>
      </c>
    </row>
    <row r="5672" spans="1:18" x14ac:dyDescent="0.25">
      <c r="A5672" s="7" t="s">
        <v>6695</v>
      </c>
      <c r="B5672" s="7" t="s">
        <v>330</v>
      </c>
      <c r="C5672" s="7" t="s">
        <v>362</v>
      </c>
      <c r="D5672" s="7" t="s">
        <v>63</v>
      </c>
      <c r="E5672" s="7" t="s">
        <v>1551</v>
      </c>
      <c r="F5672" s="9">
        <v>44246</v>
      </c>
      <c r="G5672" s="7">
        <v>1</v>
      </c>
      <c r="H5672" s="11">
        <f>VLOOKUP(B5672,[1]!Product_Data[#Data],4,0)</f>
        <v>1635</v>
      </c>
      <c r="I5672" s="11">
        <f>VLOOKUP(B5672,[1]!Product_Data[#Data],3,0)</f>
        <v>1046</v>
      </c>
      <c r="J5672" s="11">
        <f t="shared" si="531"/>
        <v>1046</v>
      </c>
      <c r="K5672" s="11">
        <f t="shared" si="532"/>
        <v>1635</v>
      </c>
      <c r="L5672" s="11">
        <f t="shared" si="533"/>
        <v>589</v>
      </c>
      <c r="M5672" t="str">
        <f>VLOOKUP(C5672,[1]!Location_Data[#Data],2,0)</f>
        <v>San Bernardino</v>
      </c>
      <c r="N5672" t="str">
        <f>VLOOKUP(D5672,[1]!Salespeople_Data[#Data],2,0)</f>
        <v>Jeremy Mendoza</v>
      </c>
      <c r="O5672" t="str">
        <f>VLOOKUP(E5672,[1]!Customer_Data[#Data],2,0)</f>
        <v>Charles Shaw</v>
      </c>
      <c r="P5672" s="15">
        <f t="shared" si="528"/>
        <v>6</v>
      </c>
      <c r="Q5672">
        <f t="shared" si="529"/>
        <v>2</v>
      </c>
      <c r="R5672">
        <f t="shared" si="530"/>
        <v>2021</v>
      </c>
    </row>
    <row r="5673" spans="1:18" x14ac:dyDescent="0.25">
      <c r="A5673" s="7" t="s">
        <v>6696</v>
      </c>
      <c r="B5673" s="7" t="s">
        <v>311</v>
      </c>
      <c r="C5673" s="7" t="s">
        <v>39</v>
      </c>
      <c r="D5673" s="7" t="s">
        <v>250</v>
      </c>
      <c r="E5673" s="7" t="s">
        <v>3226</v>
      </c>
      <c r="F5673" s="9">
        <v>44198</v>
      </c>
      <c r="G5673" s="7">
        <v>1</v>
      </c>
      <c r="H5673" s="11">
        <f>VLOOKUP(B5673,[1]!Product_Data[#Data],4,0)</f>
        <v>1743</v>
      </c>
      <c r="I5673" s="11">
        <f>VLOOKUP(B5673,[1]!Product_Data[#Data],3,0)</f>
        <v>872</v>
      </c>
      <c r="J5673" s="11">
        <f t="shared" si="531"/>
        <v>872</v>
      </c>
      <c r="K5673" s="11">
        <f t="shared" si="532"/>
        <v>1743</v>
      </c>
      <c r="L5673" s="11">
        <f t="shared" si="533"/>
        <v>871</v>
      </c>
      <c r="M5673" t="str">
        <f>VLOOKUP(C5673,[1]!Location_Data[#Data],2,0)</f>
        <v>Oceanside</v>
      </c>
      <c r="N5673" t="str">
        <f>VLOOKUP(D5673,[1]!Salespeople_Data[#Data],2,0)</f>
        <v>Martin Carr</v>
      </c>
      <c r="O5673" t="str">
        <f>VLOOKUP(E5673,[1]!Customer_Data[#Data],2,0)</f>
        <v>Alan Thomas</v>
      </c>
      <c r="P5673" s="15">
        <f t="shared" si="528"/>
        <v>7</v>
      </c>
      <c r="Q5673">
        <f t="shared" si="529"/>
        <v>1</v>
      </c>
      <c r="R5673">
        <f t="shared" si="530"/>
        <v>2021</v>
      </c>
    </row>
    <row r="5674" spans="1:18" x14ac:dyDescent="0.25">
      <c r="A5674" s="7" t="s">
        <v>6697</v>
      </c>
      <c r="B5674" s="7" t="s">
        <v>495</v>
      </c>
      <c r="C5674" s="7" t="s">
        <v>596</v>
      </c>
      <c r="D5674" s="7" t="s">
        <v>359</v>
      </c>
      <c r="E5674" s="7" t="s">
        <v>64</v>
      </c>
      <c r="F5674" s="9">
        <v>44199</v>
      </c>
      <c r="G5674" s="7">
        <v>1</v>
      </c>
      <c r="H5674" s="11">
        <f>VLOOKUP(B5674,[1]!Product_Data[#Data],4,0)</f>
        <v>1467</v>
      </c>
      <c r="I5674" s="11">
        <f>VLOOKUP(B5674,[1]!Product_Data[#Data],3,0)</f>
        <v>807</v>
      </c>
      <c r="J5674" s="11">
        <f t="shared" si="531"/>
        <v>807</v>
      </c>
      <c r="K5674" s="11">
        <f t="shared" si="532"/>
        <v>1467</v>
      </c>
      <c r="L5674" s="11">
        <f t="shared" si="533"/>
        <v>660</v>
      </c>
      <c r="M5674" t="str">
        <f>VLOOKUP(C5674,[1]!Location_Data[#Data],2,0)</f>
        <v>Fremont</v>
      </c>
      <c r="N5674" t="str">
        <f>VLOOKUP(D5674,[1]!Salespeople_Data[#Data],2,0)</f>
        <v>Eugene Holmes</v>
      </c>
      <c r="O5674" t="str">
        <f>VLOOKUP(E5674,[1]!Customer_Data[#Data],2,0)</f>
        <v>Fred Romero</v>
      </c>
      <c r="P5674" s="15">
        <f t="shared" si="528"/>
        <v>1</v>
      </c>
      <c r="Q5674">
        <f t="shared" si="529"/>
        <v>1</v>
      </c>
      <c r="R5674">
        <f t="shared" si="530"/>
        <v>2021</v>
      </c>
    </row>
    <row r="5675" spans="1:18" x14ac:dyDescent="0.25">
      <c r="A5675" s="7" t="s">
        <v>6698</v>
      </c>
      <c r="B5675" s="7" t="s">
        <v>164</v>
      </c>
      <c r="C5675" s="7" t="s">
        <v>79</v>
      </c>
      <c r="D5675" s="7" t="s">
        <v>53</v>
      </c>
      <c r="E5675" s="7" t="s">
        <v>1517</v>
      </c>
      <c r="F5675" s="9">
        <v>44250</v>
      </c>
      <c r="G5675" s="7">
        <v>4</v>
      </c>
      <c r="H5675" s="11">
        <f>VLOOKUP(B5675,[1]!Product_Data[#Data],4,0)</f>
        <v>637</v>
      </c>
      <c r="I5675" s="11">
        <f>VLOOKUP(B5675,[1]!Product_Data[#Data],3,0)</f>
        <v>389</v>
      </c>
      <c r="J5675" s="11">
        <f t="shared" si="531"/>
        <v>1556</v>
      </c>
      <c r="K5675" s="11">
        <f t="shared" si="532"/>
        <v>2548</v>
      </c>
      <c r="L5675" s="11">
        <f t="shared" si="533"/>
        <v>992</v>
      </c>
      <c r="M5675" t="str">
        <f>VLOOKUP(C5675,[1]!Location_Data[#Data],2,0)</f>
        <v>Palmdale</v>
      </c>
      <c r="N5675" t="str">
        <f>VLOOKUP(D5675,[1]!Salespeople_Data[#Data],2,0)</f>
        <v>Scott Mason</v>
      </c>
      <c r="O5675" t="str">
        <f>VLOOKUP(E5675,[1]!Customer_Data[#Data],2,0)</f>
        <v>Jason Murphy</v>
      </c>
      <c r="P5675" s="15">
        <f t="shared" si="528"/>
        <v>3</v>
      </c>
      <c r="Q5675">
        <f t="shared" si="529"/>
        <v>2</v>
      </c>
      <c r="R5675">
        <f t="shared" si="530"/>
        <v>2021</v>
      </c>
    </row>
    <row r="5676" spans="1:18" x14ac:dyDescent="0.25">
      <c r="A5676" s="7" t="s">
        <v>6699</v>
      </c>
      <c r="B5676" s="7" t="s">
        <v>464</v>
      </c>
      <c r="C5676" s="7" t="s">
        <v>44</v>
      </c>
      <c r="D5676" s="7" t="s">
        <v>447</v>
      </c>
      <c r="E5676" s="7" t="s">
        <v>341</v>
      </c>
      <c r="F5676" s="9">
        <v>44262</v>
      </c>
      <c r="G5676" s="7">
        <v>1</v>
      </c>
      <c r="H5676" s="11">
        <f>VLOOKUP(B5676,[1]!Product_Data[#Data],4,0)</f>
        <v>1566</v>
      </c>
      <c r="I5676" s="11">
        <f>VLOOKUP(B5676,[1]!Product_Data[#Data],3,0)</f>
        <v>1190</v>
      </c>
      <c r="J5676" s="11">
        <f t="shared" si="531"/>
        <v>1190</v>
      </c>
      <c r="K5676" s="11">
        <f t="shared" si="532"/>
        <v>1566</v>
      </c>
      <c r="L5676" s="11">
        <f t="shared" si="533"/>
        <v>376</v>
      </c>
      <c r="M5676" t="str">
        <f>VLOOKUP(C5676,[1]!Location_Data[#Data],2,0)</f>
        <v>Moreno Valley</v>
      </c>
      <c r="N5676" t="str">
        <f>VLOOKUP(D5676,[1]!Salespeople_Data[#Data],2,0)</f>
        <v>Howard Sims</v>
      </c>
      <c r="O5676" t="str">
        <f>VLOOKUP(E5676,[1]!Customer_Data[#Data],2,0)</f>
        <v>Kenneth Arnold</v>
      </c>
      <c r="P5676" s="15">
        <f t="shared" si="528"/>
        <v>1</v>
      </c>
      <c r="Q5676">
        <f t="shared" si="529"/>
        <v>3</v>
      </c>
      <c r="R5676">
        <f t="shared" si="530"/>
        <v>2021</v>
      </c>
    </row>
    <row r="5677" spans="1:18" x14ac:dyDescent="0.25">
      <c r="A5677" s="7" t="s">
        <v>6700</v>
      </c>
      <c r="B5677" s="7" t="s">
        <v>796</v>
      </c>
      <c r="C5677" s="7" t="s">
        <v>186</v>
      </c>
      <c r="D5677" s="7" t="s">
        <v>239</v>
      </c>
      <c r="E5677" s="7" t="s">
        <v>2692</v>
      </c>
      <c r="F5677" s="9">
        <v>44265</v>
      </c>
      <c r="G5677" s="7">
        <v>2</v>
      </c>
      <c r="H5677" s="11">
        <f>VLOOKUP(B5677,[1]!Product_Data[#Data],4,0)</f>
        <v>1103</v>
      </c>
      <c r="I5677" s="11">
        <f>VLOOKUP(B5677,[1]!Product_Data[#Data],3,0)</f>
        <v>838</v>
      </c>
      <c r="J5677" s="11">
        <f t="shared" si="531"/>
        <v>1676</v>
      </c>
      <c r="K5677" s="11">
        <f t="shared" si="532"/>
        <v>2206</v>
      </c>
      <c r="L5677" s="11">
        <f t="shared" si="533"/>
        <v>530</v>
      </c>
      <c r="M5677" t="str">
        <f>VLOOKUP(C5677,[1]!Location_Data[#Data],2,0)</f>
        <v>Riverside</v>
      </c>
      <c r="N5677" t="str">
        <f>VLOOKUP(D5677,[1]!Salespeople_Data[#Data],2,0)</f>
        <v>John Reyes</v>
      </c>
      <c r="O5677" t="str">
        <f>VLOOKUP(E5677,[1]!Customer_Data[#Data],2,0)</f>
        <v>Fred Howell</v>
      </c>
      <c r="P5677" s="15">
        <f t="shared" si="528"/>
        <v>4</v>
      </c>
      <c r="Q5677">
        <f t="shared" si="529"/>
        <v>3</v>
      </c>
      <c r="R5677">
        <f t="shared" si="530"/>
        <v>2021</v>
      </c>
    </row>
    <row r="5678" spans="1:18" x14ac:dyDescent="0.25">
      <c r="A5678" s="7" t="s">
        <v>6701</v>
      </c>
      <c r="B5678" s="7" t="s">
        <v>203</v>
      </c>
      <c r="C5678" s="7" t="s">
        <v>70</v>
      </c>
      <c r="D5678" s="7" t="s">
        <v>25</v>
      </c>
      <c r="E5678" s="7" t="s">
        <v>5547</v>
      </c>
      <c r="F5678" s="9">
        <v>44215</v>
      </c>
      <c r="G5678" s="7">
        <v>3</v>
      </c>
      <c r="H5678" s="11">
        <f>VLOOKUP(B5678,[1]!Product_Data[#Data],4,0)</f>
        <v>1414</v>
      </c>
      <c r="I5678" s="11">
        <f>VLOOKUP(B5678,[1]!Product_Data[#Data],3,0)</f>
        <v>962</v>
      </c>
      <c r="J5678" s="11">
        <f t="shared" si="531"/>
        <v>2886</v>
      </c>
      <c r="K5678" s="11">
        <f t="shared" si="532"/>
        <v>4242</v>
      </c>
      <c r="L5678" s="11">
        <f t="shared" si="533"/>
        <v>1356</v>
      </c>
      <c r="M5678" t="str">
        <f>VLOOKUP(C5678,[1]!Location_Data[#Data],2,0)</f>
        <v>Clovis</v>
      </c>
      <c r="N5678" t="str">
        <f>VLOOKUP(D5678,[1]!Salespeople_Data[#Data],2,0)</f>
        <v>Brian Davis</v>
      </c>
      <c r="O5678" t="str">
        <f>VLOOKUP(E5678,[1]!Customer_Data[#Data],2,0)</f>
        <v>Joe Griffin</v>
      </c>
      <c r="P5678" s="15">
        <f t="shared" si="528"/>
        <v>3</v>
      </c>
      <c r="Q5678">
        <f t="shared" si="529"/>
        <v>1</v>
      </c>
      <c r="R5678">
        <f t="shared" si="530"/>
        <v>2021</v>
      </c>
    </row>
    <row r="5679" spans="1:18" x14ac:dyDescent="0.25">
      <c r="A5679" s="7" t="s">
        <v>6702</v>
      </c>
      <c r="B5679" s="7" t="s">
        <v>61</v>
      </c>
      <c r="C5679" s="7" t="s">
        <v>169</v>
      </c>
      <c r="D5679" s="7" t="s">
        <v>356</v>
      </c>
      <c r="E5679" s="7" t="s">
        <v>277</v>
      </c>
      <c r="F5679" s="9">
        <v>44261</v>
      </c>
      <c r="G5679" s="7">
        <v>1</v>
      </c>
      <c r="H5679" s="11">
        <f>VLOOKUP(B5679,[1]!Product_Data[#Data],4,0)</f>
        <v>1889</v>
      </c>
      <c r="I5679" s="11">
        <f>VLOOKUP(B5679,[1]!Product_Data[#Data],3,0)</f>
        <v>945</v>
      </c>
      <c r="J5679" s="11">
        <f t="shared" si="531"/>
        <v>945</v>
      </c>
      <c r="K5679" s="11">
        <f t="shared" si="532"/>
        <v>1889</v>
      </c>
      <c r="L5679" s="11">
        <f t="shared" si="533"/>
        <v>944</v>
      </c>
      <c r="M5679" t="str">
        <f>VLOOKUP(C5679,[1]!Location_Data[#Data],2,0)</f>
        <v>Vista</v>
      </c>
      <c r="N5679" t="str">
        <f>VLOOKUP(D5679,[1]!Salespeople_Data[#Data],2,0)</f>
        <v>Jimmy Young</v>
      </c>
      <c r="O5679" t="str">
        <f>VLOOKUP(E5679,[1]!Customer_Data[#Data],2,0)</f>
        <v>Howard Lewis</v>
      </c>
      <c r="P5679" s="15">
        <f t="shared" si="528"/>
        <v>7</v>
      </c>
      <c r="Q5679">
        <f t="shared" si="529"/>
        <v>3</v>
      </c>
      <c r="R5679">
        <f t="shared" si="530"/>
        <v>2021</v>
      </c>
    </row>
    <row r="5680" spans="1:18" x14ac:dyDescent="0.25">
      <c r="A5680" s="7" t="s">
        <v>6703</v>
      </c>
      <c r="B5680" s="7" t="s">
        <v>361</v>
      </c>
      <c r="C5680" s="7" t="s">
        <v>355</v>
      </c>
      <c r="D5680" s="7" t="s">
        <v>178</v>
      </c>
      <c r="E5680" s="7" t="s">
        <v>2544</v>
      </c>
      <c r="F5680" s="9">
        <v>44252</v>
      </c>
      <c r="G5680" s="7">
        <v>1</v>
      </c>
      <c r="H5680" s="11">
        <f>VLOOKUP(B5680,[1]!Product_Data[#Data],4,0)</f>
        <v>1338</v>
      </c>
      <c r="I5680" s="11">
        <f>VLOOKUP(B5680,[1]!Product_Data[#Data],3,0)</f>
        <v>682</v>
      </c>
      <c r="J5680" s="11">
        <f t="shared" si="531"/>
        <v>682</v>
      </c>
      <c r="K5680" s="11">
        <f t="shared" si="532"/>
        <v>1338</v>
      </c>
      <c r="L5680" s="11">
        <f t="shared" si="533"/>
        <v>656</v>
      </c>
      <c r="M5680" t="str">
        <f>VLOOKUP(C5680,[1]!Location_Data[#Data],2,0)</f>
        <v>Burbank</v>
      </c>
      <c r="N5680" t="str">
        <f>VLOOKUP(D5680,[1]!Salespeople_Data[#Data],2,0)</f>
        <v>Joshua Taylor</v>
      </c>
      <c r="O5680" t="str">
        <f>VLOOKUP(E5680,[1]!Customer_Data[#Data],2,0)</f>
        <v>Thomas Gonzales</v>
      </c>
      <c r="P5680" s="15">
        <f t="shared" si="528"/>
        <v>5</v>
      </c>
      <c r="Q5680">
        <f t="shared" si="529"/>
        <v>2</v>
      </c>
      <c r="R5680">
        <f t="shared" si="530"/>
        <v>2021</v>
      </c>
    </row>
    <row r="5681" spans="1:18" x14ac:dyDescent="0.25">
      <c r="A5681" s="7" t="s">
        <v>6704</v>
      </c>
      <c r="B5681" s="7" t="s">
        <v>370</v>
      </c>
      <c r="C5681" s="7" t="s">
        <v>220</v>
      </c>
      <c r="D5681" s="7" t="s">
        <v>96</v>
      </c>
      <c r="E5681" s="7" t="s">
        <v>619</v>
      </c>
      <c r="F5681" s="9">
        <v>44233</v>
      </c>
      <c r="G5681" s="7">
        <v>2</v>
      </c>
      <c r="H5681" s="11">
        <f>VLOOKUP(B5681,[1]!Product_Data[#Data],4,0)</f>
        <v>771</v>
      </c>
      <c r="I5681" s="11">
        <f>VLOOKUP(B5681,[1]!Product_Data[#Data],3,0)</f>
        <v>648</v>
      </c>
      <c r="J5681" s="11">
        <f t="shared" si="531"/>
        <v>1296</v>
      </c>
      <c r="K5681" s="11">
        <f t="shared" si="532"/>
        <v>1542</v>
      </c>
      <c r="L5681" s="11">
        <f t="shared" si="533"/>
        <v>246</v>
      </c>
      <c r="M5681" t="str">
        <f>VLOOKUP(C5681,[1]!Location_Data[#Data],2,0)</f>
        <v>Modesto</v>
      </c>
      <c r="N5681" t="str">
        <f>VLOOKUP(D5681,[1]!Salespeople_Data[#Data],2,0)</f>
        <v>Brian Thomas</v>
      </c>
      <c r="O5681" t="str">
        <f>VLOOKUP(E5681,[1]!Customer_Data[#Data],2,0)</f>
        <v>Billy Cook</v>
      </c>
      <c r="P5681" s="15">
        <f t="shared" si="528"/>
        <v>7</v>
      </c>
      <c r="Q5681">
        <f t="shared" si="529"/>
        <v>2</v>
      </c>
      <c r="R5681">
        <f t="shared" si="530"/>
        <v>2021</v>
      </c>
    </row>
    <row r="5682" spans="1:18" x14ac:dyDescent="0.25">
      <c r="A5682" s="7" t="s">
        <v>6705</v>
      </c>
      <c r="B5682" s="7" t="s">
        <v>431</v>
      </c>
      <c r="C5682" s="7" t="s">
        <v>9</v>
      </c>
      <c r="D5682" s="7" t="s">
        <v>359</v>
      </c>
      <c r="E5682" s="7" t="s">
        <v>1790</v>
      </c>
      <c r="F5682" s="9">
        <v>44242</v>
      </c>
      <c r="G5682" s="7">
        <v>1</v>
      </c>
      <c r="H5682" s="11">
        <f>VLOOKUP(B5682,[1]!Product_Data[#Data],4,0)</f>
        <v>290</v>
      </c>
      <c r="I5682" s="11">
        <f>VLOOKUP(B5682,[1]!Product_Data[#Data],3,0)</f>
        <v>200</v>
      </c>
      <c r="J5682" s="11">
        <f t="shared" si="531"/>
        <v>200</v>
      </c>
      <c r="K5682" s="11">
        <f t="shared" si="532"/>
        <v>290</v>
      </c>
      <c r="L5682" s="11">
        <f t="shared" si="533"/>
        <v>90</v>
      </c>
      <c r="M5682" t="str">
        <f>VLOOKUP(C5682,[1]!Location_Data[#Data],2,0)</f>
        <v>San Mateo</v>
      </c>
      <c r="N5682" t="str">
        <f>VLOOKUP(D5682,[1]!Salespeople_Data[#Data],2,0)</f>
        <v>Eugene Holmes</v>
      </c>
      <c r="O5682" t="str">
        <f>VLOOKUP(E5682,[1]!Customer_Data[#Data],2,0)</f>
        <v>Alan Parker</v>
      </c>
      <c r="P5682" s="15">
        <f t="shared" si="528"/>
        <v>2</v>
      </c>
      <c r="Q5682">
        <f t="shared" si="529"/>
        <v>2</v>
      </c>
      <c r="R5682">
        <f t="shared" si="530"/>
        <v>2021</v>
      </c>
    </row>
    <row r="5683" spans="1:18" x14ac:dyDescent="0.25">
      <c r="A5683" s="7" t="s">
        <v>6706</v>
      </c>
      <c r="B5683" s="7" t="s">
        <v>139</v>
      </c>
      <c r="C5683" s="7" t="s">
        <v>380</v>
      </c>
      <c r="D5683" s="7" t="s">
        <v>49</v>
      </c>
      <c r="E5683" s="7" t="s">
        <v>433</v>
      </c>
      <c r="F5683" s="9">
        <v>44251</v>
      </c>
      <c r="G5683" s="7">
        <v>1</v>
      </c>
      <c r="H5683" s="11">
        <f>VLOOKUP(B5683,[1]!Product_Data[#Data],4,0)</f>
        <v>817</v>
      </c>
      <c r="I5683" s="11">
        <f>VLOOKUP(B5683,[1]!Product_Data[#Data],3,0)</f>
        <v>409</v>
      </c>
      <c r="J5683" s="11">
        <f t="shared" si="531"/>
        <v>409</v>
      </c>
      <c r="K5683" s="11">
        <f t="shared" si="532"/>
        <v>817</v>
      </c>
      <c r="L5683" s="11">
        <f t="shared" si="533"/>
        <v>408</v>
      </c>
      <c r="M5683" t="str">
        <f>VLOOKUP(C5683,[1]!Location_Data[#Data],2,0)</f>
        <v>Los Angeles</v>
      </c>
      <c r="N5683" t="str">
        <f>VLOOKUP(D5683,[1]!Salespeople_Data[#Data],2,0)</f>
        <v>Walter Cook</v>
      </c>
      <c r="O5683" t="str">
        <f>VLOOKUP(E5683,[1]!Customer_Data[#Data],2,0)</f>
        <v>Thomas Campbell</v>
      </c>
      <c r="P5683" s="15">
        <f t="shared" si="528"/>
        <v>4</v>
      </c>
      <c r="Q5683">
        <f t="shared" si="529"/>
        <v>2</v>
      </c>
      <c r="R5683">
        <f t="shared" si="530"/>
        <v>2021</v>
      </c>
    </row>
    <row r="5684" spans="1:18" x14ac:dyDescent="0.25">
      <c r="A5684" s="7" t="s">
        <v>6707</v>
      </c>
      <c r="B5684" s="7" t="s">
        <v>144</v>
      </c>
      <c r="C5684" s="7" t="s">
        <v>14</v>
      </c>
      <c r="D5684" s="7" t="s">
        <v>106</v>
      </c>
      <c r="E5684" s="7" t="s">
        <v>480</v>
      </c>
      <c r="F5684" s="9">
        <v>44209</v>
      </c>
      <c r="G5684" s="7">
        <v>1</v>
      </c>
      <c r="H5684" s="11">
        <f>VLOOKUP(B5684,[1]!Product_Data[#Data],4,0)</f>
        <v>2410</v>
      </c>
      <c r="I5684" s="11">
        <f>VLOOKUP(B5684,[1]!Product_Data[#Data],3,0)</f>
        <v>1518</v>
      </c>
      <c r="J5684" s="11">
        <f t="shared" si="531"/>
        <v>1518</v>
      </c>
      <c r="K5684" s="11">
        <f t="shared" si="532"/>
        <v>2410</v>
      </c>
      <c r="L5684" s="11">
        <f t="shared" si="533"/>
        <v>892</v>
      </c>
      <c r="M5684" t="str">
        <f>VLOOKUP(C5684,[1]!Location_Data[#Data],2,0)</f>
        <v>Santa Clarita</v>
      </c>
      <c r="N5684" t="str">
        <f>VLOOKUP(D5684,[1]!Salespeople_Data[#Data],2,0)</f>
        <v>Patrick Ruiz</v>
      </c>
      <c r="O5684" t="str">
        <f>VLOOKUP(E5684,[1]!Customer_Data[#Data],2,0)</f>
        <v>Mark Morales</v>
      </c>
      <c r="P5684" s="15">
        <f t="shared" si="528"/>
        <v>4</v>
      </c>
      <c r="Q5684">
        <f t="shared" si="529"/>
        <v>1</v>
      </c>
      <c r="R5684">
        <f t="shared" si="530"/>
        <v>2021</v>
      </c>
    </row>
    <row r="5685" spans="1:18" x14ac:dyDescent="0.25">
      <c r="A5685" s="7" t="s">
        <v>6708</v>
      </c>
      <c r="B5685" s="7" t="s">
        <v>340</v>
      </c>
      <c r="C5685" s="7" t="s">
        <v>331</v>
      </c>
      <c r="D5685" s="7" t="s">
        <v>63</v>
      </c>
      <c r="E5685" s="7" t="s">
        <v>849</v>
      </c>
      <c r="F5685" s="9">
        <v>44260</v>
      </c>
      <c r="G5685" s="7">
        <v>1</v>
      </c>
      <c r="H5685" s="11">
        <f>VLOOKUP(B5685,[1]!Product_Data[#Data],4,0)</f>
        <v>1967</v>
      </c>
      <c r="I5685" s="11">
        <f>VLOOKUP(B5685,[1]!Product_Data[#Data],3,0)</f>
        <v>1397</v>
      </c>
      <c r="J5685" s="11">
        <f t="shared" si="531"/>
        <v>1397</v>
      </c>
      <c r="K5685" s="11">
        <f t="shared" si="532"/>
        <v>1967</v>
      </c>
      <c r="L5685" s="11">
        <f t="shared" si="533"/>
        <v>570</v>
      </c>
      <c r="M5685" t="str">
        <f>VLOOKUP(C5685,[1]!Location_Data[#Data],2,0)</f>
        <v>Sunnyvale</v>
      </c>
      <c r="N5685" t="str">
        <f>VLOOKUP(D5685,[1]!Salespeople_Data[#Data],2,0)</f>
        <v>Jeremy Mendoza</v>
      </c>
      <c r="O5685" t="str">
        <f>VLOOKUP(E5685,[1]!Customer_Data[#Data],2,0)</f>
        <v>Eric Ward</v>
      </c>
      <c r="P5685" s="15">
        <f t="shared" si="528"/>
        <v>6</v>
      </c>
      <c r="Q5685">
        <f t="shared" si="529"/>
        <v>3</v>
      </c>
      <c r="R5685">
        <f t="shared" si="530"/>
        <v>2021</v>
      </c>
    </row>
    <row r="5686" spans="1:18" x14ac:dyDescent="0.25">
      <c r="A5686" s="7" t="s">
        <v>6709</v>
      </c>
      <c r="B5686" s="7" t="s">
        <v>99</v>
      </c>
      <c r="C5686" s="7" t="s">
        <v>512</v>
      </c>
      <c r="D5686" s="7" t="s">
        <v>165</v>
      </c>
      <c r="E5686" s="7" t="s">
        <v>423</v>
      </c>
      <c r="F5686" s="9">
        <v>44256</v>
      </c>
      <c r="G5686" s="7">
        <v>1</v>
      </c>
      <c r="H5686" s="11">
        <f>VLOOKUP(B5686,[1]!Product_Data[#Data],4,0)</f>
        <v>1708</v>
      </c>
      <c r="I5686" s="11">
        <f>VLOOKUP(B5686,[1]!Product_Data[#Data],3,0)</f>
        <v>871</v>
      </c>
      <c r="J5686" s="11">
        <f t="shared" si="531"/>
        <v>871</v>
      </c>
      <c r="K5686" s="11">
        <f t="shared" si="532"/>
        <v>1708</v>
      </c>
      <c r="L5686" s="11">
        <f t="shared" si="533"/>
        <v>837</v>
      </c>
      <c r="M5686" t="str">
        <f>VLOOKUP(C5686,[1]!Location_Data[#Data],2,0)</f>
        <v>Long Beach</v>
      </c>
      <c r="N5686" t="str">
        <f>VLOOKUP(D5686,[1]!Salespeople_Data[#Data],2,0)</f>
        <v>Joe Sims</v>
      </c>
      <c r="O5686" t="str">
        <f>VLOOKUP(E5686,[1]!Customer_Data[#Data],2,0)</f>
        <v>Raymond Burke</v>
      </c>
      <c r="P5686" s="15">
        <f t="shared" si="528"/>
        <v>2</v>
      </c>
      <c r="Q5686">
        <f t="shared" si="529"/>
        <v>3</v>
      </c>
      <c r="R5686">
        <f t="shared" si="530"/>
        <v>2021</v>
      </c>
    </row>
    <row r="5687" spans="1:18" x14ac:dyDescent="0.25">
      <c r="A5687" s="7" t="s">
        <v>6710</v>
      </c>
      <c r="B5687" s="7" t="s">
        <v>232</v>
      </c>
      <c r="C5687" s="7" t="s">
        <v>190</v>
      </c>
      <c r="D5687" s="7" t="s">
        <v>356</v>
      </c>
      <c r="E5687" s="7" t="s">
        <v>314</v>
      </c>
      <c r="F5687" s="9">
        <v>44225</v>
      </c>
      <c r="G5687" s="7">
        <v>1</v>
      </c>
      <c r="H5687" s="11">
        <f>VLOOKUP(B5687,[1]!Product_Data[#Data],4,0)</f>
        <v>1119</v>
      </c>
      <c r="I5687" s="11">
        <f>VLOOKUP(B5687,[1]!Product_Data[#Data],3,0)</f>
        <v>683</v>
      </c>
      <c r="J5687" s="11">
        <f t="shared" si="531"/>
        <v>683</v>
      </c>
      <c r="K5687" s="11">
        <f t="shared" si="532"/>
        <v>1119</v>
      </c>
      <c r="L5687" s="11">
        <f t="shared" si="533"/>
        <v>436</v>
      </c>
      <c r="M5687" t="str">
        <f>VLOOKUP(C5687,[1]!Location_Data[#Data],2,0)</f>
        <v>Oakland</v>
      </c>
      <c r="N5687" t="str">
        <f>VLOOKUP(D5687,[1]!Salespeople_Data[#Data],2,0)</f>
        <v>Jimmy Young</v>
      </c>
      <c r="O5687" t="str">
        <f>VLOOKUP(E5687,[1]!Customer_Data[#Data],2,0)</f>
        <v>Dennis Morris</v>
      </c>
      <c r="P5687" s="15">
        <f t="shared" si="528"/>
        <v>6</v>
      </c>
      <c r="Q5687">
        <f t="shared" si="529"/>
        <v>1</v>
      </c>
      <c r="R5687">
        <f t="shared" si="530"/>
        <v>2021</v>
      </c>
    </row>
    <row r="5688" spans="1:18" x14ac:dyDescent="0.25">
      <c r="A5688" s="7" t="s">
        <v>6711</v>
      </c>
      <c r="B5688" s="7" t="s">
        <v>321</v>
      </c>
      <c r="C5688" s="7" t="s">
        <v>52</v>
      </c>
      <c r="D5688" s="7" t="s">
        <v>20</v>
      </c>
      <c r="E5688" s="7" t="s">
        <v>1476</v>
      </c>
      <c r="F5688" s="9">
        <v>44244</v>
      </c>
      <c r="G5688" s="7">
        <v>1</v>
      </c>
      <c r="H5688" s="11">
        <f>VLOOKUP(B5688,[1]!Product_Data[#Data],4,0)</f>
        <v>2391</v>
      </c>
      <c r="I5688" s="11">
        <f>VLOOKUP(B5688,[1]!Product_Data[#Data],3,0)</f>
        <v>1291</v>
      </c>
      <c r="J5688" s="11">
        <f t="shared" si="531"/>
        <v>1291</v>
      </c>
      <c r="K5688" s="11">
        <f t="shared" si="532"/>
        <v>2391</v>
      </c>
      <c r="L5688" s="11">
        <f t="shared" si="533"/>
        <v>1100</v>
      </c>
      <c r="M5688" t="str">
        <f>VLOOKUP(C5688,[1]!Location_Data[#Data],2,0)</f>
        <v>Pasadena</v>
      </c>
      <c r="N5688" t="str">
        <f>VLOOKUP(D5688,[1]!Salespeople_Data[#Data],2,0)</f>
        <v>Joshua Cook</v>
      </c>
      <c r="O5688" t="str">
        <f>VLOOKUP(E5688,[1]!Customer_Data[#Data],2,0)</f>
        <v>Louis Torres</v>
      </c>
      <c r="P5688" s="15">
        <f t="shared" si="528"/>
        <v>4</v>
      </c>
      <c r="Q5688">
        <f t="shared" si="529"/>
        <v>2</v>
      </c>
      <c r="R5688">
        <f t="shared" si="530"/>
        <v>2021</v>
      </c>
    </row>
    <row r="5689" spans="1:18" x14ac:dyDescent="0.25">
      <c r="A5689" s="7" t="s">
        <v>6712</v>
      </c>
      <c r="B5689" s="7" t="s">
        <v>479</v>
      </c>
      <c r="C5689" s="7" t="s">
        <v>149</v>
      </c>
      <c r="D5689" s="7" t="s">
        <v>35</v>
      </c>
      <c r="E5689" s="7" t="s">
        <v>1715</v>
      </c>
      <c r="F5689" s="9">
        <v>44220</v>
      </c>
      <c r="G5689" s="7">
        <v>3</v>
      </c>
      <c r="H5689" s="11">
        <f>VLOOKUP(B5689,[1]!Product_Data[#Data],4,0)</f>
        <v>123</v>
      </c>
      <c r="I5689" s="11">
        <f>VLOOKUP(B5689,[1]!Product_Data[#Data],3,0)</f>
        <v>84</v>
      </c>
      <c r="J5689" s="11">
        <f t="shared" si="531"/>
        <v>252</v>
      </c>
      <c r="K5689" s="11">
        <f t="shared" si="532"/>
        <v>369</v>
      </c>
      <c r="L5689" s="11">
        <f t="shared" si="533"/>
        <v>117</v>
      </c>
      <c r="M5689" t="str">
        <f>VLOOKUP(C5689,[1]!Location_Data[#Data],2,0)</f>
        <v>Antioch</v>
      </c>
      <c r="N5689" t="str">
        <f>VLOOKUP(D5689,[1]!Salespeople_Data[#Data],2,0)</f>
        <v>Charles Harper</v>
      </c>
      <c r="O5689" t="str">
        <f>VLOOKUP(E5689,[1]!Customer_Data[#Data],2,0)</f>
        <v>Frank Gibson</v>
      </c>
      <c r="P5689" s="15">
        <f t="shared" si="528"/>
        <v>1</v>
      </c>
      <c r="Q5689">
        <f t="shared" si="529"/>
        <v>1</v>
      </c>
      <c r="R5689">
        <f t="shared" si="530"/>
        <v>2021</v>
      </c>
    </row>
    <row r="5690" spans="1:18" x14ac:dyDescent="0.25">
      <c r="A5690" s="7" t="s">
        <v>6713</v>
      </c>
      <c r="B5690" s="7" t="s">
        <v>605</v>
      </c>
      <c r="C5690" s="7" t="s">
        <v>135</v>
      </c>
      <c r="D5690" s="7" t="s">
        <v>141</v>
      </c>
      <c r="E5690" s="7" t="s">
        <v>856</v>
      </c>
      <c r="F5690" s="9">
        <v>44263</v>
      </c>
      <c r="G5690" s="7">
        <v>1</v>
      </c>
      <c r="H5690" s="11">
        <f>VLOOKUP(B5690,[1]!Product_Data[#Data],4,0)</f>
        <v>913</v>
      </c>
      <c r="I5690" s="11">
        <f>VLOOKUP(B5690,[1]!Product_Data[#Data],3,0)</f>
        <v>584</v>
      </c>
      <c r="J5690" s="11">
        <f t="shared" si="531"/>
        <v>584</v>
      </c>
      <c r="K5690" s="11">
        <f t="shared" si="532"/>
        <v>913</v>
      </c>
      <c r="L5690" s="11">
        <f t="shared" si="533"/>
        <v>329</v>
      </c>
      <c r="M5690" t="str">
        <f>VLOOKUP(C5690,[1]!Location_Data[#Data],2,0)</f>
        <v>Oxnard</v>
      </c>
      <c r="N5690" t="str">
        <f>VLOOKUP(D5690,[1]!Salespeople_Data[#Data],2,0)</f>
        <v>Arthur Mccoy</v>
      </c>
      <c r="O5690" t="str">
        <f>VLOOKUP(E5690,[1]!Customer_Data[#Data],2,0)</f>
        <v>Jesse Wells</v>
      </c>
      <c r="P5690" s="15">
        <f t="shared" si="528"/>
        <v>2</v>
      </c>
      <c r="Q5690">
        <f t="shared" si="529"/>
        <v>3</v>
      </c>
      <c r="R5690">
        <f t="shared" si="530"/>
        <v>2021</v>
      </c>
    </row>
    <row r="5691" spans="1:18" x14ac:dyDescent="0.25">
      <c r="A5691" s="7" t="s">
        <v>6714</v>
      </c>
      <c r="B5691" s="7" t="s">
        <v>94</v>
      </c>
      <c r="C5691" s="7" t="s">
        <v>436</v>
      </c>
      <c r="D5691" s="7" t="s">
        <v>250</v>
      </c>
      <c r="E5691" s="7" t="s">
        <v>580</v>
      </c>
      <c r="F5691" s="9">
        <v>44229</v>
      </c>
      <c r="G5691" s="7">
        <v>1</v>
      </c>
      <c r="H5691" s="11">
        <f>VLOOKUP(B5691,[1]!Product_Data[#Data],4,0)</f>
        <v>1639</v>
      </c>
      <c r="I5691" s="11">
        <f>VLOOKUP(B5691,[1]!Product_Data[#Data],3,0)</f>
        <v>1295</v>
      </c>
      <c r="J5691" s="11">
        <f t="shared" si="531"/>
        <v>1295</v>
      </c>
      <c r="K5691" s="11">
        <f t="shared" si="532"/>
        <v>1639</v>
      </c>
      <c r="L5691" s="11">
        <f t="shared" si="533"/>
        <v>344</v>
      </c>
      <c r="M5691" t="str">
        <f>VLOOKUP(C5691,[1]!Location_Data[#Data],2,0)</f>
        <v>Jurupa Valley</v>
      </c>
      <c r="N5691" t="str">
        <f>VLOOKUP(D5691,[1]!Salespeople_Data[#Data],2,0)</f>
        <v>Martin Carr</v>
      </c>
      <c r="O5691" t="str">
        <f>VLOOKUP(E5691,[1]!Customer_Data[#Data],2,0)</f>
        <v>Bobby Murray</v>
      </c>
      <c r="P5691" s="15">
        <f t="shared" si="528"/>
        <v>3</v>
      </c>
      <c r="Q5691">
        <f t="shared" si="529"/>
        <v>2</v>
      </c>
      <c r="R5691">
        <f t="shared" si="530"/>
        <v>2021</v>
      </c>
    </row>
    <row r="5692" spans="1:18" x14ac:dyDescent="0.25">
      <c r="A5692" s="7" t="s">
        <v>6715</v>
      </c>
      <c r="B5692" s="7" t="s">
        <v>61</v>
      </c>
      <c r="C5692" s="7" t="s">
        <v>29</v>
      </c>
      <c r="D5692" s="7" t="s">
        <v>96</v>
      </c>
      <c r="E5692" s="7" t="s">
        <v>1710</v>
      </c>
      <c r="F5692" s="9">
        <v>44258</v>
      </c>
      <c r="G5692" s="7">
        <v>1</v>
      </c>
      <c r="H5692" s="11">
        <f>VLOOKUP(B5692,[1]!Product_Data[#Data],4,0)</f>
        <v>1889</v>
      </c>
      <c r="I5692" s="11">
        <f>VLOOKUP(B5692,[1]!Product_Data[#Data],3,0)</f>
        <v>945</v>
      </c>
      <c r="J5692" s="11">
        <f t="shared" si="531"/>
        <v>945</v>
      </c>
      <c r="K5692" s="11">
        <f t="shared" si="532"/>
        <v>1889</v>
      </c>
      <c r="L5692" s="11">
        <f t="shared" si="533"/>
        <v>944</v>
      </c>
      <c r="M5692" t="str">
        <f>VLOOKUP(C5692,[1]!Location_Data[#Data],2,0)</f>
        <v>Santa Ana</v>
      </c>
      <c r="N5692" t="str">
        <f>VLOOKUP(D5692,[1]!Salespeople_Data[#Data],2,0)</f>
        <v>Brian Thomas</v>
      </c>
      <c r="O5692" t="str">
        <f>VLOOKUP(E5692,[1]!Customer_Data[#Data],2,0)</f>
        <v>Kevin Wheeler</v>
      </c>
      <c r="P5692" s="15">
        <f t="shared" si="528"/>
        <v>4</v>
      </c>
      <c r="Q5692">
        <f t="shared" si="529"/>
        <v>3</v>
      </c>
      <c r="R5692">
        <f t="shared" si="530"/>
        <v>2021</v>
      </c>
    </row>
    <row r="5693" spans="1:18" x14ac:dyDescent="0.25">
      <c r="A5693" s="7" t="s">
        <v>6716</v>
      </c>
      <c r="B5693" s="7" t="s">
        <v>600</v>
      </c>
      <c r="C5693" s="7" t="s">
        <v>79</v>
      </c>
      <c r="D5693" s="7" t="s">
        <v>264</v>
      </c>
      <c r="E5693" s="7" t="s">
        <v>1423</v>
      </c>
      <c r="F5693" s="9">
        <v>44257</v>
      </c>
      <c r="G5693" s="7">
        <v>3</v>
      </c>
      <c r="H5693" s="11">
        <f>VLOOKUP(B5693,[1]!Product_Data[#Data],4,0)</f>
        <v>368</v>
      </c>
      <c r="I5693" s="11">
        <f>VLOOKUP(B5693,[1]!Product_Data[#Data],3,0)</f>
        <v>269</v>
      </c>
      <c r="J5693" s="11">
        <f t="shared" si="531"/>
        <v>807</v>
      </c>
      <c r="K5693" s="11">
        <f t="shared" si="532"/>
        <v>1104</v>
      </c>
      <c r="L5693" s="11">
        <f t="shared" si="533"/>
        <v>297</v>
      </c>
      <c r="M5693" t="str">
        <f>VLOOKUP(C5693,[1]!Location_Data[#Data],2,0)</f>
        <v>Palmdale</v>
      </c>
      <c r="N5693" t="str">
        <f>VLOOKUP(D5693,[1]!Salespeople_Data[#Data],2,0)</f>
        <v>Ernest Wheeler</v>
      </c>
      <c r="O5693" t="str">
        <f>VLOOKUP(E5693,[1]!Customer_Data[#Data],2,0)</f>
        <v>Carlos Scott</v>
      </c>
      <c r="P5693" s="15">
        <f t="shared" si="528"/>
        <v>3</v>
      </c>
      <c r="Q5693">
        <f t="shared" si="529"/>
        <v>3</v>
      </c>
      <c r="R5693">
        <f t="shared" si="530"/>
        <v>2021</v>
      </c>
    </row>
    <row r="5694" spans="1:18" x14ac:dyDescent="0.25">
      <c r="A5694" s="7" t="s">
        <v>6717</v>
      </c>
      <c r="B5694" s="7" t="s">
        <v>275</v>
      </c>
      <c r="C5694" s="7" t="s">
        <v>29</v>
      </c>
      <c r="D5694" s="7" t="s">
        <v>146</v>
      </c>
      <c r="E5694" s="7" t="s">
        <v>1260</v>
      </c>
      <c r="F5694" s="9">
        <v>44212</v>
      </c>
      <c r="G5694" s="7">
        <v>1</v>
      </c>
      <c r="H5694" s="11">
        <f>VLOOKUP(B5694,[1]!Product_Data[#Data],4,0)</f>
        <v>2353</v>
      </c>
      <c r="I5694" s="11">
        <f>VLOOKUP(B5694,[1]!Product_Data[#Data],3,0)</f>
        <v>1788</v>
      </c>
      <c r="J5694" s="11">
        <f t="shared" si="531"/>
        <v>1788</v>
      </c>
      <c r="K5694" s="11">
        <f t="shared" si="532"/>
        <v>2353</v>
      </c>
      <c r="L5694" s="11">
        <f t="shared" si="533"/>
        <v>565</v>
      </c>
      <c r="M5694" t="str">
        <f>VLOOKUP(C5694,[1]!Location_Data[#Data],2,0)</f>
        <v>Santa Ana</v>
      </c>
      <c r="N5694" t="str">
        <f>VLOOKUP(D5694,[1]!Salespeople_Data[#Data],2,0)</f>
        <v>Carl Elliott</v>
      </c>
      <c r="O5694" t="str">
        <f>VLOOKUP(E5694,[1]!Customer_Data[#Data],2,0)</f>
        <v>Chris Burke</v>
      </c>
      <c r="P5694" s="15">
        <f t="shared" si="528"/>
        <v>7</v>
      </c>
      <c r="Q5694">
        <f t="shared" si="529"/>
        <v>1</v>
      </c>
      <c r="R5694">
        <f t="shared" si="530"/>
        <v>2021</v>
      </c>
    </row>
    <row r="5695" spans="1:18" x14ac:dyDescent="0.25">
      <c r="A5695" s="7" t="s">
        <v>6718</v>
      </c>
      <c r="B5695" s="7" t="s">
        <v>603</v>
      </c>
      <c r="C5695" s="7" t="s">
        <v>195</v>
      </c>
      <c r="D5695" s="7" t="s">
        <v>298</v>
      </c>
      <c r="E5695" s="7" t="s">
        <v>1882</v>
      </c>
      <c r="F5695" s="9">
        <v>44258</v>
      </c>
      <c r="G5695" s="7">
        <v>1</v>
      </c>
      <c r="H5695" s="11">
        <f>VLOOKUP(B5695,[1]!Product_Data[#Data],4,0)</f>
        <v>2495</v>
      </c>
      <c r="I5695" s="11">
        <f>VLOOKUP(B5695,[1]!Product_Data[#Data],3,0)</f>
        <v>1896</v>
      </c>
      <c r="J5695" s="11">
        <f t="shared" si="531"/>
        <v>1896</v>
      </c>
      <c r="K5695" s="11">
        <f t="shared" si="532"/>
        <v>2495</v>
      </c>
      <c r="L5695" s="11">
        <f t="shared" si="533"/>
        <v>599</v>
      </c>
      <c r="M5695" t="str">
        <f>VLOOKUP(C5695,[1]!Location_Data[#Data],2,0)</f>
        <v>Pomona</v>
      </c>
      <c r="N5695" t="str">
        <f>VLOOKUP(D5695,[1]!Salespeople_Data[#Data],2,0)</f>
        <v>Kenneth Fields</v>
      </c>
      <c r="O5695" t="str">
        <f>VLOOKUP(E5695,[1]!Customer_Data[#Data],2,0)</f>
        <v>Joe Price</v>
      </c>
      <c r="P5695" s="15">
        <f t="shared" si="528"/>
        <v>4</v>
      </c>
      <c r="Q5695">
        <f t="shared" si="529"/>
        <v>3</v>
      </c>
      <c r="R5695">
        <f t="shared" si="530"/>
        <v>2021</v>
      </c>
    </row>
    <row r="5696" spans="1:18" x14ac:dyDescent="0.25">
      <c r="A5696" s="7" t="s">
        <v>6719</v>
      </c>
      <c r="B5696" s="7" t="s">
        <v>238</v>
      </c>
      <c r="C5696" s="7" t="s">
        <v>286</v>
      </c>
      <c r="D5696" s="7" t="s">
        <v>257</v>
      </c>
      <c r="E5696" s="7" t="s">
        <v>2586</v>
      </c>
      <c r="F5696" s="9">
        <v>44252</v>
      </c>
      <c r="G5696" s="7">
        <v>3</v>
      </c>
      <c r="H5696" s="11">
        <f>VLOOKUP(B5696,[1]!Product_Data[#Data],4,0)</f>
        <v>871</v>
      </c>
      <c r="I5696" s="11">
        <f>VLOOKUP(B5696,[1]!Product_Data[#Data],3,0)</f>
        <v>540</v>
      </c>
      <c r="J5696" s="11">
        <f t="shared" si="531"/>
        <v>1620</v>
      </c>
      <c r="K5696" s="11">
        <f t="shared" si="532"/>
        <v>2613</v>
      </c>
      <c r="L5696" s="11">
        <f t="shared" si="533"/>
        <v>993</v>
      </c>
      <c r="M5696" t="str">
        <f>VLOOKUP(C5696,[1]!Location_Data[#Data],2,0)</f>
        <v>El Monte</v>
      </c>
      <c r="N5696" t="str">
        <f>VLOOKUP(D5696,[1]!Salespeople_Data[#Data],2,0)</f>
        <v>Jerry Perry</v>
      </c>
      <c r="O5696" t="str">
        <f>VLOOKUP(E5696,[1]!Customer_Data[#Data],2,0)</f>
        <v>Steve Tucker</v>
      </c>
      <c r="P5696" s="15">
        <f t="shared" si="528"/>
        <v>5</v>
      </c>
      <c r="Q5696">
        <f t="shared" si="529"/>
        <v>2</v>
      </c>
      <c r="R5696">
        <f t="shared" si="530"/>
        <v>2021</v>
      </c>
    </row>
    <row r="5697" spans="1:18" x14ac:dyDescent="0.25">
      <c r="A5697" s="7" t="s">
        <v>6720</v>
      </c>
      <c r="B5697" s="7" t="s">
        <v>232</v>
      </c>
      <c r="C5697" s="7" t="s">
        <v>9</v>
      </c>
      <c r="D5697" s="7" t="s">
        <v>250</v>
      </c>
      <c r="E5697" s="7" t="s">
        <v>1997</v>
      </c>
      <c r="F5697" s="9">
        <v>44257</v>
      </c>
      <c r="G5697" s="7">
        <v>2</v>
      </c>
      <c r="H5697" s="11">
        <f>VLOOKUP(B5697,[1]!Product_Data[#Data],4,0)</f>
        <v>1119</v>
      </c>
      <c r="I5697" s="11">
        <f>VLOOKUP(B5697,[1]!Product_Data[#Data],3,0)</f>
        <v>683</v>
      </c>
      <c r="J5697" s="11">
        <f t="shared" si="531"/>
        <v>1366</v>
      </c>
      <c r="K5697" s="11">
        <f t="shared" si="532"/>
        <v>2238</v>
      </c>
      <c r="L5697" s="11">
        <f t="shared" si="533"/>
        <v>872</v>
      </c>
      <c r="M5697" t="str">
        <f>VLOOKUP(C5697,[1]!Location_Data[#Data],2,0)</f>
        <v>San Mateo</v>
      </c>
      <c r="N5697" t="str">
        <f>VLOOKUP(D5697,[1]!Salespeople_Data[#Data],2,0)</f>
        <v>Martin Carr</v>
      </c>
      <c r="O5697" t="str">
        <f>VLOOKUP(E5697,[1]!Customer_Data[#Data],2,0)</f>
        <v>Todd Watson</v>
      </c>
      <c r="P5697" s="15">
        <f t="shared" si="528"/>
        <v>3</v>
      </c>
      <c r="Q5697">
        <f t="shared" si="529"/>
        <v>3</v>
      </c>
      <c r="R5697">
        <f t="shared" si="530"/>
        <v>2021</v>
      </c>
    </row>
    <row r="5698" spans="1:18" x14ac:dyDescent="0.25">
      <c r="A5698" s="7" t="s">
        <v>6721</v>
      </c>
      <c r="B5698" s="7" t="s">
        <v>330</v>
      </c>
      <c r="C5698" s="7" t="s">
        <v>149</v>
      </c>
      <c r="D5698" s="7" t="s">
        <v>53</v>
      </c>
      <c r="E5698" s="7" t="s">
        <v>2544</v>
      </c>
      <c r="F5698" s="9">
        <v>44232</v>
      </c>
      <c r="G5698" s="7">
        <v>2</v>
      </c>
      <c r="H5698" s="11">
        <f>VLOOKUP(B5698,[1]!Product_Data[#Data],4,0)</f>
        <v>1635</v>
      </c>
      <c r="I5698" s="11">
        <f>VLOOKUP(B5698,[1]!Product_Data[#Data],3,0)</f>
        <v>1046</v>
      </c>
      <c r="J5698" s="11">
        <f t="shared" si="531"/>
        <v>2092</v>
      </c>
      <c r="K5698" s="11">
        <f t="shared" si="532"/>
        <v>3270</v>
      </c>
      <c r="L5698" s="11">
        <f t="shared" si="533"/>
        <v>1178</v>
      </c>
      <c r="M5698" t="str">
        <f>VLOOKUP(C5698,[1]!Location_Data[#Data],2,0)</f>
        <v>Antioch</v>
      </c>
      <c r="N5698" t="str">
        <f>VLOOKUP(D5698,[1]!Salespeople_Data[#Data],2,0)</f>
        <v>Scott Mason</v>
      </c>
      <c r="O5698" t="str">
        <f>VLOOKUP(E5698,[1]!Customer_Data[#Data],2,0)</f>
        <v>Thomas Gonzales</v>
      </c>
      <c r="P5698" s="15">
        <f t="shared" ref="P5698:P5761" si="534">WEEKDAY(F5698)</f>
        <v>6</v>
      </c>
      <c r="Q5698">
        <f t="shared" ref="Q5698:Q5761" si="535">MONTH(F5698)</f>
        <v>2</v>
      </c>
      <c r="R5698">
        <f t="shared" ref="R5698:R5761" si="536">YEAR(F5698)</f>
        <v>2021</v>
      </c>
    </row>
    <row r="5699" spans="1:18" x14ac:dyDescent="0.25">
      <c r="A5699" s="7" t="s">
        <v>6722</v>
      </c>
      <c r="B5699" s="7" t="s">
        <v>119</v>
      </c>
      <c r="C5699" s="7" t="s">
        <v>115</v>
      </c>
      <c r="D5699" s="7" t="s">
        <v>216</v>
      </c>
      <c r="E5699" s="7" t="s">
        <v>1067</v>
      </c>
      <c r="F5699" s="9">
        <v>44199</v>
      </c>
      <c r="G5699" s="7">
        <v>1</v>
      </c>
      <c r="H5699" s="11">
        <f>VLOOKUP(B5699,[1]!Product_Data[#Data],4,0)</f>
        <v>1077</v>
      </c>
      <c r="I5699" s="11">
        <f>VLOOKUP(B5699,[1]!Product_Data[#Data],3,0)</f>
        <v>732</v>
      </c>
      <c r="J5699" s="11">
        <f t="shared" ref="J5699:J5762" si="537">PRODUCT(I5699,G5699)</f>
        <v>732</v>
      </c>
      <c r="K5699" s="11">
        <f t="shared" ref="K5699:K5762" si="538">PRODUCT(H5699,G5699)</f>
        <v>1077</v>
      </c>
      <c r="L5699" s="11">
        <f t="shared" ref="L5699:L5762" si="539">K5699-J5699</f>
        <v>345</v>
      </c>
      <c r="M5699" t="str">
        <f>VLOOKUP(C5699,[1]!Location_Data[#Data],2,0)</f>
        <v>Glendale</v>
      </c>
      <c r="N5699" t="str">
        <f>VLOOKUP(D5699,[1]!Salespeople_Data[#Data],2,0)</f>
        <v>Ernest Wagner</v>
      </c>
      <c r="O5699" t="str">
        <f>VLOOKUP(E5699,[1]!Customer_Data[#Data],2,0)</f>
        <v>Antonio Cooper</v>
      </c>
      <c r="P5699" s="15">
        <f t="shared" si="534"/>
        <v>1</v>
      </c>
      <c r="Q5699">
        <f t="shared" si="535"/>
        <v>1</v>
      </c>
      <c r="R5699">
        <f t="shared" si="536"/>
        <v>2021</v>
      </c>
    </row>
    <row r="5700" spans="1:18" x14ac:dyDescent="0.25">
      <c r="A5700" s="7" t="s">
        <v>6723</v>
      </c>
      <c r="B5700" s="7" t="s">
        <v>61</v>
      </c>
      <c r="C5700" s="7" t="s">
        <v>204</v>
      </c>
      <c r="D5700" s="7" t="s">
        <v>191</v>
      </c>
      <c r="E5700" s="7" t="s">
        <v>3511</v>
      </c>
      <c r="F5700" s="9">
        <v>44205</v>
      </c>
      <c r="G5700" s="7">
        <v>3</v>
      </c>
      <c r="H5700" s="11">
        <f>VLOOKUP(B5700,[1]!Product_Data[#Data],4,0)</f>
        <v>1889</v>
      </c>
      <c r="I5700" s="11">
        <f>VLOOKUP(B5700,[1]!Product_Data[#Data],3,0)</f>
        <v>945</v>
      </c>
      <c r="J5700" s="11">
        <f t="shared" si="537"/>
        <v>2835</v>
      </c>
      <c r="K5700" s="11">
        <f t="shared" si="538"/>
        <v>5667</v>
      </c>
      <c r="L5700" s="11">
        <f t="shared" si="539"/>
        <v>2832</v>
      </c>
      <c r="M5700" t="str">
        <f>VLOOKUP(C5700,[1]!Location_Data[#Data],2,0)</f>
        <v>Corona</v>
      </c>
      <c r="N5700" t="str">
        <f>VLOOKUP(D5700,[1]!Salespeople_Data[#Data],2,0)</f>
        <v>Robert Reed</v>
      </c>
      <c r="O5700" t="str">
        <f>VLOOKUP(E5700,[1]!Customer_Data[#Data],2,0)</f>
        <v>Raymond Roberts</v>
      </c>
      <c r="P5700" s="15">
        <f t="shared" si="534"/>
        <v>7</v>
      </c>
      <c r="Q5700">
        <f t="shared" si="535"/>
        <v>1</v>
      </c>
      <c r="R5700">
        <f t="shared" si="536"/>
        <v>2021</v>
      </c>
    </row>
    <row r="5701" spans="1:18" x14ac:dyDescent="0.25">
      <c r="A5701" s="7" t="s">
        <v>6724</v>
      </c>
      <c r="B5701" s="7" t="s">
        <v>267</v>
      </c>
      <c r="C5701" s="7" t="s">
        <v>169</v>
      </c>
      <c r="D5701" s="7" t="s">
        <v>257</v>
      </c>
      <c r="E5701" s="7" t="s">
        <v>1670</v>
      </c>
      <c r="F5701" s="9">
        <v>44258</v>
      </c>
      <c r="G5701" s="7">
        <v>4</v>
      </c>
      <c r="H5701" s="11">
        <f>VLOOKUP(B5701,[1]!Product_Data[#Data],4,0)</f>
        <v>400</v>
      </c>
      <c r="I5701" s="11">
        <f>VLOOKUP(B5701,[1]!Product_Data[#Data],3,0)</f>
        <v>208</v>
      </c>
      <c r="J5701" s="11">
        <f t="shared" si="537"/>
        <v>832</v>
      </c>
      <c r="K5701" s="11">
        <f t="shared" si="538"/>
        <v>1600</v>
      </c>
      <c r="L5701" s="11">
        <f t="shared" si="539"/>
        <v>768</v>
      </c>
      <c r="M5701" t="str">
        <f>VLOOKUP(C5701,[1]!Location_Data[#Data],2,0)</f>
        <v>Vista</v>
      </c>
      <c r="N5701" t="str">
        <f>VLOOKUP(D5701,[1]!Salespeople_Data[#Data],2,0)</f>
        <v>Jerry Perry</v>
      </c>
      <c r="O5701" t="str">
        <f>VLOOKUP(E5701,[1]!Customer_Data[#Data],2,0)</f>
        <v>Todd Davis</v>
      </c>
      <c r="P5701" s="15">
        <f t="shared" si="534"/>
        <v>4</v>
      </c>
      <c r="Q5701">
        <f t="shared" si="535"/>
        <v>3</v>
      </c>
      <c r="R5701">
        <f t="shared" si="536"/>
        <v>2021</v>
      </c>
    </row>
    <row r="5702" spans="1:18" x14ac:dyDescent="0.25">
      <c r="A5702" s="7" t="s">
        <v>6725</v>
      </c>
      <c r="B5702" s="7" t="s">
        <v>245</v>
      </c>
      <c r="C5702" s="7" t="s">
        <v>34</v>
      </c>
      <c r="D5702" s="7" t="s">
        <v>80</v>
      </c>
      <c r="E5702" s="7" t="s">
        <v>205</v>
      </c>
      <c r="F5702" s="9">
        <v>44254</v>
      </c>
      <c r="G5702" s="7">
        <v>1</v>
      </c>
      <c r="H5702" s="11">
        <f>VLOOKUP(B5702,[1]!Product_Data[#Data],4,0)</f>
        <v>818</v>
      </c>
      <c r="I5702" s="11">
        <f>VLOOKUP(B5702,[1]!Product_Data[#Data],3,0)</f>
        <v>450</v>
      </c>
      <c r="J5702" s="11">
        <f t="shared" si="537"/>
        <v>450</v>
      </c>
      <c r="K5702" s="11">
        <f t="shared" si="538"/>
        <v>818</v>
      </c>
      <c r="L5702" s="11">
        <f t="shared" si="539"/>
        <v>368</v>
      </c>
      <c r="M5702" t="str">
        <f>VLOOKUP(C5702,[1]!Location_Data[#Data],2,0)</f>
        <v>Inglewood</v>
      </c>
      <c r="N5702" t="str">
        <f>VLOOKUP(D5702,[1]!Salespeople_Data[#Data],2,0)</f>
        <v>Henry Nelson</v>
      </c>
      <c r="O5702" t="str">
        <f>VLOOKUP(E5702,[1]!Customer_Data[#Data],2,0)</f>
        <v>David Ford</v>
      </c>
      <c r="P5702" s="15">
        <f t="shared" si="534"/>
        <v>7</v>
      </c>
      <c r="Q5702">
        <f t="shared" si="535"/>
        <v>2</v>
      </c>
      <c r="R5702">
        <f t="shared" si="536"/>
        <v>2021</v>
      </c>
    </row>
    <row r="5703" spans="1:18" x14ac:dyDescent="0.25">
      <c r="A5703" s="7" t="s">
        <v>6726</v>
      </c>
      <c r="B5703" s="7" t="s">
        <v>207</v>
      </c>
      <c r="C5703" s="7" t="s">
        <v>380</v>
      </c>
      <c r="D5703" s="7" t="s">
        <v>30</v>
      </c>
      <c r="E5703" s="7" t="s">
        <v>1952</v>
      </c>
      <c r="F5703" s="9">
        <v>44230</v>
      </c>
      <c r="G5703" s="7">
        <v>1</v>
      </c>
      <c r="H5703" s="11">
        <f>VLOOKUP(B5703,[1]!Product_Data[#Data],4,0)</f>
        <v>2464</v>
      </c>
      <c r="I5703" s="11">
        <f>VLOOKUP(B5703,[1]!Product_Data[#Data],3,0)</f>
        <v>1774</v>
      </c>
      <c r="J5703" s="11">
        <f t="shared" si="537"/>
        <v>1774</v>
      </c>
      <c r="K5703" s="11">
        <f t="shared" si="538"/>
        <v>2464</v>
      </c>
      <c r="L5703" s="11">
        <f t="shared" si="539"/>
        <v>690</v>
      </c>
      <c r="M5703" t="str">
        <f>VLOOKUP(C5703,[1]!Location_Data[#Data],2,0)</f>
        <v>Los Angeles</v>
      </c>
      <c r="N5703" t="str">
        <f>VLOOKUP(D5703,[1]!Salespeople_Data[#Data],2,0)</f>
        <v>Carl Hall</v>
      </c>
      <c r="O5703" t="str">
        <f>VLOOKUP(E5703,[1]!Customer_Data[#Data],2,0)</f>
        <v>Howard Moore</v>
      </c>
      <c r="P5703" s="15">
        <f t="shared" si="534"/>
        <v>4</v>
      </c>
      <c r="Q5703">
        <f t="shared" si="535"/>
        <v>2</v>
      </c>
      <c r="R5703">
        <f t="shared" si="536"/>
        <v>2021</v>
      </c>
    </row>
    <row r="5704" spans="1:18" x14ac:dyDescent="0.25">
      <c r="A5704" s="7" t="s">
        <v>6727</v>
      </c>
      <c r="B5704" s="7" t="s">
        <v>8</v>
      </c>
      <c r="C5704" s="7" t="s">
        <v>74</v>
      </c>
      <c r="D5704" s="7" t="s">
        <v>58</v>
      </c>
      <c r="E5704" s="7" t="s">
        <v>1252</v>
      </c>
      <c r="F5704" s="9">
        <v>44255</v>
      </c>
      <c r="G5704" s="7">
        <v>2</v>
      </c>
      <c r="H5704" s="11">
        <f>VLOOKUP(B5704,[1]!Product_Data[#Data],4,0)</f>
        <v>1522</v>
      </c>
      <c r="I5704" s="11">
        <f>VLOOKUP(B5704,[1]!Product_Data[#Data],3,0)</f>
        <v>791</v>
      </c>
      <c r="J5704" s="11">
        <f t="shared" si="537"/>
        <v>1582</v>
      </c>
      <c r="K5704" s="11">
        <f t="shared" si="538"/>
        <v>3044</v>
      </c>
      <c r="L5704" s="11">
        <f t="shared" si="539"/>
        <v>1462</v>
      </c>
      <c r="M5704" t="str">
        <f>VLOOKUP(C5704,[1]!Location_Data[#Data],2,0)</f>
        <v>West Covina</v>
      </c>
      <c r="N5704" t="str">
        <f>VLOOKUP(D5704,[1]!Salespeople_Data[#Data],2,0)</f>
        <v>Christopher Tucker</v>
      </c>
      <c r="O5704" t="str">
        <f>VLOOKUP(E5704,[1]!Customer_Data[#Data],2,0)</f>
        <v>Clarence Austin</v>
      </c>
      <c r="P5704" s="15">
        <f t="shared" si="534"/>
        <v>1</v>
      </c>
      <c r="Q5704">
        <f t="shared" si="535"/>
        <v>2</v>
      </c>
      <c r="R5704">
        <f t="shared" si="536"/>
        <v>2021</v>
      </c>
    </row>
    <row r="5705" spans="1:18" x14ac:dyDescent="0.25">
      <c r="A5705" s="7" t="s">
        <v>6728</v>
      </c>
      <c r="B5705" s="7" t="s">
        <v>367</v>
      </c>
      <c r="C5705" s="7" t="s">
        <v>355</v>
      </c>
      <c r="D5705" s="7" t="s">
        <v>35</v>
      </c>
      <c r="E5705" s="7" t="s">
        <v>929</v>
      </c>
      <c r="F5705" s="9">
        <v>44224</v>
      </c>
      <c r="G5705" s="7">
        <v>2</v>
      </c>
      <c r="H5705" s="11">
        <f>VLOOKUP(B5705,[1]!Product_Data[#Data],4,0)</f>
        <v>530</v>
      </c>
      <c r="I5705" s="11">
        <f>VLOOKUP(B5705,[1]!Product_Data[#Data],3,0)</f>
        <v>424</v>
      </c>
      <c r="J5705" s="11">
        <f t="shared" si="537"/>
        <v>848</v>
      </c>
      <c r="K5705" s="11">
        <f t="shared" si="538"/>
        <v>1060</v>
      </c>
      <c r="L5705" s="11">
        <f t="shared" si="539"/>
        <v>212</v>
      </c>
      <c r="M5705" t="str">
        <f>VLOOKUP(C5705,[1]!Location_Data[#Data],2,0)</f>
        <v>Burbank</v>
      </c>
      <c r="N5705" t="str">
        <f>VLOOKUP(D5705,[1]!Salespeople_Data[#Data],2,0)</f>
        <v>Charles Harper</v>
      </c>
      <c r="O5705" t="str">
        <f>VLOOKUP(E5705,[1]!Customer_Data[#Data],2,0)</f>
        <v>Victor Ramos</v>
      </c>
      <c r="P5705" s="15">
        <f t="shared" si="534"/>
        <v>5</v>
      </c>
      <c r="Q5705">
        <f t="shared" si="535"/>
        <v>1</v>
      </c>
      <c r="R5705">
        <f t="shared" si="536"/>
        <v>2021</v>
      </c>
    </row>
    <row r="5706" spans="1:18" x14ac:dyDescent="0.25">
      <c r="A5706" s="7" t="s">
        <v>6729</v>
      </c>
      <c r="B5706" s="7" t="s">
        <v>464</v>
      </c>
      <c r="C5706" s="7" t="s">
        <v>472</v>
      </c>
      <c r="D5706" s="7" t="s">
        <v>298</v>
      </c>
      <c r="E5706" s="7" t="s">
        <v>2277</v>
      </c>
      <c r="F5706" s="9">
        <v>44251</v>
      </c>
      <c r="G5706" s="7">
        <v>1</v>
      </c>
      <c r="H5706" s="11">
        <f>VLOOKUP(B5706,[1]!Product_Data[#Data],4,0)</f>
        <v>1566</v>
      </c>
      <c r="I5706" s="11">
        <f>VLOOKUP(B5706,[1]!Product_Data[#Data],3,0)</f>
        <v>1190</v>
      </c>
      <c r="J5706" s="11">
        <f t="shared" si="537"/>
        <v>1190</v>
      </c>
      <c r="K5706" s="11">
        <f t="shared" si="538"/>
        <v>1566</v>
      </c>
      <c r="L5706" s="11">
        <f t="shared" si="539"/>
        <v>376</v>
      </c>
      <c r="M5706" t="str">
        <f>VLOOKUP(C5706,[1]!Location_Data[#Data],2,0)</f>
        <v>Concord</v>
      </c>
      <c r="N5706" t="str">
        <f>VLOOKUP(D5706,[1]!Salespeople_Data[#Data],2,0)</f>
        <v>Kenneth Fields</v>
      </c>
      <c r="O5706" t="str">
        <f>VLOOKUP(E5706,[1]!Customer_Data[#Data],2,0)</f>
        <v>Justin Butler</v>
      </c>
      <c r="P5706" s="15">
        <f t="shared" si="534"/>
        <v>4</v>
      </c>
      <c r="Q5706">
        <f t="shared" si="535"/>
        <v>2</v>
      </c>
      <c r="R5706">
        <f t="shared" si="536"/>
        <v>2021</v>
      </c>
    </row>
    <row r="5707" spans="1:18" x14ac:dyDescent="0.25">
      <c r="A5707" s="7" t="s">
        <v>6730</v>
      </c>
      <c r="B5707" s="7" t="s">
        <v>78</v>
      </c>
      <c r="C5707" s="7" t="s">
        <v>135</v>
      </c>
      <c r="D5707" s="7" t="s">
        <v>30</v>
      </c>
      <c r="E5707" s="7" t="s">
        <v>4355</v>
      </c>
      <c r="F5707" s="9">
        <v>44202</v>
      </c>
      <c r="G5707" s="7">
        <v>2</v>
      </c>
      <c r="H5707" s="11">
        <f>VLOOKUP(B5707,[1]!Product_Data[#Data],4,0)</f>
        <v>1380</v>
      </c>
      <c r="I5707" s="11">
        <f>VLOOKUP(B5707,[1]!Product_Data[#Data],3,0)</f>
        <v>1090</v>
      </c>
      <c r="J5707" s="11">
        <f t="shared" si="537"/>
        <v>2180</v>
      </c>
      <c r="K5707" s="11">
        <f t="shared" si="538"/>
        <v>2760</v>
      </c>
      <c r="L5707" s="11">
        <f t="shared" si="539"/>
        <v>580</v>
      </c>
      <c r="M5707" t="str">
        <f>VLOOKUP(C5707,[1]!Location_Data[#Data],2,0)</f>
        <v>Oxnard</v>
      </c>
      <c r="N5707" t="str">
        <f>VLOOKUP(D5707,[1]!Salespeople_Data[#Data],2,0)</f>
        <v>Carl Hall</v>
      </c>
      <c r="O5707" t="str">
        <f>VLOOKUP(E5707,[1]!Customer_Data[#Data],2,0)</f>
        <v>Richard Cunningham</v>
      </c>
      <c r="P5707" s="15">
        <f t="shared" si="534"/>
        <v>4</v>
      </c>
      <c r="Q5707">
        <f t="shared" si="535"/>
        <v>1</v>
      </c>
      <c r="R5707">
        <f t="shared" si="536"/>
        <v>2021</v>
      </c>
    </row>
    <row r="5708" spans="1:18" x14ac:dyDescent="0.25">
      <c r="A5708" s="7" t="s">
        <v>6731</v>
      </c>
      <c r="B5708" s="7" t="s">
        <v>461</v>
      </c>
      <c r="C5708" s="7" t="s">
        <v>731</v>
      </c>
      <c r="D5708" s="7" t="s">
        <v>413</v>
      </c>
      <c r="E5708" s="7" t="s">
        <v>2305</v>
      </c>
      <c r="F5708" s="9">
        <v>44232</v>
      </c>
      <c r="G5708" s="7">
        <v>3</v>
      </c>
      <c r="H5708" s="11">
        <f>VLOOKUP(B5708,[1]!Product_Data[#Data],4,0)</f>
        <v>35</v>
      </c>
      <c r="I5708" s="11">
        <f>VLOOKUP(B5708,[1]!Product_Data[#Data],3,0)</f>
        <v>22</v>
      </c>
      <c r="J5708" s="11">
        <f t="shared" si="537"/>
        <v>66</v>
      </c>
      <c r="K5708" s="11">
        <f t="shared" si="538"/>
        <v>105</v>
      </c>
      <c r="L5708" s="11">
        <f t="shared" si="539"/>
        <v>39</v>
      </c>
      <c r="M5708" t="str">
        <f>VLOOKUP(C5708,[1]!Location_Data[#Data],2,0)</f>
        <v>Costa Mesa</v>
      </c>
      <c r="N5708" t="str">
        <f>VLOOKUP(D5708,[1]!Salespeople_Data[#Data],2,0)</f>
        <v>Kenneth Bradley</v>
      </c>
      <c r="O5708" t="str">
        <f>VLOOKUP(E5708,[1]!Customer_Data[#Data],2,0)</f>
        <v>Nicholas Hamilton</v>
      </c>
      <c r="P5708" s="15">
        <f t="shared" si="534"/>
        <v>6</v>
      </c>
      <c r="Q5708">
        <f t="shared" si="535"/>
        <v>2</v>
      </c>
      <c r="R5708">
        <f t="shared" si="536"/>
        <v>2021</v>
      </c>
    </row>
    <row r="5709" spans="1:18" x14ac:dyDescent="0.25">
      <c r="A5709" s="7" t="s">
        <v>6732</v>
      </c>
      <c r="B5709" s="7" t="s">
        <v>605</v>
      </c>
      <c r="C5709" s="7" t="s">
        <v>596</v>
      </c>
      <c r="D5709" s="7" t="s">
        <v>212</v>
      </c>
      <c r="E5709" s="7" t="s">
        <v>622</v>
      </c>
      <c r="F5709" s="9">
        <v>44258</v>
      </c>
      <c r="G5709" s="7">
        <v>1</v>
      </c>
      <c r="H5709" s="11">
        <f>VLOOKUP(B5709,[1]!Product_Data[#Data],4,0)</f>
        <v>913</v>
      </c>
      <c r="I5709" s="11">
        <f>VLOOKUP(B5709,[1]!Product_Data[#Data],3,0)</f>
        <v>584</v>
      </c>
      <c r="J5709" s="11">
        <f t="shared" si="537"/>
        <v>584</v>
      </c>
      <c r="K5709" s="11">
        <f t="shared" si="538"/>
        <v>913</v>
      </c>
      <c r="L5709" s="11">
        <f t="shared" si="539"/>
        <v>329</v>
      </c>
      <c r="M5709" t="str">
        <f>VLOOKUP(C5709,[1]!Location_Data[#Data],2,0)</f>
        <v>Fremont</v>
      </c>
      <c r="N5709" t="str">
        <f>VLOOKUP(D5709,[1]!Salespeople_Data[#Data],2,0)</f>
        <v>Ronald Reed</v>
      </c>
      <c r="O5709" t="str">
        <f>VLOOKUP(E5709,[1]!Customer_Data[#Data],2,0)</f>
        <v>Patrick Williamson</v>
      </c>
      <c r="P5709" s="15">
        <f t="shared" si="534"/>
        <v>4</v>
      </c>
      <c r="Q5709">
        <f t="shared" si="535"/>
        <v>3</v>
      </c>
      <c r="R5709">
        <f t="shared" si="536"/>
        <v>2021</v>
      </c>
    </row>
    <row r="5710" spans="1:18" x14ac:dyDescent="0.25">
      <c r="A5710" s="7" t="s">
        <v>6733</v>
      </c>
      <c r="B5710" s="7" t="s">
        <v>668</v>
      </c>
      <c r="C5710" s="7" t="s">
        <v>186</v>
      </c>
      <c r="D5710" s="7" t="s">
        <v>257</v>
      </c>
      <c r="E5710" s="7" t="s">
        <v>1527</v>
      </c>
      <c r="F5710" s="9">
        <v>44247</v>
      </c>
      <c r="G5710" s="7">
        <v>3</v>
      </c>
      <c r="H5710" s="11">
        <f>VLOOKUP(B5710,[1]!Product_Data[#Data],4,0)</f>
        <v>181</v>
      </c>
      <c r="I5710" s="11">
        <f>VLOOKUP(B5710,[1]!Product_Data[#Data],3,0)</f>
        <v>130</v>
      </c>
      <c r="J5710" s="11">
        <f t="shared" si="537"/>
        <v>390</v>
      </c>
      <c r="K5710" s="11">
        <f t="shared" si="538"/>
        <v>543</v>
      </c>
      <c r="L5710" s="11">
        <f t="shared" si="539"/>
        <v>153</v>
      </c>
      <c r="M5710" t="str">
        <f>VLOOKUP(C5710,[1]!Location_Data[#Data],2,0)</f>
        <v>Riverside</v>
      </c>
      <c r="N5710" t="str">
        <f>VLOOKUP(D5710,[1]!Salespeople_Data[#Data],2,0)</f>
        <v>Jerry Perry</v>
      </c>
      <c r="O5710" t="str">
        <f>VLOOKUP(E5710,[1]!Customer_Data[#Data],2,0)</f>
        <v>Joshua Garza</v>
      </c>
      <c r="P5710" s="15">
        <f t="shared" si="534"/>
        <v>7</v>
      </c>
      <c r="Q5710">
        <f t="shared" si="535"/>
        <v>2</v>
      </c>
      <c r="R5710">
        <f t="shared" si="536"/>
        <v>2021</v>
      </c>
    </row>
    <row r="5711" spans="1:18" x14ac:dyDescent="0.25">
      <c r="A5711" s="7" t="s">
        <v>6734</v>
      </c>
      <c r="B5711" s="7" t="s">
        <v>144</v>
      </c>
      <c r="C5711" s="7" t="s">
        <v>472</v>
      </c>
      <c r="D5711" s="7" t="s">
        <v>141</v>
      </c>
      <c r="E5711" s="7" t="s">
        <v>3030</v>
      </c>
      <c r="F5711" s="9">
        <v>44231</v>
      </c>
      <c r="G5711" s="7">
        <v>3</v>
      </c>
      <c r="H5711" s="11">
        <f>VLOOKUP(B5711,[1]!Product_Data[#Data],4,0)</f>
        <v>2410</v>
      </c>
      <c r="I5711" s="11">
        <f>VLOOKUP(B5711,[1]!Product_Data[#Data],3,0)</f>
        <v>1518</v>
      </c>
      <c r="J5711" s="11">
        <f t="shared" si="537"/>
        <v>4554</v>
      </c>
      <c r="K5711" s="11">
        <f t="shared" si="538"/>
        <v>7230</v>
      </c>
      <c r="L5711" s="11">
        <f t="shared" si="539"/>
        <v>2676</v>
      </c>
      <c r="M5711" t="str">
        <f>VLOOKUP(C5711,[1]!Location_Data[#Data],2,0)</f>
        <v>Concord</v>
      </c>
      <c r="N5711" t="str">
        <f>VLOOKUP(D5711,[1]!Salespeople_Data[#Data],2,0)</f>
        <v>Arthur Mccoy</v>
      </c>
      <c r="O5711" t="str">
        <f>VLOOKUP(E5711,[1]!Customer_Data[#Data],2,0)</f>
        <v>Adam Hunter</v>
      </c>
      <c r="P5711" s="15">
        <f t="shared" si="534"/>
        <v>5</v>
      </c>
      <c r="Q5711">
        <f t="shared" si="535"/>
        <v>2</v>
      </c>
      <c r="R5711">
        <f t="shared" si="536"/>
        <v>2021</v>
      </c>
    </row>
    <row r="5712" spans="1:18" x14ac:dyDescent="0.25">
      <c r="A5712" s="7" t="s">
        <v>6735</v>
      </c>
      <c r="B5712" s="7" t="s">
        <v>435</v>
      </c>
      <c r="C5712" s="7" t="s">
        <v>190</v>
      </c>
      <c r="D5712" s="7" t="s">
        <v>10</v>
      </c>
      <c r="E5712" s="7" t="s">
        <v>786</v>
      </c>
      <c r="F5712" s="9">
        <v>44220</v>
      </c>
      <c r="G5712" s="7">
        <v>1</v>
      </c>
      <c r="H5712" s="11">
        <f>VLOOKUP(B5712,[1]!Product_Data[#Data],4,0)</f>
        <v>2141</v>
      </c>
      <c r="I5712" s="11">
        <f>VLOOKUP(B5712,[1]!Product_Data[#Data],3,0)</f>
        <v>1777</v>
      </c>
      <c r="J5712" s="11">
        <f t="shared" si="537"/>
        <v>1777</v>
      </c>
      <c r="K5712" s="11">
        <f t="shared" si="538"/>
        <v>2141</v>
      </c>
      <c r="L5712" s="11">
        <f t="shared" si="539"/>
        <v>364</v>
      </c>
      <c r="M5712" t="str">
        <f>VLOOKUP(C5712,[1]!Location_Data[#Data],2,0)</f>
        <v>Oakland</v>
      </c>
      <c r="N5712" t="str">
        <f>VLOOKUP(D5712,[1]!Salespeople_Data[#Data],2,0)</f>
        <v>Justin Lynch</v>
      </c>
      <c r="O5712" t="str">
        <f>VLOOKUP(E5712,[1]!Customer_Data[#Data],2,0)</f>
        <v>Christopher Arnold</v>
      </c>
      <c r="P5712" s="15">
        <f t="shared" si="534"/>
        <v>1</v>
      </c>
      <c r="Q5712">
        <f t="shared" si="535"/>
        <v>1</v>
      </c>
      <c r="R5712">
        <f t="shared" si="536"/>
        <v>2021</v>
      </c>
    </row>
    <row r="5713" spans="1:18" x14ac:dyDescent="0.25">
      <c r="A5713" s="7" t="s">
        <v>6736</v>
      </c>
      <c r="B5713" s="7" t="s">
        <v>383</v>
      </c>
      <c r="C5713" s="7" t="s">
        <v>467</v>
      </c>
      <c r="D5713" s="7" t="s">
        <v>49</v>
      </c>
      <c r="E5713" s="7" t="s">
        <v>2586</v>
      </c>
      <c r="F5713" s="9">
        <v>44228</v>
      </c>
      <c r="G5713" s="7">
        <v>1</v>
      </c>
      <c r="H5713" s="11">
        <f>VLOOKUP(B5713,[1]!Product_Data[#Data],4,0)</f>
        <v>1494</v>
      </c>
      <c r="I5713" s="11">
        <f>VLOOKUP(B5713,[1]!Product_Data[#Data],3,0)</f>
        <v>971</v>
      </c>
      <c r="J5713" s="11">
        <f t="shared" si="537"/>
        <v>971</v>
      </c>
      <c r="K5713" s="11">
        <f t="shared" si="538"/>
        <v>1494</v>
      </c>
      <c r="L5713" s="11">
        <f t="shared" si="539"/>
        <v>523</v>
      </c>
      <c r="M5713" t="str">
        <f>VLOOKUP(C5713,[1]!Location_Data[#Data],2,0)</f>
        <v>Garden Grove</v>
      </c>
      <c r="N5713" t="str">
        <f>VLOOKUP(D5713,[1]!Salespeople_Data[#Data],2,0)</f>
        <v>Walter Cook</v>
      </c>
      <c r="O5713" t="str">
        <f>VLOOKUP(E5713,[1]!Customer_Data[#Data],2,0)</f>
        <v>Steve Tucker</v>
      </c>
      <c r="P5713" s="15">
        <f t="shared" si="534"/>
        <v>2</v>
      </c>
      <c r="Q5713">
        <f t="shared" si="535"/>
        <v>2</v>
      </c>
      <c r="R5713">
        <f t="shared" si="536"/>
        <v>2021</v>
      </c>
    </row>
    <row r="5714" spans="1:18" x14ac:dyDescent="0.25">
      <c r="A5714" s="7" t="s">
        <v>6737</v>
      </c>
      <c r="B5714" s="7" t="s">
        <v>56</v>
      </c>
      <c r="C5714" s="7" t="s">
        <v>220</v>
      </c>
      <c r="D5714" s="7" t="s">
        <v>447</v>
      </c>
      <c r="E5714" s="7" t="s">
        <v>1517</v>
      </c>
      <c r="F5714" s="9">
        <v>44200</v>
      </c>
      <c r="G5714" s="7">
        <v>1</v>
      </c>
      <c r="H5714" s="11">
        <f>VLOOKUP(B5714,[1]!Product_Data[#Data],4,0)</f>
        <v>1848</v>
      </c>
      <c r="I5714" s="11">
        <f>VLOOKUP(B5714,[1]!Product_Data[#Data],3,0)</f>
        <v>1294</v>
      </c>
      <c r="J5714" s="11">
        <f t="shared" si="537"/>
        <v>1294</v>
      </c>
      <c r="K5714" s="11">
        <f t="shared" si="538"/>
        <v>1848</v>
      </c>
      <c r="L5714" s="11">
        <f t="shared" si="539"/>
        <v>554</v>
      </c>
      <c r="M5714" t="str">
        <f>VLOOKUP(C5714,[1]!Location_Data[#Data],2,0)</f>
        <v>Modesto</v>
      </c>
      <c r="N5714" t="str">
        <f>VLOOKUP(D5714,[1]!Salespeople_Data[#Data],2,0)</f>
        <v>Howard Sims</v>
      </c>
      <c r="O5714" t="str">
        <f>VLOOKUP(E5714,[1]!Customer_Data[#Data],2,0)</f>
        <v>Jason Murphy</v>
      </c>
      <c r="P5714" s="15">
        <f t="shared" si="534"/>
        <v>2</v>
      </c>
      <c r="Q5714">
        <f t="shared" si="535"/>
        <v>1</v>
      </c>
      <c r="R5714">
        <f t="shared" si="536"/>
        <v>2021</v>
      </c>
    </row>
    <row r="5715" spans="1:18" x14ac:dyDescent="0.25">
      <c r="A5715" s="7" t="s">
        <v>6738</v>
      </c>
      <c r="B5715" s="7" t="s">
        <v>185</v>
      </c>
      <c r="C5715" s="7" t="s">
        <v>52</v>
      </c>
      <c r="D5715" s="7" t="s">
        <v>269</v>
      </c>
      <c r="E5715" s="7" t="s">
        <v>965</v>
      </c>
      <c r="F5715" s="9">
        <v>44204</v>
      </c>
      <c r="G5715" s="7">
        <v>1</v>
      </c>
      <c r="H5715" s="11">
        <f>VLOOKUP(B5715,[1]!Product_Data[#Data],4,0)</f>
        <v>667</v>
      </c>
      <c r="I5715" s="11">
        <f>VLOOKUP(B5715,[1]!Product_Data[#Data],3,0)</f>
        <v>387</v>
      </c>
      <c r="J5715" s="11">
        <f t="shared" si="537"/>
        <v>387</v>
      </c>
      <c r="K5715" s="11">
        <f t="shared" si="538"/>
        <v>667</v>
      </c>
      <c r="L5715" s="11">
        <f t="shared" si="539"/>
        <v>280</v>
      </c>
      <c r="M5715" t="str">
        <f>VLOOKUP(C5715,[1]!Location_Data[#Data],2,0)</f>
        <v>Pasadena</v>
      </c>
      <c r="N5715" t="str">
        <f>VLOOKUP(D5715,[1]!Salespeople_Data[#Data],2,0)</f>
        <v>Kevin Butler</v>
      </c>
      <c r="O5715" t="str">
        <f>VLOOKUP(E5715,[1]!Customer_Data[#Data],2,0)</f>
        <v>Benjamin Stanley</v>
      </c>
      <c r="P5715" s="15">
        <f t="shared" si="534"/>
        <v>6</v>
      </c>
      <c r="Q5715">
        <f t="shared" si="535"/>
        <v>1</v>
      </c>
      <c r="R5715">
        <f t="shared" si="536"/>
        <v>2021</v>
      </c>
    </row>
    <row r="5716" spans="1:18" x14ac:dyDescent="0.25">
      <c r="A5716" s="7" t="s">
        <v>6739</v>
      </c>
      <c r="B5716" s="7" t="s">
        <v>435</v>
      </c>
      <c r="C5716" s="7" t="s">
        <v>211</v>
      </c>
      <c r="D5716" s="7" t="s">
        <v>58</v>
      </c>
      <c r="E5716" s="7" t="s">
        <v>417</v>
      </c>
      <c r="F5716" s="9">
        <v>44256</v>
      </c>
      <c r="G5716" s="7">
        <v>1</v>
      </c>
      <c r="H5716" s="11">
        <f>VLOOKUP(B5716,[1]!Product_Data[#Data],4,0)</f>
        <v>2141</v>
      </c>
      <c r="I5716" s="11">
        <f>VLOOKUP(B5716,[1]!Product_Data[#Data],3,0)</f>
        <v>1777</v>
      </c>
      <c r="J5716" s="11">
        <f t="shared" si="537"/>
        <v>1777</v>
      </c>
      <c r="K5716" s="11">
        <f t="shared" si="538"/>
        <v>2141</v>
      </c>
      <c r="L5716" s="11">
        <f t="shared" si="539"/>
        <v>364</v>
      </c>
      <c r="M5716" t="str">
        <f>VLOOKUP(C5716,[1]!Location_Data[#Data],2,0)</f>
        <v>Chula Vista</v>
      </c>
      <c r="N5716" t="str">
        <f>VLOOKUP(D5716,[1]!Salespeople_Data[#Data],2,0)</f>
        <v>Christopher Tucker</v>
      </c>
      <c r="O5716" t="str">
        <f>VLOOKUP(E5716,[1]!Customer_Data[#Data],2,0)</f>
        <v>Brian Kim</v>
      </c>
      <c r="P5716" s="15">
        <f t="shared" si="534"/>
        <v>2</v>
      </c>
      <c r="Q5716">
        <f t="shared" si="535"/>
        <v>3</v>
      </c>
      <c r="R5716">
        <f t="shared" si="536"/>
        <v>2021</v>
      </c>
    </row>
    <row r="5717" spans="1:18" x14ac:dyDescent="0.25">
      <c r="A5717" s="7" t="s">
        <v>6740</v>
      </c>
      <c r="B5717" s="7" t="s">
        <v>114</v>
      </c>
      <c r="C5717" s="7" t="s">
        <v>570</v>
      </c>
      <c r="D5717" s="7" t="s">
        <v>146</v>
      </c>
      <c r="E5717" s="7" t="s">
        <v>1414</v>
      </c>
      <c r="F5717" s="9">
        <v>44240</v>
      </c>
      <c r="G5717" s="7">
        <v>3</v>
      </c>
      <c r="H5717" s="11">
        <f>VLOOKUP(B5717,[1]!Product_Data[#Data],4,0)</f>
        <v>545</v>
      </c>
      <c r="I5717" s="11">
        <f>VLOOKUP(B5717,[1]!Product_Data[#Data],3,0)</f>
        <v>425</v>
      </c>
      <c r="J5717" s="11">
        <f t="shared" si="537"/>
        <v>1275</v>
      </c>
      <c r="K5717" s="11">
        <f t="shared" si="538"/>
        <v>1635</v>
      </c>
      <c r="L5717" s="11">
        <f t="shared" si="539"/>
        <v>360</v>
      </c>
      <c r="M5717" t="str">
        <f>VLOOKUP(C5717,[1]!Location_Data[#Data],2,0)</f>
        <v>Fresno</v>
      </c>
      <c r="N5717" t="str">
        <f>VLOOKUP(D5717,[1]!Salespeople_Data[#Data],2,0)</f>
        <v>Carl Elliott</v>
      </c>
      <c r="O5717" t="str">
        <f>VLOOKUP(E5717,[1]!Customer_Data[#Data],2,0)</f>
        <v>Scott Allen</v>
      </c>
      <c r="P5717" s="15">
        <f t="shared" si="534"/>
        <v>7</v>
      </c>
      <c r="Q5717">
        <f t="shared" si="535"/>
        <v>2</v>
      </c>
      <c r="R5717">
        <f t="shared" si="536"/>
        <v>2021</v>
      </c>
    </row>
    <row r="5718" spans="1:18" x14ac:dyDescent="0.25">
      <c r="A5718" s="7" t="s">
        <v>6741</v>
      </c>
      <c r="B5718" s="7" t="s">
        <v>668</v>
      </c>
      <c r="C5718" s="7" t="s">
        <v>377</v>
      </c>
      <c r="D5718" s="7" t="s">
        <v>20</v>
      </c>
      <c r="E5718" s="7" t="s">
        <v>378</v>
      </c>
      <c r="F5718" s="9">
        <v>44243</v>
      </c>
      <c r="G5718" s="7">
        <v>1</v>
      </c>
      <c r="H5718" s="11">
        <f>VLOOKUP(B5718,[1]!Product_Data[#Data],4,0)</f>
        <v>181</v>
      </c>
      <c r="I5718" s="11">
        <f>VLOOKUP(B5718,[1]!Product_Data[#Data],3,0)</f>
        <v>130</v>
      </c>
      <c r="J5718" s="11">
        <f t="shared" si="537"/>
        <v>130</v>
      </c>
      <c r="K5718" s="11">
        <f t="shared" si="538"/>
        <v>181</v>
      </c>
      <c r="L5718" s="11">
        <f t="shared" si="539"/>
        <v>51</v>
      </c>
      <c r="M5718" t="str">
        <f>VLOOKUP(C5718,[1]!Location_Data[#Data],2,0)</f>
        <v>San Diego</v>
      </c>
      <c r="N5718" t="str">
        <f>VLOOKUP(D5718,[1]!Salespeople_Data[#Data],2,0)</f>
        <v>Joshua Cook</v>
      </c>
      <c r="O5718" t="str">
        <f>VLOOKUP(E5718,[1]!Customer_Data[#Data],2,0)</f>
        <v>Joe Baker</v>
      </c>
      <c r="P5718" s="15">
        <f t="shared" si="534"/>
        <v>3</v>
      </c>
      <c r="Q5718">
        <f t="shared" si="535"/>
        <v>2</v>
      </c>
      <c r="R5718">
        <f t="shared" si="536"/>
        <v>2021</v>
      </c>
    </row>
    <row r="5719" spans="1:18" x14ac:dyDescent="0.25">
      <c r="A5719" s="7" t="s">
        <v>6742</v>
      </c>
      <c r="B5719" s="7" t="s">
        <v>8</v>
      </c>
      <c r="C5719" s="7" t="s">
        <v>322</v>
      </c>
      <c r="D5719" s="7" t="s">
        <v>53</v>
      </c>
      <c r="E5719" s="7" t="s">
        <v>1431</v>
      </c>
      <c r="F5719" s="9">
        <v>44225</v>
      </c>
      <c r="G5719" s="7">
        <v>1</v>
      </c>
      <c r="H5719" s="11">
        <f>VLOOKUP(B5719,[1]!Product_Data[#Data],4,0)</f>
        <v>1522</v>
      </c>
      <c r="I5719" s="11">
        <f>VLOOKUP(B5719,[1]!Product_Data[#Data],3,0)</f>
        <v>791</v>
      </c>
      <c r="J5719" s="11">
        <f t="shared" si="537"/>
        <v>791</v>
      </c>
      <c r="K5719" s="11">
        <f t="shared" si="538"/>
        <v>1522</v>
      </c>
      <c r="L5719" s="11">
        <f t="shared" si="539"/>
        <v>731</v>
      </c>
      <c r="M5719" t="str">
        <f>VLOOKUP(C5719,[1]!Location_Data[#Data],2,0)</f>
        <v>Rancho Cucamonga</v>
      </c>
      <c r="N5719" t="str">
        <f>VLOOKUP(D5719,[1]!Salespeople_Data[#Data],2,0)</f>
        <v>Scott Mason</v>
      </c>
      <c r="O5719" t="str">
        <f>VLOOKUP(E5719,[1]!Customer_Data[#Data],2,0)</f>
        <v>Fred Reid</v>
      </c>
      <c r="P5719" s="15">
        <f t="shared" si="534"/>
        <v>6</v>
      </c>
      <c r="Q5719">
        <f t="shared" si="535"/>
        <v>1</v>
      </c>
      <c r="R5719">
        <f t="shared" si="536"/>
        <v>2021</v>
      </c>
    </row>
    <row r="5720" spans="1:18" x14ac:dyDescent="0.25">
      <c r="A5720" s="7" t="s">
        <v>6743</v>
      </c>
      <c r="B5720" s="7" t="s">
        <v>86</v>
      </c>
      <c r="C5720" s="7" t="s">
        <v>48</v>
      </c>
      <c r="D5720" s="7" t="s">
        <v>356</v>
      </c>
      <c r="E5720" s="7" t="s">
        <v>1180</v>
      </c>
      <c r="F5720" s="9">
        <v>44263</v>
      </c>
      <c r="G5720" s="7">
        <v>3</v>
      </c>
      <c r="H5720" s="11">
        <f>VLOOKUP(B5720,[1]!Product_Data[#Data],4,0)</f>
        <v>1725</v>
      </c>
      <c r="I5720" s="11">
        <f>VLOOKUP(B5720,[1]!Product_Data[#Data],3,0)</f>
        <v>1363</v>
      </c>
      <c r="J5720" s="11">
        <f t="shared" si="537"/>
        <v>4089</v>
      </c>
      <c r="K5720" s="11">
        <f t="shared" si="538"/>
        <v>5175</v>
      </c>
      <c r="L5720" s="11">
        <f t="shared" si="539"/>
        <v>1086</v>
      </c>
      <c r="M5720" t="str">
        <f>VLOOKUP(C5720,[1]!Location_Data[#Data],2,0)</f>
        <v>Rialto</v>
      </c>
      <c r="N5720" t="str">
        <f>VLOOKUP(D5720,[1]!Salespeople_Data[#Data],2,0)</f>
        <v>Jimmy Young</v>
      </c>
      <c r="O5720" t="str">
        <f>VLOOKUP(E5720,[1]!Customer_Data[#Data],2,0)</f>
        <v>Brandon Martin</v>
      </c>
      <c r="P5720" s="15">
        <f t="shared" si="534"/>
        <v>2</v>
      </c>
      <c r="Q5720">
        <f t="shared" si="535"/>
        <v>3</v>
      </c>
      <c r="R5720">
        <f t="shared" si="536"/>
        <v>2021</v>
      </c>
    </row>
    <row r="5721" spans="1:18" x14ac:dyDescent="0.25">
      <c r="A5721" s="7" t="s">
        <v>6744</v>
      </c>
      <c r="B5721" s="7" t="s">
        <v>403</v>
      </c>
      <c r="C5721" s="7" t="s">
        <v>362</v>
      </c>
      <c r="D5721" s="7" t="s">
        <v>250</v>
      </c>
      <c r="E5721" s="7" t="s">
        <v>1046</v>
      </c>
      <c r="F5721" s="9">
        <v>44228</v>
      </c>
      <c r="G5721" s="7">
        <v>1</v>
      </c>
      <c r="H5721" s="11">
        <f>VLOOKUP(B5721,[1]!Product_Data[#Data],4,0)</f>
        <v>392</v>
      </c>
      <c r="I5721" s="11">
        <f>VLOOKUP(B5721,[1]!Product_Data[#Data],3,0)</f>
        <v>255</v>
      </c>
      <c r="J5721" s="11">
        <f t="shared" si="537"/>
        <v>255</v>
      </c>
      <c r="K5721" s="11">
        <f t="shared" si="538"/>
        <v>392</v>
      </c>
      <c r="L5721" s="11">
        <f t="shared" si="539"/>
        <v>137</v>
      </c>
      <c r="M5721" t="str">
        <f>VLOOKUP(C5721,[1]!Location_Data[#Data],2,0)</f>
        <v>San Bernardino</v>
      </c>
      <c r="N5721" t="str">
        <f>VLOOKUP(D5721,[1]!Salespeople_Data[#Data],2,0)</f>
        <v>Martin Carr</v>
      </c>
      <c r="O5721" t="str">
        <f>VLOOKUP(E5721,[1]!Customer_Data[#Data],2,0)</f>
        <v>Keith Stephens</v>
      </c>
      <c r="P5721" s="15">
        <f t="shared" si="534"/>
        <v>2</v>
      </c>
      <c r="Q5721">
        <f t="shared" si="535"/>
        <v>2</v>
      </c>
      <c r="R5721">
        <f t="shared" si="536"/>
        <v>2021</v>
      </c>
    </row>
    <row r="5722" spans="1:18" x14ac:dyDescent="0.25">
      <c r="A5722" s="7" t="s">
        <v>6745</v>
      </c>
      <c r="B5722" s="7" t="s">
        <v>330</v>
      </c>
      <c r="C5722" s="7" t="s">
        <v>527</v>
      </c>
      <c r="D5722" s="7" t="s">
        <v>359</v>
      </c>
      <c r="E5722" s="7" t="s">
        <v>851</v>
      </c>
      <c r="F5722" s="9">
        <v>44234</v>
      </c>
      <c r="G5722" s="7">
        <v>2</v>
      </c>
      <c r="H5722" s="11">
        <f>VLOOKUP(B5722,[1]!Product_Data[#Data],4,0)</f>
        <v>1635</v>
      </c>
      <c r="I5722" s="11">
        <f>VLOOKUP(B5722,[1]!Product_Data[#Data],3,0)</f>
        <v>1046</v>
      </c>
      <c r="J5722" s="11">
        <f t="shared" si="537"/>
        <v>2092</v>
      </c>
      <c r="K5722" s="11">
        <f t="shared" si="538"/>
        <v>3270</v>
      </c>
      <c r="L5722" s="11">
        <f t="shared" si="539"/>
        <v>1178</v>
      </c>
      <c r="M5722" t="str">
        <f>VLOOKUP(C5722,[1]!Location_Data[#Data],2,0)</f>
        <v>Stockton</v>
      </c>
      <c r="N5722" t="str">
        <f>VLOOKUP(D5722,[1]!Salespeople_Data[#Data],2,0)</f>
        <v>Eugene Holmes</v>
      </c>
      <c r="O5722" t="str">
        <f>VLOOKUP(E5722,[1]!Customer_Data[#Data],2,0)</f>
        <v>Gary Hudson</v>
      </c>
      <c r="P5722" s="15">
        <f t="shared" si="534"/>
        <v>1</v>
      </c>
      <c r="Q5722">
        <f t="shared" si="535"/>
        <v>2</v>
      </c>
      <c r="R5722">
        <f t="shared" si="536"/>
        <v>2021</v>
      </c>
    </row>
    <row r="5723" spans="1:18" x14ac:dyDescent="0.25">
      <c r="A5723" s="7" t="s">
        <v>6746</v>
      </c>
      <c r="B5723" s="7" t="s">
        <v>668</v>
      </c>
      <c r="C5723" s="7" t="s">
        <v>490</v>
      </c>
      <c r="D5723" s="7" t="s">
        <v>225</v>
      </c>
      <c r="E5723" s="7" t="s">
        <v>1037</v>
      </c>
      <c r="F5723" s="9">
        <v>44199</v>
      </c>
      <c r="G5723" s="7">
        <v>1</v>
      </c>
      <c r="H5723" s="11">
        <f>VLOOKUP(B5723,[1]!Product_Data[#Data],4,0)</f>
        <v>181</v>
      </c>
      <c r="I5723" s="11">
        <f>VLOOKUP(B5723,[1]!Product_Data[#Data],3,0)</f>
        <v>130</v>
      </c>
      <c r="J5723" s="11">
        <f t="shared" si="537"/>
        <v>130</v>
      </c>
      <c r="K5723" s="11">
        <f t="shared" si="538"/>
        <v>181</v>
      </c>
      <c r="L5723" s="11">
        <f t="shared" si="539"/>
        <v>51</v>
      </c>
      <c r="M5723" t="str">
        <f>VLOOKUP(C5723,[1]!Location_Data[#Data],2,0)</f>
        <v>Temecula</v>
      </c>
      <c r="N5723" t="str">
        <f>VLOOKUP(D5723,[1]!Salespeople_Data[#Data],2,0)</f>
        <v>Andrew Bowman</v>
      </c>
      <c r="O5723" t="str">
        <f>VLOOKUP(E5723,[1]!Customer_Data[#Data],2,0)</f>
        <v>Jason Hudson</v>
      </c>
      <c r="P5723" s="15">
        <f t="shared" si="534"/>
        <v>1</v>
      </c>
      <c r="Q5723">
        <f t="shared" si="535"/>
        <v>1</v>
      </c>
      <c r="R5723">
        <f t="shared" si="536"/>
        <v>2021</v>
      </c>
    </row>
    <row r="5724" spans="1:18" x14ac:dyDescent="0.25">
      <c r="A5724" s="7" t="s">
        <v>6747</v>
      </c>
      <c r="B5724" s="7" t="s">
        <v>464</v>
      </c>
      <c r="C5724" s="7" t="s">
        <v>156</v>
      </c>
      <c r="D5724" s="7" t="s">
        <v>40</v>
      </c>
      <c r="E5724" s="7" t="s">
        <v>750</v>
      </c>
      <c r="F5724" s="9">
        <v>44203</v>
      </c>
      <c r="G5724" s="7">
        <v>1</v>
      </c>
      <c r="H5724" s="11">
        <f>VLOOKUP(B5724,[1]!Product_Data[#Data],4,0)</f>
        <v>1566</v>
      </c>
      <c r="I5724" s="11">
        <f>VLOOKUP(B5724,[1]!Product_Data[#Data],3,0)</f>
        <v>1190</v>
      </c>
      <c r="J5724" s="11">
        <f t="shared" si="537"/>
        <v>1190</v>
      </c>
      <c r="K5724" s="11">
        <f t="shared" si="538"/>
        <v>1566</v>
      </c>
      <c r="L5724" s="11">
        <f t="shared" si="539"/>
        <v>376</v>
      </c>
      <c r="M5724" t="str">
        <f>VLOOKUP(C5724,[1]!Location_Data[#Data],2,0)</f>
        <v>Sacramento</v>
      </c>
      <c r="N5724" t="str">
        <f>VLOOKUP(D5724,[1]!Salespeople_Data[#Data],2,0)</f>
        <v>Brian Hansen</v>
      </c>
      <c r="O5724" t="str">
        <f>VLOOKUP(E5724,[1]!Customer_Data[#Data],2,0)</f>
        <v>Andrew Burns</v>
      </c>
      <c r="P5724" s="15">
        <f t="shared" si="534"/>
        <v>5</v>
      </c>
      <c r="Q5724">
        <f t="shared" si="535"/>
        <v>1</v>
      </c>
      <c r="R5724">
        <f t="shared" si="536"/>
        <v>2021</v>
      </c>
    </row>
    <row r="5725" spans="1:18" x14ac:dyDescent="0.25">
      <c r="A5725" s="7" t="s">
        <v>6748</v>
      </c>
      <c r="B5725" s="7" t="s">
        <v>177</v>
      </c>
      <c r="C5725" s="7" t="s">
        <v>62</v>
      </c>
      <c r="D5725" s="7" t="s">
        <v>96</v>
      </c>
      <c r="E5725" s="7" t="s">
        <v>332</v>
      </c>
      <c r="F5725" s="9">
        <v>44268</v>
      </c>
      <c r="G5725" s="7">
        <v>1</v>
      </c>
      <c r="H5725" s="11">
        <f>VLOOKUP(B5725,[1]!Product_Data[#Data],4,0)</f>
        <v>2497</v>
      </c>
      <c r="I5725" s="11">
        <f>VLOOKUP(B5725,[1]!Product_Data[#Data],3,0)</f>
        <v>1473</v>
      </c>
      <c r="J5725" s="11">
        <f t="shared" si="537"/>
        <v>1473</v>
      </c>
      <c r="K5725" s="11">
        <f t="shared" si="538"/>
        <v>2497</v>
      </c>
      <c r="L5725" s="11">
        <f t="shared" si="539"/>
        <v>1024</v>
      </c>
      <c r="M5725" t="str">
        <f>VLOOKUP(C5725,[1]!Location_Data[#Data],2,0)</f>
        <v>Fairfield</v>
      </c>
      <c r="N5725" t="str">
        <f>VLOOKUP(D5725,[1]!Salespeople_Data[#Data],2,0)</f>
        <v>Brian Thomas</v>
      </c>
      <c r="O5725" t="str">
        <f>VLOOKUP(E5725,[1]!Customer_Data[#Data],2,0)</f>
        <v>Russell Grant</v>
      </c>
      <c r="P5725" s="15">
        <f t="shared" si="534"/>
        <v>7</v>
      </c>
      <c r="Q5725">
        <f t="shared" si="535"/>
        <v>3</v>
      </c>
      <c r="R5725">
        <f t="shared" si="536"/>
        <v>2021</v>
      </c>
    </row>
    <row r="5726" spans="1:18" x14ac:dyDescent="0.25">
      <c r="A5726" s="7" t="s">
        <v>6749</v>
      </c>
      <c r="B5726" s="7" t="s">
        <v>83</v>
      </c>
      <c r="C5726" s="7" t="s">
        <v>95</v>
      </c>
      <c r="D5726" s="7" t="s">
        <v>87</v>
      </c>
      <c r="E5726" s="7" t="s">
        <v>4839</v>
      </c>
      <c r="F5726" s="9">
        <v>44270</v>
      </c>
      <c r="G5726" s="7">
        <v>2</v>
      </c>
      <c r="H5726" s="11">
        <f>VLOOKUP(B5726,[1]!Product_Data[#Data],4,0)</f>
        <v>1972</v>
      </c>
      <c r="I5726" s="11">
        <f>VLOOKUP(B5726,[1]!Product_Data[#Data],3,0)</f>
        <v>1321</v>
      </c>
      <c r="J5726" s="11">
        <f t="shared" si="537"/>
        <v>2642</v>
      </c>
      <c r="K5726" s="11">
        <f t="shared" si="538"/>
        <v>3944</v>
      </c>
      <c r="L5726" s="11">
        <f t="shared" si="539"/>
        <v>1302</v>
      </c>
      <c r="M5726" t="str">
        <f>VLOOKUP(C5726,[1]!Location_Data[#Data],2,0)</f>
        <v>Fullerton</v>
      </c>
      <c r="N5726" t="str">
        <f>VLOOKUP(D5726,[1]!Salespeople_Data[#Data],2,0)</f>
        <v>Martin Perry</v>
      </c>
      <c r="O5726" t="str">
        <f>VLOOKUP(E5726,[1]!Customer_Data[#Data],2,0)</f>
        <v>Joshua Rose</v>
      </c>
      <c r="P5726" s="15">
        <f t="shared" si="534"/>
        <v>2</v>
      </c>
      <c r="Q5726">
        <f t="shared" si="535"/>
        <v>3</v>
      </c>
      <c r="R5726">
        <f t="shared" si="536"/>
        <v>2021</v>
      </c>
    </row>
    <row r="5727" spans="1:18" x14ac:dyDescent="0.25">
      <c r="A5727" s="7" t="s">
        <v>6750</v>
      </c>
      <c r="B5727" s="7" t="s">
        <v>47</v>
      </c>
      <c r="C5727" s="7" t="s">
        <v>149</v>
      </c>
      <c r="D5727" s="7" t="s">
        <v>71</v>
      </c>
      <c r="E5727" s="7" t="s">
        <v>2667</v>
      </c>
      <c r="F5727" s="9">
        <v>44236</v>
      </c>
      <c r="G5727" s="7">
        <v>1</v>
      </c>
      <c r="H5727" s="11">
        <f>VLOOKUP(B5727,[1]!Product_Data[#Data],4,0)</f>
        <v>1812</v>
      </c>
      <c r="I5727" s="11">
        <f>VLOOKUP(B5727,[1]!Product_Data[#Data],3,0)</f>
        <v>1305</v>
      </c>
      <c r="J5727" s="11">
        <f t="shared" si="537"/>
        <v>1305</v>
      </c>
      <c r="K5727" s="11">
        <f t="shared" si="538"/>
        <v>1812</v>
      </c>
      <c r="L5727" s="11">
        <f t="shared" si="539"/>
        <v>507</v>
      </c>
      <c r="M5727" t="str">
        <f>VLOOKUP(C5727,[1]!Location_Data[#Data],2,0)</f>
        <v>Antioch</v>
      </c>
      <c r="N5727" t="str">
        <f>VLOOKUP(D5727,[1]!Salespeople_Data[#Data],2,0)</f>
        <v>Gary Rodriguez</v>
      </c>
      <c r="O5727" t="str">
        <f>VLOOKUP(E5727,[1]!Customer_Data[#Data],2,0)</f>
        <v>Roger Elliott</v>
      </c>
      <c r="P5727" s="15">
        <f t="shared" si="534"/>
        <v>3</v>
      </c>
      <c r="Q5727">
        <f t="shared" si="535"/>
        <v>2</v>
      </c>
      <c r="R5727">
        <f t="shared" si="536"/>
        <v>2021</v>
      </c>
    </row>
    <row r="5728" spans="1:18" x14ac:dyDescent="0.25">
      <c r="A5728" s="7" t="s">
        <v>6751</v>
      </c>
      <c r="B5728" s="7" t="s">
        <v>252</v>
      </c>
      <c r="C5728" s="7" t="s">
        <v>79</v>
      </c>
      <c r="D5728" s="7" t="s">
        <v>308</v>
      </c>
      <c r="E5728" s="7" t="s">
        <v>1710</v>
      </c>
      <c r="F5728" s="9">
        <v>44216</v>
      </c>
      <c r="G5728" s="7">
        <v>1</v>
      </c>
      <c r="H5728" s="11">
        <f>VLOOKUP(B5728,[1]!Product_Data[#Data],4,0)</f>
        <v>1899</v>
      </c>
      <c r="I5728" s="11">
        <f>VLOOKUP(B5728,[1]!Product_Data[#Data],3,0)</f>
        <v>1044</v>
      </c>
      <c r="J5728" s="11">
        <f t="shared" si="537"/>
        <v>1044</v>
      </c>
      <c r="K5728" s="11">
        <f t="shared" si="538"/>
        <v>1899</v>
      </c>
      <c r="L5728" s="11">
        <f t="shared" si="539"/>
        <v>855</v>
      </c>
      <c r="M5728" t="str">
        <f>VLOOKUP(C5728,[1]!Location_Data[#Data],2,0)</f>
        <v>Palmdale</v>
      </c>
      <c r="N5728" t="str">
        <f>VLOOKUP(D5728,[1]!Salespeople_Data[#Data],2,0)</f>
        <v>Fred Robertson</v>
      </c>
      <c r="O5728" t="str">
        <f>VLOOKUP(E5728,[1]!Customer_Data[#Data],2,0)</f>
        <v>Kevin Wheeler</v>
      </c>
      <c r="P5728" s="15">
        <f t="shared" si="534"/>
        <v>4</v>
      </c>
      <c r="Q5728">
        <f t="shared" si="535"/>
        <v>1</v>
      </c>
      <c r="R5728">
        <f t="shared" si="536"/>
        <v>2021</v>
      </c>
    </row>
    <row r="5729" spans="1:18" x14ac:dyDescent="0.25">
      <c r="A5729" s="7" t="s">
        <v>6752</v>
      </c>
      <c r="B5729" s="7" t="s">
        <v>1149</v>
      </c>
      <c r="C5729" s="7" t="s">
        <v>74</v>
      </c>
      <c r="D5729" s="7" t="s">
        <v>239</v>
      </c>
      <c r="E5729" s="7" t="s">
        <v>502</v>
      </c>
      <c r="F5729" s="9">
        <v>44206</v>
      </c>
      <c r="G5729" s="7">
        <v>3</v>
      </c>
      <c r="H5729" s="11">
        <f>VLOOKUP(B5729,[1]!Product_Data[#Data],4,0)</f>
        <v>847</v>
      </c>
      <c r="I5729" s="11">
        <f>VLOOKUP(B5729,[1]!Product_Data[#Data],3,0)</f>
        <v>534</v>
      </c>
      <c r="J5729" s="11">
        <f t="shared" si="537"/>
        <v>1602</v>
      </c>
      <c r="K5729" s="11">
        <f t="shared" si="538"/>
        <v>2541</v>
      </c>
      <c r="L5729" s="11">
        <f t="shared" si="539"/>
        <v>939</v>
      </c>
      <c r="M5729" t="str">
        <f>VLOOKUP(C5729,[1]!Location_Data[#Data],2,0)</f>
        <v>West Covina</v>
      </c>
      <c r="N5729" t="str">
        <f>VLOOKUP(D5729,[1]!Salespeople_Data[#Data],2,0)</f>
        <v>John Reyes</v>
      </c>
      <c r="O5729" t="str">
        <f>VLOOKUP(E5729,[1]!Customer_Data[#Data],2,0)</f>
        <v>Ralph Richardson</v>
      </c>
      <c r="P5729" s="15">
        <f t="shared" si="534"/>
        <v>1</v>
      </c>
      <c r="Q5729">
        <f t="shared" si="535"/>
        <v>1</v>
      </c>
      <c r="R5729">
        <f t="shared" si="536"/>
        <v>2021</v>
      </c>
    </row>
    <row r="5730" spans="1:18" x14ac:dyDescent="0.25">
      <c r="A5730" s="7" t="s">
        <v>6753</v>
      </c>
      <c r="B5730" s="7" t="s">
        <v>114</v>
      </c>
      <c r="C5730" s="7" t="s">
        <v>39</v>
      </c>
      <c r="D5730" s="7" t="s">
        <v>165</v>
      </c>
      <c r="E5730" s="7" t="s">
        <v>533</v>
      </c>
      <c r="F5730" s="9">
        <v>44251</v>
      </c>
      <c r="G5730" s="7">
        <v>3</v>
      </c>
      <c r="H5730" s="11">
        <f>VLOOKUP(B5730,[1]!Product_Data[#Data],4,0)</f>
        <v>545</v>
      </c>
      <c r="I5730" s="11">
        <f>VLOOKUP(B5730,[1]!Product_Data[#Data],3,0)</f>
        <v>425</v>
      </c>
      <c r="J5730" s="11">
        <f t="shared" si="537"/>
        <v>1275</v>
      </c>
      <c r="K5730" s="11">
        <f t="shared" si="538"/>
        <v>1635</v>
      </c>
      <c r="L5730" s="11">
        <f t="shared" si="539"/>
        <v>360</v>
      </c>
      <c r="M5730" t="str">
        <f>VLOOKUP(C5730,[1]!Location_Data[#Data],2,0)</f>
        <v>Oceanside</v>
      </c>
      <c r="N5730" t="str">
        <f>VLOOKUP(D5730,[1]!Salespeople_Data[#Data],2,0)</f>
        <v>Joe Sims</v>
      </c>
      <c r="O5730" t="str">
        <f>VLOOKUP(E5730,[1]!Customer_Data[#Data],2,0)</f>
        <v>Kenneth Marshall</v>
      </c>
      <c r="P5730" s="15">
        <f t="shared" si="534"/>
        <v>4</v>
      </c>
      <c r="Q5730">
        <f t="shared" si="535"/>
        <v>2</v>
      </c>
      <c r="R5730">
        <f t="shared" si="536"/>
        <v>2021</v>
      </c>
    </row>
    <row r="5731" spans="1:18" x14ac:dyDescent="0.25">
      <c r="A5731" s="7" t="s">
        <v>6754</v>
      </c>
      <c r="B5731" s="7" t="s">
        <v>652</v>
      </c>
      <c r="C5731" s="7" t="s">
        <v>731</v>
      </c>
      <c r="D5731" s="7" t="s">
        <v>80</v>
      </c>
      <c r="E5731" s="7" t="s">
        <v>4477</v>
      </c>
      <c r="F5731" s="9">
        <v>44208</v>
      </c>
      <c r="G5731" s="7">
        <v>1</v>
      </c>
      <c r="H5731" s="11">
        <f>VLOOKUP(B5731,[1]!Product_Data[#Data],4,0)</f>
        <v>217</v>
      </c>
      <c r="I5731" s="11">
        <f>VLOOKUP(B5731,[1]!Product_Data[#Data],3,0)</f>
        <v>171</v>
      </c>
      <c r="J5731" s="11">
        <f t="shared" si="537"/>
        <v>171</v>
      </c>
      <c r="K5731" s="11">
        <f t="shared" si="538"/>
        <v>217</v>
      </c>
      <c r="L5731" s="11">
        <f t="shared" si="539"/>
        <v>46</v>
      </c>
      <c r="M5731" t="str">
        <f>VLOOKUP(C5731,[1]!Location_Data[#Data],2,0)</f>
        <v>Costa Mesa</v>
      </c>
      <c r="N5731" t="str">
        <f>VLOOKUP(D5731,[1]!Salespeople_Data[#Data],2,0)</f>
        <v>Henry Nelson</v>
      </c>
      <c r="O5731" t="str">
        <f>VLOOKUP(E5731,[1]!Customer_Data[#Data],2,0)</f>
        <v>Wayne Stone</v>
      </c>
      <c r="P5731" s="15">
        <f t="shared" si="534"/>
        <v>3</v>
      </c>
      <c r="Q5731">
        <f t="shared" si="535"/>
        <v>1</v>
      </c>
      <c r="R5731">
        <f t="shared" si="536"/>
        <v>2021</v>
      </c>
    </row>
    <row r="5732" spans="1:18" x14ac:dyDescent="0.25">
      <c r="A5732" s="7" t="s">
        <v>6755</v>
      </c>
      <c r="B5732" s="7" t="s">
        <v>252</v>
      </c>
      <c r="C5732" s="7" t="s">
        <v>322</v>
      </c>
      <c r="D5732" s="7" t="s">
        <v>91</v>
      </c>
      <c r="E5732" s="7" t="s">
        <v>637</v>
      </c>
      <c r="F5732" s="9">
        <v>44257</v>
      </c>
      <c r="G5732" s="7">
        <v>3</v>
      </c>
      <c r="H5732" s="11">
        <f>VLOOKUP(B5732,[1]!Product_Data[#Data],4,0)</f>
        <v>1899</v>
      </c>
      <c r="I5732" s="11">
        <f>VLOOKUP(B5732,[1]!Product_Data[#Data],3,0)</f>
        <v>1044</v>
      </c>
      <c r="J5732" s="11">
        <f t="shared" si="537"/>
        <v>3132</v>
      </c>
      <c r="K5732" s="11">
        <f t="shared" si="538"/>
        <v>5697</v>
      </c>
      <c r="L5732" s="11">
        <f t="shared" si="539"/>
        <v>2565</v>
      </c>
      <c r="M5732" t="str">
        <f>VLOOKUP(C5732,[1]!Location_Data[#Data],2,0)</f>
        <v>Rancho Cucamonga</v>
      </c>
      <c r="N5732" t="str">
        <f>VLOOKUP(D5732,[1]!Salespeople_Data[#Data],2,0)</f>
        <v>Howard Gardner</v>
      </c>
      <c r="O5732" t="str">
        <f>VLOOKUP(E5732,[1]!Customer_Data[#Data],2,0)</f>
        <v>Stephen Reynolds</v>
      </c>
      <c r="P5732" s="15">
        <f t="shared" si="534"/>
        <v>3</v>
      </c>
      <c r="Q5732">
        <f t="shared" si="535"/>
        <v>3</v>
      </c>
      <c r="R5732">
        <f t="shared" si="536"/>
        <v>2021</v>
      </c>
    </row>
    <row r="5733" spans="1:18" x14ac:dyDescent="0.25">
      <c r="A5733" s="7" t="s">
        <v>6756</v>
      </c>
      <c r="B5733" s="7" t="s">
        <v>129</v>
      </c>
      <c r="C5733" s="7" t="s">
        <v>436</v>
      </c>
      <c r="D5733" s="7" t="s">
        <v>413</v>
      </c>
      <c r="E5733" s="7" t="s">
        <v>2838</v>
      </c>
      <c r="F5733" s="9">
        <v>44241</v>
      </c>
      <c r="G5733" s="7">
        <v>2</v>
      </c>
      <c r="H5733" s="11">
        <f>VLOOKUP(B5733,[1]!Product_Data[#Data],4,0)</f>
        <v>127</v>
      </c>
      <c r="I5733" s="11">
        <f>VLOOKUP(B5733,[1]!Product_Data[#Data],3,0)</f>
        <v>79</v>
      </c>
      <c r="J5733" s="11">
        <f t="shared" si="537"/>
        <v>158</v>
      </c>
      <c r="K5733" s="11">
        <f t="shared" si="538"/>
        <v>254</v>
      </c>
      <c r="L5733" s="11">
        <f t="shared" si="539"/>
        <v>96</v>
      </c>
      <c r="M5733" t="str">
        <f>VLOOKUP(C5733,[1]!Location_Data[#Data],2,0)</f>
        <v>Jurupa Valley</v>
      </c>
      <c r="N5733" t="str">
        <f>VLOOKUP(D5733,[1]!Salespeople_Data[#Data],2,0)</f>
        <v>Kenneth Bradley</v>
      </c>
      <c r="O5733" t="str">
        <f>VLOOKUP(E5733,[1]!Customer_Data[#Data],2,0)</f>
        <v>Michael Mills</v>
      </c>
      <c r="P5733" s="15">
        <f t="shared" si="534"/>
        <v>1</v>
      </c>
      <c r="Q5733">
        <f t="shared" si="535"/>
        <v>2</v>
      </c>
      <c r="R5733">
        <f t="shared" si="536"/>
        <v>2021</v>
      </c>
    </row>
    <row r="5734" spans="1:18" x14ac:dyDescent="0.25">
      <c r="A5734" s="7" t="s">
        <v>6757</v>
      </c>
      <c r="B5734" s="7" t="s">
        <v>181</v>
      </c>
      <c r="C5734" s="7" t="s">
        <v>512</v>
      </c>
      <c r="D5734" s="7" t="s">
        <v>80</v>
      </c>
      <c r="E5734" s="7" t="s">
        <v>1114</v>
      </c>
      <c r="F5734" s="9">
        <v>44219</v>
      </c>
      <c r="G5734" s="7">
        <v>1</v>
      </c>
      <c r="H5734" s="11">
        <f>VLOOKUP(B5734,[1]!Product_Data[#Data],4,0)</f>
        <v>1500</v>
      </c>
      <c r="I5734" s="11">
        <f>VLOOKUP(B5734,[1]!Product_Data[#Data],3,0)</f>
        <v>900</v>
      </c>
      <c r="J5734" s="11">
        <f t="shared" si="537"/>
        <v>900</v>
      </c>
      <c r="K5734" s="11">
        <f t="shared" si="538"/>
        <v>1500</v>
      </c>
      <c r="L5734" s="11">
        <f t="shared" si="539"/>
        <v>600</v>
      </c>
      <c r="M5734" t="str">
        <f>VLOOKUP(C5734,[1]!Location_Data[#Data],2,0)</f>
        <v>Long Beach</v>
      </c>
      <c r="N5734" t="str">
        <f>VLOOKUP(D5734,[1]!Salespeople_Data[#Data],2,0)</f>
        <v>Henry Nelson</v>
      </c>
      <c r="O5734" t="str">
        <f>VLOOKUP(E5734,[1]!Customer_Data[#Data],2,0)</f>
        <v>Patrick Brown</v>
      </c>
      <c r="P5734" s="15">
        <f t="shared" si="534"/>
        <v>7</v>
      </c>
      <c r="Q5734">
        <f t="shared" si="535"/>
        <v>1</v>
      </c>
      <c r="R5734">
        <f t="shared" si="536"/>
        <v>2021</v>
      </c>
    </row>
    <row r="5735" spans="1:18" x14ac:dyDescent="0.25">
      <c r="A5735" s="7" t="s">
        <v>6758</v>
      </c>
      <c r="B5735" s="7" t="s">
        <v>238</v>
      </c>
      <c r="C5735" s="7" t="s">
        <v>95</v>
      </c>
      <c r="D5735" s="7" t="s">
        <v>216</v>
      </c>
      <c r="E5735" s="7" t="s">
        <v>1030</v>
      </c>
      <c r="F5735" s="9">
        <v>44261</v>
      </c>
      <c r="G5735" s="7">
        <v>4</v>
      </c>
      <c r="H5735" s="11">
        <f>VLOOKUP(B5735,[1]!Product_Data[#Data],4,0)</f>
        <v>871</v>
      </c>
      <c r="I5735" s="11">
        <f>VLOOKUP(B5735,[1]!Product_Data[#Data],3,0)</f>
        <v>540</v>
      </c>
      <c r="J5735" s="11">
        <f t="shared" si="537"/>
        <v>2160</v>
      </c>
      <c r="K5735" s="11">
        <f t="shared" si="538"/>
        <v>3484</v>
      </c>
      <c r="L5735" s="11">
        <f t="shared" si="539"/>
        <v>1324</v>
      </c>
      <c r="M5735" t="str">
        <f>VLOOKUP(C5735,[1]!Location_Data[#Data],2,0)</f>
        <v>Fullerton</v>
      </c>
      <c r="N5735" t="str">
        <f>VLOOKUP(D5735,[1]!Salespeople_Data[#Data],2,0)</f>
        <v>Ernest Wagner</v>
      </c>
      <c r="O5735" t="str">
        <f>VLOOKUP(E5735,[1]!Customer_Data[#Data],2,0)</f>
        <v>Brandon Diaz</v>
      </c>
      <c r="P5735" s="15">
        <f t="shared" si="534"/>
        <v>7</v>
      </c>
      <c r="Q5735">
        <f t="shared" si="535"/>
        <v>3</v>
      </c>
      <c r="R5735">
        <f t="shared" si="536"/>
        <v>2021</v>
      </c>
    </row>
    <row r="5736" spans="1:18" x14ac:dyDescent="0.25">
      <c r="A5736" s="7" t="s">
        <v>6759</v>
      </c>
      <c r="B5736" s="7" t="s">
        <v>400</v>
      </c>
      <c r="C5736" s="7" t="s">
        <v>110</v>
      </c>
      <c r="D5736" s="7" t="s">
        <v>257</v>
      </c>
      <c r="E5736" s="7" t="s">
        <v>2948</v>
      </c>
      <c r="F5736" s="9">
        <v>44225</v>
      </c>
      <c r="G5736" s="7">
        <v>2</v>
      </c>
      <c r="H5736" s="11">
        <f>VLOOKUP(B5736,[1]!Product_Data[#Data],4,0)</f>
        <v>886</v>
      </c>
      <c r="I5736" s="11">
        <f>VLOOKUP(B5736,[1]!Product_Data[#Data],3,0)</f>
        <v>478</v>
      </c>
      <c r="J5736" s="11">
        <f t="shared" si="537"/>
        <v>956</v>
      </c>
      <c r="K5736" s="11">
        <f t="shared" si="538"/>
        <v>1772</v>
      </c>
      <c r="L5736" s="11">
        <f t="shared" si="539"/>
        <v>816</v>
      </c>
      <c r="M5736" t="str">
        <f>VLOOKUP(C5736,[1]!Location_Data[#Data],2,0)</f>
        <v>Richmond</v>
      </c>
      <c r="N5736" t="str">
        <f>VLOOKUP(D5736,[1]!Salespeople_Data[#Data],2,0)</f>
        <v>Jerry Perry</v>
      </c>
      <c r="O5736" t="str">
        <f>VLOOKUP(E5736,[1]!Customer_Data[#Data],2,0)</f>
        <v>Douglas Greene</v>
      </c>
      <c r="P5736" s="15">
        <f t="shared" si="534"/>
        <v>6</v>
      </c>
      <c r="Q5736">
        <f t="shared" si="535"/>
        <v>1</v>
      </c>
      <c r="R5736">
        <f t="shared" si="536"/>
        <v>2021</v>
      </c>
    </row>
    <row r="5737" spans="1:18" x14ac:dyDescent="0.25">
      <c r="A5737" s="7" t="s">
        <v>6760</v>
      </c>
      <c r="B5737" s="7" t="s">
        <v>78</v>
      </c>
      <c r="C5737" s="7" t="s">
        <v>135</v>
      </c>
      <c r="D5737" s="7" t="s">
        <v>63</v>
      </c>
      <c r="E5737" s="7" t="s">
        <v>482</v>
      </c>
      <c r="F5737" s="9">
        <v>44213</v>
      </c>
      <c r="G5737" s="7">
        <v>1</v>
      </c>
      <c r="H5737" s="11">
        <f>VLOOKUP(B5737,[1]!Product_Data[#Data],4,0)</f>
        <v>1380</v>
      </c>
      <c r="I5737" s="11">
        <f>VLOOKUP(B5737,[1]!Product_Data[#Data],3,0)</f>
        <v>1090</v>
      </c>
      <c r="J5737" s="11">
        <f t="shared" si="537"/>
        <v>1090</v>
      </c>
      <c r="K5737" s="11">
        <f t="shared" si="538"/>
        <v>1380</v>
      </c>
      <c r="L5737" s="11">
        <f t="shared" si="539"/>
        <v>290</v>
      </c>
      <c r="M5737" t="str">
        <f>VLOOKUP(C5737,[1]!Location_Data[#Data],2,0)</f>
        <v>Oxnard</v>
      </c>
      <c r="N5737" t="str">
        <f>VLOOKUP(D5737,[1]!Salespeople_Data[#Data],2,0)</f>
        <v>Jeremy Mendoza</v>
      </c>
      <c r="O5737" t="str">
        <f>VLOOKUP(E5737,[1]!Customer_Data[#Data],2,0)</f>
        <v>Mark Simmons</v>
      </c>
      <c r="P5737" s="15">
        <f t="shared" si="534"/>
        <v>1</v>
      </c>
      <c r="Q5737">
        <f t="shared" si="535"/>
        <v>1</v>
      </c>
      <c r="R5737">
        <f t="shared" si="536"/>
        <v>2021</v>
      </c>
    </row>
    <row r="5738" spans="1:18" x14ac:dyDescent="0.25">
      <c r="A5738" s="7" t="s">
        <v>6761</v>
      </c>
      <c r="B5738" s="7" t="s">
        <v>109</v>
      </c>
      <c r="C5738" s="7" t="s">
        <v>349</v>
      </c>
      <c r="D5738" s="7" t="s">
        <v>356</v>
      </c>
      <c r="E5738" s="7" t="s">
        <v>1560</v>
      </c>
      <c r="F5738" s="9">
        <v>44225</v>
      </c>
      <c r="G5738" s="7">
        <v>3</v>
      </c>
      <c r="H5738" s="11">
        <f>VLOOKUP(B5738,[1]!Product_Data[#Data],4,0)</f>
        <v>1783</v>
      </c>
      <c r="I5738" s="11">
        <f>VLOOKUP(B5738,[1]!Product_Data[#Data],3,0)</f>
        <v>1230</v>
      </c>
      <c r="J5738" s="11">
        <f t="shared" si="537"/>
        <v>3690</v>
      </c>
      <c r="K5738" s="11">
        <f t="shared" si="538"/>
        <v>5349</v>
      </c>
      <c r="L5738" s="11">
        <f t="shared" si="539"/>
        <v>1659</v>
      </c>
      <c r="M5738" t="str">
        <f>VLOOKUP(C5738,[1]!Location_Data[#Data],2,0)</f>
        <v>Santa Clara</v>
      </c>
      <c r="N5738" t="str">
        <f>VLOOKUP(D5738,[1]!Salespeople_Data[#Data],2,0)</f>
        <v>Jimmy Young</v>
      </c>
      <c r="O5738" t="str">
        <f>VLOOKUP(E5738,[1]!Customer_Data[#Data],2,0)</f>
        <v>Joe Hanson</v>
      </c>
      <c r="P5738" s="15">
        <f t="shared" si="534"/>
        <v>6</v>
      </c>
      <c r="Q5738">
        <f t="shared" si="535"/>
        <v>1</v>
      </c>
      <c r="R5738">
        <f t="shared" si="536"/>
        <v>2021</v>
      </c>
    </row>
    <row r="5739" spans="1:18" x14ac:dyDescent="0.25">
      <c r="A5739" s="7" t="s">
        <v>6762</v>
      </c>
      <c r="B5739" s="7" t="s">
        <v>668</v>
      </c>
      <c r="C5739" s="7" t="s">
        <v>224</v>
      </c>
      <c r="D5739" s="7" t="s">
        <v>40</v>
      </c>
      <c r="E5739" s="7" t="s">
        <v>3158</v>
      </c>
      <c r="F5739" s="9">
        <v>44222</v>
      </c>
      <c r="G5739" s="7">
        <v>3</v>
      </c>
      <c r="H5739" s="11">
        <f>VLOOKUP(B5739,[1]!Product_Data[#Data],4,0)</f>
        <v>181</v>
      </c>
      <c r="I5739" s="11">
        <f>VLOOKUP(B5739,[1]!Product_Data[#Data],3,0)</f>
        <v>130</v>
      </c>
      <c r="J5739" s="11">
        <f t="shared" si="537"/>
        <v>390</v>
      </c>
      <c r="K5739" s="11">
        <f t="shared" si="538"/>
        <v>543</v>
      </c>
      <c r="L5739" s="11">
        <f t="shared" si="539"/>
        <v>153</v>
      </c>
      <c r="M5739" t="str">
        <f>VLOOKUP(C5739,[1]!Location_Data[#Data],2,0)</f>
        <v>Huntington Beach</v>
      </c>
      <c r="N5739" t="str">
        <f>VLOOKUP(D5739,[1]!Salespeople_Data[#Data],2,0)</f>
        <v>Brian Hansen</v>
      </c>
      <c r="O5739" t="str">
        <f>VLOOKUP(E5739,[1]!Customer_Data[#Data],2,0)</f>
        <v>Jack Lynch</v>
      </c>
      <c r="P5739" s="15">
        <f t="shared" si="534"/>
        <v>3</v>
      </c>
      <c r="Q5739">
        <f t="shared" si="535"/>
        <v>1</v>
      </c>
      <c r="R5739">
        <f t="shared" si="536"/>
        <v>2021</v>
      </c>
    </row>
    <row r="5740" spans="1:18" x14ac:dyDescent="0.25">
      <c r="A5740" s="7" t="s">
        <v>6763</v>
      </c>
      <c r="B5740" s="7" t="s">
        <v>553</v>
      </c>
      <c r="C5740" s="7" t="s">
        <v>204</v>
      </c>
      <c r="D5740" s="7" t="s">
        <v>106</v>
      </c>
      <c r="E5740" s="7" t="s">
        <v>1180</v>
      </c>
      <c r="F5740" s="9">
        <v>44261</v>
      </c>
      <c r="G5740" s="7">
        <v>4</v>
      </c>
      <c r="H5740" s="11">
        <f>VLOOKUP(B5740,[1]!Product_Data[#Data],4,0)</f>
        <v>1798</v>
      </c>
      <c r="I5740" s="11">
        <f>VLOOKUP(B5740,[1]!Product_Data[#Data],3,0)</f>
        <v>971</v>
      </c>
      <c r="J5740" s="11">
        <f t="shared" si="537"/>
        <v>3884</v>
      </c>
      <c r="K5740" s="11">
        <f t="shared" si="538"/>
        <v>7192</v>
      </c>
      <c r="L5740" s="11">
        <f t="shared" si="539"/>
        <v>3308</v>
      </c>
      <c r="M5740" t="str">
        <f>VLOOKUP(C5740,[1]!Location_Data[#Data],2,0)</f>
        <v>Corona</v>
      </c>
      <c r="N5740" t="str">
        <f>VLOOKUP(D5740,[1]!Salespeople_Data[#Data],2,0)</f>
        <v>Patrick Ruiz</v>
      </c>
      <c r="O5740" t="str">
        <f>VLOOKUP(E5740,[1]!Customer_Data[#Data],2,0)</f>
        <v>Brandon Martin</v>
      </c>
      <c r="P5740" s="15">
        <f t="shared" si="534"/>
        <v>7</v>
      </c>
      <c r="Q5740">
        <f t="shared" si="535"/>
        <v>3</v>
      </c>
      <c r="R5740">
        <f t="shared" si="536"/>
        <v>2021</v>
      </c>
    </row>
    <row r="5741" spans="1:18" x14ac:dyDescent="0.25">
      <c r="A5741" s="7" t="s">
        <v>6764</v>
      </c>
      <c r="B5741" s="7" t="s">
        <v>164</v>
      </c>
      <c r="C5741" s="7" t="s">
        <v>39</v>
      </c>
      <c r="D5741" s="7" t="s">
        <v>40</v>
      </c>
      <c r="E5741" s="7" t="s">
        <v>3466</v>
      </c>
      <c r="F5741" s="9">
        <v>44257</v>
      </c>
      <c r="G5741" s="7">
        <v>3</v>
      </c>
      <c r="H5741" s="11">
        <f>VLOOKUP(B5741,[1]!Product_Data[#Data],4,0)</f>
        <v>637</v>
      </c>
      <c r="I5741" s="11">
        <f>VLOOKUP(B5741,[1]!Product_Data[#Data],3,0)</f>
        <v>389</v>
      </c>
      <c r="J5741" s="11">
        <f t="shared" si="537"/>
        <v>1167</v>
      </c>
      <c r="K5741" s="11">
        <f t="shared" si="538"/>
        <v>1911</v>
      </c>
      <c r="L5741" s="11">
        <f t="shared" si="539"/>
        <v>744</v>
      </c>
      <c r="M5741" t="str">
        <f>VLOOKUP(C5741,[1]!Location_Data[#Data],2,0)</f>
        <v>Oceanside</v>
      </c>
      <c r="N5741" t="str">
        <f>VLOOKUP(D5741,[1]!Salespeople_Data[#Data],2,0)</f>
        <v>Brian Hansen</v>
      </c>
      <c r="O5741" t="str">
        <f>VLOOKUP(E5741,[1]!Customer_Data[#Data],2,0)</f>
        <v>Brian Hunter</v>
      </c>
      <c r="P5741" s="15">
        <f t="shared" si="534"/>
        <v>3</v>
      </c>
      <c r="Q5741">
        <f t="shared" si="535"/>
        <v>3</v>
      </c>
      <c r="R5741">
        <f t="shared" si="536"/>
        <v>2021</v>
      </c>
    </row>
    <row r="5742" spans="1:18" x14ac:dyDescent="0.25">
      <c r="A5742" s="7" t="s">
        <v>6765</v>
      </c>
      <c r="B5742" s="7" t="s">
        <v>210</v>
      </c>
      <c r="C5742" s="7" t="s">
        <v>140</v>
      </c>
      <c r="D5742" s="7" t="s">
        <v>10</v>
      </c>
      <c r="E5742" s="7" t="s">
        <v>892</v>
      </c>
      <c r="F5742" s="9">
        <v>44211</v>
      </c>
      <c r="G5742" s="7">
        <v>3</v>
      </c>
      <c r="H5742" s="11">
        <f>VLOOKUP(B5742,[1]!Product_Data[#Data],4,0)</f>
        <v>458</v>
      </c>
      <c r="I5742" s="11">
        <f>VLOOKUP(B5742,[1]!Product_Data[#Data],3,0)</f>
        <v>376</v>
      </c>
      <c r="J5742" s="11">
        <f t="shared" si="537"/>
        <v>1128</v>
      </c>
      <c r="K5742" s="11">
        <f t="shared" si="538"/>
        <v>1374</v>
      </c>
      <c r="L5742" s="11">
        <f t="shared" si="539"/>
        <v>246</v>
      </c>
      <c r="M5742" t="str">
        <f>VLOOKUP(C5742,[1]!Location_Data[#Data],2,0)</f>
        <v>Salinas</v>
      </c>
      <c r="N5742" t="str">
        <f>VLOOKUP(D5742,[1]!Salespeople_Data[#Data],2,0)</f>
        <v>Justin Lynch</v>
      </c>
      <c r="O5742" t="str">
        <f>VLOOKUP(E5742,[1]!Customer_Data[#Data],2,0)</f>
        <v>Randy Webb</v>
      </c>
      <c r="P5742" s="15">
        <f t="shared" si="534"/>
        <v>6</v>
      </c>
      <c r="Q5742">
        <f t="shared" si="535"/>
        <v>1</v>
      </c>
      <c r="R5742">
        <f t="shared" si="536"/>
        <v>2021</v>
      </c>
    </row>
    <row r="5743" spans="1:18" x14ac:dyDescent="0.25">
      <c r="A5743" s="7" t="s">
        <v>6766</v>
      </c>
      <c r="B5743" s="7" t="s">
        <v>537</v>
      </c>
      <c r="C5743" s="7" t="s">
        <v>570</v>
      </c>
      <c r="D5743" s="7" t="s">
        <v>116</v>
      </c>
      <c r="E5743" s="7" t="s">
        <v>153</v>
      </c>
      <c r="F5743" s="9">
        <v>44260</v>
      </c>
      <c r="G5743" s="7">
        <v>3</v>
      </c>
      <c r="H5743" s="11">
        <f>VLOOKUP(B5743,[1]!Product_Data[#Data],4,0)</f>
        <v>556</v>
      </c>
      <c r="I5743" s="11">
        <f>VLOOKUP(B5743,[1]!Product_Data[#Data],3,0)</f>
        <v>395</v>
      </c>
      <c r="J5743" s="11">
        <f t="shared" si="537"/>
        <v>1185</v>
      </c>
      <c r="K5743" s="11">
        <f t="shared" si="538"/>
        <v>1668</v>
      </c>
      <c r="L5743" s="11">
        <f t="shared" si="539"/>
        <v>483</v>
      </c>
      <c r="M5743" t="str">
        <f>VLOOKUP(C5743,[1]!Location_Data[#Data],2,0)</f>
        <v>Fresno</v>
      </c>
      <c r="N5743" t="str">
        <f>VLOOKUP(D5743,[1]!Salespeople_Data[#Data],2,0)</f>
        <v>Roger Ramos</v>
      </c>
      <c r="O5743" t="str">
        <f>VLOOKUP(E5743,[1]!Customer_Data[#Data],2,0)</f>
        <v>Charles Richards</v>
      </c>
      <c r="P5743" s="15">
        <f t="shared" si="534"/>
        <v>6</v>
      </c>
      <c r="Q5743">
        <f t="shared" si="535"/>
        <v>3</v>
      </c>
      <c r="R5743">
        <f t="shared" si="536"/>
        <v>2021</v>
      </c>
    </row>
    <row r="5744" spans="1:18" x14ac:dyDescent="0.25">
      <c r="A5744" s="7" t="s">
        <v>6767</v>
      </c>
      <c r="B5744" s="7" t="s">
        <v>340</v>
      </c>
      <c r="C5744" s="7" t="s">
        <v>331</v>
      </c>
      <c r="D5744" s="7" t="s">
        <v>298</v>
      </c>
      <c r="E5744" s="7" t="s">
        <v>2277</v>
      </c>
      <c r="F5744" s="9">
        <v>44248</v>
      </c>
      <c r="G5744" s="7">
        <v>3</v>
      </c>
      <c r="H5744" s="11">
        <f>VLOOKUP(B5744,[1]!Product_Data[#Data],4,0)</f>
        <v>1967</v>
      </c>
      <c r="I5744" s="11">
        <f>VLOOKUP(B5744,[1]!Product_Data[#Data],3,0)</f>
        <v>1397</v>
      </c>
      <c r="J5744" s="11">
        <f t="shared" si="537"/>
        <v>4191</v>
      </c>
      <c r="K5744" s="11">
        <f t="shared" si="538"/>
        <v>5901</v>
      </c>
      <c r="L5744" s="11">
        <f t="shared" si="539"/>
        <v>1710</v>
      </c>
      <c r="M5744" t="str">
        <f>VLOOKUP(C5744,[1]!Location_Data[#Data],2,0)</f>
        <v>Sunnyvale</v>
      </c>
      <c r="N5744" t="str">
        <f>VLOOKUP(D5744,[1]!Salespeople_Data[#Data],2,0)</f>
        <v>Kenneth Fields</v>
      </c>
      <c r="O5744" t="str">
        <f>VLOOKUP(E5744,[1]!Customer_Data[#Data],2,0)</f>
        <v>Justin Butler</v>
      </c>
      <c r="P5744" s="15">
        <f t="shared" si="534"/>
        <v>1</v>
      </c>
      <c r="Q5744">
        <f t="shared" si="535"/>
        <v>2</v>
      </c>
      <c r="R5744">
        <f t="shared" si="536"/>
        <v>2021</v>
      </c>
    </row>
    <row r="5745" spans="1:18" x14ac:dyDescent="0.25">
      <c r="A5745" s="7" t="s">
        <v>6768</v>
      </c>
      <c r="B5745" s="7" t="s">
        <v>605</v>
      </c>
      <c r="C5745" s="7" t="s">
        <v>34</v>
      </c>
      <c r="D5745" s="7" t="s">
        <v>212</v>
      </c>
      <c r="E5745" s="7" t="s">
        <v>761</v>
      </c>
      <c r="F5745" s="9">
        <v>44264</v>
      </c>
      <c r="G5745" s="7">
        <v>1</v>
      </c>
      <c r="H5745" s="11">
        <f>VLOOKUP(B5745,[1]!Product_Data[#Data],4,0)</f>
        <v>913</v>
      </c>
      <c r="I5745" s="11">
        <f>VLOOKUP(B5745,[1]!Product_Data[#Data],3,0)</f>
        <v>584</v>
      </c>
      <c r="J5745" s="11">
        <f t="shared" si="537"/>
        <v>584</v>
      </c>
      <c r="K5745" s="11">
        <f t="shared" si="538"/>
        <v>913</v>
      </c>
      <c r="L5745" s="11">
        <f t="shared" si="539"/>
        <v>329</v>
      </c>
      <c r="M5745" t="str">
        <f>VLOOKUP(C5745,[1]!Location_Data[#Data],2,0)</f>
        <v>Inglewood</v>
      </c>
      <c r="N5745" t="str">
        <f>VLOOKUP(D5745,[1]!Salespeople_Data[#Data],2,0)</f>
        <v>Ronald Reed</v>
      </c>
      <c r="O5745" t="str">
        <f>VLOOKUP(E5745,[1]!Customer_Data[#Data],2,0)</f>
        <v>Thomas Sims</v>
      </c>
      <c r="P5745" s="15">
        <f t="shared" si="534"/>
        <v>3</v>
      </c>
      <c r="Q5745">
        <f t="shared" si="535"/>
        <v>3</v>
      </c>
      <c r="R5745">
        <f t="shared" si="536"/>
        <v>2021</v>
      </c>
    </row>
    <row r="5746" spans="1:18" x14ac:dyDescent="0.25">
      <c r="A5746" s="7" t="s">
        <v>6769</v>
      </c>
      <c r="B5746" s="7" t="s">
        <v>431</v>
      </c>
      <c r="C5746" s="7" t="s">
        <v>120</v>
      </c>
      <c r="D5746" s="7" t="s">
        <v>91</v>
      </c>
      <c r="E5746" s="7" t="s">
        <v>1715</v>
      </c>
      <c r="F5746" s="9">
        <v>44200</v>
      </c>
      <c r="G5746" s="7">
        <v>1</v>
      </c>
      <c r="H5746" s="11">
        <f>VLOOKUP(B5746,[1]!Product_Data[#Data],4,0)</f>
        <v>290</v>
      </c>
      <c r="I5746" s="11">
        <f>VLOOKUP(B5746,[1]!Product_Data[#Data],3,0)</f>
        <v>200</v>
      </c>
      <c r="J5746" s="11">
        <f t="shared" si="537"/>
        <v>200</v>
      </c>
      <c r="K5746" s="11">
        <f t="shared" si="538"/>
        <v>290</v>
      </c>
      <c r="L5746" s="11">
        <f t="shared" si="539"/>
        <v>90</v>
      </c>
      <c r="M5746" t="str">
        <f>VLOOKUP(C5746,[1]!Location_Data[#Data],2,0)</f>
        <v>Elk Grove</v>
      </c>
      <c r="N5746" t="str">
        <f>VLOOKUP(D5746,[1]!Salespeople_Data[#Data],2,0)</f>
        <v>Howard Gardner</v>
      </c>
      <c r="O5746" t="str">
        <f>VLOOKUP(E5746,[1]!Customer_Data[#Data],2,0)</f>
        <v>Frank Gibson</v>
      </c>
      <c r="P5746" s="15">
        <f t="shared" si="534"/>
        <v>2</v>
      </c>
      <c r="Q5746">
        <f t="shared" si="535"/>
        <v>1</v>
      </c>
      <c r="R5746">
        <f t="shared" si="536"/>
        <v>2021</v>
      </c>
    </row>
    <row r="5747" spans="1:18" x14ac:dyDescent="0.25">
      <c r="A5747" s="7" t="s">
        <v>6770</v>
      </c>
      <c r="B5747" s="7" t="s">
        <v>69</v>
      </c>
      <c r="C5747" s="7" t="s">
        <v>190</v>
      </c>
      <c r="D5747" s="7" t="s">
        <v>53</v>
      </c>
      <c r="E5747" s="7" t="s">
        <v>896</v>
      </c>
      <c r="F5747" s="9">
        <v>44224</v>
      </c>
      <c r="G5747" s="7">
        <v>1</v>
      </c>
      <c r="H5747" s="11">
        <f>VLOOKUP(B5747,[1]!Product_Data[#Data],4,0)</f>
        <v>1351</v>
      </c>
      <c r="I5747" s="11">
        <f>VLOOKUP(B5747,[1]!Product_Data[#Data],3,0)</f>
        <v>1108</v>
      </c>
      <c r="J5747" s="11">
        <f t="shared" si="537"/>
        <v>1108</v>
      </c>
      <c r="K5747" s="11">
        <f t="shared" si="538"/>
        <v>1351</v>
      </c>
      <c r="L5747" s="11">
        <f t="shared" si="539"/>
        <v>243</v>
      </c>
      <c r="M5747" t="str">
        <f>VLOOKUP(C5747,[1]!Location_Data[#Data],2,0)</f>
        <v>Oakland</v>
      </c>
      <c r="N5747" t="str">
        <f>VLOOKUP(D5747,[1]!Salespeople_Data[#Data],2,0)</f>
        <v>Scott Mason</v>
      </c>
      <c r="O5747" t="str">
        <f>VLOOKUP(E5747,[1]!Customer_Data[#Data],2,0)</f>
        <v>Eric Bradley</v>
      </c>
      <c r="P5747" s="15">
        <f t="shared" si="534"/>
        <v>5</v>
      </c>
      <c r="Q5747">
        <f t="shared" si="535"/>
        <v>1</v>
      </c>
      <c r="R5747">
        <f t="shared" si="536"/>
        <v>2021</v>
      </c>
    </row>
    <row r="5748" spans="1:18" x14ac:dyDescent="0.25">
      <c r="A5748" s="7" t="s">
        <v>6771</v>
      </c>
      <c r="B5748" s="7" t="s">
        <v>235</v>
      </c>
      <c r="C5748" s="7" t="s">
        <v>57</v>
      </c>
      <c r="D5748" s="7" t="s">
        <v>225</v>
      </c>
      <c r="E5748" s="7" t="s">
        <v>425</v>
      </c>
      <c r="F5748" s="9">
        <v>44268</v>
      </c>
      <c r="G5748" s="7">
        <v>1</v>
      </c>
      <c r="H5748" s="11">
        <f>VLOOKUP(B5748,[1]!Product_Data[#Data],4,0)</f>
        <v>1887</v>
      </c>
      <c r="I5748" s="11">
        <f>VLOOKUP(B5748,[1]!Product_Data[#Data],3,0)</f>
        <v>1378</v>
      </c>
      <c r="J5748" s="11">
        <f t="shared" si="537"/>
        <v>1378</v>
      </c>
      <c r="K5748" s="11">
        <f t="shared" si="538"/>
        <v>1887</v>
      </c>
      <c r="L5748" s="11">
        <f t="shared" si="539"/>
        <v>509</v>
      </c>
      <c r="M5748" t="str">
        <f>VLOOKUP(C5748,[1]!Location_Data[#Data],2,0)</f>
        <v>Thousand Oaks</v>
      </c>
      <c r="N5748" t="str">
        <f>VLOOKUP(D5748,[1]!Salespeople_Data[#Data],2,0)</f>
        <v>Andrew Bowman</v>
      </c>
      <c r="O5748" t="str">
        <f>VLOOKUP(E5748,[1]!Customer_Data[#Data],2,0)</f>
        <v>Terry Payne</v>
      </c>
      <c r="P5748" s="15">
        <f t="shared" si="534"/>
        <v>7</v>
      </c>
      <c r="Q5748">
        <f t="shared" si="535"/>
        <v>3</v>
      </c>
      <c r="R5748">
        <f t="shared" si="536"/>
        <v>2021</v>
      </c>
    </row>
    <row r="5749" spans="1:18" x14ac:dyDescent="0.25">
      <c r="A5749" s="7" t="s">
        <v>6772</v>
      </c>
      <c r="B5749" s="7" t="s">
        <v>325</v>
      </c>
      <c r="C5749" s="7" t="s">
        <v>95</v>
      </c>
      <c r="D5749" s="7" t="s">
        <v>40</v>
      </c>
      <c r="E5749" s="7" t="s">
        <v>1098</v>
      </c>
      <c r="F5749" s="9">
        <v>44243</v>
      </c>
      <c r="G5749" s="7">
        <v>1</v>
      </c>
      <c r="H5749" s="11">
        <f>VLOOKUP(B5749,[1]!Product_Data[#Data],4,0)</f>
        <v>1526</v>
      </c>
      <c r="I5749" s="11">
        <f>VLOOKUP(B5749,[1]!Product_Data[#Data],3,0)</f>
        <v>1251</v>
      </c>
      <c r="J5749" s="11">
        <f t="shared" si="537"/>
        <v>1251</v>
      </c>
      <c r="K5749" s="11">
        <f t="shared" si="538"/>
        <v>1526</v>
      </c>
      <c r="L5749" s="11">
        <f t="shared" si="539"/>
        <v>275</v>
      </c>
      <c r="M5749" t="str">
        <f>VLOOKUP(C5749,[1]!Location_Data[#Data],2,0)</f>
        <v>Fullerton</v>
      </c>
      <c r="N5749" t="str">
        <f>VLOOKUP(D5749,[1]!Salespeople_Data[#Data],2,0)</f>
        <v>Brian Hansen</v>
      </c>
      <c r="O5749" t="str">
        <f>VLOOKUP(E5749,[1]!Customer_Data[#Data],2,0)</f>
        <v>Jeremy Allen</v>
      </c>
      <c r="P5749" s="15">
        <f t="shared" si="534"/>
        <v>3</v>
      </c>
      <c r="Q5749">
        <f t="shared" si="535"/>
        <v>2</v>
      </c>
      <c r="R5749">
        <f t="shared" si="536"/>
        <v>2021</v>
      </c>
    </row>
    <row r="5750" spans="1:18" x14ac:dyDescent="0.25">
      <c r="A5750" s="7" t="s">
        <v>6773</v>
      </c>
      <c r="B5750" s="7" t="s">
        <v>457</v>
      </c>
      <c r="C5750" s="7" t="s">
        <v>120</v>
      </c>
      <c r="D5750" s="7" t="s">
        <v>80</v>
      </c>
      <c r="E5750" s="7" t="s">
        <v>764</v>
      </c>
      <c r="F5750" s="9">
        <v>44243</v>
      </c>
      <c r="G5750" s="7">
        <v>4</v>
      </c>
      <c r="H5750" s="11">
        <f>VLOOKUP(B5750,[1]!Product_Data[#Data],4,0)</f>
        <v>947</v>
      </c>
      <c r="I5750" s="11">
        <f>VLOOKUP(B5750,[1]!Product_Data[#Data],3,0)</f>
        <v>786</v>
      </c>
      <c r="J5750" s="11">
        <f t="shared" si="537"/>
        <v>3144</v>
      </c>
      <c r="K5750" s="11">
        <f t="shared" si="538"/>
        <v>3788</v>
      </c>
      <c r="L5750" s="11">
        <f t="shared" si="539"/>
        <v>644</v>
      </c>
      <c r="M5750" t="str">
        <f>VLOOKUP(C5750,[1]!Location_Data[#Data],2,0)</f>
        <v>Elk Grove</v>
      </c>
      <c r="N5750" t="str">
        <f>VLOOKUP(D5750,[1]!Salespeople_Data[#Data],2,0)</f>
        <v>Henry Nelson</v>
      </c>
      <c r="O5750" t="str">
        <f>VLOOKUP(E5750,[1]!Customer_Data[#Data],2,0)</f>
        <v>Ronald Bradley</v>
      </c>
      <c r="P5750" s="15">
        <f t="shared" si="534"/>
        <v>3</v>
      </c>
      <c r="Q5750">
        <f t="shared" si="535"/>
        <v>2</v>
      </c>
      <c r="R5750">
        <f t="shared" si="536"/>
        <v>2021</v>
      </c>
    </row>
    <row r="5751" spans="1:18" x14ac:dyDescent="0.25">
      <c r="A5751" s="7" t="s">
        <v>6774</v>
      </c>
      <c r="B5751" s="7" t="s">
        <v>537</v>
      </c>
      <c r="C5751" s="7" t="s">
        <v>90</v>
      </c>
      <c r="D5751" s="7" t="s">
        <v>49</v>
      </c>
      <c r="E5751" s="7" t="s">
        <v>720</v>
      </c>
      <c r="F5751" s="9">
        <v>44212</v>
      </c>
      <c r="G5751" s="7">
        <v>4</v>
      </c>
      <c r="H5751" s="11">
        <f>VLOOKUP(B5751,[1]!Product_Data[#Data],4,0)</f>
        <v>556</v>
      </c>
      <c r="I5751" s="11">
        <f>VLOOKUP(B5751,[1]!Product_Data[#Data],3,0)</f>
        <v>395</v>
      </c>
      <c r="J5751" s="11">
        <f t="shared" si="537"/>
        <v>1580</v>
      </c>
      <c r="K5751" s="11">
        <f t="shared" si="538"/>
        <v>2224</v>
      </c>
      <c r="L5751" s="11">
        <f t="shared" si="539"/>
        <v>644</v>
      </c>
      <c r="M5751" t="str">
        <f>VLOOKUP(C5751,[1]!Location_Data[#Data],2,0)</f>
        <v>Irvine</v>
      </c>
      <c r="N5751" t="str">
        <f>VLOOKUP(D5751,[1]!Salespeople_Data[#Data],2,0)</f>
        <v>Walter Cook</v>
      </c>
      <c r="O5751" t="str">
        <f>VLOOKUP(E5751,[1]!Customer_Data[#Data],2,0)</f>
        <v>Adam White</v>
      </c>
      <c r="P5751" s="15">
        <f t="shared" si="534"/>
        <v>7</v>
      </c>
      <c r="Q5751">
        <f t="shared" si="535"/>
        <v>1</v>
      </c>
      <c r="R5751">
        <f t="shared" si="536"/>
        <v>2021</v>
      </c>
    </row>
    <row r="5752" spans="1:18" x14ac:dyDescent="0.25">
      <c r="A5752" s="7" t="s">
        <v>6775</v>
      </c>
      <c r="B5752" s="7" t="s">
        <v>370</v>
      </c>
      <c r="C5752" s="7" t="s">
        <v>105</v>
      </c>
      <c r="D5752" s="7" t="s">
        <v>159</v>
      </c>
      <c r="E5752" s="7" t="s">
        <v>1050</v>
      </c>
      <c r="F5752" s="9">
        <v>44248</v>
      </c>
      <c r="G5752" s="7">
        <v>2</v>
      </c>
      <c r="H5752" s="11">
        <f>VLOOKUP(B5752,[1]!Product_Data[#Data],4,0)</f>
        <v>771</v>
      </c>
      <c r="I5752" s="11">
        <f>VLOOKUP(B5752,[1]!Product_Data[#Data],3,0)</f>
        <v>648</v>
      </c>
      <c r="J5752" s="11">
        <f t="shared" si="537"/>
        <v>1296</v>
      </c>
      <c r="K5752" s="11">
        <f t="shared" si="538"/>
        <v>1542</v>
      </c>
      <c r="L5752" s="11">
        <f t="shared" si="539"/>
        <v>246</v>
      </c>
      <c r="M5752" t="str">
        <f>VLOOKUP(C5752,[1]!Location_Data[#Data],2,0)</f>
        <v>Daly City</v>
      </c>
      <c r="N5752" t="str">
        <f>VLOOKUP(D5752,[1]!Salespeople_Data[#Data],2,0)</f>
        <v>Bobby Russell</v>
      </c>
      <c r="O5752" t="str">
        <f>VLOOKUP(E5752,[1]!Customer_Data[#Data],2,0)</f>
        <v>Aaron Moreno</v>
      </c>
      <c r="P5752" s="15">
        <f t="shared" si="534"/>
        <v>1</v>
      </c>
      <c r="Q5752">
        <f t="shared" si="535"/>
        <v>2</v>
      </c>
      <c r="R5752">
        <f t="shared" si="536"/>
        <v>2021</v>
      </c>
    </row>
    <row r="5753" spans="1:18" x14ac:dyDescent="0.25">
      <c r="A5753" s="7" t="s">
        <v>6776</v>
      </c>
      <c r="B5753" s="7" t="s">
        <v>207</v>
      </c>
      <c r="C5753" s="7" t="s">
        <v>9</v>
      </c>
      <c r="D5753" s="7" t="s">
        <v>250</v>
      </c>
      <c r="E5753" s="7" t="s">
        <v>346</v>
      </c>
      <c r="F5753" s="9">
        <v>44251</v>
      </c>
      <c r="G5753" s="7">
        <v>3</v>
      </c>
      <c r="H5753" s="11">
        <f>VLOOKUP(B5753,[1]!Product_Data[#Data],4,0)</f>
        <v>2464</v>
      </c>
      <c r="I5753" s="11">
        <f>VLOOKUP(B5753,[1]!Product_Data[#Data],3,0)</f>
        <v>1774</v>
      </c>
      <c r="J5753" s="11">
        <f t="shared" si="537"/>
        <v>5322</v>
      </c>
      <c r="K5753" s="11">
        <f t="shared" si="538"/>
        <v>7392</v>
      </c>
      <c r="L5753" s="11">
        <f t="shared" si="539"/>
        <v>2070</v>
      </c>
      <c r="M5753" t="str">
        <f>VLOOKUP(C5753,[1]!Location_Data[#Data],2,0)</f>
        <v>San Mateo</v>
      </c>
      <c r="N5753" t="str">
        <f>VLOOKUP(D5753,[1]!Salespeople_Data[#Data],2,0)</f>
        <v>Martin Carr</v>
      </c>
      <c r="O5753" t="str">
        <f>VLOOKUP(E5753,[1]!Customer_Data[#Data],2,0)</f>
        <v>Eugene Cunningham</v>
      </c>
      <c r="P5753" s="15">
        <f t="shared" si="534"/>
        <v>4</v>
      </c>
      <c r="Q5753">
        <f t="shared" si="535"/>
        <v>2</v>
      </c>
      <c r="R5753">
        <f t="shared" si="536"/>
        <v>2021</v>
      </c>
    </row>
    <row r="5754" spans="1:18" x14ac:dyDescent="0.25">
      <c r="A5754" s="7" t="s">
        <v>6777</v>
      </c>
      <c r="B5754" s="7" t="s">
        <v>185</v>
      </c>
      <c r="C5754" s="7" t="s">
        <v>527</v>
      </c>
      <c r="D5754" s="7" t="s">
        <v>75</v>
      </c>
      <c r="E5754" s="7" t="s">
        <v>1764</v>
      </c>
      <c r="F5754" s="9">
        <v>44238</v>
      </c>
      <c r="G5754" s="7">
        <v>2</v>
      </c>
      <c r="H5754" s="11">
        <f>VLOOKUP(B5754,[1]!Product_Data[#Data],4,0)</f>
        <v>667</v>
      </c>
      <c r="I5754" s="11">
        <f>VLOOKUP(B5754,[1]!Product_Data[#Data],3,0)</f>
        <v>387</v>
      </c>
      <c r="J5754" s="11">
        <f t="shared" si="537"/>
        <v>774</v>
      </c>
      <c r="K5754" s="11">
        <f t="shared" si="538"/>
        <v>1334</v>
      </c>
      <c r="L5754" s="11">
        <f t="shared" si="539"/>
        <v>560</v>
      </c>
      <c r="M5754" t="str">
        <f>VLOOKUP(C5754,[1]!Location_Data[#Data],2,0)</f>
        <v>Stockton</v>
      </c>
      <c r="N5754" t="str">
        <f>VLOOKUP(D5754,[1]!Salespeople_Data[#Data],2,0)</f>
        <v>Roger Robertson</v>
      </c>
      <c r="O5754" t="str">
        <f>VLOOKUP(E5754,[1]!Customer_Data[#Data],2,0)</f>
        <v>Ralph Cooper</v>
      </c>
      <c r="P5754" s="15">
        <f t="shared" si="534"/>
        <v>5</v>
      </c>
      <c r="Q5754">
        <f t="shared" si="535"/>
        <v>2</v>
      </c>
      <c r="R5754">
        <f t="shared" si="536"/>
        <v>2021</v>
      </c>
    </row>
    <row r="5755" spans="1:18" x14ac:dyDescent="0.25">
      <c r="A5755" s="7" t="s">
        <v>6778</v>
      </c>
      <c r="B5755" s="7" t="s">
        <v>1149</v>
      </c>
      <c r="C5755" s="7" t="s">
        <v>52</v>
      </c>
      <c r="D5755" s="7" t="s">
        <v>58</v>
      </c>
      <c r="E5755" s="7" t="s">
        <v>2759</v>
      </c>
      <c r="F5755" s="9">
        <v>44201</v>
      </c>
      <c r="G5755" s="7">
        <v>3</v>
      </c>
      <c r="H5755" s="11">
        <f>VLOOKUP(B5755,[1]!Product_Data[#Data],4,0)</f>
        <v>847</v>
      </c>
      <c r="I5755" s="11">
        <f>VLOOKUP(B5755,[1]!Product_Data[#Data],3,0)</f>
        <v>534</v>
      </c>
      <c r="J5755" s="11">
        <f t="shared" si="537"/>
        <v>1602</v>
      </c>
      <c r="K5755" s="11">
        <f t="shared" si="538"/>
        <v>2541</v>
      </c>
      <c r="L5755" s="11">
        <f t="shared" si="539"/>
        <v>939</v>
      </c>
      <c r="M5755" t="str">
        <f>VLOOKUP(C5755,[1]!Location_Data[#Data],2,0)</f>
        <v>Pasadena</v>
      </c>
      <c r="N5755" t="str">
        <f>VLOOKUP(D5755,[1]!Salespeople_Data[#Data],2,0)</f>
        <v>Christopher Tucker</v>
      </c>
      <c r="O5755" t="str">
        <f>VLOOKUP(E5755,[1]!Customer_Data[#Data],2,0)</f>
        <v>Donald Morris</v>
      </c>
      <c r="P5755" s="15">
        <f t="shared" si="534"/>
        <v>3</v>
      </c>
      <c r="Q5755">
        <f t="shared" si="535"/>
        <v>1</v>
      </c>
      <c r="R5755">
        <f t="shared" si="536"/>
        <v>2021</v>
      </c>
    </row>
    <row r="5756" spans="1:18" x14ac:dyDescent="0.25">
      <c r="A5756" s="7" t="s">
        <v>6779</v>
      </c>
      <c r="B5756" s="7" t="s">
        <v>603</v>
      </c>
      <c r="C5756" s="7" t="s">
        <v>190</v>
      </c>
      <c r="D5756" s="7" t="s">
        <v>298</v>
      </c>
      <c r="E5756" s="7" t="s">
        <v>2251</v>
      </c>
      <c r="F5756" s="9">
        <v>44244</v>
      </c>
      <c r="G5756" s="7">
        <v>4</v>
      </c>
      <c r="H5756" s="11">
        <f>VLOOKUP(B5756,[1]!Product_Data[#Data],4,0)</f>
        <v>2495</v>
      </c>
      <c r="I5756" s="11">
        <f>VLOOKUP(B5756,[1]!Product_Data[#Data],3,0)</f>
        <v>1896</v>
      </c>
      <c r="J5756" s="11">
        <f t="shared" si="537"/>
        <v>7584</v>
      </c>
      <c r="K5756" s="11">
        <f t="shared" si="538"/>
        <v>9980</v>
      </c>
      <c r="L5756" s="11">
        <f t="shared" si="539"/>
        <v>2396</v>
      </c>
      <c r="M5756" t="str">
        <f>VLOOKUP(C5756,[1]!Location_Data[#Data],2,0)</f>
        <v>Oakland</v>
      </c>
      <c r="N5756" t="str">
        <f>VLOOKUP(D5756,[1]!Salespeople_Data[#Data],2,0)</f>
        <v>Kenneth Fields</v>
      </c>
      <c r="O5756" t="str">
        <f>VLOOKUP(E5756,[1]!Customer_Data[#Data],2,0)</f>
        <v>Timothy Bowman</v>
      </c>
      <c r="P5756" s="15">
        <f t="shared" si="534"/>
        <v>4</v>
      </c>
      <c r="Q5756">
        <f t="shared" si="535"/>
        <v>2</v>
      </c>
      <c r="R5756">
        <f t="shared" si="536"/>
        <v>2021</v>
      </c>
    </row>
    <row r="5757" spans="1:18" x14ac:dyDescent="0.25">
      <c r="A5757" s="7" t="s">
        <v>6780</v>
      </c>
      <c r="B5757" s="7" t="s">
        <v>352</v>
      </c>
      <c r="C5757" s="7" t="s">
        <v>386</v>
      </c>
      <c r="D5757" s="7" t="s">
        <v>250</v>
      </c>
      <c r="E5757" s="7" t="s">
        <v>1163</v>
      </c>
      <c r="F5757" s="9">
        <v>44233</v>
      </c>
      <c r="G5757" s="7">
        <v>1</v>
      </c>
      <c r="H5757" s="11">
        <f>VLOOKUP(B5757,[1]!Product_Data[#Data],4,0)</f>
        <v>203</v>
      </c>
      <c r="I5757" s="11">
        <f>VLOOKUP(B5757,[1]!Product_Data[#Data],3,0)</f>
        <v>154</v>
      </c>
      <c r="J5757" s="11">
        <f t="shared" si="537"/>
        <v>154</v>
      </c>
      <c r="K5757" s="11">
        <f t="shared" si="538"/>
        <v>203</v>
      </c>
      <c r="L5757" s="11">
        <f t="shared" si="539"/>
        <v>49</v>
      </c>
      <c r="M5757" t="str">
        <f>VLOOKUP(C5757,[1]!Location_Data[#Data],2,0)</f>
        <v>Carlsbad</v>
      </c>
      <c r="N5757" t="str">
        <f>VLOOKUP(D5757,[1]!Salespeople_Data[#Data],2,0)</f>
        <v>Martin Carr</v>
      </c>
      <c r="O5757" t="str">
        <f>VLOOKUP(E5757,[1]!Customer_Data[#Data],2,0)</f>
        <v>Randy Simpson</v>
      </c>
      <c r="P5757" s="15">
        <f t="shared" si="534"/>
        <v>7</v>
      </c>
      <c r="Q5757">
        <f t="shared" si="535"/>
        <v>2</v>
      </c>
      <c r="R5757">
        <f t="shared" si="536"/>
        <v>2021</v>
      </c>
    </row>
    <row r="5758" spans="1:18" x14ac:dyDescent="0.25">
      <c r="A5758" s="7" t="s">
        <v>6781</v>
      </c>
      <c r="B5758" s="7" t="s">
        <v>626</v>
      </c>
      <c r="C5758" s="7" t="s">
        <v>731</v>
      </c>
      <c r="D5758" s="7" t="s">
        <v>225</v>
      </c>
      <c r="E5758" s="7" t="s">
        <v>1605</v>
      </c>
      <c r="F5758" s="9">
        <v>44268</v>
      </c>
      <c r="G5758" s="7">
        <v>2</v>
      </c>
      <c r="H5758" s="11">
        <f>VLOOKUP(B5758,[1]!Product_Data[#Data],4,0)</f>
        <v>584</v>
      </c>
      <c r="I5758" s="11">
        <f>VLOOKUP(B5758,[1]!Product_Data[#Data],3,0)</f>
        <v>420</v>
      </c>
      <c r="J5758" s="11">
        <f t="shared" si="537"/>
        <v>840</v>
      </c>
      <c r="K5758" s="11">
        <f t="shared" si="538"/>
        <v>1168</v>
      </c>
      <c r="L5758" s="11">
        <f t="shared" si="539"/>
        <v>328</v>
      </c>
      <c r="M5758" t="str">
        <f>VLOOKUP(C5758,[1]!Location_Data[#Data],2,0)</f>
        <v>Costa Mesa</v>
      </c>
      <c r="N5758" t="str">
        <f>VLOOKUP(D5758,[1]!Salespeople_Data[#Data],2,0)</f>
        <v>Andrew Bowman</v>
      </c>
      <c r="O5758" t="str">
        <f>VLOOKUP(E5758,[1]!Customer_Data[#Data],2,0)</f>
        <v>Phillip Morrison</v>
      </c>
      <c r="P5758" s="15">
        <f t="shared" si="534"/>
        <v>7</v>
      </c>
      <c r="Q5758">
        <f t="shared" si="535"/>
        <v>3</v>
      </c>
      <c r="R5758">
        <f t="shared" si="536"/>
        <v>2021</v>
      </c>
    </row>
    <row r="5759" spans="1:18" x14ac:dyDescent="0.25">
      <c r="A5759" s="7" t="s">
        <v>6782</v>
      </c>
      <c r="B5759" s="7" t="s">
        <v>189</v>
      </c>
      <c r="C5759" s="7" t="s">
        <v>731</v>
      </c>
      <c r="D5759" s="7" t="s">
        <v>413</v>
      </c>
      <c r="E5759" s="7" t="s">
        <v>147</v>
      </c>
      <c r="F5759" s="9">
        <v>44218</v>
      </c>
      <c r="G5759" s="7">
        <v>1</v>
      </c>
      <c r="H5759" s="11">
        <f>VLOOKUP(B5759,[1]!Product_Data[#Data],4,0)</f>
        <v>1783</v>
      </c>
      <c r="I5759" s="11">
        <f>VLOOKUP(B5759,[1]!Product_Data[#Data],3,0)</f>
        <v>1516</v>
      </c>
      <c r="J5759" s="11">
        <f t="shared" si="537"/>
        <v>1516</v>
      </c>
      <c r="K5759" s="11">
        <f t="shared" si="538"/>
        <v>1783</v>
      </c>
      <c r="L5759" s="11">
        <f t="shared" si="539"/>
        <v>267</v>
      </c>
      <c r="M5759" t="str">
        <f>VLOOKUP(C5759,[1]!Location_Data[#Data],2,0)</f>
        <v>Costa Mesa</v>
      </c>
      <c r="N5759" t="str">
        <f>VLOOKUP(D5759,[1]!Salespeople_Data[#Data],2,0)</f>
        <v>Kenneth Bradley</v>
      </c>
      <c r="O5759" t="str">
        <f>VLOOKUP(E5759,[1]!Customer_Data[#Data],2,0)</f>
        <v>Steven Owens</v>
      </c>
      <c r="P5759" s="15">
        <f t="shared" si="534"/>
        <v>6</v>
      </c>
      <c r="Q5759">
        <f t="shared" si="535"/>
        <v>1</v>
      </c>
      <c r="R5759">
        <f t="shared" si="536"/>
        <v>2021</v>
      </c>
    </row>
    <row r="5760" spans="1:18" x14ac:dyDescent="0.25">
      <c r="A5760" s="7" t="s">
        <v>6783</v>
      </c>
      <c r="B5760" s="7" t="s">
        <v>38</v>
      </c>
      <c r="C5760" s="7" t="s">
        <v>14</v>
      </c>
      <c r="D5760" s="7" t="s">
        <v>170</v>
      </c>
      <c r="E5760" s="7" t="s">
        <v>1434</v>
      </c>
      <c r="F5760" s="9">
        <v>44211</v>
      </c>
      <c r="G5760" s="7">
        <v>4</v>
      </c>
      <c r="H5760" s="11">
        <f>VLOOKUP(B5760,[1]!Product_Data[#Data],4,0)</f>
        <v>2283</v>
      </c>
      <c r="I5760" s="11">
        <f>VLOOKUP(B5760,[1]!Product_Data[#Data],3,0)</f>
        <v>1484</v>
      </c>
      <c r="J5760" s="11">
        <f t="shared" si="537"/>
        <v>5936</v>
      </c>
      <c r="K5760" s="11">
        <f t="shared" si="538"/>
        <v>9132</v>
      </c>
      <c r="L5760" s="11">
        <f t="shared" si="539"/>
        <v>3196</v>
      </c>
      <c r="M5760" t="str">
        <f>VLOOKUP(C5760,[1]!Location_Data[#Data],2,0)</f>
        <v>Santa Clarita</v>
      </c>
      <c r="N5760" t="str">
        <f>VLOOKUP(D5760,[1]!Salespeople_Data[#Data],2,0)</f>
        <v>Sean Miller</v>
      </c>
      <c r="O5760" t="str">
        <f>VLOOKUP(E5760,[1]!Customer_Data[#Data],2,0)</f>
        <v>Raymond Alexander</v>
      </c>
      <c r="P5760" s="15">
        <f t="shared" si="534"/>
        <v>6</v>
      </c>
      <c r="Q5760">
        <f t="shared" si="535"/>
        <v>1</v>
      </c>
      <c r="R5760">
        <f t="shared" si="536"/>
        <v>2021</v>
      </c>
    </row>
    <row r="5761" spans="1:18" x14ac:dyDescent="0.25">
      <c r="A5761" s="7" t="s">
        <v>6784</v>
      </c>
      <c r="B5761" s="7" t="s">
        <v>408</v>
      </c>
      <c r="C5761" s="7" t="s">
        <v>115</v>
      </c>
      <c r="D5761" s="7" t="s">
        <v>136</v>
      </c>
      <c r="E5761" s="7" t="s">
        <v>1244</v>
      </c>
      <c r="F5761" s="9">
        <v>44238</v>
      </c>
      <c r="G5761" s="7">
        <v>2</v>
      </c>
      <c r="H5761" s="11">
        <f>VLOOKUP(B5761,[1]!Product_Data[#Data],4,0)</f>
        <v>1405</v>
      </c>
      <c r="I5761" s="11">
        <f>VLOOKUP(B5761,[1]!Product_Data[#Data],3,0)</f>
        <v>1054</v>
      </c>
      <c r="J5761" s="11">
        <f t="shared" si="537"/>
        <v>2108</v>
      </c>
      <c r="K5761" s="11">
        <f t="shared" si="538"/>
        <v>2810</v>
      </c>
      <c r="L5761" s="11">
        <f t="shared" si="539"/>
        <v>702</v>
      </c>
      <c r="M5761" t="str">
        <f>VLOOKUP(C5761,[1]!Location_Data[#Data],2,0)</f>
        <v>Glendale</v>
      </c>
      <c r="N5761" t="str">
        <f>VLOOKUP(D5761,[1]!Salespeople_Data[#Data],2,0)</f>
        <v>Clarence Fox</v>
      </c>
      <c r="O5761" t="str">
        <f>VLOOKUP(E5761,[1]!Customer_Data[#Data],2,0)</f>
        <v>Jesse Garrett</v>
      </c>
      <c r="P5761" s="15">
        <f t="shared" si="534"/>
        <v>5</v>
      </c>
      <c r="Q5761">
        <f t="shared" si="535"/>
        <v>2</v>
      </c>
      <c r="R5761">
        <f t="shared" si="536"/>
        <v>2021</v>
      </c>
    </row>
    <row r="5762" spans="1:18" x14ac:dyDescent="0.25">
      <c r="A5762" s="7" t="s">
        <v>6785</v>
      </c>
      <c r="B5762" s="7" t="s">
        <v>435</v>
      </c>
      <c r="C5762" s="7" t="s">
        <v>195</v>
      </c>
      <c r="D5762" s="7" t="s">
        <v>298</v>
      </c>
      <c r="E5762" s="7" t="s">
        <v>856</v>
      </c>
      <c r="F5762" s="9">
        <v>44251</v>
      </c>
      <c r="G5762" s="7">
        <v>1</v>
      </c>
      <c r="H5762" s="11">
        <f>VLOOKUP(B5762,[1]!Product_Data[#Data],4,0)</f>
        <v>2141</v>
      </c>
      <c r="I5762" s="11">
        <f>VLOOKUP(B5762,[1]!Product_Data[#Data],3,0)</f>
        <v>1777</v>
      </c>
      <c r="J5762" s="11">
        <f t="shared" si="537"/>
        <v>1777</v>
      </c>
      <c r="K5762" s="11">
        <f t="shared" si="538"/>
        <v>2141</v>
      </c>
      <c r="L5762" s="11">
        <f t="shared" si="539"/>
        <v>364</v>
      </c>
      <c r="M5762" t="str">
        <f>VLOOKUP(C5762,[1]!Location_Data[#Data],2,0)</f>
        <v>Pomona</v>
      </c>
      <c r="N5762" t="str">
        <f>VLOOKUP(D5762,[1]!Salespeople_Data[#Data],2,0)</f>
        <v>Kenneth Fields</v>
      </c>
      <c r="O5762" t="str">
        <f>VLOOKUP(E5762,[1]!Customer_Data[#Data],2,0)</f>
        <v>Jesse Wells</v>
      </c>
      <c r="P5762" s="15">
        <f t="shared" ref="P5762:P5825" si="540">WEEKDAY(F5762)</f>
        <v>4</v>
      </c>
      <c r="Q5762">
        <f t="shared" ref="Q5762:Q5825" si="541">MONTH(F5762)</f>
        <v>2</v>
      </c>
      <c r="R5762">
        <f t="shared" ref="R5762:R5825" si="542">YEAR(F5762)</f>
        <v>2021</v>
      </c>
    </row>
    <row r="5763" spans="1:18" x14ac:dyDescent="0.25">
      <c r="A5763" s="7" t="s">
        <v>6786</v>
      </c>
      <c r="B5763" s="7" t="s">
        <v>389</v>
      </c>
      <c r="C5763" s="7" t="s">
        <v>14</v>
      </c>
      <c r="D5763" s="7" t="s">
        <v>20</v>
      </c>
      <c r="E5763" s="7" t="s">
        <v>957</v>
      </c>
      <c r="F5763" s="9">
        <v>44252</v>
      </c>
      <c r="G5763" s="7">
        <v>1</v>
      </c>
      <c r="H5763" s="11">
        <f>VLOOKUP(B5763,[1]!Product_Data[#Data],4,0)</f>
        <v>1367</v>
      </c>
      <c r="I5763" s="11">
        <f>VLOOKUP(B5763,[1]!Product_Data[#Data],3,0)</f>
        <v>984</v>
      </c>
      <c r="J5763" s="11">
        <f t="shared" ref="J5763:J5826" si="543">PRODUCT(I5763,G5763)</f>
        <v>984</v>
      </c>
      <c r="K5763" s="11">
        <f t="shared" ref="K5763:K5826" si="544">PRODUCT(H5763,G5763)</f>
        <v>1367</v>
      </c>
      <c r="L5763" s="11">
        <f t="shared" ref="L5763:L5826" si="545">K5763-J5763</f>
        <v>383</v>
      </c>
      <c r="M5763" t="str">
        <f>VLOOKUP(C5763,[1]!Location_Data[#Data],2,0)</f>
        <v>Santa Clarita</v>
      </c>
      <c r="N5763" t="str">
        <f>VLOOKUP(D5763,[1]!Salespeople_Data[#Data],2,0)</f>
        <v>Joshua Cook</v>
      </c>
      <c r="O5763" t="str">
        <f>VLOOKUP(E5763,[1]!Customer_Data[#Data],2,0)</f>
        <v>Robert Jackson</v>
      </c>
      <c r="P5763" s="15">
        <f t="shared" si="540"/>
        <v>5</v>
      </c>
      <c r="Q5763">
        <f t="shared" si="541"/>
        <v>2</v>
      </c>
      <c r="R5763">
        <f t="shared" si="542"/>
        <v>2021</v>
      </c>
    </row>
    <row r="5764" spans="1:18" x14ac:dyDescent="0.25">
      <c r="A5764" s="7" t="s">
        <v>6787</v>
      </c>
      <c r="B5764" s="7" t="s">
        <v>289</v>
      </c>
      <c r="C5764" s="7" t="s">
        <v>643</v>
      </c>
      <c r="D5764" s="7" t="s">
        <v>170</v>
      </c>
      <c r="E5764" s="7" t="s">
        <v>2314</v>
      </c>
      <c r="F5764" s="9">
        <v>44210</v>
      </c>
      <c r="G5764" s="7">
        <v>2</v>
      </c>
      <c r="H5764" s="11">
        <f>VLOOKUP(B5764,[1]!Product_Data[#Data],4,0)</f>
        <v>368</v>
      </c>
      <c r="I5764" s="11">
        <f>VLOOKUP(B5764,[1]!Product_Data[#Data],3,0)</f>
        <v>294</v>
      </c>
      <c r="J5764" s="11">
        <f t="shared" si="543"/>
        <v>588</v>
      </c>
      <c r="K5764" s="11">
        <f t="shared" si="544"/>
        <v>736</v>
      </c>
      <c r="L5764" s="11">
        <f t="shared" si="545"/>
        <v>148</v>
      </c>
      <c r="M5764" t="str">
        <f>VLOOKUP(C5764,[1]!Location_Data[#Data],2,0)</f>
        <v>Hayward</v>
      </c>
      <c r="N5764" t="str">
        <f>VLOOKUP(D5764,[1]!Salespeople_Data[#Data],2,0)</f>
        <v>Sean Miller</v>
      </c>
      <c r="O5764" t="str">
        <f>VLOOKUP(E5764,[1]!Customer_Data[#Data],2,0)</f>
        <v>Roger Miller</v>
      </c>
      <c r="P5764" s="15">
        <f t="shared" si="540"/>
        <v>5</v>
      </c>
      <c r="Q5764">
        <f t="shared" si="541"/>
        <v>1</v>
      </c>
      <c r="R5764">
        <f t="shared" si="542"/>
        <v>2021</v>
      </c>
    </row>
    <row r="5765" spans="1:18" x14ac:dyDescent="0.25">
      <c r="A5765" s="7" t="s">
        <v>6788</v>
      </c>
      <c r="B5765" s="7" t="s">
        <v>173</v>
      </c>
      <c r="C5765" s="7" t="s">
        <v>190</v>
      </c>
      <c r="D5765" s="7" t="s">
        <v>80</v>
      </c>
      <c r="E5765" s="7" t="s">
        <v>2641</v>
      </c>
      <c r="F5765" s="9">
        <v>44247</v>
      </c>
      <c r="G5765" s="7">
        <v>3</v>
      </c>
      <c r="H5765" s="11">
        <f>VLOOKUP(B5765,[1]!Product_Data[#Data],4,0)</f>
        <v>2005</v>
      </c>
      <c r="I5765" s="11">
        <f>VLOOKUP(B5765,[1]!Product_Data[#Data],3,0)</f>
        <v>1223</v>
      </c>
      <c r="J5765" s="11">
        <f t="shared" si="543"/>
        <v>3669</v>
      </c>
      <c r="K5765" s="11">
        <f t="shared" si="544"/>
        <v>6015</v>
      </c>
      <c r="L5765" s="11">
        <f t="shared" si="545"/>
        <v>2346</v>
      </c>
      <c r="M5765" t="str">
        <f>VLOOKUP(C5765,[1]!Location_Data[#Data],2,0)</f>
        <v>Oakland</v>
      </c>
      <c r="N5765" t="str">
        <f>VLOOKUP(D5765,[1]!Salespeople_Data[#Data],2,0)</f>
        <v>Henry Nelson</v>
      </c>
      <c r="O5765" t="str">
        <f>VLOOKUP(E5765,[1]!Customer_Data[#Data],2,0)</f>
        <v>Nicholas Hernandez</v>
      </c>
      <c r="P5765" s="15">
        <f t="shared" si="540"/>
        <v>7</v>
      </c>
      <c r="Q5765">
        <f t="shared" si="541"/>
        <v>2</v>
      </c>
      <c r="R5765">
        <f t="shared" si="542"/>
        <v>2021</v>
      </c>
    </row>
    <row r="5766" spans="1:18" x14ac:dyDescent="0.25">
      <c r="A5766" s="7" t="s">
        <v>6789</v>
      </c>
      <c r="B5766" s="7" t="s">
        <v>155</v>
      </c>
      <c r="C5766" s="7" t="s">
        <v>392</v>
      </c>
      <c r="D5766" s="7" t="s">
        <v>165</v>
      </c>
      <c r="E5766" s="7" t="s">
        <v>1458</v>
      </c>
      <c r="F5766" s="9">
        <v>44238</v>
      </c>
      <c r="G5766" s="7">
        <v>1</v>
      </c>
      <c r="H5766" s="11">
        <f>VLOOKUP(B5766,[1]!Product_Data[#Data],4,0)</f>
        <v>1353</v>
      </c>
      <c r="I5766" s="11">
        <f>VLOOKUP(B5766,[1]!Product_Data[#Data],3,0)</f>
        <v>947</v>
      </c>
      <c r="J5766" s="11">
        <f t="shared" si="543"/>
        <v>947</v>
      </c>
      <c r="K5766" s="11">
        <f t="shared" si="544"/>
        <v>1353</v>
      </c>
      <c r="L5766" s="11">
        <f t="shared" si="545"/>
        <v>406</v>
      </c>
      <c r="M5766" t="str">
        <f>VLOOKUP(C5766,[1]!Location_Data[#Data],2,0)</f>
        <v>Visalia</v>
      </c>
      <c r="N5766" t="str">
        <f>VLOOKUP(D5766,[1]!Salespeople_Data[#Data],2,0)</f>
        <v>Joe Sims</v>
      </c>
      <c r="O5766" t="str">
        <f>VLOOKUP(E5766,[1]!Customer_Data[#Data],2,0)</f>
        <v>Steve Miller</v>
      </c>
      <c r="P5766" s="15">
        <f t="shared" si="540"/>
        <v>5</v>
      </c>
      <c r="Q5766">
        <f t="shared" si="541"/>
        <v>2</v>
      </c>
      <c r="R5766">
        <f t="shared" si="542"/>
        <v>2021</v>
      </c>
    </row>
    <row r="5767" spans="1:18" x14ac:dyDescent="0.25">
      <c r="A5767" s="7" t="s">
        <v>6790</v>
      </c>
      <c r="B5767" s="7" t="s">
        <v>370</v>
      </c>
      <c r="C5767" s="7" t="s">
        <v>286</v>
      </c>
      <c r="D5767" s="7" t="s">
        <v>141</v>
      </c>
      <c r="E5767" s="7" t="s">
        <v>1214</v>
      </c>
      <c r="F5767" s="9">
        <v>44230</v>
      </c>
      <c r="G5767" s="7">
        <v>1</v>
      </c>
      <c r="H5767" s="11">
        <f>VLOOKUP(B5767,[1]!Product_Data[#Data],4,0)</f>
        <v>771</v>
      </c>
      <c r="I5767" s="11">
        <f>VLOOKUP(B5767,[1]!Product_Data[#Data],3,0)</f>
        <v>648</v>
      </c>
      <c r="J5767" s="11">
        <f t="shared" si="543"/>
        <v>648</v>
      </c>
      <c r="K5767" s="11">
        <f t="shared" si="544"/>
        <v>771</v>
      </c>
      <c r="L5767" s="11">
        <f t="shared" si="545"/>
        <v>123</v>
      </c>
      <c r="M5767" t="str">
        <f>VLOOKUP(C5767,[1]!Location_Data[#Data],2,0)</f>
        <v>El Monte</v>
      </c>
      <c r="N5767" t="str">
        <f>VLOOKUP(D5767,[1]!Salespeople_Data[#Data],2,0)</f>
        <v>Arthur Mccoy</v>
      </c>
      <c r="O5767" t="str">
        <f>VLOOKUP(E5767,[1]!Customer_Data[#Data],2,0)</f>
        <v>Matthew Lewis</v>
      </c>
      <c r="P5767" s="15">
        <f t="shared" si="540"/>
        <v>4</v>
      </c>
      <c r="Q5767">
        <f t="shared" si="541"/>
        <v>2</v>
      </c>
      <c r="R5767">
        <f t="shared" si="542"/>
        <v>2021</v>
      </c>
    </row>
    <row r="5768" spans="1:18" x14ac:dyDescent="0.25">
      <c r="A5768" s="7" t="s">
        <v>6791</v>
      </c>
      <c r="B5768" s="7" t="s">
        <v>361</v>
      </c>
      <c r="C5768" s="7" t="s">
        <v>90</v>
      </c>
      <c r="D5768" s="7" t="s">
        <v>250</v>
      </c>
      <c r="E5768" s="7" t="s">
        <v>829</v>
      </c>
      <c r="F5768" s="9">
        <v>44239</v>
      </c>
      <c r="G5768" s="7">
        <v>2</v>
      </c>
      <c r="H5768" s="11">
        <f>VLOOKUP(B5768,[1]!Product_Data[#Data],4,0)</f>
        <v>1338</v>
      </c>
      <c r="I5768" s="11">
        <f>VLOOKUP(B5768,[1]!Product_Data[#Data],3,0)</f>
        <v>682</v>
      </c>
      <c r="J5768" s="11">
        <f t="shared" si="543"/>
        <v>1364</v>
      </c>
      <c r="K5768" s="11">
        <f t="shared" si="544"/>
        <v>2676</v>
      </c>
      <c r="L5768" s="11">
        <f t="shared" si="545"/>
        <v>1312</v>
      </c>
      <c r="M5768" t="str">
        <f>VLOOKUP(C5768,[1]!Location_Data[#Data],2,0)</f>
        <v>Irvine</v>
      </c>
      <c r="N5768" t="str">
        <f>VLOOKUP(D5768,[1]!Salespeople_Data[#Data],2,0)</f>
        <v>Martin Carr</v>
      </c>
      <c r="O5768" t="str">
        <f>VLOOKUP(E5768,[1]!Customer_Data[#Data],2,0)</f>
        <v>Shawn Ray</v>
      </c>
      <c r="P5768" s="15">
        <f t="shared" si="540"/>
        <v>6</v>
      </c>
      <c r="Q5768">
        <f t="shared" si="541"/>
        <v>2</v>
      </c>
      <c r="R5768">
        <f t="shared" si="542"/>
        <v>2021</v>
      </c>
    </row>
    <row r="5769" spans="1:18" x14ac:dyDescent="0.25">
      <c r="A5769" s="7" t="s">
        <v>6792</v>
      </c>
      <c r="B5769" s="7" t="s">
        <v>38</v>
      </c>
      <c r="C5769" s="7" t="s">
        <v>380</v>
      </c>
      <c r="D5769" s="7" t="s">
        <v>216</v>
      </c>
      <c r="E5769" s="7" t="s">
        <v>1480</v>
      </c>
      <c r="F5769" s="9">
        <v>44221</v>
      </c>
      <c r="G5769" s="7">
        <v>4</v>
      </c>
      <c r="H5769" s="11">
        <f>VLOOKUP(B5769,[1]!Product_Data[#Data],4,0)</f>
        <v>2283</v>
      </c>
      <c r="I5769" s="11">
        <f>VLOOKUP(B5769,[1]!Product_Data[#Data],3,0)</f>
        <v>1484</v>
      </c>
      <c r="J5769" s="11">
        <f t="shared" si="543"/>
        <v>5936</v>
      </c>
      <c r="K5769" s="11">
        <f t="shared" si="544"/>
        <v>9132</v>
      </c>
      <c r="L5769" s="11">
        <f t="shared" si="545"/>
        <v>3196</v>
      </c>
      <c r="M5769" t="str">
        <f>VLOOKUP(C5769,[1]!Location_Data[#Data],2,0)</f>
        <v>Los Angeles</v>
      </c>
      <c r="N5769" t="str">
        <f>VLOOKUP(D5769,[1]!Salespeople_Data[#Data],2,0)</f>
        <v>Ernest Wagner</v>
      </c>
      <c r="O5769" t="str">
        <f>VLOOKUP(E5769,[1]!Customer_Data[#Data],2,0)</f>
        <v>Shawn Snyder</v>
      </c>
      <c r="P5769" s="15">
        <f t="shared" si="540"/>
        <v>2</v>
      </c>
      <c r="Q5769">
        <f t="shared" si="541"/>
        <v>1</v>
      </c>
      <c r="R5769">
        <f t="shared" si="542"/>
        <v>2021</v>
      </c>
    </row>
    <row r="5770" spans="1:18" x14ac:dyDescent="0.25">
      <c r="A5770" s="7" t="s">
        <v>6793</v>
      </c>
      <c r="B5770" s="7" t="s">
        <v>412</v>
      </c>
      <c r="C5770" s="7" t="s">
        <v>472</v>
      </c>
      <c r="D5770" s="7" t="s">
        <v>159</v>
      </c>
      <c r="E5770" s="7" t="s">
        <v>1187</v>
      </c>
      <c r="F5770" s="9">
        <v>44200</v>
      </c>
      <c r="G5770" s="7">
        <v>1</v>
      </c>
      <c r="H5770" s="11">
        <f>VLOOKUP(B5770,[1]!Product_Data[#Data],4,0)</f>
        <v>2396</v>
      </c>
      <c r="I5770" s="11">
        <f>VLOOKUP(B5770,[1]!Product_Data[#Data],3,0)</f>
        <v>1965</v>
      </c>
      <c r="J5770" s="11">
        <f t="shared" si="543"/>
        <v>1965</v>
      </c>
      <c r="K5770" s="11">
        <f t="shared" si="544"/>
        <v>2396</v>
      </c>
      <c r="L5770" s="11">
        <f t="shared" si="545"/>
        <v>431</v>
      </c>
      <c r="M5770" t="str">
        <f>VLOOKUP(C5770,[1]!Location_Data[#Data],2,0)</f>
        <v>Concord</v>
      </c>
      <c r="N5770" t="str">
        <f>VLOOKUP(D5770,[1]!Salespeople_Data[#Data],2,0)</f>
        <v>Bobby Russell</v>
      </c>
      <c r="O5770" t="str">
        <f>VLOOKUP(E5770,[1]!Customer_Data[#Data],2,0)</f>
        <v>Jeremy Wilson</v>
      </c>
      <c r="P5770" s="15">
        <f t="shared" si="540"/>
        <v>2</v>
      </c>
      <c r="Q5770">
        <f t="shared" si="541"/>
        <v>1</v>
      </c>
      <c r="R5770">
        <f t="shared" si="542"/>
        <v>2021</v>
      </c>
    </row>
    <row r="5771" spans="1:18" x14ac:dyDescent="0.25">
      <c r="A5771" s="7" t="s">
        <v>6794</v>
      </c>
      <c r="B5771" s="7" t="s">
        <v>267</v>
      </c>
      <c r="C5771" s="7" t="s">
        <v>66</v>
      </c>
      <c r="D5771" s="7" t="s">
        <v>63</v>
      </c>
      <c r="E5771" s="7" t="s">
        <v>4881</v>
      </c>
      <c r="F5771" s="9">
        <v>44248</v>
      </c>
      <c r="G5771" s="7">
        <v>2</v>
      </c>
      <c r="H5771" s="11">
        <f>VLOOKUP(B5771,[1]!Product_Data[#Data],4,0)</f>
        <v>400</v>
      </c>
      <c r="I5771" s="11">
        <f>VLOOKUP(B5771,[1]!Product_Data[#Data],3,0)</f>
        <v>208</v>
      </c>
      <c r="J5771" s="11">
        <f t="shared" si="543"/>
        <v>416</v>
      </c>
      <c r="K5771" s="11">
        <f t="shared" si="544"/>
        <v>800</v>
      </c>
      <c r="L5771" s="11">
        <f t="shared" si="545"/>
        <v>384</v>
      </c>
      <c r="M5771" t="str">
        <f>VLOOKUP(C5771,[1]!Location_Data[#Data],2,0)</f>
        <v>Ontario</v>
      </c>
      <c r="N5771" t="str">
        <f>VLOOKUP(D5771,[1]!Salespeople_Data[#Data],2,0)</f>
        <v>Jeremy Mendoza</v>
      </c>
      <c r="O5771" t="str">
        <f>VLOOKUP(E5771,[1]!Customer_Data[#Data],2,0)</f>
        <v>Douglas Foster</v>
      </c>
      <c r="P5771" s="15">
        <f t="shared" si="540"/>
        <v>1</v>
      </c>
      <c r="Q5771">
        <f t="shared" si="541"/>
        <v>2</v>
      </c>
      <c r="R5771">
        <f t="shared" si="542"/>
        <v>2021</v>
      </c>
    </row>
    <row r="5772" spans="1:18" x14ac:dyDescent="0.25">
      <c r="A5772" s="7" t="s">
        <v>6795</v>
      </c>
      <c r="B5772" s="7" t="s">
        <v>600</v>
      </c>
      <c r="C5772" s="7" t="s">
        <v>204</v>
      </c>
      <c r="D5772" s="7" t="s">
        <v>239</v>
      </c>
      <c r="E5772" s="7" t="s">
        <v>2460</v>
      </c>
      <c r="F5772" s="9">
        <v>44235</v>
      </c>
      <c r="G5772" s="7">
        <v>1</v>
      </c>
      <c r="H5772" s="11">
        <f>VLOOKUP(B5772,[1]!Product_Data[#Data],4,0)</f>
        <v>368</v>
      </c>
      <c r="I5772" s="11">
        <f>VLOOKUP(B5772,[1]!Product_Data[#Data],3,0)</f>
        <v>269</v>
      </c>
      <c r="J5772" s="11">
        <f t="shared" si="543"/>
        <v>269</v>
      </c>
      <c r="K5772" s="11">
        <f t="shared" si="544"/>
        <v>368</v>
      </c>
      <c r="L5772" s="11">
        <f t="shared" si="545"/>
        <v>99</v>
      </c>
      <c r="M5772" t="str">
        <f>VLOOKUP(C5772,[1]!Location_Data[#Data],2,0)</f>
        <v>Corona</v>
      </c>
      <c r="N5772" t="str">
        <f>VLOOKUP(D5772,[1]!Salespeople_Data[#Data],2,0)</f>
        <v>John Reyes</v>
      </c>
      <c r="O5772" t="str">
        <f>VLOOKUP(E5772,[1]!Customer_Data[#Data],2,0)</f>
        <v>Joe Gordon</v>
      </c>
      <c r="P5772" s="15">
        <f t="shared" si="540"/>
        <v>2</v>
      </c>
      <c r="Q5772">
        <f t="shared" si="541"/>
        <v>2</v>
      </c>
      <c r="R5772">
        <f t="shared" si="542"/>
        <v>2021</v>
      </c>
    </row>
    <row r="5773" spans="1:18" x14ac:dyDescent="0.25">
      <c r="A5773" s="7" t="s">
        <v>6796</v>
      </c>
      <c r="B5773" s="7" t="s">
        <v>83</v>
      </c>
      <c r="C5773" s="7" t="s">
        <v>596</v>
      </c>
      <c r="D5773" s="7" t="s">
        <v>35</v>
      </c>
      <c r="E5773" s="7" t="s">
        <v>648</v>
      </c>
      <c r="F5773" s="9">
        <v>44263</v>
      </c>
      <c r="G5773" s="7">
        <v>3</v>
      </c>
      <c r="H5773" s="11">
        <f>VLOOKUP(B5773,[1]!Product_Data[#Data],4,0)</f>
        <v>1972</v>
      </c>
      <c r="I5773" s="11">
        <f>VLOOKUP(B5773,[1]!Product_Data[#Data],3,0)</f>
        <v>1321</v>
      </c>
      <c r="J5773" s="11">
        <f t="shared" si="543"/>
        <v>3963</v>
      </c>
      <c r="K5773" s="11">
        <f t="shared" si="544"/>
        <v>5916</v>
      </c>
      <c r="L5773" s="11">
        <f t="shared" si="545"/>
        <v>1953</v>
      </c>
      <c r="M5773" t="str">
        <f>VLOOKUP(C5773,[1]!Location_Data[#Data],2,0)</f>
        <v>Fremont</v>
      </c>
      <c r="N5773" t="str">
        <f>VLOOKUP(D5773,[1]!Salespeople_Data[#Data],2,0)</f>
        <v>Charles Harper</v>
      </c>
      <c r="O5773" t="str">
        <f>VLOOKUP(E5773,[1]!Customer_Data[#Data],2,0)</f>
        <v>Russell Alexander</v>
      </c>
      <c r="P5773" s="15">
        <f t="shared" si="540"/>
        <v>2</v>
      </c>
      <c r="Q5773">
        <f t="shared" si="541"/>
        <v>3</v>
      </c>
      <c r="R5773">
        <f t="shared" si="542"/>
        <v>2021</v>
      </c>
    </row>
    <row r="5774" spans="1:18" x14ac:dyDescent="0.25">
      <c r="A5774" s="7" t="s">
        <v>6797</v>
      </c>
      <c r="B5774" s="7" t="s">
        <v>479</v>
      </c>
      <c r="C5774" s="7" t="s">
        <v>519</v>
      </c>
      <c r="D5774" s="7" t="s">
        <v>146</v>
      </c>
      <c r="E5774" s="7" t="s">
        <v>3155</v>
      </c>
      <c r="F5774" s="9">
        <v>44198</v>
      </c>
      <c r="G5774" s="7">
        <v>4</v>
      </c>
      <c r="H5774" s="11">
        <f>VLOOKUP(B5774,[1]!Product_Data[#Data],4,0)</f>
        <v>123</v>
      </c>
      <c r="I5774" s="11">
        <f>VLOOKUP(B5774,[1]!Product_Data[#Data],3,0)</f>
        <v>84</v>
      </c>
      <c r="J5774" s="11">
        <f t="shared" si="543"/>
        <v>336</v>
      </c>
      <c r="K5774" s="11">
        <f t="shared" si="544"/>
        <v>492</v>
      </c>
      <c r="L5774" s="11">
        <f t="shared" si="545"/>
        <v>156</v>
      </c>
      <c r="M5774" t="str">
        <f>VLOOKUP(C5774,[1]!Location_Data[#Data],2,0)</f>
        <v>Anaheim</v>
      </c>
      <c r="N5774" t="str">
        <f>VLOOKUP(D5774,[1]!Salespeople_Data[#Data],2,0)</f>
        <v>Carl Elliott</v>
      </c>
      <c r="O5774" t="str">
        <f>VLOOKUP(E5774,[1]!Customer_Data[#Data],2,0)</f>
        <v>Gerald Reyes</v>
      </c>
      <c r="P5774" s="15">
        <f t="shared" si="540"/>
        <v>7</v>
      </c>
      <c r="Q5774">
        <f t="shared" si="541"/>
        <v>1</v>
      </c>
      <c r="R5774">
        <f t="shared" si="542"/>
        <v>2021</v>
      </c>
    </row>
    <row r="5775" spans="1:18" x14ac:dyDescent="0.25">
      <c r="A5775" s="7" t="s">
        <v>6798</v>
      </c>
      <c r="B5775" s="7" t="s">
        <v>267</v>
      </c>
      <c r="C5775" s="7" t="s">
        <v>467</v>
      </c>
      <c r="D5775" s="7" t="s">
        <v>308</v>
      </c>
      <c r="E5775" s="7" t="s">
        <v>4001</v>
      </c>
      <c r="F5775" s="9">
        <v>44268</v>
      </c>
      <c r="G5775" s="7">
        <v>3</v>
      </c>
      <c r="H5775" s="11">
        <f>VLOOKUP(B5775,[1]!Product_Data[#Data],4,0)</f>
        <v>400</v>
      </c>
      <c r="I5775" s="11">
        <f>VLOOKUP(B5775,[1]!Product_Data[#Data],3,0)</f>
        <v>208</v>
      </c>
      <c r="J5775" s="11">
        <f t="shared" si="543"/>
        <v>624</v>
      </c>
      <c r="K5775" s="11">
        <f t="shared" si="544"/>
        <v>1200</v>
      </c>
      <c r="L5775" s="11">
        <f t="shared" si="545"/>
        <v>576</v>
      </c>
      <c r="M5775" t="str">
        <f>VLOOKUP(C5775,[1]!Location_Data[#Data],2,0)</f>
        <v>Garden Grove</v>
      </c>
      <c r="N5775" t="str">
        <f>VLOOKUP(D5775,[1]!Salespeople_Data[#Data],2,0)</f>
        <v>Fred Robertson</v>
      </c>
      <c r="O5775" t="str">
        <f>VLOOKUP(E5775,[1]!Customer_Data[#Data],2,0)</f>
        <v>Wayne Ortiz</v>
      </c>
      <c r="P5775" s="15">
        <f t="shared" si="540"/>
        <v>7</v>
      </c>
      <c r="Q5775">
        <f t="shared" si="541"/>
        <v>3</v>
      </c>
      <c r="R5775">
        <f t="shared" si="542"/>
        <v>2021</v>
      </c>
    </row>
    <row r="5776" spans="1:18" x14ac:dyDescent="0.25">
      <c r="A5776" s="7" t="s">
        <v>6799</v>
      </c>
      <c r="B5776" s="7" t="s">
        <v>173</v>
      </c>
      <c r="C5776" s="7" t="s">
        <v>436</v>
      </c>
      <c r="D5776" s="7" t="s">
        <v>25</v>
      </c>
      <c r="E5776" s="7" t="s">
        <v>3357</v>
      </c>
      <c r="F5776" s="9">
        <v>44262</v>
      </c>
      <c r="G5776" s="7">
        <v>1</v>
      </c>
      <c r="H5776" s="11">
        <f>VLOOKUP(B5776,[1]!Product_Data[#Data],4,0)</f>
        <v>2005</v>
      </c>
      <c r="I5776" s="11">
        <f>VLOOKUP(B5776,[1]!Product_Data[#Data],3,0)</f>
        <v>1223</v>
      </c>
      <c r="J5776" s="11">
        <f t="shared" si="543"/>
        <v>1223</v>
      </c>
      <c r="K5776" s="11">
        <f t="shared" si="544"/>
        <v>2005</v>
      </c>
      <c r="L5776" s="11">
        <f t="shared" si="545"/>
        <v>782</v>
      </c>
      <c r="M5776" t="str">
        <f>VLOOKUP(C5776,[1]!Location_Data[#Data],2,0)</f>
        <v>Jurupa Valley</v>
      </c>
      <c r="N5776" t="str">
        <f>VLOOKUP(D5776,[1]!Salespeople_Data[#Data],2,0)</f>
        <v>Brian Davis</v>
      </c>
      <c r="O5776" t="str">
        <f>VLOOKUP(E5776,[1]!Customer_Data[#Data],2,0)</f>
        <v>Sean Olson</v>
      </c>
      <c r="P5776" s="15">
        <f t="shared" si="540"/>
        <v>1</v>
      </c>
      <c r="Q5776">
        <f t="shared" si="541"/>
        <v>3</v>
      </c>
      <c r="R5776">
        <f t="shared" si="542"/>
        <v>2021</v>
      </c>
    </row>
    <row r="5777" spans="1:18" x14ac:dyDescent="0.25">
      <c r="A5777" s="7" t="s">
        <v>6800</v>
      </c>
      <c r="B5777" s="7" t="s">
        <v>412</v>
      </c>
      <c r="C5777" s="7" t="s">
        <v>519</v>
      </c>
      <c r="D5777" s="7" t="s">
        <v>413</v>
      </c>
      <c r="E5777" s="7" t="s">
        <v>770</v>
      </c>
      <c r="F5777" s="9">
        <v>44262</v>
      </c>
      <c r="G5777" s="7">
        <v>1</v>
      </c>
      <c r="H5777" s="11">
        <f>VLOOKUP(B5777,[1]!Product_Data[#Data],4,0)</f>
        <v>2396</v>
      </c>
      <c r="I5777" s="11">
        <f>VLOOKUP(B5777,[1]!Product_Data[#Data],3,0)</f>
        <v>1965</v>
      </c>
      <c r="J5777" s="11">
        <f t="shared" si="543"/>
        <v>1965</v>
      </c>
      <c r="K5777" s="11">
        <f t="shared" si="544"/>
        <v>2396</v>
      </c>
      <c r="L5777" s="11">
        <f t="shared" si="545"/>
        <v>431</v>
      </c>
      <c r="M5777" t="str">
        <f>VLOOKUP(C5777,[1]!Location_Data[#Data],2,0)</f>
        <v>Anaheim</v>
      </c>
      <c r="N5777" t="str">
        <f>VLOOKUP(D5777,[1]!Salespeople_Data[#Data],2,0)</f>
        <v>Kenneth Bradley</v>
      </c>
      <c r="O5777" t="str">
        <f>VLOOKUP(E5777,[1]!Customer_Data[#Data],2,0)</f>
        <v>Roger Alexander</v>
      </c>
      <c r="P5777" s="15">
        <f t="shared" si="540"/>
        <v>1</v>
      </c>
      <c r="Q5777">
        <f t="shared" si="541"/>
        <v>3</v>
      </c>
      <c r="R5777">
        <f t="shared" si="542"/>
        <v>2021</v>
      </c>
    </row>
    <row r="5778" spans="1:18" x14ac:dyDescent="0.25">
      <c r="A5778" s="7" t="s">
        <v>6801</v>
      </c>
      <c r="B5778" s="7" t="s">
        <v>1149</v>
      </c>
      <c r="C5778" s="7" t="s">
        <v>331</v>
      </c>
      <c r="D5778" s="7" t="s">
        <v>71</v>
      </c>
      <c r="E5778" s="7" t="s">
        <v>2030</v>
      </c>
      <c r="F5778" s="9">
        <v>44249</v>
      </c>
      <c r="G5778" s="7">
        <v>1</v>
      </c>
      <c r="H5778" s="11">
        <f>VLOOKUP(B5778,[1]!Product_Data[#Data],4,0)</f>
        <v>847</v>
      </c>
      <c r="I5778" s="11">
        <f>VLOOKUP(B5778,[1]!Product_Data[#Data],3,0)</f>
        <v>534</v>
      </c>
      <c r="J5778" s="11">
        <f t="shared" si="543"/>
        <v>534</v>
      </c>
      <c r="K5778" s="11">
        <f t="shared" si="544"/>
        <v>847</v>
      </c>
      <c r="L5778" s="11">
        <f t="shared" si="545"/>
        <v>313</v>
      </c>
      <c r="M5778" t="str">
        <f>VLOOKUP(C5778,[1]!Location_Data[#Data],2,0)</f>
        <v>Sunnyvale</v>
      </c>
      <c r="N5778" t="str">
        <f>VLOOKUP(D5778,[1]!Salespeople_Data[#Data],2,0)</f>
        <v>Gary Rodriguez</v>
      </c>
      <c r="O5778" t="str">
        <f>VLOOKUP(E5778,[1]!Customer_Data[#Data],2,0)</f>
        <v>Adam Mcdonald</v>
      </c>
      <c r="P5778" s="15">
        <f t="shared" si="540"/>
        <v>2</v>
      </c>
      <c r="Q5778">
        <f t="shared" si="541"/>
        <v>2</v>
      </c>
      <c r="R5778">
        <f t="shared" si="542"/>
        <v>2021</v>
      </c>
    </row>
    <row r="5779" spans="1:18" x14ac:dyDescent="0.25">
      <c r="A5779" s="7" t="s">
        <v>6802</v>
      </c>
      <c r="B5779" s="7" t="s">
        <v>373</v>
      </c>
      <c r="C5779" s="7" t="s">
        <v>302</v>
      </c>
      <c r="D5779" s="7" t="s">
        <v>413</v>
      </c>
      <c r="E5779" s="7" t="s">
        <v>147</v>
      </c>
      <c r="F5779" s="9">
        <v>44253</v>
      </c>
      <c r="G5779" s="7">
        <v>4</v>
      </c>
      <c r="H5779" s="11">
        <f>VLOOKUP(B5779,[1]!Product_Data[#Data],4,0)</f>
        <v>2182</v>
      </c>
      <c r="I5779" s="11">
        <f>VLOOKUP(B5779,[1]!Product_Data[#Data],3,0)</f>
        <v>1200</v>
      </c>
      <c r="J5779" s="11">
        <f t="shared" si="543"/>
        <v>4800</v>
      </c>
      <c r="K5779" s="11">
        <f t="shared" si="544"/>
        <v>8728</v>
      </c>
      <c r="L5779" s="11">
        <f t="shared" si="545"/>
        <v>3928</v>
      </c>
      <c r="M5779" t="str">
        <f>VLOOKUP(C5779,[1]!Location_Data[#Data],2,0)</f>
        <v>Santa Rosa</v>
      </c>
      <c r="N5779" t="str">
        <f>VLOOKUP(D5779,[1]!Salespeople_Data[#Data],2,0)</f>
        <v>Kenneth Bradley</v>
      </c>
      <c r="O5779" t="str">
        <f>VLOOKUP(E5779,[1]!Customer_Data[#Data],2,0)</f>
        <v>Steven Owens</v>
      </c>
      <c r="P5779" s="15">
        <f t="shared" si="540"/>
        <v>6</v>
      </c>
      <c r="Q5779">
        <f t="shared" si="541"/>
        <v>2</v>
      </c>
      <c r="R5779">
        <f t="shared" si="542"/>
        <v>2021</v>
      </c>
    </row>
    <row r="5780" spans="1:18" x14ac:dyDescent="0.25">
      <c r="A5780" s="7" t="s">
        <v>6803</v>
      </c>
      <c r="B5780" s="7" t="s">
        <v>340</v>
      </c>
      <c r="C5780" s="7" t="s">
        <v>211</v>
      </c>
      <c r="D5780" s="7" t="s">
        <v>106</v>
      </c>
      <c r="E5780" s="7" t="s">
        <v>273</v>
      </c>
      <c r="F5780" s="9">
        <v>44246</v>
      </c>
      <c r="G5780" s="7">
        <v>1</v>
      </c>
      <c r="H5780" s="11">
        <f>VLOOKUP(B5780,[1]!Product_Data[#Data],4,0)</f>
        <v>1967</v>
      </c>
      <c r="I5780" s="11">
        <f>VLOOKUP(B5780,[1]!Product_Data[#Data],3,0)</f>
        <v>1397</v>
      </c>
      <c r="J5780" s="11">
        <f t="shared" si="543"/>
        <v>1397</v>
      </c>
      <c r="K5780" s="11">
        <f t="shared" si="544"/>
        <v>1967</v>
      </c>
      <c r="L5780" s="11">
        <f t="shared" si="545"/>
        <v>570</v>
      </c>
      <c r="M5780" t="str">
        <f>VLOOKUP(C5780,[1]!Location_Data[#Data],2,0)</f>
        <v>Chula Vista</v>
      </c>
      <c r="N5780" t="str">
        <f>VLOOKUP(D5780,[1]!Salespeople_Data[#Data],2,0)</f>
        <v>Patrick Ruiz</v>
      </c>
      <c r="O5780" t="str">
        <f>VLOOKUP(E5780,[1]!Customer_Data[#Data],2,0)</f>
        <v>James Williams</v>
      </c>
      <c r="P5780" s="15">
        <f t="shared" si="540"/>
        <v>6</v>
      </c>
      <c r="Q5780">
        <f t="shared" si="541"/>
        <v>2</v>
      </c>
      <c r="R5780">
        <f t="shared" si="542"/>
        <v>2021</v>
      </c>
    </row>
    <row r="5781" spans="1:18" x14ac:dyDescent="0.25">
      <c r="A5781" s="7" t="s">
        <v>6804</v>
      </c>
      <c r="B5781" s="7" t="s">
        <v>238</v>
      </c>
      <c r="C5781" s="7" t="s">
        <v>530</v>
      </c>
      <c r="D5781" s="7" t="s">
        <v>126</v>
      </c>
      <c r="E5781" s="7" t="s">
        <v>825</v>
      </c>
      <c r="F5781" s="9">
        <v>44261</v>
      </c>
      <c r="G5781" s="7">
        <v>2</v>
      </c>
      <c r="H5781" s="11">
        <f>VLOOKUP(B5781,[1]!Product_Data[#Data],4,0)</f>
        <v>871</v>
      </c>
      <c r="I5781" s="11">
        <f>VLOOKUP(B5781,[1]!Product_Data[#Data],3,0)</f>
        <v>540</v>
      </c>
      <c r="J5781" s="11">
        <f t="shared" si="543"/>
        <v>1080</v>
      </c>
      <c r="K5781" s="11">
        <f t="shared" si="544"/>
        <v>1742</v>
      </c>
      <c r="L5781" s="11">
        <f t="shared" si="545"/>
        <v>662</v>
      </c>
      <c r="M5781" t="str">
        <f>VLOOKUP(C5781,[1]!Location_Data[#Data],2,0)</f>
        <v>San Buenaventura (Ventura)</v>
      </c>
      <c r="N5781" t="str">
        <f>VLOOKUP(D5781,[1]!Salespeople_Data[#Data],2,0)</f>
        <v>Larry Castillo</v>
      </c>
      <c r="O5781" t="str">
        <f>VLOOKUP(E5781,[1]!Customer_Data[#Data],2,0)</f>
        <v>Arthur Welch</v>
      </c>
      <c r="P5781" s="15">
        <f t="shared" si="540"/>
        <v>7</v>
      </c>
      <c r="Q5781">
        <f t="shared" si="541"/>
        <v>3</v>
      </c>
      <c r="R5781">
        <f t="shared" si="542"/>
        <v>2021</v>
      </c>
    </row>
    <row r="5782" spans="1:18" x14ac:dyDescent="0.25">
      <c r="A5782" s="7" t="s">
        <v>6805</v>
      </c>
      <c r="B5782" s="7" t="s">
        <v>194</v>
      </c>
      <c r="C5782" s="7" t="s">
        <v>596</v>
      </c>
      <c r="D5782" s="7" t="s">
        <v>80</v>
      </c>
      <c r="E5782" s="7" t="s">
        <v>5547</v>
      </c>
      <c r="F5782" s="9">
        <v>44235</v>
      </c>
      <c r="G5782" s="7">
        <v>4</v>
      </c>
      <c r="H5782" s="11">
        <f>VLOOKUP(B5782,[1]!Product_Data[#Data],4,0)</f>
        <v>1278</v>
      </c>
      <c r="I5782" s="11">
        <f>VLOOKUP(B5782,[1]!Product_Data[#Data],3,0)</f>
        <v>665</v>
      </c>
      <c r="J5782" s="11">
        <f t="shared" si="543"/>
        <v>2660</v>
      </c>
      <c r="K5782" s="11">
        <f t="shared" si="544"/>
        <v>5112</v>
      </c>
      <c r="L5782" s="11">
        <f t="shared" si="545"/>
        <v>2452</v>
      </c>
      <c r="M5782" t="str">
        <f>VLOOKUP(C5782,[1]!Location_Data[#Data],2,0)</f>
        <v>Fremont</v>
      </c>
      <c r="N5782" t="str">
        <f>VLOOKUP(D5782,[1]!Salespeople_Data[#Data],2,0)</f>
        <v>Henry Nelson</v>
      </c>
      <c r="O5782" t="str">
        <f>VLOOKUP(E5782,[1]!Customer_Data[#Data],2,0)</f>
        <v>Joe Griffin</v>
      </c>
      <c r="P5782" s="15">
        <f t="shared" si="540"/>
        <v>2</v>
      </c>
      <c r="Q5782">
        <f t="shared" si="541"/>
        <v>2</v>
      </c>
      <c r="R5782">
        <f t="shared" si="542"/>
        <v>2021</v>
      </c>
    </row>
    <row r="5783" spans="1:18" x14ac:dyDescent="0.25">
      <c r="A5783" s="7" t="s">
        <v>6806</v>
      </c>
      <c r="B5783" s="7" t="s">
        <v>33</v>
      </c>
      <c r="C5783" s="7" t="s">
        <v>458</v>
      </c>
      <c r="D5783" s="7" t="s">
        <v>20</v>
      </c>
      <c r="E5783" s="7" t="s">
        <v>1270</v>
      </c>
      <c r="F5783" s="9">
        <v>44253</v>
      </c>
      <c r="G5783" s="7">
        <v>1</v>
      </c>
      <c r="H5783" s="11">
        <f>VLOOKUP(B5783,[1]!Product_Data[#Data],4,0)</f>
        <v>1582</v>
      </c>
      <c r="I5783" s="11">
        <f>VLOOKUP(B5783,[1]!Product_Data[#Data],3,0)</f>
        <v>1234</v>
      </c>
      <c r="J5783" s="11">
        <f t="shared" si="543"/>
        <v>1234</v>
      </c>
      <c r="K5783" s="11">
        <f t="shared" si="544"/>
        <v>1582</v>
      </c>
      <c r="L5783" s="11">
        <f t="shared" si="545"/>
        <v>348</v>
      </c>
      <c r="M5783" t="str">
        <f>VLOOKUP(C5783,[1]!Location_Data[#Data],2,0)</f>
        <v>Fontana</v>
      </c>
      <c r="N5783" t="str">
        <f>VLOOKUP(D5783,[1]!Salespeople_Data[#Data],2,0)</f>
        <v>Joshua Cook</v>
      </c>
      <c r="O5783" t="str">
        <f>VLOOKUP(E5783,[1]!Customer_Data[#Data],2,0)</f>
        <v>Samuel Fowler</v>
      </c>
      <c r="P5783" s="15">
        <f t="shared" si="540"/>
        <v>6</v>
      </c>
      <c r="Q5783">
        <f t="shared" si="541"/>
        <v>2</v>
      </c>
      <c r="R5783">
        <f t="shared" si="542"/>
        <v>2021</v>
      </c>
    </row>
    <row r="5784" spans="1:18" x14ac:dyDescent="0.25">
      <c r="A5784" s="7" t="s">
        <v>6807</v>
      </c>
      <c r="B5784" s="7" t="s">
        <v>400</v>
      </c>
      <c r="C5784" s="7" t="s">
        <v>570</v>
      </c>
      <c r="D5784" s="7" t="s">
        <v>87</v>
      </c>
      <c r="E5784" s="7" t="s">
        <v>1560</v>
      </c>
      <c r="F5784" s="9">
        <v>44261</v>
      </c>
      <c r="G5784" s="7">
        <v>1</v>
      </c>
      <c r="H5784" s="11">
        <f>VLOOKUP(B5784,[1]!Product_Data[#Data],4,0)</f>
        <v>886</v>
      </c>
      <c r="I5784" s="11">
        <f>VLOOKUP(B5784,[1]!Product_Data[#Data],3,0)</f>
        <v>478</v>
      </c>
      <c r="J5784" s="11">
        <f t="shared" si="543"/>
        <v>478</v>
      </c>
      <c r="K5784" s="11">
        <f t="shared" si="544"/>
        <v>886</v>
      </c>
      <c r="L5784" s="11">
        <f t="shared" si="545"/>
        <v>408</v>
      </c>
      <c r="M5784" t="str">
        <f>VLOOKUP(C5784,[1]!Location_Data[#Data],2,0)</f>
        <v>Fresno</v>
      </c>
      <c r="N5784" t="str">
        <f>VLOOKUP(D5784,[1]!Salespeople_Data[#Data],2,0)</f>
        <v>Martin Perry</v>
      </c>
      <c r="O5784" t="str">
        <f>VLOOKUP(E5784,[1]!Customer_Data[#Data],2,0)</f>
        <v>Joe Hanson</v>
      </c>
      <c r="P5784" s="15">
        <f t="shared" si="540"/>
        <v>7</v>
      </c>
      <c r="Q5784">
        <f t="shared" si="541"/>
        <v>3</v>
      </c>
      <c r="R5784">
        <f t="shared" si="542"/>
        <v>2021</v>
      </c>
    </row>
    <row r="5785" spans="1:18" x14ac:dyDescent="0.25">
      <c r="A5785" s="7" t="s">
        <v>6808</v>
      </c>
      <c r="B5785" s="7" t="s">
        <v>168</v>
      </c>
      <c r="C5785" s="7" t="s">
        <v>66</v>
      </c>
      <c r="D5785" s="7" t="s">
        <v>264</v>
      </c>
      <c r="E5785" s="7" t="s">
        <v>766</v>
      </c>
      <c r="F5785" s="9">
        <v>44210</v>
      </c>
      <c r="G5785" s="7">
        <v>1</v>
      </c>
      <c r="H5785" s="11">
        <f>VLOOKUP(B5785,[1]!Product_Data[#Data],4,0)</f>
        <v>112</v>
      </c>
      <c r="I5785" s="11">
        <f>VLOOKUP(B5785,[1]!Product_Data[#Data],3,0)</f>
        <v>90</v>
      </c>
      <c r="J5785" s="11">
        <f t="shared" si="543"/>
        <v>90</v>
      </c>
      <c r="K5785" s="11">
        <f t="shared" si="544"/>
        <v>112</v>
      </c>
      <c r="L5785" s="11">
        <f t="shared" si="545"/>
        <v>22</v>
      </c>
      <c r="M5785" t="str">
        <f>VLOOKUP(C5785,[1]!Location_Data[#Data],2,0)</f>
        <v>Ontario</v>
      </c>
      <c r="N5785" t="str">
        <f>VLOOKUP(D5785,[1]!Salespeople_Data[#Data],2,0)</f>
        <v>Ernest Wheeler</v>
      </c>
      <c r="O5785" t="str">
        <f>VLOOKUP(E5785,[1]!Customer_Data[#Data],2,0)</f>
        <v>Ryan Bailey</v>
      </c>
      <c r="P5785" s="15">
        <f t="shared" si="540"/>
        <v>5</v>
      </c>
      <c r="Q5785">
        <f t="shared" si="541"/>
        <v>1</v>
      </c>
      <c r="R5785">
        <f t="shared" si="542"/>
        <v>2021</v>
      </c>
    </row>
    <row r="5786" spans="1:18" x14ac:dyDescent="0.25">
      <c r="A5786" s="7" t="s">
        <v>6809</v>
      </c>
      <c r="B5786" s="7" t="s">
        <v>168</v>
      </c>
      <c r="C5786" s="7" t="s">
        <v>145</v>
      </c>
      <c r="D5786" s="7" t="s">
        <v>447</v>
      </c>
      <c r="E5786" s="7" t="s">
        <v>1412</v>
      </c>
      <c r="F5786" s="9">
        <v>44203</v>
      </c>
      <c r="G5786" s="7">
        <v>3</v>
      </c>
      <c r="H5786" s="11">
        <f>VLOOKUP(B5786,[1]!Product_Data[#Data],4,0)</f>
        <v>112</v>
      </c>
      <c r="I5786" s="11">
        <f>VLOOKUP(B5786,[1]!Product_Data[#Data],3,0)</f>
        <v>90</v>
      </c>
      <c r="J5786" s="11">
        <f t="shared" si="543"/>
        <v>270</v>
      </c>
      <c r="K5786" s="11">
        <f t="shared" si="544"/>
        <v>336</v>
      </c>
      <c r="L5786" s="11">
        <f t="shared" si="545"/>
        <v>66</v>
      </c>
      <c r="M5786" t="str">
        <f>VLOOKUP(C5786,[1]!Location_Data[#Data],2,0)</f>
        <v>Santa Maria</v>
      </c>
      <c r="N5786" t="str">
        <f>VLOOKUP(D5786,[1]!Salespeople_Data[#Data],2,0)</f>
        <v>Howard Sims</v>
      </c>
      <c r="O5786" t="str">
        <f>VLOOKUP(E5786,[1]!Customer_Data[#Data],2,0)</f>
        <v>Richard Peters</v>
      </c>
      <c r="P5786" s="15">
        <f t="shared" si="540"/>
        <v>5</v>
      </c>
      <c r="Q5786">
        <f t="shared" si="541"/>
        <v>1</v>
      </c>
      <c r="R5786">
        <f t="shared" si="542"/>
        <v>2021</v>
      </c>
    </row>
    <row r="5787" spans="1:18" x14ac:dyDescent="0.25">
      <c r="A5787" s="7" t="s">
        <v>6810</v>
      </c>
      <c r="B5787" s="7" t="s">
        <v>109</v>
      </c>
      <c r="C5787" s="7" t="s">
        <v>377</v>
      </c>
      <c r="D5787" s="7" t="s">
        <v>170</v>
      </c>
      <c r="E5787" s="7" t="s">
        <v>1488</v>
      </c>
      <c r="F5787" s="9">
        <v>44212</v>
      </c>
      <c r="G5787" s="7">
        <v>3</v>
      </c>
      <c r="H5787" s="11">
        <f>VLOOKUP(B5787,[1]!Product_Data[#Data],4,0)</f>
        <v>1783</v>
      </c>
      <c r="I5787" s="11">
        <f>VLOOKUP(B5787,[1]!Product_Data[#Data],3,0)</f>
        <v>1230</v>
      </c>
      <c r="J5787" s="11">
        <f t="shared" si="543"/>
        <v>3690</v>
      </c>
      <c r="K5787" s="11">
        <f t="shared" si="544"/>
        <v>5349</v>
      </c>
      <c r="L5787" s="11">
        <f t="shared" si="545"/>
        <v>1659</v>
      </c>
      <c r="M5787" t="str">
        <f>VLOOKUP(C5787,[1]!Location_Data[#Data],2,0)</f>
        <v>San Diego</v>
      </c>
      <c r="N5787" t="str">
        <f>VLOOKUP(D5787,[1]!Salespeople_Data[#Data],2,0)</f>
        <v>Sean Miller</v>
      </c>
      <c r="O5787" t="str">
        <f>VLOOKUP(E5787,[1]!Customer_Data[#Data],2,0)</f>
        <v>Johnny Ward</v>
      </c>
      <c r="P5787" s="15">
        <f t="shared" si="540"/>
        <v>7</v>
      </c>
      <c r="Q5787">
        <f t="shared" si="541"/>
        <v>1</v>
      </c>
      <c r="R5787">
        <f t="shared" si="542"/>
        <v>2021</v>
      </c>
    </row>
    <row r="5788" spans="1:18" x14ac:dyDescent="0.25">
      <c r="A5788" s="7" t="s">
        <v>6811</v>
      </c>
      <c r="B5788" s="7" t="s">
        <v>361</v>
      </c>
      <c r="C5788" s="7" t="s">
        <v>29</v>
      </c>
      <c r="D5788" s="7" t="s">
        <v>165</v>
      </c>
      <c r="E5788" s="7" t="s">
        <v>1323</v>
      </c>
      <c r="F5788" s="9">
        <v>44201</v>
      </c>
      <c r="G5788" s="7">
        <v>1</v>
      </c>
      <c r="H5788" s="11">
        <f>VLOOKUP(B5788,[1]!Product_Data[#Data],4,0)</f>
        <v>1338</v>
      </c>
      <c r="I5788" s="11">
        <f>VLOOKUP(B5788,[1]!Product_Data[#Data],3,0)</f>
        <v>682</v>
      </c>
      <c r="J5788" s="11">
        <f t="shared" si="543"/>
        <v>682</v>
      </c>
      <c r="K5788" s="11">
        <f t="shared" si="544"/>
        <v>1338</v>
      </c>
      <c r="L5788" s="11">
        <f t="shared" si="545"/>
        <v>656</v>
      </c>
      <c r="M5788" t="str">
        <f>VLOOKUP(C5788,[1]!Location_Data[#Data],2,0)</f>
        <v>Santa Ana</v>
      </c>
      <c r="N5788" t="str">
        <f>VLOOKUP(D5788,[1]!Salespeople_Data[#Data],2,0)</f>
        <v>Joe Sims</v>
      </c>
      <c r="O5788" t="str">
        <f>VLOOKUP(E5788,[1]!Customer_Data[#Data],2,0)</f>
        <v>Chris Howard</v>
      </c>
      <c r="P5788" s="15">
        <f t="shared" si="540"/>
        <v>3</v>
      </c>
      <c r="Q5788">
        <f t="shared" si="541"/>
        <v>1</v>
      </c>
      <c r="R5788">
        <f t="shared" si="542"/>
        <v>2021</v>
      </c>
    </row>
    <row r="5789" spans="1:18" x14ac:dyDescent="0.25">
      <c r="A5789" s="7" t="s">
        <v>6812</v>
      </c>
      <c r="B5789" s="7" t="s">
        <v>245</v>
      </c>
      <c r="C5789" s="7" t="s">
        <v>211</v>
      </c>
      <c r="D5789" s="7" t="s">
        <v>165</v>
      </c>
      <c r="E5789" s="7" t="s">
        <v>179</v>
      </c>
      <c r="F5789" s="9">
        <v>44210</v>
      </c>
      <c r="G5789" s="7">
        <v>1</v>
      </c>
      <c r="H5789" s="11">
        <f>VLOOKUP(B5789,[1]!Product_Data[#Data],4,0)</f>
        <v>818</v>
      </c>
      <c r="I5789" s="11">
        <f>VLOOKUP(B5789,[1]!Product_Data[#Data],3,0)</f>
        <v>450</v>
      </c>
      <c r="J5789" s="11">
        <f t="shared" si="543"/>
        <v>450</v>
      </c>
      <c r="K5789" s="11">
        <f t="shared" si="544"/>
        <v>818</v>
      </c>
      <c r="L5789" s="11">
        <f t="shared" si="545"/>
        <v>368</v>
      </c>
      <c r="M5789" t="str">
        <f>VLOOKUP(C5789,[1]!Location_Data[#Data],2,0)</f>
        <v>Chula Vista</v>
      </c>
      <c r="N5789" t="str">
        <f>VLOOKUP(D5789,[1]!Salespeople_Data[#Data],2,0)</f>
        <v>Joe Sims</v>
      </c>
      <c r="O5789" t="str">
        <f>VLOOKUP(E5789,[1]!Customer_Data[#Data],2,0)</f>
        <v>Alan Miller</v>
      </c>
      <c r="P5789" s="15">
        <f t="shared" si="540"/>
        <v>5</v>
      </c>
      <c r="Q5789">
        <f t="shared" si="541"/>
        <v>1</v>
      </c>
      <c r="R5789">
        <f t="shared" si="542"/>
        <v>2021</v>
      </c>
    </row>
    <row r="5790" spans="1:18" x14ac:dyDescent="0.25">
      <c r="A5790" s="7" t="s">
        <v>6813</v>
      </c>
      <c r="B5790" s="7" t="s">
        <v>652</v>
      </c>
      <c r="C5790" s="7" t="s">
        <v>731</v>
      </c>
      <c r="D5790" s="7" t="s">
        <v>269</v>
      </c>
      <c r="E5790" s="7" t="s">
        <v>1577</v>
      </c>
      <c r="F5790" s="9">
        <v>44255</v>
      </c>
      <c r="G5790" s="7">
        <v>3</v>
      </c>
      <c r="H5790" s="11">
        <f>VLOOKUP(B5790,[1]!Product_Data[#Data],4,0)</f>
        <v>217</v>
      </c>
      <c r="I5790" s="11">
        <f>VLOOKUP(B5790,[1]!Product_Data[#Data],3,0)</f>
        <v>171</v>
      </c>
      <c r="J5790" s="11">
        <f t="shared" si="543"/>
        <v>513</v>
      </c>
      <c r="K5790" s="11">
        <f t="shared" si="544"/>
        <v>651</v>
      </c>
      <c r="L5790" s="11">
        <f t="shared" si="545"/>
        <v>138</v>
      </c>
      <c r="M5790" t="str">
        <f>VLOOKUP(C5790,[1]!Location_Data[#Data],2,0)</f>
        <v>Costa Mesa</v>
      </c>
      <c r="N5790" t="str">
        <f>VLOOKUP(D5790,[1]!Salespeople_Data[#Data],2,0)</f>
        <v>Kevin Butler</v>
      </c>
      <c r="O5790" t="str">
        <f>VLOOKUP(E5790,[1]!Customer_Data[#Data],2,0)</f>
        <v>Kevin Wood</v>
      </c>
      <c r="P5790" s="15">
        <f t="shared" si="540"/>
        <v>1</v>
      </c>
      <c r="Q5790">
        <f t="shared" si="541"/>
        <v>2</v>
      </c>
      <c r="R5790">
        <f t="shared" si="542"/>
        <v>2021</v>
      </c>
    </row>
    <row r="5791" spans="1:18" x14ac:dyDescent="0.25">
      <c r="A5791" s="7" t="s">
        <v>6814</v>
      </c>
      <c r="B5791" s="7" t="s">
        <v>109</v>
      </c>
      <c r="C5791" s="7" t="s">
        <v>29</v>
      </c>
      <c r="D5791" s="7" t="s">
        <v>359</v>
      </c>
      <c r="E5791" s="7" t="s">
        <v>171</v>
      </c>
      <c r="F5791" s="9">
        <v>44211</v>
      </c>
      <c r="G5791" s="7">
        <v>2</v>
      </c>
      <c r="H5791" s="11">
        <f>VLOOKUP(B5791,[1]!Product_Data[#Data],4,0)</f>
        <v>1783</v>
      </c>
      <c r="I5791" s="11">
        <f>VLOOKUP(B5791,[1]!Product_Data[#Data],3,0)</f>
        <v>1230</v>
      </c>
      <c r="J5791" s="11">
        <f t="shared" si="543"/>
        <v>2460</v>
      </c>
      <c r="K5791" s="11">
        <f t="shared" si="544"/>
        <v>3566</v>
      </c>
      <c r="L5791" s="11">
        <f t="shared" si="545"/>
        <v>1106</v>
      </c>
      <c r="M5791" t="str">
        <f>VLOOKUP(C5791,[1]!Location_Data[#Data],2,0)</f>
        <v>Santa Ana</v>
      </c>
      <c r="N5791" t="str">
        <f>VLOOKUP(D5791,[1]!Salespeople_Data[#Data],2,0)</f>
        <v>Eugene Holmes</v>
      </c>
      <c r="O5791" t="str">
        <f>VLOOKUP(E5791,[1]!Customer_Data[#Data],2,0)</f>
        <v>Eugene Weaver</v>
      </c>
      <c r="P5791" s="15">
        <f t="shared" si="540"/>
        <v>6</v>
      </c>
      <c r="Q5791">
        <f t="shared" si="541"/>
        <v>1</v>
      </c>
      <c r="R5791">
        <f t="shared" si="542"/>
        <v>2021</v>
      </c>
    </row>
    <row r="5792" spans="1:18" x14ac:dyDescent="0.25">
      <c r="A5792" s="7" t="s">
        <v>6815</v>
      </c>
      <c r="B5792" s="7" t="s">
        <v>28</v>
      </c>
      <c r="C5792" s="7" t="s">
        <v>362</v>
      </c>
      <c r="D5792" s="7" t="s">
        <v>212</v>
      </c>
      <c r="E5792" s="7" t="s">
        <v>236</v>
      </c>
      <c r="F5792" s="9">
        <v>44202</v>
      </c>
      <c r="G5792" s="7">
        <v>3</v>
      </c>
      <c r="H5792" s="11">
        <f>VLOOKUP(B5792,[1]!Product_Data[#Data],4,0)</f>
        <v>684</v>
      </c>
      <c r="I5792" s="11">
        <f>VLOOKUP(B5792,[1]!Product_Data[#Data],3,0)</f>
        <v>561</v>
      </c>
      <c r="J5792" s="11">
        <f t="shared" si="543"/>
        <v>1683</v>
      </c>
      <c r="K5792" s="11">
        <f t="shared" si="544"/>
        <v>2052</v>
      </c>
      <c r="L5792" s="11">
        <f t="shared" si="545"/>
        <v>369</v>
      </c>
      <c r="M5792" t="str">
        <f>VLOOKUP(C5792,[1]!Location_Data[#Data],2,0)</f>
        <v>San Bernardino</v>
      </c>
      <c r="N5792" t="str">
        <f>VLOOKUP(D5792,[1]!Salespeople_Data[#Data],2,0)</f>
        <v>Ronald Reed</v>
      </c>
      <c r="O5792" t="str">
        <f>VLOOKUP(E5792,[1]!Customer_Data[#Data],2,0)</f>
        <v>Howard Harrison</v>
      </c>
      <c r="P5792" s="15">
        <f t="shared" si="540"/>
        <v>4</v>
      </c>
      <c r="Q5792">
        <f t="shared" si="541"/>
        <v>1</v>
      </c>
      <c r="R5792">
        <f t="shared" si="542"/>
        <v>2021</v>
      </c>
    </row>
    <row r="5793" spans="1:18" x14ac:dyDescent="0.25">
      <c r="A5793" s="7" t="s">
        <v>6816</v>
      </c>
      <c r="B5793" s="7" t="s">
        <v>119</v>
      </c>
      <c r="C5793" s="7" t="s">
        <v>120</v>
      </c>
      <c r="D5793" s="7" t="s">
        <v>225</v>
      </c>
      <c r="E5793" s="7" t="s">
        <v>488</v>
      </c>
      <c r="F5793" s="9">
        <v>44258</v>
      </c>
      <c r="G5793" s="7">
        <v>2</v>
      </c>
      <c r="H5793" s="11">
        <f>VLOOKUP(B5793,[1]!Product_Data[#Data],4,0)</f>
        <v>1077</v>
      </c>
      <c r="I5793" s="11">
        <f>VLOOKUP(B5793,[1]!Product_Data[#Data],3,0)</f>
        <v>732</v>
      </c>
      <c r="J5793" s="11">
        <f t="shared" si="543"/>
        <v>1464</v>
      </c>
      <c r="K5793" s="11">
        <f t="shared" si="544"/>
        <v>2154</v>
      </c>
      <c r="L5793" s="11">
        <f t="shared" si="545"/>
        <v>690</v>
      </c>
      <c r="M5793" t="str">
        <f>VLOOKUP(C5793,[1]!Location_Data[#Data],2,0)</f>
        <v>Elk Grove</v>
      </c>
      <c r="N5793" t="str">
        <f>VLOOKUP(D5793,[1]!Salespeople_Data[#Data],2,0)</f>
        <v>Andrew Bowman</v>
      </c>
      <c r="O5793" t="str">
        <f>VLOOKUP(E5793,[1]!Customer_Data[#Data],2,0)</f>
        <v>Richard Peterson</v>
      </c>
      <c r="P5793" s="15">
        <f t="shared" si="540"/>
        <v>4</v>
      </c>
      <c r="Q5793">
        <f t="shared" si="541"/>
        <v>3</v>
      </c>
      <c r="R5793">
        <f t="shared" si="542"/>
        <v>2021</v>
      </c>
    </row>
    <row r="5794" spans="1:18" x14ac:dyDescent="0.25">
      <c r="A5794" s="7" t="s">
        <v>6817</v>
      </c>
      <c r="B5794" s="7" t="s">
        <v>289</v>
      </c>
      <c r="C5794" s="7" t="s">
        <v>52</v>
      </c>
      <c r="D5794" s="7" t="s">
        <v>111</v>
      </c>
      <c r="E5794" s="7" t="s">
        <v>2169</v>
      </c>
      <c r="F5794" s="9">
        <v>44213</v>
      </c>
      <c r="G5794" s="7">
        <v>1</v>
      </c>
      <c r="H5794" s="11">
        <f>VLOOKUP(B5794,[1]!Product_Data[#Data],4,0)</f>
        <v>368</v>
      </c>
      <c r="I5794" s="11">
        <f>VLOOKUP(B5794,[1]!Product_Data[#Data],3,0)</f>
        <v>294</v>
      </c>
      <c r="J5794" s="11">
        <f t="shared" si="543"/>
        <v>294</v>
      </c>
      <c r="K5794" s="11">
        <f t="shared" si="544"/>
        <v>368</v>
      </c>
      <c r="L5794" s="11">
        <f t="shared" si="545"/>
        <v>74</v>
      </c>
      <c r="M5794" t="str">
        <f>VLOOKUP(C5794,[1]!Location_Data[#Data],2,0)</f>
        <v>Pasadena</v>
      </c>
      <c r="N5794" t="str">
        <f>VLOOKUP(D5794,[1]!Salespeople_Data[#Data],2,0)</f>
        <v>Ryan Welch</v>
      </c>
      <c r="O5794" t="str">
        <f>VLOOKUP(E5794,[1]!Customer_Data[#Data],2,0)</f>
        <v>Paul Holmes</v>
      </c>
      <c r="P5794" s="15">
        <f t="shared" si="540"/>
        <v>1</v>
      </c>
      <c r="Q5794">
        <f t="shared" si="541"/>
        <v>1</v>
      </c>
      <c r="R5794">
        <f t="shared" si="542"/>
        <v>2021</v>
      </c>
    </row>
    <row r="5795" spans="1:18" x14ac:dyDescent="0.25">
      <c r="A5795" s="7" t="s">
        <v>6818</v>
      </c>
      <c r="B5795" s="7" t="s">
        <v>238</v>
      </c>
      <c r="C5795" s="7" t="s">
        <v>643</v>
      </c>
      <c r="D5795" s="7" t="s">
        <v>165</v>
      </c>
      <c r="E5795" s="7" t="s">
        <v>183</v>
      </c>
      <c r="F5795" s="9">
        <v>44270</v>
      </c>
      <c r="G5795" s="7">
        <v>3</v>
      </c>
      <c r="H5795" s="11">
        <f>VLOOKUP(B5795,[1]!Product_Data[#Data],4,0)</f>
        <v>871</v>
      </c>
      <c r="I5795" s="11">
        <f>VLOOKUP(B5795,[1]!Product_Data[#Data],3,0)</f>
        <v>540</v>
      </c>
      <c r="J5795" s="11">
        <f t="shared" si="543"/>
        <v>1620</v>
      </c>
      <c r="K5795" s="11">
        <f t="shared" si="544"/>
        <v>2613</v>
      </c>
      <c r="L5795" s="11">
        <f t="shared" si="545"/>
        <v>993</v>
      </c>
      <c r="M5795" t="str">
        <f>VLOOKUP(C5795,[1]!Location_Data[#Data],2,0)</f>
        <v>Hayward</v>
      </c>
      <c r="N5795" t="str">
        <f>VLOOKUP(D5795,[1]!Salespeople_Data[#Data],2,0)</f>
        <v>Joe Sims</v>
      </c>
      <c r="O5795" t="str">
        <f>VLOOKUP(E5795,[1]!Customer_Data[#Data],2,0)</f>
        <v>Jerry Reed</v>
      </c>
      <c r="P5795" s="15">
        <f t="shared" si="540"/>
        <v>2</v>
      </c>
      <c r="Q5795">
        <f t="shared" si="541"/>
        <v>3</v>
      </c>
      <c r="R5795">
        <f t="shared" si="542"/>
        <v>2021</v>
      </c>
    </row>
    <row r="5796" spans="1:18" x14ac:dyDescent="0.25">
      <c r="A5796" s="7" t="s">
        <v>6819</v>
      </c>
      <c r="B5796" s="7" t="s">
        <v>858</v>
      </c>
      <c r="C5796" s="7" t="s">
        <v>90</v>
      </c>
      <c r="D5796" s="7" t="s">
        <v>225</v>
      </c>
      <c r="E5796" s="7" t="s">
        <v>709</v>
      </c>
      <c r="F5796" s="9">
        <v>44246</v>
      </c>
      <c r="G5796" s="7">
        <v>3</v>
      </c>
      <c r="H5796" s="11">
        <f>VLOOKUP(B5796,[1]!Product_Data[#Data],4,0)</f>
        <v>2294</v>
      </c>
      <c r="I5796" s="11">
        <f>VLOOKUP(B5796,[1]!Product_Data[#Data],3,0)</f>
        <v>1399</v>
      </c>
      <c r="J5796" s="11">
        <f t="shared" si="543"/>
        <v>4197</v>
      </c>
      <c r="K5796" s="11">
        <f t="shared" si="544"/>
        <v>6882</v>
      </c>
      <c r="L5796" s="11">
        <f t="shared" si="545"/>
        <v>2685</v>
      </c>
      <c r="M5796" t="str">
        <f>VLOOKUP(C5796,[1]!Location_Data[#Data],2,0)</f>
        <v>Irvine</v>
      </c>
      <c r="N5796" t="str">
        <f>VLOOKUP(D5796,[1]!Salespeople_Data[#Data],2,0)</f>
        <v>Andrew Bowman</v>
      </c>
      <c r="O5796" t="str">
        <f>VLOOKUP(E5796,[1]!Customer_Data[#Data],2,0)</f>
        <v>Stephen Cook</v>
      </c>
      <c r="P5796" s="15">
        <f t="shared" si="540"/>
        <v>6</v>
      </c>
      <c r="Q5796">
        <f t="shared" si="541"/>
        <v>2</v>
      </c>
      <c r="R5796">
        <f t="shared" si="542"/>
        <v>2021</v>
      </c>
    </row>
    <row r="5797" spans="1:18" x14ac:dyDescent="0.25">
      <c r="A5797" s="7" t="s">
        <v>6820</v>
      </c>
      <c r="B5797" s="7" t="s">
        <v>177</v>
      </c>
      <c r="C5797" s="7" t="s">
        <v>570</v>
      </c>
      <c r="D5797" s="7" t="s">
        <v>91</v>
      </c>
      <c r="E5797" s="7" t="s">
        <v>1878</v>
      </c>
      <c r="F5797" s="9">
        <v>44238</v>
      </c>
      <c r="G5797" s="7">
        <v>4</v>
      </c>
      <c r="H5797" s="11">
        <f>VLOOKUP(B5797,[1]!Product_Data[#Data],4,0)</f>
        <v>2497</v>
      </c>
      <c r="I5797" s="11">
        <f>VLOOKUP(B5797,[1]!Product_Data[#Data],3,0)</f>
        <v>1473</v>
      </c>
      <c r="J5797" s="11">
        <f t="shared" si="543"/>
        <v>5892</v>
      </c>
      <c r="K5797" s="11">
        <f t="shared" si="544"/>
        <v>9988</v>
      </c>
      <c r="L5797" s="11">
        <f t="shared" si="545"/>
        <v>4096</v>
      </c>
      <c r="M5797" t="str">
        <f>VLOOKUP(C5797,[1]!Location_Data[#Data],2,0)</f>
        <v>Fresno</v>
      </c>
      <c r="N5797" t="str">
        <f>VLOOKUP(D5797,[1]!Salespeople_Data[#Data],2,0)</f>
        <v>Howard Gardner</v>
      </c>
      <c r="O5797" t="str">
        <f>VLOOKUP(E5797,[1]!Customer_Data[#Data],2,0)</f>
        <v>Joseph Walker</v>
      </c>
      <c r="P5797" s="15">
        <f t="shared" si="540"/>
        <v>5</v>
      </c>
      <c r="Q5797">
        <f t="shared" si="541"/>
        <v>2</v>
      </c>
      <c r="R5797">
        <f t="shared" si="542"/>
        <v>2021</v>
      </c>
    </row>
    <row r="5798" spans="1:18" x14ac:dyDescent="0.25">
      <c r="A5798" s="7" t="s">
        <v>6821</v>
      </c>
      <c r="B5798" s="7" t="s">
        <v>435</v>
      </c>
      <c r="C5798" s="7" t="s">
        <v>14</v>
      </c>
      <c r="D5798" s="7" t="s">
        <v>359</v>
      </c>
      <c r="E5798" s="7" t="s">
        <v>21</v>
      </c>
      <c r="F5798" s="9">
        <v>44222</v>
      </c>
      <c r="G5798" s="7">
        <v>2</v>
      </c>
      <c r="H5798" s="11">
        <f>VLOOKUP(B5798,[1]!Product_Data[#Data],4,0)</f>
        <v>2141</v>
      </c>
      <c r="I5798" s="11">
        <f>VLOOKUP(B5798,[1]!Product_Data[#Data],3,0)</f>
        <v>1777</v>
      </c>
      <c r="J5798" s="11">
        <f t="shared" si="543"/>
        <v>3554</v>
      </c>
      <c r="K5798" s="11">
        <f t="shared" si="544"/>
        <v>4282</v>
      </c>
      <c r="L5798" s="11">
        <f t="shared" si="545"/>
        <v>728</v>
      </c>
      <c r="M5798" t="str">
        <f>VLOOKUP(C5798,[1]!Location_Data[#Data],2,0)</f>
        <v>Santa Clarita</v>
      </c>
      <c r="N5798" t="str">
        <f>VLOOKUP(D5798,[1]!Salespeople_Data[#Data],2,0)</f>
        <v>Eugene Holmes</v>
      </c>
      <c r="O5798" t="str">
        <f>VLOOKUP(E5798,[1]!Customer_Data[#Data],2,0)</f>
        <v>Jesse Graham</v>
      </c>
      <c r="P5798" s="15">
        <f t="shared" si="540"/>
        <v>3</v>
      </c>
      <c r="Q5798">
        <f t="shared" si="541"/>
        <v>1</v>
      </c>
      <c r="R5798">
        <f t="shared" si="542"/>
        <v>2021</v>
      </c>
    </row>
    <row r="5799" spans="1:18" x14ac:dyDescent="0.25">
      <c r="A5799" s="7" t="s">
        <v>6822</v>
      </c>
      <c r="B5799" s="7" t="s">
        <v>553</v>
      </c>
      <c r="C5799" s="7" t="s">
        <v>19</v>
      </c>
      <c r="D5799" s="7" t="s">
        <v>212</v>
      </c>
      <c r="E5799" s="7" t="s">
        <v>2542</v>
      </c>
      <c r="F5799" s="9">
        <v>44241</v>
      </c>
      <c r="G5799" s="7">
        <v>1</v>
      </c>
      <c r="H5799" s="11">
        <f>VLOOKUP(B5799,[1]!Product_Data[#Data],4,0)</f>
        <v>1798</v>
      </c>
      <c r="I5799" s="11">
        <f>VLOOKUP(B5799,[1]!Product_Data[#Data],3,0)</f>
        <v>971</v>
      </c>
      <c r="J5799" s="11">
        <f t="shared" si="543"/>
        <v>971</v>
      </c>
      <c r="K5799" s="11">
        <f t="shared" si="544"/>
        <v>1798</v>
      </c>
      <c r="L5799" s="11">
        <f t="shared" si="545"/>
        <v>827</v>
      </c>
      <c r="M5799" t="str">
        <f>VLOOKUP(C5799,[1]!Location_Data[#Data],2,0)</f>
        <v>Berkeley</v>
      </c>
      <c r="N5799" t="str">
        <f>VLOOKUP(D5799,[1]!Salespeople_Data[#Data],2,0)</f>
        <v>Ronald Reed</v>
      </c>
      <c r="O5799" t="str">
        <f>VLOOKUP(E5799,[1]!Customer_Data[#Data],2,0)</f>
        <v>Michael Ward</v>
      </c>
      <c r="P5799" s="15">
        <f t="shared" si="540"/>
        <v>1</v>
      </c>
      <c r="Q5799">
        <f t="shared" si="541"/>
        <v>2</v>
      </c>
      <c r="R5799">
        <f t="shared" si="542"/>
        <v>2021</v>
      </c>
    </row>
    <row r="5800" spans="1:18" x14ac:dyDescent="0.25">
      <c r="A5800" s="7" t="s">
        <v>6823</v>
      </c>
      <c r="B5800" s="7" t="s">
        <v>181</v>
      </c>
      <c r="C5800" s="7" t="s">
        <v>169</v>
      </c>
      <c r="D5800" s="7" t="s">
        <v>126</v>
      </c>
      <c r="E5800" s="7" t="s">
        <v>829</v>
      </c>
      <c r="F5800" s="9">
        <v>44255</v>
      </c>
      <c r="G5800" s="7">
        <v>4</v>
      </c>
      <c r="H5800" s="11">
        <f>VLOOKUP(B5800,[1]!Product_Data[#Data],4,0)</f>
        <v>1500</v>
      </c>
      <c r="I5800" s="11">
        <f>VLOOKUP(B5800,[1]!Product_Data[#Data],3,0)</f>
        <v>900</v>
      </c>
      <c r="J5800" s="11">
        <f t="shared" si="543"/>
        <v>3600</v>
      </c>
      <c r="K5800" s="11">
        <f t="shared" si="544"/>
        <v>6000</v>
      </c>
      <c r="L5800" s="11">
        <f t="shared" si="545"/>
        <v>2400</v>
      </c>
      <c r="M5800" t="str">
        <f>VLOOKUP(C5800,[1]!Location_Data[#Data],2,0)</f>
        <v>Vista</v>
      </c>
      <c r="N5800" t="str">
        <f>VLOOKUP(D5800,[1]!Salespeople_Data[#Data],2,0)</f>
        <v>Larry Castillo</v>
      </c>
      <c r="O5800" t="str">
        <f>VLOOKUP(E5800,[1]!Customer_Data[#Data],2,0)</f>
        <v>Shawn Ray</v>
      </c>
      <c r="P5800" s="15">
        <f t="shared" si="540"/>
        <v>1</v>
      </c>
      <c r="Q5800">
        <f t="shared" si="541"/>
        <v>2</v>
      </c>
      <c r="R5800">
        <f t="shared" si="542"/>
        <v>2021</v>
      </c>
    </row>
    <row r="5801" spans="1:18" x14ac:dyDescent="0.25">
      <c r="A5801" s="7" t="s">
        <v>6824</v>
      </c>
      <c r="B5801" s="7" t="s">
        <v>132</v>
      </c>
      <c r="C5801" s="7" t="s">
        <v>224</v>
      </c>
      <c r="D5801" s="7" t="s">
        <v>264</v>
      </c>
      <c r="E5801" s="7" t="s">
        <v>594</v>
      </c>
      <c r="F5801" s="9">
        <v>44255</v>
      </c>
      <c r="G5801" s="7">
        <v>1</v>
      </c>
      <c r="H5801" s="11">
        <f>VLOOKUP(B5801,[1]!Product_Data[#Data],4,0)</f>
        <v>2091</v>
      </c>
      <c r="I5801" s="11">
        <f>VLOOKUP(B5801,[1]!Product_Data[#Data],3,0)</f>
        <v>1485</v>
      </c>
      <c r="J5801" s="11">
        <f t="shared" si="543"/>
        <v>1485</v>
      </c>
      <c r="K5801" s="11">
        <f t="shared" si="544"/>
        <v>2091</v>
      </c>
      <c r="L5801" s="11">
        <f t="shared" si="545"/>
        <v>606</v>
      </c>
      <c r="M5801" t="str">
        <f>VLOOKUP(C5801,[1]!Location_Data[#Data],2,0)</f>
        <v>Huntington Beach</v>
      </c>
      <c r="N5801" t="str">
        <f>VLOOKUP(D5801,[1]!Salespeople_Data[#Data],2,0)</f>
        <v>Ernest Wheeler</v>
      </c>
      <c r="O5801" t="str">
        <f>VLOOKUP(E5801,[1]!Customer_Data[#Data],2,0)</f>
        <v>Henry Andrews</v>
      </c>
      <c r="P5801" s="15">
        <f t="shared" si="540"/>
        <v>1</v>
      </c>
      <c r="Q5801">
        <f t="shared" si="541"/>
        <v>2</v>
      </c>
      <c r="R5801">
        <f t="shared" si="542"/>
        <v>2021</v>
      </c>
    </row>
    <row r="5802" spans="1:18" x14ac:dyDescent="0.25">
      <c r="A5802" s="7" t="s">
        <v>6825</v>
      </c>
      <c r="B5802" s="7" t="s">
        <v>245</v>
      </c>
      <c r="C5802" s="7" t="s">
        <v>286</v>
      </c>
      <c r="D5802" s="7" t="s">
        <v>356</v>
      </c>
      <c r="E5802" s="7" t="s">
        <v>64</v>
      </c>
      <c r="F5802" s="9">
        <v>44238</v>
      </c>
      <c r="G5802" s="7">
        <v>1</v>
      </c>
      <c r="H5802" s="11">
        <f>VLOOKUP(B5802,[1]!Product_Data[#Data],4,0)</f>
        <v>818</v>
      </c>
      <c r="I5802" s="11">
        <f>VLOOKUP(B5802,[1]!Product_Data[#Data],3,0)</f>
        <v>450</v>
      </c>
      <c r="J5802" s="11">
        <f t="shared" si="543"/>
        <v>450</v>
      </c>
      <c r="K5802" s="11">
        <f t="shared" si="544"/>
        <v>818</v>
      </c>
      <c r="L5802" s="11">
        <f t="shared" si="545"/>
        <v>368</v>
      </c>
      <c r="M5802" t="str">
        <f>VLOOKUP(C5802,[1]!Location_Data[#Data],2,0)</f>
        <v>El Monte</v>
      </c>
      <c r="N5802" t="str">
        <f>VLOOKUP(D5802,[1]!Salespeople_Data[#Data],2,0)</f>
        <v>Jimmy Young</v>
      </c>
      <c r="O5802" t="str">
        <f>VLOOKUP(E5802,[1]!Customer_Data[#Data],2,0)</f>
        <v>Fred Romero</v>
      </c>
      <c r="P5802" s="15">
        <f t="shared" si="540"/>
        <v>5</v>
      </c>
      <c r="Q5802">
        <f t="shared" si="541"/>
        <v>2</v>
      </c>
      <c r="R5802">
        <f t="shared" si="542"/>
        <v>2021</v>
      </c>
    </row>
    <row r="5803" spans="1:18" x14ac:dyDescent="0.25">
      <c r="A5803" s="7" t="s">
        <v>6826</v>
      </c>
      <c r="B5803" s="7" t="s">
        <v>263</v>
      </c>
      <c r="C5803" s="7" t="s">
        <v>322</v>
      </c>
      <c r="D5803" s="7" t="s">
        <v>225</v>
      </c>
      <c r="E5803" s="7" t="s">
        <v>208</v>
      </c>
      <c r="F5803" s="9">
        <v>44238</v>
      </c>
      <c r="G5803" s="7">
        <v>3</v>
      </c>
      <c r="H5803" s="11">
        <f>VLOOKUP(B5803,[1]!Product_Data[#Data],4,0)</f>
        <v>378</v>
      </c>
      <c r="I5803" s="11">
        <f>VLOOKUP(B5803,[1]!Product_Data[#Data],3,0)</f>
        <v>291</v>
      </c>
      <c r="J5803" s="11">
        <f t="shared" si="543"/>
        <v>873</v>
      </c>
      <c r="K5803" s="11">
        <f t="shared" si="544"/>
        <v>1134</v>
      </c>
      <c r="L5803" s="11">
        <f t="shared" si="545"/>
        <v>261</v>
      </c>
      <c r="M5803" t="str">
        <f>VLOOKUP(C5803,[1]!Location_Data[#Data],2,0)</f>
        <v>Rancho Cucamonga</v>
      </c>
      <c r="N5803" t="str">
        <f>VLOOKUP(D5803,[1]!Salespeople_Data[#Data],2,0)</f>
        <v>Andrew Bowman</v>
      </c>
      <c r="O5803" t="str">
        <f>VLOOKUP(E5803,[1]!Customer_Data[#Data],2,0)</f>
        <v>Douglas Perkins</v>
      </c>
      <c r="P5803" s="15">
        <f t="shared" si="540"/>
        <v>5</v>
      </c>
      <c r="Q5803">
        <f t="shared" si="541"/>
        <v>2</v>
      </c>
      <c r="R5803">
        <f t="shared" si="542"/>
        <v>2021</v>
      </c>
    </row>
    <row r="5804" spans="1:18" x14ac:dyDescent="0.25">
      <c r="A5804" s="7" t="s">
        <v>6827</v>
      </c>
      <c r="B5804" s="7" t="s">
        <v>83</v>
      </c>
      <c r="C5804" s="7" t="s">
        <v>156</v>
      </c>
      <c r="D5804" s="7" t="s">
        <v>345</v>
      </c>
      <c r="E5804" s="7" t="s">
        <v>535</v>
      </c>
      <c r="F5804" s="9">
        <v>44248</v>
      </c>
      <c r="G5804" s="7">
        <v>1</v>
      </c>
      <c r="H5804" s="11">
        <f>VLOOKUP(B5804,[1]!Product_Data[#Data],4,0)</f>
        <v>1972</v>
      </c>
      <c r="I5804" s="11">
        <f>VLOOKUP(B5804,[1]!Product_Data[#Data],3,0)</f>
        <v>1321</v>
      </c>
      <c r="J5804" s="11">
        <f t="shared" si="543"/>
        <v>1321</v>
      </c>
      <c r="K5804" s="11">
        <f t="shared" si="544"/>
        <v>1972</v>
      </c>
      <c r="L5804" s="11">
        <f t="shared" si="545"/>
        <v>651</v>
      </c>
      <c r="M5804" t="str">
        <f>VLOOKUP(C5804,[1]!Location_Data[#Data],2,0)</f>
        <v>Sacramento</v>
      </c>
      <c r="N5804" t="str">
        <f>VLOOKUP(D5804,[1]!Salespeople_Data[#Data],2,0)</f>
        <v>Larry Marshall</v>
      </c>
      <c r="O5804" t="str">
        <f>VLOOKUP(E5804,[1]!Customer_Data[#Data],2,0)</f>
        <v>Andrew Martin</v>
      </c>
      <c r="P5804" s="15">
        <f t="shared" si="540"/>
        <v>1</v>
      </c>
      <c r="Q5804">
        <f t="shared" si="541"/>
        <v>2</v>
      </c>
      <c r="R5804">
        <f t="shared" si="542"/>
        <v>2021</v>
      </c>
    </row>
    <row r="5805" spans="1:18" x14ac:dyDescent="0.25">
      <c r="A5805" s="7" t="s">
        <v>6828</v>
      </c>
      <c r="B5805" s="7" t="s">
        <v>189</v>
      </c>
      <c r="C5805" s="7" t="s">
        <v>570</v>
      </c>
      <c r="D5805" s="7" t="s">
        <v>53</v>
      </c>
      <c r="E5805" s="7" t="s">
        <v>1880</v>
      </c>
      <c r="F5805" s="9">
        <v>44226</v>
      </c>
      <c r="G5805" s="7">
        <v>1</v>
      </c>
      <c r="H5805" s="11">
        <f>VLOOKUP(B5805,[1]!Product_Data[#Data],4,0)</f>
        <v>1783</v>
      </c>
      <c r="I5805" s="11">
        <f>VLOOKUP(B5805,[1]!Product_Data[#Data],3,0)</f>
        <v>1516</v>
      </c>
      <c r="J5805" s="11">
        <f t="shared" si="543"/>
        <v>1516</v>
      </c>
      <c r="K5805" s="11">
        <f t="shared" si="544"/>
        <v>1783</v>
      </c>
      <c r="L5805" s="11">
        <f t="shared" si="545"/>
        <v>267</v>
      </c>
      <c r="M5805" t="str">
        <f>VLOOKUP(C5805,[1]!Location_Data[#Data],2,0)</f>
        <v>Fresno</v>
      </c>
      <c r="N5805" t="str">
        <f>VLOOKUP(D5805,[1]!Salespeople_Data[#Data],2,0)</f>
        <v>Scott Mason</v>
      </c>
      <c r="O5805" t="str">
        <f>VLOOKUP(E5805,[1]!Customer_Data[#Data],2,0)</f>
        <v>Eugene Brooks</v>
      </c>
      <c r="P5805" s="15">
        <f t="shared" si="540"/>
        <v>7</v>
      </c>
      <c r="Q5805">
        <f t="shared" si="541"/>
        <v>1</v>
      </c>
      <c r="R5805">
        <f t="shared" si="542"/>
        <v>2021</v>
      </c>
    </row>
    <row r="5806" spans="1:18" x14ac:dyDescent="0.25">
      <c r="A5806" s="7" t="s">
        <v>6829</v>
      </c>
      <c r="B5806" s="7" t="s">
        <v>373</v>
      </c>
      <c r="C5806" s="7" t="s">
        <v>224</v>
      </c>
      <c r="D5806" s="7" t="s">
        <v>212</v>
      </c>
      <c r="E5806" s="7" t="s">
        <v>1321</v>
      </c>
      <c r="F5806" s="9">
        <v>44254</v>
      </c>
      <c r="G5806" s="7">
        <v>2</v>
      </c>
      <c r="H5806" s="11">
        <f>VLOOKUP(B5806,[1]!Product_Data[#Data],4,0)</f>
        <v>2182</v>
      </c>
      <c r="I5806" s="11">
        <f>VLOOKUP(B5806,[1]!Product_Data[#Data],3,0)</f>
        <v>1200</v>
      </c>
      <c r="J5806" s="11">
        <f t="shared" si="543"/>
        <v>2400</v>
      </c>
      <c r="K5806" s="11">
        <f t="shared" si="544"/>
        <v>4364</v>
      </c>
      <c r="L5806" s="11">
        <f t="shared" si="545"/>
        <v>1964</v>
      </c>
      <c r="M5806" t="str">
        <f>VLOOKUP(C5806,[1]!Location_Data[#Data],2,0)</f>
        <v>Huntington Beach</v>
      </c>
      <c r="N5806" t="str">
        <f>VLOOKUP(D5806,[1]!Salespeople_Data[#Data],2,0)</f>
        <v>Ronald Reed</v>
      </c>
      <c r="O5806" t="str">
        <f>VLOOKUP(E5806,[1]!Customer_Data[#Data],2,0)</f>
        <v>Edward Wright</v>
      </c>
      <c r="P5806" s="15">
        <f t="shared" si="540"/>
        <v>7</v>
      </c>
      <c r="Q5806">
        <f t="shared" si="541"/>
        <v>2</v>
      </c>
      <c r="R5806">
        <f t="shared" si="542"/>
        <v>2021</v>
      </c>
    </row>
    <row r="5807" spans="1:18" x14ac:dyDescent="0.25">
      <c r="A5807" s="7" t="s">
        <v>6830</v>
      </c>
      <c r="B5807" s="7" t="s">
        <v>373</v>
      </c>
      <c r="C5807" s="7" t="s">
        <v>268</v>
      </c>
      <c r="D5807" s="7" t="s">
        <v>212</v>
      </c>
      <c r="E5807" s="7" t="s">
        <v>410</v>
      </c>
      <c r="F5807" s="9">
        <v>44216</v>
      </c>
      <c r="G5807" s="7">
        <v>1</v>
      </c>
      <c r="H5807" s="11">
        <f>VLOOKUP(B5807,[1]!Product_Data[#Data],4,0)</f>
        <v>2182</v>
      </c>
      <c r="I5807" s="11">
        <f>VLOOKUP(B5807,[1]!Product_Data[#Data],3,0)</f>
        <v>1200</v>
      </c>
      <c r="J5807" s="11">
        <f t="shared" si="543"/>
        <v>1200</v>
      </c>
      <c r="K5807" s="11">
        <f t="shared" si="544"/>
        <v>2182</v>
      </c>
      <c r="L5807" s="11">
        <f t="shared" si="545"/>
        <v>982</v>
      </c>
      <c r="M5807" t="str">
        <f>VLOOKUP(C5807,[1]!Location_Data[#Data],2,0)</f>
        <v>Murrieta</v>
      </c>
      <c r="N5807" t="str">
        <f>VLOOKUP(D5807,[1]!Salespeople_Data[#Data],2,0)</f>
        <v>Ronald Reed</v>
      </c>
      <c r="O5807" t="str">
        <f>VLOOKUP(E5807,[1]!Customer_Data[#Data],2,0)</f>
        <v>Earl Phillips</v>
      </c>
      <c r="P5807" s="15">
        <f t="shared" si="540"/>
        <v>4</v>
      </c>
      <c r="Q5807">
        <f t="shared" si="541"/>
        <v>1</v>
      </c>
      <c r="R5807">
        <f t="shared" si="542"/>
        <v>2021</v>
      </c>
    </row>
    <row r="5808" spans="1:18" x14ac:dyDescent="0.25">
      <c r="A5808" s="7" t="s">
        <v>6831</v>
      </c>
      <c r="B5808" s="7" t="s">
        <v>626</v>
      </c>
      <c r="C5808" s="7" t="s">
        <v>190</v>
      </c>
      <c r="D5808" s="7" t="s">
        <v>106</v>
      </c>
      <c r="E5808" s="7" t="s">
        <v>1222</v>
      </c>
      <c r="F5808" s="9">
        <v>44227</v>
      </c>
      <c r="G5808" s="7">
        <v>2</v>
      </c>
      <c r="H5808" s="11">
        <f>VLOOKUP(B5808,[1]!Product_Data[#Data],4,0)</f>
        <v>584</v>
      </c>
      <c r="I5808" s="11">
        <f>VLOOKUP(B5808,[1]!Product_Data[#Data],3,0)</f>
        <v>420</v>
      </c>
      <c r="J5808" s="11">
        <f t="shared" si="543"/>
        <v>840</v>
      </c>
      <c r="K5808" s="11">
        <f t="shared" si="544"/>
        <v>1168</v>
      </c>
      <c r="L5808" s="11">
        <f t="shared" si="545"/>
        <v>328</v>
      </c>
      <c r="M5808" t="str">
        <f>VLOOKUP(C5808,[1]!Location_Data[#Data],2,0)</f>
        <v>Oakland</v>
      </c>
      <c r="N5808" t="str">
        <f>VLOOKUP(D5808,[1]!Salespeople_Data[#Data],2,0)</f>
        <v>Patrick Ruiz</v>
      </c>
      <c r="O5808" t="str">
        <f>VLOOKUP(E5808,[1]!Customer_Data[#Data],2,0)</f>
        <v>Nicholas Simmons</v>
      </c>
      <c r="P5808" s="15">
        <f t="shared" si="540"/>
        <v>1</v>
      </c>
      <c r="Q5808">
        <f t="shared" si="541"/>
        <v>1</v>
      </c>
      <c r="R5808">
        <f t="shared" si="542"/>
        <v>2021</v>
      </c>
    </row>
    <row r="5809" spans="1:18" x14ac:dyDescent="0.25">
      <c r="A5809" s="7" t="s">
        <v>6832</v>
      </c>
      <c r="B5809" s="7" t="s">
        <v>464</v>
      </c>
      <c r="C5809" s="7" t="s">
        <v>316</v>
      </c>
      <c r="D5809" s="7" t="s">
        <v>308</v>
      </c>
      <c r="E5809" s="7" t="s">
        <v>601</v>
      </c>
      <c r="F5809" s="9">
        <v>44262</v>
      </c>
      <c r="G5809" s="7">
        <v>2</v>
      </c>
      <c r="H5809" s="11">
        <f>VLOOKUP(B5809,[1]!Product_Data[#Data],4,0)</f>
        <v>1566</v>
      </c>
      <c r="I5809" s="11">
        <f>VLOOKUP(B5809,[1]!Product_Data[#Data],3,0)</f>
        <v>1190</v>
      </c>
      <c r="J5809" s="11">
        <f t="shared" si="543"/>
        <v>2380</v>
      </c>
      <c r="K5809" s="11">
        <f t="shared" si="544"/>
        <v>3132</v>
      </c>
      <c r="L5809" s="11">
        <f t="shared" si="545"/>
        <v>752</v>
      </c>
      <c r="M5809" t="str">
        <f>VLOOKUP(C5809,[1]!Location_Data[#Data],2,0)</f>
        <v>East Los Angeles</v>
      </c>
      <c r="N5809" t="str">
        <f>VLOOKUP(D5809,[1]!Salespeople_Data[#Data],2,0)</f>
        <v>Fred Robertson</v>
      </c>
      <c r="O5809" t="str">
        <f>VLOOKUP(E5809,[1]!Customer_Data[#Data],2,0)</f>
        <v>Brandon Dixon</v>
      </c>
      <c r="P5809" s="15">
        <f t="shared" si="540"/>
        <v>1</v>
      </c>
      <c r="Q5809">
        <f t="shared" si="541"/>
        <v>3</v>
      </c>
      <c r="R5809">
        <f t="shared" si="542"/>
        <v>2021</v>
      </c>
    </row>
    <row r="5810" spans="1:18" x14ac:dyDescent="0.25">
      <c r="A5810" s="7" t="s">
        <v>6833</v>
      </c>
      <c r="B5810" s="7" t="s">
        <v>275</v>
      </c>
      <c r="C5810" s="7" t="s">
        <v>95</v>
      </c>
      <c r="D5810" s="7" t="s">
        <v>239</v>
      </c>
      <c r="E5810" s="7" t="s">
        <v>2346</v>
      </c>
      <c r="F5810" s="9">
        <v>44218</v>
      </c>
      <c r="G5810" s="7">
        <v>1</v>
      </c>
      <c r="H5810" s="11">
        <f>VLOOKUP(B5810,[1]!Product_Data[#Data],4,0)</f>
        <v>2353</v>
      </c>
      <c r="I5810" s="11">
        <f>VLOOKUP(B5810,[1]!Product_Data[#Data],3,0)</f>
        <v>1788</v>
      </c>
      <c r="J5810" s="11">
        <f t="shared" si="543"/>
        <v>1788</v>
      </c>
      <c r="K5810" s="11">
        <f t="shared" si="544"/>
        <v>2353</v>
      </c>
      <c r="L5810" s="11">
        <f t="shared" si="545"/>
        <v>565</v>
      </c>
      <c r="M5810" t="str">
        <f>VLOOKUP(C5810,[1]!Location_Data[#Data],2,0)</f>
        <v>Fullerton</v>
      </c>
      <c r="N5810" t="str">
        <f>VLOOKUP(D5810,[1]!Salespeople_Data[#Data],2,0)</f>
        <v>John Reyes</v>
      </c>
      <c r="O5810" t="str">
        <f>VLOOKUP(E5810,[1]!Customer_Data[#Data],2,0)</f>
        <v>Matthew Nguyen</v>
      </c>
      <c r="P5810" s="15">
        <f t="shared" si="540"/>
        <v>6</v>
      </c>
      <c r="Q5810">
        <f t="shared" si="541"/>
        <v>1</v>
      </c>
      <c r="R5810">
        <f t="shared" si="542"/>
        <v>2021</v>
      </c>
    </row>
    <row r="5811" spans="1:18" x14ac:dyDescent="0.25">
      <c r="A5811" s="7" t="s">
        <v>6834</v>
      </c>
      <c r="B5811" s="7" t="s">
        <v>289</v>
      </c>
      <c r="C5811" s="7" t="s">
        <v>450</v>
      </c>
      <c r="D5811" s="7" t="s">
        <v>111</v>
      </c>
      <c r="E5811" s="7" t="s">
        <v>41</v>
      </c>
      <c r="F5811" s="9">
        <v>44245</v>
      </c>
      <c r="G5811" s="7">
        <v>1</v>
      </c>
      <c r="H5811" s="11">
        <f>VLOOKUP(B5811,[1]!Product_Data[#Data],4,0)</f>
        <v>368</v>
      </c>
      <c r="I5811" s="11">
        <f>VLOOKUP(B5811,[1]!Product_Data[#Data],3,0)</f>
        <v>294</v>
      </c>
      <c r="J5811" s="11">
        <f t="shared" si="543"/>
        <v>294</v>
      </c>
      <c r="K5811" s="11">
        <f t="shared" si="544"/>
        <v>368</v>
      </c>
      <c r="L5811" s="11">
        <f t="shared" si="545"/>
        <v>74</v>
      </c>
      <c r="M5811" t="str">
        <f>VLOOKUP(C5811,[1]!Location_Data[#Data],2,0)</f>
        <v>Simi Valley</v>
      </c>
      <c r="N5811" t="str">
        <f>VLOOKUP(D5811,[1]!Salespeople_Data[#Data],2,0)</f>
        <v>Ryan Welch</v>
      </c>
      <c r="O5811" t="str">
        <f>VLOOKUP(E5811,[1]!Customer_Data[#Data],2,0)</f>
        <v>Patrick Wells</v>
      </c>
      <c r="P5811" s="15">
        <f t="shared" si="540"/>
        <v>5</v>
      </c>
      <c r="Q5811">
        <f t="shared" si="541"/>
        <v>2</v>
      </c>
      <c r="R5811">
        <f t="shared" si="542"/>
        <v>2021</v>
      </c>
    </row>
    <row r="5812" spans="1:18" x14ac:dyDescent="0.25">
      <c r="A5812" s="7" t="s">
        <v>6835</v>
      </c>
      <c r="B5812" s="7" t="s">
        <v>86</v>
      </c>
      <c r="C5812" s="7" t="s">
        <v>268</v>
      </c>
      <c r="D5812" s="7" t="s">
        <v>165</v>
      </c>
      <c r="E5812" s="7" t="s">
        <v>2277</v>
      </c>
      <c r="F5812" s="9">
        <v>44215</v>
      </c>
      <c r="G5812" s="7">
        <v>1</v>
      </c>
      <c r="H5812" s="11">
        <f>VLOOKUP(B5812,[1]!Product_Data[#Data],4,0)</f>
        <v>1725</v>
      </c>
      <c r="I5812" s="11">
        <f>VLOOKUP(B5812,[1]!Product_Data[#Data],3,0)</f>
        <v>1363</v>
      </c>
      <c r="J5812" s="11">
        <f t="shared" si="543"/>
        <v>1363</v>
      </c>
      <c r="K5812" s="11">
        <f t="shared" si="544"/>
        <v>1725</v>
      </c>
      <c r="L5812" s="11">
        <f t="shared" si="545"/>
        <v>362</v>
      </c>
      <c r="M5812" t="str">
        <f>VLOOKUP(C5812,[1]!Location_Data[#Data],2,0)</f>
        <v>Murrieta</v>
      </c>
      <c r="N5812" t="str">
        <f>VLOOKUP(D5812,[1]!Salespeople_Data[#Data],2,0)</f>
        <v>Joe Sims</v>
      </c>
      <c r="O5812" t="str">
        <f>VLOOKUP(E5812,[1]!Customer_Data[#Data],2,0)</f>
        <v>Justin Butler</v>
      </c>
      <c r="P5812" s="15">
        <f t="shared" si="540"/>
        <v>3</v>
      </c>
      <c r="Q5812">
        <f t="shared" si="541"/>
        <v>1</v>
      </c>
      <c r="R5812">
        <f t="shared" si="542"/>
        <v>2021</v>
      </c>
    </row>
    <row r="5813" spans="1:18" x14ac:dyDescent="0.25">
      <c r="A5813" s="7" t="s">
        <v>6836</v>
      </c>
      <c r="B5813" s="7" t="s">
        <v>185</v>
      </c>
      <c r="C5813" s="7" t="s">
        <v>362</v>
      </c>
      <c r="D5813" s="7" t="s">
        <v>126</v>
      </c>
      <c r="E5813" s="7" t="s">
        <v>1467</v>
      </c>
      <c r="F5813" s="9">
        <v>44207</v>
      </c>
      <c r="G5813" s="7">
        <v>1</v>
      </c>
      <c r="H5813" s="11">
        <f>VLOOKUP(B5813,[1]!Product_Data[#Data],4,0)</f>
        <v>667</v>
      </c>
      <c r="I5813" s="11">
        <f>VLOOKUP(B5813,[1]!Product_Data[#Data],3,0)</f>
        <v>387</v>
      </c>
      <c r="J5813" s="11">
        <f t="shared" si="543"/>
        <v>387</v>
      </c>
      <c r="K5813" s="11">
        <f t="shared" si="544"/>
        <v>667</v>
      </c>
      <c r="L5813" s="11">
        <f t="shared" si="545"/>
        <v>280</v>
      </c>
      <c r="M5813" t="str">
        <f>VLOOKUP(C5813,[1]!Location_Data[#Data],2,0)</f>
        <v>San Bernardino</v>
      </c>
      <c r="N5813" t="str">
        <f>VLOOKUP(D5813,[1]!Salespeople_Data[#Data],2,0)</f>
        <v>Larry Castillo</v>
      </c>
      <c r="O5813" t="str">
        <f>VLOOKUP(E5813,[1]!Customer_Data[#Data],2,0)</f>
        <v>Jeremy Peterson</v>
      </c>
      <c r="P5813" s="15">
        <f t="shared" si="540"/>
        <v>2</v>
      </c>
      <c r="Q5813">
        <f t="shared" si="541"/>
        <v>1</v>
      </c>
      <c r="R5813">
        <f t="shared" si="542"/>
        <v>2021</v>
      </c>
    </row>
    <row r="5814" spans="1:18" x14ac:dyDescent="0.25">
      <c r="A5814" s="7" t="s">
        <v>6837</v>
      </c>
      <c r="B5814" s="7" t="s">
        <v>114</v>
      </c>
      <c r="C5814" s="7" t="s">
        <v>79</v>
      </c>
      <c r="D5814" s="7" t="s">
        <v>15</v>
      </c>
      <c r="E5814" s="7" t="s">
        <v>653</v>
      </c>
      <c r="F5814" s="9">
        <v>44268</v>
      </c>
      <c r="G5814" s="7">
        <v>1</v>
      </c>
      <c r="H5814" s="11">
        <f>VLOOKUP(B5814,[1]!Product_Data[#Data],4,0)</f>
        <v>545</v>
      </c>
      <c r="I5814" s="11">
        <f>VLOOKUP(B5814,[1]!Product_Data[#Data],3,0)</f>
        <v>425</v>
      </c>
      <c r="J5814" s="11">
        <f t="shared" si="543"/>
        <v>425</v>
      </c>
      <c r="K5814" s="11">
        <f t="shared" si="544"/>
        <v>545</v>
      </c>
      <c r="L5814" s="11">
        <f t="shared" si="545"/>
        <v>120</v>
      </c>
      <c r="M5814" t="str">
        <f>VLOOKUP(C5814,[1]!Location_Data[#Data],2,0)</f>
        <v>Palmdale</v>
      </c>
      <c r="N5814" t="str">
        <f>VLOOKUP(D5814,[1]!Salespeople_Data[#Data],2,0)</f>
        <v>Ryan Butler</v>
      </c>
      <c r="O5814" t="str">
        <f>VLOOKUP(E5814,[1]!Customer_Data[#Data],2,0)</f>
        <v>Todd Price</v>
      </c>
      <c r="P5814" s="15">
        <f t="shared" si="540"/>
        <v>7</v>
      </c>
      <c r="Q5814">
        <f t="shared" si="541"/>
        <v>3</v>
      </c>
      <c r="R5814">
        <f t="shared" si="542"/>
        <v>2021</v>
      </c>
    </row>
    <row r="5815" spans="1:18" x14ac:dyDescent="0.25">
      <c r="A5815" s="7" t="s">
        <v>6838</v>
      </c>
      <c r="B5815" s="7" t="s">
        <v>311</v>
      </c>
      <c r="C5815" s="7" t="s">
        <v>100</v>
      </c>
      <c r="D5815" s="7" t="s">
        <v>359</v>
      </c>
      <c r="E5815" s="7" t="s">
        <v>130</v>
      </c>
      <c r="F5815" s="9">
        <v>44216</v>
      </c>
      <c r="G5815" s="7">
        <v>2</v>
      </c>
      <c r="H5815" s="11">
        <f>VLOOKUP(B5815,[1]!Product_Data[#Data],4,0)</f>
        <v>1743</v>
      </c>
      <c r="I5815" s="11">
        <f>VLOOKUP(B5815,[1]!Product_Data[#Data],3,0)</f>
        <v>872</v>
      </c>
      <c r="J5815" s="11">
        <f t="shared" si="543"/>
        <v>1744</v>
      </c>
      <c r="K5815" s="11">
        <f t="shared" si="544"/>
        <v>3486</v>
      </c>
      <c r="L5815" s="11">
        <f t="shared" si="545"/>
        <v>1742</v>
      </c>
      <c r="M5815" t="str">
        <f>VLOOKUP(C5815,[1]!Location_Data[#Data],2,0)</f>
        <v>Victorville</v>
      </c>
      <c r="N5815" t="str">
        <f>VLOOKUP(D5815,[1]!Salespeople_Data[#Data],2,0)</f>
        <v>Eugene Holmes</v>
      </c>
      <c r="O5815" t="str">
        <f>VLOOKUP(E5815,[1]!Customer_Data[#Data],2,0)</f>
        <v>David Nguyen</v>
      </c>
      <c r="P5815" s="15">
        <f t="shared" si="540"/>
        <v>4</v>
      </c>
      <c r="Q5815">
        <f t="shared" si="541"/>
        <v>1</v>
      </c>
      <c r="R5815">
        <f t="shared" si="542"/>
        <v>2021</v>
      </c>
    </row>
    <row r="5816" spans="1:18" x14ac:dyDescent="0.25">
      <c r="A5816" s="7" t="s">
        <v>6839</v>
      </c>
      <c r="B5816" s="7" t="s">
        <v>13</v>
      </c>
      <c r="C5816" s="7" t="s">
        <v>156</v>
      </c>
      <c r="D5816" s="7" t="s">
        <v>159</v>
      </c>
      <c r="E5816" s="7" t="s">
        <v>1053</v>
      </c>
      <c r="F5816" s="9">
        <v>44231</v>
      </c>
      <c r="G5816" s="7">
        <v>2</v>
      </c>
      <c r="H5816" s="11">
        <f>VLOOKUP(B5816,[1]!Product_Data[#Data],4,0)</f>
        <v>1022</v>
      </c>
      <c r="I5816" s="11">
        <f>VLOOKUP(B5816,[1]!Product_Data[#Data],3,0)</f>
        <v>818</v>
      </c>
      <c r="J5816" s="11">
        <f t="shared" si="543"/>
        <v>1636</v>
      </c>
      <c r="K5816" s="11">
        <f t="shared" si="544"/>
        <v>2044</v>
      </c>
      <c r="L5816" s="11">
        <f t="shared" si="545"/>
        <v>408</v>
      </c>
      <c r="M5816" t="str">
        <f>VLOOKUP(C5816,[1]!Location_Data[#Data],2,0)</f>
        <v>Sacramento</v>
      </c>
      <c r="N5816" t="str">
        <f>VLOOKUP(D5816,[1]!Salespeople_Data[#Data],2,0)</f>
        <v>Bobby Russell</v>
      </c>
      <c r="O5816" t="str">
        <f>VLOOKUP(E5816,[1]!Customer_Data[#Data],2,0)</f>
        <v>Carlos Wheeler</v>
      </c>
      <c r="P5816" s="15">
        <f t="shared" si="540"/>
        <v>5</v>
      </c>
      <c r="Q5816">
        <f t="shared" si="541"/>
        <v>2</v>
      </c>
      <c r="R5816">
        <f t="shared" si="542"/>
        <v>2021</v>
      </c>
    </row>
    <row r="5817" spans="1:18" x14ac:dyDescent="0.25">
      <c r="A5817" s="7" t="s">
        <v>6840</v>
      </c>
      <c r="B5817" s="7" t="s">
        <v>144</v>
      </c>
      <c r="C5817" s="7" t="s">
        <v>362</v>
      </c>
      <c r="D5817" s="7" t="s">
        <v>53</v>
      </c>
      <c r="E5817" s="7" t="s">
        <v>687</v>
      </c>
      <c r="F5817" s="9">
        <v>44238</v>
      </c>
      <c r="G5817" s="7">
        <v>3</v>
      </c>
      <c r="H5817" s="11">
        <f>VLOOKUP(B5817,[1]!Product_Data[#Data],4,0)</f>
        <v>2410</v>
      </c>
      <c r="I5817" s="11">
        <f>VLOOKUP(B5817,[1]!Product_Data[#Data],3,0)</f>
        <v>1518</v>
      </c>
      <c r="J5817" s="11">
        <f t="shared" si="543"/>
        <v>4554</v>
      </c>
      <c r="K5817" s="11">
        <f t="shared" si="544"/>
        <v>7230</v>
      </c>
      <c r="L5817" s="11">
        <f t="shared" si="545"/>
        <v>2676</v>
      </c>
      <c r="M5817" t="str">
        <f>VLOOKUP(C5817,[1]!Location_Data[#Data],2,0)</f>
        <v>San Bernardino</v>
      </c>
      <c r="N5817" t="str">
        <f>VLOOKUP(D5817,[1]!Salespeople_Data[#Data],2,0)</f>
        <v>Scott Mason</v>
      </c>
      <c r="O5817" t="str">
        <f>VLOOKUP(E5817,[1]!Customer_Data[#Data],2,0)</f>
        <v>David Garrett</v>
      </c>
      <c r="P5817" s="15">
        <f t="shared" si="540"/>
        <v>5</v>
      </c>
      <c r="Q5817">
        <f t="shared" si="541"/>
        <v>2</v>
      </c>
      <c r="R5817">
        <f t="shared" si="542"/>
        <v>2021</v>
      </c>
    </row>
    <row r="5818" spans="1:18" x14ac:dyDescent="0.25">
      <c r="A5818" s="7" t="s">
        <v>6841</v>
      </c>
      <c r="B5818" s="7" t="s">
        <v>245</v>
      </c>
      <c r="C5818" s="7" t="s">
        <v>272</v>
      </c>
      <c r="D5818" s="7" t="s">
        <v>63</v>
      </c>
      <c r="E5818" s="7" t="s">
        <v>624</v>
      </c>
      <c r="F5818" s="9">
        <v>44255</v>
      </c>
      <c r="G5818" s="7">
        <v>2</v>
      </c>
      <c r="H5818" s="11">
        <f>VLOOKUP(B5818,[1]!Product_Data[#Data],4,0)</f>
        <v>818</v>
      </c>
      <c r="I5818" s="11">
        <f>VLOOKUP(B5818,[1]!Product_Data[#Data],3,0)</f>
        <v>450</v>
      </c>
      <c r="J5818" s="11">
        <f t="shared" si="543"/>
        <v>900</v>
      </c>
      <c r="K5818" s="11">
        <f t="shared" si="544"/>
        <v>1636</v>
      </c>
      <c r="L5818" s="11">
        <f t="shared" si="545"/>
        <v>736</v>
      </c>
      <c r="M5818" t="str">
        <f>VLOOKUP(C5818,[1]!Location_Data[#Data],2,0)</f>
        <v>Torrance</v>
      </c>
      <c r="N5818" t="str">
        <f>VLOOKUP(D5818,[1]!Salespeople_Data[#Data],2,0)</f>
        <v>Jeremy Mendoza</v>
      </c>
      <c r="O5818" t="str">
        <f>VLOOKUP(E5818,[1]!Customer_Data[#Data],2,0)</f>
        <v>Steve Stewart</v>
      </c>
      <c r="P5818" s="15">
        <f t="shared" si="540"/>
        <v>1</v>
      </c>
      <c r="Q5818">
        <f t="shared" si="541"/>
        <v>2</v>
      </c>
      <c r="R5818">
        <f t="shared" si="542"/>
        <v>2021</v>
      </c>
    </row>
    <row r="5819" spans="1:18" x14ac:dyDescent="0.25">
      <c r="A5819" s="7" t="s">
        <v>6842</v>
      </c>
      <c r="B5819" s="7" t="s">
        <v>144</v>
      </c>
      <c r="C5819" s="7" t="s">
        <v>74</v>
      </c>
      <c r="D5819" s="7" t="s">
        <v>239</v>
      </c>
      <c r="E5819" s="7" t="s">
        <v>2820</v>
      </c>
      <c r="F5819" s="9">
        <v>44203</v>
      </c>
      <c r="G5819" s="7">
        <v>1</v>
      </c>
      <c r="H5819" s="11">
        <f>VLOOKUP(B5819,[1]!Product_Data[#Data],4,0)</f>
        <v>2410</v>
      </c>
      <c r="I5819" s="11">
        <f>VLOOKUP(B5819,[1]!Product_Data[#Data],3,0)</f>
        <v>1518</v>
      </c>
      <c r="J5819" s="11">
        <f t="shared" si="543"/>
        <v>1518</v>
      </c>
      <c r="K5819" s="11">
        <f t="shared" si="544"/>
        <v>2410</v>
      </c>
      <c r="L5819" s="11">
        <f t="shared" si="545"/>
        <v>892</v>
      </c>
      <c r="M5819" t="str">
        <f>VLOOKUP(C5819,[1]!Location_Data[#Data],2,0)</f>
        <v>West Covina</v>
      </c>
      <c r="N5819" t="str">
        <f>VLOOKUP(D5819,[1]!Salespeople_Data[#Data],2,0)</f>
        <v>John Reyes</v>
      </c>
      <c r="O5819" t="str">
        <f>VLOOKUP(E5819,[1]!Customer_Data[#Data],2,0)</f>
        <v>Edward Gonzalez</v>
      </c>
      <c r="P5819" s="15">
        <f t="shared" si="540"/>
        <v>5</v>
      </c>
      <c r="Q5819">
        <f t="shared" si="541"/>
        <v>1</v>
      </c>
      <c r="R5819">
        <f t="shared" si="542"/>
        <v>2021</v>
      </c>
    </row>
    <row r="5820" spans="1:18" x14ac:dyDescent="0.25">
      <c r="A5820" s="7" t="s">
        <v>6843</v>
      </c>
      <c r="B5820" s="7" t="s">
        <v>603</v>
      </c>
      <c r="C5820" s="7" t="s">
        <v>169</v>
      </c>
      <c r="D5820" s="7" t="s">
        <v>447</v>
      </c>
      <c r="E5820" s="7" t="s">
        <v>4001</v>
      </c>
      <c r="F5820" s="9">
        <v>44246</v>
      </c>
      <c r="G5820" s="7">
        <v>4</v>
      </c>
      <c r="H5820" s="11">
        <f>VLOOKUP(B5820,[1]!Product_Data[#Data],4,0)</f>
        <v>2495</v>
      </c>
      <c r="I5820" s="11">
        <f>VLOOKUP(B5820,[1]!Product_Data[#Data],3,0)</f>
        <v>1896</v>
      </c>
      <c r="J5820" s="11">
        <f t="shared" si="543"/>
        <v>7584</v>
      </c>
      <c r="K5820" s="11">
        <f t="shared" si="544"/>
        <v>9980</v>
      </c>
      <c r="L5820" s="11">
        <f t="shared" si="545"/>
        <v>2396</v>
      </c>
      <c r="M5820" t="str">
        <f>VLOOKUP(C5820,[1]!Location_Data[#Data],2,0)</f>
        <v>Vista</v>
      </c>
      <c r="N5820" t="str">
        <f>VLOOKUP(D5820,[1]!Salespeople_Data[#Data],2,0)</f>
        <v>Howard Sims</v>
      </c>
      <c r="O5820" t="str">
        <f>VLOOKUP(E5820,[1]!Customer_Data[#Data],2,0)</f>
        <v>Wayne Ortiz</v>
      </c>
      <c r="P5820" s="15">
        <f t="shared" si="540"/>
        <v>6</v>
      </c>
      <c r="Q5820">
        <f t="shared" si="541"/>
        <v>2</v>
      </c>
      <c r="R5820">
        <f t="shared" si="542"/>
        <v>2021</v>
      </c>
    </row>
    <row r="5821" spans="1:18" x14ac:dyDescent="0.25">
      <c r="A5821" s="7" t="s">
        <v>6844</v>
      </c>
      <c r="B5821" s="7" t="s">
        <v>181</v>
      </c>
      <c r="C5821" s="7" t="s">
        <v>34</v>
      </c>
      <c r="D5821" s="7" t="s">
        <v>35</v>
      </c>
      <c r="E5821" s="7" t="s">
        <v>2218</v>
      </c>
      <c r="F5821" s="9">
        <v>44225</v>
      </c>
      <c r="G5821" s="7">
        <v>3</v>
      </c>
      <c r="H5821" s="11">
        <f>VLOOKUP(B5821,[1]!Product_Data[#Data],4,0)</f>
        <v>1500</v>
      </c>
      <c r="I5821" s="11">
        <f>VLOOKUP(B5821,[1]!Product_Data[#Data],3,0)</f>
        <v>900</v>
      </c>
      <c r="J5821" s="11">
        <f t="shared" si="543"/>
        <v>2700</v>
      </c>
      <c r="K5821" s="11">
        <f t="shared" si="544"/>
        <v>4500</v>
      </c>
      <c r="L5821" s="11">
        <f t="shared" si="545"/>
        <v>1800</v>
      </c>
      <c r="M5821" t="str">
        <f>VLOOKUP(C5821,[1]!Location_Data[#Data],2,0)</f>
        <v>Inglewood</v>
      </c>
      <c r="N5821" t="str">
        <f>VLOOKUP(D5821,[1]!Salespeople_Data[#Data],2,0)</f>
        <v>Charles Harper</v>
      </c>
      <c r="O5821" t="str">
        <f>VLOOKUP(E5821,[1]!Customer_Data[#Data],2,0)</f>
        <v>Jerry Andrews</v>
      </c>
      <c r="P5821" s="15">
        <f t="shared" si="540"/>
        <v>6</v>
      </c>
      <c r="Q5821">
        <f t="shared" si="541"/>
        <v>1</v>
      </c>
      <c r="R5821">
        <f t="shared" si="542"/>
        <v>2021</v>
      </c>
    </row>
    <row r="5822" spans="1:18" x14ac:dyDescent="0.25">
      <c r="A5822" s="7" t="s">
        <v>6845</v>
      </c>
      <c r="B5822" s="7" t="s">
        <v>431</v>
      </c>
      <c r="C5822" s="7" t="s">
        <v>14</v>
      </c>
      <c r="D5822" s="7" t="s">
        <v>111</v>
      </c>
      <c r="E5822" s="7" t="s">
        <v>2314</v>
      </c>
      <c r="F5822" s="9">
        <v>44244</v>
      </c>
      <c r="G5822" s="7">
        <v>3</v>
      </c>
      <c r="H5822" s="11">
        <f>VLOOKUP(B5822,[1]!Product_Data[#Data],4,0)</f>
        <v>290</v>
      </c>
      <c r="I5822" s="11">
        <f>VLOOKUP(B5822,[1]!Product_Data[#Data],3,0)</f>
        <v>200</v>
      </c>
      <c r="J5822" s="11">
        <f t="shared" si="543"/>
        <v>600</v>
      </c>
      <c r="K5822" s="11">
        <f t="shared" si="544"/>
        <v>870</v>
      </c>
      <c r="L5822" s="11">
        <f t="shared" si="545"/>
        <v>270</v>
      </c>
      <c r="M5822" t="str">
        <f>VLOOKUP(C5822,[1]!Location_Data[#Data],2,0)</f>
        <v>Santa Clarita</v>
      </c>
      <c r="N5822" t="str">
        <f>VLOOKUP(D5822,[1]!Salespeople_Data[#Data],2,0)</f>
        <v>Ryan Welch</v>
      </c>
      <c r="O5822" t="str">
        <f>VLOOKUP(E5822,[1]!Customer_Data[#Data],2,0)</f>
        <v>Roger Miller</v>
      </c>
      <c r="P5822" s="15">
        <f t="shared" si="540"/>
        <v>4</v>
      </c>
      <c r="Q5822">
        <f t="shared" si="541"/>
        <v>2</v>
      </c>
      <c r="R5822">
        <f t="shared" si="542"/>
        <v>2021</v>
      </c>
    </row>
    <row r="5823" spans="1:18" x14ac:dyDescent="0.25">
      <c r="A5823" s="7" t="s">
        <v>6846</v>
      </c>
      <c r="B5823" s="7" t="s">
        <v>330</v>
      </c>
      <c r="C5823" s="7" t="s">
        <v>48</v>
      </c>
      <c r="D5823" s="7" t="s">
        <v>71</v>
      </c>
      <c r="E5823" s="7" t="s">
        <v>3459</v>
      </c>
      <c r="F5823" s="9">
        <v>44215</v>
      </c>
      <c r="G5823" s="7">
        <v>1</v>
      </c>
      <c r="H5823" s="11">
        <f>VLOOKUP(B5823,[1]!Product_Data[#Data],4,0)</f>
        <v>1635</v>
      </c>
      <c r="I5823" s="11">
        <f>VLOOKUP(B5823,[1]!Product_Data[#Data],3,0)</f>
        <v>1046</v>
      </c>
      <c r="J5823" s="11">
        <f t="shared" si="543"/>
        <v>1046</v>
      </c>
      <c r="K5823" s="11">
        <f t="shared" si="544"/>
        <v>1635</v>
      </c>
      <c r="L5823" s="11">
        <f t="shared" si="545"/>
        <v>589</v>
      </c>
      <c r="M5823" t="str">
        <f>VLOOKUP(C5823,[1]!Location_Data[#Data],2,0)</f>
        <v>Rialto</v>
      </c>
      <c r="N5823" t="str">
        <f>VLOOKUP(D5823,[1]!Salespeople_Data[#Data],2,0)</f>
        <v>Gary Rodriguez</v>
      </c>
      <c r="O5823" t="str">
        <f>VLOOKUP(E5823,[1]!Customer_Data[#Data],2,0)</f>
        <v>Juan Perez</v>
      </c>
      <c r="P5823" s="15">
        <f t="shared" si="540"/>
        <v>3</v>
      </c>
      <c r="Q5823">
        <f t="shared" si="541"/>
        <v>1</v>
      </c>
      <c r="R5823">
        <f t="shared" si="542"/>
        <v>2021</v>
      </c>
    </row>
    <row r="5824" spans="1:18" x14ac:dyDescent="0.25">
      <c r="A5824" s="7" t="s">
        <v>6847</v>
      </c>
      <c r="B5824" s="7" t="s">
        <v>408</v>
      </c>
      <c r="C5824" s="7" t="s">
        <v>436</v>
      </c>
      <c r="D5824" s="7" t="s">
        <v>75</v>
      </c>
      <c r="E5824" s="7" t="s">
        <v>1209</v>
      </c>
      <c r="F5824" s="9">
        <v>44221</v>
      </c>
      <c r="G5824" s="7">
        <v>1</v>
      </c>
      <c r="H5824" s="11">
        <f>VLOOKUP(B5824,[1]!Product_Data[#Data],4,0)</f>
        <v>1405</v>
      </c>
      <c r="I5824" s="11">
        <f>VLOOKUP(B5824,[1]!Product_Data[#Data],3,0)</f>
        <v>1054</v>
      </c>
      <c r="J5824" s="11">
        <f t="shared" si="543"/>
        <v>1054</v>
      </c>
      <c r="K5824" s="11">
        <f t="shared" si="544"/>
        <v>1405</v>
      </c>
      <c r="L5824" s="11">
        <f t="shared" si="545"/>
        <v>351</v>
      </c>
      <c r="M5824" t="str">
        <f>VLOOKUP(C5824,[1]!Location_Data[#Data],2,0)</f>
        <v>Jurupa Valley</v>
      </c>
      <c r="N5824" t="str">
        <f>VLOOKUP(D5824,[1]!Salespeople_Data[#Data],2,0)</f>
        <v>Roger Robertson</v>
      </c>
      <c r="O5824" t="str">
        <f>VLOOKUP(E5824,[1]!Customer_Data[#Data],2,0)</f>
        <v>Fred Stone</v>
      </c>
      <c r="P5824" s="15">
        <f t="shared" si="540"/>
        <v>2</v>
      </c>
      <c r="Q5824">
        <f t="shared" si="541"/>
        <v>1</v>
      </c>
      <c r="R5824">
        <f t="shared" si="542"/>
        <v>2021</v>
      </c>
    </row>
    <row r="5825" spans="1:18" x14ac:dyDescent="0.25">
      <c r="A5825" s="7" t="s">
        <v>6848</v>
      </c>
      <c r="B5825" s="7" t="s">
        <v>207</v>
      </c>
      <c r="C5825" s="7" t="s">
        <v>436</v>
      </c>
      <c r="D5825" s="7" t="s">
        <v>159</v>
      </c>
      <c r="E5825" s="7" t="s">
        <v>1116</v>
      </c>
      <c r="F5825" s="9">
        <v>44199</v>
      </c>
      <c r="G5825" s="7">
        <v>4</v>
      </c>
      <c r="H5825" s="11">
        <f>VLOOKUP(B5825,[1]!Product_Data[#Data],4,0)</f>
        <v>2464</v>
      </c>
      <c r="I5825" s="11">
        <f>VLOOKUP(B5825,[1]!Product_Data[#Data],3,0)</f>
        <v>1774</v>
      </c>
      <c r="J5825" s="11">
        <f t="shared" si="543"/>
        <v>7096</v>
      </c>
      <c r="K5825" s="11">
        <f t="shared" si="544"/>
        <v>9856</v>
      </c>
      <c r="L5825" s="11">
        <f t="shared" si="545"/>
        <v>2760</v>
      </c>
      <c r="M5825" t="str">
        <f>VLOOKUP(C5825,[1]!Location_Data[#Data],2,0)</f>
        <v>Jurupa Valley</v>
      </c>
      <c r="N5825" t="str">
        <f>VLOOKUP(D5825,[1]!Salespeople_Data[#Data],2,0)</f>
        <v>Bobby Russell</v>
      </c>
      <c r="O5825" t="str">
        <f>VLOOKUP(E5825,[1]!Customer_Data[#Data],2,0)</f>
        <v>Christopher Kim</v>
      </c>
      <c r="P5825" s="15">
        <f t="shared" si="540"/>
        <v>1</v>
      </c>
      <c r="Q5825">
        <f t="shared" si="541"/>
        <v>1</v>
      </c>
      <c r="R5825">
        <f t="shared" si="542"/>
        <v>2021</v>
      </c>
    </row>
    <row r="5826" spans="1:18" x14ac:dyDescent="0.25">
      <c r="A5826" s="7" t="s">
        <v>6849</v>
      </c>
      <c r="B5826" s="7" t="s">
        <v>235</v>
      </c>
      <c r="C5826" s="7" t="s">
        <v>519</v>
      </c>
      <c r="D5826" s="7" t="s">
        <v>136</v>
      </c>
      <c r="E5826" s="7" t="s">
        <v>160</v>
      </c>
      <c r="F5826" s="9">
        <v>44269</v>
      </c>
      <c r="G5826" s="7">
        <v>1</v>
      </c>
      <c r="H5826" s="11">
        <f>VLOOKUP(B5826,[1]!Product_Data[#Data],4,0)</f>
        <v>1887</v>
      </c>
      <c r="I5826" s="11">
        <f>VLOOKUP(B5826,[1]!Product_Data[#Data],3,0)</f>
        <v>1378</v>
      </c>
      <c r="J5826" s="11">
        <f t="shared" si="543"/>
        <v>1378</v>
      </c>
      <c r="K5826" s="11">
        <f t="shared" si="544"/>
        <v>1887</v>
      </c>
      <c r="L5826" s="11">
        <f t="shared" si="545"/>
        <v>509</v>
      </c>
      <c r="M5826" t="str">
        <f>VLOOKUP(C5826,[1]!Location_Data[#Data],2,0)</f>
        <v>Anaheim</v>
      </c>
      <c r="N5826" t="str">
        <f>VLOOKUP(D5826,[1]!Salespeople_Data[#Data],2,0)</f>
        <v>Clarence Fox</v>
      </c>
      <c r="O5826" t="str">
        <f>VLOOKUP(E5826,[1]!Customer_Data[#Data],2,0)</f>
        <v>Scott Roberts</v>
      </c>
      <c r="P5826" s="15">
        <f t="shared" ref="P5826:P5889" si="546">WEEKDAY(F5826)</f>
        <v>1</v>
      </c>
      <c r="Q5826">
        <f t="shared" ref="Q5826:Q5889" si="547">MONTH(F5826)</f>
        <v>3</v>
      </c>
      <c r="R5826">
        <f t="shared" ref="R5826:R5889" si="548">YEAR(F5826)</f>
        <v>2021</v>
      </c>
    </row>
    <row r="5827" spans="1:18" x14ac:dyDescent="0.25">
      <c r="A5827" s="7" t="s">
        <v>6850</v>
      </c>
      <c r="B5827" s="7" t="s">
        <v>412</v>
      </c>
      <c r="C5827" s="7" t="s">
        <v>392</v>
      </c>
      <c r="D5827" s="7" t="s">
        <v>298</v>
      </c>
      <c r="E5827" s="7" t="s">
        <v>277</v>
      </c>
      <c r="F5827" s="9">
        <v>44251</v>
      </c>
      <c r="G5827" s="7">
        <v>4</v>
      </c>
      <c r="H5827" s="11">
        <f>VLOOKUP(B5827,[1]!Product_Data[#Data],4,0)</f>
        <v>2396</v>
      </c>
      <c r="I5827" s="11">
        <f>VLOOKUP(B5827,[1]!Product_Data[#Data],3,0)</f>
        <v>1965</v>
      </c>
      <c r="J5827" s="11">
        <f t="shared" ref="J5827:J5890" si="549">PRODUCT(I5827,G5827)</f>
        <v>7860</v>
      </c>
      <c r="K5827" s="11">
        <f t="shared" ref="K5827:K5890" si="550">PRODUCT(H5827,G5827)</f>
        <v>9584</v>
      </c>
      <c r="L5827" s="11">
        <f t="shared" ref="L5827:L5890" si="551">K5827-J5827</f>
        <v>1724</v>
      </c>
      <c r="M5827" t="str">
        <f>VLOOKUP(C5827,[1]!Location_Data[#Data],2,0)</f>
        <v>Visalia</v>
      </c>
      <c r="N5827" t="str">
        <f>VLOOKUP(D5827,[1]!Salespeople_Data[#Data],2,0)</f>
        <v>Kenneth Fields</v>
      </c>
      <c r="O5827" t="str">
        <f>VLOOKUP(E5827,[1]!Customer_Data[#Data],2,0)</f>
        <v>Howard Lewis</v>
      </c>
      <c r="P5827" s="15">
        <f t="shared" si="546"/>
        <v>4</v>
      </c>
      <c r="Q5827">
        <f t="shared" si="547"/>
        <v>2</v>
      </c>
      <c r="R5827">
        <f t="shared" si="548"/>
        <v>2021</v>
      </c>
    </row>
    <row r="5828" spans="1:18" x14ac:dyDescent="0.25">
      <c r="A5828" s="7" t="s">
        <v>6851</v>
      </c>
      <c r="B5828" s="7" t="s">
        <v>189</v>
      </c>
      <c r="C5828" s="7" t="s">
        <v>331</v>
      </c>
      <c r="D5828" s="7" t="s">
        <v>10</v>
      </c>
      <c r="E5828" s="7" t="s">
        <v>1133</v>
      </c>
      <c r="F5828" s="9">
        <v>44219</v>
      </c>
      <c r="G5828" s="7">
        <v>1</v>
      </c>
      <c r="H5828" s="11">
        <f>VLOOKUP(B5828,[1]!Product_Data[#Data],4,0)</f>
        <v>1783</v>
      </c>
      <c r="I5828" s="11">
        <f>VLOOKUP(B5828,[1]!Product_Data[#Data],3,0)</f>
        <v>1516</v>
      </c>
      <c r="J5828" s="11">
        <f t="shared" si="549"/>
        <v>1516</v>
      </c>
      <c r="K5828" s="11">
        <f t="shared" si="550"/>
        <v>1783</v>
      </c>
      <c r="L5828" s="11">
        <f t="shared" si="551"/>
        <v>267</v>
      </c>
      <c r="M5828" t="str">
        <f>VLOOKUP(C5828,[1]!Location_Data[#Data],2,0)</f>
        <v>Sunnyvale</v>
      </c>
      <c r="N5828" t="str">
        <f>VLOOKUP(D5828,[1]!Salespeople_Data[#Data],2,0)</f>
        <v>Justin Lynch</v>
      </c>
      <c r="O5828" t="str">
        <f>VLOOKUP(E5828,[1]!Customer_Data[#Data],2,0)</f>
        <v>Daniel West</v>
      </c>
      <c r="P5828" s="15">
        <f t="shared" si="546"/>
        <v>7</v>
      </c>
      <c r="Q5828">
        <f t="shared" si="547"/>
        <v>1</v>
      </c>
      <c r="R5828">
        <f t="shared" si="548"/>
        <v>2021</v>
      </c>
    </row>
    <row r="5829" spans="1:18" x14ac:dyDescent="0.25">
      <c r="A5829" s="7" t="s">
        <v>6852</v>
      </c>
      <c r="B5829" s="7" t="s">
        <v>666</v>
      </c>
      <c r="C5829" s="7" t="s">
        <v>467</v>
      </c>
      <c r="D5829" s="7" t="s">
        <v>75</v>
      </c>
      <c r="E5829" s="7" t="s">
        <v>634</v>
      </c>
      <c r="F5829" s="9">
        <v>44200</v>
      </c>
      <c r="G5829" s="7">
        <v>1</v>
      </c>
      <c r="H5829" s="11">
        <f>VLOOKUP(B5829,[1]!Product_Data[#Data],4,0)</f>
        <v>2241</v>
      </c>
      <c r="I5829" s="11">
        <f>VLOOKUP(B5829,[1]!Product_Data[#Data],3,0)</f>
        <v>1367</v>
      </c>
      <c r="J5829" s="11">
        <f t="shared" si="549"/>
        <v>1367</v>
      </c>
      <c r="K5829" s="11">
        <f t="shared" si="550"/>
        <v>2241</v>
      </c>
      <c r="L5829" s="11">
        <f t="shared" si="551"/>
        <v>874</v>
      </c>
      <c r="M5829" t="str">
        <f>VLOOKUP(C5829,[1]!Location_Data[#Data],2,0)</f>
        <v>Garden Grove</v>
      </c>
      <c r="N5829" t="str">
        <f>VLOOKUP(D5829,[1]!Salespeople_Data[#Data],2,0)</f>
        <v>Roger Robertson</v>
      </c>
      <c r="O5829" t="str">
        <f>VLOOKUP(E5829,[1]!Customer_Data[#Data],2,0)</f>
        <v>Jesse Castillo</v>
      </c>
      <c r="P5829" s="15">
        <f t="shared" si="546"/>
        <v>2</v>
      </c>
      <c r="Q5829">
        <f t="shared" si="547"/>
        <v>1</v>
      </c>
      <c r="R5829">
        <f t="shared" si="548"/>
        <v>2021</v>
      </c>
    </row>
    <row r="5830" spans="1:18" x14ac:dyDescent="0.25">
      <c r="A5830" s="7" t="s">
        <v>6853</v>
      </c>
      <c r="B5830" s="7" t="s">
        <v>370</v>
      </c>
      <c r="C5830" s="7" t="s">
        <v>380</v>
      </c>
      <c r="D5830" s="7" t="s">
        <v>20</v>
      </c>
      <c r="E5830" s="7" t="s">
        <v>2511</v>
      </c>
      <c r="F5830" s="9">
        <v>44235</v>
      </c>
      <c r="G5830" s="7">
        <v>1</v>
      </c>
      <c r="H5830" s="11">
        <f>VLOOKUP(B5830,[1]!Product_Data[#Data],4,0)</f>
        <v>771</v>
      </c>
      <c r="I5830" s="11">
        <f>VLOOKUP(B5830,[1]!Product_Data[#Data],3,0)</f>
        <v>648</v>
      </c>
      <c r="J5830" s="11">
        <f t="shared" si="549"/>
        <v>648</v>
      </c>
      <c r="K5830" s="11">
        <f t="shared" si="550"/>
        <v>771</v>
      </c>
      <c r="L5830" s="11">
        <f t="shared" si="551"/>
        <v>123</v>
      </c>
      <c r="M5830" t="str">
        <f>VLOOKUP(C5830,[1]!Location_Data[#Data],2,0)</f>
        <v>Los Angeles</v>
      </c>
      <c r="N5830" t="str">
        <f>VLOOKUP(D5830,[1]!Salespeople_Data[#Data],2,0)</f>
        <v>Joshua Cook</v>
      </c>
      <c r="O5830" t="str">
        <f>VLOOKUP(E5830,[1]!Customer_Data[#Data],2,0)</f>
        <v>Charles Henderson</v>
      </c>
      <c r="P5830" s="15">
        <f t="shared" si="546"/>
        <v>2</v>
      </c>
      <c r="Q5830">
        <f t="shared" si="547"/>
        <v>2</v>
      </c>
      <c r="R5830">
        <f t="shared" si="548"/>
        <v>2021</v>
      </c>
    </row>
    <row r="5831" spans="1:18" x14ac:dyDescent="0.25">
      <c r="A5831" s="7" t="s">
        <v>6854</v>
      </c>
      <c r="B5831" s="7" t="s">
        <v>495</v>
      </c>
      <c r="C5831" s="7" t="s">
        <v>731</v>
      </c>
      <c r="D5831" s="7" t="s">
        <v>191</v>
      </c>
      <c r="E5831" s="7" t="s">
        <v>812</v>
      </c>
      <c r="F5831" s="9">
        <v>44252</v>
      </c>
      <c r="G5831" s="7">
        <v>1</v>
      </c>
      <c r="H5831" s="11">
        <f>VLOOKUP(B5831,[1]!Product_Data[#Data],4,0)</f>
        <v>1467</v>
      </c>
      <c r="I5831" s="11">
        <f>VLOOKUP(B5831,[1]!Product_Data[#Data],3,0)</f>
        <v>807</v>
      </c>
      <c r="J5831" s="11">
        <f t="shared" si="549"/>
        <v>807</v>
      </c>
      <c r="K5831" s="11">
        <f t="shared" si="550"/>
        <v>1467</v>
      </c>
      <c r="L5831" s="11">
        <f t="shared" si="551"/>
        <v>660</v>
      </c>
      <c r="M5831" t="str">
        <f>VLOOKUP(C5831,[1]!Location_Data[#Data],2,0)</f>
        <v>Costa Mesa</v>
      </c>
      <c r="N5831" t="str">
        <f>VLOOKUP(D5831,[1]!Salespeople_Data[#Data],2,0)</f>
        <v>Robert Reed</v>
      </c>
      <c r="O5831" t="str">
        <f>VLOOKUP(E5831,[1]!Customer_Data[#Data],2,0)</f>
        <v>Shawn Reynolds</v>
      </c>
      <c r="P5831" s="15">
        <f t="shared" si="546"/>
        <v>5</v>
      </c>
      <c r="Q5831">
        <f t="shared" si="547"/>
        <v>2</v>
      </c>
      <c r="R5831">
        <f t="shared" si="548"/>
        <v>2021</v>
      </c>
    </row>
    <row r="5832" spans="1:18" x14ac:dyDescent="0.25">
      <c r="A5832" s="7" t="s">
        <v>6855</v>
      </c>
      <c r="B5832" s="7" t="s">
        <v>495</v>
      </c>
      <c r="C5832" s="7" t="s">
        <v>467</v>
      </c>
      <c r="D5832" s="7" t="s">
        <v>96</v>
      </c>
      <c r="E5832" s="7" t="s">
        <v>997</v>
      </c>
      <c r="F5832" s="9">
        <v>44211</v>
      </c>
      <c r="G5832" s="7">
        <v>1</v>
      </c>
      <c r="H5832" s="11">
        <f>VLOOKUP(B5832,[1]!Product_Data[#Data],4,0)</f>
        <v>1467</v>
      </c>
      <c r="I5832" s="11">
        <f>VLOOKUP(B5832,[1]!Product_Data[#Data],3,0)</f>
        <v>807</v>
      </c>
      <c r="J5832" s="11">
        <f t="shared" si="549"/>
        <v>807</v>
      </c>
      <c r="K5832" s="11">
        <f t="shared" si="550"/>
        <v>1467</v>
      </c>
      <c r="L5832" s="11">
        <f t="shared" si="551"/>
        <v>660</v>
      </c>
      <c r="M5832" t="str">
        <f>VLOOKUP(C5832,[1]!Location_Data[#Data],2,0)</f>
        <v>Garden Grove</v>
      </c>
      <c r="N5832" t="str">
        <f>VLOOKUP(D5832,[1]!Salespeople_Data[#Data],2,0)</f>
        <v>Brian Thomas</v>
      </c>
      <c r="O5832" t="str">
        <f>VLOOKUP(E5832,[1]!Customer_Data[#Data],2,0)</f>
        <v>Henry Reyes</v>
      </c>
      <c r="P5832" s="15">
        <f t="shared" si="546"/>
        <v>6</v>
      </c>
      <c r="Q5832">
        <f t="shared" si="547"/>
        <v>1</v>
      </c>
      <c r="R5832">
        <f t="shared" si="548"/>
        <v>2021</v>
      </c>
    </row>
    <row r="5833" spans="1:18" x14ac:dyDescent="0.25">
      <c r="A5833" s="7" t="s">
        <v>6856</v>
      </c>
      <c r="B5833" s="7" t="s">
        <v>435</v>
      </c>
      <c r="C5833" s="7" t="s">
        <v>276</v>
      </c>
      <c r="D5833" s="7" t="s">
        <v>141</v>
      </c>
      <c r="E5833" s="7" t="s">
        <v>1784</v>
      </c>
      <c r="F5833" s="9">
        <v>44219</v>
      </c>
      <c r="G5833" s="7">
        <v>1</v>
      </c>
      <c r="H5833" s="11">
        <f>VLOOKUP(B5833,[1]!Product_Data[#Data],4,0)</f>
        <v>2141</v>
      </c>
      <c r="I5833" s="11">
        <f>VLOOKUP(B5833,[1]!Product_Data[#Data],3,0)</f>
        <v>1777</v>
      </c>
      <c r="J5833" s="11">
        <f t="shared" si="549"/>
        <v>1777</v>
      </c>
      <c r="K5833" s="11">
        <f t="shared" si="550"/>
        <v>2141</v>
      </c>
      <c r="L5833" s="11">
        <f t="shared" si="551"/>
        <v>364</v>
      </c>
      <c r="M5833" t="str">
        <f>VLOOKUP(C5833,[1]!Location_Data[#Data],2,0)</f>
        <v>Orange</v>
      </c>
      <c r="N5833" t="str">
        <f>VLOOKUP(D5833,[1]!Salespeople_Data[#Data],2,0)</f>
        <v>Arthur Mccoy</v>
      </c>
      <c r="O5833" t="str">
        <f>VLOOKUP(E5833,[1]!Customer_Data[#Data],2,0)</f>
        <v>Louis White</v>
      </c>
      <c r="P5833" s="15">
        <f t="shared" si="546"/>
        <v>7</v>
      </c>
      <c r="Q5833">
        <f t="shared" si="547"/>
        <v>1</v>
      </c>
      <c r="R5833">
        <f t="shared" si="548"/>
        <v>2021</v>
      </c>
    </row>
    <row r="5834" spans="1:18" x14ac:dyDescent="0.25">
      <c r="A5834" s="7" t="s">
        <v>6857</v>
      </c>
      <c r="B5834" s="7" t="s">
        <v>104</v>
      </c>
      <c r="C5834" s="7" t="s">
        <v>272</v>
      </c>
      <c r="D5834" s="7" t="s">
        <v>413</v>
      </c>
      <c r="E5834" s="7" t="s">
        <v>2357</v>
      </c>
      <c r="F5834" s="9">
        <v>44234</v>
      </c>
      <c r="G5834" s="7">
        <v>4</v>
      </c>
      <c r="H5834" s="11">
        <f>VLOOKUP(B5834,[1]!Product_Data[#Data],4,0)</f>
        <v>1671</v>
      </c>
      <c r="I5834" s="11">
        <f>VLOOKUP(B5834,[1]!Product_Data[#Data],3,0)</f>
        <v>1220</v>
      </c>
      <c r="J5834" s="11">
        <f t="shared" si="549"/>
        <v>4880</v>
      </c>
      <c r="K5834" s="11">
        <f t="shared" si="550"/>
        <v>6684</v>
      </c>
      <c r="L5834" s="11">
        <f t="shared" si="551"/>
        <v>1804</v>
      </c>
      <c r="M5834" t="str">
        <f>VLOOKUP(C5834,[1]!Location_Data[#Data],2,0)</f>
        <v>Torrance</v>
      </c>
      <c r="N5834" t="str">
        <f>VLOOKUP(D5834,[1]!Salespeople_Data[#Data],2,0)</f>
        <v>Kenneth Bradley</v>
      </c>
      <c r="O5834" t="str">
        <f>VLOOKUP(E5834,[1]!Customer_Data[#Data],2,0)</f>
        <v>Brian Murphy</v>
      </c>
      <c r="P5834" s="15">
        <f t="shared" si="546"/>
        <v>1</v>
      </c>
      <c r="Q5834">
        <f t="shared" si="547"/>
        <v>2</v>
      </c>
      <c r="R5834">
        <f t="shared" si="548"/>
        <v>2021</v>
      </c>
    </row>
    <row r="5835" spans="1:18" x14ac:dyDescent="0.25">
      <c r="A5835" s="7" t="s">
        <v>6858</v>
      </c>
      <c r="B5835" s="7" t="s">
        <v>207</v>
      </c>
      <c r="C5835" s="7" t="s">
        <v>731</v>
      </c>
      <c r="D5835" s="7" t="s">
        <v>80</v>
      </c>
      <c r="E5835" s="7" t="s">
        <v>54</v>
      </c>
      <c r="F5835" s="9">
        <v>44204</v>
      </c>
      <c r="G5835" s="7">
        <v>1</v>
      </c>
      <c r="H5835" s="11">
        <f>VLOOKUP(B5835,[1]!Product_Data[#Data],4,0)</f>
        <v>2464</v>
      </c>
      <c r="I5835" s="11">
        <f>VLOOKUP(B5835,[1]!Product_Data[#Data],3,0)</f>
        <v>1774</v>
      </c>
      <c r="J5835" s="11">
        <f t="shared" si="549"/>
        <v>1774</v>
      </c>
      <c r="K5835" s="11">
        <f t="shared" si="550"/>
        <v>2464</v>
      </c>
      <c r="L5835" s="11">
        <f t="shared" si="551"/>
        <v>690</v>
      </c>
      <c r="M5835" t="str">
        <f>VLOOKUP(C5835,[1]!Location_Data[#Data],2,0)</f>
        <v>Costa Mesa</v>
      </c>
      <c r="N5835" t="str">
        <f>VLOOKUP(D5835,[1]!Salespeople_Data[#Data],2,0)</f>
        <v>Henry Nelson</v>
      </c>
      <c r="O5835" t="str">
        <f>VLOOKUP(E5835,[1]!Customer_Data[#Data],2,0)</f>
        <v>Ralph Kelley</v>
      </c>
      <c r="P5835" s="15">
        <f t="shared" si="546"/>
        <v>6</v>
      </c>
      <c r="Q5835">
        <f t="shared" si="547"/>
        <v>1</v>
      </c>
      <c r="R5835">
        <f t="shared" si="548"/>
        <v>2021</v>
      </c>
    </row>
    <row r="5836" spans="1:18" x14ac:dyDescent="0.25">
      <c r="A5836" s="7" t="s">
        <v>6859</v>
      </c>
      <c r="B5836" s="7" t="s">
        <v>652</v>
      </c>
      <c r="C5836" s="7" t="s">
        <v>316</v>
      </c>
      <c r="D5836" s="7" t="s">
        <v>250</v>
      </c>
      <c r="E5836" s="7" t="s">
        <v>1801</v>
      </c>
      <c r="F5836" s="9">
        <v>44259</v>
      </c>
      <c r="G5836" s="7">
        <v>1</v>
      </c>
      <c r="H5836" s="11">
        <f>VLOOKUP(B5836,[1]!Product_Data[#Data],4,0)</f>
        <v>217</v>
      </c>
      <c r="I5836" s="11">
        <f>VLOOKUP(B5836,[1]!Product_Data[#Data],3,0)</f>
        <v>171</v>
      </c>
      <c r="J5836" s="11">
        <f t="shared" si="549"/>
        <v>171</v>
      </c>
      <c r="K5836" s="11">
        <f t="shared" si="550"/>
        <v>217</v>
      </c>
      <c r="L5836" s="11">
        <f t="shared" si="551"/>
        <v>46</v>
      </c>
      <c r="M5836" t="str">
        <f>VLOOKUP(C5836,[1]!Location_Data[#Data],2,0)</f>
        <v>East Los Angeles</v>
      </c>
      <c r="N5836" t="str">
        <f>VLOOKUP(D5836,[1]!Salespeople_Data[#Data],2,0)</f>
        <v>Martin Carr</v>
      </c>
      <c r="O5836" t="str">
        <f>VLOOKUP(E5836,[1]!Customer_Data[#Data],2,0)</f>
        <v>Larry Stone</v>
      </c>
      <c r="P5836" s="15">
        <f t="shared" si="546"/>
        <v>5</v>
      </c>
      <c r="Q5836">
        <f t="shared" si="547"/>
        <v>3</v>
      </c>
      <c r="R5836">
        <f t="shared" si="548"/>
        <v>2021</v>
      </c>
    </row>
    <row r="5837" spans="1:18" x14ac:dyDescent="0.25">
      <c r="A5837" s="7" t="s">
        <v>6860</v>
      </c>
      <c r="B5837" s="7" t="s">
        <v>219</v>
      </c>
      <c r="C5837" s="7" t="s">
        <v>322</v>
      </c>
      <c r="D5837" s="7" t="s">
        <v>447</v>
      </c>
      <c r="E5837" s="7" t="s">
        <v>1050</v>
      </c>
      <c r="F5837" s="9">
        <v>44227</v>
      </c>
      <c r="G5837" s="7">
        <v>2</v>
      </c>
      <c r="H5837" s="11">
        <f>VLOOKUP(B5837,[1]!Product_Data[#Data],4,0)</f>
        <v>561</v>
      </c>
      <c r="I5837" s="11">
        <f>VLOOKUP(B5837,[1]!Product_Data[#Data],3,0)</f>
        <v>421</v>
      </c>
      <c r="J5837" s="11">
        <f t="shared" si="549"/>
        <v>842</v>
      </c>
      <c r="K5837" s="11">
        <f t="shared" si="550"/>
        <v>1122</v>
      </c>
      <c r="L5837" s="11">
        <f t="shared" si="551"/>
        <v>280</v>
      </c>
      <c r="M5837" t="str">
        <f>VLOOKUP(C5837,[1]!Location_Data[#Data],2,0)</f>
        <v>Rancho Cucamonga</v>
      </c>
      <c r="N5837" t="str">
        <f>VLOOKUP(D5837,[1]!Salespeople_Data[#Data],2,0)</f>
        <v>Howard Sims</v>
      </c>
      <c r="O5837" t="str">
        <f>VLOOKUP(E5837,[1]!Customer_Data[#Data],2,0)</f>
        <v>Aaron Moreno</v>
      </c>
      <c r="P5837" s="15">
        <f t="shared" si="546"/>
        <v>1</v>
      </c>
      <c r="Q5837">
        <f t="shared" si="547"/>
        <v>1</v>
      </c>
      <c r="R5837">
        <f t="shared" si="548"/>
        <v>2021</v>
      </c>
    </row>
    <row r="5838" spans="1:18" x14ac:dyDescent="0.25">
      <c r="A5838" s="7" t="s">
        <v>6861</v>
      </c>
      <c r="B5838" s="7" t="s">
        <v>603</v>
      </c>
      <c r="C5838" s="7" t="s">
        <v>66</v>
      </c>
      <c r="D5838" s="7" t="s">
        <v>359</v>
      </c>
      <c r="E5838" s="7" t="s">
        <v>3363</v>
      </c>
      <c r="F5838" s="9">
        <v>44260</v>
      </c>
      <c r="G5838" s="7">
        <v>3</v>
      </c>
      <c r="H5838" s="11">
        <f>VLOOKUP(B5838,[1]!Product_Data[#Data],4,0)</f>
        <v>2495</v>
      </c>
      <c r="I5838" s="11">
        <f>VLOOKUP(B5838,[1]!Product_Data[#Data],3,0)</f>
        <v>1896</v>
      </c>
      <c r="J5838" s="11">
        <f t="shared" si="549"/>
        <v>5688</v>
      </c>
      <c r="K5838" s="11">
        <f t="shared" si="550"/>
        <v>7485</v>
      </c>
      <c r="L5838" s="11">
        <f t="shared" si="551"/>
        <v>1797</v>
      </c>
      <c r="M5838" t="str">
        <f>VLOOKUP(C5838,[1]!Location_Data[#Data],2,0)</f>
        <v>Ontario</v>
      </c>
      <c r="N5838" t="str">
        <f>VLOOKUP(D5838,[1]!Salespeople_Data[#Data],2,0)</f>
        <v>Eugene Holmes</v>
      </c>
      <c r="O5838" t="str">
        <f>VLOOKUP(E5838,[1]!Customer_Data[#Data],2,0)</f>
        <v>Andrew Butler</v>
      </c>
      <c r="P5838" s="15">
        <f t="shared" si="546"/>
        <v>6</v>
      </c>
      <c r="Q5838">
        <f t="shared" si="547"/>
        <v>3</v>
      </c>
      <c r="R5838">
        <f t="shared" si="548"/>
        <v>2021</v>
      </c>
    </row>
    <row r="5839" spans="1:18" x14ac:dyDescent="0.25">
      <c r="A5839" s="7" t="s">
        <v>6862</v>
      </c>
      <c r="B5839" s="7" t="s">
        <v>305</v>
      </c>
      <c r="C5839" s="7" t="s">
        <v>458</v>
      </c>
      <c r="D5839" s="7" t="s">
        <v>165</v>
      </c>
      <c r="E5839" s="7" t="s">
        <v>3202</v>
      </c>
      <c r="F5839" s="9">
        <v>44259</v>
      </c>
      <c r="G5839" s="7">
        <v>2</v>
      </c>
      <c r="H5839" s="11">
        <f>VLOOKUP(B5839,[1]!Product_Data[#Data],4,0)</f>
        <v>504</v>
      </c>
      <c r="I5839" s="11">
        <f>VLOOKUP(B5839,[1]!Product_Data[#Data],3,0)</f>
        <v>408</v>
      </c>
      <c r="J5839" s="11">
        <f t="shared" si="549"/>
        <v>816</v>
      </c>
      <c r="K5839" s="11">
        <f t="shared" si="550"/>
        <v>1008</v>
      </c>
      <c r="L5839" s="11">
        <f t="shared" si="551"/>
        <v>192</v>
      </c>
      <c r="M5839" t="str">
        <f>VLOOKUP(C5839,[1]!Location_Data[#Data],2,0)</f>
        <v>Fontana</v>
      </c>
      <c r="N5839" t="str">
        <f>VLOOKUP(D5839,[1]!Salespeople_Data[#Data],2,0)</f>
        <v>Joe Sims</v>
      </c>
      <c r="O5839" t="str">
        <f>VLOOKUP(E5839,[1]!Customer_Data[#Data],2,0)</f>
        <v>Thomas Daniels</v>
      </c>
      <c r="P5839" s="15">
        <f t="shared" si="546"/>
        <v>5</v>
      </c>
      <c r="Q5839">
        <f t="shared" si="547"/>
        <v>3</v>
      </c>
      <c r="R5839">
        <f t="shared" si="548"/>
        <v>2021</v>
      </c>
    </row>
    <row r="5840" spans="1:18" x14ac:dyDescent="0.25">
      <c r="A5840" s="7" t="s">
        <v>6863</v>
      </c>
      <c r="B5840" s="7" t="s">
        <v>132</v>
      </c>
      <c r="C5840" s="7" t="s">
        <v>90</v>
      </c>
      <c r="D5840" s="7" t="s">
        <v>345</v>
      </c>
      <c r="E5840" s="7" t="s">
        <v>491</v>
      </c>
      <c r="F5840" s="9">
        <v>44260</v>
      </c>
      <c r="G5840" s="7">
        <v>1</v>
      </c>
      <c r="H5840" s="11">
        <f>VLOOKUP(B5840,[1]!Product_Data[#Data],4,0)</f>
        <v>2091</v>
      </c>
      <c r="I5840" s="11">
        <f>VLOOKUP(B5840,[1]!Product_Data[#Data],3,0)</f>
        <v>1485</v>
      </c>
      <c r="J5840" s="11">
        <f t="shared" si="549"/>
        <v>1485</v>
      </c>
      <c r="K5840" s="11">
        <f t="shared" si="550"/>
        <v>2091</v>
      </c>
      <c r="L5840" s="11">
        <f t="shared" si="551"/>
        <v>606</v>
      </c>
      <c r="M5840" t="str">
        <f>VLOOKUP(C5840,[1]!Location_Data[#Data],2,0)</f>
        <v>Irvine</v>
      </c>
      <c r="N5840" t="str">
        <f>VLOOKUP(D5840,[1]!Salespeople_Data[#Data],2,0)</f>
        <v>Larry Marshall</v>
      </c>
      <c r="O5840" t="str">
        <f>VLOOKUP(E5840,[1]!Customer_Data[#Data],2,0)</f>
        <v>Jack Jackson</v>
      </c>
      <c r="P5840" s="15">
        <f t="shared" si="546"/>
        <v>6</v>
      </c>
      <c r="Q5840">
        <f t="shared" si="547"/>
        <v>3</v>
      </c>
      <c r="R5840">
        <f t="shared" si="548"/>
        <v>2021</v>
      </c>
    </row>
    <row r="5841" spans="1:18" x14ac:dyDescent="0.25">
      <c r="A5841" s="7" t="s">
        <v>6864</v>
      </c>
      <c r="B5841" s="7" t="s">
        <v>38</v>
      </c>
      <c r="C5841" s="7" t="s">
        <v>190</v>
      </c>
      <c r="D5841" s="7" t="s">
        <v>15</v>
      </c>
      <c r="E5841" s="7" t="s">
        <v>1002</v>
      </c>
      <c r="F5841" s="9">
        <v>44209</v>
      </c>
      <c r="G5841" s="7">
        <v>4</v>
      </c>
      <c r="H5841" s="11">
        <f>VLOOKUP(B5841,[1]!Product_Data[#Data],4,0)</f>
        <v>2283</v>
      </c>
      <c r="I5841" s="11">
        <f>VLOOKUP(B5841,[1]!Product_Data[#Data],3,0)</f>
        <v>1484</v>
      </c>
      <c r="J5841" s="11">
        <f t="shared" si="549"/>
        <v>5936</v>
      </c>
      <c r="K5841" s="11">
        <f t="shared" si="550"/>
        <v>9132</v>
      </c>
      <c r="L5841" s="11">
        <f t="shared" si="551"/>
        <v>3196</v>
      </c>
      <c r="M5841" t="str">
        <f>VLOOKUP(C5841,[1]!Location_Data[#Data],2,0)</f>
        <v>Oakland</v>
      </c>
      <c r="N5841" t="str">
        <f>VLOOKUP(D5841,[1]!Salespeople_Data[#Data],2,0)</f>
        <v>Ryan Butler</v>
      </c>
      <c r="O5841" t="str">
        <f>VLOOKUP(E5841,[1]!Customer_Data[#Data],2,0)</f>
        <v>Albert Cunningham</v>
      </c>
      <c r="P5841" s="15">
        <f t="shared" si="546"/>
        <v>4</v>
      </c>
      <c r="Q5841">
        <f t="shared" si="547"/>
        <v>1</v>
      </c>
      <c r="R5841">
        <f t="shared" si="548"/>
        <v>2021</v>
      </c>
    </row>
    <row r="5842" spans="1:18" x14ac:dyDescent="0.25">
      <c r="A5842" s="7" t="s">
        <v>6865</v>
      </c>
      <c r="B5842" s="7" t="s">
        <v>18</v>
      </c>
      <c r="C5842" s="7" t="s">
        <v>355</v>
      </c>
      <c r="D5842" s="7" t="s">
        <v>212</v>
      </c>
      <c r="E5842" s="7" t="s">
        <v>303</v>
      </c>
      <c r="F5842" s="9">
        <v>44247</v>
      </c>
      <c r="G5842" s="7">
        <v>2</v>
      </c>
      <c r="H5842" s="11">
        <f>VLOOKUP(B5842,[1]!Product_Data[#Data],4,0)</f>
        <v>880</v>
      </c>
      <c r="I5842" s="11">
        <f>VLOOKUP(B5842,[1]!Product_Data[#Data],3,0)</f>
        <v>634</v>
      </c>
      <c r="J5842" s="11">
        <f t="shared" si="549"/>
        <v>1268</v>
      </c>
      <c r="K5842" s="11">
        <f t="shared" si="550"/>
        <v>1760</v>
      </c>
      <c r="L5842" s="11">
        <f t="shared" si="551"/>
        <v>492</v>
      </c>
      <c r="M5842" t="str">
        <f>VLOOKUP(C5842,[1]!Location_Data[#Data],2,0)</f>
        <v>Burbank</v>
      </c>
      <c r="N5842" t="str">
        <f>VLOOKUP(D5842,[1]!Salespeople_Data[#Data],2,0)</f>
        <v>Ronald Reed</v>
      </c>
      <c r="O5842" t="str">
        <f>VLOOKUP(E5842,[1]!Customer_Data[#Data],2,0)</f>
        <v>Johnny Hawkins</v>
      </c>
      <c r="P5842" s="15">
        <f t="shared" si="546"/>
        <v>7</v>
      </c>
      <c r="Q5842">
        <f t="shared" si="547"/>
        <v>2</v>
      </c>
      <c r="R5842">
        <f t="shared" si="548"/>
        <v>2021</v>
      </c>
    </row>
    <row r="5843" spans="1:18" x14ac:dyDescent="0.25">
      <c r="A5843" s="7" t="s">
        <v>6866</v>
      </c>
      <c r="B5843" s="7" t="s">
        <v>352</v>
      </c>
      <c r="C5843" s="7" t="s">
        <v>169</v>
      </c>
      <c r="D5843" s="7" t="s">
        <v>20</v>
      </c>
      <c r="E5843" s="7" t="s">
        <v>1826</v>
      </c>
      <c r="F5843" s="9">
        <v>44266</v>
      </c>
      <c r="G5843" s="7">
        <v>1</v>
      </c>
      <c r="H5843" s="11">
        <f>VLOOKUP(B5843,[1]!Product_Data[#Data],4,0)</f>
        <v>203</v>
      </c>
      <c r="I5843" s="11">
        <f>VLOOKUP(B5843,[1]!Product_Data[#Data],3,0)</f>
        <v>154</v>
      </c>
      <c r="J5843" s="11">
        <f t="shared" si="549"/>
        <v>154</v>
      </c>
      <c r="K5843" s="11">
        <f t="shared" si="550"/>
        <v>203</v>
      </c>
      <c r="L5843" s="11">
        <f t="shared" si="551"/>
        <v>49</v>
      </c>
      <c r="M5843" t="str">
        <f>VLOOKUP(C5843,[1]!Location_Data[#Data],2,0)</f>
        <v>Vista</v>
      </c>
      <c r="N5843" t="str">
        <f>VLOOKUP(D5843,[1]!Salespeople_Data[#Data],2,0)</f>
        <v>Joshua Cook</v>
      </c>
      <c r="O5843" t="str">
        <f>VLOOKUP(E5843,[1]!Customer_Data[#Data],2,0)</f>
        <v>Victor Lawson</v>
      </c>
      <c r="P5843" s="15">
        <f t="shared" si="546"/>
        <v>5</v>
      </c>
      <c r="Q5843">
        <f t="shared" si="547"/>
        <v>3</v>
      </c>
      <c r="R5843">
        <f t="shared" si="548"/>
        <v>2021</v>
      </c>
    </row>
    <row r="5844" spans="1:18" x14ac:dyDescent="0.25">
      <c r="A5844" s="7" t="s">
        <v>6867</v>
      </c>
      <c r="B5844" s="7" t="s">
        <v>86</v>
      </c>
      <c r="C5844" s="7" t="s">
        <v>182</v>
      </c>
      <c r="D5844" s="7" t="s">
        <v>25</v>
      </c>
      <c r="E5844" s="7" t="s">
        <v>999</v>
      </c>
      <c r="F5844" s="9">
        <v>44222</v>
      </c>
      <c r="G5844" s="7">
        <v>1</v>
      </c>
      <c r="H5844" s="11">
        <f>VLOOKUP(B5844,[1]!Product_Data[#Data],4,0)</f>
        <v>1725</v>
      </c>
      <c r="I5844" s="11">
        <f>VLOOKUP(B5844,[1]!Product_Data[#Data],3,0)</f>
        <v>1363</v>
      </c>
      <c r="J5844" s="11">
        <f t="shared" si="549"/>
        <v>1363</v>
      </c>
      <c r="K5844" s="11">
        <f t="shared" si="550"/>
        <v>1725</v>
      </c>
      <c r="L5844" s="11">
        <f t="shared" si="551"/>
        <v>362</v>
      </c>
      <c r="M5844" t="str">
        <f>VLOOKUP(C5844,[1]!Location_Data[#Data],2,0)</f>
        <v>Vallejo</v>
      </c>
      <c r="N5844" t="str">
        <f>VLOOKUP(D5844,[1]!Salespeople_Data[#Data],2,0)</f>
        <v>Brian Davis</v>
      </c>
      <c r="O5844" t="str">
        <f>VLOOKUP(E5844,[1]!Customer_Data[#Data],2,0)</f>
        <v>Michael Cole</v>
      </c>
      <c r="P5844" s="15">
        <f t="shared" si="546"/>
        <v>3</v>
      </c>
      <c r="Q5844">
        <f t="shared" si="547"/>
        <v>1</v>
      </c>
      <c r="R5844">
        <f t="shared" si="548"/>
        <v>2021</v>
      </c>
    </row>
    <row r="5845" spans="1:18" x14ac:dyDescent="0.25">
      <c r="A5845" s="7" t="s">
        <v>6868</v>
      </c>
      <c r="B5845" s="7" t="s">
        <v>69</v>
      </c>
      <c r="C5845" s="7" t="s">
        <v>211</v>
      </c>
      <c r="D5845" s="7" t="s">
        <v>165</v>
      </c>
      <c r="E5845" s="7" t="s">
        <v>1120</v>
      </c>
      <c r="F5845" s="9">
        <v>44251</v>
      </c>
      <c r="G5845" s="7">
        <v>1</v>
      </c>
      <c r="H5845" s="11">
        <f>VLOOKUP(B5845,[1]!Product_Data[#Data],4,0)</f>
        <v>1351</v>
      </c>
      <c r="I5845" s="11">
        <f>VLOOKUP(B5845,[1]!Product_Data[#Data],3,0)</f>
        <v>1108</v>
      </c>
      <c r="J5845" s="11">
        <f t="shared" si="549"/>
        <v>1108</v>
      </c>
      <c r="K5845" s="11">
        <f t="shared" si="550"/>
        <v>1351</v>
      </c>
      <c r="L5845" s="11">
        <f t="shared" si="551"/>
        <v>243</v>
      </c>
      <c r="M5845" t="str">
        <f>VLOOKUP(C5845,[1]!Location_Data[#Data],2,0)</f>
        <v>Chula Vista</v>
      </c>
      <c r="N5845" t="str">
        <f>VLOOKUP(D5845,[1]!Salespeople_Data[#Data],2,0)</f>
        <v>Joe Sims</v>
      </c>
      <c r="O5845" t="str">
        <f>VLOOKUP(E5845,[1]!Customer_Data[#Data],2,0)</f>
        <v>Fred Russell</v>
      </c>
      <c r="P5845" s="15">
        <f t="shared" si="546"/>
        <v>4</v>
      </c>
      <c r="Q5845">
        <f t="shared" si="547"/>
        <v>2</v>
      </c>
      <c r="R5845">
        <f t="shared" si="548"/>
        <v>2021</v>
      </c>
    </row>
    <row r="5846" spans="1:18" x14ac:dyDescent="0.25">
      <c r="A5846" s="7" t="s">
        <v>6869</v>
      </c>
      <c r="B5846" s="7" t="s">
        <v>144</v>
      </c>
      <c r="C5846" s="7" t="s">
        <v>570</v>
      </c>
      <c r="D5846" s="7" t="s">
        <v>111</v>
      </c>
      <c r="E5846" s="7" t="s">
        <v>678</v>
      </c>
      <c r="F5846" s="9">
        <v>44244</v>
      </c>
      <c r="G5846" s="7">
        <v>1</v>
      </c>
      <c r="H5846" s="11">
        <f>VLOOKUP(B5846,[1]!Product_Data[#Data],4,0)</f>
        <v>2410</v>
      </c>
      <c r="I5846" s="11">
        <f>VLOOKUP(B5846,[1]!Product_Data[#Data],3,0)</f>
        <v>1518</v>
      </c>
      <c r="J5846" s="11">
        <f t="shared" si="549"/>
        <v>1518</v>
      </c>
      <c r="K5846" s="11">
        <f t="shared" si="550"/>
        <v>2410</v>
      </c>
      <c r="L5846" s="11">
        <f t="shared" si="551"/>
        <v>892</v>
      </c>
      <c r="M5846" t="str">
        <f>VLOOKUP(C5846,[1]!Location_Data[#Data],2,0)</f>
        <v>Fresno</v>
      </c>
      <c r="N5846" t="str">
        <f>VLOOKUP(D5846,[1]!Salespeople_Data[#Data],2,0)</f>
        <v>Ryan Welch</v>
      </c>
      <c r="O5846" t="str">
        <f>VLOOKUP(E5846,[1]!Customer_Data[#Data],2,0)</f>
        <v>Sean Morris</v>
      </c>
      <c r="P5846" s="15">
        <f t="shared" si="546"/>
        <v>4</v>
      </c>
      <c r="Q5846">
        <f t="shared" si="547"/>
        <v>2</v>
      </c>
      <c r="R5846">
        <f t="shared" si="548"/>
        <v>2021</v>
      </c>
    </row>
    <row r="5847" spans="1:18" x14ac:dyDescent="0.25">
      <c r="A5847" s="7" t="s">
        <v>6870</v>
      </c>
      <c r="B5847" s="7" t="s">
        <v>260</v>
      </c>
      <c r="C5847" s="7" t="s">
        <v>469</v>
      </c>
      <c r="D5847" s="7" t="s">
        <v>87</v>
      </c>
      <c r="E5847" s="7" t="s">
        <v>1758</v>
      </c>
      <c r="F5847" s="9">
        <v>44269</v>
      </c>
      <c r="G5847" s="7">
        <v>1</v>
      </c>
      <c r="H5847" s="11">
        <f>VLOOKUP(B5847,[1]!Product_Data[#Data],4,0)</f>
        <v>502</v>
      </c>
      <c r="I5847" s="11">
        <f>VLOOKUP(B5847,[1]!Product_Data[#Data],3,0)</f>
        <v>296</v>
      </c>
      <c r="J5847" s="11">
        <f t="shared" si="549"/>
        <v>296</v>
      </c>
      <c r="K5847" s="11">
        <f t="shared" si="550"/>
        <v>502</v>
      </c>
      <c r="L5847" s="11">
        <f t="shared" si="551"/>
        <v>206</v>
      </c>
      <c r="M5847" t="str">
        <f>VLOOKUP(C5847,[1]!Location_Data[#Data],2,0)</f>
        <v>Escondido</v>
      </c>
      <c r="N5847" t="str">
        <f>VLOOKUP(D5847,[1]!Salespeople_Data[#Data],2,0)</f>
        <v>Martin Perry</v>
      </c>
      <c r="O5847" t="str">
        <f>VLOOKUP(E5847,[1]!Customer_Data[#Data],2,0)</f>
        <v>Lawrence Kelly</v>
      </c>
      <c r="P5847" s="15">
        <f t="shared" si="546"/>
        <v>1</v>
      </c>
      <c r="Q5847">
        <f t="shared" si="547"/>
        <v>3</v>
      </c>
      <c r="R5847">
        <f t="shared" si="548"/>
        <v>2021</v>
      </c>
    </row>
    <row r="5848" spans="1:18" x14ac:dyDescent="0.25">
      <c r="A5848" s="7" t="s">
        <v>6871</v>
      </c>
      <c r="B5848" s="7" t="s">
        <v>603</v>
      </c>
      <c r="C5848" s="7" t="s">
        <v>100</v>
      </c>
      <c r="D5848" s="7" t="s">
        <v>239</v>
      </c>
      <c r="E5848" s="7" t="s">
        <v>1209</v>
      </c>
      <c r="F5848" s="9">
        <v>44229</v>
      </c>
      <c r="G5848" s="7">
        <v>2</v>
      </c>
      <c r="H5848" s="11">
        <f>VLOOKUP(B5848,[1]!Product_Data[#Data],4,0)</f>
        <v>2495</v>
      </c>
      <c r="I5848" s="11">
        <f>VLOOKUP(B5848,[1]!Product_Data[#Data],3,0)</f>
        <v>1896</v>
      </c>
      <c r="J5848" s="11">
        <f t="shared" si="549"/>
        <v>3792</v>
      </c>
      <c r="K5848" s="11">
        <f t="shared" si="550"/>
        <v>4990</v>
      </c>
      <c r="L5848" s="11">
        <f t="shared" si="551"/>
        <v>1198</v>
      </c>
      <c r="M5848" t="str">
        <f>VLOOKUP(C5848,[1]!Location_Data[#Data],2,0)</f>
        <v>Victorville</v>
      </c>
      <c r="N5848" t="str">
        <f>VLOOKUP(D5848,[1]!Salespeople_Data[#Data],2,0)</f>
        <v>John Reyes</v>
      </c>
      <c r="O5848" t="str">
        <f>VLOOKUP(E5848,[1]!Customer_Data[#Data],2,0)</f>
        <v>Fred Stone</v>
      </c>
      <c r="P5848" s="15">
        <f t="shared" si="546"/>
        <v>3</v>
      </c>
      <c r="Q5848">
        <f t="shared" si="547"/>
        <v>2</v>
      </c>
      <c r="R5848">
        <f t="shared" si="548"/>
        <v>2021</v>
      </c>
    </row>
    <row r="5849" spans="1:18" x14ac:dyDescent="0.25">
      <c r="A5849" s="7" t="s">
        <v>6872</v>
      </c>
      <c r="B5849" s="7" t="s">
        <v>289</v>
      </c>
      <c r="C5849" s="7" t="s">
        <v>145</v>
      </c>
      <c r="D5849" s="7" t="s">
        <v>101</v>
      </c>
      <c r="E5849" s="7" t="s">
        <v>1952</v>
      </c>
      <c r="F5849" s="9">
        <v>44199</v>
      </c>
      <c r="G5849" s="7">
        <v>1</v>
      </c>
      <c r="H5849" s="11">
        <f>VLOOKUP(B5849,[1]!Product_Data[#Data],4,0)</f>
        <v>368</v>
      </c>
      <c r="I5849" s="11">
        <f>VLOOKUP(B5849,[1]!Product_Data[#Data],3,0)</f>
        <v>294</v>
      </c>
      <c r="J5849" s="11">
        <f t="shared" si="549"/>
        <v>294</v>
      </c>
      <c r="K5849" s="11">
        <f t="shared" si="550"/>
        <v>368</v>
      </c>
      <c r="L5849" s="11">
        <f t="shared" si="551"/>
        <v>74</v>
      </c>
      <c r="M5849" t="str">
        <f>VLOOKUP(C5849,[1]!Location_Data[#Data],2,0)</f>
        <v>Santa Maria</v>
      </c>
      <c r="N5849" t="str">
        <f>VLOOKUP(D5849,[1]!Salespeople_Data[#Data],2,0)</f>
        <v>Scott Clark</v>
      </c>
      <c r="O5849" t="str">
        <f>VLOOKUP(E5849,[1]!Customer_Data[#Data],2,0)</f>
        <v>Howard Moore</v>
      </c>
      <c r="P5849" s="15">
        <f t="shared" si="546"/>
        <v>1</v>
      </c>
      <c r="Q5849">
        <f t="shared" si="547"/>
        <v>1</v>
      </c>
      <c r="R5849">
        <f t="shared" si="548"/>
        <v>2021</v>
      </c>
    </row>
    <row r="5850" spans="1:18" x14ac:dyDescent="0.25">
      <c r="A5850" s="7" t="s">
        <v>6873</v>
      </c>
      <c r="B5850" s="7" t="s">
        <v>626</v>
      </c>
      <c r="C5850" s="7" t="s">
        <v>169</v>
      </c>
      <c r="D5850" s="7" t="s">
        <v>30</v>
      </c>
      <c r="E5850" s="7" t="s">
        <v>1212</v>
      </c>
      <c r="F5850" s="9">
        <v>44261</v>
      </c>
      <c r="G5850" s="7">
        <v>1</v>
      </c>
      <c r="H5850" s="11">
        <f>VLOOKUP(B5850,[1]!Product_Data[#Data],4,0)</f>
        <v>584</v>
      </c>
      <c r="I5850" s="11">
        <f>VLOOKUP(B5850,[1]!Product_Data[#Data],3,0)</f>
        <v>420</v>
      </c>
      <c r="J5850" s="11">
        <f t="shared" si="549"/>
        <v>420</v>
      </c>
      <c r="K5850" s="11">
        <f t="shared" si="550"/>
        <v>584</v>
      </c>
      <c r="L5850" s="11">
        <f t="shared" si="551"/>
        <v>164</v>
      </c>
      <c r="M5850" t="str">
        <f>VLOOKUP(C5850,[1]!Location_Data[#Data],2,0)</f>
        <v>Vista</v>
      </c>
      <c r="N5850" t="str">
        <f>VLOOKUP(D5850,[1]!Salespeople_Data[#Data],2,0)</f>
        <v>Carl Hall</v>
      </c>
      <c r="O5850" t="str">
        <f>VLOOKUP(E5850,[1]!Customer_Data[#Data],2,0)</f>
        <v>Jeffrey Sanders</v>
      </c>
      <c r="P5850" s="15">
        <f t="shared" si="546"/>
        <v>7</v>
      </c>
      <c r="Q5850">
        <f t="shared" si="547"/>
        <v>3</v>
      </c>
      <c r="R5850">
        <f t="shared" si="548"/>
        <v>2021</v>
      </c>
    </row>
    <row r="5851" spans="1:18" x14ac:dyDescent="0.25">
      <c r="A5851" s="7" t="s">
        <v>6874</v>
      </c>
      <c r="B5851" s="7" t="s">
        <v>305</v>
      </c>
      <c r="C5851" s="7" t="s">
        <v>169</v>
      </c>
      <c r="D5851" s="7" t="s">
        <v>30</v>
      </c>
      <c r="E5851" s="7" t="s">
        <v>1249</v>
      </c>
      <c r="F5851" s="9">
        <v>44239</v>
      </c>
      <c r="G5851" s="7">
        <v>3</v>
      </c>
      <c r="H5851" s="11">
        <f>VLOOKUP(B5851,[1]!Product_Data[#Data],4,0)</f>
        <v>504</v>
      </c>
      <c r="I5851" s="11">
        <f>VLOOKUP(B5851,[1]!Product_Data[#Data],3,0)</f>
        <v>408</v>
      </c>
      <c r="J5851" s="11">
        <f t="shared" si="549"/>
        <v>1224</v>
      </c>
      <c r="K5851" s="11">
        <f t="shared" si="550"/>
        <v>1512</v>
      </c>
      <c r="L5851" s="11">
        <f t="shared" si="551"/>
        <v>288</v>
      </c>
      <c r="M5851" t="str">
        <f>VLOOKUP(C5851,[1]!Location_Data[#Data],2,0)</f>
        <v>Vista</v>
      </c>
      <c r="N5851" t="str">
        <f>VLOOKUP(D5851,[1]!Salespeople_Data[#Data],2,0)</f>
        <v>Carl Hall</v>
      </c>
      <c r="O5851" t="str">
        <f>VLOOKUP(E5851,[1]!Customer_Data[#Data],2,0)</f>
        <v>Alan Green</v>
      </c>
      <c r="P5851" s="15">
        <f t="shared" si="546"/>
        <v>6</v>
      </c>
      <c r="Q5851">
        <f t="shared" si="547"/>
        <v>2</v>
      </c>
      <c r="R5851">
        <f t="shared" si="548"/>
        <v>2021</v>
      </c>
    </row>
    <row r="5852" spans="1:18" x14ac:dyDescent="0.25">
      <c r="A5852" s="7" t="s">
        <v>6875</v>
      </c>
      <c r="B5852" s="7" t="s">
        <v>412</v>
      </c>
      <c r="C5852" s="7" t="s">
        <v>246</v>
      </c>
      <c r="D5852" s="7" t="s">
        <v>345</v>
      </c>
      <c r="E5852" s="7" t="s">
        <v>2641</v>
      </c>
      <c r="F5852" s="9">
        <v>44222</v>
      </c>
      <c r="G5852" s="7">
        <v>1</v>
      </c>
      <c r="H5852" s="11">
        <f>VLOOKUP(B5852,[1]!Product_Data[#Data],4,0)</f>
        <v>2396</v>
      </c>
      <c r="I5852" s="11">
        <f>VLOOKUP(B5852,[1]!Product_Data[#Data],3,0)</f>
        <v>1965</v>
      </c>
      <c r="J5852" s="11">
        <f t="shared" si="549"/>
        <v>1965</v>
      </c>
      <c r="K5852" s="11">
        <f t="shared" si="550"/>
        <v>2396</v>
      </c>
      <c r="L5852" s="11">
        <f t="shared" si="551"/>
        <v>431</v>
      </c>
      <c r="M5852" t="str">
        <f>VLOOKUP(C5852,[1]!Location_Data[#Data],2,0)</f>
        <v>San Francisco</v>
      </c>
      <c r="N5852" t="str">
        <f>VLOOKUP(D5852,[1]!Salespeople_Data[#Data],2,0)</f>
        <v>Larry Marshall</v>
      </c>
      <c r="O5852" t="str">
        <f>VLOOKUP(E5852,[1]!Customer_Data[#Data],2,0)</f>
        <v>Nicholas Hernandez</v>
      </c>
      <c r="P5852" s="15">
        <f t="shared" si="546"/>
        <v>3</v>
      </c>
      <c r="Q5852">
        <f t="shared" si="547"/>
        <v>1</v>
      </c>
      <c r="R5852">
        <f t="shared" si="548"/>
        <v>2021</v>
      </c>
    </row>
    <row r="5853" spans="1:18" x14ac:dyDescent="0.25">
      <c r="A5853" s="7" t="s">
        <v>6876</v>
      </c>
      <c r="B5853" s="7" t="s">
        <v>210</v>
      </c>
      <c r="C5853" s="7" t="s">
        <v>220</v>
      </c>
      <c r="D5853" s="7" t="s">
        <v>178</v>
      </c>
      <c r="E5853" s="7" t="s">
        <v>1002</v>
      </c>
      <c r="F5853" s="9">
        <v>44252</v>
      </c>
      <c r="G5853" s="7">
        <v>4</v>
      </c>
      <c r="H5853" s="11">
        <f>VLOOKUP(B5853,[1]!Product_Data[#Data],4,0)</f>
        <v>458</v>
      </c>
      <c r="I5853" s="11">
        <f>VLOOKUP(B5853,[1]!Product_Data[#Data],3,0)</f>
        <v>376</v>
      </c>
      <c r="J5853" s="11">
        <f t="shared" si="549"/>
        <v>1504</v>
      </c>
      <c r="K5853" s="11">
        <f t="shared" si="550"/>
        <v>1832</v>
      </c>
      <c r="L5853" s="11">
        <f t="shared" si="551"/>
        <v>328</v>
      </c>
      <c r="M5853" t="str">
        <f>VLOOKUP(C5853,[1]!Location_Data[#Data],2,0)</f>
        <v>Modesto</v>
      </c>
      <c r="N5853" t="str">
        <f>VLOOKUP(D5853,[1]!Salespeople_Data[#Data],2,0)</f>
        <v>Joshua Taylor</v>
      </c>
      <c r="O5853" t="str">
        <f>VLOOKUP(E5853,[1]!Customer_Data[#Data],2,0)</f>
        <v>Albert Cunningham</v>
      </c>
      <c r="P5853" s="15">
        <f t="shared" si="546"/>
        <v>5</v>
      </c>
      <c r="Q5853">
        <f t="shared" si="547"/>
        <v>2</v>
      </c>
      <c r="R5853">
        <f t="shared" si="548"/>
        <v>2021</v>
      </c>
    </row>
    <row r="5854" spans="1:18" x14ac:dyDescent="0.25">
      <c r="A5854" s="7" t="s">
        <v>6877</v>
      </c>
      <c r="B5854" s="7" t="s">
        <v>155</v>
      </c>
      <c r="C5854" s="7" t="s">
        <v>731</v>
      </c>
      <c r="D5854" s="7" t="s">
        <v>49</v>
      </c>
      <c r="E5854" s="7" t="s">
        <v>806</v>
      </c>
      <c r="F5854" s="9">
        <v>44232</v>
      </c>
      <c r="G5854" s="7">
        <v>4</v>
      </c>
      <c r="H5854" s="11">
        <f>VLOOKUP(B5854,[1]!Product_Data[#Data],4,0)</f>
        <v>1353</v>
      </c>
      <c r="I5854" s="11">
        <f>VLOOKUP(B5854,[1]!Product_Data[#Data],3,0)</f>
        <v>947</v>
      </c>
      <c r="J5854" s="11">
        <f t="shared" si="549"/>
        <v>3788</v>
      </c>
      <c r="K5854" s="11">
        <f t="shared" si="550"/>
        <v>5412</v>
      </c>
      <c r="L5854" s="11">
        <f t="shared" si="551"/>
        <v>1624</v>
      </c>
      <c r="M5854" t="str">
        <f>VLOOKUP(C5854,[1]!Location_Data[#Data],2,0)</f>
        <v>Costa Mesa</v>
      </c>
      <c r="N5854" t="str">
        <f>VLOOKUP(D5854,[1]!Salespeople_Data[#Data],2,0)</f>
        <v>Walter Cook</v>
      </c>
      <c r="O5854" t="str">
        <f>VLOOKUP(E5854,[1]!Customer_Data[#Data],2,0)</f>
        <v>Michael Thomas</v>
      </c>
      <c r="P5854" s="15">
        <f t="shared" si="546"/>
        <v>6</v>
      </c>
      <c r="Q5854">
        <f t="shared" si="547"/>
        <v>2</v>
      </c>
      <c r="R5854">
        <f t="shared" si="548"/>
        <v>2021</v>
      </c>
    </row>
    <row r="5855" spans="1:18" x14ac:dyDescent="0.25">
      <c r="A5855" s="7" t="s">
        <v>6878</v>
      </c>
      <c r="B5855" s="7" t="s">
        <v>668</v>
      </c>
      <c r="C5855" s="7" t="s">
        <v>249</v>
      </c>
      <c r="D5855" s="7" t="s">
        <v>178</v>
      </c>
      <c r="E5855" s="7" t="s">
        <v>955</v>
      </c>
      <c r="F5855" s="9">
        <v>44259</v>
      </c>
      <c r="G5855" s="7">
        <v>2</v>
      </c>
      <c r="H5855" s="11">
        <f>VLOOKUP(B5855,[1]!Product_Data[#Data],4,0)</f>
        <v>181</v>
      </c>
      <c r="I5855" s="11">
        <f>VLOOKUP(B5855,[1]!Product_Data[#Data],3,0)</f>
        <v>130</v>
      </c>
      <c r="J5855" s="11">
        <f t="shared" si="549"/>
        <v>260</v>
      </c>
      <c r="K5855" s="11">
        <f t="shared" si="550"/>
        <v>362</v>
      </c>
      <c r="L5855" s="11">
        <f t="shared" si="551"/>
        <v>102</v>
      </c>
      <c r="M5855" t="str">
        <f>VLOOKUP(C5855,[1]!Location_Data[#Data],2,0)</f>
        <v>Roseville</v>
      </c>
      <c r="N5855" t="str">
        <f>VLOOKUP(D5855,[1]!Salespeople_Data[#Data],2,0)</f>
        <v>Joshua Taylor</v>
      </c>
      <c r="O5855" t="str">
        <f>VLOOKUP(E5855,[1]!Customer_Data[#Data],2,0)</f>
        <v>Fred Peterson</v>
      </c>
      <c r="P5855" s="15">
        <f t="shared" si="546"/>
        <v>5</v>
      </c>
      <c r="Q5855">
        <f t="shared" si="547"/>
        <v>3</v>
      </c>
      <c r="R5855">
        <f t="shared" si="548"/>
        <v>2021</v>
      </c>
    </row>
    <row r="5856" spans="1:18" x14ac:dyDescent="0.25">
      <c r="A5856" s="7" t="s">
        <v>6879</v>
      </c>
      <c r="B5856" s="7" t="s">
        <v>367</v>
      </c>
      <c r="C5856" s="7" t="s">
        <v>120</v>
      </c>
      <c r="D5856" s="7" t="s">
        <v>141</v>
      </c>
      <c r="E5856" s="7" t="s">
        <v>1024</v>
      </c>
      <c r="F5856" s="9">
        <v>44263</v>
      </c>
      <c r="G5856" s="7">
        <v>3</v>
      </c>
      <c r="H5856" s="11">
        <f>VLOOKUP(B5856,[1]!Product_Data[#Data],4,0)</f>
        <v>530</v>
      </c>
      <c r="I5856" s="11">
        <f>VLOOKUP(B5856,[1]!Product_Data[#Data],3,0)</f>
        <v>424</v>
      </c>
      <c r="J5856" s="11">
        <f t="shared" si="549"/>
        <v>1272</v>
      </c>
      <c r="K5856" s="11">
        <f t="shared" si="550"/>
        <v>1590</v>
      </c>
      <c r="L5856" s="11">
        <f t="shared" si="551"/>
        <v>318</v>
      </c>
      <c r="M5856" t="str">
        <f>VLOOKUP(C5856,[1]!Location_Data[#Data],2,0)</f>
        <v>Elk Grove</v>
      </c>
      <c r="N5856" t="str">
        <f>VLOOKUP(D5856,[1]!Salespeople_Data[#Data],2,0)</f>
        <v>Arthur Mccoy</v>
      </c>
      <c r="O5856" t="str">
        <f>VLOOKUP(E5856,[1]!Customer_Data[#Data],2,0)</f>
        <v>Justin Johnston</v>
      </c>
      <c r="P5856" s="15">
        <f t="shared" si="546"/>
        <v>2</v>
      </c>
      <c r="Q5856">
        <f t="shared" si="547"/>
        <v>3</v>
      </c>
      <c r="R5856">
        <f t="shared" si="548"/>
        <v>2021</v>
      </c>
    </row>
    <row r="5857" spans="1:18" x14ac:dyDescent="0.25">
      <c r="A5857" s="7" t="s">
        <v>6880</v>
      </c>
      <c r="B5857" s="7" t="s">
        <v>245</v>
      </c>
      <c r="C5857" s="7" t="s">
        <v>110</v>
      </c>
      <c r="D5857" s="7" t="s">
        <v>413</v>
      </c>
      <c r="E5857" s="7" t="s">
        <v>1040</v>
      </c>
      <c r="F5857" s="9">
        <v>44229</v>
      </c>
      <c r="G5857" s="7">
        <v>1</v>
      </c>
      <c r="H5857" s="11">
        <f>VLOOKUP(B5857,[1]!Product_Data[#Data],4,0)</f>
        <v>818</v>
      </c>
      <c r="I5857" s="11">
        <f>VLOOKUP(B5857,[1]!Product_Data[#Data],3,0)</f>
        <v>450</v>
      </c>
      <c r="J5857" s="11">
        <f t="shared" si="549"/>
        <v>450</v>
      </c>
      <c r="K5857" s="11">
        <f t="shared" si="550"/>
        <v>818</v>
      </c>
      <c r="L5857" s="11">
        <f t="shared" si="551"/>
        <v>368</v>
      </c>
      <c r="M5857" t="str">
        <f>VLOOKUP(C5857,[1]!Location_Data[#Data],2,0)</f>
        <v>Richmond</v>
      </c>
      <c r="N5857" t="str">
        <f>VLOOKUP(D5857,[1]!Salespeople_Data[#Data],2,0)</f>
        <v>Kenneth Bradley</v>
      </c>
      <c r="O5857" t="str">
        <f>VLOOKUP(E5857,[1]!Customer_Data[#Data],2,0)</f>
        <v>Carlos Stewart</v>
      </c>
      <c r="P5857" s="15">
        <f t="shared" si="546"/>
        <v>3</v>
      </c>
      <c r="Q5857">
        <f t="shared" si="547"/>
        <v>2</v>
      </c>
      <c r="R5857">
        <f t="shared" si="548"/>
        <v>2021</v>
      </c>
    </row>
    <row r="5858" spans="1:18" x14ac:dyDescent="0.25">
      <c r="A5858" s="7" t="s">
        <v>6881</v>
      </c>
      <c r="B5858" s="7" t="s">
        <v>370</v>
      </c>
      <c r="C5858" s="7" t="s">
        <v>253</v>
      </c>
      <c r="D5858" s="7" t="s">
        <v>345</v>
      </c>
      <c r="E5858" s="7" t="s">
        <v>2598</v>
      </c>
      <c r="F5858" s="9">
        <v>44237</v>
      </c>
      <c r="G5858" s="7">
        <v>2</v>
      </c>
      <c r="H5858" s="11">
        <f>VLOOKUP(B5858,[1]!Product_Data[#Data],4,0)</f>
        <v>771</v>
      </c>
      <c r="I5858" s="11">
        <f>VLOOKUP(B5858,[1]!Product_Data[#Data],3,0)</f>
        <v>648</v>
      </c>
      <c r="J5858" s="11">
        <f t="shared" si="549"/>
        <v>1296</v>
      </c>
      <c r="K5858" s="11">
        <f t="shared" si="550"/>
        <v>1542</v>
      </c>
      <c r="L5858" s="11">
        <f t="shared" si="551"/>
        <v>246</v>
      </c>
      <c r="M5858" t="str">
        <f>VLOOKUP(C5858,[1]!Location_Data[#Data],2,0)</f>
        <v>Bakersfield</v>
      </c>
      <c r="N5858" t="str">
        <f>VLOOKUP(D5858,[1]!Salespeople_Data[#Data],2,0)</f>
        <v>Larry Marshall</v>
      </c>
      <c r="O5858" t="str">
        <f>VLOOKUP(E5858,[1]!Customer_Data[#Data],2,0)</f>
        <v>Jeffrey Phillips</v>
      </c>
      <c r="P5858" s="15">
        <f t="shared" si="546"/>
        <v>4</v>
      </c>
      <c r="Q5858">
        <f t="shared" si="547"/>
        <v>2</v>
      </c>
      <c r="R5858">
        <f t="shared" si="548"/>
        <v>2021</v>
      </c>
    </row>
    <row r="5859" spans="1:18" x14ac:dyDescent="0.25">
      <c r="A5859" s="7" t="s">
        <v>6882</v>
      </c>
      <c r="B5859" s="7" t="s">
        <v>219</v>
      </c>
      <c r="C5859" s="7" t="s">
        <v>450</v>
      </c>
      <c r="D5859" s="7" t="s">
        <v>40</v>
      </c>
      <c r="E5859" s="7" t="s">
        <v>761</v>
      </c>
      <c r="F5859" s="9">
        <v>44211</v>
      </c>
      <c r="G5859" s="7">
        <v>2</v>
      </c>
      <c r="H5859" s="11">
        <f>VLOOKUP(B5859,[1]!Product_Data[#Data],4,0)</f>
        <v>561</v>
      </c>
      <c r="I5859" s="11">
        <f>VLOOKUP(B5859,[1]!Product_Data[#Data],3,0)</f>
        <v>421</v>
      </c>
      <c r="J5859" s="11">
        <f t="shared" si="549"/>
        <v>842</v>
      </c>
      <c r="K5859" s="11">
        <f t="shared" si="550"/>
        <v>1122</v>
      </c>
      <c r="L5859" s="11">
        <f t="shared" si="551"/>
        <v>280</v>
      </c>
      <c r="M5859" t="str">
        <f>VLOOKUP(C5859,[1]!Location_Data[#Data],2,0)</f>
        <v>Simi Valley</v>
      </c>
      <c r="N5859" t="str">
        <f>VLOOKUP(D5859,[1]!Salespeople_Data[#Data],2,0)</f>
        <v>Brian Hansen</v>
      </c>
      <c r="O5859" t="str">
        <f>VLOOKUP(E5859,[1]!Customer_Data[#Data],2,0)</f>
        <v>Thomas Sims</v>
      </c>
      <c r="P5859" s="15">
        <f t="shared" si="546"/>
        <v>6</v>
      </c>
      <c r="Q5859">
        <f t="shared" si="547"/>
        <v>1</v>
      </c>
      <c r="R5859">
        <f t="shared" si="548"/>
        <v>2021</v>
      </c>
    </row>
    <row r="5860" spans="1:18" x14ac:dyDescent="0.25">
      <c r="A5860" s="7" t="s">
        <v>6883</v>
      </c>
      <c r="B5860" s="7" t="s">
        <v>330</v>
      </c>
      <c r="C5860" s="7" t="s">
        <v>450</v>
      </c>
      <c r="D5860" s="7" t="s">
        <v>96</v>
      </c>
      <c r="E5860" s="7" t="s">
        <v>982</v>
      </c>
      <c r="F5860" s="9">
        <v>44265</v>
      </c>
      <c r="G5860" s="7">
        <v>1</v>
      </c>
      <c r="H5860" s="11">
        <f>VLOOKUP(B5860,[1]!Product_Data[#Data],4,0)</f>
        <v>1635</v>
      </c>
      <c r="I5860" s="11">
        <f>VLOOKUP(B5860,[1]!Product_Data[#Data],3,0)</f>
        <v>1046</v>
      </c>
      <c r="J5860" s="11">
        <f t="shared" si="549"/>
        <v>1046</v>
      </c>
      <c r="K5860" s="11">
        <f t="shared" si="550"/>
        <v>1635</v>
      </c>
      <c r="L5860" s="11">
        <f t="shared" si="551"/>
        <v>589</v>
      </c>
      <c r="M5860" t="str">
        <f>VLOOKUP(C5860,[1]!Location_Data[#Data],2,0)</f>
        <v>Simi Valley</v>
      </c>
      <c r="N5860" t="str">
        <f>VLOOKUP(D5860,[1]!Salespeople_Data[#Data],2,0)</f>
        <v>Brian Thomas</v>
      </c>
      <c r="O5860" t="str">
        <f>VLOOKUP(E5860,[1]!Customer_Data[#Data],2,0)</f>
        <v>Arthur Gilbert</v>
      </c>
      <c r="P5860" s="15">
        <f t="shared" si="546"/>
        <v>4</v>
      </c>
      <c r="Q5860">
        <f t="shared" si="547"/>
        <v>3</v>
      </c>
      <c r="R5860">
        <f t="shared" si="548"/>
        <v>2021</v>
      </c>
    </row>
    <row r="5861" spans="1:18" x14ac:dyDescent="0.25">
      <c r="A5861" s="7" t="s">
        <v>6884</v>
      </c>
      <c r="B5861" s="7" t="s">
        <v>668</v>
      </c>
      <c r="C5861" s="7" t="s">
        <v>204</v>
      </c>
      <c r="D5861" s="7" t="s">
        <v>40</v>
      </c>
      <c r="E5861" s="7" t="s">
        <v>1053</v>
      </c>
      <c r="F5861" s="9">
        <v>44254</v>
      </c>
      <c r="G5861" s="7">
        <v>1</v>
      </c>
      <c r="H5861" s="11">
        <f>VLOOKUP(B5861,[1]!Product_Data[#Data],4,0)</f>
        <v>181</v>
      </c>
      <c r="I5861" s="11">
        <f>VLOOKUP(B5861,[1]!Product_Data[#Data],3,0)</f>
        <v>130</v>
      </c>
      <c r="J5861" s="11">
        <f t="shared" si="549"/>
        <v>130</v>
      </c>
      <c r="K5861" s="11">
        <f t="shared" si="550"/>
        <v>181</v>
      </c>
      <c r="L5861" s="11">
        <f t="shared" si="551"/>
        <v>51</v>
      </c>
      <c r="M5861" t="str">
        <f>VLOOKUP(C5861,[1]!Location_Data[#Data],2,0)</f>
        <v>Corona</v>
      </c>
      <c r="N5861" t="str">
        <f>VLOOKUP(D5861,[1]!Salespeople_Data[#Data],2,0)</f>
        <v>Brian Hansen</v>
      </c>
      <c r="O5861" t="str">
        <f>VLOOKUP(E5861,[1]!Customer_Data[#Data],2,0)</f>
        <v>Carlos Wheeler</v>
      </c>
      <c r="P5861" s="15">
        <f t="shared" si="546"/>
        <v>7</v>
      </c>
      <c r="Q5861">
        <f t="shared" si="547"/>
        <v>2</v>
      </c>
      <c r="R5861">
        <f t="shared" si="548"/>
        <v>2021</v>
      </c>
    </row>
    <row r="5862" spans="1:18" x14ac:dyDescent="0.25">
      <c r="A5862" s="7" t="s">
        <v>6885</v>
      </c>
      <c r="B5862" s="7" t="s">
        <v>132</v>
      </c>
      <c r="C5862" s="7" t="s">
        <v>362</v>
      </c>
      <c r="D5862" s="7" t="s">
        <v>40</v>
      </c>
      <c r="E5862" s="7" t="s">
        <v>36</v>
      </c>
      <c r="F5862" s="9">
        <v>44248</v>
      </c>
      <c r="G5862" s="7">
        <v>2</v>
      </c>
      <c r="H5862" s="11">
        <f>VLOOKUP(B5862,[1]!Product_Data[#Data],4,0)</f>
        <v>2091</v>
      </c>
      <c r="I5862" s="11">
        <f>VLOOKUP(B5862,[1]!Product_Data[#Data],3,0)</f>
        <v>1485</v>
      </c>
      <c r="J5862" s="11">
        <f t="shared" si="549"/>
        <v>2970</v>
      </c>
      <c r="K5862" s="11">
        <f t="shared" si="550"/>
        <v>4182</v>
      </c>
      <c r="L5862" s="11">
        <f t="shared" si="551"/>
        <v>1212</v>
      </c>
      <c r="M5862" t="str">
        <f>VLOOKUP(C5862,[1]!Location_Data[#Data],2,0)</f>
        <v>San Bernardino</v>
      </c>
      <c r="N5862" t="str">
        <f>VLOOKUP(D5862,[1]!Salespeople_Data[#Data],2,0)</f>
        <v>Brian Hansen</v>
      </c>
      <c r="O5862" t="str">
        <f>VLOOKUP(E5862,[1]!Customer_Data[#Data],2,0)</f>
        <v>Joshua Anderson</v>
      </c>
      <c r="P5862" s="15">
        <f t="shared" si="546"/>
        <v>1</v>
      </c>
      <c r="Q5862">
        <f t="shared" si="547"/>
        <v>2</v>
      </c>
      <c r="R5862">
        <f t="shared" si="548"/>
        <v>2021</v>
      </c>
    </row>
    <row r="5863" spans="1:18" x14ac:dyDescent="0.25">
      <c r="A5863" s="7" t="s">
        <v>6886</v>
      </c>
      <c r="B5863" s="7" t="s">
        <v>553</v>
      </c>
      <c r="C5863" s="7" t="s">
        <v>115</v>
      </c>
      <c r="D5863" s="7" t="s">
        <v>264</v>
      </c>
      <c r="E5863" s="7" t="s">
        <v>498</v>
      </c>
      <c r="F5863" s="9">
        <v>44262</v>
      </c>
      <c r="G5863" s="7">
        <v>1</v>
      </c>
      <c r="H5863" s="11">
        <f>VLOOKUP(B5863,[1]!Product_Data[#Data],4,0)</f>
        <v>1798</v>
      </c>
      <c r="I5863" s="11">
        <f>VLOOKUP(B5863,[1]!Product_Data[#Data],3,0)</f>
        <v>971</v>
      </c>
      <c r="J5863" s="11">
        <f t="shared" si="549"/>
        <v>971</v>
      </c>
      <c r="K5863" s="11">
        <f t="shared" si="550"/>
        <v>1798</v>
      </c>
      <c r="L5863" s="11">
        <f t="shared" si="551"/>
        <v>827</v>
      </c>
      <c r="M5863" t="str">
        <f>VLOOKUP(C5863,[1]!Location_Data[#Data],2,0)</f>
        <v>Glendale</v>
      </c>
      <c r="N5863" t="str">
        <f>VLOOKUP(D5863,[1]!Salespeople_Data[#Data],2,0)</f>
        <v>Ernest Wheeler</v>
      </c>
      <c r="O5863" t="str">
        <f>VLOOKUP(E5863,[1]!Customer_Data[#Data],2,0)</f>
        <v>Ernest Austin</v>
      </c>
      <c r="P5863" s="15">
        <f t="shared" si="546"/>
        <v>1</v>
      </c>
      <c r="Q5863">
        <f t="shared" si="547"/>
        <v>3</v>
      </c>
      <c r="R5863">
        <f t="shared" si="548"/>
        <v>2021</v>
      </c>
    </row>
    <row r="5864" spans="1:18" x14ac:dyDescent="0.25">
      <c r="A5864" s="7" t="s">
        <v>6887</v>
      </c>
      <c r="B5864" s="7" t="s">
        <v>263</v>
      </c>
      <c r="C5864" s="7" t="s">
        <v>100</v>
      </c>
      <c r="D5864" s="7" t="s">
        <v>216</v>
      </c>
      <c r="E5864" s="7" t="s">
        <v>1503</v>
      </c>
      <c r="F5864" s="9">
        <v>44203</v>
      </c>
      <c r="G5864" s="7">
        <v>1</v>
      </c>
      <c r="H5864" s="11">
        <f>VLOOKUP(B5864,[1]!Product_Data[#Data],4,0)</f>
        <v>378</v>
      </c>
      <c r="I5864" s="11">
        <f>VLOOKUP(B5864,[1]!Product_Data[#Data],3,0)</f>
        <v>291</v>
      </c>
      <c r="J5864" s="11">
        <f t="shared" si="549"/>
        <v>291</v>
      </c>
      <c r="K5864" s="11">
        <f t="shared" si="550"/>
        <v>378</v>
      </c>
      <c r="L5864" s="11">
        <f t="shared" si="551"/>
        <v>87</v>
      </c>
      <c r="M5864" t="str">
        <f>VLOOKUP(C5864,[1]!Location_Data[#Data],2,0)</f>
        <v>Victorville</v>
      </c>
      <c r="N5864" t="str">
        <f>VLOOKUP(D5864,[1]!Salespeople_Data[#Data],2,0)</f>
        <v>Ernest Wagner</v>
      </c>
      <c r="O5864" t="str">
        <f>VLOOKUP(E5864,[1]!Customer_Data[#Data],2,0)</f>
        <v>Ralph Wood</v>
      </c>
      <c r="P5864" s="15">
        <f t="shared" si="546"/>
        <v>5</v>
      </c>
      <c r="Q5864">
        <f t="shared" si="547"/>
        <v>1</v>
      </c>
      <c r="R5864">
        <f t="shared" si="548"/>
        <v>2021</v>
      </c>
    </row>
    <row r="5865" spans="1:18" x14ac:dyDescent="0.25">
      <c r="A5865" s="7" t="s">
        <v>6888</v>
      </c>
      <c r="B5865" s="7" t="s">
        <v>367</v>
      </c>
      <c r="C5865" s="7" t="s">
        <v>253</v>
      </c>
      <c r="D5865" s="7" t="s">
        <v>308</v>
      </c>
      <c r="E5865" s="7" t="s">
        <v>368</v>
      </c>
      <c r="F5865" s="9">
        <v>44224</v>
      </c>
      <c r="G5865" s="7">
        <v>1</v>
      </c>
      <c r="H5865" s="11">
        <f>VLOOKUP(B5865,[1]!Product_Data[#Data],4,0)</f>
        <v>530</v>
      </c>
      <c r="I5865" s="11">
        <f>VLOOKUP(B5865,[1]!Product_Data[#Data],3,0)</f>
        <v>424</v>
      </c>
      <c r="J5865" s="11">
        <f t="shared" si="549"/>
        <v>424</v>
      </c>
      <c r="K5865" s="11">
        <f t="shared" si="550"/>
        <v>530</v>
      </c>
      <c r="L5865" s="11">
        <f t="shared" si="551"/>
        <v>106</v>
      </c>
      <c r="M5865" t="str">
        <f>VLOOKUP(C5865,[1]!Location_Data[#Data],2,0)</f>
        <v>Bakersfield</v>
      </c>
      <c r="N5865" t="str">
        <f>VLOOKUP(D5865,[1]!Salespeople_Data[#Data],2,0)</f>
        <v>Fred Robertson</v>
      </c>
      <c r="O5865" t="str">
        <f>VLOOKUP(E5865,[1]!Customer_Data[#Data],2,0)</f>
        <v>Wayne Owens</v>
      </c>
      <c r="P5865" s="15">
        <f t="shared" si="546"/>
        <v>5</v>
      </c>
      <c r="Q5865">
        <f t="shared" si="547"/>
        <v>1</v>
      </c>
      <c r="R5865">
        <f t="shared" si="548"/>
        <v>2021</v>
      </c>
    </row>
    <row r="5866" spans="1:18" x14ac:dyDescent="0.25">
      <c r="A5866" s="7" t="s">
        <v>6889</v>
      </c>
      <c r="B5866" s="7" t="s">
        <v>223</v>
      </c>
      <c r="C5866" s="7" t="s">
        <v>643</v>
      </c>
      <c r="D5866" s="7" t="s">
        <v>87</v>
      </c>
      <c r="E5866" s="7" t="s">
        <v>1911</v>
      </c>
      <c r="F5866" s="9">
        <v>44202</v>
      </c>
      <c r="G5866" s="7">
        <v>1</v>
      </c>
      <c r="H5866" s="11">
        <f>VLOOKUP(B5866,[1]!Product_Data[#Data],4,0)</f>
        <v>799</v>
      </c>
      <c r="I5866" s="11">
        <f>VLOOKUP(B5866,[1]!Product_Data[#Data],3,0)</f>
        <v>455</v>
      </c>
      <c r="J5866" s="11">
        <f t="shared" si="549"/>
        <v>455</v>
      </c>
      <c r="K5866" s="11">
        <f t="shared" si="550"/>
        <v>799</v>
      </c>
      <c r="L5866" s="11">
        <f t="shared" si="551"/>
        <v>344</v>
      </c>
      <c r="M5866" t="str">
        <f>VLOOKUP(C5866,[1]!Location_Data[#Data],2,0)</f>
        <v>Hayward</v>
      </c>
      <c r="N5866" t="str">
        <f>VLOOKUP(D5866,[1]!Salespeople_Data[#Data],2,0)</f>
        <v>Martin Perry</v>
      </c>
      <c r="O5866" t="str">
        <f>VLOOKUP(E5866,[1]!Customer_Data[#Data],2,0)</f>
        <v>Bruce Bowman</v>
      </c>
      <c r="P5866" s="15">
        <f t="shared" si="546"/>
        <v>4</v>
      </c>
      <c r="Q5866">
        <f t="shared" si="547"/>
        <v>1</v>
      </c>
      <c r="R5866">
        <f t="shared" si="548"/>
        <v>2021</v>
      </c>
    </row>
    <row r="5867" spans="1:18" x14ac:dyDescent="0.25">
      <c r="A5867" s="7" t="s">
        <v>6890</v>
      </c>
      <c r="B5867" s="7" t="s">
        <v>260</v>
      </c>
      <c r="C5867" s="7" t="s">
        <v>253</v>
      </c>
      <c r="D5867" s="7" t="s">
        <v>225</v>
      </c>
      <c r="E5867" s="7" t="s">
        <v>689</v>
      </c>
      <c r="F5867" s="9">
        <v>44232</v>
      </c>
      <c r="G5867" s="7">
        <v>1</v>
      </c>
      <c r="H5867" s="11">
        <f>VLOOKUP(B5867,[1]!Product_Data[#Data],4,0)</f>
        <v>502</v>
      </c>
      <c r="I5867" s="11">
        <f>VLOOKUP(B5867,[1]!Product_Data[#Data],3,0)</f>
        <v>296</v>
      </c>
      <c r="J5867" s="11">
        <f t="shared" si="549"/>
        <v>296</v>
      </c>
      <c r="K5867" s="11">
        <f t="shared" si="550"/>
        <v>502</v>
      </c>
      <c r="L5867" s="11">
        <f t="shared" si="551"/>
        <v>206</v>
      </c>
      <c r="M5867" t="str">
        <f>VLOOKUP(C5867,[1]!Location_Data[#Data],2,0)</f>
        <v>Bakersfield</v>
      </c>
      <c r="N5867" t="str">
        <f>VLOOKUP(D5867,[1]!Salespeople_Data[#Data],2,0)</f>
        <v>Andrew Bowman</v>
      </c>
      <c r="O5867" t="str">
        <f>VLOOKUP(E5867,[1]!Customer_Data[#Data],2,0)</f>
        <v>Phillip Carpenter</v>
      </c>
      <c r="P5867" s="15">
        <f t="shared" si="546"/>
        <v>6</v>
      </c>
      <c r="Q5867">
        <f t="shared" si="547"/>
        <v>2</v>
      </c>
      <c r="R5867">
        <f t="shared" si="548"/>
        <v>2021</v>
      </c>
    </row>
    <row r="5868" spans="1:18" x14ac:dyDescent="0.25">
      <c r="A5868" s="7" t="s">
        <v>6891</v>
      </c>
      <c r="B5868" s="7" t="s">
        <v>370</v>
      </c>
      <c r="C5868" s="7" t="s">
        <v>74</v>
      </c>
      <c r="D5868" s="7" t="s">
        <v>25</v>
      </c>
      <c r="E5868" s="7" t="s">
        <v>1301</v>
      </c>
      <c r="F5868" s="9">
        <v>44249</v>
      </c>
      <c r="G5868" s="7">
        <v>1</v>
      </c>
      <c r="H5868" s="11">
        <f>VLOOKUP(B5868,[1]!Product_Data[#Data],4,0)</f>
        <v>771</v>
      </c>
      <c r="I5868" s="11">
        <f>VLOOKUP(B5868,[1]!Product_Data[#Data],3,0)</f>
        <v>648</v>
      </c>
      <c r="J5868" s="11">
        <f t="shared" si="549"/>
        <v>648</v>
      </c>
      <c r="K5868" s="11">
        <f t="shared" si="550"/>
        <v>771</v>
      </c>
      <c r="L5868" s="11">
        <f t="shared" si="551"/>
        <v>123</v>
      </c>
      <c r="M5868" t="str">
        <f>VLOOKUP(C5868,[1]!Location_Data[#Data],2,0)</f>
        <v>West Covina</v>
      </c>
      <c r="N5868" t="str">
        <f>VLOOKUP(D5868,[1]!Salespeople_Data[#Data],2,0)</f>
        <v>Brian Davis</v>
      </c>
      <c r="O5868" t="str">
        <f>VLOOKUP(E5868,[1]!Customer_Data[#Data],2,0)</f>
        <v>Eugene Sims</v>
      </c>
      <c r="P5868" s="15">
        <f t="shared" si="546"/>
        <v>2</v>
      </c>
      <c r="Q5868">
        <f t="shared" si="547"/>
        <v>2</v>
      </c>
      <c r="R5868">
        <f t="shared" si="548"/>
        <v>2021</v>
      </c>
    </row>
    <row r="5869" spans="1:18" x14ac:dyDescent="0.25">
      <c r="A5869" s="7" t="s">
        <v>6892</v>
      </c>
      <c r="B5869" s="7" t="s">
        <v>668</v>
      </c>
      <c r="C5869" s="7" t="s">
        <v>349</v>
      </c>
      <c r="D5869" s="7" t="s">
        <v>116</v>
      </c>
      <c r="E5869" s="7" t="s">
        <v>2542</v>
      </c>
      <c r="F5869" s="9">
        <v>44216</v>
      </c>
      <c r="G5869" s="7">
        <v>1</v>
      </c>
      <c r="H5869" s="11">
        <f>VLOOKUP(B5869,[1]!Product_Data[#Data],4,0)</f>
        <v>181</v>
      </c>
      <c r="I5869" s="11">
        <f>VLOOKUP(B5869,[1]!Product_Data[#Data],3,0)</f>
        <v>130</v>
      </c>
      <c r="J5869" s="11">
        <f t="shared" si="549"/>
        <v>130</v>
      </c>
      <c r="K5869" s="11">
        <f t="shared" si="550"/>
        <v>181</v>
      </c>
      <c r="L5869" s="11">
        <f t="shared" si="551"/>
        <v>51</v>
      </c>
      <c r="M5869" t="str">
        <f>VLOOKUP(C5869,[1]!Location_Data[#Data],2,0)</f>
        <v>Santa Clara</v>
      </c>
      <c r="N5869" t="str">
        <f>VLOOKUP(D5869,[1]!Salespeople_Data[#Data],2,0)</f>
        <v>Roger Ramos</v>
      </c>
      <c r="O5869" t="str">
        <f>VLOOKUP(E5869,[1]!Customer_Data[#Data],2,0)</f>
        <v>Michael Ward</v>
      </c>
      <c r="P5869" s="15">
        <f t="shared" si="546"/>
        <v>4</v>
      </c>
      <c r="Q5869">
        <f t="shared" si="547"/>
        <v>1</v>
      </c>
      <c r="R5869">
        <f t="shared" si="548"/>
        <v>2021</v>
      </c>
    </row>
    <row r="5870" spans="1:18" x14ac:dyDescent="0.25">
      <c r="A5870" s="7" t="s">
        <v>6893</v>
      </c>
      <c r="B5870" s="7" t="s">
        <v>267</v>
      </c>
      <c r="C5870" s="7" t="s">
        <v>9</v>
      </c>
      <c r="D5870" s="7" t="s">
        <v>225</v>
      </c>
      <c r="E5870" s="7" t="s">
        <v>54</v>
      </c>
      <c r="F5870" s="9">
        <v>44240</v>
      </c>
      <c r="G5870" s="7">
        <v>1</v>
      </c>
      <c r="H5870" s="11">
        <f>VLOOKUP(B5870,[1]!Product_Data[#Data],4,0)</f>
        <v>400</v>
      </c>
      <c r="I5870" s="11">
        <f>VLOOKUP(B5870,[1]!Product_Data[#Data],3,0)</f>
        <v>208</v>
      </c>
      <c r="J5870" s="11">
        <f t="shared" si="549"/>
        <v>208</v>
      </c>
      <c r="K5870" s="11">
        <f t="shared" si="550"/>
        <v>400</v>
      </c>
      <c r="L5870" s="11">
        <f t="shared" si="551"/>
        <v>192</v>
      </c>
      <c r="M5870" t="str">
        <f>VLOOKUP(C5870,[1]!Location_Data[#Data],2,0)</f>
        <v>San Mateo</v>
      </c>
      <c r="N5870" t="str">
        <f>VLOOKUP(D5870,[1]!Salespeople_Data[#Data],2,0)</f>
        <v>Andrew Bowman</v>
      </c>
      <c r="O5870" t="str">
        <f>VLOOKUP(E5870,[1]!Customer_Data[#Data],2,0)</f>
        <v>Ralph Kelley</v>
      </c>
      <c r="P5870" s="15">
        <f t="shared" si="546"/>
        <v>7</v>
      </c>
      <c r="Q5870">
        <f t="shared" si="547"/>
        <v>2</v>
      </c>
      <c r="R5870">
        <f t="shared" si="548"/>
        <v>2021</v>
      </c>
    </row>
    <row r="5871" spans="1:18" x14ac:dyDescent="0.25">
      <c r="A5871" s="7" t="s">
        <v>6894</v>
      </c>
      <c r="B5871" s="7" t="s">
        <v>69</v>
      </c>
      <c r="C5871" s="7" t="s">
        <v>156</v>
      </c>
      <c r="D5871" s="7" t="s">
        <v>106</v>
      </c>
      <c r="E5871" s="7" t="s">
        <v>5077</v>
      </c>
      <c r="F5871" s="9">
        <v>44209</v>
      </c>
      <c r="G5871" s="7">
        <v>2</v>
      </c>
      <c r="H5871" s="11">
        <f>VLOOKUP(B5871,[1]!Product_Data[#Data],4,0)</f>
        <v>1351</v>
      </c>
      <c r="I5871" s="11">
        <f>VLOOKUP(B5871,[1]!Product_Data[#Data],3,0)</f>
        <v>1108</v>
      </c>
      <c r="J5871" s="11">
        <f t="shared" si="549"/>
        <v>2216</v>
      </c>
      <c r="K5871" s="11">
        <f t="shared" si="550"/>
        <v>2702</v>
      </c>
      <c r="L5871" s="11">
        <f t="shared" si="551"/>
        <v>486</v>
      </c>
      <c r="M5871" t="str">
        <f>VLOOKUP(C5871,[1]!Location_Data[#Data],2,0)</f>
        <v>Sacramento</v>
      </c>
      <c r="N5871" t="str">
        <f>VLOOKUP(D5871,[1]!Salespeople_Data[#Data],2,0)</f>
        <v>Patrick Ruiz</v>
      </c>
      <c r="O5871" t="str">
        <f>VLOOKUP(E5871,[1]!Customer_Data[#Data],2,0)</f>
        <v>Fred Bryant</v>
      </c>
      <c r="P5871" s="15">
        <f t="shared" si="546"/>
        <v>4</v>
      </c>
      <c r="Q5871">
        <f t="shared" si="547"/>
        <v>1</v>
      </c>
      <c r="R5871">
        <f t="shared" si="548"/>
        <v>2021</v>
      </c>
    </row>
    <row r="5872" spans="1:18" x14ac:dyDescent="0.25">
      <c r="A5872" s="7" t="s">
        <v>6895</v>
      </c>
      <c r="B5872" s="7" t="s">
        <v>464</v>
      </c>
      <c r="C5872" s="7" t="s">
        <v>44</v>
      </c>
      <c r="D5872" s="7" t="s">
        <v>239</v>
      </c>
      <c r="E5872" s="7" t="s">
        <v>931</v>
      </c>
      <c r="F5872" s="9">
        <v>44222</v>
      </c>
      <c r="G5872" s="7">
        <v>1</v>
      </c>
      <c r="H5872" s="11">
        <f>VLOOKUP(B5872,[1]!Product_Data[#Data],4,0)</f>
        <v>1566</v>
      </c>
      <c r="I5872" s="11">
        <f>VLOOKUP(B5872,[1]!Product_Data[#Data],3,0)</f>
        <v>1190</v>
      </c>
      <c r="J5872" s="11">
        <f t="shared" si="549"/>
        <v>1190</v>
      </c>
      <c r="K5872" s="11">
        <f t="shared" si="550"/>
        <v>1566</v>
      </c>
      <c r="L5872" s="11">
        <f t="shared" si="551"/>
        <v>376</v>
      </c>
      <c r="M5872" t="str">
        <f>VLOOKUP(C5872,[1]!Location_Data[#Data],2,0)</f>
        <v>Moreno Valley</v>
      </c>
      <c r="N5872" t="str">
        <f>VLOOKUP(D5872,[1]!Salespeople_Data[#Data],2,0)</f>
        <v>John Reyes</v>
      </c>
      <c r="O5872" t="str">
        <f>VLOOKUP(E5872,[1]!Customer_Data[#Data],2,0)</f>
        <v>Joshua Collins</v>
      </c>
      <c r="P5872" s="15">
        <f t="shared" si="546"/>
        <v>3</v>
      </c>
      <c r="Q5872">
        <f t="shared" si="547"/>
        <v>1</v>
      </c>
      <c r="R5872">
        <f t="shared" si="548"/>
        <v>2021</v>
      </c>
    </row>
    <row r="5873" spans="1:18" x14ac:dyDescent="0.25">
      <c r="A5873" s="7" t="s">
        <v>6896</v>
      </c>
      <c r="B5873" s="7" t="s">
        <v>256</v>
      </c>
      <c r="C5873" s="7" t="s">
        <v>316</v>
      </c>
      <c r="D5873" s="7" t="s">
        <v>239</v>
      </c>
      <c r="E5873" s="7" t="s">
        <v>1196</v>
      </c>
      <c r="F5873" s="9">
        <v>44258</v>
      </c>
      <c r="G5873" s="7">
        <v>2</v>
      </c>
      <c r="H5873" s="11">
        <f>VLOOKUP(B5873,[1]!Product_Data[#Data],4,0)</f>
        <v>596</v>
      </c>
      <c r="I5873" s="11">
        <f>VLOOKUP(B5873,[1]!Product_Data[#Data],3,0)</f>
        <v>358</v>
      </c>
      <c r="J5873" s="11">
        <f t="shared" si="549"/>
        <v>716</v>
      </c>
      <c r="K5873" s="11">
        <f t="shared" si="550"/>
        <v>1192</v>
      </c>
      <c r="L5873" s="11">
        <f t="shared" si="551"/>
        <v>476</v>
      </c>
      <c r="M5873" t="str">
        <f>VLOOKUP(C5873,[1]!Location_Data[#Data],2,0)</f>
        <v>East Los Angeles</v>
      </c>
      <c r="N5873" t="str">
        <f>VLOOKUP(D5873,[1]!Salespeople_Data[#Data],2,0)</f>
        <v>John Reyes</v>
      </c>
      <c r="O5873" t="str">
        <f>VLOOKUP(E5873,[1]!Customer_Data[#Data],2,0)</f>
        <v>Walter Baker</v>
      </c>
      <c r="P5873" s="15">
        <f t="shared" si="546"/>
        <v>4</v>
      </c>
      <c r="Q5873">
        <f t="shared" si="547"/>
        <v>3</v>
      </c>
      <c r="R5873">
        <f t="shared" si="548"/>
        <v>2021</v>
      </c>
    </row>
    <row r="5874" spans="1:18" x14ac:dyDescent="0.25">
      <c r="A5874" s="7" t="s">
        <v>6897</v>
      </c>
      <c r="B5874" s="7" t="s">
        <v>260</v>
      </c>
      <c r="C5874" s="7" t="s">
        <v>377</v>
      </c>
      <c r="D5874" s="7" t="s">
        <v>269</v>
      </c>
      <c r="E5874" s="7" t="s">
        <v>2174</v>
      </c>
      <c r="F5874" s="9">
        <v>44269</v>
      </c>
      <c r="G5874" s="7">
        <v>1</v>
      </c>
      <c r="H5874" s="11">
        <f>VLOOKUP(B5874,[1]!Product_Data[#Data],4,0)</f>
        <v>502</v>
      </c>
      <c r="I5874" s="11">
        <f>VLOOKUP(B5874,[1]!Product_Data[#Data],3,0)</f>
        <v>296</v>
      </c>
      <c r="J5874" s="11">
        <f t="shared" si="549"/>
        <v>296</v>
      </c>
      <c r="K5874" s="11">
        <f t="shared" si="550"/>
        <v>502</v>
      </c>
      <c r="L5874" s="11">
        <f t="shared" si="551"/>
        <v>206</v>
      </c>
      <c r="M5874" t="str">
        <f>VLOOKUP(C5874,[1]!Location_Data[#Data],2,0)</f>
        <v>San Diego</v>
      </c>
      <c r="N5874" t="str">
        <f>VLOOKUP(D5874,[1]!Salespeople_Data[#Data],2,0)</f>
        <v>Kevin Butler</v>
      </c>
      <c r="O5874" t="str">
        <f>VLOOKUP(E5874,[1]!Customer_Data[#Data],2,0)</f>
        <v>Steven Carr</v>
      </c>
      <c r="P5874" s="15">
        <f t="shared" si="546"/>
        <v>1</v>
      </c>
      <c r="Q5874">
        <f t="shared" si="547"/>
        <v>3</v>
      </c>
      <c r="R5874">
        <f t="shared" si="548"/>
        <v>2021</v>
      </c>
    </row>
    <row r="5875" spans="1:18" x14ac:dyDescent="0.25">
      <c r="A5875" s="7" t="s">
        <v>6898</v>
      </c>
      <c r="B5875" s="7" t="s">
        <v>652</v>
      </c>
      <c r="C5875" s="7" t="s">
        <v>458</v>
      </c>
      <c r="D5875" s="7" t="s">
        <v>178</v>
      </c>
      <c r="E5875" s="7" t="s">
        <v>608</v>
      </c>
      <c r="F5875" s="9">
        <v>44202</v>
      </c>
      <c r="G5875" s="7">
        <v>2</v>
      </c>
      <c r="H5875" s="11">
        <f>VLOOKUP(B5875,[1]!Product_Data[#Data],4,0)</f>
        <v>217</v>
      </c>
      <c r="I5875" s="11">
        <f>VLOOKUP(B5875,[1]!Product_Data[#Data],3,0)</f>
        <v>171</v>
      </c>
      <c r="J5875" s="11">
        <f t="shared" si="549"/>
        <v>342</v>
      </c>
      <c r="K5875" s="11">
        <f t="shared" si="550"/>
        <v>434</v>
      </c>
      <c r="L5875" s="11">
        <f t="shared" si="551"/>
        <v>92</v>
      </c>
      <c r="M5875" t="str">
        <f>VLOOKUP(C5875,[1]!Location_Data[#Data],2,0)</f>
        <v>Fontana</v>
      </c>
      <c r="N5875" t="str">
        <f>VLOOKUP(D5875,[1]!Salespeople_Data[#Data],2,0)</f>
        <v>Joshua Taylor</v>
      </c>
      <c r="O5875" t="str">
        <f>VLOOKUP(E5875,[1]!Customer_Data[#Data],2,0)</f>
        <v>Aaron Mills</v>
      </c>
      <c r="P5875" s="15">
        <f t="shared" si="546"/>
        <v>4</v>
      </c>
      <c r="Q5875">
        <f t="shared" si="547"/>
        <v>1</v>
      </c>
      <c r="R5875">
        <f t="shared" si="548"/>
        <v>2021</v>
      </c>
    </row>
    <row r="5876" spans="1:18" x14ac:dyDescent="0.25">
      <c r="A5876" s="7" t="s">
        <v>6899</v>
      </c>
      <c r="B5876" s="7" t="s">
        <v>8</v>
      </c>
      <c r="C5876" s="7" t="s">
        <v>458</v>
      </c>
      <c r="D5876" s="7" t="s">
        <v>71</v>
      </c>
      <c r="E5876" s="7" t="s">
        <v>1279</v>
      </c>
      <c r="F5876" s="9">
        <v>44228</v>
      </c>
      <c r="G5876" s="7">
        <v>1</v>
      </c>
      <c r="H5876" s="11">
        <f>VLOOKUP(B5876,[1]!Product_Data[#Data],4,0)</f>
        <v>1522</v>
      </c>
      <c r="I5876" s="11">
        <f>VLOOKUP(B5876,[1]!Product_Data[#Data],3,0)</f>
        <v>791</v>
      </c>
      <c r="J5876" s="11">
        <f t="shared" si="549"/>
        <v>791</v>
      </c>
      <c r="K5876" s="11">
        <f t="shared" si="550"/>
        <v>1522</v>
      </c>
      <c r="L5876" s="11">
        <f t="shared" si="551"/>
        <v>731</v>
      </c>
      <c r="M5876" t="str">
        <f>VLOOKUP(C5876,[1]!Location_Data[#Data],2,0)</f>
        <v>Fontana</v>
      </c>
      <c r="N5876" t="str">
        <f>VLOOKUP(D5876,[1]!Salespeople_Data[#Data],2,0)</f>
        <v>Gary Rodriguez</v>
      </c>
      <c r="O5876" t="str">
        <f>VLOOKUP(E5876,[1]!Customer_Data[#Data],2,0)</f>
        <v>William Montgomery</v>
      </c>
      <c r="P5876" s="15">
        <f t="shared" si="546"/>
        <v>2</v>
      </c>
      <c r="Q5876">
        <f t="shared" si="547"/>
        <v>2</v>
      </c>
      <c r="R5876">
        <f t="shared" si="548"/>
        <v>2021</v>
      </c>
    </row>
    <row r="5877" spans="1:18" x14ac:dyDescent="0.25">
      <c r="A5877" s="7" t="s">
        <v>6900</v>
      </c>
      <c r="B5877" s="7" t="s">
        <v>177</v>
      </c>
      <c r="C5877" s="7" t="s">
        <v>392</v>
      </c>
      <c r="D5877" s="7" t="s">
        <v>101</v>
      </c>
      <c r="E5877" s="7" t="s">
        <v>2717</v>
      </c>
      <c r="F5877" s="9">
        <v>44228</v>
      </c>
      <c r="G5877" s="7">
        <v>1</v>
      </c>
      <c r="H5877" s="11">
        <f>VLOOKUP(B5877,[1]!Product_Data[#Data],4,0)</f>
        <v>2497</v>
      </c>
      <c r="I5877" s="11">
        <f>VLOOKUP(B5877,[1]!Product_Data[#Data],3,0)</f>
        <v>1473</v>
      </c>
      <c r="J5877" s="11">
        <f t="shared" si="549"/>
        <v>1473</v>
      </c>
      <c r="K5877" s="11">
        <f t="shared" si="550"/>
        <v>2497</v>
      </c>
      <c r="L5877" s="11">
        <f t="shared" si="551"/>
        <v>1024</v>
      </c>
      <c r="M5877" t="str">
        <f>VLOOKUP(C5877,[1]!Location_Data[#Data],2,0)</f>
        <v>Visalia</v>
      </c>
      <c r="N5877" t="str">
        <f>VLOOKUP(D5877,[1]!Salespeople_Data[#Data],2,0)</f>
        <v>Scott Clark</v>
      </c>
      <c r="O5877" t="str">
        <f>VLOOKUP(E5877,[1]!Customer_Data[#Data],2,0)</f>
        <v>Nicholas Sanders</v>
      </c>
      <c r="P5877" s="15">
        <f t="shared" si="546"/>
        <v>2</v>
      </c>
      <c r="Q5877">
        <f t="shared" si="547"/>
        <v>2</v>
      </c>
      <c r="R5877">
        <f t="shared" si="548"/>
        <v>2021</v>
      </c>
    </row>
    <row r="5878" spans="1:18" x14ac:dyDescent="0.25">
      <c r="A5878" s="7" t="s">
        <v>6901</v>
      </c>
      <c r="B5878" s="7" t="s">
        <v>263</v>
      </c>
      <c r="C5878" s="7" t="s">
        <v>355</v>
      </c>
      <c r="D5878" s="7" t="s">
        <v>20</v>
      </c>
      <c r="E5878" s="7" t="s">
        <v>1021</v>
      </c>
      <c r="F5878" s="9">
        <v>44267</v>
      </c>
      <c r="G5878" s="7">
        <v>1</v>
      </c>
      <c r="H5878" s="11">
        <f>VLOOKUP(B5878,[1]!Product_Data[#Data],4,0)</f>
        <v>378</v>
      </c>
      <c r="I5878" s="11">
        <f>VLOOKUP(B5878,[1]!Product_Data[#Data],3,0)</f>
        <v>291</v>
      </c>
      <c r="J5878" s="11">
        <f t="shared" si="549"/>
        <v>291</v>
      </c>
      <c r="K5878" s="11">
        <f t="shared" si="550"/>
        <v>378</v>
      </c>
      <c r="L5878" s="11">
        <f t="shared" si="551"/>
        <v>87</v>
      </c>
      <c r="M5878" t="str">
        <f>VLOOKUP(C5878,[1]!Location_Data[#Data],2,0)</f>
        <v>Burbank</v>
      </c>
      <c r="N5878" t="str">
        <f>VLOOKUP(D5878,[1]!Salespeople_Data[#Data],2,0)</f>
        <v>Joshua Cook</v>
      </c>
      <c r="O5878" t="str">
        <f>VLOOKUP(E5878,[1]!Customer_Data[#Data],2,0)</f>
        <v>Nicholas Stanley</v>
      </c>
      <c r="P5878" s="15">
        <f t="shared" si="546"/>
        <v>6</v>
      </c>
      <c r="Q5878">
        <f t="shared" si="547"/>
        <v>3</v>
      </c>
      <c r="R5878">
        <f t="shared" si="548"/>
        <v>2021</v>
      </c>
    </row>
    <row r="5879" spans="1:18" x14ac:dyDescent="0.25">
      <c r="A5879" s="7" t="s">
        <v>6902</v>
      </c>
      <c r="B5879" s="7" t="s">
        <v>28</v>
      </c>
      <c r="C5879" s="7" t="s">
        <v>377</v>
      </c>
      <c r="D5879" s="7" t="s">
        <v>136</v>
      </c>
      <c r="E5879" s="7" t="s">
        <v>689</v>
      </c>
      <c r="F5879" s="9">
        <v>44240</v>
      </c>
      <c r="G5879" s="7">
        <v>1</v>
      </c>
      <c r="H5879" s="11">
        <f>VLOOKUP(B5879,[1]!Product_Data[#Data],4,0)</f>
        <v>684</v>
      </c>
      <c r="I5879" s="11">
        <f>VLOOKUP(B5879,[1]!Product_Data[#Data],3,0)</f>
        <v>561</v>
      </c>
      <c r="J5879" s="11">
        <f t="shared" si="549"/>
        <v>561</v>
      </c>
      <c r="K5879" s="11">
        <f t="shared" si="550"/>
        <v>684</v>
      </c>
      <c r="L5879" s="11">
        <f t="shared" si="551"/>
        <v>123</v>
      </c>
      <c r="M5879" t="str">
        <f>VLOOKUP(C5879,[1]!Location_Data[#Data],2,0)</f>
        <v>San Diego</v>
      </c>
      <c r="N5879" t="str">
        <f>VLOOKUP(D5879,[1]!Salespeople_Data[#Data],2,0)</f>
        <v>Clarence Fox</v>
      </c>
      <c r="O5879" t="str">
        <f>VLOOKUP(E5879,[1]!Customer_Data[#Data],2,0)</f>
        <v>Phillip Carpenter</v>
      </c>
      <c r="P5879" s="15">
        <f t="shared" si="546"/>
        <v>7</v>
      </c>
      <c r="Q5879">
        <f t="shared" si="547"/>
        <v>2</v>
      </c>
      <c r="R5879">
        <f t="shared" si="548"/>
        <v>2021</v>
      </c>
    </row>
    <row r="5880" spans="1:18" x14ac:dyDescent="0.25">
      <c r="A5880" s="7" t="s">
        <v>6903</v>
      </c>
      <c r="B5880" s="7" t="s">
        <v>435</v>
      </c>
      <c r="C5880" s="7" t="s">
        <v>140</v>
      </c>
      <c r="D5880" s="7" t="s">
        <v>165</v>
      </c>
      <c r="E5880" s="7" t="s">
        <v>1764</v>
      </c>
      <c r="F5880" s="9">
        <v>44213</v>
      </c>
      <c r="G5880" s="7">
        <v>4</v>
      </c>
      <c r="H5880" s="11">
        <f>VLOOKUP(B5880,[1]!Product_Data[#Data],4,0)</f>
        <v>2141</v>
      </c>
      <c r="I5880" s="11">
        <f>VLOOKUP(B5880,[1]!Product_Data[#Data],3,0)</f>
        <v>1777</v>
      </c>
      <c r="J5880" s="11">
        <f t="shared" si="549"/>
        <v>7108</v>
      </c>
      <c r="K5880" s="11">
        <f t="shared" si="550"/>
        <v>8564</v>
      </c>
      <c r="L5880" s="11">
        <f t="shared" si="551"/>
        <v>1456</v>
      </c>
      <c r="M5880" t="str">
        <f>VLOOKUP(C5880,[1]!Location_Data[#Data],2,0)</f>
        <v>Salinas</v>
      </c>
      <c r="N5880" t="str">
        <f>VLOOKUP(D5880,[1]!Salespeople_Data[#Data],2,0)</f>
        <v>Joe Sims</v>
      </c>
      <c r="O5880" t="str">
        <f>VLOOKUP(E5880,[1]!Customer_Data[#Data],2,0)</f>
        <v>Ralph Cooper</v>
      </c>
      <c r="P5880" s="15">
        <f t="shared" si="546"/>
        <v>1</v>
      </c>
      <c r="Q5880">
        <f t="shared" si="547"/>
        <v>1</v>
      </c>
      <c r="R5880">
        <f t="shared" si="548"/>
        <v>2021</v>
      </c>
    </row>
    <row r="5881" spans="1:18" x14ac:dyDescent="0.25">
      <c r="A5881" s="7" t="s">
        <v>6904</v>
      </c>
      <c r="B5881" s="7" t="s">
        <v>553</v>
      </c>
      <c r="C5881" s="7" t="s">
        <v>14</v>
      </c>
      <c r="D5881" s="7" t="s">
        <v>141</v>
      </c>
      <c r="E5881" s="7" t="s">
        <v>812</v>
      </c>
      <c r="F5881" s="9">
        <v>44257</v>
      </c>
      <c r="G5881" s="7">
        <v>3</v>
      </c>
      <c r="H5881" s="11">
        <f>VLOOKUP(B5881,[1]!Product_Data[#Data],4,0)</f>
        <v>1798</v>
      </c>
      <c r="I5881" s="11">
        <f>VLOOKUP(B5881,[1]!Product_Data[#Data],3,0)</f>
        <v>971</v>
      </c>
      <c r="J5881" s="11">
        <f t="shared" si="549"/>
        <v>2913</v>
      </c>
      <c r="K5881" s="11">
        <f t="shared" si="550"/>
        <v>5394</v>
      </c>
      <c r="L5881" s="11">
        <f t="shared" si="551"/>
        <v>2481</v>
      </c>
      <c r="M5881" t="str">
        <f>VLOOKUP(C5881,[1]!Location_Data[#Data],2,0)</f>
        <v>Santa Clarita</v>
      </c>
      <c r="N5881" t="str">
        <f>VLOOKUP(D5881,[1]!Salespeople_Data[#Data],2,0)</f>
        <v>Arthur Mccoy</v>
      </c>
      <c r="O5881" t="str">
        <f>VLOOKUP(E5881,[1]!Customer_Data[#Data],2,0)</f>
        <v>Shawn Reynolds</v>
      </c>
      <c r="P5881" s="15">
        <f t="shared" si="546"/>
        <v>3</v>
      </c>
      <c r="Q5881">
        <f t="shared" si="547"/>
        <v>3</v>
      </c>
      <c r="R5881">
        <f t="shared" si="548"/>
        <v>2021</v>
      </c>
    </row>
    <row r="5882" spans="1:18" x14ac:dyDescent="0.25">
      <c r="A5882" s="7" t="s">
        <v>6905</v>
      </c>
      <c r="B5882" s="7" t="s">
        <v>194</v>
      </c>
      <c r="C5882" s="7" t="s">
        <v>229</v>
      </c>
      <c r="D5882" s="7" t="s">
        <v>308</v>
      </c>
      <c r="E5882" s="7" t="s">
        <v>1764</v>
      </c>
      <c r="F5882" s="9">
        <v>44254</v>
      </c>
      <c r="G5882" s="7">
        <v>4</v>
      </c>
      <c r="H5882" s="11">
        <f>VLOOKUP(B5882,[1]!Product_Data[#Data],4,0)</f>
        <v>1278</v>
      </c>
      <c r="I5882" s="11">
        <f>VLOOKUP(B5882,[1]!Product_Data[#Data],3,0)</f>
        <v>665</v>
      </c>
      <c r="J5882" s="11">
        <f t="shared" si="549"/>
        <v>2660</v>
      </c>
      <c r="K5882" s="11">
        <f t="shared" si="550"/>
        <v>5112</v>
      </c>
      <c r="L5882" s="11">
        <f t="shared" si="551"/>
        <v>2452</v>
      </c>
      <c r="M5882" t="str">
        <f>VLOOKUP(C5882,[1]!Location_Data[#Data],2,0)</f>
        <v>San Jose</v>
      </c>
      <c r="N5882" t="str">
        <f>VLOOKUP(D5882,[1]!Salespeople_Data[#Data],2,0)</f>
        <v>Fred Robertson</v>
      </c>
      <c r="O5882" t="str">
        <f>VLOOKUP(E5882,[1]!Customer_Data[#Data],2,0)</f>
        <v>Ralph Cooper</v>
      </c>
      <c r="P5882" s="15">
        <f t="shared" si="546"/>
        <v>7</v>
      </c>
      <c r="Q5882">
        <f t="shared" si="547"/>
        <v>2</v>
      </c>
      <c r="R5882">
        <f t="shared" si="548"/>
        <v>2021</v>
      </c>
    </row>
    <row r="5883" spans="1:18" x14ac:dyDescent="0.25">
      <c r="A5883" s="7" t="s">
        <v>6906</v>
      </c>
      <c r="B5883" s="7" t="s">
        <v>256</v>
      </c>
      <c r="C5883" s="7" t="s">
        <v>527</v>
      </c>
      <c r="D5883" s="7" t="s">
        <v>126</v>
      </c>
      <c r="E5883" s="7" t="s">
        <v>486</v>
      </c>
      <c r="F5883" s="9">
        <v>44270</v>
      </c>
      <c r="G5883" s="7">
        <v>3</v>
      </c>
      <c r="H5883" s="11">
        <f>VLOOKUP(B5883,[1]!Product_Data[#Data],4,0)</f>
        <v>596</v>
      </c>
      <c r="I5883" s="11">
        <f>VLOOKUP(B5883,[1]!Product_Data[#Data],3,0)</f>
        <v>358</v>
      </c>
      <c r="J5883" s="11">
        <f t="shared" si="549"/>
        <v>1074</v>
      </c>
      <c r="K5883" s="11">
        <f t="shared" si="550"/>
        <v>1788</v>
      </c>
      <c r="L5883" s="11">
        <f t="shared" si="551"/>
        <v>714</v>
      </c>
      <c r="M5883" t="str">
        <f>VLOOKUP(C5883,[1]!Location_Data[#Data],2,0)</f>
        <v>Stockton</v>
      </c>
      <c r="N5883" t="str">
        <f>VLOOKUP(D5883,[1]!Salespeople_Data[#Data],2,0)</f>
        <v>Larry Castillo</v>
      </c>
      <c r="O5883" t="str">
        <f>VLOOKUP(E5883,[1]!Customer_Data[#Data],2,0)</f>
        <v>Jason Dixon</v>
      </c>
      <c r="P5883" s="15">
        <f t="shared" si="546"/>
        <v>2</v>
      </c>
      <c r="Q5883">
        <f t="shared" si="547"/>
        <v>3</v>
      </c>
      <c r="R5883">
        <f t="shared" si="548"/>
        <v>2021</v>
      </c>
    </row>
    <row r="5884" spans="1:18" x14ac:dyDescent="0.25">
      <c r="A5884" s="7" t="s">
        <v>6907</v>
      </c>
      <c r="B5884" s="7" t="s">
        <v>245</v>
      </c>
      <c r="C5884" s="7" t="s">
        <v>286</v>
      </c>
      <c r="D5884" s="7" t="s">
        <v>15</v>
      </c>
      <c r="E5884" s="7" t="s">
        <v>2167</v>
      </c>
      <c r="F5884" s="9">
        <v>44256</v>
      </c>
      <c r="G5884" s="7">
        <v>1</v>
      </c>
      <c r="H5884" s="11">
        <f>VLOOKUP(B5884,[1]!Product_Data[#Data],4,0)</f>
        <v>818</v>
      </c>
      <c r="I5884" s="11">
        <f>VLOOKUP(B5884,[1]!Product_Data[#Data],3,0)</f>
        <v>450</v>
      </c>
      <c r="J5884" s="11">
        <f t="shared" si="549"/>
        <v>450</v>
      </c>
      <c r="K5884" s="11">
        <f t="shared" si="550"/>
        <v>818</v>
      </c>
      <c r="L5884" s="11">
        <f t="shared" si="551"/>
        <v>368</v>
      </c>
      <c r="M5884" t="str">
        <f>VLOOKUP(C5884,[1]!Location_Data[#Data],2,0)</f>
        <v>El Monte</v>
      </c>
      <c r="N5884" t="str">
        <f>VLOOKUP(D5884,[1]!Salespeople_Data[#Data],2,0)</f>
        <v>Ryan Butler</v>
      </c>
      <c r="O5884" t="str">
        <f>VLOOKUP(E5884,[1]!Customer_Data[#Data],2,0)</f>
        <v>Jonathan Pierce</v>
      </c>
      <c r="P5884" s="15">
        <f t="shared" si="546"/>
        <v>2</v>
      </c>
      <c r="Q5884">
        <f t="shared" si="547"/>
        <v>3</v>
      </c>
      <c r="R5884">
        <f t="shared" si="548"/>
        <v>2021</v>
      </c>
    </row>
    <row r="5885" spans="1:18" x14ac:dyDescent="0.25">
      <c r="A5885" s="7" t="s">
        <v>6908</v>
      </c>
      <c r="B5885" s="7" t="s">
        <v>818</v>
      </c>
      <c r="C5885" s="7" t="s">
        <v>211</v>
      </c>
      <c r="D5885" s="7" t="s">
        <v>191</v>
      </c>
      <c r="E5885" s="7" t="s">
        <v>1499</v>
      </c>
      <c r="F5885" s="9">
        <v>44262</v>
      </c>
      <c r="G5885" s="7">
        <v>1</v>
      </c>
      <c r="H5885" s="11">
        <f>VLOOKUP(B5885,[1]!Product_Data[#Data],4,0)</f>
        <v>1638</v>
      </c>
      <c r="I5885" s="11">
        <f>VLOOKUP(B5885,[1]!Product_Data[#Data],3,0)</f>
        <v>1261</v>
      </c>
      <c r="J5885" s="11">
        <f t="shared" si="549"/>
        <v>1261</v>
      </c>
      <c r="K5885" s="11">
        <f t="shared" si="550"/>
        <v>1638</v>
      </c>
      <c r="L5885" s="11">
        <f t="shared" si="551"/>
        <v>377</v>
      </c>
      <c r="M5885" t="str">
        <f>VLOOKUP(C5885,[1]!Location_Data[#Data],2,0)</f>
        <v>Chula Vista</v>
      </c>
      <c r="N5885" t="str">
        <f>VLOOKUP(D5885,[1]!Salespeople_Data[#Data],2,0)</f>
        <v>Robert Reed</v>
      </c>
      <c r="O5885" t="str">
        <f>VLOOKUP(E5885,[1]!Customer_Data[#Data],2,0)</f>
        <v>Daniel Perry</v>
      </c>
      <c r="P5885" s="15">
        <f t="shared" si="546"/>
        <v>1</v>
      </c>
      <c r="Q5885">
        <f t="shared" si="547"/>
        <v>3</v>
      </c>
      <c r="R5885">
        <f t="shared" si="548"/>
        <v>2021</v>
      </c>
    </row>
    <row r="5886" spans="1:18" x14ac:dyDescent="0.25">
      <c r="A5886" s="7" t="s">
        <v>6909</v>
      </c>
      <c r="B5886" s="7" t="s">
        <v>189</v>
      </c>
      <c r="C5886" s="7" t="s">
        <v>527</v>
      </c>
      <c r="D5886" s="7" t="s">
        <v>413</v>
      </c>
      <c r="E5886" s="7" t="s">
        <v>2635</v>
      </c>
      <c r="F5886" s="9">
        <v>44262</v>
      </c>
      <c r="G5886" s="7">
        <v>2</v>
      </c>
      <c r="H5886" s="11">
        <f>VLOOKUP(B5886,[1]!Product_Data[#Data],4,0)</f>
        <v>1783</v>
      </c>
      <c r="I5886" s="11">
        <f>VLOOKUP(B5886,[1]!Product_Data[#Data],3,0)</f>
        <v>1516</v>
      </c>
      <c r="J5886" s="11">
        <f t="shared" si="549"/>
        <v>3032</v>
      </c>
      <c r="K5886" s="11">
        <f t="shared" si="550"/>
        <v>3566</v>
      </c>
      <c r="L5886" s="11">
        <f t="shared" si="551"/>
        <v>534</v>
      </c>
      <c r="M5886" t="str">
        <f>VLOOKUP(C5886,[1]!Location_Data[#Data],2,0)</f>
        <v>Stockton</v>
      </c>
      <c r="N5886" t="str">
        <f>VLOOKUP(D5886,[1]!Salespeople_Data[#Data],2,0)</f>
        <v>Kenneth Bradley</v>
      </c>
      <c r="O5886" t="str">
        <f>VLOOKUP(E5886,[1]!Customer_Data[#Data],2,0)</f>
        <v>Christopher Weaver</v>
      </c>
      <c r="P5886" s="15">
        <f t="shared" si="546"/>
        <v>1</v>
      </c>
      <c r="Q5886">
        <f t="shared" si="547"/>
        <v>3</v>
      </c>
      <c r="R5886">
        <f t="shared" si="548"/>
        <v>2021</v>
      </c>
    </row>
    <row r="5887" spans="1:18" x14ac:dyDescent="0.25">
      <c r="A5887" s="7" t="s">
        <v>6910</v>
      </c>
      <c r="B5887" s="7" t="s">
        <v>69</v>
      </c>
      <c r="C5887" s="7" t="s">
        <v>174</v>
      </c>
      <c r="D5887" s="7" t="s">
        <v>178</v>
      </c>
      <c r="E5887" s="7" t="s">
        <v>1447</v>
      </c>
      <c r="F5887" s="9">
        <v>44255</v>
      </c>
      <c r="G5887" s="7">
        <v>2</v>
      </c>
      <c r="H5887" s="11">
        <f>VLOOKUP(B5887,[1]!Product_Data[#Data],4,0)</f>
        <v>1351</v>
      </c>
      <c r="I5887" s="11">
        <f>VLOOKUP(B5887,[1]!Product_Data[#Data],3,0)</f>
        <v>1108</v>
      </c>
      <c r="J5887" s="11">
        <f t="shared" si="549"/>
        <v>2216</v>
      </c>
      <c r="K5887" s="11">
        <f t="shared" si="550"/>
        <v>2702</v>
      </c>
      <c r="L5887" s="11">
        <f t="shared" si="551"/>
        <v>486</v>
      </c>
      <c r="M5887" t="str">
        <f>VLOOKUP(C5887,[1]!Location_Data[#Data],2,0)</f>
        <v>Norwalk</v>
      </c>
      <c r="N5887" t="str">
        <f>VLOOKUP(D5887,[1]!Salespeople_Data[#Data],2,0)</f>
        <v>Joshua Taylor</v>
      </c>
      <c r="O5887" t="str">
        <f>VLOOKUP(E5887,[1]!Customer_Data[#Data],2,0)</f>
        <v>Peter Wells</v>
      </c>
      <c r="P5887" s="15">
        <f t="shared" si="546"/>
        <v>1</v>
      </c>
      <c r="Q5887">
        <f t="shared" si="547"/>
        <v>2</v>
      </c>
      <c r="R5887">
        <f t="shared" si="548"/>
        <v>2021</v>
      </c>
    </row>
    <row r="5888" spans="1:18" x14ac:dyDescent="0.25">
      <c r="A5888" s="7" t="s">
        <v>6911</v>
      </c>
      <c r="B5888" s="7" t="s">
        <v>440</v>
      </c>
      <c r="C5888" s="7" t="s">
        <v>140</v>
      </c>
      <c r="D5888" s="7" t="s">
        <v>269</v>
      </c>
      <c r="E5888" s="7" t="s">
        <v>766</v>
      </c>
      <c r="F5888" s="9">
        <v>44197</v>
      </c>
      <c r="G5888" s="7">
        <v>1</v>
      </c>
      <c r="H5888" s="11">
        <f>VLOOKUP(B5888,[1]!Product_Data[#Data],4,0)</f>
        <v>800</v>
      </c>
      <c r="I5888" s="11">
        <f>VLOOKUP(B5888,[1]!Product_Data[#Data],3,0)</f>
        <v>536</v>
      </c>
      <c r="J5888" s="11">
        <f t="shared" si="549"/>
        <v>536</v>
      </c>
      <c r="K5888" s="11">
        <f t="shared" si="550"/>
        <v>800</v>
      </c>
      <c r="L5888" s="11">
        <f t="shared" si="551"/>
        <v>264</v>
      </c>
      <c r="M5888" t="str">
        <f>VLOOKUP(C5888,[1]!Location_Data[#Data],2,0)</f>
        <v>Salinas</v>
      </c>
      <c r="N5888" t="str">
        <f>VLOOKUP(D5888,[1]!Salespeople_Data[#Data],2,0)</f>
        <v>Kevin Butler</v>
      </c>
      <c r="O5888" t="str">
        <f>VLOOKUP(E5888,[1]!Customer_Data[#Data],2,0)</f>
        <v>Ryan Bailey</v>
      </c>
      <c r="P5888" s="15">
        <f t="shared" si="546"/>
        <v>6</v>
      </c>
      <c r="Q5888">
        <f t="shared" si="547"/>
        <v>1</v>
      </c>
      <c r="R5888">
        <f t="shared" si="548"/>
        <v>2021</v>
      </c>
    </row>
    <row r="5889" spans="1:18" x14ac:dyDescent="0.25">
      <c r="A5889" s="7" t="s">
        <v>6912</v>
      </c>
      <c r="B5889" s="7" t="s">
        <v>652</v>
      </c>
      <c r="C5889" s="7" t="s">
        <v>596</v>
      </c>
      <c r="D5889" s="7" t="s">
        <v>106</v>
      </c>
      <c r="E5889" s="7" t="s">
        <v>1272</v>
      </c>
      <c r="F5889" s="9">
        <v>44255</v>
      </c>
      <c r="G5889" s="7">
        <v>2</v>
      </c>
      <c r="H5889" s="11">
        <f>VLOOKUP(B5889,[1]!Product_Data[#Data],4,0)</f>
        <v>217</v>
      </c>
      <c r="I5889" s="11">
        <f>VLOOKUP(B5889,[1]!Product_Data[#Data],3,0)</f>
        <v>171</v>
      </c>
      <c r="J5889" s="11">
        <f t="shared" si="549"/>
        <v>342</v>
      </c>
      <c r="K5889" s="11">
        <f t="shared" si="550"/>
        <v>434</v>
      </c>
      <c r="L5889" s="11">
        <f t="shared" si="551"/>
        <v>92</v>
      </c>
      <c r="M5889" t="str">
        <f>VLOOKUP(C5889,[1]!Location_Data[#Data],2,0)</f>
        <v>Fremont</v>
      </c>
      <c r="N5889" t="str">
        <f>VLOOKUP(D5889,[1]!Salespeople_Data[#Data],2,0)</f>
        <v>Patrick Ruiz</v>
      </c>
      <c r="O5889" t="str">
        <f>VLOOKUP(E5889,[1]!Customer_Data[#Data],2,0)</f>
        <v>Michael Lewis</v>
      </c>
      <c r="P5889" s="15">
        <f t="shared" si="546"/>
        <v>1</v>
      </c>
      <c r="Q5889">
        <f t="shared" si="547"/>
        <v>2</v>
      </c>
      <c r="R5889">
        <f t="shared" si="548"/>
        <v>2021</v>
      </c>
    </row>
    <row r="5890" spans="1:18" x14ac:dyDescent="0.25">
      <c r="A5890" s="7" t="s">
        <v>6913</v>
      </c>
      <c r="B5890" s="7" t="s">
        <v>440</v>
      </c>
      <c r="C5890" s="7" t="s">
        <v>302</v>
      </c>
      <c r="D5890" s="7" t="s">
        <v>225</v>
      </c>
      <c r="E5890" s="7" t="s">
        <v>3155</v>
      </c>
      <c r="F5890" s="9">
        <v>44238</v>
      </c>
      <c r="G5890" s="7">
        <v>2</v>
      </c>
      <c r="H5890" s="11">
        <f>VLOOKUP(B5890,[1]!Product_Data[#Data],4,0)</f>
        <v>800</v>
      </c>
      <c r="I5890" s="11">
        <f>VLOOKUP(B5890,[1]!Product_Data[#Data],3,0)</f>
        <v>536</v>
      </c>
      <c r="J5890" s="11">
        <f t="shared" si="549"/>
        <v>1072</v>
      </c>
      <c r="K5890" s="11">
        <f t="shared" si="550"/>
        <v>1600</v>
      </c>
      <c r="L5890" s="11">
        <f t="shared" si="551"/>
        <v>528</v>
      </c>
      <c r="M5890" t="str">
        <f>VLOOKUP(C5890,[1]!Location_Data[#Data],2,0)</f>
        <v>Santa Rosa</v>
      </c>
      <c r="N5890" t="str">
        <f>VLOOKUP(D5890,[1]!Salespeople_Data[#Data],2,0)</f>
        <v>Andrew Bowman</v>
      </c>
      <c r="O5890" t="str">
        <f>VLOOKUP(E5890,[1]!Customer_Data[#Data],2,0)</f>
        <v>Gerald Reyes</v>
      </c>
      <c r="P5890" s="15">
        <f t="shared" ref="P5890:P5953" si="552">WEEKDAY(F5890)</f>
        <v>5</v>
      </c>
      <c r="Q5890">
        <f t="shared" ref="Q5890:Q5953" si="553">MONTH(F5890)</f>
        <v>2</v>
      </c>
      <c r="R5890">
        <f t="shared" ref="R5890:R5953" si="554">YEAR(F5890)</f>
        <v>2021</v>
      </c>
    </row>
    <row r="5891" spans="1:18" x14ac:dyDescent="0.25">
      <c r="A5891" s="7" t="s">
        <v>6914</v>
      </c>
      <c r="B5891" s="7" t="s">
        <v>412</v>
      </c>
      <c r="C5891" s="7" t="s">
        <v>110</v>
      </c>
      <c r="D5891" s="7" t="s">
        <v>298</v>
      </c>
      <c r="E5891" s="7" t="s">
        <v>1406</v>
      </c>
      <c r="F5891" s="9">
        <v>44201</v>
      </c>
      <c r="G5891" s="7">
        <v>1</v>
      </c>
      <c r="H5891" s="11">
        <f>VLOOKUP(B5891,[1]!Product_Data[#Data],4,0)</f>
        <v>2396</v>
      </c>
      <c r="I5891" s="11">
        <f>VLOOKUP(B5891,[1]!Product_Data[#Data],3,0)</f>
        <v>1965</v>
      </c>
      <c r="J5891" s="11">
        <f t="shared" ref="J5891:J5954" si="555">PRODUCT(I5891,G5891)</f>
        <v>1965</v>
      </c>
      <c r="K5891" s="11">
        <f t="shared" ref="K5891:K5954" si="556">PRODUCT(H5891,G5891)</f>
        <v>2396</v>
      </c>
      <c r="L5891" s="11">
        <f t="shared" ref="L5891:L5954" si="557">K5891-J5891</f>
        <v>431</v>
      </c>
      <c r="M5891" t="str">
        <f>VLOOKUP(C5891,[1]!Location_Data[#Data],2,0)</f>
        <v>Richmond</v>
      </c>
      <c r="N5891" t="str">
        <f>VLOOKUP(D5891,[1]!Salespeople_Data[#Data],2,0)</f>
        <v>Kenneth Fields</v>
      </c>
      <c r="O5891" t="str">
        <f>VLOOKUP(E5891,[1]!Customer_Data[#Data],2,0)</f>
        <v>Raymond Hall</v>
      </c>
      <c r="P5891" s="15">
        <f t="shared" si="552"/>
        <v>3</v>
      </c>
      <c r="Q5891">
        <f t="shared" si="553"/>
        <v>1</v>
      </c>
      <c r="R5891">
        <f t="shared" si="554"/>
        <v>2021</v>
      </c>
    </row>
    <row r="5892" spans="1:18" x14ac:dyDescent="0.25">
      <c r="A5892" s="7" t="s">
        <v>6915</v>
      </c>
      <c r="B5892" s="7" t="s">
        <v>361</v>
      </c>
      <c r="C5892" s="7" t="s">
        <v>34</v>
      </c>
      <c r="D5892" s="7" t="s">
        <v>250</v>
      </c>
      <c r="E5892" s="7" t="s">
        <v>2817</v>
      </c>
      <c r="F5892" s="9">
        <v>44224</v>
      </c>
      <c r="G5892" s="7">
        <v>3</v>
      </c>
      <c r="H5892" s="11">
        <f>VLOOKUP(B5892,[1]!Product_Data[#Data],4,0)</f>
        <v>1338</v>
      </c>
      <c r="I5892" s="11">
        <f>VLOOKUP(B5892,[1]!Product_Data[#Data],3,0)</f>
        <v>682</v>
      </c>
      <c r="J5892" s="11">
        <f t="shared" si="555"/>
        <v>2046</v>
      </c>
      <c r="K5892" s="11">
        <f t="shared" si="556"/>
        <v>4014</v>
      </c>
      <c r="L5892" s="11">
        <f t="shared" si="557"/>
        <v>1968</v>
      </c>
      <c r="M5892" t="str">
        <f>VLOOKUP(C5892,[1]!Location_Data[#Data],2,0)</f>
        <v>Inglewood</v>
      </c>
      <c r="N5892" t="str">
        <f>VLOOKUP(D5892,[1]!Salespeople_Data[#Data],2,0)</f>
        <v>Martin Carr</v>
      </c>
      <c r="O5892" t="str">
        <f>VLOOKUP(E5892,[1]!Customer_Data[#Data],2,0)</f>
        <v>Raymond Spencer</v>
      </c>
      <c r="P5892" s="15">
        <f t="shared" si="552"/>
        <v>5</v>
      </c>
      <c r="Q5892">
        <f t="shared" si="553"/>
        <v>1</v>
      </c>
      <c r="R5892">
        <f t="shared" si="554"/>
        <v>2021</v>
      </c>
    </row>
    <row r="5893" spans="1:18" x14ac:dyDescent="0.25">
      <c r="A5893" s="7" t="s">
        <v>6916</v>
      </c>
      <c r="B5893" s="7" t="s">
        <v>311</v>
      </c>
      <c r="C5893" s="7" t="s">
        <v>377</v>
      </c>
      <c r="D5893" s="7" t="s">
        <v>35</v>
      </c>
      <c r="E5893" s="7" t="s">
        <v>892</v>
      </c>
      <c r="F5893" s="9">
        <v>44226</v>
      </c>
      <c r="G5893" s="7">
        <v>1</v>
      </c>
      <c r="H5893" s="11">
        <f>VLOOKUP(B5893,[1]!Product_Data[#Data],4,0)</f>
        <v>1743</v>
      </c>
      <c r="I5893" s="11">
        <f>VLOOKUP(B5893,[1]!Product_Data[#Data],3,0)</f>
        <v>872</v>
      </c>
      <c r="J5893" s="11">
        <f t="shared" si="555"/>
        <v>872</v>
      </c>
      <c r="K5893" s="11">
        <f t="shared" si="556"/>
        <v>1743</v>
      </c>
      <c r="L5893" s="11">
        <f t="shared" si="557"/>
        <v>871</v>
      </c>
      <c r="M5893" t="str">
        <f>VLOOKUP(C5893,[1]!Location_Data[#Data],2,0)</f>
        <v>San Diego</v>
      </c>
      <c r="N5893" t="str">
        <f>VLOOKUP(D5893,[1]!Salespeople_Data[#Data],2,0)</f>
        <v>Charles Harper</v>
      </c>
      <c r="O5893" t="str">
        <f>VLOOKUP(E5893,[1]!Customer_Data[#Data],2,0)</f>
        <v>Randy Webb</v>
      </c>
      <c r="P5893" s="15">
        <f t="shared" si="552"/>
        <v>7</v>
      </c>
      <c r="Q5893">
        <f t="shared" si="553"/>
        <v>1</v>
      </c>
      <c r="R5893">
        <f t="shared" si="554"/>
        <v>2021</v>
      </c>
    </row>
    <row r="5894" spans="1:18" x14ac:dyDescent="0.25">
      <c r="A5894" s="7" t="s">
        <v>6917</v>
      </c>
      <c r="B5894" s="7" t="s">
        <v>83</v>
      </c>
      <c r="C5894" s="7" t="s">
        <v>377</v>
      </c>
      <c r="D5894" s="7" t="s">
        <v>141</v>
      </c>
      <c r="E5894" s="7" t="s">
        <v>528</v>
      </c>
      <c r="F5894" s="9">
        <v>44245</v>
      </c>
      <c r="G5894" s="7">
        <v>1</v>
      </c>
      <c r="H5894" s="11">
        <f>VLOOKUP(B5894,[1]!Product_Data[#Data],4,0)</f>
        <v>1972</v>
      </c>
      <c r="I5894" s="11">
        <f>VLOOKUP(B5894,[1]!Product_Data[#Data],3,0)</f>
        <v>1321</v>
      </c>
      <c r="J5894" s="11">
        <f t="shared" si="555"/>
        <v>1321</v>
      </c>
      <c r="K5894" s="11">
        <f t="shared" si="556"/>
        <v>1972</v>
      </c>
      <c r="L5894" s="11">
        <f t="shared" si="557"/>
        <v>651</v>
      </c>
      <c r="M5894" t="str">
        <f>VLOOKUP(C5894,[1]!Location_Data[#Data],2,0)</f>
        <v>San Diego</v>
      </c>
      <c r="N5894" t="str">
        <f>VLOOKUP(D5894,[1]!Salespeople_Data[#Data],2,0)</f>
        <v>Arthur Mccoy</v>
      </c>
      <c r="O5894" t="str">
        <f>VLOOKUP(E5894,[1]!Customer_Data[#Data],2,0)</f>
        <v>Douglas Tucker</v>
      </c>
      <c r="P5894" s="15">
        <f t="shared" si="552"/>
        <v>5</v>
      </c>
      <c r="Q5894">
        <f t="shared" si="553"/>
        <v>2</v>
      </c>
      <c r="R5894">
        <f t="shared" si="554"/>
        <v>2021</v>
      </c>
    </row>
    <row r="5895" spans="1:18" x14ac:dyDescent="0.25">
      <c r="A5895" s="7" t="s">
        <v>6918</v>
      </c>
      <c r="B5895" s="7" t="s">
        <v>114</v>
      </c>
      <c r="C5895" s="7" t="s">
        <v>472</v>
      </c>
      <c r="D5895" s="7" t="s">
        <v>25</v>
      </c>
      <c r="E5895" s="7" t="s">
        <v>470</v>
      </c>
      <c r="F5895" s="9">
        <v>44208</v>
      </c>
      <c r="G5895" s="7">
        <v>2</v>
      </c>
      <c r="H5895" s="11">
        <f>VLOOKUP(B5895,[1]!Product_Data[#Data],4,0)</f>
        <v>545</v>
      </c>
      <c r="I5895" s="11">
        <f>VLOOKUP(B5895,[1]!Product_Data[#Data],3,0)</f>
        <v>425</v>
      </c>
      <c r="J5895" s="11">
        <f t="shared" si="555"/>
        <v>850</v>
      </c>
      <c r="K5895" s="11">
        <f t="shared" si="556"/>
        <v>1090</v>
      </c>
      <c r="L5895" s="11">
        <f t="shared" si="557"/>
        <v>240</v>
      </c>
      <c r="M5895" t="str">
        <f>VLOOKUP(C5895,[1]!Location_Data[#Data],2,0)</f>
        <v>Concord</v>
      </c>
      <c r="N5895" t="str">
        <f>VLOOKUP(D5895,[1]!Salespeople_Data[#Data],2,0)</f>
        <v>Brian Davis</v>
      </c>
      <c r="O5895" t="str">
        <f>VLOOKUP(E5895,[1]!Customer_Data[#Data],2,0)</f>
        <v>Fred Jenkins</v>
      </c>
      <c r="P5895" s="15">
        <f t="shared" si="552"/>
        <v>3</v>
      </c>
      <c r="Q5895">
        <f t="shared" si="553"/>
        <v>1</v>
      </c>
      <c r="R5895">
        <f t="shared" si="554"/>
        <v>2021</v>
      </c>
    </row>
    <row r="5896" spans="1:18" x14ac:dyDescent="0.25">
      <c r="A5896" s="7" t="s">
        <v>6919</v>
      </c>
      <c r="B5896" s="7" t="s">
        <v>260</v>
      </c>
      <c r="C5896" s="7" t="s">
        <v>355</v>
      </c>
      <c r="D5896" s="7" t="s">
        <v>53</v>
      </c>
      <c r="E5896" s="7" t="s">
        <v>2700</v>
      </c>
      <c r="F5896" s="9">
        <v>44268</v>
      </c>
      <c r="G5896" s="7">
        <v>3</v>
      </c>
      <c r="H5896" s="11">
        <f>VLOOKUP(B5896,[1]!Product_Data[#Data],4,0)</f>
        <v>502</v>
      </c>
      <c r="I5896" s="11">
        <f>VLOOKUP(B5896,[1]!Product_Data[#Data],3,0)</f>
        <v>296</v>
      </c>
      <c r="J5896" s="11">
        <f t="shared" si="555"/>
        <v>888</v>
      </c>
      <c r="K5896" s="11">
        <f t="shared" si="556"/>
        <v>1506</v>
      </c>
      <c r="L5896" s="11">
        <f t="shared" si="557"/>
        <v>618</v>
      </c>
      <c r="M5896" t="str">
        <f>VLOOKUP(C5896,[1]!Location_Data[#Data],2,0)</f>
        <v>Burbank</v>
      </c>
      <c r="N5896" t="str">
        <f>VLOOKUP(D5896,[1]!Salespeople_Data[#Data],2,0)</f>
        <v>Scott Mason</v>
      </c>
      <c r="O5896" t="str">
        <f>VLOOKUP(E5896,[1]!Customer_Data[#Data],2,0)</f>
        <v>Joshua Flores</v>
      </c>
      <c r="P5896" s="15">
        <f t="shared" si="552"/>
        <v>7</v>
      </c>
      <c r="Q5896">
        <f t="shared" si="553"/>
        <v>3</v>
      </c>
      <c r="R5896">
        <f t="shared" si="554"/>
        <v>2021</v>
      </c>
    </row>
    <row r="5897" spans="1:18" x14ac:dyDescent="0.25">
      <c r="A5897" s="7" t="s">
        <v>6920</v>
      </c>
      <c r="B5897" s="7" t="s">
        <v>207</v>
      </c>
      <c r="C5897" s="7" t="s">
        <v>120</v>
      </c>
      <c r="D5897" s="7" t="s">
        <v>191</v>
      </c>
      <c r="E5897" s="7" t="s">
        <v>54</v>
      </c>
      <c r="F5897" s="9">
        <v>44240</v>
      </c>
      <c r="G5897" s="7">
        <v>3</v>
      </c>
      <c r="H5897" s="11">
        <f>VLOOKUP(B5897,[1]!Product_Data[#Data],4,0)</f>
        <v>2464</v>
      </c>
      <c r="I5897" s="11">
        <f>VLOOKUP(B5897,[1]!Product_Data[#Data],3,0)</f>
        <v>1774</v>
      </c>
      <c r="J5897" s="11">
        <f t="shared" si="555"/>
        <v>5322</v>
      </c>
      <c r="K5897" s="11">
        <f t="shared" si="556"/>
        <v>7392</v>
      </c>
      <c r="L5897" s="11">
        <f t="shared" si="557"/>
        <v>2070</v>
      </c>
      <c r="M5897" t="str">
        <f>VLOOKUP(C5897,[1]!Location_Data[#Data],2,0)</f>
        <v>Elk Grove</v>
      </c>
      <c r="N5897" t="str">
        <f>VLOOKUP(D5897,[1]!Salespeople_Data[#Data],2,0)</f>
        <v>Robert Reed</v>
      </c>
      <c r="O5897" t="str">
        <f>VLOOKUP(E5897,[1]!Customer_Data[#Data],2,0)</f>
        <v>Ralph Kelley</v>
      </c>
      <c r="P5897" s="15">
        <f t="shared" si="552"/>
        <v>7</v>
      </c>
      <c r="Q5897">
        <f t="shared" si="553"/>
        <v>2</v>
      </c>
      <c r="R5897">
        <f t="shared" si="554"/>
        <v>2021</v>
      </c>
    </row>
    <row r="5898" spans="1:18" x14ac:dyDescent="0.25">
      <c r="A5898" s="7" t="s">
        <v>6921</v>
      </c>
      <c r="B5898" s="7" t="s">
        <v>626</v>
      </c>
      <c r="C5898" s="7" t="s">
        <v>95</v>
      </c>
      <c r="D5898" s="7" t="s">
        <v>58</v>
      </c>
      <c r="E5898" s="7" t="s">
        <v>2969</v>
      </c>
      <c r="F5898" s="9">
        <v>44215</v>
      </c>
      <c r="G5898" s="7">
        <v>2</v>
      </c>
      <c r="H5898" s="11">
        <f>VLOOKUP(B5898,[1]!Product_Data[#Data],4,0)</f>
        <v>584</v>
      </c>
      <c r="I5898" s="11">
        <f>VLOOKUP(B5898,[1]!Product_Data[#Data],3,0)</f>
        <v>420</v>
      </c>
      <c r="J5898" s="11">
        <f t="shared" si="555"/>
        <v>840</v>
      </c>
      <c r="K5898" s="11">
        <f t="shared" si="556"/>
        <v>1168</v>
      </c>
      <c r="L5898" s="11">
        <f t="shared" si="557"/>
        <v>328</v>
      </c>
      <c r="M5898" t="str">
        <f>VLOOKUP(C5898,[1]!Location_Data[#Data],2,0)</f>
        <v>Fullerton</v>
      </c>
      <c r="N5898" t="str">
        <f>VLOOKUP(D5898,[1]!Salespeople_Data[#Data],2,0)</f>
        <v>Christopher Tucker</v>
      </c>
      <c r="O5898" t="str">
        <f>VLOOKUP(E5898,[1]!Customer_Data[#Data],2,0)</f>
        <v>Daniel Barnes</v>
      </c>
      <c r="P5898" s="15">
        <f t="shared" si="552"/>
        <v>3</v>
      </c>
      <c r="Q5898">
        <f t="shared" si="553"/>
        <v>1</v>
      </c>
      <c r="R5898">
        <f t="shared" si="554"/>
        <v>2021</v>
      </c>
    </row>
    <row r="5899" spans="1:18" x14ac:dyDescent="0.25">
      <c r="A5899" s="7" t="s">
        <v>6922</v>
      </c>
      <c r="B5899" s="7" t="s">
        <v>479</v>
      </c>
      <c r="C5899" s="7" t="s">
        <v>253</v>
      </c>
      <c r="D5899" s="7" t="s">
        <v>170</v>
      </c>
      <c r="E5899" s="7" t="s">
        <v>1401</v>
      </c>
      <c r="F5899" s="9">
        <v>44263</v>
      </c>
      <c r="G5899" s="7">
        <v>2</v>
      </c>
      <c r="H5899" s="11">
        <f>VLOOKUP(B5899,[1]!Product_Data[#Data],4,0)</f>
        <v>123</v>
      </c>
      <c r="I5899" s="11">
        <f>VLOOKUP(B5899,[1]!Product_Data[#Data],3,0)</f>
        <v>84</v>
      </c>
      <c r="J5899" s="11">
        <f t="shared" si="555"/>
        <v>168</v>
      </c>
      <c r="K5899" s="11">
        <f t="shared" si="556"/>
        <v>246</v>
      </c>
      <c r="L5899" s="11">
        <f t="shared" si="557"/>
        <v>78</v>
      </c>
      <c r="M5899" t="str">
        <f>VLOOKUP(C5899,[1]!Location_Data[#Data],2,0)</f>
        <v>Bakersfield</v>
      </c>
      <c r="N5899" t="str">
        <f>VLOOKUP(D5899,[1]!Salespeople_Data[#Data],2,0)</f>
        <v>Sean Miller</v>
      </c>
      <c r="O5899" t="str">
        <f>VLOOKUP(E5899,[1]!Customer_Data[#Data],2,0)</f>
        <v>Keith Murray</v>
      </c>
      <c r="P5899" s="15">
        <f t="shared" si="552"/>
        <v>2</v>
      </c>
      <c r="Q5899">
        <f t="shared" si="553"/>
        <v>3</v>
      </c>
      <c r="R5899">
        <f t="shared" si="554"/>
        <v>2021</v>
      </c>
    </row>
    <row r="5900" spans="1:18" x14ac:dyDescent="0.25">
      <c r="A5900" s="7" t="s">
        <v>6923</v>
      </c>
      <c r="B5900" s="7" t="s">
        <v>440</v>
      </c>
      <c r="C5900" s="7" t="s">
        <v>44</v>
      </c>
      <c r="D5900" s="7" t="s">
        <v>216</v>
      </c>
      <c r="E5900" s="7" t="s">
        <v>1077</v>
      </c>
      <c r="F5900" s="9">
        <v>44270</v>
      </c>
      <c r="G5900" s="7">
        <v>2</v>
      </c>
      <c r="H5900" s="11">
        <f>VLOOKUP(B5900,[1]!Product_Data[#Data],4,0)</f>
        <v>800</v>
      </c>
      <c r="I5900" s="11">
        <f>VLOOKUP(B5900,[1]!Product_Data[#Data],3,0)</f>
        <v>536</v>
      </c>
      <c r="J5900" s="11">
        <f t="shared" si="555"/>
        <v>1072</v>
      </c>
      <c r="K5900" s="11">
        <f t="shared" si="556"/>
        <v>1600</v>
      </c>
      <c r="L5900" s="11">
        <f t="shared" si="557"/>
        <v>528</v>
      </c>
      <c r="M5900" t="str">
        <f>VLOOKUP(C5900,[1]!Location_Data[#Data],2,0)</f>
        <v>Moreno Valley</v>
      </c>
      <c r="N5900" t="str">
        <f>VLOOKUP(D5900,[1]!Salespeople_Data[#Data],2,0)</f>
        <v>Ernest Wagner</v>
      </c>
      <c r="O5900" t="str">
        <f>VLOOKUP(E5900,[1]!Customer_Data[#Data],2,0)</f>
        <v>Henry Diaz</v>
      </c>
      <c r="P5900" s="15">
        <f t="shared" si="552"/>
        <v>2</v>
      </c>
      <c r="Q5900">
        <f t="shared" si="553"/>
        <v>3</v>
      </c>
      <c r="R5900">
        <f t="shared" si="554"/>
        <v>2021</v>
      </c>
    </row>
    <row r="5901" spans="1:18" x14ac:dyDescent="0.25">
      <c r="A5901" s="7" t="s">
        <v>6924</v>
      </c>
      <c r="B5901" s="7" t="s">
        <v>13</v>
      </c>
      <c r="C5901" s="7" t="s">
        <v>135</v>
      </c>
      <c r="D5901" s="7" t="s">
        <v>71</v>
      </c>
      <c r="E5901" s="7" t="s">
        <v>2212</v>
      </c>
      <c r="F5901" s="9">
        <v>44234</v>
      </c>
      <c r="G5901" s="7">
        <v>2</v>
      </c>
      <c r="H5901" s="11">
        <f>VLOOKUP(B5901,[1]!Product_Data[#Data],4,0)</f>
        <v>1022</v>
      </c>
      <c r="I5901" s="11">
        <f>VLOOKUP(B5901,[1]!Product_Data[#Data],3,0)</f>
        <v>818</v>
      </c>
      <c r="J5901" s="11">
        <f t="shared" si="555"/>
        <v>1636</v>
      </c>
      <c r="K5901" s="11">
        <f t="shared" si="556"/>
        <v>2044</v>
      </c>
      <c r="L5901" s="11">
        <f t="shared" si="557"/>
        <v>408</v>
      </c>
      <c r="M5901" t="str">
        <f>VLOOKUP(C5901,[1]!Location_Data[#Data],2,0)</f>
        <v>Oxnard</v>
      </c>
      <c r="N5901" t="str">
        <f>VLOOKUP(D5901,[1]!Salespeople_Data[#Data],2,0)</f>
        <v>Gary Rodriguez</v>
      </c>
      <c r="O5901" t="str">
        <f>VLOOKUP(E5901,[1]!Customer_Data[#Data],2,0)</f>
        <v>Justin Rodriguez</v>
      </c>
      <c r="P5901" s="15">
        <f t="shared" si="552"/>
        <v>1</v>
      </c>
      <c r="Q5901">
        <f t="shared" si="553"/>
        <v>2</v>
      </c>
      <c r="R5901">
        <f t="shared" si="554"/>
        <v>2021</v>
      </c>
    </row>
    <row r="5902" spans="1:18" x14ac:dyDescent="0.25">
      <c r="A5902" s="7" t="s">
        <v>6925</v>
      </c>
      <c r="B5902" s="7" t="s">
        <v>263</v>
      </c>
      <c r="C5902" s="7" t="s">
        <v>362</v>
      </c>
      <c r="D5902" s="7" t="s">
        <v>10</v>
      </c>
      <c r="E5902" s="7" t="s">
        <v>681</v>
      </c>
      <c r="F5902" s="9">
        <v>44213</v>
      </c>
      <c r="G5902" s="7">
        <v>3</v>
      </c>
      <c r="H5902" s="11">
        <f>VLOOKUP(B5902,[1]!Product_Data[#Data],4,0)</f>
        <v>378</v>
      </c>
      <c r="I5902" s="11">
        <f>VLOOKUP(B5902,[1]!Product_Data[#Data],3,0)</f>
        <v>291</v>
      </c>
      <c r="J5902" s="11">
        <f t="shared" si="555"/>
        <v>873</v>
      </c>
      <c r="K5902" s="11">
        <f t="shared" si="556"/>
        <v>1134</v>
      </c>
      <c r="L5902" s="11">
        <f t="shared" si="557"/>
        <v>261</v>
      </c>
      <c r="M5902" t="str">
        <f>VLOOKUP(C5902,[1]!Location_Data[#Data],2,0)</f>
        <v>San Bernardino</v>
      </c>
      <c r="N5902" t="str">
        <f>VLOOKUP(D5902,[1]!Salespeople_Data[#Data],2,0)</f>
        <v>Justin Lynch</v>
      </c>
      <c r="O5902" t="str">
        <f>VLOOKUP(E5902,[1]!Customer_Data[#Data],2,0)</f>
        <v>Benjamin Jacobs</v>
      </c>
      <c r="P5902" s="15">
        <f t="shared" si="552"/>
        <v>1</v>
      </c>
      <c r="Q5902">
        <f t="shared" si="553"/>
        <v>1</v>
      </c>
      <c r="R5902">
        <f t="shared" si="554"/>
        <v>2021</v>
      </c>
    </row>
    <row r="5903" spans="1:18" x14ac:dyDescent="0.25">
      <c r="A5903" s="7" t="s">
        <v>6926</v>
      </c>
      <c r="B5903" s="7" t="s">
        <v>395</v>
      </c>
      <c r="C5903" s="7" t="s">
        <v>186</v>
      </c>
      <c r="D5903" s="7" t="s">
        <v>146</v>
      </c>
      <c r="E5903" s="7" t="s">
        <v>1826</v>
      </c>
      <c r="F5903" s="9">
        <v>44215</v>
      </c>
      <c r="G5903" s="7">
        <v>1</v>
      </c>
      <c r="H5903" s="11">
        <f>VLOOKUP(B5903,[1]!Product_Data[#Data],4,0)</f>
        <v>2257</v>
      </c>
      <c r="I5903" s="11">
        <f>VLOOKUP(B5903,[1]!Product_Data[#Data],3,0)</f>
        <v>1535</v>
      </c>
      <c r="J5903" s="11">
        <f t="shared" si="555"/>
        <v>1535</v>
      </c>
      <c r="K5903" s="11">
        <f t="shared" si="556"/>
        <v>2257</v>
      </c>
      <c r="L5903" s="11">
        <f t="shared" si="557"/>
        <v>722</v>
      </c>
      <c r="M5903" t="str">
        <f>VLOOKUP(C5903,[1]!Location_Data[#Data],2,0)</f>
        <v>Riverside</v>
      </c>
      <c r="N5903" t="str">
        <f>VLOOKUP(D5903,[1]!Salespeople_Data[#Data],2,0)</f>
        <v>Carl Elliott</v>
      </c>
      <c r="O5903" t="str">
        <f>VLOOKUP(E5903,[1]!Customer_Data[#Data],2,0)</f>
        <v>Victor Lawson</v>
      </c>
      <c r="P5903" s="15">
        <f t="shared" si="552"/>
        <v>3</v>
      </c>
      <c r="Q5903">
        <f t="shared" si="553"/>
        <v>1</v>
      </c>
      <c r="R5903">
        <f t="shared" si="554"/>
        <v>2021</v>
      </c>
    </row>
    <row r="5904" spans="1:18" x14ac:dyDescent="0.25">
      <c r="A5904" s="7" t="s">
        <v>6927</v>
      </c>
      <c r="B5904" s="7" t="s">
        <v>435</v>
      </c>
      <c r="C5904" s="7" t="s">
        <v>272</v>
      </c>
      <c r="D5904" s="7" t="s">
        <v>345</v>
      </c>
      <c r="E5904" s="7" t="s">
        <v>2641</v>
      </c>
      <c r="F5904" s="9">
        <v>44242</v>
      </c>
      <c r="G5904" s="7">
        <v>4</v>
      </c>
      <c r="H5904" s="11">
        <f>VLOOKUP(B5904,[1]!Product_Data[#Data],4,0)</f>
        <v>2141</v>
      </c>
      <c r="I5904" s="11">
        <f>VLOOKUP(B5904,[1]!Product_Data[#Data],3,0)</f>
        <v>1777</v>
      </c>
      <c r="J5904" s="11">
        <f t="shared" si="555"/>
        <v>7108</v>
      </c>
      <c r="K5904" s="11">
        <f t="shared" si="556"/>
        <v>8564</v>
      </c>
      <c r="L5904" s="11">
        <f t="shared" si="557"/>
        <v>1456</v>
      </c>
      <c r="M5904" t="str">
        <f>VLOOKUP(C5904,[1]!Location_Data[#Data],2,0)</f>
        <v>Torrance</v>
      </c>
      <c r="N5904" t="str">
        <f>VLOOKUP(D5904,[1]!Salespeople_Data[#Data],2,0)</f>
        <v>Larry Marshall</v>
      </c>
      <c r="O5904" t="str">
        <f>VLOOKUP(E5904,[1]!Customer_Data[#Data],2,0)</f>
        <v>Nicholas Hernandez</v>
      </c>
      <c r="P5904" s="15">
        <f t="shared" si="552"/>
        <v>2</v>
      </c>
      <c r="Q5904">
        <f t="shared" si="553"/>
        <v>2</v>
      </c>
      <c r="R5904">
        <f t="shared" si="554"/>
        <v>2021</v>
      </c>
    </row>
    <row r="5905" spans="1:18" x14ac:dyDescent="0.25">
      <c r="A5905" s="7" t="s">
        <v>6928</v>
      </c>
      <c r="B5905" s="7" t="s">
        <v>666</v>
      </c>
      <c r="C5905" s="7" t="s">
        <v>286</v>
      </c>
      <c r="D5905" s="7" t="s">
        <v>15</v>
      </c>
      <c r="E5905" s="7" t="s">
        <v>1911</v>
      </c>
      <c r="F5905" s="9">
        <v>44265</v>
      </c>
      <c r="G5905" s="7">
        <v>3</v>
      </c>
      <c r="H5905" s="11">
        <f>VLOOKUP(B5905,[1]!Product_Data[#Data],4,0)</f>
        <v>2241</v>
      </c>
      <c r="I5905" s="11">
        <f>VLOOKUP(B5905,[1]!Product_Data[#Data],3,0)</f>
        <v>1367</v>
      </c>
      <c r="J5905" s="11">
        <f t="shared" si="555"/>
        <v>4101</v>
      </c>
      <c r="K5905" s="11">
        <f t="shared" si="556"/>
        <v>6723</v>
      </c>
      <c r="L5905" s="11">
        <f t="shared" si="557"/>
        <v>2622</v>
      </c>
      <c r="M5905" t="str">
        <f>VLOOKUP(C5905,[1]!Location_Data[#Data],2,0)</f>
        <v>El Monte</v>
      </c>
      <c r="N5905" t="str">
        <f>VLOOKUP(D5905,[1]!Salespeople_Data[#Data],2,0)</f>
        <v>Ryan Butler</v>
      </c>
      <c r="O5905" t="str">
        <f>VLOOKUP(E5905,[1]!Customer_Data[#Data],2,0)</f>
        <v>Bruce Bowman</v>
      </c>
      <c r="P5905" s="15">
        <f t="shared" si="552"/>
        <v>4</v>
      </c>
      <c r="Q5905">
        <f t="shared" si="553"/>
        <v>3</v>
      </c>
      <c r="R5905">
        <f t="shared" si="554"/>
        <v>2021</v>
      </c>
    </row>
    <row r="5906" spans="1:18" x14ac:dyDescent="0.25">
      <c r="A5906" s="7" t="s">
        <v>6929</v>
      </c>
      <c r="B5906" s="7" t="s">
        <v>321</v>
      </c>
      <c r="C5906" s="7" t="s">
        <v>182</v>
      </c>
      <c r="D5906" s="7" t="s">
        <v>136</v>
      </c>
      <c r="E5906" s="7" t="s">
        <v>201</v>
      </c>
      <c r="F5906" s="9">
        <v>44233</v>
      </c>
      <c r="G5906" s="7">
        <v>4</v>
      </c>
      <c r="H5906" s="11">
        <f>VLOOKUP(B5906,[1]!Product_Data[#Data],4,0)</f>
        <v>2391</v>
      </c>
      <c r="I5906" s="11">
        <f>VLOOKUP(B5906,[1]!Product_Data[#Data],3,0)</f>
        <v>1291</v>
      </c>
      <c r="J5906" s="11">
        <f t="shared" si="555"/>
        <v>5164</v>
      </c>
      <c r="K5906" s="11">
        <f t="shared" si="556"/>
        <v>9564</v>
      </c>
      <c r="L5906" s="11">
        <f t="shared" si="557"/>
        <v>4400</v>
      </c>
      <c r="M5906" t="str">
        <f>VLOOKUP(C5906,[1]!Location_Data[#Data],2,0)</f>
        <v>Vallejo</v>
      </c>
      <c r="N5906" t="str">
        <f>VLOOKUP(D5906,[1]!Salespeople_Data[#Data],2,0)</f>
        <v>Clarence Fox</v>
      </c>
      <c r="O5906" t="str">
        <f>VLOOKUP(E5906,[1]!Customer_Data[#Data],2,0)</f>
        <v>Antonio Diaz</v>
      </c>
      <c r="P5906" s="15">
        <f t="shared" si="552"/>
        <v>7</v>
      </c>
      <c r="Q5906">
        <f t="shared" si="553"/>
        <v>2</v>
      </c>
      <c r="R5906">
        <f t="shared" si="554"/>
        <v>2021</v>
      </c>
    </row>
    <row r="5907" spans="1:18" x14ac:dyDescent="0.25">
      <c r="A5907" s="7" t="s">
        <v>6930</v>
      </c>
      <c r="B5907" s="7" t="s">
        <v>260</v>
      </c>
      <c r="C5907" s="7" t="s">
        <v>70</v>
      </c>
      <c r="D5907" s="7" t="s">
        <v>146</v>
      </c>
      <c r="E5907" s="7" t="s">
        <v>4271</v>
      </c>
      <c r="F5907" s="9">
        <v>44267</v>
      </c>
      <c r="G5907" s="7">
        <v>1</v>
      </c>
      <c r="H5907" s="11">
        <f>VLOOKUP(B5907,[1]!Product_Data[#Data],4,0)</f>
        <v>502</v>
      </c>
      <c r="I5907" s="11">
        <f>VLOOKUP(B5907,[1]!Product_Data[#Data],3,0)</f>
        <v>296</v>
      </c>
      <c r="J5907" s="11">
        <f t="shared" si="555"/>
        <v>296</v>
      </c>
      <c r="K5907" s="11">
        <f t="shared" si="556"/>
        <v>502</v>
      </c>
      <c r="L5907" s="11">
        <f t="shared" si="557"/>
        <v>206</v>
      </c>
      <c r="M5907" t="str">
        <f>VLOOKUP(C5907,[1]!Location_Data[#Data],2,0)</f>
        <v>Clovis</v>
      </c>
      <c r="N5907" t="str">
        <f>VLOOKUP(D5907,[1]!Salespeople_Data[#Data],2,0)</f>
        <v>Carl Elliott</v>
      </c>
      <c r="O5907" t="str">
        <f>VLOOKUP(E5907,[1]!Customer_Data[#Data],2,0)</f>
        <v>Walter Duncan</v>
      </c>
      <c r="P5907" s="15">
        <f t="shared" si="552"/>
        <v>6</v>
      </c>
      <c r="Q5907">
        <f t="shared" si="553"/>
        <v>3</v>
      </c>
      <c r="R5907">
        <f t="shared" si="554"/>
        <v>2021</v>
      </c>
    </row>
    <row r="5908" spans="1:18" x14ac:dyDescent="0.25">
      <c r="A5908" s="7" t="s">
        <v>6931</v>
      </c>
      <c r="B5908" s="7" t="s">
        <v>125</v>
      </c>
      <c r="C5908" s="7" t="s">
        <v>249</v>
      </c>
      <c r="D5908" s="7" t="s">
        <v>191</v>
      </c>
      <c r="E5908" s="7" t="s">
        <v>592</v>
      </c>
      <c r="F5908" s="9">
        <v>44242</v>
      </c>
      <c r="G5908" s="7">
        <v>1</v>
      </c>
      <c r="H5908" s="11">
        <f>VLOOKUP(B5908,[1]!Product_Data[#Data],4,0)</f>
        <v>1826</v>
      </c>
      <c r="I5908" s="11">
        <f>VLOOKUP(B5908,[1]!Product_Data[#Data],3,0)</f>
        <v>1443</v>
      </c>
      <c r="J5908" s="11">
        <f t="shared" si="555"/>
        <v>1443</v>
      </c>
      <c r="K5908" s="11">
        <f t="shared" si="556"/>
        <v>1826</v>
      </c>
      <c r="L5908" s="11">
        <f t="shared" si="557"/>
        <v>383</v>
      </c>
      <c r="M5908" t="str">
        <f>VLOOKUP(C5908,[1]!Location_Data[#Data],2,0)</f>
        <v>Roseville</v>
      </c>
      <c r="N5908" t="str">
        <f>VLOOKUP(D5908,[1]!Salespeople_Data[#Data],2,0)</f>
        <v>Robert Reed</v>
      </c>
      <c r="O5908" t="str">
        <f>VLOOKUP(E5908,[1]!Customer_Data[#Data],2,0)</f>
        <v>George Stanley</v>
      </c>
      <c r="P5908" s="15">
        <f t="shared" si="552"/>
        <v>2</v>
      </c>
      <c r="Q5908">
        <f t="shared" si="553"/>
        <v>2</v>
      </c>
      <c r="R5908">
        <f t="shared" si="554"/>
        <v>2021</v>
      </c>
    </row>
    <row r="5909" spans="1:18" x14ac:dyDescent="0.25">
      <c r="A5909" s="7" t="s">
        <v>6932</v>
      </c>
      <c r="B5909" s="7" t="s">
        <v>495</v>
      </c>
      <c r="C5909" s="7" t="s">
        <v>182</v>
      </c>
      <c r="D5909" s="7" t="s">
        <v>53</v>
      </c>
      <c r="E5909" s="7" t="s">
        <v>567</v>
      </c>
      <c r="F5909" s="9">
        <v>44263</v>
      </c>
      <c r="G5909" s="7">
        <v>1</v>
      </c>
      <c r="H5909" s="11">
        <f>VLOOKUP(B5909,[1]!Product_Data[#Data],4,0)</f>
        <v>1467</v>
      </c>
      <c r="I5909" s="11">
        <f>VLOOKUP(B5909,[1]!Product_Data[#Data],3,0)</f>
        <v>807</v>
      </c>
      <c r="J5909" s="11">
        <f t="shared" si="555"/>
        <v>807</v>
      </c>
      <c r="K5909" s="11">
        <f t="shared" si="556"/>
        <v>1467</v>
      </c>
      <c r="L5909" s="11">
        <f t="shared" si="557"/>
        <v>660</v>
      </c>
      <c r="M5909" t="str">
        <f>VLOOKUP(C5909,[1]!Location_Data[#Data],2,0)</f>
        <v>Vallejo</v>
      </c>
      <c r="N5909" t="str">
        <f>VLOOKUP(D5909,[1]!Salespeople_Data[#Data],2,0)</f>
        <v>Scott Mason</v>
      </c>
      <c r="O5909" t="str">
        <f>VLOOKUP(E5909,[1]!Customer_Data[#Data],2,0)</f>
        <v>Juan Cruz</v>
      </c>
      <c r="P5909" s="15">
        <f t="shared" si="552"/>
        <v>2</v>
      </c>
      <c r="Q5909">
        <f t="shared" si="553"/>
        <v>3</v>
      </c>
      <c r="R5909">
        <f t="shared" si="554"/>
        <v>2021</v>
      </c>
    </row>
    <row r="5910" spans="1:18" x14ac:dyDescent="0.25">
      <c r="A5910" s="7" t="s">
        <v>6933</v>
      </c>
      <c r="B5910" s="7" t="s">
        <v>8</v>
      </c>
      <c r="C5910" s="7" t="s">
        <v>186</v>
      </c>
      <c r="D5910" s="7" t="s">
        <v>63</v>
      </c>
      <c r="E5910" s="7" t="s">
        <v>997</v>
      </c>
      <c r="F5910" s="9">
        <v>44224</v>
      </c>
      <c r="G5910" s="7">
        <v>2</v>
      </c>
      <c r="H5910" s="11">
        <f>VLOOKUP(B5910,[1]!Product_Data[#Data],4,0)</f>
        <v>1522</v>
      </c>
      <c r="I5910" s="11">
        <f>VLOOKUP(B5910,[1]!Product_Data[#Data],3,0)</f>
        <v>791</v>
      </c>
      <c r="J5910" s="11">
        <f t="shared" si="555"/>
        <v>1582</v>
      </c>
      <c r="K5910" s="11">
        <f t="shared" si="556"/>
        <v>3044</v>
      </c>
      <c r="L5910" s="11">
        <f t="shared" si="557"/>
        <v>1462</v>
      </c>
      <c r="M5910" t="str">
        <f>VLOOKUP(C5910,[1]!Location_Data[#Data],2,0)</f>
        <v>Riverside</v>
      </c>
      <c r="N5910" t="str">
        <f>VLOOKUP(D5910,[1]!Salespeople_Data[#Data],2,0)</f>
        <v>Jeremy Mendoza</v>
      </c>
      <c r="O5910" t="str">
        <f>VLOOKUP(E5910,[1]!Customer_Data[#Data],2,0)</f>
        <v>Henry Reyes</v>
      </c>
      <c r="P5910" s="15">
        <f t="shared" si="552"/>
        <v>5</v>
      </c>
      <c r="Q5910">
        <f t="shared" si="553"/>
        <v>1</v>
      </c>
      <c r="R5910">
        <f t="shared" si="554"/>
        <v>2021</v>
      </c>
    </row>
    <row r="5911" spans="1:18" x14ac:dyDescent="0.25">
      <c r="A5911" s="6" t="s">
        <v>6934</v>
      </c>
      <c r="B5911" s="6" t="s">
        <v>925</v>
      </c>
      <c r="C5911" s="6" t="s">
        <v>362</v>
      </c>
      <c r="D5911" s="6" t="s">
        <v>298</v>
      </c>
      <c r="E5911" s="6" t="s">
        <v>2533</v>
      </c>
      <c r="F5911" s="10">
        <v>43731</v>
      </c>
      <c r="G5911" s="6">
        <v>1</v>
      </c>
      <c r="H5911" s="11">
        <f>VLOOKUP(B5911,[1]!Product_Data[#Data],4,0)</f>
        <v>136</v>
      </c>
      <c r="I5911" s="11">
        <f>VLOOKUP(B5911,[1]!Product_Data[#Data],3,0)</f>
        <v>72</v>
      </c>
      <c r="J5911" s="11">
        <f t="shared" si="555"/>
        <v>72</v>
      </c>
      <c r="K5911" s="11">
        <f t="shared" si="556"/>
        <v>136</v>
      </c>
      <c r="L5911" s="11">
        <f t="shared" si="557"/>
        <v>64</v>
      </c>
      <c r="M5911" t="str">
        <f>VLOOKUP(C5911,[1]!Location_Data[#Data],2,0)</f>
        <v>San Bernardino</v>
      </c>
      <c r="N5911" t="str">
        <f>VLOOKUP(D5911,[1]!Salespeople_Data[#Data],2,0)</f>
        <v>Kenneth Fields</v>
      </c>
      <c r="O5911" t="str">
        <f>VLOOKUP(E5911,[1]!Customer_Data[#Data],2,0)</f>
        <v>Andrew Reynolds</v>
      </c>
      <c r="P5911" s="15">
        <f t="shared" si="552"/>
        <v>2</v>
      </c>
      <c r="Q5911">
        <f t="shared" si="553"/>
        <v>9</v>
      </c>
      <c r="R5911">
        <f t="shared" si="554"/>
        <v>2019</v>
      </c>
    </row>
    <row r="5912" spans="1:18" x14ac:dyDescent="0.25">
      <c r="A5912" s="6" t="s">
        <v>6935</v>
      </c>
      <c r="B5912" s="6" t="s">
        <v>256</v>
      </c>
      <c r="C5912" s="6" t="s">
        <v>66</v>
      </c>
      <c r="D5912" s="6" t="s">
        <v>63</v>
      </c>
      <c r="E5912" s="6" t="s">
        <v>4881</v>
      </c>
      <c r="F5912" s="10">
        <v>43503</v>
      </c>
      <c r="G5912" s="6">
        <v>1</v>
      </c>
      <c r="H5912" s="11">
        <f>VLOOKUP(B5912,[1]!Product_Data[#Data],4,0)</f>
        <v>596</v>
      </c>
      <c r="I5912" s="11">
        <f>VLOOKUP(B5912,[1]!Product_Data[#Data],3,0)</f>
        <v>358</v>
      </c>
      <c r="J5912" s="11">
        <f t="shared" si="555"/>
        <v>358</v>
      </c>
      <c r="K5912" s="11">
        <f t="shared" si="556"/>
        <v>596</v>
      </c>
      <c r="L5912" s="11">
        <f t="shared" si="557"/>
        <v>238</v>
      </c>
      <c r="M5912" t="str">
        <f>VLOOKUP(C5912,[1]!Location_Data[#Data],2,0)</f>
        <v>Ontario</v>
      </c>
      <c r="N5912" t="str">
        <f>VLOOKUP(D5912,[1]!Salespeople_Data[#Data],2,0)</f>
        <v>Jeremy Mendoza</v>
      </c>
      <c r="O5912" t="str">
        <f>VLOOKUP(E5912,[1]!Customer_Data[#Data],2,0)</f>
        <v>Douglas Foster</v>
      </c>
      <c r="P5912" s="15">
        <f t="shared" si="552"/>
        <v>5</v>
      </c>
      <c r="Q5912">
        <f t="shared" si="553"/>
        <v>2</v>
      </c>
      <c r="R5912">
        <f t="shared" si="554"/>
        <v>2019</v>
      </c>
    </row>
    <row r="5913" spans="1:18" x14ac:dyDescent="0.25">
      <c r="A5913" s="6" t="s">
        <v>6936</v>
      </c>
      <c r="B5913" s="6" t="s">
        <v>252</v>
      </c>
      <c r="C5913" s="6" t="s">
        <v>570</v>
      </c>
      <c r="D5913" s="6" t="s">
        <v>58</v>
      </c>
      <c r="E5913" s="6" t="s">
        <v>1056</v>
      </c>
      <c r="F5913" s="10">
        <v>43643</v>
      </c>
      <c r="G5913" s="6">
        <v>1</v>
      </c>
      <c r="H5913" s="11">
        <f>VLOOKUP(B5913,[1]!Product_Data[#Data],4,0)</f>
        <v>1899</v>
      </c>
      <c r="I5913" s="11">
        <f>VLOOKUP(B5913,[1]!Product_Data[#Data],3,0)</f>
        <v>1044</v>
      </c>
      <c r="J5913" s="11">
        <f t="shared" si="555"/>
        <v>1044</v>
      </c>
      <c r="K5913" s="11">
        <f t="shared" si="556"/>
        <v>1899</v>
      </c>
      <c r="L5913" s="11">
        <f t="shared" si="557"/>
        <v>855</v>
      </c>
      <c r="M5913" t="str">
        <f>VLOOKUP(C5913,[1]!Location_Data[#Data],2,0)</f>
        <v>Fresno</v>
      </c>
      <c r="N5913" t="str">
        <f>VLOOKUP(D5913,[1]!Salespeople_Data[#Data],2,0)</f>
        <v>Christopher Tucker</v>
      </c>
      <c r="O5913" t="str">
        <f>VLOOKUP(E5913,[1]!Customer_Data[#Data],2,0)</f>
        <v>Ryan Ford</v>
      </c>
      <c r="P5913" s="15">
        <f t="shared" si="552"/>
        <v>5</v>
      </c>
      <c r="Q5913">
        <f t="shared" si="553"/>
        <v>6</v>
      </c>
      <c r="R5913">
        <f t="shared" si="554"/>
        <v>2019</v>
      </c>
    </row>
    <row r="5914" spans="1:18" x14ac:dyDescent="0.25">
      <c r="A5914" s="6" t="s">
        <v>6937</v>
      </c>
      <c r="B5914" s="6" t="s">
        <v>152</v>
      </c>
      <c r="C5914" s="6" t="s">
        <v>95</v>
      </c>
      <c r="D5914" s="6" t="s">
        <v>58</v>
      </c>
      <c r="E5914" s="6" t="s">
        <v>543</v>
      </c>
      <c r="F5914" s="10">
        <v>43477</v>
      </c>
      <c r="G5914" s="6">
        <v>4</v>
      </c>
      <c r="H5914" s="11">
        <f>VLOOKUP(B5914,[1]!Product_Data[#Data],4,0)</f>
        <v>951</v>
      </c>
      <c r="I5914" s="11">
        <f>VLOOKUP(B5914,[1]!Product_Data[#Data],3,0)</f>
        <v>504</v>
      </c>
      <c r="J5914" s="11">
        <f t="shared" si="555"/>
        <v>2016</v>
      </c>
      <c r="K5914" s="11">
        <f t="shared" si="556"/>
        <v>3804</v>
      </c>
      <c r="L5914" s="11">
        <f t="shared" si="557"/>
        <v>1788</v>
      </c>
      <c r="M5914" t="str">
        <f>VLOOKUP(C5914,[1]!Location_Data[#Data],2,0)</f>
        <v>Fullerton</v>
      </c>
      <c r="N5914" t="str">
        <f>VLOOKUP(D5914,[1]!Salespeople_Data[#Data],2,0)</f>
        <v>Christopher Tucker</v>
      </c>
      <c r="O5914" t="str">
        <f>VLOOKUP(E5914,[1]!Customer_Data[#Data],2,0)</f>
        <v>James Perkins</v>
      </c>
      <c r="P5914" s="15">
        <f t="shared" si="552"/>
        <v>7</v>
      </c>
      <c r="Q5914">
        <f t="shared" si="553"/>
        <v>1</v>
      </c>
      <c r="R5914">
        <f t="shared" si="554"/>
        <v>2019</v>
      </c>
    </row>
    <row r="5915" spans="1:18" x14ac:dyDescent="0.25">
      <c r="A5915" s="6" t="s">
        <v>6938</v>
      </c>
      <c r="B5915" s="6" t="s">
        <v>796</v>
      </c>
      <c r="C5915" s="6" t="s">
        <v>149</v>
      </c>
      <c r="D5915" s="6" t="s">
        <v>91</v>
      </c>
      <c r="E5915" s="6" t="s">
        <v>918</v>
      </c>
      <c r="F5915" s="10">
        <v>43674</v>
      </c>
      <c r="G5915" s="6">
        <v>1</v>
      </c>
      <c r="H5915" s="11">
        <f>VLOOKUP(B5915,[1]!Product_Data[#Data],4,0)</f>
        <v>1103</v>
      </c>
      <c r="I5915" s="11">
        <f>VLOOKUP(B5915,[1]!Product_Data[#Data],3,0)</f>
        <v>838</v>
      </c>
      <c r="J5915" s="11">
        <f t="shared" si="555"/>
        <v>838</v>
      </c>
      <c r="K5915" s="11">
        <f t="shared" si="556"/>
        <v>1103</v>
      </c>
      <c r="L5915" s="11">
        <f t="shared" si="557"/>
        <v>265</v>
      </c>
      <c r="M5915" t="str">
        <f>VLOOKUP(C5915,[1]!Location_Data[#Data],2,0)</f>
        <v>Antioch</v>
      </c>
      <c r="N5915" t="str">
        <f>VLOOKUP(D5915,[1]!Salespeople_Data[#Data],2,0)</f>
        <v>Howard Gardner</v>
      </c>
      <c r="O5915" t="str">
        <f>VLOOKUP(E5915,[1]!Customer_Data[#Data],2,0)</f>
        <v>Keith Wheeler</v>
      </c>
      <c r="P5915" s="15">
        <f t="shared" si="552"/>
        <v>1</v>
      </c>
      <c r="Q5915">
        <f t="shared" si="553"/>
        <v>7</v>
      </c>
      <c r="R5915">
        <f t="shared" si="554"/>
        <v>2019</v>
      </c>
    </row>
    <row r="5916" spans="1:18" x14ac:dyDescent="0.25">
      <c r="A5916" s="6" t="s">
        <v>6939</v>
      </c>
      <c r="B5916" s="6" t="s">
        <v>194</v>
      </c>
      <c r="C5916" s="6" t="s">
        <v>229</v>
      </c>
      <c r="D5916" s="6" t="s">
        <v>63</v>
      </c>
      <c r="E5916" s="6" t="s">
        <v>2511</v>
      </c>
      <c r="F5916" s="10">
        <v>43568</v>
      </c>
      <c r="G5916" s="6">
        <v>3</v>
      </c>
      <c r="H5916" s="11">
        <f>VLOOKUP(B5916,[1]!Product_Data[#Data],4,0)</f>
        <v>1278</v>
      </c>
      <c r="I5916" s="11">
        <f>VLOOKUP(B5916,[1]!Product_Data[#Data],3,0)</f>
        <v>665</v>
      </c>
      <c r="J5916" s="11">
        <f t="shared" si="555"/>
        <v>1995</v>
      </c>
      <c r="K5916" s="11">
        <f t="shared" si="556"/>
        <v>3834</v>
      </c>
      <c r="L5916" s="11">
        <f t="shared" si="557"/>
        <v>1839</v>
      </c>
      <c r="M5916" t="str">
        <f>VLOOKUP(C5916,[1]!Location_Data[#Data],2,0)</f>
        <v>San Jose</v>
      </c>
      <c r="N5916" t="str">
        <f>VLOOKUP(D5916,[1]!Salespeople_Data[#Data],2,0)</f>
        <v>Jeremy Mendoza</v>
      </c>
      <c r="O5916" t="str">
        <f>VLOOKUP(E5916,[1]!Customer_Data[#Data],2,0)</f>
        <v>Charles Henderson</v>
      </c>
      <c r="P5916" s="15">
        <f t="shared" si="552"/>
        <v>7</v>
      </c>
      <c r="Q5916">
        <f t="shared" si="553"/>
        <v>4</v>
      </c>
      <c r="R5916">
        <f t="shared" si="554"/>
        <v>2019</v>
      </c>
    </row>
    <row r="5917" spans="1:18" x14ac:dyDescent="0.25">
      <c r="A5917" s="6" t="s">
        <v>6940</v>
      </c>
      <c r="B5917" s="6" t="s">
        <v>348</v>
      </c>
      <c r="C5917" s="6" t="s">
        <v>450</v>
      </c>
      <c r="D5917" s="6" t="s">
        <v>126</v>
      </c>
      <c r="E5917" s="6" t="s">
        <v>2371</v>
      </c>
      <c r="F5917" s="10">
        <v>43807</v>
      </c>
      <c r="G5917" s="6">
        <v>1</v>
      </c>
      <c r="H5917" s="11">
        <f>VLOOKUP(B5917,[1]!Product_Data[#Data],4,0)</f>
        <v>603</v>
      </c>
      <c r="I5917" s="11">
        <f>VLOOKUP(B5917,[1]!Product_Data[#Data],3,0)</f>
        <v>416</v>
      </c>
      <c r="J5917" s="11">
        <f t="shared" si="555"/>
        <v>416</v>
      </c>
      <c r="K5917" s="11">
        <f t="shared" si="556"/>
        <v>603</v>
      </c>
      <c r="L5917" s="11">
        <f t="shared" si="557"/>
        <v>187</v>
      </c>
      <c r="M5917" t="str">
        <f>VLOOKUP(C5917,[1]!Location_Data[#Data],2,0)</f>
        <v>Simi Valley</v>
      </c>
      <c r="N5917" t="str">
        <f>VLOOKUP(D5917,[1]!Salespeople_Data[#Data],2,0)</f>
        <v>Larry Castillo</v>
      </c>
      <c r="O5917" t="str">
        <f>VLOOKUP(E5917,[1]!Customer_Data[#Data],2,0)</f>
        <v>Todd Lynch</v>
      </c>
      <c r="P5917" s="15">
        <f t="shared" si="552"/>
        <v>1</v>
      </c>
      <c r="Q5917">
        <f t="shared" si="553"/>
        <v>12</v>
      </c>
      <c r="R5917">
        <f t="shared" si="554"/>
        <v>2019</v>
      </c>
    </row>
    <row r="5918" spans="1:18" x14ac:dyDescent="0.25">
      <c r="A5918" s="6" t="s">
        <v>6941</v>
      </c>
      <c r="B5918" s="6" t="s">
        <v>367</v>
      </c>
      <c r="C5918" s="6" t="s">
        <v>392</v>
      </c>
      <c r="D5918" s="6" t="s">
        <v>111</v>
      </c>
      <c r="E5918" s="6" t="s">
        <v>757</v>
      </c>
      <c r="F5918" s="10">
        <v>43711</v>
      </c>
      <c r="G5918" s="6">
        <v>2</v>
      </c>
      <c r="H5918" s="11">
        <f>VLOOKUP(B5918,[1]!Product_Data[#Data],4,0)</f>
        <v>530</v>
      </c>
      <c r="I5918" s="11">
        <f>VLOOKUP(B5918,[1]!Product_Data[#Data],3,0)</f>
        <v>424</v>
      </c>
      <c r="J5918" s="11">
        <f t="shared" si="555"/>
        <v>848</v>
      </c>
      <c r="K5918" s="11">
        <f t="shared" si="556"/>
        <v>1060</v>
      </c>
      <c r="L5918" s="11">
        <f t="shared" si="557"/>
        <v>212</v>
      </c>
      <c r="M5918" t="str">
        <f>VLOOKUP(C5918,[1]!Location_Data[#Data],2,0)</f>
        <v>Visalia</v>
      </c>
      <c r="N5918" t="str">
        <f>VLOOKUP(D5918,[1]!Salespeople_Data[#Data],2,0)</f>
        <v>Ryan Welch</v>
      </c>
      <c r="O5918" t="str">
        <f>VLOOKUP(E5918,[1]!Customer_Data[#Data],2,0)</f>
        <v>Paul Carpenter</v>
      </c>
      <c r="P5918" s="15">
        <f t="shared" si="552"/>
        <v>3</v>
      </c>
      <c r="Q5918">
        <f t="shared" si="553"/>
        <v>9</v>
      </c>
      <c r="R5918">
        <f t="shared" si="554"/>
        <v>2019</v>
      </c>
    </row>
    <row r="5919" spans="1:18" x14ac:dyDescent="0.25">
      <c r="A5919" s="6" t="s">
        <v>6942</v>
      </c>
      <c r="B5919" s="6" t="s">
        <v>28</v>
      </c>
      <c r="C5919" s="6" t="s">
        <v>527</v>
      </c>
      <c r="D5919" s="6" t="s">
        <v>136</v>
      </c>
      <c r="E5919" s="6" t="s">
        <v>689</v>
      </c>
      <c r="F5919" s="10">
        <v>43613</v>
      </c>
      <c r="G5919" s="6">
        <v>4</v>
      </c>
      <c r="H5919" s="11">
        <f>VLOOKUP(B5919,[1]!Product_Data[#Data],4,0)</f>
        <v>684</v>
      </c>
      <c r="I5919" s="11">
        <f>VLOOKUP(B5919,[1]!Product_Data[#Data],3,0)</f>
        <v>561</v>
      </c>
      <c r="J5919" s="11">
        <f t="shared" si="555"/>
        <v>2244</v>
      </c>
      <c r="K5919" s="11">
        <f t="shared" si="556"/>
        <v>2736</v>
      </c>
      <c r="L5919" s="11">
        <f t="shared" si="557"/>
        <v>492</v>
      </c>
      <c r="M5919" t="str">
        <f>VLOOKUP(C5919,[1]!Location_Data[#Data],2,0)</f>
        <v>Stockton</v>
      </c>
      <c r="N5919" t="str">
        <f>VLOOKUP(D5919,[1]!Salespeople_Data[#Data],2,0)</f>
        <v>Clarence Fox</v>
      </c>
      <c r="O5919" t="str">
        <f>VLOOKUP(E5919,[1]!Customer_Data[#Data],2,0)</f>
        <v>Phillip Carpenter</v>
      </c>
      <c r="P5919" s="15">
        <f t="shared" si="552"/>
        <v>3</v>
      </c>
      <c r="Q5919">
        <f t="shared" si="553"/>
        <v>5</v>
      </c>
      <c r="R5919">
        <f t="shared" si="554"/>
        <v>2019</v>
      </c>
    </row>
    <row r="5920" spans="1:18" x14ac:dyDescent="0.25">
      <c r="A5920" s="6" t="s">
        <v>6943</v>
      </c>
      <c r="B5920" s="6" t="s">
        <v>383</v>
      </c>
      <c r="C5920" s="6" t="s">
        <v>355</v>
      </c>
      <c r="D5920" s="6" t="s">
        <v>191</v>
      </c>
      <c r="E5920" s="6" t="s">
        <v>477</v>
      </c>
      <c r="F5920" s="10">
        <v>43479</v>
      </c>
      <c r="G5920" s="6">
        <v>3</v>
      </c>
      <c r="H5920" s="11">
        <f>VLOOKUP(B5920,[1]!Product_Data[#Data],4,0)</f>
        <v>1494</v>
      </c>
      <c r="I5920" s="11">
        <f>VLOOKUP(B5920,[1]!Product_Data[#Data],3,0)</f>
        <v>971</v>
      </c>
      <c r="J5920" s="11">
        <f t="shared" si="555"/>
        <v>2913</v>
      </c>
      <c r="K5920" s="11">
        <f t="shared" si="556"/>
        <v>4482</v>
      </c>
      <c r="L5920" s="11">
        <f t="shared" si="557"/>
        <v>1569</v>
      </c>
      <c r="M5920" t="str">
        <f>VLOOKUP(C5920,[1]!Location_Data[#Data],2,0)</f>
        <v>Burbank</v>
      </c>
      <c r="N5920" t="str">
        <f>VLOOKUP(D5920,[1]!Salespeople_Data[#Data],2,0)</f>
        <v>Robert Reed</v>
      </c>
      <c r="O5920" t="str">
        <f>VLOOKUP(E5920,[1]!Customer_Data[#Data],2,0)</f>
        <v>Joe Coleman</v>
      </c>
      <c r="P5920" s="15">
        <f t="shared" si="552"/>
        <v>2</v>
      </c>
      <c r="Q5920">
        <f t="shared" si="553"/>
        <v>1</v>
      </c>
      <c r="R5920">
        <f t="shared" si="554"/>
        <v>2019</v>
      </c>
    </row>
    <row r="5921" spans="1:18" x14ac:dyDescent="0.25">
      <c r="A5921" s="6" t="s">
        <v>6944</v>
      </c>
      <c r="B5921" s="6" t="s">
        <v>431</v>
      </c>
      <c r="C5921" s="6" t="s">
        <v>100</v>
      </c>
      <c r="D5921" s="6" t="s">
        <v>10</v>
      </c>
      <c r="E5921" s="6" t="s">
        <v>814</v>
      </c>
      <c r="F5921" s="10">
        <v>43713</v>
      </c>
      <c r="G5921" s="6">
        <v>1</v>
      </c>
      <c r="H5921" s="11">
        <f>VLOOKUP(B5921,[1]!Product_Data[#Data],4,0)</f>
        <v>290</v>
      </c>
      <c r="I5921" s="11">
        <f>VLOOKUP(B5921,[1]!Product_Data[#Data],3,0)</f>
        <v>200</v>
      </c>
      <c r="J5921" s="11">
        <f t="shared" si="555"/>
        <v>200</v>
      </c>
      <c r="K5921" s="11">
        <f t="shared" si="556"/>
        <v>290</v>
      </c>
      <c r="L5921" s="11">
        <f t="shared" si="557"/>
        <v>90</v>
      </c>
      <c r="M5921" t="str">
        <f>VLOOKUP(C5921,[1]!Location_Data[#Data],2,0)</f>
        <v>Victorville</v>
      </c>
      <c r="N5921" t="str">
        <f>VLOOKUP(D5921,[1]!Salespeople_Data[#Data],2,0)</f>
        <v>Justin Lynch</v>
      </c>
      <c r="O5921" t="str">
        <f>VLOOKUP(E5921,[1]!Customer_Data[#Data],2,0)</f>
        <v>Juan Rivera</v>
      </c>
      <c r="P5921" s="15">
        <f t="shared" si="552"/>
        <v>5</v>
      </c>
      <c r="Q5921">
        <f t="shared" si="553"/>
        <v>9</v>
      </c>
      <c r="R5921">
        <f t="shared" si="554"/>
        <v>2019</v>
      </c>
    </row>
    <row r="5922" spans="1:18" x14ac:dyDescent="0.25">
      <c r="A5922" s="6" t="s">
        <v>6945</v>
      </c>
      <c r="B5922" s="6" t="s">
        <v>389</v>
      </c>
      <c r="C5922" s="6" t="s">
        <v>19</v>
      </c>
      <c r="D5922" s="6" t="s">
        <v>91</v>
      </c>
      <c r="E5922" s="6" t="s">
        <v>453</v>
      </c>
      <c r="F5922" s="10">
        <v>43615</v>
      </c>
      <c r="G5922" s="6">
        <v>1</v>
      </c>
      <c r="H5922" s="11">
        <f>VLOOKUP(B5922,[1]!Product_Data[#Data],4,0)</f>
        <v>1367</v>
      </c>
      <c r="I5922" s="11">
        <f>VLOOKUP(B5922,[1]!Product_Data[#Data],3,0)</f>
        <v>984</v>
      </c>
      <c r="J5922" s="11">
        <f t="shared" si="555"/>
        <v>984</v>
      </c>
      <c r="K5922" s="11">
        <f t="shared" si="556"/>
        <v>1367</v>
      </c>
      <c r="L5922" s="11">
        <f t="shared" si="557"/>
        <v>383</v>
      </c>
      <c r="M5922" t="str">
        <f>VLOOKUP(C5922,[1]!Location_Data[#Data],2,0)</f>
        <v>Berkeley</v>
      </c>
      <c r="N5922" t="str">
        <f>VLOOKUP(D5922,[1]!Salespeople_Data[#Data],2,0)</f>
        <v>Howard Gardner</v>
      </c>
      <c r="O5922" t="str">
        <f>VLOOKUP(E5922,[1]!Customer_Data[#Data],2,0)</f>
        <v>Jimmy Ray</v>
      </c>
      <c r="P5922" s="15">
        <f t="shared" si="552"/>
        <v>5</v>
      </c>
      <c r="Q5922">
        <f t="shared" si="553"/>
        <v>5</v>
      </c>
      <c r="R5922">
        <f t="shared" si="554"/>
        <v>2019</v>
      </c>
    </row>
    <row r="5923" spans="1:18" x14ac:dyDescent="0.25">
      <c r="A5923" s="6" t="s">
        <v>6946</v>
      </c>
      <c r="B5923" s="6" t="s">
        <v>569</v>
      </c>
      <c r="C5923" s="6" t="s">
        <v>52</v>
      </c>
      <c r="D5923" s="6" t="s">
        <v>359</v>
      </c>
      <c r="E5923" s="6" t="s">
        <v>3339</v>
      </c>
      <c r="F5923" s="10">
        <v>43574</v>
      </c>
      <c r="G5923" s="6">
        <v>1</v>
      </c>
      <c r="H5923" s="11">
        <f>VLOOKUP(B5923,[1]!Product_Data[#Data],4,0)</f>
        <v>1178</v>
      </c>
      <c r="I5923" s="11">
        <f>VLOOKUP(B5923,[1]!Product_Data[#Data],3,0)</f>
        <v>683</v>
      </c>
      <c r="J5923" s="11">
        <f t="shared" si="555"/>
        <v>683</v>
      </c>
      <c r="K5923" s="11">
        <f t="shared" si="556"/>
        <v>1178</v>
      </c>
      <c r="L5923" s="11">
        <f t="shared" si="557"/>
        <v>495</v>
      </c>
      <c r="M5923" t="str">
        <f>VLOOKUP(C5923,[1]!Location_Data[#Data],2,0)</f>
        <v>Pasadena</v>
      </c>
      <c r="N5923" t="str">
        <f>VLOOKUP(D5923,[1]!Salespeople_Data[#Data],2,0)</f>
        <v>Eugene Holmes</v>
      </c>
      <c r="O5923" t="str">
        <f>VLOOKUP(E5923,[1]!Customer_Data[#Data],2,0)</f>
        <v>Adam Alexander</v>
      </c>
      <c r="P5923" s="15">
        <f t="shared" si="552"/>
        <v>6</v>
      </c>
      <c r="Q5923">
        <f t="shared" si="553"/>
        <v>4</v>
      </c>
      <c r="R5923">
        <f t="shared" si="554"/>
        <v>2019</v>
      </c>
    </row>
    <row r="5924" spans="1:18" x14ac:dyDescent="0.25">
      <c r="A5924" s="6" t="s">
        <v>6947</v>
      </c>
      <c r="B5924" s="6" t="s">
        <v>256</v>
      </c>
      <c r="C5924" s="6" t="s">
        <v>95</v>
      </c>
      <c r="D5924" s="6" t="s">
        <v>106</v>
      </c>
      <c r="E5924" s="6" t="s">
        <v>2586</v>
      </c>
      <c r="F5924" s="10">
        <v>43520</v>
      </c>
      <c r="G5924" s="6">
        <v>4</v>
      </c>
      <c r="H5924" s="11">
        <f>VLOOKUP(B5924,[1]!Product_Data[#Data],4,0)</f>
        <v>596</v>
      </c>
      <c r="I5924" s="11">
        <f>VLOOKUP(B5924,[1]!Product_Data[#Data],3,0)</f>
        <v>358</v>
      </c>
      <c r="J5924" s="11">
        <f t="shared" si="555"/>
        <v>1432</v>
      </c>
      <c r="K5924" s="11">
        <f t="shared" si="556"/>
        <v>2384</v>
      </c>
      <c r="L5924" s="11">
        <f t="shared" si="557"/>
        <v>952</v>
      </c>
      <c r="M5924" t="str">
        <f>VLOOKUP(C5924,[1]!Location_Data[#Data],2,0)</f>
        <v>Fullerton</v>
      </c>
      <c r="N5924" t="str">
        <f>VLOOKUP(D5924,[1]!Salespeople_Data[#Data],2,0)</f>
        <v>Patrick Ruiz</v>
      </c>
      <c r="O5924" t="str">
        <f>VLOOKUP(E5924,[1]!Customer_Data[#Data],2,0)</f>
        <v>Steve Tucker</v>
      </c>
      <c r="P5924" s="15">
        <f t="shared" si="552"/>
        <v>1</v>
      </c>
      <c r="Q5924">
        <f t="shared" si="553"/>
        <v>2</v>
      </c>
      <c r="R5924">
        <f t="shared" si="554"/>
        <v>2019</v>
      </c>
    </row>
    <row r="5925" spans="1:18" x14ac:dyDescent="0.25">
      <c r="A5925" s="6" t="s">
        <v>6948</v>
      </c>
      <c r="B5925" s="6" t="s">
        <v>181</v>
      </c>
      <c r="C5925" s="6" t="s">
        <v>458</v>
      </c>
      <c r="D5925" s="6" t="s">
        <v>264</v>
      </c>
      <c r="E5925" s="6" t="s">
        <v>81</v>
      </c>
      <c r="F5925" s="10">
        <v>43620</v>
      </c>
      <c r="G5925" s="6">
        <v>4</v>
      </c>
      <c r="H5925" s="11">
        <f>VLOOKUP(B5925,[1]!Product_Data[#Data],4,0)</f>
        <v>1500</v>
      </c>
      <c r="I5925" s="11">
        <f>VLOOKUP(B5925,[1]!Product_Data[#Data],3,0)</f>
        <v>900</v>
      </c>
      <c r="J5925" s="11">
        <f t="shared" si="555"/>
        <v>3600</v>
      </c>
      <c r="K5925" s="11">
        <f t="shared" si="556"/>
        <v>6000</v>
      </c>
      <c r="L5925" s="11">
        <f t="shared" si="557"/>
        <v>2400</v>
      </c>
      <c r="M5925" t="str">
        <f>VLOOKUP(C5925,[1]!Location_Data[#Data],2,0)</f>
        <v>Fontana</v>
      </c>
      <c r="N5925" t="str">
        <f>VLOOKUP(D5925,[1]!Salespeople_Data[#Data],2,0)</f>
        <v>Ernest Wheeler</v>
      </c>
      <c r="O5925" t="str">
        <f>VLOOKUP(E5925,[1]!Customer_Data[#Data],2,0)</f>
        <v>Henry Boyd</v>
      </c>
      <c r="P5925" s="15">
        <f t="shared" si="552"/>
        <v>3</v>
      </c>
      <c r="Q5925">
        <f t="shared" si="553"/>
        <v>6</v>
      </c>
      <c r="R5925">
        <f t="shared" si="554"/>
        <v>2019</v>
      </c>
    </row>
    <row r="5926" spans="1:18" x14ac:dyDescent="0.25">
      <c r="A5926" s="6" t="s">
        <v>6949</v>
      </c>
      <c r="B5926" s="6" t="s">
        <v>152</v>
      </c>
      <c r="C5926" s="6" t="s">
        <v>596</v>
      </c>
      <c r="D5926" s="6" t="s">
        <v>53</v>
      </c>
      <c r="E5926" s="6" t="s">
        <v>3030</v>
      </c>
      <c r="F5926" s="10">
        <v>43728</v>
      </c>
      <c r="G5926" s="6">
        <v>2</v>
      </c>
      <c r="H5926" s="11">
        <f>VLOOKUP(B5926,[1]!Product_Data[#Data],4,0)</f>
        <v>951</v>
      </c>
      <c r="I5926" s="11">
        <f>VLOOKUP(B5926,[1]!Product_Data[#Data],3,0)</f>
        <v>504</v>
      </c>
      <c r="J5926" s="11">
        <f t="shared" si="555"/>
        <v>1008</v>
      </c>
      <c r="K5926" s="11">
        <f t="shared" si="556"/>
        <v>1902</v>
      </c>
      <c r="L5926" s="11">
        <f t="shared" si="557"/>
        <v>894</v>
      </c>
      <c r="M5926" t="str">
        <f>VLOOKUP(C5926,[1]!Location_Data[#Data],2,0)</f>
        <v>Fremont</v>
      </c>
      <c r="N5926" t="str">
        <f>VLOOKUP(D5926,[1]!Salespeople_Data[#Data],2,0)</f>
        <v>Scott Mason</v>
      </c>
      <c r="O5926" t="str">
        <f>VLOOKUP(E5926,[1]!Customer_Data[#Data],2,0)</f>
        <v>Adam Hunter</v>
      </c>
      <c r="P5926" s="15">
        <f t="shared" si="552"/>
        <v>6</v>
      </c>
      <c r="Q5926">
        <f t="shared" si="553"/>
        <v>9</v>
      </c>
      <c r="R5926">
        <f t="shared" si="554"/>
        <v>2019</v>
      </c>
    </row>
    <row r="5927" spans="1:18" x14ac:dyDescent="0.25">
      <c r="A5927" s="6" t="s">
        <v>6950</v>
      </c>
      <c r="B5927" s="6" t="s">
        <v>395</v>
      </c>
      <c r="C5927" s="6" t="s">
        <v>145</v>
      </c>
      <c r="D5927" s="6" t="s">
        <v>447</v>
      </c>
      <c r="E5927" s="6" t="s">
        <v>922</v>
      </c>
      <c r="F5927" s="10">
        <v>43536</v>
      </c>
      <c r="G5927" s="6">
        <v>2</v>
      </c>
      <c r="H5927" s="11">
        <f>VLOOKUP(B5927,[1]!Product_Data[#Data],4,0)</f>
        <v>2257</v>
      </c>
      <c r="I5927" s="11">
        <f>VLOOKUP(B5927,[1]!Product_Data[#Data],3,0)</f>
        <v>1535</v>
      </c>
      <c r="J5927" s="11">
        <f t="shared" si="555"/>
        <v>3070</v>
      </c>
      <c r="K5927" s="11">
        <f t="shared" si="556"/>
        <v>4514</v>
      </c>
      <c r="L5927" s="11">
        <f t="shared" si="557"/>
        <v>1444</v>
      </c>
      <c r="M5927" t="str">
        <f>VLOOKUP(C5927,[1]!Location_Data[#Data],2,0)</f>
        <v>Santa Maria</v>
      </c>
      <c r="N5927" t="str">
        <f>VLOOKUP(D5927,[1]!Salespeople_Data[#Data],2,0)</f>
        <v>Howard Sims</v>
      </c>
      <c r="O5927" t="str">
        <f>VLOOKUP(E5927,[1]!Customer_Data[#Data],2,0)</f>
        <v>David Mendoza</v>
      </c>
      <c r="P5927" s="15">
        <f t="shared" si="552"/>
        <v>3</v>
      </c>
      <c r="Q5927">
        <f t="shared" si="553"/>
        <v>3</v>
      </c>
      <c r="R5927">
        <f t="shared" si="554"/>
        <v>2019</v>
      </c>
    </row>
    <row r="5928" spans="1:18" x14ac:dyDescent="0.25">
      <c r="A5928" s="6" t="s">
        <v>6951</v>
      </c>
      <c r="B5928" s="6" t="s">
        <v>47</v>
      </c>
      <c r="C5928" s="6" t="s">
        <v>145</v>
      </c>
      <c r="D5928" s="6" t="s">
        <v>20</v>
      </c>
      <c r="E5928" s="6" t="s">
        <v>844</v>
      </c>
      <c r="F5928" s="10">
        <v>43643</v>
      </c>
      <c r="G5928" s="6">
        <v>4</v>
      </c>
      <c r="H5928" s="11">
        <f>VLOOKUP(B5928,[1]!Product_Data[#Data],4,0)</f>
        <v>1812</v>
      </c>
      <c r="I5928" s="11">
        <f>VLOOKUP(B5928,[1]!Product_Data[#Data],3,0)</f>
        <v>1305</v>
      </c>
      <c r="J5928" s="11">
        <f t="shared" si="555"/>
        <v>5220</v>
      </c>
      <c r="K5928" s="11">
        <f t="shared" si="556"/>
        <v>7248</v>
      </c>
      <c r="L5928" s="11">
        <f t="shared" si="557"/>
        <v>2028</v>
      </c>
      <c r="M5928" t="str">
        <f>VLOOKUP(C5928,[1]!Location_Data[#Data],2,0)</f>
        <v>Santa Maria</v>
      </c>
      <c r="N5928" t="str">
        <f>VLOOKUP(D5928,[1]!Salespeople_Data[#Data],2,0)</f>
        <v>Joshua Cook</v>
      </c>
      <c r="O5928" t="str">
        <f>VLOOKUP(E5928,[1]!Customer_Data[#Data],2,0)</f>
        <v>Kevin Kim</v>
      </c>
      <c r="P5928" s="15">
        <f t="shared" si="552"/>
        <v>5</v>
      </c>
      <c r="Q5928">
        <f t="shared" si="553"/>
        <v>6</v>
      </c>
      <c r="R5928">
        <f t="shared" si="554"/>
        <v>2019</v>
      </c>
    </row>
    <row r="5929" spans="1:18" x14ac:dyDescent="0.25">
      <c r="A5929" s="6" t="s">
        <v>6952</v>
      </c>
      <c r="B5929" s="6" t="s">
        <v>194</v>
      </c>
      <c r="C5929" s="6" t="s">
        <v>169</v>
      </c>
      <c r="D5929" s="6" t="s">
        <v>58</v>
      </c>
      <c r="E5929" s="6" t="s">
        <v>1668</v>
      </c>
      <c r="F5929" s="10">
        <v>43666</v>
      </c>
      <c r="G5929" s="6">
        <v>1</v>
      </c>
      <c r="H5929" s="11">
        <f>VLOOKUP(B5929,[1]!Product_Data[#Data],4,0)</f>
        <v>1278</v>
      </c>
      <c r="I5929" s="11">
        <f>VLOOKUP(B5929,[1]!Product_Data[#Data],3,0)</f>
        <v>665</v>
      </c>
      <c r="J5929" s="11">
        <f t="shared" si="555"/>
        <v>665</v>
      </c>
      <c r="K5929" s="11">
        <f t="shared" si="556"/>
        <v>1278</v>
      </c>
      <c r="L5929" s="11">
        <f t="shared" si="557"/>
        <v>613</v>
      </c>
      <c r="M5929" t="str">
        <f>VLOOKUP(C5929,[1]!Location_Data[#Data],2,0)</f>
        <v>Vista</v>
      </c>
      <c r="N5929" t="str">
        <f>VLOOKUP(D5929,[1]!Salespeople_Data[#Data],2,0)</f>
        <v>Christopher Tucker</v>
      </c>
      <c r="O5929" t="str">
        <f>VLOOKUP(E5929,[1]!Customer_Data[#Data],2,0)</f>
        <v>Bruce Butler</v>
      </c>
      <c r="P5929" s="15">
        <f t="shared" si="552"/>
        <v>7</v>
      </c>
      <c r="Q5929">
        <f t="shared" si="553"/>
        <v>7</v>
      </c>
      <c r="R5929">
        <f t="shared" si="554"/>
        <v>2019</v>
      </c>
    </row>
    <row r="5930" spans="1:18" x14ac:dyDescent="0.25">
      <c r="A5930" s="6" t="s">
        <v>6953</v>
      </c>
      <c r="B5930" s="6" t="s">
        <v>252</v>
      </c>
      <c r="C5930" s="6" t="s">
        <v>286</v>
      </c>
      <c r="D5930" s="6" t="s">
        <v>136</v>
      </c>
      <c r="E5930" s="6" t="s">
        <v>147</v>
      </c>
      <c r="F5930" s="10">
        <v>43806</v>
      </c>
      <c r="G5930" s="6">
        <v>3</v>
      </c>
      <c r="H5930" s="11">
        <f>VLOOKUP(B5930,[1]!Product_Data[#Data],4,0)</f>
        <v>1899</v>
      </c>
      <c r="I5930" s="11">
        <f>VLOOKUP(B5930,[1]!Product_Data[#Data],3,0)</f>
        <v>1044</v>
      </c>
      <c r="J5930" s="11">
        <f t="shared" si="555"/>
        <v>3132</v>
      </c>
      <c r="K5930" s="11">
        <f t="shared" si="556"/>
        <v>5697</v>
      </c>
      <c r="L5930" s="11">
        <f t="shared" si="557"/>
        <v>2565</v>
      </c>
      <c r="M5930" t="str">
        <f>VLOOKUP(C5930,[1]!Location_Data[#Data],2,0)</f>
        <v>El Monte</v>
      </c>
      <c r="N5930" t="str">
        <f>VLOOKUP(D5930,[1]!Salespeople_Data[#Data],2,0)</f>
        <v>Clarence Fox</v>
      </c>
      <c r="O5930" t="str">
        <f>VLOOKUP(E5930,[1]!Customer_Data[#Data],2,0)</f>
        <v>Steven Owens</v>
      </c>
      <c r="P5930" s="15">
        <f t="shared" si="552"/>
        <v>7</v>
      </c>
      <c r="Q5930">
        <f t="shared" si="553"/>
        <v>12</v>
      </c>
      <c r="R5930">
        <f t="shared" si="554"/>
        <v>2019</v>
      </c>
    </row>
    <row r="5931" spans="1:18" x14ac:dyDescent="0.25">
      <c r="A5931" s="6" t="s">
        <v>6954</v>
      </c>
      <c r="B5931" s="6" t="s">
        <v>311</v>
      </c>
      <c r="C5931" s="6" t="s">
        <v>140</v>
      </c>
      <c r="D5931" s="6" t="s">
        <v>239</v>
      </c>
      <c r="E5931" s="6" t="s">
        <v>1887</v>
      </c>
      <c r="F5931" s="10">
        <v>43724</v>
      </c>
      <c r="G5931" s="6">
        <v>1</v>
      </c>
      <c r="H5931" s="11">
        <f>VLOOKUP(B5931,[1]!Product_Data[#Data],4,0)</f>
        <v>1743</v>
      </c>
      <c r="I5931" s="11">
        <f>VLOOKUP(B5931,[1]!Product_Data[#Data],3,0)</f>
        <v>872</v>
      </c>
      <c r="J5931" s="11">
        <f t="shared" si="555"/>
        <v>872</v>
      </c>
      <c r="K5931" s="11">
        <f t="shared" si="556"/>
        <v>1743</v>
      </c>
      <c r="L5931" s="11">
        <f t="shared" si="557"/>
        <v>871</v>
      </c>
      <c r="M5931" t="str">
        <f>VLOOKUP(C5931,[1]!Location_Data[#Data],2,0)</f>
        <v>Salinas</v>
      </c>
      <c r="N5931" t="str">
        <f>VLOOKUP(D5931,[1]!Salespeople_Data[#Data],2,0)</f>
        <v>John Reyes</v>
      </c>
      <c r="O5931" t="str">
        <f>VLOOKUP(E5931,[1]!Customer_Data[#Data],2,0)</f>
        <v>Justin Graham</v>
      </c>
      <c r="P5931" s="15">
        <f t="shared" si="552"/>
        <v>2</v>
      </c>
      <c r="Q5931">
        <f t="shared" si="553"/>
        <v>9</v>
      </c>
      <c r="R5931">
        <f t="shared" si="554"/>
        <v>2019</v>
      </c>
    </row>
    <row r="5932" spans="1:18" x14ac:dyDescent="0.25">
      <c r="A5932" s="6" t="s">
        <v>6955</v>
      </c>
      <c r="B5932" s="6" t="s">
        <v>569</v>
      </c>
      <c r="C5932" s="6" t="s">
        <v>169</v>
      </c>
      <c r="D5932" s="6" t="s">
        <v>10</v>
      </c>
      <c r="E5932" s="6" t="s">
        <v>889</v>
      </c>
      <c r="F5932" s="10">
        <v>43678</v>
      </c>
      <c r="G5932" s="6">
        <v>3</v>
      </c>
      <c r="H5932" s="11">
        <f>VLOOKUP(B5932,[1]!Product_Data[#Data],4,0)</f>
        <v>1178</v>
      </c>
      <c r="I5932" s="11">
        <f>VLOOKUP(B5932,[1]!Product_Data[#Data],3,0)</f>
        <v>683</v>
      </c>
      <c r="J5932" s="11">
        <f t="shared" si="555"/>
        <v>2049</v>
      </c>
      <c r="K5932" s="11">
        <f t="shared" si="556"/>
        <v>3534</v>
      </c>
      <c r="L5932" s="11">
        <f t="shared" si="557"/>
        <v>1485</v>
      </c>
      <c r="M5932" t="str">
        <f>VLOOKUP(C5932,[1]!Location_Data[#Data],2,0)</f>
        <v>Vista</v>
      </c>
      <c r="N5932" t="str">
        <f>VLOOKUP(D5932,[1]!Salespeople_Data[#Data],2,0)</f>
        <v>Justin Lynch</v>
      </c>
      <c r="O5932" t="str">
        <f>VLOOKUP(E5932,[1]!Customer_Data[#Data],2,0)</f>
        <v>Joe Bryant</v>
      </c>
      <c r="P5932" s="15">
        <f t="shared" si="552"/>
        <v>5</v>
      </c>
      <c r="Q5932">
        <f t="shared" si="553"/>
        <v>8</v>
      </c>
      <c r="R5932">
        <f t="shared" si="554"/>
        <v>2019</v>
      </c>
    </row>
    <row r="5933" spans="1:18" x14ac:dyDescent="0.25">
      <c r="A5933" s="6" t="s">
        <v>6956</v>
      </c>
      <c r="B5933" s="6" t="s">
        <v>412</v>
      </c>
      <c r="C5933" s="6" t="s">
        <v>156</v>
      </c>
      <c r="D5933" s="6" t="s">
        <v>250</v>
      </c>
      <c r="E5933" s="6" t="s">
        <v>757</v>
      </c>
      <c r="F5933" s="10">
        <v>43690</v>
      </c>
      <c r="G5933" s="6">
        <v>1</v>
      </c>
      <c r="H5933" s="11">
        <f>VLOOKUP(B5933,[1]!Product_Data[#Data],4,0)</f>
        <v>2396</v>
      </c>
      <c r="I5933" s="11">
        <f>VLOOKUP(B5933,[1]!Product_Data[#Data],3,0)</f>
        <v>1965</v>
      </c>
      <c r="J5933" s="11">
        <f t="shared" si="555"/>
        <v>1965</v>
      </c>
      <c r="K5933" s="11">
        <f t="shared" si="556"/>
        <v>2396</v>
      </c>
      <c r="L5933" s="11">
        <f t="shared" si="557"/>
        <v>431</v>
      </c>
      <c r="M5933" t="str">
        <f>VLOOKUP(C5933,[1]!Location_Data[#Data],2,0)</f>
        <v>Sacramento</v>
      </c>
      <c r="N5933" t="str">
        <f>VLOOKUP(D5933,[1]!Salespeople_Data[#Data],2,0)</f>
        <v>Martin Carr</v>
      </c>
      <c r="O5933" t="str">
        <f>VLOOKUP(E5933,[1]!Customer_Data[#Data],2,0)</f>
        <v>Paul Carpenter</v>
      </c>
      <c r="P5933" s="15">
        <f t="shared" si="552"/>
        <v>3</v>
      </c>
      <c r="Q5933">
        <f t="shared" si="553"/>
        <v>8</v>
      </c>
      <c r="R5933">
        <f t="shared" si="554"/>
        <v>2019</v>
      </c>
    </row>
    <row r="5934" spans="1:18" x14ac:dyDescent="0.25">
      <c r="A5934" s="6" t="s">
        <v>6957</v>
      </c>
      <c r="B5934" s="6" t="s">
        <v>395</v>
      </c>
      <c r="C5934" s="6" t="s">
        <v>70</v>
      </c>
      <c r="D5934" s="6" t="s">
        <v>239</v>
      </c>
      <c r="E5934" s="6" t="s">
        <v>76</v>
      </c>
      <c r="F5934" s="10">
        <v>43553</v>
      </c>
      <c r="G5934" s="6">
        <v>1</v>
      </c>
      <c r="H5934" s="11">
        <f>VLOOKUP(B5934,[1]!Product_Data[#Data],4,0)</f>
        <v>2257</v>
      </c>
      <c r="I5934" s="11">
        <f>VLOOKUP(B5934,[1]!Product_Data[#Data],3,0)</f>
        <v>1535</v>
      </c>
      <c r="J5934" s="11">
        <f t="shared" si="555"/>
        <v>1535</v>
      </c>
      <c r="K5934" s="11">
        <f t="shared" si="556"/>
        <v>2257</v>
      </c>
      <c r="L5934" s="11">
        <f t="shared" si="557"/>
        <v>722</v>
      </c>
      <c r="M5934" t="str">
        <f>VLOOKUP(C5934,[1]!Location_Data[#Data],2,0)</f>
        <v>Clovis</v>
      </c>
      <c r="N5934" t="str">
        <f>VLOOKUP(D5934,[1]!Salespeople_Data[#Data],2,0)</f>
        <v>John Reyes</v>
      </c>
      <c r="O5934" t="str">
        <f>VLOOKUP(E5934,[1]!Customer_Data[#Data],2,0)</f>
        <v>Donald Andrews</v>
      </c>
      <c r="P5934" s="15">
        <f t="shared" si="552"/>
        <v>6</v>
      </c>
      <c r="Q5934">
        <f t="shared" si="553"/>
        <v>3</v>
      </c>
      <c r="R5934">
        <f t="shared" si="554"/>
        <v>2019</v>
      </c>
    </row>
    <row r="5935" spans="1:18" x14ac:dyDescent="0.25">
      <c r="A5935" s="6" t="s">
        <v>6958</v>
      </c>
      <c r="B5935" s="6" t="s">
        <v>114</v>
      </c>
      <c r="C5935" s="6" t="s">
        <v>169</v>
      </c>
      <c r="D5935" s="6" t="s">
        <v>264</v>
      </c>
      <c r="E5935" s="6" t="s">
        <v>1032</v>
      </c>
      <c r="F5935" s="10">
        <v>43818</v>
      </c>
      <c r="G5935" s="6">
        <v>1</v>
      </c>
      <c r="H5935" s="11">
        <f>VLOOKUP(B5935,[1]!Product_Data[#Data],4,0)</f>
        <v>545</v>
      </c>
      <c r="I5935" s="11">
        <f>VLOOKUP(B5935,[1]!Product_Data[#Data],3,0)</f>
        <v>425</v>
      </c>
      <c r="J5935" s="11">
        <f t="shared" si="555"/>
        <v>425</v>
      </c>
      <c r="K5935" s="11">
        <f t="shared" si="556"/>
        <v>545</v>
      </c>
      <c r="L5935" s="11">
        <f t="shared" si="557"/>
        <v>120</v>
      </c>
      <c r="M5935" t="str">
        <f>VLOOKUP(C5935,[1]!Location_Data[#Data],2,0)</f>
        <v>Vista</v>
      </c>
      <c r="N5935" t="str">
        <f>VLOOKUP(D5935,[1]!Salespeople_Data[#Data],2,0)</f>
        <v>Ernest Wheeler</v>
      </c>
      <c r="O5935" t="str">
        <f>VLOOKUP(E5935,[1]!Customer_Data[#Data],2,0)</f>
        <v>Sean Alexander</v>
      </c>
      <c r="P5935" s="15">
        <f t="shared" si="552"/>
        <v>5</v>
      </c>
      <c r="Q5935">
        <f t="shared" si="553"/>
        <v>12</v>
      </c>
      <c r="R5935">
        <f t="shared" si="554"/>
        <v>2019</v>
      </c>
    </row>
    <row r="5936" spans="1:18" x14ac:dyDescent="0.25">
      <c r="A5936" s="6" t="s">
        <v>6959</v>
      </c>
      <c r="B5936" s="6" t="s">
        <v>626</v>
      </c>
      <c r="C5936" s="6" t="s">
        <v>436</v>
      </c>
      <c r="D5936" s="6" t="s">
        <v>91</v>
      </c>
      <c r="E5936" s="6" t="s">
        <v>1687</v>
      </c>
      <c r="F5936" s="10">
        <v>43799</v>
      </c>
      <c r="G5936" s="6">
        <v>3</v>
      </c>
      <c r="H5936" s="11">
        <f>VLOOKUP(B5936,[1]!Product_Data[#Data],4,0)</f>
        <v>584</v>
      </c>
      <c r="I5936" s="11">
        <f>VLOOKUP(B5936,[1]!Product_Data[#Data],3,0)</f>
        <v>420</v>
      </c>
      <c r="J5936" s="11">
        <f t="shared" si="555"/>
        <v>1260</v>
      </c>
      <c r="K5936" s="11">
        <f t="shared" si="556"/>
        <v>1752</v>
      </c>
      <c r="L5936" s="11">
        <f t="shared" si="557"/>
        <v>492</v>
      </c>
      <c r="M5936" t="str">
        <f>VLOOKUP(C5936,[1]!Location_Data[#Data],2,0)</f>
        <v>Jurupa Valley</v>
      </c>
      <c r="N5936" t="str">
        <f>VLOOKUP(D5936,[1]!Salespeople_Data[#Data],2,0)</f>
        <v>Howard Gardner</v>
      </c>
      <c r="O5936" t="str">
        <f>VLOOKUP(E5936,[1]!Customer_Data[#Data],2,0)</f>
        <v>Victor Chapman</v>
      </c>
      <c r="P5936" s="15">
        <f t="shared" si="552"/>
        <v>7</v>
      </c>
      <c r="Q5936">
        <f t="shared" si="553"/>
        <v>11</v>
      </c>
      <c r="R5936">
        <f t="shared" si="554"/>
        <v>2019</v>
      </c>
    </row>
    <row r="5937" spans="1:18" x14ac:dyDescent="0.25">
      <c r="A5937" s="6" t="s">
        <v>6960</v>
      </c>
      <c r="B5937" s="6" t="s">
        <v>330</v>
      </c>
      <c r="C5937" s="6" t="s">
        <v>596</v>
      </c>
      <c r="D5937" s="6" t="s">
        <v>146</v>
      </c>
      <c r="E5937" s="6" t="s">
        <v>1165</v>
      </c>
      <c r="F5937" s="10">
        <v>43803</v>
      </c>
      <c r="G5937" s="6">
        <v>1</v>
      </c>
      <c r="H5937" s="11">
        <f>VLOOKUP(B5937,[1]!Product_Data[#Data],4,0)</f>
        <v>1635</v>
      </c>
      <c r="I5937" s="11">
        <f>VLOOKUP(B5937,[1]!Product_Data[#Data],3,0)</f>
        <v>1046</v>
      </c>
      <c r="J5937" s="11">
        <f t="shared" si="555"/>
        <v>1046</v>
      </c>
      <c r="K5937" s="11">
        <f t="shared" si="556"/>
        <v>1635</v>
      </c>
      <c r="L5937" s="11">
        <f t="shared" si="557"/>
        <v>589</v>
      </c>
      <c r="M5937" t="str">
        <f>VLOOKUP(C5937,[1]!Location_Data[#Data],2,0)</f>
        <v>Fremont</v>
      </c>
      <c r="N5937" t="str">
        <f>VLOOKUP(D5937,[1]!Salespeople_Data[#Data],2,0)</f>
        <v>Carl Elliott</v>
      </c>
      <c r="O5937" t="str">
        <f>VLOOKUP(E5937,[1]!Customer_Data[#Data],2,0)</f>
        <v>Aaron Miller</v>
      </c>
      <c r="P5937" s="15">
        <f t="shared" si="552"/>
        <v>4</v>
      </c>
      <c r="Q5937">
        <f t="shared" si="553"/>
        <v>12</v>
      </c>
      <c r="R5937">
        <f t="shared" si="554"/>
        <v>2019</v>
      </c>
    </row>
    <row r="5938" spans="1:18" x14ac:dyDescent="0.25">
      <c r="A5938" s="6" t="s">
        <v>6961</v>
      </c>
      <c r="B5938" s="6" t="s">
        <v>94</v>
      </c>
      <c r="C5938" s="6" t="s">
        <v>242</v>
      </c>
      <c r="D5938" s="6" t="s">
        <v>225</v>
      </c>
      <c r="E5938" s="6" t="s">
        <v>1499</v>
      </c>
      <c r="F5938" s="10">
        <v>43581</v>
      </c>
      <c r="G5938" s="6">
        <v>3</v>
      </c>
      <c r="H5938" s="11">
        <f>VLOOKUP(B5938,[1]!Product_Data[#Data],4,0)</f>
        <v>1639</v>
      </c>
      <c r="I5938" s="11">
        <f>VLOOKUP(B5938,[1]!Product_Data[#Data],3,0)</f>
        <v>1295</v>
      </c>
      <c r="J5938" s="11">
        <f t="shared" si="555"/>
        <v>3885</v>
      </c>
      <c r="K5938" s="11">
        <f t="shared" si="556"/>
        <v>4917</v>
      </c>
      <c r="L5938" s="11">
        <f t="shared" si="557"/>
        <v>1032</v>
      </c>
      <c r="M5938" t="str">
        <f>VLOOKUP(C5938,[1]!Location_Data[#Data],2,0)</f>
        <v>Downey</v>
      </c>
      <c r="N5938" t="str">
        <f>VLOOKUP(D5938,[1]!Salespeople_Data[#Data],2,0)</f>
        <v>Andrew Bowman</v>
      </c>
      <c r="O5938" t="str">
        <f>VLOOKUP(E5938,[1]!Customer_Data[#Data],2,0)</f>
        <v>Daniel Perry</v>
      </c>
      <c r="P5938" s="15">
        <f t="shared" si="552"/>
        <v>6</v>
      </c>
      <c r="Q5938">
        <f t="shared" si="553"/>
        <v>4</v>
      </c>
      <c r="R5938">
        <f t="shared" si="554"/>
        <v>2019</v>
      </c>
    </row>
    <row r="5939" spans="1:18" x14ac:dyDescent="0.25">
      <c r="A5939" s="6" t="s">
        <v>6962</v>
      </c>
      <c r="B5939" s="6" t="s">
        <v>1149</v>
      </c>
      <c r="C5939" s="6" t="s">
        <v>24</v>
      </c>
      <c r="D5939" s="6" t="s">
        <v>413</v>
      </c>
      <c r="E5939" s="6" t="s">
        <v>1270</v>
      </c>
      <c r="F5939" s="10">
        <v>43601</v>
      </c>
      <c r="G5939" s="6">
        <v>3</v>
      </c>
      <c r="H5939" s="11">
        <f>VLOOKUP(B5939,[1]!Product_Data[#Data],4,0)</f>
        <v>847</v>
      </c>
      <c r="I5939" s="11">
        <f>VLOOKUP(B5939,[1]!Product_Data[#Data],3,0)</f>
        <v>534</v>
      </c>
      <c r="J5939" s="11">
        <f t="shared" si="555"/>
        <v>1602</v>
      </c>
      <c r="K5939" s="11">
        <f t="shared" si="556"/>
        <v>2541</v>
      </c>
      <c r="L5939" s="11">
        <f t="shared" si="557"/>
        <v>939</v>
      </c>
      <c r="M5939" t="str">
        <f>VLOOKUP(C5939,[1]!Location_Data[#Data],2,0)</f>
        <v>Lancaster</v>
      </c>
      <c r="N5939" t="str">
        <f>VLOOKUP(D5939,[1]!Salespeople_Data[#Data],2,0)</f>
        <v>Kenneth Bradley</v>
      </c>
      <c r="O5939" t="str">
        <f>VLOOKUP(E5939,[1]!Customer_Data[#Data],2,0)</f>
        <v>Samuel Fowler</v>
      </c>
      <c r="P5939" s="15">
        <f t="shared" si="552"/>
        <v>5</v>
      </c>
      <c r="Q5939">
        <f t="shared" si="553"/>
        <v>5</v>
      </c>
      <c r="R5939">
        <f t="shared" si="554"/>
        <v>2019</v>
      </c>
    </row>
    <row r="5940" spans="1:18" x14ac:dyDescent="0.25">
      <c r="A5940" s="6" t="s">
        <v>6963</v>
      </c>
      <c r="B5940" s="6" t="s">
        <v>94</v>
      </c>
      <c r="C5940" s="6" t="s">
        <v>362</v>
      </c>
      <c r="D5940" s="6" t="s">
        <v>298</v>
      </c>
      <c r="E5940" s="6" t="s">
        <v>531</v>
      </c>
      <c r="F5940" s="10">
        <v>43703</v>
      </c>
      <c r="G5940" s="6">
        <v>3</v>
      </c>
      <c r="H5940" s="11">
        <f>VLOOKUP(B5940,[1]!Product_Data[#Data],4,0)</f>
        <v>1639</v>
      </c>
      <c r="I5940" s="11">
        <f>VLOOKUP(B5940,[1]!Product_Data[#Data],3,0)</f>
        <v>1295</v>
      </c>
      <c r="J5940" s="11">
        <f t="shared" si="555"/>
        <v>3885</v>
      </c>
      <c r="K5940" s="11">
        <f t="shared" si="556"/>
        <v>4917</v>
      </c>
      <c r="L5940" s="11">
        <f t="shared" si="557"/>
        <v>1032</v>
      </c>
      <c r="M5940" t="str">
        <f>VLOOKUP(C5940,[1]!Location_Data[#Data],2,0)</f>
        <v>San Bernardino</v>
      </c>
      <c r="N5940" t="str">
        <f>VLOOKUP(D5940,[1]!Salespeople_Data[#Data],2,0)</f>
        <v>Kenneth Fields</v>
      </c>
      <c r="O5940" t="str">
        <f>VLOOKUP(E5940,[1]!Customer_Data[#Data],2,0)</f>
        <v>Randy Hayes</v>
      </c>
      <c r="P5940" s="15">
        <f t="shared" si="552"/>
        <v>2</v>
      </c>
      <c r="Q5940">
        <f t="shared" si="553"/>
        <v>8</v>
      </c>
      <c r="R5940">
        <f t="shared" si="554"/>
        <v>2019</v>
      </c>
    </row>
    <row r="5941" spans="1:18" x14ac:dyDescent="0.25">
      <c r="A5941" s="6" t="s">
        <v>6964</v>
      </c>
      <c r="B5941" s="6" t="s">
        <v>321</v>
      </c>
      <c r="C5941" s="6" t="s">
        <v>48</v>
      </c>
      <c r="D5941" s="6" t="s">
        <v>269</v>
      </c>
      <c r="E5941" s="6" t="s">
        <v>934</v>
      </c>
      <c r="F5941" s="10">
        <v>43489</v>
      </c>
      <c r="G5941" s="6">
        <v>3</v>
      </c>
      <c r="H5941" s="11">
        <f>VLOOKUP(B5941,[1]!Product_Data[#Data],4,0)</f>
        <v>2391</v>
      </c>
      <c r="I5941" s="11">
        <f>VLOOKUP(B5941,[1]!Product_Data[#Data],3,0)</f>
        <v>1291</v>
      </c>
      <c r="J5941" s="11">
        <f t="shared" si="555"/>
        <v>3873</v>
      </c>
      <c r="K5941" s="11">
        <f t="shared" si="556"/>
        <v>7173</v>
      </c>
      <c r="L5941" s="11">
        <f t="shared" si="557"/>
        <v>3300</v>
      </c>
      <c r="M5941" t="str">
        <f>VLOOKUP(C5941,[1]!Location_Data[#Data],2,0)</f>
        <v>Rialto</v>
      </c>
      <c r="N5941" t="str">
        <f>VLOOKUP(D5941,[1]!Salespeople_Data[#Data],2,0)</f>
        <v>Kevin Butler</v>
      </c>
      <c r="O5941" t="str">
        <f>VLOOKUP(E5941,[1]!Customer_Data[#Data],2,0)</f>
        <v>Christopher Nguyen</v>
      </c>
      <c r="P5941" s="15">
        <f t="shared" si="552"/>
        <v>5</v>
      </c>
      <c r="Q5941">
        <f t="shared" si="553"/>
        <v>1</v>
      </c>
      <c r="R5941">
        <f t="shared" si="554"/>
        <v>2019</v>
      </c>
    </row>
    <row r="5942" spans="1:18" x14ac:dyDescent="0.25">
      <c r="A5942" s="6" t="s">
        <v>6965</v>
      </c>
      <c r="B5942" s="6" t="s">
        <v>210</v>
      </c>
      <c r="C5942" s="6" t="s">
        <v>316</v>
      </c>
      <c r="D5942" s="6" t="s">
        <v>250</v>
      </c>
      <c r="E5942" s="6" t="s">
        <v>303</v>
      </c>
      <c r="F5942" s="10">
        <v>43618</v>
      </c>
      <c r="G5942" s="6">
        <v>4</v>
      </c>
      <c r="H5942" s="11">
        <f>VLOOKUP(B5942,[1]!Product_Data[#Data],4,0)</f>
        <v>458</v>
      </c>
      <c r="I5942" s="11">
        <f>VLOOKUP(B5942,[1]!Product_Data[#Data],3,0)</f>
        <v>376</v>
      </c>
      <c r="J5942" s="11">
        <f t="shared" si="555"/>
        <v>1504</v>
      </c>
      <c r="K5942" s="11">
        <f t="shared" si="556"/>
        <v>1832</v>
      </c>
      <c r="L5942" s="11">
        <f t="shared" si="557"/>
        <v>328</v>
      </c>
      <c r="M5942" t="str">
        <f>VLOOKUP(C5942,[1]!Location_Data[#Data],2,0)</f>
        <v>East Los Angeles</v>
      </c>
      <c r="N5942" t="str">
        <f>VLOOKUP(D5942,[1]!Salespeople_Data[#Data],2,0)</f>
        <v>Martin Carr</v>
      </c>
      <c r="O5942" t="str">
        <f>VLOOKUP(E5942,[1]!Customer_Data[#Data],2,0)</f>
        <v>Johnny Hawkins</v>
      </c>
      <c r="P5942" s="15">
        <f t="shared" si="552"/>
        <v>1</v>
      </c>
      <c r="Q5942">
        <f t="shared" si="553"/>
        <v>6</v>
      </c>
      <c r="R5942">
        <f t="shared" si="554"/>
        <v>2019</v>
      </c>
    </row>
    <row r="5943" spans="1:18" x14ac:dyDescent="0.25">
      <c r="A5943" s="6" t="s">
        <v>6966</v>
      </c>
      <c r="B5943" s="6" t="s">
        <v>61</v>
      </c>
      <c r="C5943" s="6" t="s">
        <v>52</v>
      </c>
      <c r="D5943" s="6" t="s">
        <v>80</v>
      </c>
      <c r="E5943" s="6" t="s">
        <v>582</v>
      </c>
      <c r="F5943" s="10">
        <v>43760</v>
      </c>
      <c r="G5943" s="6">
        <v>4</v>
      </c>
      <c r="H5943" s="11">
        <f>VLOOKUP(B5943,[1]!Product_Data[#Data],4,0)</f>
        <v>1889</v>
      </c>
      <c r="I5943" s="11">
        <f>VLOOKUP(B5943,[1]!Product_Data[#Data],3,0)</f>
        <v>945</v>
      </c>
      <c r="J5943" s="11">
        <f t="shared" si="555"/>
        <v>3780</v>
      </c>
      <c r="K5943" s="11">
        <f t="shared" si="556"/>
        <v>7556</v>
      </c>
      <c r="L5943" s="11">
        <f t="shared" si="557"/>
        <v>3776</v>
      </c>
      <c r="M5943" t="str">
        <f>VLOOKUP(C5943,[1]!Location_Data[#Data],2,0)</f>
        <v>Pasadena</v>
      </c>
      <c r="N5943" t="str">
        <f>VLOOKUP(D5943,[1]!Salespeople_Data[#Data],2,0)</f>
        <v>Henry Nelson</v>
      </c>
      <c r="O5943" t="str">
        <f>VLOOKUP(E5943,[1]!Customer_Data[#Data],2,0)</f>
        <v>Russell Nelson</v>
      </c>
      <c r="P5943" s="15">
        <f t="shared" si="552"/>
        <v>3</v>
      </c>
      <c r="Q5943">
        <f t="shared" si="553"/>
        <v>10</v>
      </c>
      <c r="R5943">
        <f t="shared" si="554"/>
        <v>2019</v>
      </c>
    </row>
    <row r="5944" spans="1:18" x14ac:dyDescent="0.25">
      <c r="A5944" s="6" t="s">
        <v>6967</v>
      </c>
      <c r="B5944" s="6" t="s">
        <v>177</v>
      </c>
      <c r="C5944" s="6" t="s">
        <v>386</v>
      </c>
      <c r="D5944" s="6" t="s">
        <v>359</v>
      </c>
      <c r="E5944" s="6" t="s">
        <v>1904</v>
      </c>
      <c r="F5944" s="10">
        <v>43506</v>
      </c>
      <c r="G5944" s="6">
        <v>1</v>
      </c>
      <c r="H5944" s="11">
        <f>VLOOKUP(B5944,[1]!Product_Data[#Data],4,0)</f>
        <v>2497</v>
      </c>
      <c r="I5944" s="11">
        <f>VLOOKUP(B5944,[1]!Product_Data[#Data],3,0)</f>
        <v>1473</v>
      </c>
      <c r="J5944" s="11">
        <f t="shared" si="555"/>
        <v>1473</v>
      </c>
      <c r="K5944" s="11">
        <f t="shared" si="556"/>
        <v>2497</v>
      </c>
      <c r="L5944" s="11">
        <f t="shared" si="557"/>
        <v>1024</v>
      </c>
      <c r="M5944" t="str">
        <f>VLOOKUP(C5944,[1]!Location_Data[#Data],2,0)</f>
        <v>Carlsbad</v>
      </c>
      <c r="N5944" t="str">
        <f>VLOOKUP(D5944,[1]!Salespeople_Data[#Data],2,0)</f>
        <v>Eugene Holmes</v>
      </c>
      <c r="O5944" t="str">
        <f>VLOOKUP(E5944,[1]!Customer_Data[#Data],2,0)</f>
        <v>Ernest Rivera</v>
      </c>
      <c r="P5944" s="15">
        <f t="shared" si="552"/>
        <v>1</v>
      </c>
      <c r="Q5944">
        <f t="shared" si="553"/>
        <v>2</v>
      </c>
      <c r="R5944">
        <f t="shared" si="554"/>
        <v>2019</v>
      </c>
    </row>
    <row r="5945" spans="1:18" x14ac:dyDescent="0.25">
      <c r="A5945" s="6" t="s">
        <v>6968</v>
      </c>
      <c r="B5945" s="6" t="s">
        <v>33</v>
      </c>
      <c r="C5945" s="6" t="s">
        <v>90</v>
      </c>
      <c r="D5945" s="6" t="s">
        <v>101</v>
      </c>
      <c r="E5945" s="6" t="s">
        <v>1720</v>
      </c>
      <c r="F5945" s="10">
        <v>43752</v>
      </c>
      <c r="G5945" s="6">
        <v>1</v>
      </c>
      <c r="H5945" s="11">
        <f>VLOOKUP(B5945,[1]!Product_Data[#Data],4,0)</f>
        <v>1582</v>
      </c>
      <c r="I5945" s="11">
        <f>VLOOKUP(B5945,[1]!Product_Data[#Data],3,0)</f>
        <v>1234</v>
      </c>
      <c r="J5945" s="11">
        <f t="shared" si="555"/>
        <v>1234</v>
      </c>
      <c r="K5945" s="11">
        <f t="shared" si="556"/>
        <v>1582</v>
      </c>
      <c r="L5945" s="11">
        <f t="shared" si="557"/>
        <v>348</v>
      </c>
      <c r="M5945" t="str">
        <f>VLOOKUP(C5945,[1]!Location_Data[#Data],2,0)</f>
        <v>Irvine</v>
      </c>
      <c r="N5945" t="str">
        <f>VLOOKUP(D5945,[1]!Salespeople_Data[#Data],2,0)</f>
        <v>Scott Clark</v>
      </c>
      <c r="O5945" t="str">
        <f>VLOOKUP(E5945,[1]!Customer_Data[#Data],2,0)</f>
        <v>George Lewis</v>
      </c>
      <c r="P5945" s="15">
        <f t="shared" si="552"/>
        <v>2</v>
      </c>
      <c r="Q5945">
        <f t="shared" si="553"/>
        <v>10</v>
      </c>
      <c r="R5945">
        <f t="shared" si="554"/>
        <v>2019</v>
      </c>
    </row>
    <row r="5946" spans="1:18" x14ac:dyDescent="0.25">
      <c r="A5946" s="6" t="s">
        <v>6969</v>
      </c>
      <c r="B5946" s="6" t="s">
        <v>164</v>
      </c>
      <c r="C5946" s="6" t="s">
        <v>570</v>
      </c>
      <c r="D5946" s="6" t="s">
        <v>116</v>
      </c>
      <c r="E5946" s="6" t="s">
        <v>2635</v>
      </c>
      <c r="F5946" s="10">
        <v>43719</v>
      </c>
      <c r="G5946" s="6">
        <v>3</v>
      </c>
      <c r="H5946" s="11">
        <f>VLOOKUP(B5946,[1]!Product_Data[#Data],4,0)</f>
        <v>637</v>
      </c>
      <c r="I5946" s="11">
        <f>VLOOKUP(B5946,[1]!Product_Data[#Data],3,0)</f>
        <v>389</v>
      </c>
      <c r="J5946" s="11">
        <f t="shared" si="555"/>
        <v>1167</v>
      </c>
      <c r="K5946" s="11">
        <f t="shared" si="556"/>
        <v>1911</v>
      </c>
      <c r="L5946" s="11">
        <f t="shared" si="557"/>
        <v>744</v>
      </c>
      <c r="M5946" t="str">
        <f>VLOOKUP(C5946,[1]!Location_Data[#Data],2,0)</f>
        <v>Fresno</v>
      </c>
      <c r="N5946" t="str">
        <f>VLOOKUP(D5946,[1]!Salespeople_Data[#Data],2,0)</f>
        <v>Roger Ramos</v>
      </c>
      <c r="O5946" t="str">
        <f>VLOOKUP(E5946,[1]!Customer_Data[#Data],2,0)</f>
        <v>Christopher Weaver</v>
      </c>
      <c r="P5946" s="15">
        <f t="shared" si="552"/>
        <v>4</v>
      </c>
      <c r="Q5946">
        <f t="shared" si="553"/>
        <v>9</v>
      </c>
      <c r="R5946">
        <f t="shared" si="554"/>
        <v>2019</v>
      </c>
    </row>
    <row r="5947" spans="1:18" x14ac:dyDescent="0.25">
      <c r="A5947" s="6" t="s">
        <v>6970</v>
      </c>
      <c r="B5947" s="6" t="s">
        <v>431</v>
      </c>
      <c r="C5947" s="6" t="s">
        <v>272</v>
      </c>
      <c r="D5947" s="6" t="s">
        <v>25</v>
      </c>
      <c r="E5947" s="6" t="s">
        <v>567</v>
      </c>
      <c r="F5947" s="10">
        <v>43712</v>
      </c>
      <c r="G5947" s="6">
        <v>3</v>
      </c>
      <c r="H5947" s="11">
        <f>VLOOKUP(B5947,[1]!Product_Data[#Data],4,0)</f>
        <v>290</v>
      </c>
      <c r="I5947" s="11">
        <f>VLOOKUP(B5947,[1]!Product_Data[#Data],3,0)</f>
        <v>200</v>
      </c>
      <c r="J5947" s="11">
        <f t="shared" si="555"/>
        <v>600</v>
      </c>
      <c r="K5947" s="11">
        <f t="shared" si="556"/>
        <v>870</v>
      </c>
      <c r="L5947" s="11">
        <f t="shared" si="557"/>
        <v>270</v>
      </c>
      <c r="M5947" t="str">
        <f>VLOOKUP(C5947,[1]!Location_Data[#Data],2,0)</f>
        <v>Torrance</v>
      </c>
      <c r="N5947" t="str">
        <f>VLOOKUP(D5947,[1]!Salespeople_Data[#Data],2,0)</f>
        <v>Brian Davis</v>
      </c>
      <c r="O5947" t="str">
        <f>VLOOKUP(E5947,[1]!Customer_Data[#Data],2,0)</f>
        <v>Juan Cruz</v>
      </c>
      <c r="P5947" s="15">
        <f t="shared" si="552"/>
        <v>4</v>
      </c>
      <c r="Q5947">
        <f t="shared" si="553"/>
        <v>9</v>
      </c>
      <c r="R5947">
        <f t="shared" si="554"/>
        <v>2019</v>
      </c>
    </row>
    <row r="5948" spans="1:18" x14ac:dyDescent="0.25">
      <c r="A5948" s="6" t="s">
        <v>6971</v>
      </c>
      <c r="B5948" s="6" t="s">
        <v>185</v>
      </c>
      <c r="C5948" s="6" t="s">
        <v>48</v>
      </c>
      <c r="D5948" s="6" t="s">
        <v>10</v>
      </c>
      <c r="E5948" s="6" t="s">
        <v>2704</v>
      </c>
      <c r="F5948" s="10">
        <v>43563</v>
      </c>
      <c r="G5948" s="6">
        <v>2</v>
      </c>
      <c r="H5948" s="11">
        <f>VLOOKUP(B5948,[1]!Product_Data[#Data],4,0)</f>
        <v>667</v>
      </c>
      <c r="I5948" s="11">
        <f>VLOOKUP(B5948,[1]!Product_Data[#Data],3,0)</f>
        <v>387</v>
      </c>
      <c r="J5948" s="11">
        <f t="shared" si="555"/>
        <v>774</v>
      </c>
      <c r="K5948" s="11">
        <f t="shared" si="556"/>
        <v>1334</v>
      </c>
      <c r="L5948" s="11">
        <f t="shared" si="557"/>
        <v>560</v>
      </c>
      <c r="M5948" t="str">
        <f>VLOOKUP(C5948,[1]!Location_Data[#Data],2,0)</f>
        <v>Rialto</v>
      </c>
      <c r="N5948" t="str">
        <f>VLOOKUP(D5948,[1]!Salespeople_Data[#Data],2,0)</f>
        <v>Justin Lynch</v>
      </c>
      <c r="O5948" t="str">
        <f>VLOOKUP(E5948,[1]!Customer_Data[#Data],2,0)</f>
        <v>Benjamin Vasquez</v>
      </c>
      <c r="P5948" s="15">
        <f t="shared" si="552"/>
        <v>2</v>
      </c>
      <c r="Q5948">
        <f t="shared" si="553"/>
        <v>4</v>
      </c>
      <c r="R5948">
        <f t="shared" si="554"/>
        <v>2019</v>
      </c>
    </row>
    <row r="5949" spans="1:18" x14ac:dyDescent="0.25">
      <c r="A5949" s="6" t="s">
        <v>6972</v>
      </c>
      <c r="B5949" s="6" t="s">
        <v>164</v>
      </c>
      <c r="C5949" s="6" t="s">
        <v>512</v>
      </c>
      <c r="D5949" s="6" t="s">
        <v>91</v>
      </c>
      <c r="E5949" s="6" t="s">
        <v>2348</v>
      </c>
      <c r="F5949" s="10">
        <v>43801</v>
      </c>
      <c r="G5949" s="6">
        <v>1</v>
      </c>
      <c r="H5949" s="11">
        <f>VLOOKUP(B5949,[1]!Product_Data[#Data],4,0)</f>
        <v>637</v>
      </c>
      <c r="I5949" s="11">
        <f>VLOOKUP(B5949,[1]!Product_Data[#Data],3,0)</f>
        <v>389</v>
      </c>
      <c r="J5949" s="11">
        <f t="shared" si="555"/>
        <v>389</v>
      </c>
      <c r="K5949" s="11">
        <f t="shared" si="556"/>
        <v>637</v>
      </c>
      <c r="L5949" s="11">
        <f t="shared" si="557"/>
        <v>248</v>
      </c>
      <c r="M5949" t="str">
        <f>VLOOKUP(C5949,[1]!Location_Data[#Data],2,0)</f>
        <v>Long Beach</v>
      </c>
      <c r="N5949" t="str">
        <f>VLOOKUP(D5949,[1]!Salespeople_Data[#Data],2,0)</f>
        <v>Howard Gardner</v>
      </c>
      <c r="O5949" t="str">
        <f>VLOOKUP(E5949,[1]!Customer_Data[#Data],2,0)</f>
        <v>John Long</v>
      </c>
      <c r="P5949" s="15">
        <f t="shared" si="552"/>
        <v>2</v>
      </c>
      <c r="Q5949">
        <f t="shared" si="553"/>
        <v>12</v>
      </c>
      <c r="R5949">
        <f t="shared" si="554"/>
        <v>2019</v>
      </c>
    </row>
    <row r="5950" spans="1:18" x14ac:dyDescent="0.25">
      <c r="A5950" s="6" t="s">
        <v>6973</v>
      </c>
      <c r="B5950" s="6" t="s">
        <v>47</v>
      </c>
      <c r="C5950" s="6" t="s">
        <v>57</v>
      </c>
      <c r="D5950" s="6" t="s">
        <v>63</v>
      </c>
      <c r="E5950" s="6" t="s">
        <v>2817</v>
      </c>
      <c r="F5950" s="10">
        <v>43601</v>
      </c>
      <c r="G5950" s="6">
        <v>3</v>
      </c>
      <c r="H5950" s="11">
        <f>VLOOKUP(B5950,[1]!Product_Data[#Data],4,0)</f>
        <v>1812</v>
      </c>
      <c r="I5950" s="11">
        <f>VLOOKUP(B5950,[1]!Product_Data[#Data],3,0)</f>
        <v>1305</v>
      </c>
      <c r="J5950" s="11">
        <f t="shared" si="555"/>
        <v>3915</v>
      </c>
      <c r="K5950" s="11">
        <f t="shared" si="556"/>
        <v>5436</v>
      </c>
      <c r="L5950" s="11">
        <f t="shared" si="557"/>
        <v>1521</v>
      </c>
      <c r="M5950" t="str">
        <f>VLOOKUP(C5950,[1]!Location_Data[#Data],2,0)</f>
        <v>Thousand Oaks</v>
      </c>
      <c r="N5950" t="str">
        <f>VLOOKUP(D5950,[1]!Salespeople_Data[#Data],2,0)</f>
        <v>Jeremy Mendoza</v>
      </c>
      <c r="O5950" t="str">
        <f>VLOOKUP(E5950,[1]!Customer_Data[#Data],2,0)</f>
        <v>Raymond Spencer</v>
      </c>
      <c r="P5950" s="15">
        <f t="shared" si="552"/>
        <v>5</v>
      </c>
      <c r="Q5950">
        <f t="shared" si="553"/>
        <v>5</v>
      </c>
      <c r="R5950">
        <f t="shared" si="554"/>
        <v>2019</v>
      </c>
    </row>
    <row r="5951" spans="1:18" x14ac:dyDescent="0.25">
      <c r="A5951" s="6" t="s">
        <v>6974</v>
      </c>
      <c r="B5951" s="6" t="s">
        <v>495</v>
      </c>
      <c r="C5951" s="6" t="s">
        <v>276</v>
      </c>
      <c r="D5951" s="6" t="s">
        <v>96</v>
      </c>
      <c r="E5951" s="6" t="s">
        <v>1146</v>
      </c>
      <c r="F5951" s="10">
        <v>43595</v>
      </c>
      <c r="G5951" s="6">
        <v>3</v>
      </c>
      <c r="H5951" s="11">
        <f>VLOOKUP(B5951,[1]!Product_Data[#Data],4,0)</f>
        <v>1467</v>
      </c>
      <c r="I5951" s="11">
        <f>VLOOKUP(B5951,[1]!Product_Data[#Data],3,0)</f>
        <v>807</v>
      </c>
      <c r="J5951" s="11">
        <f t="shared" si="555"/>
        <v>2421</v>
      </c>
      <c r="K5951" s="11">
        <f t="shared" si="556"/>
        <v>4401</v>
      </c>
      <c r="L5951" s="11">
        <f t="shared" si="557"/>
        <v>1980</v>
      </c>
      <c r="M5951" t="str">
        <f>VLOOKUP(C5951,[1]!Location_Data[#Data],2,0)</f>
        <v>Orange</v>
      </c>
      <c r="N5951" t="str">
        <f>VLOOKUP(D5951,[1]!Salespeople_Data[#Data],2,0)</f>
        <v>Brian Thomas</v>
      </c>
      <c r="O5951" t="str">
        <f>VLOOKUP(E5951,[1]!Customer_Data[#Data],2,0)</f>
        <v>Jose Wright</v>
      </c>
      <c r="P5951" s="15">
        <f t="shared" si="552"/>
        <v>6</v>
      </c>
      <c r="Q5951">
        <f t="shared" si="553"/>
        <v>5</v>
      </c>
      <c r="R5951">
        <f t="shared" si="554"/>
        <v>2019</v>
      </c>
    </row>
    <row r="5952" spans="1:18" x14ac:dyDescent="0.25">
      <c r="A5952" s="6" t="s">
        <v>6975</v>
      </c>
      <c r="B5952" s="6" t="s">
        <v>652</v>
      </c>
      <c r="C5952" s="6" t="s">
        <v>512</v>
      </c>
      <c r="D5952" s="6" t="s">
        <v>298</v>
      </c>
      <c r="E5952" s="6" t="s">
        <v>734</v>
      </c>
      <c r="F5952" s="10">
        <v>43720</v>
      </c>
      <c r="G5952" s="6">
        <v>1</v>
      </c>
      <c r="H5952" s="11">
        <f>VLOOKUP(B5952,[1]!Product_Data[#Data],4,0)</f>
        <v>217</v>
      </c>
      <c r="I5952" s="11">
        <f>VLOOKUP(B5952,[1]!Product_Data[#Data],3,0)</f>
        <v>171</v>
      </c>
      <c r="J5952" s="11">
        <f t="shared" si="555"/>
        <v>171</v>
      </c>
      <c r="K5952" s="11">
        <f t="shared" si="556"/>
        <v>217</v>
      </c>
      <c r="L5952" s="11">
        <f t="shared" si="557"/>
        <v>46</v>
      </c>
      <c r="M5952" t="str">
        <f>VLOOKUP(C5952,[1]!Location_Data[#Data],2,0)</f>
        <v>Long Beach</v>
      </c>
      <c r="N5952" t="str">
        <f>VLOOKUP(D5952,[1]!Salespeople_Data[#Data],2,0)</f>
        <v>Kenneth Fields</v>
      </c>
      <c r="O5952" t="str">
        <f>VLOOKUP(E5952,[1]!Customer_Data[#Data],2,0)</f>
        <v>Henry Kelley</v>
      </c>
      <c r="P5952" s="15">
        <f t="shared" si="552"/>
        <v>5</v>
      </c>
      <c r="Q5952">
        <f t="shared" si="553"/>
        <v>9</v>
      </c>
      <c r="R5952">
        <f t="shared" si="554"/>
        <v>2019</v>
      </c>
    </row>
    <row r="5953" spans="1:18" x14ac:dyDescent="0.25">
      <c r="A5953" s="6" t="s">
        <v>6976</v>
      </c>
      <c r="B5953" s="6" t="s">
        <v>666</v>
      </c>
      <c r="C5953" s="6" t="s">
        <v>190</v>
      </c>
      <c r="D5953" s="6" t="s">
        <v>80</v>
      </c>
      <c r="E5953" s="6" t="s">
        <v>631</v>
      </c>
      <c r="F5953" s="10">
        <v>43576</v>
      </c>
      <c r="G5953" s="6">
        <v>2</v>
      </c>
      <c r="H5953" s="11">
        <f>VLOOKUP(B5953,[1]!Product_Data[#Data],4,0)</f>
        <v>2241</v>
      </c>
      <c r="I5953" s="11">
        <f>VLOOKUP(B5953,[1]!Product_Data[#Data],3,0)</f>
        <v>1367</v>
      </c>
      <c r="J5953" s="11">
        <f t="shared" si="555"/>
        <v>2734</v>
      </c>
      <c r="K5953" s="11">
        <f t="shared" si="556"/>
        <v>4482</v>
      </c>
      <c r="L5953" s="11">
        <f t="shared" si="557"/>
        <v>1748</v>
      </c>
      <c r="M5953" t="str">
        <f>VLOOKUP(C5953,[1]!Location_Data[#Data],2,0)</f>
        <v>Oakland</v>
      </c>
      <c r="N5953" t="str">
        <f>VLOOKUP(D5953,[1]!Salespeople_Data[#Data],2,0)</f>
        <v>Henry Nelson</v>
      </c>
      <c r="O5953" t="str">
        <f>VLOOKUP(E5953,[1]!Customer_Data[#Data],2,0)</f>
        <v>Matthew Phillips</v>
      </c>
      <c r="P5953" s="15">
        <f t="shared" si="552"/>
        <v>1</v>
      </c>
      <c r="Q5953">
        <f t="shared" si="553"/>
        <v>4</v>
      </c>
      <c r="R5953">
        <f t="shared" si="554"/>
        <v>2019</v>
      </c>
    </row>
    <row r="5954" spans="1:18" x14ac:dyDescent="0.25">
      <c r="A5954" s="6" t="s">
        <v>6977</v>
      </c>
      <c r="B5954" s="6" t="s">
        <v>129</v>
      </c>
      <c r="C5954" s="6" t="s">
        <v>224</v>
      </c>
      <c r="D5954" s="6" t="s">
        <v>91</v>
      </c>
      <c r="E5954" s="6" t="s">
        <v>1801</v>
      </c>
      <c r="F5954" s="10">
        <v>43511</v>
      </c>
      <c r="G5954" s="6">
        <v>1</v>
      </c>
      <c r="H5954" s="11">
        <f>VLOOKUP(B5954,[1]!Product_Data[#Data],4,0)</f>
        <v>127</v>
      </c>
      <c r="I5954" s="11">
        <f>VLOOKUP(B5954,[1]!Product_Data[#Data],3,0)</f>
        <v>79</v>
      </c>
      <c r="J5954" s="11">
        <f t="shared" si="555"/>
        <v>79</v>
      </c>
      <c r="K5954" s="11">
        <f t="shared" si="556"/>
        <v>127</v>
      </c>
      <c r="L5954" s="11">
        <f t="shared" si="557"/>
        <v>48</v>
      </c>
      <c r="M5954" t="str">
        <f>VLOOKUP(C5954,[1]!Location_Data[#Data],2,0)</f>
        <v>Huntington Beach</v>
      </c>
      <c r="N5954" t="str">
        <f>VLOOKUP(D5954,[1]!Salespeople_Data[#Data],2,0)</f>
        <v>Howard Gardner</v>
      </c>
      <c r="O5954" t="str">
        <f>VLOOKUP(E5954,[1]!Customer_Data[#Data],2,0)</f>
        <v>Larry Stone</v>
      </c>
      <c r="P5954" s="15">
        <f t="shared" ref="P5954:P6017" si="558">WEEKDAY(F5954)</f>
        <v>6</v>
      </c>
      <c r="Q5954">
        <f t="shared" ref="Q5954:Q6017" si="559">MONTH(F5954)</f>
        <v>2</v>
      </c>
      <c r="R5954">
        <f t="shared" ref="R5954:R6017" si="560">YEAR(F5954)</f>
        <v>2019</v>
      </c>
    </row>
    <row r="5955" spans="1:18" x14ac:dyDescent="0.25">
      <c r="A5955" s="6" t="s">
        <v>6978</v>
      </c>
      <c r="B5955" s="6" t="s">
        <v>435</v>
      </c>
      <c r="C5955" s="6" t="s">
        <v>436</v>
      </c>
      <c r="D5955" s="6" t="s">
        <v>87</v>
      </c>
      <c r="E5955" s="6" t="s">
        <v>1434</v>
      </c>
      <c r="F5955" s="10">
        <v>43612</v>
      </c>
      <c r="G5955" s="6">
        <v>1</v>
      </c>
      <c r="H5955" s="11">
        <f>VLOOKUP(B5955,[1]!Product_Data[#Data],4,0)</f>
        <v>2141</v>
      </c>
      <c r="I5955" s="11">
        <f>VLOOKUP(B5955,[1]!Product_Data[#Data],3,0)</f>
        <v>1777</v>
      </c>
      <c r="J5955" s="11">
        <f t="shared" ref="J5955:J6018" si="561">PRODUCT(I5955,G5955)</f>
        <v>1777</v>
      </c>
      <c r="K5955" s="11">
        <f t="shared" ref="K5955:K6018" si="562">PRODUCT(H5955,G5955)</f>
        <v>2141</v>
      </c>
      <c r="L5955" s="11">
        <f t="shared" ref="L5955:L6018" si="563">K5955-J5955</f>
        <v>364</v>
      </c>
      <c r="M5955" t="str">
        <f>VLOOKUP(C5955,[1]!Location_Data[#Data],2,0)</f>
        <v>Jurupa Valley</v>
      </c>
      <c r="N5955" t="str">
        <f>VLOOKUP(D5955,[1]!Salespeople_Data[#Data],2,0)</f>
        <v>Martin Perry</v>
      </c>
      <c r="O5955" t="str">
        <f>VLOOKUP(E5955,[1]!Customer_Data[#Data],2,0)</f>
        <v>Raymond Alexander</v>
      </c>
      <c r="P5955" s="15">
        <f t="shared" si="558"/>
        <v>2</v>
      </c>
      <c r="Q5955">
        <f t="shared" si="559"/>
        <v>5</v>
      </c>
      <c r="R5955">
        <f t="shared" si="560"/>
        <v>2019</v>
      </c>
    </row>
    <row r="5956" spans="1:18" x14ac:dyDescent="0.25">
      <c r="A5956" s="6" t="s">
        <v>6979</v>
      </c>
      <c r="B5956" s="6" t="s">
        <v>440</v>
      </c>
      <c r="C5956" s="6" t="s">
        <v>458</v>
      </c>
      <c r="D5956" s="6" t="s">
        <v>35</v>
      </c>
      <c r="E5956" s="6" t="s">
        <v>171</v>
      </c>
      <c r="F5956" s="10">
        <v>43797</v>
      </c>
      <c r="G5956" s="6">
        <v>1</v>
      </c>
      <c r="H5956" s="11">
        <f>VLOOKUP(B5956,[1]!Product_Data[#Data],4,0)</f>
        <v>800</v>
      </c>
      <c r="I5956" s="11">
        <f>VLOOKUP(B5956,[1]!Product_Data[#Data],3,0)</f>
        <v>536</v>
      </c>
      <c r="J5956" s="11">
        <f t="shared" si="561"/>
        <v>536</v>
      </c>
      <c r="K5956" s="11">
        <f t="shared" si="562"/>
        <v>800</v>
      </c>
      <c r="L5956" s="11">
        <f t="shared" si="563"/>
        <v>264</v>
      </c>
      <c r="M5956" t="str">
        <f>VLOOKUP(C5956,[1]!Location_Data[#Data],2,0)</f>
        <v>Fontana</v>
      </c>
      <c r="N5956" t="str">
        <f>VLOOKUP(D5956,[1]!Salespeople_Data[#Data],2,0)</f>
        <v>Charles Harper</v>
      </c>
      <c r="O5956" t="str">
        <f>VLOOKUP(E5956,[1]!Customer_Data[#Data],2,0)</f>
        <v>Eugene Weaver</v>
      </c>
      <c r="P5956" s="15">
        <f t="shared" si="558"/>
        <v>5</v>
      </c>
      <c r="Q5956">
        <f t="shared" si="559"/>
        <v>11</v>
      </c>
      <c r="R5956">
        <f t="shared" si="560"/>
        <v>2019</v>
      </c>
    </row>
    <row r="5957" spans="1:18" x14ac:dyDescent="0.25">
      <c r="A5957" s="6" t="s">
        <v>6980</v>
      </c>
      <c r="B5957" s="6" t="s">
        <v>626</v>
      </c>
      <c r="C5957" s="6" t="s">
        <v>355</v>
      </c>
      <c r="D5957" s="6" t="s">
        <v>71</v>
      </c>
      <c r="E5957" s="6" t="s">
        <v>3134</v>
      </c>
      <c r="F5957" s="10">
        <v>43488</v>
      </c>
      <c r="G5957" s="6">
        <v>2</v>
      </c>
      <c r="H5957" s="11">
        <f>VLOOKUP(B5957,[1]!Product_Data[#Data],4,0)</f>
        <v>584</v>
      </c>
      <c r="I5957" s="11">
        <f>VLOOKUP(B5957,[1]!Product_Data[#Data],3,0)</f>
        <v>420</v>
      </c>
      <c r="J5957" s="11">
        <f t="shared" si="561"/>
        <v>840</v>
      </c>
      <c r="K5957" s="11">
        <f t="shared" si="562"/>
        <v>1168</v>
      </c>
      <c r="L5957" s="11">
        <f t="shared" si="563"/>
        <v>328</v>
      </c>
      <c r="M5957" t="str">
        <f>VLOOKUP(C5957,[1]!Location_Data[#Data],2,0)</f>
        <v>Burbank</v>
      </c>
      <c r="N5957" t="str">
        <f>VLOOKUP(D5957,[1]!Salespeople_Data[#Data],2,0)</f>
        <v>Gary Rodriguez</v>
      </c>
      <c r="O5957" t="str">
        <f>VLOOKUP(E5957,[1]!Customer_Data[#Data],2,0)</f>
        <v>Juan Hunt</v>
      </c>
      <c r="P5957" s="15">
        <f t="shared" si="558"/>
        <v>4</v>
      </c>
      <c r="Q5957">
        <f t="shared" si="559"/>
        <v>1</v>
      </c>
      <c r="R5957">
        <f t="shared" si="560"/>
        <v>2019</v>
      </c>
    </row>
    <row r="5958" spans="1:18" x14ac:dyDescent="0.25">
      <c r="A5958" s="6" t="s">
        <v>6981</v>
      </c>
      <c r="B5958" s="6" t="s">
        <v>144</v>
      </c>
      <c r="C5958" s="6" t="s">
        <v>90</v>
      </c>
      <c r="D5958" s="6" t="s">
        <v>447</v>
      </c>
      <c r="E5958" s="6" t="s">
        <v>1689</v>
      </c>
      <c r="F5958" s="10">
        <v>43504</v>
      </c>
      <c r="G5958" s="6">
        <v>4</v>
      </c>
      <c r="H5958" s="11">
        <f>VLOOKUP(B5958,[1]!Product_Data[#Data],4,0)</f>
        <v>2410</v>
      </c>
      <c r="I5958" s="11">
        <f>VLOOKUP(B5958,[1]!Product_Data[#Data],3,0)</f>
        <v>1518</v>
      </c>
      <c r="J5958" s="11">
        <f t="shared" si="561"/>
        <v>6072</v>
      </c>
      <c r="K5958" s="11">
        <f t="shared" si="562"/>
        <v>9640</v>
      </c>
      <c r="L5958" s="11">
        <f t="shared" si="563"/>
        <v>3568</v>
      </c>
      <c r="M5958" t="str">
        <f>VLOOKUP(C5958,[1]!Location_Data[#Data],2,0)</f>
        <v>Irvine</v>
      </c>
      <c r="N5958" t="str">
        <f>VLOOKUP(D5958,[1]!Salespeople_Data[#Data],2,0)</f>
        <v>Howard Sims</v>
      </c>
      <c r="O5958" t="str">
        <f>VLOOKUP(E5958,[1]!Customer_Data[#Data],2,0)</f>
        <v>Billy Gonzales</v>
      </c>
      <c r="P5958" s="15">
        <f t="shared" si="558"/>
        <v>6</v>
      </c>
      <c r="Q5958">
        <f t="shared" si="559"/>
        <v>2</v>
      </c>
      <c r="R5958">
        <f t="shared" si="560"/>
        <v>2019</v>
      </c>
    </row>
    <row r="5959" spans="1:18" x14ac:dyDescent="0.25">
      <c r="A5959" s="6" t="s">
        <v>6982</v>
      </c>
      <c r="B5959" s="6" t="s">
        <v>421</v>
      </c>
      <c r="C5959" s="6" t="s">
        <v>34</v>
      </c>
      <c r="D5959" s="6" t="s">
        <v>116</v>
      </c>
      <c r="E5959" s="6" t="s">
        <v>821</v>
      </c>
      <c r="F5959" s="10">
        <v>43536</v>
      </c>
      <c r="G5959" s="6">
        <v>1</v>
      </c>
      <c r="H5959" s="11">
        <f>VLOOKUP(B5959,[1]!Product_Data[#Data],4,0)</f>
        <v>826</v>
      </c>
      <c r="I5959" s="11">
        <f>VLOOKUP(B5959,[1]!Product_Data[#Data],3,0)</f>
        <v>562</v>
      </c>
      <c r="J5959" s="11">
        <f t="shared" si="561"/>
        <v>562</v>
      </c>
      <c r="K5959" s="11">
        <f t="shared" si="562"/>
        <v>826</v>
      </c>
      <c r="L5959" s="11">
        <f t="shared" si="563"/>
        <v>264</v>
      </c>
      <c r="M5959" t="str">
        <f>VLOOKUP(C5959,[1]!Location_Data[#Data],2,0)</f>
        <v>Inglewood</v>
      </c>
      <c r="N5959" t="str">
        <f>VLOOKUP(D5959,[1]!Salespeople_Data[#Data],2,0)</f>
        <v>Roger Ramos</v>
      </c>
      <c r="O5959" t="str">
        <f>VLOOKUP(E5959,[1]!Customer_Data[#Data],2,0)</f>
        <v>Gregory Jackson</v>
      </c>
      <c r="P5959" s="15">
        <f t="shared" si="558"/>
        <v>3</v>
      </c>
      <c r="Q5959">
        <f t="shared" si="559"/>
        <v>3</v>
      </c>
      <c r="R5959">
        <f t="shared" si="560"/>
        <v>2019</v>
      </c>
    </row>
    <row r="5960" spans="1:18" x14ac:dyDescent="0.25">
      <c r="A5960" s="6" t="s">
        <v>6983</v>
      </c>
      <c r="B5960" s="6" t="s">
        <v>626</v>
      </c>
      <c r="C5960" s="6" t="s">
        <v>268</v>
      </c>
      <c r="D5960" s="6" t="s">
        <v>356</v>
      </c>
      <c r="E5960" s="6" t="s">
        <v>1522</v>
      </c>
      <c r="F5960" s="10">
        <v>43654</v>
      </c>
      <c r="G5960" s="6">
        <v>1</v>
      </c>
      <c r="H5960" s="11">
        <f>VLOOKUP(B5960,[1]!Product_Data[#Data],4,0)</f>
        <v>584</v>
      </c>
      <c r="I5960" s="11">
        <f>VLOOKUP(B5960,[1]!Product_Data[#Data],3,0)</f>
        <v>420</v>
      </c>
      <c r="J5960" s="11">
        <f t="shared" si="561"/>
        <v>420</v>
      </c>
      <c r="K5960" s="11">
        <f t="shared" si="562"/>
        <v>584</v>
      </c>
      <c r="L5960" s="11">
        <f t="shared" si="563"/>
        <v>164</v>
      </c>
      <c r="M5960" t="str">
        <f>VLOOKUP(C5960,[1]!Location_Data[#Data],2,0)</f>
        <v>Murrieta</v>
      </c>
      <c r="N5960" t="str">
        <f>VLOOKUP(D5960,[1]!Salespeople_Data[#Data],2,0)</f>
        <v>Jimmy Young</v>
      </c>
      <c r="O5960" t="str">
        <f>VLOOKUP(E5960,[1]!Customer_Data[#Data],2,0)</f>
        <v>Ryan Ruiz</v>
      </c>
      <c r="P5960" s="15">
        <f t="shared" si="558"/>
        <v>2</v>
      </c>
      <c r="Q5960">
        <f t="shared" si="559"/>
        <v>7</v>
      </c>
      <c r="R5960">
        <f t="shared" si="560"/>
        <v>2019</v>
      </c>
    </row>
    <row r="5961" spans="1:18" x14ac:dyDescent="0.25">
      <c r="A5961" s="6" t="s">
        <v>6984</v>
      </c>
      <c r="B5961" s="6" t="s">
        <v>168</v>
      </c>
      <c r="C5961" s="6" t="s">
        <v>458</v>
      </c>
      <c r="D5961" s="6" t="s">
        <v>63</v>
      </c>
      <c r="E5961" s="6" t="s">
        <v>317</v>
      </c>
      <c r="F5961" s="10">
        <v>43684</v>
      </c>
      <c r="G5961" s="6">
        <v>3</v>
      </c>
      <c r="H5961" s="11">
        <f>VLOOKUP(B5961,[1]!Product_Data[#Data],4,0)</f>
        <v>112</v>
      </c>
      <c r="I5961" s="11">
        <f>VLOOKUP(B5961,[1]!Product_Data[#Data],3,0)</f>
        <v>90</v>
      </c>
      <c r="J5961" s="11">
        <f t="shared" si="561"/>
        <v>270</v>
      </c>
      <c r="K5961" s="11">
        <f t="shared" si="562"/>
        <v>336</v>
      </c>
      <c r="L5961" s="11">
        <f t="shared" si="563"/>
        <v>66</v>
      </c>
      <c r="M5961" t="str">
        <f>VLOOKUP(C5961,[1]!Location_Data[#Data],2,0)</f>
        <v>Fontana</v>
      </c>
      <c r="N5961" t="str">
        <f>VLOOKUP(D5961,[1]!Salespeople_Data[#Data],2,0)</f>
        <v>Jeremy Mendoza</v>
      </c>
      <c r="O5961" t="str">
        <f>VLOOKUP(E5961,[1]!Customer_Data[#Data],2,0)</f>
        <v>Jimmy Morrison</v>
      </c>
      <c r="P5961" s="15">
        <f t="shared" si="558"/>
        <v>4</v>
      </c>
      <c r="Q5961">
        <f t="shared" si="559"/>
        <v>8</v>
      </c>
      <c r="R5961">
        <f t="shared" si="560"/>
        <v>2019</v>
      </c>
    </row>
    <row r="5962" spans="1:18" x14ac:dyDescent="0.25">
      <c r="A5962" s="6" t="s">
        <v>6985</v>
      </c>
      <c r="B5962" s="6" t="s">
        <v>267</v>
      </c>
      <c r="C5962" s="6" t="s">
        <v>276</v>
      </c>
      <c r="D5962" s="6" t="s">
        <v>257</v>
      </c>
      <c r="E5962" s="6" t="s">
        <v>1425</v>
      </c>
      <c r="F5962" s="10">
        <v>43652</v>
      </c>
      <c r="G5962" s="6">
        <v>1</v>
      </c>
      <c r="H5962" s="11">
        <f>VLOOKUP(B5962,[1]!Product_Data[#Data],4,0)</f>
        <v>400</v>
      </c>
      <c r="I5962" s="11">
        <f>VLOOKUP(B5962,[1]!Product_Data[#Data],3,0)</f>
        <v>208</v>
      </c>
      <c r="J5962" s="11">
        <f t="shared" si="561"/>
        <v>208</v>
      </c>
      <c r="K5962" s="11">
        <f t="shared" si="562"/>
        <v>400</v>
      </c>
      <c r="L5962" s="11">
        <f t="shared" si="563"/>
        <v>192</v>
      </c>
      <c r="M5962" t="str">
        <f>VLOOKUP(C5962,[1]!Location_Data[#Data],2,0)</f>
        <v>Orange</v>
      </c>
      <c r="N5962" t="str">
        <f>VLOOKUP(D5962,[1]!Salespeople_Data[#Data],2,0)</f>
        <v>Jerry Perry</v>
      </c>
      <c r="O5962" t="str">
        <f>VLOOKUP(E5962,[1]!Customer_Data[#Data],2,0)</f>
        <v>Johnny Andrews</v>
      </c>
      <c r="P5962" s="15">
        <f t="shared" si="558"/>
        <v>7</v>
      </c>
      <c r="Q5962">
        <f t="shared" si="559"/>
        <v>7</v>
      </c>
      <c r="R5962">
        <f t="shared" si="560"/>
        <v>2019</v>
      </c>
    </row>
    <row r="5963" spans="1:18" x14ac:dyDescent="0.25">
      <c r="A5963" s="6" t="s">
        <v>6986</v>
      </c>
      <c r="B5963" s="6" t="s">
        <v>340</v>
      </c>
      <c r="C5963" s="6" t="s">
        <v>90</v>
      </c>
      <c r="D5963" s="6" t="s">
        <v>212</v>
      </c>
      <c r="E5963" s="6" t="s">
        <v>2605</v>
      </c>
      <c r="F5963" s="10">
        <v>43814</v>
      </c>
      <c r="G5963" s="6">
        <v>2</v>
      </c>
      <c r="H5963" s="11">
        <f>VLOOKUP(B5963,[1]!Product_Data[#Data],4,0)</f>
        <v>1967</v>
      </c>
      <c r="I5963" s="11">
        <f>VLOOKUP(B5963,[1]!Product_Data[#Data],3,0)</f>
        <v>1397</v>
      </c>
      <c r="J5963" s="11">
        <f t="shared" si="561"/>
        <v>2794</v>
      </c>
      <c r="K5963" s="11">
        <f t="shared" si="562"/>
        <v>3934</v>
      </c>
      <c r="L5963" s="11">
        <f t="shared" si="563"/>
        <v>1140</v>
      </c>
      <c r="M5963" t="str">
        <f>VLOOKUP(C5963,[1]!Location_Data[#Data],2,0)</f>
        <v>Irvine</v>
      </c>
      <c r="N5963" t="str">
        <f>VLOOKUP(D5963,[1]!Salespeople_Data[#Data],2,0)</f>
        <v>Ronald Reed</v>
      </c>
      <c r="O5963" t="str">
        <f>VLOOKUP(E5963,[1]!Customer_Data[#Data],2,0)</f>
        <v>Robert Price</v>
      </c>
      <c r="P5963" s="15">
        <f t="shared" si="558"/>
        <v>1</v>
      </c>
      <c r="Q5963">
        <f t="shared" si="559"/>
        <v>12</v>
      </c>
      <c r="R5963">
        <f t="shared" si="560"/>
        <v>2019</v>
      </c>
    </row>
    <row r="5964" spans="1:18" x14ac:dyDescent="0.25">
      <c r="A5964" s="6" t="s">
        <v>6987</v>
      </c>
      <c r="B5964" s="6" t="s">
        <v>86</v>
      </c>
      <c r="C5964" s="6" t="s">
        <v>70</v>
      </c>
      <c r="D5964" s="6" t="s">
        <v>141</v>
      </c>
      <c r="E5964" s="6" t="s">
        <v>823</v>
      </c>
      <c r="F5964" s="10">
        <v>43722</v>
      </c>
      <c r="G5964" s="6">
        <v>4</v>
      </c>
      <c r="H5964" s="11">
        <f>VLOOKUP(B5964,[1]!Product_Data[#Data],4,0)</f>
        <v>1725</v>
      </c>
      <c r="I5964" s="11">
        <f>VLOOKUP(B5964,[1]!Product_Data[#Data],3,0)</f>
        <v>1363</v>
      </c>
      <c r="J5964" s="11">
        <f t="shared" si="561"/>
        <v>5452</v>
      </c>
      <c r="K5964" s="11">
        <f t="shared" si="562"/>
        <v>6900</v>
      </c>
      <c r="L5964" s="11">
        <f t="shared" si="563"/>
        <v>1448</v>
      </c>
      <c r="M5964" t="str">
        <f>VLOOKUP(C5964,[1]!Location_Data[#Data],2,0)</f>
        <v>Clovis</v>
      </c>
      <c r="N5964" t="str">
        <f>VLOOKUP(D5964,[1]!Salespeople_Data[#Data],2,0)</f>
        <v>Arthur Mccoy</v>
      </c>
      <c r="O5964" t="str">
        <f>VLOOKUP(E5964,[1]!Customer_Data[#Data],2,0)</f>
        <v>Harold Turner</v>
      </c>
      <c r="P5964" s="15">
        <f t="shared" si="558"/>
        <v>7</v>
      </c>
      <c r="Q5964">
        <f t="shared" si="559"/>
        <v>9</v>
      </c>
      <c r="R5964">
        <f t="shared" si="560"/>
        <v>2019</v>
      </c>
    </row>
    <row r="5965" spans="1:18" x14ac:dyDescent="0.25">
      <c r="A5965" s="6" t="s">
        <v>6988</v>
      </c>
      <c r="B5965" s="6" t="s">
        <v>260</v>
      </c>
      <c r="C5965" s="6" t="s">
        <v>44</v>
      </c>
      <c r="D5965" s="6" t="s">
        <v>20</v>
      </c>
      <c r="E5965" s="6" t="s">
        <v>656</v>
      </c>
      <c r="F5965" s="10">
        <v>43759</v>
      </c>
      <c r="G5965" s="6">
        <v>1</v>
      </c>
      <c r="H5965" s="11">
        <f>VLOOKUP(B5965,[1]!Product_Data[#Data],4,0)</f>
        <v>502</v>
      </c>
      <c r="I5965" s="11">
        <f>VLOOKUP(B5965,[1]!Product_Data[#Data],3,0)</f>
        <v>296</v>
      </c>
      <c r="J5965" s="11">
        <f t="shared" si="561"/>
        <v>296</v>
      </c>
      <c r="K5965" s="11">
        <f t="shared" si="562"/>
        <v>502</v>
      </c>
      <c r="L5965" s="11">
        <f t="shared" si="563"/>
        <v>206</v>
      </c>
      <c r="M5965" t="str">
        <f>VLOOKUP(C5965,[1]!Location_Data[#Data],2,0)</f>
        <v>Moreno Valley</v>
      </c>
      <c r="N5965" t="str">
        <f>VLOOKUP(D5965,[1]!Salespeople_Data[#Data],2,0)</f>
        <v>Joshua Cook</v>
      </c>
      <c r="O5965" t="str">
        <f>VLOOKUP(E5965,[1]!Customer_Data[#Data],2,0)</f>
        <v>Harry Castillo</v>
      </c>
      <c r="P5965" s="15">
        <f t="shared" si="558"/>
        <v>2</v>
      </c>
      <c r="Q5965">
        <f t="shared" si="559"/>
        <v>10</v>
      </c>
      <c r="R5965">
        <f t="shared" si="560"/>
        <v>2019</v>
      </c>
    </row>
    <row r="5966" spans="1:18" x14ac:dyDescent="0.25">
      <c r="A5966" s="6" t="s">
        <v>6989</v>
      </c>
      <c r="B5966" s="6" t="s">
        <v>185</v>
      </c>
      <c r="C5966" s="6" t="s">
        <v>246</v>
      </c>
      <c r="D5966" s="6" t="s">
        <v>87</v>
      </c>
      <c r="E5966" s="6" t="s">
        <v>2157</v>
      </c>
      <c r="F5966" s="10">
        <v>43629</v>
      </c>
      <c r="G5966" s="6">
        <v>1</v>
      </c>
      <c r="H5966" s="11">
        <f>VLOOKUP(B5966,[1]!Product_Data[#Data],4,0)</f>
        <v>667</v>
      </c>
      <c r="I5966" s="11">
        <f>VLOOKUP(B5966,[1]!Product_Data[#Data],3,0)</f>
        <v>387</v>
      </c>
      <c r="J5966" s="11">
        <f t="shared" si="561"/>
        <v>387</v>
      </c>
      <c r="K5966" s="11">
        <f t="shared" si="562"/>
        <v>667</v>
      </c>
      <c r="L5966" s="11">
        <f t="shared" si="563"/>
        <v>280</v>
      </c>
      <c r="M5966" t="str">
        <f>VLOOKUP(C5966,[1]!Location_Data[#Data],2,0)</f>
        <v>San Francisco</v>
      </c>
      <c r="N5966" t="str">
        <f>VLOOKUP(D5966,[1]!Salespeople_Data[#Data],2,0)</f>
        <v>Martin Perry</v>
      </c>
      <c r="O5966" t="str">
        <f>VLOOKUP(E5966,[1]!Customer_Data[#Data],2,0)</f>
        <v>Henry Elliott</v>
      </c>
      <c r="P5966" s="15">
        <f t="shared" si="558"/>
        <v>5</v>
      </c>
      <c r="Q5966">
        <f t="shared" si="559"/>
        <v>6</v>
      </c>
      <c r="R5966">
        <f t="shared" si="560"/>
        <v>2019</v>
      </c>
    </row>
    <row r="5967" spans="1:18" x14ac:dyDescent="0.25">
      <c r="A5967" s="6" t="s">
        <v>6990</v>
      </c>
      <c r="B5967" s="6" t="s">
        <v>260</v>
      </c>
      <c r="C5967" s="6" t="s">
        <v>145</v>
      </c>
      <c r="D5967" s="6" t="s">
        <v>356</v>
      </c>
      <c r="E5967" s="6" t="s">
        <v>1778</v>
      </c>
      <c r="F5967" s="10">
        <v>43496</v>
      </c>
      <c r="G5967" s="6">
        <v>4</v>
      </c>
      <c r="H5967" s="11">
        <f>VLOOKUP(B5967,[1]!Product_Data[#Data],4,0)</f>
        <v>502</v>
      </c>
      <c r="I5967" s="11">
        <f>VLOOKUP(B5967,[1]!Product_Data[#Data],3,0)</f>
        <v>296</v>
      </c>
      <c r="J5967" s="11">
        <f t="shared" si="561"/>
        <v>1184</v>
      </c>
      <c r="K5967" s="11">
        <f t="shared" si="562"/>
        <v>2008</v>
      </c>
      <c r="L5967" s="11">
        <f t="shared" si="563"/>
        <v>824</v>
      </c>
      <c r="M5967" t="str">
        <f>VLOOKUP(C5967,[1]!Location_Data[#Data],2,0)</f>
        <v>Santa Maria</v>
      </c>
      <c r="N5967" t="str">
        <f>VLOOKUP(D5967,[1]!Salespeople_Data[#Data],2,0)</f>
        <v>Jimmy Young</v>
      </c>
      <c r="O5967" t="str">
        <f>VLOOKUP(E5967,[1]!Customer_Data[#Data],2,0)</f>
        <v>Peter Boyd</v>
      </c>
      <c r="P5967" s="15">
        <f t="shared" si="558"/>
        <v>5</v>
      </c>
      <c r="Q5967">
        <f t="shared" si="559"/>
        <v>1</v>
      </c>
      <c r="R5967">
        <f t="shared" si="560"/>
        <v>2019</v>
      </c>
    </row>
    <row r="5968" spans="1:18" x14ac:dyDescent="0.25">
      <c r="A5968" s="6" t="s">
        <v>6991</v>
      </c>
      <c r="B5968" s="6" t="s">
        <v>373</v>
      </c>
      <c r="C5968" s="6" t="s">
        <v>386</v>
      </c>
      <c r="D5968" s="6" t="s">
        <v>63</v>
      </c>
      <c r="E5968" s="6" t="s">
        <v>1357</v>
      </c>
      <c r="F5968" s="10">
        <v>43582</v>
      </c>
      <c r="G5968" s="6">
        <v>4</v>
      </c>
      <c r="H5968" s="11">
        <f>VLOOKUP(B5968,[1]!Product_Data[#Data],4,0)</f>
        <v>2182</v>
      </c>
      <c r="I5968" s="11">
        <f>VLOOKUP(B5968,[1]!Product_Data[#Data],3,0)</f>
        <v>1200</v>
      </c>
      <c r="J5968" s="11">
        <f t="shared" si="561"/>
        <v>4800</v>
      </c>
      <c r="K5968" s="11">
        <f t="shared" si="562"/>
        <v>8728</v>
      </c>
      <c r="L5968" s="11">
        <f t="shared" si="563"/>
        <v>3928</v>
      </c>
      <c r="M5968" t="str">
        <f>VLOOKUP(C5968,[1]!Location_Data[#Data],2,0)</f>
        <v>Carlsbad</v>
      </c>
      <c r="N5968" t="str">
        <f>VLOOKUP(D5968,[1]!Salespeople_Data[#Data],2,0)</f>
        <v>Jeremy Mendoza</v>
      </c>
      <c r="O5968" t="str">
        <f>VLOOKUP(E5968,[1]!Customer_Data[#Data],2,0)</f>
        <v>Jack Phillips</v>
      </c>
      <c r="P5968" s="15">
        <f t="shared" si="558"/>
        <v>7</v>
      </c>
      <c r="Q5968">
        <f t="shared" si="559"/>
        <v>4</v>
      </c>
      <c r="R5968">
        <f t="shared" si="560"/>
        <v>2019</v>
      </c>
    </row>
    <row r="5969" spans="1:18" x14ac:dyDescent="0.25">
      <c r="A5969" s="6" t="s">
        <v>6992</v>
      </c>
      <c r="B5969" s="6" t="s">
        <v>129</v>
      </c>
      <c r="C5969" s="6" t="s">
        <v>70</v>
      </c>
      <c r="D5969" s="6" t="s">
        <v>159</v>
      </c>
      <c r="E5969" s="6" t="s">
        <v>150</v>
      </c>
      <c r="F5969" s="10">
        <v>43613</v>
      </c>
      <c r="G5969" s="6">
        <v>3</v>
      </c>
      <c r="H5969" s="11">
        <f>VLOOKUP(B5969,[1]!Product_Data[#Data],4,0)</f>
        <v>127</v>
      </c>
      <c r="I5969" s="11">
        <f>VLOOKUP(B5969,[1]!Product_Data[#Data],3,0)</f>
        <v>79</v>
      </c>
      <c r="J5969" s="11">
        <f t="shared" si="561"/>
        <v>237</v>
      </c>
      <c r="K5969" s="11">
        <f t="shared" si="562"/>
        <v>381</v>
      </c>
      <c r="L5969" s="11">
        <f t="shared" si="563"/>
        <v>144</v>
      </c>
      <c r="M5969" t="str">
        <f>VLOOKUP(C5969,[1]!Location_Data[#Data],2,0)</f>
        <v>Clovis</v>
      </c>
      <c r="N5969" t="str">
        <f>VLOOKUP(D5969,[1]!Salespeople_Data[#Data],2,0)</f>
        <v>Bobby Russell</v>
      </c>
      <c r="O5969" t="str">
        <f>VLOOKUP(E5969,[1]!Customer_Data[#Data],2,0)</f>
        <v>Thomas Hawkins</v>
      </c>
      <c r="P5969" s="15">
        <f t="shared" si="558"/>
        <v>3</v>
      </c>
      <c r="Q5969">
        <f t="shared" si="559"/>
        <v>5</v>
      </c>
      <c r="R5969">
        <f t="shared" si="560"/>
        <v>2019</v>
      </c>
    </row>
    <row r="5970" spans="1:18" x14ac:dyDescent="0.25">
      <c r="A5970" s="6" t="s">
        <v>6993</v>
      </c>
      <c r="B5970" s="6" t="s">
        <v>78</v>
      </c>
      <c r="C5970" s="6" t="s">
        <v>519</v>
      </c>
      <c r="D5970" s="6" t="s">
        <v>159</v>
      </c>
      <c r="E5970" s="6" t="s">
        <v>1702</v>
      </c>
      <c r="F5970" s="10">
        <v>43829</v>
      </c>
      <c r="G5970" s="6">
        <v>1</v>
      </c>
      <c r="H5970" s="11">
        <f>VLOOKUP(B5970,[1]!Product_Data[#Data],4,0)</f>
        <v>1380</v>
      </c>
      <c r="I5970" s="11">
        <f>VLOOKUP(B5970,[1]!Product_Data[#Data],3,0)</f>
        <v>1090</v>
      </c>
      <c r="J5970" s="11">
        <f t="shared" si="561"/>
        <v>1090</v>
      </c>
      <c r="K5970" s="11">
        <f t="shared" si="562"/>
        <v>1380</v>
      </c>
      <c r="L5970" s="11">
        <f t="shared" si="563"/>
        <v>290</v>
      </c>
      <c r="M5970" t="str">
        <f>VLOOKUP(C5970,[1]!Location_Data[#Data],2,0)</f>
        <v>Anaheim</v>
      </c>
      <c r="N5970" t="str">
        <f>VLOOKUP(D5970,[1]!Salespeople_Data[#Data],2,0)</f>
        <v>Bobby Russell</v>
      </c>
      <c r="O5970" t="str">
        <f>VLOOKUP(E5970,[1]!Customer_Data[#Data],2,0)</f>
        <v>Bruce Chapman</v>
      </c>
      <c r="P5970" s="15">
        <f t="shared" si="558"/>
        <v>2</v>
      </c>
      <c r="Q5970">
        <f t="shared" si="559"/>
        <v>12</v>
      </c>
      <c r="R5970">
        <f t="shared" si="560"/>
        <v>2019</v>
      </c>
    </row>
    <row r="5971" spans="1:18" x14ac:dyDescent="0.25">
      <c r="A5971" s="6" t="s">
        <v>6994</v>
      </c>
      <c r="B5971" s="6" t="s">
        <v>23</v>
      </c>
      <c r="C5971" s="6" t="s">
        <v>66</v>
      </c>
      <c r="D5971" s="6" t="s">
        <v>216</v>
      </c>
      <c r="E5971" s="6" t="s">
        <v>2422</v>
      </c>
      <c r="F5971" s="10">
        <v>43816</v>
      </c>
      <c r="G5971" s="6">
        <v>4</v>
      </c>
      <c r="H5971" s="11">
        <f>VLOOKUP(B5971,[1]!Product_Data[#Data],4,0)</f>
        <v>1052</v>
      </c>
      <c r="I5971" s="11">
        <f>VLOOKUP(B5971,[1]!Product_Data[#Data],3,0)</f>
        <v>589</v>
      </c>
      <c r="J5971" s="11">
        <f t="shared" si="561"/>
        <v>2356</v>
      </c>
      <c r="K5971" s="11">
        <f t="shared" si="562"/>
        <v>4208</v>
      </c>
      <c r="L5971" s="11">
        <f t="shared" si="563"/>
        <v>1852</v>
      </c>
      <c r="M5971" t="str">
        <f>VLOOKUP(C5971,[1]!Location_Data[#Data],2,0)</f>
        <v>Ontario</v>
      </c>
      <c r="N5971" t="str">
        <f>VLOOKUP(D5971,[1]!Salespeople_Data[#Data],2,0)</f>
        <v>Ernest Wagner</v>
      </c>
      <c r="O5971" t="str">
        <f>VLOOKUP(E5971,[1]!Customer_Data[#Data],2,0)</f>
        <v>John Hunt</v>
      </c>
      <c r="P5971" s="15">
        <f t="shared" si="558"/>
        <v>3</v>
      </c>
      <c r="Q5971">
        <f t="shared" si="559"/>
        <v>12</v>
      </c>
      <c r="R5971">
        <f t="shared" si="560"/>
        <v>2019</v>
      </c>
    </row>
    <row r="5972" spans="1:18" x14ac:dyDescent="0.25">
      <c r="A5972" s="6" t="s">
        <v>6995</v>
      </c>
      <c r="B5972" s="6" t="s">
        <v>168</v>
      </c>
      <c r="C5972" s="6" t="s">
        <v>276</v>
      </c>
      <c r="D5972" s="6" t="s">
        <v>40</v>
      </c>
      <c r="E5972" s="6" t="s">
        <v>1902</v>
      </c>
      <c r="F5972" s="10">
        <v>43765</v>
      </c>
      <c r="G5972" s="6">
        <v>3</v>
      </c>
      <c r="H5972" s="11">
        <f>VLOOKUP(B5972,[1]!Product_Data[#Data],4,0)</f>
        <v>112</v>
      </c>
      <c r="I5972" s="11">
        <f>VLOOKUP(B5972,[1]!Product_Data[#Data],3,0)</f>
        <v>90</v>
      </c>
      <c r="J5972" s="11">
        <f t="shared" si="561"/>
        <v>270</v>
      </c>
      <c r="K5972" s="11">
        <f t="shared" si="562"/>
        <v>336</v>
      </c>
      <c r="L5972" s="11">
        <f t="shared" si="563"/>
        <v>66</v>
      </c>
      <c r="M5972" t="str">
        <f>VLOOKUP(C5972,[1]!Location_Data[#Data],2,0)</f>
        <v>Orange</v>
      </c>
      <c r="N5972" t="str">
        <f>VLOOKUP(D5972,[1]!Salespeople_Data[#Data],2,0)</f>
        <v>Brian Hansen</v>
      </c>
      <c r="O5972" t="str">
        <f>VLOOKUP(E5972,[1]!Customer_Data[#Data],2,0)</f>
        <v>Jeffrey Gibson</v>
      </c>
      <c r="P5972" s="15">
        <f t="shared" si="558"/>
        <v>1</v>
      </c>
      <c r="Q5972">
        <f t="shared" si="559"/>
        <v>10</v>
      </c>
      <c r="R5972">
        <f t="shared" si="560"/>
        <v>2019</v>
      </c>
    </row>
    <row r="5973" spans="1:18" x14ac:dyDescent="0.25">
      <c r="A5973" s="6" t="s">
        <v>6996</v>
      </c>
      <c r="B5973" s="6" t="s">
        <v>260</v>
      </c>
      <c r="C5973" s="6" t="s">
        <v>156</v>
      </c>
      <c r="D5973" s="6" t="s">
        <v>111</v>
      </c>
      <c r="E5973" s="6" t="s">
        <v>729</v>
      </c>
      <c r="F5973" s="10">
        <v>43741</v>
      </c>
      <c r="G5973" s="6">
        <v>2</v>
      </c>
      <c r="H5973" s="11">
        <f>VLOOKUP(B5973,[1]!Product_Data[#Data],4,0)</f>
        <v>502</v>
      </c>
      <c r="I5973" s="11">
        <f>VLOOKUP(B5973,[1]!Product_Data[#Data],3,0)</f>
        <v>296</v>
      </c>
      <c r="J5973" s="11">
        <f t="shared" si="561"/>
        <v>592</v>
      </c>
      <c r="K5973" s="11">
        <f t="shared" si="562"/>
        <v>1004</v>
      </c>
      <c r="L5973" s="11">
        <f t="shared" si="563"/>
        <v>412</v>
      </c>
      <c r="M5973" t="str">
        <f>VLOOKUP(C5973,[1]!Location_Data[#Data],2,0)</f>
        <v>Sacramento</v>
      </c>
      <c r="N5973" t="str">
        <f>VLOOKUP(D5973,[1]!Salespeople_Data[#Data],2,0)</f>
        <v>Ryan Welch</v>
      </c>
      <c r="O5973" t="str">
        <f>VLOOKUP(E5973,[1]!Customer_Data[#Data],2,0)</f>
        <v>Gerald Gray</v>
      </c>
      <c r="P5973" s="15">
        <f t="shared" si="558"/>
        <v>5</v>
      </c>
      <c r="Q5973">
        <f t="shared" si="559"/>
        <v>10</v>
      </c>
      <c r="R5973">
        <f t="shared" si="560"/>
        <v>2019</v>
      </c>
    </row>
    <row r="5974" spans="1:18" x14ac:dyDescent="0.25">
      <c r="A5974" s="6" t="s">
        <v>6997</v>
      </c>
      <c r="B5974" s="6" t="s">
        <v>1149</v>
      </c>
      <c r="C5974" s="6" t="s">
        <v>105</v>
      </c>
      <c r="D5974" s="6" t="s">
        <v>159</v>
      </c>
      <c r="E5974" s="6" t="s">
        <v>2159</v>
      </c>
      <c r="F5974" s="10">
        <v>43735</v>
      </c>
      <c r="G5974" s="6">
        <v>1</v>
      </c>
      <c r="H5974" s="11">
        <f>VLOOKUP(B5974,[1]!Product_Data[#Data],4,0)</f>
        <v>847</v>
      </c>
      <c r="I5974" s="11">
        <f>VLOOKUP(B5974,[1]!Product_Data[#Data],3,0)</f>
        <v>534</v>
      </c>
      <c r="J5974" s="11">
        <f t="shared" si="561"/>
        <v>534</v>
      </c>
      <c r="K5974" s="11">
        <f t="shared" si="562"/>
        <v>847</v>
      </c>
      <c r="L5974" s="11">
        <f t="shared" si="563"/>
        <v>313</v>
      </c>
      <c r="M5974" t="str">
        <f>VLOOKUP(C5974,[1]!Location_Data[#Data],2,0)</f>
        <v>Daly City</v>
      </c>
      <c r="N5974" t="str">
        <f>VLOOKUP(D5974,[1]!Salespeople_Data[#Data],2,0)</f>
        <v>Bobby Russell</v>
      </c>
      <c r="O5974" t="str">
        <f>VLOOKUP(E5974,[1]!Customer_Data[#Data],2,0)</f>
        <v>Ernest Bradley</v>
      </c>
      <c r="P5974" s="15">
        <f t="shared" si="558"/>
        <v>6</v>
      </c>
      <c r="Q5974">
        <f t="shared" si="559"/>
        <v>9</v>
      </c>
      <c r="R5974">
        <f t="shared" si="560"/>
        <v>2019</v>
      </c>
    </row>
    <row r="5975" spans="1:18" x14ac:dyDescent="0.25">
      <c r="A5975" s="6" t="s">
        <v>6998</v>
      </c>
      <c r="B5975" s="6" t="s">
        <v>238</v>
      </c>
      <c r="C5975" s="6" t="s">
        <v>362</v>
      </c>
      <c r="D5975" s="6" t="s">
        <v>10</v>
      </c>
      <c r="E5975" s="6" t="s">
        <v>867</v>
      </c>
      <c r="F5975" s="10">
        <v>43784</v>
      </c>
      <c r="G5975" s="6">
        <v>2</v>
      </c>
      <c r="H5975" s="11">
        <f>VLOOKUP(B5975,[1]!Product_Data[#Data],4,0)</f>
        <v>871</v>
      </c>
      <c r="I5975" s="11">
        <f>VLOOKUP(B5975,[1]!Product_Data[#Data],3,0)</f>
        <v>540</v>
      </c>
      <c r="J5975" s="11">
        <f t="shared" si="561"/>
        <v>1080</v>
      </c>
      <c r="K5975" s="11">
        <f t="shared" si="562"/>
        <v>1742</v>
      </c>
      <c r="L5975" s="11">
        <f t="shared" si="563"/>
        <v>662</v>
      </c>
      <c r="M5975" t="str">
        <f>VLOOKUP(C5975,[1]!Location_Data[#Data],2,0)</f>
        <v>San Bernardino</v>
      </c>
      <c r="N5975" t="str">
        <f>VLOOKUP(D5975,[1]!Salespeople_Data[#Data],2,0)</f>
        <v>Justin Lynch</v>
      </c>
      <c r="O5975" t="str">
        <f>VLOOKUP(E5975,[1]!Customer_Data[#Data],2,0)</f>
        <v>Carl Anderson</v>
      </c>
      <c r="P5975" s="15">
        <f t="shared" si="558"/>
        <v>6</v>
      </c>
      <c r="Q5975">
        <f t="shared" si="559"/>
        <v>11</v>
      </c>
      <c r="R5975">
        <f t="shared" si="560"/>
        <v>2019</v>
      </c>
    </row>
    <row r="5976" spans="1:18" x14ac:dyDescent="0.25">
      <c r="A5976" s="6" t="s">
        <v>6999</v>
      </c>
      <c r="B5976" s="6" t="s">
        <v>168</v>
      </c>
      <c r="C5976" s="6" t="s">
        <v>272</v>
      </c>
      <c r="D5976" s="6" t="s">
        <v>80</v>
      </c>
      <c r="E5976" s="6" t="s">
        <v>685</v>
      </c>
      <c r="F5976" s="10">
        <v>43523</v>
      </c>
      <c r="G5976" s="6">
        <v>1</v>
      </c>
      <c r="H5976" s="11">
        <f>VLOOKUP(B5976,[1]!Product_Data[#Data],4,0)</f>
        <v>112</v>
      </c>
      <c r="I5976" s="11">
        <f>VLOOKUP(B5976,[1]!Product_Data[#Data],3,0)</f>
        <v>90</v>
      </c>
      <c r="J5976" s="11">
        <f t="shared" si="561"/>
        <v>90</v>
      </c>
      <c r="K5976" s="11">
        <f t="shared" si="562"/>
        <v>112</v>
      </c>
      <c r="L5976" s="11">
        <f t="shared" si="563"/>
        <v>22</v>
      </c>
      <c r="M5976" t="str">
        <f>VLOOKUP(C5976,[1]!Location_Data[#Data],2,0)</f>
        <v>Torrance</v>
      </c>
      <c r="N5976" t="str">
        <f>VLOOKUP(D5976,[1]!Salespeople_Data[#Data],2,0)</f>
        <v>Henry Nelson</v>
      </c>
      <c r="O5976" t="str">
        <f>VLOOKUP(E5976,[1]!Customer_Data[#Data],2,0)</f>
        <v>Roger Tucker</v>
      </c>
      <c r="P5976" s="15">
        <f t="shared" si="558"/>
        <v>4</v>
      </c>
      <c r="Q5976">
        <f t="shared" si="559"/>
        <v>2</v>
      </c>
      <c r="R5976">
        <f t="shared" si="560"/>
        <v>2019</v>
      </c>
    </row>
    <row r="5977" spans="1:18" x14ac:dyDescent="0.25">
      <c r="A5977" s="6" t="s">
        <v>7000</v>
      </c>
      <c r="B5977" s="6" t="s">
        <v>129</v>
      </c>
      <c r="C5977" s="6" t="s">
        <v>66</v>
      </c>
      <c r="D5977" s="6" t="s">
        <v>413</v>
      </c>
      <c r="E5977" s="6" t="s">
        <v>5654</v>
      </c>
      <c r="F5977" s="10">
        <v>43683</v>
      </c>
      <c r="G5977" s="6">
        <v>2</v>
      </c>
      <c r="H5977" s="11">
        <f>VLOOKUP(B5977,[1]!Product_Data[#Data],4,0)</f>
        <v>127</v>
      </c>
      <c r="I5977" s="11">
        <f>VLOOKUP(B5977,[1]!Product_Data[#Data],3,0)</f>
        <v>79</v>
      </c>
      <c r="J5977" s="11">
        <f t="shared" si="561"/>
        <v>158</v>
      </c>
      <c r="K5977" s="11">
        <f t="shared" si="562"/>
        <v>254</v>
      </c>
      <c r="L5977" s="11">
        <f t="shared" si="563"/>
        <v>96</v>
      </c>
      <c r="M5977" t="str">
        <f>VLOOKUP(C5977,[1]!Location_Data[#Data],2,0)</f>
        <v>Ontario</v>
      </c>
      <c r="N5977" t="str">
        <f>VLOOKUP(D5977,[1]!Salespeople_Data[#Data],2,0)</f>
        <v>Kenneth Bradley</v>
      </c>
      <c r="O5977" t="str">
        <f>VLOOKUP(E5977,[1]!Customer_Data[#Data],2,0)</f>
        <v>Jose Griffin</v>
      </c>
      <c r="P5977" s="15">
        <f t="shared" si="558"/>
        <v>3</v>
      </c>
      <c r="Q5977">
        <f t="shared" si="559"/>
        <v>8</v>
      </c>
      <c r="R5977">
        <f t="shared" si="560"/>
        <v>2019</v>
      </c>
    </row>
    <row r="5978" spans="1:18" x14ac:dyDescent="0.25">
      <c r="A5978" s="6" t="s">
        <v>7001</v>
      </c>
      <c r="B5978" s="6" t="s">
        <v>78</v>
      </c>
      <c r="C5978" s="6" t="s">
        <v>211</v>
      </c>
      <c r="D5978" s="6" t="s">
        <v>111</v>
      </c>
      <c r="E5978" s="6" t="s">
        <v>4603</v>
      </c>
      <c r="F5978" s="10">
        <v>43780</v>
      </c>
      <c r="G5978" s="6">
        <v>1</v>
      </c>
      <c r="H5978" s="11">
        <f>VLOOKUP(B5978,[1]!Product_Data[#Data],4,0)</f>
        <v>1380</v>
      </c>
      <c r="I5978" s="11">
        <f>VLOOKUP(B5978,[1]!Product_Data[#Data],3,0)</f>
        <v>1090</v>
      </c>
      <c r="J5978" s="11">
        <f t="shared" si="561"/>
        <v>1090</v>
      </c>
      <c r="K5978" s="11">
        <f t="shared" si="562"/>
        <v>1380</v>
      </c>
      <c r="L5978" s="11">
        <f t="shared" si="563"/>
        <v>290</v>
      </c>
      <c r="M5978" t="str">
        <f>VLOOKUP(C5978,[1]!Location_Data[#Data],2,0)</f>
        <v>Chula Vista</v>
      </c>
      <c r="N5978" t="str">
        <f>VLOOKUP(D5978,[1]!Salespeople_Data[#Data],2,0)</f>
        <v>Ryan Welch</v>
      </c>
      <c r="O5978" t="str">
        <f>VLOOKUP(E5978,[1]!Customer_Data[#Data],2,0)</f>
        <v>Shawn Stephens</v>
      </c>
      <c r="P5978" s="15">
        <f t="shared" si="558"/>
        <v>2</v>
      </c>
      <c r="Q5978">
        <f t="shared" si="559"/>
        <v>11</v>
      </c>
      <c r="R5978">
        <f t="shared" si="560"/>
        <v>2019</v>
      </c>
    </row>
    <row r="5979" spans="1:18" x14ac:dyDescent="0.25">
      <c r="A5979" s="6" t="s">
        <v>7002</v>
      </c>
      <c r="B5979" s="6" t="s">
        <v>435</v>
      </c>
      <c r="C5979" s="6" t="s">
        <v>436</v>
      </c>
      <c r="D5979" s="6" t="s">
        <v>146</v>
      </c>
      <c r="E5979" s="6" t="s">
        <v>406</v>
      </c>
      <c r="F5979" s="10">
        <v>43638</v>
      </c>
      <c r="G5979" s="6">
        <v>1</v>
      </c>
      <c r="H5979" s="11">
        <f>VLOOKUP(B5979,[1]!Product_Data[#Data],4,0)</f>
        <v>2141</v>
      </c>
      <c r="I5979" s="11">
        <f>VLOOKUP(B5979,[1]!Product_Data[#Data],3,0)</f>
        <v>1777</v>
      </c>
      <c r="J5979" s="11">
        <f t="shared" si="561"/>
        <v>1777</v>
      </c>
      <c r="K5979" s="11">
        <f t="shared" si="562"/>
        <v>2141</v>
      </c>
      <c r="L5979" s="11">
        <f t="shared" si="563"/>
        <v>364</v>
      </c>
      <c r="M5979" t="str">
        <f>VLOOKUP(C5979,[1]!Location_Data[#Data],2,0)</f>
        <v>Jurupa Valley</v>
      </c>
      <c r="N5979" t="str">
        <f>VLOOKUP(D5979,[1]!Salespeople_Data[#Data],2,0)</f>
        <v>Carl Elliott</v>
      </c>
      <c r="O5979" t="str">
        <f>VLOOKUP(E5979,[1]!Customer_Data[#Data],2,0)</f>
        <v>Phillip Harvey</v>
      </c>
      <c r="P5979" s="15">
        <f t="shared" si="558"/>
        <v>7</v>
      </c>
      <c r="Q5979">
        <f t="shared" si="559"/>
        <v>6</v>
      </c>
      <c r="R5979">
        <f t="shared" si="560"/>
        <v>2019</v>
      </c>
    </row>
    <row r="5980" spans="1:18" x14ac:dyDescent="0.25">
      <c r="A5980" s="6" t="s">
        <v>7003</v>
      </c>
      <c r="B5980" s="6" t="s">
        <v>78</v>
      </c>
      <c r="C5980" s="6" t="s">
        <v>70</v>
      </c>
      <c r="D5980" s="6" t="s">
        <v>126</v>
      </c>
      <c r="E5980" s="6" t="s">
        <v>554</v>
      </c>
      <c r="F5980" s="10">
        <v>43552</v>
      </c>
      <c r="G5980" s="6">
        <v>1</v>
      </c>
      <c r="H5980" s="11">
        <f>VLOOKUP(B5980,[1]!Product_Data[#Data],4,0)</f>
        <v>1380</v>
      </c>
      <c r="I5980" s="11">
        <f>VLOOKUP(B5980,[1]!Product_Data[#Data],3,0)</f>
        <v>1090</v>
      </c>
      <c r="J5980" s="11">
        <f t="shared" si="561"/>
        <v>1090</v>
      </c>
      <c r="K5980" s="11">
        <f t="shared" si="562"/>
        <v>1380</v>
      </c>
      <c r="L5980" s="11">
        <f t="shared" si="563"/>
        <v>290</v>
      </c>
      <c r="M5980" t="str">
        <f>VLOOKUP(C5980,[1]!Location_Data[#Data],2,0)</f>
        <v>Clovis</v>
      </c>
      <c r="N5980" t="str">
        <f>VLOOKUP(D5980,[1]!Salespeople_Data[#Data],2,0)</f>
        <v>Larry Castillo</v>
      </c>
      <c r="O5980" t="str">
        <f>VLOOKUP(E5980,[1]!Customer_Data[#Data],2,0)</f>
        <v>David Smith</v>
      </c>
      <c r="P5980" s="15">
        <f t="shared" si="558"/>
        <v>5</v>
      </c>
      <c r="Q5980">
        <f t="shared" si="559"/>
        <v>3</v>
      </c>
      <c r="R5980">
        <f t="shared" si="560"/>
        <v>2019</v>
      </c>
    </row>
    <row r="5981" spans="1:18" x14ac:dyDescent="0.25">
      <c r="A5981" s="6" t="s">
        <v>7004</v>
      </c>
      <c r="B5981" s="6" t="s">
        <v>104</v>
      </c>
      <c r="C5981" s="6" t="s">
        <v>52</v>
      </c>
      <c r="D5981" s="6" t="s">
        <v>212</v>
      </c>
      <c r="E5981" s="6" t="s">
        <v>3993</v>
      </c>
      <c r="F5981" s="10">
        <v>43781</v>
      </c>
      <c r="G5981" s="6">
        <v>1</v>
      </c>
      <c r="H5981" s="11">
        <f>VLOOKUP(B5981,[1]!Product_Data[#Data],4,0)</f>
        <v>1671</v>
      </c>
      <c r="I5981" s="11">
        <f>VLOOKUP(B5981,[1]!Product_Data[#Data],3,0)</f>
        <v>1220</v>
      </c>
      <c r="J5981" s="11">
        <f t="shared" si="561"/>
        <v>1220</v>
      </c>
      <c r="K5981" s="11">
        <f t="shared" si="562"/>
        <v>1671</v>
      </c>
      <c r="L5981" s="11">
        <f t="shared" si="563"/>
        <v>451</v>
      </c>
      <c r="M5981" t="str">
        <f>VLOOKUP(C5981,[1]!Location_Data[#Data],2,0)</f>
        <v>Pasadena</v>
      </c>
      <c r="N5981" t="str">
        <f>VLOOKUP(D5981,[1]!Salespeople_Data[#Data],2,0)</f>
        <v>Ronald Reed</v>
      </c>
      <c r="O5981" t="str">
        <f>VLOOKUP(E5981,[1]!Customer_Data[#Data],2,0)</f>
        <v>Adam Riley</v>
      </c>
      <c r="P5981" s="15">
        <f t="shared" si="558"/>
        <v>3</v>
      </c>
      <c r="Q5981">
        <f t="shared" si="559"/>
        <v>11</v>
      </c>
      <c r="R5981">
        <f t="shared" si="560"/>
        <v>2019</v>
      </c>
    </row>
    <row r="5982" spans="1:18" x14ac:dyDescent="0.25">
      <c r="A5982" s="6" t="s">
        <v>7005</v>
      </c>
      <c r="B5982" s="6" t="s">
        <v>352</v>
      </c>
      <c r="C5982" s="6" t="s">
        <v>272</v>
      </c>
      <c r="D5982" s="6" t="s">
        <v>106</v>
      </c>
      <c r="E5982" s="6" t="s">
        <v>470</v>
      </c>
      <c r="F5982" s="10">
        <v>43807</v>
      </c>
      <c r="G5982" s="6">
        <v>4</v>
      </c>
      <c r="H5982" s="11">
        <f>VLOOKUP(B5982,[1]!Product_Data[#Data],4,0)</f>
        <v>203</v>
      </c>
      <c r="I5982" s="11">
        <f>VLOOKUP(B5982,[1]!Product_Data[#Data],3,0)</f>
        <v>154</v>
      </c>
      <c r="J5982" s="11">
        <f t="shared" si="561"/>
        <v>616</v>
      </c>
      <c r="K5982" s="11">
        <f t="shared" si="562"/>
        <v>812</v>
      </c>
      <c r="L5982" s="11">
        <f t="shared" si="563"/>
        <v>196</v>
      </c>
      <c r="M5982" t="str">
        <f>VLOOKUP(C5982,[1]!Location_Data[#Data],2,0)</f>
        <v>Torrance</v>
      </c>
      <c r="N5982" t="str">
        <f>VLOOKUP(D5982,[1]!Salespeople_Data[#Data],2,0)</f>
        <v>Patrick Ruiz</v>
      </c>
      <c r="O5982" t="str">
        <f>VLOOKUP(E5982,[1]!Customer_Data[#Data],2,0)</f>
        <v>Fred Jenkins</v>
      </c>
      <c r="P5982" s="15">
        <f t="shared" si="558"/>
        <v>1</v>
      </c>
      <c r="Q5982">
        <f t="shared" si="559"/>
        <v>12</v>
      </c>
      <c r="R5982">
        <f t="shared" si="560"/>
        <v>2019</v>
      </c>
    </row>
    <row r="5983" spans="1:18" x14ac:dyDescent="0.25">
      <c r="A5983" s="6" t="s">
        <v>7006</v>
      </c>
      <c r="B5983" s="6" t="s">
        <v>129</v>
      </c>
      <c r="C5983" s="6" t="s">
        <v>70</v>
      </c>
      <c r="D5983" s="6" t="s">
        <v>345</v>
      </c>
      <c r="E5983" s="6" t="s">
        <v>1061</v>
      </c>
      <c r="F5983" s="10">
        <v>43504</v>
      </c>
      <c r="G5983" s="6">
        <v>1</v>
      </c>
      <c r="H5983" s="11">
        <f>VLOOKUP(B5983,[1]!Product_Data[#Data],4,0)</f>
        <v>127</v>
      </c>
      <c r="I5983" s="11">
        <f>VLOOKUP(B5983,[1]!Product_Data[#Data],3,0)</f>
        <v>79</v>
      </c>
      <c r="J5983" s="11">
        <f t="shared" si="561"/>
        <v>79</v>
      </c>
      <c r="K5983" s="11">
        <f t="shared" si="562"/>
        <v>127</v>
      </c>
      <c r="L5983" s="11">
        <f t="shared" si="563"/>
        <v>48</v>
      </c>
      <c r="M5983" t="str">
        <f>VLOOKUP(C5983,[1]!Location_Data[#Data],2,0)</f>
        <v>Clovis</v>
      </c>
      <c r="N5983" t="str">
        <f>VLOOKUP(D5983,[1]!Salespeople_Data[#Data],2,0)</f>
        <v>Larry Marshall</v>
      </c>
      <c r="O5983" t="str">
        <f>VLOOKUP(E5983,[1]!Customer_Data[#Data],2,0)</f>
        <v>Paul Johnson</v>
      </c>
      <c r="P5983" s="15">
        <f t="shared" si="558"/>
        <v>6</v>
      </c>
      <c r="Q5983">
        <f t="shared" si="559"/>
        <v>2</v>
      </c>
      <c r="R5983">
        <f t="shared" si="560"/>
        <v>2019</v>
      </c>
    </row>
    <row r="5984" spans="1:18" x14ac:dyDescent="0.25">
      <c r="A5984" s="6" t="s">
        <v>7007</v>
      </c>
      <c r="B5984" s="6" t="s">
        <v>119</v>
      </c>
      <c r="C5984" s="6" t="s">
        <v>527</v>
      </c>
      <c r="D5984" s="6" t="s">
        <v>447</v>
      </c>
      <c r="E5984" s="6" t="s">
        <v>2607</v>
      </c>
      <c r="F5984" s="10">
        <v>43509</v>
      </c>
      <c r="G5984" s="6">
        <v>4</v>
      </c>
      <c r="H5984" s="11">
        <f>VLOOKUP(B5984,[1]!Product_Data[#Data],4,0)</f>
        <v>1077</v>
      </c>
      <c r="I5984" s="11">
        <f>VLOOKUP(B5984,[1]!Product_Data[#Data],3,0)</f>
        <v>732</v>
      </c>
      <c r="J5984" s="11">
        <f t="shared" si="561"/>
        <v>2928</v>
      </c>
      <c r="K5984" s="11">
        <f t="shared" si="562"/>
        <v>4308</v>
      </c>
      <c r="L5984" s="11">
        <f t="shared" si="563"/>
        <v>1380</v>
      </c>
      <c r="M5984" t="str">
        <f>VLOOKUP(C5984,[1]!Location_Data[#Data],2,0)</f>
        <v>Stockton</v>
      </c>
      <c r="N5984" t="str">
        <f>VLOOKUP(D5984,[1]!Salespeople_Data[#Data],2,0)</f>
        <v>Howard Sims</v>
      </c>
      <c r="O5984" t="str">
        <f>VLOOKUP(E5984,[1]!Customer_Data[#Data],2,0)</f>
        <v>Carlos Young</v>
      </c>
      <c r="P5984" s="15">
        <f t="shared" si="558"/>
        <v>4</v>
      </c>
      <c r="Q5984">
        <f t="shared" si="559"/>
        <v>2</v>
      </c>
      <c r="R5984">
        <f t="shared" si="560"/>
        <v>2019</v>
      </c>
    </row>
    <row r="5985" spans="1:18" x14ac:dyDescent="0.25">
      <c r="A5985" s="6" t="s">
        <v>7008</v>
      </c>
      <c r="B5985" s="6" t="s">
        <v>421</v>
      </c>
      <c r="C5985" s="6" t="s">
        <v>596</v>
      </c>
      <c r="D5985" s="6" t="s">
        <v>35</v>
      </c>
      <c r="E5985" s="6" t="s">
        <v>401</v>
      </c>
      <c r="F5985" s="10">
        <v>43734</v>
      </c>
      <c r="G5985" s="6">
        <v>2</v>
      </c>
      <c r="H5985" s="11">
        <f>VLOOKUP(B5985,[1]!Product_Data[#Data],4,0)</f>
        <v>826</v>
      </c>
      <c r="I5985" s="11">
        <f>VLOOKUP(B5985,[1]!Product_Data[#Data],3,0)</f>
        <v>562</v>
      </c>
      <c r="J5985" s="11">
        <f t="shared" si="561"/>
        <v>1124</v>
      </c>
      <c r="K5985" s="11">
        <f t="shared" si="562"/>
        <v>1652</v>
      </c>
      <c r="L5985" s="11">
        <f t="shared" si="563"/>
        <v>528</v>
      </c>
      <c r="M5985" t="str">
        <f>VLOOKUP(C5985,[1]!Location_Data[#Data],2,0)</f>
        <v>Fremont</v>
      </c>
      <c r="N5985" t="str">
        <f>VLOOKUP(D5985,[1]!Salespeople_Data[#Data],2,0)</f>
        <v>Charles Harper</v>
      </c>
      <c r="O5985" t="str">
        <f>VLOOKUP(E5985,[1]!Customer_Data[#Data],2,0)</f>
        <v>Robert Murphy</v>
      </c>
      <c r="P5985" s="15">
        <f t="shared" si="558"/>
        <v>5</v>
      </c>
      <c r="Q5985">
        <f t="shared" si="559"/>
        <v>9</v>
      </c>
      <c r="R5985">
        <f t="shared" si="560"/>
        <v>2019</v>
      </c>
    </row>
    <row r="5986" spans="1:18" x14ac:dyDescent="0.25">
      <c r="A5986" s="6" t="s">
        <v>7009</v>
      </c>
      <c r="B5986" s="6" t="s">
        <v>858</v>
      </c>
      <c r="C5986" s="6" t="s">
        <v>62</v>
      </c>
      <c r="D5986" s="6" t="s">
        <v>257</v>
      </c>
      <c r="E5986" s="6" t="s">
        <v>1486</v>
      </c>
      <c r="F5986" s="10">
        <v>43533</v>
      </c>
      <c r="G5986" s="6">
        <v>2</v>
      </c>
      <c r="H5986" s="11">
        <f>VLOOKUP(B5986,[1]!Product_Data[#Data],4,0)</f>
        <v>2294</v>
      </c>
      <c r="I5986" s="11">
        <f>VLOOKUP(B5986,[1]!Product_Data[#Data],3,0)</f>
        <v>1399</v>
      </c>
      <c r="J5986" s="11">
        <f t="shared" si="561"/>
        <v>2798</v>
      </c>
      <c r="K5986" s="11">
        <f t="shared" si="562"/>
        <v>4588</v>
      </c>
      <c r="L5986" s="11">
        <f t="shared" si="563"/>
        <v>1790</v>
      </c>
      <c r="M5986" t="str">
        <f>VLOOKUP(C5986,[1]!Location_Data[#Data],2,0)</f>
        <v>Fairfield</v>
      </c>
      <c r="N5986" t="str">
        <f>VLOOKUP(D5986,[1]!Salespeople_Data[#Data],2,0)</f>
        <v>Jerry Perry</v>
      </c>
      <c r="O5986" t="str">
        <f>VLOOKUP(E5986,[1]!Customer_Data[#Data],2,0)</f>
        <v>Shawn Long</v>
      </c>
      <c r="P5986" s="15">
        <f t="shared" si="558"/>
        <v>7</v>
      </c>
      <c r="Q5986">
        <f t="shared" si="559"/>
        <v>3</v>
      </c>
      <c r="R5986">
        <f t="shared" si="560"/>
        <v>2019</v>
      </c>
    </row>
    <row r="5987" spans="1:18" x14ac:dyDescent="0.25">
      <c r="A5987" s="6" t="s">
        <v>7010</v>
      </c>
      <c r="B5987" s="6" t="s">
        <v>18</v>
      </c>
      <c r="C5987" s="6" t="s">
        <v>211</v>
      </c>
      <c r="D5987" s="6" t="s">
        <v>216</v>
      </c>
      <c r="E5987" s="6" t="s">
        <v>1880</v>
      </c>
      <c r="F5987" s="10">
        <v>43749</v>
      </c>
      <c r="G5987" s="6">
        <v>4</v>
      </c>
      <c r="H5987" s="11">
        <f>VLOOKUP(B5987,[1]!Product_Data[#Data],4,0)</f>
        <v>880</v>
      </c>
      <c r="I5987" s="11">
        <f>VLOOKUP(B5987,[1]!Product_Data[#Data],3,0)</f>
        <v>634</v>
      </c>
      <c r="J5987" s="11">
        <f t="shared" si="561"/>
        <v>2536</v>
      </c>
      <c r="K5987" s="11">
        <f t="shared" si="562"/>
        <v>3520</v>
      </c>
      <c r="L5987" s="11">
        <f t="shared" si="563"/>
        <v>984</v>
      </c>
      <c r="M5987" t="str">
        <f>VLOOKUP(C5987,[1]!Location_Data[#Data],2,0)</f>
        <v>Chula Vista</v>
      </c>
      <c r="N5987" t="str">
        <f>VLOOKUP(D5987,[1]!Salespeople_Data[#Data],2,0)</f>
        <v>Ernest Wagner</v>
      </c>
      <c r="O5987" t="str">
        <f>VLOOKUP(E5987,[1]!Customer_Data[#Data],2,0)</f>
        <v>Eugene Brooks</v>
      </c>
      <c r="P5987" s="15">
        <f t="shared" si="558"/>
        <v>6</v>
      </c>
      <c r="Q5987">
        <f t="shared" si="559"/>
        <v>10</v>
      </c>
      <c r="R5987">
        <f t="shared" si="560"/>
        <v>2019</v>
      </c>
    </row>
    <row r="5988" spans="1:18" x14ac:dyDescent="0.25">
      <c r="A5988" s="6" t="s">
        <v>7011</v>
      </c>
      <c r="B5988" s="6" t="s">
        <v>219</v>
      </c>
      <c r="C5988" s="6" t="s">
        <v>570</v>
      </c>
      <c r="D5988" s="6" t="s">
        <v>75</v>
      </c>
      <c r="E5988" s="6" t="s">
        <v>2894</v>
      </c>
      <c r="F5988" s="10">
        <v>43729</v>
      </c>
      <c r="G5988" s="6">
        <v>1</v>
      </c>
      <c r="H5988" s="11">
        <f>VLOOKUP(B5988,[1]!Product_Data[#Data],4,0)</f>
        <v>561</v>
      </c>
      <c r="I5988" s="11">
        <f>VLOOKUP(B5988,[1]!Product_Data[#Data],3,0)</f>
        <v>421</v>
      </c>
      <c r="J5988" s="11">
        <f t="shared" si="561"/>
        <v>421</v>
      </c>
      <c r="K5988" s="11">
        <f t="shared" si="562"/>
        <v>561</v>
      </c>
      <c r="L5988" s="11">
        <f t="shared" si="563"/>
        <v>140</v>
      </c>
      <c r="M5988" t="str">
        <f>VLOOKUP(C5988,[1]!Location_Data[#Data],2,0)</f>
        <v>Fresno</v>
      </c>
      <c r="N5988" t="str">
        <f>VLOOKUP(D5988,[1]!Salespeople_Data[#Data],2,0)</f>
        <v>Roger Robertson</v>
      </c>
      <c r="O5988" t="str">
        <f>VLOOKUP(E5988,[1]!Customer_Data[#Data],2,0)</f>
        <v>Michael Austin</v>
      </c>
      <c r="P5988" s="15">
        <f t="shared" si="558"/>
        <v>7</v>
      </c>
      <c r="Q5988">
        <f t="shared" si="559"/>
        <v>9</v>
      </c>
      <c r="R5988">
        <f t="shared" si="560"/>
        <v>2019</v>
      </c>
    </row>
    <row r="5989" spans="1:18" x14ac:dyDescent="0.25">
      <c r="A5989" s="6" t="s">
        <v>7012</v>
      </c>
      <c r="B5989" s="6" t="s">
        <v>383</v>
      </c>
      <c r="C5989" s="6" t="s">
        <v>469</v>
      </c>
      <c r="D5989" s="6" t="s">
        <v>239</v>
      </c>
      <c r="E5989" s="6" t="s">
        <v>1154</v>
      </c>
      <c r="F5989" s="10">
        <v>43745</v>
      </c>
      <c r="G5989" s="6">
        <v>1</v>
      </c>
      <c r="H5989" s="11">
        <f>VLOOKUP(B5989,[1]!Product_Data[#Data],4,0)</f>
        <v>1494</v>
      </c>
      <c r="I5989" s="11">
        <f>VLOOKUP(B5989,[1]!Product_Data[#Data],3,0)</f>
        <v>971</v>
      </c>
      <c r="J5989" s="11">
        <f t="shared" si="561"/>
        <v>971</v>
      </c>
      <c r="K5989" s="11">
        <f t="shared" si="562"/>
        <v>1494</v>
      </c>
      <c r="L5989" s="11">
        <f t="shared" si="563"/>
        <v>523</v>
      </c>
      <c r="M5989" t="str">
        <f>VLOOKUP(C5989,[1]!Location_Data[#Data],2,0)</f>
        <v>Escondido</v>
      </c>
      <c r="N5989" t="str">
        <f>VLOOKUP(D5989,[1]!Salespeople_Data[#Data],2,0)</f>
        <v>John Reyes</v>
      </c>
      <c r="O5989" t="str">
        <f>VLOOKUP(E5989,[1]!Customer_Data[#Data],2,0)</f>
        <v>Johnny Butler</v>
      </c>
      <c r="P5989" s="15">
        <f t="shared" si="558"/>
        <v>2</v>
      </c>
      <c r="Q5989">
        <f t="shared" si="559"/>
        <v>10</v>
      </c>
      <c r="R5989">
        <f t="shared" si="560"/>
        <v>2019</v>
      </c>
    </row>
    <row r="5990" spans="1:18" x14ac:dyDescent="0.25">
      <c r="A5990" s="6" t="s">
        <v>7013</v>
      </c>
      <c r="B5990" s="6" t="s">
        <v>33</v>
      </c>
      <c r="C5990" s="6" t="s">
        <v>268</v>
      </c>
      <c r="D5990" s="6" t="s">
        <v>345</v>
      </c>
      <c r="E5990" s="6" t="s">
        <v>653</v>
      </c>
      <c r="F5990" s="10">
        <v>43696</v>
      </c>
      <c r="G5990" s="6">
        <v>1</v>
      </c>
      <c r="H5990" s="11">
        <f>VLOOKUP(B5990,[1]!Product_Data[#Data],4,0)</f>
        <v>1582</v>
      </c>
      <c r="I5990" s="11">
        <f>VLOOKUP(B5990,[1]!Product_Data[#Data],3,0)</f>
        <v>1234</v>
      </c>
      <c r="J5990" s="11">
        <f t="shared" si="561"/>
        <v>1234</v>
      </c>
      <c r="K5990" s="11">
        <f t="shared" si="562"/>
        <v>1582</v>
      </c>
      <c r="L5990" s="11">
        <f t="shared" si="563"/>
        <v>348</v>
      </c>
      <c r="M5990" t="str">
        <f>VLOOKUP(C5990,[1]!Location_Data[#Data],2,0)</f>
        <v>Murrieta</v>
      </c>
      <c r="N5990" t="str">
        <f>VLOOKUP(D5990,[1]!Salespeople_Data[#Data],2,0)</f>
        <v>Larry Marshall</v>
      </c>
      <c r="O5990" t="str">
        <f>VLOOKUP(E5990,[1]!Customer_Data[#Data],2,0)</f>
        <v>Todd Price</v>
      </c>
      <c r="P5990" s="15">
        <f t="shared" si="558"/>
        <v>2</v>
      </c>
      <c r="Q5990">
        <f t="shared" si="559"/>
        <v>8</v>
      </c>
      <c r="R5990">
        <f t="shared" si="560"/>
        <v>2019</v>
      </c>
    </row>
    <row r="5991" spans="1:18" x14ac:dyDescent="0.25">
      <c r="A5991" s="6" t="s">
        <v>7014</v>
      </c>
      <c r="B5991" s="6" t="s">
        <v>440</v>
      </c>
      <c r="C5991" s="6" t="s">
        <v>643</v>
      </c>
      <c r="D5991" s="6" t="s">
        <v>136</v>
      </c>
      <c r="E5991" s="6" t="s">
        <v>1546</v>
      </c>
      <c r="F5991" s="10">
        <v>43810</v>
      </c>
      <c r="G5991" s="6">
        <v>1</v>
      </c>
      <c r="H5991" s="11">
        <f>VLOOKUP(B5991,[1]!Product_Data[#Data],4,0)</f>
        <v>800</v>
      </c>
      <c r="I5991" s="11">
        <f>VLOOKUP(B5991,[1]!Product_Data[#Data],3,0)</f>
        <v>536</v>
      </c>
      <c r="J5991" s="11">
        <f t="shared" si="561"/>
        <v>536</v>
      </c>
      <c r="K5991" s="11">
        <f t="shared" si="562"/>
        <v>800</v>
      </c>
      <c r="L5991" s="11">
        <f t="shared" si="563"/>
        <v>264</v>
      </c>
      <c r="M5991" t="str">
        <f>VLOOKUP(C5991,[1]!Location_Data[#Data],2,0)</f>
        <v>Hayward</v>
      </c>
      <c r="N5991" t="str">
        <f>VLOOKUP(D5991,[1]!Salespeople_Data[#Data],2,0)</f>
        <v>Clarence Fox</v>
      </c>
      <c r="O5991" t="str">
        <f>VLOOKUP(E5991,[1]!Customer_Data[#Data],2,0)</f>
        <v>Edward Walker</v>
      </c>
      <c r="P5991" s="15">
        <f t="shared" si="558"/>
        <v>4</v>
      </c>
      <c r="Q5991">
        <f t="shared" si="559"/>
        <v>12</v>
      </c>
      <c r="R5991">
        <f t="shared" si="560"/>
        <v>2019</v>
      </c>
    </row>
    <row r="5992" spans="1:18" x14ac:dyDescent="0.25">
      <c r="A5992" s="6" t="s">
        <v>7015</v>
      </c>
      <c r="B5992" s="6" t="s">
        <v>69</v>
      </c>
      <c r="C5992" s="6" t="s">
        <v>450</v>
      </c>
      <c r="D5992" s="6" t="s">
        <v>35</v>
      </c>
      <c r="E5992" s="6" t="s">
        <v>1244</v>
      </c>
      <c r="F5992" s="10">
        <v>43486</v>
      </c>
      <c r="G5992" s="6">
        <v>3</v>
      </c>
      <c r="H5992" s="11">
        <f>VLOOKUP(B5992,[1]!Product_Data[#Data],4,0)</f>
        <v>1351</v>
      </c>
      <c r="I5992" s="11">
        <f>VLOOKUP(B5992,[1]!Product_Data[#Data],3,0)</f>
        <v>1108</v>
      </c>
      <c r="J5992" s="11">
        <f t="shared" si="561"/>
        <v>3324</v>
      </c>
      <c r="K5992" s="11">
        <f t="shared" si="562"/>
        <v>4053</v>
      </c>
      <c r="L5992" s="11">
        <f t="shared" si="563"/>
        <v>729</v>
      </c>
      <c r="M5992" t="str">
        <f>VLOOKUP(C5992,[1]!Location_Data[#Data],2,0)</f>
        <v>Simi Valley</v>
      </c>
      <c r="N5992" t="str">
        <f>VLOOKUP(D5992,[1]!Salespeople_Data[#Data],2,0)</f>
        <v>Charles Harper</v>
      </c>
      <c r="O5992" t="str">
        <f>VLOOKUP(E5992,[1]!Customer_Data[#Data],2,0)</f>
        <v>Jesse Garrett</v>
      </c>
      <c r="P5992" s="15">
        <f t="shared" si="558"/>
        <v>2</v>
      </c>
      <c r="Q5992">
        <f t="shared" si="559"/>
        <v>1</v>
      </c>
      <c r="R5992">
        <f t="shared" si="560"/>
        <v>2019</v>
      </c>
    </row>
    <row r="5993" spans="1:18" x14ac:dyDescent="0.25">
      <c r="A5993" s="6" t="s">
        <v>7016</v>
      </c>
      <c r="B5993" s="6" t="s">
        <v>173</v>
      </c>
      <c r="C5993" s="6" t="s">
        <v>246</v>
      </c>
      <c r="D5993" s="6" t="s">
        <v>178</v>
      </c>
      <c r="E5993" s="6" t="s">
        <v>1061</v>
      </c>
      <c r="F5993" s="10">
        <v>43542</v>
      </c>
      <c r="G5993" s="6">
        <v>3</v>
      </c>
      <c r="H5993" s="11">
        <f>VLOOKUP(B5993,[1]!Product_Data[#Data],4,0)</f>
        <v>2005</v>
      </c>
      <c r="I5993" s="11">
        <f>VLOOKUP(B5993,[1]!Product_Data[#Data],3,0)</f>
        <v>1223</v>
      </c>
      <c r="J5993" s="11">
        <f t="shared" si="561"/>
        <v>3669</v>
      </c>
      <c r="K5993" s="11">
        <f t="shared" si="562"/>
        <v>6015</v>
      </c>
      <c r="L5993" s="11">
        <f t="shared" si="563"/>
        <v>2346</v>
      </c>
      <c r="M5993" t="str">
        <f>VLOOKUP(C5993,[1]!Location_Data[#Data],2,0)</f>
        <v>San Francisco</v>
      </c>
      <c r="N5993" t="str">
        <f>VLOOKUP(D5993,[1]!Salespeople_Data[#Data],2,0)</f>
        <v>Joshua Taylor</v>
      </c>
      <c r="O5993" t="str">
        <f>VLOOKUP(E5993,[1]!Customer_Data[#Data],2,0)</f>
        <v>Paul Johnson</v>
      </c>
      <c r="P5993" s="15">
        <f t="shared" si="558"/>
        <v>2</v>
      </c>
      <c r="Q5993">
        <f t="shared" si="559"/>
        <v>3</v>
      </c>
      <c r="R5993">
        <f t="shared" si="560"/>
        <v>2019</v>
      </c>
    </row>
    <row r="5994" spans="1:18" x14ac:dyDescent="0.25">
      <c r="A5994" s="6" t="s">
        <v>7017</v>
      </c>
      <c r="B5994" s="6" t="s">
        <v>125</v>
      </c>
      <c r="C5994" s="6" t="s">
        <v>115</v>
      </c>
      <c r="D5994" s="6" t="s">
        <v>30</v>
      </c>
      <c r="E5994" s="6" t="s">
        <v>473</v>
      </c>
      <c r="F5994" s="10">
        <v>43787</v>
      </c>
      <c r="G5994" s="6">
        <v>3</v>
      </c>
      <c r="H5994" s="11">
        <f>VLOOKUP(B5994,[1]!Product_Data[#Data],4,0)</f>
        <v>1826</v>
      </c>
      <c r="I5994" s="11">
        <f>VLOOKUP(B5994,[1]!Product_Data[#Data],3,0)</f>
        <v>1443</v>
      </c>
      <c r="J5994" s="11">
        <f t="shared" si="561"/>
        <v>4329</v>
      </c>
      <c r="K5994" s="11">
        <f t="shared" si="562"/>
        <v>5478</v>
      </c>
      <c r="L5994" s="11">
        <f t="shared" si="563"/>
        <v>1149</v>
      </c>
      <c r="M5994" t="str">
        <f>VLOOKUP(C5994,[1]!Location_Data[#Data],2,0)</f>
        <v>Glendale</v>
      </c>
      <c r="N5994" t="str">
        <f>VLOOKUP(D5994,[1]!Salespeople_Data[#Data],2,0)</f>
        <v>Carl Hall</v>
      </c>
      <c r="O5994" t="str">
        <f>VLOOKUP(E5994,[1]!Customer_Data[#Data],2,0)</f>
        <v>Richard Hudson</v>
      </c>
      <c r="P5994" s="15">
        <f t="shared" si="558"/>
        <v>2</v>
      </c>
      <c r="Q5994">
        <f t="shared" si="559"/>
        <v>11</v>
      </c>
      <c r="R5994">
        <f t="shared" si="560"/>
        <v>2019</v>
      </c>
    </row>
    <row r="5995" spans="1:18" x14ac:dyDescent="0.25">
      <c r="A5995" s="6" t="s">
        <v>7018</v>
      </c>
      <c r="B5995" s="6" t="s">
        <v>403</v>
      </c>
      <c r="C5995" s="6" t="s">
        <v>386</v>
      </c>
      <c r="D5995" s="6" t="s">
        <v>413</v>
      </c>
      <c r="E5995" s="6" t="s">
        <v>582</v>
      </c>
      <c r="F5995" s="10">
        <v>43581</v>
      </c>
      <c r="G5995" s="6">
        <v>1</v>
      </c>
      <c r="H5995" s="11">
        <f>VLOOKUP(B5995,[1]!Product_Data[#Data],4,0)</f>
        <v>392</v>
      </c>
      <c r="I5995" s="11">
        <f>VLOOKUP(B5995,[1]!Product_Data[#Data],3,0)</f>
        <v>255</v>
      </c>
      <c r="J5995" s="11">
        <f t="shared" si="561"/>
        <v>255</v>
      </c>
      <c r="K5995" s="11">
        <f t="shared" si="562"/>
        <v>392</v>
      </c>
      <c r="L5995" s="11">
        <f t="shared" si="563"/>
        <v>137</v>
      </c>
      <c r="M5995" t="str">
        <f>VLOOKUP(C5995,[1]!Location_Data[#Data],2,0)</f>
        <v>Carlsbad</v>
      </c>
      <c r="N5995" t="str">
        <f>VLOOKUP(D5995,[1]!Salespeople_Data[#Data],2,0)</f>
        <v>Kenneth Bradley</v>
      </c>
      <c r="O5995" t="str">
        <f>VLOOKUP(E5995,[1]!Customer_Data[#Data],2,0)</f>
        <v>Russell Nelson</v>
      </c>
      <c r="P5995" s="15">
        <f t="shared" si="558"/>
        <v>6</v>
      </c>
      <c r="Q5995">
        <f t="shared" si="559"/>
        <v>4</v>
      </c>
      <c r="R5995">
        <f t="shared" si="560"/>
        <v>2019</v>
      </c>
    </row>
    <row r="5996" spans="1:18" x14ac:dyDescent="0.25">
      <c r="A5996" s="6" t="s">
        <v>7019</v>
      </c>
      <c r="B5996" s="6" t="s">
        <v>461</v>
      </c>
      <c r="C5996" s="6" t="s">
        <v>392</v>
      </c>
      <c r="D5996" s="6" t="s">
        <v>58</v>
      </c>
      <c r="E5996" s="6" t="s">
        <v>1093</v>
      </c>
      <c r="F5996" s="10">
        <v>43553</v>
      </c>
      <c r="G5996" s="6">
        <v>1</v>
      </c>
      <c r="H5996" s="11">
        <f>VLOOKUP(B5996,[1]!Product_Data[#Data],4,0)</f>
        <v>35</v>
      </c>
      <c r="I5996" s="11">
        <f>VLOOKUP(B5996,[1]!Product_Data[#Data],3,0)</f>
        <v>22</v>
      </c>
      <c r="J5996" s="11">
        <f t="shared" si="561"/>
        <v>22</v>
      </c>
      <c r="K5996" s="11">
        <f t="shared" si="562"/>
        <v>35</v>
      </c>
      <c r="L5996" s="11">
        <f t="shared" si="563"/>
        <v>13</v>
      </c>
      <c r="M5996" t="str">
        <f>VLOOKUP(C5996,[1]!Location_Data[#Data],2,0)</f>
        <v>Visalia</v>
      </c>
      <c r="N5996" t="str">
        <f>VLOOKUP(D5996,[1]!Salespeople_Data[#Data],2,0)</f>
        <v>Christopher Tucker</v>
      </c>
      <c r="O5996" t="str">
        <f>VLOOKUP(E5996,[1]!Customer_Data[#Data],2,0)</f>
        <v>Victor Marshall</v>
      </c>
      <c r="P5996" s="15">
        <f t="shared" si="558"/>
        <v>6</v>
      </c>
      <c r="Q5996">
        <f t="shared" si="559"/>
        <v>3</v>
      </c>
      <c r="R5996">
        <f t="shared" si="560"/>
        <v>2019</v>
      </c>
    </row>
    <row r="5997" spans="1:18" x14ac:dyDescent="0.25">
      <c r="A5997" s="6" t="s">
        <v>7020</v>
      </c>
      <c r="B5997" s="6" t="s">
        <v>256</v>
      </c>
      <c r="C5997" s="6" t="s">
        <v>322</v>
      </c>
      <c r="D5997" s="6" t="s">
        <v>191</v>
      </c>
      <c r="E5997" s="6" t="s">
        <v>524</v>
      </c>
      <c r="F5997" s="10">
        <v>43488</v>
      </c>
      <c r="G5997" s="6">
        <v>1</v>
      </c>
      <c r="H5997" s="11">
        <f>VLOOKUP(B5997,[1]!Product_Data[#Data],4,0)</f>
        <v>596</v>
      </c>
      <c r="I5997" s="11">
        <f>VLOOKUP(B5997,[1]!Product_Data[#Data],3,0)</f>
        <v>358</v>
      </c>
      <c r="J5997" s="11">
        <f t="shared" si="561"/>
        <v>358</v>
      </c>
      <c r="K5997" s="11">
        <f t="shared" si="562"/>
        <v>596</v>
      </c>
      <c r="L5997" s="11">
        <f t="shared" si="563"/>
        <v>238</v>
      </c>
      <c r="M5997" t="str">
        <f>VLOOKUP(C5997,[1]!Location_Data[#Data],2,0)</f>
        <v>Rancho Cucamonga</v>
      </c>
      <c r="N5997" t="str">
        <f>VLOOKUP(D5997,[1]!Salespeople_Data[#Data],2,0)</f>
        <v>Robert Reed</v>
      </c>
      <c r="O5997" t="str">
        <f>VLOOKUP(E5997,[1]!Customer_Data[#Data],2,0)</f>
        <v>Stephen Webb</v>
      </c>
      <c r="P5997" s="15">
        <f t="shared" si="558"/>
        <v>4</v>
      </c>
      <c r="Q5997">
        <f t="shared" si="559"/>
        <v>1</v>
      </c>
      <c r="R5997">
        <f t="shared" si="560"/>
        <v>2019</v>
      </c>
    </row>
    <row r="5998" spans="1:18" x14ac:dyDescent="0.25">
      <c r="A5998" s="6" t="s">
        <v>7021</v>
      </c>
      <c r="B5998" s="6" t="s">
        <v>330</v>
      </c>
      <c r="C5998" s="6" t="s">
        <v>643</v>
      </c>
      <c r="D5998" s="6" t="s">
        <v>359</v>
      </c>
      <c r="E5998" s="6" t="s">
        <v>797</v>
      </c>
      <c r="F5998" s="10">
        <v>43641</v>
      </c>
      <c r="G5998" s="6">
        <v>1</v>
      </c>
      <c r="H5998" s="11">
        <f>VLOOKUP(B5998,[1]!Product_Data[#Data],4,0)</f>
        <v>1635</v>
      </c>
      <c r="I5998" s="11">
        <f>VLOOKUP(B5998,[1]!Product_Data[#Data],3,0)</f>
        <v>1046</v>
      </c>
      <c r="J5998" s="11">
        <f t="shared" si="561"/>
        <v>1046</v>
      </c>
      <c r="K5998" s="11">
        <f t="shared" si="562"/>
        <v>1635</v>
      </c>
      <c r="L5998" s="11">
        <f t="shared" si="563"/>
        <v>589</v>
      </c>
      <c r="M5998" t="str">
        <f>VLOOKUP(C5998,[1]!Location_Data[#Data],2,0)</f>
        <v>Hayward</v>
      </c>
      <c r="N5998" t="str">
        <f>VLOOKUP(D5998,[1]!Salespeople_Data[#Data],2,0)</f>
        <v>Eugene Holmes</v>
      </c>
      <c r="O5998" t="str">
        <f>VLOOKUP(E5998,[1]!Customer_Data[#Data],2,0)</f>
        <v>Peter Meyer</v>
      </c>
      <c r="P5998" s="15">
        <f t="shared" si="558"/>
        <v>3</v>
      </c>
      <c r="Q5998">
        <f t="shared" si="559"/>
        <v>6</v>
      </c>
      <c r="R5998">
        <f t="shared" si="560"/>
        <v>2019</v>
      </c>
    </row>
    <row r="5999" spans="1:18" x14ac:dyDescent="0.25">
      <c r="A5999" s="6" t="s">
        <v>7022</v>
      </c>
      <c r="B5999" s="6" t="s">
        <v>652</v>
      </c>
      <c r="C5999" s="6" t="s">
        <v>105</v>
      </c>
      <c r="D5999" s="6" t="s">
        <v>165</v>
      </c>
      <c r="E5999" s="6" t="s">
        <v>198</v>
      </c>
      <c r="F5999" s="10">
        <v>43734</v>
      </c>
      <c r="G5999" s="6">
        <v>3</v>
      </c>
      <c r="H5999" s="11">
        <f>VLOOKUP(B5999,[1]!Product_Data[#Data],4,0)</f>
        <v>217</v>
      </c>
      <c r="I5999" s="11">
        <f>VLOOKUP(B5999,[1]!Product_Data[#Data],3,0)</f>
        <v>171</v>
      </c>
      <c r="J5999" s="11">
        <f t="shared" si="561"/>
        <v>513</v>
      </c>
      <c r="K5999" s="11">
        <f t="shared" si="562"/>
        <v>651</v>
      </c>
      <c r="L5999" s="11">
        <f t="shared" si="563"/>
        <v>138</v>
      </c>
      <c r="M5999" t="str">
        <f>VLOOKUP(C5999,[1]!Location_Data[#Data],2,0)</f>
        <v>Daly City</v>
      </c>
      <c r="N5999" t="str">
        <f>VLOOKUP(D5999,[1]!Salespeople_Data[#Data],2,0)</f>
        <v>Joe Sims</v>
      </c>
      <c r="O5999" t="str">
        <f>VLOOKUP(E5999,[1]!Customer_Data[#Data],2,0)</f>
        <v>Donald Stanley</v>
      </c>
      <c r="P5999" s="15">
        <f t="shared" si="558"/>
        <v>5</v>
      </c>
      <c r="Q5999">
        <f t="shared" si="559"/>
        <v>9</v>
      </c>
      <c r="R5999">
        <f t="shared" si="560"/>
        <v>2019</v>
      </c>
    </row>
    <row r="6000" spans="1:18" x14ac:dyDescent="0.25">
      <c r="A6000" s="6" t="s">
        <v>7023</v>
      </c>
      <c r="B6000" s="6" t="s">
        <v>235</v>
      </c>
      <c r="C6000" s="6" t="s">
        <v>643</v>
      </c>
      <c r="D6000" s="6" t="s">
        <v>91</v>
      </c>
      <c r="E6000" s="6" t="s">
        <v>3164</v>
      </c>
      <c r="F6000" s="10">
        <v>43507</v>
      </c>
      <c r="G6000" s="6">
        <v>1</v>
      </c>
      <c r="H6000" s="11">
        <f>VLOOKUP(B6000,[1]!Product_Data[#Data],4,0)</f>
        <v>1887</v>
      </c>
      <c r="I6000" s="11">
        <f>VLOOKUP(B6000,[1]!Product_Data[#Data],3,0)</f>
        <v>1378</v>
      </c>
      <c r="J6000" s="11">
        <f t="shared" si="561"/>
        <v>1378</v>
      </c>
      <c r="K6000" s="11">
        <f t="shared" si="562"/>
        <v>1887</v>
      </c>
      <c r="L6000" s="11">
        <f t="shared" si="563"/>
        <v>509</v>
      </c>
      <c r="M6000" t="str">
        <f>VLOOKUP(C6000,[1]!Location_Data[#Data],2,0)</f>
        <v>Hayward</v>
      </c>
      <c r="N6000" t="str">
        <f>VLOOKUP(D6000,[1]!Salespeople_Data[#Data],2,0)</f>
        <v>Howard Gardner</v>
      </c>
      <c r="O6000" t="str">
        <f>VLOOKUP(E6000,[1]!Customer_Data[#Data],2,0)</f>
        <v>Harry Perkins</v>
      </c>
      <c r="P6000" s="15">
        <f t="shared" si="558"/>
        <v>2</v>
      </c>
      <c r="Q6000">
        <f t="shared" si="559"/>
        <v>2</v>
      </c>
      <c r="R6000">
        <f t="shared" si="560"/>
        <v>2019</v>
      </c>
    </row>
    <row r="6001" spans="1:18" x14ac:dyDescent="0.25">
      <c r="A6001" s="6" t="s">
        <v>7024</v>
      </c>
      <c r="B6001" s="6" t="s">
        <v>352</v>
      </c>
      <c r="C6001" s="6" t="s">
        <v>145</v>
      </c>
      <c r="D6001" s="6" t="s">
        <v>49</v>
      </c>
      <c r="E6001" s="6" t="s">
        <v>486</v>
      </c>
      <c r="F6001" s="10">
        <v>43699</v>
      </c>
      <c r="G6001" s="6">
        <v>2</v>
      </c>
      <c r="H6001" s="11">
        <f>VLOOKUP(B6001,[1]!Product_Data[#Data],4,0)</f>
        <v>203</v>
      </c>
      <c r="I6001" s="11">
        <f>VLOOKUP(B6001,[1]!Product_Data[#Data],3,0)</f>
        <v>154</v>
      </c>
      <c r="J6001" s="11">
        <f t="shared" si="561"/>
        <v>308</v>
      </c>
      <c r="K6001" s="11">
        <f t="shared" si="562"/>
        <v>406</v>
      </c>
      <c r="L6001" s="11">
        <f t="shared" si="563"/>
        <v>98</v>
      </c>
      <c r="M6001" t="str">
        <f>VLOOKUP(C6001,[1]!Location_Data[#Data],2,0)</f>
        <v>Santa Maria</v>
      </c>
      <c r="N6001" t="str">
        <f>VLOOKUP(D6001,[1]!Salespeople_Data[#Data],2,0)</f>
        <v>Walter Cook</v>
      </c>
      <c r="O6001" t="str">
        <f>VLOOKUP(E6001,[1]!Customer_Data[#Data],2,0)</f>
        <v>Jason Dixon</v>
      </c>
      <c r="P6001" s="15">
        <f t="shared" si="558"/>
        <v>5</v>
      </c>
      <c r="Q6001">
        <f t="shared" si="559"/>
        <v>8</v>
      </c>
      <c r="R6001">
        <f t="shared" si="560"/>
        <v>2019</v>
      </c>
    </row>
    <row r="6002" spans="1:18" x14ac:dyDescent="0.25">
      <c r="A6002" s="6" t="s">
        <v>7025</v>
      </c>
      <c r="B6002" s="6" t="s">
        <v>177</v>
      </c>
      <c r="C6002" s="6" t="s">
        <v>530</v>
      </c>
      <c r="D6002" s="6" t="s">
        <v>49</v>
      </c>
      <c r="E6002" s="6" t="s">
        <v>650</v>
      </c>
      <c r="F6002" s="10">
        <v>43687</v>
      </c>
      <c r="G6002" s="6">
        <v>1</v>
      </c>
      <c r="H6002" s="11">
        <f>VLOOKUP(B6002,[1]!Product_Data[#Data],4,0)</f>
        <v>2497</v>
      </c>
      <c r="I6002" s="11">
        <f>VLOOKUP(B6002,[1]!Product_Data[#Data],3,0)</f>
        <v>1473</v>
      </c>
      <c r="J6002" s="11">
        <f t="shared" si="561"/>
        <v>1473</v>
      </c>
      <c r="K6002" s="11">
        <f t="shared" si="562"/>
        <v>2497</v>
      </c>
      <c r="L6002" s="11">
        <f t="shared" si="563"/>
        <v>1024</v>
      </c>
      <c r="M6002" t="str">
        <f>VLOOKUP(C6002,[1]!Location_Data[#Data],2,0)</f>
        <v>San Buenaventura (Ventura)</v>
      </c>
      <c r="N6002" t="str">
        <f>VLOOKUP(D6002,[1]!Salespeople_Data[#Data],2,0)</f>
        <v>Walter Cook</v>
      </c>
      <c r="O6002" t="str">
        <f>VLOOKUP(E6002,[1]!Customer_Data[#Data],2,0)</f>
        <v>Louis Johnston</v>
      </c>
      <c r="P6002" s="15">
        <f t="shared" si="558"/>
        <v>7</v>
      </c>
      <c r="Q6002">
        <f t="shared" si="559"/>
        <v>8</v>
      </c>
      <c r="R6002">
        <f t="shared" si="560"/>
        <v>2019</v>
      </c>
    </row>
    <row r="6003" spans="1:18" x14ac:dyDescent="0.25">
      <c r="A6003" s="6" t="s">
        <v>7026</v>
      </c>
      <c r="B6003" s="6" t="s">
        <v>412</v>
      </c>
      <c r="C6003" s="6" t="s">
        <v>140</v>
      </c>
      <c r="D6003" s="6" t="s">
        <v>170</v>
      </c>
      <c r="E6003" s="6" t="s">
        <v>1201</v>
      </c>
      <c r="F6003" s="10">
        <v>43482</v>
      </c>
      <c r="G6003" s="6">
        <v>1</v>
      </c>
      <c r="H6003" s="11">
        <f>VLOOKUP(B6003,[1]!Product_Data[#Data],4,0)</f>
        <v>2396</v>
      </c>
      <c r="I6003" s="11">
        <f>VLOOKUP(B6003,[1]!Product_Data[#Data],3,0)</f>
        <v>1965</v>
      </c>
      <c r="J6003" s="11">
        <f t="shared" si="561"/>
        <v>1965</v>
      </c>
      <c r="K6003" s="11">
        <f t="shared" si="562"/>
        <v>2396</v>
      </c>
      <c r="L6003" s="11">
        <f t="shared" si="563"/>
        <v>431</v>
      </c>
      <c r="M6003" t="str">
        <f>VLOOKUP(C6003,[1]!Location_Data[#Data],2,0)</f>
        <v>Salinas</v>
      </c>
      <c r="N6003" t="str">
        <f>VLOOKUP(D6003,[1]!Salespeople_Data[#Data],2,0)</f>
        <v>Sean Miller</v>
      </c>
      <c r="O6003" t="str">
        <f>VLOOKUP(E6003,[1]!Customer_Data[#Data],2,0)</f>
        <v>Anthony Little</v>
      </c>
      <c r="P6003" s="15">
        <f t="shared" si="558"/>
        <v>5</v>
      </c>
      <c r="Q6003">
        <f t="shared" si="559"/>
        <v>1</v>
      </c>
      <c r="R6003">
        <f t="shared" si="560"/>
        <v>2019</v>
      </c>
    </row>
    <row r="6004" spans="1:18" x14ac:dyDescent="0.25">
      <c r="A6004" s="6" t="s">
        <v>7027</v>
      </c>
      <c r="B6004" s="6" t="s">
        <v>83</v>
      </c>
      <c r="C6004" s="6" t="s">
        <v>512</v>
      </c>
      <c r="D6004" s="6" t="s">
        <v>191</v>
      </c>
      <c r="E6004" s="6" t="s">
        <v>1524</v>
      </c>
      <c r="F6004" s="10">
        <v>43722</v>
      </c>
      <c r="G6004" s="6">
        <v>1</v>
      </c>
      <c r="H6004" s="11">
        <f>VLOOKUP(B6004,[1]!Product_Data[#Data],4,0)</f>
        <v>1972</v>
      </c>
      <c r="I6004" s="11">
        <f>VLOOKUP(B6004,[1]!Product_Data[#Data],3,0)</f>
        <v>1321</v>
      </c>
      <c r="J6004" s="11">
        <f t="shared" si="561"/>
        <v>1321</v>
      </c>
      <c r="K6004" s="11">
        <f t="shared" si="562"/>
        <v>1972</v>
      </c>
      <c r="L6004" s="11">
        <f t="shared" si="563"/>
        <v>651</v>
      </c>
      <c r="M6004" t="str">
        <f>VLOOKUP(C6004,[1]!Location_Data[#Data],2,0)</f>
        <v>Long Beach</v>
      </c>
      <c r="N6004" t="str">
        <f>VLOOKUP(D6004,[1]!Salespeople_Data[#Data],2,0)</f>
        <v>Robert Reed</v>
      </c>
      <c r="O6004" t="str">
        <f>VLOOKUP(E6004,[1]!Customer_Data[#Data],2,0)</f>
        <v>Raymond Arnold</v>
      </c>
      <c r="P6004" s="15">
        <f t="shared" si="558"/>
        <v>7</v>
      </c>
      <c r="Q6004">
        <f t="shared" si="559"/>
        <v>9</v>
      </c>
      <c r="R6004">
        <f t="shared" si="560"/>
        <v>2019</v>
      </c>
    </row>
    <row r="6005" spans="1:18" x14ac:dyDescent="0.25">
      <c r="A6005" s="6" t="s">
        <v>7028</v>
      </c>
      <c r="B6005" s="6" t="s">
        <v>129</v>
      </c>
      <c r="C6005" s="6" t="s">
        <v>14</v>
      </c>
      <c r="D6005" s="6" t="s">
        <v>25</v>
      </c>
      <c r="E6005" s="6" t="s">
        <v>410</v>
      </c>
      <c r="F6005" s="10">
        <v>43554</v>
      </c>
      <c r="G6005" s="6">
        <v>1</v>
      </c>
      <c r="H6005" s="11">
        <f>VLOOKUP(B6005,[1]!Product_Data[#Data],4,0)</f>
        <v>127</v>
      </c>
      <c r="I6005" s="11">
        <f>VLOOKUP(B6005,[1]!Product_Data[#Data],3,0)</f>
        <v>79</v>
      </c>
      <c r="J6005" s="11">
        <f t="shared" si="561"/>
        <v>79</v>
      </c>
      <c r="K6005" s="11">
        <f t="shared" si="562"/>
        <v>127</v>
      </c>
      <c r="L6005" s="11">
        <f t="shared" si="563"/>
        <v>48</v>
      </c>
      <c r="M6005" t="str">
        <f>VLOOKUP(C6005,[1]!Location_Data[#Data],2,0)</f>
        <v>Santa Clarita</v>
      </c>
      <c r="N6005" t="str">
        <f>VLOOKUP(D6005,[1]!Salespeople_Data[#Data],2,0)</f>
        <v>Brian Davis</v>
      </c>
      <c r="O6005" t="str">
        <f>VLOOKUP(E6005,[1]!Customer_Data[#Data],2,0)</f>
        <v>Earl Phillips</v>
      </c>
      <c r="P6005" s="15">
        <f t="shared" si="558"/>
        <v>7</v>
      </c>
      <c r="Q6005">
        <f t="shared" si="559"/>
        <v>3</v>
      </c>
      <c r="R6005">
        <f t="shared" si="560"/>
        <v>2019</v>
      </c>
    </row>
    <row r="6006" spans="1:18" x14ac:dyDescent="0.25">
      <c r="A6006" s="6" t="s">
        <v>7029</v>
      </c>
      <c r="B6006" s="6" t="s">
        <v>421</v>
      </c>
      <c r="C6006" s="6" t="s">
        <v>276</v>
      </c>
      <c r="D6006" s="6" t="s">
        <v>269</v>
      </c>
      <c r="E6006" s="6" t="s">
        <v>1332</v>
      </c>
      <c r="F6006" s="10">
        <v>43824</v>
      </c>
      <c r="G6006" s="6">
        <v>1</v>
      </c>
      <c r="H6006" s="11">
        <f>VLOOKUP(B6006,[1]!Product_Data[#Data],4,0)</f>
        <v>826</v>
      </c>
      <c r="I6006" s="11">
        <f>VLOOKUP(B6006,[1]!Product_Data[#Data],3,0)</f>
        <v>562</v>
      </c>
      <c r="J6006" s="11">
        <f t="shared" si="561"/>
        <v>562</v>
      </c>
      <c r="K6006" s="11">
        <f t="shared" si="562"/>
        <v>826</v>
      </c>
      <c r="L6006" s="11">
        <f t="shared" si="563"/>
        <v>264</v>
      </c>
      <c r="M6006" t="str">
        <f>VLOOKUP(C6006,[1]!Location_Data[#Data],2,0)</f>
        <v>Orange</v>
      </c>
      <c r="N6006" t="str">
        <f>VLOOKUP(D6006,[1]!Salespeople_Data[#Data],2,0)</f>
        <v>Kevin Butler</v>
      </c>
      <c r="O6006" t="str">
        <f>VLOOKUP(E6006,[1]!Customer_Data[#Data],2,0)</f>
        <v>Martin Mason</v>
      </c>
      <c r="P6006" s="15">
        <f t="shared" si="558"/>
        <v>4</v>
      </c>
      <c r="Q6006">
        <f t="shared" si="559"/>
        <v>12</v>
      </c>
      <c r="R6006">
        <f t="shared" si="560"/>
        <v>2019</v>
      </c>
    </row>
    <row r="6007" spans="1:18" x14ac:dyDescent="0.25">
      <c r="A6007" s="6" t="s">
        <v>7030</v>
      </c>
      <c r="B6007" s="6" t="s">
        <v>569</v>
      </c>
      <c r="C6007" s="6" t="s">
        <v>512</v>
      </c>
      <c r="D6007" s="6" t="s">
        <v>359</v>
      </c>
      <c r="E6007" s="6" t="s">
        <v>3895</v>
      </c>
      <c r="F6007" s="10">
        <v>43620</v>
      </c>
      <c r="G6007" s="6">
        <v>2</v>
      </c>
      <c r="H6007" s="11">
        <f>VLOOKUP(B6007,[1]!Product_Data[#Data],4,0)</f>
        <v>1178</v>
      </c>
      <c r="I6007" s="11">
        <f>VLOOKUP(B6007,[1]!Product_Data[#Data],3,0)</f>
        <v>683</v>
      </c>
      <c r="J6007" s="11">
        <f t="shared" si="561"/>
        <v>1366</v>
      </c>
      <c r="K6007" s="11">
        <f t="shared" si="562"/>
        <v>2356</v>
      </c>
      <c r="L6007" s="11">
        <f t="shared" si="563"/>
        <v>990</v>
      </c>
      <c r="M6007" t="str">
        <f>VLOOKUP(C6007,[1]!Location_Data[#Data],2,0)</f>
        <v>Long Beach</v>
      </c>
      <c r="N6007" t="str">
        <f>VLOOKUP(D6007,[1]!Salespeople_Data[#Data],2,0)</f>
        <v>Eugene Holmes</v>
      </c>
      <c r="O6007" t="str">
        <f>VLOOKUP(E6007,[1]!Customer_Data[#Data],2,0)</f>
        <v>James Foster</v>
      </c>
      <c r="P6007" s="15">
        <f t="shared" si="558"/>
        <v>3</v>
      </c>
      <c r="Q6007">
        <f t="shared" si="559"/>
        <v>6</v>
      </c>
      <c r="R6007">
        <f t="shared" si="560"/>
        <v>2019</v>
      </c>
    </row>
    <row r="6008" spans="1:18" x14ac:dyDescent="0.25">
      <c r="A6008" s="6" t="s">
        <v>7031</v>
      </c>
      <c r="B6008" s="6" t="s">
        <v>139</v>
      </c>
      <c r="C6008" s="6" t="s">
        <v>190</v>
      </c>
      <c r="D6008" s="6" t="s">
        <v>239</v>
      </c>
      <c r="E6008" s="6" t="s">
        <v>1928</v>
      </c>
      <c r="F6008" s="10">
        <v>43830</v>
      </c>
      <c r="G6008" s="6">
        <v>1</v>
      </c>
      <c r="H6008" s="11">
        <f>VLOOKUP(B6008,[1]!Product_Data[#Data],4,0)</f>
        <v>817</v>
      </c>
      <c r="I6008" s="11">
        <f>VLOOKUP(B6008,[1]!Product_Data[#Data],3,0)</f>
        <v>409</v>
      </c>
      <c r="J6008" s="11">
        <f t="shared" si="561"/>
        <v>409</v>
      </c>
      <c r="K6008" s="11">
        <f t="shared" si="562"/>
        <v>817</v>
      </c>
      <c r="L6008" s="11">
        <f t="shared" si="563"/>
        <v>408</v>
      </c>
      <c r="M6008" t="str">
        <f>VLOOKUP(C6008,[1]!Location_Data[#Data],2,0)</f>
        <v>Oakland</v>
      </c>
      <c r="N6008" t="str">
        <f>VLOOKUP(D6008,[1]!Salespeople_Data[#Data],2,0)</f>
        <v>John Reyes</v>
      </c>
      <c r="O6008" t="str">
        <f>VLOOKUP(E6008,[1]!Customer_Data[#Data],2,0)</f>
        <v>Donald Collins</v>
      </c>
      <c r="P6008" s="15">
        <f t="shared" si="558"/>
        <v>3</v>
      </c>
      <c r="Q6008">
        <f t="shared" si="559"/>
        <v>12</v>
      </c>
      <c r="R6008">
        <f t="shared" si="560"/>
        <v>2019</v>
      </c>
    </row>
    <row r="6009" spans="1:18" x14ac:dyDescent="0.25">
      <c r="A6009" s="6" t="s">
        <v>7032</v>
      </c>
      <c r="B6009" s="6" t="s">
        <v>38</v>
      </c>
      <c r="C6009" s="6" t="s">
        <v>286</v>
      </c>
      <c r="D6009" s="6" t="s">
        <v>75</v>
      </c>
      <c r="E6009" s="6" t="s">
        <v>486</v>
      </c>
      <c r="F6009" s="10">
        <v>43498</v>
      </c>
      <c r="G6009" s="6">
        <v>4</v>
      </c>
      <c r="H6009" s="11">
        <f>VLOOKUP(B6009,[1]!Product_Data[#Data],4,0)</f>
        <v>2283</v>
      </c>
      <c r="I6009" s="11">
        <f>VLOOKUP(B6009,[1]!Product_Data[#Data],3,0)</f>
        <v>1484</v>
      </c>
      <c r="J6009" s="11">
        <f t="shared" si="561"/>
        <v>5936</v>
      </c>
      <c r="K6009" s="11">
        <f t="shared" si="562"/>
        <v>9132</v>
      </c>
      <c r="L6009" s="11">
        <f t="shared" si="563"/>
        <v>3196</v>
      </c>
      <c r="M6009" t="str">
        <f>VLOOKUP(C6009,[1]!Location_Data[#Data],2,0)</f>
        <v>El Monte</v>
      </c>
      <c r="N6009" t="str">
        <f>VLOOKUP(D6009,[1]!Salespeople_Data[#Data],2,0)</f>
        <v>Roger Robertson</v>
      </c>
      <c r="O6009" t="str">
        <f>VLOOKUP(E6009,[1]!Customer_Data[#Data],2,0)</f>
        <v>Jason Dixon</v>
      </c>
      <c r="P6009" s="15">
        <f t="shared" si="558"/>
        <v>7</v>
      </c>
      <c r="Q6009">
        <f t="shared" si="559"/>
        <v>2</v>
      </c>
      <c r="R6009">
        <f t="shared" si="560"/>
        <v>2019</v>
      </c>
    </row>
    <row r="6010" spans="1:18" x14ac:dyDescent="0.25">
      <c r="A6010" s="6" t="s">
        <v>7033</v>
      </c>
      <c r="B6010" s="6" t="s">
        <v>132</v>
      </c>
      <c r="C6010" s="6" t="s">
        <v>34</v>
      </c>
      <c r="D6010" s="6" t="s">
        <v>264</v>
      </c>
      <c r="E6010" s="6" t="s">
        <v>2533</v>
      </c>
      <c r="F6010" s="10">
        <v>43740</v>
      </c>
      <c r="G6010" s="6">
        <v>3</v>
      </c>
      <c r="H6010" s="11">
        <f>VLOOKUP(B6010,[1]!Product_Data[#Data],4,0)</f>
        <v>2091</v>
      </c>
      <c r="I6010" s="11">
        <f>VLOOKUP(B6010,[1]!Product_Data[#Data],3,0)</f>
        <v>1485</v>
      </c>
      <c r="J6010" s="11">
        <f t="shared" si="561"/>
        <v>4455</v>
      </c>
      <c r="K6010" s="11">
        <f t="shared" si="562"/>
        <v>6273</v>
      </c>
      <c r="L6010" s="11">
        <f t="shared" si="563"/>
        <v>1818</v>
      </c>
      <c r="M6010" t="str">
        <f>VLOOKUP(C6010,[1]!Location_Data[#Data],2,0)</f>
        <v>Inglewood</v>
      </c>
      <c r="N6010" t="str">
        <f>VLOOKUP(D6010,[1]!Salespeople_Data[#Data],2,0)</f>
        <v>Ernest Wheeler</v>
      </c>
      <c r="O6010" t="str">
        <f>VLOOKUP(E6010,[1]!Customer_Data[#Data],2,0)</f>
        <v>Andrew Reynolds</v>
      </c>
      <c r="P6010" s="15">
        <f t="shared" si="558"/>
        <v>4</v>
      </c>
      <c r="Q6010">
        <f t="shared" si="559"/>
        <v>10</v>
      </c>
      <c r="R6010">
        <f t="shared" si="560"/>
        <v>2019</v>
      </c>
    </row>
    <row r="6011" spans="1:18" x14ac:dyDescent="0.25">
      <c r="A6011" s="6" t="s">
        <v>7034</v>
      </c>
      <c r="B6011" s="6" t="s">
        <v>125</v>
      </c>
      <c r="C6011" s="6" t="s">
        <v>570</v>
      </c>
      <c r="D6011" s="6" t="s">
        <v>239</v>
      </c>
      <c r="E6011" s="6" t="s">
        <v>1212</v>
      </c>
      <c r="F6011" s="10">
        <v>43828</v>
      </c>
      <c r="G6011" s="6">
        <v>4</v>
      </c>
      <c r="H6011" s="11">
        <f>VLOOKUP(B6011,[1]!Product_Data[#Data],4,0)</f>
        <v>1826</v>
      </c>
      <c r="I6011" s="11">
        <f>VLOOKUP(B6011,[1]!Product_Data[#Data],3,0)</f>
        <v>1443</v>
      </c>
      <c r="J6011" s="11">
        <f t="shared" si="561"/>
        <v>5772</v>
      </c>
      <c r="K6011" s="11">
        <f t="shared" si="562"/>
        <v>7304</v>
      </c>
      <c r="L6011" s="11">
        <f t="shared" si="563"/>
        <v>1532</v>
      </c>
      <c r="M6011" t="str">
        <f>VLOOKUP(C6011,[1]!Location_Data[#Data],2,0)</f>
        <v>Fresno</v>
      </c>
      <c r="N6011" t="str">
        <f>VLOOKUP(D6011,[1]!Salespeople_Data[#Data],2,0)</f>
        <v>John Reyes</v>
      </c>
      <c r="O6011" t="str">
        <f>VLOOKUP(E6011,[1]!Customer_Data[#Data],2,0)</f>
        <v>Jeffrey Sanders</v>
      </c>
      <c r="P6011" s="15">
        <f t="shared" si="558"/>
        <v>1</v>
      </c>
      <c r="Q6011">
        <f t="shared" si="559"/>
        <v>12</v>
      </c>
      <c r="R6011">
        <f t="shared" si="560"/>
        <v>2019</v>
      </c>
    </row>
    <row r="6012" spans="1:18" x14ac:dyDescent="0.25">
      <c r="A6012" s="6" t="s">
        <v>7035</v>
      </c>
      <c r="B6012" s="6" t="s">
        <v>219</v>
      </c>
      <c r="C6012" s="6" t="s">
        <v>52</v>
      </c>
      <c r="D6012" s="6" t="s">
        <v>49</v>
      </c>
      <c r="E6012" s="6" t="s">
        <v>1058</v>
      </c>
      <c r="F6012" s="10">
        <v>43828</v>
      </c>
      <c r="G6012" s="6">
        <v>2</v>
      </c>
      <c r="H6012" s="11">
        <f>VLOOKUP(B6012,[1]!Product_Data[#Data],4,0)</f>
        <v>561</v>
      </c>
      <c r="I6012" s="11">
        <f>VLOOKUP(B6012,[1]!Product_Data[#Data],3,0)</f>
        <v>421</v>
      </c>
      <c r="J6012" s="11">
        <f t="shared" si="561"/>
        <v>842</v>
      </c>
      <c r="K6012" s="11">
        <f t="shared" si="562"/>
        <v>1122</v>
      </c>
      <c r="L6012" s="11">
        <f t="shared" si="563"/>
        <v>280</v>
      </c>
      <c r="M6012" t="str">
        <f>VLOOKUP(C6012,[1]!Location_Data[#Data],2,0)</f>
        <v>Pasadena</v>
      </c>
      <c r="N6012" t="str">
        <f>VLOOKUP(D6012,[1]!Salespeople_Data[#Data],2,0)</f>
        <v>Walter Cook</v>
      </c>
      <c r="O6012" t="str">
        <f>VLOOKUP(E6012,[1]!Customer_Data[#Data],2,0)</f>
        <v>Craig Mills</v>
      </c>
      <c r="P6012" s="15">
        <f t="shared" si="558"/>
        <v>1</v>
      </c>
      <c r="Q6012">
        <f t="shared" si="559"/>
        <v>12</v>
      </c>
      <c r="R6012">
        <f t="shared" si="560"/>
        <v>2019</v>
      </c>
    </row>
    <row r="6013" spans="1:18" x14ac:dyDescent="0.25">
      <c r="A6013" s="6" t="s">
        <v>7036</v>
      </c>
      <c r="B6013" s="6" t="s">
        <v>86</v>
      </c>
      <c r="C6013" s="6" t="s">
        <v>527</v>
      </c>
      <c r="D6013" s="6" t="s">
        <v>75</v>
      </c>
      <c r="E6013" s="6" t="s">
        <v>427</v>
      </c>
      <c r="F6013" s="10">
        <v>43518</v>
      </c>
      <c r="G6013" s="6">
        <v>2</v>
      </c>
      <c r="H6013" s="11">
        <f>VLOOKUP(B6013,[1]!Product_Data[#Data],4,0)</f>
        <v>1725</v>
      </c>
      <c r="I6013" s="11">
        <f>VLOOKUP(B6013,[1]!Product_Data[#Data],3,0)</f>
        <v>1363</v>
      </c>
      <c r="J6013" s="11">
        <f t="shared" si="561"/>
        <v>2726</v>
      </c>
      <c r="K6013" s="11">
        <f t="shared" si="562"/>
        <v>3450</v>
      </c>
      <c r="L6013" s="11">
        <f t="shared" si="563"/>
        <v>724</v>
      </c>
      <c r="M6013" t="str">
        <f>VLOOKUP(C6013,[1]!Location_Data[#Data],2,0)</f>
        <v>Stockton</v>
      </c>
      <c r="N6013" t="str">
        <f>VLOOKUP(D6013,[1]!Salespeople_Data[#Data],2,0)</f>
        <v>Roger Robertson</v>
      </c>
      <c r="O6013" t="str">
        <f>VLOOKUP(E6013,[1]!Customer_Data[#Data],2,0)</f>
        <v>Phillip Peters</v>
      </c>
      <c r="P6013" s="15">
        <f t="shared" si="558"/>
        <v>6</v>
      </c>
      <c r="Q6013">
        <f t="shared" si="559"/>
        <v>2</v>
      </c>
      <c r="R6013">
        <f t="shared" si="560"/>
        <v>2019</v>
      </c>
    </row>
    <row r="6014" spans="1:18" x14ac:dyDescent="0.25">
      <c r="A6014" s="6" t="s">
        <v>7037</v>
      </c>
      <c r="B6014" s="6" t="s">
        <v>275</v>
      </c>
      <c r="C6014" s="6" t="s">
        <v>215</v>
      </c>
      <c r="D6014" s="6" t="s">
        <v>101</v>
      </c>
      <c r="E6014" s="6" t="s">
        <v>592</v>
      </c>
      <c r="F6014" s="10">
        <v>43554</v>
      </c>
      <c r="G6014" s="6">
        <v>3</v>
      </c>
      <c r="H6014" s="11">
        <f>VLOOKUP(B6014,[1]!Product_Data[#Data],4,0)</f>
        <v>2353</v>
      </c>
      <c r="I6014" s="11">
        <f>VLOOKUP(B6014,[1]!Product_Data[#Data],3,0)</f>
        <v>1788</v>
      </c>
      <c r="J6014" s="11">
        <f t="shared" si="561"/>
        <v>5364</v>
      </c>
      <c r="K6014" s="11">
        <f t="shared" si="562"/>
        <v>7059</v>
      </c>
      <c r="L6014" s="11">
        <f t="shared" si="563"/>
        <v>1695</v>
      </c>
      <c r="M6014" t="str">
        <f>VLOOKUP(C6014,[1]!Location_Data[#Data],2,0)</f>
        <v>El Cajon</v>
      </c>
      <c r="N6014" t="str">
        <f>VLOOKUP(D6014,[1]!Salespeople_Data[#Data],2,0)</f>
        <v>Scott Clark</v>
      </c>
      <c r="O6014" t="str">
        <f>VLOOKUP(E6014,[1]!Customer_Data[#Data],2,0)</f>
        <v>George Stanley</v>
      </c>
      <c r="P6014" s="15">
        <f t="shared" si="558"/>
        <v>7</v>
      </c>
      <c r="Q6014">
        <f t="shared" si="559"/>
        <v>3</v>
      </c>
      <c r="R6014">
        <f t="shared" si="560"/>
        <v>2019</v>
      </c>
    </row>
    <row r="6015" spans="1:18" x14ac:dyDescent="0.25">
      <c r="A6015" s="6" t="s">
        <v>7038</v>
      </c>
      <c r="B6015" s="6" t="s">
        <v>340</v>
      </c>
      <c r="C6015" s="6" t="s">
        <v>156</v>
      </c>
      <c r="D6015" s="6" t="s">
        <v>216</v>
      </c>
      <c r="E6015" s="6" t="s">
        <v>696</v>
      </c>
      <c r="F6015" s="10">
        <v>43773</v>
      </c>
      <c r="G6015" s="6">
        <v>1</v>
      </c>
      <c r="H6015" s="11">
        <f>VLOOKUP(B6015,[1]!Product_Data[#Data],4,0)</f>
        <v>1967</v>
      </c>
      <c r="I6015" s="11">
        <f>VLOOKUP(B6015,[1]!Product_Data[#Data],3,0)</f>
        <v>1397</v>
      </c>
      <c r="J6015" s="11">
        <f t="shared" si="561"/>
        <v>1397</v>
      </c>
      <c r="K6015" s="11">
        <f t="shared" si="562"/>
        <v>1967</v>
      </c>
      <c r="L6015" s="11">
        <f t="shared" si="563"/>
        <v>570</v>
      </c>
      <c r="M6015" t="str">
        <f>VLOOKUP(C6015,[1]!Location_Data[#Data],2,0)</f>
        <v>Sacramento</v>
      </c>
      <c r="N6015" t="str">
        <f>VLOOKUP(D6015,[1]!Salespeople_Data[#Data],2,0)</f>
        <v>Ernest Wagner</v>
      </c>
      <c r="O6015" t="str">
        <f>VLOOKUP(E6015,[1]!Customer_Data[#Data],2,0)</f>
        <v>Jeremy Rice</v>
      </c>
      <c r="P6015" s="15">
        <f t="shared" si="558"/>
        <v>2</v>
      </c>
      <c r="Q6015">
        <f t="shared" si="559"/>
        <v>11</v>
      </c>
      <c r="R6015">
        <f t="shared" si="560"/>
        <v>2019</v>
      </c>
    </row>
    <row r="6016" spans="1:18" x14ac:dyDescent="0.25">
      <c r="A6016" s="6" t="s">
        <v>7039</v>
      </c>
      <c r="B6016" s="6" t="s">
        <v>271</v>
      </c>
      <c r="C6016" s="6" t="s">
        <v>355</v>
      </c>
      <c r="D6016" s="6" t="s">
        <v>101</v>
      </c>
      <c r="E6016" s="6" t="s">
        <v>1088</v>
      </c>
      <c r="F6016" s="10">
        <v>43763</v>
      </c>
      <c r="G6016" s="6">
        <v>3</v>
      </c>
      <c r="H6016" s="11">
        <f>VLOOKUP(B6016,[1]!Product_Data[#Data],4,0)</f>
        <v>1587</v>
      </c>
      <c r="I6016" s="11">
        <f>VLOOKUP(B6016,[1]!Product_Data[#Data],3,0)</f>
        <v>1301</v>
      </c>
      <c r="J6016" s="11">
        <f t="shared" si="561"/>
        <v>3903</v>
      </c>
      <c r="K6016" s="11">
        <f t="shared" si="562"/>
        <v>4761</v>
      </c>
      <c r="L6016" s="11">
        <f t="shared" si="563"/>
        <v>858</v>
      </c>
      <c r="M6016" t="str">
        <f>VLOOKUP(C6016,[1]!Location_Data[#Data],2,0)</f>
        <v>Burbank</v>
      </c>
      <c r="N6016" t="str">
        <f>VLOOKUP(D6016,[1]!Salespeople_Data[#Data],2,0)</f>
        <v>Scott Clark</v>
      </c>
      <c r="O6016" t="str">
        <f>VLOOKUP(E6016,[1]!Customer_Data[#Data],2,0)</f>
        <v>Anthony Parker</v>
      </c>
      <c r="P6016" s="15">
        <f t="shared" si="558"/>
        <v>6</v>
      </c>
      <c r="Q6016">
        <f t="shared" si="559"/>
        <v>10</v>
      </c>
      <c r="R6016">
        <f t="shared" si="560"/>
        <v>2019</v>
      </c>
    </row>
    <row r="6017" spans="1:18" x14ac:dyDescent="0.25">
      <c r="A6017" s="6" t="s">
        <v>7040</v>
      </c>
      <c r="B6017" s="6" t="s">
        <v>69</v>
      </c>
      <c r="C6017" s="6" t="s">
        <v>29</v>
      </c>
      <c r="D6017" s="6" t="s">
        <v>80</v>
      </c>
      <c r="E6017" s="6" t="s">
        <v>1341</v>
      </c>
      <c r="F6017" s="10">
        <v>43553</v>
      </c>
      <c r="G6017" s="6">
        <v>1</v>
      </c>
      <c r="H6017" s="11">
        <f>VLOOKUP(B6017,[1]!Product_Data[#Data],4,0)</f>
        <v>1351</v>
      </c>
      <c r="I6017" s="11">
        <f>VLOOKUP(B6017,[1]!Product_Data[#Data],3,0)</f>
        <v>1108</v>
      </c>
      <c r="J6017" s="11">
        <f t="shared" si="561"/>
        <v>1108</v>
      </c>
      <c r="K6017" s="11">
        <f t="shared" si="562"/>
        <v>1351</v>
      </c>
      <c r="L6017" s="11">
        <f t="shared" si="563"/>
        <v>243</v>
      </c>
      <c r="M6017" t="str">
        <f>VLOOKUP(C6017,[1]!Location_Data[#Data],2,0)</f>
        <v>Santa Ana</v>
      </c>
      <c r="N6017" t="str">
        <f>VLOOKUP(D6017,[1]!Salespeople_Data[#Data],2,0)</f>
        <v>Henry Nelson</v>
      </c>
      <c r="O6017" t="str">
        <f>VLOOKUP(E6017,[1]!Customer_Data[#Data],2,0)</f>
        <v>Frank Mason</v>
      </c>
      <c r="P6017" s="15">
        <f t="shared" si="558"/>
        <v>6</v>
      </c>
      <c r="Q6017">
        <f t="shared" si="559"/>
        <v>3</v>
      </c>
      <c r="R6017">
        <f t="shared" si="560"/>
        <v>2019</v>
      </c>
    </row>
    <row r="6018" spans="1:18" x14ac:dyDescent="0.25">
      <c r="A6018" s="6" t="s">
        <v>7041</v>
      </c>
      <c r="B6018" s="6" t="s">
        <v>69</v>
      </c>
      <c r="C6018" s="6" t="s">
        <v>90</v>
      </c>
      <c r="D6018" s="6" t="s">
        <v>191</v>
      </c>
      <c r="E6018" s="6" t="s">
        <v>757</v>
      </c>
      <c r="F6018" s="10">
        <v>43736</v>
      </c>
      <c r="G6018" s="6">
        <v>2</v>
      </c>
      <c r="H6018" s="11">
        <f>VLOOKUP(B6018,[1]!Product_Data[#Data],4,0)</f>
        <v>1351</v>
      </c>
      <c r="I6018" s="11">
        <f>VLOOKUP(B6018,[1]!Product_Data[#Data],3,0)</f>
        <v>1108</v>
      </c>
      <c r="J6018" s="11">
        <f t="shared" si="561"/>
        <v>2216</v>
      </c>
      <c r="K6018" s="11">
        <f t="shared" si="562"/>
        <v>2702</v>
      </c>
      <c r="L6018" s="11">
        <f t="shared" si="563"/>
        <v>486</v>
      </c>
      <c r="M6018" t="str">
        <f>VLOOKUP(C6018,[1]!Location_Data[#Data],2,0)</f>
        <v>Irvine</v>
      </c>
      <c r="N6018" t="str">
        <f>VLOOKUP(D6018,[1]!Salespeople_Data[#Data],2,0)</f>
        <v>Robert Reed</v>
      </c>
      <c r="O6018" t="str">
        <f>VLOOKUP(E6018,[1]!Customer_Data[#Data],2,0)</f>
        <v>Paul Carpenter</v>
      </c>
      <c r="P6018" s="15">
        <f t="shared" ref="P6018:P6081" si="564">WEEKDAY(F6018)</f>
        <v>7</v>
      </c>
      <c r="Q6018">
        <f t="shared" ref="Q6018:Q6081" si="565">MONTH(F6018)</f>
        <v>9</v>
      </c>
      <c r="R6018">
        <f t="shared" ref="R6018:R6081" si="566">YEAR(F6018)</f>
        <v>2019</v>
      </c>
    </row>
    <row r="6019" spans="1:18" x14ac:dyDescent="0.25">
      <c r="A6019" s="6" t="s">
        <v>7042</v>
      </c>
      <c r="B6019" s="6" t="s">
        <v>228</v>
      </c>
      <c r="C6019" s="6" t="s">
        <v>472</v>
      </c>
      <c r="D6019" s="6" t="s">
        <v>250</v>
      </c>
      <c r="E6019" s="6" t="s">
        <v>701</v>
      </c>
      <c r="F6019" s="10">
        <v>43826</v>
      </c>
      <c r="G6019" s="6">
        <v>4</v>
      </c>
      <c r="H6019" s="11">
        <f>VLOOKUP(B6019,[1]!Product_Data[#Data],4,0)</f>
        <v>1862</v>
      </c>
      <c r="I6019" s="11">
        <f>VLOOKUP(B6019,[1]!Product_Data[#Data],3,0)</f>
        <v>1173</v>
      </c>
      <c r="J6019" s="11">
        <f t="shared" ref="J6019:J6082" si="567">PRODUCT(I6019,G6019)</f>
        <v>4692</v>
      </c>
      <c r="K6019" s="11">
        <f t="shared" ref="K6019:K6082" si="568">PRODUCT(H6019,G6019)</f>
        <v>7448</v>
      </c>
      <c r="L6019" s="11">
        <f t="shared" ref="L6019:L6082" si="569">K6019-J6019</f>
        <v>2756</v>
      </c>
      <c r="M6019" t="str">
        <f>VLOOKUP(C6019,[1]!Location_Data[#Data],2,0)</f>
        <v>Concord</v>
      </c>
      <c r="N6019" t="str">
        <f>VLOOKUP(D6019,[1]!Salespeople_Data[#Data],2,0)</f>
        <v>Martin Carr</v>
      </c>
      <c r="O6019" t="str">
        <f>VLOOKUP(E6019,[1]!Customer_Data[#Data],2,0)</f>
        <v>Martin Berry</v>
      </c>
      <c r="P6019" s="15">
        <f t="shared" si="564"/>
        <v>6</v>
      </c>
      <c r="Q6019">
        <f t="shared" si="565"/>
        <v>12</v>
      </c>
      <c r="R6019">
        <f t="shared" si="566"/>
        <v>2019</v>
      </c>
    </row>
    <row r="6020" spans="1:18" x14ac:dyDescent="0.25">
      <c r="A6020" s="6" t="s">
        <v>7043</v>
      </c>
      <c r="B6020" s="6" t="s">
        <v>83</v>
      </c>
      <c r="C6020" s="6" t="s">
        <v>19</v>
      </c>
      <c r="D6020" s="6" t="s">
        <v>71</v>
      </c>
      <c r="E6020" s="6" t="s">
        <v>2841</v>
      </c>
      <c r="F6020" s="10">
        <v>43669</v>
      </c>
      <c r="G6020" s="6">
        <v>3</v>
      </c>
      <c r="H6020" s="11">
        <f>VLOOKUP(B6020,[1]!Product_Data[#Data],4,0)</f>
        <v>1972</v>
      </c>
      <c r="I6020" s="11">
        <f>VLOOKUP(B6020,[1]!Product_Data[#Data],3,0)</f>
        <v>1321</v>
      </c>
      <c r="J6020" s="11">
        <f t="shared" si="567"/>
        <v>3963</v>
      </c>
      <c r="K6020" s="11">
        <f t="shared" si="568"/>
        <v>5916</v>
      </c>
      <c r="L6020" s="11">
        <f t="shared" si="569"/>
        <v>1953</v>
      </c>
      <c r="M6020" t="str">
        <f>VLOOKUP(C6020,[1]!Location_Data[#Data],2,0)</f>
        <v>Berkeley</v>
      </c>
      <c r="N6020" t="str">
        <f>VLOOKUP(D6020,[1]!Salespeople_Data[#Data],2,0)</f>
        <v>Gary Rodriguez</v>
      </c>
      <c r="O6020" t="str">
        <f>VLOOKUP(E6020,[1]!Customer_Data[#Data],2,0)</f>
        <v>Howard Morgan</v>
      </c>
      <c r="P6020" s="15">
        <f t="shared" si="564"/>
        <v>3</v>
      </c>
      <c r="Q6020">
        <f t="shared" si="565"/>
        <v>7</v>
      </c>
      <c r="R6020">
        <f t="shared" si="566"/>
        <v>2019</v>
      </c>
    </row>
    <row r="6021" spans="1:18" x14ac:dyDescent="0.25">
      <c r="A6021" s="6" t="s">
        <v>7044</v>
      </c>
      <c r="B6021" s="6" t="s">
        <v>348</v>
      </c>
      <c r="C6021" s="6" t="s">
        <v>246</v>
      </c>
      <c r="D6021" s="6" t="s">
        <v>239</v>
      </c>
      <c r="E6021" s="6" t="s">
        <v>443</v>
      </c>
      <c r="F6021" s="10">
        <v>43795</v>
      </c>
      <c r="G6021" s="6">
        <v>4</v>
      </c>
      <c r="H6021" s="11">
        <f>VLOOKUP(B6021,[1]!Product_Data[#Data],4,0)</f>
        <v>603</v>
      </c>
      <c r="I6021" s="11">
        <f>VLOOKUP(B6021,[1]!Product_Data[#Data],3,0)</f>
        <v>416</v>
      </c>
      <c r="J6021" s="11">
        <f t="shared" si="567"/>
        <v>1664</v>
      </c>
      <c r="K6021" s="11">
        <f t="shared" si="568"/>
        <v>2412</v>
      </c>
      <c r="L6021" s="11">
        <f t="shared" si="569"/>
        <v>748</v>
      </c>
      <c r="M6021" t="str">
        <f>VLOOKUP(C6021,[1]!Location_Data[#Data],2,0)</f>
        <v>San Francisco</v>
      </c>
      <c r="N6021" t="str">
        <f>VLOOKUP(D6021,[1]!Salespeople_Data[#Data],2,0)</f>
        <v>John Reyes</v>
      </c>
      <c r="O6021" t="str">
        <f>VLOOKUP(E6021,[1]!Customer_Data[#Data],2,0)</f>
        <v>Alan Perry</v>
      </c>
      <c r="P6021" s="15">
        <f t="shared" si="564"/>
        <v>3</v>
      </c>
      <c r="Q6021">
        <f t="shared" si="565"/>
        <v>11</v>
      </c>
      <c r="R6021">
        <f t="shared" si="566"/>
        <v>2019</v>
      </c>
    </row>
    <row r="6022" spans="1:18" x14ac:dyDescent="0.25">
      <c r="A6022" s="6" t="s">
        <v>7045</v>
      </c>
      <c r="B6022" s="6" t="s">
        <v>18</v>
      </c>
      <c r="C6022" s="6" t="s">
        <v>436</v>
      </c>
      <c r="D6022" s="6" t="s">
        <v>63</v>
      </c>
      <c r="E6022" s="6" t="s">
        <v>1174</v>
      </c>
      <c r="F6022" s="10">
        <v>43466</v>
      </c>
      <c r="G6022" s="6">
        <v>1</v>
      </c>
      <c r="H6022" s="11">
        <f>VLOOKUP(B6022,[1]!Product_Data[#Data],4,0)</f>
        <v>880</v>
      </c>
      <c r="I6022" s="11">
        <f>VLOOKUP(B6022,[1]!Product_Data[#Data],3,0)</f>
        <v>634</v>
      </c>
      <c r="J6022" s="11">
        <f t="shared" si="567"/>
        <v>634</v>
      </c>
      <c r="K6022" s="11">
        <f t="shared" si="568"/>
        <v>880</v>
      </c>
      <c r="L6022" s="11">
        <f t="shared" si="569"/>
        <v>246</v>
      </c>
      <c r="M6022" t="str">
        <f>VLOOKUP(C6022,[1]!Location_Data[#Data],2,0)</f>
        <v>Jurupa Valley</v>
      </c>
      <c r="N6022" t="str">
        <f>VLOOKUP(D6022,[1]!Salespeople_Data[#Data],2,0)</f>
        <v>Jeremy Mendoza</v>
      </c>
      <c r="O6022" t="str">
        <f>VLOOKUP(E6022,[1]!Customer_Data[#Data],2,0)</f>
        <v>Gary Jones</v>
      </c>
      <c r="P6022" s="15">
        <f t="shared" si="564"/>
        <v>3</v>
      </c>
      <c r="Q6022">
        <f t="shared" si="565"/>
        <v>1</v>
      </c>
      <c r="R6022">
        <f t="shared" si="566"/>
        <v>2019</v>
      </c>
    </row>
    <row r="6023" spans="1:18" x14ac:dyDescent="0.25">
      <c r="A6023" s="6" t="s">
        <v>7046</v>
      </c>
      <c r="B6023" s="6" t="s">
        <v>479</v>
      </c>
      <c r="C6023" s="6" t="s">
        <v>490</v>
      </c>
      <c r="D6023" s="6" t="s">
        <v>356</v>
      </c>
      <c r="E6023" s="6" t="s">
        <v>1611</v>
      </c>
      <c r="F6023" s="10">
        <v>43507</v>
      </c>
      <c r="G6023" s="6">
        <v>4</v>
      </c>
      <c r="H6023" s="11">
        <f>VLOOKUP(B6023,[1]!Product_Data[#Data],4,0)</f>
        <v>123</v>
      </c>
      <c r="I6023" s="11">
        <f>VLOOKUP(B6023,[1]!Product_Data[#Data],3,0)</f>
        <v>84</v>
      </c>
      <c r="J6023" s="11">
        <f t="shared" si="567"/>
        <v>336</v>
      </c>
      <c r="K6023" s="11">
        <f t="shared" si="568"/>
        <v>492</v>
      </c>
      <c r="L6023" s="11">
        <f t="shared" si="569"/>
        <v>156</v>
      </c>
      <c r="M6023" t="str">
        <f>VLOOKUP(C6023,[1]!Location_Data[#Data],2,0)</f>
        <v>Temecula</v>
      </c>
      <c r="N6023" t="str">
        <f>VLOOKUP(D6023,[1]!Salespeople_Data[#Data],2,0)</f>
        <v>Jimmy Young</v>
      </c>
      <c r="O6023" t="str">
        <f>VLOOKUP(E6023,[1]!Customer_Data[#Data],2,0)</f>
        <v>Nicholas Arnold</v>
      </c>
      <c r="P6023" s="15">
        <f t="shared" si="564"/>
        <v>2</v>
      </c>
      <c r="Q6023">
        <f t="shared" si="565"/>
        <v>2</v>
      </c>
      <c r="R6023">
        <f t="shared" si="566"/>
        <v>2019</v>
      </c>
    </row>
    <row r="6024" spans="1:18" x14ac:dyDescent="0.25">
      <c r="A6024" s="6" t="s">
        <v>7047</v>
      </c>
      <c r="B6024" s="6" t="s">
        <v>383</v>
      </c>
      <c r="C6024" s="6" t="s">
        <v>246</v>
      </c>
      <c r="D6024" s="6" t="s">
        <v>359</v>
      </c>
      <c r="E6024" s="6" t="s">
        <v>2210</v>
      </c>
      <c r="F6024" s="10">
        <v>43733</v>
      </c>
      <c r="G6024" s="6">
        <v>1</v>
      </c>
      <c r="H6024" s="11">
        <f>VLOOKUP(B6024,[1]!Product_Data[#Data],4,0)</f>
        <v>1494</v>
      </c>
      <c r="I6024" s="11">
        <f>VLOOKUP(B6024,[1]!Product_Data[#Data],3,0)</f>
        <v>971</v>
      </c>
      <c r="J6024" s="11">
        <f t="shared" si="567"/>
        <v>971</v>
      </c>
      <c r="K6024" s="11">
        <f t="shared" si="568"/>
        <v>1494</v>
      </c>
      <c r="L6024" s="11">
        <f t="shared" si="569"/>
        <v>523</v>
      </c>
      <c r="M6024" t="str">
        <f>VLOOKUP(C6024,[1]!Location_Data[#Data],2,0)</f>
        <v>San Francisco</v>
      </c>
      <c r="N6024" t="str">
        <f>VLOOKUP(D6024,[1]!Salespeople_Data[#Data],2,0)</f>
        <v>Eugene Holmes</v>
      </c>
      <c r="O6024" t="str">
        <f>VLOOKUP(E6024,[1]!Customer_Data[#Data],2,0)</f>
        <v>Todd Roberts</v>
      </c>
      <c r="P6024" s="15">
        <f t="shared" si="564"/>
        <v>4</v>
      </c>
      <c r="Q6024">
        <f t="shared" si="565"/>
        <v>9</v>
      </c>
      <c r="R6024">
        <f t="shared" si="566"/>
        <v>2019</v>
      </c>
    </row>
    <row r="6025" spans="1:18" x14ac:dyDescent="0.25">
      <c r="A6025" s="6" t="s">
        <v>7048</v>
      </c>
      <c r="B6025" s="6" t="s">
        <v>13</v>
      </c>
      <c r="C6025" s="6" t="s">
        <v>362</v>
      </c>
      <c r="D6025" s="6" t="s">
        <v>141</v>
      </c>
      <c r="E6025" s="6" t="s">
        <v>2214</v>
      </c>
      <c r="F6025" s="10">
        <v>43581</v>
      </c>
      <c r="G6025" s="6">
        <v>1</v>
      </c>
      <c r="H6025" s="11">
        <f>VLOOKUP(B6025,[1]!Product_Data[#Data],4,0)</f>
        <v>1022</v>
      </c>
      <c r="I6025" s="11">
        <f>VLOOKUP(B6025,[1]!Product_Data[#Data],3,0)</f>
        <v>818</v>
      </c>
      <c r="J6025" s="11">
        <f t="shared" si="567"/>
        <v>818</v>
      </c>
      <c r="K6025" s="11">
        <f t="shared" si="568"/>
        <v>1022</v>
      </c>
      <c r="L6025" s="11">
        <f t="shared" si="569"/>
        <v>204</v>
      </c>
      <c r="M6025" t="str">
        <f>VLOOKUP(C6025,[1]!Location_Data[#Data],2,0)</f>
        <v>San Bernardino</v>
      </c>
      <c r="N6025" t="str">
        <f>VLOOKUP(D6025,[1]!Salespeople_Data[#Data],2,0)</f>
        <v>Arthur Mccoy</v>
      </c>
      <c r="O6025" t="str">
        <f>VLOOKUP(E6025,[1]!Customer_Data[#Data],2,0)</f>
        <v>Nicholas West</v>
      </c>
      <c r="P6025" s="15">
        <f t="shared" si="564"/>
        <v>6</v>
      </c>
      <c r="Q6025">
        <f t="shared" si="565"/>
        <v>4</v>
      </c>
      <c r="R6025">
        <f t="shared" si="566"/>
        <v>2019</v>
      </c>
    </row>
    <row r="6026" spans="1:18" x14ac:dyDescent="0.25">
      <c r="A6026" s="6" t="s">
        <v>7049</v>
      </c>
      <c r="B6026" s="6" t="s">
        <v>457</v>
      </c>
      <c r="C6026" s="6" t="s">
        <v>149</v>
      </c>
      <c r="D6026" s="6" t="s">
        <v>10</v>
      </c>
      <c r="E6026" s="6" t="s">
        <v>1058</v>
      </c>
      <c r="F6026" s="10">
        <v>43667</v>
      </c>
      <c r="G6026" s="6">
        <v>2</v>
      </c>
      <c r="H6026" s="11">
        <f>VLOOKUP(B6026,[1]!Product_Data[#Data],4,0)</f>
        <v>947</v>
      </c>
      <c r="I6026" s="11">
        <f>VLOOKUP(B6026,[1]!Product_Data[#Data],3,0)</f>
        <v>786</v>
      </c>
      <c r="J6026" s="11">
        <f t="shared" si="567"/>
        <v>1572</v>
      </c>
      <c r="K6026" s="11">
        <f t="shared" si="568"/>
        <v>1894</v>
      </c>
      <c r="L6026" s="11">
        <f t="shared" si="569"/>
        <v>322</v>
      </c>
      <c r="M6026" t="str">
        <f>VLOOKUP(C6026,[1]!Location_Data[#Data],2,0)</f>
        <v>Antioch</v>
      </c>
      <c r="N6026" t="str">
        <f>VLOOKUP(D6026,[1]!Salespeople_Data[#Data],2,0)</f>
        <v>Justin Lynch</v>
      </c>
      <c r="O6026" t="str">
        <f>VLOOKUP(E6026,[1]!Customer_Data[#Data],2,0)</f>
        <v>Craig Mills</v>
      </c>
      <c r="P6026" s="15">
        <f t="shared" si="564"/>
        <v>1</v>
      </c>
      <c r="Q6026">
        <f t="shared" si="565"/>
        <v>7</v>
      </c>
      <c r="R6026">
        <f t="shared" si="566"/>
        <v>2019</v>
      </c>
    </row>
    <row r="6027" spans="1:18" x14ac:dyDescent="0.25">
      <c r="A6027" s="6" t="s">
        <v>7050</v>
      </c>
      <c r="B6027" s="6" t="s">
        <v>83</v>
      </c>
      <c r="C6027" s="6" t="s">
        <v>512</v>
      </c>
      <c r="D6027" s="6" t="s">
        <v>15</v>
      </c>
      <c r="E6027" s="6" t="s">
        <v>2609</v>
      </c>
      <c r="F6027" s="10">
        <v>43698</v>
      </c>
      <c r="G6027" s="6">
        <v>2</v>
      </c>
      <c r="H6027" s="11">
        <f>VLOOKUP(B6027,[1]!Product_Data[#Data],4,0)</f>
        <v>1972</v>
      </c>
      <c r="I6027" s="11">
        <f>VLOOKUP(B6027,[1]!Product_Data[#Data],3,0)</f>
        <v>1321</v>
      </c>
      <c r="J6027" s="11">
        <f t="shared" si="567"/>
        <v>2642</v>
      </c>
      <c r="K6027" s="11">
        <f t="shared" si="568"/>
        <v>3944</v>
      </c>
      <c r="L6027" s="11">
        <f t="shared" si="569"/>
        <v>1302</v>
      </c>
      <c r="M6027" t="str">
        <f>VLOOKUP(C6027,[1]!Location_Data[#Data],2,0)</f>
        <v>Long Beach</v>
      </c>
      <c r="N6027" t="str">
        <f>VLOOKUP(D6027,[1]!Salespeople_Data[#Data],2,0)</f>
        <v>Ryan Butler</v>
      </c>
      <c r="O6027" t="str">
        <f>VLOOKUP(E6027,[1]!Customer_Data[#Data],2,0)</f>
        <v>Steve Diaz</v>
      </c>
      <c r="P6027" s="15">
        <f t="shared" si="564"/>
        <v>4</v>
      </c>
      <c r="Q6027">
        <f t="shared" si="565"/>
        <v>8</v>
      </c>
      <c r="R6027">
        <f t="shared" si="566"/>
        <v>2019</v>
      </c>
    </row>
    <row r="6028" spans="1:18" x14ac:dyDescent="0.25">
      <c r="A6028" s="6" t="s">
        <v>7051</v>
      </c>
      <c r="B6028" s="6" t="s">
        <v>109</v>
      </c>
      <c r="C6028" s="6" t="s">
        <v>596</v>
      </c>
      <c r="D6028" s="6" t="s">
        <v>91</v>
      </c>
      <c r="E6028" s="6" t="s">
        <v>931</v>
      </c>
      <c r="F6028" s="10">
        <v>43754</v>
      </c>
      <c r="G6028" s="6">
        <v>2</v>
      </c>
      <c r="H6028" s="11">
        <f>VLOOKUP(B6028,[1]!Product_Data[#Data],4,0)</f>
        <v>1783</v>
      </c>
      <c r="I6028" s="11">
        <f>VLOOKUP(B6028,[1]!Product_Data[#Data],3,0)</f>
        <v>1230</v>
      </c>
      <c r="J6028" s="11">
        <f t="shared" si="567"/>
        <v>2460</v>
      </c>
      <c r="K6028" s="11">
        <f t="shared" si="568"/>
        <v>3566</v>
      </c>
      <c r="L6028" s="11">
        <f t="shared" si="569"/>
        <v>1106</v>
      </c>
      <c r="M6028" t="str">
        <f>VLOOKUP(C6028,[1]!Location_Data[#Data],2,0)</f>
        <v>Fremont</v>
      </c>
      <c r="N6028" t="str">
        <f>VLOOKUP(D6028,[1]!Salespeople_Data[#Data],2,0)</f>
        <v>Howard Gardner</v>
      </c>
      <c r="O6028" t="str">
        <f>VLOOKUP(E6028,[1]!Customer_Data[#Data],2,0)</f>
        <v>Joshua Collins</v>
      </c>
      <c r="P6028" s="15">
        <f t="shared" si="564"/>
        <v>4</v>
      </c>
      <c r="Q6028">
        <f t="shared" si="565"/>
        <v>10</v>
      </c>
      <c r="R6028">
        <f t="shared" si="566"/>
        <v>2019</v>
      </c>
    </row>
    <row r="6029" spans="1:18" x14ac:dyDescent="0.25">
      <c r="A6029" s="6" t="s">
        <v>7052</v>
      </c>
      <c r="B6029" s="6" t="s">
        <v>38</v>
      </c>
      <c r="C6029" s="6" t="s">
        <v>169</v>
      </c>
      <c r="D6029" s="6" t="s">
        <v>413</v>
      </c>
      <c r="E6029" s="6" t="s">
        <v>1957</v>
      </c>
      <c r="F6029" s="10">
        <v>43674</v>
      </c>
      <c r="G6029" s="6">
        <v>1</v>
      </c>
      <c r="H6029" s="11">
        <f>VLOOKUP(B6029,[1]!Product_Data[#Data],4,0)</f>
        <v>2283</v>
      </c>
      <c r="I6029" s="11">
        <f>VLOOKUP(B6029,[1]!Product_Data[#Data],3,0)</f>
        <v>1484</v>
      </c>
      <c r="J6029" s="11">
        <f t="shared" si="567"/>
        <v>1484</v>
      </c>
      <c r="K6029" s="11">
        <f t="shared" si="568"/>
        <v>2283</v>
      </c>
      <c r="L6029" s="11">
        <f t="shared" si="569"/>
        <v>799</v>
      </c>
      <c r="M6029" t="str">
        <f>VLOOKUP(C6029,[1]!Location_Data[#Data],2,0)</f>
        <v>Vista</v>
      </c>
      <c r="N6029" t="str">
        <f>VLOOKUP(D6029,[1]!Salespeople_Data[#Data],2,0)</f>
        <v>Kenneth Bradley</v>
      </c>
      <c r="O6029" t="str">
        <f>VLOOKUP(E6029,[1]!Customer_Data[#Data],2,0)</f>
        <v>Terry Richards</v>
      </c>
      <c r="P6029" s="15">
        <f t="shared" si="564"/>
        <v>1</v>
      </c>
      <c r="Q6029">
        <f t="shared" si="565"/>
        <v>7</v>
      </c>
      <c r="R6029">
        <f t="shared" si="566"/>
        <v>2019</v>
      </c>
    </row>
    <row r="6030" spans="1:18" x14ac:dyDescent="0.25">
      <c r="A6030" s="6" t="s">
        <v>7053</v>
      </c>
      <c r="B6030" s="6" t="s">
        <v>464</v>
      </c>
      <c r="C6030" s="6" t="s">
        <v>24</v>
      </c>
      <c r="D6030" s="6" t="s">
        <v>159</v>
      </c>
      <c r="E6030" s="6" t="s">
        <v>726</v>
      </c>
      <c r="F6030" s="10">
        <v>43712</v>
      </c>
      <c r="G6030" s="6">
        <v>3</v>
      </c>
      <c r="H6030" s="11">
        <f>VLOOKUP(B6030,[1]!Product_Data[#Data],4,0)</f>
        <v>1566</v>
      </c>
      <c r="I6030" s="11">
        <f>VLOOKUP(B6030,[1]!Product_Data[#Data],3,0)</f>
        <v>1190</v>
      </c>
      <c r="J6030" s="11">
        <f t="shared" si="567"/>
        <v>3570</v>
      </c>
      <c r="K6030" s="11">
        <f t="shared" si="568"/>
        <v>4698</v>
      </c>
      <c r="L6030" s="11">
        <f t="shared" si="569"/>
        <v>1128</v>
      </c>
      <c r="M6030" t="str">
        <f>VLOOKUP(C6030,[1]!Location_Data[#Data],2,0)</f>
        <v>Lancaster</v>
      </c>
      <c r="N6030" t="str">
        <f>VLOOKUP(D6030,[1]!Salespeople_Data[#Data],2,0)</f>
        <v>Bobby Russell</v>
      </c>
      <c r="O6030" t="str">
        <f>VLOOKUP(E6030,[1]!Customer_Data[#Data],2,0)</f>
        <v>Phillip Tucker</v>
      </c>
      <c r="P6030" s="15">
        <f t="shared" si="564"/>
        <v>4</v>
      </c>
      <c r="Q6030">
        <f t="shared" si="565"/>
        <v>9</v>
      </c>
      <c r="R6030">
        <f t="shared" si="566"/>
        <v>2019</v>
      </c>
    </row>
    <row r="6031" spans="1:18" x14ac:dyDescent="0.25">
      <c r="A6031" s="6" t="s">
        <v>7054</v>
      </c>
      <c r="B6031" s="6" t="s">
        <v>400</v>
      </c>
      <c r="C6031" s="6" t="s">
        <v>596</v>
      </c>
      <c r="D6031" s="6" t="s">
        <v>146</v>
      </c>
      <c r="E6031" s="6" t="s">
        <v>1282</v>
      </c>
      <c r="F6031" s="10">
        <v>43625</v>
      </c>
      <c r="G6031" s="6">
        <v>1</v>
      </c>
      <c r="H6031" s="11">
        <f>VLOOKUP(B6031,[1]!Product_Data[#Data],4,0)</f>
        <v>886</v>
      </c>
      <c r="I6031" s="11">
        <f>VLOOKUP(B6031,[1]!Product_Data[#Data],3,0)</f>
        <v>478</v>
      </c>
      <c r="J6031" s="11">
        <f t="shared" si="567"/>
        <v>478</v>
      </c>
      <c r="K6031" s="11">
        <f t="shared" si="568"/>
        <v>886</v>
      </c>
      <c r="L6031" s="11">
        <f t="shared" si="569"/>
        <v>408</v>
      </c>
      <c r="M6031" t="str">
        <f>VLOOKUP(C6031,[1]!Location_Data[#Data],2,0)</f>
        <v>Fremont</v>
      </c>
      <c r="N6031" t="str">
        <f>VLOOKUP(D6031,[1]!Salespeople_Data[#Data],2,0)</f>
        <v>Carl Elliott</v>
      </c>
      <c r="O6031" t="str">
        <f>VLOOKUP(E6031,[1]!Customer_Data[#Data],2,0)</f>
        <v>Bruce Harris</v>
      </c>
      <c r="P6031" s="15">
        <f t="shared" si="564"/>
        <v>1</v>
      </c>
      <c r="Q6031">
        <f t="shared" si="565"/>
        <v>6</v>
      </c>
      <c r="R6031">
        <f t="shared" si="566"/>
        <v>2019</v>
      </c>
    </row>
    <row r="6032" spans="1:18" x14ac:dyDescent="0.25">
      <c r="A6032" s="6" t="s">
        <v>7055</v>
      </c>
      <c r="B6032" s="6" t="s">
        <v>925</v>
      </c>
      <c r="C6032" s="6" t="s">
        <v>182</v>
      </c>
      <c r="D6032" s="6" t="s">
        <v>75</v>
      </c>
      <c r="E6032" s="6" t="s">
        <v>1710</v>
      </c>
      <c r="F6032" s="10">
        <v>43483</v>
      </c>
      <c r="G6032" s="6">
        <v>1</v>
      </c>
      <c r="H6032" s="11">
        <f>VLOOKUP(B6032,[1]!Product_Data[#Data],4,0)</f>
        <v>136</v>
      </c>
      <c r="I6032" s="11">
        <f>VLOOKUP(B6032,[1]!Product_Data[#Data],3,0)</f>
        <v>72</v>
      </c>
      <c r="J6032" s="11">
        <f t="shared" si="567"/>
        <v>72</v>
      </c>
      <c r="K6032" s="11">
        <f t="shared" si="568"/>
        <v>136</v>
      </c>
      <c r="L6032" s="11">
        <f t="shared" si="569"/>
        <v>64</v>
      </c>
      <c r="M6032" t="str">
        <f>VLOOKUP(C6032,[1]!Location_Data[#Data],2,0)</f>
        <v>Vallejo</v>
      </c>
      <c r="N6032" t="str">
        <f>VLOOKUP(D6032,[1]!Salespeople_Data[#Data],2,0)</f>
        <v>Roger Robertson</v>
      </c>
      <c r="O6032" t="str">
        <f>VLOOKUP(E6032,[1]!Customer_Data[#Data],2,0)</f>
        <v>Kevin Wheeler</v>
      </c>
      <c r="P6032" s="15">
        <f t="shared" si="564"/>
        <v>6</v>
      </c>
      <c r="Q6032">
        <f t="shared" si="565"/>
        <v>1</v>
      </c>
      <c r="R6032">
        <f t="shared" si="566"/>
        <v>2019</v>
      </c>
    </row>
    <row r="6033" spans="1:18" x14ac:dyDescent="0.25">
      <c r="A6033" s="6" t="s">
        <v>7056</v>
      </c>
      <c r="B6033" s="6" t="s">
        <v>818</v>
      </c>
      <c r="C6033" s="6" t="s">
        <v>472</v>
      </c>
      <c r="D6033" s="6" t="s">
        <v>269</v>
      </c>
      <c r="E6033" s="6" t="s">
        <v>1122</v>
      </c>
      <c r="F6033" s="10">
        <v>43586</v>
      </c>
      <c r="G6033" s="6">
        <v>1</v>
      </c>
      <c r="H6033" s="11">
        <f>VLOOKUP(B6033,[1]!Product_Data[#Data],4,0)</f>
        <v>1638</v>
      </c>
      <c r="I6033" s="11">
        <f>VLOOKUP(B6033,[1]!Product_Data[#Data],3,0)</f>
        <v>1261</v>
      </c>
      <c r="J6033" s="11">
        <f t="shared" si="567"/>
        <v>1261</v>
      </c>
      <c r="K6033" s="11">
        <f t="shared" si="568"/>
        <v>1638</v>
      </c>
      <c r="L6033" s="11">
        <f t="shared" si="569"/>
        <v>377</v>
      </c>
      <c r="M6033" t="str">
        <f>VLOOKUP(C6033,[1]!Location_Data[#Data],2,0)</f>
        <v>Concord</v>
      </c>
      <c r="N6033" t="str">
        <f>VLOOKUP(D6033,[1]!Salespeople_Data[#Data],2,0)</f>
        <v>Kevin Butler</v>
      </c>
      <c r="O6033" t="str">
        <f>VLOOKUP(E6033,[1]!Customer_Data[#Data],2,0)</f>
        <v>Douglas Robinson</v>
      </c>
      <c r="P6033" s="15">
        <f t="shared" si="564"/>
        <v>4</v>
      </c>
      <c r="Q6033">
        <f t="shared" si="565"/>
        <v>5</v>
      </c>
      <c r="R6033">
        <f t="shared" si="566"/>
        <v>2019</v>
      </c>
    </row>
    <row r="6034" spans="1:18" x14ac:dyDescent="0.25">
      <c r="A6034" s="6" t="s">
        <v>7057</v>
      </c>
      <c r="B6034" s="6" t="s">
        <v>275</v>
      </c>
      <c r="C6034" s="6" t="s">
        <v>110</v>
      </c>
      <c r="D6034" s="6" t="s">
        <v>53</v>
      </c>
      <c r="E6034" s="6" t="s">
        <v>378</v>
      </c>
      <c r="F6034" s="10">
        <v>43765</v>
      </c>
      <c r="G6034" s="6">
        <v>3</v>
      </c>
      <c r="H6034" s="11">
        <f>VLOOKUP(B6034,[1]!Product_Data[#Data],4,0)</f>
        <v>2353</v>
      </c>
      <c r="I6034" s="11">
        <f>VLOOKUP(B6034,[1]!Product_Data[#Data],3,0)</f>
        <v>1788</v>
      </c>
      <c r="J6034" s="11">
        <f t="shared" si="567"/>
        <v>5364</v>
      </c>
      <c r="K6034" s="11">
        <f t="shared" si="568"/>
        <v>7059</v>
      </c>
      <c r="L6034" s="11">
        <f t="shared" si="569"/>
        <v>1695</v>
      </c>
      <c r="M6034" t="str">
        <f>VLOOKUP(C6034,[1]!Location_Data[#Data],2,0)</f>
        <v>Richmond</v>
      </c>
      <c r="N6034" t="str">
        <f>VLOOKUP(D6034,[1]!Salespeople_Data[#Data],2,0)</f>
        <v>Scott Mason</v>
      </c>
      <c r="O6034" t="str">
        <f>VLOOKUP(E6034,[1]!Customer_Data[#Data],2,0)</f>
        <v>Joe Baker</v>
      </c>
      <c r="P6034" s="15">
        <f t="shared" si="564"/>
        <v>1</v>
      </c>
      <c r="Q6034">
        <f t="shared" si="565"/>
        <v>10</v>
      </c>
      <c r="R6034">
        <f t="shared" si="566"/>
        <v>2019</v>
      </c>
    </row>
    <row r="6035" spans="1:18" x14ac:dyDescent="0.25">
      <c r="A6035" s="6" t="s">
        <v>7058</v>
      </c>
      <c r="B6035" s="6" t="s">
        <v>164</v>
      </c>
      <c r="C6035" s="6" t="s">
        <v>643</v>
      </c>
      <c r="D6035" s="6" t="s">
        <v>35</v>
      </c>
      <c r="E6035" s="6" t="s">
        <v>5654</v>
      </c>
      <c r="F6035" s="10">
        <v>43620</v>
      </c>
      <c r="G6035" s="6">
        <v>1</v>
      </c>
      <c r="H6035" s="11">
        <f>VLOOKUP(B6035,[1]!Product_Data[#Data],4,0)</f>
        <v>637</v>
      </c>
      <c r="I6035" s="11">
        <f>VLOOKUP(B6035,[1]!Product_Data[#Data],3,0)</f>
        <v>389</v>
      </c>
      <c r="J6035" s="11">
        <f t="shared" si="567"/>
        <v>389</v>
      </c>
      <c r="K6035" s="11">
        <f t="shared" si="568"/>
        <v>637</v>
      </c>
      <c r="L6035" s="11">
        <f t="shared" si="569"/>
        <v>248</v>
      </c>
      <c r="M6035" t="str">
        <f>VLOOKUP(C6035,[1]!Location_Data[#Data],2,0)</f>
        <v>Hayward</v>
      </c>
      <c r="N6035" t="str">
        <f>VLOOKUP(D6035,[1]!Salespeople_Data[#Data],2,0)</f>
        <v>Charles Harper</v>
      </c>
      <c r="O6035" t="str">
        <f>VLOOKUP(E6035,[1]!Customer_Data[#Data],2,0)</f>
        <v>Jose Griffin</v>
      </c>
      <c r="P6035" s="15">
        <f t="shared" si="564"/>
        <v>3</v>
      </c>
      <c r="Q6035">
        <f t="shared" si="565"/>
        <v>6</v>
      </c>
      <c r="R6035">
        <f t="shared" si="566"/>
        <v>2019</v>
      </c>
    </row>
    <row r="6036" spans="1:18" x14ac:dyDescent="0.25">
      <c r="A6036" s="6" t="s">
        <v>7059</v>
      </c>
      <c r="B6036" s="6" t="s">
        <v>271</v>
      </c>
      <c r="C6036" s="6" t="s">
        <v>316</v>
      </c>
      <c r="D6036" s="6" t="s">
        <v>146</v>
      </c>
      <c r="E6036" s="6" t="s">
        <v>2756</v>
      </c>
      <c r="F6036" s="10">
        <v>43665</v>
      </c>
      <c r="G6036" s="6">
        <v>1</v>
      </c>
      <c r="H6036" s="11">
        <f>VLOOKUP(B6036,[1]!Product_Data[#Data],4,0)</f>
        <v>1587</v>
      </c>
      <c r="I6036" s="11">
        <f>VLOOKUP(B6036,[1]!Product_Data[#Data],3,0)</f>
        <v>1301</v>
      </c>
      <c r="J6036" s="11">
        <f t="shared" si="567"/>
        <v>1301</v>
      </c>
      <c r="K6036" s="11">
        <f t="shared" si="568"/>
        <v>1587</v>
      </c>
      <c r="L6036" s="11">
        <f t="shared" si="569"/>
        <v>286</v>
      </c>
      <c r="M6036" t="str">
        <f>VLOOKUP(C6036,[1]!Location_Data[#Data],2,0)</f>
        <v>East Los Angeles</v>
      </c>
      <c r="N6036" t="str">
        <f>VLOOKUP(D6036,[1]!Salespeople_Data[#Data],2,0)</f>
        <v>Carl Elliott</v>
      </c>
      <c r="O6036" t="str">
        <f>VLOOKUP(E6036,[1]!Customer_Data[#Data],2,0)</f>
        <v>Earl Ortiz</v>
      </c>
      <c r="P6036" s="15">
        <f t="shared" si="564"/>
        <v>6</v>
      </c>
      <c r="Q6036">
        <f t="shared" si="565"/>
        <v>7</v>
      </c>
      <c r="R6036">
        <f t="shared" si="566"/>
        <v>2019</v>
      </c>
    </row>
    <row r="6037" spans="1:18" x14ac:dyDescent="0.25">
      <c r="A6037" s="6" t="s">
        <v>7060</v>
      </c>
      <c r="B6037" s="6" t="s">
        <v>703</v>
      </c>
      <c r="C6037" s="6" t="s">
        <v>380</v>
      </c>
      <c r="D6037" s="6" t="s">
        <v>40</v>
      </c>
      <c r="E6037" s="6" t="s">
        <v>922</v>
      </c>
      <c r="F6037" s="10">
        <v>43662</v>
      </c>
      <c r="G6037" s="6">
        <v>1</v>
      </c>
      <c r="H6037" s="11">
        <f>VLOOKUP(B6037,[1]!Product_Data[#Data],4,0)</f>
        <v>530</v>
      </c>
      <c r="I6037" s="11">
        <f>VLOOKUP(B6037,[1]!Product_Data[#Data],3,0)</f>
        <v>435</v>
      </c>
      <c r="J6037" s="11">
        <f t="shared" si="567"/>
        <v>435</v>
      </c>
      <c r="K6037" s="11">
        <f t="shared" si="568"/>
        <v>530</v>
      </c>
      <c r="L6037" s="11">
        <f t="shared" si="569"/>
        <v>95</v>
      </c>
      <c r="M6037" t="str">
        <f>VLOOKUP(C6037,[1]!Location_Data[#Data],2,0)</f>
        <v>Los Angeles</v>
      </c>
      <c r="N6037" t="str">
        <f>VLOOKUP(D6037,[1]!Salespeople_Data[#Data],2,0)</f>
        <v>Brian Hansen</v>
      </c>
      <c r="O6037" t="str">
        <f>VLOOKUP(E6037,[1]!Customer_Data[#Data],2,0)</f>
        <v>David Mendoza</v>
      </c>
      <c r="P6037" s="15">
        <f t="shared" si="564"/>
        <v>3</v>
      </c>
      <c r="Q6037">
        <f t="shared" si="565"/>
        <v>7</v>
      </c>
      <c r="R6037">
        <f t="shared" si="566"/>
        <v>2019</v>
      </c>
    </row>
    <row r="6038" spans="1:18" x14ac:dyDescent="0.25">
      <c r="A6038" s="6" t="s">
        <v>7061</v>
      </c>
      <c r="B6038" s="6" t="s">
        <v>99</v>
      </c>
      <c r="C6038" s="6" t="s">
        <v>276</v>
      </c>
      <c r="D6038" s="6" t="s">
        <v>63</v>
      </c>
      <c r="E6038" s="6" t="s">
        <v>334</v>
      </c>
      <c r="F6038" s="10">
        <v>43469</v>
      </c>
      <c r="G6038" s="6">
        <v>3</v>
      </c>
      <c r="H6038" s="11">
        <f>VLOOKUP(B6038,[1]!Product_Data[#Data],4,0)</f>
        <v>1708</v>
      </c>
      <c r="I6038" s="11">
        <f>VLOOKUP(B6038,[1]!Product_Data[#Data],3,0)</f>
        <v>871</v>
      </c>
      <c r="J6038" s="11">
        <f t="shared" si="567"/>
        <v>2613</v>
      </c>
      <c r="K6038" s="11">
        <f t="shared" si="568"/>
        <v>5124</v>
      </c>
      <c r="L6038" s="11">
        <f t="shared" si="569"/>
        <v>2511</v>
      </c>
      <c r="M6038" t="str">
        <f>VLOOKUP(C6038,[1]!Location_Data[#Data],2,0)</f>
        <v>Orange</v>
      </c>
      <c r="N6038" t="str">
        <f>VLOOKUP(D6038,[1]!Salespeople_Data[#Data],2,0)</f>
        <v>Jeremy Mendoza</v>
      </c>
      <c r="O6038" t="str">
        <f>VLOOKUP(E6038,[1]!Customer_Data[#Data],2,0)</f>
        <v>Gregory Porter</v>
      </c>
      <c r="P6038" s="15">
        <f t="shared" si="564"/>
        <v>6</v>
      </c>
      <c r="Q6038">
        <f t="shared" si="565"/>
        <v>1</v>
      </c>
      <c r="R6038">
        <f t="shared" si="566"/>
        <v>2019</v>
      </c>
    </row>
    <row r="6039" spans="1:18" x14ac:dyDescent="0.25">
      <c r="A6039" s="6" t="s">
        <v>7062</v>
      </c>
      <c r="B6039" s="6" t="s">
        <v>495</v>
      </c>
      <c r="C6039" s="6" t="s">
        <v>174</v>
      </c>
      <c r="D6039" s="6" t="s">
        <v>116</v>
      </c>
      <c r="E6039" s="6" t="s">
        <v>1804</v>
      </c>
      <c r="F6039" s="10">
        <v>43798</v>
      </c>
      <c r="G6039" s="6">
        <v>4</v>
      </c>
      <c r="H6039" s="11">
        <f>VLOOKUP(B6039,[1]!Product_Data[#Data],4,0)</f>
        <v>1467</v>
      </c>
      <c r="I6039" s="11">
        <f>VLOOKUP(B6039,[1]!Product_Data[#Data],3,0)</f>
        <v>807</v>
      </c>
      <c r="J6039" s="11">
        <f t="shared" si="567"/>
        <v>3228</v>
      </c>
      <c r="K6039" s="11">
        <f t="shared" si="568"/>
        <v>5868</v>
      </c>
      <c r="L6039" s="11">
        <f t="shared" si="569"/>
        <v>2640</v>
      </c>
      <c r="M6039" t="str">
        <f>VLOOKUP(C6039,[1]!Location_Data[#Data],2,0)</f>
        <v>Norwalk</v>
      </c>
      <c r="N6039" t="str">
        <f>VLOOKUP(D6039,[1]!Salespeople_Data[#Data],2,0)</f>
        <v>Roger Ramos</v>
      </c>
      <c r="O6039" t="str">
        <f>VLOOKUP(E6039,[1]!Customer_Data[#Data],2,0)</f>
        <v>Larry Ray</v>
      </c>
      <c r="P6039" s="15">
        <f t="shared" si="564"/>
        <v>6</v>
      </c>
      <c r="Q6039">
        <f t="shared" si="565"/>
        <v>11</v>
      </c>
      <c r="R6039">
        <f t="shared" si="566"/>
        <v>2019</v>
      </c>
    </row>
    <row r="6040" spans="1:18" x14ac:dyDescent="0.25">
      <c r="A6040" s="6" t="s">
        <v>7063</v>
      </c>
      <c r="B6040" s="6" t="s">
        <v>479</v>
      </c>
      <c r="C6040" s="6" t="s">
        <v>436</v>
      </c>
      <c r="D6040" s="6" t="s">
        <v>87</v>
      </c>
      <c r="E6040" s="6" t="s">
        <v>538</v>
      </c>
      <c r="F6040" s="10">
        <v>43822</v>
      </c>
      <c r="G6040" s="6">
        <v>2</v>
      </c>
      <c r="H6040" s="11">
        <f>VLOOKUP(B6040,[1]!Product_Data[#Data],4,0)</f>
        <v>123</v>
      </c>
      <c r="I6040" s="11">
        <f>VLOOKUP(B6040,[1]!Product_Data[#Data],3,0)</f>
        <v>84</v>
      </c>
      <c r="J6040" s="11">
        <f t="shared" si="567"/>
        <v>168</v>
      </c>
      <c r="K6040" s="11">
        <f t="shared" si="568"/>
        <v>246</v>
      </c>
      <c r="L6040" s="11">
        <f t="shared" si="569"/>
        <v>78</v>
      </c>
      <c r="M6040" t="str">
        <f>VLOOKUP(C6040,[1]!Location_Data[#Data],2,0)</f>
        <v>Jurupa Valley</v>
      </c>
      <c r="N6040" t="str">
        <f>VLOOKUP(D6040,[1]!Salespeople_Data[#Data],2,0)</f>
        <v>Martin Perry</v>
      </c>
      <c r="O6040" t="str">
        <f>VLOOKUP(E6040,[1]!Customer_Data[#Data],2,0)</f>
        <v>Jonathan Lynch</v>
      </c>
      <c r="P6040" s="15">
        <f t="shared" si="564"/>
        <v>2</v>
      </c>
      <c r="Q6040">
        <f t="shared" si="565"/>
        <v>12</v>
      </c>
      <c r="R6040">
        <f t="shared" si="566"/>
        <v>2019</v>
      </c>
    </row>
    <row r="6041" spans="1:18" x14ac:dyDescent="0.25">
      <c r="A6041" s="6" t="s">
        <v>7064</v>
      </c>
      <c r="B6041" s="6" t="s">
        <v>408</v>
      </c>
      <c r="C6041" s="6" t="s">
        <v>596</v>
      </c>
      <c r="D6041" s="6" t="s">
        <v>75</v>
      </c>
      <c r="E6041" s="6" t="s">
        <v>254</v>
      </c>
      <c r="F6041" s="10">
        <v>43476</v>
      </c>
      <c r="G6041" s="6">
        <v>1</v>
      </c>
      <c r="H6041" s="11">
        <f>VLOOKUP(B6041,[1]!Product_Data[#Data],4,0)</f>
        <v>1405</v>
      </c>
      <c r="I6041" s="11">
        <f>VLOOKUP(B6041,[1]!Product_Data[#Data],3,0)</f>
        <v>1054</v>
      </c>
      <c r="J6041" s="11">
        <f t="shared" si="567"/>
        <v>1054</v>
      </c>
      <c r="K6041" s="11">
        <f t="shared" si="568"/>
        <v>1405</v>
      </c>
      <c r="L6041" s="11">
        <f t="shared" si="569"/>
        <v>351</v>
      </c>
      <c r="M6041" t="str">
        <f>VLOOKUP(C6041,[1]!Location_Data[#Data],2,0)</f>
        <v>Fremont</v>
      </c>
      <c r="N6041" t="str">
        <f>VLOOKUP(D6041,[1]!Salespeople_Data[#Data],2,0)</f>
        <v>Roger Robertson</v>
      </c>
      <c r="O6041" t="str">
        <f>VLOOKUP(E6041,[1]!Customer_Data[#Data],2,0)</f>
        <v>Wayne Rodriguez</v>
      </c>
      <c r="P6041" s="15">
        <f t="shared" si="564"/>
        <v>6</v>
      </c>
      <c r="Q6041">
        <f t="shared" si="565"/>
        <v>1</v>
      </c>
      <c r="R6041">
        <f t="shared" si="566"/>
        <v>2019</v>
      </c>
    </row>
    <row r="6042" spans="1:18" x14ac:dyDescent="0.25">
      <c r="A6042" s="6" t="s">
        <v>7065</v>
      </c>
      <c r="B6042" s="6" t="s">
        <v>8</v>
      </c>
      <c r="C6042" s="6" t="s">
        <v>731</v>
      </c>
      <c r="D6042" s="6" t="s">
        <v>116</v>
      </c>
      <c r="E6042" s="6" t="s">
        <v>3533</v>
      </c>
      <c r="F6042" s="10">
        <v>43488</v>
      </c>
      <c r="G6042" s="6">
        <v>1</v>
      </c>
      <c r="H6042" s="11">
        <f>VLOOKUP(B6042,[1]!Product_Data[#Data],4,0)</f>
        <v>1522</v>
      </c>
      <c r="I6042" s="11">
        <f>VLOOKUP(B6042,[1]!Product_Data[#Data],3,0)</f>
        <v>791</v>
      </c>
      <c r="J6042" s="11">
        <f t="shared" si="567"/>
        <v>791</v>
      </c>
      <c r="K6042" s="11">
        <f t="shared" si="568"/>
        <v>1522</v>
      </c>
      <c r="L6042" s="11">
        <f t="shared" si="569"/>
        <v>731</v>
      </c>
      <c r="M6042" t="str">
        <f>VLOOKUP(C6042,[1]!Location_Data[#Data],2,0)</f>
        <v>Costa Mesa</v>
      </c>
      <c r="N6042" t="str">
        <f>VLOOKUP(D6042,[1]!Salespeople_Data[#Data],2,0)</f>
        <v>Roger Ramos</v>
      </c>
      <c r="O6042" t="str">
        <f>VLOOKUP(E6042,[1]!Customer_Data[#Data],2,0)</f>
        <v>Frank Weaver</v>
      </c>
      <c r="P6042" s="15">
        <f t="shared" si="564"/>
        <v>4</v>
      </c>
      <c r="Q6042">
        <f t="shared" si="565"/>
        <v>1</v>
      </c>
      <c r="R6042">
        <f t="shared" si="566"/>
        <v>2019</v>
      </c>
    </row>
    <row r="6043" spans="1:18" x14ac:dyDescent="0.25">
      <c r="A6043" s="6" t="s">
        <v>7066</v>
      </c>
      <c r="B6043" s="6" t="s">
        <v>61</v>
      </c>
      <c r="C6043" s="6" t="s">
        <v>135</v>
      </c>
      <c r="D6043" s="6" t="s">
        <v>264</v>
      </c>
      <c r="E6043" s="6" t="s">
        <v>840</v>
      </c>
      <c r="F6043" s="10">
        <v>43781</v>
      </c>
      <c r="G6043" s="6">
        <v>2</v>
      </c>
      <c r="H6043" s="11">
        <f>VLOOKUP(B6043,[1]!Product_Data[#Data],4,0)</f>
        <v>1889</v>
      </c>
      <c r="I6043" s="11">
        <f>VLOOKUP(B6043,[1]!Product_Data[#Data],3,0)</f>
        <v>945</v>
      </c>
      <c r="J6043" s="11">
        <f t="shared" si="567"/>
        <v>1890</v>
      </c>
      <c r="K6043" s="11">
        <f t="shared" si="568"/>
        <v>3778</v>
      </c>
      <c r="L6043" s="11">
        <f t="shared" si="569"/>
        <v>1888</v>
      </c>
      <c r="M6043" t="str">
        <f>VLOOKUP(C6043,[1]!Location_Data[#Data],2,0)</f>
        <v>Oxnard</v>
      </c>
      <c r="N6043" t="str">
        <f>VLOOKUP(D6043,[1]!Salespeople_Data[#Data],2,0)</f>
        <v>Ernest Wheeler</v>
      </c>
      <c r="O6043" t="str">
        <f>VLOOKUP(E6043,[1]!Customer_Data[#Data],2,0)</f>
        <v>Joshua Williams</v>
      </c>
      <c r="P6043" s="15">
        <f t="shared" si="564"/>
        <v>3</v>
      </c>
      <c r="Q6043">
        <f t="shared" si="565"/>
        <v>11</v>
      </c>
      <c r="R6043">
        <f t="shared" si="566"/>
        <v>2019</v>
      </c>
    </row>
    <row r="6044" spans="1:18" x14ac:dyDescent="0.25">
      <c r="A6044" s="6" t="s">
        <v>7067</v>
      </c>
      <c r="B6044" s="6" t="s">
        <v>703</v>
      </c>
      <c r="C6044" s="6" t="s">
        <v>140</v>
      </c>
      <c r="D6044" s="6" t="s">
        <v>170</v>
      </c>
      <c r="E6044" s="6" t="s">
        <v>718</v>
      </c>
      <c r="F6044" s="10">
        <v>43535</v>
      </c>
      <c r="G6044" s="6">
        <v>3</v>
      </c>
      <c r="H6044" s="11">
        <f>VLOOKUP(B6044,[1]!Product_Data[#Data],4,0)</f>
        <v>530</v>
      </c>
      <c r="I6044" s="11">
        <f>VLOOKUP(B6044,[1]!Product_Data[#Data],3,0)</f>
        <v>435</v>
      </c>
      <c r="J6044" s="11">
        <f t="shared" si="567"/>
        <v>1305</v>
      </c>
      <c r="K6044" s="11">
        <f t="shared" si="568"/>
        <v>1590</v>
      </c>
      <c r="L6044" s="11">
        <f t="shared" si="569"/>
        <v>285</v>
      </c>
      <c r="M6044" t="str">
        <f>VLOOKUP(C6044,[1]!Location_Data[#Data],2,0)</f>
        <v>Salinas</v>
      </c>
      <c r="N6044" t="str">
        <f>VLOOKUP(D6044,[1]!Salespeople_Data[#Data],2,0)</f>
        <v>Sean Miller</v>
      </c>
      <c r="O6044" t="str">
        <f>VLOOKUP(E6044,[1]!Customer_Data[#Data],2,0)</f>
        <v>Shawn Bishop</v>
      </c>
      <c r="P6044" s="15">
        <f t="shared" si="564"/>
        <v>2</v>
      </c>
      <c r="Q6044">
        <f t="shared" si="565"/>
        <v>3</v>
      </c>
      <c r="R6044">
        <f t="shared" si="566"/>
        <v>2019</v>
      </c>
    </row>
    <row r="6045" spans="1:18" x14ac:dyDescent="0.25">
      <c r="A6045" s="6" t="s">
        <v>7068</v>
      </c>
      <c r="B6045" s="6" t="s">
        <v>228</v>
      </c>
      <c r="C6045" s="6" t="s">
        <v>105</v>
      </c>
      <c r="D6045" s="6" t="s">
        <v>40</v>
      </c>
      <c r="E6045" s="6" t="s">
        <v>88</v>
      </c>
      <c r="F6045" s="10">
        <v>43789</v>
      </c>
      <c r="G6045" s="6">
        <v>1</v>
      </c>
      <c r="H6045" s="11">
        <f>VLOOKUP(B6045,[1]!Product_Data[#Data],4,0)</f>
        <v>1862</v>
      </c>
      <c r="I6045" s="11">
        <f>VLOOKUP(B6045,[1]!Product_Data[#Data],3,0)</f>
        <v>1173</v>
      </c>
      <c r="J6045" s="11">
        <f t="shared" si="567"/>
        <v>1173</v>
      </c>
      <c r="K6045" s="11">
        <f t="shared" si="568"/>
        <v>1862</v>
      </c>
      <c r="L6045" s="11">
        <f t="shared" si="569"/>
        <v>689</v>
      </c>
      <c r="M6045" t="str">
        <f>VLOOKUP(C6045,[1]!Location_Data[#Data],2,0)</f>
        <v>Daly City</v>
      </c>
      <c r="N6045" t="str">
        <f>VLOOKUP(D6045,[1]!Salespeople_Data[#Data],2,0)</f>
        <v>Brian Hansen</v>
      </c>
      <c r="O6045" t="str">
        <f>VLOOKUP(E6045,[1]!Customer_Data[#Data],2,0)</f>
        <v>Aaron Tucker</v>
      </c>
      <c r="P6045" s="15">
        <f t="shared" si="564"/>
        <v>4</v>
      </c>
      <c r="Q6045">
        <f t="shared" si="565"/>
        <v>11</v>
      </c>
      <c r="R6045">
        <f t="shared" si="566"/>
        <v>2019</v>
      </c>
    </row>
    <row r="6046" spans="1:18" x14ac:dyDescent="0.25">
      <c r="A6046" s="6" t="s">
        <v>7069</v>
      </c>
      <c r="B6046" s="6" t="s">
        <v>400</v>
      </c>
      <c r="C6046" s="6" t="s">
        <v>286</v>
      </c>
      <c r="D6046" s="6" t="s">
        <v>356</v>
      </c>
      <c r="E6046" s="6" t="s">
        <v>1032</v>
      </c>
      <c r="F6046" s="10">
        <v>43562</v>
      </c>
      <c r="G6046" s="6">
        <v>1</v>
      </c>
      <c r="H6046" s="11">
        <f>VLOOKUP(B6046,[1]!Product_Data[#Data],4,0)</f>
        <v>886</v>
      </c>
      <c r="I6046" s="11">
        <f>VLOOKUP(B6046,[1]!Product_Data[#Data],3,0)</f>
        <v>478</v>
      </c>
      <c r="J6046" s="11">
        <f t="shared" si="567"/>
        <v>478</v>
      </c>
      <c r="K6046" s="11">
        <f t="shared" si="568"/>
        <v>886</v>
      </c>
      <c r="L6046" s="11">
        <f t="shared" si="569"/>
        <v>408</v>
      </c>
      <c r="M6046" t="str">
        <f>VLOOKUP(C6046,[1]!Location_Data[#Data],2,0)</f>
        <v>El Monte</v>
      </c>
      <c r="N6046" t="str">
        <f>VLOOKUP(D6046,[1]!Salespeople_Data[#Data],2,0)</f>
        <v>Jimmy Young</v>
      </c>
      <c r="O6046" t="str">
        <f>VLOOKUP(E6046,[1]!Customer_Data[#Data],2,0)</f>
        <v>Sean Alexander</v>
      </c>
      <c r="P6046" s="15">
        <f t="shared" si="564"/>
        <v>1</v>
      </c>
      <c r="Q6046">
        <f t="shared" si="565"/>
        <v>4</v>
      </c>
      <c r="R6046">
        <f t="shared" si="566"/>
        <v>2019</v>
      </c>
    </row>
    <row r="6047" spans="1:18" x14ac:dyDescent="0.25">
      <c r="A6047" s="6" t="s">
        <v>7070</v>
      </c>
      <c r="B6047" s="6" t="s">
        <v>109</v>
      </c>
      <c r="C6047" s="6" t="s">
        <v>19</v>
      </c>
      <c r="D6047" s="6" t="s">
        <v>239</v>
      </c>
      <c r="E6047" s="6" t="s">
        <v>856</v>
      </c>
      <c r="F6047" s="10">
        <v>43742</v>
      </c>
      <c r="G6047" s="6">
        <v>1</v>
      </c>
      <c r="H6047" s="11">
        <f>VLOOKUP(B6047,[1]!Product_Data[#Data],4,0)</f>
        <v>1783</v>
      </c>
      <c r="I6047" s="11">
        <f>VLOOKUP(B6047,[1]!Product_Data[#Data],3,0)</f>
        <v>1230</v>
      </c>
      <c r="J6047" s="11">
        <f t="shared" si="567"/>
        <v>1230</v>
      </c>
      <c r="K6047" s="11">
        <f t="shared" si="568"/>
        <v>1783</v>
      </c>
      <c r="L6047" s="11">
        <f t="shared" si="569"/>
        <v>553</v>
      </c>
      <c r="M6047" t="str">
        <f>VLOOKUP(C6047,[1]!Location_Data[#Data],2,0)</f>
        <v>Berkeley</v>
      </c>
      <c r="N6047" t="str">
        <f>VLOOKUP(D6047,[1]!Salespeople_Data[#Data],2,0)</f>
        <v>John Reyes</v>
      </c>
      <c r="O6047" t="str">
        <f>VLOOKUP(E6047,[1]!Customer_Data[#Data],2,0)</f>
        <v>Jesse Wells</v>
      </c>
      <c r="P6047" s="15">
        <f t="shared" si="564"/>
        <v>6</v>
      </c>
      <c r="Q6047">
        <f t="shared" si="565"/>
        <v>10</v>
      </c>
      <c r="R6047">
        <f t="shared" si="566"/>
        <v>2019</v>
      </c>
    </row>
    <row r="6048" spans="1:18" x14ac:dyDescent="0.25">
      <c r="A6048" s="6" t="s">
        <v>7071</v>
      </c>
      <c r="B6048" s="6" t="s">
        <v>403</v>
      </c>
      <c r="C6048" s="6" t="s">
        <v>39</v>
      </c>
      <c r="D6048" s="6" t="s">
        <v>126</v>
      </c>
      <c r="E6048" s="6" t="s">
        <v>273</v>
      </c>
      <c r="F6048" s="10">
        <v>43756</v>
      </c>
      <c r="G6048" s="6">
        <v>4</v>
      </c>
      <c r="H6048" s="11">
        <f>VLOOKUP(B6048,[1]!Product_Data[#Data],4,0)</f>
        <v>392</v>
      </c>
      <c r="I6048" s="11">
        <f>VLOOKUP(B6048,[1]!Product_Data[#Data],3,0)</f>
        <v>255</v>
      </c>
      <c r="J6048" s="11">
        <f t="shared" si="567"/>
        <v>1020</v>
      </c>
      <c r="K6048" s="11">
        <f t="shared" si="568"/>
        <v>1568</v>
      </c>
      <c r="L6048" s="11">
        <f t="shared" si="569"/>
        <v>548</v>
      </c>
      <c r="M6048" t="str">
        <f>VLOOKUP(C6048,[1]!Location_Data[#Data],2,0)</f>
        <v>Oceanside</v>
      </c>
      <c r="N6048" t="str">
        <f>VLOOKUP(D6048,[1]!Salespeople_Data[#Data],2,0)</f>
        <v>Larry Castillo</v>
      </c>
      <c r="O6048" t="str">
        <f>VLOOKUP(E6048,[1]!Customer_Data[#Data],2,0)</f>
        <v>James Williams</v>
      </c>
      <c r="P6048" s="15">
        <f t="shared" si="564"/>
        <v>6</v>
      </c>
      <c r="Q6048">
        <f t="shared" si="565"/>
        <v>10</v>
      </c>
      <c r="R6048">
        <f t="shared" si="566"/>
        <v>2019</v>
      </c>
    </row>
    <row r="6049" spans="1:18" x14ac:dyDescent="0.25">
      <c r="A6049" s="6" t="s">
        <v>7072</v>
      </c>
      <c r="B6049" s="6" t="s">
        <v>440</v>
      </c>
      <c r="C6049" s="6" t="s">
        <v>229</v>
      </c>
      <c r="D6049" s="6" t="s">
        <v>345</v>
      </c>
      <c r="E6049" s="6" t="s">
        <v>1897</v>
      </c>
      <c r="F6049" s="10">
        <v>43645</v>
      </c>
      <c r="G6049" s="6">
        <v>1</v>
      </c>
      <c r="H6049" s="11">
        <f>VLOOKUP(B6049,[1]!Product_Data[#Data],4,0)</f>
        <v>800</v>
      </c>
      <c r="I6049" s="11">
        <f>VLOOKUP(B6049,[1]!Product_Data[#Data],3,0)</f>
        <v>536</v>
      </c>
      <c r="J6049" s="11">
        <f t="shared" si="567"/>
        <v>536</v>
      </c>
      <c r="K6049" s="11">
        <f t="shared" si="568"/>
        <v>800</v>
      </c>
      <c r="L6049" s="11">
        <f t="shared" si="569"/>
        <v>264</v>
      </c>
      <c r="M6049" t="str">
        <f>VLOOKUP(C6049,[1]!Location_Data[#Data],2,0)</f>
        <v>San Jose</v>
      </c>
      <c r="N6049" t="str">
        <f>VLOOKUP(D6049,[1]!Salespeople_Data[#Data],2,0)</f>
        <v>Larry Marshall</v>
      </c>
      <c r="O6049" t="str">
        <f>VLOOKUP(E6049,[1]!Customer_Data[#Data],2,0)</f>
        <v>Charles Perry</v>
      </c>
      <c r="P6049" s="15">
        <f t="shared" si="564"/>
        <v>7</v>
      </c>
      <c r="Q6049">
        <f t="shared" si="565"/>
        <v>6</v>
      </c>
      <c r="R6049">
        <f t="shared" si="566"/>
        <v>2019</v>
      </c>
    </row>
    <row r="6050" spans="1:18" x14ac:dyDescent="0.25">
      <c r="A6050" s="6" t="s">
        <v>7073</v>
      </c>
      <c r="B6050" s="6" t="s">
        <v>78</v>
      </c>
      <c r="C6050" s="6" t="s">
        <v>115</v>
      </c>
      <c r="D6050" s="6" t="s">
        <v>101</v>
      </c>
      <c r="E6050" s="6" t="s">
        <v>233</v>
      </c>
      <c r="F6050" s="10">
        <v>43578</v>
      </c>
      <c r="G6050" s="6">
        <v>4</v>
      </c>
      <c r="H6050" s="11">
        <f>VLOOKUP(B6050,[1]!Product_Data[#Data],4,0)</f>
        <v>1380</v>
      </c>
      <c r="I6050" s="11">
        <f>VLOOKUP(B6050,[1]!Product_Data[#Data],3,0)</f>
        <v>1090</v>
      </c>
      <c r="J6050" s="11">
        <f t="shared" si="567"/>
        <v>4360</v>
      </c>
      <c r="K6050" s="11">
        <f t="shared" si="568"/>
        <v>5520</v>
      </c>
      <c r="L6050" s="11">
        <f t="shared" si="569"/>
        <v>1160</v>
      </c>
      <c r="M6050" t="str">
        <f>VLOOKUP(C6050,[1]!Location_Data[#Data],2,0)</f>
        <v>Glendale</v>
      </c>
      <c r="N6050" t="str">
        <f>VLOOKUP(D6050,[1]!Salespeople_Data[#Data],2,0)</f>
        <v>Scott Clark</v>
      </c>
      <c r="O6050" t="str">
        <f>VLOOKUP(E6050,[1]!Customer_Data[#Data],2,0)</f>
        <v>Ralph Nichols</v>
      </c>
      <c r="P6050" s="15">
        <f t="shared" si="564"/>
        <v>3</v>
      </c>
      <c r="Q6050">
        <f t="shared" si="565"/>
        <v>4</v>
      </c>
      <c r="R6050">
        <f t="shared" si="566"/>
        <v>2019</v>
      </c>
    </row>
    <row r="6051" spans="1:18" x14ac:dyDescent="0.25">
      <c r="A6051" s="6" t="s">
        <v>7074</v>
      </c>
      <c r="B6051" s="6" t="s">
        <v>263</v>
      </c>
      <c r="C6051" s="6" t="s">
        <v>490</v>
      </c>
      <c r="D6051" s="6" t="s">
        <v>216</v>
      </c>
      <c r="E6051" s="6" t="s">
        <v>1458</v>
      </c>
      <c r="F6051" s="10">
        <v>43585</v>
      </c>
      <c r="G6051" s="6">
        <v>1</v>
      </c>
      <c r="H6051" s="11">
        <f>VLOOKUP(B6051,[1]!Product_Data[#Data],4,0)</f>
        <v>378</v>
      </c>
      <c r="I6051" s="11">
        <f>VLOOKUP(B6051,[1]!Product_Data[#Data],3,0)</f>
        <v>291</v>
      </c>
      <c r="J6051" s="11">
        <f t="shared" si="567"/>
        <v>291</v>
      </c>
      <c r="K6051" s="11">
        <f t="shared" si="568"/>
        <v>378</v>
      </c>
      <c r="L6051" s="11">
        <f t="shared" si="569"/>
        <v>87</v>
      </c>
      <c r="M6051" t="str">
        <f>VLOOKUP(C6051,[1]!Location_Data[#Data],2,0)</f>
        <v>Temecula</v>
      </c>
      <c r="N6051" t="str">
        <f>VLOOKUP(D6051,[1]!Salespeople_Data[#Data],2,0)</f>
        <v>Ernest Wagner</v>
      </c>
      <c r="O6051" t="str">
        <f>VLOOKUP(E6051,[1]!Customer_Data[#Data],2,0)</f>
        <v>Steve Miller</v>
      </c>
      <c r="P6051" s="15">
        <f t="shared" si="564"/>
        <v>3</v>
      </c>
      <c r="Q6051">
        <f t="shared" si="565"/>
        <v>4</v>
      </c>
      <c r="R6051">
        <f t="shared" si="566"/>
        <v>2019</v>
      </c>
    </row>
    <row r="6052" spans="1:18" x14ac:dyDescent="0.25">
      <c r="A6052" s="6" t="s">
        <v>7075</v>
      </c>
      <c r="B6052" s="6" t="s">
        <v>666</v>
      </c>
      <c r="C6052" s="6" t="s">
        <v>204</v>
      </c>
      <c r="D6052" s="6" t="s">
        <v>40</v>
      </c>
      <c r="E6052" s="6" t="s">
        <v>842</v>
      </c>
      <c r="F6052" s="10">
        <v>43697</v>
      </c>
      <c r="G6052" s="6">
        <v>1</v>
      </c>
      <c r="H6052" s="11">
        <f>VLOOKUP(B6052,[1]!Product_Data[#Data],4,0)</f>
        <v>2241</v>
      </c>
      <c r="I6052" s="11">
        <f>VLOOKUP(B6052,[1]!Product_Data[#Data],3,0)</f>
        <v>1367</v>
      </c>
      <c r="J6052" s="11">
        <f t="shared" si="567"/>
        <v>1367</v>
      </c>
      <c r="K6052" s="11">
        <f t="shared" si="568"/>
        <v>2241</v>
      </c>
      <c r="L6052" s="11">
        <f t="shared" si="569"/>
        <v>874</v>
      </c>
      <c r="M6052" t="str">
        <f>VLOOKUP(C6052,[1]!Location_Data[#Data],2,0)</f>
        <v>Corona</v>
      </c>
      <c r="N6052" t="str">
        <f>VLOOKUP(D6052,[1]!Salespeople_Data[#Data],2,0)</f>
        <v>Brian Hansen</v>
      </c>
      <c r="O6052" t="str">
        <f>VLOOKUP(E6052,[1]!Customer_Data[#Data],2,0)</f>
        <v>Nicholas Garcia</v>
      </c>
      <c r="P6052" s="15">
        <f t="shared" si="564"/>
        <v>3</v>
      </c>
      <c r="Q6052">
        <f t="shared" si="565"/>
        <v>8</v>
      </c>
      <c r="R6052">
        <f t="shared" si="566"/>
        <v>2019</v>
      </c>
    </row>
    <row r="6053" spans="1:18" x14ac:dyDescent="0.25">
      <c r="A6053" s="6" t="s">
        <v>7076</v>
      </c>
      <c r="B6053" s="6" t="s">
        <v>114</v>
      </c>
      <c r="C6053" s="6" t="s">
        <v>100</v>
      </c>
      <c r="D6053" s="6" t="s">
        <v>359</v>
      </c>
      <c r="E6053" s="6" t="s">
        <v>306</v>
      </c>
      <c r="F6053" s="10">
        <v>43768</v>
      </c>
      <c r="G6053" s="6">
        <v>1</v>
      </c>
      <c r="H6053" s="11">
        <f>VLOOKUP(B6053,[1]!Product_Data[#Data],4,0)</f>
        <v>545</v>
      </c>
      <c r="I6053" s="11">
        <f>VLOOKUP(B6053,[1]!Product_Data[#Data],3,0)</f>
        <v>425</v>
      </c>
      <c r="J6053" s="11">
        <f t="shared" si="567"/>
        <v>425</v>
      </c>
      <c r="K6053" s="11">
        <f t="shared" si="568"/>
        <v>545</v>
      </c>
      <c r="L6053" s="11">
        <f t="shared" si="569"/>
        <v>120</v>
      </c>
      <c r="M6053" t="str">
        <f>VLOOKUP(C6053,[1]!Location_Data[#Data],2,0)</f>
        <v>Victorville</v>
      </c>
      <c r="N6053" t="str">
        <f>VLOOKUP(D6053,[1]!Salespeople_Data[#Data],2,0)</f>
        <v>Eugene Holmes</v>
      </c>
      <c r="O6053" t="str">
        <f>VLOOKUP(E6053,[1]!Customer_Data[#Data],2,0)</f>
        <v>Sean Black</v>
      </c>
      <c r="P6053" s="15">
        <f t="shared" si="564"/>
        <v>4</v>
      </c>
      <c r="Q6053">
        <f t="shared" si="565"/>
        <v>10</v>
      </c>
      <c r="R6053">
        <f t="shared" si="566"/>
        <v>2019</v>
      </c>
    </row>
    <row r="6054" spans="1:18" x14ac:dyDescent="0.25">
      <c r="A6054" s="6" t="s">
        <v>7077</v>
      </c>
      <c r="B6054" s="6" t="s">
        <v>361</v>
      </c>
      <c r="C6054" s="6" t="s">
        <v>140</v>
      </c>
      <c r="D6054" s="6" t="s">
        <v>264</v>
      </c>
      <c r="E6054" s="6" t="s">
        <v>1380</v>
      </c>
      <c r="F6054" s="10">
        <v>43740</v>
      </c>
      <c r="G6054" s="6">
        <v>1</v>
      </c>
      <c r="H6054" s="11">
        <f>VLOOKUP(B6054,[1]!Product_Data[#Data],4,0)</f>
        <v>1338</v>
      </c>
      <c r="I6054" s="11">
        <f>VLOOKUP(B6054,[1]!Product_Data[#Data],3,0)</f>
        <v>682</v>
      </c>
      <c r="J6054" s="11">
        <f t="shared" si="567"/>
        <v>682</v>
      </c>
      <c r="K6054" s="11">
        <f t="shared" si="568"/>
        <v>1338</v>
      </c>
      <c r="L6054" s="11">
        <f t="shared" si="569"/>
        <v>656</v>
      </c>
      <c r="M6054" t="str">
        <f>VLOOKUP(C6054,[1]!Location_Data[#Data],2,0)</f>
        <v>Salinas</v>
      </c>
      <c r="N6054" t="str">
        <f>VLOOKUP(D6054,[1]!Salespeople_Data[#Data],2,0)</f>
        <v>Ernest Wheeler</v>
      </c>
      <c r="O6054" t="str">
        <f>VLOOKUP(E6054,[1]!Customer_Data[#Data],2,0)</f>
        <v>Jose Riley</v>
      </c>
      <c r="P6054" s="15">
        <f t="shared" si="564"/>
        <v>4</v>
      </c>
      <c r="Q6054">
        <f t="shared" si="565"/>
        <v>10</v>
      </c>
      <c r="R6054">
        <f t="shared" si="566"/>
        <v>2019</v>
      </c>
    </row>
    <row r="6055" spans="1:18" x14ac:dyDescent="0.25">
      <c r="A6055" s="6" t="s">
        <v>7078</v>
      </c>
      <c r="B6055" s="6" t="s">
        <v>461</v>
      </c>
      <c r="C6055" s="6" t="s">
        <v>149</v>
      </c>
      <c r="D6055" s="6" t="s">
        <v>106</v>
      </c>
      <c r="E6055" s="6" t="s">
        <v>959</v>
      </c>
      <c r="F6055" s="10">
        <v>43478</v>
      </c>
      <c r="G6055" s="6">
        <v>1</v>
      </c>
      <c r="H6055" s="11">
        <f>VLOOKUP(B6055,[1]!Product_Data[#Data],4,0)</f>
        <v>35</v>
      </c>
      <c r="I6055" s="11">
        <f>VLOOKUP(B6055,[1]!Product_Data[#Data],3,0)</f>
        <v>22</v>
      </c>
      <c r="J6055" s="11">
        <f t="shared" si="567"/>
        <v>22</v>
      </c>
      <c r="K6055" s="11">
        <f t="shared" si="568"/>
        <v>35</v>
      </c>
      <c r="L6055" s="11">
        <f t="shared" si="569"/>
        <v>13</v>
      </c>
      <c r="M6055" t="str">
        <f>VLOOKUP(C6055,[1]!Location_Data[#Data],2,0)</f>
        <v>Antioch</v>
      </c>
      <c r="N6055" t="str">
        <f>VLOOKUP(D6055,[1]!Salespeople_Data[#Data],2,0)</f>
        <v>Patrick Ruiz</v>
      </c>
      <c r="O6055" t="str">
        <f>VLOOKUP(E6055,[1]!Customer_Data[#Data],2,0)</f>
        <v>Peter Castillo</v>
      </c>
      <c r="P6055" s="15">
        <f t="shared" si="564"/>
        <v>1</v>
      </c>
      <c r="Q6055">
        <f t="shared" si="565"/>
        <v>1</v>
      </c>
      <c r="R6055">
        <f t="shared" si="566"/>
        <v>2019</v>
      </c>
    </row>
    <row r="6056" spans="1:18" x14ac:dyDescent="0.25">
      <c r="A6056" s="6" t="s">
        <v>7079</v>
      </c>
      <c r="B6056" s="6" t="s">
        <v>47</v>
      </c>
      <c r="C6056" s="6" t="s">
        <v>242</v>
      </c>
      <c r="D6056" s="6" t="s">
        <v>225</v>
      </c>
      <c r="E6056" s="6" t="s">
        <v>671</v>
      </c>
      <c r="F6056" s="10">
        <v>43673</v>
      </c>
      <c r="G6056" s="6">
        <v>1</v>
      </c>
      <c r="H6056" s="11">
        <f>VLOOKUP(B6056,[1]!Product_Data[#Data],4,0)</f>
        <v>1812</v>
      </c>
      <c r="I6056" s="11">
        <f>VLOOKUP(B6056,[1]!Product_Data[#Data],3,0)</f>
        <v>1305</v>
      </c>
      <c r="J6056" s="11">
        <f t="shared" si="567"/>
        <v>1305</v>
      </c>
      <c r="K6056" s="11">
        <f t="shared" si="568"/>
        <v>1812</v>
      </c>
      <c r="L6056" s="11">
        <f t="shared" si="569"/>
        <v>507</v>
      </c>
      <c r="M6056" t="str">
        <f>VLOOKUP(C6056,[1]!Location_Data[#Data],2,0)</f>
        <v>Downey</v>
      </c>
      <c r="N6056" t="str">
        <f>VLOOKUP(D6056,[1]!Salespeople_Data[#Data],2,0)</f>
        <v>Andrew Bowman</v>
      </c>
      <c r="O6056" t="str">
        <f>VLOOKUP(E6056,[1]!Customer_Data[#Data],2,0)</f>
        <v>Brandon Bailey</v>
      </c>
      <c r="P6056" s="15">
        <f t="shared" si="564"/>
        <v>7</v>
      </c>
      <c r="Q6056">
        <f t="shared" si="565"/>
        <v>7</v>
      </c>
      <c r="R6056">
        <f t="shared" si="566"/>
        <v>2019</v>
      </c>
    </row>
    <row r="6057" spans="1:18" x14ac:dyDescent="0.25">
      <c r="A6057" s="6" t="s">
        <v>7080</v>
      </c>
      <c r="B6057" s="6" t="s">
        <v>152</v>
      </c>
      <c r="C6057" s="6" t="s">
        <v>242</v>
      </c>
      <c r="D6057" s="6" t="s">
        <v>257</v>
      </c>
      <c r="E6057" s="6" t="s">
        <v>1256</v>
      </c>
      <c r="F6057" s="10">
        <v>43490</v>
      </c>
      <c r="G6057" s="6">
        <v>1</v>
      </c>
      <c r="H6057" s="11">
        <f>VLOOKUP(B6057,[1]!Product_Data[#Data],4,0)</f>
        <v>951</v>
      </c>
      <c r="I6057" s="11">
        <f>VLOOKUP(B6057,[1]!Product_Data[#Data],3,0)</f>
        <v>504</v>
      </c>
      <c r="J6057" s="11">
        <f t="shared" si="567"/>
        <v>504</v>
      </c>
      <c r="K6057" s="11">
        <f t="shared" si="568"/>
        <v>951</v>
      </c>
      <c r="L6057" s="11">
        <f t="shared" si="569"/>
        <v>447</v>
      </c>
      <c r="M6057" t="str">
        <f>VLOOKUP(C6057,[1]!Location_Data[#Data],2,0)</f>
        <v>Downey</v>
      </c>
      <c r="N6057" t="str">
        <f>VLOOKUP(D6057,[1]!Salespeople_Data[#Data],2,0)</f>
        <v>Jerry Perry</v>
      </c>
      <c r="O6057" t="str">
        <f>VLOOKUP(E6057,[1]!Customer_Data[#Data],2,0)</f>
        <v>Nicholas Cunningham</v>
      </c>
      <c r="P6057" s="15">
        <f t="shared" si="564"/>
        <v>6</v>
      </c>
      <c r="Q6057">
        <f t="shared" si="565"/>
        <v>1</v>
      </c>
      <c r="R6057">
        <f t="shared" si="566"/>
        <v>2019</v>
      </c>
    </row>
    <row r="6058" spans="1:18" x14ac:dyDescent="0.25">
      <c r="A6058" s="6" t="s">
        <v>7081</v>
      </c>
      <c r="B6058" s="6" t="s">
        <v>403</v>
      </c>
      <c r="C6058" s="6" t="s">
        <v>24</v>
      </c>
      <c r="D6058" s="6" t="s">
        <v>30</v>
      </c>
      <c r="E6058" s="6" t="s">
        <v>567</v>
      </c>
      <c r="F6058" s="10">
        <v>43466</v>
      </c>
      <c r="G6058" s="6">
        <v>4</v>
      </c>
      <c r="H6058" s="11">
        <f>VLOOKUP(B6058,[1]!Product_Data[#Data],4,0)</f>
        <v>392</v>
      </c>
      <c r="I6058" s="11">
        <f>VLOOKUP(B6058,[1]!Product_Data[#Data],3,0)</f>
        <v>255</v>
      </c>
      <c r="J6058" s="11">
        <f t="shared" si="567"/>
        <v>1020</v>
      </c>
      <c r="K6058" s="11">
        <f t="shared" si="568"/>
        <v>1568</v>
      </c>
      <c r="L6058" s="11">
        <f t="shared" si="569"/>
        <v>548</v>
      </c>
      <c r="M6058" t="str">
        <f>VLOOKUP(C6058,[1]!Location_Data[#Data],2,0)</f>
        <v>Lancaster</v>
      </c>
      <c r="N6058" t="str">
        <f>VLOOKUP(D6058,[1]!Salespeople_Data[#Data],2,0)</f>
        <v>Carl Hall</v>
      </c>
      <c r="O6058" t="str">
        <f>VLOOKUP(E6058,[1]!Customer_Data[#Data],2,0)</f>
        <v>Juan Cruz</v>
      </c>
      <c r="P6058" s="15">
        <f t="shared" si="564"/>
        <v>3</v>
      </c>
      <c r="Q6058">
        <f t="shared" si="565"/>
        <v>1</v>
      </c>
      <c r="R6058">
        <f t="shared" si="566"/>
        <v>2019</v>
      </c>
    </row>
    <row r="6059" spans="1:18" x14ac:dyDescent="0.25">
      <c r="A6059" s="6" t="s">
        <v>7082</v>
      </c>
      <c r="B6059" s="6" t="s">
        <v>569</v>
      </c>
      <c r="C6059" s="6" t="s">
        <v>596</v>
      </c>
      <c r="D6059" s="6" t="s">
        <v>225</v>
      </c>
      <c r="E6059" s="6" t="s">
        <v>547</v>
      </c>
      <c r="F6059" s="10">
        <v>43734</v>
      </c>
      <c r="G6059" s="6">
        <v>1</v>
      </c>
      <c r="H6059" s="11">
        <f>VLOOKUP(B6059,[1]!Product_Data[#Data],4,0)</f>
        <v>1178</v>
      </c>
      <c r="I6059" s="11">
        <f>VLOOKUP(B6059,[1]!Product_Data[#Data],3,0)</f>
        <v>683</v>
      </c>
      <c r="J6059" s="11">
        <f t="shared" si="567"/>
        <v>683</v>
      </c>
      <c r="K6059" s="11">
        <f t="shared" si="568"/>
        <v>1178</v>
      </c>
      <c r="L6059" s="11">
        <f t="shared" si="569"/>
        <v>495</v>
      </c>
      <c r="M6059" t="str">
        <f>VLOOKUP(C6059,[1]!Location_Data[#Data],2,0)</f>
        <v>Fremont</v>
      </c>
      <c r="N6059" t="str">
        <f>VLOOKUP(D6059,[1]!Salespeople_Data[#Data],2,0)</f>
        <v>Andrew Bowman</v>
      </c>
      <c r="O6059" t="str">
        <f>VLOOKUP(E6059,[1]!Customer_Data[#Data],2,0)</f>
        <v>Joseph Lawson</v>
      </c>
      <c r="P6059" s="15">
        <f t="shared" si="564"/>
        <v>5</v>
      </c>
      <c r="Q6059">
        <f t="shared" si="565"/>
        <v>9</v>
      </c>
      <c r="R6059">
        <f t="shared" si="566"/>
        <v>2019</v>
      </c>
    </row>
    <row r="6060" spans="1:18" x14ac:dyDescent="0.25">
      <c r="A6060" s="6" t="s">
        <v>7083</v>
      </c>
      <c r="B6060" s="6" t="s">
        <v>348</v>
      </c>
      <c r="C6060" s="6" t="s">
        <v>110</v>
      </c>
      <c r="D6060" s="6" t="s">
        <v>126</v>
      </c>
      <c r="E6060" s="6" t="s">
        <v>423</v>
      </c>
      <c r="F6060" s="10">
        <v>43567</v>
      </c>
      <c r="G6060" s="6">
        <v>1</v>
      </c>
      <c r="H6060" s="11">
        <f>VLOOKUP(B6060,[1]!Product_Data[#Data],4,0)</f>
        <v>603</v>
      </c>
      <c r="I6060" s="11">
        <f>VLOOKUP(B6060,[1]!Product_Data[#Data],3,0)</f>
        <v>416</v>
      </c>
      <c r="J6060" s="11">
        <f t="shared" si="567"/>
        <v>416</v>
      </c>
      <c r="K6060" s="11">
        <f t="shared" si="568"/>
        <v>603</v>
      </c>
      <c r="L6060" s="11">
        <f t="shared" si="569"/>
        <v>187</v>
      </c>
      <c r="M6060" t="str">
        <f>VLOOKUP(C6060,[1]!Location_Data[#Data],2,0)</f>
        <v>Richmond</v>
      </c>
      <c r="N6060" t="str">
        <f>VLOOKUP(D6060,[1]!Salespeople_Data[#Data],2,0)</f>
        <v>Larry Castillo</v>
      </c>
      <c r="O6060" t="str">
        <f>VLOOKUP(E6060,[1]!Customer_Data[#Data],2,0)</f>
        <v>Raymond Burke</v>
      </c>
      <c r="P6060" s="15">
        <f t="shared" si="564"/>
        <v>6</v>
      </c>
      <c r="Q6060">
        <f t="shared" si="565"/>
        <v>4</v>
      </c>
      <c r="R6060">
        <f t="shared" si="566"/>
        <v>2019</v>
      </c>
    </row>
    <row r="6061" spans="1:18" x14ac:dyDescent="0.25">
      <c r="A6061" s="6" t="s">
        <v>7084</v>
      </c>
      <c r="B6061" s="6" t="s">
        <v>560</v>
      </c>
      <c r="C6061" s="6" t="s">
        <v>302</v>
      </c>
      <c r="D6061" s="6" t="s">
        <v>20</v>
      </c>
      <c r="E6061" s="6" t="s">
        <v>543</v>
      </c>
      <c r="F6061" s="10">
        <v>43654</v>
      </c>
      <c r="G6061" s="6">
        <v>4</v>
      </c>
      <c r="H6061" s="11">
        <f>VLOOKUP(B6061,[1]!Product_Data[#Data],4,0)</f>
        <v>1809</v>
      </c>
      <c r="I6061" s="11">
        <f>VLOOKUP(B6061,[1]!Product_Data[#Data],3,0)</f>
        <v>1067</v>
      </c>
      <c r="J6061" s="11">
        <f t="shared" si="567"/>
        <v>4268</v>
      </c>
      <c r="K6061" s="11">
        <f t="shared" si="568"/>
        <v>7236</v>
      </c>
      <c r="L6061" s="11">
        <f t="shared" si="569"/>
        <v>2968</v>
      </c>
      <c r="M6061" t="str">
        <f>VLOOKUP(C6061,[1]!Location_Data[#Data],2,0)</f>
        <v>Santa Rosa</v>
      </c>
      <c r="N6061" t="str">
        <f>VLOOKUP(D6061,[1]!Salespeople_Data[#Data],2,0)</f>
        <v>Joshua Cook</v>
      </c>
      <c r="O6061" t="str">
        <f>VLOOKUP(E6061,[1]!Customer_Data[#Data],2,0)</f>
        <v>James Perkins</v>
      </c>
      <c r="P6061" s="15">
        <f t="shared" si="564"/>
        <v>2</v>
      </c>
      <c r="Q6061">
        <f t="shared" si="565"/>
        <v>7</v>
      </c>
      <c r="R6061">
        <f t="shared" si="566"/>
        <v>2019</v>
      </c>
    </row>
    <row r="6062" spans="1:18" x14ac:dyDescent="0.25">
      <c r="A6062" s="6" t="s">
        <v>7085</v>
      </c>
      <c r="B6062" s="6" t="s">
        <v>457</v>
      </c>
      <c r="C6062" s="6" t="s">
        <v>174</v>
      </c>
      <c r="D6062" s="6" t="s">
        <v>141</v>
      </c>
      <c r="E6062" s="6" t="s">
        <v>941</v>
      </c>
      <c r="F6062" s="10">
        <v>43696</v>
      </c>
      <c r="G6062" s="6">
        <v>1</v>
      </c>
      <c r="H6062" s="11">
        <f>VLOOKUP(B6062,[1]!Product_Data[#Data],4,0)</f>
        <v>947</v>
      </c>
      <c r="I6062" s="11">
        <f>VLOOKUP(B6062,[1]!Product_Data[#Data],3,0)</f>
        <v>786</v>
      </c>
      <c r="J6062" s="11">
        <f t="shared" si="567"/>
        <v>786</v>
      </c>
      <c r="K6062" s="11">
        <f t="shared" si="568"/>
        <v>947</v>
      </c>
      <c r="L6062" s="11">
        <f t="shared" si="569"/>
        <v>161</v>
      </c>
      <c r="M6062" t="str">
        <f>VLOOKUP(C6062,[1]!Location_Data[#Data],2,0)</f>
        <v>Norwalk</v>
      </c>
      <c r="N6062" t="str">
        <f>VLOOKUP(D6062,[1]!Salespeople_Data[#Data],2,0)</f>
        <v>Arthur Mccoy</v>
      </c>
      <c r="O6062" t="str">
        <f>VLOOKUP(E6062,[1]!Customer_Data[#Data],2,0)</f>
        <v>Aaron Day</v>
      </c>
      <c r="P6062" s="15">
        <f t="shared" si="564"/>
        <v>2</v>
      </c>
      <c r="Q6062">
        <f t="shared" si="565"/>
        <v>8</v>
      </c>
      <c r="R6062">
        <f t="shared" si="566"/>
        <v>2019</v>
      </c>
    </row>
    <row r="6063" spans="1:18" x14ac:dyDescent="0.25">
      <c r="A6063" s="6" t="s">
        <v>7086</v>
      </c>
      <c r="B6063" s="6" t="s">
        <v>1149</v>
      </c>
      <c r="C6063" s="6" t="s">
        <v>316</v>
      </c>
      <c r="D6063" s="6" t="s">
        <v>63</v>
      </c>
      <c r="E6063" s="6" t="s">
        <v>2348</v>
      </c>
      <c r="F6063" s="10">
        <v>43564</v>
      </c>
      <c r="G6063" s="6">
        <v>1</v>
      </c>
      <c r="H6063" s="11">
        <f>VLOOKUP(B6063,[1]!Product_Data[#Data],4,0)</f>
        <v>847</v>
      </c>
      <c r="I6063" s="11">
        <f>VLOOKUP(B6063,[1]!Product_Data[#Data],3,0)</f>
        <v>534</v>
      </c>
      <c r="J6063" s="11">
        <f t="shared" si="567"/>
        <v>534</v>
      </c>
      <c r="K6063" s="11">
        <f t="shared" si="568"/>
        <v>847</v>
      </c>
      <c r="L6063" s="11">
        <f t="shared" si="569"/>
        <v>313</v>
      </c>
      <c r="M6063" t="str">
        <f>VLOOKUP(C6063,[1]!Location_Data[#Data],2,0)</f>
        <v>East Los Angeles</v>
      </c>
      <c r="N6063" t="str">
        <f>VLOOKUP(D6063,[1]!Salespeople_Data[#Data],2,0)</f>
        <v>Jeremy Mendoza</v>
      </c>
      <c r="O6063" t="str">
        <f>VLOOKUP(E6063,[1]!Customer_Data[#Data],2,0)</f>
        <v>John Long</v>
      </c>
      <c r="P6063" s="15">
        <f t="shared" si="564"/>
        <v>3</v>
      </c>
      <c r="Q6063">
        <f t="shared" si="565"/>
        <v>4</v>
      </c>
      <c r="R6063">
        <f t="shared" si="566"/>
        <v>2019</v>
      </c>
    </row>
    <row r="6064" spans="1:18" x14ac:dyDescent="0.25">
      <c r="A6064" s="6" t="s">
        <v>7087</v>
      </c>
      <c r="B6064" s="6" t="s">
        <v>86</v>
      </c>
      <c r="C6064" s="6" t="s">
        <v>490</v>
      </c>
      <c r="D6064" s="6" t="s">
        <v>141</v>
      </c>
      <c r="E6064" s="6" t="s">
        <v>1244</v>
      </c>
      <c r="F6064" s="10">
        <v>43497</v>
      </c>
      <c r="G6064" s="6">
        <v>2</v>
      </c>
      <c r="H6064" s="11">
        <f>VLOOKUP(B6064,[1]!Product_Data[#Data],4,0)</f>
        <v>1725</v>
      </c>
      <c r="I6064" s="11">
        <f>VLOOKUP(B6064,[1]!Product_Data[#Data],3,0)</f>
        <v>1363</v>
      </c>
      <c r="J6064" s="11">
        <f t="shared" si="567"/>
        <v>2726</v>
      </c>
      <c r="K6064" s="11">
        <f t="shared" si="568"/>
        <v>3450</v>
      </c>
      <c r="L6064" s="11">
        <f t="shared" si="569"/>
        <v>724</v>
      </c>
      <c r="M6064" t="str">
        <f>VLOOKUP(C6064,[1]!Location_Data[#Data],2,0)</f>
        <v>Temecula</v>
      </c>
      <c r="N6064" t="str">
        <f>VLOOKUP(D6064,[1]!Salespeople_Data[#Data],2,0)</f>
        <v>Arthur Mccoy</v>
      </c>
      <c r="O6064" t="str">
        <f>VLOOKUP(E6064,[1]!Customer_Data[#Data],2,0)</f>
        <v>Jesse Garrett</v>
      </c>
      <c r="P6064" s="15">
        <f t="shared" si="564"/>
        <v>6</v>
      </c>
      <c r="Q6064">
        <f t="shared" si="565"/>
        <v>2</v>
      </c>
      <c r="R6064">
        <f t="shared" si="566"/>
        <v>2019</v>
      </c>
    </row>
    <row r="6065" spans="1:18" x14ac:dyDescent="0.25">
      <c r="A6065" s="6" t="s">
        <v>7088</v>
      </c>
      <c r="B6065" s="6" t="s">
        <v>464</v>
      </c>
      <c r="C6065" s="6" t="s">
        <v>467</v>
      </c>
      <c r="D6065" s="6" t="s">
        <v>239</v>
      </c>
      <c r="E6065" s="6" t="s">
        <v>808</v>
      </c>
      <c r="F6065" s="10">
        <v>43770</v>
      </c>
      <c r="G6065" s="6">
        <v>2</v>
      </c>
      <c r="H6065" s="11">
        <f>VLOOKUP(B6065,[1]!Product_Data[#Data],4,0)</f>
        <v>1566</v>
      </c>
      <c r="I6065" s="11">
        <f>VLOOKUP(B6065,[1]!Product_Data[#Data],3,0)</f>
        <v>1190</v>
      </c>
      <c r="J6065" s="11">
        <f t="shared" si="567"/>
        <v>2380</v>
      </c>
      <c r="K6065" s="11">
        <f t="shared" si="568"/>
        <v>3132</v>
      </c>
      <c r="L6065" s="11">
        <f t="shared" si="569"/>
        <v>752</v>
      </c>
      <c r="M6065" t="str">
        <f>VLOOKUP(C6065,[1]!Location_Data[#Data],2,0)</f>
        <v>Garden Grove</v>
      </c>
      <c r="N6065" t="str">
        <f>VLOOKUP(D6065,[1]!Salespeople_Data[#Data],2,0)</f>
        <v>John Reyes</v>
      </c>
      <c r="O6065" t="str">
        <f>VLOOKUP(E6065,[1]!Customer_Data[#Data],2,0)</f>
        <v>Benjamin Murray</v>
      </c>
      <c r="P6065" s="15">
        <f t="shared" si="564"/>
        <v>6</v>
      </c>
      <c r="Q6065">
        <f t="shared" si="565"/>
        <v>11</v>
      </c>
      <c r="R6065">
        <f t="shared" si="566"/>
        <v>2019</v>
      </c>
    </row>
    <row r="6066" spans="1:18" x14ac:dyDescent="0.25">
      <c r="A6066" s="6" t="s">
        <v>7089</v>
      </c>
      <c r="B6066" s="6" t="s">
        <v>173</v>
      </c>
      <c r="C6066" s="6" t="s">
        <v>286</v>
      </c>
      <c r="D6066" s="6" t="s">
        <v>146</v>
      </c>
      <c r="E6066" s="6" t="s">
        <v>1299</v>
      </c>
      <c r="F6066" s="10">
        <v>43502</v>
      </c>
      <c r="G6066" s="6">
        <v>1</v>
      </c>
      <c r="H6066" s="11">
        <f>VLOOKUP(B6066,[1]!Product_Data[#Data],4,0)</f>
        <v>2005</v>
      </c>
      <c r="I6066" s="11">
        <f>VLOOKUP(B6066,[1]!Product_Data[#Data],3,0)</f>
        <v>1223</v>
      </c>
      <c r="J6066" s="11">
        <f t="shared" si="567"/>
        <v>1223</v>
      </c>
      <c r="K6066" s="11">
        <f t="shared" si="568"/>
        <v>2005</v>
      </c>
      <c r="L6066" s="11">
        <f t="shared" si="569"/>
        <v>782</v>
      </c>
      <c r="M6066" t="str">
        <f>VLOOKUP(C6066,[1]!Location_Data[#Data],2,0)</f>
        <v>El Monte</v>
      </c>
      <c r="N6066" t="str">
        <f>VLOOKUP(D6066,[1]!Salespeople_Data[#Data],2,0)</f>
        <v>Carl Elliott</v>
      </c>
      <c r="O6066" t="str">
        <f>VLOOKUP(E6066,[1]!Customer_Data[#Data],2,0)</f>
        <v>Christopher Matthews</v>
      </c>
      <c r="P6066" s="15">
        <f t="shared" si="564"/>
        <v>4</v>
      </c>
      <c r="Q6066">
        <f t="shared" si="565"/>
        <v>2</v>
      </c>
      <c r="R6066">
        <f t="shared" si="566"/>
        <v>2019</v>
      </c>
    </row>
    <row r="6067" spans="1:18" x14ac:dyDescent="0.25">
      <c r="A6067" s="6" t="s">
        <v>7090</v>
      </c>
      <c r="B6067" s="6" t="s">
        <v>668</v>
      </c>
      <c r="C6067" s="6" t="s">
        <v>220</v>
      </c>
      <c r="D6067" s="6" t="s">
        <v>136</v>
      </c>
      <c r="E6067" s="6" t="s">
        <v>462</v>
      </c>
      <c r="F6067" s="10">
        <v>43469</v>
      </c>
      <c r="G6067" s="6">
        <v>1</v>
      </c>
      <c r="H6067" s="11">
        <f>VLOOKUP(B6067,[1]!Product_Data[#Data],4,0)</f>
        <v>181</v>
      </c>
      <c r="I6067" s="11">
        <f>VLOOKUP(B6067,[1]!Product_Data[#Data],3,0)</f>
        <v>130</v>
      </c>
      <c r="J6067" s="11">
        <f t="shared" si="567"/>
        <v>130</v>
      </c>
      <c r="K6067" s="11">
        <f t="shared" si="568"/>
        <v>181</v>
      </c>
      <c r="L6067" s="11">
        <f t="shared" si="569"/>
        <v>51</v>
      </c>
      <c r="M6067" t="str">
        <f>VLOOKUP(C6067,[1]!Location_Data[#Data],2,0)</f>
        <v>Modesto</v>
      </c>
      <c r="N6067" t="str">
        <f>VLOOKUP(D6067,[1]!Salespeople_Data[#Data],2,0)</f>
        <v>Clarence Fox</v>
      </c>
      <c r="O6067" t="str">
        <f>VLOOKUP(E6067,[1]!Customer_Data[#Data],2,0)</f>
        <v>Thomas Chapman</v>
      </c>
      <c r="P6067" s="15">
        <f t="shared" si="564"/>
        <v>6</v>
      </c>
      <c r="Q6067">
        <f t="shared" si="565"/>
        <v>1</v>
      </c>
      <c r="R6067">
        <f t="shared" si="566"/>
        <v>2019</v>
      </c>
    </row>
    <row r="6068" spans="1:18" x14ac:dyDescent="0.25">
      <c r="A6068" s="6" t="s">
        <v>7091</v>
      </c>
      <c r="B6068" s="6" t="s">
        <v>238</v>
      </c>
      <c r="C6068" s="6" t="s">
        <v>469</v>
      </c>
      <c r="D6068" s="6" t="s">
        <v>239</v>
      </c>
      <c r="E6068" s="6" t="s">
        <v>334</v>
      </c>
      <c r="F6068" s="10">
        <v>43723</v>
      </c>
      <c r="G6068" s="6">
        <v>3</v>
      </c>
      <c r="H6068" s="11">
        <f>VLOOKUP(B6068,[1]!Product_Data[#Data],4,0)</f>
        <v>871</v>
      </c>
      <c r="I6068" s="11">
        <f>VLOOKUP(B6068,[1]!Product_Data[#Data],3,0)</f>
        <v>540</v>
      </c>
      <c r="J6068" s="11">
        <f t="shared" si="567"/>
        <v>1620</v>
      </c>
      <c r="K6068" s="11">
        <f t="shared" si="568"/>
        <v>2613</v>
      </c>
      <c r="L6068" s="11">
        <f t="shared" si="569"/>
        <v>993</v>
      </c>
      <c r="M6068" t="str">
        <f>VLOOKUP(C6068,[1]!Location_Data[#Data],2,0)</f>
        <v>Escondido</v>
      </c>
      <c r="N6068" t="str">
        <f>VLOOKUP(D6068,[1]!Salespeople_Data[#Data],2,0)</f>
        <v>John Reyes</v>
      </c>
      <c r="O6068" t="str">
        <f>VLOOKUP(E6068,[1]!Customer_Data[#Data],2,0)</f>
        <v>Gregory Porter</v>
      </c>
      <c r="P6068" s="15">
        <f t="shared" si="564"/>
        <v>1</v>
      </c>
      <c r="Q6068">
        <f t="shared" si="565"/>
        <v>9</v>
      </c>
      <c r="R6068">
        <f t="shared" si="566"/>
        <v>2019</v>
      </c>
    </row>
    <row r="6069" spans="1:18" x14ac:dyDescent="0.25">
      <c r="A6069" s="6" t="s">
        <v>7092</v>
      </c>
      <c r="B6069" s="6" t="s">
        <v>256</v>
      </c>
      <c r="C6069" s="6" t="s">
        <v>331</v>
      </c>
      <c r="D6069" s="6" t="s">
        <v>257</v>
      </c>
      <c r="E6069" s="6" t="s">
        <v>323</v>
      </c>
      <c r="F6069" s="10">
        <v>43830</v>
      </c>
      <c r="G6069" s="6">
        <v>4</v>
      </c>
      <c r="H6069" s="11">
        <f>VLOOKUP(B6069,[1]!Product_Data[#Data],4,0)</f>
        <v>596</v>
      </c>
      <c r="I6069" s="11">
        <f>VLOOKUP(B6069,[1]!Product_Data[#Data],3,0)</f>
        <v>358</v>
      </c>
      <c r="J6069" s="11">
        <f t="shared" si="567"/>
        <v>1432</v>
      </c>
      <c r="K6069" s="11">
        <f t="shared" si="568"/>
        <v>2384</v>
      </c>
      <c r="L6069" s="11">
        <f t="shared" si="569"/>
        <v>952</v>
      </c>
      <c r="M6069" t="str">
        <f>VLOOKUP(C6069,[1]!Location_Data[#Data],2,0)</f>
        <v>Sunnyvale</v>
      </c>
      <c r="N6069" t="str">
        <f>VLOOKUP(D6069,[1]!Salespeople_Data[#Data],2,0)</f>
        <v>Jerry Perry</v>
      </c>
      <c r="O6069" t="str">
        <f>VLOOKUP(E6069,[1]!Customer_Data[#Data],2,0)</f>
        <v>Douglas Franklin</v>
      </c>
      <c r="P6069" s="15">
        <f t="shared" si="564"/>
        <v>3</v>
      </c>
      <c r="Q6069">
        <f t="shared" si="565"/>
        <v>12</v>
      </c>
      <c r="R6069">
        <f t="shared" si="566"/>
        <v>2019</v>
      </c>
    </row>
    <row r="6070" spans="1:18" x14ac:dyDescent="0.25">
      <c r="A6070" s="6" t="s">
        <v>7093</v>
      </c>
      <c r="B6070" s="6" t="s">
        <v>668</v>
      </c>
      <c r="C6070" s="6" t="s">
        <v>34</v>
      </c>
      <c r="D6070" s="6" t="s">
        <v>71</v>
      </c>
      <c r="E6070" s="6" t="s">
        <v>4881</v>
      </c>
      <c r="F6070" s="10">
        <v>43742</v>
      </c>
      <c r="G6070" s="6">
        <v>1</v>
      </c>
      <c r="H6070" s="11">
        <f>VLOOKUP(B6070,[1]!Product_Data[#Data],4,0)</f>
        <v>181</v>
      </c>
      <c r="I6070" s="11">
        <f>VLOOKUP(B6070,[1]!Product_Data[#Data],3,0)</f>
        <v>130</v>
      </c>
      <c r="J6070" s="11">
        <f t="shared" si="567"/>
        <v>130</v>
      </c>
      <c r="K6070" s="11">
        <f t="shared" si="568"/>
        <v>181</v>
      </c>
      <c r="L6070" s="11">
        <f t="shared" si="569"/>
        <v>51</v>
      </c>
      <c r="M6070" t="str">
        <f>VLOOKUP(C6070,[1]!Location_Data[#Data],2,0)</f>
        <v>Inglewood</v>
      </c>
      <c r="N6070" t="str">
        <f>VLOOKUP(D6070,[1]!Salespeople_Data[#Data],2,0)</f>
        <v>Gary Rodriguez</v>
      </c>
      <c r="O6070" t="str">
        <f>VLOOKUP(E6070,[1]!Customer_Data[#Data],2,0)</f>
        <v>Douglas Foster</v>
      </c>
      <c r="P6070" s="15">
        <f t="shared" si="564"/>
        <v>6</v>
      </c>
      <c r="Q6070">
        <f t="shared" si="565"/>
        <v>10</v>
      </c>
      <c r="R6070">
        <f t="shared" si="566"/>
        <v>2019</v>
      </c>
    </row>
    <row r="6071" spans="1:18" x14ac:dyDescent="0.25">
      <c r="A6071" s="6" t="s">
        <v>7094</v>
      </c>
      <c r="B6071" s="6" t="s">
        <v>109</v>
      </c>
      <c r="C6071" s="6" t="s">
        <v>115</v>
      </c>
      <c r="D6071" s="6" t="s">
        <v>15</v>
      </c>
      <c r="E6071" s="6" t="s">
        <v>287</v>
      </c>
      <c r="F6071" s="10">
        <v>43826</v>
      </c>
      <c r="G6071" s="6">
        <v>1</v>
      </c>
      <c r="H6071" s="11">
        <f>VLOOKUP(B6071,[1]!Product_Data[#Data],4,0)</f>
        <v>1783</v>
      </c>
      <c r="I6071" s="11">
        <f>VLOOKUP(B6071,[1]!Product_Data[#Data],3,0)</f>
        <v>1230</v>
      </c>
      <c r="J6071" s="11">
        <f t="shared" si="567"/>
        <v>1230</v>
      </c>
      <c r="K6071" s="11">
        <f t="shared" si="568"/>
        <v>1783</v>
      </c>
      <c r="L6071" s="11">
        <f t="shared" si="569"/>
        <v>553</v>
      </c>
      <c r="M6071" t="str">
        <f>VLOOKUP(C6071,[1]!Location_Data[#Data],2,0)</f>
        <v>Glendale</v>
      </c>
      <c r="N6071" t="str">
        <f>VLOOKUP(D6071,[1]!Salespeople_Data[#Data],2,0)</f>
        <v>Ryan Butler</v>
      </c>
      <c r="O6071" t="str">
        <f>VLOOKUP(E6071,[1]!Customer_Data[#Data],2,0)</f>
        <v>Billy Miller</v>
      </c>
      <c r="P6071" s="15">
        <f t="shared" si="564"/>
        <v>6</v>
      </c>
      <c r="Q6071">
        <f t="shared" si="565"/>
        <v>12</v>
      </c>
      <c r="R6071">
        <f t="shared" si="566"/>
        <v>2019</v>
      </c>
    </row>
    <row r="6072" spans="1:18" x14ac:dyDescent="0.25">
      <c r="A6072" s="6" t="s">
        <v>7095</v>
      </c>
      <c r="B6072" s="6" t="s">
        <v>238</v>
      </c>
      <c r="C6072" s="6" t="s">
        <v>316</v>
      </c>
      <c r="D6072" s="6" t="s">
        <v>58</v>
      </c>
      <c r="E6072" s="6" t="s">
        <v>7096</v>
      </c>
      <c r="F6072" s="10">
        <v>43612</v>
      </c>
      <c r="G6072" s="6">
        <v>1</v>
      </c>
      <c r="H6072" s="11">
        <f>VLOOKUP(B6072,[1]!Product_Data[#Data],4,0)</f>
        <v>871</v>
      </c>
      <c r="I6072" s="11">
        <f>VLOOKUP(B6072,[1]!Product_Data[#Data],3,0)</f>
        <v>540</v>
      </c>
      <c r="J6072" s="11">
        <f t="shared" si="567"/>
        <v>540</v>
      </c>
      <c r="K6072" s="11">
        <f t="shared" si="568"/>
        <v>871</v>
      </c>
      <c r="L6072" s="11">
        <f t="shared" si="569"/>
        <v>331</v>
      </c>
      <c r="M6072" t="str">
        <f>VLOOKUP(C6072,[1]!Location_Data[#Data],2,0)</f>
        <v>East Los Angeles</v>
      </c>
      <c r="N6072" t="str">
        <f>VLOOKUP(D6072,[1]!Salespeople_Data[#Data],2,0)</f>
        <v>Christopher Tucker</v>
      </c>
      <c r="O6072" t="str">
        <f>VLOOKUP(E6072,[1]!Customer_Data[#Data],2,0)</f>
        <v>Ryan Taylor</v>
      </c>
      <c r="P6072" s="15">
        <f t="shared" si="564"/>
        <v>2</v>
      </c>
      <c r="Q6072">
        <f t="shared" si="565"/>
        <v>5</v>
      </c>
      <c r="R6072">
        <f t="shared" si="566"/>
        <v>2019</v>
      </c>
    </row>
    <row r="6073" spans="1:18" x14ac:dyDescent="0.25">
      <c r="A6073" s="6" t="s">
        <v>7097</v>
      </c>
      <c r="B6073" s="6" t="s">
        <v>703</v>
      </c>
      <c r="C6073" s="6" t="s">
        <v>643</v>
      </c>
      <c r="D6073" s="6" t="s">
        <v>216</v>
      </c>
      <c r="E6073" s="6" t="s">
        <v>808</v>
      </c>
      <c r="F6073" s="10">
        <v>43481</v>
      </c>
      <c r="G6073" s="6">
        <v>1</v>
      </c>
      <c r="H6073" s="11">
        <f>VLOOKUP(B6073,[1]!Product_Data[#Data],4,0)</f>
        <v>530</v>
      </c>
      <c r="I6073" s="11">
        <f>VLOOKUP(B6073,[1]!Product_Data[#Data],3,0)</f>
        <v>435</v>
      </c>
      <c r="J6073" s="11">
        <f t="shared" si="567"/>
        <v>435</v>
      </c>
      <c r="K6073" s="11">
        <f t="shared" si="568"/>
        <v>530</v>
      </c>
      <c r="L6073" s="11">
        <f t="shared" si="569"/>
        <v>95</v>
      </c>
      <c r="M6073" t="str">
        <f>VLOOKUP(C6073,[1]!Location_Data[#Data],2,0)</f>
        <v>Hayward</v>
      </c>
      <c r="N6073" t="str">
        <f>VLOOKUP(D6073,[1]!Salespeople_Data[#Data],2,0)</f>
        <v>Ernest Wagner</v>
      </c>
      <c r="O6073" t="str">
        <f>VLOOKUP(E6073,[1]!Customer_Data[#Data],2,0)</f>
        <v>Benjamin Murray</v>
      </c>
      <c r="P6073" s="15">
        <f t="shared" si="564"/>
        <v>4</v>
      </c>
      <c r="Q6073">
        <f t="shared" si="565"/>
        <v>1</v>
      </c>
      <c r="R6073">
        <f t="shared" si="566"/>
        <v>2019</v>
      </c>
    </row>
    <row r="6074" spans="1:18" x14ac:dyDescent="0.25">
      <c r="A6074" s="6" t="s">
        <v>7098</v>
      </c>
      <c r="B6074" s="6" t="s">
        <v>703</v>
      </c>
      <c r="C6074" s="6" t="s">
        <v>519</v>
      </c>
      <c r="D6074" s="6" t="s">
        <v>216</v>
      </c>
      <c r="E6074" s="6" t="s">
        <v>876</v>
      </c>
      <c r="F6074" s="10">
        <v>43750</v>
      </c>
      <c r="G6074" s="6">
        <v>1</v>
      </c>
      <c r="H6074" s="11">
        <f>VLOOKUP(B6074,[1]!Product_Data[#Data],4,0)</f>
        <v>530</v>
      </c>
      <c r="I6074" s="11">
        <f>VLOOKUP(B6074,[1]!Product_Data[#Data],3,0)</f>
        <v>435</v>
      </c>
      <c r="J6074" s="11">
        <f t="shared" si="567"/>
        <v>435</v>
      </c>
      <c r="K6074" s="11">
        <f t="shared" si="568"/>
        <v>530</v>
      </c>
      <c r="L6074" s="11">
        <f t="shared" si="569"/>
        <v>95</v>
      </c>
      <c r="M6074" t="str">
        <f>VLOOKUP(C6074,[1]!Location_Data[#Data],2,0)</f>
        <v>Anaheim</v>
      </c>
      <c r="N6074" t="str">
        <f>VLOOKUP(D6074,[1]!Salespeople_Data[#Data],2,0)</f>
        <v>Ernest Wagner</v>
      </c>
      <c r="O6074" t="str">
        <f>VLOOKUP(E6074,[1]!Customer_Data[#Data],2,0)</f>
        <v>Edward Mason</v>
      </c>
      <c r="P6074" s="15">
        <f t="shared" si="564"/>
        <v>7</v>
      </c>
      <c r="Q6074">
        <f t="shared" si="565"/>
        <v>10</v>
      </c>
      <c r="R6074">
        <f t="shared" si="566"/>
        <v>2019</v>
      </c>
    </row>
    <row r="6075" spans="1:18" x14ac:dyDescent="0.25">
      <c r="A6075" s="6" t="s">
        <v>7099</v>
      </c>
      <c r="B6075" s="6" t="s">
        <v>56</v>
      </c>
      <c r="C6075" s="6" t="s">
        <v>377</v>
      </c>
      <c r="D6075" s="6" t="s">
        <v>49</v>
      </c>
      <c r="E6075" s="6" t="s">
        <v>561</v>
      </c>
      <c r="F6075" s="10">
        <v>43755</v>
      </c>
      <c r="G6075" s="6">
        <v>2</v>
      </c>
      <c r="H6075" s="11">
        <f>VLOOKUP(B6075,[1]!Product_Data[#Data],4,0)</f>
        <v>1848</v>
      </c>
      <c r="I6075" s="11">
        <f>VLOOKUP(B6075,[1]!Product_Data[#Data],3,0)</f>
        <v>1294</v>
      </c>
      <c r="J6075" s="11">
        <f t="shared" si="567"/>
        <v>2588</v>
      </c>
      <c r="K6075" s="11">
        <f t="shared" si="568"/>
        <v>3696</v>
      </c>
      <c r="L6075" s="11">
        <f t="shared" si="569"/>
        <v>1108</v>
      </c>
      <c r="M6075" t="str">
        <f>VLOOKUP(C6075,[1]!Location_Data[#Data],2,0)</f>
        <v>San Diego</v>
      </c>
      <c r="N6075" t="str">
        <f>VLOOKUP(D6075,[1]!Salespeople_Data[#Data],2,0)</f>
        <v>Walter Cook</v>
      </c>
      <c r="O6075" t="str">
        <f>VLOOKUP(E6075,[1]!Customer_Data[#Data],2,0)</f>
        <v>Thomas Holmes</v>
      </c>
      <c r="P6075" s="15">
        <f t="shared" si="564"/>
        <v>5</v>
      </c>
      <c r="Q6075">
        <f t="shared" si="565"/>
        <v>10</v>
      </c>
      <c r="R6075">
        <f t="shared" si="566"/>
        <v>2019</v>
      </c>
    </row>
    <row r="6076" spans="1:18" x14ac:dyDescent="0.25">
      <c r="A6076" s="6" t="s">
        <v>7100</v>
      </c>
      <c r="B6076" s="6" t="s">
        <v>61</v>
      </c>
      <c r="C6076" s="6" t="s">
        <v>302</v>
      </c>
      <c r="D6076" s="6" t="s">
        <v>269</v>
      </c>
      <c r="E6076" s="6" t="s">
        <v>1254</v>
      </c>
      <c r="F6076" s="10">
        <v>43713</v>
      </c>
      <c r="G6076" s="6">
        <v>2</v>
      </c>
      <c r="H6076" s="11">
        <f>VLOOKUP(B6076,[1]!Product_Data[#Data],4,0)</f>
        <v>1889</v>
      </c>
      <c r="I6076" s="11">
        <f>VLOOKUP(B6076,[1]!Product_Data[#Data],3,0)</f>
        <v>945</v>
      </c>
      <c r="J6076" s="11">
        <f t="shared" si="567"/>
        <v>1890</v>
      </c>
      <c r="K6076" s="11">
        <f t="shared" si="568"/>
        <v>3778</v>
      </c>
      <c r="L6076" s="11">
        <f t="shared" si="569"/>
        <v>1888</v>
      </c>
      <c r="M6076" t="str">
        <f>VLOOKUP(C6076,[1]!Location_Data[#Data],2,0)</f>
        <v>Santa Rosa</v>
      </c>
      <c r="N6076" t="str">
        <f>VLOOKUP(D6076,[1]!Salespeople_Data[#Data],2,0)</f>
        <v>Kevin Butler</v>
      </c>
      <c r="O6076" t="str">
        <f>VLOOKUP(E6076,[1]!Customer_Data[#Data],2,0)</f>
        <v>Daniel Moreno</v>
      </c>
      <c r="P6076" s="15">
        <f t="shared" si="564"/>
        <v>5</v>
      </c>
      <c r="Q6076">
        <f t="shared" si="565"/>
        <v>9</v>
      </c>
      <c r="R6076">
        <f t="shared" si="566"/>
        <v>2019</v>
      </c>
    </row>
    <row r="6077" spans="1:18" x14ac:dyDescent="0.25">
      <c r="A6077" s="6" t="s">
        <v>7101</v>
      </c>
      <c r="B6077" s="6" t="s">
        <v>818</v>
      </c>
      <c r="C6077" s="6" t="s">
        <v>596</v>
      </c>
      <c r="D6077" s="6" t="s">
        <v>30</v>
      </c>
      <c r="E6077" s="6" t="s">
        <v>419</v>
      </c>
      <c r="F6077" s="10">
        <v>43598</v>
      </c>
      <c r="G6077" s="6">
        <v>3</v>
      </c>
      <c r="H6077" s="11">
        <f>VLOOKUP(B6077,[1]!Product_Data[#Data],4,0)</f>
        <v>1638</v>
      </c>
      <c r="I6077" s="11">
        <f>VLOOKUP(B6077,[1]!Product_Data[#Data],3,0)</f>
        <v>1261</v>
      </c>
      <c r="J6077" s="11">
        <f t="shared" si="567"/>
        <v>3783</v>
      </c>
      <c r="K6077" s="11">
        <f t="shared" si="568"/>
        <v>4914</v>
      </c>
      <c r="L6077" s="11">
        <f t="shared" si="569"/>
        <v>1131</v>
      </c>
      <c r="M6077" t="str">
        <f>VLOOKUP(C6077,[1]!Location_Data[#Data],2,0)</f>
        <v>Fremont</v>
      </c>
      <c r="N6077" t="str">
        <f>VLOOKUP(D6077,[1]!Salespeople_Data[#Data],2,0)</f>
        <v>Carl Hall</v>
      </c>
      <c r="O6077" t="str">
        <f>VLOOKUP(E6077,[1]!Customer_Data[#Data],2,0)</f>
        <v>Bruce Armstrong</v>
      </c>
      <c r="P6077" s="15">
        <f t="shared" si="564"/>
        <v>2</v>
      </c>
      <c r="Q6077">
        <f t="shared" si="565"/>
        <v>5</v>
      </c>
      <c r="R6077">
        <f t="shared" si="566"/>
        <v>2019</v>
      </c>
    </row>
    <row r="6078" spans="1:18" x14ac:dyDescent="0.25">
      <c r="A6078" s="6" t="s">
        <v>7102</v>
      </c>
      <c r="B6078" s="6" t="s">
        <v>61</v>
      </c>
      <c r="C6078" s="6" t="s">
        <v>14</v>
      </c>
      <c r="D6078" s="6" t="s">
        <v>178</v>
      </c>
      <c r="E6078" s="6" t="s">
        <v>1986</v>
      </c>
      <c r="F6078" s="10">
        <v>43746</v>
      </c>
      <c r="G6078" s="6">
        <v>1</v>
      </c>
      <c r="H6078" s="11">
        <f>VLOOKUP(B6078,[1]!Product_Data[#Data],4,0)</f>
        <v>1889</v>
      </c>
      <c r="I6078" s="11">
        <f>VLOOKUP(B6078,[1]!Product_Data[#Data],3,0)</f>
        <v>945</v>
      </c>
      <c r="J6078" s="11">
        <f t="shared" si="567"/>
        <v>945</v>
      </c>
      <c r="K6078" s="11">
        <f t="shared" si="568"/>
        <v>1889</v>
      </c>
      <c r="L6078" s="11">
        <f t="shared" si="569"/>
        <v>944</v>
      </c>
      <c r="M6078" t="str">
        <f>VLOOKUP(C6078,[1]!Location_Data[#Data],2,0)</f>
        <v>Santa Clarita</v>
      </c>
      <c r="N6078" t="str">
        <f>VLOOKUP(D6078,[1]!Salespeople_Data[#Data],2,0)</f>
        <v>Joshua Taylor</v>
      </c>
      <c r="O6078" t="str">
        <f>VLOOKUP(E6078,[1]!Customer_Data[#Data],2,0)</f>
        <v>Joshua Ryan</v>
      </c>
      <c r="P6078" s="15">
        <f t="shared" si="564"/>
        <v>3</v>
      </c>
      <c r="Q6078">
        <f t="shared" si="565"/>
        <v>10</v>
      </c>
      <c r="R6078">
        <f t="shared" si="566"/>
        <v>2019</v>
      </c>
    </row>
    <row r="6079" spans="1:18" x14ac:dyDescent="0.25">
      <c r="A6079" s="6" t="s">
        <v>7103</v>
      </c>
      <c r="B6079" s="6" t="s">
        <v>109</v>
      </c>
      <c r="C6079" s="6" t="s">
        <v>377</v>
      </c>
      <c r="D6079" s="6" t="s">
        <v>63</v>
      </c>
      <c r="E6079" s="6" t="s">
        <v>1822</v>
      </c>
      <c r="F6079" s="10">
        <v>43663</v>
      </c>
      <c r="G6079" s="6">
        <v>1</v>
      </c>
      <c r="H6079" s="11">
        <f>VLOOKUP(B6079,[1]!Product_Data[#Data],4,0)</f>
        <v>1783</v>
      </c>
      <c r="I6079" s="11">
        <f>VLOOKUP(B6079,[1]!Product_Data[#Data],3,0)</f>
        <v>1230</v>
      </c>
      <c r="J6079" s="11">
        <f t="shared" si="567"/>
        <v>1230</v>
      </c>
      <c r="K6079" s="11">
        <f t="shared" si="568"/>
        <v>1783</v>
      </c>
      <c r="L6079" s="11">
        <f t="shared" si="569"/>
        <v>553</v>
      </c>
      <c r="M6079" t="str">
        <f>VLOOKUP(C6079,[1]!Location_Data[#Data],2,0)</f>
        <v>San Diego</v>
      </c>
      <c r="N6079" t="str">
        <f>VLOOKUP(D6079,[1]!Salespeople_Data[#Data],2,0)</f>
        <v>Jeremy Mendoza</v>
      </c>
      <c r="O6079" t="str">
        <f>VLOOKUP(E6079,[1]!Customer_Data[#Data],2,0)</f>
        <v>Carl Collins</v>
      </c>
      <c r="P6079" s="15">
        <f t="shared" si="564"/>
        <v>4</v>
      </c>
      <c r="Q6079">
        <f t="shared" si="565"/>
        <v>7</v>
      </c>
      <c r="R6079">
        <f t="shared" si="566"/>
        <v>2019</v>
      </c>
    </row>
    <row r="6080" spans="1:18" x14ac:dyDescent="0.25">
      <c r="A6080" s="6" t="s">
        <v>7104</v>
      </c>
      <c r="B6080" s="6" t="s">
        <v>78</v>
      </c>
      <c r="C6080" s="6" t="s">
        <v>24</v>
      </c>
      <c r="D6080" s="6" t="s">
        <v>111</v>
      </c>
      <c r="E6080" s="6" t="s">
        <v>243</v>
      </c>
      <c r="F6080" s="10">
        <v>43641</v>
      </c>
      <c r="G6080" s="6">
        <v>1</v>
      </c>
      <c r="H6080" s="11">
        <f>VLOOKUP(B6080,[1]!Product_Data[#Data],4,0)</f>
        <v>1380</v>
      </c>
      <c r="I6080" s="11">
        <f>VLOOKUP(B6080,[1]!Product_Data[#Data],3,0)</f>
        <v>1090</v>
      </c>
      <c r="J6080" s="11">
        <f t="shared" si="567"/>
        <v>1090</v>
      </c>
      <c r="K6080" s="11">
        <f t="shared" si="568"/>
        <v>1380</v>
      </c>
      <c r="L6080" s="11">
        <f t="shared" si="569"/>
        <v>290</v>
      </c>
      <c r="M6080" t="str">
        <f>VLOOKUP(C6080,[1]!Location_Data[#Data],2,0)</f>
        <v>Lancaster</v>
      </c>
      <c r="N6080" t="str">
        <f>VLOOKUP(D6080,[1]!Salespeople_Data[#Data],2,0)</f>
        <v>Ryan Welch</v>
      </c>
      <c r="O6080" t="str">
        <f>VLOOKUP(E6080,[1]!Customer_Data[#Data],2,0)</f>
        <v>Joseph Lopez</v>
      </c>
      <c r="P6080" s="15">
        <f t="shared" si="564"/>
        <v>3</v>
      </c>
      <c r="Q6080">
        <f t="shared" si="565"/>
        <v>6</v>
      </c>
      <c r="R6080">
        <f t="shared" si="566"/>
        <v>2019</v>
      </c>
    </row>
    <row r="6081" spans="1:18" x14ac:dyDescent="0.25">
      <c r="A6081" s="6" t="s">
        <v>7105</v>
      </c>
      <c r="B6081" s="6" t="s">
        <v>311</v>
      </c>
      <c r="C6081" s="6" t="s">
        <v>643</v>
      </c>
      <c r="D6081" s="6" t="s">
        <v>106</v>
      </c>
      <c r="E6081" s="6" t="s">
        <v>371</v>
      </c>
      <c r="F6081" s="10">
        <v>43615</v>
      </c>
      <c r="G6081" s="6">
        <v>4</v>
      </c>
      <c r="H6081" s="11">
        <f>VLOOKUP(B6081,[1]!Product_Data[#Data],4,0)</f>
        <v>1743</v>
      </c>
      <c r="I6081" s="11">
        <f>VLOOKUP(B6081,[1]!Product_Data[#Data],3,0)</f>
        <v>872</v>
      </c>
      <c r="J6081" s="11">
        <f t="shared" si="567"/>
        <v>3488</v>
      </c>
      <c r="K6081" s="11">
        <f t="shared" si="568"/>
        <v>6972</v>
      </c>
      <c r="L6081" s="11">
        <f t="shared" si="569"/>
        <v>3484</v>
      </c>
      <c r="M6081" t="str">
        <f>VLOOKUP(C6081,[1]!Location_Data[#Data],2,0)</f>
        <v>Hayward</v>
      </c>
      <c r="N6081" t="str">
        <f>VLOOKUP(D6081,[1]!Salespeople_Data[#Data],2,0)</f>
        <v>Patrick Ruiz</v>
      </c>
      <c r="O6081" t="str">
        <f>VLOOKUP(E6081,[1]!Customer_Data[#Data],2,0)</f>
        <v>Wayne Gordon</v>
      </c>
      <c r="P6081" s="15">
        <f t="shared" si="564"/>
        <v>5</v>
      </c>
      <c r="Q6081">
        <f t="shared" si="565"/>
        <v>5</v>
      </c>
      <c r="R6081">
        <f t="shared" si="566"/>
        <v>2019</v>
      </c>
    </row>
    <row r="6082" spans="1:18" x14ac:dyDescent="0.25">
      <c r="A6082" s="6" t="s">
        <v>7106</v>
      </c>
      <c r="B6082" s="6" t="s">
        <v>325</v>
      </c>
      <c r="C6082" s="6" t="s">
        <v>362</v>
      </c>
      <c r="D6082" s="6" t="s">
        <v>216</v>
      </c>
      <c r="E6082" s="6" t="s">
        <v>1214</v>
      </c>
      <c r="F6082" s="10">
        <v>43623</v>
      </c>
      <c r="G6082" s="6">
        <v>2</v>
      </c>
      <c r="H6082" s="11">
        <f>VLOOKUP(B6082,[1]!Product_Data[#Data],4,0)</f>
        <v>1526</v>
      </c>
      <c r="I6082" s="11">
        <f>VLOOKUP(B6082,[1]!Product_Data[#Data],3,0)</f>
        <v>1251</v>
      </c>
      <c r="J6082" s="11">
        <f t="shared" si="567"/>
        <v>2502</v>
      </c>
      <c r="K6082" s="11">
        <f t="shared" si="568"/>
        <v>3052</v>
      </c>
      <c r="L6082" s="11">
        <f t="shared" si="569"/>
        <v>550</v>
      </c>
      <c r="M6082" t="str">
        <f>VLOOKUP(C6082,[1]!Location_Data[#Data],2,0)</f>
        <v>San Bernardino</v>
      </c>
      <c r="N6082" t="str">
        <f>VLOOKUP(D6082,[1]!Salespeople_Data[#Data],2,0)</f>
        <v>Ernest Wagner</v>
      </c>
      <c r="O6082" t="str">
        <f>VLOOKUP(E6082,[1]!Customer_Data[#Data],2,0)</f>
        <v>Matthew Lewis</v>
      </c>
      <c r="P6082" s="15">
        <f t="shared" ref="P6082:P6145" si="570">WEEKDAY(F6082)</f>
        <v>6</v>
      </c>
      <c r="Q6082">
        <f t="shared" ref="Q6082:Q6145" si="571">MONTH(F6082)</f>
        <v>6</v>
      </c>
      <c r="R6082">
        <f t="shared" ref="R6082:R6145" si="572">YEAR(F6082)</f>
        <v>2019</v>
      </c>
    </row>
    <row r="6083" spans="1:18" x14ac:dyDescent="0.25">
      <c r="A6083" s="6" t="s">
        <v>7107</v>
      </c>
      <c r="B6083" s="6" t="s">
        <v>267</v>
      </c>
      <c r="C6083" s="6" t="s">
        <v>349</v>
      </c>
      <c r="D6083" s="6" t="s">
        <v>356</v>
      </c>
      <c r="E6083" s="6" t="s">
        <v>2113</v>
      </c>
      <c r="F6083" s="10">
        <v>43819</v>
      </c>
      <c r="G6083" s="6">
        <v>3</v>
      </c>
      <c r="H6083" s="11">
        <f>VLOOKUP(B6083,[1]!Product_Data[#Data],4,0)</f>
        <v>400</v>
      </c>
      <c r="I6083" s="11">
        <f>VLOOKUP(B6083,[1]!Product_Data[#Data],3,0)</f>
        <v>208</v>
      </c>
      <c r="J6083" s="11">
        <f t="shared" ref="J6083:J6146" si="573">PRODUCT(I6083,G6083)</f>
        <v>624</v>
      </c>
      <c r="K6083" s="11">
        <f t="shared" ref="K6083:K6146" si="574">PRODUCT(H6083,G6083)</f>
        <v>1200</v>
      </c>
      <c r="L6083" s="11">
        <f t="shared" ref="L6083:L6146" si="575">K6083-J6083</f>
        <v>576</v>
      </c>
      <c r="M6083" t="str">
        <f>VLOOKUP(C6083,[1]!Location_Data[#Data],2,0)</f>
        <v>Santa Clara</v>
      </c>
      <c r="N6083" t="str">
        <f>VLOOKUP(D6083,[1]!Salespeople_Data[#Data],2,0)</f>
        <v>Jimmy Young</v>
      </c>
      <c r="O6083" t="str">
        <f>VLOOKUP(E6083,[1]!Customer_Data[#Data],2,0)</f>
        <v>Bruce Oliver</v>
      </c>
      <c r="P6083" s="15">
        <f t="shared" si="570"/>
        <v>6</v>
      </c>
      <c r="Q6083">
        <f t="shared" si="571"/>
        <v>12</v>
      </c>
      <c r="R6083">
        <f t="shared" si="572"/>
        <v>2019</v>
      </c>
    </row>
    <row r="6084" spans="1:18" x14ac:dyDescent="0.25">
      <c r="A6084" s="6" t="s">
        <v>7108</v>
      </c>
      <c r="B6084" s="6" t="s">
        <v>144</v>
      </c>
      <c r="C6084" s="6" t="s">
        <v>105</v>
      </c>
      <c r="D6084" s="6" t="s">
        <v>80</v>
      </c>
      <c r="E6084" s="6" t="s">
        <v>959</v>
      </c>
      <c r="F6084" s="10">
        <v>43726</v>
      </c>
      <c r="G6084" s="6">
        <v>1</v>
      </c>
      <c r="H6084" s="11">
        <f>VLOOKUP(B6084,[1]!Product_Data[#Data],4,0)</f>
        <v>2410</v>
      </c>
      <c r="I6084" s="11">
        <f>VLOOKUP(B6084,[1]!Product_Data[#Data],3,0)</f>
        <v>1518</v>
      </c>
      <c r="J6084" s="11">
        <f t="shared" si="573"/>
        <v>1518</v>
      </c>
      <c r="K6084" s="11">
        <f t="shared" si="574"/>
        <v>2410</v>
      </c>
      <c r="L6084" s="11">
        <f t="shared" si="575"/>
        <v>892</v>
      </c>
      <c r="M6084" t="str">
        <f>VLOOKUP(C6084,[1]!Location_Data[#Data],2,0)</f>
        <v>Daly City</v>
      </c>
      <c r="N6084" t="str">
        <f>VLOOKUP(D6084,[1]!Salespeople_Data[#Data],2,0)</f>
        <v>Henry Nelson</v>
      </c>
      <c r="O6084" t="str">
        <f>VLOOKUP(E6084,[1]!Customer_Data[#Data],2,0)</f>
        <v>Peter Castillo</v>
      </c>
      <c r="P6084" s="15">
        <f t="shared" si="570"/>
        <v>4</v>
      </c>
      <c r="Q6084">
        <f t="shared" si="571"/>
        <v>9</v>
      </c>
      <c r="R6084">
        <f t="shared" si="572"/>
        <v>2019</v>
      </c>
    </row>
    <row r="6085" spans="1:18" x14ac:dyDescent="0.25">
      <c r="A6085" s="6" t="s">
        <v>7109</v>
      </c>
      <c r="B6085" s="6" t="s">
        <v>289</v>
      </c>
      <c r="C6085" s="6" t="s">
        <v>52</v>
      </c>
      <c r="D6085" s="6" t="s">
        <v>10</v>
      </c>
      <c r="E6085" s="6" t="s">
        <v>443</v>
      </c>
      <c r="F6085" s="10">
        <v>43547</v>
      </c>
      <c r="G6085" s="6">
        <v>3</v>
      </c>
      <c r="H6085" s="11">
        <f>VLOOKUP(B6085,[1]!Product_Data[#Data],4,0)</f>
        <v>368</v>
      </c>
      <c r="I6085" s="11">
        <f>VLOOKUP(B6085,[1]!Product_Data[#Data],3,0)</f>
        <v>294</v>
      </c>
      <c r="J6085" s="11">
        <f t="shared" si="573"/>
        <v>882</v>
      </c>
      <c r="K6085" s="11">
        <f t="shared" si="574"/>
        <v>1104</v>
      </c>
      <c r="L6085" s="11">
        <f t="shared" si="575"/>
        <v>222</v>
      </c>
      <c r="M6085" t="str">
        <f>VLOOKUP(C6085,[1]!Location_Data[#Data],2,0)</f>
        <v>Pasadena</v>
      </c>
      <c r="N6085" t="str">
        <f>VLOOKUP(D6085,[1]!Salespeople_Data[#Data],2,0)</f>
        <v>Justin Lynch</v>
      </c>
      <c r="O6085" t="str">
        <f>VLOOKUP(E6085,[1]!Customer_Data[#Data],2,0)</f>
        <v>Alan Perry</v>
      </c>
      <c r="P6085" s="15">
        <f t="shared" si="570"/>
        <v>7</v>
      </c>
      <c r="Q6085">
        <f t="shared" si="571"/>
        <v>3</v>
      </c>
      <c r="R6085">
        <f t="shared" si="572"/>
        <v>2019</v>
      </c>
    </row>
    <row r="6086" spans="1:18" x14ac:dyDescent="0.25">
      <c r="A6086" s="6" t="s">
        <v>7110</v>
      </c>
      <c r="B6086" s="6" t="s">
        <v>38</v>
      </c>
      <c r="C6086" s="6" t="s">
        <v>100</v>
      </c>
      <c r="D6086" s="6" t="s">
        <v>40</v>
      </c>
      <c r="E6086" s="6" t="s">
        <v>1708</v>
      </c>
      <c r="F6086" s="10">
        <v>43737</v>
      </c>
      <c r="G6086" s="6">
        <v>1</v>
      </c>
      <c r="H6086" s="11">
        <f>VLOOKUP(B6086,[1]!Product_Data[#Data],4,0)</f>
        <v>2283</v>
      </c>
      <c r="I6086" s="11">
        <f>VLOOKUP(B6086,[1]!Product_Data[#Data],3,0)</f>
        <v>1484</v>
      </c>
      <c r="J6086" s="11">
        <f t="shared" si="573"/>
        <v>1484</v>
      </c>
      <c r="K6086" s="11">
        <f t="shared" si="574"/>
        <v>2283</v>
      </c>
      <c r="L6086" s="11">
        <f t="shared" si="575"/>
        <v>799</v>
      </c>
      <c r="M6086" t="str">
        <f>VLOOKUP(C6086,[1]!Location_Data[#Data],2,0)</f>
        <v>Victorville</v>
      </c>
      <c r="N6086" t="str">
        <f>VLOOKUP(D6086,[1]!Salespeople_Data[#Data],2,0)</f>
        <v>Brian Hansen</v>
      </c>
      <c r="O6086" t="str">
        <f>VLOOKUP(E6086,[1]!Customer_Data[#Data],2,0)</f>
        <v>Jason Diaz</v>
      </c>
      <c r="P6086" s="15">
        <f t="shared" si="570"/>
        <v>1</v>
      </c>
      <c r="Q6086">
        <f t="shared" si="571"/>
        <v>9</v>
      </c>
      <c r="R6086">
        <f t="shared" si="572"/>
        <v>2019</v>
      </c>
    </row>
    <row r="6087" spans="1:18" x14ac:dyDescent="0.25">
      <c r="A6087" s="6" t="s">
        <v>7111</v>
      </c>
      <c r="B6087" s="6" t="s">
        <v>858</v>
      </c>
      <c r="C6087" s="6" t="s">
        <v>182</v>
      </c>
      <c r="D6087" s="6" t="s">
        <v>216</v>
      </c>
      <c r="E6087" s="6" t="s">
        <v>414</v>
      </c>
      <c r="F6087" s="10">
        <v>43563</v>
      </c>
      <c r="G6087" s="6">
        <v>1</v>
      </c>
      <c r="H6087" s="11">
        <f>VLOOKUP(B6087,[1]!Product_Data[#Data],4,0)</f>
        <v>2294</v>
      </c>
      <c r="I6087" s="11">
        <f>VLOOKUP(B6087,[1]!Product_Data[#Data],3,0)</f>
        <v>1399</v>
      </c>
      <c r="J6087" s="11">
        <f t="shared" si="573"/>
        <v>1399</v>
      </c>
      <c r="K6087" s="11">
        <f t="shared" si="574"/>
        <v>2294</v>
      </c>
      <c r="L6087" s="11">
        <f t="shared" si="575"/>
        <v>895</v>
      </c>
      <c r="M6087" t="str">
        <f>VLOOKUP(C6087,[1]!Location_Data[#Data],2,0)</f>
        <v>Vallejo</v>
      </c>
      <c r="N6087" t="str">
        <f>VLOOKUP(D6087,[1]!Salespeople_Data[#Data],2,0)</f>
        <v>Ernest Wagner</v>
      </c>
      <c r="O6087" t="str">
        <f>VLOOKUP(E6087,[1]!Customer_Data[#Data],2,0)</f>
        <v>Samuel Fields</v>
      </c>
      <c r="P6087" s="15">
        <f t="shared" si="570"/>
        <v>2</v>
      </c>
      <c r="Q6087">
        <f t="shared" si="571"/>
        <v>4</v>
      </c>
      <c r="R6087">
        <f t="shared" si="572"/>
        <v>2019</v>
      </c>
    </row>
    <row r="6088" spans="1:18" x14ac:dyDescent="0.25">
      <c r="A6088" s="6" t="s">
        <v>7112</v>
      </c>
      <c r="B6088" s="6" t="s">
        <v>8</v>
      </c>
      <c r="C6088" s="6" t="s">
        <v>195</v>
      </c>
      <c r="D6088" s="6" t="s">
        <v>87</v>
      </c>
      <c r="E6088" s="6" t="s">
        <v>292</v>
      </c>
      <c r="F6088" s="10">
        <v>43617</v>
      </c>
      <c r="G6088" s="6">
        <v>4</v>
      </c>
      <c r="H6088" s="11">
        <f>VLOOKUP(B6088,[1]!Product_Data[#Data],4,0)</f>
        <v>1522</v>
      </c>
      <c r="I6088" s="11">
        <f>VLOOKUP(B6088,[1]!Product_Data[#Data],3,0)</f>
        <v>791</v>
      </c>
      <c r="J6088" s="11">
        <f t="shared" si="573"/>
        <v>3164</v>
      </c>
      <c r="K6088" s="11">
        <f t="shared" si="574"/>
        <v>6088</v>
      </c>
      <c r="L6088" s="11">
        <f t="shared" si="575"/>
        <v>2924</v>
      </c>
      <c r="M6088" t="str">
        <f>VLOOKUP(C6088,[1]!Location_Data[#Data],2,0)</f>
        <v>Pomona</v>
      </c>
      <c r="N6088" t="str">
        <f>VLOOKUP(D6088,[1]!Salespeople_Data[#Data],2,0)</f>
        <v>Martin Perry</v>
      </c>
      <c r="O6088" t="str">
        <f>VLOOKUP(E6088,[1]!Customer_Data[#Data],2,0)</f>
        <v>Clarence Grant</v>
      </c>
      <c r="P6088" s="15">
        <f t="shared" si="570"/>
        <v>7</v>
      </c>
      <c r="Q6088">
        <f t="shared" si="571"/>
        <v>6</v>
      </c>
      <c r="R6088">
        <f t="shared" si="572"/>
        <v>2019</v>
      </c>
    </row>
    <row r="6089" spans="1:18" x14ac:dyDescent="0.25">
      <c r="A6089" s="6" t="s">
        <v>7113</v>
      </c>
      <c r="B6089" s="6" t="s">
        <v>605</v>
      </c>
      <c r="C6089" s="6" t="s">
        <v>490</v>
      </c>
      <c r="D6089" s="6" t="s">
        <v>178</v>
      </c>
      <c r="E6089" s="6" t="s">
        <v>2116</v>
      </c>
      <c r="F6089" s="10">
        <v>43552</v>
      </c>
      <c r="G6089" s="6">
        <v>1</v>
      </c>
      <c r="H6089" s="11">
        <f>VLOOKUP(B6089,[1]!Product_Data[#Data],4,0)</f>
        <v>913</v>
      </c>
      <c r="I6089" s="11">
        <f>VLOOKUP(B6089,[1]!Product_Data[#Data],3,0)</f>
        <v>584</v>
      </c>
      <c r="J6089" s="11">
        <f t="shared" si="573"/>
        <v>584</v>
      </c>
      <c r="K6089" s="11">
        <f t="shared" si="574"/>
        <v>913</v>
      </c>
      <c r="L6089" s="11">
        <f t="shared" si="575"/>
        <v>329</v>
      </c>
      <c r="M6089" t="str">
        <f>VLOOKUP(C6089,[1]!Location_Data[#Data],2,0)</f>
        <v>Temecula</v>
      </c>
      <c r="N6089" t="str">
        <f>VLOOKUP(D6089,[1]!Salespeople_Data[#Data],2,0)</f>
        <v>Joshua Taylor</v>
      </c>
      <c r="O6089" t="str">
        <f>VLOOKUP(E6089,[1]!Customer_Data[#Data],2,0)</f>
        <v>Louis Ellis</v>
      </c>
      <c r="P6089" s="15">
        <f t="shared" si="570"/>
        <v>5</v>
      </c>
      <c r="Q6089">
        <f t="shared" si="571"/>
        <v>3</v>
      </c>
      <c r="R6089">
        <f t="shared" si="572"/>
        <v>2019</v>
      </c>
    </row>
    <row r="6090" spans="1:18" x14ac:dyDescent="0.25">
      <c r="A6090" s="6" t="s">
        <v>7114</v>
      </c>
      <c r="B6090" s="6" t="s">
        <v>177</v>
      </c>
      <c r="C6090" s="6" t="s">
        <v>79</v>
      </c>
      <c r="D6090" s="6" t="s">
        <v>35</v>
      </c>
      <c r="E6090" s="6" t="s">
        <v>1040</v>
      </c>
      <c r="F6090" s="10">
        <v>43705</v>
      </c>
      <c r="G6090" s="6">
        <v>3</v>
      </c>
      <c r="H6090" s="11">
        <f>VLOOKUP(B6090,[1]!Product_Data[#Data],4,0)</f>
        <v>2497</v>
      </c>
      <c r="I6090" s="11">
        <f>VLOOKUP(B6090,[1]!Product_Data[#Data],3,0)</f>
        <v>1473</v>
      </c>
      <c r="J6090" s="11">
        <f t="shared" si="573"/>
        <v>4419</v>
      </c>
      <c r="K6090" s="11">
        <f t="shared" si="574"/>
        <v>7491</v>
      </c>
      <c r="L6090" s="11">
        <f t="shared" si="575"/>
        <v>3072</v>
      </c>
      <c r="M6090" t="str">
        <f>VLOOKUP(C6090,[1]!Location_Data[#Data],2,0)</f>
        <v>Palmdale</v>
      </c>
      <c r="N6090" t="str">
        <f>VLOOKUP(D6090,[1]!Salespeople_Data[#Data],2,0)</f>
        <v>Charles Harper</v>
      </c>
      <c r="O6090" t="str">
        <f>VLOOKUP(E6090,[1]!Customer_Data[#Data],2,0)</f>
        <v>Carlos Stewart</v>
      </c>
      <c r="P6090" s="15">
        <f t="shared" si="570"/>
        <v>4</v>
      </c>
      <c r="Q6090">
        <f t="shared" si="571"/>
        <v>8</v>
      </c>
      <c r="R6090">
        <f t="shared" si="572"/>
        <v>2019</v>
      </c>
    </row>
    <row r="6091" spans="1:18" x14ac:dyDescent="0.25">
      <c r="A6091" s="6" t="s">
        <v>7115</v>
      </c>
      <c r="B6091" s="6" t="s">
        <v>626</v>
      </c>
      <c r="C6091" s="6" t="s">
        <v>386</v>
      </c>
      <c r="D6091" s="6" t="s">
        <v>308</v>
      </c>
      <c r="E6091" s="6" t="s">
        <v>1420</v>
      </c>
      <c r="F6091" s="10">
        <v>43736</v>
      </c>
      <c r="G6091" s="6">
        <v>1</v>
      </c>
      <c r="H6091" s="11">
        <f>VLOOKUP(B6091,[1]!Product_Data[#Data],4,0)</f>
        <v>584</v>
      </c>
      <c r="I6091" s="11">
        <f>VLOOKUP(B6091,[1]!Product_Data[#Data],3,0)</f>
        <v>420</v>
      </c>
      <c r="J6091" s="11">
        <f t="shared" si="573"/>
        <v>420</v>
      </c>
      <c r="K6091" s="11">
        <f t="shared" si="574"/>
        <v>584</v>
      </c>
      <c r="L6091" s="11">
        <f t="shared" si="575"/>
        <v>164</v>
      </c>
      <c r="M6091" t="str">
        <f>VLOOKUP(C6091,[1]!Location_Data[#Data],2,0)</f>
        <v>Carlsbad</v>
      </c>
      <c r="N6091" t="str">
        <f>VLOOKUP(D6091,[1]!Salespeople_Data[#Data],2,0)</f>
        <v>Fred Robertson</v>
      </c>
      <c r="O6091" t="str">
        <f>VLOOKUP(E6091,[1]!Customer_Data[#Data],2,0)</f>
        <v>Robert Ferguson</v>
      </c>
      <c r="P6091" s="15">
        <f t="shared" si="570"/>
        <v>7</v>
      </c>
      <c r="Q6091">
        <f t="shared" si="571"/>
        <v>9</v>
      </c>
      <c r="R6091">
        <f t="shared" si="572"/>
        <v>2019</v>
      </c>
    </row>
    <row r="6092" spans="1:18" x14ac:dyDescent="0.25">
      <c r="A6092" s="6" t="s">
        <v>7116</v>
      </c>
      <c r="B6092" s="6" t="s">
        <v>311</v>
      </c>
      <c r="C6092" s="6" t="s">
        <v>90</v>
      </c>
      <c r="D6092" s="6" t="s">
        <v>191</v>
      </c>
      <c r="E6092" s="6" t="s">
        <v>1258</v>
      </c>
      <c r="F6092" s="10">
        <v>43713</v>
      </c>
      <c r="G6092" s="6">
        <v>1</v>
      </c>
      <c r="H6092" s="11">
        <f>VLOOKUP(B6092,[1]!Product_Data[#Data],4,0)</f>
        <v>1743</v>
      </c>
      <c r="I6092" s="11">
        <f>VLOOKUP(B6092,[1]!Product_Data[#Data],3,0)</f>
        <v>872</v>
      </c>
      <c r="J6092" s="11">
        <f t="shared" si="573"/>
        <v>872</v>
      </c>
      <c r="K6092" s="11">
        <f t="shared" si="574"/>
        <v>1743</v>
      </c>
      <c r="L6092" s="11">
        <f t="shared" si="575"/>
        <v>871</v>
      </c>
      <c r="M6092" t="str">
        <f>VLOOKUP(C6092,[1]!Location_Data[#Data],2,0)</f>
        <v>Irvine</v>
      </c>
      <c r="N6092" t="str">
        <f>VLOOKUP(D6092,[1]!Salespeople_Data[#Data],2,0)</f>
        <v>Robert Reed</v>
      </c>
      <c r="O6092" t="str">
        <f>VLOOKUP(E6092,[1]!Customer_Data[#Data],2,0)</f>
        <v>Andrew Robinson</v>
      </c>
      <c r="P6092" s="15">
        <f t="shared" si="570"/>
        <v>5</v>
      </c>
      <c r="Q6092">
        <f t="shared" si="571"/>
        <v>9</v>
      </c>
      <c r="R6092">
        <f t="shared" si="572"/>
        <v>2019</v>
      </c>
    </row>
    <row r="6093" spans="1:18" x14ac:dyDescent="0.25">
      <c r="A6093" s="6" t="s">
        <v>7117</v>
      </c>
      <c r="B6093" s="6" t="s">
        <v>256</v>
      </c>
      <c r="C6093" s="6" t="s">
        <v>596</v>
      </c>
      <c r="D6093" s="6" t="s">
        <v>15</v>
      </c>
      <c r="E6093" s="6" t="s">
        <v>2003</v>
      </c>
      <c r="F6093" s="10">
        <v>43788</v>
      </c>
      <c r="G6093" s="6">
        <v>1</v>
      </c>
      <c r="H6093" s="11">
        <f>VLOOKUP(B6093,[1]!Product_Data[#Data],4,0)</f>
        <v>596</v>
      </c>
      <c r="I6093" s="11">
        <f>VLOOKUP(B6093,[1]!Product_Data[#Data],3,0)</f>
        <v>358</v>
      </c>
      <c r="J6093" s="11">
        <f t="shared" si="573"/>
        <v>358</v>
      </c>
      <c r="K6093" s="11">
        <f t="shared" si="574"/>
        <v>596</v>
      </c>
      <c r="L6093" s="11">
        <f t="shared" si="575"/>
        <v>238</v>
      </c>
      <c r="M6093" t="str">
        <f>VLOOKUP(C6093,[1]!Location_Data[#Data],2,0)</f>
        <v>Fremont</v>
      </c>
      <c r="N6093" t="str">
        <f>VLOOKUP(D6093,[1]!Salespeople_Data[#Data],2,0)</f>
        <v>Ryan Butler</v>
      </c>
      <c r="O6093" t="str">
        <f>VLOOKUP(E6093,[1]!Customer_Data[#Data],2,0)</f>
        <v>Phillip Coleman</v>
      </c>
      <c r="P6093" s="15">
        <f t="shared" si="570"/>
        <v>3</v>
      </c>
      <c r="Q6093">
        <f t="shared" si="571"/>
        <v>11</v>
      </c>
      <c r="R6093">
        <f t="shared" si="572"/>
        <v>2019</v>
      </c>
    </row>
    <row r="6094" spans="1:18" x14ac:dyDescent="0.25">
      <c r="A6094" s="6" t="s">
        <v>7118</v>
      </c>
      <c r="B6094" s="6" t="s">
        <v>207</v>
      </c>
      <c r="C6094" s="6" t="s">
        <v>52</v>
      </c>
      <c r="D6094" s="6" t="s">
        <v>75</v>
      </c>
      <c r="E6094" s="6" t="s">
        <v>1030</v>
      </c>
      <c r="F6094" s="10">
        <v>43481</v>
      </c>
      <c r="G6094" s="6">
        <v>4</v>
      </c>
      <c r="H6094" s="11">
        <f>VLOOKUP(B6094,[1]!Product_Data[#Data],4,0)</f>
        <v>2464</v>
      </c>
      <c r="I6094" s="11">
        <f>VLOOKUP(B6094,[1]!Product_Data[#Data],3,0)</f>
        <v>1774</v>
      </c>
      <c r="J6094" s="11">
        <f t="shared" si="573"/>
        <v>7096</v>
      </c>
      <c r="K6094" s="11">
        <f t="shared" si="574"/>
        <v>9856</v>
      </c>
      <c r="L6094" s="11">
        <f t="shared" si="575"/>
        <v>2760</v>
      </c>
      <c r="M6094" t="str">
        <f>VLOOKUP(C6094,[1]!Location_Data[#Data],2,0)</f>
        <v>Pasadena</v>
      </c>
      <c r="N6094" t="str">
        <f>VLOOKUP(D6094,[1]!Salespeople_Data[#Data],2,0)</f>
        <v>Roger Robertson</v>
      </c>
      <c r="O6094" t="str">
        <f>VLOOKUP(E6094,[1]!Customer_Data[#Data],2,0)</f>
        <v>Brandon Diaz</v>
      </c>
      <c r="P6094" s="15">
        <f t="shared" si="570"/>
        <v>4</v>
      </c>
      <c r="Q6094">
        <f t="shared" si="571"/>
        <v>1</v>
      </c>
      <c r="R6094">
        <f t="shared" si="572"/>
        <v>2019</v>
      </c>
    </row>
    <row r="6095" spans="1:18" x14ac:dyDescent="0.25">
      <c r="A6095" s="6" t="s">
        <v>7119</v>
      </c>
      <c r="B6095" s="6" t="s">
        <v>83</v>
      </c>
      <c r="C6095" s="6" t="s">
        <v>120</v>
      </c>
      <c r="D6095" s="6" t="s">
        <v>250</v>
      </c>
      <c r="E6095" s="6" t="s">
        <v>3466</v>
      </c>
      <c r="F6095" s="10">
        <v>43498</v>
      </c>
      <c r="G6095" s="6">
        <v>3</v>
      </c>
      <c r="H6095" s="11">
        <f>VLOOKUP(B6095,[1]!Product_Data[#Data],4,0)</f>
        <v>1972</v>
      </c>
      <c r="I6095" s="11">
        <f>VLOOKUP(B6095,[1]!Product_Data[#Data],3,0)</f>
        <v>1321</v>
      </c>
      <c r="J6095" s="11">
        <f t="shared" si="573"/>
        <v>3963</v>
      </c>
      <c r="K6095" s="11">
        <f t="shared" si="574"/>
        <v>5916</v>
      </c>
      <c r="L6095" s="11">
        <f t="shared" si="575"/>
        <v>1953</v>
      </c>
      <c r="M6095" t="str">
        <f>VLOOKUP(C6095,[1]!Location_Data[#Data],2,0)</f>
        <v>Elk Grove</v>
      </c>
      <c r="N6095" t="str">
        <f>VLOOKUP(D6095,[1]!Salespeople_Data[#Data],2,0)</f>
        <v>Martin Carr</v>
      </c>
      <c r="O6095" t="str">
        <f>VLOOKUP(E6095,[1]!Customer_Data[#Data],2,0)</f>
        <v>Brian Hunter</v>
      </c>
      <c r="P6095" s="15">
        <f t="shared" si="570"/>
        <v>7</v>
      </c>
      <c r="Q6095">
        <f t="shared" si="571"/>
        <v>2</v>
      </c>
      <c r="R6095">
        <f t="shared" si="572"/>
        <v>2019</v>
      </c>
    </row>
    <row r="6096" spans="1:18" x14ac:dyDescent="0.25">
      <c r="A6096" s="6" t="s">
        <v>7120</v>
      </c>
      <c r="B6096" s="6" t="s">
        <v>164</v>
      </c>
      <c r="C6096" s="6" t="s">
        <v>490</v>
      </c>
      <c r="D6096" s="6" t="s">
        <v>257</v>
      </c>
      <c r="E6096" s="6" t="s">
        <v>2228</v>
      </c>
      <c r="F6096" s="10">
        <v>43610</v>
      </c>
      <c r="G6096" s="6">
        <v>1</v>
      </c>
      <c r="H6096" s="11">
        <f>VLOOKUP(B6096,[1]!Product_Data[#Data],4,0)</f>
        <v>637</v>
      </c>
      <c r="I6096" s="11">
        <f>VLOOKUP(B6096,[1]!Product_Data[#Data],3,0)</f>
        <v>389</v>
      </c>
      <c r="J6096" s="11">
        <f t="shared" si="573"/>
        <v>389</v>
      </c>
      <c r="K6096" s="11">
        <f t="shared" si="574"/>
        <v>637</v>
      </c>
      <c r="L6096" s="11">
        <f t="shared" si="575"/>
        <v>248</v>
      </c>
      <c r="M6096" t="str">
        <f>VLOOKUP(C6096,[1]!Location_Data[#Data],2,0)</f>
        <v>Temecula</v>
      </c>
      <c r="N6096" t="str">
        <f>VLOOKUP(D6096,[1]!Salespeople_Data[#Data],2,0)</f>
        <v>Jerry Perry</v>
      </c>
      <c r="O6096" t="str">
        <f>VLOOKUP(E6096,[1]!Customer_Data[#Data],2,0)</f>
        <v>Peter Cook</v>
      </c>
      <c r="P6096" s="15">
        <f t="shared" si="570"/>
        <v>7</v>
      </c>
      <c r="Q6096">
        <f t="shared" si="571"/>
        <v>5</v>
      </c>
      <c r="R6096">
        <f t="shared" si="572"/>
        <v>2019</v>
      </c>
    </row>
    <row r="6097" spans="1:18" x14ac:dyDescent="0.25">
      <c r="A6097" s="6" t="s">
        <v>7121</v>
      </c>
      <c r="B6097" s="6" t="s">
        <v>603</v>
      </c>
      <c r="C6097" s="6" t="s">
        <v>186</v>
      </c>
      <c r="D6097" s="6" t="s">
        <v>345</v>
      </c>
      <c r="E6097" s="6" t="s">
        <v>694</v>
      </c>
      <c r="F6097" s="10">
        <v>43613</v>
      </c>
      <c r="G6097" s="6">
        <v>1</v>
      </c>
      <c r="H6097" s="11">
        <f>VLOOKUP(B6097,[1]!Product_Data[#Data],4,0)</f>
        <v>2495</v>
      </c>
      <c r="I6097" s="11">
        <f>VLOOKUP(B6097,[1]!Product_Data[#Data],3,0)</f>
        <v>1896</v>
      </c>
      <c r="J6097" s="11">
        <f t="shared" si="573"/>
        <v>1896</v>
      </c>
      <c r="K6097" s="11">
        <f t="shared" si="574"/>
        <v>2495</v>
      </c>
      <c r="L6097" s="11">
        <f t="shared" si="575"/>
        <v>599</v>
      </c>
      <c r="M6097" t="str">
        <f>VLOOKUP(C6097,[1]!Location_Data[#Data],2,0)</f>
        <v>Riverside</v>
      </c>
      <c r="N6097" t="str">
        <f>VLOOKUP(D6097,[1]!Salespeople_Data[#Data],2,0)</f>
        <v>Larry Marshall</v>
      </c>
      <c r="O6097" t="str">
        <f>VLOOKUP(E6097,[1]!Customer_Data[#Data],2,0)</f>
        <v>Ronald Burns</v>
      </c>
      <c r="P6097" s="15">
        <f t="shared" si="570"/>
        <v>3</v>
      </c>
      <c r="Q6097">
        <f t="shared" si="571"/>
        <v>5</v>
      </c>
      <c r="R6097">
        <f t="shared" si="572"/>
        <v>2019</v>
      </c>
    </row>
    <row r="6098" spans="1:18" x14ac:dyDescent="0.25">
      <c r="A6098" s="6" t="s">
        <v>7122</v>
      </c>
      <c r="B6098" s="6" t="s">
        <v>553</v>
      </c>
      <c r="C6098" s="6" t="s">
        <v>469</v>
      </c>
      <c r="D6098" s="6" t="s">
        <v>212</v>
      </c>
      <c r="E6098" s="6" t="s">
        <v>1247</v>
      </c>
      <c r="F6098" s="10">
        <v>43496</v>
      </c>
      <c r="G6098" s="6">
        <v>1</v>
      </c>
      <c r="H6098" s="11">
        <f>VLOOKUP(B6098,[1]!Product_Data[#Data],4,0)</f>
        <v>1798</v>
      </c>
      <c r="I6098" s="11">
        <f>VLOOKUP(B6098,[1]!Product_Data[#Data],3,0)</f>
        <v>971</v>
      </c>
      <c r="J6098" s="11">
        <f t="shared" si="573"/>
        <v>971</v>
      </c>
      <c r="K6098" s="11">
        <f t="shared" si="574"/>
        <v>1798</v>
      </c>
      <c r="L6098" s="11">
        <f t="shared" si="575"/>
        <v>827</v>
      </c>
      <c r="M6098" t="str">
        <f>VLOOKUP(C6098,[1]!Location_Data[#Data],2,0)</f>
        <v>Escondido</v>
      </c>
      <c r="N6098" t="str">
        <f>VLOOKUP(D6098,[1]!Salespeople_Data[#Data],2,0)</f>
        <v>Ronald Reed</v>
      </c>
      <c r="O6098" t="str">
        <f>VLOOKUP(E6098,[1]!Customer_Data[#Data],2,0)</f>
        <v>Louis Perry</v>
      </c>
      <c r="P6098" s="15">
        <f t="shared" si="570"/>
        <v>5</v>
      </c>
      <c r="Q6098">
        <f t="shared" si="571"/>
        <v>1</v>
      </c>
      <c r="R6098">
        <f t="shared" si="572"/>
        <v>2019</v>
      </c>
    </row>
    <row r="6099" spans="1:18" x14ac:dyDescent="0.25">
      <c r="A6099" s="6" t="s">
        <v>7123</v>
      </c>
      <c r="B6099" s="6" t="s">
        <v>495</v>
      </c>
      <c r="C6099" s="6" t="s">
        <v>302</v>
      </c>
      <c r="D6099" s="6" t="s">
        <v>106</v>
      </c>
      <c r="E6099" s="6" t="s">
        <v>1303</v>
      </c>
      <c r="F6099" s="10">
        <v>43737</v>
      </c>
      <c r="G6099" s="6">
        <v>3</v>
      </c>
      <c r="H6099" s="11">
        <f>VLOOKUP(B6099,[1]!Product_Data[#Data],4,0)</f>
        <v>1467</v>
      </c>
      <c r="I6099" s="11">
        <f>VLOOKUP(B6099,[1]!Product_Data[#Data],3,0)</f>
        <v>807</v>
      </c>
      <c r="J6099" s="11">
        <f t="shared" si="573"/>
        <v>2421</v>
      </c>
      <c r="K6099" s="11">
        <f t="shared" si="574"/>
        <v>4401</v>
      </c>
      <c r="L6099" s="11">
        <f t="shared" si="575"/>
        <v>1980</v>
      </c>
      <c r="M6099" t="str">
        <f>VLOOKUP(C6099,[1]!Location_Data[#Data],2,0)</f>
        <v>Santa Rosa</v>
      </c>
      <c r="N6099" t="str">
        <f>VLOOKUP(D6099,[1]!Salespeople_Data[#Data],2,0)</f>
        <v>Patrick Ruiz</v>
      </c>
      <c r="O6099" t="str">
        <f>VLOOKUP(E6099,[1]!Customer_Data[#Data],2,0)</f>
        <v>Terry Harris</v>
      </c>
      <c r="P6099" s="15">
        <f t="shared" si="570"/>
        <v>1</v>
      </c>
      <c r="Q6099">
        <f t="shared" si="571"/>
        <v>9</v>
      </c>
      <c r="R6099">
        <f t="shared" si="572"/>
        <v>2019</v>
      </c>
    </row>
    <row r="6100" spans="1:18" x14ac:dyDescent="0.25">
      <c r="A6100" s="6" t="s">
        <v>7124</v>
      </c>
      <c r="B6100" s="6" t="s">
        <v>325</v>
      </c>
      <c r="C6100" s="6" t="s">
        <v>380</v>
      </c>
      <c r="D6100" s="6" t="s">
        <v>178</v>
      </c>
      <c r="E6100" s="6" t="s">
        <v>685</v>
      </c>
      <c r="F6100" s="10">
        <v>43749</v>
      </c>
      <c r="G6100" s="6">
        <v>4</v>
      </c>
      <c r="H6100" s="11">
        <f>VLOOKUP(B6100,[1]!Product_Data[#Data],4,0)</f>
        <v>1526</v>
      </c>
      <c r="I6100" s="11">
        <f>VLOOKUP(B6100,[1]!Product_Data[#Data],3,0)</f>
        <v>1251</v>
      </c>
      <c r="J6100" s="11">
        <f t="shared" si="573"/>
        <v>5004</v>
      </c>
      <c r="K6100" s="11">
        <f t="shared" si="574"/>
        <v>6104</v>
      </c>
      <c r="L6100" s="11">
        <f t="shared" si="575"/>
        <v>1100</v>
      </c>
      <c r="M6100" t="str">
        <f>VLOOKUP(C6100,[1]!Location_Data[#Data],2,0)</f>
        <v>Los Angeles</v>
      </c>
      <c r="N6100" t="str">
        <f>VLOOKUP(D6100,[1]!Salespeople_Data[#Data],2,0)</f>
        <v>Joshua Taylor</v>
      </c>
      <c r="O6100" t="str">
        <f>VLOOKUP(E6100,[1]!Customer_Data[#Data],2,0)</f>
        <v>Roger Tucker</v>
      </c>
      <c r="P6100" s="15">
        <f t="shared" si="570"/>
        <v>6</v>
      </c>
      <c r="Q6100">
        <f t="shared" si="571"/>
        <v>10</v>
      </c>
      <c r="R6100">
        <f t="shared" si="572"/>
        <v>2019</v>
      </c>
    </row>
    <row r="6101" spans="1:18" x14ac:dyDescent="0.25">
      <c r="A6101" s="6" t="s">
        <v>7125</v>
      </c>
      <c r="B6101" s="6" t="s">
        <v>373</v>
      </c>
      <c r="C6101" s="6" t="s">
        <v>229</v>
      </c>
      <c r="D6101" s="6" t="s">
        <v>239</v>
      </c>
      <c r="E6101" s="6" t="s">
        <v>92</v>
      </c>
      <c r="F6101" s="10">
        <v>43492</v>
      </c>
      <c r="G6101" s="6">
        <v>1</v>
      </c>
      <c r="H6101" s="11">
        <f>VLOOKUP(B6101,[1]!Product_Data[#Data],4,0)</f>
        <v>2182</v>
      </c>
      <c r="I6101" s="11">
        <f>VLOOKUP(B6101,[1]!Product_Data[#Data],3,0)</f>
        <v>1200</v>
      </c>
      <c r="J6101" s="11">
        <f t="shared" si="573"/>
        <v>1200</v>
      </c>
      <c r="K6101" s="11">
        <f t="shared" si="574"/>
        <v>2182</v>
      </c>
      <c r="L6101" s="11">
        <f t="shared" si="575"/>
        <v>982</v>
      </c>
      <c r="M6101" t="str">
        <f>VLOOKUP(C6101,[1]!Location_Data[#Data],2,0)</f>
        <v>San Jose</v>
      </c>
      <c r="N6101" t="str">
        <f>VLOOKUP(D6101,[1]!Salespeople_Data[#Data],2,0)</f>
        <v>John Reyes</v>
      </c>
      <c r="O6101" t="str">
        <f>VLOOKUP(E6101,[1]!Customer_Data[#Data],2,0)</f>
        <v>Charles Hughes</v>
      </c>
      <c r="P6101" s="15">
        <f t="shared" si="570"/>
        <v>1</v>
      </c>
      <c r="Q6101">
        <f t="shared" si="571"/>
        <v>1</v>
      </c>
      <c r="R6101">
        <f t="shared" si="572"/>
        <v>2019</v>
      </c>
    </row>
    <row r="6102" spans="1:18" x14ac:dyDescent="0.25">
      <c r="A6102" s="6" t="s">
        <v>7126</v>
      </c>
      <c r="B6102" s="6" t="s">
        <v>395</v>
      </c>
      <c r="C6102" s="6" t="s">
        <v>90</v>
      </c>
      <c r="D6102" s="6" t="s">
        <v>298</v>
      </c>
      <c r="E6102" s="6" t="s">
        <v>1623</v>
      </c>
      <c r="F6102" s="10">
        <v>43640</v>
      </c>
      <c r="G6102" s="6">
        <v>1</v>
      </c>
      <c r="H6102" s="11">
        <f>VLOOKUP(B6102,[1]!Product_Data[#Data],4,0)</f>
        <v>2257</v>
      </c>
      <c r="I6102" s="11">
        <f>VLOOKUP(B6102,[1]!Product_Data[#Data],3,0)</f>
        <v>1535</v>
      </c>
      <c r="J6102" s="11">
        <f t="shared" si="573"/>
        <v>1535</v>
      </c>
      <c r="K6102" s="11">
        <f t="shared" si="574"/>
        <v>2257</v>
      </c>
      <c r="L6102" s="11">
        <f t="shared" si="575"/>
        <v>722</v>
      </c>
      <c r="M6102" t="str">
        <f>VLOOKUP(C6102,[1]!Location_Data[#Data],2,0)</f>
        <v>Irvine</v>
      </c>
      <c r="N6102" t="str">
        <f>VLOOKUP(D6102,[1]!Salespeople_Data[#Data],2,0)</f>
        <v>Kenneth Fields</v>
      </c>
      <c r="O6102" t="str">
        <f>VLOOKUP(E6102,[1]!Customer_Data[#Data],2,0)</f>
        <v>Bobby Duncan</v>
      </c>
      <c r="P6102" s="15">
        <f t="shared" si="570"/>
        <v>2</v>
      </c>
      <c r="Q6102">
        <f t="shared" si="571"/>
        <v>6</v>
      </c>
      <c r="R6102">
        <f t="shared" si="572"/>
        <v>2019</v>
      </c>
    </row>
    <row r="6103" spans="1:18" x14ac:dyDescent="0.25">
      <c r="A6103" s="6" t="s">
        <v>7127</v>
      </c>
      <c r="B6103" s="6" t="s">
        <v>752</v>
      </c>
      <c r="C6103" s="6" t="s">
        <v>115</v>
      </c>
      <c r="D6103" s="6" t="s">
        <v>49</v>
      </c>
      <c r="E6103" s="6" t="s">
        <v>2352</v>
      </c>
      <c r="F6103" s="10">
        <v>43473</v>
      </c>
      <c r="G6103" s="6">
        <v>1</v>
      </c>
      <c r="H6103" s="11">
        <f>VLOOKUP(B6103,[1]!Product_Data[#Data],4,0)</f>
        <v>95</v>
      </c>
      <c r="I6103" s="11">
        <f>VLOOKUP(B6103,[1]!Product_Data[#Data],3,0)</f>
        <v>61</v>
      </c>
      <c r="J6103" s="11">
        <f t="shared" si="573"/>
        <v>61</v>
      </c>
      <c r="K6103" s="11">
        <f t="shared" si="574"/>
        <v>95</v>
      </c>
      <c r="L6103" s="11">
        <f t="shared" si="575"/>
        <v>34</v>
      </c>
      <c r="M6103" t="str">
        <f>VLOOKUP(C6103,[1]!Location_Data[#Data],2,0)</f>
        <v>Glendale</v>
      </c>
      <c r="N6103" t="str">
        <f>VLOOKUP(D6103,[1]!Salespeople_Data[#Data],2,0)</f>
        <v>Walter Cook</v>
      </c>
      <c r="O6103" t="str">
        <f>VLOOKUP(E6103,[1]!Customer_Data[#Data],2,0)</f>
        <v>Carl Reid</v>
      </c>
      <c r="P6103" s="15">
        <f t="shared" si="570"/>
        <v>3</v>
      </c>
      <c r="Q6103">
        <f t="shared" si="571"/>
        <v>1</v>
      </c>
      <c r="R6103">
        <f t="shared" si="572"/>
        <v>2019</v>
      </c>
    </row>
    <row r="6104" spans="1:18" x14ac:dyDescent="0.25">
      <c r="A6104" s="6" t="s">
        <v>7128</v>
      </c>
      <c r="B6104" s="6" t="s">
        <v>69</v>
      </c>
      <c r="C6104" s="6" t="s">
        <v>24</v>
      </c>
      <c r="D6104" s="6" t="s">
        <v>35</v>
      </c>
      <c r="E6104" s="6" t="s">
        <v>1820</v>
      </c>
      <c r="F6104" s="10">
        <v>43787</v>
      </c>
      <c r="G6104" s="6">
        <v>3</v>
      </c>
      <c r="H6104" s="11">
        <f>VLOOKUP(B6104,[1]!Product_Data[#Data],4,0)</f>
        <v>1351</v>
      </c>
      <c r="I6104" s="11">
        <f>VLOOKUP(B6104,[1]!Product_Data[#Data],3,0)</f>
        <v>1108</v>
      </c>
      <c r="J6104" s="11">
        <f t="shared" si="573"/>
        <v>3324</v>
      </c>
      <c r="K6104" s="11">
        <f t="shared" si="574"/>
        <v>4053</v>
      </c>
      <c r="L6104" s="11">
        <f t="shared" si="575"/>
        <v>729</v>
      </c>
      <c r="M6104" t="str">
        <f>VLOOKUP(C6104,[1]!Location_Data[#Data],2,0)</f>
        <v>Lancaster</v>
      </c>
      <c r="N6104" t="str">
        <f>VLOOKUP(D6104,[1]!Salespeople_Data[#Data],2,0)</f>
        <v>Charles Harper</v>
      </c>
      <c r="O6104" t="str">
        <f>VLOOKUP(E6104,[1]!Customer_Data[#Data],2,0)</f>
        <v>Victor Scott</v>
      </c>
      <c r="P6104" s="15">
        <f t="shared" si="570"/>
        <v>2</v>
      </c>
      <c r="Q6104">
        <f t="shared" si="571"/>
        <v>11</v>
      </c>
      <c r="R6104">
        <f t="shared" si="572"/>
        <v>2019</v>
      </c>
    </row>
    <row r="6105" spans="1:18" x14ac:dyDescent="0.25">
      <c r="A6105" s="6" t="s">
        <v>7129</v>
      </c>
      <c r="B6105" s="6" t="s">
        <v>8</v>
      </c>
      <c r="C6105" s="6" t="s">
        <v>322</v>
      </c>
      <c r="D6105" s="6" t="s">
        <v>413</v>
      </c>
      <c r="E6105" s="6" t="s">
        <v>1267</v>
      </c>
      <c r="F6105" s="10">
        <v>43818</v>
      </c>
      <c r="G6105" s="6">
        <v>2</v>
      </c>
      <c r="H6105" s="11">
        <f>VLOOKUP(B6105,[1]!Product_Data[#Data],4,0)</f>
        <v>1522</v>
      </c>
      <c r="I6105" s="11">
        <f>VLOOKUP(B6105,[1]!Product_Data[#Data],3,0)</f>
        <v>791</v>
      </c>
      <c r="J6105" s="11">
        <f t="shared" si="573"/>
        <v>1582</v>
      </c>
      <c r="K6105" s="11">
        <f t="shared" si="574"/>
        <v>3044</v>
      </c>
      <c r="L6105" s="11">
        <f t="shared" si="575"/>
        <v>1462</v>
      </c>
      <c r="M6105" t="str">
        <f>VLOOKUP(C6105,[1]!Location_Data[#Data],2,0)</f>
        <v>Rancho Cucamonga</v>
      </c>
      <c r="N6105" t="str">
        <f>VLOOKUP(D6105,[1]!Salespeople_Data[#Data],2,0)</f>
        <v>Kenneth Bradley</v>
      </c>
      <c r="O6105" t="str">
        <f>VLOOKUP(E6105,[1]!Customer_Data[#Data],2,0)</f>
        <v>Kevin Gilbert</v>
      </c>
      <c r="P6105" s="15">
        <f t="shared" si="570"/>
        <v>5</v>
      </c>
      <c r="Q6105">
        <f t="shared" si="571"/>
        <v>12</v>
      </c>
      <c r="R6105">
        <f t="shared" si="572"/>
        <v>2019</v>
      </c>
    </row>
    <row r="6106" spans="1:18" x14ac:dyDescent="0.25">
      <c r="A6106" s="6" t="s">
        <v>7130</v>
      </c>
      <c r="B6106" s="6" t="s">
        <v>271</v>
      </c>
      <c r="C6106" s="6" t="s">
        <v>70</v>
      </c>
      <c r="D6106" s="6" t="s">
        <v>308</v>
      </c>
      <c r="E6106" s="6" t="s">
        <v>1222</v>
      </c>
      <c r="F6106" s="10">
        <v>43721</v>
      </c>
      <c r="G6106" s="6">
        <v>4</v>
      </c>
      <c r="H6106" s="11">
        <f>VLOOKUP(B6106,[1]!Product_Data[#Data],4,0)</f>
        <v>1587</v>
      </c>
      <c r="I6106" s="11">
        <f>VLOOKUP(B6106,[1]!Product_Data[#Data],3,0)</f>
        <v>1301</v>
      </c>
      <c r="J6106" s="11">
        <f t="shared" si="573"/>
        <v>5204</v>
      </c>
      <c r="K6106" s="11">
        <f t="shared" si="574"/>
        <v>6348</v>
      </c>
      <c r="L6106" s="11">
        <f t="shared" si="575"/>
        <v>1144</v>
      </c>
      <c r="M6106" t="str">
        <f>VLOOKUP(C6106,[1]!Location_Data[#Data],2,0)</f>
        <v>Clovis</v>
      </c>
      <c r="N6106" t="str">
        <f>VLOOKUP(D6106,[1]!Salespeople_Data[#Data],2,0)</f>
        <v>Fred Robertson</v>
      </c>
      <c r="O6106" t="str">
        <f>VLOOKUP(E6106,[1]!Customer_Data[#Data],2,0)</f>
        <v>Nicholas Simmons</v>
      </c>
      <c r="P6106" s="15">
        <f t="shared" si="570"/>
        <v>6</v>
      </c>
      <c r="Q6106">
        <f t="shared" si="571"/>
        <v>9</v>
      </c>
      <c r="R6106">
        <f t="shared" si="572"/>
        <v>2019</v>
      </c>
    </row>
    <row r="6107" spans="1:18" x14ac:dyDescent="0.25">
      <c r="A6107" s="6" t="s">
        <v>7131</v>
      </c>
      <c r="B6107" s="6" t="s">
        <v>275</v>
      </c>
      <c r="C6107" s="6" t="s">
        <v>316</v>
      </c>
      <c r="D6107" s="6" t="s">
        <v>413</v>
      </c>
      <c r="E6107" s="6" t="s">
        <v>4271</v>
      </c>
      <c r="F6107" s="10">
        <v>43599</v>
      </c>
      <c r="G6107" s="6">
        <v>4</v>
      </c>
      <c r="H6107" s="11">
        <f>VLOOKUP(B6107,[1]!Product_Data[#Data],4,0)</f>
        <v>2353</v>
      </c>
      <c r="I6107" s="11">
        <f>VLOOKUP(B6107,[1]!Product_Data[#Data],3,0)</f>
        <v>1788</v>
      </c>
      <c r="J6107" s="11">
        <f t="shared" si="573"/>
        <v>7152</v>
      </c>
      <c r="K6107" s="11">
        <f t="shared" si="574"/>
        <v>9412</v>
      </c>
      <c r="L6107" s="11">
        <f t="shared" si="575"/>
        <v>2260</v>
      </c>
      <c r="M6107" t="str">
        <f>VLOOKUP(C6107,[1]!Location_Data[#Data],2,0)</f>
        <v>East Los Angeles</v>
      </c>
      <c r="N6107" t="str">
        <f>VLOOKUP(D6107,[1]!Salespeople_Data[#Data],2,0)</f>
        <v>Kenneth Bradley</v>
      </c>
      <c r="O6107" t="str">
        <f>VLOOKUP(E6107,[1]!Customer_Data[#Data],2,0)</f>
        <v>Walter Duncan</v>
      </c>
      <c r="P6107" s="15">
        <f t="shared" si="570"/>
        <v>3</v>
      </c>
      <c r="Q6107">
        <f t="shared" si="571"/>
        <v>5</v>
      </c>
      <c r="R6107">
        <f t="shared" si="572"/>
        <v>2019</v>
      </c>
    </row>
    <row r="6108" spans="1:18" x14ac:dyDescent="0.25">
      <c r="A6108" s="6" t="s">
        <v>7132</v>
      </c>
      <c r="B6108" s="6" t="s">
        <v>495</v>
      </c>
      <c r="C6108" s="6" t="s">
        <v>519</v>
      </c>
      <c r="D6108" s="6" t="s">
        <v>111</v>
      </c>
      <c r="E6108" s="6" t="s">
        <v>1928</v>
      </c>
      <c r="F6108" s="10">
        <v>43479</v>
      </c>
      <c r="G6108" s="6">
        <v>1</v>
      </c>
      <c r="H6108" s="11">
        <f>VLOOKUP(B6108,[1]!Product_Data[#Data],4,0)</f>
        <v>1467</v>
      </c>
      <c r="I6108" s="11">
        <f>VLOOKUP(B6108,[1]!Product_Data[#Data],3,0)</f>
        <v>807</v>
      </c>
      <c r="J6108" s="11">
        <f t="shared" si="573"/>
        <v>807</v>
      </c>
      <c r="K6108" s="11">
        <f t="shared" si="574"/>
        <v>1467</v>
      </c>
      <c r="L6108" s="11">
        <f t="shared" si="575"/>
        <v>660</v>
      </c>
      <c r="M6108" t="str">
        <f>VLOOKUP(C6108,[1]!Location_Data[#Data],2,0)</f>
        <v>Anaheim</v>
      </c>
      <c r="N6108" t="str">
        <f>VLOOKUP(D6108,[1]!Salespeople_Data[#Data],2,0)</f>
        <v>Ryan Welch</v>
      </c>
      <c r="O6108" t="str">
        <f>VLOOKUP(E6108,[1]!Customer_Data[#Data],2,0)</f>
        <v>Donald Collins</v>
      </c>
      <c r="P6108" s="15">
        <f t="shared" si="570"/>
        <v>2</v>
      </c>
      <c r="Q6108">
        <f t="shared" si="571"/>
        <v>1</v>
      </c>
      <c r="R6108">
        <f t="shared" si="572"/>
        <v>2019</v>
      </c>
    </row>
    <row r="6109" spans="1:18" x14ac:dyDescent="0.25">
      <c r="A6109" s="6" t="s">
        <v>7133</v>
      </c>
      <c r="B6109" s="6" t="s">
        <v>311</v>
      </c>
      <c r="C6109" s="6" t="s">
        <v>570</v>
      </c>
      <c r="D6109" s="6" t="s">
        <v>225</v>
      </c>
      <c r="E6109" s="6" t="s">
        <v>2500</v>
      </c>
      <c r="F6109" s="10">
        <v>43554</v>
      </c>
      <c r="G6109" s="6">
        <v>1</v>
      </c>
      <c r="H6109" s="11">
        <f>VLOOKUP(B6109,[1]!Product_Data[#Data],4,0)</f>
        <v>1743</v>
      </c>
      <c r="I6109" s="11">
        <f>VLOOKUP(B6109,[1]!Product_Data[#Data],3,0)</f>
        <v>872</v>
      </c>
      <c r="J6109" s="11">
        <f t="shared" si="573"/>
        <v>872</v>
      </c>
      <c r="K6109" s="11">
        <f t="shared" si="574"/>
        <v>1743</v>
      </c>
      <c r="L6109" s="11">
        <f t="shared" si="575"/>
        <v>871</v>
      </c>
      <c r="M6109" t="str">
        <f>VLOOKUP(C6109,[1]!Location_Data[#Data],2,0)</f>
        <v>Fresno</v>
      </c>
      <c r="N6109" t="str">
        <f>VLOOKUP(D6109,[1]!Salespeople_Data[#Data],2,0)</f>
        <v>Andrew Bowman</v>
      </c>
      <c r="O6109" t="str">
        <f>VLOOKUP(E6109,[1]!Customer_Data[#Data],2,0)</f>
        <v>Philip Burton</v>
      </c>
      <c r="P6109" s="15">
        <f t="shared" si="570"/>
        <v>7</v>
      </c>
      <c r="Q6109">
        <f t="shared" si="571"/>
        <v>3</v>
      </c>
      <c r="R6109">
        <f t="shared" si="572"/>
        <v>2019</v>
      </c>
    </row>
    <row r="6110" spans="1:18" x14ac:dyDescent="0.25">
      <c r="A6110" s="6" t="s">
        <v>7134</v>
      </c>
      <c r="B6110" s="6" t="s">
        <v>412</v>
      </c>
      <c r="C6110" s="6" t="s">
        <v>246</v>
      </c>
      <c r="D6110" s="6" t="s">
        <v>191</v>
      </c>
      <c r="E6110" s="6" t="s">
        <v>3062</v>
      </c>
      <c r="F6110" s="10">
        <v>43552</v>
      </c>
      <c r="G6110" s="6">
        <v>1</v>
      </c>
      <c r="H6110" s="11">
        <f>VLOOKUP(B6110,[1]!Product_Data[#Data],4,0)</f>
        <v>2396</v>
      </c>
      <c r="I6110" s="11">
        <f>VLOOKUP(B6110,[1]!Product_Data[#Data],3,0)</f>
        <v>1965</v>
      </c>
      <c r="J6110" s="11">
        <f t="shared" si="573"/>
        <v>1965</v>
      </c>
      <c r="K6110" s="11">
        <f t="shared" si="574"/>
        <v>2396</v>
      </c>
      <c r="L6110" s="11">
        <f t="shared" si="575"/>
        <v>431</v>
      </c>
      <c r="M6110" t="str">
        <f>VLOOKUP(C6110,[1]!Location_Data[#Data],2,0)</f>
        <v>San Francisco</v>
      </c>
      <c r="N6110" t="str">
        <f>VLOOKUP(D6110,[1]!Salespeople_Data[#Data],2,0)</f>
        <v>Robert Reed</v>
      </c>
      <c r="O6110" t="str">
        <f>VLOOKUP(E6110,[1]!Customer_Data[#Data],2,0)</f>
        <v>Jeremy Jenkins</v>
      </c>
      <c r="P6110" s="15">
        <f t="shared" si="570"/>
        <v>5</v>
      </c>
      <c r="Q6110">
        <f t="shared" si="571"/>
        <v>3</v>
      </c>
      <c r="R6110">
        <f t="shared" si="572"/>
        <v>2019</v>
      </c>
    </row>
    <row r="6111" spans="1:18" x14ac:dyDescent="0.25">
      <c r="A6111" s="6" t="s">
        <v>7135</v>
      </c>
      <c r="B6111" s="6" t="s">
        <v>152</v>
      </c>
      <c r="C6111" s="6" t="s">
        <v>331</v>
      </c>
      <c r="D6111" s="6" t="s">
        <v>146</v>
      </c>
      <c r="E6111" s="6" t="s">
        <v>123</v>
      </c>
      <c r="F6111" s="10">
        <v>43744</v>
      </c>
      <c r="G6111" s="6">
        <v>2</v>
      </c>
      <c r="H6111" s="11">
        <f>VLOOKUP(B6111,[1]!Product_Data[#Data],4,0)</f>
        <v>951</v>
      </c>
      <c r="I6111" s="11">
        <f>VLOOKUP(B6111,[1]!Product_Data[#Data],3,0)</f>
        <v>504</v>
      </c>
      <c r="J6111" s="11">
        <f t="shared" si="573"/>
        <v>1008</v>
      </c>
      <c r="K6111" s="11">
        <f t="shared" si="574"/>
        <v>1902</v>
      </c>
      <c r="L6111" s="11">
        <f t="shared" si="575"/>
        <v>894</v>
      </c>
      <c r="M6111" t="str">
        <f>VLOOKUP(C6111,[1]!Location_Data[#Data],2,0)</f>
        <v>Sunnyvale</v>
      </c>
      <c r="N6111" t="str">
        <f>VLOOKUP(D6111,[1]!Salespeople_Data[#Data],2,0)</f>
        <v>Carl Elliott</v>
      </c>
      <c r="O6111" t="str">
        <f>VLOOKUP(E6111,[1]!Customer_Data[#Data],2,0)</f>
        <v>Frank Webb</v>
      </c>
      <c r="P6111" s="15">
        <f t="shared" si="570"/>
        <v>1</v>
      </c>
      <c r="Q6111">
        <f t="shared" si="571"/>
        <v>10</v>
      </c>
      <c r="R6111">
        <f t="shared" si="572"/>
        <v>2019</v>
      </c>
    </row>
    <row r="6112" spans="1:18" x14ac:dyDescent="0.25">
      <c r="A6112" s="6" t="s">
        <v>7136</v>
      </c>
      <c r="B6112" s="6" t="s">
        <v>666</v>
      </c>
      <c r="C6112" s="6" t="s">
        <v>472</v>
      </c>
      <c r="D6112" s="6" t="s">
        <v>239</v>
      </c>
      <c r="E6112" s="6" t="s">
        <v>1207</v>
      </c>
      <c r="F6112" s="10">
        <v>43518</v>
      </c>
      <c r="G6112" s="6">
        <v>1</v>
      </c>
      <c r="H6112" s="11">
        <f>VLOOKUP(B6112,[1]!Product_Data[#Data],4,0)</f>
        <v>2241</v>
      </c>
      <c r="I6112" s="11">
        <f>VLOOKUP(B6112,[1]!Product_Data[#Data],3,0)</f>
        <v>1367</v>
      </c>
      <c r="J6112" s="11">
        <f t="shared" si="573"/>
        <v>1367</v>
      </c>
      <c r="K6112" s="11">
        <f t="shared" si="574"/>
        <v>2241</v>
      </c>
      <c r="L6112" s="11">
        <f t="shared" si="575"/>
        <v>874</v>
      </c>
      <c r="M6112" t="str">
        <f>VLOOKUP(C6112,[1]!Location_Data[#Data],2,0)</f>
        <v>Concord</v>
      </c>
      <c r="N6112" t="str">
        <f>VLOOKUP(D6112,[1]!Salespeople_Data[#Data],2,0)</f>
        <v>John Reyes</v>
      </c>
      <c r="O6112" t="str">
        <f>VLOOKUP(E6112,[1]!Customer_Data[#Data],2,0)</f>
        <v>Adam Hernandez</v>
      </c>
      <c r="P6112" s="15">
        <f t="shared" si="570"/>
        <v>6</v>
      </c>
      <c r="Q6112">
        <f t="shared" si="571"/>
        <v>2</v>
      </c>
      <c r="R6112">
        <f t="shared" si="572"/>
        <v>2019</v>
      </c>
    </row>
    <row r="6113" spans="1:18" x14ac:dyDescent="0.25">
      <c r="A6113" s="6" t="s">
        <v>7137</v>
      </c>
      <c r="B6113" s="6" t="s">
        <v>408</v>
      </c>
      <c r="C6113" s="6" t="s">
        <v>105</v>
      </c>
      <c r="D6113" s="6" t="s">
        <v>30</v>
      </c>
      <c r="E6113" s="6" t="s">
        <v>993</v>
      </c>
      <c r="F6113" s="10">
        <v>43735</v>
      </c>
      <c r="G6113" s="6">
        <v>3</v>
      </c>
      <c r="H6113" s="11">
        <f>VLOOKUP(B6113,[1]!Product_Data[#Data],4,0)</f>
        <v>1405</v>
      </c>
      <c r="I6113" s="11">
        <f>VLOOKUP(B6113,[1]!Product_Data[#Data],3,0)</f>
        <v>1054</v>
      </c>
      <c r="J6113" s="11">
        <f t="shared" si="573"/>
        <v>3162</v>
      </c>
      <c r="K6113" s="11">
        <f t="shared" si="574"/>
        <v>4215</v>
      </c>
      <c r="L6113" s="11">
        <f t="shared" si="575"/>
        <v>1053</v>
      </c>
      <c r="M6113" t="str">
        <f>VLOOKUP(C6113,[1]!Location_Data[#Data],2,0)</f>
        <v>Daly City</v>
      </c>
      <c r="N6113" t="str">
        <f>VLOOKUP(D6113,[1]!Salespeople_Data[#Data],2,0)</f>
        <v>Carl Hall</v>
      </c>
      <c r="O6113" t="str">
        <f>VLOOKUP(E6113,[1]!Customer_Data[#Data],2,0)</f>
        <v>Roy Jenkins</v>
      </c>
      <c r="P6113" s="15">
        <f t="shared" si="570"/>
        <v>6</v>
      </c>
      <c r="Q6113">
        <f t="shared" si="571"/>
        <v>9</v>
      </c>
      <c r="R6113">
        <f t="shared" si="572"/>
        <v>2019</v>
      </c>
    </row>
    <row r="6114" spans="1:18" x14ac:dyDescent="0.25">
      <c r="A6114" s="6" t="s">
        <v>7138</v>
      </c>
      <c r="B6114" s="6" t="s">
        <v>28</v>
      </c>
      <c r="C6114" s="6" t="s">
        <v>52</v>
      </c>
      <c r="D6114" s="6" t="s">
        <v>116</v>
      </c>
      <c r="E6114" s="6" t="s">
        <v>198</v>
      </c>
      <c r="F6114" s="10">
        <v>43781</v>
      </c>
      <c r="G6114" s="6">
        <v>1</v>
      </c>
      <c r="H6114" s="11">
        <f>VLOOKUP(B6114,[1]!Product_Data[#Data],4,0)</f>
        <v>684</v>
      </c>
      <c r="I6114" s="11">
        <f>VLOOKUP(B6114,[1]!Product_Data[#Data],3,0)</f>
        <v>561</v>
      </c>
      <c r="J6114" s="11">
        <f t="shared" si="573"/>
        <v>561</v>
      </c>
      <c r="K6114" s="11">
        <f t="shared" si="574"/>
        <v>684</v>
      </c>
      <c r="L6114" s="11">
        <f t="shared" si="575"/>
        <v>123</v>
      </c>
      <c r="M6114" t="str">
        <f>VLOOKUP(C6114,[1]!Location_Data[#Data],2,0)</f>
        <v>Pasadena</v>
      </c>
      <c r="N6114" t="str">
        <f>VLOOKUP(D6114,[1]!Salespeople_Data[#Data],2,0)</f>
        <v>Roger Ramos</v>
      </c>
      <c r="O6114" t="str">
        <f>VLOOKUP(E6114,[1]!Customer_Data[#Data],2,0)</f>
        <v>Donald Stanley</v>
      </c>
      <c r="P6114" s="15">
        <f t="shared" si="570"/>
        <v>3</v>
      </c>
      <c r="Q6114">
        <f t="shared" si="571"/>
        <v>11</v>
      </c>
      <c r="R6114">
        <f t="shared" si="572"/>
        <v>2019</v>
      </c>
    </row>
    <row r="6115" spans="1:18" x14ac:dyDescent="0.25">
      <c r="A6115" s="6" t="s">
        <v>7139</v>
      </c>
      <c r="B6115" s="6" t="s">
        <v>818</v>
      </c>
      <c r="C6115" s="6" t="s">
        <v>731</v>
      </c>
      <c r="D6115" s="6" t="s">
        <v>91</v>
      </c>
      <c r="E6115" s="6" t="s">
        <v>1780</v>
      </c>
      <c r="F6115" s="10">
        <v>43484</v>
      </c>
      <c r="G6115" s="6">
        <v>4</v>
      </c>
      <c r="H6115" s="11">
        <f>VLOOKUP(B6115,[1]!Product_Data[#Data],4,0)</f>
        <v>1638</v>
      </c>
      <c r="I6115" s="11">
        <f>VLOOKUP(B6115,[1]!Product_Data[#Data],3,0)</f>
        <v>1261</v>
      </c>
      <c r="J6115" s="11">
        <f t="shared" si="573"/>
        <v>5044</v>
      </c>
      <c r="K6115" s="11">
        <f t="shared" si="574"/>
        <v>6552</v>
      </c>
      <c r="L6115" s="11">
        <f t="shared" si="575"/>
        <v>1508</v>
      </c>
      <c r="M6115" t="str">
        <f>VLOOKUP(C6115,[1]!Location_Data[#Data],2,0)</f>
        <v>Costa Mesa</v>
      </c>
      <c r="N6115" t="str">
        <f>VLOOKUP(D6115,[1]!Salespeople_Data[#Data],2,0)</f>
        <v>Howard Gardner</v>
      </c>
      <c r="O6115" t="str">
        <f>VLOOKUP(E6115,[1]!Customer_Data[#Data],2,0)</f>
        <v>Christopher Miller</v>
      </c>
      <c r="P6115" s="15">
        <f t="shared" si="570"/>
        <v>7</v>
      </c>
      <c r="Q6115">
        <f t="shared" si="571"/>
        <v>1</v>
      </c>
      <c r="R6115">
        <f t="shared" si="572"/>
        <v>2019</v>
      </c>
    </row>
    <row r="6116" spans="1:18" x14ac:dyDescent="0.25">
      <c r="A6116" s="6" t="s">
        <v>7140</v>
      </c>
      <c r="B6116" s="6" t="s">
        <v>668</v>
      </c>
      <c r="C6116" s="6" t="s">
        <v>115</v>
      </c>
      <c r="D6116" s="6" t="s">
        <v>20</v>
      </c>
      <c r="E6116" s="6" t="s">
        <v>459</v>
      </c>
      <c r="F6116" s="10">
        <v>43742</v>
      </c>
      <c r="G6116" s="6">
        <v>1</v>
      </c>
      <c r="H6116" s="11">
        <f>VLOOKUP(B6116,[1]!Product_Data[#Data],4,0)</f>
        <v>181</v>
      </c>
      <c r="I6116" s="11">
        <f>VLOOKUP(B6116,[1]!Product_Data[#Data],3,0)</f>
        <v>130</v>
      </c>
      <c r="J6116" s="11">
        <f t="shared" si="573"/>
        <v>130</v>
      </c>
      <c r="K6116" s="11">
        <f t="shared" si="574"/>
        <v>181</v>
      </c>
      <c r="L6116" s="11">
        <f t="shared" si="575"/>
        <v>51</v>
      </c>
      <c r="M6116" t="str">
        <f>VLOOKUP(C6116,[1]!Location_Data[#Data],2,0)</f>
        <v>Glendale</v>
      </c>
      <c r="N6116" t="str">
        <f>VLOOKUP(D6116,[1]!Salespeople_Data[#Data],2,0)</f>
        <v>Joshua Cook</v>
      </c>
      <c r="O6116" t="str">
        <f>VLOOKUP(E6116,[1]!Customer_Data[#Data],2,0)</f>
        <v>Johnny Martinez</v>
      </c>
      <c r="P6116" s="15">
        <f t="shared" si="570"/>
        <v>6</v>
      </c>
      <c r="Q6116">
        <f t="shared" si="571"/>
        <v>10</v>
      </c>
      <c r="R6116">
        <f t="shared" si="572"/>
        <v>2019</v>
      </c>
    </row>
    <row r="6117" spans="1:18" x14ac:dyDescent="0.25">
      <c r="A6117" s="6" t="s">
        <v>7141</v>
      </c>
      <c r="B6117" s="6" t="s">
        <v>395</v>
      </c>
      <c r="C6117" s="6" t="s">
        <v>135</v>
      </c>
      <c r="D6117" s="6" t="s">
        <v>359</v>
      </c>
      <c r="E6117" s="6" t="s">
        <v>3164</v>
      </c>
      <c r="F6117" s="10">
        <v>43813</v>
      </c>
      <c r="G6117" s="6">
        <v>3</v>
      </c>
      <c r="H6117" s="11">
        <f>VLOOKUP(B6117,[1]!Product_Data[#Data],4,0)</f>
        <v>2257</v>
      </c>
      <c r="I6117" s="11">
        <f>VLOOKUP(B6117,[1]!Product_Data[#Data],3,0)</f>
        <v>1535</v>
      </c>
      <c r="J6117" s="11">
        <f t="shared" si="573"/>
        <v>4605</v>
      </c>
      <c r="K6117" s="11">
        <f t="shared" si="574"/>
        <v>6771</v>
      </c>
      <c r="L6117" s="11">
        <f t="shared" si="575"/>
        <v>2166</v>
      </c>
      <c r="M6117" t="str">
        <f>VLOOKUP(C6117,[1]!Location_Data[#Data],2,0)</f>
        <v>Oxnard</v>
      </c>
      <c r="N6117" t="str">
        <f>VLOOKUP(D6117,[1]!Salespeople_Data[#Data],2,0)</f>
        <v>Eugene Holmes</v>
      </c>
      <c r="O6117" t="str">
        <f>VLOOKUP(E6117,[1]!Customer_Data[#Data],2,0)</f>
        <v>Harry Perkins</v>
      </c>
      <c r="P6117" s="15">
        <f t="shared" si="570"/>
        <v>7</v>
      </c>
      <c r="Q6117">
        <f t="shared" si="571"/>
        <v>12</v>
      </c>
      <c r="R6117">
        <f t="shared" si="572"/>
        <v>2019</v>
      </c>
    </row>
    <row r="6118" spans="1:18" x14ac:dyDescent="0.25">
      <c r="A6118" s="6" t="s">
        <v>7142</v>
      </c>
      <c r="B6118" s="6" t="s">
        <v>464</v>
      </c>
      <c r="C6118" s="6" t="s">
        <v>349</v>
      </c>
      <c r="D6118" s="6" t="s">
        <v>20</v>
      </c>
      <c r="E6118" s="6" t="s">
        <v>2629</v>
      </c>
      <c r="F6118" s="10">
        <v>43611</v>
      </c>
      <c r="G6118" s="6">
        <v>1</v>
      </c>
      <c r="H6118" s="11">
        <f>VLOOKUP(B6118,[1]!Product_Data[#Data],4,0)</f>
        <v>1566</v>
      </c>
      <c r="I6118" s="11">
        <f>VLOOKUP(B6118,[1]!Product_Data[#Data],3,0)</f>
        <v>1190</v>
      </c>
      <c r="J6118" s="11">
        <f t="shared" si="573"/>
        <v>1190</v>
      </c>
      <c r="K6118" s="11">
        <f t="shared" si="574"/>
        <v>1566</v>
      </c>
      <c r="L6118" s="11">
        <f t="shared" si="575"/>
        <v>376</v>
      </c>
      <c r="M6118" t="str">
        <f>VLOOKUP(C6118,[1]!Location_Data[#Data],2,0)</f>
        <v>Santa Clara</v>
      </c>
      <c r="N6118" t="str">
        <f>VLOOKUP(D6118,[1]!Salespeople_Data[#Data],2,0)</f>
        <v>Joshua Cook</v>
      </c>
      <c r="O6118" t="str">
        <f>VLOOKUP(E6118,[1]!Customer_Data[#Data],2,0)</f>
        <v>Roy Carpenter</v>
      </c>
      <c r="P6118" s="15">
        <f t="shared" si="570"/>
        <v>1</v>
      </c>
      <c r="Q6118">
        <f t="shared" si="571"/>
        <v>5</v>
      </c>
      <c r="R6118">
        <f t="shared" si="572"/>
        <v>2019</v>
      </c>
    </row>
    <row r="6119" spans="1:18" x14ac:dyDescent="0.25">
      <c r="A6119" s="6" t="s">
        <v>7143</v>
      </c>
      <c r="B6119" s="6" t="s">
        <v>275</v>
      </c>
      <c r="C6119" s="6" t="s">
        <v>120</v>
      </c>
      <c r="D6119" s="6" t="s">
        <v>91</v>
      </c>
      <c r="E6119" s="6" t="s">
        <v>2348</v>
      </c>
      <c r="F6119" s="10">
        <v>43610</v>
      </c>
      <c r="G6119" s="6">
        <v>4</v>
      </c>
      <c r="H6119" s="11">
        <f>VLOOKUP(B6119,[1]!Product_Data[#Data],4,0)</f>
        <v>2353</v>
      </c>
      <c r="I6119" s="11">
        <f>VLOOKUP(B6119,[1]!Product_Data[#Data],3,0)</f>
        <v>1788</v>
      </c>
      <c r="J6119" s="11">
        <f t="shared" si="573"/>
        <v>7152</v>
      </c>
      <c r="K6119" s="11">
        <f t="shared" si="574"/>
        <v>9412</v>
      </c>
      <c r="L6119" s="11">
        <f t="shared" si="575"/>
        <v>2260</v>
      </c>
      <c r="M6119" t="str">
        <f>VLOOKUP(C6119,[1]!Location_Data[#Data],2,0)</f>
        <v>Elk Grove</v>
      </c>
      <c r="N6119" t="str">
        <f>VLOOKUP(D6119,[1]!Salespeople_Data[#Data],2,0)</f>
        <v>Howard Gardner</v>
      </c>
      <c r="O6119" t="str">
        <f>VLOOKUP(E6119,[1]!Customer_Data[#Data],2,0)</f>
        <v>John Long</v>
      </c>
      <c r="P6119" s="15">
        <f t="shared" si="570"/>
        <v>7</v>
      </c>
      <c r="Q6119">
        <f t="shared" si="571"/>
        <v>5</v>
      </c>
      <c r="R6119">
        <f t="shared" si="572"/>
        <v>2019</v>
      </c>
    </row>
    <row r="6120" spans="1:18" x14ac:dyDescent="0.25">
      <c r="A6120" s="6" t="s">
        <v>7144</v>
      </c>
      <c r="B6120" s="6" t="s">
        <v>235</v>
      </c>
      <c r="C6120" s="6" t="s">
        <v>120</v>
      </c>
      <c r="D6120" s="6" t="s">
        <v>111</v>
      </c>
      <c r="E6120" s="6" t="s">
        <v>2580</v>
      </c>
      <c r="F6120" s="10">
        <v>43571</v>
      </c>
      <c r="G6120" s="6">
        <v>3</v>
      </c>
      <c r="H6120" s="11">
        <f>VLOOKUP(B6120,[1]!Product_Data[#Data],4,0)</f>
        <v>1887</v>
      </c>
      <c r="I6120" s="11">
        <f>VLOOKUP(B6120,[1]!Product_Data[#Data],3,0)</f>
        <v>1378</v>
      </c>
      <c r="J6120" s="11">
        <f t="shared" si="573"/>
        <v>4134</v>
      </c>
      <c r="K6120" s="11">
        <f t="shared" si="574"/>
        <v>5661</v>
      </c>
      <c r="L6120" s="11">
        <f t="shared" si="575"/>
        <v>1527</v>
      </c>
      <c r="M6120" t="str">
        <f>VLOOKUP(C6120,[1]!Location_Data[#Data],2,0)</f>
        <v>Elk Grove</v>
      </c>
      <c r="N6120" t="str">
        <f>VLOOKUP(D6120,[1]!Salespeople_Data[#Data],2,0)</f>
        <v>Ryan Welch</v>
      </c>
      <c r="O6120" t="str">
        <f>VLOOKUP(E6120,[1]!Customer_Data[#Data],2,0)</f>
        <v>Jerry Barnes</v>
      </c>
      <c r="P6120" s="15">
        <f t="shared" si="570"/>
        <v>3</v>
      </c>
      <c r="Q6120">
        <f t="shared" si="571"/>
        <v>4</v>
      </c>
      <c r="R6120">
        <f t="shared" si="572"/>
        <v>2019</v>
      </c>
    </row>
    <row r="6121" spans="1:18" x14ac:dyDescent="0.25">
      <c r="A6121" s="6" t="s">
        <v>7145</v>
      </c>
      <c r="B6121" s="6" t="s">
        <v>408</v>
      </c>
      <c r="C6121" s="6" t="s">
        <v>643</v>
      </c>
      <c r="D6121" s="6" t="s">
        <v>111</v>
      </c>
      <c r="E6121" s="6" t="s">
        <v>594</v>
      </c>
      <c r="F6121" s="10">
        <v>43715</v>
      </c>
      <c r="G6121" s="6">
        <v>2</v>
      </c>
      <c r="H6121" s="11">
        <f>VLOOKUP(B6121,[1]!Product_Data[#Data],4,0)</f>
        <v>1405</v>
      </c>
      <c r="I6121" s="11">
        <f>VLOOKUP(B6121,[1]!Product_Data[#Data],3,0)</f>
        <v>1054</v>
      </c>
      <c r="J6121" s="11">
        <f t="shared" si="573"/>
        <v>2108</v>
      </c>
      <c r="K6121" s="11">
        <f t="shared" si="574"/>
        <v>2810</v>
      </c>
      <c r="L6121" s="11">
        <f t="shared" si="575"/>
        <v>702</v>
      </c>
      <c r="M6121" t="str">
        <f>VLOOKUP(C6121,[1]!Location_Data[#Data],2,0)</f>
        <v>Hayward</v>
      </c>
      <c r="N6121" t="str">
        <f>VLOOKUP(D6121,[1]!Salespeople_Data[#Data],2,0)</f>
        <v>Ryan Welch</v>
      </c>
      <c r="O6121" t="str">
        <f>VLOOKUP(E6121,[1]!Customer_Data[#Data],2,0)</f>
        <v>Henry Andrews</v>
      </c>
      <c r="P6121" s="15">
        <f t="shared" si="570"/>
        <v>7</v>
      </c>
      <c r="Q6121">
        <f t="shared" si="571"/>
        <v>9</v>
      </c>
      <c r="R6121">
        <f t="shared" si="572"/>
        <v>2019</v>
      </c>
    </row>
    <row r="6122" spans="1:18" x14ac:dyDescent="0.25">
      <c r="A6122" s="6" t="s">
        <v>7146</v>
      </c>
      <c r="B6122" s="6" t="s">
        <v>83</v>
      </c>
      <c r="C6122" s="6" t="s">
        <v>512</v>
      </c>
      <c r="D6122" s="6" t="s">
        <v>58</v>
      </c>
      <c r="E6122" s="6" t="s">
        <v>2542</v>
      </c>
      <c r="F6122" s="10">
        <v>43758</v>
      </c>
      <c r="G6122" s="6">
        <v>1</v>
      </c>
      <c r="H6122" s="11">
        <f>VLOOKUP(B6122,[1]!Product_Data[#Data],4,0)</f>
        <v>1972</v>
      </c>
      <c r="I6122" s="11">
        <f>VLOOKUP(B6122,[1]!Product_Data[#Data],3,0)</f>
        <v>1321</v>
      </c>
      <c r="J6122" s="11">
        <f t="shared" si="573"/>
        <v>1321</v>
      </c>
      <c r="K6122" s="11">
        <f t="shared" si="574"/>
        <v>1972</v>
      </c>
      <c r="L6122" s="11">
        <f t="shared" si="575"/>
        <v>651</v>
      </c>
      <c r="M6122" t="str">
        <f>VLOOKUP(C6122,[1]!Location_Data[#Data],2,0)</f>
        <v>Long Beach</v>
      </c>
      <c r="N6122" t="str">
        <f>VLOOKUP(D6122,[1]!Salespeople_Data[#Data],2,0)</f>
        <v>Christopher Tucker</v>
      </c>
      <c r="O6122" t="str">
        <f>VLOOKUP(E6122,[1]!Customer_Data[#Data],2,0)</f>
        <v>Michael Ward</v>
      </c>
      <c r="P6122" s="15">
        <f t="shared" si="570"/>
        <v>1</v>
      </c>
      <c r="Q6122">
        <f t="shared" si="571"/>
        <v>10</v>
      </c>
      <c r="R6122">
        <f t="shared" si="572"/>
        <v>2019</v>
      </c>
    </row>
    <row r="6123" spans="1:18" x14ac:dyDescent="0.25">
      <c r="A6123" s="6" t="s">
        <v>7147</v>
      </c>
      <c r="B6123" s="6" t="s">
        <v>8</v>
      </c>
      <c r="C6123" s="6" t="s">
        <v>120</v>
      </c>
      <c r="D6123" s="6" t="s">
        <v>141</v>
      </c>
      <c r="E6123" s="6" t="s">
        <v>1024</v>
      </c>
      <c r="F6123" s="10">
        <v>43532</v>
      </c>
      <c r="G6123" s="6">
        <v>3</v>
      </c>
      <c r="H6123" s="11">
        <f>VLOOKUP(B6123,[1]!Product_Data[#Data],4,0)</f>
        <v>1522</v>
      </c>
      <c r="I6123" s="11">
        <f>VLOOKUP(B6123,[1]!Product_Data[#Data],3,0)</f>
        <v>791</v>
      </c>
      <c r="J6123" s="11">
        <f t="shared" si="573"/>
        <v>2373</v>
      </c>
      <c r="K6123" s="11">
        <f t="shared" si="574"/>
        <v>4566</v>
      </c>
      <c r="L6123" s="11">
        <f t="shared" si="575"/>
        <v>2193</v>
      </c>
      <c r="M6123" t="str">
        <f>VLOOKUP(C6123,[1]!Location_Data[#Data],2,0)</f>
        <v>Elk Grove</v>
      </c>
      <c r="N6123" t="str">
        <f>VLOOKUP(D6123,[1]!Salespeople_Data[#Data],2,0)</f>
        <v>Arthur Mccoy</v>
      </c>
      <c r="O6123" t="str">
        <f>VLOOKUP(E6123,[1]!Customer_Data[#Data],2,0)</f>
        <v>Justin Johnston</v>
      </c>
      <c r="P6123" s="15">
        <f t="shared" si="570"/>
        <v>6</v>
      </c>
      <c r="Q6123">
        <f t="shared" si="571"/>
        <v>3</v>
      </c>
      <c r="R6123">
        <f t="shared" si="572"/>
        <v>2019</v>
      </c>
    </row>
    <row r="6124" spans="1:18" x14ac:dyDescent="0.25">
      <c r="A6124" s="6" t="s">
        <v>7148</v>
      </c>
      <c r="B6124" s="6" t="s">
        <v>818</v>
      </c>
      <c r="C6124" s="6" t="s">
        <v>392</v>
      </c>
      <c r="D6124" s="6" t="s">
        <v>264</v>
      </c>
      <c r="E6124" s="6" t="s">
        <v>2091</v>
      </c>
      <c r="F6124" s="10">
        <v>43813</v>
      </c>
      <c r="G6124" s="6">
        <v>4</v>
      </c>
      <c r="H6124" s="11">
        <f>VLOOKUP(B6124,[1]!Product_Data[#Data],4,0)</f>
        <v>1638</v>
      </c>
      <c r="I6124" s="11">
        <f>VLOOKUP(B6124,[1]!Product_Data[#Data],3,0)</f>
        <v>1261</v>
      </c>
      <c r="J6124" s="11">
        <f t="shared" si="573"/>
        <v>5044</v>
      </c>
      <c r="K6124" s="11">
        <f t="shared" si="574"/>
        <v>6552</v>
      </c>
      <c r="L6124" s="11">
        <f t="shared" si="575"/>
        <v>1508</v>
      </c>
      <c r="M6124" t="str">
        <f>VLOOKUP(C6124,[1]!Location_Data[#Data],2,0)</f>
        <v>Visalia</v>
      </c>
      <c r="N6124" t="str">
        <f>VLOOKUP(D6124,[1]!Salespeople_Data[#Data],2,0)</f>
        <v>Ernest Wheeler</v>
      </c>
      <c r="O6124" t="str">
        <f>VLOOKUP(E6124,[1]!Customer_Data[#Data],2,0)</f>
        <v>Gerald Alvarez</v>
      </c>
      <c r="P6124" s="15">
        <f t="shared" si="570"/>
        <v>7</v>
      </c>
      <c r="Q6124">
        <f t="shared" si="571"/>
        <v>12</v>
      </c>
      <c r="R6124">
        <f t="shared" si="572"/>
        <v>2019</v>
      </c>
    </row>
    <row r="6125" spans="1:18" x14ac:dyDescent="0.25">
      <c r="A6125" s="6" t="s">
        <v>7149</v>
      </c>
      <c r="B6125" s="6" t="s">
        <v>435</v>
      </c>
      <c r="C6125" s="6" t="s">
        <v>182</v>
      </c>
      <c r="D6125" s="6" t="s">
        <v>356</v>
      </c>
      <c r="E6125" s="6" t="s">
        <v>1588</v>
      </c>
      <c r="F6125" s="10">
        <v>43542</v>
      </c>
      <c r="G6125" s="6">
        <v>3</v>
      </c>
      <c r="H6125" s="11">
        <f>VLOOKUP(B6125,[1]!Product_Data[#Data],4,0)</f>
        <v>2141</v>
      </c>
      <c r="I6125" s="11">
        <f>VLOOKUP(B6125,[1]!Product_Data[#Data],3,0)</f>
        <v>1777</v>
      </c>
      <c r="J6125" s="11">
        <f t="shared" si="573"/>
        <v>5331</v>
      </c>
      <c r="K6125" s="11">
        <f t="shared" si="574"/>
        <v>6423</v>
      </c>
      <c r="L6125" s="11">
        <f t="shared" si="575"/>
        <v>1092</v>
      </c>
      <c r="M6125" t="str">
        <f>VLOOKUP(C6125,[1]!Location_Data[#Data],2,0)</f>
        <v>Vallejo</v>
      </c>
      <c r="N6125" t="str">
        <f>VLOOKUP(D6125,[1]!Salespeople_Data[#Data],2,0)</f>
        <v>Jimmy Young</v>
      </c>
      <c r="O6125" t="str">
        <f>VLOOKUP(E6125,[1]!Customer_Data[#Data],2,0)</f>
        <v>Keith Jordan</v>
      </c>
      <c r="P6125" s="15">
        <f t="shared" si="570"/>
        <v>2</v>
      </c>
      <c r="Q6125">
        <f t="shared" si="571"/>
        <v>3</v>
      </c>
      <c r="R6125">
        <f t="shared" si="572"/>
        <v>2019</v>
      </c>
    </row>
    <row r="6126" spans="1:18" x14ac:dyDescent="0.25">
      <c r="A6126" s="6" t="s">
        <v>7150</v>
      </c>
      <c r="B6126" s="6" t="s">
        <v>235</v>
      </c>
      <c r="C6126" s="6" t="s">
        <v>74</v>
      </c>
      <c r="D6126" s="6" t="s">
        <v>111</v>
      </c>
      <c r="E6126" s="6" t="s">
        <v>1774</v>
      </c>
      <c r="F6126" s="10">
        <v>43669</v>
      </c>
      <c r="G6126" s="6">
        <v>2</v>
      </c>
      <c r="H6126" s="11">
        <f>VLOOKUP(B6126,[1]!Product_Data[#Data],4,0)</f>
        <v>1887</v>
      </c>
      <c r="I6126" s="11">
        <f>VLOOKUP(B6126,[1]!Product_Data[#Data],3,0)</f>
        <v>1378</v>
      </c>
      <c r="J6126" s="11">
        <f t="shared" si="573"/>
        <v>2756</v>
      </c>
      <c r="K6126" s="11">
        <f t="shared" si="574"/>
        <v>3774</v>
      </c>
      <c r="L6126" s="11">
        <f t="shared" si="575"/>
        <v>1018</v>
      </c>
      <c r="M6126" t="str">
        <f>VLOOKUP(C6126,[1]!Location_Data[#Data],2,0)</f>
        <v>West Covina</v>
      </c>
      <c r="N6126" t="str">
        <f>VLOOKUP(D6126,[1]!Salespeople_Data[#Data],2,0)</f>
        <v>Ryan Welch</v>
      </c>
      <c r="O6126" t="str">
        <f>VLOOKUP(E6126,[1]!Customer_Data[#Data],2,0)</f>
        <v>Samuel Stewart</v>
      </c>
      <c r="P6126" s="15">
        <f t="shared" si="570"/>
        <v>3</v>
      </c>
      <c r="Q6126">
        <f t="shared" si="571"/>
        <v>7</v>
      </c>
      <c r="R6126">
        <f t="shared" si="572"/>
        <v>2019</v>
      </c>
    </row>
    <row r="6127" spans="1:18" x14ac:dyDescent="0.25">
      <c r="A6127" s="6" t="s">
        <v>7151</v>
      </c>
      <c r="B6127" s="6" t="s">
        <v>219</v>
      </c>
      <c r="C6127" s="6" t="s">
        <v>302</v>
      </c>
      <c r="D6127" s="6" t="s">
        <v>53</v>
      </c>
      <c r="E6127" s="6" t="s">
        <v>1254</v>
      </c>
      <c r="F6127" s="10">
        <v>43485</v>
      </c>
      <c r="G6127" s="6">
        <v>1</v>
      </c>
      <c r="H6127" s="11">
        <f>VLOOKUP(B6127,[1]!Product_Data[#Data],4,0)</f>
        <v>561</v>
      </c>
      <c r="I6127" s="11">
        <f>VLOOKUP(B6127,[1]!Product_Data[#Data],3,0)</f>
        <v>421</v>
      </c>
      <c r="J6127" s="11">
        <f t="shared" si="573"/>
        <v>421</v>
      </c>
      <c r="K6127" s="11">
        <f t="shared" si="574"/>
        <v>561</v>
      </c>
      <c r="L6127" s="11">
        <f t="shared" si="575"/>
        <v>140</v>
      </c>
      <c r="M6127" t="str">
        <f>VLOOKUP(C6127,[1]!Location_Data[#Data],2,0)</f>
        <v>Santa Rosa</v>
      </c>
      <c r="N6127" t="str">
        <f>VLOOKUP(D6127,[1]!Salespeople_Data[#Data],2,0)</f>
        <v>Scott Mason</v>
      </c>
      <c r="O6127" t="str">
        <f>VLOOKUP(E6127,[1]!Customer_Data[#Data],2,0)</f>
        <v>Daniel Moreno</v>
      </c>
      <c r="P6127" s="15">
        <f t="shared" si="570"/>
        <v>1</v>
      </c>
      <c r="Q6127">
        <f t="shared" si="571"/>
        <v>1</v>
      </c>
      <c r="R6127">
        <f t="shared" si="572"/>
        <v>2019</v>
      </c>
    </row>
    <row r="6128" spans="1:18" x14ac:dyDescent="0.25">
      <c r="A6128" s="6" t="s">
        <v>7152</v>
      </c>
      <c r="B6128" s="6" t="s">
        <v>603</v>
      </c>
      <c r="C6128" s="6" t="s">
        <v>349</v>
      </c>
      <c r="D6128" s="6" t="s">
        <v>178</v>
      </c>
      <c r="E6128" s="6" t="s">
        <v>1880</v>
      </c>
      <c r="F6128" s="10">
        <v>43624</v>
      </c>
      <c r="G6128" s="6">
        <v>1</v>
      </c>
      <c r="H6128" s="11">
        <f>VLOOKUP(B6128,[1]!Product_Data[#Data],4,0)</f>
        <v>2495</v>
      </c>
      <c r="I6128" s="11">
        <f>VLOOKUP(B6128,[1]!Product_Data[#Data],3,0)</f>
        <v>1896</v>
      </c>
      <c r="J6128" s="11">
        <f t="shared" si="573"/>
        <v>1896</v>
      </c>
      <c r="K6128" s="11">
        <f t="shared" si="574"/>
        <v>2495</v>
      </c>
      <c r="L6128" s="11">
        <f t="shared" si="575"/>
        <v>599</v>
      </c>
      <c r="M6128" t="str">
        <f>VLOOKUP(C6128,[1]!Location_Data[#Data],2,0)</f>
        <v>Santa Clara</v>
      </c>
      <c r="N6128" t="str">
        <f>VLOOKUP(D6128,[1]!Salespeople_Data[#Data],2,0)</f>
        <v>Joshua Taylor</v>
      </c>
      <c r="O6128" t="str">
        <f>VLOOKUP(E6128,[1]!Customer_Data[#Data],2,0)</f>
        <v>Eugene Brooks</v>
      </c>
      <c r="P6128" s="15">
        <f t="shared" si="570"/>
        <v>7</v>
      </c>
      <c r="Q6128">
        <f t="shared" si="571"/>
        <v>6</v>
      </c>
      <c r="R6128">
        <f t="shared" si="572"/>
        <v>2019</v>
      </c>
    </row>
    <row r="6129" spans="1:18" x14ac:dyDescent="0.25">
      <c r="A6129" s="6" t="s">
        <v>7153</v>
      </c>
      <c r="B6129" s="6" t="s">
        <v>395</v>
      </c>
      <c r="C6129" s="6" t="s">
        <v>458</v>
      </c>
      <c r="D6129" s="6" t="s">
        <v>212</v>
      </c>
      <c r="E6129" s="6" t="s">
        <v>1332</v>
      </c>
      <c r="F6129" s="10">
        <v>43636</v>
      </c>
      <c r="G6129" s="6">
        <v>1</v>
      </c>
      <c r="H6129" s="11">
        <f>VLOOKUP(B6129,[1]!Product_Data[#Data],4,0)</f>
        <v>2257</v>
      </c>
      <c r="I6129" s="11">
        <f>VLOOKUP(B6129,[1]!Product_Data[#Data],3,0)</f>
        <v>1535</v>
      </c>
      <c r="J6129" s="11">
        <f t="shared" si="573"/>
        <v>1535</v>
      </c>
      <c r="K6129" s="11">
        <f t="shared" si="574"/>
        <v>2257</v>
      </c>
      <c r="L6129" s="11">
        <f t="shared" si="575"/>
        <v>722</v>
      </c>
      <c r="M6129" t="str">
        <f>VLOOKUP(C6129,[1]!Location_Data[#Data],2,0)</f>
        <v>Fontana</v>
      </c>
      <c r="N6129" t="str">
        <f>VLOOKUP(D6129,[1]!Salespeople_Data[#Data],2,0)</f>
        <v>Ronald Reed</v>
      </c>
      <c r="O6129" t="str">
        <f>VLOOKUP(E6129,[1]!Customer_Data[#Data],2,0)</f>
        <v>Martin Mason</v>
      </c>
      <c r="P6129" s="15">
        <f t="shared" si="570"/>
        <v>5</v>
      </c>
      <c r="Q6129">
        <f t="shared" si="571"/>
        <v>6</v>
      </c>
      <c r="R6129">
        <f t="shared" si="572"/>
        <v>2019</v>
      </c>
    </row>
    <row r="6130" spans="1:18" x14ac:dyDescent="0.25">
      <c r="A6130" s="6" t="s">
        <v>7154</v>
      </c>
      <c r="B6130" s="6" t="s">
        <v>203</v>
      </c>
      <c r="C6130" s="6" t="s">
        <v>643</v>
      </c>
      <c r="D6130" s="6" t="s">
        <v>49</v>
      </c>
      <c r="E6130" s="6" t="s">
        <v>1889</v>
      </c>
      <c r="F6130" s="10">
        <v>43758</v>
      </c>
      <c r="G6130" s="6">
        <v>1</v>
      </c>
      <c r="H6130" s="11">
        <f>VLOOKUP(B6130,[1]!Product_Data[#Data],4,0)</f>
        <v>1414</v>
      </c>
      <c r="I6130" s="11">
        <f>VLOOKUP(B6130,[1]!Product_Data[#Data],3,0)</f>
        <v>962</v>
      </c>
      <c r="J6130" s="11">
        <f t="shared" si="573"/>
        <v>962</v>
      </c>
      <c r="K6130" s="11">
        <f t="shared" si="574"/>
        <v>1414</v>
      </c>
      <c r="L6130" s="11">
        <f t="shared" si="575"/>
        <v>452</v>
      </c>
      <c r="M6130" t="str">
        <f>VLOOKUP(C6130,[1]!Location_Data[#Data],2,0)</f>
        <v>Hayward</v>
      </c>
      <c r="N6130" t="str">
        <f>VLOOKUP(D6130,[1]!Salespeople_Data[#Data],2,0)</f>
        <v>Walter Cook</v>
      </c>
      <c r="O6130" t="str">
        <f>VLOOKUP(E6130,[1]!Customer_Data[#Data],2,0)</f>
        <v>Terry Mills</v>
      </c>
      <c r="P6130" s="15">
        <f t="shared" si="570"/>
        <v>1</v>
      </c>
      <c r="Q6130">
        <f t="shared" si="571"/>
        <v>10</v>
      </c>
      <c r="R6130">
        <f t="shared" si="572"/>
        <v>2019</v>
      </c>
    </row>
    <row r="6131" spans="1:18" x14ac:dyDescent="0.25">
      <c r="A6131" s="6" t="s">
        <v>7155</v>
      </c>
      <c r="B6131" s="6" t="s">
        <v>352</v>
      </c>
      <c r="C6131" s="6" t="s">
        <v>472</v>
      </c>
      <c r="D6131" s="6" t="s">
        <v>126</v>
      </c>
      <c r="E6131" s="6" t="s">
        <v>2426</v>
      </c>
      <c r="F6131" s="10">
        <v>43789</v>
      </c>
      <c r="G6131" s="6">
        <v>3</v>
      </c>
      <c r="H6131" s="11">
        <f>VLOOKUP(B6131,[1]!Product_Data[#Data],4,0)</f>
        <v>203</v>
      </c>
      <c r="I6131" s="11">
        <f>VLOOKUP(B6131,[1]!Product_Data[#Data],3,0)</f>
        <v>154</v>
      </c>
      <c r="J6131" s="11">
        <f t="shared" si="573"/>
        <v>462</v>
      </c>
      <c r="K6131" s="11">
        <f t="shared" si="574"/>
        <v>609</v>
      </c>
      <c r="L6131" s="11">
        <f t="shared" si="575"/>
        <v>147</v>
      </c>
      <c r="M6131" t="str">
        <f>VLOOKUP(C6131,[1]!Location_Data[#Data],2,0)</f>
        <v>Concord</v>
      </c>
      <c r="N6131" t="str">
        <f>VLOOKUP(D6131,[1]!Salespeople_Data[#Data],2,0)</f>
        <v>Larry Castillo</v>
      </c>
      <c r="O6131" t="str">
        <f>VLOOKUP(E6131,[1]!Customer_Data[#Data],2,0)</f>
        <v>Lawrence Watson</v>
      </c>
      <c r="P6131" s="15">
        <f t="shared" si="570"/>
        <v>4</v>
      </c>
      <c r="Q6131">
        <f t="shared" si="571"/>
        <v>11</v>
      </c>
      <c r="R6131">
        <f t="shared" si="572"/>
        <v>2019</v>
      </c>
    </row>
    <row r="6132" spans="1:18" x14ac:dyDescent="0.25">
      <c r="A6132" s="6" t="s">
        <v>7156</v>
      </c>
      <c r="B6132" s="6" t="s">
        <v>260</v>
      </c>
      <c r="C6132" s="6" t="s">
        <v>467</v>
      </c>
      <c r="D6132" s="6" t="s">
        <v>178</v>
      </c>
      <c r="E6132" s="6" t="s">
        <v>2542</v>
      </c>
      <c r="F6132" s="10">
        <v>43713</v>
      </c>
      <c r="G6132" s="6">
        <v>4</v>
      </c>
      <c r="H6132" s="11">
        <f>VLOOKUP(B6132,[1]!Product_Data[#Data],4,0)</f>
        <v>502</v>
      </c>
      <c r="I6132" s="11">
        <f>VLOOKUP(B6132,[1]!Product_Data[#Data],3,0)</f>
        <v>296</v>
      </c>
      <c r="J6132" s="11">
        <f t="shared" si="573"/>
        <v>1184</v>
      </c>
      <c r="K6132" s="11">
        <f t="shared" si="574"/>
        <v>2008</v>
      </c>
      <c r="L6132" s="11">
        <f t="shared" si="575"/>
        <v>824</v>
      </c>
      <c r="M6132" t="str">
        <f>VLOOKUP(C6132,[1]!Location_Data[#Data],2,0)</f>
        <v>Garden Grove</v>
      </c>
      <c r="N6132" t="str">
        <f>VLOOKUP(D6132,[1]!Salespeople_Data[#Data],2,0)</f>
        <v>Joshua Taylor</v>
      </c>
      <c r="O6132" t="str">
        <f>VLOOKUP(E6132,[1]!Customer_Data[#Data],2,0)</f>
        <v>Michael Ward</v>
      </c>
      <c r="P6132" s="15">
        <f t="shared" si="570"/>
        <v>5</v>
      </c>
      <c r="Q6132">
        <f t="shared" si="571"/>
        <v>9</v>
      </c>
      <c r="R6132">
        <f t="shared" si="572"/>
        <v>2019</v>
      </c>
    </row>
    <row r="6133" spans="1:18" x14ac:dyDescent="0.25">
      <c r="A6133" s="6" t="s">
        <v>7157</v>
      </c>
      <c r="B6133" s="6" t="s">
        <v>189</v>
      </c>
      <c r="C6133" s="6" t="s">
        <v>349</v>
      </c>
      <c r="D6133" s="6" t="s">
        <v>116</v>
      </c>
      <c r="E6133" s="6" t="s">
        <v>724</v>
      </c>
      <c r="F6133" s="10">
        <v>43475</v>
      </c>
      <c r="G6133" s="6">
        <v>2</v>
      </c>
      <c r="H6133" s="11">
        <f>VLOOKUP(B6133,[1]!Product_Data[#Data],4,0)</f>
        <v>1783</v>
      </c>
      <c r="I6133" s="11">
        <f>VLOOKUP(B6133,[1]!Product_Data[#Data],3,0)</f>
        <v>1516</v>
      </c>
      <c r="J6133" s="11">
        <f t="shared" si="573"/>
        <v>3032</v>
      </c>
      <c r="K6133" s="11">
        <f t="shared" si="574"/>
        <v>3566</v>
      </c>
      <c r="L6133" s="11">
        <f t="shared" si="575"/>
        <v>534</v>
      </c>
      <c r="M6133" t="str">
        <f>VLOOKUP(C6133,[1]!Location_Data[#Data],2,0)</f>
        <v>Santa Clara</v>
      </c>
      <c r="N6133" t="str">
        <f>VLOOKUP(D6133,[1]!Salespeople_Data[#Data],2,0)</f>
        <v>Roger Ramos</v>
      </c>
      <c r="O6133" t="str">
        <f>VLOOKUP(E6133,[1]!Customer_Data[#Data],2,0)</f>
        <v>Kevin Campbell</v>
      </c>
      <c r="P6133" s="15">
        <f t="shared" si="570"/>
        <v>5</v>
      </c>
      <c r="Q6133">
        <f t="shared" si="571"/>
        <v>1</v>
      </c>
      <c r="R6133">
        <f t="shared" si="572"/>
        <v>2019</v>
      </c>
    </row>
    <row r="6134" spans="1:18" x14ac:dyDescent="0.25">
      <c r="A6134" s="6" t="s">
        <v>7158</v>
      </c>
      <c r="B6134" s="6" t="s">
        <v>238</v>
      </c>
      <c r="C6134" s="6" t="s">
        <v>34</v>
      </c>
      <c r="D6134" s="6" t="s">
        <v>25</v>
      </c>
      <c r="E6134" s="6" t="s">
        <v>531</v>
      </c>
      <c r="F6134" s="10">
        <v>43815</v>
      </c>
      <c r="G6134" s="6">
        <v>1</v>
      </c>
      <c r="H6134" s="11">
        <f>VLOOKUP(B6134,[1]!Product_Data[#Data],4,0)</f>
        <v>871</v>
      </c>
      <c r="I6134" s="11">
        <f>VLOOKUP(B6134,[1]!Product_Data[#Data],3,0)</f>
        <v>540</v>
      </c>
      <c r="J6134" s="11">
        <f t="shared" si="573"/>
        <v>540</v>
      </c>
      <c r="K6134" s="11">
        <f t="shared" si="574"/>
        <v>871</v>
      </c>
      <c r="L6134" s="11">
        <f t="shared" si="575"/>
        <v>331</v>
      </c>
      <c r="M6134" t="str">
        <f>VLOOKUP(C6134,[1]!Location_Data[#Data],2,0)</f>
        <v>Inglewood</v>
      </c>
      <c r="N6134" t="str">
        <f>VLOOKUP(D6134,[1]!Salespeople_Data[#Data],2,0)</f>
        <v>Brian Davis</v>
      </c>
      <c r="O6134" t="str">
        <f>VLOOKUP(E6134,[1]!Customer_Data[#Data],2,0)</f>
        <v>Randy Hayes</v>
      </c>
      <c r="P6134" s="15">
        <f t="shared" si="570"/>
        <v>2</v>
      </c>
      <c r="Q6134">
        <f t="shared" si="571"/>
        <v>12</v>
      </c>
      <c r="R6134">
        <f t="shared" si="572"/>
        <v>2019</v>
      </c>
    </row>
    <row r="6135" spans="1:18" x14ac:dyDescent="0.25">
      <c r="A6135" s="6" t="s">
        <v>7159</v>
      </c>
      <c r="B6135" s="6" t="s">
        <v>703</v>
      </c>
      <c r="C6135" s="6" t="s">
        <v>436</v>
      </c>
      <c r="D6135" s="6" t="s">
        <v>40</v>
      </c>
      <c r="E6135" s="6" t="s">
        <v>1083</v>
      </c>
      <c r="F6135" s="10">
        <v>43466</v>
      </c>
      <c r="G6135" s="6">
        <v>1</v>
      </c>
      <c r="H6135" s="11">
        <f>VLOOKUP(B6135,[1]!Product_Data[#Data],4,0)</f>
        <v>530</v>
      </c>
      <c r="I6135" s="11">
        <f>VLOOKUP(B6135,[1]!Product_Data[#Data],3,0)</f>
        <v>435</v>
      </c>
      <c r="J6135" s="11">
        <f t="shared" si="573"/>
        <v>435</v>
      </c>
      <c r="K6135" s="11">
        <f t="shared" si="574"/>
        <v>530</v>
      </c>
      <c r="L6135" s="11">
        <f t="shared" si="575"/>
        <v>95</v>
      </c>
      <c r="M6135" t="str">
        <f>VLOOKUP(C6135,[1]!Location_Data[#Data],2,0)</f>
        <v>Jurupa Valley</v>
      </c>
      <c r="N6135" t="str">
        <f>VLOOKUP(D6135,[1]!Salespeople_Data[#Data],2,0)</f>
        <v>Brian Hansen</v>
      </c>
      <c r="O6135" t="str">
        <f>VLOOKUP(E6135,[1]!Customer_Data[#Data],2,0)</f>
        <v>Carl Nguyen</v>
      </c>
      <c r="P6135" s="15">
        <f t="shared" si="570"/>
        <v>3</v>
      </c>
      <c r="Q6135">
        <f t="shared" si="571"/>
        <v>1</v>
      </c>
      <c r="R6135">
        <f t="shared" si="572"/>
        <v>2019</v>
      </c>
    </row>
    <row r="6136" spans="1:18" x14ac:dyDescent="0.25">
      <c r="A6136" s="6" t="s">
        <v>7160</v>
      </c>
      <c r="B6136" s="6" t="s">
        <v>119</v>
      </c>
      <c r="C6136" s="6" t="s">
        <v>100</v>
      </c>
      <c r="D6136" s="6" t="s">
        <v>136</v>
      </c>
      <c r="E6136" s="6" t="s">
        <v>1254</v>
      </c>
      <c r="F6136" s="10">
        <v>43775</v>
      </c>
      <c r="G6136" s="6">
        <v>2</v>
      </c>
      <c r="H6136" s="11">
        <f>VLOOKUP(B6136,[1]!Product_Data[#Data],4,0)</f>
        <v>1077</v>
      </c>
      <c r="I6136" s="11">
        <f>VLOOKUP(B6136,[1]!Product_Data[#Data],3,0)</f>
        <v>732</v>
      </c>
      <c r="J6136" s="11">
        <f t="shared" si="573"/>
        <v>1464</v>
      </c>
      <c r="K6136" s="11">
        <f t="shared" si="574"/>
        <v>2154</v>
      </c>
      <c r="L6136" s="11">
        <f t="shared" si="575"/>
        <v>690</v>
      </c>
      <c r="M6136" t="str">
        <f>VLOOKUP(C6136,[1]!Location_Data[#Data],2,0)</f>
        <v>Victorville</v>
      </c>
      <c r="N6136" t="str">
        <f>VLOOKUP(D6136,[1]!Salespeople_Data[#Data],2,0)</f>
        <v>Clarence Fox</v>
      </c>
      <c r="O6136" t="str">
        <f>VLOOKUP(E6136,[1]!Customer_Data[#Data],2,0)</f>
        <v>Daniel Moreno</v>
      </c>
      <c r="P6136" s="15">
        <f t="shared" si="570"/>
        <v>4</v>
      </c>
      <c r="Q6136">
        <f t="shared" si="571"/>
        <v>11</v>
      </c>
      <c r="R6136">
        <f t="shared" si="572"/>
        <v>2019</v>
      </c>
    </row>
    <row r="6137" spans="1:18" x14ac:dyDescent="0.25">
      <c r="A6137" s="6" t="s">
        <v>7161</v>
      </c>
      <c r="B6137" s="6" t="s">
        <v>461</v>
      </c>
      <c r="C6137" s="6" t="s">
        <v>110</v>
      </c>
      <c r="D6137" s="6" t="s">
        <v>49</v>
      </c>
      <c r="E6137" s="6" t="s">
        <v>2230</v>
      </c>
      <c r="F6137" s="10">
        <v>43677</v>
      </c>
      <c r="G6137" s="6">
        <v>3</v>
      </c>
      <c r="H6137" s="11">
        <f>VLOOKUP(B6137,[1]!Product_Data[#Data],4,0)</f>
        <v>35</v>
      </c>
      <c r="I6137" s="11">
        <f>VLOOKUP(B6137,[1]!Product_Data[#Data],3,0)</f>
        <v>22</v>
      </c>
      <c r="J6137" s="11">
        <f t="shared" si="573"/>
        <v>66</v>
      </c>
      <c r="K6137" s="11">
        <f t="shared" si="574"/>
        <v>105</v>
      </c>
      <c r="L6137" s="11">
        <f t="shared" si="575"/>
        <v>39</v>
      </c>
      <c r="M6137" t="str">
        <f>VLOOKUP(C6137,[1]!Location_Data[#Data],2,0)</f>
        <v>Richmond</v>
      </c>
      <c r="N6137" t="str">
        <f>VLOOKUP(D6137,[1]!Salespeople_Data[#Data],2,0)</f>
        <v>Walter Cook</v>
      </c>
      <c r="O6137" t="str">
        <f>VLOOKUP(E6137,[1]!Customer_Data[#Data],2,0)</f>
        <v>Nicholas Williamson</v>
      </c>
      <c r="P6137" s="15">
        <f t="shared" si="570"/>
        <v>4</v>
      </c>
      <c r="Q6137">
        <f t="shared" si="571"/>
        <v>7</v>
      </c>
      <c r="R6137">
        <f t="shared" si="572"/>
        <v>2019</v>
      </c>
    </row>
    <row r="6138" spans="1:18" x14ac:dyDescent="0.25">
      <c r="A6138" s="6" t="s">
        <v>7162</v>
      </c>
      <c r="B6138" s="6" t="s">
        <v>38</v>
      </c>
      <c r="C6138" s="6" t="s">
        <v>39</v>
      </c>
      <c r="D6138" s="6" t="s">
        <v>447</v>
      </c>
      <c r="E6138" s="6" t="s">
        <v>3193</v>
      </c>
      <c r="F6138" s="10">
        <v>43685</v>
      </c>
      <c r="G6138" s="6">
        <v>1</v>
      </c>
      <c r="H6138" s="11">
        <f>VLOOKUP(B6138,[1]!Product_Data[#Data],4,0)</f>
        <v>2283</v>
      </c>
      <c r="I6138" s="11">
        <f>VLOOKUP(B6138,[1]!Product_Data[#Data],3,0)</f>
        <v>1484</v>
      </c>
      <c r="J6138" s="11">
        <f t="shared" si="573"/>
        <v>1484</v>
      </c>
      <c r="K6138" s="11">
        <f t="shared" si="574"/>
        <v>2283</v>
      </c>
      <c r="L6138" s="11">
        <f t="shared" si="575"/>
        <v>799</v>
      </c>
      <c r="M6138" t="str">
        <f>VLOOKUP(C6138,[1]!Location_Data[#Data],2,0)</f>
        <v>Oceanside</v>
      </c>
      <c r="N6138" t="str">
        <f>VLOOKUP(D6138,[1]!Salespeople_Data[#Data],2,0)</f>
        <v>Howard Sims</v>
      </c>
      <c r="O6138" t="str">
        <f>VLOOKUP(E6138,[1]!Customer_Data[#Data],2,0)</f>
        <v>Bruce Hamilton</v>
      </c>
      <c r="P6138" s="15">
        <f t="shared" si="570"/>
        <v>5</v>
      </c>
      <c r="Q6138">
        <f t="shared" si="571"/>
        <v>8</v>
      </c>
      <c r="R6138">
        <f t="shared" si="572"/>
        <v>2019</v>
      </c>
    </row>
    <row r="6139" spans="1:18" x14ac:dyDescent="0.25">
      <c r="A6139" s="6" t="s">
        <v>7163</v>
      </c>
      <c r="B6139" s="6" t="s">
        <v>38</v>
      </c>
      <c r="C6139" s="6" t="s">
        <v>52</v>
      </c>
      <c r="D6139" s="6" t="s">
        <v>106</v>
      </c>
      <c r="E6139" s="6" t="s">
        <v>2533</v>
      </c>
      <c r="F6139" s="10">
        <v>43723</v>
      </c>
      <c r="G6139" s="6">
        <v>3</v>
      </c>
      <c r="H6139" s="11">
        <f>VLOOKUP(B6139,[1]!Product_Data[#Data],4,0)</f>
        <v>2283</v>
      </c>
      <c r="I6139" s="11">
        <f>VLOOKUP(B6139,[1]!Product_Data[#Data],3,0)</f>
        <v>1484</v>
      </c>
      <c r="J6139" s="11">
        <f t="shared" si="573"/>
        <v>4452</v>
      </c>
      <c r="K6139" s="11">
        <f t="shared" si="574"/>
        <v>6849</v>
      </c>
      <c r="L6139" s="11">
        <f t="shared" si="575"/>
        <v>2397</v>
      </c>
      <c r="M6139" t="str">
        <f>VLOOKUP(C6139,[1]!Location_Data[#Data],2,0)</f>
        <v>Pasadena</v>
      </c>
      <c r="N6139" t="str">
        <f>VLOOKUP(D6139,[1]!Salespeople_Data[#Data],2,0)</f>
        <v>Patrick Ruiz</v>
      </c>
      <c r="O6139" t="str">
        <f>VLOOKUP(E6139,[1]!Customer_Data[#Data],2,0)</f>
        <v>Andrew Reynolds</v>
      </c>
      <c r="P6139" s="15">
        <f t="shared" si="570"/>
        <v>1</v>
      </c>
      <c r="Q6139">
        <f t="shared" si="571"/>
        <v>9</v>
      </c>
      <c r="R6139">
        <f t="shared" si="572"/>
        <v>2019</v>
      </c>
    </row>
    <row r="6140" spans="1:18" x14ac:dyDescent="0.25">
      <c r="A6140" s="6" t="s">
        <v>7164</v>
      </c>
      <c r="B6140" s="6" t="s">
        <v>479</v>
      </c>
      <c r="C6140" s="6" t="s">
        <v>246</v>
      </c>
      <c r="D6140" s="6" t="s">
        <v>35</v>
      </c>
      <c r="E6140" s="6" t="s">
        <v>1497</v>
      </c>
      <c r="F6140" s="10">
        <v>43542</v>
      </c>
      <c r="G6140" s="6">
        <v>1</v>
      </c>
      <c r="H6140" s="11">
        <f>VLOOKUP(B6140,[1]!Product_Data[#Data],4,0)</f>
        <v>123</v>
      </c>
      <c r="I6140" s="11">
        <f>VLOOKUP(B6140,[1]!Product_Data[#Data],3,0)</f>
        <v>84</v>
      </c>
      <c r="J6140" s="11">
        <f t="shared" si="573"/>
        <v>84</v>
      </c>
      <c r="K6140" s="11">
        <f t="shared" si="574"/>
        <v>123</v>
      </c>
      <c r="L6140" s="11">
        <f t="shared" si="575"/>
        <v>39</v>
      </c>
      <c r="M6140" t="str">
        <f>VLOOKUP(C6140,[1]!Location_Data[#Data],2,0)</f>
        <v>San Francisco</v>
      </c>
      <c r="N6140" t="str">
        <f>VLOOKUP(D6140,[1]!Salespeople_Data[#Data],2,0)</f>
        <v>Charles Harper</v>
      </c>
      <c r="O6140" t="str">
        <f>VLOOKUP(E6140,[1]!Customer_Data[#Data],2,0)</f>
        <v>Philip Bailey</v>
      </c>
      <c r="P6140" s="15">
        <f t="shared" si="570"/>
        <v>2</v>
      </c>
      <c r="Q6140">
        <f t="shared" si="571"/>
        <v>3</v>
      </c>
      <c r="R6140">
        <f t="shared" si="572"/>
        <v>2019</v>
      </c>
    </row>
    <row r="6141" spans="1:18" x14ac:dyDescent="0.25">
      <c r="A6141" s="6" t="s">
        <v>7165</v>
      </c>
      <c r="B6141" s="6" t="s">
        <v>275</v>
      </c>
      <c r="C6141" s="6" t="s">
        <v>220</v>
      </c>
      <c r="D6141" s="6" t="s">
        <v>165</v>
      </c>
      <c r="E6141" s="6" t="s">
        <v>1952</v>
      </c>
      <c r="F6141" s="10">
        <v>43480</v>
      </c>
      <c r="G6141" s="6">
        <v>2</v>
      </c>
      <c r="H6141" s="11">
        <f>VLOOKUP(B6141,[1]!Product_Data[#Data],4,0)</f>
        <v>2353</v>
      </c>
      <c r="I6141" s="11">
        <f>VLOOKUP(B6141,[1]!Product_Data[#Data],3,0)</f>
        <v>1788</v>
      </c>
      <c r="J6141" s="11">
        <f t="shared" si="573"/>
        <v>3576</v>
      </c>
      <c r="K6141" s="11">
        <f t="shared" si="574"/>
        <v>4706</v>
      </c>
      <c r="L6141" s="11">
        <f t="shared" si="575"/>
        <v>1130</v>
      </c>
      <c r="M6141" t="str">
        <f>VLOOKUP(C6141,[1]!Location_Data[#Data],2,0)</f>
        <v>Modesto</v>
      </c>
      <c r="N6141" t="str">
        <f>VLOOKUP(D6141,[1]!Salespeople_Data[#Data],2,0)</f>
        <v>Joe Sims</v>
      </c>
      <c r="O6141" t="str">
        <f>VLOOKUP(E6141,[1]!Customer_Data[#Data],2,0)</f>
        <v>Howard Moore</v>
      </c>
      <c r="P6141" s="15">
        <f t="shared" si="570"/>
        <v>3</v>
      </c>
      <c r="Q6141">
        <f t="shared" si="571"/>
        <v>1</v>
      </c>
      <c r="R6141">
        <f t="shared" si="572"/>
        <v>2019</v>
      </c>
    </row>
    <row r="6142" spans="1:18" x14ac:dyDescent="0.25">
      <c r="A6142" s="6" t="s">
        <v>7166</v>
      </c>
      <c r="B6142" s="6" t="s">
        <v>8</v>
      </c>
      <c r="C6142" s="6" t="s">
        <v>169</v>
      </c>
      <c r="D6142" s="6" t="s">
        <v>257</v>
      </c>
      <c r="E6142" s="6" t="s">
        <v>2154</v>
      </c>
      <c r="F6142" s="10">
        <v>43708</v>
      </c>
      <c r="G6142" s="6">
        <v>3</v>
      </c>
      <c r="H6142" s="11">
        <f>VLOOKUP(B6142,[1]!Product_Data[#Data],4,0)</f>
        <v>1522</v>
      </c>
      <c r="I6142" s="11">
        <f>VLOOKUP(B6142,[1]!Product_Data[#Data],3,0)</f>
        <v>791</v>
      </c>
      <c r="J6142" s="11">
        <f t="shared" si="573"/>
        <v>2373</v>
      </c>
      <c r="K6142" s="11">
        <f t="shared" si="574"/>
        <v>4566</v>
      </c>
      <c r="L6142" s="11">
        <f t="shared" si="575"/>
        <v>2193</v>
      </c>
      <c r="M6142" t="str">
        <f>VLOOKUP(C6142,[1]!Location_Data[#Data],2,0)</f>
        <v>Vista</v>
      </c>
      <c r="N6142" t="str">
        <f>VLOOKUP(D6142,[1]!Salespeople_Data[#Data],2,0)</f>
        <v>Jerry Perry</v>
      </c>
      <c r="O6142" t="str">
        <f>VLOOKUP(E6142,[1]!Customer_Data[#Data],2,0)</f>
        <v>Adam Mccoy</v>
      </c>
      <c r="P6142" s="15">
        <f t="shared" si="570"/>
        <v>7</v>
      </c>
      <c r="Q6142">
        <f t="shared" si="571"/>
        <v>8</v>
      </c>
      <c r="R6142">
        <f t="shared" si="572"/>
        <v>2019</v>
      </c>
    </row>
    <row r="6143" spans="1:18" x14ac:dyDescent="0.25">
      <c r="A6143" s="6" t="s">
        <v>7167</v>
      </c>
      <c r="B6143" s="6" t="s">
        <v>23</v>
      </c>
      <c r="C6143" s="6" t="s">
        <v>229</v>
      </c>
      <c r="D6143" s="6" t="s">
        <v>191</v>
      </c>
      <c r="E6143" s="6" t="s">
        <v>1267</v>
      </c>
      <c r="F6143" s="10">
        <v>43630</v>
      </c>
      <c r="G6143" s="6">
        <v>1</v>
      </c>
      <c r="H6143" s="11">
        <f>VLOOKUP(B6143,[1]!Product_Data[#Data],4,0)</f>
        <v>1052</v>
      </c>
      <c r="I6143" s="11">
        <f>VLOOKUP(B6143,[1]!Product_Data[#Data],3,0)</f>
        <v>589</v>
      </c>
      <c r="J6143" s="11">
        <f t="shared" si="573"/>
        <v>589</v>
      </c>
      <c r="K6143" s="11">
        <f t="shared" si="574"/>
        <v>1052</v>
      </c>
      <c r="L6143" s="11">
        <f t="shared" si="575"/>
        <v>463</v>
      </c>
      <c r="M6143" t="str">
        <f>VLOOKUP(C6143,[1]!Location_Data[#Data],2,0)</f>
        <v>San Jose</v>
      </c>
      <c r="N6143" t="str">
        <f>VLOOKUP(D6143,[1]!Salespeople_Data[#Data],2,0)</f>
        <v>Robert Reed</v>
      </c>
      <c r="O6143" t="str">
        <f>VLOOKUP(E6143,[1]!Customer_Data[#Data],2,0)</f>
        <v>Kevin Gilbert</v>
      </c>
      <c r="P6143" s="15">
        <f t="shared" si="570"/>
        <v>6</v>
      </c>
      <c r="Q6143">
        <f t="shared" si="571"/>
        <v>6</v>
      </c>
      <c r="R6143">
        <f t="shared" si="572"/>
        <v>2019</v>
      </c>
    </row>
    <row r="6144" spans="1:18" x14ac:dyDescent="0.25">
      <c r="A6144" s="6" t="s">
        <v>7168</v>
      </c>
      <c r="B6144" s="6" t="s">
        <v>340</v>
      </c>
      <c r="C6144" s="6" t="s">
        <v>29</v>
      </c>
      <c r="D6144" s="6" t="s">
        <v>91</v>
      </c>
      <c r="E6144" s="6" t="s">
        <v>606</v>
      </c>
      <c r="F6144" s="10">
        <v>43668</v>
      </c>
      <c r="G6144" s="6">
        <v>3</v>
      </c>
      <c r="H6144" s="11">
        <f>VLOOKUP(B6144,[1]!Product_Data[#Data],4,0)</f>
        <v>1967</v>
      </c>
      <c r="I6144" s="11">
        <f>VLOOKUP(B6144,[1]!Product_Data[#Data],3,0)</f>
        <v>1397</v>
      </c>
      <c r="J6144" s="11">
        <f t="shared" si="573"/>
        <v>4191</v>
      </c>
      <c r="K6144" s="11">
        <f t="shared" si="574"/>
        <v>5901</v>
      </c>
      <c r="L6144" s="11">
        <f t="shared" si="575"/>
        <v>1710</v>
      </c>
      <c r="M6144" t="str">
        <f>VLOOKUP(C6144,[1]!Location_Data[#Data],2,0)</f>
        <v>Santa Ana</v>
      </c>
      <c r="N6144" t="str">
        <f>VLOOKUP(D6144,[1]!Salespeople_Data[#Data],2,0)</f>
        <v>Howard Gardner</v>
      </c>
      <c r="O6144" t="str">
        <f>VLOOKUP(E6144,[1]!Customer_Data[#Data],2,0)</f>
        <v>Walter Russell</v>
      </c>
      <c r="P6144" s="15">
        <f t="shared" si="570"/>
        <v>2</v>
      </c>
      <c r="Q6144">
        <f t="shared" si="571"/>
        <v>7</v>
      </c>
      <c r="R6144">
        <f t="shared" si="572"/>
        <v>2019</v>
      </c>
    </row>
    <row r="6145" spans="1:18" x14ac:dyDescent="0.25">
      <c r="A6145" s="6" t="s">
        <v>7169</v>
      </c>
      <c r="B6145" s="6" t="s">
        <v>78</v>
      </c>
      <c r="C6145" s="6" t="s">
        <v>24</v>
      </c>
      <c r="D6145" s="6" t="s">
        <v>20</v>
      </c>
      <c r="E6145" s="6" t="s">
        <v>1613</v>
      </c>
      <c r="F6145" s="10">
        <v>43767</v>
      </c>
      <c r="G6145" s="6">
        <v>3</v>
      </c>
      <c r="H6145" s="11">
        <f>VLOOKUP(B6145,[1]!Product_Data[#Data],4,0)</f>
        <v>1380</v>
      </c>
      <c r="I6145" s="11">
        <f>VLOOKUP(B6145,[1]!Product_Data[#Data],3,0)</f>
        <v>1090</v>
      </c>
      <c r="J6145" s="11">
        <f t="shared" si="573"/>
        <v>3270</v>
      </c>
      <c r="K6145" s="11">
        <f t="shared" si="574"/>
        <v>4140</v>
      </c>
      <c r="L6145" s="11">
        <f t="shared" si="575"/>
        <v>870</v>
      </c>
      <c r="M6145" t="str">
        <f>VLOOKUP(C6145,[1]!Location_Data[#Data],2,0)</f>
        <v>Lancaster</v>
      </c>
      <c r="N6145" t="str">
        <f>VLOOKUP(D6145,[1]!Salespeople_Data[#Data],2,0)</f>
        <v>Joshua Cook</v>
      </c>
      <c r="O6145" t="str">
        <f>VLOOKUP(E6145,[1]!Customer_Data[#Data],2,0)</f>
        <v>Raymond Fields</v>
      </c>
      <c r="P6145" s="15">
        <f t="shared" si="570"/>
        <v>3</v>
      </c>
      <c r="Q6145">
        <f t="shared" si="571"/>
        <v>10</v>
      </c>
      <c r="R6145">
        <f t="shared" si="572"/>
        <v>2019</v>
      </c>
    </row>
    <row r="6146" spans="1:18" x14ac:dyDescent="0.25">
      <c r="A6146" s="6" t="s">
        <v>7170</v>
      </c>
      <c r="B6146" s="6" t="s">
        <v>210</v>
      </c>
      <c r="C6146" s="6" t="s">
        <v>182</v>
      </c>
      <c r="D6146" s="6" t="s">
        <v>10</v>
      </c>
      <c r="E6146" s="6" t="s">
        <v>950</v>
      </c>
      <c r="F6146" s="10">
        <v>43506</v>
      </c>
      <c r="G6146" s="6">
        <v>2</v>
      </c>
      <c r="H6146" s="11">
        <f>VLOOKUP(B6146,[1]!Product_Data[#Data],4,0)</f>
        <v>458</v>
      </c>
      <c r="I6146" s="11">
        <f>VLOOKUP(B6146,[1]!Product_Data[#Data],3,0)</f>
        <v>376</v>
      </c>
      <c r="J6146" s="11">
        <f t="shared" si="573"/>
        <v>752</v>
      </c>
      <c r="K6146" s="11">
        <f t="shared" si="574"/>
        <v>916</v>
      </c>
      <c r="L6146" s="11">
        <f t="shared" si="575"/>
        <v>164</v>
      </c>
      <c r="M6146" t="str">
        <f>VLOOKUP(C6146,[1]!Location_Data[#Data],2,0)</f>
        <v>Vallejo</v>
      </c>
      <c r="N6146" t="str">
        <f>VLOOKUP(D6146,[1]!Salespeople_Data[#Data],2,0)</f>
        <v>Justin Lynch</v>
      </c>
      <c r="O6146" t="str">
        <f>VLOOKUP(E6146,[1]!Customer_Data[#Data],2,0)</f>
        <v>Arthur Roberts</v>
      </c>
      <c r="P6146" s="15">
        <f t="shared" ref="P6146:P6209" si="576">WEEKDAY(F6146)</f>
        <v>1</v>
      </c>
      <c r="Q6146">
        <f t="shared" ref="Q6146:Q6209" si="577">MONTH(F6146)</f>
        <v>2</v>
      </c>
      <c r="R6146">
        <f t="shared" ref="R6146:R6209" si="578">YEAR(F6146)</f>
        <v>2019</v>
      </c>
    </row>
    <row r="6147" spans="1:18" x14ac:dyDescent="0.25">
      <c r="A6147" s="6" t="s">
        <v>7171</v>
      </c>
      <c r="B6147" s="6" t="s">
        <v>569</v>
      </c>
      <c r="C6147" s="6" t="s">
        <v>169</v>
      </c>
      <c r="D6147" s="6" t="s">
        <v>447</v>
      </c>
      <c r="E6147" s="6" t="s">
        <v>1240</v>
      </c>
      <c r="F6147" s="10">
        <v>43616</v>
      </c>
      <c r="G6147" s="6">
        <v>3</v>
      </c>
      <c r="H6147" s="11">
        <f>VLOOKUP(B6147,[1]!Product_Data[#Data],4,0)</f>
        <v>1178</v>
      </c>
      <c r="I6147" s="11">
        <f>VLOOKUP(B6147,[1]!Product_Data[#Data],3,0)</f>
        <v>683</v>
      </c>
      <c r="J6147" s="11">
        <f t="shared" ref="J6147:J6210" si="579">PRODUCT(I6147,G6147)</f>
        <v>2049</v>
      </c>
      <c r="K6147" s="11">
        <f t="shared" ref="K6147:K6210" si="580">PRODUCT(H6147,G6147)</f>
        <v>3534</v>
      </c>
      <c r="L6147" s="11">
        <f t="shared" ref="L6147:L6210" si="581">K6147-J6147</f>
        <v>1485</v>
      </c>
      <c r="M6147" t="str">
        <f>VLOOKUP(C6147,[1]!Location_Data[#Data],2,0)</f>
        <v>Vista</v>
      </c>
      <c r="N6147" t="str">
        <f>VLOOKUP(D6147,[1]!Salespeople_Data[#Data],2,0)</f>
        <v>Howard Sims</v>
      </c>
      <c r="O6147" t="str">
        <f>VLOOKUP(E6147,[1]!Customer_Data[#Data],2,0)</f>
        <v>Richard Carr</v>
      </c>
      <c r="P6147" s="15">
        <f t="shared" si="576"/>
        <v>6</v>
      </c>
      <c r="Q6147">
        <f t="shared" si="577"/>
        <v>5</v>
      </c>
      <c r="R6147">
        <f t="shared" si="578"/>
        <v>2019</v>
      </c>
    </row>
    <row r="6148" spans="1:18" x14ac:dyDescent="0.25">
      <c r="A6148" s="6" t="s">
        <v>7172</v>
      </c>
      <c r="B6148" s="6" t="s">
        <v>395</v>
      </c>
      <c r="C6148" s="6" t="s">
        <v>66</v>
      </c>
      <c r="D6148" s="6" t="s">
        <v>191</v>
      </c>
      <c r="E6148" s="6" t="s">
        <v>808</v>
      </c>
      <c r="F6148" s="10">
        <v>43564</v>
      </c>
      <c r="G6148" s="6">
        <v>1</v>
      </c>
      <c r="H6148" s="11">
        <f>VLOOKUP(B6148,[1]!Product_Data[#Data],4,0)</f>
        <v>2257</v>
      </c>
      <c r="I6148" s="11">
        <f>VLOOKUP(B6148,[1]!Product_Data[#Data],3,0)</f>
        <v>1535</v>
      </c>
      <c r="J6148" s="11">
        <f t="shared" si="579"/>
        <v>1535</v>
      </c>
      <c r="K6148" s="11">
        <f t="shared" si="580"/>
        <v>2257</v>
      </c>
      <c r="L6148" s="11">
        <f t="shared" si="581"/>
        <v>722</v>
      </c>
      <c r="M6148" t="str">
        <f>VLOOKUP(C6148,[1]!Location_Data[#Data],2,0)</f>
        <v>Ontario</v>
      </c>
      <c r="N6148" t="str">
        <f>VLOOKUP(D6148,[1]!Salespeople_Data[#Data],2,0)</f>
        <v>Robert Reed</v>
      </c>
      <c r="O6148" t="str">
        <f>VLOOKUP(E6148,[1]!Customer_Data[#Data],2,0)</f>
        <v>Benjamin Murray</v>
      </c>
      <c r="P6148" s="15">
        <f t="shared" si="576"/>
        <v>3</v>
      </c>
      <c r="Q6148">
        <f t="shared" si="577"/>
        <v>4</v>
      </c>
      <c r="R6148">
        <f t="shared" si="578"/>
        <v>2019</v>
      </c>
    </row>
    <row r="6149" spans="1:18" x14ac:dyDescent="0.25">
      <c r="A6149" s="6" t="s">
        <v>7173</v>
      </c>
      <c r="B6149" s="6" t="s">
        <v>600</v>
      </c>
      <c r="C6149" s="6" t="s">
        <v>211</v>
      </c>
      <c r="D6149" s="6" t="s">
        <v>35</v>
      </c>
      <c r="E6149" s="6" t="s">
        <v>59</v>
      </c>
      <c r="F6149" s="10">
        <v>43758</v>
      </c>
      <c r="G6149" s="6">
        <v>1</v>
      </c>
      <c r="H6149" s="11">
        <f>VLOOKUP(B6149,[1]!Product_Data[#Data],4,0)</f>
        <v>368</v>
      </c>
      <c r="I6149" s="11">
        <f>VLOOKUP(B6149,[1]!Product_Data[#Data],3,0)</f>
        <v>269</v>
      </c>
      <c r="J6149" s="11">
        <f t="shared" si="579"/>
        <v>269</v>
      </c>
      <c r="K6149" s="11">
        <f t="shared" si="580"/>
        <v>368</v>
      </c>
      <c r="L6149" s="11">
        <f t="shared" si="581"/>
        <v>99</v>
      </c>
      <c r="M6149" t="str">
        <f>VLOOKUP(C6149,[1]!Location_Data[#Data],2,0)</f>
        <v>Chula Vista</v>
      </c>
      <c r="N6149" t="str">
        <f>VLOOKUP(D6149,[1]!Salespeople_Data[#Data],2,0)</f>
        <v>Charles Harper</v>
      </c>
      <c r="O6149" t="str">
        <f>VLOOKUP(E6149,[1]!Customer_Data[#Data],2,0)</f>
        <v>Paul Henderson</v>
      </c>
      <c r="P6149" s="15">
        <f t="shared" si="576"/>
        <v>1</v>
      </c>
      <c r="Q6149">
        <f t="shared" si="577"/>
        <v>10</v>
      </c>
      <c r="R6149">
        <f t="shared" si="578"/>
        <v>2019</v>
      </c>
    </row>
    <row r="6150" spans="1:18" x14ac:dyDescent="0.25">
      <c r="A6150" s="6" t="s">
        <v>7174</v>
      </c>
      <c r="B6150" s="6" t="s">
        <v>132</v>
      </c>
      <c r="C6150" s="6" t="s">
        <v>316</v>
      </c>
      <c r="D6150" s="6" t="s">
        <v>116</v>
      </c>
      <c r="E6150" s="6" t="s">
        <v>1483</v>
      </c>
      <c r="F6150" s="10">
        <v>43669</v>
      </c>
      <c r="G6150" s="6">
        <v>2</v>
      </c>
      <c r="H6150" s="11">
        <f>VLOOKUP(B6150,[1]!Product_Data[#Data],4,0)</f>
        <v>2091</v>
      </c>
      <c r="I6150" s="11">
        <f>VLOOKUP(B6150,[1]!Product_Data[#Data],3,0)</f>
        <v>1485</v>
      </c>
      <c r="J6150" s="11">
        <f t="shared" si="579"/>
        <v>2970</v>
      </c>
      <c r="K6150" s="11">
        <f t="shared" si="580"/>
        <v>4182</v>
      </c>
      <c r="L6150" s="11">
        <f t="shared" si="581"/>
        <v>1212</v>
      </c>
      <c r="M6150" t="str">
        <f>VLOOKUP(C6150,[1]!Location_Data[#Data],2,0)</f>
        <v>East Los Angeles</v>
      </c>
      <c r="N6150" t="str">
        <f>VLOOKUP(D6150,[1]!Salespeople_Data[#Data],2,0)</f>
        <v>Roger Ramos</v>
      </c>
      <c r="O6150" t="str">
        <f>VLOOKUP(E6150,[1]!Customer_Data[#Data],2,0)</f>
        <v>Albert Rice</v>
      </c>
      <c r="P6150" s="15">
        <f t="shared" si="576"/>
        <v>3</v>
      </c>
      <c r="Q6150">
        <f t="shared" si="577"/>
        <v>7</v>
      </c>
      <c r="R6150">
        <f t="shared" si="578"/>
        <v>2019</v>
      </c>
    </row>
    <row r="6151" spans="1:18" x14ac:dyDescent="0.25">
      <c r="A6151" s="6" t="s">
        <v>7175</v>
      </c>
      <c r="B6151" s="6" t="s">
        <v>104</v>
      </c>
      <c r="C6151" s="6" t="s">
        <v>135</v>
      </c>
      <c r="D6151" s="6" t="s">
        <v>250</v>
      </c>
      <c r="E6151" s="6" t="s">
        <v>1854</v>
      </c>
      <c r="F6151" s="10">
        <v>43728</v>
      </c>
      <c r="G6151" s="6">
        <v>4</v>
      </c>
      <c r="H6151" s="11">
        <f>VLOOKUP(B6151,[1]!Product_Data[#Data],4,0)</f>
        <v>1671</v>
      </c>
      <c r="I6151" s="11">
        <f>VLOOKUP(B6151,[1]!Product_Data[#Data],3,0)</f>
        <v>1220</v>
      </c>
      <c r="J6151" s="11">
        <f t="shared" si="579"/>
        <v>4880</v>
      </c>
      <c r="K6151" s="11">
        <f t="shared" si="580"/>
        <v>6684</v>
      </c>
      <c r="L6151" s="11">
        <f t="shared" si="581"/>
        <v>1804</v>
      </c>
      <c r="M6151" t="str">
        <f>VLOOKUP(C6151,[1]!Location_Data[#Data],2,0)</f>
        <v>Oxnard</v>
      </c>
      <c r="N6151" t="str">
        <f>VLOOKUP(D6151,[1]!Salespeople_Data[#Data],2,0)</f>
        <v>Martin Carr</v>
      </c>
      <c r="O6151" t="str">
        <f>VLOOKUP(E6151,[1]!Customer_Data[#Data],2,0)</f>
        <v>Carlos Miller</v>
      </c>
      <c r="P6151" s="15">
        <f t="shared" si="576"/>
        <v>6</v>
      </c>
      <c r="Q6151">
        <f t="shared" si="577"/>
        <v>9</v>
      </c>
      <c r="R6151">
        <f t="shared" si="578"/>
        <v>2019</v>
      </c>
    </row>
    <row r="6152" spans="1:18" x14ac:dyDescent="0.25">
      <c r="A6152" s="6" t="s">
        <v>7176</v>
      </c>
      <c r="B6152" s="6" t="s">
        <v>652</v>
      </c>
      <c r="C6152" s="6" t="s">
        <v>9</v>
      </c>
      <c r="D6152" s="6" t="s">
        <v>159</v>
      </c>
      <c r="E6152" s="6" t="s">
        <v>658</v>
      </c>
      <c r="F6152" s="10">
        <v>43660</v>
      </c>
      <c r="G6152" s="6">
        <v>1</v>
      </c>
      <c r="H6152" s="11">
        <f>VLOOKUP(B6152,[1]!Product_Data[#Data],4,0)</f>
        <v>217</v>
      </c>
      <c r="I6152" s="11">
        <f>VLOOKUP(B6152,[1]!Product_Data[#Data],3,0)</f>
        <v>171</v>
      </c>
      <c r="J6152" s="11">
        <f t="shared" si="579"/>
        <v>171</v>
      </c>
      <c r="K6152" s="11">
        <f t="shared" si="580"/>
        <v>217</v>
      </c>
      <c r="L6152" s="11">
        <f t="shared" si="581"/>
        <v>46</v>
      </c>
      <c r="M6152" t="str">
        <f>VLOOKUP(C6152,[1]!Location_Data[#Data],2,0)</f>
        <v>San Mateo</v>
      </c>
      <c r="N6152" t="str">
        <f>VLOOKUP(D6152,[1]!Salespeople_Data[#Data],2,0)</f>
        <v>Bobby Russell</v>
      </c>
      <c r="O6152" t="str">
        <f>VLOOKUP(E6152,[1]!Customer_Data[#Data],2,0)</f>
        <v>Martin Olson</v>
      </c>
      <c r="P6152" s="15">
        <f t="shared" si="576"/>
        <v>1</v>
      </c>
      <c r="Q6152">
        <f t="shared" si="577"/>
        <v>7</v>
      </c>
      <c r="R6152">
        <f t="shared" si="578"/>
        <v>2019</v>
      </c>
    </row>
    <row r="6153" spans="1:18" x14ac:dyDescent="0.25">
      <c r="A6153" s="6" t="s">
        <v>7177</v>
      </c>
      <c r="B6153" s="6" t="s">
        <v>8</v>
      </c>
      <c r="C6153" s="6" t="s">
        <v>467</v>
      </c>
      <c r="D6153" s="6" t="s">
        <v>49</v>
      </c>
      <c r="E6153" s="6" t="s">
        <v>1613</v>
      </c>
      <c r="F6153" s="10">
        <v>43677</v>
      </c>
      <c r="G6153" s="6">
        <v>1</v>
      </c>
      <c r="H6153" s="11">
        <f>VLOOKUP(B6153,[1]!Product_Data[#Data],4,0)</f>
        <v>1522</v>
      </c>
      <c r="I6153" s="11">
        <f>VLOOKUP(B6153,[1]!Product_Data[#Data],3,0)</f>
        <v>791</v>
      </c>
      <c r="J6153" s="11">
        <f t="shared" si="579"/>
        <v>791</v>
      </c>
      <c r="K6153" s="11">
        <f t="shared" si="580"/>
        <v>1522</v>
      </c>
      <c r="L6153" s="11">
        <f t="shared" si="581"/>
        <v>731</v>
      </c>
      <c r="M6153" t="str">
        <f>VLOOKUP(C6153,[1]!Location_Data[#Data],2,0)</f>
        <v>Garden Grove</v>
      </c>
      <c r="N6153" t="str">
        <f>VLOOKUP(D6153,[1]!Salespeople_Data[#Data],2,0)</f>
        <v>Walter Cook</v>
      </c>
      <c r="O6153" t="str">
        <f>VLOOKUP(E6153,[1]!Customer_Data[#Data],2,0)</f>
        <v>Raymond Fields</v>
      </c>
      <c r="P6153" s="15">
        <f t="shared" si="576"/>
        <v>4</v>
      </c>
      <c r="Q6153">
        <f t="shared" si="577"/>
        <v>7</v>
      </c>
      <c r="R6153">
        <f t="shared" si="578"/>
        <v>2019</v>
      </c>
    </row>
    <row r="6154" spans="1:18" x14ac:dyDescent="0.25">
      <c r="A6154" s="6" t="s">
        <v>7178</v>
      </c>
      <c r="B6154" s="6" t="s">
        <v>13</v>
      </c>
      <c r="C6154" s="6" t="s">
        <v>39</v>
      </c>
      <c r="D6154" s="6" t="s">
        <v>40</v>
      </c>
      <c r="E6154" s="6" t="s">
        <v>1236</v>
      </c>
      <c r="F6154" s="10">
        <v>43505</v>
      </c>
      <c r="G6154" s="6">
        <v>1</v>
      </c>
      <c r="H6154" s="11">
        <f>VLOOKUP(B6154,[1]!Product_Data[#Data],4,0)</f>
        <v>1022</v>
      </c>
      <c r="I6154" s="11">
        <f>VLOOKUP(B6154,[1]!Product_Data[#Data],3,0)</f>
        <v>818</v>
      </c>
      <c r="J6154" s="11">
        <f t="shared" si="579"/>
        <v>818</v>
      </c>
      <c r="K6154" s="11">
        <f t="shared" si="580"/>
        <v>1022</v>
      </c>
      <c r="L6154" s="11">
        <f t="shared" si="581"/>
        <v>204</v>
      </c>
      <c r="M6154" t="str">
        <f>VLOOKUP(C6154,[1]!Location_Data[#Data],2,0)</f>
        <v>Oceanside</v>
      </c>
      <c r="N6154" t="str">
        <f>VLOOKUP(D6154,[1]!Salespeople_Data[#Data],2,0)</f>
        <v>Brian Hansen</v>
      </c>
      <c r="O6154" t="str">
        <f>VLOOKUP(E6154,[1]!Customer_Data[#Data],2,0)</f>
        <v>Roger Mills</v>
      </c>
      <c r="P6154" s="15">
        <f t="shared" si="576"/>
        <v>7</v>
      </c>
      <c r="Q6154">
        <f t="shared" si="577"/>
        <v>2</v>
      </c>
      <c r="R6154">
        <f t="shared" si="578"/>
        <v>2019</v>
      </c>
    </row>
    <row r="6155" spans="1:18" x14ac:dyDescent="0.25">
      <c r="A6155" s="6" t="s">
        <v>7179</v>
      </c>
      <c r="B6155" s="6" t="s">
        <v>435</v>
      </c>
      <c r="C6155" s="6" t="s">
        <v>195</v>
      </c>
      <c r="D6155" s="6" t="s">
        <v>257</v>
      </c>
      <c r="E6155" s="6" t="s">
        <v>1918</v>
      </c>
      <c r="F6155" s="10">
        <v>43685</v>
      </c>
      <c r="G6155" s="6">
        <v>3</v>
      </c>
      <c r="H6155" s="11">
        <f>VLOOKUP(B6155,[1]!Product_Data[#Data],4,0)</f>
        <v>2141</v>
      </c>
      <c r="I6155" s="11">
        <f>VLOOKUP(B6155,[1]!Product_Data[#Data],3,0)</f>
        <v>1777</v>
      </c>
      <c r="J6155" s="11">
        <f t="shared" si="579"/>
        <v>5331</v>
      </c>
      <c r="K6155" s="11">
        <f t="shared" si="580"/>
        <v>6423</v>
      </c>
      <c r="L6155" s="11">
        <f t="shared" si="581"/>
        <v>1092</v>
      </c>
      <c r="M6155" t="str">
        <f>VLOOKUP(C6155,[1]!Location_Data[#Data],2,0)</f>
        <v>Pomona</v>
      </c>
      <c r="N6155" t="str">
        <f>VLOOKUP(D6155,[1]!Salespeople_Data[#Data],2,0)</f>
        <v>Jerry Perry</v>
      </c>
      <c r="O6155" t="str">
        <f>VLOOKUP(E6155,[1]!Customer_Data[#Data],2,0)</f>
        <v>Jack Howell</v>
      </c>
      <c r="P6155" s="15">
        <f t="shared" si="576"/>
        <v>5</v>
      </c>
      <c r="Q6155">
        <f t="shared" si="577"/>
        <v>8</v>
      </c>
      <c r="R6155">
        <f t="shared" si="578"/>
        <v>2019</v>
      </c>
    </row>
    <row r="6156" spans="1:18" x14ac:dyDescent="0.25">
      <c r="A6156" s="6" t="s">
        <v>7180</v>
      </c>
      <c r="B6156" s="6" t="s">
        <v>185</v>
      </c>
      <c r="C6156" s="6" t="s">
        <v>79</v>
      </c>
      <c r="D6156" s="6" t="s">
        <v>191</v>
      </c>
      <c r="E6156" s="6" t="s">
        <v>317</v>
      </c>
      <c r="F6156" s="10">
        <v>43612</v>
      </c>
      <c r="G6156" s="6">
        <v>1</v>
      </c>
      <c r="H6156" s="11">
        <f>VLOOKUP(B6156,[1]!Product_Data[#Data],4,0)</f>
        <v>667</v>
      </c>
      <c r="I6156" s="11">
        <f>VLOOKUP(B6156,[1]!Product_Data[#Data],3,0)</f>
        <v>387</v>
      </c>
      <c r="J6156" s="11">
        <f t="shared" si="579"/>
        <v>387</v>
      </c>
      <c r="K6156" s="11">
        <f t="shared" si="580"/>
        <v>667</v>
      </c>
      <c r="L6156" s="11">
        <f t="shared" si="581"/>
        <v>280</v>
      </c>
      <c r="M6156" t="str">
        <f>VLOOKUP(C6156,[1]!Location_Data[#Data],2,0)</f>
        <v>Palmdale</v>
      </c>
      <c r="N6156" t="str">
        <f>VLOOKUP(D6156,[1]!Salespeople_Data[#Data],2,0)</f>
        <v>Robert Reed</v>
      </c>
      <c r="O6156" t="str">
        <f>VLOOKUP(E6156,[1]!Customer_Data[#Data],2,0)</f>
        <v>Jimmy Morrison</v>
      </c>
      <c r="P6156" s="15">
        <f t="shared" si="576"/>
        <v>2</v>
      </c>
      <c r="Q6156">
        <f t="shared" si="577"/>
        <v>5</v>
      </c>
      <c r="R6156">
        <f t="shared" si="578"/>
        <v>2019</v>
      </c>
    </row>
    <row r="6157" spans="1:18" x14ac:dyDescent="0.25">
      <c r="A6157" s="6" t="s">
        <v>7181</v>
      </c>
      <c r="B6157" s="6" t="s">
        <v>464</v>
      </c>
      <c r="C6157" s="6" t="s">
        <v>512</v>
      </c>
      <c r="D6157" s="6" t="s">
        <v>87</v>
      </c>
      <c r="E6157" s="6" t="s">
        <v>1063</v>
      </c>
      <c r="F6157" s="10">
        <v>43790</v>
      </c>
      <c r="G6157" s="6">
        <v>4</v>
      </c>
      <c r="H6157" s="11">
        <f>VLOOKUP(B6157,[1]!Product_Data[#Data],4,0)</f>
        <v>1566</v>
      </c>
      <c r="I6157" s="11">
        <f>VLOOKUP(B6157,[1]!Product_Data[#Data],3,0)</f>
        <v>1190</v>
      </c>
      <c r="J6157" s="11">
        <f t="shared" si="579"/>
        <v>4760</v>
      </c>
      <c r="K6157" s="11">
        <f t="shared" si="580"/>
        <v>6264</v>
      </c>
      <c r="L6157" s="11">
        <f t="shared" si="581"/>
        <v>1504</v>
      </c>
      <c r="M6157" t="str">
        <f>VLOOKUP(C6157,[1]!Location_Data[#Data],2,0)</f>
        <v>Long Beach</v>
      </c>
      <c r="N6157" t="str">
        <f>VLOOKUP(D6157,[1]!Salespeople_Data[#Data],2,0)</f>
        <v>Martin Perry</v>
      </c>
      <c r="O6157" t="str">
        <f>VLOOKUP(E6157,[1]!Customer_Data[#Data],2,0)</f>
        <v>Michael Reed</v>
      </c>
      <c r="P6157" s="15">
        <f t="shared" si="576"/>
        <v>5</v>
      </c>
      <c r="Q6157">
        <f t="shared" si="577"/>
        <v>11</v>
      </c>
      <c r="R6157">
        <f t="shared" si="578"/>
        <v>2019</v>
      </c>
    </row>
    <row r="6158" spans="1:18" x14ac:dyDescent="0.25">
      <c r="A6158" s="6" t="s">
        <v>7182</v>
      </c>
      <c r="B6158" s="6" t="s">
        <v>99</v>
      </c>
      <c r="C6158" s="6" t="s">
        <v>355</v>
      </c>
      <c r="D6158" s="6" t="s">
        <v>58</v>
      </c>
      <c r="E6158" s="6" t="s">
        <v>658</v>
      </c>
      <c r="F6158" s="10">
        <v>43810</v>
      </c>
      <c r="G6158" s="6">
        <v>3</v>
      </c>
      <c r="H6158" s="11">
        <f>VLOOKUP(B6158,[1]!Product_Data[#Data],4,0)</f>
        <v>1708</v>
      </c>
      <c r="I6158" s="11">
        <f>VLOOKUP(B6158,[1]!Product_Data[#Data],3,0)</f>
        <v>871</v>
      </c>
      <c r="J6158" s="11">
        <f t="shared" si="579"/>
        <v>2613</v>
      </c>
      <c r="K6158" s="11">
        <f t="shared" si="580"/>
        <v>5124</v>
      </c>
      <c r="L6158" s="11">
        <f t="shared" si="581"/>
        <v>2511</v>
      </c>
      <c r="M6158" t="str">
        <f>VLOOKUP(C6158,[1]!Location_Data[#Data],2,0)</f>
        <v>Burbank</v>
      </c>
      <c r="N6158" t="str">
        <f>VLOOKUP(D6158,[1]!Salespeople_Data[#Data],2,0)</f>
        <v>Christopher Tucker</v>
      </c>
      <c r="O6158" t="str">
        <f>VLOOKUP(E6158,[1]!Customer_Data[#Data],2,0)</f>
        <v>Martin Olson</v>
      </c>
      <c r="P6158" s="15">
        <f t="shared" si="576"/>
        <v>4</v>
      </c>
      <c r="Q6158">
        <f t="shared" si="577"/>
        <v>12</v>
      </c>
      <c r="R6158">
        <f t="shared" si="578"/>
        <v>2019</v>
      </c>
    </row>
    <row r="6159" spans="1:18" x14ac:dyDescent="0.25">
      <c r="A6159" s="6" t="s">
        <v>7183</v>
      </c>
      <c r="B6159" s="6" t="s">
        <v>200</v>
      </c>
      <c r="C6159" s="6" t="s">
        <v>62</v>
      </c>
      <c r="D6159" s="6" t="s">
        <v>53</v>
      </c>
      <c r="E6159" s="6" t="s">
        <v>979</v>
      </c>
      <c r="F6159" s="10">
        <v>43668</v>
      </c>
      <c r="G6159" s="6">
        <v>4</v>
      </c>
      <c r="H6159" s="11">
        <f>VLOOKUP(B6159,[1]!Product_Data[#Data],4,0)</f>
        <v>315</v>
      </c>
      <c r="I6159" s="11">
        <f>VLOOKUP(B6159,[1]!Product_Data[#Data],3,0)</f>
        <v>208</v>
      </c>
      <c r="J6159" s="11">
        <f t="shared" si="579"/>
        <v>832</v>
      </c>
      <c r="K6159" s="11">
        <f t="shared" si="580"/>
        <v>1260</v>
      </c>
      <c r="L6159" s="11">
        <f t="shared" si="581"/>
        <v>428</v>
      </c>
      <c r="M6159" t="str">
        <f>VLOOKUP(C6159,[1]!Location_Data[#Data],2,0)</f>
        <v>Fairfield</v>
      </c>
      <c r="N6159" t="str">
        <f>VLOOKUP(D6159,[1]!Salespeople_Data[#Data],2,0)</f>
        <v>Scott Mason</v>
      </c>
      <c r="O6159" t="str">
        <f>VLOOKUP(E6159,[1]!Customer_Data[#Data],2,0)</f>
        <v>Joshua Jones</v>
      </c>
      <c r="P6159" s="15">
        <f t="shared" si="576"/>
        <v>2</v>
      </c>
      <c r="Q6159">
        <f t="shared" si="577"/>
        <v>7</v>
      </c>
      <c r="R6159">
        <f t="shared" si="578"/>
        <v>2019</v>
      </c>
    </row>
    <row r="6160" spans="1:18" x14ac:dyDescent="0.25">
      <c r="A6160" s="6" t="s">
        <v>7184</v>
      </c>
      <c r="B6160" s="6" t="s">
        <v>28</v>
      </c>
      <c r="C6160" s="6" t="s">
        <v>229</v>
      </c>
      <c r="D6160" s="6" t="s">
        <v>136</v>
      </c>
      <c r="E6160" s="6" t="s">
        <v>2354</v>
      </c>
      <c r="F6160" s="10">
        <v>43530</v>
      </c>
      <c r="G6160" s="6">
        <v>3</v>
      </c>
      <c r="H6160" s="11">
        <f>VLOOKUP(B6160,[1]!Product_Data[#Data],4,0)</f>
        <v>684</v>
      </c>
      <c r="I6160" s="11">
        <f>VLOOKUP(B6160,[1]!Product_Data[#Data],3,0)</f>
        <v>561</v>
      </c>
      <c r="J6160" s="11">
        <f t="shared" si="579"/>
        <v>1683</v>
      </c>
      <c r="K6160" s="11">
        <f t="shared" si="580"/>
        <v>2052</v>
      </c>
      <c r="L6160" s="11">
        <f t="shared" si="581"/>
        <v>369</v>
      </c>
      <c r="M6160" t="str">
        <f>VLOOKUP(C6160,[1]!Location_Data[#Data],2,0)</f>
        <v>San Jose</v>
      </c>
      <c r="N6160" t="str">
        <f>VLOOKUP(D6160,[1]!Salespeople_Data[#Data],2,0)</f>
        <v>Clarence Fox</v>
      </c>
      <c r="O6160" t="str">
        <f>VLOOKUP(E6160,[1]!Customer_Data[#Data],2,0)</f>
        <v>Jeremy Porter</v>
      </c>
      <c r="P6160" s="15">
        <f t="shared" si="576"/>
        <v>4</v>
      </c>
      <c r="Q6160">
        <f t="shared" si="577"/>
        <v>3</v>
      </c>
      <c r="R6160">
        <f t="shared" si="578"/>
        <v>2019</v>
      </c>
    </row>
    <row r="6161" spans="1:18" x14ac:dyDescent="0.25">
      <c r="A6161" s="6" t="s">
        <v>7185</v>
      </c>
      <c r="B6161" s="6" t="s">
        <v>373</v>
      </c>
      <c r="C6161" s="6" t="s">
        <v>268</v>
      </c>
      <c r="D6161" s="6" t="s">
        <v>40</v>
      </c>
      <c r="E6161" s="6" t="s">
        <v>1640</v>
      </c>
      <c r="F6161" s="10">
        <v>43694</v>
      </c>
      <c r="G6161" s="6">
        <v>1</v>
      </c>
      <c r="H6161" s="11">
        <f>VLOOKUP(B6161,[1]!Product_Data[#Data],4,0)</f>
        <v>2182</v>
      </c>
      <c r="I6161" s="11">
        <f>VLOOKUP(B6161,[1]!Product_Data[#Data],3,0)</f>
        <v>1200</v>
      </c>
      <c r="J6161" s="11">
        <f t="shared" si="579"/>
        <v>1200</v>
      </c>
      <c r="K6161" s="11">
        <f t="shared" si="580"/>
        <v>2182</v>
      </c>
      <c r="L6161" s="11">
        <f t="shared" si="581"/>
        <v>982</v>
      </c>
      <c r="M6161" t="str">
        <f>VLOOKUP(C6161,[1]!Location_Data[#Data],2,0)</f>
        <v>Murrieta</v>
      </c>
      <c r="N6161" t="str">
        <f>VLOOKUP(D6161,[1]!Salespeople_Data[#Data],2,0)</f>
        <v>Brian Hansen</v>
      </c>
      <c r="O6161" t="str">
        <f>VLOOKUP(E6161,[1]!Customer_Data[#Data],2,0)</f>
        <v>Stephen Payne</v>
      </c>
      <c r="P6161" s="15">
        <f t="shared" si="576"/>
        <v>7</v>
      </c>
      <c r="Q6161">
        <f t="shared" si="577"/>
        <v>8</v>
      </c>
      <c r="R6161">
        <f t="shared" si="578"/>
        <v>2019</v>
      </c>
    </row>
    <row r="6162" spans="1:18" x14ac:dyDescent="0.25">
      <c r="A6162" s="6" t="s">
        <v>7186</v>
      </c>
      <c r="B6162" s="6" t="s">
        <v>207</v>
      </c>
      <c r="C6162" s="6" t="s">
        <v>182</v>
      </c>
      <c r="D6162" s="6" t="s">
        <v>216</v>
      </c>
      <c r="E6162" s="6" t="s">
        <v>2371</v>
      </c>
      <c r="F6162" s="10">
        <v>43652</v>
      </c>
      <c r="G6162" s="6">
        <v>2</v>
      </c>
      <c r="H6162" s="11">
        <f>VLOOKUP(B6162,[1]!Product_Data[#Data],4,0)</f>
        <v>2464</v>
      </c>
      <c r="I6162" s="11">
        <f>VLOOKUP(B6162,[1]!Product_Data[#Data],3,0)</f>
        <v>1774</v>
      </c>
      <c r="J6162" s="11">
        <f t="shared" si="579"/>
        <v>3548</v>
      </c>
      <c r="K6162" s="11">
        <f t="shared" si="580"/>
        <v>4928</v>
      </c>
      <c r="L6162" s="11">
        <f t="shared" si="581"/>
        <v>1380</v>
      </c>
      <c r="M6162" t="str">
        <f>VLOOKUP(C6162,[1]!Location_Data[#Data],2,0)</f>
        <v>Vallejo</v>
      </c>
      <c r="N6162" t="str">
        <f>VLOOKUP(D6162,[1]!Salespeople_Data[#Data],2,0)</f>
        <v>Ernest Wagner</v>
      </c>
      <c r="O6162" t="str">
        <f>VLOOKUP(E6162,[1]!Customer_Data[#Data],2,0)</f>
        <v>Todd Lynch</v>
      </c>
      <c r="P6162" s="15">
        <f t="shared" si="576"/>
        <v>7</v>
      </c>
      <c r="Q6162">
        <f t="shared" si="577"/>
        <v>7</v>
      </c>
      <c r="R6162">
        <f t="shared" si="578"/>
        <v>2019</v>
      </c>
    </row>
    <row r="6163" spans="1:18" x14ac:dyDescent="0.25">
      <c r="A6163" s="6" t="s">
        <v>7187</v>
      </c>
      <c r="B6163" s="6" t="s">
        <v>263</v>
      </c>
      <c r="C6163" s="6" t="s">
        <v>149</v>
      </c>
      <c r="D6163" s="6" t="s">
        <v>30</v>
      </c>
      <c r="E6163" s="6" t="s">
        <v>2076</v>
      </c>
      <c r="F6163" s="10">
        <v>43558</v>
      </c>
      <c r="G6163" s="6">
        <v>1</v>
      </c>
      <c r="H6163" s="11">
        <f>VLOOKUP(B6163,[1]!Product_Data[#Data],4,0)</f>
        <v>378</v>
      </c>
      <c r="I6163" s="11">
        <f>VLOOKUP(B6163,[1]!Product_Data[#Data],3,0)</f>
        <v>291</v>
      </c>
      <c r="J6163" s="11">
        <f t="shared" si="579"/>
        <v>291</v>
      </c>
      <c r="K6163" s="11">
        <f t="shared" si="580"/>
        <v>378</v>
      </c>
      <c r="L6163" s="11">
        <f t="shared" si="581"/>
        <v>87</v>
      </c>
      <c r="M6163" t="str">
        <f>VLOOKUP(C6163,[1]!Location_Data[#Data],2,0)</f>
        <v>Antioch</v>
      </c>
      <c r="N6163" t="str">
        <f>VLOOKUP(D6163,[1]!Salespeople_Data[#Data],2,0)</f>
        <v>Carl Hall</v>
      </c>
      <c r="O6163" t="str">
        <f>VLOOKUP(E6163,[1]!Customer_Data[#Data],2,0)</f>
        <v>Keith Robinson</v>
      </c>
      <c r="P6163" s="15">
        <f t="shared" si="576"/>
        <v>4</v>
      </c>
      <c r="Q6163">
        <f t="shared" si="577"/>
        <v>4</v>
      </c>
      <c r="R6163">
        <f t="shared" si="578"/>
        <v>2019</v>
      </c>
    </row>
    <row r="6164" spans="1:18" x14ac:dyDescent="0.25">
      <c r="A6164" s="6" t="s">
        <v>7188</v>
      </c>
      <c r="B6164" s="6" t="s">
        <v>383</v>
      </c>
      <c r="C6164" s="6" t="s">
        <v>186</v>
      </c>
      <c r="D6164" s="6" t="s">
        <v>111</v>
      </c>
      <c r="E6164" s="6" t="s">
        <v>1040</v>
      </c>
      <c r="F6164" s="10">
        <v>43741</v>
      </c>
      <c r="G6164" s="6">
        <v>3</v>
      </c>
      <c r="H6164" s="11">
        <f>VLOOKUP(B6164,[1]!Product_Data[#Data],4,0)</f>
        <v>1494</v>
      </c>
      <c r="I6164" s="11">
        <f>VLOOKUP(B6164,[1]!Product_Data[#Data],3,0)</f>
        <v>971</v>
      </c>
      <c r="J6164" s="11">
        <f t="shared" si="579"/>
        <v>2913</v>
      </c>
      <c r="K6164" s="11">
        <f t="shared" si="580"/>
        <v>4482</v>
      </c>
      <c r="L6164" s="11">
        <f t="shared" si="581"/>
        <v>1569</v>
      </c>
      <c r="M6164" t="str">
        <f>VLOOKUP(C6164,[1]!Location_Data[#Data],2,0)</f>
        <v>Riverside</v>
      </c>
      <c r="N6164" t="str">
        <f>VLOOKUP(D6164,[1]!Salespeople_Data[#Data],2,0)</f>
        <v>Ryan Welch</v>
      </c>
      <c r="O6164" t="str">
        <f>VLOOKUP(E6164,[1]!Customer_Data[#Data],2,0)</f>
        <v>Carlos Stewart</v>
      </c>
      <c r="P6164" s="15">
        <f t="shared" si="576"/>
        <v>5</v>
      </c>
      <c r="Q6164">
        <f t="shared" si="577"/>
        <v>10</v>
      </c>
      <c r="R6164">
        <f t="shared" si="578"/>
        <v>2019</v>
      </c>
    </row>
    <row r="6165" spans="1:18" x14ac:dyDescent="0.25">
      <c r="A6165" s="6" t="s">
        <v>7189</v>
      </c>
      <c r="B6165" s="6" t="s">
        <v>495</v>
      </c>
      <c r="C6165" s="6" t="s">
        <v>392</v>
      </c>
      <c r="D6165" s="6" t="s">
        <v>58</v>
      </c>
      <c r="E6165" s="6" t="s">
        <v>81</v>
      </c>
      <c r="F6165" s="10">
        <v>43538</v>
      </c>
      <c r="G6165" s="6">
        <v>3</v>
      </c>
      <c r="H6165" s="11">
        <f>VLOOKUP(B6165,[1]!Product_Data[#Data],4,0)</f>
        <v>1467</v>
      </c>
      <c r="I6165" s="11">
        <f>VLOOKUP(B6165,[1]!Product_Data[#Data],3,0)</f>
        <v>807</v>
      </c>
      <c r="J6165" s="11">
        <f t="shared" si="579"/>
        <v>2421</v>
      </c>
      <c r="K6165" s="11">
        <f t="shared" si="580"/>
        <v>4401</v>
      </c>
      <c r="L6165" s="11">
        <f t="shared" si="581"/>
        <v>1980</v>
      </c>
      <c r="M6165" t="str">
        <f>VLOOKUP(C6165,[1]!Location_Data[#Data],2,0)</f>
        <v>Visalia</v>
      </c>
      <c r="N6165" t="str">
        <f>VLOOKUP(D6165,[1]!Salespeople_Data[#Data],2,0)</f>
        <v>Christopher Tucker</v>
      </c>
      <c r="O6165" t="str">
        <f>VLOOKUP(E6165,[1]!Customer_Data[#Data],2,0)</f>
        <v>Henry Boyd</v>
      </c>
      <c r="P6165" s="15">
        <f t="shared" si="576"/>
        <v>5</v>
      </c>
      <c r="Q6165">
        <f t="shared" si="577"/>
        <v>3</v>
      </c>
      <c r="R6165">
        <f t="shared" si="578"/>
        <v>2019</v>
      </c>
    </row>
    <row r="6166" spans="1:18" x14ac:dyDescent="0.25">
      <c r="A6166" s="6" t="s">
        <v>7190</v>
      </c>
      <c r="B6166" s="6" t="s">
        <v>194</v>
      </c>
      <c r="C6166" s="6" t="s">
        <v>100</v>
      </c>
      <c r="D6166" s="6" t="s">
        <v>359</v>
      </c>
      <c r="E6166" s="6" t="s">
        <v>1332</v>
      </c>
      <c r="F6166" s="10">
        <v>43660</v>
      </c>
      <c r="G6166" s="6">
        <v>3</v>
      </c>
      <c r="H6166" s="11">
        <f>VLOOKUP(B6166,[1]!Product_Data[#Data],4,0)</f>
        <v>1278</v>
      </c>
      <c r="I6166" s="11">
        <f>VLOOKUP(B6166,[1]!Product_Data[#Data],3,0)</f>
        <v>665</v>
      </c>
      <c r="J6166" s="11">
        <f t="shared" si="579"/>
        <v>1995</v>
      </c>
      <c r="K6166" s="11">
        <f t="shared" si="580"/>
        <v>3834</v>
      </c>
      <c r="L6166" s="11">
        <f t="shared" si="581"/>
        <v>1839</v>
      </c>
      <c r="M6166" t="str">
        <f>VLOOKUP(C6166,[1]!Location_Data[#Data],2,0)</f>
        <v>Victorville</v>
      </c>
      <c r="N6166" t="str">
        <f>VLOOKUP(D6166,[1]!Salespeople_Data[#Data],2,0)</f>
        <v>Eugene Holmes</v>
      </c>
      <c r="O6166" t="str">
        <f>VLOOKUP(E6166,[1]!Customer_Data[#Data],2,0)</f>
        <v>Martin Mason</v>
      </c>
      <c r="P6166" s="15">
        <f t="shared" si="576"/>
        <v>1</v>
      </c>
      <c r="Q6166">
        <f t="shared" si="577"/>
        <v>7</v>
      </c>
      <c r="R6166">
        <f t="shared" si="578"/>
        <v>2019</v>
      </c>
    </row>
    <row r="6167" spans="1:18" x14ac:dyDescent="0.25">
      <c r="A6167" s="6" t="s">
        <v>7191</v>
      </c>
      <c r="B6167" s="6" t="s">
        <v>43</v>
      </c>
      <c r="C6167" s="6" t="s">
        <v>386</v>
      </c>
      <c r="D6167" s="6" t="s">
        <v>75</v>
      </c>
      <c r="E6167" s="6" t="s">
        <v>1098</v>
      </c>
      <c r="F6167" s="10">
        <v>43575</v>
      </c>
      <c r="G6167" s="6">
        <v>2</v>
      </c>
      <c r="H6167" s="11">
        <f>VLOOKUP(B6167,[1]!Product_Data[#Data],4,0)</f>
        <v>356</v>
      </c>
      <c r="I6167" s="11">
        <f>VLOOKUP(B6167,[1]!Product_Data[#Data],3,0)</f>
        <v>292</v>
      </c>
      <c r="J6167" s="11">
        <f t="shared" si="579"/>
        <v>584</v>
      </c>
      <c r="K6167" s="11">
        <f t="shared" si="580"/>
        <v>712</v>
      </c>
      <c r="L6167" s="11">
        <f t="shared" si="581"/>
        <v>128</v>
      </c>
      <c r="M6167" t="str">
        <f>VLOOKUP(C6167,[1]!Location_Data[#Data],2,0)</f>
        <v>Carlsbad</v>
      </c>
      <c r="N6167" t="str">
        <f>VLOOKUP(D6167,[1]!Salespeople_Data[#Data],2,0)</f>
        <v>Roger Robertson</v>
      </c>
      <c r="O6167" t="str">
        <f>VLOOKUP(E6167,[1]!Customer_Data[#Data],2,0)</f>
        <v>Jeremy Allen</v>
      </c>
      <c r="P6167" s="15">
        <f t="shared" si="576"/>
        <v>7</v>
      </c>
      <c r="Q6167">
        <f t="shared" si="577"/>
        <v>4</v>
      </c>
      <c r="R6167">
        <f t="shared" si="578"/>
        <v>2019</v>
      </c>
    </row>
    <row r="6168" spans="1:18" x14ac:dyDescent="0.25">
      <c r="A6168" s="6" t="s">
        <v>7192</v>
      </c>
      <c r="B6168" s="6" t="s">
        <v>395</v>
      </c>
      <c r="C6168" s="6" t="s">
        <v>52</v>
      </c>
      <c r="D6168" s="6" t="s">
        <v>58</v>
      </c>
      <c r="E6168" s="6" t="s">
        <v>1410</v>
      </c>
      <c r="F6168" s="10">
        <v>43751</v>
      </c>
      <c r="G6168" s="6">
        <v>1</v>
      </c>
      <c r="H6168" s="11">
        <f>VLOOKUP(B6168,[1]!Product_Data[#Data],4,0)</f>
        <v>2257</v>
      </c>
      <c r="I6168" s="11">
        <f>VLOOKUP(B6168,[1]!Product_Data[#Data],3,0)</f>
        <v>1535</v>
      </c>
      <c r="J6168" s="11">
        <f t="shared" si="579"/>
        <v>1535</v>
      </c>
      <c r="K6168" s="11">
        <f t="shared" si="580"/>
        <v>2257</v>
      </c>
      <c r="L6168" s="11">
        <f t="shared" si="581"/>
        <v>722</v>
      </c>
      <c r="M6168" t="str">
        <f>VLOOKUP(C6168,[1]!Location_Data[#Data],2,0)</f>
        <v>Pasadena</v>
      </c>
      <c r="N6168" t="str">
        <f>VLOOKUP(D6168,[1]!Salespeople_Data[#Data],2,0)</f>
        <v>Christopher Tucker</v>
      </c>
      <c r="O6168" t="str">
        <f>VLOOKUP(E6168,[1]!Customer_Data[#Data],2,0)</f>
        <v>Wayne Williams</v>
      </c>
      <c r="P6168" s="15">
        <f t="shared" si="576"/>
        <v>1</v>
      </c>
      <c r="Q6168">
        <f t="shared" si="577"/>
        <v>10</v>
      </c>
      <c r="R6168">
        <f t="shared" si="578"/>
        <v>2019</v>
      </c>
    </row>
    <row r="6169" spans="1:18" x14ac:dyDescent="0.25">
      <c r="A6169" s="6" t="s">
        <v>7193</v>
      </c>
      <c r="B6169" s="6" t="s">
        <v>256</v>
      </c>
      <c r="C6169" s="6" t="s">
        <v>253</v>
      </c>
      <c r="D6169" s="6" t="s">
        <v>35</v>
      </c>
      <c r="E6169" s="6" t="s">
        <v>319</v>
      </c>
      <c r="F6169" s="10">
        <v>43753</v>
      </c>
      <c r="G6169" s="6">
        <v>3</v>
      </c>
      <c r="H6169" s="11">
        <f>VLOOKUP(B6169,[1]!Product_Data[#Data],4,0)</f>
        <v>596</v>
      </c>
      <c r="I6169" s="11">
        <f>VLOOKUP(B6169,[1]!Product_Data[#Data],3,0)</f>
        <v>358</v>
      </c>
      <c r="J6169" s="11">
        <f t="shared" si="579"/>
        <v>1074</v>
      </c>
      <c r="K6169" s="11">
        <f t="shared" si="580"/>
        <v>1788</v>
      </c>
      <c r="L6169" s="11">
        <f t="shared" si="581"/>
        <v>714</v>
      </c>
      <c r="M6169" t="str">
        <f>VLOOKUP(C6169,[1]!Location_Data[#Data],2,0)</f>
        <v>Bakersfield</v>
      </c>
      <c r="N6169" t="str">
        <f>VLOOKUP(D6169,[1]!Salespeople_Data[#Data],2,0)</f>
        <v>Charles Harper</v>
      </c>
      <c r="O6169" t="str">
        <f>VLOOKUP(E6169,[1]!Customer_Data[#Data],2,0)</f>
        <v>Walter Watson</v>
      </c>
      <c r="P6169" s="15">
        <f t="shared" si="576"/>
        <v>3</v>
      </c>
      <c r="Q6169">
        <f t="shared" si="577"/>
        <v>10</v>
      </c>
      <c r="R6169">
        <f t="shared" si="578"/>
        <v>2019</v>
      </c>
    </row>
    <row r="6170" spans="1:18" x14ac:dyDescent="0.25">
      <c r="A6170" s="6" t="s">
        <v>7194</v>
      </c>
      <c r="B6170" s="6" t="s">
        <v>185</v>
      </c>
      <c r="C6170" s="6" t="s">
        <v>467</v>
      </c>
      <c r="D6170" s="6" t="s">
        <v>216</v>
      </c>
      <c r="E6170" s="6" t="s">
        <v>1339</v>
      </c>
      <c r="F6170" s="10">
        <v>43632</v>
      </c>
      <c r="G6170" s="6">
        <v>1</v>
      </c>
      <c r="H6170" s="11">
        <f>VLOOKUP(B6170,[1]!Product_Data[#Data],4,0)</f>
        <v>667</v>
      </c>
      <c r="I6170" s="11">
        <f>VLOOKUP(B6170,[1]!Product_Data[#Data],3,0)</f>
        <v>387</v>
      </c>
      <c r="J6170" s="11">
        <f t="shared" si="579"/>
        <v>387</v>
      </c>
      <c r="K6170" s="11">
        <f t="shared" si="580"/>
        <v>667</v>
      </c>
      <c r="L6170" s="11">
        <f t="shared" si="581"/>
        <v>280</v>
      </c>
      <c r="M6170" t="str">
        <f>VLOOKUP(C6170,[1]!Location_Data[#Data],2,0)</f>
        <v>Garden Grove</v>
      </c>
      <c r="N6170" t="str">
        <f>VLOOKUP(D6170,[1]!Salespeople_Data[#Data],2,0)</f>
        <v>Ernest Wagner</v>
      </c>
      <c r="O6170" t="str">
        <f>VLOOKUP(E6170,[1]!Customer_Data[#Data],2,0)</f>
        <v>Jesse Evans</v>
      </c>
      <c r="P6170" s="15">
        <f t="shared" si="576"/>
        <v>1</v>
      </c>
      <c r="Q6170">
        <f t="shared" si="577"/>
        <v>6</v>
      </c>
      <c r="R6170">
        <f t="shared" si="578"/>
        <v>2019</v>
      </c>
    </row>
    <row r="6171" spans="1:18" x14ac:dyDescent="0.25">
      <c r="A6171" s="6" t="s">
        <v>7195</v>
      </c>
      <c r="B6171" s="6" t="s">
        <v>412</v>
      </c>
      <c r="C6171" s="6" t="s">
        <v>24</v>
      </c>
      <c r="D6171" s="6" t="s">
        <v>40</v>
      </c>
      <c r="E6171" s="6" t="s">
        <v>1570</v>
      </c>
      <c r="F6171" s="10">
        <v>43548</v>
      </c>
      <c r="G6171" s="6">
        <v>1</v>
      </c>
      <c r="H6171" s="11">
        <f>VLOOKUP(B6171,[1]!Product_Data[#Data],4,0)</f>
        <v>2396</v>
      </c>
      <c r="I6171" s="11">
        <f>VLOOKUP(B6171,[1]!Product_Data[#Data],3,0)</f>
        <v>1965</v>
      </c>
      <c r="J6171" s="11">
        <f t="shared" si="579"/>
        <v>1965</v>
      </c>
      <c r="K6171" s="11">
        <f t="shared" si="580"/>
        <v>2396</v>
      </c>
      <c r="L6171" s="11">
        <f t="shared" si="581"/>
        <v>431</v>
      </c>
      <c r="M6171" t="str">
        <f>VLOOKUP(C6171,[1]!Location_Data[#Data],2,0)</f>
        <v>Lancaster</v>
      </c>
      <c r="N6171" t="str">
        <f>VLOOKUP(D6171,[1]!Salespeople_Data[#Data],2,0)</f>
        <v>Brian Hansen</v>
      </c>
      <c r="O6171" t="str">
        <f>VLOOKUP(E6171,[1]!Customer_Data[#Data],2,0)</f>
        <v>Jonathan Harris</v>
      </c>
      <c r="P6171" s="15">
        <f t="shared" si="576"/>
        <v>1</v>
      </c>
      <c r="Q6171">
        <f t="shared" si="577"/>
        <v>3</v>
      </c>
      <c r="R6171">
        <f t="shared" si="578"/>
        <v>2019</v>
      </c>
    </row>
    <row r="6172" spans="1:18" x14ac:dyDescent="0.25">
      <c r="A6172" s="6" t="s">
        <v>7196</v>
      </c>
      <c r="B6172" s="6" t="s">
        <v>389</v>
      </c>
      <c r="C6172" s="6" t="s">
        <v>190</v>
      </c>
      <c r="D6172" s="6" t="s">
        <v>25</v>
      </c>
      <c r="E6172" s="6" t="s">
        <v>922</v>
      </c>
      <c r="F6172" s="10">
        <v>43684</v>
      </c>
      <c r="G6172" s="6">
        <v>1</v>
      </c>
      <c r="H6172" s="11">
        <f>VLOOKUP(B6172,[1]!Product_Data[#Data],4,0)</f>
        <v>1367</v>
      </c>
      <c r="I6172" s="11">
        <f>VLOOKUP(B6172,[1]!Product_Data[#Data],3,0)</f>
        <v>984</v>
      </c>
      <c r="J6172" s="11">
        <f t="shared" si="579"/>
        <v>984</v>
      </c>
      <c r="K6172" s="11">
        <f t="shared" si="580"/>
        <v>1367</v>
      </c>
      <c r="L6172" s="11">
        <f t="shared" si="581"/>
        <v>383</v>
      </c>
      <c r="M6172" t="str">
        <f>VLOOKUP(C6172,[1]!Location_Data[#Data],2,0)</f>
        <v>Oakland</v>
      </c>
      <c r="N6172" t="str">
        <f>VLOOKUP(D6172,[1]!Salespeople_Data[#Data],2,0)</f>
        <v>Brian Davis</v>
      </c>
      <c r="O6172" t="str">
        <f>VLOOKUP(E6172,[1]!Customer_Data[#Data],2,0)</f>
        <v>David Mendoza</v>
      </c>
      <c r="P6172" s="15">
        <f t="shared" si="576"/>
        <v>4</v>
      </c>
      <c r="Q6172">
        <f t="shared" si="577"/>
        <v>8</v>
      </c>
      <c r="R6172">
        <f t="shared" si="578"/>
        <v>2019</v>
      </c>
    </row>
    <row r="6173" spans="1:18" x14ac:dyDescent="0.25">
      <c r="A6173" s="6" t="s">
        <v>7197</v>
      </c>
      <c r="B6173" s="6" t="s">
        <v>818</v>
      </c>
      <c r="C6173" s="6" t="s">
        <v>377</v>
      </c>
      <c r="D6173" s="6" t="s">
        <v>10</v>
      </c>
      <c r="E6173" s="6" t="s">
        <v>885</v>
      </c>
      <c r="F6173" s="10">
        <v>43627</v>
      </c>
      <c r="G6173" s="6">
        <v>3</v>
      </c>
      <c r="H6173" s="11">
        <f>VLOOKUP(B6173,[1]!Product_Data[#Data],4,0)</f>
        <v>1638</v>
      </c>
      <c r="I6173" s="11">
        <f>VLOOKUP(B6173,[1]!Product_Data[#Data],3,0)</f>
        <v>1261</v>
      </c>
      <c r="J6173" s="11">
        <f t="shared" si="579"/>
        <v>3783</v>
      </c>
      <c r="K6173" s="11">
        <f t="shared" si="580"/>
        <v>4914</v>
      </c>
      <c r="L6173" s="11">
        <f t="shared" si="581"/>
        <v>1131</v>
      </c>
      <c r="M6173" t="str">
        <f>VLOOKUP(C6173,[1]!Location_Data[#Data],2,0)</f>
        <v>San Diego</v>
      </c>
      <c r="N6173" t="str">
        <f>VLOOKUP(D6173,[1]!Salespeople_Data[#Data],2,0)</f>
        <v>Justin Lynch</v>
      </c>
      <c r="O6173" t="str">
        <f>VLOOKUP(E6173,[1]!Customer_Data[#Data],2,0)</f>
        <v>Andrew Peters</v>
      </c>
      <c r="P6173" s="15">
        <f t="shared" si="576"/>
        <v>3</v>
      </c>
      <c r="Q6173">
        <f t="shared" si="577"/>
        <v>6</v>
      </c>
      <c r="R6173">
        <f t="shared" si="578"/>
        <v>2019</v>
      </c>
    </row>
    <row r="6174" spans="1:18" x14ac:dyDescent="0.25">
      <c r="A6174" s="6" t="s">
        <v>7198</v>
      </c>
      <c r="B6174" s="6" t="s">
        <v>43</v>
      </c>
      <c r="C6174" s="6" t="s">
        <v>220</v>
      </c>
      <c r="D6174" s="6" t="s">
        <v>58</v>
      </c>
      <c r="E6174" s="6" t="s">
        <v>838</v>
      </c>
      <c r="F6174" s="10">
        <v>43775</v>
      </c>
      <c r="G6174" s="6">
        <v>1</v>
      </c>
      <c r="H6174" s="11">
        <f>VLOOKUP(B6174,[1]!Product_Data[#Data],4,0)</f>
        <v>356</v>
      </c>
      <c r="I6174" s="11">
        <f>VLOOKUP(B6174,[1]!Product_Data[#Data],3,0)</f>
        <v>292</v>
      </c>
      <c r="J6174" s="11">
        <f t="shared" si="579"/>
        <v>292</v>
      </c>
      <c r="K6174" s="11">
        <f t="shared" si="580"/>
        <v>356</v>
      </c>
      <c r="L6174" s="11">
        <f t="shared" si="581"/>
        <v>64</v>
      </c>
      <c r="M6174" t="str">
        <f>VLOOKUP(C6174,[1]!Location_Data[#Data],2,0)</f>
        <v>Modesto</v>
      </c>
      <c r="N6174" t="str">
        <f>VLOOKUP(D6174,[1]!Salespeople_Data[#Data],2,0)</f>
        <v>Christopher Tucker</v>
      </c>
      <c r="O6174" t="str">
        <f>VLOOKUP(E6174,[1]!Customer_Data[#Data],2,0)</f>
        <v>Matthew Duncan</v>
      </c>
      <c r="P6174" s="15">
        <f t="shared" si="576"/>
        <v>4</v>
      </c>
      <c r="Q6174">
        <f t="shared" si="577"/>
        <v>11</v>
      </c>
      <c r="R6174">
        <f t="shared" si="578"/>
        <v>2019</v>
      </c>
    </row>
    <row r="6175" spans="1:18" x14ac:dyDescent="0.25">
      <c r="A6175" s="6" t="s">
        <v>7199</v>
      </c>
      <c r="B6175" s="6" t="s">
        <v>348</v>
      </c>
      <c r="C6175" s="6" t="s">
        <v>467</v>
      </c>
      <c r="D6175" s="6" t="s">
        <v>25</v>
      </c>
      <c r="E6175" s="6" t="s">
        <v>1708</v>
      </c>
      <c r="F6175" s="10">
        <v>43604</v>
      </c>
      <c r="G6175" s="6">
        <v>2</v>
      </c>
      <c r="H6175" s="11">
        <f>VLOOKUP(B6175,[1]!Product_Data[#Data],4,0)</f>
        <v>603</v>
      </c>
      <c r="I6175" s="11">
        <f>VLOOKUP(B6175,[1]!Product_Data[#Data],3,0)</f>
        <v>416</v>
      </c>
      <c r="J6175" s="11">
        <f t="shared" si="579"/>
        <v>832</v>
      </c>
      <c r="K6175" s="11">
        <f t="shared" si="580"/>
        <v>1206</v>
      </c>
      <c r="L6175" s="11">
        <f t="shared" si="581"/>
        <v>374</v>
      </c>
      <c r="M6175" t="str">
        <f>VLOOKUP(C6175,[1]!Location_Data[#Data],2,0)</f>
        <v>Garden Grove</v>
      </c>
      <c r="N6175" t="str">
        <f>VLOOKUP(D6175,[1]!Salespeople_Data[#Data],2,0)</f>
        <v>Brian Davis</v>
      </c>
      <c r="O6175" t="str">
        <f>VLOOKUP(E6175,[1]!Customer_Data[#Data],2,0)</f>
        <v>Jason Diaz</v>
      </c>
      <c r="P6175" s="15">
        <f t="shared" si="576"/>
        <v>1</v>
      </c>
      <c r="Q6175">
        <f t="shared" si="577"/>
        <v>5</v>
      </c>
      <c r="R6175">
        <f t="shared" si="578"/>
        <v>2019</v>
      </c>
    </row>
    <row r="6176" spans="1:18" x14ac:dyDescent="0.25">
      <c r="A6176" s="6" t="s">
        <v>7200</v>
      </c>
      <c r="B6176" s="6" t="s">
        <v>600</v>
      </c>
      <c r="C6176" s="6" t="s">
        <v>386</v>
      </c>
      <c r="D6176" s="6" t="s">
        <v>257</v>
      </c>
      <c r="E6176" s="6" t="s">
        <v>846</v>
      </c>
      <c r="F6176" s="10">
        <v>43779</v>
      </c>
      <c r="G6176" s="6">
        <v>2</v>
      </c>
      <c r="H6176" s="11">
        <f>VLOOKUP(B6176,[1]!Product_Data[#Data],4,0)</f>
        <v>368</v>
      </c>
      <c r="I6176" s="11">
        <f>VLOOKUP(B6176,[1]!Product_Data[#Data],3,0)</f>
        <v>269</v>
      </c>
      <c r="J6176" s="11">
        <f t="shared" si="579"/>
        <v>538</v>
      </c>
      <c r="K6176" s="11">
        <f t="shared" si="580"/>
        <v>736</v>
      </c>
      <c r="L6176" s="11">
        <f t="shared" si="581"/>
        <v>198</v>
      </c>
      <c r="M6176" t="str">
        <f>VLOOKUP(C6176,[1]!Location_Data[#Data],2,0)</f>
        <v>Carlsbad</v>
      </c>
      <c r="N6176" t="str">
        <f>VLOOKUP(D6176,[1]!Salespeople_Data[#Data],2,0)</f>
        <v>Jerry Perry</v>
      </c>
      <c r="O6176" t="str">
        <f>VLOOKUP(E6176,[1]!Customer_Data[#Data],2,0)</f>
        <v>Steven Young</v>
      </c>
      <c r="P6176" s="15">
        <f t="shared" si="576"/>
        <v>1</v>
      </c>
      <c r="Q6176">
        <f t="shared" si="577"/>
        <v>11</v>
      </c>
      <c r="R6176">
        <f t="shared" si="578"/>
        <v>2019</v>
      </c>
    </row>
    <row r="6177" spans="1:18" x14ac:dyDescent="0.25">
      <c r="A6177" s="6" t="s">
        <v>7201</v>
      </c>
      <c r="B6177" s="6" t="s">
        <v>605</v>
      </c>
      <c r="C6177" s="6" t="s">
        <v>79</v>
      </c>
      <c r="D6177" s="6" t="s">
        <v>75</v>
      </c>
      <c r="E6177" s="6" t="s">
        <v>1163</v>
      </c>
      <c r="F6177" s="10">
        <v>43599</v>
      </c>
      <c r="G6177" s="6">
        <v>1</v>
      </c>
      <c r="H6177" s="11">
        <f>VLOOKUP(B6177,[1]!Product_Data[#Data],4,0)</f>
        <v>913</v>
      </c>
      <c r="I6177" s="11">
        <f>VLOOKUP(B6177,[1]!Product_Data[#Data],3,0)</f>
        <v>584</v>
      </c>
      <c r="J6177" s="11">
        <f t="shared" si="579"/>
        <v>584</v>
      </c>
      <c r="K6177" s="11">
        <f t="shared" si="580"/>
        <v>913</v>
      </c>
      <c r="L6177" s="11">
        <f t="shared" si="581"/>
        <v>329</v>
      </c>
      <c r="M6177" t="str">
        <f>VLOOKUP(C6177,[1]!Location_Data[#Data],2,0)</f>
        <v>Palmdale</v>
      </c>
      <c r="N6177" t="str">
        <f>VLOOKUP(D6177,[1]!Salespeople_Data[#Data],2,0)</f>
        <v>Roger Robertson</v>
      </c>
      <c r="O6177" t="str">
        <f>VLOOKUP(E6177,[1]!Customer_Data[#Data],2,0)</f>
        <v>Randy Simpson</v>
      </c>
      <c r="P6177" s="15">
        <f t="shared" si="576"/>
        <v>3</v>
      </c>
      <c r="Q6177">
        <f t="shared" si="577"/>
        <v>5</v>
      </c>
      <c r="R6177">
        <f t="shared" si="578"/>
        <v>2019</v>
      </c>
    </row>
    <row r="6178" spans="1:18" x14ac:dyDescent="0.25">
      <c r="A6178" s="6" t="s">
        <v>7202</v>
      </c>
      <c r="B6178" s="6" t="s">
        <v>228</v>
      </c>
      <c r="C6178" s="6" t="s">
        <v>79</v>
      </c>
      <c r="D6178" s="6" t="s">
        <v>264</v>
      </c>
      <c r="E6178" s="6" t="s">
        <v>2225</v>
      </c>
      <c r="F6178" s="10">
        <v>43619</v>
      </c>
      <c r="G6178" s="6">
        <v>1</v>
      </c>
      <c r="H6178" s="11">
        <f>VLOOKUP(B6178,[1]!Product_Data[#Data],4,0)</f>
        <v>1862</v>
      </c>
      <c r="I6178" s="11">
        <f>VLOOKUP(B6178,[1]!Product_Data[#Data],3,0)</f>
        <v>1173</v>
      </c>
      <c r="J6178" s="11">
        <f t="shared" si="579"/>
        <v>1173</v>
      </c>
      <c r="K6178" s="11">
        <f t="shared" si="580"/>
        <v>1862</v>
      </c>
      <c r="L6178" s="11">
        <f t="shared" si="581"/>
        <v>689</v>
      </c>
      <c r="M6178" t="str">
        <f>VLOOKUP(C6178,[1]!Location_Data[#Data],2,0)</f>
        <v>Palmdale</v>
      </c>
      <c r="N6178" t="str">
        <f>VLOOKUP(D6178,[1]!Salespeople_Data[#Data],2,0)</f>
        <v>Ernest Wheeler</v>
      </c>
      <c r="O6178" t="str">
        <f>VLOOKUP(E6178,[1]!Customer_Data[#Data],2,0)</f>
        <v>Ronald George</v>
      </c>
      <c r="P6178" s="15">
        <f t="shared" si="576"/>
        <v>2</v>
      </c>
      <c r="Q6178">
        <f t="shared" si="577"/>
        <v>6</v>
      </c>
      <c r="R6178">
        <f t="shared" si="578"/>
        <v>2019</v>
      </c>
    </row>
    <row r="6179" spans="1:18" x14ac:dyDescent="0.25">
      <c r="A6179" s="6" t="s">
        <v>7203</v>
      </c>
      <c r="B6179" s="6" t="s">
        <v>626</v>
      </c>
      <c r="C6179" s="6" t="s">
        <v>186</v>
      </c>
      <c r="D6179" s="6" t="s">
        <v>269</v>
      </c>
      <c r="E6179" s="6" t="s">
        <v>1924</v>
      </c>
      <c r="F6179" s="10">
        <v>43526</v>
      </c>
      <c r="G6179" s="6">
        <v>3</v>
      </c>
      <c r="H6179" s="11">
        <f>VLOOKUP(B6179,[1]!Product_Data[#Data],4,0)</f>
        <v>584</v>
      </c>
      <c r="I6179" s="11">
        <f>VLOOKUP(B6179,[1]!Product_Data[#Data],3,0)</f>
        <v>420</v>
      </c>
      <c r="J6179" s="11">
        <f t="shared" si="579"/>
        <v>1260</v>
      </c>
      <c r="K6179" s="11">
        <f t="shared" si="580"/>
        <v>1752</v>
      </c>
      <c r="L6179" s="11">
        <f t="shared" si="581"/>
        <v>492</v>
      </c>
      <c r="M6179" t="str">
        <f>VLOOKUP(C6179,[1]!Location_Data[#Data],2,0)</f>
        <v>Riverside</v>
      </c>
      <c r="N6179" t="str">
        <f>VLOOKUP(D6179,[1]!Salespeople_Data[#Data],2,0)</f>
        <v>Kevin Butler</v>
      </c>
      <c r="O6179" t="str">
        <f>VLOOKUP(E6179,[1]!Customer_Data[#Data],2,0)</f>
        <v>Eric Alvarez</v>
      </c>
      <c r="P6179" s="15">
        <f t="shared" si="576"/>
        <v>7</v>
      </c>
      <c r="Q6179">
        <f t="shared" si="577"/>
        <v>3</v>
      </c>
      <c r="R6179">
        <f t="shared" si="578"/>
        <v>2019</v>
      </c>
    </row>
    <row r="6180" spans="1:18" x14ac:dyDescent="0.25">
      <c r="A6180" s="6" t="s">
        <v>7204</v>
      </c>
      <c r="B6180" s="6" t="s">
        <v>139</v>
      </c>
      <c r="C6180" s="6" t="s">
        <v>349</v>
      </c>
      <c r="D6180" s="6" t="s">
        <v>15</v>
      </c>
      <c r="E6180" s="6" t="s">
        <v>624</v>
      </c>
      <c r="F6180" s="10">
        <v>43518</v>
      </c>
      <c r="G6180" s="6">
        <v>3</v>
      </c>
      <c r="H6180" s="11">
        <f>VLOOKUP(B6180,[1]!Product_Data[#Data],4,0)</f>
        <v>817</v>
      </c>
      <c r="I6180" s="11">
        <f>VLOOKUP(B6180,[1]!Product_Data[#Data],3,0)</f>
        <v>409</v>
      </c>
      <c r="J6180" s="11">
        <f t="shared" si="579"/>
        <v>1227</v>
      </c>
      <c r="K6180" s="11">
        <f t="shared" si="580"/>
        <v>2451</v>
      </c>
      <c r="L6180" s="11">
        <f t="shared" si="581"/>
        <v>1224</v>
      </c>
      <c r="M6180" t="str">
        <f>VLOOKUP(C6180,[1]!Location_Data[#Data],2,0)</f>
        <v>Santa Clara</v>
      </c>
      <c r="N6180" t="str">
        <f>VLOOKUP(D6180,[1]!Salespeople_Data[#Data],2,0)</f>
        <v>Ryan Butler</v>
      </c>
      <c r="O6180" t="str">
        <f>VLOOKUP(E6180,[1]!Customer_Data[#Data],2,0)</f>
        <v>Steve Stewart</v>
      </c>
      <c r="P6180" s="15">
        <f t="shared" si="576"/>
        <v>6</v>
      </c>
      <c r="Q6180">
        <f t="shared" si="577"/>
        <v>2</v>
      </c>
      <c r="R6180">
        <f t="shared" si="578"/>
        <v>2019</v>
      </c>
    </row>
    <row r="6181" spans="1:18" x14ac:dyDescent="0.25">
      <c r="A6181" s="6" t="s">
        <v>7205</v>
      </c>
      <c r="B6181" s="6" t="s">
        <v>435</v>
      </c>
      <c r="C6181" s="6" t="s">
        <v>24</v>
      </c>
      <c r="D6181" s="6" t="s">
        <v>58</v>
      </c>
      <c r="E6181" s="6" t="s">
        <v>2542</v>
      </c>
      <c r="F6181" s="10">
        <v>43785</v>
      </c>
      <c r="G6181" s="6">
        <v>4</v>
      </c>
      <c r="H6181" s="11">
        <f>VLOOKUP(B6181,[1]!Product_Data[#Data],4,0)</f>
        <v>2141</v>
      </c>
      <c r="I6181" s="11">
        <f>VLOOKUP(B6181,[1]!Product_Data[#Data],3,0)</f>
        <v>1777</v>
      </c>
      <c r="J6181" s="11">
        <f t="shared" si="579"/>
        <v>7108</v>
      </c>
      <c r="K6181" s="11">
        <f t="shared" si="580"/>
        <v>8564</v>
      </c>
      <c r="L6181" s="11">
        <f t="shared" si="581"/>
        <v>1456</v>
      </c>
      <c r="M6181" t="str">
        <f>VLOOKUP(C6181,[1]!Location_Data[#Data],2,0)</f>
        <v>Lancaster</v>
      </c>
      <c r="N6181" t="str">
        <f>VLOOKUP(D6181,[1]!Salespeople_Data[#Data],2,0)</f>
        <v>Christopher Tucker</v>
      </c>
      <c r="O6181" t="str">
        <f>VLOOKUP(E6181,[1]!Customer_Data[#Data],2,0)</f>
        <v>Michael Ward</v>
      </c>
      <c r="P6181" s="15">
        <f t="shared" si="576"/>
        <v>7</v>
      </c>
      <c r="Q6181">
        <f t="shared" si="577"/>
        <v>11</v>
      </c>
      <c r="R6181">
        <f t="shared" si="578"/>
        <v>2019</v>
      </c>
    </row>
    <row r="6182" spans="1:18" x14ac:dyDescent="0.25">
      <c r="A6182" s="6" t="s">
        <v>7206</v>
      </c>
      <c r="B6182" s="6" t="s">
        <v>61</v>
      </c>
      <c r="C6182" s="6" t="s">
        <v>140</v>
      </c>
      <c r="D6182" s="6" t="s">
        <v>178</v>
      </c>
      <c r="E6182" s="6" t="s">
        <v>2969</v>
      </c>
      <c r="F6182" s="10">
        <v>43695</v>
      </c>
      <c r="G6182" s="6">
        <v>3</v>
      </c>
      <c r="H6182" s="11">
        <f>VLOOKUP(B6182,[1]!Product_Data[#Data],4,0)</f>
        <v>1889</v>
      </c>
      <c r="I6182" s="11">
        <f>VLOOKUP(B6182,[1]!Product_Data[#Data],3,0)</f>
        <v>945</v>
      </c>
      <c r="J6182" s="11">
        <f t="shared" si="579"/>
        <v>2835</v>
      </c>
      <c r="K6182" s="11">
        <f t="shared" si="580"/>
        <v>5667</v>
      </c>
      <c r="L6182" s="11">
        <f t="shared" si="581"/>
        <v>2832</v>
      </c>
      <c r="M6182" t="str">
        <f>VLOOKUP(C6182,[1]!Location_Data[#Data],2,0)</f>
        <v>Salinas</v>
      </c>
      <c r="N6182" t="str">
        <f>VLOOKUP(D6182,[1]!Salespeople_Data[#Data],2,0)</f>
        <v>Joshua Taylor</v>
      </c>
      <c r="O6182" t="str">
        <f>VLOOKUP(E6182,[1]!Customer_Data[#Data],2,0)</f>
        <v>Daniel Barnes</v>
      </c>
      <c r="P6182" s="15">
        <f t="shared" si="576"/>
        <v>1</v>
      </c>
      <c r="Q6182">
        <f t="shared" si="577"/>
        <v>8</v>
      </c>
      <c r="R6182">
        <f t="shared" si="578"/>
        <v>2019</v>
      </c>
    </row>
    <row r="6183" spans="1:18" x14ac:dyDescent="0.25">
      <c r="A6183" s="6" t="s">
        <v>7207</v>
      </c>
      <c r="B6183" s="6" t="s">
        <v>109</v>
      </c>
      <c r="C6183" s="6" t="s">
        <v>215</v>
      </c>
      <c r="D6183" s="6" t="s">
        <v>106</v>
      </c>
      <c r="E6183" s="6" t="s">
        <v>7096</v>
      </c>
      <c r="F6183" s="10">
        <v>43715</v>
      </c>
      <c r="G6183" s="6">
        <v>4</v>
      </c>
      <c r="H6183" s="11">
        <f>VLOOKUP(B6183,[1]!Product_Data[#Data],4,0)</f>
        <v>1783</v>
      </c>
      <c r="I6183" s="11">
        <f>VLOOKUP(B6183,[1]!Product_Data[#Data],3,0)</f>
        <v>1230</v>
      </c>
      <c r="J6183" s="11">
        <f t="shared" si="579"/>
        <v>4920</v>
      </c>
      <c r="K6183" s="11">
        <f t="shared" si="580"/>
        <v>7132</v>
      </c>
      <c r="L6183" s="11">
        <f t="shared" si="581"/>
        <v>2212</v>
      </c>
      <c r="M6183" t="str">
        <f>VLOOKUP(C6183,[1]!Location_Data[#Data],2,0)</f>
        <v>El Cajon</v>
      </c>
      <c r="N6183" t="str">
        <f>VLOOKUP(D6183,[1]!Salespeople_Data[#Data],2,0)</f>
        <v>Patrick Ruiz</v>
      </c>
      <c r="O6183" t="str">
        <f>VLOOKUP(E6183,[1]!Customer_Data[#Data],2,0)</f>
        <v>Ryan Taylor</v>
      </c>
      <c r="P6183" s="15">
        <f t="shared" si="576"/>
        <v>7</v>
      </c>
      <c r="Q6183">
        <f t="shared" si="577"/>
        <v>9</v>
      </c>
      <c r="R6183">
        <f t="shared" si="578"/>
        <v>2019</v>
      </c>
    </row>
    <row r="6184" spans="1:18" x14ac:dyDescent="0.25">
      <c r="A6184" s="6" t="s">
        <v>7208</v>
      </c>
      <c r="B6184" s="6" t="s">
        <v>752</v>
      </c>
      <c r="C6184" s="6" t="s">
        <v>386</v>
      </c>
      <c r="D6184" s="6" t="s">
        <v>53</v>
      </c>
      <c r="E6184" s="6" t="s">
        <v>819</v>
      </c>
      <c r="F6184" s="10">
        <v>43642</v>
      </c>
      <c r="G6184" s="6">
        <v>1</v>
      </c>
      <c r="H6184" s="11">
        <f>VLOOKUP(B6184,[1]!Product_Data[#Data],4,0)</f>
        <v>95</v>
      </c>
      <c r="I6184" s="11">
        <f>VLOOKUP(B6184,[1]!Product_Data[#Data],3,0)</f>
        <v>61</v>
      </c>
      <c r="J6184" s="11">
        <f t="shared" si="579"/>
        <v>61</v>
      </c>
      <c r="K6184" s="11">
        <f t="shared" si="580"/>
        <v>95</v>
      </c>
      <c r="L6184" s="11">
        <f t="shared" si="581"/>
        <v>34</v>
      </c>
      <c r="M6184" t="str">
        <f>VLOOKUP(C6184,[1]!Location_Data[#Data],2,0)</f>
        <v>Carlsbad</v>
      </c>
      <c r="N6184" t="str">
        <f>VLOOKUP(D6184,[1]!Salespeople_Data[#Data],2,0)</f>
        <v>Scott Mason</v>
      </c>
      <c r="O6184" t="str">
        <f>VLOOKUP(E6184,[1]!Customer_Data[#Data],2,0)</f>
        <v>Bobby Greene</v>
      </c>
      <c r="P6184" s="15">
        <f t="shared" si="576"/>
        <v>4</v>
      </c>
      <c r="Q6184">
        <f t="shared" si="577"/>
        <v>6</v>
      </c>
      <c r="R6184">
        <f t="shared" si="578"/>
        <v>2019</v>
      </c>
    </row>
    <row r="6185" spans="1:18" x14ac:dyDescent="0.25">
      <c r="A6185" s="6" t="s">
        <v>7209</v>
      </c>
      <c r="B6185" s="6" t="s">
        <v>652</v>
      </c>
      <c r="C6185" s="6" t="s">
        <v>62</v>
      </c>
      <c r="D6185" s="6" t="s">
        <v>225</v>
      </c>
      <c r="E6185" s="6" t="s">
        <v>365</v>
      </c>
      <c r="F6185" s="10">
        <v>43824</v>
      </c>
      <c r="G6185" s="6">
        <v>2</v>
      </c>
      <c r="H6185" s="11">
        <f>VLOOKUP(B6185,[1]!Product_Data[#Data],4,0)</f>
        <v>217</v>
      </c>
      <c r="I6185" s="11">
        <f>VLOOKUP(B6185,[1]!Product_Data[#Data],3,0)</f>
        <v>171</v>
      </c>
      <c r="J6185" s="11">
        <f t="shared" si="579"/>
        <v>342</v>
      </c>
      <c r="K6185" s="11">
        <f t="shared" si="580"/>
        <v>434</v>
      </c>
      <c r="L6185" s="11">
        <f t="shared" si="581"/>
        <v>92</v>
      </c>
      <c r="M6185" t="str">
        <f>VLOOKUP(C6185,[1]!Location_Data[#Data],2,0)</f>
        <v>Fairfield</v>
      </c>
      <c r="N6185" t="str">
        <f>VLOOKUP(D6185,[1]!Salespeople_Data[#Data],2,0)</f>
        <v>Andrew Bowman</v>
      </c>
      <c r="O6185" t="str">
        <f>VLOOKUP(E6185,[1]!Customer_Data[#Data],2,0)</f>
        <v>Kevin Moreno</v>
      </c>
      <c r="P6185" s="15">
        <f t="shared" si="576"/>
        <v>4</v>
      </c>
      <c r="Q6185">
        <f t="shared" si="577"/>
        <v>12</v>
      </c>
      <c r="R6185">
        <f t="shared" si="578"/>
        <v>2019</v>
      </c>
    </row>
    <row r="6186" spans="1:18" x14ac:dyDescent="0.25">
      <c r="A6186" s="6" t="s">
        <v>7210</v>
      </c>
      <c r="B6186" s="6" t="s">
        <v>23</v>
      </c>
      <c r="C6186" s="6" t="s">
        <v>100</v>
      </c>
      <c r="D6186" s="6" t="s">
        <v>225</v>
      </c>
      <c r="E6186" s="6" t="s">
        <v>1594</v>
      </c>
      <c r="F6186" s="10">
        <v>43608</v>
      </c>
      <c r="G6186" s="6">
        <v>1</v>
      </c>
      <c r="H6186" s="11">
        <f>VLOOKUP(B6186,[1]!Product_Data[#Data],4,0)</f>
        <v>1052</v>
      </c>
      <c r="I6186" s="11">
        <f>VLOOKUP(B6186,[1]!Product_Data[#Data],3,0)</f>
        <v>589</v>
      </c>
      <c r="J6186" s="11">
        <f t="shared" si="579"/>
        <v>589</v>
      </c>
      <c r="K6186" s="11">
        <f t="shared" si="580"/>
        <v>1052</v>
      </c>
      <c r="L6186" s="11">
        <f t="shared" si="581"/>
        <v>463</v>
      </c>
      <c r="M6186" t="str">
        <f>VLOOKUP(C6186,[1]!Location_Data[#Data],2,0)</f>
        <v>Victorville</v>
      </c>
      <c r="N6186" t="str">
        <f>VLOOKUP(D6186,[1]!Salespeople_Data[#Data],2,0)</f>
        <v>Andrew Bowman</v>
      </c>
      <c r="O6186" t="str">
        <f>VLOOKUP(E6186,[1]!Customer_Data[#Data],2,0)</f>
        <v>Patrick Rivera</v>
      </c>
      <c r="P6186" s="15">
        <f t="shared" si="576"/>
        <v>5</v>
      </c>
      <c r="Q6186">
        <f t="shared" si="577"/>
        <v>5</v>
      </c>
      <c r="R6186">
        <f t="shared" si="578"/>
        <v>2019</v>
      </c>
    </row>
    <row r="6187" spans="1:18" x14ac:dyDescent="0.25">
      <c r="A6187" s="6" t="s">
        <v>7211</v>
      </c>
      <c r="B6187" s="6" t="s">
        <v>164</v>
      </c>
      <c r="C6187" s="6" t="s">
        <v>316</v>
      </c>
      <c r="D6187" s="6" t="s">
        <v>178</v>
      </c>
      <c r="E6187" s="6" t="s">
        <v>2277</v>
      </c>
      <c r="F6187" s="10">
        <v>43574</v>
      </c>
      <c r="G6187" s="6">
        <v>1</v>
      </c>
      <c r="H6187" s="11">
        <f>VLOOKUP(B6187,[1]!Product_Data[#Data],4,0)</f>
        <v>637</v>
      </c>
      <c r="I6187" s="11">
        <f>VLOOKUP(B6187,[1]!Product_Data[#Data],3,0)</f>
        <v>389</v>
      </c>
      <c r="J6187" s="11">
        <f t="shared" si="579"/>
        <v>389</v>
      </c>
      <c r="K6187" s="11">
        <f t="shared" si="580"/>
        <v>637</v>
      </c>
      <c r="L6187" s="11">
        <f t="shared" si="581"/>
        <v>248</v>
      </c>
      <c r="M6187" t="str">
        <f>VLOOKUP(C6187,[1]!Location_Data[#Data],2,0)</f>
        <v>East Los Angeles</v>
      </c>
      <c r="N6187" t="str">
        <f>VLOOKUP(D6187,[1]!Salespeople_Data[#Data],2,0)</f>
        <v>Joshua Taylor</v>
      </c>
      <c r="O6187" t="str">
        <f>VLOOKUP(E6187,[1]!Customer_Data[#Data],2,0)</f>
        <v>Justin Butler</v>
      </c>
      <c r="P6187" s="15">
        <f t="shared" si="576"/>
        <v>6</v>
      </c>
      <c r="Q6187">
        <f t="shared" si="577"/>
        <v>4</v>
      </c>
      <c r="R6187">
        <f t="shared" si="578"/>
        <v>2019</v>
      </c>
    </row>
    <row r="6188" spans="1:18" x14ac:dyDescent="0.25">
      <c r="A6188" s="6" t="s">
        <v>7212</v>
      </c>
      <c r="B6188" s="6" t="s">
        <v>203</v>
      </c>
      <c r="C6188" s="6" t="s">
        <v>469</v>
      </c>
      <c r="D6188" s="6" t="s">
        <v>170</v>
      </c>
      <c r="E6188" s="6" t="s">
        <v>166</v>
      </c>
      <c r="F6188" s="10">
        <v>43708</v>
      </c>
      <c r="G6188" s="6">
        <v>4</v>
      </c>
      <c r="H6188" s="11">
        <f>VLOOKUP(B6188,[1]!Product_Data[#Data],4,0)</f>
        <v>1414</v>
      </c>
      <c r="I6188" s="11">
        <f>VLOOKUP(B6188,[1]!Product_Data[#Data],3,0)</f>
        <v>962</v>
      </c>
      <c r="J6188" s="11">
        <f t="shared" si="579"/>
        <v>3848</v>
      </c>
      <c r="K6188" s="11">
        <f t="shared" si="580"/>
        <v>5656</v>
      </c>
      <c r="L6188" s="11">
        <f t="shared" si="581"/>
        <v>1808</v>
      </c>
      <c r="M6188" t="str">
        <f>VLOOKUP(C6188,[1]!Location_Data[#Data],2,0)</f>
        <v>Escondido</v>
      </c>
      <c r="N6188" t="str">
        <f>VLOOKUP(D6188,[1]!Salespeople_Data[#Data],2,0)</f>
        <v>Sean Miller</v>
      </c>
      <c r="O6188" t="str">
        <f>VLOOKUP(E6188,[1]!Customer_Data[#Data],2,0)</f>
        <v>Gregory Ramirez</v>
      </c>
      <c r="P6188" s="15">
        <f t="shared" si="576"/>
        <v>7</v>
      </c>
      <c r="Q6188">
        <f t="shared" si="577"/>
        <v>8</v>
      </c>
      <c r="R6188">
        <f t="shared" si="578"/>
        <v>2019</v>
      </c>
    </row>
    <row r="6189" spans="1:18" x14ac:dyDescent="0.25">
      <c r="A6189" s="6" t="s">
        <v>7213</v>
      </c>
      <c r="B6189" s="6" t="s">
        <v>479</v>
      </c>
      <c r="C6189" s="6" t="s">
        <v>458</v>
      </c>
      <c r="D6189" s="6" t="s">
        <v>96</v>
      </c>
      <c r="E6189" s="6" t="s">
        <v>2766</v>
      </c>
      <c r="F6189" s="10">
        <v>43806</v>
      </c>
      <c r="G6189" s="6">
        <v>1</v>
      </c>
      <c r="H6189" s="11">
        <f>VLOOKUP(B6189,[1]!Product_Data[#Data],4,0)</f>
        <v>123</v>
      </c>
      <c r="I6189" s="11">
        <f>VLOOKUP(B6189,[1]!Product_Data[#Data],3,0)</f>
        <v>84</v>
      </c>
      <c r="J6189" s="11">
        <f t="shared" si="579"/>
        <v>84</v>
      </c>
      <c r="K6189" s="11">
        <f t="shared" si="580"/>
        <v>123</v>
      </c>
      <c r="L6189" s="11">
        <f t="shared" si="581"/>
        <v>39</v>
      </c>
      <c r="M6189" t="str">
        <f>VLOOKUP(C6189,[1]!Location_Data[#Data],2,0)</f>
        <v>Fontana</v>
      </c>
      <c r="N6189" t="str">
        <f>VLOOKUP(D6189,[1]!Salespeople_Data[#Data],2,0)</f>
        <v>Brian Thomas</v>
      </c>
      <c r="O6189" t="str">
        <f>VLOOKUP(E6189,[1]!Customer_Data[#Data],2,0)</f>
        <v>Nicholas Morrison</v>
      </c>
      <c r="P6189" s="15">
        <f t="shared" si="576"/>
        <v>7</v>
      </c>
      <c r="Q6189">
        <f t="shared" si="577"/>
        <v>12</v>
      </c>
      <c r="R6189">
        <f t="shared" si="578"/>
        <v>2019</v>
      </c>
    </row>
    <row r="6190" spans="1:18" x14ac:dyDescent="0.25">
      <c r="A6190" s="6" t="s">
        <v>7214</v>
      </c>
      <c r="B6190" s="6" t="s">
        <v>18</v>
      </c>
      <c r="C6190" s="6" t="s">
        <v>62</v>
      </c>
      <c r="D6190" s="6" t="s">
        <v>40</v>
      </c>
      <c r="E6190" s="6" t="s">
        <v>2354</v>
      </c>
      <c r="F6190" s="10">
        <v>43590</v>
      </c>
      <c r="G6190" s="6">
        <v>1</v>
      </c>
      <c r="H6190" s="11">
        <f>VLOOKUP(B6190,[1]!Product_Data[#Data],4,0)</f>
        <v>880</v>
      </c>
      <c r="I6190" s="11">
        <f>VLOOKUP(B6190,[1]!Product_Data[#Data],3,0)</f>
        <v>634</v>
      </c>
      <c r="J6190" s="11">
        <f t="shared" si="579"/>
        <v>634</v>
      </c>
      <c r="K6190" s="11">
        <f t="shared" si="580"/>
        <v>880</v>
      </c>
      <c r="L6190" s="11">
        <f t="shared" si="581"/>
        <v>246</v>
      </c>
      <c r="M6190" t="str">
        <f>VLOOKUP(C6190,[1]!Location_Data[#Data],2,0)</f>
        <v>Fairfield</v>
      </c>
      <c r="N6190" t="str">
        <f>VLOOKUP(D6190,[1]!Salespeople_Data[#Data],2,0)</f>
        <v>Brian Hansen</v>
      </c>
      <c r="O6190" t="str">
        <f>VLOOKUP(E6190,[1]!Customer_Data[#Data],2,0)</f>
        <v>Jeremy Porter</v>
      </c>
      <c r="P6190" s="15">
        <f t="shared" si="576"/>
        <v>1</v>
      </c>
      <c r="Q6190">
        <f t="shared" si="577"/>
        <v>5</v>
      </c>
      <c r="R6190">
        <f t="shared" si="578"/>
        <v>2019</v>
      </c>
    </row>
    <row r="6191" spans="1:18" x14ac:dyDescent="0.25">
      <c r="A6191" s="6" t="s">
        <v>7215</v>
      </c>
      <c r="B6191" s="6" t="s">
        <v>119</v>
      </c>
      <c r="C6191" s="6" t="s">
        <v>249</v>
      </c>
      <c r="D6191" s="6" t="s">
        <v>91</v>
      </c>
      <c r="E6191" s="6" t="s">
        <v>2218</v>
      </c>
      <c r="F6191" s="10">
        <v>43690</v>
      </c>
      <c r="G6191" s="6">
        <v>3</v>
      </c>
      <c r="H6191" s="11">
        <f>VLOOKUP(B6191,[1]!Product_Data[#Data],4,0)</f>
        <v>1077</v>
      </c>
      <c r="I6191" s="11">
        <f>VLOOKUP(B6191,[1]!Product_Data[#Data],3,0)</f>
        <v>732</v>
      </c>
      <c r="J6191" s="11">
        <f t="shared" si="579"/>
        <v>2196</v>
      </c>
      <c r="K6191" s="11">
        <f t="shared" si="580"/>
        <v>3231</v>
      </c>
      <c r="L6191" s="11">
        <f t="shared" si="581"/>
        <v>1035</v>
      </c>
      <c r="M6191" t="str">
        <f>VLOOKUP(C6191,[1]!Location_Data[#Data],2,0)</f>
        <v>Roseville</v>
      </c>
      <c r="N6191" t="str">
        <f>VLOOKUP(D6191,[1]!Salespeople_Data[#Data],2,0)</f>
        <v>Howard Gardner</v>
      </c>
      <c r="O6191" t="str">
        <f>VLOOKUP(E6191,[1]!Customer_Data[#Data],2,0)</f>
        <v>Jerry Andrews</v>
      </c>
      <c r="P6191" s="15">
        <f t="shared" si="576"/>
        <v>3</v>
      </c>
      <c r="Q6191">
        <f t="shared" si="577"/>
        <v>8</v>
      </c>
      <c r="R6191">
        <f t="shared" si="578"/>
        <v>2019</v>
      </c>
    </row>
    <row r="6192" spans="1:18" x14ac:dyDescent="0.25">
      <c r="A6192" s="6" t="s">
        <v>7216</v>
      </c>
      <c r="B6192" s="6" t="s">
        <v>537</v>
      </c>
      <c r="C6192" s="6" t="s">
        <v>229</v>
      </c>
      <c r="D6192" s="6" t="s">
        <v>96</v>
      </c>
      <c r="E6192" s="6" t="s">
        <v>2586</v>
      </c>
      <c r="F6192" s="10">
        <v>43637</v>
      </c>
      <c r="G6192" s="6">
        <v>2</v>
      </c>
      <c r="H6192" s="11">
        <f>VLOOKUP(B6192,[1]!Product_Data[#Data],4,0)</f>
        <v>556</v>
      </c>
      <c r="I6192" s="11">
        <f>VLOOKUP(B6192,[1]!Product_Data[#Data],3,0)</f>
        <v>395</v>
      </c>
      <c r="J6192" s="11">
        <f t="shared" si="579"/>
        <v>790</v>
      </c>
      <c r="K6192" s="11">
        <f t="shared" si="580"/>
        <v>1112</v>
      </c>
      <c r="L6192" s="11">
        <f t="shared" si="581"/>
        <v>322</v>
      </c>
      <c r="M6192" t="str">
        <f>VLOOKUP(C6192,[1]!Location_Data[#Data],2,0)</f>
        <v>San Jose</v>
      </c>
      <c r="N6192" t="str">
        <f>VLOOKUP(D6192,[1]!Salespeople_Data[#Data],2,0)</f>
        <v>Brian Thomas</v>
      </c>
      <c r="O6192" t="str">
        <f>VLOOKUP(E6192,[1]!Customer_Data[#Data],2,0)</f>
        <v>Steve Tucker</v>
      </c>
      <c r="P6192" s="15">
        <f t="shared" si="576"/>
        <v>6</v>
      </c>
      <c r="Q6192">
        <f t="shared" si="577"/>
        <v>6</v>
      </c>
      <c r="R6192">
        <f t="shared" si="578"/>
        <v>2019</v>
      </c>
    </row>
    <row r="6193" spans="1:18" x14ac:dyDescent="0.25">
      <c r="A6193" s="6" t="s">
        <v>7217</v>
      </c>
      <c r="B6193" s="6" t="s">
        <v>152</v>
      </c>
      <c r="C6193" s="6" t="s">
        <v>530</v>
      </c>
      <c r="D6193" s="6" t="s">
        <v>126</v>
      </c>
      <c r="E6193" s="6" t="s">
        <v>2305</v>
      </c>
      <c r="F6193" s="10">
        <v>43516</v>
      </c>
      <c r="G6193" s="6">
        <v>1</v>
      </c>
      <c r="H6193" s="11">
        <f>VLOOKUP(B6193,[1]!Product_Data[#Data],4,0)</f>
        <v>951</v>
      </c>
      <c r="I6193" s="11">
        <f>VLOOKUP(B6193,[1]!Product_Data[#Data],3,0)</f>
        <v>504</v>
      </c>
      <c r="J6193" s="11">
        <f t="shared" si="579"/>
        <v>504</v>
      </c>
      <c r="K6193" s="11">
        <f t="shared" si="580"/>
        <v>951</v>
      </c>
      <c r="L6193" s="11">
        <f t="shared" si="581"/>
        <v>447</v>
      </c>
      <c r="M6193" t="str">
        <f>VLOOKUP(C6193,[1]!Location_Data[#Data],2,0)</f>
        <v>San Buenaventura (Ventura)</v>
      </c>
      <c r="N6193" t="str">
        <f>VLOOKUP(D6193,[1]!Salespeople_Data[#Data],2,0)</f>
        <v>Larry Castillo</v>
      </c>
      <c r="O6193" t="str">
        <f>VLOOKUP(E6193,[1]!Customer_Data[#Data],2,0)</f>
        <v>Nicholas Hamilton</v>
      </c>
      <c r="P6193" s="15">
        <f t="shared" si="576"/>
        <v>4</v>
      </c>
      <c r="Q6193">
        <f t="shared" si="577"/>
        <v>2</v>
      </c>
      <c r="R6193">
        <f t="shared" si="578"/>
        <v>2019</v>
      </c>
    </row>
    <row r="6194" spans="1:18" x14ac:dyDescent="0.25">
      <c r="A6194" s="6" t="s">
        <v>7218</v>
      </c>
      <c r="B6194" s="6" t="s">
        <v>207</v>
      </c>
      <c r="C6194" s="6" t="s">
        <v>286</v>
      </c>
      <c r="D6194" s="6" t="s">
        <v>356</v>
      </c>
      <c r="E6194" s="6" t="s">
        <v>258</v>
      </c>
      <c r="F6194" s="10">
        <v>43693</v>
      </c>
      <c r="G6194" s="6">
        <v>3</v>
      </c>
      <c r="H6194" s="11">
        <f>VLOOKUP(B6194,[1]!Product_Data[#Data],4,0)</f>
        <v>2464</v>
      </c>
      <c r="I6194" s="11">
        <f>VLOOKUP(B6194,[1]!Product_Data[#Data],3,0)</f>
        <v>1774</v>
      </c>
      <c r="J6194" s="11">
        <f t="shared" si="579"/>
        <v>5322</v>
      </c>
      <c r="K6194" s="11">
        <f t="shared" si="580"/>
        <v>7392</v>
      </c>
      <c r="L6194" s="11">
        <f t="shared" si="581"/>
        <v>2070</v>
      </c>
      <c r="M6194" t="str">
        <f>VLOOKUP(C6194,[1]!Location_Data[#Data],2,0)</f>
        <v>El Monte</v>
      </c>
      <c r="N6194" t="str">
        <f>VLOOKUP(D6194,[1]!Salespeople_Data[#Data],2,0)</f>
        <v>Jimmy Young</v>
      </c>
      <c r="O6194" t="str">
        <f>VLOOKUP(E6194,[1]!Customer_Data[#Data],2,0)</f>
        <v>Antonio Morris</v>
      </c>
      <c r="P6194" s="15">
        <f t="shared" si="576"/>
        <v>6</v>
      </c>
      <c r="Q6194">
        <f t="shared" si="577"/>
        <v>8</v>
      </c>
      <c r="R6194">
        <f t="shared" si="578"/>
        <v>2019</v>
      </c>
    </row>
    <row r="6195" spans="1:18" x14ac:dyDescent="0.25">
      <c r="A6195" s="6" t="s">
        <v>7219</v>
      </c>
      <c r="B6195" s="6" t="s">
        <v>256</v>
      </c>
      <c r="C6195" s="6" t="s">
        <v>224</v>
      </c>
      <c r="D6195" s="6" t="s">
        <v>106</v>
      </c>
      <c r="E6195" s="6" t="s">
        <v>704</v>
      </c>
      <c r="F6195" s="10">
        <v>43804</v>
      </c>
      <c r="G6195" s="6">
        <v>4</v>
      </c>
      <c r="H6195" s="11">
        <f>VLOOKUP(B6195,[1]!Product_Data[#Data],4,0)</f>
        <v>596</v>
      </c>
      <c r="I6195" s="11">
        <f>VLOOKUP(B6195,[1]!Product_Data[#Data],3,0)</f>
        <v>358</v>
      </c>
      <c r="J6195" s="11">
        <f t="shared" si="579"/>
        <v>1432</v>
      </c>
      <c r="K6195" s="11">
        <f t="shared" si="580"/>
        <v>2384</v>
      </c>
      <c r="L6195" s="11">
        <f t="shared" si="581"/>
        <v>952</v>
      </c>
      <c r="M6195" t="str">
        <f>VLOOKUP(C6195,[1]!Location_Data[#Data],2,0)</f>
        <v>Huntington Beach</v>
      </c>
      <c r="N6195" t="str">
        <f>VLOOKUP(D6195,[1]!Salespeople_Data[#Data],2,0)</f>
        <v>Patrick Ruiz</v>
      </c>
      <c r="O6195" t="str">
        <f>VLOOKUP(E6195,[1]!Customer_Data[#Data],2,0)</f>
        <v>Benjamin Garza</v>
      </c>
      <c r="P6195" s="15">
        <f t="shared" si="576"/>
        <v>5</v>
      </c>
      <c r="Q6195">
        <f t="shared" si="577"/>
        <v>12</v>
      </c>
      <c r="R6195">
        <f t="shared" si="578"/>
        <v>2019</v>
      </c>
    </row>
    <row r="6196" spans="1:18" x14ac:dyDescent="0.25">
      <c r="A6196" s="6" t="s">
        <v>7220</v>
      </c>
      <c r="B6196" s="6" t="s">
        <v>1149</v>
      </c>
      <c r="C6196" s="6" t="s">
        <v>276</v>
      </c>
      <c r="D6196" s="6" t="s">
        <v>264</v>
      </c>
      <c r="E6196" s="6" t="s">
        <v>2228</v>
      </c>
      <c r="F6196" s="10">
        <v>43524</v>
      </c>
      <c r="G6196" s="6">
        <v>2</v>
      </c>
      <c r="H6196" s="11">
        <f>VLOOKUP(B6196,[1]!Product_Data[#Data],4,0)</f>
        <v>847</v>
      </c>
      <c r="I6196" s="11">
        <f>VLOOKUP(B6196,[1]!Product_Data[#Data],3,0)</f>
        <v>534</v>
      </c>
      <c r="J6196" s="11">
        <f t="shared" si="579"/>
        <v>1068</v>
      </c>
      <c r="K6196" s="11">
        <f t="shared" si="580"/>
        <v>1694</v>
      </c>
      <c r="L6196" s="11">
        <f t="shared" si="581"/>
        <v>626</v>
      </c>
      <c r="M6196" t="str">
        <f>VLOOKUP(C6196,[1]!Location_Data[#Data],2,0)</f>
        <v>Orange</v>
      </c>
      <c r="N6196" t="str">
        <f>VLOOKUP(D6196,[1]!Salespeople_Data[#Data],2,0)</f>
        <v>Ernest Wheeler</v>
      </c>
      <c r="O6196" t="str">
        <f>VLOOKUP(E6196,[1]!Customer_Data[#Data],2,0)</f>
        <v>Peter Cook</v>
      </c>
      <c r="P6196" s="15">
        <f t="shared" si="576"/>
        <v>5</v>
      </c>
      <c r="Q6196">
        <f t="shared" si="577"/>
        <v>2</v>
      </c>
      <c r="R6196">
        <f t="shared" si="578"/>
        <v>2019</v>
      </c>
    </row>
    <row r="6197" spans="1:18" x14ac:dyDescent="0.25">
      <c r="A6197" s="6" t="s">
        <v>7221</v>
      </c>
      <c r="B6197" s="6" t="s">
        <v>210</v>
      </c>
      <c r="C6197" s="6" t="s">
        <v>48</v>
      </c>
      <c r="D6197" s="6" t="s">
        <v>257</v>
      </c>
      <c r="E6197" s="6" t="s">
        <v>1072</v>
      </c>
      <c r="F6197" s="10">
        <v>43741</v>
      </c>
      <c r="G6197" s="6">
        <v>3</v>
      </c>
      <c r="H6197" s="11">
        <f>VLOOKUP(B6197,[1]!Product_Data[#Data],4,0)</f>
        <v>458</v>
      </c>
      <c r="I6197" s="11">
        <f>VLOOKUP(B6197,[1]!Product_Data[#Data],3,0)</f>
        <v>376</v>
      </c>
      <c r="J6197" s="11">
        <f t="shared" si="579"/>
        <v>1128</v>
      </c>
      <c r="K6197" s="11">
        <f t="shared" si="580"/>
        <v>1374</v>
      </c>
      <c r="L6197" s="11">
        <f t="shared" si="581"/>
        <v>246</v>
      </c>
      <c r="M6197" t="str">
        <f>VLOOKUP(C6197,[1]!Location_Data[#Data],2,0)</f>
        <v>Rialto</v>
      </c>
      <c r="N6197" t="str">
        <f>VLOOKUP(D6197,[1]!Salespeople_Data[#Data],2,0)</f>
        <v>Jerry Perry</v>
      </c>
      <c r="O6197" t="str">
        <f>VLOOKUP(E6197,[1]!Customer_Data[#Data],2,0)</f>
        <v>Anthony Fisher</v>
      </c>
      <c r="P6197" s="15">
        <f t="shared" si="576"/>
        <v>5</v>
      </c>
      <c r="Q6197">
        <f t="shared" si="577"/>
        <v>10</v>
      </c>
      <c r="R6197">
        <f t="shared" si="578"/>
        <v>2019</v>
      </c>
    </row>
    <row r="6198" spans="1:18" x14ac:dyDescent="0.25">
      <c r="A6198" s="6" t="s">
        <v>7222</v>
      </c>
      <c r="B6198" s="6" t="s">
        <v>245</v>
      </c>
      <c r="C6198" s="6" t="s">
        <v>731</v>
      </c>
      <c r="D6198" s="6" t="s">
        <v>146</v>
      </c>
      <c r="E6198" s="6" t="s">
        <v>3134</v>
      </c>
      <c r="F6198" s="10">
        <v>43796</v>
      </c>
      <c r="G6198" s="6">
        <v>1</v>
      </c>
      <c r="H6198" s="11">
        <f>VLOOKUP(B6198,[1]!Product_Data[#Data],4,0)</f>
        <v>818</v>
      </c>
      <c r="I6198" s="11">
        <f>VLOOKUP(B6198,[1]!Product_Data[#Data],3,0)</f>
        <v>450</v>
      </c>
      <c r="J6198" s="11">
        <f t="shared" si="579"/>
        <v>450</v>
      </c>
      <c r="K6198" s="11">
        <f t="shared" si="580"/>
        <v>818</v>
      </c>
      <c r="L6198" s="11">
        <f t="shared" si="581"/>
        <v>368</v>
      </c>
      <c r="M6198" t="str">
        <f>VLOOKUP(C6198,[1]!Location_Data[#Data],2,0)</f>
        <v>Costa Mesa</v>
      </c>
      <c r="N6198" t="str">
        <f>VLOOKUP(D6198,[1]!Salespeople_Data[#Data],2,0)</f>
        <v>Carl Elliott</v>
      </c>
      <c r="O6198" t="str">
        <f>VLOOKUP(E6198,[1]!Customer_Data[#Data],2,0)</f>
        <v>Juan Hunt</v>
      </c>
      <c r="P6198" s="15">
        <f t="shared" si="576"/>
        <v>4</v>
      </c>
      <c r="Q6198">
        <f t="shared" si="577"/>
        <v>11</v>
      </c>
      <c r="R6198">
        <f t="shared" si="578"/>
        <v>2019</v>
      </c>
    </row>
    <row r="6199" spans="1:18" x14ac:dyDescent="0.25">
      <c r="A6199" s="6" t="s">
        <v>7223</v>
      </c>
      <c r="B6199" s="6" t="s">
        <v>383</v>
      </c>
      <c r="C6199" s="6" t="s">
        <v>355</v>
      </c>
      <c r="D6199" s="6" t="s">
        <v>75</v>
      </c>
      <c r="E6199" s="6" t="s">
        <v>281</v>
      </c>
      <c r="F6199" s="10">
        <v>43629</v>
      </c>
      <c r="G6199" s="6">
        <v>4</v>
      </c>
      <c r="H6199" s="11">
        <f>VLOOKUP(B6199,[1]!Product_Data[#Data],4,0)</f>
        <v>1494</v>
      </c>
      <c r="I6199" s="11">
        <f>VLOOKUP(B6199,[1]!Product_Data[#Data],3,0)</f>
        <v>971</v>
      </c>
      <c r="J6199" s="11">
        <f t="shared" si="579"/>
        <v>3884</v>
      </c>
      <c r="K6199" s="11">
        <f t="shared" si="580"/>
        <v>5976</v>
      </c>
      <c r="L6199" s="11">
        <f t="shared" si="581"/>
        <v>2092</v>
      </c>
      <c r="M6199" t="str">
        <f>VLOOKUP(C6199,[1]!Location_Data[#Data],2,0)</f>
        <v>Burbank</v>
      </c>
      <c r="N6199" t="str">
        <f>VLOOKUP(D6199,[1]!Salespeople_Data[#Data],2,0)</f>
        <v>Roger Robertson</v>
      </c>
      <c r="O6199" t="str">
        <f>VLOOKUP(E6199,[1]!Customer_Data[#Data],2,0)</f>
        <v>Joshua Hunt</v>
      </c>
      <c r="P6199" s="15">
        <f t="shared" si="576"/>
        <v>5</v>
      </c>
      <c r="Q6199">
        <f t="shared" si="577"/>
        <v>6</v>
      </c>
      <c r="R6199">
        <f t="shared" si="578"/>
        <v>2019</v>
      </c>
    </row>
    <row r="6200" spans="1:18" x14ac:dyDescent="0.25">
      <c r="A6200" s="6" t="s">
        <v>7224</v>
      </c>
      <c r="B6200" s="6" t="s">
        <v>395</v>
      </c>
      <c r="C6200" s="6" t="s">
        <v>302</v>
      </c>
      <c r="D6200" s="6" t="s">
        <v>413</v>
      </c>
      <c r="E6200" s="6" t="s">
        <v>2330</v>
      </c>
      <c r="F6200" s="10">
        <v>43544</v>
      </c>
      <c r="G6200" s="6">
        <v>3</v>
      </c>
      <c r="H6200" s="11">
        <f>VLOOKUP(B6200,[1]!Product_Data[#Data],4,0)</f>
        <v>2257</v>
      </c>
      <c r="I6200" s="11">
        <f>VLOOKUP(B6200,[1]!Product_Data[#Data],3,0)</f>
        <v>1535</v>
      </c>
      <c r="J6200" s="11">
        <f t="shared" si="579"/>
        <v>4605</v>
      </c>
      <c r="K6200" s="11">
        <f t="shared" si="580"/>
        <v>6771</v>
      </c>
      <c r="L6200" s="11">
        <f t="shared" si="581"/>
        <v>2166</v>
      </c>
      <c r="M6200" t="str">
        <f>VLOOKUP(C6200,[1]!Location_Data[#Data],2,0)</f>
        <v>Santa Rosa</v>
      </c>
      <c r="N6200" t="str">
        <f>VLOOKUP(D6200,[1]!Salespeople_Data[#Data],2,0)</f>
        <v>Kenneth Bradley</v>
      </c>
      <c r="O6200" t="str">
        <f>VLOOKUP(E6200,[1]!Customer_Data[#Data],2,0)</f>
        <v>Bobby Hughes</v>
      </c>
      <c r="P6200" s="15">
        <f t="shared" si="576"/>
        <v>4</v>
      </c>
      <c r="Q6200">
        <f t="shared" si="577"/>
        <v>3</v>
      </c>
      <c r="R6200">
        <f t="shared" si="578"/>
        <v>2019</v>
      </c>
    </row>
    <row r="6201" spans="1:18" x14ac:dyDescent="0.25">
      <c r="A6201" s="6" t="s">
        <v>7225</v>
      </c>
      <c r="B6201" s="6" t="s">
        <v>185</v>
      </c>
      <c r="C6201" s="6" t="s">
        <v>174</v>
      </c>
      <c r="D6201" s="6" t="s">
        <v>170</v>
      </c>
      <c r="E6201" s="6" t="s">
        <v>2641</v>
      </c>
      <c r="F6201" s="10">
        <v>43534</v>
      </c>
      <c r="G6201" s="6">
        <v>1</v>
      </c>
      <c r="H6201" s="11">
        <f>VLOOKUP(B6201,[1]!Product_Data[#Data],4,0)</f>
        <v>667</v>
      </c>
      <c r="I6201" s="11">
        <f>VLOOKUP(B6201,[1]!Product_Data[#Data],3,0)</f>
        <v>387</v>
      </c>
      <c r="J6201" s="11">
        <f t="shared" si="579"/>
        <v>387</v>
      </c>
      <c r="K6201" s="11">
        <f t="shared" si="580"/>
        <v>667</v>
      </c>
      <c r="L6201" s="11">
        <f t="shared" si="581"/>
        <v>280</v>
      </c>
      <c r="M6201" t="str">
        <f>VLOOKUP(C6201,[1]!Location_Data[#Data],2,0)</f>
        <v>Norwalk</v>
      </c>
      <c r="N6201" t="str">
        <f>VLOOKUP(D6201,[1]!Salespeople_Data[#Data],2,0)</f>
        <v>Sean Miller</v>
      </c>
      <c r="O6201" t="str">
        <f>VLOOKUP(E6201,[1]!Customer_Data[#Data],2,0)</f>
        <v>Nicholas Hernandez</v>
      </c>
      <c r="P6201" s="15">
        <f t="shared" si="576"/>
        <v>1</v>
      </c>
      <c r="Q6201">
        <f t="shared" si="577"/>
        <v>3</v>
      </c>
      <c r="R6201">
        <f t="shared" si="578"/>
        <v>2019</v>
      </c>
    </row>
    <row r="6202" spans="1:18" x14ac:dyDescent="0.25">
      <c r="A6202" s="6" t="s">
        <v>7226</v>
      </c>
      <c r="B6202" s="6" t="s">
        <v>421</v>
      </c>
      <c r="C6202" s="6" t="s">
        <v>229</v>
      </c>
      <c r="D6202" s="6" t="s">
        <v>63</v>
      </c>
      <c r="E6202" s="6" t="s">
        <v>2133</v>
      </c>
      <c r="F6202" s="10">
        <v>43556</v>
      </c>
      <c r="G6202" s="6">
        <v>1</v>
      </c>
      <c r="H6202" s="11">
        <f>VLOOKUP(B6202,[1]!Product_Data[#Data],4,0)</f>
        <v>826</v>
      </c>
      <c r="I6202" s="11">
        <f>VLOOKUP(B6202,[1]!Product_Data[#Data],3,0)</f>
        <v>562</v>
      </c>
      <c r="J6202" s="11">
        <f t="shared" si="579"/>
        <v>562</v>
      </c>
      <c r="K6202" s="11">
        <f t="shared" si="580"/>
        <v>826</v>
      </c>
      <c r="L6202" s="11">
        <f t="shared" si="581"/>
        <v>264</v>
      </c>
      <c r="M6202" t="str">
        <f>VLOOKUP(C6202,[1]!Location_Data[#Data],2,0)</f>
        <v>San Jose</v>
      </c>
      <c r="N6202" t="str">
        <f>VLOOKUP(D6202,[1]!Salespeople_Data[#Data],2,0)</f>
        <v>Jeremy Mendoza</v>
      </c>
      <c r="O6202" t="str">
        <f>VLOOKUP(E6202,[1]!Customer_Data[#Data],2,0)</f>
        <v>Willie Mason</v>
      </c>
      <c r="P6202" s="15">
        <f t="shared" si="576"/>
        <v>2</v>
      </c>
      <c r="Q6202">
        <f t="shared" si="577"/>
        <v>4</v>
      </c>
      <c r="R6202">
        <f t="shared" si="578"/>
        <v>2019</v>
      </c>
    </row>
    <row r="6203" spans="1:18" x14ac:dyDescent="0.25">
      <c r="A6203" s="6" t="s">
        <v>7227</v>
      </c>
      <c r="B6203" s="6" t="s">
        <v>461</v>
      </c>
      <c r="C6203" s="6" t="s">
        <v>276</v>
      </c>
      <c r="D6203" s="6" t="s">
        <v>264</v>
      </c>
      <c r="E6203" s="6" t="s">
        <v>1423</v>
      </c>
      <c r="F6203" s="10">
        <v>43562</v>
      </c>
      <c r="G6203" s="6">
        <v>1</v>
      </c>
      <c r="H6203" s="11">
        <f>VLOOKUP(B6203,[1]!Product_Data[#Data],4,0)</f>
        <v>35</v>
      </c>
      <c r="I6203" s="11">
        <f>VLOOKUP(B6203,[1]!Product_Data[#Data],3,0)</f>
        <v>22</v>
      </c>
      <c r="J6203" s="11">
        <f t="shared" si="579"/>
        <v>22</v>
      </c>
      <c r="K6203" s="11">
        <f t="shared" si="580"/>
        <v>35</v>
      </c>
      <c r="L6203" s="11">
        <f t="shared" si="581"/>
        <v>13</v>
      </c>
      <c r="M6203" t="str">
        <f>VLOOKUP(C6203,[1]!Location_Data[#Data],2,0)</f>
        <v>Orange</v>
      </c>
      <c r="N6203" t="str">
        <f>VLOOKUP(D6203,[1]!Salespeople_Data[#Data],2,0)</f>
        <v>Ernest Wheeler</v>
      </c>
      <c r="O6203" t="str">
        <f>VLOOKUP(E6203,[1]!Customer_Data[#Data],2,0)</f>
        <v>Carlos Scott</v>
      </c>
      <c r="P6203" s="15">
        <f t="shared" si="576"/>
        <v>1</v>
      </c>
      <c r="Q6203">
        <f t="shared" si="577"/>
        <v>4</v>
      </c>
      <c r="R6203">
        <f t="shared" si="578"/>
        <v>2019</v>
      </c>
    </row>
    <row r="6204" spans="1:18" x14ac:dyDescent="0.25">
      <c r="A6204" s="6" t="s">
        <v>7228</v>
      </c>
      <c r="B6204" s="6" t="s">
        <v>553</v>
      </c>
      <c r="C6204" s="6" t="s">
        <v>643</v>
      </c>
      <c r="D6204" s="6" t="s">
        <v>225</v>
      </c>
      <c r="E6204" s="6" t="s">
        <v>681</v>
      </c>
      <c r="F6204" s="10">
        <v>43742</v>
      </c>
      <c r="G6204" s="6">
        <v>2</v>
      </c>
      <c r="H6204" s="11">
        <f>VLOOKUP(B6204,[1]!Product_Data[#Data],4,0)</f>
        <v>1798</v>
      </c>
      <c r="I6204" s="11">
        <f>VLOOKUP(B6204,[1]!Product_Data[#Data],3,0)</f>
        <v>971</v>
      </c>
      <c r="J6204" s="11">
        <f t="shared" si="579"/>
        <v>1942</v>
      </c>
      <c r="K6204" s="11">
        <f t="shared" si="580"/>
        <v>3596</v>
      </c>
      <c r="L6204" s="11">
        <f t="shared" si="581"/>
        <v>1654</v>
      </c>
      <c r="M6204" t="str">
        <f>VLOOKUP(C6204,[1]!Location_Data[#Data],2,0)</f>
        <v>Hayward</v>
      </c>
      <c r="N6204" t="str">
        <f>VLOOKUP(D6204,[1]!Salespeople_Data[#Data],2,0)</f>
        <v>Andrew Bowman</v>
      </c>
      <c r="O6204" t="str">
        <f>VLOOKUP(E6204,[1]!Customer_Data[#Data],2,0)</f>
        <v>Benjamin Jacobs</v>
      </c>
      <c r="P6204" s="15">
        <f t="shared" si="576"/>
        <v>6</v>
      </c>
      <c r="Q6204">
        <f t="shared" si="577"/>
        <v>10</v>
      </c>
      <c r="R6204">
        <f t="shared" si="578"/>
        <v>2019</v>
      </c>
    </row>
    <row r="6205" spans="1:18" x14ac:dyDescent="0.25">
      <c r="A6205" s="6" t="s">
        <v>7229</v>
      </c>
      <c r="B6205" s="6" t="s">
        <v>223</v>
      </c>
      <c r="C6205" s="6" t="s">
        <v>246</v>
      </c>
      <c r="D6205" s="6" t="s">
        <v>25</v>
      </c>
      <c r="E6205" s="6" t="s">
        <v>1804</v>
      </c>
      <c r="F6205" s="10">
        <v>43476</v>
      </c>
      <c r="G6205" s="6">
        <v>1</v>
      </c>
      <c r="H6205" s="11">
        <f>VLOOKUP(B6205,[1]!Product_Data[#Data],4,0)</f>
        <v>799</v>
      </c>
      <c r="I6205" s="11">
        <f>VLOOKUP(B6205,[1]!Product_Data[#Data],3,0)</f>
        <v>455</v>
      </c>
      <c r="J6205" s="11">
        <f t="shared" si="579"/>
        <v>455</v>
      </c>
      <c r="K6205" s="11">
        <f t="shared" si="580"/>
        <v>799</v>
      </c>
      <c r="L6205" s="11">
        <f t="shared" si="581"/>
        <v>344</v>
      </c>
      <c r="M6205" t="str">
        <f>VLOOKUP(C6205,[1]!Location_Data[#Data],2,0)</f>
        <v>San Francisco</v>
      </c>
      <c r="N6205" t="str">
        <f>VLOOKUP(D6205,[1]!Salespeople_Data[#Data],2,0)</f>
        <v>Brian Davis</v>
      </c>
      <c r="O6205" t="str">
        <f>VLOOKUP(E6205,[1]!Customer_Data[#Data],2,0)</f>
        <v>Larry Ray</v>
      </c>
      <c r="P6205" s="15">
        <f t="shared" si="576"/>
        <v>6</v>
      </c>
      <c r="Q6205">
        <f t="shared" si="577"/>
        <v>1</v>
      </c>
      <c r="R6205">
        <f t="shared" si="578"/>
        <v>2019</v>
      </c>
    </row>
    <row r="6206" spans="1:18" x14ac:dyDescent="0.25">
      <c r="A6206" s="6" t="s">
        <v>7230</v>
      </c>
      <c r="B6206" s="6" t="s">
        <v>177</v>
      </c>
      <c r="C6206" s="6" t="s">
        <v>380</v>
      </c>
      <c r="D6206" s="6" t="s">
        <v>146</v>
      </c>
      <c r="E6206" s="6" t="s">
        <v>1180</v>
      </c>
      <c r="F6206" s="10">
        <v>43621</v>
      </c>
      <c r="G6206" s="6">
        <v>1</v>
      </c>
      <c r="H6206" s="11">
        <f>VLOOKUP(B6206,[1]!Product_Data[#Data],4,0)</f>
        <v>2497</v>
      </c>
      <c r="I6206" s="11">
        <f>VLOOKUP(B6206,[1]!Product_Data[#Data],3,0)</f>
        <v>1473</v>
      </c>
      <c r="J6206" s="11">
        <f t="shared" si="579"/>
        <v>1473</v>
      </c>
      <c r="K6206" s="11">
        <f t="shared" si="580"/>
        <v>2497</v>
      </c>
      <c r="L6206" s="11">
        <f t="shared" si="581"/>
        <v>1024</v>
      </c>
      <c r="M6206" t="str">
        <f>VLOOKUP(C6206,[1]!Location_Data[#Data],2,0)</f>
        <v>Los Angeles</v>
      </c>
      <c r="N6206" t="str">
        <f>VLOOKUP(D6206,[1]!Salespeople_Data[#Data],2,0)</f>
        <v>Carl Elliott</v>
      </c>
      <c r="O6206" t="str">
        <f>VLOOKUP(E6206,[1]!Customer_Data[#Data],2,0)</f>
        <v>Brandon Martin</v>
      </c>
      <c r="P6206" s="15">
        <f t="shared" si="576"/>
        <v>4</v>
      </c>
      <c r="Q6206">
        <f t="shared" si="577"/>
        <v>6</v>
      </c>
      <c r="R6206">
        <f t="shared" si="578"/>
        <v>2019</v>
      </c>
    </row>
    <row r="6207" spans="1:18" x14ac:dyDescent="0.25">
      <c r="A6207" s="6" t="s">
        <v>7231</v>
      </c>
      <c r="B6207" s="6" t="s">
        <v>352</v>
      </c>
      <c r="C6207" s="6" t="s">
        <v>530</v>
      </c>
      <c r="D6207" s="6" t="s">
        <v>250</v>
      </c>
      <c r="E6207" s="6" t="s">
        <v>346</v>
      </c>
      <c r="F6207" s="10">
        <v>43766</v>
      </c>
      <c r="G6207" s="6">
        <v>3</v>
      </c>
      <c r="H6207" s="11">
        <f>VLOOKUP(B6207,[1]!Product_Data[#Data],4,0)</f>
        <v>203</v>
      </c>
      <c r="I6207" s="11">
        <f>VLOOKUP(B6207,[1]!Product_Data[#Data],3,0)</f>
        <v>154</v>
      </c>
      <c r="J6207" s="11">
        <f t="shared" si="579"/>
        <v>462</v>
      </c>
      <c r="K6207" s="11">
        <f t="shared" si="580"/>
        <v>609</v>
      </c>
      <c r="L6207" s="11">
        <f t="shared" si="581"/>
        <v>147</v>
      </c>
      <c r="M6207" t="str">
        <f>VLOOKUP(C6207,[1]!Location_Data[#Data],2,0)</f>
        <v>San Buenaventura (Ventura)</v>
      </c>
      <c r="N6207" t="str">
        <f>VLOOKUP(D6207,[1]!Salespeople_Data[#Data],2,0)</f>
        <v>Martin Carr</v>
      </c>
      <c r="O6207" t="str">
        <f>VLOOKUP(E6207,[1]!Customer_Data[#Data],2,0)</f>
        <v>Eugene Cunningham</v>
      </c>
      <c r="P6207" s="15">
        <f t="shared" si="576"/>
        <v>2</v>
      </c>
      <c r="Q6207">
        <f t="shared" si="577"/>
        <v>10</v>
      </c>
      <c r="R6207">
        <f t="shared" si="578"/>
        <v>2019</v>
      </c>
    </row>
    <row r="6208" spans="1:18" x14ac:dyDescent="0.25">
      <c r="A6208" s="6" t="s">
        <v>7232</v>
      </c>
      <c r="B6208" s="6" t="s">
        <v>311</v>
      </c>
      <c r="C6208" s="6" t="s">
        <v>596</v>
      </c>
      <c r="D6208" s="6" t="s">
        <v>359</v>
      </c>
      <c r="E6208" s="6" t="s">
        <v>1708</v>
      </c>
      <c r="F6208" s="10">
        <v>43539</v>
      </c>
      <c r="G6208" s="6">
        <v>2</v>
      </c>
      <c r="H6208" s="11">
        <f>VLOOKUP(B6208,[1]!Product_Data[#Data],4,0)</f>
        <v>1743</v>
      </c>
      <c r="I6208" s="11">
        <f>VLOOKUP(B6208,[1]!Product_Data[#Data],3,0)</f>
        <v>872</v>
      </c>
      <c r="J6208" s="11">
        <f t="shared" si="579"/>
        <v>1744</v>
      </c>
      <c r="K6208" s="11">
        <f t="shared" si="580"/>
        <v>3486</v>
      </c>
      <c r="L6208" s="11">
        <f t="shared" si="581"/>
        <v>1742</v>
      </c>
      <c r="M6208" t="str">
        <f>VLOOKUP(C6208,[1]!Location_Data[#Data],2,0)</f>
        <v>Fremont</v>
      </c>
      <c r="N6208" t="str">
        <f>VLOOKUP(D6208,[1]!Salespeople_Data[#Data],2,0)</f>
        <v>Eugene Holmes</v>
      </c>
      <c r="O6208" t="str">
        <f>VLOOKUP(E6208,[1]!Customer_Data[#Data],2,0)</f>
        <v>Jason Diaz</v>
      </c>
      <c r="P6208" s="15">
        <f t="shared" si="576"/>
        <v>6</v>
      </c>
      <c r="Q6208">
        <f t="shared" si="577"/>
        <v>3</v>
      </c>
      <c r="R6208">
        <f t="shared" si="578"/>
        <v>2019</v>
      </c>
    </row>
    <row r="6209" spans="1:18" x14ac:dyDescent="0.25">
      <c r="A6209" s="6" t="s">
        <v>7233</v>
      </c>
      <c r="B6209" s="6" t="s">
        <v>461</v>
      </c>
      <c r="C6209" s="6" t="s">
        <v>211</v>
      </c>
      <c r="D6209" s="6" t="s">
        <v>345</v>
      </c>
      <c r="E6209" s="6" t="s">
        <v>338</v>
      </c>
      <c r="F6209" s="10">
        <v>43494</v>
      </c>
      <c r="G6209" s="6">
        <v>1</v>
      </c>
      <c r="H6209" s="11">
        <f>VLOOKUP(B6209,[1]!Product_Data[#Data],4,0)</f>
        <v>35</v>
      </c>
      <c r="I6209" s="11">
        <f>VLOOKUP(B6209,[1]!Product_Data[#Data],3,0)</f>
        <v>22</v>
      </c>
      <c r="J6209" s="11">
        <f t="shared" si="579"/>
        <v>22</v>
      </c>
      <c r="K6209" s="11">
        <f t="shared" si="580"/>
        <v>35</v>
      </c>
      <c r="L6209" s="11">
        <f t="shared" si="581"/>
        <v>13</v>
      </c>
      <c r="M6209" t="str">
        <f>VLOOKUP(C6209,[1]!Location_Data[#Data],2,0)</f>
        <v>Chula Vista</v>
      </c>
      <c r="N6209" t="str">
        <f>VLOOKUP(D6209,[1]!Salespeople_Data[#Data],2,0)</f>
        <v>Larry Marshall</v>
      </c>
      <c r="O6209" t="str">
        <f>VLOOKUP(E6209,[1]!Customer_Data[#Data],2,0)</f>
        <v>Christopher Ramos</v>
      </c>
      <c r="P6209" s="15">
        <f t="shared" si="576"/>
        <v>3</v>
      </c>
      <c r="Q6209">
        <f t="shared" si="577"/>
        <v>1</v>
      </c>
      <c r="R6209">
        <f t="shared" si="578"/>
        <v>2019</v>
      </c>
    </row>
    <row r="6210" spans="1:18" x14ac:dyDescent="0.25">
      <c r="A6210" s="6" t="s">
        <v>7234</v>
      </c>
      <c r="B6210" s="6" t="s">
        <v>119</v>
      </c>
      <c r="C6210" s="6" t="s">
        <v>169</v>
      </c>
      <c r="D6210" s="6" t="s">
        <v>264</v>
      </c>
      <c r="E6210" s="6" t="s">
        <v>236</v>
      </c>
      <c r="F6210" s="10">
        <v>43806</v>
      </c>
      <c r="G6210" s="6">
        <v>2</v>
      </c>
      <c r="H6210" s="11">
        <f>VLOOKUP(B6210,[1]!Product_Data[#Data],4,0)</f>
        <v>1077</v>
      </c>
      <c r="I6210" s="11">
        <f>VLOOKUP(B6210,[1]!Product_Data[#Data],3,0)</f>
        <v>732</v>
      </c>
      <c r="J6210" s="11">
        <f t="shared" si="579"/>
        <v>1464</v>
      </c>
      <c r="K6210" s="11">
        <f t="shared" si="580"/>
        <v>2154</v>
      </c>
      <c r="L6210" s="11">
        <f t="shared" si="581"/>
        <v>690</v>
      </c>
      <c r="M6210" t="str">
        <f>VLOOKUP(C6210,[1]!Location_Data[#Data],2,0)</f>
        <v>Vista</v>
      </c>
      <c r="N6210" t="str">
        <f>VLOOKUP(D6210,[1]!Salespeople_Data[#Data],2,0)</f>
        <v>Ernest Wheeler</v>
      </c>
      <c r="O6210" t="str">
        <f>VLOOKUP(E6210,[1]!Customer_Data[#Data],2,0)</f>
        <v>Howard Harrison</v>
      </c>
      <c r="P6210" s="15">
        <f t="shared" ref="P6210:P6273" si="582">WEEKDAY(F6210)</f>
        <v>7</v>
      </c>
      <c r="Q6210">
        <f t="shared" ref="Q6210:Q6273" si="583">MONTH(F6210)</f>
        <v>12</v>
      </c>
      <c r="R6210">
        <f t="shared" ref="R6210:R6273" si="584">YEAR(F6210)</f>
        <v>2019</v>
      </c>
    </row>
    <row r="6211" spans="1:18" x14ac:dyDescent="0.25">
      <c r="A6211" s="6" t="s">
        <v>7235</v>
      </c>
      <c r="B6211" s="6" t="s">
        <v>119</v>
      </c>
      <c r="C6211" s="6" t="s">
        <v>596</v>
      </c>
      <c r="D6211" s="6" t="s">
        <v>40</v>
      </c>
      <c r="E6211" s="6" t="s">
        <v>404</v>
      </c>
      <c r="F6211" s="10">
        <v>43711</v>
      </c>
      <c r="G6211" s="6">
        <v>1</v>
      </c>
      <c r="H6211" s="11">
        <f>VLOOKUP(B6211,[1]!Product_Data[#Data],4,0)</f>
        <v>1077</v>
      </c>
      <c r="I6211" s="11">
        <f>VLOOKUP(B6211,[1]!Product_Data[#Data],3,0)</f>
        <v>732</v>
      </c>
      <c r="J6211" s="11">
        <f t="shared" ref="J6211:J6274" si="585">PRODUCT(I6211,G6211)</f>
        <v>732</v>
      </c>
      <c r="K6211" s="11">
        <f t="shared" ref="K6211:K6274" si="586">PRODUCT(H6211,G6211)</f>
        <v>1077</v>
      </c>
      <c r="L6211" s="11">
        <f t="shared" ref="L6211:L6274" si="587">K6211-J6211</f>
        <v>345</v>
      </c>
      <c r="M6211" t="str">
        <f>VLOOKUP(C6211,[1]!Location_Data[#Data],2,0)</f>
        <v>Fremont</v>
      </c>
      <c r="N6211" t="str">
        <f>VLOOKUP(D6211,[1]!Salespeople_Data[#Data],2,0)</f>
        <v>Brian Hansen</v>
      </c>
      <c r="O6211" t="str">
        <f>VLOOKUP(E6211,[1]!Customer_Data[#Data],2,0)</f>
        <v>Bruce Morrison</v>
      </c>
      <c r="P6211" s="15">
        <f t="shared" si="582"/>
        <v>3</v>
      </c>
      <c r="Q6211">
        <f t="shared" si="583"/>
        <v>9</v>
      </c>
      <c r="R6211">
        <f t="shared" si="584"/>
        <v>2019</v>
      </c>
    </row>
    <row r="6212" spans="1:18" x14ac:dyDescent="0.25">
      <c r="A6212" s="6" t="s">
        <v>7236</v>
      </c>
      <c r="B6212" s="6" t="s">
        <v>457</v>
      </c>
      <c r="C6212" s="6" t="s">
        <v>95</v>
      </c>
      <c r="D6212" s="6" t="s">
        <v>178</v>
      </c>
      <c r="E6212" s="6" t="s">
        <v>742</v>
      </c>
      <c r="F6212" s="10">
        <v>43495</v>
      </c>
      <c r="G6212" s="6">
        <v>3</v>
      </c>
      <c r="H6212" s="11">
        <f>VLOOKUP(B6212,[1]!Product_Data[#Data],4,0)</f>
        <v>947</v>
      </c>
      <c r="I6212" s="11">
        <f>VLOOKUP(B6212,[1]!Product_Data[#Data],3,0)</f>
        <v>786</v>
      </c>
      <c r="J6212" s="11">
        <f t="shared" si="585"/>
        <v>2358</v>
      </c>
      <c r="K6212" s="11">
        <f t="shared" si="586"/>
        <v>2841</v>
      </c>
      <c r="L6212" s="11">
        <f t="shared" si="587"/>
        <v>483</v>
      </c>
      <c r="M6212" t="str">
        <f>VLOOKUP(C6212,[1]!Location_Data[#Data],2,0)</f>
        <v>Fullerton</v>
      </c>
      <c r="N6212" t="str">
        <f>VLOOKUP(D6212,[1]!Salespeople_Data[#Data],2,0)</f>
        <v>Joshua Taylor</v>
      </c>
      <c r="O6212" t="str">
        <f>VLOOKUP(E6212,[1]!Customer_Data[#Data],2,0)</f>
        <v>Joe Rose</v>
      </c>
      <c r="P6212" s="15">
        <f t="shared" si="582"/>
        <v>4</v>
      </c>
      <c r="Q6212">
        <f t="shared" si="583"/>
        <v>1</v>
      </c>
      <c r="R6212">
        <f t="shared" si="584"/>
        <v>2019</v>
      </c>
    </row>
    <row r="6213" spans="1:18" x14ac:dyDescent="0.25">
      <c r="A6213" s="6" t="s">
        <v>7237</v>
      </c>
      <c r="B6213" s="6" t="s">
        <v>125</v>
      </c>
      <c r="C6213" s="6" t="s">
        <v>450</v>
      </c>
      <c r="D6213" s="6" t="s">
        <v>146</v>
      </c>
      <c r="E6213" s="6" t="s">
        <v>2319</v>
      </c>
      <c r="F6213" s="10">
        <v>43684</v>
      </c>
      <c r="G6213" s="6">
        <v>1</v>
      </c>
      <c r="H6213" s="11">
        <f>VLOOKUP(B6213,[1]!Product_Data[#Data],4,0)</f>
        <v>1826</v>
      </c>
      <c r="I6213" s="11">
        <f>VLOOKUP(B6213,[1]!Product_Data[#Data],3,0)</f>
        <v>1443</v>
      </c>
      <c r="J6213" s="11">
        <f t="shared" si="585"/>
        <v>1443</v>
      </c>
      <c r="K6213" s="11">
        <f t="shared" si="586"/>
        <v>1826</v>
      </c>
      <c r="L6213" s="11">
        <f t="shared" si="587"/>
        <v>383</v>
      </c>
      <c r="M6213" t="str">
        <f>VLOOKUP(C6213,[1]!Location_Data[#Data],2,0)</f>
        <v>Simi Valley</v>
      </c>
      <c r="N6213" t="str">
        <f>VLOOKUP(D6213,[1]!Salespeople_Data[#Data],2,0)</f>
        <v>Carl Elliott</v>
      </c>
      <c r="O6213" t="str">
        <f>VLOOKUP(E6213,[1]!Customer_Data[#Data],2,0)</f>
        <v>Kenneth Ross</v>
      </c>
      <c r="P6213" s="15">
        <f t="shared" si="582"/>
        <v>4</v>
      </c>
      <c r="Q6213">
        <f t="shared" si="583"/>
        <v>8</v>
      </c>
      <c r="R6213">
        <f t="shared" si="584"/>
        <v>2019</v>
      </c>
    </row>
    <row r="6214" spans="1:18" x14ac:dyDescent="0.25">
      <c r="A6214" s="6" t="s">
        <v>7238</v>
      </c>
      <c r="B6214" s="6" t="s">
        <v>858</v>
      </c>
      <c r="C6214" s="6" t="s">
        <v>29</v>
      </c>
      <c r="D6214" s="6" t="s">
        <v>298</v>
      </c>
      <c r="E6214" s="6" t="s">
        <v>3073</v>
      </c>
      <c r="F6214" s="10">
        <v>43819</v>
      </c>
      <c r="G6214" s="6">
        <v>3</v>
      </c>
      <c r="H6214" s="11">
        <f>VLOOKUP(B6214,[1]!Product_Data[#Data],4,0)</f>
        <v>2294</v>
      </c>
      <c r="I6214" s="11">
        <f>VLOOKUP(B6214,[1]!Product_Data[#Data],3,0)</f>
        <v>1399</v>
      </c>
      <c r="J6214" s="11">
        <f t="shared" si="585"/>
        <v>4197</v>
      </c>
      <c r="K6214" s="11">
        <f t="shared" si="586"/>
        <v>6882</v>
      </c>
      <c r="L6214" s="11">
        <f t="shared" si="587"/>
        <v>2685</v>
      </c>
      <c r="M6214" t="str">
        <f>VLOOKUP(C6214,[1]!Location_Data[#Data],2,0)</f>
        <v>Santa Ana</v>
      </c>
      <c r="N6214" t="str">
        <f>VLOOKUP(D6214,[1]!Salespeople_Data[#Data],2,0)</f>
        <v>Kenneth Fields</v>
      </c>
      <c r="O6214" t="str">
        <f>VLOOKUP(E6214,[1]!Customer_Data[#Data],2,0)</f>
        <v>Daniel Nguyen</v>
      </c>
      <c r="P6214" s="15">
        <f t="shared" si="582"/>
        <v>6</v>
      </c>
      <c r="Q6214">
        <f t="shared" si="583"/>
        <v>12</v>
      </c>
      <c r="R6214">
        <f t="shared" si="584"/>
        <v>2019</v>
      </c>
    </row>
    <row r="6215" spans="1:18" x14ac:dyDescent="0.25">
      <c r="A6215" s="6" t="s">
        <v>7239</v>
      </c>
      <c r="B6215" s="6" t="s">
        <v>495</v>
      </c>
      <c r="C6215" s="6" t="s">
        <v>95</v>
      </c>
      <c r="D6215" s="6" t="s">
        <v>87</v>
      </c>
      <c r="E6215" s="6" t="s">
        <v>720</v>
      </c>
      <c r="F6215" s="10">
        <v>43634</v>
      </c>
      <c r="G6215" s="6">
        <v>1</v>
      </c>
      <c r="H6215" s="11">
        <f>VLOOKUP(B6215,[1]!Product_Data[#Data],4,0)</f>
        <v>1467</v>
      </c>
      <c r="I6215" s="11">
        <f>VLOOKUP(B6215,[1]!Product_Data[#Data],3,0)</f>
        <v>807</v>
      </c>
      <c r="J6215" s="11">
        <f t="shared" si="585"/>
        <v>807</v>
      </c>
      <c r="K6215" s="11">
        <f t="shared" si="586"/>
        <v>1467</v>
      </c>
      <c r="L6215" s="11">
        <f t="shared" si="587"/>
        <v>660</v>
      </c>
      <c r="M6215" t="str">
        <f>VLOOKUP(C6215,[1]!Location_Data[#Data],2,0)</f>
        <v>Fullerton</v>
      </c>
      <c r="N6215" t="str">
        <f>VLOOKUP(D6215,[1]!Salespeople_Data[#Data],2,0)</f>
        <v>Martin Perry</v>
      </c>
      <c r="O6215" t="str">
        <f>VLOOKUP(E6215,[1]!Customer_Data[#Data],2,0)</f>
        <v>Adam White</v>
      </c>
      <c r="P6215" s="15">
        <f t="shared" si="582"/>
        <v>3</v>
      </c>
      <c r="Q6215">
        <f t="shared" si="583"/>
        <v>6</v>
      </c>
      <c r="R6215">
        <f t="shared" si="584"/>
        <v>2019</v>
      </c>
    </row>
    <row r="6216" spans="1:18" x14ac:dyDescent="0.25">
      <c r="A6216" s="6" t="s">
        <v>7240</v>
      </c>
      <c r="B6216" s="6" t="s">
        <v>403</v>
      </c>
      <c r="C6216" s="6" t="s">
        <v>386</v>
      </c>
      <c r="D6216" s="6" t="s">
        <v>116</v>
      </c>
      <c r="E6216" s="6" t="s">
        <v>2159</v>
      </c>
      <c r="F6216" s="10">
        <v>43797</v>
      </c>
      <c r="G6216" s="6">
        <v>1</v>
      </c>
      <c r="H6216" s="11">
        <f>VLOOKUP(B6216,[1]!Product_Data[#Data],4,0)</f>
        <v>392</v>
      </c>
      <c r="I6216" s="11">
        <f>VLOOKUP(B6216,[1]!Product_Data[#Data],3,0)</f>
        <v>255</v>
      </c>
      <c r="J6216" s="11">
        <f t="shared" si="585"/>
        <v>255</v>
      </c>
      <c r="K6216" s="11">
        <f t="shared" si="586"/>
        <v>392</v>
      </c>
      <c r="L6216" s="11">
        <f t="shared" si="587"/>
        <v>137</v>
      </c>
      <c r="M6216" t="str">
        <f>VLOOKUP(C6216,[1]!Location_Data[#Data],2,0)</f>
        <v>Carlsbad</v>
      </c>
      <c r="N6216" t="str">
        <f>VLOOKUP(D6216,[1]!Salespeople_Data[#Data],2,0)</f>
        <v>Roger Ramos</v>
      </c>
      <c r="O6216" t="str">
        <f>VLOOKUP(E6216,[1]!Customer_Data[#Data],2,0)</f>
        <v>Ernest Bradley</v>
      </c>
      <c r="P6216" s="15">
        <f t="shared" si="582"/>
        <v>5</v>
      </c>
      <c r="Q6216">
        <f t="shared" si="583"/>
        <v>11</v>
      </c>
      <c r="R6216">
        <f t="shared" si="584"/>
        <v>2019</v>
      </c>
    </row>
    <row r="6217" spans="1:18" x14ac:dyDescent="0.25">
      <c r="A6217" s="6" t="s">
        <v>7241</v>
      </c>
      <c r="B6217" s="6" t="s">
        <v>703</v>
      </c>
      <c r="C6217" s="6" t="s">
        <v>220</v>
      </c>
      <c r="D6217" s="6" t="s">
        <v>159</v>
      </c>
      <c r="E6217" s="6" t="s">
        <v>1229</v>
      </c>
      <c r="F6217" s="10">
        <v>43573</v>
      </c>
      <c r="G6217" s="6">
        <v>3</v>
      </c>
      <c r="H6217" s="11">
        <f>VLOOKUP(B6217,[1]!Product_Data[#Data],4,0)</f>
        <v>530</v>
      </c>
      <c r="I6217" s="11">
        <f>VLOOKUP(B6217,[1]!Product_Data[#Data],3,0)</f>
        <v>435</v>
      </c>
      <c r="J6217" s="11">
        <f t="shared" si="585"/>
        <v>1305</v>
      </c>
      <c r="K6217" s="11">
        <f t="shared" si="586"/>
        <v>1590</v>
      </c>
      <c r="L6217" s="11">
        <f t="shared" si="587"/>
        <v>285</v>
      </c>
      <c r="M6217" t="str">
        <f>VLOOKUP(C6217,[1]!Location_Data[#Data],2,0)</f>
        <v>Modesto</v>
      </c>
      <c r="N6217" t="str">
        <f>VLOOKUP(D6217,[1]!Salespeople_Data[#Data],2,0)</f>
        <v>Bobby Russell</v>
      </c>
      <c r="O6217" t="str">
        <f>VLOOKUP(E6217,[1]!Customer_Data[#Data],2,0)</f>
        <v>Jason Hanson</v>
      </c>
      <c r="P6217" s="15">
        <f t="shared" si="582"/>
        <v>5</v>
      </c>
      <c r="Q6217">
        <f t="shared" si="583"/>
        <v>4</v>
      </c>
      <c r="R6217">
        <f t="shared" si="584"/>
        <v>2019</v>
      </c>
    </row>
    <row r="6218" spans="1:18" x14ac:dyDescent="0.25">
      <c r="A6218" s="6" t="s">
        <v>7242</v>
      </c>
      <c r="B6218" s="6" t="s">
        <v>560</v>
      </c>
      <c r="C6218" s="6" t="s">
        <v>195</v>
      </c>
      <c r="D6218" s="6" t="s">
        <v>308</v>
      </c>
      <c r="E6218" s="6" t="s">
        <v>1889</v>
      </c>
      <c r="F6218" s="10">
        <v>43601</v>
      </c>
      <c r="G6218" s="6">
        <v>1</v>
      </c>
      <c r="H6218" s="11">
        <f>VLOOKUP(B6218,[1]!Product_Data[#Data],4,0)</f>
        <v>1809</v>
      </c>
      <c r="I6218" s="11">
        <f>VLOOKUP(B6218,[1]!Product_Data[#Data],3,0)</f>
        <v>1067</v>
      </c>
      <c r="J6218" s="11">
        <f t="shared" si="585"/>
        <v>1067</v>
      </c>
      <c r="K6218" s="11">
        <f t="shared" si="586"/>
        <v>1809</v>
      </c>
      <c r="L6218" s="11">
        <f t="shared" si="587"/>
        <v>742</v>
      </c>
      <c r="M6218" t="str">
        <f>VLOOKUP(C6218,[1]!Location_Data[#Data],2,0)</f>
        <v>Pomona</v>
      </c>
      <c r="N6218" t="str">
        <f>VLOOKUP(D6218,[1]!Salespeople_Data[#Data],2,0)</f>
        <v>Fred Robertson</v>
      </c>
      <c r="O6218" t="str">
        <f>VLOOKUP(E6218,[1]!Customer_Data[#Data],2,0)</f>
        <v>Terry Mills</v>
      </c>
      <c r="P6218" s="15">
        <f t="shared" si="582"/>
        <v>5</v>
      </c>
      <c r="Q6218">
        <f t="shared" si="583"/>
        <v>5</v>
      </c>
      <c r="R6218">
        <f t="shared" si="584"/>
        <v>2019</v>
      </c>
    </row>
    <row r="6219" spans="1:18" x14ac:dyDescent="0.25">
      <c r="A6219" s="6" t="s">
        <v>7243</v>
      </c>
      <c r="B6219" s="6" t="s">
        <v>263</v>
      </c>
      <c r="C6219" s="6" t="s">
        <v>48</v>
      </c>
      <c r="D6219" s="6" t="s">
        <v>87</v>
      </c>
      <c r="E6219" s="6" t="s">
        <v>401</v>
      </c>
      <c r="F6219" s="10">
        <v>43675</v>
      </c>
      <c r="G6219" s="6">
        <v>1</v>
      </c>
      <c r="H6219" s="11">
        <f>VLOOKUP(B6219,[1]!Product_Data[#Data],4,0)</f>
        <v>378</v>
      </c>
      <c r="I6219" s="11">
        <f>VLOOKUP(B6219,[1]!Product_Data[#Data],3,0)</f>
        <v>291</v>
      </c>
      <c r="J6219" s="11">
        <f t="shared" si="585"/>
        <v>291</v>
      </c>
      <c r="K6219" s="11">
        <f t="shared" si="586"/>
        <v>378</v>
      </c>
      <c r="L6219" s="11">
        <f t="shared" si="587"/>
        <v>87</v>
      </c>
      <c r="M6219" t="str">
        <f>VLOOKUP(C6219,[1]!Location_Data[#Data],2,0)</f>
        <v>Rialto</v>
      </c>
      <c r="N6219" t="str">
        <f>VLOOKUP(D6219,[1]!Salespeople_Data[#Data],2,0)</f>
        <v>Martin Perry</v>
      </c>
      <c r="O6219" t="str">
        <f>VLOOKUP(E6219,[1]!Customer_Data[#Data],2,0)</f>
        <v>Robert Murphy</v>
      </c>
      <c r="P6219" s="15">
        <f t="shared" si="582"/>
        <v>2</v>
      </c>
      <c r="Q6219">
        <f t="shared" si="583"/>
        <v>7</v>
      </c>
      <c r="R6219">
        <f t="shared" si="584"/>
        <v>2019</v>
      </c>
    </row>
    <row r="6220" spans="1:18" x14ac:dyDescent="0.25">
      <c r="A6220" s="6" t="s">
        <v>7244</v>
      </c>
      <c r="B6220" s="6" t="s">
        <v>325</v>
      </c>
      <c r="C6220" s="6" t="s">
        <v>195</v>
      </c>
      <c r="D6220" s="6" t="s">
        <v>264</v>
      </c>
      <c r="E6220" s="6" t="s">
        <v>617</v>
      </c>
      <c r="F6220" s="10">
        <v>43581</v>
      </c>
      <c r="G6220" s="6">
        <v>1</v>
      </c>
      <c r="H6220" s="11">
        <f>VLOOKUP(B6220,[1]!Product_Data[#Data],4,0)</f>
        <v>1526</v>
      </c>
      <c r="I6220" s="11">
        <f>VLOOKUP(B6220,[1]!Product_Data[#Data],3,0)</f>
        <v>1251</v>
      </c>
      <c r="J6220" s="11">
        <f t="shared" si="585"/>
        <v>1251</v>
      </c>
      <c r="K6220" s="11">
        <f t="shared" si="586"/>
        <v>1526</v>
      </c>
      <c r="L6220" s="11">
        <f t="shared" si="587"/>
        <v>275</v>
      </c>
      <c r="M6220" t="str">
        <f>VLOOKUP(C6220,[1]!Location_Data[#Data],2,0)</f>
        <v>Pomona</v>
      </c>
      <c r="N6220" t="str">
        <f>VLOOKUP(D6220,[1]!Salespeople_Data[#Data],2,0)</f>
        <v>Ernest Wheeler</v>
      </c>
      <c r="O6220" t="str">
        <f>VLOOKUP(E6220,[1]!Customer_Data[#Data],2,0)</f>
        <v>Henry Harper</v>
      </c>
      <c r="P6220" s="15">
        <f t="shared" si="582"/>
        <v>6</v>
      </c>
      <c r="Q6220">
        <f t="shared" si="583"/>
        <v>4</v>
      </c>
      <c r="R6220">
        <f t="shared" si="584"/>
        <v>2019</v>
      </c>
    </row>
    <row r="6221" spans="1:18" x14ac:dyDescent="0.25">
      <c r="A6221" s="6" t="s">
        <v>7245</v>
      </c>
      <c r="B6221" s="6" t="s">
        <v>125</v>
      </c>
      <c r="C6221" s="6" t="s">
        <v>215</v>
      </c>
      <c r="D6221" s="6" t="s">
        <v>298</v>
      </c>
      <c r="E6221" s="6" t="s">
        <v>1672</v>
      </c>
      <c r="F6221" s="10">
        <v>43676</v>
      </c>
      <c r="G6221" s="6">
        <v>1</v>
      </c>
      <c r="H6221" s="11">
        <f>VLOOKUP(B6221,[1]!Product_Data[#Data],4,0)</f>
        <v>1826</v>
      </c>
      <c r="I6221" s="11">
        <f>VLOOKUP(B6221,[1]!Product_Data[#Data],3,0)</f>
        <v>1443</v>
      </c>
      <c r="J6221" s="11">
        <f t="shared" si="585"/>
        <v>1443</v>
      </c>
      <c r="K6221" s="11">
        <f t="shared" si="586"/>
        <v>1826</v>
      </c>
      <c r="L6221" s="11">
        <f t="shared" si="587"/>
        <v>383</v>
      </c>
      <c r="M6221" t="str">
        <f>VLOOKUP(C6221,[1]!Location_Data[#Data],2,0)</f>
        <v>El Cajon</v>
      </c>
      <c r="N6221" t="str">
        <f>VLOOKUP(D6221,[1]!Salespeople_Data[#Data],2,0)</f>
        <v>Kenneth Fields</v>
      </c>
      <c r="O6221" t="str">
        <f>VLOOKUP(E6221,[1]!Customer_Data[#Data],2,0)</f>
        <v>Joe Fuller</v>
      </c>
      <c r="P6221" s="15">
        <f t="shared" si="582"/>
        <v>3</v>
      </c>
      <c r="Q6221">
        <f t="shared" si="583"/>
        <v>7</v>
      </c>
      <c r="R6221">
        <f t="shared" si="584"/>
        <v>2019</v>
      </c>
    </row>
    <row r="6222" spans="1:18" x14ac:dyDescent="0.25">
      <c r="A6222" s="6" t="s">
        <v>7246</v>
      </c>
      <c r="B6222" s="6" t="s">
        <v>164</v>
      </c>
      <c r="C6222" s="6" t="s">
        <v>156</v>
      </c>
      <c r="D6222" s="6" t="s">
        <v>49</v>
      </c>
      <c r="E6222" s="6" t="s">
        <v>1254</v>
      </c>
      <c r="F6222" s="10">
        <v>43702</v>
      </c>
      <c r="G6222" s="6">
        <v>1</v>
      </c>
      <c r="H6222" s="11">
        <f>VLOOKUP(B6222,[1]!Product_Data[#Data],4,0)</f>
        <v>637</v>
      </c>
      <c r="I6222" s="11">
        <f>VLOOKUP(B6222,[1]!Product_Data[#Data],3,0)</f>
        <v>389</v>
      </c>
      <c r="J6222" s="11">
        <f t="shared" si="585"/>
        <v>389</v>
      </c>
      <c r="K6222" s="11">
        <f t="shared" si="586"/>
        <v>637</v>
      </c>
      <c r="L6222" s="11">
        <f t="shared" si="587"/>
        <v>248</v>
      </c>
      <c r="M6222" t="str">
        <f>VLOOKUP(C6222,[1]!Location_Data[#Data],2,0)</f>
        <v>Sacramento</v>
      </c>
      <c r="N6222" t="str">
        <f>VLOOKUP(D6222,[1]!Salespeople_Data[#Data],2,0)</f>
        <v>Walter Cook</v>
      </c>
      <c r="O6222" t="str">
        <f>VLOOKUP(E6222,[1]!Customer_Data[#Data],2,0)</f>
        <v>Daniel Moreno</v>
      </c>
      <c r="P6222" s="15">
        <f t="shared" si="582"/>
        <v>1</v>
      </c>
      <c r="Q6222">
        <f t="shared" si="583"/>
        <v>8</v>
      </c>
      <c r="R6222">
        <f t="shared" si="584"/>
        <v>2019</v>
      </c>
    </row>
    <row r="6223" spans="1:18" x14ac:dyDescent="0.25">
      <c r="A6223" s="6" t="s">
        <v>7247</v>
      </c>
      <c r="B6223" s="6" t="s">
        <v>155</v>
      </c>
      <c r="C6223" s="6" t="s">
        <v>458</v>
      </c>
      <c r="D6223" s="6" t="s">
        <v>58</v>
      </c>
      <c r="E6223" s="6" t="s">
        <v>117</v>
      </c>
      <c r="F6223" s="10">
        <v>43746</v>
      </c>
      <c r="G6223" s="6">
        <v>1</v>
      </c>
      <c r="H6223" s="11">
        <f>VLOOKUP(B6223,[1]!Product_Data[#Data],4,0)</f>
        <v>1353</v>
      </c>
      <c r="I6223" s="11">
        <f>VLOOKUP(B6223,[1]!Product_Data[#Data],3,0)</f>
        <v>947</v>
      </c>
      <c r="J6223" s="11">
        <f t="shared" si="585"/>
        <v>947</v>
      </c>
      <c r="K6223" s="11">
        <f t="shared" si="586"/>
        <v>1353</v>
      </c>
      <c r="L6223" s="11">
        <f t="shared" si="587"/>
        <v>406</v>
      </c>
      <c r="M6223" t="str">
        <f>VLOOKUP(C6223,[1]!Location_Data[#Data],2,0)</f>
        <v>Fontana</v>
      </c>
      <c r="N6223" t="str">
        <f>VLOOKUP(D6223,[1]!Salespeople_Data[#Data],2,0)</f>
        <v>Christopher Tucker</v>
      </c>
      <c r="O6223" t="str">
        <f>VLOOKUP(E6223,[1]!Customer_Data[#Data],2,0)</f>
        <v>Anthony Turner</v>
      </c>
      <c r="P6223" s="15">
        <f t="shared" si="582"/>
        <v>3</v>
      </c>
      <c r="Q6223">
        <f t="shared" si="583"/>
        <v>10</v>
      </c>
      <c r="R6223">
        <f t="shared" si="584"/>
        <v>2019</v>
      </c>
    </row>
    <row r="6224" spans="1:18" x14ac:dyDescent="0.25">
      <c r="A6224" s="6" t="s">
        <v>7248</v>
      </c>
      <c r="B6224" s="6" t="s">
        <v>666</v>
      </c>
      <c r="C6224" s="6" t="s">
        <v>276</v>
      </c>
      <c r="D6224" s="6" t="s">
        <v>49</v>
      </c>
      <c r="E6224" s="6" t="s">
        <v>84</v>
      </c>
      <c r="F6224" s="10">
        <v>43514</v>
      </c>
      <c r="G6224" s="6">
        <v>1</v>
      </c>
      <c r="H6224" s="11">
        <f>VLOOKUP(B6224,[1]!Product_Data[#Data],4,0)</f>
        <v>2241</v>
      </c>
      <c r="I6224" s="11">
        <f>VLOOKUP(B6224,[1]!Product_Data[#Data],3,0)</f>
        <v>1367</v>
      </c>
      <c r="J6224" s="11">
        <f t="shared" si="585"/>
        <v>1367</v>
      </c>
      <c r="K6224" s="11">
        <f t="shared" si="586"/>
        <v>2241</v>
      </c>
      <c r="L6224" s="11">
        <f t="shared" si="587"/>
        <v>874</v>
      </c>
      <c r="M6224" t="str">
        <f>VLOOKUP(C6224,[1]!Location_Data[#Data],2,0)</f>
        <v>Orange</v>
      </c>
      <c r="N6224" t="str">
        <f>VLOOKUP(D6224,[1]!Salespeople_Data[#Data],2,0)</f>
        <v>Walter Cook</v>
      </c>
      <c r="O6224" t="str">
        <f>VLOOKUP(E6224,[1]!Customer_Data[#Data],2,0)</f>
        <v>Brian Rice</v>
      </c>
      <c r="P6224" s="15">
        <f t="shared" si="582"/>
        <v>2</v>
      </c>
      <c r="Q6224">
        <f t="shared" si="583"/>
        <v>2</v>
      </c>
      <c r="R6224">
        <f t="shared" si="584"/>
        <v>2019</v>
      </c>
    </row>
    <row r="6225" spans="1:18" x14ac:dyDescent="0.25">
      <c r="A6225" s="6" t="s">
        <v>7249</v>
      </c>
      <c r="B6225" s="6" t="s">
        <v>252</v>
      </c>
      <c r="C6225" s="6" t="s">
        <v>190</v>
      </c>
      <c r="D6225" s="6" t="s">
        <v>30</v>
      </c>
      <c r="E6225" s="6" t="s">
        <v>462</v>
      </c>
      <c r="F6225" s="10">
        <v>43744</v>
      </c>
      <c r="G6225" s="6">
        <v>1</v>
      </c>
      <c r="H6225" s="11">
        <f>VLOOKUP(B6225,[1]!Product_Data[#Data],4,0)</f>
        <v>1899</v>
      </c>
      <c r="I6225" s="11">
        <f>VLOOKUP(B6225,[1]!Product_Data[#Data],3,0)</f>
        <v>1044</v>
      </c>
      <c r="J6225" s="11">
        <f t="shared" si="585"/>
        <v>1044</v>
      </c>
      <c r="K6225" s="11">
        <f t="shared" si="586"/>
        <v>1899</v>
      </c>
      <c r="L6225" s="11">
        <f t="shared" si="587"/>
        <v>855</v>
      </c>
      <c r="M6225" t="str">
        <f>VLOOKUP(C6225,[1]!Location_Data[#Data],2,0)</f>
        <v>Oakland</v>
      </c>
      <c r="N6225" t="str">
        <f>VLOOKUP(D6225,[1]!Salespeople_Data[#Data],2,0)</f>
        <v>Carl Hall</v>
      </c>
      <c r="O6225" t="str">
        <f>VLOOKUP(E6225,[1]!Customer_Data[#Data],2,0)</f>
        <v>Thomas Chapman</v>
      </c>
      <c r="P6225" s="15">
        <f t="shared" si="582"/>
        <v>1</v>
      </c>
      <c r="Q6225">
        <f t="shared" si="583"/>
        <v>10</v>
      </c>
      <c r="R6225">
        <f t="shared" si="584"/>
        <v>2019</v>
      </c>
    </row>
    <row r="6226" spans="1:18" x14ac:dyDescent="0.25">
      <c r="A6226" s="6" t="s">
        <v>7250</v>
      </c>
      <c r="B6226" s="6" t="s">
        <v>271</v>
      </c>
      <c r="C6226" s="6" t="s">
        <v>596</v>
      </c>
      <c r="D6226" s="6" t="s">
        <v>58</v>
      </c>
      <c r="E6226" s="6" t="s">
        <v>950</v>
      </c>
      <c r="F6226" s="10">
        <v>43607</v>
      </c>
      <c r="G6226" s="6">
        <v>2</v>
      </c>
      <c r="H6226" s="11">
        <f>VLOOKUP(B6226,[1]!Product_Data[#Data],4,0)</f>
        <v>1587</v>
      </c>
      <c r="I6226" s="11">
        <f>VLOOKUP(B6226,[1]!Product_Data[#Data],3,0)</f>
        <v>1301</v>
      </c>
      <c r="J6226" s="11">
        <f t="shared" si="585"/>
        <v>2602</v>
      </c>
      <c r="K6226" s="11">
        <f t="shared" si="586"/>
        <v>3174</v>
      </c>
      <c r="L6226" s="11">
        <f t="shared" si="587"/>
        <v>572</v>
      </c>
      <c r="M6226" t="str">
        <f>VLOOKUP(C6226,[1]!Location_Data[#Data],2,0)</f>
        <v>Fremont</v>
      </c>
      <c r="N6226" t="str">
        <f>VLOOKUP(D6226,[1]!Salespeople_Data[#Data],2,0)</f>
        <v>Christopher Tucker</v>
      </c>
      <c r="O6226" t="str">
        <f>VLOOKUP(E6226,[1]!Customer_Data[#Data],2,0)</f>
        <v>Arthur Roberts</v>
      </c>
      <c r="P6226" s="15">
        <f t="shared" si="582"/>
        <v>4</v>
      </c>
      <c r="Q6226">
        <f t="shared" si="583"/>
        <v>5</v>
      </c>
      <c r="R6226">
        <f t="shared" si="584"/>
        <v>2019</v>
      </c>
    </row>
    <row r="6227" spans="1:18" x14ac:dyDescent="0.25">
      <c r="A6227" s="6" t="s">
        <v>7251</v>
      </c>
      <c r="B6227" s="6" t="s">
        <v>440</v>
      </c>
      <c r="C6227" s="6" t="s">
        <v>24</v>
      </c>
      <c r="D6227" s="6" t="s">
        <v>15</v>
      </c>
      <c r="E6227" s="6" t="s">
        <v>2371</v>
      </c>
      <c r="F6227" s="10">
        <v>43762</v>
      </c>
      <c r="G6227" s="6">
        <v>1</v>
      </c>
      <c r="H6227" s="11">
        <f>VLOOKUP(B6227,[1]!Product_Data[#Data],4,0)</f>
        <v>800</v>
      </c>
      <c r="I6227" s="11">
        <f>VLOOKUP(B6227,[1]!Product_Data[#Data],3,0)</f>
        <v>536</v>
      </c>
      <c r="J6227" s="11">
        <f t="shared" si="585"/>
        <v>536</v>
      </c>
      <c r="K6227" s="11">
        <f t="shared" si="586"/>
        <v>800</v>
      </c>
      <c r="L6227" s="11">
        <f t="shared" si="587"/>
        <v>264</v>
      </c>
      <c r="M6227" t="str">
        <f>VLOOKUP(C6227,[1]!Location_Data[#Data],2,0)</f>
        <v>Lancaster</v>
      </c>
      <c r="N6227" t="str">
        <f>VLOOKUP(D6227,[1]!Salespeople_Data[#Data],2,0)</f>
        <v>Ryan Butler</v>
      </c>
      <c r="O6227" t="str">
        <f>VLOOKUP(E6227,[1]!Customer_Data[#Data],2,0)</f>
        <v>Todd Lynch</v>
      </c>
      <c r="P6227" s="15">
        <f t="shared" si="582"/>
        <v>5</v>
      </c>
      <c r="Q6227">
        <f t="shared" si="583"/>
        <v>10</v>
      </c>
      <c r="R6227">
        <f t="shared" si="584"/>
        <v>2019</v>
      </c>
    </row>
    <row r="6228" spans="1:18" x14ac:dyDescent="0.25">
      <c r="A6228" s="6" t="s">
        <v>7252</v>
      </c>
      <c r="B6228" s="6" t="s">
        <v>33</v>
      </c>
      <c r="C6228" s="6" t="s">
        <v>392</v>
      </c>
      <c r="D6228" s="6" t="s">
        <v>239</v>
      </c>
      <c r="E6228" s="6" t="s">
        <v>1249</v>
      </c>
      <c r="F6228" s="10">
        <v>43467</v>
      </c>
      <c r="G6228" s="6">
        <v>1</v>
      </c>
      <c r="H6228" s="11">
        <f>VLOOKUP(B6228,[1]!Product_Data[#Data],4,0)</f>
        <v>1582</v>
      </c>
      <c r="I6228" s="11">
        <f>VLOOKUP(B6228,[1]!Product_Data[#Data],3,0)</f>
        <v>1234</v>
      </c>
      <c r="J6228" s="11">
        <f t="shared" si="585"/>
        <v>1234</v>
      </c>
      <c r="K6228" s="11">
        <f t="shared" si="586"/>
        <v>1582</v>
      </c>
      <c r="L6228" s="11">
        <f t="shared" si="587"/>
        <v>348</v>
      </c>
      <c r="M6228" t="str">
        <f>VLOOKUP(C6228,[1]!Location_Data[#Data],2,0)</f>
        <v>Visalia</v>
      </c>
      <c r="N6228" t="str">
        <f>VLOOKUP(D6228,[1]!Salespeople_Data[#Data],2,0)</f>
        <v>John Reyes</v>
      </c>
      <c r="O6228" t="str">
        <f>VLOOKUP(E6228,[1]!Customer_Data[#Data],2,0)</f>
        <v>Alan Green</v>
      </c>
      <c r="P6228" s="15">
        <f t="shared" si="582"/>
        <v>4</v>
      </c>
      <c r="Q6228">
        <f t="shared" si="583"/>
        <v>1</v>
      </c>
      <c r="R6228">
        <f t="shared" si="584"/>
        <v>2019</v>
      </c>
    </row>
    <row r="6229" spans="1:18" x14ac:dyDescent="0.25">
      <c r="A6229" s="6" t="s">
        <v>7253</v>
      </c>
      <c r="B6229" s="6" t="s">
        <v>340</v>
      </c>
      <c r="C6229" s="6" t="s">
        <v>39</v>
      </c>
      <c r="D6229" s="6" t="s">
        <v>239</v>
      </c>
      <c r="E6229" s="6" t="s">
        <v>540</v>
      </c>
      <c r="F6229" s="10">
        <v>43504</v>
      </c>
      <c r="G6229" s="6">
        <v>4</v>
      </c>
      <c r="H6229" s="11">
        <f>VLOOKUP(B6229,[1]!Product_Data[#Data],4,0)</f>
        <v>1967</v>
      </c>
      <c r="I6229" s="11">
        <f>VLOOKUP(B6229,[1]!Product_Data[#Data],3,0)</f>
        <v>1397</v>
      </c>
      <c r="J6229" s="11">
        <f t="shared" si="585"/>
        <v>5588</v>
      </c>
      <c r="K6229" s="11">
        <f t="shared" si="586"/>
        <v>7868</v>
      </c>
      <c r="L6229" s="11">
        <f t="shared" si="587"/>
        <v>2280</v>
      </c>
      <c r="M6229" t="str">
        <f>VLOOKUP(C6229,[1]!Location_Data[#Data],2,0)</f>
        <v>Oceanside</v>
      </c>
      <c r="N6229" t="str">
        <f>VLOOKUP(D6229,[1]!Salespeople_Data[#Data],2,0)</f>
        <v>John Reyes</v>
      </c>
      <c r="O6229" t="str">
        <f>VLOOKUP(E6229,[1]!Customer_Data[#Data],2,0)</f>
        <v>Billy Reid</v>
      </c>
      <c r="P6229" s="15">
        <f t="shared" si="582"/>
        <v>6</v>
      </c>
      <c r="Q6229">
        <f t="shared" si="583"/>
        <v>2</v>
      </c>
      <c r="R6229">
        <f t="shared" si="584"/>
        <v>2019</v>
      </c>
    </row>
    <row r="6230" spans="1:18" x14ac:dyDescent="0.25">
      <c r="A6230" s="6" t="s">
        <v>7254</v>
      </c>
      <c r="B6230" s="6" t="s">
        <v>395</v>
      </c>
      <c r="C6230" s="6" t="s">
        <v>52</v>
      </c>
      <c r="D6230" s="6" t="s">
        <v>80</v>
      </c>
      <c r="E6230" s="6" t="s">
        <v>748</v>
      </c>
      <c r="F6230" s="10">
        <v>43724</v>
      </c>
      <c r="G6230" s="6">
        <v>1</v>
      </c>
      <c r="H6230" s="11">
        <f>VLOOKUP(B6230,[1]!Product_Data[#Data],4,0)</f>
        <v>2257</v>
      </c>
      <c r="I6230" s="11">
        <f>VLOOKUP(B6230,[1]!Product_Data[#Data],3,0)</f>
        <v>1535</v>
      </c>
      <c r="J6230" s="11">
        <f t="shared" si="585"/>
        <v>1535</v>
      </c>
      <c r="K6230" s="11">
        <f t="shared" si="586"/>
        <v>2257</v>
      </c>
      <c r="L6230" s="11">
        <f t="shared" si="587"/>
        <v>722</v>
      </c>
      <c r="M6230" t="str">
        <f>VLOOKUP(C6230,[1]!Location_Data[#Data],2,0)</f>
        <v>Pasadena</v>
      </c>
      <c r="N6230" t="str">
        <f>VLOOKUP(D6230,[1]!Salespeople_Data[#Data],2,0)</f>
        <v>Henry Nelson</v>
      </c>
      <c r="O6230" t="str">
        <f>VLOOKUP(E6230,[1]!Customer_Data[#Data],2,0)</f>
        <v>Eric Moore</v>
      </c>
      <c r="P6230" s="15">
        <f t="shared" si="582"/>
        <v>2</v>
      </c>
      <c r="Q6230">
        <f t="shared" si="583"/>
        <v>9</v>
      </c>
      <c r="R6230">
        <f t="shared" si="584"/>
        <v>2019</v>
      </c>
    </row>
    <row r="6231" spans="1:18" x14ac:dyDescent="0.25">
      <c r="A6231" s="6" t="s">
        <v>7255</v>
      </c>
      <c r="B6231" s="6" t="s">
        <v>235</v>
      </c>
      <c r="C6231" s="6" t="s">
        <v>186</v>
      </c>
      <c r="D6231" s="6" t="s">
        <v>25</v>
      </c>
      <c r="E6231" s="6" t="s">
        <v>3134</v>
      </c>
      <c r="F6231" s="10">
        <v>43588</v>
      </c>
      <c r="G6231" s="6">
        <v>1</v>
      </c>
      <c r="H6231" s="11">
        <f>VLOOKUP(B6231,[1]!Product_Data[#Data],4,0)</f>
        <v>1887</v>
      </c>
      <c r="I6231" s="11">
        <f>VLOOKUP(B6231,[1]!Product_Data[#Data],3,0)</f>
        <v>1378</v>
      </c>
      <c r="J6231" s="11">
        <f t="shared" si="585"/>
        <v>1378</v>
      </c>
      <c r="K6231" s="11">
        <f t="shared" si="586"/>
        <v>1887</v>
      </c>
      <c r="L6231" s="11">
        <f t="shared" si="587"/>
        <v>509</v>
      </c>
      <c r="M6231" t="str">
        <f>VLOOKUP(C6231,[1]!Location_Data[#Data],2,0)</f>
        <v>Riverside</v>
      </c>
      <c r="N6231" t="str">
        <f>VLOOKUP(D6231,[1]!Salespeople_Data[#Data],2,0)</f>
        <v>Brian Davis</v>
      </c>
      <c r="O6231" t="str">
        <f>VLOOKUP(E6231,[1]!Customer_Data[#Data],2,0)</f>
        <v>Juan Hunt</v>
      </c>
      <c r="P6231" s="15">
        <f t="shared" si="582"/>
        <v>6</v>
      </c>
      <c r="Q6231">
        <f t="shared" si="583"/>
        <v>5</v>
      </c>
      <c r="R6231">
        <f t="shared" si="584"/>
        <v>2019</v>
      </c>
    </row>
    <row r="6232" spans="1:18" x14ac:dyDescent="0.25">
      <c r="A6232" s="6" t="s">
        <v>7256</v>
      </c>
      <c r="B6232" s="6" t="s">
        <v>311</v>
      </c>
      <c r="C6232" s="6" t="s">
        <v>105</v>
      </c>
      <c r="D6232" s="6" t="s">
        <v>91</v>
      </c>
      <c r="E6232" s="6" t="s">
        <v>2663</v>
      </c>
      <c r="F6232" s="10">
        <v>43518</v>
      </c>
      <c r="G6232" s="6">
        <v>3</v>
      </c>
      <c r="H6232" s="11">
        <f>VLOOKUP(B6232,[1]!Product_Data[#Data],4,0)</f>
        <v>1743</v>
      </c>
      <c r="I6232" s="11">
        <f>VLOOKUP(B6232,[1]!Product_Data[#Data],3,0)</f>
        <v>872</v>
      </c>
      <c r="J6232" s="11">
        <f t="shared" si="585"/>
        <v>2616</v>
      </c>
      <c r="K6232" s="11">
        <f t="shared" si="586"/>
        <v>5229</v>
      </c>
      <c r="L6232" s="11">
        <f t="shared" si="587"/>
        <v>2613</v>
      </c>
      <c r="M6232" t="str">
        <f>VLOOKUP(C6232,[1]!Location_Data[#Data],2,0)</f>
        <v>Daly City</v>
      </c>
      <c r="N6232" t="str">
        <f>VLOOKUP(D6232,[1]!Salespeople_Data[#Data],2,0)</f>
        <v>Howard Gardner</v>
      </c>
      <c r="O6232" t="str">
        <f>VLOOKUP(E6232,[1]!Customer_Data[#Data],2,0)</f>
        <v>Walter Woods</v>
      </c>
      <c r="P6232" s="15">
        <f t="shared" si="582"/>
        <v>6</v>
      </c>
      <c r="Q6232">
        <f t="shared" si="583"/>
        <v>2</v>
      </c>
      <c r="R6232">
        <f t="shared" si="584"/>
        <v>2019</v>
      </c>
    </row>
    <row r="6233" spans="1:18" x14ac:dyDescent="0.25">
      <c r="A6233" s="6" t="s">
        <v>7257</v>
      </c>
      <c r="B6233" s="6" t="s">
        <v>431</v>
      </c>
      <c r="C6233" s="6" t="s">
        <v>215</v>
      </c>
      <c r="D6233" s="6" t="s">
        <v>250</v>
      </c>
      <c r="E6233" s="6" t="s">
        <v>3357</v>
      </c>
      <c r="F6233" s="10">
        <v>43774</v>
      </c>
      <c r="G6233" s="6">
        <v>1</v>
      </c>
      <c r="H6233" s="11">
        <f>VLOOKUP(B6233,[1]!Product_Data[#Data],4,0)</f>
        <v>290</v>
      </c>
      <c r="I6233" s="11">
        <f>VLOOKUP(B6233,[1]!Product_Data[#Data],3,0)</f>
        <v>200</v>
      </c>
      <c r="J6233" s="11">
        <f t="shared" si="585"/>
        <v>200</v>
      </c>
      <c r="K6233" s="11">
        <f t="shared" si="586"/>
        <v>290</v>
      </c>
      <c r="L6233" s="11">
        <f t="shared" si="587"/>
        <v>90</v>
      </c>
      <c r="M6233" t="str">
        <f>VLOOKUP(C6233,[1]!Location_Data[#Data],2,0)</f>
        <v>El Cajon</v>
      </c>
      <c r="N6233" t="str">
        <f>VLOOKUP(D6233,[1]!Salespeople_Data[#Data],2,0)</f>
        <v>Martin Carr</v>
      </c>
      <c r="O6233" t="str">
        <f>VLOOKUP(E6233,[1]!Customer_Data[#Data],2,0)</f>
        <v>Sean Olson</v>
      </c>
      <c r="P6233" s="15">
        <f t="shared" si="582"/>
        <v>3</v>
      </c>
      <c r="Q6233">
        <f t="shared" si="583"/>
        <v>11</v>
      </c>
      <c r="R6233">
        <f t="shared" si="584"/>
        <v>2019</v>
      </c>
    </row>
    <row r="6234" spans="1:18" x14ac:dyDescent="0.25">
      <c r="A6234" s="6" t="s">
        <v>7258</v>
      </c>
      <c r="B6234" s="6" t="s">
        <v>61</v>
      </c>
      <c r="C6234" s="6" t="s">
        <v>34</v>
      </c>
      <c r="D6234" s="6" t="s">
        <v>126</v>
      </c>
      <c r="E6234" s="6" t="s">
        <v>2679</v>
      </c>
      <c r="F6234" s="10">
        <v>43520</v>
      </c>
      <c r="G6234" s="6">
        <v>3</v>
      </c>
      <c r="H6234" s="11">
        <f>VLOOKUP(B6234,[1]!Product_Data[#Data],4,0)</f>
        <v>1889</v>
      </c>
      <c r="I6234" s="11">
        <f>VLOOKUP(B6234,[1]!Product_Data[#Data],3,0)</f>
        <v>945</v>
      </c>
      <c r="J6234" s="11">
        <f t="shared" si="585"/>
        <v>2835</v>
      </c>
      <c r="K6234" s="11">
        <f t="shared" si="586"/>
        <v>5667</v>
      </c>
      <c r="L6234" s="11">
        <f t="shared" si="587"/>
        <v>2832</v>
      </c>
      <c r="M6234" t="str">
        <f>VLOOKUP(C6234,[1]!Location_Data[#Data],2,0)</f>
        <v>Inglewood</v>
      </c>
      <c r="N6234" t="str">
        <f>VLOOKUP(D6234,[1]!Salespeople_Data[#Data],2,0)</f>
        <v>Larry Castillo</v>
      </c>
      <c r="O6234" t="str">
        <f>VLOOKUP(E6234,[1]!Customer_Data[#Data],2,0)</f>
        <v>George Lee</v>
      </c>
      <c r="P6234" s="15">
        <f t="shared" si="582"/>
        <v>1</v>
      </c>
      <c r="Q6234">
        <f t="shared" si="583"/>
        <v>2</v>
      </c>
      <c r="R6234">
        <f t="shared" si="584"/>
        <v>2019</v>
      </c>
    </row>
    <row r="6235" spans="1:18" x14ac:dyDescent="0.25">
      <c r="A6235" s="6" t="s">
        <v>7259</v>
      </c>
      <c r="B6235" s="6" t="s">
        <v>603</v>
      </c>
      <c r="C6235" s="6" t="s">
        <v>322</v>
      </c>
      <c r="D6235" s="6" t="s">
        <v>91</v>
      </c>
      <c r="E6235" s="6" t="s">
        <v>1150</v>
      </c>
      <c r="F6235" s="10">
        <v>43729</v>
      </c>
      <c r="G6235" s="6">
        <v>2</v>
      </c>
      <c r="H6235" s="11">
        <f>VLOOKUP(B6235,[1]!Product_Data[#Data],4,0)</f>
        <v>2495</v>
      </c>
      <c r="I6235" s="11">
        <f>VLOOKUP(B6235,[1]!Product_Data[#Data],3,0)</f>
        <v>1896</v>
      </c>
      <c r="J6235" s="11">
        <f t="shared" si="585"/>
        <v>3792</v>
      </c>
      <c r="K6235" s="11">
        <f t="shared" si="586"/>
        <v>4990</v>
      </c>
      <c r="L6235" s="11">
        <f t="shared" si="587"/>
        <v>1198</v>
      </c>
      <c r="M6235" t="str">
        <f>VLOOKUP(C6235,[1]!Location_Data[#Data],2,0)</f>
        <v>Rancho Cucamonga</v>
      </c>
      <c r="N6235" t="str">
        <f>VLOOKUP(D6235,[1]!Salespeople_Data[#Data],2,0)</f>
        <v>Howard Gardner</v>
      </c>
      <c r="O6235" t="str">
        <f>VLOOKUP(E6235,[1]!Customer_Data[#Data],2,0)</f>
        <v>Peter Gilbert</v>
      </c>
      <c r="P6235" s="15">
        <f t="shared" si="582"/>
        <v>7</v>
      </c>
      <c r="Q6235">
        <f t="shared" si="583"/>
        <v>9</v>
      </c>
      <c r="R6235">
        <f t="shared" si="584"/>
        <v>2019</v>
      </c>
    </row>
    <row r="6236" spans="1:18" x14ac:dyDescent="0.25">
      <c r="A6236" s="6" t="s">
        <v>7260</v>
      </c>
      <c r="B6236" s="6" t="s">
        <v>144</v>
      </c>
      <c r="C6236" s="6" t="s">
        <v>140</v>
      </c>
      <c r="D6236" s="6" t="s">
        <v>63</v>
      </c>
      <c r="E6236" s="6" t="s">
        <v>2263</v>
      </c>
      <c r="F6236" s="10">
        <v>43557</v>
      </c>
      <c r="G6236" s="6">
        <v>1</v>
      </c>
      <c r="H6236" s="11">
        <f>VLOOKUP(B6236,[1]!Product_Data[#Data],4,0)</f>
        <v>2410</v>
      </c>
      <c r="I6236" s="11">
        <f>VLOOKUP(B6236,[1]!Product_Data[#Data],3,0)</f>
        <v>1518</v>
      </c>
      <c r="J6236" s="11">
        <f t="shared" si="585"/>
        <v>1518</v>
      </c>
      <c r="K6236" s="11">
        <f t="shared" si="586"/>
        <v>2410</v>
      </c>
      <c r="L6236" s="11">
        <f t="shared" si="587"/>
        <v>892</v>
      </c>
      <c r="M6236" t="str">
        <f>VLOOKUP(C6236,[1]!Location_Data[#Data],2,0)</f>
        <v>Salinas</v>
      </c>
      <c r="N6236" t="str">
        <f>VLOOKUP(D6236,[1]!Salespeople_Data[#Data],2,0)</f>
        <v>Jeremy Mendoza</v>
      </c>
      <c r="O6236" t="str">
        <f>VLOOKUP(E6236,[1]!Customer_Data[#Data],2,0)</f>
        <v>Jeffrey Carpenter</v>
      </c>
      <c r="P6236" s="15">
        <f t="shared" si="582"/>
        <v>3</v>
      </c>
      <c r="Q6236">
        <f t="shared" si="583"/>
        <v>4</v>
      </c>
      <c r="R6236">
        <f t="shared" si="584"/>
        <v>2019</v>
      </c>
    </row>
    <row r="6237" spans="1:18" x14ac:dyDescent="0.25">
      <c r="A6237" s="6" t="s">
        <v>7261</v>
      </c>
      <c r="B6237" s="6" t="s">
        <v>164</v>
      </c>
      <c r="C6237" s="6" t="s">
        <v>512</v>
      </c>
      <c r="D6237" s="6" t="s">
        <v>146</v>
      </c>
      <c r="E6237" s="6" t="s">
        <v>2759</v>
      </c>
      <c r="F6237" s="10">
        <v>43737</v>
      </c>
      <c r="G6237" s="6">
        <v>1</v>
      </c>
      <c r="H6237" s="11">
        <f>VLOOKUP(B6237,[1]!Product_Data[#Data],4,0)</f>
        <v>637</v>
      </c>
      <c r="I6237" s="11">
        <f>VLOOKUP(B6237,[1]!Product_Data[#Data],3,0)</f>
        <v>389</v>
      </c>
      <c r="J6237" s="11">
        <f t="shared" si="585"/>
        <v>389</v>
      </c>
      <c r="K6237" s="11">
        <f t="shared" si="586"/>
        <v>637</v>
      </c>
      <c r="L6237" s="11">
        <f t="shared" si="587"/>
        <v>248</v>
      </c>
      <c r="M6237" t="str">
        <f>VLOOKUP(C6237,[1]!Location_Data[#Data],2,0)</f>
        <v>Long Beach</v>
      </c>
      <c r="N6237" t="str">
        <f>VLOOKUP(D6237,[1]!Salespeople_Data[#Data],2,0)</f>
        <v>Carl Elliott</v>
      </c>
      <c r="O6237" t="str">
        <f>VLOOKUP(E6237,[1]!Customer_Data[#Data],2,0)</f>
        <v>Donald Morris</v>
      </c>
      <c r="P6237" s="15">
        <f t="shared" si="582"/>
        <v>1</v>
      </c>
      <c r="Q6237">
        <f t="shared" si="583"/>
        <v>9</v>
      </c>
      <c r="R6237">
        <f t="shared" si="584"/>
        <v>2019</v>
      </c>
    </row>
    <row r="6238" spans="1:18" x14ac:dyDescent="0.25">
      <c r="A6238" s="6" t="s">
        <v>7262</v>
      </c>
      <c r="B6238" s="6" t="s">
        <v>271</v>
      </c>
      <c r="C6238" s="6" t="s">
        <v>120</v>
      </c>
      <c r="D6238" s="6" t="s">
        <v>80</v>
      </c>
      <c r="E6238" s="6" t="s">
        <v>1410</v>
      </c>
      <c r="F6238" s="10">
        <v>43503</v>
      </c>
      <c r="G6238" s="6">
        <v>1</v>
      </c>
      <c r="H6238" s="11">
        <f>VLOOKUP(B6238,[1]!Product_Data[#Data],4,0)</f>
        <v>1587</v>
      </c>
      <c r="I6238" s="11">
        <f>VLOOKUP(B6238,[1]!Product_Data[#Data],3,0)</f>
        <v>1301</v>
      </c>
      <c r="J6238" s="11">
        <f t="shared" si="585"/>
        <v>1301</v>
      </c>
      <c r="K6238" s="11">
        <f t="shared" si="586"/>
        <v>1587</v>
      </c>
      <c r="L6238" s="11">
        <f t="shared" si="587"/>
        <v>286</v>
      </c>
      <c r="M6238" t="str">
        <f>VLOOKUP(C6238,[1]!Location_Data[#Data],2,0)</f>
        <v>Elk Grove</v>
      </c>
      <c r="N6238" t="str">
        <f>VLOOKUP(D6238,[1]!Salespeople_Data[#Data],2,0)</f>
        <v>Henry Nelson</v>
      </c>
      <c r="O6238" t="str">
        <f>VLOOKUP(E6238,[1]!Customer_Data[#Data],2,0)</f>
        <v>Wayne Williams</v>
      </c>
      <c r="P6238" s="15">
        <f t="shared" si="582"/>
        <v>5</v>
      </c>
      <c r="Q6238">
        <f t="shared" si="583"/>
        <v>2</v>
      </c>
      <c r="R6238">
        <f t="shared" si="584"/>
        <v>2019</v>
      </c>
    </row>
    <row r="6239" spans="1:18" x14ac:dyDescent="0.25">
      <c r="A6239" s="6" t="s">
        <v>7263</v>
      </c>
      <c r="B6239" s="6" t="s">
        <v>858</v>
      </c>
      <c r="C6239" s="6" t="s">
        <v>19</v>
      </c>
      <c r="D6239" s="6" t="s">
        <v>53</v>
      </c>
      <c r="E6239" s="6" t="s">
        <v>1497</v>
      </c>
      <c r="F6239" s="10">
        <v>43552</v>
      </c>
      <c r="G6239" s="6">
        <v>1</v>
      </c>
      <c r="H6239" s="11">
        <f>VLOOKUP(B6239,[1]!Product_Data[#Data],4,0)</f>
        <v>2294</v>
      </c>
      <c r="I6239" s="11">
        <f>VLOOKUP(B6239,[1]!Product_Data[#Data],3,0)</f>
        <v>1399</v>
      </c>
      <c r="J6239" s="11">
        <f t="shared" si="585"/>
        <v>1399</v>
      </c>
      <c r="K6239" s="11">
        <f t="shared" si="586"/>
        <v>2294</v>
      </c>
      <c r="L6239" s="11">
        <f t="shared" si="587"/>
        <v>895</v>
      </c>
      <c r="M6239" t="str">
        <f>VLOOKUP(C6239,[1]!Location_Data[#Data],2,0)</f>
        <v>Berkeley</v>
      </c>
      <c r="N6239" t="str">
        <f>VLOOKUP(D6239,[1]!Salespeople_Data[#Data],2,0)</f>
        <v>Scott Mason</v>
      </c>
      <c r="O6239" t="str">
        <f>VLOOKUP(E6239,[1]!Customer_Data[#Data],2,0)</f>
        <v>Philip Bailey</v>
      </c>
      <c r="P6239" s="15">
        <f t="shared" si="582"/>
        <v>5</v>
      </c>
      <c r="Q6239">
        <f t="shared" si="583"/>
        <v>3</v>
      </c>
      <c r="R6239">
        <f t="shared" si="584"/>
        <v>2019</v>
      </c>
    </row>
    <row r="6240" spans="1:18" x14ac:dyDescent="0.25">
      <c r="A6240" s="6" t="s">
        <v>7264</v>
      </c>
      <c r="B6240" s="6" t="s">
        <v>125</v>
      </c>
      <c r="C6240" s="6" t="s">
        <v>14</v>
      </c>
      <c r="D6240" s="6" t="s">
        <v>87</v>
      </c>
      <c r="E6240" s="6" t="s">
        <v>381</v>
      </c>
      <c r="F6240" s="10">
        <v>43814</v>
      </c>
      <c r="G6240" s="6">
        <v>1</v>
      </c>
      <c r="H6240" s="11">
        <f>VLOOKUP(B6240,[1]!Product_Data[#Data],4,0)</f>
        <v>1826</v>
      </c>
      <c r="I6240" s="11">
        <f>VLOOKUP(B6240,[1]!Product_Data[#Data],3,0)</f>
        <v>1443</v>
      </c>
      <c r="J6240" s="11">
        <f t="shared" si="585"/>
        <v>1443</v>
      </c>
      <c r="K6240" s="11">
        <f t="shared" si="586"/>
        <v>1826</v>
      </c>
      <c r="L6240" s="11">
        <f t="shared" si="587"/>
        <v>383</v>
      </c>
      <c r="M6240" t="str">
        <f>VLOOKUP(C6240,[1]!Location_Data[#Data],2,0)</f>
        <v>Santa Clarita</v>
      </c>
      <c r="N6240" t="str">
        <f>VLOOKUP(D6240,[1]!Salespeople_Data[#Data],2,0)</f>
        <v>Martin Perry</v>
      </c>
      <c r="O6240" t="str">
        <f>VLOOKUP(E6240,[1]!Customer_Data[#Data],2,0)</f>
        <v>Paul Larson</v>
      </c>
      <c r="P6240" s="15">
        <f t="shared" si="582"/>
        <v>1</v>
      </c>
      <c r="Q6240">
        <f t="shared" si="583"/>
        <v>12</v>
      </c>
      <c r="R6240">
        <f t="shared" si="584"/>
        <v>2019</v>
      </c>
    </row>
    <row r="6241" spans="1:18" x14ac:dyDescent="0.25">
      <c r="A6241" s="6" t="s">
        <v>7265</v>
      </c>
      <c r="B6241" s="6" t="s">
        <v>435</v>
      </c>
      <c r="C6241" s="6" t="s">
        <v>527</v>
      </c>
      <c r="D6241" s="6" t="s">
        <v>91</v>
      </c>
      <c r="E6241" s="6" t="s">
        <v>1267</v>
      </c>
      <c r="F6241" s="10">
        <v>43719</v>
      </c>
      <c r="G6241" s="6">
        <v>1</v>
      </c>
      <c r="H6241" s="11">
        <f>VLOOKUP(B6241,[1]!Product_Data[#Data],4,0)</f>
        <v>2141</v>
      </c>
      <c r="I6241" s="11">
        <f>VLOOKUP(B6241,[1]!Product_Data[#Data],3,0)</f>
        <v>1777</v>
      </c>
      <c r="J6241" s="11">
        <f t="shared" si="585"/>
        <v>1777</v>
      </c>
      <c r="K6241" s="11">
        <f t="shared" si="586"/>
        <v>2141</v>
      </c>
      <c r="L6241" s="11">
        <f t="shared" si="587"/>
        <v>364</v>
      </c>
      <c r="M6241" t="str">
        <f>VLOOKUP(C6241,[1]!Location_Data[#Data],2,0)</f>
        <v>Stockton</v>
      </c>
      <c r="N6241" t="str">
        <f>VLOOKUP(D6241,[1]!Salespeople_Data[#Data],2,0)</f>
        <v>Howard Gardner</v>
      </c>
      <c r="O6241" t="str">
        <f>VLOOKUP(E6241,[1]!Customer_Data[#Data],2,0)</f>
        <v>Kevin Gilbert</v>
      </c>
      <c r="P6241" s="15">
        <f t="shared" si="582"/>
        <v>4</v>
      </c>
      <c r="Q6241">
        <f t="shared" si="583"/>
        <v>9</v>
      </c>
      <c r="R6241">
        <f t="shared" si="584"/>
        <v>2019</v>
      </c>
    </row>
    <row r="6242" spans="1:18" x14ac:dyDescent="0.25">
      <c r="A6242" s="6" t="s">
        <v>7266</v>
      </c>
      <c r="B6242" s="6" t="s">
        <v>132</v>
      </c>
      <c r="C6242" s="6" t="s">
        <v>145</v>
      </c>
      <c r="D6242" s="6" t="s">
        <v>165</v>
      </c>
      <c r="E6242" s="6" t="s">
        <v>2891</v>
      </c>
      <c r="F6242" s="10">
        <v>43492</v>
      </c>
      <c r="G6242" s="6">
        <v>4</v>
      </c>
      <c r="H6242" s="11">
        <f>VLOOKUP(B6242,[1]!Product_Data[#Data],4,0)</f>
        <v>2091</v>
      </c>
      <c r="I6242" s="11">
        <f>VLOOKUP(B6242,[1]!Product_Data[#Data],3,0)</f>
        <v>1485</v>
      </c>
      <c r="J6242" s="11">
        <f t="shared" si="585"/>
        <v>5940</v>
      </c>
      <c r="K6242" s="11">
        <f t="shared" si="586"/>
        <v>8364</v>
      </c>
      <c r="L6242" s="11">
        <f t="shared" si="587"/>
        <v>2424</v>
      </c>
      <c r="M6242" t="str">
        <f>VLOOKUP(C6242,[1]!Location_Data[#Data],2,0)</f>
        <v>Santa Maria</v>
      </c>
      <c r="N6242" t="str">
        <f>VLOOKUP(D6242,[1]!Salespeople_Data[#Data],2,0)</f>
        <v>Joe Sims</v>
      </c>
      <c r="O6242" t="str">
        <f>VLOOKUP(E6242,[1]!Customer_Data[#Data],2,0)</f>
        <v>Gregory Simmons</v>
      </c>
      <c r="P6242" s="15">
        <f t="shared" si="582"/>
        <v>1</v>
      </c>
      <c r="Q6242">
        <f t="shared" si="583"/>
        <v>1</v>
      </c>
      <c r="R6242">
        <f t="shared" si="584"/>
        <v>2019</v>
      </c>
    </row>
    <row r="6243" spans="1:18" x14ac:dyDescent="0.25">
      <c r="A6243" s="6" t="s">
        <v>7267</v>
      </c>
      <c r="B6243" s="6" t="s">
        <v>99</v>
      </c>
      <c r="C6243" s="6" t="s">
        <v>24</v>
      </c>
      <c r="D6243" s="6" t="s">
        <v>101</v>
      </c>
      <c r="E6243" s="6" t="s">
        <v>4014</v>
      </c>
      <c r="F6243" s="10">
        <v>43687</v>
      </c>
      <c r="G6243" s="6">
        <v>4</v>
      </c>
      <c r="H6243" s="11">
        <f>VLOOKUP(B6243,[1]!Product_Data[#Data],4,0)</f>
        <v>1708</v>
      </c>
      <c r="I6243" s="11">
        <f>VLOOKUP(B6243,[1]!Product_Data[#Data],3,0)</f>
        <v>871</v>
      </c>
      <c r="J6243" s="11">
        <f t="shared" si="585"/>
        <v>3484</v>
      </c>
      <c r="K6243" s="11">
        <f t="shared" si="586"/>
        <v>6832</v>
      </c>
      <c r="L6243" s="11">
        <f t="shared" si="587"/>
        <v>3348</v>
      </c>
      <c r="M6243" t="str">
        <f>VLOOKUP(C6243,[1]!Location_Data[#Data],2,0)</f>
        <v>Lancaster</v>
      </c>
      <c r="N6243" t="str">
        <f>VLOOKUP(D6243,[1]!Salespeople_Data[#Data],2,0)</f>
        <v>Scott Clark</v>
      </c>
      <c r="O6243" t="str">
        <f>VLOOKUP(E6243,[1]!Customer_Data[#Data],2,0)</f>
        <v>Stephen Kelly</v>
      </c>
      <c r="P6243" s="15">
        <f t="shared" si="582"/>
        <v>7</v>
      </c>
      <c r="Q6243">
        <f t="shared" si="583"/>
        <v>8</v>
      </c>
      <c r="R6243">
        <f t="shared" si="584"/>
        <v>2019</v>
      </c>
    </row>
    <row r="6244" spans="1:18" x14ac:dyDescent="0.25">
      <c r="A6244" s="6" t="s">
        <v>7268</v>
      </c>
      <c r="B6244" s="6" t="s">
        <v>569</v>
      </c>
      <c r="C6244" s="6" t="s">
        <v>44</v>
      </c>
      <c r="D6244" s="6" t="s">
        <v>191</v>
      </c>
      <c r="E6244" s="6" t="s">
        <v>429</v>
      </c>
      <c r="F6244" s="10">
        <v>43769</v>
      </c>
      <c r="G6244" s="6">
        <v>2</v>
      </c>
      <c r="H6244" s="11">
        <f>VLOOKUP(B6244,[1]!Product_Data[#Data],4,0)</f>
        <v>1178</v>
      </c>
      <c r="I6244" s="11">
        <f>VLOOKUP(B6244,[1]!Product_Data[#Data],3,0)</f>
        <v>683</v>
      </c>
      <c r="J6244" s="11">
        <f t="shared" si="585"/>
        <v>1366</v>
      </c>
      <c r="K6244" s="11">
        <f t="shared" si="586"/>
        <v>2356</v>
      </c>
      <c r="L6244" s="11">
        <f t="shared" si="587"/>
        <v>990</v>
      </c>
      <c r="M6244" t="str">
        <f>VLOOKUP(C6244,[1]!Location_Data[#Data],2,0)</f>
        <v>Moreno Valley</v>
      </c>
      <c r="N6244" t="str">
        <f>VLOOKUP(D6244,[1]!Salespeople_Data[#Data],2,0)</f>
        <v>Robert Reed</v>
      </c>
      <c r="O6244" t="str">
        <f>VLOOKUP(E6244,[1]!Customer_Data[#Data],2,0)</f>
        <v>Jose Williams</v>
      </c>
      <c r="P6244" s="15">
        <f t="shared" si="582"/>
        <v>5</v>
      </c>
      <c r="Q6244">
        <f t="shared" si="583"/>
        <v>10</v>
      </c>
      <c r="R6244">
        <f t="shared" si="584"/>
        <v>2019</v>
      </c>
    </row>
    <row r="6245" spans="1:18" x14ac:dyDescent="0.25">
      <c r="A6245" s="6" t="s">
        <v>7269</v>
      </c>
      <c r="B6245" s="6" t="s">
        <v>28</v>
      </c>
      <c r="C6245" s="6" t="s">
        <v>62</v>
      </c>
      <c r="D6245" s="6" t="s">
        <v>71</v>
      </c>
      <c r="E6245" s="6" t="s">
        <v>1556</v>
      </c>
      <c r="F6245" s="10">
        <v>43808</v>
      </c>
      <c r="G6245" s="6">
        <v>4</v>
      </c>
      <c r="H6245" s="11">
        <f>VLOOKUP(B6245,[1]!Product_Data[#Data],4,0)</f>
        <v>684</v>
      </c>
      <c r="I6245" s="11">
        <f>VLOOKUP(B6245,[1]!Product_Data[#Data],3,0)</f>
        <v>561</v>
      </c>
      <c r="J6245" s="11">
        <f t="shared" si="585"/>
        <v>2244</v>
      </c>
      <c r="K6245" s="11">
        <f t="shared" si="586"/>
        <v>2736</v>
      </c>
      <c r="L6245" s="11">
        <f t="shared" si="587"/>
        <v>492</v>
      </c>
      <c r="M6245" t="str">
        <f>VLOOKUP(C6245,[1]!Location_Data[#Data],2,0)</f>
        <v>Fairfield</v>
      </c>
      <c r="N6245" t="str">
        <f>VLOOKUP(D6245,[1]!Salespeople_Data[#Data],2,0)</f>
        <v>Gary Rodriguez</v>
      </c>
      <c r="O6245" t="str">
        <f>VLOOKUP(E6245,[1]!Customer_Data[#Data],2,0)</f>
        <v>Frank Brown</v>
      </c>
      <c r="P6245" s="15">
        <f t="shared" si="582"/>
        <v>2</v>
      </c>
      <c r="Q6245">
        <f t="shared" si="583"/>
        <v>12</v>
      </c>
      <c r="R6245">
        <f t="shared" si="584"/>
        <v>2019</v>
      </c>
    </row>
    <row r="6246" spans="1:18" x14ac:dyDescent="0.25">
      <c r="A6246" s="6" t="s">
        <v>7270</v>
      </c>
      <c r="B6246" s="6" t="s">
        <v>69</v>
      </c>
      <c r="C6246" s="6" t="s">
        <v>276</v>
      </c>
      <c r="D6246" s="6" t="s">
        <v>216</v>
      </c>
      <c r="E6246" s="6" t="s">
        <v>722</v>
      </c>
      <c r="F6246" s="10">
        <v>43504</v>
      </c>
      <c r="G6246" s="6">
        <v>1</v>
      </c>
      <c r="H6246" s="11">
        <f>VLOOKUP(B6246,[1]!Product_Data[#Data],4,0)</f>
        <v>1351</v>
      </c>
      <c r="I6246" s="11">
        <f>VLOOKUP(B6246,[1]!Product_Data[#Data],3,0)</f>
        <v>1108</v>
      </c>
      <c r="J6246" s="11">
        <f t="shared" si="585"/>
        <v>1108</v>
      </c>
      <c r="K6246" s="11">
        <f t="shared" si="586"/>
        <v>1351</v>
      </c>
      <c r="L6246" s="11">
        <f t="shared" si="587"/>
        <v>243</v>
      </c>
      <c r="M6246" t="str">
        <f>VLOOKUP(C6246,[1]!Location_Data[#Data],2,0)</f>
        <v>Orange</v>
      </c>
      <c r="N6246" t="str">
        <f>VLOOKUP(D6246,[1]!Salespeople_Data[#Data],2,0)</f>
        <v>Ernest Wagner</v>
      </c>
      <c r="O6246" t="str">
        <f>VLOOKUP(E6246,[1]!Customer_Data[#Data],2,0)</f>
        <v>Clarence Cunningham</v>
      </c>
      <c r="P6246" s="15">
        <f t="shared" si="582"/>
        <v>6</v>
      </c>
      <c r="Q6246">
        <f t="shared" si="583"/>
        <v>2</v>
      </c>
      <c r="R6246">
        <f t="shared" si="584"/>
        <v>2019</v>
      </c>
    </row>
    <row r="6247" spans="1:18" x14ac:dyDescent="0.25">
      <c r="A6247" s="6" t="s">
        <v>7271</v>
      </c>
      <c r="B6247" s="6" t="s">
        <v>33</v>
      </c>
      <c r="C6247" s="6" t="s">
        <v>66</v>
      </c>
      <c r="D6247" s="6" t="s">
        <v>212</v>
      </c>
      <c r="E6247" s="6" t="s">
        <v>816</v>
      </c>
      <c r="F6247" s="10">
        <v>43472</v>
      </c>
      <c r="G6247" s="6">
        <v>2</v>
      </c>
      <c r="H6247" s="11">
        <f>VLOOKUP(B6247,[1]!Product_Data[#Data],4,0)</f>
        <v>1582</v>
      </c>
      <c r="I6247" s="11">
        <f>VLOOKUP(B6247,[1]!Product_Data[#Data],3,0)</f>
        <v>1234</v>
      </c>
      <c r="J6247" s="11">
        <f t="shared" si="585"/>
        <v>2468</v>
      </c>
      <c r="K6247" s="11">
        <f t="shared" si="586"/>
        <v>3164</v>
      </c>
      <c r="L6247" s="11">
        <f t="shared" si="587"/>
        <v>696</v>
      </c>
      <c r="M6247" t="str">
        <f>VLOOKUP(C6247,[1]!Location_Data[#Data],2,0)</f>
        <v>Ontario</v>
      </c>
      <c r="N6247" t="str">
        <f>VLOOKUP(D6247,[1]!Salespeople_Data[#Data],2,0)</f>
        <v>Ronald Reed</v>
      </c>
      <c r="O6247" t="str">
        <f>VLOOKUP(E6247,[1]!Customer_Data[#Data],2,0)</f>
        <v>Steven Martinez</v>
      </c>
      <c r="P6247" s="15">
        <f t="shared" si="582"/>
        <v>2</v>
      </c>
      <c r="Q6247">
        <f t="shared" si="583"/>
        <v>1</v>
      </c>
      <c r="R6247">
        <f t="shared" si="584"/>
        <v>2019</v>
      </c>
    </row>
    <row r="6248" spans="1:18" x14ac:dyDescent="0.25">
      <c r="A6248" s="6" t="s">
        <v>7272</v>
      </c>
      <c r="B6248" s="6" t="s">
        <v>603</v>
      </c>
      <c r="C6248" s="6" t="s">
        <v>211</v>
      </c>
      <c r="D6248" s="6" t="s">
        <v>91</v>
      </c>
      <c r="E6248" s="6" t="s">
        <v>357</v>
      </c>
      <c r="F6248" s="10">
        <v>43598</v>
      </c>
      <c r="G6248" s="6">
        <v>1</v>
      </c>
      <c r="H6248" s="11">
        <f>VLOOKUP(B6248,[1]!Product_Data[#Data],4,0)</f>
        <v>2495</v>
      </c>
      <c r="I6248" s="11">
        <f>VLOOKUP(B6248,[1]!Product_Data[#Data],3,0)</f>
        <v>1896</v>
      </c>
      <c r="J6248" s="11">
        <f t="shared" si="585"/>
        <v>1896</v>
      </c>
      <c r="K6248" s="11">
        <f t="shared" si="586"/>
        <v>2495</v>
      </c>
      <c r="L6248" s="11">
        <f t="shared" si="587"/>
        <v>599</v>
      </c>
      <c r="M6248" t="str">
        <f>VLOOKUP(C6248,[1]!Location_Data[#Data],2,0)</f>
        <v>Chula Vista</v>
      </c>
      <c r="N6248" t="str">
        <f>VLOOKUP(D6248,[1]!Salespeople_Data[#Data],2,0)</f>
        <v>Howard Gardner</v>
      </c>
      <c r="O6248" t="str">
        <f>VLOOKUP(E6248,[1]!Customer_Data[#Data],2,0)</f>
        <v>Joshua Peterson</v>
      </c>
      <c r="P6248" s="15">
        <f t="shared" si="582"/>
        <v>2</v>
      </c>
      <c r="Q6248">
        <f t="shared" si="583"/>
        <v>5</v>
      </c>
      <c r="R6248">
        <f t="shared" si="584"/>
        <v>2019</v>
      </c>
    </row>
    <row r="6249" spans="1:18" x14ac:dyDescent="0.25">
      <c r="A6249" s="6" t="s">
        <v>7273</v>
      </c>
      <c r="B6249" s="6" t="s">
        <v>367</v>
      </c>
      <c r="C6249" s="6" t="s">
        <v>458</v>
      </c>
      <c r="D6249" s="6" t="s">
        <v>239</v>
      </c>
      <c r="E6249" s="6" t="s">
        <v>2803</v>
      </c>
      <c r="F6249" s="10">
        <v>43550</v>
      </c>
      <c r="G6249" s="6">
        <v>1</v>
      </c>
      <c r="H6249" s="11">
        <f>VLOOKUP(B6249,[1]!Product_Data[#Data],4,0)</f>
        <v>530</v>
      </c>
      <c r="I6249" s="11">
        <f>VLOOKUP(B6249,[1]!Product_Data[#Data],3,0)</f>
        <v>424</v>
      </c>
      <c r="J6249" s="11">
        <f t="shared" si="585"/>
        <v>424</v>
      </c>
      <c r="K6249" s="11">
        <f t="shared" si="586"/>
        <v>530</v>
      </c>
      <c r="L6249" s="11">
        <f t="shared" si="587"/>
        <v>106</v>
      </c>
      <c r="M6249" t="str">
        <f>VLOOKUP(C6249,[1]!Location_Data[#Data],2,0)</f>
        <v>Fontana</v>
      </c>
      <c r="N6249" t="str">
        <f>VLOOKUP(D6249,[1]!Salespeople_Data[#Data],2,0)</f>
        <v>John Reyes</v>
      </c>
      <c r="O6249" t="str">
        <f>VLOOKUP(E6249,[1]!Customer_Data[#Data],2,0)</f>
        <v>Gerald Andrews</v>
      </c>
      <c r="P6249" s="15">
        <f t="shared" si="582"/>
        <v>3</v>
      </c>
      <c r="Q6249">
        <f t="shared" si="583"/>
        <v>3</v>
      </c>
      <c r="R6249">
        <f t="shared" si="584"/>
        <v>2019</v>
      </c>
    </row>
    <row r="6250" spans="1:18" x14ac:dyDescent="0.25">
      <c r="A6250" s="6" t="s">
        <v>7274</v>
      </c>
      <c r="B6250" s="6" t="s">
        <v>400</v>
      </c>
      <c r="C6250" s="6" t="s">
        <v>596</v>
      </c>
      <c r="D6250" s="6" t="s">
        <v>49</v>
      </c>
      <c r="E6250" s="6" t="s">
        <v>722</v>
      </c>
      <c r="F6250" s="10">
        <v>43583</v>
      </c>
      <c r="G6250" s="6">
        <v>1</v>
      </c>
      <c r="H6250" s="11">
        <f>VLOOKUP(B6250,[1]!Product_Data[#Data],4,0)</f>
        <v>886</v>
      </c>
      <c r="I6250" s="11">
        <f>VLOOKUP(B6250,[1]!Product_Data[#Data],3,0)</f>
        <v>478</v>
      </c>
      <c r="J6250" s="11">
        <f t="shared" si="585"/>
        <v>478</v>
      </c>
      <c r="K6250" s="11">
        <f t="shared" si="586"/>
        <v>886</v>
      </c>
      <c r="L6250" s="11">
        <f t="shared" si="587"/>
        <v>408</v>
      </c>
      <c r="M6250" t="str">
        <f>VLOOKUP(C6250,[1]!Location_Data[#Data],2,0)</f>
        <v>Fremont</v>
      </c>
      <c r="N6250" t="str">
        <f>VLOOKUP(D6250,[1]!Salespeople_Data[#Data],2,0)</f>
        <v>Walter Cook</v>
      </c>
      <c r="O6250" t="str">
        <f>VLOOKUP(E6250,[1]!Customer_Data[#Data],2,0)</f>
        <v>Clarence Cunningham</v>
      </c>
      <c r="P6250" s="15">
        <f t="shared" si="582"/>
        <v>1</v>
      </c>
      <c r="Q6250">
        <f t="shared" si="583"/>
        <v>4</v>
      </c>
      <c r="R6250">
        <f t="shared" si="584"/>
        <v>2019</v>
      </c>
    </row>
    <row r="6251" spans="1:18" x14ac:dyDescent="0.25">
      <c r="A6251" s="6" t="s">
        <v>7275</v>
      </c>
      <c r="B6251" s="6" t="s">
        <v>194</v>
      </c>
      <c r="C6251" s="6" t="s">
        <v>392</v>
      </c>
      <c r="D6251" s="6" t="s">
        <v>250</v>
      </c>
      <c r="E6251" s="6" t="s">
        <v>594</v>
      </c>
      <c r="F6251" s="10">
        <v>43783</v>
      </c>
      <c r="G6251" s="6">
        <v>4</v>
      </c>
      <c r="H6251" s="11">
        <f>VLOOKUP(B6251,[1]!Product_Data[#Data],4,0)</f>
        <v>1278</v>
      </c>
      <c r="I6251" s="11">
        <f>VLOOKUP(B6251,[1]!Product_Data[#Data],3,0)</f>
        <v>665</v>
      </c>
      <c r="J6251" s="11">
        <f t="shared" si="585"/>
        <v>2660</v>
      </c>
      <c r="K6251" s="11">
        <f t="shared" si="586"/>
        <v>5112</v>
      </c>
      <c r="L6251" s="11">
        <f t="shared" si="587"/>
        <v>2452</v>
      </c>
      <c r="M6251" t="str">
        <f>VLOOKUP(C6251,[1]!Location_Data[#Data],2,0)</f>
        <v>Visalia</v>
      </c>
      <c r="N6251" t="str">
        <f>VLOOKUP(D6251,[1]!Salespeople_Data[#Data],2,0)</f>
        <v>Martin Carr</v>
      </c>
      <c r="O6251" t="str">
        <f>VLOOKUP(E6251,[1]!Customer_Data[#Data],2,0)</f>
        <v>Henry Andrews</v>
      </c>
      <c r="P6251" s="15">
        <f t="shared" si="582"/>
        <v>5</v>
      </c>
      <c r="Q6251">
        <f t="shared" si="583"/>
        <v>11</v>
      </c>
      <c r="R6251">
        <f t="shared" si="584"/>
        <v>2019</v>
      </c>
    </row>
    <row r="6252" spans="1:18" x14ac:dyDescent="0.25">
      <c r="A6252" s="6" t="s">
        <v>7276</v>
      </c>
      <c r="B6252" s="6" t="s">
        <v>99</v>
      </c>
      <c r="C6252" s="6" t="s">
        <v>34</v>
      </c>
      <c r="D6252" s="6" t="s">
        <v>126</v>
      </c>
      <c r="E6252" s="6" t="s">
        <v>201</v>
      </c>
      <c r="F6252" s="10">
        <v>43706</v>
      </c>
      <c r="G6252" s="6">
        <v>4</v>
      </c>
      <c r="H6252" s="11">
        <f>VLOOKUP(B6252,[1]!Product_Data[#Data],4,0)</f>
        <v>1708</v>
      </c>
      <c r="I6252" s="11">
        <f>VLOOKUP(B6252,[1]!Product_Data[#Data],3,0)</f>
        <v>871</v>
      </c>
      <c r="J6252" s="11">
        <f t="shared" si="585"/>
        <v>3484</v>
      </c>
      <c r="K6252" s="11">
        <f t="shared" si="586"/>
        <v>6832</v>
      </c>
      <c r="L6252" s="11">
        <f t="shared" si="587"/>
        <v>3348</v>
      </c>
      <c r="M6252" t="str">
        <f>VLOOKUP(C6252,[1]!Location_Data[#Data],2,0)</f>
        <v>Inglewood</v>
      </c>
      <c r="N6252" t="str">
        <f>VLOOKUP(D6252,[1]!Salespeople_Data[#Data],2,0)</f>
        <v>Larry Castillo</v>
      </c>
      <c r="O6252" t="str">
        <f>VLOOKUP(E6252,[1]!Customer_Data[#Data],2,0)</f>
        <v>Antonio Diaz</v>
      </c>
      <c r="P6252" s="15">
        <f t="shared" si="582"/>
        <v>5</v>
      </c>
      <c r="Q6252">
        <f t="shared" si="583"/>
        <v>8</v>
      </c>
      <c r="R6252">
        <f t="shared" si="584"/>
        <v>2019</v>
      </c>
    </row>
    <row r="6253" spans="1:18" x14ac:dyDescent="0.25">
      <c r="A6253" s="6" t="s">
        <v>7277</v>
      </c>
      <c r="B6253" s="6" t="s">
        <v>83</v>
      </c>
      <c r="C6253" s="6" t="s">
        <v>115</v>
      </c>
      <c r="D6253" s="6" t="s">
        <v>80</v>
      </c>
      <c r="E6253" s="6" t="s">
        <v>1024</v>
      </c>
      <c r="F6253" s="10">
        <v>43790</v>
      </c>
      <c r="G6253" s="6">
        <v>1</v>
      </c>
      <c r="H6253" s="11">
        <f>VLOOKUP(B6253,[1]!Product_Data[#Data],4,0)</f>
        <v>1972</v>
      </c>
      <c r="I6253" s="11">
        <f>VLOOKUP(B6253,[1]!Product_Data[#Data],3,0)</f>
        <v>1321</v>
      </c>
      <c r="J6253" s="11">
        <f t="shared" si="585"/>
        <v>1321</v>
      </c>
      <c r="K6253" s="11">
        <f t="shared" si="586"/>
        <v>1972</v>
      </c>
      <c r="L6253" s="11">
        <f t="shared" si="587"/>
        <v>651</v>
      </c>
      <c r="M6253" t="str">
        <f>VLOOKUP(C6253,[1]!Location_Data[#Data],2,0)</f>
        <v>Glendale</v>
      </c>
      <c r="N6253" t="str">
        <f>VLOOKUP(D6253,[1]!Salespeople_Data[#Data],2,0)</f>
        <v>Henry Nelson</v>
      </c>
      <c r="O6253" t="str">
        <f>VLOOKUP(E6253,[1]!Customer_Data[#Data],2,0)</f>
        <v>Justin Johnston</v>
      </c>
      <c r="P6253" s="15">
        <f t="shared" si="582"/>
        <v>5</v>
      </c>
      <c r="Q6253">
        <f t="shared" si="583"/>
        <v>11</v>
      </c>
      <c r="R6253">
        <f t="shared" si="584"/>
        <v>2019</v>
      </c>
    </row>
    <row r="6254" spans="1:18" x14ac:dyDescent="0.25">
      <c r="A6254" s="6" t="s">
        <v>7278</v>
      </c>
      <c r="B6254" s="6" t="s">
        <v>925</v>
      </c>
      <c r="C6254" s="6" t="s">
        <v>322</v>
      </c>
      <c r="D6254" s="6" t="s">
        <v>298</v>
      </c>
      <c r="E6254" s="6" t="s">
        <v>2513</v>
      </c>
      <c r="F6254" s="10">
        <v>43769</v>
      </c>
      <c r="G6254" s="6">
        <v>2</v>
      </c>
      <c r="H6254" s="11">
        <f>VLOOKUP(B6254,[1]!Product_Data[#Data],4,0)</f>
        <v>136</v>
      </c>
      <c r="I6254" s="11">
        <f>VLOOKUP(B6254,[1]!Product_Data[#Data],3,0)</f>
        <v>72</v>
      </c>
      <c r="J6254" s="11">
        <f t="shared" si="585"/>
        <v>144</v>
      </c>
      <c r="K6254" s="11">
        <f t="shared" si="586"/>
        <v>272</v>
      </c>
      <c r="L6254" s="11">
        <f t="shared" si="587"/>
        <v>128</v>
      </c>
      <c r="M6254" t="str">
        <f>VLOOKUP(C6254,[1]!Location_Data[#Data],2,0)</f>
        <v>Rancho Cucamonga</v>
      </c>
      <c r="N6254" t="str">
        <f>VLOOKUP(D6254,[1]!Salespeople_Data[#Data],2,0)</f>
        <v>Kenneth Fields</v>
      </c>
      <c r="O6254" t="str">
        <f>VLOOKUP(E6254,[1]!Customer_Data[#Data],2,0)</f>
        <v>Andrew Hansen</v>
      </c>
      <c r="P6254" s="15">
        <f t="shared" si="582"/>
        <v>5</v>
      </c>
      <c r="Q6254">
        <f t="shared" si="583"/>
        <v>10</v>
      </c>
      <c r="R6254">
        <f t="shared" si="584"/>
        <v>2019</v>
      </c>
    </row>
    <row r="6255" spans="1:18" x14ac:dyDescent="0.25">
      <c r="A6255" s="6" t="s">
        <v>7279</v>
      </c>
      <c r="B6255" s="6" t="s">
        <v>86</v>
      </c>
      <c r="C6255" s="6" t="s">
        <v>469</v>
      </c>
      <c r="D6255" s="6" t="s">
        <v>71</v>
      </c>
      <c r="E6255" s="6" t="s">
        <v>1880</v>
      </c>
      <c r="F6255" s="10">
        <v>43672</v>
      </c>
      <c r="G6255" s="6">
        <v>4</v>
      </c>
      <c r="H6255" s="11">
        <f>VLOOKUP(B6255,[1]!Product_Data[#Data],4,0)</f>
        <v>1725</v>
      </c>
      <c r="I6255" s="11">
        <f>VLOOKUP(B6255,[1]!Product_Data[#Data],3,0)</f>
        <v>1363</v>
      </c>
      <c r="J6255" s="11">
        <f t="shared" si="585"/>
        <v>5452</v>
      </c>
      <c r="K6255" s="11">
        <f t="shared" si="586"/>
        <v>6900</v>
      </c>
      <c r="L6255" s="11">
        <f t="shared" si="587"/>
        <v>1448</v>
      </c>
      <c r="M6255" t="str">
        <f>VLOOKUP(C6255,[1]!Location_Data[#Data],2,0)</f>
        <v>Escondido</v>
      </c>
      <c r="N6255" t="str">
        <f>VLOOKUP(D6255,[1]!Salespeople_Data[#Data],2,0)</f>
        <v>Gary Rodriguez</v>
      </c>
      <c r="O6255" t="str">
        <f>VLOOKUP(E6255,[1]!Customer_Data[#Data],2,0)</f>
        <v>Eugene Brooks</v>
      </c>
      <c r="P6255" s="15">
        <f t="shared" si="582"/>
        <v>6</v>
      </c>
      <c r="Q6255">
        <f t="shared" si="583"/>
        <v>7</v>
      </c>
      <c r="R6255">
        <f t="shared" si="584"/>
        <v>2019</v>
      </c>
    </row>
    <row r="6256" spans="1:18" x14ac:dyDescent="0.25">
      <c r="A6256" s="6" t="s">
        <v>7280</v>
      </c>
      <c r="B6256" s="6" t="s">
        <v>13</v>
      </c>
      <c r="C6256" s="6" t="s">
        <v>156</v>
      </c>
      <c r="D6256" s="6" t="s">
        <v>178</v>
      </c>
      <c r="E6256" s="6" t="s">
        <v>1122</v>
      </c>
      <c r="F6256" s="10">
        <v>43706</v>
      </c>
      <c r="G6256" s="6">
        <v>1</v>
      </c>
      <c r="H6256" s="11">
        <f>VLOOKUP(B6256,[1]!Product_Data[#Data],4,0)</f>
        <v>1022</v>
      </c>
      <c r="I6256" s="11">
        <f>VLOOKUP(B6256,[1]!Product_Data[#Data],3,0)</f>
        <v>818</v>
      </c>
      <c r="J6256" s="11">
        <f t="shared" si="585"/>
        <v>818</v>
      </c>
      <c r="K6256" s="11">
        <f t="shared" si="586"/>
        <v>1022</v>
      </c>
      <c r="L6256" s="11">
        <f t="shared" si="587"/>
        <v>204</v>
      </c>
      <c r="M6256" t="str">
        <f>VLOOKUP(C6256,[1]!Location_Data[#Data],2,0)</f>
        <v>Sacramento</v>
      </c>
      <c r="N6256" t="str">
        <f>VLOOKUP(D6256,[1]!Salespeople_Data[#Data],2,0)</f>
        <v>Joshua Taylor</v>
      </c>
      <c r="O6256" t="str">
        <f>VLOOKUP(E6256,[1]!Customer_Data[#Data],2,0)</f>
        <v>Douglas Robinson</v>
      </c>
      <c r="P6256" s="15">
        <f t="shared" si="582"/>
        <v>5</v>
      </c>
      <c r="Q6256">
        <f t="shared" si="583"/>
        <v>8</v>
      </c>
      <c r="R6256">
        <f t="shared" si="584"/>
        <v>2019</v>
      </c>
    </row>
    <row r="6257" spans="1:18" x14ac:dyDescent="0.25">
      <c r="A6257" s="6" t="s">
        <v>7281</v>
      </c>
      <c r="B6257" s="6" t="s">
        <v>389</v>
      </c>
      <c r="C6257" s="6" t="s">
        <v>52</v>
      </c>
      <c r="D6257" s="6" t="s">
        <v>111</v>
      </c>
      <c r="E6257" s="6" t="s">
        <v>1630</v>
      </c>
      <c r="F6257" s="10">
        <v>43817</v>
      </c>
      <c r="G6257" s="6">
        <v>3</v>
      </c>
      <c r="H6257" s="11">
        <f>VLOOKUP(B6257,[1]!Product_Data[#Data],4,0)</f>
        <v>1367</v>
      </c>
      <c r="I6257" s="11">
        <f>VLOOKUP(B6257,[1]!Product_Data[#Data],3,0)</f>
        <v>984</v>
      </c>
      <c r="J6257" s="11">
        <f t="shared" si="585"/>
        <v>2952</v>
      </c>
      <c r="K6257" s="11">
        <f t="shared" si="586"/>
        <v>4101</v>
      </c>
      <c r="L6257" s="11">
        <f t="shared" si="587"/>
        <v>1149</v>
      </c>
      <c r="M6257" t="str">
        <f>VLOOKUP(C6257,[1]!Location_Data[#Data],2,0)</f>
        <v>Pasadena</v>
      </c>
      <c r="N6257" t="str">
        <f>VLOOKUP(D6257,[1]!Salespeople_Data[#Data],2,0)</f>
        <v>Ryan Welch</v>
      </c>
      <c r="O6257" t="str">
        <f>VLOOKUP(E6257,[1]!Customer_Data[#Data],2,0)</f>
        <v>Steven Nichols</v>
      </c>
      <c r="P6257" s="15">
        <f t="shared" si="582"/>
        <v>4</v>
      </c>
      <c r="Q6257">
        <f t="shared" si="583"/>
        <v>12</v>
      </c>
      <c r="R6257">
        <f t="shared" si="584"/>
        <v>2019</v>
      </c>
    </row>
    <row r="6258" spans="1:18" x14ac:dyDescent="0.25">
      <c r="A6258" s="6" t="s">
        <v>7282</v>
      </c>
      <c r="B6258" s="6" t="s">
        <v>177</v>
      </c>
      <c r="C6258" s="6" t="s">
        <v>195</v>
      </c>
      <c r="D6258" s="6" t="s">
        <v>159</v>
      </c>
      <c r="E6258" s="6" t="s">
        <v>2230</v>
      </c>
      <c r="F6258" s="10">
        <v>43603</v>
      </c>
      <c r="G6258" s="6">
        <v>4</v>
      </c>
      <c r="H6258" s="11">
        <f>VLOOKUP(B6258,[1]!Product_Data[#Data],4,0)</f>
        <v>2497</v>
      </c>
      <c r="I6258" s="11">
        <f>VLOOKUP(B6258,[1]!Product_Data[#Data],3,0)</f>
        <v>1473</v>
      </c>
      <c r="J6258" s="11">
        <f t="shared" si="585"/>
        <v>5892</v>
      </c>
      <c r="K6258" s="11">
        <f t="shared" si="586"/>
        <v>9988</v>
      </c>
      <c r="L6258" s="11">
        <f t="shared" si="587"/>
        <v>4096</v>
      </c>
      <c r="M6258" t="str">
        <f>VLOOKUP(C6258,[1]!Location_Data[#Data],2,0)</f>
        <v>Pomona</v>
      </c>
      <c r="N6258" t="str">
        <f>VLOOKUP(D6258,[1]!Salespeople_Data[#Data],2,0)</f>
        <v>Bobby Russell</v>
      </c>
      <c r="O6258" t="str">
        <f>VLOOKUP(E6258,[1]!Customer_Data[#Data],2,0)</f>
        <v>Nicholas Williamson</v>
      </c>
      <c r="P6258" s="15">
        <f t="shared" si="582"/>
        <v>7</v>
      </c>
      <c r="Q6258">
        <f t="shared" si="583"/>
        <v>5</v>
      </c>
      <c r="R6258">
        <f t="shared" si="584"/>
        <v>2019</v>
      </c>
    </row>
    <row r="6259" spans="1:18" x14ac:dyDescent="0.25">
      <c r="A6259" s="6" t="s">
        <v>7283</v>
      </c>
      <c r="B6259" s="6" t="s">
        <v>144</v>
      </c>
      <c r="C6259" s="6" t="s">
        <v>386</v>
      </c>
      <c r="D6259" s="6" t="s">
        <v>53</v>
      </c>
      <c r="E6259" s="6" t="s">
        <v>312</v>
      </c>
      <c r="F6259" s="10">
        <v>43818</v>
      </c>
      <c r="G6259" s="6">
        <v>3</v>
      </c>
      <c r="H6259" s="11">
        <f>VLOOKUP(B6259,[1]!Product_Data[#Data],4,0)</f>
        <v>2410</v>
      </c>
      <c r="I6259" s="11">
        <f>VLOOKUP(B6259,[1]!Product_Data[#Data],3,0)</f>
        <v>1518</v>
      </c>
      <c r="J6259" s="11">
        <f t="shared" si="585"/>
        <v>4554</v>
      </c>
      <c r="K6259" s="11">
        <f t="shared" si="586"/>
        <v>7230</v>
      </c>
      <c r="L6259" s="11">
        <f t="shared" si="587"/>
        <v>2676</v>
      </c>
      <c r="M6259" t="str">
        <f>VLOOKUP(C6259,[1]!Location_Data[#Data],2,0)</f>
        <v>Carlsbad</v>
      </c>
      <c r="N6259" t="str">
        <f>VLOOKUP(D6259,[1]!Salespeople_Data[#Data],2,0)</f>
        <v>Scott Mason</v>
      </c>
      <c r="O6259" t="str">
        <f>VLOOKUP(E6259,[1]!Customer_Data[#Data],2,0)</f>
        <v>Adam Jenkins</v>
      </c>
      <c r="P6259" s="15">
        <f t="shared" si="582"/>
        <v>5</v>
      </c>
      <c r="Q6259">
        <f t="shared" si="583"/>
        <v>12</v>
      </c>
      <c r="R6259">
        <f t="shared" si="584"/>
        <v>2019</v>
      </c>
    </row>
    <row r="6260" spans="1:18" x14ac:dyDescent="0.25">
      <c r="A6260" s="6" t="s">
        <v>7284</v>
      </c>
      <c r="B6260" s="6" t="s">
        <v>94</v>
      </c>
      <c r="C6260" s="6" t="s">
        <v>19</v>
      </c>
      <c r="D6260" s="6" t="s">
        <v>269</v>
      </c>
      <c r="E6260" s="6" t="s">
        <v>153</v>
      </c>
      <c r="F6260" s="10">
        <v>43559</v>
      </c>
      <c r="G6260" s="6">
        <v>2</v>
      </c>
      <c r="H6260" s="11">
        <f>VLOOKUP(B6260,[1]!Product_Data[#Data],4,0)</f>
        <v>1639</v>
      </c>
      <c r="I6260" s="11">
        <f>VLOOKUP(B6260,[1]!Product_Data[#Data],3,0)</f>
        <v>1295</v>
      </c>
      <c r="J6260" s="11">
        <f t="shared" si="585"/>
        <v>2590</v>
      </c>
      <c r="K6260" s="11">
        <f t="shared" si="586"/>
        <v>3278</v>
      </c>
      <c r="L6260" s="11">
        <f t="shared" si="587"/>
        <v>688</v>
      </c>
      <c r="M6260" t="str">
        <f>VLOOKUP(C6260,[1]!Location_Data[#Data],2,0)</f>
        <v>Berkeley</v>
      </c>
      <c r="N6260" t="str">
        <f>VLOOKUP(D6260,[1]!Salespeople_Data[#Data],2,0)</f>
        <v>Kevin Butler</v>
      </c>
      <c r="O6260" t="str">
        <f>VLOOKUP(E6260,[1]!Customer_Data[#Data],2,0)</f>
        <v>Charles Richards</v>
      </c>
      <c r="P6260" s="15">
        <f t="shared" si="582"/>
        <v>5</v>
      </c>
      <c r="Q6260">
        <f t="shared" si="583"/>
        <v>4</v>
      </c>
      <c r="R6260">
        <f t="shared" si="584"/>
        <v>2019</v>
      </c>
    </row>
    <row r="6261" spans="1:18" x14ac:dyDescent="0.25">
      <c r="A6261" s="6" t="s">
        <v>7285</v>
      </c>
      <c r="B6261" s="6" t="s">
        <v>168</v>
      </c>
      <c r="C6261" s="6" t="s">
        <v>105</v>
      </c>
      <c r="D6261" s="6" t="s">
        <v>257</v>
      </c>
      <c r="E6261" s="6" t="s">
        <v>801</v>
      </c>
      <c r="F6261" s="10">
        <v>43663</v>
      </c>
      <c r="G6261" s="6">
        <v>3</v>
      </c>
      <c r="H6261" s="11">
        <f>VLOOKUP(B6261,[1]!Product_Data[#Data],4,0)</f>
        <v>112</v>
      </c>
      <c r="I6261" s="11">
        <f>VLOOKUP(B6261,[1]!Product_Data[#Data],3,0)</f>
        <v>90</v>
      </c>
      <c r="J6261" s="11">
        <f t="shared" si="585"/>
        <v>270</v>
      </c>
      <c r="K6261" s="11">
        <f t="shared" si="586"/>
        <v>336</v>
      </c>
      <c r="L6261" s="11">
        <f t="shared" si="587"/>
        <v>66</v>
      </c>
      <c r="M6261" t="str">
        <f>VLOOKUP(C6261,[1]!Location_Data[#Data],2,0)</f>
        <v>Daly City</v>
      </c>
      <c r="N6261" t="str">
        <f>VLOOKUP(D6261,[1]!Salespeople_Data[#Data],2,0)</f>
        <v>Jerry Perry</v>
      </c>
      <c r="O6261" t="str">
        <f>VLOOKUP(E6261,[1]!Customer_Data[#Data],2,0)</f>
        <v>Kenneth Hill</v>
      </c>
      <c r="P6261" s="15">
        <f t="shared" si="582"/>
        <v>4</v>
      </c>
      <c r="Q6261">
        <f t="shared" si="583"/>
        <v>7</v>
      </c>
      <c r="R6261">
        <f t="shared" si="584"/>
        <v>2019</v>
      </c>
    </row>
    <row r="6262" spans="1:18" x14ac:dyDescent="0.25">
      <c r="A6262" s="6" t="s">
        <v>7286</v>
      </c>
      <c r="B6262" s="6" t="s">
        <v>858</v>
      </c>
      <c r="C6262" s="6" t="s">
        <v>436</v>
      </c>
      <c r="D6262" s="6" t="s">
        <v>30</v>
      </c>
      <c r="E6262" s="6" t="s">
        <v>543</v>
      </c>
      <c r="F6262" s="10">
        <v>43529</v>
      </c>
      <c r="G6262" s="6">
        <v>2</v>
      </c>
      <c r="H6262" s="11">
        <f>VLOOKUP(B6262,[1]!Product_Data[#Data],4,0)</f>
        <v>2294</v>
      </c>
      <c r="I6262" s="11">
        <f>VLOOKUP(B6262,[1]!Product_Data[#Data],3,0)</f>
        <v>1399</v>
      </c>
      <c r="J6262" s="11">
        <f t="shared" si="585"/>
        <v>2798</v>
      </c>
      <c r="K6262" s="11">
        <f t="shared" si="586"/>
        <v>4588</v>
      </c>
      <c r="L6262" s="11">
        <f t="shared" si="587"/>
        <v>1790</v>
      </c>
      <c r="M6262" t="str">
        <f>VLOOKUP(C6262,[1]!Location_Data[#Data],2,0)</f>
        <v>Jurupa Valley</v>
      </c>
      <c r="N6262" t="str">
        <f>VLOOKUP(D6262,[1]!Salespeople_Data[#Data],2,0)</f>
        <v>Carl Hall</v>
      </c>
      <c r="O6262" t="str">
        <f>VLOOKUP(E6262,[1]!Customer_Data[#Data],2,0)</f>
        <v>James Perkins</v>
      </c>
      <c r="P6262" s="15">
        <f t="shared" si="582"/>
        <v>3</v>
      </c>
      <c r="Q6262">
        <f t="shared" si="583"/>
        <v>3</v>
      </c>
      <c r="R6262">
        <f t="shared" si="584"/>
        <v>2019</v>
      </c>
    </row>
    <row r="6263" spans="1:18" x14ac:dyDescent="0.25">
      <c r="A6263" s="6" t="s">
        <v>7287</v>
      </c>
      <c r="B6263" s="6" t="s">
        <v>668</v>
      </c>
      <c r="C6263" s="6" t="s">
        <v>52</v>
      </c>
      <c r="D6263" s="6" t="s">
        <v>136</v>
      </c>
      <c r="E6263" s="6" t="s">
        <v>1096</v>
      </c>
      <c r="F6263" s="10">
        <v>43741</v>
      </c>
      <c r="G6263" s="6">
        <v>4</v>
      </c>
      <c r="H6263" s="11">
        <f>VLOOKUP(B6263,[1]!Product_Data[#Data],4,0)</f>
        <v>181</v>
      </c>
      <c r="I6263" s="11">
        <f>VLOOKUP(B6263,[1]!Product_Data[#Data],3,0)</f>
        <v>130</v>
      </c>
      <c r="J6263" s="11">
        <f t="shared" si="585"/>
        <v>520</v>
      </c>
      <c r="K6263" s="11">
        <f t="shared" si="586"/>
        <v>724</v>
      </c>
      <c r="L6263" s="11">
        <f t="shared" si="587"/>
        <v>204</v>
      </c>
      <c r="M6263" t="str">
        <f>VLOOKUP(C6263,[1]!Location_Data[#Data],2,0)</f>
        <v>Pasadena</v>
      </c>
      <c r="N6263" t="str">
        <f>VLOOKUP(D6263,[1]!Salespeople_Data[#Data],2,0)</f>
        <v>Clarence Fox</v>
      </c>
      <c r="O6263" t="str">
        <f>VLOOKUP(E6263,[1]!Customer_Data[#Data],2,0)</f>
        <v>Craig Wright</v>
      </c>
      <c r="P6263" s="15">
        <f t="shared" si="582"/>
        <v>5</v>
      </c>
      <c r="Q6263">
        <f t="shared" si="583"/>
        <v>10</v>
      </c>
      <c r="R6263">
        <f t="shared" si="584"/>
        <v>2019</v>
      </c>
    </row>
    <row r="6264" spans="1:18" x14ac:dyDescent="0.25">
      <c r="A6264" s="6" t="s">
        <v>7288</v>
      </c>
      <c r="B6264" s="6" t="s">
        <v>553</v>
      </c>
      <c r="C6264" s="6" t="s">
        <v>242</v>
      </c>
      <c r="D6264" s="6" t="s">
        <v>49</v>
      </c>
      <c r="E6264" s="6" t="s">
        <v>281</v>
      </c>
      <c r="F6264" s="10">
        <v>43714</v>
      </c>
      <c r="G6264" s="6">
        <v>3</v>
      </c>
      <c r="H6264" s="11">
        <f>VLOOKUP(B6264,[1]!Product_Data[#Data],4,0)</f>
        <v>1798</v>
      </c>
      <c r="I6264" s="11">
        <f>VLOOKUP(B6264,[1]!Product_Data[#Data],3,0)</f>
        <v>971</v>
      </c>
      <c r="J6264" s="11">
        <f t="shared" si="585"/>
        <v>2913</v>
      </c>
      <c r="K6264" s="11">
        <f t="shared" si="586"/>
        <v>5394</v>
      </c>
      <c r="L6264" s="11">
        <f t="shared" si="587"/>
        <v>2481</v>
      </c>
      <c r="M6264" t="str">
        <f>VLOOKUP(C6264,[1]!Location_Data[#Data],2,0)</f>
        <v>Downey</v>
      </c>
      <c r="N6264" t="str">
        <f>VLOOKUP(D6264,[1]!Salespeople_Data[#Data],2,0)</f>
        <v>Walter Cook</v>
      </c>
      <c r="O6264" t="str">
        <f>VLOOKUP(E6264,[1]!Customer_Data[#Data],2,0)</f>
        <v>Joshua Hunt</v>
      </c>
      <c r="P6264" s="15">
        <f t="shared" si="582"/>
        <v>6</v>
      </c>
      <c r="Q6264">
        <f t="shared" si="583"/>
        <v>9</v>
      </c>
      <c r="R6264">
        <f t="shared" si="584"/>
        <v>2019</v>
      </c>
    </row>
    <row r="6265" spans="1:18" x14ac:dyDescent="0.25">
      <c r="A6265" s="6" t="s">
        <v>7289</v>
      </c>
      <c r="B6265" s="6" t="s">
        <v>305</v>
      </c>
      <c r="C6265" s="6" t="s">
        <v>467</v>
      </c>
      <c r="D6265" s="6" t="s">
        <v>359</v>
      </c>
      <c r="E6265" s="6" t="s">
        <v>640</v>
      </c>
      <c r="F6265" s="10">
        <v>43614</v>
      </c>
      <c r="G6265" s="6">
        <v>1</v>
      </c>
      <c r="H6265" s="11">
        <f>VLOOKUP(B6265,[1]!Product_Data[#Data],4,0)</f>
        <v>504</v>
      </c>
      <c r="I6265" s="11">
        <f>VLOOKUP(B6265,[1]!Product_Data[#Data],3,0)</f>
        <v>408</v>
      </c>
      <c r="J6265" s="11">
        <f t="shared" si="585"/>
        <v>408</v>
      </c>
      <c r="K6265" s="11">
        <f t="shared" si="586"/>
        <v>504</v>
      </c>
      <c r="L6265" s="11">
        <f t="shared" si="587"/>
        <v>96</v>
      </c>
      <c r="M6265" t="str">
        <f>VLOOKUP(C6265,[1]!Location_Data[#Data],2,0)</f>
        <v>Garden Grove</v>
      </c>
      <c r="N6265" t="str">
        <f>VLOOKUP(D6265,[1]!Salespeople_Data[#Data],2,0)</f>
        <v>Eugene Holmes</v>
      </c>
      <c r="O6265" t="str">
        <f>VLOOKUP(E6265,[1]!Customer_Data[#Data],2,0)</f>
        <v>Johnny Ramos</v>
      </c>
      <c r="P6265" s="15">
        <f t="shared" si="582"/>
        <v>4</v>
      </c>
      <c r="Q6265">
        <f t="shared" si="583"/>
        <v>5</v>
      </c>
      <c r="R6265">
        <f t="shared" si="584"/>
        <v>2019</v>
      </c>
    </row>
    <row r="6266" spans="1:18" x14ac:dyDescent="0.25">
      <c r="A6266" s="6" t="s">
        <v>7290</v>
      </c>
      <c r="B6266" s="6" t="s">
        <v>818</v>
      </c>
      <c r="C6266" s="6" t="s">
        <v>469</v>
      </c>
      <c r="D6266" s="6" t="s">
        <v>10</v>
      </c>
      <c r="E6266" s="6" t="s">
        <v>892</v>
      </c>
      <c r="F6266" s="10">
        <v>43585</v>
      </c>
      <c r="G6266" s="6">
        <v>1</v>
      </c>
      <c r="H6266" s="11">
        <f>VLOOKUP(B6266,[1]!Product_Data[#Data],4,0)</f>
        <v>1638</v>
      </c>
      <c r="I6266" s="11">
        <f>VLOOKUP(B6266,[1]!Product_Data[#Data],3,0)</f>
        <v>1261</v>
      </c>
      <c r="J6266" s="11">
        <f t="shared" si="585"/>
        <v>1261</v>
      </c>
      <c r="K6266" s="11">
        <f t="shared" si="586"/>
        <v>1638</v>
      </c>
      <c r="L6266" s="11">
        <f t="shared" si="587"/>
        <v>377</v>
      </c>
      <c r="M6266" t="str">
        <f>VLOOKUP(C6266,[1]!Location_Data[#Data],2,0)</f>
        <v>Escondido</v>
      </c>
      <c r="N6266" t="str">
        <f>VLOOKUP(D6266,[1]!Salespeople_Data[#Data],2,0)</f>
        <v>Justin Lynch</v>
      </c>
      <c r="O6266" t="str">
        <f>VLOOKUP(E6266,[1]!Customer_Data[#Data],2,0)</f>
        <v>Randy Webb</v>
      </c>
      <c r="P6266" s="15">
        <f t="shared" si="582"/>
        <v>3</v>
      </c>
      <c r="Q6266">
        <f t="shared" si="583"/>
        <v>4</v>
      </c>
      <c r="R6266">
        <f t="shared" si="584"/>
        <v>2019</v>
      </c>
    </row>
    <row r="6267" spans="1:18" x14ac:dyDescent="0.25">
      <c r="A6267" s="6" t="s">
        <v>7291</v>
      </c>
      <c r="B6267" s="6" t="s">
        <v>361</v>
      </c>
      <c r="C6267" s="6" t="s">
        <v>204</v>
      </c>
      <c r="D6267" s="6" t="s">
        <v>264</v>
      </c>
      <c r="E6267" s="6" t="s">
        <v>912</v>
      </c>
      <c r="F6267" s="10">
        <v>43714</v>
      </c>
      <c r="G6267" s="6">
        <v>3</v>
      </c>
      <c r="H6267" s="11">
        <f>VLOOKUP(B6267,[1]!Product_Data[#Data],4,0)</f>
        <v>1338</v>
      </c>
      <c r="I6267" s="11">
        <f>VLOOKUP(B6267,[1]!Product_Data[#Data],3,0)</f>
        <v>682</v>
      </c>
      <c r="J6267" s="11">
        <f t="shared" si="585"/>
        <v>2046</v>
      </c>
      <c r="K6267" s="11">
        <f t="shared" si="586"/>
        <v>4014</v>
      </c>
      <c r="L6267" s="11">
        <f t="shared" si="587"/>
        <v>1968</v>
      </c>
      <c r="M6267" t="str">
        <f>VLOOKUP(C6267,[1]!Location_Data[#Data],2,0)</f>
        <v>Corona</v>
      </c>
      <c r="N6267" t="str">
        <f>VLOOKUP(D6267,[1]!Salespeople_Data[#Data],2,0)</f>
        <v>Ernest Wheeler</v>
      </c>
      <c r="O6267" t="str">
        <f>VLOOKUP(E6267,[1]!Customer_Data[#Data],2,0)</f>
        <v>Ralph Wheeler</v>
      </c>
      <c r="P6267" s="15">
        <f t="shared" si="582"/>
        <v>6</v>
      </c>
      <c r="Q6267">
        <f t="shared" si="583"/>
        <v>9</v>
      </c>
      <c r="R6267">
        <f t="shared" si="584"/>
        <v>2019</v>
      </c>
    </row>
    <row r="6268" spans="1:18" x14ac:dyDescent="0.25">
      <c r="A6268" s="6" t="s">
        <v>7292</v>
      </c>
      <c r="B6268" s="6" t="s">
        <v>13</v>
      </c>
      <c r="C6268" s="6" t="s">
        <v>79</v>
      </c>
      <c r="D6268" s="6" t="s">
        <v>141</v>
      </c>
      <c r="E6268" s="6" t="s">
        <v>374</v>
      </c>
      <c r="F6268" s="10">
        <v>43616</v>
      </c>
      <c r="G6268" s="6">
        <v>4</v>
      </c>
      <c r="H6268" s="11">
        <f>VLOOKUP(B6268,[1]!Product_Data[#Data],4,0)</f>
        <v>1022</v>
      </c>
      <c r="I6268" s="11">
        <f>VLOOKUP(B6268,[1]!Product_Data[#Data],3,0)</f>
        <v>818</v>
      </c>
      <c r="J6268" s="11">
        <f t="shared" si="585"/>
        <v>3272</v>
      </c>
      <c r="K6268" s="11">
        <f t="shared" si="586"/>
        <v>4088</v>
      </c>
      <c r="L6268" s="11">
        <f t="shared" si="587"/>
        <v>816</v>
      </c>
      <c r="M6268" t="str">
        <f>VLOOKUP(C6268,[1]!Location_Data[#Data],2,0)</f>
        <v>Palmdale</v>
      </c>
      <c r="N6268" t="str">
        <f>VLOOKUP(D6268,[1]!Salespeople_Data[#Data],2,0)</f>
        <v>Arthur Mccoy</v>
      </c>
      <c r="O6268" t="str">
        <f>VLOOKUP(E6268,[1]!Customer_Data[#Data],2,0)</f>
        <v>David Wilson</v>
      </c>
      <c r="P6268" s="15">
        <f t="shared" si="582"/>
        <v>6</v>
      </c>
      <c r="Q6268">
        <f t="shared" si="583"/>
        <v>5</v>
      </c>
      <c r="R6268">
        <f t="shared" si="584"/>
        <v>2019</v>
      </c>
    </row>
    <row r="6269" spans="1:18" x14ac:dyDescent="0.25">
      <c r="A6269" s="6" t="s">
        <v>7293</v>
      </c>
      <c r="B6269" s="6" t="s">
        <v>23</v>
      </c>
      <c r="C6269" s="6" t="s">
        <v>195</v>
      </c>
      <c r="D6269" s="6" t="s">
        <v>49</v>
      </c>
      <c r="E6269" s="6" t="s">
        <v>997</v>
      </c>
      <c r="F6269" s="10">
        <v>43605</v>
      </c>
      <c r="G6269" s="6">
        <v>1</v>
      </c>
      <c r="H6269" s="11">
        <f>VLOOKUP(B6269,[1]!Product_Data[#Data],4,0)</f>
        <v>1052</v>
      </c>
      <c r="I6269" s="11">
        <f>VLOOKUP(B6269,[1]!Product_Data[#Data],3,0)</f>
        <v>589</v>
      </c>
      <c r="J6269" s="11">
        <f t="shared" si="585"/>
        <v>589</v>
      </c>
      <c r="K6269" s="11">
        <f t="shared" si="586"/>
        <v>1052</v>
      </c>
      <c r="L6269" s="11">
        <f t="shared" si="587"/>
        <v>463</v>
      </c>
      <c r="M6269" t="str">
        <f>VLOOKUP(C6269,[1]!Location_Data[#Data],2,0)</f>
        <v>Pomona</v>
      </c>
      <c r="N6269" t="str">
        <f>VLOOKUP(D6269,[1]!Salespeople_Data[#Data],2,0)</f>
        <v>Walter Cook</v>
      </c>
      <c r="O6269" t="str">
        <f>VLOOKUP(E6269,[1]!Customer_Data[#Data],2,0)</f>
        <v>Henry Reyes</v>
      </c>
      <c r="P6269" s="15">
        <f t="shared" si="582"/>
        <v>2</v>
      </c>
      <c r="Q6269">
        <f t="shared" si="583"/>
        <v>5</v>
      </c>
      <c r="R6269">
        <f t="shared" si="584"/>
        <v>2019</v>
      </c>
    </row>
    <row r="6270" spans="1:18" x14ac:dyDescent="0.25">
      <c r="A6270" s="6" t="s">
        <v>7294</v>
      </c>
      <c r="B6270" s="6" t="s">
        <v>464</v>
      </c>
      <c r="C6270" s="6" t="s">
        <v>14</v>
      </c>
      <c r="D6270" s="6" t="s">
        <v>106</v>
      </c>
      <c r="E6270" s="6" t="s">
        <v>1651</v>
      </c>
      <c r="F6270" s="10">
        <v>43776</v>
      </c>
      <c r="G6270" s="6">
        <v>2</v>
      </c>
      <c r="H6270" s="11">
        <f>VLOOKUP(B6270,[1]!Product_Data[#Data],4,0)</f>
        <v>1566</v>
      </c>
      <c r="I6270" s="11">
        <f>VLOOKUP(B6270,[1]!Product_Data[#Data],3,0)</f>
        <v>1190</v>
      </c>
      <c r="J6270" s="11">
        <f t="shared" si="585"/>
        <v>2380</v>
      </c>
      <c r="K6270" s="11">
        <f t="shared" si="586"/>
        <v>3132</v>
      </c>
      <c r="L6270" s="11">
        <f t="shared" si="587"/>
        <v>752</v>
      </c>
      <c r="M6270" t="str">
        <f>VLOOKUP(C6270,[1]!Location_Data[#Data],2,0)</f>
        <v>Santa Clarita</v>
      </c>
      <c r="N6270" t="str">
        <f>VLOOKUP(D6270,[1]!Salespeople_Data[#Data],2,0)</f>
        <v>Patrick Ruiz</v>
      </c>
      <c r="O6270" t="str">
        <f>VLOOKUP(E6270,[1]!Customer_Data[#Data],2,0)</f>
        <v>Douglas Wallace</v>
      </c>
      <c r="P6270" s="15">
        <f t="shared" si="582"/>
        <v>5</v>
      </c>
      <c r="Q6270">
        <f t="shared" si="583"/>
        <v>11</v>
      </c>
      <c r="R6270">
        <f t="shared" si="584"/>
        <v>2019</v>
      </c>
    </row>
    <row r="6271" spans="1:18" x14ac:dyDescent="0.25">
      <c r="A6271" s="6" t="s">
        <v>7295</v>
      </c>
      <c r="B6271" s="6" t="s">
        <v>367</v>
      </c>
      <c r="C6271" s="6" t="s">
        <v>458</v>
      </c>
      <c r="D6271" s="6" t="s">
        <v>170</v>
      </c>
      <c r="E6271" s="6" t="s">
        <v>1077</v>
      </c>
      <c r="F6271" s="10">
        <v>43655</v>
      </c>
      <c r="G6271" s="6">
        <v>2</v>
      </c>
      <c r="H6271" s="11">
        <f>VLOOKUP(B6271,[1]!Product_Data[#Data],4,0)</f>
        <v>530</v>
      </c>
      <c r="I6271" s="11">
        <f>VLOOKUP(B6271,[1]!Product_Data[#Data],3,0)</f>
        <v>424</v>
      </c>
      <c r="J6271" s="11">
        <f t="shared" si="585"/>
        <v>848</v>
      </c>
      <c r="K6271" s="11">
        <f t="shared" si="586"/>
        <v>1060</v>
      </c>
      <c r="L6271" s="11">
        <f t="shared" si="587"/>
        <v>212</v>
      </c>
      <c r="M6271" t="str">
        <f>VLOOKUP(C6271,[1]!Location_Data[#Data],2,0)</f>
        <v>Fontana</v>
      </c>
      <c r="N6271" t="str">
        <f>VLOOKUP(D6271,[1]!Salespeople_Data[#Data],2,0)</f>
        <v>Sean Miller</v>
      </c>
      <c r="O6271" t="str">
        <f>VLOOKUP(E6271,[1]!Customer_Data[#Data],2,0)</f>
        <v>Henry Diaz</v>
      </c>
      <c r="P6271" s="15">
        <f t="shared" si="582"/>
        <v>3</v>
      </c>
      <c r="Q6271">
        <f t="shared" si="583"/>
        <v>7</v>
      </c>
      <c r="R6271">
        <f t="shared" si="584"/>
        <v>2019</v>
      </c>
    </row>
    <row r="6272" spans="1:18" x14ac:dyDescent="0.25">
      <c r="A6272" s="6" t="s">
        <v>7296</v>
      </c>
      <c r="B6272" s="6" t="s">
        <v>168</v>
      </c>
      <c r="C6272" s="6" t="s">
        <v>156</v>
      </c>
      <c r="D6272" s="6" t="s">
        <v>359</v>
      </c>
      <c r="E6272" s="6" t="s">
        <v>433</v>
      </c>
      <c r="F6272" s="10">
        <v>43737</v>
      </c>
      <c r="G6272" s="6">
        <v>2</v>
      </c>
      <c r="H6272" s="11">
        <f>VLOOKUP(B6272,[1]!Product_Data[#Data],4,0)</f>
        <v>112</v>
      </c>
      <c r="I6272" s="11">
        <f>VLOOKUP(B6272,[1]!Product_Data[#Data],3,0)</f>
        <v>90</v>
      </c>
      <c r="J6272" s="11">
        <f t="shared" si="585"/>
        <v>180</v>
      </c>
      <c r="K6272" s="11">
        <f t="shared" si="586"/>
        <v>224</v>
      </c>
      <c r="L6272" s="11">
        <f t="shared" si="587"/>
        <v>44</v>
      </c>
      <c r="M6272" t="str">
        <f>VLOOKUP(C6272,[1]!Location_Data[#Data],2,0)</f>
        <v>Sacramento</v>
      </c>
      <c r="N6272" t="str">
        <f>VLOOKUP(D6272,[1]!Salespeople_Data[#Data],2,0)</f>
        <v>Eugene Holmes</v>
      </c>
      <c r="O6272" t="str">
        <f>VLOOKUP(E6272,[1]!Customer_Data[#Data],2,0)</f>
        <v>Thomas Campbell</v>
      </c>
      <c r="P6272" s="15">
        <f t="shared" si="582"/>
        <v>1</v>
      </c>
      <c r="Q6272">
        <f t="shared" si="583"/>
        <v>9</v>
      </c>
      <c r="R6272">
        <f t="shared" si="584"/>
        <v>2019</v>
      </c>
    </row>
    <row r="6273" spans="1:18" x14ac:dyDescent="0.25">
      <c r="A6273" s="6" t="s">
        <v>7297</v>
      </c>
      <c r="B6273" s="6" t="s">
        <v>245</v>
      </c>
      <c r="C6273" s="6" t="s">
        <v>380</v>
      </c>
      <c r="D6273" s="6" t="s">
        <v>359</v>
      </c>
      <c r="E6273" s="6" t="s">
        <v>2641</v>
      </c>
      <c r="F6273" s="10">
        <v>43560</v>
      </c>
      <c r="G6273" s="6">
        <v>3</v>
      </c>
      <c r="H6273" s="11">
        <f>VLOOKUP(B6273,[1]!Product_Data[#Data],4,0)</f>
        <v>818</v>
      </c>
      <c r="I6273" s="11">
        <f>VLOOKUP(B6273,[1]!Product_Data[#Data],3,0)</f>
        <v>450</v>
      </c>
      <c r="J6273" s="11">
        <f t="shared" si="585"/>
        <v>1350</v>
      </c>
      <c r="K6273" s="11">
        <f t="shared" si="586"/>
        <v>2454</v>
      </c>
      <c r="L6273" s="11">
        <f t="shared" si="587"/>
        <v>1104</v>
      </c>
      <c r="M6273" t="str">
        <f>VLOOKUP(C6273,[1]!Location_Data[#Data],2,0)</f>
        <v>Los Angeles</v>
      </c>
      <c r="N6273" t="str">
        <f>VLOOKUP(D6273,[1]!Salespeople_Data[#Data],2,0)</f>
        <v>Eugene Holmes</v>
      </c>
      <c r="O6273" t="str">
        <f>VLOOKUP(E6273,[1]!Customer_Data[#Data],2,0)</f>
        <v>Nicholas Hernandez</v>
      </c>
      <c r="P6273" s="15">
        <f t="shared" si="582"/>
        <v>6</v>
      </c>
      <c r="Q6273">
        <f t="shared" si="583"/>
        <v>4</v>
      </c>
      <c r="R6273">
        <f t="shared" si="584"/>
        <v>2019</v>
      </c>
    </row>
    <row r="6274" spans="1:18" x14ac:dyDescent="0.25">
      <c r="A6274" s="6" t="s">
        <v>7298</v>
      </c>
      <c r="B6274" s="6" t="s">
        <v>177</v>
      </c>
      <c r="C6274" s="6" t="s">
        <v>145</v>
      </c>
      <c r="D6274" s="6" t="s">
        <v>141</v>
      </c>
      <c r="E6274" s="6" t="s">
        <v>1016</v>
      </c>
      <c r="F6274" s="10">
        <v>43609</v>
      </c>
      <c r="G6274" s="6">
        <v>1</v>
      </c>
      <c r="H6274" s="11">
        <f>VLOOKUP(B6274,[1]!Product_Data[#Data],4,0)</f>
        <v>2497</v>
      </c>
      <c r="I6274" s="11">
        <f>VLOOKUP(B6274,[1]!Product_Data[#Data],3,0)</f>
        <v>1473</v>
      </c>
      <c r="J6274" s="11">
        <f t="shared" si="585"/>
        <v>1473</v>
      </c>
      <c r="K6274" s="11">
        <f t="shared" si="586"/>
        <v>2497</v>
      </c>
      <c r="L6274" s="11">
        <f t="shared" si="587"/>
        <v>1024</v>
      </c>
      <c r="M6274" t="str">
        <f>VLOOKUP(C6274,[1]!Location_Data[#Data],2,0)</f>
        <v>Santa Maria</v>
      </c>
      <c r="N6274" t="str">
        <f>VLOOKUP(D6274,[1]!Salespeople_Data[#Data],2,0)</f>
        <v>Arthur Mccoy</v>
      </c>
      <c r="O6274" t="str">
        <f>VLOOKUP(E6274,[1]!Customer_Data[#Data],2,0)</f>
        <v>Chris Fuller</v>
      </c>
      <c r="P6274" s="15">
        <f t="shared" ref="P6274:P6337" si="588">WEEKDAY(F6274)</f>
        <v>6</v>
      </c>
      <c r="Q6274">
        <f t="shared" ref="Q6274:Q6337" si="589">MONTH(F6274)</f>
        <v>5</v>
      </c>
      <c r="R6274">
        <f t="shared" ref="R6274:R6337" si="590">YEAR(F6274)</f>
        <v>2019</v>
      </c>
    </row>
    <row r="6275" spans="1:18" x14ac:dyDescent="0.25">
      <c r="A6275" s="6" t="s">
        <v>7299</v>
      </c>
      <c r="B6275" s="6" t="s">
        <v>28</v>
      </c>
      <c r="C6275" s="6" t="s">
        <v>286</v>
      </c>
      <c r="D6275" s="6" t="s">
        <v>10</v>
      </c>
      <c r="E6275" s="6" t="s">
        <v>3202</v>
      </c>
      <c r="F6275" s="10">
        <v>43694</v>
      </c>
      <c r="G6275" s="6">
        <v>1</v>
      </c>
      <c r="H6275" s="11">
        <f>VLOOKUP(B6275,[1]!Product_Data[#Data],4,0)</f>
        <v>684</v>
      </c>
      <c r="I6275" s="11">
        <f>VLOOKUP(B6275,[1]!Product_Data[#Data],3,0)</f>
        <v>561</v>
      </c>
      <c r="J6275" s="11">
        <f t="shared" ref="J6275:J6338" si="591">PRODUCT(I6275,G6275)</f>
        <v>561</v>
      </c>
      <c r="K6275" s="11">
        <f t="shared" ref="K6275:K6338" si="592">PRODUCT(H6275,G6275)</f>
        <v>684</v>
      </c>
      <c r="L6275" s="11">
        <f t="shared" ref="L6275:L6338" si="593">K6275-J6275</f>
        <v>123</v>
      </c>
      <c r="M6275" t="str">
        <f>VLOOKUP(C6275,[1]!Location_Data[#Data],2,0)</f>
        <v>El Monte</v>
      </c>
      <c r="N6275" t="str">
        <f>VLOOKUP(D6275,[1]!Salespeople_Data[#Data],2,0)</f>
        <v>Justin Lynch</v>
      </c>
      <c r="O6275" t="str">
        <f>VLOOKUP(E6275,[1]!Customer_Data[#Data],2,0)</f>
        <v>Thomas Daniels</v>
      </c>
      <c r="P6275" s="15">
        <f t="shared" si="588"/>
        <v>7</v>
      </c>
      <c r="Q6275">
        <f t="shared" si="589"/>
        <v>8</v>
      </c>
      <c r="R6275">
        <f t="shared" si="590"/>
        <v>2019</v>
      </c>
    </row>
    <row r="6276" spans="1:18" x14ac:dyDescent="0.25">
      <c r="A6276" s="6" t="s">
        <v>7300</v>
      </c>
      <c r="B6276" s="6" t="s">
        <v>289</v>
      </c>
      <c r="C6276" s="6" t="s">
        <v>377</v>
      </c>
      <c r="D6276" s="6" t="s">
        <v>141</v>
      </c>
      <c r="E6276" s="6" t="s">
        <v>2314</v>
      </c>
      <c r="F6276" s="10">
        <v>43775</v>
      </c>
      <c r="G6276" s="6">
        <v>1</v>
      </c>
      <c r="H6276" s="11">
        <f>VLOOKUP(B6276,[1]!Product_Data[#Data],4,0)</f>
        <v>368</v>
      </c>
      <c r="I6276" s="11">
        <f>VLOOKUP(B6276,[1]!Product_Data[#Data],3,0)</f>
        <v>294</v>
      </c>
      <c r="J6276" s="11">
        <f t="shared" si="591"/>
        <v>294</v>
      </c>
      <c r="K6276" s="11">
        <f t="shared" si="592"/>
        <v>368</v>
      </c>
      <c r="L6276" s="11">
        <f t="shared" si="593"/>
        <v>74</v>
      </c>
      <c r="M6276" t="str">
        <f>VLOOKUP(C6276,[1]!Location_Data[#Data],2,0)</f>
        <v>San Diego</v>
      </c>
      <c r="N6276" t="str">
        <f>VLOOKUP(D6276,[1]!Salespeople_Data[#Data],2,0)</f>
        <v>Arthur Mccoy</v>
      </c>
      <c r="O6276" t="str">
        <f>VLOOKUP(E6276,[1]!Customer_Data[#Data],2,0)</f>
        <v>Roger Miller</v>
      </c>
      <c r="P6276" s="15">
        <f t="shared" si="588"/>
        <v>4</v>
      </c>
      <c r="Q6276">
        <f t="shared" si="589"/>
        <v>11</v>
      </c>
      <c r="R6276">
        <f t="shared" si="590"/>
        <v>2019</v>
      </c>
    </row>
    <row r="6277" spans="1:18" x14ac:dyDescent="0.25">
      <c r="A6277" s="6" t="s">
        <v>7301</v>
      </c>
      <c r="B6277" s="6" t="s">
        <v>129</v>
      </c>
      <c r="C6277" s="6" t="s">
        <v>286</v>
      </c>
      <c r="D6277" s="6" t="s">
        <v>146</v>
      </c>
      <c r="E6277" s="6" t="s">
        <v>1887</v>
      </c>
      <c r="F6277" s="10">
        <v>43725</v>
      </c>
      <c r="G6277" s="6">
        <v>4</v>
      </c>
      <c r="H6277" s="11">
        <f>VLOOKUP(B6277,[1]!Product_Data[#Data],4,0)</f>
        <v>127</v>
      </c>
      <c r="I6277" s="11">
        <f>VLOOKUP(B6277,[1]!Product_Data[#Data],3,0)</f>
        <v>79</v>
      </c>
      <c r="J6277" s="11">
        <f t="shared" si="591"/>
        <v>316</v>
      </c>
      <c r="K6277" s="11">
        <f t="shared" si="592"/>
        <v>508</v>
      </c>
      <c r="L6277" s="11">
        <f t="shared" si="593"/>
        <v>192</v>
      </c>
      <c r="M6277" t="str">
        <f>VLOOKUP(C6277,[1]!Location_Data[#Data],2,0)</f>
        <v>El Monte</v>
      </c>
      <c r="N6277" t="str">
        <f>VLOOKUP(D6277,[1]!Salespeople_Data[#Data],2,0)</f>
        <v>Carl Elliott</v>
      </c>
      <c r="O6277" t="str">
        <f>VLOOKUP(E6277,[1]!Customer_Data[#Data],2,0)</f>
        <v>Justin Graham</v>
      </c>
      <c r="P6277" s="15">
        <f t="shared" si="588"/>
        <v>3</v>
      </c>
      <c r="Q6277">
        <f t="shared" si="589"/>
        <v>9</v>
      </c>
      <c r="R6277">
        <f t="shared" si="590"/>
        <v>2019</v>
      </c>
    </row>
    <row r="6278" spans="1:18" x14ac:dyDescent="0.25">
      <c r="A6278" s="6" t="s">
        <v>7302</v>
      </c>
      <c r="B6278" s="6" t="s">
        <v>173</v>
      </c>
      <c r="C6278" s="6" t="s">
        <v>392</v>
      </c>
      <c r="D6278" s="6" t="s">
        <v>91</v>
      </c>
      <c r="E6278" s="6" t="s">
        <v>1254</v>
      </c>
      <c r="F6278" s="10">
        <v>43795</v>
      </c>
      <c r="G6278" s="6">
        <v>1</v>
      </c>
      <c r="H6278" s="11">
        <f>VLOOKUP(B6278,[1]!Product_Data[#Data],4,0)</f>
        <v>2005</v>
      </c>
      <c r="I6278" s="11">
        <f>VLOOKUP(B6278,[1]!Product_Data[#Data],3,0)</f>
        <v>1223</v>
      </c>
      <c r="J6278" s="11">
        <f t="shared" si="591"/>
        <v>1223</v>
      </c>
      <c r="K6278" s="11">
        <f t="shared" si="592"/>
        <v>2005</v>
      </c>
      <c r="L6278" s="11">
        <f t="shared" si="593"/>
        <v>782</v>
      </c>
      <c r="M6278" t="str">
        <f>VLOOKUP(C6278,[1]!Location_Data[#Data],2,0)</f>
        <v>Visalia</v>
      </c>
      <c r="N6278" t="str">
        <f>VLOOKUP(D6278,[1]!Salespeople_Data[#Data],2,0)</f>
        <v>Howard Gardner</v>
      </c>
      <c r="O6278" t="str">
        <f>VLOOKUP(E6278,[1]!Customer_Data[#Data],2,0)</f>
        <v>Daniel Moreno</v>
      </c>
      <c r="P6278" s="15">
        <f t="shared" si="588"/>
        <v>3</v>
      </c>
      <c r="Q6278">
        <f t="shared" si="589"/>
        <v>11</v>
      </c>
      <c r="R6278">
        <f t="shared" si="590"/>
        <v>2019</v>
      </c>
    </row>
    <row r="6279" spans="1:18" x14ac:dyDescent="0.25">
      <c r="A6279" s="6" t="s">
        <v>7303</v>
      </c>
      <c r="B6279" s="6" t="s">
        <v>479</v>
      </c>
      <c r="C6279" s="6" t="s">
        <v>39</v>
      </c>
      <c r="D6279" s="6" t="s">
        <v>75</v>
      </c>
      <c r="E6279" s="6" t="s">
        <v>1778</v>
      </c>
      <c r="F6279" s="10">
        <v>43691</v>
      </c>
      <c r="G6279" s="6">
        <v>4</v>
      </c>
      <c r="H6279" s="11">
        <f>VLOOKUP(B6279,[1]!Product_Data[#Data],4,0)</f>
        <v>123</v>
      </c>
      <c r="I6279" s="11">
        <f>VLOOKUP(B6279,[1]!Product_Data[#Data],3,0)</f>
        <v>84</v>
      </c>
      <c r="J6279" s="11">
        <f t="shared" si="591"/>
        <v>336</v>
      </c>
      <c r="K6279" s="11">
        <f t="shared" si="592"/>
        <v>492</v>
      </c>
      <c r="L6279" s="11">
        <f t="shared" si="593"/>
        <v>156</v>
      </c>
      <c r="M6279" t="str">
        <f>VLOOKUP(C6279,[1]!Location_Data[#Data],2,0)</f>
        <v>Oceanside</v>
      </c>
      <c r="N6279" t="str">
        <f>VLOOKUP(D6279,[1]!Salespeople_Data[#Data],2,0)</f>
        <v>Roger Robertson</v>
      </c>
      <c r="O6279" t="str">
        <f>VLOOKUP(E6279,[1]!Customer_Data[#Data],2,0)</f>
        <v>Peter Boyd</v>
      </c>
      <c r="P6279" s="15">
        <f t="shared" si="588"/>
        <v>4</v>
      </c>
      <c r="Q6279">
        <f t="shared" si="589"/>
        <v>8</v>
      </c>
      <c r="R6279">
        <f t="shared" si="590"/>
        <v>2019</v>
      </c>
    </row>
    <row r="6280" spans="1:18" x14ac:dyDescent="0.25">
      <c r="A6280" s="6" t="s">
        <v>7304</v>
      </c>
      <c r="B6280" s="6" t="s">
        <v>200</v>
      </c>
      <c r="C6280" s="6" t="s">
        <v>186</v>
      </c>
      <c r="D6280" s="6" t="s">
        <v>101</v>
      </c>
      <c r="E6280" s="6" t="s">
        <v>142</v>
      </c>
      <c r="F6280" s="10">
        <v>43739</v>
      </c>
      <c r="G6280" s="6">
        <v>2</v>
      </c>
      <c r="H6280" s="11">
        <f>VLOOKUP(B6280,[1]!Product_Data[#Data],4,0)</f>
        <v>315</v>
      </c>
      <c r="I6280" s="11">
        <f>VLOOKUP(B6280,[1]!Product_Data[#Data],3,0)</f>
        <v>208</v>
      </c>
      <c r="J6280" s="11">
        <f t="shared" si="591"/>
        <v>416</v>
      </c>
      <c r="K6280" s="11">
        <f t="shared" si="592"/>
        <v>630</v>
      </c>
      <c r="L6280" s="11">
        <f t="shared" si="593"/>
        <v>214</v>
      </c>
      <c r="M6280" t="str">
        <f>VLOOKUP(C6280,[1]!Location_Data[#Data],2,0)</f>
        <v>Riverside</v>
      </c>
      <c r="N6280" t="str">
        <f>VLOOKUP(D6280,[1]!Salespeople_Data[#Data],2,0)</f>
        <v>Scott Clark</v>
      </c>
      <c r="O6280" t="str">
        <f>VLOOKUP(E6280,[1]!Customer_Data[#Data],2,0)</f>
        <v>Joshua Romero</v>
      </c>
      <c r="P6280" s="15">
        <f t="shared" si="588"/>
        <v>3</v>
      </c>
      <c r="Q6280">
        <f t="shared" si="589"/>
        <v>10</v>
      </c>
      <c r="R6280">
        <f t="shared" si="590"/>
        <v>2019</v>
      </c>
    </row>
    <row r="6281" spans="1:18" x14ac:dyDescent="0.25">
      <c r="A6281" s="6" t="s">
        <v>7305</v>
      </c>
      <c r="B6281" s="6" t="s">
        <v>173</v>
      </c>
      <c r="C6281" s="6" t="s">
        <v>220</v>
      </c>
      <c r="D6281" s="6" t="s">
        <v>359</v>
      </c>
      <c r="E6281" s="6" t="s">
        <v>696</v>
      </c>
      <c r="F6281" s="10">
        <v>43584</v>
      </c>
      <c r="G6281" s="6">
        <v>1</v>
      </c>
      <c r="H6281" s="11">
        <f>VLOOKUP(B6281,[1]!Product_Data[#Data],4,0)</f>
        <v>2005</v>
      </c>
      <c r="I6281" s="11">
        <f>VLOOKUP(B6281,[1]!Product_Data[#Data],3,0)</f>
        <v>1223</v>
      </c>
      <c r="J6281" s="11">
        <f t="shared" si="591"/>
        <v>1223</v>
      </c>
      <c r="K6281" s="11">
        <f t="shared" si="592"/>
        <v>2005</v>
      </c>
      <c r="L6281" s="11">
        <f t="shared" si="593"/>
        <v>782</v>
      </c>
      <c r="M6281" t="str">
        <f>VLOOKUP(C6281,[1]!Location_Data[#Data],2,0)</f>
        <v>Modesto</v>
      </c>
      <c r="N6281" t="str">
        <f>VLOOKUP(D6281,[1]!Salespeople_Data[#Data],2,0)</f>
        <v>Eugene Holmes</v>
      </c>
      <c r="O6281" t="str">
        <f>VLOOKUP(E6281,[1]!Customer_Data[#Data],2,0)</f>
        <v>Jeremy Rice</v>
      </c>
      <c r="P6281" s="15">
        <f t="shared" si="588"/>
        <v>2</v>
      </c>
      <c r="Q6281">
        <f t="shared" si="589"/>
        <v>4</v>
      </c>
      <c r="R6281">
        <f t="shared" si="590"/>
        <v>2019</v>
      </c>
    </row>
    <row r="6282" spans="1:18" x14ac:dyDescent="0.25">
      <c r="A6282" s="6" t="s">
        <v>7306</v>
      </c>
      <c r="B6282" s="6" t="s">
        <v>61</v>
      </c>
      <c r="C6282" s="6" t="s">
        <v>34</v>
      </c>
      <c r="D6282" s="6" t="s">
        <v>111</v>
      </c>
      <c r="E6282" s="6" t="s">
        <v>498</v>
      </c>
      <c r="F6282" s="10">
        <v>43736</v>
      </c>
      <c r="G6282" s="6">
        <v>1</v>
      </c>
      <c r="H6282" s="11">
        <f>VLOOKUP(B6282,[1]!Product_Data[#Data],4,0)</f>
        <v>1889</v>
      </c>
      <c r="I6282" s="11">
        <f>VLOOKUP(B6282,[1]!Product_Data[#Data],3,0)</f>
        <v>945</v>
      </c>
      <c r="J6282" s="11">
        <f t="shared" si="591"/>
        <v>945</v>
      </c>
      <c r="K6282" s="11">
        <f t="shared" si="592"/>
        <v>1889</v>
      </c>
      <c r="L6282" s="11">
        <f t="shared" si="593"/>
        <v>944</v>
      </c>
      <c r="M6282" t="str">
        <f>VLOOKUP(C6282,[1]!Location_Data[#Data],2,0)</f>
        <v>Inglewood</v>
      </c>
      <c r="N6282" t="str">
        <f>VLOOKUP(D6282,[1]!Salespeople_Data[#Data],2,0)</f>
        <v>Ryan Welch</v>
      </c>
      <c r="O6282" t="str">
        <f>VLOOKUP(E6282,[1]!Customer_Data[#Data],2,0)</f>
        <v>Ernest Austin</v>
      </c>
      <c r="P6282" s="15">
        <f t="shared" si="588"/>
        <v>7</v>
      </c>
      <c r="Q6282">
        <f t="shared" si="589"/>
        <v>9</v>
      </c>
      <c r="R6282">
        <f t="shared" si="590"/>
        <v>2019</v>
      </c>
    </row>
    <row r="6283" spans="1:18" x14ac:dyDescent="0.25">
      <c r="A6283" s="6" t="s">
        <v>7307</v>
      </c>
      <c r="B6283" s="6" t="s">
        <v>28</v>
      </c>
      <c r="C6283" s="6" t="s">
        <v>95</v>
      </c>
      <c r="D6283" s="6" t="s">
        <v>178</v>
      </c>
      <c r="E6283" s="6" t="s">
        <v>681</v>
      </c>
      <c r="F6283" s="10">
        <v>43550</v>
      </c>
      <c r="G6283" s="6">
        <v>4</v>
      </c>
      <c r="H6283" s="11">
        <f>VLOOKUP(B6283,[1]!Product_Data[#Data],4,0)</f>
        <v>684</v>
      </c>
      <c r="I6283" s="11">
        <f>VLOOKUP(B6283,[1]!Product_Data[#Data],3,0)</f>
        <v>561</v>
      </c>
      <c r="J6283" s="11">
        <f t="shared" si="591"/>
        <v>2244</v>
      </c>
      <c r="K6283" s="11">
        <f t="shared" si="592"/>
        <v>2736</v>
      </c>
      <c r="L6283" s="11">
        <f t="shared" si="593"/>
        <v>492</v>
      </c>
      <c r="M6283" t="str">
        <f>VLOOKUP(C6283,[1]!Location_Data[#Data],2,0)</f>
        <v>Fullerton</v>
      </c>
      <c r="N6283" t="str">
        <f>VLOOKUP(D6283,[1]!Salespeople_Data[#Data],2,0)</f>
        <v>Joshua Taylor</v>
      </c>
      <c r="O6283" t="str">
        <f>VLOOKUP(E6283,[1]!Customer_Data[#Data],2,0)</f>
        <v>Benjamin Jacobs</v>
      </c>
      <c r="P6283" s="15">
        <f t="shared" si="588"/>
        <v>3</v>
      </c>
      <c r="Q6283">
        <f t="shared" si="589"/>
        <v>3</v>
      </c>
      <c r="R6283">
        <f t="shared" si="590"/>
        <v>2019</v>
      </c>
    </row>
    <row r="6284" spans="1:18" x14ac:dyDescent="0.25">
      <c r="A6284" s="6" t="s">
        <v>7308</v>
      </c>
      <c r="B6284" s="6" t="s">
        <v>361</v>
      </c>
      <c r="C6284" s="6" t="s">
        <v>392</v>
      </c>
      <c r="D6284" s="6" t="s">
        <v>91</v>
      </c>
      <c r="E6284" s="6" t="s">
        <v>1370</v>
      </c>
      <c r="F6284" s="10">
        <v>43539</v>
      </c>
      <c r="G6284" s="6">
        <v>3</v>
      </c>
      <c r="H6284" s="11">
        <f>VLOOKUP(B6284,[1]!Product_Data[#Data],4,0)</f>
        <v>1338</v>
      </c>
      <c r="I6284" s="11">
        <f>VLOOKUP(B6284,[1]!Product_Data[#Data],3,0)</f>
        <v>682</v>
      </c>
      <c r="J6284" s="11">
        <f t="shared" si="591"/>
        <v>2046</v>
      </c>
      <c r="K6284" s="11">
        <f t="shared" si="592"/>
        <v>4014</v>
      </c>
      <c r="L6284" s="11">
        <f t="shared" si="593"/>
        <v>1968</v>
      </c>
      <c r="M6284" t="str">
        <f>VLOOKUP(C6284,[1]!Location_Data[#Data],2,0)</f>
        <v>Visalia</v>
      </c>
      <c r="N6284" t="str">
        <f>VLOOKUP(D6284,[1]!Salespeople_Data[#Data],2,0)</f>
        <v>Howard Gardner</v>
      </c>
      <c r="O6284" t="str">
        <f>VLOOKUP(E6284,[1]!Customer_Data[#Data],2,0)</f>
        <v>Jason Ross</v>
      </c>
      <c r="P6284" s="15">
        <f t="shared" si="588"/>
        <v>6</v>
      </c>
      <c r="Q6284">
        <f t="shared" si="589"/>
        <v>3</v>
      </c>
      <c r="R6284">
        <f t="shared" si="590"/>
        <v>2019</v>
      </c>
    </row>
    <row r="6285" spans="1:18" x14ac:dyDescent="0.25">
      <c r="A6285" s="6" t="s">
        <v>7309</v>
      </c>
      <c r="B6285" s="6" t="s">
        <v>43</v>
      </c>
      <c r="C6285" s="6" t="s">
        <v>519</v>
      </c>
      <c r="D6285" s="6" t="s">
        <v>356</v>
      </c>
      <c r="E6285" s="6" t="s">
        <v>508</v>
      </c>
      <c r="F6285" s="10">
        <v>43507</v>
      </c>
      <c r="G6285" s="6">
        <v>3</v>
      </c>
      <c r="H6285" s="11">
        <f>VLOOKUP(B6285,[1]!Product_Data[#Data],4,0)</f>
        <v>356</v>
      </c>
      <c r="I6285" s="11">
        <f>VLOOKUP(B6285,[1]!Product_Data[#Data],3,0)</f>
        <v>292</v>
      </c>
      <c r="J6285" s="11">
        <f t="shared" si="591"/>
        <v>876</v>
      </c>
      <c r="K6285" s="11">
        <f t="shared" si="592"/>
        <v>1068</v>
      </c>
      <c r="L6285" s="11">
        <f t="shared" si="593"/>
        <v>192</v>
      </c>
      <c r="M6285" t="str">
        <f>VLOOKUP(C6285,[1]!Location_Data[#Data],2,0)</f>
        <v>Anaheim</v>
      </c>
      <c r="N6285" t="str">
        <f>VLOOKUP(D6285,[1]!Salespeople_Data[#Data],2,0)</f>
        <v>Jimmy Young</v>
      </c>
      <c r="O6285" t="str">
        <f>VLOOKUP(E6285,[1]!Customer_Data[#Data],2,0)</f>
        <v>Gregory Welch</v>
      </c>
      <c r="P6285" s="15">
        <f t="shared" si="588"/>
        <v>2</v>
      </c>
      <c r="Q6285">
        <f t="shared" si="589"/>
        <v>2</v>
      </c>
      <c r="R6285">
        <f t="shared" si="590"/>
        <v>2019</v>
      </c>
    </row>
    <row r="6286" spans="1:18" x14ac:dyDescent="0.25">
      <c r="A6286" s="6" t="s">
        <v>7310</v>
      </c>
      <c r="B6286" s="6" t="s">
        <v>652</v>
      </c>
      <c r="C6286" s="6" t="s">
        <v>253</v>
      </c>
      <c r="D6286" s="6" t="s">
        <v>96</v>
      </c>
      <c r="E6286" s="6" t="s">
        <v>201</v>
      </c>
      <c r="F6286" s="10">
        <v>43730</v>
      </c>
      <c r="G6286" s="6">
        <v>3</v>
      </c>
      <c r="H6286" s="11">
        <f>VLOOKUP(B6286,[1]!Product_Data[#Data],4,0)</f>
        <v>217</v>
      </c>
      <c r="I6286" s="11">
        <f>VLOOKUP(B6286,[1]!Product_Data[#Data],3,0)</f>
        <v>171</v>
      </c>
      <c r="J6286" s="11">
        <f t="shared" si="591"/>
        <v>513</v>
      </c>
      <c r="K6286" s="11">
        <f t="shared" si="592"/>
        <v>651</v>
      </c>
      <c r="L6286" s="11">
        <f t="shared" si="593"/>
        <v>138</v>
      </c>
      <c r="M6286" t="str">
        <f>VLOOKUP(C6286,[1]!Location_Data[#Data],2,0)</f>
        <v>Bakersfield</v>
      </c>
      <c r="N6286" t="str">
        <f>VLOOKUP(D6286,[1]!Salespeople_Data[#Data],2,0)</f>
        <v>Brian Thomas</v>
      </c>
      <c r="O6286" t="str">
        <f>VLOOKUP(E6286,[1]!Customer_Data[#Data],2,0)</f>
        <v>Antonio Diaz</v>
      </c>
      <c r="P6286" s="15">
        <f t="shared" si="588"/>
        <v>1</v>
      </c>
      <c r="Q6286">
        <f t="shared" si="589"/>
        <v>9</v>
      </c>
      <c r="R6286">
        <f t="shared" si="590"/>
        <v>2019</v>
      </c>
    </row>
    <row r="6287" spans="1:18" x14ac:dyDescent="0.25">
      <c r="A6287" s="6" t="s">
        <v>7311</v>
      </c>
      <c r="B6287" s="6" t="s">
        <v>119</v>
      </c>
      <c r="C6287" s="6" t="s">
        <v>530</v>
      </c>
      <c r="D6287" s="6" t="s">
        <v>308</v>
      </c>
      <c r="E6287" s="6" t="s">
        <v>2099</v>
      </c>
      <c r="F6287" s="10">
        <v>43568</v>
      </c>
      <c r="G6287" s="6">
        <v>2</v>
      </c>
      <c r="H6287" s="11">
        <f>VLOOKUP(B6287,[1]!Product_Data[#Data],4,0)</f>
        <v>1077</v>
      </c>
      <c r="I6287" s="11">
        <f>VLOOKUP(B6287,[1]!Product_Data[#Data],3,0)</f>
        <v>732</v>
      </c>
      <c r="J6287" s="11">
        <f t="shared" si="591"/>
        <v>1464</v>
      </c>
      <c r="K6287" s="11">
        <f t="shared" si="592"/>
        <v>2154</v>
      </c>
      <c r="L6287" s="11">
        <f t="shared" si="593"/>
        <v>690</v>
      </c>
      <c r="M6287" t="str">
        <f>VLOOKUP(C6287,[1]!Location_Data[#Data],2,0)</f>
        <v>San Buenaventura (Ventura)</v>
      </c>
      <c r="N6287" t="str">
        <f>VLOOKUP(D6287,[1]!Salespeople_Data[#Data],2,0)</f>
        <v>Fred Robertson</v>
      </c>
      <c r="O6287" t="str">
        <f>VLOOKUP(E6287,[1]!Customer_Data[#Data],2,0)</f>
        <v>Eugene Hunter</v>
      </c>
      <c r="P6287" s="15">
        <f t="shared" si="588"/>
        <v>7</v>
      </c>
      <c r="Q6287">
        <f t="shared" si="589"/>
        <v>4</v>
      </c>
      <c r="R6287">
        <f t="shared" si="590"/>
        <v>2019</v>
      </c>
    </row>
    <row r="6288" spans="1:18" x14ac:dyDescent="0.25">
      <c r="A6288" s="6" t="s">
        <v>7312</v>
      </c>
      <c r="B6288" s="6" t="s">
        <v>78</v>
      </c>
      <c r="C6288" s="6" t="s">
        <v>469</v>
      </c>
      <c r="D6288" s="6" t="s">
        <v>96</v>
      </c>
      <c r="E6288" s="6" t="s">
        <v>2174</v>
      </c>
      <c r="F6288" s="10">
        <v>43603</v>
      </c>
      <c r="G6288" s="6">
        <v>1</v>
      </c>
      <c r="H6288" s="11">
        <f>VLOOKUP(B6288,[1]!Product_Data[#Data],4,0)</f>
        <v>1380</v>
      </c>
      <c r="I6288" s="11">
        <f>VLOOKUP(B6288,[1]!Product_Data[#Data],3,0)</f>
        <v>1090</v>
      </c>
      <c r="J6288" s="11">
        <f t="shared" si="591"/>
        <v>1090</v>
      </c>
      <c r="K6288" s="11">
        <f t="shared" si="592"/>
        <v>1380</v>
      </c>
      <c r="L6288" s="11">
        <f t="shared" si="593"/>
        <v>290</v>
      </c>
      <c r="M6288" t="str">
        <f>VLOOKUP(C6288,[1]!Location_Data[#Data],2,0)</f>
        <v>Escondido</v>
      </c>
      <c r="N6288" t="str">
        <f>VLOOKUP(D6288,[1]!Salespeople_Data[#Data],2,0)</f>
        <v>Brian Thomas</v>
      </c>
      <c r="O6288" t="str">
        <f>VLOOKUP(E6288,[1]!Customer_Data[#Data],2,0)</f>
        <v>Steven Carr</v>
      </c>
      <c r="P6288" s="15">
        <f t="shared" si="588"/>
        <v>7</v>
      </c>
      <c r="Q6288">
        <f t="shared" si="589"/>
        <v>5</v>
      </c>
      <c r="R6288">
        <f t="shared" si="590"/>
        <v>2019</v>
      </c>
    </row>
    <row r="6289" spans="1:18" x14ac:dyDescent="0.25">
      <c r="A6289" s="6" t="s">
        <v>7313</v>
      </c>
      <c r="B6289" s="6" t="s">
        <v>194</v>
      </c>
      <c r="C6289" s="6" t="s">
        <v>458</v>
      </c>
      <c r="D6289" s="6" t="s">
        <v>159</v>
      </c>
      <c r="E6289" s="6" t="s">
        <v>7314</v>
      </c>
      <c r="F6289" s="10">
        <v>43723</v>
      </c>
      <c r="G6289" s="6">
        <v>1</v>
      </c>
      <c r="H6289" s="11">
        <f>VLOOKUP(B6289,[1]!Product_Data[#Data],4,0)</f>
        <v>1278</v>
      </c>
      <c r="I6289" s="11">
        <f>VLOOKUP(B6289,[1]!Product_Data[#Data],3,0)</f>
        <v>665</v>
      </c>
      <c r="J6289" s="11">
        <f t="shared" si="591"/>
        <v>665</v>
      </c>
      <c r="K6289" s="11">
        <f t="shared" si="592"/>
        <v>1278</v>
      </c>
      <c r="L6289" s="11">
        <f t="shared" si="593"/>
        <v>613</v>
      </c>
      <c r="M6289" t="str">
        <f>VLOOKUP(C6289,[1]!Location_Data[#Data],2,0)</f>
        <v>Fontana</v>
      </c>
      <c r="N6289" t="str">
        <f>VLOOKUP(D6289,[1]!Salespeople_Data[#Data],2,0)</f>
        <v>Bobby Russell</v>
      </c>
      <c r="O6289" t="str">
        <f>VLOOKUP(E6289,[1]!Customer_Data[#Data],2,0)</f>
        <v>David Wheeler</v>
      </c>
      <c r="P6289" s="15">
        <f t="shared" si="588"/>
        <v>1</v>
      </c>
      <c r="Q6289">
        <f t="shared" si="589"/>
        <v>9</v>
      </c>
      <c r="R6289">
        <f t="shared" si="590"/>
        <v>2019</v>
      </c>
    </row>
    <row r="6290" spans="1:18" x14ac:dyDescent="0.25">
      <c r="A6290" s="6" t="s">
        <v>7315</v>
      </c>
      <c r="B6290" s="6" t="s">
        <v>431</v>
      </c>
      <c r="C6290" s="6" t="s">
        <v>79</v>
      </c>
      <c r="D6290" s="6" t="s">
        <v>63</v>
      </c>
      <c r="E6290" s="6" t="s">
        <v>2010</v>
      </c>
      <c r="F6290" s="10">
        <v>43592</v>
      </c>
      <c r="G6290" s="6">
        <v>2</v>
      </c>
      <c r="H6290" s="11">
        <f>VLOOKUP(B6290,[1]!Product_Data[#Data],4,0)</f>
        <v>290</v>
      </c>
      <c r="I6290" s="11">
        <f>VLOOKUP(B6290,[1]!Product_Data[#Data],3,0)</f>
        <v>200</v>
      </c>
      <c r="J6290" s="11">
        <f t="shared" si="591"/>
        <v>400</v>
      </c>
      <c r="K6290" s="11">
        <f t="shared" si="592"/>
        <v>580</v>
      </c>
      <c r="L6290" s="11">
        <f t="shared" si="593"/>
        <v>180</v>
      </c>
      <c r="M6290" t="str">
        <f>VLOOKUP(C6290,[1]!Location_Data[#Data],2,0)</f>
        <v>Palmdale</v>
      </c>
      <c r="N6290" t="str">
        <f>VLOOKUP(D6290,[1]!Salespeople_Data[#Data],2,0)</f>
        <v>Jeremy Mendoza</v>
      </c>
      <c r="O6290" t="str">
        <f>VLOOKUP(E6290,[1]!Customer_Data[#Data],2,0)</f>
        <v>Shawn Cook</v>
      </c>
      <c r="P6290" s="15">
        <f t="shared" si="588"/>
        <v>3</v>
      </c>
      <c r="Q6290">
        <f t="shared" si="589"/>
        <v>5</v>
      </c>
      <c r="R6290">
        <f t="shared" si="590"/>
        <v>2019</v>
      </c>
    </row>
    <row r="6291" spans="1:18" x14ac:dyDescent="0.25">
      <c r="A6291" s="6" t="s">
        <v>7316</v>
      </c>
      <c r="B6291" s="6" t="s">
        <v>560</v>
      </c>
      <c r="C6291" s="6" t="s">
        <v>272</v>
      </c>
      <c r="D6291" s="6" t="s">
        <v>257</v>
      </c>
      <c r="E6291" s="6" t="s">
        <v>7314</v>
      </c>
      <c r="F6291" s="10">
        <v>43673</v>
      </c>
      <c r="G6291" s="6">
        <v>1</v>
      </c>
      <c r="H6291" s="11">
        <f>VLOOKUP(B6291,[1]!Product_Data[#Data],4,0)</f>
        <v>1809</v>
      </c>
      <c r="I6291" s="11">
        <f>VLOOKUP(B6291,[1]!Product_Data[#Data],3,0)</f>
        <v>1067</v>
      </c>
      <c r="J6291" s="11">
        <f t="shared" si="591"/>
        <v>1067</v>
      </c>
      <c r="K6291" s="11">
        <f t="shared" si="592"/>
        <v>1809</v>
      </c>
      <c r="L6291" s="11">
        <f t="shared" si="593"/>
        <v>742</v>
      </c>
      <c r="M6291" t="str">
        <f>VLOOKUP(C6291,[1]!Location_Data[#Data],2,0)</f>
        <v>Torrance</v>
      </c>
      <c r="N6291" t="str">
        <f>VLOOKUP(D6291,[1]!Salespeople_Data[#Data],2,0)</f>
        <v>Jerry Perry</v>
      </c>
      <c r="O6291" t="str">
        <f>VLOOKUP(E6291,[1]!Customer_Data[#Data],2,0)</f>
        <v>David Wheeler</v>
      </c>
      <c r="P6291" s="15">
        <f t="shared" si="588"/>
        <v>7</v>
      </c>
      <c r="Q6291">
        <f t="shared" si="589"/>
        <v>7</v>
      </c>
      <c r="R6291">
        <f t="shared" si="590"/>
        <v>2019</v>
      </c>
    </row>
    <row r="6292" spans="1:18" x14ac:dyDescent="0.25">
      <c r="A6292" s="6" t="s">
        <v>7317</v>
      </c>
      <c r="B6292" s="6" t="s">
        <v>305</v>
      </c>
      <c r="C6292" s="6" t="s">
        <v>62</v>
      </c>
      <c r="D6292" s="6" t="s">
        <v>35</v>
      </c>
      <c r="E6292" s="6" t="s">
        <v>312</v>
      </c>
      <c r="F6292" s="10">
        <v>43639</v>
      </c>
      <c r="G6292" s="6">
        <v>1</v>
      </c>
      <c r="H6292" s="11">
        <f>VLOOKUP(B6292,[1]!Product_Data[#Data],4,0)</f>
        <v>504</v>
      </c>
      <c r="I6292" s="11">
        <f>VLOOKUP(B6292,[1]!Product_Data[#Data],3,0)</f>
        <v>408</v>
      </c>
      <c r="J6292" s="11">
        <f t="shared" si="591"/>
        <v>408</v>
      </c>
      <c r="K6292" s="11">
        <f t="shared" si="592"/>
        <v>504</v>
      </c>
      <c r="L6292" s="11">
        <f t="shared" si="593"/>
        <v>96</v>
      </c>
      <c r="M6292" t="str">
        <f>VLOOKUP(C6292,[1]!Location_Data[#Data],2,0)</f>
        <v>Fairfield</v>
      </c>
      <c r="N6292" t="str">
        <f>VLOOKUP(D6292,[1]!Salespeople_Data[#Data],2,0)</f>
        <v>Charles Harper</v>
      </c>
      <c r="O6292" t="str">
        <f>VLOOKUP(E6292,[1]!Customer_Data[#Data],2,0)</f>
        <v>Adam Jenkins</v>
      </c>
      <c r="P6292" s="15">
        <f t="shared" si="588"/>
        <v>1</v>
      </c>
      <c r="Q6292">
        <f t="shared" si="589"/>
        <v>6</v>
      </c>
      <c r="R6292">
        <f t="shared" si="590"/>
        <v>2019</v>
      </c>
    </row>
    <row r="6293" spans="1:18" x14ac:dyDescent="0.25">
      <c r="A6293" s="6" t="s">
        <v>7318</v>
      </c>
      <c r="B6293" s="6" t="s">
        <v>219</v>
      </c>
      <c r="C6293" s="6" t="s">
        <v>349</v>
      </c>
      <c r="D6293" s="6" t="s">
        <v>75</v>
      </c>
      <c r="E6293" s="6" t="s">
        <v>1780</v>
      </c>
      <c r="F6293" s="10">
        <v>43801</v>
      </c>
      <c r="G6293" s="6">
        <v>1</v>
      </c>
      <c r="H6293" s="11">
        <f>VLOOKUP(B6293,[1]!Product_Data[#Data],4,0)</f>
        <v>561</v>
      </c>
      <c r="I6293" s="11">
        <f>VLOOKUP(B6293,[1]!Product_Data[#Data],3,0)</f>
        <v>421</v>
      </c>
      <c r="J6293" s="11">
        <f t="shared" si="591"/>
        <v>421</v>
      </c>
      <c r="K6293" s="11">
        <f t="shared" si="592"/>
        <v>561</v>
      </c>
      <c r="L6293" s="11">
        <f t="shared" si="593"/>
        <v>140</v>
      </c>
      <c r="M6293" t="str">
        <f>VLOOKUP(C6293,[1]!Location_Data[#Data],2,0)</f>
        <v>Santa Clara</v>
      </c>
      <c r="N6293" t="str">
        <f>VLOOKUP(D6293,[1]!Salespeople_Data[#Data],2,0)</f>
        <v>Roger Robertson</v>
      </c>
      <c r="O6293" t="str">
        <f>VLOOKUP(E6293,[1]!Customer_Data[#Data],2,0)</f>
        <v>Christopher Miller</v>
      </c>
      <c r="P6293" s="15">
        <f t="shared" si="588"/>
        <v>2</v>
      </c>
      <c r="Q6293">
        <f t="shared" si="589"/>
        <v>12</v>
      </c>
      <c r="R6293">
        <f t="shared" si="590"/>
        <v>2019</v>
      </c>
    </row>
    <row r="6294" spans="1:18" x14ac:dyDescent="0.25">
      <c r="A6294" s="6" t="s">
        <v>7319</v>
      </c>
      <c r="B6294" s="6" t="s">
        <v>352</v>
      </c>
      <c r="C6294" s="6" t="s">
        <v>24</v>
      </c>
      <c r="D6294" s="6" t="s">
        <v>80</v>
      </c>
      <c r="E6294" s="6" t="s">
        <v>1311</v>
      </c>
      <c r="F6294" s="10">
        <v>43779</v>
      </c>
      <c r="G6294" s="6">
        <v>1</v>
      </c>
      <c r="H6294" s="11">
        <f>VLOOKUP(B6294,[1]!Product_Data[#Data],4,0)</f>
        <v>203</v>
      </c>
      <c r="I6294" s="11">
        <f>VLOOKUP(B6294,[1]!Product_Data[#Data],3,0)</f>
        <v>154</v>
      </c>
      <c r="J6294" s="11">
        <f t="shared" si="591"/>
        <v>154</v>
      </c>
      <c r="K6294" s="11">
        <f t="shared" si="592"/>
        <v>203</v>
      </c>
      <c r="L6294" s="11">
        <f t="shared" si="593"/>
        <v>49</v>
      </c>
      <c r="M6294" t="str">
        <f>VLOOKUP(C6294,[1]!Location_Data[#Data],2,0)</f>
        <v>Lancaster</v>
      </c>
      <c r="N6294" t="str">
        <f>VLOOKUP(D6294,[1]!Salespeople_Data[#Data],2,0)</f>
        <v>Henry Nelson</v>
      </c>
      <c r="O6294" t="str">
        <f>VLOOKUP(E6294,[1]!Customer_Data[#Data],2,0)</f>
        <v>Alan Scott</v>
      </c>
      <c r="P6294" s="15">
        <f t="shared" si="588"/>
        <v>1</v>
      </c>
      <c r="Q6294">
        <f t="shared" si="589"/>
        <v>11</v>
      </c>
      <c r="R6294">
        <f t="shared" si="590"/>
        <v>2019</v>
      </c>
    </row>
    <row r="6295" spans="1:18" x14ac:dyDescent="0.25">
      <c r="A6295" s="6" t="s">
        <v>7320</v>
      </c>
      <c r="B6295" s="6" t="s">
        <v>305</v>
      </c>
      <c r="C6295" s="6" t="s">
        <v>48</v>
      </c>
      <c r="D6295" s="6" t="s">
        <v>178</v>
      </c>
      <c r="E6295" s="6" t="s">
        <v>563</v>
      </c>
      <c r="F6295" s="10">
        <v>43499</v>
      </c>
      <c r="G6295" s="6">
        <v>3</v>
      </c>
      <c r="H6295" s="11">
        <f>VLOOKUP(B6295,[1]!Product_Data[#Data],4,0)</f>
        <v>504</v>
      </c>
      <c r="I6295" s="11">
        <f>VLOOKUP(B6295,[1]!Product_Data[#Data],3,0)</f>
        <v>408</v>
      </c>
      <c r="J6295" s="11">
        <f t="shared" si="591"/>
        <v>1224</v>
      </c>
      <c r="K6295" s="11">
        <f t="shared" si="592"/>
        <v>1512</v>
      </c>
      <c r="L6295" s="11">
        <f t="shared" si="593"/>
        <v>288</v>
      </c>
      <c r="M6295" t="str">
        <f>VLOOKUP(C6295,[1]!Location_Data[#Data],2,0)</f>
        <v>Rialto</v>
      </c>
      <c r="N6295" t="str">
        <f>VLOOKUP(D6295,[1]!Salespeople_Data[#Data],2,0)</f>
        <v>Joshua Taylor</v>
      </c>
      <c r="O6295" t="str">
        <f>VLOOKUP(E6295,[1]!Customer_Data[#Data],2,0)</f>
        <v>Harold Matthews</v>
      </c>
      <c r="P6295" s="15">
        <f t="shared" si="588"/>
        <v>1</v>
      </c>
      <c r="Q6295">
        <f t="shared" si="589"/>
        <v>2</v>
      </c>
      <c r="R6295">
        <f t="shared" si="590"/>
        <v>2019</v>
      </c>
    </row>
    <row r="6296" spans="1:18" x14ac:dyDescent="0.25">
      <c r="A6296" s="6" t="s">
        <v>7321</v>
      </c>
      <c r="B6296" s="6" t="s">
        <v>99</v>
      </c>
      <c r="C6296" s="6" t="s">
        <v>156</v>
      </c>
      <c r="D6296" s="6" t="s">
        <v>146</v>
      </c>
      <c r="E6296" s="6" t="s">
        <v>336</v>
      </c>
      <c r="F6296" s="10">
        <v>43561</v>
      </c>
      <c r="G6296" s="6">
        <v>1</v>
      </c>
      <c r="H6296" s="11">
        <f>VLOOKUP(B6296,[1]!Product_Data[#Data],4,0)</f>
        <v>1708</v>
      </c>
      <c r="I6296" s="11">
        <f>VLOOKUP(B6296,[1]!Product_Data[#Data],3,0)</f>
        <v>871</v>
      </c>
      <c r="J6296" s="11">
        <f t="shared" si="591"/>
        <v>871</v>
      </c>
      <c r="K6296" s="11">
        <f t="shared" si="592"/>
        <v>1708</v>
      </c>
      <c r="L6296" s="11">
        <f t="shared" si="593"/>
        <v>837</v>
      </c>
      <c r="M6296" t="str">
        <f>VLOOKUP(C6296,[1]!Location_Data[#Data],2,0)</f>
        <v>Sacramento</v>
      </c>
      <c r="N6296" t="str">
        <f>VLOOKUP(D6296,[1]!Salespeople_Data[#Data],2,0)</f>
        <v>Carl Elliott</v>
      </c>
      <c r="O6296" t="str">
        <f>VLOOKUP(E6296,[1]!Customer_Data[#Data],2,0)</f>
        <v>Mark Lee</v>
      </c>
      <c r="P6296" s="15">
        <f t="shared" si="588"/>
        <v>7</v>
      </c>
      <c r="Q6296">
        <f t="shared" si="589"/>
        <v>4</v>
      </c>
      <c r="R6296">
        <f t="shared" si="590"/>
        <v>2019</v>
      </c>
    </row>
    <row r="6297" spans="1:18" x14ac:dyDescent="0.25">
      <c r="A6297" s="6" t="s">
        <v>7322</v>
      </c>
      <c r="B6297" s="6" t="s">
        <v>69</v>
      </c>
      <c r="C6297" s="6" t="s">
        <v>472</v>
      </c>
      <c r="D6297" s="6" t="s">
        <v>239</v>
      </c>
      <c r="E6297" s="6" t="s">
        <v>2704</v>
      </c>
      <c r="F6297" s="10">
        <v>43513</v>
      </c>
      <c r="G6297" s="6">
        <v>1</v>
      </c>
      <c r="H6297" s="11">
        <f>VLOOKUP(B6297,[1]!Product_Data[#Data],4,0)</f>
        <v>1351</v>
      </c>
      <c r="I6297" s="11">
        <f>VLOOKUP(B6297,[1]!Product_Data[#Data],3,0)</f>
        <v>1108</v>
      </c>
      <c r="J6297" s="11">
        <f t="shared" si="591"/>
        <v>1108</v>
      </c>
      <c r="K6297" s="11">
        <f t="shared" si="592"/>
        <v>1351</v>
      </c>
      <c r="L6297" s="11">
        <f t="shared" si="593"/>
        <v>243</v>
      </c>
      <c r="M6297" t="str">
        <f>VLOOKUP(C6297,[1]!Location_Data[#Data],2,0)</f>
        <v>Concord</v>
      </c>
      <c r="N6297" t="str">
        <f>VLOOKUP(D6297,[1]!Salespeople_Data[#Data],2,0)</f>
        <v>John Reyes</v>
      </c>
      <c r="O6297" t="str">
        <f>VLOOKUP(E6297,[1]!Customer_Data[#Data],2,0)</f>
        <v>Benjamin Vasquez</v>
      </c>
      <c r="P6297" s="15">
        <f t="shared" si="588"/>
        <v>1</v>
      </c>
      <c r="Q6297">
        <f t="shared" si="589"/>
        <v>2</v>
      </c>
      <c r="R6297">
        <f t="shared" si="590"/>
        <v>2019</v>
      </c>
    </row>
    <row r="6298" spans="1:18" x14ac:dyDescent="0.25">
      <c r="A6298" s="6" t="s">
        <v>7323</v>
      </c>
      <c r="B6298" s="6" t="s">
        <v>796</v>
      </c>
      <c r="C6298" s="6" t="s">
        <v>9</v>
      </c>
      <c r="D6298" s="6" t="s">
        <v>212</v>
      </c>
      <c r="E6298" s="6" t="s">
        <v>1267</v>
      </c>
      <c r="F6298" s="10">
        <v>43773</v>
      </c>
      <c r="G6298" s="6">
        <v>2</v>
      </c>
      <c r="H6298" s="11">
        <f>VLOOKUP(B6298,[1]!Product_Data[#Data],4,0)</f>
        <v>1103</v>
      </c>
      <c r="I6298" s="11">
        <f>VLOOKUP(B6298,[1]!Product_Data[#Data],3,0)</f>
        <v>838</v>
      </c>
      <c r="J6298" s="11">
        <f t="shared" si="591"/>
        <v>1676</v>
      </c>
      <c r="K6298" s="11">
        <f t="shared" si="592"/>
        <v>2206</v>
      </c>
      <c r="L6298" s="11">
        <f t="shared" si="593"/>
        <v>530</v>
      </c>
      <c r="M6298" t="str">
        <f>VLOOKUP(C6298,[1]!Location_Data[#Data],2,0)</f>
        <v>San Mateo</v>
      </c>
      <c r="N6298" t="str">
        <f>VLOOKUP(D6298,[1]!Salespeople_Data[#Data],2,0)</f>
        <v>Ronald Reed</v>
      </c>
      <c r="O6298" t="str">
        <f>VLOOKUP(E6298,[1]!Customer_Data[#Data],2,0)</f>
        <v>Kevin Gilbert</v>
      </c>
      <c r="P6298" s="15">
        <f t="shared" si="588"/>
        <v>2</v>
      </c>
      <c r="Q6298">
        <f t="shared" si="589"/>
        <v>11</v>
      </c>
      <c r="R6298">
        <f t="shared" si="590"/>
        <v>2019</v>
      </c>
    </row>
    <row r="6299" spans="1:18" x14ac:dyDescent="0.25">
      <c r="A6299" s="6" t="s">
        <v>7324</v>
      </c>
      <c r="B6299" s="6" t="s">
        <v>189</v>
      </c>
      <c r="C6299" s="6" t="s">
        <v>174</v>
      </c>
      <c r="D6299" s="6" t="s">
        <v>308</v>
      </c>
      <c r="E6299" s="6" t="s">
        <v>1150</v>
      </c>
      <c r="F6299" s="10">
        <v>43792</v>
      </c>
      <c r="G6299" s="6">
        <v>3</v>
      </c>
      <c r="H6299" s="11">
        <f>VLOOKUP(B6299,[1]!Product_Data[#Data],4,0)</f>
        <v>1783</v>
      </c>
      <c r="I6299" s="11">
        <f>VLOOKUP(B6299,[1]!Product_Data[#Data],3,0)</f>
        <v>1516</v>
      </c>
      <c r="J6299" s="11">
        <f t="shared" si="591"/>
        <v>4548</v>
      </c>
      <c r="K6299" s="11">
        <f t="shared" si="592"/>
        <v>5349</v>
      </c>
      <c r="L6299" s="11">
        <f t="shared" si="593"/>
        <v>801</v>
      </c>
      <c r="M6299" t="str">
        <f>VLOOKUP(C6299,[1]!Location_Data[#Data],2,0)</f>
        <v>Norwalk</v>
      </c>
      <c r="N6299" t="str">
        <f>VLOOKUP(D6299,[1]!Salespeople_Data[#Data],2,0)</f>
        <v>Fred Robertson</v>
      </c>
      <c r="O6299" t="str">
        <f>VLOOKUP(E6299,[1]!Customer_Data[#Data],2,0)</f>
        <v>Peter Gilbert</v>
      </c>
      <c r="P6299" s="15">
        <f t="shared" si="588"/>
        <v>7</v>
      </c>
      <c r="Q6299">
        <f t="shared" si="589"/>
        <v>11</v>
      </c>
      <c r="R6299">
        <f t="shared" si="590"/>
        <v>2019</v>
      </c>
    </row>
    <row r="6300" spans="1:18" x14ac:dyDescent="0.25">
      <c r="A6300" s="6" t="s">
        <v>7325</v>
      </c>
      <c r="B6300" s="6" t="s">
        <v>267</v>
      </c>
      <c r="C6300" s="6" t="s">
        <v>79</v>
      </c>
      <c r="D6300" s="6" t="s">
        <v>308</v>
      </c>
      <c r="E6300" s="6" t="s">
        <v>326</v>
      </c>
      <c r="F6300" s="10">
        <v>43643</v>
      </c>
      <c r="G6300" s="6">
        <v>1</v>
      </c>
      <c r="H6300" s="11">
        <f>VLOOKUP(B6300,[1]!Product_Data[#Data],4,0)</f>
        <v>400</v>
      </c>
      <c r="I6300" s="11">
        <f>VLOOKUP(B6300,[1]!Product_Data[#Data],3,0)</f>
        <v>208</v>
      </c>
      <c r="J6300" s="11">
        <f t="shared" si="591"/>
        <v>208</v>
      </c>
      <c r="K6300" s="11">
        <f t="shared" si="592"/>
        <v>400</v>
      </c>
      <c r="L6300" s="11">
        <f t="shared" si="593"/>
        <v>192</v>
      </c>
      <c r="M6300" t="str">
        <f>VLOOKUP(C6300,[1]!Location_Data[#Data],2,0)</f>
        <v>Palmdale</v>
      </c>
      <c r="N6300" t="str">
        <f>VLOOKUP(D6300,[1]!Salespeople_Data[#Data],2,0)</f>
        <v>Fred Robertson</v>
      </c>
      <c r="O6300" t="str">
        <f>VLOOKUP(E6300,[1]!Customer_Data[#Data],2,0)</f>
        <v>Kevin Willis</v>
      </c>
      <c r="P6300" s="15">
        <f t="shared" si="588"/>
        <v>5</v>
      </c>
      <c r="Q6300">
        <f t="shared" si="589"/>
        <v>6</v>
      </c>
      <c r="R6300">
        <f t="shared" si="590"/>
        <v>2019</v>
      </c>
    </row>
    <row r="6301" spans="1:18" x14ac:dyDescent="0.25">
      <c r="A6301" s="6" t="s">
        <v>7326</v>
      </c>
      <c r="B6301" s="6" t="s">
        <v>109</v>
      </c>
      <c r="C6301" s="6" t="s">
        <v>355</v>
      </c>
      <c r="D6301" s="6" t="s">
        <v>216</v>
      </c>
      <c r="E6301" s="6" t="s">
        <v>2228</v>
      </c>
      <c r="F6301" s="10">
        <v>43467</v>
      </c>
      <c r="G6301" s="6">
        <v>1</v>
      </c>
      <c r="H6301" s="11">
        <f>VLOOKUP(B6301,[1]!Product_Data[#Data],4,0)</f>
        <v>1783</v>
      </c>
      <c r="I6301" s="11">
        <f>VLOOKUP(B6301,[1]!Product_Data[#Data],3,0)</f>
        <v>1230</v>
      </c>
      <c r="J6301" s="11">
        <f t="shared" si="591"/>
        <v>1230</v>
      </c>
      <c r="K6301" s="11">
        <f t="shared" si="592"/>
        <v>1783</v>
      </c>
      <c r="L6301" s="11">
        <f t="shared" si="593"/>
        <v>553</v>
      </c>
      <c r="M6301" t="str">
        <f>VLOOKUP(C6301,[1]!Location_Data[#Data],2,0)</f>
        <v>Burbank</v>
      </c>
      <c r="N6301" t="str">
        <f>VLOOKUP(D6301,[1]!Salespeople_Data[#Data],2,0)</f>
        <v>Ernest Wagner</v>
      </c>
      <c r="O6301" t="str">
        <f>VLOOKUP(E6301,[1]!Customer_Data[#Data],2,0)</f>
        <v>Peter Cook</v>
      </c>
      <c r="P6301" s="15">
        <f t="shared" si="588"/>
        <v>4</v>
      </c>
      <c r="Q6301">
        <f t="shared" si="589"/>
        <v>1</v>
      </c>
      <c r="R6301">
        <f t="shared" si="590"/>
        <v>2019</v>
      </c>
    </row>
    <row r="6302" spans="1:18" x14ac:dyDescent="0.25">
      <c r="A6302" s="6" t="s">
        <v>7327</v>
      </c>
      <c r="B6302" s="6" t="s">
        <v>352</v>
      </c>
      <c r="C6302" s="6" t="s">
        <v>472</v>
      </c>
      <c r="D6302" s="6" t="s">
        <v>257</v>
      </c>
      <c r="E6302" s="6" t="s">
        <v>2577</v>
      </c>
      <c r="F6302" s="10">
        <v>43524</v>
      </c>
      <c r="G6302" s="6">
        <v>1</v>
      </c>
      <c r="H6302" s="11">
        <f>VLOOKUP(B6302,[1]!Product_Data[#Data],4,0)</f>
        <v>203</v>
      </c>
      <c r="I6302" s="11">
        <f>VLOOKUP(B6302,[1]!Product_Data[#Data],3,0)</f>
        <v>154</v>
      </c>
      <c r="J6302" s="11">
        <f t="shared" si="591"/>
        <v>154</v>
      </c>
      <c r="K6302" s="11">
        <f t="shared" si="592"/>
        <v>203</v>
      </c>
      <c r="L6302" s="11">
        <f t="shared" si="593"/>
        <v>49</v>
      </c>
      <c r="M6302" t="str">
        <f>VLOOKUP(C6302,[1]!Location_Data[#Data],2,0)</f>
        <v>Concord</v>
      </c>
      <c r="N6302" t="str">
        <f>VLOOKUP(D6302,[1]!Salespeople_Data[#Data],2,0)</f>
        <v>Jerry Perry</v>
      </c>
      <c r="O6302" t="str">
        <f>VLOOKUP(E6302,[1]!Customer_Data[#Data],2,0)</f>
        <v>Jerry Green</v>
      </c>
      <c r="P6302" s="15">
        <f t="shared" si="588"/>
        <v>5</v>
      </c>
      <c r="Q6302">
        <f t="shared" si="589"/>
        <v>2</v>
      </c>
      <c r="R6302">
        <f t="shared" si="590"/>
        <v>2019</v>
      </c>
    </row>
    <row r="6303" spans="1:18" x14ac:dyDescent="0.25">
      <c r="A6303" s="6" t="s">
        <v>7328</v>
      </c>
      <c r="B6303" s="6" t="s">
        <v>553</v>
      </c>
      <c r="C6303" s="6" t="s">
        <v>74</v>
      </c>
      <c r="D6303" s="6" t="s">
        <v>63</v>
      </c>
      <c r="E6303" s="6" t="s">
        <v>1480</v>
      </c>
      <c r="F6303" s="10">
        <v>43513</v>
      </c>
      <c r="G6303" s="6">
        <v>3</v>
      </c>
      <c r="H6303" s="11">
        <f>VLOOKUP(B6303,[1]!Product_Data[#Data],4,0)</f>
        <v>1798</v>
      </c>
      <c r="I6303" s="11">
        <f>VLOOKUP(B6303,[1]!Product_Data[#Data],3,0)</f>
        <v>971</v>
      </c>
      <c r="J6303" s="11">
        <f t="shared" si="591"/>
        <v>2913</v>
      </c>
      <c r="K6303" s="11">
        <f t="shared" si="592"/>
        <v>5394</v>
      </c>
      <c r="L6303" s="11">
        <f t="shared" si="593"/>
        <v>2481</v>
      </c>
      <c r="M6303" t="str">
        <f>VLOOKUP(C6303,[1]!Location_Data[#Data],2,0)</f>
        <v>West Covina</v>
      </c>
      <c r="N6303" t="str">
        <f>VLOOKUP(D6303,[1]!Salespeople_Data[#Data],2,0)</f>
        <v>Jeremy Mendoza</v>
      </c>
      <c r="O6303" t="str">
        <f>VLOOKUP(E6303,[1]!Customer_Data[#Data],2,0)</f>
        <v>Shawn Snyder</v>
      </c>
      <c r="P6303" s="15">
        <f t="shared" si="588"/>
        <v>1</v>
      </c>
      <c r="Q6303">
        <f t="shared" si="589"/>
        <v>2</v>
      </c>
      <c r="R6303">
        <f t="shared" si="590"/>
        <v>2019</v>
      </c>
    </row>
    <row r="6304" spans="1:18" x14ac:dyDescent="0.25">
      <c r="A6304" s="6" t="s">
        <v>7329</v>
      </c>
      <c r="B6304" s="6" t="s">
        <v>263</v>
      </c>
      <c r="C6304" s="6" t="s">
        <v>24</v>
      </c>
      <c r="D6304" s="6" t="s">
        <v>136</v>
      </c>
      <c r="E6304" s="6" t="s">
        <v>1192</v>
      </c>
      <c r="F6304" s="10">
        <v>43485</v>
      </c>
      <c r="G6304" s="6">
        <v>2</v>
      </c>
      <c r="H6304" s="11">
        <f>VLOOKUP(B6304,[1]!Product_Data[#Data],4,0)</f>
        <v>378</v>
      </c>
      <c r="I6304" s="11">
        <f>VLOOKUP(B6304,[1]!Product_Data[#Data],3,0)</f>
        <v>291</v>
      </c>
      <c r="J6304" s="11">
        <f t="shared" si="591"/>
        <v>582</v>
      </c>
      <c r="K6304" s="11">
        <f t="shared" si="592"/>
        <v>756</v>
      </c>
      <c r="L6304" s="11">
        <f t="shared" si="593"/>
        <v>174</v>
      </c>
      <c r="M6304" t="str">
        <f>VLOOKUP(C6304,[1]!Location_Data[#Data],2,0)</f>
        <v>Lancaster</v>
      </c>
      <c r="N6304" t="str">
        <f>VLOOKUP(D6304,[1]!Salespeople_Data[#Data],2,0)</f>
        <v>Clarence Fox</v>
      </c>
      <c r="O6304" t="str">
        <f>VLOOKUP(E6304,[1]!Customer_Data[#Data],2,0)</f>
        <v>Jimmy Harper</v>
      </c>
      <c r="P6304" s="15">
        <f t="shared" si="588"/>
        <v>1</v>
      </c>
      <c r="Q6304">
        <f t="shared" si="589"/>
        <v>1</v>
      </c>
      <c r="R6304">
        <f t="shared" si="590"/>
        <v>2019</v>
      </c>
    </row>
    <row r="6305" spans="1:18" x14ac:dyDescent="0.25">
      <c r="A6305" s="6" t="s">
        <v>7330</v>
      </c>
      <c r="B6305" s="6" t="s">
        <v>83</v>
      </c>
      <c r="C6305" s="6" t="s">
        <v>355</v>
      </c>
      <c r="D6305" s="6" t="s">
        <v>141</v>
      </c>
      <c r="E6305" s="6" t="s">
        <v>522</v>
      </c>
      <c r="F6305" s="10">
        <v>43792</v>
      </c>
      <c r="G6305" s="6">
        <v>1</v>
      </c>
      <c r="H6305" s="11">
        <f>VLOOKUP(B6305,[1]!Product_Data[#Data],4,0)</f>
        <v>1972</v>
      </c>
      <c r="I6305" s="11">
        <f>VLOOKUP(B6305,[1]!Product_Data[#Data],3,0)</f>
        <v>1321</v>
      </c>
      <c r="J6305" s="11">
        <f t="shared" si="591"/>
        <v>1321</v>
      </c>
      <c r="K6305" s="11">
        <f t="shared" si="592"/>
        <v>1972</v>
      </c>
      <c r="L6305" s="11">
        <f t="shared" si="593"/>
        <v>651</v>
      </c>
      <c r="M6305" t="str">
        <f>VLOOKUP(C6305,[1]!Location_Data[#Data],2,0)</f>
        <v>Burbank</v>
      </c>
      <c r="N6305" t="str">
        <f>VLOOKUP(D6305,[1]!Salespeople_Data[#Data],2,0)</f>
        <v>Arthur Mccoy</v>
      </c>
      <c r="O6305" t="str">
        <f>VLOOKUP(E6305,[1]!Customer_Data[#Data],2,0)</f>
        <v>Ralph Davis</v>
      </c>
      <c r="P6305" s="15">
        <f t="shared" si="588"/>
        <v>7</v>
      </c>
      <c r="Q6305">
        <f t="shared" si="589"/>
        <v>11</v>
      </c>
      <c r="R6305">
        <f t="shared" si="590"/>
        <v>2019</v>
      </c>
    </row>
    <row r="6306" spans="1:18" x14ac:dyDescent="0.25">
      <c r="A6306" s="6" t="s">
        <v>7331</v>
      </c>
      <c r="B6306" s="6" t="s">
        <v>104</v>
      </c>
      <c r="C6306" s="6" t="s">
        <v>182</v>
      </c>
      <c r="D6306" s="6" t="s">
        <v>40</v>
      </c>
      <c r="E6306" s="6" t="s">
        <v>587</v>
      </c>
      <c r="F6306" s="10">
        <v>43624</v>
      </c>
      <c r="G6306" s="6">
        <v>1</v>
      </c>
      <c r="H6306" s="11">
        <f>VLOOKUP(B6306,[1]!Product_Data[#Data],4,0)</f>
        <v>1671</v>
      </c>
      <c r="I6306" s="11">
        <f>VLOOKUP(B6306,[1]!Product_Data[#Data],3,0)</f>
        <v>1220</v>
      </c>
      <c r="J6306" s="11">
        <f t="shared" si="591"/>
        <v>1220</v>
      </c>
      <c r="K6306" s="11">
        <f t="shared" si="592"/>
        <v>1671</v>
      </c>
      <c r="L6306" s="11">
        <f t="shared" si="593"/>
        <v>451</v>
      </c>
      <c r="M6306" t="str">
        <f>VLOOKUP(C6306,[1]!Location_Data[#Data],2,0)</f>
        <v>Vallejo</v>
      </c>
      <c r="N6306" t="str">
        <f>VLOOKUP(D6306,[1]!Salespeople_Data[#Data],2,0)</f>
        <v>Brian Hansen</v>
      </c>
      <c r="O6306" t="str">
        <f>VLOOKUP(E6306,[1]!Customer_Data[#Data],2,0)</f>
        <v>Albert Jacobs</v>
      </c>
      <c r="P6306" s="15">
        <f t="shared" si="588"/>
        <v>7</v>
      </c>
      <c r="Q6306">
        <f t="shared" si="589"/>
        <v>6</v>
      </c>
      <c r="R6306">
        <f t="shared" si="590"/>
        <v>2019</v>
      </c>
    </row>
    <row r="6307" spans="1:18" x14ac:dyDescent="0.25">
      <c r="A6307" s="6" t="s">
        <v>7332</v>
      </c>
      <c r="B6307" s="6" t="s">
        <v>164</v>
      </c>
      <c r="C6307" s="6" t="s">
        <v>242</v>
      </c>
      <c r="D6307" s="6" t="s">
        <v>63</v>
      </c>
      <c r="E6307" s="6" t="s">
        <v>637</v>
      </c>
      <c r="F6307" s="10">
        <v>43503</v>
      </c>
      <c r="G6307" s="6">
        <v>1</v>
      </c>
      <c r="H6307" s="11">
        <f>VLOOKUP(B6307,[1]!Product_Data[#Data],4,0)</f>
        <v>637</v>
      </c>
      <c r="I6307" s="11">
        <f>VLOOKUP(B6307,[1]!Product_Data[#Data],3,0)</f>
        <v>389</v>
      </c>
      <c r="J6307" s="11">
        <f t="shared" si="591"/>
        <v>389</v>
      </c>
      <c r="K6307" s="11">
        <f t="shared" si="592"/>
        <v>637</v>
      </c>
      <c r="L6307" s="11">
        <f t="shared" si="593"/>
        <v>248</v>
      </c>
      <c r="M6307" t="str">
        <f>VLOOKUP(C6307,[1]!Location_Data[#Data],2,0)</f>
        <v>Downey</v>
      </c>
      <c r="N6307" t="str">
        <f>VLOOKUP(D6307,[1]!Salespeople_Data[#Data],2,0)</f>
        <v>Jeremy Mendoza</v>
      </c>
      <c r="O6307" t="str">
        <f>VLOOKUP(E6307,[1]!Customer_Data[#Data],2,0)</f>
        <v>Stephen Reynolds</v>
      </c>
      <c r="P6307" s="15">
        <f t="shared" si="588"/>
        <v>5</v>
      </c>
      <c r="Q6307">
        <f t="shared" si="589"/>
        <v>2</v>
      </c>
      <c r="R6307">
        <f t="shared" si="590"/>
        <v>2019</v>
      </c>
    </row>
    <row r="6308" spans="1:18" x14ac:dyDescent="0.25">
      <c r="A6308" s="6" t="s">
        <v>7333</v>
      </c>
      <c r="B6308" s="6" t="s">
        <v>796</v>
      </c>
      <c r="C6308" s="6" t="s">
        <v>458</v>
      </c>
      <c r="D6308" s="6" t="s">
        <v>225</v>
      </c>
      <c r="E6308" s="6" t="s">
        <v>162</v>
      </c>
      <c r="F6308" s="10">
        <v>43826</v>
      </c>
      <c r="G6308" s="6">
        <v>3</v>
      </c>
      <c r="H6308" s="11">
        <f>VLOOKUP(B6308,[1]!Product_Data[#Data],4,0)</f>
        <v>1103</v>
      </c>
      <c r="I6308" s="11">
        <f>VLOOKUP(B6308,[1]!Product_Data[#Data],3,0)</f>
        <v>838</v>
      </c>
      <c r="J6308" s="11">
        <f t="shared" si="591"/>
        <v>2514</v>
      </c>
      <c r="K6308" s="11">
        <f t="shared" si="592"/>
        <v>3309</v>
      </c>
      <c r="L6308" s="11">
        <f t="shared" si="593"/>
        <v>795</v>
      </c>
      <c r="M6308" t="str">
        <f>VLOOKUP(C6308,[1]!Location_Data[#Data],2,0)</f>
        <v>Fontana</v>
      </c>
      <c r="N6308" t="str">
        <f>VLOOKUP(D6308,[1]!Salespeople_Data[#Data],2,0)</f>
        <v>Andrew Bowman</v>
      </c>
      <c r="O6308" t="str">
        <f>VLOOKUP(E6308,[1]!Customer_Data[#Data],2,0)</f>
        <v>William Andrews</v>
      </c>
      <c r="P6308" s="15">
        <f t="shared" si="588"/>
        <v>6</v>
      </c>
      <c r="Q6308">
        <f t="shared" si="589"/>
        <v>12</v>
      </c>
      <c r="R6308">
        <f t="shared" si="590"/>
        <v>2019</v>
      </c>
    </row>
    <row r="6309" spans="1:18" x14ac:dyDescent="0.25">
      <c r="A6309" s="6" t="s">
        <v>7334</v>
      </c>
      <c r="B6309" s="6" t="s">
        <v>796</v>
      </c>
      <c r="C6309" s="6" t="s">
        <v>355</v>
      </c>
      <c r="D6309" s="6" t="s">
        <v>20</v>
      </c>
      <c r="E6309" s="6" t="s">
        <v>2199</v>
      </c>
      <c r="F6309" s="10">
        <v>43661</v>
      </c>
      <c r="G6309" s="6">
        <v>1</v>
      </c>
      <c r="H6309" s="11">
        <f>VLOOKUP(B6309,[1]!Product_Data[#Data],4,0)</f>
        <v>1103</v>
      </c>
      <c r="I6309" s="11">
        <f>VLOOKUP(B6309,[1]!Product_Data[#Data],3,0)</f>
        <v>838</v>
      </c>
      <c r="J6309" s="11">
        <f t="shared" si="591"/>
        <v>838</v>
      </c>
      <c r="K6309" s="11">
        <f t="shared" si="592"/>
        <v>1103</v>
      </c>
      <c r="L6309" s="11">
        <f t="shared" si="593"/>
        <v>265</v>
      </c>
      <c r="M6309" t="str">
        <f>VLOOKUP(C6309,[1]!Location_Data[#Data],2,0)</f>
        <v>Burbank</v>
      </c>
      <c r="N6309" t="str">
        <f>VLOOKUP(D6309,[1]!Salespeople_Data[#Data],2,0)</f>
        <v>Joshua Cook</v>
      </c>
      <c r="O6309" t="str">
        <f>VLOOKUP(E6309,[1]!Customer_Data[#Data],2,0)</f>
        <v>Harry Diaz</v>
      </c>
      <c r="P6309" s="15">
        <f t="shared" si="588"/>
        <v>2</v>
      </c>
      <c r="Q6309">
        <f t="shared" si="589"/>
        <v>7</v>
      </c>
      <c r="R6309">
        <f t="shared" si="590"/>
        <v>2019</v>
      </c>
    </row>
    <row r="6310" spans="1:18" x14ac:dyDescent="0.25">
      <c r="A6310" s="6" t="s">
        <v>7335</v>
      </c>
      <c r="B6310" s="6" t="s">
        <v>311</v>
      </c>
      <c r="C6310" s="6" t="s">
        <v>90</v>
      </c>
      <c r="D6310" s="6" t="s">
        <v>159</v>
      </c>
      <c r="E6310" s="6" t="s">
        <v>1570</v>
      </c>
      <c r="F6310" s="10">
        <v>43525</v>
      </c>
      <c r="G6310" s="6">
        <v>2</v>
      </c>
      <c r="H6310" s="11">
        <f>VLOOKUP(B6310,[1]!Product_Data[#Data],4,0)</f>
        <v>1743</v>
      </c>
      <c r="I6310" s="11">
        <f>VLOOKUP(B6310,[1]!Product_Data[#Data],3,0)</f>
        <v>872</v>
      </c>
      <c r="J6310" s="11">
        <f t="shared" si="591"/>
        <v>1744</v>
      </c>
      <c r="K6310" s="11">
        <f t="shared" si="592"/>
        <v>3486</v>
      </c>
      <c r="L6310" s="11">
        <f t="shared" si="593"/>
        <v>1742</v>
      </c>
      <c r="M6310" t="str">
        <f>VLOOKUP(C6310,[1]!Location_Data[#Data],2,0)</f>
        <v>Irvine</v>
      </c>
      <c r="N6310" t="str">
        <f>VLOOKUP(D6310,[1]!Salespeople_Data[#Data],2,0)</f>
        <v>Bobby Russell</v>
      </c>
      <c r="O6310" t="str">
        <f>VLOOKUP(E6310,[1]!Customer_Data[#Data],2,0)</f>
        <v>Jonathan Harris</v>
      </c>
      <c r="P6310" s="15">
        <f t="shared" si="588"/>
        <v>6</v>
      </c>
      <c r="Q6310">
        <f t="shared" si="589"/>
        <v>3</v>
      </c>
      <c r="R6310">
        <f t="shared" si="590"/>
        <v>2019</v>
      </c>
    </row>
    <row r="6311" spans="1:18" x14ac:dyDescent="0.25">
      <c r="A6311" s="6" t="s">
        <v>7336</v>
      </c>
      <c r="B6311" s="6" t="s">
        <v>605</v>
      </c>
      <c r="C6311" s="6" t="s">
        <v>731</v>
      </c>
      <c r="D6311" s="6" t="s">
        <v>101</v>
      </c>
      <c r="E6311" s="6" t="s">
        <v>779</v>
      </c>
      <c r="F6311" s="10">
        <v>43638</v>
      </c>
      <c r="G6311" s="6">
        <v>1</v>
      </c>
      <c r="H6311" s="11">
        <f>VLOOKUP(B6311,[1]!Product_Data[#Data],4,0)</f>
        <v>913</v>
      </c>
      <c r="I6311" s="11">
        <f>VLOOKUP(B6311,[1]!Product_Data[#Data],3,0)</f>
        <v>584</v>
      </c>
      <c r="J6311" s="11">
        <f t="shared" si="591"/>
        <v>584</v>
      </c>
      <c r="K6311" s="11">
        <f t="shared" si="592"/>
        <v>913</v>
      </c>
      <c r="L6311" s="11">
        <f t="shared" si="593"/>
        <v>329</v>
      </c>
      <c r="M6311" t="str">
        <f>VLOOKUP(C6311,[1]!Location_Data[#Data],2,0)</f>
        <v>Costa Mesa</v>
      </c>
      <c r="N6311" t="str">
        <f>VLOOKUP(D6311,[1]!Salespeople_Data[#Data],2,0)</f>
        <v>Scott Clark</v>
      </c>
      <c r="O6311" t="str">
        <f>VLOOKUP(E6311,[1]!Customer_Data[#Data],2,0)</f>
        <v>Matthew Walker</v>
      </c>
      <c r="P6311" s="15">
        <f t="shared" si="588"/>
        <v>7</v>
      </c>
      <c r="Q6311">
        <f t="shared" si="589"/>
        <v>6</v>
      </c>
      <c r="R6311">
        <f t="shared" si="590"/>
        <v>2019</v>
      </c>
    </row>
    <row r="6312" spans="1:18" x14ac:dyDescent="0.25">
      <c r="A6312" s="6" t="s">
        <v>7337</v>
      </c>
      <c r="B6312" s="6" t="s">
        <v>43</v>
      </c>
      <c r="C6312" s="6" t="s">
        <v>731</v>
      </c>
      <c r="D6312" s="6" t="s">
        <v>250</v>
      </c>
      <c r="E6312" s="6" t="s">
        <v>1056</v>
      </c>
      <c r="F6312" s="10">
        <v>43526</v>
      </c>
      <c r="G6312" s="6">
        <v>4</v>
      </c>
      <c r="H6312" s="11">
        <f>VLOOKUP(B6312,[1]!Product_Data[#Data],4,0)</f>
        <v>356</v>
      </c>
      <c r="I6312" s="11">
        <f>VLOOKUP(B6312,[1]!Product_Data[#Data],3,0)</f>
        <v>292</v>
      </c>
      <c r="J6312" s="11">
        <f t="shared" si="591"/>
        <v>1168</v>
      </c>
      <c r="K6312" s="11">
        <f t="shared" si="592"/>
        <v>1424</v>
      </c>
      <c r="L6312" s="11">
        <f t="shared" si="593"/>
        <v>256</v>
      </c>
      <c r="M6312" t="str">
        <f>VLOOKUP(C6312,[1]!Location_Data[#Data],2,0)</f>
        <v>Costa Mesa</v>
      </c>
      <c r="N6312" t="str">
        <f>VLOOKUP(D6312,[1]!Salespeople_Data[#Data],2,0)</f>
        <v>Martin Carr</v>
      </c>
      <c r="O6312" t="str">
        <f>VLOOKUP(E6312,[1]!Customer_Data[#Data],2,0)</f>
        <v>Ryan Ford</v>
      </c>
      <c r="P6312" s="15">
        <f t="shared" si="588"/>
        <v>7</v>
      </c>
      <c r="Q6312">
        <f t="shared" si="589"/>
        <v>3</v>
      </c>
      <c r="R6312">
        <f t="shared" si="590"/>
        <v>2019</v>
      </c>
    </row>
    <row r="6313" spans="1:18" x14ac:dyDescent="0.25">
      <c r="A6313" s="6" t="s">
        <v>7338</v>
      </c>
      <c r="B6313" s="6" t="s">
        <v>666</v>
      </c>
      <c r="C6313" s="6" t="s">
        <v>731</v>
      </c>
      <c r="D6313" s="6" t="s">
        <v>15</v>
      </c>
      <c r="E6313" s="6" t="s">
        <v>448</v>
      </c>
      <c r="F6313" s="10">
        <v>43573</v>
      </c>
      <c r="G6313" s="6">
        <v>2</v>
      </c>
      <c r="H6313" s="11">
        <f>VLOOKUP(B6313,[1]!Product_Data[#Data],4,0)</f>
        <v>2241</v>
      </c>
      <c r="I6313" s="11">
        <f>VLOOKUP(B6313,[1]!Product_Data[#Data],3,0)</f>
        <v>1367</v>
      </c>
      <c r="J6313" s="11">
        <f t="shared" si="591"/>
        <v>2734</v>
      </c>
      <c r="K6313" s="11">
        <f t="shared" si="592"/>
        <v>4482</v>
      </c>
      <c r="L6313" s="11">
        <f t="shared" si="593"/>
        <v>1748</v>
      </c>
      <c r="M6313" t="str">
        <f>VLOOKUP(C6313,[1]!Location_Data[#Data],2,0)</f>
        <v>Costa Mesa</v>
      </c>
      <c r="N6313" t="str">
        <f>VLOOKUP(D6313,[1]!Salespeople_Data[#Data],2,0)</f>
        <v>Ryan Butler</v>
      </c>
      <c r="O6313" t="str">
        <f>VLOOKUP(E6313,[1]!Customer_Data[#Data],2,0)</f>
        <v>Juan Ramirez</v>
      </c>
      <c r="P6313" s="15">
        <f t="shared" si="588"/>
        <v>5</v>
      </c>
      <c r="Q6313">
        <f t="shared" si="589"/>
        <v>4</v>
      </c>
      <c r="R6313">
        <f t="shared" si="590"/>
        <v>2019</v>
      </c>
    </row>
    <row r="6314" spans="1:18" x14ac:dyDescent="0.25">
      <c r="A6314" s="6" t="s">
        <v>7339</v>
      </c>
      <c r="B6314" s="6" t="s">
        <v>78</v>
      </c>
      <c r="C6314" s="6" t="s">
        <v>39</v>
      </c>
      <c r="D6314" s="6" t="s">
        <v>126</v>
      </c>
      <c r="E6314" s="6" t="s">
        <v>1116</v>
      </c>
      <c r="F6314" s="10">
        <v>43676</v>
      </c>
      <c r="G6314" s="6">
        <v>2</v>
      </c>
      <c r="H6314" s="11">
        <f>VLOOKUP(B6314,[1]!Product_Data[#Data],4,0)</f>
        <v>1380</v>
      </c>
      <c r="I6314" s="11">
        <f>VLOOKUP(B6314,[1]!Product_Data[#Data],3,0)</f>
        <v>1090</v>
      </c>
      <c r="J6314" s="11">
        <f t="shared" si="591"/>
        <v>2180</v>
      </c>
      <c r="K6314" s="11">
        <f t="shared" si="592"/>
        <v>2760</v>
      </c>
      <c r="L6314" s="11">
        <f t="shared" si="593"/>
        <v>580</v>
      </c>
      <c r="M6314" t="str">
        <f>VLOOKUP(C6314,[1]!Location_Data[#Data],2,0)</f>
        <v>Oceanside</v>
      </c>
      <c r="N6314" t="str">
        <f>VLOOKUP(D6314,[1]!Salespeople_Data[#Data],2,0)</f>
        <v>Larry Castillo</v>
      </c>
      <c r="O6314" t="str">
        <f>VLOOKUP(E6314,[1]!Customer_Data[#Data],2,0)</f>
        <v>Christopher Kim</v>
      </c>
      <c r="P6314" s="15">
        <f t="shared" si="588"/>
        <v>3</v>
      </c>
      <c r="Q6314">
        <f t="shared" si="589"/>
        <v>7</v>
      </c>
      <c r="R6314">
        <f t="shared" si="590"/>
        <v>2019</v>
      </c>
    </row>
    <row r="6315" spans="1:18" x14ac:dyDescent="0.25">
      <c r="A6315" s="6" t="s">
        <v>7340</v>
      </c>
      <c r="B6315" s="6" t="s">
        <v>139</v>
      </c>
      <c r="C6315" s="6" t="s">
        <v>39</v>
      </c>
      <c r="D6315" s="6" t="s">
        <v>413</v>
      </c>
      <c r="E6315" s="6" t="s">
        <v>258</v>
      </c>
      <c r="F6315" s="10">
        <v>43643</v>
      </c>
      <c r="G6315" s="6">
        <v>3</v>
      </c>
      <c r="H6315" s="11">
        <f>VLOOKUP(B6315,[1]!Product_Data[#Data],4,0)</f>
        <v>817</v>
      </c>
      <c r="I6315" s="11">
        <f>VLOOKUP(B6315,[1]!Product_Data[#Data],3,0)</f>
        <v>409</v>
      </c>
      <c r="J6315" s="11">
        <f t="shared" si="591"/>
        <v>1227</v>
      </c>
      <c r="K6315" s="11">
        <f t="shared" si="592"/>
        <v>2451</v>
      </c>
      <c r="L6315" s="11">
        <f t="shared" si="593"/>
        <v>1224</v>
      </c>
      <c r="M6315" t="str">
        <f>VLOOKUP(C6315,[1]!Location_Data[#Data],2,0)</f>
        <v>Oceanside</v>
      </c>
      <c r="N6315" t="str">
        <f>VLOOKUP(D6315,[1]!Salespeople_Data[#Data],2,0)</f>
        <v>Kenneth Bradley</v>
      </c>
      <c r="O6315" t="str">
        <f>VLOOKUP(E6315,[1]!Customer_Data[#Data],2,0)</f>
        <v>Antonio Morris</v>
      </c>
      <c r="P6315" s="15">
        <f t="shared" si="588"/>
        <v>5</v>
      </c>
      <c r="Q6315">
        <f t="shared" si="589"/>
        <v>6</v>
      </c>
      <c r="R6315">
        <f t="shared" si="590"/>
        <v>2019</v>
      </c>
    </row>
    <row r="6316" spans="1:18" x14ac:dyDescent="0.25">
      <c r="A6316" s="6" t="s">
        <v>7341</v>
      </c>
      <c r="B6316" s="6" t="s">
        <v>245</v>
      </c>
      <c r="C6316" s="6" t="s">
        <v>386</v>
      </c>
      <c r="D6316" s="6" t="s">
        <v>106</v>
      </c>
      <c r="E6316" s="6" t="s">
        <v>279</v>
      </c>
      <c r="F6316" s="10">
        <v>43556</v>
      </c>
      <c r="G6316" s="6">
        <v>1</v>
      </c>
      <c r="H6316" s="11">
        <f>VLOOKUP(B6316,[1]!Product_Data[#Data],4,0)</f>
        <v>818</v>
      </c>
      <c r="I6316" s="11">
        <f>VLOOKUP(B6316,[1]!Product_Data[#Data],3,0)</f>
        <v>450</v>
      </c>
      <c r="J6316" s="11">
        <f t="shared" si="591"/>
        <v>450</v>
      </c>
      <c r="K6316" s="11">
        <f t="shared" si="592"/>
        <v>818</v>
      </c>
      <c r="L6316" s="11">
        <f t="shared" si="593"/>
        <v>368</v>
      </c>
      <c r="M6316" t="str">
        <f>VLOOKUP(C6316,[1]!Location_Data[#Data],2,0)</f>
        <v>Carlsbad</v>
      </c>
      <c r="N6316" t="str">
        <f>VLOOKUP(D6316,[1]!Salespeople_Data[#Data],2,0)</f>
        <v>Patrick Ruiz</v>
      </c>
      <c r="O6316" t="str">
        <f>VLOOKUP(E6316,[1]!Customer_Data[#Data],2,0)</f>
        <v>Joshua Bennett</v>
      </c>
      <c r="P6316" s="15">
        <f t="shared" si="588"/>
        <v>2</v>
      </c>
      <c r="Q6316">
        <f t="shared" si="589"/>
        <v>4</v>
      </c>
      <c r="R6316">
        <f t="shared" si="590"/>
        <v>2019</v>
      </c>
    </row>
    <row r="6317" spans="1:18" x14ac:dyDescent="0.25">
      <c r="A6317" s="6" t="s">
        <v>7342</v>
      </c>
      <c r="B6317" s="6" t="s">
        <v>219</v>
      </c>
      <c r="C6317" s="6" t="s">
        <v>48</v>
      </c>
      <c r="D6317" s="6" t="s">
        <v>257</v>
      </c>
      <c r="E6317" s="6" t="s">
        <v>1981</v>
      </c>
      <c r="F6317" s="10">
        <v>43669</v>
      </c>
      <c r="G6317" s="6">
        <v>1</v>
      </c>
      <c r="H6317" s="11">
        <f>VLOOKUP(B6317,[1]!Product_Data[#Data],4,0)</f>
        <v>561</v>
      </c>
      <c r="I6317" s="11">
        <f>VLOOKUP(B6317,[1]!Product_Data[#Data],3,0)</f>
        <v>421</v>
      </c>
      <c r="J6317" s="11">
        <f t="shared" si="591"/>
        <v>421</v>
      </c>
      <c r="K6317" s="11">
        <f t="shared" si="592"/>
        <v>561</v>
      </c>
      <c r="L6317" s="11">
        <f t="shared" si="593"/>
        <v>140</v>
      </c>
      <c r="M6317" t="str">
        <f>VLOOKUP(C6317,[1]!Location_Data[#Data],2,0)</f>
        <v>Rialto</v>
      </c>
      <c r="N6317" t="str">
        <f>VLOOKUP(D6317,[1]!Salespeople_Data[#Data],2,0)</f>
        <v>Jerry Perry</v>
      </c>
      <c r="O6317" t="str">
        <f>VLOOKUP(E6317,[1]!Customer_Data[#Data],2,0)</f>
        <v>Walter Harris</v>
      </c>
      <c r="P6317" s="15">
        <f t="shared" si="588"/>
        <v>3</v>
      </c>
      <c r="Q6317">
        <f t="shared" si="589"/>
        <v>7</v>
      </c>
      <c r="R6317">
        <f t="shared" si="590"/>
        <v>2019</v>
      </c>
    </row>
    <row r="6318" spans="1:18" x14ac:dyDescent="0.25">
      <c r="A6318" s="6" t="s">
        <v>7343</v>
      </c>
      <c r="B6318" s="6" t="s">
        <v>86</v>
      </c>
      <c r="C6318" s="6" t="s">
        <v>596</v>
      </c>
      <c r="D6318" s="6" t="s">
        <v>53</v>
      </c>
      <c r="E6318" s="6" t="s">
        <v>520</v>
      </c>
      <c r="F6318" s="10">
        <v>43778</v>
      </c>
      <c r="G6318" s="6">
        <v>2</v>
      </c>
      <c r="H6318" s="11">
        <f>VLOOKUP(B6318,[1]!Product_Data[#Data],4,0)</f>
        <v>1725</v>
      </c>
      <c r="I6318" s="11">
        <f>VLOOKUP(B6318,[1]!Product_Data[#Data],3,0)</f>
        <v>1363</v>
      </c>
      <c r="J6318" s="11">
        <f t="shared" si="591"/>
        <v>2726</v>
      </c>
      <c r="K6318" s="11">
        <f t="shared" si="592"/>
        <v>3450</v>
      </c>
      <c r="L6318" s="11">
        <f t="shared" si="593"/>
        <v>724</v>
      </c>
      <c r="M6318" t="str">
        <f>VLOOKUP(C6318,[1]!Location_Data[#Data],2,0)</f>
        <v>Fremont</v>
      </c>
      <c r="N6318" t="str">
        <f>VLOOKUP(D6318,[1]!Salespeople_Data[#Data],2,0)</f>
        <v>Scott Mason</v>
      </c>
      <c r="O6318" t="str">
        <f>VLOOKUP(E6318,[1]!Customer_Data[#Data],2,0)</f>
        <v>Roy West</v>
      </c>
      <c r="P6318" s="15">
        <f t="shared" si="588"/>
        <v>7</v>
      </c>
      <c r="Q6318">
        <f t="shared" si="589"/>
        <v>11</v>
      </c>
      <c r="R6318">
        <f t="shared" si="590"/>
        <v>2019</v>
      </c>
    </row>
    <row r="6319" spans="1:18" x14ac:dyDescent="0.25">
      <c r="A6319" s="6" t="s">
        <v>7344</v>
      </c>
      <c r="B6319" s="6" t="s">
        <v>435</v>
      </c>
      <c r="C6319" s="6" t="s">
        <v>156</v>
      </c>
      <c r="D6319" s="6" t="s">
        <v>91</v>
      </c>
      <c r="E6319" s="6" t="s">
        <v>801</v>
      </c>
      <c r="F6319" s="10">
        <v>43495</v>
      </c>
      <c r="G6319" s="6">
        <v>1</v>
      </c>
      <c r="H6319" s="11">
        <f>VLOOKUP(B6319,[1]!Product_Data[#Data],4,0)</f>
        <v>2141</v>
      </c>
      <c r="I6319" s="11">
        <f>VLOOKUP(B6319,[1]!Product_Data[#Data],3,0)</f>
        <v>1777</v>
      </c>
      <c r="J6319" s="11">
        <f t="shared" si="591"/>
        <v>1777</v>
      </c>
      <c r="K6319" s="11">
        <f t="shared" si="592"/>
        <v>2141</v>
      </c>
      <c r="L6319" s="11">
        <f t="shared" si="593"/>
        <v>364</v>
      </c>
      <c r="M6319" t="str">
        <f>VLOOKUP(C6319,[1]!Location_Data[#Data],2,0)</f>
        <v>Sacramento</v>
      </c>
      <c r="N6319" t="str">
        <f>VLOOKUP(D6319,[1]!Salespeople_Data[#Data],2,0)</f>
        <v>Howard Gardner</v>
      </c>
      <c r="O6319" t="str">
        <f>VLOOKUP(E6319,[1]!Customer_Data[#Data],2,0)</f>
        <v>Kenneth Hill</v>
      </c>
      <c r="P6319" s="15">
        <f t="shared" si="588"/>
        <v>4</v>
      </c>
      <c r="Q6319">
        <f t="shared" si="589"/>
        <v>1</v>
      </c>
      <c r="R6319">
        <f t="shared" si="590"/>
        <v>2019</v>
      </c>
    </row>
    <row r="6320" spans="1:18" x14ac:dyDescent="0.25">
      <c r="A6320" s="6" t="s">
        <v>7345</v>
      </c>
      <c r="B6320" s="6" t="s">
        <v>223</v>
      </c>
      <c r="C6320" s="6" t="s">
        <v>120</v>
      </c>
      <c r="D6320" s="6" t="s">
        <v>126</v>
      </c>
      <c r="E6320" s="6" t="s">
        <v>660</v>
      </c>
      <c r="F6320" s="10">
        <v>43509</v>
      </c>
      <c r="G6320" s="6">
        <v>4</v>
      </c>
      <c r="H6320" s="11">
        <f>VLOOKUP(B6320,[1]!Product_Data[#Data],4,0)</f>
        <v>799</v>
      </c>
      <c r="I6320" s="11">
        <f>VLOOKUP(B6320,[1]!Product_Data[#Data],3,0)</f>
        <v>455</v>
      </c>
      <c r="J6320" s="11">
        <f t="shared" si="591"/>
        <v>1820</v>
      </c>
      <c r="K6320" s="11">
        <f t="shared" si="592"/>
        <v>3196</v>
      </c>
      <c r="L6320" s="11">
        <f t="shared" si="593"/>
        <v>1376</v>
      </c>
      <c r="M6320" t="str">
        <f>VLOOKUP(C6320,[1]!Location_Data[#Data],2,0)</f>
        <v>Elk Grove</v>
      </c>
      <c r="N6320" t="str">
        <f>VLOOKUP(D6320,[1]!Salespeople_Data[#Data],2,0)</f>
        <v>Larry Castillo</v>
      </c>
      <c r="O6320" t="str">
        <f>VLOOKUP(E6320,[1]!Customer_Data[#Data],2,0)</f>
        <v>James Sullivan</v>
      </c>
      <c r="P6320" s="15">
        <f t="shared" si="588"/>
        <v>4</v>
      </c>
      <c r="Q6320">
        <f t="shared" si="589"/>
        <v>2</v>
      </c>
      <c r="R6320">
        <f t="shared" si="590"/>
        <v>2019</v>
      </c>
    </row>
    <row r="6321" spans="1:18" x14ac:dyDescent="0.25">
      <c r="A6321" s="6" t="s">
        <v>7346</v>
      </c>
      <c r="B6321" s="6" t="s">
        <v>104</v>
      </c>
      <c r="C6321" s="6" t="s">
        <v>527</v>
      </c>
      <c r="D6321" s="6" t="s">
        <v>356</v>
      </c>
      <c r="E6321" s="6" t="s">
        <v>2533</v>
      </c>
      <c r="F6321" s="10">
        <v>43478</v>
      </c>
      <c r="G6321" s="6">
        <v>4</v>
      </c>
      <c r="H6321" s="11">
        <f>VLOOKUP(B6321,[1]!Product_Data[#Data],4,0)</f>
        <v>1671</v>
      </c>
      <c r="I6321" s="11">
        <f>VLOOKUP(B6321,[1]!Product_Data[#Data],3,0)</f>
        <v>1220</v>
      </c>
      <c r="J6321" s="11">
        <f t="shared" si="591"/>
        <v>4880</v>
      </c>
      <c r="K6321" s="11">
        <f t="shared" si="592"/>
        <v>6684</v>
      </c>
      <c r="L6321" s="11">
        <f t="shared" si="593"/>
        <v>1804</v>
      </c>
      <c r="M6321" t="str">
        <f>VLOOKUP(C6321,[1]!Location_Data[#Data],2,0)</f>
        <v>Stockton</v>
      </c>
      <c r="N6321" t="str">
        <f>VLOOKUP(D6321,[1]!Salespeople_Data[#Data],2,0)</f>
        <v>Jimmy Young</v>
      </c>
      <c r="O6321" t="str">
        <f>VLOOKUP(E6321,[1]!Customer_Data[#Data],2,0)</f>
        <v>Andrew Reynolds</v>
      </c>
      <c r="P6321" s="15">
        <f t="shared" si="588"/>
        <v>1</v>
      </c>
      <c r="Q6321">
        <f t="shared" si="589"/>
        <v>1</v>
      </c>
      <c r="R6321">
        <f t="shared" si="590"/>
        <v>2019</v>
      </c>
    </row>
    <row r="6322" spans="1:18" x14ac:dyDescent="0.25">
      <c r="A6322" s="6" t="s">
        <v>7347</v>
      </c>
      <c r="B6322" s="6" t="s">
        <v>421</v>
      </c>
      <c r="C6322" s="6" t="s">
        <v>105</v>
      </c>
      <c r="D6322" s="6" t="s">
        <v>71</v>
      </c>
      <c r="E6322" s="6" t="s">
        <v>814</v>
      </c>
      <c r="F6322" s="10">
        <v>43688</v>
      </c>
      <c r="G6322" s="6">
        <v>2</v>
      </c>
      <c r="H6322" s="11">
        <f>VLOOKUP(B6322,[1]!Product_Data[#Data],4,0)</f>
        <v>826</v>
      </c>
      <c r="I6322" s="11">
        <f>VLOOKUP(B6322,[1]!Product_Data[#Data],3,0)</f>
        <v>562</v>
      </c>
      <c r="J6322" s="11">
        <f t="shared" si="591"/>
        <v>1124</v>
      </c>
      <c r="K6322" s="11">
        <f t="shared" si="592"/>
        <v>1652</v>
      </c>
      <c r="L6322" s="11">
        <f t="shared" si="593"/>
        <v>528</v>
      </c>
      <c r="M6322" t="str">
        <f>VLOOKUP(C6322,[1]!Location_Data[#Data],2,0)</f>
        <v>Daly City</v>
      </c>
      <c r="N6322" t="str">
        <f>VLOOKUP(D6322,[1]!Salespeople_Data[#Data],2,0)</f>
        <v>Gary Rodriguez</v>
      </c>
      <c r="O6322" t="str">
        <f>VLOOKUP(E6322,[1]!Customer_Data[#Data],2,0)</f>
        <v>Juan Rivera</v>
      </c>
      <c r="P6322" s="15">
        <f t="shared" si="588"/>
        <v>1</v>
      </c>
      <c r="Q6322">
        <f t="shared" si="589"/>
        <v>8</v>
      </c>
      <c r="R6322">
        <f t="shared" si="590"/>
        <v>2019</v>
      </c>
    </row>
    <row r="6323" spans="1:18" x14ac:dyDescent="0.25">
      <c r="A6323" s="6" t="s">
        <v>7348</v>
      </c>
      <c r="B6323" s="6" t="s">
        <v>207</v>
      </c>
      <c r="C6323" s="6" t="s">
        <v>530</v>
      </c>
      <c r="D6323" s="6" t="s">
        <v>141</v>
      </c>
      <c r="E6323" s="6" t="s">
        <v>755</v>
      </c>
      <c r="F6323" s="10">
        <v>43506</v>
      </c>
      <c r="G6323" s="6">
        <v>1</v>
      </c>
      <c r="H6323" s="11">
        <f>VLOOKUP(B6323,[1]!Product_Data[#Data],4,0)</f>
        <v>2464</v>
      </c>
      <c r="I6323" s="11">
        <f>VLOOKUP(B6323,[1]!Product_Data[#Data],3,0)</f>
        <v>1774</v>
      </c>
      <c r="J6323" s="11">
        <f t="shared" si="591"/>
        <v>1774</v>
      </c>
      <c r="K6323" s="11">
        <f t="shared" si="592"/>
        <v>2464</v>
      </c>
      <c r="L6323" s="11">
        <f t="shared" si="593"/>
        <v>690</v>
      </c>
      <c r="M6323" t="str">
        <f>VLOOKUP(C6323,[1]!Location_Data[#Data],2,0)</f>
        <v>San Buenaventura (Ventura)</v>
      </c>
      <c r="N6323" t="str">
        <f>VLOOKUP(D6323,[1]!Salespeople_Data[#Data],2,0)</f>
        <v>Arthur Mccoy</v>
      </c>
      <c r="O6323" t="str">
        <f>VLOOKUP(E6323,[1]!Customer_Data[#Data],2,0)</f>
        <v>William Hawkins</v>
      </c>
      <c r="P6323" s="15">
        <f t="shared" si="588"/>
        <v>1</v>
      </c>
      <c r="Q6323">
        <f t="shared" si="589"/>
        <v>2</v>
      </c>
      <c r="R6323">
        <f t="shared" si="590"/>
        <v>2019</v>
      </c>
    </row>
    <row r="6324" spans="1:18" x14ac:dyDescent="0.25">
      <c r="A6324" s="6" t="s">
        <v>7349</v>
      </c>
      <c r="B6324" s="6" t="s">
        <v>219</v>
      </c>
      <c r="C6324" s="6" t="s">
        <v>115</v>
      </c>
      <c r="D6324" s="6" t="s">
        <v>35</v>
      </c>
      <c r="E6324" s="6" t="s">
        <v>929</v>
      </c>
      <c r="F6324" s="10">
        <v>43501</v>
      </c>
      <c r="G6324" s="6">
        <v>1</v>
      </c>
      <c r="H6324" s="11">
        <f>VLOOKUP(B6324,[1]!Product_Data[#Data],4,0)</f>
        <v>561</v>
      </c>
      <c r="I6324" s="11">
        <f>VLOOKUP(B6324,[1]!Product_Data[#Data],3,0)</f>
        <v>421</v>
      </c>
      <c r="J6324" s="11">
        <f t="shared" si="591"/>
        <v>421</v>
      </c>
      <c r="K6324" s="11">
        <f t="shared" si="592"/>
        <v>561</v>
      </c>
      <c r="L6324" s="11">
        <f t="shared" si="593"/>
        <v>140</v>
      </c>
      <c r="M6324" t="str">
        <f>VLOOKUP(C6324,[1]!Location_Data[#Data],2,0)</f>
        <v>Glendale</v>
      </c>
      <c r="N6324" t="str">
        <f>VLOOKUP(D6324,[1]!Salespeople_Data[#Data],2,0)</f>
        <v>Charles Harper</v>
      </c>
      <c r="O6324" t="str">
        <f>VLOOKUP(E6324,[1]!Customer_Data[#Data],2,0)</f>
        <v>Victor Ramos</v>
      </c>
      <c r="P6324" s="15">
        <f t="shared" si="588"/>
        <v>3</v>
      </c>
      <c r="Q6324">
        <f t="shared" si="589"/>
        <v>2</v>
      </c>
      <c r="R6324">
        <f t="shared" si="590"/>
        <v>2019</v>
      </c>
    </row>
    <row r="6325" spans="1:18" x14ac:dyDescent="0.25">
      <c r="A6325" s="6" t="s">
        <v>7350</v>
      </c>
      <c r="B6325" s="6" t="s">
        <v>703</v>
      </c>
      <c r="C6325" s="6" t="s">
        <v>9</v>
      </c>
      <c r="D6325" s="6" t="s">
        <v>58</v>
      </c>
      <c r="E6325" s="6" t="s">
        <v>2817</v>
      </c>
      <c r="F6325" s="10">
        <v>43677</v>
      </c>
      <c r="G6325" s="6">
        <v>1</v>
      </c>
      <c r="H6325" s="11">
        <f>VLOOKUP(B6325,[1]!Product_Data[#Data],4,0)</f>
        <v>530</v>
      </c>
      <c r="I6325" s="11">
        <f>VLOOKUP(B6325,[1]!Product_Data[#Data],3,0)</f>
        <v>435</v>
      </c>
      <c r="J6325" s="11">
        <f t="shared" si="591"/>
        <v>435</v>
      </c>
      <c r="K6325" s="11">
        <f t="shared" si="592"/>
        <v>530</v>
      </c>
      <c r="L6325" s="11">
        <f t="shared" si="593"/>
        <v>95</v>
      </c>
      <c r="M6325" t="str">
        <f>VLOOKUP(C6325,[1]!Location_Data[#Data],2,0)</f>
        <v>San Mateo</v>
      </c>
      <c r="N6325" t="str">
        <f>VLOOKUP(D6325,[1]!Salespeople_Data[#Data],2,0)</f>
        <v>Christopher Tucker</v>
      </c>
      <c r="O6325" t="str">
        <f>VLOOKUP(E6325,[1]!Customer_Data[#Data],2,0)</f>
        <v>Raymond Spencer</v>
      </c>
      <c r="P6325" s="15">
        <f t="shared" si="588"/>
        <v>4</v>
      </c>
      <c r="Q6325">
        <f t="shared" si="589"/>
        <v>7</v>
      </c>
      <c r="R6325">
        <f t="shared" si="590"/>
        <v>2019</v>
      </c>
    </row>
    <row r="6326" spans="1:18" x14ac:dyDescent="0.25">
      <c r="A6326" s="6" t="s">
        <v>7351</v>
      </c>
      <c r="B6326" s="6" t="s">
        <v>8</v>
      </c>
      <c r="C6326" s="6" t="s">
        <v>286</v>
      </c>
      <c r="D6326" s="6" t="s">
        <v>345</v>
      </c>
      <c r="E6326" s="6" t="s">
        <v>346</v>
      </c>
      <c r="F6326" s="10">
        <v>43728</v>
      </c>
      <c r="G6326" s="6">
        <v>1</v>
      </c>
      <c r="H6326" s="11">
        <f>VLOOKUP(B6326,[1]!Product_Data[#Data],4,0)</f>
        <v>1522</v>
      </c>
      <c r="I6326" s="11">
        <f>VLOOKUP(B6326,[1]!Product_Data[#Data],3,0)</f>
        <v>791</v>
      </c>
      <c r="J6326" s="11">
        <f t="shared" si="591"/>
        <v>791</v>
      </c>
      <c r="K6326" s="11">
        <f t="shared" si="592"/>
        <v>1522</v>
      </c>
      <c r="L6326" s="11">
        <f t="shared" si="593"/>
        <v>731</v>
      </c>
      <c r="M6326" t="str">
        <f>VLOOKUP(C6326,[1]!Location_Data[#Data],2,0)</f>
        <v>El Monte</v>
      </c>
      <c r="N6326" t="str">
        <f>VLOOKUP(D6326,[1]!Salespeople_Data[#Data],2,0)</f>
        <v>Larry Marshall</v>
      </c>
      <c r="O6326" t="str">
        <f>VLOOKUP(E6326,[1]!Customer_Data[#Data],2,0)</f>
        <v>Eugene Cunningham</v>
      </c>
      <c r="P6326" s="15">
        <f t="shared" si="588"/>
        <v>6</v>
      </c>
      <c r="Q6326">
        <f t="shared" si="589"/>
        <v>9</v>
      </c>
      <c r="R6326">
        <f t="shared" si="590"/>
        <v>2019</v>
      </c>
    </row>
    <row r="6327" spans="1:18" x14ac:dyDescent="0.25">
      <c r="A6327" s="6" t="s">
        <v>7352</v>
      </c>
      <c r="B6327" s="6" t="s">
        <v>389</v>
      </c>
      <c r="C6327" s="6" t="s">
        <v>39</v>
      </c>
      <c r="D6327" s="6" t="s">
        <v>106</v>
      </c>
      <c r="E6327" s="6" t="s">
        <v>1178</v>
      </c>
      <c r="F6327" s="10">
        <v>43784</v>
      </c>
      <c r="G6327" s="6">
        <v>1</v>
      </c>
      <c r="H6327" s="11">
        <f>VLOOKUP(B6327,[1]!Product_Data[#Data],4,0)</f>
        <v>1367</v>
      </c>
      <c r="I6327" s="11">
        <f>VLOOKUP(B6327,[1]!Product_Data[#Data],3,0)</f>
        <v>984</v>
      </c>
      <c r="J6327" s="11">
        <f t="shared" si="591"/>
        <v>984</v>
      </c>
      <c r="K6327" s="11">
        <f t="shared" si="592"/>
        <v>1367</v>
      </c>
      <c r="L6327" s="11">
        <f t="shared" si="593"/>
        <v>383</v>
      </c>
      <c r="M6327" t="str">
        <f>VLOOKUP(C6327,[1]!Location_Data[#Data],2,0)</f>
        <v>Oceanside</v>
      </c>
      <c r="N6327" t="str">
        <f>VLOOKUP(D6327,[1]!Salespeople_Data[#Data],2,0)</f>
        <v>Patrick Ruiz</v>
      </c>
      <c r="O6327" t="str">
        <f>VLOOKUP(E6327,[1]!Customer_Data[#Data],2,0)</f>
        <v>Joseph Warren</v>
      </c>
      <c r="P6327" s="15">
        <f t="shared" si="588"/>
        <v>6</v>
      </c>
      <c r="Q6327">
        <f t="shared" si="589"/>
        <v>11</v>
      </c>
      <c r="R6327">
        <f t="shared" si="590"/>
        <v>2019</v>
      </c>
    </row>
    <row r="6328" spans="1:18" x14ac:dyDescent="0.25">
      <c r="A6328" s="6" t="s">
        <v>7353</v>
      </c>
      <c r="B6328" s="6" t="s">
        <v>271</v>
      </c>
      <c r="C6328" s="6" t="s">
        <v>490</v>
      </c>
      <c r="D6328" s="6" t="s">
        <v>10</v>
      </c>
      <c r="E6328" s="6" t="s">
        <v>455</v>
      </c>
      <c r="F6328" s="10">
        <v>43748</v>
      </c>
      <c r="G6328" s="6">
        <v>3</v>
      </c>
      <c r="H6328" s="11">
        <f>VLOOKUP(B6328,[1]!Product_Data[#Data],4,0)</f>
        <v>1587</v>
      </c>
      <c r="I6328" s="11">
        <f>VLOOKUP(B6328,[1]!Product_Data[#Data],3,0)</f>
        <v>1301</v>
      </c>
      <c r="J6328" s="11">
        <f t="shared" si="591"/>
        <v>3903</v>
      </c>
      <c r="K6328" s="11">
        <f t="shared" si="592"/>
        <v>4761</v>
      </c>
      <c r="L6328" s="11">
        <f t="shared" si="593"/>
        <v>858</v>
      </c>
      <c r="M6328" t="str">
        <f>VLOOKUP(C6328,[1]!Location_Data[#Data],2,0)</f>
        <v>Temecula</v>
      </c>
      <c r="N6328" t="str">
        <f>VLOOKUP(D6328,[1]!Salespeople_Data[#Data],2,0)</f>
        <v>Justin Lynch</v>
      </c>
      <c r="O6328" t="str">
        <f>VLOOKUP(E6328,[1]!Customer_Data[#Data],2,0)</f>
        <v>Adam Bailey</v>
      </c>
      <c r="P6328" s="15">
        <f t="shared" si="588"/>
        <v>5</v>
      </c>
      <c r="Q6328">
        <f t="shared" si="589"/>
        <v>10</v>
      </c>
      <c r="R6328">
        <f t="shared" si="590"/>
        <v>2019</v>
      </c>
    </row>
    <row r="6329" spans="1:18" x14ac:dyDescent="0.25">
      <c r="A6329" s="6" t="s">
        <v>7354</v>
      </c>
      <c r="B6329" s="6" t="s">
        <v>403</v>
      </c>
      <c r="C6329" s="6" t="s">
        <v>29</v>
      </c>
      <c r="D6329" s="6" t="s">
        <v>116</v>
      </c>
      <c r="E6329" s="6" t="s">
        <v>989</v>
      </c>
      <c r="F6329" s="10">
        <v>43780</v>
      </c>
      <c r="G6329" s="6">
        <v>1</v>
      </c>
      <c r="H6329" s="11">
        <f>VLOOKUP(B6329,[1]!Product_Data[#Data],4,0)</f>
        <v>392</v>
      </c>
      <c r="I6329" s="11">
        <f>VLOOKUP(B6329,[1]!Product_Data[#Data],3,0)</f>
        <v>255</v>
      </c>
      <c r="J6329" s="11">
        <f t="shared" si="591"/>
        <v>255</v>
      </c>
      <c r="K6329" s="11">
        <f t="shared" si="592"/>
        <v>392</v>
      </c>
      <c r="L6329" s="11">
        <f t="shared" si="593"/>
        <v>137</v>
      </c>
      <c r="M6329" t="str">
        <f>VLOOKUP(C6329,[1]!Location_Data[#Data],2,0)</f>
        <v>Santa Ana</v>
      </c>
      <c r="N6329" t="str">
        <f>VLOOKUP(D6329,[1]!Salespeople_Data[#Data],2,0)</f>
        <v>Roger Ramos</v>
      </c>
      <c r="O6329" t="str">
        <f>VLOOKUP(E6329,[1]!Customer_Data[#Data],2,0)</f>
        <v>Patrick Hall</v>
      </c>
      <c r="P6329" s="15">
        <f t="shared" si="588"/>
        <v>2</v>
      </c>
      <c r="Q6329">
        <f t="shared" si="589"/>
        <v>11</v>
      </c>
      <c r="R6329">
        <f t="shared" si="590"/>
        <v>2019</v>
      </c>
    </row>
    <row r="6330" spans="1:18" x14ac:dyDescent="0.25">
      <c r="A6330" s="6" t="s">
        <v>7355</v>
      </c>
      <c r="B6330" s="6" t="s">
        <v>421</v>
      </c>
      <c r="C6330" s="6" t="s">
        <v>530</v>
      </c>
      <c r="D6330" s="6" t="s">
        <v>80</v>
      </c>
      <c r="E6330" s="6" t="s">
        <v>1544</v>
      </c>
      <c r="F6330" s="10">
        <v>43485</v>
      </c>
      <c r="G6330" s="6">
        <v>1</v>
      </c>
      <c r="H6330" s="11">
        <f>VLOOKUP(B6330,[1]!Product_Data[#Data],4,0)</f>
        <v>826</v>
      </c>
      <c r="I6330" s="11">
        <f>VLOOKUP(B6330,[1]!Product_Data[#Data],3,0)</f>
        <v>562</v>
      </c>
      <c r="J6330" s="11">
        <f t="shared" si="591"/>
        <v>562</v>
      </c>
      <c r="K6330" s="11">
        <f t="shared" si="592"/>
        <v>826</v>
      </c>
      <c r="L6330" s="11">
        <f t="shared" si="593"/>
        <v>264</v>
      </c>
      <c r="M6330" t="str">
        <f>VLOOKUP(C6330,[1]!Location_Data[#Data],2,0)</f>
        <v>San Buenaventura (Ventura)</v>
      </c>
      <c r="N6330" t="str">
        <f>VLOOKUP(D6330,[1]!Salespeople_Data[#Data],2,0)</f>
        <v>Henry Nelson</v>
      </c>
      <c r="O6330" t="str">
        <f>VLOOKUP(E6330,[1]!Customer_Data[#Data],2,0)</f>
        <v>Shawn Wallace</v>
      </c>
      <c r="P6330" s="15">
        <f t="shared" si="588"/>
        <v>1</v>
      </c>
      <c r="Q6330">
        <f t="shared" si="589"/>
        <v>1</v>
      </c>
      <c r="R6330">
        <f t="shared" si="590"/>
        <v>2019</v>
      </c>
    </row>
    <row r="6331" spans="1:18" x14ac:dyDescent="0.25">
      <c r="A6331" s="6" t="s">
        <v>7356</v>
      </c>
      <c r="B6331" s="6" t="s">
        <v>435</v>
      </c>
      <c r="C6331" s="6" t="s">
        <v>182</v>
      </c>
      <c r="D6331" s="6" t="s">
        <v>111</v>
      </c>
      <c r="E6331" s="6" t="s">
        <v>580</v>
      </c>
      <c r="F6331" s="10">
        <v>43713</v>
      </c>
      <c r="G6331" s="6">
        <v>1</v>
      </c>
      <c r="H6331" s="11">
        <f>VLOOKUP(B6331,[1]!Product_Data[#Data],4,0)</f>
        <v>2141</v>
      </c>
      <c r="I6331" s="11">
        <f>VLOOKUP(B6331,[1]!Product_Data[#Data],3,0)</f>
        <v>1777</v>
      </c>
      <c r="J6331" s="11">
        <f t="shared" si="591"/>
        <v>1777</v>
      </c>
      <c r="K6331" s="11">
        <f t="shared" si="592"/>
        <v>2141</v>
      </c>
      <c r="L6331" s="11">
        <f t="shared" si="593"/>
        <v>364</v>
      </c>
      <c r="M6331" t="str">
        <f>VLOOKUP(C6331,[1]!Location_Data[#Data],2,0)</f>
        <v>Vallejo</v>
      </c>
      <c r="N6331" t="str">
        <f>VLOOKUP(D6331,[1]!Salespeople_Data[#Data],2,0)</f>
        <v>Ryan Welch</v>
      </c>
      <c r="O6331" t="str">
        <f>VLOOKUP(E6331,[1]!Customer_Data[#Data],2,0)</f>
        <v>Bobby Murray</v>
      </c>
      <c r="P6331" s="15">
        <f t="shared" si="588"/>
        <v>5</v>
      </c>
      <c r="Q6331">
        <f t="shared" si="589"/>
        <v>9</v>
      </c>
      <c r="R6331">
        <f t="shared" si="590"/>
        <v>2019</v>
      </c>
    </row>
    <row r="6332" spans="1:18" x14ac:dyDescent="0.25">
      <c r="A6332" s="6" t="s">
        <v>7357</v>
      </c>
      <c r="B6332" s="6" t="s">
        <v>219</v>
      </c>
      <c r="C6332" s="6" t="s">
        <v>44</v>
      </c>
      <c r="D6332" s="6" t="s">
        <v>106</v>
      </c>
      <c r="E6332" s="6" t="s">
        <v>171</v>
      </c>
      <c r="F6332" s="10">
        <v>43717</v>
      </c>
      <c r="G6332" s="6">
        <v>3</v>
      </c>
      <c r="H6332" s="11">
        <f>VLOOKUP(B6332,[1]!Product_Data[#Data],4,0)</f>
        <v>561</v>
      </c>
      <c r="I6332" s="11">
        <f>VLOOKUP(B6332,[1]!Product_Data[#Data],3,0)</f>
        <v>421</v>
      </c>
      <c r="J6332" s="11">
        <f t="shared" si="591"/>
        <v>1263</v>
      </c>
      <c r="K6332" s="11">
        <f t="shared" si="592"/>
        <v>1683</v>
      </c>
      <c r="L6332" s="11">
        <f t="shared" si="593"/>
        <v>420</v>
      </c>
      <c r="M6332" t="str">
        <f>VLOOKUP(C6332,[1]!Location_Data[#Data],2,0)</f>
        <v>Moreno Valley</v>
      </c>
      <c r="N6332" t="str">
        <f>VLOOKUP(D6332,[1]!Salespeople_Data[#Data],2,0)</f>
        <v>Patrick Ruiz</v>
      </c>
      <c r="O6332" t="str">
        <f>VLOOKUP(E6332,[1]!Customer_Data[#Data],2,0)</f>
        <v>Eugene Weaver</v>
      </c>
      <c r="P6332" s="15">
        <f t="shared" si="588"/>
        <v>2</v>
      </c>
      <c r="Q6332">
        <f t="shared" si="589"/>
        <v>9</v>
      </c>
      <c r="R6332">
        <f t="shared" si="590"/>
        <v>2019</v>
      </c>
    </row>
    <row r="6333" spans="1:18" x14ac:dyDescent="0.25">
      <c r="A6333" s="6" t="s">
        <v>7358</v>
      </c>
      <c r="B6333" s="6" t="s">
        <v>152</v>
      </c>
      <c r="C6333" s="6" t="s">
        <v>195</v>
      </c>
      <c r="D6333" s="6" t="s">
        <v>239</v>
      </c>
      <c r="E6333" s="6" t="s">
        <v>1551</v>
      </c>
      <c r="F6333" s="10">
        <v>43822</v>
      </c>
      <c r="G6333" s="6">
        <v>1</v>
      </c>
      <c r="H6333" s="11">
        <f>VLOOKUP(B6333,[1]!Product_Data[#Data],4,0)</f>
        <v>951</v>
      </c>
      <c r="I6333" s="11">
        <f>VLOOKUP(B6333,[1]!Product_Data[#Data],3,0)</f>
        <v>504</v>
      </c>
      <c r="J6333" s="11">
        <f t="shared" si="591"/>
        <v>504</v>
      </c>
      <c r="K6333" s="11">
        <f t="shared" si="592"/>
        <v>951</v>
      </c>
      <c r="L6333" s="11">
        <f t="shared" si="593"/>
        <v>447</v>
      </c>
      <c r="M6333" t="str">
        <f>VLOOKUP(C6333,[1]!Location_Data[#Data],2,0)</f>
        <v>Pomona</v>
      </c>
      <c r="N6333" t="str">
        <f>VLOOKUP(D6333,[1]!Salespeople_Data[#Data],2,0)</f>
        <v>John Reyes</v>
      </c>
      <c r="O6333" t="str">
        <f>VLOOKUP(E6333,[1]!Customer_Data[#Data],2,0)</f>
        <v>Charles Shaw</v>
      </c>
      <c r="P6333" s="15">
        <f t="shared" si="588"/>
        <v>2</v>
      </c>
      <c r="Q6333">
        <f t="shared" si="589"/>
        <v>12</v>
      </c>
      <c r="R6333">
        <f t="shared" si="590"/>
        <v>2019</v>
      </c>
    </row>
    <row r="6334" spans="1:18" x14ac:dyDescent="0.25">
      <c r="A6334" s="6" t="s">
        <v>7359</v>
      </c>
      <c r="B6334" s="6" t="s">
        <v>537</v>
      </c>
      <c r="C6334" s="6" t="s">
        <v>229</v>
      </c>
      <c r="D6334" s="6" t="s">
        <v>35</v>
      </c>
      <c r="E6334" s="6" t="s">
        <v>3073</v>
      </c>
      <c r="F6334" s="10">
        <v>43625</v>
      </c>
      <c r="G6334" s="6">
        <v>1</v>
      </c>
      <c r="H6334" s="11">
        <f>VLOOKUP(B6334,[1]!Product_Data[#Data],4,0)</f>
        <v>556</v>
      </c>
      <c r="I6334" s="11">
        <f>VLOOKUP(B6334,[1]!Product_Data[#Data],3,0)</f>
        <v>395</v>
      </c>
      <c r="J6334" s="11">
        <f t="shared" si="591"/>
        <v>395</v>
      </c>
      <c r="K6334" s="11">
        <f t="shared" si="592"/>
        <v>556</v>
      </c>
      <c r="L6334" s="11">
        <f t="shared" si="593"/>
        <v>161</v>
      </c>
      <c r="M6334" t="str">
        <f>VLOOKUP(C6334,[1]!Location_Data[#Data],2,0)</f>
        <v>San Jose</v>
      </c>
      <c r="N6334" t="str">
        <f>VLOOKUP(D6334,[1]!Salespeople_Data[#Data],2,0)</f>
        <v>Charles Harper</v>
      </c>
      <c r="O6334" t="str">
        <f>VLOOKUP(E6334,[1]!Customer_Data[#Data],2,0)</f>
        <v>Daniel Nguyen</v>
      </c>
      <c r="P6334" s="15">
        <f t="shared" si="588"/>
        <v>1</v>
      </c>
      <c r="Q6334">
        <f t="shared" si="589"/>
        <v>6</v>
      </c>
      <c r="R6334">
        <f t="shared" si="590"/>
        <v>2019</v>
      </c>
    </row>
    <row r="6335" spans="1:18" x14ac:dyDescent="0.25">
      <c r="A6335" s="6" t="s">
        <v>7360</v>
      </c>
      <c r="B6335" s="6" t="s">
        <v>479</v>
      </c>
      <c r="C6335" s="6" t="s">
        <v>19</v>
      </c>
      <c r="D6335" s="6" t="s">
        <v>212</v>
      </c>
      <c r="E6335" s="6" t="s">
        <v>1758</v>
      </c>
      <c r="F6335" s="10">
        <v>43635</v>
      </c>
      <c r="G6335" s="6">
        <v>2</v>
      </c>
      <c r="H6335" s="11">
        <f>VLOOKUP(B6335,[1]!Product_Data[#Data],4,0)</f>
        <v>123</v>
      </c>
      <c r="I6335" s="11">
        <f>VLOOKUP(B6335,[1]!Product_Data[#Data],3,0)</f>
        <v>84</v>
      </c>
      <c r="J6335" s="11">
        <f t="shared" si="591"/>
        <v>168</v>
      </c>
      <c r="K6335" s="11">
        <f t="shared" si="592"/>
        <v>246</v>
      </c>
      <c r="L6335" s="11">
        <f t="shared" si="593"/>
        <v>78</v>
      </c>
      <c r="M6335" t="str">
        <f>VLOOKUP(C6335,[1]!Location_Data[#Data],2,0)</f>
        <v>Berkeley</v>
      </c>
      <c r="N6335" t="str">
        <f>VLOOKUP(D6335,[1]!Salespeople_Data[#Data],2,0)</f>
        <v>Ronald Reed</v>
      </c>
      <c r="O6335" t="str">
        <f>VLOOKUP(E6335,[1]!Customer_Data[#Data],2,0)</f>
        <v>Lawrence Kelly</v>
      </c>
      <c r="P6335" s="15">
        <f t="shared" si="588"/>
        <v>4</v>
      </c>
      <c r="Q6335">
        <f t="shared" si="589"/>
        <v>6</v>
      </c>
      <c r="R6335">
        <f t="shared" si="590"/>
        <v>2019</v>
      </c>
    </row>
    <row r="6336" spans="1:18" x14ac:dyDescent="0.25">
      <c r="A6336" s="6" t="s">
        <v>7361</v>
      </c>
      <c r="B6336" s="6" t="s">
        <v>185</v>
      </c>
      <c r="C6336" s="6" t="s">
        <v>276</v>
      </c>
      <c r="D6336" s="6" t="s">
        <v>111</v>
      </c>
      <c r="E6336" s="6" t="s">
        <v>2030</v>
      </c>
      <c r="F6336" s="10">
        <v>43576</v>
      </c>
      <c r="G6336" s="6">
        <v>2</v>
      </c>
      <c r="H6336" s="11">
        <f>VLOOKUP(B6336,[1]!Product_Data[#Data],4,0)</f>
        <v>667</v>
      </c>
      <c r="I6336" s="11">
        <f>VLOOKUP(B6336,[1]!Product_Data[#Data],3,0)</f>
        <v>387</v>
      </c>
      <c r="J6336" s="11">
        <f t="shared" si="591"/>
        <v>774</v>
      </c>
      <c r="K6336" s="11">
        <f t="shared" si="592"/>
        <v>1334</v>
      </c>
      <c r="L6336" s="11">
        <f t="shared" si="593"/>
        <v>560</v>
      </c>
      <c r="M6336" t="str">
        <f>VLOOKUP(C6336,[1]!Location_Data[#Data],2,0)</f>
        <v>Orange</v>
      </c>
      <c r="N6336" t="str">
        <f>VLOOKUP(D6336,[1]!Salespeople_Data[#Data],2,0)</f>
        <v>Ryan Welch</v>
      </c>
      <c r="O6336" t="str">
        <f>VLOOKUP(E6336,[1]!Customer_Data[#Data],2,0)</f>
        <v>Adam Mcdonald</v>
      </c>
      <c r="P6336" s="15">
        <f t="shared" si="588"/>
        <v>1</v>
      </c>
      <c r="Q6336">
        <f t="shared" si="589"/>
        <v>4</v>
      </c>
      <c r="R6336">
        <f t="shared" si="590"/>
        <v>2019</v>
      </c>
    </row>
    <row r="6337" spans="1:18" x14ac:dyDescent="0.25">
      <c r="A6337" s="6" t="s">
        <v>7362</v>
      </c>
      <c r="B6337" s="6" t="s">
        <v>311</v>
      </c>
      <c r="C6337" s="6" t="s">
        <v>268</v>
      </c>
      <c r="D6337" s="6" t="s">
        <v>116</v>
      </c>
      <c r="E6337" s="6" t="s">
        <v>1214</v>
      </c>
      <c r="F6337" s="10">
        <v>43707</v>
      </c>
      <c r="G6337" s="6">
        <v>2</v>
      </c>
      <c r="H6337" s="11">
        <f>VLOOKUP(B6337,[1]!Product_Data[#Data],4,0)</f>
        <v>1743</v>
      </c>
      <c r="I6337" s="11">
        <f>VLOOKUP(B6337,[1]!Product_Data[#Data],3,0)</f>
        <v>872</v>
      </c>
      <c r="J6337" s="11">
        <f t="shared" si="591"/>
        <v>1744</v>
      </c>
      <c r="K6337" s="11">
        <f t="shared" si="592"/>
        <v>3486</v>
      </c>
      <c r="L6337" s="11">
        <f t="shared" si="593"/>
        <v>1742</v>
      </c>
      <c r="M6337" t="str">
        <f>VLOOKUP(C6337,[1]!Location_Data[#Data],2,0)</f>
        <v>Murrieta</v>
      </c>
      <c r="N6337" t="str">
        <f>VLOOKUP(D6337,[1]!Salespeople_Data[#Data],2,0)</f>
        <v>Roger Ramos</v>
      </c>
      <c r="O6337" t="str">
        <f>VLOOKUP(E6337,[1]!Customer_Data[#Data],2,0)</f>
        <v>Matthew Lewis</v>
      </c>
      <c r="P6337" s="15">
        <f t="shared" si="588"/>
        <v>6</v>
      </c>
      <c r="Q6337">
        <f t="shared" si="589"/>
        <v>8</v>
      </c>
      <c r="R6337">
        <f t="shared" si="590"/>
        <v>2019</v>
      </c>
    </row>
    <row r="6338" spans="1:18" x14ac:dyDescent="0.25">
      <c r="A6338" s="6" t="s">
        <v>7363</v>
      </c>
      <c r="B6338" s="6" t="s">
        <v>152</v>
      </c>
      <c r="C6338" s="6" t="s">
        <v>302</v>
      </c>
      <c r="D6338" s="6" t="s">
        <v>159</v>
      </c>
      <c r="E6338" s="6" t="s">
        <v>745</v>
      </c>
      <c r="F6338" s="10">
        <v>43570</v>
      </c>
      <c r="G6338" s="6">
        <v>1</v>
      </c>
      <c r="H6338" s="11">
        <f>VLOOKUP(B6338,[1]!Product_Data[#Data],4,0)</f>
        <v>951</v>
      </c>
      <c r="I6338" s="11">
        <f>VLOOKUP(B6338,[1]!Product_Data[#Data],3,0)</f>
        <v>504</v>
      </c>
      <c r="J6338" s="11">
        <f t="shared" si="591"/>
        <v>504</v>
      </c>
      <c r="K6338" s="11">
        <f t="shared" si="592"/>
        <v>951</v>
      </c>
      <c r="L6338" s="11">
        <f t="shared" si="593"/>
        <v>447</v>
      </c>
      <c r="M6338" t="str">
        <f>VLOOKUP(C6338,[1]!Location_Data[#Data],2,0)</f>
        <v>Santa Rosa</v>
      </c>
      <c r="N6338" t="str">
        <f>VLOOKUP(D6338,[1]!Salespeople_Data[#Data],2,0)</f>
        <v>Bobby Russell</v>
      </c>
      <c r="O6338" t="str">
        <f>VLOOKUP(E6338,[1]!Customer_Data[#Data],2,0)</f>
        <v>Andrew Graham</v>
      </c>
      <c r="P6338" s="15">
        <f t="shared" ref="P6338:P6401" si="594">WEEKDAY(F6338)</f>
        <v>2</v>
      </c>
      <c r="Q6338">
        <f t="shared" ref="Q6338:Q6401" si="595">MONTH(F6338)</f>
        <v>4</v>
      </c>
      <c r="R6338">
        <f t="shared" ref="R6338:R6401" si="596">YEAR(F6338)</f>
        <v>2019</v>
      </c>
    </row>
    <row r="6339" spans="1:18" x14ac:dyDescent="0.25">
      <c r="A6339" s="6" t="s">
        <v>7364</v>
      </c>
      <c r="B6339" s="6" t="s">
        <v>340</v>
      </c>
      <c r="C6339" s="6" t="s">
        <v>386</v>
      </c>
      <c r="D6339" s="6" t="s">
        <v>20</v>
      </c>
      <c r="E6339" s="6" t="s">
        <v>2032</v>
      </c>
      <c r="F6339" s="10">
        <v>43670</v>
      </c>
      <c r="G6339" s="6">
        <v>3</v>
      </c>
      <c r="H6339" s="11">
        <f>VLOOKUP(B6339,[1]!Product_Data[#Data],4,0)</f>
        <v>1967</v>
      </c>
      <c r="I6339" s="11">
        <f>VLOOKUP(B6339,[1]!Product_Data[#Data],3,0)</f>
        <v>1397</v>
      </c>
      <c r="J6339" s="11">
        <f t="shared" ref="J6339:J6402" si="597">PRODUCT(I6339,G6339)</f>
        <v>4191</v>
      </c>
      <c r="K6339" s="11">
        <f t="shared" ref="K6339:K6402" si="598">PRODUCT(H6339,G6339)</f>
        <v>5901</v>
      </c>
      <c r="L6339" s="11">
        <f t="shared" ref="L6339:L6402" si="599">K6339-J6339</f>
        <v>1710</v>
      </c>
      <c r="M6339" t="str">
        <f>VLOOKUP(C6339,[1]!Location_Data[#Data],2,0)</f>
        <v>Carlsbad</v>
      </c>
      <c r="N6339" t="str">
        <f>VLOOKUP(D6339,[1]!Salespeople_Data[#Data],2,0)</f>
        <v>Joshua Cook</v>
      </c>
      <c r="O6339" t="str">
        <f>VLOOKUP(E6339,[1]!Customer_Data[#Data],2,0)</f>
        <v>Eugene Cooper</v>
      </c>
      <c r="P6339" s="15">
        <f t="shared" si="594"/>
        <v>4</v>
      </c>
      <c r="Q6339">
        <f t="shared" si="595"/>
        <v>7</v>
      </c>
      <c r="R6339">
        <f t="shared" si="596"/>
        <v>2019</v>
      </c>
    </row>
    <row r="6340" spans="1:18" x14ac:dyDescent="0.25">
      <c r="A6340" s="6" t="s">
        <v>7365</v>
      </c>
      <c r="B6340" s="6" t="s">
        <v>569</v>
      </c>
      <c r="C6340" s="6" t="s">
        <v>74</v>
      </c>
      <c r="D6340" s="6" t="s">
        <v>35</v>
      </c>
      <c r="E6340" s="6" t="s">
        <v>2605</v>
      </c>
      <c r="F6340" s="10">
        <v>43561</v>
      </c>
      <c r="G6340" s="6">
        <v>3</v>
      </c>
      <c r="H6340" s="11">
        <f>VLOOKUP(B6340,[1]!Product_Data[#Data],4,0)</f>
        <v>1178</v>
      </c>
      <c r="I6340" s="11">
        <f>VLOOKUP(B6340,[1]!Product_Data[#Data],3,0)</f>
        <v>683</v>
      </c>
      <c r="J6340" s="11">
        <f t="shared" si="597"/>
        <v>2049</v>
      </c>
      <c r="K6340" s="11">
        <f t="shared" si="598"/>
        <v>3534</v>
      </c>
      <c r="L6340" s="11">
        <f t="shared" si="599"/>
        <v>1485</v>
      </c>
      <c r="M6340" t="str">
        <f>VLOOKUP(C6340,[1]!Location_Data[#Data],2,0)</f>
        <v>West Covina</v>
      </c>
      <c r="N6340" t="str">
        <f>VLOOKUP(D6340,[1]!Salespeople_Data[#Data],2,0)</f>
        <v>Charles Harper</v>
      </c>
      <c r="O6340" t="str">
        <f>VLOOKUP(E6340,[1]!Customer_Data[#Data],2,0)</f>
        <v>Robert Price</v>
      </c>
      <c r="P6340" s="15">
        <f t="shared" si="594"/>
        <v>7</v>
      </c>
      <c r="Q6340">
        <f t="shared" si="595"/>
        <v>4</v>
      </c>
      <c r="R6340">
        <f t="shared" si="596"/>
        <v>2019</v>
      </c>
    </row>
    <row r="6341" spans="1:18" x14ac:dyDescent="0.25">
      <c r="A6341" s="6" t="s">
        <v>7366</v>
      </c>
      <c r="B6341" s="6" t="s">
        <v>461</v>
      </c>
      <c r="C6341" s="6" t="s">
        <v>469</v>
      </c>
      <c r="D6341" s="6" t="s">
        <v>91</v>
      </c>
      <c r="E6341" s="6" t="s">
        <v>1109</v>
      </c>
      <c r="F6341" s="10">
        <v>43818</v>
      </c>
      <c r="G6341" s="6">
        <v>4</v>
      </c>
      <c r="H6341" s="11">
        <f>VLOOKUP(B6341,[1]!Product_Data[#Data],4,0)</f>
        <v>35</v>
      </c>
      <c r="I6341" s="11">
        <f>VLOOKUP(B6341,[1]!Product_Data[#Data],3,0)</f>
        <v>22</v>
      </c>
      <c r="J6341" s="11">
        <f t="shared" si="597"/>
        <v>88</v>
      </c>
      <c r="K6341" s="11">
        <f t="shared" si="598"/>
        <v>140</v>
      </c>
      <c r="L6341" s="11">
        <f t="shared" si="599"/>
        <v>52</v>
      </c>
      <c r="M6341" t="str">
        <f>VLOOKUP(C6341,[1]!Location_Data[#Data],2,0)</f>
        <v>Escondido</v>
      </c>
      <c r="N6341" t="str">
        <f>VLOOKUP(D6341,[1]!Salespeople_Data[#Data],2,0)</f>
        <v>Howard Gardner</v>
      </c>
      <c r="O6341" t="str">
        <f>VLOOKUP(E6341,[1]!Customer_Data[#Data],2,0)</f>
        <v>Daniel Fernandez</v>
      </c>
      <c r="P6341" s="15">
        <f t="shared" si="594"/>
        <v>5</v>
      </c>
      <c r="Q6341">
        <f t="shared" si="595"/>
        <v>12</v>
      </c>
      <c r="R6341">
        <f t="shared" si="596"/>
        <v>2019</v>
      </c>
    </row>
    <row r="6342" spans="1:18" x14ac:dyDescent="0.25">
      <c r="A6342" s="6" t="s">
        <v>7367</v>
      </c>
      <c r="B6342" s="6" t="s">
        <v>177</v>
      </c>
      <c r="C6342" s="6" t="s">
        <v>48</v>
      </c>
      <c r="D6342" s="6" t="s">
        <v>91</v>
      </c>
      <c r="E6342" s="6" t="s">
        <v>2003</v>
      </c>
      <c r="F6342" s="10">
        <v>43536</v>
      </c>
      <c r="G6342" s="6">
        <v>3</v>
      </c>
      <c r="H6342" s="11">
        <f>VLOOKUP(B6342,[1]!Product_Data[#Data],4,0)</f>
        <v>2497</v>
      </c>
      <c r="I6342" s="11">
        <f>VLOOKUP(B6342,[1]!Product_Data[#Data],3,0)</f>
        <v>1473</v>
      </c>
      <c r="J6342" s="11">
        <f t="shared" si="597"/>
        <v>4419</v>
      </c>
      <c r="K6342" s="11">
        <f t="shared" si="598"/>
        <v>7491</v>
      </c>
      <c r="L6342" s="11">
        <f t="shared" si="599"/>
        <v>3072</v>
      </c>
      <c r="M6342" t="str">
        <f>VLOOKUP(C6342,[1]!Location_Data[#Data],2,0)</f>
        <v>Rialto</v>
      </c>
      <c r="N6342" t="str">
        <f>VLOOKUP(D6342,[1]!Salespeople_Data[#Data],2,0)</f>
        <v>Howard Gardner</v>
      </c>
      <c r="O6342" t="str">
        <f>VLOOKUP(E6342,[1]!Customer_Data[#Data],2,0)</f>
        <v>Phillip Coleman</v>
      </c>
      <c r="P6342" s="15">
        <f t="shared" si="594"/>
        <v>3</v>
      </c>
      <c r="Q6342">
        <f t="shared" si="595"/>
        <v>3</v>
      </c>
      <c r="R6342">
        <f t="shared" si="596"/>
        <v>2019</v>
      </c>
    </row>
    <row r="6343" spans="1:18" x14ac:dyDescent="0.25">
      <c r="A6343" s="6" t="s">
        <v>7368</v>
      </c>
      <c r="B6343" s="6" t="s">
        <v>185</v>
      </c>
      <c r="C6343" s="6" t="s">
        <v>392</v>
      </c>
      <c r="D6343" s="6" t="s">
        <v>53</v>
      </c>
      <c r="E6343" s="6" t="s">
        <v>1238</v>
      </c>
      <c r="F6343" s="10">
        <v>43733</v>
      </c>
      <c r="G6343" s="6">
        <v>4</v>
      </c>
      <c r="H6343" s="11">
        <f>VLOOKUP(B6343,[1]!Product_Data[#Data],4,0)</f>
        <v>667</v>
      </c>
      <c r="I6343" s="11">
        <f>VLOOKUP(B6343,[1]!Product_Data[#Data],3,0)</f>
        <v>387</v>
      </c>
      <c r="J6343" s="11">
        <f t="shared" si="597"/>
        <v>1548</v>
      </c>
      <c r="K6343" s="11">
        <f t="shared" si="598"/>
        <v>2668</v>
      </c>
      <c r="L6343" s="11">
        <f t="shared" si="599"/>
        <v>1120</v>
      </c>
      <c r="M6343" t="str">
        <f>VLOOKUP(C6343,[1]!Location_Data[#Data],2,0)</f>
        <v>Visalia</v>
      </c>
      <c r="N6343" t="str">
        <f>VLOOKUP(D6343,[1]!Salespeople_Data[#Data],2,0)</f>
        <v>Scott Mason</v>
      </c>
      <c r="O6343" t="str">
        <f>VLOOKUP(E6343,[1]!Customer_Data[#Data],2,0)</f>
        <v>Louis Chavez</v>
      </c>
      <c r="P6343" s="15">
        <f t="shared" si="594"/>
        <v>4</v>
      </c>
      <c r="Q6343">
        <f t="shared" si="595"/>
        <v>9</v>
      </c>
      <c r="R6343">
        <f t="shared" si="596"/>
        <v>2019</v>
      </c>
    </row>
    <row r="6344" spans="1:18" x14ac:dyDescent="0.25">
      <c r="A6344" s="6" t="s">
        <v>7369</v>
      </c>
      <c r="B6344" s="6" t="s">
        <v>8</v>
      </c>
      <c r="C6344" s="6" t="s">
        <v>355</v>
      </c>
      <c r="D6344" s="6" t="s">
        <v>170</v>
      </c>
      <c r="E6344" s="6" t="s">
        <v>3258</v>
      </c>
      <c r="F6344" s="10">
        <v>43676</v>
      </c>
      <c r="G6344" s="6">
        <v>1</v>
      </c>
      <c r="H6344" s="11">
        <f>VLOOKUP(B6344,[1]!Product_Data[#Data],4,0)</f>
        <v>1522</v>
      </c>
      <c r="I6344" s="11">
        <f>VLOOKUP(B6344,[1]!Product_Data[#Data],3,0)</f>
        <v>791</v>
      </c>
      <c r="J6344" s="11">
        <f t="shared" si="597"/>
        <v>791</v>
      </c>
      <c r="K6344" s="11">
        <f t="shared" si="598"/>
        <v>1522</v>
      </c>
      <c r="L6344" s="11">
        <f t="shared" si="599"/>
        <v>731</v>
      </c>
      <c r="M6344" t="str">
        <f>VLOOKUP(C6344,[1]!Location_Data[#Data],2,0)</f>
        <v>Burbank</v>
      </c>
      <c r="N6344" t="str">
        <f>VLOOKUP(D6344,[1]!Salespeople_Data[#Data],2,0)</f>
        <v>Sean Miller</v>
      </c>
      <c r="O6344" t="str">
        <f>VLOOKUP(E6344,[1]!Customer_Data[#Data],2,0)</f>
        <v>Roger Thompson</v>
      </c>
      <c r="P6344" s="15">
        <f t="shared" si="594"/>
        <v>3</v>
      </c>
      <c r="Q6344">
        <f t="shared" si="595"/>
        <v>7</v>
      </c>
      <c r="R6344">
        <f t="shared" si="596"/>
        <v>2019</v>
      </c>
    </row>
    <row r="6345" spans="1:18" x14ac:dyDescent="0.25">
      <c r="A6345" s="6" t="s">
        <v>7370</v>
      </c>
      <c r="B6345" s="6" t="s">
        <v>139</v>
      </c>
      <c r="C6345" s="6" t="s">
        <v>527</v>
      </c>
      <c r="D6345" s="6" t="s">
        <v>91</v>
      </c>
      <c r="E6345" s="6" t="s">
        <v>414</v>
      </c>
      <c r="F6345" s="10">
        <v>43750</v>
      </c>
      <c r="G6345" s="6">
        <v>4</v>
      </c>
      <c r="H6345" s="11">
        <f>VLOOKUP(B6345,[1]!Product_Data[#Data],4,0)</f>
        <v>817</v>
      </c>
      <c r="I6345" s="11">
        <f>VLOOKUP(B6345,[1]!Product_Data[#Data],3,0)</f>
        <v>409</v>
      </c>
      <c r="J6345" s="11">
        <f t="shared" si="597"/>
        <v>1636</v>
      </c>
      <c r="K6345" s="11">
        <f t="shared" si="598"/>
        <v>3268</v>
      </c>
      <c r="L6345" s="11">
        <f t="shared" si="599"/>
        <v>1632</v>
      </c>
      <c r="M6345" t="str">
        <f>VLOOKUP(C6345,[1]!Location_Data[#Data],2,0)</f>
        <v>Stockton</v>
      </c>
      <c r="N6345" t="str">
        <f>VLOOKUP(D6345,[1]!Salespeople_Data[#Data],2,0)</f>
        <v>Howard Gardner</v>
      </c>
      <c r="O6345" t="str">
        <f>VLOOKUP(E6345,[1]!Customer_Data[#Data],2,0)</f>
        <v>Samuel Fields</v>
      </c>
      <c r="P6345" s="15">
        <f t="shared" si="594"/>
        <v>7</v>
      </c>
      <c r="Q6345">
        <f t="shared" si="595"/>
        <v>10</v>
      </c>
      <c r="R6345">
        <f t="shared" si="596"/>
        <v>2019</v>
      </c>
    </row>
    <row r="6346" spans="1:18" x14ac:dyDescent="0.25">
      <c r="A6346" s="6" t="s">
        <v>7371</v>
      </c>
      <c r="B6346" s="6" t="s">
        <v>164</v>
      </c>
      <c r="C6346" s="6" t="s">
        <v>242</v>
      </c>
      <c r="D6346" s="6" t="s">
        <v>170</v>
      </c>
      <c r="E6346" s="6" t="s">
        <v>922</v>
      </c>
      <c r="F6346" s="10">
        <v>43525</v>
      </c>
      <c r="G6346" s="6">
        <v>3</v>
      </c>
      <c r="H6346" s="11">
        <f>VLOOKUP(B6346,[1]!Product_Data[#Data],4,0)</f>
        <v>637</v>
      </c>
      <c r="I6346" s="11">
        <f>VLOOKUP(B6346,[1]!Product_Data[#Data],3,0)</f>
        <v>389</v>
      </c>
      <c r="J6346" s="11">
        <f t="shared" si="597"/>
        <v>1167</v>
      </c>
      <c r="K6346" s="11">
        <f t="shared" si="598"/>
        <v>1911</v>
      </c>
      <c r="L6346" s="11">
        <f t="shared" si="599"/>
        <v>744</v>
      </c>
      <c r="M6346" t="str">
        <f>VLOOKUP(C6346,[1]!Location_Data[#Data],2,0)</f>
        <v>Downey</v>
      </c>
      <c r="N6346" t="str">
        <f>VLOOKUP(D6346,[1]!Salespeople_Data[#Data],2,0)</f>
        <v>Sean Miller</v>
      </c>
      <c r="O6346" t="str">
        <f>VLOOKUP(E6346,[1]!Customer_Data[#Data],2,0)</f>
        <v>David Mendoza</v>
      </c>
      <c r="P6346" s="15">
        <f t="shared" si="594"/>
        <v>6</v>
      </c>
      <c r="Q6346">
        <f t="shared" si="595"/>
        <v>3</v>
      </c>
      <c r="R6346">
        <f t="shared" si="596"/>
        <v>2019</v>
      </c>
    </row>
    <row r="6347" spans="1:18" x14ac:dyDescent="0.25">
      <c r="A6347" s="6" t="s">
        <v>7372</v>
      </c>
      <c r="B6347" s="6" t="s">
        <v>155</v>
      </c>
      <c r="C6347" s="6" t="s">
        <v>195</v>
      </c>
      <c r="D6347" s="6" t="s">
        <v>359</v>
      </c>
      <c r="E6347" s="6" t="s">
        <v>462</v>
      </c>
      <c r="F6347" s="10">
        <v>43791</v>
      </c>
      <c r="G6347" s="6">
        <v>3</v>
      </c>
      <c r="H6347" s="11">
        <f>VLOOKUP(B6347,[1]!Product_Data[#Data],4,0)</f>
        <v>1353</v>
      </c>
      <c r="I6347" s="11">
        <f>VLOOKUP(B6347,[1]!Product_Data[#Data],3,0)</f>
        <v>947</v>
      </c>
      <c r="J6347" s="11">
        <f t="shared" si="597"/>
        <v>2841</v>
      </c>
      <c r="K6347" s="11">
        <f t="shared" si="598"/>
        <v>4059</v>
      </c>
      <c r="L6347" s="11">
        <f t="shared" si="599"/>
        <v>1218</v>
      </c>
      <c r="M6347" t="str">
        <f>VLOOKUP(C6347,[1]!Location_Data[#Data],2,0)</f>
        <v>Pomona</v>
      </c>
      <c r="N6347" t="str">
        <f>VLOOKUP(D6347,[1]!Salespeople_Data[#Data],2,0)</f>
        <v>Eugene Holmes</v>
      </c>
      <c r="O6347" t="str">
        <f>VLOOKUP(E6347,[1]!Customer_Data[#Data],2,0)</f>
        <v>Thomas Chapman</v>
      </c>
      <c r="P6347" s="15">
        <f t="shared" si="594"/>
        <v>6</v>
      </c>
      <c r="Q6347">
        <f t="shared" si="595"/>
        <v>11</v>
      </c>
      <c r="R6347">
        <f t="shared" si="596"/>
        <v>2019</v>
      </c>
    </row>
    <row r="6348" spans="1:18" x14ac:dyDescent="0.25">
      <c r="A6348" s="6" t="s">
        <v>7373</v>
      </c>
      <c r="B6348" s="6" t="s">
        <v>177</v>
      </c>
      <c r="C6348" s="6" t="s">
        <v>34</v>
      </c>
      <c r="D6348" s="6" t="s">
        <v>63</v>
      </c>
      <c r="E6348" s="6" t="s">
        <v>1546</v>
      </c>
      <c r="F6348" s="10">
        <v>43591</v>
      </c>
      <c r="G6348" s="6">
        <v>2</v>
      </c>
      <c r="H6348" s="11">
        <f>VLOOKUP(B6348,[1]!Product_Data[#Data],4,0)</f>
        <v>2497</v>
      </c>
      <c r="I6348" s="11">
        <f>VLOOKUP(B6348,[1]!Product_Data[#Data],3,0)</f>
        <v>1473</v>
      </c>
      <c r="J6348" s="11">
        <f t="shared" si="597"/>
        <v>2946</v>
      </c>
      <c r="K6348" s="11">
        <f t="shared" si="598"/>
        <v>4994</v>
      </c>
      <c r="L6348" s="11">
        <f t="shared" si="599"/>
        <v>2048</v>
      </c>
      <c r="M6348" t="str">
        <f>VLOOKUP(C6348,[1]!Location_Data[#Data],2,0)</f>
        <v>Inglewood</v>
      </c>
      <c r="N6348" t="str">
        <f>VLOOKUP(D6348,[1]!Salespeople_Data[#Data],2,0)</f>
        <v>Jeremy Mendoza</v>
      </c>
      <c r="O6348" t="str">
        <f>VLOOKUP(E6348,[1]!Customer_Data[#Data],2,0)</f>
        <v>Edward Walker</v>
      </c>
      <c r="P6348" s="15">
        <f t="shared" si="594"/>
        <v>2</v>
      </c>
      <c r="Q6348">
        <f t="shared" si="595"/>
        <v>5</v>
      </c>
      <c r="R6348">
        <f t="shared" si="596"/>
        <v>2019</v>
      </c>
    </row>
    <row r="6349" spans="1:18" x14ac:dyDescent="0.25">
      <c r="A6349" s="6" t="s">
        <v>7374</v>
      </c>
      <c r="B6349" s="6" t="s">
        <v>479</v>
      </c>
      <c r="C6349" s="6" t="s">
        <v>66</v>
      </c>
      <c r="D6349" s="6" t="s">
        <v>141</v>
      </c>
      <c r="E6349" s="6" t="s">
        <v>1577</v>
      </c>
      <c r="F6349" s="10">
        <v>43713</v>
      </c>
      <c r="G6349" s="6">
        <v>1</v>
      </c>
      <c r="H6349" s="11">
        <f>VLOOKUP(B6349,[1]!Product_Data[#Data],4,0)</f>
        <v>123</v>
      </c>
      <c r="I6349" s="11">
        <f>VLOOKUP(B6349,[1]!Product_Data[#Data],3,0)</f>
        <v>84</v>
      </c>
      <c r="J6349" s="11">
        <f t="shared" si="597"/>
        <v>84</v>
      </c>
      <c r="K6349" s="11">
        <f t="shared" si="598"/>
        <v>123</v>
      </c>
      <c r="L6349" s="11">
        <f t="shared" si="599"/>
        <v>39</v>
      </c>
      <c r="M6349" t="str">
        <f>VLOOKUP(C6349,[1]!Location_Data[#Data],2,0)</f>
        <v>Ontario</v>
      </c>
      <c r="N6349" t="str">
        <f>VLOOKUP(D6349,[1]!Salespeople_Data[#Data],2,0)</f>
        <v>Arthur Mccoy</v>
      </c>
      <c r="O6349" t="str">
        <f>VLOOKUP(E6349,[1]!Customer_Data[#Data],2,0)</f>
        <v>Kevin Wood</v>
      </c>
      <c r="P6349" s="15">
        <f t="shared" si="594"/>
        <v>5</v>
      </c>
      <c r="Q6349">
        <f t="shared" si="595"/>
        <v>9</v>
      </c>
      <c r="R6349">
        <f t="shared" si="596"/>
        <v>2019</v>
      </c>
    </row>
    <row r="6350" spans="1:18" x14ac:dyDescent="0.25">
      <c r="A6350" s="6" t="s">
        <v>7375</v>
      </c>
      <c r="B6350" s="6" t="s">
        <v>668</v>
      </c>
      <c r="C6350" s="6" t="s">
        <v>57</v>
      </c>
      <c r="D6350" s="6" t="s">
        <v>146</v>
      </c>
      <c r="E6350" s="6" t="s">
        <v>934</v>
      </c>
      <c r="F6350" s="10">
        <v>43572</v>
      </c>
      <c r="G6350" s="6">
        <v>2</v>
      </c>
      <c r="H6350" s="11">
        <f>VLOOKUP(B6350,[1]!Product_Data[#Data],4,0)</f>
        <v>181</v>
      </c>
      <c r="I6350" s="11">
        <f>VLOOKUP(B6350,[1]!Product_Data[#Data],3,0)</f>
        <v>130</v>
      </c>
      <c r="J6350" s="11">
        <f t="shared" si="597"/>
        <v>260</v>
      </c>
      <c r="K6350" s="11">
        <f t="shared" si="598"/>
        <v>362</v>
      </c>
      <c r="L6350" s="11">
        <f t="shared" si="599"/>
        <v>102</v>
      </c>
      <c r="M6350" t="str">
        <f>VLOOKUP(C6350,[1]!Location_Data[#Data],2,0)</f>
        <v>Thousand Oaks</v>
      </c>
      <c r="N6350" t="str">
        <f>VLOOKUP(D6350,[1]!Salespeople_Data[#Data],2,0)</f>
        <v>Carl Elliott</v>
      </c>
      <c r="O6350" t="str">
        <f>VLOOKUP(E6350,[1]!Customer_Data[#Data],2,0)</f>
        <v>Christopher Nguyen</v>
      </c>
      <c r="P6350" s="15">
        <f t="shared" si="594"/>
        <v>4</v>
      </c>
      <c r="Q6350">
        <f t="shared" si="595"/>
        <v>4</v>
      </c>
      <c r="R6350">
        <f t="shared" si="596"/>
        <v>2019</v>
      </c>
    </row>
    <row r="6351" spans="1:18" x14ac:dyDescent="0.25">
      <c r="A6351" s="6" t="s">
        <v>7376</v>
      </c>
      <c r="B6351" s="6" t="s">
        <v>245</v>
      </c>
      <c r="C6351" s="6" t="s">
        <v>276</v>
      </c>
      <c r="D6351" s="6" t="s">
        <v>49</v>
      </c>
      <c r="E6351" s="6" t="s">
        <v>179</v>
      </c>
      <c r="F6351" s="10">
        <v>43661</v>
      </c>
      <c r="G6351" s="6">
        <v>1</v>
      </c>
      <c r="H6351" s="11">
        <f>VLOOKUP(B6351,[1]!Product_Data[#Data],4,0)</f>
        <v>818</v>
      </c>
      <c r="I6351" s="11">
        <f>VLOOKUP(B6351,[1]!Product_Data[#Data],3,0)</f>
        <v>450</v>
      </c>
      <c r="J6351" s="11">
        <f t="shared" si="597"/>
        <v>450</v>
      </c>
      <c r="K6351" s="11">
        <f t="shared" si="598"/>
        <v>818</v>
      </c>
      <c r="L6351" s="11">
        <f t="shared" si="599"/>
        <v>368</v>
      </c>
      <c r="M6351" t="str">
        <f>VLOOKUP(C6351,[1]!Location_Data[#Data],2,0)</f>
        <v>Orange</v>
      </c>
      <c r="N6351" t="str">
        <f>VLOOKUP(D6351,[1]!Salespeople_Data[#Data],2,0)</f>
        <v>Walter Cook</v>
      </c>
      <c r="O6351" t="str">
        <f>VLOOKUP(E6351,[1]!Customer_Data[#Data],2,0)</f>
        <v>Alan Miller</v>
      </c>
      <c r="P6351" s="15">
        <f t="shared" si="594"/>
        <v>2</v>
      </c>
      <c r="Q6351">
        <f t="shared" si="595"/>
        <v>7</v>
      </c>
      <c r="R6351">
        <f t="shared" si="596"/>
        <v>2019</v>
      </c>
    </row>
    <row r="6352" spans="1:18" x14ac:dyDescent="0.25">
      <c r="A6352" s="6" t="s">
        <v>7377</v>
      </c>
      <c r="B6352" s="6" t="s">
        <v>271</v>
      </c>
      <c r="C6352" s="6" t="s">
        <v>436</v>
      </c>
      <c r="D6352" s="6" t="s">
        <v>146</v>
      </c>
      <c r="E6352" s="6" t="s">
        <v>2225</v>
      </c>
      <c r="F6352" s="10">
        <v>43481</v>
      </c>
      <c r="G6352" s="6">
        <v>1</v>
      </c>
      <c r="H6352" s="11">
        <f>VLOOKUP(B6352,[1]!Product_Data[#Data],4,0)</f>
        <v>1587</v>
      </c>
      <c r="I6352" s="11">
        <f>VLOOKUP(B6352,[1]!Product_Data[#Data],3,0)</f>
        <v>1301</v>
      </c>
      <c r="J6352" s="11">
        <f t="shared" si="597"/>
        <v>1301</v>
      </c>
      <c r="K6352" s="11">
        <f t="shared" si="598"/>
        <v>1587</v>
      </c>
      <c r="L6352" s="11">
        <f t="shared" si="599"/>
        <v>286</v>
      </c>
      <c r="M6352" t="str">
        <f>VLOOKUP(C6352,[1]!Location_Data[#Data],2,0)</f>
        <v>Jurupa Valley</v>
      </c>
      <c r="N6352" t="str">
        <f>VLOOKUP(D6352,[1]!Salespeople_Data[#Data],2,0)</f>
        <v>Carl Elliott</v>
      </c>
      <c r="O6352" t="str">
        <f>VLOOKUP(E6352,[1]!Customer_Data[#Data],2,0)</f>
        <v>Ronald George</v>
      </c>
      <c r="P6352" s="15">
        <f t="shared" si="594"/>
        <v>4</v>
      </c>
      <c r="Q6352">
        <f t="shared" si="595"/>
        <v>1</v>
      </c>
      <c r="R6352">
        <f t="shared" si="596"/>
        <v>2019</v>
      </c>
    </row>
    <row r="6353" spans="1:18" x14ac:dyDescent="0.25">
      <c r="A6353" s="6" t="s">
        <v>7378</v>
      </c>
      <c r="B6353" s="6" t="s">
        <v>28</v>
      </c>
      <c r="C6353" s="6" t="s">
        <v>246</v>
      </c>
      <c r="D6353" s="6" t="s">
        <v>116</v>
      </c>
      <c r="E6353" s="6" t="s">
        <v>1429</v>
      </c>
      <c r="F6353" s="10">
        <v>43794</v>
      </c>
      <c r="G6353" s="6">
        <v>1</v>
      </c>
      <c r="H6353" s="11">
        <f>VLOOKUP(B6353,[1]!Product_Data[#Data],4,0)</f>
        <v>684</v>
      </c>
      <c r="I6353" s="11">
        <f>VLOOKUP(B6353,[1]!Product_Data[#Data],3,0)</f>
        <v>561</v>
      </c>
      <c r="J6353" s="11">
        <f t="shared" si="597"/>
        <v>561</v>
      </c>
      <c r="K6353" s="11">
        <f t="shared" si="598"/>
        <v>684</v>
      </c>
      <c r="L6353" s="11">
        <f t="shared" si="599"/>
        <v>123</v>
      </c>
      <c r="M6353" t="str">
        <f>VLOOKUP(C6353,[1]!Location_Data[#Data],2,0)</f>
        <v>San Francisco</v>
      </c>
      <c r="N6353" t="str">
        <f>VLOOKUP(D6353,[1]!Salespeople_Data[#Data],2,0)</f>
        <v>Roger Ramos</v>
      </c>
      <c r="O6353" t="str">
        <f>VLOOKUP(E6353,[1]!Customer_Data[#Data],2,0)</f>
        <v>Juan Lawrence</v>
      </c>
      <c r="P6353" s="15">
        <f t="shared" si="594"/>
        <v>2</v>
      </c>
      <c r="Q6353">
        <f t="shared" si="595"/>
        <v>11</v>
      </c>
      <c r="R6353">
        <f t="shared" si="596"/>
        <v>2019</v>
      </c>
    </row>
    <row r="6354" spans="1:18" x14ac:dyDescent="0.25">
      <c r="A6354" s="6" t="s">
        <v>7379</v>
      </c>
      <c r="B6354" s="6" t="s">
        <v>177</v>
      </c>
      <c r="C6354" s="6" t="s">
        <v>380</v>
      </c>
      <c r="D6354" s="6" t="s">
        <v>30</v>
      </c>
      <c r="E6354" s="6" t="s">
        <v>993</v>
      </c>
      <c r="F6354" s="10">
        <v>43692</v>
      </c>
      <c r="G6354" s="6">
        <v>1</v>
      </c>
      <c r="H6354" s="11">
        <f>VLOOKUP(B6354,[1]!Product_Data[#Data],4,0)</f>
        <v>2497</v>
      </c>
      <c r="I6354" s="11">
        <f>VLOOKUP(B6354,[1]!Product_Data[#Data],3,0)</f>
        <v>1473</v>
      </c>
      <c r="J6354" s="11">
        <f t="shared" si="597"/>
        <v>1473</v>
      </c>
      <c r="K6354" s="11">
        <f t="shared" si="598"/>
        <v>2497</v>
      </c>
      <c r="L6354" s="11">
        <f t="shared" si="599"/>
        <v>1024</v>
      </c>
      <c r="M6354" t="str">
        <f>VLOOKUP(C6354,[1]!Location_Data[#Data],2,0)</f>
        <v>Los Angeles</v>
      </c>
      <c r="N6354" t="str">
        <f>VLOOKUP(D6354,[1]!Salespeople_Data[#Data],2,0)</f>
        <v>Carl Hall</v>
      </c>
      <c r="O6354" t="str">
        <f>VLOOKUP(E6354,[1]!Customer_Data[#Data],2,0)</f>
        <v>Roy Jenkins</v>
      </c>
      <c r="P6354" s="15">
        <f t="shared" si="594"/>
        <v>5</v>
      </c>
      <c r="Q6354">
        <f t="shared" si="595"/>
        <v>8</v>
      </c>
      <c r="R6354">
        <f t="shared" si="596"/>
        <v>2019</v>
      </c>
    </row>
    <row r="6355" spans="1:18" x14ac:dyDescent="0.25">
      <c r="A6355" s="6" t="s">
        <v>7380</v>
      </c>
      <c r="B6355" s="6" t="s">
        <v>495</v>
      </c>
      <c r="C6355" s="6" t="s">
        <v>224</v>
      </c>
      <c r="D6355" s="6" t="s">
        <v>58</v>
      </c>
      <c r="E6355" s="6" t="s">
        <v>1401</v>
      </c>
      <c r="F6355" s="10">
        <v>43827</v>
      </c>
      <c r="G6355" s="6">
        <v>1</v>
      </c>
      <c r="H6355" s="11">
        <f>VLOOKUP(B6355,[1]!Product_Data[#Data],4,0)</f>
        <v>1467</v>
      </c>
      <c r="I6355" s="11">
        <f>VLOOKUP(B6355,[1]!Product_Data[#Data],3,0)</f>
        <v>807</v>
      </c>
      <c r="J6355" s="11">
        <f t="shared" si="597"/>
        <v>807</v>
      </c>
      <c r="K6355" s="11">
        <f t="shared" si="598"/>
        <v>1467</v>
      </c>
      <c r="L6355" s="11">
        <f t="shared" si="599"/>
        <v>660</v>
      </c>
      <c r="M6355" t="str">
        <f>VLOOKUP(C6355,[1]!Location_Data[#Data],2,0)</f>
        <v>Huntington Beach</v>
      </c>
      <c r="N6355" t="str">
        <f>VLOOKUP(D6355,[1]!Salespeople_Data[#Data],2,0)</f>
        <v>Christopher Tucker</v>
      </c>
      <c r="O6355" t="str">
        <f>VLOOKUP(E6355,[1]!Customer_Data[#Data],2,0)</f>
        <v>Keith Murray</v>
      </c>
      <c r="P6355" s="15">
        <f t="shared" si="594"/>
        <v>7</v>
      </c>
      <c r="Q6355">
        <f t="shared" si="595"/>
        <v>12</v>
      </c>
      <c r="R6355">
        <f t="shared" si="596"/>
        <v>2019</v>
      </c>
    </row>
    <row r="6356" spans="1:18" x14ac:dyDescent="0.25">
      <c r="A6356" s="6" t="s">
        <v>7381</v>
      </c>
      <c r="B6356" s="6" t="s">
        <v>321</v>
      </c>
      <c r="C6356" s="6" t="s">
        <v>24</v>
      </c>
      <c r="D6356" s="6" t="s">
        <v>239</v>
      </c>
      <c r="E6356" s="6" t="s">
        <v>130</v>
      </c>
      <c r="F6356" s="10">
        <v>43759</v>
      </c>
      <c r="G6356" s="6">
        <v>1</v>
      </c>
      <c r="H6356" s="11">
        <f>VLOOKUP(B6356,[1]!Product_Data[#Data],4,0)</f>
        <v>2391</v>
      </c>
      <c r="I6356" s="11">
        <f>VLOOKUP(B6356,[1]!Product_Data[#Data],3,0)</f>
        <v>1291</v>
      </c>
      <c r="J6356" s="11">
        <f t="shared" si="597"/>
        <v>1291</v>
      </c>
      <c r="K6356" s="11">
        <f t="shared" si="598"/>
        <v>2391</v>
      </c>
      <c r="L6356" s="11">
        <f t="shared" si="599"/>
        <v>1100</v>
      </c>
      <c r="M6356" t="str">
        <f>VLOOKUP(C6356,[1]!Location_Data[#Data],2,0)</f>
        <v>Lancaster</v>
      </c>
      <c r="N6356" t="str">
        <f>VLOOKUP(D6356,[1]!Salespeople_Data[#Data],2,0)</f>
        <v>John Reyes</v>
      </c>
      <c r="O6356" t="str">
        <f>VLOOKUP(E6356,[1]!Customer_Data[#Data],2,0)</f>
        <v>David Nguyen</v>
      </c>
      <c r="P6356" s="15">
        <f t="shared" si="594"/>
        <v>2</v>
      </c>
      <c r="Q6356">
        <f t="shared" si="595"/>
        <v>10</v>
      </c>
      <c r="R6356">
        <f t="shared" si="596"/>
        <v>2019</v>
      </c>
    </row>
    <row r="6357" spans="1:18" x14ac:dyDescent="0.25">
      <c r="A6357" s="6" t="s">
        <v>7382</v>
      </c>
      <c r="B6357" s="6" t="s">
        <v>395</v>
      </c>
      <c r="C6357" s="6" t="s">
        <v>392</v>
      </c>
      <c r="D6357" s="6" t="s">
        <v>141</v>
      </c>
      <c r="E6357" s="6" t="s">
        <v>878</v>
      </c>
      <c r="F6357" s="10">
        <v>43630</v>
      </c>
      <c r="G6357" s="6">
        <v>2</v>
      </c>
      <c r="H6357" s="11">
        <f>VLOOKUP(B6357,[1]!Product_Data[#Data],4,0)</f>
        <v>2257</v>
      </c>
      <c r="I6357" s="11">
        <f>VLOOKUP(B6357,[1]!Product_Data[#Data],3,0)</f>
        <v>1535</v>
      </c>
      <c r="J6357" s="11">
        <f t="shared" si="597"/>
        <v>3070</v>
      </c>
      <c r="K6357" s="11">
        <f t="shared" si="598"/>
        <v>4514</v>
      </c>
      <c r="L6357" s="11">
        <f t="shared" si="599"/>
        <v>1444</v>
      </c>
      <c r="M6357" t="str">
        <f>VLOOKUP(C6357,[1]!Location_Data[#Data],2,0)</f>
        <v>Visalia</v>
      </c>
      <c r="N6357" t="str">
        <f>VLOOKUP(D6357,[1]!Salespeople_Data[#Data],2,0)</f>
        <v>Arthur Mccoy</v>
      </c>
      <c r="O6357" t="str">
        <f>VLOOKUP(E6357,[1]!Customer_Data[#Data],2,0)</f>
        <v>Thomas Gray</v>
      </c>
      <c r="P6357" s="15">
        <f t="shared" si="594"/>
        <v>6</v>
      </c>
      <c r="Q6357">
        <f t="shared" si="595"/>
        <v>6</v>
      </c>
      <c r="R6357">
        <f t="shared" si="596"/>
        <v>2019</v>
      </c>
    </row>
    <row r="6358" spans="1:18" x14ac:dyDescent="0.25">
      <c r="A6358" s="6" t="s">
        <v>7383</v>
      </c>
      <c r="B6358" s="6" t="s">
        <v>232</v>
      </c>
      <c r="C6358" s="6" t="s">
        <v>362</v>
      </c>
      <c r="D6358" s="6" t="s">
        <v>96</v>
      </c>
      <c r="E6358" s="6" t="s">
        <v>1666</v>
      </c>
      <c r="F6358" s="10">
        <v>43531</v>
      </c>
      <c r="G6358" s="6">
        <v>1</v>
      </c>
      <c r="H6358" s="11">
        <f>VLOOKUP(B6358,[1]!Product_Data[#Data],4,0)</f>
        <v>1119</v>
      </c>
      <c r="I6358" s="11">
        <f>VLOOKUP(B6358,[1]!Product_Data[#Data],3,0)</f>
        <v>683</v>
      </c>
      <c r="J6358" s="11">
        <f t="shared" si="597"/>
        <v>683</v>
      </c>
      <c r="K6358" s="11">
        <f t="shared" si="598"/>
        <v>1119</v>
      </c>
      <c r="L6358" s="11">
        <f t="shared" si="599"/>
        <v>436</v>
      </c>
      <c r="M6358" t="str">
        <f>VLOOKUP(C6358,[1]!Location_Data[#Data],2,0)</f>
        <v>San Bernardino</v>
      </c>
      <c r="N6358" t="str">
        <f>VLOOKUP(D6358,[1]!Salespeople_Data[#Data],2,0)</f>
        <v>Brian Thomas</v>
      </c>
      <c r="O6358" t="str">
        <f>VLOOKUP(E6358,[1]!Customer_Data[#Data],2,0)</f>
        <v>Mark Montgomery</v>
      </c>
      <c r="P6358" s="15">
        <f t="shared" si="594"/>
        <v>5</v>
      </c>
      <c r="Q6358">
        <f t="shared" si="595"/>
        <v>3</v>
      </c>
      <c r="R6358">
        <f t="shared" si="596"/>
        <v>2019</v>
      </c>
    </row>
    <row r="6359" spans="1:18" x14ac:dyDescent="0.25">
      <c r="A6359" s="6" t="s">
        <v>7384</v>
      </c>
      <c r="B6359" s="6" t="s">
        <v>321</v>
      </c>
      <c r="C6359" s="6" t="s">
        <v>527</v>
      </c>
      <c r="D6359" s="6" t="s">
        <v>447</v>
      </c>
      <c r="E6359" s="6" t="s">
        <v>1412</v>
      </c>
      <c r="F6359" s="10">
        <v>43510</v>
      </c>
      <c r="G6359" s="6">
        <v>2</v>
      </c>
      <c r="H6359" s="11">
        <f>VLOOKUP(B6359,[1]!Product_Data[#Data],4,0)</f>
        <v>2391</v>
      </c>
      <c r="I6359" s="11">
        <f>VLOOKUP(B6359,[1]!Product_Data[#Data],3,0)</f>
        <v>1291</v>
      </c>
      <c r="J6359" s="11">
        <f t="shared" si="597"/>
        <v>2582</v>
      </c>
      <c r="K6359" s="11">
        <f t="shared" si="598"/>
        <v>4782</v>
      </c>
      <c r="L6359" s="11">
        <f t="shared" si="599"/>
        <v>2200</v>
      </c>
      <c r="M6359" t="str">
        <f>VLOOKUP(C6359,[1]!Location_Data[#Data],2,0)</f>
        <v>Stockton</v>
      </c>
      <c r="N6359" t="str">
        <f>VLOOKUP(D6359,[1]!Salespeople_Data[#Data],2,0)</f>
        <v>Howard Sims</v>
      </c>
      <c r="O6359" t="str">
        <f>VLOOKUP(E6359,[1]!Customer_Data[#Data],2,0)</f>
        <v>Richard Peters</v>
      </c>
      <c r="P6359" s="15">
        <f t="shared" si="594"/>
        <v>5</v>
      </c>
      <c r="Q6359">
        <f t="shared" si="595"/>
        <v>2</v>
      </c>
      <c r="R6359">
        <f t="shared" si="596"/>
        <v>2019</v>
      </c>
    </row>
    <row r="6360" spans="1:18" x14ac:dyDescent="0.25">
      <c r="A6360" s="6" t="s">
        <v>7385</v>
      </c>
      <c r="B6360" s="6" t="s">
        <v>461</v>
      </c>
      <c r="C6360" s="6" t="s">
        <v>44</v>
      </c>
      <c r="D6360" s="6" t="s">
        <v>96</v>
      </c>
      <c r="E6360" s="6" t="s">
        <v>1522</v>
      </c>
      <c r="F6360" s="10">
        <v>43513</v>
      </c>
      <c r="G6360" s="6">
        <v>1</v>
      </c>
      <c r="H6360" s="11">
        <f>VLOOKUP(B6360,[1]!Product_Data[#Data],4,0)</f>
        <v>35</v>
      </c>
      <c r="I6360" s="11">
        <f>VLOOKUP(B6360,[1]!Product_Data[#Data],3,0)</f>
        <v>22</v>
      </c>
      <c r="J6360" s="11">
        <f t="shared" si="597"/>
        <v>22</v>
      </c>
      <c r="K6360" s="11">
        <f t="shared" si="598"/>
        <v>35</v>
      </c>
      <c r="L6360" s="11">
        <f t="shared" si="599"/>
        <v>13</v>
      </c>
      <c r="M6360" t="str">
        <f>VLOOKUP(C6360,[1]!Location_Data[#Data],2,0)</f>
        <v>Moreno Valley</v>
      </c>
      <c r="N6360" t="str">
        <f>VLOOKUP(D6360,[1]!Salespeople_Data[#Data],2,0)</f>
        <v>Brian Thomas</v>
      </c>
      <c r="O6360" t="str">
        <f>VLOOKUP(E6360,[1]!Customer_Data[#Data],2,0)</f>
        <v>Ryan Ruiz</v>
      </c>
      <c r="P6360" s="15">
        <f t="shared" si="594"/>
        <v>1</v>
      </c>
      <c r="Q6360">
        <f t="shared" si="595"/>
        <v>2</v>
      </c>
      <c r="R6360">
        <f t="shared" si="596"/>
        <v>2019</v>
      </c>
    </row>
    <row r="6361" spans="1:18" x14ac:dyDescent="0.25">
      <c r="A6361" s="6" t="s">
        <v>7386</v>
      </c>
      <c r="B6361" s="6" t="s">
        <v>305</v>
      </c>
      <c r="C6361" s="6" t="s">
        <v>331</v>
      </c>
      <c r="D6361" s="6" t="s">
        <v>356</v>
      </c>
      <c r="E6361" s="6" t="s">
        <v>894</v>
      </c>
      <c r="F6361" s="10">
        <v>43502</v>
      </c>
      <c r="G6361" s="6">
        <v>1</v>
      </c>
      <c r="H6361" s="11">
        <f>VLOOKUP(B6361,[1]!Product_Data[#Data],4,0)</f>
        <v>504</v>
      </c>
      <c r="I6361" s="11">
        <f>VLOOKUP(B6361,[1]!Product_Data[#Data],3,0)</f>
        <v>408</v>
      </c>
      <c r="J6361" s="11">
        <f t="shared" si="597"/>
        <v>408</v>
      </c>
      <c r="K6361" s="11">
        <f t="shared" si="598"/>
        <v>504</v>
      </c>
      <c r="L6361" s="11">
        <f t="shared" si="599"/>
        <v>96</v>
      </c>
      <c r="M6361" t="str">
        <f>VLOOKUP(C6361,[1]!Location_Data[#Data],2,0)</f>
        <v>Sunnyvale</v>
      </c>
      <c r="N6361" t="str">
        <f>VLOOKUP(D6361,[1]!Salespeople_Data[#Data],2,0)</f>
        <v>Jimmy Young</v>
      </c>
      <c r="O6361" t="str">
        <f>VLOOKUP(E6361,[1]!Customer_Data[#Data],2,0)</f>
        <v>Jeremy Arnold</v>
      </c>
      <c r="P6361" s="15">
        <f t="shared" si="594"/>
        <v>4</v>
      </c>
      <c r="Q6361">
        <f t="shared" si="595"/>
        <v>2</v>
      </c>
      <c r="R6361">
        <f t="shared" si="596"/>
        <v>2019</v>
      </c>
    </row>
    <row r="6362" spans="1:18" x14ac:dyDescent="0.25">
      <c r="A6362" s="6" t="s">
        <v>7387</v>
      </c>
      <c r="B6362" s="6" t="s">
        <v>47</v>
      </c>
      <c r="C6362" s="6" t="s">
        <v>14</v>
      </c>
      <c r="D6362" s="6" t="s">
        <v>71</v>
      </c>
      <c r="E6362" s="6" t="s">
        <v>2891</v>
      </c>
      <c r="F6362" s="10">
        <v>43720</v>
      </c>
      <c r="G6362" s="6">
        <v>1</v>
      </c>
      <c r="H6362" s="11">
        <f>VLOOKUP(B6362,[1]!Product_Data[#Data],4,0)</f>
        <v>1812</v>
      </c>
      <c r="I6362" s="11">
        <f>VLOOKUP(B6362,[1]!Product_Data[#Data],3,0)</f>
        <v>1305</v>
      </c>
      <c r="J6362" s="11">
        <f t="shared" si="597"/>
        <v>1305</v>
      </c>
      <c r="K6362" s="11">
        <f t="shared" si="598"/>
        <v>1812</v>
      </c>
      <c r="L6362" s="11">
        <f t="shared" si="599"/>
        <v>507</v>
      </c>
      <c r="M6362" t="str">
        <f>VLOOKUP(C6362,[1]!Location_Data[#Data],2,0)</f>
        <v>Santa Clarita</v>
      </c>
      <c r="N6362" t="str">
        <f>VLOOKUP(D6362,[1]!Salespeople_Data[#Data],2,0)</f>
        <v>Gary Rodriguez</v>
      </c>
      <c r="O6362" t="str">
        <f>VLOOKUP(E6362,[1]!Customer_Data[#Data],2,0)</f>
        <v>Gregory Simmons</v>
      </c>
      <c r="P6362" s="15">
        <f t="shared" si="594"/>
        <v>5</v>
      </c>
      <c r="Q6362">
        <f t="shared" si="595"/>
        <v>9</v>
      </c>
      <c r="R6362">
        <f t="shared" si="596"/>
        <v>2019</v>
      </c>
    </row>
    <row r="6363" spans="1:18" x14ac:dyDescent="0.25">
      <c r="A6363" s="6" t="s">
        <v>7388</v>
      </c>
      <c r="B6363" s="6" t="s">
        <v>603</v>
      </c>
      <c r="C6363" s="6" t="s">
        <v>9</v>
      </c>
      <c r="D6363" s="6" t="s">
        <v>63</v>
      </c>
      <c r="E6363" s="6" t="s">
        <v>801</v>
      </c>
      <c r="F6363" s="10">
        <v>43556</v>
      </c>
      <c r="G6363" s="6">
        <v>1</v>
      </c>
      <c r="H6363" s="11">
        <f>VLOOKUP(B6363,[1]!Product_Data[#Data],4,0)</f>
        <v>2495</v>
      </c>
      <c r="I6363" s="11">
        <f>VLOOKUP(B6363,[1]!Product_Data[#Data],3,0)</f>
        <v>1896</v>
      </c>
      <c r="J6363" s="11">
        <f t="shared" si="597"/>
        <v>1896</v>
      </c>
      <c r="K6363" s="11">
        <f t="shared" si="598"/>
        <v>2495</v>
      </c>
      <c r="L6363" s="11">
        <f t="shared" si="599"/>
        <v>599</v>
      </c>
      <c r="M6363" t="str">
        <f>VLOOKUP(C6363,[1]!Location_Data[#Data],2,0)</f>
        <v>San Mateo</v>
      </c>
      <c r="N6363" t="str">
        <f>VLOOKUP(D6363,[1]!Salespeople_Data[#Data],2,0)</f>
        <v>Jeremy Mendoza</v>
      </c>
      <c r="O6363" t="str">
        <f>VLOOKUP(E6363,[1]!Customer_Data[#Data],2,0)</f>
        <v>Kenneth Hill</v>
      </c>
      <c r="P6363" s="15">
        <f t="shared" si="594"/>
        <v>2</v>
      </c>
      <c r="Q6363">
        <f t="shared" si="595"/>
        <v>4</v>
      </c>
      <c r="R6363">
        <f t="shared" si="596"/>
        <v>2019</v>
      </c>
    </row>
    <row r="6364" spans="1:18" x14ac:dyDescent="0.25">
      <c r="A6364" s="6" t="s">
        <v>7389</v>
      </c>
      <c r="B6364" s="6" t="s">
        <v>395</v>
      </c>
      <c r="C6364" s="6" t="s">
        <v>249</v>
      </c>
      <c r="D6364" s="6" t="s">
        <v>80</v>
      </c>
      <c r="E6364" s="6" t="s">
        <v>1299</v>
      </c>
      <c r="F6364" s="10">
        <v>43535</v>
      </c>
      <c r="G6364" s="6">
        <v>3</v>
      </c>
      <c r="H6364" s="11">
        <f>VLOOKUP(B6364,[1]!Product_Data[#Data],4,0)</f>
        <v>2257</v>
      </c>
      <c r="I6364" s="11">
        <f>VLOOKUP(B6364,[1]!Product_Data[#Data],3,0)</f>
        <v>1535</v>
      </c>
      <c r="J6364" s="11">
        <f t="shared" si="597"/>
        <v>4605</v>
      </c>
      <c r="K6364" s="11">
        <f t="shared" si="598"/>
        <v>6771</v>
      </c>
      <c r="L6364" s="11">
        <f t="shared" si="599"/>
        <v>2166</v>
      </c>
      <c r="M6364" t="str">
        <f>VLOOKUP(C6364,[1]!Location_Data[#Data],2,0)</f>
        <v>Roseville</v>
      </c>
      <c r="N6364" t="str">
        <f>VLOOKUP(D6364,[1]!Salespeople_Data[#Data],2,0)</f>
        <v>Henry Nelson</v>
      </c>
      <c r="O6364" t="str">
        <f>VLOOKUP(E6364,[1]!Customer_Data[#Data],2,0)</f>
        <v>Christopher Matthews</v>
      </c>
      <c r="P6364" s="15">
        <f t="shared" si="594"/>
        <v>2</v>
      </c>
      <c r="Q6364">
        <f t="shared" si="595"/>
        <v>3</v>
      </c>
      <c r="R6364">
        <f t="shared" si="596"/>
        <v>2019</v>
      </c>
    </row>
    <row r="6365" spans="1:18" x14ac:dyDescent="0.25">
      <c r="A6365" s="6" t="s">
        <v>7390</v>
      </c>
      <c r="B6365" s="6" t="s">
        <v>109</v>
      </c>
      <c r="C6365" s="6" t="s">
        <v>57</v>
      </c>
      <c r="D6365" s="6" t="s">
        <v>216</v>
      </c>
      <c r="E6365" s="6" t="s">
        <v>425</v>
      </c>
      <c r="F6365" s="10">
        <v>43621</v>
      </c>
      <c r="G6365" s="6">
        <v>1</v>
      </c>
      <c r="H6365" s="11">
        <f>VLOOKUP(B6365,[1]!Product_Data[#Data],4,0)</f>
        <v>1783</v>
      </c>
      <c r="I6365" s="11">
        <f>VLOOKUP(B6365,[1]!Product_Data[#Data],3,0)</f>
        <v>1230</v>
      </c>
      <c r="J6365" s="11">
        <f t="shared" si="597"/>
        <v>1230</v>
      </c>
      <c r="K6365" s="11">
        <f t="shared" si="598"/>
        <v>1783</v>
      </c>
      <c r="L6365" s="11">
        <f t="shared" si="599"/>
        <v>553</v>
      </c>
      <c r="M6365" t="str">
        <f>VLOOKUP(C6365,[1]!Location_Data[#Data],2,0)</f>
        <v>Thousand Oaks</v>
      </c>
      <c r="N6365" t="str">
        <f>VLOOKUP(D6365,[1]!Salespeople_Data[#Data],2,0)</f>
        <v>Ernest Wagner</v>
      </c>
      <c r="O6365" t="str">
        <f>VLOOKUP(E6365,[1]!Customer_Data[#Data],2,0)</f>
        <v>Terry Payne</v>
      </c>
      <c r="P6365" s="15">
        <f t="shared" si="594"/>
        <v>4</v>
      </c>
      <c r="Q6365">
        <f t="shared" si="595"/>
        <v>6</v>
      </c>
      <c r="R6365">
        <f t="shared" si="596"/>
        <v>2019</v>
      </c>
    </row>
    <row r="6366" spans="1:18" x14ac:dyDescent="0.25">
      <c r="A6366" s="6" t="s">
        <v>7391</v>
      </c>
      <c r="B6366" s="6" t="s">
        <v>560</v>
      </c>
      <c r="C6366" s="6" t="s">
        <v>9</v>
      </c>
      <c r="D6366" s="6" t="s">
        <v>359</v>
      </c>
      <c r="E6366" s="6" t="s">
        <v>563</v>
      </c>
      <c r="F6366" s="10">
        <v>43699</v>
      </c>
      <c r="G6366" s="6">
        <v>3</v>
      </c>
      <c r="H6366" s="11">
        <f>VLOOKUP(B6366,[1]!Product_Data[#Data],4,0)</f>
        <v>1809</v>
      </c>
      <c r="I6366" s="11">
        <f>VLOOKUP(B6366,[1]!Product_Data[#Data],3,0)</f>
        <v>1067</v>
      </c>
      <c r="J6366" s="11">
        <f t="shared" si="597"/>
        <v>3201</v>
      </c>
      <c r="K6366" s="11">
        <f t="shared" si="598"/>
        <v>5427</v>
      </c>
      <c r="L6366" s="11">
        <f t="shared" si="599"/>
        <v>2226</v>
      </c>
      <c r="M6366" t="str">
        <f>VLOOKUP(C6366,[1]!Location_Data[#Data],2,0)</f>
        <v>San Mateo</v>
      </c>
      <c r="N6366" t="str">
        <f>VLOOKUP(D6366,[1]!Salespeople_Data[#Data],2,0)</f>
        <v>Eugene Holmes</v>
      </c>
      <c r="O6366" t="str">
        <f>VLOOKUP(E6366,[1]!Customer_Data[#Data],2,0)</f>
        <v>Harold Matthews</v>
      </c>
      <c r="P6366" s="15">
        <f t="shared" si="594"/>
        <v>5</v>
      </c>
      <c r="Q6366">
        <f t="shared" si="595"/>
        <v>8</v>
      </c>
      <c r="R6366">
        <f t="shared" si="596"/>
        <v>2019</v>
      </c>
    </row>
    <row r="6367" spans="1:18" x14ac:dyDescent="0.25">
      <c r="A6367" s="6" t="s">
        <v>7392</v>
      </c>
      <c r="B6367" s="6" t="s">
        <v>553</v>
      </c>
      <c r="C6367" s="6" t="s">
        <v>135</v>
      </c>
      <c r="D6367" s="6" t="s">
        <v>359</v>
      </c>
      <c r="E6367" s="6" t="s">
        <v>538</v>
      </c>
      <c r="F6367" s="10">
        <v>43619</v>
      </c>
      <c r="G6367" s="6">
        <v>2</v>
      </c>
      <c r="H6367" s="11">
        <f>VLOOKUP(B6367,[1]!Product_Data[#Data],4,0)</f>
        <v>1798</v>
      </c>
      <c r="I6367" s="11">
        <f>VLOOKUP(B6367,[1]!Product_Data[#Data],3,0)</f>
        <v>971</v>
      </c>
      <c r="J6367" s="11">
        <f t="shared" si="597"/>
        <v>1942</v>
      </c>
      <c r="K6367" s="11">
        <f t="shared" si="598"/>
        <v>3596</v>
      </c>
      <c r="L6367" s="11">
        <f t="shared" si="599"/>
        <v>1654</v>
      </c>
      <c r="M6367" t="str">
        <f>VLOOKUP(C6367,[1]!Location_Data[#Data],2,0)</f>
        <v>Oxnard</v>
      </c>
      <c r="N6367" t="str">
        <f>VLOOKUP(D6367,[1]!Salespeople_Data[#Data],2,0)</f>
        <v>Eugene Holmes</v>
      </c>
      <c r="O6367" t="str">
        <f>VLOOKUP(E6367,[1]!Customer_Data[#Data],2,0)</f>
        <v>Jonathan Lynch</v>
      </c>
      <c r="P6367" s="15">
        <f t="shared" si="594"/>
        <v>2</v>
      </c>
      <c r="Q6367">
        <f t="shared" si="595"/>
        <v>6</v>
      </c>
      <c r="R6367">
        <f t="shared" si="596"/>
        <v>2019</v>
      </c>
    </row>
    <row r="6368" spans="1:18" x14ac:dyDescent="0.25">
      <c r="A6368" s="6" t="s">
        <v>7393</v>
      </c>
      <c r="B6368" s="6" t="s">
        <v>553</v>
      </c>
      <c r="C6368" s="6" t="s">
        <v>527</v>
      </c>
      <c r="D6368" s="6" t="s">
        <v>63</v>
      </c>
      <c r="E6368" s="6" t="s">
        <v>4102</v>
      </c>
      <c r="F6368" s="10">
        <v>43548</v>
      </c>
      <c r="G6368" s="6">
        <v>1</v>
      </c>
      <c r="H6368" s="11">
        <f>VLOOKUP(B6368,[1]!Product_Data[#Data],4,0)</f>
        <v>1798</v>
      </c>
      <c r="I6368" s="11">
        <f>VLOOKUP(B6368,[1]!Product_Data[#Data],3,0)</f>
        <v>971</v>
      </c>
      <c r="J6368" s="11">
        <f t="shared" si="597"/>
        <v>971</v>
      </c>
      <c r="K6368" s="11">
        <f t="shared" si="598"/>
        <v>1798</v>
      </c>
      <c r="L6368" s="11">
        <f t="shared" si="599"/>
        <v>827</v>
      </c>
      <c r="M6368" t="str">
        <f>VLOOKUP(C6368,[1]!Location_Data[#Data],2,0)</f>
        <v>Stockton</v>
      </c>
      <c r="N6368" t="str">
        <f>VLOOKUP(D6368,[1]!Salespeople_Data[#Data],2,0)</f>
        <v>Jeremy Mendoza</v>
      </c>
      <c r="O6368" t="str">
        <f>VLOOKUP(E6368,[1]!Customer_Data[#Data],2,0)</f>
        <v>Sean Vasquez</v>
      </c>
      <c r="P6368" s="15">
        <f t="shared" si="594"/>
        <v>1</v>
      </c>
      <c r="Q6368">
        <f t="shared" si="595"/>
        <v>3</v>
      </c>
      <c r="R6368">
        <f t="shared" si="596"/>
        <v>2019</v>
      </c>
    </row>
    <row r="6369" spans="1:18" x14ac:dyDescent="0.25">
      <c r="A6369" s="6" t="s">
        <v>7394</v>
      </c>
      <c r="B6369" s="6" t="s">
        <v>69</v>
      </c>
      <c r="C6369" s="6" t="s">
        <v>392</v>
      </c>
      <c r="D6369" s="6" t="s">
        <v>10</v>
      </c>
      <c r="E6369" s="6" t="s">
        <v>2058</v>
      </c>
      <c r="F6369" s="10">
        <v>43774</v>
      </c>
      <c r="G6369" s="6">
        <v>1</v>
      </c>
      <c r="H6369" s="11">
        <f>VLOOKUP(B6369,[1]!Product_Data[#Data],4,0)</f>
        <v>1351</v>
      </c>
      <c r="I6369" s="11">
        <f>VLOOKUP(B6369,[1]!Product_Data[#Data],3,0)</f>
        <v>1108</v>
      </c>
      <c r="J6369" s="11">
        <f t="shared" si="597"/>
        <v>1108</v>
      </c>
      <c r="K6369" s="11">
        <f t="shared" si="598"/>
        <v>1351</v>
      </c>
      <c r="L6369" s="11">
        <f t="shared" si="599"/>
        <v>243</v>
      </c>
      <c r="M6369" t="str">
        <f>VLOOKUP(C6369,[1]!Location_Data[#Data],2,0)</f>
        <v>Visalia</v>
      </c>
      <c r="N6369" t="str">
        <f>VLOOKUP(D6369,[1]!Salespeople_Data[#Data],2,0)</f>
        <v>Justin Lynch</v>
      </c>
      <c r="O6369" t="str">
        <f>VLOOKUP(E6369,[1]!Customer_Data[#Data],2,0)</f>
        <v>Justin Miller</v>
      </c>
      <c r="P6369" s="15">
        <f t="shared" si="594"/>
        <v>3</v>
      </c>
      <c r="Q6369">
        <f t="shared" si="595"/>
        <v>11</v>
      </c>
      <c r="R6369">
        <f t="shared" si="596"/>
        <v>2019</v>
      </c>
    </row>
    <row r="6370" spans="1:18" x14ac:dyDescent="0.25">
      <c r="A6370" s="6" t="s">
        <v>7395</v>
      </c>
      <c r="B6370" s="6" t="s">
        <v>325</v>
      </c>
      <c r="C6370" s="6" t="s">
        <v>190</v>
      </c>
      <c r="D6370" s="6" t="s">
        <v>239</v>
      </c>
      <c r="E6370" s="6" t="s">
        <v>2085</v>
      </c>
      <c r="F6370" s="10">
        <v>43747</v>
      </c>
      <c r="G6370" s="6">
        <v>1</v>
      </c>
      <c r="H6370" s="11">
        <f>VLOOKUP(B6370,[1]!Product_Data[#Data],4,0)</f>
        <v>1526</v>
      </c>
      <c r="I6370" s="11">
        <f>VLOOKUP(B6370,[1]!Product_Data[#Data],3,0)</f>
        <v>1251</v>
      </c>
      <c r="J6370" s="11">
        <f t="shared" si="597"/>
        <v>1251</v>
      </c>
      <c r="K6370" s="11">
        <f t="shared" si="598"/>
        <v>1526</v>
      </c>
      <c r="L6370" s="11">
        <f t="shared" si="599"/>
        <v>275</v>
      </c>
      <c r="M6370" t="str">
        <f>VLOOKUP(C6370,[1]!Location_Data[#Data],2,0)</f>
        <v>Oakland</v>
      </c>
      <c r="N6370" t="str">
        <f>VLOOKUP(D6370,[1]!Salespeople_Data[#Data],2,0)</f>
        <v>John Reyes</v>
      </c>
      <c r="O6370" t="str">
        <f>VLOOKUP(E6370,[1]!Customer_Data[#Data],2,0)</f>
        <v>Jesse Hernandez</v>
      </c>
      <c r="P6370" s="15">
        <f t="shared" si="594"/>
        <v>4</v>
      </c>
      <c r="Q6370">
        <f t="shared" si="595"/>
        <v>10</v>
      </c>
      <c r="R6370">
        <f t="shared" si="596"/>
        <v>2019</v>
      </c>
    </row>
    <row r="6371" spans="1:18" x14ac:dyDescent="0.25">
      <c r="A6371" s="6" t="s">
        <v>7396</v>
      </c>
      <c r="B6371" s="6" t="s">
        <v>232</v>
      </c>
      <c r="C6371" s="6" t="s">
        <v>220</v>
      </c>
      <c r="D6371" s="6" t="s">
        <v>345</v>
      </c>
      <c r="E6371" s="6" t="s">
        <v>4208</v>
      </c>
      <c r="F6371" s="10">
        <v>43616</v>
      </c>
      <c r="G6371" s="6">
        <v>1</v>
      </c>
      <c r="H6371" s="11">
        <f>VLOOKUP(B6371,[1]!Product_Data[#Data],4,0)</f>
        <v>1119</v>
      </c>
      <c r="I6371" s="11">
        <f>VLOOKUP(B6371,[1]!Product_Data[#Data],3,0)</f>
        <v>683</v>
      </c>
      <c r="J6371" s="11">
        <f t="shared" si="597"/>
        <v>683</v>
      </c>
      <c r="K6371" s="11">
        <f t="shared" si="598"/>
        <v>1119</v>
      </c>
      <c r="L6371" s="11">
        <f t="shared" si="599"/>
        <v>436</v>
      </c>
      <c r="M6371" t="str">
        <f>VLOOKUP(C6371,[1]!Location_Data[#Data],2,0)</f>
        <v>Modesto</v>
      </c>
      <c r="N6371" t="str">
        <f>VLOOKUP(D6371,[1]!Salespeople_Data[#Data],2,0)</f>
        <v>Larry Marshall</v>
      </c>
      <c r="O6371" t="str">
        <f>VLOOKUP(E6371,[1]!Customer_Data[#Data],2,0)</f>
        <v>Mark Kim</v>
      </c>
      <c r="P6371" s="15">
        <f t="shared" si="594"/>
        <v>6</v>
      </c>
      <c r="Q6371">
        <f t="shared" si="595"/>
        <v>5</v>
      </c>
      <c r="R6371">
        <f t="shared" si="596"/>
        <v>2019</v>
      </c>
    </row>
    <row r="6372" spans="1:18" x14ac:dyDescent="0.25">
      <c r="A6372" s="6" t="s">
        <v>7397</v>
      </c>
      <c r="B6372" s="6" t="s">
        <v>245</v>
      </c>
      <c r="C6372" s="6" t="s">
        <v>9</v>
      </c>
      <c r="D6372" s="6" t="s">
        <v>10</v>
      </c>
      <c r="E6372" s="6" t="s">
        <v>531</v>
      </c>
      <c r="F6372" s="10">
        <v>43681</v>
      </c>
      <c r="G6372" s="6">
        <v>2</v>
      </c>
      <c r="H6372" s="11">
        <f>VLOOKUP(B6372,[1]!Product_Data[#Data],4,0)</f>
        <v>818</v>
      </c>
      <c r="I6372" s="11">
        <f>VLOOKUP(B6372,[1]!Product_Data[#Data],3,0)</f>
        <v>450</v>
      </c>
      <c r="J6372" s="11">
        <f t="shared" si="597"/>
        <v>900</v>
      </c>
      <c r="K6372" s="11">
        <f t="shared" si="598"/>
        <v>1636</v>
      </c>
      <c r="L6372" s="11">
        <f t="shared" si="599"/>
        <v>736</v>
      </c>
      <c r="M6372" t="str">
        <f>VLOOKUP(C6372,[1]!Location_Data[#Data],2,0)</f>
        <v>San Mateo</v>
      </c>
      <c r="N6372" t="str">
        <f>VLOOKUP(D6372,[1]!Salespeople_Data[#Data],2,0)</f>
        <v>Justin Lynch</v>
      </c>
      <c r="O6372" t="str">
        <f>VLOOKUP(E6372,[1]!Customer_Data[#Data],2,0)</f>
        <v>Randy Hayes</v>
      </c>
      <c r="P6372" s="15">
        <f t="shared" si="594"/>
        <v>1</v>
      </c>
      <c r="Q6372">
        <f t="shared" si="595"/>
        <v>8</v>
      </c>
      <c r="R6372">
        <f t="shared" si="596"/>
        <v>2019</v>
      </c>
    </row>
    <row r="6373" spans="1:18" x14ac:dyDescent="0.25">
      <c r="A6373" s="6" t="s">
        <v>7398</v>
      </c>
      <c r="B6373" s="6" t="s">
        <v>194</v>
      </c>
      <c r="C6373" s="6" t="s">
        <v>386</v>
      </c>
      <c r="D6373" s="6" t="s">
        <v>141</v>
      </c>
      <c r="E6373" s="6" t="s">
        <v>545</v>
      </c>
      <c r="F6373" s="10">
        <v>43634</v>
      </c>
      <c r="G6373" s="6">
        <v>2</v>
      </c>
      <c r="H6373" s="11">
        <f>VLOOKUP(B6373,[1]!Product_Data[#Data],4,0)</f>
        <v>1278</v>
      </c>
      <c r="I6373" s="11">
        <f>VLOOKUP(B6373,[1]!Product_Data[#Data],3,0)</f>
        <v>665</v>
      </c>
      <c r="J6373" s="11">
        <f t="shared" si="597"/>
        <v>1330</v>
      </c>
      <c r="K6373" s="11">
        <f t="shared" si="598"/>
        <v>2556</v>
      </c>
      <c r="L6373" s="11">
        <f t="shared" si="599"/>
        <v>1226</v>
      </c>
      <c r="M6373" t="str">
        <f>VLOOKUP(C6373,[1]!Location_Data[#Data],2,0)</f>
        <v>Carlsbad</v>
      </c>
      <c r="N6373" t="str">
        <f>VLOOKUP(D6373,[1]!Salespeople_Data[#Data],2,0)</f>
        <v>Arthur Mccoy</v>
      </c>
      <c r="O6373" t="str">
        <f>VLOOKUP(E6373,[1]!Customer_Data[#Data],2,0)</f>
        <v>Carlos Hunt</v>
      </c>
      <c r="P6373" s="15">
        <f t="shared" si="594"/>
        <v>3</v>
      </c>
      <c r="Q6373">
        <f t="shared" si="595"/>
        <v>6</v>
      </c>
      <c r="R6373">
        <f t="shared" si="596"/>
        <v>2019</v>
      </c>
    </row>
    <row r="6374" spans="1:18" x14ac:dyDescent="0.25">
      <c r="A6374" s="6" t="s">
        <v>7399</v>
      </c>
      <c r="B6374" s="6" t="s">
        <v>223</v>
      </c>
      <c r="C6374" s="6" t="s">
        <v>450</v>
      </c>
      <c r="D6374" s="6" t="s">
        <v>58</v>
      </c>
      <c r="E6374" s="6" t="s">
        <v>1385</v>
      </c>
      <c r="F6374" s="10">
        <v>43738</v>
      </c>
      <c r="G6374" s="6">
        <v>1</v>
      </c>
      <c r="H6374" s="11">
        <f>VLOOKUP(B6374,[1]!Product_Data[#Data],4,0)</f>
        <v>799</v>
      </c>
      <c r="I6374" s="11">
        <f>VLOOKUP(B6374,[1]!Product_Data[#Data],3,0)</f>
        <v>455</v>
      </c>
      <c r="J6374" s="11">
        <f t="shared" si="597"/>
        <v>455</v>
      </c>
      <c r="K6374" s="11">
        <f t="shared" si="598"/>
        <v>799</v>
      </c>
      <c r="L6374" s="11">
        <f t="shared" si="599"/>
        <v>344</v>
      </c>
      <c r="M6374" t="str">
        <f>VLOOKUP(C6374,[1]!Location_Data[#Data],2,0)</f>
        <v>Simi Valley</v>
      </c>
      <c r="N6374" t="str">
        <f>VLOOKUP(D6374,[1]!Salespeople_Data[#Data],2,0)</f>
        <v>Christopher Tucker</v>
      </c>
      <c r="O6374" t="str">
        <f>VLOOKUP(E6374,[1]!Customer_Data[#Data],2,0)</f>
        <v>Douglas Diaz</v>
      </c>
      <c r="P6374" s="15">
        <f t="shared" si="594"/>
        <v>2</v>
      </c>
      <c r="Q6374">
        <f t="shared" si="595"/>
        <v>9</v>
      </c>
      <c r="R6374">
        <f t="shared" si="596"/>
        <v>2019</v>
      </c>
    </row>
    <row r="6375" spans="1:18" x14ac:dyDescent="0.25">
      <c r="A6375" s="6" t="s">
        <v>7400</v>
      </c>
      <c r="B6375" s="6" t="s">
        <v>403</v>
      </c>
      <c r="C6375" s="6" t="s">
        <v>349</v>
      </c>
      <c r="D6375" s="6" t="s">
        <v>170</v>
      </c>
      <c r="E6375" s="6" t="s">
        <v>299</v>
      </c>
      <c r="F6375" s="10">
        <v>43763</v>
      </c>
      <c r="G6375" s="6">
        <v>1</v>
      </c>
      <c r="H6375" s="11">
        <f>VLOOKUP(B6375,[1]!Product_Data[#Data],4,0)</f>
        <v>392</v>
      </c>
      <c r="I6375" s="11">
        <f>VLOOKUP(B6375,[1]!Product_Data[#Data],3,0)</f>
        <v>255</v>
      </c>
      <c r="J6375" s="11">
        <f t="shared" si="597"/>
        <v>255</v>
      </c>
      <c r="K6375" s="11">
        <f t="shared" si="598"/>
        <v>392</v>
      </c>
      <c r="L6375" s="11">
        <f t="shared" si="599"/>
        <v>137</v>
      </c>
      <c r="M6375" t="str">
        <f>VLOOKUP(C6375,[1]!Location_Data[#Data],2,0)</f>
        <v>Santa Clara</v>
      </c>
      <c r="N6375" t="str">
        <f>VLOOKUP(D6375,[1]!Salespeople_Data[#Data],2,0)</f>
        <v>Sean Miller</v>
      </c>
      <c r="O6375" t="str">
        <f>VLOOKUP(E6375,[1]!Customer_Data[#Data],2,0)</f>
        <v>Kenneth Ryan</v>
      </c>
      <c r="P6375" s="15">
        <f t="shared" si="594"/>
        <v>6</v>
      </c>
      <c r="Q6375">
        <f t="shared" si="595"/>
        <v>10</v>
      </c>
      <c r="R6375">
        <f t="shared" si="596"/>
        <v>2019</v>
      </c>
    </row>
    <row r="6376" spans="1:18" x14ac:dyDescent="0.25">
      <c r="A6376" s="6" t="s">
        <v>7401</v>
      </c>
      <c r="B6376" s="6" t="s">
        <v>235</v>
      </c>
      <c r="C6376" s="6" t="s">
        <v>229</v>
      </c>
      <c r="D6376" s="6" t="s">
        <v>239</v>
      </c>
      <c r="E6376" s="6" t="s">
        <v>738</v>
      </c>
      <c r="F6376" s="10">
        <v>43497</v>
      </c>
      <c r="G6376" s="6">
        <v>2</v>
      </c>
      <c r="H6376" s="11">
        <f>VLOOKUP(B6376,[1]!Product_Data[#Data],4,0)</f>
        <v>1887</v>
      </c>
      <c r="I6376" s="11">
        <f>VLOOKUP(B6376,[1]!Product_Data[#Data],3,0)</f>
        <v>1378</v>
      </c>
      <c r="J6376" s="11">
        <f t="shared" si="597"/>
        <v>2756</v>
      </c>
      <c r="K6376" s="11">
        <f t="shared" si="598"/>
        <v>3774</v>
      </c>
      <c r="L6376" s="11">
        <f t="shared" si="599"/>
        <v>1018</v>
      </c>
      <c r="M6376" t="str">
        <f>VLOOKUP(C6376,[1]!Location_Data[#Data],2,0)</f>
        <v>San Jose</v>
      </c>
      <c r="N6376" t="str">
        <f>VLOOKUP(D6376,[1]!Salespeople_Data[#Data],2,0)</f>
        <v>John Reyes</v>
      </c>
      <c r="O6376" t="str">
        <f>VLOOKUP(E6376,[1]!Customer_Data[#Data],2,0)</f>
        <v>Carlos Reed</v>
      </c>
      <c r="P6376" s="15">
        <f t="shared" si="594"/>
        <v>6</v>
      </c>
      <c r="Q6376">
        <f t="shared" si="595"/>
        <v>2</v>
      </c>
      <c r="R6376">
        <f t="shared" si="596"/>
        <v>2019</v>
      </c>
    </row>
    <row r="6377" spans="1:18" x14ac:dyDescent="0.25">
      <c r="A6377" s="6" t="s">
        <v>7402</v>
      </c>
      <c r="B6377" s="6" t="s">
        <v>553</v>
      </c>
      <c r="C6377" s="6" t="s">
        <v>272</v>
      </c>
      <c r="D6377" s="6" t="s">
        <v>216</v>
      </c>
      <c r="E6377" s="6" t="s">
        <v>306</v>
      </c>
      <c r="F6377" s="10">
        <v>43538</v>
      </c>
      <c r="G6377" s="6">
        <v>4</v>
      </c>
      <c r="H6377" s="11">
        <f>VLOOKUP(B6377,[1]!Product_Data[#Data],4,0)</f>
        <v>1798</v>
      </c>
      <c r="I6377" s="11">
        <f>VLOOKUP(B6377,[1]!Product_Data[#Data],3,0)</f>
        <v>971</v>
      </c>
      <c r="J6377" s="11">
        <f t="shared" si="597"/>
        <v>3884</v>
      </c>
      <c r="K6377" s="11">
        <f t="shared" si="598"/>
        <v>7192</v>
      </c>
      <c r="L6377" s="11">
        <f t="shared" si="599"/>
        <v>3308</v>
      </c>
      <c r="M6377" t="str">
        <f>VLOOKUP(C6377,[1]!Location_Data[#Data],2,0)</f>
        <v>Torrance</v>
      </c>
      <c r="N6377" t="str">
        <f>VLOOKUP(D6377,[1]!Salespeople_Data[#Data],2,0)</f>
        <v>Ernest Wagner</v>
      </c>
      <c r="O6377" t="str">
        <f>VLOOKUP(E6377,[1]!Customer_Data[#Data],2,0)</f>
        <v>Sean Black</v>
      </c>
      <c r="P6377" s="15">
        <f t="shared" si="594"/>
        <v>5</v>
      </c>
      <c r="Q6377">
        <f t="shared" si="595"/>
        <v>3</v>
      </c>
      <c r="R6377">
        <f t="shared" si="596"/>
        <v>2019</v>
      </c>
    </row>
    <row r="6378" spans="1:18" x14ac:dyDescent="0.25">
      <c r="A6378" s="6" t="s">
        <v>7403</v>
      </c>
      <c r="B6378" s="6" t="s">
        <v>173</v>
      </c>
      <c r="C6378" s="6" t="s">
        <v>145</v>
      </c>
      <c r="D6378" s="6" t="s">
        <v>216</v>
      </c>
      <c r="E6378" s="6" t="s">
        <v>1856</v>
      </c>
      <c r="F6378" s="10">
        <v>43746</v>
      </c>
      <c r="G6378" s="6">
        <v>4</v>
      </c>
      <c r="H6378" s="11">
        <f>VLOOKUP(B6378,[1]!Product_Data[#Data],4,0)</f>
        <v>2005</v>
      </c>
      <c r="I6378" s="11">
        <f>VLOOKUP(B6378,[1]!Product_Data[#Data],3,0)</f>
        <v>1223</v>
      </c>
      <c r="J6378" s="11">
        <f t="shared" si="597"/>
        <v>4892</v>
      </c>
      <c r="K6378" s="11">
        <f t="shared" si="598"/>
        <v>8020</v>
      </c>
      <c r="L6378" s="11">
        <f t="shared" si="599"/>
        <v>3128</v>
      </c>
      <c r="M6378" t="str">
        <f>VLOOKUP(C6378,[1]!Location_Data[#Data],2,0)</f>
        <v>Santa Maria</v>
      </c>
      <c r="N6378" t="str">
        <f>VLOOKUP(D6378,[1]!Salespeople_Data[#Data],2,0)</f>
        <v>Ernest Wagner</v>
      </c>
      <c r="O6378" t="str">
        <f>VLOOKUP(E6378,[1]!Customer_Data[#Data],2,0)</f>
        <v>Christopher Johnston</v>
      </c>
      <c r="P6378" s="15">
        <f t="shared" si="594"/>
        <v>3</v>
      </c>
      <c r="Q6378">
        <f t="shared" si="595"/>
        <v>10</v>
      </c>
      <c r="R6378">
        <f t="shared" si="596"/>
        <v>2019</v>
      </c>
    </row>
    <row r="6379" spans="1:18" x14ac:dyDescent="0.25">
      <c r="A6379" s="6" t="s">
        <v>7404</v>
      </c>
      <c r="B6379" s="6" t="s">
        <v>168</v>
      </c>
      <c r="C6379" s="6" t="s">
        <v>643</v>
      </c>
      <c r="D6379" s="6" t="s">
        <v>308</v>
      </c>
      <c r="E6379" s="6" t="s">
        <v>417</v>
      </c>
      <c r="F6379" s="10">
        <v>43584</v>
      </c>
      <c r="G6379" s="6">
        <v>1</v>
      </c>
      <c r="H6379" s="11">
        <f>VLOOKUP(B6379,[1]!Product_Data[#Data],4,0)</f>
        <v>112</v>
      </c>
      <c r="I6379" s="11">
        <f>VLOOKUP(B6379,[1]!Product_Data[#Data],3,0)</f>
        <v>90</v>
      </c>
      <c r="J6379" s="11">
        <f t="shared" si="597"/>
        <v>90</v>
      </c>
      <c r="K6379" s="11">
        <f t="shared" si="598"/>
        <v>112</v>
      </c>
      <c r="L6379" s="11">
        <f t="shared" si="599"/>
        <v>22</v>
      </c>
      <c r="M6379" t="str">
        <f>VLOOKUP(C6379,[1]!Location_Data[#Data],2,0)</f>
        <v>Hayward</v>
      </c>
      <c r="N6379" t="str">
        <f>VLOOKUP(D6379,[1]!Salespeople_Data[#Data],2,0)</f>
        <v>Fred Robertson</v>
      </c>
      <c r="O6379" t="str">
        <f>VLOOKUP(E6379,[1]!Customer_Data[#Data],2,0)</f>
        <v>Brian Kim</v>
      </c>
      <c r="P6379" s="15">
        <f t="shared" si="594"/>
        <v>2</v>
      </c>
      <c r="Q6379">
        <f t="shared" si="595"/>
        <v>4</v>
      </c>
      <c r="R6379">
        <f t="shared" si="596"/>
        <v>2019</v>
      </c>
    </row>
    <row r="6380" spans="1:18" x14ac:dyDescent="0.25">
      <c r="A6380" s="6" t="s">
        <v>7405</v>
      </c>
      <c r="B6380" s="6" t="s">
        <v>367</v>
      </c>
      <c r="C6380" s="6" t="s">
        <v>120</v>
      </c>
      <c r="D6380" s="6" t="s">
        <v>96</v>
      </c>
      <c r="E6380" s="6" t="s">
        <v>1920</v>
      </c>
      <c r="F6380" s="10">
        <v>43793</v>
      </c>
      <c r="G6380" s="6">
        <v>1</v>
      </c>
      <c r="H6380" s="11">
        <f>VLOOKUP(B6380,[1]!Product_Data[#Data],4,0)</f>
        <v>530</v>
      </c>
      <c r="I6380" s="11">
        <f>VLOOKUP(B6380,[1]!Product_Data[#Data],3,0)</f>
        <v>424</v>
      </c>
      <c r="J6380" s="11">
        <f t="shared" si="597"/>
        <v>424</v>
      </c>
      <c r="K6380" s="11">
        <f t="shared" si="598"/>
        <v>530</v>
      </c>
      <c r="L6380" s="11">
        <f t="shared" si="599"/>
        <v>106</v>
      </c>
      <c r="M6380" t="str">
        <f>VLOOKUP(C6380,[1]!Location_Data[#Data],2,0)</f>
        <v>Elk Grove</v>
      </c>
      <c r="N6380" t="str">
        <f>VLOOKUP(D6380,[1]!Salespeople_Data[#Data],2,0)</f>
        <v>Brian Thomas</v>
      </c>
      <c r="O6380" t="str">
        <f>VLOOKUP(E6380,[1]!Customer_Data[#Data],2,0)</f>
        <v>Gerald Porter</v>
      </c>
      <c r="P6380" s="15">
        <f t="shared" si="594"/>
        <v>1</v>
      </c>
      <c r="Q6380">
        <f t="shared" si="595"/>
        <v>11</v>
      </c>
      <c r="R6380">
        <f t="shared" si="596"/>
        <v>2019</v>
      </c>
    </row>
    <row r="6381" spans="1:18" x14ac:dyDescent="0.25">
      <c r="A6381" s="6" t="s">
        <v>7406</v>
      </c>
      <c r="B6381" s="6" t="s">
        <v>8</v>
      </c>
      <c r="C6381" s="6" t="s">
        <v>450</v>
      </c>
      <c r="D6381" s="6" t="s">
        <v>116</v>
      </c>
      <c r="E6381" s="6" t="s">
        <v>123</v>
      </c>
      <c r="F6381" s="10">
        <v>43519</v>
      </c>
      <c r="G6381" s="6">
        <v>1</v>
      </c>
      <c r="H6381" s="11">
        <f>VLOOKUP(B6381,[1]!Product_Data[#Data],4,0)</f>
        <v>1522</v>
      </c>
      <c r="I6381" s="11">
        <f>VLOOKUP(B6381,[1]!Product_Data[#Data],3,0)</f>
        <v>791</v>
      </c>
      <c r="J6381" s="11">
        <f t="shared" si="597"/>
        <v>791</v>
      </c>
      <c r="K6381" s="11">
        <f t="shared" si="598"/>
        <v>1522</v>
      </c>
      <c r="L6381" s="11">
        <f t="shared" si="599"/>
        <v>731</v>
      </c>
      <c r="M6381" t="str">
        <f>VLOOKUP(C6381,[1]!Location_Data[#Data],2,0)</f>
        <v>Simi Valley</v>
      </c>
      <c r="N6381" t="str">
        <f>VLOOKUP(D6381,[1]!Salespeople_Data[#Data],2,0)</f>
        <v>Roger Ramos</v>
      </c>
      <c r="O6381" t="str">
        <f>VLOOKUP(E6381,[1]!Customer_Data[#Data],2,0)</f>
        <v>Frank Webb</v>
      </c>
      <c r="P6381" s="15">
        <f t="shared" si="594"/>
        <v>7</v>
      </c>
      <c r="Q6381">
        <f t="shared" si="595"/>
        <v>2</v>
      </c>
      <c r="R6381">
        <f t="shared" si="596"/>
        <v>2019</v>
      </c>
    </row>
    <row r="6382" spans="1:18" x14ac:dyDescent="0.25">
      <c r="A6382" s="6" t="s">
        <v>7407</v>
      </c>
      <c r="B6382" s="6" t="s">
        <v>461</v>
      </c>
      <c r="C6382" s="6" t="s">
        <v>211</v>
      </c>
      <c r="D6382" s="6" t="s">
        <v>141</v>
      </c>
      <c r="E6382" s="6" t="s">
        <v>2032</v>
      </c>
      <c r="F6382" s="10">
        <v>43813</v>
      </c>
      <c r="G6382" s="6">
        <v>1</v>
      </c>
      <c r="H6382" s="11">
        <f>VLOOKUP(B6382,[1]!Product_Data[#Data],4,0)</f>
        <v>35</v>
      </c>
      <c r="I6382" s="11">
        <f>VLOOKUP(B6382,[1]!Product_Data[#Data],3,0)</f>
        <v>22</v>
      </c>
      <c r="J6382" s="11">
        <f t="shared" si="597"/>
        <v>22</v>
      </c>
      <c r="K6382" s="11">
        <f t="shared" si="598"/>
        <v>35</v>
      </c>
      <c r="L6382" s="11">
        <f t="shared" si="599"/>
        <v>13</v>
      </c>
      <c r="M6382" t="str">
        <f>VLOOKUP(C6382,[1]!Location_Data[#Data],2,0)</f>
        <v>Chula Vista</v>
      </c>
      <c r="N6382" t="str">
        <f>VLOOKUP(D6382,[1]!Salespeople_Data[#Data],2,0)</f>
        <v>Arthur Mccoy</v>
      </c>
      <c r="O6382" t="str">
        <f>VLOOKUP(E6382,[1]!Customer_Data[#Data],2,0)</f>
        <v>Eugene Cooper</v>
      </c>
      <c r="P6382" s="15">
        <f t="shared" si="594"/>
        <v>7</v>
      </c>
      <c r="Q6382">
        <f t="shared" si="595"/>
        <v>12</v>
      </c>
      <c r="R6382">
        <f t="shared" si="596"/>
        <v>2019</v>
      </c>
    </row>
    <row r="6383" spans="1:18" x14ac:dyDescent="0.25">
      <c r="A6383" s="6" t="s">
        <v>7408</v>
      </c>
      <c r="B6383" s="6" t="s">
        <v>69</v>
      </c>
      <c r="C6383" s="6" t="s">
        <v>145</v>
      </c>
      <c r="D6383" s="6" t="s">
        <v>141</v>
      </c>
      <c r="E6383" s="6" t="s">
        <v>859</v>
      </c>
      <c r="F6383" s="10">
        <v>43737</v>
      </c>
      <c r="G6383" s="6">
        <v>4</v>
      </c>
      <c r="H6383" s="11">
        <f>VLOOKUP(B6383,[1]!Product_Data[#Data],4,0)</f>
        <v>1351</v>
      </c>
      <c r="I6383" s="11">
        <f>VLOOKUP(B6383,[1]!Product_Data[#Data],3,0)</f>
        <v>1108</v>
      </c>
      <c r="J6383" s="11">
        <f t="shared" si="597"/>
        <v>4432</v>
      </c>
      <c r="K6383" s="11">
        <f t="shared" si="598"/>
        <v>5404</v>
      </c>
      <c r="L6383" s="11">
        <f t="shared" si="599"/>
        <v>972</v>
      </c>
      <c r="M6383" t="str">
        <f>VLOOKUP(C6383,[1]!Location_Data[#Data],2,0)</f>
        <v>Santa Maria</v>
      </c>
      <c r="N6383" t="str">
        <f>VLOOKUP(D6383,[1]!Salespeople_Data[#Data],2,0)</f>
        <v>Arthur Mccoy</v>
      </c>
      <c r="O6383" t="str">
        <f>VLOOKUP(E6383,[1]!Customer_Data[#Data],2,0)</f>
        <v>Ralph Elliott</v>
      </c>
      <c r="P6383" s="15">
        <f t="shared" si="594"/>
        <v>1</v>
      </c>
      <c r="Q6383">
        <f t="shared" si="595"/>
        <v>9</v>
      </c>
      <c r="R6383">
        <f t="shared" si="596"/>
        <v>2019</v>
      </c>
    </row>
    <row r="6384" spans="1:18" x14ac:dyDescent="0.25">
      <c r="A6384" s="6" t="s">
        <v>7409</v>
      </c>
      <c r="B6384" s="6" t="s">
        <v>69</v>
      </c>
      <c r="C6384" s="6" t="s">
        <v>169</v>
      </c>
      <c r="D6384" s="6" t="s">
        <v>75</v>
      </c>
      <c r="E6384" s="6" t="s">
        <v>323</v>
      </c>
      <c r="F6384" s="10">
        <v>43759</v>
      </c>
      <c r="G6384" s="6">
        <v>1</v>
      </c>
      <c r="H6384" s="11">
        <f>VLOOKUP(B6384,[1]!Product_Data[#Data],4,0)</f>
        <v>1351</v>
      </c>
      <c r="I6384" s="11">
        <f>VLOOKUP(B6384,[1]!Product_Data[#Data],3,0)</f>
        <v>1108</v>
      </c>
      <c r="J6384" s="11">
        <f t="shared" si="597"/>
        <v>1108</v>
      </c>
      <c r="K6384" s="11">
        <f t="shared" si="598"/>
        <v>1351</v>
      </c>
      <c r="L6384" s="11">
        <f t="shared" si="599"/>
        <v>243</v>
      </c>
      <c r="M6384" t="str">
        <f>VLOOKUP(C6384,[1]!Location_Data[#Data],2,0)</f>
        <v>Vista</v>
      </c>
      <c r="N6384" t="str">
        <f>VLOOKUP(D6384,[1]!Salespeople_Data[#Data],2,0)</f>
        <v>Roger Robertson</v>
      </c>
      <c r="O6384" t="str">
        <f>VLOOKUP(E6384,[1]!Customer_Data[#Data],2,0)</f>
        <v>Douglas Franklin</v>
      </c>
      <c r="P6384" s="15">
        <f t="shared" si="594"/>
        <v>2</v>
      </c>
      <c r="Q6384">
        <f t="shared" si="595"/>
        <v>10</v>
      </c>
      <c r="R6384">
        <f t="shared" si="596"/>
        <v>2019</v>
      </c>
    </row>
    <row r="6385" spans="1:18" x14ac:dyDescent="0.25">
      <c r="A6385" s="6" t="s">
        <v>7410</v>
      </c>
      <c r="B6385" s="6" t="s">
        <v>114</v>
      </c>
      <c r="C6385" s="6" t="s">
        <v>436</v>
      </c>
      <c r="D6385" s="6" t="s">
        <v>106</v>
      </c>
      <c r="E6385" s="6" t="s">
        <v>1902</v>
      </c>
      <c r="F6385" s="10">
        <v>43608</v>
      </c>
      <c r="G6385" s="6">
        <v>3</v>
      </c>
      <c r="H6385" s="11">
        <f>VLOOKUP(B6385,[1]!Product_Data[#Data],4,0)</f>
        <v>545</v>
      </c>
      <c r="I6385" s="11">
        <f>VLOOKUP(B6385,[1]!Product_Data[#Data],3,0)</f>
        <v>425</v>
      </c>
      <c r="J6385" s="11">
        <f t="shared" si="597"/>
        <v>1275</v>
      </c>
      <c r="K6385" s="11">
        <f t="shared" si="598"/>
        <v>1635</v>
      </c>
      <c r="L6385" s="11">
        <f t="shared" si="599"/>
        <v>360</v>
      </c>
      <c r="M6385" t="str">
        <f>VLOOKUP(C6385,[1]!Location_Data[#Data],2,0)</f>
        <v>Jurupa Valley</v>
      </c>
      <c r="N6385" t="str">
        <f>VLOOKUP(D6385,[1]!Salespeople_Data[#Data],2,0)</f>
        <v>Patrick Ruiz</v>
      </c>
      <c r="O6385" t="str">
        <f>VLOOKUP(E6385,[1]!Customer_Data[#Data],2,0)</f>
        <v>Jeffrey Gibson</v>
      </c>
      <c r="P6385" s="15">
        <f t="shared" si="594"/>
        <v>5</v>
      </c>
      <c r="Q6385">
        <f t="shared" si="595"/>
        <v>5</v>
      </c>
      <c r="R6385">
        <f t="shared" si="596"/>
        <v>2019</v>
      </c>
    </row>
    <row r="6386" spans="1:18" x14ac:dyDescent="0.25">
      <c r="A6386" s="6" t="s">
        <v>7411</v>
      </c>
      <c r="B6386" s="6" t="s">
        <v>114</v>
      </c>
      <c r="C6386" s="6" t="s">
        <v>29</v>
      </c>
      <c r="D6386" s="6" t="s">
        <v>25</v>
      </c>
      <c r="E6386" s="6" t="s">
        <v>4801</v>
      </c>
      <c r="F6386" s="10">
        <v>43716</v>
      </c>
      <c r="G6386" s="6">
        <v>1</v>
      </c>
      <c r="H6386" s="11">
        <f>VLOOKUP(B6386,[1]!Product_Data[#Data],4,0)</f>
        <v>545</v>
      </c>
      <c r="I6386" s="11">
        <f>VLOOKUP(B6386,[1]!Product_Data[#Data],3,0)</f>
        <v>425</v>
      </c>
      <c r="J6386" s="11">
        <f t="shared" si="597"/>
        <v>425</v>
      </c>
      <c r="K6386" s="11">
        <f t="shared" si="598"/>
        <v>545</v>
      </c>
      <c r="L6386" s="11">
        <f t="shared" si="599"/>
        <v>120</v>
      </c>
      <c r="M6386" t="str">
        <f>VLOOKUP(C6386,[1]!Location_Data[#Data],2,0)</f>
        <v>Santa Ana</v>
      </c>
      <c r="N6386" t="str">
        <f>VLOOKUP(D6386,[1]!Salespeople_Data[#Data],2,0)</f>
        <v>Brian Davis</v>
      </c>
      <c r="O6386" t="str">
        <f>VLOOKUP(E6386,[1]!Customer_Data[#Data],2,0)</f>
        <v>Eugene Murphy</v>
      </c>
      <c r="P6386" s="15">
        <f t="shared" si="594"/>
        <v>1</v>
      </c>
      <c r="Q6386">
        <f t="shared" si="595"/>
        <v>9</v>
      </c>
      <c r="R6386">
        <f t="shared" si="596"/>
        <v>2019</v>
      </c>
    </row>
    <row r="6387" spans="1:18" x14ac:dyDescent="0.25">
      <c r="A6387" s="6" t="s">
        <v>7412</v>
      </c>
      <c r="B6387" s="6" t="s">
        <v>367</v>
      </c>
      <c r="C6387" s="6" t="s">
        <v>349</v>
      </c>
      <c r="D6387" s="6" t="s">
        <v>239</v>
      </c>
      <c r="E6387" s="6" t="s">
        <v>1420</v>
      </c>
      <c r="F6387" s="10">
        <v>43676</v>
      </c>
      <c r="G6387" s="6">
        <v>3</v>
      </c>
      <c r="H6387" s="11">
        <f>VLOOKUP(B6387,[1]!Product_Data[#Data],4,0)</f>
        <v>530</v>
      </c>
      <c r="I6387" s="11">
        <f>VLOOKUP(B6387,[1]!Product_Data[#Data],3,0)</f>
        <v>424</v>
      </c>
      <c r="J6387" s="11">
        <f t="shared" si="597"/>
        <v>1272</v>
      </c>
      <c r="K6387" s="11">
        <f t="shared" si="598"/>
        <v>1590</v>
      </c>
      <c r="L6387" s="11">
        <f t="shared" si="599"/>
        <v>318</v>
      </c>
      <c r="M6387" t="str">
        <f>VLOOKUP(C6387,[1]!Location_Data[#Data],2,0)</f>
        <v>Santa Clara</v>
      </c>
      <c r="N6387" t="str">
        <f>VLOOKUP(D6387,[1]!Salespeople_Data[#Data],2,0)</f>
        <v>John Reyes</v>
      </c>
      <c r="O6387" t="str">
        <f>VLOOKUP(E6387,[1]!Customer_Data[#Data],2,0)</f>
        <v>Robert Ferguson</v>
      </c>
      <c r="P6387" s="15">
        <f t="shared" si="594"/>
        <v>3</v>
      </c>
      <c r="Q6387">
        <f t="shared" si="595"/>
        <v>7</v>
      </c>
      <c r="R6387">
        <f t="shared" si="596"/>
        <v>2019</v>
      </c>
    </row>
    <row r="6388" spans="1:18" x14ac:dyDescent="0.25">
      <c r="A6388" s="6" t="s">
        <v>7413</v>
      </c>
      <c r="B6388" s="6" t="s">
        <v>389</v>
      </c>
      <c r="C6388" s="6" t="s">
        <v>52</v>
      </c>
      <c r="D6388" s="6" t="s">
        <v>264</v>
      </c>
      <c r="E6388" s="6" t="s">
        <v>1083</v>
      </c>
      <c r="F6388" s="10">
        <v>43810</v>
      </c>
      <c r="G6388" s="6">
        <v>1</v>
      </c>
      <c r="H6388" s="11">
        <f>VLOOKUP(B6388,[1]!Product_Data[#Data],4,0)</f>
        <v>1367</v>
      </c>
      <c r="I6388" s="11">
        <f>VLOOKUP(B6388,[1]!Product_Data[#Data],3,0)</f>
        <v>984</v>
      </c>
      <c r="J6388" s="11">
        <f t="shared" si="597"/>
        <v>984</v>
      </c>
      <c r="K6388" s="11">
        <f t="shared" si="598"/>
        <v>1367</v>
      </c>
      <c r="L6388" s="11">
        <f t="shared" si="599"/>
        <v>383</v>
      </c>
      <c r="M6388" t="str">
        <f>VLOOKUP(C6388,[1]!Location_Data[#Data],2,0)</f>
        <v>Pasadena</v>
      </c>
      <c r="N6388" t="str">
        <f>VLOOKUP(D6388,[1]!Salespeople_Data[#Data],2,0)</f>
        <v>Ernest Wheeler</v>
      </c>
      <c r="O6388" t="str">
        <f>VLOOKUP(E6388,[1]!Customer_Data[#Data],2,0)</f>
        <v>Carl Nguyen</v>
      </c>
      <c r="P6388" s="15">
        <f t="shared" si="594"/>
        <v>4</v>
      </c>
      <c r="Q6388">
        <f t="shared" si="595"/>
        <v>12</v>
      </c>
      <c r="R6388">
        <f t="shared" si="596"/>
        <v>2019</v>
      </c>
    </row>
    <row r="6389" spans="1:18" x14ac:dyDescent="0.25">
      <c r="A6389" s="6" t="s">
        <v>7414</v>
      </c>
      <c r="B6389" s="6" t="s">
        <v>403</v>
      </c>
      <c r="C6389" s="6" t="s">
        <v>52</v>
      </c>
      <c r="D6389" s="6" t="s">
        <v>257</v>
      </c>
      <c r="E6389" s="6" t="s">
        <v>1258</v>
      </c>
      <c r="F6389" s="10">
        <v>43651</v>
      </c>
      <c r="G6389" s="6">
        <v>2</v>
      </c>
      <c r="H6389" s="11">
        <f>VLOOKUP(B6389,[1]!Product_Data[#Data],4,0)</f>
        <v>392</v>
      </c>
      <c r="I6389" s="11">
        <f>VLOOKUP(B6389,[1]!Product_Data[#Data],3,0)</f>
        <v>255</v>
      </c>
      <c r="J6389" s="11">
        <f t="shared" si="597"/>
        <v>510</v>
      </c>
      <c r="K6389" s="11">
        <f t="shared" si="598"/>
        <v>784</v>
      </c>
      <c r="L6389" s="11">
        <f t="shared" si="599"/>
        <v>274</v>
      </c>
      <c r="M6389" t="str">
        <f>VLOOKUP(C6389,[1]!Location_Data[#Data],2,0)</f>
        <v>Pasadena</v>
      </c>
      <c r="N6389" t="str">
        <f>VLOOKUP(D6389,[1]!Salespeople_Data[#Data],2,0)</f>
        <v>Jerry Perry</v>
      </c>
      <c r="O6389" t="str">
        <f>VLOOKUP(E6389,[1]!Customer_Data[#Data],2,0)</f>
        <v>Andrew Robinson</v>
      </c>
      <c r="P6389" s="15">
        <f t="shared" si="594"/>
        <v>6</v>
      </c>
      <c r="Q6389">
        <f t="shared" si="595"/>
        <v>7</v>
      </c>
      <c r="R6389">
        <f t="shared" si="596"/>
        <v>2019</v>
      </c>
    </row>
    <row r="6390" spans="1:18" x14ac:dyDescent="0.25">
      <c r="A6390" s="6" t="s">
        <v>7415</v>
      </c>
      <c r="B6390" s="6" t="s">
        <v>177</v>
      </c>
      <c r="C6390" s="6" t="s">
        <v>355</v>
      </c>
      <c r="D6390" s="6" t="s">
        <v>356</v>
      </c>
      <c r="E6390" s="6" t="s">
        <v>772</v>
      </c>
      <c r="F6390" s="10">
        <v>43756</v>
      </c>
      <c r="G6390" s="6">
        <v>2</v>
      </c>
      <c r="H6390" s="11">
        <f>VLOOKUP(B6390,[1]!Product_Data[#Data],4,0)</f>
        <v>2497</v>
      </c>
      <c r="I6390" s="11">
        <f>VLOOKUP(B6390,[1]!Product_Data[#Data],3,0)</f>
        <v>1473</v>
      </c>
      <c r="J6390" s="11">
        <f t="shared" si="597"/>
        <v>2946</v>
      </c>
      <c r="K6390" s="11">
        <f t="shared" si="598"/>
        <v>4994</v>
      </c>
      <c r="L6390" s="11">
        <f t="shared" si="599"/>
        <v>2048</v>
      </c>
      <c r="M6390" t="str">
        <f>VLOOKUP(C6390,[1]!Location_Data[#Data],2,0)</f>
        <v>Burbank</v>
      </c>
      <c r="N6390" t="str">
        <f>VLOOKUP(D6390,[1]!Salespeople_Data[#Data],2,0)</f>
        <v>Jimmy Young</v>
      </c>
      <c r="O6390" t="str">
        <f>VLOOKUP(E6390,[1]!Customer_Data[#Data],2,0)</f>
        <v>Antonio Green</v>
      </c>
      <c r="P6390" s="15">
        <f t="shared" si="594"/>
        <v>6</v>
      </c>
      <c r="Q6390">
        <f t="shared" si="595"/>
        <v>10</v>
      </c>
      <c r="R6390">
        <f t="shared" si="596"/>
        <v>2019</v>
      </c>
    </row>
    <row r="6391" spans="1:18" x14ac:dyDescent="0.25">
      <c r="A6391" s="6" t="s">
        <v>7416</v>
      </c>
      <c r="B6391" s="6" t="s">
        <v>43</v>
      </c>
      <c r="C6391" s="6" t="s">
        <v>302</v>
      </c>
      <c r="D6391" s="6" t="s">
        <v>40</v>
      </c>
      <c r="E6391" s="6" t="s">
        <v>2099</v>
      </c>
      <c r="F6391" s="10">
        <v>43743</v>
      </c>
      <c r="G6391" s="6">
        <v>2</v>
      </c>
      <c r="H6391" s="11">
        <f>VLOOKUP(B6391,[1]!Product_Data[#Data],4,0)</f>
        <v>356</v>
      </c>
      <c r="I6391" s="11">
        <f>VLOOKUP(B6391,[1]!Product_Data[#Data],3,0)</f>
        <v>292</v>
      </c>
      <c r="J6391" s="11">
        <f t="shared" si="597"/>
        <v>584</v>
      </c>
      <c r="K6391" s="11">
        <f t="shared" si="598"/>
        <v>712</v>
      </c>
      <c r="L6391" s="11">
        <f t="shared" si="599"/>
        <v>128</v>
      </c>
      <c r="M6391" t="str">
        <f>VLOOKUP(C6391,[1]!Location_Data[#Data],2,0)</f>
        <v>Santa Rosa</v>
      </c>
      <c r="N6391" t="str">
        <f>VLOOKUP(D6391,[1]!Salespeople_Data[#Data],2,0)</f>
        <v>Brian Hansen</v>
      </c>
      <c r="O6391" t="str">
        <f>VLOOKUP(E6391,[1]!Customer_Data[#Data],2,0)</f>
        <v>Eugene Hunter</v>
      </c>
      <c r="P6391" s="15">
        <f t="shared" si="594"/>
        <v>7</v>
      </c>
      <c r="Q6391">
        <f t="shared" si="595"/>
        <v>10</v>
      </c>
      <c r="R6391">
        <f t="shared" si="596"/>
        <v>2019</v>
      </c>
    </row>
    <row r="6392" spans="1:18" x14ac:dyDescent="0.25">
      <c r="A6392" s="6" t="s">
        <v>7417</v>
      </c>
      <c r="B6392" s="6" t="s">
        <v>47</v>
      </c>
      <c r="C6392" s="6" t="s">
        <v>450</v>
      </c>
      <c r="D6392" s="6" t="s">
        <v>212</v>
      </c>
      <c r="E6392" s="6" t="s">
        <v>398</v>
      </c>
      <c r="F6392" s="10">
        <v>43800</v>
      </c>
      <c r="G6392" s="6">
        <v>4</v>
      </c>
      <c r="H6392" s="11">
        <f>VLOOKUP(B6392,[1]!Product_Data[#Data],4,0)</f>
        <v>1812</v>
      </c>
      <c r="I6392" s="11">
        <f>VLOOKUP(B6392,[1]!Product_Data[#Data],3,0)</f>
        <v>1305</v>
      </c>
      <c r="J6392" s="11">
        <f t="shared" si="597"/>
        <v>5220</v>
      </c>
      <c r="K6392" s="11">
        <f t="shared" si="598"/>
        <v>7248</v>
      </c>
      <c r="L6392" s="11">
        <f t="shared" si="599"/>
        <v>2028</v>
      </c>
      <c r="M6392" t="str">
        <f>VLOOKUP(C6392,[1]!Location_Data[#Data],2,0)</f>
        <v>Simi Valley</v>
      </c>
      <c r="N6392" t="str">
        <f>VLOOKUP(D6392,[1]!Salespeople_Data[#Data],2,0)</f>
        <v>Ronald Reed</v>
      </c>
      <c r="O6392" t="str">
        <f>VLOOKUP(E6392,[1]!Customer_Data[#Data],2,0)</f>
        <v>Steven Hayes</v>
      </c>
      <c r="P6392" s="15">
        <f t="shared" si="594"/>
        <v>1</v>
      </c>
      <c r="Q6392">
        <f t="shared" si="595"/>
        <v>12</v>
      </c>
      <c r="R6392">
        <f t="shared" si="596"/>
        <v>2019</v>
      </c>
    </row>
    <row r="6393" spans="1:18" x14ac:dyDescent="0.25">
      <c r="A6393" s="6" t="s">
        <v>7418</v>
      </c>
      <c r="B6393" s="6" t="s">
        <v>553</v>
      </c>
      <c r="C6393" s="6" t="s">
        <v>355</v>
      </c>
      <c r="D6393" s="6" t="s">
        <v>75</v>
      </c>
      <c r="E6393" s="6" t="s">
        <v>861</v>
      </c>
      <c r="F6393" s="10">
        <v>43788</v>
      </c>
      <c r="G6393" s="6">
        <v>1</v>
      </c>
      <c r="H6393" s="11">
        <f>VLOOKUP(B6393,[1]!Product_Data[#Data],4,0)</f>
        <v>1798</v>
      </c>
      <c r="I6393" s="11">
        <f>VLOOKUP(B6393,[1]!Product_Data[#Data],3,0)</f>
        <v>971</v>
      </c>
      <c r="J6393" s="11">
        <f t="shared" si="597"/>
        <v>971</v>
      </c>
      <c r="K6393" s="11">
        <f t="shared" si="598"/>
        <v>1798</v>
      </c>
      <c r="L6393" s="11">
        <f t="shared" si="599"/>
        <v>827</v>
      </c>
      <c r="M6393" t="str">
        <f>VLOOKUP(C6393,[1]!Location_Data[#Data],2,0)</f>
        <v>Burbank</v>
      </c>
      <c r="N6393" t="str">
        <f>VLOOKUP(D6393,[1]!Salespeople_Data[#Data],2,0)</f>
        <v>Roger Robertson</v>
      </c>
      <c r="O6393" t="str">
        <f>VLOOKUP(E6393,[1]!Customer_Data[#Data],2,0)</f>
        <v>Arthur Webb</v>
      </c>
      <c r="P6393" s="15">
        <f t="shared" si="594"/>
        <v>3</v>
      </c>
      <c r="Q6393">
        <f t="shared" si="595"/>
        <v>11</v>
      </c>
      <c r="R6393">
        <f t="shared" si="596"/>
        <v>2019</v>
      </c>
    </row>
    <row r="6394" spans="1:18" x14ac:dyDescent="0.25">
      <c r="A6394" s="6" t="s">
        <v>7419</v>
      </c>
      <c r="B6394" s="6" t="s">
        <v>38</v>
      </c>
      <c r="C6394" s="6" t="s">
        <v>731</v>
      </c>
      <c r="D6394" s="6" t="s">
        <v>239</v>
      </c>
      <c r="E6394" s="6" t="s">
        <v>806</v>
      </c>
      <c r="F6394" s="10">
        <v>43816</v>
      </c>
      <c r="G6394" s="6">
        <v>1</v>
      </c>
      <c r="H6394" s="11">
        <f>VLOOKUP(B6394,[1]!Product_Data[#Data],4,0)</f>
        <v>2283</v>
      </c>
      <c r="I6394" s="11">
        <f>VLOOKUP(B6394,[1]!Product_Data[#Data],3,0)</f>
        <v>1484</v>
      </c>
      <c r="J6394" s="11">
        <f t="shared" si="597"/>
        <v>1484</v>
      </c>
      <c r="K6394" s="11">
        <f t="shared" si="598"/>
        <v>2283</v>
      </c>
      <c r="L6394" s="11">
        <f t="shared" si="599"/>
        <v>799</v>
      </c>
      <c r="M6394" t="str">
        <f>VLOOKUP(C6394,[1]!Location_Data[#Data],2,0)</f>
        <v>Costa Mesa</v>
      </c>
      <c r="N6394" t="str">
        <f>VLOOKUP(D6394,[1]!Salespeople_Data[#Data],2,0)</f>
        <v>John Reyes</v>
      </c>
      <c r="O6394" t="str">
        <f>VLOOKUP(E6394,[1]!Customer_Data[#Data],2,0)</f>
        <v>Michael Thomas</v>
      </c>
      <c r="P6394" s="15">
        <f t="shared" si="594"/>
        <v>3</v>
      </c>
      <c r="Q6394">
        <f t="shared" si="595"/>
        <v>12</v>
      </c>
      <c r="R6394">
        <f t="shared" si="596"/>
        <v>2019</v>
      </c>
    </row>
    <row r="6395" spans="1:18" x14ac:dyDescent="0.25">
      <c r="A6395" s="6" t="s">
        <v>7420</v>
      </c>
      <c r="B6395" s="6" t="s">
        <v>132</v>
      </c>
      <c r="C6395" s="6" t="s">
        <v>458</v>
      </c>
      <c r="D6395" s="6" t="s">
        <v>116</v>
      </c>
      <c r="E6395" s="6" t="s">
        <v>2225</v>
      </c>
      <c r="F6395" s="10">
        <v>43732</v>
      </c>
      <c r="G6395" s="6">
        <v>1</v>
      </c>
      <c r="H6395" s="11">
        <f>VLOOKUP(B6395,[1]!Product_Data[#Data],4,0)</f>
        <v>2091</v>
      </c>
      <c r="I6395" s="11">
        <f>VLOOKUP(B6395,[1]!Product_Data[#Data],3,0)</f>
        <v>1485</v>
      </c>
      <c r="J6395" s="11">
        <f t="shared" si="597"/>
        <v>1485</v>
      </c>
      <c r="K6395" s="11">
        <f t="shared" si="598"/>
        <v>2091</v>
      </c>
      <c r="L6395" s="11">
        <f t="shared" si="599"/>
        <v>606</v>
      </c>
      <c r="M6395" t="str">
        <f>VLOOKUP(C6395,[1]!Location_Data[#Data],2,0)</f>
        <v>Fontana</v>
      </c>
      <c r="N6395" t="str">
        <f>VLOOKUP(D6395,[1]!Salespeople_Data[#Data],2,0)</f>
        <v>Roger Ramos</v>
      </c>
      <c r="O6395" t="str">
        <f>VLOOKUP(E6395,[1]!Customer_Data[#Data],2,0)</f>
        <v>Ronald George</v>
      </c>
      <c r="P6395" s="15">
        <f t="shared" si="594"/>
        <v>3</v>
      </c>
      <c r="Q6395">
        <f t="shared" si="595"/>
        <v>9</v>
      </c>
      <c r="R6395">
        <f t="shared" si="596"/>
        <v>2019</v>
      </c>
    </row>
    <row r="6396" spans="1:18" x14ac:dyDescent="0.25">
      <c r="A6396" s="6" t="s">
        <v>7421</v>
      </c>
      <c r="B6396" s="6" t="s">
        <v>164</v>
      </c>
      <c r="C6396" s="6" t="s">
        <v>286</v>
      </c>
      <c r="D6396" s="6" t="s">
        <v>20</v>
      </c>
      <c r="E6396" s="6" t="s">
        <v>613</v>
      </c>
      <c r="F6396" s="10">
        <v>43689</v>
      </c>
      <c r="G6396" s="6">
        <v>1</v>
      </c>
      <c r="H6396" s="11">
        <f>VLOOKUP(B6396,[1]!Product_Data[#Data],4,0)</f>
        <v>637</v>
      </c>
      <c r="I6396" s="11">
        <f>VLOOKUP(B6396,[1]!Product_Data[#Data],3,0)</f>
        <v>389</v>
      </c>
      <c r="J6396" s="11">
        <f t="shared" si="597"/>
        <v>389</v>
      </c>
      <c r="K6396" s="11">
        <f t="shared" si="598"/>
        <v>637</v>
      </c>
      <c r="L6396" s="11">
        <f t="shared" si="599"/>
        <v>248</v>
      </c>
      <c r="M6396" t="str">
        <f>VLOOKUP(C6396,[1]!Location_Data[#Data],2,0)</f>
        <v>El Monte</v>
      </c>
      <c r="N6396" t="str">
        <f>VLOOKUP(D6396,[1]!Salespeople_Data[#Data],2,0)</f>
        <v>Joshua Cook</v>
      </c>
      <c r="O6396" t="str">
        <f>VLOOKUP(E6396,[1]!Customer_Data[#Data],2,0)</f>
        <v>Eric Armstrong</v>
      </c>
      <c r="P6396" s="15">
        <f t="shared" si="594"/>
        <v>2</v>
      </c>
      <c r="Q6396">
        <f t="shared" si="595"/>
        <v>8</v>
      </c>
      <c r="R6396">
        <f t="shared" si="596"/>
        <v>2019</v>
      </c>
    </row>
    <row r="6397" spans="1:18" x14ac:dyDescent="0.25">
      <c r="A6397" s="6" t="s">
        <v>7422</v>
      </c>
      <c r="B6397" s="6" t="s">
        <v>289</v>
      </c>
      <c r="C6397" s="6" t="s">
        <v>90</v>
      </c>
      <c r="D6397" s="6" t="s">
        <v>159</v>
      </c>
      <c r="E6397" s="6" t="s">
        <v>217</v>
      </c>
      <c r="F6397" s="10">
        <v>43641</v>
      </c>
      <c r="G6397" s="6">
        <v>3</v>
      </c>
      <c r="H6397" s="11">
        <f>VLOOKUP(B6397,[1]!Product_Data[#Data],4,0)</f>
        <v>368</v>
      </c>
      <c r="I6397" s="11">
        <f>VLOOKUP(B6397,[1]!Product_Data[#Data],3,0)</f>
        <v>294</v>
      </c>
      <c r="J6397" s="11">
        <f t="shared" si="597"/>
        <v>882</v>
      </c>
      <c r="K6397" s="11">
        <f t="shared" si="598"/>
        <v>1104</v>
      </c>
      <c r="L6397" s="11">
        <f t="shared" si="599"/>
        <v>222</v>
      </c>
      <c r="M6397" t="str">
        <f>VLOOKUP(C6397,[1]!Location_Data[#Data],2,0)</f>
        <v>Irvine</v>
      </c>
      <c r="N6397" t="str">
        <f>VLOOKUP(D6397,[1]!Salespeople_Data[#Data],2,0)</f>
        <v>Bobby Russell</v>
      </c>
      <c r="O6397" t="str">
        <f>VLOOKUP(E6397,[1]!Customer_Data[#Data],2,0)</f>
        <v>George Fowler</v>
      </c>
      <c r="P6397" s="15">
        <f t="shared" si="594"/>
        <v>3</v>
      </c>
      <c r="Q6397">
        <f t="shared" si="595"/>
        <v>6</v>
      </c>
      <c r="R6397">
        <f t="shared" si="596"/>
        <v>2019</v>
      </c>
    </row>
    <row r="6398" spans="1:18" x14ac:dyDescent="0.25">
      <c r="A6398" s="6" t="s">
        <v>7423</v>
      </c>
      <c r="B6398" s="6" t="s">
        <v>752</v>
      </c>
      <c r="C6398" s="6" t="s">
        <v>174</v>
      </c>
      <c r="D6398" s="6" t="s">
        <v>212</v>
      </c>
      <c r="E6398" s="6" t="s">
        <v>726</v>
      </c>
      <c r="F6398" s="10">
        <v>43773</v>
      </c>
      <c r="G6398" s="6">
        <v>1</v>
      </c>
      <c r="H6398" s="11">
        <f>VLOOKUP(B6398,[1]!Product_Data[#Data],4,0)</f>
        <v>95</v>
      </c>
      <c r="I6398" s="11">
        <f>VLOOKUP(B6398,[1]!Product_Data[#Data],3,0)</f>
        <v>61</v>
      </c>
      <c r="J6398" s="11">
        <f t="shared" si="597"/>
        <v>61</v>
      </c>
      <c r="K6398" s="11">
        <f t="shared" si="598"/>
        <v>95</v>
      </c>
      <c r="L6398" s="11">
        <f t="shared" si="599"/>
        <v>34</v>
      </c>
      <c r="M6398" t="str">
        <f>VLOOKUP(C6398,[1]!Location_Data[#Data],2,0)</f>
        <v>Norwalk</v>
      </c>
      <c r="N6398" t="str">
        <f>VLOOKUP(D6398,[1]!Salespeople_Data[#Data],2,0)</f>
        <v>Ronald Reed</v>
      </c>
      <c r="O6398" t="str">
        <f>VLOOKUP(E6398,[1]!Customer_Data[#Data],2,0)</f>
        <v>Phillip Tucker</v>
      </c>
      <c r="P6398" s="15">
        <f t="shared" si="594"/>
        <v>2</v>
      </c>
      <c r="Q6398">
        <f t="shared" si="595"/>
        <v>11</v>
      </c>
      <c r="R6398">
        <f t="shared" si="596"/>
        <v>2019</v>
      </c>
    </row>
    <row r="6399" spans="1:18" x14ac:dyDescent="0.25">
      <c r="A6399" s="6" t="s">
        <v>7424</v>
      </c>
      <c r="B6399" s="6" t="s">
        <v>370</v>
      </c>
      <c r="C6399" s="6" t="s">
        <v>24</v>
      </c>
      <c r="D6399" s="6" t="s">
        <v>345</v>
      </c>
      <c r="E6399" s="6" t="s">
        <v>1133</v>
      </c>
      <c r="F6399" s="10">
        <v>43794</v>
      </c>
      <c r="G6399" s="6">
        <v>1</v>
      </c>
      <c r="H6399" s="11">
        <f>VLOOKUP(B6399,[1]!Product_Data[#Data],4,0)</f>
        <v>771</v>
      </c>
      <c r="I6399" s="11">
        <f>VLOOKUP(B6399,[1]!Product_Data[#Data],3,0)</f>
        <v>648</v>
      </c>
      <c r="J6399" s="11">
        <f t="shared" si="597"/>
        <v>648</v>
      </c>
      <c r="K6399" s="11">
        <f t="shared" si="598"/>
        <v>771</v>
      </c>
      <c r="L6399" s="11">
        <f t="shared" si="599"/>
        <v>123</v>
      </c>
      <c r="M6399" t="str">
        <f>VLOOKUP(C6399,[1]!Location_Data[#Data],2,0)</f>
        <v>Lancaster</v>
      </c>
      <c r="N6399" t="str">
        <f>VLOOKUP(D6399,[1]!Salespeople_Data[#Data],2,0)</f>
        <v>Larry Marshall</v>
      </c>
      <c r="O6399" t="str">
        <f>VLOOKUP(E6399,[1]!Customer_Data[#Data],2,0)</f>
        <v>Daniel West</v>
      </c>
      <c r="P6399" s="15">
        <f t="shared" si="594"/>
        <v>2</v>
      </c>
      <c r="Q6399">
        <f t="shared" si="595"/>
        <v>11</v>
      </c>
      <c r="R6399">
        <f t="shared" si="596"/>
        <v>2019</v>
      </c>
    </row>
    <row r="6400" spans="1:18" x14ac:dyDescent="0.25">
      <c r="A6400" s="6" t="s">
        <v>7425</v>
      </c>
      <c r="B6400" s="6" t="s">
        <v>144</v>
      </c>
      <c r="C6400" s="6" t="s">
        <v>272</v>
      </c>
      <c r="D6400" s="6" t="s">
        <v>63</v>
      </c>
      <c r="E6400" s="6" t="s">
        <v>1374</v>
      </c>
      <c r="F6400" s="10">
        <v>43826</v>
      </c>
      <c r="G6400" s="6">
        <v>3</v>
      </c>
      <c r="H6400" s="11">
        <f>VLOOKUP(B6400,[1]!Product_Data[#Data],4,0)</f>
        <v>2410</v>
      </c>
      <c r="I6400" s="11">
        <f>VLOOKUP(B6400,[1]!Product_Data[#Data],3,0)</f>
        <v>1518</v>
      </c>
      <c r="J6400" s="11">
        <f t="shared" si="597"/>
        <v>4554</v>
      </c>
      <c r="K6400" s="11">
        <f t="shared" si="598"/>
        <v>7230</v>
      </c>
      <c r="L6400" s="11">
        <f t="shared" si="599"/>
        <v>2676</v>
      </c>
      <c r="M6400" t="str">
        <f>VLOOKUP(C6400,[1]!Location_Data[#Data],2,0)</f>
        <v>Torrance</v>
      </c>
      <c r="N6400" t="str">
        <f>VLOOKUP(D6400,[1]!Salespeople_Data[#Data],2,0)</f>
        <v>Jeremy Mendoza</v>
      </c>
      <c r="O6400" t="str">
        <f>VLOOKUP(E6400,[1]!Customer_Data[#Data],2,0)</f>
        <v>Paul Lane</v>
      </c>
      <c r="P6400" s="15">
        <f t="shared" si="594"/>
        <v>6</v>
      </c>
      <c r="Q6400">
        <f t="shared" si="595"/>
        <v>12</v>
      </c>
      <c r="R6400">
        <f t="shared" si="596"/>
        <v>2019</v>
      </c>
    </row>
    <row r="6401" spans="1:18" x14ac:dyDescent="0.25">
      <c r="A6401" s="6" t="s">
        <v>7426</v>
      </c>
      <c r="B6401" s="6" t="s">
        <v>461</v>
      </c>
      <c r="C6401" s="6" t="s">
        <v>135</v>
      </c>
      <c r="D6401" s="6" t="s">
        <v>96</v>
      </c>
      <c r="E6401" s="6" t="s">
        <v>915</v>
      </c>
      <c r="F6401" s="10">
        <v>43788</v>
      </c>
      <c r="G6401" s="6">
        <v>1</v>
      </c>
      <c r="H6401" s="11">
        <f>VLOOKUP(B6401,[1]!Product_Data[#Data],4,0)</f>
        <v>35</v>
      </c>
      <c r="I6401" s="11">
        <f>VLOOKUP(B6401,[1]!Product_Data[#Data],3,0)</f>
        <v>22</v>
      </c>
      <c r="J6401" s="11">
        <f t="shared" si="597"/>
        <v>22</v>
      </c>
      <c r="K6401" s="11">
        <f t="shared" si="598"/>
        <v>35</v>
      </c>
      <c r="L6401" s="11">
        <f t="shared" si="599"/>
        <v>13</v>
      </c>
      <c r="M6401" t="str">
        <f>VLOOKUP(C6401,[1]!Location_Data[#Data],2,0)</f>
        <v>Oxnard</v>
      </c>
      <c r="N6401" t="str">
        <f>VLOOKUP(D6401,[1]!Salespeople_Data[#Data],2,0)</f>
        <v>Brian Thomas</v>
      </c>
      <c r="O6401" t="str">
        <f>VLOOKUP(E6401,[1]!Customer_Data[#Data],2,0)</f>
        <v>Carlos Kim</v>
      </c>
      <c r="P6401" s="15">
        <f t="shared" si="594"/>
        <v>3</v>
      </c>
      <c r="Q6401">
        <f t="shared" si="595"/>
        <v>11</v>
      </c>
      <c r="R6401">
        <f t="shared" si="596"/>
        <v>2019</v>
      </c>
    </row>
    <row r="6402" spans="1:18" x14ac:dyDescent="0.25">
      <c r="A6402" s="6" t="s">
        <v>7427</v>
      </c>
      <c r="B6402" s="6" t="s">
        <v>321</v>
      </c>
      <c r="C6402" s="6" t="s">
        <v>19</v>
      </c>
      <c r="D6402" s="6" t="s">
        <v>91</v>
      </c>
      <c r="E6402" s="6" t="s">
        <v>171</v>
      </c>
      <c r="F6402" s="10">
        <v>43636</v>
      </c>
      <c r="G6402" s="6">
        <v>2</v>
      </c>
      <c r="H6402" s="11">
        <f>VLOOKUP(B6402,[1]!Product_Data[#Data],4,0)</f>
        <v>2391</v>
      </c>
      <c r="I6402" s="11">
        <f>VLOOKUP(B6402,[1]!Product_Data[#Data],3,0)</f>
        <v>1291</v>
      </c>
      <c r="J6402" s="11">
        <f t="shared" si="597"/>
        <v>2582</v>
      </c>
      <c r="K6402" s="11">
        <f t="shared" si="598"/>
        <v>4782</v>
      </c>
      <c r="L6402" s="11">
        <f t="shared" si="599"/>
        <v>2200</v>
      </c>
      <c r="M6402" t="str">
        <f>VLOOKUP(C6402,[1]!Location_Data[#Data],2,0)</f>
        <v>Berkeley</v>
      </c>
      <c r="N6402" t="str">
        <f>VLOOKUP(D6402,[1]!Salespeople_Data[#Data],2,0)</f>
        <v>Howard Gardner</v>
      </c>
      <c r="O6402" t="str">
        <f>VLOOKUP(E6402,[1]!Customer_Data[#Data],2,0)</f>
        <v>Eugene Weaver</v>
      </c>
      <c r="P6402" s="15">
        <f t="shared" ref="P6402:P6465" si="600">WEEKDAY(F6402)</f>
        <v>5</v>
      </c>
      <c r="Q6402">
        <f t="shared" ref="Q6402:Q6465" si="601">MONTH(F6402)</f>
        <v>6</v>
      </c>
      <c r="R6402">
        <f t="shared" ref="R6402:R6465" si="602">YEAR(F6402)</f>
        <v>2019</v>
      </c>
    </row>
    <row r="6403" spans="1:18" x14ac:dyDescent="0.25">
      <c r="A6403" s="6" t="s">
        <v>7428</v>
      </c>
      <c r="B6403" s="6" t="s">
        <v>18</v>
      </c>
      <c r="C6403" s="6" t="s">
        <v>14</v>
      </c>
      <c r="D6403" s="6" t="s">
        <v>264</v>
      </c>
      <c r="E6403" s="6" t="s">
        <v>147</v>
      </c>
      <c r="F6403" s="10">
        <v>43813</v>
      </c>
      <c r="G6403" s="6">
        <v>1</v>
      </c>
      <c r="H6403" s="11">
        <f>VLOOKUP(B6403,[1]!Product_Data[#Data],4,0)</f>
        <v>880</v>
      </c>
      <c r="I6403" s="11">
        <f>VLOOKUP(B6403,[1]!Product_Data[#Data],3,0)</f>
        <v>634</v>
      </c>
      <c r="J6403" s="11">
        <f t="shared" ref="J6403:J6466" si="603">PRODUCT(I6403,G6403)</f>
        <v>634</v>
      </c>
      <c r="K6403" s="11">
        <f t="shared" ref="K6403:K6466" si="604">PRODUCT(H6403,G6403)</f>
        <v>880</v>
      </c>
      <c r="L6403" s="11">
        <f t="shared" ref="L6403:L6466" si="605">K6403-J6403</f>
        <v>246</v>
      </c>
      <c r="M6403" t="str">
        <f>VLOOKUP(C6403,[1]!Location_Data[#Data],2,0)</f>
        <v>Santa Clarita</v>
      </c>
      <c r="N6403" t="str">
        <f>VLOOKUP(D6403,[1]!Salespeople_Data[#Data],2,0)</f>
        <v>Ernest Wheeler</v>
      </c>
      <c r="O6403" t="str">
        <f>VLOOKUP(E6403,[1]!Customer_Data[#Data],2,0)</f>
        <v>Steven Owens</v>
      </c>
      <c r="P6403" s="15">
        <f t="shared" si="600"/>
        <v>7</v>
      </c>
      <c r="Q6403">
        <f t="shared" si="601"/>
        <v>12</v>
      </c>
      <c r="R6403">
        <f t="shared" si="602"/>
        <v>2019</v>
      </c>
    </row>
    <row r="6404" spans="1:18" x14ac:dyDescent="0.25">
      <c r="A6404" s="6" t="s">
        <v>7429</v>
      </c>
      <c r="B6404" s="6" t="s">
        <v>495</v>
      </c>
      <c r="C6404" s="6" t="s">
        <v>44</v>
      </c>
      <c r="D6404" s="6" t="s">
        <v>58</v>
      </c>
      <c r="E6404" s="6" t="s">
        <v>26</v>
      </c>
      <c r="F6404" s="10">
        <v>43502</v>
      </c>
      <c r="G6404" s="6">
        <v>1</v>
      </c>
      <c r="H6404" s="11">
        <f>VLOOKUP(B6404,[1]!Product_Data[#Data],4,0)</f>
        <v>1467</v>
      </c>
      <c r="I6404" s="11">
        <f>VLOOKUP(B6404,[1]!Product_Data[#Data],3,0)</f>
        <v>807</v>
      </c>
      <c r="J6404" s="11">
        <f t="shared" si="603"/>
        <v>807</v>
      </c>
      <c r="K6404" s="11">
        <f t="shared" si="604"/>
        <v>1467</v>
      </c>
      <c r="L6404" s="11">
        <f t="shared" si="605"/>
        <v>660</v>
      </c>
      <c r="M6404" t="str">
        <f>VLOOKUP(C6404,[1]!Location_Data[#Data],2,0)</f>
        <v>Moreno Valley</v>
      </c>
      <c r="N6404" t="str">
        <f>VLOOKUP(D6404,[1]!Salespeople_Data[#Data],2,0)</f>
        <v>Christopher Tucker</v>
      </c>
      <c r="O6404" t="str">
        <f>VLOOKUP(E6404,[1]!Customer_Data[#Data],2,0)</f>
        <v>Roy Murphy</v>
      </c>
      <c r="P6404" s="15">
        <f t="shared" si="600"/>
        <v>4</v>
      </c>
      <c r="Q6404">
        <f t="shared" si="601"/>
        <v>2</v>
      </c>
      <c r="R6404">
        <f t="shared" si="602"/>
        <v>2019</v>
      </c>
    </row>
    <row r="6405" spans="1:18" x14ac:dyDescent="0.25">
      <c r="A6405" s="6" t="s">
        <v>7430</v>
      </c>
      <c r="B6405" s="6" t="s">
        <v>752</v>
      </c>
      <c r="C6405" s="6" t="s">
        <v>276</v>
      </c>
      <c r="D6405" s="6" t="s">
        <v>159</v>
      </c>
      <c r="E6405" s="6" t="s">
        <v>314</v>
      </c>
      <c r="F6405" s="10">
        <v>43824</v>
      </c>
      <c r="G6405" s="6">
        <v>1</v>
      </c>
      <c r="H6405" s="11">
        <f>VLOOKUP(B6405,[1]!Product_Data[#Data],4,0)</f>
        <v>95</v>
      </c>
      <c r="I6405" s="11">
        <f>VLOOKUP(B6405,[1]!Product_Data[#Data],3,0)</f>
        <v>61</v>
      </c>
      <c r="J6405" s="11">
        <f t="shared" si="603"/>
        <v>61</v>
      </c>
      <c r="K6405" s="11">
        <f t="shared" si="604"/>
        <v>95</v>
      </c>
      <c r="L6405" s="11">
        <f t="shared" si="605"/>
        <v>34</v>
      </c>
      <c r="M6405" t="str">
        <f>VLOOKUP(C6405,[1]!Location_Data[#Data],2,0)</f>
        <v>Orange</v>
      </c>
      <c r="N6405" t="str">
        <f>VLOOKUP(D6405,[1]!Salespeople_Data[#Data],2,0)</f>
        <v>Bobby Russell</v>
      </c>
      <c r="O6405" t="str">
        <f>VLOOKUP(E6405,[1]!Customer_Data[#Data],2,0)</f>
        <v>Dennis Morris</v>
      </c>
      <c r="P6405" s="15">
        <f t="shared" si="600"/>
        <v>4</v>
      </c>
      <c r="Q6405">
        <f t="shared" si="601"/>
        <v>12</v>
      </c>
      <c r="R6405">
        <f t="shared" si="602"/>
        <v>2019</v>
      </c>
    </row>
    <row r="6406" spans="1:18" x14ac:dyDescent="0.25">
      <c r="A6406" s="6" t="s">
        <v>7431</v>
      </c>
      <c r="B6406" s="6" t="s">
        <v>275</v>
      </c>
      <c r="C6406" s="6" t="s">
        <v>286</v>
      </c>
      <c r="D6406" s="6" t="s">
        <v>225</v>
      </c>
      <c r="E6406" s="6" t="s">
        <v>451</v>
      </c>
      <c r="F6406" s="10">
        <v>43515</v>
      </c>
      <c r="G6406" s="6">
        <v>1</v>
      </c>
      <c r="H6406" s="11">
        <f>VLOOKUP(B6406,[1]!Product_Data[#Data],4,0)</f>
        <v>2353</v>
      </c>
      <c r="I6406" s="11">
        <f>VLOOKUP(B6406,[1]!Product_Data[#Data],3,0)</f>
        <v>1788</v>
      </c>
      <c r="J6406" s="11">
        <f t="shared" si="603"/>
        <v>1788</v>
      </c>
      <c r="K6406" s="11">
        <f t="shared" si="604"/>
        <v>2353</v>
      </c>
      <c r="L6406" s="11">
        <f t="shared" si="605"/>
        <v>565</v>
      </c>
      <c r="M6406" t="str">
        <f>VLOOKUP(C6406,[1]!Location_Data[#Data],2,0)</f>
        <v>El Monte</v>
      </c>
      <c r="N6406" t="str">
        <f>VLOOKUP(D6406,[1]!Salespeople_Data[#Data],2,0)</f>
        <v>Andrew Bowman</v>
      </c>
      <c r="O6406" t="str">
        <f>VLOOKUP(E6406,[1]!Customer_Data[#Data],2,0)</f>
        <v>David Olson</v>
      </c>
      <c r="P6406" s="15">
        <f t="shared" si="600"/>
        <v>3</v>
      </c>
      <c r="Q6406">
        <f t="shared" si="601"/>
        <v>2</v>
      </c>
      <c r="R6406">
        <f t="shared" si="602"/>
        <v>2019</v>
      </c>
    </row>
    <row r="6407" spans="1:18" x14ac:dyDescent="0.25">
      <c r="A6407" s="6" t="s">
        <v>7432</v>
      </c>
      <c r="B6407" s="6" t="s">
        <v>238</v>
      </c>
      <c r="C6407" s="6" t="s">
        <v>467</v>
      </c>
      <c r="D6407" s="6" t="s">
        <v>264</v>
      </c>
      <c r="E6407" s="6" t="s">
        <v>1672</v>
      </c>
      <c r="F6407" s="10">
        <v>43725</v>
      </c>
      <c r="G6407" s="6">
        <v>1</v>
      </c>
      <c r="H6407" s="11">
        <f>VLOOKUP(B6407,[1]!Product_Data[#Data],4,0)</f>
        <v>871</v>
      </c>
      <c r="I6407" s="11">
        <f>VLOOKUP(B6407,[1]!Product_Data[#Data],3,0)</f>
        <v>540</v>
      </c>
      <c r="J6407" s="11">
        <f t="shared" si="603"/>
        <v>540</v>
      </c>
      <c r="K6407" s="11">
        <f t="shared" si="604"/>
        <v>871</v>
      </c>
      <c r="L6407" s="11">
        <f t="shared" si="605"/>
        <v>331</v>
      </c>
      <c r="M6407" t="str">
        <f>VLOOKUP(C6407,[1]!Location_Data[#Data],2,0)</f>
        <v>Garden Grove</v>
      </c>
      <c r="N6407" t="str">
        <f>VLOOKUP(D6407,[1]!Salespeople_Data[#Data],2,0)</f>
        <v>Ernest Wheeler</v>
      </c>
      <c r="O6407" t="str">
        <f>VLOOKUP(E6407,[1]!Customer_Data[#Data],2,0)</f>
        <v>Joe Fuller</v>
      </c>
      <c r="P6407" s="15">
        <f t="shared" si="600"/>
        <v>3</v>
      </c>
      <c r="Q6407">
        <f t="shared" si="601"/>
        <v>9</v>
      </c>
      <c r="R6407">
        <f t="shared" si="602"/>
        <v>2019</v>
      </c>
    </row>
    <row r="6408" spans="1:18" x14ac:dyDescent="0.25">
      <c r="A6408" s="6" t="s">
        <v>7433</v>
      </c>
      <c r="B6408" s="6" t="s">
        <v>400</v>
      </c>
      <c r="C6408" s="6" t="s">
        <v>377</v>
      </c>
      <c r="D6408" s="6" t="s">
        <v>111</v>
      </c>
      <c r="E6408" s="6" t="s">
        <v>1495</v>
      </c>
      <c r="F6408" s="10">
        <v>43704</v>
      </c>
      <c r="G6408" s="6">
        <v>1</v>
      </c>
      <c r="H6408" s="11">
        <f>VLOOKUP(B6408,[1]!Product_Data[#Data],4,0)</f>
        <v>886</v>
      </c>
      <c r="I6408" s="11">
        <f>VLOOKUP(B6408,[1]!Product_Data[#Data],3,0)</f>
        <v>478</v>
      </c>
      <c r="J6408" s="11">
        <f t="shared" si="603"/>
        <v>478</v>
      </c>
      <c r="K6408" s="11">
        <f t="shared" si="604"/>
        <v>886</v>
      </c>
      <c r="L6408" s="11">
        <f t="shared" si="605"/>
        <v>408</v>
      </c>
      <c r="M6408" t="str">
        <f>VLOOKUP(C6408,[1]!Location_Data[#Data],2,0)</f>
        <v>San Diego</v>
      </c>
      <c r="N6408" t="str">
        <f>VLOOKUP(D6408,[1]!Salespeople_Data[#Data],2,0)</f>
        <v>Ryan Welch</v>
      </c>
      <c r="O6408" t="str">
        <f>VLOOKUP(E6408,[1]!Customer_Data[#Data],2,0)</f>
        <v>Kevin Jones</v>
      </c>
      <c r="P6408" s="15">
        <f t="shared" si="600"/>
        <v>3</v>
      </c>
      <c r="Q6408">
        <f t="shared" si="601"/>
        <v>8</v>
      </c>
      <c r="R6408">
        <f t="shared" si="602"/>
        <v>2019</v>
      </c>
    </row>
    <row r="6409" spans="1:18" x14ac:dyDescent="0.25">
      <c r="A6409" s="6" t="s">
        <v>7434</v>
      </c>
      <c r="B6409" s="6" t="s">
        <v>203</v>
      </c>
      <c r="C6409" s="6" t="s">
        <v>380</v>
      </c>
      <c r="D6409" s="6" t="s">
        <v>106</v>
      </c>
      <c r="E6409" s="6" t="s">
        <v>646</v>
      </c>
      <c r="F6409" s="10">
        <v>43539</v>
      </c>
      <c r="G6409" s="6">
        <v>3</v>
      </c>
      <c r="H6409" s="11">
        <f>VLOOKUP(B6409,[1]!Product_Data[#Data],4,0)</f>
        <v>1414</v>
      </c>
      <c r="I6409" s="11">
        <f>VLOOKUP(B6409,[1]!Product_Data[#Data],3,0)</f>
        <v>962</v>
      </c>
      <c r="J6409" s="11">
        <f t="shared" si="603"/>
        <v>2886</v>
      </c>
      <c r="K6409" s="11">
        <f t="shared" si="604"/>
        <v>4242</v>
      </c>
      <c r="L6409" s="11">
        <f t="shared" si="605"/>
        <v>1356</v>
      </c>
      <c r="M6409" t="str">
        <f>VLOOKUP(C6409,[1]!Location_Data[#Data],2,0)</f>
        <v>Los Angeles</v>
      </c>
      <c r="N6409" t="str">
        <f>VLOOKUP(D6409,[1]!Salespeople_Data[#Data],2,0)</f>
        <v>Patrick Ruiz</v>
      </c>
      <c r="O6409" t="str">
        <f>VLOOKUP(E6409,[1]!Customer_Data[#Data],2,0)</f>
        <v>Alan Gomez</v>
      </c>
      <c r="P6409" s="15">
        <f t="shared" si="600"/>
        <v>6</v>
      </c>
      <c r="Q6409">
        <f t="shared" si="601"/>
        <v>3</v>
      </c>
      <c r="R6409">
        <f t="shared" si="602"/>
        <v>2019</v>
      </c>
    </row>
    <row r="6410" spans="1:18" x14ac:dyDescent="0.25">
      <c r="A6410" s="6" t="s">
        <v>7435</v>
      </c>
      <c r="B6410" s="6" t="s">
        <v>114</v>
      </c>
      <c r="C6410" s="6" t="s">
        <v>145</v>
      </c>
      <c r="D6410" s="6" t="s">
        <v>170</v>
      </c>
      <c r="E6410" s="6" t="s">
        <v>804</v>
      </c>
      <c r="F6410" s="10">
        <v>43499</v>
      </c>
      <c r="G6410" s="6">
        <v>3</v>
      </c>
      <c r="H6410" s="11">
        <f>VLOOKUP(B6410,[1]!Product_Data[#Data],4,0)</f>
        <v>545</v>
      </c>
      <c r="I6410" s="11">
        <f>VLOOKUP(B6410,[1]!Product_Data[#Data],3,0)</f>
        <v>425</v>
      </c>
      <c r="J6410" s="11">
        <f t="shared" si="603"/>
        <v>1275</v>
      </c>
      <c r="K6410" s="11">
        <f t="shared" si="604"/>
        <v>1635</v>
      </c>
      <c r="L6410" s="11">
        <f t="shared" si="605"/>
        <v>360</v>
      </c>
      <c r="M6410" t="str">
        <f>VLOOKUP(C6410,[1]!Location_Data[#Data],2,0)</f>
        <v>Santa Maria</v>
      </c>
      <c r="N6410" t="str">
        <f>VLOOKUP(D6410,[1]!Salespeople_Data[#Data],2,0)</f>
        <v>Sean Miller</v>
      </c>
      <c r="O6410" t="str">
        <f>VLOOKUP(E6410,[1]!Customer_Data[#Data],2,0)</f>
        <v>Gregory Boyd</v>
      </c>
      <c r="P6410" s="15">
        <f t="shared" si="600"/>
        <v>1</v>
      </c>
      <c r="Q6410">
        <f t="shared" si="601"/>
        <v>2</v>
      </c>
      <c r="R6410">
        <f t="shared" si="602"/>
        <v>2019</v>
      </c>
    </row>
    <row r="6411" spans="1:18" x14ac:dyDescent="0.25">
      <c r="A6411" s="6" t="s">
        <v>7436</v>
      </c>
      <c r="B6411" s="6" t="s">
        <v>537</v>
      </c>
      <c r="C6411" s="6" t="s">
        <v>570</v>
      </c>
      <c r="D6411" s="6" t="s">
        <v>111</v>
      </c>
      <c r="E6411" s="6" t="s">
        <v>2598</v>
      </c>
      <c r="F6411" s="10">
        <v>43769</v>
      </c>
      <c r="G6411" s="6">
        <v>1</v>
      </c>
      <c r="H6411" s="11">
        <f>VLOOKUP(B6411,[1]!Product_Data[#Data],4,0)</f>
        <v>556</v>
      </c>
      <c r="I6411" s="11">
        <f>VLOOKUP(B6411,[1]!Product_Data[#Data],3,0)</f>
        <v>395</v>
      </c>
      <c r="J6411" s="11">
        <f t="shared" si="603"/>
        <v>395</v>
      </c>
      <c r="K6411" s="11">
        <f t="shared" si="604"/>
        <v>556</v>
      </c>
      <c r="L6411" s="11">
        <f t="shared" si="605"/>
        <v>161</v>
      </c>
      <c r="M6411" t="str">
        <f>VLOOKUP(C6411,[1]!Location_Data[#Data],2,0)</f>
        <v>Fresno</v>
      </c>
      <c r="N6411" t="str">
        <f>VLOOKUP(D6411,[1]!Salespeople_Data[#Data],2,0)</f>
        <v>Ryan Welch</v>
      </c>
      <c r="O6411" t="str">
        <f>VLOOKUP(E6411,[1]!Customer_Data[#Data],2,0)</f>
        <v>Jeffrey Phillips</v>
      </c>
      <c r="P6411" s="15">
        <f t="shared" si="600"/>
        <v>5</v>
      </c>
      <c r="Q6411">
        <f t="shared" si="601"/>
        <v>10</v>
      </c>
      <c r="R6411">
        <f t="shared" si="602"/>
        <v>2019</v>
      </c>
    </row>
    <row r="6412" spans="1:18" x14ac:dyDescent="0.25">
      <c r="A6412" s="6" t="s">
        <v>7437</v>
      </c>
      <c r="B6412" s="6" t="s">
        <v>207</v>
      </c>
      <c r="C6412" s="6" t="s">
        <v>386</v>
      </c>
      <c r="D6412" s="6" t="s">
        <v>15</v>
      </c>
      <c r="E6412" s="6" t="s">
        <v>742</v>
      </c>
      <c r="F6412" s="10">
        <v>43570</v>
      </c>
      <c r="G6412" s="6">
        <v>3</v>
      </c>
      <c r="H6412" s="11">
        <f>VLOOKUP(B6412,[1]!Product_Data[#Data],4,0)</f>
        <v>2464</v>
      </c>
      <c r="I6412" s="11">
        <f>VLOOKUP(B6412,[1]!Product_Data[#Data],3,0)</f>
        <v>1774</v>
      </c>
      <c r="J6412" s="11">
        <f t="shared" si="603"/>
        <v>5322</v>
      </c>
      <c r="K6412" s="11">
        <f t="shared" si="604"/>
        <v>7392</v>
      </c>
      <c r="L6412" s="11">
        <f t="shared" si="605"/>
        <v>2070</v>
      </c>
      <c r="M6412" t="str">
        <f>VLOOKUP(C6412,[1]!Location_Data[#Data],2,0)</f>
        <v>Carlsbad</v>
      </c>
      <c r="N6412" t="str">
        <f>VLOOKUP(D6412,[1]!Salespeople_Data[#Data],2,0)</f>
        <v>Ryan Butler</v>
      </c>
      <c r="O6412" t="str">
        <f>VLOOKUP(E6412,[1]!Customer_Data[#Data],2,0)</f>
        <v>Joe Rose</v>
      </c>
      <c r="P6412" s="15">
        <f t="shared" si="600"/>
        <v>2</v>
      </c>
      <c r="Q6412">
        <f t="shared" si="601"/>
        <v>4</v>
      </c>
      <c r="R6412">
        <f t="shared" si="602"/>
        <v>2019</v>
      </c>
    </row>
    <row r="6413" spans="1:18" x14ac:dyDescent="0.25">
      <c r="A6413" s="6" t="s">
        <v>7438</v>
      </c>
      <c r="B6413" s="6" t="s">
        <v>189</v>
      </c>
      <c r="C6413" s="6" t="s">
        <v>156</v>
      </c>
      <c r="D6413" s="6" t="s">
        <v>359</v>
      </c>
      <c r="E6413" s="6" t="s">
        <v>142</v>
      </c>
      <c r="F6413" s="10">
        <v>43470</v>
      </c>
      <c r="G6413" s="6">
        <v>1</v>
      </c>
      <c r="H6413" s="11">
        <f>VLOOKUP(B6413,[1]!Product_Data[#Data],4,0)</f>
        <v>1783</v>
      </c>
      <c r="I6413" s="11">
        <f>VLOOKUP(B6413,[1]!Product_Data[#Data],3,0)</f>
        <v>1516</v>
      </c>
      <c r="J6413" s="11">
        <f t="shared" si="603"/>
        <v>1516</v>
      </c>
      <c r="K6413" s="11">
        <f t="shared" si="604"/>
        <v>1783</v>
      </c>
      <c r="L6413" s="11">
        <f t="shared" si="605"/>
        <v>267</v>
      </c>
      <c r="M6413" t="str">
        <f>VLOOKUP(C6413,[1]!Location_Data[#Data],2,0)</f>
        <v>Sacramento</v>
      </c>
      <c r="N6413" t="str">
        <f>VLOOKUP(D6413,[1]!Salespeople_Data[#Data],2,0)</f>
        <v>Eugene Holmes</v>
      </c>
      <c r="O6413" t="str">
        <f>VLOOKUP(E6413,[1]!Customer_Data[#Data],2,0)</f>
        <v>Joshua Romero</v>
      </c>
      <c r="P6413" s="15">
        <f t="shared" si="600"/>
        <v>7</v>
      </c>
      <c r="Q6413">
        <f t="shared" si="601"/>
        <v>1</v>
      </c>
      <c r="R6413">
        <f t="shared" si="602"/>
        <v>2019</v>
      </c>
    </row>
    <row r="6414" spans="1:18" x14ac:dyDescent="0.25">
      <c r="A6414" s="6" t="s">
        <v>7439</v>
      </c>
      <c r="B6414" s="6" t="s">
        <v>28</v>
      </c>
      <c r="C6414" s="6" t="s">
        <v>224</v>
      </c>
      <c r="D6414" s="6" t="s">
        <v>101</v>
      </c>
      <c r="E6414" s="6" t="s">
        <v>1897</v>
      </c>
      <c r="F6414" s="10">
        <v>43526</v>
      </c>
      <c r="G6414" s="6">
        <v>1</v>
      </c>
      <c r="H6414" s="11">
        <f>VLOOKUP(B6414,[1]!Product_Data[#Data],4,0)</f>
        <v>684</v>
      </c>
      <c r="I6414" s="11">
        <f>VLOOKUP(B6414,[1]!Product_Data[#Data],3,0)</f>
        <v>561</v>
      </c>
      <c r="J6414" s="11">
        <f t="shared" si="603"/>
        <v>561</v>
      </c>
      <c r="K6414" s="11">
        <f t="shared" si="604"/>
        <v>684</v>
      </c>
      <c r="L6414" s="11">
        <f t="shared" si="605"/>
        <v>123</v>
      </c>
      <c r="M6414" t="str">
        <f>VLOOKUP(C6414,[1]!Location_Data[#Data],2,0)</f>
        <v>Huntington Beach</v>
      </c>
      <c r="N6414" t="str">
        <f>VLOOKUP(D6414,[1]!Salespeople_Data[#Data],2,0)</f>
        <v>Scott Clark</v>
      </c>
      <c r="O6414" t="str">
        <f>VLOOKUP(E6414,[1]!Customer_Data[#Data],2,0)</f>
        <v>Charles Perry</v>
      </c>
      <c r="P6414" s="15">
        <f t="shared" si="600"/>
        <v>7</v>
      </c>
      <c r="Q6414">
        <f t="shared" si="601"/>
        <v>3</v>
      </c>
      <c r="R6414">
        <f t="shared" si="602"/>
        <v>2019</v>
      </c>
    </row>
    <row r="6415" spans="1:18" x14ac:dyDescent="0.25">
      <c r="A6415" s="6" t="s">
        <v>7440</v>
      </c>
      <c r="B6415" s="6" t="s">
        <v>605</v>
      </c>
      <c r="C6415" s="6" t="s">
        <v>48</v>
      </c>
      <c r="D6415" s="6" t="s">
        <v>136</v>
      </c>
      <c r="E6415" s="6" t="s">
        <v>2122</v>
      </c>
      <c r="F6415" s="10">
        <v>43629</v>
      </c>
      <c r="G6415" s="6">
        <v>3</v>
      </c>
      <c r="H6415" s="11">
        <f>VLOOKUP(B6415,[1]!Product_Data[#Data],4,0)</f>
        <v>913</v>
      </c>
      <c r="I6415" s="11">
        <f>VLOOKUP(B6415,[1]!Product_Data[#Data],3,0)</f>
        <v>584</v>
      </c>
      <c r="J6415" s="11">
        <f t="shared" si="603"/>
        <v>1752</v>
      </c>
      <c r="K6415" s="11">
        <f t="shared" si="604"/>
        <v>2739</v>
      </c>
      <c r="L6415" s="11">
        <f t="shared" si="605"/>
        <v>987</v>
      </c>
      <c r="M6415" t="str">
        <f>VLOOKUP(C6415,[1]!Location_Data[#Data],2,0)</f>
        <v>Rialto</v>
      </c>
      <c r="N6415" t="str">
        <f>VLOOKUP(D6415,[1]!Salespeople_Data[#Data],2,0)</f>
        <v>Clarence Fox</v>
      </c>
      <c r="O6415" t="str">
        <f>VLOOKUP(E6415,[1]!Customer_Data[#Data],2,0)</f>
        <v>Frank Hawkins</v>
      </c>
      <c r="P6415" s="15">
        <f t="shared" si="600"/>
        <v>5</v>
      </c>
      <c r="Q6415">
        <f t="shared" si="601"/>
        <v>6</v>
      </c>
      <c r="R6415">
        <f t="shared" si="602"/>
        <v>2019</v>
      </c>
    </row>
    <row r="6416" spans="1:18" x14ac:dyDescent="0.25">
      <c r="A6416" s="6" t="s">
        <v>7441</v>
      </c>
      <c r="B6416" s="6" t="s">
        <v>421</v>
      </c>
      <c r="C6416" s="6" t="s">
        <v>105</v>
      </c>
      <c r="D6416" s="6" t="s">
        <v>30</v>
      </c>
      <c r="E6416" s="6" t="s">
        <v>748</v>
      </c>
      <c r="F6416" s="10">
        <v>43525</v>
      </c>
      <c r="G6416" s="6">
        <v>1</v>
      </c>
      <c r="H6416" s="11">
        <f>VLOOKUP(B6416,[1]!Product_Data[#Data],4,0)</f>
        <v>826</v>
      </c>
      <c r="I6416" s="11">
        <f>VLOOKUP(B6416,[1]!Product_Data[#Data],3,0)</f>
        <v>562</v>
      </c>
      <c r="J6416" s="11">
        <f t="shared" si="603"/>
        <v>562</v>
      </c>
      <c r="K6416" s="11">
        <f t="shared" si="604"/>
        <v>826</v>
      </c>
      <c r="L6416" s="11">
        <f t="shared" si="605"/>
        <v>264</v>
      </c>
      <c r="M6416" t="str">
        <f>VLOOKUP(C6416,[1]!Location_Data[#Data],2,0)</f>
        <v>Daly City</v>
      </c>
      <c r="N6416" t="str">
        <f>VLOOKUP(D6416,[1]!Salespeople_Data[#Data],2,0)</f>
        <v>Carl Hall</v>
      </c>
      <c r="O6416" t="str">
        <f>VLOOKUP(E6416,[1]!Customer_Data[#Data],2,0)</f>
        <v>Eric Moore</v>
      </c>
      <c r="P6416" s="15">
        <f t="shared" si="600"/>
        <v>6</v>
      </c>
      <c r="Q6416">
        <f t="shared" si="601"/>
        <v>3</v>
      </c>
      <c r="R6416">
        <f t="shared" si="602"/>
        <v>2019</v>
      </c>
    </row>
    <row r="6417" spans="1:18" x14ac:dyDescent="0.25">
      <c r="A6417" s="6" t="s">
        <v>7442</v>
      </c>
      <c r="B6417" s="6" t="s">
        <v>537</v>
      </c>
      <c r="C6417" s="6" t="s">
        <v>57</v>
      </c>
      <c r="D6417" s="6" t="s">
        <v>250</v>
      </c>
      <c r="E6417" s="6" t="s">
        <v>419</v>
      </c>
      <c r="F6417" s="10">
        <v>43675</v>
      </c>
      <c r="G6417" s="6">
        <v>4</v>
      </c>
      <c r="H6417" s="11">
        <f>VLOOKUP(B6417,[1]!Product_Data[#Data],4,0)</f>
        <v>556</v>
      </c>
      <c r="I6417" s="11">
        <f>VLOOKUP(B6417,[1]!Product_Data[#Data],3,0)</f>
        <v>395</v>
      </c>
      <c r="J6417" s="11">
        <f t="shared" si="603"/>
        <v>1580</v>
      </c>
      <c r="K6417" s="11">
        <f t="shared" si="604"/>
        <v>2224</v>
      </c>
      <c r="L6417" s="11">
        <f t="shared" si="605"/>
        <v>644</v>
      </c>
      <c r="M6417" t="str">
        <f>VLOOKUP(C6417,[1]!Location_Data[#Data],2,0)</f>
        <v>Thousand Oaks</v>
      </c>
      <c r="N6417" t="str">
        <f>VLOOKUP(D6417,[1]!Salespeople_Data[#Data],2,0)</f>
        <v>Martin Carr</v>
      </c>
      <c r="O6417" t="str">
        <f>VLOOKUP(E6417,[1]!Customer_Data[#Data],2,0)</f>
        <v>Bruce Armstrong</v>
      </c>
      <c r="P6417" s="15">
        <f t="shared" si="600"/>
        <v>2</v>
      </c>
      <c r="Q6417">
        <f t="shared" si="601"/>
        <v>7</v>
      </c>
      <c r="R6417">
        <f t="shared" si="602"/>
        <v>2019</v>
      </c>
    </row>
    <row r="6418" spans="1:18" x14ac:dyDescent="0.25">
      <c r="A6418" s="6" t="s">
        <v>7443</v>
      </c>
      <c r="B6418" s="6" t="s">
        <v>38</v>
      </c>
      <c r="C6418" s="6" t="s">
        <v>14</v>
      </c>
      <c r="D6418" s="6" t="s">
        <v>250</v>
      </c>
      <c r="E6418" s="6" t="s">
        <v>187</v>
      </c>
      <c r="F6418" s="10">
        <v>43603</v>
      </c>
      <c r="G6418" s="6">
        <v>1</v>
      </c>
      <c r="H6418" s="11">
        <f>VLOOKUP(B6418,[1]!Product_Data[#Data],4,0)</f>
        <v>2283</v>
      </c>
      <c r="I6418" s="11">
        <f>VLOOKUP(B6418,[1]!Product_Data[#Data],3,0)</f>
        <v>1484</v>
      </c>
      <c r="J6418" s="11">
        <f t="shared" si="603"/>
        <v>1484</v>
      </c>
      <c r="K6418" s="11">
        <f t="shared" si="604"/>
        <v>2283</v>
      </c>
      <c r="L6418" s="11">
        <f t="shared" si="605"/>
        <v>799</v>
      </c>
      <c r="M6418" t="str">
        <f>VLOOKUP(C6418,[1]!Location_Data[#Data],2,0)</f>
        <v>Santa Clarita</v>
      </c>
      <c r="N6418" t="str">
        <f>VLOOKUP(D6418,[1]!Salespeople_Data[#Data],2,0)</f>
        <v>Martin Carr</v>
      </c>
      <c r="O6418" t="str">
        <f>VLOOKUP(E6418,[1]!Customer_Data[#Data],2,0)</f>
        <v>Harry Hudson</v>
      </c>
      <c r="P6418" s="15">
        <f t="shared" si="600"/>
        <v>7</v>
      </c>
      <c r="Q6418">
        <f t="shared" si="601"/>
        <v>5</v>
      </c>
      <c r="R6418">
        <f t="shared" si="602"/>
        <v>2019</v>
      </c>
    </row>
    <row r="6419" spans="1:18" x14ac:dyDescent="0.25">
      <c r="A6419" s="6" t="s">
        <v>7444</v>
      </c>
      <c r="B6419" s="6" t="s">
        <v>228</v>
      </c>
      <c r="C6419" s="6" t="s">
        <v>174</v>
      </c>
      <c r="D6419" s="6" t="s">
        <v>126</v>
      </c>
      <c r="E6419" s="6" t="s">
        <v>1178</v>
      </c>
      <c r="F6419" s="10">
        <v>43707</v>
      </c>
      <c r="G6419" s="6">
        <v>1</v>
      </c>
      <c r="H6419" s="11">
        <f>VLOOKUP(B6419,[1]!Product_Data[#Data],4,0)</f>
        <v>1862</v>
      </c>
      <c r="I6419" s="11">
        <f>VLOOKUP(B6419,[1]!Product_Data[#Data],3,0)</f>
        <v>1173</v>
      </c>
      <c r="J6419" s="11">
        <f t="shared" si="603"/>
        <v>1173</v>
      </c>
      <c r="K6419" s="11">
        <f t="shared" si="604"/>
        <v>1862</v>
      </c>
      <c r="L6419" s="11">
        <f t="shared" si="605"/>
        <v>689</v>
      </c>
      <c r="M6419" t="str">
        <f>VLOOKUP(C6419,[1]!Location_Data[#Data],2,0)</f>
        <v>Norwalk</v>
      </c>
      <c r="N6419" t="str">
        <f>VLOOKUP(D6419,[1]!Salespeople_Data[#Data],2,0)</f>
        <v>Larry Castillo</v>
      </c>
      <c r="O6419" t="str">
        <f>VLOOKUP(E6419,[1]!Customer_Data[#Data],2,0)</f>
        <v>Joseph Warren</v>
      </c>
      <c r="P6419" s="15">
        <f t="shared" si="600"/>
        <v>6</v>
      </c>
      <c r="Q6419">
        <f t="shared" si="601"/>
        <v>8</v>
      </c>
      <c r="R6419">
        <f t="shared" si="602"/>
        <v>2019</v>
      </c>
    </row>
    <row r="6420" spans="1:18" x14ac:dyDescent="0.25">
      <c r="A6420" s="6" t="s">
        <v>7445</v>
      </c>
      <c r="B6420" s="6" t="s">
        <v>119</v>
      </c>
      <c r="C6420" s="6" t="s">
        <v>246</v>
      </c>
      <c r="D6420" s="6" t="s">
        <v>159</v>
      </c>
      <c r="E6420" s="6" t="s">
        <v>303</v>
      </c>
      <c r="F6420" s="10">
        <v>43649</v>
      </c>
      <c r="G6420" s="6">
        <v>1</v>
      </c>
      <c r="H6420" s="11">
        <f>VLOOKUP(B6420,[1]!Product_Data[#Data],4,0)</f>
        <v>1077</v>
      </c>
      <c r="I6420" s="11">
        <f>VLOOKUP(B6420,[1]!Product_Data[#Data],3,0)</f>
        <v>732</v>
      </c>
      <c r="J6420" s="11">
        <f t="shared" si="603"/>
        <v>732</v>
      </c>
      <c r="K6420" s="11">
        <f t="shared" si="604"/>
        <v>1077</v>
      </c>
      <c r="L6420" s="11">
        <f t="shared" si="605"/>
        <v>345</v>
      </c>
      <c r="M6420" t="str">
        <f>VLOOKUP(C6420,[1]!Location_Data[#Data],2,0)</f>
        <v>San Francisco</v>
      </c>
      <c r="N6420" t="str">
        <f>VLOOKUP(D6420,[1]!Salespeople_Data[#Data],2,0)</f>
        <v>Bobby Russell</v>
      </c>
      <c r="O6420" t="str">
        <f>VLOOKUP(E6420,[1]!Customer_Data[#Data],2,0)</f>
        <v>Johnny Hawkins</v>
      </c>
      <c r="P6420" s="15">
        <f t="shared" si="600"/>
        <v>4</v>
      </c>
      <c r="Q6420">
        <f t="shared" si="601"/>
        <v>7</v>
      </c>
      <c r="R6420">
        <f t="shared" si="602"/>
        <v>2019</v>
      </c>
    </row>
    <row r="6421" spans="1:18" x14ac:dyDescent="0.25">
      <c r="A6421" s="6" t="s">
        <v>7446</v>
      </c>
      <c r="B6421" s="6" t="s">
        <v>1149</v>
      </c>
      <c r="C6421" s="6" t="s">
        <v>512</v>
      </c>
      <c r="D6421" s="6" t="s">
        <v>413</v>
      </c>
      <c r="E6421" s="6" t="s">
        <v>2058</v>
      </c>
      <c r="F6421" s="10">
        <v>43826</v>
      </c>
      <c r="G6421" s="6">
        <v>3</v>
      </c>
      <c r="H6421" s="11">
        <f>VLOOKUP(B6421,[1]!Product_Data[#Data],4,0)</f>
        <v>847</v>
      </c>
      <c r="I6421" s="11">
        <f>VLOOKUP(B6421,[1]!Product_Data[#Data],3,0)</f>
        <v>534</v>
      </c>
      <c r="J6421" s="11">
        <f t="shared" si="603"/>
        <v>1602</v>
      </c>
      <c r="K6421" s="11">
        <f t="shared" si="604"/>
        <v>2541</v>
      </c>
      <c r="L6421" s="11">
        <f t="shared" si="605"/>
        <v>939</v>
      </c>
      <c r="M6421" t="str">
        <f>VLOOKUP(C6421,[1]!Location_Data[#Data],2,0)</f>
        <v>Long Beach</v>
      </c>
      <c r="N6421" t="str">
        <f>VLOOKUP(D6421,[1]!Salespeople_Data[#Data],2,0)</f>
        <v>Kenneth Bradley</v>
      </c>
      <c r="O6421" t="str">
        <f>VLOOKUP(E6421,[1]!Customer_Data[#Data],2,0)</f>
        <v>Justin Miller</v>
      </c>
      <c r="P6421" s="15">
        <f t="shared" si="600"/>
        <v>6</v>
      </c>
      <c r="Q6421">
        <f t="shared" si="601"/>
        <v>12</v>
      </c>
      <c r="R6421">
        <f t="shared" si="602"/>
        <v>2019</v>
      </c>
    </row>
    <row r="6422" spans="1:18" x14ac:dyDescent="0.25">
      <c r="A6422" s="6" t="s">
        <v>7447</v>
      </c>
      <c r="B6422" s="6" t="s">
        <v>263</v>
      </c>
      <c r="C6422" s="6" t="s">
        <v>211</v>
      </c>
      <c r="D6422" s="6" t="s">
        <v>359</v>
      </c>
      <c r="E6422" s="6" t="s">
        <v>1061</v>
      </c>
      <c r="F6422" s="10">
        <v>43517</v>
      </c>
      <c r="G6422" s="6">
        <v>1</v>
      </c>
      <c r="H6422" s="11">
        <f>VLOOKUP(B6422,[1]!Product_Data[#Data],4,0)</f>
        <v>378</v>
      </c>
      <c r="I6422" s="11">
        <f>VLOOKUP(B6422,[1]!Product_Data[#Data],3,0)</f>
        <v>291</v>
      </c>
      <c r="J6422" s="11">
        <f t="shared" si="603"/>
        <v>291</v>
      </c>
      <c r="K6422" s="11">
        <f t="shared" si="604"/>
        <v>378</v>
      </c>
      <c r="L6422" s="11">
        <f t="shared" si="605"/>
        <v>87</v>
      </c>
      <c r="M6422" t="str">
        <f>VLOOKUP(C6422,[1]!Location_Data[#Data],2,0)</f>
        <v>Chula Vista</v>
      </c>
      <c r="N6422" t="str">
        <f>VLOOKUP(D6422,[1]!Salespeople_Data[#Data],2,0)</f>
        <v>Eugene Holmes</v>
      </c>
      <c r="O6422" t="str">
        <f>VLOOKUP(E6422,[1]!Customer_Data[#Data],2,0)</f>
        <v>Paul Johnson</v>
      </c>
      <c r="P6422" s="15">
        <f t="shared" si="600"/>
        <v>5</v>
      </c>
      <c r="Q6422">
        <f t="shared" si="601"/>
        <v>2</v>
      </c>
      <c r="R6422">
        <f t="shared" si="602"/>
        <v>2019</v>
      </c>
    </row>
    <row r="6423" spans="1:18" x14ac:dyDescent="0.25">
      <c r="A6423" s="6" t="s">
        <v>7448</v>
      </c>
      <c r="B6423" s="6" t="s">
        <v>23</v>
      </c>
      <c r="C6423" s="6" t="s">
        <v>19</v>
      </c>
      <c r="D6423" s="6" t="s">
        <v>216</v>
      </c>
      <c r="E6423" s="6" t="s">
        <v>504</v>
      </c>
      <c r="F6423" s="10">
        <v>43650</v>
      </c>
      <c r="G6423" s="6">
        <v>1</v>
      </c>
      <c r="H6423" s="11">
        <f>VLOOKUP(B6423,[1]!Product_Data[#Data],4,0)</f>
        <v>1052</v>
      </c>
      <c r="I6423" s="11">
        <f>VLOOKUP(B6423,[1]!Product_Data[#Data],3,0)</f>
        <v>589</v>
      </c>
      <c r="J6423" s="11">
        <f t="shared" si="603"/>
        <v>589</v>
      </c>
      <c r="K6423" s="11">
        <f t="shared" si="604"/>
        <v>1052</v>
      </c>
      <c r="L6423" s="11">
        <f t="shared" si="605"/>
        <v>463</v>
      </c>
      <c r="M6423" t="str">
        <f>VLOOKUP(C6423,[1]!Location_Data[#Data],2,0)</f>
        <v>Berkeley</v>
      </c>
      <c r="N6423" t="str">
        <f>VLOOKUP(D6423,[1]!Salespeople_Data[#Data],2,0)</f>
        <v>Ernest Wagner</v>
      </c>
      <c r="O6423" t="str">
        <f>VLOOKUP(E6423,[1]!Customer_Data[#Data],2,0)</f>
        <v>Jerry Smith</v>
      </c>
      <c r="P6423" s="15">
        <f t="shared" si="600"/>
        <v>5</v>
      </c>
      <c r="Q6423">
        <f t="shared" si="601"/>
        <v>7</v>
      </c>
      <c r="R6423">
        <f t="shared" si="602"/>
        <v>2019</v>
      </c>
    </row>
    <row r="6424" spans="1:18" x14ac:dyDescent="0.25">
      <c r="A6424" s="6" t="s">
        <v>7449</v>
      </c>
      <c r="B6424" s="6" t="s">
        <v>83</v>
      </c>
      <c r="C6424" s="6" t="s">
        <v>392</v>
      </c>
      <c r="D6424" s="6" t="s">
        <v>413</v>
      </c>
      <c r="E6424" s="6" t="s">
        <v>157</v>
      </c>
      <c r="F6424" s="10">
        <v>43638</v>
      </c>
      <c r="G6424" s="6">
        <v>2</v>
      </c>
      <c r="H6424" s="11">
        <f>VLOOKUP(B6424,[1]!Product_Data[#Data],4,0)</f>
        <v>1972</v>
      </c>
      <c r="I6424" s="11">
        <f>VLOOKUP(B6424,[1]!Product_Data[#Data],3,0)</f>
        <v>1321</v>
      </c>
      <c r="J6424" s="11">
        <f t="shared" si="603"/>
        <v>2642</v>
      </c>
      <c r="K6424" s="11">
        <f t="shared" si="604"/>
        <v>3944</v>
      </c>
      <c r="L6424" s="11">
        <f t="shared" si="605"/>
        <v>1302</v>
      </c>
      <c r="M6424" t="str">
        <f>VLOOKUP(C6424,[1]!Location_Data[#Data],2,0)</f>
        <v>Visalia</v>
      </c>
      <c r="N6424" t="str">
        <f>VLOOKUP(D6424,[1]!Salespeople_Data[#Data],2,0)</f>
        <v>Kenneth Bradley</v>
      </c>
      <c r="O6424" t="str">
        <f>VLOOKUP(E6424,[1]!Customer_Data[#Data],2,0)</f>
        <v>Eugene Castillo</v>
      </c>
      <c r="P6424" s="15">
        <f t="shared" si="600"/>
        <v>7</v>
      </c>
      <c r="Q6424">
        <f t="shared" si="601"/>
        <v>6</v>
      </c>
      <c r="R6424">
        <f t="shared" si="602"/>
        <v>2019</v>
      </c>
    </row>
    <row r="6425" spans="1:18" x14ac:dyDescent="0.25">
      <c r="A6425" s="6" t="s">
        <v>7450</v>
      </c>
      <c r="B6425" s="6" t="s">
        <v>28</v>
      </c>
      <c r="C6425" s="6" t="s">
        <v>74</v>
      </c>
      <c r="D6425" s="6" t="s">
        <v>58</v>
      </c>
      <c r="E6425" s="6" t="s">
        <v>2263</v>
      </c>
      <c r="F6425" s="10">
        <v>43723</v>
      </c>
      <c r="G6425" s="6">
        <v>1</v>
      </c>
      <c r="H6425" s="11">
        <f>VLOOKUP(B6425,[1]!Product_Data[#Data],4,0)</f>
        <v>684</v>
      </c>
      <c r="I6425" s="11">
        <f>VLOOKUP(B6425,[1]!Product_Data[#Data],3,0)</f>
        <v>561</v>
      </c>
      <c r="J6425" s="11">
        <f t="shared" si="603"/>
        <v>561</v>
      </c>
      <c r="K6425" s="11">
        <f t="shared" si="604"/>
        <v>684</v>
      </c>
      <c r="L6425" s="11">
        <f t="shared" si="605"/>
        <v>123</v>
      </c>
      <c r="M6425" t="str">
        <f>VLOOKUP(C6425,[1]!Location_Data[#Data],2,0)</f>
        <v>West Covina</v>
      </c>
      <c r="N6425" t="str">
        <f>VLOOKUP(D6425,[1]!Salespeople_Data[#Data],2,0)</f>
        <v>Christopher Tucker</v>
      </c>
      <c r="O6425" t="str">
        <f>VLOOKUP(E6425,[1]!Customer_Data[#Data],2,0)</f>
        <v>Jeffrey Carpenter</v>
      </c>
      <c r="P6425" s="15">
        <f t="shared" si="600"/>
        <v>1</v>
      </c>
      <c r="Q6425">
        <f t="shared" si="601"/>
        <v>9</v>
      </c>
      <c r="R6425">
        <f t="shared" si="602"/>
        <v>2019</v>
      </c>
    </row>
    <row r="6426" spans="1:18" x14ac:dyDescent="0.25">
      <c r="A6426" s="6" t="s">
        <v>7451</v>
      </c>
      <c r="B6426" s="6" t="s">
        <v>431</v>
      </c>
      <c r="C6426" s="6" t="s">
        <v>242</v>
      </c>
      <c r="D6426" s="6" t="s">
        <v>49</v>
      </c>
      <c r="E6426" s="6" t="s">
        <v>2126</v>
      </c>
      <c r="F6426" s="10">
        <v>43532</v>
      </c>
      <c r="G6426" s="6">
        <v>1</v>
      </c>
      <c r="H6426" s="11">
        <f>VLOOKUP(B6426,[1]!Product_Data[#Data],4,0)</f>
        <v>290</v>
      </c>
      <c r="I6426" s="11">
        <f>VLOOKUP(B6426,[1]!Product_Data[#Data],3,0)</f>
        <v>200</v>
      </c>
      <c r="J6426" s="11">
        <f t="shared" si="603"/>
        <v>200</v>
      </c>
      <c r="K6426" s="11">
        <f t="shared" si="604"/>
        <v>290</v>
      </c>
      <c r="L6426" s="11">
        <f t="shared" si="605"/>
        <v>90</v>
      </c>
      <c r="M6426" t="str">
        <f>VLOOKUP(C6426,[1]!Location_Data[#Data],2,0)</f>
        <v>Downey</v>
      </c>
      <c r="N6426" t="str">
        <f>VLOOKUP(D6426,[1]!Salespeople_Data[#Data],2,0)</f>
        <v>Walter Cook</v>
      </c>
      <c r="O6426" t="str">
        <f>VLOOKUP(E6426,[1]!Customer_Data[#Data],2,0)</f>
        <v>Charles Fields</v>
      </c>
      <c r="P6426" s="15">
        <f t="shared" si="600"/>
        <v>6</v>
      </c>
      <c r="Q6426">
        <f t="shared" si="601"/>
        <v>3</v>
      </c>
      <c r="R6426">
        <f t="shared" si="602"/>
        <v>2019</v>
      </c>
    </row>
    <row r="6427" spans="1:18" x14ac:dyDescent="0.25">
      <c r="A6427" s="6" t="s">
        <v>7452</v>
      </c>
      <c r="B6427" s="6" t="s">
        <v>33</v>
      </c>
      <c r="C6427" s="6" t="s">
        <v>140</v>
      </c>
      <c r="D6427" s="6" t="s">
        <v>216</v>
      </c>
      <c r="E6427" s="6" t="s">
        <v>160</v>
      </c>
      <c r="F6427" s="10">
        <v>43584</v>
      </c>
      <c r="G6427" s="6">
        <v>2</v>
      </c>
      <c r="H6427" s="11">
        <f>VLOOKUP(B6427,[1]!Product_Data[#Data],4,0)</f>
        <v>1582</v>
      </c>
      <c r="I6427" s="11">
        <f>VLOOKUP(B6427,[1]!Product_Data[#Data],3,0)</f>
        <v>1234</v>
      </c>
      <c r="J6427" s="11">
        <f t="shared" si="603"/>
        <v>2468</v>
      </c>
      <c r="K6427" s="11">
        <f t="shared" si="604"/>
        <v>3164</v>
      </c>
      <c r="L6427" s="11">
        <f t="shared" si="605"/>
        <v>696</v>
      </c>
      <c r="M6427" t="str">
        <f>VLOOKUP(C6427,[1]!Location_Data[#Data],2,0)</f>
        <v>Salinas</v>
      </c>
      <c r="N6427" t="str">
        <f>VLOOKUP(D6427,[1]!Salespeople_Data[#Data],2,0)</f>
        <v>Ernest Wagner</v>
      </c>
      <c r="O6427" t="str">
        <f>VLOOKUP(E6427,[1]!Customer_Data[#Data],2,0)</f>
        <v>Scott Roberts</v>
      </c>
      <c r="P6427" s="15">
        <f t="shared" si="600"/>
        <v>2</v>
      </c>
      <c r="Q6427">
        <f t="shared" si="601"/>
        <v>4</v>
      </c>
      <c r="R6427">
        <f t="shared" si="602"/>
        <v>2019</v>
      </c>
    </row>
    <row r="6428" spans="1:18" x14ac:dyDescent="0.25">
      <c r="A6428" s="6" t="s">
        <v>7453</v>
      </c>
      <c r="B6428" s="6" t="s">
        <v>28</v>
      </c>
      <c r="C6428" s="6" t="s">
        <v>331</v>
      </c>
      <c r="D6428" s="6" t="s">
        <v>216</v>
      </c>
      <c r="E6428" s="6" t="s">
        <v>1447</v>
      </c>
      <c r="F6428" s="10">
        <v>43680</v>
      </c>
      <c r="G6428" s="6">
        <v>1</v>
      </c>
      <c r="H6428" s="11">
        <f>VLOOKUP(B6428,[1]!Product_Data[#Data],4,0)</f>
        <v>684</v>
      </c>
      <c r="I6428" s="11">
        <f>VLOOKUP(B6428,[1]!Product_Data[#Data],3,0)</f>
        <v>561</v>
      </c>
      <c r="J6428" s="11">
        <f t="shared" si="603"/>
        <v>561</v>
      </c>
      <c r="K6428" s="11">
        <f t="shared" si="604"/>
        <v>684</v>
      </c>
      <c r="L6428" s="11">
        <f t="shared" si="605"/>
        <v>123</v>
      </c>
      <c r="M6428" t="str">
        <f>VLOOKUP(C6428,[1]!Location_Data[#Data],2,0)</f>
        <v>Sunnyvale</v>
      </c>
      <c r="N6428" t="str">
        <f>VLOOKUP(D6428,[1]!Salespeople_Data[#Data],2,0)</f>
        <v>Ernest Wagner</v>
      </c>
      <c r="O6428" t="str">
        <f>VLOOKUP(E6428,[1]!Customer_Data[#Data],2,0)</f>
        <v>Peter Wells</v>
      </c>
      <c r="P6428" s="15">
        <f t="shared" si="600"/>
        <v>7</v>
      </c>
      <c r="Q6428">
        <f t="shared" si="601"/>
        <v>8</v>
      </c>
      <c r="R6428">
        <f t="shared" si="602"/>
        <v>2019</v>
      </c>
    </row>
    <row r="6429" spans="1:18" x14ac:dyDescent="0.25">
      <c r="A6429" s="6" t="s">
        <v>7454</v>
      </c>
      <c r="B6429" s="6" t="s">
        <v>207</v>
      </c>
      <c r="C6429" s="6" t="s">
        <v>458</v>
      </c>
      <c r="D6429" s="6" t="s">
        <v>298</v>
      </c>
      <c r="E6429" s="6" t="s">
        <v>2500</v>
      </c>
      <c r="F6429" s="10">
        <v>43670</v>
      </c>
      <c r="G6429" s="6">
        <v>1</v>
      </c>
      <c r="H6429" s="11">
        <f>VLOOKUP(B6429,[1]!Product_Data[#Data],4,0)</f>
        <v>2464</v>
      </c>
      <c r="I6429" s="11">
        <f>VLOOKUP(B6429,[1]!Product_Data[#Data],3,0)</f>
        <v>1774</v>
      </c>
      <c r="J6429" s="11">
        <f t="shared" si="603"/>
        <v>1774</v>
      </c>
      <c r="K6429" s="11">
        <f t="shared" si="604"/>
        <v>2464</v>
      </c>
      <c r="L6429" s="11">
        <f t="shared" si="605"/>
        <v>690</v>
      </c>
      <c r="M6429" t="str">
        <f>VLOOKUP(C6429,[1]!Location_Data[#Data],2,0)</f>
        <v>Fontana</v>
      </c>
      <c r="N6429" t="str">
        <f>VLOOKUP(D6429,[1]!Salespeople_Data[#Data],2,0)</f>
        <v>Kenneth Fields</v>
      </c>
      <c r="O6429" t="str">
        <f>VLOOKUP(E6429,[1]!Customer_Data[#Data],2,0)</f>
        <v>Philip Burton</v>
      </c>
      <c r="P6429" s="15">
        <f t="shared" si="600"/>
        <v>4</v>
      </c>
      <c r="Q6429">
        <f t="shared" si="601"/>
        <v>7</v>
      </c>
      <c r="R6429">
        <f t="shared" si="602"/>
        <v>2019</v>
      </c>
    </row>
    <row r="6430" spans="1:18" x14ac:dyDescent="0.25">
      <c r="A6430" s="6" t="s">
        <v>7455</v>
      </c>
      <c r="B6430" s="6" t="s">
        <v>139</v>
      </c>
      <c r="C6430" s="6" t="s">
        <v>467</v>
      </c>
      <c r="D6430" s="6" t="s">
        <v>257</v>
      </c>
      <c r="E6430" s="6" t="s">
        <v>1743</v>
      </c>
      <c r="F6430" s="10">
        <v>43622</v>
      </c>
      <c r="G6430" s="6">
        <v>3</v>
      </c>
      <c r="H6430" s="11">
        <f>VLOOKUP(B6430,[1]!Product_Data[#Data],4,0)</f>
        <v>817</v>
      </c>
      <c r="I6430" s="11">
        <f>VLOOKUP(B6430,[1]!Product_Data[#Data],3,0)</f>
        <v>409</v>
      </c>
      <c r="J6430" s="11">
        <f t="shared" si="603"/>
        <v>1227</v>
      </c>
      <c r="K6430" s="11">
        <f t="shared" si="604"/>
        <v>2451</v>
      </c>
      <c r="L6430" s="11">
        <f t="shared" si="605"/>
        <v>1224</v>
      </c>
      <c r="M6430" t="str">
        <f>VLOOKUP(C6430,[1]!Location_Data[#Data],2,0)</f>
        <v>Garden Grove</v>
      </c>
      <c r="N6430" t="str">
        <f>VLOOKUP(D6430,[1]!Salespeople_Data[#Data],2,0)</f>
        <v>Jerry Perry</v>
      </c>
      <c r="O6430" t="str">
        <f>VLOOKUP(E6430,[1]!Customer_Data[#Data],2,0)</f>
        <v>Steve Wells</v>
      </c>
      <c r="P6430" s="15">
        <f t="shared" si="600"/>
        <v>5</v>
      </c>
      <c r="Q6430">
        <f t="shared" si="601"/>
        <v>6</v>
      </c>
      <c r="R6430">
        <f t="shared" si="602"/>
        <v>2019</v>
      </c>
    </row>
    <row r="6431" spans="1:18" x14ac:dyDescent="0.25">
      <c r="A6431" s="6" t="s">
        <v>7456</v>
      </c>
      <c r="B6431" s="6" t="s">
        <v>383</v>
      </c>
      <c r="C6431" s="6" t="s">
        <v>140</v>
      </c>
      <c r="D6431" s="6" t="s">
        <v>345</v>
      </c>
      <c r="E6431" s="6" t="s">
        <v>3024</v>
      </c>
      <c r="F6431" s="10">
        <v>43468</v>
      </c>
      <c r="G6431" s="6">
        <v>1</v>
      </c>
      <c r="H6431" s="11">
        <f>VLOOKUP(B6431,[1]!Product_Data[#Data],4,0)</f>
        <v>1494</v>
      </c>
      <c r="I6431" s="11">
        <f>VLOOKUP(B6431,[1]!Product_Data[#Data],3,0)</f>
        <v>971</v>
      </c>
      <c r="J6431" s="11">
        <f t="shared" si="603"/>
        <v>971</v>
      </c>
      <c r="K6431" s="11">
        <f t="shared" si="604"/>
        <v>1494</v>
      </c>
      <c r="L6431" s="11">
        <f t="shared" si="605"/>
        <v>523</v>
      </c>
      <c r="M6431" t="str">
        <f>VLOOKUP(C6431,[1]!Location_Data[#Data],2,0)</f>
        <v>Salinas</v>
      </c>
      <c r="N6431" t="str">
        <f>VLOOKUP(D6431,[1]!Salespeople_Data[#Data],2,0)</f>
        <v>Larry Marshall</v>
      </c>
      <c r="O6431" t="str">
        <f>VLOOKUP(E6431,[1]!Customer_Data[#Data],2,0)</f>
        <v>Richard Jordan</v>
      </c>
      <c r="P6431" s="15">
        <f t="shared" si="600"/>
        <v>5</v>
      </c>
      <c r="Q6431">
        <f t="shared" si="601"/>
        <v>1</v>
      </c>
      <c r="R6431">
        <f t="shared" si="602"/>
        <v>2019</v>
      </c>
    </row>
    <row r="6432" spans="1:18" x14ac:dyDescent="0.25">
      <c r="A6432" s="6" t="s">
        <v>7457</v>
      </c>
      <c r="B6432" s="6" t="s">
        <v>479</v>
      </c>
      <c r="C6432" s="6" t="s">
        <v>145</v>
      </c>
      <c r="D6432" s="6" t="s">
        <v>212</v>
      </c>
      <c r="E6432" s="6" t="s">
        <v>3332</v>
      </c>
      <c r="F6432" s="10">
        <v>43678</v>
      </c>
      <c r="G6432" s="6">
        <v>2</v>
      </c>
      <c r="H6432" s="11">
        <f>VLOOKUP(B6432,[1]!Product_Data[#Data],4,0)</f>
        <v>123</v>
      </c>
      <c r="I6432" s="11">
        <f>VLOOKUP(B6432,[1]!Product_Data[#Data],3,0)</f>
        <v>84</v>
      </c>
      <c r="J6432" s="11">
        <f t="shared" si="603"/>
        <v>168</v>
      </c>
      <c r="K6432" s="11">
        <f t="shared" si="604"/>
        <v>246</v>
      </c>
      <c r="L6432" s="11">
        <f t="shared" si="605"/>
        <v>78</v>
      </c>
      <c r="M6432" t="str">
        <f>VLOOKUP(C6432,[1]!Location_Data[#Data],2,0)</f>
        <v>Santa Maria</v>
      </c>
      <c r="N6432" t="str">
        <f>VLOOKUP(D6432,[1]!Salespeople_Data[#Data],2,0)</f>
        <v>Ronald Reed</v>
      </c>
      <c r="O6432" t="str">
        <f>VLOOKUP(E6432,[1]!Customer_Data[#Data],2,0)</f>
        <v>Victor Dean</v>
      </c>
      <c r="P6432" s="15">
        <f t="shared" si="600"/>
        <v>5</v>
      </c>
      <c r="Q6432">
        <f t="shared" si="601"/>
        <v>8</v>
      </c>
      <c r="R6432">
        <f t="shared" si="602"/>
        <v>2019</v>
      </c>
    </row>
    <row r="6433" spans="1:18" x14ac:dyDescent="0.25">
      <c r="A6433" s="6" t="s">
        <v>7458</v>
      </c>
      <c r="B6433" s="6" t="s">
        <v>23</v>
      </c>
      <c r="C6433" s="6" t="s">
        <v>211</v>
      </c>
      <c r="D6433" s="6" t="s">
        <v>136</v>
      </c>
      <c r="E6433" s="6" t="s">
        <v>515</v>
      </c>
      <c r="F6433" s="10">
        <v>43737</v>
      </c>
      <c r="G6433" s="6">
        <v>2</v>
      </c>
      <c r="H6433" s="11">
        <f>VLOOKUP(B6433,[1]!Product_Data[#Data],4,0)</f>
        <v>1052</v>
      </c>
      <c r="I6433" s="11">
        <f>VLOOKUP(B6433,[1]!Product_Data[#Data],3,0)</f>
        <v>589</v>
      </c>
      <c r="J6433" s="11">
        <f t="shared" si="603"/>
        <v>1178</v>
      </c>
      <c r="K6433" s="11">
        <f t="shared" si="604"/>
        <v>2104</v>
      </c>
      <c r="L6433" s="11">
        <f t="shared" si="605"/>
        <v>926</v>
      </c>
      <c r="M6433" t="str">
        <f>VLOOKUP(C6433,[1]!Location_Data[#Data],2,0)</f>
        <v>Chula Vista</v>
      </c>
      <c r="N6433" t="str">
        <f>VLOOKUP(D6433,[1]!Salespeople_Data[#Data],2,0)</f>
        <v>Clarence Fox</v>
      </c>
      <c r="O6433" t="str">
        <f>VLOOKUP(E6433,[1]!Customer_Data[#Data],2,0)</f>
        <v>Phillip Watkins</v>
      </c>
      <c r="P6433" s="15">
        <f t="shared" si="600"/>
        <v>1</v>
      </c>
      <c r="Q6433">
        <f t="shared" si="601"/>
        <v>9</v>
      </c>
      <c r="R6433">
        <f t="shared" si="602"/>
        <v>2019</v>
      </c>
    </row>
    <row r="6434" spans="1:18" x14ac:dyDescent="0.25">
      <c r="A6434" s="6" t="s">
        <v>7459</v>
      </c>
      <c r="B6434" s="6" t="s">
        <v>18</v>
      </c>
      <c r="C6434" s="6" t="s">
        <v>14</v>
      </c>
      <c r="D6434" s="6" t="s">
        <v>356</v>
      </c>
      <c r="E6434" s="6" t="s">
        <v>1361</v>
      </c>
      <c r="F6434" s="10">
        <v>43702</v>
      </c>
      <c r="G6434" s="6">
        <v>1</v>
      </c>
      <c r="H6434" s="11">
        <f>VLOOKUP(B6434,[1]!Product_Data[#Data],4,0)</f>
        <v>880</v>
      </c>
      <c r="I6434" s="11">
        <f>VLOOKUP(B6434,[1]!Product_Data[#Data],3,0)</f>
        <v>634</v>
      </c>
      <c r="J6434" s="11">
        <f t="shared" si="603"/>
        <v>634</v>
      </c>
      <c r="K6434" s="11">
        <f t="shared" si="604"/>
        <v>880</v>
      </c>
      <c r="L6434" s="11">
        <f t="shared" si="605"/>
        <v>246</v>
      </c>
      <c r="M6434" t="str">
        <f>VLOOKUP(C6434,[1]!Location_Data[#Data],2,0)</f>
        <v>Santa Clarita</v>
      </c>
      <c r="N6434" t="str">
        <f>VLOOKUP(D6434,[1]!Salespeople_Data[#Data],2,0)</f>
        <v>Jimmy Young</v>
      </c>
      <c r="O6434" t="str">
        <f>VLOOKUP(E6434,[1]!Customer_Data[#Data],2,0)</f>
        <v>Ryan Schmidt</v>
      </c>
      <c r="P6434" s="15">
        <f t="shared" si="600"/>
        <v>1</v>
      </c>
      <c r="Q6434">
        <f t="shared" si="601"/>
        <v>8</v>
      </c>
      <c r="R6434">
        <f t="shared" si="602"/>
        <v>2019</v>
      </c>
    </row>
    <row r="6435" spans="1:18" x14ac:dyDescent="0.25">
      <c r="A6435" s="6" t="s">
        <v>7460</v>
      </c>
      <c r="B6435" s="6" t="s">
        <v>99</v>
      </c>
      <c r="C6435" s="6" t="s">
        <v>14</v>
      </c>
      <c r="D6435" s="6" t="s">
        <v>257</v>
      </c>
      <c r="E6435" s="6" t="s">
        <v>353</v>
      </c>
      <c r="F6435" s="10">
        <v>43534</v>
      </c>
      <c r="G6435" s="6">
        <v>4</v>
      </c>
      <c r="H6435" s="11">
        <f>VLOOKUP(B6435,[1]!Product_Data[#Data],4,0)</f>
        <v>1708</v>
      </c>
      <c r="I6435" s="11">
        <f>VLOOKUP(B6435,[1]!Product_Data[#Data],3,0)</f>
        <v>871</v>
      </c>
      <c r="J6435" s="11">
        <f t="shared" si="603"/>
        <v>3484</v>
      </c>
      <c r="K6435" s="11">
        <f t="shared" si="604"/>
        <v>6832</v>
      </c>
      <c r="L6435" s="11">
        <f t="shared" si="605"/>
        <v>3348</v>
      </c>
      <c r="M6435" t="str">
        <f>VLOOKUP(C6435,[1]!Location_Data[#Data],2,0)</f>
        <v>Santa Clarita</v>
      </c>
      <c r="N6435" t="str">
        <f>VLOOKUP(D6435,[1]!Salespeople_Data[#Data],2,0)</f>
        <v>Jerry Perry</v>
      </c>
      <c r="O6435" t="str">
        <f>VLOOKUP(E6435,[1]!Customer_Data[#Data],2,0)</f>
        <v>Jimmy Wood</v>
      </c>
      <c r="P6435" s="15">
        <f t="shared" si="600"/>
        <v>1</v>
      </c>
      <c r="Q6435">
        <f t="shared" si="601"/>
        <v>3</v>
      </c>
      <c r="R6435">
        <f t="shared" si="602"/>
        <v>2019</v>
      </c>
    </row>
    <row r="6436" spans="1:18" x14ac:dyDescent="0.25">
      <c r="A6436" s="6" t="s">
        <v>7461</v>
      </c>
      <c r="B6436" s="6" t="s">
        <v>408</v>
      </c>
      <c r="C6436" s="6" t="s">
        <v>48</v>
      </c>
      <c r="D6436" s="6" t="s">
        <v>101</v>
      </c>
      <c r="E6436" s="6" t="s">
        <v>779</v>
      </c>
      <c r="F6436" s="10">
        <v>43803</v>
      </c>
      <c r="G6436" s="6">
        <v>2</v>
      </c>
      <c r="H6436" s="11">
        <f>VLOOKUP(B6436,[1]!Product_Data[#Data],4,0)</f>
        <v>1405</v>
      </c>
      <c r="I6436" s="11">
        <f>VLOOKUP(B6436,[1]!Product_Data[#Data],3,0)</f>
        <v>1054</v>
      </c>
      <c r="J6436" s="11">
        <f t="shared" si="603"/>
        <v>2108</v>
      </c>
      <c r="K6436" s="11">
        <f t="shared" si="604"/>
        <v>2810</v>
      </c>
      <c r="L6436" s="11">
        <f t="shared" si="605"/>
        <v>702</v>
      </c>
      <c r="M6436" t="str">
        <f>VLOOKUP(C6436,[1]!Location_Data[#Data],2,0)</f>
        <v>Rialto</v>
      </c>
      <c r="N6436" t="str">
        <f>VLOOKUP(D6436,[1]!Salespeople_Data[#Data],2,0)</f>
        <v>Scott Clark</v>
      </c>
      <c r="O6436" t="str">
        <f>VLOOKUP(E6436,[1]!Customer_Data[#Data],2,0)</f>
        <v>Matthew Walker</v>
      </c>
      <c r="P6436" s="15">
        <f t="shared" si="600"/>
        <v>4</v>
      </c>
      <c r="Q6436">
        <f t="shared" si="601"/>
        <v>12</v>
      </c>
      <c r="R6436">
        <f t="shared" si="602"/>
        <v>2019</v>
      </c>
    </row>
    <row r="6437" spans="1:18" x14ac:dyDescent="0.25">
      <c r="A6437" s="6" t="s">
        <v>7462</v>
      </c>
      <c r="B6437" s="6" t="s">
        <v>703</v>
      </c>
      <c r="C6437" s="6" t="s">
        <v>44</v>
      </c>
      <c r="D6437" s="6" t="s">
        <v>116</v>
      </c>
      <c r="E6437" s="6" t="s">
        <v>1120</v>
      </c>
      <c r="F6437" s="10">
        <v>43697</v>
      </c>
      <c r="G6437" s="6">
        <v>1</v>
      </c>
      <c r="H6437" s="11">
        <f>VLOOKUP(B6437,[1]!Product_Data[#Data],4,0)</f>
        <v>530</v>
      </c>
      <c r="I6437" s="11">
        <f>VLOOKUP(B6437,[1]!Product_Data[#Data],3,0)</f>
        <v>435</v>
      </c>
      <c r="J6437" s="11">
        <f t="shared" si="603"/>
        <v>435</v>
      </c>
      <c r="K6437" s="11">
        <f t="shared" si="604"/>
        <v>530</v>
      </c>
      <c r="L6437" s="11">
        <f t="shared" si="605"/>
        <v>95</v>
      </c>
      <c r="M6437" t="str">
        <f>VLOOKUP(C6437,[1]!Location_Data[#Data],2,0)</f>
        <v>Moreno Valley</v>
      </c>
      <c r="N6437" t="str">
        <f>VLOOKUP(D6437,[1]!Salespeople_Data[#Data],2,0)</f>
        <v>Roger Ramos</v>
      </c>
      <c r="O6437" t="str">
        <f>VLOOKUP(E6437,[1]!Customer_Data[#Data],2,0)</f>
        <v>Fred Russell</v>
      </c>
      <c r="P6437" s="15">
        <f t="shared" si="600"/>
        <v>3</v>
      </c>
      <c r="Q6437">
        <f t="shared" si="601"/>
        <v>8</v>
      </c>
      <c r="R6437">
        <f t="shared" si="602"/>
        <v>2019</v>
      </c>
    </row>
    <row r="6438" spans="1:18" x14ac:dyDescent="0.25">
      <c r="A6438" s="6" t="s">
        <v>7463</v>
      </c>
      <c r="B6438" s="6" t="s">
        <v>311</v>
      </c>
      <c r="C6438" s="6" t="s">
        <v>182</v>
      </c>
      <c r="D6438" s="6" t="s">
        <v>58</v>
      </c>
      <c r="E6438" s="6" t="s">
        <v>314</v>
      </c>
      <c r="F6438" s="10">
        <v>43798</v>
      </c>
      <c r="G6438" s="6">
        <v>2</v>
      </c>
      <c r="H6438" s="11">
        <f>VLOOKUP(B6438,[1]!Product_Data[#Data],4,0)</f>
        <v>1743</v>
      </c>
      <c r="I6438" s="11">
        <f>VLOOKUP(B6438,[1]!Product_Data[#Data],3,0)</f>
        <v>872</v>
      </c>
      <c r="J6438" s="11">
        <f t="shared" si="603"/>
        <v>1744</v>
      </c>
      <c r="K6438" s="11">
        <f t="shared" si="604"/>
        <v>3486</v>
      </c>
      <c r="L6438" s="11">
        <f t="shared" si="605"/>
        <v>1742</v>
      </c>
      <c r="M6438" t="str">
        <f>VLOOKUP(C6438,[1]!Location_Data[#Data],2,0)</f>
        <v>Vallejo</v>
      </c>
      <c r="N6438" t="str">
        <f>VLOOKUP(D6438,[1]!Salespeople_Data[#Data],2,0)</f>
        <v>Christopher Tucker</v>
      </c>
      <c r="O6438" t="str">
        <f>VLOOKUP(E6438,[1]!Customer_Data[#Data],2,0)</f>
        <v>Dennis Morris</v>
      </c>
      <c r="P6438" s="15">
        <f t="shared" si="600"/>
        <v>6</v>
      </c>
      <c r="Q6438">
        <f t="shared" si="601"/>
        <v>11</v>
      </c>
      <c r="R6438">
        <f t="shared" si="602"/>
        <v>2019</v>
      </c>
    </row>
    <row r="6439" spans="1:18" x14ac:dyDescent="0.25">
      <c r="A6439" s="6" t="s">
        <v>7464</v>
      </c>
      <c r="B6439" s="6" t="s">
        <v>185</v>
      </c>
      <c r="C6439" s="6" t="s">
        <v>215</v>
      </c>
      <c r="D6439" s="6" t="s">
        <v>75</v>
      </c>
      <c r="E6439" s="6" t="s">
        <v>1874</v>
      </c>
      <c r="F6439" s="10">
        <v>43804</v>
      </c>
      <c r="G6439" s="6">
        <v>1</v>
      </c>
      <c r="H6439" s="11">
        <f>VLOOKUP(B6439,[1]!Product_Data[#Data],4,0)</f>
        <v>667</v>
      </c>
      <c r="I6439" s="11">
        <f>VLOOKUP(B6439,[1]!Product_Data[#Data],3,0)</f>
        <v>387</v>
      </c>
      <c r="J6439" s="11">
        <f t="shared" si="603"/>
        <v>387</v>
      </c>
      <c r="K6439" s="11">
        <f t="shared" si="604"/>
        <v>667</v>
      </c>
      <c r="L6439" s="11">
        <f t="shared" si="605"/>
        <v>280</v>
      </c>
      <c r="M6439" t="str">
        <f>VLOOKUP(C6439,[1]!Location_Data[#Data],2,0)</f>
        <v>El Cajon</v>
      </c>
      <c r="N6439" t="str">
        <f>VLOOKUP(D6439,[1]!Salespeople_Data[#Data],2,0)</f>
        <v>Roger Robertson</v>
      </c>
      <c r="O6439" t="str">
        <f>VLOOKUP(E6439,[1]!Customer_Data[#Data],2,0)</f>
        <v>Jesse Bishop</v>
      </c>
      <c r="P6439" s="15">
        <f t="shared" si="600"/>
        <v>5</v>
      </c>
      <c r="Q6439">
        <f t="shared" si="601"/>
        <v>12</v>
      </c>
      <c r="R6439">
        <f t="shared" si="602"/>
        <v>2019</v>
      </c>
    </row>
    <row r="6440" spans="1:18" x14ac:dyDescent="0.25">
      <c r="A6440" s="6" t="s">
        <v>7465</v>
      </c>
      <c r="B6440" s="6" t="s">
        <v>395</v>
      </c>
      <c r="C6440" s="6" t="s">
        <v>195</v>
      </c>
      <c r="D6440" s="6" t="s">
        <v>298</v>
      </c>
      <c r="E6440" s="6" t="s">
        <v>922</v>
      </c>
      <c r="F6440" s="10">
        <v>43514</v>
      </c>
      <c r="G6440" s="6">
        <v>3</v>
      </c>
      <c r="H6440" s="11">
        <f>VLOOKUP(B6440,[1]!Product_Data[#Data],4,0)</f>
        <v>2257</v>
      </c>
      <c r="I6440" s="11">
        <f>VLOOKUP(B6440,[1]!Product_Data[#Data],3,0)</f>
        <v>1535</v>
      </c>
      <c r="J6440" s="11">
        <f t="shared" si="603"/>
        <v>4605</v>
      </c>
      <c r="K6440" s="11">
        <f t="shared" si="604"/>
        <v>6771</v>
      </c>
      <c r="L6440" s="11">
        <f t="shared" si="605"/>
        <v>2166</v>
      </c>
      <c r="M6440" t="str">
        <f>VLOOKUP(C6440,[1]!Location_Data[#Data],2,0)</f>
        <v>Pomona</v>
      </c>
      <c r="N6440" t="str">
        <f>VLOOKUP(D6440,[1]!Salespeople_Data[#Data],2,0)</f>
        <v>Kenneth Fields</v>
      </c>
      <c r="O6440" t="str">
        <f>VLOOKUP(E6440,[1]!Customer_Data[#Data],2,0)</f>
        <v>David Mendoza</v>
      </c>
      <c r="P6440" s="15">
        <f t="shared" si="600"/>
        <v>2</v>
      </c>
      <c r="Q6440">
        <f t="shared" si="601"/>
        <v>2</v>
      </c>
      <c r="R6440">
        <f t="shared" si="602"/>
        <v>2019</v>
      </c>
    </row>
    <row r="6441" spans="1:18" x14ac:dyDescent="0.25">
      <c r="A6441" s="6" t="s">
        <v>7466</v>
      </c>
      <c r="B6441" s="6" t="s">
        <v>652</v>
      </c>
      <c r="C6441" s="6" t="s">
        <v>62</v>
      </c>
      <c r="D6441" s="6" t="s">
        <v>80</v>
      </c>
      <c r="E6441" s="6" t="s">
        <v>133</v>
      </c>
      <c r="F6441" s="10">
        <v>43649</v>
      </c>
      <c r="G6441" s="6">
        <v>1</v>
      </c>
      <c r="H6441" s="11">
        <f>VLOOKUP(B6441,[1]!Product_Data[#Data],4,0)</f>
        <v>217</v>
      </c>
      <c r="I6441" s="11">
        <f>VLOOKUP(B6441,[1]!Product_Data[#Data],3,0)</f>
        <v>171</v>
      </c>
      <c r="J6441" s="11">
        <f t="shared" si="603"/>
        <v>171</v>
      </c>
      <c r="K6441" s="11">
        <f t="shared" si="604"/>
        <v>217</v>
      </c>
      <c r="L6441" s="11">
        <f t="shared" si="605"/>
        <v>46</v>
      </c>
      <c r="M6441" t="str">
        <f>VLOOKUP(C6441,[1]!Location_Data[#Data],2,0)</f>
        <v>Fairfield</v>
      </c>
      <c r="N6441" t="str">
        <f>VLOOKUP(D6441,[1]!Salespeople_Data[#Data],2,0)</f>
        <v>Henry Nelson</v>
      </c>
      <c r="O6441" t="str">
        <f>VLOOKUP(E6441,[1]!Customer_Data[#Data],2,0)</f>
        <v>Scott Rice</v>
      </c>
      <c r="P6441" s="15">
        <f t="shared" si="600"/>
        <v>4</v>
      </c>
      <c r="Q6441">
        <f t="shared" si="601"/>
        <v>7</v>
      </c>
      <c r="R6441">
        <f t="shared" si="602"/>
        <v>2019</v>
      </c>
    </row>
    <row r="6442" spans="1:18" x14ac:dyDescent="0.25">
      <c r="A6442" s="6" t="s">
        <v>7467</v>
      </c>
      <c r="B6442" s="6" t="s">
        <v>403</v>
      </c>
      <c r="C6442" s="6" t="s">
        <v>44</v>
      </c>
      <c r="D6442" s="6" t="s">
        <v>71</v>
      </c>
      <c r="E6442" s="6" t="s">
        <v>696</v>
      </c>
      <c r="F6442" s="10">
        <v>43724</v>
      </c>
      <c r="G6442" s="6">
        <v>4</v>
      </c>
      <c r="H6442" s="11">
        <f>VLOOKUP(B6442,[1]!Product_Data[#Data],4,0)</f>
        <v>392</v>
      </c>
      <c r="I6442" s="11">
        <f>VLOOKUP(B6442,[1]!Product_Data[#Data],3,0)</f>
        <v>255</v>
      </c>
      <c r="J6442" s="11">
        <f t="shared" si="603"/>
        <v>1020</v>
      </c>
      <c r="K6442" s="11">
        <f t="shared" si="604"/>
        <v>1568</v>
      </c>
      <c r="L6442" s="11">
        <f t="shared" si="605"/>
        <v>548</v>
      </c>
      <c r="M6442" t="str">
        <f>VLOOKUP(C6442,[1]!Location_Data[#Data],2,0)</f>
        <v>Moreno Valley</v>
      </c>
      <c r="N6442" t="str">
        <f>VLOOKUP(D6442,[1]!Salespeople_Data[#Data],2,0)</f>
        <v>Gary Rodriguez</v>
      </c>
      <c r="O6442" t="str">
        <f>VLOOKUP(E6442,[1]!Customer_Data[#Data],2,0)</f>
        <v>Jeremy Rice</v>
      </c>
      <c r="P6442" s="15">
        <f t="shared" si="600"/>
        <v>2</v>
      </c>
      <c r="Q6442">
        <f t="shared" si="601"/>
        <v>9</v>
      </c>
      <c r="R6442">
        <f t="shared" si="602"/>
        <v>2019</v>
      </c>
    </row>
    <row r="6443" spans="1:18" x14ac:dyDescent="0.25">
      <c r="A6443" s="6" t="s">
        <v>7468</v>
      </c>
      <c r="B6443" s="6" t="s">
        <v>668</v>
      </c>
      <c r="C6443" s="6" t="s">
        <v>44</v>
      </c>
      <c r="D6443" s="6" t="s">
        <v>80</v>
      </c>
      <c r="E6443" s="6" t="s">
        <v>1234</v>
      </c>
      <c r="F6443" s="10">
        <v>43742</v>
      </c>
      <c r="G6443" s="6">
        <v>2</v>
      </c>
      <c r="H6443" s="11">
        <f>VLOOKUP(B6443,[1]!Product_Data[#Data],4,0)</f>
        <v>181</v>
      </c>
      <c r="I6443" s="11">
        <f>VLOOKUP(B6443,[1]!Product_Data[#Data],3,0)</f>
        <v>130</v>
      </c>
      <c r="J6443" s="11">
        <f t="shared" si="603"/>
        <v>260</v>
      </c>
      <c r="K6443" s="11">
        <f t="shared" si="604"/>
        <v>362</v>
      </c>
      <c r="L6443" s="11">
        <f t="shared" si="605"/>
        <v>102</v>
      </c>
      <c r="M6443" t="str">
        <f>VLOOKUP(C6443,[1]!Location_Data[#Data],2,0)</f>
        <v>Moreno Valley</v>
      </c>
      <c r="N6443" t="str">
        <f>VLOOKUP(D6443,[1]!Salespeople_Data[#Data],2,0)</f>
        <v>Henry Nelson</v>
      </c>
      <c r="O6443" t="str">
        <f>VLOOKUP(E6443,[1]!Customer_Data[#Data],2,0)</f>
        <v>Peter Fernandez</v>
      </c>
      <c r="P6443" s="15">
        <f t="shared" si="600"/>
        <v>6</v>
      </c>
      <c r="Q6443">
        <f t="shared" si="601"/>
        <v>10</v>
      </c>
      <c r="R6443">
        <f t="shared" si="602"/>
        <v>2019</v>
      </c>
    </row>
    <row r="6444" spans="1:18" x14ac:dyDescent="0.25">
      <c r="A6444" s="6" t="s">
        <v>7469</v>
      </c>
      <c r="B6444" s="6" t="s">
        <v>370</v>
      </c>
      <c r="C6444" s="6" t="s">
        <v>24</v>
      </c>
      <c r="D6444" s="6" t="s">
        <v>75</v>
      </c>
      <c r="E6444" s="6" t="s">
        <v>1577</v>
      </c>
      <c r="F6444" s="10">
        <v>43699</v>
      </c>
      <c r="G6444" s="6">
        <v>3</v>
      </c>
      <c r="H6444" s="11">
        <f>VLOOKUP(B6444,[1]!Product_Data[#Data],4,0)</f>
        <v>771</v>
      </c>
      <c r="I6444" s="11">
        <f>VLOOKUP(B6444,[1]!Product_Data[#Data],3,0)</f>
        <v>648</v>
      </c>
      <c r="J6444" s="11">
        <f t="shared" si="603"/>
        <v>1944</v>
      </c>
      <c r="K6444" s="11">
        <f t="shared" si="604"/>
        <v>2313</v>
      </c>
      <c r="L6444" s="11">
        <f t="shared" si="605"/>
        <v>369</v>
      </c>
      <c r="M6444" t="str">
        <f>VLOOKUP(C6444,[1]!Location_Data[#Data],2,0)</f>
        <v>Lancaster</v>
      </c>
      <c r="N6444" t="str">
        <f>VLOOKUP(D6444,[1]!Salespeople_Data[#Data],2,0)</f>
        <v>Roger Robertson</v>
      </c>
      <c r="O6444" t="str">
        <f>VLOOKUP(E6444,[1]!Customer_Data[#Data],2,0)</f>
        <v>Kevin Wood</v>
      </c>
      <c r="P6444" s="15">
        <f t="shared" si="600"/>
        <v>5</v>
      </c>
      <c r="Q6444">
        <f t="shared" si="601"/>
        <v>8</v>
      </c>
      <c r="R6444">
        <f t="shared" si="602"/>
        <v>2019</v>
      </c>
    </row>
    <row r="6445" spans="1:18" x14ac:dyDescent="0.25">
      <c r="A6445" s="6" t="s">
        <v>7470</v>
      </c>
      <c r="B6445" s="6" t="s">
        <v>38</v>
      </c>
      <c r="C6445" s="6" t="s">
        <v>34</v>
      </c>
      <c r="D6445" s="6" t="s">
        <v>58</v>
      </c>
      <c r="E6445" s="6" t="s">
        <v>1431</v>
      </c>
      <c r="F6445" s="10">
        <v>43769</v>
      </c>
      <c r="G6445" s="6">
        <v>1</v>
      </c>
      <c r="H6445" s="11">
        <f>VLOOKUP(B6445,[1]!Product_Data[#Data],4,0)</f>
        <v>2283</v>
      </c>
      <c r="I6445" s="11">
        <f>VLOOKUP(B6445,[1]!Product_Data[#Data],3,0)</f>
        <v>1484</v>
      </c>
      <c r="J6445" s="11">
        <f t="shared" si="603"/>
        <v>1484</v>
      </c>
      <c r="K6445" s="11">
        <f t="shared" si="604"/>
        <v>2283</v>
      </c>
      <c r="L6445" s="11">
        <f t="shared" si="605"/>
        <v>799</v>
      </c>
      <c r="M6445" t="str">
        <f>VLOOKUP(C6445,[1]!Location_Data[#Data],2,0)</f>
        <v>Inglewood</v>
      </c>
      <c r="N6445" t="str">
        <f>VLOOKUP(D6445,[1]!Salespeople_Data[#Data],2,0)</f>
        <v>Christopher Tucker</v>
      </c>
      <c r="O6445" t="str">
        <f>VLOOKUP(E6445,[1]!Customer_Data[#Data],2,0)</f>
        <v>Fred Reid</v>
      </c>
      <c r="P6445" s="15">
        <f t="shared" si="600"/>
        <v>5</v>
      </c>
      <c r="Q6445">
        <f t="shared" si="601"/>
        <v>10</v>
      </c>
      <c r="R6445">
        <f t="shared" si="602"/>
        <v>2019</v>
      </c>
    </row>
    <row r="6446" spans="1:18" x14ac:dyDescent="0.25">
      <c r="A6446" s="6" t="s">
        <v>7471</v>
      </c>
      <c r="B6446" s="6" t="s">
        <v>925</v>
      </c>
      <c r="C6446" s="6" t="s">
        <v>469</v>
      </c>
      <c r="D6446" s="6" t="s">
        <v>35</v>
      </c>
      <c r="E6446" s="6" t="s">
        <v>1674</v>
      </c>
      <c r="F6446" s="10">
        <v>43552</v>
      </c>
      <c r="G6446" s="6">
        <v>1</v>
      </c>
      <c r="H6446" s="11">
        <f>VLOOKUP(B6446,[1]!Product_Data[#Data],4,0)</f>
        <v>136</v>
      </c>
      <c r="I6446" s="11">
        <f>VLOOKUP(B6446,[1]!Product_Data[#Data],3,0)</f>
        <v>72</v>
      </c>
      <c r="J6446" s="11">
        <f t="shared" si="603"/>
        <v>72</v>
      </c>
      <c r="K6446" s="11">
        <f t="shared" si="604"/>
        <v>136</v>
      </c>
      <c r="L6446" s="11">
        <f t="shared" si="605"/>
        <v>64</v>
      </c>
      <c r="M6446" t="str">
        <f>VLOOKUP(C6446,[1]!Location_Data[#Data],2,0)</f>
        <v>Escondido</v>
      </c>
      <c r="N6446" t="str">
        <f>VLOOKUP(D6446,[1]!Salespeople_Data[#Data],2,0)</f>
        <v>Charles Harper</v>
      </c>
      <c r="O6446" t="str">
        <f>VLOOKUP(E6446,[1]!Customer_Data[#Data],2,0)</f>
        <v>Gary Pierce</v>
      </c>
      <c r="P6446" s="15">
        <f t="shared" si="600"/>
        <v>5</v>
      </c>
      <c r="Q6446">
        <f t="shared" si="601"/>
        <v>3</v>
      </c>
      <c r="R6446">
        <f t="shared" si="602"/>
        <v>2019</v>
      </c>
    </row>
    <row r="6447" spans="1:18" x14ac:dyDescent="0.25">
      <c r="A6447" s="6" t="s">
        <v>7472</v>
      </c>
      <c r="B6447" s="6" t="s">
        <v>125</v>
      </c>
      <c r="C6447" s="6" t="s">
        <v>14</v>
      </c>
      <c r="D6447" s="6" t="s">
        <v>116</v>
      </c>
      <c r="E6447" s="6" t="s">
        <v>2948</v>
      </c>
      <c r="F6447" s="10">
        <v>43687</v>
      </c>
      <c r="G6447" s="6">
        <v>1</v>
      </c>
      <c r="H6447" s="11">
        <f>VLOOKUP(B6447,[1]!Product_Data[#Data],4,0)</f>
        <v>1826</v>
      </c>
      <c r="I6447" s="11">
        <f>VLOOKUP(B6447,[1]!Product_Data[#Data],3,0)</f>
        <v>1443</v>
      </c>
      <c r="J6447" s="11">
        <f t="shared" si="603"/>
        <v>1443</v>
      </c>
      <c r="K6447" s="11">
        <f t="shared" si="604"/>
        <v>1826</v>
      </c>
      <c r="L6447" s="11">
        <f t="shared" si="605"/>
        <v>383</v>
      </c>
      <c r="M6447" t="str">
        <f>VLOOKUP(C6447,[1]!Location_Data[#Data],2,0)</f>
        <v>Santa Clarita</v>
      </c>
      <c r="N6447" t="str">
        <f>VLOOKUP(D6447,[1]!Salespeople_Data[#Data],2,0)</f>
        <v>Roger Ramos</v>
      </c>
      <c r="O6447" t="str">
        <f>VLOOKUP(E6447,[1]!Customer_Data[#Data],2,0)</f>
        <v>Douglas Greene</v>
      </c>
      <c r="P6447" s="15">
        <f t="shared" si="600"/>
        <v>7</v>
      </c>
      <c r="Q6447">
        <f t="shared" si="601"/>
        <v>8</v>
      </c>
      <c r="R6447">
        <f t="shared" si="602"/>
        <v>2019</v>
      </c>
    </row>
    <row r="6448" spans="1:18" x14ac:dyDescent="0.25">
      <c r="A6448" s="6" t="s">
        <v>7473</v>
      </c>
      <c r="B6448" s="6" t="s">
        <v>626</v>
      </c>
      <c r="C6448" s="6" t="s">
        <v>115</v>
      </c>
      <c r="D6448" s="6" t="s">
        <v>298</v>
      </c>
      <c r="E6448" s="6" t="s">
        <v>1010</v>
      </c>
      <c r="F6448" s="10">
        <v>43708</v>
      </c>
      <c r="G6448" s="6">
        <v>3</v>
      </c>
      <c r="H6448" s="11">
        <f>VLOOKUP(B6448,[1]!Product_Data[#Data],4,0)</f>
        <v>584</v>
      </c>
      <c r="I6448" s="11">
        <f>VLOOKUP(B6448,[1]!Product_Data[#Data],3,0)</f>
        <v>420</v>
      </c>
      <c r="J6448" s="11">
        <f t="shared" si="603"/>
        <v>1260</v>
      </c>
      <c r="K6448" s="11">
        <f t="shared" si="604"/>
        <v>1752</v>
      </c>
      <c r="L6448" s="11">
        <f t="shared" si="605"/>
        <v>492</v>
      </c>
      <c r="M6448" t="str">
        <f>VLOOKUP(C6448,[1]!Location_Data[#Data],2,0)</f>
        <v>Glendale</v>
      </c>
      <c r="N6448" t="str">
        <f>VLOOKUP(D6448,[1]!Salespeople_Data[#Data],2,0)</f>
        <v>Kenneth Fields</v>
      </c>
      <c r="O6448" t="str">
        <f>VLOOKUP(E6448,[1]!Customer_Data[#Data],2,0)</f>
        <v>Andrew James</v>
      </c>
      <c r="P6448" s="15">
        <f t="shared" si="600"/>
        <v>7</v>
      </c>
      <c r="Q6448">
        <f t="shared" si="601"/>
        <v>8</v>
      </c>
      <c r="R6448">
        <f t="shared" si="602"/>
        <v>2019</v>
      </c>
    </row>
    <row r="6449" spans="1:18" x14ac:dyDescent="0.25">
      <c r="A6449" s="6" t="s">
        <v>7474</v>
      </c>
      <c r="B6449" s="6" t="s">
        <v>33</v>
      </c>
      <c r="C6449" s="6" t="s">
        <v>512</v>
      </c>
      <c r="D6449" s="6" t="s">
        <v>49</v>
      </c>
      <c r="E6449" s="6" t="s">
        <v>2058</v>
      </c>
      <c r="F6449" s="10">
        <v>43778</v>
      </c>
      <c r="G6449" s="6">
        <v>2</v>
      </c>
      <c r="H6449" s="11">
        <f>VLOOKUP(B6449,[1]!Product_Data[#Data],4,0)</f>
        <v>1582</v>
      </c>
      <c r="I6449" s="11">
        <f>VLOOKUP(B6449,[1]!Product_Data[#Data],3,0)</f>
        <v>1234</v>
      </c>
      <c r="J6449" s="11">
        <f t="shared" si="603"/>
        <v>2468</v>
      </c>
      <c r="K6449" s="11">
        <f t="shared" si="604"/>
        <v>3164</v>
      </c>
      <c r="L6449" s="11">
        <f t="shared" si="605"/>
        <v>696</v>
      </c>
      <c r="M6449" t="str">
        <f>VLOOKUP(C6449,[1]!Location_Data[#Data],2,0)</f>
        <v>Long Beach</v>
      </c>
      <c r="N6449" t="str">
        <f>VLOOKUP(D6449,[1]!Salespeople_Data[#Data],2,0)</f>
        <v>Walter Cook</v>
      </c>
      <c r="O6449" t="str">
        <f>VLOOKUP(E6449,[1]!Customer_Data[#Data],2,0)</f>
        <v>Justin Miller</v>
      </c>
      <c r="P6449" s="15">
        <f t="shared" si="600"/>
        <v>7</v>
      </c>
      <c r="Q6449">
        <f t="shared" si="601"/>
        <v>11</v>
      </c>
      <c r="R6449">
        <f t="shared" si="602"/>
        <v>2019</v>
      </c>
    </row>
    <row r="6450" spans="1:18" x14ac:dyDescent="0.25">
      <c r="A6450" s="6" t="s">
        <v>7475</v>
      </c>
      <c r="B6450" s="6" t="s">
        <v>260</v>
      </c>
      <c r="C6450" s="6" t="s">
        <v>140</v>
      </c>
      <c r="D6450" s="6" t="s">
        <v>53</v>
      </c>
      <c r="E6450" s="6" t="s">
        <v>306</v>
      </c>
      <c r="F6450" s="10">
        <v>43486</v>
      </c>
      <c r="G6450" s="6">
        <v>3</v>
      </c>
      <c r="H6450" s="11">
        <f>VLOOKUP(B6450,[1]!Product_Data[#Data],4,0)</f>
        <v>502</v>
      </c>
      <c r="I6450" s="11">
        <f>VLOOKUP(B6450,[1]!Product_Data[#Data],3,0)</f>
        <v>296</v>
      </c>
      <c r="J6450" s="11">
        <f t="shared" si="603"/>
        <v>888</v>
      </c>
      <c r="K6450" s="11">
        <f t="shared" si="604"/>
        <v>1506</v>
      </c>
      <c r="L6450" s="11">
        <f t="shared" si="605"/>
        <v>618</v>
      </c>
      <c r="M6450" t="str">
        <f>VLOOKUP(C6450,[1]!Location_Data[#Data],2,0)</f>
        <v>Salinas</v>
      </c>
      <c r="N6450" t="str">
        <f>VLOOKUP(D6450,[1]!Salespeople_Data[#Data],2,0)</f>
        <v>Scott Mason</v>
      </c>
      <c r="O6450" t="str">
        <f>VLOOKUP(E6450,[1]!Customer_Data[#Data],2,0)</f>
        <v>Sean Black</v>
      </c>
      <c r="P6450" s="15">
        <f t="shared" si="600"/>
        <v>2</v>
      </c>
      <c r="Q6450">
        <f t="shared" si="601"/>
        <v>1</v>
      </c>
      <c r="R6450">
        <f t="shared" si="602"/>
        <v>2019</v>
      </c>
    </row>
    <row r="6451" spans="1:18" x14ac:dyDescent="0.25">
      <c r="A6451" s="6" t="s">
        <v>7476</v>
      </c>
      <c r="B6451" s="6" t="s">
        <v>232</v>
      </c>
      <c r="C6451" s="6" t="s">
        <v>145</v>
      </c>
      <c r="D6451" s="6" t="s">
        <v>116</v>
      </c>
      <c r="E6451" s="6" t="s">
        <v>398</v>
      </c>
      <c r="F6451" s="10">
        <v>43514</v>
      </c>
      <c r="G6451" s="6">
        <v>1</v>
      </c>
      <c r="H6451" s="11">
        <f>VLOOKUP(B6451,[1]!Product_Data[#Data],4,0)</f>
        <v>1119</v>
      </c>
      <c r="I6451" s="11">
        <f>VLOOKUP(B6451,[1]!Product_Data[#Data],3,0)</f>
        <v>683</v>
      </c>
      <c r="J6451" s="11">
        <f t="shared" si="603"/>
        <v>683</v>
      </c>
      <c r="K6451" s="11">
        <f t="shared" si="604"/>
        <v>1119</v>
      </c>
      <c r="L6451" s="11">
        <f t="shared" si="605"/>
        <v>436</v>
      </c>
      <c r="M6451" t="str">
        <f>VLOOKUP(C6451,[1]!Location_Data[#Data],2,0)</f>
        <v>Santa Maria</v>
      </c>
      <c r="N6451" t="str">
        <f>VLOOKUP(D6451,[1]!Salespeople_Data[#Data],2,0)</f>
        <v>Roger Ramos</v>
      </c>
      <c r="O6451" t="str">
        <f>VLOOKUP(E6451,[1]!Customer_Data[#Data],2,0)</f>
        <v>Steven Hayes</v>
      </c>
      <c r="P6451" s="15">
        <f t="shared" si="600"/>
        <v>2</v>
      </c>
      <c r="Q6451">
        <f t="shared" si="601"/>
        <v>2</v>
      </c>
      <c r="R6451">
        <f t="shared" si="602"/>
        <v>2019</v>
      </c>
    </row>
    <row r="6452" spans="1:18" x14ac:dyDescent="0.25">
      <c r="A6452" s="6" t="s">
        <v>7477</v>
      </c>
      <c r="B6452" s="6" t="s">
        <v>431</v>
      </c>
      <c r="C6452" s="6" t="s">
        <v>105</v>
      </c>
      <c r="D6452" s="6" t="s">
        <v>20</v>
      </c>
      <c r="E6452" s="6" t="s">
        <v>4271</v>
      </c>
      <c r="F6452" s="10">
        <v>43497</v>
      </c>
      <c r="G6452" s="6">
        <v>3</v>
      </c>
      <c r="H6452" s="11">
        <f>VLOOKUP(B6452,[1]!Product_Data[#Data],4,0)</f>
        <v>290</v>
      </c>
      <c r="I6452" s="11">
        <f>VLOOKUP(B6452,[1]!Product_Data[#Data],3,0)</f>
        <v>200</v>
      </c>
      <c r="J6452" s="11">
        <f t="shared" si="603"/>
        <v>600</v>
      </c>
      <c r="K6452" s="11">
        <f t="shared" si="604"/>
        <v>870</v>
      </c>
      <c r="L6452" s="11">
        <f t="shared" si="605"/>
        <v>270</v>
      </c>
      <c r="M6452" t="str">
        <f>VLOOKUP(C6452,[1]!Location_Data[#Data],2,0)</f>
        <v>Daly City</v>
      </c>
      <c r="N6452" t="str">
        <f>VLOOKUP(D6452,[1]!Salespeople_Data[#Data],2,0)</f>
        <v>Joshua Cook</v>
      </c>
      <c r="O6452" t="str">
        <f>VLOOKUP(E6452,[1]!Customer_Data[#Data],2,0)</f>
        <v>Walter Duncan</v>
      </c>
      <c r="P6452" s="15">
        <f t="shared" si="600"/>
        <v>6</v>
      </c>
      <c r="Q6452">
        <f t="shared" si="601"/>
        <v>2</v>
      </c>
      <c r="R6452">
        <f t="shared" si="602"/>
        <v>2019</v>
      </c>
    </row>
    <row r="6453" spans="1:18" x14ac:dyDescent="0.25">
      <c r="A6453" s="6" t="s">
        <v>7478</v>
      </c>
      <c r="B6453" s="6" t="s">
        <v>13</v>
      </c>
      <c r="C6453" s="6" t="s">
        <v>190</v>
      </c>
      <c r="D6453" s="6" t="s">
        <v>413</v>
      </c>
      <c r="E6453" s="6" t="s">
        <v>664</v>
      </c>
      <c r="F6453" s="10">
        <v>43741</v>
      </c>
      <c r="G6453" s="6">
        <v>1</v>
      </c>
      <c r="H6453" s="11">
        <f>VLOOKUP(B6453,[1]!Product_Data[#Data],4,0)</f>
        <v>1022</v>
      </c>
      <c r="I6453" s="11">
        <f>VLOOKUP(B6453,[1]!Product_Data[#Data],3,0)</f>
        <v>818</v>
      </c>
      <c r="J6453" s="11">
        <f t="shared" si="603"/>
        <v>818</v>
      </c>
      <c r="K6453" s="11">
        <f t="shared" si="604"/>
        <v>1022</v>
      </c>
      <c r="L6453" s="11">
        <f t="shared" si="605"/>
        <v>204</v>
      </c>
      <c r="M6453" t="str">
        <f>VLOOKUP(C6453,[1]!Location_Data[#Data],2,0)</f>
        <v>Oakland</v>
      </c>
      <c r="N6453" t="str">
        <f>VLOOKUP(D6453,[1]!Salespeople_Data[#Data],2,0)</f>
        <v>Kenneth Bradley</v>
      </c>
      <c r="O6453" t="str">
        <f>VLOOKUP(E6453,[1]!Customer_Data[#Data],2,0)</f>
        <v>Harry Daniels</v>
      </c>
      <c r="P6453" s="15">
        <f t="shared" si="600"/>
        <v>5</v>
      </c>
      <c r="Q6453">
        <f t="shared" si="601"/>
        <v>10</v>
      </c>
      <c r="R6453">
        <f t="shared" si="602"/>
        <v>2019</v>
      </c>
    </row>
    <row r="6454" spans="1:18" x14ac:dyDescent="0.25">
      <c r="A6454" s="6" t="s">
        <v>7479</v>
      </c>
      <c r="B6454" s="6" t="s">
        <v>400</v>
      </c>
      <c r="C6454" s="6" t="s">
        <v>34</v>
      </c>
      <c r="D6454" s="6" t="s">
        <v>15</v>
      </c>
      <c r="E6454" s="6" t="s">
        <v>748</v>
      </c>
      <c r="F6454" s="10">
        <v>43784</v>
      </c>
      <c r="G6454" s="6">
        <v>1</v>
      </c>
      <c r="H6454" s="11">
        <f>VLOOKUP(B6454,[1]!Product_Data[#Data],4,0)</f>
        <v>886</v>
      </c>
      <c r="I6454" s="11">
        <f>VLOOKUP(B6454,[1]!Product_Data[#Data],3,0)</f>
        <v>478</v>
      </c>
      <c r="J6454" s="11">
        <f t="shared" si="603"/>
        <v>478</v>
      </c>
      <c r="K6454" s="11">
        <f t="shared" si="604"/>
        <v>886</v>
      </c>
      <c r="L6454" s="11">
        <f t="shared" si="605"/>
        <v>408</v>
      </c>
      <c r="M6454" t="str">
        <f>VLOOKUP(C6454,[1]!Location_Data[#Data],2,0)</f>
        <v>Inglewood</v>
      </c>
      <c r="N6454" t="str">
        <f>VLOOKUP(D6454,[1]!Salespeople_Data[#Data],2,0)</f>
        <v>Ryan Butler</v>
      </c>
      <c r="O6454" t="str">
        <f>VLOOKUP(E6454,[1]!Customer_Data[#Data],2,0)</f>
        <v>Eric Moore</v>
      </c>
      <c r="P6454" s="15">
        <f t="shared" si="600"/>
        <v>6</v>
      </c>
      <c r="Q6454">
        <f t="shared" si="601"/>
        <v>11</v>
      </c>
      <c r="R6454">
        <f t="shared" si="602"/>
        <v>2019</v>
      </c>
    </row>
    <row r="6455" spans="1:18" x14ac:dyDescent="0.25">
      <c r="A6455" s="6" t="s">
        <v>7480</v>
      </c>
      <c r="B6455" s="6" t="s">
        <v>69</v>
      </c>
      <c r="C6455" s="6" t="s">
        <v>95</v>
      </c>
      <c r="D6455" s="6" t="s">
        <v>212</v>
      </c>
      <c r="E6455" s="6" t="s">
        <v>1456</v>
      </c>
      <c r="F6455" s="10">
        <v>43654</v>
      </c>
      <c r="G6455" s="6">
        <v>1</v>
      </c>
      <c r="H6455" s="11">
        <f>VLOOKUP(B6455,[1]!Product_Data[#Data],4,0)</f>
        <v>1351</v>
      </c>
      <c r="I6455" s="11">
        <f>VLOOKUP(B6455,[1]!Product_Data[#Data],3,0)</f>
        <v>1108</v>
      </c>
      <c r="J6455" s="11">
        <f t="shared" si="603"/>
        <v>1108</v>
      </c>
      <c r="K6455" s="11">
        <f t="shared" si="604"/>
        <v>1351</v>
      </c>
      <c r="L6455" s="11">
        <f t="shared" si="605"/>
        <v>243</v>
      </c>
      <c r="M6455" t="str">
        <f>VLOOKUP(C6455,[1]!Location_Data[#Data],2,0)</f>
        <v>Fullerton</v>
      </c>
      <c r="N6455" t="str">
        <f>VLOOKUP(D6455,[1]!Salespeople_Data[#Data],2,0)</f>
        <v>Ronald Reed</v>
      </c>
      <c r="O6455" t="str">
        <f>VLOOKUP(E6455,[1]!Customer_Data[#Data],2,0)</f>
        <v>Jerry Harvey</v>
      </c>
      <c r="P6455" s="15">
        <f t="shared" si="600"/>
        <v>2</v>
      </c>
      <c r="Q6455">
        <f t="shared" si="601"/>
        <v>7</v>
      </c>
      <c r="R6455">
        <f t="shared" si="602"/>
        <v>2019</v>
      </c>
    </row>
    <row r="6456" spans="1:18" x14ac:dyDescent="0.25">
      <c r="A6456" s="6" t="s">
        <v>7481</v>
      </c>
      <c r="B6456" s="6" t="s">
        <v>223</v>
      </c>
      <c r="C6456" s="6" t="s">
        <v>490</v>
      </c>
      <c r="D6456" s="6" t="s">
        <v>91</v>
      </c>
      <c r="E6456" s="6" t="s">
        <v>1597</v>
      </c>
      <c r="F6456" s="10">
        <v>43643</v>
      </c>
      <c r="G6456" s="6">
        <v>3</v>
      </c>
      <c r="H6456" s="11">
        <f>VLOOKUP(B6456,[1]!Product_Data[#Data],4,0)</f>
        <v>799</v>
      </c>
      <c r="I6456" s="11">
        <f>VLOOKUP(B6456,[1]!Product_Data[#Data],3,0)</f>
        <v>455</v>
      </c>
      <c r="J6456" s="11">
        <f t="shared" si="603"/>
        <v>1365</v>
      </c>
      <c r="K6456" s="11">
        <f t="shared" si="604"/>
        <v>2397</v>
      </c>
      <c r="L6456" s="11">
        <f t="shared" si="605"/>
        <v>1032</v>
      </c>
      <c r="M6456" t="str">
        <f>VLOOKUP(C6456,[1]!Location_Data[#Data],2,0)</f>
        <v>Temecula</v>
      </c>
      <c r="N6456" t="str">
        <f>VLOOKUP(D6456,[1]!Salespeople_Data[#Data],2,0)</f>
        <v>Howard Gardner</v>
      </c>
      <c r="O6456" t="str">
        <f>VLOOKUP(E6456,[1]!Customer_Data[#Data],2,0)</f>
        <v>Edward Williams</v>
      </c>
      <c r="P6456" s="15">
        <f t="shared" si="600"/>
        <v>5</v>
      </c>
      <c r="Q6456">
        <f t="shared" si="601"/>
        <v>6</v>
      </c>
      <c r="R6456">
        <f t="shared" si="602"/>
        <v>2019</v>
      </c>
    </row>
    <row r="6457" spans="1:18" x14ac:dyDescent="0.25">
      <c r="A6457" s="6" t="s">
        <v>7482</v>
      </c>
      <c r="B6457" s="6" t="s">
        <v>403</v>
      </c>
      <c r="C6457" s="6" t="s">
        <v>331</v>
      </c>
      <c r="D6457" s="6" t="s">
        <v>75</v>
      </c>
      <c r="E6457" s="6" t="s">
        <v>1279</v>
      </c>
      <c r="F6457" s="10">
        <v>43567</v>
      </c>
      <c r="G6457" s="6">
        <v>1</v>
      </c>
      <c r="H6457" s="11">
        <f>VLOOKUP(B6457,[1]!Product_Data[#Data],4,0)</f>
        <v>392</v>
      </c>
      <c r="I6457" s="11">
        <f>VLOOKUP(B6457,[1]!Product_Data[#Data],3,0)</f>
        <v>255</v>
      </c>
      <c r="J6457" s="11">
        <f t="shared" si="603"/>
        <v>255</v>
      </c>
      <c r="K6457" s="11">
        <f t="shared" si="604"/>
        <v>392</v>
      </c>
      <c r="L6457" s="11">
        <f t="shared" si="605"/>
        <v>137</v>
      </c>
      <c r="M6457" t="str">
        <f>VLOOKUP(C6457,[1]!Location_Data[#Data],2,0)</f>
        <v>Sunnyvale</v>
      </c>
      <c r="N6457" t="str">
        <f>VLOOKUP(D6457,[1]!Salespeople_Data[#Data],2,0)</f>
        <v>Roger Robertson</v>
      </c>
      <c r="O6457" t="str">
        <f>VLOOKUP(E6457,[1]!Customer_Data[#Data],2,0)</f>
        <v>William Montgomery</v>
      </c>
      <c r="P6457" s="15">
        <f t="shared" si="600"/>
        <v>6</v>
      </c>
      <c r="Q6457">
        <f t="shared" si="601"/>
        <v>4</v>
      </c>
      <c r="R6457">
        <f t="shared" si="602"/>
        <v>2019</v>
      </c>
    </row>
    <row r="6458" spans="1:18" x14ac:dyDescent="0.25">
      <c r="A6458" s="6" t="s">
        <v>7483</v>
      </c>
      <c r="B6458" s="6" t="s">
        <v>796</v>
      </c>
      <c r="C6458" s="6" t="s">
        <v>66</v>
      </c>
      <c r="D6458" s="6" t="s">
        <v>264</v>
      </c>
      <c r="E6458" s="6" t="s">
        <v>1163</v>
      </c>
      <c r="F6458" s="10">
        <v>43641</v>
      </c>
      <c r="G6458" s="6">
        <v>1</v>
      </c>
      <c r="H6458" s="11">
        <f>VLOOKUP(B6458,[1]!Product_Data[#Data],4,0)</f>
        <v>1103</v>
      </c>
      <c r="I6458" s="11">
        <f>VLOOKUP(B6458,[1]!Product_Data[#Data],3,0)</f>
        <v>838</v>
      </c>
      <c r="J6458" s="11">
        <f t="shared" si="603"/>
        <v>838</v>
      </c>
      <c r="K6458" s="11">
        <f t="shared" si="604"/>
        <v>1103</v>
      </c>
      <c r="L6458" s="11">
        <f t="shared" si="605"/>
        <v>265</v>
      </c>
      <c r="M6458" t="str">
        <f>VLOOKUP(C6458,[1]!Location_Data[#Data],2,0)</f>
        <v>Ontario</v>
      </c>
      <c r="N6458" t="str">
        <f>VLOOKUP(D6458,[1]!Salespeople_Data[#Data],2,0)</f>
        <v>Ernest Wheeler</v>
      </c>
      <c r="O6458" t="str">
        <f>VLOOKUP(E6458,[1]!Customer_Data[#Data],2,0)</f>
        <v>Randy Simpson</v>
      </c>
      <c r="P6458" s="15">
        <f t="shared" si="600"/>
        <v>3</v>
      </c>
      <c r="Q6458">
        <f t="shared" si="601"/>
        <v>6</v>
      </c>
      <c r="R6458">
        <f t="shared" si="602"/>
        <v>2019</v>
      </c>
    </row>
    <row r="6459" spans="1:18" x14ac:dyDescent="0.25">
      <c r="A6459" s="6" t="s">
        <v>7484</v>
      </c>
      <c r="B6459" s="6" t="s">
        <v>18</v>
      </c>
      <c r="C6459" s="6" t="s">
        <v>149</v>
      </c>
      <c r="D6459" s="6" t="s">
        <v>25</v>
      </c>
      <c r="E6459" s="6" t="s">
        <v>797</v>
      </c>
      <c r="F6459" s="10">
        <v>43623</v>
      </c>
      <c r="G6459" s="6">
        <v>3</v>
      </c>
      <c r="H6459" s="11">
        <f>VLOOKUP(B6459,[1]!Product_Data[#Data],4,0)</f>
        <v>880</v>
      </c>
      <c r="I6459" s="11">
        <f>VLOOKUP(B6459,[1]!Product_Data[#Data],3,0)</f>
        <v>634</v>
      </c>
      <c r="J6459" s="11">
        <f t="shared" si="603"/>
        <v>1902</v>
      </c>
      <c r="K6459" s="11">
        <f t="shared" si="604"/>
        <v>2640</v>
      </c>
      <c r="L6459" s="11">
        <f t="shared" si="605"/>
        <v>738</v>
      </c>
      <c r="M6459" t="str">
        <f>VLOOKUP(C6459,[1]!Location_Data[#Data],2,0)</f>
        <v>Antioch</v>
      </c>
      <c r="N6459" t="str">
        <f>VLOOKUP(D6459,[1]!Salespeople_Data[#Data],2,0)</f>
        <v>Brian Davis</v>
      </c>
      <c r="O6459" t="str">
        <f>VLOOKUP(E6459,[1]!Customer_Data[#Data],2,0)</f>
        <v>Peter Meyer</v>
      </c>
      <c r="P6459" s="15">
        <f t="shared" si="600"/>
        <v>6</v>
      </c>
      <c r="Q6459">
        <f t="shared" si="601"/>
        <v>6</v>
      </c>
      <c r="R6459">
        <f t="shared" si="602"/>
        <v>2019</v>
      </c>
    </row>
    <row r="6460" spans="1:18" x14ac:dyDescent="0.25">
      <c r="A6460" s="6" t="s">
        <v>7485</v>
      </c>
      <c r="B6460" s="6" t="s">
        <v>389</v>
      </c>
      <c r="C6460" s="6" t="s">
        <v>186</v>
      </c>
      <c r="D6460" s="6" t="s">
        <v>126</v>
      </c>
      <c r="E6460" s="6" t="s">
        <v>443</v>
      </c>
      <c r="F6460" s="10">
        <v>43705</v>
      </c>
      <c r="G6460" s="6">
        <v>2</v>
      </c>
      <c r="H6460" s="11">
        <f>VLOOKUP(B6460,[1]!Product_Data[#Data],4,0)</f>
        <v>1367</v>
      </c>
      <c r="I6460" s="11">
        <f>VLOOKUP(B6460,[1]!Product_Data[#Data],3,0)</f>
        <v>984</v>
      </c>
      <c r="J6460" s="11">
        <f t="shared" si="603"/>
        <v>1968</v>
      </c>
      <c r="K6460" s="11">
        <f t="shared" si="604"/>
        <v>2734</v>
      </c>
      <c r="L6460" s="11">
        <f t="shared" si="605"/>
        <v>766</v>
      </c>
      <c r="M6460" t="str">
        <f>VLOOKUP(C6460,[1]!Location_Data[#Data],2,0)</f>
        <v>Riverside</v>
      </c>
      <c r="N6460" t="str">
        <f>VLOOKUP(D6460,[1]!Salespeople_Data[#Data],2,0)</f>
        <v>Larry Castillo</v>
      </c>
      <c r="O6460" t="str">
        <f>VLOOKUP(E6460,[1]!Customer_Data[#Data],2,0)</f>
        <v>Alan Perry</v>
      </c>
      <c r="P6460" s="15">
        <f t="shared" si="600"/>
        <v>4</v>
      </c>
      <c r="Q6460">
        <f t="shared" si="601"/>
        <v>8</v>
      </c>
      <c r="R6460">
        <f t="shared" si="602"/>
        <v>2019</v>
      </c>
    </row>
    <row r="6461" spans="1:18" x14ac:dyDescent="0.25">
      <c r="A6461" s="6" t="s">
        <v>7486</v>
      </c>
      <c r="B6461" s="6" t="s">
        <v>252</v>
      </c>
      <c r="C6461" s="6" t="s">
        <v>90</v>
      </c>
      <c r="D6461" s="6" t="s">
        <v>159</v>
      </c>
      <c r="E6461" s="6" t="s">
        <v>2667</v>
      </c>
      <c r="F6461" s="10">
        <v>43746</v>
      </c>
      <c r="G6461" s="6">
        <v>3</v>
      </c>
      <c r="H6461" s="11">
        <f>VLOOKUP(B6461,[1]!Product_Data[#Data],4,0)</f>
        <v>1899</v>
      </c>
      <c r="I6461" s="11">
        <f>VLOOKUP(B6461,[1]!Product_Data[#Data],3,0)</f>
        <v>1044</v>
      </c>
      <c r="J6461" s="11">
        <f t="shared" si="603"/>
        <v>3132</v>
      </c>
      <c r="K6461" s="11">
        <f t="shared" si="604"/>
        <v>5697</v>
      </c>
      <c r="L6461" s="11">
        <f t="shared" si="605"/>
        <v>2565</v>
      </c>
      <c r="M6461" t="str">
        <f>VLOOKUP(C6461,[1]!Location_Data[#Data],2,0)</f>
        <v>Irvine</v>
      </c>
      <c r="N6461" t="str">
        <f>VLOOKUP(D6461,[1]!Salespeople_Data[#Data],2,0)</f>
        <v>Bobby Russell</v>
      </c>
      <c r="O6461" t="str">
        <f>VLOOKUP(E6461,[1]!Customer_Data[#Data],2,0)</f>
        <v>Roger Elliott</v>
      </c>
      <c r="P6461" s="15">
        <f t="shared" si="600"/>
        <v>3</v>
      </c>
      <c r="Q6461">
        <f t="shared" si="601"/>
        <v>10</v>
      </c>
      <c r="R6461">
        <f t="shared" si="602"/>
        <v>2019</v>
      </c>
    </row>
    <row r="6462" spans="1:18" x14ac:dyDescent="0.25">
      <c r="A6462" s="6" t="s">
        <v>7487</v>
      </c>
      <c r="B6462" s="6" t="s">
        <v>232</v>
      </c>
      <c r="C6462" s="6" t="s">
        <v>490</v>
      </c>
      <c r="D6462" s="6" t="s">
        <v>136</v>
      </c>
      <c r="E6462" s="6" t="s">
        <v>2099</v>
      </c>
      <c r="F6462" s="10">
        <v>43633</v>
      </c>
      <c r="G6462" s="6">
        <v>3</v>
      </c>
      <c r="H6462" s="11">
        <f>VLOOKUP(B6462,[1]!Product_Data[#Data],4,0)</f>
        <v>1119</v>
      </c>
      <c r="I6462" s="11">
        <f>VLOOKUP(B6462,[1]!Product_Data[#Data],3,0)</f>
        <v>683</v>
      </c>
      <c r="J6462" s="11">
        <f t="shared" si="603"/>
        <v>2049</v>
      </c>
      <c r="K6462" s="11">
        <f t="shared" si="604"/>
        <v>3357</v>
      </c>
      <c r="L6462" s="11">
        <f t="shared" si="605"/>
        <v>1308</v>
      </c>
      <c r="M6462" t="str">
        <f>VLOOKUP(C6462,[1]!Location_Data[#Data],2,0)</f>
        <v>Temecula</v>
      </c>
      <c r="N6462" t="str">
        <f>VLOOKUP(D6462,[1]!Salespeople_Data[#Data],2,0)</f>
        <v>Clarence Fox</v>
      </c>
      <c r="O6462" t="str">
        <f>VLOOKUP(E6462,[1]!Customer_Data[#Data],2,0)</f>
        <v>Eugene Hunter</v>
      </c>
      <c r="P6462" s="15">
        <f t="shared" si="600"/>
        <v>2</v>
      </c>
      <c r="Q6462">
        <f t="shared" si="601"/>
        <v>6</v>
      </c>
      <c r="R6462">
        <f t="shared" si="602"/>
        <v>2019</v>
      </c>
    </row>
    <row r="6463" spans="1:18" x14ac:dyDescent="0.25">
      <c r="A6463" s="6" t="s">
        <v>7488</v>
      </c>
      <c r="B6463" s="6" t="s">
        <v>370</v>
      </c>
      <c r="C6463" s="6" t="s">
        <v>242</v>
      </c>
      <c r="D6463" s="6" t="s">
        <v>126</v>
      </c>
      <c r="E6463" s="6" t="s">
        <v>3363</v>
      </c>
      <c r="F6463" s="10">
        <v>43501</v>
      </c>
      <c r="G6463" s="6">
        <v>3</v>
      </c>
      <c r="H6463" s="11">
        <f>VLOOKUP(B6463,[1]!Product_Data[#Data],4,0)</f>
        <v>771</v>
      </c>
      <c r="I6463" s="11">
        <f>VLOOKUP(B6463,[1]!Product_Data[#Data],3,0)</f>
        <v>648</v>
      </c>
      <c r="J6463" s="11">
        <f t="shared" si="603"/>
        <v>1944</v>
      </c>
      <c r="K6463" s="11">
        <f t="shared" si="604"/>
        <v>2313</v>
      </c>
      <c r="L6463" s="11">
        <f t="shared" si="605"/>
        <v>369</v>
      </c>
      <c r="M6463" t="str">
        <f>VLOOKUP(C6463,[1]!Location_Data[#Data],2,0)</f>
        <v>Downey</v>
      </c>
      <c r="N6463" t="str">
        <f>VLOOKUP(D6463,[1]!Salespeople_Data[#Data],2,0)</f>
        <v>Larry Castillo</v>
      </c>
      <c r="O6463" t="str">
        <f>VLOOKUP(E6463,[1]!Customer_Data[#Data],2,0)</f>
        <v>Andrew Butler</v>
      </c>
      <c r="P6463" s="15">
        <f t="shared" si="600"/>
        <v>3</v>
      </c>
      <c r="Q6463">
        <f t="shared" si="601"/>
        <v>2</v>
      </c>
      <c r="R6463">
        <f t="shared" si="602"/>
        <v>2019</v>
      </c>
    </row>
    <row r="6464" spans="1:18" x14ac:dyDescent="0.25">
      <c r="A6464" s="6" t="s">
        <v>7489</v>
      </c>
      <c r="B6464" s="6" t="s">
        <v>395</v>
      </c>
      <c r="C6464" s="6" t="s">
        <v>186</v>
      </c>
      <c r="D6464" s="6" t="s">
        <v>96</v>
      </c>
      <c r="E6464" s="6" t="s">
        <v>1488</v>
      </c>
      <c r="F6464" s="10">
        <v>43498</v>
      </c>
      <c r="G6464" s="6">
        <v>1</v>
      </c>
      <c r="H6464" s="11">
        <f>VLOOKUP(B6464,[1]!Product_Data[#Data],4,0)</f>
        <v>2257</v>
      </c>
      <c r="I6464" s="11">
        <f>VLOOKUP(B6464,[1]!Product_Data[#Data],3,0)</f>
        <v>1535</v>
      </c>
      <c r="J6464" s="11">
        <f t="shared" si="603"/>
        <v>1535</v>
      </c>
      <c r="K6464" s="11">
        <f t="shared" si="604"/>
        <v>2257</v>
      </c>
      <c r="L6464" s="11">
        <f t="shared" si="605"/>
        <v>722</v>
      </c>
      <c r="M6464" t="str">
        <f>VLOOKUP(C6464,[1]!Location_Data[#Data],2,0)</f>
        <v>Riverside</v>
      </c>
      <c r="N6464" t="str">
        <f>VLOOKUP(D6464,[1]!Salespeople_Data[#Data],2,0)</f>
        <v>Brian Thomas</v>
      </c>
      <c r="O6464" t="str">
        <f>VLOOKUP(E6464,[1]!Customer_Data[#Data],2,0)</f>
        <v>Johnny Ward</v>
      </c>
      <c r="P6464" s="15">
        <f t="shared" si="600"/>
        <v>7</v>
      </c>
      <c r="Q6464">
        <f t="shared" si="601"/>
        <v>2</v>
      </c>
      <c r="R6464">
        <f t="shared" si="602"/>
        <v>2019</v>
      </c>
    </row>
    <row r="6465" spans="1:18" x14ac:dyDescent="0.25">
      <c r="A6465" s="6" t="s">
        <v>7490</v>
      </c>
      <c r="B6465" s="6" t="s">
        <v>83</v>
      </c>
      <c r="C6465" s="6" t="s">
        <v>19</v>
      </c>
      <c r="D6465" s="6" t="s">
        <v>53</v>
      </c>
      <c r="E6465" s="6" t="s">
        <v>912</v>
      </c>
      <c r="F6465" s="10">
        <v>43700</v>
      </c>
      <c r="G6465" s="6">
        <v>2</v>
      </c>
      <c r="H6465" s="11">
        <f>VLOOKUP(B6465,[1]!Product_Data[#Data],4,0)</f>
        <v>1972</v>
      </c>
      <c r="I6465" s="11">
        <f>VLOOKUP(B6465,[1]!Product_Data[#Data],3,0)</f>
        <v>1321</v>
      </c>
      <c r="J6465" s="11">
        <f t="shared" si="603"/>
        <v>2642</v>
      </c>
      <c r="K6465" s="11">
        <f t="shared" si="604"/>
        <v>3944</v>
      </c>
      <c r="L6465" s="11">
        <f t="shared" si="605"/>
        <v>1302</v>
      </c>
      <c r="M6465" t="str">
        <f>VLOOKUP(C6465,[1]!Location_Data[#Data],2,0)</f>
        <v>Berkeley</v>
      </c>
      <c r="N6465" t="str">
        <f>VLOOKUP(D6465,[1]!Salespeople_Data[#Data],2,0)</f>
        <v>Scott Mason</v>
      </c>
      <c r="O6465" t="str">
        <f>VLOOKUP(E6465,[1]!Customer_Data[#Data],2,0)</f>
        <v>Ralph Wheeler</v>
      </c>
      <c r="P6465" s="15">
        <f t="shared" si="600"/>
        <v>6</v>
      </c>
      <c r="Q6465">
        <f t="shared" si="601"/>
        <v>8</v>
      </c>
      <c r="R6465">
        <f t="shared" si="602"/>
        <v>2019</v>
      </c>
    </row>
    <row r="6466" spans="1:18" x14ac:dyDescent="0.25">
      <c r="A6466" s="6" t="s">
        <v>7491</v>
      </c>
      <c r="B6466" s="6" t="s">
        <v>796</v>
      </c>
      <c r="C6466" s="6" t="s">
        <v>57</v>
      </c>
      <c r="D6466" s="6" t="s">
        <v>359</v>
      </c>
      <c r="E6466" s="6" t="s">
        <v>287</v>
      </c>
      <c r="F6466" s="10">
        <v>43702</v>
      </c>
      <c r="G6466" s="6">
        <v>1</v>
      </c>
      <c r="H6466" s="11">
        <f>VLOOKUP(B6466,[1]!Product_Data[#Data],4,0)</f>
        <v>1103</v>
      </c>
      <c r="I6466" s="11">
        <f>VLOOKUP(B6466,[1]!Product_Data[#Data],3,0)</f>
        <v>838</v>
      </c>
      <c r="J6466" s="11">
        <f t="shared" si="603"/>
        <v>838</v>
      </c>
      <c r="K6466" s="11">
        <f t="shared" si="604"/>
        <v>1103</v>
      </c>
      <c r="L6466" s="11">
        <f t="shared" si="605"/>
        <v>265</v>
      </c>
      <c r="M6466" t="str">
        <f>VLOOKUP(C6466,[1]!Location_Data[#Data],2,0)</f>
        <v>Thousand Oaks</v>
      </c>
      <c r="N6466" t="str">
        <f>VLOOKUP(D6466,[1]!Salespeople_Data[#Data],2,0)</f>
        <v>Eugene Holmes</v>
      </c>
      <c r="O6466" t="str">
        <f>VLOOKUP(E6466,[1]!Customer_Data[#Data],2,0)</f>
        <v>Billy Miller</v>
      </c>
      <c r="P6466" s="15">
        <f t="shared" ref="P6466:P6529" si="606">WEEKDAY(F6466)</f>
        <v>1</v>
      </c>
      <c r="Q6466">
        <f t="shared" ref="Q6466:Q6529" si="607">MONTH(F6466)</f>
        <v>8</v>
      </c>
      <c r="R6466">
        <f t="shared" ref="R6466:R6529" si="608">YEAR(F6466)</f>
        <v>2019</v>
      </c>
    </row>
    <row r="6467" spans="1:18" x14ac:dyDescent="0.25">
      <c r="A6467" s="6" t="s">
        <v>7492</v>
      </c>
      <c r="B6467" s="6" t="s">
        <v>431</v>
      </c>
      <c r="C6467" s="6" t="s">
        <v>174</v>
      </c>
      <c r="D6467" s="6" t="s">
        <v>165</v>
      </c>
      <c r="E6467" s="6" t="s">
        <v>1784</v>
      </c>
      <c r="F6467" s="10">
        <v>43610</v>
      </c>
      <c r="G6467" s="6">
        <v>4</v>
      </c>
      <c r="H6467" s="11">
        <f>VLOOKUP(B6467,[1]!Product_Data[#Data],4,0)</f>
        <v>290</v>
      </c>
      <c r="I6467" s="11">
        <f>VLOOKUP(B6467,[1]!Product_Data[#Data],3,0)</f>
        <v>200</v>
      </c>
      <c r="J6467" s="11">
        <f t="shared" ref="J6467:J6530" si="609">PRODUCT(I6467,G6467)</f>
        <v>800</v>
      </c>
      <c r="K6467" s="11">
        <f t="shared" ref="K6467:K6530" si="610">PRODUCT(H6467,G6467)</f>
        <v>1160</v>
      </c>
      <c r="L6467" s="11">
        <f t="shared" ref="L6467:L6530" si="611">K6467-J6467</f>
        <v>360</v>
      </c>
      <c r="M6467" t="str">
        <f>VLOOKUP(C6467,[1]!Location_Data[#Data],2,0)</f>
        <v>Norwalk</v>
      </c>
      <c r="N6467" t="str">
        <f>VLOOKUP(D6467,[1]!Salespeople_Data[#Data],2,0)</f>
        <v>Joe Sims</v>
      </c>
      <c r="O6467" t="str">
        <f>VLOOKUP(E6467,[1]!Customer_Data[#Data],2,0)</f>
        <v>Louis White</v>
      </c>
      <c r="P6467" s="15">
        <f t="shared" si="606"/>
        <v>7</v>
      </c>
      <c r="Q6467">
        <f t="shared" si="607"/>
        <v>5</v>
      </c>
      <c r="R6467">
        <f t="shared" si="608"/>
        <v>2019</v>
      </c>
    </row>
    <row r="6468" spans="1:18" x14ac:dyDescent="0.25">
      <c r="A6468" s="6" t="s">
        <v>7493</v>
      </c>
      <c r="B6468" s="6" t="s">
        <v>23</v>
      </c>
      <c r="C6468" s="6" t="s">
        <v>249</v>
      </c>
      <c r="D6468" s="6" t="s">
        <v>264</v>
      </c>
      <c r="E6468" s="6" t="s">
        <v>615</v>
      </c>
      <c r="F6468" s="10">
        <v>43531</v>
      </c>
      <c r="G6468" s="6">
        <v>1</v>
      </c>
      <c r="H6468" s="11">
        <f>VLOOKUP(B6468,[1]!Product_Data[#Data],4,0)</f>
        <v>1052</v>
      </c>
      <c r="I6468" s="11">
        <f>VLOOKUP(B6468,[1]!Product_Data[#Data],3,0)</f>
        <v>589</v>
      </c>
      <c r="J6468" s="11">
        <f t="shared" si="609"/>
        <v>589</v>
      </c>
      <c r="K6468" s="11">
        <f t="shared" si="610"/>
        <v>1052</v>
      </c>
      <c r="L6468" s="11">
        <f t="shared" si="611"/>
        <v>463</v>
      </c>
      <c r="M6468" t="str">
        <f>VLOOKUP(C6468,[1]!Location_Data[#Data],2,0)</f>
        <v>Roseville</v>
      </c>
      <c r="N6468" t="str">
        <f>VLOOKUP(D6468,[1]!Salespeople_Data[#Data],2,0)</f>
        <v>Ernest Wheeler</v>
      </c>
      <c r="O6468" t="str">
        <f>VLOOKUP(E6468,[1]!Customer_Data[#Data],2,0)</f>
        <v>Timothy Lawrence</v>
      </c>
      <c r="P6468" s="15">
        <f t="shared" si="606"/>
        <v>5</v>
      </c>
      <c r="Q6468">
        <f t="shared" si="607"/>
        <v>3</v>
      </c>
      <c r="R6468">
        <f t="shared" si="608"/>
        <v>2019</v>
      </c>
    </row>
    <row r="6469" spans="1:18" x14ac:dyDescent="0.25">
      <c r="A6469" s="6" t="s">
        <v>7494</v>
      </c>
      <c r="B6469" s="6" t="s">
        <v>373</v>
      </c>
      <c r="C6469" s="6" t="s">
        <v>149</v>
      </c>
      <c r="D6469" s="6" t="s">
        <v>58</v>
      </c>
      <c r="E6469" s="6" t="s">
        <v>312</v>
      </c>
      <c r="F6469" s="10">
        <v>43550</v>
      </c>
      <c r="G6469" s="6">
        <v>3</v>
      </c>
      <c r="H6469" s="11">
        <f>VLOOKUP(B6469,[1]!Product_Data[#Data],4,0)</f>
        <v>2182</v>
      </c>
      <c r="I6469" s="11">
        <f>VLOOKUP(B6469,[1]!Product_Data[#Data],3,0)</f>
        <v>1200</v>
      </c>
      <c r="J6469" s="11">
        <f t="shared" si="609"/>
        <v>3600</v>
      </c>
      <c r="K6469" s="11">
        <f t="shared" si="610"/>
        <v>6546</v>
      </c>
      <c r="L6469" s="11">
        <f t="shared" si="611"/>
        <v>2946</v>
      </c>
      <c r="M6469" t="str">
        <f>VLOOKUP(C6469,[1]!Location_Data[#Data],2,0)</f>
        <v>Antioch</v>
      </c>
      <c r="N6469" t="str">
        <f>VLOOKUP(D6469,[1]!Salespeople_Data[#Data],2,0)</f>
        <v>Christopher Tucker</v>
      </c>
      <c r="O6469" t="str">
        <f>VLOOKUP(E6469,[1]!Customer_Data[#Data],2,0)</f>
        <v>Adam Jenkins</v>
      </c>
      <c r="P6469" s="15">
        <f t="shared" si="606"/>
        <v>3</v>
      </c>
      <c r="Q6469">
        <f t="shared" si="607"/>
        <v>3</v>
      </c>
      <c r="R6469">
        <f t="shared" si="608"/>
        <v>2019</v>
      </c>
    </row>
    <row r="6470" spans="1:18" x14ac:dyDescent="0.25">
      <c r="A6470" s="6" t="s">
        <v>7495</v>
      </c>
      <c r="B6470" s="6" t="s">
        <v>173</v>
      </c>
      <c r="C6470" s="6" t="s">
        <v>120</v>
      </c>
      <c r="D6470" s="6" t="s">
        <v>10</v>
      </c>
      <c r="E6470" s="6" t="s">
        <v>133</v>
      </c>
      <c r="F6470" s="10">
        <v>43749</v>
      </c>
      <c r="G6470" s="6">
        <v>1</v>
      </c>
      <c r="H6470" s="11">
        <f>VLOOKUP(B6470,[1]!Product_Data[#Data],4,0)</f>
        <v>2005</v>
      </c>
      <c r="I6470" s="11">
        <f>VLOOKUP(B6470,[1]!Product_Data[#Data],3,0)</f>
        <v>1223</v>
      </c>
      <c r="J6470" s="11">
        <f t="shared" si="609"/>
        <v>1223</v>
      </c>
      <c r="K6470" s="11">
        <f t="shared" si="610"/>
        <v>2005</v>
      </c>
      <c r="L6470" s="11">
        <f t="shared" si="611"/>
        <v>782</v>
      </c>
      <c r="M6470" t="str">
        <f>VLOOKUP(C6470,[1]!Location_Data[#Data],2,0)</f>
        <v>Elk Grove</v>
      </c>
      <c r="N6470" t="str">
        <f>VLOOKUP(D6470,[1]!Salespeople_Data[#Data],2,0)</f>
        <v>Justin Lynch</v>
      </c>
      <c r="O6470" t="str">
        <f>VLOOKUP(E6470,[1]!Customer_Data[#Data],2,0)</f>
        <v>Scott Rice</v>
      </c>
      <c r="P6470" s="15">
        <f t="shared" si="606"/>
        <v>6</v>
      </c>
      <c r="Q6470">
        <f t="shared" si="607"/>
        <v>10</v>
      </c>
      <c r="R6470">
        <f t="shared" si="608"/>
        <v>2019</v>
      </c>
    </row>
    <row r="6471" spans="1:18" x14ac:dyDescent="0.25">
      <c r="A6471" s="6" t="s">
        <v>7496</v>
      </c>
      <c r="B6471" s="6" t="s">
        <v>703</v>
      </c>
      <c r="C6471" s="6" t="s">
        <v>490</v>
      </c>
      <c r="D6471" s="6" t="s">
        <v>91</v>
      </c>
      <c r="E6471" s="6" t="s">
        <v>535</v>
      </c>
      <c r="F6471" s="10">
        <v>43497</v>
      </c>
      <c r="G6471" s="6">
        <v>3</v>
      </c>
      <c r="H6471" s="11">
        <f>VLOOKUP(B6471,[1]!Product_Data[#Data],4,0)</f>
        <v>530</v>
      </c>
      <c r="I6471" s="11">
        <f>VLOOKUP(B6471,[1]!Product_Data[#Data],3,0)</f>
        <v>435</v>
      </c>
      <c r="J6471" s="11">
        <f t="shared" si="609"/>
        <v>1305</v>
      </c>
      <c r="K6471" s="11">
        <f t="shared" si="610"/>
        <v>1590</v>
      </c>
      <c r="L6471" s="11">
        <f t="shared" si="611"/>
        <v>285</v>
      </c>
      <c r="M6471" t="str">
        <f>VLOOKUP(C6471,[1]!Location_Data[#Data],2,0)</f>
        <v>Temecula</v>
      </c>
      <c r="N6471" t="str">
        <f>VLOOKUP(D6471,[1]!Salespeople_Data[#Data],2,0)</f>
        <v>Howard Gardner</v>
      </c>
      <c r="O6471" t="str">
        <f>VLOOKUP(E6471,[1]!Customer_Data[#Data],2,0)</f>
        <v>Andrew Martin</v>
      </c>
      <c r="P6471" s="15">
        <f t="shared" si="606"/>
        <v>6</v>
      </c>
      <c r="Q6471">
        <f t="shared" si="607"/>
        <v>2</v>
      </c>
      <c r="R6471">
        <f t="shared" si="608"/>
        <v>2019</v>
      </c>
    </row>
    <row r="6472" spans="1:18" x14ac:dyDescent="0.25">
      <c r="A6472" s="6" t="s">
        <v>7497</v>
      </c>
      <c r="B6472" s="6" t="s">
        <v>109</v>
      </c>
      <c r="C6472" s="6" t="s">
        <v>246</v>
      </c>
      <c r="D6472" s="6" t="s">
        <v>10</v>
      </c>
      <c r="E6472" s="6" t="s">
        <v>1249</v>
      </c>
      <c r="F6472" s="10">
        <v>43493</v>
      </c>
      <c r="G6472" s="6">
        <v>4</v>
      </c>
      <c r="H6472" s="11">
        <f>VLOOKUP(B6472,[1]!Product_Data[#Data],4,0)</f>
        <v>1783</v>
      </c>
      <c r="I6472" s="11">
        <f>VLOOKUP(B6472,[1]!Product_Data[#Data],3,0)</f>
        <v>1230</v>
      </c>
      <c r="J6472" s="11">
        <f t="shared" si="609"/>
        <v>4920</v>
      </c>
      <c r="K6472" s="11">
        <f t="shared" si="610"/>
        <v>7132</v>
      </c>
      <c r="L6472" s="11">
        <f t="shared" si="611"/>
        <v>2212</v>
      </c>
      <c r="M6472" t="str">
        <f>VLOOKUP(C6472,[1]!Location_Data[#Data],2,0)</f>
        <v>San Francisco</v>
      </c>
      <c r="N6472" t="str">
        <f>VLOOKUP(D6472,[1]!Salespeople_Data[#Data],2,0)</f>
        <v>Justin Lynch</v>
      </c>
      <c r="O6472" t="str">
        <f>VLOOKUP(E6472,[1]!Customer_Data[#Data],2,0)</f>
        <v>Alan Green</v>
      </c>
      <c r="P6472" s="15">
        <f t="shared" si="606"/>
        <v>2</v>
      </c>
      <c r="Q6472">
        <f t="shared" si="607"/>
        <v>1</v>
      </c>
      <c r="R6472">
        <f t="shared" si="608"/>
        <v>2019</v>
      </c>
    </row>
    <row r="6473" spans="1:18" x14ac:dyDescent="0.25">
      <c r="A6473" s="6" t="s">
        <v>7498</v>
      </c>
      <c r="B6473" s="6" t="s">
        <v>181</v>
      </c>
      <c r="C6473" s="6" t="s">
        <v>450</v>
      </c>
      <c r="D6473" s="6" t="s">
        <v>101</v>
      </c>
      <c r="E6473" s="6" t="s">
        <v>1820</v>
      </c>
      <c r="F6473" s="10">
        <v>43724</v>
      </c>
      <c r="G6473" s="6">
        <v>2</v>
      </c>
      <c r="H6473" s="11">
        <f>VLOOKUP(B6473,[1]!Product_Data[#Data],4,0)</f>
        <v>1500</v>
      </c>
      <c r="I6473" s="11">
        <f>VLOOKUP(B6473,[1]!Product_Data[#Data],3,0)</f>
        <v>900</v>
      </c>
      <c r="J6473" s="11">
        <f t="shared" si="609"/>
        <v>1800</v>
      </c>
      <c r="K6473" s="11">
        <f t="shared" si="610"/>
        <v>3000</v>
      </c>
      <c r="L6473" s="11">
        <f t="shared" si="611"/>
        <v>1200</v>
      </c>
      <c r="M6473" t="str">
        <f>VLOOKUP(C6473,[1]!Location_Data[#Data],2,0)</f>
        <v>Simi Valley</v>
      </c>
      <c r="N6473" t="str">
        <f>VLOOKUP(D6473,[1]!Salespeople_Data[#Data],2,0)</f>
        <v>Scott Clark</v>
      </c>
      <c r="O6473" t="str">
        <f>VLOOKUP(E6473,[1]!Customer_Data[#Data],2,0)</f>
        <v>Victor Scott</v>
      </c>
      <c r="P6473" s="15">
        <f t="shared" si="606"/>
        <v>2</v>
      </c>
      <c r="Q6473">
        <f t="shared" si="607"/>
        <v>9</v>
      </c>
      <c r="R6473">
        <f t="shared" si="608"/>
        <v>2019</v>
      </c>
    </row>
    <row r="6474" spans="1:18" x14ac:dyDescent="0.25">
      <c r="A6474" s="6" t="s">
        <v>7499</v>
      </c>
      <c r="B6474" s="6" t="s">
        <v>28</v>
      </c>
      <c r="C6474" s="6" t="s">
        <v>62</v>
      </c>
      <c r="D6474" s="6" t="s">
        <v>308</v>
      </c>
      <c r="E6474" s="6" t="s">
        <v>1120</v>
      </c>
      <c r="F6474" s="10">
        <v>43726</v>
      </c>
      <c r="G6474" s="6">
        <v>2</v>
      </c>
      <c r="H6474" s="11">
        <f>VLOOKUP(B6474,[1]!Product_Data[#Data],4,0)</f>
        <v>684</v>
      </c>
      <c r="I6474" s="11">
        <f>VLOOKUP(B6474,[1]!Product_Data[#Data],3,0)</f>
        <v>561</v>
      </c>
      <c r="J6474" s="11">
        <f t="shared" si="609"/>
        <v>1122</v>
      </c>
      <c r="K6474" s="11">
        <f t="shared" si="610"/>
        <v>1368</v>
      </c>
      <c r="L6474" s="11">
        <f t="shared" si="611"/>
        <v>246</v>
      </c>
      <c r="M6474" t="str">
        <f>VLOOKUP(C6474,[1]!Location_Data[#Data],2,0)</f>
        <v>Fairfield</v>
      </c>
      <c r="N6474" t="str">
        <f>VLOOKUP(D6474,[1]!Salespeople_Data[#Data],2,0)</f>
        <v>Fred Robertson</v>
      </c>
      <c r="O6474" t="str">
        <f>VLOOKUP(E6474,[1]!Customer_Data[#Data],2,0)</f>
        <v>Fred Russell</v>
      </c>
      <c r="P6474" s="15">
        <f t="shared" si="606"/>
        <v>4</v>
      </c>
      <c r="Q6474">
        <f t="shared" si="607"/>
        <v>9</v>
      </c>
      <c r="R6474">
        <f t="shared" si="608"/>
        <v>2019</v>
      </c>
    </row>
    <row r="6475" spans="1:18" x14ac:dyDescent="0.25">
      <c r="A6475" s="6" t="s">
        <v>7500</v>
      </c>
      <c r="B6475" s="6" t="s">
        <v>495</v>
      </c>
      <c r="C6475" s="6" t="s">
        <v>527</v>
      </c>
      <c r="D6475" s="6" t="s">
        <v>447</v>
      </c>
      <c r="E6475" s="6" t="s">
        <v>894</v>
      </c>
      <c r="F6475" s="10">
        <v>43499</v>
      </c>
      <c r="G6475" s="6">
        <v>3</v>
      </c>
      <c r="H6475" s="11">
        <f>VLOOKUP(B6475,[1]!Product_Data[#Data],4,0)</f>
        <v>1467</v>
      </c>
      <c r="I6475" s="11">
        <f>VLOOKUP(B6475,[1]!Product_Data[#Data],3,0)</f>
        <v>807</v>
      </c>
      <c r="J6475" s="11">
        <f t="shared" si="609"/>
        <v>2421</v>
      </c>
      <c r="K6475" s="11">
        <f t="shared" si="610"/>
        <v>4401</v>
      </c>
      <c r="L6475" s="11">
        <f t="shared" si="611"/>
        <v>1980</v>
      </c>
      <c r="M6475" t="str">
        <f>VLOOKUP(C6475,[1]!Location_Data[#Data],2,0)</f>
        <v>Stockton</v>
      </c>
      <c r="N6475" t="str">
        <f>VLOOKUP(D6475,[1]!Salespeople_Data[#Data],2,0)</f>
        <v>Howard Sims</v>
      </c>
      <c r="O6475" t="str">
        <f>VLOOKUP(E6475,[1]!Customer_Data[#Data],2,0)</f>
        <v>Jeremy Arnold</v>
      </c>
      <c r="P6475" s="15">
        <f t="shared" si="606"/>
        <v>1</v>
      </c>
      <c r="Q6475">
        <f t="shared" si="607"/>
        <v>2</v>
      </c>
      <c r="R6475">
        <f t="shared" si="608"/>
        <v>2019</v>
      </c>
    </row>
    <row r="6476" spans="1:18" x14ac:dyDescent="0.25">
      <c r="A6476" s="6" t="s">
        <v>7501</v>
      </c>
      <c r="B6476" s="6" t="s">
        <v>389</v>
      </c>
      <c r="C6476" s="6" t="s">
        <v>450</v>
      </c>
      <c r="D6476" s="6" t="s">
        <v>159</v>
      </c>
      <c r="E6476" s="6" t="s">
        <v>1048</v>
      </c>
      <c r="F6476" s="10">
        <v>43486</v>
      </c>
      <c r="G6476" s="6">
        <v>2</v>
      </c>
      <c r="H6476" s="11">
        <f>VLOOKUP(B6476,[1]!Product_Data[#Data],4,0)</f>
        <v>1367</v>
      </c>
      <c r="I6476" s="11">
        <f>VLOOKUP(B6476,[1]!Product_Data[#Data],3,0)</f>
        <v>984</v>
      </c>
      <c r="J6476" s="11">
        <f t="shared" si="609"/>
        <v>1968</v>
      </c>
      <c r="K6476" s="11">
        <f t="shared" si="610"/>
        <v>2734</v>
      </c>
      <c r="L6476" s="11">
        <f t="shared" si="611"/>
        <v>766</v>
      </c>
      <c r="M6476" t="str">
        <f>VLOOKUP(C6476,[1]!Location_Data[#Data],2,0)</f>
        <v>Simi Valley</v>
      </c>
      <c r="N6476" t="str">
        <f>VLOOKUP(D6476,[1]!Salespeople_Data[#Data],2,0)</f>
        <v>Bobby Russell</v>
      </c>
      <c r="O6476" t="str">
        <f>VLOOKUP(E6476,[1]!Customer_Data[#Data],2,0)</f>
        <v>George Nichols</v>
      </c>
      <c r="P6476" s="15">
        <f t="shared" si="606"/>
        <v>2</v>
      </c>
      <c r="Q6476">
        <f t="shared" si="607"/>
        <v>1</v>
      </c>
      <c r="R6476">
        <f t="shared" si="608"/>
        <v>2019</v>
      </c>
    </row>
    <row r="6477" spans="1:18" x14ac:dyDescent="0.25">
      <c r="A6477" s="6" t="s">
        <v>7502</v>
      </c>
      <c r="B6477" s="6" t="s">
        <v>132</v>
      </c>
      <c r="C6477" s="6" t="s">
        <v>182</v>
      </c>
      <c r="D6477" s="6" t="s">
        <v>141</v>
      </c>
      <c r="E6477" s="6" t="s">
        <v>1720</v>
      </c>
      <c r="F6477" s="10">
        <v>43794</v>
      </c>
      <c r="G6477" s="6">
        <v>1</v>
      </c>
      <c r="H6477" s="11">
        <f>VLOOKUP(B6477,[1]!Product_Data[#Data],4,0)</f>
        <v>2091</v>
      </c>
      <c r="I6477" s="11">
        <f>VLOOKUP(B6477,[1]!Product_Data[#Data],3,0)</f>
        <v>1485</v>
      </c>
      <c r="J6477" s="11">
        <f t="shared" si="609"/>
        <v>1485</v>
      </c>
      <c r="K6477" s="11">
        <f t="shared" si="610"/>
        <v>2091</v>
      </c>
      <c r="L6477" s="11">
        <f t="shared" si="611"/>
        <v>606</v>
      </c>
      <c r="M6477" t="str">
        <f>VLOOKUP(C6477,[1]!Location_Data[#Data],2,0)</f>
        <v>Vallejo</v>
      </c>
      <c r="N6477" t="str">
        <f>VLOOKUP(D6477,[1]!Salespeople_Data[#Data],2,0)</f>
        <v>Arthur Mccoy</v>
      </c>
      <c r="O6477" t="str">
        <f>VLOOKUP(E6477,[1]!Customer_Data[#Data],2,0)</f>
        <v>George Lewis</v>
      </c>
      <c r="P6477" s="15">
        <f t="shared" si="606"/>
        <v>2</v>
      </c>
      <c r="Q6477">
        <f t="shared" si="607"/>
        <v>11</v>
      </c>
      <c r="R6477">
        <f t="shared" si="608"/>
        <v>2019</v>
      </c>
    </row>
    <row r="6478" spans="1:18" x14ac:dyDescent="0.25">
      <c r="A6478" s="6" t="s">
        <v>7503</v>
      </c>
      <c r="B6478" s="6" t="s">
        <v>168</v>
      </c>
      <c r="C6478" s="6" t="s">
        <v>458</v>
      </c>
      <c r="D6478" s="6" t="s">
        <v>20</v>
      </c>
      <c r="E6478" s="6" t="s">
        <v>1640</v>
      </c>
      <c r="F6478" s="10">
        <v>43619</v>
      </c>
      <c r="G6478" s="6">
        <v>2</v>
      </c>
      <c r="H6478" s="11">
        <f>VLOOKUP(B6478,[1]!Product_Data[#Data],4,0)</f>
        <v>112</v>
      </c>
      <c r="I6478" s="11">
        <f>VLOOKUP(B6478,[1]!Product_Data[#Data],3,0)</f>
        <v>90</v>
      </c>
      <c r="J6478" s="11">
        <f t="shared" si="609"/>
        <v>180</v>
      </c>
      <c r="K6478" s="11">
        <f t="shared" si="610"/>
        <v>224</v>
      </c>
      <c r="L6478" s="11">
        <f t="shared" si="611"/>
        <v>44</v>
      </c>
      <c r="M6478" t="str">
        <f>VLOOKUP(C6478,[1]!Location_Data[#Data],2,0)</f>
        <v>Fontana</v>
      </c>
      <c r="N6478" t="str">
        <f>VLOOKUP(D6478,[1]!Salespeople_Data[#Data],2,0)</f>
        <v>Joshua Cook</v>
      </c>
      <c r="O6478" t="str">
        <f>VLOOKUP(E6478,[1]!Customer_Data[#Data],2,0)</f>
        <v>Stephen Payne</v>
      </c>
      <c r="P6478" s="15">
        <f t="shared" si="606"/>
        <v>2</v>
      </c>
      <c r="Q6478">
        <f t="shared" si="607"/>
        <v>6</v>
      </c>
      <c r="R6478">
        <f t="shared" si="608"/>
        <v>2019</v>
      </c>
    </row>
    <row r="6479" spans="1:18" x14ac:dyDescent="0.25">
      <c r="A6479" s="6" t="s">
        <v>7504</v>
      </c>
      <c r="B6479" s="6" t="s">
        <v>139</v>
      </c>
      <c r="C6479" s="6" t="s">
        <v>467</v>
      </c>
      <c r="D6479" s="6" t="s">
        <v>106</v>
      </c>
      <c r="E6479" s="6" t="s">
        <v>1722</v>
      </c>
      <c r="F6479" s="10">
        <v>43678</v>
      </c>
      <c r="G6479" s="6">
        <v>4</v>
      </c>
      <c r="H6479" s="11">
        <f>VLOOKUP(B6479,[1]!Product_Data[#Data],4,0)</f>
        <v>817</v>
      </c>
      <c r="I6479" s="11">
        <f>VLOOKUP(B6479,[1]!Product_Data[#Data],3,0)</f>
        <v>409</v>
      </c>
      <c r="J6479" s="11">
        <f t="shared" si="609"/>
        <v>1636</v>
      </c>
      <c r="K6479" s="11">
        <f t="shared" si="610"/>
        <v>3268</v>
      </c>
      <c r="L6479" s="11">
        <f t="shared" si="611"/>
        <v>1632</v>
      </c>
      <c r="M6479" t="str">
        <f>VLOOKUP(C6479,[1]!Location_Data[#Data],2,0)</f>
        <v>Garden Grove</v>
      </c>
      <c r="N6479" t="str">
        <f>VLOOKUP(D6479,[1]!Salespeople_Data[#Data],2,0)</f>
        <v>Patrick Ruiz</v>
      </c>
      <c r="O6479" t="str">
        <f>VLOOKUP(E6479,[1]!Customer_Data[#Data],2,0)</f>
        <v>Jimmy Andrews</v>
      </c>
      <c r="P6479" s="15">
        <f t="shared" si="606"/>
        <v>5</v>
      </c>
      <c r="Q6479">
        <f t="shared" si="607"/>
        <v>8</v>
      </c>
      <c r="R6479">
        <f t="shared" si="608"/>
        <v>2019</v>
      </c>
    </row>
    <row r="6480" spans="1:18" x14ac:dyDescent="0.25">
      <c r="A6480" s="6" t="s">
        <v>7505</v>
      </c>
      <c r="B6480" s="6" t="s">
        <v>289</v>
      </c>
      <c r="C6480" s="6" t="s">
        <v>90</v>
      </c>
      <c r="D6480" s="6" t="s">
        <v>250</v>
      </c>
      <c r="E6480" s="6" t="s">
        <v>296</v>
      </c>
      <c r="F6480" s="10">
        <v>43767</v>
      </c>
      <c r="G6480" s="6">
        <v>1</v>
      </c>
      <c r="H6480" s="11">
        <f>VLOOKUP(B6480,[1]!Product_Data[#Data],4,0)</f>
        <v>368</v>
      </c>
      <c r="I6480" s="11">
        <f>VLOOKUP(B6480,[1]!Product_Data[#Data],3,0)</f>
        <v>294</v>
      </c>
      <c r="J6480" s="11">
        <f t="shared" si="609"/>
        <v>294</v>
      </c>
      <c r="K6480" s="11">
        <f t="shared" si="610"/>
        <v>368</v>
      </c>
      <c r="L6480" s="11">
        <f t="shared" si="611"/>
        <v>74</v>
      </c>
      <c r="M6480" t="str">
        <f>VLOOKUP(C6480,[1]!Location_Data[#Data],2,0)</f>
        <v>Irvine</v>
      </c>
      <c r="N6480" t="str">
        <f>VLOOKUP(D6480,[1]!Salespeople_Data[#Data],2,0)</f>
        <v>Martin Carr</v>
      </c>
      <c r="O6480" t="str">
        <f>VLOOKUP(E6480,[1]!Customer_Data[#Data],2,0)</f>
        <v>Raymond Barnes</v>
      </c>
      <c r="P6480" s="15">
        <f t="shared" si="606"/>
        <v>3</v>
      </c>
      <c r="Q6480">
        <f t="shared" si="607"/>
        <v>10</v>
      </c>
      <c r="R6480">
        <f t="shared" si="608"/>
        <v>2019</v>
      </c>
    </row>
    <row r="6481" spans="1:18" x14ac:dyDescent="0.25">
      <c r="A6481" s="6" t="s">
        <v>7506</v>
      </c>
      <c r="B6481" s="6" t="s">
        <v>311</v>
      </c>
      <c r="C6481" s="6" t="s">
        <v>355</v>
      </c>
      <c r="D6481" s="6" t="s">
        <v>250</v>
      </c>
      <c r="E6481" s="6" t="s">
        <v>353</v>
      </c>
      <c r="F6481" s="10">
        <v>43810</v>
      </c>
      <c r="G6481" s="6">
        <v>2</v>
      </c>
      <c r="H6481" s="11">
        <f>VLOOKUP(B6481,[1]!Product_Data[#Data],4,0)</f>
        <v>1743</v>
      </c>
      <c r="I6481" s="11">
        <f>VLOOKUP(B6481,[1]!Product_Data[#Data],3,0)</f>
        <v>872</v>
      </c>
      <c r="J6481" s="11">
        <f t="shared" si="609"/>
        <v>1744</v>
      </c>
      <c r="K6481" s="11">
        <f t="shared" si="610"/>
        <v>3486</v>
      </c>
      <c r="L6481" s="11">
        <f t="shared" si="611"/>
        <v>1742</v>
      </c>
      <c r="M6481" t="str">
        <f>VLOOKUP(C6481,[1]!Location_Data[#Data],2,0)</f>
        <v>Burbank</v>
      </c>
      <c r="N6481" t="str">
        <f>VLOOKUP(D6481,[1]!Salespeople_Data[#Data],2,0)</f>
        <v>Martin Carr</v>
      </c>
      <c r="O6481" t="str">
        <f>VLOOKUP(E6481,[1]!Customer_Data[#Data],2,0)</f>
        <v>Jimmy Wood</v>
      </c>
      <c r="P6481" s="15">
        <f t="shared" si="606"/>
        <v>4</v>
      </c>
      <c r="Q6481">
        <f t="shared" si="607"/>
        <v>12</v>
      </c>
      <c r="R6481">
        <f t="shared" si="608"/>
        <v>2019</v>
      </c>
    </row>
    <row r="6482" spans="1:18" x14ac:dyDescent="0.25">
      <c r="A6482" s="6" t="s">
        <v>7507</v>
      </c>
      <c r="B6482" s="6" t="s">
        <v>403</v>
      </c>
      <c r="C6482" s="6" t="s">
        <v>62</v>
      </c>
      <c r="D6482" s="6" t="s">
        <v>49</v>
      </c>
      <c r="E6482" s="6" t="s">
        <v>1594</v>
      </c>
      <c r="F6482" s="10">
        <v>43824</v>
      </c>
      <c r="G6482" s="6">
        <v>1</v>
      </c>
      <c r="H6482" s="11">
        <f>VLOOKUP(B6482,[1]!Product_Data[#Data],4,0)</f>
        <v>392</v>
      </c>
      <c r="I6482" s="11">
        <f>VLOOKUP(B6482,[1]!Product_Data[#Data],3,0)</f>
        <v>255</v>
      </c>
      <c r="J6482" s="11">
        <f t="shared" si="609"/>
        <v>255</v>
      </c>
      <c r="K6482" s="11">
        <f t="shared" si="610"/>
        <v>392</v>
      </c>
      <c r="L6482" s="11">
        <f t="shared" si="611"/>
        <v>137</v>
      </c>
      <c r="M6482" t="str">
        <f>VLOOKUP(C6482,[1]!Location_Data[#Data],2,0)</f>
        <v>Fairfield</v>
      </c>
      <c r="N6482" t="str">
        <f>VLOOKUP(D6482,[1]!Salespeople_Data[#Data],2,0)</f>
        <v>Walter Cook</v>
      </c>
      <c r="O6482" t="str">
        <f>VLOOKUP(E6482,[1]!Customer_Data[#Data],2,0)</f>
        <v>Patrick Rivera</v>
      </c>
      <c r="P6482" s="15">
        <f t="shared" si="606"/>
        <v>4</v>
      </c>
      <c r="Q6482">
        <f t="shared" si="607"/>
        <v>12</v>
      </c>
      <c r="R6482">
        <f t="shared" si="608"/>
        <v>2019</v>
      </c>
    </row>
    <row r="6483" spans="1:18" x14ac:dyDescent="0.25">
      <c r="A6483" s="6" t="s">
        <v>7508</v>
      </c>
      <c r="B6483" s="6" t="s">
        <v>263</v>
      </c>
      <c r="C6483" s="6" t="s">
        <v>215</v>
      </c>
      <c r="D6483" s="6" t="s">
        <v>106</v>
      </c>
      <c r="E6483" s="6" t="s">
        <v>290</v>
      </c>
      <c r="F6483" s="10">
        <v>43499</v>
      </c>
      <c r="G6483" s="6">
        <v>1</v>
      </c>
      <c r="H6483" s="11">
        <f>VLOOKUP(B6483,[1]!Product_Data[#Data],4,0)</f>
        <v>378</v>
      </c>
      <c r="I6483" s="11">
        <f>VLOOKUP(B6483,[1]!Product_Data[#Data],3,0)</f>
        <v>291</v>
      </c>
      <c r="J6483" s="11">
        <f t="shared" si="609"/>
        <v>291</v>
      </c>
      <c r="K6483" s="11">
        <f t="shared" si="610"/>
        <v>378</v>
      </c>
      <c r="L6483" s="11">
        <f t="shared" si="611"/>
        <v>87</v>
      </c>
      <c r="M6483" t="str">
        <f>VLOOKUP(C6483,[1]!Location_Data[#Data],2,0)</f>
        <v>El Cajon</v>
      </c>
      <c r="N6483" t="str">
        <f>VLOOKUP(D6483,[1]!Salespeople_Data[#Data],2,0)</f>
        <v>Patrick Ruiz</v>
      </c>
      <c r="O6483" t="str">
        <f>VLOOKUP(E6483,[1]!Customer_Data[#Data],2,0)</f>
        <v>Keith Moore</v>
      </c>
      <c r="P6483" s="15">
        <f t="shared" si="606"/>
        <v>1</v>
      </c>
      <c r="Q6483">
        <f t="shared" si="607"/>
        <v>2</v>
      </c>
      <c r="R6483">
        <f t="shared" si="608"/>
        <v>2019</v>
      </c>
    </row>
    <row r="6484" spans="1:18" x14ac:dyDescent="0.25">
      <c r="A6484" s="6" t="s">
        <v>7509</v>
      </c>
      <c r="B6484" s="6" t="s">
        <v>403</v>
      </c>
      <c r="C6484" s="6" t="s">
        <v>169</v>
      </c>
      <c r="D6484" s="6" t="s">
        <v>212</v>
      </c>
      <c r="E6484" s="6" t="s">
        <v>459</v>
      </c>
      <c r="F6484" s="10">
        <v>43812</v>
      </c>
      <c r="G6484" s="6">
        <v>3</v>
      </c>
      <c r="H6484" s="11">
        <f>VLOOKUP(B6484,[1]!Product_Data[#Data],4,0)</f>
        <v>392</v>
      </c>
      <c r="I6484" s="11">
        <f>VLOOKUP(B6484,[1]!Product_Data[#Data],3,0)</f>
        <v>255</v>
      </c>
      <c r="J6484" s="11">
        <f t="shared" si="609"/>
        <v>765</v>
      </c>
      <c r="K6484" s="11">
        <f t="shared" si="610"/>
        <v>1176</v>
      </c>
      <c r="L6484" s="11">
        <f t="shared" si="611"/>
        <v>411</v>
      </c>
      <c r="M6484" t="str">
        <f>VLOOKUP(C6484,[1]!Location_Data[#Data],2,0)</f>
        <v>Vista</v>
      </c>
      <c r="N6484" t="str">
        <f>VLOOKUP(D6484,[1]!Salespeople_Data[#Data],2,0)</f>
        <v>Ronald Reed</v>
      </c>
      <c r="O6484" t="str">
        <f>VLOOKUP(E6484,[1]!Customer_Data[#Data],2,0)</f>
        <v>Johnny Martinez</v>
      </c>
      <c r="P6484" s="15">
        <f t="shared" si="606"/>
        <v>6</v>
      </c>
      <c r="Q6484">
        <f t="shared" si="607"/>
        <v>12</v>
      </c>
      <c r="R6484">
        <f t="shared" si="608"/>
        <v>2019</v>
      </c>
    </row>
    <row r="6485" spans="1:18" x14ac:dyDescent="0.25">
      <c r="A6485" s="6" t="s">
        <v>7510</v>
      </c>
      <c r="B6485" s="6" t="s">
        <v>232</v>
      </c>
      <c r="C6485" s="6" t="s">
        <v>186</v>
      </c>
      <c r="D6485" s="6" t="s">
        <v>447</v>
      </c>
      <c r="E6485" s="6" t="s">
        <v>312</v>
      </c>
      <c r="F6485" s="10">
        <v>43710</v>
      </c>
      <c r="G6485" s="6">
        <v>1</v>
      </c>
      <c r="H6485" s="11">
        <f>VLOOKUP(B6485,[1]!Product_Data[#Data],4,0)</f>
        <v>1119</v>
      </c>
      <c r="I6485" s="11">
        <f>VLOOKUP(B6485,[1]!Product_Data[#Data],3,0)</f>
        <v>683</v>
      </c>
      <c r="J6485" s="11">
        <f t="shared" si="609"/>
        <v>683</v>
      </c>
      <c r="K6485" s="11">
        <f t="shared" si="610"/>
        <v>1119</v>
      </c>
      <c r="L6485" s="11">
        <f t="shared" si="611"/>
        <v>436</v>
      </c>
      <c r="M6485" t="str">
        <f>VLOOKUP(C6485,[1]!Location_Data[#Data],2,0)</f>
        <v>Riverside</v>
      </c>
      <c r="N6485" t="str">
        <f>VLOOKUP(D6485,[1]!Salespeople_Data[#Data],2,0)</f>
        <v>Howard Sims</v>
      </c>
      <c r="O6485" t="str">
        <f>VLOOKUP(E6485,[1]!Customer_Data[#Data],2,0)</f>
        <v>Adam Jenkins</v>
      </c>
      <c r="P6485" s="15">
        <f t="shared" si="606"/>
        <v>2</v>
      </c>
      <c r="Q6485">
        <f t="shared" si="607"/>
        <v>9</v>
      </c>
      <c r="R6485">
        <f t="shared" si="608"/>
        <v>2019</v>
      </c>
    </row>
    <row r="6486" spans="1:18" x14ac:dyDescent="0.25">
      <c r="A6486" s="6" t="s">
        <v>7511</v>
      </c>
      <c r="B6486" s="6" t="s">
        <v>325</v>
      </c>
      <c r="C6486" s="6" t="s">
        <v>57</v>
      </c>
      <c r="D6486" s="6" t="s">
        <v>298</v>
      </c>
      <c r="E6486" s="6" t="s">
        <v>1321</v>
      </c>
      <c r="F6486" s="10">
        <v>43604</v>
      </c>
      <c r="G6486" s="6">
        <v>1</v>
      </c>
      <c r="H6486" s="11">
        <f>VLOOKUP(B6486,[1]!Product_Data[#Data],4,0)</f>
        <v>1526</v>
      </c>
      <c r="I6486" s="11">
        <f>VLOOKUP(B6486,[1]!Product_Data[#Data],3,0)</f>
        <v>1251</v>
      </c>
      <c r="J6486" s="11">
        <f t="shared" si="609"/>
        <v>1251</v>
      </c>
      <c r="K6486" s="11">
        <f t="shared" si="610"/>
        <v>1526</v>
      </c>
      <c r="L6486" s="11">
        <f t="shared" si="611"/>
        <v>275</v>
      </c>
      <c r="M6486" t="str">
        <f>VLOOKUP(C6486,[1]!Location_Data[#Data],2,0)</f>
        <v>Thousand Oaks</v>
      </c>
      <c r="N6486" t="str">
        <f>VLOOKUP(D6486,[1]!Salespeople_Data[#Data],2,0)</f>
        <v>Kenneth Fields</v>
      </c>
      <c r="O6486" t="str">
        <f>VLOOKUP(E6486,[1]!Customer_Data[#Data],2,0)</f>
        <v>Edward Wright</v>
      </c>
      <c r="P6486" s="15">
        <f t="shared" si="606"/>
        <v>1</v>
      </c>
      <c r="Q6486">
        <f t="shared" si="607"/>
        <v>5</v>
      </c>
      <c r="R6486">
        <f t="shared" si="608"/>
        <v>2019</v>
      </c>
    </row>
    <row r="6487" spans="1:18" x14ac:dyDescent="0.25">
      <c r="A6487" s="6" t="s">
        <v>7512</v>
      </c>
      <c r="B6487" s="6" t="s">
        <v>858</v>
      </c>
      <c r="C6487" s="6" t="s">
        <v>9</v>
      </c>
      <c r="D6487" s="6" t="s">
        <v>225</v>
      </c>
      <c r="E6487" s="6" t="s">
        <v>1410</v>
      </c>
      <c r="F6487" s="10">
        <v>43787</v>
      </c>
      <c r="G6487" s="6">
        <v>1</v>
      </c>
      <c r="H6487" s="11">
        <f>VLOOKUP(B6487,[1]!Product_Data[#Data],4,0)</f>
        <v>2294</v>
      </c>
      <c r="I6487" s="11">
        <f>VLOOKUP(B6487,[1]!Product_Data[#Data],3,0)</f>
        <v>1399</v>
      </c>
      <c r="J6487" s="11">
        <f t="shared" si="609"/>
        <v>1399</v>
      </c>
      <c r="K6487" s="11">
        <f t="shared" si="610"/>
        <v>2294</v>
      </c>
      <c r="L6487" s="11">
        <f t="shared" si="611"/>
        <v>895</v>
      </c>
      <c r="M6487" t="str">
        <f>VLOOKUP(C6487,[1]!Location_Data[#Data],2,0)</f>
        <v>San Mateo</v>
      </c>
      <c r="N6487" t="str">
        <f>VLOOKUP(D6487,[1]!Salespeople_Data[#Data],2,0)</f>
        <v>Andrew Bowman</v>
      </c>
      <c r="O6487" t="str">
        <f>VLOOKUP(E6487,[1]!Customer_Data[#Data],2,0)</f>
        <v>Wayne Williams</v>
      </c>
      <c r="P6487" s="15">
        <f t="shared" si="606"/>
        <v>2</v>
      </c>
      <c r="Q6487">
        <f t="shared" si="607"/>
        <v>11</v>
      </c>
      <c r="R6487">
        <f t="shared" si="608"/>
        <v>2019</v>
      </c>
    </row>
    <row r="6488" spans="1:18" x14ac:dyDescent="0.25">
      <c r="A6488" s="6" t="s">
        <v>7513</v>
      </c>
      <c r="B6488" s="6" t="s">
        <v>144</v>
      </c>
      <c r="C6488" s="6" t="s">
        <v>90</v>
      </c>
      <c r="D6488" s="6" t="s">
        <v>170</v>
      </c>
      <c r="E6488" s="6" t="s">
        <v>1072</v>
      </c>
      <c r="F6488" s="10">
        <v>43584</v>
      </c>
      <c r="G6488" s="6">
        <v>1</v>
      </c>
      <c r="H6488" s="11">
        <f>VLOOKUP(B6488,[1]!Product_Data[#Data],4,0)</f>
        <v>2410</v>
      </c>
      <c r="I6488" s="11">
        <f>VLOOKUP(B6488,[1]!Product_Data[#Data],3,0)</f>
        <v>1518</v>
      </c>
      <c r="J6488" s="11">
        <f t="shared" si="609"/>
        <v>1518</v>
      </c>
      <c r="K6488" s="11">
        <f t="shared" si="610"/>
        <v>2410</v>
      </c>
      <c r="L6488" s="11">
        <f t="shared" si="611"/>
        <v>892</v>
      </c>
      <c r="M6488" t="str">
        <f>VLOOKUP(C6488,[1]!Location_Data[#Data],2,0)</f>
        <v>Irvine</v>
      </c>
      <c r="N6488" t="str">
        <f>VLOOKUP(D6488,[1]!Salespeople_Data[#Data],2,0)</f>
        <v>Sean Miller</v>
      </c>
      <c r="O6488" t="str">
        <f>VLOOKUP(E6488,[1]!Customer_Data[#Data],2,0)</f>
        <v>Anthony Fisher</v>
      </c>
      <c r="P6488" s="15">
        <f t="shared" si="606"/>
        <v>2</v>
      </c>
      <c r="Q6488">
        <f t="shared" si="607"/>
        <v>4</v>
      </c>
      <c r="R6488">
        <f t="shared" si="608"/>
        <v>2019</v>
      </c>
    </row>
    <row r="6489" spans="1:18" x14ac:dyDescent="0.25">
      <c r="A6489" s="6" t="s">
        <v>7514</v>
      </c>
      <c r="B6489" s="6" t="s">
        <v>440</v>
      </c>
      <c r="C6489" s="6" t="s">
        <v>79</v>
      </c>
      <c r="D6489" s="6" t="s">
        <v>308</v>
      </c>
      <c r="E6489" s="6" t="s">
        <v>309</v>
      </c>
      <c r="F6489" s="10">
        <v>43492</v>
      </c>
      <c r="G6489" s="6">
        <v>1</v>
      </c>
      <c r="H6489" s="11">
        <f>VLOOKUP(B6489,[1]!Product_Data[#Data],4,0)</f>
        <v>800</v>
      </c>
      <c r="I6489" s="11">
        <f>VLOOKUP(B6489,[1]!Product_Data[#Data],3,0)</f>
        <v>536</v>
      </c>
      <c r="J6489" s="11">
        <f t="shared" si="609"/>
        <v>536</v>
      </c>
      <c r="K6489" s="11">
        <f t="shared" si="610"/>
        <v>800</v>
      </c>
      <c r="L6489" s="11">
        <f t="shared" si="611"/>
        <v>264</v>
      </c>
      <c r="M6489" t="str">
        <f>VLOOKUP(C6489,[1]!Location_Data[#Data],2,0)</f>
        <v>Palmdale</v>
      </c>
      <c r="N6489" t="str">
        <f>VLOOKUP(D6489,[1]!Salespeople_Data[#Data],2,0)</f>
        <v>Fred Robertson</v>
      </c>
      <c r="O6489" t="str">
        <f>VLOOKUP(E6489,[1]!Customer_Data[#Data],2,0)</f>
        <v>Sean Woods</v>
      </c>
      <c r="P6489" s="15">
        <f t="shared" si="606"/>
        <v>1</v>
      </c>
      <c r="Q6489">
        <f t="shared" si="607"/>
        <v>1</v>
      </c>
      <c r="R6489">
        <f t="shared" si="608"/>
        <v>2019</v>
      </c>
    </row>
    <row r="6490" spans="1:18" x14ac:dyDescent="0.25">
      <c r="A6490" s="6" t="s">
        <v>7515</v>
      </c>
      <c r="B6490" s="6" t="s">
        <v>245</v>
      </c>
      <c r="C6490" s="6" t="s">
        <v>472</v>
      </c>
      <c r="D6490" s="6" t="s">
        <v>96</v>
      </c>
      <c r="E6490" s="6" t="s">
        <v>299</v>
      </c>
      <c r="F6490" s="10">
        <v>43754</v>
      </c>
      <c r="G6490" s="6">
        <v>3</v>
      </c>
      <c r="H6490" s="11">
        <f>VLOOKUP(B6490,[1]!Product_Data[#Data],4,0)</f>
        <v>818</v>
      </c>
      <c r="I6490" s="11">
        <f>VLOOKUP(B6490,[1]!Product_Data[#Data],3,0)</f>
        <v>450</v>
      </c>
      <c r="J6490" s="11">
        <f t="shared" si="609"/>
        <v>1350</v>
      </c>
      <c r="K6490" s="11">
        <f t="shared" si="610"/>
        <v>2454</v>
      </c>
      <c r="L6490" s="11">
        <f t="shared" si="611"/>
        <v>1104</v>
      </c>
      <c r="M6490" t="str">
        <f>VLOOKUP(C6490,[1]!Location_Data[#Data],2,0)</f>
        <v>Concord</v>
      </c>
      <c r="N6490" t="str">
        <f>VLOOKUP(D6490,[1]!Salespeople_Data[#Data],2,0)</f>
        <v>Brian Thomas</v>
      </c>
      <c r="O6490" t="str">
        <f>VLOOKUP(E6490,[1]!Customer_Data[#Data],2,0)</f>
        <v>Kenneth Ryan</v>
      </c>
      <c r="P6490" s="15">
        <f t="shared" si="606"/>
        <v>4</v>
      </c>
      <c r="Q6490">
        <f t="shared" si="607"/>
        <v>10</v>
      </c>
      <c r="R6490">
        <f t="shared" si="608"/>
        <v>2019</v>
      </c>
    </row>
    <row r="6491" spans="1:18" x14ac:dyDescent="0.25">
      <c r="A6491" s="6" t="s">
        <v>7516</v>
      </c>
      <c r="B6491" s="6" t="s">
        <v>603</v>
      </c>
      <c r="C6491" s="6" t="s">
        <v>44</v>
      </c>
      <c r="D6491" s="6" t="s">
        <v>165</v>
      </c>
      <c r="E6491" s="6" t="s">
        <v>873</v>
      </c>
      <c r="F6491" s="10">
        <v>43757</v>
      </c>
      <c r="G6491" s="6">
        <v>1</v>
      </c>
      <c r="H6491" s="11">
        <f>VLOOKUP(B6491,[1]!Product_Data[#Data],4,0)</f>
        <v>2495</v>
      </c>
      <c r="I6491" s="11">
        <f>VLOOKUP(B6491,[1]!Product_Data[#Data],3,0)</f>
        <v>1896</v>
      </c>
      <c r="J6491" s="11">
        <f t="shared" si="609"/>
        <v>1896</v>
      </c>
      <c r="K6491" s="11">
        <f t="shared" si="610"/>
        <v>2495</v>
      </c>
      <c r="L6491" s="11">
        <f t="shared" si="611"/>
        <v>599</v>
      </c>
      <c r="M6491" t="str">
        <f>VLOOKUP(C6491,[1]!Location_Data[#Data],2,0)</f>
        <v>Moreno Valley</v>
      </c>
      <c r="N6491" t="str">
        <f>VLOOKUP(D6491,[1]!Salespeople_Data[#Data],2,0)</f>
        <v>Joe Sims</v>
      </c>
      <c r="O6491" t="str">
        <f>VLOOKUP(E6491,[1]!Customer_Data[#Data],2,0)</f>
        <v>Jimmy Grant</v>
      </c>
      <c r="P6491" s="15">
        <f t="shared" si="606"/>
        <v>7</v>
      </c>
      <c r="Q6491">
        <f t="shared" si="607"/>
        <v>10</v>
      </c>
      <c r="R6491">
        <f t="shared" si="608"/>
        <v>2019</v>
      </c>
    </row>
    <row r="6492" spans="1:18" x14ac:dyDescent="0.25">
      <c r="A6492" s="6" t="s">
        <v>7517</v>
      </c>
      <c r="B6492" s="6" t="s">
        <v>109</v>
      </c>
      <c r="C6492" s="6" t="s">
        <v>100</v>
      </c>
      <c r="D6492" s="6" t="s">
        <v>101</v>
      </c>
      <c r="E6492" s="6" t="s">
        <v>729</v>
      </c>
      <c r="F6492" s="10">
        <v>43500</v>
      </c>
      <c r="G6492" s="6">
        <v>3</v>
      </c>
      <c r="H6492" s="11">
        <f>VLOOKUP(B6492,[1]!Product_Data[#Data],4,0)</f>
        <v>1783</v>
      </c>
      <c r="I6492" s="11">
        <f>VLOOKUP(B6492,[1]!Product_Data[#Data],3,0)</f>
        <v>1230</v>
      </c>
      <c r="J6492" s="11">
        <f t="shared" si="609"/>
        <v>3690</v>
      </c>
      <c r="K6492" s="11">
        <f t="shared" si="610"/>
        <v>5349</v>
      </c>
      <c r="L6492" s="11">
        <f t="shared" si="611"/>
        <v>1659</v>
      </c>
      <c r="M6492" t="str">
        <f>VLOOKUP(C6492,[1]!Location_Data[#Data],2,0)</f>
        <v>Victorville</v>
      </c>
      <c r="N6492" t="str">
        <f>VLOOKUP(D6492,[1]!Salespeople_Data[#Data],2,0)</f>
        <v>Scott Clark</v>
      </c>
      <c r="O6492" t="str">
        <f>VLOOKUP(E6492,[1]!Customer_Data[#Data],2,0)</f>
        <v>Gerald Gray</v>
      </c>
      <c r="P6492" s="15">
        <f t="shared" si="606"/>
        <v>2</v>
      </c>
      <c r="Q6492">
        <f t="shared" si="607"/>
        <v>2</v>
      </c>
      <c r="R6492">
        <f t="shared" si="608"/>
        <v>2019</v>
      </c>
    </row>
    <row r="6493" spans="1:18" x14ac:dyDescent="0.25">
      <c r="A6493" s="6" t="s">
        <v>7518</v>
      </c>
      <c r="B6493" s="6" t="s">
        <v>252</v>
      </c>
      <c r="C6493" s="6" t="s">
        <v>195</v>
      </c>
      <c r="D6493" s="6" t="s">
        <v>126</v>
      </c>
      <c r="E6493" s="6" t="s">
        <v>1588</v>
      </c>
      <c r="F6493" s="10">
        <v>43539</v>
      </c>
      <c r="G6493" s="6">
        <v>3</v>
      </c>
      <c r="H6493" s="11">
        <f>VLOOKUP(B6493,[1]!Product_Data[#Data],4,0)</f>
        <v>1899</v>
      </c>
      <c r="I6493" s="11">
        <f>VLOOKUP(B6493,[1]!Product_Data[#Data],3,0)</f>
        <v>1044</v>
      </c>
      <c r="J6493" s="11">
        <f t="shared" si="609"/>
        <v>3132</v>
      </c>
      <c r="K6493" s="11">
        <f t="shared" si="610"/>
        <v>5697</v>
      </c>
      <c r="L6493" s="11">
        <f t="shared" si="611"/>
        <v>2565</v>
      </c>
      <c r="M6493" t="str">
        <f>VLOOKUP(C6493,[1]!Location_Data[#Data],2,0)</f>
        <v>Pomona</v>
      </c>
      <c r="N6493" t="str">
        <f>VLOOKUP(D6493,[1]!Salespeople_Data[#Data],2,0)</f>
        <v>Larry Castillo</v>
      </c>
      <c r="O6493" t="str">
        <f>VLOOKUP(E6493,[1]!Customer_Data[#Data],2,0)</f>
        <v>Keith Jordan</v>
      </c>
      <c r="P6493" s="15">
        <f t="shared" si="606"/>
        <v>6</v>
      </c>
      <c r="Q6493">
        <f t="shared" si="607"/>
        <v>3</v>
      </c>
      <c r="R6493">
        <f t="shared" si="608"/>
        <v>2019</v>
      </c>
    </row>
    <row r="6494" spans="1:18" x14ac:dyDescent="0.25">
      <c r="A6494" s="6" t="s">
        <v>7519</v>
      </c>
      <c r="B6494" s="6" t="s">
        <v>189</v>
      </c>
      <c r="C6494" s="6" t="s">
        <v>527</v>
      </c>
      <c r="D6494" s="6" t="s">
        <v>116</v>
      </c>
      <c r="E6494" s="6" t="s">
        <v>1745</v>
      </c>
      <c r="F6494" s="10">
        <v>43647</v>
      </c>
      <c r="G6494" s="6">
        <v>2</v>
      </c>
      <c r="H6494" s="11">
        <f>VLOOKUP(B6494,[1]!Product_Data[#Data],4,0)</f>
        <v>1783</v>
      </c>
      <c r="I6494" s="11">
        <f>VLOOKUP(B6494,[1]!Product_Data[#Data],3,0)</f>
        <v>1516</v>
      </c>
      <c r="J6494" s="11">
        <f t="shared" si="609"/>
        <v>3032</v>
      </c>
      <c r="K6494" s="11">
        <f t="shared" si="610"/>
        <v>3566</v>
      </c>
      <c r="L6494" s="11">
        <f t="shared" si="611"/>
        <v>534</v>
      </c>
      <c r="M6494" t="str">
        <f>VLOOKUP(C6494,[1]!Location_Data[#Data],2,0)</f>
        <v>Stockton</v>
      </c>
      <c r="N6494" t="str">
        <f>VLOOKUP(D6494,[1]!Salespeople_Data[#Data],2,0)</f>
        <v>Roger Ramos</v>
      </c>
      <c r="O6494" t="str">
        <f>VLOOKUP(E6494,[1]!Customer_Data[#Data],2,0)</f>
        <v>Eugene Scott</v>
      </c>
      <c r="P6494" s="15">
        <f t="shared" si="606"/>
        <v>2</v>
      </c>
      <c r="Q6494">
        <f t="shared" si="607"/>
        <v>7</v>
      </c>
      <c r="R6494">
        <f t="shared" si="608"/>
        <v>2019</v>
      </c>
    </row>
    <row r="6495" spans="1:18" x14ac:dyDescent="0.25">
      <c r="A6495" s="6" t="s">
        <v>7520</v>
      </c>
      <c r="B6495" s="6" t="s">
        <v>168</v>
      </c>
      <c r="C6495" s="6" t="s">
        <v>380</v>
      </c>
      <c r="D6495" s="6" t="s">
        <v>298</v>
      </c>
      <c r="E6495" s="6" t="s">
        <v>979</v>
      </c>
      <c r="F6495" s="10">
        <v>43599</v>
      </c>
      <c r="G6495" s="6">
        <v>1</v>
      </c>
      <c r="H6495" s="11">
        <f>VLOOKUP(B6495,[1]!Product_Data[#Data],4,0)</f>
        <v>112</v>
      </c>
      <c r="I6495" s="11">
        <f>VLOOKUP(B6495,[1]!Product_Data[#Data],3,0)</f>
        <v>90</v>
      </c>
      <c r="J6495" s="11">
        <f t="shared" si="609"/>
        <v>90</v>
      </c>
      <c r="K6495" s="11">
        <f t="shared" si="610"/>
        <v>112</v>
      </c>
      <c r="L6495" s="11">
        <f t="shared" si="611"/>
        <v>22</v>
      </c>
      <c r="M6495" t="str">
        <f>VLOOKUP(C6495,[1]!Location_Data[#Data],2,0)</f>
        <v>Los Angeles</v>
      </c>
      <c r="N6495" t="str">
        <f>VLOOKUP(D6495,[1]!Salespeople_Data[#Data],2,0)</f>
        <v>Kenneth Fields</v>
      </c>
      <c r="O6495" t="str">
        <f>VLOOKUP(E6495,[1]!Customer_Data[#Data],2,0)</f>
        <v>Joshua Jones</v>
      </c>
      <c r="P6495" s="15">
        <f t="shared" si="606"/>
        <v>3</v>
      </c>
      <c r="Q6495">
        <f t="shared" si="607"/>
        <v>5</v>
      </c>
      <c r="R6495">
        <f t="shared" si="608"/>
        <v>2019</v>
      </c>
    </row>
    <row r="6496" spans="1:18" x14ac:dyDescent="0.25">
      <c r="A6496" s="6" t="s">
        <v>7521</v>
      </c>
      <c r="B6496" s="6" t="s">
        <v>99</v>
      </c>
      <c r="C6496" s="6" t="s">
        <v>145</v>
      </c>
      <c r="D6496" s="6" t="s">
        <v>116</v>
      </c>
      <c r="E6496" s="6" t="s">
        <v>842</v>
      </c>
      <c r="F6496" s="10">
        <v>43590</v>
      </c>
      <c r="G6496" s="6">
        <v>4</v>
      </c>
      <c r="H6496" s="11">
        <f>VLOOKUP(B6496,[1]!Product_Data[#Data],4,0)</f>
        <v>1708</v>
      </c>
      <c r="I6496" s="11">
        <f>VLOOKUP(B6496,[1]!Product_Data[#Data],3,0)</f>
        <v>871</v>
      </c>
      <c r="J6496" s="11">
        <f t="shared" si="609"/>
        <v>3484</v>
      </c>
      <c r="K6496" s="11">
        <f t="shared" si="610"/>
        <v>6832</v>
      </c>
      <c r="L6496" s="11">
        <f t="shared" si="611"/>
        <v>3348</v>
      </c>
      <c r="M6496" t="str">
        <f>VLOOKUP(C6496,[1]!Location_Data[#Data],2,0)</f>
        <v>Santa Maria</v>
      </c>
      <c r="N6496" t="str">
        <f>VLOOKUP(D6496,[1]!Salespeople_Data[#Data],2,0)</f>
        <v>Roger Ramos</v>
      </c>
      <c r="O6496" t="str">
        <f>VLOOKUP(E6496,[1]!Customer_Data[#Data],2,0)</f>
        <v>Nicholas Garcia</v>
      </c>
      <c r="P6496" s="15">
        <f t="shared" si="606"/>
        <v>1</v>
      </c>
      <c r="Q6496">
        <f t="shared" si="607"/>
        <v>5</v>
      </c>
      <c r="R6496">
        <f t="shared" si="608"/>
        <v>2019</v>
      </c>
    </row>
    <row r="6497" spans="1:18" x14ac:dyDescent="0.25">
      <c r="A6497" s="6" t="s">
        <v>7522</v>
      </c>
      <c r="B6497" s="6" t="s">
        <v>703</v>
      </c>
      <c r="C6497" s="6" t="s">
        <v>79</v>
      </c>
      <c r="D6497" s="6" t="s">
        <v>136</v>
      </c>
      <c r="E6497" s="6" t="s">
        <v>617</v>
      </c>
      <c r="F6497" s="10">
        <v>43800</v>
      </c>
      <c r="G6497" s="6">
        <v>4</v>
      </c>
      <c r="H6497" s="11">
        <f>VLOOKUP(B6497,[1]!Product_Data[#Data],4,0)</f>
        <v>530</v>
      </c>
      <c r="I6497" s="11">
        <f>VLOOKUP(B6497,[1]!Product_Data[#Data],3,0)</f>
        <v>435</v>
      </c>
      <c r="J6497" s="11">
        <f t="shared" si="609"/>
        <v>1740</v>
      </c>
      <c r="K6497" s="11">
        <f t="shared" si="610"/>
        <v>2120</v>
      </c>
      <c r="L6497" s="11">
        <f t="shared" si="611"/>
        <v>380</v>
      </c>
      <c r="M6497" t="str">
        <f>VLOOKUP(C6497,[1]!Location_Data[#Data],2,0)</f>
        <v>Palmdale</v>
      </c>
      <c r="N6497" t="str">
        <f>VLOOKUP(D6497,[1]!Salespeople_Data[#Data],2,0)</f>
        <v>Clarence Fox</v>
      </c>
      <c r="O6497" t="str">
        <f>VLOOKUP(E6497,[1]!Customer_Data[#Data],2,0)</f>
        <v>Henry Harper</v>
      </c>
      <c r="P6497" s="15">
        <f t="shared" si="606"/>
        <v>1</v>
      </c>
      <c r="Q6497">
        <f t="shared" si="607"/>
        <v>12</v>
      </c>
      <c r="R6497">
        <f t="shared" si="608"/>
        <v>2019</v>
      </c>
    </row>
    <row r="6498" spans="1:18" x14ac:dyDescent="0.25">
      <c r="A6498" s="6" t="s">
        <v>7523</v>
      </c>
      <c r="B6498" s="6" t="s">
        <v>164</v>
      </c>
      <c r="C6498" s="6" t="s">
        <v>190</v>
      </c>
      <c r="D6498" s="6" t="s">
        <v>298</v>
      </c>
      <c r="E6498" s="6" t="s">
        <v>1503</v>
      </c>
      <c r="F6498" s="10">
        <v>43728</v>
      </c>
      <c r="G6498" s="6">
        <v>3</v>
      </c>
      <c r="H6498" s="11">
        <f>VLOOKUP(B6498,[1]!Product_Data[#Data],4,0)</f>
        <v>637</v>
      </c>
      <c r="I6498" s="11">
        <f>VLOOKUP(B6498,[1]!Product_Data[#Data],3,0)</f>
        <v>389</v>
      </c>
      <c r="J6498" s="11">
        <f t="shared" si="609"/>
        <v>1167</v>
      </c>
      <c r="K6498" s="11">
        <f t="shared" si="610"/>
        <v>1911</v>
      </c>
      <c r="L6498" s="11">
        <f t="shared" si="611"/>
        <v>744</v>
      </c>
      <c r="M6498" t="str">
        <f>VLOOKUP(C6498,[1]!Location_Data[#Data],2,0)</f>
        <v>Oakland</v>
      </c>
      <c r="N6498" t="str">
        <f>VLOOKUP(D6498,[1]!Salespeople_Data[#Data],2,0)</f>
        <v>Kenneth Fields</v>
      </c>
      <c r="O6498" t="str">
        <f>VLOOKUP(E6498,[1]!Customer_Data[#Data],2,0)</f>
        <v>Ralph Wood</v>
      </c>
      <c r="P6498" s="15">
        <f t="shared" si="606"/>
        <v>6</v>
      </c>
      <c r="Q6498">
        <f t="shared" si="607"/>
        <v>9</v>
      </c>
      <c r="R6498">
        <f t="shared" si="608"/>
        <v>2019</v>
      </c>
    </row>
    <row r="6499" spans="1:18" x14ac:dyDescent="0.25">
      <c r="A6499" s="6" t="s">
        <v>7524</v>
      </c>
      <c r="B6499" s="6" t="s">
        <v>1149</v>
      </c>
      <c r="C6499" s="6" t="s">
        <v>29</v>
      </c>
      <c r="D6499" s="6" t="s">
        <v>250</v>
      </c>
      <c r="E6499" s="6" t="s">
        <v>650</v>
      </c>
      <c r="F6499" s="10">
        <v>43691</v>
      </c>
      <c r="G6499" s="6">
        <v>2</v>
      </c>
      <c r="H6499" s="11">
        <f>VLOOKUP(B6499,[1]!Product_Data[#Data],4,0)</f>
        <v>847</v>
      </c>
      <c r="I6499" s="11">
        <f>VLOOKUP(B6499,[1]!Product_Data[#Data],3,0)</f>
        <v>534</v>
      </c>
      <c r="J6499" s="11">
        <f t="shared" si="609"/>
        <v>1068</v>
      </c>
      <c r="K6499" s="11">
        <f t="shared" si="610"/>
        <v>1694</v>
      </c>
      <c r="L6499" s="11">
        <f t="shared" si="611"/>
        <v>626</v>
      </c>
      <c r="M6499" t="str">
        <f>VLOOKUP(C6499,[1]!Location_Data[#Data],2,0)</f>
        <v>Santa Ana</v>
      </c>
      <c r="N6499" t="str">
        <f>VLOOKUP(D6499,[1]!Salespeople_Data[#Data],2,0)</f>
        <v>Martin Carr</v>
      </c>
      <c r="O6499" t="str">
        <f>VLOOKUP(E6499,[1]!Customer_Data[#Data],2,0)</f>
        <v>Louis Johnston</v>
      </c>
      <c r="P6499" s="15">
        <f t="shared" si="606"/>
        <v>4</v>
      </c>
      <c r="Q6499">
        <f t="shared" si="607"/>
        <v>8</v>
      </c>
      <c r="R6499">
        <f t="shared" si="608"/>
        <v>2019</v>
      </c>
    </row>
    <row r="6500" spans="1:18" x14ac:dyDescent="0.25">
      <c r="A6500" s="6" t="s">
        <v>7525</v>
      </c>
      <c r="B6500" s="6" t="s">
        <v>461</v>
      </c>
      <c r="C6500" s="6" t="s">
        <v>512</v>
      </c>
      <c r="D6500" s="6" t="s">
        <v>250</v>
      </c>
      <c r="E6500" s="6" t="s">
        <v>5654</v>
      </c>
      <c r="F6500" s="10">
        <v>43516</v>
      </c>
      <c r="G6500" s="6">
        <v>1</v>
      </c>
      <c r="H6500" s="11">
        <f>VLOOKUP(B6500,[1]!Product_Data[#Data],4,0)</f>
        <v>35</v>
      </c>
      <c r="I6500" s="11">
        <f>VLOOKUP(B6500,[1]!Product_Data[#Data],3,0)</f>
        <v>22</v>
      </c>
      <c r="J6500" s="11">
        <f t="shared" si="609"/>
        <v>22</v>
      </c>
      <c r="K6500" s="11">
        <f t="shared" si="610"/>
        <v>35</v>
      </c>
      <c r="L6500" s="11">
        <f t="shared" si="611"/>
        <v>13</v>
      </c>
      <c r="M6500" t="str">
        <f>VLOOKUP(C6500,[1]!Location_Data[#Data],2,0)</f>
        <v>Long Beach</v>
      </c>
      <c r="N6500" t="str">
        <f>VLOOKUP(D6500,[1]!Salespeople_Data[#Data],2,0)</f>
        <v>Martin Carr</v>
      </c>
      <c r="O6500" t="str">
        <f>VLOOKUP(E6500,[1]!Customer_Data[#Data],2,0)</f>
        <v>Jose Griffin</v>
      </c>
      <c r="P6500" s="15">
        <f t="shared" si="606"/>
        <v>4</v>
      </c>
      <c r="Q6500">
        <f t="shared" si="607"/>
        <v>2</v>
      </c>
      <c r="R6500">
        <f t="shared" si="608"/>
        <v>2019</v>
      </c>
    </row>
    <row r="6501" spans="1:18" x14ac:dyDescent="0.25">
      <c r="A6501" s="6" t="s">
        <v>7526</v>
      </c>
      <c r="B6501" s="6" t="s">
        <v>373</v>
      </c>
      <c r="C6501" s="6" t="s">
        <v>140</v>
      </c>
      <c r="D6501" s="6" t="s">
        <v>80</v>
      </c>
      <c r="E6501" s="6" t="s">
        <v>453</v>
      </c>
      <c r="F6501" s="10">
        <v>43665</v>
      </c>
      <c r="G6501" s="6">
        <v>2</v>
      </c>
      <c r="H6501" s="11">
        <f>VLOOKUP(B6501,[1]!Product_Data[#Data],4,0)</f>
        <v>2182</v>
      </c>
      <c r="I6501" s="11">
        <f>VLOOKUP(B6501,[1]!Product_Data[#Data],3,0)</f>
        <v>1200</v>
      </c>
      <c r="J6501" s="11">
        <f t="shared" si="609"/>
        <v>2400</v>
      </c>
      <c r="K6501" s="11">
        <f t="shared" si="610"/>
        <v>4364</v>
      </c>
      <c r="L6501" s="11">
        <f t="shared" si="611"/>
        <v>1964</v>
      </c>
      <c r="M6501" t="str">
        <f>VLOOKUP(C6501,[1]!Location_Data[#Data],2,0)</f>
        <v>Salinas</v>
      </c>
      <c r="N6501" t="str">
        <f>VLOOKUP(D6501,[1]!Salespeople_Data[#Data],2,0)</f>
        <v>Henry Nelson</v>
      </c>
      <c r="O6501" t="str">
        <f>VLOOKUP(E6501,[1]!Customer_Data[#Data],2,0)</f>
        <v>Jimmy Ray</v>
      </c>
      <c r="P6501" s="15">
        <f t="shared" si="606"/>
        <v>6</v>
      </c>
      <c r="Q6501">
        <f t="shared" si="607"/>
        <v>7</v>
      </c>
      <c r="R6501">
        <f t="shared" si="608"/>
        <v>2019</v>
      </c>
    </row>
    <row r="6502" spans="1:18" x14ac:dyDescent="0.25">
      <c r="A6502" s="6" t="s">
        <v>7527</v>
      </c>
      <c r="B6502" s="6" t="s">
        <v>752</v>
      </c>
      <c r="C6502" s="6" t="s">
        <v>377</v>
      </c>
      <c r="D6502" s="6" t="s">
        <v>216</v>
      </c>
      <c r="E6502" s="6" t="s">
        <v>510</v>
      </c>
      <c r="F6502" s="10">
        <v>43486</v>
      </c>
      <c r="G6502" s="6">
        <v>3</v>
      </c>
      <c r="H6502" s="11">
        <f>VLOOKUP(B6502,[1]!Product_Data[#Data],4,0)</f>
        <v>95</v>
      </c>
      <c r="I6502" s="11">
        <f>VLOOKUP(B6502,[1]!Product_Data[#Data],3,0)</f>
        <v>61</v>
      </c>
      <c r="J6502" s="11">
        <f t="shared" si="609"/>
        <v>183</v>
      </c>
      <c r="K6502" s="11">
        <f t="shared" si="610"/>
        <v>285</v>
      </c>
      <c r="L6502" s="11">
        <f t="shared" si="611"/>
        <v>102</v>
      </c>
      <c r="M6502" t="str">
        <f>VLOOKUP(C6502,[1]!Location_Data[#Data],2,0)</f>
        <v>San Diego</v>
      </c>
      <c r="N6502" t="str">
        <f>VLOOKUP(D6502,[1]!Salespeople_Data[#Data],2,0)</f>
        <v>Ernest Wagner</v>
      </c>
      <c r="O6502" t="str">
        <f>VLOOKUP(E6502,[1]!Customer_Data[#Data],2,0)</f>
        <v>George Ellis</v>
      </c>
      <c r="P6502" s="15">
        <f t="shared" si="606"/>
        <v>2</v>
      </c>
      <c r="Q6502">
        <f t="shared" si="607"/>
        <v>1</v>
      </c>
      <c r="R6502">
        <f t="shared" si="608"/>
        <v>2019</v>
      </c>
    </row>
    <row r="6503" spans="1:18" x14ac:dyDescent="0.25">
      <c r="A6503" s="6" t="s">
        <v>7528</v>
      </c>
      <c r="B6503" s="6" t="s">
        <v>83</v>
      </c>
      <c r="C6503" s="6" t="s">
        <v>249</v>
      </c>
      <c r="D6503" s="6" t="s">
        <v>63</v>
      </c>
      <c r="E6503" s="6" t="s">
        <v>183</v>
      </c>
      <c r="F6503" s="10">
        <v>43698</v>
      </c>
      <c r="G6503" s="6">
        <v>3</v>
      </c>
      <c r="H6503" s="11">
        <f>VLOOKUP(B6503,[1]!Product_Data[#Data],4,0)</f>
        <v>1972</v>
      </c>
      <c r="I6503" s="11">
        <f>VLOOKUP(B6503,[1]!Product_Data[#Data],3,0)</f>
        <v>1321</v>
      </c>
      <c r="J6503" s="11">
        <f t="shared" si="609"/>
        <v>3963</v>
      </c>
      <c r="K6503" s="11">
        <f t="shared" si="610"/>
        <v>5916</v>
      </c>
      <c r="L6503" s="11">
        <f t="shared" si="611"/>
        <v>1953</v>
      </c>
      <c r="M6503" t="str">
        <f>VLOOKUP(C6503,[1]!Location_Data[#Data],2,0)</f>
        <v>Roseville</v>
      </c>
      <c r="N6503" t="str">
        <f>VLOOKUP(D6503,[1]!Salespeople_Data[#Data],2,0)</f>
        <v>Jeremy Mendoza</v>
      </c>
      <c r="O6503" t="str">
        <f>VLOOKUP(E6503,[1]!Customer_Data[#Data],2,0)</f>
        <v>Jerry Reed</v>
      </c>
      <c r="P6503" s="15">
        <f t="shared" si="606"/>
        <v>4</v>
      </c>
      <c r="Q6503">
        <f t="shared" si="607"/>
        <v>8</v>
      </c>
      <c r="R6503">
        <f t="shared" si="608"/>
        <v>2019</v>
      </c>
    </row>
    <row r="6504" spans="1:18" x14ac:dyDescent="0.25">
      <c r="A6504" s="6" t="s">
        <v>7529</v>
      </c>
      <c r="B6504" s="6" t="s">
        <v>435</v>
      </c>
      <c r="C6504" s="6" t="s">
        <v>527</v>
      </c>
      <c r="D6504" s="6" t="s">
        <v>216</v>
      </c>
      <c r="E6504" s="6" t="s">
        <v>493</v>
      </c>
      <c r="F6504" s="10">
        <v>43567</v>
      </c>
      <c r="G6504" s="6">
        <v>1</v>
      </c>
      <c r="H6504" s="11">
        <f>VLOOKUP(B6504,[1]!Product_Data[#Data],4,0)</f>
        <v>2141</v>
      </c>
      <c r="I6504" s="11">
        <f>VLOOKUP(B6504,[1]!Product_Data[#Data],3,0)</f>
        <v>1777</v>
      </c>
      <c r="J6504" s="11">
        <f t="shared" si="609"/>
        <v>1777</v>
      </c>
      <c r="K6504" s="11">
        <f t="shared" si="610"/>
        <v>2141</v>
      </c>
      <c r="L6504" s="11">
        <f t="shared" si="611"/>
        <v>364</v>
      </c>
      <c r="M6504" t="str">
        <f>VLOOKUP(C6504,[1]!Location_Data[#Data],2,0)</f>
        <v>Stockton</v>
      </c>
      <c r="N6504" t="str">
        <f>VLOOKUP(D6504,[1]!Salespeople_Data[#Data],2,0)</f>
        <v>Ernest Wagner</v>
      </c>
      <c r="O6504" t="str">
        <f>VLOOKUP(E6504,[1]!Customer_Data[#Data],2,0)</f>
        <v>Martin Reyes</v>
      </c>
      <c r="P6504" s="15">
        <f t="shared" si="606"/>
        <v>6</v>
      </c>
      <c r="Q6504">
        <f t="shared" si="607"/>
        <v>4</v>
      </c>
      <c r="R6504">
        <f t="shared" si="608"/>
        <v>2019</v>
      </c>
    </row>
    <row r="6505" spans="1:18" x14ac:dyDescent="0.25">
      <c r="A6505" s="6" t="s">
        <v>7530</v>
      </c>
      <c r="B6505" s="6" t="s">
        <v>260</v>
      </c>
      <c r="C6505" s="6" t="s">
        <v>377</v>
      </c>
      <c r="D6505" s="6" t="s">
        <v>308</v>
      </c>
      <c r="E6505" s="6" t="s">
        <v>1702</v>
      </c>
      <c r="F6505" s="10">
        <v>43764</v>
      </c>
      <c r="G6505" s="6">
        <v>1</v>
      </c>
      <c r="H6505" s="11">
        <f>VLOOKUP(B6505,[1]!Product_Data[#Data],4,0)</f>
        <v>502</v>
      </c>
      <c r="I6505" s="11">
        <f>VLOOKUP(B6505,[1]!Product_Data[#Data],3,0)</f>
        <v>296</v>
      </c>
      <c r="J6505" s="11">
        <f t="shared" si="609"/>
        <v>296</v>
      </c>
      <c r="K6505" s="11">
        <f t="shared" si="610"/>
        <v>502</v>
      </c>
      <c r="L6505" s="11">
        <f t="shared" si="611"/>
        <v>206</v>
      </c>
      <c r="M6505" t="str">
        <f>VLOOKUP(C6505,[1]!Location_Data[#Data],2,0)</f>
        <v>San Diego</v>
      </c>
      <c r="N6505" t="str">
        <f>VLOOKUP(D6505,[1]!Salespeople_Data[#Data],2,0)</f>
        <v>Fred Robertson</v>
      </c>
      <c r="O6505" t="str">
        <f>VLOOKUP(E6505,[1]!Customer_Data[#Data],2,0)</f>
        <v>Bruce Chapman</v>
      </c>
      <c r="P6505" s="15">
        <f t="shared" si="606"/>
        <v>7</v>
      </c>
      <c r="Q6505">
        <f t="shared" si="607"/>
        <v>10</v>
      </c>
      <c r="R6505">
        <f t="shared" si="608"/>
        <v>2019</v>
      </c>
    </row>
    <row r="6506" spans="1:18" x14ac:dyDescent="0.25">
      <c r="A6506" s="6" t="s">
        <v>7531</v>
      </c>
      <c r="B6506" s="6" t="s">
        <v>235</v>
      </c>
      <c r="C6506" s="6" t="s">
        <v>436</v>
      </c>
      <c r="D6506" s="6" t="s">
        <v>40</v>
      </c>
      <c r="E6506" s="6" t="s">
        <v>755</v>
      </c>
      <c r="F6506" s="10">
        <v>43790</v>
      </c>
      <c r="G6506" s="6">
        <v>2</v>
      </c>
      <c r="H6506" s="11">
        <f>VLOOKUP(B6506,[1]!Product_Data[#Data],4,0)</f>
        <v>1887</v>
      </c>
      <c r="I6506" s="11">
        <f>VLOOKUP(B6506,[1]!Product_Data[#Data],3,0)</f>
        <v>1378</v>
      </c>
      <c r="J6506" s="11">
        <f t="shared" si="609"/>
        <v>2756</v>
      </c>
      <c r="K6506" s="11">
        <f t="shared" si="610"/>
        <v>3774</v>
      </c>
      <c r="L6506" s="11">
        <f t="shared" si="611"/>
        <v>1018</v>
      </c>
      <c r="M6506" t="str">
        <f>VLOOKUP(C6506,[1]!Location_Data[#Data],2,0)</f>
        <v>Jurupa Valley</v>
      </c>
      <c r="N6506" t="str">
        <f>VLOOKUP(D6506,[1]!Salespeople_Data[#Data],2,0)</f>
        <v>Brian Hansen</v>
      </c>
      <c r="O6506" t="str">
        <f>VLOOKUP(E6506,[1]!Customer_Data[#Data],2,0)</f>
        <v>William Hawkins</v>
      </c>
      <c r="P6506" s="15">
        <f t="shared" si="606"/>
        <v>5</v>
      </c>
      <c r="Q6506">
        <f t="shared" si="607"/>
        <v>11</v>
      </c>
      <c r="R6506">
        <f t="shared" si="608"/>
        <v>2019</v>
      </c>
    </row>
    <row r="6507" spans="1:18" x14ac:dyDescent="0.25">
      <c r="A6507" s="6" t="s">
        <v>7532</v>
      </c>
      <c r="B6507" s="6" t="s">
        <v>104</v>
      </c>
      <c r="C6507" s="6" t="s">
        <v>249</v>
      </c>
      <c r="D6507" s="6" t="s">
        <v>136</v>
      </c>
      <c r="E6507" s="6" t="s">
        <v>1952</v>
      </c>
      <c r="F6507" s="10">
        <v>43470</v>
      </c>
      <c r="G6507" s="6">
        <v>1</v>
      </c>
      <c r="H6507" s="11">
        <f>VLOOKUP(B6507,[1]!Product_Data[#Data],4,0)</f>
        <v>1671</v>
      </c>
      <c r="I6507" s="11">
        <f>VLOOKUP(B6507,[1]!Product_Data[#Data],3,0)</f>
        <v>1220</v>
      </c>
      <c r="J6507" s="11">
        <f t="shared" si="609"/>
        <v>1220</v>
      </c>
      <c r="K6507" s="11">
        <f t="shared" si="610"/>
        <v>1671</v>
      </c>
      <c r="L6507" s="11">
        <f t="shared" si="611"/>
        <v>451</v>
      </c>
      <c r="M6507" t="str">
        <f>VLOOKUP(C6507,[1]!Location_Data[#Data],2,0)</f>
        <v>Roseville</v>
      </c>
      <c r="N6507" t="str">
        <f>VLOOKUP(D6507,[1]!Salespeople_Data[#Data],2,0)</f>
        <v>Clarence Fox</v>
      </c>
      <c r="O6507" t="str">
        <f>VLOOKUP(E6507,[1]!Customer_Data[#Data],2,0)</f>
        <v>Howard Moore</v>
      </c>
      <c r="P6507" s="15">
        <f t="shared" si="606"/>
        <v>7</v>
      </c>
      <c r="Q6507">
        <f t="shared" si="607"/>
        <v>1</v>
      </c>
      <c r="R6507">
        <f t="shared" si="608"/>
        <v>2019</v>
      </c>
    </row>
    <row r="6508" spans="1:18" x14ac:dyDescent="0.25">
      <c r="A6508" s="6" t="s">
        <v>7533</v>
      </c>
      <c r="B6508" s="6" t="s">
        <v>203</v>
      </c>
      <c r="C6508" s="6" t="s">
        <v>95</v>
      </c>
      <c r="D6508" s="6" t="s">
        <v>225</v>
      </c>
      <c r="E6508" s="6" t="s">
        <v>965</v>
      </c>
      <c r="F6508" s="10">
        <v>43710</v>
      </c>
      <c r="G6508" s="6">
        <v>2</v>
      </c>
      <c r="H6508" s="11">
        <f>VLOOKUP(B6508,[1]!Product_Data[#Data],4,0)</f>
        <v>1414</v>
      </c>
      <c r="I6508" s="11">
        <f>VLOOKUP(B6508,[1]!Product_Data[#Data],3,0)</f>
        <v>962</v>
      </c>
      <c r="J6508" s="11">
        <f t="shared" si="609"/>
        <v>1924</v>
      </c>
      <c r="K6508" s="11">
        <f t="shared" si="610"/>
        <v>2828</v>
      </c>
      <c r="L6508" s="11">
        <f t="shared" si="611"/>
        <v>904</v>
      </c>
      <c r="M6508" t="str">
        <f>VLOOKUP(C6508,[1]!Location_Data[#Data],2,0)</f>
        <v>Fullerton</v>
      </c>
      <c r="N6508" t="str">
        <f>VLOOKUP(D6508,[1]!Salespeople_Data[#Data],2,0)</f>
        <v>Andrew Bowman</v>
      </c>
      <c r="O6508" t="str">
        <f>VLOOKUP(E6508,[1]!Customer_Data[#Data],2,0)</f>
        <v>Benjamin Stanley</v>
      </c>
      <c r="P6508" s="15">
        <f t="shared" si="606"/>
        <v>2</v>
      </c>
      <c r="Q6508">
        <f t="shared" si="607"/>
        <v>9</v>
      </c>
      <c r="R6508">
        <f t="shared" si="608"/>
        <v>2019</v>
      </c>
    </row>
    <row r="6509" spans="1:18" x14ac:dyDescent="0.25">
      <c r="A6509" s="6" t="s">
        <v>7534</v>
      </c>
      <c r="B6509" s="6" t="s">
        <v>796</v>
      </c>
      <c r="C6509" s="6" t="s">
        <v>48</v>
      </c>
      <c r="D6509" s="6" t="s">
        <v>136</v>
      </c>
      <c r="E6509" s="6" t="s">
        <v>317</v>
      </c>
      <c r="F6509" s="10">
        <v>43600</v>
      </c>
      <c r="G6509" s="6">
        <v>1</v>
      </c>
      <c r="H6509" s="11">
        <f>VLOOKUP(B6509,[1]!Product_Data[#Data],4,0)</f>
        <v>1103</v>
      </c>
      <c r="I6509" s="11">
        <f>VLOOKUP(B6509,[1]!Product_Data[#Data],3,0)</f>
        <v>838</v>
      </c>
      <c r="J6509" s="11">
        <f t="shared" si="609"/>
        <v>838</v>
      </c>
      <c r="K6509" s="11">
        <f t="shared" si="610"/>
        <v>1103</v>
      </c>
      <c r="L6509" s="11">
        <f t="shared" si="611"/>
        <v>265</v>
      </c>
      <c r="M6509" t="str">
        <f>VLOOKUP(C6509,[1]!Location_Data[#Data],2,0)</f>
        <v>Rialto</v>
      </c>
      <c r="N6509" t="str">
        <f>VLOOKUP(D6509,[1]!Salespeople_Data[#Data],2,0)</f>
        <v>Clarence Fox</v>
      </c>
      <c r="O6509" t="str">
        <f>VLOOKUP(E6509,[1]!Customer_Data[#Data],2,0)</f>
        <v>Jimmy Morrison</v>
      </c>
      <c r="P6509" s="15">
        <f t="shared" si="606"/>
        <v>4</v>
      </c>
      <c r="Q6509">
        <f t="shared" si="607"/>
        <v>5</v>
      </c>
      <c r="R6509">
        <f t="shared" si="608"/>
        <v>2019</v>
      </c>
    </row>
    <row r="6510" spans="1:18" x14ac:dyDescent="0.25">
      <c r="A6510" s="6" t="s">
        <v>7535</v>
      </c>
      <c r="B6510" s="6" t="s">
        <v>200</v>
      </c>
      <c r="C6510" s="6" t="s">
        <v>120</v>
      </c>
      <c r="D6510" s="6" t="s">
        <v>250</v>
      </c>
      <c r="E6510" s="6" t="s">
        <v>515</v>
      </c>
      <c r="F6510" s="10">
        <v>43765</v>
      </c>
      <c r="G6510" s="6">
        <v>3</v>
      </c>
      <c r="H6510" s="11">
        <f>VLOOKUP(B6510,[1]!Product_Data[#Data],4,0)</f>
        <v>315</v>
      </c>
      <c r="I6510" s="11">
        <f>VLOOKUP(B6510,[1]!Product_Data[#Data],3,0)</f>
        <v>208</v>
      </c>
      <c r="J6510" s="11">
        <f t="shared" si="609"/>
        <v>624</v>
      </c>
      <c r="K6510" s="11">
        <f t="shared" si="610"/>
        <v>945</v>
      </c>
      <c r="L6510" s="11">
        <f t="shared" si="611"/>
        <v>321</v>
      </c>
      <c r="M6510" t="str">
        <f>VLOOKUP(C6510,[1]!Location_Data[#Data],2,0)</f>
        <v>Elk Grove</v>
      </c>
      <c r="N6510" t="str">
        <f>VLOOKUP(D6510,[1]!Salespeople_Data[#Data],2,0)</f>
        <v>Martin Carr</v>
      </c>
      <c r="O6510" t="str">
        <f>VLOOKUP(E6510,[1]!Customer_Data[#Data],2,0)</f>
        <v>Phillip Watkins</v>
      </c>
      <c r="P6510" s="15">
        <f t="shared" si="606"/>
        <v>1</v>
      </c>
      <c r="Q6510">
        <f t="shared" si="607"/>
        <v>10</v>
      </c>
      <c r="R6510">
        <f t="shared" si="608"/>
        <v>2019</v>
      </c>
    </row>
    <row r="6511" spans="1:18" x14ac:dyDescent="0.25">
      <c r="A6511" s="6" t="s">
        <v>7536</v>
      </c>
      <c r="B6511" s="6" t="s">
        <v>43</v>
      </c>
      <c r="C6511" s="6" t="s">
        <v>731</v>
      </c>
      <c r="D6511" s="6" t="s">
        <v>298</v>
      </c>
      <c r="E6511" s="6" t="s">
        <v>515</v>
      </c>
      <c r="F6511" s="10">
        <v>43542</v>
      </c>
      <c r="G6511" s="6">
        <v>2</v>
      </c>
      <c r="H6511" s="11">
        <f>VLOOKUP(B6511,[1]!Product_Data[#Data],4,0)</f>
        <v>356</v>
      </c>
      <c r="I6511" s="11">
        <f>VLOOKUP(B6511,[1]!Product_Data[#Data],3,0)</f>
        <v>292</v>
      </c>
      <c r="J6511" s="11">
        <f t="shared" si="609"/>
        <v>584</v>
      </c>
      <c r="K6511" s="11">
        <f t="shared" si="610"/>
        <v>712</v>
      </c>
      <c r="L6511" s="11">
        <f t="shared" si="611"/>
        <v>128</v>
      </c>
      <c r="M6511" t="str">
        <f>VLOOKUP(C6511,[1]!Location_Data[#Data],2,0)</f>
        <v>Costa Mesa</v>
      </c>
      <c r="N6511" t="str">
        <f>VLOOKUP(D6511,[1]!Salespeople_Data[#Data],2,0)</f>
        <v>Kenneth Fields</v>
      </c>
      <c r="O6511" t="str">
        <f>VLOOKUP(E6511,[1]!Customer_Data[#Data],2,0)</f>
        <v>Phillip Watkins</v>
      </c>
      <c r="P6511" s="15">
        <f t="shared" si="606"/>
        <v>2</v>
      </c>
      <c r="Q6511">
        <f t="shared" si="607"/>
        <v>3</v>
      </c>
      <c r="R6511">
        <f t="shared" si="608"/>
        <v>2019</v>
      </c>
    </row>
    <row r="6512" spans="1:18" x14ac:dyDescent="0.25">
      <c r="A6512" s="6" t="s">
        <v>7537</v>
      </c>
      <c r="B6512" s="6" t="s">
        <v>321</v>
      </c>
      <c r="C6512" s="6" t="s">
        <v>302</v>
      </c>
      <c r="D6512" s="6" t="s">
        <v>159</v>
      </c>
      <c r="E6512" s="6" t="s">
        <v>4801</v>
      </c>
      <c r="F6512" s="10">
        <v>43647</v>
      </c>
      <c r="G6512" s="6">
        <v>1</v>
      </c>
      <c r="H6512" s="11">
        <f>VLOOKUP(B6512,[1]!Product_Data[#Data],4,0)</f>
        <v>2391</v>
      </c>
      <c r="I6512" s="11">
        <f>VLOOKUP(B6512,[1]!Product_Data[#Data],3,0)</f>
        <v>1291</v>
      </c>
      <c r="J6512" s="11">
        <f t="shared" si="609"/>
        <v>1291</v>
      </c>
      <c r="K6512" s="11">
        <f t="shared" si="610"/>
        <v>2391</v>
      </c>
      <c r="L6512" s="11">
        <f t="shared" si="611"/>
        <v>1100</v>
      </c>
      <c r="M6512" t="str">
        <f>VLOOKUP(C6512,[1]!Location_Data[#Data],2,0)</f>
        <v>Santa Rosa</v>
      </c>
      <c r="N6512" t="str">
        <f>VLOOKUP(D6512,[1]!Salespeople_Data[#Data],2,0)</f>
        <v>Bobby Russell</v>
      </c>
      <c r="O6512" t="str">
        <f>VLOOKUP(E6512,[1]!Customer_Data[#Data],2,0)</f>
        <v>Eugene Murphy</v>
      </c>
      <c r="P6512" s="15">
        <f t="shared" si="606"/>
        <v>2</v>
      </c>
      <c r="Q6512">
        <f t="shared" si="607"/>
        <v>7</v>
      </c>
      <c r="R6512">
        <f t="shared" si="608"/>
        <v>2019</v>
      </c>
    </row>
    <row r="6513" spans="1:18" x14ac:dyDescent="0.25">
      <c r="A6513" s="6" t="s">
        <v>7538</v>
      </c>
      <c r="B6513" s="6" t="s">
        <v>56</v>
      </c>
      <c r="C6513" s="6" t="s">
        <v>9</v>
      </c>
      <c r="D6513" s="6" t="s">
        <v>15</v>
      </c>
      <c r="E6513" s="6" t="s">
        <v>1517</v>
      </c>
      <c r="F6513" s="10">
        <v>43621</v>
      </c>
      <c r="G6513" s="6">
        <v>1</v>
      </c>
      <c r="H6513" s="11">
        <f>VLOOKUP(B6513,[1]!Product_Data[#Data],4,0)</f>
        <v>1848</v>
      </c>
      <c r="I6513" s="11">
        <f>VLOOKUP(B6513,[1]!Product_Data[#Data],3,0)</f>
        <v>1294</v>
      </c>
      <c r="J6513" s="11">
        <f t="shared" si="609"/>
        <v>1294</v>
      </c>
      <c r="K6513" s="11">
        <f t="shared" si="610"/>
        <v>1848</v>
      </c>
      <c r="L6513" s="11">
        <f t="shared" si="611"/>
        <v>554</v>
      </c>
      <c r="M6513" t="str">
        <f>VLOOKUP(C6513,[1]!Location_Data[#Data],2,0)</f>
        <v>San Mateo</v>
      </c>
      <c r="N6513" t="str">
        <f>VLOOKUP(D6513,[1]!Salespeople_Data[#Data],2,0)</f>
        <v>Ryan Butler</v>
      </c>
      <c r="O6513" t="str">
        <f>VLOOKUP(E6513,[1]!Customer_Data[#Data],2,0)</f>
        <v>Jason Murphy</v>
      </c>
      <c r="P6513" s="15">
        <f t="shared" si="606"/>
        <v>4</v>
      </c>
      <c r="Q6513">
        <f t="shared" si="607"/>
        <v>6</v>
      </c>
      <c r="R6513">
        <f t="shared" si="608"/>
        <v>2019</v>
      </c>
    </row>
    <row r="6514" spans="1:18" x14ac:dyDescent="0.25">
      <c r="A6514" s="6" t="s">
        <v>7539</v>
      </c>
      <c r="B6514" s="6" t="s">
        <v>168</v>
      </c>
      <c r="C6514" s="6" t="s">
        <v>115</v>
      </c>
      <c r="D6514" s="6" t="s">
        <v>257</v>
      </c>
      <c r="E6514" s="6" t="s">
        <v>853</v>
      </c>
      <c r="F6514" s="10">
        <v>43566</v>
      </c>
      <c r="G6514" s="6">
        <v>3</v>
      </c>
      <c r="H6514" s="11">
        <f>VLOOKUP(B6514,[1]!Product_Data[#Data],4,0)</f>
        <v>112</v>
      </c>
      <c r="I6514" s="11">
        <f>VLOOKUP(B6514,[1]!Product_Data[#Data],3,0)</f>
        <v>90</v>
      </c>
      <c r="J6514" s="11">
        <f t="shared" si="609"/>
        <v>270</v>
      </c>
      <c r="K6514" s="11">
        <f t="shared" si="610"/>
        <v>336</v>
      </c>
      <c r="L6514" s="11">
        <f t="shared" si="611"/>
        <v>66</v>
      </c>
      <c r="M6514" t="str">
        <f>VLOOKUP(C6514,[1]!Location_Data[#Data],2,0)</f>
        <v>Glendale</v>
      </c>
      <c r="N6514" t="str">
        <f>VLOOKUP(D6514,[1]!Salespeople_Data[#Data],2,0)</f>
        <v>Jerry Perry</v>
      </c>
      <c r="O6514" t="str">
        <f>VLOOKUP(E6514,[1]!Customer_Data[#Data],2,0)</f>
        <v>Daniel Berry</v>
      </c>
      <c r="P6514" s="15">
        <f t="shared" si="606"/>
        <v>5</v>
      </c>
      <c r="Q6514">
        <f t="shared" si="607"/>
        <v>4</v>
      </c>
      <c r="R6514">
        <f t="shared" si="608"/>
        <v>2019</v>
      </c>
    </row>
    <row r="6515" spans="1:18" x14ac:dyDescent="0.25">
      <c r="A6515" s="6" t="s">
        <v>7540</v>
      </c>
      <c r="B6515" s="6" t="s">
        <v>367</v>
      </c>
      <c r="C6515" s="6" t="s">
        <v>527</v>
      </c>
      <c r="D6515" s="6" t="s">
        <v>25</v>
      </c>
      <c r="E6515" s="6" t="s">
        <v>365</v>
      </c>
      <c r="F6515" s="10">
        <v>43804</v>
      </c>
      <c r="G6515" s="6">
        <v>1</v>
      </c>
      <c r="H6515" s="11">
        <f>VLOOKUP(B6515,[1]!Product_Data[#Data],4,0)</f>
        <v>530</v>
      </c>
      <c r="I6515" s="11">
        <f>VLOOKUP(B6515,[1]!Product_Data[#Data],3,0)</f>
        <v>424</v>
      </c>
      <c r="J6515" s="11">
        <f t="shared" si="609"/>
        <v>424</v>
      </c>
      <c r="K6515" s="11">
        <f t="shared" si="610"/>
        <v>530</v>
      </c>
      <c r="L6515" s="11">
        <f t="shared" si="611"/>
        <v>106</v>
      </c>
      <c r="M6515" t="str">
        <f>VLOOKUP(C6515,[1]!Location_Data[#Data],2,0)</f>
        <v>Stockton</v>
      </c>
      <c r="N6515" t="str">
        <f>VLOOKUP(D6515,[1]!Salespeople_Data[#Data],2,0)</f>
        <v>Brian Davis</v>
      </c>
      <c r="O6515" t="str">
        <f>VLOOKUP(E6515,[1]!Customer_Data[#Data],2,0)</f>
        <v>Kevin Moreno</v>
      </c>
      <c r="P6515" s="15">
        <f t="shared" si="606"/>
        <v>5</v>
      </c>
      <c r="Q6515">
        <f t="shared" si="607"/>
        <v>12</v>
      </c>
      <c r="R6515">
        <f t="shared" si="608"/>
        <v>2019</v>
      </c>
    </row>
    <row r="6516" spans="1:18" x14ac:dyDescent="0.25">
      <c r="A6516" s="6" t="s">
        <v>7541</v>
      </c>
      <c r="B6516" s="6" t="s">
        <v>464</v>
      </c>
      <c r="C6516" s="6" t="s">
        <v>105</v>
      </c>
      <c r="D6516" s="6" t="s">
        <v>269</v>
      </c>
      <c r="E6516" s="6" t="s">
        <v>1670</v>
      </c>
      <c r="F6516" s="10">
        <v>43600</v>
      </c>
      <c r="G6516" s="6">
        <v>1</v>
      </c>
      <c r="H6516" s="11">
        <f>VLOOKUP(B6516,[1]!Product_Data[#Data],4,0)</f>
        <v>1566</v>
      </c>
      <c r="I6516" s="11">
        <f>VLOOKUP(B6516,[1]!Product_Data[#Data],3,0)</f>
        <v>1190</v>
      </c>
      <c r="J6516" s="11">
        <f t="shared" si="609"/>
        <v>1190</v>
      </c>
      <c r="K6516" s="11">
        <f t="shared" si="610"/>
        <v>1566</v>
      </c>
      <c r="L6516" s="11">
        <f t="shared" si="611"/>
        <v>376</v>
      </c>
      <c r="M6516" t="str">
        <f>VLOOKUP(C6516,[1]!Location_Data[#Data],2,0)</f>
        <v>Daly City</v>
      </c>
      <c r="N6516" t="str">
        <f>VLOOKUP(D6516,[1]!Salespeople_Data[#Data],2,0)</f>
        <v>Kevin Butler</v>
      </c>
      <c r="O6516" t="str">
        <f>VLOOKUP(E6516,[1]!Customer_Data[#Data],2,0)</f>
        <v>Todd Davis</v>
      </c>
      <c r="P6516" s="15">
        <f t="shared" si="606"/>
        <v>4</v>
      </c>
      <c r="Q6516">
        <f t="shared" si="607"/>
        <v>5</v>
      </c>
      <c r="R6516">
        <f t="shared" si="608"/>
        <v>2019</v>
      </c>
    </row>
    <row r="6517" spans="1:18" x14ac:dyDescent="0.25">
      <c r="A6517" s="6" t="s">
        <v>7542</v>
      </c>
      <c r="B6517" s="6" t="s">
        <v>200</v>
      </c>
      <c r="C6517" s="6" t="s">
        <v>105</v>
      </c>
      <c r="D6517" s="6" t="s">
        <v>250</v>
      </c>
      <c r="E6517" s="6" t="s">
        <v>2409</v>
      </c>
      <c r="F6517" s="10">
        <v>43726</v>
      </c>
      <c r="G6517" s="6">
        <v>3</v>
      </c>
      <c r="H6517" s="11">
        <f>VLOOKUP(B6517,[1]!Product_Data[#Data],4,0)</f>
        <v>315</v>
      </c>
      <c r="I6517" s="11">
        <f>VLOOKUP(B6517,[1]!Product_Data[#Data],3,0)</f>
        <v>208</v>
      </c>
      <c r="J6517" s="11">
        <f t="shared" si="609"/>
        <v>624</v>
      </c>
      <c r="K6517" s="11">
        <f t="shared" si="610"/>
        <v>945</v>
      </c>
      <c r="L6517" s="11">
        <f t="shared" si="611"/>
        <v>321</v>
      </c>
      <c r="M6517" t="str">
        <f>VLOOKUP(C6517,[1]!Location_Data[#Data],2,0)</f>
        <v>Daly City</v>
      </c>
      <c r="N6517" t="str">
        <f>VLOOKUP(D6517,[1]!Salespeople_Data[#Data],2,0)</f>
        <v>Martin Carr</v>
      </c>
      <c r="O6517" t="str">
        <f>VLOOKUP(E6517,[1]!Customer_Data[#Data],2,0)</f>
        <v>Daniel Carroll</v>
      </c>
      <c r="P6517" s="15">
        <f t="shared" si="606"/>
        <v>4</v>
      </c>
      <c r="Q6517">
        <f t="shared" si="607"/>
        <v>9</v>
      </c>
      <c r="R6517">
        <f t="shared" si="608"/>
        <v>2019</v>
      </c>
    </row>
    <row r="6518" spans="1:18" x14ac:dyDescent="0.25">
      <c r="A6518" s="6" t="s">
        <v>7543</v>
      </c>
      <c r="B6518" s="6" t="s">
        <v>245</v>
      </c>
      <c r="C6518" s="6" t="s">
        <v>39</v>
      </c>
      <c r="D6518" s="6" t="s">
        <v>141</v>
      </c>
      <c r="E6518" s="6" t="s">
        <v>6347</v>
      </c>
      <c r="F6518" s="10">
        <v>43562</v>
      </c>
      <c r="G6518" s="6">
        <v>2</v>
      </c>
      <c r="H6518" s="11">
        <f>VLOOKUP(B6518,[1]!Product_Data[#Data],4,0)</f>
        <v>818</v>
      </c>
      <c r="I6518" s="11">
        <f>VLOOKUP(B6518,[1]!Product_Data[#Data],3,0)</f>
        <v>450</v>
      </c>
      <c r="J6518" s="11">
        <f t="shared" si="609"/>
        <v>900</v>
      </c>
      <c r="K6518" s="11">
        <f t="shared" si="610"/>
        <v>1636</v>
      </c>
      <c r="L6518" s="11">
        <f t="shared" si="611"/>
        <v>736</v>
      </c>
      <c r="M6518" t="str">
        <f>VLOOKUP(C6518,[1]!Location_Data[#Data],2,0)</f>
        <v>Oceanside</v>
      </c>
      <c r="N6518" t="str">
        <f>VLOOKUP(D6518,[1]!Salespeople_Data[#Data],2,0)</f>
        <v>Arthur Mccoy</v>
      </c>
      <c r="O6518" t="str">
        <f>VLOOKUP(E6518,[1]!Customer_Data[#Data],2,0)</f>
        <v>Aaron Johnson</v>
      </c>
      <c r="P6518" s="15">
        <f t="shared" si="606"/>
        <v>1</v>
      </c>
      <c r="Q6518">
        <f t="shared" si="607"/>
        <v>4</v>
      </c>
      <c r="R6518">
        <f t="shared" si="608"/>
        <v>2019</v>
      </c>
    </row>
    <row r="6519" spans="1:18" x14ac:dyDescent="0.25">
      <c r="A6519" s="6" t="s">
        <v>7544</v>
      </c>
      <c r="B6519" s="6" t="s">
        <v>177</v>
      </c>
      <c r="C6519" s="6" t="s">
        <v>249</v>
      </c>
      <c r="D6519" s="6" t="s">
        <v>136</v>
      </c>
      <c r="E6519" s="6" t="s">
        <v>1551</v>
      </c>
      <c r="F6519" s="10">
        <v>43620</v>
      </c>
      <c r="G6519" s="6">
        <v>3</v>
      </c>
      <c r="H6519" s="11">
        <f>VLOOKUP(B6519,[1]!Product_Data[#Data],4,0)</f>
        <v>2497</v>
      </c>
      <c r="I6519" s="11">
        <f>VLOOKUP(B6519,[1]!Product_Data[#Data],3,0)</f>
        <v>1473</v>
      </c>
      <c r="J6519" s="11">
        <f t="shared" si="609"/>
        <v>4419</v>
      </c>
      <c r="K6519" s="11">
        <f t="shared" si="610"/>
        <v>7491</v>
      </c>
      <c r="L6519" s="11">
        <f t="shared" si="611"/>
        <v>3072</v>
      </c>
      <c r="M6519" t="str">
        <f>VLOOKUP(C6519,[1]!Location_Data[#Data],2,0)</f>
        <v>Roseville</v>
      </c>
      <c r="N6519" t="str">
        <f>VLOOKUP(D6519,[1]!Salespeople_Data[#Data],2,0)</f>
        <v>Clarence Fox</v>
      </c>
      <c r="O6519" t="str">
        <f>VLOOKUP(E6519,[1]!Customer_Data[#Data],2,0)</f>
        <v>Charles Shaw</v>
      </c>
      <c r="P6519" s="15">
        <f t="shared" si="606"/>
        <v>3</v>
      </c>
      <c r="Q6519">
        <f t="shared" si="607"/>
        <v>6</v>
      </c>
      <c r="R6519">
        <f t="shared" si="608"/>
        <v>2019</v>
      </c>
    </row>
    <row r="6520" spans="1:18" x14ac:dyDescent="0.25">
      <c r="A6520" s="6" t="s">
        <v>7545</v>
      </c>
      <c r="B6520" s="6" t="s">
        <v>311</v>
      </c>
      <c r="C6520" s="6" t="s">
        <v>19</v>
      </c>
      <c r="D6520" s="6" t="s">
        <v>10</v>
      </c>
      <c r="E6520" s="6" t="s">
        <v>133</v>
      </c>
      <c r="F6520" s="10">
        <v>43699</v>
      </c>
      <c r="G6520" s="6">
        <v>1</v>
      </c>
      <c r="H6520" s="11">
        <f>VLOOKUP(B6520,[1]!Product_Data[#Data],4,0)</f>
        <v>1743</v>
      </c>
      <c r="I6520" s="11">
        <f>VLOOKUP(B6520,[1]!Product_Data[#Data],3,0)</f>
        <v>872</v>
      </c>
      <c r="J6520" s="11">
        <f t="shared" si="609"/>
        <v>872</v>
      </c>
      <c r="K6520" s="11">
        <f t="shared" si="610"/>
        <v>1743</v>
      </c>
      <c r="L6520" s="11">
        <f t="shared" si="611"/>
        <v>871</v>
      </c>
      <c r="M6520" t="str">
        <f>VLOOKUP(C6520,[1]!Location_Data[#Data],2,0)</f>
        <v>Berkeley</v>
      </c>
      <c r="N6520" t="str">
        <f>VLOOKUP(D6520,[1]!Salespeople_Data[#Data],2,0)</f>
        <v>Justin Lynch</v>
      </c>
      <c r="O6520" t="str">
        <f>VLOOKUP(E6520,[1]!Customer_Data[#Data],2,0)</f>
        <v>Scott Rice</v>
      </c>
      <c r="P6520" s="15">
        <f t="shared" si="606"/>
        <v>5</v>
      </c>
      <c r="Q6520">
        <f t="shared" si="607"/>
        <v>8</v>
      </c>
      <c r="R6520">
        <f t="shared" si="608"/>
        <v>2019</v>
      </c>
    </row>
    <row r="6521" spans="1:18" x14ac:dyDescent="0.25">
      <c r="A6521" s="6" t="s">
        <v>7546</v>
      </c>
      <c r="B6521" s="6" t="s">
        <v>235</v>
      </c>
      <c r="C6521" s="6" t="s">
        <v>182</v>
      </c>
      <c r="D6521" s="6" t="s">
        <v>269</v>
      </c>
      <c r="E6521" s="6" t="s">
        <v>1339</v>
      </c>
      <c r="F6521" s="10">
        <v>43628</v>
      </c>
      <c r="G6521" s="6">
        <v>1</v>
      </c>
      <c r="H6521" s="11">
        <f>VLOOKUP(B6521,[1]!Product_Data[#Data],4,0)</f>
        <v>1887</v>
      </c>
      <c r="I6521" s="11">
        <f>VLOOKUP(B6521,[1]!Product_Data[#Data],3,0)</f>
        <v>1378</v>
      </c>
      <c r="J6521" s="11">
        <f t="shared" si="609"/>
        <v>1378</v>
      </c>
      <c r="K6521" s="11">
        <f t="shared" si="610"/>
        <v>1887</v>
      </c>
      <c r="L6521" s="11">
        <f t="shared" si="611"/>
        <v>509</v>
      </c>
      <c r="M6521" t="str">
        <f>VLOOKUP(C6521,[1]!Location_Data[#Data],2,0)</f>
        <v>Vallejo</v>
      </c>
      <c r="N6521" t="str">
        <f>VLOOKUP(D6521,[1]!Salespeople_Data[#Data],2,0)</f>
        <v>Kevin Butler</v>
      </c>
      <c r="O6521" t="str">
        <f>VLOOKUP(E6521,[1]!Customer_Data[#Data],2,0)</f>
        <v>Jesse Evans</v>
      </c>
      <c r="P6521" s="15">
        <f t="shared" si="606"/>
        <v>4</v>
      </c>
      <c r="Q6521">
        <f t="shared" si="607"/>
        <v>6</v>
      </c>
      <c r="R6521">
        <f t="shared" si="608"/>
        <v>2019</v>
      </c>
    </row>
    <row r="6522" spans="1:18" x14ac:dyDescent="0.25">
      <c r="A6522" s="6" t="s">
        <v>7547</v>
      </c>
      <c r="B6522" s="6" t="s">
        <v>703</v>
      </c>
      <c r="C6522" s="6" t="s">
        <v>249</v>
      </c>
      <c r="D6522" s="6" t="s">
        <v>212</v>
      </c>
      <c r="E6522" s="6" t="s">
        <v>1911</v>
      </c>
      <c r="F6522" s="10">
        <v>43673</v>
      </c>
      <c r="G6522" s="6">
        <v>1</v>
      </c>
      <c r="H6522" s="11">
        <f>VLOOKUP(B6522,[1]!Product_Data[#Data],4,0)</f>
        <v>530</v>
      </c>
      <c r="I6522" s="11">
        <f>VLOOKUP(B6522,[1]!Product_Data[#Data],3,0)</f>
        <v>435</v>
      </c>
      <c r="J6522" s="11">
        <f t="shared" si="609"/>
        <v>435</v>
      </c>
      <c r="K6522" s="11">
        <f t="shared" si="610"/>
        <v>530</v>
      </c>
      <c r="L6522" s="11">
        <f t="shared" si="611"/>
        <v>95</v>
      </c>
      <c r="M6522" t="str">
        <f>VLOOKUP(C6522,[1]!Location_Data[#Data],2,0)</f>
        <v>Roseville</v>
      </c>
      <c r="N6522" t="str">
        <f>VLOOKUP(D6522,[1]!Salespeople_Data[#Data],2,0)</f>
        <v>Ronald Reed</v>
      </c>
      <c r="O6522" t="str">
        <f>VLOOKUP(E6522,[1]!Customer_Data[#Data],2,0)</f>
        <v>Bruce Bowman</v>
      </c>
      <c r="P6522" s="15">
        <f t="shared" si="606"/>
        <v>7</v>
      </c>
      <c r="Q6522">
        <f t="shared" si="607"/>
        <v>7</v>
      </c>
      <c r="R6522">
        <f t="shared" si="608"/>
        <v>2019</v>
      </c>
    </row>
    <row r="6523" spans="1:18" x14ac:dyDescent="0.25">
      <c r="A6523" s="6" t="s">
        <v>7548</v>
      </c>
      <c r="B6523" s="6" t="s">
        <v>119</v>
      </c>
      <c r="C6523" s="6" t="s">
        <v>74</v>
      </c>
      <c r="D6523" s="6" t="s">
        <v>269</v>
      </c>
      <c r="E6523" s="6" t="s">
        <v>3226</v>
      </c>
      <c r="F6523" s="10">
        <v>43515</v>
      </c>
      <c r="G6523" s="6">
        <v>1</v>
      </c>
      <c r="H6523" s="11">
        <f>VLOOKUP(B6523,[1]!Product_Data[#Data],4,0)</f>
        <v>1077</v>
      </c>
      <c r="I6523" s="11">
        <f>VLOOKUP(B6523,[1]!Product_Data[#Data],3,0)</f>
        <v>732</v>
      </c>
      <c r="J6523" s="11">
        <f t="shared" si="609"/>
        <v>732</v>
      </c>
      <c r="K6523" s="11">
        <f t="shared" si="610"/>
        <v>1077</v>
      </c>
      <c r="L6523" s="11">
        <f t="shared" si="611"/>
        <v>345</v>
      </c>
      <c r="M6523" t="str">
        <f>VLOOKUP(C6523,[1]!Location_Data[#Data],2,0)</f>
        <v>West Covina</v>
      </c>
      <c r="N6523" t="str">
        <f>VLOOKUP(D6523,[1]!Salespeople_Data[#Data],2,0)</f>
        <v>Kevin Butler</v>
      </c>
      <c r="O6523" t="str">
        <f>VLOOKUP(E6523,[1]!Customer_Data[#Data],2,0)</f>
        <v>Alan Thomas</v>
      </c>
      <c r="P6523" s="15">
        <f t="shared" si="606"/>
        <v>3</v>
      </c>
      <c r="Q6523">
        <f t="shared" si="607"/>
        <v>2</v>
      </c>
      <c r="R6523">
        <f t="shared" si="608"/>
        <v>2019</v>
      </c>
    </row>
    <row r="6524" spans="1:18" x14ac:dyDescent="0.25">
      <c r="A6524" s="6" t="s">
        <v>7549</v>
      </c>
      <c r="B6524" s="6" t="s">
        <v>200</v>
      </c>
      <c r="C6524" s="6" t="s">
        <v>90</v>
      </c>
      <c r="D6524" s="6" t="s">
        <v>298</v>
      </c>
      <c r="E6524" s="6" t="s">
        <v>477</v>
      </c>
      <c r="F6524" s="10">
        <v>43713</v>
      </c>
      <c r="G6524" s="6">
        <v>2</v>
      </c>
      <c r="H6524" s="11">
        <f>VLOOKUP(B6524,[1]!Product_Data[#Data],4,0)</f>
        <v>315</v>
      </c>
      <c r="I6524" s="11">
        <f>VLOOKUP(B6524,[1]!Product_Data[#Data],3,0)</f>
        <v>208</v>
      </c>
      <c r="J6524" s="11">
        <f t="shared" si="609"/>
        <v>416</v>
      </c>
      <c r="K6524" s="11">
        <f t="shared" si="610"/>
        <v>630</v>
      </c>
      <c r="L6524" s="11">
        <f t="shared" si="611"/>
        <v>214</v>
      </c>
      <c r="M6524" t="str">
        <f>VLOOKUP(C6524,[1]!Location_Data[#Data],2,0)</f>
        <v>Irvine</v>
      </c>
      <c r="N6524" t="str">
        <f>VLOOKUP(D6524,[1]!Salespeople_Data[#Data],2,0)</f>
        <v>Kenneth Fields</v>
      </c>
      <c r="O6524" t="str">
        <f>VLOOKUP(E6524,[1]!Customer_Data[#Data],2,0)</f>
        <v>Joe Coleman</v>
      </c>
      <c r="P6524" s="15">
        <f t="shared" si="606"/>
        <v>5</v>
      </c>
      <c r="Q6524">
        <f t="shared" si="607"/>
        <v>9</v>
      </c>
      <c r="R6524">
        <f t="shared" si="608"/>
        <v>2019</v>
      </c>
    </row>
    <row r="6525" spans="1:18" x14ac:dyDescent="0.25">
      <c r="A6525" s="6" t="s">
        <v>7550</v>
      </c>
      <c r="B6525" s="6" t="s">
        <v>238</v>
      </c>
      <c r="C6525" s="6" t="s">
        <v>220</v>
      </c>
      <c r="D6525" s="6" t="s">
        <v>191</v>
      </c>
      <c r="E6525" s="6" t="s">
        <v>2228</v>
      </c>
      <c r="F6525" s="10">
        <v>43492</v>
      </c>
      <c r="G6525" s="6">
        <v>3</v>
      </c>
      <c r="H6525" s="11">
        <f>VLOOKUP(B6525,[1]!Product_Data[#Data],4,0)</f>
        <v>871</v>
      </c>
      <c r="I6525" s="11">
        <f>VLOOKUP(B6525,[1]!Product_Data[#Data],3,0)</f>
        <v>540</v>
      </c>
      <c r="J6525" s="11">
        <f t="shared" si="609"/>
        <v>1620</v>
      </c>
      <c r="K6525" s="11">
        <f t="shared" si="610"/>
        <v>2613</v>
      </c>
      <c r="L6525" s="11">
        <f t="shared" si="611"/>
        <v>993</v>
      </c>
      <c r="M6525" t="str">
        <f>VLOOKUP(C6525,[1]!Location_Data[#Data],2,0)</f>
        <v>Modesto</v>
      </c>
      <c r="N6525" t="str">
        <f>VLOOKUP(D6525,[1]!Salespeople_Data[#Data],2,0)</f>
        <v>Robert Reed</v>
      </c>
      <c r="O6525" t="str">
        <f>VLOOKUP(E6525,[1]!Customer_Data[#Data],2,0)</f>
        <v>Peter Cook</v>
      </c>
      <c r="P6525" s="15">
        <f t="shared" si="606"/>
        <v>1</v>
      </c>
      <c r="Q6525">
        <f t="shared" si="607"/>
        <v>1</v>
      </c>
      <c r="R6525">
        <f t="shared" si="608"/>
        <v>2019</v>
      </c>
    </row>
    <row r="6526" spans="1:18" x14ac:dyDescent="0.25">
      <c r="A6526" s="6" t="s">
        <v>7551</v>
      </c>
      <c r="B6526" s="6" t="s">
        <v>479</v>
      </c>
      <c r="C6526" s="6" t="s">
        <v>62</v>
      </c>
      <c r="D6526" s="6" t="s">
        <v>10</v>
      </c>
      <c r="E6526" s="6" t="s">
        <v>2692</v>
      </c>
      <c r="F6526" s="10">
        <v>43494</v>
      </c>
      <c r="G6526" s="6">
        <v>1</v>
      </c>
      <c r="H6526" s="11">
        <f>VLOOKUP(B6526,[1]!Product_Data[#Data],4,0)</f>
        <v>123</v>
      </c>
      <c r="I6526" s="11">
        <f>VLOOKUP(B6526,[1]!Product_Data[#Data],3,0)</f>
        <v>84</v>
      </c>
      <c r="J6526" s="11">
        <f t="shared" si="609"/>
        <v>84</v>
      </c>
      <c r="K6526" s="11">
        <f t="shared" si="610"/>
        <v>123</v>
      </c>
      <c r="L6526" s="11">
        <f t="shared" si="611"/>
        <v>39</v>
      </c>
      <c r="M6526" t="str">
        <f>VLOOKUP(C6526,[1]!Location_Data[#Data],2,0)</f>
        <v>Fairfield</v>
      </c>
      <c r="N6526" t="str">
        <f>VLOOKUP(D6526,[1]!Salespeople_Data[#Data],2,0)</f>
        <v>Justin Lynch</v>
      </c>
      <c r="O6526" t="str">
        <f>VLOOKUP(E6526,[1]!Customer_Data[#Data],2,0)</f>
        <v>Fred Howell</v>
      </c>
      <c r="P6526" s="15">
        <f t="shared" si="606"/>
        <v>3</v>
      </c>
      <c r="Q6526">
        <f t="shared" si="607"/>
        <v>1</v>
      </c>
      <c r="R6526">
        <f t="shared" si="608"/>
        <v>2019</v>
      </c>
    </row>
    <row r="6527" spans="1:18" x14ac:dyDescent="0.25">
      <c r="A6527" s="6" t="s">
        <v>7552</v>
      </c>
      <c r="B6527" s="6" t="s">
        <v>652</v>
      </c>
      <c r="C6527" s="6" t="s">
        <v>527</v>
      </c>
      <c r="D6527" s="6" t="s">
        <v>106</v>
      </c>
      <c r="E6527" s="6" t="s">
        <v>1814</v>
      </c>
      <c r="F6527" s="10">
        <v>43650</v>
      </c>
      <c r="G6527" s="6">
        <v>2</v>
      </c>
      <c r="H6527" s="11">
        <f>VLOOKUP(B6527,[1]!Product_Data[#Data],4,0)</f>
        <v>217</v>
      </c>
      <c r="I6527" s="11">
        <f>VLOOKUP(B6527,[1]!Product_Data[#Data],3,0)</f>
        <v>171</v>
      </c>
      <c r="J6527" s="11">
        <f t="shared" si="609"/>
        <v>342</v>
      </c>
      <c r="K6527" s="11">
        <f t="shared" si="610"/>
        <v>434</v>
      </c>
      <c r="L6527" s="11">
        <f t="shared" si="611"/>
        <v>92</v>
      </c>
      <c r="M6527" t="str">
        <f>VLOOKUP(C6527,[1]!Location_Data[#Data],2,0)</f>
        <v>Stockton</v>
      </c>
      <c r="N6527" t="str">
        <f>VLOOKUP(D6527,[1]!Salespeople_Data[#Data],2,0)</f>
        <v>Patrick Ruiz</v>
      </c>
      <c r="O6527" t="str">
        <f>VLOOKUP(E6527,[1]!Customer_Data[#Data],2,0)</f>
        <v>Patrick Graham</v>
      </c>
      <c r="P6527" s="15">
        <f t="shared" si="606"/>
        <v>5</v>
      </c>
      <c r="Q6527">
        <f t="shared" si="607"/>
        <v>7</v>
      </c>
      <c r="R6527">
        <f t="shared" si="608"/>
        <v>2019</v>
      </c>
    </row>
    <row r="6528" spans="1:18" x14ac:dyDescent="0.25">
      <c r="A6528" s="6" t="s">
        <v>7553</v>
      </c>
      <c r="B6528" s="6" t="s">
        <v>18</v>
      </c>
      <c r="C6528" s="6" t="s">
        <v>9</v>
      </c>
      <c r="D6528" s="6" t="s">
        <v>96</v>
      </c>
      <c r="E6528" s="6" t="s">
        <v>443</v>
      </c>
      <c r="F6528" s="10">
        <v>43772</v>
      </c>
      <c r="G6528" s="6">
        <v>1</v>
      </c>
      <c r="H6528" s="11">
        <f>VLOOKUP(B6528,[1]!Product_Data[#Data],4,0)</f>
        <v>880</v>
      </c>
      <c r="I6528" s="11">
        <f>VLOOKUP(B6528,[1]!Product_Data[#Data],3,0)</f>
        <v>634</v>
      </c>
      <c r="J6528" s="11">
        <f t="shared" si="609"/>
        <v>634</v>
      </c>
      <c r="K6528" s="11">
        <f t="shared" si="610"/>
        <v>880</v>
      </c>
      <c r="L6528" s="11">
        <f t="shared" si="611"/>
        <v>246</v>
      </c>
      <c r="M6528" t="str">
        <f>VLOOKUP(C6528,[1]!Location_Data[#Data],2,0)</f>
        <v>San Mateo</v>
      </c>
      <c r="N6528" t="str">
        <f>VLOOKUP(D6528,[1]!Salespeople_Data[#Data],2,0)</f>
        <v>Brian Thomas</v>
      </c>
      <c r="O6528" t="str">
        <f>VLOOKUP(E6528,[1]!Customer_Data[#Data],2,0)</f>
        <v>Alan Perry</v>
      </c>
      <c r="P6528" s="15">
        <f t="shared" si="606"/>
        <v>1</v>
      </c>
      <c r="Q6528">
        <f t="shared" si="607"/>
        <v>11</v>
      </c>
      <c r="R6528">
        <f t="shared" si="608"/>
        <v>2019</v>
      </c>
    </row>
    <row r="6529" spans="1:18" x14ac:dyDescent="0.25">
      <c r="A6529" s="6" t="s">
        <v>7554</v>
      </c>
      <c r="B6529" s="6" t="s">
        <v>260</v>
      </c>
      <c r="C6529" s="6" t="s">
        <v>215</v>
      </c>
      <c r="D6529" s="6" t="s">
        <v>298</v>
      </c>
      <c r="E6529" s="6" t="s">
        <v>1341</v>
      </c>
      <c r="F6529" s="10">
        <v>43599</v>
      </c>
      <c r="G6529" s="6">
        <v>1</v>
      </c>
      <c r="H6529" s="11">
        <f>VLOOKUP(B6529,[1]!Product_Data[#Data],4,0)</f>
        <v>502</v>
      </c>
      <c r="I6529" s="11">
        <f>VLOOKUP(B6529,[1]!Product_Data[#Data],3,0)</f>
        <v>296</v>
      </c>
      <c r="J6529" s="11">
        <f t="shared" si="609"/>
        <v>296</v>
      </c>
      <c r="K6529" s="11">
        <f t="shared" si="610"/>
        <v>502</v>
      </c>
      <c r="L6529" s="11">
        <f t="shared" si="611"/>
        <v>206</v>
      </c>
      <c r="M6529" t="str">
        <f>VLOOKUP(C6529,[1]!Location_Data[#Data],2,0)</f>
        <v>El Cajon</v>
      </c>
      <c r="N6529" t="str">
        <f>VLOOKUP(D6529,[1]!Salespeople_Data[#Data],2,0)</f>
        <v>Kenneth Fields</v>
      </c>
      <c r="O6529" t="str">
        <f>VLOOKUP(E6529,[1]!Customer_Data[#Data],2,0)</f>
        <v>Frank Mason</v>
      </c>
      <c r="P6529" s="15">
        <f t="shared" si="606"/>
        <v>3</v>
      </c>
      <c r="Q6529">
        <f t="shared" si="607"/>
        <v>5</v>
      </c>
      <c r="R6529">
        <f t="shared" si="608"/>
        <v>2019</v>
      </c>
    </row>
    <row r="6530" spans="1:18" x14ac:dyDescent="0.25">
      <c r="A6530" s="6" t="s">
        <v>7555</v>
      </c>
      <c r="B6530" s="6" t="s">
        <v>177</v>
      </c>
      <c r="C6530" s="6" t="s">
        <v>62</v>
      </c>
      <c r="D6530" s="6" t="s">
        <v>141</v>
      </c>
      <c r="E6530" s="6" t="s">
        <v>196</v>
      </c>
      <c r="F6530" s="10">
        <v>43605</v>
      </c>
      <c r="G6530" s="6">
        <v>1</v>
      </c>
      <c r="H6530" s="11">
        <f>VLOOKUP(B6530,[1]!Product_Data[#Data],4,0)</f>
        <v>2497</v>
      </c>
      <c r="I6530" s="11">
        <f>VLOOKUP(B6530,[1]!Product_Data[#Data],3,0)</f>
        <v>1473</v>
      </c>
      <c r="J6530" s="11">
        <f t="shared" si="609"/>
        <v>1473</v>
      </c>
      <c r="K6530" s="11">
        <f t="shared" si="610"/>
        <v>2497</v>
      </c>
      <c r="L6530" s="11">
        <f t="shared" si="611"/>
        <v>1024</v>
      </c>
      <c r="M6530" t="str">
        <f>VLOOKUP(C6530,[1]!Location_Data[#Data],2,0)</f>
        <v>Fairfield</v>
      </c>
      <c r="N6530" t="str">
        <f>VLOOKUP(D6530,[1]!Salespeople_Data[#Data],2,0)</f>
        <v>Arthur Mccoy</v>
      </c>
      <c r="O6530" t="str">
        <f>VLOOKUP(E6530,[1]!Customer_Data[#Data],2,0)</f>
        <v>Alan Sims</v>
      </c>
      <c r="P6530" s="15">
        <f t="shared" ref="P6530:P6593" si="612">WEEKDAY(F6530)</f>
        <v>2</v>
      </c>
      <c r="Q6530">
        <f t="shared" ref="Q6530:Q6593" si="613">MONTH(F6530)</f>
        <v>5</v>
      </c>
      <c r="R6530">
        <f t="shared" ref="R6530:R6593" si="614">YEAR(F6530)</f>
        <v>2019</v>
      </c>
    </row>
    <row r="6531" spans="1:18" x14ac:dyDescent="0.25">
      <c r="A6531" s="6" t="s">
        <v>7556</v>
      </c>
      <c r="B6531" s="6" t="s">
        <v>245</v>
      </c>
      <c r="C6531" s="6" t="s">
        <v>74</v>
      </c>
      <c r="D6531" s="6" t="s">
        <v>71</v>
      </c>
      <c r="E6531" s="6" t="s">
        <v>133</v>
      </c>
      <c r="F6531" s="10">
        <v>43776</v>
      </c>
      <c r="G6531" s="6">
        <v>3</v>
      </c>
      <c r="H6531" s="11">
        <f>VLOOKUP(B6531,[1]!Product_Data[#Data],4,0)</f>
        <v>818</v>
      </c>
      <c r="I6531" s="11">
        <f>VLOOKUP(B6531,[1]!Product_Data[#Data],3,0)</f>
        <v>450</v>
      </c>
      <c r="J6531" s="11">
        <f t="shared" ref="J6531:J6594" si="615">PRODUCT(I6531,G6531)</f>
        <v>1350</v>
      </c>
      <c r="K6531" s="11">
        <f t="shared" ref="K6531:K6594" si="616">PRODUCT(H6531,G6531)</f>
        <v>2454</v>
      </c>
      <c r="L6531" s="11">
        <f t="shared" ref="L6531:L6594" si="617">K6531-J6531</f>
        <v>1104</v>
      </c>
      <c r="M6531" t="str">
        <f>VLOOKUP(C6531,[1]!Location_Data[#Data],2,0)</f>
        <v>West Covina</v>
      </c>
      <c r="N6531" t="str">
        <f>VLOOKUP(D6531,[1]!Salespeople_Data[#Data],2,0)</f>
        <v>Gary Rodriguez</v>
      </c>
      <c r="O6531" t="str">
        <f>VLOOKUP(E6531,[1]!Customer_Data[#Data],2,0)</f>
        <v>Scott Rice</v>
      </c>
      <c r="P6531" s="15">
        <f t="shared" si="612"/>
        <v>5</v>
      </c>
      <c r="Q6531">
        <f t="shared" si="613"/>
        <v>11</v>
      </c>
      <c r="R6531">
        <f t="shared" si="614"/>
        <v>2019</v>
      </c>
    </row>
    <row r="6532" spans="1:18" x14ac:dyDescent="0.25">
      <c r="A6532" s="6" t="s">
        <v>7557</v>
      </c>
      <c r="B6532" s="6" t="s">
        <v>267</v>
      </c>
      <c r="C6532" s="6" t="s">
        <v>149</v>
      </c>
      <c r="D6532" s="6" t="s">
        <v>20</v>
      </c>
      <c r="E6532" s="6" t="s">
        <v>2969</v>
      </c>
      <c r="F6532" s="10">
        <v>43761</v>
      </c>
      <c r="G6532" s="6">
        <v>4</v>
      </c>
      <c r="H6532" s="11">
        <f>VLOOKUP(B6532,[1]!Product_Data[#Data],4,0)</f>
        <v>400</v>
      </c>
      <c r="I6532" s="11">
        <f>VLOOKUP(B6532,[1]!Product_Data[#Data],3,0)</f>
        <v>208</v>
      </c>
      <c r="J6532" s="11">
        <f t="shared" si="615"/>
        <v>832</v>
      </c>
      <c r="K6532" s="11">
        <f t="shared" si="616"/>
        <v>1600</v>
      </c>
      <c r="L6532" s="11">
        <f t="shared" si="617"/>
        <v>768</v>
      </c>
      <c r="M6532" t="str">
        <f>VLOOKUP(C6532,[1]!Location_Data[#Data],2,0)</f>
        <v>Antioch</v>
      </c>
      <c r="N6532" t="str">
        <f>VLOOKUP(D6532,[1]!Salespeople_Data[#Data],2,0)</f>
        <v>Joshua Cook</v>
      </c>
      <c r="O6532" t="str">
        <f>VLOOKUP(E6532,[1]!Customer_Data[#Data],2,0)</f>
        <v>Daniel Barnes</v>
      </c>
      <c r="P6532" s="15">
        <f t="shared" si="612"/>
        <v>4</v>
      </c>
      <c r="Q6532">
        <f t="shared" si="613"/>
        <v>10</v>
      </c>
      <c r="R6532">
        <f t="shared" si="614"/>
        <v>2019</v>
      </c>
    </row>
    <row r="6533" spans="1:18" x14ac:dyDescent="0.25">
      <c r="A6533" s="6" t="s">
        <v>7558</v>
      </c>
      <c r="B6533" s="6" t="s">
        <v>177</v>
      </c>
      <c r="C6533" s="6" t="s">
        <v>570</v>
      </c>
      <c r="D6533" s="6" t="s">
        <v>413</v>
      </c>
      <c r="E6533" s="6" t="s">
        <v>1093</v>
      </c>
      <c r="F6533" s="10">
        <v>43641</v>
      </c>
      <c r="G6533" s="6">
        <v>4</v>
      </c>
      <c r="H6533" s="11">
        <f>VLOOKUP(B6533,[1]!Product_Data[#Data],4,0)</f>
        <v>2497</v>
      </c>
      <c r="I6533" s="11">
        <f>VLOOKUP(B6533,[1]!Product_Data[#Data],3,0)</f>
        <v>1473</v>
      </c>
      <c r="J6533" s="11">
        <f t="shared" si="615"/>
        <v>5892</v>
      </c>
      <c r="K6533" s="11">
        <f t="shared" si="616"/>
        <v>9988</v>
      </c>
      <c r="L6533" s="11">
        <f t="shared" si="617"/>
        <v>4096</v>
      </c>
      <c r="M6533" t="str">
        <f>VLOOKUP(C6533,[1]!Location_Data[#Data],2,0)</f>
        <v>Fresno</v>
      </c>
      <c r="N6533" t="str">
        <f>VLOOKUP(D6533,[1]!Salespeople_Data[#Data],2,0)</f>
        <v>Kenneth Bradley</v>
      </c>
      <c r="O6533" t="str">
        <f>VLOOKUP(E6533,[1]!Customer_Data[#Data],2,0)</f>
        <v>Victor Marshall</v>
      </c>
      <c r="P6533" s="15">
        <f t="shared" si="612"/>
        <v>3</v>
      </c>
      <c r="Q6533">
        <f t="shared" si="613"/>
        <v>6</v>
      </c>
      <c r="R6533">
        <f t="shared" si="614"/>
        <v>2019</v>
      </c>
    </row>
    <row r="6534" spans="1:18" x14ac:dyDescent="0.25">
      <c r="A6534" s="6" t="s">
        <v>7559</v>
      </c>
      <c r="B6534" s="6" t="s">
        <v>412</v>
      </c>
      <c r="C6534" s="6" t="s">
        <v>105</v>
      </c>
      <c r="D6534" s="6" t="s">
        <v>216</v>
      </c>
      <c r="E6534" s="6" t="s">
        <v>1680</v>
      </c>
      <c r="F6534" s="10">
        <v>43495</v>
      </c>
      <c r="G6534" s="6">
        <v>4</v>
      </c>
      <c r="H6534" s="11">
        <f>VLOOKUP(B6534,[1]!Product_Data[#Data],4,0)</f>
        <v>2396</v>
      </c>
      <c r="I6534" s="11">
        <f>VLOOKUP(B6534,[1]!Product_Data[#Data],3,0)</f>
        <v>1965</v>
      </c>
      <c r="J6534" s="11">
        <f t="shared" si="615"/>
        <v>7860</v>
      </c>
      <c r="K6534" s="11">
        <f t="shared" si="616"/>
        <v>9584</v>
      </c>
      <c r="L6534" s="11">
        <f t="shared" si="617"/>
        <v>1724</v>
      </c>
      <c r="M6534" t="str">
        <f>VLOOKUP(C6534,[1]!Location_Data[#Data],2,0)</f>
        <v>Daly City</v>
      </c>
      <c r="N6534" t="str">
        <f>VLOOKUP(D6534,[1]!Salespeople_Data[#Data],2,0)</f>
        <v>Ernest Wagner</v>
      </c>
      <c r="O6534" t="str">
        <f>VLOOKUP(E6534,[1]!Customer_Data[#Data],2,0)</f>
        <v>William Schmidt</v>
      </c>
      <c r="P6534" s="15">
        <f t="shared" si="612"/>
        <v>4</v>
      </c>
      <c r="Q6534">
        <f t="shared" si="613"/>
        <v>1</v>
      </c>
      <c r="R6534">
        <f t="shared" si="614"/>
        <v>2019</v>
      </c>
    </row>
    <row r="6535" spans="1:18" x14ac:dyDescent="0.25">
      <c r="A6535" s="6" t="s">
        <v>7560</v>
      </c>
      <c r="B6535" s="6" t="s">
        <v>203</v>
      </c>
      <c r="C6535" s="6" t="s">
        <v>48</v>
      </c>
      <c r="D6535" s="6" t="s">
        <v>298</v>
      </c>
      <c r="E6535" s="6" t="s">
        <v>513</v>
      </c>
      <c r="F6535" s="10">
        <v>43779</v>
      </c>
      <c r="G6535" s="6">
        <v>2</v>
      </c>
      <c r="H6535" s="11">
        <f>VLOOKUP(B6535,[1]!Product_Data[#Data],4,0)</f>
        <v>1414</v>
      </c>
      <c r="I6535" s="11">
        <f>VLOOKUP(B6535,[1]!Product_Data[#Data],3,0)</f>
        <v>962</v>
      </c>
      <c r="J6535" s="11">
        <f t="shared" si="615"/>
        <v>1924</v>
      </c>
      <c r="K6535" s="11">
        <f t="shared" si="616"/>
        <v>2828</v>
      </c>
      <c r="L6535" s="11">
        <f t="shared" si="617"/>
        <v>904</v>
      </c>
      <c r="M6535" t="str">
        <f>VLOOKUP(C6535,[1]!Location_Data[#Data],2,0)</f>
        <v>Rialto</v>
      </c>
      <c r="N6535" t="str">
        <f>VLOOKUP(D6535,[1]!Salespeople_Data[#Data],2,0)</f>
        <v>Kenneth Fields</v>
      </c>
      <c r="O6535" t="str">
        <f>VLOOKUP(E6535,[1]!Customer_Data[#Data],2,0)</f>
        <v>Wayne Hunter</v>
      </c>
      <c r="P6535" s="15">
        <f t="shared" si="612"/>
        <v>1</v>
      </c>
      <c r="Q6535">
        <f t="shared" si="613"/>
        <v>11</v>
      </c>
      <c r="R6535">
        <f t="shared" si="614"/>
        <v>2019</v>
      </c>
    </row>
    <row r="6536" spans="1:18" x14ac:dyDescent="0.25">
      <c r="A6536" s="6" t="s">
        <v>7561</v>
      </c>
      <c r="B6536" s="6" t="s">
        <v>245</v>
      </c>
      <c r="C6536" s="6" t="s">
        <v>156</v>
      </c>
      <c r="D6536" s="6" t="s">
        <v>25</v>
      </c>
      <c r="E6536" s="6" t="s">
        <v>2481</v>
      </c>
      <c r="F6536" s="10">
        <v>43663</v>
      </c>
      <c r="G6536" s="6">
        <v>1</v>
      </c>
      <c r="H6536" s="11">
        <f>VLOOKUP(B6536,[1]!Product_Data[#Data],4,0)</f>
        <v>818</v>
      </c>
      <c r="I6536" s="11">
        <f>VLOOKUP(B6536,[1]!Product_Data[#Data],3,0)</f>
        <v>450</v>
      </c>
      <c r="J6536" s="11">
        <f t="shared" si="615"/>
        <v>450</v>
      </c>
      <c r="K6536" s="11">
        <f t="shared" si="616"/>
        <v>818</v>
      </c>
      <c r="L6536" s="11">
        <f t="shared" si="617"/>
        <v>368</v>
      </c>
      <c r="M6536" t="str">
        <f>VLOOKUP(C6536,[1]!Location_Data[#Data],2,0)</f>
        <v>Sacramento</v>
      </c>
      <c r="N6536" t="str">
        <f>VLOOKUP(D6536,[1]!Salespeople_Data[#Data],2,0)</f>
        <v>Brian Davis</v>
      </c>
      <c r="O6536" t="str">
        <f>VLOOKUP(E6536,[1]!Customer_Data[#Data],2,0)</f>
        <v>Gerald Palmer</v>
      </c>
      <c r="P6536" s="15">
        <f t="shared" si="612"/>
        <v>4</v>
      </c>
      <c r="Q6536">
        <f t="shared" si="613"/>
        <v>7</v>
      </c>
      <c r="R6536">
        <f t="shared" si="614"/>
        <v>2019</v>
      </c>
    </row>
    <row r="6537" spans="1:18" x14ac:dyDescent="0.25">
      <c r="A6537" s="6" t="s">
        <v>7562</v>
      </c>
      <c r="B6537" s="6" t="s">
        <v>125</v>
      </c>
      <c r="C6537" s="6" t="s">
        <v>436</v>
      </c>
      <c r="D6537" s="6" t="s">
        <v>87</v>
      </c>
      <c r="E6537" s="6" t="s">
        <v>117</v>
      </c>
      <c r="F6537" s="10">
        <v>43655</v>
      </c>
      <c r="G6537" s="6">
        <v>4</v>
      </c>
      <c r="H6537" s="11">
        <f>VLOOKUP(B6537,[1]!Product_Data[#Data],4,0)</f>
        <v>1826</v>
      </c>
      <c r="I6537" s="11">
        <f>VLOOKUP(B6537,[1]!Product_Data[#Data],3,0)</f>
        <v>1443</v>
      </c>
      <c r="J6537" s="11">
        <f t="shared" si="615"/>
        <v>5772</v>
      </c>
      <c r="K6537" s="11">
        <f t="shared" si="616"/>
        <v>7304</v>
      </c>
      <c r="L6537" s="11">
        <f t="shared" si="617"/>
        <v>1532</v>
      </c>
      <c r="M6537" t="str">
        <f>VLOOKUP(C6537,[1]!Location_Data[#Data],2,0)</f>
        <v>Jurupa Valley</v>
      </c>
      <c r="N6537" t="str">
        <f>VLOOKUP(D6537,[1]!Salespeople_Data[#Data],2,0)</f>
        <v>Martin Perry</v>
      </c>
      <c r="O6537" t="str">
        <f>VLOOKUP(E6537,[1]!Customer_Data[#Data],2,0)</f>
        <v>Anthony Turner</v>
      </c>
      <c r="P6537" s="15">
        <f t="shared" si="612"/>
        <v>3</v>
      </c>
      <c r="Q6537">
        <f t="shared" si="613"/>
        <v>7</v>
      </c>
      <c r="R6537">
        <f t="shared" si="614"/>
        <v>2019</v>
      </c>
    </row>
    <row r="6538" spans="1:18" x14ac:dyDescent="0.25">
      <c r="A6538" s="6" t="s">
        <v>7563</v>
      </c>
      <c r="B6538" s="6" t="s">
        <v>189</v>
      </c>
      <c r="C6538" s="6" t="s">
        <v>242</v>
      </c>
      <c r="D6538" s="6" t="s">
        <v>53</v>
      </c>
      <c r="E6538" s="6" t="s">
        <v>2282</v>
      </c>
      <c r="F6538" s="10">
        <v>43564</v>
      </c>
      <c r="G6538" s="6">
        <v>1</v>
      </c>
      <c r="H6538" s="11">
        <f>VLOOKUP(B6538,[1]!Product_Data[#Data],4,0)</f>
        <v>1783</v>
      </c>
      <c r="I6538" s="11">
        <f>VLOOKUP(B6538,[1]!Product_Data[#Data],3,0)</f>
        <v>1516</v>
      </c>
      <c r="J6538" s="11">
        <f t="shared" si="615"/>
        <v>1516</v>
      </c>
      <c r="K6538" s="11">
        <f t="shared" si="616"/>
        <v>1783</v>
      </c>
      <c r="L6538" s="11">
        <f t="shared" si="617"/>
        <v>267</v>
      </c>
      <c r="M6538" t="str">
        <f>VLOOKUP(C6538,[1]!Location_Data[#Data],2,0)</f>
        <v>Downey</v>
      </c>
      <c r="N6538" t="str">
        <f>VLOOKUP(D6538,[1]!Salespeople_Data[#Data],2,0)</f>
        <v>Scott Mason</v>
      </c>
      <c r="O6538" t="str">
        <f>VLOOKUP(E6538,[1]!Customer_Data[#Data],2,0)</f>
        <v>Shawn Torres</v>
      </c>
      <c r="P6538" s="15">
        <f t="shared" si="612"/>
        <v>3</v>
      </c>
      <c r="Q6538">
        <f t="shared" si="613"/>
        <v>4</v>
      </c>
      <c r="R6538">
        <f t="shared" si="614"/>
        <v>2019</v>
      </c>
    </row>
    <row r="6539" spans="1:18" x14ac:dyDescent="0.25">
      <c r="A6539" s="6" t="s">
        <v>7564</v>
      </c>
      <c r="B6539" s="6" t="s">
        <v>235</v>
      </c>
      <c r="C6539" s="6" t="s">
        <v>386</v>
      </c>
      <c r="D6539" s="6" t="s">
        <v>269</v>
      </c>
      <c r="E6539" s="6" t="s">
        <v>294</v>
      </c>
      <c r="F6539" s="10">
        <v>43466</v>
      </c>
      <c r="G6539" s="6">
        <v>2</v>
      </c>
      <c r="H6539" s="11">
        <f>VLOOKUP(B6539,[1]!Product_Data[#Data],4,0)</f>
        <v>1887</v>
      </c>
      <c r="I6539" s="11">
        <f>VLOOKUP(B6539,[1]!Product_Data[#Data],3,0)</f>
        <v>1378</v>
      </c>
      <c r="J6539" s="11">
        <f t="shared" si="615"/>
        <v>2756</v>
      </c>
      <c r="K6539" s="11">
        <f t="shared" si="616"/>
        <v>3774</v>
      </c>
      <c r="L6539" s="11">
        <f t="shared" si="617"/>
        <v>1018</v>
      </c>
      <c r="M6539" t="str">
        <f>VLOOKUP(C6539,[1]!Location_Data[#Data],2,0)</f>
        <v>Carlsbad</v>
      </c>
      <c r="N6539" t="str">
        <f>VLOOKUP(D6539,[1]!Salespeople_Data[#Data],2,0)</f>
        <v>Kevin Butler</v>
      </c>
      <c r="O6539" t="str">
        <f>VLOOKUP(E6539,[1]!Customer_Data[#Data],2,0)</f>
        <v>Eric Bowman</v>
      </c>
      <c r="P6539" s="15">
        <f t="shared" si="612"/>
        <v>3</v>
      </c>
      <c r="Q6539">
        <f t="shared" si="613"/>
        <v>1</v>
      </c>
      <c r="R6539">
        <f t="shared" si="614"/>
        <v>2019</v>
      </c>
    </row>
    <row r="6540" spans="1:18" x14ac:dyDescent="0.25">
      <c r="A6540" s="6" t="s">
        <v>7565</v>
      </c>
      <c r="B6540" s="6" t="s">
        <v>553</v>
      </c>
      <c r="C6540" s="6" t="s">
        <v>186</v>
      </c>
      <c r="D6540" s="6" t="s">
        <v>75</v>
      </c>
      <c r="E6540" s="6" t="s">
        <v>2756</v>
      </c>
      <c r="F6540" s="10">
        <v>43730</v>
      </c>
      <c r="G6540" s="6">
        <v>3</v>
      </c>
      <c r="H6540" s="11">
        <f>VLOOKUP(B6540,[1]!Product_Data[#Data],4,0)</f>
        <v>1798</v>
      </c>
      <c r="I6540" s="11">
        <f>VLOOKUP(B6540,[1]!Product_Data[#Data],3,0)</f>
        <v>971</v>
      </c>
      <c r="J6540" s="11">
        <f t="shared" si="615"/>
        <v>2913</v>
      </c>
      <c r="K6540" s="11">
        <f t="shared" si="616"/>
        <v>5394</v>
      </c>
      <c r="L6540" s="11">
        <f t="shared" si="617"/>
        <v>2481</v>
      </c>
      <c r="M6540" t="str">
        <f>VLOOKUP(C6540,[1]!Location_Data[#Data],2,0)</f>
        <v>Riverside</v>
      </c>
      <c r="N6540" t="str">
        <f>VLOOKUP(D6540,[1]!Salespeople_Data[#Data],2,0)</f>
        <v>Roger Robertson</v>
      </c>
      <c r="O6540" t="str">
        <f>VLOOKUP(E6540,[1]!Customer_Data[#Data],2,0)</f>
        <v>Earl Ortiz</v>
      </c>
      <c r="P6540" s="15">
        <f t="shared" si="612"/>
        <v>1</v>
      </c>
      <c r="Q6540">
        <f t="shared" si="613"/>
        <v>9</v>
      </c>
      <c r="R6540">
        <f t="shared" si="614"/>
        <v>2019</v>
      </c>
    </row>
    <row r="6541" spans="1:18" x14ac:dyDescent="0.25">
      <c r="A6541" s="6" t="s">
        <v>7566</v>
      </c>
      <c r="B6541" s="6" t="s">
        <v>256</v>
      </c>
      <c r="C6541" s="6" t="s">
        <v>272</v>
      </c>
      <c r="D6541" s="6" t="s">
        <v>40</v>
      </c>
      <c r="E6541" s="6" t="s">
        <v>2663</v>
      </c>
      <c r="F6541" s="10">
        <v>43629</v>
      </c>
      <c r="G6541" s="6">
        <v>4</v>
      </c>
      <c r="H6541" s="11">
        <f>VLOOKUP(B6541,[1]!Product_Data[#Data],4,0)</f>
        <v>596</v>
      </c>
      <c r="I6541" s="11">
        <f>VLOOKUP(B6541,[1]!Product_Data[#Data],3,0)</f>
        <v>358</v>
      </c>
      <c r="J6541" s="11">
        <f t="shared" si="615"/>
        <v>1432</v>
      </c>
      <c r="K6541" s="11">
        <f t="shared" si="616"/>
        <v>2384</v>
      </c>
      <c r="L6541" s="11">
        <f t="shared" si="617"/>
        <v>952</v>
      </c>
      <c r="M6541" t="str">
        <f>VLOOKUP(C6541,[1]!Location_Data[#Data],2,0)</f>
        <v>Torrance</v>
      </c>
      <c r="N6541" t="str">
        <f>VLOOKUP(D6541,[1]!Salespeople_Data[#Data],2,0)</f>
        <v>Brian Hansen</v>
      </c>
      <c r="O6541" t="str">
        <f>VLOOKUP(E6541,[1]!Customer_Data[#Data],2,0)</f>
        <v>Walter Woods</v>
      </c>
      <c r="P6541" s="15">
        <f t="shared" si="612"/>
        <v>5</v>
      </c>
      <c r="Q6541">
        <f t="shared" si="613"/>
        <v>6</v>
      </c>
      <c r="R6541">
        <f t="shared" si="614"/>
        <v>2019</v>
      </c>
    </row>
    <row r="6542" spans="1:18" x14ac:dyDescent="0.25">
      <c r="A6542" s="6" t="s">
        <v>7567</v>
      </c>
      <c r="B6542" s="6" t="s">
        <v>818</v>
      </c>
      <c r="C6542" s="6" t="s">
        <v>44</v>
      </c>
      <c r="D6542" s="6" t="s">
        <v>257</v>
      </c>
      <c r="E6542" s="6" t="s">
        <v>974</v>
      </c>
      <c r="F6542" s="10">
        <v>43566</v>
      </c>
      <c r="G6542" s="6">
        <v>3</v>
      </c>
      <c r="H6542" s="11">
        <f>VLOOKUP(B6542,[1]!Product_Data[#Data],4,0)</f>
        <v>1638</v>
      </c>
      <c r="I6542" s="11">
        <f>VLOOKUP(B6542,[1]!Product_Data[#Data],3,0)</f>
        <v>1261</v>
      </c>
      <c r="J6542" s="11">
        <f t="shared" si="615"/>
        <v>3783</v>
      </c>
      <c r="K6542" s="11">
        <f t="shared" si="616"/>
        <v>4914</v>
      </c>
      <c r="L6542" s="11">
        <f t="shared" si="617"/>
        <v>1131</v>
      </c>
      <c r="M6542" t="str">
        <f>VLOOKUP(C6542,[1]!Location_Data[#Data],2,0)</f>
        <v>Moreno Valley</v>
      </c>
      <c r="N6542" t="str">
        <f>VLOOKUP(D6542,[1]!Salespeople_Data[#Data],2,0)</f>
        <v>Jerry Perry</v>
      </c>
      <c r="O6542" t="str">
        <f>VLOOKUP(E6542,[1]!Customer_Data[#Data],2,0)</f>
        <v>Patrick Morales</v>
      </c>
      <c r="P6542" s="15">
        <f t="shared" si="612"/>
        <v>5</v>
      </c>
      <c r="Q6542">
        <f t="shared" si="613"/>
        <v>4</v>
      </c>
      <c r="R6542">
        <f t="shared" si="614"/>
        <v>2019</v>
      </c>
    </row>
    <row r="6543" spans="1:18" x14ac:dyDescent="0.25">
      <c r="A6543" s="6" t="s">
        <v>7568</v>
      </c>
      <c r="B6543" s="6" t="s">
        <v>605</v>
      </c>
      <c r="C6543" s="6" t="s">
        <v>242</v>
      </c>
      <c r="D6543" s="6" t="s">
        <v>356</v>
      </c>
      <c r="E6543" s="6" t="s">
        <v>371</v>
      </c>
      <c r="F6543" s="10">
        <v>43634</v>
      </c>
      <c r="G6543" s="6">
        <v>1</v>
      </c>
      <c r="H6543" s="11">
        <f>VLOOKUP(B6543,[1]!Product_Data[#Data],4,0)</f>
        <v>913</v>
      </c>
      <c r="I6543" s="11">
        <f>VLOOKUP(B6543,[1]!Product_Data[#Data],3,0)</f>
        <v>584</v>
      </c>
      <c r="J6543" s="11">
        <f t="shared" si="615"/>
        <v>584</v>
      </c>
      <c r="K6543" s="11">
        <f t="shared" si="616"/>
        <v>913</v>
      </c>
      <c r="L6543" s="11">
        <f t="shared" si="617"/>
        <v>329</v>
      </c>
      <c r="M6543" t="str">
        <f>VLOOKUP(C6543,[1]!Location_Data[#Data],2,0)</f>
        <v>Downey</v>
      </c>
      <c r="N6543" t="str">
        <f>VLOOKUP(D6543,[1]!Salespeople_Data[#Data],2,0)</f>
        <v>Jimmy Young</v>
      </c>
      <c r="O6543" t="str">
        <f>VLOOKUP(E6543,[1]!Customer_Data[#Data],2,0)</f>
        <v>Wayne Gordon</v>
      </c>
      <c r="P6543" s="15">
        <f t="shared" si="612"/>
        <v>3</v>
      </c>
      <c r="Q6543">
        <f t="shared" si="613"/>
        <v>6</v>
      </c>
      <c r="R6543">
        <f t="shared" si="614"/>
        <v>2019</v>
      </c>
    </row>
    <row r="6544" spans="1:18" x14ac:dyDescent="0.25">
      <c r="A6544" s="6" t="s">
        <v>7569</v>
      </c>
      <c r="B6544" s="6" t="s">
        <v>252</v>
      </c>
      <c r="C6544" s="6" t="s">
        <v>169</v>
      </c>
      <c r="D6544" s="6" t="s">
        <v>159</v>
      </c>
      <c r="E6544" s="6" t="s">
        <v>2182</v>
      </c>
      <c r="F6544" s="10">
        <v>43805</v>
      </c>
      <c r="G6544" s="6">
        <v>2</v>
      </c>
      <c r="H6544" s="11">
        <f>VLOOKUP(B6544,[1]!Product_Data[#Data],4,0)</f>
        <v>1899</v>
      </c>
      <c r="I6544" s="11">
        <f>VLOOKUP(B6544,[1]!Product_Data[#Data],3,0)</f>
        <v>1044</v>
      </c>
      <c r="J6544" s="11">
        <f t="shared" si="615"/>
        <v>2088</v>
      </c>
      <c r="K6544" s="11">
        <f t="shared" si="616"/>
        <v>3798</v>
      </c>
      <c r="L6544" s="11">
        <f t="shared" si="617"/>
        <v>1710</v>
      </c>
      <c r="M6544" t="str">
        <f>VLOOKUP(C6544,[1]!Location_Data[#Data],2,0)</f>
        <v>Vista</v>
      </c>
      <c r="N6544" t="str">
        <f>VLOOKUP(D6544,[1]!Salespeople_Data[#Data],2,0)</f>
        <v>Bobby Russell</v>
      </c>
      <c r="O6544" t="str">
        <f>VLOOKUP(E6544,[1]!Customer_Data[#Data],2,0)</f>
        <v>Jeremy Vasquez</v>
      </c>
      <c r="P6544" s="15">
        <f t="shared" si="612"/>
        <v>6</v>
      </c>
      <c r="Q6544">
        <f t="shared" si="613"/>
        <v>12</v>
      </c>
      <c r="R6544">
        <f t="shared" si="614"/>
        <v>2019</v>
      </c>
    </row>
    <row r="6545" spans="1:18" x14ac:dyDescent="0.25">
      <c r="A6545" s="6" t="s">
        <v>7570</v>
      </c>
      <c r="B6545" s="6" t="s">
        <v>400</v>
      </c>
      <c r="C6545" s="6" t="s">
        <v>9</v>
      </c>
      <c r="D6545" s="6" t="s">
        <v>111</v>
      </c>
      <c r="E6545" s="6" t="s">
        <v>1854</v>
      </c>
      <c r="F6545" s="10">
        <v>43719</v>
      </c>
      <c r="G6545" s="6">
        <v>1</v>
      </c>
      <c r="H6545" s="11">
        <f>VLOOKUP(B6545,[1]!Product_Data[#Data],4,0)</f>
        <v>886</v>
      </c>
      <c r="I6545" s="11">
        <f>VLOOKUP(B6545,[1]!Product_Data[#Data],3,0)</f>
        <v>478</v>
      </c>
      <c r="J6545" s="11">
        <f t="shared" si="615"/>
        <v>478</v>
      </c>
      <c r="K6545" s="11">
        <f t="shared" si="616"/>
        <v>886</v>
      </c>
      <c r="L6545" s="11">
        <f t="shared" si="617"/>
        <v>408</v>
      </c>
      <c r="M6545" t="str">
        <f>VLOOKUP(C6545,[1]!Location_Data[#Data],2,0)</f>
        <v>San Mateo</v>
      </c>
      <c r="N6545" t="str">
        <f>VLOOKUP(D6545,[1]!Salespeople_Data[#Data],2,0)</f>
        <v>Ryan Welch</v>
      </c>
      <c r="O6545" t="str">
        <f>VLOOKUP(E6545,[1]!Customer_Data[#Data],2,0)</f>
        <v>Carlos Miller</v>
      </c>
      <c r="P6545" s="15">
        <f t="shared" si="612"/>
        <v>4</v>
      </c>
      <c r="Q6545">
        <f t="shared" si="613"/>
        <v>9</v>
      </c>
      <c r="R6545">
        <f t="shared" si="614"/>
        <v>2019</v>
      </c>
    </row>
    <row r="6546" spans="1:18" x14ac:dyDescent="0.25">
      <c r="A6546" s="6" t="s">
        <v>7571</v>
      </c>
      <c r="B6546" s="6" t="s">
        <v>109</v>
      </c>
      <c r="C6546" s="6" t="s">
        <v>79</v>
      </c>
      <c r="D6546" s="6" t="s">
        <v>75</v>
      </c>
      <c r="E6546" s="6" t="s">
        <v>1357</v>
      </c>
      <c r="F6546" s="10">
        <v>43507</v>
      </c>
      <c r="G6546" s="6">
        <v>1</v>
      </c>
      <c r="H6546" s="11">
        <f>VLOOKUP(B6546,[1]!Product_Data[#Data],4,0)</f>
        <v>1783</v>
      </c>
      <c r="I6546" s="11">
        <f>VLOOKUP(B6546,[1]!Product_Data[#Data],3,0)</f>
        <v>1230</v>
      </c>
      <c r="J6546" s="11">
        <f t="shared" si="615"/>
        <v>1230</v>
      </c>
      <c r="K6546" s="11">
        <f t="shared" si="616"/>
        <v>1783</v>
      </c>
      <c r="L6546" s="11">
        <f t="shared" si="617"/>
        <v>553</v>
      </c>
      <c r="M6546" t="str">
        <f>VLOOKUP(C6546,[1]!Location_Data[#Data],2,0)</f>
        <v>Palmdale</v>
      </c>
      <c r="N6546" t="str">
        <f>VLOOKUP(D6546,[1]!Salespeople_Data[#Data],2,0)</f>
        <v>Roger Robertson</v>
      </c>
      <c r="O6546" t="str">
        <f>VLOOKUP(E6546,[1]!Customer_Data[#Data],2,0)</f>
        <v>Jack Phillips</v>
      </c>
      <c r="P6546" s="15">
        <f t="shared" si="612"/>
        <v>2</v>
      </c>
      <c r="Q6546">
        <f t="shared" si="613"/>
        <v>2</v>
      </c>
      <c r="R6546">
        <f t="shared" si="614"/>
        <v>2019</v>
      </c>
    </row>
    <row r="6547" spans="1:18" x14ac:dyDescent="0.25">
      <c r="A6547" s="6" t="s">
        <v>7572</v>
      </c>
      <c r="B6547" s="6" t="s">
        <v>33</v>
      </c>
      <c r="C6547" s="6" t="s">
        <v>90</v>
      </c>
      <c r="D6547" s="6" t="s">
        <v>159</v>
      </c>
      <c r="E6547" s="6" t="s">
        <v>2422</v>
      </c>
      <c r="F6547" s="10">
        <v>43559</v>
      </c>
      <c r="G6547" s="6">
        <v>3</v>
      </c>
      <c r="H6547" s="11">
        <f>VLOOKUP(B6547,[1]!Product_Data[#Data],4,0)</f>
        <v>1582</v>
      </c>
      <c r="I6547" s="11">
        <f>VLOOKUP(B6547,[1]!Product_Data[#Data],3,0)</f>
        <v>1234</v>
      </c>
      <c r="J6547" s="11">
        <f t="shared" si="615"/>
        <v>3702</v>
      </c>
      <c r="K6547" s="11">
        <f t="shared" si="616"/>
        <v>4746</v>
      </c>
      <c r="L6547" s="11">
        <f t="shared" si="617"/>
        <v>1044</v>
      </c>
      <c r="M6547" t="str">
        <f>VLOOKUP(C6547,[1]!Location_Data[#Data],2,0)</f>
        <v>Irvine</v>
      </c>
      <c r="N6547" t="str">
        <f>VLOOKUP(D6547,[1]!Salespeople_Data[#Data],2,0)</f>
        <v>Bobby Russell</v>
      </c>
      <c r="O6547" t="str">
        <f>VLOOKUP(E6547,[1]!Customer_Data[#Data],2,0)</f>
        <v>John Hunt</v>
      </c>
      <c r="P6547" s="15">
        <f t="shared" si="612"/>
        <v>5</v>
      </c>
      <c r="Q6547">
        <f t="shared" si="613"/>
        <v>4</v>
      </c>
      <c r="R6547">
        <f t="shared" si="614"/>
        <v>2019</v>
      </c>
    </row>
    <row r="6548" spans="1:18" x14ac:dyDescent="0.25">
      <c r="A6548" s="6" t="s">
        <v>7573</v>
      </c>
      <c r="B6548" s="6" t="s">
        <v>132</v>
      </c>
      <c r="C6548" s="6" t="s">
        <v>596</v>
      </c>
      <c r="D6548" s="6" t="s">
        <v>30</v>
      </c>
      <c r="E6548" s="6" t="s">
        <v>644</v>
      </c>
      <c r="F6548" s="10">
        <v>43668</v>
      </c>
      <c r="G6548" s="6">
        <v>1</v>
      </c>
      <c r="H6548" s="11">
        <f>VLOOKUP(B6548,[1]!Product_Data[#Data],4,0)</f>
        <v>2091</v>
      </c>
      <c r="I6548" s="11">
        <f>VLOOKUP(B6548,[1]!Product_Data[#Data],3,0)</f>
        <v>1485</v>
      </c>
      <c r="J6548" s="11">
        <f t="shared" si="615"/>
        <v>1485</v>
      </c>
      <c r="K6548" s="11">
        <f t="shared" si="616"/>
        <v>2091</v>
      </c>
      <c r="L6548" s="11">
        <f t="shared" si="617"/>
        <v>606</v>
      </c>
      <c r="M6548" t="str">
        <f>VLOOKUP(C6548,[1]!Location_Data[#Data],2,0)</f>
        <v>Fremont</v>
      </c>
      <c r="N6548" t="str">
        <f>VLOOKUP(D6548,[1]!Salespeople_Data[#Data],2,0)</f>
        <v>Carl Hall</v>
      </c>
      <c r="O6548" t="str">
        <f>VLOOKUP(E6548,[1]!Customer_Data[#Data],2,0)</f>
        <v>Billy Evans</v>
      </c>
      <c r="P6548" s="15">
        <f t="shared" si="612"/>
        <v>2</v>
      </c>
      <c r="Q6548">
        <f t="shared" si="613"/>
        <v>7</v>
      </c>
      <c r="R6548">
        <f t="shared" si="614"/>
        <v>2019</v>
      </c>
    </row>
    <row r="6549" spans="1:18" x14ac:dyDescent="0.25">
      <c r="A6549" s="6" t="s">
        <v>7574</v>
      </c>
      <c r="B6549" s="6" t="s">
        <v>86</v>
      </c>
      <c r="C6549" s="6" t="s">
        <v>229</v>
      </c>
      <c r="D6549" s="6" t="s">
        <v>71</v>
      </c>
      <c r="E6549" s="6" t="s">
        <v>1924</v>
      </c>
      <c r="F6549" s="10">
        <v>43720</v>
      </c>
      <c r="G6549" s="6">
        <v>1</v>
      </c>
      <c r="H6549" s="11">
        <f>VLOOKUP(B6549,[1]!Product_Data[#Data],4,0)</f>
        <v>1725</v>
      </c>
      <c r="I6549" s="11">
        <f>VLOOKUP(B6549,[1]!Product_Data[#Data],3,0)</f>
        <v>1363</v>
      </c>
      <c r="J6549" s="11">
        <f t="shared" si="615"/>
        <v>1363</v>
      </c>
      <c r="K6549" s="11">
        <f t="shared" si="616"/>
        <v>1725</v>
      </c>
      <c r="L6549" s="11">
        <f t="shared" si="617"/>
        <v>362</v>
      </c>
      <c r="M6549" t="str">
        <f>VLOOKUP(C6549,[1]!Location_Data[#Data],2,0)</f>
        <v>San Jose</v>
      </c>
      <c r="N6549" t="str">
        <f>VLOOKUP(D6549,[1]!Salespeople_Data[#Data],2,0)</f>
        <v>Gary Rodriguez</v>
      </c>
      <c r="O6549" t="str">
        <f>VLOOKUP(E6549,[1]!Customer_Data[#Data],2,0)</f>
        <v>Eric Alvarez</v>
      </c>
      <c r="P6549" s="15">
        <f t="shared" si="612"/>
        <v>5</v>
      </c>
      <c r="Q6549">
        <f t="shared" si="613"/>
        <v>9</v>
      </c>
      <c r="R6549">
        <f t="shared" si="614"/>
        <v>2019</v>
      </c>
    </row>
    <row r="6550" spans="1:18" x14ac:dyDescent="0.25">
      <c r="A6550" s="6" t="s">
        <v>7575</v>
      </c>
      <c r="B6550" s="6" t="s">
        <v>400</v>
      </c>
      <c r="C6550" s="6" t="s">
        <v>469</v>
      </c>
      <c r="D6550" s="6" t="s">
        <v>359</v>
      </c>
      <c r="E6550" s="6" t="s">
        <v>92</v>
      </c>
      <c r="F6550" s="10">
        <v>43496</v>
      </c>
      <c r="G6550" s="6">
        <v>3</v>
      </c>
      <c r="H6550" s="11">
        <f>VLOOKUP(B6550,[1]!Product_Data[#Data],4,0)</f>
        <v>886</v>
      </c>
      <c r="I6550" s="11">
        <f>VLOOKUP(B6550,[1]!Product_Data[#Data],3,0)</f>
        <v>478</v>
      </c>
      <c r="J6550" s="11">
        <f t="shared" si="615"/>
        <v>1434</v>
      </c>
      <c r="K6550" s="11">
        <f t="shared" si="616"/>
        <v>2658</v>
      </c>
      <c r="L6550" s="11">
        <f t="shared" si="617"/>
        <v>1224</v>
      </c>
      <c r="M6550" t="str">
        <f>VLOOKUP(C6550,[1]!Location_Data[#Data],2,0)</f>
        <v>Escondido</v>
      </c>
      <c r="N6550" t="str">
        <f>VLOOKUP(D6550,[1]!Salespeople_Data[#Data],2,0)</f>
        <v>Eugene Holmes</v>
      </c>
      <c r="O6550" t="str">
        <f>VLOOKUP(E6550,[1]!Customer_Data[#Data],2,0)</f>
        <v>Charles Hughes</v>
      </c>
      <c r="P6550" s="15">
        <f t="shared" si="612"/>
        <v>5</v>
      </c>
      <c r="Q6550">
        <f t="shared" si="613"/>
        <v>1</v>
      </c>
      <c r="R6550">
        <f t="shared" si="614"/>
        <v>2019</v>
      </c>
    </row>
    <row r="6551" spans="1:18" x14ac:dyDescent="0.25">
      <c r="A6551" s="6" t="s">
        <v>7576</v>
      </c>
      <c r="B6551" s="6" t="s">
        <v>13</v>
      </c>
      <c r="C6551" s="6" t="s">
        <v>14</v>
      </c>
      <c r="D6551" s="6" t="s">
        <v>413</v>
      </c>
      <c r="E6551" s="6" t="s">
        <v>929</v>
      </c>
      <c r="F6551" s="10">
        <v>43667</v>
      </c>
      <c r="G6551" s="6">
        <v>1</v>
      </c>
      <c r="H6551" s="11">
        <f>VLOOKUP(B6551,[1]!Product_Data[#Data],4,0)</f>
        <v>1022</v>
      </c>
      <c r="I6551" s="11">
        <f>VLOOKUP(B6551,[1]!Product_Data[#Data],3,0)</f>
        <v>818</v>
      </c>
      <c r="J6551" s="11">
        <f t="shared" si="615"/>
        <v>818</v>
      </c>
      <c r="K6551" s="11">
        <f t="shared" si="616"/>
        <v>1022</v>
      </c>
      <c r="L6551" s="11">
        <f t="shared" si="617"/>
        <v>204</v>
      </c>
      <c r="M6551" t="str">
        <f>VLOOKUP(C6551,[1]!Location_Data[#Data],2,0)</f>
        <v>Santa Clarita</v>
      </c>
      <c r="N6551" t="str">
        <f>VLOOKUP(D6551,[1]!Salespeople_Data[#Data],2,0)</f>
        <v>Kenneth Bradley</v>
      </c>
      <c r="O6551" t="str">
        <f>VLOOKUP(E6551,[1]!Customer_Data[#Data],2,0)</f>
        <v>Victor Ramos</v>
      </c>
      <c r="P6551" s="15">
        <f t="shared" si="612"/>
        <v>1</v>
      </c>
      <c r="Q6551">
        <f t="shared" si="613"/>
        <v>7</v>
      </c>
      <c r="R6551">
        <f t="shared" si="614"/>
        <v>2019</v>
      </c>
    </row>
    <row r="6552" spans="1:18" x14ac:dyDescent="0.25">
      <c r="A6552" s="6" t="s">
        <v>7577</v>
      </c>
      <c r="B6552" s="6" t="s">
        <v>18</v>
      </c>
      <c r="C6552" s="6" t="s">
        <v>186</v>
      </c>
      <c r="D6552" s="6" t="s">
        <v>356</v>
      </c>
      <c r="E6552" s="6" t="s">
        <v>306</v>
      </c>
      <c r="F6552" s="10">
        <v>43524</v>
      </c>
      <c r="G6552" s="6">
        <v>3</v>
      </c>
      <c r="H6552" s="11">
        <f>VLOOKUP(B6552,[1]!Product_Data[#Data],4,0)</f>
        <v>880</v>
      </c>
      <c r="I6552" s="11">
        <f>VLOOKUP(B6552,[1]!Product_Data[#Data],3,0)</f>
        <v>634</v>
      </c>
      <c r="J6552" s="11">
        <f t="shared" si="615"/>
        <v>1902</v>
      </c>
      <c r="K6552" s="11">
        <f t="shared" si="616"/>
        <v>2640</v>
      </c>
      <c r="L6552" s="11">
        <f t="shared" si="617"/>
        <v>738</v>
      </c>
      <c r="M6552" t="str">
        <f>VLOOKUP(C6552,[1]!Location_Data[#Data],2,0)</f>
        <v>Riverside</v>
      </c>
      <c r="N6552" t="str">
        <f>VLOOKUP(D6552,[1]!Salespeople_Data[#Data],2,0)</f>
        <v>Jimmy Young</v>
      </c>
      <c r="O6552" t="str">
        <f>VLOOKUP(E6552,[1]!Customer_Data[#Data],2,0)</f>
        <v>Sean Black</v>
      </c>
      <c r="P6552" s="15">
        <f t="shared" si="612"/>
        <v>5</v>
      </c>
      <c r="Q6552">
        <f t="shared" si="613"/>
        <v>2</v>
      </c>
      <c r="R6552">
        <f t="shared" si="614"/>
        <v>2019</v>
      </c>
    </row>
    <row r="6553" spans="1:18" x14ac:dyDescent="0.25">
      <c r="A6553" s="6" t="s">
        <v>7578</v>
      </c>
      <c r="B6553" s="6" t="s">
        <v>164</v>
      </c>
      <c r="C6553" s="6" t="s">
        <v>386</v>
      </c>
      <c r="D6553" s="6" t="s">
        <v>53</v>
      </c>
      <c r="E6553" s="6" t="s">
        <v>265</v>
      </c>
      <c r="F6553" s="10">
        <v>43717</v>
      </c>
      <c r="G6553" s="6">
        <v>1</v>
      </c>
      <c r="H6553" s="11">
        <f>VLOOKUP(B6553,[1]!Product_Data[#Data],4,0)</f>
        <v>637</v>
      </c>
      <c r="I6553" s="11">
        <f>VLOOKUP(B6553,[1]!Product_Data[#Data],3,0)</f>
        <v>389</v>
      </c>
      <c r="J6553" s="11">
        <f t="shared" si="615"/>
        <v>389</v>
      </c>
      <c r="K6553" s="11">
        <f t="shared" si="616"/>
        <v>637</v>
      </c>
      <c r="L6553" s="11">
        <f t="shared" si="617"/>
        <v>248</v>
      </c>
      <c r="M6553" t="str">
        <f>VLOOKUP(C6553,[1]!Location_Data[#Data],2,0)</f>
        <v>Carlsbad</v>
      </c>
      <c r="N6553" t="str">
        <f>VLOOKUP(D6553,[1]!Salespeople_Data[#Data],2,0)</f>
        <v>Scott Mason</v>
      </c>
      <c r="O6553" t="str">
        <f>VLOOKUP(E6553,[1]!Customer_Data[#Data],2,0)</f>
        <v>Stephen Greene</v>
      </c>
      <c r="P6553" s="15">
        <f t="shared" si="612"/>
        <v>2</v>
      </c>
      <c r="Q6553">
        <f t="shared" si="613"/>
        <v>9</v>
      </c>
      <c r="R6553">
        <f t="shared" si="614"/>
        <v>2019</v>
      </c>
    </row>
    <row r="6554" spans="1:18" x14ac:dyDescent="0.25">
      <c r="A6554" s="6" t="s">
        <v>7579</v>
      </c>
      <c r="B6554" s="6" t="s">
        <v>155</v>
      </c>
      <c r="C6554" s="6" t="s">
        <v>186</v>
      </c>
      <c r="D6554" s="6" t="s">
        <v>80</v>
      </c>
      <c r="E6554" s="6" t="s">
        <v>669</v>
      </c>
      <c r="F6554" s="10">
        <v>43712</v>
      </c>
      <c r="G6554" s="6">
        <v>1</v>
      </c>
      <c r="H6554" s="11">
        <f>VLOOKUP(B6554,[1]!Product_Data[#Data],4,0)</f>
        <v>1353</v>
      </c>
      <c r="I6554" s="11">
        <f>VLOOKUP(B6554,[1]!Product_Data[#Data],3,0)</f>
        <v>947</v>
      </c>
      <c r="J6554" s="11">
        <f t="shared" si="615"/>
        <v>947</v>
      </c>
      <c r="K6554" s="11">
        <f t="shared" si="616"/>
        <v>1353</v>
      </c>
      <c r="L6554" s="11">
        <f t="shared" si="617"/>
        <v>406</v>
      </c>
      <c r="M6554" t="str">
        <f>VLOOKUP(C6554,[1]!Location_Data[#Data],2,0)</f>
        <v>Riverside</v>
      </c>
      <c r="N6554" t="str">
        <f>VLOOKUP(D6554,[1]!Salespeople_Data[#Data],2,0)</f>
        <v>Henry Nelson</v>
      </c>
      <c r="O6554" t="str">
        <f>VLOOKUP(E6554,[1]!Customer_Data[#Data],2,0)</f>
        <v>Anthony Torres</v>
      </c>
      <c r="P6554" s="15">
        <f t="shared" si="612"/>
        <v>4</v>
      </c>
      <c r="Q6554">
        <f t="shared" si="613"/>
        <v>9</v>
      </c>
      <c r="R6554">
        <f t="shared" si="614"/>
        <v>2019</v>
      </c>
    </row>
    <row r="6555" spans="1:18" x14ac:dyDescent="0.25">
      <c r="A6555" s="6" t="s">
        <v>7580</v>
      </c>
      <c r="B6555" s="6" t="s">
        <v>228</v>
      </c>
      <c r="C6555" s="6" t="s">
        <v>66</v>
      </c>
      <c r="D6555" s="6" t="s">
        <v>413</v>
      </c>
      <c r="E6555" s="6" t="s">
        <v>1075</v>
      </c>
      <c r="F6555" s="10">
        <v>43828</v>
      </c>
      <c r="G6555" s="6">
        <v>3</v>
      </c>
      <c r="H6555" s="11">
        <f>VLOOKUP(B6555,[1]!Product_Data[#Data],4,0)</f>
        <v>1862</v>
      </c>
      <c r="I6555" s="11">
        <f>VLOOKUP(B6555,[1]!Product_Data[#Data],3,0)</f>
        <v>1173</v>
      </c>
      <c r="J6555" s="11">
        <f t="shared" si="615"/>
        <v>3519</v>
      </c>
      <c r="K6555" s="11">
        <f t="shared" si="616"/>
        <v>5586</v>
      </c>
      <c r="L6555" s="11">
        <f t="shared" si="617"/>
        <v>2067</v>
      </c>
      <c r="M6555" t="str">
        <f>VLOOKUP(C6555,[1]!Location_Data[#Data],2,0)</f>
        <v>Ontario</v>
      </c>
      <c r="N6555" t="str">
        <f>VLOOKUP(D6555,[1]!Salespeople_Data[#Data],2,0)</f>
        <v>Kenneth Bradley</v>
      </c>
      <c r="O6555" t="str">
        <f>VLOOKUP(E6555,[1]!Customer_Data[#Data],2,0)</f>
        <v>Christopher Wright</v>
      </c>
      <c r="P6555" s="15">
        <f t="shared" si="612"/>
        <v>1</v>
      </c>
      <c r="Q6555">
        <f t="shared" si="613"/>
        <v>12</v>
      </c>
      <c r="R6555">
        <f t="shared" si="614"/>
        <v>2019</v>
      </c>
    </row>
    <row r="6556" spans="1:18" x14ac:dyDescent="0.25">
      <c r="A6556" s="6" t="s">
        <v>7581</v>
      </c>
      <c r="B6556" s="6" t="s">
        <v>668</v>
      </c>
      <c r="C6556" s="6" t="s">
        <v>322</v>
      </c>
      <c r="D6556" s="6" t="s">
        <v>15</v>
      </c>
      <c r="E6556" s="6" t="s">
        <v>1467</v>
      </c>
      <c r="F6556" s="10">
        <v>43740</v>
      </c>
      <c r="G6556" s="6">
        <v>1</v>
      </c>
      <c r="H6556" s="11">
        <f>VLOOKUP(B6556,[1]!Product_Data[#Data],4,0)</f>
        <v>181</v>
      </c>
      <c r="I6556" s="11">
        <f>VLOOKUP(B6556,[1]!Product_Data[#Data],3,0)</f>
        <v>130</v>
      </c>
      <c r="J6556" s="11">
        <f t="shared" si="615"/>
        <v>130</v>
      </c>
      <c r="K6556" s="11">
        <f t="shared" si="616"/>
        <v>181</v>
      </c>
      <c r="L6556" s="11">
        <f t="shared" si="617"/>
        <v>51</v>
      </c>
      <c r="M6556" t="str">
        <f>VLOOKUP(C6556,[1]!Location_Data[#Data],2,0)</f>
        <v>Rancho Cucamonga</v>
      </c>
      <c r="N6556" t="str">
        <f>VLOOKUP(D6556,[1]!Salespeople_Data[#Data],2,0)</f>
        <v>Ryan Butler</v>
      </c>
      <c r="O6556" t="str">
        <f>VLOOKUP(E6556,[1]!Customer_Data[#Data],2,0)</f>
        <v>Jeremy Peterson</v>
      </c>
      <c r="P6556" s="15">
        <f t="shared" si="612"/>
        <v>4</v>
      </c>
      <c r="Q6556">
        <f t="shared" si="613"/>
        <v>10</v>
      </c>
      <c r="R6556">
        <f t="shared" si="614"/>
        <v>2019</v>
      </c>
    </row>
    <row r="6557" spans="1:18" x14ac:dyDescent="0.25">
      <c r="A6557" s="6" t="s">
        <v>7582</v>
      </c>
      <c r="B6557" s="6" t="s">
        <v>400</v>
      </c>
      <c r="C6557" s="6" t="s">
        <v>596</v>
      </c>
      <c r="D6557" s="6" t="s">
        <v>10</v>
      </c>
      <c r="E6557" s="6" t="s">
        <v>910</v>
      </c>
      <c r="F6557" s="10">
        <v>43777</v>
      </c>
      <c r="G6557" s="6">
        <v>2</v>
      </c>
      <c r="H6557" s="11">
        <f>VLOOKUP(B6557,[1]!Product_Data[#Data],4,0)</f>
        <v>886</v>
      </c>
      <c r="I6557" s="11">
        <f>VLOOKUP(B6557,[1]!Product_Data[#Data],3,0)</f>
        <v>478</v>
      </c>
      <c r="J6557" s="11">
        <f t="shared" si="615"/>
        <v>956</v>
      </c>
      <c r="K6557" s="11">
        <f t="shared" si="616"/>
        <v>1772</v>
      </c>
      <c r="L6557" s="11">
        <f t="shared" si="617"/>
        <v>816</v>
      </c>
      <c r="M6557" t="str">
        <f>VLOOKUP(C6557,[1]!Location_Data[#Data],2,0)</f>
        <v>Fremont</v>
      </c>
      <c r="N6557" t="str">
        <f>VLOOKUP(D6557,[1]!Salespeople_Data[#Data],2,0)</f>
        <v>Justin Lynch</v>
      </c>
      <c r="O6557" t="str">
        <f>VLOOKUP(E6557,[1]!Customer_Data[#Data],2,0)</f>
        <v>Ralph Willis</v>
      </c>
      <c r="P6557" s="15">
        <f t="shared" si="612"/>
        <v>6</v>
      </c>
      <c r="Q6557">
        <f t="shared" si="613"/>
        <v>11</v>
      </c>
      <c r="R6557">
        <f t="shared" si="614"/>
        <v>2019</v>
      </c>
    </row>
    <row r="6558" spans="1:18" x14ac:dyDescent="0.25">
      <c r="A6558" s="6" t="s">
        <v>7583</v>
      </c>
      <c r="B6558" s="6" t="s">
        <v>219</v>
      </c>
      <c r="C6558" s="6" t="s">
        <v>276</v>
      </c>
      <c r="D6558" s="6" t="s">
        <v>216</v>
      </c>
      <c r="E6558" s="6" t="s">
        <v>1778</v>
      </c>
      <c r="F6558" s="10">
        <v>43810</v>
      </c>
      <c r="G6558" s="6">
        <v>1</v>
      </c>
      <c r="H6558" s="11">
        <f>VLOOKUP(B6558,[1]!Product_Data[#Data],4,0)</f>
        <v>561</v>
      </c>
      <c r="I6558" s="11">
        <f>VLOOKUP(B6558,[1]!Product_Data[#Data],3,0)</f>
        <v>421</v>
      </c>
      <c r="J6558" s="11">
        <f t="shared" si="615"/>
        <v>421</v>
      </c>
      <c r="K6558" s="11">
        <f t="shared" si="616"/>
        <v>561</v>
      </c>
      <c r="L6558" s="11">
        <f t="shared" si="617"/>
        <v>140</v>
      </c>
      <c r="M6558" t="str">
        <f>VLOOKUP(C6558,[1]!Location_Data[#Data],2,0)</f>
        <v>Orange</v>
      </c>
      <c r="N6558" t="str">
        <f>VLOOKUP(D6558,[1]!Salespeople_Data[#Data],2,0)</f>
        <v>Ernest Wagner</v>
      </c>
      <c r="O6558" t="str">
        <f>VLOOKUP(E6558,[1]!Customer_Data[#Data],2,0)</f>
        <v>Peter Boyd</v>
      </c>
      <c r="P6558" s="15">
        <f t="shared" si="612"/>
        <v>4</v>
      </c>
      <c r="Q6558">
        <f t="shared" si="613"/>
        <v>12</v>
      </c>
      <c r="R6558">
        <f t="shared" si="614"/>
        <v>2019</v>
      </c>
    </row>
    <row r="6559" spans="1:18" x14ac:dyDescent="0.25">
      <c r="A6559" s="6" t="s">
        <v>7584</v>
      </c>
      <c r="B6559" s="6" t="s">
        <v>18</v>
      </c>
      <c r="C6559" s="6" t="s">
        <v>110</v>
      </c>
      <c r="D6559" s="6" t="s">
        <v>75</v>
      </c>
      <c r="E6559" s="6" t="s">
        <v>1882</v>
      </c>
      <c r="F6559" s="10">
        <v>43682</v>
      </c>
      <c r="G6559" s="6">
        <v>3</v>
      </c>
      <c r="H6559" s="11">
        <f>VLOOKUP(B6559,[1]!Product_Data[#Data],4,0)</f>
        <v>880</v>
      </c>
      <c r="I6559" s="11">
        <f>VLOOKUP(B6559,[1]!Product_Data[#Data],3,0)</f>
        <v>634</v>
      </c>
      <c r="J6559" s="11">
        <f t="shared" si="615"/>
        <v>1902</v>
      </c>
      <c r="K6559" s="11">
        <f t="shared" si="616"/>
        <v>2640</v>
      </c>
      <c r="L6559" s="11">
        <f t="shared" si="617"/>
        <v>738</v>
      </c>
      <c r="M6559" t="str">
        <f>VLOOKUP(C6559,[1]!Location_Data[#Data],2,0)</f>
        <v>Richmond</v>
      </c>
      <c r="N6559" t="str">
        <f>VLOOKUP(D6559,[1]!Salespeople_Data[#Data],2,0)</f>
        <v>Roger Robertson</v>
      </c>
      <c r="O6559" t="str">
        <f>VLOOKUP(E6559,[1]!Customer_Data[#Data],2,0)</f>
        <v>Joe Price</v>
      </c>
      <c r="P6559" s="15">
        <f t="shared" si="612"/>
        <v>2</v>
      </c>
      <c r="Q6559">
        <f t="shared" si="613"/>
        <v>8</v>
      </c>
      <c r="R6559">
        <f t="shared" si="614"/>
        <v>2019</v>
      </c>
    </row>
    <row r="6560" spans="1:18" x14ac:dyDescent="0.25">
      <c r="A6560" s="6" t="s">
        <v>7585</v>
      </c>
      <c r="B6560" s="6" t="s">
        <v>560</v>
      </c>
      <c r="C6560" s="6" t="s">
        <v>156</v>
      </c>
      <c r="D6560" s="6" t="s">
        <v>40</v>
      </c>
      <c r="E6560" s="6" t="s">
        <v>676</v>
      </c>
      <c r="F6560" s="10">
        <v>43580</v>
      </c>
      <c r="G6560" s="6">
        <v>2</v>
      </c>
      <c r="H6560" s="11">
        <f>VLOOKUP(B6560,[1]!Product_Data[#Data],4,0)</f>
        <v>1809</v>
      </c>
      <c r="I6560" s="11">
        <f>VLOOKUP(B6560,[1]!Product_Data[#Data],3,0)</f>
        <v>1067</v>
      </c>
      <c r="J6560" s="11">
        <f t="shared" si="615"/>
        <v>2134</v>
      </c>
      <c r="K6560" s="11">
        <f t="shared" si="616"/>
        <v>3618</v>
      </c>
      <c r="L6560" s="11">
        <f t="shared" si="617"/>
        <v>1484</v>
      </c>
      <c r="M6560" t="str">
        <f>VLOOKUP(C6560,[1]!Location_Data[#Data],2,0)</f>
        <v>Sacramento</v>
      </c>
      <c r="N6560" t="str">
        <f>VLOOKUP(D6560,[1]!Salespeople_Data[#Data],2,0)</f>
        <v>Brian Hansen</v>
      </c>
      <c r="O6560" t="str">
        <f>VLOOKUP(E6560,[1]!Customer_Data[#Data],2,0)</f>
        <v>Steve Sanchez</v>
      </c>
      <c r="P6560" s="15">
        <f t="shared" si="612"/>
        <v>5</v>
      </c>
      <c r="Q6560">
        <f t="shared" si="613"/>
        <v>4</v>
      </c>
      <c r="R6560">
        <f t="shared" si="614"/>
        <v>2019</v>
      </c>
    </row>
    <row r="6561" spans="1:18" x14ac:dyDescent="0.25">
      <c r="A6561" s="6" t="s">
        <v>7586</v>
      </c>
      <c r="B6561" s="6" t="s">
        <v>1149</v>
      </c>
      <c r="C6561" s="6" t="s">
        <v>182</v>
      </c>
      <c r="D6561" s="6" t="s">
        <v>10</v>
      </c>
      <c r="E6561" s="6" t="s">
        <v>742</v>
      </c>
      <c r="F6561" s="10">
        <v>43770</v>
      </c>
      <c r="G6561" s="6">
        <v>3</v>
      </c>
      <c r="H6561" s="11">
        <f>VLOOKUP(B6561,[1]!Product_Data[#Data],4,0)</f>
        <v>847</v>
      </c>
      <c r="I6561" s="11">
        <f>VLOOKUP(B6561,[1]!Product_Data[#Data],3,0)</f>
        <v>534</v>
      </c>
      <c r="J6561" s="11">
        <f t="shared" si="615"/>
        <v>1602</v>
      </c>
      <c r="K6561" s="11">
        <f t="shared" si="616"/>
        <v>2541</v>
      </c>
      <c r="L6561" s="11">
        <f t="shared" si="617"/>
        <v>939</v>
      </c>
      <c r="M6561" t="str">
        <f>VLOOKUP(C6561,[1]!Location_Data[#Data],2,0)</f>
        <v>Vallejo</v>
      </c>
      <c r="N6561" t="str">
        <f>VLOOKUP(D6561,[1]!Salespeople_Data[#Data],2,0)</f>
        <v>Justin Lynch</v>
      </c>
      <c r="O6561" t="str">
        <f>VLOOKUP(E6561,[1]!Customer_Data[#Data],2,0)</f>
        <v>Joe Rose</v>
      </c>
      <c r="P6561" s="15">
        <f t="shared" si="612"/>
        <v>6</v>
      </c>
      <c r="Q6561">
        <f t="shared" si="613"/>
        <v>11</v>
      </c>
      <c r="R6561">
        <f t="shared" si="614"/>
        <v>2019</v>
      </c>
    </row>
    <row r="6562" spans="1:18" x14ac:dyDescent="0.25">
      <c r="A6562" s="6" t="s">
        <v>7587</v>
      </c>
      <c r="B6562" s="6" t="s">
        <v>177</v>
      </c>
      <c r="C6562" s="6" t="s">
        <v>105</v>
      </c>
      <c r="D6562" s="6" t="s">
        <v>75</v>
      </c>
      <c r="E6562" s="6" t="s">
        <v>989</v>
      </c>
      <c r="F6562" s="10">
        <v>43590</v>
      </c>
      <c r="G6562" s="6">
        <v>1</v>
      </c>
      <c r="H6562" s="11">
        <f>VLOOKUP(B6562,[1]!Product_Data[#Data],4,0)</f>
        <v>2497</v>
      </c>
      <c r="I6562" s="11">
        <f>VLOOKUP(B6562,[1]!Product_Data[#Data],3,0)</f>
        <v>1473</v>
      </c>
      <c r="J6562" s="11">
        <f t="shared" si="615"/>
        <v>1473</v>
      </c>
      <c r="K6562" s="11">
        <f t="shared" si="616"/>
        <v>2497</v>
      </c>
      <c r="L6562" s="11">
        <f t="shared" si="617"/>
        <v>1024</v>
      </c>
      <c r="M6562" t="str">
        <f>VLOOKUP(C6562,[1]!Location_Data[#Data],2,0)</f>
        <v>Daly City</v>
      </c>
      <c r="N6562" t="str">
        <f>VLOOKUP(D6562,[1]!Salespeople_Data[#Data],2,0)</f>
        <v>Roger Robertson</v>
      </c>
      <c r="O6562" t="str">
        <f>VLOOKUP(E6562,[1]!Customer_Data[#Data],2,0)</f>
        <v>Patrick Hall</v>
      </c>
      <c r="P6562" s="15">
        <f t="shared" si="612"/>
        <v>1</v>
      </c>
      <c r="Q6562">
        <f t="shared" si="613"/>
        <v>5</v>
      </c>
      <c r="R6562">
        <f t="shared" si="614"/>
        <v>2019</v>
      </c>
    </row>
    <row r="6563" spans="1:18" x14ac:dyDescent="0.25">
      <c r="A6563" s="6" t="s">
        <v>7588</v>
      </c>
      <c r="B6563" s="6" t="s">
        <v>18</v>
      </c>
      <c r="C6563" s="6" t="s">
        <v>95</v>
      </c>
      <c r="D6563" s="6" t="s">
        <v>15</v>
      </c>
      <c r="E6563" s="6" t="s">
        <v>4355</v>
      </c>
      <c r="F6563" s="10">
        <v>43568</v>
      </c>
      <c r="G6563" s="6">
        <v>1</v>
      </c>
      <c r="H6563" s="11">
        <f>VLOOKUP(B6563,[1]!Product_Data[#Data],4,0)</f>
        <v>880</v>
      </c>
      <c r="I6563" s="11">
        <f>VLOOKUP(B6563,[1]!Product_Data[#Data],3,0)</f>
        <v>634</v>
      </c>
      <c r="J6563" s="11">
        <f t="shared" si="615"/>
        <v>634</v>
      </c>
      <c r="K6563" s="11">
        <f t="shared" si="616"/>
        <v>880</v>
      </c>
      <c r="L6563" s="11">
        <f t="shared" si="617"/>
        <v>246</v>
      </c>
      <c r="M6563" t="str">
        <f>VLOOKUP(C6563,[1]!Location_Data[#Data],2,0)</f>
        <v>Fullerton</v>
      </c>
      <c r="N6563" t="str">
        <f>VLOOKUP(D6563,[1]!Salespeople_Data[#Data],2,0)</f>
        <v>Ryan Butler</v>
      </c>
      <c r="O6563" t="str">
        <f>VLOOKUP(E6563,[1]!Customer_Data[#Data],2,0)</f>
        <v>Richard Cunningham</v>
      </c>
      <c r="P6563" s="15">
        <f t="shared" si="612"/>
        <v>7</v>
      </c>
      <c r="Q6563">
        <f t="shared" si="613"/>
        <v>4</v>
      </c>
      <c r="R6563">
        <f t="shared" si="614"/>
        <v>2019</v>
      </c>
    </row>
    <row r="6564" spans="1:18" x14ac:dyDescent="0.25">
      <c r="A6564" s="6" t="s">
        <v>7589</v>
      </c>
      <c r="B6564" s="6" t="s">
        <v>125</v>
      </c>
      <c r="C6564" s="6" t="s">
        <v>62</v>
      </c>
      <c r="D6564" s="6" t="s">
        <v>71</v>
      </c>
      <c r="E6564" s="6" t="s">
        <v>226</v>
      </c>
      <c r="F6564" s="10">
        <v>43769</v>
      </c>
      <c r="G6564" s="6">
        <v>1</v>
      </c>
      <c r="H6564" s="11">
        <f>VLOOKUP(B6564,[1]!Product_Data[#Data],4,0)</f>
        <v>1826</v>
      </c>
      <c r="I6564" s="11">
        <f>VLOOKUP(B6564,[1]!Product_Data[#Data],3,0)</f>
        <v>1443</v>
      </c>
      <c r="J6564" s="11">
        <f t="shared" si="615"/>
        <v>1443</v>
      </c>
      <c r="K6564" s="11">
        <f t="shared" si="616"/>
        <v>1826</v>
      </c>
      <c r="L6564" s="11">
        <f t="shared" si="617"/>
        <v>383</v>
      </c>
      <c r="M6564" t="str">
        <f>VLOOKUP(C6564,[1]!Location_Data[#Data],2,0)</f>
        <v>Fairfield</v>
      </c>
      <c r="N6564" t="str">
        <f>VLOOKUP(D6564,[1]!Salespeople_Data[#Data],2,0)</f>
        <v>Gary Rodriguez</v>
      </c>
      <c r="O6564" t="str">
        <f>VLOOKUP(E6564,[1]!Customer_Data[#Data],2,0)</f>
        <v>Ronald Duncan</v>
      </c>
      <c r="P6564" s="15">
        <f t="shared" si="612"/>
        <v>5</v>
      </c>
      <c r="Q6564">
        <f t="shared" si="613"/>
        <v>10</v>
      </c>
      <c r="R6564">
        <f t="shared" si="614"/>
        <v>2019</v>
      </c>
    </row>
    <row r="6565" spans="1:18" x14ac:dyDescent="0.25">
      <c r="A6565" s="6" t="s">
        <v>7590</v>
      </c>
      <c r="B6565" s="6" t="s">
        <v>431</v>
      </c>
      <c r="C6565" s="6" t="s">
        <v>490</v>
      </c>
      <c r="D6565" s="6" t="s">
        <v>106</v>
      </c>
      <c r="E6565" s="6" t="s">
        <v>920</v>
      </c>
      <c r="F6565" s="10">
        <v>43607</v>
      </c>
      <c r="G6565" s="6">
        <v>3</v>
      </c>
      <c r="H6565" s="11">
        <f>VLOOKUP(B6565,[1]!Product_Data[#Data],4,0)</f>
        <v>290</v>
      </c>
      <c r="I6565" s="11">
        <f>VLOOKUP(B6565,[1]!Product_Data[#Data],3,0)</f>
        <v>200</v>
      </c>
      <c r="J6565" s="11">
        <f t="shared" si="615"/>
        <v>600</v>
      </c>
      <c r="K6565" s="11">
        <f t="shared" si="616"/>
        <v>870</v>
      </c>
      <c r="L6565" s="11">
        <f t="shared" si="617"/>
        <v>270</v>
      </c>
      <c r="M6565" t="str">
        <f>VLOOKUP(C6565,[1]!Location_Data[#Data],2,0)</f>
        <v>Temecula</v>
      </c>
      <c r="N6565" t="str">
        <f>VLOOKUP(D6565,[1]!Salespeople_Data[#Data],2,0)</f>
        <v>Patrick Ruiz</v>
      </c>
      <c r="O6565" t="str">
        <f>VLOOKUP(E6565,[1]!Customer_Data[#Data],2,0)</f>
        <v>Joshua Watkins</v>
      </c>
      <c r="P6565" s="15">
        <f t="shared" si="612"/>
        <v>4</v>
      </c>
      <c r="Q6565">
        <f t="shared" si="613"/>
        <v>5</v>
      </c>
      <c r="R6565">
        <f t="shared" si="614"/>
        <v>2019</v>
      </c>
    </row>
    <row r="6566" spans="1:18" x14ac:dyDescent="0.25">
      <c r="A6566" s="6" t="s">
        <v>7591</v>
      </c>
      <c r="B6566" s="6" t="s">
        <v>537</v>
      </c>
      <c r="C6566" s="6" t="s">
        <v>272</v>
      </c>
      <c r="D6566" s="6" t="s">
        <v>359</v>
      </c>
      <c r="E6566" s="6" t="s">
        <v>681</v>
      </c>
      <c r="F6566" s="10">
        <v>43541</v>
      </c>
      <c r="G6566" s="6">
        <v>1</v>
      </c>
      <c r="H6566" s="11">
        <f>VLOOKUP(B6566,[1]!Product_Data[#Data],4,0)</f>
        <v>556</v>
      </c>
      <c r="I6566" s="11">
        <f>VLOOKUP(B6566,[1]!Product_Data[#Data],3,0)</f>
        <v>395</v>
      </c>
      <c r="J6566" s="11">
        <f t="shared" si="615"/>
        <v>395</v>
      </c>
      <c r="K6566" s="11">
        <f t="shared" si="616"/>
        <v>556</v>
      </c>
      <c r="L6566" s="11">
        <f t="shared" si="617"/>
        <v>161</v>
      </c>
      <c r="M6566" t="str">
        <f>VLOOKUP(C6566,[1]!Location_Data[#Data],2,0)</f>
        <v>Torrance</v>
      </c>
      <c r="N6566" t="str">
        <f>VLOOKUP(D6566,[1]!Salespeople_Data[#Data],2,0)</f>
        <v>Eugene Holmes</v>
      </c>
      <c r="O6566" t="str">
        <f>VLOOKUP(E6566,[1]!Customer_Data[#Data],2,0)</f>
        <v>Benjamin Jacobs</v>
      </c>
      <c r="P6566" s="15">
        <f t="shared" si="612"/>
        <v>1</v>
      </c>
      <c r="Q6566">
        <f t="shared" si="613"/>
        <v>3</v>
      </c>
      <c r="R6566">
        <f t="shared" si="614"/>
        <v>2019</v>
      </c>
    </row>
    <row r="6567" spans="1:18" x14ac:dyDescent="0.25">
      <c r="A6567" s="6" t="s">
        <v>7592</v>
      </c>
      <c r="B6567" s="6" t="s">
        <v>352</v>
      </c>
      <c r="C6567" s="6" t="s">
        <v>57</v>
      </c>
      <c r="D6567" s="6" t="s">
        <v>165</v>
      </c>
      <c r="E6567" s="6" t="s">
        <v>387</v>
      </c>
      <c r="F6567" s="10">
        <v>43618</v>
      </c>
      <c r="G6567" s="6">
        <v>3</v>
      </c>
      <c r="H6567" s="11">
        <f>VLOOKUP(B6567,[1]!Product_Data[#Data],4,0)</f>
        <v>203</v>
      </c>
      <c r="I6567" s="11">
        <f>VLOOKUP(B6567,[1]!Product_Data[#Data],3,0)</f>
        <v>154</v>
      </c>
      <c r="J6567" s="11">
        <f t="shared" si="615"/>
        <v>462</v>
      </c>
      <c r="K6567" s="11">
        <f t="shared" si="616"/>
        <v>609</v>
      </c>
      <c r="L6567" s="11">
        <f t="shared" si="617"/>
        <v>147</v>
      </c>
      <c r="M6567" t="str">
        <f>VLOOKUP(C6567,[1]!Location_Data[#Data],2,0)</f>
        <v>Thousand Oaks</v>
      </c>
      <c r="N6567" t="str">
        <f>VLOOKUP(D6567,[1]!Salespeople_Data[#Data],2,0)</f>
        <v>Joe Sims</v>
      </c>
      <c r="O6567" t="str">
        <f>VLOOKUP(E6567,[1]!Customer_Data[#Data],2,0)</f>
        <v>Ralph Jacobs</v>
      </c>
      <c r="P6567" s="15">
        <f t="shared" si="612"/>
        <v>1</v>
      </c>
      <c r="Q6567">
        <f t="shared" si="613"/>
        <v>6</v>
      </c>
      <c r="R6567">
        <f t="shared" si="614"/>
        <v>2019</v>
      </c>
    </row>
    <row r="6568" spans="1:18" x14ac:dyDescent="0.25">
      <c r="A6568" s="6" t="s">
        <v>7593</v>
      </c>
      <c r="B6568" s="6" t="s">
        <v>461</v>
      </c>
      <c r="C6568" s="6" t="s">
        <v>174</v>
      </c>
      <c r="D6568" s="6" t="s">
        <v>25</v>
      </c>
      <c r="E6568" s="6" t="s">
        <v>3062</v>
      </c>
      <c r="F6568" s="10">
        <v>43721</v>
      </c>
      <c r="G6568" s="6">
        <v>1</v>
      </c>
      <c r="H6568" s="11">
        <f>VLOOKUP(B6568,[1]!Product_Data[#Data],4,0)</f>
        <v>35</v>
      </c>
      <c r="I6568" s="11">
        <f>VLOOKUP(B6568,[1]!Product_Data[#Data],3,0)</f>
        <v>22</v>
      </c>
      <c r="J6568" s="11">
        <f t="shared" si="615"/>
        <v>22</v>
      </c>
      <c r="K6568" s="11">
        <f t="shared" si="616"/>
        <v>35</v>
      </c>
      <c r="L6568" s="11">
        <f t="shared" si="617"/>
        <v>13</v>
      </c>
      <c r="M6568" t="str">
        <f>VLOOKUP(C6568,[1]!Location_Data[#Data],2,0)</f>
        <v>Norwalk</v>
      </c>
      <c r="N6568" t="str">
        <f>VLOOKUP(D6568,[1]!Salespeople_Data[#Data],2,0)</f>
        <v>Brian Davis</v>
      </c>
      <c r="O6568" t="str">
        <f>VLOOKUP(E6568,[1]!Customer_Data[#Data],2,0)</f>
        <v>Jeremy Jenkins</v>
      </c>
      <c r="P6568" s="15">
        <f t="shared" si="612"/>
        <v>6</v>
      </c>
      <c r="Q6568">
        <f t="shared" si="613"/>
        <v>9</v>
      </c>
      <c r="R6568">
        <f t="shared" si="614"/>
        <v>2019</v>
      </c>
    </row>
    <row r="6569" spans="1:18" x14ac:dyDescent="0.25">
      <c r="A6569" s="6" t="s">
        <v>7594</v>
      </c>
      <c r="B6569" s="6" t="s">
        <v>325</v>
      </c>
      <c r="C6569" s="6" t="s">
        <v>253</v>
      </c>
      <c r="D6569" s="6" t="s">
        <v>10</v>
      </c>
      <c r="E6569" s="6" t="s">
        <v>2239</v>
      </c>
      <c r="F6569" s="10">
        <v>43722</v>
      </c>
      <c r="G6569" s="6">
        <v>1</v>
      </c>
      <c r="H6569" s="11">
        <f>VLOOKUP(B6569,[1]!Product_Data[#Data],4,0)</f>
        <v>1526</v>
      </c>
      <c r="I6569" s="11">
        <f>VLOOKUP(B6569,[1]!Product_Data[#Data],3,0)</f>
        <v>1251</v>
      </c>
      <c r="J6569" s="11">
        <f t="shared" si="615"/>
        <v>1251</v>
      </c>
      <c r="K6569" s="11">
        <f t="shared" si="616"/>
        <v>1526</v>
      </c>
      <c r="L6569" s="11">
        <f t="shared" si="617"/>
        <v>275</v>
      </c>
      <c r="M6569" t="str">
        <f>VLOOKUP(C6569,[1]!Location_Data[#Data],2,0)</f>
        <v>Bakersfield</v>
      </c>
      <c r="N6569" t="str">
        <f>VLOOKUP(D6569,[1]!Salespeople_Data[#Data],2,0)</f>
        <v>Justin Lynch</v>
      </c>
      <c r="O6569" t="str">
        <f>VLOOKUP(E6569,[1]!Customer_Data[#Data],2,0)</f>
        <v>Jonathan Bowman</v>
      </c>
      <c r="P6569" s="15">
        <f t="shared" si="612"/>
        <v>7</v>
      </c>
      <c r="Q6569">
        <f t="shared" si="613"/>
        <v>9</v>
      </c>
      <c r="R6569">
        <f t="shared" si="614"/>
        <v>2019</v>
      </c>
    </row>
    <row r="6570" spans="1:18" x14ac:dyDescent="0.25">
      <c r="A6570" s="6" t="s">
        <v>7595</v>
      </c>
      <c r="B6570" s="6" t="s">
        <v>479</v>
      </c>
      <c r="C6570" s="6" t="s">
        <v>643</v>
      </c>
      <c r="D6570" s="6" t="s">
        <v>80</v>
      </c>
      <c r="E6570" s="6" t="s">
        <v>931</v>
      </c>
      <c r="F6570" s="10">
        <v>43660</v>
      </c>
      <c r="G6570" s="6">
        <v>4</v>
      </c>
      <c r="H6570" s="11">
        <f>VLOOKUP(B6570,[1]!Product_Data[#Data],4,0)</f>
        <v>123</v>
      </c>
      <c r="I6570" s="11">
        <f>VLOOKUP(B6570,[1]!Product_Data[#Data],3,0)</f>
        <v>84</v>
      </c>
      <c r="J6570" s="11">
        <f t="shared" si="615"/>
        <v>336</v>
      </c>
      <c r="K6570" s="11">
        <f t="shared" si="616"/>
        <v>492</v>
      </c>
      <c r="L6570" s="11">
        <f t="shared" si="617"/>
        <v>156</v>
      </c>
      <c r="M6570" t="str">
        <f>VLOOKUP(C6570,[1]!Location_Data[#Data],2,0)</f>
        <v>Hayward</v>
      </c>
      <c r="N6570" t="str">
        <f>VLOOKUP(D6570,[1]!Salespeople_Data[#Data],2,0)</f>
        <v>Henry Nelson</v>
      </c>
      <c r="O6570" t="str">
        <f>VLOOKUP(E6570,[1]!Customer_Data[#Data],2,0)</f>
        <v>Joshua Collins</v>
      </c>
      <c r="P6570" s="15">
        <f t="shared" si="612"/>
        <v>1</v>
      </c>
      <c r="Q6570">
        <f t="shared" si="613"/>
        <v>7</v>
      </c>
      <c r="R6570">
        <f t="shared" si="614"/>
        <v>2019</v>
      </c>
    </row>
    <row r="6571" spans="1:18" x14ac:dyDescent="0.25">
      <c r="A6571" s="6" t="s">
        <v>7596</v>
      </c>
      <c r="B6571" s="6" t="s">
        <v>181</v>
      </c>
      <c r="C6571" s="6" t="s">
        <v>386</v>
      </c>
      <c r="D6571" s="6" t="s">
        <v>356</v>
      </c>
      <c r="E6571" s="6" t="s">
        <v>627</v>
      </c>
      <c r="F6571" s="10">
        <v>43520</v>
      </c>
      <c r="G6571" s="6">
        <v>1</v>
      </c>
      <c r="H6571" s="11">
        <f>VLOOKUP(B6571,[1]!Product_Data[#Data],4,0)</f>
        <v>1500</v>
      </c>
      <c r="I6571" s="11">
        <f>VLOOKUP(B6571,[1]!Product_Data[#Data],3,0)</f>
        <v>900</v>
      </c>
      <c r="J6571" s="11">
        <f t="shared" si="615"/>
        <v>900</v>
      </c>
      <c r="K6571" s="11">
        <f t="shared" si="616"/>
        <v>1500</v>
      </c>
      <c r="L6571" s="11">
        <f t="shared" si="617"/>
        <v>600</v>
      </c>
      <c r="M6571" t="str">
        <f>VLOOKUP(C6571,[1]!Location_Data[#Data],2,0)</f>
        <v>Carlsbad</v>
      </c>
      <c r="N6571" t="str">
        <f>VLOOKUP(D6571,[1]!Salespeople_Data[#Data],2,0)</f>
        <v>Jimmy Young</v>
      </c>
      <c r="O6571" t="str">
        <f>VLOOKUP(E6571,[1]!Customer_Data[#Data],2,0)</f>
        <v>Chris Hall</v>
      </c>
      <c r="P6571" s="15">
        <f t="shared" si="612"/>
        <v>1</v>
      </c>
      <c r="Q6571">
        <f t="shared" si="613"/>
        <v>2</v>
      </c>
      <c r="R6571">
        <f t="shared" si="614"/>
        <v>2019</v>
      </c>
    </row>
    <row r="6572" spans="1:18" x14ac:dyDescent="0.25">
      <c r="A6572" s="6" t="s">
        <v>7597</v>
      </c>
      <c r="B6572" s="6" t="s">
        <v>271</v>
      </c>
      <c r="C6572" s="6" t="s">
        <v>469</v>
      </c>
      <c r="D6572" s="6" t="s">
        <v>136</v>
      </c>
      <c r="E6572" s="6" t="s">
        <v>16</v>
      </c>
      <c r="F6572" s="10">
        <v>43637</v>
      </c>
      <c r="G6572" s="6">
        <v>1</v>
      </c>
      <c r="H6572" s="11">
        <f>VLOOKUP(B6572,[1]!Product_Data[#Data],4,0)</f>
        <v>1587</v>
      </c>
      <c r="I6572" s="11">
        <f>VLOOKUP(B6572,[1]!Product_Data[#Data],3,0)</f>
        <v>1301</v>
      </c>
      <c r="J6572" s="11">
        <f t="shared" si="615"/>
        <v>1301</v>
      </c>
      <c r="K6572" s="11">
        <f t="shared" si="616"/>
        <v>1587</v>
      </c>
      <c r="L6572" s="11">
        <f t="shared" si="617"/>
        <v>286</v>
      </c>
      <c r="M6572" t="str">
        <f>VLOOKUP(C6572,[1]!Location_Data[#Data],2,0)</f>
        <v>Escondido</v>
      </c>
      <c r="N6572" t="str">
        <f>VLOOKUP(D6572,[1]!Salespeople_Data[#Data],2,0)</f>
        <v>Clarence Fox</v>
      </c>
      <c r="O6572" t="str">
        <f>VLOOKUP(E6572,[1]!Customer_Data[#Data],2,0)</f>
        <v>Larry Dunn</v>
      </c>
      <c r="P6572" s="15">
        <f t="shared" si="612"/>
        <v>6</v>
      </c>
      <c r="Q6572">
        <f t="shared" si="613"/>
        <v>6</v>
      </c>
      <c r="R6572">
        <f t="shared" si="614"/>
        <v>2019</v>
      </c>
    </row>
    <row r="6573" spans="1:18" x14ac:dyDescent="0.25">
      <c r="A6573" s="6" t="s">
        <v>7598</v>
      </c>
      <c r="B6573" s="6" t="s">
        <v>23</v>
      </c>
      <c r="C6573" s="6" t="s">
        <v>215</v>
      </c>
      <c r="D6573" s="6" t="s">
        <v>80</v>
      </c>
      <c r="E6573" s="6" t="s">
        <v>1321</v>
      </c>
      <c r="F6573" s="10">
        <v>43716</v>
      </c>
      <c r="G6573" s="6">
        <v>1</v>
      </c>
      <c r="H6573" s="11">
        <f>VLOOKUP(B6573,[1]!Product_Data[#Data],4,0)</f>
        <v>1052</v>
      </c>
      <c r="I6573" s="11">
        <f>VLOOKUP(B6573,[1]!Product_Data[#Data],3,0)</f>
        <v>589</v>
      </c>
      <c r="J6573" s="11">
        <f t="shared" si="615"/>
        <v>589</v>
      </c>
      <c r="K6573" s="11">
        <f t="shared" si="616"/>
        <v>1052</v>
      </c>
      <c r="L6573" s="11">
        <f t="shared" si="617"/>
        <v>463</v>
      </c>
      <c r="M6573" t="str">
        <f>VLOOKUP(C6573,[1]!Location_Data[#Data],2,0)</f>
        <v>El Cajon</v>
      </c>
      <c r="N6573" t="str">
        <f>VLOOKUP(D6573,[1]!Salespeople_Data[#Data],2,0)</f>
        <v>Henry Nelson</v>
      </c>
      <c r="O6573" t="str">
        <f>VLOOKUP(E6573,[1]!Customer_Data[#Data],2,0)</f>
        <v>Edward Wright</v>
      </c>
      <c r="P6573" s="15">
        <f t="shared" si="612"/>
        <v>1</v>
      </c>
      <c r="Q6573">
        <f t="shared" si="613"/>
        <v>9</v>
      </c>
      <c r="R6573">
        <f t="shared" si="614"/>
        <v>2019</v>
      </c>
    </row>
    <row r="6574" spans="1:18" x14ac:dyDescent="0.25">
      <c r="A6574" s="6" t="s">
        <v>7599</v>
      </c>
      <c r="B6574" s="6" t="s">
        <v>125</v>
      </c>
      <c r="C6574" s="6" t="s">
        <v>9</v>
      </c>
      <c r="D6574" s="6" t="s">
        <v>53</v>
      </c>
      <c r="E6574" s="6" t="s">
        <v>1429</v>
      </c>
      <c r="F6574" s="10">
        <v>43655</v>
      </c>
      <c r="G6574" s="6">
        <v>1</v>
      </c>
      <c r="H6574" s="11">
        <f>VLOOKUP(B6574,[1]!Product_Data[#Data],4,0)</f>
        <v>1826</v>
      </c>
      <c r="I6574" s="11">
        <f>VLOOKUP(B6574,[1]!Product_Data[#Data],3,0)</f>
        <v>1443</v>
      </c>
      <c r="J6574" s="11">
        <f t="shared" si="615"/>
        <v>1443</v>
      </c>
      <c r="K6574" s="11">
        <f t="shared" si="616"/>
        <v>1826</v>
      </c>
      <c r="L6574" s="11">
        <f t="shared" si="617"/>
        <v>383</v>
      </c>
      <c r="M6574" t="str">
        <f>VLOOKUP(C6574,[1]!Location_Data[#Data],2,0)</f>
        <v>San Mateo</v>
      </c>
      <c r="N6574" t="str">
        <f>VLOOKUP(D6574,[1]!Salespeople_Data[#Data],2,0)</f>
        <v>Scott Mason</v>
      </c>
      <c r="O6574" t="str">
        <f>VLOOKUP(E6574,[1]!Customer_Data[#Data],2,0)</f>
        <v>Juan Lawrence</v>
      </c>
      <c r="P6574" s="15">
        <f t="shared" si="612"/>
        <v>3</v>
      </c>
      <c r="Q6574">
        <f t="shared" si="613"/>
        <v>7</v>
      </c>
      <c r="R6574">
        <f t="shared" si="614"/>
        <v>2019</v>
      </c>
    </row>
    <row r="6575" spans="1:18" x14ac:dyDescent="0.25">
      <c r="A6575" s="6" t="s">
        <v>7600</v>
      </c>
      <c r="B6575" s="6" t="s">
        <v>181</v>
      </c>
      <c r="C6575" s="6" t="s">
        <v>268</v>
      </c>
      <c r="D6575" s="6" t="s">
        <v>53</v>
      </c>
      <c r="E6575" s="6" t="s">
        <v>287</v>
      </c>
      <c r="F6575" s="10">
        <v>43515</v>
      </c>
      <c r="G6575" s="6">
        <v>3</v>
      </c>
      <c r="H6575" s="11">
        <f>VLOOKUP(B6575,[1]!Product_Data[#Data],4,0)</f>
        <v>1500</v>
      </c>
      <c r="I6575" s="11">
        <f>VLOOKUP(B6575,[1]!Product_Data[#Data],3,0)</f>
        <v>900</v>
      </c>
      <c r="J6575" s="11">
        <f t="shared" si="615"/>
        <v>2700</v>
      </c>
      <c r="K6575" s="11">
        <f t="shared" si="616"/>
        <v>4500</v>
      </c>
      <c r="L6575" s="11">
        <f t="shared" si="617"/>
        <v>1800</v>
      </c>
      <c r="M6575" t="str">
        <f>VLOOKUP(C6575,[1]!Location_Data[#Data],2,0)</f>
        <v>Murrieta</v>
      </c>
      <c r="N6575" t="str">
        <f>VLOOKUP(D6575,[1]!Salespeople_Data[#Data],2,0)</f>
        <v>Scott Mason</v>
      </c>
      <c r="O6575" t="str">
        <f>VLOOKUP(E6575,[1]!Customer_Data[#Data],2,0)</f>
        <v>Billy Miller</v>
      </c>
      <c r="P6575" s="15">
        <f t="shared" si="612"/>
        <v>3</v>
      </c>
      <c r="Q6575">
        <f t="shared" si="613"/>
        <v>2</v>
      </c>
      <c r="R6575">
        <f t="shared" si="614"/>
        <v>2019</v>
      </c>
    </row>
    <row r="6576" spans="1:18" x14ac:dyDescent="0.25">
      <c r="A6576" s="6" t="s">
        <v>7601</v>
      </c>
      <c r="B6576" s="6" t="s">
        <v>289</v>
      </c>
      <c r="C6576" s="6" t="s">
        <v>156</v>
      </c>
      <c r="D6576" s="6" t="s">
        <v>35</v>
      </c>
      <c r="E6576" s="6" t="s">
        <v>1008</v>
      </c>
      <c r="F6576" s="10">
        <v>43567</v>
      </c>
      <c r="G6576" s="6">
        <v>1</v>
      </c>
      <c r="H6576" s="11">
        <f>VLOOKUP(B6576,[1]!Product_Data[#Data],4,0)</f>
        <v>368</v>
      </c>
      <c r="I6576" s="11">
        <f>VLOOKUP(B6576,[1]!Product_Data[#Data],3,0)</f>
        <v>294</v>
      </c>
      <c r="J6576" s="11">
        <f t="shared" si="615"/>
        <v>294</v>
      </c>
      <c r="K6576" s="11">
        <f t="shared" si="616"/>
        <v>368</v>
      </c>
      <c r="L6576" s="11">
        <f t="shared" si="617"/>
        <v>74</v>
      </c>
      <c r="M6576" t="str">
        <f>VLOOKUP(C6576,[1]!Location_Data[#Data],2,0)</f>
        <v>Sacramento</v>
      </c>
      <c r="N6576" t="str">
        <f>VLOOKUP(D6576,[1]!Salespeople_Data[#Data],2,0)</f>
        <v>Charles Harper</v>
      </c>
      <c r="O6576" t="str">
        <f>VLOOKUP(E6576,[1]!Customer_Data[#Data],2,0)</f>
        <v>Fred Evans</v>
      </c>
      <c r="P6576" s="15">
        <f t="shared" si="612"/>
        <v>6</v>
      </c>
      <c r="Q6576">
        <f t="shared" si="613"/>
        <v>4</v>
      </c>
      <c r="R6576">
        <f t="shared" si="614"/>
        <v>2019</v>
      </c>
    </row>
    <row r="6577" spans="1:18" x14ac:dyDescent="0.25">
      <c r="A6577" s="6" t="s">
        <v>7602</v>
      </c>
      <c r="B6577" s="6" t="s">
        <v>553</v>
      </c>
      <c r="C6577" s="6" t="s">
        <v>386</v>
      </c>
      <c r="D6577" s="6" t="s">
        <v>225</v>
      </c>
      <c r="E6577" s="6" t="s">
        <v>2443</v>
      </c>
      <c r="F6577" s="10">
        <v>43515</v>
      </c>
      <c r="G6577" s="6">
        <v>4</v>
      </c>
      <c r="H6577" s="11">
        <f>VLOOKUP(B6577,[1]!Product_Data[#Data],4,0)</f>
        <v>1798</v>
      </c>
      <c r="I6577" s="11">
        <f>VLOOKUP(B6577,[1]!Product_Data[#Data],3,0)</f>
        <v>971</v>
      </c>
      <c r="J6577" s="11">
        <f t="shared" si="615"/>
        <v>3884</v>
      </c>
      <c r="K6577" s="11">
        <f t="shared" si="616"/>
        <v>7192</v>
      </c>
      <c r="L6577" s="11">
        <f t="shared" si="617"/>
        <v>3308</v>
      </c>
      <c r="M6577" t="str">
        <f>VLOOKUP(C6577,[1]!Location_Data[#Data],2,0)</f>
        <v>Carlsbad</v>
      </c>
      <c r="N6577" t="str">
        <f>VLOOKUP(D6577,[1]!Salespeople_Data[#Data],2,0)</f>
        <v>Andrew Bowman</v>
      </c>
      <c r="O6577" t="str">
        <f>VLOOKUP(E6577,[1]!Customer_Data[#Data],2,0)</f>
        <v>Peter Warren</v>
      </c>
      <c r="P6577" s="15">
        <f t="shared" si="612"/>
        <v>3</v>
      </c>
      <c r="Q6577">
        <f t="shared" si="613"/>
        <v>2</v>
      </c>
      <c r="R6577">
        <f t="shared" si="614"/>
        <v>2019</v>
      </c>
    </row>
    <row r="6578" spans="1:18" x14ac:dyDescent="0.25">
      <c r="A6578" s="6" t="s">
        <v>7603</v>
      </c>
      <c r="B6578" s="6" t="s">
        <v>125</v>
      </c>
      <c r="C6578" s="6" t="s">
        <v>469</v>
      </c>
      <c r="D6578" s="6" t="s">
        <v>30</v>
      </c>
      <c r="E6578" s="6" t="s">
        <v>1075</v>
      </c>
      <c r="F6578" s="10">
        <v>43696</v>
      </c>
      <c r="G6578" s="6">
        <v>1</v>
      </c>
      <c r="H6578" s="11">
        <f>VLOOKUP(B6578,[1]!Product_Data[#Data],4,0)</f>
        <v>1826</v>
      </c>
      <c r="I6578" s="11">
        <f>VLOOKUP(B6578,[1]!Product_Data[#Data],3,0)</f>
        <v>1443</v>
      </c>
      <c r="J6578" s="11">
        <f t="shared" si="615"/>
        <v>1443</v>
      </c>
      <c r="K6578" s="11">
        <f t="shared" si="616"/>
        <v>1826</v>
      </c>
      <c r="L6578" s="11">
        <f t="shared" si="617"/>
        <v>383</v>
      </c>
      <c r="M6578" t="str">
        <f>VLOOKUP(C6578,[1]!Location_Data[#Data],2,0)</f>
        <v>Escondido</v>
      </c>
      <c r="N6578" t="str">
        <f>VLOOKUP(D6578,[1]!Salespeople_Data[#Data],2,0)</f>
        <v>Carl Hall</v>
      </c>
      <c r="O6578" t="str">
        <f>VLOOKUP(E6578,[1]!Customer_Data[#Data],2,0)</f>
        <v>Christopher Wright</v>
      </c>
      <c r="P6578" s="15">
        <f t="shared" si="612"/>
        <v>2</v>
      </c>
      <c r="Q6578">
        <f t="shared" si="613"/>
        <v>8</v>
      </c>
      <c r="R6578">
        <f t="shared" si="614"/>
        <v>2019</v>
      </c>
    </row>
    <row r="6579" spans="1:18" x14ac:dyDescent="0.25">
      <c r="A6579" s="6" t="s">
        <v>7604</v>
      </c>
      <c r="B6579" s="6" t="s">
        <v>321</v>
      </c>
      <c r="C6579" s="6" t="s">
        <v>380</v>
      </c>
      <c r="D6579" s="6" t="s">
        <v>178</v>
      </c>
      <c r="E6579" s="6" t="s">
        <v>265</v>
      </c>
      <c r="F6579" s="10">
        <v>43471</v>
      </c>
      <c r="G6579" s="6">
        <v>1</v>
      </c>
      <c r="H6579" s="11">
        <f>VLOOKUP(B6579,[1]!Product_Data[#Data],4,0)</f>
        <v>2391</v>
      </c>
      <c r="I6579" s="11">
        <f>VLOOKUP(B6579,[1]!Product_Data[#Data],3,0)</f>
        <v>1291</v>
      </c>
      <c r="J6579" s="11">
        <f t="shared" si="615"/>
        <v>1291</v>
      </c>
      <c r="K6579" s="11">
        <f t="shared" si="616"/>
        <v>2391</v>
      </c>
      <c r="L6579" s="11">
        <f t="shared" si="617"/>
        <v>1100</v>
      </c>
      <c r="M6579" t="str">
        <f>VLOOKUP(C6579,[1]!Location_Data[#Data],2,0)</f>
        <v>Los Angeles</v>
      </c>
      <c r="N6579" t="str">
        <f>VLOOKUP(D6579,[1]!Salespeople_Data[#Data],2,0)</f>
        <v>Joshua Taylor</v>
      </c>
      <c r="O6579" t="str">
        <f>VLOOKUP(E6579,[1]!Customer_Data[#Data],2,0)</f>
        <v>Stephen Greene</v>
      </c>
      <c r="P6579" s="15">
        <f t="shared" si="612"/>
        <v>1</v>
      </c>
      <c r="Q6579">
        <f t="shared" si="613"/>
        <v>1</v>
      </c>
      <c r="R6579">
        <f t="shared" si="614"/>
        <v>2019</v>
      </c>
    </row>
    <row r="6580" spans="1:18" x14ac:dyDescent="0.25">
      <c r="A6580" s="6" t="s">
        <v>7605</v>
      </c>
      <c r="B6580" s="6" t="s">
        <v>403</v>
      </c>
      <c r="C6580" s="6" t="s">
        <v>19</v>
      </c>
      <c r="D6580" s="6" t="s">
        <v>165</v>
      </c>
      <c r="E6580" s="6" t="s">
        <v>1152</v>
      </c>
      <c r="F6580" s="10">
        <v>43648</v>
      </c>
      <c r="G6580" s="6">
        <v>1</v>
      </c>
      <c r="H6580" s="11">
        <f>VLOOKUP(B6580,[1]!Product_Data[#Data],4,0)</f>
        <v>392</v>
      </c>
      <c r="I6580" s="11">
        <f>VLOOKUP(B6580,[1]!Product_Data[#Data],3,0)</f>
        <v>255</v>
      </c>
      <c r="J6580" s="11">
        <f t="shared" si="615"/>
        <v>255</v>
      </c>
      <c r="K6580" s="11">
        <f t="shared" si="616"/>
        <v>392</v>
      </c>
      <c r="L6580" s="11">
        <f t="shared" si="617"/>
        <v>137</v>
      </c>
      <c r="M6580" t="str">
        <f>VLOOKUP(C6580,[1]!Location_Data[#Data],2,0)</f>
        <v>Berkeley</v>
      </c>
      <c r="N6580" t="str">
        <f>VLOOKUP(D6580,[1]!Salespeople_Data[#Data],2,0)</f>
        <v>Joe Sims</v>
      </c>
      <c r="O6580" t="str">
        <f>VLOOKUP(E6580,[1]!Customer_Data[#Data],2,0)</f>
        <v>Richard Young</v>
      </c>
      <c r="P6580" s="15">
        <f t="shared" si="612"/>
        <v>3</v>
      </c>
      <c r="Q6580">
        <f t="shared" si="613"/>
        <v>7</v>
      </c>
      <c r="R6580">
        <f t="shared" si="614"/>
        <v>2019</v>
      </c>
    </row>
    <row r="6581" spans="1:18" x14ac:dyDescent="0.25">
      <c r="A6581" s="6" t="s">
        <v>7606</v>
      </c>
      <c r="B6581" s="6" t="s">
        <v>152</v>
      </c>
      <c r="C6581" s="6" t="s">
        <v>322</v>
      </c>
      <c r="D6581" s="6" t="s">
        <v>10</v>
      </c>
      <c r="E6581" s="6" t="s">
        <v>1499</v>
      </c>
      <c r="F6581" s="10">
        <v>43654</v>
      </c>
      <c r="G6581" s="6">
        <v>4</v>
      </c>
      <c r="H6581" s="11">
        <f>VLOOKUP(B6581,[1]!Product_Data[#Data],4,0)</f>
        <v>951</v>
      </c>
      <c r="I6581" s="11">
        <f>VLOOKUP(B6581,[1]!Product_Data[#Data],3,0)</f>
        <v>504</v>
      </c>
      <c r="J6581" s="11">
        <f t="shared" si="615"/>
        <v>2016</v>
      </c>
      <c r="K6581" s="11">
        <f t="shared" si="616"/>
        <v>3804</v>
      </c>
      <c r="L6581" s="11">
        <f t="shared" si="617"/>
        <v>1788</v>
      </c>
      <c r="M6581" t="str">
        <f>VLOOKUP(C6581,[1]!Location_Data[#Data],2,0)</f>
        <v>Rancho Cucamonga</v>
      </c>
      <c r="N6581" t="str">
        <f>VLOOKUP(D6581,[1]!Salespeople_Data[#Data],2,0)</f>
        <v>Justin Lynch</v>
      </c>
      <c r="O6581" t="str">
        <f>VLOOKUP(E6581,[1]!Customer_Data[#Data],2,0)</f>
        <v>Daniel Perry</v>
      </c>
      <c r="P6581" s="15">
        <f t="shared" si="612"/>
        <v>2</v>
      </c>
      <c r="Q6581">
        <f t="shared" si="613"/>
        <v>7</v>
      </c>
      <c r="R6581">
        <f t="shared" si="614"/>
        <v>2019</v>
      </c>
    </row>
    <row r="6582" spans="1:18" x14ac:dyDescent="0.25">
      <c r="A6582" s="6" t="s">
        <v>7607</v>
      </c>
      <c r="B6582" s="6" t="s">
        <v>553</v>
      </c>
      <c r="C6582" s="6" t="s">
        <v>242</v>
      </c>
      <c r="D6582" s="6" t="s">
        <v>447</v>
      </c>
      <c r="E6582" s="6" t="s">
        <v>1623</v>
      </c>
      <c r="F6582" s="10">
        <v>43571</v>
      </c>
      <c r="G6582" s="6">
        <v>2</v>
      </c>
      <c r="H6582" s="11">
        <f>VLOOKUP(B6582,[1]!Product_Data[#Data],4,0)</f>
        <v>1798</v>
      </c>
      <c r="I6582" s="11">
        <f>VLOOKUP(B6582,[1]!Product_Data[#Data],3,0)</f>
        <v>971</v>
      </c>
      <c r="J6582" s="11">
        <f t="shared" si="615"/>
        <v>1942</v>
      </c>
      <c r="K6582" s="11">
        <f t="shared" si="616"/>
        <v>3596</v>
      </c>
      <c r="L6582" s="11">
        <f t="shared" si="617"/>
        <v>1654</v>
      </c>
      <c r="M6582" t="str">
        <f>VLOOKUP(C6582,[1]!Location_Data[#Data],2,0)</f>
        <v>Downey</v>
      </c>
      <c r="N6582" t="str">
        <f>VLOOKUP(D6582,[1]!Salespeople_Data[#Data],2,0)</f>
        <v>Howard Sims</v>
      </c>
      <c r="O6582" t="str">
        <f>VLOOKUP(E6582,[1]!Customer_Data[#Data],2,0)</f>
        <v>Bobby Duncan</v>
      </c>
      <c r="P6582" s="15">
        <f t="shared" si="612"/>
        <v>3</v>
      </c>
      <c r="Q6582">
        <f t="shared" si="613"/>
        <v>4</v>
      </c>
      <c r="R6582">
        <f t="shared" si="614"/>
        <v>2019</v>
      </c>
    </row>
    <row r="6583" spans="1:18" x14ac:dyDescent="0.25">
      <c r="A6583" s="6" t="s">
        <v>7608</v>
      </c>
      <c r="B6583" s="6" t="s">
        <v>129</v>
      </c>
      <c r="C6583" s="6" t="s">
        <v>174</v>
      </c>
      <c r="D6583" s="6" t="s">
        <v>96</v>
      </c>
      <c r="E6583" s="6" t="s">
        <v>806</v>
      </c>
      <c r="F6583" s="10">
        <v>43632</v>
      </c>
      <c r="G6583" s="6">
        <v>1</v>
      </c>
      <c r="H6583" s="11">
        <f>VLOOKUP(B6583,[1]!Product_Data[#Data],4,0)</f>
        <v>127</v>
      </c>
      <c r="I6583" s="11">
        <f>VLOOKUP(B6583,[1]!Product_Data[#Data],3,0)</f>
        <v>79</v>
      </c>
      <c r="J6583" s="11">
        <f t="shared" si="615"/>
        <v>79</v>
      </c>
      <c r="K6583" s="11">
        <f t="shared" si="616"/>
        <v>127</v>
      </c>
      <c r="L6583" s="11">
        <f t="shared" si="617"/>
        <v>48</v>
      </c>
      <c r="M6583" t="str">
        <f>VLOOKUP(C6583,[1]!Location_Data[#Data],2,0)</f>
        <v>Norwalk</v>
      </c>
      <c r="N6583" t="str">
        <f>VLOOKUP(D6583,[1]!Salespeople_Data[#Data],2,0)</f>
        <v>Brian Thomas</v>
      </c>
      <c r="O6583" t="str">
        <f>VLOOKUP(E6583,[1]!Customer_Data[#Data],2,0)</f>
        <v>Michael Thomas</v>
      </c>
      <c r="P6583" s="15">
        <f t="shared" si="612"/>
        <v>1</v>
      </c>
      <c r="Q6583">
        <f t="shared" si="613"/>
        <v>6</v>
      </c>
      <c r="R6583">
        <f t="shared" si="614"/>
        <v>2019</v>
      </c>
    </row>
    <row r="6584" spans="1:18" x14ac:dyDescent="0.25">
      <c r="A6584" s="6" t="s">
        <v>7609</v>
      </c>
      <c r="B6584" s="6" t="s">
        <v>38</v>
      </c>
      <c r="C6584" s="6" t="s">
        <v>74</v>
      </c>
      <c r="D6584" s="6" t="s">
        <v>71</v>
      </c>
      <c r="E6584" s="6" t="s">
        <v>2629</v>
      </c>
      <c r="F6584" s="10">
        <v>43736</v>
      </c>
      <c r="G6584" s="6">
        <v>2</v>
      </c>
      <c r="H6584" s="11">
        <f>VLOOKUP(B6584,[1]!Product_Data[#Data],4,0)</f>
        <v>2283</v>
      </c>
      <c r="I6584" s="11">
        <f>VLOOKUP(B6584,[1]!Product_Data[#Data],3,0)</f>
        <v>1484</v>
      </c>
      <c r="J6584" s="11">
        <f t="shared" si="615"/>
        <v>2968</v>
      </c>
      <c r="K6584" s="11">
        <f t="shared" si="616"/>
        <v>4566</v>
      </c>
      <c r="L6584" s="11">
        <f t="shared" si="617"/>
        <v>1598</v>
      </c>
      <c r="M6584" t="str">
        <f>VLOOKUP(C6584,[1]!Location_Data[#Data],2,0)</f>
        <v>West Covina</v>
      </c>
      <c r="N6584" t="str">
        <f>VLOOKUP(D6584,[1]!Salespeople_Data[#Data],2,0)</f>
        <v>Gary Rodriguez</v>
      </c>
      <c r="O6584" t="str">
        <f>VLOOKUP(E6584,[1]!Customer_Data[#Data],2,0)</f>
        <v>Roy Carpenter</v>
      </c>
      <c r="P6584" s="15">
        <f t="shared" si="612"/>
        <v>7</v>
      </c>
      <c r="Q6584">
        <f t="shared" si="613"/>
        <v>9</v>
      </c>
      <c r="R6584">
        <f t="shared" si="614"/>
        <v>2019</v>
      </c>
    </row>
    <row r="6585" spans="1:18" x14ac:dyDescent="0.25">
      <c r="A6585" s="6" t="s">
        <v>7610</v>
      </c>
      <c r="B6585" s="6" t="s">
        <v>232</v>
      </c>
      <c r="C6585" s="6" t="s">
        <v>246</v>
      </c>
      <c r="D6585" s="6" t="s">
        <v>35</v>
      </c>
      <c r="E6585" s="6" t="s">
        <v>4477</v>
      </c>
      <c r="F6585" s="10">
        <v>43675</v>
      </c>
      <c r="G6585" s="6">
        <v>1</v>
      </c>
      <c r="H6585" s="11">
        <f>VLOOKUP(B6585,[1]!Product_Data[#Data],4,0)</f>
        <v>1119</v>
      </c>
      <c r="I6585" s="11">
        <f>VLOOKUP(B6585,[1]!Product_Data[#Data],3,0)</f>
        <v>683</v>
      </c>
      <c r="J6585" s="11">
        <f t="shared" si="615"/>
        <v>683</v>
      </c>
      <c r="K6585" s="11">
        <f t="shared" si="616"/>
        <v>1119</v>
      </c>
      <c r="L6585" s="11">
        <f t="shared" si="617"/>
        <v>436</v>
      </c>
      <c r="M6585" t="str">
        <f>VLOOKUP(C6585,[1]!Location_Data[#Data],2,0)</f>
        <v>San Francisco</v>
      </c>
      <c r="N6585" t="str">
        <f>VLOOKUP(D6585,[1]!Salespeople_Data[#Data],2,0)</f>
        <v>Charles Harper</v>
      </c>
      <c r="O6585" t="str">
        <f>VLOOKUP(E6585,[1]!Customer_Data[#Data],2,0)</f>
        <v>Wayne Stone</v>
      </c>
      <c r="P6585" s="15">
        <f t="shared" si="612"/>
        <v>2</v>
      </c>
      <c r="Q6585">
        <f t="shared" si="613"/>
        <v>7</v>
      </c>
      <c r="R6585">
        <f t="shared" si="614"/>
        <v>2019</v>
      </c>
    </row>
    <row r="6586" spans="1:18" x14ac:dyDescent="0.25">
      <c r="A6586" s="6" t="s">
        <v>7611</v>
      </c>
      <c r="B6586" s="6" t="s">
        <v>125</v>
      </c>
      <c r="C6586" s="6" t="s">
        <v>490</v>
      </c>
      <c r="D6586" s="6" t="s">
        <v>71</v>
      </c>
      <c r="E6586" s="6" t="s">
        <v>3790</v>
      </c>
      <c r="F6586" s="10">
        <v>43562</v>
      </c>
      <c r="G6586" s="6">
        <v>3</v>
      </c>
      <c r="H6586" s="11">
        <f>VLOOKUP(B6586,[1]!Product_Data[#Data],4,0)</f>
        <v>1826</v>
      </c>
      <c r="I6586" s="11">
        <f>VLOOKUP(B6586,[1]!Product_Data[#Data],3,0)</f>
        <v>1443</v>
      </c>
      <c r="J6586" s="11">
        <f t="shared" si="615"/>
        <v>4329</v>
      </c>
      <c r="K6586" s="11">
        <f t="shared" si="616"/>
        <v>5478</v>
      </c>
      <c r="L6586" s="11">
        <f t="shared" si="617"/>
        <v>1149</v>
      </c>
      <c r="M6586" t="str">
        <f>VLOOKUP(C6586,[1]!Location_Data[#Data],2,0)</f>
        <v>Temecula</v>
      </c>
      <c r="N6586" t="str">
        <f>VLOOKUP(D6586,[1]!Salespeople_Data[#Data],2,0)</f>
        <v>Gary Rodriguez</v>
      </c>
      <c r="O6586" t="str">
        <f>VLOOKUP(E6586,[1]!Customer_Data[#Data],2,0)</f>
        <v>Joe Carroll</v>
      </c>
      <c r="P6586" s="15">
        <f t="shared" si="612"/>
        <v>1</v>
      </c>
      <c r="Q6586">
        <f t="shared" si="613"/>
        <v>4</v>
      </c>
      <c r="R6586">
        <f t="shared" si="614"/>
        <v>2019</v>
      </c>
    </row>
    <row r="6587" spans="1:18" x14ac:dyDescent="0.25">
      <c r="A6587" s="6" t="s">
        <v>7612</v>
      </c>
      <c r="B6587" s="6" t="s">
        <v>267</v>
      </c>
      <c r="C6587" s="6" t="s">
        <v>302</v>
      </c>
      <c r="D6587" s="6" t="s">
        <v>359</v>
      </c>
      <c r="E6587" s="6" t="s">
        <v>192</v>
      </c>
      <c r="F6587" s="10">
        <v>43657</v>
      </c>
      <c r="G6587" s="6">
        <v>1</v>
      </c>
      <c r="H6587" s="11">
        <f>VLOOKUP(B6587,[1]!Product_Data[#Data],4,0)</f>
        <v>400</v>
      </c>
      <c r="I6587" s="11">
        <f>VLOOKUP(B6587,[1]!Product_Data[#Data],3,0)</f>
        <v>208</v>
      </c>
      <c r="J6587" s="11">
        <f t="shared" si="615"/>
        <v>208</v>
      </c>
      <c r="K6587" s="11">
        <f t="shared" si="616"/>
        <v>400</v>
      </c>
      <c r="L6587" s="11">
        <f t="shared" si="617"/>
        <v>192</v>
      </c>
      <c r="M6587" t="str">
        <f>VLOOKUP(C6587,[1]!Location_Data[#Data],2,0)</f>
        <v>Santa Rosa</v>
      </c>
      <c r="N6587" t="str">
        <f>VLOOKUP(D6587,[1]!Salespeople_Data[#Data],2,0)</f>
        <v>Eugene Holmes</v>
      </c>
      <c r="O6587" t="str">
        <f>VLOOKUP(E6587,[1]!Customer_Data[#Data],2,0)</f>
        <v>Keith James</v>
      </c>
      <c r="P6587" s="15">
        <f t="shared" si="612"/>
        <v>5</v>
      </c>
      <c r="Q6587">
        <f t="shared" si="613"/>
        <v>7</v>
      </c>
      <c r="R6587">
        <f t="shared" si="614"/>
        <v>2019</v>
      </c>
    </row>
    <row r="6588" spans="1:18" x14ac:dyDescent="0.25">
      <c r="A6588" s="6" t="s">
        <v>7613</v>
      </c>
      <c r="B6588" s="6" t="s">
        <v>271</v>
      </c>
      <c r="C6588" s="6" t="s">
        <v>115</v>
      </c>
      <c r="D6588" s="6" t="s">
        <v>20</v>
      </c>
      <c r="E6588" s="6" t="s">
        <v>1778</v>
      </c>
      <c r="F6588" s="10">
        <v>43657</v>
      </c>
      <c r="G6588" s="6">
        <v>1</v>
      </c>
      <c r="H6588" s="11">
        <f>VLOOKUP(B6588,[1]!Product_Data[#Data],4,0)</f>
        <v>1587</v>
      </c>
      <c r="I6588" s="11">
        <f>VLOOKUP(B6588,[1]!Product_Data[#Data],3,0)</f>
        <v>1301</v>
      </c>
      <c r="J6588" s="11">
        <f t="shared" si="615"/>
        <v>1301</v>
      </c>
      <c r="K6588" s="11">
        <f t="shared" si="616"/>
        <v>1587</v>
      </c>
      <c r="L6588" s="11">
        <f t="shared" si="617"/>
        <v>286</v>
      </c>
      <c r="M6588" t="str">
        <f>VLOOKUP(C6588,[1]!Location_Data[#Data],2,0)</f>
        <v>Glendale</v>
      </c>
      <c r="N6588" t="str">
        <f>VLOOKUP(D6588,[1]!Salespeople_Data[#Data],2,0)</f>
        <v>Joshua Cook</v>
      </c>
      <c r="O6588" t="str">
        <f>VLOOKUP(E6588,[1]!Customer_Data[#Data],2,0)</f>
        <v>Peter Boyd</v>
      </c>
      <c r="P6588" s="15">
        <f t="shared" si="612"/>
        <v>5</v>
      </c>
      <c r="Q6588">
        <f t="shared" si="613"/>
        <v>7</v>
      </c>
      <c r="R6588">
        <f t="shared" si="614"/>
        <v>2019</v>
      </c>
    </row>
    <row r="6589" spans="1:18" x14ac:dyDescent="0.25">
      <c r="A6589" s="6" t="s">
        <v>7614</v>
      </c>
      <c r="B6589" s="6" t="s">
        <v>431</v>
      </c>
      <c r="C6589" s="6" t="s">
        <v>570</v>
      </c>
      <c r="D6589" s="6" t="s">
        <v>15</v>
      </c>
      <c r="E6589" s="6" t="s">
        <v>1556</v>
      </c>
      <c r="F6589" s="10">
        <v>43623</v>
      </c>
      <c r="G6589" s="6">
        <v>1</v>
      </c>
      <c r="H6589" s="11">
        <f>VLOOKUP(B6589,[1]!Product_Data[#Data],4,0)</f>
        <v>290</v>
      </c>
      <c r="I6589" s="11">
        <f>VLOOKUP(B6589,[1]!Product_Data[#Data],3,0)</f>
        <v>200</v>
      </c>
      <c r="J6589" s="11">
        <f t="shared" si="615"/>
        <v>200</v>
      </c>
      <c r="K6589" s="11">
        <f t="shared" si="616"/>
        <v>290</v>
      </c>
      <c r="L6589" s="11">
        <f t="shared" si="617"/>
        <v>90</v>
      </c>
      <c r="M6589" t="str">
        <f>VLOOKUP(C6589,[1]!Location_Data[#Data],2,0)</f>
        <v>Fresno</v>
      </c>
      <c r="N6589" t="str">
        <f>VLOOKUP(D6589,[1]!Salespeople_Data[#Data],2,0)</f>
        <v>Ryan Butler</v>
      </c>
      <c r="O6589" t="str">
        <f>VLOOKUP(E6589,[1]!Customer_Data[#Data],2,0)</f>
        <v>Frank Brown</v>
      </c>
      <c r="P6589" s="15">
        <f t="shared" si="612"/>
        <v>6</v>
      </c>
      <c r="Q6589">
        <f t="shared" si="613"/>
        <v>6</v>
      </c>
      <c r="R6589">
        <f t="shared" si="614"/>
        <v>2019</v>
      </c>
    </row>
    <row r="6590" spans="1:18" x14ac:dyDescent="0.25">
      <c r="A6590" s="6" t="s">
        <v>7615</v>
      </c>
      <c r="B6590" s="6" t="s">
        <v>8</v>
      </c>
      <c r="C6590" s="6" t="s">
        <v>380</v>
      </c>
      <c r="D6590" s="6" t="s">
        <v>191</v>
      </c>
      <c r="E6590" s="6" t="s">
        <v>1902</v>
      </c>
      <c r="F6590" s="10">
        <v>43724</v>
      </c>
      <c r="G6590" s="6">
        <v>3</v>
      </c>
      <c r="H6590" s="11">
        <f>VLOOKUP(B6590,[1]!Product_Data[#Data],4,0)</f>
        <v>1522</v>
      </c>
      <c r="I6590" s="11">
        <f>VLOOKUP(B6590,[1]!Product_Data[#Data],3,0)</f>
        <v>791</v>
      </c>
      <c r="J6590" s="11">
        <f t="shared" si="615"/>
        <v>2373</v>
      </c>
      <c r="K6590" s="11">
        <f t="shared" si="616"/>
        <v>4566</v>
      </c>
      <c r="L6590" s="11">
        <f t="shared" si="617"/>
        <v>2193</v>
      </c>
      <c r="M6590" t="str">
        <f>VLOOKUP(C6590,[1]!Location_Data[#Data],2,0)</f>
        <v>Los Angeles</v>
      </c>
      <c r="N6590" t="str">
        <f>VLOOKUP(D6590,[1]!Salespeople_Data[#Data],2,0)</f>
        <v>Robert Reed</v>
      </c>
      <c r="O6590" t="str">
        <f>VLOOKUP(E6590,[1]!Customer_Data[#Data],2,0)</f>
        <v>Jeffrey Gibson</v>
      </c>
      <c r="P6590" s="15">
        <f t="shared" si="612"/>
        <v>2</v>
      </c>
      <c r="Q6590">
        <f t="shared" si="613"/>
        <v>9</v>
      </c>
      <c r="R6590">
        <f t="shared" si="614"/>
        <v>2019</v>
      </c>
    </row>
    <row r="6591" spans="1:18" x14ac:dyDescent="0.25">
      <c r="A6591" s="6" t="s">
        <v>7616</v>
      </c>
      <c r="B6591" s="6" t="s">
        <v>626</v>
      </c>
      <c r="C6591" s="6" t="s">
        <v>596</v>
      </c>
      <c r="D6591" s="6" t="s">
        <v>345</v>
      </c>
      <c r="E6591" s="6" t="s">
        <v>1046</v>
      </c>
      <c r="F6591" s="10">
        <v>43640</v>
      </c>
      <c r="G6591" s="6">
        <v>1</v>
      </c>
      <c r="H6591" s="11">
        <f>VLOOKUP(B6591,[1]!Product_Data[#Data],4,0)</f>
        <v>584</v>
      </c>
      <c r="I6591" s="11">
        <f>VLOOKUP(B6591,[1]!Product_Data[#Data],3,0)</f>
        <v>420</v>
      </c>
      <c r="J6591" s="11">
        <f t="shared" si="615"/>
        <v>420</v>
      </c>
      <c r="K6591" s="11">
        <f t="shared" si="616"/>
        <v>584</v>
      </c>
      <c r="L6591" s="11">
        <f t="shared" si="617"/>
        <v>164</v>
      </c>
      <c r="M6591" t="str">
        <f>VLOOKUP(C6591,[1]!Location_Data[#Data],2,0)</f>
        <v>Fremont</v>
      </c>
      <c r="N6591" t="str">
        <f>VLOOKUP(D6591,[1]!Salespeople_Data[#Data],2,0)</f>
        <v>Larry Marshall</v>
      </c>
      <c r="O6591" t="str">
        <f>VLOOKUP(E6591,[1]!Customer_Data[#Data],2,0)</f>
        <v>Keith Stephens</v>
      </c>
      <c r="P6591" s="15">
        <f t="shared" si="612"/>
        <v>2</v>
      </c>
      <c r="Q6591">
        <f t="shared" si="613"/>
        <v>6</v>
      </c>
      <c r="R6591">
        <f t="shared" si="614"/>
        <v>2019</v>
      </c>
    </row>
    <row r="6592" spans="1:18" x14ac:dyDescent="0.25">
      <c r="A6592" s="6" t="s">
        <v>7617</v>
      </c>
      <c r="B6592" s="6" t="s">
        <v>33</v>
      </c>
      <c r="C6592" s="6" t="s">
        <v>392</v>
      </c>
      <c r="D6592" s="6" t="s">
        <v>111</v>
      </c>
      <c r="E6592" s="6" t="s">
        <v>1444</v>
      </c>
      <c r="F6592" s="10">
        <v>43616</v>
      </c>
      <c r="G6592" s="6">
        <v>3</v>
      </c>
      <c r="H6592" s="11">
        <f>VLOOKUP(B6592,[1]!Product_Data[#Data],4,0)</f>
        <v>1582</v>
      </c>
      <c r="I6592" s="11">
        <f>VLOOKUP(B6592,[1]!Product_Data[#Data],3,0)</f>
        <v>1234</v>
      </c>
      <c r="J6592" s="11">
        <f t="shared" si="615"/>
        <v>3702</v>
      </c>
      <c r="K6592" s="11">
        <f t="shared" si="616"/>
        <v>4746</v>
      </c>
      <c r="L6592" s="11">
        <f t="shared" si="617"/>
        <v>1044</v>
      </c>
      <c r="M6592" t="str">
        <f>VLOOKUP(C6592,[1]!Location_Data[#Data],2,0)</f>
        <v>Visalia</v>
      </c>
      <c r="N6592" t="str">
        <f>VLOOKUP(D6592,[1]!Salespeople_Data[#Data],2,0)</f>
        <v>Ryan Welch</v>
      </c>
      <c r="O6592" t="str">
        <f>VLOOKUP(E6592,[1]!Customer_Data[#Data],2,0)</f>
        <v>Steve Bennett</v>
      </c>
      <c r="P6592" s="15">
        <f t="shared" si="612"/>
        <v>6</v>
      </c>
      <c r="Q6592">
        <f t="shared" si="613"/>
        <v>5</v>
      </c>
      <c r="R6592">
        <f t="shared" si="614"/>
        <v>2019</v>
      </c>
    </row>
    <row r="6593" spans="1:18" x14ac:dyDescent="0.25">
      <c r="A6593" s="6" t="s">
        <v>7618</v>
      </c>
      <c r="B6593" s="6" t="s">
        <v>173</v>
      </c>
      <c r="C6593" s="6" t="s">
        <v>316</v>
      </c>
      <c r="D6593" s="6" t="s">
        <v>111</v>
      </c>
      <c r="E6593" s="6" t="s">
        <v>299</v>
      </c>
      <c r="F6593" s="10">
        <v>43478</v>
      </c>
      <c r="G6593" s="6">
        <v>3</v>
      </c>
      <c r="H6593" s="11">
        <f>VLOOKUP(B6593,[1]!Product_Data[#Data],4,0)</f>
        <v>2005</v>
      </c>
      <c r="I6593" s="11">
        <f>VLOOKUP(B6593,[1]!Product_Data[#Data],3,0)</f>
        <v>1223</v>
      </c>
      <c r="J6593" s="11">
        <f t="shared" si="615"/>
        <v>3669</v>
      </c>
      <c r="K6593" s="11">
        <f t="shared" si="616"/>
        <v>6015</v>
      </c>
      <c r="L6593" s="11">
        <f t="shared" si="617"/>
        <v>2346</v>
      </c>
      <c r="M6593" t="str">
        <f>VLOOKUP(C6593,[1]!Location_Data[#Data],2,0)</f>
        <v>East Los Angeles</v>
      </c>
      <c r="N6593" t="str">
        <f>VLOOKUP(D6593,[1]!Salespeople_Data[#Data],2,0)</f>
        <v>Ryan Welch</v>
      </c>
      <c r="O6593" t="str">
        <f>VLOOKUP(E6593,[1]!Customer_Data[#Data],2,0)</f>
        <v>Kenneth Ryan</v>
      </c>
      <c r="P6593" s="15">
        <f t="shared" si="612"/>
        <v>1</v>
      </c>
      <c r="Q6593">
        <f t="shared" si="613"/>
        <v>1</v>
      </c>
      <c r="R6593">
        <f t="shared" si="614"/>
        <v>2019</v>
      </c>
    </row>
    <row r="6594" spans="1:18" x14ac:dyDescent="0.25">
      <c r="A6594" s="6" t="s">
        <v>7619</v>
      </c>
      <c r="B6594" s="6" t="s">
        <v>173</v>
      </c>
      <c r="C6594" s="6" t="s">
        <v>186</v>
      </c>
      <c r="D6594" s="6" t="s">
        <v>116</v>
      </c>
      <c r="E6594" s="6" t="s">
        <v>1192</v>
      </c>
      <c r="F6594" s="10">
        <v>43785</v>
      </c>
      <c r="G6594" s="6">
        <v>2</v>
      </c>
      <c r="H6594" s="11">
        <f>VLOOKUP(B6594,[1]!Product_Data[#Data],4,0)</f>
        <v>2005</v>
      </c>
      <c r="I6594" s="11">
        <f>VLOOKUP(B6594,[1]!Product_Data[#Data],3,0)</f>
        <v>1223</v>
      </c>
      <c r="J6594" s="11">
        <f t="shared" si="615"/>
        <v>2446</v>
      </c>
      <c r="K6594" s="11">
        <f t="shared" si="616"/>
        <v>4010</v>
      </c>
      <c r="L6594" s="11">
        <f t="shared" si="617"/>
        <v>1564</v>
      </c>
      <c r="M6594" t="str">
        <f>VLOOKUP(C6594,[1]!Location_Data[#Data],2,0)</f>
        <v>Riverside</v>
      </c>
      <c r="N6594" t="str">
        <f>VLOOKUP(D6594,[1]!Salespeople_Data[#Data],2,0)</f>
        <v>Roger Ramos</v>
      </c>
      <c r="O6594" t="str">
        <f>VLOOKUP(E6594,[1]!Customer_Data[#Data],2,0)</f>
        <v>Jimmy Harper</v>
      </c>
      <c r="P6594" s="15">
        <f t="shared" ref="P6594:P6657" si="618">WEEKDAY(F6594)</f>
        <v>7</v>
      </c>
      <c r="Q6594">
        <f t="shared" ref="Q6594:Q6657" si="619">MONTH(F6594)</f>
        <v>11</v>
      </c>
      <c r="R6594">
        <f t="shared" ref="R6594:R6657" si="620">YEAR(F6594)</f>
        <v>2019</v>
      </c>
    </row>
    <row r="6595" spans="1:18" x14ac:dyDescent="0.25">
      <c r="A6595" s="6" t="s">
        <v>7620</v>
      </c>
      <c r="B6595" s="6" t="s">
        <v>421</v>
      </c>
      <c r="C6595" s="6" t="s">
        <v>70</v>
      </c>
      <c r="D6595" s="6" t="s">
        <v>75</v>
      </c>
      <c r="E6595" s="6" t="s">
        <v>2189</v>
      </c>
      <c r="F6595" s="10">
        <v>43766</v>
      </c>
      <c r="G6595" s="6">
        <v>4</v>
      </c>
      <c r="H6595" s="11">
        <f>VLOOKUP(B6595,[1]!Product_Data[#Data],4,0)</f>
        <v>826</v>
      </c>
      <c r="I6595" s="11">
        <f>VLOOKUP(B6595,[1]!Product_Data[#Data],3,0)</f>
        <v>562</v>
      </c>
      <c r="J6595" s="11">
        <f t="shared" ref="J6595:J6658" si="621">PRODUCT(I6595,G6595)</f>
        <v>2248</v>
      </c>
      <c r="K6595" s="11">
        <f t="shared" ref="K6595:K6658" si="622">PRODUCT(H6595,G6595)</f>
        <v>3304</v>
      </c>
      <c r="L6595" s="11">
        <f t="shared" ref="L6595:L6658" si="623">K6595-J6595</f>
        <v>1056</v>
      </c>
      <c r="M6595" t="str">
        <f>VLOOKUP(C6595,[1]!Location_Data[#Data],2,0)</f>
        <v>Clovis</v>
      </c>
      <c r="N6595" t="str">
        <f>VLOOKUP(D6595,[1]!Salespeople_Data[#Data],2,0)</f>
        <v>Roger Robertson</v>
      </c>
      <c r="O6595" t="str">
        <f>VLOOKUP(E6595,[1]!Customer_Data[#Data],2,0)</f>
        <v>Steve Hunt</v>
      </c>
      <c r="P6595" s="15">
        <f t="shared" si="618"/>
        <v>2</v>
      </c>
      <c r="Q6595">
        <f t="shared" si="619"/>
        <v>10</v>
      </c>
      <c r="R6595">
        <f t="shared" si="620"/>
        <v>2019</v>
      </c>
    </row>
    <row r="6596" spans="1:18" x14ac:dyDescent="0.25">
      <c r="A6596" s="6" t="s">
        <v>7621</v>
      </c>
      <c r="B6596" s="6" t="s">
        <v>94</v>
      </c>
      <c r="C6596" s="6" t="s">
        <v>74</v>
      </c>
      <c r="D6596" s="6" t="s">
        <v>264</v>
      </c>
      <c r="E6596" s="6" t="s">
        <v>1724</v>
      </c>
      <c r="F6596" s="10">
        <v>43713</v>
      </c>
      <c r="G6596" s="6">
        <v>1</v>
      </c>
      <c r="H6596" s="11">
        <f>VLOOKUP(B6596,[1]!Product_Data[#Data],4,0)</f>
        <v>1639</v>
      </c>
      <c r="I6596" s="11">
        <f>VLOOKUP(B6596,[1]!Product_Data[#Data],3,0)</f>
        <v>1295</v>
      </c>
      <c r="J6596" s="11">
        <f t="shared" si="621"/>
        <v>1295</v>
      </c>
      <c r="K6596" s="11">
        <f t="shared" si="622"/>
        <v>1639</v>
      </c>
      <c r="L6596" s="11">
        <f t="shared" si="623"/>
        <v>344</v>
      </c>
      <c r="M6596" t="str">
        <f>VLOOKUP(C6596,[1]!Location_Data[#Data],2,0)</f>
        <v>West Covina</v>
      </c>
      <c r="N6596" t="str">
        <f>VLOOKUP(D6596,[1]!Salespeople_Data[#Data],2,0)</f>
        <v>Ernest Wheeler</v>
      </c>
      <c r="O6596" t="str">
        <f>VLOOKUP(E6596,[1]!Customer_Data[#Data],2,0)</f>
        <v>Keith Schmidt</v>
      </c>
      <c r="P6596" s="15">
        <f t="shared" si="618"/>
        <v>5</v>
      </c>
      <c r="Q6596">
        <f t="shared" si="619"/>
        <v>9</v>
      </c>
      <c r="R6596">
        <f t="shared" si="620"/>
        <v>2019</v>
      </c>
    </row>
    <row r="6597" spans="1:18" x14ac:dyDescent="0.25">
      <c r="A6597" s="6" t="s">
        <v>7622</v>
      </c>
      <c r="B6597" s="6" t="s">
        <v>47</v>
      </c>
      <c r="C6597" s="6" t="s">
        <v>79</v>
      </c>
      <c r="D6597" s="6" t="s">
        <v>170</v>
      </c>
      <c r="E6597" s="6" t="s">
        <v>2269</v>
      </c>
      <c r="F6597" s="10">
        <v>43669</v>
      </c>
      <c r="G6597" s="6">
        <v>1</v>
      </c>
      <c r="H6597" s="11">
        <f>VLOOKUP(B6597,[1]!Product_Data[#Data],4,0)</f>
        <v>1812</v>
      </c>
      <c r="I6597" s="11">
        <f>VLOOKUP(B6597,[1]!Product_Data[#Data],3,0)</f>
        <v>1305</v>
      </c>
      <c r="J6597" s="11">
        <f t="shared" si="621"/>
        <v>1305</v>
      </c>
      <c r="K6597" s="11">
        <f t="shared" si="622"/>
        <v>1812</v>
      </c>
      <c r="L6597" s="11">
        <f t="shared" si="623"/>
        <v>507</v>
      </c>
      <c r="M6597" t="str">
        <f>VLOOKUP(C6597,[1]!Location_Data[#Data],2,0)</f>
        <v>Palmdale</v>
      </c>
      <c r="N6597" t="str">
        <f>VLOOKUP(D6597,[1]!Salespeople_Data[#Data],2,0)</f>
        <v>Sean Miller</v>
      </c>
      <c r="O6597" t="str">
        <f>VLOOKUP(E6597,[1]!Customer_Data[#Data],2,0)</f>
        <v>Matthew Smith</v>
      </c>
      <c r="P6597" s="15">
        <f t="shared" si="618"/>
        <v>3</v>
      </c>
      <c r="Q6597">
        <f t="shared" si="619"/>
        <v>7</v>
      </c>
      <c r="R6597">
        <f t="shared" si="620"/>
        <v>2019</v>
      </c>
    </row>
    <row r="6598" spans="1:18" x14ac:dyDescent="0.25">
      <c r="A6598" s="6" t="s">
        <v>7623</v>
      </c>
      <c r="B6598" s="6" t="s">
        <v>400</v>
      </c>
      <c r="C6598" s="6" t="s">
        <v>519</v>
      </c>
      <c r="D6598" s="6" t="s">
        <v>15</v>
      </c>
      <c r="E6598" s="6" t="s">
        <v>2629</v>
      </c>
      <c r="F6598" s="10">
        <v>43604</v>
      </c>
      <c r="G6598" s="6">
        <v>2</v>
      </c>
      <c r="H6598" s="11">
        <f>VLOOKUP(B6598,[1]!Product_Data[#Data],4,0)</f>
        <v>886</v>
      </c>
      <c r="I6598" s="11">
        <f>VLOOKUP(B6598,[1]!Product_Data[#Data],3,0)</f>
        <v>478</v>
      </c>
      <c r="J6598" s="11">
        <f t="shared" si="621"/>
        <v>956</v>
      </c>
      <c r="K6598" s="11">
        <f t="shared" si="622"/>
        <v>1772</v>
      </c>
      <c r="L6598" s="11">
        <f t="shared" si="623"/>
        <v>816</v>
      </c>
      <c r="M6598" t="str">
        <f>VLOOKUP(C6598,[1]!Location_Data[#Data],2,0)</f>
        <v>Anaheim</v>
      </c>
      <c r="N6598" t="str">
        <f>VLOOKUP(D6598,[1]!Salespeople_Data[#Data],2,0)</f>
        <v>Ryan Butler</v>
      </c>
      <c r="O6598" t="str">
        <f>VLOOKUP(E6598,[1]!Customer_Data[#Data],2,0)</f>
        <v>Roy Carpenter</v>
      </c>
      <c r="P6598" s="15">
        <f t="shared" si="618"/>
        <v>1</v>
      </c>
      <c r="Q6598">
        <f t="shared" si="619"/>
        <v>5</v>
      </c>
      <c r="R6598">
        <f t="shared" si="620"/>
        <v>2019</v>
      </c>
    </row>
    <row r="6599" spans="1:18" x14ac:dyDescent="0.25">
      <c r="A6599" s="6" t="s">
        <v>7624</v>
      </c>
      <c r="B6599" s="6" t="s">
        <v>435</v>
      </c>
      <c r="C6599" s="6" t="s">
        <v>246</v>
      </c>
      <c r="D6599" s="6" t="s">
        <v>25</v>
      </c>
      <c r="E6599" s="6" t="s">
        <v>2122</v>
      </c>
      <c r="F6599" s="10">
        <v>43709</v>
      </c>
      <c r="G6599" s="6">
        <v>4</v>
      </c>
      <c r="H6599" s="11">
        <f>VLOOKUP(B6599,[1]!Product_Data[#Data],4,0)</f>
        <v>2141</v>
      </c>
      <c r="I6599" s="11">
        <f>VLOOKUP(B6599,[1]!Product_Data[#Data],3,0)</f>
        <v>1777</v>
      </c>
      <c r="J6599" s="11">
        <f t="shared" si="621"/>
        <v>7108</v>
      </c>
      <c r="K6599" s="11">
        <f t="shared" si="622"/>
        <v>8564</v>
      </c>
      <c r="L6599" s="11">
        <f t="shared" si="623"/>
        <v>1456</v>
      </c>
      <c r="M6599" t="str">
        <f>VLOOKUP(C6599,[1]!Location_Data[#Data],2,0)</f>
        <v>San Francisco</v>
      </c>
      <c r="N6599" t="str">
        <f>VLOOKUP(D6599,[1]!Salespeople_Data[#Data],2,0)</f>
        <v>Brian Davis</v>
      </c>
      <c r="O6599" t="str">
        <f>VLOOKUP(E6599,[1]!Customer_Data[#Data],2,0)</f>
        <v>Frank Hawkins</v>
      </c>
      <c r="P6599" s="15">
        <f t="shared" si="618"/>
        <v>1</v>
      </c>
      <c r="Q6599">
        <f t="shared" si="619"/>
        <v>9</v>
      </c>
      <c r="R6599">
        <f t="shared" si="620"/>
        <v>2019</v>
      </c>
    </row>
    <row r="6600" spans="1:18" x14ac:dyDescent="0.25">
      <c r="A6600" s="6" t="s">
        <v>7625</v>
      </c>
      <c r="B6600" s="6" t="s">
        <v>99</v>
      </c>
      <c r="C6600" s="6" t="s">
        <v>135</v>
      </c>
      <c r="D6600" s="6" t="s">
        <v>30</v>
      </c>
      <c r="E6600" s="6" t="s">
        <v>963</v>
      </c>
      <c r="F6600" s="10">
        <v>43579</v>
      </c>
      <c r="G6600" s="6">
        <v>1</v>
      </c>
      <c r="H6600" s="11">
        <f>VLOOKUP(B6600,[1]!Product_Data[#Data],4,0)</f>
        <v>1708</v>
      </c>
      <c r="I6600" s="11">
        <f>VLOOKUP(B6600,[1]!Product_Data[#Data],3,0)</f>
        <v>871</v>
      </c>
      <c r="J6600" s="11">
        <f t="shared" si="621"/>
        <v>871</v>
      </c>
      <c r="K6600" s="11">
        <f t="shared" si="622"/>
        <v>1708</v>
      </c>
      <c r="L6600" s="11">
        <f t="shared" si="623"/>
        <v>837</v>
      </c>
      <c r="M6600" t="str">
        <f>VLOOKUP(C6600,[1]!Location_Data[#Data],2,0)</f>
        <v>Oxnard</v>
      </c>
      <c r="N6600" t="str">
        <f>VLOOKUP(D6600,[1]!Salespeople_Data[#Data],2,0)</f>
        <v>Carl Hall</v>
      </c>
      <c r="O6600" t="str">
        <f>VLOOKUP(E6600,[1]!Customer_Data[#Data],2,0)</f>
        <v>Ralph Oliver</v>
      </c>
      <c r="P6600" s="15">
        <f t="shared" si="618"/>
        <v>4</v>
      </c>
      <c r="Q6600">
        <f t="shared" si="619"/>
        <v>4</v>
      </c>
      <c r="R6600">
        <f t="shared" si="620"/>
        <v>2019</v>
      </c>
    </row>
    <row r="6601" spans="1:18" x14ac:dyDescent="0.25">
      <c r="A6601" s="6" t="s">
        <v>7626</v>
      </c>
      <c r="B6601" s="6" t="s">
        <v>289</v>
      </c>
      <c r="C6601" s="6" t="s">
        <v>249</v>
      </c>
      <c r="D6601" s="6" t="s">
        <v>212</v>
      </c>
      <c r="E6601" s="6" t="s">
        <v>1058</v>
      </c>
      <c r="F6601" s="10">
        <v>43732</v>
      </c>
      <c r="G6601" s="6">
        <v>3</v>
      </c>
      <c r="H6601" s="11">
        <f>VLOOKUP(B6601,[1]!Product_Data[#Data],4,0)</f>
        <v>368</v>
      </c>
      <c r="I6601" s="11">
        <f>VLOOKUP(B6601,[1]!Product_Data[#Data],3,0)</f>
        <v>294</v>
      </c>
      <c r="J6601" s="11">
        <f t="shared" si="621"/>
        <v>882</v>
      </c>
      <c r="K6601" s="11">
        <f t="shared" si="622"/>
        <v>1104</v>
      </c>
      <c r="L6601" s="11">
        <f t="shared" si="623"/>
        <v>222</v>
      </c>
      <c r="M6601" t="str">
        <f>VLOOKUP(C6601,[1]!Location_Data[#Data],2,0)</f>
        <v>Roseville</v>
      </c>
      <c r="N6601" t="str">
        <f>VLOOKUP(D6601,[1]!Salespeople_Data[#Data],2,0)</f>
        <v>Ronald Reed</v>
      </c>
      <c r="O6601" t="str">
        <f>VLOOKUP(E6601,[1]!Customer_Data[#Data],2,0)</f>
        <v>Craig Mills</v>
      </c>
      <c r="P6601" s="15">
        <f t="shared" si="618"/>
        <v>3</v>
      </c>
      <c r="Q6601">
        <f t="shared" si="619"/>
        <v>9</v>
      </c>
      <c r="R6601">
        <f t="shared" si="620"/>
        <v>2019</v>
      </c>
    </row>
    <row r="6602" spans="1:18" x14ac:dyDescent="0.25">
      <c r="A6602" s="6" t="s">
        <v>7627</v>
      </c>
      <c r="B6602" s="6" t="s">
        <v>600</v>
      </c>
      <c r="C6602" s="6" t="s">
        <v>52</v>
      </c>
      <c r="D6602" s="6" t="s">
        <v>111</v>
      </c>
      <c r="E6602" s="6" t="s">
        <v>1522</v>
      </c>
      <c r="F6602" s="10">
        <v>43707</v>
      </c>
      <c r="G6602" s="6">
        <v>1</v>
      </c>
      <c r="H6602" s="11">
        <f>VLOOKUP(B6602,[1]!Product_Data[#Data],4,0)</f>
        <v>368</v>
      </c>
      <c r="I6602" s="11">
        <f>VLOOKUP(B6602,[1]!Product_Data[#Data],3,0)</f>
        <v>269</v>
      </c>
      <c r="J6602" s="11">
        <f t="shared" si="621"/>
        <v>269</v>
      </c>
      <c r="K6602" s="11">
        <f t="shared" si="622"/>
        <v>368</v>
      </c>
      <c r="L6602" s="11">
        <f t="shared" si="623"/>
        <v>99</v>
      </c>
      <c r="M6602" t="str">
        <f>VLOOKUP(C6602,[1]!Location_Data[#Data],2,0)</f>
        <v>Pasadena</v>
      </c>
      <c r="N6602" t="str">
        <f>VLOOKUP(D6602,[1]!Salespeople_Data[#Data],2,0)</f>
        <v>Ryan Welch</v>
      </c>
      <c r="O6602" t="str">
        <f>VLOOKUP(E6602,[1]!Customer_Data[#Data],2,0)</f>
        <v>Ryan Ruiz</v>
      </c>
      <c r="P6602" s="15">
        <f t="shared" si="618"/>
        <v>6</v>
      </c>
      <c r="Q6602">
        <f t="shared" si="619"/>
        <v>8</v>
      </c>
      <c r="R6602">
        <f t="shared" si="620"/>
        <v>2019</v>
      </c>
    </row>
    <row r="6603" spans="1:18" x14ac:dyDescent="0.25">
      <c r="A6603" s="6" t="s">
        <v>7628</v>
      </c>
      <c r="B6603" s="6" t="s">
        <v>28</v>
      </c>
      <c r="C6603" s="6" t="s">
        <v>276</v>
      </c>
      <c r="D6603" s="6" t="s">
        <v>106</v>
      </c>
      <c r="E6603" s="6" t="s">
        <v>757</v>
      </c>
      <c r="F6603" s="10">
        <v>43738</v>
      </c>
      <c r="G6603" s="6">
        <v>1</v>
      </c>
      <c r="H6603" s="11">
        <f>VLOOKUP(B6603,[1]!Product_Data[#Data],4,0)</f>
        <v>684</v>
      </c>
      <c r="I6603" s="11">
        <f>VLOOKUP(B6603,[1]!Product_Data[#Data],3,0)</f>
        <v>561</v>
      </c>
      <c r="J6603" s="11">
        <f t="shared" si="621"/>
        <v>561</v>
      </c>
      <c r="K6603" s="11">
        <f t="shared" si="622"/>
        <v>684</v>
      </c>
      <c r="L6603" s="11">
        <f t="shared" si="623"/>
        <v>123</v>
      </c>
      <c r="M6603" t="str">
        <f>VLOOKUP(C6603,[1]!Location_Data[#Data],2,0)</f>
        <v>Orange</v>
      </c>
      <c r="N6603" t="str">
        <f>VLOOKUP(D6603,[1]!Salespeople_Data[#Data],2,0)</f>
        <v>Patrick Ruiz</v>
      </c>
      <c r="O6603" t="str">
        <f>VLOOKUP(E6603,[1]!Customer_Data[#Data],2,0)</f>
        <v>Paul Carpenter</v>
      </c>
      <c r="P6603" s="15">
        <f t="shared" si="618"/>
        <v>2</v>
      </c>
      <c r="Q6603">
        <f t="shared" si="619"/>
        <v>9</v>
      </c>
      <c r="R6603">
        <f t="shared" si="620"/>
        <v>2019</v>
      </c>
    </row>
    <row r="6604" spans="1:18" x14ac:dyDescent="0.25">
      <c r="A6604" s="6" t="s">
        <v>7629</v>
      </c>
      <c r="B6604" s="6" t="s">
        <v>703</v>
      </c>
      <c r="C6604" s="6" t="s">
        <v>34</v>
      </c>
      <c r="D6604" s="6" t="s">
        <v>25</v>
      </c>
      <c r="E6604" s="6" t="s">
        <v>5245</v>
      </c>
      <c r="F6604" s="10">
        <v>43763</v>
      </c>
      <c r="G6604" s="6">
        <v>1</v>
      </c>
      <c r="H6604" s="11">
        <f>VLOOKUP(B6604,[1]!Product_Data[#Data],4,0)</f>
        <v>530</v>
      </c>
      <c r="I6604" s="11">
        <f>VLOOKUP(B6604,[1]!Product_Data[#Data],3,0)</f>
        <v>435</v>
      </c>
      <c r="J6604" s="11">
        <f t="shared" si="621"/>
        <v>435</v>
      </c>
      <c r="K6604" s="11">
        <f t="shared" si="622"/>
        <v>530</v>
      </c>
      <c r="L6604" s="11">
        <f t="shared" si="623"/>
        <v>95</v>
      </c>
      <c r="M6604" t="str">
        <f>VLOOKUP(C6604,[1]!Location_Data[#Data],2,0)</f>
        <v>Inglewood</v>
      </c>
      <c r="N6604" t="str">
        <f>VLOOKUP(D6604,[1]!Salespeople_Data[#Data],2,0)</f>
        <v>Brian Davis</v>
      </c>
      <c r="O6604" t="str">
        <f>VLOOKUP(E6604,[1]!Customer_Data[#Data],2,0)</f>
        <v>Victor Lopez</v>
      </c>
      <c r="P6604" s="15">
        <f t="shared" si="618"/>
        <v>6</v>
      </c>
      <c r="Q6604">
        <f t="shared" si="619"/>
        <v>10</v>
      </c>
      <c r="R6604">
        <f t="shared" si="620"/>
        <v>2019</v>
      </c>
    </row>
    <row r="6605" spans="1:18" x14ac:dyDescent="0.25">
      <c r="A6605" s="6" t="s">
        <v>7630</v>
      </c>
      <c r="B6605" s="6" t="s">
        <v>38</v>
      </c>
      <c r="C6605" s="6" t="s">
        <v>731</v>
      </c>
      <c r="D6605" s="6" t="s">
        <v>359</v>
      </c>
      <c r="E6605" s="6" t="s">
        <v>3740</v>
      </c>
      <c r="F6605" s="10">
        <v>43674</v>
      </c>
      <c r="G6605" s="6">
        <v>4</v>
      </c>
      <c r="H6605" s="11">
        <f>VLOOKUP(B6605,[1]!Product_Data[#Data],4,0)</f>
        <v>2283</v>
      </c>
      <c r="I6605" s="11">
        <f>VLOOKUP(B6605,[1]!Product_Data[#Data],3,0)</f>
        <v>1484</v>
      </c>
      <c r="J6605" s="11">
        <f t="shared" si="621"/>
        <v>5936</v>
      </c>
      <c r="K6605" s="11">
        <f t="shared" si="622"/>
        <v>9132</v>
      </c>
      <c r="L6605" s="11">
        <f t="shared" si="623"/>
        <v>3196</v>
      </c>
      <c r="M6605" t="str">
        <f>VLOOKUP(C6605,[1]!Location_Data[#Data],2,0)</f>
        <v>Costa Mesa</v>
      </c>
      <c r="N6605" t="str">
        <f>VLOOKUP(D6605,[1]!Salespeople_Data[#Data],2,0)</f>
        <v>Eugene Holmes</v>
      </c>
      <c r="O6605" t="str">
        <f>VLOOKUP(E6605,[1]!Customer_Data[#Data],2,0)</f>
        <v>Donald Carroll</v>
      </c>
      <c r="P6605" s="15">
        <f t="shared" si="618"/>
        <v>1</v>
      </c>
      <c r="Q6605">
        <f t="shared" si="619"/>
        <v>7</v>
      </c>
      <c r="R6605">
        <f t="shared" si="620"/>
        <v>2019</v>
      </c>
    </row>
    <row r="6606" spans="1:18" x14ac:dyDescent="0.25">
      <c r="A6606" s="6" t="s">
        <v>7631</v>
      </c>
      <c r="B6606" s="6" t="s">
        <v>28</v>
      </c>
      <c r="C6606" s="6" t="s">
        <v>377</v>
      </c>
      <c r="D6606" s="6" t="s">
        <v>356</v>
      </c>
      <c r="E6606" s="6" t="s">
        <v>1385</v>
      </c>
      <c r="F6606" s="10">
        <v>43517</v>
      </c>
      <c r="G6606" s="6">
        <v>2</v>
      </c>
      <c r="H6606" s="11">
        <f>VLOOKUP(B6606,[1]!Product_Data[#Data],4,0)</f>
        <v>684</v>
      </c>
      <c r="I6606" s="11">
        <f>VLOOKUP(B6606,[1]!Product_Data[#Data],3,0)</f>
        <v>561</v>
      </c>
      <c r="J6606" s="11">
        <f t="shared" si="621"/>
        <v>1122</v>
      </c>
      <c r="K6606" s="11">
        <f t="shared" si="622"/>
        <v>1368</v>
      </c>
      <c r="L6606" s="11">
        <f t="shared" si="623"/>
        <v>246</v>
      </c>
      <c r="M6606" t="str">
        <f>VLOOKUP(C6606,[1]!Location_Data[#Data],2,0)</f>
        <v>San Diego</v>
      </c>
      <c r="N6606" t="str">
        <f>VLOOKUP(D6606,[1]!Salespeople_Data[#Data],2,0)</f>
        <v>Jimmy Young</v>
      </c>
      <c r="O6606" t="str">
        <f>VLOOKUP(E6606,[1]!Customer_Data[#Data],2,0)</f>
        <v>Douglas Diaz</v>
      </c>
      <c r="P6606" s="15">
        <f t="shared" si="618"/>
        <v>5</v>
      </c>
      <c r="Q6606">
        <f t="shared" si="619"/>
        <v>2</v>
      </c>
      <c r="R6606">
        <f t="shared" si="620"/>
        <v>2019</v>
      </c>
    </row>
    <row r="6607" spans="1:18" x14ac:dyDescent="0.25">
      <c r="A6607" s="6" t="s">
        <v>7632</v>
      </c>
      <c r="B6607" s="6" t="s">
        <v>479</v>
      </c>
      <c r="C6607" s="6" t="s">
        <v>52</v>
      </c>
      <c r="D6607" s="6" t="s">
        <v>146</v>
      </c>
      <c r="E6607" s="6" t="s">
        <v>722</v>
      </c>
      <c r="F6607" s="10">
        <v>43713</v>
      </c>
      <c r="G6607" s="6">
        <v>3</v>
      </c>
      <c r="H6607" s="11">
        <f>VLOOKUP(B6607,[1]!Product_Data[#Data],4,0)</f>
        <v>123</v>
      </c>
      <c r="I6607" s="11">
        <f>VLOOKUP(B6607,[1]!Product_Data[#Data],3,0)</f>
        <v>84</v>
      </c>
      <c r="J6607" s="11">
        <f t="shared" si="621"/>
        <v>252</v>
      </c>
      <c r="K6607" s="11">
        <f t="shared" si="622"/>
        <v>369</v>
      </c>
      <c r="L6607" s="11">
        <f t="shared" si="623"/>
        <v>117</v>
      </c>
      <c r="M6607" t="str">
        <f>VLOOKUP(C6607,[1]!Location_Data[#Data],2,0)</f>
        <v>Pasadena</v>
      </c>
      <c r="N6607" t="str">
        <f>VLOOKUP(D6607,[1]!Salespeople_Data[#Data],2,0)</f>
        <v>Carl Elliott</v>
      </c>
      <c r="O6607" t="str">
        <f>VLOOKUP(E6607,[1]!Customer_Data[#Data],2,0)</f>
        <v>Clarence Cunningham</v>
      </c>
      <c r="P6607" s="15">
        <f t="shared" si="618"/>
        <v>5</v>
      </c>
      <c r="Q6607">
        <f t="shared" si="619"/>
        <v>9</v>
      </c>
      <c r="R6607">
        <f t="shared" si="620"/>
        <v>2019</v>
      </c>
    </row>
    <row r="6608" spans="1:18" x14ac:dyDescent="0.25">
      <c r="A6608" s="6" t="s">
        <v>7633</v>
      </c>
      <c r="B6608" s="6" t="s">
        <v>412</v>
      </c>
      <c r="C6608" s="6" t="s">
        <v>472</v>
      </c>
      <c r="D6608" s="6" t="s">
        <v>40</v>
      </c>
      <c r="E6608" s="6" t="s">
        <v>1872</v>
      </c>
      <c r="F6608" s="10">
        <v>43731</v>
      </c>
      <c r="G6608" s="6">
        <v>4</v>
      </c>
      <c r="H6608" s="11">
        <f>VLOOKUP(B6608,[1]!Product_Data[#Data],4,0)</f>
        <v>2396</v>
      </c>
      <c r="I6608" s="11">
        <f>VLOOKUP(B6608,[1]!Product_Data[#Data],3,0)</f>
        <v>1965</v>
      </c>
      <c r="J6608" s="11">
        <f t="shared" si="621"/>
        <v>7860</v>
      </c>
      <c r="K6608" s="11">
        <f t="shared" si="622"/>
        <v>9584</v>
      </c>
      <c r="L6608" s="11">
        <f t="shared" si="623"/>
        <v>1724</v>
      </c>
      <c r="M6608" t="str">
        <f>VLOOKUP(C6608,[1]!Location_Data[#Data],2,0)</f>
        <v>Concord</v>
      </c>
      <c r="N6608" t="str">
        <f>VLOOKUP(D6608,[1]!Salespeople_Data[#Data],2,0)</f>
        <v>Brian Hansen</v>
      </c>
      <c r="O6608" t="str">
        <f>VLOOKUP(E6608,[1]!Customer_Data[#Data],2,0)</f>
        <v>Henry Bishop</v>
      </c>
      <c r="P6608" s="15">
        <f t="shared" si="618"/>
        <v>2</v>
      </c>
      <c r="Q6608">
        <f t="shared" si="619"/>
        <v>9</v>
      </c>
      <c r="R6608">
        <f t="shared" si="620"/>
        <v>2019</v>
      </c>
    </row>
    <row r="6609" spans="1:18" x14ac:dyDescent="0.25">
      <c r="A6609" s="6" t="s">
        <v>7634</v>
      </c>
      <c r="B6609" s="6" t="s">
        <v>311</v>
      </c>
      <c r="C6609" s="6" t="s">
        <v>100</v>
      </c>
      <c r="D6609" s="6" t="s">
        <v>308</v>
      </c>
      <c r="E6609" s="6" t="s">
        <v>4801</v>
      </c>
      <c r="F6609" s="10">
        <v>43816</v>
      </c>
      <c r="G6609" s="6">
        <v>3</v>
      </c>
      <c r="H6609" s="11">
        <f>VLOOKUP(B6609,[1]!Product_Data[#Data],4,0)</f>
        <v>1743</v>
      </c>
      <c r="I6609" s="11">
        <f>VLOOKUP(B6609,[1]!Product_Data[#Data],3,0)</f>
        <v>872</v>
      </c>
      <c r="J6609" s="11">
        <f t="shared" si="621"/>
        <v>2616</v>
      </c>
      <c r="K6609" s="11">
        <f t="shared" si="622"/>
        <v>5229</v>
      </c>
      <c r="L6609" s="11">
        <f t="shared" si="623"/>
        <v>2613</v>
      </c>
      <c r="M6609" t="str">
        <f>VLOOKUP(C6609,[1]!Location_Data[#Data],2,0)</f>
        <v>Victorville</v>
      </c>
      <c r="N6609" t="str">
        <f>VLOOKUP(D6609,[1]!Salespeople_Data[#Data],2,0)</f>
        <v>Fred Robertson</v>
      </c>
      <c r="O6609" t="str">
        <f>VLOOKUP(E6609,[1]!Customer_Data[#Data],2,0)</f>
        <v>Eugene Murphy</v>
      </c>
      <c r="P6609" s="15">
        <f t="shared" si="618"/>
        <v>3</v>
      </c>
      <c r="Q6609">
        <f t="shared" si="619"/>
        <v>12</v>
      </c>
      <c r="R6609">
        <f t="shared" si="620"/>
        <v>2019</v>
      </c>
    </row>
    <row r="6610" spans="1:18" x14ac:dyDescent="0.25">
      <c r="A6610" s="6" t="s">
        <v>7635</v>
      </c>
      <c r="B6610" s="6" t="s">
        <v>752</v>
      </c>
      <c r="C6610" s="6" t="s">
        <v>62</v>
      </c>
      <c r="D6610" s="6" t="s">
        <v>216</v>
      </c>
      <c r="E6610" s="6" t="s">
        <v>365</v>
      </c>
      <c r="F6610" s="10">
        <v>43667</v>
      </c>
      <c r="G6610" s="6">
        <v>1</v>
      </c>
      <c r="H6610" s="11">
        <f>VLOOKUP(B6610,[1]!Product_Data[#Data],4,0)</f>
        <v>95</v>
      </c>
      <c r="I6610" s="11">
        <f>VLOOKUP(B6610,[1]!Product_Data[#Data],3,0)</f>
        <v>61</v>
      </c>
      <c r="J6610" s="11">
        <f t="shared" si="621"/>
        <v>61</v>
      </c>
      <c r="K6610" s="11">
        <f t="shared" si="622"/>
        <v>95</v>
      </c>
      <c r="L6610" s="11">
        <f t="shared" si="623"/>
        <v>34</v>
      </c>
      <c r="M6610" t="str">
        <f>VLOOKUP(C6610,[1]!Location_Data[#Data],2,0)</f>
        <v>Fairfield</v>
      </c>
      <c r="N6610" t="str">
        <f>VLOOKUP(D6610,[1]!Salespeople_Data[#Data],2,0)</f>
        <v>Ernest Wagner</v>
      </c>
      <c r="O6610" t="str">
        <f>VLOOKUP(E6610,[1]!Customer_Data[#Data],2,0)</f>
        <v>Kevin Moreno</v>
      </c>
      <c r="P6610" s="15">
        <f t="shared" si="618"/>
        <v>1</v>
      </c>
      <c r="Q6610">
        <f t="shared" si="619"/>
        <v>7</v>
      </c>
      <c r="R6610">
        <f t="shared" si="620"/>
        <v>2019</v>
      </c>
    </row>
    <row r="6611" spans="1:18" x14ac:dyDescent="0.25">
      <c r="A6611" s="6" t="s">
        <v>7636</v>
      </c>
      <c r="B6611" s="6" t="s">
        <v>56</v>
      </c>
      <c r="C6611" s="6" t="s">
        <v>527</v>
      </c>
      <c r="D6611" s="6" t="s">
        <v>159</v>
      </c>
      <c r="E6611" s="6" t="s">
        <v>2340</v>
      </c>
      <c r="F6611" s="10">
        <v>43728</v>
      </c>
      <c r="G6611" s="6">
        <v>4</v>
      </c>
      <c r="H6611" s="11">
        <f>VLOOKUP(B6611,[1]!Product_Data[#Data],4,0)</f>
        <v>1848</v>
      </c>
      <c r="I6611" s="11">
        <f>VLOOKUP(B6611,[1]!Product_Data[#Data],3,0)</f>
        <v>1294</v>
      </c>
      <c r="J6611" s="11">
        <f t="shared" si="621"/>
        <v>5176</v>
      </c>
      <c r="K6611" s="11">
        <f t="shared" si="622"/>
        <v>7392</v>
      </c>
      <c r="L6611" s="11">
        <f t="shared" si="623"/>
        <v>2216</v>
      </c>
      <c r="M6611" t="str">
        <f>VLOOKUP(C6611,[1]!Location_Data[#Data],2,0)</f>
        <v>Stockton</v>
      </c>
      <c r="N6611" t="str">
        <f>VLOOKUP(D6611,[1]!Salespeople_Data[#Data],2,0)</f>
        <v>Bobby Russell</v>
      </c>
      <c r="O6611" t="str">
        <f>VLOOKUP(E6611,[1]!Customer_Data[#Data],2,0)</f>
        <v>Ryan Price</v>
      </c>
      <c r="P6611" s="15">
        <f t="shared" si="618"/>
        <v>6</v>
      </c>
      <c r="Q6611">
        <f t="shared" si="619"/>
        <v>9</v>
      </c>
      <c r="R6611">
        <f t="shared" si="620"/>
        <v>2019</v>
      </c>
    </row>
    <row r="6612" spans="1:18" x14ac:dyDescent="0.25">
      <c r="A6612" s="6" t="s">
        <v>7637</v>
      </c>
      <c r="B6612" s="6" t="s">
        <v>200</v>
      </c>
      <c r="C6612" s="6" t="s">
        <v>79</v>
      </c>
      <c r="D6612" s="6" t="s">
        <v>35</v>
      </c>
      <c r="E6612" s="6" t="s">
        <v>1613</v>
      </c>
      <c r="F6612" s="10">
        <v>43803</v>
      </c>
      <c r="G6612" s="6">
        <v>3</v>
      </c>
      <c r="H6612" s="11">
        <f>VLOOKUP(B6612,[1]!Product_Data[#Data],4,0)</f>
        <v>315</v>
      </c>
      <c r="I6612" s="11">
        <f>VLOOKUP(B6612,[1]!Product_Data[#Data],3,0)</f>
        <v>208</v>
      </c>
      <c r="J6612" s="11">
        <f t="shared" si="621"/>
        <v>624</v>
      </c>
      <c r="K6612" s="11">
        <f t="shared" si="622"/>
        <v>945</v>
      </c>
      <c r="L6612" s="11">
        <f t="shared" si="623"/>
        <v>321</v>
      </c>
      <c r="M6612" t="str">
        <f>VLOOKUP(C6612,[1]!Location_Data[#Data],2,0)</f>
        <v>Palmdale</v>
      </c>
      <c r="N6612" t="str">
        <f>VLOOKUP(D6612,[1]!Salespeople_Data[#Data],2,0)</f>
        <v>Charles Harper</v>
      </c>
      <c r="O6612" t="str">
        <f>VLOOKUP(E6612,[1]!Customer_Data[#Data],2,0)</f>
        <v>Raymond Fields</v>
      </c>
      <c r="P6612" s="15">
        <f t="shared" si="618"/>
        <v>4</v>
      </c>
      <c r="Q6612">
        <f t="shared" si="619"/>
        <v>12</v>
      </c>
      <c r="R6612">
        <f t="shared" si="620"/>
        <v>2019</v>
      </c>
    </row>
    <row r="6613" spans="1:18" x14ac:dyDescent="0.25">
      <c r="A6613" s="6" t="s">
        <v>7638</v>
      </c>
      <c r="B6613" s="6" t="s">
        <v>461</v>
      </c>
      <c r="C6613" s="6" t="s">
        <v>527</v>
      </c>
      <c r="D6613" s="6" t="s">
        <v>63</v>
      </c>
      <c r="E6613" s="6" t="s">
        <v>2481</v>
      </c>
      <c r="F6613" s="10">
        <v>43666</v>
      </c>
      <c r="G6613" s="6">
        <v>4</v>
      </c>
      <c r="H6613" s="11">
        <f>VLOOKUP(B6613,[1]!Product_Data[#Data],4,0)</f>
        <v>35</v>
      </c>
      <c r="I6613" s="11">
        <f>VLOOKUP(B6613,[1]!Product_Data[#Data],3,0)</f>
        <v>22</v>
      </c>
      <c r="J6613" s="11">
        <f t="shared" si="621"/>
        <v>88</v>
      </c>
      <c r="K6613" s="11">
        <f t="shared" si="622"/>
        <v>140</v>
      </c>
      <c r="L6613" s="11">
        <f t="shared" si="623"/>
        <v>52</v>
      </c>
      <c r="M6613" t="str">
        <f>VLOOKUP(C6613,[1]!Location_Data[#Data],2,0)</f>
        <v>Stockton</v>
      </c>
      <c r="N6613" t="str">
        <f>VLOOKUP(D6613,[1]!Salespeople_Data[#Data],2,0)</f>
        <v>Jeremy Mendoza</v>
      </c>
      <c r="O6613" t="str">
        <f>VLOOKUP(E6613,[1]!Customer_Data[#Data],2,0)</f>
        <v>Gerald Palmer</v>
      </c>
      <c r="P6613" s="15">
        <f t="shared" si="618"/>
        <v>7</v>
      </c>
      <c r="Q6613">
        <f t="shared" si="619"/>
        <v>7</v>
      </c>
      <c r="R6613">
        <f t="shared" si="620"/>
        <v>2019</v>
      </c>
    </row>
    <row r="6614" spans="1:18" x14ac:dyDescent="0.25">
      <c r="A6614" s="6" t="s">
        <v>7639</v>
      </c>
      <c r="B6614" s="6" t="s">
        <v>168</v>
      </c>
      <c r="C6614" s="6" t="s">
        <v>120</v>
      </c>
      <c r="D6614" s="6" t="s">
        <v>159</v>
      </c>
      <c r="E6614" s="6" t="s">
        <v>694</v>
      </c>
      <c r="F6614" s="10">
        <v>43512</v>
      </c>
      <c r="G6614" s="6">
        <v>3</v>
      </c>
      <c r="H6614" s="11">
        <f>VLOOKUP(B6614,[1]!Product_Data[#Data],4,0)</f>
        <v>112</v>
      </c>
      <c r="I6614" s="11">
        <f>VLOOKUP(B6614,[1]!Product_Data[#Data],3,0)</f>
        <v>90</v>
      </c>
      <c r="J6614" s="11">
        <f t="shared" si="621"/>
        <v>270</v>
      </c>
      <c r="K6614" s="11">
        <f t="shared" si="622"/>
        <v>336</v>
      </c>
      <c r="L6614" s="11">
        <f t="shared" si="623"/>
        <v>66</v>
      </c>
      <c r="M6614" t="str">
        <f>VLOOKUP(C6614,[1]!Location_Data[#Data],2,0)</f>
        <v>Elk Grove</v>
      </c>
      <c r="N6614" t="str">
        <f>VLOOKUP(D6614,[1]!Salespeople_Data[#Data],2,0)</f>
        <v>Bobby Russell</v>
      </c>
      <c r="O6614" t="str">
        <f>VLOOKUP(E6614,[1]!Customer_Data[#Data],2,0)</f>
        <v>Ronald Burns</v>
      </c>
      <c r="P6614" s="15">
        <f t="shared" si="618"/>
        <v>7</v>
      </c>
      <c r="Q6614">
        <f t="shared" si="619"/>
        <v>2</v>
      </c>
      <c r="R6614">
        <f t="shared" si="620"/>
        <v>2019</v>
      </c>
    </row>
    <row r="6615" spans="1:18" x14ac:dyDescent="0.25">
      <c r="A6615" s="6" t="s">
        <v>7640</v>
      </c>
      <c r="B6615" s="6" t="s">
        <v>260</v>
      </c>
      <c r="C6615" s="6" t="s">
        <v>220</v>
      </c>
      <c r="D6615" s="6" t="s">
        <v>35</v>
      </c>
      <c r="E6615" s="6" t="s">
        <v>1427</v>
      </c>
      <c r="F6615" s="10">
        <v>43561</v>
      </c>
      <c r="G6615" s="6">
        <v>1</v>
      </c>
      <c r="H6615" s="11">
        <f>VLOOKUP(B6615,[1]!Product_Data[#Data],4,0)</f>
        <v>502</v>
      </c>
      <c r="I6615" s="11">
        <f>VLOOKUP(B6615,[1]!Product_Data[#Data],3,0)</f>
        <v>296</v>
      </c>
      <c r="J6615" s="11">
        <f t="shared" si="621"/>
        <v>296</v>
      </c>
      <c r="K6615" s="11">
        <f t="shared" si="622"/>
        <v>502</v>
      </c>
      <c r="L6615" s="11">
        <f t="shared" si="623"/>
        <v>206</v>
      </c>
      <c r="M6615" t="str">
        <f>VLOOKUP(C6615,[1]!Location_Data[#Data],2,0)</f>
        <v>Modesto</v>
      </c>
      <c r="N6615" t="str">
        <f>VLOOKUP(D6615,[1]!Salespeople_Data[#Data],2,0)</f>
        <v>Charles Harper</v>
      </c>
      <c r="O6615" t="str">
        <f>VLOOKUP(E6615,[1]!Customer_Data[#Data],2,0)</f>
        <v>Roy Rice</v>
      </c>
      <c r="P6615" s="15">
        <f t="shared" si="618"/>
        <v>7</v>
      </c>
      <c r="Q6615">
        <f t="shared" si="619"/>
        <v>4</v>
      </c>
      <c r="R6615">
        <f t="shared" si="620"/>
        <v>2019</v>
      </c>
    </row>
    <row r="6616" spans="1:18" x14ac:dyDescent="0.25">
      <c r="A6616" s="6" t="s">
        <v>7641</v>
      </c>
      <c r="B6616" s="6" t="s">
        <v>818</v>
      </c>
      <c r="C6616" s="6" t="s">
        <v>322</v>
      </c>
      <c r="D6616" s="6" t="s">
        <v>447</v>
      </c>
      <c r="E6616" s="6" t="s">
        <v>31</v>
      </c>
      <c r="F6616" s="10">
        <v>43642</v>
      </c>
      <c r="G6616" s="6">
        <v>3</v>
      </c>
      <c r="H6616" s="11">
        <f>VLOOKUP(B6616,[1]!Product_Data[#Data],4,0)</f>
        <v>1638</v>
      </c>
      <c r="I6616" s="11">
        <f>VLOOKUP(B6616,[1]!Product_Data[#Data],3,0)</f>
        <v>1261</v>
      </c>
      <c r="J6616" s="11">
        <f t="shared" si="621"/>
        <v>3783</v>
      </c>
      <c r="K6616" s="11">
        <f t="shared" si="622"/>
        <v>4914</v>
      </c>
      <c r="L6616" s="11">
        <f t="shared" si="623"/>
        <v>1131</v>
      </c>
      <c r="M6616" t="str">
        <f>VLOOKUP(C6616,[1]!Location_Data[#Data],2,0)</f>
        <v>Rancho Cucamonga</v>
      </c>
      <c r="N6616" t="str">
        <f>VLOOKUP(D6616,[1]!Salespeople_Data[#Data],2,0)</f>
        <v>Howard Sims</v>
      </c>
      <c r="O6616" t="str">
        <f>VLOOKUP(E6616,[1]!Customer_Data[#Data],2,0)</f>
        <v>Michael Allen</v>
      </c>
      <c r="P6616" s="15">
        <f t="shared" si="618"/>
        <v>4</v>
      </c>
      <c r="Q6616">
        <f t="shared" si="619"/>
        <v>6</v>
      </c>
      <c r="R6616">
        <f t="shared" si="620"/>
        <v>2019</v>
      </c>
    </row>
    <row r="6617" spans="1:18" x14ac:dyDescent="0.25">
      <c r="A6617" s="6" t="s">
        <v>7642</v>
      </c>
      <c r="B6617" s="6" t="s">
        <v>94</v>
      </c>
      <c r="C6617" s="6" t="s">
        <v>643</v>
      </c>
      <c r="D6617" s="6" t="s">
        <v>225</v>
      </c>
      <c r="E6617" s="6" t="s">
        <v>2131</v>
      </c>
      <c r="F6617" s="10">
        <v>43477</v>
      </c>
      <c r="G6617" s="6">
        <v>3</v>
      </c>
      <c r="H6617" s="11">
        <f>VLOOKUP(B6617,[1]!Product_Data[#Data],4,0)</f>
        <v>1639</v>
      </c>
      <c r="I6617" s="11">
        <f>VLOOKUP(B6617,[1]!Product_Data[#Data],3,0)</f>
        <v>1295</v>
      </c>
      <c r="J6617" s="11">
        <f t="shared" si="621"/>
        <v>3885</v>
      </c>
      <c r="K6617" s="11">
        <f t="shared" si="622"/>
        <v>4917</v>
      </c>
      <c r="L6617" s="11">
        <f t="shared" si="623"/>
        <v>1032</v>
      </c>
      <c r="M6617" t="str">
        <f>VLOOKUP(C6617,[1]!Location_Data[#Data],2,0)</f>
        <v>Hayward</v>
      </c>
      <c r="N6617" t="str">
        <f>VLOOKUP(D6617,[1]!Salespeople_Data[#Data],2,0)</f>
        <v>Andrew Bowman</v>
      </c>
      <c r="O6617" t="str">
        <f>VLOOKUP(E6617,[1]!Customer_Data[#Data],2,0)</f>
        <v>Raymond Allen</v>
      </c>
      <c r="P6617" s="15">
        <f t="shared" si="618"/>
        <v>7</v>
      </c>
      <c r="Q6617">
        <f t="shared" si="619"/>
        <v>1</v>
      </c>
      <c r="R6617">
        <f t="shared" si="620"/>
        <v>2019</v>
      </c>
    </row>
    <row r="6618" spans="1:18" x14ac:dyDescent="0.25">
      <c r="A6618" s="6" t="s">
        <v>7643</v>
      </c>
      <c r="B6618" s="6" t="s">
        <v>8</v>
      </c>
      <c r="C6618" s="6" t="s">
        <v>90</v>
      </c>
      <c r="D6618" s="6" t="s">
        <v>141</v>
      </c>
      <c r="E6618" s="6" t="s">
        <v>617</v>
      </c>
      <c r="F6618" s="10">
        <v>43760</v>
      </c>
      <c r="G6618" s="6">
        <v>1</v>
      </c>
      <c r="H6618" s="11">
        <f>VLOOKUP(B6618,[1]!Product_Data[#Data],4,0)</f>
        <v>1522</v>
      </c>
      <c r="I6618" s="11">
        <f>VLOOKUP(B6618,[1]!Product_Data[#Data],3,0)</f>
        <v>791</v>
      </c>
      <c r="J6618" s="11">
        <f t="shared" si="621"/>
        <v>791</v>
      </c>
      <c r="K6618" s="11">
        <f t="shared" si="622"/>
        <v>1522</v>
      </c>
      <c r="L6618" s="11">
        <f t="shared" si="623"/>
        <v>731</v>
      </c>
      <c r="M6618" t="str">
        <f>VLOOKUP(C6618,[1]!Location_Data[#Data],2,0)</f>
        <v>Irvine</v>
      </c>
      <c r="N6618" t="str">
        <f>VLOOKUP(D6618,[1]!Salespeople_Data[#Data],2,0)</f>
        <v>Arthur Mccoy</v>
      </c>
      <c r="O6618" t="str">
        <f>VLOOKUP(E6618,[1]!Customer_Data[#Data],2,0)</f>
        <v>Henry Harper</v>
      </c>
      <c r="P6618" s="15">
        <f t="shared" si="618"/>
        <v>3</v>
      </c>
      <c r="Q6618">
        <f t="shared" si="619"/>
        <v>10</v>
      </c>
      <c r="R6618">
        <f t="shared" si="620"/>
        <v>2019</v>
      </c>
    </row>
    <row r="6619" spans="1:18" x14ac:dyDescent="0.25">
      <c r="A6619" s="6" t="s">
        <v>7644</v>
      </c>
      <c r="B6619" s="6" t="s">
        <v>13</v>
      </c>
      <c r="C6619" s="6" t="s">
        <v>79</v>
      </c>
      <c r="D6619" s="6" t="s">
        <v>136</v>
      </c>
      <c r="E6619" s="6" t="s">
        <v>2629</v>
      </c>
      <c r="F6619" s="10">
        <v>43466</v>
      </c>
      <c r="G6619" s="6">
        <v>1</v>
      </c>
      <c r="H6619" s="11">
        <f>VLOOKUP(B6619,[1]!Product_Data[#Data],4,0)</f>
        <v>1022</v>
      </c>
      <c r="I6619" s="11">
        <f>VLOOKUP(B6619,[1]!Product_Data[#Data],3,0)</f>
        <v>818</v>
      </c>
      <c r="J6619" s="11">
        <f t="shared" si="621"/>
        <v>818</v>
      </c>
      <c r="K6619" s="11">
        <f t="shared" si="622"/>
        <v>1022</v>
      </c>
      <c r="L6619" s="11">
        <f t="shared" si="623"/>
        <v>204</v>
      </c>
      <c r="M6619" t="str">
        <f>VLOOKUP(C6619,[1]!Location_Data[#Data],2,0)</f>
        <v>Palmdale</v>
      </c>
      <c r="N6619" t="str">
        <f>VLOOKUP(D6619,[1]!Salespeople_Data[#Data],2,0)</f>
        <v>Clarence Fox</v>
      </c>
      <c r="O6619" t="str">
        <f>VLOOKUP(E6619,[1]!Customer_Data[#Data],2,0)</f>
        <v>Roy Carpenter</v>
      </c>
      <c r="P6619" s="15">
        <f t="shared" si="618"/>
        <v>3</v>
      </c>
      <c r="Q6619">
        <f t="shared" si="619"/>
        <v>1</v>
      </c>
      <c r="R6619">
        <f t="shared" si="620"/>
        <v>2019</v>
      </c>
    </row>
    <row r="6620" spans="1:18" x14ac:dyDescent="0.25">
      <c r="A6620" s="6" t="s">
        <v>7645</v>
      </c>
      <c r="B6620" s="6" t="s">
        <v>796</v>
      </c>
      <c r="C6620" s="6" t="s">
        <v>24</v>
      </c>
      <c r="D6620" s="6" t="s">
        <v>96</v>
      </c>
      <c r="E6620" s="6" t="s">
        <v>437</v>
      </c>
      <c r="F6620" s="10">
        <v>43515</v>
      </c>
      <c r="G6620" s="6">
        <v>3</v>
      </c>
      <c r="H6620" s="11">
        <f>VLOOKUP(B6620,[1]!Product_Data[#Data],4,0)</f>
        <v>1103</v>
      </c>
      <c r="I6620" s="11">
        <f>VLOOKUP(B6620,[1]!Product_Data[#Data],3,0)</f>
        <v>838</v>
      </c>
      <c r="J6620" s="11">
        <f t="shared" si="621"/>
        <v>2514</v>
      </c>
      <c r="K6620" s="11">
        <f t="shared" si="622"/>
        <v>3309</v>
      </c>
      <c r="L6620" s="11">
        <f t="shared" si="623"/>
        <v>795</v>
      </c>
      <c r="M6620" t="str">
        <f>VLOOKUP(C6620,[1]!Location_Data[#Data],2,0)</f>
        <v>Lancaster</v>
      </c>
      <c r="N6620" t="str">
        <f>VLOOKUP(D6620,[1]!Salespeople_Data[#Data],2,0)</f>
        <v>Brian Thomas</v>
      </c>
      <c r="O6620" t="str">
        <f>VLOOKUP(E6620,[1]!Customer_Data[#Data],2,0)</f>
        <v>Carl Murphy</v>
      </c>
      <c r="P6620" s="15">
        <f t="shared" si="618"/>
        <v>3</v>
      </c>
      <c r="Q6620">
        <f t="shared" si="619"/>
        <v>2</v>
      </c>
      <c r="R6620">
        <f t="shared" si="620"/>
        <v>2019</v>
      </c>
    </row>
    <row r="6621" spans="1:18" x14ac:dyDescent="0.25">
      <c r="A6621" s="6" t="s">
        <v>7646</v>
      </c>
      <c r="B6621" s="6" t="s">
        <v>132</v>
      </c>
      <c r="C6621" s="6" t="s">
        <v>570</v>
      </c>
      <c r="D6621" s="6" t="s">
        <v>141</v>
      </c>
      <c r="E6621" s="6" t="s">
        <v>5245</v>
      </c>
      <c r="F6621" s="10">
        <v>43721</v>
      </c>
      <c r="G6621" s="6">
        <v>3</v>
      </c>
      <c r="H6621" s="11">
        <f>VLOOKUP(B6621,[1]!Product_Data[#Data],4,0)</f>
        <v>2091</v>
      </c>
      <c r="I6621" s="11">
        <f>VLOOKUP(B6621,[1]!Product_Data[#Data],3,0)</f>
        <v>1485</v>
      </c>
      <c r="J6621" s="11">
        <f t="shared" si="621"/>
        <v>4455</v>
      </c>
      <c r="K6621" s="11">
        <f t="shared" si="622"/>
        <v>6273</v>
      </c>
      <c r="L6621" s="11">
        <f t="shared" si="623"/>
        <v>1818</v>
      </c>
      <c r="M6621" t="str">
        <f>VLOOKUP(C6621,[1]!Location_Data[#Data],2,0)</f>
        <v>Fresno</v>
      </c>
      <c r="N6621" t="str">
        <f>VLOOKUP(D6621,[1]!Salespeople_Data[#Data],2,0)</f>
        <v>Arthur Mccoy</v>
      </c>
      <c r="O6621" t="str">
        <f>VLOOKUP(E6621,[1]!Customer_Data[#Data],2,0)</f>
        <v>Victor Lopez</v>
      </c>
      <c r="P6621" s="15">
        <f t="shared" si="618"/>
        <v>6</v>
      </c>
      <c r="Q6621">
        <f t="shared" si="619"/>
        <v>9</v>
      </c>
      <c r="R6621">
        <f t="shared" si="620"/>
        <v>2019</v>
      </c>
    </row>
    <row r="6622" spans="1:18" x14ac:dyDescent="0.25">
      <c r="A6622" s="6" t="s">
        <v>7647</v>
      </c>
      <c r="B6622" s="6" t="s">
        <v>373</v>
      </c>
      <c r="C6622" s="6" t="s">
        <v>362</v>
      </c>
      <c r="D6622" s="6" t="s">
        <v>80</v>
      </c>
      <c r="E6622" s="6" t="s">
        <v>1928</v>
      </c>
      <c r="F6622" s="10">
        <v>43612</v>
      </c>
      <c r="G6622" s="6">
        <v>1</v>
      </c>
      <c r="H6622" s="11">
        <f>VLOOKUP(B6622,[1]!Product_Data[#Data],4,0)</f>
        <v>2182</v>
      </c>
      <c r="I6622" s="11">
        <f>VLOOKUP(B6622,[1]!Product_Data[#Data],3,0)</f>
        <v>1200</v>
      </c>
      <c r="J6622" s="11">
        <f t="shared" si="621"/>
        <v>1200</v>
      </c>
      <c r="K6622" s="11">
        <f t="shared" si="622"/>
        <v>2182</v>
      </c>
      <c r="L6622" s="11">
        <f t="shared" si="623"/>
        <v>982</v>
      </c>
      <c r="M6622" t="str">
        <f>VLOOKUP(C6622,[1]!Location_Data[#Data],2,0)</f>
        <v>San Bernardino</v>
      </c>
      <c r="N6622" t="str">
        <f>VLOOKUP(D6622,[1]!Salespeople_Data[#Data],2,0)</f>
        <v>Henry Nelson</v>
      </c>
      <c r="O6622" t="str">
        <f>VLOOKUP(E6622,[1]!Customer_Data[#Data],2,0)</f>
        <v>Donald Collins</v>
      </c>
      <c r="P6622" s="15">
        <f t="shared" si="618"/>
        <v>2</v>
      </c>
      <c r="Q6622">
        <f t="shared" si="619"/>
        <v>5</v>
      </c>
      <c r="R6622">
        <f t="shared" si="620"/>
        <v>2019</v>
      </c>
    </row>
    <row r="6623" spans="1:18" x14ac:dyDescent="0.25">
      <c r="A6623" s="6" t="s">
        <v>7648</v>
      </c>
      <c r="B6623" s="6" t="s">
        <v>305</v>
      </c>
      <c r="C6623" s="6" t="s">
        <v>268</v>
      </c>
      <c r="D6623" s="6" t="s">
        <v>141</v>
      </c>
      <c r="E6623" s="6" t="s">
        <v>1515</v>
      </c>
      <c r="F6623" s="10">
        <v>43707</v>
      </c>
      <c r="G6623" s="6">
        <v>1</v>
      </c>
      <c r="H6623" s="11">
        <f>VLOOKUP(B6623,[1]!Product_Data[#Data],4,0)</f>
        <v>504</v>
      </c>
      <c r="I6623" s="11">
        <f>VLOOKUP(B6623,[1]!Product_Data[#Data],3,0)</f>
        <v>408</v>
      </c>
      <c r="J6623" s="11">
        <f t="shared" si="621"/>
        <v>408</v>
      </c>
      <c r="K6623" s="11">
        <f t="shared" si="622"/>
        <v>504</v>
      </c>
      <c r="L6623" s="11">
        <f t="shared" si="623"/>
        <v>96</v>
      </c>
      <c r="M6623" t="str">
        <f>VLOOKUP(C6623,[1]!Location_Data[#Data],2,0)</f>
        <v>Murrieta</v>
      </c>
      <c r="N6623" t="str">
        <f>VLOOKUP(D6623,[1]!Salespeople_Data[#Data],2,0)</f>
        <v>Arthur Mccoy</v>
      </c>
      <c r="O6623" t="str">
        <f>VLOOKUP(E6623,[1]!Customer_Data[#Data],2,0)</f>
        <v>Peter Gray</v>
      </c>
      <c r="P6623" s="15">
        <f t="shared" si="618"/>
        <v>6</v>
      </c>
      <c r="Q6623">
        <f t="shared" si="619"/>
        <v>8</v>
      </c>
      <c r="R6623">
        <f t="shared" si="620"/>
        <v>2019</v>
      </c>
    </row>
    <row r="6624" spans="1:18" x14ac:dyDescent="0.25">
      <c r="A6624" s="6" t="s">
        <v>7649</v>
      </c>
      <c r="B6624" s="6" t="s">
        <v>389</v>
      </c>
      <c r="C6624" s="6" t="s">
        <v>349</v>
      </c>
      <c r="D6624" s="6" t="s">
        <v>63</v>
      </c>
      <c r="E6624" s="6" t="s">
        <v>2210</v>
      </c>
      <c r="F6624" s="10">
        <v>43479</v>
      </c>
      <c r="G6624" s="6">
        <v>2</v>
      </c>
      <c r="H6624" s="11">
        <f>VLOOKUP(B6624,[1]!Product_Data[#Data],4,0)</f>
        <v>1367</v>
      </c>
      <c r="I6624" s="11">
        <f>VLOOKUP(B6624,[1]!Product_Data[#Data],3,0)</f>
        <v>984</v>
      </c>
      <c r="J6624" s="11">
        <f t="shared" si="621"/>
        <v>1968</v>
      </c>
      <c r="K6624" s="11">
        <f t="shared" si="622"/>
        <v>2734</v>
      </c>
      <c r="L6624" s="11">
        <f t="shared" si="623"/>
        <v>766</v>
      </c>
      <c r="M6624" t="str">
        <f>VLOOKUP(C6624,[1]!Location_Data[#Data],2,0)</f>
        <v>Santa Clara</v>
      </c>
      <c r="N6624" t="str">
        <f>VLOOKUP(D6624,[1]!Salespeople_Data[#Data],2,0)</f>
        <v>Jeremy Mendoza</v>
      </c>
      <c r="O6624" t="str">
        <f>VLOOKUP(E6624,[1]!Customer_Data[#Data],2,0)</f>
        <v>Todd Roberts</v>
      </c>
      <c r="P6624" s="15">
        <f t="shared" si="618"/>
        <v>2</v>
      </c>
      <c r="Q6624">
        <f t="shared" si="619"/>
        <v>1</v>
      </c>
      <c r="R6624">
        <f t="shared" si="620"/>
        <v>2019</v>
      </c>
    </row>
    <row r="6625" spans="1:18" x14ac:dyDescent="0.25">
      <c r="A6625" s="6" t="s">
        <v>7650</v>
      </c>
      <c r="B6625" s="6" t="s">
        <v>144</v>
      </c>
      <c r="C6625" s="6" t="s">
        <v>140</v>
      </c>
      <c r="D6625" s="6" t="s">
        <v>170</v>
      </c>
      <c r="E6625" s="6" t="s">
        <v>1412</v>
      </c>
      <c r="F6625" s="10">
        <v>43732</v>
      </c>
      <c r="G6625" s="6">
        <v>1</v>
      </c>
      <c r="H6625" s="11">
        <f>VLOOKUP(B6625,[1]!Product_Data[#Data],4,0)</f>
        <v>2410</v>
      </c>
      <c r="I6625" s="11">
        <f>VLOOKUP(B6625,[1]!Product_Data[#Data],3,0)</f>
        <v>1518</v>
      </c>
      <c r="J6625" s="11">
        <f t="shared" si="621"/>
        <v>1518</v>
      </c>
      <c r="K6625" s="11">
        <f t="shared" si="622"/>
        <v>2410</v>
      </c>
      <c r="L6625" s="11">
        <f t="shared" si="623"/>
        <v>892</v>
      </c>
      <c r="M6625" t="str">
        <f>VLOOKUP(C6625,[1]!Location_Data[#Data],2,0)</f>
        <v>Salinas</v>
      </c>
      <c r="N6625" t="str">
        <f>VLOOKUP(D6625,[1]!Salespeople_Data[#Data],2,0)</f>
        <v>Sean Miller</v>
      </c>
      <c r="O6625" t="str">
        <f>VLOOKUP(E6625,[1]!Customer_Data[#Data],2,0)</f>
        <v>Richard Peters</v>
      </c>
      <c r="P6625" s="15">
        <f t="shared" si="618"/>
        <v>3</v>
      </c>
      <c r="Q6625">
        <f t="shared" si="619"/>
        <v>9</v>
      </c>
      <c r="R6625">
        <f t="shared" si="620"/>
        <v>2019</v>
      </c>
    </row>
    <row r="6626" spans="1:18" x14ac:dyDescent="0.25">
      <c r="A6626" s="6" t="s">
        <v>7651</v>
      </c>
      <c r="B6626" s="6" t="s">
        <v>8</v>
      </c>
      <c r="C6626" s="6" t="s">
        <v>229</v>
      </c>
      <c r="D6626" s="6" t="s">
        <v>308</v>
      </c>
      <c r="E6626" s="6" t="s">
        <v>4184</v>
      </c>
      <c r="F6626" s="10">
        <v>43724</v>
      </c>
      <c r="G6626" s="6">
        <v>3</v>
      </c>
      <c r="H6626" s="11">
        <f>VLOOKUP(B6626,[1]!Product_Data[#Data],4,0)</f>
        <v>1522</v>
      </c>
      <c r="I6626" s="11">
        <f>VLOOKUP(B6626,[1]!Product_Data[#Data],3,0)</f>
        <v>791</v>
      </c>
      <c r="J6626" s="11">
        <f t="shared" si="621"/>
        <v>2373</v>
      </c>
      <c r="K6626" s="11">
        <f t="shared" si="622"/>
        <v>4566</v>
      </c>
      <c r="L6626" s="11">
        <f t="shared" si="623"/>
        <v>2193</v>
      </c>
      <c r="M6626" t="str">
        <f>VLOOKUP(C6626,[1]!Location_Data[#Data],2,0)</f>
        <v>San Jose</v>
      </c>
      <c r="N6626" t="str">
        <f>VLOOKUP(D6626,[1]!Salespeople_Data[#Data],2,0)</f>
        <v>Fred Robertson</v>
      </c>
      <c r="O6626" t="str">
        <f>VLOOKUP(E6626,[1]!Customer_Data[#Data],2,0)</f>
        <v>Antonio Shaw</v>
      </c>
      <c r="P6626" s="15">
        <f t="shared" si="618"/>
        <v>2</v>
      </c>
      <c r="Q6626">
        <f t="shared" si="619"/>
        <v>9</v>
      </c>
      <c r="R6626">
        <f t="shared" si="620"/>
        <v>2019</v>
      </c>
    </row>
    <row r="6627" spans="1:18" x14ac:dyDescent="0.25">
      <c r="A6627" s="6" t="s">
        <v>7652</v>
      </c>
      <c r="B6627" s="6" t="s">
        <v>431</v>
      </c>
      <c r="C6627" s="6" t="s">
        <v>286</v>
      </c>
      <c r="D6627" s="6" t="s">
        <v>75</v>
      </c>
      <c r="E6627" s="6" t="s">
        <v>2609</v>
      </c>
      <c r="F6627" s="10">
        <v>43525</v>
      </c>
      <c r="G6627" s="6">
        <v>2</v>
      </c>
      <c r="H6627" s="11">
        <f>VLOOKUP(B6627,[1]!Product_Data[#Data],4,0)</f>
        <v>290</v>
      </c>
      <c r="I6627" s="11">
        <f>VLOOKUP(B6627,[1]!Product_Data[#Data],3,0)</f>
        <v>200</v>
      </c>
      <c r="J6627" s="11">
        <f t="shared" si="621"/>
        <v>400</v>
      </c>
      <c r="K6627" s="11">
        <f t="shared" si="622"/>
        <v>580</v>
      </c>
      <c r="L6627" s="11">
        <f t="shared" si="623"/>
        <v>180</v>
      </c>
      <c r="M6627" t="str">
        <f>VLOOKUP(C6627,[1]!Location_Data[#Data],2,0)</f>
        <v>El Monte</v>
      </c>
      <c r="N6627" t="str">
        <f>VLOOKUP(D6627,[1]!Salespeople_Data[#Data],2,0)</f>
        <v>Roger Robertson</v>
      </c>
      <c r="O6627" t="str">
        <f>VLOOKUP(E6627,[1]!Customer_Data[#Data],2,0)</f>
        <v>Steve Diaz</v>
      </c>
      <c r="P6627" s="15">
        <f t="shared" si="618"/>
        <v>6</v>
      </c>
      <c r="Q6627">
        <f t="shared" si="619"/>
        <v>3</v>
      </c>
      <c r="R6627">
        <f t="shared" si="620"/>
        <v>2019</v>
      </c>
    </row>
    <row r="6628" spans="1:18" x14ac:dyDescent="0.25">
      <c r="A6628" s="6" t="s">
        <v>7653</v>
      </c>
      <c r="B6628" s="6" t="s">
        <v>260</v>
      </c>
      <c r="C6628" s="6" t="s">
        <v>392</v>
      </c>
      <c r="D6628" s="6" t="s">
        <v>80</v>
      </c>
      <c r="E6628" s="6" t="s">
        <v>3370</v>
      </c>
      <c r="F6628" s="10">
        <v>43722</v>
      </c>
      <c r="G6628" s="6">
        <v>2</v>
      </c>
      <c r="H6628" s="11">
        <f>VLOOKUP(B6628,[1]!Product_Data[#Data],4,0)</f>
        <v>502</v>
      </c>
      <c r="I6628" s="11">
        <f>VLOOKUP(B6628,[1]!Product_Data[#Data],3,0)</f>
        <v>296</v>
      </c>
      <c r="J6628" s="11">
        <f t="shared" si="621"/>
        <v>592</v>
      </c>
      <c r="K6628" s="11">
        <f t="shared" si="622"/>
        <v>1004</v>
      </c>
      <c r="L6628" s="11">
        <f t="shared" si="623"/>
        <v>412</v>
      </c>
      <c r="M6628" t="str">
        <f>VLOOKUP(C6628,[1]!Location_Data[#Data],2,0)</f>
        <v>Visalia</v>
      </c>
      <c r="N6628" t="str">
        <f>VLOOKUP(D6628,[1]!Salespeople_Data[#Data],2,0)</f>
        <v>Henry Nelson</v>
      </c>
      <c r="O6628" t="str">
        <f>VLOOKUP(E6628,[1]!Customer_Data[#Data],2,0)</f>
        <v>Mark Spencer</v>
      </c>
      <c r="P6628" s="15">
        <f t="shared" si="618"/>
        <v>7</v>
      </c>
      <c r="Q6628">
        <f t="shared" si="619"/>
        <v>9</v>
      </c>
      <c r="R6628">
        <f t="shared" si="620"/>
        <v>2019</v>
      </c>
    </row>
    <row r="6629" spans="1:18" x14ac:dyDescent="0.25">
      <c r="A6629" s="6" t="s">
        <v>7654</v>
      </c>
      <c r="B6629" s="6" t="s">
        <v>200</v>
      </c>
      <c r="C6629" s="6" t="s">
        <v>249</v>
      </c>
      <c r="D6629" s="6" t="s">
        <v>141</v>
      </c>
      <c r="E6629" s="6" t="s">
        <v>1467</v>
      </c>
      <c r="F6629" s="10">
        <v>43731</v>
      </c>
      <c r="G6629" s="6">
        <v>2</v>
      </c>
      <c r="H6629" s="11">
        <f>VLOOKUP(B6629,[1]!Product_Data[#Data],4,0)</f>
        <v>315</v>
      </c>
      <c r="I6629" s="11">
        <f>VLOOKUP(B6629,[1]!Product_Data[#Data],3,0)</f>
        <v>208</v>
      </c>
      <c r="J6629" s="11">
        <f t="shared" si="621"/>
        <v>416</v>
      </c>
      <c r="K6629" s="11">
        <f t="shared" si="622"/>
        <v>630</v>
      </c>
      <c r="L6629" s="11">
        <f t="shared" si="623"/>
        <v>214</v>
      </c>
      <c r="M6629" t="str">
        <f>VLOOKUP(C6629,[1]!Location_Data[#Data],2,0)</f>
        <v>Roseville</v>
      </c>
      <c r="N6629" t="str">
        <f>VLOOKUP(D6629,[1]!Salespeople_Data[#Data],2,0)</f>
        <v>Arthur Mccoy</v>
      </c>
      <c r="O6629" t="str">
        <f>VLOOKUP(E6629,[1]!Customer_Data[#Data],2,0)</f>
        <v>Jeremy Peterson</v>
      </c>
      <c r="P6629" s="15">
        <f t="shared" si="618"/>
        <v>2</v>
      </c>
      <c r="Q6629">
        <f t="shared" si="619"/>
        <v>9</v>
      </c>
      <c r="R6629">
        <f t="shared" si="620"/>
        <v>2019</v>
      </c>
    </row>
    <row r="6630" spans="1:18" x14ac:dyDescent="0.25">
      <c r="A6630" s="6" t="s">
        <v>7655</v>
      </c>
      <c r="B6630" s="6" t="s">
        <v>228</v>
      </c>
      <c r="C6630" s="6" t="s">
        <v>145</v>
      </c>
      <c r="D6630" s="6" t="s">
        <v>191</v>
      </c>
      <c r="E6630" s="6" t="s">
        <v>2635</v>
      </c>
      <c r="F6630" s="10">
        <v>43632</v>
      </c>
      <c r="G6630" s="6">
        <v>4</v>
      </c>
      <c r="H6630" s="11">
        <f>VLOOKUP(B6630,[1]!Product_Data[#Data],4,0)</f>
        <v>1862</v>
      </c>
      <c r="I6630" s="11">
        <f>VLOOKUP(B6630,[1]!Product_Data[#Data],3,0)</f>
        <v>1173</v>
      </c>
      <c r="J6630" s="11">
        <f t="shared" si="621"/>
        <v>4692</v>
      </c>
      <c r="K6630" s="11">
        <f t="shared" si="622"/>
        <v>7448</v>
      </c>
      <c r="L6630" s="11">
        <f t="shared" si="623"/>
        <v>2756</v>
      </c>
      <c r="M6630" t="str">
        <f>VLOOKUP(C6630,[1]!Location_Data[#Data],2,0)</f>
        <v>Santa Maria</v>
      </c>
      <c r="N6630" t="str">
        <f>VLOOKUP(D6630,[1]!Salespeople_Data[#Data],2,0)</f>
        <v>Robert Reed</v>
      </c>
      <c r="O6630" t="str">
        <f>VLOOKUP(E6630,[1]!Customer_Data[#Data],2,0)</f>
        <v>Christopher Weaver</v>
      </c>
      <c r="P6630" s="15">
        <f t="shared" si="618"/>
        <v>1</v>
      </c>
      <c r="Q6630">
        <f t="shared" si="619"/>
        <v>6</v>
      </c>
      <c r="R6630">
        <f t="shared" si="620"/>
        <v>2019</v>
      </c>
    </row>
    <row r="6631" spans="1:18" x14ac:dyDescent="0.25">
      <c r="A6631" s="6" t="s">
        <v>7656</v>
      </c>
      <c r="B6631" s="6" t="s">
        <v>61</v>
      </c>
      <c r="C6631" s="6" t="s">
        <v>44</v>
      </c>
      <c r="D6631" s="6" t="s">
        <v>25</v>
      </c>
      <c r="E6631" s="6" t="s">
        <v>922</v>
      </c>
      <c r="F6631" s="10">
        <v>43593</v>
      </c>
      <c r="G6631" s="6">
        <v>1</v>
      </c>
      <c r="H6631" s="11">
        <f>VLOOKUP(B6631,[1]!Product_Data[#Data],4,0)</f>
        <v>1889</v>
      </c>
      <c r="I6631" s="11">
        <f>VLOOKUP(B6631,[1]!Product_Data[#Data],3,0)</f>
        <v>945</v>
      </c>
      <c r="J6631" s="11">
        <f t="shared" si="621"/>
        <v>945</v>
      </c>
      <c r="K6631" s="11">
        <f t="shared" si="622"/>
        <v>1889</v>
      </c>
      <c r="L6631" s="11">
        <f t="shared" si="623"/>
        <v>944</v>
      </c>
      <c r="M6631" t="str">
        <f>VLOOKUP(C6631,[1]!Location_Data[#Data],2,0)</f>
        <v>Moreno Valley</v>
      </c>
      <c r="N6631" t="str">
        <f>VLOOKUP(D6631,[1]!Salespeople_Data[#Data],2,0)</f>
        <v>Brian Davis</v>
      </c>
      <c r="O6631" t="str">
        <f>VLOOKUP(E6631,[1]!Customer_Data[#Data],2,0)</f>
        <v>David Mendoza</v>
      </c>
      <c r="P6631" s="15">
        <f t="shared" si="618"/>
        <v>4</v>
      </c>
      <c r="Q6631">
        <f t="shared" si="619"/>
        <v>5</v>
      </c>
      <c r="R6631">
        <f t="shared" si="620"/>
        <v>2019</v>
      </c>
    </row>
    <row r="6632" spans="1:18" x14ac:dyDescent="0.25">
      <c r="A6632" s="6" t="s">
        <v>7657</v>
      </c>
      <c r="B6632" s="6" t="s">
        <v>173</v>
      </c>
      <c r="C6632" s="6" t="s">
        <v>115</v>
      </c>
      <c r="D6632" s="6" t="s">
        <v>269</v>
      </c>
      <c r="E6632" s="6" t="s">
        <v>1444</v>
      </c>
      <c r="F6632" s="10">
        <v>43511</v>
      </c>
      <c r="G6632" s="6">
        <v>2</v>
      </c>
      <c r="H6632" s="11">
        <f>VLOOKUP(B6632,[1]!Product_Data[#Data],4,0)</f>
        <v>2005</v>
      </c>
      <c r="I6632" s="11">
        <f>VLOOKUP(B6632,[1]!Product_Data[#Data],3,0)</f>
        <v>1223</v>
      </c>
      <c r="J6632" s="11">
        <f t="shared" si="621"/>
        <v>2446</v>
      </c>
      <c r="K6632" s="11">
        <f t="shared" si="622"/>
        <v>4010</v>
      </c>
      <c r="L6632" s="11">
        <f t="shared" si="623"/>
        <v>1564</v>
      </c>
      <c r="M6632" t="str">
        <f>VLOOKUP(C6632,[1]!Location_Data[#Data],2,0)</f>
        <v>Glendale</v>
      </c>
      <c r="N6632" t="str">
        <f>VLOOKUP(D6632,[1]!Salespeople_Data[#Data],2,0)</f>
        <v>Kevin Butler</v>
      </c>
      <c r="O6632" t="str">
        <f>VLOOKUP(E6632,[1]!Customer_Data[#Data],2,0)</f>
        <v>Steve Bennett</v>
      </c>
      <c r="P6632" s="15">
        <f t="shared" si="618"/>
        <v>6</v>
      </c>
      <c r="Q6632">
        <f t="shared" si="619"/>
        <v>2</v>
      </c>
      <c r="R6632">
        <f t="shared" si="620"/>
        <v>2019</v>
      </c>
    </row>
    <row r="6633" spans="1:18" x14ac:dyDescent="0.25">
      <c r="A6633" s="6" t="s">
        <v>7658</v>
      </c>
      <c r="B6633" s="6" t="s">
        <v>28</v>
      </c>
      <c r="C6633" s="6" t="s">
        <v>115</v>
      </c>
      <c r="D6633" s="6" t="s">
        <v>191</v>
      </c>
      <c r="E6633" s="6" t="s">
        <v>67</v>
      </c>
      <c r="F6633" s="10">
        <v>43491</v>
      </c>
      <c r="G6633" s="6">
        <v>1</v>
      </c>
      <c r="H6633" s="11">
        <f>VLOOKUP(B6633,[1]!Product_Data[#Data],4,0)</f>
        <v>684</v>
      </c>
      <c r="I6633" s="11">
        <f>VLOOKUP(B6633,[1]!Product_Data[#Data],3,0)</f>
        <v>561</v>
      </c>
      <c r="J6633" s="11">
        <f t="shared" si="621"/>
        <v>561</v>
      </c>
      <c r="K6633" s="11">
        <f t="shared" si="622"/>
        <v>684</v>
      </c>
      <c r="L6633" s="11">
        <f t="shared" si="623"/>
        <v>123</v>
      </c>
      <c r="M6633" t="str">
        <f>VLOOKUP(C6633,[1]!Location_Data[#Data],2,0)</f>
        <v>Glendale</v>
      </c>
      <c r="N6633" t="str">
        <f>VLOOKUP(D6633,[1]!Salespeople_Data[#Data],2,0)</f>
        <v>Robert Reed</v>
      </c>
      <c r="O6633" t="str">
        <f>VLOOKUP(E6633,[1]!Customer_Data[#Data],2,0)</f>
        <v>William James</v>
      </c>
      <c r="P6633" s="15">
        <f t="shared" si="618"/>
        <v>7</v>
      </c>
      <c r="Q6633">
        <f t="shared" si="619"/>
        <v>1</v>
      </c>
      <c r="R6633">
        <f t="shared" si="620"/>
        <v>2019</v>
      </c>
    </row>
    <row r="6634" spans="1:18" x14ac:dyDescent="0.25">
      <c r="A6634" s="6" t="s">
        <v>7659</v>
      </c>
      <c r="B6634" s="6" t="s">
        <v>603</v>
      </c>
      <c r="C6634" s="6" t="s">
        <v>527</v>
      </c>
      <c r="D6634" s="6" t="s">
        <v>269</v>
      </c>
      <c r="E6634" s="6" t="s">
        <v>1146</v>
      </c>
      <c r="F6634" s="10">
        <v>43657</v>
      </c>
      <c r="G6634" s="6">
        <v>2</v>
      </c>
      <c r="H6634" s="11">
        <f>VLOOKUP(B6634,[1]!Product_Data[#Data],4,0)</f>
        <v>2495</v>
      </c>
      <c r="I6634" s="11">
        <f>VLOOKUP(B6634,[1]!Product_Data[#Data],3,0)</f>
        <v>1896</v>
      </c>
      <c r="J6634" s="11">
        <f t="shared" si="621"/>
        <v>3792</v>
      </c>
      <c r="K6634" s="11">
        <f t="shared" si="622"/>
        <v>4990</v>
      </c>
      <c r="L6634" s="11">
        <f t="shared" si="623"/>
        <v>1198</v>
      </c>
      <c r="M6634" t="str">
        <f>VLOOKUP(C6634,[1]!Location_Data[#Data],2,0)</f>
        <v>Stockton</v>
      </c>
      <c r="N6634" t="str">
        <f>VLOOKUP(D6634,[1]!Salespeople_Data[#Data],2,0)</f>
        <v>Kevin Butler</v>
      </c>
      <c r="O6634" t="str">
        <f>VLOOKUP(E6634,[1]!Customer_Data[#Data],2,0)</f>
        <v>Jose Wright</v>
      </c>
      <c r="P6634" s="15">
        <f t="shared" si="618"/>
        <v>5</v>
      </c>
      <c r="Q6634">
        <f t="shared" si="619"/>
        <v>7</v>
      </c>
      <c r="R6634">
        <f t="shared" si="620"/>
        <v>2019</v>
      </c>
    </row>
    <row r="6635" spans="1:18" x14ac:dyDescent="0.25">
      <c r="A6635" s="6" t="s">
        <v>7660</v>
      </c>
      <c r="B6635" s="6" t="s">
        <v>155</v>
      </c>
      <c r="C6635" s="6" t="s">
        <v>380</v>
      </c>
      <c r="D6635" s="6" t="s">
        <v>269</v>
      </c>
      <c r="E6635" s="6" t="s">
        <v>1544</v>
      </c>
      <c r="F6635" s="10">
        <v>43771</v>
      </c>
      <c r="G6635" s="6">
        <v>4</v>
      </c>
      <c r="H6635" s="11">
        <f>VLOOKUP(B6635,[1]!Product_Data[#Data],4,0)</f>
        <v>1353</v>
      </c>
      <c r="I6635" s="11">
        <f>VLOOKUP(B6635,[1]!Product_Data[#Data],3,0)</f>
        <v>947</v>
      </c>
      <c r="J6635" s="11">
        <f t="shared" si="621"/>
        <v>3788</v>
      </c>
      <c r="K6635" s="11">
        <f t="shared" si="622"/>
        <v>5412</v>
      </c>
      <c r="L6635" s="11">
        <f t="shared" si="623"/>
        <v>1624</v>
      </c>
      <c r="M6635" t="str">
        <f>VLOOKUP(C6635,[1]!Location_Data[#Data],2,0)</f>
        <v>Los Angeles</v>
      </c>
      <c r="N6635" t="str">
        <f>VLOOKUP(D6635,[1]!Salespeople_Data[#Data],2,0)</f>
        <v>Kevin Butler</v>
      </c>
      <c r="O6635" t="str">
        <f>VLOOKUP(E6635,[1]!Customer_Data[#Data],2,0)</f>
        <v>Shawn Wallace</v>
      </c>
      <c r="P6635" s="15">
        <f t="shared" si="618"/>
        <v>7</v>
      </c>
      <c r="Q6635">
        <f t="shared" si="619"/>
        <v>11</v>
      </c>
      <c r="R6635">
        <f t="shared" si="620"/>
        <v>2019</v>
      </c>
    </row>
    <row r="6636" spans="1:18" x14ac:dyDescent="0.25">
      <c r="A6636" s="6" t="s">
        <v>7661</v>
      </c>
      <c r="B6636" s="6" t="s">
        <v>61</v>
      </c>
      <c r="C6636" s="6" t="s">
        <v>135</v>
      </c>
      <c r="D6636" s="6" t="s">
        <v>63</v>
      </c>
      <c r="E6636" s="6" t="s">
        <v>273</v>
      </c>
      <c r="F6636" s="10">
        <v>43682</v>
      </c>
      <c r="G6636" s="6">
        <v>1</v>
      </c>
      <c r="H6636" s="11">
        <f>VLOOKUP(B6636,[1]!Product_Data[#Data],4,0)</f>
        <v>1889</v>
      </c>
      <c r="I6636" s="11">
        <f>VLOOKUP(B6636,[1]!Product_Data[#Data],3,0)</f>
        <v>945</v>
      </c>
      <c r="J6636" s="11">
        <f t="shared" si="621"/>
        <v>945</v>
      </c>
      <c r="K6636" s="11">
        <f t="shared" si="622"/>
        <v>1889</v>
      </c>
      <c r="L6636" s="11">
        <f t="shared" si="623"/>
        <v>944</v>
      </c>
      <c r="M6636" t="str">
        <f>VLOOKUP(C6636,[1]!Location_Data[#Data],2,0)</f>
        <v>Oxnard</v>
      </c>
      <c r="N6636" t="str">
        <f>VLOOKUP(D6636,[1]!Salespeople_Data[#Data],2,0)</f>
        <v>Jeremy Mendoza</v>
      </c>
      <c r="O6636" t="str">
        <f>VLOOKUP(E6636,[1]!Customer_Data[#Data],2,0)</f>
        <v>James Williams</v>
      </c>
      <c r="P6636" s="15">
        <f t="shared" si="618"/>
        <v>2</v>
      </c>
      <c r="Q6636">
        <f t="shared" si="619"/>
        <v>8</v>
      </c>
      <c r="R6636">
        <f t="shared" si="620"/>
        <v>2019</v>
      </c>
    </row>
    <row r="6637" spans="1:18" x14ac:dyDescent="0.25">
      <c r="A6637" s="6" t="s">
        <v>7662</v>
      </c>
      <c r="B6637" s="6" t="s">
        <v>383</v>
      </c>
      <c r="C6637" s="6" t="s">
        <v>316</v>
      </c>
      <c r="D6637" s="6" t="s">
        <v>101</v>
      </c>
      <c r="E6637" s="6" t="s">
        <v>2787</v>
      </c>
      <c r="F6637" s="10">
        <v>43814</v>
      </c>
      <c r="G6637" s="6">
        <v>1</v>
      </c>
      <c r="H6637" s="11">
        <f>VLOOKUP(B6637,[1]!Product_Data[#Data],4,0)</f>
        <v>1494</v>
      </c>
      <c r="I6637" s="11">
        <f>VLOOKUP(B6637,[1]!Product_Data[#Data],3,0)</f>
        <v>971</v>
      </c>
      <c r="J6637" s="11">
        <f t="shared" si="621"/>
        <v>971</v>
      </c>
      <c r="K6637" s="11">
        <f t="shared" si="622"/>
        <v>1494</v>
      </c>
      <c r="L6637" s="11">
        <f t="shared" si="623"/>
        <v>523</v>
      </c>
      <c r="M6637" t="str">
        <f>VLOOKUP(C6637,[1]!Location_Data[#Data],2,0)</f>
        <v>East Los Angeles</v>
      </c>
      <c r="N6637" t="str">
        <f>VLOOKUP(D6637,[1]!Salespeople_Data[#Data],2,0)</f>
        <v>Scott Clark</v>
      </c>
      <c r="O6637" t="str">
        <f>VLOOKUP(E6637,[1]!Customer_Data[#Data],2,0)</f>
        <v>Chris Armstrong</v>
      </c>
      <c r="P6637" s="15">
        <f t="shared" si="618"/>
        <v>1</v>
      </c>
      <c r="Q6637">
        <f t="shared" si="619"/>
        <v>12</v>
      </c>
      <c r="R6637">
        <f t="shared" si="620"/>
        <v>2019</v>
      </c>
    </row>
    <row r="6638" spans="1:18" x14ac:dyDescent="0.25">
      <c r="A6638" s="6" t="s">
        <v>7663</v>
      </c>
      <c r="B6638" s="6" t="s">
        <v>177</v>
      </c>
      <c r="C6638" s="6" t="s">
        <v>74</v>
      </c>
      <c r="D6638" s="6" t="s">
        <v>30</v>
      </c>
      <c r="E6638" s="6" t="s">
        <v>3895</v>
      </c>
      <c r="F6638" s="10">
        <v>43755</v>
      </c>
      <c r="G6638" s="6">
        <v>1</v>
      </c>
      <c r="H6638" s="11">
        <f>VLOOKUP(B6638,[1]!Product_Data[#Data],4,0)</f>
        <v>2497</v>
      </c>
      <c r="I6638" s="11">
        <f>VLOOKUP(B6638,[1]!Product_Data[#Data],3,0)</f>
        <v>1473</v>
      </c>
      <c r="J6638" s="11">
        <f t="shared" si="621"/>
        <v>1473</v>
      </c>
      <c r="K6638" s="11">
        <f t="shared" si="622"/>
        <v>2497</v>
      </c>
      <c r="L6638" s="11">
        <f t="shared" si="623"/>
        <v>1024</v>
      </c>
      <c r="M6638" t="str">
        <f>VLOOKUP(C6638,[1]!Location_Data[#Data],2,0)</f>
        <v>West Covina</v>
      </c>
      <c r="N6638" t="str">
        <f>VLOOKUP(D6638,[1]!Salespeople_Data[#Data],2,0)</f>
        <v>Carl Hall</v>
      </c>
      <c r="O6638" t="str">
        <f>VLOOKUP(E6638,[1]!Customer_Data[#Data],2,0)</f>
        <v>James Foster</v>
      </c>
      <c r="P6638" s="15">
        <f t="shared" si="618"/>
        <v>5</v>
      </c>
      <c r="Q6638">
        <f t="shared" si="619"/>
        <v>10</v>
      </c>
      <c r="R6638">
        <f t="shared" si="620"/>
        <v>2019</v>
      </c>
    </row>
    <row r="6639" spans="1:18" x14ac:dyDescent="0.25">
      <c r="A6639" s="6" t="s">
        <v>7664</v>
      </c>
      <c r="B6639" s="6" t="s">
        <v>144</v>
      </c>
      <c r="C6639" s="6" t="s">
        <v>100</v>
      </c>
      <c r="D6639" s="6" t="s">
        <v>356</v>
      </c>
      <c r="E6639" s="6" t="s">
        <v>2891</v>
      </c>
      <c r="F6639" s="10">
        <v>43480</v>
      </c>
      <c r="G6639" s="6">
        <v>3</v>
      </c>
      <c r="H6639" s="11">
        <f>VLOOKUP(B6639,[1]!Product_Data[#Data],4,0)</f>
        <v>2410</v>
      </c>
      <c r="I6639" s="11">
        <f>VLOOKUP(B6639,[1]!Product_Data[#Data],3,0)</f>
        <v>1518</v>
      </c>
      <c r="J6639" s="11">
        <f t="shared" si="621"/>
        <v>4554</v>
      </c>
      <c r="K6639" s="11">
        <f t="shared" si="622"/>
        <v>7230</v>
      </c>
      <c r="L6639" s="11">
        <f t="shared" si="623"/>
        <v>2676</v>
      </c>
      <c r="M6639" t="str">
        <f>VLOOKUP(C6639,[1]!Location_Data[#Data],2,0)</f>
        <v>Victorville</v>
      </c>
      <c r="N6639" t="str">
        <f>VLOOKUP(D6639,[1]!Salespeople_Data[#Data],2,0)</f>
        <v>Jimmy Young</v>
      </c>
      <c r="O6639" t="str">
        <f>VLOOKUP(E6639,[1]!Customer_Data[#Data],2,0)</f>
        <v>Gregory Simmons</v>
      </c>
      <c r="P6639" s="15">
        <f t="shared" si="618"/>
        <v>3</v>
      </c>
      <c r="Q6639">
        <f t="shared" si="619"/>
        <v>1</v>
      </c>
      <c r="R6639">
        <f t="shared" si="620"/>
        <v>2019</v>
      </c>
    </row>
    <row r="6640" spans="1:18" x14ac:dyDescent="0.25">
      <c r="A6640" s="6" t="s">
        <v>7665</v>
      </c>
      <c r="B6640" s="6" t="s">
        <v>200</v>
      </c>
      <c r="C6640" s="6" t="s">
        <v>302</v>
      </c>
      <c r="D6640" s="6" t="s">
        <v>191</v>
      </c>
      <c r="E6640" s="6" t="s">
        <v>1592</v>
      </c>
      <c r="F6640" s="10">
        <v>43623</v>
      </c>
      <c r="G6640" s="6">
        <v>3</v>
      </c>
      <c r="H6640" s="11">
        <f>VLOOKUP(B6640,[1]!Product_Data[#Data],4,0)</f>
        <v>315</v>
      </c>
      <c r="I6640" s="11">
        <f>VLOOKUP(B6640,[1]!Product_Data[#Data],3,0)</f>
        <v>208</v>
      </c>
      <c r="J6640" s="11">
        <f t="shared" si="621"/>
        <v>624</v>
      </c>
      <c r="K6640" s="11">
        <f t="shared" si="622"/>
        <v>945</v>
      </c>
      <c r="L6640" s="11">
        <f t="shared" si="623"/>
        <v>321</v>
      </c>
      <c r="M6640" t="str">
        <f>VLOOKUP(C6640,[1]!Location_Data[#Data],2,0)</f>
        <v>Santa Rosa</v>
      </c>
      <c r="N6640" t="str">
        <f>VLOOKUP(D6640,[1]!Salespeople_Data[#Data],2,0)</f>
        <v>Robert Reed</v>
      </c>
      <c r="O6640" t="str">
        <f>VLOOKUP(E6640,[1]!Customer_Data[#Data],2,0)</f>
        <v>James Castillo</v>
      </c>
      <c r="P6640" s="15">
        <f t="shared" si="618"/>
        <v>6</v>
      </c>
      <c r="Q6640">
        <f t="shared" si="619"/>
        <v>6</v>
      </c>
      <c r="R6640">
        <f t="shared" si="620"/>
        <v>2019</v>
      </c>
    </row>
    <row r="6641" spans="1:18" x14ac:dyDescent="0.25">
      <c r="A6641" s="6" t="s">
        <v>7666</v>
      </c>
      <c r="B6641" s="6" t="s">
        <v>78</v>
      </c>
      <c r="C6641" s="6" t="s">
        <v>90</v>
      </c>
      <c r="D6641" s="6" t="s">
        <v>191</v>
      </c>
      <c r="E6641" s="6" t="s">
        <v>1030</v>
      </c>
      <c r="F6641" s="10">
        <v>43698</v>
      </c>
      <c r="G6641" s="6">
        <v>1</v>
      </c>
      <c r="H6641" s="11">
        <f>VLOOKUP(B6641,[1]!Product_Data[#Data],4,0)</f>
        <v>1380</v>
      </c>
      <c r="I6641" s="11">
        <f>VLOOKUP(B6641,[1]!Product_Data[#Data],3,0)</f>
        <v>1090</v>
      </c>
      <c r="J6641" s="11">
        <f t="shared" si="621"/>
        <v>1090</v>
      </c>
      <c r="K6641" s="11">
        <f t="shared" si="622"/>
        <v>1380</v>
      </c>
      <c r="L6641" s="11">
        <f t="shared" si="623"/>
        <v>290</v>
      </c>
      <c r="M6641" t="str">
        <f>VLOOKUP(C6641,[1]!Location_Data[#Data],2,0)</f>
        <v>Irvine</v>
      </c>
      <c r="N6641" t="str">
        <f>VLOOKUP(D6641,[1]!Salespeople_Data[#Data],2,0)</f>
        <v>Robert Reed</v>
      </c>
      <c r="O6641" t="str">
        <f>VLOOKUP(E6641,[1]!Customer_Data[#Data],2,0)</f>
        <v>Brandon Diaz</v>
      </c>
      <c r="P6641" s="15">
        <f t="shared" si="618"/>
        <v>4</v>
      </c>
      <c r="Q6641">
        <f t="shared" si="619"/>
        <v>8</v>
      </c>
      <c r="R6641">
        <f t="shared" si="620"/>
        <v>2019</v>
      </c>
    </row>
    <row r="6642" spans="1:18" x14ac:dyDescent="0.25">
      <c r="A6642" s="6" t="s">
        <v>7667</v>
      </c>
      <c r="B6642" s="6" t="s">
        <v>330</v>
      </c>
      <c r="C6642" s="6" t="s">
        <v>220</v>
      </c>
      <c r="D6642" s="6" t="s">
        <v>264</v>
      </c>
      <c r="E6642" s="6" t="s">
        <v>3155</v>
      </c>
      <c r="F6642" s="10">
        <v>43685</v>
      </c>
      <c r="G6642" s="6">
        <v>1</v>
      </c>
      <c r="H6642" s="11">
        <f>VLOOKUP(B6642,[1]!Product_Data[#Data],4,0)</f>
        <v>1635</v>
      </c>
      <c r="I6642" s="11">
        <f>VLOOKUP(B6642,[1]!Product_Data[#Data],3,0)</f>
        <v>1046</v>
      </c>
      <c r="J6642" s="11">
        <f t="shared" si="621"/>
        <v>1046</v>
      </c>
      <c r="K6642" s="11">
        <f t="shared" si="622"/>
        <v>1635</v>
      </c>
      <c r="L6642" s="11">
        <f t="shared" si="623"/>
        <v>589</v>
      </c>
      <c r="M6642" t="str">
        <f>VLOOKUP(C6642,[1]!Location_Data[#Data],2,0)</f>
        <v>Modesto</v>
      </c>
      <c r="N6642" t="str">
        <f>VLOOKUP(D6642,[1]!Salespeople_Data[#Data],2,0)</f>
        <v>Ernest Wheeler</v>
      </c>
      <c r="O6642" t="str">
        <f>VLOOKUP(E6642,[1]!Customer_Data[#Data],2,0)</f>
        <v>Gerald Reyes</v>
      </c>
      <c r="P6642" s="15">
        <f t="shared" si="618"/>
        <v>5</v>
      </c>
      <c r="Q6642">
        <f t="shared" si="619"/>
        <v>8</v>
      </c>
      <c r="R6642">
        <f t="shared" si="620"/>
        <v>2019</v>
      </c>
    </row>
    <row r="6643" spans="1:18" x14ac:dyDescent="0.25">
      <c r="A6643" s="6" t="s">
        <v>7668</v>
      </c>
      <c r="B6643" s="6" t="s">
        <v>99</v>
      </c>
      <c r="C6643" s="6" t="s">
        <v>48</v>
      </c>
      <c r="D6643" s="6" t="s">
        <v>447</v>
      </c>
      <c r="E6643" s="6" t="s">
        <v>357</v>
      </c>
      <c r="F6643" s="10">
        <v>43734</v>
      </c>
      <c r="G6643" s="6">
        <v>1</v>
      </c>
      <c r="H6643" s="11">
        <f>VLOOKUP(B6643,[1]!Product_Data[#Data],4,0)</f>
        <v>1708</v>
      </c>
      <c r="I6643" s="11">
        <f>VLOOKUP(B6643,[1]!Product_Data[#Data],3,0)</f>
        <v>871</v>
      </c>
      <c r="J6643" s="11">
        <f t="shared" si="621"/>
        <v>871</v>
      </c>
      <c r="K6643" s="11">
        <f t="shared" si="622"/>
        <v>1708</v>
      </c>
      <c r="L6643" s="11">
        <f t="shared" si="623"/>
        <v>837</v>
      </c>
      <c r="M6643" t="str">
        <f>VLOOKUP(C6643,[1]!Location_Data[#Data],2,0)</f>
        <v>Rialto</v>
      </c>
      <c r="N6643" t="str">
        <f>VLOOKUP(D6643,[1]!Salespeople_Data[#Data],2,0)</f>
        <v>Howard Sims</v>
      </c>
      <c r="O6643" t="str">
        <f>VLOOKUP(E6643,[1]!Customer_Data[#Data],2,0)</f>
        <v>Joshua Peterson</v>
      </c>
      <c r="P6643" s="15">
        <f t="shared" si="618"/>
        <v>5</v>
      </c>
      <c r="Q6643">
        <f t="shared" si="619"/>
        <v>9</v>
      </c>
      <c r="R6643">
        <f t="shared" si="620"/>
        <v>2019</v>
      </c>
    </row>
    <row r="6644" spans="1:18" x14ac:dyDescent="0.25">
      <c r="A6644" s="6" t="s">
        <v>7669</v>
      </c>
      <c r="B6644" s="6" t="s">
        <v>361</v>
      </c>
      <c r="C6644" s="6" t="s">
        <v>204</v>
      </c>
      <c r="D6644" s="6" t="s">
        <v>212</v>
      </c>
      <c r="E6644" s="6" t="s">
        <v>889</v>
      </c>
      <c r="F6644" s="10">
        <v>43581</v>
      </c>
      <c r="G6644" s="6">
        <v>3</v>
      </c>
      <c r="H6644" s="11">
        <f>VLOOKUP(B6644,[1]!Product_Data[#Data],4,0)</f>
        <v>1338</v>
      </c>
      <c r="I6644" s="11">
        <f>VLOOKUP(B6644,[1]!Product_Data[#Data],3,0)</f>
        <v>682</v>
      </c>
      <c r="J6644" s="11">
        <f t="shared" si="621"/>
        <v>2046</v>
      </c>
      <c r="K6644" s="11">
        <f t="shared" si="622"/>
        <v>4014</v>
      </c>
      <c r="L6644" s="11">
        <f t="shared" si="623"/>
        <v>1968</v>
      </c>
      <c r="M6644" t="str">
        <f>VLOOKUP(C6644,[1]!Location_Data[#Data],2,0)</f>
        <v>Corona</v>
      </c>
      <c r="N6644" t="str">
        <f>VLOOKUP(D6644,[1]!Salespeople_Data[#Data],2,0)</f>
        <v>Ronald Reed</v>
      </c>
      <c r="O6644" t="str">
        <f>VLOOKUP(E6644,[1]!Customer_Data[#Data],2,0)</f>
        <v>Joe Bryant</v>
      </c>
      <c r="P6644" s="15">
        <f t="shared" si="618"/>
        <v>6</v>
      </c>
      <c r="Q6644">
        <f t="shared" si="619"/>
        <v>4</v>
      </c>
      <c r="R6644">
        <f t="shared" si="620"/>
        <v>2019</v>
      </c>
    </row>
    <row r="6645" spans="1:18" x14ac:dyDescent="0.25">
      <c r="A6645" s="6" t="s">
        <v>7670</v>
      </c>
      <c r="B6645" s="6" t="s">
        <v>43</v>
      </c>
      <c r="C6645" s="6" t="s">
        <v>519</v>
      </c>
      <c r="D6645" s="6" t="s">
        <v>87</v>
      </c>
      <c r="E6645" s="6" t="s">
        <v>254</v>
      </c>
      <c r="F6645" s="10">
        <v>43699</v>
      </c>
      <c r="G6645" s="6">
        <v>1</v>
      </c>
      <c r="H6645" s="11">
        <f>VLOOKUP(B6645,[1]!Product_Data[#Data],4,0)</f>
        <v>356</v>
      </c>
      <c r="I6645" s="11">
        <f>VLOOKUP(B6645,[1]!Product_Data[#Data],3,0)</f>
        <v>292</v>
      </c>
      <c r="J6645" s="11">
        <f t="shared" si="621"/>
        <v>292</v>
      </c>
      <c r="K6645" s="11">
        <f t="shared" si="622"/>
        <v>356</v>
      </c>
      <c r="L6645" s="11">
        <f t="shared" si="623"/>
        <v>64</v>
      </c>
      <c r="M6645" t="str">
        <f>VLOOKUP(C6645,[1]!Location_Data[#Data],2,0)</f>
        <v>Anaheim</v>
      </c>
      <c r="N6645" t="str">
        <f>VLOOKUP(D6645,[1]!Salespeople_Data[#Data],2,0)</f>
        <v>Martin Perry</v>
      </c>
      <c r="O6645" t="str">
        <f>VLOOKUP(E6645,[1]!Customer_Data[#Data],2,0)</f>
        <v>Wayne Rodriguez</v>
      </c>
      <c r="P6645" s="15">
        <f t="shared" si="618"/>
        <v>5</v>
      </c>
      <c r="Q6645">
        <f t="shared" si="619"/>
        <v>8</v>
      </c>
      <c r="R6645">
        <f t="shared" si="620"/>
        <v>2019</v>
      </c>
    </row>
    <row r="6646" spans="1:18" x14ac:dyDescent="0.25">
      <c r="A6646" s="6" t="s">
        <v>7671</v>
      </c>
      <c r="B6646" s="6" t="s">
        <v>144</v>
      </c>
      <c r="C6646" s="6" t="s">
        <v>52</v>
      </c>
      <c r="D6646" s="6" t="s">
        <v>257</v>
      </c>
      <c r="E6646" s="6" t="s">
        <v>974</v>
      </c>
      <c r="F6646" s="10">
        <v>43590</v>
      </c>
      <c r="G6646" s="6">
        <v>1</v>
      </c>
      <c r="H6646" s="11">
        <f>VLOOKUP(B6646,[1]!Product_Data[#Data],4,0)</f>
        <v>2410</v>
      </c>
      <c r="I6646" s="11">
        <f>VLOOKUP(B6646,[1]!Product_Data[#Data],3,0)</f>
        <v>1518</v>
      </c>
      <c r="J6646" s="11">
        <f t="shared" si="621"/>
        <v>1518</v>
      </c>
      <c r="K6646" s="11">
        <f t="shared" si="622"/>
        <v>2410</v>
      </c>
      <c r="L6646" s="11">
        <f t="shared" si="623"/>
        <v>892</v>
      </c>
      <c r="M6646" t="str">
        <f>VLOOKUP(C6646,[1]!Location_Data[#Data],2,0)</f>
        <v>Pasadena</v>
      </c>
      <c r="N6646" t="str">
        <f>VLOOKUP(D6646,[1]!Salespeople_Data[#Data],2,0)</f>
        <v>Jerry Perry</v>
      </c>
      <c r="O6646" t="str">
        <f>VLOOKUP(E6646,[1]!Customer_Data[#Data],2,0)</f>
        <v>Patrick Morales</v>
      </c>
      <c r="P6646" s="15">
        <f t="shared" si="618"/>
        <v>1</v>
      </c>
      <c r="Q6646">
        <f t="shared" si="619"/>
        <v>5</v>
      </c>
      <c r="R6646">
        <f t="shared" si="620"/>
        <v>2019</v>
      </c>
    </row>
    <row r="6647" spans="1:18" x14ac:dyDescent="0.25">
      <c r="A6647" s="6" t="s">
        <v>7672</v>
      </c>
      <c r="B6647" s="6" t="s">
        <v>311</v>
      </c>
      <c r="C6647" s="6" t="s">
        <v>156</v>
      </c>
      <c r="D6647" s="6" t="s">
        <v>146</v>
      </c>
      <c r="E6647" s="6" t="s">
        <v>1083</v>
      </c>
      <c r="F6647" s="10">
        <v>43651</v>
      </c>
      <c r="G6647" s="6">
        <v>3</v>
      </c>
      <c r="H6647" s="11">
        <f>VLOOKUP(B6647,[1]!Product_Data[#Data],4,0)</f>
        <v>1743</v>
      </c>
      <c r="I6647" s="11">
        <f>VLOOKUP(B6647,[1]!Product_Data[#Data],3,0)</f>
        <v>872</v>
      </c>
      <c r="J6647" s="11">
        <f t="shared" si="621"/>
        <v>2616</v>
      </c>
      <c r="K6647" s="11">
        <f t="shared" si="622"/>
        <v>5229</v>
      </c>
      <c r="L6647" s="11">
        <f t="shared" si="623"/>
        <v>2613</v>
      </c>
      <c r="M6647" t="str">
        <f>VLOOKUP(C6647,[1]!Location_Data[#Data],2,0)</f>
        <v>Sacramento</v>
      </c>
      <c r="N6647" t="str">
        <f>VLOOKUP(D6647,[1]!Salespeople_Data[#Data],2,0)</f>
        <v>Carl Elliott</v>
      </c>
      <c r="O6647" t="str">
        <f>VLOOKUP(E6647,[1]!Customer_Data[#Data],2,0)</f>
        <v>Carl Nguyen</v>
      </c>
      <c r="P6647" s="15">
        <f t="shared" si="618"/>
        <v>6</v>
      </c>
      <c r="Q6647">
        <f t="shared" si="619"/>
        <v>7</v>
      </c>
      <c r="R6647">
        <f t="shared" si="620"/>
        <v>2019</v>
      </c>
    </row>
    <row r="6648" spans="1:18" x14ac:dyDescent="0.25">
      <c r="A6648" s="6" t="s">
        <v>7673</v>
      </c>
      <c r="B6648" s="6" t="s">
        <v>925</v>
      </c>
      <c r="C6648" s="6" t="s">
        <v>570</v>
      </c>
      <c r="D6648" s="6" t="s">
        <v>178</v>
      </c>
      <c r="E6648" s="6" t="s">
        <v>2348</v>
      </c>
      <c r="F6648" s="10">
        <v>43672</v>
      </c>
      <c r="G6648" s="6">
        <v>2</v>
      </c>
      <c r="H6648" s="11">
        <f>VLOOKUP(B6648,[1]!Product_Data[#Data],4,0)</f>
        <v>136</v>
      </c>
      <c r="I6648" s="11">
        <f>VLOOKUP(B6648,[1]!Product_Data[#Data],3,0)</f>
        <v>72</v>
      </c>
      <c r="J6648" s="11">
        <f t="shared" si="621"/>
        <v>144</v>
      </c>
      <c r="K6648" s="11">
        <f t="shared" si="622"/>
        <v>272</v>
      </c>
      <c r="L6648" s="11">
        <f t="shared" si="623"/>
        <v>128</v>
      </c>
      <c r="M6648" t="str">
        <f>VLOOKUP(C6648,[1]!Location_Data[#Data],2,0)</f>
        <v>Fresno</v>
      </c>
      <c r="N6648" t="str">
        <f>VLOOKUP(D6648,[1]!Salespeople_Data[#Data],2,0)</f>
        <v>Joshua Taylor</v>
      </c>
      <c r="O6648" t="str">
        <f>VLOOKUP(E6648,[1]!Customer_Data[#Data],2,0)</f>
        <v>John Long</v>
      </c>
      <c r="P6648" s="15">
        <f t="shared" si="618"/>
        <v>6</v>
      </c>
      <c r="Q6648">
        <f t="shared" si="619"/>
        <v>7</v>
      </c>
      <c r="R6648">
        <f t="shared" si="620"/>
        <v>2019</v>
      </c>
    </row>
    <row r="6649" spans="1:18" x14ac:dyDescent="0.25">
      <c r="A6649" s="6" t="s">
        <v>7674</v>
      </c>
      <c r="B6649" s="6" t="s">
        <v>325</v>
      </c>
      <c r="C6649" s="6" t="s">
        <v>380</v>
      </c>
      <c r="D6649" s="6" t="s">
        <v>345</v>
      </c>
      <c r="E6649" s="6" t="s">
        <v>1429</v>
      </c>
      <c r="F6649" s="10">
        <v>43738</v>
      </c>
      <c r="G6649" s="6">
        <v>4</v>
      </c>
      <c r="H6649" s="11">
        <f>VLOOKUP(B6649,[1]!Product_Data[#Data],4,0)</f>
        <v>1526</v>
      </c>
      <c r="I6649" s="11">
        <f>VLOOKUP(B6649,[1]!Product_Data[#Data],3,0)</f>
        <v>1251</v>
      </c>
      <c r="J6649" s="11">
        <f t="shared" si="621"/>
        <v>5004</v>
      </c>
      <c r="K6649" s="11">
        <f t="shared" si="622"/>
        <v>6104</v>
      </c>
      <c r="L6649" s="11">
        <f t="shared" si="623"/>
        <v>1100</v>
      </c>
      <c r="M6649" t="str">
        <f>VLOOKUP(C6649,[1]!Location_Data[#Data],2,0)</f>
        <v>Los Angeles</v>
      </c>
      <c r="N6649" t="str">
        <f>VLOOKUP(D6649,[1]!Salespeople_Data[#Data],2,0)</f>
        <v>Larry Marshall</v>
      </c>
      <c r="O6649" t="str">
        <f>VLOOKUP(E6649,[1]!Customer_Data[#Data],2,0)</f>
        <v>Juan Lawrence</v>
      </c>
      <c r="P6649" s="15">
        <f t="shared" si="618"/>
        <v>2</v>
      </c>
      <c r="Q6649">
        <f t="shared" si="619"/>
        <v>9</v>
      </c>
      <c r="R6649">
        <f t="shared" si="620"/>
        <v>2019</v>
      </c>
    </row>
    <row r="6650" spans="1:18" x14ac:dyDescent="0.25">
      <c r="A6650" s="6" t="s">
        <v>7675</v>
      </c>
      <c r="B6650" s="6" t="s">
        <v>435</v>
      </c>
      <c r="C6650" s="6" t="s">
        <v>169</v>
      </c>
      <c r="D6650" s="6" t="s">
        <v>225</v>
      </c>
      <c r="E6650" s="6" t="s">
        <v>1515</v>
      </c>
      <c r="F6650" s="10">
        <v>43570</v>
      </c>
      <c r="G6650" s="6">
        <v>2</v>
      </c>
      <c r="H6650" s="11">
        <f>VLOOKUP(B6650,[1]!Product_Data[#Data],4,0)</f>
        <v>2141</v>
      </c>
      <c r="I6650" s="11">
        <f>VLOOKUP(B6650,[1]!Product_Data[#Data],3,0)</f>
        <v>1777</v>
      </c>
      <c r="J6650" s="11">
        <f t="shared" si="621"/>
        <v>3554</v>
      </c>
      <c r="K6650" s="11">
        <f t="shared" si="622"/>
        <v>4282</v>
      </c>
      <c r="L6650" s="11">
        <f t="shared" si="623"/>
        <v>728</v>
      </c>
      <c r="M6650" t="str">
        <f>VLOOKUP(C6650,[1]!Location_Data[#Data],2,0)</f>
        <v>Vista</v>
      </c>
      <c r="N6650" t="str">
        <f>VLOOKUP(D6650,[1]!Salespeople_Data[#Data],2,0)</f>
        <v>Andrew Bowman</v>
      </c>
      <c r="O6650" t="str">
        <f>VLOOKUP(E6650,[1]!Customer_Data[#Data],2,0)</f>
        <v>Peter Gray</v>
      </c>
      <c r="P6650" s="15">
        <f t="shared" si="618"/>
        <v>2</v>
      </c>
      <c r="Q6650">
        <f t="shared" si="619"/>
        <v>4</v>
      </c>
      <c r="R6650">
        <f t="shared" si="620"/>
        <v>2019</v>
      </c>
    </row>
    <row r="6651" spans="1:18" x14ac:dyDescent="0.25">
      <c r="A6651" s="6" t="s">
        <v>7676</v>
      </c>
      <c r="B6651" s="6" t="s">
        <v>47</v>
      </c>
      <c r="C6651" s="6" t="s">
        <v>643</v>
      </c>
      <c r="D6651" s="6" t="s">
        <v>250</v>
      </c>
      <c r="E6651" s="6" t="s">
        <v>26</v>
      </c>
      <c r="F6651" s="10">
        <v>43519</v>
      </c>
      <c r="G6651" s="6">
        <v>4</v>
      </c>
      <c r="H6651" s="11">
        <f>VLOOKUP(B6651,[1]!Product_Data[#Data],4,0)</f>
        <v>1812</v>
      </c>
      <c r="I6651" s="11">
        <f>VLOOKUP(B6651,[1]!Product_Data[#Data],3,0)</f>
        <v>1305</v>
      </c>
      <c r="J6651" s="11">
        <f t="shared" si="621"/>
        <v>5220</v>
      </c>
      <c r="K6651" s="11">
        <f t="shared" si="622"/>
        <v>7248</v>
      </c>
      <c r="L6651" s="11">
        <f t="shared" si="623"/>
        <v>2028</v>
      </c>
      <c r="M6651" t="str">
        <f>VLOOKUP(C6651,[1]!Location_Data[#Data],2,0)</f>
        <v>Hayward</v>
      </c>
      <c r="N6651" t="str">
        <f>VLOOKUP(D6651,[1]!Salespeople_Data[#Data],2,0)</f>
        <v>Martin Carr</v>
      </c>
      <c r="O6651" t="str">
        <f>VLOOKUP(E6651,[1]!Customer_Data[#Data],2,0)</f>
        <v>Roy Murphy</v>
      </c>
      <c r="P6651" s="15">
        <f t="shared" si="618"/>
        <v>7</v>
      </c>
      <c r="Q6651">
        <f t="shared" si="619"/>
        <v>2</v>
      </c>
      <c r="R6651">
        <f t="shared" si="620"/>
        <v>2019</v>
      </c>
    </row>
    <row r="6652" spans="1:18" x14ac:dyDescent="0.25">
      <c r="A6652" s="6" t="s">
        <v>7677</v>
      </c>
      <c r="B6652" s="6" t="s">
        <v>78</v>
      </c>
      <c r="C6652" s="6" t="s">
        <v>39</v>
      </c>
      <c r="D6652" s="6" t="s">
        <v>25</v>
      </c>
      <c r="E6652" s="6" t="s">
        <v>2346</v>
      </c>
      <c r="F6652" s="10">
        <v>43694</v>
      </c>
      <c r="G6652" s="6">
        <v>2</v>
      </c>
      <c r="H6652" s="11">
        <f>VLOOKUP(B6652,[1]!Product_Data[#Data],4,0)</f>
        <v>1380</v>
      </c>
      <c r="I6652" s="11">
        <f>VLOOKUP(B6652,[1]!Product_Data[#Data],3,0)</f>
        <v>1090</v>
      </c>
      <c r="J6652" s="11">
        <f t="shared" si="621"/>
        <v>2180</v>
      </c>
      <c r="K6652" s="11">
        <f t="shared" si="622"/>
        <v>2760</v>
      </c>
      <c r="L6652" s="11">
        <f t="shared" si="623"/>
        <v>580</v>
      </c>
      <c r="M6652" t="str">
        <f>VLOOKUP(C6652,[1]!Location_Data[#Data],2,0)</f>
        <v>Oceanside</v>
      </c>
      <c r="N6652" t="str">
        <f>VLOOKUP(D6652,[1]!Salespeople_Data[#Data],2,0)</f>
        <v>Brian Davis</v>
      </c>
      <c r="O6652" t="str">
        <f>VLOOKUP(E6652,[1]!Customer_Data[#Data],2,0)</f>
        <v>Matthew Nguyen</v>
      </c>
      <c r="P6652" s="15">
        <f t="shared" si="618"/>
        <v>7</v>
      </c>
      <c r="Q6652">
        <f t="shared" si="619"/>
        <v>8</v>
      </c>
      <c r="R6652">
        <f t="shared" si="620"/>
        <v>2019</v>
      </c>
    </row>
    <row r="6653" spans="1:18" x14ac:dyDescent="0.25">
      <c r="A6653" s="6" t="s">
        <v>7678</v>
      </c>
      <c r="B6653" s="6" t="s">
        <v>553</v>
      </c>
      <c r="C6653" s="6" t="s">
        <v>182</v>
      </c>
      <c r="D6653" s="6" t="s">
        <v>116</v>
      </c>
      <c r="E6653" s="6" t="s">
        <v>1131</v>
      </c>
      <c r="F6653" s="10">
        <v>43688</v>
      </c>
      <c r="G6653" s="6">
        <v>1</v>
      </c>
      <c r="H6653" s="11">
        <f>VLOOKUP(B6653,[1]!Product_Data[#Data],4,0)</f>
        <v>1798</v>
      </c>
      <c r="I6653" s="11">
        <f>VLOOKUP(B6653,[1]!Product_Data[#Data],3,0)</f>
        <v>971</v>
      </c>
      <c r="J6653" s="11">
        <f t="shared" si="621"/>
        <v>971</v>
      </c>
      <c r="K6653" s="11">
        <f t="shared" si="622"/>
        <v>1798</v>
      </c>
      <c r="L6653" s="11">
        <f t="shared" si="623"/>
        <v>827</v>
      </c>
      <c r="M6653" t="str">
        <f>VLOOKUP(C6653,[1]!Location_Data[#Data],2,0)</f>
        <v>Vallejo</v>
      </c>
      <c r="N6653" t="str">
        <f>VLOOKUP(D6653,[1]!Salespeople_Data[#Data],2,0)</f>
        <v>Roger Ramos</v>
      </c>
      <c r="O6653" t="str">
        <f>VLOOKUP(E6653,[1]!Customer_Data[#Data],2,0)</f>
        <v>Ernest Knight</v>
      </c>
      <c r="P6653" s="15">
        <f t="shared" si="618"/>
        <v>1</v>
      </c>
      <c r="Q6653">
        <f t="shared" si="619"/>
        <v>8</v>
      </c>
      <c r="R6653">
        <f t="shared" si="620"/>
        <v>2019</v>
      </c>
    </row>
    <row r="6654" spans="1:18" x14ac:dyDescent="0.25">
      <c r="A6654" s="6" t="s">
        <v>7679</v>
      </c>
      <c r="B6654" s="6" t="s">
        <v>152</v>
      </c>
      <c r="C6654" s="6" t="s">
        <v>220</v>
      </c>
      <c r="D6654" s="6" t="s">
        <v>30</v>
      </c>
      <c r="E6654" s="6" t="s">
        <v>1632</v>
      </c>
      <c r="F6654" s="10">
        <v>43795</v>
      </c>
      <c r="G6654" s="6">
        <v>1</v>
      </c>
      <c r="H6654" s="11">
        <f>VLOOKUP(B6654,[1]!Product_Data[#Data],4,0)</f>
        <v>951</v>
      </c>
      <c r="I6654" s="11">
        <f>VLOOKUP(B6654,[1]!Product_Data[#Data],3,0)</f>
        <v>504</v>
      </c>
      <c r="J6654" s="11">
        <f t="shared" si="621"/>
        <v>504</v>
      </c>
      <c r="K6654" s="11">
        <f t="shared" si="622"/>
        <v>951</v>
      </c>
      <c r="L6654" s="11">
        <f t="shared" si="623"/>
        <v>447</v>
      </c>
      <c r="M6654" t="str">
        <f>VLOOKUP(C6654,[1]!Location_Data[#Data],2,0)</f>
        <v>Modesto</v>
      </c>
      <c r="N6654" t="str">
        <f>VLOOKUP(D6654,[1]!Salespeople_Data[#Data],2,0)</f>
        <v>Carl Hall</v>
      </c>
      <c r="O6654" t="str">
        <f>VLOOKUP(E6654,[1]!Customer_Data[#Data],2,0)</f>
        <v>Gregory Chapman</v>
      </c>
      <c r="P6654" s="15">
        <f t="shared" si="618"/>
        <v>3</v>
      </c>
      <c r="Q6654">
        <f t="shared" si="619"/>
        <v>11</v>
      </c>
      <c r="R6654">
        <f t="shared" si="620"/>
        <v>2019</v>
      </c>
    </row>
    <row r="6655" spans="1:18" x14ac:dyDescent="0.25">
      <c r="A6655" s="6" t="s">
        <v>7680</v>
      </c>
      <c r="B6655" s="6" t="s">
        <v>367</v>
      </c>
      <c r="C6655" s="6" t="s">
        <v>52</v>
      </c>
      <c r="D6655" s="6" t="s">
        <v>159</v>
      </c>
      <c r="E6655" s="6" t="s">
        <v>1406</v>
      </c>
      <c r="F6655" s="10">
        <v>43692</v>
      </c>
      <c r="G6655" s="6">
        <v>1</v>
      </c>
      <c r="H6655" s="11">
        <f>VLOOKUP(B6655,[1]!Product_Data[#Data],4,0)</f>
        <v>530</v>
      </c>
      <c r="I6655" s="11">
        <f>VLOOKUP(B6655,[1]!Product_Data[#Data],3,0)</f>
        <v>424</v>
      </c>
      <c r="J6655" s="11">
        <f t="shared" si="621"/>
        <v>424</v>
      </c>
      <c r="K6655" s="11">
        <f t="shared" si="622"/>
        <v>530</v>
      </c>
      <c r="L6655" s="11">
        <f t="shared" si="623"/>
        <v>106</v>
      </c>
      <c r="M6655" t="str">
        <f>VLOOKUP(C6655,[1]!Location_Data[#Data],2,0)</f>
        <v>Pasadena</v>
      </c>
      <c r="N6655" t="str">
        <f>VLOOKUP(D6655,[1]!Salespeople_Data[#Data],2,0)</f>
        <v>Bobby Russell</v>
      </c>
      <c r="O6655" t="str">
        <f>VLOOKUP(E6655,[1]!Customer_Data[#Data],2,0)</f>
        <v>Raymond Hall</v>
      </c>
      <c r="P6655" s="15">
        <f t="shared" si="618"/>
        <v>5</v>
      </c>
      <c r="Q6655">
        <f t="shared" si="619"/>
        <v>8</v>
      </c>
      <c r="R6655">
        <f t="shared" si="620"/>
        <v>2019</v>
      </c>
    </row>
    <row r="6656" spans="1:18" x14ac:dyDescent="0.25">
      <c r="A6656" s="6" t="s">
        <v>7681</v>
      </c>
      <c r="B6656" s="6" t="s">
        <v>125</v>
      </c>
      <c r="C6656" s="6" t="s">
        <v>316</v>
      </c>
      <c r="D6656" s="6" t="s">
        <v>53</v>
      </c>
      <c r="E6656" s="6" t="s">
        <v>445</v>
      </c>
      <c r="F6656" s="10">
        <v>43603</v>
      </c>
      <c r="G6656" s="6">
        <v>1</v>
      </c>
      <c r="H6656" s="11">
        <f>VLOOKUP(B6656,[1]!Product_Data[#Data],4,0)</f>
        <v>1826</v>
      </c>
      <c r="I6656" s="11">
        <f>VLOOKUP(B6656,[1]!Product_Data[#Data],3,0)</f>
        <v>1443</v>
      </c>
      <c r="J6656" s="11">
        <f t="shared" si="621"/>
        <v>1443</v>
      </c>
      <c r="K6656" s="11">
        <f t="shared" si="622"/>
        <v>1826</v>
      </c>
      <c r="L6656" s="11">
        <f t="shared" si="623"/>
        <v>383</v>
      </c>
      <c r="M6656" t="str">
        <f>VLOOKUP(C6656,[1]!Location_Data[#Data],2,0)</f>
        <v>East Los Angeles</v>
      </c>
      <c r="N6656" t="str">
        <f>VLOOKUP(D6656,[1]!Salespeople_Data[#Data],2,0)</f>
        <v>Scott Mason</v>
      </c>
      <c r="O6656" t="str">
        <f>VLOOKUP(E6656,[1]!Customer_Data[#Data],2,0)</f>
        <v>Lawrence Rogers</v>
      </c>
      <c r="P6656" s="15">
        <f t="shared" si="618"/>
        <v>7</v>
      </c>
      <c r="Q6656">
        <f t="shared" si="619"/>
        <v>5</v>
      </c>
      <c r="R6656">
        <f t="shared" si="620"/>
        <v>2019</v>
      </c>
    </row>
    <row r="6657" spans="1:18" x14ac:dyDescent="0.25">
      <c r="A6657" s="6" t="s">
        <v>7682</v>
      </c>
      <c r="B6657" s="6" t="s">
        <v>28</v>
      </c>
      <c r="C6657" s="6" t="s">
        <v>19</v>
      </c>
      <c r="D6657" s="6" t="s">
        <v>359</v>
      </c>
      <c r="E6657" s="6" t="s">
        <v>833</v>
      </c>
      <c r="F6657" s="10">
        <v>43498</v>
      </c>
      <c r="G6657" s="6">
        <v>1</v>
      </c>
      <c r="H6657" s="11">
        <f>VLOOKUP(B6657,[1]!Product_Data[#Data],4,0)</f>
        <v>684</v>
      </c>
      <c r="I6657" s="11">
        <f>VLOOKUP(B6657,[1]!Product_Data[#Data],3,0)</f>
        <v>561</v>
      </c>
      <c r="J6657" s="11">
        <f t="shared" si="621"/>
        <v>561</v>
      </c>
      <c r="K6657" s="11">
        <f t="shared" si="622"/>
        <v>684</v>
      </c>
      <c r="L6657" s="11">
        <f t="shared" si="623"/>
        <v>123</v>
      </c>
      <c r="M6657" t="str">
        <f>VLOOKUP(C6657,[1]!Location_Data[#Data],2,0)</f>
        <v>Berkeley</v>
      </c>
      <c r="N6657" t="str">
        <f>VLOOKUP(D6657,[1]!Salespeople_Data[#Data],2,0)</f>
        <v>Eugene Holmes</v>
      </c>
      <c r="O6657" t="str">
        <f>VLOOKUP(E6657,[1]!Customer_Data[#Data],2,0)</f>
        <v>Jose Barnes</v>
      </c>
      <c r="P6657" s="15">
        <f t="shared" si="618"/>
        <v>7</v>
      </c>
      <c r="Q6657">
        <f t="shared" si="619"/>
        <v>2</v>
      </c>
      <c r="R6657">
        <f t="shared" si="620"/>
        <v>2019</v>
      </c>
    </row>
    <row r="6658" spans="1:18" x14ac:dyDescent="0.25">
      <c r="A6658" s="6" t="s">
        <v>7683</v>
      </c>
      <c r="B6658" s="6" t="s">
        <v>210</v>
      </c>
      <c r="C6658" s="6" t="s">
        <v>115</v>
      </c>
      <c r="D6658" s="6" t="s">
        <v>212</v>
      </c>
      <c r="E6658" s="6" t="s">
        <v>1511</v>
      </c>
      <c r="F6658" s="10">
        <v>43722</v>
      </c>
      <c r="G6658" s="6">
        <v>2</v>
      </c>
      <c r="H6658" s="11">
        <f>VLOOKUP(B6658,[1]!Product_Data[#Data],4,0)</f>
        <v>458</v>
      </c>
      <c r="I6658" s="11">
        <f>VLOOKUP(B6658,[1]!Product_Data[#Data],3,0)</f>
        <v>376</v>
      </c>
      <c r="J6658" s="11">
        <f t="shared" si="621"/>
        <v>752</v>
      </c>
      <c r="K6658" s="11">
        <f t="shared" si="622"/>
        <v>916</v>
      </c>
      <c r="L6658" s="11">
        <f t="shared" si="623"/>
        <v>164</v>
      </c>
      <c r="M6658" t="str">
        <f>VLOOKUP(C6658,[1]!Location_Data[#Data],2,0)</f>
        <v>Glendale</v>
      </c>
      <c r="N6658" t="str">
        <f>VLOOKUP(D6658,[1]!Salespeople_Data[#Data],2,0)</f>
        <v>Ronald Reed</v>
      </c>
      <c r="O6658" t="str">
        <f>VLOOKUP(E6658,[1]!Customer_Data[#Data],2,0)</f>
        <v>Stephen Larson</v>
      </c>
      <c r="P6658" s="15">
        <f t="shared" ref="P6658:P6721" si="624">WEEKDAY(F6658)</f>
        <v>7</v>
      </c>
      <c r="Q6658">
        <f t="shared" ref="Q6658:Q6721" si="625">MONTH(F6658)</f>
        <v>9</v>
      </c>
      <c r="R6658">
        <f t="shared" ref="R6658:R6721" si="626">YEAR(F6658)</f>
        <v>2019</v>
      </c>
    </row>
    <row r="6659" spans="1:18" x14ac:dyDescent="0.25">
      <c r="A6659" s="6" t="s">
        <v>7684</v>
      </c>
      <c r="B6659" s="6" t="s">
        <v>431</v>
      </c>
      <c r="C6659" s="6" t="s">
        <v>362</v>
      </c>
      <c r="D6659" s="6" t="s">
        <v>35</v>
      </c>
      <c r="E6659" s="6" t="s">
        <v>535</v>
      </c>
      <c r="F6659" s="10">
        <v>43676</v>
      </c>
      <c r="G6659" s="6">
        <v>1</v>
      </c>
      <c r="H6659" s="11">
        <f>VLOOKUP(B6659,[1]!Product_Data[#Data],4,0)</f>
        <v>290</v>
      </c>
      <c r="I6659" s="11">
        <f>VLOOKUP(B6659,[1]!Product_Data[#Data],3,0)</f>
        <v>200</v>
      </c>
      <c r="J6659" s="11">
        <f t="shared" ref="J6659:J6722" si="627">PRODUCT(I6659,G6659)</f>
        <v>200</v>
      </c>
      <c r="K6659" s="11">
        <f t="shared" ref="K6659:K6722" si="628">PRODUCT(H6659,G6659)</f>
        <v>290</v>
      </c>
      <c r="L6659" s="11">
        <f t="shared" ref="L6659:L6722" si="629">K6659-J6659</f>
        <v>90</v>
      </c>
      <c r="M6659" t="str">
        <f>VLOOKUP(C6659,[1]!Location_Data[#Data],2,0)</f>
        <v>San Bernardino</v>
      </c>
      <c r="N6659" t="str">
        <f>VLOOKUP(D6659,[1]!Salespeople_Data[#Data],2,0)</f>
        <v>Charles Harper</v>
      </c>
      <c r="O6659" t="str">
        <f>VLOOKUP(E6659,[1]!Customer_Data[#Data],2,0)</f>
        <v>Andrew Martin</v>
      </c>
      <c r="P6659" s="15">
        <f t="shared" si="624"/>
        <v>3</v>
      </c>
      <c r="Q6659">
        <f t="shared" si="625"/>
        <v>7</v>
      </c>
      <c r="R6659">
        <f t="shared" si="626"/>
        <v>2019</v>
      </c>
    </row>
    <row r="6660" spans="1:18" x14ac:dyDescent="0.25">
      <c r="A6660" s="6" t="s">
        <v>7685</v>
      </c>
      <c r="B6660" s="6" t="s">
        <v>38</v>
      </c>
      <c r="C6660" s="6" t="s">
        <v>204</v>
      </c>
      <c r="D6660" s="6" t="s">
        <v>170</v>
      </c>
      <c r="E6660" s="6" t="s">
        <v>2076</v>
      </c>
      <c r="F6660" s="10">
        <v>43685</v>
      </c>
      <c r="G6660" s="6">
        <v>1</v>
      </c>
      <c r="H6660" s="11">
        <f>VLOOKUP(B6660,[1]!Product_Data[#Data],4,0)</f>
        <v>2283</v>
      </c>
      <c r="I6660" s="11">
        <f>VLOOKUP(B6660,[1]!Product_Data[#Data],3,0)</f>
        <v>1484</v>
      </c>
      <c r="J6660" s="11">
        <f t="shared" si="627"/>
        <v>1484</v>
      </c>
      <c r="K6660" s="11">
        <f t="shared" si="628"/>
        <v>2283</v>
      </c>
      <c r="L6660" s="11">
        <f t="shared" si="629"/>
        <v>799</v>
      </c>
      <c r="M6660" t="str">
        <f>VLOOKUP(C6660,[1]!Location_Data[#Data],2,0)</f>
        <v>Corona</v>
      </c>
      <c r="N6660" t="str">
        <f>VLOOKUP(D6660,[1]!Salespeople_Data[#Data],2,0)</f>
        <v>Sean Miller</v>
      </c>
      <c r="O6660" t="str">
        <f>VLOOKUP(E6660,[1]!Customer_Data[#Data],2,0)</f>
        <v>Keith Robinson</v>
      </c>
      <c r="P6660" s="15">
        <f t="shared" si="624"/>
        <v>5</v>
      </c>
      <c r="Q6660">
        <f t="shared" si="625"/>
        <v>8</v>
      </c>
      <c r="R6660">
        <f t="shared" si="626"/>
        <v>2019</v>
      </c>
    </row>
    <row r="6661" spans="1:18" x14ac:dyDescent="0.25">
      <c r="A6661" s="6" t="s">
        <v>7686</v>
      </c>
      <c r="B6661" s="6" t="s">
        <v>256</v>
      </c>
      <c r="C6661" s="6" t="s">
        <v>145</v>
      </c>
      <c r="D6661" s="6" t="s">
        <v>40</v>
      </c>
      <c r="E6661" s="6" t="s">
        <v>2577</v>
      </c>
      <c r="F6661" s="10">
        <v>43542</v>
      </c>
      <c r="G6661" s="6">
        <v>4</v>
      </c>
      <c r="H6661" s="11">
        <f>VLOOKUP(B6661,[1]!Product_Data[#Data],4,0)</f>
        <v>596</v>
      </c>
      <c r="I6661" s="11">
        <f>VLOOKUP(B6661,[1]!Product_Data[#Data],3,0)</f>
        <v>358</v>
      </c>
      <c r="J6661" s="11">
        <f t="shared" si="627"/>
        <v>1432</v>
      </c>
      <c r="K6661" s="11">
        <f t="shared" si="628"/>
        <v>2384</v>
      </c>
      <c r="L6661" s="11">
        <f t="shared" si="629"/>
        <v>952</v>
      </c>
      <c r="M6661" t="str">
        <f>VLOOKUP(C6661,[1]!Location_Data[#Data],2,0)</f>
        <v>Santa Maria</v>
      </c>
      <c r="N6661" t="str">
        <f>VLOOKUP(D6661,[1]!Salespeople_Data[#Data],2,0)</f>
        <v>Brian Hansen</v>
      </c>
      <c r="O6661" t="str">
        <f>VLOOKUP(E6661,[1]!Customer_Data[#Data],2,0)</f>
        <v>Jerry Green</v>
      </c>
      <c r="P6661" s="15">
        <f t="shared" si="624"/>
        <v>2</v>
      </c>
      <c r="Q6661">
        <f t="shared" si="625"/>
        <v>3</v>
      </c>
      <c r="R6661">
        <f t="shared" si="626"/>
        <v>2019</v>
      </c>
    </row>
    <row r="6662" spans="1:18" x14ac:dyDescent="0.25">
      <c r="A6662" s="6" t="s">
        <v>7687</v>
      </c>
      <c r="B6662" s="6" t="s">
        <v>228</v>
      </c>
      <c r="C6662" s="6" t="s">
        <v>74</v>
      </c>
      <c r="D6662" s="6" t="s">
        <v>356</v>
      </c>
      <c r="E6662" s="6" t="s">
        <v>873</v>
      </c>
      <c r="F6662" s="10">
        <v>43482</v>
      </c>
      <c r="G6662" s="6">
        <v>2</v>
      </c>
      <c r="H6662" s="11">
        <f>VLOOKUP(B6662,[1]!Product_Data[#Data],4,0)</f>
        <v>1862</v>
      </c>
      <c r="I6662" s="11">
        <f>VLOOKUP(B6662,[1]!Product_Data[#Data],3,0)</f>
        <v>1173</v>
      </c>
      <c r="J6662" s="11">
        <f t="shared" si="627"/>
        <v>2346</v>
      </c>
      <c r="K6662" s="11">
        <f t="shared" si="628"/>
        <v>3724</v>
      </c>
      <c r="L6662" s="11">
        <f t="shared" si="629"/>
        <v>1378</v>
      </c>
      <c r="M6662" t="str">
        <f>VLOOKUP(C6662,[1]!Location_Data[#Data],2,0)</f>
        <v>West Covina</v>
      </c>
      <c r="N6662" t="str">
        <f>VLOOKUP(D6662,[1]!Salespeople_Data[#Data],2,0)</f>
        <v>Jimmy Young</v>
      </c>
      <c r="O6662" t="str">
        <f>VLOOKUP(E6662,[1]!Customer_Data[#Data],2,0)</f>
        <v>Jimmy Grant</v>
      </c>
      <c r="P6662" s="15">
        <f t="shared" si="624"/>
        <v>5</v>
      </c>
      <c r="Q6662">
        <f t="shared" si="625"/>
        <v>1</v>
      </c>
      <c r="R6662">
        <f t="shared" si="626"/>
        <v>2019</v>
      </c>
    </row>
    <row r="6663" spans="1:18" x14ac:dyDescent="0.25">
      <c r="A6663" s="6" t="s">
        <v>7688</v>
      </c>
      <c r="B6663" s="6" t="s">
        <v>207</v>
      </c>
      <c r="C6663" s="6" t="s">
        <v>9</v>
      </c>
      <c r="D6663" s="6" t="s">
        <v>165</v>
      </c>
      <c r="E6663" s="6" t="s">
        <v>669</v>
      </c>
      <c r="F6663" s="10">
        <v>43474</v>
      </c>
      <c r="G6663" s="6">
        <v>2</v>
      </c>
      <c r="H6663" s="11">
        <f>VLOOKUP(B6663,[1]!Product_Data[#Data],4,0)</f>
        <v>2464</v>
      </c>
      <c r="I6663" s="11">
        <f>VLOOKUP(B6663,[1]!Product_Data[#Data],3,0)</f>
        <v>1774</v>
      </c>
      <c r="J6663" s="11">
        <f t="shared" si="627"/>
        <v>3548</v>
      </c>
      <c r="K6663" s="11">
        <f t="shared" si="628"/>
        <v>4928</v>
      </c>
      <c r="L6663" s="11">
        <f t="shared" si="629"/>
        <v>1380</v>
      </c>
      <c r="M6663" t="str">
        <f>VLOOKUP(C6663,[1]!Location_Data[#Data],2,0)</f>
        <v>San Mateo</v>
      </c>
      <c r="N6663" t="str">
        <f>VLOOKUP(D6663,[1]!Salespeople_Data[#Data],2,0)</f>
        <v>Joe Sims</v>
      </c>
      <c r="O6663" t="str">
        <f>VLOOKUP(E6663,[1]!Customer_Data[#Data],2,0)</f>
        <v>Anthony Torres</v>
      </c>
      <c r="P6663" s="15">
        <f t="shared" si="624"/>
        <v>4</v>
      </c>
      <c r="Q6663">
        <f t="shared" si="625"/>
        <v>1</v>
      </c>
      <c r="R6663">
        <f t="shared" si="626"/>
        <v>2019</v>
      </c>
    </row>
    <row r="6664" spans="1:18" x14ac:dyDescent="0.25">
      <c r="A6664" s="6" t="s">
        <v>7689</v>
      </c>
      <c r="B6664" s="6" t="s">
        <v>155</v>
      </c>
      <c r="C6664" s="6" t="s">
        <v>39</v>
      </c>
      <c r="D6664" s="6" t="s">
        <v>191</v>
      </c>
      <c r="E6664" s="6" t="s">
        <v>2460</v>
      </c>
      <c r="F6664" s="10">
        <v>43772</v>
      </c>
      <c r="G6664" s="6">
        <v>2</v>
      </c>
      <c r="H6664" s="11">
        <f>VLOOKUP(B6664,[1]!Product_Data[#Data],4,0)</f>
        <v>1353</v>
      </c>
      <c r="I6664" s="11">
        <f>VLOOKUP(B6664,[1]!Product_Data[#Data],3,0)</f>
        <v>947</v>
      </c>
      <c r="J6664" s="11">
        <f t="shared" si="627"/>
        <v>1894</v>
      </c>
      <c r="K6664" s="11">
        <f t="shared" si="628"/>
        <v>2706</v>
      </c>
      <c r="L6664" s="11">
        <f t="shared" si="629"/>
        <v>812</v>
      </c>
      <c r="M6664" t="str">
        <f>VLOOKUP(C6664,[1]!Location_Data[#Data],2,0)</f>
        <v>Oceanside</v>
      </c>
      <c r="N6664" t="str">
        <f>VLOOKUP(D6664,[1]!Salespeople_Data[#Data],2,0)</f>
        <v>Robert Reed</v>
      </c>
      <c r="O6664" t="str">
        <f>VLOOKUP(E6664,[1]!Customer_Data[#Data],2,0)</f>
        <v>Joe Gordon</v>
      </c>
      <c r="P6664" s="15">
        <f t="shared" si="624"/>
        <v>1</v>
      </c>
      <c r="Q6664">
        <f t="shared" si="625"/>
        <v>11</v>
      </c>
      <c r="R6664">
        <f t="shared" si="626"/>
        <v>2019</v>
      </c>
    </row>
    <row r="6665" spans="1:18" x14ac:dyDescent="0.25">
      <c r="A6665" s="6" t="s">
        <v>7690</v>
      </c>
      <c r="B6665" s="6" t="s">
        <v>275</v>
      </c>
      <c r="C6665" s="6" t="s">
        <v>174</v>
      </c>
      <c r="D6665" s="6" t="s">
        <v>141</v>
      </c>
      <c r="E6665" s="6" t="s">
        <v>171</v>
      </c>
      <c r="F6665" s="10">
        <v>43661</v>
      </c>
      <c r="G6665" s="6">
        <v>2</v>
      </c>
      <c r="H6665" s="11">
        <f>VLOOKUP(B6665,[1]!Product_Data[#Data],4,0)</f>
        <v>2353</v>
      </c>
      <c r="I6665" s="11">
        <f>VLOOKUP(B6665,[1]!Product_Data[#Data],3,0)</f>
        <v>1788</v>
      </c>
      <c r="J6665" s="11">
        <f t="shared" si="627"/>
        <v>3576</v>
      </c>
      <c r="K6665" s="11">
        <f t="shared" si="628"/>
        <v>4706</v>
      </c>
      <c r="L6665" s="11">
        <f t="shared" si="629"/>
        <v>1130</v>
      </c>
      <c r="M6665" t="str">
        <f>VLOOKUP(C6665,[1]!Location_Data[#Data],2,0)</f>
        <v>Norwalk</v>
      </c>
      <c r="N6665" t="str">
        <f>VLOOKUP(D6665,[1]!Salespeople_Data[#Data],2,0)</f>
        <v>Arthur Mccoy</v>
      </c>
      <c r="O6665" t="str">
        <f>VLOOKUP(E6665,[1]!Customer_Data[#Data],2,0)</f>
        <v>Eugene Weaver</v>
      </c>
      <c r="P6665" s="15">
        <f t="shared" si="624"/>
        <v>2</v>
      </c>
      <c r="Q6665">
        <f t="shared" si="625"/>
        <v>7</v>
      </c>
      <c r="R6665">
        <f t="shared" si="626"/>
        <v>2019</v>
      </c>
    </row>
    <row r="6666" spans="1:18" x14ac:dyDescent="0.25">
      <c r="A6666" s="6" t="s">
        <v>7691</v>
      </c>
      <c r="B6666" s="6" t="s">
        <v>703</v>
      </c>
      <c r="C6666" s="6" t="s">
        <v>14</v>
      </c>
      <c r="D6666" s="6" t="s">
        <v>87</v>
      </c>
      <c r="E6666" s="6" t="s">
        <v>2330</v>
      </c>
      <c r="F6666" s="10">
        <v>43534</v>
      </c>
      <c r="G6666" s="6">
        <v>1</v>
      </c>
      <c r="H6666" s="11">
        <f>VLOOKUP(B6666,[1]!Product_Data[#Data],4,0)</f>
        <v>530</v>
      </c>
      <c r="I6666" s="11">
        <f>VLOOKUP(B6666,[1]!Product_Data[#Data],3,0)</f>
        <v>435</v>
      </c>
      <c r="J6666" s="11">
        <f t="shared" si="627"/>
        <v>435</v>
      </c>
      <c r="K6666" s="11">
        <f t="shared" si="628"/>
        <v>530</v>
      </c>
      <c r="L6666" s="11">
        <f t="shared" si="629"/>
        <v>95</v>
      </c>
      <c r="M6666" t="str">
        <f>VLOOKUP(C6666,[1]!Location_Data[#Data],2,0)</f>
        <v>Santa Clarita</v>
      </c>
      <c r="N6666" t="str">
        <f>VLOOKUP(D6666,[1]!Salespeople_Data[#Data],2,0)</f>
        <v>Martin Perry</v>
      </c>
      <c r="O6666" t="str">
        <f>VLOOKUP(E6666,[1]!Customer_Data[#Data],2,0)</f>
        <v>Bobby Hughes</v>
      </c>
      <c r="P6666" s="15">
        <f t="shared" si="624"/>
        <v>1</v>
      </c>
      <c r="Q6666">
        <f t="shared" si="625"/>
        <v>3</v>
      </c>
      <c r="R6666">
        <f t="shared" si="626"/>
        <v>2019</v>
      </c>
    </row>
    <row r="6667" spans="1:18" x14ac:dyDescent="0.25">
      <c r="A6667" s="6" t="s">
        <v>7692</v>
      </c>
      <c r="B6667" s="6" t="s">
        <v>752</v>
      </c>
      <c r="C6667" s="6" t="s">
        <v>490</v>
      </c>
      <c r="D6667" s="6" t="s">
        <v>126</v>
      </c>
      <c r="E6667" s="6" t="s">
        <v>1592</v>
      </c>
      <c r="F6667" s="10">
        <v>43561</v>
      </c>
      <c r="G6667" s="6">
        <v>1</v>
      </c>
      <c r="H6667" s="11">
        <f>VLOOKUP(B6667,[1]!Product_Data[#Data],4,0)</f>
        <v>95</v>
      </c>
      <c r="I6667" s="11">
        <f>VLOOKUP(B6667,[1]!Product_Data[#Data],3,0)</f>
        <v>61</v>
      </c>
      <c r="J6667" s="11">
        <f t="shared" si="627"/>
        <v>61</v>
      </c>
      <c r="K6667" s="11">
        <f t="shared" si="628"/>
        <v>95</v>
      </c>
      <c r="L6667" s="11">
        <f t="shared" si="629"/>
        <v>34</v>
      </c>
      <c r="M6667" t="str">
        <f>VLOOKUP(C6667,[1]!Location_Data[#Data],2,0)</f>
        <v>Temecula</v>
      </c>
      <c r="N6667" t="str">
        <f>VLOOKUP(D6667,[1]!Salespeople_Data[#Data],2,0)</f>
        <v>Larry Castillo</v>
      </c>
      <c r="O6667" t="str">
        <f>VLOOKUP(E6667,[1]!Customer_Data[#Data],2,0)</f>
        <v>James Castillo</v>
      </c>
      <c r="P6667" s="15">
        <f t="shared" si="624"/>
        <v>7</v>
      </c>
      <c r="Q6667">
        <f t="shared" si="625"/>
        <v>4</v>
      </c>
      <c r="R6667">
        <f t="shared" si="626"/>
        <v>2019</v>
      </c>
    </row>
    <row r="6668" spans="1:18" x14ac:dyDescent="0.25">
      <c r="A6668" s="6" t="s">
        <v>7693</v>
      </c>
      <c r="B6668" s="6" t="s">
        <v>223</v>
      </c>
      <c r="C6668" s="6" t="s">
        <v>322</v>
      </c>
      <c r="D6668" s="6" t="s">
        <v>49</v>
      </c>
      <c r="E6668" s="6" t="s">
        <v>2228</v>
      </c>
      <c r="F6668" s="10">
        <v>43515</v>
      </c>
      <c r="G6668" s="6">
        <v>1</v>
      </c>
      <c r="H6668" s="11">
        <f>VLOOKUP(B6668,[1]!Product_Data[#Data],4,0)</f>
        <v>799</v>
      </c>
      <c r="I6668" s="11">
        <f>VLOOKUP(B6668,[1]!Product_Data[#Data],3,0)</f>
        <v>455</v>
      </c>
      <c r="J6668" s="11">
        <f t="shared" si="627"/>
        <v>455</v>
      </c>
      <c r="K6668" s="11">
        <f t="shared" si="628"/>
        <v>799</v>
      </c>
      <c r="L6668" s="11">
        <f t="shared" si="629"/>
        <v>344</v>
      </c>
      <c r="M6668" t="str">
        <f>VLOOKUP(C6668,[1]!Location_Data[#Data],2,0)</f>
        <v>Rancho Cucamonga</v>
      </c>
      <c r="N6668" t="str">
        <f>VLOOKUP(D6668,[1]!Salespeople_Data[#Data],2,0)</f>
        <v>Walter Cook</v>
      </c>
      <c r="O6668" t="str">
        <f>VLOOKUP(E6668,[1]!Customer_Data[#Data],2,0)</f>
        <v>Peter Cook</v>
      </c>
      <c r="P6668" s="15">
        <f t="shared" si="624"/>
        <v>3</v>
      </c>
      <c r="Q6668">
        <f t="shared" si="625"/>
        <v>2</v>
      </c>
      <c r="R6668">
        <f t="shared" si="626"/>
        <v>2019</v>
      </c>
    </row>
    <row r="6669" spans="1:18" x14ac:dyDescent="0.25">
      <c r="A6669" s="6" t="s">
        <v>7694</v>
      </c>
      <c r="B6669" s="6" t="s">
        <v>668</v>
      </c>
      <c r="C6669" s="6" t="s">
        <v>731</v>
      </c>
      <c r="D6669" s="6" t="s">
        <v>359</v>
      </c>
      <c r="E6669" s="6" t="s">
        <v>50</v>
      </c>
      <c r="F6669" s="10">
        <v>43810</v>
      </c>
      <c r="G6669" s="6">
        <v>4</v>
      </c>
      <c r="H6669" s="11">
        <f>VLOOKUP(B6669,[1]!Product_Data[#Data],4,0)</f>
        <v>181</v>
      </c>
      <c r="I6669" s="11">
        <f>VLOOKUP(B6669,[1]!Product_Data[#Data],3,0)</f>
        <v>130</v>
      </c>
      <c r="J6669" s="11">
        <f t="shared" si="627"/>
        <v>520</v>
      </c>
      <c r="K6669" s="11">
        <f t="shared" si="628"/>
        <v>724</v>
      </c>
      <c r="L6669" s="11">
        <f t="shared" si="629"/>
        <v>204</v>
      </c>
      <c r="M6669" t="str">
        <f>VLOOKUP(C6669,[1]!Location_Data[#Data],2,0)</f>
        <v>Costa Mesa</v>
      </c>
      <c r="N6669" t="str">
        <f>VLOOKUP(D6669,[1]!Salespeople_Data[#Data],2,0)</f>
        <v>Eugene Holmes</v>
      </c>
      <c r="O6669" t="str">
        <f>VLOOKUP(E6669,[1]!Customer_Data[#Data],2,0)</f>
        <v>David Perkins</v>
      </c>
      <c r="P6669" s="15">
        <f t="shared" si="624"/>
        <v>4</v>
      </c>
      <c r="Q6669">
        <f t="shared" si="625"/>
        <v>12</v>
      </c>
      <c r="R6669">
        <f t="shared" si="626"/>
        <v>2019</v>
      </c>
    </row>
    <row r="6670" spans="1:18" x14ac:dyDescent="0.25">
      <c r="A6670" s="6" t="s">
        <v>7695</v>
      </c>
      <c r="B6670" s="6" t="s">
        <v>185</v>
      </c>
      <c r="C6670" s="6" t="s">
        <v>182</v>
      </c>
      <c r="D6670" s="6" t="s">
        <v>96</v>
      </c>
      <c r="E6670" s="6" t="s">
        <v>410</v>
      </c>
      <c r="F6670" s="10">
        <v>43513</v>
      </c>
      <c r="G6670" s="6">
        <v>1</v>
      </c>
      <c r="H6670" s="11">
        <f>VLOOKUP(B6670,[1]!Product_Data[#Data],4,0)</f>
        <v>667</v>
      </c>
      <c r="I6670" s="11">
        <f>VLOOKUP(B6670,[1]!Product_Data[#Data],3,0)</f>
        <v>387</v>
      </c>
      <c r="J6670" s="11">
        <f t="shared" si="627"/>
        <v>387</v>
      </c>
      <c r="K6670" s="11">
        <f t="shared" si="628"/>
        <v>667</v>
      </c>
      <c r="L6670" s="11">
        <f t="shared" si="629"/>
        <v>280</v>
      </c>
      <c r="M6670" t="str">
        <f>VLOOKUP(C6670,[1]!Location_Data[#Data],2,0)</f>
        <v>Vallejo</v>
      </c>
      <c r="N6670" t="str">
        <f>VLOOKUP(D6670,[1]!Salespeople_Data[#Data],2,0)</f>
        <v>Brian Thomas</v>
      </c>
      <c r="O6670" t="str">
        <f>VLOOKUP(E6670,[1]!Customer_Data[#Data],2,0)</f>
        <v>Earl Phillips</v>
      </c>
      <c r="P6670" s="15">
        <f t="shared" si="624"/>
        <v>1</v>
      </c>
      <c r="Q6670">
        <f t="shared" si="625"/>
        <v>2</v>
      </c>
      <c r="R6670">
        <f t="shared" si="626"/>
        <v>2019</v>
      </c>
    </row>
    <row r="6671" spans="1:18" x14ac:dyDescent="0.25">
      <c r="A6671" s="6" t="s">
        <v>7696</v>
      </c>
      <c r="B6671" s="6" t="s">
        <v>69</v>
      </c>
      <c r="C6671" s="6" t="s">
        <v>90</v>
      </c>
      <c r="D6671" s="6" t="s">
        <v>96</v>
      </c>
      <c r="E6671" s="6" t="s">
        <v>2371</v>
      </c>
      <c r="F6671" s="10">
        <v>43686</v>
      </c>
      <c r="G6671" s="6">
        <v>2</v>
      </c>
      <c r="H6671" s="11">
        <f>VLOOKUP(B6671,[1]!Product_Data[#Data],4,0)</f>
        <v>1351</v>
      </c>
      <c r="I6671" s="11">
        <f>VLOOKUP(B6671,[1]!Product_Data[#Data],3,0)</f>
        <v>1108</v>
      </c>
      <c r="J6671" s="11">
        <f t="shared" si="627"/>
        <v>2216</v>
      </c>
      <c r="K6671" s="11">
        <f t="shared" si="628"/>
        <v>2702</v>
      </c>
      <c r="L6671" s="11">
        <f t="shared" si="629"/>
        <v>486</v>
      </c>
      <c r="M6671" t="str">
        <f>VLOOKUP(C6671,[1]!Location_Data[#Data],2,0)</f>
        <v>Irvine</v>
      </c>
      <c r="N6671" t="str">
        <f>VLOOKUP(D6671,[1]!Salespeople_Data[#Data],2,0)</f>
        <v>Brian Thomas</v>
      </c>
      <c r="O6671" t="str">
        <f>VLOOKUP(E6671,[1]!Customer_Data[#Data],2,0)</f>
        <v>Todd Lynch</v>
      </c>
      <c r="P6671" s="15">
        <f t="shared" si="624"/>
        <v>6</v>
      </c>
      <c r="Q6671">
        <f t="shared" si="625"/>
        <v>8</v>
      </c>
      <c r="R6671">
        <f t="shared" si="626"/>
        <v>2019</v>
      </c>
    </row>
    <row r="6672" spans="1:18" x14ac:dyDescent="0.25">
      <c r="A6672" s="6" t="s">
        <v>7697</v>
      </c>
      <c r="B6672" s="6" t="s">
        <v>144</v>
      </c>
      <c r="C6672" s="6" t="s">
        <v>90</v>
      </c>
      <c r="D6672" s="6" t="s">
        <v>111</v>
      </c>
      <c r="E6672" s="6" t="s">
        <v>2269</v>
      </c>
      <c r="F6672" s="10">
        <v>43742</v>
      </c>
      <c r="G6672" s="6">
        <v>3</v>
      </c>
      <c r="H6672" s="11">
        <f>VLOOKUP(B6672,[1]!Product_Data[#Data],4,0)</f>
        <v>2410</v>
      </c>
      <c r="I6672" s="11">
        <f>VLOOKUP(B6672,[1]!Product_Data[#Data],3,0)</f>
        <v>1518</v>
      </c>
      <c r="J6672" s="11">
        <f t="shared" si="627"/>
        <v>4554</v>
      </c>
      <c r="K6672" s="11">
        <f t="shared" si="628"/>
        <v>7230</v>
      </c>
      <c r="L6672" s="11">
        <f t="shared" si="629"/>
        <v>2676</v>
      </c>
      <c r="M6672" t="str">
        <f>VLOOKUP(C6672,[1]!Location_Data[#Data],2,0)</f>
        <v>Irvine</v>
      </c>
      <c r="N6672" t="str">
        <f>VLOOKUP(D6672,[1]!Salespeople_Data[#Data],2,0)</f>
        <v>Ryan Welch</v>
      </c>
      <c r="O6672" t="str">
        <f>VLOOKUP(E6672,[1]!Customer_Data[#Data],2,0)</f>
        <v>Matthew Smith</v>
      </c>
      <c r="P6672" s="15">
        <f t="shared" si="624"/>
        <v>6</v>
      </c>
      <c r="Q6672">
        <f t="shared" si="625"/>
        <v>10</v>
      </c>
      <c r="R6672">
        <f t="shared" si="626"/>
        <v>2019</v>
      </c>
    </row>
    <row r="6673" spans="1:18" x14ac:dyDescent="0.25">
      <c r="A6673" s="6" t="s">
        <v>7698</v>
      </c>
      <c r="B6673" s="6" t="s">
        <v>340</v>
      </c>
      <c r="C6673" s="6" t="s">
        <v>246</v>
      </c>
      <c r="D6673" s="6" t="s">
        <v>159</v>
      </c>
      <c r="E6673" s="6" t="s">
        <v>441</v>
      </c>
      <c r="F6673" s="10">
        <v>43628</v>
      </c>
      <c r="G6673" s="6">
        <v>4</v>
      </c>
      <c r="H6673" s="11">
        <f>VLOOKUP(B6673,[1]!Product_Data[#Data],4,0)</f>
        <v>1967</v>
      </c>
      <c r="I6673" s="11">
        <f>VLOOKUP(B6673,[1]!Product_Data[#Data],3,0)</f>
        <v>1397</v>
      </c>
      <c r="J6673" s="11">
        <f t="shared" si="627"/>
        <v>5588</v>
      </c>
      <c r="K6673" s="11">
        <f t="shared" si="628"/>
        <v>7868</v>
      </c>
      <c r="L6673" s="11">
        <f t="shared" si="629"/>
        <v>2280</v>
      </c>
      <c r="M6673" t="str">
        <f>VLOOKUP(C6673,[1]!Location_Data[#Data],2,0)</f>
        <v>San Francisco</v>
      </c>
      <c r="N6673" t="str">
        <f>VLOOKUP(D6673,[1]!Salespeople_Data[#Data],2,0)</f>
        <v>Bobby Russell</v>
      </c>
      <c r="O6673" t="str">
        <f>VLOOKUP(E6673,[1]!Customer_Data[#Data],2,0)</f>
        <v>Michael Lane</v>
      </c>
      <c r="P6673" s="15">
        <f t="shared" si="624"/>
        <v>4</v>
      </c>
      <c r="Q6673">
        <f t="shared" si="625"/>
        <v>6</v>
      </c>
      <c r="R6673">
        <f t="shared" si="626"/>
        <v>2019</v>
      </c>
    </row>
    <row r="6674" spans="1:18" x14ac:dyDescent="0.25">
      <c r="A6674" s="6" t="s">
        <v>7699</v>
      </c>
      <c r="B6674" s="6" t="s">
        <v>28</v>
      </c>
      <c r="C6674" s="6" t="s">
        <v>249</v>
      </c>
      <c r="D6674" s="6" t="s">
        <v>191</v>
      </c>
      <c r="E6674" s="6" t="s">
        <v>851</v>
      </c>
      <c r="F6674" s="10">
        <v>43533</v>
      </c>
      <c r="G6674" s="6">
        <v>1</v>
      </c>
      <c r="H6674" s="11">
        <f>VLOOKUP(B6674,[1]!Product_Data[#Data],4,0)</f>
        <v>684</v>
      </c>
      <c r="I6674" s="11">
        <f>VLOOKUP(B6674,[1]!Product_Data[#Data],3,0)</f>
        <v>561</v>
      </c>
      <c r="J6674" s="11">
        <f t="shared" si="627"/>
        <v>561</v>
      </c>
      <c r="K6674" s="11">
        <f t="shared" si="628"/>
        <v>684</v>
      </c>
      <c r="L6674" s="11">
        <f t="shared" si="629"/>
        <v>123</v>
      </c>
      <c r="M6674" t="str">
        <f>VLOOKUP(C6674,[1]!Location_Data[#Data],2,0)</f>
        <v>Roseville</v>
      </c>
      <c r="N6674" t="str">
        <f>VLOOKUP(D6674,[1]!Salespeople_Data[#Data],2,0)</f>
        <v>Robert Reed</v>
      </c>
      <c r="O6674" t="str">
        <f>VLOOKUP(E6674,[1]!Customer_Data[#Data],2,0)</f>
        <v>Gary Hudson</v>
      </c>
      <c r="P6674" s="15">
        <f t="shared" si="624"/>
        <v>7</v>
      </c>
      <c r="Q6674">
        <f t="shared" si="625"/>
        <v>3</v>
      </c>
      <c r="R6674">
        <f t="shared" si="626"/>
        <v>2019</v>
      </c>
    </row>
    <row r="6675" spans="1:18" x14ac:dyDescent="0.25">
      <c r="A6675" s="6" t="s">
        <v>7700</v>
      </c>
      <c r="B6675" s="6" t="s">
        <v>168</v>
      </c>
      <c r="C6675" s="6" t="s">
        <v>186</v>
      </c>
      <c r="D6675" s="6" t="s">
        <v>359</v>
      </c>
      <c r="E6675" s="6" t="s">
        <v>1637</v>
      </c>
      <c r="F6675" s="10">
        <v>43570</v>
      </c>
      <c r="G6675" s="6">
        <v>3</v>
      </c>
      <c r="H6675" s="11">
        <f>VLOOKUP(B6675,[1]!Product_Data[#Data],4,0)</f>
        <v>112</v>
      </c>
      <c r="I6675" s="11">
        <f>VLOOKUP(B6675,[1]!Product_Data[#Data],3,0)</f>
        <v>90</v>
      </c>
      <c r="J6675" s="11">
        <f t="shared" si="627"/>
        <v>270</v>
      </c>
      <c r="K6675" s="11">
        <f t="shared" si="628"/>
        <v>336</v>
      </c>
      <c r="L6675" s="11">
        <f t="shared" si="629"/>
        <v>66</v>
      </c>
      <c r="M6675" t="str">
        <f>VLOOKUP(C6675,[1]!Location_Data[#Data],2,0)</f>
        <v>Riverside</v>
      </c>
      <c r="N6675" t="str">
        <f>VLOOKUP(D6675,[1]!Salespeople_Data[#Data],2,0)</f>
        <v>Eugene Holmes</v>
      </c>
      <c r="O6675" t="str">
        <f>VLOOKUP(E6675,[1]!Customer_Data[#Data],2,0)</f>
        <v>Peter Freeman</v>
      </c>
      <c r="P6675" s="15">
        <f t="shared" si="624"/>
        <v>2</v>
      </c>
      <c r="Q6675">
        <f t="shared" si="625"/>
        <v>4</v>
      </c>
      <c r="R6675">
        <f t="shared" si="626"/>
        <v>2019</v>
      </c>
    </row>
    <row r="6676" spans="1:18" x14ac:dyDescent="0.25">
      <c r="A6676" s="6" t="s">
        <v>7701</v>
      </c>
      <c r="B6676" s="6" t="s">
        <v>194</v>
      </c>
      <c r="C6676" s="6" t="s">
        <v>331</v>
      </c>
      <c r="D6676" s="6" t="s">
        <v>141</v>
      </c>
      <c r="E6676" s="6" t="s">
        <v>842</v>
      </c>
      <c r="F6676" s="10">
        <v>43703</v>
      </c>
      <c r="G6676" s="6">
        <v>1</v>
      </c>
      <c r="H6676" s="11">
        <f>VLOOKUP(B6676,[1]!Product_Data[#Data],4,0)</f>
        <v>1278</v>
      </c>
      <c r="I6676" s="11">
        <f>VLOOKUP(B6676,[1]!Product_Data[#Data],3,0)</f>
        <v>665</v>
      </c>
      <c r="J6676" s="11">
        <f t="shared" si="627"/>
        <v>665</v>
      </c>
      <c r="K6676" s="11">
        <f t="shared" si="628"/>
        <v>1278</v>
      </c>
      <c r="L6676" s="11">
        <f t="shared" si="629"/>
        <v>613</v>
      </c>
      <c r="M6676" t="str">
        <f>VLOOKUP(C6676,[1]!Location_Data[#Data],2,0)</f>
        <v>Sunnyvale</v>
      </c>
      <c r="N6676" t="str">
        <f>VLOOKUP(D6676,[1]!Salespeople_Data[#Data],2,0)</f>
        <v>Arthur Mccoy</v>
      </c>
      <c r="O6676" t="str">
        <f>VLOOKUP(E6676,[1]!Customer_Data[#Data],2,0)</f>
        <v>Nicholas Garcia</v>
      </c>
      <c r="P6676" s="15">
        <f t="shared" si="624"/>
        <v>2</v>
      </c>
      <c r="Q6676">
        <f t="shared" si="625"/>
        <v>8</v>
      </c>
      <c r="R6676">
        <f t="shared" si="626"/>
        <v>2019</v>
      </c>
    </row>
    <row r="6677" spans="1:18" x14ac:dyDescent="0.25">
      <c r="A6677" s="6" t="s">
        <v>7702</v>
      </c>
      <c r="B6677" s="6" t="s">
        <v>132</v>
      </c>
      <c r="C6677" s="6" t="s">
        <v>39</v>
      </c>
      <c r="D6677" s="6" t="s">
        <v>308</v>
      </c>
      <c r="E6677" s="6" t="s">
        <v>1668</v>
      </c>
      <c r="F6677" s="10">
        <v>43519</v>
      </c>
      <c r="G6677" s="6">
        <v>2</v>
      </c>
      <c r="H6677" s="11">
        <f>VLOOKUP(B6677,[1]!Product_Data[#Data],4,0)</f>
        <v>2091</v>
      </c>
      <c r="I6677" s="11">
        <f>VLOOKUP(B6677,[1]!Product_Data[#Data],3,0)</f>
        <v>1485</v>
      </c>
      <c r="J6677" s="11">
        <f t="shared" si="627"/>
        <v>2970</v>
      </c>
      <c r="K6677" s="11">
        <f t="shared" si="628"/>
        <v>4182</v>
      </c>
      <c r="L6677" s="11">
        <f t="shared" si="629"/>
        <v>1212</v>
      </c>
      <c r="M6677" t="str">
        <f>VLOOKUP(C6677,[1]!Location_Data[#Data],2,0)</f>
        <v>Oceanside</v>
      </c>
      <c r="N6677" t="str">
        <f>VLOOKUP(D6677,[1]!Salespeople_Data[#Data],2,0)</f>
        <v>Fred Robertson</v>
      </c>
      <c r="O6677" t="str">
        <f>VLOOKUP(E6677,[1]!Customer_Data[#Data],2,0)</f>
        <v>Bruce Butler</v>
      </c>
      <c r="P6677" s="15">
        <f t="shared" si="624"/>
        <v>7</v>
      </c>
      <c r="Q6677">
        <f t="shared" si="625"/>
        <v>2</v>
      </c>
      <c r="R6677">
        <f t="shared" si="626"/>
        <v>2019</v>
      </c>
    </row>
    <row r="6678" spans="1:18" x14ac:dyDescent="0.25">
      <c r="A6678" s="6" t="s">
        <v>7703</v>
      </c>
      <c r="B6678" s="6" t="s">
        <v>289</v>
      </c>
      <c r="C6678" s="6" t="s">
        <v>316</v>
      </c>
      <c r="D6678" s="6" t="s">
        <v>116</v>
      </c>
      <c r="E6678" s="6" t="s">
        <v>1032</v>
      </c>
      <c r="F6678" s="10">
        <v>43582</v>
      </c>
      <c r="G6678" s="6">
        <v>1</v>
      </c>
      <c r="H6678" s="11">
        <f>VLOOKUP(B6678,[1]!Product_Data[#Data],4,0)</f>
        <v>368</v>
      </c>
      <c r="I6678" s="11">
        <f>VLOOKUP(B6678,[1]!Product_Data[#Data],3,0)</f>
        <v>294</v>
      </c>
      <c r="J6678" s="11">
        <f t="shared" si="627"/>
        <v>294</v>
      </c>
      <c r="K6678" s="11">
        <f t="shared" si="628"/>
        <v>368</v>
      </c>
      <c r="L6678" s="11">
        <f t="shared" si="629"/>
        <v>74</v>
      </c>
      <c r="M6678" t="str">
        <f>VLOOKUP(C6678,[1]!Location_Data[#Data],2,0)</f>
        <v>East Los Angeles</v>
      </c>
      <c r="N6678" t="str">
        <f>VLOOKUP(D6678,[1]!Salespeople_Data[#Data],2,0)</f>
        <v>Roger Ramos</v>
      </c>
      <c r="O6678" t="str">
        <f>VLOOKUP(E6678,[1]!Customer_Data[#Data],2,0)</f>
        <v>Sean Alexander</v>
      </c>
      <c r="P6678" s="15">
        <f t="shared" si="624"/>
        <v>7</v>
      </c>
      <c r="Q6678">
        <f t="shared" si="625"/>
        <v>4</v>
      </c>
      <c r="R6678">
        <f t="shared" si="626"/>
        <v>2019</v>
      </c>
    </row>
    <row r="6679" spans="1:18" x14ac:dyDescent="0.25">
      <c r="A6679" s="6" t="s">
        <v>7704</v>
      </c>
      <c r="B6679" s="6" t="s">
        <v>61</v>
      </c>
      <c r="C6679" s="6" t="s">
        <v>135</v>
      </c>
      <c r="D6679" s="6" t="s">
        <v>106</v>
      </c>
      <c r="E6679" s="6" t="s">
        <v>3697</v>
      </c>
      <c r="F6679" s="10">
        <v>43795</v>
      </c>
      <c r="G6679" s="6">
        <v>1</v>
      </c>
      <c r="H6679" s="11">
        <f>VLOOKUP(B6679,[1]!Product_Data[#Data],4,0)</f>
        <v>1889</v>
      </c>
      <c r="I6679" s="11">
        <f>VLOOKUP(B6679,[1]!Product_Data[#Data],3,0)</f>
        <v>945</v>
      </c>
      <c r="J6679" s="11">
        <f t="shared" si="627"/>
        <v>945</v>
      </c>
      <c r="K6679" s="11">
        <f t="shared" si="628"/>
        <v>1889</v>
      </c>
      <c r="L6679" s="11">
        <f t="shared" si="629"/>
        <v>944</v>
      </c>
      <c r="M6679" t="str">
        <f>VLOOKUP(C6679,[1]!Location_Data[#Data],2,0)</f>
        <v>Oxnard</v>
      </c>
      <c r="N6679" t="str">
        <f>VLOOKUP(D6679,[1]!Salespeople_Data[#Data],2,0)</f>
        <v>Patrick Ruiz</v>
      </c>
      <c r="O6679" t="str">
        <f>VLOOKUP(E6679,[1]!Customer_Data[#Data],2,0)</f>
        <v>Craig Rodriguez</v>
      </c>
      <c r="P6679" s="15">
        <f t="shared" si="624"/>
        <v>3</v>
      </c>
      <c r="Q6679">
        <f t="shared" si="625"/>
        <v>11</v>
      </c>
      <c r="R6679">
        <f t="shared" si="626"/>
        <v>2019</v>
      </c>
    </row>
    <row r="6680" spans="1:18" x14ac:dyDescent="0.25">
      <c r="A6680" s="6" t="s">
        <v>7705</v>
      </c>
      <c r="B6680" s="6" t="s">
        <v>69</v>
      </c>
      <c r="C6680" s="6" t="s">
        <v>469</v>
      </c>
      <c r="D6680" s="6" t="s">
        <v>40</v>
      </c>
      <c r="E6680" s="6" t="s">
        <v>1683</v>
      </c>
      <c r="F6680" s="10">
        <v>43471</v>
      </c>
      <c r="G6680" s="6">
        <v>3</v>
      </c>
      <c r="H6680" s="11">
        <f>VLOOKUP(B6680,[1]!Product_Data[#Data],4,0)</f>
        <v>1351</v>
      </c>
      <c r="I6680" s="11">
        <f>VLOOKUP(B6680,[1]!Product_Data[#Data],3,0)</f>
        <v>1108</v>
      </c>
      <c r="J6680" s="11">
        <f t="shared" si="627"/>
        <v>3324</v>
      </c>
      <c r="K6680" s="11">
        <f t="shared" si="628"/>
        <v>4053</v>
      </c>
      <c r="L6680" s="11">
        <f t="shared" si="629"/>
        <v>729</v>
      </c>
      <c r="M6680" t="str">
        <f>VLOOKUP(C6680,[1]!Location_Data[#Data],2,0)</f>
        <v>Escondido</v>
      </c>
      <c r="N6680" t="str">
        <f>VLOOKUP(D6680,[1]!Salespeople_Data[#Data],2,0)</f>
        <v>Brian Hansen</v>
      </c>
      <c r="O6680" t="str">
        <f>VLOOKUP(E6680,[1]!Customer_Data[#Data],2,0)</f>
        <v>Timothy Hamilton</v>
      </c>
      <c r="P6680" s="15">
        <f t="shared" si="624"/>
        <v>1</v>
      </c>
      <c r="Q6680">
        <f t="shared" si="625"/>
        <v>1</v>
      </c>
      <c r="R6680">
        <f t="shared" si="626"/>
        <v>2019</v>
      </c>
    </row>
    <row r="6681" spans="1:18" x14ac:dyDescent="0.25">
      <c r="A6681" s="6" t="s">
        <v>7706</v>
      </c>
      <c r="B6681" s="6" t="s">
        <v>858</v>
      </c>
      <c r="C6681" s="6" t="s">
        <v>190</v>
      </c>
      <c r="D6681" s="6" t="s">
        <v>136</v>
      </c>
      <c r="E6681" s="6" t="s">
        <v>2607</v>
      </c>
      <c r="F6681" s="10">
        <v>43481</v>
      </c>
      <c r="G6681" s="6">
        <v>2</v>
      </c>
      <c r="H6681" s="11">
        <f>VLOOKUP(B6681,[1]!Product_Data[#Data],4,0)</f>
        <v>2294</v>
      </c>
      <c r="I6681" s="11">
        <f>VLOOKUP(B6681,[1]!Product_Data[#Data],3,0)</f>
        <v>1399</v>
      </c>
      <c r="J6681" s="11">
        <f t="shared" si="627"/>
        <v>2798</v>
      </c>
      <c r="K6681" s="11">
        <f t="shared" si="628"/>
        <v>4588</v>
      </c>
      <c r="L6681" s="11">
        <f t="shared" si="629"/>
        <v>1790</v>
      </c>
      <c r="M6681" t="str">
        <f>VLOOKUP(C6681,[1]!Location_Data[#Data],2,0)</f>
        <v>Oakland</v>
      </c>
      <c r="N6681" t="str">
        <f>VLOOKUP(D6681,[1]!Salespeople_Data[#Data],2,0)</f>
        <v>Clarence Fox</v>
      </c>
      <c r="O6681" t="str">
        <f>VLOOKUP(E6681,[1]!Customer_Data[#Data],2,0)</f>
        <v>Carlos Young</v>
      </c>
      <c r="P6681" s="15">
        <f t="shared" si="624"/>
        <v>4</v>
      </c>
      <c r="Q6681">
        <f t="shared" si="625"/>
        <v>1</v>
      </c>
      <c r="R6681">
        <f t="shared" si="626"/>
        <v>2019</v>
      </c>
    </row>
    <row r="6682" spans="1:18" x14ac:dyDescent="0.25">
      <c r="A6682" s="6" t="s">
        <v>7707</v>
      </c>
      <c r="B6682" s="6" t="s">
        <v>256</v>
      </c>
      <c r="C6682" s="6" t="s">
        <v>19</v>
      </c>
      <c r="D6682" s="6" t="s">
        <v>30</v>
      </c>
      <c r="E6682" s="6" t="s">
        <v>1574</v>
      </c>
      <c r="F6682" s="10">
        <v>43595</v>
      </c>
      <c r="G6682" s="6">
        <v>1</v>
      </c>
      <c r="H6682" s="11">
        <f>VLOOKUP(B6682,[1]!Product_Data[#Data],4,0)</f>
        <v>596</v>
      </c>
      <c r="I6682" s="11">
        <f>VLOOKUP(B6682,[1]!Product_Data[#Data],3,0)</f>
        <v>358</v>
      </c>
      <c r="J6682" s="11">
        <f t="shared" si="627"/>
        <v>358</v>
      </c>
      <c r="K6682" s="11">
        <f t="shared" si="628"/>
        <v>596</v>
      </c>
      <c r="L6682" s="11">
        <f t="shared" si="629"/>
        <v>238</v>
      </c>
      <c r="M6682" t="str">
        <f>VLOOKUP(C6682,[1]!Location_Data[#Data],2,0)</f>
        <v>Berkeley</v>
      </c>
      <c r="N6682" t="str">
        <f>VLOOKUP(D6682,[1]!Salespeople_Data[#Data],2,0)</f>
        <v>Carl Hall</v>
      </c>
      <c r="O6682" t="str">
        <f>VLOOKUP(E6682,[1]!Customer_Data[#Data],2,0)</f>
        <v>Anthony Simpson</v>
      </c>
      <c r="P6682" s="15">
        <f t="shared" si="624"/>
        <v>6</v>
      </c>
      <c r="Q6682">
        <f t="shared" si="625"/>
        <v>5</v>
      </c>
      <c r="R6682">
        <f t="shared" si="626"/>
        <v>2019</v>
      </c>
    </row>
    <row r="6683" spans="1:18" x14ac:dyDescent="0.25">
      <c r="A6683" s="6" t="s">
        <v>7708</v>
      </c>
      <c r="B6683" s="6" t="s">
        <v>275</v>
      </c>
      <c r="C6683" s="6" t="s">
        <v>220</v>
      </c>
      <c r="D6683" s="6" t="s">
        <v>80</v>
      </c>
      <c r="E6683" s="6" t="s">
        <v>2337</v>
      </c>
      <c r="F6683" s="10">
        <v>43587</v>
      </c>
      <c r="G6683" s="6">
        <v>3</v>
      </c>
      <c r="H6683" s="11">
        <f>VLOOKUP(B6683,[1]!Product_Data[#Data],4,0)</f>
        <v>2353</v>
      </c>
      <c r="I6683" s="11">
        <f>VLOOKUP(B6683,[1]!Product_Data[#Data],3,0)</f>
        <v>1788</v>
      </c>
      <c r="J6683" s="11">
        <f t="shared" si="627"/>
        <v>5364</v>
      </c>
      <c r="K6683" s="11">
        <f t="shared" si="628"/>
        <v>7059</v>
      </c>
      <c r="L6683" s="11">
        <f t="shared" si="629"/>
        <v>1695</v>
      </c>
      <c r="M6683" t="str">
        <f>VLOOKUP(C6683,[1]!Location_Data[#Data],2,0)</f>
        <v>Modesto</v>
      </c>
      <c r="N6683" t="str">
        <f>VLOOKUP(D6683,[1]!Salespeople_Data[#Data],2,0)</f>
        <v>Henry Nelson</v>
      </c>
      <c r="O6683" t="str">
        <f>VLOOKUP(E6683,[1]!Customer_Data[#Data],2,0)</f>
        <v>Jack Lewis</v>
      </c>
      <c r="P6683" s="15">
        <f t="shared" si="624"/>
        <v>5</v>
      </c>
      <c r="Q6683">
        <f t="shared" si="625"/>
        <v>5</v>
      </c>
      <c r="R6683">
        <f t="shared" si="626"/>
        <v>2019</v>
      </c>
    </row>
    <row r="6684" spans="1:18" x14ac:dyDescent="0.25">
      <c r="A6684" s="6" t="s">
        <v>7709</v>
      </c>
      <c r="B6684" s="6" t="s">
        <v>28</v>
      </c>
      <c r="C6684" s="6" t="s">
        <v>39</v>
      </c>
      <c r="D6684" s="6" t="s">
        <v>413</v>
      </c>
      <c r="E6684" s="6" t="s">
        <v>1882</v>
      </c>
      <c r="F6684" s="10">
        <v>43748</v>
      </c>
      <c r="G6684" s="6">
        <v>1</v>
      </c>
      <c r="H6684" s="11">
        <f>VLOOKUP(B6684,[1]!Product_Data[#Data],4,0)</f>
        <v>684</v>
      </c>
      <c r="I6684" s="11">
        <f>VLOOKUP(B6684,[1]!Product_Data[#Data],3,0)</f>
        <v>561</v>
      </c>
      <c r="J6684" s="11">
        <f t="shared" si="627"/>
        <v>561</v>
      </c>
      <c r="K6684" s="11">
        <f t="shared" si="628"/>
        <v>684</v>
      </c>
      <c r="L6684" s="11">
        <f t="shared" si="629"/>
        <v>123</v>
      </c>
      <c r="M6684" t="str">
        <f>VLOOKUP(C6684,[1]!Location_Data[#Data],2,0)</f>
        <v>Oceanside</v>
      </c>
      <c r="N6684" t="str">
        <f>VLOOKUP(D6684,[1]!Salespeople_Data[#Data],2,0)</f>
        <v>Kenneth Bradley</v>
      </c>
      <c r="O6684" t="str">
        <f>VLOOKUP(E6684,[1]!Customer_Data[#Data],2,0)</f>
        <v>Joe Price</v>
      </c>
      <c r="P6684" s="15">
        <f t="shared" si="624"/>
        <v>5</v>
      </c>
      <c r="Q6684">
        <f t="shared" si="625"/>
        <v>10</v>
      </c>
      <c r="R6684">
        <f t="shared" si="626"/>
        <v>2019</v>
      </c>
    </row>
    <row r="6685" spans="1:18" x14ac:dyDescent="0.25">
      <c r="A6685" s="6" t="s">
        <v>7710</v>
      </c>
      <c r="B6685" s="6" t="s">
        <v>203</v>
      </c>
      <c r="C6685" s="6" t="s">
        <v>115</v>
      </c>
      <c r="D6685" s="6" t="s">
        <v>20</v>
      </c>
      <c r="E6685" s="6" t="s">
        <v>341</v>
      </c>
      <c r="F6685" s="10">
        <v>43698</v>
      </c>
      <c r="G6685" s="6">
        <v>1</v>
      </c>
      <c r="H6685" s="11">
        <f>VLOOKUP(B6685,[1]!Product_Data[#Data],4,0)</f>
        <v>1414</v>
      </c>
      <c r="I6685" s="11">
        <f>VLOOKUP(B6685,[1]!Product_Data[#Data],3,0)</f>
        <v>962</v>
      </c>
      <c r="J6685" s="11">
        <f t="shared" si="627"/>
        <v>962</v>
      </c>
      <c r="K6685" s="11">
        <f t="shared" si="628"/>
        <v>1414</v>
      </c>
      <c r="L6685" s="11">
        <f t="shared" si="629"/>
        <v>452</v>
      </c>
      <c r="M6685" t="str">
        <f>VLOOKUP(C6685,[1]!Location_Data[#Data],2,0)</f>
        <v>Glendale</v>
      </c>
      <c r="N6685" t="str">
        <f>VLOOKUP(D6685,[1]!Salespeople_Data[#Data],2,0)</f>
        <v>Joshua Cook</v>
      </c>
      <c r="O6685" t="str">
        <f>VLOOKUP(E6685,[1]!Customer_Data[#Data],2,0)</f>
        <v>Kenneth Arnold</v>
      </c>
      <c r="P6685" s="15">
        <f t="shared" si="624"/>
        <v>4</v>
      </c>
      <c r="Q6685">
        <f t="shared" si="625"/>
        <v>8</v>
      </c>
      <c r="R6685">
        <f t="shared" si="626"/>
        <v>2019</v>
      </c>
    </row>
    <row r="6686" spans="1:18" x14ac:dyDescent="0.25">
      <c r="A6686" s="6" t="s">
        <v>7711</v>
      </c>
      <c r="B6686" s="6" t="s">
        <v>69</v>
      </c>
      <c r="C6686" s="6" t="s">
        <v>110</v>
      </c>
      <c r="D6686" s="6" t="s">
        <v>146</v>
      </c>
      <c r="E6686" s="6" t="s">
        <v>615</v>
      </c>
      <c r="F6686" s="10">
        <v>43480</v>
      </c>
      <c r="G6686" s="6">
        <v>2</v>
      </c>
      <c r="H6686" s="11">
        <f>VLOOKUP(B6686,[1]!Product_Data[#Data],4,0)</f>
        <v>1351</v>
      </c>
      <c r="I6686" s="11">
        <f>VLOOKUP(B6686,[1]!Product_Data[#Data],3,0)</f>
        <v>1108</v>
      </c>
      <c r="J6686" s="11">
        <f t="shared" si="627"/>
        <v>2216</v>
      </c>
      <c r="K6686" s="11">
        <f t="shared" si="628"/>
        <v>2702</v>
      </c>
      <c r="L6686" s="11">
        <f t="shared" si="629"/>
        <v>486</v>
      </c>
      <c r="M6686" t="str">
        <f>VLOOKUP(C6686,[1]!Location_Data[#Data],2,0)</f>
        <v>Richmond</v>
      </c>
      <c r="N6686" t="str">
        <f>VLOOKUP(D6686,[1]!Salespeople_Data[#Data],2,0)</f>
        <v>Carl Elliott</v>
      </c>
      <c r="O6686" t="str">
        <f>VLOOKUP(E6686,[1]!Customer_Data[#Data],2,0)</f>
        <v>Timothy Lawrence</v>
      </c>
      <c r="P6686" s="15">
        <f t="shared" si="624"/>
        <v>3</v>
      </c>
      <c r="Q6686">
        <f t="shared" si="625"/>
        <v>1</v>
      </c>
      <c r="R6686">
        <f t="shared" si="626"/>
        <v>2019</v>
      </c>
    </row>
    <row r="6687" spans="1:18" x14ac:dyDescent="0.25">
      <c r="A6687" s="6" t="s">
        <v>7712</v>
      </c>
      <c r="B6687" s="6" t="s">
        <v>263</v>
      </c>
      <c r="C6687" s="6" t="s">
        <v>204</v>
      </c>
      <c r="D6687" s="6" t="s">
        <v>269</v>
      </c>
      <c r="E6687" s="6" t="s">
        <v>1804</v>
      </c>
      <c r="F6687" s="10">
        <v>43647</v>
      </c>
      <c r="G6687" s="6">
        <v>1</v>
      </c>
      <c r="H6687" s="11">
        <f>VLOOKUP(B6687,[1]!Product_Data[#Data],4,0)</f>
        <v>378</v>
      </c>
      <c r="I6687" s="11">
        <f>VLOOKUP(B6687,[1]!Product_Data[#Data],3,0)</f>
        <v>291</v>
      </c>
      <c r="J6687" s="11">
        <f t="shared" si="627"/>
        <v>291</v>
      </c>
      <c r="K6687" s="11">
        <f t="shared" si="628"/>
        <v>378</v>
      </c>
      <c r="L6687" s="11">
        <f t="shared" si="629"/>
        <v>87</v>
      </c>
      <c r="M6687" t="str">
        <f>VLOOKUP(C6687,[1]!Location_Data[#Data],2,0)</f>
        <v>Corona</v>
      </c>
      <c r="N6687" t="str">
        <f>VLOOKUP(D6687,[1]!Salespeople_Data[#Data],2,0)</f>
        <v>Kevin Butler</v>
      </c>
      <c r="O6687" t="str">
        <f>VLOOKUP(E6687,[1]!Customer_Data[#Data],2,0)</f>
        <v>Larry Ray</v>
      </c>
      <c r="P6687" s="15">
        <f t="shared" si="624"/>
        <v>2</v>
      </c>
      <c r="Q6687">
        <f t="shared" si="625"/>
        <v>7</v>
      </c>
      <c r="R6687">
        <f t="shared" si="626"/>
        <v>2019</v>
      </c>
    </row>
    <row r="6688" spans="1:18" x14ac:dyDescent="0.25">
      <c r="A6688" s="6" t="s">
        <v>7713</v>
      </c>
      <c r="B6688" s="6" t="s">
        <v>43</v>
      </c>
      <c r="C6688" s="6" t="s">
        <v>224</v>
      </c>
      <c r="D6688" s="6" t="s">
        <v>264</v>
      </c>
      <c r="E6688" s="6" t="s">
        <v>922</v>
      </c>
      <c r="F6688" s="10">
        <v>43478</v>
      </c>
      <c r="G6688" s="6">
        <v>2</v>
      </c>
      <c r="H6688" s="11">
        <f>VLOOKUP(B6688,[1]!Product_Data[#Data],4,0)</f>
        <v>356</v>
      </c>
      <c r="I6688" s="11">
        <f>VLOOKUP(B6688,[1]!Product_Data[#Data],3,0)</f>
        <v>292</v>
      </c>
      <c r="J6688" s="11">
        <f t="shared" si="627"/>
        <v>584</v>
      </c>
      <c r="K6688" s="11">
        <f t="shared" si="628"/>
        <v>712</v>
      </c>
      <c r="L6688" s="11">
        <f t="shared" si="629"/>
        <v>128</v>
      </c>
      <c r="M6688" t="str">
        <f>VLOOKUP(C6688,[1]!Location_Data[#Data],2,0)</f>
        <v>Huntington Beach</v>
      </c>
      <c r="N6688" t="str">
        <f>VLOOKUP(D6688,[1]!Salespeople_Data[#Data],2,0)</f>
        <v>Ernest Wheeler</v>
      </c>
      <c r="O6688" t="str">
        <f>VLOOKUP(E6688,[1]!Customer_Data[#Data],2,0)</f>
        <v>David Mendoza</v>
      </c>
      <c r="P6688" s="15">
        <f t="shared" si="624"/>
        <v>1</v>
      </c>
      <c r="Q6688">
        <f t="shared" si="625"/>
        <v>1</v>
      </c>
      <c r="R6688">
        <f t="shared" si="626"/>
        <v>2019</v>
      </c>
    </row>
    <row r="6689" spans="1:18" x14ac:dyDescent="0.25">
      <c r="A6689" s="6" t="s">
        <v>7714</v>
      </c>
      <c r="B6689" s="6" t="s">
        <v>228</v>
      </c>
      <c r="C6689" s="6" t="s">
        <v>436</v>
      </c>
      <c r="D6689" s="6" t="s">
        <v>58</v>
      </c>
      <c r="E6689" s="6" t="s">
        <v>4014</v>
      </c>
      <c r="F6689" s="10">
        <v>43628</v>
      </c>
      <c r="G6689" s="6">
        <v>1</v>
      </c>
      <c r="H6689" s="11">
        <f>VLOOKUP(B6689,[1]!Product_Data[#Data],4,0)</f>
        <v>1862</v>
      </c>
      <c r="I6689" s="11">
        <f>VLOOKUP(B6689,[1]!Product_Data[#Data],3,0)</f>
        <v>1173</v>
      </c>
      <c r="J6689" s="11">
        <f t="shared" si="627"/>
        <v>1173</v>
      </c>
      <c r="K6689" s="11">
        <f t="shared" si="628"/>
        <v>1862</v>
      </c>
      <c r="L6689" s="11">
        <f t="shared" si="629"/>
        <v>689</v>
      </c>
      <c r="M6689" t="str">
        <f>VLOOKUP(C6689,[1]!Location_Data[#Data],2,0)</f>
        <v>Jurupa Valley</v>
      </c>
      <c r="N6689" t="str">
        <f>VLOOKUP(D6689,[1]!Salespeople_Data[#Data],2,0)</f>
        <v>Christopher Tucker</v>
      </c>
      <c r="O6689" t="str">
        <f>VLOOKUP(E6689,[1]!Customer_Data[#Data],2,0)</f>
        <v>Stephen Kelly</v>
      </c>
      <c r="P6689" s="15">
        <f t="shared" si="624"/>
        <v>4</v>
      </c>
      <c r="Q6689">
        <f t="shared" si="625"/>
        <v>6</v>
      </c>
      <c r="R6689">
        <f t="shared" si="626"/>
        <v>2019</v>
      </c>
    </row>
    <row r="6690" spans="1:18" x14ac:dyDescent="0.25">
      <c r="A6690" s="6" t="s">
        <v>7715</v>
      </c>
      <c r="B6690" s="6" t="s">
        <v>83</v>
      </c>
      <c r="C6690" s="6" t="s">
        <v>331</v>
      </c>
      <c r="D6690" s="6" t="s">
        <v>250</v>
      </c>
      <c r="E6690" s="6" t="s">
        <v>1267</v>
      </c>
      <c r="F6690" s="10">
        <v>43586</v>
      </c>
      <c r="G6690" s="6">
        <v>1</v>
      </c>
      <c r="H6690" s="11">
        <f>VLOOKUP(B6690,[1]!Product_Data[#Data],4,0)</f>
        <v>1972</v>
      </c>
      <c r="I6690" s="11">
        <f>VLOOKUP(B6690,[1]!Product_Data[#Data],3,0)</f>
        <v>1321</v>
      </c>
      <c r="J6690" s="11">
        <f t="shared" si="627"/>
        <v>1321</v>
      </c>
      <c r="K6690" s="11">
        <f t="shared" si="628"/>
        <v>1972</v>
      </c>
      <c r="L6690" s="11">
        <f t="shared" si="629"/>
        <v>651</v>
      </c>
      <c r="M6690" t="str">
        <f>VLOOKUP(C6690,[1]!Location_Data[#Data],2,0)</f>
        <v>Sunnyvale</v>
      </c>
      <c r="N6690" t="str">
        <f>VLOOKUP(D6690,[1]!Salespeople_Data[#Data],2,0)</f>
        <v>Martin Carr</v>
      </c>
      <c r="O6690" t="str">
        <f>VLOOKUP(E6690,[1]!Customer_Data[#Data],2,0)</f>
        <v>Kevin Gilbert</v>
      </c>
      <c r="P6690" s="15">
        <f t="shared" si="624"/>
        <v>4</v>
      </c>
      <c r="Q6690">
        <f t="shared" si="625"/>
        <v>5</v>
      </c>
      <c r="R6690">
        <f t="shared" si="626"/>
        <v>2019</v>
      </c>
    </row>
    <row r="6691" spans="1:18" x14ac:dyDescent="0.25">
      <c r="A6691" s="6" t="s">
        <v>7716</v>
      </c>
      <c r="B6691" s="6" t="s">
        <v>23</v>
      </c>
      <c r="C6691" s="6" t="s">
        <v>95</v>
      </c>
      <c r="D6691" s="6" t="s">
        <v>216</v>
      </c>
      <c r="E6691" s="6" t="s">
        <v>500</v>
      </c>
      <c r="F6691" s="10">
        <v>43594</v>
      </c>
      <c r="G6691" s="6">
        <v>3</v>
      </c>
      <c r="H6691" s="11">
        <f>VLOOKUP(B6691,[1]!Product_Data[#Data],4,0)</f>
        <v>1052</v>
      </c>
      <c r="I6691" s="11">
        <f>VLOOKUP(B6691,[1]!Product_Data[#Data],3,0)</f>
        <v>589</v>
      </c>
      <c r="J6691" s="11">
        <f t="shared" si="627"/>
        <v>1767</v>
      </c>
      <c r="K6691" s="11">
        <f t="shared" si="628"/>
        <v>3156</v>
      </c>
      <c r="L6691" s="11">
        <f t="shared" si="629"/>
        <v>1389</v>
      </c>
      <c r="M6691" t="str">
        <f>VLOOKUP(C6691,[1]!Location_Data[#Data],2,0)</f>
        <v>Fullerton</v>
      </c>
      <c r="N6691" t="str">
        <f>VLOOKUP(D6691,[1]!Salespeople_Data[#Data],2,0)</f>
        <v>Ernest Wagner</v>
      </c>
      <c r="O6691" t="str">
        <f>VLOOKUP(E6691,[1]!Customer_Data[#Data],2,0)</f>
        <v>William Medina</v>
      </c>
      <c r="P6691" s="15">
        <f t="shared" si="624"/>
        <v>5</v>
      </c>
      <c r="Q6691">
        <f t="shared" si="625"/>
        <v>5</v>
      </c>
      <c r="R6691">
        <f t="shared" si="626"/>
        <v>2019</v>
      </c>
    </row>
    <row r="6692" spans="1:18" x14ac:dyDescent="0.25">
      <c r="A6692" s="6" t="s">
        <v>7717</v>
      </c>
      <c r="B6692" s="6" t="s">
        <v>245</v>
      </c>
      <c r="C6692" s="6" t="s">
        <v>182</v>
      </c>
      <c r="D6692" s="6" t="s">
        <v>257</v>
      </c>
      <c r="E6692" s="6" t="s">
        <v>898</v>
      </c>
      <c r="F6692" s="10">
        <v>43590</v>
      </c>
      <c r="G6692" s="6">
        <v>1</v>
      </c>
      <c r="H6692" s="11">
        <f>VLOOKUP(B6692,[1]!Product_Data[#Data],4,0)</f>
        <v>818</v>
      </c>
      <c r="I6692" s="11">
        <f>VLOOKUP(B6692,[1]!Product_Data[#Data],3,0)</f>
        <v>450</v>
      </c>
      <c r="J6692" s="11">
        <f t="shared" si="627"/>
        <v>450</v>
      </c>
      <c r="K6692" s="11">
        <f t="shared" si="628"/>
        <v>818</v>
      </c>
      <c r="L6692" s="11">
        <f t="shared" si="629"/>
        <v>368</v>
      </c>
      <c r="M6692" t="str">
        <f>VLOOKUP(C6692,[1]!Location_Data[#Data],2,0)</f>
        <v>Vallejo</v>
      </c>
      <c r="N6692" t="str">
        <f>VLOOKUP(D6692,[1]!Salespeople_Data[#Data],2,0)</f>
        <v>Jerry Perry</v>
      </c>
      <c r="O6692" t="str">
        <f>VLOOKUP(E6692,[1]!Customer_Data[#Data],2,0)</f>
        <v>Roy Hamilton</v>
      </c>
      <c r="P6692" s="15">
        <f t="shared" si="624"/>
        <v>1</v>
      </c>
      <c r="Q6692">
        <f t="shared" si="625"/>
        <v>5</v>
      </c>
      <c r="R6692">
        <f t="shared" si="626"/>
        <v>2019</v>
      </c>
    </row>
    <row r="6693" spans="1:18" x14ac:dyDescent="0.25">
      <c r="A6693" s="6" t="s">
        <v>7718</v>
      </c>
      <c r="B6693" s="6" t="s">
        <v>13</v>
      </c>
      <c r="C6693" s="6" t="s">
        <v>215</v>
      </c>
      <c r="D6693" s="6" t="s">
        <v>239</v>
      </c>
      <c r="E6693" s="6" t="s">
        <v>587</v>
      </c>
      <c r="F6693" s="10">
        <v>43497</v>
      </c>
      <c r="G6693" s="6">
        <v>4</v>
      </c>
      <c r="H6693" s="11">
        <f>VLOOKUP(B6693,[1]!Product_Data[#Data],4,0)</f>
        <v>1022</v>
      </c>
      <c r="I6693" s="11">
        <f>VLOOKUP(B6693,[1]!Product_Data[#Data],3,0)</f>
        <v>818</v>
      </c>
      <c r="J6693" s="11">
        <f t="shared" si="627"/>
        <v>3272</v>
      </c>
      <c r="K6693" s="11">
        <f t="shared" si="628"/>
        <v>4088</v>
      </c>
      <c r="L6693" s="11">
        <f t="shared" si="629"/>
        <v>816</v>
      </c>
      <c r="M6693" t="str">
        <f>VLOOKUP(C6693,[1]!Location_Data[#Data],2,0)</f>
        <v>El Cajon</v>
      </c>
      <c r="N6693" t="str">
        <f>VLOOKUP(D6693,[1]!Salespeople_Data[#Data],2,0)</f>
        <v>John Reyes</v>
      </c>
      <c r="O6693" t="str">
        <f>VLOOKUP(E6693,[1]!Customer_Data[#Data],2,0)</f>
        <v>Albert Jacobs</v>
      </c>
      <c r="P6693" s="15">
        <f t="shared" si="624"/>
        <v>6</v>
      </c>
      <c r="Q6693">
        <f t="shared" si="625"/>
        <v>2</v>
      </c>
      <c r="R6693">
        <f t="shared" si="626"/>
        <v>2019</v>
      </c>
    </row>
    <row r="6694" spans="1:18" x14ac:dyDescent="0.25">
      <c r="A6694" s="6" t="s">
        <v>7719</v>
      </c>
      <c r="B6694" s="6" t="s">
        <v>400</v>
      </c>
      <c r="C6694" s="6" t="s">
        <v>62</v>
      </c>
      <c r="D6694" s="6" t="s">
        <v>106</v>
      </c>
      <c r="E6694" s="6" t="s">
        <v>1839</v>
      </c>
      <c r="F6694" s="10">
        <v>43577</v>
      </c>
      <c r="G6694" s="6">
        <v>3</v>
      </c>
      <c r="H6694" s="11">
        <f>VLOOKUP(B6694,[1]!Product_Data[#Data],4,0)</f>
        <v>886</v>
      </c>
      <c r="I6694" s="11">
        <f>VLOOKUP(B6694,[1]!Product_Data[#Data],3,0)</f>
        <v>478</v>
      </c>
      <c r="J6694" s="11">
        <f t="shared" si="627"/>
        <v>1434</v>
      </c>
      <c r="K6694" s="11">
        <f t="shared" si="628"/>
        <v>2658</v>
      </c>
      <c r="L6694" s="11">
        <f t="shared" si="629"/>
        <v>1224</v>
      </c>
      <c r="M6694" t="str">
        <f>VLOOKUP(C6694,[1]!Location_Data[#Data],2,0)</f>
        <v>Fairfield</v>
      </c>
      <c r="N6694" t="str">
        <f>VLOOKUP(D6694,[1]!Salespeople_Data[#Data],2,0)</f>
        <v>Patrick Ruiz</v>
      </c>
      <c r="O6694" t="str">
        <f>VLOOKUP(E6694,[1]!Customer_Data[#Data],2,0)</f>
        <v>Jason Duncan</v>
      </c>
      <c r="P6694" s="15">
        <f t="shared" si="624"/>
        <v>2</v>
      </c>
      <c r="Q6694">
        <f t="shared" si="625"/>
        <v>4</v>
      </c>
      <c r="R6694">
        <f t="shared" si="626"/>
        <v>2019</v>
      </c>
    </row>
    <row r="6695" spans="1:18" x14ac:dyDescent="0.25">
      <c r="A6695" s="6" t="s">
        <v>7720</v>
      </c>
      <c r="B6695" s="6" t="s">
        <v>289</v>
      </c>
      <c r="C6695" s="6" t="s">
        <v>105</v>
      </c>
      <c r="D6695" s="6" t="s">
        <v>413</v>
      </c>
      <c r="E6695" s="6" t="s">
        <v>1423</v>
      </c>
      <c r="F6695" s="10">
        <v>43689</v>
      </c>
      <c r="G6695" s="6">
        <v>2</v>
      </c>
      <c r="H6695" s="11">
        <f>VLOOKUP(B6695,[1]!Product_Data[#Data],4,0)</f>
        <v>368</v>
      </c>
      <c r="I6695" s="11">
        <f>VLOOKUP(B6695,[1]!Product_Data[#Data],3,0)</f>
        <v>294</v>
      </c>
      <c r="J6695" s="11">
        <f t="shared" si="627"/>
        <v>588</v>
      </c>
      <c r="K6695" s="11">
        <f t="shared" si="628"/>
        <v>736</v>
      </c>
      <c r="L6695" s="11">
        <f t="shared" si="629"/>
        <v>148</v>
      </c>
      <c r="M6695" t="str">
        <f>VLOOKUP(C6695,[1]!Location_Data[#Data],2,0)</f>
        <v>Daly City</v>
      </c>
      <c r="N6695" t="str">
        <f>VLOOKUP(D6695,[1]!Salespeople_Data[#Data],2,0)</f>
        <v>Kenneth Bradley</v>
      </c>
      <c r="O6695" t="str">
        <f>VLOOKUP(E6695,[1]!Customer_Data[#Data],2,0)</f>
        <v>Carlos Scott</v>
      </c>
      <c r="P6695" s="15">
        <f t="shared" si="624"/>
        <v>2</v>
      </c>
      <c r="Q6695">
        <f t="shared" si="625"/>
        <v>8</v>
      </c>
      <c r="R6695">
        <f t="shared" si="626"/>
        <v>2019</v>
      </c>
    </row>
    <row r="6696" spans="1:18" x14ac:dyDescent="0.25">
      <c r="A6696" s="6" t="s">
        <v>7721</v>
      </c>
      <c r="B6696" s="6" t="s">
        <v>164</v>
      </c>
      <c r="C6696" s="6" t="s">
        <v>242</v>
      </c>
      <c r="D6696" s="6" t="s">
        <v>141</v>
      </c>
      <c r="E6696" s="6" t="s">
        <v>4001</v>
      </c>
      <c r="F6696" s="10">
        <v>43476</v>
      </c>
      <c r="G6696" s="6">
        <v>1</v>
      </c>
      <c r="H6696" s="11">
        <f>VLOOKUP(B6696,[1]!Product_Data[#Data],4,0)</f>
        <v>637</v>
      </c>
      <c r="I6696" s="11">
        <f>VLOOKUP(B6696,[1]!Product_Data[#Data],3,0)</f>
        <v>389</v>
      </c>
      <c r="J6696" s="11">
        <f t="shared" si="627"/>
        <v>389</v>
      </c>
      <c r="K6696" s="11">
        <f t="shared" si="628"/>
        <v>637</v>
      </c>
      <c r="L6696" s="11">
        <f t="shared" si="629"/>
        <v>248</v>
      </c>
      <c r="M6696" t="str">
        <f>VLOOKUP(C6696,[1]!Location_Data[#Data],2,0)</f>
        <v>Downey</v>
      </c>
      <c r="N6696" t="str">
        <f>VLOOKUP(D6696,[1]!Salespeople_Data[#Data],2,0)</f>
        <v>Arthur Mccoy</v>
      </c>
      <c r="O6696" t="str">
        <f>VLOOKUP(E6696,[1]!Customer_Data[#Data],2,0)</f>
        <v>Wayne Ortiz</v>
      </c>
      <c r="P6696" s="15">
        <f t="shared" si="624"/>
        <v>6</v>
      </c>
      <c r="Q6696">
        <f t="shared" si="625"/>
        <v>1</v>
      </c>
      <c r="R6696">
        <f t="shared" si="626"/>
        <v>2019</v>
      </c>
    </row>
    <row r="6697" spans="1:18" x14ac:dyDescent="0.25">
      <c r="A6697" s="6" t="s">
        <v>7722</v>
      </c>
      <c r="B6697" s="6" t="s">
        <v>13</v>
      </c>
      <c r="C6697" s="6" t="s">
        <v>149</v>
      </c>
      <c r="D6697" s="6" t="s">
        <v>91</v>
      </c>
      <c r="E6697" s="6" t="s">
        <v>21</v>
      </c>
      <c r="F6697" s="10">
        <v>43510</v>
      </c>
      <c r="G6697" s="6">
        <v>3</v>
      </c>
      <c r="H6697" s="11">
        <f>VLOOKUP(B6697,[1]!Product_Data[#Data],4,0)</f>
        <v>1022</v>
      </c>
      <c r="I6697" s="11">
        <f>VLOOKUP(B6697,[1]!Product_Data[#Data],3,0)</f>
        <v>818</v>
      </c>
      <c r="J6697" s="11">
        <f t="shared" si="627"/>
        <v>2454</v>
      </c>
      <c r="K6697" s="11">
        <f t="shared" si="628"/>
        <v>3066</v>
      </c>
      <c r="L6697" s="11">
        <f t="shared" si="629"/>
        <v>612</v>
      </c>
      <c r="M6697" t="str">
        <f>VLOOKUP(C6697,[1]!Location_Data[#Data],2,0)</f>
        <v>Antioch</v>
      </c>
      <c r="N6697" t="str">
        <f>VLOOKUP(D6697,[1]!Salespeople_Data[#Data],2,0)</f>
        <v>Howard Gardner</v>
      </c>
      <c r="O6697" t="str">
        <f>VLOOKUP(E6697,[1]!Customer_Data[#Data],2,0)</f>
        <v>Jesse Graham</v>
      </c>
      <c r="P6697" s="15">
        <f t="shared" si="624"/>
        <v>5</v>
      </c>
      <c r="Q6697">
        <f t="shared" si="625"/>
        <v>2</v>
      </c>
      <c r="R6697">
        <f t="shared" si="626"/>
        <v>2019</v>
      </c>
    </row>
    <row r="6698" spans="1:18" x14ac:dyDescent="0.25">
      <c r="A6698" s="6" t="s">
        <v>7723</v>
      </c>
      <c r="B6698" s="6" t="s">
        <v>256</v>
      </c>
      <c r="C6698" s="6" t="s">
        <v>286</v>
      </c>
      <c r="D6698" s="6" t="s">
        <v>126</v>
      </c>
      <c r="E6698" s="6" t="s">
        <v>1079</v>
      </c>
      <c r="F6698" s="10">
        <v>43477</v>
      </c>
      <c r="G6698" s="6">
        <v>1</v>
      </c>
      <c r="H6698" s="11">
        <f>VLOOKUP(B6698,[1]!Product_Data[#Data],4,0)</f>
        <v>596</v>
      </c>
      <c r="I6698" s="11">
        <f>VLOOKUP(B6698,[1]!Product_Data[#Data],3,0)</f>
        <v>358</v>
      </c>
      <c r="J6698" s="11">
        <f t="shared" si="627"/>
        <v>358</v>
      </c>
      <c r="K6698" s="11">
        <f t="shared" si="628"/>
        <v>596</v>
      </c>
      <c r="L6698" s="11">
        <f t="shared" si="629"/>
        <v>238</v>
      </c>
      <c r="M6698" t="str">
        <f>VLOOKUP(C6698,[1]!Location_Data[#Data],2,0)</f>
        <v>El Monte</v>
      </c>
      <c r="N6698" t="str">
        <f>VLOOKUP(D6698,[1]!Salespeople_Data[#Data],2,0)</f>
        <v>Larry Castillo</v>
      </c>
      <c r="O6698" t="str">
        <f>VLOOKUP(E6698,[1]!Customer_Data[#Data],2,0)</f>
        <v>Donald Reynolds</v>
      </c>
      <c r="P6698" s="15">
        <f t="shared" si="624"/>
        <v>7</v>
      </c>
      <c r="Q6698">
        <f t="shared" si="625"/>
        <v>1</v>
      </c>
      <c r="R6698">
        <f t="shared" si="626"/>
        <v>2019</v>
      </c>
    </row>
    <row r="6699" spans="1:18" x14ac:dyDescent="0.25">
      <c r="A6699" s="6" t="s">
        <v>7724</v>
      </c>
      <c r="B6699" s="6" t="s">
        <v>203</v>
      </c>
      <c r="C6699" s="6" t="s">
        <v>377</v>
      </c>
      <c r="D6699" s="6" t="s">
        <v>80</v>
      </c>
      <c r="E6699" s="6" t="s">
        <v>791</v>
      </c>
      <c r="F6699" s="10">
        <v>43654</v>
      </c>
      <c r="G6699" s="6">
        <v>1</v>
      </c>
      <c r="H6699" s="11">
        <f>VLOOKUP(B6699,[1]!Product_Data[#Data],4,0)</f>
        <v>1414</v>
      </c>
      <c r="I6699" s="11">
        <f>VLOOKUP(B6699,[1]!Product_Data[#Data],3,0)</f>
        <v>962</v>
      </c>
      <c r="J6699" s="11">
        <f t="shared" si="627"/>
        <v>962</v>
      </c>
      <c r="K6699" s="11">
        <f t="shared" si="628"/>
        <v>1414</v>
      </c>
      <c r="L6699" s="11">
        <f t="shared" si="629"/>
        <v>452</v>
      </c>
      <c r="M6699" t="str">
        <f>VLOOKUP(C6699,[1]!Location_Data[#Data],2,0)</f>
        <v>San Diego</v>
      </c>
      <c r="N6699" t="str">
        <f>VLOOKUP(D6699,[1]!Salespeople_Data[#Data],2,0)</f>
        <v>Henry Nelson</v>
      </c>
      <c r="O6699" t="str">
        <f>VLOOKUP(E6699,[1]!Customer_Data[#Data],2,0)</f>
        <v>Jason Gray</v>
      </c>
      <c r="P6699" s="15">
        <f t="shared" si="624"/>
        <v>2</v>
      </c>
      <c r="Q6699">
        <f t="shared" si="625"/>
        <v>7</v>
      </c>
      <c r="R6699">
        <f t="shared" si="626"/>
        <v>2019</v>
      </c>
    </row>
    <row r="6700" spans="1:18" x14ac:dyDescent="0.25">
      <c r="A6700" s="6" t="s">
        <v>7725</v>
      </c>
      <c r="B6700" s="6" t="s">
        <v>132</v>
      </c>
      <c r="C6700" s="6" t="s">
        <v>44</v>
      </c>
      <c r="D6700" s="6" t="s">
        <v>49</v>
      </c>
      <c r="E6700" s="6" t="s">
        <v>3193</v>
      </c>
      <c r="F6700" s="10">
        <v>43619</v>
      </c>
      <c r="G6700" s="6">
        <v>3</v>
      </c>
      <c r="H6700" s="11">
        <f>VLOOKUP(B6700,[1]!Product_Data[#Data],4,0)</f>
        <v>2091</v>
      </c>
      <c r="I6700" s="11">
        <f>VLOOKUP(B6700,[1]!Product_Data[#Data],3,0)</f>
        <v>1485</v>
      </c>
      <c r="J6700" s="11">
        <f t="shared" si="627"/>
        <v>4455</v>
      </c>
      <c r="K6700" s="11">
        <f t="shared" si="628"/>
        <v>6273</v>
      </c>
      <c r="L6700" s="11">
        <f t="shared" si="629"/>
        <v>1818</v>
      </c>
      <c r="M6700" t="str">
        <f>VLOOKUP(C6700,[1]!Location_Data[#Data],2,0)</f>
        <v>Moreno Valley</v>
      </c>
      <c r="N6700" t="str">
        <f>VLOOKUP(D6700,[1]!Salespeople_Data[#Data],2,0)</f>
        <v>Walter Cook</v>
      </c>
      <c r="O6700" t="str">
        <f>VLOOKUP(E6700,[1]!Customer_Data[#Data],2,0)</f>
        <v>Bruce Hamilton</v>
      </c>
      <c r="P6700" s="15">
        <f t="shared" si="624"/>
        <v>2</v>
      </c>
      <c r="Q6700">
        <f t="shared" si="625"/>
        <v>6</v>
      </c>
      <c r="R6700">
        <f t="shared" si="626"/>
        <v>2019</v>
      </c>
    </row>
    <row r="6701" spans="1:18" x14ac:dyDescent="0.25">
      <c r="A6701" s="6" t="s">
        <v>7726</v>
      </c>
      <c r="B6701" s="6" t="s">
        <v>818</v>
      </c>
      <c r="C6701" s="6" t="s">
        <v>74</v>
      </c>
      <c r="D6701" s="6" t="s">
        <v>15</v>
      </c>
      <c r="E6701" s="6" t="s">
        <v>685</v>
      </c>
      <c r="F6701" s="10">
        <v>43737</v>
      </c>
      <c r="G6701" s="6">
        <v>3</v>
      </c>
      <c r="H6701" s="11">
        <f>VLOOKUP(B6701,[1]!Product_Data[#Data],4,0)</f>
        <v>1638</v>
      </c>
      <c r="I6701" s="11">
        <f>VLOOKUP(B6701,[1]!Product_Data[#Data],3,0)</f>
        <v>1261</v>
      </c>
      <c r="J6701" s="11">
        <f t="shared" si="627"/>
        <v>3783</v>
      </c>
      <c r="K6701" s="11">
        <f t="shared" si="628"/>
        <v>4914</v>
      </c>
      <c r="L6701" s="11">
        <f t="shared" si="629"/>
        <v>1131</v>
      </c>
      <c r="M6701" t="str">
        <f>VLOOKUP(C6701,[1]!Location_Data[#Data],2,0)</f>
        <v>West Covina</v>
      </c>
      <c r="N6701" t="str">
        <f>VLOOKUP(D6701,[1]!Salespeople_Data[#Data],2,0)</f>
        <v>Ryan Butler</v>
      </c>
      <c r="O6701" t="str">
        <f>VLOOKUP(E6701,[1]!Customer_Data[#Data],2,0)</f>
        <v>Roger Tucker</v>
      </c>
      <c r="P6701" s="15">
        <f t="shared" si="624"/>
        <v>1</v>
      </c>
      <c r="Q6701">
        <f t="shared" si="625"/>
        <v>9</v>
      </c>
      <c r="R6701">
        <f t="shared" si="626"/>
        <v>2019</v>
      </c>
    </row>
    <row r="6702" spans="1:18" x14ac:dyDescent="0.25">
      <c r="A6702" s="6" t="s">
        <v>7727</v>
      </c>
      <c r="B6702" s="6" t="s">
        <v>8</v>
      </c>
      <c r="C6702" s="6" t="s">
        <v>44</v>
      </c>
      <c r="D6702" s="6" t="s">
        <v>10</v>
      </c>
      <c r="E6702" s="6" t="s">
        <v>1256</v>
      </c>
      <c r="F6702" s="10">
        <v>43469</v>
      </c>
      <c r="G6702" s="6">
        <v>1</v>
      </c>
      <c r="H6702" s="11">
        <f>VLOOKUP(B6702,[1]!Product_Data[#Data],4,0)</f>
        <v>1522</v>
      </c>
      <c r="I6702" s="11">
        <f>VLOOKUP(B6702,[1]!Product_Data[#Data],3,0)</f>
        <v>791</v>
      </c>
      <c r="J6702" s="11">
        <f t="shared" si="627"/>
        <v>791</v>
      </c>
      <c r="K6702" s="11">
        <f t="shared" si="628"/>
        <v>1522</v>
      </c>
      <c r="L6702" s="11">
        <f t="shared" si="629"/>
        <v>731</v>
      </c>
      <c r="M6702" t="str">
        <f>VLOOKUP(C6702,[1]!Location_Data[#Data],2,0)</f>
        <v>Moreno Valley</v>
      </c>
      <c r="N6702" t="str">
        <f>VLOOKUP(D6702,[1]!Salespeople_Data[#Data],2,0)</f>
        <v>Justin Lynch</v>
      </c>
      <c r="O6702" t="str">
        <f>VLOOKUP(E6702,[1]!Customer_Data[#Data],2,0)</f>
        <v>Nicholas Cunningham</v>
      </c>
      <c r="P6702" s="15">
        <f t="shared" si="624"/>
        <v>6</v>
      </c>
      <c r="Q6702">
        <f t="shared" si="625"/>
        <v>1</v>
      </c>
      <c r="R6702">
        <f t="shared" si="626"/>
        <v>2019</v>
      </c>
    </row>
    <row r="6703" spans="1:18" x14ac:dyDescent="0.25">
      <c r="A6703" s="6" t="s">
        <v>7728</v>
      </c>
      <c r="B6703" s="6" t="s">
        <v>370</v>
      </c>
      <c r="C6703" s="6" t="s">
        <v>215</v>
      </c>
      <c r="D6703" s="6" t="s">
        <v>58</v>
      </c>
      <c r="E6703" s="6" t="s">
        <v>856</v>
      </c>
      <c r="F6703" s="10">
        <v>43555</v>
      </c>
      <c r="G6703" s="6">
        <v>1</v>
      </c>
      <c r="H6703" s="11">
        <f>VLOOKUP(B6703,[1]!Product_Data[#Data],4,0)</f>
        <v>771</v>
      </c>
      <c r="I6703" s="11">
        <f>VLOOKUP(B6703,[1]!Product_Data[#Data],3,0)</f>
        <v>648</v>
      </c>
      <c r="J6703" s="11">
        <f t="shared" si="627"/>
        <v>648</v>
      </c>
      <c r="K6703" s="11">
        <f t="shared" si="628"/>
        <v>771</v>
      </c>
      <c r="L6703" s="11">
        <f t="shared" si="629"/>
        <v>123</v>
      </c>
      <c r="M6703" t="str">
        <f>VLOOKUP(C6703,[1]!Location_Data[#Data],2,0)</f>
        <v>El Cajon</v>
      </c>
      <c r="N6703" t="str">
        <f>VLOOKUP(D6703,[1]!Salespeople_Data[#Data],2,0)</f>
        <v>Christopher Tucker</v>
      </c>
      <c r="O6703" t="str">
        <f>VLOOKUP(E6703,[1]!Customer_Data[#Data],2,0)</f>
        <v>Jesse Wells</v>
      </c>
      <c r="P6703" s="15">
        <f t="shared" si="624"/>
        <v>1</v>
      </c>
      <c r="Q6703">
        <f t="shared" si="625"/>
        <v>3</v>
      </c>
      <c r="R6703">
        <f t="shared" si="626"/>
        <v>2019</v>
      </c>
    </row>
    <row r="6704" spans="1:18" x14ac:dyDescent="0.25">
      <c r="A6704" s="6" t="s">
        <v>7729</v>
      </c>
      <c r="B6704" s="6" t="s">
        <v>155</v>
      </c>
      <c r="C6704" s="6" t="s">
        <v>316</v>
      </c>
      <c r="D6704" s="6" t="s">
        <v>71</v>
      </c>
      <c r="E6704" s="6" t="s">
        <v>2717</v>
      </c>
      <c r="F6704" s="10">
        <v>43787</v>
      </c>
      <c r="G6704" s="6">
        <v>2</v>
      </c>
      <c r="H6704" s="11">
        <f>VLOOKUP(B6704,[1]!Product_Data[#Data],4,0)</f>
        <v>1353</v>
      </c>
      <c r="I6704" s="11">
        <f>VLOOKUP(B6704,[1]!Product_Data[#Data],3,0)</f>
        <v>947</v>
      </c>
      <c r="J6704" s="11">
        <f t="shared" si="627"/>
        <v>1894</v>
      </c>
      <c r="K6704" s="11">
        <f t="shared" si="628"/>
        <v>2706</v>
      </c>
      <c r="L6704" s="11">
        <f t="shared" si="629"/>
        <v>812</v>
      </c>
      <c r="M6704" t="str">
        <f>VLOOKUP(C6704,[1]!Location_Data[#Data],2,0)</f>
        <v>East Los Angeles</v>
      </c>
      <c r="N6704" t="str">
        <f>VLOOKUP(D6704,[1]!Salespeople_Data[#Data],2,0)</f>
        <v>Gary Rodriguez</v>
      </c>
      <c r="O6704" t="str">
        <f>VLOOKUP(E6704,[1]!Customer_Data[#Data],2,0)</f>
        <v>Nicholas Sanders</v>
      </c>
      <c r="P6704" s="15">
        <f t="shared" si="624"/>
        <v>2</v>
      </c>
      <c r="Q6704">
        <f t="shared" si="625"/>
        <v>11</v>
      </c>
      <c r="R6704">
        <f t="shared" si="626"/>
        <v>2019</v>
      </c>
    </row>
    <row r="6705" spans="1:18" x14ac:dyDescent="0.25">
      <c r="A6705" s="6" t="s">
        <v>7730</v>
      </c>
      <c r="B6705" s="6" t="s">
        <v>457</v>
      </c>
      <c r="C6705" s="6" t="s">
        <v>105</v>
      </c>
      <c r="D6705" s="6" t="s">
        <v>71</v>
      </c>
      <c r="E6705" s="6" t="s">
        <v>2018</v>
      </c>
      <c r="F6705" s="10">
        <v>43472</v>
      </c>
      <c r="G6705" s="6">
        <v>1</v>
      </c>
      <c r="H6705" s="11">
        <f>VLOOKUP(B6705,[1]!Product_Data[#Data],4,0)</f>
        <v>947</v>
      </c>
      <c r="I6705" s="11">
        <f>VLOOKUP(B6705,[1]!Product_Data[#Data],3,0)</f>
        <v>786</v>
      </c>
      <c r="J6705" s="11">
        <f t="shared" si="627"/>
        <v>786</v>
      </c>
      <c r="K6705" s="11">
        <f t="shared" si="628"/>
        <v>947</v>
      </c>
      <c r="L6705" s="11">
        <f t="shared" si="629"/>
        <v>161</v>
      </c>
      <c r="M6705" t="str">
        <f>VLOOKUP(C6705,[1]!Location_Data[#Data],2,0)</f>
        <v>Daly City</v>
      </c>
      <c r="N6705" t="str">
        <f>VLOOKUP(D6705,[1]!Salespeople_Data[#Data],2,0)</f>
        <v>Gary Rodriguez</v>
      </c>
      <c r="O6705" t="str">
        <f>VLOOKUP(E6705,[1]!Customer_Data[#Data],2,0)</f>
        <v>Paul Chapman</v>
      </c>
      <c r="P6705" s="15">
        <f t="shared" si="624"/>
        <v>2</v>
      </c>
      <c r="Q6705">
        <f t="shared" si="625"/>
        <v>1</v>
      </c>
      <c r="R6705">
        <f t="shared" si="626"/>
        <v>2019</v>
      </c>
    </row>
    <row r="6706" spans="1:18" x14ac:dyDescent="0.25">
      <c r="A6706" s="6" t="s">
        <v>7731</v>
      </c>
      <c r="B6706" s="6" t="s">
        <v>238</v>
      </c>
      <c r="C6706" s="6" t="s">
        <v>145</v>
      </c>
      <c r="D6706" s="6" t="s">
        <v>447</v>
      </c>
      <c r="E6706" s="6" t="s">
        <v>1212</v>
      </c>
      <c r="F6706" s="10">
        <v>43829</v>
      </c>
      <c r="G6706" s="6">
        <v>1</v>
      </c>
      <c r="H6706" s="11">
        <f>VLOOKUP(B6706,[1]!Product_Data[#Data],4,0)</f>
        <v>871</v>
      </c>
      <c r="I6706" s="11">
        <f>VLOOKUP(B6706,[1]!Product_Data[#Data],3,0)</f>
        <v>540</v>
      </c>
      <c r="J6706" s="11">
        <f t="shared" si="627"/>
        <v>540</v>
      </c>
      <c r="K6706" s="11">
        <f t="shared" si="628"/>
        <v>871</v>
      </c>
      <c r="L6706" s="11">
        <f t="shared" si="629"/>
        <v>331</v>
      </c>
      <c r="M6706" t="str">
        <f>VLOOKUP(C6706,[1]!Location_Data[#Data],2,0)</f>
        <v>Santa Maria</v>
      </c>
      <c r="N6706" t="str">
        <f>VLOOKUP(D6706,[1]!Salespeople_Data[#Data],2,0)</f>
        <v>Howard Sims</v>
      </c>
      <c r="O6706" t="str">
        <f>VLOOKUP(E6706,[1]!Customer_Data[#Data],2,0)</f>
        <v>Jeffrey Sanders</v>
      </c>
      <c r="P6706" s="15">
        <f t="shared" si="624"/>
        <v>2</v>
      </c>
      <c r="Q6706">
        <f t="shared" si="625"/>
        <v>12</v>
      </c>
      <c r="R6706">
        <f t="shared" si="626"/>
        <v>2019</v>
      </c>
    </row>
    <row r="6707" spans="1:18" x14ac:dyDescent="0.25">
      <c r="A6707" s="6" t="s">
        <v>7732</v>
      </c>
      <c r="B6707" s="6" t="s">
        <v>271</v>
      </c>
      <c r="C6707" s="6" t="s">
        <v>268</v>
      </c>
      <c r="D6707" s="6" t="s">
        <v>40</v>
      </c>
      <c r="E6707" s="6" t="s">
        <v>745</v>
      </c>
      <c r="F6707" s="10">
        <v>43753</v>
      </c>
      <c r="G6707" s="6">
        <v>1</v>
      </c>
      <c r="H6707" s="11">
        <f>VLOOKUP(B6707,[1]!Product_Data[#Data],4,0)</f>
        <v>1587</v>
      </c>
      <c r="I6707" s="11">
        <f>VLOOKUP(B6707,[1]!Product_Data[#Data],3,0)</f>
        <v>1301</v>
      </c>
      <c r="J6707" s="11">
        <f t="shared" si="627"/>
        <v>1301</v>
      </c>
      <c r="K6707" s="11">
        <f t="shared" si="628"/>
        <v>1587</v>
      </c>
      <c r="L6707" s="11">
        <f t="shared" si="629"/>
        <v>286</v>
      </c>
      <c r="M6707" t="str">
        <f>VLOOKUP(C6707,[1]!Location_Data[#Data],2,0)</f>
        <v>Murrieta</v>
      </c>
      <c r="N6707" t="str">
        <f>VLOOKUP(D6707,[1]!Salespeople_Data[#Data],2,0)</f>
        <v>Brian Hansen</v>
      </c>
      <c r="O6707" t="str">
        <f>VLOOKUP(E6707,[1]!Customer_Data[#Data],2,0)</f>
        <v>Andrew Graham</v>
      </c>
      <c r="P6707" s="15">
        <f t="shared" si="624"/>
        <v>3</v>
      </c>
      <c r="Q6707">
        <f t="shared" si="625"/>
        <v>10</v>
      </c>
      <c r="R6707">
        <f t="shared" si="626"/>
        <v>2019</v>
      </c>
    </row>
    <row r="6708" spans="1:18" x14ac:dyDescent="0.25">
      <c r="A6708" s="6" t="s">
        <v>7733</v>
      </c>
      <c r="B6708" s="6" t="s">
        <v>479</v>
      </c>
      <c r="C6708" s="6" t="s">
        <v>70</v>
      </c>
      <c r="D6708" s="6" t="s">
        <v>191</v>
      </c>
      <c r="E6708" s="6" t="s">
        <v>1018</v>
      </c>
      <c r="F6708" s="10">
        <v>43520</v>
      </c>
      <c r="G6708" s="6">
        <v>1</v>
      </c>
      <c r="H6708" s="11">
        <f>VLOOKUP(B6708,[1]!Product_Data[#Data],4,0)</f>
        <v>123</v>
      </c>
      <c r="I6708" s="11">
        <f>VLOOKUP(B6708,[1]!Product_Data[#Data],3,0)</f>
        <v>84</v>
      </c>
      <c r="J6708" s="11">
        <f t="shared" si="627"/>
        <v>84</v>
      </c>
      <c r="K6708" s="11">
        <f t="shared" si="628"/>
        <v>123</v>
      </c>
      <c r="L6708" s="11">
        <f t="shared" si="629"/>
        <v>39</v>
      </c>
      <c r="M6708" t="str">
        <f>VLOOKUP(C6708,[1]!Location_Data[#Data],2,0)</f>
        <v>Clovis</v>
      </c>
      <c r="N6708" t="str">
        <f>VLOOKUP(D6708,[1]!Salespeople_Data[#Data],2,0)</f>
        <v>Robert Reed</v>
      </c>
      <c r="O6708" t="str">
        <f>VLOOKUP(E6708,[1]!Customer_Data[#Data],2,0)</f>
        <v>Victor Gutierrez</v>
      </c>
      <c r="P6708" s="15">
        <f t="shared" si="624"/>
        <v>1</v>
      </c>
      <c r="Q6708">
        <f t="shared" si="625"/>
        <v>2</v>
      </c>
      <c r="R6708">
        <f t="shared" si="626"/>
        <v>2019</v>
      </c>
    </row>
    <row r="6709" spans="1:18" x14ac:dyDescent="0.25">
      <c r="A6709" s="6" t="s">
        <v>7734</v>
      </c>
      <c r="B6709" s="6" t="s">
        <v>383</v>
      </c>
      <c r="C6709" s="6" t="s">
        <v>530</v>
      </c>
      <c r="D6709" s="6" t="s">
        <v>413</v>
      </c>
      <c r="E6709" s="6" t="s">
        <v>842</v>
      </c>
      <c r="F6709" s="10">
        <v>43485</v>
      </c>
      <c r="G6709" s="6">
        <v>3</v>
      </c>
      <c r="H6709" s="11">
        <f>VLOOKUP(B6709,[1]!Product_Data[#Data],4,0)</f>
        <v>1494</v>
      </c>
      <c r="I6709" s="11">
        <f>VLOOKUP(B6709,[1]!Product_Data[#Data],3,0)</f>
        <v>971</v>
      </c>
      <c r="J6709" s="11">
        <f t="shared" si="627"/>
        <v>2913</v>
      </c>
      <c r="K6709" s="11">
        <f t="shared" si="628"/>
        <v>4482</v>
      </c>
      <c r="L6709" s="11">
        <f t="shared" si="629"/>
        <v>1569</v>
      </c>
      <c r="M6709" t="str">
        <f>VLOOKUP(C6709,[1]!Location_Data[#Data],2,0)</f>
        <v>San Buenaventura (Ventura)</v>
      </c>
      <c r="N6709" t="str">
        <f>VLOOKUP(D6709,[1]!Salespeople_Data[#Data],2,0)</f>
        <v>Kenneth Bradley</v>
      </c>
      <c r="O6709" t="str">
        <f>VLOOKUP(E6709,[1]!Customer_Data[#Data],2,0)</f>
        <v>Nicholas Garcia</v>
      </c>
      <c r="P6709" s="15">
        <f t="shared" si="624"/>
        <v>1</v>
      </c>
      <c r="Q6709">
        <f t="shared" si="625"/>
        <v>1</v>
      </c>
      <c r="R6709">
        <f t="shared" si="626"/>
        <v>2019</v>
      </c>
    </row>
    <row r="6710" spans="1:18" x14ac:dyDescent="0.25">
      <c r="A6710" s="6" t="s">
        <v>7735</v>
      </c>
      <c r="B6710" s="6" t="s">
        <v>340</v>
      </c>
      <c r="C6710" s="6" t="s">
        <v>110</v>
      </c>
      <c r="D6710" s="6" t="s">
        <v>96</v>
      </c>
      <c r="E6710" s="6" t="s">
        <v>2766</v>
      </c>
      <c r="F6710" s="10">
        <v>43496</v>
      </c>
      <c r="G6710" s="6">
        <v>1</v>
      </c>
      <c r="H6710" s="11">
        <f>VLOOKUP(B6710,[1]!Product_Data[#Data],4,0)</f>
        <v>1967</v>
      </c>
      <c r="I6710" s="11">
        <f>VLOOKUP(B6710,[1]!Product_Data[#Data],3,0)</f>
        <v>1397</v>
      </c>
      <c r="J6710" s="11">
        <f t="shared" si="627"/>
        <v>1397</v>
      </c>
      <c r="K6710" s="11">
        <f t="shared" si="628"/>
        <v>1967</v>
      </c>
      <c r="L6710" s="11">
        <f t="shared" si="629"/>
        <v>570</v>
      </c>
      <c r="M6710" t="str">
        <f>VLOOKUP(C6710,[1]!Location_Data[#Data],2,0)</f>
        <v>Richmond</v>
      </c>
      <c r="N6710" t="str">
        <f>VLOOKUP(D6710,[1]!Salespeople_Data[#Data],2,0)</f>
        <v>Brian Thomas</v>
      </c>
      <c r="O6710" t="str">
        <f>VLOOKUP(E6710,[1]!Customer_Data[#Data],2,0)</f>
        <v>Nicholas Morrison</v>
      </c>
      <c r="P6710" s="15">
        <f t="shared" si="624"/>
        <v>5</v>
      </c>
      <c r="Q6710">
        <f t="shared" si="625"/>
        <v>1</v>
      </c>
      <c r="R6710">
        <f t="shared" si="626"/>
        <v>2019</v>
      </c>
    </row>
    <row r="6711" spans="1:18" x14ac:dyDescent="0.25">
      <c r="A6711" s="6" t="s">
        <v>7736</v>
      </c>
      <c r="B6711" s="6" t="s">
        <v>373</v>
      </c>
      <c r="C6711" s="6" t="s">
        <v>490</v>
      </c>
      <c r="D6711" s="6" t="s">
        <v>447</v>
      </c>
      <c r="E6711" s="6" t="s">
        <v>319</v>
      </c>
      <c r="F6711" s="10">
        <v>43689</v>
      </c>
      <c r="G6711" s="6">
        <v>1</v>
      </c>
      <c r="H6711" s="11">
        <f>VLOOKUP(B6711,[1]!Product_Data[#Data],4,0)</f>
        <v>2182</v>
      </c>
      <c r="I6711" s="11">
        <f>VLOOKUP(B6711,[1]!Product_Data[#Data],3,0)</f>
        <v>1200</v>
      </c>
      <c r="J6711" s="11">
        <f t="shared" si="627"/>
        <v>1200</v>
      </c>
      <c r="K6711" s="11">
        <f t="shared" si="628"/>
        <v>2182</v>
      </c>
      <c r="L6711" s="11">
        <f t="shared" si="629"/>
        <v>982</v>
      </c>
      <c r="M6711" t="str">
        <f>VLOOKUP(C6711,[1]!Location_Data[#Data],2,0)</f>
        <v>Temecula</v>
      </c>
      <c r="N6711" t="str">
        <f>VLOOKUP(D6711,[1]!Salespeople_Data[#Data],2,0)</f>
        <v>Howard Sims</v>
      </c>
      <c r="O6711" t="str">
        <f>VLOOKUP(E6711,[1]!Customer_Data[#Data],2,0)</f>
        <v>Walter Watson</v>
      </c>
      <c r="P6711" s="15">
        <f t="shared" si="624"/>
        <v>2</v>
      </c>
      <c r="Q6711">
        <f t="shared" si="625"/>
        <v>8</v>
      </c>
      <c r="R6711">
        <f t="shared" si="626"/>
        <v>2019</v>
      </c>
    </row>
    <row r="6712" spans="1:18" x14ac:dyDescent="0.25">
      <c r="A6712" s="6" t="s">
        <v>7737</v>
      </c>
      <c r="B6712" s="6" t="s">
        <v>330</v>
      </c>
      <c r="C6712" s="6" t="s">
        <v>286</v>
      </c>
      <c r="D6712" s="6" t="s">
        <v>116</v>
      </c>
      <c r="E6712" s="6" t="s">
        <v>1229</v>
      </c>
      <c r="F6712" s="10">
        <v>43776</v>
      </c>
      <c r="G6712" s="6">
        <v>1</v>
      </c>
      <c r="H6712" s="11">
        <f>VLOOKUP(B6712,[1]!Product_Data[#Data],4,0)</f>
        <v>1635</v>
      </c>
      <c r="I6712" s="11">
        <f>VLOOKUP(B6712,[1]!Product_Data[#Data],3,0)</f>
        <v>1046</v>
      </c>
      <c r="J6712" s="11">
        <f t="shared" si="627"/>
        <v>1046</v>
      </c>
      <c r="K6712" s="11">
        <f t="shared" si="628"/>
        <v>1635</v>
      </c>
      <c r="L6712" s="11">
        <f t="shared" si="629"/>
        <v>589</v>
      </c>
      <c r="M6712" t="str">
        <f>VLOOKUP(C6712,[1]!Location_Data[#Data],2,0)</f>
        <v>El Monte</v>
      </c>
      <c r="N6712" t="str">
        <f>VLOOKUP(D6712,[1]!Salespeople_Data[#Data],2,0)</f>
        <v>Roger Ramos</v>
      </c>
      <c r="O6712" t="str">
        <f>VLOOKUP(E6712,[1]!Customer_Data[#Data],2,0)</f>
        <v>Jason Hanson</v>
      </c>
      <c r="P6712" s="15">
        <f t="shared" si="624"/>
        <v>5</v>
      </c>
      <c r="Q6712">
        <f t="shared" si="625"/>
        <v>11</v>
      </c>
      <c r="R6712">
        <f t="shared" si="626"/>
        <v>2019</v>
      </c>
    </row>
    <row r="6713" spans="1:18" x14ac:dyDescent="0.25">
      <c r="A6713" s="6" t="s">
        <v>7738</v>
      </c>
      <c r="B6713" s="6" t="s">
        <v>181</v>
      </c>
      <c r="C6713" s="6" t="s">
        <v>490</v>
      </c>
      <c r="D6713" s="6" t="s">
        <v>10</v>
      </c>
      <c r="E6713" s="6" t="s">
        <v>2513</v>
      </c>
      <c r="F6713" s="10">
        <v>43765</v>
      </c>
      <c r="G6713" s="6">
        <v>2</v>
      </c>
      <c r="H6713" s="11">
        <f>VLOOKUP(B6713,[1]!Product_Data[#Data],4,0)</f>
        <v>1500</v>
      </c>
      <c r="I6713" s="11">
        <f>VLOOKUP(B6713,[1]!Product_Data[#Data],3,0)</f>
        <v>900</v>
      </c>
      <c r="J6713" s="11">
        <f t="shared" si="627"/>
        <v>1800</v>
      </c>
      <c r="K6713" s="11">
        <f t="shared" si="628"/>
        <v>3000</v>
      </c>
      <c r="L6713" s="11">
        <f t="shared" si="629"/>
        <v>1200</v>
      </c>
      <c r="M6713" t="str">
        <f>VLOOKUP(C6713,[1]!Location_Data[#Data],2,0)</f>
        <v>Temecula</v>
      </c>
      <c r="N6713" t="str">
        <f>VLOOKUP(D6713,[1]!Salespeople_Data[#Data],2,0)</f>
        <v>Justin Lynch</v>
      </c>
      <c r="O6713" t="str">
        <f>VLOOKUP(E6713,[1]!Customer_Data[#Data],2,0)</f>
        <v>Andrew Hansen</v>
      </c>
      <c r="P6713" s="15">
        <f t="shared" si="624"/>
        <v>1</v>
      </c>
      <c r="Q6713">
        <f t="shared" si="625"/>
        <v>10</v>
      </c>
      <c r="R6713">
        <f t="shared" si="626"/>
        <v>2019</v>
      </c>
    </row>
    <row r="6714" spans="1:18" x14ac:dyDescent="0.25">
      <c r="A6714" s="6" t="s">
        <v>7739</v>
      </c>
      <c r="B6714" s="6" t="s">
        <v>43</v>
      </c>
      <c r="C6714" s="6" t="s">
        <v>286</v>
      </c>
      <c r="D6714" s="6" t="s">
        <v>225</v>
      </c>
      <c r="E6714" s="6" t="s">
        <v>912</v>
      </c>
      <c r="F6714" s="10">
        <v>43798</v>
      </c>
      <c r="G6714" s="6">
        <v>1</v>
      </c>
      <c r="H6714" s="11">
        <f>VLOOKUP(B6714,[1]!Product_Data[#Data],4,0)</f>
        <v>356</v>
      </c>
      <c r="I6714" s="11">
        <f>VLOOKUP(B6714,[1]!Product_Data[#Data],3,0)</f>
        <v>292</v>
      </c>
      <c r="J6714" s="11">
        <f t="shared" si="627"/>
        <v>292</v>
      </c>
      <c r="K6714" s="11">
        <f t="shared" si="628"/>
        <v>356</v>
      </c>
      <c r="L6714" s="11">
        <f t="shared" si="629"/>
        <v>64</v>
      </c>
      <c r="M6714" t="str">
        <f>VLOOKUP(C6714,[1]!Location_Data[#Data],2,0)</f>
        <v>El Monte</v>
      </c>
      <c r="N6714" t="str">
        <f>VLOOKUP(D6714,[1]!Salespeople_Data[#Data],2,0)</f>
        <v>Andrew Bowman</v>
      </c>
      <c r="O6714" t="str">
        <f>VLOOKUP(E6714,[1]!Customer_Data[#Data],2,0)</f>
        <v>Ralph Wheeler</v>
      </c>
      <c r="P6714" s="15">
        <f t="shared" si="624"/>
        <v>6</v>
      </c>
      <c r="Q6714">
        <f t="shared" si="625"/>
        <v>11</v>
      </c>
      <c r="R6714">
        <f t="shared" si="626"/>
        <v>2019</v>
      </c>
    </row>
    <row r="6715" spans="1:18" x14ac:dyDescent="0.25">
      <c r="A6715" s="6" t="s">
        <v>7740</v>
      </c>
      <c r="B6715" s="6" t="s">
        <v>83</v>
      </c>
      <c r="C6715" s="6" t="s">
        <v>195</v>
      </c>
      <c r="D6715" s="6" t="s">
        <v>308</v>
      </c>
      <c r="E6715" s="6" t="s">
        <v>433</v>
      </c>
      <c r="F6715" s="10">
        <v>43830</v>
      </c>
      <c r="G6715" s="6">
        <v>3</v>
      </c>
      <c r="H6715" s="11">
        <f>VLOOKUP(B6715,[1]!Product_Data[#Data],4,0)</f>
        <v>1972</v>
      </c>
      <c r="I6715" s="11">
        <f>VLOOKUP(B6715,[1]!Product_Data[#Data],3,0)</f>
        <v>1321</v>
      </c>
      <c r="J6715" s="11">
        <f t="shared" si="627"/>
        <v>3963</v>
      </c>
      <c r="K6715" s="11">
        <f t="shared" si="628"/>
        <v>5916</v>
      </c>
      <c r="L6715" s="11">
        <f t="shared" si="629"/>
        <v>1953</v>
      </c>
      <c r="M6715" t="str">
        <f>VLOOKUP(C6715,[1]!Location_Data[#Data],2,0)</f>
        <v>Pomona</v>
      </c>
      <c r="N6715" t="str">
        <f>VLOOKUP(D6715,[1]!Salespeople_Data[#Data],2,0)</f>
        <v>Fred Robertson</v>
      </c>
      <c r="O6715" t="str">
        <f>VLOOKUP(E6715,[1]!Customer_Data[#Data],2,0)</f>
        <v>Thomas Campbell</v>
      </c>
      <c r="P6715" s="15">
        <f t="shared" si="624"/>
        <v>3</v>
      </c>
      <c r="Q6715">
        <f t="shared" si="625"/>
        <v>12</v>
      </c>
      <c r="R6715">
        <f t="shared" si="626"/>
        <v>2019</v>
      </c>
    </row>
    <row r="6716" spans="1:18" x14ac:dyDescent="0.25">
      <c r="A6716" s="6" t="s">
        <v>7741</v>
      </c>
      <c r="B6716" s="6" t="s">
        <v>200</v>
      </c>
      <c r="C6716" s="6" t="s">
        <v>174</v>
      </c>
      <c r="D6716" s="6" t="s">
        <v>53</v>
      </c>
      <c r="E6716" s="6" t="s">
        <v>1299</v>
      </c>
      <c r="F6716" s="10">
        <v>43530</v>
      </c>
      <c r="G6716" s="6">
        <v>3</v>
      </c>
      <c r="H6716" s="11">
        <f>VLOOKUP(B6716,[1]!Product_Data[#Data],4,0)</f>
        <v>315</v>
      </c>
      <c r="I6716" s="11">
        <f>VLOOKUP(B6716,[1]!Product_Data[#Data],3,0)</f>
        <v>208</v>
      </c>
      <c r="J6716" s="11">
        <f t="shared" si="627"/>
        <v>624</v>
      </c>
      <c r="K6716" s="11">
        <f t="shared" si="628"/>
        <v>945</v>
      </c>
      <c r="L6716" s="11">
        <f t="shared" si="629"/>
        <v>321</v>
      </c>
      <c r="M6716" t="str">
        <f>VLOOKUP(C6716,[1]!Location_Data[#Data],2,0)</f>
        <v>Norwalk</v>
      </c>
      <c r="N6716" t="str">
        <f>VLOOKUP(D6716,[1]!Salespeople_Data[#Data],2,0)</f>
        <v>Scott Mason</v>
      </c>
      <c r="O6716" t="str">
        <f>VLOOKUP(E6716,[1]!Customer_Data[#Data],2,0)</f>
        <v>Christopher Matthews</v>
      </c>
      <c r="P6716" s="15">
        <f t="shared" si="624"/>
        <v>4</v>
      </c>
      <c r="Q6716">
        <f t="shared" si="625"/>
        <v>3</v>
      </c>
      <c r="R6716">
        <f t="shared" si="626"/>
        <v>2019</v>
      </c>
    </row>
    <row r="6717" spans="1:18" x14ac:dyDescent="0.25">
      <c r="A6717" s="6" t="s">
        <v>7742</v>
      </c>
      <c r="B6717" s="6" t="s">
        <v>925</v>
      </c>
      <c r="C6717" s="6" t="s">
        <v>195</v>
      </c>
      <c r="D6717" s="6" t="s">
        <v>178</v>
      </c>
      <c r="E6717" s="6" t="s">
        <v>2730</v>
      </c>
      <c r="F6717" s="10">
        <v>43737</v>
      </c>
      <c r="G6717" s="6">
        <v>1</v>
      </c>
      <c r="H6717" s="11">
        <f>VLOOKUP(B6717,[1]!Product_Data[#Data],4,0)</f>
        <v>136</v>
      </c>
      <c r="I6717" s="11">
        <f>VLOOKUP(B6717,[1]!Product_Data[#Data],3,0)</f>
        <v>72</v>
      </c>
      <c r="J6717" s="11">
        <f t="shared" si="627"/>
        <v>72</v>
      </c>
      <c r="K6717" s="11">
        <f t="shared" si="628"/>
        <v>136</v>
      </c>
      <c r="L6717" s="11">
        <f t="shared" si="629"/>
        <v>64</v>
      </c>
      <c r="M6717" t="str">
        <f>VLOOKUP(C6717,[1]!Location_Data[#Data],2,0)</f>
        <v>Pomona</v>
      </c>
      <c r="N6717" t="str">
        <f>VLOOKUP(D6717,[1]!Salespeople_Data[#Data],2,0)</f>
        <v>Joshua Taylor</v>
      </c>
      <c r="O6717" t="str">
        <f>VLOOKUP(E6717,[1]!Customer_Data[#Data],2,0)</f>
        <v>George Hill</v>
      </c>
      <c r="P6717" s="15">
        <f t="shared" si="624"/>
        <v>1</v>
      </c>
      <c r="Q6717">
        <f t="shared" si="625"/>
        <v>9</v>
      </c>
      <c r="R6717">
        <f t="shared" si="626"/>
        <v>2019</v>
      </c>
    </row>
    <row r="6718" spans="1:18" x14ac:dyDescent="0.25">
      <c r="A6718" s="6" t="s">
        <v>7743</v>
      </c>
      <c r="B6718" s="6" t="s">
        <v>33</v>
      </c>
      <c r="C6718" s="6" t="s">
        <v>149</v>
      </c>
      <c r="D6718" s="6" t="s">
        <v>80</v>
      </c>
      <c r="E6718" s="6" t="s">
        <v>3699</v>
      </c>
      <c r="F6718" s="10">
        <v>43700</v>
      </c>
      <c r="G6718" s="6">
        <v>1</v>
      </c>
      <c r="H6718" s="11">
        <f>VLOOKUP(B6718,[1]!Product_Data[#Data],4,0)</f>
        <v>1582</v>
      </c>
      <c r="I6718" s="11">
        <f>VLOOKUP(B6718,[1]!Product_Data[#Data],3,0)</f>
        <v>1234</v>
      </c>
      <c r="J6718" s="11">
        <f t="shared" si="627"/>
        <v>1234</v>
      </c>
      <c r="K6718" s="11">
        <f t="shared" si="628"/>
        <v>1582</v>
      </c>
      <c r="L6718" s="11">
        <f t="shared" si="629"/>
        <v>348</v>
      </c>
      <c r="M6718" t="str">
        <f>VLOOKUP(C6718,[1]!Location_Data[#Data],2,0)</f>
        <v>Antioch</v>
      </c>
      <c r="N6718" t="str">
        <f>VLOOKUP(D6718,[1]!Salespeople_Data[#Data],2,0)</f>
        <v>Henry Nelson</v>
      </c>
      <c r="O6718" t="str">
        <f>VLOOKUP(E6718,[1]!Customer_Data[#Data],2,0)</f>
        <v>Bruce King</v>
      </c>
      <c r="P6718" s="15">
        <f t="shared" si="624"/>
        <v>6</v>
      </c>
      <c r="Q6718">
        <f t="shared" si="625"/>
        <v>8</v>
      </c>
      <c r="R6718">
        <f t="shared" si="626"/>
        <v>2019</v>
      </c>
    </row>
    <row r="6719" spans="1:18" x14ac:dyDescent="0.25">
      <c r="A6719" s="6" t="s">
        <v>7744</v>
      </c>
      <c r="B6719" s="6" t="s">
        <v>403</v>
      </c>
      <c r="C6719" s="6" t="s">
        <v>66</v>
      </c>
      <c r="D6719" s="6" t="s">
        <v>298</v>
      </c>
      <c r="E6719" s="6" t="s">
        <v>823</v>
      </c>
      <c r="F6719" s="10">
        <v>43787</v>
      </c>
      <c r="G6719" s="6">
        <v>3</v>
      </c>
      <c r="H6719" s="11">
        <f>VLOOKUP(B6719,[1]!Product_Data[#Data],4,0)</f>
        <v>392</v>
      </c>
      <c r="I6719" s="11">
        <f>VLOOKUP(B6719,[1]!Product_Data[#Data],3,0)</f>
        <v>255</v>
      </c>
      <c r="J6719" s="11">
        <f t="shared" si="627"/>
        <v>765</v>
      </c>
      <c r="K6719" s="11">
        <f t="shared" si="628"/>
        <v>1176</v>
      </c>
      <c r="L6719" s="11">
        <f t="shared" si="629"/>
        <v>411</v>
      </c>
      <c r="M6719" t="str">
        <f>VLOOKUP(C6719,[1]!Location_Data[#Data],2,0)</f>
        <v>Ontario</v>
      </c>
      <c r="N6719" t="str">
        <f>VLOOKUP(D6719,[1]!Salespeople_Data[#Data],2,0)</f>
        <v>Kenneth Fields</v>
      </c>
      <c r="O6719" t="str">
        <f>VLOOKUP(E6719,[1]!Customer_Data[#Data],2,0)</f>
        <v>Harold Turner</v>
      </c>
      <c r="P6719" s="15">
        <f t="shared" si="624"/>
        <v>2</v>
      </c>
      <c r="Q6719">
        <f t="shared" si="625"/>
        <v>11</v>
      </c>
      <c r="R6719">
        <f t="shared" si="626"/>
        <v>2019</v>
      </c>
    </row>
    <row r="6720" spans="1:18" x14ac:dyDescent="0.25">
      <c r="A6720" s="6" t="s">
        <v>7745</v>
      </c>
      <c r="B6720" s="6" t="s">
        <v>78</v>
      </c>
      <c r="C6720" s="6" t="s">
        <v>79</v>
      </c>
      <c r="D6720" s="6" t="s">
        <v>269</v>
      </c>
      <c r="E6720" s="6" t="s">
        <v>378</v>
      </c>
      <c r="F6720" s="10">
        <v>43483</v>
      </c>
      <c r="G6720" s="6">
        <v>2</v>
      </c>
      <c r="H6720" s="11">
        <f>VLOOKUP(B6720,[1]!Product_Data[#Data],4,0)</f>
        <v>1380</v>
      </c>
      <c r="I6720" s="11">
        <f>VLOOKUP(B6720,[1]!Product_Data[#Data],3,0)</f>
        <v>1090</v>
      </c>
      <c r="J6720" s="11">
        <f t="shared" si="627"/>
        <v>2180</v>
      </c>
      <c r="K6720" s="11">
        <f t="shared" si="628"/>
        <v>2760</v>
      </c>
      <c r="L6720" s="11">
        <f t="shared" si="629"/>
        <v>580</v>
      </c>
      <c r="M6720" t="str">
        <f>VLOOKUP(C6720,[1]!Location_Data[#Data],2,0)</f>
        <v>Palmdale</v>
      </c>
      <c r="N6720" t="str">
        <f>VLOOKUP(D6720,[1]!Salespeople_Data[#Data],2,0)</f>
        <v>Kevin Butler</v>
      </c>
      <c r="O6720" t="str">
        <f>VLOOKUP(E6720,[1]!Customer_Data[#Data],2,0)</f>
        <v>Joe Baker</v>
      </c>
      <c r="P6720" s="15">
        <f t="shared" si="624"/>
        <v>6</v>
      </c>
      <c r="Q6720">
        <f t="shared" si="625"/>
        <v>1</v>
      </c>
      <c r="R6720">
        <f t="shared" si="626"/>
        <v>2019</v>
      </c>
    </row>
    <row r="6721" spans="1:18" x14ac:dyDescent="0.25">
      <c r="A6721" s="6" t="s">
        <v>7746</v>
      </c>
      <c r="B6721" s="6" t="s">
        <v>305</v>
      </c>
      <c r="C6721" s="6" t="s">
        <v>469</v>
      </c>
      <c r="D6721" s="6" t="s">
        <v>25</v>
      </c>
      <c r="E6721" s="6" t="s">
        <v>371</v>
      </c>
      <c r="F6721" s="10">
        <v>43488</v>
      </c>
      <c r="G6721" s="6">
        <v>2</v>
      </c>
      <c r="H6721" s="11">
        <f>VLOOKUP(B6721,[1]!Product_Data[#Data],4,0)</f>
        <v>504</v>
      </c>
      <c r="I6721" s="11">
        <f>VLOOKUP(B6721,[1]!Product_Data[#Data],3,0)</f>
        <v>408</v>
      </c>
      <c r="J6721" s="11">
        <f t="shared" si="627"/>
        <v>816</v>
      </c>
      <c r="K6721" s="11">
        <f t="shared" si="628"/>
        <v>1008</v>
      </c>
      <c r="L6721" s="11">
        <f t="shared" si="629"/>
        <v>192</v>
      </c>
      <c r="M6721" t="str">
        <f>VLOOKUP(C6721,[1]!Location_Data[#Data],2,0)</f>
        <v>Escondido</v>
      </c>
      <c r="N6721" t="str">
        <f>VLOOKUP(D6721,[1]!Salespeople_Data[#Data],2,0)</f>
        <v>Brian Davis</v>
      </c>
      <c r="O6721" t="str">
        <f>VLOOKUP(E6721,[1]!Customer_Data[#Data],2,0)</f>
        <v>Wayne Gordon</v>
      </c>
      <c r="P6721" s="15">
        <f t="shared" si="624"/>
        <v>4</v>
      </c>
      <c r="Q6721">
        <f t="shared" si="625"/>
        <v>1</v>
      </c>
      <c r="R6721">
        <f t="shared" si="626"/>
        <v>2019</v>
      </c>
    </row>
    <row r="6722" spans="1:18" x14ac:dyDescent="0.25">
      <c r="A6722" s="6" t="s">
        <v>7747</v>
      </c>
      <c r="B6722" s="6" t="s">
        <v>652</v>
      </c>
      <c r="C6722" s="6" t="s">
        <v>115</v>
      </c>
      <c r="D6722" s="6" t="s">
        <v>15</v>
      </c>
      <c r="E6722" s="6" t="s">
        <v>1957</v>
      </c>
      <c r="F6722" s="10">
        <v>43693</v>
      </c>
      <c r="G6722" s="6">
        <v>1</v>
      </c>
      <c r="H6722" s="11">
        <f>VLOOKUP(B6722,[1]!Product_Data[#Data],4,0)</f>
        <v>217</v>
      </c>
      <c r="I6722" s="11">
        <f>VLOOKUP(B6722,[1]!Product_Data[#Data],3,0)</f>
        <v>171</v>
      </c>
      <c r="J6722" s="11">
        <f t="shared" si="627"/>
        <v>171</v>
      </c>
      <c r="K6722" s="11">
        <f t="shared" si="628"/>
        <v>217</v>
      </c>
      <c r="L6722" s="11">
        <f t="shared" si="629"/>
        <v>46</v>
      </c>
      <c r="M6722" t="str">
        <f>VLOOKUP(C6722,[1]!Location_Data[#Data],2,0)</f>
        <v>Glendale</v>
      </c>
      <c r="N6722" t="str">
        <f>VLOOKUP(D6722,[1]!Salespeople_Data[#Data],2,0)</f>
        <v>Ryan Butler</v>
      </c>
      <c r="O6722" t="str">
        <f>VLOOKUP(E6722,[1]!Customer_Data[#Data],2,0)</f>
        <v>Terry Richards</v>
      </c>
      <c r="P6722" s="15">
        <f t="shared" ref="P6722:P6785" si="630">WEEKDAY(F6722)</f>
        <v>6</v>
      </c>
      <c r="Q6722">
        <f t="shared" ref="Q6722:Q6785" si="631">MONTH(F6722)</f>
        <v>8</v>
      </c>
      <c r="R6722">
        <f t="shared" ref="R6722:R6785" si="632">YEAR(F6722)</f>
        <v>2019</v>
      </c>
    </row>
    <row r="6723" spans="1:18" x14ac:dyDescent="0.25">
      <c r="A6723" s="6" t="s">
        <v>7748</v>
      </c>
      <c r="B6723" s="6" t="s">
        <v>553</v>
      </c>
      <c r="C6723" s="6" t="s">
        <v>380</v>
      </c>
      <c r="D6723" s="6" t="s">
        <v>250</v>
      </c>
      <c r="E6723" s="6" t="s">
        <v>1109</v>
      </c>
      <c r="F6723" s="10">
        <v>43536</v>
      </c>
      <c r="G6723" s="6">
        <v>1</v>
      </c>
      <c r="H6723" s="11">
        <f>VLOOKUP(B6723,[1]!Product_Data[#Data],4,0)</f>
        <v>1798</v>
      </c>
      <c r="I6723" s="11">
        <f>VLOOKUP(B6723,[1]!Product_Data[#Data],3,0)</f>
        <v>971</v>
      </c>
      <c r="J6723" s="11">
        <f t="shared" ref="J6723:J6786" si="633">PRODUCT(I6723,G6723)</f>
        <v>971</v>
      </c>
      <c r="K6723" s="11">
        <f t="shared" ref="K6723:K6786" si="634">PRODUCT(H6723,G6723)</f>
        <v>1798</v>
      </c>
      <c r="L6723" s="11">
        <f t="shared" ref="L6723:L6786" si="635">K6723-J6723</f>
        <v>827</v>
      </c>
      <c r="M6723" t="str">
        <f>VLOOKUP(C6723,[1]!Location_Data[#Data],2,0)</f>
        <v>Los Angeles</v>
      </c>
      <c r="N6723" t="str">
        <f>VLOOKUP(D6723,[1]!Salespeople_Data[#Data],2,0)</f>
        <v>Martin Carr</v>
      </c>
      <c r="O6723" t="str">
        <f>VLOOKUP(E6723,[1]!Customer_Data[#Data],2,0)</f>
        <v>Daniel Fernandez</v>
      </c>
      <c r="P6723" s="15">
        <f t="shared" si="630"/>
        <v>3</v>
      </c>
      <c r="Q6723">
        <f t="shared" si="631"/>
        <v>3</v>
      </c>
      <c r="R6723">
        <f t="shared" si="632"/>
        <v>2019</v>
      </c>
    </row>
    <row r="6724" spans="1:18" x14ac:dyDescent="0.25">
      <c r="A6724" s="6" t="s">
        <v>7749</v>
      </c>
      <c r="B6724" s="6" t="s">
        <v>495</v>
      </c>
      <c r="C6724" s="6" t="s">
        <v>204</v>
      </c>
      <c r="D6724" s="6" t="s">
        <v>159</v>
      </c>
      <c r="E6724" s="6" t="s">
        <v>646</v>
      </c>
      <c r="F6724" s="10">
        <v>43688</v>
      </c>
      <c r="G6724" s="6">
        <v>1</v>
      </c>
      <c r="H6724" s="11">
        <f>VLOOKUP(B6724,[1]!Product_Data[#Data],4,0)</f>
        <v>1467</v>
      </c>
      <c r="I6724" s="11">
        <f>VLOOKUP(B6724,[1]!Product_Data[#Data],3,0)</f>
        <v>807</v>
      </c>
      <c r="J6724" s="11">
        <f t="shared" si="633"/>
        <v>807</v>
      </c>
      <c r="K6724" s="11">
        <f t="shared" si="634"/>
        <v>1467</v>
      </c>
      <c r="L6724" s="11">
        <f t="shared" si="635"/>
        <v>660</v>
      </c>
      <c r="M6724" t="str">
        <f>VLOOKUP(C6724,[1]!Location_Data[#Data],2,0)</f>
        <v>Corona</v>
      </c>
      <c r="N6724" t="str">
        <f>VLOOKUP(D6724,[1]!Salespeople_Data[#Data],2,0)</f>
        <v>Bobby Russell</v>
      </c>
      <c r="O6724" t="str">
        <f>VLOOKUP(E6724,[1]!Customer_Data[#Data],2,0)</f>
        <v>Alan Gomez</v>
      </c>
      <c r="P6724" s="15">
        <f t="shared" si="630"/>
        <v>1</v>
      </c>
      <c r="Q6724">
        <f t="shared" si="631"/>
        <v>8</v>
      </c>
      <c r="R6724">
        <f t="shared" si="632"/>
        <v>2019</v>
      </c>
    </row>
    <row r="6725" spans="1:18" x14ac:dyDescent="0.25">
      <c r="A6725" s="6" t="s">
        <v>7750</v>
      </c>
      <c r="B6725" s="6" t="s">
        <v>260</v>
      </c>
      <c r="C6725" s="6" t="s">
        <v>349</v>
      </c>
      <c r="D6725" s="6" t="s">
        <v>30</v>
      </c>
      <c r="E6725" s="6" t="s">
        <v>2580</v>
      </c>
      <c r="F6725" s="10">
        <v>43787</v>
      </c>
      <c r="G6725" s="6">
        <v>1</v>
      </c>
      <c r="H6725" s="11">
        <f>VLOOKUP(B6725,[1]!Product_Data[#Data],4,0)</f>
        <v>502</v>
      </c>
      <c r="I6725" s="11">
        <f>VLOOKUP(B6725,[1]!Product_Data[#Data],3,0)</f>
        <v>296</v>
      </c>
      <c r="J6725" s="11">
        <f t="shared" si="633"/>
        <v>296</v>
      </c>
      <c r="K6725" s="11">
        <f t="shared" si="634"/>
        <v>502</v>
      </c>
      <c r="L6725" s="11">
        <f t="shared" si="635"/>
        <v>206</v>
      </c>
      <c r="M6725" t="str">
        <f>VLOOKUP(C6725,[1]!Location_Data[#Data],2,0)</f>
        <v>Santa Clara</v>
      </c>
      <c r="N6725" t="str">
        <f>VLOOKUP(D6725,[1]!Salespeople_Data[#Data],2,0)</f>
        <v>Carl Hall</v>
      </c>
      <c r="O6725" t="str">
        <f>VLOOKUP(E6725,[1]!Customer_Data[#Data],2,0)</f>
        <v>Jerry Barnes</v>
      </c>
      <c r="P6725" s="15">
        <f t="shared" si="630"/>
        <v>2</v>
      </c>
      <c r="Q6725">
        <f t="shared" si="631"/>
        <v>11</v>
      </c>
      <c r="R6725">
        <f t="shared" si="632"/>
        <v>2019</v>
      </c>
    </row>
    <row r="6726" spans="1:18" x14ac:dyDescent="0.25">
      <c r="A6726" s="6" t="s">
        <v>7751</v>
      </c>
      <c r="B6726" s="6" t="s">
        <v>125</v>
      </c>
      <c r="C6726" s="6" t="s">
        <v>386</v>
      </c>
      <c r="D6726" s="6" t="s">
        <v>216</v>
      </c>
      <c r="E6726" s="6" t="s">
        <v>1758</v>
      </c>
      <c r="F6726" s="10">
        <v>43614</v>
      </c>
      <c r="G6726" s="6">
        <v>3</v>
      </c>
      <c r="H6726" s="11">
        <f>VLOOKUP(B6726,[1]!Product_Data[#Data],4,0)</f>
        <v>1826</v>
      </c>
      <c r="I6726" s="11">
        <f>VLOOKUP(B6726,[1]!Product_Data[#Data],3,0)</f>
        <v>1443</v>
      </c>
      <c r="J6726" s="11">
        <f t="shared" si="633"/>
        <v>4329</v>
      </c>
      <c r="K6726" s="11">
        <f t="shared" si="634"/>
        <v>5478</v>
      </c>
      <c r="L6726" s="11">
        <f t="shared" si="635"/>
        <v>1149</v>
      </c>
      <c r="M6726" t="str">
        <f>VLOOKUP(C6726,[1]!Location_Data[#Data],2,0)</f>
        <v>Carlsbad</v>
      </c>
      <c r="N6726" t="str">
        <f>VLOOKUP(D6726,[1]!Salespeople_Data[#Data],2,0)</f>
        <v>Ernest Wagner</v>
      </c>
      <c r="O6726" t="str">
        <f>VLOOKUP(E6726,[1]!Customer_Data[#Data],2,0)</f>
        <v>Lawrence Kelly</v>
      </c>
      <c r="P6726" s="15">
        <f t="shared" si="630"/>
        <v>4</v>
      </c>
      <c r="Q6726">
        <f t="shared" si="631"/>
        <v>5</v>
      </c>
      <c r="R6726">
        <f t="shared" si="632"/>
        <v>2019</v>
      </c>
    </row>
    <row r="6727" spans="1:18" x14ac:dyDescent="0.25">
      <c r="A6727" s="6" t="s">
        <v>7752</v>
      </c>
      <c r="B6727" s="6" t="s">
        <v>435</v>
      </c>
      <c r="C6727" s="6" t="s">
        <v>286</v>
      </c>
      <c r="D6727" s="6" t="s">
        <v>141</v>
      </c>
      <c r="E6727" s="6" t="s">
        <v>567</v>
      </c>
      <c r="F6727" s="10">
        <v>43612</v>
      </c>
      <c r="G6727" s="6">
        <v>4</v>
      </c>
      <c r="H6727" s="11">
        <f>VLOOKUP(B6727,[1]!Product_Data[#Data],4,0)</f>
        <v>2141</v>
      </c>
      <c r="I6727" s="11">
        <f>VLOOKUP(B6727,[1]!Product_Data[#Data],3,0)</f>
        <v>1777</v>
      </c>
      <c r="J6727" s="11">
        <f t="shared" si="633"/>
        <v>7108</v>
      </c>
      <c r="K6727" s="11">
        <f t="shared" si="634"/>
        <v>8564</v>
      </c>
      <c r="L6727" s="11">
        <f t="shared" si="635"/>
        <v>1456</v>
      </c>
      <c r="M6727" t="str">
        <f>VLOOKUP(C6727,[1]!Location_Data[#Data],2,0)</f>
        <v>El Monte</v>
      </c>
      <c r="N6727" t="str">
        <f>VLOOKUP(D6727,[1]!Salespeople_Data[#Data],2,0)</f>
        <v>Arthur Mccoy</v>
      </c>
      <c r="O6727" t="str">
        <f>VLOOKUP(E6727,[1]!Customer_Data[#Data],2,0)</f>
        <v>Juan Cruz</v>
      </c>
      <c r="P6727" s="15">
        <f t="shared" si="630"/>
        <v>2</v>
      </c>
      <c r="Q6727">
        <f t="shared" si="631"/>
        <v>5</v>
      </c>
      <c r="R6727">
        <f t="shared" si="632"/>
        <v>2019</v>
      </c>
    </row>
    <row r="6728" spans="1:18" x14ac:dyDescent="0.25">
      <c r="A6728" s="6" t="s">
        <v>7753</v>
      </c>
      <c r="B6728" s="6" t="s">
        <v>235</v>
      </c>
      <c r="C6728" s="6" t="s">
        <v>19</v>
      </c>
      <c r="D6728" s="6" t="s">
        <v>216</v>
      </c>
      <c r="E6728" s="6" t="s">
        <v>1021</v>
      </c>
      <c r="F6728" s="10">
        <v>43732</v>
      </c>
      <c r="G6728" s="6">
        <v>2</v>
      </c>
      <c r="H6728" s="11">
        <f>VLOOKUP(B6728,[1]!Product_Data[#Data],4,0)</f>
        <v>1887</v>
      </c>
      <c r="I6728" s="11">
        <f>VLOOKUP(B6728,[1]!Product_Data[#Data],3,0)</f>
        <v>1378</v>
      </c>
      <c r="J6728" s="11">
        <f t="shared" si="633"/>
        <v>2756</v>
      </c>
      <c r="K6728" s="11">
        <f t="shared" si="634"/>
        <v>3774</v>
      </c>
      <c r="L6728" s="11">
        <f t="shared" si="635"/>
        <v>1018</v>
      </c>
      <c r="M6728" t="str">
        <f>VLOOKUP(C6728,[1]!Location_Data[#Data],2,0)</f>
        <v>Berkeley</v>
      </c>
      <c r="N6728" t="str">
        <f>VLOOKUP(D6728,[1]!Salespeople_Data[#Data],2,0)</f>
        <v>Ernest Wagner</v>
      </c>
      <c r="O6728" t="str">
        <f>VLOOKUP(E6728,[1]!Customer_Data[#Data],2,0)</f>
        <v>Nicholas Stanley</v>
      </c>
      <c r="P6728" s="15">
        <f t="shared" si="630"/>
        <v>3</v>
      </c>
      <c r="Q6728">
        <f t="shared" si="631"/>
        <v>9</v>
      </c>
      <c r="R6728">
        <f t="shared" si="632"/>
        <v>2019</v>
      </c>
    </row>
    <row r="6729" spans="1:18" x14ac:dyDescent="0.25">
      <c r="A6729" s="6" t="s">
        <v>7754</v>
      </c>
      <c r="B6729" s="6" t="s">
        <v>13</v>
      </c>
      <c r="C6729" s="6" t="s">
        <v>436</v>
      </c>
      <c r="D6729" s="6" t="s">
        <v>20</v>
      </c>
      <c r="E6729" s="6" t="s">
        <v>1366</v>
      </c>
      <c r="F6729" s="10">
        <v>43745</v>
      </c>
      <c r="G6729" s="6">
        <v>1</v>
      </c>
      <c r="H6729" s="11">
        <f>VLOOKUP(B6729,[1]!Product_Data[#Data],4,0)</f>
        <v>1022</v>
      </c>
      <c r="I6729" s="11">
        <f>VLOOKUP(B6729,[1]!Product_Data[#Data],3,0)</f>
        <v>818</v>
      </c>
      <c r="J6729" s="11">
        <f t="shared" si="633"/>
        <v>818</v>
      </c>
      <c r="K6729" s="11">
        <f t="shared" si="634"/>
        <v>1022</v>
      </c>
      <c r="L6729" s="11">
        <f t="shared" si="635"/>
        <v>204</v>
      </c>
      <c r="M6729" t="str">
        <f>VLOOKUP(C6729,[1]!Location_Data[#Data],2,0)</f>
        <v>Jurupa Valley</v>
      </c>
      <c r="N6729" t="str">
        <f>VLOOKUP(D6729,[1]!Salespeople_Data[#Data],2,0)</f>
        <v>Joshua Cook</v>
      </c>
      <c r="O6729" t="str">
        <f>VLOOKUP(E6729,[1]!Customer_Data[#Data],2,0)</f>
        <v>Benjamin Kim</v>
      </c>
      <c r="P6729" s="15">
        <f t="shared" si="630"/>
        <v>2</v>
      </c>
      <c r="Q6729">
        <f t="shared" si="631"/>
        <v>10</v>
      </c>
      <c r="R6729">
        <f t="shared" si="632"/>
        <v>2019</v>
      </c>
    </row>
    <row r="6730" spans="1:18" x14ac:dyDescent="0.25">
      <c r="A6730" s="6" t="s">
        <v>7755</v>
      </c>
      <c r="B6730" s="6" t="s">
        <v>275</v>
      </c>
      <c r="C6730" s="6" t="s">
        <v>490</v>
      </c>
      <c r="D6730" s="6" t="s">
        <v>257</v>
      </c>
      <c r="E6730" s="6" t="s">
        <v>423</v>
      </c>
      <c r="F6730" s="10">
        <v>43640</v>
      </c>
      <c r="G6730" s="6">
        <v>2</v>
      </c>
      <c r="H6730" s="11">
        <f>VLOOKUP(B6730,[1]!Product_Data[#Data],4,0)</f>
        <v>2353</v>
      </c>
      <c r="I6730" s="11">
        <f>VLOOKUP(B6730,[1]!Product_Data[#Data],3,0)</f>
        <v>1788</v>
      </c>
      <c r="J6730" s="11">
        <f t="shared" si="633"/>
        <v>3576</v>
      </c>
      <c r="K6730" s="11">
        <f t="shared" si="634"/>
        <v>4706</v>
      </c>
      <c r="L6730" s="11">
        <f t="shared" si="635"/>
        <v>1130</v>
      </c>
      <c r="M6730" t="str">
        <f>VLOOKUP(C6730,[1]!Location_Data[#Data],2,0)</f>
        <v>Temecula</v>
      </c>
      <c r="N6730" t="str">
        <f>VLOOKUP(D6730,[1]!Salespeople_Data[#Data],2,0)</f>
        <v>Jerry Perry</v>
      </c>
      <c r="O6730" t="str">
        <f>VLOOKUP(E6730,[1]!Customer_Data[#Data],2,0)</f>
        <v>Raymond Burke</v>
      </c>
      <c r="P6730" s="15">
        <f t="shared" si="630"/>
        <v>2</v>
      </c>
      <c r="Q6730">
        <f t="shared" si="631"/>
        <v>6</v>
      </c>
      <c r="R6730">
        <f t="shared" si="632"/>
        <v>2019</v>
      </c>
    </row>
    <row r="6731" spans="1:18" x14ac:dyDescent="0.25">
      <c r="A6731" s="6" t="s">
        <v>7756</v>
      </c>
      <c r="B6731" s="6" t="s">
        <v>114</v>
      </c>
      <c r="C6731" s="6" t="s">
        <v>377</v>
      </c>
      <c r="D6731" s="6" t="s">
        <v>159</v>
      </c>
      <c r="E6731" s="6" t="s">
        <v>1222</v>
      </c>
      <c r="F6731" s="10">
        <v>43673</v>
      </c>
      <c r="G6731" s="6">
        <v>2</v>
      </c>
      <c r="H6731" s="11">
        <f>VLOOKUP(B6731,[1]!Product_Data[#Data],4,0)</f>
        <v>545</v>
      </c>
      <c r="I6731" s="11">
        <f>VLOOKUP(B6731,[1]!Product_Data[#Data],3,0)</f>
        <v>425</v>
      </c>
      <c r="J6731" s="11">
        <f t="shared" si="633"/>
        <v>850</v>
      </c>
      <c r="K6731" s="11">
        <f t="shared" si="634"/>
        <v>1090</v>
      </c>
      <c r="L6731" s="11">
        <f t="shared" si="635"/>
        <v>240</v>
      </c>
      <c r="M6731" t="str">
        <f>VLOOKUP(C6731,[1]!Location_Data[#Data],2,0)</f>
        <v>San Diego</v>
      </c>
      <c r="N6731" t="str">
        <f>VLOOKUP(D6731,[1]!Salespeople_Data[#Data],2,0)</f>
        <v>Bobby Russell</v>
      </c>
      <c r="O6731" t="str">
        <f>VLOOKUP(E6731,[1]!Customer_Data[#Data],2,0)</f>
        <v>Nicholas Simmons</v>
      </c>
      <c r="P6731" s="15">
        <f t="shared" si="630"/>
        <v>7</v>
      </c>
      <c r="Q6731">
        <f t="shared" si="631"/>
        <v>7</v>
      </c>
      <c r="R6731">
        <f t="shared" si="632"/>
        <v>2019</v>
      </c>
    </row>
    <row r="6732" spans="1:18" x14ac:dyDescent="0.25">
      <c r="A6732" s="6" t="s">
        <v>7757</v>
      </c>
      <c r="B6732" s="6" t="s">
        <v>666</v>
      </c>
      <c r="C6732" s="6" t="s">
        <v>458</v>
      </c>
      <c r="D6732" s="6" t="s">
        <v>269</v>
      </c>
      <c r="E6732" s="6" t="s">
        <v>740</v>
      </c>
      <c r="F6732" s="10">
        <v>43743</v>
      </c>
      <c r="G6732" s="6">
        <v>3</v>
      </c>
      <c r="H6732" s="11">
        <f>VLOOKUP(B6732,[1]!Product_Data[#Data],4,0)</f>
        <v>2241</v>
      </c>
      <c r="I6732" s="11">
        <f>VLOOKUP(B6732,[1]!Product_Data[#Data],3,0)</f>
        <v>1367</v>
      </c>
      <c r="J6732" s="11">
        <f t="shared" si="633"/>
        <v>4101</v>
      </c>
      <c r="K6732" s="11">
        <f t="shared" si="634"/>
        <v>6723</v>
      </c>
      <c r="L6732" s="11">
        <f t="shared" si="635"/>
        <v>2622</v>
      </c>
      <c r="M6732" t="str">
        <f>VLOOKUP(C6732,[1]!Location_Data[#Data],2,0)</f>
        <v>Fontana</v>
      </c>
      <c r="N6732" t="str">
        <f>VLOOKUP(D6732,[1]!Salespeople_Data[#Data],2,0)</f>
        <v>Kevin Butler</v>
      </c>
      <c r="O6732" t="str">
        <f>VLOOKUP(E6732,[1]!Customer_Data[#Data],2,0)</f>
        <v>Jeremy Schmidt</v>
      </c>
      <c r="P6732" s="15">
        <f t="shared" si="630"/>
        <v>7</v>
      </c>
      <c r="Q6732">
        <f t="shared" si="631"/>
        <v>10</v>
      </c>
      <c r="R6732">
        <f t="shared" si="632"/>
        <v>2019</v>
      </c>
    </row>
    <row r="6733" spans="1:18" x14ac:dyDescent="0.25">
      <c r="A6733" s="6" t="s">
        <v>7758</v>
      </c>
      <c r="B6733" s="6" t="s">
        <v>373</v>
      </c>
      <c r="C6733" s="6" t="s">
        <v>95</v>
      </c>
      <c r="D6733" s="6" t="s">
        <v>87</v>
      </c>
      <c r="E6733" s="6" t="s">
        <v>687</v>
      </c>
      <c r="F6733" s="10">
        <v>43496</v>
      </c>
      <c r="G6733" s="6">
        <v>1</v>
      </c>
      <c r="H6733" s="11">
        <f>VLOOKUP(B6733,[1]!Product_Data[#Data],4,0)</f>
        <v>2182</v>
      </c>
      <c r="I6733" s="11">
        <f>VLOOKUP(B6733,[1]!Product_Data[#Data],3,0)</f>
        <v>1200</v>
      </c>
      <c r="J6733" s="11">
        <f t="shared" si="633"/>
        <v>1200</v>
      </c>
      <c r="K6733" s="11">
        <f t="shared" si="634"/>
        <v>2182</v>
      </c>
      <c r="L6733" s="11">
        <f t="shared" si="635"/>
        <v>982</v>
      </c>
      <c r="M6733" t="str">
        <f>VLOOKUP(C6733,[1]!Location_Data[#Data],2,0)</f>
        <v>Fullerton</v>
      </c>
      <c r="N6733" t="str">
        <f>VLOOKUP(D6733,[1]!Salespeople_Data[#Data],2,0)</f>
        <v>Martin Perry</v>
      </c>
      <c r="O6733" t="str">
        <f>VLOOKUP(E6733,[1]!Customer_Data[#Data],2,0)</f>
        <v>David Garrett</v>
      </c>
      <c r="P6733" s="15">
        <f t="shared" si="630"/>
        <v>5</v>
      </c>
      <c r="Q6733">
        <f t="shared" si="631"/>
        <v>1</v>
      </c>
      <c r="R6733">
        <f t="shared" si="632"/>
        <v>2019</v>
      </c>
    </row>
    <row r="6734" spans="1:18" x14ac:dyDescent="0.25">
      <c r="A6734" s="6" t="s">
        <v>7759</v>
      </c>
      <c r="B6734" s="6" t="s">
        <v>271</v>
      </c>
      <c r="C6734" s="6" t="s">
        <v>362</v>
      </c>
      <c r="D6734" s="6" t="s">
        <v>49</v>
      </c>
      <c r="E6734" s="6" t="s">
        <v>1024</v>
      </c>
      <c r="F6734" s="10">
        <v>43828</v>
      </c>
      <c r="G6734" s="6">
        <v>1</v>
      </c>
      <c r="H6734" s="11">
        <f>VLOOKUP(B6734,[1]!Product_Data[#Data],4,0)</f>
        <v>1587</v>
      </c>
      <c r="I6734" s="11">
        <f>VLOOKUP(B6734,[1]!Product_Data[#Data],3,0)</f>
        <v>1301</v>
      </c>
      <c r="J6734" s="11">
        <f t="shared" si="633"/>
        <v>1301</v>
      </c>
      <c r="K6734" s="11">
        <f t="shared" si="634"/>
        <v>1587</v>
      </c>
      <c r="L6734" s="11">
        <f t="shared" si="635"/>
        <v>286</v>
      </c>
      <c r="M6734" t="str">
        <f>VLOOKUP(C6734,[1]!Location_Data[#Data],2,0)</f>
        <v>San Bernardino</v>
      </c>
      <c r="N6734" t="str">
        <f>VLOOKUP(D6734,[1]!Salespeople_Data[#Data],2,0)</f>
        <v>Walter Cook</v>
      </c>
      <c r="O6734" t="str">
        <f>VLOOKUP(E6734,[1]!Customer_Data[#Data],2,0)</f>
        <v>Justin Johnston</v>
      </c>
      <c r="P6734" s="15">
        <f t="shared" si="630"/>
        <v>1</v>
      </c>
      <c r="Q6734">
        <f t="shared" si="631"/>
        <v>12</v>
      </c>
      <c r="R6734">
        <f t="shared" si="632"/>
        <v>2019</v>
      </c>
    </row>
    <row r="6735" spans="1:18" x14ac:dyDescent="0.25">
      <c r="A6735" s="6" t="s">
        <v>7760</v>
      </c>
      <c r="B6735" s="6" t="s">
        <v>47</v>
      </c>
      <c r="C6735" s="6" t="s">
        <v>643</v>
      </c>
      <c r="D6735" s="6" t="s">
        <v>106</v>
      </c>
      <c r="E6735" s="6" t="s">
        <v>4477</v>
      </c>
      <c r="F6735" s="10">
        <v>43719</v>
      </c>
      <c r="G6735" s="6">
        <v>1</v>
      </c>
      <c r="H6735" s="11">
        <f>VLOOKUP(B6735,[1]!Product_Data[#Data],4,0)</f>
        <v>1812</v>
      </c>
      <c r="I6735" s="11">
        <f>VLOOKUP(B6735,[1]!Product_Data[#Data],3,0)</f>
        <v>1305</v>
      </c>
      <c r="J6735" s="11">
        <f t="shared" si="633"/>
        <v>1305</v>
      </c>
      <c r="K6735" s="11">
        <f t="shared" si="634"/>
        <v>1812</v>
      </c>
      <c r="L6735" s="11">
        <f t="shared" si="635"/>
        <v>507</v>
      </c>
      <c r="M6735" t="str">
        <f>VLOOKUP(C6735,[1]!Location_Data[#Data],2,0)</f>
        <v>Hayward</v>
      </c>
      <c r="N6735" t="str">
        <f>VLOOKUP(D6735,[1]!Salespeople_Data[#Data],2,0)</f>
        <v>Patrick Ruiz</v>
      </c>
      <c r="O6735" t="str">
        <f>VLOOKUP(E6735,[1]!Customer_Data[#Data],2,0)</f>
        <v>Wayne Stone</v>
      </c>
      <c r="P6735" s="15">
        <f t="shared" si="630"/>
        <v>4</v>
      </c>
      <c r="Q6735">
        <f t="shared" si="631"/>
        <v>9</v>
      </c>
      <c r="R6735">
        <f t="shared" si="632"/>
        <v>2019</v>
      </c>
    </row>
    <row r="6736" spans="1:18" x14ac:dyDescent="0.25">
      <c r="A6736" s="6" t="s">
        <v>7761</v>
      </c>
      <c r="B6736" s="6" t="s">
        <v>383</v>
      </c>
      <c r="C6736" s="6" t="s">
        <v>211</v>
      </c>
      <c r="D6736" s="6" t="s">
        <v>106</v>
      </c>
      <c r="E6736" s="6" t="s">
        <v>2513</v>
      </c>
      <c r="F6736" s="10">
        <v>43489</v>
      </c>
      <c r="G6736" s="6">
        <v>1</v>
      </c>
      <c r="H6736" s="11">
        <f>VLOOKUP(B6736,[1]!Product_Data[#Data],4,0)</f>
        <v>1494</v>
      </c>
      <c r="I6736" s="11">
        <f>VLOOKUP(B6736,[1]!Product_Data[#Data],3,0)</f>
        <v>971</v>
      </c>
      <c r="J6736" s="11">
        <f t="shared" si="633"/>
        <v>971</v>
      </c>
      <c r="K6736" s="11">
        <f t="shared" si="634"/>
        <v>1494</v>
      </c>
      <c r="L6736" s="11">
        <f t="shared" si="635"/>
        <v>523</v>
      </c>
      <c r="M6736" t="str">
        <f>VLOOKUP(C6736,[1]!Location_Data[#Data],2,0)</f>
        <v>Chula Vista</v>
      </c>
      <c r="N6736" t="str">
        <f>VLOOKUP(D6736,[1]!Salespeople_Data[#Data],2,0)</f>
        <v>Patrick Ruiz</v>
      </c>
      <c r="O6736" t="str">
        <f>VLOOKUP(E6736,[1]!Customer_Data[#Data],2,0)</f>
        <v>Andrew Hansen</v>
      </c>
      <c r="P6736" s="15">
        <f t="shared" si="630"/>
        <v>5</v>
      </c>
      <c r="Q6736">
        <f t="shared" si="631"/>
        <v>1</v>
      </c>
      <c r="R6736">
        <f t="shared" si="632"/>
        <v>2019</v>
      </c>
    </row>
    <row r="6737" spans="1:18" x14ac:dyDescent="0.25">
      <c r="A6737" s="6" t="s">
        <v>7762</v>
      </c>
      <c r="B6737" s="6" t="s">
        <v>238</v>
      </c>
      <c r="C6737" s="6" t="s">
        <v>596</v>
      </c>
      <c r="D6737" s="6" t="s">
        <v>80</v>
      </c>
      <c r="E6737" s="6" t="s">
        <v>1150</v>
      </c>
      <c r="F6737" s="10">
        <v>43631</v>
      </c>
      <c r="G6737" s="6">
        <v>1</v>
      </c>
      <c r="H6737" s="11">
        <f>VLOOKUP(B6737,[1]!Product_Data[#Data],4,0)</f>
        <v>871</v>
      </c>
      <c r="I6737" s="11">
        <f>VLOOKUP(B6737,[1]!Product_Data[#Data],3,0)</f>
        <v>540</v>
      </c>
      <c r="J6737" s="11">
        <f t="shared" si="633"/>
        <v>540</v>
      </c>
      <c r="K6737" s="11">
        <f t="shared" si="634"/>
        <v>871</v>
      </c>
      <c r="L6737" s="11">
        <f t="shared" si="635"/>
        <v>331</v>
      </c>
      <c r="M6737" t="str">
        <f>VLOOKUP(C6737,[1]!Location_Data[#Data],2,0)</f>
        <v>Fremont</v>
      </c>
      <c r="N6737" t="str">
        <f>VLOOKUP(D6737,[1]!Salespeople_Data[#Data],2,0)</f>
        <v>Henry Nelson</v>
      </c>
      <c r="O6737" t="str">
        <f>VLOOKUP(E6737,[1]!Customer_Data[#Data],2,0)</f>
        <v>Peter Gilbert</v>
      </c>
      <c r="P6737" s="15">
        <f t="shared" si="630"/>
        <v>7</v>
      </c>
      <c r="Q6737">
        <f t="shared" si="631"/>
        <v>6</v>
      </c>
      <c r="R6737">
        <f t="shared" si="632"/>
        <v>2019</v>
      </c>
    </row>
    <row r="6738" spans="1:18" x14ac:dyDescent="0.25">
      <c r="A6738" s="6" t="s">
        <v>7763</v>
      </c>
      <c r="B6738" s="6" t="s">
        <v>18</v>
      </c>
      <c r="C6738" s="6" t="s">
        <v>386</v>
      </c>
      <c r="D6738" s="6" t="s">
        <v>191</v>
      </c>
      <c r="E6738" s="6" t="s">
        <v>2817</v>
      </c>
      <c r="F6738" s="10">
        <v>43644</v>
      </c>
      <c r="G6738" s="6">
        <v>2</v>
      </c>
      <c r="H6738" s="11">
        <f>VLOOKUP(B6738,[1]!Product_Data[#Data],4,0)</f>
        <v>880</v>
      </c>
      <c r="I6738" s="11">
        <f>VLOOKUP(B6738,[1]!Product_Data[#Data],3,0)</f>
        <v>634</v>
      </c>
      <c r="J6738" s="11">
        <f t="shared" si="633"/>
        <v>1268</v>
      </c>
      <c r="K6738" s="11">
        <f t="shared" si="634"/>
        <v>1760</v>
      </c>
      <c r="L6738" s="11">
        <f t="shared" si="635"/>
        <v>492</v>
      </c>
      <c r="M6738" t="str">
        <f>VLOOKUP(C6738,[1]!Location_Data[#Data],2,0)</f>
        <v>Carlsbad</v>
      </c>
      <c r="N6738" t="str">
        <f>VLOOKUP(D6738,[1]!Salespeople_Data[#Data],2,0)</f>
        <v>Robert Reed</v>
      </c>
      <c r="O6738" t="str">
        <f>VLOOKUP(E6738,[1]!Customer_Data[#Data],2,0)</f>
        <v>Raymond Spencer</v>
      </c>
      <c r="P6738" s="15">
        <f t="shared" si="630"/>
        <v>6</v>
      </c>
      <c r="Q6738">
        <f t="shared" si="631"/>
        <v>6</v>
      </c>
      <c r="R6738">
        <f t="shared" si="632"/>
        <v>2019</v>
      </c>
    </row>
    <row r="6739" spans="1:18" x14ac:dyDescent="0.25">
      <c r="A6739" s="6" t="s">
        <v>7764</v>
      </c>
      <c r="B6739" s="6" t="s">
        <v>271</v>
      </c>
      <c r="C6739" s="6" t="s">
        <v>34</v>
      </c>
      <c r="D6739" s="6" t="s">
        <v>136</v>
      </c>
      <c r="E6739" s="6" t="s">
        <v>900</v>
      </c>
      <c r="F6739" s="10">
        <v>43723</v>
      </c>
      <c r="G6739" s="6">
        <v>1</v>
      </c>
      <c r="H6739" s="11">
        <f>VLOOKUP(B6739,[1]!Product_Data[#Data],4,0)</f>
        <v>1587</v>
      </c>
      <c r="I6739" s="11">
        <f>VLOOKUP(B6739,[1]!Product_Data[#Data],3,0)</f>
        <v>1301</v>
      </c>
      <c r="J6739" s="11">
        <f t="shared" si="633"/>
        <v>1301</v>
      </c>
      <c r="K6739" s="11">
        <f t="shared" si="634"/>
        <v>1587</v>
      </c>
      <c r="L6739" s="11">
        <f t="shared" si="635"/>
        <v>286</v>
      </c>
      <c r="M6739" t="str">
        <f>VLOOKUP(C6739,[1]!Location_Data[#Data],2,0)</f>
        <v>Inglewood</v>
      </c>
      <c r="N6739" t="str">
        <f>VLOOKUP(D6739,[1]!Salespeople_Data[#Data],2,0)</f>
        <v>Clarence Fox</v>
      </c>
      <c r="O6739" t="str">
        <f>VLOOKUP(E6739,[1]!Customer_Data[#Data],2,0)</f>
        <v>Gerald Clark</v>
      </c>
      <c r="P6739" s="15">
        <f t="shared" si="630"/>
        <v>1</v>
      </c>
      <c r="Q6739">
        <f t="shared" si="631"/>
        <v>9</v>
      </c>
      <c r="R6739">
        <f t="shared" si="632"/>
        <v>2019</v>
      </c>
    </row>
    <row r="6740" spans="1:18" x14ac:dyDescent="0.25">
      <c r="A6740" s="6" t="s">
        <v>7765</v>
      </c>
      <c r="B6740" s="6" t="s">
        <v>537</v>
      </c>
      <c r="C6740" s="6" t="s">
        <v>268</v>
      </c>
      <c r="D6740" s="6" t="s">
        <v>165</v>
      </c>
      <c r="E6740" s="6" t="s">
        <v>314</v>
      </c>
      <c r="F6740" s="10">
        <v>43748</v>
      </c>
      <c r="G6740" s="6">
        <v>1</v>
      </c>
      <c r="H6740" s="11">
        <f>VLOOKUP(B6740,[1]!Product_Data[#Data],4,0)</f>
        <v>556</v>
      </c>
      <c r="I6740" s="11">
        <f>VLOOKUP(B6740,[1]!Product_Data[#Data],3,0)</f>
        <v>395</v>
      </c>
      <c r="J6740" s="11">
        <f t="shared" si="633"/>
        <v>395</v>
      </c>
      <c r="K6740" s="11">
        <f t="shared" si="634"/>
        <v>556</v>
      </c>
      <c r="L6740" s="11">
        <f t="shared" si="635"/>
        <v>161</v>
      </c>
      <c r="M6740" t="str">
        <f>VLOOKUP(C6740,[1]!Location_Data[#Data],2,0)</f>
        <v>Murrieta</v>
      </c>
      <c r="N6740" t="str">
        <f>VLOOKUP(D6740,[1]!Salespeople_Data[#Data],2,0)</f>
        <v>Joe Sims</v>
      </c>
      <c r="O6740" t="str">
        <f>VLOOKUP(E6740,[1]!Customer_Data[#Data],2,0)</f>
        <v>Dennis Morris</v>
      </c>
      <c r="P6740" s="15">
        <f t="shared" si="630"/>
        <v>5</v>
      </c>
      <c r="Q6740">
        <f t="shared" si="631"/>
        <v>10</v>
      </c>
      <c r="R6740">
        <f t="shared" si="632"/>
        <v>2019</v>
      </c>
    </row>
    <row r="6741" spans="1:18" x14ac:dyDescent="0.25">
      <c r="A6741" s="6" t="s">
        <v>7766</v>
      </c>
      <c r="B6741" s="6" t="s">
        <v>383</v>
      </c>
      <c r="C6741" s="6" t="s">
        <v>458</v>
      </c>
      <c r="D6741" s="6" t="s">
        <v>58</v>
      </c>
      <c r="E6741" s="6" t="s">
        <v>892</v>
      </c>
      <c r="F6741" s="10">
        <v>43812</v>
      </c>
      <c r="G6741" s="6">
        <v>3</v>
      </c>
      <c r="H6741" s="11">
        <f>VLOOKUP(B6741,[1]!Product_Data[#Data],4,0)</f>
        <v>1494</v>
      </c>
      <c r="I6741" s="11">
        <f>VLOOKUP(B6741,[1]!Product_Data[#Data],3,0)</f>
        <v>971</v>
      </c>
      <c r="J6741" s="11">
        <f t="shared" si="633"/>
        <v>2913</v>
      </c>
      <c r="K6741" s="11">
        <f t="shared" si="634"/>
        <v>4482</v>
      </c>
      <c r="L6741" s="11">
        <f t="shared" si="635"/>
        <v>1569</v>
      </c>
      <c r="M6741" t="str">
        <f>VLOOKUP(C6741,[1]!Location_Data[#Data],2,0)</f>
        <v>Fontana</v>
      </c>
      <c r="N6741" t="str">
        <f>VLOOKUP(D6741,[1]!Salespeople_Data[#Data],2,0)</f>
        <v>Christopher Tucker</v>
      </c>
      <c r="O6741" t="str">
        <f>VLOOKUP(E6741,[1]!Customer_Data[#Data],2,0)</f>
        <v>Randy Webb</v>
      </c>
      <c r="P6741" s="15">
        <f t="shared" si="630"/>
        <v>6</v>
      </c>
      <c r="Q6741">
        <f t="shared" si="631"/>
        <v>12</v>
      </c>
      <c r="R6741">
        <f t="shared" si="632"/>
        <v>2019</v>
      </c>
    </row>
    <row r="6742" spans="1:18" x14ac:dyDescent="0.25">
      <c r="A6742" s="6" t="s">
        <v>7767</v>
      </c>
      <c r="B6742" s="6" t="s">
        <v>109</v>
      </c>
      <c r="C6742" s="6" t="s">
        <v>469</v>
      </c>
      <c r="D6742" s="6" t="s">
        <v>159</v>
      </c>
      <c r="E6742" s="6" t="s">
        <v>21</v>
      </c>
      <c r="F6742" s="10">
        <v>43734</v>
      </c>
      <c r="G6742" s="6">
        <v>1</v>
      </c>
      <c r="H6742" s="11">
        <f>VLOOKUP(B6742,[1]!Product_Data[#Data],4,0)</f>
        <v>1783</v>
      </c>
      <c r="I6742" s="11">
        <f>VLOOKUP(B6742,[1]!Product_Data[#Data],3,0)</f>
        <v>1230</v>
      </c>
      <c r="J6742" s="11">
        <f t="shared" si="633"/>
        <v>1230</v>
      </c>
      <c r="K6742" s="11">
        <f t="shared" si="634"/>
        <v>1783</v>
      </c>
      <c r="L6742" s="11">
        <f t="shared" si="635"/>
        <v>553</v>
      </c>
      <c r="M6742" t="str">
        <f>VLOOKUP(C6742,[1]!Location_Data[#Data],2,0)</f>
        <v>Escondido</v>
      </c>
      <c r="N6742" t="str">
        <f>VLOOKUP(D6742,[1]!Salespeople_Data[#Data],2,0)</f>
        <v>Bobby Russell</v>
      </c>
      <c r="O6742" t="str">
        <f>VLOOKUP(E6742,[1]!Customer_Data[#Data],2,0)</f>
        <v>Jesse Graham</v>
      </c>
      <c r="P6742" s="15">
        <f t="shared" si="630"/>
        <v>5</v>
      </c>
      <c r="Q6742">
        <f t="shared" si="631"/>
        <v>9</v>
      </c>
      <c r="R6742">
        <f t="shared" si="632"/>
        <v>2019</v>
      </c>
    </row>
    <row r="6743" spans="1:18" x14ac:dyDescent="0.25">
      <c r="A6743" s="6" t="s">
        <v>7768</v>
      </c>
      <c r="B6743" s="6" t="s">
        <v>94</v>
      </c>
      <c r="C6743" s="6" t="s">
        <v>458</v>
      </c>
      <c r="D6743" s="6" t="s">
        <v>298</v>
      </c>
      <c r="E6743" s="6" t="s">
        <v>967</v>
      </c>
      <c r="F6743" s="10">
        <v>43706</v>
      </c>
      <c r="G6743" s="6">
        <v>1</v>
      </c>
      <c r="H6743" s="11">
        <f>VLOOKUP(B6743,[1]!Product_Data[#Data],4,0)</f>
        <v>1639</v>
      </c>
      <c r="I6743" s="11">
        <f>VLOOKUP(B6743,[1]!Product_Data[#Data],3,0)</f>
        <v>1295</v>
      </c>
      <c r="J6743" s="11">
        <f t="shared" si="633"/>
        <v>1295</v>
      </c>
      <c r="K6743" s="11">
        <f t="shared" si="634"/>
        <v>1639</v>
      </c>
      <c r="L6743" s="11">
        <f t="shared" si="635"/>
        <v>344</v>
      </c>
      <c r="M6743" t="str">
        <f>VLOOKUP(C6743,[1]!Location_Data[#Data],2,0)</f>
        <v>Fontana</v>
      </c>
      <c r="N6743" t="str">
        <f>VLOOKUP(D6743,[1]!Salespeople_Data[#Data],2,0)</f>
        <v>Kenneth Fields</v>
      </c>
      <c r="O6743" t="str">
        <f>VLOOKUP(E6743,[1]!Customer_Data[#Data],2,0)</f>
        <v>Ronald Anderson</v>
      </c>
      <c r="P6743" s="15">
        <f t="shared" si="630"/>
        <v>5</v>
      </c>
      <c r="Q6743">
        <f t="shared" si="631"/>
        <v>8</v>
      </c>
      <c r="R6743">
        <f t="shared" si="632"/>
        <v>2019</v>
      </c>
    </row>
    <row r="6744" spans="1:18" x14ac:dyDescent="0.25">
      <c r="A6744" s="6" t="s">
        <v>7769</v>
      </c>
      <c r="B6744" s="6" t="s">
        <v>373</v>
      </c>
      <c r="C6744" s="6" t="s">
        <v>643</v>
      </c>
      <c r="D6744" s="6" t="s">
        <v>96</v>
      </c>
      <c r="E6744" s="6" t="s">
        <v>1758</v>
      </c>
      <c r="F6744" s="10">
        <v>43811</v>
      </c>
      <c r="G6744" s="6">
        <v>2</v>
      </c>
      <c r="H6744" s="11">
        <f>VLOOKUP(B6744,[1]!Product_Data[#Data],4,0)</f>
        <v>2182</v>
      </c>
      <c r="I6744" s="11">
        <f>VLOOKUP(B6744,[1]!Product_Data[#Data],3,0)</f>
        <v>1200</v>
      </c>
      <c r="J6744" s="11">
        <f t="shared" si="633"/>
        <v>2400</v>
      </c>
      <c r="K6744" s="11">
        <f t="shared" si="634"/>
        <v>4364</v>
      </c>
      <c r="L6744" s="11">
        <f t="shared" si="635"/>
        <v>1964</v>
      </c>
      <c r="M6744" t="str">
        <f>VLOOKUP(C6744,[1]!Location_Data[#Data],2,0)</f>
        <v>Hayward</v>
      </c>
      <c r="N6744" t="str">
        <f>VLOOKUP(D6744,[1]!Salespeople_Data[#Data],2,0)</f>
        <v>Brian Thomas</v>
      </c>
      <c r="O6744" t="str">
        <f>VLOOKUP(E6744,[1]!Customer_Data[#Data],2,0)</f>
        <v>Lawrence Kelly</v>
      </c>
      <c r="P6744" s="15">
        <f t="shared" si="630"/>
        <v>5</v>
      </c>
      <c r="Q6744">
        <f t="shared" si="631"/>
        <v>12</v>
      </c>
      <c r="R6744">
        <f t="shared" si="632"/>
        <v>2019</v>
      </c>
    </row>
    <row r="6745" spans="1:18" x14ac:dyDescent="0.25">
      <c r="A6745" s="6" t="s">
        <v>7770</v>
      </c>
      <c r="B6745" s="6" t="s">
        <v>152</v>
      </c>
      <c r="C6745" s="6" t="s">
        <v>450</v>
      </c>
      <c r="D6745" s="6" t="s">
        <v>225</v>
      </c>
      <c r="E6745" s="6" t="s">
        <v>999</v>
      </c>
      <c r="F6745" s="10">
        <v>43715</v>
      </c>
      <c r="G6745" s="6">
        <v>1</v>
      </c>
      <c r="H6745" s="11">
        <f>VLOOKUP(B6745,[1]!Product_Data[#Data],4,0)</f>
        <v>951</v>
      </c>
      <c r="I6745" s="11">
        <f>VLOOKUP(B6745,[1]!Product_Data[#Data],3,0)</f>
        <v>504</v>
      </c>
      <c r="J6745" s="11">
        <f t="shared" si="633"/>
        <v>504</v>
      </c>
      <c r="K6745" s="11">
        <f t="shared" si="634"/>
        <v>951</v>
      </c>
      <c r="L6745" s="11">
        <f t="shared" si="635"/>
        <v>447</v>
      </c>
      <c r="M6745" t="str">
        <f>VLOOKUP(C6745,[1]!Location_Data[#Data],2,0)</f>
        <v>Simi Valley</v>
      </c>
      <c r="N6745" t="str">
        <f>VLOOKUP(D6745,[1]!Salespeople_Data[#Data],2,0)</f>
        <v>Andrew Bowman</v>
      </c>
      <c r="O6745" t="str">
        <f>VLOOKUP(E6745,[1]!Customer_Data[#Data],2,0)</f>
        <v>Michael Cole</v>
      </c>
      <c r="P6745" s="15">
        <f t="shared" si="630"/>
        <v>7</v>
      </c>
      <c r="Q6745">
        <f t="shared" si="631"/>
        <v>9</v>
      </c>
      <c r="R6745">
        <f t="shared" si="632"/>
        <v>2019</v>
      </c>
    </row>
    <row r="6746" spans="1:18" x14ac:dyDescent="0.25">
      <c r="A6746" s="6" t="s">
        <v>7771</v>
      </c>
      <c r="B6746" s="6" t="s">
        <v>260</v>
      </c>
      <c r="C6746" s="6" t="s">
        <v>14</v>
      </c>
      <c r="D6746" s="6" t="s">
        <v>159</v>
      </c>
      <c r="E6746" s="6" t="s">
        <v>1244</v>
      </c>
      <c r="F6746" s="10">
        <v>43586</v>
      </c>
      <c r="G6746" s="6">
        <v>4</v>
      </c>
      <c r="H6746" s="11">
        <f>VLOOKUP(B6746,[1]!Product_Data[#Data],4,0)</f>
        <v>502</v>
      </c>
      <c r="I6746" s="11">
        <f>VLOOKUP(B6746,[1]!Product_Data[#Data],3,0)</f>
        <v>296</v>
      </c>
      <c r="J6746" s="11">
        <f t="shared" si="633"/>
        <v>1184</v>
      </c>
      <c r="K6746" s="11">
        <f t="shared" si="634"/>
        <v>2008</v>
      </c>
      <c r="L6746" s="11">
        <f t="shared" si="635"/>
        <v>824</v>
      </c>
      <c r="M6746" t="str">
        <f>VLOOKUP(C6746,[1]!Location_Data[#Data],2,0)</f>
        <v>Santa Clarita</v>
      </c>
      <c r="N6746" t="str">
        <f>VLOOKUP(D6746,[1]!Salespeople_Data[#Data],2,0)</f>
        <v>Bobby Russell</v>
      </c>
      <c r="O6746" t="str">
        <f>VLOOKUP(E6746,[1]!Customer_Data[#Data],2,0)</f>
        <v>Jesse Garrett</v>
      </c>
      <c r="P6746" s="15">
        <f t="shared" si="630"/>
        <v>4</v>
      </c>
      <c r="Q6746">
        <f t="shared" si="631"/>
        <v>5</v>
      </c>
      <c r="R6746">
        <f t="shared" si="632"/>
        <v>2019</v>
      </c>
    </row>
    <row r="6747" spans="1:18" x14ac:dyDescent="0.25">
      <c r="A6747" s="6" t="s">
        <v>7772</v>
      </c>
      <c r="B6747" s="6" t="s">
        <v>600</v>
      </c>
      <c r="C6747" s="6" t="s">
        <v>302</v>
      </c>
      <c r="D6747" s="6" t="s">
        <v>80</v>
      </c>
      <c r="E6747" s="6" t="s">
        <v>462</v>
      </c>
      <c r="F6747" s="10">
        <v>43575</v>
      </c>
      <c r="G6747" s="6">
        <v>2</v>
      </c>
      <c r="H6747" s="11">
        <f>VLOOKUP(B6747,[1]!Product_Data[#Data],4,0)</f>
        <v>368</v>
      </c>
      <c r="I6747" s="11">
        <f>VLOOKUP(B6747,[1]!Product_Data[#Data],3,0)</f>
        <v>269</v>
      </c>
      <c r="J6747" s="11">
        <f t="shared" si="633"/>
        <v>538</v>
      </c>
      <c r="K6747" s="11">
        <f t="shared" si="634"/>
        <v>736</v>
      </c>
      <c r="L6747" s="11">
        <f t="shared" si="635"/>
        <v>198</v>
      </c>
      <c r="M6747" t="str">
        <f>VLOOKUP(C6747,[1]!Location_Data[#Data],2,0)</f>
        <v>Santa Rosa</v>
      </c>
      <c r="N6747" t="str">
        <f>VLOOKUP(D6747,[1]!Salespeople_Data[#Data],2,0)</f>
        <v>Henry Nelson</v>
      </c>
      <c r="O6747" t="str">
        <f>VLOOKUP(E6747,[1]!Customer_Data[#Data],2,0)</f>
        <v>Thomas Chapman</v>
      </c>
      <c r="P6747" s="15">
        <f t="shared" si="630"/>
        <v>7</v>
      </c>
      <c r="Q6747">
        <f t="shared" si="631"/>
        <v>4</v>
      </c>
      <c r="R6747">
        <f t="shared" si="632"/>
        <v>2019</v>
      </c>
    </row>
    <row r="6748" spans="1:18" x14ac:dyDescent="0.25">
      <c r="A6748" s="6" t="s">
        <v>7773</v>
      </c>
      <c r="B6748" s="6" t="s">
        <v>435</v>
      </c>
      <c r="C6748" s="6" t="s">
        <v>190</v>
      </c>
      <c r="D6748" s="6" t="s">
        <v>75</v>
      </c>
      <c r="E6748" s="6" t="s">
        <v>2260</v>
      </c>
      <c r="F6748" s="10">
        <v>43508</v>
      </c>
      <c r="G6748" s="6">
        <v>1</v>
      </c>
      <c r="H6748" s="11">
        <f>VLOOKUP(B6748,[1]!Product_Data[#Data],4,0)</f>
        <v>2141</v>
      </c>
      <c r="I6748" s="11">
        <f>VLOOKUP(B6748,[1]!Product_Data[#Data],3,0)</f>
        <v>1777</v>
      </c>
      <c r="J6748" s="11">
        <f t="shared" si="633"/>
        <v>1777</v>
      </c>
      <c r="K6748" s="11">
        <f t="shared" si="634"/>
        <v>2141</v>
      </c>
      <c r="L6748" s="11">
        <f t="shared" si="635"/>
        <v>364</v>
      </c>
      <c r="M6748" t="str">
        <f>VLOOKUP(C6748,[1]!Location_Data[#Data],2,0)</f>
        <v>Oakland</v>
      </c>
      <c r="N6748" t="str">
        <f>VLOOKUP(D6748,[1]!Salespeople_Data[#Data],2,0)</f>
        <v>Roger Robertson</v>
      </c>
      <c r="O6748" t="str">
        <f>VLOOKUP(E6748,[1]!Customer_Data[#Data],2,0)</f>
        <v>Dennis Scott</v>
      </c>
      <c r="P6748" s="15">
        <f t="shared" si="630"/>
        <v>3</v>
      </c>
      <c r="Q6748">
        <f t="shared" si="631"/>
        <v>2</v>
      </c>
      <c r="R6748">
        <f t="shared" si="632"/>
        <v>2019</v>
      </c>
    </row>
    <row r="6749" spans="1:18" x14ac:dyDescent="0.25">
      <c r="A6749" s="6" t="s">
        <v>7774</v>
      </c>
      <c r="B6749" s="6" t="s">
        <v>858</v>
      </c>
      <c r="C6749" s="6" t="s">
        <v>90</v>
      </c>
      <c r="D6749" s="6" t="s">
        <v>35</v>
      </c>
      <c r="E6749" s="6" t="s">
        <v>734</v>
      </c>
      <c r="F6749" s="10">
        <v>43504</v>
      </c>
      <c r="G6749" s="6">
        <v>2</v>
      </c>
      <c r="H6749" s="11">
        <f>VLOOKUP(B6749,[1]!Product_Data[#Data],4,0)</f>
        <v>2294</v>
      </c>
      <c r="I6749" s="11">
        <f>VLOOKUP(B6749,[1]!Product_Data[#Data],3,0)</f>
        <v>1399</v>
      </c>
      <c r="J6749" s="11">
        <f t="shared" si="633"/>
        <v>2798</v>
      </c>
      <c r="K6749" s="11">
        <f t="shared" si="634"/>
        <v>4588</v>
      </c>
      <c r="L6749" s="11">
        <f t="shared" si="635"/>
        <v>1790</v>
      </c>
      <c r="M6749" t="str">
        <f>VLOOKUP(C6749,[1]!Location_Data[#Data],2,0)</f>
        <v>Irvine</v>
      </c>
      <c r="N6749" t="str">
        <f>VLOOKUP(D6749,[1]!Salespeople_Data[#Data],2,0)</f>
        <v>Charles Harper</v>
      </c>
      <c r="O6749" t="str">
        <f>VLOOKUP(E6749,[1]!Customer_Data[#Data],2,0)</f>
        <v>Henry Kelley</v>
      </c>
      <c r="P6749" s="15">
        <f t="shared" si="630"/>
        <v>6</v>
      </c>
      <c r="Q6749">
        <f t="shared" si="631"/>
        <v>2</v>
      </c>
      <c r="R6749">
        <f t="shared" si="632"/>
        <v>2019</v>
      </c>
    </row>
    <row r="6750" spans="1:18" x14ac:dyDescent="0.25">
      <c r="A6750" s="6" t="s">
        <v>7775</v>
      </c>
      <c r="B6750" s="6" t="s">
        <v>256</v>
      </c>
      <c r="C6750" s="6" t="s">
        <v>469</v>
      </c>
      <c r="D6750" s="6" t="s">
        <v>356</v>
      </c>
      <c r="E6750" s="6" t="s">
        <v>979</v>
      </c>
      <c r="F6750" s="10">
        <v>43698</v>
      </c>
      <c r="G6750" s="6">
        <v>1</v>
      </c>
      <c r="H6750" s="11">
        <f>VLOOKUP(B6750,[1]!Product_Data[#Data],4,0)</f>
        <v>596</v>
      </c>
      <c r="I6750" s="11">
        <f>VLOOKUP(B6750,[1]!Product_Data[#Data],3,0)</f>
        <v>358</v>
      </c>
      <c r="J6750" s="11">
        <f t="shared" si="633"/>
        <v>358</v>
      </c>
      <c r="K6750" s="11">
        <f t="shared" si="634"/>
        <v>596</v>
      </c>
      <c r="L6750" s="11">
        <f t="shared" si="635"/>
        <v>238</v>
      </c>
      <c r="M6750" t="str">
        <f>VLOOKUP(C6750,[1]!Location_Data[#Data],2,0)</f>
        <v>Escondido</v>
      </c>
      <c r="N6750" t="str">
        <f>VLOOKUP(D6750,[1]!Salespeople_Data[#Data],2,0)</f>
        <v>Jimmy Young</v>
      </c>
      <c r="O6750" t="str">
        <f>VLOOKUP(E6750,[1]!Customer_Data[#Data],2,0)</f>
        <v>Joshua Jones</v>
      </c>
      <c r="P6750" s="15">
        <f t="shared" si="630"/>
        <v>4</v>
      </c>
      <c r="Q6750">
        <f t="shared" si="631"/>
        <v>8</v>
      </c>
      <c r="R6750">
        <f t="shared" si="632"/>
        <v>2019</v>
      </c>
    </row>
    <row r="6751" spans="1:18" x14ac:dyDescent="0.25">
      <c r="A6751" s="6" t="s">
        <v>7776</v>
      </c>
      <c r="B6751" s="6" t="s">
        <v>395</v>
      </c>
      <c r="C6751" s="6" t="s">
        <v>229</v>
      </c>
      <c r="D6751" s="6" t="s">
        <v>216</v>
      </c>
      <c r="E6751" s="6" t="s">
        <v>640</v>
      </c>
      <c r="F6751" s="10">
        <v>43710</v>
      </c>
      <c r="G6751" s="6">
        <v>2</v>
      </c>
      <c r="H6751" s="11">
        <f>VLOOKUP(B6751,[1]!Product_Data[#Data],4,0)</f>
        <v>2257</v>
      </c>
      <c r="I6751" s="11">
        <f>VLOOKUP(B6751,[1]!Product_Data[#Data],3,0)</f>
        <v>1535</v>
      </c>
      <c r="J6751" s="11">
        <f t="shared" si="633"/>
        <v>3070</v>
      </c>
      <c r="K6751" s="11">
        <f t="shared" si="634"/>
        <v>4514</v>
      </c>
      <c r="L6751" s="11">
        <f t="shared" si="635"/>
        <v>1444</v>
      </c>
      <c r="M6751" t="str">
        <f>VLOOKUP(C6751,[1]!Location_Data[#Data],2,0)</f>
        <v>San Jose</v>
      </c>
      <c r="N6751" t="str">
        <f>VLOOKUP(D6751,[1]!Salespeople_Data[#Data],2,0)</f>
        <v>Ernest Wagner</v>
      </c>
      <c r="O6751" t="str">
        <f>VLOOKUP(E6751,[1]!Customer_Data[#Data],2,0)</f>
        <v>Johnny Ramos</v>
      </c>
      <c r="P6751" s="15">
        <f t="shared" si="630"/>
        <v>2</v>
      </c>
      <c r="Q6751">
        <f t="shared" si="631"/>
        <v>9</v>
      </c>
      <c r="R6751">
        <f t="shared" si="632"/>
        <v>2019</v>
      </c>
    </row>
    <row r="6752" spans="1:18" x14ac:dyDescent="0.25">
      <c r="A6752" s="6" t="s">
        <v>7777</v>
      </c>
      <c r="B6752" s="6" t="s">
        <v>252</v>
      </c>
      <c r="C6752" s="6" t="s">
        <v>253</v>
      </c>
      <c r="D6752" s="6" t="s">
        <v>10</v>
      </c>
      <c r="E6752" s="6" t="s">
        <v>2676</v>
      </c>
      <c r="F6752" s="10">
        <v>43708</v>
      </c>
      <c r="G6752" s="6">
        <v>1</v>
      </c>
      <c r="H6752" s="11">
        <f>VLOOKUP(B6752,[1]!Product_Data[#Data],4,0)</f>
        <v>1899</v>
      </c>
      <c r="I6752" s="11">
        <f>VLOOKUP(B6752,[1]!Product_Data[#Data],3,0)</f>
        <v>1044</v>
      </c>
      <c r="J6752" s="11">
        <f t="shared" si="633"/>
        <v>1044</v>
      </c>
      <c r="K6752" s="11">
        <f t="shared" si="634"/>
        <v>1899</v>
      </c>
      <c r="L6752" s="11">
        <f t="shared" si="635"/>
        <v>855</v>
      </c>
      <c r="M6752" t="str">
        <f>VLOOKUP(C6752,[1]!Location_Data[#Data],2,0)</f>
        <v>Bakersfield</v>
      </c>
      <c r="N6752" t="str">
        <f>VLOOKUP(D6752,[1]!Salespeople_Data[#Data],2,0)</f>
        <v>Justin Lynch</v>
      </c>
      <c r="O6752" t="str">
        <f>VLOOKUP(E6752,[1]!Customer_Data[#Data],2,0)</f>
        <v>Billy West</v>
      </c>
      <c r="P6752" s="15">
        <f t="shared" si="630"/>
        <v>7</v>
      </c>
      <c r="Q6752">
        <f t="shared" si="631"/>
        <v>8</v>
      </c>
      <c r="R6752">
        <f t="shared" si="632"/>
        <v>2019</v>
      </c>
    </row>
    <row r="6753" spans="1:18" x14ac:dyDescent="0.25">
      <c r="A6753" s="6" t="s">
        <v>7778</v>
      </c>
      <c r="B6753" s="6" t="s">
        <v>114</v>
      </c>
      <c r="C6753" s="6" t="s">
        <v>268</v>
      </c>
      <c r="D6753" s="6" t="s">
        <v>91</v>
      </c>
      <c r="E6753" s="6" t="s">
        <v>147</v>
      </c>
      <c r="F6753" s="10">
        <v>43574</v>
      </c>
      <c r="G6753" s="6">
        <v>1</v>
      </c>
      <c r="H6753" s="11">
        <f>VLOOKUP(B6753,[1]!Product_Data[#Data],4,0)</f>
        <v>545</v>
      </c>
      <c r="I6753" s="11">
        <f>VLOOKUP(B6753,[1]!Product_Data[#Data],3,0)</f>
        <v>425</v>
      </c>
      <c r="J6753" s="11">
        <f t="shared" si="633"/>
        <v>425</v>
      </c>
      <c r="K6753" s="11">
        <f t="shared" si="634"/>
        <v>545</v>
      </c>
      <c r="L6753" s="11">
        <f t="shared" si="635"/>
        <v>120</v>
      </c>
      <c r="M6753" t="str">
        <f>VLOOKUP(C6753,[1]!Location_Data[#Data],2,0)</f>
        <v>Murrieta</v>
      </c>
      <c r="N6753" t="str">
        <f>VLOOKUP(D6753,[1]!Salespeople_Data[#Data],2,0)</f>
        <v>Howard Gardner</v>
      </c>
      <c r="O6753" t="str">
        <f>VLOOKUP(E6753,[1]!Customer_Data[#Data],2,0)</f>
        <v>Steven Owens</v>
      </c>
      <c r="P6753" s="15">
        <f t="shared" si="630"/>
        <v>6</v>
      </c>
      <c r="Q6753">
        <f t="shared" si="631"/>
        <v>4</v>
      </c>
      <c r="R6753">
        <f t="shared" si="632"/>
        <v>2019</v>
      </c>
    </row>
    <row r="6754" spans="1:18" x14ac:dyDescent="0.25">
      <c r="A6754" s="6" t="s">
        <v>7779</v>
      </c>
      <c r="B6754" s="6" t="s">
        <v>69</v>
      </c>
      <c r="C6754" s="6" t="s">
        <v>220</v>
      </c>
      <c r="D6754" s="6" t="s">
        <v>447</v>
      </c>
      <c r="E6754" s="6" t="s">
        <v>1889</v>
      </c>
      <c r="F6754" s="10">
        <v>43584</v>
      </c>
      <c r="G6754" s="6">
        <v>1</v>
      </c>
      <c r="H6754" s="11">
        <f>VLOOKUP(B6754,[1]!Product_Data[#Data],4,0)</f>
        <v>1351</v>
      </c>
      <c r="I6754" s="11">
        <f>VLOOKUP(B6754,[1]!Product_Data[#Data],3,0)</f>
        <v>1108</v>
      </c>
      <c r="J6754" s="11">
        <f t="shared" si="633"/>
        <v>1108</v>
      </c>
      <c r="K6754" s="11">
        <f t="shared" si="634"/>
        <v>1351</v>
      </c>
      <c r="L6754" s="11">
        <f t="shared" si="635"/>
        <v>243</v>
      </c>
      <c r="M6754" t="str">
        <f>VLOOKUP(C6754,[1]!Location_Data[#Data],2,0)</f>
        <v>Modesto</v>
      </c>
      <c r="N6754" t="str">
        <f>VLOOKUP(D6754,[1]!Salespeople_Data[#Data],2,0)</f>
        <v>Howard Sims</v>
      </c>
      <c r="O6754" t="str">
        <f>VLOOKUP(E6754,[1]!Customer_Data[#Data],2,0)</f>
        <v>Terry Mills</v>
      </c>
      <c r="P6754" s="15">
        <f t="shared" si="630"/>
        <v>2</v>
      </c>
      <c r="Q6754">
        <f t="shared" si="631"/>
        <v>4</v>
      </c>
      <c r="R6754">
        <f t="shared" si="632"/>
        <v>2019</v>
      </c>
    </row>
    <row r="6755" spans="1:18" x14ac:dyDescent="0.25">
      <c r="A6755" s="6" t="s">
        <v>7780</v>
      </c>
      <c r="B6755" s="6" t="s">
        <v>311</v>
      </c>
      <c r="C6755" s="6" t="s">
        <v>9</v>
      </c>
      <c r="D6755" s="6" t="s">
        <v>80</v>
      </c>
      <c r="E6755" s="6" t="s">
        <v>1288</v>
      </c>
      <c r="F6755" s="10">
        <v>43695</v>
      </c>
      <c r="G6755" s="6">
        <v>1</v>
      </c>
      <c r="H6755" s="11">
        <f>VLOOKUP(B6755,[1]!Product_Data[#Data],4,0)</f>
        <v>1743</v>
      </c>
      <c r="I6755" s="11">
        <f>VLOOKUP(B6755,[1]!Product_Data[#Data],3,0)</f>
        <v>872</v>
      </c>
      <c r="J6755" s="11">
        <f t="shared" si="633"/>
        <v>872</v>
      </c>
      <c r="K6755" s="11">
        <f t="shared" si="634"/>
        <v>1743</v>
      </c>
      <c r="L6755" s="11">
        <f t="shared" si="635"/>
        <v>871</v>
      </c>
      <c r="M6755" t="str">
        <f>VLOOKUP(C6755,[1]!Location_Data[#Data],2,0)</f>
        <v>San Mateo</v>
      </c>
      <c r="N6755" t="str">
        <f>VLOOKUP(D6755,[1]!Salespeople_Data[#Data],2,0)</f>
        <v>Henry Nelson</v>
      </c>
      <c r="O6755" t="str">
        <f>VLOOKUP(E6755,[1]!Customer_Data[#Data],2,0)</f>
        <v>Samuel Price</v>
      </c>
      <c r="P6755" s="15">
        <f t="shared" si="630"/>
        <v>1</v>
      </c>
      <c r="Q6755">
        <f t="shared" si="631"/>
        <v>8</v>
      </c>
      <c r="R6755">
        <f t="shared" si="632"/>
        <v>2019</v>
      </c>
    </row>
    <row r="6756" spans="1:18" x14ac:dyDescent="0.25">
      <c r="A6756" s="6" t="s">
        <v>7781</v>
      </c>
      <c r="B6756" s="6" t="s">
        <v>232</v>
      </c>
      <c r="C6756" s="6" t="s">
        <v>79</v>
      </c>
      <c r="D6756" s="6" t="s">
        <v>345</v>
      </c>
      <c r="E6756" s="6" t="s">
        <v>473</v>
      </c>
      <c r="F6756" s="10">
        <v>43638</v>
      </c>
      <c r="G6756" s="6">
        <v>1</v>
      </c>
      <c r="H6756" s="11">
        <f>VLOOKUP(B6756,[1]!Product_Data[#Data],4,0)</f>
        <v>1119</v>
      </c>
      <c r="I6756" s="11">
        <f>VLOOKUP(B6756,[1]!Product_Data[#Data],3,0)</f>
        <v>683</v>
      </c>
      <c r="J6756" s="11">
        <f t="shared" si="633"/>
        <v>683</v>
      </c>
      <c r="K6756" s="11">
        <f t="shared" si="634"/>
        <v>1119</v>
      </c>
      <c r="L6756" s="11">
        <f t="shared" si="635"/>
        <v>436</v>
      </c>
      <c r="M6756" t="str">
        <f>VLOOKUP(C6756,[1]!Location_Data[#Data],2,0)</f>
        <v>Palmdale</v>
      </c>
      <c r="N6756" t="str">
        <f>VLOOKUP(D6756,[1]!Salespeople_Data[#Data],2,0)</f>
        <v>Larry Marshall</v>
      </c>
      <c r="O6756" t="str">
        <f>VLOOKUP(E6756,[1]!Customer_Data[#Data],2,0)</f>
        <v>Richard Hudson</v>
      </c>
      <c r="P6756" s="15">
        <f t="shared" si="630"/>
        <v>7</v>
      </c>
      <c r="Q6756">
        <f t="shared" si="631"/>
        <v>6</v>
      </c>
      <c r="R6756">
        <f t="shared" si="632"/>
        <v>2019</v>
      </c>
    </row>
    <row r="6757" spans="1:18" x14ac:dyDescent="0.25">
      <c r="A6757" s="6" t="s">
        <v>7782</v>
      </c>
      <c r="B6757" s="6" t="s">
        <v>13</v>
      </c>
      <c r="C6757" s="6" t="s">
        <v>135</v>
      </c>
      <c r="D6757" s="6" t="s">
        <v>30</v>
      </c>
      <c r="E6757" s="6" t="s">
        <v>1560</v>
      </c>
      <c r="F6757" s="10">
        <v>43514</v>
      </c>
      <c r="G6757" s="6">
        <v>1</v>
      </c>
      <c r="H6757" s="11">
        <f>VLOOKUP(B6757,[1]!Product_Data[#Data],4,0)</f>
        <v>1022</v>
      </c>
      <c r="I6757" s="11">
        <f>VLOOKUP(B6757,[1]!Product_Data[#Data],3,0)</f>
        <v>818</v>
      </c>
      <c r="J6757" s="11">
        <f t="shared" si="633"/>
        <v>818</v>
      </c>
      <c r="K6757" s="11">
        <f t="shared" si="634"/>
        <v>1022</v>
      </c>
      <c r="L6757" s="11">
        <f t="shared" si="635"/>
        <v>204</v>
      </c>
      <c r="M6757" t="str">
        <f>VLOOKUP(C6757,[1]!Location_Data[#Data],2,0)</f>
        <v>Oxnard</v>
      </c>
      <c r="N6757" t="str">
        <f>VLOOKUP(D6757,[1]!Salespeople_Data[#Data],2,0)</f>
        <v>Carl Hall</v>
      </c>
      <c r="O6757" t="str">
        <f>VLOOKUP(E6757,[1]!Customer_Data[#Data],2,0)</f>
        <v>Joe Hanson</v>
      </c>
      <c r="P6757" s="15">
        <f t="shared" si="630"/>
        <v>2</v>
      </c>
      <c r="Q6757">
        <f t="shared" si="631"/>
        <v>2</v>
      </c>
      <c r="R6757">
        <f t="shared" si="632"/>
        <v>2019</v>
      </c>
    </row>
    <row r="6758" spans="1:18" x14ac:dyDescent="0.25">
      <c r="A6758" s="6" t="s">
        <v>7783</v>
      </c>
      <c r="B6758" s="6" t="s">
        <v>400</v>
      </c>
      <c r="C6758" s="6" t="s">
        <v>195</v>
      </c>
      <c r="D6758" s="6" t="s">
        <v>101</v>
      </c>
      <c r="E6758" s="6" t="s">
        <v>2319</v>
      </c>
      <c r="F6758" s="10">
        <v>43525</v>
      </c>
      <c r="G6758" s="6">
        <v>3</v>
      </c>
      <c r="H6758" s="11">
        <f>VLOOKUP(B6758,[1]!Product_Data[#Data],4,0)</f>
        <v>886</v>
      </c>
      <c r="I6758" s="11">
        <f>VLOOKUP(B6758,[1]!Product_Data[#Data],3,0)</f>
        <v>478</v>
      </c>
      <c r="J6758" s="11">
        <f t="shared" si="633"/>
        <v>1434</v>
      </c>
      <c r="K6758" s="11">
        <f t="shared" si="634"/>
        <v>2658</v>
      </c>
      <c r="L6758" s="11">
        <f t="shared" si="635"/>
        <v>1224</v>
      </c>
      <c r="M6758" t="str">
        <f>VLOOKUP(C6758,[1]!Location_Data[#Data],2,0)</f>
        <v>Pomona</v>
      </c>
      <c r="N6758" t="str">
        <f>VLOOKUP(D6758,[1]!Salespeople_Data[#Data],2,0)</f>
        <v>Scott Clark</v>
      </c>
      <c r="O6758" t="str">
        <f>VLOOKUP(E6758,[1]!Customer_Data[#Data],2,0)</f>
        <v>Kenneth Ross</v>
      </c>
      <c r="P6758" s="15">
        <f t="shared" si="630"/>
        <v>6</v>
      </c>
      <c r="Q6758">
        <f t="shared" si="631"/>
        <v>3</v>
      </c>
      <c r="R6758">
        <f t="shared" si="632"/>
        <v>2019</v>
      </c>
    </row>
    <row r="6759" spans="1:18" x14ac:dyDescent="0.25">
      <c r="A6759" s="6" t="s">
        <v>7784</v>
      </c>
      <c r="B6759" s="6" t="s">
        <v>69</v>
      </c>
      <c r="C6759" s="6" t="s">
        <v>66</v>
      </c>
      <c r="D6759" s="6" t="s">
        <v>165</v>
      </c>
      <c r="E6759" s="6" t="s">
        <v>856</v>
      </c>
      <c r="F6759" s="10">
        <v>43826</v>
      </c>
      <c r="G6759" s="6">
        <v>1</v>
      </c>
      <c r="H6759" s="11">
        <f>VLOOKUP(B6759,[1]!Product_Data[#Data],4,0)</f>
        <v>1351</v>
      </c>
      <c r="I6759" s="11">
        <f>VLOOKUP(B6759,[1]!Product_Data[#Data],3,0)</f>
        <v>1108</v>
      </c>
      <c r="J6759" s="11">
        <f t="shared" si="633"/>
        <v>1108</v>
      </c>
      <c r="K6759" s="11">
        <f t="shared" si="634"/>
        <v>1351</v>
      </c>
      <c r="L6759" s="11">
        <f t="shared" si="635"/>
        <v>243</v>
      </c>
      <c r="M6759" t="str">
        <f>VLOOKUP(C6759,[1]!Location_Data[#Data],2,0)</f>
        <v>Ontario</v>
      </c>
      <c r="N6759" t="str">
        <f>VLOOKUP(D6759,[1]!Salespeople_Data[#Data],2,0)</f>
        <v>Joe Sims</v>
      </c>
      <c r="O6759" t="str">
        <f>VLOOKUP(E6759,[1]!Customer_Data[#Data],2,0)</f>
        <v>Jesse Wells</v>
      </c>
      <c r="P6759" s="15">
        <f t="shared" si="630"/>
        <v>6</v>
      </c>
      <c r="Q6759">
        <f t="shared" si="631"/>
        <v>12</v>
      </c>
      <c r="R6759">
        <f t="shared" si="632"/>
        <v>2019</v>
      </c>
    </row>
    <row r="6760" spans="1:18" x14ac:dyDescent="0.25">
      <c r="A6760" s="6" t="s">
        <v>7785</v>
      </c>
      <c r="B6760" s="6" t="s">
        <v>311</v>
      </c>
      <c r="C6760" s="6" t="s">
        <v>140</v>
      </c>
      <c r="D6760" s="6" t="s">
        <v>141</v>
      </c>
      <c r="E6760" s="6" t="s">
        <v>1784</v>
      </c>
      <c r="F6760" s="10">
        <v>43466</v>
      </c>
      <c r="G6760" s="6">
        <v>1</v>
      </c>
      <c r="H6760" s="11">
        <f>VLOOKUP(B6760,[1]!Product_Data[#Data],4,0)</f>
        <v>1743</v>
      </c>
      <c r="I6760" s="11">
        <f>VLOOKUP(B6760,[1]!Product_Data[#Data],3,0)</f>
        <v>872</v>
      </c>
      <c r="J6760" s="11">
        <f t="shared" si="633"/>
        <v>872</v>
      </c>
      <c r="K6760" s="11">
        <f t="shared" si="634"/>
        <v>1743</v>
      </c>
      <c r="L6760" s="11">
        <f t="shared" si="635"/>
        <v>871</v>
      </c>
      <c r="M6760" t="str">
        <f>VLOOKUP(C6760,[1]!Location_Data[#Data],2,0)</f>
        <v>Salinas</v>
      </c>
      <c r="N6760" t="str">
        <f>VLOOKUP(D6760,[1]!Salespeople_Data[#Data],2,0)</f>
        <v>Arthur Mccoy</v>
      </c>
      <c r="O6760" t="str">
        <f>VLOOKUP(E6760,[1]!Customer_Data[#Data],2,0)</f>
        <v>Louis White</v>
      </c>
      <c r="P6760" s="15">
        <f t="shared" si="630"/>
        <v>3</v>
      </c>
      <c r="Q6760">
        <f t="shared" si="631"/>
        <v>1</v>
      </c>
      <c r="R6760">
        <f t="shared" si="632"/>
        <v>2019</v>
      </c>
    </row>
    <row r="6761" spans="1:18" x14ac:dyDescent="0.25">
      <c r="A6761" s="6" t="s">
        <v>7786</v>
      </c>
      <c r="B6761" s="6" t="s">
        <v>271</v>
      </c>
      <c r="C6761" s="6" t="s">
        <v>467</v>
      </c>
      <c r="D6761" s="6" t="s">
        <v>25</v>
      </c>
      <c r="E6761" s="6" t="s">
        <v>1461</v>
      </c>
      <c r="F6761" s="10">
        <v>43578</v>
      </c>
      <c r="G6761" s="6">
        <v>2</v>
      </c>
      <c r="H6761" s="11">
        <f>VLOOKUP(B6761,[1]!Product_Data[#Data],4,0)</f>
        <v>1587</v>
      </c>
      <c r="I6761" s="11">
        <f>VLOOKUP(B6761,[1]!Product_Data[#Data],3,0)</f>
        <v>1301</v>
      </c>
      <c r="J6761" s="11">
        <f t="shared" si="633"/>
        <v>2602</v>
      </c>
      <c r="K6761" s="11">
        <f t="shared" si="634"/>
        <v>3174</v>
      </c>
      <c r="L6761" s="11">
        <f t="shared" si="635"/>
        <v>572</v>
      </c>
      <c r="M6761" t="str">
        <f>VLOOKUP(C6761,[1]!Location_Data[#Data],2,0)</f>
        <v>Garden Grove</v>
      </c>
      <c r="N6761" t="str">
        <f>VLOOKUP(D6761,[1]!Salespeople_Data[#Data],2,0)</f>
        <v>Brian Davis</v>
      </c>
      <c r="O6761" t="str">
        <f>VLOOKUP(E6761,[1]!Customer_Data[#Data],2,0)</f>
        <v>Raymond Young</v>
      </c>
      <c r="P6761" s="15">
        <f t="shared" si="630"/>
        <v>3</v>
      </c>
      <c r="Q6761">
        <f t="shared" si="631"/>
        <v>4</v>
      </c>
      <c r="R6761">
        <f t="shared" si="632"/>
        <v>2019</v>
      </c>
    </row>
    <row r="6762" spans="1:18" x14ac:dyDescent="0.25">
      <c r="A6762" s="6" t="s">
        <v>7787</v>
      </c>
      <c r="B6762" s="6" t="s">
        <v>370</v>
      </c>
      <c r="C6762" s="6" t="s">
        <v>249</v>
      </c>
      <c r="D6762" s="6" t="s">
        <v>413</v>
      </c>
      <c r="E6762" s="6" t="s">
        <v>829</v>
      </c>
      <c r="F6762" s="10">
        <v>43482</v>
      </c>
      <c r="G6762" s="6">
        <v>1</v>
      </c>
      <c r="H6762" s="11">
        <f>VLOOKUP(B6762,[1]!Product_Data[#Data],4,0)</f>
        <v>771</v>
      </c>
      <c r="I6762" s="11">
        <f>VLOOKUP(B6762,[1]!Product_Data[#Data],3,0)</f>
        <v>648</v>
      </c>
      <c r="J6762" s="11">
        <f t="shared" si="633"/>
        <v>648</v>
      </c>
      <c r="K6762" s="11">
        <f t="shared" si="634"/>
        <v>771</v>
      </c>
      <c r="L6762" s="11">
        <f t="shared" si="635"/>
        <v>123</v>
      </c>
      <c r="M6762" t="str">
        <f>VLOOKUP(C6762,[1]!Location_Data[#Data],2,0)</f>
        <v>Roseville</v>
      </c>
      <c r="N6762" t="str">
        <f>VLOOKUP(D6762,[1]!Salespeople_Data[#Data],2,0)</f>
        <v>Kenneth Bradley</v>
      </c>
      <c r="O6762" t="str">
        <f>VLOOKUP(E6762,[1]!Customer_Data[#Data],2,0)</f>
        <v>Shawn Ray</v>
      </c>
      <c r="P6762" s="15">
        <f t="shared" si="630"/>
        <v>5</v>
      </c>
      <c r="Q6762">
        <f t="shared" si="631"/>
        <v>1</v>
      </c>
      <c r="R6762">
        <f t="shared" si="632"/>
        <v>2019</v>
      </c>
    </row>
    <row r="6763" spans="1:18" x14ac:dyDescent="0.25">
      <c r="A6763" s="6" t="s">
        <v>7788</v>
      </c>
      <c r="B6763" s="6" t="s">
        <v>348</v>
      </c>
      <c r="C6763" s="6" t="s">
        <v>377</v>
      </c>
      <c r="D6763" s="6" t="s">
        <v>141</v>
      </c>
      <c r="E6763" s="6" t="s">
        <v>3134</v>
      </c>
      <c r="F6763" s="10">
        <v>43531</v>
      </c>
      <c r="G6763" s="6">
        <v>4</v>
      </c>
      <c r="H6763" s="11">
        <f>VLOOKUP(B6763,[1]!Product_Data[#Data],4,0)</f>
        <v>603</v>
      </c>
      <c r="I6763" s="11">
        <f>VLOOKUP(B6763,[1]!Product_Data[#Data],3,0)</f>
        <v>416</v>
      </c>
      <c r="J6763" s="11">
        <f t="shared" si="633"/>
        <v>1664</v>
      </c>
      <c r="K6763" s="11">
        <f t="shared" si="634"/>
        <v>2412</v>
      </c>
      <c r="L6763" s="11">
        <f t="shared" si="635"/>
        <v>748</v>
      </c>
      <c r="M6763" t="str">
        <f>VLOOKUP(C6763,[1]!Location_Data[#Data],2,0)</f>
        <v>San Diego</v>
      </c>
      <c r="N6763" t="str">
        <f>VLOOKUP(D6763,[1]!Salespeople_Data[#Data],2,0)</f>
        <v>Arthur Mccoy</v>
      </c>
      <c r="O6763" t="str">
        <f>VLOOKUP(E6763,[1]!Customer_Data[#Data],2,0)</f>
        <v>Juan Hunt</v>
      </c>
      <c r="P6763" s="15">
        <f t="shared" si="630"/>
        <v>5</v>
      </c>
      <c r="Q6763">
        <f t="shared" si="631"/>
        <v>3</v>
      </c>
      <c r="R6763">
        <f t="shared" si="632"/>
        <v>2019</v>
      </c>
    </row>
    <row r="6764" spans="1:18" x14ac:dyDescent="0.25">
      <c r="A6764" s="6" t="s">
        <v>7789</v>
      </c>
      <c r="B6764" s="6" t="s">
        <v>200</v>
      </c>
      <c r="C6764" s="6" t="s">
        <v>145</v>
      </c>
      <c r="D6764" s="6" t="s">
        <v>63</v>
      </c>
      <c r="E6764" s="6" t="s">
        <v>281</v>
      </c>
      <c r="F6764" s="10">
        <v>43756</v>
      </c>
      <c r="G6764" s="6">
        <v>2</v>
      </c>
      <c r="H6764" s="11">
        <f>VLOOKUP(B6764,[1]!Product_Data[#Data],4,0)</f>
        <v>315</v>
      </c>
      <c r="I6764" s="11">
        <f>VLOOKUP(B6764,[1]!Product_Data[#Data],3,0)</f>
        <v>208</v>
      </c>
      <c r="J6764" s="11">
        <f t="shared" si="633"/>
        <v>416</v>
      </c>
      <c r="K6764" s="11">
        <f t="shared" si="634"/>
        <v>630</v>
      </c>
      <c r="L6764" s="11">
        <f t="shared" si="635"/>
        <v>214</v>
      </c>
      <c r="M6764" t="str">
        <f>VLOOKUP(C6764,[1]!Location_Data[#Data],2,0)</f>
        <v>Santa Maria</v>
      </c>
      <c r="N6764" t="str">
        <f>VLOOKUP(D6764,[1]!Salespeople_Data[#Data],2,0)</f>
        <v>Jeremy Mendoza</v>
      </c>
      <c r="O6764" t="str">
        <f>VLOOKUP(E6764,[1]!Customer_Data[#Data],2,0)</f>
        <v>Joshua Hunt</v>
      </c>
      <c r="P6764" s="15">
        <f t="shared" si="630"/>
        <v>6</v>
      </c>
      <c r="Q6764">
        <f t="shared" si="631"/>
        <v>10</v>
      </c>
      <c r="R6764">
        <f t="shared" si="632"/>
        <v>2019</v>
      </c>
    </row>
    <row r="6765" spans="1:18" x14ac:dyDescent="0.25">
      <c r="A6765" s="6" t="s">
        <v>7790</v>
      </c>
      <c r="B6765" s="6" t="s">
        <v>421</v>
      </c>
      <c r="C6765" s="6" t="s">
        <v>355</v>
      </c>
      <c r="D6765" s="6" t="s">
        <v>101</v>
      </c>
      <c r="E6765" s="6" t="s">
        <v>774</v>
      </c>
      <c r="F6765" s="10">
        <v>43498</v>
      </c>
      <c r="G6765" s="6">
        <v>4</v>
      </c>
      <c r="H6765" s="11">
        <f>VLOOKUP(B6765,[1]!Product_Data[#Data],4,0)</f>
        <v>826</v>
      </c>
      <c r="I6765" s="11">
        <f>VLOOKUP(B6765,[1]!Product_Data[#Data],3,0)</f>
        <v>562</v>
      </c>
      <c r="J6765" s="11">
        <f t="shared" si="633"/>
        <v>2248</v>
      </c>
      <c r="K6765" s="11">
        <f t="shared" si="634"/>
        <v>3304</v>
      </c>
      <c r="L6765" s="11">
        <f t="shared" si="635"/>
        <v>1056</v>
      </c>
      <c r="M6765" t="str">
        <f>VLOOKUP(C6765,[1]!Location_Data[#Data],2,0)</f>
        <v>Burbank</v>
      </c>
      <c r="N6765" t="str">
        <f>VLOOKUP(D6765,[1]!Salespeople_Data[#Data],2,0)</f>
        <v>Scott Clark</v>
      </c>
      <c r="O6765" t="str">
        <f>VLOOKUP(E6765,[1]!Customer_Data[#Data],2,0)</f>
        <v>Douglas Kennedy</v>
      </c>
      <c r="P6765" s="15">
        <f t="shared" si="630"/>
        <v>7</v>
      </c>
      <c r="Q6765">
        <f t="shared" si="631"/>
        <v>2</v>
      </c>
      <c r="R6765">
        <f t="shared" si="632"/>
        <v>2019</v>
      </c>
    </row>
    <row r="6766" spans="1:18" x14ac:dyDescent="0.25">
      <c r="A6766" s="6" t="s">
        <v>7791</v>
      </c>
      <c r="B6766" s="6" t="s">
        <v>8</v>
      </c>
      <c r="C6766" s="6" t="s">
        <v>249</v>
      </c>
      <c r="D6766" s="6" t="s">
        <v>413</v>
      </c>
      <c r="E6766" s="6" t="s">
        <v>1152</v>
      </c>
      <c r="F6766" s="10">
        <v>43681</v>
      </c>
      <c r="G6766" s="6">
        <v>2</v>
      </c>
      <c r="H6766" s="11">
        <f>VLOOKUP(B6766,[1]!Product_Data[#Data],4,0)</f>
        <v>1522</v>
      </c>
      <c r="I6766" s="11">
        <f>VLOOKUP(B6766,[1]!Product_Data[#Data],3,0)</f>
        <v>791</v>
      </c>
      <c r="J6766" s="11">
        <f t="shared" si="633"/>
        <v>1582</v>
      </c>
      <c r="K6766" s="11">
        <f t="shared" si="634"/>
        <v>3044</v>
      </c>
      <c r="L6766" s="11">
        <f t="shared" si="635"/>
        <v>1462</v>
      </c>
      <c r="M6766" t="str">
        <f>VLOOKUP(C6766,[1]!Location_Data[#Data],2,0)</f>
        <v>Roseville</v>
      </c>
      <c r="N6766" t="str">
        <f>VLOOKUP(D6766,[1]!Salespeople_Data[#Data],2,0)</f>
        <v>Kenneth Bradley</v>
      </c>
      <c r="O6766" t="str">
        <f>VLOOKUP(E6766,[1]!Customer_Data[#Data],2,0)</f>
        <v>Richard Young</v>
      </c>
      <c r="P6766" s="15">
        <f t="shared" si="630"/>
        <v>1</v>
      </c>
      <c r="Q6766">
        <f t="shared" si="631"/>
        <v>8</v>
      </c>
      <c r="R6766">
        <f t="shared" si="632"/>
        <v>2019</v>
      </c>
    </row>
    <row r="6767" spans="1:18" x14ac:dyDescent="0.25">
      <c r="A6767" s="6" t="s">
        <v>7792</v>
      </c>
      <c r="B6767" s="6" t="s">
        <v>238</v>
      </c>
      <c r="C6767" s="6" t="s">
        <v>276</v>
      </c>
      <c r="D6767" s="6" t="s">
        <v>35</v>
      </c>
      <c r="E6767" s="6" t="s">
        <v>2056</v>
      </c>
      <c r="F6767" s="10">
        <v>43608</v>
      </c>
      <c r="G6767" s="6">
        <v>1</v>
      </c>
      <c r="H6767" s="11">
        <f>VLOOKUP(B6767,[1]!Product_Data[#Data],4,0)</f>
        <v>871</v>
      </c>
      <c r="I6767" s="11">
        <f>VLOOKUP(B6767,[1]!Product_Data[#Data],3,0)</f>
        <v>540</v>
      </c>
      <c r="J6767" s="11">
        <f t="shared" si="633"/>
        <v>540</v>
      </c>
      <c r="K6767" s="11">
        <f t="shared" si="634"/>
        <v>871</v>
      </c>
      <c r="L6767" s="11">
        <f t="shared" si="635"/>
        <v>331</v>
      </c>
      <c r="M6767" t="str">
        <f>VLOOKUP(C6767,[1]!Location_Data[#Data],2,0)</f>
        <v>Orange</v>
      </c>
      <c r="N6767" t="str">
        <f>VLOOKUP(D6767,[1]!Salespeople_Data[#Data],2,0)</f>
        <v>Charles Harper</v>
      </c>
      <c r="O6767" t="str">
        <f>VLOOKUP(E6767,[1]!Customer_Data[#Data],2,0)</f>
        <v>Wayne Gardner</v>
      </c>
      <c r="P6767" s="15">
        <f t="shared" si="630"/>
        <v>5</v>
      </c>
      <c r="Q6767">
        <f t="shared" si="631"/>
        <v>5</v>
      </c>
      <c r="R6767">
        <f t="shared" si="632"/>
        <v>2019</v>
      </c>
    </row>
    <row r="6768" spans="1:18" x14ac:dyDescent="0.25">
      <c r="A6768" s="6" t="s">
        <v>7793</v>
      </c>
      <c r="B6768" s="6" t="s">
        <v>132</v>
      </c>
      <c r="C6768" s="6" t="s">
        <v>469</v>
      </c>
      <c r="D6768" s="6" t="s">
        <v>356</v>
      </c>
      <c r="E6768" s="6" t="s">
        <v>183</v>
      </c>
      <c r="F6768" s="10">
        <v>43514</v>
      </c>
      <c r="G6768" s="6">
        <v>4</v>
      </c>
      <c r="H6768" s="11">
        <f>VLOOKUP(B6768,[1]!Product_Data[#Data],4,0)</f>
        <v>2091</v>
      </c>
      <c r="I6768" s="11">
        <f>VLOOKUP(B6768,[1]!Product_Data[#Data],3,0)</f>
        <v>1485</v>
      </c>
      <c r="J6768" s="11">
        <f t="shared" si="633"/>
        <v>5940</v>
      </c>
      <c r="K6768" s="11">
        <f t="shared" si="634"/>
        <v>8364</v>
      </c>
      <c r="L6768" s="11">
        <f t="shared" si="635"/>
        <v>2424</v>
      </c>
      <c r="M6768" t="str">
        <f>VLOOKUP(C6768,[1]!Location_Data[#Data],2,0)</f>
        <v>Escondido</v>
      </c>
      <c r="N6768" t="str">
        <f>VLOOKUP(D6768,[1]!Salespeople_Data[#Data],2,0)</f>
        <v>Jimmy Young</v>
      </c>
      <c r="O6768" t="str">
        <f>VLOOKUP(E6768,[1]!Customer_Data[#Data],2,0)</f>
        <v>Jerry Reed</v>
      </c>
      <c r="P6768" s="15">
        <f t="shared" si="630"/>
        <v>2</v>
      </c>
      <c r="Q6768">
        <f t="shared" si="631"/>
        <v>2</v>
      </c>
      <c r="R6768">
        <f t="shared" si="632"/>
        <v>2019</v>
      </c>
    </row>
    <row r="6769" spans="1:18" x14ac:dyDescent="0.25">
      <c r="A6769" s="6" t="s">
        <v>7794</v>
      </c>
      <c r="B6769" s="6" t="s">
        <v>228</v>
      </c>
      <c r="C6769" s="6" t="s">
        <v>322</v>
      </c>
      <c r="D6769" s="6" t="s">
        <v>356</v>
      </c>
      <c r="E6769" s="6" t="s">
        <v>1244</v>
      </c>
      <c r="F6769" s="10">
        <v>43797</v>
      </c>
      <c r="G6769" s="6">
        <v>1</v>
      </c>
      <c r="H6769" s="11">
        <f>VLOOKUP(B6769,[1]!Product_Data[#Data],4,0)</f>
        <v>1862</v>
      </c>
      <c r="I6769" s="11">
        <f>VLOOKUP(B6769,[1]!Product_Data[#Data],3,0)</f>
        <v>1173</v>
      </c>
      <c r="J6769" s="11">
        <f t="shared" si="633"/>
        <v>1173</v>
      </c>
      <c r="K6769" s="11">
        <f t="shared" si="634"/>
        <v>1862</v>
      </c>
      <c r="L6769" s="11">
        <f t="shared" si="635"/>
        <v>689</v>
      </c>
      <c r="M6769" t="str">
        <f>VLOOKUP(C6769,[1]!Location_Data[#Data],2,0)</f>
        <v>Rancho Cucamonga</v>
      </c>
      <c r="N6769" t="str">
        <f>VLOOKUP(D6769,[1]!Salespeople_Data[#Data],2,0)</f>
        <v>Jimmy Young</v>
      </c>
      <c r="O6769" t="str">
        <f>VLOOKUP(E6769,[1]!Customer_Data[#Data],2,0)</f>
        <v>Jesse Garrett</v>
      </c>
      <c r="P6769" s="15">
        <f t="shared" si="630"/>
        <v>5</v>
      </c>
      <c r="Q6769">
        <f t="shared" si="631"/>
        <v>11</v>
      </c>
      <c r="R6769">
        <f t="shared" si="632"/>
        <v>2019</v>
      </c>
    </row>
    <row r="6770" spans="1:18" x14ac:dyDescent="0.25">
      <c r="A6770" s="6" t="s">
        <v>7795</v>
      </c>
      <c r="B6770" s="6" t="s">
        <v>431</v>
      </c>
      <c r="C6770" s="6" t="s">
        <v>174</v>
      </c>
      <c r="D6770" s="6" t="s">
        <v>10</v>
      </c>
      <c r="E6770" s="6" t="s">
        <v>1605</v>
      </c>
      <c r="F6770" s="10">
        <v>43802</v>
      </c>
      <c r="G6770" s="6">
        <v>1</v>
      </c>
      <c r="H6770" s="11">
        <f>VLOOKUP(B6770,[1]!Product_Data[#Data],4,0)</f>
        <v>290</v>
      </c>
      <c r="I6770" s="11">
        <f>VLOOKUP(B6770,[1]!Product_Data[#Data],3,0)</f>
        <v>200</v>
      </c>
      <c r="J6770" s="11">
        <f t="shared" si="633"/>
        <v>200</v>
      </c>
      <c r="K6770" s="11">
        <f t="shared" si="634"/>
        <v>290</v>
      </c>
      <c r="L6770" s="11">
        <f t="shared" si="635"/>
        <v>90</v>
      </c>
      <c r="M6770" t="str">
        <f>VLOOKUP(C6770,[1]!Location_Data[#Data],2,0)</f>
        <v>Norwalk</v>
      </c>
      <c r="N6770" t="str">
        <f>VLOOKUP(D6770,[1]!Salespeople_Data[#Data],2,0)</f>
        <v>Justin Lynch</v>
      </c>
      <c r="O6770" t="str">
        <f>VLOOKUP(E6770,[1]!Customer_Data[#Data],2,0)</f>
        <v>Phillip Morrison</v>
      </c>
      <c r="P6770" s="15">
        <f t="shared" si="630"/>
        <v>3</v>
      </c>
      <c r="Q6770">
        <f t="shared" si="631"/>
        <v>12</v>
      </c>
      <c r="R6770">
        <f t="shared" si="632"/>
        <v>2019</v>
      </c>
    </row>
    <row r="6771" spans="1:18" x14ac:dyDescent="0.25">
      <c r="A6771" s="6" t="s">
        <v>7796</v>
      </c>
      <c r="B6771" s="6" t="s">
        <v>18</v>
      </c>
      <c r="C6771" s="6" t="s">
        <v>224</v>
      </c>
      <c r="D6771" s="6" t="s">
        <v>239</v>
      </c>
      <c r="E6771" s="6" t="s">
        <v>406</v>
      </c>
      <c r="F6771" s="10">
        <v>43710</v>
      </c>
      <c r="G6771" s="6">
        <v>1</v>
      </c>
      <c r="H6771" s="11">
        <f>VLOOKUP(B6771,[1]!Product_Data[#Data],4,0)</f>
        <v>880</v>
      </c>
      <c r="I6771" s="11">
        <f>VLOOKUP(B6771,[1]!Product_Data[#Data],3,0)</f>
        <v>634</v>
      </c>
      <c r="J6771" s="11">
        <f t="shared" si="633"/>
        <v>634</v>
      </c>
      <c r="K6771" s="11">
        <f t="shared" si="634"/>
        <v>880</v>
      </c>
      <c r="L6771" s="11">
        <f t="shared" si="635"/>
        <v>246</v>
      </c>
      <c r="M6771" t="str">
        <f>VLOOKUP(C6771,[1]!Location_Data[#Data],2,0)</f>
        <v>Huntington Beach</v>
      </c>
      <c r="N6771" t="str">
        <f>VLOOKUP(D6771,[1]!Salespeople_Data[#Data],2,0)</f>
        <v>John Reyes</v>
      </c>
      <c r="O6771" t="str">
        <f>VLOOKUP(E6771,[1]!Customer_Data[#Data],2,0)</f>
        <v>Phillip Harvey</v>
      </c>
      <c r="P6771" s="15">
        <f t="shared" si="630"/>
        <v>2</v>
      </c>
      <c r="Q6771">
        <f t="shared" si="631"/>
        <v>9</v>
      </c>
      <c r="R6771">
        <f t="shared" si="632"/>
        <v>2019</v>
      </c>
    </row>
    <row r="6772" spans="1:18" x14ac:dyDescent="0.25">
      <c r="A6772" s="6" t="s">
        <v>7797</v>
      </c>
      <c r="B6772" s="6" t="s">
        <v>109</v>
      </c>
      <c r="C6772" s="6" t="s">
        <v>380</v>
      </c>
      <c r="D6772" s="6" t="s">
        <v>10</v>
      </c>
      <c r="E6772" s="6" t="s">
        <v>1637</v>
      </c>
      <c r="F6772" s="10">
        <v>43523</v>
      </c>
      <c r="G6772" s="6">
        <v>1</v>
      </c>
      <c r="H6772" s="11">
        <f>VLOOKUP(B6772,[1]!Product_Data[#Data],4,0)</f>
        <v>1783</v>
      </c>
      <c r="I6772" s="11">
        <f>VLOOKUP(B6772,[1]!Product_Data[#Data],3,0)</f>
        <v>1230</v>
      </c>
      <c r="J6772" s="11">
        <f t="shared" si="633"/>
        <v>1230</v>
      </c>
      <c r="K6772" s="11">
        <f t="shared" si="634"/>
        <v>1783</v>
      </c>
      <c r="L6772" s="11">
        <f t="shared" si="635"/>
        <v>553</v>
      </c>
      <c r="M6772" t="str">
        <f>VLOOKUP(C6772,[1]!Location_Data[#Data],2,0)</f>
        <v>Los Angeles</v>
      </c>
      <c r="N6772" t="str">
        <f>VLOOKUP(D6772,[1]!Salespeople_Data[#Data],2,0)</f>
        <v>Justin Lynch</v>
      </c>
      <c r="O6772" t="str">
        <f>VLOOKUP(E6772,[1]!Customer_Data[#Data],2,0)</f>
        <v>Peter Freeman</v>
      </c>
      <c r="P6772" s="15">
        <f t="shared" si="630"/>
        <v>4</v>
      </c>
      <c r="Q6772">
        <f t="shared" si="631"/>
        <v>2</v>
      </c>
      <c r="R6772">
        <f t="shared" si="632"/>
        <v>2019</v>
      </c>
    </row>
    <row r="6773" spans="1:18" x14ac:dyDescent="0.25">
      <c r="A6773" s="6" t="s">
        <v>7798</v>
      </c>
      <c r="B6773" s="6" t="s">
        <v>289</v>
      </c>
      <c r="C6773" s="6" t="s">
        <v>70</v>
      </c>
      <c r="D6773" s="6" t="s">
        <v>87</v>
      </c>
      <c r="E6773" s="6" t="s">
        <v>2820</v>
      </c>
      <c r="F6773" s="10">
        <v>43677</v>
      </c>
      <c r="G6773" s="6">
        <v>1</v>
      </c>
      <c r="H6773" s="11">
        <f>VLOOKUP(B6773,[1]!Product_Data[#Data],4,0)</f>
        <v>368</v>
      </c>
      <c r="I6773" s="11">
        <f>VLOOKUP(B6773,[1]!Product_Data[#Data],3,0)</f>
        <v>294</v>
      </c>
      <c r="J6773" s="11">
        <f t="shared" si="633"/>
        <v>294</v>
      </c>
      <c r="K6773" s="11">
        <f t="shared" si="634"/>
        <v>368</v>
      </c>
      <c r="L6773" s="11">
        <f t="shared" si="635"/>
        <v>74</v>
      </c>
      <c r="M6773" t="str">
        <f>VLOOKUP(C6773,[1]!Location_Data[#Data],2,0)</f>
        <v>Clovis</v>
      </c>
      <c r="N6773" t="str">
        <f>VLOOKUP(D6773,[1]!Salespeople_Data[#Data],2,0)</f>
        <v>Martin Perry</v>
      </c>
      <c r="O6773" t="str">
        <f>VLOOKUP(E6773,[1]!Customer_Data[#Data],2,0)</f>
        <v>Edward Gonzalez</v>
      </c>
      <c r="P6773" s="15">
        <f t="shared" si="630"/>
        <v>4</v>
      </c>
      <c r="Q6773">
        <f t="shared" si="631"/>
        <v>7</v>
      </c>
      <c r="R6773">
        <f t="shared" si="632"/>
        <v>2019</v>
      </c>
    </row>
    <row r="6774" spans="1:18" x14ac:dyDescent="0.25">
      <c r="A6774" s="6" t="s">
        <v>7799</v>
      </c>
      <c r="B6774" s="6" t="s">
        <v>267</v>
      </c>
      <c r="C6774" s="6" t="s">
        <v>186</v>
      </c>
      <c r="D6774" s="6" t="s">
        <v>40</v>
      </c>
      <c r="E6774" s="6" t="s">
        <v>1764</v>
      </c>
      <c r="F6774" s="10">
        <v>43590</v>
      </c>
      <c r="G6774" s="6">
        <v>1</v>
      </c>
      <c r="H6774" s="11">
        <f>VLOOKUP(B6774,[1]!Product_Data[#Data],4,0)</f>
        <v>400</v>
      </c>
      <c r="I6774" s="11">
        <f>VLOOKUP(B6774,[1]!Product_Data[#Data],3,0)</f>
        <v>208</v>
      </c>
      <c r="J6774" s="11">
        <f t="shared" si="633"/>
        <v>208</v>
      </c>
      <c r="K6774" s="11">
        <f t="shared" si="634"/>
        <v>400</v>
      </c>
      <c r="L6774" s="11">
        <f t="shared" si="635"/>
        <v>192</v>
      </c>
      <c r="M6774" t="str">
        <f>VLOOKUP(C6774,[1]!Location_Data[#Data],2,0)</f>
        <v>Riverside</v>
      </c>
      <c r="N6774" t="str">
        <f>VLOOKUP(D6774,[1]!Salespeople_Data[#Data],2,0)</f>
        <v>Brian Hansen</v>
      </c>
      <c r="O6774" t="str">
        <f>VLOOKUP(E6774,[1]!Customer_Data[#Data],2,0)</f>
        <v>Ralph Cooper</v>
      </c>
      <c r="P6774" s="15">
        <f t="shared" si="630"/>
        <v>1</v>
      </c>
      <c r="Q6774">
        <f t="shared" si="631"/>
        <v>5</v>
      </c>
      <c r="R6774">
        <f t="shared" si="632"/>
        <v>2019</v>
      </c>
    </row>
    <row r="6775" spans="1:18" x14ac:dyDescent="0.25">
      <c r="A6775" s="6" t="s">
        <v>7800</v>
      </c>
      <c r="B6775" s="6" t="s">
        <v>33</v>
      </c>
      <c r="C6775" s="6" t="s">
        <v>380</v>
      </c>
      <c r="D6775" s="6" t="s">
        <v>345</v>
      </c>
      <c r="E6775" s="6" t="s">
        <v>443</v>
      </c>
      <c r="F6775" s="10">
        <v>43528</v>
      </c>
      <c r="G6775" s="6">
        <v>3</v>
      </c>
      <c r="H6775" s="11">
        <f>VLOOKUP(B6775,[1]!Product_Data[#Data],4,0)</f>
        <v>1582</v>
      </c>
      <c r="I6775" s="11">
        <f>VLOOKUP(B6775,[1]!Product_Data[#Data],3,0)</f>
        <v>1234</v>
      </c>
      <c r="J6775" s="11">
        <f t="shared" si="633"/>
        <v>3702</v>
      </c>
      <c r="K6775" s="11">
        <f t="shared" si="634"/>
        <v>4746</v>
      </c>
      <c r="L6775" s="11">
        <f t="shared" si="635"/>
        <v>1044</v>
      </c>
      <c r="M6775" t="str">
        <f>VLOOKUP(C6775,[1]!Location_Data[#Data],2,0)</f>
        <v>Los Angeles</v>
      </c>
      <c r="N6775" t="str">
        <f>VLOOKUP(D6775,[1]!Salespeople_Data[#Data],2,0)</f>
        <v>Larry Marshall</v>
      </c>
      <c r="O6775" t="str">
        <f>VLOOKUP(E6775,[1]!Customer_Data[#Data],2,0)</f>
        <v>Alan Perry</v>
      </c>
      <c r="P6775" s="15">
        <f t="shared" si="630"/>
        <v>2</v>
      </c>
      <c r="Q6775">
        <f t="shared" si="631"/>
        <v>3</v>
      </c>
      <c r="R6775">
        <f t="shared" si="632"/>
        <v>2019</v>
      </c>
    </row>
    <row r="6776" spans="1:18" x14ac:dyDescent="0.25">
      <c r="A6776" s="6" t="s">
        <v>7801</v>
      </c>
      <c r="B6776" s="6" t="s">
        <v>271</v>
      </c>
      <c r="C6776" s="6" t="s">
        <v>29</v>
      </c>
      <c r="D6776" s="6" t="s">
        <v>126</v>
      </c>
      <c r="E6776" s="6" t="s">
        <v>2586</v>
      </c>
      <c r="F6776" s="10">
        <v>43644</v>
      </c>
      <c r="G6776" s="6">
        <v>2</v>
      </c>
      <c r="H6776" s="11">
        <f>VLOOKUP(B6776,[1]!Product_Data[#Data],4,0)</f>
        <v>1587</v>
      </c>
      <c r="I6776" s="11">
        <f>VLOOKUP(B6776,[1]!Product_Data[#Data],3,0)</f>
        <v>1301</v>
      </c>
      <c r="J6776" s="11">
        <f t="shared" si="633"/>
        <v>2602</v>
      </c>
      <c r="K6776" s="11">
        <f t="shared" si="634"/>
        <v>3174</v>
      </c>
      <c r="L6776" s="11">
        <f t="shared" si="635"/>
        <v>572</v>
      </c>
      <c r="M6776" t="str">
        <f>VLOOKUP(C6776,[1]!Location_Data[#Data],2,0)</f>
        <v>Santa Ana</v>
      </c>
      <c r="N6776" t="str">
        <f>VLOOKUP(D6776,[1]!Salespeople_Data[#Data],2,0)</f>
        <v>Larry Castillo</v>
      </c>
      <c r="O6776" t="str">
        <f>VLOOKUP(E6776,[1]!Customer_Data[#Data],2,0)</f>
        <v>Steve Tucker</v>
      </c>
      <c r="P6776" s="15">
        <f t="shared" si="630"/>
        <v>6</v>
      </c>
      <c r="Q6776">
        <f t="shared" si="631"/>
        <v>6</v>
      </c>
      <c r="R6776">
        <f t="shared" si="632"/>
        <v>2019</v>
      </c>
    </row>
    <row r="6777" spans="1:18" x14ac:dyDescent="0.25">
      <c r="A6777" s="6" t="s">
        <v>7802</v>
      </c>
      <c r="B6777" s="6" t="s">
        <v>203</v>
      </c>
      <c r="C6777" s="6" t="s">
        <v>135</v>
      </c>
      <c r="D6777" s="6" t="s">
        <v>101</v>
      </c>
      <c r="E6777" s="6" t="s">
        <v>1383</v>
      </c>
      <c r="F6777" s="10">
        <v>43563</v>
      </c>
      <c r="G6777" s="6">
        <v>1</v>
      </c>
      <c r="H6777" s="11">
        <f>VLOOKUP(B6777,[1]!Product_Data[#Data],4,0)</f>
        <v>1414</v>
      </c>
      <c r="I6777" s="11">
        <f>VLOOKUP(B6777,[1]!Product_Data[#Data],3,0)</f>
        <v>962</v>
      </c>
      <c r="J6777" s="11">
        <f t="shared" si="633"/>
        <v>962</v>
      </c>
      <c r="K6777" s="11">
        <f t="shared" si="634"/>
        <v>1414</v>
      </c>
      <c r="L6777" s="11">
        <f t="shared" si="635"/>
        <v>452</v>
      </c>
      <c r="M6777" t="str">
        <f>VLOOKUP(C6777,[1]!Location_Data[#Data],2,0)</f>
        <v>Oxnard</v>
      </c>
      <c r="N6777" t="str">
        <f>VLOOKUP(D6777,[1]!Salespeople_Data[#Data],2,0)</f>
        <v>Scott Clark</v>
      </c>
      <c r="O6777" t="str">
        <f>VLOOKUP(E6777,[1]!Customer_Data[#Data],2,0)</f>
        <v>Bobby Coleman</v>
      </c>
      <c r="P6777" s="15">
        <f t="shared" si="630"/>
        <v>2</v>
      </c>
      <c r="Q6777">
        <f t="shared" si="631"/>
        <v>4</v>
      </c>
      <c r="R6777">
        <f t="shared" si="632"/>
        <v>2019</v>
      </c>
    </row>
    <row r="6778" spans="1:18" x14ac:dyDescent="0.25">
      <c r="A6778" s="6" t="s">
        <v>7803</v>
      </c>
      <c r="B6778" s="6" t="s">
        <v>348</v>
      </c>
      <c r="C6778" s="6" t="s">
        <v>190</v>
      </c>
      <c r="D6778" s="6" t="s">
        <v>58</v>
      </c>
      <c r="E6778" s="6" t="s">
        <v>3085</v>
      </c>
      <c r="F6778" s="10">
        <v>43761</v>
      </c>
      <c r="G6778" s="6">
        <v>3</v>
      </c>
      <c r="H6778" s="11">
        <f>VLOOKUP(B6778,[1]!Product_Data[#Data],4,0)</f>
        <v>603</v>
      </c>
      <c r="I6778" s="11">
        <f>VLOOKUP(B6778,[1]!Product_Data[#Data],3,0)</f>
        <v>416</v>
      </c>
      <c r="J6778" s="11">
        <f t="shared" si="633"/>
        <v>1248</v>
      </c>
      <c r="K6778" s="11">
        <f t="shared" si="634"/>
        <v>1809</v>
      </c>
      <c r="L6778" s="11">
        <f t="shared" si="635"/>
        <v>561</v>
      </c>
      <c r="M6778" t="str">
        <f>VLOOKUP(C6778,[1]!Location_Data[#Data],2,0)</f>
        <v>Oakland</v>
      </c>
      <c r="N6778" t="str">
        <f>VLOOKUP(D6778,[1]!Salespeople_Data[#Data],2,0)</f>
        <v>Christopher Tucker</v>
      </c>
      <c r="O6778" t="str">
        <f>VLOOKUP(E6778,[1]!Customer_Data[#Data],2,0)</f>
        <v>Eugene Ryan</v>
      </c>
      <c r="P6778" s="15">
        <f t="shared" si="630"/>
        <v>4</v>
      </c>
      <c r="Q6778">
        <f t="shared" si="631"/>
        <v>10</v>
      </c>
      <c r="R6778">
        <f t="shared" si="632"/>
        <v>2019</v>
      </c>
    </row>
    <row r="6779" spans="1:18" x14ac:dyDescent="0.25">
      <c r="A6779" s="6" t="s">
        <v>7804</v>
      </c>
      <c r="B6779" s="6" t="s">
        <v>440</v>
      </c>
      <c r="C6779" s="6" t="s">
        <v>302</v>
      </c>
      <c r="D6779" s="6" t="s">
        <v>359</v>
      </c>
      <c r="E6779" s="6" t="s">
        <v>166</v>
      </c>
      <c r="F6779" s="10">
        <v>43720</v>
      </c>
      <c r="G6779" s="6">
        <v>1</v>
      </c>
      <c r="H6779" s="11">
        <f>VLOOKUP(B6779,[1]!Product_Data[#Data],4,0)</f>
        <v>800</v>
      </c>
      <c r="I6779" s="11">
        <f>VLOOKUP(B6779,[1]!Product_Data[#Data],3,0)</f>
        <v>536</v>
      </c>
      <c r="J6779" s="11">
        <f t="shared" si="633"/>
        <v>536</v>
      </c>
      <c r="K6779" s="11">
        <f t="shared" si="634"/>
        <v>800</v>
      </c>
      <c r="L6779" s="11">
        <f t="shared" si="635"/>
        <v>264</v>
      </c>
      <c r="M6779" t="str">
        <f>VLOOKUP(C6779,[1]!Location_Data[#Data],2,0)</f>
        <v>Santa Rosa</v>
      </c>
      <c r="N6779" t="str">
        <f>VLOOKUP(D6779,[1]!Salespeople_Data[#Data],2,0)</f>
        <v>Eugene Holmes</v>
      </c>
      <c r="O6779" t="str">
        <f>VLOOKUP(E6779,[1]!Customer_Data[#Data],2,0)</f>
        <v>Gregory Ramirez</v>
      </c>
      <c r="P6779" s="15">
        <f t="shared" si="630"/>
        <v>5</v>
      </c>
      <c r="Q6779">
        <f t="shared" si="631"/>
        <v>9</v>
      </c>
      <c r="R6779">
        <f t="shared" si="632"/>
        <v>2019</v>
      </c>
    </row>
    <row r="6780" spans="1:18" x14ac:dyDescent="0.25">
      <c r="A6780" s="6" t="s">
        <v>7805</v>
      </c>
      <c r="B6780" s="6" t="s">
        <v>235</v>
      </c>
      <c r="C6780" s="6" t="s">
        <v>39</v>
      </c>
      <c r="D6780" s="6" t="s">
        <v>191</v>
      </c>
      <c r="E6780" s="6" t="s">
        <v>2598</v>
      </c>
      <c r="F6780" s="10">
        <v>43826</v>
      </c>
      <c r="G6780" s="6">
        <v>1</v>
      </c>
      <c r="H6780" s="11">
        <f>VLOOKUP(B6780,[1]!Product_Data[#Data],4,0)</f>
        <v>1887</v>
      </c>
      <c r="I6780" s="11">
        <f>VLOOKUP(B6780,[1]!Product_Data[#Data],3,0)</f>
        <v>1378</v>
      </c>
      <c r="J6780" s="11">
        <f t="shared" si="633"/>
        <v>1378</v>
      </c>
      <c r="K6780" s="11">
        <f t="shared" si="634"/>
        <v>1887</v>
      </c>
      <c r="L6780" s="11">
        <f t="shared" si="635"/>
        <v>509</v>
      </c>
      <c r="M6780" t="str">
        <f>VLOOKUP(C6780,[1]!Location_Data[#Data],2,0)</f>
        <v>Oceanside</v>
      </c>
      <c r="N6780" t="str">
        <f>VLOOKUP(D6780,[1]!Salespeople_Data[#Data],2,0)</f>
        <v>Robert Reed</v>
      </c>
      <c r="O6780" t="str">
        <f>VLOOKUP(E6780,[1]!Customer_Data[#Data],2,0)</f>
        <v>Jeffrey Phillips</v>
      </c>
      <c r="P6780" s="15">
        <f t="shared" si="630"/>
        <v>6</v>
      </c>
      <c r="Q6780">
        <f t="shared" si="631"/>
        <v>12</v>
      </c>
      <c r="R6780">
        <f t="shared" si="632"/>
        <v>2019</v>
      </c>
    </row>
    <row r="6781" spans="1:18" x14ac:dyDescent="0.25">
      <c r="A6781" s="6" t="s">
        <v>7806</v>
      </c>
      <c r="B6781" s="6" t="s">
        <v>245</v>
      </c>
      <c r="C6781" s="6" t="s">
        <v>105</v>
      </c>
      <c r="D6781" s="6" t="s">
        <v>111</v>
      </c>
      <c r="E6781" s="6" t="s">
        <v>1109</v>
      </c>
      <c r="F6781" s="10">
        <v>43586</v>
      </c>
      <c r="G6781" s="6">
        <v>3</v>
      </c>
      <c r="H6781" s="11">
        <f>VLOOKUP(B6781,[1]!Product_Data[#Data],4,0)</f>
        <v>818</v>
      </c>
      <c r="I6781" s="11">
        <f>VLOOKUP(B6781,[1]!Product_Data[#Data],3,0)</f>
        <v>450</v>
      </c>
      <c r="J6781" s="11">
        <f t="shared" si="633"/>
        <v>1350</v>
      </c>
      <c r="K6781" s="11">
        <f t="shared" si="634"/>
        <v>2454</v>
      </c>
      <c r="L6781" s="11">
        <f t="shared" si="635"/>
        <v>1104</v>
      </c>
      <c r="M6781" t="str">
        <f>VLOOKUP(C6781,[1]!Location_Data[#Data],2,0)</f>
        <v>Daly City</v>
      </c>
      <c r="N6781" t="str">
        <f>VLOOKUP(D6781,[1]!Salespeople_Data[#Data],2,0)</f>
        <v>Ryan Welch</v>
      </c>
      <c r="O6781" t="str">
        <f>VLOOKUP(E6781,[1]!Customer_Data[#Data],2,0)</f>
        <v>Daniel Fernandez</v>
      </c>
      <c r="P6781" s="15">
        <f t="shared" si="630"/>
        <v>4</v>
      </c>
      <c r="Q6781">
        <f t="shared" si="631"/>
        <v>5</v>
      </c>
      <c r="R6781">
        <f t="shared" si="632"/>
        <v>2019</v>
      </c>
    </row>
    <row r="6782" spans="1:18" x14ac:dyDescent="0.25">
      <c r="A6782" s="6" t="s">
        <v>7807</v>
      </c>
      <c r="B6782" s="6" t="s">
        <v>421</v>
      </c>
      <c r="C6782" s="6" t="s">
        <v>530</v>
      </c>
      <c r="D6782" s="6" t="s">
        <v>345</v>
      </c>
      <c r="E6782" s="6" t="s">
        <v>2500</v>
      </c>
      <c r="F6782" s="10">
        <v>43820</v>
      </c>
      <c r="G6782" s="6">
        <v>1</v>
      </c>
      <c r="H6782" s="11">
        <f>VLOOKUP(B6782,[1]!Product_Data[#Data],4,0)</f>
        <v>826</v>
      </c>
      <c r="I6782" s="11">
        <f>VLOOKUP(B6782,[1]!Product_Data[#Data],3,0)</f>
        <v>562</v>
      </c>
      <c r="J6782" s="11">
        <f t="shared" si="633"/>
        <v>562</v>
      </c>
      <c r="K6782" s="11">
        <f t="shared" si="634"/>
        <v>826</v>
      </c>
      <c r="L6782" s="11">
        <f t="shared" si="635"/>
        <v>264</v>
      </c>
      <c r="M6782" t="str">
        <f>VLOOKUP(C6782,[1]!Location_Data[#Data],2,0)</f>
        <v>San Buenaventura (Ventura)</v>
      </c>
      <c r="N6782" t="str">
        <f>VLOOKUP(D6782,[1]!Salespeople_Data[#Data],2,0)</f>
        <v>Larry Marshall</v>
      </c>
      <c r="O6782" t="str">
        <f>VLOOKUP(E6782,[1]!Customer_Data[#Data],2,0)</f>
        <v>Philip Burton</v>
      </c>
      <c r="P6782" s="15">
        <f t="shared" si="630"/>
        <v>7</v>
      </c>
      <c r="Q6782">
        <f t="shared" si="631"/>
        <v>12</v>
      </c>
      <c r="R6782">
        <f t="shared" si="632"/>
        <v>2019</v>
      </c>
    </row>
    <row r="6783" spans="1:18" x14ac:dyDescent="0.25">
      <c r="A6783" s="6" t="s">
        <v>7808</v>
      </c>
      <c r="B6783" s="6" t="s">
        <v>61</v>
      </c>
      <c r="C6783" s="6" t="s">
        <v>211</v>
      </c>
      <c r="D6783" s="6" t="s">
        <v>165</v>
      </c>
      <c r="E6783" s="6" t="s">
        <v>1628</v>
      </c>
      <c r="F6783" s="10">
        <v>43716</v>
      </c>
      <c r="G6783" s="6">
        <v>1</v>
      </c>
      <c r="H6783" s="11">
        <f>VLOOKUP(B6783,[1]!Product_Data[#Data],4,0)</f>
        <v>1889</v>
      </c>
      <c r="I6783" s="11">
        <f>VLOOKUP(B6783,[1]!Product_Data[#Data],3,0)</f>
        <v>945</v>
      </c>
      <c r="J6783" s="11">
        <f t="shared" si="633"/>
        <v>945</v>
      </c>
      <c r="K6783" s="11">
        <f t="shared" si="634"/>
        <v>1889</v>
      </c>
      <c r="L6783" s="11">
        <f t="shared" si="635"/>
        <v>944</v>
      </c>
      <c r="M6783" t="str">
        <f>VLOOKUP(C6783,[1]!Location_Data[#Data],2,0)</f>
        <v>Chula Vista</v>
      </c>
      <c r="N6783" t="str">
        <f>VLOOKUP(D6783,[1]!Salespeople_Data[#Data],2,0)</f>
        <v>Joe Sims</v>
      </c>
      <c r="O6783" t="str">
        <f>VLOOKUP(E6783,[1]!Customer_Data[#Data],2,0)</f>
        <v>Antonio Nelson</v>
      </c>
      <c r="P6783" s="15">
        <f t="shared" si="630"/>
        <v>1</v>
      </c>
      <c r="Q6783">
        <f t="shared" si="631"/>
        <v>9</v>
      </c>
      <c r="R6783">
        <f t="shared" si="632"/>
        <v>2019</v>
      </c>
    </row>
    <row r="6784" spans="1:18" x14ac:dyDescent="0.25">
      <c r="A6784" s="6" t="s">
        <v>7809</v>
      </c>
      <c r="B6784" s="6" t="s">
        <v>389</v>
      </c>
      <c r="C6784" s="6" t="s">
        <v>380</v>
      </c>
      <c r="D6784" s="6" t="s">
        <v>111</v>
      </c>
      <c r="E6784" s="6" t="s">
        <v>1585</v>
      </c>
      <c r="F6784" s="10">
        <v>43787</v>
      </c>
      <c r="G6784" s="6">
        <v>1</v>
      </c>
      <c r="H6784" s="11">
        <f>VLOOKUP(B6784,[1]!Product_Data[#Data],4,0)</f>
        <v>1367</v>
      </c>
      <c r="I6784" s="11">
        <f>VLOOKUP(B6784,[1]!Product_Data[#Data],3,0)</f>
        <v>984</v>
      </c>
      <c r="J6784" s="11">
        <f t="shared" si="633"/>
        <v>984</v>
      </c>
      <c r="K6784" s="11">
        <f t="shared" si="634"/>
        <v>1367</v>
      </c>
      <c r="L6784" s="11">
        <f t="shared" si="635"/>
        <v>383</v>
      </c>
      <c r="M6784" t="str">
        <f>VLOOKUP(C6784,[1]!Location_Data[#Data],2,0)</f>
        <v>Los Angeles</v>
      </c>
      <c r="N6784" t="str">
        <f>VLOOKUP(D6784,[1]!Salespeople_Data[#Data],2,0)</f>
        <v>Ryan Welch</v>
      </c>
      <c r="O6784" t="str">
        <f>VLOOKUP(E6784,[1]!Customer_Data[#Data],2,0)</f>
        <v>Ronald Arnold</v>
      </c>
      <c r="P6784" s="15">
        <f t="shared" si="630"/>
        <v>2</v>
      </c>
      <c r="Q6784">
        <f t="shared" si="631"/>
        <v>11</v>
      </c>
      <c r="R6784">
        <f t="shared" si="632"/>
        <v>2019</v>
      </c>
    </row>
    <row r="6785" spans="1:18" x14ac:dyDescent="0.25">
      <c r="A6785" s="6" t="s">
        <v>7810</v>
      </c>
      <c r="B6785" s="6" t="s">
        <v>203</v>
      </c>
      <c r="C6785" s="6" t="s">
        <v>224</v>
      </c>
      <c r="D6785" s="6" t="s">
        <v>111</v>
      </c>
      <c r="E6785" s="6" t="s">
        <v>524</v>
      </c>
      <c r="F6785" s="10">
        <v>43830</v>
      </c>
      <c r="G6785" s="6">
        <v>3</v>
      </c>
      <c r="H6785" s="11">
        <f>VLOOKUP(B6785,[1]!Product_Data[#Data],4,0)</f>
        <v>1414</v>
      </c>
      <c r="I6785" s="11">
        <f>VLOOKUP(B6785,[1]!Product_Data[#Data],3,0)</f>
        <v>962</v>
      </c>
      <c r="J6785" s="11">
        <f t="shared" si="633"/>
        <v>2886</v>
      </c>
      <c r="K6785" s="11">
        <f t="shared" si="634"/>
        <v>4242</v>
      </c>
      <c r="L6785" s="11">
        <f t="shared" si="635"/>
        <v>1356</v>
      </c>
      <c r="M6785" t="str">
        <f>VLOOKUP(C6785,[1]!Location_Data[#Data],2,0)</f>
        <v>Huntington Beach</v>
      </c>
      <c r="N6785" t="str">
        <f>VLOOKUP(D6785,[1]!Salespeople_Data[#Data],2,0)</f>
        <v>Ryan Welch</v>
      </c>
      <c r="O6785" t="str">
        <f>VLOOKUP(E6785,[1]!Customer_Data[#Data],2,0)</f>
        <v>Stephen Webb</v>
      </c>
      <c r="P6785" s="15">
        <f t="shared" si="630"/>
        <v>3</v>
      </c>
      <c r="Q6785">
        <f t="shared" si="631"/>
        <v>12</v>
      </c>
      <c r="R6785">
        <f t="shared" si="632"/>
        <v>2019</v>
      </c>
    </row>
    <row r="6786" spans="1:18" x14ac:dyDescent="0.25">
      <c r="A6786" s="6" t="s">
        <v>7811</v>
      </c>
      <c r="B6786" s="6" t="s">
        <v>289</v>
      </c>
      <c r="C6786" s="6" t="s">
        <v>302</v>
      </c>
      <c r="D6786" s="6" t="s">
        <v>35</v>
      </c>
      <c r="E6786" s="6" t="s">
        <v>997</v>
      </c>
      <c r="F6786" s="10">
        <v>43764</v>
      </c>
      <c r="G6786" s="6">
        <v>4</v>
      </c>
      <c r="H6786" s="11">
        <f>VLOOKUP(B6786,[1]!Product_Data[#Data],4,0)</f>
        <v>368</v>
      </c>
      <c r="I6786" s="11">
        <f>VLOOKUP(B6786,[1]!Product_Data[#Data],3,0)</f>
        <v>294</v>
      </c>
      <c r="J6786" s="11">
        <f t="shared" si="633"/>
        <v>1176</v>
      </c>
      <c r="K6786" s="11">
        <f t="shared" si="634"/>
        <v>1472</v>
      </c>
      <c r="L6786" s="11">
        <f t="shared" si="635"/>
        <v>296</v>
      </c>
      <c r="M6786" t="str">
        <f>VLOOKUP(C6786,[1]!Location_Data[#Data],2,0)</f>
        <v>Santa Rosa</v>
      </c>
      <c r="N6786" t="str">
        <f>VLOOKUP(D6786,[1]!Salespeople_Data[#Data],2,0)</f>
        <v>Charles Harper</v>
      </c>
      <c r="O6786" t="str">
        <f>VLOOKUP(E6786,[1]!Customer_Data[#Data],2,0)</f>
        <v>Henry Reyes</v>
      </c>
      <c r="P6786" s="15">
        <f t="shared" ref="P6786:P6849" si="636">WEEKDAY(F6786)</f>
        <v>7</v>
      </c>
      <c r="Q6786">
        <f t="shared" ref="Q6786:Q6849" si="637">MONTH(F6786)</f>
        <v>10</v>
      </c>
      <c r="R6786">
        <f t="shared" ref="R6786:R6849" si="638">YEAR(F6786)</f>
        <v>2019</v>
      </c>
    </row>
    <row r="6787" spans="1:18" x14ac:dyDescent="0.25">
      <c r="A6787" s="6" t="s">
        <v>7812</v>
      </c>
      <c r="B6787" s="6" t="s">
        <v>83</v>
      </c>
      <c r="C6787" s="6" t="s">
        <v>79</v>
      </c>
      <c r="D6787" s="6" t="s">
        <v>15</v>
      </c>
      <c r="E6787" s="6" t="s">
        <v>851</v>
      </c>
      <c r="F6787" s="10">
        <v>43708</v>
      </c>
      <c r="G6787" s="6">
        <v>1</v>
      </c>
      <c r="H6787" s="11">
        <f>VLOOKUP(B6787,[1]!Product_Data[#Data],4,0)</f>
        <v>1972</v>
      </c>
      <c r="I6787" s="11">
        <f>VLOOKUP(B6787,[1]!Product_Data[#Data],3,0)</f>
        <v>1321</v>
      </c>
      <c r="J6787" s="11">
        <f t="shared" ref="J6787:J6850" si="639">PRODUCT(I6787,G6787)</f>
        <v>1321</v>
      </c>
      <c r="K6787" s="11">
        <f t="shared" ref="K6787:K6850" si="640">PRODUCT(H6787,G6787)</f>
        <v>1972</v>
      </c>
      <c r="L6787" s="11">
        <f t="shared" ref="L6787:L6850" si="641">K6787-J6787</f>
        <v>651</v>
      </c>
      <c r="M6787" t="str">
        <f>VLOOKUP(C6787,[1]!Location_Data[#Data],2,0)</f>
        <v>Palmdale</v>
      </c>
      <c r="N6787" t="str">
        <f>VLOOKUP(D6787,[1]!Salespeople_Data[#Data],2,0)</f>
        <v>Ryan Butler</v>
      </c>
      <c r="O6787" t="str">
        <f>VLOOKUP(E6787,[1]!Customer_Data[#Data],2,0)</f>
        <v>Gary Hudson</v>
      </c>
      <c r="P6787" s="15">
        <f t="shared" si="636"/>
        <v>7</v>
      </c>
      <c r="Q6787">
        <f t="shared" si="637"/>
        <v>8</v>
      </c>
      <c r="R6787">
        <f t="shared" si="638"/>
        <v>2019</v>
      </c>
    </row>
    <row r="6788" spans="1:18" x14ac:dyDescent="0.25">
      <c r="A6788" s="6" t="s">
        <v>7813</v>
      </c>
      <c r="B6788" s="6" t="s">
        <v>1149</v>
      </c>
      <c r="C6788" s="6" t="s">
        <v>135</v>
      </c>
      <c r="D6788" s="6" t="s">
        <v>269</v>
      </c>
      <c r="E6788" s="6" t="s">
        <v>3773</v>
      </c>
      <c r="F6788" s="10">
        <v>43680</v>
      </c>
      <c r="G6788" s="6">
        <v>1</v>
      </c>
      <c r="H6788" s="11">
        <f>VLOOKUP(B6788,[1]!Product_Data[#Data],4,0)</f>
        <v>847</v>
      </c>
      <c r="I6788" s="11">
        <f>VLOOKUP(B6788,[1]!Product_Data[#Data],3,0)</f>
        <v>534</v>
      </c>
      <c r="J6788" s="11">
        <f t="shared" si="639"/>
        <v>534</v>
      </c>
      <c r="K6788" s="11">
        <f t="shared" si="640"/>
        <v>847</v>
      </c>
      <c r="L6788" s="11">
        <f t="shared" si="641"/>
        <v>313</v>
      </c>
      <c r="M6788" t="str">
        <f>VLOOKUP(C6788,[1]!Location_Data[#Data],2,0)</f>
        <v>Oxnard</v>
      </c>
      <c r="N6788" t="str">
        <f>VLOOKUP(D6788,[1]!Salespeople_Data[#Data],2,0)</f>
        <v>Kevin Butler</v>
      </c>
      <c r="O6788" t="str">
        <f>VLOOKUP(E6788,[1]!Customer_Data[#Data],2,0)</f>
        <v>Earl Robinson</v>
      </c>
      <c r="P6788" s="15">
        <f t="shared" si="636"/>
        <v>7</v>
      </c>
      <c r="Q6788">
        <f t="shared" si="637"/>
        <v>8</v>
      </c>
      <c r="R6788">
        <f t="shared" si="638"/>
        <v>2019</v>
      </c>
    </row>
    <row r="6789" spans="1:18" x14ac:dyDescent="0.25">
      <c r="A6789" s="6" t="s">
        <v>7814</v>
      </c>
      <c r="B6789" s="6" t="s">
        <v>210</v>
      </c>
      <c r="C6789" s="6" t="s">
        <v>48</v>
      </c>
      <c r="D6789" s="6" t="s">
        <v>111</v>
      </c>
      <c r="E6789" s="6" t="s">
        <v>4014</v>
      </c>
      <c r="F6789" s="10">
        <v>43483</v>
      </c>
      <c r="G6789" s="6">
        <v>1</v>
      </c>
      <c r="H6789" s="11">
        <f>VLOOKUP(B6789,[1]!Product_Data[#Data],4,0)</f>
        <v>458</v>
      </c>
      <c r="I6789" s="11">
        <f>VLOOKUP(B6789,[1]!Product_Data[#Data],3,0)</f>
        <v>376</v>
      </c>
      <c r="J6789" s="11">
        <f t="shared" si="639"/>
        <v>376</v>
      </c>
      <c r="K6789" s="11">
        <f t="shared" si="640"/>
        <v>458</v>
      </c>
      <c r="L6789" s="11">
        <f t="shared" si="641"/>
        <v>82</v>
      </c>
      <c r="M6789" t="str">
        <f>VLOOKUP(C6789,[1]!Location_Data[#Data],2,0)</f>
        <v>Rialto</v>
      </c>
      <c r="N6789" t="str">
        <f>VLOOKUP(D6789,[1]!Salespeople_Data[#Data],2,0)</f>
        <v>Ryan Welch</v>
      </c>
      <c r="O6789" t="str">
        <f>VLOOKUP(E6789,[1]!Customer_Data[#Data],2,0)</f>
        <v>Stephen Kelly</v>
      </c>
      <c r="P6789" s="15">
        <f t="shared" si="636"/>
        <v>6</v>
      </c>
      <c r="Q6789">
        <f t="shared" si="637"/>
        <v>1</v>
      </c>
      <c r="R6789">
        <f t="shared" si="638"/>
        <v>2019</v>
      </c>
    </row>
    <row r="6790" spans="1:18" x14ac:dyDescent="0.25">
      <c r="A6790" s="6" t="s">
        <v>7815</v>
      </c>
      <c r="B6790" s="6" t="s">
        <v>289</v>
      </c>
      <c r="C6790" s="6" t="s">
        <v>34</v>
      </c>
      <c r="D6790" s="6" t="s">
        <v>15</v>
      </c>
      <c r="E6790" s="6" t="s">
        <v>1574</v>
      </c>
      <c r="F6790" s="10">
        <v>43716</v>
      </c>
      <c r="G6790" s="6">
        <v>1</v>
      </c>
      <c r="H6790" s="11">
        <f>VLOOKUP(B6790,[1]!Product_Data[#Data],4,0)</f>
        <v>368</v>
      </c>
      <c r="I6790" s="11">
        <f>VLOOKUP(B6790,[1]!Product_Data[#Data],3,0)</f>
        <v>294</v>
      </c>
      <c r="J6790" s="11">
        <f t="shared" si="639"/>
        <v>294</v>
      </c>
      <c r="K6790" s="11">
        <f t="shared" si="640"/>
        <v>368</v>
      </c>
      <c r="L6790" s="11">
        <f t="shared" si="641"/>
        <v>74</v>
      </c>
      <c r="M6790" t="str">
        <f>VLOOKUP(C6790,[1]!Location_Data[#Data],2,0)</f>
        <v>Inglewood</v>
      </c>
      <c r="N6790" t="str">
        <f>VLOOKUP(D6790,[1]!Salespeople_Data[#Data],2,0)</f>
        <v>Ryan Butler</v>
      </c>
      <c r="O6790" t="str">
        <f>VLOOKUP(E6790,[1]!Customer_Data[#Data],2,0)</f>
        <v>Anthony Simpson</v>
      </c>
      <c r="P6790" s="15">
        <f t="shared" si="636"/>
        <v>1</v>
      </c>
      <c r="Q6790">
        <f t="shared" si="637"/>
        <v>9</v>
      </c>
      <c r="R6790">
        <f t="shared" si="638"/>
        <v>2019</v>
      </c>
    </row>
    <row r="6791" spans="1:18" x14ac:dyDescent="0.25">
      <c r="A6791" s="6" t="s">
        <v>7816</v>
      </c>
      <c r="B6791" s="6" t="s">
        <v>132</v>
      </c>
      <c r="C6791" s="6" t="s">
        <v>519</v>
      </c>
      <c r="D6791" s="6" t="s">
        <v>239</v>
      </c>
      <c r="E6791" s="6" t="s">
        <v>1456</v>
      </c>
      <c r="F6791" s="10">
        <v>43800</v>
      </c>
      <c r="G6791" s="6">
        <v>1</v>
      </c>
      <c r="H6791" s="11">
        <f>VLOOKUP(B6791,[1]!Product_Data[#Data],4,0)</f>
        <v>2091</v>
      </c>
      <c r="I6791" s="11">
        <f>VLOOKUP(B6791,[1]!Product_Data[#Data],3,0)</f>
        <v>1485</v>
      </c>
      <c r="J6791" s="11">
        <f t="shared" si="639"/>
        <v>1485</v>
      </c>
      <c r="K6791" s="11">
        <f t="shared" si="640"/>
        <v>2091</v>
      </c>
      <c r="L6791" s="11">
        <f t="shared" si="641"/>
        <v>606</v>
      </c>
      <c r="M6791" t="str">
        <f>VLOOKUP(C6791,[1]!Location_Data[#Data],2,0)</f>
        <v>Anaheim</v>
      </c>
      <c r="N6791" t="str">
        <f>VLOOKUP(D6791,[1]!Salespeople_Data[#Data],2,0)</f>
        <v>John Reyes</v>
      </c>
      <c r="O6791" t="str">
        <f>VLOOKUP(E6791,[1]!Customer_Data[#Data],2,0)</f>
        <v>Jerry Harvey</v>
      </c>
      <c r="P6791" s="15">
        <f t="shared" si="636"/>
        <v>1</v>
      </c>
      <c r="Q6791">
        <f t="shared" si="637"/>
        <v>12</v>
      </c>
      <c r="R6791">
        <f t="shared" si="638"/>
        <v>2019</v>
      </c>
    </row>
    <row r="6792" spans="1:18" x14ac:dyDescent="0.25">
      <c r="A6792" s="6" t="s">
        <v>7817</v>
      </c>
      <c r="B6792" s="6" t="s">
        <v>210</v>
      </c>
      <c r="C6792" s="6" t="s">
        <v>731</v>
      </c>
      <c r="D6792" s="6" t="s">
        <v>159</v>
      </c>
      <c r="E6792" s="6" t="s">
        <v>970</v>
      </c>
      <c r="F6792" s="10">
        <v>43557</v>
      </c>
      <c r="G6792" s="6">
        <v>1</v>
      </c>
      <c r="H6792" s="11">
        <f>VLOOKUP(B6792,[1]!Product_Data[#Data],4,0)</f>
        <v>458</v>
      </c>
      <c r="I6792" s="11">
        <f>VLOOKUP(B6792,[1]!Product_Data[#Data],3,0)</f>
        <v>376</v>
      </c>
      <c r="J6792" s="11">
        <f t="shared" si="639"/>
        <v>376</v>
      </c>
      <c r="K6792" s="11">
        <f t="shared" si="640"/>
        <v>458</v>
      </c>
      <c r="L6792" s="11">
        <f t="shared" si="641"/>
        <v>82</v>
      </c>
      <c r="M6792" t="str">
        <f>VLOOKUP(C6792,[1]!Location_Data[#Data],2,0)</f>
        <v>Costa Mesa</v>
      </c>
      <c r="N6792" t="str">
        <f>VLOOKUP(D6792,[1]!Salespeople_Data[#Data],2,0)</f>
        <v>Bobby Russell</v>
      </c>
      <c r="O6792" t="str">
        <f>VLOOKUP(E6792,[1]!Customer_Data[#Data],2,0)</f>
        <v>Brandon Wright</v>
      </c>
      <c r="P6792" s="15">
        <f t="shared" si="636"/>
        <v>3</v>
      </c>
      <c r="Q6792">
        <f t="shared" si="637"/>
        <v>4</v>
      </c>
      <c r="R6792">
        <f t="shared" si="638"/>
        <v>2019</v>
      </c>
    </row>
    <row r="6793" spans="1:18" x14ac:dyDescent="0.25">
      <c r="A6793" s="6" t="s">
        <v>7818</v>
      </c>
      <c r="B6793" s="6" t="s">
        <v>94</v>
      </c>
      <c r="C6793" s="6" t="s">
        <v>253</v>
      </c>
      <c r="D6793" s="6" t="s">
        <v>106</v>
      </c>
      <c r="E6793" s="6" t="s">
        <v>1129</v>
      </c>
      <c r="F6793" s="10">
        <v>43775</v>
      </c>
      <c r="G6793" s="6">
        <v>1</v>
      </c>
      <c r="H6793" s="11">
        <f>VLOOKUP(B6793,[1]!Product_Data[#Data],4,0)</f>
        <v>1639</v>
      </c>
      <c r="I6793" s="11">
        <f>VLOOKUP(B6793,[1]!Product_Data[#Data],3,0)</f>
        <v>1295</v>
      </c>
      <c r="J6793" s="11">
        <f t="shared" si="639"/>
        <v>1295</v>
      </c>
      <c r="K6793" s="11">
        <f t="shared" si="640"/>
        <v>1639</v>
      </c>
      <c r="L6793" s="11">
        <f t="shared" si="641"/>
        <v>344</v>
      </c>
      <c r="M6793" t="str">
        <f>VLOOKUP(C6793,[1]!Location_Data[#Data],2,0)</f>
        <v>Bakersfield</v>
      </c>
      <c r="N6793" t="str">
        <f>VLOOKUP(D6793,[1]!Salespeople_Data[#Data],2,0)</f>
        <v>Patrick Ruiz</v>
      </c>
      <c r="O6793" t="str">
        <f>VLOOKUP(E6793,[1]!Customer_Data[#Data],2,0)</f>
        <v>Paul Richardson</v>
      </c>
      <c r="P6793" s="15">
        <f t="shared" si="636"/>
        <v>4</v>
      </c>
      <c r="Q6793">
        <f t="shared" si="637"/>
        <v>11</v>
      </c>
      <c r="R6793">
        <f t="shared" si="638"/>
        <v>2019</v>
      </c>
    </row>
    <row r="6794" spans="1:18" x14ac:dyDescent="0.25">
      <c r="A6794" s="6" t="s">
        <v>7819</v>
      </c>
      <c r="B6794" s="6" t="s">
        <v>666</v>
      </c>
      <c r="C6794" s="6" t="s">
        <v>458</v>
      </c>
      <c r="D6794" s="6" t="s">
        <v>10</v>
      </c>
      <c r="E6794" s="6" t="s">
        <v>3226</v>
      </c>
      <c r="F6794" s="10">
        <v>43772</v>
      </c>
      <c r="G6794" s="6">
        <v>2</v>
      </c>
      <c r="H6794" s="11">
        <f>VLOOKUP(B6794,[1]!Product_Data[#Data],4,0)</f>
        <v>2241</v>
      </c>
      <c r="I6794" s="11">
        <f>VLOOKUP(B6794,[1]!Product_Data[#Data],3,0)</f>
        <v>1367</v>
      </c>
      <c r="J6794" s="11">
        <f t="shared" si="639"/>
        <v>2734</v>
      </c>
      <c r="K6794" s="11">
        <f t="shared" si="640"/>
        <v>4482</v>
      </c>
      <c r="L6794" s="11">
        <f t="shared" si="641"/>
        <v>1748</v>
      </c>
      <c r="M6794" t="str">
        <f>VLOOKUP(C6794,[1]!Location_Data[#Data],2,0)</f>
        <v>Fontana</v>
      </c>
      <c r="N6794" t="str">
        <f>VLOOKUP(D6794,[1]!Salespeople_Data[#Data],2,0)</f>
        <v>Justin Lynch</v>
      </c>
      <c r="O6794" t="str">
        <f>VLOOKUP(E6794,[1]!Customer_Data[#Data],2,0)</f>
        <v>Alan Thomas</v>
      </c>
      <c r="P6794" s="15">
        <f t="shared" si="636"/>
        <v>1</v>
      </c>
      <c r="Q6794">
        <f t="shared" si="637"/>
        <v>11</v>
      </c>
      <c r="R6794">
        <f t="shared" si="638"/>
        <v>2019</v>
      </c>
    </row>
    <row r="6795" spans="1:18" x14ac:dyDescent="0.25">
      <c r="A6795" s="6" t="s">
        <v>7820</v>
      </c>
      <c r="B6795" s="6" t="s">
        <v>185</v>
      </c>
      <c r="C6795" s="6" t="s">
        <v>34</v>
      </c>
      <c r="D6795" s="6" t="s">
        <v>30</v>
      </c>
      <c r="E6795" s="6" t="s">
        <v>1842</v>
      </c>
      <c r="F6795" s="10">
        <v>43653</v>
      </c>
      <c r="G6795" s="6">
        <v>1</v>
      </c>
      <c r="H6795" s="11">
        <f>VLOOKUP(B6795,[1]!Product_Data[#Data],4,0)</f>
        <v>667</v>
      </c>
      <c r="I6795" s="11">
        <f>VLOOKUP(B6795,[1]!Product_Data[#Data],3,0)</f>
        <v>387</v>
      </c>
      <c r="J6795" s="11">
        <f t="shared" si="639"/>
        <v>387</v>
      </c>
      <c r="K6795" s="11">
        <f t="shared" si="640"/>
        <v>667</v>
      </c>
      <c r="L6795" s="11">
        <f t="shared" si="641"/>
        <v>280</v>
      </c>
      <c r="M6795" t="str">
        <f>VLOOKUP(C6795,[1]!Location_Data[#Data],2,0)</f>
        <v>Inglewood</v>
      </c>
      <c r="N6795" t="str">
        <f>VLOOKUP(D6795,[1]!Salespeople_Data[#Data],2,0)</f>
        <v>Carl Hall</v>
      </c>
      <c r="O6795" t="str">
        <f>VLOOKUP(E6795,[1]!Customer_Data[#Data],2,0)</f>
        <v>Wayne Johnson</v>
      </c>
      <c r="P6795" s="15">
        <f t="shared" si="636"/>
        <v>1</v>
      </c>
      <c r="Q6795">
        <f t="shared" si="637"/>
        <v>7</v>
      </c>
      <c r="R6795">
        <f t="shared" si="638"/>
        <v>2019</v>
      </c>
    </row>
    <row r="6796" spans="1:18" x14ac:dyDescent="0.25">
      <c r="A6796" s="6" t="s">
        <v>7821</v>
      </c>
      <c r="B6796" s="6" t="s">
        <v>796</v>
      </c>
      <c r="C6796" s="6" t="s">
        <v>145</v>
      </c>
      <c r="D6796" s="6" t="s">
        <v>71</v>
      </c>
      <c r="E6796" s="6" t="s">
        <v>1503</v>
      </c>
      <c r="F6796" s="10">
        <v>43772</v>
      </c>
      <c r="G6796" s="6">
        <v>2</v>
      </c>
      <c r="H6796" s="11">
        <f>VLOOKUP(B6796,[1]!Product_Data[#Data],4,0)</f>
        <v>1103</v>
      </c>
      <c r="I6796" s="11">
        <f>VLOOKUP(B6796,[1]!Product_Data[#Data],3,0)</f>
        <v>838</v>
      </c>
      <c r="J6796" s="11">
        <f t="shared" si="639"/>
        <v>1676</v>
      </c>
      <c r="K6796" s="11">
        <f t="shared" si="640"/>
        <v>2206</v>
      </c>
      <c r="L6796" s="11">
        <f t="shared" si="641"/>
        <v>530</v>
      </c>
      <c r="M6796" t="str">
        <f>VLOOKUP(C6796,[1]!Location_Data[#Data],2,0)</f>
        <v>Santa Maria</v>
      </c>
      <c r="N6796" t="str">
        <f>VLOOKUP(D6796,[1]!Salespeople_Data[#Data],2,0)</f>
        <v>Gary Rodriguez</v>
      </c>
      <c r="O6796" t="str">
        <f>VLOOKUP(E6796,[1]!Customer_Data[#Data],2,0)</f>
        <v>Ralph Wood</v>
      </c>
      <c r="P6796" s="15">
        <f t="shared" si="636"/>
        <v>1</v>
      </c>
      <c r="Q6796">
        <f t="shared" si="637"/>
        <v>11</v>
      </c>
      <c r="R6796">
        <f t="shared" si="638"/>
        <v>2019</v>
      </c>
    </row>
    <row r="6797" spans="1:18" x14ac:dyDescent="0.25">
      <c r="A6797" s="6" t="s">
        <v>7822</v>
      </c>
      <c r="B6797" s="6" t="s">
        <v>8</v>
      </c>
      <c r="C6797" s="6" t="s">
        <v>355</v>
      </c>
      <c r="D6797" s="6" t="s">
        <v>87</v>
      </c>
      <c r="E6797" s="6" t="s">
        <v>1429</v>
      </c>
      <c r="F6797" s="10">
        <v>43536</v>
      </c>
      <c r="G6797" s="6">
        <v>1</v>
      </c>
      <c r="H6797" s="11">
        <f>VLOOKUP(B6797,[1]!Product_Data[#Data],4,0)</f>
        <v>1522</v>
      </c>
      <c r="I6797" s="11">
        <f>VLOOKUP(B6797,[1]!Product_Data[#Data],3,0)</f>
        <v>791</v>
      </c>
      <c r="J6797" s="11">
        <f t="shared" si="639"/>
        <v>791</v>
      </c>
      <c r="K6797" s="11">
        <f t="shared" si="640"/>
        <v>1522</v>
      </c>
      <c r="L6797" s="11">
        <f t="shared" si="641"/>
        <v>731</v>
      </c>
      <c r="M6797" t="str">
        <f>VLOOKUP(C6797,[1]!Location_Data[#Data],2,0)</f>
        <v>Burbank</v>
      </c>
      <c r="N6797" t="str">
        <f>VLOOKUP(D6797,[1]!Salespeople_Data[#Data],2,0)</f>
        <v>Martin Perry</v>
      </c>
      <c r="O6797" t="str">
        <f>VLOOKUP(E6797,[1]!Customer_Data[#Data],2,0)</f>
        <v>Juan Lawrence</v>
      </c>
      <c r="P6797" s="15">
        <f t="shared" si="636"/>
        <v>3</v>
      </c>
      <c r="Q6797">
        <f t="shared" si="637"/>
        <v>3</v>
      </c>
      <c r="R6797">
        <f t="shared" si="638"/>
        <v>2019</v>
      </c>
    </row>
    <row r="6798" spans="1:18" x14ac:dyDescent="0.25">
      <c r="A6798" s="6" t="s">
        <v>7823</v>
      </c>
      <c r="B6798" s="6" t="s">
        <v>403</v>
      </c>
      <c r="C6798" s="6" t="s">
        <v>469</v>
      </c>
      <c r="D6798" s="6" t="s">
        <v>359</v>
      </c>
      <c r="E6798" s="6" t="s">
        <v>533</v>
      </c>
      <c r="F6798" s="10">
        <v>43777</v>
      </c>
      <c r="G6798" s="6">
        <v>1</v>
      </c>
      <c r="H6798" s="11">
        <f>VLOOKUP(B6798,[1]!Product_Data[#Data],4,0)</f>
        <v>392</v>
      </c>
      <c r="I6798" s="11">
        <f>VLOOKUP(B6798,[1]!Product_Data[#Data],3,0)</f>
        <v>255</v>
      </c>
      <c r="J6798" s="11">
        <f t="shared" si="639"/>
        <v>255</v>
      </c>
      <c r="K6798" s="11">
        <f t="shared" si="640"/>
        <v>392</v>
      </c>
      <c r="L6798" s="11">
        <f t="shared" si="641"/>
        <v>137</v>
      </c>
      <c r="M6798" t="str">
        <f>VLOOKUP(C6798,[1]!Location_Data[#Data],2,0)</f>
        <v>Escondido</v>
      </c>
      <c r="N6798" t="str">
        <f>VLOOKUP(D6798,[1]!Salespeople_Data[#Data],2,0)</f>
        <v>Eugene Holmes</v>
      </c>
      <c r="O6798" t="str">
        <f>VLOOKUP(E6798,[1]!Customer_Data[#Data],2,0)</f>
        <v>Kenneth Marshall</v>
      </c>
      <c r="P6798" s="15">
        <f t="shared" si="636"/>
        <v>6</v>
      </c>
      <c r="Q6798">
        <f t="shared" si="637"/>
        <v>11</v>
      </c>
      <c r="R6798">
        <f t="shared" si="638"/>
        <v>2019</v>
      </c>
    </row>
    <row r="6799" spans="1:18" x14ac:dyDescent="0.25">
      <c r="A6799" s="6" t="s">
        <v>7824</v>
      </c>
      <c r="B6799" s="6" t="s">
        <v>340</v>
      </c>
      <c r="C6799" s="6" t="s">
        <v>44</v>
      </c>
      <c r="D6799" s="6" t="s">
        <v>63</v>
      </c>
      <c r="E6799" s="6" t="s">
        <v>3511</v>
      </c>
      <c r="F6799" s="10">
        <v>43645</v>
      </c>
      <c r="G6799" s="6">
        <v>3</v>
      </c>
      <c r="H6799" s="11">
        <f>VLOOKUP(B6799,[1]!Product_Data[#Data],4,0)</f>
        <v>1967</v>
      </c>
      <c r="I6799" s="11">
        <f>VLOOKUP(B6799,[1]!Product_Data[#Data],3,0)</f>
        <v>1397</v>
      </c>
      <c r="J6799" s="11">
        <f t="shared" si="639"/>
        <v>4191</v>
      </c>
      <c r="K6799" s="11">
        <f t="shared" si="640"/>
        <v>5901</v>
      </c>
      <c r="L6799" s="11">
        <f t="shared" si="641"/>
        <v>1710</v>
      </c>
      <c r="M6799" t="str">
        <f>VLOOKUP(C6799,[1]!Location_Data[#Data],2,0)</f>
        <v>Moreno Valley</v>
      </c>
      <c r="N6799" t="str">
        <f>VLOOKUP(D6799,[1]!Salespeople_Data[#Data],2,0)</f>
        <v>Jeremy Mendoza</v>
      </c>
      <c r="O6799" t="str">
        <f>VLOOKUP(E6799,[1]!Customer_Data[#Data],2,0)</f>
        <v>Raymond Roberts</v>
      </c>
      <c r="P6799" s="15">
        <f t="shared" si="636"/>
        <v>7</v>
      </c>
      <c r="Q6799">
        <f t="shared" si="637"/>
        <v>6</v>
      </c>
      <c r="R6799">
        <f t="shared" si="638"/>
        <v>2019</v>
      </c>
    </row>
    <row r="6800" spans="1:18" x14ac:dyDescent="0.25">
      <c r="A6800" s="6" t="s">
        <v>7825</v>
      </c>
      <c r="B6800" s="6" t="s">
        <v>33</v>
      </c>
      <c r="C6800" s="6" t="s">
        <v>490</v>
      </c>
      <c r="D6800" s="6" t="s">
        <v>71</v>
      </c>
      <c r="E6800" s="6" t="s">
        <v>970</v>
      </c>
      <c r="F6800" s="10">
        <v>43633</v>
      </c>
      <c r="G6800" s="6">
        <v>3</v>
      </c>
      <c r="H6800" s="11">
        <f>VLOOKUP(B6800,[1]!Product_Data[#Data],4,0)</f>
        <v>1582</v>
      </c>
      <c r="I6800" s="11">
        <f>VLOOKUP(B6800,[1]!Product_Data[#Data],3,0)</f>
        <v>1234</v>
      </c>
      <c r="J6800" s="11">
        <f t="shared" si="639"/>
        <v>3702</v>
      </c>
      <c r="K6800" s="11">
        <f t="shared" si="640"/>
        <v>4746</v>
      </c>
      <c r="L6800" s="11">
        <f t="shared" si="641"/>
        <v>1044</v>
      </c>
      <c r="M6800" t="str">
        <f>VLOOKUP(C6800,[1]!Location_Data[#Data],2,0)</f>
        <v>Temecula</v>
      </c>
      <c r="N6800" t="str">
        <f>VLOOKUP(D6800,[1]!Salespeople_Data[#Data],2,0)</f>
        <v>Gary Rodriguez</v>
      </c>
      <c r="O6800" t="str">
        <f>VLOOKUP(E6800,[1]!Customer_Data[#Data],2,0)</f>
        <v>Brandon Wright</v>
      </c>
      <c r="P6800" s="15">
        <f t="shared" si="636"/>
        <v>2</v>
      </c>
      <c r="Q6800">
        <f t="shared" si="637"/>
        <v>6</v>
      </c>
      <c r="R6800">
        <f t="shared" si="638"/>
        <v>2019</v>
      </c>
    </row>
    <row r="6801" spans="1:18" x14ac:dyDescent="0.25">
      <c r="A6801" s="6" t="s">
        <v>7826</v>
      </c>
      <c r="B6801" s="6" t="s">
        <v>408</v>
      </c>
      <c r="C6801" s="6" t="s">
        <v>220</v>
      </c>
      <c r="D6801" s="6" t="s">
        <v>216</v>
      </c>
      <c r="E6801" s="6" t="s">
        <v>1205</v>
      </c>
      <c r="F6801" s="10">
        <v>43745</v>
      </c>
      <c r="G6801" s="6">
        <v>4</v>
      </c>
      <c r="H6801" s="11">
        <f>VLOOKUP(B6801,[1]!Product_Data[#Data],4,0)</f>
        <v>1405</v>
      </c>
      <c r="I6801" s="11">
        <f>VLOOKUP(B6801,[1]!Product_Data[#Data],3,0)</f>
        <v>1054</v>
      </c>
      <c r="J6801" s="11">
        <f t="shared" si="639"/>
        <v>4216</v>
      </c>
      <c r="K6801" s="11">
        <f t="shared" si="640"/>
        <v>5620</v>
      </c>
      <c r="L6801" s="11">
        <f t="shared" si="641"/>
        <v>1404</v>
      </c>
      <c r="M6801" t="str">
        <f>VLOOKUP(C6801,[1]!Location_Data[#Data],2,0)</f>
        <v>Modesto</v>
      </c>
      <c r="N6801" t="str">
        <f>VLOOKUP(D6801,[1]!Salespeople_Data[#Data],2,0)</f>
        <v>Ernest Wagner</v>
      </c>
      <c r="O6801" t="str">
        <f>VLOOKUP(E6801,[1]!Customer_Data[#Data],2,0)</f>
        <v>Jesse Hill</v>
      </c>
      <c r="P6801" s="15">
        <f t="shared" si="636"/>
        <v>2</v>
      </c>
      <c r="Q6801">
        <f t="shared" si="637"/>
        <v>10</v>
      </c>
      <c r="R6801">
        <f t="shared" si="638"/>
        <v>2019</v>
      </c>
    </row>
    <row r="6802" spans="1:18" x14ac:dyDescent="0.25">
      <c r="A6802" s="6" t="s">
        <v>7827</v>
      </c>
      <c r="B6802" s="6" t="s">
        <v>340</v>
      </c>
      <c r="C6802" s="6" t="s">
        <v>467</v>
      </c>
      <c r="D6802" s="6" t="s">
        <v>356</v>
      </c>
      <c r="E6802" s="6" t="s">
        <v>1093</v>
      </c>
      <c r="F6802" s="10">
        <v>43624</v>
      </c>
      <c r="G6802" s="6">
        <v>2</v>
      </c>
      <c r="H6802" s="11">
        <f>VLOOKUP(B6802,[1]!Product_Data[#Data],4,0)</f>
        <v>1967</v>
      </c>
      <c r="I6802" s="11">
        <f>VLOOKUP(B6802,[1]!Product_Data[#Data],3,0)</f>
        <v>1397</v>
      </c>
      <c r="J6802" s="11">
        <f t="shared" si="639"/>
        <v>2794</v>
      </c>
      <c r="K6802" s="11">
        <f t="shared" si="640"/>
        <v>3934</v>
      </c>
      <c r="L6802" s="11">
        <f t="shared" si="641"/>
        <v>1140</v>
      </c>
      <c r="M6802" t="str">
        <f>VLOOKUP(C6802,[1]!Location_Data[#Data],2,0)</f>
        <v>Garden Grove</v>
      </c>
      <c r="N6802" t="str">
        <f>VLOOKUP(D6802,[1]!Salespeople_Data[#Data],2,0)</f>
        <v>Jimmy Young</v>
      </c>
      <c r="O6802" t="str">
        <f>VLOOKUP(E6802,[1]!Customer_Data[#Data],2,0)</f>
        <v>Victor Marshall</v>
      </c>
      <c r="P6802" s="15">
        <f t="shared" si="636"/>
        <v>7</v>
      </c>
      <c r="Q6802">
        <f t="shared" si="637"/>
        <v>6</v>
      </c>
      <c r="R6802">
        <f t="shared" si="638"/>
        <v>2019</v>
      </c>
    </row>
    <row r="6803" spans="1:18" x14ac:dyDescent="0.25">
      <c r="A6803" s="6" t="s">
        <v>7828</v>
      </c>
      <c r="B6803" s="6" t="s">
        <v>168</v>
      </c>
      <c r="C6803" s="6" t="s">
        <v>242</v>
      </c>
      <c r="D6803" s="6" t="s">
        <v>96</v>
      </c>
      <c r="E6803" s="6" t="s">
        <v>825</v>
      </c>
      <c r="F6803" s="10">
        <v>43558</v>
      </c>
      <c r="G6803" s="6">
        <v>1</v>
      </c>
      <c r="H6803" s="11">
        <f>VLOOKUP(B6803,[1]!Product_Data[#Data],4,0)</f>
        <v>112</v>
      </c>
      <c r="I6803" s="11">
        <f>VLOOKUP(B6803,[1]!Product_Data[#Data],3,0)</f>
        <v>90</v>
      </c>
      <c r="J6803" s="11">
        <f t="shared" si="639"/>
        <v>90</v>
      </c>
      <c r="K6803" s="11">
        <f t="shared" si="640"/>
        <v>112</v>
      </c>
      <c r="L6803" s="11">
        <f t="shared" si="641"/>
        <v>22</v>
      </c>
      <c r="M6803" t="str">
        <f>VLOOKUP(C6803,[1]!Location_Data[#Data],2,0)</f>
        <v>Downey</v>
      </c>
      <c r="N6803" t="str">
        <f>VLOOKUP(D6803,[1]!Salespeople_Data[#Data],2,0)</f>
        <v>Brian Thomas</v>
      </c>
      <c r="O6803" t="str">
        <f>VLOOKUP(E6803,[1]!Customer_Data[#Data],2,0)</f>
        <v>Arthur Welch</v>
      </c>
      <c r="P6803" s="15">
        <f t="shared" si="636"/>
        <v>4</v>
      </c>
      <c r="Q6803">
        <f t="shared" si="637"/>
        <v>4</v>
      </c>
      <c r="R6803">
        <f t="shared" si="638"/>
        <v>2019</v>
      </c>
    </row>
    <row r="6804" spans="1:18" x14ac:dyDescent="0.25">
      <c r="A6804" s="6" t="s">
        <v>7829</v>
      </c>
      <c r="B6804" s="6" t="s">
        <v>370</v>
      </c>
      <c r="C6804" s="6" t="s">
        <v>519</v>
      </c>
      <c r="D6804" s="6" t="s">
        <v>136</v>
      </c>
      <c r="E6804" s="6" t="s">
        <v>470</v>
      </c>
      <c r="F6804" s="10">
        <v>43830</v>
      </c>
      <c r="G6804" s="6">
        <v>3</v>
      </c>
      <c r="H6804" s="11">
        <f>VLOOKUP(B6804,[1]!Product_Data[#Data],4,0)</f>
        <v>771</v>
      </c>
      <c r="I6804" s="11">
        <f>VLOOKUP(B6804,[1]!Product_Data[#Data],3,0)</f>
        <v>648</v>
      </c>
      <c r="J6804" s="11">
        <f t="shared" si="639"/>
        <v>1944</v>
      </c>
      <c r="K6804" s="11">
        <f t="shared" si="640"/>
        <v>2313</v>
      </c>
      <c r="L6804" s="11">
        <f t="shared" si="641"/>
        <v>369</v>
      </c>
      <c r="M6804" t="str">
        <f>VLOOKUP(C6804,[1]!Location_Data[#Data],2,0)</f>
        <v>Anaheim</v>
      </c>
      <c r="N6804" t="str">
        <f>VLOOKUP(D6804,[1]!Salespeople_Data[#Data],2,0)</f>
        <v>Clarence Fox</v>
      </c>
      <c r="O6804" t="str">
        <f>VLOOKUP(E6804,[1]!Customer_Data[#Data],2,0)</f>
        <v>Fred Jenkins</v>
      </c>
      <c r="P6804" s="15">
        <f t="shared" si="636"/>
        <v>3</v>
      </c>
      <c r="Q6804">
        <f t="shared" si="637"/>
        <v>12</v>
      </c>
      <c r="R6804">
        <f t="shared" si="638"/>
        <v>2019</v>
      </c>
    </row>
    <row r="6805" spans="1:18" x14ac:dyDescent="0.25">
      <c r="A6805" s="6" t="s">
        <v>7830</v>
      </c>
      <c r="B6805" s="6" t="s">
        <v>139</v>
      </c>
      <c r="C6805" s="6" t="s">
        <v>246</v>
      </c>
      <c r="D6805" s="6" t="s">
        <v>106</v>
      </c>
      <c r="E6805" s="6" t="s">
        <v>1065</v>
      </c>
      <c r="F6805" s="10">
        <v>43661</v>
      </c>
      <c r="G6805" s="6">
        <v>2</v>
      </c>
      <c r="H6805" s="11">
        <f>VLOOKUP(B6805,[1]!Product_Data[#Data],4,0)</f>
        <v>817</v>
      </c>
      <c r="I6805" s="11">
        <f>VLOOKUP(B6805,[1]!Product_Data[#Data],3,0)</f>
        <v>409</v>
      </c>
      <c r="J6805" s="11">
        <f t="shared" si="639"/>
        <v>818</v>
      </c>
      <c r="K6805" s="11">
        <f t="shared" si="640"/>
        <v>1634</v>
      </c>
      <c r="L6805" s="11">
        <f t="shared" si="641"/>
        <v>816</v>
      </c>
      <c r="M6805" t="str">
        <f>VLOOKUP(C6805,[1]!Location_Data[#Data],2,0)</f>
        <v>San Francisco</v>
      </c>
      <c r="N6805" t="str">
        <f>VLOOKUP(D6805,[1]!Salespeople_Data[#Data],2,0)</f>
        <v>Patrick Ruiz</v>
      </c>
      <c r="O6805" t="str">
        <f>VLOOKUP(E6805,[1]!Customer_Data[#Data],2,0)</f>
        <v>Wayne Stewart</v>
      </c>
      <c r="P6805" s="15">
        <f t="shared" si="636"/>
        <v>2</v>
      </c>
      <c r="Q6805">
        <f t="shared" si="637"/>
        <v>7</v>
      </c>
      <c r="R6805">
        <f t="shared" si="638"/>
        <v>2019</v>
      </c>
    </row>
    <row r="6806" spans="1:18" x14ac:dyDescent="0.25">
      <c r="A6806" s="6" t="s">
        <v>7831</v>
      </c>
      <c r="B6806" s="6" t="s">
        <v>38</v>
      </c>
      <c r="C6806" s="6" t="s">
        <v>39</v>
      </c>
      <c r="D6806" s="6" t="s">
        <v>298</v>
      </c>
      <c r="E6806" s="6" t="s">
        <v>3226</v>
      </c>
      <c r="F6806" s="10">
        <v>43619</v>
      </c>
      <c r="G6806" s="6">
        <v>1</v>
      </c>
      <c r="H6806" s="11">
        <f>VLOOKUP(B6806,[1]!Product_Data[#Data],4,0)</f>
        <v>2283</v>
      </c>
      <c r="I6806" s="11">
        <f>VLOOKUP(B6806,[1]!Product_Data[#Data],3,0)</f>
        <v>1484</v>
      </c>
      <c r="J6806" s="11">
        <f t="shared" si="639"/>
        <v>1484</v>
      </c>
      <c r="K6806" s="11">
        <f t="shared" si="640"/>
        <v>2283</v>
      </c>
      <c r="L6806" s="11">
        <f t="shared" si="641"/>
        <v>799</v>
      </c>
      <c r="M6806" t="str">
        <f>VLOOKUP(C6806,[1]!Location_Data[#Data],2,0)</f>
        <v>Oceanside</v>
      </c>
      <c r="N6806" t="str">
        <f>VLOOKUP(D6806,[1]!Salespeople_Data[#Data],2,0)</f>
        <v>Kenneth Fields</v>
      </c>
      <c r="O6806" t="str">
        <f>VLOOKUP(E6806,[1]!Customer_Data[#Data],2,0)</f>
        <v>Alan Thomas</v>
      </c>
      <c r="P6806" s="15">
        <f t="shared" si="636"/>
        <v>2</v>
      </c>
      <c r="Q6806">
        <f t="shared" si="637"/>
        <v>6</v>
      </c>
      <c r="R6806">
        <f t="shared" si="638"/>
        <v>2019</v>
      </c>
    </row>
    <row r="6807" spans="1:18" x14ac:dyDescent="0.25">
      <c r="A6807" s="6" t="s">
        <v>7832</v>
      </c>
      <c r="B6807" s="6" t="s">
        <v>435</v>
      </c>
      <c r="C6807" s="6" t="s">
        <v>272</v>
      </c>
      <c r="D6807" s="6" t="s">
        <v>257</v>
      </c>
      <c r="E6807" s="6" t="s">
        <v>1336</v>
      </c>
      <c r="F6807" s="10">
        <v>43637</v>
      </c>
      <c r="G6807" s="6">
        <v>1</v>
      </c>
      <c r="H6807" s="11">
        <f>VLOOKUP(B6807,[1]!Product_Data[#Data],4,0)</f>
        <v>2141</v>
      </c>
      <c r="I6807" s="11">
        <f>VLOOKUP(B6807,[1]!Product_Data[#Data],3,0)</f>
        <v>1777</v>
      </c>
      <c r="J6807" s="11">
        <f t="shared" si="639"/>
        <v>1777</v>
      </c>
      <c r="K6807" s="11">
        <f t="shared" si="640"/>
        <v>2141</v>
      </c>
      <c r="L6807" s="11">
        <f t="shared" si="641"/>
        <v>364</v>
      </c>
      <c r="M6807" t="str">
        <f>VLOOKUP(C6807,[1]!Location_Data[#Data],2,0)</f>
        <v>Torrance</v>
      </c>
      <c r="N6807" t="str">
        <f>VLOOKUP(D6807,[1]!Salespeople_Data[#Data],2,0)</f>
        <v>Jerry Perry</v>
      </c>
      <c r="O6807" t="str">
        <f>VLOOKUP(E6807,[1]!Customer_Data[#Data],2,0)</f>
        <v>Bobby Willis</v>
      </c>
      <c r="P6807" s="15">
        <f t="shared" si="636"/>
        <v>6</v>
      </c>
      <c r="Q6807">
        <f t="shared" si="637"/>
        <v>6</v>
      </c>
      <c r="R6807">
        <f t="shared" si="638"/>
        <v>2019</v>
      </c>
    </row>
    <row r="6808" spans="1:18" x14ac:dyDescent="0.25">
      <c r="A6808" s="6" t="s">
        <v>7833</v>
      </c>
      <c r="B6808" s="6" t="s">
        <v>78</v>
      </c>
      <c r="C6808" s="6" t="s">
        <v>100</v>
      </c>
      <c r="D6808" s="6" t="s">
        <v>106</v>
      </c>
      <c r="E6808" s="6" t="s">
        <v>1234</v>
      </c>
      <c r="F6808" s="10">
        <v>43472</v>
      </c>
      <c r="G6808" s="6">
        <v>4</v>
      </c>
      <c r="H6808" s="11">
        <f>VLOOKUP(B6808,[1]!Product_Data[#Data],4,0)</f>
        <v>1380</v>
      </c>
      <c r="I6808" s="11">
        <f>VLOOKUP(B6808,[1]!Product_Data[#Data],3,0)</f>
        <v>1090</v>
      </c>
      <c r="J6808" s="11">
        <f t="shared" si="639"/>
        <v>4360</v>
      </c>
      <c r="K6808" s="11">
        <f t="shared" si="640"/>
        <v>5520</v>
      </c>
      <c r="L6808" s="11">
        <f t="shared" si="641"/>
        <v>1160</v>
      </c>
      <c r="M6808" t="str">
        <f>VLOOKUP(C6808,[1]!Location_Data[#Data],2,0)</f>
        <v>Victorville</v>
      </c>
      <c r="N6808" t="str">
        <f>VLOOKUP(D6808,[1]!Salespeople_Data[#Data],2,0)</f>
        <v>Patrick Ruiz</v>
      </c>
      <c r="O6808" t="str">
        <f>VLOOKUP(E6808,[1]!Customer_Data[#Data],2,0)</f>
        <v>Peter Fernandez</v>
      </c>
      <c r="P6808" s="15">
        <f t="shared" si="636"/>
        <v>2</v>
      </c>
      <c r="Q6808">
        <f t="shared" si="637"/>
        <v>1</v>
      </c>
      <c r="R6808">
        <f t="shared" si="638"/>
        <v>2019</v>
      </c>
    </row>
    <row r="6809" spans="1:18" x14ac:dyDescent="0.25">
      <c r="A6809" s="6" t="s">
        <v>7834</v>
      </c>
      <c r="B6809" s="6" t="s">
        <v>408</v>
      </c>
      <c r="C6809" s="6" t="s">
        <v>316</v>
      </c>
      <c r="D6809" s="6" t="s">
        <v>146</v>
      </c>
      <c r="E6809" s="6" t="s">
        <v>390</v>
      </c>
      <c r="F6809" s="10">
        <v>43813</v>
      </c>
      <c r="G6809" s="6">
        <v>1</v>
      </c>
      <c r="H6809" s="11">
        <f>VLOOKUP(B6809,[1]!Product_Data[#Data],4,0)</f>
        <v>1405</v>
      </c>
      <c r="I6809" s="11">
        <f>VLOOKUP(B6809,[1]!Product_Data[#Data],3,0)</f>
        <v>1054</v>
      </c>
      <c r="J6809" s="11">
        <f t="shared" si="639"/>
        <v>1054</v>
      </c>
      <c r="K6809" s="11">
        <f t="shared" si="640"/>
        <v>1405</v>
      </c>
      <c r="L6809" s="11">
        <f t="shared" si="641"/>
        <v>351</v>
      </c>
      <c r="M6809" t="str">
        <f>VLOOKUP(C6809,[1]!Location_Data[#Data],2,0)</f>
        <v>East Los Angeles</v>
      </c>
      <c r="N6809" t="str">
        <f>VLOOKUP(D6809,[1]!Salespeople_Data[#Data],2,0)</f>
        <v>Carl Elliott</v>
      </c>
      <c r="O6809" t="str">
        <f>VLOOKUP(E6809,[1]!Customer_Data[#Data],2,0)</f>
        <v>Chris Chapman</v>
      </c>
      <c r="P6809" s="15">
        <f t="shared" si="636"/>
        <v>7</v>
      </c>
      <c r="Q6809">
        <f t="shared" si="637"/>
        <v>12</v>
      </c>
      <c r="R6809">
        <f t="shared" si="638"/>
        <v>2019</v>
      </c>
    </row>
    <row r="6810" spans="1:18" x14ac:dyDescent="0.25">
      <c r="A6810" s="6" t="s">
        <v>7835</v>
      </c>
      <c r="B6810" s="6" t="s">
        <v>400</v>
      </c>
      <c r="C6810" s="6" t="s">
        <v>450</v>
      </c>
      <c r="D6810" s="6" t="s">
        <v>25</v>
      </c>
      <c r="E6810" s="6" t="s">
        <v>819</v>
      </c>
      <c r="F6810" s="10">
        <v>43755</v>
      </c>
      <c r="G6810" s="6">
        <v>2</v>
      </c>
      <c r="H6810" s="11">
        <f>VLOOKUP(B6810,[1]!Product_Data[#Data],4,0)</f>
        <v>886</v>
      </c>
      <c r="I6810" s="11">
        <f>VLOOKUP(B6810,[1]!Product_Data[#Data],3,0)</f>
        <v>478</v>
      </c>
      <c r="J6810" s="11">
        <f t="shared" si="639"/>
        <v>956</v>
      </c>
      <c r="K6810" s="11">
        <f t="shared" si="640"/>
        <v>1772</v>
      </c>
      <c r="L6810" s="11">
        <f t="shared" si="641"/>
        <v>816</v>
      </c>
      <c r="M6810" t="str">
        <f>VLOOKUP(C6810,[1]!Location_Data[#Data],2,0)</f>
        <v>Simi Valley</v>
      </c>
      <c r="N6810" t="str">
        <f>VLOOKUP(D6810,[1]!Salespeople_Data[#Data],2,0)</f>
        <v>Brian Davis</v>
      </c>
      <c r="O6810" t="str">
        <f>VLOOKUP(E6810,[1]!Customer_Data[#Data],2,0)</f>
        <v>Bobby Greene</v>
      </c>
      <c r="P6810" s="15">
        <f t="shared" si="636"/>
        <v>5</v>
      </c>
      <c r="Q6810">
        <f t="shared" si="637"/>
        <v>10</v>
      </c>
      <c r="R6810">
        <f t="shared" si="638"/>
        <v>2019</v>
      </c>
    </row>
    <row r="6811" spans="1:18" x14ac:dyDescent="0.25">
      <c r="A6811" s="6" t="s">
        <v>7836</v>
      </c>
      <c r="B6811" s="6" t="s">
        <v>260</v>
      </c>
      <c r="C6811" s="6" t="s">
        <v>392</v>
      </c>
      <c r="D6811" s="6" t="s">
        <v>216</v>
      </c>
      <c r="E6811" s="6" t="s">
        <v>2577</v>
      </c>
      <c r="F6811" s="10">
        <v>43510</v>
      </c>
      <c r="G6811" s="6">
        <v>3</v>
      </c>
      <c r="H6811" s="11">
        <f>VLOOKUP(B6811,[1]!Product_Data[#Data],4,0)</f>
        <v>502</v>
      </c>
      <c r="I6811" s="11">
        <f>VLOOKUP(B6811,[1]!Product_Data[#Data],3,0)</f>
        <v>296</v>
      </c>
      <c r="J6811" s="11">
        <f t="shared" si="639"/>
        <v>888</v>
      </c>
      <c r="K6811" s="11">
        <f t="shared" si="640"/>
        <v>1506</v>
      </c>
      <c r="L6811" s="11">
        <f t="shared" si="641"/>
        <v>618</v>
      </c>
      <c r="M6811" t="str">
        <f>VLOOKUP(C6811,[1]!Location_Data[#Data],2,0)</f>
        <v>Visalia</v>
      </c>
      <c r="N6811" t="str">
        <f>VLOOKUP(D6811,[1]!Salespeople_Data[#Data],2,0)</f>
        <v>Ernest Wagner</v>
      </c>
      <c r="O6811" t="str">
        <f>VLOOKUP(E6811,[1]!Customer_Data[#Data],2,0)</f>
        <v>Jerry Green</v>
      </c>
      <c r="P6811" s="15">
        <f t="shared" si="636"/>
        <v>5</v>
      </c>
      <c r="Q6811">
        <f t="shared" si="637"/>
        <v>2</v>
      </c>
      <c r="R6811">
        <f t="shared" si="638"/>
        <v>2019</v>
      </c>
    </row>
    <row r="6812" spans="1:18" x14ac:dyDescent="0.25">
      <c r="A6812" s="6" t="s">
        <v>7837</v>
      </c>
      <c r="B6812" s="6" t="s">
        <v>652</v>
      </c>
      <c r="C6812" s="6" t="s">
        <v>253</v>
      </c>
      <c r="D6812" s="6" t="s">
        <v>308</v>
      </c>
      <c r="E6812" s="6" t="s">
        <v>4014</v>
      </c>
      <c r="F6812" s="10">
        <v>43691</v>
      </c>
      <c r="G6812" s="6">
        <v>1</v>
      </c>
      <c r="H6812" s="11">
        <f>VLOOKUP(B6812,[1]!Product_Data[#Data],4,0)</f>
        <v>217</v>
      </c>
      <c r="I6812" s="11">
        <f>VLOOKUP(B6812,[1]!Product_Data[#Data],3,0)</f>
        <v>171</v>
      </c>
      <c r="J6812" s="11">
        <f t="shared" si="639"/>
        <v>171</v>
      </c>
      <c r="K6812" s="11">
        <f t="shared" si="640"/>
        <v>217</v>
      </c>
      <c r="L6812" s="11">
        <f t="shared" si="641"/>
        <v>46</v>
      </c>
      <c r="M6812" t="str">
        <f>VLOOKUP(C6812,[1]!Location_Data[#Data],2,0)</f>
        <v>Bakersfield</v>
      </c>
      <c r="N6812" t="str">
        <f>VLOOKUP(D6812,[1]!Salespeople_Data[#Data],2,0)</f>
        <v>Fred Robertson</v>
      </c>
      <c r="O6812" t="str">
        <f>VLOOKUP(E6812,[1]!Customer_Data[#Data],2,0)</f>
        <v>Stephen Kelly</v>
      </c>
      <c r="P6812" s="15">
        <f t="shared" si="636"/>
        <v>4</v>
      </c>
      <c r="Q6812">
        <f t="shared" si="637"/>
        <v>8</v>
      </c>
      <c r="R6812">
        <f t="shared" si="638"/>
        <v>2019</v>
      </c>
    </row>
    <row r="6813" spans="1:18" x14ac:dyDescent="0.25">
      <c r="A6813" s="6" t="s">
        <v>7838</v>
      </c>
      <c r="B6813" s="6" t="s">
        <v>311</v>
      </c>
      <c r="C6813" s="6" t="s">
        <v>70</v>
      </c>
      <c r="D6813" s="6" t="s">
        <v>447</v>
      </c>
      <c r="E6813" s="6" t="s">
        <v>2288</v>
      </c>
      <c r="F6813" s="10">
        <v>43642</v>
      </c>
      <c r="G6813" s="6">
        <v>3</v>
      </c>
      <c r="H6813" s="11">
        <f>VLOOKUP(B6813,[1]!Product_Data[#Data],4,0)</f>
        <v>1743</v>
      </c>
      <c r="I6813" s="11">
        <f>VLOOKUP(B6813,[1]!Product_Data[#Data],3,0)</f>
        <v>872</v>
      </c>
      <c r="J6813" s="11">
        <f t="shared" si="639"/>
        <v>2616</v>
      </c>
      <c r="K6813" s="11">
        <f t="shared" si="640"/>
        <v>5229</v>
      </c>
      <c r="L6813" s="11">
        <f t="shared" si="641"/>
        <v>2613</v>
      </c>
      <c r="M6813" t="str">
        <f>VLOOKUP(C6813,[1]!Location_Data[#Data],2,0)</f>
        <v>Clovis</v>
      </c>
      <c r="N6813" t="str">
        <f>VLOOKUP(D6813,[1]!Salespeople_Data[#Data],2,0)</f>
        <v>Howard Sims</v>
      </c>
      <c r="O6813" t="str">
        <f>VLOOKUP(E6813,[1]!Customer_Data[#Data],2,0)</f>
        <v>Antonio Owens</v>
      </c>
      <c r="P6813" s="15">
        <f t="shared" si="636"/>
        <v>4</v>
      </c>
      <c r="Q6813">
        <f t="shared" si="637"/>
        <v>6</v>
      </c>
      <c r="R6813">
        <f t="shared" si="638"/>
        <v>2019</v>
      </c>
    </row>
    <row r="6814" spans="1:18" x14ac:dyDescent="0.25">
      <c r="A6814" s="6" t="s">
        <v>7839</v>
      </c>
      <c r="B6814" s="6" t="s">
        <v>408</v>
      </c>
      <c r="C6814" s="6" t="s">
        <v>246</v>
      </c>
      <c r="D6814" s="6" t="s">
        <v>91</v>
      </c>
      <c r="E6814" s="6" t="s">
        <v>7840</v>
      </c>
      <c r="F6814" s="10">
        <v>43721</v>
      </c>
      <c r="G6814" s="6">
        <v>4</v>
      </c>
      <c r="H6814" s="11">
        <f>VLOOKUP(B6814,[1]!Product_Data[#Data],4,0)</f>
        <v>1405</v>
      </c>
      <c r="I6814" s="11">
        <f>VLOOKUP(B6814,[1]!Product_Data[#Data],3,0)</f>
        <v>1054</v>
      </c>
      <c r="J6814" s="11">
        <f t="shared" si="639"/>
        <v>4216</v>
      </c>
      <c r="K6814" s="11">
        <f t="shared" si="640"/>
        <v>5620</v>
      </c>
      <c r="L6814" s="11">
        <f t="shared" si="641"/>
        <v>1404</v>
      </c>
      <c r="M6814" t="str">
        <f>VLOOKUP(C6814,[1]!Location_Data[#Data],2,0)</f>
        <v>San Francisco</v>
      </c>
      <c r="N6814" t="str">
        <f>VLOOKUP(D6814,[1]!Salespeople_Data[#Data],2,0)</f>
        <v>Howard Gardner</v>
      </c>
      <c r="O6814" t="str">
        <f>VLOOKUP(E6814,[1]!Customer_Data[#Data],2,0)</f>
        <v>Harold Adams</v>
      </c>
      <c r="P6814" s="15">
        <f t="shared" si="636"/>
        <v>6</v>
      </c>
      <c r="Q6814">
        <f t="shared" si="637"/>
        <v>9</v>
      </c>
      <c r="R6814">
        <f t="shared" si="638"/>
        <v>2019</v>
      </c>
    </row>
    <row r="6815" spans="1:18" x14ac:dyDescent="0.25">
      <c r="A6815" s="6" t="s">
        <v>7841</v>
      </c>
      <c r="B6815" s="6" t="s">
        <v>83</v>
      </c>
      <c r="C6815" s="6" t="s">
        <v>57</v>
      </c>
      <c r="D6815" s="6" t="s">
        <v>111</v>
      </c>
      <c r="E6815" s="6" t="s">
        <v>819</v>
      </c>
      <c r="F6815" s="10">
        <v>43578</v>
      </c>
      <c r="G6815" s="6">
        <v>1</v>
      </c>
      <c r="H6815" s="11">
        <f>VLOOKUP(B6815,[1]!Product_Data[#Data],4,0)</f>
        <v>1972</v>
      </c>
      <c r="I6815" s="11">
        <f>VLOOKUP(B6815,[1]!Product_Data[#Data],3,0)</f>
        <v>1321</v>
      </c>
      <c r="J6815" s="11">
        <f t="shared" si="639"/>
        <v>1321</v>
      </c>
      <c r="K6815" s="11">
        <f t="shared" si="640"/>
        <v>1972</v>
      </c>
      <c r="L6815" s="11">
        <f t="shared" si="641"/>
        <v>651</v>
      </c>
      <c r="M6815" t="str">
        <f>VLOOKUP(C6815,[1]!Location_Data[#Data],2,0)</f>
        <v>Thousand Oaks</v>
      </c>
      <c r="N6815" t="str">
        <f>VLOOKUP(D6815,[1]!Salespeople_Data[#Data],2,0)</f>
        <v>Ryan Welch</v>
      </c>
      <c r="O6815" t="str">
        <f>VLOOKUP(E6815,[1]!Customer_Data[#Data],2,0)</f>
        <v>Bobby Greene</v>
      </c>
      <c r="P6815" s="15">
        <f t="shared" si="636"/>
        <v>3</v>
      </c>
      <c r="Q6815">
        <f t="shared" si="637"/>
        <v>4</v>
      </c>
      <c r="R6815">
        <f t="shared" si="638"/>
        <v>2019</v>
      </c>
    </row>
    <row r="6816" spans="1:18" x14ac:dyDescent="0.25">
      <c r="A6816" s="6" t="s">
        <v>7842</v>
      </c>
      <c r="B6816" s="6" t="s">
        <v>33</v>
      </c>
      <c r="C6816" s="6" t="s">
        <v>249</v>
      </c>
      <c r="D6816" s="6" t="s">
        <v>71</v>
      </c>
      <c r="E6816" s="6" t="s">
        <v>150</v>
      </c>
      <c r="F6816" s="10">
        <v>43528</v>
      </c>
      <c r="G6816" s="6">
        <v>1</v>
      </c>
      <c r="H6816" s="11">
        <f>VLOOKUP(B6816,[1]!Product_Data[#Data],4,0)</f>
        <v>1582</v>
      </c>
      <c r="I6816" s="11">
        <f>VLOOKUP(B6816,[1]!Product_Data[#Data],3,0)</f>
        <v>1234</v>
      </c>
      <c r="J6816" s="11">
        <f t="shared" si="639"/>
        <v>1234</v>
      </c>
      <c r="K6816" s="11">
        <f t="shared" si="640"/>
        <v>1582</v>
      </c>
      <c r="L6816" s="11">
        <f t="shared" si="641"/>
        <v>348</v>
      </c>
      <c r="M6816" t="str">
        <f>VLOOKUP(C6816,[1]!Location_Data[#Data],2,0)</f>
        <v>Roseville</v>
      </c>
      <c r="N6816" t="str">
        <f>VLOOKUP(D6816,[1]!Salespeople_Data[#Data],2,0)</f>
        <v>Gary Rodriguez</v>
      </c>
      <c r="O6816" t="str">
        <f>VLOOKUP(E6816,[1]!Customer_Data[#Data],2,0)</f>
        <v>Thomas Hawkins</v>
      </c>
      <c r="P6816" s="15">
        <f t="shared" si="636"/>
        <v>2</v>
      </c>
      <c r="Q6816">
        <f t="shared" si="637"/>
        <v>3</v>
      </c>
      <c r="R6816">
        <f t="shared" si="638"/>
        <v>2019</v>
      </c>
    </row>
    <row r="6817" spans="1:18" x14ac:dyDescent="0.25">
      <c r="A6817" s="6" t="s">
        <v>7843</v>
      </c>
      <c r="B6817" s="6" t="s">
        <v>185</v>
      </c>
      <c r="C6817" s="6" t="s">
        <v>62</v>
      </c>
      <c r="D6817" s="6" t="s">
        <v>106</v>
      </c>
      <c r="E6817" s="6" t="s">
        <v>183</v>
      </c>
      <c r="F6817" s="10">
        <v>43759</v>
      </c>
      <c r="G6817" s="6">
        <v>3</v>
      </c>
      <c r="H6817" s="11">
        <f>VLOOKUP(B6817,[1]!Product_Data[#Data],4,0)</f>
        <v>667</v>
      </c>
      <c r="I6817" s="11">
        <f>VLOOKUP(B6817,[1]!Product_Data[#Data],3,0)</f>
        <v>387</v>
      </c>
      <c r="J6817" s="11">
        <f t="shared" si="639"/>
        <v>1161</v>
      </c>
      <c r="K6817" s="11">
        <f t="shared" si="640"/>
        <v>2001</v>
      </c>
      <c r="L6817" s="11">
        <f t="shared" si="641"/>
        <v>840</v>
      </c>
      <c r="M6817" t="str">
        <f>VLOOKUP(C6817,[1]!Location_Data[#Data],2,0)</f>
        <v>Fairfield</v>
      </c>
      <c r="N6817" t="str">
        <f>VLOOKUP(D6817,[1]!Salespeople_Data[#Data],2,0)</f>
        <v>Patrick Ruiz</v>
      </c>
      <c r="O6817" t="str">
        <f>VLOOKUP(E6817,[1]!Customer_Data[#Data],2,0)</f>
        <v>Jerry Reed</v>
      </c>
      <c r="P6817" s="15">
        <f t="shared" si="636"/>
        <v>2</v>
      </c>
      <c r="Q6817">
        <f t="shared" si="637"/>
        <v>10</v>
      </c>
      <c r="R6817">
        <f t="shared" si="638"/>
        <v>2019</v>
      </c>
    </row>
    <row r="6818" spans="1:18" x14ac:dyDescent="0.25">
      <c r="A6818" s="6" t="s">
        <v>7844</v>
      </c>
      <c r="B6818" s="6" t="s">
        <v>569</v>
      </c>
      <c r="C6818" s="6" t="s">
        <v>48</v>
      </c>
      <c r="D6818" s="6" t="s">
        <v>447</v>
      </c>
      <c r="E6818" s="6" t="s">
        <v>912</v>
      </c>
      <c r="F6818" s="10">
        <v>43516</v>
      </c>
      <c r="G6818" s="6">
        <v>1</v>
      </c>
      <c r="H6818" s="11">
        <f>VLOOKUP(B6818,[1]!Product_Data[#Data],4,0)</f>
        <v>1178</v>
      </c>
      <c r="I6818" s="11">
        <f>VLOOKUP(B6818,[1]!Product_Data[#Data],3,0)</f>
        <v>683</v>
      </c>
      <c r="J6818" s="11">
        <f t="shared" si="639"/>
        <v>683</v>
      </c>
      <c r="K6818" s="11">
        <f t="shared" si="640"/>
        <v>1178</v>
      </c>
      <c r="L6818" s="11">
        <f t="shared" si="641"/>
        <v>495</v>
      </c>
      <c r="M6818" t="str">
        <f>VLOOKUP(C6818,[1]!Location_Data[#Data],2,0)</f>
        <v>Rialto</v>
      </c>
      <c r="N6818" t="str">
        <f>VLOOKUP(D6818,[1]!Salespeople_Data[#Data],2,0)</f>
        <v>Howard Sims</v>
      </c>
      <c r="O6818" t="str">
        <f>VLOOKUP(E6818,[1]!Customer_Data[#Data],2,0)</f>
        <v>Ralph Wheeler</v>
      </c>
      <c r="P6818" s="15">
        <f t="shared" si="636"/>
        <v>4</v>
      </c>
      <c r="Q6818">
        <f t="shared" si="637"/>
        <v>2</v>
      </c>
      <c r="R6818">
        <f t="shared" si="638"/>
        <v>2019</v>
      </c>
    </row>
    <row r="6819" spans="1:18" x14ac:dyDescent="0.25">
      <c r="A6819" s="6" t="s">
        <v>7845</v>
      </c>
      <c r="B6819" s="6" t="s">
        <v>311</v>
      </c>
      <c r="C6819" s="6" t="s">
        <v>52</v>
      </c>
      <c r="D6819" s="6" t="s">
        <v>250</v>
      </c>
      <c r="E6819" s="6" t="s">
        <v>1249</v>
      </c>
      <c r="F6819" s="10">
        <v>43830</v>
      </c>
      <c r="G6819" s="6">
        <v>1</v>
      </c>
      <c r="H6819" s="11">
        <f>VLOOKUP(B6819,[1]!Product_Data[#Data],4,0)</f>
        <v>1743</v>
      </c>
      <c r="I6819" s="11">
        <f>VLOOKUP(B6819,[1]!Product_Data[#Data],3,0)</f>
        <v>872</v>
      </c>
      <c r="J6819" s="11">
        <f t="shared" si="639"/>
        <v>872</v>
      </c>
      <c r="K6819" s="11">
        <f t="shared" si="640"/>
        <v>1743</v>
      </c>
      <c r="L6819" s="11">
        <f t="shared" si="641"/>
        <v>871</v>
      </c>
      <c r="M6819" t="str">
        <f>VLOOKUP(C6819,[1]!Location_Data[#Data],2,0)</f>
        <v>Pasadena</v>
      </c>
      <c r="N6819" t="str">
        <f>VLOOKUP(D6819,[1]!Salespeople_Data[#Data],2,0)</f>
        <v>Martin Carr</v>
      </c>
      <c r="O6819" t="str">
        <f>VLOOKUP(E6819,[1]!Customer_Data[#Data],2,0)</f>
        <v>Alan Green</v>
      </c>
      <c r="P6819" s="15">
        <f t="shared" si="636"/>
        <v>3</v>
      </c>
      <c r="Q6819">
        <f t="shared" si="637"/>
        <v>12</v>
      </c>
      <c r="R6819">
        <f t="shared" si="638"/>
        <v>2019</v>
      </c>
    </row>
    <row r="6820" spans="1:18" x14ac:dyDescent="0.25">
      <c r="A6820" s="6" t="s">
        <v>7846</v>
      </c>
      <c r="B6820" s="6" t="s">
        <v>457</v>
      </c>
      <c r="C6820" s="6" t="s">
        <v>174</v>
      </c>
      <c r="D6820" s="6" t="s">
        <v>298</v>
      </c>
      <c r="E6820" s="6" t="s">
        <v>781</v>
      </c>
      <c r="F6820" s="10">
        <v>43797</v>
      </c>
      <c r="G6820" s="6">
        <v>2</v>
      </c>
      <c r="H6820" s="11">
        <f>VLOOKUP(B6820,[1]!Product_Data[#Data],4,0)</f>
        <v>947</v>
      </c>
      <c r="I6820" s="11">
        <f>VLOOKUP(B6820,[1]!Product_Data[#Data],3,0)</f>
        <v>786</v>
      </c>
      <c r="J6820" s="11">
        <f t="shared" si="639"/>
        <v>1572</v>
      </c>
      <c r="K6820" s="11">
        <f t="shared" si="640"/>
        <v>1894</v>
      </c>
      <c r="L6820" s="11">
        <f t="shared" si="641"/>
        <v>322</v>
      </c>
      <c r="M6820" t="str">
        <f>VLOOKUP(C6820,[1]!Location_Data[#Data],2,0)</f>
        <v>Norwalk</v>
      </c>
      <c r="N6820" t="str">
        <f>VLOOKUP(D6820,[1]!Salespeople_Data[#Data],2,0)</f>
        <v>Kenneth Fields</v>
      </c>
      <c r="O6820" t="str">
        <f>VLOOKUP(E6820,[1]!Customer_Data[#Data],2,0)</f>
        <v>Kenneth Simpson</v>
      </c>
      <c r="P6820" s="15">
        <f t="shared" si="636"/>
        <v>5</v>
      </c>
      <c r="Q6820">
        <f t="shared" si="637"/>
        <v>11</v>
      </c>
      <c r="R6820">
        <f t="shared" si="638"/>
        <v>2019</v>
      </c>
    </row>
    <row r="6821" spans="1:18" x14ac:dyDescent="0.25">
      <c r="A6821" s="6" t="s">
        <v>7847</v>
      </c>
      <c r="B6821" s="6" t="s">
        <v>321</v>
      </c>
      <c r="C6821" s="6" t="s">
        <v>52</v>
      </c>
      <c r="D6821" s="6" t="s">
        <v>111</v>
      </c>
      <c r="E6821" s="6" t="s">
        <v>1218</v>
      </c>
      <c r="F6821" s="10">
        <v>43692</v>
      </c>
      <c r="G6821" s="6">
        <v>1</v>
      </c>
      <c r="H6821" s="11">
        <f>VLOOKUP(B6821,[1]!Product_Data[#Data],4,0)</f>
        <v>2391</v>
      </c>
      <c r="I6821" s="11">
        <f>VLOOKUP(B6821,[1]!Product_Data[#Data],3,0)</f>
        <v>1291</v>
      </c>
      <c r="J6821" s="11">
        <f t="shared" si="639"/>
        <v>1291</v>
      </c>
      <c r="K6821" s="11">
        <f t="shared" si="640"/>
        <v>2391</v>
      </c>
      <c r="L6821" s="11">
        <f t="shared" si="641"/>
        <v>1100</v>
      </c>
      <c r="M6821" t="str">
        <f>VLOOKUP(C6821,[1]!Location_Data[#Data],2,0)</f>
        <v>Pasadena</v>
      </c>
      <c r="N6821" t="str">
        <f>VLOOKUP(D6821,[1]!Salespeople_Data[#Data],2,0)</f>
        <v>Ryan Welch</v>
      </c>
      <c r="O6821" t="str">
        <f>VLOOKUP(E6821,[1]!Customer_Data[#Data],2,0)</f>
        <v>Larry Ross</v>
      </c>
      <c r="P6821" s="15">
        <f t="shared" si="636"/>
        <v>5</v>
      </c>
      <c r="Q6821">
        <f t="shared" si="637"/>
        <v>8</v>
      </c>
      <c r="R6821">
        <f t="shared" si="638"/>
        <v>2019</v>
      </c>
    </row>
    <row r="6822" spans="1:18" x14ac:dyDescent="0.25">
      <c r="A6822" s="6" t="s">
        <v>7848</v>
      </c>
      <c r="B6822" s="6" t="s">
        <v>412</v>
      </c>
      <c r="C6822" s="6" t="s">
        <v>140</v>
      </c>
      <c r="D6822" s="6" t="s">
        <v>269</v>
      </c>
      <c r="E6822" s="6" t="s">
        <v>1444</v>
      </c>
      <c r="F6822" s="10">
        <v>43734</v>
      </c>
      <c r="G6822" s="6">
        <v>3</v>
      </c>
      <c r="H6822" s="11">
        <f>VLOOKUP(B6822,[1]!Product_Data[#Data],4,0)</f>
        <v>2396</v>
      </c>
      <c r="I6822" s="11">
        <f>VLOOKUP(B6822,[1]!Product_Data[#Data],3,0)</f>
        <v>1965</v>
      </c>
      <c r="J6822" s="11">
        <f t="shared" si="639"/>
        <v>5895</v>
      </c>
      <c r="K6822" s="11">
        <f t="shared" si="640"/>
        <v>7188</v>
      </c>
      <c r="L6822" s="11">
        <f t="shared" si="641"/>
        <v>1293</v>
      </c>
      <c r="M6822" t="str">
        <f>VLOOKUP(C6822,[1]!Location_Data[#Data],2,0)</f>
        <v>Salinas</v>
      </c>
      <c r="N6822" t="str">
        <f>VLOOKUP(D6822,[1]!Salespeople_Data[#Data],2,0)</f>
        <v>Kevin Butler</v>
      </c>
      <c r="O6822" t="str">
        <f>VLOOKUP(E6822,[1]!Customer_Data[#Data],2,0)</f>
        <v>Steve Bennett</v>
      </c>
      <c r="P6822" s="15">
        <f t="shared" si="636"/>
        <v>5</v>
      </c>
      <c r="Q6822">
        <f t="shared" si="637"/>
        <v>9</v>
      </c>
      <c r="R6822">
        <f t="shared" si="638"/>
        <v>2019</v>
      </c>
    </row>
    <row r="6823" spans="1:18" x14ac:dyDescent="0.25">
      <c r="A6823" s="6" t="s">
        <v>7849</v>
      </c>
      <c r="B6823" s="6" t="s">
        <v>129</v>
      </c>
      <c r="C6823" s="6" t="s">
        <v>355</v>
      </c>
      <c r="D6823" s="6" t="s">
        <v>15</v>
      </c>
      <c r="E6823" s="6" t="s">
        <v>1397</v>
      </c>
      <c r="F6823" s="10">
        <v>43710</v>
      </c>
      <c r="G6823" s="6">
        <v>1</v>
      </c>
      <c r="H6823" s="11">
        <f>VLOOKUP(B6823,[1]!Product_Data[#Data],4,0)</f>
        <v>127</v>
      </c>
      <c r="I6823" s="11">
        <f>VLOOKUP(B6823,[1]!Product_Data[#Data],3,0)</f>
        <v>79</v>
      </c>
      <c r="J6823" s="11">
        <f t="shared" si="639"/>
        <v>79</v>
      </c>
      <c r="K6823" s="11">
        <f t="shared" si="640"/>
        <v>127</v>
      </c>
      <c r="L6823" s="11">
        <f t="shared" si="641"/>
        <v>48</v>
      </c>
      <c r="M6823" t="str">
        <f>VLOOKUP(C6823,[1]!Location_Data[#Data],2,0)</f>
        <v>Burbank</v>
      </c>
      <c r="N6823" t="str">
        <f>VLOOKUP(D6823,[1]!Salespeople_Data[#Data],2,0)</f>
        <v>Ryan Butler</v>
      </c>
      <c r="O6823" t="str">
        <f>VLOOKUP(E6823,[1]!Customer_Data[#Data],2,0)</f>
        <v>Louis Mccoy</v>
      </c>
      <c r="P6823" s="15">
        <f t="shared" si="636"/>
        <v>2</v>
      </c>
      <c r="Q6823">
        <f t="shared" si="637"/>
        <v>9</v>
      </c>
      <c r="R6823">
        <f t="shared" si="638"/>
        <v>2019</v>
      </c>
    </row>
    <row r="6824" spans="1:18" x14ac:dyDescent="0.25">
      <c r="A6824" s="6" t="s">
        <v>7850</v>
      </c>
      <c r="B6824" s="6" t="s">
        <v>114</v>
      </c>
      <c r="C6824" s="6" t="s">
        <v>322</v>
      </c>
      <c r="D6824" s="6" t="s">
        <v>359</v>
      </c>
      <c r="E6824" s="6" t="s">
        <v>410</v>
      </c>
      <c r="F6824" s="10">
        <v>43792</v>
      </c>
      <c r="G6824" s="6">
        <v>4</v>
      </c>
      <c r="H6824" s="11">
        <f>VLOOKUP(B6824,[1]!Product_Data[#Data],4,0)</f>
        <v>545</v>
      </c>
      <c r="I6824" s="11">
        <f>VLOOKUP(B6824,[1]!Product_Data[#Data],3,0)</f>
        <v>425</v>
      </c>
      <c r="J6824" s="11">
        <f t="shared" si="639"/>
        <v>1700</v>
      </c>
      <c r="K6824" s="11">
        <f t="shared" si="640"/>
        <v>2180</v>
      </c>
      <c r="L6824" s="11">
        <f t="shared" si="641"/>
        <v>480</v>
      </c>
      <c r="M6824" t="str">
        <f>VLOOKUP(C6824,[1]!Location_Data[#Data],2,0)</f>
        <v>Rancho Cucamonga</v>
      </c>
      <c r="N6824" t="str">
        <f>VLOOKUP(D6824,[1]!Salespeople_Data[#Data],2,0)</f>
        <v>Eugene Holmes</v>
      </c>
      <c r="O6824" t="str">
        <f>VLOOKUP(E6824,[1]!Customer_Data[#Data],2,0)</f>
        <v>Earl Phillips</v>
      </c>
      <c r="P6824" s="15">
        <f t="shared" si="636"/>
        <v>7</v>
      </c>
      <c r="Q6824">
        <f t="shared" si="637"/>
        <v>11</v>
      </c>
      <c r="R6824">
        <f t="shared" si="638"/>
        <v>2019</v>
      </c>
    </row>
    <row r="6825" spans="1:18" x14ac:dyDescent="0.25">
      <c r="A6825" s="6" t="s">
        <v>7851</v>
      </c>
      <c r="B6825" s="6" t="s">
        <v>238</v>
      </c>
      <c r="C6825" s="6" t="s">
        <v>66</v>
      </c>
      <c r="D6825" s="6" t="s">
        <v>216</v>
      </c>
      <c r="E6825" s="6" t="s">
        <v>1522</v>
      </c>
      <c r="F6825" s="10">
        <v>43705</v>
      </c>
      <c r="G6825" s="6">
        <v>2</v>
      </c>
      <c r="H6825" s="11">
        <f>VLOOKUP(B6825,[1]!Product_Data[#Data],4,0)</f>
        <v>871</v>
      </c>
      <c r="I6825" s="11">
        <f>VLOOKUP(B6825,[1]!Product_Data[#Data],3,0)</f>
        <v>540</v>
      </c>
      <c r="J6825" s="11">
        <f t="shared" si="639"/>
        <v>1080</v>
      </c>
      <c r="K6825" s="11">
        <f t="shared" si="640"/>
        <v>1742</v>
      </c>
      <c r="L6825" s="11">
        <f t="shared" si="641"/>
        <v>662</v>
      </c>
      <c r="M6825" t="str">
        <f>VLOOKUP(C6825,[1]!Location_Data[#Data],2,0)</f>
        <v>Ontario</v>
      </c>
      <c r="N6825" t="str">
        <f>VLOOKUP(D6825,[1]!Salespeople_Data[#Data],2,0)</f>
        <v>Ernest Wagner</v>
      </c>
      <c r="O6825" t="str">
        <f>VLOOKUP(E6825,[1]!Customer_Data[#Data],2,0)</f>
        <v>Ryan Ruiz</v>
      </c>
      <c r="P6825" s="15">
        <f t="shared" si="636"/>
        <v>4</v>
      </c>
      <c r="Q6825">
        <f t="shared" si="637"/>
        <v>8</v>
      </c>
      <c r="R6825">
        <f t="shared" si="638"/>
        <v>2019</v>
      </c>
    </row>
    <row r="6826" spans="1:18" x14ac:dyDescent="0.25">
      <c r="A6826" s="6" t="s">
        <v>7852</v>
      </c>
      <c r="B6826" s="6" t="s">
        <v>245</v>
      </c>
      <c r="C6826" s="6" t="s">
        <v>186</v>
      </c>
      <c r="D6826" s="6" t="s">
        <v>10</v>
      </c>
      <c r="E6826" s="6" t="s">
        <v>2891</v>
      </c>
      <c r="F6826" s="10">
        <v>43666</v>
      </c>
      <c r="G6826" s="6">
        <v>1</v>
      </c>
      <c r="H6826" s="11">
        <f>VLOOKUP(B6826,[1]!Product_Data[#Data],4,0)</f>
        <v>818</v>
      </c>
      <c r="I6826" s="11">
        <f>VLOOKUP(B6826,[1]!Product_Data[#Data],3,0)</f>
        <v>450</v>
      </c>
      <c r="J6826" s="11">
        <f t="shared" si="639"/>
        <v>450</v>
      </c>
      <c r="K6826" s="11">
        <f t="shared" si="640"/>
        <v>818</v>
      </c>
      <c r="L6826" s="11">
        <f t="shared" si="641"/>
        <v>368</v>
      </c>
      <c r="M6826" t="str">
        <f>VLOOKUP(C6826,[1]!Location_Data[#Data],2,0)</f>
        <v>Riverside</v>
      </c>
      <c r="N6826" t="str">
        <f>VLOOKUP(D6826,[1]!Salespeople_Data[#Data],2,0)</f>
        <v>Justin Lynch</v>
      </c>
      <c r="O6826" t="str">
        <f>VLOOKUP(E6826,[1]!Customer_Data[#Data],2,0)</f>
        <v>Gregory Simmons</v>
      </c>
      <c r="P6826" s="15">
        <f t="shared" si="636"/>
        <v>7</v>
      </c>
      <c r="Q6826">
        <f t="shared" si="637"/>
        <v>7</v>
      </c>
      <c r="R6826">
        <f t="shared" si="638"/>
        <v>2019</v>
      </c>
    </row>
    <row r="6827" spans="1:18" x14ac:dyDescent="0.25">
      <c r="A6827" s="6" t="s">
        <v>7853</v>
      </c>
      <c r="B6827" s="6" t="s">
        <v>152</v>
      </c>
      <c r="C6827" s="6" t="s">
        <v>169</v>
      </c>
      <c r="D6827" s="6" t="s">
        <v>239</v>
      </c>
      <c r="E6827" s="6" t="s">
        <v>153</v>
      </c>
      <c r="F6827" s="10">
        <v>43564</v>
      </c>
      <c r="G6827" s="6">
        <v>3</v>
      </c>
      <c r="H6827" s="11">
        <f>VLOOKUP(B6827,[1]!Product_Data[#Data],4,0)</f>
        <v>951</v>
      </c>
      <c r="I6827" s="11">
        <f>VLOOKUP(B6827,[1]!Product_Data[#Data],3,0)</f>
        <v>504</v>
      </c>
      <c r="J6827" s="11">
        <f t="shared" si="639"/>
        <v>1512</v>
      </c>
      <c r="K6827" s="11">
        <f t="shared" si="640"/>
        <v>2853</v>
      </c>
      <c r="L6827" s="11">
        <f t="shared" si="641"/>
        <v>1341</v>
      </c>
      <c r="M6827" t="str">
        <f>VLOOKUP(C6827,[1]!Location_Data[#Data],2,0)</f>
        <v>Vista</v>
      </c>
      <c r="N6827" t="str">
        <f>VLOOKUP(D6827,[1]!Salespeople_Data[#Data],2,0)</f>
        <v>John Reyes</v>
      </c>
      <c r="O6827" t="str">
        <f>VLOOKUP(E6827,[1]!Customer_Data[#Data],2,0)</f>
        <v>Charles Richards</v>
      </c>
      <c r="P6827" s="15">
        <f t="shared" si="636"/>
        <v>3</v>
      </c>
      <c r="Q6827">
        <f t="shared" si="637"/>
        <v>4</v>
      </c>
      <c r="R6827">
        <f t="shared" si="638"/>
        <v>2019</v>
      </c>
    </row>
    <row r="6828" spans="1:18" x14ac:dyDescent="0.25">
      <c r="A6828" s="6" t="s">
        <v>7854</v>
      </c>
      <c r="B6828" s="6" t="s">
        <v>495</v>
      </c>
      <c r="C6828" s="6" t="s">
        <v>9</v>
      </c>
      <c r="D6828" s="6" t="s">
        <v>191</v>
      </c>
      <c r="E6828" s="6" t="s">
        <v>3853</v>
      </c>
      <c r="F6828" s="10">
        <v>43654</v>
      </c>
      <c r="G6828" s="6">
        <v>1</v>
      </c>
      <c r="H6828" s="11">
        <f>VLOOKUP(B6828,[1]!Product_Data[#Data],4,0)</f>
        <v>1467</v>
      </c>
      <c r="I6828" s="11">
        <f>VLOOKUP(B6828,[1]!Product_Data[#Data],3,0)</f>
        <v>807</v>
      </c>
      <c r="J6828" s="11">
        <f t="shared" si="639"/>
        <v>807</v>
      </c>
      <c r="K6828" s="11">
        <f t="shared" si="640"/>
        <v>1467</v>
      </c>
      <c r="L6828" s="11">
        <f t="shared" si="641"/>
        <v>660</v>
      </c>
      <c r="M6828" t="str">
        <f>VLOOKUP(C6828,[1]!Location_Data[#Data],2,0)</f>
        <v>San Mateo</v>
      </c>
      <c r="N6828" t="str">
        <f>VLOOKUP(D6828,[1]!Salespeople_Data[#Data],2,0)</f>
        <v>Robert Reed</v>
      </c>
      <c r="O6828" t="str">
        <f>VLOOKUP(E6828,[1]!Customer_Data[#Data],2,0)</f>
        <v>Phillip Webb</v>
      </c>
      <c r="P6828" s="15">
        <f t="shared" si="636"/>
        <v>2</v>
      </c>
      <c r="Q6828">
        <f t="shared" si="637"/>
        <v>7</v>
      </c>
      <c r="R6828">
        <f t="shared" si="638"/>
        <v>2019</v>
      </c>
    </row>
    <row r="6829" spans="1:18" x14ac:dyDescent="0.25">
      <c r="A6829" s="6" t="s">
        <v>7855</v>
      </c>
      <c r="B6829" s="6" t="s">
        <v>464</v>
      </c>
      <c r="C6829" s="6" t="s">
        <v>62</v>
      </c>
      <c r="D6829" s="6" t="s">
        <v>106</v>
      </c>
      <c r="E6829" s="6" t="s">
        <v>2803</v>
      </c>
      <c r="F6829" s="10">
        <v>43793</v>
      </c>
      <c r="G6829" s="6">
        <v>1</v>
      </c>
      <c r="H6829" s="11">
        <f>VLOOKUP(B6829,[1]!Product_Data[#Data],4,0)</f>
        <v>1566</v>
      </c>
      <c r="I6829" s="11">
        <f>VLOOKUP(B6829,[1]!Product_Data[#Data],3,0)</f>
        <v>1190</v>
      </c>
      <c r="J6829" s="11">
        <f t="shared" si="639"/>
        <v>1190</v>
      </c>
      <c r="K6829" s="11">
        <f t="shared" si="640"/>
        <v>1566</v>
      </c>
      <c r="L6829" s="11">
        <f t="shared" si="641"/>
        <v>376</v>
      </c>
      <c r="M6829" t="str">
        <f>VLOOKUP(C6829,[1]!Location_Data[#Data],2,0)</f>
        <v>Fairfield</v>
      </c>
      <c r="N6829" t="str">
        <f>VLOOKUP(D6829,[1]!Salespeople_Data[#Data],2,0)</f>
        <v>Patrick Ruiz</v>
      </c>
      <c r="O6829" t="str">
        <f>VLOOKUP(E6829,[1]!Customer_Data[#Data],2,0)</f>
        <v>Gerald Andrews</v>
      </c>
      <c r="P6829" s="15">
        <f t="shared" si="636"/>
        <v>1</v>
      </c>
      <c r="Q6829">
        <f t="shared" si="637"/>
        <v>11</v>
      </c>
      <c r="R6829">
        <f t="shared" si="638"/>
        <v>2019</v>
      </c>
    </row>
    <row r="6830" spans="1:18" x14ac:dyDescent="0.25">
      <c r="A6830" s="6" t="s">
        <v>7856</v>
      </c>
      <c r="B6830" s="6" t="s">
        <v>421</v>
      </c>
      <c r="C6830" s="6" t="s">
        <v>596</v>
      </c>
      <c r="D6830" s="6" t="s">
        <v>178</v>
      </c>
      <c r="E6830" s="6" t="s">
        <v>726</v>
      </c>
      <c r="F6830" s="10">
        <v>43500</v>
      </c>
      <c r="G6830" s="6">
        <v>1</v>
      </c>
      <c r="H6830" s="11">
        <f>VLOOKUP(B6830,[1]!Product_Data[#Data],4,0)</f>
        <v>826</v>
      </c>
      <c r="I6830" s="11">
        <f>VLOOKUP(B6830,[1]!Product_Data[#Data],3,0)</f>
        <v>562</v>
      </c>
      <c r="J6830" s="11">
        <f t="shared" si="639"/>
        <v>562</v>
      </c>
      <c r="K6830" s="11">
        <f t="shared" si="640"/>
        <v>826</v>
      </c>
      <c r="L6830" s="11">
        <f t="shared" si="641"/>
        <v>264</v>
      </c>
      <c r="M6830" t="str">
        <f>VLOOKUP(C6830,[1]!Location_Data[#Data],2,0)</f>
        <v>Fremont</v>
      </c>
      <c r="N6830" t="str">
        <f>VLOOKUP(D6830,[1]!Salespeople_Data[#Data],2,0)</f>
        <v>Joshua Taylor</v>
      </c>
      <c r="O6830" t="str">
        <f>VLOOKUP(E6830,[1]!Customer_Data[#Data],2,0)</f>
        <v>Phillip Tucker</v>
      </c>
      <c r="P6830" s="15">
        <f t="shared" si="636"/>
        <v>2</v>
      </c>
      <c r="Q6830">
        <f t="shared" si="637"/>
        <v>2</v>
      </c>
      <c r="R6830">
        <f t="shared" si="638"/>
        <v>2019</v>
      </c>
    </row>
    <row r="6831" spans="1:18" x14ac:dyDescent="0.25">
      <c r="A6831" s="6" t="s">
        <v>7857</v>
      </c>
      <c r="B6831" s="6" t="s">
        <v>752</v>
      </c>
      <c r="C6831" s="6" t="s">
        <v>70</v>
      </c>
      <c r="D6831" s="6" t="s">
        <v>101</v>
      </c>
      <c r="E6831" s="6" t="s">
        <v>838</v>
      </c>
      <c r="F6831" s="10">
        <v>43479</v>
      </c>
      <c r="G6831" s="6">
        <v>1</v>
      </c>
      <c r="H6831" s="11">
        <f>VLOOKUP(B6831,[1]!Product_Data[#Data],4,0)</f>
        <v>95</v>
      </c>
      <c r="I6831" s="11">
        <f>VLOOKUP(B6831,[1]!Product_Data[#Data],3,0)</f>
        <v>61</v>
      </c>
      <c r="J6831" s="11">
        <f t="shared" si="639"/>
        <v>61</v>
      </c>
      <c r="K6831" s="11">
        <f t="shared" si="640"/>
        <v>95</v>
      </c>
      <c r="L6831" s="11">
        <f t="shared" si="641"/>
        <v>34</v>
      </c>
      <c r="M6831" t="str">
        <f>VLOOKUP(C6831,[1]!Location_Data[#Data],2,0)</f>
        <v>Clovis</v>
      </c>
      <c r="N6831" t="str">
        <f>VLOOKUP(D6831,[1]!Salespeople_Data[#Data],2,0)</f>
        <v>Scott Clark</v>
      </c>
      <c r="O6831" t="str">
        <f>VLOOKUP(E6831,[1]!Customer_Data[#Data],2,0)</f>
        <v>Matthew Duncan</v>
      </c>
      <c r="P6831" s="15">
        <f t="shared" si="636"/>
        <v>2</v>
      </c>
      <c r="Q6831">
        <f t="shared" si="637"/>
        <v>1</v>
      </c>
      <c r="R6831">
        <f t="shared" si="638"/>
        <v>2019</v>
      </c>
    </row>
    <row r="6832" spans="1:18" x14ac:dyDescent="0.25">
      <c r="A6832" s="6" t="s">
        <v>7858</v>
      </c>
      <c r="B6832" s="6" t="s">
        <v>408</v>
      </c>
      <c r="C6832" s="6" t="s">
        <v>249</v>
      </c>
      <c r="D6832" s="6" t="s">
        <v>269</v>
      </c>
      <c r="E6832" s="6" t="s">
        <v>491</v>
      </c>
      <c r="F6832" s="10">
        <v>43624</v>
      </c>
      <c r="G6832" s="6">
        <v>1</v>
      </c>
      <c r="H6832" s="11">
        <f>VLOOKUP(B6832,[1]!Product_Data[#Data],4,0)</f>
        <v>1405</v>
      </c>
      <c r="I6832" s="11">
        <f>VLOOKUP(B6832,[1]!Product_Data[#Data],3,0)</f>
        <v>1054</v>
      </c>
      <c r="J6832" s="11">
        <f t="shared" si="639"/>
        <v>1054</v>
      </c>
      <c r="K6832" s="11">
        <f t="shared" si="640"/>
        <v>1405</v>
      </c>
      <c r="L6832" s="11">
        <f t="shared" si="641"/>
        <v>351</v>
      </c>
      <c r="M6832" t="str">
        <f>VLOOKUP(C6832,[1]!Location_Data[#Data],2,0)</f>
        <v>Roseville</v>
      </c>
      <c r="N6832" t="str">
        <f>VLOOKUP(D6832,[1]!Salespeople_Data[#Data],2,0)</f>
        <v>Kevin Butler</v>
      </c>
      <c r="O6832" t="str">
        <f>VLOOKUP(E6832,[1]!Customer_Data[#Data],2,0)</f>
        <v>Jack Jackson</v>
      </c>
      <c r="P6832" s="15">
        <f t="shared" si="636"/>
        <v>7</v>
      </c>
      <c r="Q6832">
        <f t="shared" si="637"/>
        <v>6</v>
      </c>
      <c r="R6832">
        <f t="shared" si="638"/>
        <v>2019</v>
      </c>
    </row>
    <row r="6833" spans="1:18" x14ac:dyDescent="0.25">
      <c r="A6833" s="6" t="s">
        <v>7859</v>
      </c>
      <c r="B6833" s="6" t="s">
        <v>457</v>
      </c>
      <c r="C6833" s="6" t="s">
        <v>355</v>
      </c>
      <c r="D6833" s="6" t="s">
        <v>216</v>
      </c>
      <c r="E6833" s="6" t="s">
        <v>201</v>
      </c>
      <c r="F6833" s="10">
        <v>43573</v>
      </c>
      <c r="G6833" s="6">
        <v>2</v>
      </c>
      <c r="H6833" s="11">
        <f>VLOOKUP(B6833,[1]!Product_Data[#Data],4,0)</f>
        <v>947</v>
      </c>
      <c r="I6833" s="11">
        <f>VLOOKUP(B6833,[1]!Product_Data[#Data],3,0)</f>
        <v>786</v>
      </c>
      <c r="J6833" s="11">
        <f t="shared" si="639"/>
        <v>1572</v>
      </c>
      <c r="K6833" s="11">
        <f t="shared" si="640"/>
        <v>1894</v>
      </c>
      <c r="L6833" s="11">
        <f t="shared" si="641"/>
        <v>322</v>
      </c>
      <c r="M6833" t="str">
        <f>VLOOKUP(C6833,[1]!Location_Data[#Data],2,0)</f>
        <v>Burbank</v>
      </c>
      <c r="N6833" t="str">
        <f>VLOOKUP(D6833,[1]!Salespeople_Data[#Data],2,0)</f>
        <v>Ernest Wagner</v>
      </c>
      <c r="O6833" t="str">
        <f>VLOOKUP(E6833,[1]!Customer_Data[#Data],2,0)</f>
        <v>Antonio Diaz</v>
      </c>
      <c r="P6833" s="15">
        <f t="shared" si="636"/>
        <v>5</v>
      </c>
      <c r="Q6833">
        <f t="shared" si="637"/>
        <v>4</v>
      </c>
      <c r="R6833">
        <f t="shared" si="638"/>
        <v>2019</v>
      </c>
    </row>
    <row r="6834" spans="1:18" x14ac:dyDescent="0.25">
      <c r="A6834" s="6" t="s">
        <v>7860</v>
      </c>
      <c r="B6834" s="6" t="s">
        <v>400</v>
      </c>
      <c r="C6834" s="6" t="s">
        <v>246</v>
      </c>
      <c r="D6834" s="6" t="s">
        <v>20</v>
      </c>
      <c r="E6834" s="6" t="s">
        <v>3579</v>
      </c>
      <c r="F6834" s="10">
        <v>43574</v>
      </c>
      <c r="G6834" s="6">
        <v>2</v>
      </c>
      <c r="H6834" s="11">
        <f>VLOOKUP(B6834,[1]!Product_Data[#Data],4,0)</f>
        <v>886</v>
      </c>
      <c r="I6834" s="11">
        <f>VLOOKUP(B6834,[1]!Product_Data[#Data],3,0)</f>
        <v>478</v>
      </c>
      <c r="J6834" s="11">
        <f t="shared" si="639"/>
        <v>956</v>
      </c>
      <c r="K6834" s="11">
        <f t="shared" si="640"/>
        <v>1772</v>
      </c>
      <c r="L6834" s="11">
        <f t="shared" si="641"/>
        <v>816</v>
      </c>
      <c r="M6834" t="str">
        <f>VLOOKUP(C6834,[1]!Location_Data[#Data],2,0)</f>
        <v>San Francisco</v>
      </c>
      <c r="N6834" t="str">
        <f>VLOOKUP(D6834,[1]!Salespeople_Data[#Data],2,0)</f>
        <v>Joshua Cook</v>
      </c>
      <c r="O6834" t="str">
        <f>VLOOKUP(E6834,[1]!Customer_Data[#Data],2,0)</f>
        <v>Samuel Jenkins</v>
      </c>
      <c r="P6834" s="15">
        <f t="shared" si="636"/>
        <v>6</v>
      </c>
      <c r="Q6834">
        <f t="shared" si="637"/>
        <v>4</v>
      </c>
      <c r="R6834">
        <f t="shared" si="638"/>
        <v>2019</v>
      </c>
    </row>
    <row r="6835" spans="1:18" x14ac:dyDescent="0.25">
      <c r="A6835" s="6" t="s">
        <v>7861</v>
      </c>
      <c r="B6835" s="6" t="s">
        <v>818</v>
      </c>
      <c r="C6835" s="6" t="s">
        <v>186</v>
      </c>
      <c r="D6835" s="6" t="s">
        <v>146</v>
      </c>
      <c r="E6835" s="6" t="s">
        <v>1864</v>
      </c>
      <c r="F6835" s="10">
        <v>43538</v>
      </c>
      <c r="G6835" s="6">
        <v>3</v>
      </c>
      <c r="H6835" s="11">
        <f>VLOOKUP(B6835,[1]!Product_Data[#Data],4,0)</f>
        <v>1638</v>
      </c>
      <c r="I6835" s="11">
        <f>VLOOKUP(B6835,[1]!Product_Data[#Data],3,0)</f>
        <v>1261</v>
      </c>
      <c r="J6835" s="11">
        <f t="shared" si="639"/>
        <v>3783</v>
      </c>
      <c r="K6835" s="11">
        <f t="shared" si="640"/>
        <v>4914</v>
      </c>
      <c r="L6835" s="11">
        <f t="shared" si="641"/>
        <v>1131</v>
      </c>
      <c r="M6835" t="str">
        <f>VLOOKUP(C6835,[1]!Location_Data[#Data],2,0)</f>
        <v>Riverside</v>
      </c>
      <c r="N6835" t="str">
        <f>VLOOKUP(D6835,[1]!Salespeople_Data[#Data],2,0)</f>
        <v>Carl Elliott</v>
      </c>
      <c r="O6835" t="str">
        <f>VLOOKUP(E6835,[1]!Customer_Data[#Data],2,0)</f>
        <v>Juan Griffin</v>
      </c>
      <c r="P6835" s="15">
        <f t="shared" si="636"/>
        <v>5</v>
      </c>
      <c r="Q6835">
        <f t="shared" si="637"/>
        <v>3</v>
      </c>
      <c r="R6835">
        <f t="shared" si="638"/>
        <v>2019</v>
      </c>
    </row>
    <row r="6836" spans="1:18" x14ac:dyDescent="0.25">
      <c r="A6836" s="6" t="s">
        <v>7862</v>
      </c>
      <c r="B6836" s="6" t="s">
        <v>189</v>
      </c>
      <c r="C6836" s="6" t="s">
        <v>316</v>
      </c>
      <c r="D6836" s="6" t="s">
        <v>212</v>
      </c>
      <c r="E6836" s="6" t="s">
        <v>597</v>
      </c>
      <c r="F6836" s="10">
        <v>43644</v>
      </c>
      <c r="G6836" s="6">
        <v>1</v>
      </c>
      <c r="H6836" s="11">
        <f>VLOOKUP(B6836,[1]!Product_Data[#Data],4,0)</f>
        <v>1783</v>
      </c>
      <c r="I6836" s="11">
        <f>VLOOKUP(B6836,[1]!Product_Data[#Data],3,0)</f>
        <v>1516</v>
      </c>
      <c r="J6836" s="11">
        <f t="shared" si="639"/>
        <v>1516</v>
      </c>
      <c r="K6836" s="11">
        <f t="shared" si="640"/>
        <v>1783</v>
      </c>
      <c r="L6836" s="11">
        <f t="shared" si="641"/>
        <v>267</v>
      </c>
      <c r="M6836" t="str">
        <f>VLOOKUP(C6836,[1]!Location_Data[#Data],2,0)</f>
        <v>East Los Angeles</v>
      </c>
      <c r="N6836" t="str">
        <f>VLOOKUP(D6836,[1]!Salespeople_Data[#Data],2,0)</f>
        <v>Ronald Reed</v>
      </c>
      <c r="O6836" t="str">
        <f>VLOOKUP(E6836,[1]!Customer_Data[#Data],2,0)</f>
        <v>Antonio Dixon</v>
      </c>
      <c r="P6836" s="15">
        <f t="shared" si="636"/>
        <v>6</v>
      </c>
      <c r="Q6836">
        <f t="shared" si="637"/>
        <v>6</v>
      </c>
      <c r="R6836">
        <f t="shared" si="638"/>
        <v>2019</v>
      </c>
    </row>
    <row r="6837" spans="1:18" x14ac:dyDescent="0.25">
      <c r="A6837" s="6" t="s">
        <v>7863</v>
      </c>
      <c r="B6837" s="6" t="s">
        <v>603</v>
      </c>
      <c r="C6837" s="6" t="s">
        <v>190</v>
      </c>
      <c r="D6837" s="6" t="s">
        <v>20</v>
      </c>
      <c r="E6837" s="6" t="s">
        <v>786</v>
      </c>
      <c r="F6837" s="10">
        <v>43714</v>
      </c>
      <c r="G6837" s="6">
        <v>4</v>
      </c>
      <c r="H6837" s="11">
        <f>VLOOKUP(B6837,[1]!Product_Data[#Data],4,0)</f>
        <v>2495</v>
      </c>
      <c r="I6837" s="11">
        <f>VLOOKUP(B6837,[1]!Product_Data[#Data],3,0)</f>
        <v>1896</v>
      </c>
      <c r="J6837" s="11">
        <f t="shared" si="639"/>
        <v>7584</v>
      </c>
      <c r="K6837" s="11">
        <f t="shared" si="640"/>
        <v>9980</v>
      </c>
      <c r="L6837" s="11">
        <f t="shared" si="641"/>
        <v>2396</v>
      </c>
      <c r="M6837" t="str">
        <f>VLOOKUP(C6837,[1]!Location_Data[#Data],2,0)</f>
        <v>Oakland</v>
      </c>
      <c r="N6837" t="str">
        <f>VLOOKUP(D6837,[1]!Salespeople_Data[#Data],2,0)</f>
        <v>Joshua Cook</v>
      </c>
      <c r="O6837" t="str">
        <f>VLOOKUP(E6837,[1]!Customer_Data[#Data],2,0)</f>
        <v>Christopher Arnold</v>
      </c>
      <c r="P6837" s="15">
        <f t="shared" si="636"/>
        <v>6</v>
      </c>
      <c r="Q6837">
        <f t="shared" si="637"/>
        <v>9</v>
      </c>
      <c r="R6837">
        <f t="shared" si="638"/>
        <v>2019</v>
      </c>
    </row>
    <row r="6838" spans="1:18" x14ac:dyDescent="0.25">
      <c r="A6838" s="6" t="s">
        <v>7864</v>
      </c>
      <c r="B6838" s="6" t="s">
        <v>119</v>
      </c>
      <c r="C6838" s="6" t="s">
        <v>115</v>
      </c>
      <c r="D6838" s="6" t="s">
        <v>165</v>
      </c>
      <c r="E6838" s="6" t="s">
        <v>3164</v>
      </c>
      <c r="F6838" s="10">
        <v>43477</v>
      </c>
      <c r="G6838" s="6">
        <v>3</v>
      </c>
      <c r="H6838" s="11">
        <f>VLOOKUP(B6838,[1]!Product_Data[#Data],4,0)</f>
        <v>1077</v>
      </c>
      <c r="I6838" s="11">
        <f>VLOOKUP(B6838,[1]!Product_Data[#Data],3,0)</f>
        <v>732</v>
      </c>
      <c r="J6838" s="11">
        <f t="shared" si="639"/>
        <v>2196</v>
      </c>
      <c r="K6838" s="11">
        <f t="shared" si="640"/>
        <v>3231</v>
      </c>
      <c r="L6838" s="11">
        <f t="shared" si="641"/>
        <v>1035</v>
      </c>
      <c r="M6838" t="str">
        <f>VLOOKUP(C6838,[1]!Location_Data[#Data],2,0)</f>
        <v>Glendale</v>
      </c>
      <c r="N6838" t="str">
        <f>VLOOKUP(D6838,[1]!Salespeople_Data[#Data],2,0)</f>
        <v>Joe Sims</v>
      </c>
      <c r="O6838" t="str">
        <f>VLOOKUP(E6838,[1]!Customer_Data[#Data],2,0)</f>
        <v>Harry Perkins</v>
      </c>
      <c r="P6838" s="15">
        <f t="shared" si="636"/>
        <v>7</v>
      </c>
      <c r="Q6838">
        <f t="shared" si="637"/>
        <v>1</v>
      </c>
      <c r="R6838">
        <f t="shared" si="638"/>
        <v>2019</v>
      </c>
    </row>
    <row r="6839" spans="1:18" x14ac:dyDescent="0.25">
      <c r="A6839" s="6" t="s">
        <v>7865</v>
      </c>
      <c r="B6839" s="6" t="s">
        <v>119</v>
      </c>
      <c r="C6839" s="6" t="s">
        <v>246</v>
      </c>
      <c r="D6839" s="6" t="s">
        <v>20</v>
      </c>
      <c r="E6839" s="6" t="s">
        <v>905</v>
      </c>
      <c r="F6839" s="10">
        <v>43779</v>
      </c>
      <c r="G6839" s="6">
        <v>2</v>
      </c>
      <c r="H6839" s="11">
        <f>VLOOKUP(B6839,[1]!Product_Data[#Data],4,0)</f>
        <v>1077</v>
      </c>
      <c r="I6839" s="11">
        <f>VLOOKUP(B6839,[1]!Product_Data[#Data],3,0)</f>
        <v>732</v>
      </c>
      <c r="J6839" s="11">
        <f t="shared" si="639"/>
        <v>1464</v>
      </c>
      <c r="K6839" s="11">
        <f t="shared" si="640"/>
        <v>2154</v>
      </c>
      <c r="L6839" s="11">
        <f t="shared" si="641"/>
        <v>690</v>
      </c>
      <c r="M6839" t="str">
        <f>VLOOKUP(C6839,[1]!Location_Data[#Data],2,0)</f>
        <v>San Francisco</v>
      </c>
      <c r="N6839" t="str">
        <f>VLOOKUP(D6839,[1]!Salespeople_Data[#Data],2,0)</f>
        <v>Joshua Cook</v>
      </c>
      <c r="O6839" t="str">
        <f>VLOOKUP(E6839,[1]!Customer_Data[#Data],2,0)</f>
        <v>Clarence Warren</v>
      </c>
      <c r="P6839" s="15">
        <f t="shared" si="636"/>
        <v>1</v>
      </c>
      <c r="Q6839">
        <f t="shared" si="637"/>
        <v>11</v>
      </c>
      <c r="R6839">
        <f t="shared" si="638"/>
        <v>2019</v>
      </c>
    </row>
    <row r="6840" spans="1:18" x14ac:dyDescent="0.25">
      <c r="A6840" s="6" t="s">
        <v>7866</v>
      </c>
      <c r="B6840" s="6" t="s">
        <v>173</v>
      </c>
      <c r="C6840" s="6" t="s">
        <v>70</v>
      </c>
      <c r="D6840" s="6" t="s">
        <v>356</v>
      </c>
      <c r="E6840" s="6" t="s">
        <v>2124</v>
      </c>
      <c r="F6840" s="10">
        <v>43492</v>
      </c>
      <c r="G6840" s="6">
        <v>1</v>
      </c>
      <c r="H6840" s="11">
        <f>VLOOKUP(B6840,[1]!Product_Data[#Data],4,0)</f>
        <v>2005</v>
      </c>
      <c r="I6840" s="11">
        <f>VLOOKUP(B6840,[1]!Product_Data[#Data],3,0)</f>
        <v>1223</v>
      </c>
      <c r="J6840" s="11">
        <f t="shared" si="639"/>
        <v>1223</v>
      </c>
      <c r="K6840" s="11">
        <f t="shared" si="640"/>
        <v>2005</v>
      </c>
      <c r="L6840" s="11">
        <f t="shared" si="641"/>
        <v>782</v>
      </c>
      <c r="M6840" t="str">
        <f>VLOOKUP(C6840,[1]!Location_Data[#Data],2,0)</f>
        <v>Clovis</v>
      </c>
      <c r="N6840" t="str">
        <f>VLOOKUP(D6840,[1]!Salespeople_Data[#Data],2,0)</f>
        <v>Jimmy Young</v>
      </c>
      <c r="O6840" t="str">
        <f>VLOOKUP(E6840,[1]!Customer_Data[#Data],2,0)</f>
        <v>Frank Schmidt</v>
      </c>
      <c r="P6840" s="15">
        <f t="shared" si="636"/>
        <v>1</v>
      </c>
      <c r="Q6840">
        <f t="shared" si="637"/>
        <v>1</v>
      </c>
      <c r="R6840">
        <f t="shared" si="638"/>
        <v>2019</v>
      </c>
    </row>
    <row r="6841" spans="1:18" x14ac:dyDescent="0.25">
      <c r="A6841" s="6" t="s">
        <v>7867</v>
      </c>
      <c r="B6841" s="6" t="s">
        <v>289</v>
      </c>
      <c r="C6841" s="6" t="s">
        <v>24</v>
      </c>
      <c r="D6841" s="6" t="s">
        <v>116</v>
      </c>
      <c r="E6841" s="6" t="s">
        <v>558</v>
      </c>
      <c r="F6841" s="10">
        <v>43702</v>
      </c>
      <c r="G6841" s="6">
        <v>4</v>
      </c>
      <c r="H6841" s="11">
        <f>VLOOKUP(B6841,[1]!Product_Data[#Data],4,0)</f>
        <v>368</v>
      </c>
      <c r="I6841" s="11">
        <f>VLOOKUP(B6841,[1]!Product_Data[#Data],3,0)</f>
        <v>294</v>
      </c>
      <c r="J6841" s="11">
        <f t="shared" si="639"/>
        <v>1176</v>
      </c>
      <c r="K6841" s="11">
        <f t="shared" si="640"/>
        <v>1472</v>
      </c>
      <c r="L6841" s="11">
        <f t="shared" si="641"/>
        <v>296</v>
      </c>
      <c r="M6841" t="str">
        <f>VLOOKUP(C6841,[1]!Location_Data[#Data],2,0)</f>
        <v>Lancaster</v>
      </c>
      <c r="N6841" t="str">
        <f>VLOOKUP(D6841,[1]!Salespeople_Data[#Data],2,0)</f>
        <v>Roger Ramos</v>
      </c>
      <c r="O6841" t="str">
        <f>VLOOKUP(E6841,[1]!Customer_Data[#Data],2,0)</f>
        <v>Clarence Greene</v>
      </c>
      <c r="P6841" s="15">
        <f t="shared" si="636"/>
        <v>1</v>
      </c>
      <c r="Q6841">
        <f t="shared" si="637"/>
        <v>8</v>
      </c>
      <c r="R6841">
        <f t="shared" si="638"/>
        <v>2019</v>
      </c>
    </row>
    <row r="6842" spans="1:18" x14ac:dyDescent="0.25">
      <c r="A6842" s="6" t="s">
        <v>7868</v>
      </c>
      <c r="B6842" s="6" t="s">
        <v>219</v>
      </c>
      <c r="C6842" s="6" t="s">
        <v>120</v>
      </c>
      <c r="D6842" s="6" t="s">
        <v>10</v>
      </c>
      <c r="E6842" s="6" t="s">
        <v>2018</v>
      </c>
      <c r="F6842" s="10">
        <v>43711</v>
      </c>
      <c r="G6842" s="6">
        <v>1</v>
      </c>
      <c r="H6842" s="11">
        <f>VLOOKUP(B6842,[1]!Product_Data[#Data],4,0)</f>
        <v>561</v>
      </c>
      <c r="I6842" s="11">
        <f>VLOOKUP(B6842,[1]!Product_Data[#Data],3,0)</f>
        <v>421</v>
      </c>
      <c r="J6842" s="11">
        <f t="shared" si="639"/>
        <v>421</v>
      </c>
      <c r="K6842" s="11">
        <f t="shared" si="640"/>
        <v>561</v>
      </c>
      <c r="L6842" s="11">
        <f t="shared" si="641"/>
        <v>140</v>
      </c>
      <c r="M6842" t="str">
        <f>VLOOKUP(C6842,[1]!Location_Data[#Data],2,0)</f>
        <v>Elk Grove</v>
      </c>
      <c r="N6842" t="str">
        <f>VLOOKUP(D6842,[1]!Salespeople_Data[#Data],2,0)</f>
        <v>Justin Lynch</v>
      </c>
      <c r="O6842" t="str">
        <f>VLOOKUP(E6842,[1]!Customer_Data[#Data],2,0)</f>
        <v>Paul Chapman</v>
      </c>
      <c r="P6842" s="15">
        <f t="shared" si="636"/>
        <v>3</v>
      </c>
      <c r="Q6842">
        <f t="shared" si="637"/>
        <v>9</v>
      </c>
      <c r="R6842">
        <f t="shared" si="638"/>
        <v>2019</v>
      </c>
    </row>
    <row r="6843" spans="1:18" x14ac:dyDescent="0.25">
      <c r="A6843" s="6" t="s">
        <v>7869</v>
      </c>
      <c r="B6843" s="6" t="s">
        <v>168</v>
      </c>
      <c r="C6843" s="6" t="s">
        <v>322</v>
      </c>
      <c r="D6843" s="6" t="s">
        <v>212</v>
      </c>
      <c r="E6843" s="6" t="s">
        <v>920</v>
      </c>
      <c r="F6843" s="10">
        <v>43590</v>
      </c>
      <c r="G6843" s="6">
        <v>2</v>
      </c>
      <c r="H6843" s="11">
        <f>VLOOKUP(B6843,[1]!Product_Data[#Data],4,0)</f>
        <v>112</v>
      </c>
      <c r="I6843" s="11">
        <f>VLOOKUP(B6843,[1]!Product_Data[#Data],3,0)</f>
        <v>90</v>
      </c>
      <c r="J6843" s="11">
        <f t="shared" si="639"/>
        <v>180</v>
      </c>
      <c r="K6843" s="11">
        <f t="shared" si="640"/>
        <v>224</v>
      </c>
      <c r="L6843" s="11">
        <f t="shared" si="641"/>
        <v>44</v>
      </c>
      <c r="M6843" t="str">
        <f>VLOOKUP(C6843,[1]!Location_Data[#Data],2,0)</f>
        <v>Rancho Cucamonga</v>
      </c>
      <c r="N6843" t="str">
        <f>VLOOKUP(D6843,[1]!Salespeople_Data[#Data],2,0)</f>
        <v>Ronald Reed</v>
      </c>
      <c r="O6843" t="str">
        <f>VLOOKUP(E6843,[1]!Customer_Data[#Data],2,0)</f>
        <v>Joshua Watkins</v>
      </c>
      <c r="P6843" s="15">
        <f t="shared" si="636"/>
        <v>1</v>
      </c>
      <c r="Q6843">
        <f t="shared" si="637"/>
        <v>5</v>
      </c>
      <c r="R6843">
        <f t="shared" si="638"/>
        <v>2019</v>
      </c>
    </row>
    <row r="6844" spans="1:18" x14ac:dyDescent="0.25">
      <c r="A6844" s="6" t="s">
        <v>7870</v>
      </c>
      <c r="B6844" s="6" t="s">
        <v>177</v>
      </c>
      <c r="C6844" s="6" t="s">
        <v>182</v>
      </c>
      <c r="D6844" s="6" t="s">
        <v>30</v>
      </c>
      <c r="E6844" s="6" t="s">
        <v>2357</v>
      </c>
      <c r="F6844" s="10">
        <v>43614</v>
      </c>
      <c r="G6844" s="6">
        <v>1</v>
      </c>
      <c r="H6844" s="11">
        <f>VLOOKUP(B6844,[1]!Product_Data[#Data],4,0)</f>
        <v>2497</v>
      </c>
      <c r="I6844" s="11">
        <f>VLOOKUP(B6844,[1]!Product_Data[#Data],3,0)</f>
        <v>1473</v>
      </c>
      <c r="J6844" s="11">
        <f t="shared" si="639"/>
        <v>1473</v>
      </c>
      <c r="K6844" s="11">
        <f t="shared" si="640"/>
        <v>2497</v>
      </c>
      <c r="L6844" s="11">
        <f t="shared" si="641"/>
        <v>1024</v>
      </c>
      <c r="M6844" t="str">
        <f>VLOOKUP(C6844,[1]!Location_Data[#Data],2,0)</f>
        <v>Vallejo</v>
      </c>
      <c r="N6844" t="str">
        <f>VLOOKUP(D6844,[1]!Salespeople_Data[#Data],2,0)</f>
        <v>Carl Hall</v>
      </c>
      <c r="O6844" t="str">
        <f>VLOOKUP(E6844,[1]!Customer_Data[#Data],2,0)</f>
        <v>Brian Murphy</v>
      </c>
      <c r="P6844" s="15">
        <f t="shared" si="636"/>
        <v>4</v>
      </c>
      <c r="Q6844">
        <f t="shared" si="637"/>
        <v>5</v>
      </c>
      <c r="R6844">
        <f t="shared" si="638"/>
        <v>2019</v>
      </c>
    </row>
    <row r="6845" spans="1:18" x14ac:dyDescent="0.25">
      <c r="A6845" s="6" t="s">
        <v>7871</v>
      </c>
      <c r="B6845" s="6" t="s">
        <v>152</v>
      </c>
      <c r="C6845" s="6" t="s">
        <v>229</v>
      </c>
      <c r="D6845" s="6" t="s">
        <v>75</v>
      </c>
      <c r="E6845" s="6" t="s">
        <v>1649</v>
      </c>
      <c r="F6845" s="10">
        <v>43611</v>
      </c>
      <c r="G6845" s="6">
        <v>3</v>
      </c>
      <c r="H6845" s="11">
        <f>VLOOKUP(B6845,[1]!Product_Data[#Data],4,0)</f>
        <v>951</v>
      </c>
      <c r="I6845" s="11">
        <f>VLOOKUP(B6845,[1]!Product_Data[#Data],3,0)</f>
        <v>504</v>
      </c>
      <c r="J6845" s="11">
        <f t="shared" si="639"/>
        <v>1512</v>
      </c>
      <c r="K6845" s="11">
        <f t="shared" si="640"/>
        <v>2853</v>
      </c>
      <c r="L6845" s="11">
        <f t="shared" si="641"/>
        <v>1341</v>
      </c>
      <c r="M6845" t="str">
        <f>VLOOKUP(C6845,[1]!Location_Data[#Data],2,0)</f>
        <v>San Jose</v>
      </c>
      <c r="N6845" t="str">
        <f>VLOOKUP(D6845,[1]!Salespeople_Data[#Data],2,0)</f>
        <v>Roger Robertson</v>
      </c>
      <c r="O6845" t="str">
        <f>VLOOKUP(E6845,[1]!Customer_Data[#Data],2,0)</f>
        <v>James Simmons</v>
      </c>
      <c r="P6845" s="15">
        <f t="shared" si="636"/>
        <v>1</v>
      </c>
      <c r="Q6845">
        <f t="shared" si="637"/>
        <v>5</v>
      </c>
      <c r="R6845">
        <f t="shared" si="638"/>
        <v>2019</v>
      </c>
    </row>
    <row r="6846" spans="1:18" x14ac:dyDescent="0.25">
      <c r="A6846" s="6" t="s">
        <v>7872</v>
      </c>
      <c r="B6846" s="6" t="s">
        <v>370</v>
      </c>
      <c r="C6846" s="6" t="s">
        <v>204</v>
      </c>
      <c r="D6846" s="6" t="s">
        <v>356</v>
      </c>
      <c r="E6846" s="6" t="s">
        <v>3459</v>
      </c>
      <c r="F6846" s="10">
        <v>43547</v>
      </c>
      <c r="G6846" s="6">
        <v>1</v>
      </c>
      <c r="H6846" s="11">
        <f>VLOOKUP(B6846,[1]!Product_Data[#Data],4,0)</f>
        <v>771</v>
      </c>
      <c r="I6846" s="11">
        <f>VLOOKUP(B6846,[1]!Product_Data[#Data],3,0)</f>
        <v>648</v>
      </c>
      <c r="J6846" s="11">
        <f t="shared" si="639"/>
        <v>648</v>
      </c>
      <c r="K6846" s="11">
        <f t="shared" si="640"/>
        <v>771</v>
      </c>
      <c r="L6846" s="11">
        <f t="shared" si="641"/>
        <v>123</v>
      </c>
      <c r="M6846" t="str">
        <f>VLOOKUP(C6846,[1]!Location_Data[#Data],2,0)</f>
        <v>Corona</v>
      </c>
      <c r="N6846" t="str">
        <f>VLOOKUP(D6846,[1]!Salespeople_Data[#Data],2,0)</f>
        <v>Jimmy Young</v>
      </c>
      <c r="O6846" t="str">
        <f>VLOOKUP(E6846,[1]!Customer_Data[#Data],2,0)</f>
        <v>Juan Perez</v>
      </c>
      <c r="P6846" s="15">
        <f t="shared" si="636"/>
        <v>7</v>
      </c>
      <c r="Q6846">
        <f t="shared" si="637"/>
        <v>3</v>
      </c>
      <c r="R6846">
        <f t="shared" si="638"/>
        <v>2019</v>
      </c>
    </row>
    <row r="6847" spans="1:18" x14ac:dyDescent="0.25">
      <c r="A6847" s="6" t="s">
        <v>7873</v>
      </c>
      <c r="B6847" s="6" t="s">
        <v>155</v>
      </c>
      <c r="C6847" s="6" t="s">
        <v>469</v>
      </c>
      <c r="D6847" s="6" t="s">
        <v>20</v>
      </c>
      <c r="E6847" s="6" t="s">
        <v>726</v>
      </c>
      <c r="F6847" s="10">
        <v>43508</v>
      </c>
      <c r="G6847" s="6">
        <v>3</v>
      </c>
      <c r="H6847" s="11">
        <f>VLOOKUP(B6847,[1]!Product_Data[#Data],4,0)</f>
        <v>1353</v>
      </c>
      <c r="I6847" s="11">
        <f>VLOOKUP(B6847,[1]!Product_Data[#Data],3,0)</f>
        <v>947</v>
      </c>
      <c r="J6847" s="11">
        <f t="shared" si="639"/>
        <v>2841</v>
      </c>
      <c r="K6847" s="11">
        <f t="shared" si="640"/>
        <v>4059</v>
      </c>
      <c r="L6847" s="11">
        <f t="shared" si="641"/>
        <v>1218</v>
      </c>
      <c r="M6847" t="str">
        <f>VLOOKUP(C6847,[1]!Location_Data[#Data],2,0)</f>
        <v>Escondido</v>
      </c>
      <c r="N6847" t="str">
        <f>VLOOKUP(D6847,[1]!Salespeople_Data[#Data],2,0)</f>
        <v>Joshua Cook</v>
      </c>
      <c r="O6847" t="str">
        <f>VLOOKUP(E6847,[1]!Customer_Data[#Data],2,0)</f>
        <v>Phillip Tucker</v>
      </c>
      <c r="P6847" s="15">
        <f t="shared" si="636"/>
        <v>3</v>
      </c>
      <c r="Q6847">
        <f t="shared" si="637"/>
        <v>2</v>
      </c>
      <c r="R6847">
        <f t="shared" si="638"/>
        <v>2019</v>
      </c>
    </row>
    <row r="6848" spans="1:18" x14ac:dyDescent="0.25">
      <c r="A6848" s="6" t="s">
        <v>7874</v>
      </c>
      <c r="B6848" s="6" t="s">
        <v>203</v>
      </c>
      <c r="C6848" s="6" t="s">
        <v>242</v>
      </c>
      <c r="D6848" s="6" t="s">
        <v>10</v>
      </c>
      <c r="E6848" s="6" t="s">
        <v>825</v>
      </c>
      <c r="F6848" s="10">
        <v>43824</v>
      </c>
      <c r="G6848" s="6">
        <v>1</v>
      </c>
      <c r="H6848" s="11">
        <f>VLOOKUP(B6848,[1]!Product_Data[#Data],4,0)</f>
        <v>1414</v>
      </c>
      <c r="I6848" s="11">
        <f>VLOOKUP(B6848,[1]!Product_Data[#Data],3,0)</f>
        <v>962</v>
      </c>
      <c r="J6848" s="11">
        <f t="shared" si="639"/>
        <v>962</v>
      </c>
      <c r="K6848" s="11">
        <f t="shared" si="640"/>
        <v>1414</v>
      </c>
      <c r="L6848" s="11">
        <f t="shared" si="641"/>
        <v>452</v>
      </c>
      <c r="M6848" t="str">
        <f>VLOOKUP(C6848,[1]!Location_Data[#Data],2,0)</f>
        <v>Downey</v>
      </c>
      <c r="N6848" t="str">
        <f>VLOOKUP(D6848,[1]!Salespeople_Data[#Data],2,0)</f>
        <v>Justin Lynch</v>
      </c>
      <c r="O6848" t="str">
        <f>VLOOKUP(E6848,[1]!Customer_Data[#Data],2,0)</f>
        <v>Arthur Welch</v>
      </c>
      <c r="P6848" s="15">
        <f t="shared" si="636"/>
        <v>4</v>
      </c>
      <c r="Q6848">
        <f t="shared" si="637"/>
        <v>12</v>
      </c>
      <c r="R6848">
        <f t="shared" si="638"/>
        <v>2019</v>
      </c>
    </row>
    <row r="6849" spans="1:18" x14ac:dyDescent="0.25">
      <c r="A6849" s="6" t="s">
        <v>7875</v>
      </c>
      <c r="B6849" s="6" t="s">
        <v>132</v>
      </c>
      <c r="C6849" s="6" t="s">
        <v>57</v>
      </c>
      <c r="D6849" s="6" t="s">
        <v>10</v>
      </c>
      <c r="E6849" s="6" t="s">
        <v>865</v>
      </c>
      <c r="F6849" s="10">
        <v>43683</v>
      </c>
      <c r="G6849" s="6">
        <v>1</v>
      </c>
      <c r="H6849" s="11">
        <f>VLOOKUP(B6849,[1]!Product_Data[#Data],4,0)</f>
        <v>2091</v>
      </c>
      <c r="I6849" s="11">
        <f>VLOOKUP(B6849,[1]!Product_Data[#Data],3,0)</f>
        <v>1485</v>
      </c>
      <c r="J6849" s="11">
        <f t="shared" si="639"/>
        <v>1485</v>
      </c>
      <c r="K6849" s="11">
        <f t="shared" si="640"/>
        <v>2091</v>
      </c>
      <c r="L6849" s="11">
        <f t="shared" si="641"/>
        <v>606</v>
      </c>
      <c r="M6849" t="str">
        <f>VLOOKUP(C6849,[1]!Location_Data[#Data],2,0)</f>
        <v>Thousand Oaks</v>
      </c>
      <c r="N6849" t="str">
        <f>VLOOKUP(D6849,[1]!Salespeople_Data[#Data],2,0)</f>
        <v>Justin Lynch</v>
      </c>
      <c r="O6849" t="str">
        <f>VLOOKUP(E6849,[1]!Customer_Data[#Data],2,0)</f>
        <v>Aaron Cruz</v>
      </c>
      <c r="P6849" s="15">
        <f t="shared" si="636"/>
        <v>3</v>
      </c>
      <c r="Q6849">
        <f t="shared" si="637"/>
        <v>8</v>
      </c>
      <c r="R6849">
        <f t="shared" si="638"/>
        <v>2019</v>
      </c>
    </row>
    <row r="6850" spans="1:18" x14ac:dyDescent="0.25">
      <c r="A6850" s="6" t="s">
        <v>7876</v>
      </c>
      <c r="B6850" s="6" t="s">
        <v>69</v>
      </c>
      <c r="C6850" s="6" t="s">
        <v>380</v>
      </c>
      <c r="D6850" s="6" t="s">
        <v>111</v>
      </c>
      <c r="E6850" s="6" t="s">
        <v>3993</v>
      </c>
      <c r="F6850" s="10">
        <v>43520</v>
      </c>
      <c r="G6850" s="6">
        <v>4</v>
      </c>
      <c r="H6850" s="11">
        <f>VLOOKUP(B6850,[1]!Product_Data[#Data],4,0)</f>
        <v>1351</v>
      </c>
      <c r="I6850" s="11">
        <f>VLOOKUP(B6850,[1]!Product_Data[#Data],3,0)</f>
        <v>1108</v>
      </c>
      <c r="J6850" s="11">
        <f t="shared" si="639"/>
        <v>4432</v>
      </c>
      <c r="K6850" s="11">
        <f t="shared" si="640"/>
        <v>5404</v>
      </c>
      <c r="L6850" s="11">
        <f t="shared" si="641"/>
        <v>972</v>
      </c>
      <c r="M6850" t="str">
        <f>VLOOKUP(C6850,[1]!Location_Data[#Data],2,0)</f>
        <v>Los Angeles</v>
      </c>
      <c r="N6850" t="str">
        <f>VLOOKUP(D6850,[1]!Salespeople_Data[#Data],2,0)</f>
        <v>Ryan Welch</v>
      </c>
      <c r="O6850" t="str">
        <f>VLOOKUP(E6850,[1]!Customer_Data[#Data],2,0)</f>
        <v>Adam Riley</v>
      </c>
      <c r="P6850" s="15">
        <f t="shared" ref="P6850:P6913" si="642">WEEKDAY(F6850)</f>
        <v>1</v>
      </c>
      <c r="Q6850">
        <f t="shared" ref="Q6850:Q6913" si="643">MONTH(F6850)</f>
        <v>2</v>
      </c>
      <c r="R6850">
        <f t="shared" ref="R6850:R6913" si="644">YEAR(F6850)</f>
        <v>2019</v>
      </c>
    </row>
    <row r="6851" spans="1:18" x14ac:dyDescent="0.25">
      <c r="A6851" s="6" t="s">
        <v>7877</v>
      </c>
      <c r="B6851" s="6" t="s">
        <v>223</v>
      </c>
      <c r="C6851" s="6" t="s">
        <v>246</v>
      </c>
      <c r="D6851" s="6" t="s">
        <v>30</v>
      </c>
      <c r="E6851" s="6" t="s">
        <v>1408</v>
      </c>
      <c r="F6851" s="10">
        <v>43668</v>
      </c>
      <c r="G6851" s="6">
        <v>1</v>
      </c>
      <c r="H6851" s="11">
        <f>VLOOKUP(B6851,[1]!Product_Data[#Data],4,0)</f>
        <v>799</v>
      </c>
      <c r="I6851" s="11">
        <f>VLOOKUP(B6851,[1]!Product_Data[#Data],3,0)</f>
        <v>455</v>
      </c>
      <c r="J6851" s="11">
        <f t="shared" ref="J6851:J6914" si="645">PRODUCT(I6851,G6851)</f>
        <v>455</v>
      </c>
      <c r="K6851" s="11">
        <f t="shared" ref="K6851:K6914" si="646">PRODUCT(H6851,G6851)</f>
        <v>799</v>
      </c>
      <c r="L6851" s="11">
        <f t="shared" ref="L6851:L6914" si="647">K6851-J6851</f>
        <v>344</v>
      </c>
      <c r="M6851" t="str">
        <f>VLOOKUP(C6851,[1]!Location_Data[#Data],2,0)</f>
        <v>San Francisco</v>
      </c>
      <c r="N6851" t="str">
        <f>VLOOKUP(D6851,[1]!Salespeople_Data[#Data],2,0)</f>
        <v>Carl Hall</v>
      </c>
      <c r="O6851" t="str">
        <f>VLOOKUP(E6851,[1]!Customer_Data[#Data],2,0)</f>
        <v>Steve Barnes</v>
      </c>
      <c r="P6851" s="15">
        <f t="shared" si="642"/>
        <v>2</v>
      </c>
      <c r="Q6851">
        <f t="shared" si="643"/>
        <v>7</v>
      </c>
      <c r="R6851">
        <f t="shared" si="644"/>
        <v>2019</v>
      </c>
    </row>
    <row r="6852" spans="1:18" x14ac:dyDescent="0.25">
      <c r="A6852" s="6" t="s">
        <v>7878</v>
      </c>
      <c r="B6852" s="6" t="s">
        <v>99</v>
      </c>
      <c r="C6852" s="6" t="s">
        <v>302</v>
      </c>
      <c r="D6852" s="6" t="s">
        <v>170</v>
      </c>
      <c r="E6852" s="6" t="s">
        <v>1129</v>
      </c>
      <c r="F6852" s="10">
        <v>43700</v>
      </c>
      <c r="G6852" s="6">
        <v>2</v>
      </c>
      <c r="H6852" s="11">
        <f>VLOOKUP(B6852,[1]!Product_Data[#Data],4,0)</f>
        <v>1708</v>
      </c>
      <c r="I6852" s="11">
        <f>VLOOKUP(B6852,[1]!Product_Data[#Data],3,0)</f>
        <v>871</v>
      </c>
      <c r="J6852" s="11">
        <f t="shared" si="645"/>
        <v>1742</v>
      </c>
      <c r="K6852" s="11">
        <f t="shared" si="646"/>
        <v>3416</v>
      </c>
      <c r="L6852" s="11">
        <f t="shared" si="647"/>
        <v>1674</v>
      </c>
      <c r="M6852" t="str">
        <f>VLOOKUP(C6852,[1]!Location_Data[#Data],2,0)</f>
        <v>Santa Rosa</v>
      </c>
      <c r="N6852" t="str">
        <f>VLOOKUP(D6852,[1]!Salespeople_Data[#Data],2,0)</f>
        <v>Sean Miller</v>
      </c>
      <c r="O6852" t="str">
        <f>VLOOKUP(E6852,[1]!Customer_Data[#Data],2,0)</f>
        <v>Paul Richardson</v>
      </c>
      <c r="P6852" s="15">
        <f t="shared" si="642"/>
        <v>6</v>
      </c>
      <c r="Q6852">
        <f t="shared" si="643"/>
        <v>8</v>
      </c>
      <c r="R6852">
        <f t="shared" si="644"/>
        <v>2019</v>
      </c>
    </row>
    <row r="6853" spans="1:18" x14ac:dyDescent="0.25">
      <c r="A6853" s="6" t="s">
        <v>7879</v>
      </c>
      <c r="B6853" s="6" t="s">
        <v>94</v>
      </c>
      <c r="C6853" s="6" t="s">
        <v>9</v>
      </c>
      <c r="D6853" s="6" t="s">
        <v>116</v>
      </c>
      <c r="E6853" s="6" t="s">
        <v>2704</v>
      </c>
      <c r="F6853" s="10">
        <v>43569</v>
      </c>
      <c r="G6853" s="6">
        <v>3</v>
      </c>
      <c r="H6853" s="11">
        <f>VLOOKUP(B6853,[1]!Product_Data[#Data],4,0)</f>
        <v>1639</v>
      </c>
      <c r="I6853" s="11">
        <f>VLOOKUP(B6853,[1]!Product_Data[#Data],3,0)</f>
        <v>1295</v>
      </c>
      <c r="J6853" s="11">
        <f t="shared" si="645"/>
        <v>3885</v>
      </c>
      <c r="K6853" s="11">
        <f t="shared" si="646"/>
        <v>4917</v>
      </c>
      <c r="L6853" s="11">
        <f t="shared" si="647"/>
        <v>1032</v>
      </c>
      <c r="M6853" t="str">
        <f>VLOOKUP(C6853,[1]!Location_Data[#Data],2,0)</f>
        <v>San Mateo</v>
      </c>
      <c r="N6853" t="str">
        <f>VLOOKUP(D6853,[1]!Salespeople_Data[#Data],2,0)</f>
        <v>Roger Ramos</v>
      </c>
      <c r="O6853" t="str">
        <f>VLOOKUP(E6853,[1]!Customer_Data[#Data],2,0)</f>
        <v>Benjamin Vasquez</v>
      </c>
      <c r="P6853" s="15">
        <f t="shared" si="642"/>
        <v>1</v>
      </c>
      <c r="Q6853">
        <f t="shared" si="643"/>
        <v>4</v>
      </c>
      <c r="R6853">
        <f t="shared" si="644"/>
        <v>2019</v>
      </c>
    </row>
    <row r="6854" spans="1:18" x14ac:dyDescent="0.25">
      <c r="A6854" s="6" t="s">
        <v>7880</v>
      </c>
      <c r="B6854" s="6" t="s">
        <v>464</v>
      </c>
      <c r="C6854" s="6" t="s">
        <v>355</v>
      </c>
      <c r="D6854" s="6" t="s">
        <v>191</v>
      </c>
      <c r="E6854" s="6" t="s">
        <v>1864</v>
      </c>
      <c r="F6854" s="10">
        <v>43571</v>
      </c>
      <c r="G6854" s="6">
        <v>4</v>
      </c>
      <c r="H6854" s="11">
        <f>VLOOKUP(B6854,[1]!Product_Data[#Data],4,0)</f>
        <v>1566</v>
      </c>
      <c r="I6854" s="11">
        <f>VLOOKUP(B6854,[1]!Product_Data[#Data],3,0)</f>
        <v>1190</v>
      </c>
      <c r="J6854" s="11">
        <f t="shared" si="645"/>
        <v>4760</v>
      </c>
      <c r="K6854" s="11">
        <f t="shared" si="646"/>
        <v>6264</v>
      </c>
      <c r="L6854" s="11">
        <f t="shared" si="647"/>
        <v>1504</v>
      </c>
      <c r="M6854" t="str">
        <f>VLOOKUP(C6854,[1]!Location_Data[#Data],2,0)</f>
        <v>Burbank</v>
      </c>
      <c r="N6854" t="str">
        <f>VLOOKUP(D6854,[1]!Salespeople_Data[#Data],2,0)</f>
        <v>Robert Reed</v>
      </c>
      <c r="O6854" t="str">
        <f>VLOOKUP(E6854,[1]!Customer_Data[#Data],2,0)</f>
        <v>Juan Griffin</v>
      </c>
      <c r="P6854" s="15">
        <f t="shared" si="642"/>
        <v>3</v>
      </c>
      <c r="Q6854">
        <f t="shared" si="643"/>
        <v>4</v>
      </c>
      <c r="R6854">
        <f t="shared" si="644"/>
        <v>2019</v>
      </c>
    </row>
    <row r="6855" spans="1:18" x14ac:dyDescent="0.25">
      <c r="A6855" s="6" t="s">
        <v>7881</v>
      </c>
      <c r="B6855" s="6" t="s">
        <v>858</v>
      </c>
      <c r="C6855" s="6" t="s">
        <v>204</v>
      </c>
      <c r="D6855" s="6" t="s">
        <v>111</v>
      </c>
      <c r="E6855" s="6" t="s">
        <v>656</v>
      </c>
      <c r="F6855" s="10">
        <v>43740</v>
      </c>
      <c r="G6855" s="6">
        <v>1</v>
      </c>
      <c r="H6855" s="11">
        <f>VLOOKUP(B6855,[1]!Product_Data[#Data],4,0)</f>
        <v>2294</v>
      </c>
      <c r="I6855" s="11">
        <f>VLOOKUP(B6855,[1]!Product_Data[#Data],3,0)</f>
        <v>1399</v>
      </c>
      <c r="J6855" s="11">
        <f t="shared" si="645"/>
        <v>1399</v>
      </c>
      <c r="K6855" s="11">
        <f t="shared" si="646"/>
        <v>2294</v>
      </c>
      <c r="L6855" s="11">
        <f t="shared" si="647"/>
        <v>895</v>
      </c>
      <c r="M6855" t="str">
        <f>VLOOKUP(C6855,[1]!Location_Data[#Data],2,0)</f>
        <v>Corona</v>
      </c>
      <c r="N6855" t="str">
        <f>VLOOKUP(D6855,[1]!Salespeople_Data[#Data],2,0)</f>
        <v>Ryan Welch</v>
      </c>
      <c r="O6855" t="str">
        <f>VLOOKUP(E6855,[1]!Customer_Data[#Data],2,0)</f>
        <v>Harry Castillo</v>
      </c>
      <c r="P6855" s="15">
        <f t="shared" si="642"/>
        <v>4</v>
      </c>
      <c r="Q6855">
        <f t="shared" si="643"/>
        <v>10</v>
      </c>
      <c r="R6855">
        <f t="shared" si="644"/>
        <v>2019</v>
      </c>
    </row>
    <row r="6856" spans="1:18" x14ac:dyDescent="0.25">
      <c r="A6856" s="6" t="s">
        <v>7882</v>
      </c>
      <c r="B6856" s="6" t="s">
        <v>666</v>
      </c>
      <c r="C6856" s="6" t="s">
        <v>643</v>
      </c>
      <c r="D6856" s="6" t="s">
        <v>141</v>
      </c>
      <c r="E6856" s="6" t="s">
        <v>1592</v>
      </c>
      <c r="F6856" s="10">
        <v>43782</v>
      </c>
      <c r="G6856" s="6">
        <v>1</v>
      </c>
      <c r="H6856" s="11">
        <f>VLOOKUP(B6856,[1]!Product_Data[#Data],4,0)</f>
        <v>2241</v>
      </c>
      <c r="I6856" s="11">
        <f>VLOOKUP(B6856,[1]!Product_Data[#Data],3,0)</f>
        <v>1367</v>
      </c>
      <c r="J6856" s="11">
        <f t="shared" si="645"/>
        <v>1367</v>
      </c>
      <c r="K6856" s="11">
        <f t="shared" si="646"/>
        <v>2241</v>
      </c>
      <c r="L6856" s="11">
        <f t="shared" si="647"/>
        <v>874</v>
      </c>
      <c r="M6856" t="str">
        <f>VLOOKUP(C6856,[1]!Location_Data[#Data],2,0)</f>
        <v>Hayward</v>
      </c>
      <c r="N6856" t="str">
        <f>VLOOKUP(D6856,[1]!Salespeople_Data[#Data],2,0)</f>
        <v>Arthur Mccoy</v>
      </c>
      <c r="O6856" t="str">
        <f>VLOOKUP(E6856,[1]!Customer_Data[#Data],2,0)</f>
        <v>James Castillo</v>
      </c>
      <c r="P6856" s="15">
        <f t="shared" si="642"/>
        <v>4</v>
      </c>
      <c r="Q6856">
        <f t="shared" si="643"/>
        <v>11</v>
      </c>
      <c r="R6856">
        <f t="shared" si="644"/>
        <v>2019</v>
      </c>
    </row>
    <row r="6857" spans="1:18" x14ac:dyDescent="0.25">
      <c r="A6857" s="6" t="s">
        <v>7883</v>
      </c>
      <c r="B6857" s="6" t="s">
        <v>99</v>
      </c>
      <c r="C6857" s="6" t="s">
        <v>596</v>
      </c>
      <c r="D6857" s="6" t="s">
        <v>257</v>
      </c>
      <c r="E6857" s="6" t="s">
        <v>1778</v>
      </c>
      <c r="F6857" s="10">
        <v>43681</v>
      </c>
      <c r="G6857" s="6">
        <v>4</v>
      </c>
      <c r="H6857" s="11">
        <f>VLOOKUP(B6857,[1]!Product_Data[#Data],4,0)</f>
        <v>1708</v>
      </c>
      <c r="I6857" s="11">
        <f>VLOOKUP(B6857,[1]!Product_Data[#Data],3,0)</f>
        <v>871</v>
      </c>
      <c r="J6857" s="11">
        <f t="shared" si="645"/>
        <v>3484</v>
      </c>
      <c r="K6857" s="11">
        <f t="shared" si="646"/>
        <v>6832</v>
      </c>
      <c r="L6857" s="11">
        <f t="shared" si="647"/>
        <v>3348</v>
      </c>
      <c r="M6857" t="str">
        <f>VLOOKUP(C6857,[1]!Location_Data[#Data],2,0)</f>
        <v>Fremont</v>
      </c>
      <c r="N6857" t="str">
        <f>VLOOKUP(D6857,[1]!Salespeople_Data[#Data],2,0)</f>
        <v>Jerry Perry</v>
      </c>
      <c r="O6857" t="str">
        <f>VLOOKUP(E6857,[1]!Customer_Data[#Data],2,0)</f>
        <v>Peter Boyd</v>
      </c>
      <c r="P6857" s="15">
        <f t="shared" si="642"/>
        <v>1</v>
      </c>
      <c r="Q6857">
        <f t="shared" si="643"/>
        <v>8</v>
      </c>
      <c r="R6857">
        <f t="shared" si="644"/>
        <v>2019</v>
      </c>
    </row>
    <row r="6858" spans="1:18" x14ac:dyDescent="0.25">
      <c r="A6858" s="6" t="s">
        <v>7884</v>
      </c>
      <c r="B6858" s="6" t="s">
        <v>125</v>
      </c>
      <c r="C6858" s="6" t="s">
        <v>355</v>
      </c>
      <c r="D6858" s="6" t="s">
        <v>298</v>
      </c>
      <c r="E6858" s="6" t="s">
        <v>1611</v>
      </c>
      <c r="F6858" s="10">
        <v>43617</v>
      </c>
      <c r="G6858" s="6">
        <v>2</v>
      </c>
      <c r="H6858" s="11">
        <f>VLOOKUP(B6858,[1]!Product_Data[#Data],4,0)</f>
        <v>1826</v>
      </c>
      <c r="I6858" s="11">
        <f>VLOOKUP(B6858,[1]!Product_Data[#Data],3,0)</f>
        <v>1443</v>
      </c>
      <c r="J6858" s="11">
        <f t="shared" si="645"/>
        <v>2886</v>
      </c>
      <c r="K6858" s="11">
        <f t="shared" si="646"/>
        <v>3652</v>
      </c>
      <c r="L6858" s="11">
        <f t="shared" si="647"/>
        <v>766</v>
      </c>
      <c r="M6858" t="str">
        <f>VLOOKUP(C6858,[1]!Location_Data[#Data],2,0)</f>
        <v>Burbank</v>
      </c>
      <c r="N6858" t="str">
        <f>VLOOKUP(D6858,[1]!Salespeople_Data[#Data],2,0)</f>
        <v>Kenneth Fields</v>
      </c>
      <c r="O6858" t="str">
        <f>VLOOKUP(E6858,[1]!Customer_Data[#Data],2,0)</f>
        <v>Nicholas Arnold</v>
      </c>
      <c r="P6858" s="15">
        <f t="shared" si="642"/>
        <v>7</v>
      </c>
      <c r="Q6858">
        <f t="shared" si="643"/>
        <v>6</v>
      </c>
      <c r="R6858">
        <f t="shared" si="644"/>
        <v>2019</v>
      </c>
    </row>
    <row r="6859" spans="1:18" x14ac:dyDescent="0.25">
      <c r="A6859" s="6" t="s">
        <v>7885</v>
      </c>
      <c r="B6859" s="6" t="s">
        <v>395</v>
      </c>
      <c r="C6859" s="6" t="s">
        <v>249</v>
      </c>
      <c r="D6859" s="6" t="s">
        <v>30</v>
      </c>
      <c r="E6859" s="6" t="s">
        <v>2003</v>
      </c>
      <c r="F6859" s="10">
        <v>43476</v>
      </c>
      <c r="G6859" s="6">
        <v>4</v>
      </c>
      <c r="H6859" s="11">
        <f>VLOOKUP(B6859,[1]!Product_Data[#Data],4,0)</f>
        <v>2257</v>
      </c>
      <c r="I6859" s="11">
        <f>VLOOKUP(B6859,[1]!Product_Data[#Data],3,0)</f>
        <v>1535</v>
      </c>
      <c r="J6859" s="11">
        <f t="shared" si="645"/>
        <v>6140</v>
      </c>
      <c r="K6859" s="11">
        <f t="shared" si="646"/>
        <v>9028</v>
      </c>
      <c r="L6859" s="11">
        <f t="shared" si="647"/>
        <v>2888</v>
      </c>
      <c r="M6859" t="str">
        <f>VLOOKUP(C6859,[1]!Location_Data[#Data],2,0)</f>
        <v>Roseville</v>
      </c>
      <c r="N6859" t="str">
        <f>VLOOKUP(D6859,[1]!Salespeople_Data[#Data],2,0)</f>
        <v>Carl Hall</v>
      </c>
      <c r="O6859" t="str">
        <f>VLOOKUP(E6859,[1]!Customer_Data[#Data],2,0)</f>
        <v>Phillip Coleman</v>
      </c>
      <c r="P6859" s="15">
        <f t="shared" si="642"/>
        <v>6</v>
      </c>
      <c r="Q6859">
        <f t="shared" si="643"/>
        <v>1</v>
      </c>
      <c r="R6859">
        <f t="shared" si="644"/>
        <v>2019</v>
      </c>
    </row>
    <row r="6860" spans="1:18" x14ac:dyDescent="0.25">
      <c r="A6860" s="6" t="s">
        <v>7886</v>
      </c>
      <c r="B6860" s="6" t="s">
        <v>666</v>
      </c>
      <c r="C6860" s="6" t="s">
        <v>156</v>
      </c>
      <c r="D6860" s="6" t="s">
        <v>40</v>
      </c>
      <c r="E6860" s="6" t="s">
        <v>558</v>
      </c>
      <c r="F6860" s="10">
        <v>43768</v>
      </c>
      <c r="G6860" s="6">
        <v>4</v>
      </c>
      <c r="H6860" s="11">
        <f>VLOOKUP(B6860,[1]!Product_Data[#Data],4,0)</f>
        <v>2241</v>
      </c>
      <c r="I6860" s="11">
        <f>VLOOKUP(B6860,[1]!Product_Data[#Data],3,0)</f>
        <v>1367</v>
      </c>
      <c r="J6860" s="11">
        <f t="shared" si="645"/>
        <v>5468</v>
      </c>
      <c r="K6860" s="11">
        <f t="shared" si="646"/>
        <v>8964</v>
      </c>
      <c r="L6860" s="11">
        <f t="shared" si="647"/>
        <v>3496</v>
      </c>
      <c r="M6860" t="str">
        <f>VLOOKUP(C6860,[1]!Location_Data[#Data],2,0)</f>
        <v>Sacramento</v>
      </c>
      <c r="N6860" t="str">
        <f>VLOOKUP(D6860,[1]!Salespeople_Data[#Data],2,0)</f>
        <v>Brian Hansen</v>
      </c>
      <c r="O6860" t="str">
        <f>VLOOKUP(E6860,[1]!Customer_Data[#Data],2,0)</f>
        <v>Clarence Greene</v>
      </c>
      <c r="P6860" s="15">
        <f t="shared" si="642"/>
        <v>4</v>
      </c>
      <c r="Q6860">
        <f t="shared" si="643"/>
        <v>10</v>
      </c>
      <c r="R6860">
        <f t="shared" si="644"/>
        <v>2019</v>
      </c>
    </row>
    <row r="6861" spans="1:18" x14ac:dyDescent="0.25">
      <c r="A6861" s="6" t="s">
        <v>7887</v>
      </c>
      <c r="B6861" s="6" t="s">
        <v>267</v>
      </c>
      <c r="C6861" s="6" t="s">
        <v>156</v>
      </c>
      <c r="D6861" s="6" t="s">
        <v>91</v>
      </c>
      <c r="E6861" s="6" t="s">
        <v>1212</v>
      </c>
      <c r="F6861" s="10">
        <v>43544</v>
      </c>
      <c r="G6861" s="6">
        <v>1</v>
      </c>
      <c r="H6861" s="11">
        <f>VLOOKUP(B6861,[1]!Product_Data[#Data],4,0)</f>
        <v>400</v>
      </c>
      <c r="I6861" s="11">
        <f>VLOOKUP(B6861,[1]!Product_Data[#Data],3,0)</f>
        <v>208</v>
      </c>
      <c r="J6861" s="11">
        <f t="shared" si="645"/>
        <v>208</v>
      </c>
      <c r="K6861" s="11">
        <f t="shared" si="646"/>
        <v>400</v>
      </c>
      <c r="L6861" s="11">
        <f t="shared" si="647"/>
        <v>192</v>
      </c>
      <c r="M6861" t="str">
        <f>VLOOKUP(C6861,[1]!Location_Data[#Data],2,0)</f>
        <v>Sacramento</v>
      </c>
      <c r="N6861" t="str">
        <f>VLOOKUP(D6861,[1]!Salespeople_Data[#Data],2,0)</f>
        <v>Howard Gardner</v>
      </c>
      <c r="O6861" t="str">
        <f>VLOOKUP(E6861,[1]!Customer_Data[#Data],2,0)</f>
        <v>Jeffrey Sanders</v>
      </c>
      <c r="P6861" s="15">
        <f t="shared" si="642"/>
        <v>4</v>
      </c>
      <c r="Q6861">
        <f t="shared" si="643"/>
        <v>3</v>
      </c>
      <c r="R6861">
        <f t="shared" si="644"/>
        <v>2019</v>
      </c>
    </row>
    <row r="6862" spans="1:18" x14ac:dyDescent="0.25">
      <c r="A6862" s="6" t="s">
        <v>7888</v>
      </c>
      <c r="B6862" s="6" t="s">
        <v>194</v>
      </c>
      <c r="C6862" s="6" t="s">
        <v>90</v>
      </c>
      <c r="D6862" s="6" t="s">
        <v>356</v>
      </c>
      <c r="E6862" s="6" t="s">
        <v>480</v>
      </c>
      <c r="F6862" s="10">
        <v>43827</v>
      </c>
      <c r="G6862" s="6">
        <v>2</v>
      </c>
      <c r="H6862" s="11">
        <f>VLOOKUP(B6862,[1]!Product_Data[#Data],4,0)</f>
        <v>1278</v>
      </c>
      <c r="I6862" s="11">
        <f>VLOOKUP(B6862,[1]!Product_Data[#Data],3,0)</f>
        <v>665</v>
      </c>
      <c r="J6862" s="11">
        <f t="shared" si="645"/>
        <v>1330</v>
      </c>
      <c r="K6862" s="11">
        <f t="shared" si="646"/>
        <v>2556</v>
      </c>
      <c r="L6862" s="11">
        <f t="shared" si="647"/>
        <v>1226</v>
      </c>
      <c r="M6862" t="str">
        <f>VLOOKUP(C6862,[1]!Location_Data[#Data],2,0)</f>
        <v>Irvine</v>
      </c>
      <c r="N6862" t="str">
        <f>VLOOKUP(D6862,[1]!Salespeople_Data[#Data],2,0)</f>
        <v>Jimmy Young</v>
      </c>
      <c r="O6862" t="str">
        <f>VLOOKUP(E6862,[1]!Customer_Data[#Data],2,0)</f>
        <v>Mark Morales</v>
      </c>
      <c r="P6862" s="15">
        <f t="shared" si="642"/>
        <v>7</v>
      </c>
      <c r="Q6862">
        <f t="shared" si="643"/>
        <v>12</v>
      </c>
      <c r="R6862">
        <f t="shared" si="644"/>
        <v>2019</v>
      </c>
    </row>
    <row r="6863" spans="1:18" x14ac:dyDescent="0.25">
      <c r="A6863" s="6" t="s">
        <v>7889</v>
      </c>
      <c r="B6863" s="6" t="s">
        <v>99</v>
      </c>
      <c r="C6863" s="6" t="s">
        <v>224</v>
      </c>
      <c r="D6863" s="6" t="s">
        <v>141</v>
      </c>
      <c r="E6863" s="6" t="s">
        <v>157</v>
      </c>
      <c r="F6863" s="10">
        <v>43648</v>
      </c>
      <c r="G6863" s="6">
        <v>1</v>
      </c>
      <c r="H6863" s="11">
        <f>VLOOKUP(B6863,[1]!Product_Data[#Data],4,0)</f>
        <v>1708</v>
      </c>
      <c r="I6863" s="11">
        <f>VLOOKUP(B6863,[1]!Product_Data[#Data],3,0)</f>
        <v>871</v>
      </c>
      <c r="J6863" s="11">
        <f t="shared" si="645"/>
        <v>871</v>
      </c>
      <c r="K6863" s="11">
        <f t="shared" si="646"/>
        <v>1708</v>
      </c>
      <c r="L6863" s="11">
        <f t="shared" si="647"/>
        <v>837</v>
      </c>
      <c r="M6863" t="str">
        <f>VLOOKUP(C6863,[1]!Location_Data[#Data],2,0)</f>
        <v>Huntington Beach</v>
      </c>
      <c r="N6863" t="str">
        <f>VLOOKUP(D6863,[1]!Salespeople_Data[#Data],2,0)</f>
        <v>Arthur Mccoy</v>
      </c>
      <c r="O6863" t="str">
        <f>VLOOKUP(E6863,[1]!Customer_Data[#Data],2,0)</f>
        <v>Eugene Castillo</v>
      </c>
      <c r="P6863" s="15">
        <f t="shared" si="642"/>
        <v>3</v>
      </c>
      <c r="Q6863">
        <f t="shared" si="643"/>
        <v>7</v>
      </c>
      <c r="R6863">
        <f t="shared" si="644"/>
        <v>2019</v>
      </c>
    </row>
    <row r="6864" spans="1:18" x14ac:dyDescent="0.25">
      <c r="A6864" s="6" t="s">
        <v>7890</v>
      </c>
      <c r="B6864" s="6" t="s">
        <v>666</v>
      </c>
      <c r="C6864" s="6" t="s">
        <v>392</v>
      </c>
      <c r="D6864" s="6" t="s">
        <v>87</v>
      </c>
      <c r="E6864" s="6" t="s">
        <v>2218</v>
      </c>
      <c r="F6864" s="10">
        <v>43669</v>
      </c>
      <c r="G6864" s="6">
        <v>3</v>
      </c>
      <c r="H6864" s="11">
        <f>VLOOKUP(B6864,[1]!Product_Data[#Data],4,0)</f>
        <v>2241</v>
      </c>
      <c r="I6864" s="11">
        <f>VLOOKUP(B6864,[1]!Product_Data[#Data],3,0)</f>
        <v>1367</v>
      </c>
      <c r="J6864" s="11">
        <f t="shared" si="645"/>
        <v>4101</v>
      </c>
      <c r="K6864" s="11">
        <f t="shared" si="646"/>
        <v>6723</v>
      </c>
      <c r="L6864" s="11">
        <f t="shared" si="647"/>
        <v>2622</v>
      </c>
      <c r="M6864" t="str">
        <f>VLOOKUP(C6864,[1]!Location_Data[#Data],2,0)</f>
        <v>Visalia</v>
      </c>
      <c r="N6864" t="str">
        <f>VLOOKUP(D6864,[1]!Salespeople_Data[#Data],2,0)</f>
        <v>Martin Perry</v>
      </c>
      <c r="O6864" t="str">
        <f>VLOOKUP(E6864,[1]!Customer_Data[#Data],2,0)</f>
        <v>Jerry Andrews</v>
      </c>
      <c r="P6864" s="15">
        <f t="shared" si="642"/>
        <v>3</v>
      </c>
      <c r="Q6864">
        <f t="shared" si="643"/>
        <v>7</v>
      </c>
      <c r="R6864">
        <f t="shared" si="644"/>
        <v>2019</v>
      </c>
    </row>
    <row r="6865" spans="1:18" x14ac:dyDescent="0.25">
      <c r="A6865" s="6" t="s">
        <v>7891</v>
      </c>
      <c r="B6865" s="6" t="s">
        <v>132</v>
      </c>
      <c r="C6865" s="6" t="s">
        <v>570</v>
      </c>
      <c r="D6865" s="6" t="s">
        <v>225</v>
      </c>
      <c r="E6865" s="6" t="s">
        <v>482</v>
      </c>
      <c r="F6865" s="10">
        <v>43761</v>
      </c>
      <c r="G6865" s="6">
        <v>1</v>
      </c>
      <c r="H6865" s="11">
        <f>VLOOKUP(B6865,[1]!Product_Data[#Data],4,0)</f>
        <v>2091</v>
      </c>
      <c r="I6865" s="11">
        <f>VLOOKUP(B6865,[1]!Product_Data[#Data],3,0)</f>
        <v>1485</v>
      </c>
      <c r="J6865" s="11">
        <f t="shared" si="645"/>
        <v>1485</v>
      </c>
      <c r="K6865" s="11">
        <f t="shared" si="646"/>
        <v>2091</v>
      </c>
      <c r="L6865" s="11">
        <f t="shared" si="647"/>
        <v>606</v>
      </c>
      <c r="M6865" t="str">
        <f>VLOOKUP(C6865,[1]!Location_Data[#Data],2,0)</f>
        <v>Fresno</v>
      </c>
      <c r="N6865" t="str">
        <f>VLOOKUP(D6865,[1]!Salespeople_Data[#Data],2,0)</f>
        <v>Andrew Bowman</v>
      </c>
      <c r="O6865" t="str">
        <f>VLOOKUP(E6865,[1]!Customer_Data[#Data],2,0)</f>
        <v>Mark Simmons</v>
      </c>
      <c r="P6865" s="15">
        <f t="shared" si="642"/>
        <v>4</v>
      </c>
      <c r="Q6865">
        <f t="shared" si="643"/>
        <v>10</v>
      </c>
      <c r="R6865">
        <f t="shared" si="644"/>
        <v>2019</v>
      </c>
    </row>
    <row r="6866" spans="1:18" x14ac:dyDescent="0.25">
      <c r="A6866" s="6" t="s">
        <v>7892</v>
      </c>
      <c r="B6866" s="6" t="s">
        <v>189</v>
      </c>
      <c r="C6866" s="6" t="s">
        <v>286</v>
      </c>
      <c r="D6866" s="6" t="s">
        <v>111</v>
      </c>
      <c r="E6866" s="6" t="s">
        <v>2113</v>
      </c>
      <c r="F6866" s="10">
        <v>43510</v>
      </c>
      <c r="G6866" s="6">
        <v>3</v>
      </c>
      <c r="H6866" s="11">
        <f>VLOOKUP(B6866,[1]!Product_Data[#Data],4,0)</f>
        <v>1783</v>
      </c>
      <c r="I6866" s="11">
        <f>VLOOKUP(B6866,[1]!Product_Data[#Data],3,0)</f>
        <v>1516</v>
      </c>
      <c r="J6866" s="11">
        <f t="shared" si="645"/>
        <v>4548</v>
      </c>
      <c r="K6866" s="11">
        <f t="shared" si="646"/>
        <v>5349</v>
      </c>
      <c r="L6866" s="11">
        <f t="shared" si="647"/>
        <v>801</v>
      </c>
      <c r="M6866" t="str">
        <f>VLOOKUP(C6866,[1]!Location_Data[#Data],2,0)</f>
        <v>El Monte</v>
      </c>
      <c r="N6866" t="str">
        <f>VLOOKUP(D6866,[1]!Salespeople_Data[#Data],2,0)</f>
        <v>Ryan Welch</v>
      </c>
      <c r="O6866" t="str">
        <f>VLOOKUP(E6866,[1]!Customer_Data[#Data],2,0)</f>
        <v>Bruce Oliver</v>
      </c>
      <c r="P6866" s="15">
        <f t="shared" si="642"/>
        <v>5</v>
      </c>
      <c r="Q6866">
        <f t="shared" si="643"/>
        <v>2</v>
      </c>
      <c r="R6866">
        <f t="shared" si="644"/>
        <v>2019</v>
      </c>
    </row>
    <row r="6867" spans="1:18" x14ac:dyDescent="0.25">
      <c r="A6867" s="6" t="s">
        <v>7893</v>
      </c>
      <c r="B6867" s="6" t="s">
        <v>263</v>
      </c>
      <c r="C6867" s="6" t="s">
        <v>596</v>
      </c>
      <c r="D6867" s="6" t="s">
        <v>178</v>
      </c>
      <c r="E6867" s="6" t="s">
        <v>72</v>
      </c>
      <c r="F6867" s="10">
        <v>43692</v>
      </c>
      <c r="G6867" s="6">
        <v>1</v>
      </c>
      <c r="H6867" s="11">
        <f>VLOOKUP(B6867,[1]!Product_Data[#Data],4,0)</f>
        <v>378</v>
      </c>
      <c r="I6867" s="11">
        <f>VLOOKUP(B6867,[1]!Product_Data[#Data],3,0)</f>
        <v>291</v>
      </c>
      <c r="J6867" s="11">
        <f t="shared" si="645"/>
        <v>291</v>
      </c>
      <c r="K6867" s="11">
        <f t="shared" si="646"/>
        <v>378</v>
      </c>
      <c r="L6867" s="11">
        <f t="shared" si="647"/>
        <v>87</v>
      </c>
      <c r="M6867" t="str">
        <f>VLOOKUP(C6867,[1]!Location_Data[#Data],2,0)</f>
        <v>Fremont</v>
      </c>
      <c r="N6867" t="str">
        <f>VLOOKUP(D6867,[1]!Salespeople_Data[#Data],2,0)</f>
        <v>Joshua Taylor</v>
      </c>
      <c r="O6867" t="str">
        <f>VLOOKUP(E6867,[1]!Customer_Data[#Data],2,0)</f>
        <v>Keith Campbell</v>
      </c>
      <c r="P6867" s="15">
        <f t="shared" si="642"/>
        <v>5</v>
      </c>
      <c r="Q6867">
        <f t="shared" si="643"/>
        <v>8</v>
      </c>
      <c r="R6867">
        <f t="shared" si="644"/>
        <v>2019</v>
      </c>
    </row>
    <row r="6868" spans="1:18" x14ac:dyDescent="0.25">
      <c r="A6868" s="6" t="s">
        <v>7894</v>
      </c>
      <c r="B6868" s="6" t="s">
        <v>61</v>
      </c>
      <c r="C6868" s="6" t="s">
        <v>472</v>
      </c>
      <c r="D6868" s="6" t="s">
        <v>141</v>
      </c>
      <c r="E6868" s="6" t="s">
        <v>2218</v>
      </c>
      <c r="F6868" s="10">
        <v>43797</v>
      </c>
      <c r="G6868" s="6">
        <v>2</v>
      </c>
      <c r="H6868" s="11">
        <f>VLOOKUP(B6868,[1]!Product_Data[#Data],4,0)</f>
        <v>1889</v>
      </c>
      <c r="I6868" s="11">
        <f>VLOOKUP(B6868,[1]!Product_Data[#Data],3,0)</f>
        <v>945</v>
      </c>
      <c r="J6868" s="11">
        <f t="shared" si="645"/>
        <v>1890</v>
      </c>
      <c r="K6868" s="11">
        <f t="shared" si="646"/>
        <v>3778</v>
      </c>
      <c r="L6868" s="11">
        <f t="shared" si="647"/>
        <v>1888</v>
      </c>
      <c r="M6868" t="str">
        <f>VLOOKUP(C6868,[1]!Location_Data[#Data],2,0)</f>
        <v>Concord</v>
      </c>
      <c r="N6868" t="str">
        <f>VLOOKUP(D6868,[1]!Salespeople_Data[#Data],2,0)</f>
        <v>Arthur Mccoy</v>
      </c>
      <c r="O6868" t="str">
        <f>VLOOKUP(E6868,[1]!Customer_Data[#Data],2,0)</f>
        <v>Jerry Andrews</v>
      </c>
      <c r="P6868" s="15">
        <f t="shared" si="642"/>
        <v>5</v>
      </c>
      <c r="Q6868">
        <f t="shared" si="643"/>
        <v>11</v>
      </c>
      <c r="R6868">
        <f t="shared" si="644"/>
        <v>2019</v>
      </c>
    </row>
    <row r="6869" spans="1:18" x14ac:dyDescent="0.25">
      <c r="A6869" s="6" t="s">
        <v>7895</v>
      </c>
      <c r="B6869" s="6" t="s">
        <v>600</v>
      </c>
      <c r="C6869" s="6" t="s">
        <v>149</v>
      </c>
      <c r="D6869" s="6" t="s">
        <v>216</v>
      </c>
      <c r="E6869" s="6" t="s">
        <v>2073</v>
      </c>
      <c r="F6869" s="10">
        <v>43681</v>
      </c>
      <c r="G6869" s="6">
        <v>1</v>
      </c>
      <c r="H6869" s="11">
        <f>VLOOKUP(B6869,[1]!Product_Data[#Data],4,0)</f>
        <v>368</v>
      </c>
      <c r="I6869" s="11">
        <f>VLOOKUP(B6869,[1]!Product_Data[#Data],3,0)</f>
        <v>269</v>
      </c>
      <c r="J6869" s="11">
        <f t="shared" si="645"/>
        <v>269</v>
      </c>
      <c r="K6869" s="11">
        <f t="shared" si="646"/>
        <v>368</v>
      </c>
      <c r="L6869" s="11">
        <f t="shared" si="647"/>
        <v>99</v>
      </c>
      <c r="M6869" t="str">
        <f>VLOOKUP(C6869,[1]!Location_Data[#Data],2,0)</f>
        <v>Antioch</v>
      </c>
      <c r="N6869" t="str">
        <f>VLOOKUP(D6869,[1]!Salespeople_Data[#Data],2,0)</f>
        <v>Ernest Wagner</v>
      </c>
      <c r="O6869" t="str">
        <f>VLOOKUP(E6869,[1]!Customer_Data[#Data],2,0)</f>
        <v>John Brooks</v>
      </c>
      <c r="P6869" s="15">
        <f t="shared" si="642"/>
        <v>1</v>
      </c>
      <c r="Q6869">
        <f t="shared" si="643"/>
        <v>8</v>
      </c>
      <c r="R6869">
        <f t="shared" si="644"/>
        <v>2019</v>
      </c>
    </row>
    <row r="6870" spans="1:18" x14ac:dyDescent="0.25">
      <c r="A6870" s="6" t="s">
        <v>7896</v>
      </c>
      <c r="B6870" s="6" t="s">
        <v>668</v>
      </c>
      <c r="C6870" s="6" t="s">
        <v>174</v>
      </c>
      <c r="D6870" s="6" t="s">
        <v>96</v>
      </c>
      <c r="E6870" s="6" t="s">
        <v>445</v>
      </c>
      <c r="F6870" s="10">
        <v>43606</v>
      </c>
      <c r="G6870" s="6">
        <v>3</v>
      </c>
      <c r="H6870" s="11">
        <f>VLOOKUP(B6870,[1]!Product_Data[#Data],4,0)</f>
        <v>181</v>
      </c>
      <c r="I6870" s="11">
        <f>VLOOKUP(B6870,[1]!Product_Data[#Data],3,0)</f>
        <v>130</v>
      </c>
      <c r="J6870" s="11">
        <f t="shared" si="645"/>
        <v>390</v>
      </c>
      <c r="K6870" s="11">
        <f t="shared" si="646"/>
        <v>543</v>
      </c>
      <c r="L6870" s="11">
        <f t="shared" si="647"/>
        <v>153</v>
      </c>
      <c r="M6870" t="str">
        <f>VLOOKUP(C6870,[1]!Location_Data[#Data],2,0)</f>
        <v>Norwalk</v>
      </c>
      <c r="N6870" t="str">
        <f>VLOOKUP(D6870,[1]!Salespeople_Data[#Data],2,0)</f>
        <v>Brian Thomas</v>
      </c>
      <c r="O6870" t="str">
        <f>VLOOKUP(E6870,[1]!Customer_Data[#Data],2,0)</f>
        <v>Lawrence Rogers</v>
      </c>
      <c r="P6870" s="15">
        <f t="shared" si="642"/>
        <v>3</v>
      </c>
      <c r="Q6870">
        <f t="shared" si="643"/>
        <v>5</v>
      </c>
      <c r="R6870">
        <f t="shared" si="644"/>
        <v>2019</v>
      </c>
    </row>
    <row r="6871" spans="1:18" x14ac:dyDescent="0.25">
      <c r="A6871" s="6" t="s">
        <v>7897</v>
      </c>
      <c r="B6871" s="6" t="s">
        <v>668</v>
      </c>
      <c r="C6871" s="6" t="s">
        <v>527</v>
      </c>
      <c r="D6871" s="6" t="s">
        <v>212</v>
      </c>
      <c r="E6871" s="6" t="s">
        <v>861</v>
      </c>
      <c r="F6871" s="10">
        <v>43480</v>
      </c>
      <c r="G6871" s="6">
        <v>1</v>
      </c>
      <c r="H6871" s="11">
        <f>VLOOKUP(B6871,[1]!Product_Data[#Data],4,0)</f>
        <v>181</v>
      </c>
      <c r="I6871" s="11">
        <f>VLOOKUP(B6871,[1]!Product_Data[#Data],3,0)</f>
        <v>130</v>
      </c>
      <c r="J6871" s="11">
        <f t="shared" si="645"/>
        <v>130</v>
      </c>
      <c r="K6871" s="11">
        <f t="shared" si="646"/>
        <v>181</v>
      </c>
      <c r="L6871" s="11">
        <f t="shared" si="647"/>
        <v>51</v>
      </c>
      <c r="M6871" t="str">
        <f>VLOOKUP(C6871,[1]!Location_Data[#Data],2,0)</f>
        <v>Stockton</v>
      </c>
      <c r="N6871" t="str">
        <f>VLOOKUP(D6871,[1]!Salespeople_Data[#Data],2,0)</f>
        <v>Ronald Reed</v>
      </c>
      <c r="O6871" t="str">
        <f>VLOOKUP(E6871,[1]!Customer_Data[#Data],2,0)</f>
        <v>Arthur Webb</v>
      </c>
      <c r="P6871" s="15">
        <f t="shared" si="642"/>
        <v>3</v>
      </c>
      <c r="Q6871">
        <f t="shared" si="643"/>
        <v>1</v>
      </c>
      <c r="R6871">
        <f t="shared" si="644"/>
        <v>2019</v>
      </c>
    </row>
    <row r="6872" spans="1:18" x14ac:dyDescent="0.25">
      <c r="A6872" s="6" t="s">
        <v>7898</v>
      </c>
      <c r="B6872" s="6" t="s">
        <v>553</v>
      </c>
      <c r="C6872" s="6" t="s">
        <v>145</v>
      </c>
      <c r="D6872" s="6" t="s">
        <v>87</v>
      </c>
      <c r="E6872" s="6" t="s">
        <v>417</v>
      </c>
      <c r="F6872" s="10">
        <v>43485</v>
      </c>
      <c r="G6872" s="6">
        <v>1</v>
      </c>
      <c r="H6872" s="11">
        <f>VLOOKUP(B6872,[1]!Product_Data[#Data],4,0)</f>
        <v>1798</v>
      </c>
      <c r="I6872" s="11">
        <f>VLOOKUP(B6872,[1]!Product_Data[#Data],3,0)</f>
        <v>971</v>
      </c>
      <c r="J6872" s="11">
        <f t="shared" si="645"/>
        <v>971</v>
      </c>
      <c r="K6872" s="11">
        <f t="shared" si="646"/>
        <v>1798</v>
      </c>
      <c r="L6872" s="11">
        <f t="shared" si="647"/>
        <v>827</v>
      </c>
      <c r="M6872" t="str">
        <f>VLOOKUP(C6872,[1]!Location_Data[#Data],2,0)</f>
        <v>Santa Maria</v>
      </c>
      <c r="N6872" t="str">
        <f>VLOOKUP(D6872,[1]!Salespeople_Data[#Data],2,0)</f>
        <v>Martin Perry</v>
      </c>
      <c r="O6872" t="str">
        <f>VLOOKUP(E6872,[1]!Customer_Data[#Data],2,0)</f>
        <v>Brian Kim</v>
      </c>
      <c r="P6872" s="15">
        <f t="shared" si="642"/>
        <v>1</v>
      </c>
      <c r="Q6872">
        <f t="shared" si="643"/>
        <v>1</v>
      </c>
      <c r="R6872">
        <f t="shared" si="644"/>
        <v>2019</v>
      </c>
    </row>
    <row r="6873" spans="1:18" x14ac:dyDescent="0.25">
      <c r="A6873" s="6" t="s">
        <v>7899</v>
      </c>
      <c r="B6873" s="6" t="s">
        <v>181</v>
      </c>
      <c r="C6873" s="6" t="s">
        <v>14</v>
      </c>
      <c r="D6873" s="6" t="s">
        <v>141</v>
      </c>
      <c r="E6873" s="6" t="s">
        <v>653</v>
      </c>
      <c r="F6873" s="10">
        <v>43581</v>
      </c>
      <c r="G6873" s="6">
        <v>3</v>
      </c>
      <c r="H6873" s="11">
        <f>VLOOKUP(B6873,[1]!Product_Data[#Data],4,0)</f>
        <v>1500</v>
      </c>
      <c r="I6873" s="11">
        <f>VLOOKUP(B6873,[1]!Product_Data[#Data],3,0)</f>
        <v>900</v>
      </c>
      <c r="J6873" s="11">
        <f t="shared" si="645"/>
        <v>2700</v>
      </c>
      <c r="K6873" s="11">
        <f t="shared" si="646"/>
        <v>4500</v>
      </c>
      <c r="L6873" s="11">
        <f t="shared" si="647"/>
        <v>1800</v>
      </c>
      <c r="M6873" t="str">
        <f>VLOOKUP(C6873,[1]!Location_Data[#Data],2,0)</f>
        <v>Santa Clarita</v>
      </c>
      <c r="N6873" t="str">
        <f>VLOOKUP(D6873,[1]!Salespeople_Data[#Data],2,0)</f>
        <v>Arthur Mccoy</v>
      </c>
      <c r="O6873" t="str">
        <f>VLOOKUP(E6873,[1]!Customer_Data[#Data],2,0)</f>
        <v>Todd Price</v>
      </c>
      <c r="P6873" s="15">
        <f t="shared" si="642"/>
        <v>6</v>
      </c>
      <c r="Q6873">
        <f t="shared" si="643"/>
        <v>4</v>
      </c>
      <c r="R6873">
        <f t="shared" si="644"/>
        <v>2019</v>
      </c>
    </row>
    <row r="6874" spans="1:18" x14ac:dyDescent="0.25">
      <c r="A6874" s="6" t="s">
        <v>7900</v>
      </c>
      <c r="B6874" s="6" t="s">
        <v>537</v>
      </c>
      <c r="C6874" s="6" t="s">
        <v>115</v>
      </c>
      <c r="D6874" s="6" t="s">
        <v>111</v>
      </c>
      <c r="E6874" s="6" t="s">
        <v>856</v>
      </c>
      <c r="F6874" s="10">
        <v>43671</v>
      </c>
      <c r="G6874" s="6">
        <v>1</v>
      </c>
      <c r="H6874" s="11">
        <f>VLOOKUP(B6874,[1]!Product_Data[#Data],4,0)</f>
        <v>556</v>
      </c>
      <c r="I6874" s="11">
        <f>VLOOKUP(B6874,[1]!Product_Data[#Data],3,0)</f>
        <v>395</v>
      </c>
      <c r="J6874" s="11">
        <f t="shared" si="645"/>
        <v>395</v>
      </c>
      <c r="K6874" s="11">
        <f t="shared" si="646"/>
        <v>556</v>
      </c>
      <c r="L6874" s="11">
        <f t="shared" si="647"/>
        <v>161</v>
      </c>
      <c r="M6874" t="str">
        <f>VLOOKUP(C6874,[1]!Location_Data[#Data],2,0)</f>
        <v>Glendale</v>
      </c>
      <c r="N6874" t="str">
        <f>VLOOKUP(D6874,[1]!Salespeople_Data[#Data],2,0)</f>
        <v>Ryan Welch</v>
      </c>
      <c r="O6874" t="str">
        <f>VLOOKUP(E6874,[1]!Customer_Data[#Data],2,0)</f>
        <v>Jesse Wells</v>
      </c>
      <c r="P6874" s="15">
        <f t="shared" si="642"/>
        <v>5</v>
      </c>
      <c r="Q6874">
        <f t="shared" si="643"/>
        <v>7</v>
      </c>
      <c r="R6874">
        <f t="shared" si="644"/>
        <v>2019</v>
      </c>
    </row>
    <row r="6875" spans="1:18" x14ac:dyDescent="0.25">
      <c r="A6875" s="6" t="s">
        <v>7901</v>
      </c>
      <c r="B6875" s="6" t="s">
        <v>99</v>
      </c>
      <c r="C6875" s="6" t="s">
        <v>110</v>
      </c>
      <c r="D6875" s="6" t="s">
        <v>101</v>
      </c>
      <c r="E6875" s="6" t="s">
        <v>378</v>
      </c>
      <c r="F6875" s="10">
        <v>43674</v>
      </c>
      <c r="G6875" s="6">
        <v>1</v>
      </c>
      <c r="H6875" s="11">
        <f>VLOOKUP(B6875,[1]!Product_Data[#Data],4,0)</f>
        <v>1708</v>
      </c>
      <c r="I6875" s="11">
        <f>VLOOKUP(B6875,[1]!Product_Data[#Data],3,0)</f>
        <v>871</v>
      </c>
      <c r="J6875" s="11">
        <f t="shared" si="645"/>
        <v>871</v>
      </c>
      <c r="K6875" s="11">
        <f t="shared" si="646"/>
        <v>1708</v>
      </c>
      <c r="L6875" s="11">
        <f t="shared" si="647"/>
        <v>837</v>
      </c>
      <c r="M6875" t="str">
        <f>VLOOKUP(C6875,[1]!Location_Data[#Data],2,0)</f>
        <v>Richmond</v>
      </c>
      <c r="N6875" t="str">
        <f>VLOOKUP(D6875,[1]!Salespeople_Data[#Data],2,0)</f>
        <v>Scott Clark</v>
      </c>
      <c r="O6875" t="str">
        <f>VLOOKUP(E6875,[1]!Customer_Data[#Data],2,0)</f>
        <v>Joe Baker</v>
      </c>
      <c r="P6875" s="15">
        <f t="shared" si="642"/>
        <v>1</v>
      </c>
      <c r="Q6875">
        <f t="shared" si="643"/>
        <v>7</v>
      </c>
      <c r="R6875">
        <f t="shared" si="644"/>
        <v>2019</v>
      </c>
    </row>
    <row r="6876" spans="1:18" x14ac:dyDescent="0.25">
      <c r="A6876" s="6" t="s">
        <v>7902</v>
      </c>
      <c r="B6876" s="6" t="s">
        <v>267</v>
      </c>
      <c r="C6876" s="6" t="s">
        <v>24</v>
      </c>
      <c r="D6876" s="6" t="s">
        <v>91</v>
      </c>
      <c r="E6876" s="6" t="s">
        <v>482</v>
      </c>
      <c r="F6876" s="10">
        <v>43566</v>
      </c>
      <c r="G6876" s="6">
        <v>1</v>
      </c>
      <c r="H6876" s="11">
        <f>VLOOKUP(B6876,[1]!Product_Data[#Data],4,0)</f>
        <v>400</v>
      </c>
      <c r="I6876" s="11">
        <f>VLOOKUP(B6876,[1]!Product_Data[#Data],3,0)</f>
        <v>208</v>
      </c>
      <c r="J6876" s="11">
        <f t="shared" si="645"/>
        <v>208</v>
      </c>
      <c r="K6876" s="11">
        <f t="shared" si="646"/>
        <v>400</v>
      </c>
      <c r="L6876" s="11">
        <f t="shared" si="647"/>
        <v>192</v>
      </c>
      <c r="M6876" t="str">
        <f>VLOOKUP(C6876,[1]!Location_Data[#Data],2,0)</f>
        <v>Lancaster</v>
      </c>
      <c r="N6876" t="str">
        <f>VLOOKUP(D6876,[1]!Salespeople_Data[#Data],2,0)</f>
        <v>Howard Gardner</v>
      </c>
      <c r="O6876" t="str">
        <f>VLOOKUP(E6876,[1]!Customer_Data[#Data],2,0)</f>
        <v>Mark Simmons</v>
      </c>
      <c r="P6876" s="15">
        <f t="shared" si="642"/>
        <v>5</v>
      </c>
      <c r="Q6876">
        <f t="shared" si="643"/>
        <v>4</v>
      </c>
      <c r="R6876">
        <f t="shared" si="644"/>
        <v>2019</v>
      </c>
    </row>
    <row r="6877" spans="1:18" x14ac:dyDescent="0.25">
      <c r="A6877" s="6" t="s">
        <v>7903</v>
      </c>
      <c r="B6877" s="6" t="s">
        <v>373</v>
      </c>
      <c r="C6877" s="6" t="s">
        <v>74</v>
      </c>
      <c r="D6877" s="6" t="s">
        <v>250</v>
      </c>
      <c r="E6877" s="6" t="s">
        <v>3993</v>
      </c>
      <c r="F6877" s="10">
        <v>43492</v>
      </c>
      <c r="G6877" s="6">
        <v>1</v>
      </c>
      <c r="H6877" s="11">
        <f>VLOOKUP(B6877,[1]!Product_Data[#Data],4,0)</f>
        <v>2182</v>
      </c>
      <c r="I6877" s="11">
        <f>VLOOKUP(B6877,[1]!Product_Data[#Data],3,0)</f>
        <v>1200</v>
      </c>
      <c r="J6877" s="11">
        <f t="shared" si="645"/>
        <v>1200</v>
      </c>
      <c r="K6877" s="11">
        <f t="shared" si="646"/>
        <v>2182</v>
      </c>
      <c r="L6877" s="11">
        <f t="shared" si="647"/>
        <v>982</v>
      </c>
      <c r="M6877" t="str">
        <f>VLOOKUP(C6877,[1]!Location_Data[#Data],2,0)</f>
        <v>West Covina</v>
      </c>
      <c r="N6877" t="str">
        <f>VLOOKUP(D6877,[1]!Salespeople_Data[#Data],2,0)</f>
        <v>Martin Carr</v>
      </c>
      <c r="O6877" t="str">
        <f>VLOOKUP(E6877,[1]!Customer_Data[#Data],2,0)</f>
        <v>Adam Riley</v>
      </c>
      <c r="P6877" s="15">
        <f t="shared" si="642"/>
        <v>1</v>
      </c>
      <c r="Q6877">
        <f t="shared" si="643"/>
        <v>1</v>
      </c>
      <c r="R6877">
        <f t="shared" si="644"/>
        <v>2019</v>
      </c>
    </row>
    <row r="6878" spans="1:18" x14ac:dyDescent="0.25">
      <c r="A6878" s="6" t="s">
        <v>7904</v>
      </c>
      <c r="B6878" s="6" t="s">
        <v>260</v>
      </c>
      <c r="C6878" s="6" t="s">
        <v>246</v>
      </c>
      <c r="D6878" s="6" t="s">
        <v>212</v>
      </c>
      <c r="E6878" s="6" t="s">
        <v>580</v>
      </c>
      <c r="F6878" s="10">
        <v>43530</v>
      </c>
      <c r="G6878" s="6">
        <v>4</v>
      </c>
      <c r="H6878" s="11">
        <f>VLOOKUP(B6878,[1]!Product_Data[#Data],4,0)</f>
        <v>502</v>
      </c>
      <c r="I6878" s="11">
        <f>VLOOKUP(B6878,[1]!Product_Data[#Data],3,0)</f>
        <v>296</v>
      </c>
      <c r="J6878" s="11">
        <f t="shared" si="645"/>
        <v>1184</v>
      </c>
      <c r="K6878" s="11">
        <f t="shared" si="646"/>
        <v>2008</v>
      </c>
      <c r="L6878" s="11">
        <f t="shared" si="647"/>
        <v>824</v>
      </c>
      <c r="M6878" t="str">
        <f>VLOOKUP(C6878,[1]!Location_Data[#Data],2,0)</f>
        <v>San Francisco</v>
      </c>
      <c r="N6878" t="str">
        <f>VLOOKUP(D6878,[1]!Salespeople_Data[#Data],2,0)</f>
        <v>Ronald Reed</v>
      </c>
      <c r="O6878" t="str">
        <f>VLOOKUP(E6878,[1]!Customer_Data[#Data],2,0)</f>
        <v>Bobby Murray</v>
      </c>
      <c r="P6878" s="15">
        <f t="shared" si="642"/>
        <v>4</v>
      </c>
      <c r="Q6878">
        <f t="shared" si="643"/>
        <v>3</v>
      </c>
      <c r="R6878">
        <f t="shared" si="644"/>
        <v>2019</v>
      </c>
    </row>
    <row r="6879" spans="1:18" x14ac:dyDescent="0.25">
      <c r="A6879" s="6" t="s">
        <v>7905</v>
      </c>
      <c r="B6879" s="6" t="s">
        <v>8</v>
      </c>
      <c r="C6879" s="6" t="s">
        <v>224</v>
      </c>
      <c r="D6879" s="6" t="s">
        <v>15</v>
      </c>
      <c r="E6879" s="6" t="s">
        <v>1063</v>
      </c>
      <c r="F6879" s="10">
        <v>43545</v>
      </c>
      <c r="G6879" s="6">
        <v>4</v>
      </c>
      <c r="H6879" s="11">
        <f>VLOOKUP(B6879,[1]!Product_Data[#Data],4,0)</f>
        <v>1522</v>
      </c>
      <c r="I6879" s="11">
        <f>VLOOKUP(B6879,[1]!Product_Data[#Data],3,0)</f>
        <v>791</v>
      </c>
      <c r="J6879" s="11">
        <f t="shared" si="645"/>
        <v>3164</v>
      </c>
      <c r="K6879" s="11">
        <f t="shared" si="646"/>
        <v>6088</v>
      </c>
      <c r="L6879" s="11">
        <f t="shared" si="647"/>
        <v>2924</v>
      </c>
      <c r="M6879" t="str">
        <f>VLOOKUP(C6879,[1]!Location_Data[#Data],2,0)</f>
        <v>Huntington Beach</v>
      </c>
      <c r="N6879" t="str">
        <f>VLOOKUP(D6879,[1]!Salespeople_Data[#Data],2,0)</f>
        <v>Ryan Butler</v>
      </c>
      <c r="O6879" t="str">
        <f>VLOOKUP(E6879,[1]!Customer_Data[#Data],2,0)</f>
        <v>Michael Reed</v>
      </c>
      <c r="P6879" s="15">
        <f t="shared" si="642"/>
        <v>5</v>
      </c>
      <c r="Q6879">
        <f t="shared" si="643"/>
        <v>3</v>
      </c>
      <c r="R6879">
        <f t="shared" si="644"/>
        <v>2019</v>
      </c>
    </row>
    <row r="6880" spans="1:18" x14ac:dyDescent="0.25">
      <c r="A6880" s="6" t="s">
        <v>7906</v>
      </c>
      <c r="B6880" s="6" t="s">
        <v>858</v>
      </c>
      <c r="C6880" s="6" t="s">
        <v>110</v>
      </c>
      <c r="D6880" s="6" t="s">
        <v>159</v>
      </c>
      <c r="E6880" s="6" t="s">
        <v>1467</v>
      </c>
      <c r="F6880" s="10">
        <v>43693</v>
      </c>
      <c r="G6880" s="6">
        <v>1</v>
      </c>
      <c r="H6880" s="11">
        <f>VLOOKUP(B6880,[1]!Product_Data[#Data],4,0)</f>
        <v>2294</v>
      </c>
      <c r="I6880" s="11">
        <f>VLOOKUP(B6880,[1]!Product_Data[#Data],3,0)</f>
        <v>1399</v>
      </c>
      <c r="J6880" s="11">
        <f t="shared" si="645"/>
        <v>1399</v>
      </c>
      <c r="K6880" s="11">
        <f t="shared" si="646"/>
        <v>2294</v>
      </c>
      <c r="L6880" s="11">
        <f t="shared" si="647"/>
        <v>895</v>
      </c>
      <c r="M6880" t="str">
        <f>VLOOKUP(C6880,[1]!Location_Data[#Data],2,0)</f>
        <v>Richmond</v>
      </c>
      <c r="N6880" t="str">
        <f>VLOOKUP(D6880,[1]!Salespeople_Data[#Data],2,0)</f>
        <v>Bobby Russell</v>
      </c>
      <c r="O6880" t="str">
        <f>VLOOKUP(E6880,[1]!Customer_Data[#Data],2,0)</f>
        <v>Jeremy Peterson</v>
      </c>
      <c r="P6880" s="15">
        <f t="shared" si="642"/>
        <v>6</v>
      </c>
      <c r="Q6880">
        <f t="shared" si="643"/>
        <v>8</v>
      </c>
      <c r="R6880">
        <f t="shared" si="644"/>
        <v>2019</v>
      </c>
    </row>
    <row r="6881" spans="1:18" x14ac:dyDescent="0.25">
      <c r="A6881" s="6" t="s">
        <v>7907</v>
      </c>
      <c r="B6881" s="6" t="s">
        <v>403</v>
      </c>
      <c r="C6881" s="6" t="s">
        <v>302</v>
      </c>
      <c r="D6881" s="6" t="s">
        <v>20</v>
      </c>
      <c r="E6881" s="6" t="s">
        <v>2228</v>
      </c>
      <c r="F6881" s="10">
        <v>43512</v>
      </c>
      <c r="G6881" s="6">
        <v>2</v>
      </c>
      <c r="H6881" s="11">
        <f>VLOOKUP(B6881,[1]!Product_Data[#Data],4,0)</f>
        <v>392</v>
      </c>
      <c r="I6881" s="11">
        <f>VLOOKUP(B6881,[1]!Product_Data[#Data],3,0)</f>
        <v>255</v>
      </c>
      <c r="J6881" s="11">
        <f t="shared" si="645"/>
        <v>510</v>
      </c>
      <c r="K6881" s="11">
        <f t="shared" si="646"/>
        <v>784</v>
      </c>
      <c r="L6881" s="11">
        <f t="shared" si="647"/>
        <v>274</v>
      </c>
      <c r="M6881" t="str">
        <f>VLOOKUP(C6881,[1]!Location_Data[#Data],2,0)</f>
        <v>Santa Rosa</v>
      </c>
      <c r="N6881" t="str">
        <f>VLOOKUP(D6881,[1]!Salespeople_Data[#Data],2,0)</f>
        <v>Joshua Cook</v>
      </c>
      <c r="O6881" t="str">
        <f>VLOOKUP(E6881,[1]!Customer_Data[#Data],2,0)</f>
        <v>Peter Cook</v>
      </c>
      <c r="P6881" s="15">
        <f t="shared" si="642"/>
        <v>7</v>
      </c>
      <c r="Q6881">
        <f t="shared" si="643"/>
        <v>2</v>
      </c>
      <c r="R6881">
        <f t="shared" si="644"/>
        <v>2019</v>
      </c>
    </row>
    <row r="6882" spans="1:18" x14ac:dyDescent="0.25">
      <c r="A6882" s="6" t="s">
        <v>7908</v>
      </c>
      <c r="B6882" s="6" t="s">
        <v>13</v>
      </c>
      <c r="C6882" s="6" t="s">
        <v>52</v>
      </c>
      <c r="D6882" s="6" t="s">
        <v>25</v>
      </c>
      <c r="E6882" s="6" t="s">
        <v>3024</v>
      </c>
      <c r="F6882" s="10">
        <v>43812</v>
      </c>
      <c r="G6882" s="6">
        <v>3</v>
      </c>
      <c r="H6882" s="11">
        <f>VLOOKUP(B6882,[1]!Product_Data[#Data],4,0)</f>
        <v>1022</v>
      </c>
      <c r="I6882" s="11">
        <f>VLOOKUP(B6882,[1]!Product_Data[#Data],3,0)</f>
        <v>818</v>
      </c>
      <c r="J6882" s="11">
        <f t="shared" si="645"/>
        <v>2454</v>
      </c>
      <c r="K6882" s="11">
        <f t="shared" si="646"/>
        <v>3066</v>
      </c>
      <c r="L6882" s="11">
        <f t="shared" si="647"/>
        <v>612</v>
      </c>
      <c r="M6882" t="str">
        <f>VLOOKUP(C6882,[1]!Location_Data[#Data],2,0)</f>
        <v>Pasadena</v>
      </c>
      <c r="N6882" t="str">
        <f>VLOOKUP(D6882,[1]!Salespeople_Data[#Data],2,0)</f>
        <v>Brian Davis</v>
      </c>
      <c r="O6882" t="str">
        <f>VLOOKUP(E6882,[1]!Customer_Data[#Data],2,0)</f>
        <v>Richard Jordan</v>
      </c>
      <c r="P6882" s="15">
        <f t="shared" si="642"/>
        <v>6</v>
      </c>
      <c r="Q6882">
        <f t="shared" si="643"/>
        <v>12</v>
      </c>
      <c r="R6882">
        <f t="shared" si="644"/>
        <v>2019</v>
      </c>
    </row>
    <row r="6883" spans="1:18" x14ac:dyDescent="0.25">
      <c r="A6883" s="6" t="s">
        <v>7909</v>
      </c>
      <c r="B6883" s="6" t="s">
        <v>668</v>
      </c>
      <c r="C6883" s="6" t="s">
        <v>204</v>
      </c>
      <c r="D6883" s="6" t="s">
        <v>10</v>
      </c>
      <c r="E6883" s="6" t="s">
        <v>1403</v>
      </c>
      <c r="F6883" s="10">
        <v>43802</v>
      </c>
      <c r="G6883" s="6">
        <v>4</v>
      </c>
      <c r="H6883" s="11">
        <f>VLOOKUP(B6883,[1]!Product_Data[#Data],4,0)</f>
        <v>181</v>
      </c>
      <c r="I6883" s="11">
        <f>VLOOKUP(B6883,[1]!Product_Data[#Data],3,0)</f>
        <v>130</v>
      </c>
      <c r="J6883" s="11">
        <f t="shared" si="645"/>
        <v>520</v>
      </c>
      <c r="K6883" s="11">
        <f t="shared" si="646"/>
        <v>724</v>
      </c>
      <c r="L6883" s="11">
        <f t="shared" si="647"/>
        <v>204</v>
      </c>
      <c r="M6883" t="str">
        <f>VLOOKUP(C6883,[1]!Location_Data[#Data],2,0)</f>
        <v>Corona</v>
      </c>
      <c r="N6883" t="str">
        <f>VLOOKUP(D6883,[1]!Salespeople_Data[#Data],2,0)</f>
        <v>Justin Lynch</v>
      </c>
      <c r="O6883" t="str">
        <f>VLOOKUP(E6883,[1]!Customer_Data[#Data],2,0)</f>
        <v>Thomas James</v>
      </c>
      <c r="P6883" s="15">
        <f t="shared" si="642"/>
        <v>3</v>
      </c>
      <c r="Q6883">
        <f t="shared" si="643"/>
        <v>12</v>
      </c>
      <c r="R6883">
        <f t="shared" si="644"/>
        <v>2019</v>
      </c>
    </row>
    <row r="6884" spans="1:18" x14ac:dyDescent="0.25">
      <c r="A6884" s="6" t="s">
        <v>7910</v>
      </c>
      <c r="B6884" s="6" t="s">
        <v>383</v>
      </c>
      <c r="C6884" s="6" t="s">
        <v>436</v>
      </c>
      <c r="D6884" s="6" t="s">
        <v>15</v>
      </c>
      <c r="E6884" s="6" t="s">
        <v>312</v>
      </c>
      <c r="F6884" s="10">
        <v>43827</v>
      </c>
      <c r="G6884" s="6">
        <v>1</v>
      </c>
      <c r="H6884" s="11">
        <f>VLOOKUP(B6884,[1]!Product_Data[#Data],4,0)</f>
        <v>1494</v>
      </c>
      <c r="I6884" s="11">
        <f>VLOOKUP(B6884,[1]!Product_Data[#Data],3,0)</f>
        <v>971</v>
      </c>
      <c r="J6884" s="11">
        <f t="shared" si="645"/>
        <v>971</v>
      </c>
      <c r="K6884" s="11">
        <f t="shared" si="646"/>
        <v>1494</v>
      </c>
      <c r="L6884" s="11">
        <f t="shared" si="647"/>
        <v>523</v>
      </c>
      <c r="M6884" t="str">
        <f>VLOOKUP(C6884,[1]!Location_Data[#Data],2,0)</f>
        <v>Jurupa Valley</v>
      </c>
      <c r="N6884" t="str">
        <f>VLOOKUP(D6884,[1]!Salespeople_Data[#Data],2,0)</f>
        <v>Ryan Butler</v>
      </c>
      <c r="O6884" t="str">
        <f>VLOOKUP(E6884,[1]!Customer_Data[#Data],2,0)</f>
        <v>Adam Jenkins</v>
      </c>
      <c r="P6884" s="15">
        <f t="shared" si="642"/>
        <v>7</v>
      </c>
      <c r="Q6884">
        <f t="shared" si="643"/>
        <v>12</v>
      </c>
      <c r="R6884">
        <f t="shared" si="644"/>
        <v>2019</v>
      </c>
    </row>
    <row r="6885" spans="1:18" x14ac:dyDescent="0.25">
      <c r="A6885" s="6" t="s">
        <v>7911</v>
      </c>
      <c r="B6885" s="6" t="s">
        <v>858</v>
      </c>
      <c r="C6885" s="6" t="s">
        <v>596</v>
      </c>
      <c r="D6885" s="6" t="s">
        <v>191</v>
      </c>
      <c r="E6885" s="6" t="s">
        <v>1111</v>
      </c>
      <c r="F6885" s="10">
        <v>43745</v>
      </c>
      <c r="G6885" s="6">
        <v>1</v>
      </c>
      <c r="H6885" s="11">
        <f>VLOOKUP(B6885,[1]!Product_Data[#Data],4,0)</f>
        <v>2294</v>
      </c>
      <c r="I6885" s="11">
        <f>VLOOKUP(B6885,[1]!Product_Data[#Data],3,0)</f>
        <v>1399</v>
      </c>
      <c r="J6885" s="11">
        <f t="shared" si="645"/>
        <v>1399</v>
      </c>
      <c r="K6885" s="11">
        <f t="shared" si="646"/>
        <v>2294</v>
      </c>
      <c r="L6885" s="11">
        <f t="shared" si="647"/>
        <v>895</v>
      </c>
      <c r="M6885" t="str">
        <f>VLOOKUP(C6885,[1]!Location_Data[#Data],2,0)</f>
        <v>Fremont</v>
      </c>
      <c r="N6885" t="str">
        <f>VLOOKUP(D6885,[1]!Salespeople_Data[#Data],2,0)</f>
        <v>Robert Reed</v>
      </c>
      <c r="O6885" t="str">
        <f>VLOOKUP(E6885,[1]!Customer_Data[#Data],2,0)</f>
        <v>Benjamin Carpenter</v>
      </c>
      <c r="P6885" s="15">
        <f t="shared" si="642"/>
        <v>2</v>
      </c>
      <c r="Q6885">
        <f t="shared" si="643"/>
        <v>10</v>
      </c>
      <c r="R6885">
        <f t="shared" si="644"/>
        <v>2019</v>
      </c>
    </row>
    <row r="6886" spans="1:18" x14ac:dyDescent="0.25">
      <c r="A6886" s="6" t="s">
        <v>7912</v>
      </c>
      <c r="B6886" s="6" t="s">
        <v>155</v>
      </c>
      <c r="C6886" s="6" t="s">
        <v>386</v>
      </c>
      <c r="D6886" s="6" t="s">
        <v>49</v>
      </c>
      <c r="E6886" s="6" t="s">
        <v>1256</v>
      </c>
      <c r="F6886" s="10">
        <v>43754</v>
      </c>
      <c r="G6886" s="6">
        <v>2</v>
      </c>
      <c r="H6886" s="11">
        <f>VLOOKUP(B6886,[1]!Product_Data[#Data],4,0)</f>
        <v>1353</v>
      </c>
      <c r="I6886" s="11">
        <f>VLOOKUP(B6886,[1]!Product_Data[#Data],3,0)</f>
        <v>947</v>
      </c>
      <c r="J6886" s="11">
        <f t="shared" si="645"/>
        <v>1894</v>
      </c>
      <c r="K6886" s="11">
        <f t="shared" si="646"/>
        <v>2706</v>
      </c>
      <c r="L6886" s="11">
        <f t="shared" si="647"/>
        <v>812</v>
      </c>
      <c r="M6886" t="str">
        <f>VLOOKUP(C6886,[1]!Location_Data[#Data],2,0)</f>
        <v>Carlsbad</v>
      </c>
      <c r="N6886" t="str">
        <f>VLOOKUP(D6886,[1]!Salespeople_Data[#Data],2,0)</f>
        <v>Walter Cook</v>
      </c>
      <c r="O6886" t="str">
        <f>VLOOKUP(E6886,[1]!Customer_Data[#Data],2,0)</f>
        <v>Nicholas Cunningham</v>
      </c>
      <c r="P6886" s="15">
        <f t="shared" si="642"/>
        <v>4</v>
      </c>
      <c r="Q6886">
        <f t="shared" si="643"/>
        <v>10</v>
      </c>
      <c r="R6886">
        <f t="shared" si="644"/>
        <v>2019</v>
      </c>
    </row>
    <row r="6887" spans="1:18" x14ac:dyDescent="0.25">
      <c r="A6887" s="6" t="s">
        <v>7913</v>
      </c>
      <c r="B6887" s="6" t="s">
        <v>219</v>
      </c>
      <c r="C6887" s="6" t="s">
        <v>220</v>
      </c>
      <c r="D6887" s="6" t="s">
        <v>178</v>
      </c>
      <c r="E6887" s="6" t="s">
        <v>233</v>
      </c>
      <c r="F6887" s="10">
        <v>43621</v>
      </c>
      <c r="G6887" s="6">
        <v>2</v>
      </c>
      <c r="H6887" s="11">
        <f>VLOOKUP(B6887,[1]!Product_Data[#Data],4,0)</f>
        <v>561</v>
      </c>
      <c r="I6887" s="11">
        <f>VLOOKUP(B6887,[1]!Product_Data[#Data],3,0)</f>
        <v>421</v>
      </c>
      <c r="J6887" s="11">
        <f t="shared" si="645"/>
        <v>842</v>
      </c>
      <c r="K6887" s="11">
        <f t="shared" si="646"/>
        <v>1122</v>
      </c>
      <c r="L6887" s="11">
        <f t="shared" si="647"/>
        <v>280</v>
      </c>
      <c r="M6887" t="str">
        <f>VLOOKUP(C6887,[1]!Location_Data[#Data],2,0)</f>
        <v>Modesto</v>
      </c>
      <c r="N6887" t="str">
        <f>VLOOKUP(D6887,[1]!Salespeople_Data[#Data],2,0)</f>
        <v>Joshua Taylor</v>
      </c>
      <c r="O6887" t="str">
        <f>VLOOKUP(E6887,[1]!Customer_Data[#Data],2,0)</f>
        <v>Ralph Nichols</v>
      </c>
      <c r="P6887" s="15">
        <f t="shared" si="642"/>
        <v>4</v>
      </c>
      <c r="Q6887">
        <f t="shared" si="643"/>
        <v>6</v>
      </c>
      <c r="R6887">
        <f t="shared" si="644"/>
        <v>2019</v>
      </c>
    </row>
    <row r="6888" spans="1:18" x14ac:dyDescent="0.25">
      <c r="A6888" s="6" t="s">
        <v>7914</v>
      </c>
      <c r="B6888" s="6" t="s">
        <v>232</v>
      </c>
      <c r="C6888" s="6" t="s">
        <v>24</v>
      </c>
      <c r="D6888" s="6" t="s">
        <v>141</v>
      </c>
      <c r="E6888" s="6" t="s">
        <v>378</v>
      </c>
      <c r="F6888" s="10">
        <v>43821</v>
      </c>
      <c r="G6888" s="6">
        <v>3</v>
      </c>
      <c r="H6888" s="11">
        <f>VLOOKUP(B6888,[1]!Product_Data[#Data],4,0)</f>
        <v>1119</v>
      </c>
      <c r="I6888" s="11">
        <f>VLOOKUP(B6888,[1]!Product_Data[#Data],3,0)</f>
        <v>683</v>
      </c>
      <c r="J6888" s="11">
        <f t="shared" si="645"/>
        <v>2049</v>
      </c>
      <c r="K6888" s="11">
        <f t="shared" si="646"/>
        <v>3357</v>
      </c>
      <c r="L6888" s="11">
        <f t="shared" si="647"/>
        <v>1308</v>
      </c>
      <c r="M6888" t="str">
        <f>VLOOKUP(C6888,[1]!Location_Data[#Data],2,0)</f>
        <v>Lancaster</v>
      </c>
      <c r="N6888" t="str">
        <f>VLOOKUP(D6888,[1]!Salespeople_Data[#Data],2,0)</f>
        <v>Arthur Mccoy</v>
      </c>
      <c r="O6888" t="str">
        <f>VLOOKUP(E6888,[1]!Customer_Data[#Data],2,0)</f>
        <v>Joe Baker</v>
      </c>
      <c r="P6888" s="15">
        <f t="shared" si="642"/>
        <v>1</v>
      </c>
      <c r="Q6888">
        <f t="shared" si="643"/>
        <v>12</v>
      </c>
      <c r="R6888">
        <f t="shared" si="644"/>
        <v>2019</v>
      </c>
    </row>
    <row r="6889" spans="1:18" x14ac:dyDescent="0.25">
      <c r="A6889" s="6" t="s">
        <v>7915</v>
      </c>
      <c r="B6889" s="6" t="s">
        <v>289</v>
      </c>
      <c r="C6889" s="6" t="s">
        <v>135</v>
      </c>
      <c r="D6889" s="6" t="s">
        <v>269</v>
      </c>
      <c r="E6889" s="6" t="s">
        <v>1270</v>
      </c>
      <c r="F6889" s="10">
        <v>43548</v>
      </c>
      <c r="G6889" s="6">
        <v>2</v>
      </c>
      <c r="H6889" s="11">
        <f>VLOOKUP(B6889,[1]!Product_Data[#Data],4,0)</f>
        <v>368</v>
      </c>
      <c r="I6889" s="11">
        <f>VLOOKUP(B6889,[1]!Product_Data[#Data],3,0)</f>
        <v>294</v>
      </c>
      <c r="J6889" s="11">
        <f t="shared" si="645"/>
        <v>588</v>
      </c>
      <c r="K6889" s="11">
        <f t="shared" si="646"/>
        <v>736</v>
      </c>
      <c r="L6889" s="11">
        <f t="shared" si="647"/>
        <v>148</v>
      </c>
      <c r="M6889" t="str">
        <f>VLOOKUP(C6889,[1]!Location_Data[#Data],2,0)</f>
        <v>Oxnard</v>
      </c>
      <c r="N6889" t="str">
        <f>VLOOKUP(D6889,[1]!Salespeople_Data[#Data],2,0)</f>
        <v>Kevin Butler</v>
      </c>
      <c r="O6889" t="str">
        <f>VLOOKUP(E6889,[1]!Customer_Data[#Data],2,0)</f>
        <v>Samuel Fowler</v>
      </c>
      <c r="P6889" s="15">
        <f t="shared" si="642"/>
        <v>1</v>
      </c>
      <c r="Q6889">
        <f t="shared" si="643"/>
        <v>3</v>
      </c>
      <c r="R6889">
        <f t="shared" si="644"/>
        <v>2019</v>
      </c>
    </row>
    <row r="6890" spans="1:18" x14ac:dyDescent="0.25">
      <c r="A6890" s="6" t="s">
        <v>7916</v>
      </c>
      <c r="B6890" s="6" t="s">
        <v>18</v>
      </c>
      <c r="C6890" s="6" t="s">
        <v>322</v>
      </c>
      <c r="D6890" s="6" t="s">
        <v>71</v>
      </c>
      <c r="E6890" s="6" t="s">
        <v>903</v>
      </c>
      <c r="F6890" s="10">
        <v>43742</v>
      </c>
      <c r="G6890" s="6">
        <v>1</v>
      </c>
      <c r="H6890" s="11">
        <f>VLOOKUP(B6890,[1]!Product_Data[#Data],4,0)</f>
        <v>880</v>
      </c>
      <c r="I6890" s="11">
        <f>VLOOKUP(B6890,[1]!Product_Data[#Data],3,0)</f>
        <v>634</v>
      </c>
      <c r="J6890" s="11">
        <f t="shared" si="645"/>
        <v>634</v>
      </c>
      <c r="K6890" s="11">
        <f t="shared" si="646"/>
        <v>880</v>
      </c>
      <c r="L6890" s="11">
        <f t="shared" si="647"/>
        <v>246</v>
      </c>
      <c r="M6890" t="str">
        <f>VLOOKUP(C6890,[1]!Location_Data[#Data],2,0)</f>
        <v>Rancho Cucamonga</v>
      </c>
      <c r="N6890" t="str">
        <f>VLOOKUP(D6890,[1]!Salespeople_Data[#Data],2,0)</f>
        <v>Gary Rodriguez</v>
      </c>
      <c r="O6890" t="str">
        <f>VLOOKUP(E6890,[1]!Customer_Data[#Data],2,0)</f>
        <v>Billy Kennedy</v>
      </c>
      <c r="P6890" s="15">
        <f t="shared" si="642"/>
        <v>6</v>
      </c>
      <c r="Q6890">
        <f t="shared" si="643"/>
        <v>10</v>
      </c>
      <c r="R6890">
        <f t="shared" si="644"/>
        <v>2019</v>
      </c>
    </row>
    <row r="6891" spans="1:18" x14ac:dyDescent="0.25">
      <c r="A6891" s="6" t="s">
        <v>7917</v>
      </c>
      <c r="B6891" s="6" t="s">
        <v>796</v>
      </c>
      <c r="C6891" s="6" t="s">
        <v>242</v>
      </c>
      <c r="D6891" s="6" t="s">
        <v>191</v>
      </c>
      <c r="E6891" s="6" t="s">
        <v>1391</v>
      </c>
      <c r="F6891" s="10">
        <v>43531</v>
      </c>
      <c r="G6891" s="6">
        <v>1</v>
      </c>
      <c r="H6891" s="11">
        <f>VLOOKUP(B6891,[1]!Product_Data[#Data],4,0)</f>
        <v>1103</v>
      </c>
      <c r="I6891" s="11">
        <f>VLOOKUP(B6891,[1]!Product_Data[#Data],3,0)</f>
        <v>838</v>
      </c>
      <c r="J6891" s="11">
        <f t="shared" si="645"/>
        <v>838</v>
      </c>
      <c r="K6891" s="11">
        <f t="shared" si="646"/>
        <v>1103</v>
      </c>
      <c r="L6891" s="11">
        <f t="shared" si="647"/>
        <v>265</v>
      </c>
      <c r="M6891" t="str">
        <f>VLOOKUP(C6891,[1]!Location_Data[#Data],2,0)</f>
        <v>Downey</v>
      </c>
      <c r="N6891" t="str">
        <f>VLOOKUP(D6891,[1]!Salespeople_Data[#Data],2,0)</f>
        <v>Robert Reed</v>
      </c>
      <c r="O6891" t="str">
        <f>VLOOKUP(E6891,[1]!Customer_Data[#Data],2,0)</f>
        <v>Adam Duncan</v>
      </c>
      <c r="P6891" s="15">
        <f t="shared" si="642"/>
        <v>5</v>
      </c>
      <c r="Q6891">
        <f t="shared" si="643"/>
        <v>3</v>
      </c>
      <c r="R6891">
        <f t="shared" si="644"/>
        <v>2019</v>
      </c>
    </row>
    <row r="6892" spans="1:18" x14ac:dyDescent="0.25">
      <c r="A6892" s="6" t="s">
        <v>7918</v>
      </c>
      <c r="B6892" s="6" t="s">
        <v>139</v>
      </c>
      <c r="C6892" s="6" t="s">
        <v>29</v>
      </c>
      <c r="D6892" s="6" t="s">
        <v>298</v>
      </c>
      <c r="E6892" s="6" t="s">
        <v>959</v>
      </c>
      <c r="F6892" s="10">
        <v>43476</v>
      </c>
      <c r="G6892" s="6">
        <v>3</v>
      </c>
      <c r="H6892" s="11">
        <f>VLOOKUP(B6892,[1]!Product_Data[#Data],4,0)</f>
        <v>817</v>
      </c>
      <c r="I6892" s="11">
        <f>VLOOKUP(B6892,[1]!Product_Data[#Data],3,0)</f>
        <v>409</v>
      </c>
      <c r="J6892" s="11">
        <f t="shared" si="645"/>
        <v>1227</v>
      </c>
      <c r="K6892" s="11">
        <f t="shared" si="646"/>
        <v>2451</v>
      </c>
      <c r="L6892" s="11">
        <f t="shared" si="647"/>
        <v>1224</v>
      </c>
      <c r="M6892" t="str">
        <f>VLOOKUP(C6892,[1]!Location_Data[#Data],2,0)</f>
        <v>Santa Ana</v>
      </c>
      <c r="N6892" t="str">
        <f>VLOOKUP(D6892,[1]!Salespeople_Data[#Data],2,0)</f>
        <v>Kenneth Fields</v>
      </c>
      <c r="O6892" t="str">
        <f>VLOOKUP(E6892,[1]!Customer_Data[#Data],2,0)</f>
        <v>Peter Castillo</v>
      </c>
      <c r="P6892" s="15">
        <f t="shared" si="642"/>
        <v>6</v>
      </c>
      <c r="Q6892">
        <f t="shared" si="643"/>
        <v>1</v>
      </c>
      <c r="R6892">
        <f t="shared" si="644"/>
        <v>2019</v>
      </c>
    </row>
    <row r="6893" spans="1:18" x14ac:dyDescent="0.25">
      <c r="A6893" s="6" t="s">
        <v>7919</v>
      </c>
      <c r="B6893" s="6" t="s">
        <v>600</v>
      </c>
      <c r="C6893" s="6" t="s">
        <v>490</v>
      </c>
      <c r="D6893" s="6" t="s">
        <v>447</v>
      </c>
      <c r="E6893" s="6" t="s">
        <v>726</v>
      </c>
      <c r="F6893" s="10">
        <v>43520</v>
      </c>
      <c r="G6893" s="6">
        <v>1</v>
      </c>
      <c r="H6893" s="11">
        <f>VLOOKUP(B6893,[1]!Product_Data[#Data],4,0)</f>
        <v>368</v>
      </c>
      <c r="I6893" s="11">
        <f>VLOOKUP(B6893,[1]!Product_Data[#Data],3,0)</f>
        <v>269</v>
      </c>
      <c r="J6893" s="11">
        <f t="shared" si="645"/>
        <v>269</v>
      </c>
      <c r="K6893" s="11">
        <f t="shared" si="646"/>
        <v>368</v>
      </c>
      <c r="L6893" s="11">
        <f t="shared" si="647"/>
        <v>99</v>
      </c>
      <c r="M6893" t="str">
        <f>VLOOKUP(C6893,[1]!Location_Data[#Data],2,0)</f>
        <v>Temecula</v>
      </c>
      <c r="N6893" t="str">
        <f>VLOOKUP(D6893,[1]!Salespeople_Data[#Data],2,0)</f>
        <v>Howard Sims</v>
      </c>
      <c r="O6893" t="str">
        <f>VLOOKUP(E6893,[1]!Customer_Data[#Data],2,0)</f>
        <v>Phillip Tucker</v>
      </c>
      <c r="P6893" s="15">
        <f t="shared" si="642"/>
        <v>1</v>
      </c>
      <c r="Q6893">
        <f t="shared" si="643"/>
        <v>2</v>
      </c>
      <c r="R6893">
        <f t="shared" si="644"/>
        <v>2019</v>
      </c>
    </row>
    <row r="6894" spans="1:18" x14ac:dyDescent="0.25">
      <c r="A6894" s="6" t="s">
        <v>7920</v>
      </c>
      <c r="B6894" s="6" t="s">
        <v>256</v>
      </c>
      <c r="C6894" s="6" t="s">
        <v>29</v>
      </c>
      <c r="D6894" s="6" t="s">
        <v>49</v>
      </c>
      <c r="E6894" s="6" t="s">
        <v>117</v>
      </c>
      <c r="F6894" s="10">
        <v>43792</v>
      </c>
      <c r="G6894" s="6">
        <v>2</v>
      </c>
      <c r="H6894" s="11">
        <f>VLOOKUP(B6894,[1]!Product_Data[#Data],4,0)</f>
        <v>596</v>
      </c>
      <c r="I6894" s="11">
        <f>VLOOKUP(B6894,[1]!Product_Data[#Data],3,0)</f>
        <v>358</v>
      </c>
      <c r="J6894" s="11">
        <f t="shared" si="645"/>
        <v>716</v>
      </c>
      <c r="K6894" s="11">
        <f t="shared" si="646"/>
        <v>1192</v>
      </c>
      <c r="L6894" s="11">
        <f t="shared" si="647"/>
        <v>476</v>
      </c>
      <c r="M6894" t="str">
        <f>VLOOKUP(C6894,[1]!Location_Data[#Data],2,0)</f>
        <v>Santa Ana</v>
      </c>
      <c r="N6894" t="str">
        <f>VLOOKUP(D6894,[1]!Salespeople_Data[#Data],2,0)</f>
        <v>Walter Cook</v>
      </c>
      <c r="O6894" t="str">
        <f>VLOOKUP(E6894,[1]!Customer_Data[#Data],2,0)</f>
        <v>Anthony Turner</v>
      </c>
      <c r="P6894" s="15">
        <f t="shared" si="642"/>
        <v>7</v>
      </c>
      <c r="Q6894">
        <f t="shared" si="643"/>
        <v>11</v>
      </c>
      <c r="R6894">
        <f t="shared" si="644"/>
        <v>2019</v>
      </c>
    </row>
    <row r="6895" spans="1:18" x14ac:dyDescent="0.25">
      <c r="A6895" s="6" t="s">
        <v>7921</v>
      </c>
      <c r="B6895" s="6" t="s">
        <v>289</v>
      </c>
      <c r="C6895" s="6" t="s">
        <v>44</v>
      </c>
      <c r="D6895" s="6" t="s">
        <v>91</v>
      </c>
      <c r="E6895" s="6" t="s">
        <v>1602</v>
      </c>
      <c r="F6895" s="10">
        <v>43504</v>
      </c>
      <c r="G6895" s="6">
        <v>2</v>
      </c>
      <c r="H6895" s="11">
        <f>VLOOKUP(B6895,[1]!Product_Data[#Data],4,0)</f>
        <v>368</v>
      </c>
      <c r="I6895" s="11">
        <f>VLOOKUP(B6895,[1]!Product_Data[#Data],3,0)</f>
        <v>294</v>
      </c>
      <c r="J6895" s="11">
        <f t="shared" si="645"/>
        <v>588</v>
      </c>
      <c r="K6895" s="11">
        <f t="shared" si="646"/>
        <v>736</v>
      </c>
      <c r="L6895" s="11">
        <f t="shared" si="647"/>
        <v>148</v>
      </c>
      <c r="M6895" t="str">
        <f>VLOOKUP(C6895,[1]!Location_Data[#Data],2,0)</f>
        <v>Moreno Valley</v>
      </c>
      <c r="N6895" t="str">
        <f>VLOOKUP(D6895,[1]!Salespeople_Data[#Data],2,0)</f>
        <v>Howard Gardner</v>
      </c>
      <c r="O6895" t="str">
        <f>VLOOKUP(E6895,[1]!Customer_Data[#Data],2,0)</f>
        <v>Anthony Banks</v>
      </c>
      <c r="P6895" s="15">
        <f t="shared" si="642"/>
        <v>6</v>
      </c>
      <c r="Q6895">
        <f t="shared" si="643"/>
        <v>2</v>
      </c>
      <c r="R6895">
        <f t="shared" si="644"/>
        <v>2019</v>
      </c>
    </row>
    <row r="6896" spans="1:18" x14ac:dyDescent="0.25">
      <c r="A6896" s="6" t="s">
        <v>7922</v>
      </c>
      <c r="B6896" s="6" t="s">
        <v>189</v>
      </c>
      <c r="C6896" s="6" t="s">
        <v>14</v>
      </c>
      <c r="D6896" s="6" t="s">
        <v>116</v>
      </c>
      <c r="E6896" s="6" t="s">
        <v>309</v>
      </c>
      <c r="F6896" s="10">
        <v>43819</v>
      </c>
      <c r="G6896" s="6">
        <v>3</v>
      </c>
      <c r="H6896" s="11">
        <f>VLOOKUP(B6896,[1]!Product_Data[#Data],4,0)</f>
        <v>1783</v>
      </c>
      <c r="I6896" s="11">
        <f>VLOOKUP(B6896,[1]!Product_Data[#Data],3,0)</f>
        <v>1516</v>
      </c>
      <c r="J6896" s="11">
        <f t="shared" si="645"/>
        <v>4548</v>
      </c>
      <c r="K6896" s="11">
        <f t="shared" si="646"/>
        <v>5349</v>
      </c>
      <c r="L6896" s="11">
        <f t="shared" si="647"/>
        <v>801</v>
      </c>
      <c r="M6896" t="str">
        <f>VLOOKUP(C6896,[1]!Location_Data[#Data],2,0)</f>
        <v>Santa Clarita</v>
      </c>
      <c r="N6896" t="str">
        <f>VLOOKUP(D6896,[1]!Salespeople_Data[#Data],2,0)</f>
        <v>Roger Ramos</v>
      </c>
      <c r="O6896" t="str">
        <f>VLOOKUP(E6896,[1]!Customer_Data[#Data],2,0)</f>
        <v>Sean Woods</v>
      </c>
      <c r="P6896" s="15">
        <f t="shared" si="642"/>
        <v>6</v>
      </c>
      <c r="Q6896">
        <f t="shared" si="643"/>
        <v>12</v>
      </c>
      <c r="R6896">
        <f t="shared" si="644"/>
        <v>2019</v>
      </c>
    </row>
    <row r="6897" spans="1:18" x14ac:dyDescent="0.25">
      <c r="A6897" s="6" t="s">
        <v>7923</v>
      </c>
      <c r="B6897" s="6" t="s">
        <v>28</v>
      </c>
      <c r="C6897" s="6" t="s">
        <v>34</v>
      </c>
      <c r="D6897" s="6" t="s">
        <v>191</v>
      </c>
      <c r="E6897" s="6" t="s">
        <v>867</v>
      </c>
      <c r="F6897" s="10">
        <v>43623</v>
      </c>
      <c r="G6897" s="6">
        <v>3</v>
      </c>
      <c r="H6897" s="11">
        <f>VLOOKUP(B6897,[1]!Product_Data[#Data],4,0)</f>
        <v>684</v>
      </c>
      <c r="I6897" s="11">
        <f>VLOOKUP(B6897,[1]!Product_Data[#Data],3,0)</f>
        <v>561</v>
      </c>
      <c r="J6897" s="11">
        <f t="shared" si="645"/>
        <v>1683</v>
      </c>
      <c r="K6897" s="11">
        <f t="shared" si="646"/>
        <v>2052</v>
      </c>
      <c r="L6897" s="11">
        <f t="shared" si="647"/>
        <v>369</v>
      </c>
      <c r="M6897" t="str">
        <f>VLOOKUP(C6897,[1]!Location_Data[#Data],2,0)</f>
        <v>Inglewood</v>
      </c>
      <c r="N6897" t="str">
        <f>VLOOKUP(D6897,[1]!Salespeople_Data[#Data],2,0)</f>
        <v>Robert Reed</v>
      </c>
      <c r="O6897" t="str">
        <f>VLOOKUP(E6897,[1]!Customer_Data[#Data],2,0)</f>
        <v>Carl Anderson</v>
      </c>
      <c r="P6897" s="15">
        <f t="shared" si="642"/>
        <v>6</v>
      </c>
      <c r="Q6897">
        <f t="shared" si="643"/>
        <v>6</v>
      </c>
      <c r="R6897">
        <f t="shared" si="644"/>
        <v>2019</v>
      </c>
    </row>
    <row r="6898" spans="1:18" x14ac:dyDescent="0.25">
      <c r="A6898" s="6" t="s">
        <v>7924</v>
      </c>
      <c r="B6898" s="6" t="s">
        <v>83</v>
      </c>
      <c r="C6898" s="6" t="s">
        <v>490</v>
      </c>
      <c r="D6898" s="6" t="s">
        <v>165</v>
      </c>
      <c r="E6898" s="6" t="s">
        <v>319</v>
      </c>
      <c r="F6898" s="10">
        <v>43544</v>
      </c>
      <c r="G6898" s="6">
        <v>1</v>
      </c>
      <c r="H6898" s="11">
        <f>VLOOKUP(B6898,[1]!Product_Data[#Data],4,0)</f>
        <v>1972</v>
      </c>
      <c r="I6898" s="11">
        <f>VLOOKUP(B6898,[1]!Product_Data[#Data],3,0)</f>
        <v>1321</v>
      </c>
      <c r="J6898" s="11">
        <f t="shared" si="645"/>
        <v>1321</v>
      </c>
      <c r="K6898" s="11">
        <f t="shared" si="646"/>
        <v>1972</v>
      </c>
      <c r="L6898" s="11">
        <f t="shared" si="647"/>
        <v>651</v>
      </c>
      <c r="M6898" t="str">
        <f>VLOOKUP(C6898,[1]!Location_Data[#Data],2,0)</f>
        <v>Temecula</v>
      </c>
      <c r="N6898" t="str">
        <f>VLOOKUP(D6898,[1]!Salespeople_Data[#Data],2,0)</f>
        <v>Joe Sims</v>
      </c>
      <c r="O6898" t="str">
        <f>VLOOKUP(E6898,[1]!Customer_Data[#Data],2,0)</f>
        <v>Walter Watson</v>
      </c>
      <c r="P6898" s="15">
        <f t="shared" si="642"/>
        <v>4</v>
      </c>
      <c r="Q6898">
        <f t="shared" si="643"/>
        <v>3</v>
      </c>
      <c r="R6898">
        <f t="shared" si="644"/>
        <v>2019</v>
      </c>
    </row>
    <row r="6899" spans="1:18" x14ac:dyDescent="0.25">
      <c r="A6899" s="6" t="s">
        <v>7925</v>
      </c>
      <c r="B6899" s="6" t="s">
        <v>83</v>
      </c>
      <c r="C6899" s="6" t="s">
        <v>100</v>
      </c>
      <c r="D6899" s="6" t="s">
        <v>447</v>
      </c>
      <c r="E6899" s="6" t="s">
        <v>486</v>
      </c>
      <c r="F6899" s="10">
        <v>43528</v>
      </c>
      <c r="G6899" s="6">
        <v>2</v>
      </c>
      <c r="H6899" s="11">
        <f>VLOOKUP(B6899,[1]!Product_Data[#Data],4,0)</f>
        <v>1972</v>
      </c>
      <c r="I6899" s="11">
        <f>VLOOKUP(B6899,[1]!Product_Data[#Data],3,0)</f>
        <v>1321</v>
      </c>
      <c r="J6899" s="11">
        <f t="shared" si="645"/>
        <v>2642</v>
      </c>
      <c r="K6899" s="11">
        <f t="shared" si="646"/>
        <v>3944</v>
      </c>
      <c r="L6899" s="11">
        <f t="shared" si="647"/>
        <v>1302</v>
      </c>
      <c r="M6899" t="str">
        <f>VLOOKUP(C6899,[1]!Location_Data[#Data],2,0)</f>
        <v>Victorville</v>
      </c>
      <c r="N6899" t="str">
        <f>VLOOKUP(D6899,[1]!Salespeople_Data[#Data],2,0)</f>
        <v>Howard Sims</v>
      </c>
      <c r="O6899" t="str">
        <f>VLOOKUP(E6899,[1]!Customer_Data[#Data],2,0)</f>
        <v>Jason Dixon</v>
      </c>
      <c r="P6899" s="15">
        <f t="shared" si="642"/>
        <v>2</v>
      </c>
      <c r="Q6899">
        <f t="shared" si="643"/>
        <v>3</v>
      </c>
      <c r="R6899">
        <f t="shared" si="644"/>
        <v>2019</v>
      </c>
    </row>
    <row r="6900" spans="1:18" x14ac:dyDescent="0.25">
      <c r="A6900" s="6" t="s">
        <v>7926</v>
      </c>
      <c r="B6900" s="6" t="s">
        <v>69</v>
      </c>
      <c r="C6900" s="6" t="s">
        <v>469</v>
      </c>
      <c r="D6900" s="6" t="s">
        <v>269</v>
      </c>
      <c r="E6900" s="6" t="s">
        <v>1397</v>
      </c>
      <c r="F6900" s="10">
        <v>43659</v>
      </c>
      <c r="G6900" s="6">
        <v>2</v>
      </c>
      <c r="H6900" s="11">
        <f>VLOOKUP(B6900,[1]!Product_Data[#Data],4,0)</f>
        <v>1351</v>
      </c>
      <c r="I6900" s="11">
        <f>VLOOKUP(B6900,[1]!Product_Data[#Data],3,0)</f>
        <v>1108</v>
      </c>
      <c r="J6900" s="11">
        <f t="shared" si="645"/>
        <v>2216</v>
      </c>
      <c r="K6900" s="11">
        <f t="shared" si="646"/>
        <v>2702</v>
      </c>
      <c r="L6900" s="11">
        <f t="shared" si="647"/>
        <v>486</v>
      </c>
      <c r="M6900" t="str">
        <f>VLOOKUP(C6900,[1]!Location_Data[#Data],2,0)</f>
        <v>Escondido</v>
      </c>
      <c r="N6900" t="str">
        <f>VLOOKUP(D6900,[1]!Salespeople_Data[#Data],2,0)</f>
        <v>Kevin Butler</v>
      </c>
      <c r="O6900" t="str">
        <f>VLOOKUP(E6900,[1]!Customer_Data[#Data],2,0)</f>
        <v>Louis Mccoy</v>
      </c>
      <c r="P6900" s="15">
        <f t="shared" si="642"/>
        <v>7</v>
      </c>
      <c r="Q6900">
        <f t="shared" si="643"/>
        <v>7</v>
      </c>
      <c r="R6900">
        <f t="shared" si="644"/>
        <v>2019</v>
      </c>
    </row>
    <row r="6901" spans="1:18" x14ac:dyDescent="0.25">
      <c r="A6901" s="6" t="s">
        <v>7927</v>
      </c>
      <c r="B6901" s="6" t="s">
        <v>238</v>
      </c>
      <c r="C6901" s="6" t="s">
        <v>44</v>
      </c>
      <c r="D6901" s="6" t="s">
        <v>15</v>
      </c>
      <c r="E6901" s="6" t="s">
        <v>1427</v>
      </c>
      <c r="F6901" s="10">
        <v>43644</v>
      </c>
      <c r="G6901" s="6">
        <v>3</v>
      </c>
      <c r="H6901" s="11">
        <f>VLOOKUP(B6901,[1]!Product_Data[#Data],4,0)</f>
        <v>871</v>
      </c>
      <c r="I6901" s="11">
        <f>VLOOKUP(B6901,[1]!Product_Data[#Data],3,0)</f>
        <v>540</v>
      </c>
      <c r="J6901" s="11">
        <f t="shared" si="645"/>
        <v>1620</v>
      </c>
      <c r="K6901" s="11">
        <f t="shared" si="646"/>
        <v>2613</v>
      </c>
      <c r="L6901" s="11">
        <f t="shared" si="647"/>
        <v>993</v>
      </c>
      <c r="M6901" t="str">
        <f>VLOOKUP(C6901,[1]!Location_Data[#Data],2,0)</f>
        <v>Moreno Valley</v>
      </c>
      <c r="N6901" t="str">
        <f>VLOOKUP(D6901,[1]!Salespeople_Data[#Data],2,0)</f>
        <v>Ryan Butler</v>
      </c>
      <c r="O6901" t="str">
        <f>VLOOKUP(E6901,[1]!Customer_Data[#Data],2,0)</f>
        <v>Roy Rice</v>
      </c>
      <c r="P6901" s="15">
        <f t="shared" si="642"/>
        <v>6</v>
      </c>
      <c r="Q6901">
        <f t="shared" si="643"/>
        <v>6</v>
      </c>
      <c r="R6901">
        <f t="shared" si="644"/>
        <v>2019</v>
      </c>
    </row>
    <row r="6902" spans="1:18" x14ac:dyDescent="0.25">
      <c r="A6902" s="6" t="s">
        <v>7928</v>
      </c>
      <c r="B6902" s="6" t="s">
        <v>173</v>
      </c>
      <c r="C6902" s="6" t="s">
        <v>253</v>
      </c>
      <c r="D6902" s="6" t="s">
        <v>356</v>
      </c>
      <c r="E6902" s="6" t="s">
        <v>427</v>
      </c>
      <c r="F6902" s="10">
        <v>43684</v>
      </c>
      <c r="G6902" s="6">
        <v>1</v>
      </c>
      <c r="H6902" s="11">
        <f>VLOOKUP(B6902,[1]!Product_Data[#Data],4,0)</f>
        <v>2005</v>
      </c>
      <c r="I6902" s="11">
        <f>VLOOKUP(B6902,[1]!Product_Data[#Data],3,0)</f>
        <v>1223</v>
      </c>
      <c r="J6902" s="11">
        <f t="shared" si="645"/>
        <v>1223</v>
      </c>
      <c r="K6902" s="11">
        <f t="shared" si="646"/>
        <v>2005</v>
      </c>
      <c r="L6902" s="11">
        <f t="shared" si="647"/>
        <v>782</v>
      </c>
      <c r="M6902" t="str">
        <f>VLOOKUP(C6902,[1]!Location_Data[#Data],2,0)</f>
        <v>Bakersfield</v>
      </c>
      <c r="N6902" t="str">
        <f>VLOOKUP(D6902,[1]!Salespeople_Data[#Data],2,0)</f>
        <v>Jimmy Young</v>
      </c>
      <c r="O6902" t="str">
        <f>VLOOKUP(E6902,[1]!Customer_Data[#Data],2,0)</f>
        <v>Phillip Peters</v>
      </c>
      <c r="P6902" s="15">
        <f t="shared" si="642"/>
        <v>4</v>
      </c>
      <c r="Q6902">
        <f t="shared" si="643"/>
        <v>8</v>
      </c>
      <c r="R6902">
        <f t="shared" si="644"/>
        <v>2019</v>
      </c>
    </row>
    <row r="6903" spans="1:18" x14ac:dyDescent="0.25">
      <c r="A6903" s="6" t="s">
        <v>7929</v>
      </c>
      <c r="B6903" s="6" t="s">
        <v>495</v>
      </c>
      <c r="C6903" s="6" t="s">
        <v>100</v>
      </c>
      <c r="D6903" s="6" t="s">
        <v>146</v>
      </c>
      <c r="E6903" s="6" t="s">
        <v>1397</v>
      </c>
      <c r="F6903" s="10">
        <v>43719</v>
      </c>
      <c r="G6903" s="6">
        <v>1</v>
      </c>
      <c r="H6903" s="11">
        <f>VLOOKUP(B6903,[1]!Product_Data[#Data],4,0)</f>
        <v>1467</v>
      </c>
      <c r="I6903" s="11">
        <f>VLOOKUP(B6903,[1]!Product_Data[#Data],3,0)</f>
        <v>807</v>
      </c>
      <c r="J6903" s="11">
        <f t="shared" si="645"/>
        <v>807</v>
      </c>
      <c r="K6903" s="11">
        <f t="shared" si="646"/>
        <v>1467</v>
      </c>
      <c r="L6903" s="11">
        <f t="shared" si="647"/>
        <v>660</v>
      </c>
      <c r="M6903" t="str">
        <f>VLOOKUP(C6903,[1]!Location_Data[#Data],2,0)</f>
        <v>Victorville</v>
      </c>
      <c r="N6903" t="str">
        <f>VLOOKUP(D6903,[1]!Salespeople_Data[#Data],2,0)</f>
        <v>Carl Elliott</v>
      </c>
      <c r="O6903" t="str">
        <f>VLOOKUP(E6903,[1]!Customer_Data[#Data],2,0)</f>
        <v>Louis Mccoy</v>
      </c>
      <c r="P6903" s="15">
        <f t="shared" si="642"/>
        <v>4</v>
      </c>
      <c r="Q6903">
        <f t="shared" si="643"/>
        <v>9</v>
      </c>
      <c r="R6903">
        <f t="shared" si="644"/>
        <v>2019</v>
      </c>
    </row>
    <row r="6904" spans="1:18" x14ac:dyDescent="0.25">
      <c r="A6904" s="6" t="s">
        <v>7930</v>
      </c>
      <c r="B6904" s="6" t="s">
        <v>228</v>
      </c>
      <c r="C6904" s="6" t="s">
        <v>253</v>
      </c>
      <c r="D6904" s="6" t="s">
        <v>75</v>
      </c>
      <c r="E6904" s="6" t="s">
        <v>1154</v>
      </c>
      <c r="F6904" s="10">
        <v>43633</v>
      </c>
      <c r="G6904" s="6">
        <v>1</v>
      </c>
      <c r="H6904" s="11">
        <f>VLOOKUP(B6904,[1]!Product_Data[#Data],4,0)</f>
        <v>1862</v>
      </c>
      <c r="I6904" s="11">
        <f>VLOOKUP(B6904,[1]!Product_Data[#Data],3,0)</f>
        <v>1173</v>
      </c>
      <c r="J6904" s="11">
        <f t="shared" si="645"/>
        <v>1173</v>
      </c>
      <c r="K6904" s="11">
        <f t="shared" si="646"/>
        <v>1862</v>
      </c>
      <c r="L6904" s="11">
        <f t="shared" si="647"/>
        <v>689</v>
      </c>
      <c r="M6904" t="str">
        <f>VLOOKUP(C6904,[1]!Location_Data[#Data],2,0)</f>
        <v>Bakersfield</v>
      </c>
      <c r="N6904" t="str">
        <f>VLOOKUP(D6904,[1]!Salespeople_Data[#Data],2,0)</f>
        <v>Roger Robertson</v>
      </c>
      <c r="O6904" t="str">
        <f>VLOOKUP(E6904,[1]!Customer_Data[#Data],2,0)</f>
        <v>Johnny Butler</v>
      </c>
      <c r="P6904" s="15">
        <f t="shared" si="642"/>
        <v>2</v>
      </c>
      <c r="Q6904">
        <f t="shared" si="643"/>
        <v>6</v>
      </c>
      <c r="R6904">
        <f t="shared" si="644"/>
        <v>2019</v>
      </c>
    </row>
    <row r="6905" spans="1:18" x14ac:dyDescent="0.25">
      <c r="A6905" s="6" t="s">
        <v>7931</v>
      </c>
      <c r="B6905" s="6" t="s">
        <v>119</v>
      </c>
      <c r="C6905" s="6" t="s">
        <v>316</v>
      </c>
      <c r="D6905" s="6" t="s">
        <v>257</v>
      </c>
      <c r="E6905" s="6" t="s">
        <v>1916</v>
      </c>
      <c r="F6905" s="10">
        <v>43488</v>
      </c>
      <c r="G6905" s="6">
        <v>1</v>
      </c>
      <c r="H6905" s="11">
        <f>VLOOKUP(B6905,[1]!Product_Data[#Data],4,0)</f>
        <v>1077</v>
      </c>
      <c r="I6905" s="11">
        <f>VLOOKUP(B6905,[1]!Product_Data[#Data],3,0)</f>
        <v>732</v>
      </c>
      <c r="J6905" s="11">
        <f t="shared" si="645"/>
        <v>732</v>
      </c>
      <c r="K6905" s="11">
        <f t="shared" si="646"/>
        <v>1077</v>
      </c>
      <c r="L6905" s="11">
        <f t="shared" si="647"/>
        <v>345</v>
      </c>
      <c r="M6905" t="str">
        <f>VLOOKUP(C6905,[1]!Location_Data[#Data],2,0)</f>
        <v>East Los Angeles</v>
      </c>
      <c r="N6905" t="str">
        <f>VLOOKUP(D6905,[1]!Salespeople_Data[#Data],2,0)</f>
        <v>Jerry Perry</v>
      </c>
      <c r="O6905" t="str">
        <f>VLOOKUP(E6905,[1]!Customer_Data[#Data],2,0)</f>
        <v>Kevin Gomez</v>
      </c>
      <c r="P6905" s="15">
        <f t="shared" si="642"/>
        <v>4</v>
      </c>
      <c r="Q6905">
        <f t="shared" si="643"/>
        <v>1</v>
      </c>
      <c r="R6905">
        <f t="shared" si="644"/>
        <v>2019</v>
      </c>
    </row>
    <row r="6906" spans="1:18" x14ac:dyDescent="0.25">
      <c r="A6906" s="6" t="s">
        <v>7932</v>
      </c>
      <c r="B6906" s="6" t="s">
        <v>408</v>
      </c>
      <c r="C6906" s="6" t="s">
        <v>140</v>
      </c>
      <c r="D6906" s="6" t="s">
        <v>111</v>
      </c>
      <c r="E6906" s="6" t="s">
        <v>648</v>
      </c>
      <c r="F6906" s="10">
        <v>43758</v>
      </c>
      <c r="G6906" s="6">
        <v>2</v>
      </c>
      <c r="H6906" s="11">
        <f>VLOOKUP(B6906,[1]!Product_Data[#Data],4,0)</f>
        <v>1405</v>
      </c>
      <c r="I6906" s="11">
        <f>VLOOKUP(B6906,[1]!Product_Data[#Data],3,0)</f>
        <v>1054</v>
      </c>
      <c r="J6906" s="11">
        <f t="shared" si="645"/>
        <v>2108</v>
      </c>
      <c r="K6906" s="11">
        <f t="shared" si="646"/>
        <v>2810</v>
      </c>
      <c r="L6906" s="11">
        <f t="shared" si="647"/>
        <v>702</v>
      </c>
      <c r="M6906" t="str">
        <f>VLOOKUP(C6906,[1]!Location_Data[#Data],2,0)</f>
        <v>Salinas</v>
      </c>
      <c r="N6906" t="str">
        <f>VLOOKUP(D6906,[1]!Salespeople_Data[#Data],2,0)</f>
        <v>Ryan Welch</v>
      </c>
      <c r="O6906" t="str">
        <f>VLOOKUP(E6906,[1]!Customer_Data[#Data],2,0)</f>
        <v>Russell Alexander</v>
      </c>
      <c r="P6906" s="15">
        <f t="shared" si="642"/>
        <v>1</v>
      </c>
      <c r="Q6906">
        <f t="shared" si="643"/>
        <v>10</v>
      </c>
      <c r="R6906">
        <f t="shared" si="644"/>
        <v>2019</v>
      </c>
    </row>
    <row r="6907" spans="1:18" x14ac:dyDescent="0.25">
      <c r="A6907" s="6" t="s">
        <v>7933</v>
      </c>
      <c r="B6907" s="6" t="s">
        <v>168</v>
      </c>
      <c r="C6907" s="6" t="s">
        <v>377</v>
      </c>
      <c r="D6907" s="6" t="s">
        <v>87</v>
      </c>
      <c r="E6907" s="6" t="s">
        <v>724</v>
      </c>
      <c r="F6907" s="10">
        <v>43598</v>
      </c>
      <c r="G6907" s="6">
        <v>4</v>
      </c>
      <c r="H6907" s="11">
        <f>VLOOKUP(B6907,[1]!Product_Data[#Data],4,0)</f>
        <v>112</v>
      </c>
      <c r="I6907" s="11">
        <f>VLOOKUP(B6907,[1]!Product_Data[#Data],3,0)</f>
        <v>90</v>
      </c>
      <c r="J6907" s="11">
        <f t="shared" si="645"/>
        <v>360</v>
      </c>
      <c r="K6907" s="11">
        <f t="shared" si="646"/>
        <v>448</v>
      </c>
      <c r="L6907" s="11">
        <f t="shared" si="647"/>
        <v>88</v>
      </c>
      <c r="M6907" t="str">
        <f>VLOOKUP(C6907,[1]!Location_Data[#Data],2,0)</f>
        <v>San Diego</v>
      </c>
      <c r="N6907" t="str">
        <f>VLOOKUP(D6907,[1]!Salespeople_Data[#Data],2,0)</f>
        <v>Martin Perry</v>
      </c>
      <c r="O6907" t="str">
        <f>VLOOKUP(E6907,[1]!Customer_Data[#Data],2,0)</f>
        <v>Kevin Campbell</v>
      </c>
      <c r="P6907" s="15">
        <f t="shared" si="642"/>
        <v>2</v>
      </c>
      <c r="Q6907">
        <f t="shared" si="643"/>
        <v>5</v>
      </c>
      <c r="R6907">
        <f t="shared" si="644"/>
        <v>2019</v>
      </c>
    </row>
    <row r="6908" spans="1:18" x14ac:dyDescent="0.25">
      <c r="A6908" s="6" t="s">
        <v>7934</v>
      </c>
      <c r="B6908" s="6" t="s">
        <v>370</v>
      </c>
      <c r="C6908" s="6" t="s">
        <v>39</v>
      </c>
      <c r="D6908" s="6" t="s">
        <v>191</v>
      </c>
      <c r="E6908" s="6" t="s">
        <v>2542</v>
      </c>
      <c r="F6908" s="10">
        <v>43679</v>
      </c>
      <c r="G6908" s="6">
        <v>1</v>
      </c>
      <c r="H6908" s="11">
        <f>VLOOKUP(B6908,[1]!Product_Data[#Data],4,0)</f>
        <v>771</v>
      </c>
      <c r="I6908" s="11">
        <f>VLOOKUP(B6908,[1]!Product_Data[#Data],3,0)</f>
        <v>648</v>
      </c>
      <c r="J6908" s="11">
        <f t="shared" si="645"/>
        <v>648</v>
      </c>
      <c r="K6908" s="11">
        <f t="shared" si="646"/>
        <v>771</v>
      </c>
      <c r="L6908" s="11">
        <f t="shared" si="647"/>
        <v>123</v>
      </c>
      <c r="M6908" t="str">
        <f>VLOOKUP(C6908,[1]!Location_Data[#Data],2,0)</f>
        <v>Oceanside</v>
      </c>
      <c r="N6908" t="str">
        <f>VLOOKUP(D6908,[1]!Salespeople_Data[#Data],2,0)</f>
        <v>Robert Reed</v>
      </c>
      <c r="O6908" t="str">
        <f>VLOOKUP(E6908,[1]!Customer_Data[#Data],2,0)</f>
        <v>Michael Ward</v>
      </c>
      <c r="P6908" s="15">
        <f t="shared" si="642"/>
        <v>6</v>
      </c>
      <c r="Q6908">
        <f t="shared" si="643"/>
        <v>8</v>
      </c>
      <c r="R6908">
        <f t="shared" si="644"/>
        <v>2019</v>
      </c>
    </row>
    <row r="6909" spans="1:18" x14ac:dyDescent="0.25">
      <c r="A6909" s="6" t="s">
        <v>7935</v>
      </c>
      <c r="B6909" s="6" t="s">
        <v>421</v>
      </c>
      <c r="C6909" s="6" t="s">
        <v>467</v>
      </c>
      <c r="D6909" s="6" t="s">
        <v>71</v>
      </c>
      <c r="E6909" s="6" t="s">
        <v>1158</v>
      </c>
      <c r="F6909" s="10">
        <v>43699</v>
      </c>
      <c r="G6909" s="6">
        <v>1</v>
      </c>
      <c r="H6909" s="11">
        <f>VLOOKUP(B6909,[1]!Product_Data[#Data],4,0)</f>
        <v>826</v>
      </c>
      <c r="I6909" s="11">
        <f>VLOOKUP(B6909,[1]!Product_Data[#Data],3,0)</f>
        <v>562</v>
      </c>
      <c r="J6909" s="11">
        <f t="shared" si="645"/>
        <v>562</v>
      </c>
      <c r="K6909" s="11">
        <f t="shared" si="646"/>
        <v>826</v>
      </c>
      <c r="L6909" s="11">
        <f t="shared" si="647"/>
        <v>264</v>
      </c>
      <c r="M6909" t="str">
        <f>VLOOKUP(C6909,[1]!Location_Data[#Data],2,0)</f>
        <v>Garden Grove</v>
      </c>
      <c r="N6909" t="str">
        <f>VLOOKUP(D6909,[1]!Salespeople_Data[#Data],2,0)</f>
        <v>Gary Rodriguez</v>
      </c>
      <c r="O6909" t="str">
        <f>VLOOKUP(E6909,[1]!Customer_Data[#Data],2,0)</f>
        <v>Shawn Owens</v>
      </c>
      <c r="P6909" s="15">
        <f t="shared" si="642"/>
        <v>5</v>
      </c>
      <c r="Q6909">
        <f t="shared" si="643"/>
        <v>8</v>
      </c>
      <c r="R6909">
        <f t="shared" si="644"/>
        <v>2019</v>
      </c>
    </row>
    <row r="6910" spans="1:18" x14ac:dyDescent="0.25">
      <c r="A6910" s="6" t="s">
        <v>7936</v>
      </c>
      <c r="B6910" s="6" t="s">
        <v>626</v>
      </c>
      <c r="C6910" s="6" t="s">
        <v>377</v>
      </c>
      <c r="D6910" s="6" t="s">
        <v>40</v>
      </c>
      <c r="E6910" s="6" t="s">
        <v>1391</v>
      </c>
      <c r="F6910" s="10">
        <v>43551</v>
      </c>
      <c r="G6910" s="6">
        <v>3</v>
      </c>
      <c r="H6910" s="11">
        <f>VLOOKUP(B6910,[1]!Product_Data[#Data],4,0)</f>
        <v>584</v>
      </c>
      <c r="I6910" s="11">
        <f>VLOOKUP(B6910,[1]!Product_Data[#Data],3,0)</f>
        <v>420</v>
      </c>
      <c r="J6910" s="11">
        <f t="shared" si="645"/>
        <v>1260</v>
      </c>
      <c r="K6910" s="11">
        <f t="shared" si="646"/>
        <v>1752</v>
      </c>
      <c r="L6910" s="11">
        <f t="shared" si="647"/>
        <v>492</v>
      </c>
      <c r="M6910" t="str">
        <f>VLOOKUP(C6910,[1]!Location_Data[#Data],2,0)</f>
        <v>San Diego</v>
      </c>
      <c r="N6910" t="str">
        <f>VLOOKUP(D6910,[1]!Salespeople_Data[#Data],2,0)</f>
        <v>Brian Hansen</v>
      </c>
      <c r="O6910" t="str">
        <f>VLOOKUP(E6910,[1]!Customer_Data[#Data],2,0)</f>
        <v>Adam Duncan</v>
      </c>
      <c r="P6910" s="15">
        <f t="shared" si="642"/>
        <v>4</v>
      </c>
      <c r="Q6910">
        <f t="shared" si="643"/>
        <v>3</v>
      </c>
      <c r="R6910">
        <f t="shared" si="644"/>
        <v>2019</v>
      </c>
    </row>
    <row r="6911" spans="1:18" x14ac:dyDescent="0.25">
      <c r="A6911" s="6" t="s">
        <v>7937</v>
      </c>
      <c r="B6911" s="6" t="s">
        <v>858</v>
      </c>
      <c r="C6911" s="6" t="s">
        <v>70</v>
      </c>
      <c r="D6911" s="6" t="s">
        <v>165</v>
      </c>
      <c r="E6911" s="6" t="s">
        <v>836</v>
      </c>
      <c r="F6911" s="10">
        <v>43661</v>
      </c>
      <c r="G6911" s="6">
        <v>1</v>
      </c>
      <c r="H6911" s="11">
        <f>VLOOKUP(B6911,[1]!Product_Data[#Data],4,0)</f>
        <v>2294</v>
      </c>
      <c r="I6911" s="11">
        <f>VLOOKUP(B6911,[1]!Product_Data[#Data],3,0)</f>
        <v>1399</v>
      </c>
      <c r="J6911" s="11">
        <f t="shared" si="645"/>
        <v>1399</v>
      </c>
      <c r="K6911" s="11">
        <f t="shared" si="646"/>
        <v>2294</v>
      </c>
      <c r="L6911" s="11">
        <f t="shared" si="647"/>
        <v>895</v>
      </c>
      <c r="M6911" t="str">
        <f>VLOOKUP(C6911,[1]!Location_Data[#Data],2,0)</f>
        <v>Clovis</v>
      </c>
      <c r="N6911" t="str">
        <f>VLOOKUP(D6911,[1]!Salespeople_Data[#Data],2,0)</f>
        <v>Joe Sims</v>
      </c>
      <c r="O6911" t="str">
        <f>VLOOKUP(E6911,[1]!Customer_Data[#Data],2,0)</f>
        <v>Philip Wheeler</v>
      </c>
      <c r="P6911" s="15">
        <f t="shared" si="642"/>
        <v>2</v>
      </c>
      <c r="Q6911">
        <f t="shared" si="643"/>
        <v>7</v>
      </c>
      <c r="R6911">
        <f t="shared" si="644"/>
        <v>2019</v>
      </c>
    </row>
    <row r="6912" spans="1:18" x14ac:dyDescent="0.25">
      <c r="A6912" s="6" t="s">
        <v>7938</v>
      </c>
      <c r="B6912" s="6" t="s">
        <v>553</v>
      </c>
      <c r="C6912" s="6" t="s">
        <v>380</v>
      </c>
      <c r="D6912" s="6" t="s">
        <v>53</v>
      </c>
      <c r="E6912" s="6" t="s">
        <v>4881</v>
      </c>
      <c r="F6912" s="10">
        <v>43670</v>
      </c>
      <c r="G6912" s="6">
        <v>1</v>
      </c>
      <c r="H6912" s="11">
        <f>VLOOKUP(B6912,[1]!Product_Data[#Data],4,0)</f>
        <v>1798</v>
      </c>
      <c r="I6912" s="11">
        <f>VLOOKUP(B6912,[1]!Product_Data[#Data],3,0)</f>
        <v>971</v>
      </c>
      <c r="J6912" s="11">
        <f t="shared" si="645"/>
        <v>971</v>
      </c>
      <c r="K6912" s="11">
        <f t="shared" si="646"/>
        <v>1798</v>
      </c>
      <c r="L6912" s="11">
        <f t="shared" si="647"/>
        <v>827</v>
      </c>
      <c r="M6912" t="str">
        <f>VLOOKUP(C6912,[1]!Location_Data[#Data],2,0)</f>
        <v>Los Angeles</v>
      </c>
      <c r="N6912" t="str">
        <f>VLOOKUP(D6912,[1]!Salespeople_Data[#Data],2,0)</f>
        <v>Scott Mason</v>
      </c>
      <c r="O6912" t="str">
        <f>VLOOKUP(E6912,[1]!Customer_Data[#Data],2,0)</f>
        <v>Douglas Foster</v>
      </c>
      <c r="P6912" s="15">
        <f t="shared" si="642"/>
        <v>4</v>
      </c>
      <c r="Q6912">
        <f t="shared" si="643"/>
        <v>7</v>
      </c>
      <c r="R6912">
        <f t="shared" si="644"/>
        <v>2019</v>
      </c>
    </row>
    <row r="6913" spans="1:18" x14ac:dyDescent="0.25">
      <c r="A6913" s="6" t="s">
        <v>7939</v>
      </c>
      <c r="B6913" s="6" t="s">
        <v>245</v>
      </c>
      <c r="C6913" s="6" t="s">
        <v>458</v>
      </c>
      <c r="D6913" s="6" t="s">
        <v>30</v>
      </c>
      <c r="E6913" s="6" t="s">
        <v>1842</v>
      </c>
      <c r="F6913" s="10">
        <v>43814</v>
      </c>
      <c r="G6913" s="6">
        <v>2</v>
      </c>
      <c r="H6913" s="11">
        <f>VLOOKUP(B6913,[1]!Product_Data[#Data],4,0)</f>
        <v>818</v>
      </c>
      <c r="I6913" s="11">
        <f>VLOOKUP(B6913,[1]!Product_Data[#Data],3,0)</f>
        <v>450</v>
      </c>
      <c r="J6913" s="11">
        <f t="shared" si="645"/>
        <v>900</v>
      </c>
      <c r="K6913" s="11">
        <f t="shared" si="646"/>
        <v>1636</v>
      </c>
      <c r="L6913" s="11">
        <f t="shared" si="647"/>
        <v>736</v>
      </c>
      <c r="M6913" t="str">
        <f>VLOOKUP(C6913,[1]!Location_Data[#Data],2,0)</f>
        <v>Fontana</v>
      </c>
      <c r="N6913" t="str">
        <f>VLOOKUP(D6913,[1]!Salespeople_Data[#Data],2,0)</f>
        <v>Carl Hall</v>
      </c>
      <c r="O6913" t="str">
        <f>VLOOKUP(E6913,[1]!Customer_Data[#Data],2,0)</f>
        <v>Wayne Johnson</v>
      </c>
      <c r="P6913" s="15">
        <f t="shared" si="642"/>
        <v>1</v>
      </c>
      <c r="Q6913">
        <f t="shared" si="643"/>
        <v>12</v>
      </c>
      <c r="R6913">
        <f t="shared" si="644"/>
        <v>2019</v>
      </c>
    </row>
    <row r="6914" spans="1:18" x14ac:dyDescent="0.25">
      <c r="A6914" s="6" t="s">
        <v>7940</v>
      </c>
      <c r="B6914" s="6" t="s">
        <v>330</v>
      </c>
      <c r="C6914" s="6" t="s">
        <v>731</v>
      </c>
      <c r="D6914" s="6" t="s">
        <v>413</v>
      </c>
      <c r="E6914" s="6" t="s">
        <v>290</v>
      </c>
      <c r="F6914" s="10">
        <v>43586</v>
      </c>
      <c r="G6914" s="6">
        <v>2</v>
      </c>
      <c r="H6914" s="11">
        <f>VLOOKUP(B6914,[1]!Product_Data[#Data],4,0)</f>
        <v>1635</v>
      </c>
      <c r="I6914" s="11">
        <f>VLOOKUP(B6914,[1]!Product_Data[#Data],3,0)</f>
        <v>1046</v>
      </c>
      <c r="J6914" s="11">
        <f t="shared" si="645"/>
        <v>2092</v>
      </c>
      <c r="K6914" s="11">
        <f t="shared" si="646"/>
        <v>3270</v>
      </c>
      <c r="L6914" s="11">
        <f t="shared" si="647"/>
        <v>1178</v>
      </c>
      <c r="M6914" t="str">
        <f>VLOOKUP(C6914,[1]!Location_Data[#Data],2,0)</f>
        <v>Costa Mesa</v>
      </c>
      <c r="N6914" t="str">
        <f>VLOOKUP(D6914,[1]!Salespeople_Data[#Data],2,0)</f>
        <v>Kenneth Bradley</v>
      </c>
      <c r="O6914" t="str">
        <f>VLOOKUP(E6914,[1]!Customer_Data[#Data],2,0)</f>
        <v>Keith Moore</v>
      </c>
      <c r="P6914" s="15">
        <f t="shared" ref="P6914:P6977" si="648">WEEKDAY(F6914)</f>
        <v>4</v>
      </c>
      <c r="Q6914">
        <f t="shared" ref="Q6914:Q6977" si="649">MONTH(F6914)</f>
        <v>5</v>
      </c>
      <c r="R6914">
        <f t="shared" ref="R6914:R6977" si="650">YEAR(F6914)</f>
        <v>2019</v>
      </c>
    </row>
    <row r="6915" spans="1:18" x14ac:dyDescent="0.25">
      <c r="A6915" s="6" t="s">
        <v>7941</v>
      </c>
      <c r="B6915" s="6" t="s">
        <v>383</v>
      </c>
      <c r="C6915" s="6" t="s">
        <v>74</v>
      </c>
      <c r="D6915" s="6" t="s">
        <v>126</v>
      </c>
      <c r="E6915" s="6" t="s">
        <v>1102</v>
      </c>
      <c r="F6915" s="10">
        <v>43558</v>
      </c>
      <c r="G6915" s="6">
        <v>4</v>
      </c>
      <c r="H6915" s="11">
        <f>VLOOKUP(B6915,[1]!Product_Data[#Data],4,0)</f>
        <v>1494</v>
      </c>
      <c r="I6915" s="11">
        <f>VLOOKUP(B6915,[1]!Product_Data[#Data],3,0)</f>
        <v>971</v>
      </c>
      <c r="J6915" s="11">
        <f t="shared" ref="J6915:J6978" si="651">PRODUCT(I6915,G6915)</f>
        <v>3884</v>
      </c>
      <c r="K6915" s="11">
        <f t="shared" ref="K6915:K6978" si="652">PRODUCT(H6915,G6915)</f>
        <v>5976</v>
      </c>
      <c r="L6915" s="11">
        <f t="shared" ref="L6915:L6978" si="653">K6915-J6915</f>
        <v>2092</v>
      </c>
      <c r="M6915" t="str">
        <f>VLOOKUP(C6915,[1]!Location_Data[#Data],2,0)</f>
        <v>West Covina</v>
      </c>
      <c r="N6915" t="str">
        <f>VLOOKUP(D6915,[1]!Salespeople_Data[#Data],2,0)</f>
        <v>Larry Castillo</v>
      </c>
      <c r="O6915" t="str">
        <f>VLOOKUP(E6915,[1]!Customer_Data[#Data],2,0)</f>
        <v>Brian Taylor</v>
      </c>
      <c r="P6915" s="15">
        <f t="shared" si="648"/>
        <v>4</v>
      </c>
      <c r="Q6915">
        <f t="shared" si="649"/>
        <v>4</v>
      </c>
      <c r="R6915">
        <f t="shared" si="650"/>
        <v>2019</v>
      </c>
    </row>
    <row r="6916" spans="1:18" x14ac:dyDescent="0.25">
      <c r="A6916" s="6" t="s">
        <v>7942</v>
      </c>
      <c r="B6916" s="6" t="s">
        <v>210</v>
      </c>
      <c r="C6916" s="6" t="s">
        <v>9</v>
      </c>
      <c r="D6916" s="6" t="s">
        <v>91</v>
      </c>
      <c r="E6916" s="6" t="s">
        <v>594</v>
      </c>
      <c r="F6916" s="10">
        <v>43825</v>
      </c>
      <c r="G6916" s="6">
        <v>3</v>
      </c>
      <c r="H6916" s="11">
        <f>VLOOKUP(B6916,[1]!Product_Data[#Data],4,0)</f>
        <v>458</v>
      </c>
      <c r="I6916" s="11">
        <f>VLOOKUP(B6916,[1]!Product_Data[#Data],3,0)</f>
        <v>376</v>
      </c>
      <c r="J6916" s="11">
        <f t="shared" si="651"/>
        <v>1128</v>
      </c>
      <c r="K6916" s="11">
        <f t="shared" si="652"/>
        <v>1374</v>
      </c>
      <c r="L6916" s="11">
        <f t="shared" si="653"/>
        <v>246</v>
      </c>
      <c r="M6916" t="str">
        <f>VLOOKUP(C6916,[1]!Location_Data[#Data],2,0)</f>
        <v>San Mateo</v>
      </c>
      <c r="N6916" t="str">
        <f>VLOOKUP(D6916,[1]!Salespeople_Data[#Data],2,0)</f>
        <v>Howard Gardner</v>
      </c>
      <c r="O6916" t="str">
        <f>VLOOKUP(E6916,[1]!Customer_Data[#Data],2,0)</f>
        <v>Henry Andrews</v>
      </c>
      <c r="P6916" s="15">
        <f t="shared" si="648"/>
        <v>5</v>
      </c>
      <c r="Q6916">
        <f t="shared" si="649"/>
        <v>12</v>
      </c>
      <c r="R6916">
        <f t="shared" si="650"/>
        <v>2019</v>
      </c>
    </row>
    <row r="6917" spans="1:18" x14ac:dyDescent="0.25">
      <c r="A6917" s="6" t="s">
        <v>7943</v>
      </c>
      <c r="B6917" s="6" t="s">
        <v>403</v>
      </c>
      <c r="C6917" s="6" t="s">
        <v>149</v>
      </c>
      <c r="D6917" s="6" t="s">
        <v>58</v>
      </c>
      <c r="E6917" s="6" t="s">
        <v>64</v>
      </c>
      <c r="F6917" s="10">
        <v>43524</v>
      </c>
      <c r="G6917" s="6">
        <v>2</v>
      </c>
      <c r="H6917" s="11">
        <f>VLOOKUP(B6917,[1]!Product_Data[#Data],4,0)</f>
        <v>392</v>
      </c>
      <c r="I6917" s="11">
        <f>VLOOKUP(B6917,[1]!Product_Data[#Data],3,0)</f>
        <v>255</v>
      </c>
      <c r="J6917" s="11">
        <f t="shared" si="651"/>
        <v>510</v>
      </c>
      <c r="K6917" s="11">
        <f t="shared" si="652"/>
        <v>784</v>
      </c>
      <c r="L6917" s="11">
        <f t="shared" si="653"/>
        <v>274</v>
      </c>
      <c r="M6917" t="str">
        <f>VLOOKUP(C6917,[1]!Location_Data[#Data],2,0)</f>
        <v>Antioch</v>
      </c>
      <c r="N6917" t="str">
        <f>VLOOKUP(D6917,[1]!Salespeople_Data[#Data],2,0)</f>
        <v>Christopher Tucker</v>
      </c>
      <c r="O6917" t="str">
        <f>VLOOKUP(E6917,[1]!Customer_Data[#Data],2,0)</f>
        <v>Fred Romero</v>
      </c>
      <c r="P6917" s="15">
        <f t="shared" si="648"/>
        <v>5</v>
      </c>
      <c r="Q6917">
        <f t="shared" si="649"/>
        <v>2</v>
      </c>
      <c r="R6917">
        <f t="shared" si="650"/>
        <v>2019</v>
      </c>
    </row>
    <row r="6918" spans="1:18" x14ac:dyDescent="0.25">
      <c r="A6918" s="6" t="s">
        <v>7944</v>
      </c>
      <c r="B6918" s="6" t="s">
        <v>412</v>
      </c>
      <c r="C6918" s="6" t="s">
        <v>9</v>
      </c>
      <c r="D6918" s="6" t="s">
        <v>49</v>
      </c>
      <c r="E6918" s="6" t="s">
        <v>3882</v>
      </c>
      <c r="F6918" s="10">
        <v>43712</v>
      </c>
      <c r="G6918" s="6">
        <v>1</v>
      </c>
      <c r="H6918" s="11">
        <f>VLOOKUP(B6918,[1]!Product_Data[#Data],4,0)</f>
        <v>2396</v>
      </c>
      <c r="I6918" s="11">
        <f>VLOOKUP(B6918,[1]!Product_Data[#Data],3,0)</f>
        <v>1965</v>
      </c>
      <c r="J6918" s="11">
        <f t="shared" si="651"/>
        <v>1965</v>
      </c>
      <c r="K6918" s="11">
        <f t="shared" si="652"/>
        <v>2396</v>
      </c>
      <c r="L6918" s="11">
        <f t="shared" si="653"/>
        <v>431</v>
      </c>
      <c r="M6918" t="str">
        <f>VLOOKUP(C6918,[1]!Location_Data[#Data],2,0)</f>
        <v>San Mateo</v>
      </c>
      <c r="N6918" t="str">
        <f>VLOOKUP(D6918,[1]!Salespeople_Data[#Data],2,0)</f>
        <v>Walter Cook</v>
      </c>
      <c r="O6918" t="str">
        <f>VLOOKUP(E6918,[1]!Customer_Data[#Data],2,0)</f>
        <v>Gary Porter</v>
      </c>
      <c r="P6918" s="15">
        <f t="shared" si="648"/>
        <v>4</v>
      </c>
      <c r="Q6918">
        <f t="shared" si="649"/>
        <v>9</v>
      </c>
      <c r="R6918">
        <f t="shared" si="650"/>
        <v>2019</v>
      </c>
    </row>
    <row r="6919" spans="1:18" x14ac:dyDescent="0.25">
      <c r="A6919" s="6" t="s">
        <v>7945</v>
      </c>
      <c r="B6919" s="6" t="s">
        <v>330</v>
      </c>
      <c r="C6919" s="6" t="s">
        <v>377</v>
      </c>
      <c r="D6919" s="6" t="s">
        <v>58</v>
      </c>
      <c r="E6919" s="6" t="s">
        <v>3073</v>
      </c>
      <c r="F6919" s="10">
        <v>43533</v>
      </c>
      <c r="G6919" s="6">
        <v>1</v>
      </c>
      <c r="H6919" s="11">
        <f>VLOOKUP(B6919,[1]!Product_Data[#Data],4,0)</f>
        <v>1635</v>
      </c>
      <c r="I6919" s="11">
        <f>VLOOKUP(B6919,[1]!Product_Data[#Data],3,0)</f>
        <v>1046</v>
      </c>
      <c r="J6919" s="11">
        <f t="shared" si="651"/>
        <v>1046</v>
      </c>
      <c r="K6919" s="11">
        <f t="shared" si="652"/>
        <v>1635</v>
      </c>
      <c r="L6919" s="11">
        <f t="shared" si="653"/>
        <v>589</v>
      </c>
      <c r="M6919" t="str">
        <f>VLOOKUP(C6919,[1]!Location_Data[#Data],2,0)</f>
        <v>San Diego</v>
      </c>
      <c r="N6919" t="str">
        <f>VLOOKUP(D6919,[1]!Salespeople_Data[#Data],2,0)</f>
        <v>Christopher Tucker</v>
      </c>
      <c r="O6919" t="str">
        <f>VLOOKUP(E6919,[1]!Customer_Data[#Data],2,0)</f>
        <v>Daniel Nguyen</v>
      </c>
      <c r="P6919" s="15">
        <f t="shared" si="648"/>
        <v>7</v>
      </c>
      <c r="Q6919">
        <f t="shared" si="649"/>
        <v>3</v>
      </c>
      <c r="R6919">
        <f t="shared" si="650"/>
        <v>2019</v>
      </c>
    </row>
    <row r="6920" spans="1:18" x14ac:dyDescent="0.25">
      <c r="A6920" s="6" t="s">
        <v>7946</v>
      </c>
      <c r="B6920" s="6" t="s">
        <v>370</v>
      </c>
      <c r="C6920" s="6" t="s">
        <v>44</v>
      </c>
      <c r="D6920" s="6" t="s">
        <v>49</v>
      </c>
      <c r="E6920" s="6" t="s">
        <v>2076</v>
      </c>
      <c r="F6920" s="10">
        <v>43610</v>
      </c>
      <c r="G6920" s="6">
        <v>1</v>
      </c>
      <c r="H6920" s="11">
        <f>VLOOKUP(B6920,[1]!Product_Data[#Data],4,0)</f>
        <v>771</v>
      </c>
      <c r="I6920" s="11">
        <f>VLOOKUP(B6920,[1]!Product_Data[#Data],3,0)</f>
        <v>648</v>
      </c>
      <c r="J6920" s="11">
        <f t="shared" si="651"/>
        <v>648</v>
      </c>
      <c r="K6920" s="11">
        <f t="shared" si="652"/>
        <v>771</v>
      </c>
      <c r="L6920" s="11">
        <f t="shared" si="653"/>
        <v>123</v>
      </c>
      <c r="M6920" t="str">
        <f>VLOOKUP(C6920,[1]!Location_Data[#Data],2,0)</f>
        <v>Moreno Valley</v>
      </c>
      <c r="N6920" t="str">
        <f>VLOOKUP(D6920,[1]!Salespeople_Data[#Data],2,0)</f>
        <v>Walter Cook</v>
      </c>
      <c r="O6920" t="str">
        <f>VLOOKUP(E6920,[1]!Customer_Data[#Data],2,0)</f>
        <v>Keith Robinson</v>
      </c>
      <c r="P6920" s="15">
        <f t="shared" si="648"/>
        <v>7</v>
      </c>
      <c r="Q6920">
        <f t="shared" si="649"/>
        <v>5</v>
      </c>
      <c r="R6920">
        <f t="shared" si="650"/>
        <v>2019</v>
      </c>
    </row>
    <row r="6921" spans="1:18" x14ac:dyDescent="0.25">
      <c r="A6921" s="6" t="s">
        <v>7947</v>
      </c>
      <c r="B6921" s="6" t="s">
        <v>367</v>
      </c>
      <c r="C6921" s="6" t="s">
        <v>249</v>
      </c>
      <c r="D6921" s="6" t="s">
        <v>40</v>
      </c>
      <c r="E6921" s="6" t="s">
        <v>1170</v>
      </c>
      <c r="F6921" s="10">
        <v>43547</v>
      </c>
      <c r="G6921" s="6">
        <v>1</v>
      </c>
      <c r="H6921" s="11">
        <f>VLOOKUP(B6921,[1]!Product_Data[#Data],4,0)</f>
        <v>530</v>
      </c>
      <c r="I6921" s="11">
        <f>VLOOKUP(B6921,[1]!Product_Data[#Data],3,0)</f>
        <v>424</v>
      </c>
      <c r="J6921" s="11">
        <f t="shared" si="651"/>
        <v>424</v>
      </c>
      <c r="K6921" s="11">
        <f t="shared" si="652"/>
        <v>530</v>
      </c>
      <c r="L6921" s="11">
        <f t="shared" si="653"/>
        <v>106</v>
      </c>
      <c r="M6921" t="str">
        <f>VLOOKUP(C6921,[1]!Location_Data[#Data],2,0)</f>
        <v>Roseville</v>
      </c>
      <c r="N6921" t="str">
        <f>VLOOKUP(D6921,[1]!Salespeople_Data[#Data],2,0)</f>
        <v>Brian Hansen</v>
      </c>
      <c r="O6921" t="str">
        <f>VLOOKUP(E6921,[1]!Customer_Data[#Data],2,0)</f>
        <v>George Adams</v>
      </c>
      <c r="P6921" s="15">
        <f t="shared" si="648"/>
        <v>7</v>
      </c>
      <c r="Q6921">
        <f t="shared" si="649"/>
        <v>3</v>
      </c>
      <c r="R6921">
        <f t="shared" si="650"/>
        <v>2019</v>
      </c>
    </row>
    <row r="6922" spans="1:18" x14ac:dyDescent="0.25">
      <c r="A6922" s="6" t="s">
        <v>7948</v>
      </c>
      <c r="B6922" s="6" t="s">
        <v>8</v>
      </c>
      <c r="C6922" s="6" t="s">
        <v>156</v>
      </c>
      <c r="D6922" s="6" t="s">
        <v>165</v>
      </c>
      <c r="E6922" s="6" t="s">
        <v>613</v>
      </c>
      <c r="F6922" s="10">
        <v>43677</v>
      </c>
      <c r="G6922" s="6">
        <v>1</v>
      </c>
      <c r="H6922" s="11">
        <f>VLOOKUP(B6922,[1]!Product_Data[#Data],4,0)</f>
        <v>1522</v>
      </c>
      <c r="I6922" s="11">
        <f>VLOOKUP(B6922,[1]!Product_Data[#Data],3,0)</f>
        <v>791</v>
      </c>
      <c r="J6922" s="11">
        <f t="shared" si="651"/>
        <v>791</v>
      </c>
      <c r="K6922" s="11">
        <f t="shared" si="652"/>
        <v>1522</v>
      </c>
      <c r="L6922" s="11">
        <f t="shared" si="653"/>
        <v>731</v>
      </c>
      <c r="M6922" t="str">
        <f>VLOOKUP(C6922,[1]!Location_Data[#Data],2,0)</f>
        <v>Sacramento</v>
      </c>
      <c r="N6922" t="str">
        <f>VLOOKUP(D6922,[1]!Salespeople_Data[#Data],2,0)</f>
        <v>Joe Sims</v>
      </c>
      <c r="O6922" t="str">
        <f>VLOOKUP(E6922,[1]!Customer_Data[#Data],2,0)</f>
        <v>Eric Armstrong</v>
      </c>
      <c r="P6922" s="15">
        <f t="shared" si="648"/>
        <v>4</v>
      </c>
      <c r="Q6922">
        <f t="shared" si="649"/>
        <v>7</v>
      </c>
      <c r="R6922">
        <f t="shared" si="650"/>
        <v>2019</v>
      </c>
    </row>
    <row r="6923" spans="1:18" x14ac:dyDescent="0.25">
      <c r="A6923" s="6" t="s">
        <v>7949</v>
      </c>
      <c r="B6923" s="6" t="s">
        <v>361</v>
      </c>
      <c r="C6923" s="6" t="s">
        <v>174</v>
      </c>
      <c r="D6923" s="6" t="s">
        <v>141</v>
      </c>
      <c r="E6923" s="6" t="s">
        <v>594</v>
      </c>
      <c r="F6923" s="10">
        <v>43536</v>
      </c>
      <c r="G6923" s="6">
        <v>1</v>
      </c>
      <c r="H6923" s="11">
        <f>VLOOKUP(B6923,[1]!Product_Data[#Data],4,0)</f>
        <v>1338</v>
      </c>
      <c r="I6923" s="11">
        <f>VLOOKUP(B6923,[1]!Product_Data[#Data],3,0)</f>
        <v>682</v>
      </c>
      <c r="J6923" s="11">
        <f t="shared" si="651"/>
        <v>682</v>
      </c>
      <c r="K6923" s="11">
        <f t="shared" si="652"/>
        <v>1338</v>
      </c>
      <c r="L6923" s="11">
        <f t="shared" si="653"/>
        <v>656</v>
      </c>
      <c r="M6923" t="str">
        <f>VLOOKUP(C6923,[1]!Location_Data[#Data],2,0)</f>
        <v>Norwalk</v>
      </c>
      <c r="N6923" t="str">
        <f>VLOOKUP(D6923,[1]!Salespeople_Data[#Data],2,0)</f>
        <v>Arthur Mccoy</v>
      </c>
      <c r="O6923" t="str">
        <f>VLOOKUP(E6923,[1]!Customer_Data[#Data],2,0)</f>
        <v>Henry Andrews</v>
      </c>
      <c r="P6923" s="15">
        <f t="shared" si="648"/>
        <v>3</v>
      </c>
      <c r="Q6923">
        <f t="shared" si="649"/>
        <v>3</v>
      </c>
      <c r="R6923">
        <f t="shared" si="650"/>
        <v>2019</v>
      </c>
    </row>
    <row r="6924" spans="1:18" x14ac:dyDescent="0.25">
      <c r="A6924" s="6" t="s">
        <v>7950</v>
      </c>
      <c r="B6924" s="6" t="s">
        <v>173</v>
      </c>
      <c r="C6924" s="6" t="s">
        <v>249</v>
      </c>
      <c r="D6924" s="6" t="s">
        <v>40</v>
      </c>
      <c r="E6924" s="6" t="s">
        <v>819</v>
      </c>
      <c r="F6924" s="10">
        <v>43809</v>
      </c>
      <c r="G6924" s="6">
        <v>3</v>
      </c>
      <c r="H6924" s="11">
        <f>VLOOKUP(B6924,[1]!Product_Data[#Data],4,0)</f>
        <v>2005</v>
      </c>
      <c r="I6924" s="11">
        <f>VLOOKUP(B6924,[1]!Product_Data[#Data],3,0)</f>
        <v>1223</v>
      </c>
      <c r="J6924" s="11">
        <f t="shared" si="651"/>
        <v>3669</v>
      </c>
      <c r="K6924" s="11">
        <f t="shared" si="652"/>
        <v>6015</v>
      </c>
      <c r="L6924" s="11">
        <f t="shared" si="653"/>
        <v>2346</v>
      </c>
      <c r="M6924" t="str">
        <f>VLOOKUP(C6924,[1]!Location_Data[#Data],2,0)</f>
        <v>Roseville</v>
      </c>
      <c r="N6924" t="str">
        <f>VLOOKUP(D6924,[1]!Salespeople_Data[#Data],2,0)</f>
        <v>Brian Hansen</v>
      </c>
      <c r="O6924" t="str">
        <f>VLOOKUP(E6924,[1]!Customer_Data[#Data],2,0)</f>
        <v>Bobby Greene</v>
      </c>
      <c r="P6924" s="15">
        <f t="shared" si="648"/>
        <v>3</v>
      </c>
      <c r="Q6924">
        <f t="shared" si="649"/>
        <v>12</v>
      </c>
      <c r="R6924">
        <f t="shared" si="650"/>
        <v>2019</v>
      </c>
    </row>
    <row r="6925" spans="1:18" x14ac:dyDescent="0.25">
      <c r="A6925" s="6" t="s">
        <v>7951</v>
      </c>
      <c r="B6925" s="6" t="s">
        <v>129</v>
      </c>
      <c r="C6925" s="6" t="s">
        <v>469</v>
      </c>
      <c r="D6925" s="6" t="s">
        <v>126</v>
      </c>
      <c r="E6925" s="6" t="s">
        <v>2609</v>
      </c>
      <c r="F6925" s="10">
        <v>43703</v>
      </c>
      <c r="G6925" s="6">
        <v>1</v>
      </c>
      <c r="H6925" s="11">
        <f>VLOOKUP(B6925,[1]!Product_Data[#Data],4,0)</f>
        <v>127</v>
      </c>
      <c r="I6925" s="11">
        <f>VLOOKUP(B6925,[1]!Product_Data[#Data],3,0)</f>
        <v>79</v>
      </c>
      <c r="J6925" s="11">
        <f t="shared" si="651"/>
        <v>79</v>
      </c>
      <c r="K6925" s="11">
        <f t="shared" si="652"/>
        <v>127</v>
      </c>
      <c r="L6925" s="11">
        <f t="shared" si="653"/>
        <v>48</v>
      </c>
      <c r="M6925" t="str">
        <f>VLOOKUP(C6925,[1]!Location_Data[#Data],2,0)</f>
        <v>Escondido</v>
      </c>
      <c r="N6925" t="str">
        <f>VLOOKUP(D6925,[1]!Salespeople_Data[#Data],2,0)</f>
        <v>Larry Castillo</v>
      </c>
      <c r="O6925" t="str">
        <f>VLOOKUP(E6925,[1]!Customer_Data[#Data],2,0)</f>
        <v>Steve Diaz</v>
      </c>
      <c r="P6925" s="15">
        <f t="shared" si="648"/>
        <v>2</v>
      </c>
      <c r="Q6925">
        <f t="shared" si="649"/>
        <v>8</v>
      </c>
      <c r="R6925">
        <f t="shared" si="650"/>
        <v>2019</v>
      </c>
    </row>
    <row r="6926" spans="1:18" x14ac:dyDescent="0.25">
      <c r="A6926" s="6" t="s">
        <v>7952</v>
      </c>
      <c r="B6926" s="6" t="s">
        <v>495</v>
      </c>
      <c r="C6926" s="6" t="s">
        <v>331</v>
      </c>
      <c r="D6926" s="6" t="s">
        <v>159</v>
      </c>
      <c r="E6926" s="6" t="s">
        <v>1061</v>
      </c>
      <c r="F6926" s="10">
        <v>43629</v>
      </c>
      <c r="G6926" s="6">
        <v>2</v>
      </c>
      <c r="H6926" s="11">
        <f>VLOOKUP(B6926,[1]!Product_Data[#Data],4,0)</f>
        <v>1467</v>
      </c>
      <c r="I6926" s="11">
        <f>VLOOKUP(B6926,[1]!Product_Data[#Data],3,0)</f>
        <v>807</v>
      </c>
      <c r="J6926" s="11">
        <f t="shared" si="651"/>
        <v>1614</v>
      </c>
      <c r="K6926" s="11">
        <f t="shared" si="652"/>
        <v>2934</v>
      </c>
      <c r="L6926" s="11">
        <f t="shared" si="653"/>
        <v>1320</v>
      </c>
      <c r="M6926" t="str">
        <f>VLOOKUP(C6926,[1]!Location_Data[#Data],2,0)</f>
        <v>Sunnyvale</v>
      </c>
      <c r="N6926" t="str">
        <f>VLOOKUP(D6926,[1]!Salespeople_Data[#Data],2,0)</f>
        <v>Bobby Russell</v>
      </c>
      <c r="O6926" t="str">
        <f>VLOOKUP(E6926,[1]!Customer_Data[#Data],2,0)</f>
        <v>Paul Johnson</v>
      </c>
      <c r="P6926" s="15">
        <f t="shared" si="648"/>
        <v>5</v>
      </c>
      <c r="Q6926">
        <f t="shared" si="649"/>
        <v>6</v>
      </c>
      <c r="R6926">
        <f t="shared" si="650"/>
        <v>2019</v>
      </c>
    </row>
    <row r="6927" spans="1:18" x14ac:dyDescent="0.25">
      <c r="A6927" s="6" t="s">
        <v>7953</v>
      </c>
      <c r="B6927" s="6" t="s">
        <v>858</v>
      </c>
      <c r="C6927" s="6" t="s">
        <v>44</v>
      </c>
      <c r="D6927" s="6" t="s">
        <v>15</v>
      </c>
      <c r="E6927" s="6" t="s">
        <v>1351</v>
      </c>
      <c r="F6927" s="10">
        <v>43738</v>
      </c>
      <c r="G6927" s="6">
        <v>1</v>
      </c>
      <c r="H6927" s="11">
        <f>VLOOKUP(B6927,[1]!Product_Data[#Data],4,0)</f>
        <v>2294</v>
      </c>
      <c r="I6927" s="11">
        <f>VLOOKUP(B6927,[1]!Product_Data[#Data],3,0)</f>
        <v>1399</v>
      </c>
      <c r="J6927" s="11">
        <f t="shared" si="651"/>
        <v>1399</v>
      </c>
      <c r="K6927" s="11">
        <f t="shared" si="652"/>
        <v>2294</v>
      </c>
      <c r="L6927" s="11">
        <f t="shared" si="653"/>
        <v>895</v>
      </c>
      <c r="M6927" t="str">
        <f>VLOOKUP(C6927,[1]!Location_Data[#Data],2,0)</f>
        <v>Moreno Valley</v>
      </c>
      <c r="N6927" t="str">
        <f>VLOOKUP(D6927,[1]!Salespeople_Data[#Data],2,0)</f>
        <v>Ryan Butler</v>
      </c>
      <c r="O6927" t="str">
        <f>VLOOKUP(E6927,[1]!Customer_Data[#Data],2,0)</f>
        <v>Scott Gordon</v>
      </c>
      <c r="P6927" s="15">
        <f t="shared" si="648"/>
        <v>2</v>
      </c>
      <c r="Q6927">
        <f t="shared" si="649"/>
        <v>9</v>
      </c>
      <c r="R6927">
        <f t="shared" si="650"/>
        <v>2019</v>
      </c>
    </row>
    <row r="6928" spans="1:18" x14ac:dyDescent="0.25">
      <c r="A6928" s="6" t="s">
        <v>7954</v>
      </c>
      <c r="B6928" s="6" t="s">
        <v>33</v>
      </c>
      <c r="C6928" s="6" t="s">
        <v>174</v>
      </c>
      <c r="D6928" s="6" t="s">
        <v>80</v>
      </c>
      <c r="E6928" s="6" t="s">
        <v>892</v>
      </c>
      <c r="F6928" s="10">
        <v>43688</v>
      </c>
      <c r="G6928" s="6">
        <v>4</v>
      </c>
      <c r="H6928" s="11">
        <f>VLOOKUP(B6928,[1]!Product_Data[#Data],4,0)</f>
        <v>1582</v>
      </c>
      <c r="I6928" s="11">
        <f>VLOOKUP(B6928,[1]!Product_Data[#Data],3,0)</f>
        <v>1234</v>
      </c>
      <c r="J6928" s="11">
        <f t="shared" si="651"/>
        <v>4936</v>
      </c>
      <c r="K6928" s="11">
        <f t="shared" si="652"/>
        <v>6328</v>
      </c>
      <c r="L6928" s="11">
        <f t="shared" si="653"/>
        <v>1392</v>
      </c>
      <c r="M6928" t="str">
        <f>VLOOKUP(C6928,[1]!Location_Data[#Data],2,0)</f>
        <v>Norwalk</v>
      </c>
      <c r="N6928" t="str">
        <f>VLOOKUP(D6928,[1]!Salespeople_Data[#Data],2,0)</f>
        <v>Henry Nelson</v>
      </c>
      <c r="O6928" t="str">
        <f>VLOOKUP(E6928,[1]!Customer_Data[#Data],2,0)</f>
        <v>Randy Webb</v>
      </c>
      <c r="P6928" s="15">
        <f t="shared" si="648"/>
        <v>1</v>
      </c>
      <c r="Q6928">
        <f t="shared" si="649"/>
        <v>8</v>
      </c>
      <c r="R6928">
        <f t="shared" si="650"/>
        <v>2019</v>
      </c>
    </row>
    <row r="6929" spans="1:18" x14ac:dyDescent="0.25">
      <c r="A6929" s="6" t="s">
        <v>7955</v>
      </c>
      <c r="B6929" s="6" t="s">
        <v>185</v>
      </c>
      <c r="C6929" s="6" t="s">
        <v>195</v>
      </c>
      <c r="D6929" s="6" t="s">
        <v>165</v>
      </c>
      <c r="E6929" s="6" t="s">
        <v>1831</v>
      </c>
      <c r="F6929" s="10">
        <v>43653</v>
      </c>
      <c r="G6929" s="6">
        <v>1</v>
      </c>
      <c r="H6929" s="11">
        <f>VLOOKUP(B6929,[1]!Product_Data[#Data],4,0)</f>
        <v>667</v>
      </c>
      <c r="I6929" s="11">
        <f>VLOOKUP(B6929,[1]!Product_Data[#Data],3,0)</f>
        <v>387</v>
      </c>
      <c r="J6929" s="11">
        <f t="shared" si="651"/>
        <v>387</v>
      </c>
      <c r="K6929" s="11">
        <f t="shared" si="652"/>
        <v>667</v>
      </c>
      <c r="L6929" s="11">
        <f t="shared" si="653"/>
        <v>280</v>
      </c>
      <c r="M6929" t="str">
        <f>VLOOKUP(C6929,[1]!Location_Data[#Data],2,0)</f>
        <v>Pomona</v>
      </c>
      <c r="N6929" t="str">
        <f>VLOOKUP(D6929,[1]!Salespeople_Data[#Data],2,0)</f>
        <v>Joe Sims</v>
      </c>
      <c r="O6929" t="str">
        <f>VLOOKUP(E6929,[1]!Customer_Data[#Data],2,0)</f>
        <v>Benjamin Lynch</v>
      </c>
      <c r="P6929" s="15">
        <f t="shared" si="648"/>
        <v>1</v>
      </c>
      <c r="Q6929">
        <f t="shared" si="649"/>
        <v>7</v>
      </c>
      <c r="R6929">
        <f t="shared" si="650"/>
        <v>2019</v>
      </c>
    </row>
    <row r="6930" spans="1:18" x14ac:dyDescent="0.25">
      <c r="A6930" s="6" t="s">
        <v>7956</v>
      </c>
      <c r="B6930" s="6" t="s">
        <v>47</v>
      </c>
      <c r="C6930" s="6" t="s">
        <v>115</v>
      </c>
      <c r="D6930" s="6" t="s">
        <v>136</v>
      </c>
      <c r="E6930" s="6" t="s">
        <v>578</v>
      </c>
      <c r="F6930" s="10">
        <v>43607</v>
      </c>
      <c r="G6930" s="6">
        <v>1</v>
      </c>
      <c r="H6930" s="11">
        <f>VLOOKUP(B6930,[1]!Product_Data[#Data],4,0)</f>
        <v>1812</v>
      </c>
      <c r="I6930" s="11">
        <f>VLOOKUP(B6930,[1]!Product_Data[#Data],3,0)</f>
        <v>1305</v>
      </c>
      <c r="J6930" s="11">
        <f t="shared" si="651"/>
        <v>1305</v>
      </c>
      <c r="K6930" s="11">
        <f t="shared" si="652"/>
        <v>1812</v>
      </c>
      <c r="L6930" s="11">
        <f t="shared" si="653"/>
        <v>507</v>
      </c>
      <c r="M6930" t="str">
        <f>VLOOKUP(C6930,[1]!Location_Data[#Data],2,0)</f>
        <v>Glendale</v>
      </c>
      <c r="N6930" t="str">
        <f>VLOOKUP(D6930,[1]!Salespeople_Data[#Data],2,0)</f>
        <v>Clarence Fox</v>
      </c>
      <c r="O6930" t="str">
        <f>VLOOKUP(E6930,[1]!Customer_Data[#Data],2,0)</f>
        <v>Gerald Rogers</v>
      </c>
      <c r="P6930" s="15">
        <f t="shared" si="648"/>
        <v>4</v>
      </c>
      <c r="Q6930">
        <f t="shared" si="649"/>
        <v>5</v>
      </c>
      <c r="R6930">
        <f t="shared" si="650"/>
        <v>2019</v>
      </c>
    </row>
    <row r="6931" spans="1:18" x14ac:dyDescent="0.25">
      <c r="A6931" s="6" t="s">
        <v>7957</v>
      </c>
      <c r="B6931" s="6" t="s">
        <v>260</v>
      </c>
      <c r="C6931" s="6" t="s">
        <v>174</v>
      </c>
      <c r="D6931" s="6" t="s">
        <v>20</v>
      </c>
      <c r="E6931" s="6" t="s">
        <v>1420</v>
      </c>
      <c r="F6931" s="10">
        <v>43721</v>
      </c>
      <c r="G6931" s="6">
        <v>1</v>
      </c>
      <c r="H6931" s="11">
        <f>VLOOKUP(B6931,[1]!Product_Data[#Data],4,0)</f>
        <v>502</v>
      </c>
      <c r="I6931" s="11">
        <f>VLOOKUP(B6931,[1]!Product_Data[#Data],3,0)</f>
        <v>296</v>
      </c>
      <c r="J6931" s="11">
        <f t="shared" si="651"/>
        <v>296</v>
      </c>
      <c r="K6931" s="11">
        <f t="shared" si="652"/>
        <v>502</v>
      </c>
      <c r="L6931" s="11">
        <f t="shared" si="653"/>
        <v>206</v>
      </c>
      <c r="M6931" t="str">
        <f>VLOOKUP(C6931,[1]!Location_Data[#Data],2,0)</f>
        <v>Norwalk</v>
      </c>
      <c r="N6931" t="str">
        <f>VLOOKUP(D6931,[1]!Salespeople_Data[#Data],2,0)</f>
        <v>Joshua Cook</v>
      </c>
      <c r="O6931" t="str">
        <f>VLOOKUP(E6931,[1]!Customer_Data[#Data],2,0)</f>
        <v>Robert Ferguson</v>
      </c>
      <c r="P6931" s="15">
        <f t="shared" si="648"/>
        <v>6</v>
      </c>
      <c r="Q6931">
        <f t="shared" si="649"/>
        <v>9</v>
      </c>
      <c r="R6931">
        <f t="shared" si="650"/>
        <v>2019</v>
      </c>
    </row>
    <row r="6932" spans="1:18" x14ac:dyDescent="0.25">
      <c r="A6932" s="6" t="s">
        <v>7958</v>
      </c>
      <c r="B6932" s="6" t="s">
        <v>114</v>
      </c>
      <c r="C6932" s="6" t="s">
        <v>215</v>
      </c>
      <c r="D6932" s="6" t="s">
        <v>413</v>
      </c>
      <c r="E6932" s="6" t="s">
        <v>504</v>
      </c>
      <c r="F6932" s="10">
        <v>43826</v>
      </c>
      <c r="G6932" s="6">
        <v>4</v>
      </c>
      <c r="H6932" s="11">
        <f>VLOOKUP(B6932,[1]!Product_Data[#Data],4,0)</f>
        <v>545</v>
      </c>
      <c r="I6932" s="11">
        <f>VLOOKUP(B6932,[1]!Product_Data[#Data],3,0)</f>
        <v>425</v>
      </c>
      <c r="J6932" s="11">
        <f t="shared" si="651"/>
        <v>1700</v>
      </c>
      <c r="K6932" s="11">
        <f t="shared" si="652"/>
        <v>2180</v>
      </c>
      <c r="L6932" s="11">
        <f t="shared" si="653"/>
        <v>480</v>
      </c>
      <c r="M6932" t="str">
        <f>VLOOKUP(C6932,[1]!Location_Data[#Data],2,0)</f>
        <v>El Cajon</v>
      </c>
      <c r="N6932" t="str">
        <f>VLOOKUP(D6932,[1]!Salespeople_Data[#Data],2,0)</f>
        <v>Kenneth Bradley</v>
      </c>
      <c r="O6932" t="str">
        <f>VLOOKUP(E6932,[1]!Customer_Data[#Data],2,0)</f>
        <v>Jerry Smith</v>
      </c>
      <c r="P6932" s="15">
        <f t="shared" si="648"/>
        <v>6</v>
      </c>
      <c r="Q6932">
        <f t="shared" si="649"/>
        <v>12</v>
      </c>
      <c r="R6932">
        <f t="shared" si="650"/>
        <v>2019</v>
      </c>
    </row>
    <row r="6933" spans="1:18" x14ac:dyDescent="0.25">
      <c r="A6933" s="6" t="s">
        <v>7959</v>
      </c>
      <c r="B6933" s="6" t="s">
        <v>260</v>
      </c>
      <c r="C6933" s="6" t="s">
        <v>115</v>
      </c>
      <c r="D6933" s="6" t="s">
        <v>40</v>
      </c>
      <c r="E6933" s="6" t="s">
        <v>323</v>
      </c>
      <c r="F6933" s="10">
        <v>43733</v>
      </c>
      <c r="G6933" s="6">
        <v>2</v>
      </c>
      <c r="H6933" s="11">
        <f>VLOOKUP(B6933,[1]!Product_Data[#Data],4,0)</f>
        <v>502</v>
      </c>
      <c r="I6933" s="11">
        <f>VLOOKUP(B6933,[1]!Product_Data[#Data],3,0)</f>
        <v>296</v>
      </c>
      <c r="J6933" s="11">
        <f t="shared" si="651"/>
        <v>592</v>
      </c>
      <c r="K6933" s="11">
        <f t="shared" si="652"/>
        <v>1004</v>
      </c>
      <c r="L6933" s="11">
        <f t="shared" si="653"/>
        <v>412</v>
      </c>
      <c r="M6933" t="str">
        <f>VLOOKUP(C6933,[1]!Location_Data[#Data],2,0)</f>
        <v>Glendale</v>
      </c>
      <c r="N6933" t="str">
        <f>VLOOKUP(D6933,[1]!Salespeople_Data[#Data],2,0)</f>
        <v>Brian Hansen</v>
      </c>
      <c r="O6933" t="str">
        <f>VLOOKUP(E6933,[1]!Customer_Data[#Data],2,0)</f>
        <v>Douglas Franklin</v>
      </c>
      <c r="P6933" s="15">
        <f t="shared" si="648"/>
        <v>4</v>
      </c>
      <c r="Q6933">
        <f t="shared" si="649"/>
        <v>9</v>
      </c>
      <c r="R6933">
        <f t="shared" si="650"/>
        <v>2019</v>
      </c>
    </row>
    <row r="6934" spans="1:18" x14ac:dyDescent="0.25">
      <c r="A6934" s="6" t="s">
        <v>7960</v>
      </c>
      <c r="B6934" s="6" t="s">
        <v>13</v>
      </c>
      <c r="C6934" s="6" t="s">
        <v>322</v>
      </c>
      <c r="D6934" s="6" t="s">
        <v>170</v>
      </c>
      <c r="E6934" s="6" t="s">
        <v>2026</v>
      </c>
      <c r="F6934" s="10">
        <v>43781</v>
      </c>
      <c r="G6934" s="6">
        <v>1</v>
      </c>
      <c r="H6934" s="11">
        <f>VLOOKUP(B6934,[1]!Product_Data[#Data],4,0)</f>
        <v>1022</v>
      </c>
      <c r="I6934" s="11">
        <f>VLOOKUP(B6934,[1]!Product_Data[#Data],3,0)</f>
        <v>818</v>
      </c>
      <c r="J6934" s="11">
        <f t="shared" si="651"/>
        <v>818</v>
      </c>
      <c r="K6934" s="11">
        <f t="shared" si="652"/>
        <v>1022</v>
      </c>
      <c r="L6934" s="11">
        <f t="shared" si="653"/>
        <v>204</v>
      </c>
      <c r="M6934" t="str">
        <f>VLOOKUP(C6934,[1]!Location_Data[#Data],2,0)</f>
        <v>Rancho Cucamonga</v>
      </c>
      <c r="N6934" t="str">
        <f>VLOOKUP(D6934,[1]!Salespeople_Data[#Data],2,0)</f>
        <v>Sean Miller</v>
      </c>
      <c r="O6934" t="str">
        <f>VLOOKUP(E6934,[1]!Customer_Data[#Data],2,0)</f>
        <v>Roy Shaw</v>
      </c>
      <c r="P6934" s="15">
        <f t="shared" si="648"/>
        <v>3</v>
      </c>
      <c r="Q6934">
        <f t="shared" si="649"/>
        <v>11</v>
      </c>
      <c r="R6934">
        <f t="shared" si="650"/>
        <v>2019</v>
      </c>
    </row>
    <row r="6935" spans="1:18" x14ac:dyDescent="0.25">
      <c r="A6935" s="6" t="s">
        <v>7961</v>
      </c>
      <c r="B6935" s="6" t="s">
        <v>626</v>
      </c>
      <c r="C6935" s="6" t="s">
        <v>246</v>
      </c>
      <c r="D6935" s="6" t="s">
        <v>58</v>
      </c>
      <c r="E6935" s="6" t="s">
        <v>1801</v>
      </c>
      <c r="F6935" s="10">
        <v>43734</v>
      </c>
      <c r="G6935" s="6">
        <v>3</v>
      </c>
      <c r="H6935" s="11">
        <f>VLOOKUP(B6935,[1]!Product_Data[#Data],4,0)</f>
        <v>584</v>
      </c>
      <c r="I6935" s="11">
        <f>VLOOKUP(B6935,[1]!Product_Data[#Data],3,0)</f>
        <v>420</v>
      </c>
      <c r="J6935" s="11">
        <f t="shared" si="651"/>
        <v>1260</v>
      </c>
      <c r="K6935" s="11">
        <f t="shared" si="652"/>
        <v>1752</v>
      </c>
      <c r="L6935" s="11">
        <f t="shared" si="653"/>
        <v>492</v>
      </c>
      <c r="M6935" t="str">
        <f>VLOOKUP(C6935,[1]!Location_Data[#Data],2,0)</f>
        <v>San Francisco</v>
      </c>
      <c r="N6935" t="str">
        <f>VLOOKUP(D6935,[1]!Salespeople_Data[#Data],2,0)</f>
        <v>Christopher Tucker</v>
      </c>
      <c r="O6935" t="str">
        <f>VLOOKUP(E6935,[1]!Customer_Data[#Data],2,0)</f>
        <v>Larry Stone</v>
      </c>
      <c r="P6935" s="15">
        <f t="shared" si="648"/>
        <v>5</v>
      </c>
      <c r="Q6935">
        <f t="shared" si="649"/>
        <v>9</v>
      </c>
      <c r="R6935">
        <f t="shared" si="650"/>
        <v>2019</v>
      </c>
    </row>
    <row r="6936" spans="1:18" x14ac:dyDescent="0.25">
      <c r="A6936" s="6" t="s">
        <v>7962</v>
      </c>
      <c r="B6936" s="6" t="s">
        <v>389</v>
      </c>
      <c r="C6936" s="6" t="s">
        <v>249</v>
      </c>
      <c r="D6936" s="6" t="s">
        <v>53</v>
      </c>
      <c r="E6936" s="6" t="s">
        <v>878</v>
      </c>
      <c r="F6936" s="10">
        <v>43577</v>
      </c>
      <c r="G6936" s="6">
        <v>3</v>
      </c>
      <c r="H6936" s="11">
        <f>VLOOKUP(B6936,[1]!Product_Data[#Data],4,0)</f>
        <v>1367</v>
      </c>
      <c r="I6936" s="11">
        <f>VLOOKUP(B6936,[1]!Product_Data[#Data],3,0)</f>
        <v>984</v>
      </c>
      <c r="J6936" s="11">
        <f t="shared" si="651"/>
        <v>2952</v>
      </c>
      <c r="K6936" s="11">
        <f t="shared" si="652"/>
        <v>4101</v>
      </c>
      <c r="L6936" s="11">
        <f t="shared" si="653"/>
        <v>1149</v>
      </c>
      <c r="M6936" t="str">
        <f>VLOOKUP(C6936,[1]!Location_Data[#Data],2,0)</f>
        <v>Roseville</v>
      </c>
      <c r="N6936" t="str">
        <f>VLOOKUP(D6936,[1]!Salespeople_Data[#Data],2,0)</f>
        <v>Scott Mason</v>
      </c>
      <c r="O6936" t="str">
        <f>VLOOKUP(E6936,[1]!Customer_Data[#Data],2,0)</f>
        <v>Thomas Gray</v>
      </c>
      <c r="P6936" s="15">
        <f t="shared" si="648"/>
        <v>2</v>
      </c>
      <c r="Q6936">
        <f t="shared" si="649"/>
        <v>4</v>
      </c>
      <c r="R6936">
        <f t="shared" si="650"/>
        <v>2019</v>
      </c>
    </row>
    <row r="6937" spans="1:18" x14ac:dyDescent="0.25">
      <c r="A6937" s="6" t="s">
        <v>7963</v>
      </c>
      <c r="B6937" s="6" t="s">
        <v>271</v>
      </c>
      <c r="C6937" s="6" t="s">
        <v>186</v>
      </c>
      <c r="D6937" s="6" t="s">
        <v>111</v>
      </c>
      <c r="E6937" s="6" t="s">
        <v>2030</v>
      </c>
      <c r="F6937" s="10">
        <v>43797</v>
      </c>
      <c r="G6937" s="6">
        <v>1</v>
      </c>
      <c r="H6937" s="11">
        <f>VLOOKUP(B6937,[1]!Product_Data[#Data],4,0)</f>
        <v>1587</v>
      </c>
      <c r="I6937" s="11">
        <f>VLOOKUP(B6937,[1]!Product_Data[#Data],3,0)</f>
        <v>1301</v>
      </c>
      <c r="J6937" s="11">
        <f t="shared" si="651"/>
        <v>1301</v>
      </c>
      <c r="K6937" s="11">
        <f t="shared" si="652"/>
        <v>1587</v>
      </c>
      <c r="L6937" s="11">
        <f t="shared" si="653"/>
        <v>286</v>
      </c>
      <c r="M6937" t="str">
        <f>VLOOKUP(C6937,[1]!Location_Data[#Data],2,0)</f>
        <v>Riverside</v>
      </c>
      <c r="N6937" t="str">
        <f>VLOOKUP(D6937,[1]!Salespeople_Data[#Data],2,0)</f>
        <v>Ryan Welch</v>
      </c>
      <c r="O6937" t="str">
        <f>VLOOKUP(E6937,[1]!Customer_Data[#Data],2,0)</f>
        <v>Adam Mcdonald</v>
      </c>
      <c r="P6937" s="15">
        <f t="shared" si="648"/>
        <v>5</v>
      </c>
      <c r="Q6937">
        <f t="shared" si="649"/>
        <v>11</v>
      </c>
      <c r="R6937">
        <f t="shared" si="650"/>
        <v>2019</v>
      </c>
    </row>
    <row r="6938" spans="1:18" x14ac:dyDescent="0.25">
      <c r="A6938" s="6" t="s">
        <v>7964</v>
      </c>
      <c r="B6938" s="6" t="s">
        <v>152</v>
      </c>
      <c r="C6938" s="6" t="s">
        <v>182</v>
      </c>
      <c r="D6938" s="6" t="s">
        <v>159</v>
      </c>
      <c r="E6938" s="6" t="s">
        <v>1560</v>
      </c>
      <c r="F6938" s="10">
        <v>43801</v>
      </c>
      <c r="G6938" s="6">
        <v>1</v>
      </c>
      <c r="H6938" s="11">
        <f>VLOOKUP(B6938,[1]!Product_Data[#Data],4,0)</f>
        <v>951</v>
      </c>
      <c r="I6938" s="11">
        <f>VLOOKUP(B6938,[1]!Product_Data[#Data],3,0)</f>
        <v>504</v>
      </c>
      <c r="J6938" s="11">
        <f t="shared" si="651"/>
        <v>504</v>
      </c>
      <c r="K6938" s="11">
        <f t="shared" si="652"/>
        <v>951</v>
      </c>
      <c r="L6938" s="11">
        <f t="shared" si="653"/>
        <v>447</v>
      </c>
      <c r="M6938" t="str">
        <f>VLOOKUP(C6938,[1]!Location_Data[#Data],2,0)</f>
        <v>Vallejo</v>
      </c>
      <c r="N6938" t="str">
        <f>VLOOKUP(D6938,[1]!Salespeople_Data[#Data],2,0)</f>
        <v>Bobby Russell</v>
      </c>
      <c r="O6938" t="str">
        <f>VLOOKUP(E6938,[1]!Customer_Data[#Data],2,0)</f>
        <v>Joe Hanson</v>
      </c>
      <c r="P6938" s="15">
        <f t="shared" si="648"/>
        <v>2</v>
      </c>
      <c r="Q6938">
        <f t="shared" si="649"/>
        <v>12</v>
      </c>
      <c r="R6938">
        <f t="shared" si="650"/>
        <v>2019</v>
      </c>
    </row>
    <row r="6939" spans="1:18" x14ac:dyDescent="0.25">
      <c r="A6939" s="6" t="s">
        <v>7965</v>
      </c>
      <c r="B6939" s="6" t="s">
        <v>321</v>
      </c>
      <c r="C6939" s="6" t="s">
        <v>204</v>
      </c>
      <c r="D6939" s="6" t="s">
        <v>40</v>
      </c>
      <c r="E6939" s="6" t="s">
        <v>1270</v>
      </c>
      <c r="F6939" s="10">
        <v>43750</v>
      </c>
      <c r="G6939" s="6">
        <v>3</v>
      </c>
      <c r="H6939" s="11">
        <f>VLOOKUP(B6939,[1]!Product_Data[#Data],4,0)</f>
        <v>2391</v>
      </c>
      <c r="I6939" s="11">
        <f>VLOOKUP(B6939,[1]!Product_Data[#Data],3,0)</f>
        <v>1291</v>
      </c>
      <c r="J6939" s="11">
        <f t="shared" si="651"/>
        <v>3873</v>
      </c>
      <c r="K6939" s="11">
        <f t="shared" si="652"/>
        <v>7173</v>
      </c>
      <c r="L6939" s="11">
        <f t="shared" si="653"/>
        <v>3300</v>
      </c>
      <c r="M6939" t="str">
        <f>VLOOKUP(C6939,[1]!Location_Data[#Data],2,0)</f>
        <v>Corona</v>
      </c>
      <c r="N6939" t="str">
        <f>VLOOKUP(D6939,[1]!Salespeople_Data[#Data],2,0)</f>
        <v>Brian Hansen</v>
      </c>
      <c r="O6939" t="str">
        <f>VLOOKUP(E6939,[1]!Customer_Data[#Data],2,0)</f>
        <v>Samuel Fowler</v>
      </c>
      <c r="P6939" s="15">
        <f t="shared" si="648"/>
        <v>7</v>
      </c>
      <c r="Q6939">
        <f t="shared" si="649"/>
        <v>10</v>
      </c>
      <c r="R6939">
        <f t="shared" si="650"/>
        <v>2019</v>
      </c>
    </row>
    <row r="6940" spans="1:18" x14ac:dyDescent="0.25">
      <c r="A6940" s="6" t="s">
        <v>7966</v>
      </c>
      <c r="B6940" s="6" t="s">
        <v>553</v>
      </c>
      <c r="C6940" s="6" t="s">
        <v>450</v>
      </c>
      <c r="D6940" s="6" t="s">
        <v>53</v>
      </c>
      <c r="E6940" s="6" t="s">
        <v>1666</v>
      </c>
      <c r="F6940" s="10">
        <v>43713</v>
      </c>
      <c r="G6940" s="6">
        <v>3</v>
      </c>
      <c r="H6940" s="11">
        <f>VLOOKUP(B6940,[1]!Product_Data[#Data],4,0)</f>
        <v>1798</v>
      </c>
      <c r="I6940" s="11">
        <f>VLOOKUP(B6940,[1]!Product_Data[#Data],3,0)</f>
        <v>971</v>
      </c>
      <c r="J6940" s="11">
        <f t="shared" si="651"/>
        <v>2913</v>
      </c>
      <c r="K6940" s="11">
        <f t="shared" si="652"/>
        <v>5394</v>
      </c>
      <c r="L6940" s="11">
        <f t="shared" si="653"/>
        <v>2481</v>
      </c>
      <c r="M6940" t="str">
        <f>VLOOKUP(C6940,[1]!Location_Data[#Data],2,0)</f>
        <v>Simi Valley</v>
      </c>
      <c r="N6940" t="str">
        <f>VLOOKUP(D6940,[1]!Salespeople_Data[#Data],2,0)</f>
        <v>Scott Mason</v>
      </c>
      <c r="O6940" t="str">
        <f>VLOOKUP(E6940,[1]!Customer_Data[#Data],2,0)</f>
        <v>Mark Montgomery</v>
      </c>
      <c r="P6940" s="15">
        <f t="shared" si="648"/>
        <v>5</v>
      </c>
      <c r="Q6940">
        <f t="shared" si="649"/>
        <v>9</v>
      </c>
      <c r="R6940">
        <f t="shared" si="650"/>
        <v>2019</v>
      </c>
    </row>
    <row r="6941" spans="1:18" x14ac:dyDescent="0.25">
      <c r="A6941" s="6" t="s">
        <v>7967</v>
      </c>
      <c r="B6941" s="6" t="s">
        <v>256</v>
      </c>
      <c r="C6941" s="6" t="s">
        <v>253</v>
      </c>
      <c r="D6941" s="6" t="s">
        <v>25</v>
      </c>
      <c r="E6941" s="6" t="s">
        <v>1357</v>
      </c>
      <c r="F6941" s="10">
        <v>43808</v>
      </c>
      <c r="G6941" s="6">
        <v>4</v>
      </c>
      <c r="H6941" s="11">
        <f>VLOOKUP(B6941,[1]!Product_Data[#Data],4,0)</f>
        <v>596</v>
      </c>
      <c r="I6941" s="11">
        <f>VLOOKUP(B6941,[1]!Product_Data[#Data],3,0)</f>
        <v>358</v>
      </c>
      <c r="J6941" s="11">
        <f t="shared" si="651"/>
        <v>1432</v>
      </c>
      <c r="K6941" s="11">
        <f t="shared" si="652"/>
        <v>2384</v>
      </c>
      <c r="L6941" s="11">
        <f t="shared" si="653"/>
        <v>952</v>
      </c>
      <c r="M6941" t="str">
        <f>VLOOKUP(C6941,[1]!Location_Data[#Data],2,0)</f>
        <v>Bakersfield</v>
      </c>
      <c r="N6941" t="str">
        <f>VLOOKUP(D6941,[1]!Salespeople_Data[#Data],2,0)</f>
        <v>Brian Davis</v>
      </c>
      <c r="O6941" t="str">
        <f>VLOOKUP(E6941,[1]!Customer_Data[#Data],2,0)</f>
        <v>Jack Phillips</v>
      </c>
      <c r="P6941" s="15">
        <f t="shared" si="648"/>
        <v>2</v>
      </c>
      <c r="Q6941">
        <f t="shared" si="649"/>
        <v>12</v>
      </c>
      <c r="R6941">
        <f t="shared" si="650"/>
        <v>2019</v>
      </c>
    </row>
    <row r="6942" spans="1:18" x14ac:dyDescent="0.25">
      <c r="A6942" s="6" t="s">
        <v>7968</v>
      </c>
      <c r="B6942" s="6" t="s">
        <v>152</v>
      </c>
      <c r="C6942" s="6" t="s">
        <v>29</v>
      </c>
      <c r="D6942" s="6" t="s">
        <v>10</v>
      </c>
      <c r="E6942" s="6" t="s">
        <v>997</v>
      </c>
      <c r="F6942" s="10">
        <v>43804</v>
      </c>
      <c r="G6942" s="6">
        <v>1</v>
      </c>
      <c r="H6942" s="11">
        <f>VLOOKUP(B6942,[1]!Product_Data[#Data],4,0)</f>
        <v>951</v>
      </c>
      <c r="I6942" s="11">
        <f>VLOOKUP(B6942,[1]!Product_Data[#Data],3,0)</f>
        <v>504</v>
      </c>
      <c r="J6942" s="11">
        <f t="shared" si="651"/>
        <v>504</v>
      </c>
      <c r="K6942" s="11">
        <f t="shared" si="652"/>
        <v>951</v>
      </c>
      <c r="L6942" s="11">
        <f t="shared" si="653"/>
        <v>447</v>
      </c>
      <c r="M6942" t="str">
        <f>VLOOKUP(C6942,[1]!Location_Data[#Data],2,0)</f>
        <v>Santa Ana</v>
      </c>
      <c r="N6942" t="str">
        <f>VLOOKUP(D6942,[1]!Salespeople_Data[#Data],2,0)</f>
        <v>Justin Lynch</v>
      </c>
      <c r="O6942" t="str">
        <f>VLOOKUP(E6942,[1]!Customer_Data[#Data],2,0)</f>
        <v>Henry Reyes</v>
      </c>
      <c r="P6942" s="15">
        <f t="shared" si="648"/>
        <v>5</v>
      </c>
      <c r="Q6942">
        <f t="shared" si="649"/>
        <v>12</v>
      </c>
      <c r="R6942">
        <f t="shared" si="650"/>
        <v>2019</v>
      </c>
    </row>
    <row r="6943" spans="1:18" x14ac:dyDescent="0.25">
      <c r="A6943" s="6" t="s">
        <v>7969</v>
      </c>
      <c r="B6943" s="6" t="s">
        <v>403</v>
      </c>
      <c r="C6943" s="6" t="s">
        <v>472</v>
      </c>
      <c r="D6943" s="6" t="s">
        <v>345</v>
      </c>
      <c r="E6943" s="6" t="s">
        <v>1061</v>
      </c>
      <c r="F6943" s="10">
        <v>43593</v>
      </c>
      <c r="G6943" s="6">
        <v>3</v>
      </c>
      <c r="H6943" s="11">
        <f>VLOOKUP(B6943,[1]!Product_Data[#Data],4,0)</f>
        <v>392</v>
      </c>
      <c r="I6943" s="11">
        <f>VLOOKUP(B6943,[1]!Product_Data[#Data],3,0)</f>
        <v>255</v>
      </c>
      <c r="J6943" s="11">
        <f t="shared" si="651"/>
        <v>765</v>
      </c>
      <c r="K6943" s="11">
        <f t="shared" si="652"/>
        <v>1176</v>
      </c>
      <c r="L6943" s="11">
        <f t="shared" si="653"/>
        <v>411</v>
      </c>
      <c r="M6943" t="str">
        <f>VLOOKUP(C6943,[1]!Location_Data[#Data],2,0)</f>
        <v>Concord</v>
      </c>
      <c r="N6943" t="str">
        <f>VLOOKUP(D6943,[1]!Salespeople_Data[#Data],2,0)</f>
        <v>Larry Marshall</v>
      </c>
      <c r="O6943" t="str">
        <f>VLOOKUP(E6943,[1]!Customer_Data[#Data],2,0)</f>
        <v>Paul Johnson</v>
      </c>
      <c r="P6943" s="15">
        <f t="shared" si="648"/>
        <v>4</v>
      </c>
      <c r="Q6943">
        <f t="shared" si="649"/>
        <v>5</v>
      </c>
      <c r="R6943">
        <f t="shared" si="650"/>
        <v>2019</v>
      </c>
    </row>
    <row r="6944" spans="1:18" x14ac:dyDescent="0.25">
      <c r="A6944" s="6" t="s">
        <v>7970</v>
      </c>
      <c r="B6944" s="6" t="s">
        <v>370</v>
      </c>
      <c r="C6944" s="6" t="s">
        <v>530</v>
      </c>
      <c r="D6944" s="6" t="s">
        <v>264</v>
      </c>
      <c r="E6944" s="6" t="s">
        <v>799</v>
      </c>
      <c r="F6944" s="10">
        <v>43608</v>
      </c>
      <c r="G6944" s="6">
        <v>3</v>
      </c>
      <c r="H6944" s="11">
        <f>VLOOKUP(B6944,[1]!Product_Data[#Data],4,0)</f>
        <v>771</v>
      </c>
      <c r="I6944" s="11">
        <f>VLOOKUP(B6944,[1]!Product_Data[#Data],3,0)</f>
        <v>648</v>
      </c>
      <c r="J6944" s="11">
        <f t="shared" si="651"/>
        <v>1944</v>
      </c>
      <c r="K6944" s="11">
        <f t="shared" si="652"/>
        <v>2313</v>
      </c>
      <c r="L6944" s="11">
        <f t="shared" si="653"/>
        <v>369</v>
      </c>
      <c r="M6944" t="str">
        <f>VLOOKUP(C6944,[1]!Location_Data[#Data],2,0)</f>
        <v>San Buenaventura (Ventura)</v>
      </c>
      <c r="N6944" t="str">
        <f>VLOOKUP(D6944,[1]!Salespeople_Data[#Data],2,0)</f>
        <v>Ernest Wheeler</v>
      </c>
      <c r="O6944" t="str">
        <f>VLOOKUP(E6944,[1]!Customer_Data[#Data],2,0)</f>
        <v>Steven Howard</v>
      </c>
      <c r="P6944" s="15">
        <f t="shared" si="648"/>
        <v>5</v>
      </c>
      <c r="Q6944">
        <f t="shared" si="649"/>
        <v>5</v>
      </c>
      <c r="R6944">
        <f t="shared" si="650"/>
        <v>2019</v>
      </c>
    </row>
    <row r="6945" spans="1:18" x14ac:dyDescent="0.25">
      <c r="A6945" s="6" t="s">
        <v>7971</v>
      </c>
      <c r="B6945" s="6" t="s">
        <v>252</v>
      </c>
      <c r="C6945" s="6" t="s">
        <v>140</v>
      </c>
      <c r="D6945" s="6" t="s">
        <v>225</v>
      </c>
      <c r="E6945" s="6" t="s">
        <v>2277</v>
      </c>
      <c r="F6945" s="10">
        <v>43523</v>
      </c>
      <c r="G6945" s="6">
        <v>3</v>
      </c>
      <c r="H6945" s="11">
        <f>VLOOKUP(B6945,[1]!Product_Data[#Data],4,0)</f>
        <v>1899</v>
      </c>
      <c r="I6945" s="11">
        <f>VLOOKUP(B6945,[1]!Product_Data[#Data],3,0)</f>
        <v>1044</v>
      </c>
      <c r="J6945" s="11">
        <f t="shared" si="651"/>
        <v>3132</v>
      </c>
      <c r="K6945" s="11">
        <f t="shared" si="652"/>
        <v>5697</v>
      </c>
      <c r="L6945" s="11">
        <f t="shared" si="653"/>
        <v>2565</v>
      </c>
      <c r="M6945" t="str">
        <f>VLOOKUP(C6945,[1]!Location_Data[#Data],2,0)</f>
        <v>Salinas</v>
      </c>
      <c r="N6945" t="str">
        <f>VLOOKUP(D6945,[1]!Salespeople_Data[#Data],2,0)</f>
        <v>Andrew Bowman</v>
      </c>
      <c r="O6945" t="str">
        <f>VLOOKUP(E6945,[1]!Customer_Data[#Data],2,0)</f>
        <v>Justin Butler</v>
      </c>
      <c r="P6945" s="15">
        <f t="shared" si="648"/>
        <v>4</v>
      </c>
      <c r="Q6945">
        <f t="shared" si="649"/>
        <v>2</v>
      </c>
      <c r="R6945">
        <f t="shared" si="650"/>
        <v>2019</v>
      </c>
    </row>
    <row r="6946" spans="1:18" x14ac:dyDescent="0.25">
      <c r="A6946" s="6" t="s">
        <v>7972</v>
      </c>
      <c r="B6946" s="6" t="s">
        <v>858</v>
      </c>
      <c r="C6946" s="6" t="s">
        <v>74</v>
      </c>
      <c r="D6946" s="6" t="s">
        <v>212</v>
      </c>
      <c r="E6946" s="6" t="s">
        <v>1822</v>
      </c>
      <c r="F6946" s="10">
        <v>43652</v>
      </c>
      <c r="G6946" s="6">
        <v>2</v>
      </c>
      <c r="H6946" s="11">
        <f>VLOOKUP(B6946,[1]!Product_Data[#Data],4,0)</f>
        <v>2294</v>
      </c>
      <c r="I6946" s="11">
        <f>VLOOKUP(B6946,[1]!Product_Data[#Data],3,0)</f>
        <v>1399</v>
      </c>
      <c r="J6946" s="11">
        <f t="shared" si="651"/>
        <v>2798</v>
      </c>
      <c r="K6946" s="11">
        <f t="shared" si="652"/>
        <v>4588</v>
      </c>
      <c r="L6946" s="11">
        <f t="shared" si="653"/>
        <v>1790</v>
      </c>
      <c r="M6946" t="str">
        <f>VLOOKUP(C6946,[1]!Location_Data[#Data],2,0)</f>
        <v>West Covina</v>
      </c>
      <c r="N6946" t="str">
        <f>VLOOKUP(D6946,[1]!Salespeople_Data[#Data],2,0)</f>
        <v>Ronald Reed</v>
      </c>
      <c r="O6946" t="str">
        <f>VLOOKUP(E6946,[1]!Customer_Data[#Data],2,0)</f>
        <v>Carl Collins</v>
      </c>
      <c r="P6946" s="15">
        <f t="shared" si="648"/>
        <v>7</v>
      </c>
      <c r="Q6946">
        <f t="shared" si="649"/>
        <v>7</v>
      </c>
      <c r="R6946">
        <f t="shared" si="650"/>
        <v>2019</v>
      </c>
    </row>
    <row r="6947" spans="1:18" x14ac:dyDescent="0.25">
      <c r="A6947" s="6" t="s">
        <v>7973</v>
      </c>
      <c r="B6947" s="6" t="s">
        <v>232</v>
      </c>
      <c r="C6947" s="6" t="s">
        <v>90</v>
      </c>
      <c r="D6947" s="6" t="s">
        <v>239</v>
      </c>
      <c r="E6947" s="6" t="s">
        <v>2756</v>
      </c>
      <c r="F6947" s="10">
        <v>43700</v>
      </c>
      <c r="G6947" s="6">
        <v>1</v>
      </c>
      <c r="H6947" s="11">
        <f>VLOOKUP(B6947,[1]!Product_Data[#Data],4,0)</f>
        <v>1119</v>
      </c>
      <c r="I6947" s="11">
        <f>VLOOKUP(B6947,[1]!Product_Data[#Data],3,0)</f>
        <v>683</v>
      </c>
      <c r="J6947" s="11">
        <f t="shared" si="651"/>
        <v>683</v>
      </c>
      <c r="K6947" s="11">
        <f t="shared" si="652"/>
        <v>1119</v>
      </c>
      <c r="L6947" s="11">
        <f t="shared" si="653"/>
        <v>436</v>
      </c>
      <c r="M6947" t="str">
        <f>VLOOKUP(C6947,[1]!Location_Data[#Data],2,0)</f>
        <v>Irvine</v>
      </c>
      <c r="N6947" t="str">
        <f>VLOOKUP(D6947,[1]!Salespeople_Data[#Data],2,0)</f>
        <v>John Reyes</v>
      </c>
      <c r="O6947" t="str">
        <f>VLOOKUP(E6947,[1]!Customer_Data[#Data],2,0)</f>
        <v>Earl Ortiz</v>
      </c>
      <c r="P6947" s="15">
        <f t="shared" si="648"/>
        <v>6</v>
      </c>
      <c r="Q6947">
        <f t="shared" si="649"/>
        <v>8</v>
      </c>
      <c r="R6947">
        <f t="shared" si="650"/>
        <v>2019</v>
      </c>
    </row>
    <row r="6948" spans="1:18" x14ac:dyDescent="0.25">
      <c r="A6948" s="6" t="s">
        <v>7974</v>
      </c>
      <c r="B6948" s="6" t="s">
        <v>168</v>
      </c>
      <c r="C6948" s="6" t="s">
        <v>135</v>
      </c>
      <c r="D6948" s="6" t="s">
        <v>356</v>
      </c>
      <c r="E6948" s="6" t="s">
        <v>1804</v>
      </c>
      <c r="F6948" s="10">
        <v>43559</v>
      </c>
      <c r="G6948" s="6">
        <v>1</v>
      </c>
      <c r="H6948" s="11">
        <f>VLOOKUP(B6948,[1]!Product_Data[#Data],4,0)</f>
        <v>112</v>
      </c>
      <c r="I6948" s="11">
        <f>VLOOKUP(B6948,[1]!Product_Data[#Data],3,0)</f>
        <v>90</v>
      </c>
      <c r="J6948" s="11">
        <f t="shared" si="651"/>
        <v>90</v>
      </c>
      <c r="K6948" s="11">
        <f t="shared" si="652"/>
        <v>112</v>
      </c>
      <c r="L6948" s="11">
        <f t="shared" si="653"/>
        <v>22</v>
      </c>
      <c r="M6948" t="str">
        <f>VLOOKUP(C6948,[1]!Location_Data[#Data],2,0)</f>
        <v>Oxnard</v>
      </c>
      <c r="N6948" t="str">
        <f>VLOOKUP(D6948,[1]!Salespeople_Data[#Data],2,0)</f>
        <v>Jimmy Young</v>
      </c>
      <c r="O6948" t="str">
        <f>VLOOKUP(E6948,[1]!Customer_Data[#Data],2,0)</f>
        <v>Larry Ray</v>
      </c>
      <c r="P6948" s="15">
        <f t="shared" si="648"/>
        <v>5</v>
      </c>
      <c r="Q6948">
        <f t="shared" si="649"/>
        <v>4</v>
      </c>
      <c r="R6948">
        <f t="shared" si="650"/>
        <v>2019</v>
      </c>
    </row>
    <row r="6949" spans="1:18" x14ac:dyDescent="0.25">
      <c r="A6949" s="6" t="s">
        <v>7975</v>
      </c>
      <c r="B6949" s="6" t="s">
        <v>177</v>
      </c>
      <c r="C6949" s="6" t="s">
        <v>596</v>
      </c>
      <c r="D6949" s="6" t="s">
        <v>359</v>
      </c>
      <c r="E6949" s="6" t="s">
        <v>1357</v>
      </c>
      <c r="F6949" s="10">
        <v>43765</v>
      </c>
      <c r="G6949" s="6">
        <v>1</v>
      </c>
      <c r="H6949" s="11">
        <f>VLOOKUP(B6949,[1]!Product_Data[#Data],4,0)</f>
        <v>2497</v>
      </c>
      <c r="I6949" s="11">
        <f>VLOOKUP(B6949,[1]!Product_Data[#Data],3,0)</f>
        <v>1473</v>
      </c>
      <c r="J6949" s="11">
        <f t="shared" si="651"/>
        <v>1473</v>
      </c>
      <c r="K6949" s="11">
        <f t="shared" si="652"/>
        <v>2497</v>
      </c>
      <c r="L6949" s="11">
        <f t="shared" si="653"/>
        <v>1024</v>
      </c>
      <c r="M6949" t="str">
        <f>VLOOKUP(C6949,[1]!Location_Data[#Data],2,0)</f>
        <v>Fremont</v>
      </c>
      <c r="N6949" t="str">
        <f>VLOOKUP(D6949,[1]!Salespeople_Data[#Data],2,0)</f>
        <v>Eugene Holmes</v>
      </c>
      <c r="O6949" t="str">
        <f>VLOOKUP(E6949,[1]!Customer_Data[#Data],2,0)</f>
        <v>Jack Phillips</v>
      </c>
      <c r="P6949" s="15">
        <f t="shared" si="648"/>
        <v>1</v>
      </c>
      <c r="Q6949">
        <f t="shared" si="649"/>
        <v>10</v>
      </c>
      <c r="R6949">
        <f t="shared" si="650"/>
        <v>2019</v>
      </c>
    </row>
    <row r="6950" spans="1:18" x14ac:dyDescent="0.25">
      <c r="A6950" s="6" t="s">
        <v>7976</v>
      </c>
      <c r="B6950" s="6" t="s">
        <v>181</v>
      </c>
      <c r="C6950" s="6" t="s">
        <v>322</v>
      </c>
      <c r="D6950" s="6" t="s">
        <v>87</v>
      </c>
      <c r="E6950" s="6" t="s">
        <v>2099</v>
      </c>
      <c r="F6950" s="10">
        <v>43509</v>
      </c>
      <c r="G6950" s="6">
        <v>3</v>
      </c>
      <c r="H6950" s="11">
        <f>VLOOKUP(B6950,[1]!Product_Data[#Data],4,0)</f>
        <v>1500</v>
      </c>
      <c r="I6950" s="11">
        <f>VLOOKUP(B6950,[1]!Product_Data[#Data],3,0)</f>
        <v>900</v>
      </c>
      <c r="J6950" s="11">
        <f t="shared" si="651"/>
        <v>2700</v>
      </c>
      <c r="K6950" s="11">
        <f t="shared" si="652"/>
        <v>4500</v>
      </c>
      <c r="L6950" s="11">
        <f t="shared" si="653"/>
        <v>1800</v>
      </c>
      <c r="M6950" t="str">
        <f>VLOOKUP(C6950,[1]!Location_Data[#Data],2,0)</f>
        <v>Rancho Cucamonga</v>
      </c>
      <c r="N6950" t="str">
        <f>VLOOKUP(D6950,[1]!Salespeople_Data[#Data],2,0)</f>
        <v>Martin Perry</v>
      </c>
      <c r="O6950" t="str">
        <f>VLOOKUP(E6950,[1]!Customer_Data[#Data],2,0)</f>
        <v>Eugene Hunter</v>
      </c>
      <c r="P6950" s="15">
        <f t="shared" si="648"/>
        <v>4</v>
      </c>
      <c r="Q6950">
        <f t="shared" si="649"/>
        <v>2</v>
      </c>
      <c r="R6950">
        <f t="shared" si="650"/>
        <v>2019</v>
      </c>
    </row>
    <row r="6951" spans="1:18" x14ac:dyDescent="0.25">
      <c r="A6951" s="6" t="s">
        <v>7977</v>
      </c>
      <c r="B6951" s="6" t="s">
        <v>289</v>
      </c>
      <c r="C6951" s="6" t="s">
        <v>242</v>
      </c>
      <c r="D6951" s="6" t="s">
        <v>141</v>
      </c>
      <c r="E6951" s="6" t="s">
        <v>1511</v>
      </c>
      <c r="F6951" s="10">
        <v>43792</v>
      </c>
      <c r="G6951" s="6">
        <v>1</v>
      </c>
      <c r="H6951" s="11">
        <f>VLOOKUP(B6951,[1]!Product_Data[#Data],4,0)</f>
        <v>368</v>
      </c>
      <c r="I6951" s="11">
        <f>VLOOKUP(B6951,[1]!Product_Data[#Data],3,0)</f>
        <v>294</v>
      </c>
      <c r="J6951" s="11">
        <f t="shared" si="651"/>
        <v>294</v>
      </c>
      <c r="K6951" s="11">
        <f t="shared" si="652"/>
        <v>368</v>
      </c>
      <c r="L6951" s="11">
        <f t="shared" si="653"/>
        <v>74</v>
      </c>
      <c r="M6951" t="str">
        <f>VLOOKUP(C6951,[1]!Location_Data[#Data],2,0)</f>
        <v>Downey</v>
      </c>
      <c r="N6951" t="str">
        <f>VLOOKUP(D6951,[1]!Salespeople_Data[#Data],2,0)</f>
        <v>Arthur Mccoy</v>
      </c>
      <c r="O6951" t="str">
        <f>VLOOKUP(E6951,[1]!Customer_Data[#Data],2,0)</f>
        <v>Stephen Larson</v>
      </c>
      <c r="P6951" s="15">
        <f t="shared" si="648"/>
        <v>7</v>
      </c>
      <c r="Q6951">
        <f t="shared" si="649"/>
        <v>11</v>
      </c>
      <c r="R6951">
        <f t="shared" si="650"/>
        <v>2019</v>
      </c>
    </row>
    <row r="6952" spans="1:18" x14ac:dyDescent="0.25">
      <c r="A6952" s="6" t="s">
        <v>7978</v>
      </c>
      <c r="B6952" s="6" t="s">
        <v>33</v>
      </c>
      <c r="C6952" s="6" t="s">
        <v>66</v>
      </c>
      <c r="D6952" s="6" t="s">
        <v>71</v>
      </c>
      <c r="E6952" s="6" t="s">
        <v>1102</v>
      </c>
      <c r="F6952" s="10">
        <v>43679</v>
      </c>
      <c r="G6952" s="6">
        <v>1</v>
      </c>
      <c r="H6952" s="11">
        <f>VLOOKUP(B6952,[1]!Product_Data[#Data],4,0)</f>
        <v>1582</v>
      </c>
      <c r="I6952" s="11">
        <f>VLOOKUP(B6952,[1]!Product_Data[#Data],3,0)</f>
        <v>1234</v>
      </c>
      <c r="J6952" s="11">
        <f t="shared" si="651"/>
        <v>1234</v>
      </c>
      <c r="K6952" s="11">
        <f t="shared" si="652"/>
        <v>1582</v>
      </c>
      <c r="L6952" s="11">
        <f t="shared" si="653"/>
        <v>348</v>
      </c>
      <c r="M6952" t="str">
        <f>VLOOKUP(C6952,[1]!Location_Data[#Data],2,0)</f>
        <v>Ontario</v>
      </c>
      <c r="N6952" t="str">
        <f>VLOOKUP(D6952,[1]!Salespeople_Data[#Data],2,0)</f>
        <v>Gary Rodriguez</v>
      </c>
      <c r="O6952" t="str">
        <f>VLOOKUP(E6952,[1]!Customer_Data[#Data],2,0)</f>
        <v>Brian Taylor</v>
      </c>
      <c r="P6952" s="15">
        <f t="shared" si="648"/>
        <v>6</v>
      </c>
      <c r="Q6952">
        <f t="shared" si="649"/>
        <v>8</v>
      </c>
      <c r="R6952">
        <f t="shared" si="650"/>
        <v>2019</v>
      </c>
    </row>
    <row r="6953" spans="1:18" x14ac:dyDescent="0.25">
      <c r="A6953" s="6" t="s">
        <v>7979</v>
      </c>
      <c r="B6953" s="6" t="s">
        <v>305</v>
      </c>
      <c r="C6953" s="6" t="s">
        <v>519</v>
      </c>
      <c r="D6953" s="6" t="s">
        <v>165</v>
      </c>
      <c r="E6953" s="6" t="s">
        <v>1497</v>
      </c>
      <c r="F6953" s="10">
        <v>43555</v>
      </c>
      <c r="G6953" s="6">
        <v>1</v>
      </c>
      <c r="H6953" s="11">
        <f>VLOOKUP(B6953,[1]!Product_Data[#Data],4,0)</f>
        <v>504</v>
      </c>
      <c r="I6953" s="11">
        <f>VLOOKUP(B6953,[1]!Product_Data[#Data],3,0)</f>
        <v>408</v>
      </c>
      <c r="J6953" s="11">
        <f t="shared" si="651"/>
        <v>408</v>
      </c>
      <c r="K6953" s="11">
        <f t="shared" si="652"/>
        <v>504</v>
      </c>
      <c r="L6953" s="11">
        <f t="shared" si="653"/>
        <v>96</v>
      </c>
      <c r="M6953" t="str">
        <f>VLOOKUP(C6953,[1]!Location_Data[#Data],2,0)</f>
        <v>Anaheim</v>
      </c>
      <c r="N6953" t="str">
        <f>VLOOKUP(D6953,[1]!Salespeople_Data[#Data],2,0)</f>
        <v>Joe Sims</v>
      </c>
      <c r="O6953" t="str">
        <f>VLOOKUP(E6953,[1]!Customer_Data[#Data],2,0)</f>
        <v>Philip Bailey</v>
      </c>
      <c r="P6953" s="15">
        <f t="shared" si="648"/>
        <v>1</v>
      </c>
      <c r="Q6953">
        <f t="shared" si="649"/>
        <v>3</v>
      </c>
      <c r="R6953">
        <f t="shared" si="650"/>
        <v>2019</v>
      </c>
    </row>
    <row r="6954" spans="1:18" x14ac:dyDescent="0.25">
      <c r="A6954" s="6" t="s">
        <v>7980</v>
      </c>
      <c r="B6954" s="6" t="s">
        <v>412</v>
      </c>
      <c r="C6954" s="6" t="s">
        <v>220</v>
      </c>
      <c r="D6954" s="6" t="s">
        <v>35</v>
      </c>
      <c r="E6954" s="6" t="s">
        <v>2133</v>
      </c>
      <c r="F6954" s="10">
        <v>43827</v>
      </c>
      <c r="G6954" s="6">
        <v>3</v>
      </c>
      <c r="H6954" s="11">
        <f>VLOOKUP(B6954,[1]!Product_Data[#Data],4,0)</f>
        <v>2396</v>
      </c>
      <c r="I6954" s="11">
        <f>VLOOKUP(B6954,[1]!Product_Data[#Data],3,0)</f>
        <v>1965</v>
      </c>
      <c r="J6954" s="11">
        <f t="shared" si="651"/>
        <v>5895</v>
      </c>
      <c r="K6954" s="11">
        <f t="shared" si="652"/>
        <v>7188</v>
      </c>
      <c r="L6954" s="11">
        <f t="shared" si="653"/>
        <v>1293</v>
      </c>
      <c r="M6954" t="str">
        <f>VLOOKUP(C6954,[1]!Location_Data[#Data],2,0)</f>
        <v>Modesto</v>
      </c>
      <c r="N6954" t="str">
        <f>VLOOKUP(D6954,[1]!Salespeople_Data[#Data],2,0)</f>
        <v>Charles Harper</v>
      </c>
      <c r="O6954" t="str">
        <f>VLOOKUP(E6954,[1]!Customer_Data[#Data],2,0)</f>
        <v>Willie Mason</v>
      </c>
      <c r="P6954" s="15">
        <f t="shared" si="648"/>
        <v>7</v>
      </c>
      <c r="Q6954">
        <f t="shared" si="649"/>
        <v>12</v>
      </c>
      <c r="R6954">
        <f t="shared" si="650"/>
        <v>2019</v>
      </c>
    </row>
    <row r="6955" spans="1:18" x14ac:dyDescent="0.25">
      <c r="A6955" s="6" t="s">
        <v>7981</v>
      </c>
      <c r="B6955" s="6" t="s">
        <v>104</v>
      </c>
      <c r="C6955" s="6" t="s">
        <v>467</v>
      </c>
      <c r="D6955" s="6" t="s">
        <v>96</v>
      </c>
      <c r="E6955" s="6" t="s">
        <v>812</v>
      </c>
      <c r="F6955" s="10">
        <v>43827</v>
      </c>
      <c r="G6955" s="6">
        <v>1</v>
      </c>
      <c r="H6955" s="11">
        <f>VLOOKUP(B6955,[1]!Product_Data[#Data],4,0)</f>
        <v>1671</v>
      </c>
      <c r="I6955" s="11">
        <f>VLOOKUP(B6955,[1]!Product_Data[#Data],3,0)</f>
        <v>1220</v>
      </c>
      <c r="J6955" s="11">
        <f t="shared" si="651"/>
        <v>1220</v>
      </c>
      <c r="K6955" s="11">
        <f t="shared" si="652"/>
        <v>1671</v>
      </c>
      <c r="L6955" s="11">
        <f t="shared" si="653"/>
        <v>451</v>
      </c>
      <c r="M6955" t="str">
        <f>VLOOKUP(C6955,[1]!Location_Data[#Data],2,0)</f>
        <v>Garden Grove</v>
      </c>
      <c r="N6955" t="str">
        <f>VLOOKUP(D6955,[1]!Salespeople_Data[#Data],2,0)</f>
        <v>Brian Thomas</v>
      </c>
      <c r="O6955" t="str">
        <f>VLOOKUP(E6955,[1]!Customer_Data[#Data],2,0)</f>
        <v>Shawn Reynolds</v>
      </c>
      <c r="P6955" s="15">
        <f t="shared" si="648"/>
        <v>7</v>
      </c>
      <c r="Q6955">
        <f t="shared" si="649"/>
        <v>12</v>
      </c>
      <c r="R6955">
        <f t="shared" si="650"/>
        <v>2019</v>
      </c>
    </row>
    <row r="6956" spans="1:18" x14ac:dyDescent="0.25">
      <c r="A6956" s="6" t="s">
        <v>7982</v>
      </c>
      <c r="B6956" s="6" t="s">
        <v>1149</v>
      </c>
      <c r="C6956" s="6" t="s">
        <v>355</v>
      </c>
      <c r="D6956" s="6" t="s">
        <v>126</v>
      </c>
      <c r="E6956" s="6" t="s">
        <v>2085</v>
      </c>
      <c r="F6956" s="10">
        <v>43676</v>
      </c>
      <c r="G6956" s="6">
        <v>1</v>
      </c>
      <c r="H6956" s="11">
        <f>VLOOKUP(B6956,[1]!Product_Data[#Data],4,0)</f>
        <v>847</v>
      </c>
      <c r="I6956" s="11">
        <f>VLOOKUP(B6956,[1]!Product_Data[#Data],3,0)</f>
        <v>534</v>
      </c>
      <c r="J6956" s="11">
        <f t="shared" si="651"/>
        <v>534</v>
      </c>
      <c r="K6956" s="11">
        <f t="shared" si="652"/>
        <v>847</v>
      </c>
      <c r="L6956" s="11">
        <f t="shared" si="653"/>
        <v>313</v>
      </c>
      <c r="M6956" t="str">
        <f>VLOOKUP(C6956,[1]!Location_Data[#Data],2,0)</f>
        <v>Burbank</v>
      </c>
      <c r="N6956" t="str">
        <f>VLOOKUP(D6956,[1]!Salespeople_Data[#Data],2,0)</f>
        <v>Larry Castillo</v>
      </c>
      <c r="O6956" t="str">
        <f>VLOOKUP(E6956,[1]!Customer_Data[#Data],2,0)</f>
        <v>Jesse Hernandez</v>
      </c>
      <c r="P6956" s="15">
        <f t="shared" si="648"/>
        <v>3</v>
      </c>
      <c r="Q6956">
        <f t="shared" si="649"/>
        <v>7</v>
      </c>
      <c r="R6956">
        <f t="shared" si="650"/>
        <v>2019</v>
      </c>
    </row>
    <row r="6957" spans="1:18" x14ac:dyDescent="0.25">
      <c r="A6957" s="6" t="s">
        <v>7983</v>
      </c>
      <c r="B6957" s="6" t="s">
        <v>33</v>
      </c>
      <c r="C6957" s="6" t="s">
        <v>169</v>
      </c>
      <c r="D6957" s="6" t="s">
        <v>20</v>
      </c>
      <c r="E6957" s="6" t="s">
        <v>1447</v>
      </c>
      <c r="F6957" s="10">
        <v>43721</v>
      </c>
      <c r="G6957" s="6">
        <v>4</v>
      </c>
      <c r="H6957" s="11">
        <f>VLOOKUP(B6957,[1]!Product_Data[#Data],4,0)</f>
        <v>1582</v>
      </c>
      <c r="I6957" s="11">
        <f>VLOOKUP(B6957,[1]!Product_Data[#Data],3,0)</f>
        <v>1234</v>
      </c>
      <c r="J6957" s="11">
        <f t="shared" si="651"/>
        <v>4936</v>
      </c>
      <c r="K6957" s="11">
        <f t="shared" si="652"/>
        <v>6328</v>
      </c>
      <c r="L6957" s="11">
        <f t="shared" si="653"/>
        <v>1392</v>
      </c>
      <c r="M6957" t="str">
        <f>VLOOKUP(C6957,[1]!Location_Data[#Data],2,0)</f>
        <v>Vista</v>
      </c>
      <c r="N6957" t="str">
        <f>VLOOKUP(D6957,[1]!Salespeople_Data[#Data],2,0)</f>
        <v>Joshua Cook</v>
      </c>
      <c r="O6957" t="str">
        <f>VLOOKUP(E6957,[1]!Customer_Data[#Data],2,0)</f>
        <v>Peter Wells</v>
      </c>
      <c r="P6957" s="15">
        <f t="shared" si="648"/>
        <v>6</v>
      </c>
      <c r="Q6957">
        <f t="shared" si="649"/>
        <v>9</v>
      </c>
      <c r="R6957">
        <f t="shared" si="650"/>
        <v>2019</v>
      </c>
    </row>
    <row r="6958" spans="1:18" x14ac:dyDescent="0.25">
      <c r="A6958" s="6" t="s">
        <v>7984</v>
      </c>
      <c r="B6958" s="6" t="s">
        <v>152</v>
      </c>
      <c r="C6958" s="6" t="s">
        <v>643</v>
      </c>
      <c r="D6958" s="6" t="s">
        <v>126</v>
      </c>
      <c r="E6958" s="6" t="s">
        <v>726</v>
      </c>
      <c r="F6958" s="10">
        <v>43788</v>
      </c>
      <c r="G6958" s="6">
        <v>1</v>
      </c>
      <c r="H6958" s="11">
        <f>VLOOKUP(B6958,[1]!Product_Data[#Data],4,0)</f>
        <v>951</v>
      </c>
      <c r="I6958" s="11">
        <f>VLOOKUP(B6958,[1]!Product_Data[#Data],3,0)</f>
        <v>504</v>
      </c>
      <c r="J6958" s="11">
        <f t="shared" si="651"/>
        <v>504</v>
      </c>
      <c r="K6958" s="11">
        <f t="shared" si="652"/>
        <v>951</v>
      </c>
      <c r="L6958" s="11">
        <f t="shared" si="653"/>
        <v>447</v>
      </c>
      <c r="M6958" t="str">
        <f>VLOOKUP(C6958,[1]!Location_Data[#Data],2,0)</f>
        <v>Hayward</v>
      </c>
      <c r="N6958" t="str">
        <f>VLOOKUP(D6958,[1]!Salespeople_Data[#Data],2,0)</f>
        <v>Larry Castillo</v>
      </c>
      <c r="O6958" t="str">
        <f>VLOOKUP(E6958,[1]!Customer_Data[#Data],2,0)</f>
        <v>Phillip Tucker</v>
      </c>
      <c r="P6958" s="15">
        <f t="shared" si="648"/>
        <v>3</v>
      </c>
      <c r="Q6958">
        <f t="shared" si="649"/>
        <v>11</v>
      </c>
      <c r="R6958">
        <f t="shared" si="650"/>
        <v>2019</v>
      </c>
    </row>
    <row r="6959" spans="1:18" x14ac:dyDescent="0.25">
      <c r="A6959" s="6" t="s">
        <v>7985</v>
      </c>
      <c r="B6959" s="6" t="s">
        <v>373</v>
      </c>
      <c r="C6959" s="6" t="s">
        <v>120</v>
      </c>
      <c r="D6959" s="6" t="s">
        <v>257</v>
      </c>
      <c r="E6959" s="6" t="s">
        <v>160</v>
      </c>
      <c r="F6959" s="10">
        <v>43593</v>
      </c>
      <c r="G6959" s="6">
        <v>2</v>
      </c>
      <c r="H6959" s="11">
        <f>VLOOKUP(B6959,[1]!Product_Data[#Data],4,0)</f>
        <v>2182</v>
      </c>
      <c r="I6959" s="11">
        <f>VLOOKUP(B6959,[1]!Product_Data[#Data],3,0)</f>
        <v>1200</v>
      </c>
      <c r="J6959" s="11">
        <f t="shared" si="651"/>
        <v>2400</v>
      </c>
      <c r="K6959" s="11">
        <f t="shared" si="652"/>
        <v>4364</v>
      </c>
      <c r="L6959" s="11">
        <f t="shared" si="653"/>
        <v>1964</v>
      </c>
      <c r="M6959" t="str">
        <f>VLOOKUP(C6959,[1]!Location_Data[#Data],2,0)</f>
        <v>Elk Grove</v>
      </c>
      <c r="N6959" t="str">
        <f>VLOOKUP(D6959,[1]!Salespeople_Data[#Data],2,0)</f>
        <v>Jerry Perry</v>
      </c>
      <c r="O6959" t="str">
        <f>VLOOKUP(E6959,[1]!Customer_Data[#Data],2,0)</f>
        <v>Scott Roberts</v>
      </c>
      <c r="P6959" s="15">
        <f t="shared" si="648"/>
        <v>4</v>
      </c>
      <c r="Q6959">
        <f t="shared" si="649"/>
        <v>5</v>
      </c>
      <c r="R6959">
        <f t="shared" si="650"/>
        <v>2019</v>
      </c>
    </row>
    <row r="6960" spans="1:18" x14ac:dyDescent="0.25">
      <c r="A6960" s="6" t="s">
        <v>7986</v>
      </c>
      <c r="B6960" s="6" t="s">
        <v>361</v>
      </c>
      <c r="C6960" s="6" t="s">
        <v>204</v>
      </c>
      <c r="D6960" s="6" t="s">
        <v>269</v>
      </c>
      <c r="E6960" s="6" t="s">
        <v>963</v>
      </c>
      <c r="F6960" s="10">
        <v>43586</v>
      </c>
      <c r="G6960" s="6">
        <v>1</v>
      </c>
      <c r="H6960" s="11">
        <f>VLOOKUP(B6960,[1]!Product_Data[#Data],4,0)</f>
        <v>1338</v>
      </c>
      <c r="I6960" s="11">
        <f>VLOOKUP(B6960,[1]!Product_Data[#Data],3,0)</f>
        <v>682</v>
      </c>
      <c r="J6960" s="11">
        <f t="shared" si="651"/>
        <v>682</v>
      </c>
      <c r="K6960" s="11">
        <f t="shared" si="652"/>
        <v>1338</v>
      </c>
      <c r="L6960" s="11">
        <f t="shared" si="653"/>
        <v>656</v>
      </c>
      <c r="M6960" t="str">
        <f>VLOOKUP(C6960,[1]!Location_Data[#Data],2,0)</f>
        <v>Corona</v>
      </c>
      <c r="N6960" t="str">
        <f>VLOOKUP(D6960,[1]!Salespeople_Data[#Data],2,0)</f>
        <v>Kevin Butler</v>
      </c>
      <c r="O6960" t="str">
        <f>VLOOKUP(E6960,[1]!Customer_Data[#Data],2,0)</f>
        <v>Ralph Oliver</v>
      </c>
      <c r="P6960" s="15">
        <f t="shared" si="648"/>
        <v>4</v>
      </c>
      <c r="Q6960">
        <f t="shared" si="649"/>
        <v>5</v>
      </c>
      <c r="R6960">
        <f t="shared" si="650"/>
        <v>2019</v>
      </c>
    </row>
    <row r="6961" spans="1:18" x14ac:dyDescent="0.25">
      <c r="A6961" s="6" t="s">
        <v>7987</v>
      </c>
      <c r="B6961" s="6" t="s">
        <v>223</v>
      </c>
      <c r="C6961" s="6" t="s">
        <v>211</v>
      </c>
      <c r="D6961" s="6" t="s">
        <v>40</v>
      </c>
      <c r="E6961" s="6" t="s">
        <v>1556</v>
      </c>
      <c r="F6961" s="10">
        <v>43596</v>
      </c>
      <c r="G6961" s="6">
        <v>1</v>
      </c>
      <c r="H6961" s="11">
        <f>VLOOKUP(B6961,[1]!Product_Data[#Data],4,0)</f>
        <v>799</v>
      </c>
      <c r="I6961" s="11">
        <f>VLOOKUP(B6961,[1]!Product_Data[#Data],3,0)</f>
        <v>455</v>
      </c>
      <c r="J6961" s="11">
        <f t="shared" si="651"/>
        <v>455</v>
      </c>
      <c r="K6961" s="11">
        <f t="shared" si="652"/>
        <v>799</v>
      </c>
      <c r="L6961" s="11">
        <f t="shared" si="653"/>
        <v>344</v>
      </c>
      <c r="M6961" t="str">
        <f>VLOOKUP(C6961,[1]!Location_Data[#Data],2,0)</f>
        <v>Chula Vista</v>
      </c>
      <c r="N6961" t="str">
        <f>VLOOKUP(D6961,[1]!Salespeople_Data[#Data],2,0)</f>
        <v>Brian Hansen</v>
      </c>
      <c r="O6961" t="str">
        <f>VLOOKUP(E6961,[1]!Customer_Data[#Data],2,0)</f>
        <v>Frank Brown</v>
      </c>
      <c r="P6961" s="15">
        <f t="shared" si="648"/>
        <v>7</v>
      </c>
      <c r="Q6961">
        <f t="shared" si="649"/>
        <v>5</v>
      </c>
      <c r="R6961">
        <f t="shared" si="650"/>
        <v>2019</v>
      </c>
    </row>
    <row r="6962" spans="1:18" x14ac:dyDescent="0.25">
      <c r="A6962" s="6" t="s">
        <v>7988</v>
      </c>
      <c r="B6962" s="6" t="s">
        <v>603</v>
      </c>
      <c r="C6962" s="6" t="s">
        <v>62</v>
      </c>
      <c r="D6962" s="6" t="s">
        <v>146</v>
      </c>
      <c r="E6962" s="6" t="s">
        <v>706</v>
      </c>
      <c r="F6962" s="10">
        <v>43549</v>
      </c>
      <c r="G6962" s="6">
        <v>4</v>
      </c>
      <c r="H6962" s="11">
        <f>VLOOKUP(B6962,[1]!Product_Data[#Data],4,0)</f>
        <v>2495</v>
      </c>
      <c r="I6962" s="11">
        <f>VLOOKUP(B6962,[1]!Product_Data[#Data],3,0)</f>
        <v>1896</v>
      </c>
      <c r="J6962" s="11">
        <f t="shared" si="651"/>
        <v>7584</v>
      </c>
      <c r="K6962" s="11">
        <f t="shared" si="652"/>
        <v>9980</v>
      </c>
      <c r="L6962" s="11">
        <f t="shared" si="653"/>
        <v>2396</v>
      </c>
      <c r="M6962" t="str">
        <f>VLOOKUP(C6962,[1]!Location_Data[#Data],2,0)</f>
        <v>Fairfield</v>
      </c>
      <c r="N6962" t="str">
        <f>VLOOKUP(D6962,[1]!Salespeople_Data[#Data],2,0)</f>
        <v>Carl Elliott</v>
      </c>
      <c r="O6962" t="str">
        <f>VLOOKUP(E6962,[1]!Customer_Data[#Data],2,0)</f>
        <v>Kenneth Foster</v>
      </c>
      <c r="P6962" s="15">
        <f t="shared" si="648"/>
        <v>2</v>
      </c>
      <c r="Q6962">
        <f t="shared" si="649"/>
        <v>3</v>
      </c>
      <c r="R6962">
        <f t="shared" si="650"/>
        <v>2019</v>
      </c>
    </row>
    <row r="6963" spans="1:18" x14ac:dyDescent="0.25">
      <c r="A6963" s="6" t="s">
        <v>7989</v>
      </c>
      <c r="B6963" s="6" t="s">
        <v>56</v>
      </c>
      <c r="C6963" s="6" t="s">
        <v>242</v>
      </c>
      <c r="D6963" s="6" t="s">
        <v>141</v>
      </c>
      <c r="E6963" s="6" t="s">
        <v>540</v>
      </c>
      <c r="F6963" s="10">
        <v>43816</v>
      </c>
      <c r="G6963" s="6">
        <v>1</v>
      </c>
      <c r="H6963" s="11">
        <f>VLOOKUP(B6963,[1]!Product_Data[#Data],4,0)</f>
        <v>1848</v>
      </c>
      <c r="I6963" s="11">
        <f>VLOOKUP(B6963,[1]!Product_Data[#Data],3,0)</f>
        <v>1294</v>
      </c>
      <c r="J6963" s="11">
        <f t="shared" si="651"/>
        <v>1294</v>
      </c>
      <c r="K6963" s="11">
        <f t="shared" si="652"/>
        <v>1848</v>
      </c>
      <c r="L6963" s="11">
        <f t="shared" si="653"/>
        <v>554</v>
      </c>
      <c r="M6963" t="str">
        <f>VLOOKUP(C6963,[1]!Location_Data[#Data],2,0)</f>
        <v>Downey</v>
      </c>
      <c r="N6963" t="str">
        <f>VLOOKUP(D6963,[1]!Salespeople_Data[#Data],2,0)</f>
        <v>Arthur Mccoy</v>
      </c>
      <c r="O6963" t="str">
        <f>VLOOKUP(E6963,[1]!Customer_Data[#Data],2,0)</f>
        <v>Billy Reid</v>
      </c>
      <c r="P6963" s="15">
        <f t="shared" si="648"/>
        <v>3</v>
      </c>
      <c r="Q6963">
        <f t="shared" si="649"/>
        <v>12</v>
      </c>
      <c r="R6963">
        <f t="shared" si="650"/>
        <v>2019</v>
      </c>
    </row>
    <row r="6964" spans="1:18" x14ac:dyDescent="0.25">
      <c r="A6964" s="6" t="s">
        <v>7990</v>
      </c>
      <c r="B6964" s="6" t="s">
        <v>256</v>
      </c>
      <c r="C6964" s="6" t="s">
        <v>29</v>
      </c>
      <c r="D6964" s="6" t="s">
        <v>96</v>
      </c>
      <c r="E6964" s="6" t="s">
        <v>287</v>
      </c>
      <c r="F6964" s="10">
        <v>43809</v>
      </c>
      <c r="G6964" s="6">
        <v>2</v>
      </c>
      <c r="H6964" s="11">
        <f>VLOOKUP(B6964,[1]!Product_Data[#Data],4,0)</f>
        <v>596</v>
      </c>
      <c r="I6964" s="11">
        <f>VLOOKUP(B6964,[1]!Product_Data[#Data],3,0)</f>
        <v>358</v>
      </c>
      <c r="J6964" s="11">
        <f t="shared" si="651"/>
        <v>716</v>
      </c>
      <c r="K6964" s="11">
        <f t="shared" si="652"/>
        <v>1192</v>
      </c>
      <c r="L6964" s="11">
        <f t="shared" si="653"/>
        <v>476</v>
      </c>
      <c r="M6964" t="str">
        <f>VLOOKUP(C6964,[1]!Location_Data[#Data],2,0)</f>
        <v>Santa Ana</v>
      </c>
      <c r="N6964" t="str">
        <f>VLOOKUP(D6964,[1]!Salespeople_Data[#Data],2,0)</f>
        <v>Brian Thomas</v>
      </c>
      <c r="O6964" t="str">
        <f>VLOOKUP(E6964,[1]!Customer_Data[#Data],2,0)</f>
        <v>Billy Miller</v>
      </c>
      <c r="P6964" s="15">
        <f t="shared" si="648"/>
        <v>3</v>
      </c>
      <c r="Q6964">
        <f t="shared" si="649"/>
        <v>12</v>
      </c>
      <c r="R6964">
        <f t="shared" si="650"/>
        <v>2019</v>
      </c>
    </row>
    <row r="6965" spans="1:18" x14ac:dyDescent="0.25">
      <c r="A6965" s="6" t="s">
        <v>7991</v>
      </c>
      <c r="B6965" s="6" t="s">
        <v>457</v>
      </c>
      <c r="C6965" s="6" t="s">
        <v>643</v>
      </c>
      <c r="D6965" s="6" t="s">
        <v>49</v>
      </c>
      <c r="E6965" s="6" t="s">
        <v>2609</v>
      </c>
      <c r="F6965" s="10">
        <v>43744</v>
      </c>
      <c r="G6965" s="6">
        <v>2</v>
      </c>
      <c r="H6965" s="11">
        <f>VLOOKUP(B6965,[1]!Product_Data[#Data],4,0)</f>
        <v>947</v>
      </c>
      <c r="I6965" s="11">
        <f>VLOOKUP(B6965,[1]!Product_Data[#Data],3,0)</f>
        <v>786</v>
      </c>
      <c r="J6965" s="11">
        <f t="shared" si="651"/>
        <v>1572</v>
      </c>
      <c r="K6965" s="11">
        <f t="shared" si="652"/>
        <v>1894</v>
      </c>
      <c r="L6965" s="11">
        <f t="shared" si="653"/>
        <v>322</v>
      </c>
      <c r="M6965" t="str">
        <f>VLOOKUP(C6965,[1]!Location_Data[#Data],2,0)</f>
        <v>Hayward</v>
      </c>
      <c r="N6965" t="str">
        <f>VLOOKUP(D6965,[1]!Salespeople_Data[#Data],2,0)</f>
        <v>Walter Cook</v>
      </c>
      <c r="O6965" t="str">
        <f>VLOOKUP(E6965,[1]!Customer_Data[#Data],2,0)</f>
        <v>Steve Diaz</v>
      </c>
      <c r="P6965" s="15">
        <f t="shared" si="648"/>
        <v>1</v>
      </c>
      <c r="Q6965">
        <f t="shared" si="649"/>
        <v>10</v>
      </c>
      <c r="R6965">
        <f t="shared" si="650"/>
        <v>2019</v>
      </c>
    </row>
    <row r="6966" spans="1:18" x14ac:dyDescent="0.25">
      <c r="A6966" s="6" t="s">
        <v>7992</v>
      </c>
      <c r="B6966" s="6" t="s">
        <v>275</v>
      </c>
      <c r="C6966" s="6" t="s">
        <v>242</v>
      </c>
      <c r="D6966" s="6" t="s">
        <v>345</v>
      </c>
      <c r="E6966" s="6" t="s">
        <v>1790</v>
      </c>
      <c r="F6966" s="10">
        <v>43767</v>
      </c>
      <c r="G6966" s="6">
        <v>1</v>
      </c>
      <c r="H6966" s="11">
        <f>VLOOKUP(B6966,[1]!Product_Data[#Data],4,0)</f>
        <v>2353</v>
      </c>
      <c r="I6966" s="11">
        <f>VLOOKUP(B6966,[1]!Product_Data[#Data],3,0)</f>
        <v>1788</v>
      </c>
      <c r="J6966" s="11">
        <f t="shared" si="651"/>
        <v>1788</v>
      </c>
      <c r="K6966" s="11">
        <f t="shared" si="652"/>
        <v>2353</v>
      </c>
      <c r="L6966" s="11">
        <f t="shared" si="653"/>
        <v>565</v>
      </c>
      <c r="M6966" t="str">
        <f>VLOOKUP(C6966,[1]!Location_Data[#Data],2,0)</f>
        <v>Downey</v>
      </c>
      <c r="N6966" t="str">
        <f>VLOOKUP(D6966,[1]!Salespeople_Data[#Data],2,0)</f>
        <v>Larry Marshall</v>
      </c>
      <c r="O6966" t="str">
        <f>VLOOKUP(E6966,[1]!Customer_Data[#Data],2,0)</f>
        <v>Alan Parker</v>
      </c>
      <c r="P6966" s="15">
        <f t="shared" si="648"/>
        <v>3</v>
      </c>
      <c r="Q6966">
        <f t="shared" si="649"/>
        <v>10</v>
      </c>
      <c r="R6966">
        <f t="shared" si="650"/>
        <v>2019</v>
      </c>
    </row>
    <row r="6967" spans="1:18" x14ac:dyDescent="0.25">
      <c r="A6967" s="6" t="s">
        <v>7993</v>
      </c>
      <c r="B6967" s="6" t="s">
        <v>47</v>
      </c>
      <c r="C6967" s="6" t="s">
        <v>115</v>
      </c>
      <c r="D6967" s="6" t="s">
        <v>159</v>
      </c>
      <c r="E6967" s="6" t="s">
        <v>594</v>
      </c>
      <c r="F6967" s="10">
        <v>43726</v>
      </c>
      <c r="G6967" s="6">
        <v>3</v>
      </c>
      <c r="H6967" s="11">
        <f>VLOOKUP(B6967,[1]!Product_Data[#Data],4,0)</f>
        <v>1812</v>
      </c>
      <c r="I6967" s="11">
        <f>VLOOKUP(B6967,[1]!Product_Data[#Data],3,0)</f>
        <v>1305</v>
      </c>
      <c r="J6967" s="11">
        <f t="shared" si="651"/>
        <v>3915</v>
      </c>
      <c r="K6967" s="11">
        <f t="shared" si="652"/>
        <v>5436</v>
      </c>
      <c r="L6967" s="11">
        <f t="shared" si="653"/>
        <v>1521</v>
      </c>
      <c r="M6967" t="str">
        <f>VLOOKUP(C6967,[1]!Location_Data[#Data],2,0)</f>
        <v>Glendale</v>
      </c>
      <c r="N6967" t="str">
        <f>VLOOKUP(D6967,[1]!Salespeople_Data[#Data],2,0)</f>
        <v>Bobby Russell</v>
      </c>
      <c r="O6967" t="str">
        <f>VLOOKUP(E6967,[1]!Customer_Data[#Data],2,0)</f>
        <v>Henry Andrews</v>
      </c>
      <c r="P6967" s="15">
        <f t="shared" si="648"/>
        <v>4</v>
      </c>
      <c r="Q6967">
        <f t="shared" si="649"/>
        <v>9</v>
      </c>
      <c r="R6967">
        <f t="shared" si="650"/>
        <v>2019</v>
      </c>
    </row>
    <row r="6968" spans="1:18" x14ac:dyDescent="0.25">
      <c r="A6968" s="6" t="s">
        <v>7994</v>
      </c>
      <c r="B6968" s="6" t="s">
        <v>389</v>
      </c>
      <c r="C6968" s="6" t="s">
        <v>527</v>
      </c>
      <c r="D6968" s="6" t="s">
        <v>159</v>
      </c>
      <c r="E6968" s="6" t="s">
        <v>2282</v>
      </c>
      <c r="F6968" s="10">
        <v>43675</v>
      </c>
      <c r="G6968" s="6">
        <v>2</v>
      </c>
      <c r="H6968" s="11">
        <f>VLOOKUP(B6968,[1]!Product_Data[#Data],4,0)</f>
        <v>1367</v>
      </c>
      <c r="I6968" s="11">
        <f>VLOOKUP(B6968,[1]!Product_Data[#Data],3,0)</f>
        <v>984</v>
      </c>
      <c r="J6968" s="11">
        <f t="shared" si="651"/>
        <v>1968</v>
      </c>
      <c r="K6968" s="11">
        <f t="shared" si="652"/>
        <v>2734</v>
      </c>
      <c r="L6968" s="11">
        <f t="shared" si="653"/>
        <v>766</v>
      </c>
      <c r="M6968" t="str">
        <f>VLOOKUP(C6968,[1]!Location_Data[#Data],2,0)</f>
        <v>Stockton</v>
      </c>
      <c r="N6968" t="str">
        <f>VLOOKUP(D6968,[1]!Salespeople_Data[#Data],2,0)</f>
        <v>Bobby Russell</v>
      </c>
      <c r="O6968" t="str">
        <f>VLOOKUP(E6968,[1]!Customer_Data[#Data],2,0)</f>
        <v>Shawn Torres</v>
      </c>
      <c r="P6968" s="15">
        <f t="shared" si="648"/>
        <v>2</v>
      </c>
      <c r="Q6968">
        <f t="shared" si="649"/>
        <v>7</v>
      </c>
      <c r="R6968">
        <f t="shared" si="650"/>
        <v>2019</v>
      </c>
    </row>
    <row r="6969" spans="1:18" x14ac:dyDescent="0.25">
      <c r="A6969" s="6" t="s">
        <v>7995</v>
      </c>
      <c r="B6969" s="6" t="s">
        <v>43</v>
      </c>
      <c r="C6969" s="6" t="s">
        <v>195</v>
      </c>
      <c r="D6969" s="6" t="s">
        <v>159</v>
      </c>
      <c r="E6969" s="6" t="s">
        <v>3085</v>
      </c>
      <c r="F6969" s="10">
        <v>43507</v>
      </c>
      <c r="G6969" s="6">
        <v>1</v>
      </c>
      <c r="H6969" s="11">
        <f>VLOOKUP(B6969,[1]!Product_Data[#Data],4,0)</f>
        <v>356</v>
      </c>
      <c r="I6969" s="11">
        <f>VLOOKUP(B6969,[1]!Product_Data[#Data],3,0)</f>
        <v>292</v>
      </c>
      <c r="J6969" s="11">
        <f t="shared" si="651"/>
        <v>292</v>
      </c>
      <c r="K6969" s="11">
        <f t="shared" si="652"/>
        <v>356</v>
      </c>
      <c r="L6969" s="11">
        <f t="shared" si="653"/>
        <v>64</v>
      </c>
      <c r="M6969" t="str">
        <f>VLOOKUP(C6969,[1]!Location_Data[#Data],2,0)</f>
        <v>Pomona</v>
      </c>
      <c r="N6969" t="str">
        <f>VLOOKUP(D6969,[1]!Salespeople_Data[#Data],2,0)</f>
        <v>Bobby Russell</v>
      </c>
      <c r="O6969" t="str">
        <f>VLOOKUP(E6969,[1]!Customer_Data[#Data],2,0)</f>
        <v>Eugene Ryan</v>
      </c>
      <c r="P6969" s="15">
        <f t="shared" si="648"/>
        <v>2</v>
      </c>
      <c r="Q6969">
        <f t="shared" si="649"/>
        <v>2</v>
      </c>
      <c r="R6969">
        <f t="shared" si="650"/>
        <v>2019</v>
      </c>
    </row>
    <row r="6970" spans="1:18" x14ac:dyDescent="0.25">
      <c r="A6970" s="6" t="s">
        <v>7996</v>
      </c>
      <c r="B6970" s="6" t="s">
        <v>925</v>
      </c>
      <c r="C6970" s="6" t="s">
        <v>140</v>
      </c>
      <c r="D6970" s="6" t="s">
        <v>165</v>
      </c>
      <c r="E6970" s="6" t="s">
        <v>1804</v>
      </c>
      <c r="F6970" s="10">
        <v>43609</v>
      </c>
      <c r="G6970" s="6">
        <v>2</v>
      </c>
      <c r="H6970" s="11">
        <f>VLOOKUP(B6970,[1]!Product_Data[#Data],4,0)</f>
        <v>136</v>
      </c>
      <c r="I6970" s="11">
        <f>VLOOKUP(B6970,[1]!Product_Data[#Data],3,0)</f>
        <v>72</v>
      </c>
      <c r="J6970" s="11">
        <f t="shared" si="651"/>
        <v>144</v>
      </c>
      <c r="K6970" s="11">
        <f t="shared" si="652"/>
        <v>272</v>
      </c>
      <c r="L6970" s="11">
        <f t="shared" si="653"/>
        <v>128</v>
      </c>
      <c r="M6970" t="str">
        <f>VLOOKUP(C6970,[1]!Location_Data[#Data],2,0)</f>
        <v>Salinas</v>
      </c>
      <c r="N6970" t="str">
        <f>VLOOKUP(D6970,[1]!Salespeople_Data[#Data],2,0)</f>
        <v>Joe Sims</v>
      </c>
      <c r="O6970" t="str">
        <f>VLOOKUP(E6970,[1]!Customer_Data[#Data],2,0)</f>
        <v>Larry Ray</v>
      </c>
      <c r="P6970" s="15">
        <f t="shared" si="648"/>
        <v>6</v>
      </c>
      <c r="Q6970">
        <f t="shared" si="649"/>
        <v>5</v>
      </c>
      <c r="R6970">
        <f t="shared" si="650"/>
        <v>2019</v>
      </c>
    </row>
    <row r="6971" spans="1:18" x14ac:dyDescent="0.25">
      <c r="A6971" s="6" t="s">
        <v>7997</v>
      </c>
      <c r="B6971" s="6" t="s">
        <v>23</v>
      </c>
      <c r="C6971" s="6" t="s">
        <v>302</v>
      </c>
      <c r="D6971" s="6" t="s">
        <v>191</v>
      </c>
      <c r="E6971" s="6" t="s">
        <v>2609</v>
      </c>
      <c r="F6971" s="10">
        <v>43592</v>
      </c>
      <c r="G6971" s="6">
        <v>1</v>
      </c>
      <c r="H6971" s="11">
        <f>VLOOKUP(B6971,[1]!Product_Data[#Data],4,0)</f>
        <v>1052</v>
      </c>
      <c r="I6971" s="11">
        <f>VLOOKUP(B6971,[1]!Product_Data[#Data],3,0)</f>
        <v>589</v>
      </c>
      <c r="J6971" s="11">
        <f t="shared" si="651"/>
        <v>589</v>
      </c>
      <c r="K6971" s="11">
        <f t="shared" si="652"/>
        <v>1052</v>
      </c>
      <c r="L6971" s="11">
        <f t="shared" si="653"/>
        <v>463</v>
      </c>
      <c r="M6971" t="str">
        <f>VLOOKUP(C6971,[1]!Location_Data[#Data],2,0)</f>
        <v>Santa Rosa</v>
      </c>
      <c r="N6971" t="str">
        <f>VLOOKUP(D6971,[1]!Salespeople_Data[#Data],2,0)</f>
        <v>Robert Reed</v>
      </c>
      <c r="O6971" t="str">
        <f>VLOOKUP(E6971,[1]!Customer_Data[#Data],2,0)</f>
        <v>Steve Diaz</v>
      </c>
      <c r="P6971" s="15">
        <f t="shared" si="648"/>
        <v>3</v>
      </c>
      <c r="Q6971">
        <f t="shared" si="649"/>
        <v>5</v>
      </c>
      <c r="R6971">
        <f t="shared" si="650"/>
        <v>2019</v>
      </c>
    </row>
    <row r="6972" spans="1:18" x14ac:dyDescent="0.25">
      <c r="A6972" s="6" t="s">
        <v>7998</v>
      </c>
      <c r="B6972" s="6" t="s">
        <v>94</v>
      </c>
      <c r="C6972" s="6" t="s">
        <v>316</v>
      </c>
      <c r="D6972" s="6" t="s">
        <v>20</v>
      </c>
      <c r="E6972" s="6" t="s">
        <v>1244</v>
      </c>
      <c r="F6972" s="10">
        <v>43720</v>
      </c>
      <c r="G6972" s="6">
        <v>1</v>
      </c>
      <c r="H6972" s="11">
        <f>VLOOKUP(B6972,[1]!Product_Data[#Data],4,0)</f>
        <v>1639</v>
      </c>
      <c r="I6972" s="11">
        <f>VLOOKUP(B6972,[1]!Product_Data[#Data],3,0)</f>
        <v>1295</v>
      </c>
      <c r="J6972" s="11">
        <f t="shared" si="651"/>
        <v>1295</v>
      </c>
      <c r="K6972" s="11">
        <f t="shared" si="652"/>
        <v>1639</v>
      </c>
      <c r="L6972" s="11">
        <f t="shared" si="653"/>
        <v>344</v>
      </c>
      <c r="M6972" t="str">
        <f>VLOOKUP(C6972,[1]!Location_Data[#Data],2,0)</f>
        <v>East Los Angeles</v>
      </c>
      <c r="N6972" t="str">
        <f>VLOOKUP(D6972,[1]!Salespeople_Data[#Data],2,0)</f>
        <v>Joshua Cook</v>
      </c>
      <c r="O6972" t="str">
        <f>VLOOKUP(E6972,[1]!Customer_Data[#Data],2,0)</f>
        <v>Jesse Garrett</v>
      </c>
      <c r="P6972" s="15">
        <f t="shared" si="648"/>
        <v>5</v>
      </c>
      <c r="Q6972">
        <f t="shared" si="649"/>
        <v>9</v>
      </c>
      <c r="R6972">
        <f t="shared" si="650"/>
        <v>2019</v>
      </c>
    </row>
    <row r="6973" spans="1:18" x14ac:dyDescent="0.25">
      <c r="A6973" s="6" t="s">
        <v>7999</v>
      </c>
      <c r="B6973" s="6" t="s">
        <v>13</v>
      </c>
      <c r="C6973" s="6" t="s">
        <v>249</v>
      </c>
      <c r="D6973" s="6" t="s">
        <v>40</v>
      </c>
      <c r="E6973" s="6" t="s">
        <v>1708</v>
      </c>
      <c r="F6973" s="10">
        <v>43828</v>
      </c>
      <c r="G6973" s="6">
        <v>1</v>
      </c>
      <c r="H6973" s="11">
        <f>VLOOKUP(B6973,[1]!Product_Data[#Data],4,0)</f>
        <v>1022</v>
      </c>
      <c r="I6973" s="11">
        <f>VLOOKUP(B6973,[1]!Product_Data[#Data],3,0)</f>
        <v>818</v>
      </c>
      <c r="J6973" s="11">
        <f t="shared" si="651"/>
        <v>818</v>
      </c>
      <c r="K6973" s="11">
        <f t="shared" si="652"/>
        <v>1022</v>
      </c>
      <c r="L6973" s="11">
        <f t="shared" si="653"/>
        <v>204</v>
      </c>
      <c r="M6973" t="str">
        <f>VLOOKUP(C6973,[1]!Location_Data[#Data],2,0)</f>
        <v>Roseville</v>
      </c>
      <c r="N6973" t="str">
        <f>VLOOKUP(D6973,[1]!Salespeople_Data[#Data],2,0)</f>
        <v>Brian Hansen</v>
      </c>
      <c r="O6973" t="str">
        <f>VLOOKUP(E6973,[1]!Customer_Data[#Data],2,0)</f>
        <v>Jason Diaz</v>
      </c>
      <c r="P6973" s="15">
        <f t="shared" si="648"/>
        <v>1</v>
      </c>
      <c r="Q6973">
        <f t="shared" si="649"/>
        <v>12</v>
      </c>
      <c r="R6973">
        <f t="shared" si="650"/>
        <v>2019</v>
      </c>
    </row>
    <row r="6974" spans="1:18" x14ac:dyDescent="0.25">
      <c r="A6974" s="6" t="s">
        <v>8000</v>
      </c>
      <c r="B6974" s="6" t="s">
        <v>668</v>
      </c>
      <c r="C6974" s="6" t="s">
        <v>392</v>
      </c>
      <c r="D6974" s="6" t="s">
        <v>101</v>
      </c>
      <c r="E6974" s="6" t="s">
        <v>261</v>
      </c>
      <c r="F6974" s="10">
        <v>43654</v>
      </c>
      <c r="G6974" s="6">
        <v>3</v>
      </c>
      <c r="H6974" s="11">
        <f>VLOOKUP(B6974,[1]!Product_Data[#Data],4,0)</f>
        <v>181</v>
      </c>
      <c r="I6974" s="11">
        <f>VLOOKUP(B6974,[1]!Product_Data[#Data],3,0)</f>
        <v>130</v>
      </c>
      <c r="J6974" s="11">
        <f t="shared" si="651"/>
        <v>390</v>
      </c>
      <c r="K6974" s="11">
        <f t="shared" si="652"/>
        <v>543</v>
      </c>
      <c r="L6974" s="11">
        <f t="shared" si="653"/>
        <v>153</v>
      </c>
      <c r="M6974" t="str">
        <f>VLOOKUP(C6974,[1]!Location_Data[#Data],2,0)</f>
        <v>Visalia</v>
      </c>
      <c r="N6974" t="str">
        <f>VLOOKUP(D6974,[1]!Salespeople_Data[#Data],2,0)</f>
        <v>Scott Clark</v>
      </c>
      <c r="O6974" t="str">
        <f>VLOOKUP(E6974,[1]!Customer_Data[#Data],2,0)</f>
        <v>Keith Hamilton</v>
      </c>
      <c r="P6974" s="15">
        <f t="shared" si="648"/>
        <v>2</v>
      </c>
      <c r="Q6974">
        <f t="shared" si="649"/>
        <v>7</v>
      </c>
      <c r="R6974">
        <f t="shared" si="650"/>
        <v>2019</v>
      </c>
    </row>
    <row r="6975" spans="1:18" x14ac:dyDescent="0.25">
      <c r="A6975" s="6" t="s">
        <v>8001</v>
      </c>
      <c r="B6975" s="6" t="s">
        <v>23</v>
      </c>
      <c r="C6975" s="6" t="s">
        <v>174</v>
      </c>
      <c r="D6975" s="6" t="s">
        <v>25</v>
      </c>
      <c r="E6975" s="6" t="s">
        <v>1483</v>
      </c>
      <c r="F6975" s="10">
        <v>43468</v>
      </c>
      <c r="G6975" s="6">
        <v>4</v>
      </c>
      <c r="H6975" s="11">
        <f>VLOOKUP(B6975,[1]!Product_Data[#Data],4,0)</f>
        <v>1052</v>
      </c>
      <c r="I6975" s="11">
        <f>VLOOKUP(B6975,[1]!Product_Data[#Data],3,0)</f>
        <v>589</v>
      </c>
      <c r="J6975" s="11">
        <f t="shared" si="651"/>
        <v>2356</v>
      </c>
      <c r="K6975" s="11">
        <f t="shared" si="652"/>
        <v>4208</v>
      </c>
      <c r="L6975" s="11">
        <f t="shared" si="653"/>
        <v>1852</v>
      </c>
      <c r="M6975" t="str">
        <f>VLOOKUP(C6975,[1]!Location_Data[#Data],2,0)</f>
        <v>Norwalk</v>
      </c>
      <c r="N6975" t="str">
        <f>VLOOKUP(D6975,[1]!Salespeople_Data[#Data],2,0)</f>
        <v>Brian Davis</v>
      </c>
      <c r="O6975" t="str">
        <f>VLOOKUP(E6975,[1]!Customer_Data[#Data],2,0)</f>
        <v>Albert Rice</v>
      </c>
      <c r="P6975" s="15">
        <f t="shared" si="648"/>
        <v>5</v>
      </c>
      <c r="Q6975">
        <f t="shared" si="649"/>
        <v>1</v>
      </c>
      <c r="R6975">
        <f t="shared" si="650"/>
        <v>2019</v>
      </c>
    </row>
    <row r="6976" spans="1:18" x14ac:dyDescent="0.25">
      <c r="A6976" s="6" t="s">
        <v>8002</v>
      </c>
      <c r="B6976" s="6" t="s">
        <v>395</v>
      </c>
      <c r="C6976" s="6" t="s">
        <v>220</v>
      </c>
      <c r="D6976" s="6" t="s">
        <v>178</v>
      </c>
      <c r="E6976" s="6" t="s">
        <v>350</v>
      </c>
      <c r="F6976" s="10">
        <v>43540</v>
      </c>
      <c r="G6976" s="6">
        <v>4</v>
      </c>
      <c r="H6976" s="11">
        <f>VLOOKUP(B6976,[1]!Product_Data[#Data],4,0)</f>
        <v>2257</v>
      </c>
      <c r="I6976" s="11">
        <f>VLOOKUP(B6976,[1]!Product_Data[#Data],3,0)</f>
        <v>1535</v>
      </c>
      <c r="J6976" s="11">
        <f t="shared" si="651"/>
        <v>6140</v>
      </c>
      <c r="K6976" s="11">
        <f t="shared" si="652"/>
        <v>9028</v>
      </c>
      <c r="L6976" s="11">
        <f t="shared" si="653"/>
        <v>2888</v>
      </c>
      <c r="M6976" t="str">
        <f>VLOOKUP(C6976,[1]!Location_Data[#Data],2,0)</f>
        <v>Modesto</v>
      </c>
      <c r="N6976" t="str">
        <f>VLOOKUP(D6976,[1]!Salespeople_Data[#Data],2,0)</f>
        <v>Joshua Taylor</v>
      </c>
      <c r="O6976" t="str">
        <f>VLOOKUP(E6976,[1]!Customer_Data[#Data],2,0)</f>
        <v>Shawn Henderson</v>
      </c>
      <c r="P6976" s="15">
        <f t="shared" si="648"/>
        <v>7</v>
      </c>
      <c r="Q6976">
        <f t="shared" si="649"/>
        <v>3</v>
      </c>
      <c r="R6976">
        <f t="shared" si="650"/>
        <v>2019</v>
      </c>
    </row>
    <row r="6977" spans="1:18" x14ac:dyDescent="0.25">
      <c r="A6977" s="6" t="s">
        <v>8003</v>
      </c>
      <c r="B6977" s="6" t="s">
        <v>86</v>
      </c>
      <c r="C6977" s="6" t="s">
        <v>74</v>
      </c>
      <c r="D6977" s="6" t="s">
        <v>25</v>
      </c>
      <c r="E6977" s="6" t="s">
        <v>2230</v>
      </c>
      <c r="F6977" s="10">
        <v>43763</v>
      </c>
      <c r="G6977" s="6">
        <v>1</v>
      </c>
      <c r="H6977" s="11">
        <f>VLOOKUP(B6977,[1]!Product_Data[#Data],4,0)</f>
        <v>1725</v>
      </c>
      <c r="I6977" s="11">
        <f>VLOOKUP(B6977,[1]!Product_Data[#Data],3,0)</f>
        <v>1363</v>
      </c>
      <c r="J6977" s="11">
        <f t="shared" si="651"/>
        <v>1363</v>
      </c>
      <c r="K6977" s="11">
        <f t="shared" si="652"/>
        <v>1725</v>
      </c>
      <c r="L6977" s="11">
        <f t="shared" si="653"/>
        <v>362</v>
      </c>
      <c r="M6977" t="str">
        <f>VLOOKUP(C6977,[1]!Location_Data[#Data],2,0)</f>
        <v>West Covina</v>
      </c>
      <c r="N6977" t="str">
        <f>VLOOKUP(D6977,[1]!Salespeople_Data[#Data],2,0)</f>
        <v>Brian Davis</v>
      </c>
      <c r="O6977" t="str">
        <f>VLOOKUP(E6977,[1]!Customer_Data[#Data],2,0)</f>
        <v>Nicholas Williamson</v>
      </c>
      <c r="P6977" s="15">
        <f t="shared" si="648"/>
        <v>6</v>
      </c>
      <c r="Q6977">
        <f t="shared" si="649"/>
        <v>10</v>
      </c>
      <c r="R6977">
        <f t="shared" si="650"/>
        <v>2019</v>
      </c>
    </row>
    <row r="6978" spans="1:18" x14ac:dyDescent="0.25">
      <c r="A6978" s="6" t="s">
        <v>8004</v>
      </c>
      <c r="B6978" s="6" t="s">
        <v>560</v>
      </c>
      <c r="C6978" s="6" t="s">
        <v>527</v>
      </c>
      <c r="D6978" s="6" t="s">
        <v>30</v>
      </c>
      <c r="E6978" s="6" t="s">
        <v>528</v>
      </c>
      <c r="F6978" s="10">
        <v>43647</v>
      </c>
      <c r="G6978" s="6">
        <v>2</v>
      </c>
      <c r="H6978" s="11">
        <f>VLOOKUP(B6978,[1]!Product_Data[#Data],4,0)</f>
        <v>1809</v>
      </c>
      <c r="I6978" s="11">
        <f>VLOOKUP(B6978,[1]!Product_Data[#Data],3,0)</f>
        <v>1067</v>
      </c>
      <c r="J6978" s="11">
        <f t="shared" si="651"/>
        <v>2134</v>
      </c>
      <c r="K6978" s="11">
        <f t="shared" si="652"/>
        <v>3618</v>
      </c>
      <c r="L6978" s="11">
        <f t="shared" si="653"/>
        <v>1484</v>
      </c>
      <c r="M6978" t="str">
        <f>VLOOKUP(C6978,[1]!Location_Data[#Data],2,0)</f>
        <v>Stockton</v>
      </c>
      <c r="N6978" t="str">
        <f>VLOOKUP(D6978,[1]!Salespeople_Data[#Data],2,0)</f>
        <v>Carl Hall</v>
      </c>
      <c r="O6978" t="str">
        <f>VLOOKUP(E6978,[1]!Customer_Data[#Data],2,0)</f>
        <v>Douglas Tucker</v>
      </c>
      <c r="P6978" s="15">
        <f t="shared" ref="P6978:P7041" si="654">WEEKDAY(F6978)</f>
        <v>2</v>
      </c>
      <c r="Q6978">
        <f t="shared" ref="Q6978:Q7041" si="655">MONTH(F6978)</f>
        <v>7</v>
      </c>
      <c r="R6978">
        <f t="shared" ref="R6978:R7041" si="656">YEAR(F6978)</f>
        <v>2019</v>
      </c>
    </row>
    <row r="6979" spans="1:18" x14ac:dyDescent="0.25">
      <c r="A6979" s="6" t="s">
        <v>8005</v>
      </c>
      <c r="B6979" s="6" t="s">
        <v>569</v>
      </c>
      <c r="C6979" s="6" t="s">
        <v>380</v>
      </c>
      <c r="D6979" s="6" t="s">
        <v>101</v>
      </c>
      <c r="E6979" s="6" t="s">
        <v>147</v>
      </c>
      <c r="F6979" s="10">
        <v>43598</v>
      </c>
      <c r="G6979" s="6">
        <v>2</v>
      </c>
      <c r="H6979" s="11">
        <f>VLOOKUP(B6979,[1]!Product_Data[#Data],4,0)</f>
        <v>1178</v>
      </c>
      <c r="I6979" s="11">
        <f>VLOOKUP(B6979,[1]!Product_Data[#Data],3,0)</f>
        <v>683</v>
      </c>
      <c r="J6979" s="11">
        <f t="shared" ref="J6979:J7042" si="657">PRODUCT(I6979,G6979)</f>
        <v>1366</v>
      </c>
      <c r="K6979" s="11">
        <f t="shared" ref="K6979:K7042" si="658">PRODUCT(H6979,G6979)</f>
        <v>2356</v>
      </c>
      <c r="L6979" s="11">
        <f t="shared" ref="L6979:L7042" si="659">K6979-J6979</f>
        <v>990</v>
      </c>
      <c r="M6979" t="str">
        <f>VLOOKUP(C6979,[1]!Location_Data[#Data],2,0)</f>
        <v>Los Angeles</v>
      </c>
      <c r="N6979" t="str">
        <f>VLOOKUP(D6979,[1]!Salespeople_Data[#Data],2,0)</f>
        <v>Scott Clark</v>
      </c>
      <c r="O6979" t="str">
        <f>VLOOKUP(E6979,[1]!Customer_Data[#Data],2,0)</f>
        <v>Steven Owens</v>
      </c>
      <c r="P6979" s="15">
        <f t="shared" si="654"/>
        <v>2</v>
      </c>
      <c r="Q6979">
        <f t="shared" si="655"/>
        <v>5</v>
      </c>
      <c r="R6979">
        <f t="shared" si="656"/>
        <v>2019</v>
      </c>
    </row>
    <row r="6980" spans="1:18" x14ac:dyDescent="0.25">
      <c r="A6980" s="6" t="s">
        <v>8006</v>
      </c>
      <c r="B6980" s="6" t="s">
        <v>796</v>
      </c>
      <c r="C6980" s="6" t="s">
        <v>182</v>
      </c>
      <c r="D6980" s="6" t="s">
        <v>170</v>
      </c>
      <c r="E6980" s="6" t="s">
        <v>1467</v>
      </c>
      <c r="F6980" s="10">
        <v>43536</v>
      </c>
      <c r="G6980" s="6">
        <v>3</v>
      </c>
      <c r="H6980" s="11">
        <f>VLOOKUP(B6980,[1]!Product_Data[#Data],4,0)</f>
        <v>1103</v>
      </c>
      <c r="I6980" s="11">
        <f>VLOOKUP(B6980,[1]!Product_Data[#Data],3,0)</f>
        <v>838</v>
      </c>
      <c r="J6980" s="11">
        <f t="shared" si="657"/>
        <v>2514</v>
      </c>
      <c r="K6980" s="11">
        <f t="shared" si="658"/>
        <v>3309</v>
      </c>
      <c r="L6980" s="11">
        <f t="shared" si="659"/>
        <v>795</v>
      </c>
      <c r="M6980" t="str">
        <f>VLOOKUP(C6980,[1]!Location_Data[#Data],2,0)</f>
        <v>Vallejo</v>
      </c>
      <c r="N6980" t="str">
        <f>VLOOKUP(D6980,[1]!Salespeople_Data[#Data],2,0)</f>
        <v>Sean Miller</v>
      </c>
      <c r="O6980" t="str">
        <f>VLOOKUP(E6980,[1]!Customer_Data[#Data],2,0)</f>
        <v>Jeremy Peterson</v>
      </c>
      <c r="P6980" s="15">
        <f t="shared" si="654"/>
        <v>3</v>
      </c>
      <c r="Q6980">
        <f t="shared" si="655"/>
        <v>3</v>
      </c>
      <c r="R6980">
        <f t="shared" si="656"/>
        <v>2019</v>
      </c>
    </row>
    <row r="6981" spans="1:18" x14ac:dyDescent="0.25">
      <c r="A6981" s="6" t="s">
        <v>8007</v>
      </c>
      <c r="B6981" s="6" t="s">
        <v>600</v>
      </c>
      <c r="C6981" s="6" t="s">
        <v>527</v>
      </c>
      <c r="D6981" s="6" t="s">
        <v>49</v>
      </c>
      <c r="E6981" s="6" t="s">
        <v>410</v>
      </c>
      <c r="F6981" s="10">
        <v>43787</v>
      </c>
      <c r="G6981" s="6">
        <v>2</v>
      </c>
      <c r="H6981" s="11">
        <f>VLOOKUP(B6981,[1]!Product_Data[#Data],4,0)</f>
        <v>368</v>
      </c>
      <c r="I6981" s="11">
        <f>VLOOKUP(B6981,[1]!Product_Data[#Data],3,0)</f>
        <v>269</v>
      </c>
      <c r="J6981" s="11">
        <f t="shared" si="657"/>
        <v>538</v>
      </c>
      <c r="K6981" s="11">
        <f t="shared" si="658"/>
        <v>736</v>
      </c>
      <c r="L6981" s="11">
        <f t="shared" si="659"/>
        <v>198</v>
      </c>
      <c r="M6981" t="str">
        <f>VLOOKUP(C6981,[1]!Location_Data[#Data],2,0)</f>
        <v>Stockton</v>
      </c>
      <c r="N6981" t="str">
        <f>VLOOKUP(D6981,[1]!Salespeople_Data[#Data],2,0)</f>
        <v>Walter Cook</v>
      </c>
      <c r="O6981" t="str">
        <f>VLOOKUP(E6981,[1]!Customer_Data[#Data],2,0)</f>
        <v>Earl Phillips</v>
      </c>
      <c r="P6981" s="15">
        <f t="shared" si="654"/>
        <v>2</v>
      </c>
      <c r="Q6981">
        <f t="shared" si="655"/>
        <v>11</v>
      </c>
      <c r="R6981">
        <f t="shared" si="656"/>
        <v>2019</v>
      </c>
    </row>
    <row r="6982" spans="1:18" x14ac:dyDescent="0.25">
      <c r="A6982" s="6" t="s">
        <v>8008</v>
      </c>
      <c r="B6982" s="6" t="s">
        <v>144</v>
      </c>
      <c r="C6982" s="6" t="s">
        <v>156</v>
      </c>
      <c r="D6982" s="6" t="s">
        <v>345</v>
      </c>
      <c r="E6982" s="6" t="s">
        <v>561</v>
      </c>
      <c r="F6982" s="10">
        <v>43534</v>
      </c>
      <c r="G6982" s="6">
        <v>1</v>
      </c>
      <c r="H6982" s="11">
        <f>VLOOKUP(B6982,[1]!Product_Data[#Data],4,0)</f>
        <v>2410</v>
      </c>
      <c r="I6982" s="11">
        <f>VLOOKUP(B6982,[1]!Product_Data[#Data],3,0)</f>
        <v>1518</v>
      </c>
      <c r="J6982" s="11">
        <f t="shared" si="657"/>
        <v>1518</v>
      </c>
      <c r="K6982" s="11">
        <f t="shared" si="658"/>
        <v>2410</v>
      </c>
      <c r="L6982" s="11">
        <f t="shared" si="659"/>
        <v>892</v>
      </c>
      <c r="M6982" t="str">
        <f>VLOOKUP(C6982,[1]!Location_Data[#Data],2,0)</f>
        <v>Sacramento</v>
      </c>
      <c r="N6982" t="str">
        <f>VLOOKUP(D6982,[1]!Salespeople_Data[#Data],2,0)</f>
        <v>Larry Marshall</v>
      </c>
      <c r="O6982" t="str">
        <f>VLOOKUP(E6982,[1]!Customer_Data[#Data],2,0)</f>
        <v>Thomas Holmes</v>
      </c>
      <c r="P6982" s="15">
        <f t="shared" si="654"/>
        <v>1</v>
      </c>
      <c r="Q6982">
        <f t="shared" si="655"/>
        <v>3</v>
      </c>
      <c r="R6982">
        <f t="shared" si="656"/>
        <v>2019</v>
      </c>
    </row>
    <row r="6983" spans="1:18" x14ac:dyDescent="0.25">
      <c r="A6983" s="6" t="s">
        <v>8009</v>
      </c>
      <c r="B6983" s="6" t="s">
        <v>311</v>
      </c>
      <c r="C6983" s="6" t="s">
        <v>66</v>
      </c>
      <c r="D6983" s="6" t="s">
        <v>116</v>
      </c>
      <c r="E6983" s="6" t="s">
        <v>2635</v>
      </c>
      <c r="F6983" s="10">
        <v>43553</v>
      </c>
      <c r="G6983" s="6">
        <v>2</v>
      </c>
      <c r="H6983" s="11">
        <f>VLOOKUP(B6983,[1]!Product_Data[#Data],4,0)</f>
        <v>1743</v>
      </c>
      <c r="I6983" s="11">
        <f>VLOOKUP(B6983,[1]!Product_Data[#Data],3,0)</f>
        <v>872</v>
      </c>
      <c r="J6983" s="11">
        <f t="shared" si="657"/>
        <v>1744</v>
      </c>
      <c r="K6983" s="11">
        <f t="shared" si="658"/>
        <v>3486</v>
      </c>
      <c r="L6983" s="11">
        <f t="shared" si="659"/>
        <v>1742</v>
      </c>
      <c r="M6983" t="str">
        <f>VLOOKUP(C6983,[1]!Location_Data[#Data],2,0)</f>
        <v>Ontario</v>
      </c>
      <c r="N6983" t="str">
        <f>VLOOKUP(D6983,[1]!Salespeople_Data[#Data],2,0)</f>
        <v>Roger Ramos</v>
      </c>
      <c r="O6983" t="str">
        <f>VLOOKUP(E6983,[1]!Customer_Data[#Data],2,0)</f>
        <v>Christopher Weaver</v>
      </c>
      <c r="P6983" s="15">
        <f t="shared" si="654"/>
        <v>6</v>
      </c>
      <c r="Q6983">
        <f t="shared" si="655"/>
        <v>3</v>
      </c>
      <c r="R6983">
        <f t="shared" si="656"/>
        <v>2019</v>
      </c>
    </row>
    <row r="6984" spans="1:18" x14ac:dyDescent="0.25">
      <c r="A6984" s="6" t="s">
        <v>8010</v>
      </c>
      <c r="B6984" s="6" t="s">
        <v>207</v>
      </c>
      <c r="C6984" s="6" t="s">
        <v>48</v>
      </c>
      <c r="D6984" s="6" t="s">
        <v>96</v>
      </c>
      <c r="E6984" s="6" t="s">
        <v>201</v>
      </c>
      <c r="F6984" s="10">
        <v>43702</v>
      </c>
      <c r="G6984" s="6">
        <v>1</v>
      </c>
      <c r="H6984" s="11">
        <f>VLOOKUP(B6984,[1]!Product_Data[#Data],4,0)</f>
        <v>2464</v>
      </c>
      <c r="I6984" s="11">
        <f>VLOOKUP(B6984,[1]!Product_Data[#Data],3,0)</f>
        <v>1774</v>
      </c>
      <c r="J6984" s="11">
        <f t="shared" si="657"/>
        <v>1774</v>
      </c>
      <c r="K6984" s="11">
        <f t="shared" si="658"/>
        <v>2464</v>
      </c>
      <c r="L6984" s="11">
        <f t="shared" si="659"/>
        <v>690</v>
      </c>
      <c r="M6984" t="str">
        <f>VLOOKUP(C6984,[1]!Location_Data[#Data],2,0)</f>
        <v>Rialto</v>
      </c>
      <c r="N6984" t="str">
        <f>VLOOKUP(D6984,[1]!Salespeople_Data[#Data],2,0)</f>
        <v>Brian Thomas</v>
      </c>
      <c r="O6984" t="str">
        <f>VLOOKUP(E6984,[1]!Customer_Data[#Data],2,0)</f>
        <v>Antonio Diaz</v>
      </c>
      <c r="P6984" s="15">
        <f t="shared" si="654"/>
        <v>1</v>
      </c>
      <c r="Q6984">
        <f t="shared" si="655"/>
        <v>8</v>
      </c>
      <c r="R6984">
        <f t="shared" si="656"/>
        <v>2019</v>
      </c>
    </row>
    <row r="6985" spans="1:18" x14ac:dyDescent="0.25">
      <c r="A6985" s="6" t="s">
        <v>8011</v>
      </c>
      <c r="B6985" s="6" t="s">
        <v>125</v>
      </c>
      <c r="C6985" s="6" t="s">
        <v>362</v>
      </c>
      <c r="D6985" s="6" t="s">
        <v>159</v>
      </c>
      <c r="E6985" s="6" t="s">
        <v>2641</v>
      </c>
      <c r="F6985" s="10">
        <v>43745</v>
      </c>
      <c r="G6985" s="6">
        <v>1</v>
      </c>
      <c r="H6985" s="11">
        <f>VLOOKUP(B6985,[1]!Product_Data[#Data],4,0)</f>
        <v>1826</v>
      </c>
      <c r="I6985" s="11">
        <f>VLOOKUP(B6985,[1]!Product_Data[#Data],3,0)</f>
        <v>1443</v>
      </c>
      <c r="J6985" s="11">
        <f t="shared" si="657"/>
        <v>1443</v>
      </c>
      <c r="K6985" s="11">
        <f t="shared" si="658"/>
        <v>1826</v>
      </c>
      <c r="L6985" s="11">
        <f t="shared" si="659"/>
        <v>383</v>
      </c>
      <c r="M6985" t="str">
        <f>VLOOKUP(C6985,[1]!Location_Data[#Data],2,0)</f>
        <v>San Bernardino</v>
      </c>
      <c r="N6985" t="str">
        <f>VLOOKUP(D6985,[1]!Salespeople_Data[#Data],2,0)</f>
        <v>Bobby Russell</v>
      </c>
      <c r="O6985" t="str">
        <f>VLOOKUP(E6985,[1]!Customer_Data[#Data],2,0)</f>
        <v>Nicholas Hernandez</v>
      </c>
      <c r="P6985" s="15">
        <f t="shared" si="654"/>
        <v>2</v>
      </c>
      <c r="Q6985">
        <f t="shared" si="655"/>
        <v>10</v>
      </c>
      <c r="R6985">
        <f t="shared" si="656"/>
        <v>2019</v>
      </c>
    </row>
    <row r="6986" spans="1:18" x14ac:dyDescent="0.25">
      <c r="A6986" s="6" t="s">
        <v>8012</v>
      </c>
      <c r="B6986" s="6" t="s">
        <v>207</v>
      </c>
      <c r="C6986" s="6" t="s">
        <v>110</v>
      </c>
      <c r="D6986" s="6" t="s">
        <v>71</v>
      </c>
      <c r="E6986" s="6" t="s">
        <v>4801</v>
      </c>
      <c r="F6986" s="10">
        <v>43597</v>
      </c>
      <c r="G6986" s="6">
        <v>1</v>
      </c>
      <c r="H6986" s="11">
        <f>VLOOKUP(B6986,[1]!Product_Data[#Data],4,0)</f>
        <v>2464</v>
      </c>
      <c r="I6986" s="11">
        <f>VLOOKUP(B6986,[1]!Product_Data[#Data],3,0)</f>
        <v>1774</v>
      </c>
      <c r="J6986" s="11">
        <f t="shared" si="657"/>
        <v>1774</v>
      </c>
      <c r="K6986" s="11">
        <f t="shared" si="658"/>
        <v>2464</v>
      </c>
      <c r="L6986" s="11">
        <f t="shared" si="659"/>
        <v>690</v>
      </c>
      <c r="M6986" t="str">
        <f>VLOOKUP(C6986,[1]!Location_Data[#Data],2,0)</f>
        <v>Richmond</v>
      </c>
      <c r="N6986" t="str">
        <f>VLOOKUP(D6986,[1]!Salespeople_Data[#Data],2,0)</f>
        <v>Gary Rodriguez</v>
      </c>
      <c r="O6986" t="str">
        <f>VLOOKUP(E6986,[1]!Customer_Data[#Data],2,0)</f>
        <v>Eugene Murphy</v>
      </c>
      <c r="P6986" s="15">
        <f t="shared" si="654"/>
        <v>1</v>
      </c>
      <c r="Q6986">
        <f t="shared" si="655"/>
        <v>5</v>
      </c>
      <c r="R6986">
        <f t="shared" si="656"/>
        <v>2019</v>
      </c>
    </row>
    <row r="6987" spans="1:18" x14ac:dyDescent="0.25">
      <c r="A6987" s="6" t="s">
        <v>8013</v>
      </c>
      <c r="B6987" s="6" t="s">
        <v>457</v>
      </c>
      <c r="C6987" s="6" t="s">
        <v>186</v>
      </c>
      <c r="D6987" s="6" t="s">
        <v>178</v>
      </c>
      <c r="E6987" s="6" t="s">
        <v>1444</v>
      </c>
      <c r="F6987" s="10">
        <v>43691</v>
      </c>
      <c r="G6987" s="6">
        <v>3</v>
      </c>
      <c r="H6987" s="11">
        <f>VLOOKUP(B6987,[1]!Product_Data[#Data],4,0)</f>
        <v>947</v>
      </c>
      <c r="I6987" s="11">
        <f>VLOOKUP(B6987,[1]!Product_Data[#Data],3,0)</f>
        <v>786</v>
      </c>
      <c r="J6987" s="11">
        <f t="shared" si="657"/>
        <v>2358</v>
      </c>
      <c r="K6987" s="11">
        <f t="shared" si="658"/>
        <v>2841</v>
      </c>
      <c r="L6987" s="11">
        <f t="shared" si="659"/>
        <v>483</v>
      </c>
      <c r="M6987" t="str">
        <f>VLOOKUP(C6987,[1]!Location_Data[#Data],2,0)</f>
        <v>Riverside</v>
      </c>
      <c r="N6987" t="str">
        <f>VLOOKUP(D6987,[1]!Salespeople_Data[#Data],2,0)</f>
        <v>Joshua Taylor</v>
      </c>
      <c r="O6987" t="str">
        <f>VLOOKUP(E6987,[1]!Customer_Data[#Data],2,0)</f>
        <v>Steve Bennett</v>
      </c>
      <c r="P6987" s="15">
        <f t="shared" si="654"/>
        <v>4</v>
      </c>
      <c r="Q6987">
        <f t="shared" si="655"/>
        <v>8</v>
      </c>
      <c r="R6987">
        <f t="shared" si="656"/>
        <v>2019</v>
      </c>
    </row>
    <row r="6988" spans="1:18" x14ac:dyDescent="0.25">
      <c r="A6988" s="6" t="s">
        <v>8014</v>
      </c>
      <c r="B6988" s="6" t="s">
        <v>479</v>
      </c>
      <c r="C6988" s="6" t="s">
        <v>436</v>
      </c>
      <c r="D6988" s="6" t="s">
        <v>298</v>
      </c>
      <c r="E6988" s="6" t="s">
        <v>1560</v>
      </c>
      <c r="F6988" s="10">
        <v>43688</v>
      </c>
      <c r="G6988" s="6">
        <v>1</v>
      </c>
      <c r="H6988" s="11">
        <f>VLOOKUP(B6988,[1]!Product_Data[#Data],4,0)</f>
        <v>123</v>
      </c>
      <c r="I6988" s="11">
        <f>VLOOKUP(B6988,[1]!Product_Data[#Data],3,0)</f>
        <v>84</v>
      </c>
      <c r="J6988" s="11">
        <f t="shared" si="657"/>
        <v>84</v>
      </c>
      <c r="K6988" s="11">
        <f t="shared" si="658"/>
        <v>123</v>
      </c>
      <c r="L6988" s="11">
        <f t="shared" si="659"/>
        <v>39</v>
      </c>
      <c r="M6988" t="str">
        <f>VLOOKUP(C6988,[1]!Location_Data[#Data],2,0)</f>
        <v>Jurupa Valley</v>
      </c>
      <c r="N6988" t="str">
        <f>VLOOKUP(D6988,[1]!Salespeople_Data[#Data],2,0)</f>
        <v>Kenneth Fields</v>
      </c>
      <c r="O6988" t="str">
        <f>VLOOKUP(E6988,[1]!Customer_Data[#Data],2,0)</f>
        <v>Joe Hanson</v>
      </c>
      <c r="P6988" s="15">
        <f t="shared" si="654"/>
        <v>1</v>
      </c>
      <c r="Q6988">
        <f t="shared" si="655"/>
        <v>8</v>
      </c>
      <c r="R6988">
        <f t="shared" si="656"/>
        <v>2019</v>
      </c>
    </row>
    <row r="6989" spans="1:18" x14ac:dyDescent="0.25">
      <c r="A6989" s="6" t="s">
        <v>8015</v>
      </c>
      <c r="B6989" s="6" t="s">
        <v>389</v>
      </c>
      <c r="C6989" s="6" t="s">
        <v>467</v>
      </c>
      <c r="D6989" s="6" t="s">
        <v>345</v>
      </c>
      <c r="E6989" s="6" t="s">
        <v>597</v>
      </c>
      <c r="F6989" s="10">
        <v>43579</v>
      </c>
      <c r="G6989" s="6">
        <v>1</v>
      </c>
      <c r="H6989" s="11">
        <f>VLOOKUP(B6989,[1]!Product_Data[#Data],4,0)</f>
        <v>1367</v>
      </c>
      <c r="I6989" s="11">
        <f>VLOOKUP(B6989,[1]!Product_Data[#Data],3,0)</f>
        <v>984</v>
      </c>
      <c r="J6989" s="11">
        <f t="shared" si="657"/>
        <v>984</v>
      </c>
      <c r="K6989" s="11">
        <f t="shared" si="658"/>
        <v>1367</v>
      </c>
      <c r="L6989" s="11">
        <f t="shared" si="659"/>
        <v>383</v>
      </c>
      <c r="M6989" t="str">
        <f>VLOOKUP(C6989,[1]!Location_Data[#Data],2,0)</f>
        <v>Garden Grove</v>
      </c>
      <c r="N6989" t="str">
        <f>VLOOKUP(D6989,[1]!Salespeople_Data[#Data],2,0)</f>
        <v>Larry Marshall</v>
      </c>
      <c r="O6989" t="str">
        <f>VLOOKUP(E6989,[1]!Customer_Data[#Data],2,0)</f>
        <v>Antonio Dixon</v>
      </c>
      <c r="P6989" s="15">
        <f t="shared" si="654"/>
        <v>4</v>
      </c>
      <c r="Q6989">
        <f t="shared" si="655"/>
        <v>4</v>
      </c>
      <c r="R6989">
        <f t="shared" si="656"/>
        <v>2019</v>
      </c>
    </row>
    <row r="6990" spans="1:18" x14ac:dyDescent="0.25">
      <c r="A6990" s="6" t="s">
        <v>8016</v>
      </c>
      <c r="B6990" s="6" t="s">
        <v>181</v>
      </c>
      <c r="C6990" s="6" t="s">
        <v>182</v>
      </c>
      <c r="D6990" s="6" t="s">
        <v>25</v>
      </c>
      <c r="E6990" s="6" t="s">
        <v>423</v>
      </c>
      <c r="F6990" s="10">
        <v>43487</v>
      </c>
      <c r="G6990" s="6">
        <v>1</v>
      </c>
      <c r="H6990" s="11">
        <f>VLOOKUP(B6990,[1]!Product_Data[#Data],4,0)</f>
        <v>1500</v>
      </c>
      <c r="I6990" s="11">
        <f>VLOOKUP(B6990,[1]!Product_Data[#Data],3,0)</f>
        <v>900</v>
      </c>
      <c r="J6990" s="11">
        <f t="shared" si="657"/>
        <v>900</v>
      </c>
      <c r="K6990" s="11">
        <f t="shared" si="658"/>
        <v>1500</v>
      </c>
      <c r="L6990" s="11">
        <f t="shared" si="659"/>
        <v>600</v>
      </c>
      <c r="M6990" t="str">
        <f>VLOOKUP(C6990,[1]!Location_Data[#Data],2,0)</f>
        <v>Vallejo</v>
      </c>
      <c r="N6990" t="str">
        <f>VLOOKUP(D6990,[1]!Salespeople_Data[#Data],2,0)</f>
        <v>Brian Davis</v>
      </c>
      <c r="O6990" t="str">
        <f>VLOOKUP(E6990,[1]!Customer_Data[#Data],2,0)</f>
        <v>Raymond Burke</v>
      </c>
      <c r="P6990" s="15">
        <f t="shared" si="654"/>
        <v>3</v>
      </c>
      <c r="Q6990">
        <f t="shared" si="655"/>
        <v>1</v>
      </c>
      <c r="R6990">
        <f t="shared" si="656"/>
        <v>2019</v>
      </c>
    </row>
    <row r="6991" spans="1:18" x14ac:dyDescent="0.25">
      <c r="A6991" s="6" t="s">
        <v>8017</v>
      </c>
      <c r="B6991" s="6" t="s">
        <v>185</v>
      </c>
      <c r="C6991" s="6" t="s">
        <v>79</v>
      </c>
      <c r="D6991" s="6" t="s">
        <v>225</v>
      </c>
      <c r="E6991" s="6" t="s">
        <v>1002</v>
      </c>
      <c r="F6991" s="10">
        <v>43513</v>
      </c>
      <c r="G6991" s="6">
        <v>1</v>
      </c>
      <c r="H6991" s="11">
        <f>VLOOKUP(B6991,[1]!Product_Data[#Data],4,0)</f>
        <v>667</v>
      </c>
      <c r="I6991" s="11">
        <f>VLOOKUP(B6991,[1]!Product_Data[#Data],3,0)</f>
        <v>387</v>
      </c>
      <c r="J6991" s="11">
        <f t="shared" si="657"/>
        <v>387</v>
      </c>
      <c r="K6991" s="11">
        <f t="shared" si="658"/>
        <v>667</v>
      </c>
      <c r="L6991" s="11">
        <f t="shared" si="659"/>
        <v>280</v>
      </c>
      <c r="M6991" t="str">
        <f>VLOOKUP(C6991,[1]!Location_Data[#Data],2,0)</f>
        <v>Palmdale</v>
      </c>
      <c r="N6991" t="str">
        <f>VLOOKUP(D6991,[1]!Salespeople_Data[#Data],2,0)</f>
        <v>Andrew Bowman</v>
      </c>
      <c r="O6991" t="str">
        <f>VLOOKUP(E6991,[1]!Customer_Data[#Data],2,0)</f>
        <v>Albert Cunningham</v>
      </c>
      <c r="P6991" s="15">
        <f t="shared" si="654"/>
        <v>1</v>
      </c>
      <c r="Q6991">
        <f t="shared" si="655"/>
        <v>2</v>
      </c>
      <c r="R6991">
        <f t="shared" si="656"/>
        <v>2019</v>
      </c>
    </row>
    <row r="6992" spans="1:18" x14ac:dyDescent="0.25">
      <c r="A6992" s="6" t="s">
        <v>8018</v>
      </c>
      <c r="B6992" s="6" t="s">
        <v>1149</v>
      </c>
      <c r="C6992" s="6" t="s">
        <v>204</v>
      </c>
      <c r="D6992" s="6" t="s">
        <v>298</v>
      </c>
      <c r="E6992" s="6" t="s">
        <v>50</v>
      </c>
      <c r="F6992" s="10">
        <v>43612</v>
      </c>
      <c r="G6992" s="6">
        <v>4</v>
      </c>
      <c r="H6992" s="11">
        <f>VLOOKUP(B6992,[1]!Product_Data[#Data],4,0)</f>
        <v>847</v>
      </c>
      <c r="I6992" s="11">
        <f>VLOOKUP(B6992,[1]!Product_Data[#Data],3,0)</f>
        <v>534</v>
      </c>
      <c r="J6992" s="11">
        <f t="shared" si="657"/>
        <v>2136</v>
      </c>
      <c r="K6992" s="11">
        <f t="shared" si="658"/>
        <v>3388</v>
      </c>
      <c r="L6992" s="11">
        <f t="shared" si="659"/>
        <v>1252</v>
      </c>
      <c r="M6992" t="str">
        <f>VLOOKUP(C6992,[1]!Location_Data[#Data],2,0)</f>
        <v>Corona</v>
      </c>
      <c r="N6992" t="str">
        <f>VLOOKUP(D6992,[1]!Salespeople_Data[#Data],2,0)</f>
        <v>Kenneth Fields</v>
      </c>
      <c r="O6992" t="str">
        <f>VLOOKUP(E6992,[1]!Customer_Data[#Data],2,0)</f>
        <v>David Perkins</v>
      </c>
      <c r="P6992" s="15">
        <f t="shared" si="654"/>
        <v>2</v>
      </c>
      <c r="Q6992">
        <f t="shared" si="655"/>
        <v>5</v>
      </c>
      <c r="R6992">
        <f t="shared" si="656"/>
        <v>2019</v>
      </c>
    </row>
    <row r="6993" spans="1:18" x14ac:dyDescent="0.25">
      <c r="A6993" s="6" t="s">
        <v>8019</v>
      </c>
      <c r="B6993" s="6" t="s">
        <v>569</v>
      </c>
      <c r="C6993" s="6" t="s">
        <v>643</v>
      </c>
      <c r="D6993" s="6" t="s">
        <v>250</v>
      </c>
      <c r="E6993" s="6" t="s">
        <v>1784</v>
      </c>
      <c r="F6993" s="10">
        <v>43787</v>
      </c>
      <c r="G6993" s="6">
        <v>1</v>
      </c>
      <c r="H6993" s="11">
        <f>VLOOKUP(B6993,[1]!Product_Data[#Data],4,0)</f>
        <v>1178</v>
      </c>
      <c r="I6993" s="11">
        <f>VLOOKUP(B6993,[1]!Product_Data[#Data],3,0)</f>
        <v>683</v>
      </c>
      <c r="J6993" s="11">
        <f t="shared" si="657"/>
        <v>683</v>
      </c>
      <c r="K6993" s="11">
        <f t="shared" si="658"/>
        <v>1178</v>
      </c>
      <c r="L6993" s="11">
        <f t="shared" si="659"/>
        <v>495</v>
      </c>
      <c r="M6993" t="str">
        <f>VLOOKUP(C6993,[1]!Location_Data[#Data],2,0)</f>
        <v>Hayward</v>
      </c>
      <c r="N6993" t="str">
        <f>VLOOKUP(D6993,[1]!Salespeople_Data[#Data],2,0)</f>
        <v>Martin Carr</v>
      </c>
      <c r="O6993" t="str">
        <f>VLOOKUP(E6993,[1]!Customer_Data[#Data],2,0)</f>
        <v>Louis White</v>
      </c>
      <c r="P6993" s="15">
        <f t="shared" si="654"/>
        <v>2</v>
      </c>
      <c r="Q6993">
        <f t="shared" si="655"/>
        <v>11</v>
      </c>
      <c r="R6993">
        <f t="shared" si="656"/>
        <v>2019</v>
      </c>
    </row>
    <row r="6994" spans="1:18" x14ac:dyDescent="0.25">
      <c r="A6994" s="6" t="s">
        <v>8020</v>
      </c>
      <c r="B6994" s="6" t="s">
        <v>38</v>
      </c>
      <c r="C6994" s="6" t="s">
        <v>570</v>
      </c>
      <c r="D6994" s="6" t="s">
        <v>35</v>
      </c>
      <c r="E6994" s="6" t="s">
        <v>1122</v>
      </c>
      <c r="F6994" s="10">
        <v>43623</v>
      </c>
      <c r="G6994" s="6">
        <v>1</v>
      </c>
      <c r="H6994" s="11">
        <f>VLOOKUP(B6994,[1]!Product_Data[#Data],4,0)</f>
        <v>2283</v>
      </c>
      <c r="I6994" s="11">
        <f>VLOOKUP(B6994,[1]!Product_Data[#Data],3,0)</f>
        <v>1484</v>
      </c>
      <c r="J6994" s="11">
        <f t="shared" si="657"/>
        <v>1484</v>
      </c>
      <c r="K6994" s="11">
        <f t="shared" si="658"/>
        <v>2283</v>
      </c>
      <c r="L6994" s="11">
        <f t="shared" si="659"/>
        <v>799</v>
      </c>
      <c r="M6994" t="str">
        <f>VLOOKUP(C6994,[1]!Location_Data[#Data],2,0)</f>
        <v>Fresno</v>
      </c>
      <c r="N6994" t="str">
        <f>VLOOKUP(D6994,[1]!Salespeople_Data[#Data],2,0)</f>
        <v>Charles Harper</v>
      </c>
      <c r="O6994" t="str">
        <f>VLOOKUP(E6994,[1]!Customer_Data[#Data],2,0)</f>
        <v>Douglas Robinson</v>
      </c>
      <c r="P6994" s="15">
        <f t="shared" si="654"/>
        <v>6</v>
      </c>
      <c r="Q6994">
        <f t="shared" si="655"/>
        <v>6</v>
      </c>
      <c r="R6994">
        <f t="shared" si="656"/>
        <v>2019</v>
      </c>
    </row>
    <row r="6995" spans="1:18" x14ac:dyDescent="0.25">
      <c r="A6995" s="6" t="s">
        <v>8021</v>
      </c>
      <c r="B6995" s="6" t="s">
        <v>33</v>
      </c>
      <c r="C6995" s="6" t="s">
        <v>70</v>
      </c>
      <c r="D6995" s="6" t="s">
        <v>63</v>
      </c>
      <c r="E6995" s="6" t="s">
        <v>989</v>
      </c>
      <c r="F6995" s="10">
        <v>43746</v>
      </c>
      <c r="G6995" s="6">
        <v>2</v>
      </c>
      <c r="H6995" s="11">
        <f>VLOOKUP(B6995,[1]!Product_Data[#Data],4,0)</f>
        <v>1582</v>
      </c>
      <c r="I6995" s="11">
        <f>VLOOKUP(B6995,[1]!Product_Data[#Data],3,0)</f>
        <v>1234</v>
      </c>
      <c r="J6995" s="11">
        <f t="shared" si="657"/>
        <v>2468</v>
      </c>
      <c r="K6995" s="11">
        <f t="shared" si="658"/>
        <v>3164</v>
      </c>
      <c r="L6995" s="11">
        <f t="shared" si="659"/>
        <v>696</v>
      </c>
      <c r="M6995" t="str">
        <f>VLOOKUP(C6995,[1]!Location_Data[#Data],2,0)</f>
        <v>Clovis</v>
      </c>
      <c r="N6995" t="str">
        <f>VLOOKUP(D6995,[1]!Salespeople_Data[#Data],2,0)</f>
        <v>Jeremy Mendoza</v>
      </c>
      <c r="O6995" t="str">
        <f>VLOOKUP(E6995,[1]!Customer_Data[#Data],2,0)</f>
        <v>Patrick Hall</v>
      </c>
      <c r="P6995" s="15">
        <f t="shared" si="654"/>
        <v>3</v>
      </c>
      <c r="Q6995">
        <f t="shared" si="655"/>
        <v>10</v>
      </c>
      <c r="R6995">
        <f t="shared" si="656"/>
        <v>2019</v>
      </c>
    </row>
    <row r="6996" spans="1:18" x14ac:dyDescent="0.25">
      <c r="A6996" s="6" t="s">
        <v>8022</v>
      </c>
      <c r="B6996" s="6" t="s">
        <v>139</v>
      </c>
      <c r="C6996" s="6" t="s">
        <v>182</v>
      </c>
      <c r="D6996" s="6" t="s">
        <v>63</v>
      </c>
      <c r="E6996" s="6" t="s">
        <v>750</v>
      </c>
      <c r="F6996" s="10">
        <v>43596</v>
      </c>
      <c r="G6996" s="6">
        <v>1</v>
      </c>
      <c r="H6996" s="11">
        <f>VLOOKUP(B6996,[1]!Product_Data[#Data],4,0)</f>
        <v>817</v>
      </c>
      <c r="I6996" s="11">
        <f>VLOOKUP(B6996,[1]!Product_Data[#Data],3,0)</f>
        <v>409</v>
      </c>
      <c r="J6996" s="11">
        <f t="shared" si="657"/>
        <v>409</v>
      </c>
      <c r="K6996" s="11">
        <f t="shared" si="658"/>
        <v>817</v>
      </c>
      <c r="L6996" s="11">
        <f t="shared" si="659"/>
        <v>408</v>
      </c>
      <c r="M6996" t="str">
        <f>VLOOKUP(C6996,[1]!Location_Data[#Data],2,0)</f>
        <v>Vallejo</v>
      </c>
      <c r="N6996" t="str">
        <f>VLOOKUP(D6996,[1]!Salespeople_Data[#Data],2,0)</f>
        <v>Jeremy Mendoza</v>
      </c>
      <c r="O6996" t="str">
        <f>VLOOKUP(E6996,[1]!Customer_Data[#Data],2,0)</f>
        <v>Andrew Burns</v>
      </c>
      <c r="P6996" s="15">
        <f t="shared" si="654"/>
        <v>7</v>
      </c>
      <c r="Q6996">
        <f t="shared" si="655"/>
        <v>5</v>
      </c>
      <c r="R6996">
        <f t="shared" si="656"/>
        <v>2019</v>
      </c>
    </row>
    <row r="6997" spans="1:18" x14ac:dyDescent="0.25">
      <c r="A6997" s="6" t="s">
        <v>8023</v>
      </c>
      <c r="B6997" s="6" t="s">
        <v>652</v>
      </c>
      <c r="C6997" s="6" t="s">
        <v>472</v>
      </c>
      <c r="D6997" s="6" t="s">
        <v>345</v>
      </c>
      <c r="E6997" s="6" t="s">
        <v>1511</v>
      </c>
      <c r="F6997" s="10">
        <v>43621</v>
      </c>
      <c r="G6997" s="6">
        <v>4</v>
      </c>
      <c r="H6997" s="11">
        <f>VLOOKUP(B6997,[1]!Product_Data[#Data],4,0)</f>
        <v>217</v>
      </c>
      <c r="I6997" s="11">
        <f>VLOOKUP(B6997,[1]!Product_Data[#Data],3,0)</f>
        <v>171</v>
      </c>
      <c r="J6997" s="11">
        <f t="shared" si="657"/>
        <v>684</v>
      </c>
      <c r="K6997" s="11">
        <f t="shared" si="658"/>
        <v>868</v>
      </c>
      <c r="L6997" s="11">
        <f t="shared" si="659"/>
        <v>184</v>
      </c>
      <c r="M6997" t="str">
        <f>VLOOKUP(C6997,[1]!Location_Data[#Data],2,0)</f>
        <v>Concord</v>
      </c>
      <c r="N6997" t="str">
        <f>VLOOKUP(D6997,[1]!Salespeople_Data[#Data],2,0)</f>
        <v>Larry Marshall</v>
      </c>
      <c r="O6997" t="str">
        <f>VLOOKUP(E6997,[1]!Customer_Data[#Data],2,0)</f>
        <v>Stephen Larson</v>
      </c>
      <c r="P6997" s="15">
        <f t="shared" si="654"/>
        <v>4</v>
      </c>
      <c r="Q6997">
        <f t="shared" si="655"/>
        <v>6</v>
      </c>
      <c r="R6997">
        <f t="shared" si="656"/>
        <v>2019</v>
      </c>
    </row>
    <row r="6998" spans="1:18" x14ac:dyDescent="0.25">
      <c r="A6998" s="6" t="s">
        <v>8024</v>
      </c>
      <c r="B6998" s="6" t="s">
        <v>129</v>
      </c>
      <c r="C6998" s="6" t="s">
        <v>286</v>
      </c>
      <c r="D6998" s="6" t="s">
        <v>178</v>
      </c>
      <c r="E6998" s="6" t="s">
        <v>4801</v>
      </c>
      <c r="F6998" s="10">
        <v>43522</v>
      </c>
      <c r="G6998" s="6">
        <v>3</v>
      </c>
      <c r="H6998" s="11">
        <f>VLOOKUP(B6998,[1]!Product_Data[#Data],4,0)</f>
        <v>127</v>
      </c>
      <c r="I6998" s="11">
        <f>VLOOKUP(B6998,[1]!Product_Data[#Data],3,0)</f>
        <v>79</v>
      </c>
      <c r="J6998" s="11">
        <f t="shared" si="657"/>
        <v>237</v>
      </c>
      <c r="K6998" s="11">
        <f t="shared" si="658"/>
        <v>381</v>
      </c>
      <c r="L6998" s="11">
        <f t="shared" si="659"/>
        <v>144</v>
      </c>
      <c r="M6998" t="str">
        <f>VLOOKUP(C6998,[1]!Location_Data[#Data],2,0)</f>
        <v>El Monte</v>
      </c>
      <c r="N6998" t="str">
        <f>VLOOKUP(D6998,[1]!Salespeople_Data[#Data],2,0)</f>
        <v>Joshua Taylor</v>
      </c>
      <c r="O6998" t="str">
        <f>VLOOKUP(E6998,[1]!Customer_Data[#Data],2,0)</f>
        <v>Eugene Murphy</v>
      </c>
      <c r="P6998" s="15">
        <f t="shared" si="654"/>
        <v>3</v>
      </c>
      <c r="Q6998">
        <f t="shared" si="655"/>
        <v>2</v>
      </c>
      <c r="R6998">
        <f t="shared" si="656"/>
        <v>2019</v>
      </c>
    </row>
    <row r="6999" spans="1:18" x14ac:dyDescent="0.25">
      <c r="A6999" s="6" t="s">
        <v>8025</v>
      </c>
      <c r="B6999" s="6" t="s">
        <v>219</v>
      </c>
      <c r="C6999" s="6" t="s">
        <v>74</v>
      </c>
      <c r="D6999" s="6" t="s">
        <v>178</v>
      </c>
      <c r="E6999" s="6" t="s">
        <v>993</v>
      </c>
      <c r="F6999" s="10">
        <v>43479</v>
      </c>
      <c r="G6999" s="6">
        <v>1</v>
      </c>
      <c r="H6999" s="11">
        <f>VLOOKUP(B6999,[1]!Product_Data[#Data],4,0)</f>
        <v>561</v>
      </c>
      <c r="I6999" s="11">
        <f>VLOOKUP(B6999,[1]!Product_Data[#Data],3,0)</f>
        <v>421</v>
      </c>
      <c r="J6999" s="11">
        <f t="shared" si="657"/>
        <v>421</v>
      </c>
      <c r="K6999" s="11">
        <f t="shared" si="658"/>
        <v>561</v>
      </c>
      <c r="L6999" s="11">
        <f t="shared" si="659"/>
        <v>140</v>
      </c>
      <c r="M6999" t="str">
        <f>VLOOKUP(C6999,[1]!Location_Data[#Data],2,0)</f>
        <v>West Covina</v>
      </c>
      <c r="N6999" t="str">
        <f>VLOOKUP(D6999,[1]!Salespeople_Data[#Data],2,0)</f>
        <v>Joshua Taylor</v>
      </c>
      <c r="O6999" t="str">
        <f>VLOOKUP(E6999,[1]!Customer_Data[#Data],2,0)</f>
        <v>Roy Jenkins</v>
      </c>
      <c r="P6999" s="15">
        <f t="shared" si="654"/>
        <v>2</v>
      </c>
      <c r="Q6999">
        <f t="shared" si="655"/>
        <v>1</v>
      </c>
      <c r="R6999">
        <f t="shared" si="656"/>
        <v>2019</v>
      </c>
    </row>
    <row r="7000" spans="1:18" x14ac:dyDescent="0.25">
      <c r="A7000" s="6" t="s">
        <v>8026</v>
      </c>
      <c r="B7000" s="6" t="s">
        <v>267</v>
      </c>
      <c r="C7000" s="6" t="s">
        <v>467</v>
      </c>
      <c r="D7000" s="6" t="s">
        <v>63</v>
      </c>
      <c r="E7000" s="6" t="s">
        <v>867</v>
      </c>
      <c r="F7000" s="10">
        <v>43595</v>
      </c>
      <c r="G7000" s="6">
        <v>4</v>
      </c>
      <c r="H7000" s="11">
        <f>VLOOKUP(B7000,[1]!Product_Data[#Data],4,0)</f>
        <v>400</v>
      </c>
      <c r="I7000" s="11">
        <f>VLOOKUP(B7000,[1]!Product_Data[#Data],3,0)</f>
        <v>208</v>
      </c>
      <c r="J7000" s="11">
        <f t="shared" si="657"/>
        <v>832</v>
      </c>
      <c r="K7000" s="11">
        <f t="shared" si="658"/>
        <v>1600</v>
      </c>
      <c r="L7000" s="11">
        <f t="shared" si="659"/>
        <v>768</v>
      </c>
      <c r="M7000" t="str">
        <f>VLOOKUP(C7000,[1]!Location_Data[#Data],2,0)</f>
        <v>Garden Grove</v>
      </c>
      <c r="N7000" t="str">
        <f>VLOOKUP(D7000,[1]!Salespeople_Data[#Data],2,0)</f>
        <v>Jeremy Mendoza</v>
      </c>
      <c r="O7000" t="str">
        <f>VLOOKUP(E7000,[1]!Customer_Data[#Data],2,0)</f>
        <v>Carl Anderson</v>
      </c>
      <c r="P7000" s="15">
        <f t="shared" si="654"/>
        <v>6</v>
      </c>
      <c r="Q7000">
        <f t="shared" si="655"/>
        <v>5</v>
      </c>
      <c r="R7000">
        <f t="shared" si="656"/>
        <v>2019</v>
      </c>
    </row>
    <row r="7001" spans="1:18" x14ac:dyDescent="0.25">
      <c r="A7001" s="6" t="s">
        <v>8027</v>
      </c>
      <c r="B7001" s="6" t="s">
        <v>28</v>
      </c>
      <c r="C7001" s="6" t="s">
        <v>39</v>
      </c>
      <c r="D7001" s="6" t="s">
        <v>35</v>
      </c>
      <c r="E7001" s="6" t="s">
        <v>1854</v>
      </c>
      <c r="F7001" s="10">
        <v>43808</v>
      </c>
      <c r="G7001" s="6">
        <v>4</v>
      </c>
      <c r="H7001" s="11">
        <f>VLOOKUP(B7001,[1]!Product_Data[#Data],4,0)</f>
        <v>684</v>
      </c>
      <c r="I7001" s="11">
        <f>VLOOKUP(B7001,[1]!Product_Data[#Data],3,0)</f>
        <v>561</v>
      </c>
      <c r="J7001" s="11">
        <f t="shared" si="657"/>
        <v>2244</v>
      </c>
      <c r="K7001" s="11">
        <f t="shared" si="658"/>
        <v>2736</v>
      </c>
      <c r="L7001" s="11">
        <f t="shared" si="659"/>
        <v>492</v>
      </c>
      <c r="M7001" t="str">
        <f>VLOOKUP(C7001,[1]!Location_Data[#Data],2,0)</f>
        <v>Oceanside</v>
      </c>
      <c r="N7001" t="str">
        <f>VLOOKUP(D7001,[1]!Salespeople_Data[#Data],2,0)</f>
        <v>Charles Harper</v>
      </c>
      <c r="O7001" t="str">
        <f>VLOOKUP(E7001,[1]!Customer_Data[#Data],2,0)</f>
        <v>Carlos Miller</v>
      </c>
      <c r="P7001" s="15">
        <f t="shared" si="654"/>
        <v>2</v>
      </c>
      <c r="Q7001">
        <f t="shared" si="655"/>
        <v>12</v>
      </c>
      <c r="R7001">
        <f t="shared" si="656"/>
        <v>2019</v>
      </c>
    </row>
    <row r="7002" spans="1:18" x14ac:dyDescent="0.25">
      <c r="A7002" s="6" t="s">
        <v>8028</v>
      </c>
      <c r="B7002" s="6" t="s">
        <v>652</v>
      </c>
      <c r="C7002" s="6" t="s">
        <v>362</v>
      </c>
      <c r="D7002" s="6" t="s">
        <v>356</v>
      </c>
      <c r="E7002" s="6" t="s">
        <v>254</v>
      </c>
      <c r="F7002" s="10">
        <v>43496</v>
      </c>
      <c r="G7002" s="6">
        <v>4</v>
      </c>
      <c r="H7002" s="11">
        <f>VLOOKUP(B7002,[1]!Product_Data[#Data],4,0)</f>
        <v>217</v>
      </c>
      <c r="I7002" s="11">
        <f>VLOOKUP(B7002,[1]!Product_Data[#Data],3,0)</f>
        <v>171</v>
      </c>
      <c r="J7002" s="11">
        <f t="shared" si="657"/>
        <v>684</v>
      </c>
      <c r="K7002" s="11">
        <f t="shared" si="658"/>
        <v>868</v>
      </c>
      <c r="L7002" s="11">
        <f t="shared" si="659"/>
        <v>184</v>
      </c>
      <c r="M7002" t="str">
        <f>VLOOKUP(C7002,[1]!Location_Data[#Data],2,0)</f>
        <v>San Bernardino</v>
      </c>
      <c r="N7002" t="str">
        <f>VLOOKUP(D7002,[1]!Salespeople_Data[#Data],2,0)</f>
        <v>Jimmy Young</v>
      </c>
      <c r="O7002" t="str">
        <f>VLOOKUP(E7002,[1]!Customer_Data[#Data],2,0)</f>
        <v>Wayne Rodriguez</v>
      </c>
      <c r="P7002" s="15">
        <f t="shared" si="654"/>
        <v>5</v>
      </c>
      <c r="Q7002">
        <f t="shared" si="655"/>
        <v>1</v>
      </c>
      <c r="R7002">
        <f t="shared" si="656"/>
        <v>2019</v>
      </c>
    </row>
    <row r="7003" spans="1:18" x14ac:dyDescent="0.25">
      <c r="A7003" s="6" t="s">
        <v>8029</v>
      </c>
      <c r="B7003" s="6" t="s">
        <v>83</v>
      </c>
      <c r="C7003" s="6" t="s">
        <v>156</v>
      </c>
      <c r="D7003" s="6" t="s">
        <v>170</v>
      </c>
      <c r="E7003" s="6" t="s">
        <v>517</v>
      </c>
      <c r="F7003" s="10">
        <v>43819</v>
      </c>
      <c r="G7003" s="6">
        <v>2</v>
      </c>
      <c r="H7003" s="11">
        <f>VLOOKUP(B7003,[1]!Product_Data[#Data],4,0)</f>
        <v>1972</v>
      </c>
      <c r="I7003" s="11">
        <f>VLOOKUP(B7003,[1]!Product_Data[#Data],3,0)</f>
        <v>1321</v>
      </c>
      <c r="J7003" s="11">
        <f t="shared" si="657"/>
        <v>2642</v>
      </c>
      <c r="K7003" s="11">
        <f t="shared" si="658"/>
        <v>3944</v>
      </c>
      <c r="L7003" s="11">
        <f t="shared" si="659"/>
        <v>1302</v>
      </c>
      <c r="M7003" t="str">
        <f>VLOOKUP(C7003,[1]!Location_Data[#Data],2,0)</f>
        <v>Sacramento</v>
      </c>
      <c r="N7003" t="str">
        <f>VLOOKUP(D7003,[1]!Salespeople_Data[#Data],2,0)</f>
        <v>Sean Miller</v>
      </c>
      <c r="O7003" t="str">
        <f>VLOOKUP(E7003,[1]!Customer_Data[#Data],2,0)</f>
        <v>Bruce Porter</v>
      </c>
      <c r="P7003" s="15">
        <f t="shared" si="654"/>
        <v>6</v>
      </c>
      <c r="Q7003">
        <f t="shared" si="655"/>
        <v>12</v>
      </c>
      <c r="R7003">
        <f t="shared" si="656"/>
        <v>2019</v>
      </c>
    </row>
    <row r="7004" spans="1:18" x14ac:dyDescent="0.25">
      <c r="A7004" s="6" t="s">
        <v>8030</v>
      </c>
      <c r="B7004" s="6" t="s">
        <v>152</v>
      </c>
      <c r="C7004" s="6" t="s">
        <v>66</v>
      </c>
      <c r="D7004" s="6" t="s">
        <v>356</v>
      </c>
      <c r="E7004" s="6" t="s">
        <v>1205</v>
      </c>
      <c r="F7004" s="10">
        <v>43609</v>
      </c>
      <c r="G7004" s="6">
        <v>1</v>
      </c>
      <c r="H7004" s="11">
        <f>VLOOKUP(B7004,[1]!Product_Data[#Data],4,0)</f>
        <v>951</v>
      </c>
      <c r="I7004" s="11">
        <f>VLOOKUP(B7004,[1]!Product_Data[#Data],3,0)</f>
        <v>504</v>
      </c>
      <c r="J7004" s="11">
        <f t="shared" si="657"/>
        <v>504</v>
      </c>
      <c r="K7004" s="11">
        <f t="shared" si="658"/>
        <v>951</v>
      </c>
      <c r="L7004" s="11">
        <f t="shared" si="659"/>
        <v>447</v>
      </c>
      <c r="M7004" t="str">
        <f>VLOOKUP(C7004,[1]!Location_Data[#Data],2,0)</f>
        <v>Ontario</v>
      </c>
      <c r="N7004" t="str">
        <f>VLOOKUP(D7004,[1]!Salespeople_Data[#Data],2,0)</f>
        <v>Jimmy Young</v>
      </c>
      <c r="O7004" t="str">
        <f>VLOOKUP(E7004,[1]!Customer_Data[#Data],2,0)</f>
        <v>Jesse Hill</v>
      </c>
      <c r="P7004" s="15">
        <f t="shared" si="654"/>
        <v>6</v>
      </c>
      <c r="Q7004">
        <f t="shared" si="655"/>
        <v>5</v>
      </c>
      <c r="R7004">
        <f t="shared" si="656"/>
        <v>2019</v>
      </c>
    </row>
    <row r="7005" spans="1:18" x14ac:dyDescent="0.25">
      <c r="A7005" s="6" t="s">
        <v>8031</v>
      </c>
      <c r="B7005" s="6" t="s">
        <v>367</v>
      </c>
      <c r="C7005" s="6" t="s">
        <v>246</v>
      </c>
      <c r="D7005" s="6" t="s">
        <v>225</v>
      </c>
      <c r="E7005" s="6" t="s">
        <v>1640</v>
      </c>
      <c r="F7005" s="10">
        <v>43600</v>
      </c>
      <c r="G7005" s="6">
        <v>1</v>
      </c>
      <c r="H7005" s="11">
        <f>VLOOKUP(B7005,[1]!Product_Data[#Data],4,0)</f>
        <v>530</v>
      </c>
      <c r="I7005" s="11">
        <f>VLOOKUP(B7005,[1]!Product_Data[#Data],3,0)</f>
        <v>424</v>
      </c>
      <c r="J7005" s="11">
        <f t="shared" si="657"/>
        <v>424</v>
      </c>
      <c r="K7005" s="11">
        <f t="shared" si="658"/>
        <v>530</v>
      </c>
      <c r="L7005" s="11">
        <f t="shared" si="659"/>
        <v>106</v>
      </c>
      <c r="M7005" t="str">
        <f>VLOOKUP(C7005,[1]!Location_Data[#Data],2,0)</f>
        <v>San Francisco</v>
      </c>
      <c r="N7005" t="str">
        <f>VLOOKUP(D7005,[1]!Salespeople_Data[#Data],2,0)</f>
        <v>Andrew Bowman</v>
      </c>
      <c r="O7005" t="str">
        <f>VLOOKUP(E7005,[1]!Customer_Data[#Data],2,0)</f>
        <v>Stephen Payne</v>
      </c>
      <c r="P7005" s="15">
        <f t="shared" si="654"/>
        <v>4</v>
      </c>
      <c r="Q7005">
        <f t="shared" si="655"/>
        <v>5</v>
      </c>
      <c r="R7005">
        <f t="shared" si="656"/>
        <v>2019</v>
      </c>
    </row>
    <row r="7006" spans="1:18" x14ac:dyDescent="0.25">
      <c r="A7006" s="6" t="s">
        <v>8032</v>
      </c>
      <c r="B7006" s="6" t="s">
        <v>194</v>
      </c>
      <c r="C7006" s="6" t="s">
        <v>24</v>
      </c>
      <c r="D7006" s="6" t="s">
        <v>116</v>
      </c>
      <c r="E7006" s="6" t="s">
        <v>1664</v>
      </c>
      <c r="F7006" s="10">
        <v>43470</v>
      </c>
      <c r="G7006" s="6">
        <v>2</v>
      </c>
      <c r="H7006" s="11">
        <f>VLOOKUP(B7006,[1]!Product_Data[#Data],4,0)</f>
        <v>1278</v>
      </c>
      <c r="I7006" s="11">
        <f>VLOOKUP(B7006,[1]!Product_Data[#Data],3,0)</f>
        <v>665</v>
      </c>
      <c r="J7006" s="11">
        <f t="shared" si="657"/>
        <v>1330</v>
      </c>
      <c r="K7006" s="11">
        <f t="shared" si="658"/>
        <v>2556</v>
      </c>
      <c r="L7006" s="11">
        <f t="shared" si="659"/>
        <v>1226</v>
      </c>
      <c r="M7006" t="str">
        <f>VLOOKUP(C7006,[1]!Location_Data[#Data],2,0)</f>
        <v>Lancaster</v>
      </c>
      <c r="N7006" t="str">
        <f>VLOOKUP(D7006,[1]!Salespeople_Data[#Data],2,0)</f>
        <v>Roger Ramos</v>
      </c>
      <c r="O7006" t="str">
        <f>VLOOKUP(E7006,[1]!Customer_Data[#Data],2,0)</f>
        <v>Jesse Alvarez</v>
      </c>
      <c r="P7006" s="15">
        <f t="shared" si="654"/>
        <v>7</v>
      </c>
      <c r="Q7006">
        <f t="shared" si="655"/>
        <v>1</v>
      </c>
      <c r="R7006">
        <f t="shared" si="656"/>
        <v>2019</v>
      </c>
    </row>
    <row r="7007" spans="1:18" x14ac:dyDescent="0.25">
      <c r="A7007" s="6" t="s">
        <v>8033</v>
      </c>
      <c r="B7007" s="6" t="s">
        <v>245</v>
      </c>
      <c r="C7007" s="6" t="s">
        <v>322</v>
      </c>
      <c r="D7007" s="6" t="s">
        <v>239</v>
      </c>
      <c r="E7007" s="6" t="s">
        <v>611</v>
      </c>
      <c r="F7007" s="10">
        <v>43710</v>
      </c>
      <c r="G7007" s="6">
        <v>4</v>
      </c>
      <c r="H7007" s="11">
        <f>VLOOKUP(B7007,[1]!Product_Data[#Data],4,0)</f>
        <v>818</v>
      </c>
      <c r="I7007" s="11">
        <f>VLOOKUP(B7007,[1]!Product_Data[#Data],3,0)</f>
        <v>450</v>
      </c>
      <c r="J7007" s="11">
        <f t="shared" si="657"/>
        <v>1800</v>
      </c>
      <c r="K7007" s="11">
        <f t="shared" si="658"/>
        <v>3272</v>
      </c>
      <c r="L7007" s="11">
        <f t="shared" si="659"/>
        <v>1472</v>
      </c>
      <c r="M7007" t="str">
        <f>VLOOKUP(C7007,[1]!Location_Data[#Data],2,0)</f>
        <v>Rancho Cucamonga</v>
      </c>
      <c r="N7007" t="str">
        <f>VLOOKUP(D7007,[1]!Salespeople_Data[#Data],2,0)</f>
        <v>John Reyes</v>
      </c>
      <c r="O7007" t="str">
        <f>VLOOKUP(E7007,[1]!Customer_Data[#Data],2,0)</f>
        <v>Joseph Murphy</v>
      </c>
      <c r="P7007" s="15">
        <f t="shared" si="654"/>
        <v>2</v>
      </c>
      <c r="Q7007">
        <f t="shared" si="655"/>
        <v>9</v>
      </c>
      <c r="R7007">
        <f t="shared" si="656"/>
        <v>2019</v>
      </c>
    </row>
    <row r="7008" spans="1:18" x14ac:dyDescent="0.25">
      <c r="A7008" s="6" t="s">
        <v>8034</v>
      </c>
      <c r="B7008" s="6" t="s">
        <v>219</v>
      </c>
      <c r="C7008" s="6" t="s">
        <v>386</v>
      </c>
      <c r="D7008" s="6" t="s">
        <v>63</v>
      </c>
      <c r="E7008" s="6" t="s">
        <v>1414</v>
      </c>
      <c r="F7008" s="10">
        <v>43485</v>
      </c>
      <c r="G7008" s="6">
        <v>1</v>
      </c>
      <c r="H7008" s="11">
        <f>VLOOKUP(B7008,[1]!Product_Data[#Data],4,0)</f>
        <v>561</v>
      </c>
      <c r="I7008" s="11">
        <f>VLOOKUP(B7008,[1]!Product_Data[#Data],3,0)</f>
        <v>421</v>
      </c>
      <c r="J7008" s="11">
        <f t="shared" si="657"/>
        <v>421</v>
      </c>
      <c r="K7008" s="11">
        <f t="shared" si="658"/>
        <v>561</v>
      </c>
      <c r="L7008" s="11">
        <f t="shared" si="659"/>
        <v>140</v>
      </c>
      <c r="M7008" t="str">
        <f>VLOOKUP(C7008,[1]!Location_Data[#Data],2,0)</f>
        <v>Carlsbad</v>
      </c>
      <c r="N7008" t="str">
        <f>VLOOKUP(D7008,[1]!Salespeople_Data[#Data],2,0)</f>
        <v>Jeremy Mendoza</v>
      </c>
      <c r="O7008" t="str">
        <f>VLOOKUP(E7008,[1]!Customer_Data[#Data],2,0)</f>
        <v>Scott Allen</v>
      </c>
      <c r="P7008" s="15">
        <f t="shared" si="654"/>
        <v>1</v>
      </c>
      <c r="Q7008">
        <f t="shared" si="655"/>
        <v>1</v>
      </c>
      <c r="R7008">
        <f t="shared" si="656"/>
        <v>2019</v>
      </c>
    </row>
    <row r="7009" spans="1:18" x14ac:dyDescent="0.25">
      <c r="A7009" s="6" t="s">
        <v>8035</v>
      </c>
      <c r="B7009" s="6" t="s">
        <v>395</v>
      </c>
      <c r="C7009" s="6" t="s">
        <v>62</v>
      </c>
      <c r="D7009" s="6" t="s">
        <v>165</v>
      </c>
      <c r="E7009" s="6" t="s">
        <v>637</v>
      </c>
      <c r="F7009" s="10">
        <v>43755</v>
      </c>
      <c r="G7009" s="6">
        <v>4</v>
      </c>
      <c r="H7009" s="11">
        <f>VLOOKUP(B7009,[1]!Product_Data[#Data],4,0)</f>
        <v>2257</v>
      </c>
      <c r="I7009" s="11">
        <f>VLOOKUP(B7009,[1]!Product_Data[#Data],3,0)</f>
        <v>1535</v>
      </c>
      <c r="J7009" s="11">
        <f t="shared" si="657"/>
        <v>6140</v>
      </c>
      <c r="K7009" s="11">
        <f t="shared" si="658"/>
        <v>9028</v>
      </c>
      <c r="L7009" s="11">
        <f t="shared" si="659"/>
        <v>2888</v>
      </c>
      <c r="M7009" t="str">
        <f>VLOOKUP(C7009,[1]!Location_Data[#Data],2,0)</f>
        <v>Fairfield</v>
      </c>
      <c r="N7009" t="str">
        <f>VLOOKUP(D7009,[1]!Salespeople_Data[#Data],2,0)</f>
        <v>Joe Sims</v>
      </c>
      <c r="O7009" t="str">
        <f>VLOOKUP(E7009,[1]!Customer_Data[#Data],2,0)</f>
        <v>Stephen Reynolds</v>
      </c>
      <c r="P7009" s="15">
        <f t="shared" si="654"/>
        <v>5</v>
      </c>
      <c r="Q7009">
        <f t="shared" si="655"/>
        <v>10</v>
      </c>
      <c r="R7009">
        <f t="shared" si="656"/>
        <v>2019</v>
      </c>
    </row>
    <row r="7010" spans="1:18" x14ac:dyDescent="0.25">
      <c r="A7010" s="6" t="s">
        <v>8036</v>
      </c>
      <c r="B7010" s="6" t="s">
        <v>666</v>
      </c>
      <c r="C7010" s="6" t="s">
        <v>268</v>
      </c>
      <c r="D7010" s="6" t="s">
        <v>63</v>
      </c>
      <c r="E7010" s="6" t="s">
        <v>838</v>
      </c>
      <c r="F7010" s="10">
        <v>43591</v>
      </c>
      <c r="G7010" s="6">
        <v>1</v>
      </c>
      <c r="H7010" s="11">
        <f>VLOOKUP(B7010,[1]!Product_Data[#Data],4,0)</f>
        <v>2241</v>
      </c>
      <c r="I7010" s="11">
        <f>VLOOKUP(B7010,[1]!Product_Data[#Data],3,0)</f>
        <v>1367</v>
      </c>
      <c r="J7010" s="11">
        <f t="shared" si="657"/>
        <v>1367</v>
      </c>
      <c r="K7010" s="11">
        <f t="shared" si="658"/>
        <v>2241</v>
      </c>
      <c r="L7010" s="11">
        <f t="shared" si="659"/>
        <v>874</v>
      </c>
      <c r="M7010" t="str">
        <f>VLOOKUP(C7010,[1]!Location_Data[#Data],2,0)</f>
        <v>Murrieta</v>
      </c>
      <c r="N7010" t="str">
        <f>VLOOKUP(D7010,[1]!Salespeople_Data[#Data],2,0)</f>
        <v>Jeremy Mendoza</v>
      </c>
      <c r="O7010" t="str">
        <f>VLOOKUP(E7010,[1]!Customer_Data[#Data],2,0)</f>
        <v>Matthew Duncan</v>
      </c>
      <c r="P7010" s="15">
        <f t="shared" si="654"/>
        <v>2</v>
      </c>
      <c r="Q7010">
        <f t="shared" si="655"/>
        <v>5</v>
      </c>
      <c r="R7010">
        <f t="shared" si="656"/>
        <v>2019</v>
      </c>
    </row>
    <row r="7011" spans="1:18" x14ac:dyDescent="0.25">
      <c r="A7011" s="6" t="s">
        <v>8037</v>
      </c>
      <c r="B7011" s="6" t="s">
        <v>256</v>
      </c>
      <c r="C7011" s="6" t="s">
        <v>316</v>
      </c>
      <c r="D7011" s="6" t="s">
        <v>257</v>
      </c>
      <c r="E7011" s="6" t="s">
        <v>1801</v>
      </c>
      <c r="F7011" s="10">
        <v>43806</v>
      </c>
      <c r="G7011" s="6">
        <v>2</v>
      </c>
      <c r="H7011" s="11">
        <f>VLOOKUP(B7011,[1]!Product_Data[#Data],4,0)</f>
        <v>596</v>
      </c>
      <c r="I7011" s="11">
        <f>VLOOKUP(B7011,[1]!Product_Data[#Data],3,0)</f>
        <v>358</v>
      </c>
      <c r="J7011" s="11">
        <f t="shared" si="657"/>
        <v>716</v>
      </c>
      <c r="K7011" s="11">
        <f t="shared" si="658"/>
        <v>1192</v>
      </c>
      <c r="L7011" s="11">
        <f t="shared" si="659"/>
        <v>476</v>
      </c>
      <c r="M7011" t="str">
        <f>VLOOKUP(C7011,[1]!Location_Data[#Data],2,0)</f>
        <v>East Los Angeles</v>
      </c>
      <c r="N7011" t="str">
        <f>VLOOKUP(D7011,[1]!Salespeople_Data[#Data],2,0)</f>
        <v>Jerry Perry</v>
      </c>
      <c r="O7011" t="str">
        <f>VLOOKUP(E7011,[1]!Customer_Data[#Data],2,0)</f>
        <v>Larry Stone</v>
      </c>
      <c r="P7011" s="15">
        <f t="shared" si="654"/>
        <v>7</v>
      </c>
      <c r="Q7011">
        <f t="shared" si="655"/>
        <v>12</v>
      </c>
      <c r="R7011">
        <f t="shared" si="656"/>
        <v>2019</v>
      </c>
    </row>
    <row r="7012" spans="1:18" x14ac:dyDescent="0.25">
      <c r="A7012" s="6" t="s">
        <v>8038</v>
      </c>
      <c r="B7012" s="6" t="s">
        <v>56</v>
      </c>
      <c r="C7012" s="6" t="s">
        <v>211</v>
      </c>
      <c r="D7012" s="6" t="s">
        <v>75</v>
      </c>
      <c r="E7012" s="6" t="s">
        <v>2007</v>
      </c>
      <c r="F7012" s="10">
        <v>43611</v>
      </c>
      <c r="G7012" s="6">
        <v>2</v>
      </c>
      <c r="H7012" s="11">
        <f>VLOOKUP(B7012,[1]!Product_Data[#Data],4,0)</f>
        <v>1848</v>
      </c>
      <c r="I7012" s="11">
        <f>VLOOKUP(B7012,[1]!Product_Data[#Data],3,0)</f>
        <v>1294</v>
      </c>
      <c r="J7012" s="11">
        <f t="shared" si="657"/>
        <v>2588</v>
      </c>
      <c r="K7012" s="11">
        <f t="shared" si="658"/>
        <v>3696</v>
      </c>
      <c r="L7012" s="11">
        <f t="shared" si="659"/>
        <v>1108</v>
      </c>
      <c r="M7012" t="str">
        <f>VLOOKUP(C7012,[1]!Location_Data[#Data],2,0)</f>
        <v>Chula Vista</v>
      </c>
      <c r="N7012" t="str">
        <f>VLOOKUP(D7012,[1]!Salespeople_Data[#Data],2,0)</f>
        <v>Roger Robertson</v>
      </c>
      <c r="O7012" t="str">
        <f>VLOOKUP(E7012,[1]!Customer_Data[#Data],2,0)</f>
        <v>Samuel Burke</v>
      </c>
      <c r="P7012" s="15">
        <f t="shared" si="654"/>
        <v>1</v>
      </c>
      <c r="Q7012">
        <f t="shared" si="655"/>
        <v>5</v>
      </c>
      <c r="R7012">
        <f t="shared" si="656"/>
        <v>2019</v>
      </c>
    </row>
    <row r="7013" spans="1:18" x14ac:dyDescent="0.25">
      <c r="A7013" s="6" t="s">
        <v>8039</v>
      </c>
      <c r="B7013" s="6" t="s">
        <v>125</v>
      </c>
      <c r="C7013" s="6" t="s">
        <v>115</v>
      </c>
      <c r="D7013" s="6" t="s">
        <v>106</v>
      </c>
      <c r="E7013" s="6" t="s">
        <v>699</v>
      </c>
      <c r="F7013" s="10">
        <v>43784</v>
      </c>
      <c r="G7013" s="6">
        <v>2</v>
      </c>
      <c r="H7013" s="11">
        <f>VLOOKUP(B7013,[1]!Product_Data[#Data],4,0)</f>
        <v>1826</v>
      </c>
      <c r="I7013" s="11">
        <f>VLOOKUP(B7013,[1]!Product_Data[#Data],3,0)</f>
        <v>1443</v>
      </c>
      <c r="J7013" s="11">
        <f t="shared" si="657"/>
        <v>2886</v>
      </c>
      <c r="K7013" s="11">
        <f t="shared" si="658"/>
        <v>3652</v>
      </c>
      <c r="L7013" s="11">
        <f t="shared" si="659"/>
        <v>766</v>
      </c>
      <c r="M7013" t="str">
        <f>VLOOKUP(C7013,[1]!Location_Data[#Data],2,0)</f>
        <v>Glendale</v>
      </c>
      <c r="N7013" t="str">
        <f>VLOOKUP(D7013,[1]!Salespeople_Data[#Data],2,0)</f>
        <v>Patrick Ruiz</v>
      </c>
      <c r="O7013" t="str">
        <f>VLOOKUP(E7013,[1]!Customer_Data[#Data],2,0)</f>
        <v>Juan Harvey</v>
      </c>
      <c r="P7013" s="15">
        <f t="shared" si="654"/>
        <v>6</v>
      </c>
      <c r="Q7013">
        <f t="shared" si="655"/>
        <v>11</v>
      </c>
      <c r="R7013">
        <f t="shared" si="656"/>
        <v>2019</v>
      </c>
    </row>
    <row r="7014" spans="1:18" x14ac:dyDescent="0.25">
      <c r="A7014" s="6" t="s">
        <v>8040</v>
      </c>
      <c r="B7014" s="6" t="s">
        <v>223</v>
      </c>
      <c r="C7014" s="6" t="s">
        <v>9</v>
      </c>
      <c r="D7014" s="6" t="s">
        <v>239</v>
      </c>
      <c r="E7014" s="6" t="s">
        <v>1096</v>
      </c>
      <c r="F7014" s="10">
        <v>43533</v>
      </c>
      <c r="G7014" s="6">
        <v>3</v>
      </c>
      <c r="H7014" s="11">
        <f>VLOOKUP(B7014,[1]!Product_Data[#Data],4,0)</f>
        <v>799</v>
      </c>
      <c r="I7014" s="11">
        <f>VLOOKUP(B7014,[1]!Product_Data[#Data],3,0)</f>
        <v>455</v>
      </c>
      <c r="J7014" s="11">
        <f t="shared" si="657"/>
        <v>1365</v>
      </c>
      <c r="K7014" s="11">
        <f t="shared" si="658"/>
        <v>2397</v>
      </c>
      <c r="L7014" s="11">
        <f t="shared" si="659"/>
        <v>1032</v>
      </c>
      <c r="M7014" t="str">
        <f>VLOOKUP(C7014,[1]!Location_Data[#Data],2,0)</f>
        <v>San Mateo</v>
      </c>
      <c r="N7014" t="str">
        <f>VLOOKUP(D7014,[1]!Salespeople_Data[#Data],2,0)</f>
        <v>John Reyes</v>
      </c>
      <c r="O7014" t="str">
        <f>VLOOKUP(E7014,[1]!Customer_Data[#Data],2,0)</f>
        <v>Craig Wright</v>
      </c>
      <c r="P7014" s="15">
        <f t="shared" si="654"/>
        <v>7</v>
      </c>
      <c r="Q7014">
        <f t="shared" si="655"/>
        <v>3</v>
      </c>
      <c r="R7014">
        <f t="shared" si="656"/>
        <v>2019</v>
      </c>
    </row>
    <row r="7015" spans="1:18" x14ac:dyDescent="0.25">
      <c r="A7015" s="6" t="s">
        <v>8041</v>
      </c>
      <c r="B7015" s="6" t="s">
        <v>168</v>
      </c>
      <c r="C7015" s="6" t="s">
        <v>90</v>
      </c>
      <c r="D7015" s="6" t="s">
        <v>96</v>
      </c>
      <c r="E7015" s="6" t="s">
        <v>720</v>
      </c>
      <c r="F7015" s="10">
        <v>43654</v>
      </c>
      <c r="G7015" s="6">
        <v>2</v>
      </c>
      <c r="H7015" s="11">
        <f>VLOOKUP(B7015,[1]!Product_Data[#Data],4,0)</f>
        <v>112</v>
      </c>
      <c r="I7015" s="11">
        <f>VLOOKUP(B7015,[1]!Product_Data[#Data],3,0)</f>
        <v>90</v>
      </c>
      <c r="J7015" s="11">
        <f t="shared" si="657"/>
        <v>180</v>
      </c>
      <c r="K7015" s="11">
        <f t="shared" si="658"/>
        <v>224</v>
      </c>
      <c r="L7015" s="11">
        <f t="shared" si="659"/>
        <v>44</v>
      </c>
      <c r="M7015" t="str">
        <f>VLOOKUP(C7015,[1]!Location_Data[#Data],2,0)</f>
        <v>Irvine</v>
      </c>
      <c r="N7015" t="str">
        <f>VLOOKUP(D7015,[1]!Salespeople_Data[#Data],2,0)</f>
        <v>Brian Thomas</v>
      </c>
      <c r="O7015" t="str">
        <f>VLOOKUP(E7015,[1]!Customer_Data[#Data],2,0)</f>
        <v>Adam White</v>
      </c>
      <c r="P7015" s="15">
        <f t="shared" si="654"/>
        <v>2</v>
      </c>
      <c r="Q7015">
        <f t="shared" si="655"/>
        <v>7</v>
      </c>
      <c r="R7015">
        <f t="shared" si="656"/>
        <v>2019</v>
      </c>
    </row>
    <row r="7016" spans="1:18" x14ac:dyDescent="0.25">
      <c r="A7016" s="6" t="s">
        <v>8042</v>
      </c>
      <c r="B7016" s="6" t="s">
        <v>232</v>
      </c>
      <c r="C7016" s="6" t="s">
        <v>211</v>
      </c>
      <c r="D7016" s="6" t="s">
        <v>170</v>
      </c>
      <c r="E7016" s="6" t="s">
        <v>281</v>
      </c>
      <c r="F7016" s="10">
        <v>43780</v>
      </c>
      <c r="G7016" s="6">
        <v>2</v>
      </c>
      <c r="H7016" s="11">
        <f>VLOOKUP(B7016,[1]!Product_Data[#Data],4,0)</f>
        <v>1119</v>
      </c>
      <c r="I7016" s="11">
        <f>VLOOKUP(B7016,[1]!Product_Data[#Data],3,0)</f>
        <v>683</v>
      </c>
      <c r="J7016" s="11">
        <f t="shared" si="657"/>
        <v>1366</v>
      </c>
      <c r="K7016" s="11">
        <f t="shared" si="658"/>
        <v>2238</v>
      </c>
      <c r="L7016" s="11">
        <f t="shared" si="659"/>
        <v>872</v>
      </c>
      <c r="M7016" t="str">
        <f>VLOOKUP(C7016,[1]!Location_Data[#Data],2,0)</f>
        <v>Chula Vista</v>
      </c>
      <c r="N7016" t="str">
        <f>VLOOKUP(D7016,[1]!Salespeople_Data[#Data],2,0)</f>
        <v>Sean Miller</v>
      </c>
      <c r="O7016" t="str">
        <f>VLOOKUP(E7016,[1]!Customer_Data[#Data],2,0)</f>
        <v>Joshua Hunt</v>
      </c>
      <c r="P7016" s="15">
        <f t="shared" si="654"/>
        <v>2</v>
      </c>
      <c r="Q7016">
        <f t="shared" si="655"/>
        <v>11</v>
      </c>
      <c r="R7016">
        <f t="shared" si="656"/>
        <v>2019</v>
      </c>
    </row>
    <row r="7017" spans="1:18" x14ac:dyDescent="0.25">
      <c r="A7017" s="6" t="s">
        <v>8043</v>
      </c>
      <c r="B7017" s="6" t="s">
        <v>818</v>
      </c>
      <c r="C7017" s="6" t="s">
        <v>74</v>
      </c>
      <c r="D7017" s="6" t="s">
        <v>71</v>
      </c>
      <c r="E7017" s="6" t="s">
        <v>1414</v>
      </c>
      <c r="F7017" s="10">
        <v>43504</v>
      </c>
      <c r="G7017" s="6">
        <v>1</v>
      </c>
      <c r="H7017" s="11">
        <f>VLOOKUP(B7017,[1]!Product_Data[#Data],4,0)</f>
        <v>1638</v>
      </c>
      <c r="I7017" s="11">
        <f>VLOOKUP(B7017,[1]!Product_Data[#Data],3,0)</f>
        <v>1261</v>
      </c>
      <c r="J7017" s="11">
        <f t="shared" si="657"/>
        <v>1261</v>
      </c>
      <c r="K7017" s="11">
        <f t="shared" si="658"/>
        <v>1638</v>
      </c>
      <c r="L7017" s="11">
        <f t="shared" si="659"/>
        <v>377</v>
      </c>
      <c r="M7017" t="str">
        <f>VLOOKUP(C7017,[1]!Location_Data[#Data],2,0)</f>
        <v>West Covina</v>
      </c>
      <c r="N7017" t="str">
        <f>VLOOKUP(D7017,[1]!Salespeople_Data[#Data],2,0)</f>
        <v>Gary Rodriguez</v>
      </c>
      <c r="O7017" t="str">
        <f>VLOOKUP(E7017,[1]!Customer_Data[#Data],2,0)</f>
        <v>Scott Allen</v>
      </c>
      <c r="P7017" s="15">
        <f t="shared" si="654"/>
        <v>6</v>
      </c>
      <c r="Q7017">
        <f t="shared" si="655"/>
        <v>2</v>
      </c>
      <c r="R7017">
        <f t="shared" si="656"/>
        <v>2019</v>
      </c>
    </row>
    <row r="7018" spans="1:18" x14ac:dyDescent="0.25">
      <c r="A7018" s="6" t="s">
        <v>8044</v>
      </c>
      <c r="B7018" s="6" t="s">
        <v>457</v>
      </c>
      <c r="C7018" s="6" t="s">
        <v>286</v>
      </c>
      <c r="D7018" s="6" t="s">
        <v>101</v>
      </c>
      <c r="E7018" s="6" t="s">
        <v>3533</v>
      </c>
      <c r="F7018" s="10">
        <v>43590</v>
      </c>
      <c r="G7018" s="6">
        <v>1</v>
      </c>
      <c r="H7018" s="11">
        <f>VLOOKUP(B7018,[1]!Product_Data[#Data],4,0)</f>
        <v>947</v>
      </c>
      <c r="I7018" s="11">
        <f>VLOOKUP(B7018,[1]!Product_Data[#Data],3,0)</f>
        <v>786</v>
      </c>
      <c r="J7018" s="11">
        <f t="shared" si="657"/>
        <v>786</v>
      </c>
      <c r="K7018" s="11">
        <f t="shared" si="658"/>
        <v>947</v>
      </c>
      <c r="L7018" s="11">
        <f t="shared" si="659"/>
        <v>161</v>
      </c>
      <c r="M7018" t="str">
        <f>VLOOKUP(C7018,[1]!Location_Data[#Data],2,0)</f>
        <v>El Monte</v>
      </c>
      <c r="N7018" t="str">
        <f>VLOOKUP(D7018,[1]!Salespeople_Data[#Data],2,0)</f>
        <v>Scott Clark</v>
      </c>
      <c r="O7018" t="str">
        <f>VLOOKUP(E7018,[1]!Customer_Data[#Data],2,0)</f>
        <v>Frank Weaver</v>
      </c>
      <c r="P7018" s="15">
        <f t="shared" si="654"/>
        <v>1</v>
      </c>
      <c r="Q7018">
        <f t="shared" si="655"/>
        <v>5</v>
      </c>
      <c r="R7018">
        <f t="shared" si="656"/>
        <v>2019</v>
      </c>
    </row>
    <row r="7019" spans="1:18" x14ac:dyDescent="0.25">
      <c r="A7019" s="6" t="s">
        <v>8045</v>
      </c>
      <c r="B7019" s="6" t="s">
        <v>361</v>
      </c>
      <c r="C7019" s="6" t="s">
        <v>276</v>
      </c>
      <c r="D7019" s="6" t="s">
        <v>106</v>
      </c>
      <c r="E7019" s="6" t="s">
        <v>1272</v>
      </c>
      <c r="F7019" s="10">
        <v>43588</v>
      </c>
      <c r="G7019" s="6">
        <v>3</v>
      </c>
      <c r="H7019" s="11">
        <f>VLOOKUP(B7019,[1]!Product_Data[#Data],4,0)</f>
        <v>1338</v>
      </c>
      <c r="I7019" s="11">
        <f>VLOOKUP(B7019,[1]!Product_Data[#Data],3,0)</f>
        <v>682</v>
      </c>
      <c r="J7019" s="11">
        <f t="shared" si="657"/>
        <v>2046</v>
      </c>
      <c r="K7019" s="11">
        <f t="shared" si="658"/>
        <v>4014</v>
      </c>
      <c r="L7019" s="11">
        <f t="shared" si="659"/>
        <v>1968</v>
      </c>
      <c r="M7019" t="str">
        <f>VLOOKUP(C7019,[1]!Location_Data[#Data],2,0)</f>
        <v>Orange</v>
      </c>
      <c r="N7019" t="str">
        <f>VLOOKUP(D7019,[1]!Salespeople_Data[#Data],2,0)</f>
        <v>Patrick Ruiz</v>
      </c>
      <c r="O7019" t="str">
        <f>VLOOKUP(E7019,[1]!Customer_Data[#Data],2,0)</f>
        <v>Michael Lewis</v>
      </c>
      <c r="P7019" s="15">
        <f t="shared" si="654"/>
        <v>6</v>
      </c>
      <c r="Q7019">
        <f t="shared" si="655"/>
        <v>5</v>
      </c>
      <c r="R7019">
        <f t="shared" si="656"/>
        <v>2019</v>
      </c>
    </row>
    <row r="7020" spans="1:18" x14ac:dyDescent="0.25">
      <c r="A7020" s="6" t="s">
        <v>8046</v>
      </c>
      <c r="B7020" s="6" t="s">
        <v>1149</v>
      </c>
      <c r="C7020" s="6" t="s">
        <v>195</v>
      </c>
      <c r="D7020" s="6" t="s">
        <v>356</v>
      </c>
      <c r="E7020" s="6" t="s">
        <v>1801</v>
      </c>
      <c r="F7020" s="10">
        <v>43596</v>
      </c>
      <c r="G7020" s="6">
        <v>1</v>
      </c>
      <c r="H7020" s="11">
        <f>VLOOKUP(B7020,[1]!Product_Data[#Data],4,0)</f>
        <v>847</v>
      </c>
      <c r="I7020" s="11">
        <f>VLOOKUP(B7020,[1]!Product_Data[#Data],3,0)</f>
        <v>534</v>
      </c>
      <c r="J7020" s="11">
        <f t="shared" si="657"/>
        <v>534</v>
      </c>
      <c r="K7020" s="11">
        <f t="shared" si="658"/>
        <v>847</v>
      </c>
      <c r="L7020" s="11">
        <f t="shared" si="659"/>
        <v>313</v>
      </c>
      <c r="M7020" t="str">
        <f>VLOOKUP(C7020,[1]!Location_Data[#Data],2,0)</f>
        <v>Pomona</v>
      </c>
      <c r="N7020" t="str">
        <f>VLOOKUP(D7020,[1]!Salespeople_Data[#Data],2,0)</f>
        <v>Jimmy Young</v>
      </c>
      <c r="O7020" t="str">
        <f>VLOOKUP(E7020,[1]!Customer_Data[#Data],2,0)</f>
        <v>Larry Stone</v>
      </c>
      <c r="P7020" s="15">
        <f t="shared" si="654"/>
        <v>7</v>
      </c>
      <c r="Q7020">
        <f t="shared" si="655"/>
        <v>5</v>
      </c>
      <c r="R7020">
        <f t="shared" si="656"/>
        <v>2019</v>
      </c>
    </row>
    <row r="7021" spans="1:18" x14ac:dyDescent="0.25">
      <c r="A7021" s="6" t="s">
        <v>8047</v>
      </c>
      <c r="B7021" s="6" t="s">
        <v>600</v>
      </c>
      <c r="C7021" s="6" t="s">
        <v>224</v>
      </c>
      <c r="D7021" s="6" t="s">
        <v>101</v>
      </c>
      <c r="E7021" s="6" t="s">
        <v>423</v>
      </c>
      <c r="F7021" s="10">
        <v>43788</v>
      </c>
      <c r="G7021" s="6">
        <v>4</v>
      </c>
      <c r="H7021" s="11">
        <f>VLOOKUP(B7021,[1]!Product_Data[#Data],4,0)</f>
        <v>368</v>
      </c>
      <c r="I7021" s="11">
        <f>VLOOKUP(B7021,[1]!Product_Data[#Data],3,0)</f>
        <v>269</v>
      </c>
      <c r="J7021" s="11">
        <f t="shared" si="657"/>
        <v>1076</v>
      </c>
      <c r="K7021" s="11">
        <f t="shared" si="658"/>
        <v>1472</v>
      </c>
      <c r="L7021" s="11">
        <f t="shared" si="659"/>
        <v>396</v>
      </c>
      <c r="M7021" t="str">
        <f>VLOOKUP(C7021,[1]!Location_Data[#Data],2,0)</f>
        <v>Huntington Beach</v>
      </c>
      <c r="N7021" t="str">
        <f>VLOOKUP(D7021,[1]!Salespeople_Data[#Data],2,0)</f>
        <v>Scott Clark</v>
      </c>
      <c r="O7021" t="str">
        <f>VLOOKUP(E7021,[1]!Customer_Data[#Data],2,0)</f>
        <v>Raymond Burke</v>
      </c>
      <c r="P7021" s="15">
        <f t="shared" si="654"/>
        <v>3</v>
      </c>
      <c r="Q7021">
        <f t="shared" si="655"/>
        <v>11</v>
      </c>
      <c r="R7021">
        <f t="shared" si="656"/>
        <v>2019</v>
      </c>
    </row>
    <row r="7022" spans="1:18" x14ac:dyDescent="0.25">
      <c r="A7022" s="6" t="s">
        <v>8048</v>
      </c>
      <c r="B7022" s="6" t="s">
        <v>144</v>
      </c>
      <c r="C7022" s="6" t="s">
        <v>450</v>
      </c>
      <c r="D7022" s="6" t="s">
        <v>91</v>
      </c>
      <c r="E7022" s="6" t="s">
        <v>1517</v>
      </c>
      <c r="F7022" s="10">
        <v>43754</v>
      </c>
      <c r="G7022" s="6">
        <v>3</v>
      </c>
      <c r="H7022" s="11">
        <f>VLOOKUP(B7022,[1]!Product_Data[#Data],4,0)</f>
        <v>2410</v>
      </c>
      <c r="I7022" s="11">
        <f>VLOOKUP(B7022,[1]!Product_Data[#Data],3,0)</f>
        <v>1518</v>
      </c>
      <c r="J7022" s="11">
        <f t="shared" si="657"/>
        <v>4554</v>
      </c>
      <c r="K7022" s="11">
        <f t="shared" si="658"/>
        <v>7230</v>
      </c>
      <c r="L7022" s="11">
        <f t="shared" si="659"/>
        <v>2676</v>
      </c>
      <c r="M7022" t="str">
        <f>VLOOKUP(C7022,[1]!Location_Data[#Data],2,0)</f>
        <v>Simi Valley</v>
      </c>
      <c r="N7022" t="str">
        <f>VLOOKUP(D7022,[1]!Salespeople_Data[#Data],2,0)</f>
        <v>Howard Gardner</v>
      </c>
      <c r="O7022" t="str">
        <f>VLOOKUP(E7022,[1]!Customer_Data[#Data],2,0)</f>
        <v>Jason Murphy</v>
      </c>
      <c r="P7022" s="15">
        <f t="shared" si="654"/>
        <v>4</v>
      </c>
      <c r="Q7022">
        <f t="shared" si="655"/>
        <v>10</v>
      </c>
      <c r="R7022">
        <f t="shared" si="656"/>
        <v>2019</v>
      </c>
    </row>
    <row r="7023" spans="1:18" x14ac:dyDescent="0.25">
      <c r="A7023" s="6" t="s">
        <v>8049</v>
      </c>
      <c r="B7023" s="6" t="s">
        <v>61</v>
      </c>
      <c r="C7023" s="6" t="s">
        <v>100</v>
      </c>
      <c r="D7023" s="6" t="s">
        <v>356</v>
      </c>
      <c r="E7023" s="6" t="s">
        <v>162</v>
      </c>
      <c r="F7023" s="10">
        <v>43658</v>
      </c>
      <c r="G7023" s="6">
        <v>3</v>
      </c>
      <c r="H7023" s="11">
        <f>VLOOKUP(B7023,[1]!Product_Data[#Data],4,0)</f>
        <v>1889</v>
      </c>
      <c r="I7023" s="11">
        <f>VLOOKUP(B7023,[1]!Product_Data[#Data],3,0)</f>
        <v>945</v>
      </c>
      <c r="J7023" s="11">
        <f t="shared" si="657"/>
        <v>2835</v>
      </c>
      <c r="K7023" s="11">
        <f t="shared" si="658"/>
        <v>5667</v>
      </c>
      <c r="L7023" s="11">
        <f t="shared" si="659"/>
        <v>2832</v>
      </c>
      <c r="M7023" t="str">
        <f>VLOOKUP(C7023,[1]!Location_Data[#Data],2,0)</f>
        <v>Victorville</v>
      </c>
      <c r="N7023" t="str">
        <f>VLOOKUP(D7023,[1]!Salespeople_Data[#Data],2,0)</f>
        <v>Jimmy Young</v>
      </c>
      <c r="O7023" t="str">
        <f>VLOOKUP(E7023,[1]!Customer_Data[#Data],2,0)</f>
        <v>William Andrews</v>
      </c>
      <c r="P7023" s="15">
        <f t="shared" si="654"/>
        <v>6</v>
      </c>
      <c r="Q7023">
        <f t="shared" si="655"/>
        <v>7</v>
      </c>
      <c r="R7023">
        <f t="shared" si="656"/>
        <v>2019</v>
      </c>
    </row>
    <row r="7024" spans="1:18" x14ac:dyDescent="0.25">
      <c r="A7024" s="6" t="s">
        <v>8050</v>
      </c>
      <c r="B7024" s="6" t="s">
        <v>228</v>
      </c>
      <c r="C7024" s="6" t="s">
        <v>349</v>
      </c>
      <c r="D7024" s="6" t="s">
        <v>413</v>
      </c>
      <c r="E7024" s="6" t="s">
        <v>615</v>
      </c>
      <c r="F7024" s="10">
        <v>43517</v>
      </c>
      <c r="G7024" s="6">
        <v>3</v>
      </c>
      <c r="H7024" s="11">
        <f>VLOOKUP(B7024,[1]!Product_Data[#Data],4,0)</f>
        <v>1862</v>
      </c>
      <c r="I7024" s="11">
        <f>VLOOKUP(B7024,[1]!Product_Data[#Data],3,0)</f>
        <v>1173</v>
      </c>
      <c r="J7024" s="11">
        <f t="shared" si="657"/>
        <v>3519</v>
      </c>
      <c r="K7024" s="11">
        <f t="shared" si="658"/>
        <v>5586</v>
      </c>
      <c r="L7024" s="11">
        <f t="shared" si="659"/>
        <v>2067</v>
      </c>
      <c r="M7024" t="str">
        <f>VLOOKUP(C7024,[1]!Location_Data[#Data],2,0)</f>
        <v>Santa Clara</v>
      </c>
      <c r="N7024" t="str">
        <f>VLOOKUP(D7024,[1]!Salespeople_Data[#Data],2,0)</f>
        <v>Kenneth Bradley</v>
      </c>
      <c r="O7024" t="str">
        <f>VLOOKUP(E7024,[1]!Customer_Data[#Data],2,0)</f>
        <v>Timothy Lawrence</v>
      </c>
      <c r="P7024" s="15">
        <f t="shared" si="654"/>
        <v>5</v>
      </c>
      <c r="Q7024">
        <f t="shared" si="655"/>
        <v>2</v>
      </c>
      <c r="R7024">
        <f t="shared" si="656"/>
        <v>2019</v>
      </c>
    </row>
    <row r="7025" spans="1:18" x14ac:dyDescent="0.25">
      <c r="A7025" s="6" t="s">
        <v>8051</v>
      </c>
      <c r="B7025" s="6" t="s">
        <v>408</v>
      </c>
      <c r="C7025" s="6" t="s">
        <v>458</v>
      </c>
      <c r="D7025" s="6" t="s">
        <v>53</v>
      </c>
      <c r="E7025" s="6" t="s">
        <v>1724</v>
      </c>
      <c r="F7025" s="10">
        <v>43670</v>
      </c>
      <c r="G7025" s="6">
        <v>3</v>
      </c>
      <c r="H7025" s="11">
        <f>VLOOKUP(B7025,[1]!Product_Data[#Data],4,0)</f>
        <v>1405</v>
      </c>
      <c r="I7025" s="11">
        <f>VLOOKUP(B7025,[1]!Product_Data[#Data],3,0)</f>
        <v>1054</v>
      </c>
      <c r="J7025" s="11">
        <f t="shared" si="657"/>
        <v>3162</v>
      </c>
      <c r="K7025" s="11">
        <f t="shared" si="658"/>
        <v>4215</v>
      </c>
      <c r="L7025" s="11">
        <f t="shared" si="659"/>
        <v>1053</v>
      </c>
      <c r="M7025" t="str">
        <f>VLOOKUP(C7025,[1]!Location_Data[#Data],2,0)</f>
        <v>Fontana</v>
      </c>
      <c r="N7025" t="str">
        <f>VLOOKUP(D7025,[1]!Salespeople_Data[#Data],2,0)</f>
        <v>Scott Mason</v>
      </c>
      <c r="O7025" t="str">
        <f>VLOOKUP(E7025,[1]!Customer_Data[#Data],2,0)</f>
        <v>Keith Schmidt</v>
      </c>
      <c r="P7025" s="15">
        <f t="shared" si="654"/>
        <v>4</v>
      </c>
      <c r="Q7025">
        <f t="shared" si="655"/>
        <v>7</v>
      </c>
      <c r="R7025">
        <f t="shared" si="656"/>
        <v>2019</v>
      </c>
    </row>
    <row r="7026" spans="1:18" x14ac:dyDescent="0.25">
      <c r="A7026" s="6" t="s">
        <v>8052</v>
      </c>
      <c r="B7026" s="6" t="s">
        <v>200</v>
      </c>
      <c r="C7026" s="6" t="s">
        <v>9</v>
      </c>
      <c r="D7026" s="6" t="s">
        <v>146</v>
      </c>
      <c r="E7026" s="6" t="s">
        <v>1844</v>
      </c>
      <c r="F7026" s="10">
        <v>43477</v>
      </c>
      <c r="G7026" s="6">
        <v>1</v>
      </c>
      <c r="H7026" s="11">
        <f>VLOOKUP(B7026,[1]!Product_Data[#Data],4,0)</f>
        <v>315</v>
      </c>
      <c r="I7026" s="11">
        <f>VLOOKUP(B7026,[1]!Product_Data[#Data],3,0)</f>
        <v>208</v>
      </c>
      <c r="J7026" s="11">
        <f t="shared" si="657"/>
        <v>208</v>
      </c>
      <c r="K7026" s="11">
        <f t="shared" si="658"/>
        <v>315</v>
      </c>
      <c r="L7026" s="11">
        <f t="shared" si="659"/>
        <v>107</v>
      </c>
      <c r="M7026" t="str">
        <f>VLOOKUP(C7026,[1]!Location_Data[#Data],2,0)</f>
        <v>San Mateo</v>
      </c>
      <c r="N7026" t="str">
        <f>VLOOKUP(D7026,[1]!Salespeople_Data[#Data],2,0)</f>
        <v>Carl Elliott</v>
      </c>
      <c r="O7026" t="str">
        <f>VLOOKUP(E7026,[1]!Customer_Data[#Data],2,0)</f>
        <v>Phillip Ellis</v>
      </c>
      <c r="P7026" s="15">
        <f t="shared" si="654"/>
        <v>7</v>
      </c>
      <c r="Q7026">
        <f t="shared" si="655"/>
        <v>1</v>
      </c>
      <c r="R7026">
        <f t="shared" si="656"/>
        <v>2019</v>
      </c>
    </row>
    <row r="7027" spans="1:18" x14ac:dyDescent="0.25">
      <c r="A7027" s="6" t="s">
        <v>8053</v>
      </c>
      <c r="B7027" s="6" t="s">
        <v>228</v>
      </c>
      <c r="C7027" s="6" t="s">
        <v>100</v>
      </c>
      <c r="D7027" s="6" t="s">
        <v>136</v>
      </c>
      <c r="E7027" s="6" t="s">
        <v>833</v>
      </c>
      <c r="F7027" s="10">
        <v>43567</v>
      </c>
      <c r="G7027" s="6">
        <v>3</v>
      </c>
      <c r="H7027" s="11">
        <f>VLOOKUP(B7027,[1]!Product_Data[#Data],4,0)</f>
        <v>1862</v>
      </c>
      <c r="I7027" s="11">
        <f>VLOOKUP(B7027,[1]!Product_Data[#Data],3,0)</f>
        <v>1173</v>
      </c>
      <c r="J7027" s="11">
        <f t="shared" si="657"/>
        <v>3519</v>
      </c>
      <c r="K7027" s="11">
        <f t="shared" si="658"/>
        <v>5586</v>
      </c>
      <c r="L7027" s="11">
        <f t="shared" si="659"/>
        <v>2067</v>
      </c>
      <c r="M7027" t="str">
        <f>VLOOKUP(C7027,[1]!Location_Data[#Data],2,0)</f>
        <v>Victorville</v>
      </c>
      <c r="N7027" t="str">
        <f>VLOOKUP(D7027,[1]!Salespeople_Data[#Data],2,0)</f>
        <v>Clarence Fox</v>
      </c>
      <c r="O7027" t="str">
        <f>VLOOKUP(E7027,[1]!Customer_Data[#Data],2,0)</f>
        <v>Jose Barnes</v>
      </c>
      <c r="P7027" s="15">
        <f t="shared" si="654"/>
        <v>6</v>
      </c>
      <c r="Q7027">
        <f t="shared" si="655"/>
        <v>4</v>
      </c>
      <c r="R7027">
        <f t="shared" si="656"/>
        <v>2019</v>
      </c>
    </row>
    <row r="7028" spans="1:18" x14ac:dyDescent="0.25">
      <c r="A7028" s="6" t="s">
        <v>8054</v>
      </c>
      <c r="B7028" s="6" t="s">
        <v>440</v>
      </c>
      <c r="C7028" s="6" t="s">
        <v>377</v>
      </c>
      <c r="D7028" s="6" t="s">
        <v>35</v>
      </c>
      <c r="E7028" s="6" t="s">
        <v>475</v>
      </c>
      <c r="F7028" s="10">
        <v>43775</v>
      </c>
      <c r="G7028" s="6">
        <v>3</v>
      </c>
      <c r="H7028" s="11">
        <f>VLOOKUP(B7028,[1]!Product_Data[#Data],4,0)</f>
        <v>800</v>
      </c>
      <c r="I7028" s="11">
        <f>VLOOKUP(B7028,[1]!Product_Data[#Data],3,0)</f>
        <v>536</v>
      </c>
      <c r="J7028" s="11">
        <f t="shared" si="657"/>
        <v>1608</v>
      </c>
      <c r="K7028" s="11">
        <f t="shared" si="658"/>
        <v>2400</v>
      </c>
      <c r="L7028" s="11">
        <f t="shared" si="659"/>
        <v>792</v>
      </c>
      <c r="M7028" t="str">
        <f>VLOOKUP(C7028,[1]!Location_Data[#Data],2,0)</f>
        <v>San Diego</v>
      </c>
      <c r="N7028" t="str">
        <f>VLOOKUP(D7028,[1]!Salespeople_Data[#Data],2,0)</f>
        <v>Charles Harper</v>
      </c>
      <c r="O7028" t="str">
        <f>VLOOKUP(E7028,[1]!Customer_Data[#Data],2,0)</f>
        <v>Peter Bradley</v>
      </c>
      <c r="P7028" s="15">
        <f t="shared" si="654"/>
        <v>4</v>
      </c>
      <c r="Q7028">
        <f t="shared" si="655"/>
        <v>11</v>
      </c>
      <c r="R7028">
        <f t="shared" si="656"/>
        <v>2019</v>
      </c>
    </row>
    <row r="7029" spans="1:18" x14ac:dyDescent="0.25">
      <c r="A7029" s="6" t="s">
        <v>8055</v>
      </c>
      <c r="B7029" s="6" t="s">
        <v>560</v>
      </c>
      <c r="C7029" s="6" t="s">
        <v>62</v>
      </c>
      <c r="D7029" s="6" t="s">
        <v>87</v>
      </c>
      <c r="E7029" s="6" t="s">
        <v>1796</v>
      </c>
      <c r="F7029" s="10">
        <v>43494</v>
      </c>
      <c r="G7029" s="6">
        <v>3</v>
      </c>
      <c r="H7029" s="11">
        <f>VLOOKUP(B7029,[1]!Product_Data[#Data],4,0)</f>
        <v>1809</v>
      </c>
      <c r="I7029" s="11">
        <f>VLOOKUP(B7029,[1]!Product_Data[#Data],3,0)</f>
        <v>1067</v>
      </c>
      <c r="J7029" s="11">
        <f t="shared" si="657"/>
        <v>3201</v>
      </c>
      <c r="K7029" s="11">
        <f t="shared" si="658"/>
        <v>5427</v>
      </c>
      <c r="L7029" s="11">
        <f t="shared" si="659"/>
        <v>2226</v>
      </c>
      <c r="M7029" t="str">
        <f>VLOOKUP(C7029,[1]!Location_Data[#Data],2,0)</f>
        <v>Fairfield</v>
      </c>
      <c r="N7029" t="str">
        <f>VLOOKUP(D7029,[1]!Salespeople_Data[#Data],2,0)</f>
        <v>Martin Perry</v>
      </c>
      <c r="O7029" t="str">
        <f>VLOOKUP(E7029,[1]!Customer_Data[#Data],2,0)</f>
        <v>Fred Perez</v>
      </c>
      <c r="P7029" s="15">
        <f t="shared" si="654"/>
        <v>3</v>
      </c>
      <c r="Q7029">
        <f t="shared" si="655"/>
        <v>1</v>
      </c>
      <c r="R7029">
        <f t="shared" si="656"/>
        <v>2019</v>
      </c>
    </row>
    <row r="7030" spans="1:18" x14ac:dyDescent="0.25">
      <c r="A7030" s="6" t="s">
        <v>8056</v>
      </c>
      <c r="B7030" s="6" t="s">
        <v>495</v>
      </c>
      <c r="C7030" s="6" t="s">
        <v>643</v>
      </c>
      <c r="D7030" s="6" t="s">
        <v>53</v>
      </c>
      <c r="E7030" s="6" t="s">
        <v>1872</v>
      </c>
      <c r="F7030" s="10">
        <v>43730</v>
      </c>
      <c r="G7030" s="6">
        <v>1</v>
      </c>
      <c r="H7030" s="11">
        <f>VLOOKUP(B7030,[1]!Product_Data[#Data],4,0)</f>
        <v>1467</v>
      </c>
      <c r="I7030" s="11">
        <f>VLOOKUP(B7030,[1]!Product_Data[#Data],3,0)</f>
        <v>807</v>
      </c>
      <c r="J7030" s="11">
        <f t="shared" si="657"/>
        <v>807</v>
      </c>
      <c r="K7030" s="11">
        <f t="shared" si="658"/>
        <v>1467</v>
      </c>
      <c r="L7030" s="11">
        <f t="shared" si="659"/>
        <v>660</v>
      </c>
      <c r="M7030" t="str">
        <f>VLOOKUP(C7030,[1]!Location_Data[#Data],2,0)</f>
        <v>Hayward</v>
      </c>
      <c r="N7030" t="str">
        <f>VLOOKUP(D7030,[1]!Salespeople_Data[#Data],2,0)</f>
        <v>Scott Mason</v>
      </c>
      <c r="O7030" t="str">
        <f>VLOOKUP(E7030,[1]!Customer_Data[#Data],2,0)</f>
        <v>Henry Bishop</v>
      </c>
      <c r="P7030" s="15">
        <f t="shared" si="654"/>
        <v>1</v>
      </c>
      <c r="Q7030">
        <f t="shared" si="655"/>
        <v>9</v>
      </c>
      <c r="R7030">
        <f t="shared" si="656"/>
        <v>2019</v>
      </c>
    </row>
    <row r="7031" spans="1:18" x14ac:dyDescent="0.25">
      <c r="A7031" s="6" t="s">
        <v>8057</v>
      </c>
      <c r="B7031" s="6" t="s">
        <v>858</v>
      </c>
      <c r="C7031" s="6" t="s">
        <v>105</v>
      </c>
      <c r="D7031" s="6" t="s">
        <v>141</v>
      </c>
      <c r="E7031" s="6" t="s">
        <v>929</v>
      </c>
      <c r="F7031" s="10">
        <v>43611</v>
      </c>
      <c r="G7031" s="6">
        <v>1</v>
      </c>
      <c r="H7031" s="11">
        <f>VLOOKUP(B7031,[1]!Product_Data[#Data],4,0)</f>
        <v>2294</v>
      </c>
      <c r="I7031" s="11">
        <f>VLOOKUP(B7031,[1]!Product_Data[#Data],3,0)</f>
        <v>1399</v>
      </c>
      <c r="J7031" s="11">
        <f t="shared" si="657"/>
        <v>1399</v>
      </c>
      <c r="K7031" s="11">
        <f t="shared" si="658"/>
        <v>2294</v>
      </c>
      <c r="L7031" s="11">
        <f t="shared" si="659"/>
        <v>895</v>
      </c>
      <c r="M7031" t="str">
        <f>VLOOKUP(C7031,[1]!Location_Data[#Data],2,0)</f>
        <v>Daly City</v>
      </c>
      <c r="N7031" t="str">
        <f>VLOOKUP(D7031,[1]!Salespeople_Data[#Data],2,0)</f>
        <v>Arthur Mccoy</v>
      </c>
      <c r="O7031" t="str">
        <f>VLOOKUP(E7031,[1]!Customer_Data[#Data],2,0)</f>
        <v>Victor Ramos</v>
      </c>
      <c r="P7031" s="15">
        <f t="shared" si="654"/>
        <v>1</v>
      </c>
      <c r="Q7031">
        <f t="shared" si="655"/>
        <v>5</v>
      </c>
      <c r="R7031">
        <f t="shared" si="656"/>
        <v>2019</v>
      </c>
    </row>
    <row r="7032" spans="1:18" x14ac:dyDescent="0.25">
      <c r="A7032" s="6" t="s">
        <v>8058</v>
      </c>
      <c r="B7032" s="6" t="s">
        <v>289</v>
      </c>
      <c r="C7032" s="6" t="s">
        <v>79</v>
      </c>
      <c r="D7032" s="6" t="s">
        <v>298</v>
      </c>
      <c r="E7032" s="6" t="s">
        <v>1086</v>
      </c>
      <c r="F7032" s="10">
        <v>43590</v>
      </c>
      <c r="G7032" s="6">
        <v>1</v>
      </c>
      <c r="H7032" s="11">
        <f>VLOOKUP(B7032,[1]!Product_Data[#Data],4,0)</f>
        <v>368</v>
      </c>
      <c r="I7032" s="11">
        <f>VLOOKUP(B7032,[1]!Product_Data[#Data],3,0)</f>
        <v>294</v>
      </c>
      <c r="J7032" s="11">
        <f t="shared" si="657"/>
        <v>294</v>
      </c>
      <c r="K7032" s="11">
        <f t="shared" si="658"/>
        <v>368</v>
      </c>
      <c r="L7032" s="11">
        <f t="shared" si="659"/>
        <v>74</v>
      </c>
      <c r="M7032" t="str">
        <f>VLOOKUP(C7032,[1]!Location_Data[#Data],2,0)</f>
        <v>Palmdale</v>
      </c>
      <c r="N7032" t="str">
        <f>VLOOKUP(D7032,[1]!Salespeople_Data[#Data],2,0)</f>
        <v>Kenneth Fields</v>
      </c>
      <c r="O7032" t="str">
        <f>VLOOKUP(E7032,[1]!Customer_Data[#Data],2,0)</f>
        <v>Shawn Day</v>
      </c>
      <c r="P7032" s="15">
        <f t="shared" si="654"/>
        <v>1</v>
      </c>
      <c r="Q7032">
        <f t="shared" si="655"/>
        <v>5</v>
      </c>
      <c r="R7032">
        <f t="shared" si="656"/>
        <v>2019</v>
      </c>
    </row>
    <row r="7033" spans="1:18" x14ac:dyDescent="0.25">
      <c r="A7033" s="6" t="s">
        <v>8059</v>
      </c>
      <c r="B7033" s="6" t="s">
        <v>457</v>
      </c>
      <c r="C7033" s="6" t="s">
        <v>224</v>
      </c>
      <c r="D7033" s="6" t="s">
        <v>80</v>
      </c>
      <c r="E7033" s="6" t="s">
        <v>81</v>
      </c>
      <c r="F7033" s="10">
        <v>43540</v>
      </c>
      <c r="G7033" s="6">
        <v>2</v>
      </c>
      <c r="H7033" s="11">
        <f>VLOOKUP(B7033,[1]!Product_Data[#Data],4,0)</f>
        <v>947</v>
      </c>
      <c r="I7033" s="11">
        <f>VLOOKUP(B7033,[1]!Product_Data[#Data],3,0)</f>
        <v>786</v>
      </c>
      <c r="J7033" s="11">
        <f t="shared" si="657"/>
        <v>1572</v>
      </c>
      <c r="K7033" s="11">
        <f t="shared" si="658"/>
        <v>1894</v>
      </c>
      <c r="L7033" s="11">
        <f t="shared" si="659"/>
        <v>322</v>
      </c>
      <c r="M7033" t="str">
        <f>VLOOKUP(C7033,[1]!Location_Data[#Data],2,0)</f>
        <v>Huntington Beach</v>
      </c>
      <c r="N7033" t="str">
        <f>VLOOKUP(D7033,[1]!Salespeople_Data[#Data],2,0)</f>
        <v>Henry Nelson</v>
      </c>
      <c r="O7033" t="str">
        <f>VLOOKUP(E7033,[1]!Customer_Data[#Data],2,0)</f>
        <v>Henry Boyd</v>
      </c>
      <c r="P7033" s="15">
        <f t="shared" si="654"/>
        <v>7</v>
      </c>
      <c r="Q7033">
        <f t="shared" si="655"/>
        <v>3</v>
      </c>
      <c r="R7033">
        <f t="shared" si="656"/>
        <v>2019</v>
      </c>
    </row>
    <row r="7034" spans="1:18" x14ac:dyDescent="0.25">
      <c r="A7034" s="6" t="s">
        <v>8060</v>
      </c>
      <c r="B7034" s="6" t="s">
        <v>325</v>
      </c>
      <c r="C7034" s="6" t="s">
        <v>220</v>
      </c>
      <c r="D7034" s="6" t="s">
        <v>25</v>
      </c>
      <c r="E7034" s="6" t="s">
        <v>406</v>
      </c>
      <c r="F7034" s="10">
        <v>43544</v>
      </c>
      <c r="G7034" s="6">
        <v>1</v>
      </c>
      <c r="H7034" s="11">
        <f>VLOOKUP(B7034,[1]!Product_Data[#Data],4,0)</f>
        <v>1526</v>
      </c>
      <c r="I7034" s="11">
        <f>VLOOKUP(B7034,[1]!Product_Data[#Data],3,0)</f>
        <v>1251</v>
      </c>
      <c r="J7034" s="11">
        <f t="shared" si="657"/>
        <v>1251</v>
      </c>
      <c r="K7034" s="11">
        <f t="shared" si="658"/>
        <v>1526</v>
      </c>
      <c r="L7034" s="11">
        <f t="shared" si="659"/>
        <v>275</v>
      </c>
      <c r="M7034" t="str">
        <f>VLOOKUP(C7034,[1]!Location_Data[#Data],2,0)</f>
        <v>Modesto</v>
      </c>
      <c r="N7034" t="str">
        <f>VLOOKUP(D7034,[1]!Salespeople_Data[#Data],2,0)</f>
        <v>Brian Davis</v>
      </c>
      <c r="O7034" t="str">
        <f>VLOOKUP(E7034,[1]!Customer_Data[#Data],2,0)</f>
        <v>Phillip Harvey</v>
      </c>
      <c r="P7034" s="15">
        <f t="shared" si="654"/>
        <v>4</v>
      </c>
      <c r="Q7034">
        <f t="shared" si="655"/>
        <v>3</v>
      </c>
      <c r="R7034">
        <f t="shared" si="656"/>
        <v>2019</v>
      </c>
    </row>
    <row r="7035" spans="1:18" x14ac:dyDescent="0.25">
      <c r="A7035" s="6" t="s">
        <v>8061</v>
      </c>
      <c r="B7035" s="6" t="s">
        <v>431</v>
      </c>
      <c r="C7035" s="6" t="s">
        <v>302</v>
      </c>
      <c r="D7035" s="6" t="s">
        <v>53</v>
      </c>
      <c r="E7035" s="6" t="s">
        <v>1030</v>
      </c>
      <c r="F7035" s="10">
        <v>43801</v>
      </c>
      <c r="G7035" s="6">
        <v>3</v>
      </c>
      <c r="H7035" s="11">
        <f>VLOOKUP(B7035,[1]!Product_Data[#Data],4,0)</f>
        <v>290</v>
      </c>
      <c r="I7035" s="11">
        <f>VLOOKUP(B7035,[1]!Product_Data[#Data],3,0)</f>
        <v>200</v>
      </c>
      <c r="J7035" s="11">
        <f t="shared" si="657"/>
        <v>600</v>
      </c>
      <c r="K7035" s="11">
        <f t="shared" si="658"/>
        <v>870</v>
      </c>
      <c r="L7035" s="11">
        <f t="shared" si="659"/>
        <v>270</v>
      </c>
      <c r="M7035" t="str">
        <f>VLOOKUP(C7035,[1]!Location_Data[#Data],2,0)</f>
        <v>Santa Rosa</v>
      </c>
      <c r="N7035" t="str">
        <f>VLOOKUP(D7035,[1]!Salespeople_Data[#Data],2,0)</f>
        <v>Scott Mason</v>
      </c>
      <c r="O7035" t="str">
        <f>VLOOKUP(E7035,[1]!Customer_Data[#Data],2,0)</f>
        <v>Brandon Diaz</v>
      </c>
      <c r="P7035" s="15">
        <f t="shared" si="654"/>
        <v>2</v>
      </c>
      <c r="Q7035">
        <f t="shared" si="655"/>
        <v>12</v>
      </c>
      <c r="R7035">
        <f t="shared" si="656"/>
        <v>2019</v>
      </c>
    </row>
    <row r="7036" spans="1:18" x14ac:dyDescent="0.25">
      <c r="A7036" s="6" t="s">
        <v>8062</v>
      </c>
      <c r="B7036" s="6" t="s">
        <v>325</v>
      </c>
      <c r="C7036" s="6" t="s">
        <v>211</v>
      </c>
      <c r="D7036" s="6" t="s">
        <v>239</v>
      </c>
      <c r="E7036" s="6" t="s">
        <v>292</v>
      </c>
      <c r="F7036" s="10">
        <v>43781</v>
      </c>
      <c r="G7036" s="6">
        <v>2</v>
      </c>
      <c r="H7036" s="11">
        <f>VLOOKUP(B7036,[1]!Product_Data[#Data],4,0)</f>
        <v>1526</v>
      </c>
      <c r="I7036" s="11">
        <f>VLOOKUP(B7036,[1]!Product_Data[#Data],3,0)</f>
        <v>1251</v>
      </c>
      <c r="J7036" s="11">
        <f t="shared" si="657"/>
        <v>2502</v>
      </c>
      <c r="K7036" s="11">
        <f t="shared" si="658"/>
        <v>3052</v>
      </c>
      <c r="L7036" s="11">
        <f t="shared" si="659"/>
        <v>550</v>
      </c>
      <c r="M7036" t="str">
        <f>VLOOKUP(C7036,[1]!Location_Data[#Data],2,0)</f>
        <v>Chula Vista</v>
      </c>
      <c r="N7036" t="str">
        <f>VLOOKUP(D7036,[1]!Salespeople_Data[#Data],2,0)</f>
        <v>John Reyes</v>
      </c>
      <c r="O7036" t="str">
        <f>VLOOKUP(E7036,[1]!Customer_Data[#Data],2,0)</f>
        <v>Clarence Grant</v>
      </c>
      <c r="P7036" s="15">
        <f t="shared" si="654"/>
        <v>3</v>
      </c>
      <c r="Q7036">
        <f t="shared" si="655"/>
        <v>11</v>
      </c>
      <c r="R7036">
        <f t="shared" si="656"/>
        <v>2019</v>
      </c>
    </row>
    <row r="7037" spans="1:18" x14ac:dyDescent="0.25">
      <c r="A7037" s="6" t="s">
        <v>8063</v>
      </c>
      <c r="B7037" s="6" t="s">
        <v>104</v>
      </c>
      <c r="C7037" s="6" t="s">
        <v>272</v>
      </c>
      <c r="D7037" s="6" t="s">
        <v>345</v>
      </c>
      <c r="E7037" s="6" t="s">
        <v>1814</v>
      </c>
      <c r="F7037" s="10">
        <v>43660</v>
      </c>
      <c r="G7037" s="6">
        <v>2</v>
      </c>
      <c r="H7037" s="11">
        <f>VLOOKUP(B7037,[1]!Product_Data[#Data],4,0)</f>
        <v>1671</v>
      </c>
      <c r="I7037" s="11">
        <f>VLOOKUP(B7037,[1]!Product_Data[#Data],3,0)</f>
        <v>1220</v>
      </c>
      <c r="J7037" s="11">
        <f t="shared" si="657"/>
        <v>2440</v>
      </c>
      <c r="K7037" s="11">
        <f t="shared" si="658"/>
        <v>3342</v>
      </c>
      <c r="L7037" s="11">
        <f t="shared" si="659"/>
        <v>902</v>
      </c>
      <c r="M7037" t="str">
        <f>VLOOKUP(C7037,[1]!Location_Data[#Data],2,0)</f>
        <v>Torrance</v>
      </c>
      <c r="N7037" t="str">
        <f>VLOOKUP(D7037,[1]!Salespeople_Data[#Data],2,0)</f>
        <v>Larry Marshall</v>
      </c>
      <c r="O7037" t="str">
        <f>VLOOKUP(E7037,[1]!Customer_Data[#Data],2,0)</f>
        <v>Patrick Graham</v>
      </c>
      <c r="P7037" s="15">
        <f t="shared" si="654"/>
        <v>1</v>
      </c>
      <c r="Q7037">
        <f t="shared" si="655"/>
        <v>7</v>
      </c>
      <c r="R7037">
        <f t="shared" si="656"/>
        <v>2019</v>
      </c>
    </row>
    <row r="7038" spans="1:18" x14ac:dyDescent="0.25">
      <c r="A7038" s="6" t="s">
        <v>8064</v>
      </c>
      <c r="B7038" s="6" t="s">
        <v>569</v>
      </c>
      <c r="C7038" s="6" t="s">
        <v>100</v>
      </c>
      <c r="D7038" s="6" t="s">
        <v>96</v>
      </c>
      <c r="E7038" s="6" t="s">
        <v>1260</v>
      </c>
      <c r="F7038" s="10">
        <v>43654</v>
      </c>
      <c r="G7038" s="6">
        <v>3</v>
      </c>
      <c r="H7038" s="11">
        <f>VLOOKUP(B7038,[1]!Product_Data[#Data],4,0)</f>
        <v>1178</v>
      </c>
      <c r="I7038" s="11">
        <f>VLOOKUP(B7038,[1]!Product_Data[#Data],3,0)</f>
        <v>683</v>
      </c>
      <c r="J7038" s="11">
        <f t="shared" si="657"/>
        <v>2049</v>
      </c>
      <c r="K7038" s="11">
        <f t="shared" si="658"/>
        <v>3534</v>
      </c>
      <c r="L7038" s="11">
        <f t="shared" si="659"/>
        <v>1485</v>
      </c>
      <c r="M7038" t="str">
        <f>VLOOKUP(C7038,[1]!Location_Data[#Data],2,0)</f>
        <v>Victorville</v>
      </c>
      <c r="N7038" t="str">
        <f>VLOOKUP(D7038,[1]!Salespeople_Data[#Data],2,0)</f>
        <v>Brian Thomas</v>
      </c>
      <c r="O7038" t="str">
        <f>VLOOKUP(E7038,[1]!Customer_Data[#Data],2,0)</f>
        <v>Chris Burke</v>
      </c>
      <c r="P7038" s="15">
        <f t="shared" si="654"/>
        <v>2</v>
      </c>
      <c r="Q7038">
        <f t="shared" si="655"/>
        <v>7</v>
      </c>
      <c r="R7038">
        <f t="shared" si="656"/>
        <v>2019</v>
      </c>
    </row>
    <row r="7039" spans="1:18" x14ac:dyDescent="0.25">
      <c r="A7039" s="6" t="s">
        <v>8065</v>
      </c>
      <c r="B7039" s="6" t="s">
        <v>348</v>
      </c>
      <c r="C7039" s="6" t="s">
        <v>195</v>
      </c>
      <c r="D7039" s="6" t="s">
        <v>216</v>
      </c>
      <c r="E7039" s="6" t="s">
        <v>1602</v>
      </c>
      <c r="F7039" s="10">
        <v>43638</v>
      </c>
      <c r="G7039" s="6">
        <v>1</v>
      </c>
      <c r="H7039" s="11">
        <f>VLOOKUP(B7039,[1]!Product_Data[#Data],4,0)</f>
        <v>603</v>
      </c>
      <c r="I7039" s="11">
        <f>VLOOKUP(B7039,[1]!Product_Data[#Data],3,0)</f>
        <v>416</v>
      </c>
      <c r="J7039" s="11">
        <f t="shared" si="657"/>
        <v>416</v>
      </c>
      <c r="K7039" s="11">
        <f t="shared" si="658"/>
        <v>603</v>
      </c>
      <c r="L7039" s="11">
        <f t="shared" si="659"/>
        <v>187</v>
      </c>
      <c r="M7039" t="str">
        <f>VLOOKUP(C7039,[1]!Location_Data[#Data],2,0)</f>
        <v>Pomona</v>
      </c>
      <c r="N7039" t="str">
        <f>VLOOKUP(D7039,[1]!Salespeople_Data[#Data],2,0)</f>
        <v>Ernest Wagner</v>
      </c>
      <c r="O7039" t="str">
        <f>VLOOKUP(E7039,[1]!Customer_Data[#Data],2,0)</f>
        <v>Anthony Banks</v>
      </c>
      <c r="P7039" s="15">
        <f t="shared" si="654"/>
        <v>7</v>
      </c>
      <c r="Q7039">
        <f t="shared" si="655"/>
        <v>6</v>
      </c>
      <c r="R7039">
        <f t="shared" si="656"/>
        <v>2019</v>
      </c>
    </row>
    <row r="7040" spans="1:18" x14ac:dyDescent="0.25">
      <c r="A7040" s="6" t="s">
        <v>8066</v>
      </c>
      <c r="B7040" s="6" t="s">
        <v>818</v>
      </c>
      <c r="C7040" s="6" t="s">
        <v>211</v>
      </c>
      <c r="D7040" s="6" t="s">
        <v>191</v>
      </c>
      <c r="E7040" s="6" t="s">
        <v>171</v>
      </c>
      <c r="F7040" s="10">
        <v>43725</v>
      </c>
      <c r="G7040" s="6">
        <v>1</v>
      </c>
      <c r="H7040" s="11">
        <f>VLOOKUP(B7040,[1]!Product_Data[#Data],4,0)</f>
        <v>1638</v>
      </c>
      <c r="I7040" s="11">
        <f>VLOOKUP(B7040,[1]!Product_Data[#Data],3,0)</f>
        <v>1261</v>
      </c>
      <c r="J7040" s="11">
        <f t="shared" si="657"/>
        <v>1261</v>
      </c>
      <c r="K7040" s="11">
        <f t="shared" si="658"/>
        <v>1638</v>
      </c>
      <c r="L7040" s="11">
        <f t="shared" si="659"/>
        <v>377</v>
      </c>
      <c r="M7040" t="str">
        <f>VLOOKUP(C7040,[1]!Location_Data[#Data],2,0)</f>
        <v>Chula Vista</v>
      </c>
      <c r="N7040" t="str">
        <f>VLOOKUP(D7040,[1]!Salespeople_Data[#Data],2,0)</f>
        <v>Robert Reed</v>
      </c>
      <c r="O7040" t="str">
        <f>VLOOKUP(E7040,[1]!Customer_Data[#Data],2,0)</f>
        <v>Eugene Weaver</v>
      </c>
      <c r="P7040" s="15">
        <f t="shared" si="654"/>
        <v>3</v>
      </c>
      <c r="Q7040">
        <f t="shared" si="655"/>
        <v>9</v>
      </c>
      <c r="R7040">
        <f t="shared" si="656"/>
        <v>2019</v>
      </c>
    </row>
    <row r="7041" spans="1:18" x14ac:dyDescent="0.25">
      <c r="A7041" s="6" t="s">
        <v>8067</v>
      </c>
      <c r="B7041" s="6" t="s">
        <v>560</v>
      </c>
      <c r="C7041" s="6" t="s">
        <v>149</v>
      </c>
      <c r="D7041" s="6" t="s">
        <v>30</v>
      </c>
      <c r="E7041" s="6" t="s">
        <v>258</v>
      </c>
      <c r="F7041" s="10">
        <v>43821</v>
      </c>
      <c r="G7041" s="6">
        <v>1</v>
      </c>
      <c r="H7041" s="11">
        <f>VLOOKUP(B7041,[1]!Product_Data[#Data],4,0)</f>
        <v>1809</v>
      </c>
      <c r="I7041" s="11">
        <f>VLOOKUP(B7041,[1]!Product_Data[#Data],3,0)</f>
        <v>1067</v>
      </c>
      <c r="J7041" s="11">
        <f t="shared" si="657"/>
        <v>1067</v>
      </c>
      <c r="K7041" s="11">
        <f t="shared" si="658"/>
        <v>1809</v>
      </c>
      <c r="L7041" s="11">
        <f t="shared" si="659"/>
        <v>742</v>
      </c>
      <c r="M7041" t="str">
        <f>VLOOKUP(C7041,[1]!Location_Data[#Data],2,0)</f>
        <v>Antioch</v>
      </c>
      <c r="N7041" t="str">
        <f>VLOOKUP(D7041,[1]!Salespeople_Data[#Data],2,0)</f>
        <v>Carl Hall</v>
      </c>
      <c r="O7041" t="str">
        <f>VLOOKUP(E7041,[1]!Customer_Data[#Data],2,0)</f>
        <v>Antonio Morris</v>
      </c>
      <c r="P7041" s="15">
        <f t="shared" si="654"/>
        <v>1</v>
      </c>
      <c r="Q7041">
        <f t="shared" si="655"/>
        <v>12</v>
      </c>
      <c r="R7041">
        <f t="shared" si="656"/>
        <v>2019</v>
      </c>
    </row>
    <row r="7042" spans="1:18" x14ac:dyDescent="0.25">
      <c r="A7042" s="6" t="s">
        <v>8068</v>
      </c>
      <c r="B7042" s="6" t="s">
        <v>168</v>
      </c>
      <c r="C7042" s="6" t="s">
        <v>450</v>
      </c>
      <c r="D7042" s="6" t="s">
        <v>159</v>
      </c>
      <c r="E7042" s="6" t="s">
        <v>3459</v>
      </c>
      <c r="F7042" s="10">
        <v>43741</v>
      </c>
      <c r="G7042" s="6">
        <v>4</v>
      </c>
      <c r="H7042" s="11">
        <f>VLOOKUP(B7042,[1]!Product_Data[#Data],4,0)</f>
        <v>112</v>
      </c>
      <c r="I7042" s="11">
        <f>VLOOKUP(B7042,[1]!Product_Data[#Data],3,0)</f>
        <v>90</v>
      </c>
      <c r="J7042" s="11">
        <f t="shared" si="657"/>
        <v>360</v>
      </c>
      <c r="K7042" s="11">
        <f t="shared" si="658"/>
        <v>448</v>
      </c>
      <c r="L7042" s="11">
        <f t="shared" si="659"/>
        <v>88</v>
      </c>
      <c r="M7042" t="str">
        <f>VLOOKUP(C7042,[1]!Location_Data[#Data],2,0)</f>
        <v>Simi Valley</v>
      </c>
      <c r="N7042" t="str">
        <f>VLOOKUP(D7042,[1]!Salespeople_Data[#Data],2,0)</f>
        <v>Bobby Russell</v>
      </c>
      <c r="O7042" t="str">
        <f>VLOOKUP(E7042,[1]!Customer_Data[#Data],2,0)</f>
        <v>Juan Perez</v>
      </c>
      <c r="P7042" s="15">
        <f t="shared" ref="P7042:P7105" si="660">WEEKDAY(F7042)</f>
        <v>5</v>
      </c>
      <c r="Q7042">
        <f t="shared" ref="Q7042:Q7105" si="661">MONTH(F7042)</f>
        <v>10</v>
      </c>
      <c r="R7042">
        <f t="shared" ref="R7042:R7105" si="662">YEAR(F7042)</f>
        <v>2019</v>
      </c>
    </row>
    <row r="7043" spans="1:18" x14ac:dyDescent="0.25">
      <c r="A7043" s="6" t="s">
        <v>8069</v>
      </c>
      <c r="B7043" s="6" t="s">
        <v>403</v>
      </c>
      <c r="C7043" s="6" t="s">
        <v>145</v>
      </c>
      <c r="D7043" s="6" t="s">
        <v>146</v>
      </c>
      <c r="E7043" s="6" t="s">
        <v>482</v>
      </c>
      <c r="F7043" s="10">
        <v>43810</v>
      </c>
      <c r="G7043" s="6">
        <v>1</v>
      </c>
      <c r="H7043" s="11">
        <f>VLOOKUP(B7043,[1]!Product_Data[#Data],4,0)</f>
        <v>392</v>
      </c>
      <c r="I7043" s="11">
        <f>VLOOKUP(B7043,[1]!Product_Data[#Data],3,0)</f>
        <v>255</v>
      </c>
      <c r="J7043" s="11">
        <f t="shared" ref="J7043:J7106" si="663">PRODUCT(I7043,G7043)</f>
        <v>255</v>
      </c>
      <c r="K7043" s="11">
        <f t="shared" ref="K7043:K7106" si="664">PRODUCT(H7043,G7043)</f>
        <v>392</v>
      </c>
      <c r="L7043" s="11">
        <f t="shared" ref="L7043:L7106" si="665">K7043-J7043</f>
        <v>137</v>
      </c>
      <c r="M7043" t="str">
        <f>VLOOKUP(C7043,[1]!Location_Data[#Data],2,0)</f>
        <v>Santa Maria</v>
      </c>
      <c r="N7043" t="str">
        <f>VLOOKUP(D7043,[1]!Salespeople_Data[#Data],2,0)</f>
        <v>Carl Elliott</v>
      </c>
      <c r="O7043" t="str">
        <f>VLOOKUP(E7043,[1]!Customer_Data[#Data],2,0)</f>
        <v>Mark Simmons</v>
      </c>
      <c r="P7043" s="15">
        <f t="shared" si="660"/>
        <v>4</v>
      </c>
      <c r="Q7043">
        <f t="shared" si="661"/>
        <v>12</v>
      </c>
      <c r="R7043">
        <f t="shared" si="662"/>
        <v>2019</v>
      </c>
    </row>
    <row r="7044" spans="1:18" x14ac:dyDescent="0.25">
      <c r="A7044" s="6" t="s">
        <v>8070</v>
      </c>
      <c r="B7044" s="6" t="s">
        <v>668</v>
      </c>
      <c r="C7044" s="6" t="s">
        <v>331</v>
      </c>
      <c r="D7044" s="6" t="s">
        <v>106</v>
      </c>
      <c r="E7044" s="6" t="s">
        <v>1918</v>
      </c>
      <c r="F7044" s="10">
        <v>43472</v>
      </c>
      <c r="G7044" s="6">
        <v>2</v>
      </c>
      <c r="H7044" s="11">
        <f>VLOOKUP(B7044,[1]!Product_Data[#Data],4,0)</f>
        <v>181</v>
      </c>
      <c r="I7044" s="11">
        <f>VLOOKUP(B7044,[1]!Product_Data[#Data],3,0)</f>
        <v>130</v>
      </c>
      <c r="J7044" s="11">
        <f t="shared" si="663"/>
        <v>260</v>
      </c>
      <c r="K7044" s="11">
        <f t="shared" si="664"/>
        <v>362</v>
      </c>
      <c r="L7044" s="11">
        <f t="shared" si="665"/>
        <v>102</v>
      </c>
      <c r="M7044" t="str">
        <f>VLOOKUP(C7044,[1]!Location_Data[#Data],2,0)</f>
        <v>Sunnyvale</v>
      </c>
      <c r="N7044" t="str">
        <f>VLOOKUP(D7044,[1]!Salespeople_Data[#Data],2,0)</f>
        <v>Patrick Ruiz</v>
      </c>
      <c r="O7044" t="str">
        <f>VLOOKUP(E7044,[1]!Customer_Data[#Data],2,0)</f>
        <v>Jack Howell</v>
      </c>
      <c r="P7044" s="15">
        <f t="shared" si="660"/>
        <v>2</v>
      </c>
      <c r="Q7044">
        <f t="shared" si="661"/>
        <v>1</v>
      </c>
      <c r="R7044">
        <f t="shared" si="662"/>
        <v>2019</v>
      </c>
    </row>
    <row r="7045" spans="1:18" x14ac:dyDescent="0.25">
      <c r="A7045" s="6" t="s">
        <v>8071</v>
      </c>
      <c r="B7045" s="6" t="s">
        <v>104</v>
      </c>
      <c r="C7045" s="6" t="s">
        <v>469</v>
      </c>
      <c r="D7045" s="6" t="s">
        <v>413</v>
      </c>
      <c r="E7045" s="6" t="s">
        <v>296</v>
      </c>
      <c r="F7045" s="10">
        <v>43477</v>
      </c>
      <c r="G7045" s="6">
        <v>4</v>
      </c>
      <c r="H7045" s="11">
        <f>VLOOKUP(B7045,[1]!Product_Data[#Data],4,0)</f>
        <v>1671</v>
      </c>
      <c r="I7045" s="11">
        <f>VLOOKUP(B7045,[1]!Product_Data[#Data],3,0)</f>
        <v>1220</v>
      </c>
      <c r="J7045" s="11">
        <f t="shared" si="663"/>
        <v>4880</v>
      </c>
      <c r="K7045" s="11">
        <f t="shared" si="664"/>
        <v>6684</v>
      </c>
      <c r="L7045" s="11">
        <f t="shared" si="665"/>
        <v>1804</v>
      </c>
      <c r="M7045" t="str">
        <f>VLOOKUP(C7045,[1]!Location_Data[#Data],2,0)</f>
        <v>Escondido</v>
      </c>
      <c r="N7045" t="str">
        <f>VLOOKUP(D7045,[1]!Salespeople_Data[#Data],2,0)</f>
        <v>Kenneth Bradley</v>
      </c>
      <c r="O7045" t="str">
        <f>VLOOKUP(E7045,[1]!Customer_Data[#Data],2,0)</f>
        <v>Raymond Barnes</v>
      </c>
      <c r="P7045" s="15">
        <f t="shared" si="660"/>
        <v>7</v>
      </c>
      <c r="Q7045">
        <f t="shared" si="661"/>
        <v>1</v>
      </c>
      <c r="R7045">
        <f t="shared" si="662"/>
        <v>2019</v>
      </c>
    </row>
    <row r="7046" spans="1:18" x14ac:dyDescent="0.25">
      <c r="A7046" s="6" t="s">
        <v>8072</v>
      </c>
      <c r="B7046" s="6" t="s">
        <v>219</v>
      </c>
      <c r="C7046" s="6" t="s">
        <v>48</v>
      </c>
      <c r="D7046" s="6" t="s">
        <v>345</v>
      </c>
      <c r="E7046" s="6" t="s">
        <v>1911</v>
      </c>
      <c r="F7046" s="10">
        <v>43685</v>
      </c>
      <c r="G7046" s="6">
        <v>2</v>
      </c>
      <c r="H7046" s="11">
        <f>VLOOKUP(B7046,[1]!Product_Data[#Data],4,0)</f>
        <v>561</v>
      </c>
      <c r="I7046" s="11">
        <f>VLOOKUP(B7046,[1]!Product_Data[#Data],3,0)</f>
        <v>421</v>
      </c>
      <c r="J7046" s="11">
        <f t="shared" si="663"/>
        <v>842</v>
      </c>
      <c r="K7046" s="11">
        <f t="shared" si="664"/>
        <v>1122</v>
      </c>
      <c r="L7046" s="11">
        <f t="shared" si="665"/>
        <v>280</v>
      </c>
      <c r="M7046" t="str">
        <f>VLOOKUP(C7046,[1]!Location_Data[#Data],2,0)</f>
        <v>Rialto</v>
      </c>
      <c r="N7046" t="str">
        <f>VLOOKUP(D7046,[1]!Salespeople_Data[#Data],2,0)</f>
        <v>Larry Marshall</v>
      </c>
      <c r="O7046" t="str">
        <f>VLOOKUP(E7046,[1]!Customer_Data[#Data],2,0)</f>
        <v>Bruce Bowman</v>
      </c>
      <c r="P7046" s="15">
        <f t="shared" si="660"/>
        <v>5</v>
      </c>
      <c r="Q7046">
        <f t="shared" si="661"/>
        <v>8</v>
      </c>
      <c r="R7046">
        <f t="shared" si="662"/>
        <v>2019</v>
      </c>
    </row>
    <row r="7047" spans="1:18" x14ac:dyDescent="0.25">
      <c r="A7047" s="6" t="s">
        <v>8073</v>
      </c>
      <c r="B7047" s="6" t="s">
        <v>348</v>
      </c>
      <c r="C7047" s="6" t="s">
        <v>39</v>
      </c>
      <c r="D7047" s="6" t="s">
        <v>225</v>
      </c>
      <c r="E7047" s="6" t="s">
        <v>550</v>
      </c>
      <c r="F7047" s="10">
        <v>43702</v>
      </c>
      <c r="G7047" s="6">
        <v>1</v>
      </c>
      <c r="H7047" s="11">
        <f>VLOOKUP(B7047,[1]!Product_Data[#Data],4,0)</f>
        <v>603</v>
      </c>
      <c r="I7047" s="11">
        <f>VLOOKUP(B7047,[1]!Product_Data[#Data],3,0)</f>
        <v>416</v>
      </c>
      <c r="J7047" s="11">
        <f t="shared" si="663"/>
        <v>416</v>
      </c>
      <c r="K7047" s="11">
        <f t="shared" si="664"/>
        <v>603</v>
      </c>
      <c r="L7047" s="11">
        <f t="shared" si="665"/>
        <v>187</v>
      </c>
      <c r="M7047" t="str">
        <f>VLOOKUP(C7047,[1]!Location_Data[#Data],2,0)</f>
        <v>Oceanside</v>
      </c>
      <c r="N7047" t="str">
        <f>VLOOKUP(D7047,[1]!Salespeople_Data[#Data],2,0)</f>
        <v>Andrew Bowman</v>
      </c>
      <c r="O7047" t="str">
        <f>VLOOKUP(E7047,[1]!Customer_Data[#Data],2,0)</f>
        <v>Clarence Freeman</v>
      </c>
      <c r="P7047" s="15">
        <f t="shared" si="660"/>
        <v>1</v>
      </c>
      <c r="Q7047">
        <f t="shared" si="661"/>
        <v>8</v>
      </c>
      <c r="R7047">
        <f t="shared" si="662"/>
        <v>2019</v>
      </c>
    </row>
    <row r="7048" spans="1:18" x14ac:dyDescent="0.25">
      <c r="A7048" s="6" t="s">
        <v>8074</v>
      </c>
      <c r="B7048" s="6" t="s">
        <v>33</v>
      </c>
      <c r="C7048" s="6" t="s">
        <v>224</v>
      </c>
      <c r="D7048" s="6" t="s">
        <v>25</v>
      </c>
      <c r="E7048" s="6" t="s">
        <v>2032</v>
      </c>
      <c r="F7048" s="10">
        <v>43596</v>
      </c>
      <c r="G7048" s="6">
        <v>1</v>
      </c>
      <c r="H7048" s="11">
        <f>VLOOKUP(B7048,[1]!Product_Data[#Data],4,0)</f>
        <v>1582</v>
      </c>
      <c r="I7048" s="11">
        <f>VLOOKUP(B7048,[1]!Product_Data[#Data],3,0)</f>
        <v>1234</v>
      </c>
      <c r="J7048" s="11">
        <f t="shared" si="663"/>
        <v>1234</v>
      </c>
      <c r="K7048" s="11">
        <f t="shared" si="664"/>
        <v>1582</v>
      </c>
      <c r="L7048" s="11">
        <f t="shared" si="665"/>
        <v>348</v>
      </c>
      <c r="M7048" t="str">
        <f>VLOOKUP(C7048,[1]!Location_Data[#Data],2,0)</f>
        <v>Huntington Beach</v>
      </c>
      <c r="N7048" t="str">
        <f>VLOOKUP(D7048,[1]!Salespeople_Data[#Data],2,0)</f>
        <v>Brian Davis</v>
      </c>
      <c r="O7048" t="str">
        <f>VLOOKUP(E7048,[1]!Customer_Data[#Data],2,0)</f>
        <v>Eugene Cooper</v>
      </c>
      <c r="P7048" s="15">
        <f t="shared" si="660"/>
        <v>7</v>
      </c>
      <c r="Q7048">
        <f t="shared" si="661"/>
        <v>5</v>
      </c>
      <c r="R7048">
        <f t="shared" si="662"/>
        <v>2019</v>
      </c>
    </row>
    <row r="7049" spans="1:18" x14ac:dyDescent="0.25">
      <c r="A7049" s="6" t="s">
        <v>8075</v>
      </c>
      <c r="B7049" s="6" t="s">
        <v>78</v>
      </c>
      <c r="C7049" s="6" t="s">
        <v>276</v>
      </c>
      <c r="D7049" s="6" t="s">
        <v>170</v>
      </c>
      <c r="E7049" s="6" t="s">
        <v>1083</v>
      </c>
      <c r="F7049" s="10">
        <v>43802</v>
      </c>
      <c r="G7049" s="6">
        <v>1</v>
      </c>
      <c r="H7049" s="11">
        <f>VLOOKUP(B7049,[1]!Product_Data[#Data],4,0)</f>
        <v>1380</v>
      </c>
      <c r="I7049" s="11">
        <f>VLOOKUP(B7049,[1]!Product_Data[#Data],3,0)</f>
        <v>1090</v>
      </c>
      <c r="J7049" s="11">
        <f t="shared" si="663"/>
        <v>1090</v>
      </c>
      <c r="K7049" s="11">
        <f t="shared" si="664"/>
        <v>1380</v>
      </c>
      <c r="L7049" s="11">
        <f t="shared" si="665"/>
        <v>290</v>
      </c>
      <c r="M7049" t="str">
        <f>VLOOKUP(C7049,[1]!Location_Data[#Data],2,0)</f>
        <v>Orange</v>
      </c>
      <c r="N7049" t="str">
        <f>VLOOKUP(D7049,[1]!Salespeople_Data[#Data],2,0)</f>
        <v>Sean Miller</v>
      </c>
      <c r="O7049" t="str">
        <f>VLOOKUP(E7049,[1]!Customer_Data[#Data],2,0)</f>
        <v>Carl Nguyen</v>
      </c>
      <c r="P7049" s="15">
        <f t="shared" si="660"/>
        <v>3</v>
      </c>
      <c r="Q7049">
        <f t="shared" si="661"/>
        <v>12</v>
      </c>
      <c r="R7049">
        <f t="shared" si="662"/>
        <v>2019</v>
      </c>
    </row>
    <row r="7050" spans="1:18" x14ac:dyDescent="0.25">
      <c r="A7050" s="6" t="s">
        <v>8076</v>
      </c>
      <c r="B7050" s="6" t="s">
        <v>245</v>
      </c>
      <c r="C7050" s="6" t="s">
        <v>512</v>
      </c>
      <c r="D7050" s="6" t="s">
        <v>35</v>
      </c>
      <c r="E7050" s="6" t="s">
        <v>1480</v>
      </c>
      <c r="F7050" s="10">
        <v>43511</v>
      </c>
      <c r="G7050" s="6">
        <v>1</v>
      </c>
      <c r="H7050" s="11">
        <f>VLOOKUP(B7050,[1]!Product_Data[#Data],4,0)</f>
        <v>818</v>
      </c>
      <c r="I7050" s="11">
        <f>VLOOKUP(B7050,[1]!Product_Data[#Data],3,0)</f>
        <v>450</v>
      </c>
      <c r="J7050" s="11">
        <f t="shared" si="663"/>
        <v>450</v>
      </c>
      <c r="K7050" s="11">
        <f t="shared" si="664"/>
        <v>818</v>
      </c>
      <c r="L7050" s="11">
        <f t="shared" si="665"/>
        <v>368</v>
      </c>
      <c r="M7050" t="str">
        <f>VLOOKUP(C7050,[1]!Location_Data[#Data],2,0)</f>
        <v>Long Beach</v>
      </c>
      <c r="N7050" t="str">
        <f>VLOOKUP(D7050,[1]!Salespeople_Data[#Data],2,0)</f>
        <v>Charles Harper</v>
      </c>
      <c r="O7050" t="str">
        <f>VLOOKUP(E7050,[1]!Customer_Data[#Data],2,0)</f>
        <v>Shawn Snyder</v>
      </c>
      <c r="P7050" s="15">
        <f t="shared" si="660"/>
        <v>6</v>
      </c>
      <c r="Q7050">
        <f t="shared" si="661"/>
        <v>2</v>
      </c>
      <c r="R7050">
        <f t="shared" si="662"/>
        <v>2019</v>
      </c>
    </row>
    <row r="7051" spans="1:18" x14ac:dyDescent="0.25">
      <c r="A7051" s="6" t="s">
        <v>8077</v>
      </c>
      <c r="B7051" s="6" t="s">
        <v>666</v>
      </c>
      <c r="C7051" s="6" t="s">
        <v>195</v>
      </c>
      <c r="D7051" s="6" t="s">
        <v>269</v>
      </c>
      <c r="E7051" s="6" t="s">
        <v>1904</v>
      </c>
      <c r="F7051" s="10">
        <v>43611</v>
      </c>
      <c r="G7051" s="6">
        <v>1</v>
      </c>
      <c r="H7051" s="11">
        <f>VLOOKUP(B7051,[1]!Product_Data[#Data],4,0)</f>
        <v>2241</v>
      </c>
      <c r="I7051" s="11">
        <f>VLOOKUP(B7051,[1]!Product_Data[#Data],3,0)</f>
        <v>1367</v>
      </c>
      <c r="J7051" s="11">
        <f t="shared" si="663"/>
        <v>1367</v>
      </c>
      <c r="K7051" s="11">
        <f t="shared" si="664"/>
        <v>2241</v>
      </c>
      <c r="L7051" s="11">
        <f t="shared" si="665"/>
        <v>874</v>
      </c>
      <c r="M7051" t="str">
        <f>VLOOKUP(C7051,[1]!Location_Data[#Data],2,0)</f>
        <v>Pomona</v>
      </c>
      <c r="N7051" t="str">
        <f>VLOOKUP(D7051,[1]!Salespeople_Data[#Data],2,0)</f>
        <v>Kevin Butler</v>
      </c>
      <c r="O7051" t="str">
        <f>VLOOKUP(E7051,[1]!Customer_Data[#Data],2,0)</f>
        <v>Ernest Rivera</v>
      </c>
      <c r="P7051" s="15">
        <f t="shared" si="660"/>
        <v>1</v>
      </c>
      <c r="Q7051">
        <f t="shared" si="661"/>
        <v>5</v>
      </c>
      <c r="R7051">
        <f t="shared" si="662"/>
        <v>2019</v>
      </c>
    </row>
    <row r="7052" spans="1:18" x14ac:dyDescent="0.25">
      <c r="A7052" s="6" t="s">
        <v>8078</v>
      </c>
      <c r="B7052" s="6" t="s">
        <v>194</v>
      </c>
      <c r="C7052" s="6" t="s">
        <v>57</v>
      </c>
      <c r="D7052" s="6" t="s">
        <v>116</v>
      </c>
      <c r="E7052" s="6" t="s">
        <v>2756</v>
      </c>
      <c r="F7052" s="10">
        <v>43522</v>
      </c>
      <c r="G7052" s="6">
        <v>1</v>
      </c>
      <c r="H7052" s="11">
        <f>VLOOKUP(B7052,[1]!Product_Data[#Data],4,0)</f>
        <v>1278</v>
      </c>
      <c r="I7052" s="11">
        <f>VLOOKUP(B7052,[1]!Product_Data[#Data],3,0)</f>
        <v>665</v>
      </c>
      <c r="J7052" s="11">
        <f t="shared" si="663"/>
        <v>665</v>
      </c>
      <c r="K7052" s="11">
        <f t="shared" si="664"/>
        <v>1278</v>
      </c>
      <c r="L7052" s="11">
        <f t="shared" si="665"/>
        <v>613</v>
      </c>
      <c r="M7052" t="str">
        <f>VLOOKUP(C7052,[1]!Location_Data[#Data],2,0)</f>
        <v>Thousand Oaks</v>
      </c>
      <c r="N7052" t="str">
        <f>VLOOKUP(D7052,[1]!Salespeople_Data[#Data],2,0)</f>
        <v>Roger Ramos</v>
      </c>
      <c r="O7052" t="str">
        <f>VLOOKUP(E7052,[1]!Customer_Data[#Data],2,0)</f>
        <v>Earl Ortiz</v>
      </c>
      <c r="P7052" s="15">
        <f t="shared" si="660"/>
        <v>3</v>
      </c>
      <c r="Q7052">
        <f t="shared" si="661"/>
        <v>2</v>
      </c>
      <c r="R7052">
        <f t="shared" si="662"/>
        <v>2019</v>
      </c>
    </row>
    <row r="7053" spans="1:18" x14ac:dyDescent="0.25">
      <c r="A7053" s="6" t="s">
        <v>8079</v>
      </c>
      <c r="B7053" s="6" t="s">
        <v>129</v>
      </c>
      <c r="C7053" s="6" t="s">
        <v>490</v>
      </c>
      <c r="D7053" s="6" t="s">
        <v>91</v>
      </c>
      <c r="E7053" s="6" t="s">
        <v>4039</v>
      </c>
      <c r="F7053" s="10">
        <v>43768</v>
      </c>
      <c r="G7053" s="6">
        <v>1</v>
      </c>
      <c r="H7053" s="11">
        <f>VLOOKUP(B7053,[1]!Product_Data[#Data],4,0)</f>
        <v>127</v>
      </c>
      <c r="I7053" s="11">
        <f>VLOOKUP(B7053,[1]!Product_Data[#Data],3,0)</f>
        <v>79</v>
      </c>
      <c r="J7053" s="11">
        <f t="shared" si="663"/>
        <v>79</v>
      </c>
      <c r="K7053" s="11">
        <f t="shared" si="664"/>
        <v>127</v>
      </c>
      <c r="L7053" s="11">
        <f t="shared" si="665"/>
        <v>48</v>
      </c>
      <c r="M7053" t="str">
        <f>VLOOKUP(C7053,[1]!Location_Data[#Data],2,0)</f>
        <v>Temecula</v>
      </c>
      <c r="N7053" t="str">
        <f>VLOOKUP(D7053,[1]!Salespeople_Data[#Data],2,0)</f>
        <v>Howard Gardner</v>
      </c>
      <c r="O7053" t="str">
        <f>VLOOKUP(E7053,[1]!Customer_Data[#Data],2,0)</f>
        <v>Carl Martin</v>
      </c>
      <c r="P7053" s="15">
        <f t="shared" si="660"/>
        <v>4</v>
      </c>
      <c r="Q7053">
        <f t="shared" si="661"/>
        <v>10</v>
      </c>
      <c r="R7053">
        <f t="shared" si="662"/>
        <v>2019</v>
      </c>
    </row>
    <row r="7054" spans="1:18" x14ac:dyDescent="0.25">
      <c r="A7054" s="6" t="s">
        <v>8080</v>
      </c>
      <c r="B7054" s="6" t="s">
        <v>168</v>
      </c>
      <c r="C7054" s="6" t="s">
        <v>386</v>
      </c>
      <c r="D7054" s="6" t="s">
        <v>75</v>
      </c>
      <c r="E7054" s="6" t="s">
        <v>1212</v>
      </c>
      <c r="F7054" s="10">
        <v>43697</v>
      </c>
      <c r="G7054" s="6">
        <v>3</v>
      </c>
      <c r="H7054" s="11">
        <f>VLOOKUP(B7054,[1]!Product_Data[#Data],4,0)</f>
        <v>112</v>
      </c>
      <c r="I7054" s="11">
        <f>VLOOKUP(B7054,[1]!Product_Data[#Data],3,0)</f>
        <v>90</v>
      </c>
      <c r="J7054" s="11">
        <f t="shared" si="663"/>
        <v>270</v>
      </c>
      <c r="K7054" s="11">
        <f t="shared" si="664"/>
        <v>336</v>
      </c>
      <c r="L7054" s="11">
        <f t="shared" si="665"/>
        <v>66</v>
      </c>
      <c r="M7054" t="str">
        <f>VLOOKUP(C7054,[1]!Location_Data[#Data],2,0)</f>
        <v>Carlsbad</v>
      </c>
      <c r="N7054" t="str">
        <f>VLOOKUP(D7054,[1]!Salespeople_Data[#Data],2,0)</f>
        <v>Roger Robertson</v>
      </c>
      <c r="O7054" t="str">
        <f>VLOOKUP(E7054,[1]!Customer_Data[#Data],2,0)</f>
        <v>Jeffrey Sanders</v>
      </c>
      <c r="P7054" s="15">
        <f t="shared" si="660"/>
        <v>3</v>
      </c>
      <c r="Q7054">
        <f t="shared" si="661"/>
        <v>8</v>
      </c>
      <c r="R7054">
        <f t="shared" si="662"/>
        <v>2019</v>
      </c>
    </row>
    <row r="7055" spans="1:18" x14ac:dyDescent="0.25">
      <c r="A7055" s="6" t="s">
        <v>8081</v>
      </c>
      <c r="B7055" s="6" t="s">
        <v>173</v>
      </c>
      <c r="C7055" s="6" t="s">
        <v>48</v>
      </c>
      <c r="D7055" s="6" t="s">
        <v>126</v>
      </c>
      <c r="E7055" s="6" t="s">
        <v>629</v>
      </c>
      <c r="F7055" s="10">
        <v>43612</v>
      </c>
      <c r="G7055" s="6">
        <v>1</v>
      </c>
      <c r="H7055" s="11">
        <f>VLOOKUP(B7055,[1]!Product_Data[#Data],4,0)</f>
        <v>2005</v>
      </c>
      <c r="I7055" s="11">
        <f>VLOOKUP(B7055,[1]!Product_Data[#Data],3,0)</f>
        <v>1223</v>
      </c>
      <c r="J7055" s="11">
        <f t="shared" si="663"/>
        <v>1223</v>
      </c>
      <c r="K7055" s="11">
        <f t="shared" si="664"/>
        <v>2005</v>
      </c>
      <c r="L7055" s="11">
        <f t="shared" si="665"/>
        <v>782</v>
      </c>
      <c r="M7055" t="str">
        <f>VLOOKUP(C7055,[1]!Location_Data[#Data],2,0)</f>
        <v>Rialto</v>
      </c>
      <c r="N7055" t="str">
        <f>VLOOKUP(D7055,[1]!Salespeople_Data[#Data],2,0)</f>
        <v>Larry Castillo</v>
      </c>
      <c r="O7055" t="str">
        <f>VLOOKUP(E7055,[1]!Customer_Data[#Data],2,0)</f>
        <v>Clarence Kelley</v>
      </c>
      <c r="P7055" s="15">
        <f t="shared" si="660"/>
        <v>2</v>
      </c>
      <c r="Q7055">
        <f t="shared" si="661"/>
        <v>5</v>
      </c>
      <c r="R7055">
        <f t="shared" si="662"/>
        <v>2019</v>
      </c>
    </row>
    <row r="7056" spans="1:18" x14ac:dyDescent="0.25">
      <c r="A7056" s="6" t="s">
        <v>8082</v>
      </c>
      <c r="B7056" s="6" t="s">
        <v>373</v>
      </c>
      <c r="C7056" s="6" t="s">
        <v>643</v>
      </c>
      <c r="D7056" s="6" t="s">
        <v>159</v>
      </c>
      <c r="E7056" s="6" t="s">
        <v>772</v>
      </c>
      <c r="F7056" s="10">
        <v>43673</v>
      </c>
      <c r="G7056" s="6">
        <v>1</v>
      </c>
      <c r="H7056" s="11">
        <f>VLOOKUP(B7056,[1]!Product_Data[#Data],4,0)</f>
        <v>2182</v>
      </c>
      <c r="I7056" s="11">
        <f>VLOOKUP(B7056,[1]!Product_Data[#Data],3,0)</f>
        <v>1200</v>
      </c>
      <c r="J7056" s="11">
        <f t="shared" si="663"/>
        <v>1200</v>
      </c>
      <c r="K7056" s="11">
        <f t="shared" si="664"/>
        <v>2182</v>
      </c>
      <c r="L7056" s="11">
        <f t="shared" si="665"/>
        <v>982</v>
      </c>
      <c r="M7056" t="str">
        <f>VLOOKUP(C7056,[1]!Location_Data[#Data],2,0)</f>
        <v>Hayward</v>
      </c>
      <c r="N7056" t="str">
        <f>VLOOKUP(D7056,[1]!Salespeople_Data[#Data],2,0)</f>
        <v>Bobby Russell</v>
      </c>
      <c r="O7056" t="str">
        <f>VLOOKUP(E7056,[1]!Customer_Data[#Data],2,0)</f>
        <v>Antonio Green</v>
      </c>
      <c r="P7056" s="15">
        <f t="shared" si="660"/>
        <v>7</v>
      </c>
      <c r="Q7056">
        <f t="shared" si="661"/>
        <v>7</v>
      </c>
      <c r="R7056">
        <f t="shared" si="662"/>
        <v>2019</v>
      </c>
    </row>
    <row r="7057" spans="1:18" x14ac:dyDescent="0.25">
      <c r="A7057" s="6" t="s">
        <v>8083</v>
      </c>
      <c r="B7057" s="6" t="s">
        <v>200</v>
      </c>
      <c r="C7057" s="6" t="s">
        <v>527</v>
      </c>
      <c r="D7057" s="6" t="s">
        <v>20</v>
      </c>
      <c r="E7057" s="6" t="s">
        <v>550</v>
      </c>
      <c r="F7057" s="10">
        <v>43502</v>
      </c>
      <c r="G7057" s="6">
        <v>1</v>
      </c>
      <c r="H7057" s="11">
        <f>VLOOKUP(B7057,[1]!Product_Data[#Data],4,0)</f>
        <v>315</v>
      </c>
      <c r="I7057" s="11">
        <f>VLOOKUP(B7057,[1]!Product_Data[#Data],3,0)</f>
        <v>208</v>
      </c>
      <c r="J7057" s="11">
        <f t="shared" si="663"/>
        <v>208</v>
      </c>
      <c r="K7057" s="11">
        <f t="shared" si="664"/>
        <v>315</v>
      </c>
      <c r="L7057" s="11">
        <f t="shared" si="665"/>
        <v>107</v>
      </c>
      <c r="M7057" t="str">
        <f>VLOOKUP(C7057,[1]!Location_Data[#Data],2,0)</f>
        <v>Stockton</v>
      </c>
      <c r="N7057" t="str">
        <f>VLOOKUP(D7057,[1]!Salespeople_Data[#Data],2,0)</f>
        <v>Joshua Cook</v>
      </c>
      <c r="O7057" t="str">
        <f>VLOOKUP(E7057,[1]!Customer_Data[#Data],2,0)</f>
        <v>Clarence Freeman</v>
      </c>
      <c r="P7057" s="15">
        <f t="shared" si="660"/>
        <v>4</v>
      </c>
      <c r="Q7057">
        <f t="shared" si="661"/>
        <v>2</v>
      </c>
      <c r="R7057">
        <f t="shared" si="662"/>
        <v>2019</v>
      </c>
    </row>
    <row r="7058" spans="1:18" x14ac:dyDescent="0.25">
      <c r="A7058" s="6" t="s">
        <v>8084</v>
      </c>
      <c r="B7058" s="6" t="s">
        <v>152</v>
      </c>
      <c r="C7058" s="6" t="s">
        <v>249</v>
      </c>
      <c r="D7058" s="6" t="s">
        <v>25</v>
      </c>
      <c r="E7058" s="6" t="s">
        <v>179</v>
      </c>
      <c r="F7058" s="10">
        <v>43556</v>
      </c>
      <c r="G7058" s="6">
        <v>1</v>
      </c>
      <c r="H7058" s="11">
        <f>VLOOKUP(B7058,[1]!Product_Data[#Data],4,0)</f>
        <v>951</v>
      </c>
      <c r="I7058" s="11">
        <f>VLOOKUP(B7058,[1]!Product_Data[#Data],3,0)</f>
        <v>504</v>
      </c>
      <c r="J7058" s="11">
        <f t="shared" si="663"/>
        <v>504</v>
      </c>
      <c r="K7058" s="11">
        <f t="shared" si="664"/>
        <v>951</v>
      </c>
      <c r="L7058" s="11">
        <f t="shared" si="665"/>
        <v>447</v>
      </c>
      <c r="M7058" t="str">
        <f>VLOOKUP(C7058,[1]!Location_Data[#Data],2,0)</f>
        <v>Roseville</v>
      </c>
      <c r="N7058" t="str">
        <f>VLOOKUP(D7058,[1]!Salespeople_Data[#Data],2,0)</f>
        <v>Brian Davis</v>
      </c>
      <c r="O7058" t="str">
        <f>VLOOKUP(E7058,[1]!Customer_Data[#Data],2,0)</f>
        <v>Alan Miller</v>
      </c>
      <c r="P7058" s="15">
        <f t="shared" si="660"/>
        <v>2</v>
      </c>
      <c r="Q7058">
        <f t="shared" si="661"/>
        <v>4</v>
      </c>
      <c r="R7058">
        <f t="shared" si="662"/>
        <v>2019</v>
      </c>
    </row>
    <row r="7059" spans="1:18" x14ac:dyDescent="0.25">
      <c r="A7059" s="6" t="s">
        <v>8085</v>
      </c>
      <c r="B7059" s="6" t="s">
        <v>78</v>
      </c>
      <c r="C7059" s="6" t="s">
        <v>100</v>
      </c>
      <c r="D7059" s="6" t="s">
        <v>216</v>
      </c>
      <c r="E7059" s="6" t="s">
        <v>871</v>
      </c>
      <c r="F7059" s="10">
        <v>43521</v>
      </c>
      <c r="G7059" s="6">
        <v>1</v>
      </c>
      <c r="H7059" s="11">
        <f>VLOOKUP(B7059,[1]!Product_Data[#Data],4,0)</f>
        <v>1380</v>
      </c>
      <c r="I7059" s="11">
        <f>VLOOKUP(B7059,[1]!Product_Data[#Data],3,0)</f>
        <v>1090</v>
      </c>
      <c r="J7059" s="11">
        <f t="shared" si="663"/>
        <v>1090</v>
      </c>
      <c r="K7059" s="11">
        <f t="shared" si="664"/>
        <v>1380</v>
      </c>
      <c r="L7059" s="11">
        <f t="shared" si="665"/>
        <v>290</v>
      </c>
      <c r="M7059" t="str">
        <f>VLOOKUP(C7059,[1]!Location_Data[#Data],2,0)</f>
        <v>Victorville</v>
      </c>
      <c r="N7059" t="str">
        <f>VLOOKUP(D7059,[1]!Salespeople_Data[#Data],2,0)</f>
        <v>Ernest Wagner</v>
      </c>
      <c r="O7059" t="str">
        <f>VLOOKUP(E7059,[1]!Customer_Data[#Data],2,0)</f>
        <v>Dennis Ruiz</v>
      </c>
      <c r="P7059" s="15">
        <f t="shared" si="660"/>
        <v>2</v>
      </c>
      <c r="Q7059">
        <f t="shared" si="661"/>
        <v>2</v>
      </c>
      <c r="R7059">
        <f t="shared" si="662"/>
        <v>2019</v>
      </c>
    </row>
    <row r="7060" spans="1:18" x14ac:dyDescent="0.25">
      <c r="A7060" s="6" t="s">
        <v>8086</v>
      </c>
      <c r="B7060" s="6" t="s">
        <v>238</v>
      </c>
      <c r="C7060" s="6" t="s">
        <v>211</v>
      </c>
      <c r="D7060" s="6" t="s">
        <v>35</v>
      </c>
      <c r="E7060" s="6" t="s">
        <v>2030</v>
      </c>
      <c r="F7060" s="10">
        <v>43820</v>
      </c>
      <c r="G7060" s="6">
        <v>2</v>
      </c>
      <c r="H7060" s="11">
        <f>VLOOKUP(B7060,[1]!Product_Data[#Data],4,0)</f>
        <v>871</v>
      </c>
      <c r="I7060" s="11">
        <f>VLOOKUP(B7060,[1]!Product_Data[#Data],3,0)</f>
        <v>540</v>
      </c>
      <c r="J7060" s="11">
        <f t="shared" si="663"/>
        <v>1080</v>
      </c>
      <c r="K7060" s="11">
        <f t="shared" si="664"/>
        <v>1742</v>
      </c>
      <c r="L7060" s="11">
        <f t="shared" si="665"/>
        <v>662</v>
      </c>
      <c r="M7060" t="str">
        <f>VLOOKUP(C7060,[1]!Location_Data[#Data],2,0)</f>
        <v>Chula Vista</v>
      </c>
      <c r="N7060" t="str">
        <f>VLOOKUP(D7060,[1]!Salespeople_Data[#Data],2,0)</f>
        <v>Charles Harper</v>
      </c>
      <c r="O7060" t="str">
        <f>VLOOKUP(E7060,[1]!Customer_Data[#Data],2,0)</f>
        <v>Adam Mcdonald</v>
      </c>
      <c r="P7060" s="15">
        <f t="shared" si="660"/>
        <v>7</v>
      </c>
      <c r="Q7060">
        <f t="shared" si="661"/>
        <v>12</v>
      </c>
      <c r="R7060">
        <f t="shared" si="662"/>
        <v>2019</v>
      </c>
    </row>
    <row r="7061" spans="1:18" x14ac:dyDescent="0.25">
      <c r="A7061" s="6" t="s">
        <v>8087</v>
      </c>
      <c r="B7061" s="6" t="s">
        <v>139</v>
      </c>
      <c r="C7061" s="6" t="s">
        <v>392</v>
      </c>
      <c r="D7061" s="6" t="s">
        <v>345</v>
      </c>
      <c r="E7061" s="6" t="s">
        <v>2657</v>
      </c>
      <c r="F7061" s="10">
        <v>43510</v>
      </c>
      <c r="G7061" s="6">
        <v>4</v>
      </c>
      <c r="H7061" s="11">
        <f>VLOOKUP(B7061,[1]!Product_Data[#Data],4,0)</f>
        <v>817</v>
      </c>
      <c r="I7061" s="11">
        <f>VLOOKUP(B7061,[1]!Product_Data[#Data],3,0)</f>
        <v>409</v>
      </c>
      <c r="J7061" s="11">
        <f t="shared" si="663"/>
        <v>1636</v>
      </c>
      <c r="K7061" s="11">
        <f t="shared" si="664"/>
        <v>3268</v>
      </c>
      <c r="L7061" s="11">
        <f t="shared" si="665"/>
        <v>1632</v>
      </c>
      <c r="M7061" t="str">
        <f>VLOOKUP(C7061,[1]!Location_Data[#Data],2,0)</f>
        <v>Visalia</v>
      </c>
      <c r="N7061" t="str">
        <f>VLOOKUP(D7061,[1]!Salespeople_Data[#Data],2,0)</f>
        <v>Larry Marshall</v>
      </c>
      <c r="O7061" t="str">
        <f>VLOOKUP(E7061,[1]!Customer_Data[#Data],2,0)</f>
        <v>Jonathan Reed</v>
      </c>
      <c r="P7061" s="15">
        <f t="shared" si="660"/>
        <v>5</v>
      </c>
      <c r="Q7061">
        <f t="shared" si="661"/>
        <v>2</v>
      </c>
      <c r="R7061">
        <f t="shared" si="662"/>
        <v>2019</v>
      </c>
    </row>
    <row r="7062" spans="1:18" x14ac:dyDescent="0.25">
      <c r="A7062" s="6" t="s">
        <v>8088</v>
      </c>
      <c r="B7062" s="6" t="s">
        <v>245</v>
      </c>
      <c r="C7062" s="6" t="s">
        <v>229</v>
      </c>
      <c r="D7062" s="6" t="s">
        <v>345</v>
      </c>
      <c r="E7062" s="6" t="s">
        <v>644</v>
      </c>
      <c r="F7062" s="10">
        <v>43780</v>
      </c>
      <c r="G7062" s="6">
        <v>1</v>
      </c>
      <c r="H7062" s="11">
        <f>VLOOKUP(B7062,[1]!Product_Data[#Data],4,0)</f>
        <v>818</v>
      </c>
      <c r="I7062" s="11">
        <f>VLOOKUP(B7062,[1]!Product_Data[#Data],3,0)</f>
        <v>450</v>
      </c>
      <c r="J7062" s="11">
        <f t="shared" si="663"/>
        <v>450</v>
      </c>
      <c r="K7062" s="11">
        <f t="shared" si="664"/>
        <v>818</v>
      </c>
      <c r="L7062" s="11">
        <f t="shared" si="665"/>
        <v>368</v>
      </c>
      <c r="M7062" t="str">
        <f>VLOOKUP(C7062,[1]!Location_Data[#Data],2,0)</f>
        <v>San Jose</v>
      </c>
      <c r="N7062" t="str">
        <f>VLOOKUP(D7062,[1]!Salespeople_Data[#Data],2,0)</f>
        <v>Larry Marshall</v>
      </c>
      <c r="O7062" t="str">
        <f>VLOOKUP(E7062,[1]!Customer_Data[#Data],2,0)</f>
        <v>Billy Evans</v>
      </c>
      <c r="P7062" s="15">
        <f t="shared" si="660"/>
        <v>2</v>
      </c>
      <c r="Q7062">
        <f t="shared" si="661"/>
        <v>11</v>
      </c>
      <c r="R7062">
        <f t="shared" si="662"/>
        <v>2019</v>
      </c>
    </row>
    <row r="7063" spans="1:18" x14ac:dyDescent="0.25">
      <c r="A7063" s="6" t="s">
        <v>8089</v>
      </c>
      <c r="B7063" s="6" t="s">
        <v>464</v>
      </c>
      <c r="C7063" s="6" t="s">
        <v>90</v>
      </c>
      <c r="D7063" s="6" t="s">
        <v>96</v>
      </c>
      <c r="E7063" s="6" t="s">
        <v>1887</v>
      </c>
      <c r="F7063" s="10">
        <v>43521</v>
      </c>
      <c r="G7063" s="6">
        <v>3</v>
      </c>
      <c r="H7063" s="11">
        <f>VLOOKUP(B7063,[1]!Product_Data[#Data],4,0)</f>
        <v>1566</v>
      </c>
      <c r="I7063" s="11">
        <f>VLOOKUP(B7063,[1]!Product_Data[#Data],3,0)</f>
        <v>1190</v>
      </c>
      <c r="J7063" s="11">
        <f t="shared" si="663"/>
        <v>3570</v>
      </c>
      <c r="K7063" s="11">
        <f t="shared" si="664"/>
        <v>4698</v>
      </c>
      <c r="L7063" s="11">
        <f t="shared" si="665"/>
        <v>1128</v>
      </c>
      <c r="M7063" t="str">
        <f>VLOOKUP(C7063,[1]!Location_Data[#Data],2,0)</f>
        <v>Irvine</v>
      </c>
      <c r="N7063" t="str">
        <f>VLOOKUP(D7063,[1]!Salespeople_Data[#Data],2,0)</f>
        <v>Brian Thomas</v>
      </c>
      <c r="O7063" t="str">
        <f>VLOOKUP(E7063,[1]!Customer_Data[#Data],2,0)</f>
        <v>Justin Graham</v>
      </c>
      <c r="P7063" s="15">
        <f t="shared" si="660"/>
        <v>2</v>
      </c>
      <c r="Q7063">
        <f t="shared" si="661"/>
        <v>2</v>
      </c>
      <c r="R7063">
        <f t="shared" si="662"/>
        <v>2019</v>
      </c>
    </row>
    <row r="7064" spans="1:18" x14ac:dyDescent="0.25">
      <c r="A7064" s="6" t="s">
        <v>8090</v>
      </c>
      <c r="B7064" s="6" t="s">
        <v>395</v>
      </c>
      <c r="C7064" s="6" t="s">
        <v>643</v>
      </c>
      <c r="D7064" s="6" t="s">
        <v>269</v>
      </c>
      <c r="E7064" s="6" t="s">
        <v>2154</v>
      </c>
      <c r="F7064" s="10">
        <v>43517</v>
      </c>
      <c r="G7064" s="6">
        <v>1</v>
      </c>
      <c r="H7064" s="11">
        <f>VLOOKUP(B7064,[1]!Product_Data[#Data],4,0)</f>
        <v>2257</v>
      </c>
      <c r="I7064" s="11">
        <f>VLOOKUP(B7064,[1]!Product_Data[#Data],3,0)</f>
        <v>1535</v>
      </c>
      <c r="J7064" s="11">
        <f t="shared" si="663"/>
        <v>1535</v>
      </c>
      <c r="K7064" s="11">
        <f t="shared" si="664"/>
        <v>2257</v>
      </c>
      <c r="L7064" s="11">
        <f t="shared" si="665"/>
        <v>722</v>
      </c>
      <c r="M7064" t="str">
        <f>VLOOKUP(C7064,[1]!Location_Data[#Data],2,0)</f>
        <v>Hayward</v>
      </c>
      <c r="N7064" t="str">
        <f>VLOOKUP(D7064,[1]!Salespeople_Data[#Data],2,0)</f>
        <v>Kevin Butler</v>
      </c>
      <c r="O7064" t="str">
        <f>VLOOKUP(E7064,[1]!Customer_Data[#Data],2,0)</f>
        <v>Adam Mccoy</v>
      </c>
      <c r="P7064" s="15">
        <f t="shared" si="660"/>
        <v>5</v>
      </c>
      <c r="Q7064">
        <f t="shared" si="661"/>
        <v>2</v>
      </c>
      <c r="R7064">
        <f t="shared" si="662"/>
        <v>2019</v>
      </c>
    </row>
    <row r="7065" spans="1:18" x14ac:dyDescent="0.25">
      <c r="A7065" s="6" t="s">
        <v>8091</v>
      </c>
      <c r="B7065" s="6" t="s">
        <v>796</v>
      </c>
      <c r="C7065" s="6" t="s">
        <v>44</v>
      </c>
      <c r="D7065" s="6" t="s">
        <v>165</v>
      </c>
      <c r="E7065" s="6" t="s">
        <v>1279</v>
      </c>
      <c r="F7065" s="10">
        <v>43688</v>
      </c>
      <c r="G7065" s="6">
        <v>1</v>
      </c>
      <c r="H7065" s="11">
        <f>VLOOKUP(B7065,[1]!Product_Data[#Data],4,0)</f>
        <v>1103</v>
      </c>
      <c r="I7065" s="11">
        <f>VLOOKUP(B7065,[1]!Product_Data[#Data],3,0)</f>
        <v>838</v>
      </c>
      <c r="J7065" s="11">
        <f t="shared" si="663"/>
        <v>838</v>
      </c>
      <c r="K7065" s="11">
        <f t="shared" si="664"/>
        <v>1103</v>
      </c>
      <c r="L7065" s="11">
        <f t="shared" si="665"/>
        <v>265</v>
      </c>
      <c r="M7065" t="str">
        <f>VLOOKUP(C7065,[1]!Location_Data[#Data],2,0)</f>
        <v>Moreno Valley</v>
      </c>
      <c r="N7065" t="str">
        <f>VLOOKUP(D7065,[1]!Salespeople_Data[#Data],2,0)</f>
        <v>Joe Sims</v>
      </c>
      <c r="O7065" t="str">
        <f>VLOOKUP(E7065,[1]!Customer_Data[#Data],2,0)</f>
        <v>William Montgomery</v>
      </c>
      <c r="P7065" s="15">
        <f t="shared" si="660"/>
        <v>1</v>
      </c>
      <c r="Q7065">
        <f t="shared" si="661"/>
        <v>8</v>
      </c>
      <c r="R7065">
        <f t="shared" si="662"/>
        <v>2019</v>
      </c>
    </row>
    <row r="7066" spans="1:18" x14ac:dyDescent="0.25">
      <c r="A7066" s="6" t="s">
        <v>8092</v>
      </c>
      <c r="B7066" s="6" t="s">
        <v>464</v>
      </c>
      <c r="C7066" s="6" t="s">
        <v>253</v>
      </c>
      <c r="D7066" s="6" t="s">
        <v>49</v>
      </c>
      <c r="E7066" s="6" t="s">
        <v>931</v>
      </c>
      <c r="F7066" s="10">
        <v>43665</v>
      </c>
      <c r="G7066" s="6">
        <v>1</v>
      </c>
      <c r="H7066" s="11">
        <f>VLOOKUP(B7066,[1]!Product_Data[#Data],4,0)</f>
        <v>1566</v>
      </c>
      <c r="I7066" s="11">
        <f>VLOOKUP(B7066,[1]!Product_Data[#Data],3,0)</f>
        <v>1190</v>
      </c>
      <c r="J7066" s="11">
        <f t="shared" si="663"/>
        <v>1190</v>
      </c>
      <c r="K7066" s="11">
        <f t="shared" si="664"/>
        <v>1566</v>
      </c>
      <c r="L7066" s="11">
        <f t="shared" si="665"/>
        <v>376</v>
      </c>
      <c r="M7066" t="str">
        <f>VLOOKUP(C7066,[1]!Location_Data[#Data],2,0)</f>
        <v>Bakersfield</v>
      </c>
      <c r="N7066" t="str">
        <f>VLOOKUP(D7066,[1]!Salespeople_Data[#Data],2,0)</f>
        <v>Walter Cook</v>
      </c>
      <c r="O7066" t="str">
        <f>VLOOKUP(E7066,[1]!Customer_Data[#Data],2,0)</f>
        <v>Joshua Collins</v>
      </c>
      <c r="P7066" s="15">
        <f t="shared" si="660"/>
        <v>6</v>
      </c>
      <c r="Q7066">
        <f t="shared" si="661"/>
        <v>7</v>
      </c>
      <c r="R7066">
        <f t="shared" si="662"/>
        <v>2019</v>
      </c>
    </row>
    <row r="7067" spans="1:18" x14ac:dyDescent="0.25">
      <c r="A7067" s="6" t="s">
        <v>8093</v>
      </c>
      <c r="B7067" s="6" t="s">
        <v>275</v>
      </c>
      <c r="C7067" s="6" t="s">
        <v>90</v>
      </c>
      <c r="D7067" s="6" t="s">
        <v>178</v>
      </c>
      <c r="E7067" s="6" t="s">
        <v>281</v>
      </c>
      <c r="F7067" s="10">
        <v>43488</v>
      </c>
      <c r="G7067" s="6">
        <v>1</v>
      </c>
      <c r="H7067" s="11">
        <f>VLOOKUP(B7067,[1]!Product_Data[#Data],4,0)</f>
        <v>2353</v>
      </c>
      <c r="I7067" s="11">
        <f>VLOOKUP(B7067,[1]!Product_Data[#Data],3,0)</f>
        <v>1788</v>
      </c>
      <c r="J7067" s="11">
        <f t="shared" si="663"/>
        <v>1788</v>
      </c>
      <c r="K7067" s="11">
        <f t="shared" si="664"/>
        <v>2353</v>
      </c>
      <c r="L7067" s="11">
        <f t="shared" si="665"/>
        <v>565</v>
      </c>
      <c r="M7067" t="str">
        <f>VLOOKUP(C7067,[1]!Location_Data[#Data],2,0)</f>
        <v>Irvine</v>
      </c>
      <c r="N7067" t="str">
        <f>VLOOKUP(D7067,[1]!Salespeople_Data[#Data],2,0)</f>
        <v>Joshua Taylor</v>
      </c>
      <c r="O7067" t="str">
        <f>VLOOKUP(E7067,[1]!Customer_Data[#Data],2,0)</f>
        <v>Joshua Hunt</v>
      </c>
      <c r="P7067" s="15">
        <f t="shared" si="660"/>
        <v>4</v>
      </c>
      <c r="Q7067">
        <f t="shared" si="661"/>
        <v>1</v>
      </c>
      <c r="R7067">
        <f t="shared" si="662"/>
        <v>2019</v>
      </c>
    </row>
    <row r="7068" spans="1:18" x14ac:dyDescent="0.25">
      <c r="A7068" s="6" t="s">
        <v>8094</v>
      </c>
      <c r="B7068" s="6" t="s">
        <v>210</v>
      </c>
      <c r="C7068" s="6" t="s">
        <v>74</v>
      </c>
      <c r="D7068" s="6" t="s">
        <v>58</v>
      </c>
      <c r="E7068" s="6" t="s">
        <v>443</v>
      </c>
      <c r="F7068" s="10">
        <v>43790</v>
      </c>
      <c r="G7068" s="6">
        <v>1</v>
      </c>
      <c r="H7068" s="11">
        <f>VLOOKUP(B7068,[1]!Product_Data[#Data],4,0)</f>
        <v>458</v>
      </c>
      <c r="I7068" s="11">
        <f>VLOOKUP(B7068,[1]!Product_Data[#Data],3,0)</f>
        <v>376</v>
      </c>
      <c r="J7068" s="11">
        <f t="shared" si="663"/>
        <v>376</v>
      </c>
      <c r="K7068" s="11">
        <f t="shared" si="664"/>
        <v>458</v>
      </c>
      <c r="L7068" s="11">
        <f t="shared" si="665"/>
        <v>82</v>
      </c>
      <c r="M7068" t="str">
        <f>VLOOKUP(C7068,[1]!Location_Data[#Data],2,0)</f>
        <v>West Covina</v>
      </c>
      <c r="N7068" t="str">
        <f>VLOOKUP(D7068,[1]!Salespeople_Data[#Data],2,0)</f>
        <v>Christopher Tucker</v>
      </c>
      <c r="O7068" t="str">
        <f>VLOOKUP(E7068,[1]!Customer_Data[#Data],2,0)</f>
        <v>Alan Perry</v>
      </c>
      <c r="P7068" s="15">
        <f t="shared" si="660"/>
        <v>5</v>
      </c>
      <c r="Q7068">
        <f t="shared" si="661"/>
        <v>11</v>
      </c>
      <c r="R7068">
        <f t="shared" si="662"/>
        <v>2019</v>
      </c>
    </row>
    <row r="7069" spans="1:18" x14ac:dyDescent="0.25">
      <c r="A7069" s="6" t="s">
        <v>8095</v>
      </c>
      <c r="B7069" s="6" t="s">
        <v>435</v>
      </c>
      <c r="C7069" s="6" t="s">
        <v>145</v>
      </c>
      <c r="D7069" s="6" t="s">
        <v>40</v>
      </c>
      <c r="E7069" s="6" t="s">
        <v>1602</v>
      </c>
      <c r="F7069" s="10">
        <v>43644</v>
      </c>
      <c r="G7069" s="6">
        <v>4</v>
      </c>
      <c r="H7069" s="11">
        <f>VLOOKUP(B7069,[1]!Product_Data[#Data],4,0)</f>
        <v>2141</v>
      </c>
      <c r="I7069" s="11">
        <f>VLOOKUP(B7069,[1]!Product_Data[#Data],3,0)</f>
        <v>1777</v>
      </c>
      <c r="J7069" s="11">
        <f t="shared" si="663"/>
        <v>7108</v>
      </c>
      <c r="K7069" s="11">
        <f t="shared" si="664"/>
        <v>8564</v>
      </c>
      <c r="L7069" s="11">
        <f t="shared" si="665"/>
        <v>1456</v>
      </c>
      <c r="M7069" t="str">
        <f>VLOOKUP(C7069,[1]!Location_Data[#Data],2,0)</f>
        <v>Santa Maria</v>
      </c>
      <c r="N7069" t="str">
        <f>VLOOKUP(D7069,[1]!Salespeople_Data[#Data],2,0)</f>
        <v>Brian Hansen</v>
      </c>
      <c r="O7069" t="str">
        <f>VLOOKUP(E7069,[1]!Customer_Data[#Data],2,0)</f>
        <v>Anthony Banks</v>
      </c>
      <c r="P7069" s="15">
        <f t="shared" si="660"/>
        <v>6</v>
      </c>
      <c r="Q7069">
        <f t="shared" si="661"/>
        <v>6</v>
      </c>
      <c r="R7069">
        <f t="shared" si="662"/>
        <v>2019</v>
      </c>
    </row>
    <row r="7070" spans="1:18" x14ac:dyDescent="0.25">
      <c r="A7070" s="6" t="s">
        <v>8096</v>
      </c>
      <c r="B7070" s="6" t="s">
        <v>245</v>
      </c>
      <c r="C7070" s="6" t="s">
        <v>467</v>
      </c>
      <c r="D7070" s="6" t="s">
        <v>225</v>
      </c>
      <c r="E7070" s="6" t="s">
        <v>346</v>
      </c>
      <c r="F7070" s="10">
        <v>43671</v>
      </c>
      <c r="G7070" s="6">
        <v>1</v>
      </c>
      <c r="H7070" s="11">
        <f>VLOOKUP(B7070,[1]!Product_Data[#Data],4,0)</f>
        <v>818</v>
      </c>
      <c r="I7070" s="11">
        <f>VLOOKUP(B7070,[1]!Product_Data[#Data],3,0)</f>
        <v>450</v>
      </c>
      <c r="J7070" s="11">
        <f t="shared" si="663"/>
        <v>450</v>
      </c>
      <c r="K7070" s="11">
        <f t="shared" si="664"/>
        <v>818</v>
      </c>
      <c r="L7070" s="11">
        <f t="shared" si="665"/>
        <v>368</v>
      </c>
      <c r="M7070" t="str">
        <f>VLOOKUP(C7070,[1]!Location_Data[#Data],2,0)</f>
        <v>Garden Grove</v>
      </c>
      <c r="N7070" t="str">
        <f>VLOOKUP(D7070,[1]!Salespeople_Data[#Data],2,0)</f>
        <v>Andrew Bowman</v>
      </c>
      <c r="O7070" t="str">
        <f>VLOOKUP(E7070,[1]!Customer_Data[#Data],2,0)</f>
        <v>Eugene Cunningham</v>
      </c>
      <c r="P7070" s="15">
        <f t="shared" si="660"/>
        <v>5</v>
      </c>
      <c r="Q7070">
        <f t="shared" si="661"/>
        <v>7</v>
      </c>
      <c r="R7070">
        <f t="shared" si="662"/>
        <v>2019</v>
      </c>
    </row>
    <row r="7071" spans="1:18" x14ac:dyDescent="0.25">
      <c r="A7071" s="6" t="s">
        <v>8097</v>
      </c>
      <c r="B7071" s="6" t="s">
        <v>389</v>
      </c>
      <c r="C7071" s="6" t="s">
        <v>57</v>
      </c>
      <c r="D7071" s="6" t="s">
        <v>87</v>
      </c>
      <c r="E7071" s="6" t="s">
        <v>1790</v>
      </c>
      <c r="F7071" s="10">
        <v>43576</v>
      </c>
      <c r="G7071" s="6">
        <v>3</v>
      </c>
      <c r="H7071" s="11">
        <f>VLOOKUP(B7071,[1]!Product_Data[#Data],4,0)</f>
        <v>1367</v>
      </c>
      <c r="I7071" s="11">
        <f>VLOOKUP(B7071,[1]!Product_Data[#Data],3,0)</f>
        <v>984</v>
      </c>
      <c r="J7071" s="11">
        <f t="shared" si="663"/>
        <v>2952</v>
      </c>
      <c r="K7071" s="11">
        <f t="shared" si="664"/>
        <v>4101</v>
      </c>
      <c r="L7071" s="11">
        <f t="shared" si="665"/>
        <v>1149</v>
      </c>
      <c r="M7071" t="str">
        <f>VLOOKUP(C7071,[1]!Location_Data[#Data],2,0)</f>
        <v>Thousand Oaks</v>
      </c>
      <c r="N7071" t="str">
        <f>VLOOKUP(D7071,[1]!Salespeople_Data[#Data],2,0)</f>
        <v>Martin Perry</v>
      </c>
      <c r="O7071" t="str">
        <f>VLOOKUP(E7071,[1]!Customer_Data[#Data],2,0)</f>
        <v>Alan Parker</v>
      </c>
      <c r="P7071" s="15">
        <f t="shared" si="660"/>
        <v>1</v>
      </c>
      <c r="Q7071">
        <f t="shared" si="661"/>
        <v>4</v>
      </c>
      <c r="R7071">
        <f t="shared" si="662"/>
        <v>2019</v>
      </c>
    </row>
    <row r="7072" spans="1:18" x14ac:dyDescent="0.25">
      <c r="A7072" s="6" t="s">
        <v>8098</v>
      </c>
      <c r="B7072" s="6" t="s">
        <v>152</v>
      </c>
      <c r="C7072" s="6" t="s">
        <v>57</v>
      </c>
      <c r="D7072" s="6" t="s">
        <v>20</v>
      </c>
      <c r="E7072" s="6" t="s">
        <v>838</v>
      </c>
      <c r="F7072" s="10">
        <v>43609</v>
      </c>
      <c r="G7072" s="6">
        <v>3</v>
      </c>
      <c r="H7072" s="11">
        <f>VLOOKUP(B7072,[1]!Product_Data[#Data],4,0)</f>
        <v>951</v>
      </c>
      <c r="I7072" s="11">
        <f>VLOOKUP(B7072,[1]!Product_Data[#Data],3,0)</f>
        <v>504</v>
      </c>
      <c r="J7072" s="11">
        <f t="shared" si="663"/>
        <v>1512</v>
      </c>
      <c r="K7072" s="11">
        <f t="shared" si="664"/>
        <v>2853</v>
      </c>
      <c r="L7072" s="11">
        <f t="shared" si="665"/>
        <v>1341</v>
      </c>
      <c r="M7072" t="str">
        <f>VLOOKUP(C7072,[1]!Location_Data[#Data],2,0)</f>
        <v>Thousand Oaks</v>
      </c>
      <c r="N7072" t="str">
        <f>VLOOKUP(D7072,[1]!Salespeople_Data[#Data],2,0)</f>
        <v>Joshua Cook</v>
      </c>
      <c r="O7072" t="str">
        <f>VLOOKUP(E7072,[1]!Customer_Data[#Data],2,0)</f>
        <v>Matthew Duncan</v>
      </c>
      <c r="P7072" s="15">
        <f t="shared" si="660"/>
        <v>6</v>
      </c>
      <c r="Q7072">
        <f t="shared" si="661"/>
        <v>5</v>
      </c>
      <c r="R7072">
        <f t="shared" si="662"/>
        <v>2019</v>
      </c>
    </row>
    <row r="7073" spans="1:18" x14ac:dyDescent="0.25">
      <c r="A7073" s="6" t="s">
        <v>8099</v>
      </c>
      <c r="B7073" s="6" t="s">
        <v>23</v>
      </c>
      <c r="C7073" s="6" t="s">
        <v>24</v>
      </c>
      <c r="D7073" s="6" t="s">
        <v>356</v>
      </c>
      <c r="E7073" s="6" t="s">
        <v>1361</v>
      </c>
      <c r="F7073" s="10">
        <v>43783</v>
      </c>
      <c r="G7073" s="6">
        <v>4</v>
      </c>
      <c r="H7073" s="11">
        <f>VLOOKUP(B7073,[1]!Product_Data[#Data],4,0)</f>
        <v>1052</v>
      </c>
      <c r="I7073" s="11">
        <f>VLOOKUP(B7073,[1]!Product_Data[#Data],3,0)</f>
        <v>589</v>
      </c>
      <c r="J7073" s="11">
        <f t="shared" si="663"/>
        <v>2356</v>
      </c>
      <c r="K7073" s="11">
        <f t="shared" si="664"/>
        <v>4208</v>
      </c>
      <c r="L7073" s="11">
        <f t="shared" si="665"/>
        <v>1852</v>
      </c>
      <c r="M7073" t="str">
        <f>VLOOKUP(C7073,[1]!Location_Data[#Data],2,0)</f>
        <v>Lancaster</v>
      </c>
      <c r="N7073" t="str">
        <f>VLOOKUP(D7073,[1]!Salespeople_Data[#Data],2,0)</f>
        <v>Jimmy Young</v>
      </c>
      <c r="O7073" t="str">
        <f>VLOOKUP(E7073,[1]!Customer_Data[#Data],2,0)</f>
        <v>Ryan Schmidt</v>
      </c>
      <c r="P7073" s="15">
        <f t="shared" si="660"/>
        <v>5</v>
      </c>
      <c r="Q7073">
        <f t="shared" si="661"/>
        <v>11</v>
      </c>
      <c r="R7073">
        <f t="shared" si="662"/>
        <v>2019</v>
      </c>
    </row>
    <row r="7074" spans="1:18" x14ac:dyDescent="0.25">
      <c r="A7074" s="6" t="s">
        <v>8100</v>
      </c>
      <c r="B7074" s="6" t="s">
        <v>858</v>
      </c>
      <c r="C7074" s="6" t="s">
        <v>512</v>
      </c>
      <c r="D7074" s="6" t="s">
        <v>111</v>
      </c>
      <c r="E7074" s="6" t="s">
        <v>1106</v>
      </c>
      <c r="F7074" s="10">
        <v>43521</v>
      </c>
      <c r="G7074" s="6">
        <v>2</v>
      </c>
      <c r="H7074" s="11">
        <f>VLOOKUP(B7074,[1]!Product_Data[#Data],4,0)</f>
        <v>2294</v>
      </c>
      <c r="I7074" s="11">
        <f>VLOOKUP(B7074,[1]!Product_Data[#Data],3,0)</f>
        <v>1399</v>
      </c>
      <c r="J7074" s="11">
        <f t="shared" si="663"/>
        <v>2798</v>
      </c>
      <c r="K7074" s="11">
        <f t="shared" si="664"/>
        <v>4588</v>
      </c>
      <c r="L7074" s="11">
        <f t="shared" si="665"/>
        <v>1790</v>
      </c>
      <c r="M7074" t="str">
        <f>VLOOKUP(C7074,[1]!Location_Data[#Data],2,0)</f>
        <v>Long Beach</v>
      </c>
      <c r="N7074" t="str">
        <f>VLOOKUP(D7074,[1]!Salespeople_Data[#Data],2,0)</f>
        <v>Ryan Welch</v>
      </c>
      <c r="O7074" t="str">
        <f>VLOOKUP(E7074,[1]!Customer_Data[#Data],2,0)</f>
        <v>Arthur Reid</v>
      </c>
      <c r="P7074" s="15">
        <f t="shared" si="660"/>
        <v>2</v>
      </c>
      <c r="Q7074">
        <f t="shared" si="661"/>
        <v>2</v>
      </c>
      <c r="R7074">
        <f t="shared" si="662"/>
        <v>2019</v>
      </c>
    </row>
    <row r="7075" spans="1:18" x14ac:dyDescent="0.25">
      <c r="A7075" s="6" t="s">
        <v>8101</v>
      </c>
      <c r="B7075" s="6" t="s">
        <v>56</v>
      </c>
      <c r="C7075" s="6" t="s">
        <v>246</v>
      </c>
      <c r="D7075" s="6" t="s">
        <v>25</v>
      </c>
      <c r="E7075" s="6" t="s">
        <v>1680</v>
      </c>
      <c r="F7075" s="10">
        <v>43509</v>
      </c>
      <c r="G7075" s="6">
        <v>2</v>
      </c>
      <c r="H7075" s="11">
        <f>VLOOKUP(B7075,[1]!Product_Data[#Data],4,0)</f>
        <v>1848</v>
      </c>
      <c r="I7075" s="11">
        <f>VLOOKUP(B7075,[1]!Product_Data[#Data],3,0)</f>
        <v>1294</v>
      </c>
      <c r="J7075" s="11">
        <f t="shared" si="663"/>
        <v>2588</v>
      </c>
      <c r="K7075" s="11">
        <f t="shared" si="664"/>
        <v>3696</v>
      </c>
      <c r="L7075" s="11">
        <f t="shared" si="665"/>
        <v>1108</v>
      </c>
      <c r="M7075" t="str">
        <f>VLOOKUP(C7075,[1]!Location_Data[#Data],2,0)</f>
        <v>San Francisco</v>
      </c>
      <c r="N7075" t="str">
        <f>VLOOKUP(D7075,[1]!Salespeople_Data[#Data],2,0)</f>
        <v>Brian Davis</v>
      </c>
      <c r="O7075" t="str">
        <f>VLOOKUP(E7075,[1]!Customer_Data[#Data],2,0)</f>
        <v>William Schmidt</v>
      </c>
      <c r="P7075" s="15">
        <f t="shared" si="660"/>
        <v>4</v>
      </c>
      <c r="Q7075">
        <f t="shared" si="661"/>
        <v>2</v>
      </c>
      <c r="R7075">
        <f t="shared" si="662"/>
        <v>2019</v>
      </c>
    </row>
    <row r="7076" spans="1:18" x14ac:dyDescent="0.25">
      <c r="A7076" s="6" t="s">
        <v>8102</v>
      </c>
      <c r="B7076" s="6" t="s">
        <v>652</v>
      </c>
      <c r="C7076" s="6" t="s">
        <v>224</v>
      </c>
      <c r="D7076" s="6" t="s">
        <v>96</v>
      </c>
      <c r="E7076" s="6" t="s">
        <v>1814</v>
      </c>
      <c r="F7076" s="10">
        <v>43746</v>
      </c>
      <c r="G7076" s="6">
        <v>1</v>
      </c>
      <c r="H7076" s="11">
        <f>VLOOKUP(B7076,[1]!Product_Data[#Data],4,0)</f>
        <v>217</v>
      </c>
      <c r="I7076" s="11">
        <f>VLOOKUP(B7076,[1]!Product_Data[#Data],3,0)</f>
        <v>171</v>
      </c>
      <c r="J7076" s="11">
        <f t="shared" si="663"/>
        <v>171</v>
      </c>
      <c r="K7076" s="11">
        <f t="shared" si="664"/>
        <v>217</v>
      </c>
      <c r="L7076" s="11">
        <f t="shared" si="665"/>
        <v>46</v>
      </c>
      <c r="M7076" t="str">
        <f>VLOOKUP(C7076,[1]!Location_Data[#Data],2,0)</f>
        <v>Huntington Beach</v>
      </c>
      <c r="N7076" t="str">
        <f>VLOOKUP(D7076,[1]!Salespeople_Data[#Data],2,0)</f>
        <v>Brian Thomas</v>
      </c>
      <c r="O7076" t="str">
        <f>VLOOKUP(E7076,[1]!Customer_Data[#Data],2,0)</f>
        <v>Patrick Graham</v>
      </c>
      <c r="P7076" s="15">
        <f t="shared" si="660"/>
        <v>3</v>
      </c>
      <c r="Q7076">
        <f t="shared" si="661"/>
        <v>10</v>
      </c>
      <c r="R7076">
        <f t="shared" si="662"/>
        <v>2019</v>
      </c>
    </row>
    <row r="7077" spans="1:18" x14ac:dyDescent="0.25">
      <c r="A7077" s="6" t="s">
        <v>8103</v>
      </c>
      <c r="B7077" s="6" t="s">
        <v>177</v>
      </c>
      <c r="C7077" s="6" t="s">
        <v>229</v>
      </c>
      <c r="D7077" s="6" t="s">
        <v>146</v>
      </c>
      <c r="E7077" s="6" t="s">
        <v>153</v>
      </c>
      <c r="F7077" s="10">
        <v>43740</v>
      </c>
      <c r="G7077" s="6">
        <v>1</v>
      </c>
      <c r="H7077" s="11">
        <f>VLOOKUP(B7077,[1]!Product_Data[#Data],4,0)</f>
        <v>2497</v>
      </c>
      <c r="I7077" s="11">
        <f>VLOOKUP(B7077,[1]!Product_Data[#Data],3,0)</f>
        <v>1473</v>
      </c>
      <c r="J7077" s="11">
        <f t="shared" si="663"/>
        <v>1473</v>
      </c>
      <c r="K7077" s="11">
        <f t="shared" si="664"/>
        <v>2497</v>
      </c>
      <c r="L7077" s="11">
        <f t="shared" si="665"/>
        <v>1024</v>
      </c>
      <c r="M7077" t="str">
        <f>VLOOKUP(C7077,[1]!Location_Data[#Data],2,0)</f>
        <v>San Jose</v>
      </c>
      <c r="N7077" t="str">
        <f>VLOOKUP(D7077,[1]!Salespeople_Data[#Data],2,0)</f>
        <v>Carl Elliott</v>
      </c>
      <c r="O7077" t="str">
        <f>VLOOKUP(E7077,[1]!Customer_Data[#Data],2,0)</f>
        <v>Charles Richards</v>
      </c>
      <c r="P7077" s="15">
        <f t="shared" si="660"/>
        <v>4</v>
      </c>
      <c r="Q7077">
        <f t="shared" si="661"/>
        <v>10</v>
      </c>
      <c r="R7077">
        <f t="shared" si="662"/>
        <v>2019</v>
      </c>
    </row>
    <row r="7078" spans="1:18" x14ac:dyDescent="0.25">
      <c r="A7078" s="6" t="s">
        <v>8104</v>
      </c>
      <c r="B7078" s="6" t="s">
        <v>210</v>
      </c>
      <c r="C7078" s="6" t="s">
        <v>253</v>
      </c>
      <c r="D7078" s="6" t="s">
        <v>447</v>
      </c>
      <c r="E7078" s="6" t="s">
        <v>504</v>
      </c>
      <c r="F7078" s="10">
        <v>43797</v>
      </c>
      <c r="G7078" s="6">
        <v>3</v>
      </c>
      <c r="H7078" s="11">
        <f>VLOOKUP(B7078,[1]!Product_Data[#Data],4,0)</f>
        <v>458</v>
      </c>
      <c r="I7078" s="11">
        <f>VLOOKUP(B7078,[1]!Product_Data[#Data],3,0)</f>
        <v>376</v>
      </c>
      <c r="J7078" s="11">
        <f t="shared" si="663"/>
        <v>1128</v>
      </c>
      <c r="K7078" s="11">
        <f t="shared" si="664"/>
        <v>1374</v>
      </c>
      <c r="L7078" s="11">
        <f t="shared" si="665"/>
        <v>246</v>
      </c>
      <c r="M7078" t="str">
        <f>VLOOKUP(C7078,[1]!Location_Data[#Data],2,0)</f>
        <v>Bakersfield</v>
      </c>
      <c r="N7078" t="str">
        <f>VLOOKUP(D7078,[1]!Salespeople_Data[#Data],2,0)</f>
        <v>Howard Sims</v>
      </c>
      <c r="O7078" t="str">
        <f>VLOOKUP(E7078,[1]!Customer_Data[#Data],2,0)</f>
        <v>Jerry Smith</v>
      </c>
      <c r="P7078" s="15">
        <f t="shared" si="660"/>
        <v>5</v>
      </c>
      <c r="Q7078">
        <f t="shared" si="661"/>
        <v>11</v>
      </c>
      <c r="R7078">
        <f t="shared" si="662"/>
        <v>2019</v>
      </c>
    </row>
    <row r="7079" spans="1:18" x14ac:dyDescent="0.25">
      <c r="A7079" s="6" t="s">
        <v>8105</v>
      </c>
      <c r="B7079" s="6" t="s">
        <v>238</v>
      </c>
      <c r="C7079" s="6" t="s">
        <v>62</v>
      </c>
      <c r="D7079" s="6" t="s">
        <v>106</v>
      </c>
      <c r="E7079" s="6" t="s">
        <v>786</v>
      </c>
      <c r="F7079" s="10">
        <v>43811</v>
      </c>
      <c r="G7079" s="6">
        <v>1</v>
      </c>
      <c r="H7079" s="11">
        <f>VLOOKUP(B7079,[1]!Product_Data[#Data],4,0)</f>
        <v>871</v>
      </c>
      <c r="I7079" s="11">
        <f>VLOOKUP(B7079,[1]!Product_Data[#Data],3,0)</f>
        <v>540</v>
      </c>
      <c r="J7079" s="11">
        <f t="shared" si="663"/>
        <v>540</v>
      </c>
      <c r="K7079" s="11">
        <f t="shared" si="664"/>
        <v>871</v>
      </c>
      <c r="L7079" s="11">
        <f t="shared" si="665"/>
        <v>331</v>
      </c>
      <c r="M7079" t="str">
        <f>VLOOKUP(C7079,[1]!Location_Data[#Data],2,0)</f>
        <v>Fairfield</v>
      </c>
      <c r="N7079" t="str">
        <f>VLOOKUP(D7079,[1]!Salespeople_Data[#Data],2,0)</f>
        <v>Patrick Ruiz</v>
      </c>
      <c r="O7079" t="str">
        <f>VLOOKUP(E7079,[1]!Customer_Data[#Data],2,0)</f>
        <v>Christopher Arnold</v>
      </c>
      <c r="P7079" s="15">
        <f t="shared" si="660"/>
        <v>5</v>
      </c>
      <c r="Q7079">
        <f t="shared" si="661"/>
        <v>12</v>
      </c>
      <c r="R7079">
        <f t="shared" si="662"/>
        <v>2019</v>
      </c>
    </row>
    <row r="7080" spans="1:18" x14ac:dyDescent="0.25">
      <c r="A7080" s="6" t="s">
        <v>8106</v>
      </c>
      <c r="B7080" s="6" t="s">
        <v>311</v>
      </c>
      <c r="C7080" s="6" t="s">
        <v>286</v>
      </c>
      <c r="D7080" s="6" t="s">
        <v>91</v>
      </c>
      <c r="E7080" s="6" t="s">
        <v>1447</v>
      </c>
      <c r="F7080" s="10">
        <v>43734</v>
      </c>
      <c r="G7080" s="6">
        <v>3</v>
      </c>
      <c r="H7080" s="11">
        <f>VLOOKUP(B7080,[1]!Product_Data[#Data],4,0)</f>
        <v>1743</v>
      </c>
      <c r="I7080" s="11">
        <f>VLOOKUP(B7080,[1]!Product_Data[#Data],3,0)</f>
        <v>872</v>
      </c>
      <c r="J7080" s="11">
        <f t="shared" si="663"/>
        <v>2616</v>
      </c>
      <c r="K7080" s="11">
        <f t="shared" si="664"/>
        <v>5229</v>
      </c>
      <c r="L7080" s="11">
        <f t="shared" si="665"/>
        <v>2613</v>
      </c>
      <c r="M7080" t="str">
        <f>VLOOKUP(C7080,[1]!Location_Data[#Data],2,0)</f>
        <v>El Monte</v>
      </c>
      <c r="N7080" t="str">
        <f>VLOOKUP(D7080,[1]!Salespeople_Data[#Data],2,0)</f>
        <v>Howard Gardner</v>
      </c>
      <c r="O7080" t="str">
        <f>VLOOKUP(E7080,[1]!Customer_Data[#Data],2,0)</f>
        <v>Peter Wells</v>
      </c>
      <c r="P7080" s="15">
        <f t="shared" si="660"/>
        <v>5</v>
      </c>
      <c r="Q7080">
        <f t="shared" si="661"/>
        <v>9</v>
      </c>
      <c r="R7080">
        <f t="shared" si="662"/>
        <v>2019</v>
      </c>
    </row>
    <row r="7081" spans="1:18" x14ac:dyDescent="0.25">
      <c r="A7081" s="6" t="s">
        <v>8107</v>
      </c>
      <c r="B7081" s="6" t="s">
        <v>321</v>
      </c>
      <c r="C7081" s="6" t="s">
        <v>224</v>
      </c>
      <c r="D7081" s="6" t="s">
        <v>20</v>
      </c>
      <c r="E7081" s="6" t="s">
        <v>833</v>
      </c>
      <c r="F7081" s="10">
        <v>43514</v>
      </c>
      <c r="G7081" s="6">
        <v>3</v>
      </c>
      <c r="H7081" s="11">
        <f>VLOOKUP(B7081,[1]!Product_Data[#Data],4,0)</f>
        <v>2391</v>
      </c>
      <c r="I7081" s="11">
        <f>VLOOKUP(B7081,[1]!Product_Data[#Data],3,0)</f>
        <v>1291</v>
      </c>
      <c r="J7081" s="11">
        <f t="shared" si="663"/>
        <v>3873</v>
      </c>
      <c r="K7081" s="11">
        <f t="shared" si="664"/>
        <v>7173</v>
      </c>
      <c r="L7081" s="11">
        <f t="shared" si="665"/>
        <v>3300</v>
      </c>
      <c r="M7081" t="str">
        <f>VLOOKUP(C7081,[1]!Location_Data[#Data],2,0)</f>
        <v>Huntington Beach</v>
      </c>
      <c r="N7081" t="str">
        <f>VLOOKUP(D7081,[1]!Salespeople_Data[#Data],2,0)</f>
        <v>Joshua Cook</v>
      </c>
      <c r="O7081" t="str">
        <f>VLOOKUP(E7081,[1]!Customer_Data[#Data],2,0)</f>
        <v>Jose Barnes</v>
      </c>
      <c r="P7081" s="15">
        <f t="shared" si="660"/>
        <v>2</v>
      </c>
      <c r="Q7081">
        <f t="shared" si="661"/>
        <v>2</v>
      </c>
      <c r="R7081">
        <f t="shared" si="662"/>
        <v>2019</v>
      </c>
    </row>
    <row r="7082" spans="1:18" x14ac:dyDescent="0.25">
      <c r="A7082" s="6" t="s">
        <v>8108</v>
      </c>
      <c r="B7082" s="6" t="s">
        <v>403</v>
      </c>
      <c r="C7082" s="6" t="s">
        <v>48</v>
      </c>
      <c r="D7082" s="6" t="s">
        <v>359</v>
      </c>
      <c r="E7082" s="6" t="s">
        <v>5077</v>
      </c>
      <c r="F7082" s="10">
        <v>43530</v>
      </c>
      <c r="G7082" s="6">
        <v>1</v>
      </c>
      <c r="H7082" s="11">
        <f>VLOOKUP(B7082,[1]!Product_Data[#Data],4,0)</f>
        <v>392</v>
      </c>
      <c r="I7082" s="11">
        <f>VLOOKUP(B7082,[1]!Product_Data[#Data],3,0)</f>
        <v>255</v>
      </c>
      <c r="J7082" s="11">
        <f t="shared" si="663"/>
        <v>255</v>
      </c>
      <c r="K7082" s="11">
        <f t="shared" si="664"/>
        <v>392</v>
      </c>
      <c r="L7082" s="11">
        <f t="shared" si="665"/>
        <v>137</v>
      </c>
      <c r="M7082" t="str">
        <f>VLOOKUP(C7082,[1]!Location_Data[#Data],2,0)</f>
        <v>Rialto</v>
      </c>
      <c r="N7082" t="str">
        <f>VLOOKUP(D7082,[1]!Salespeople_Data[#Data],2,0)</f>
        <v>Eugene Holmes</v>
      </c>
      <c r="O7082" t="str">
        <f>VLOOKUP(E7082,[1]!Customer_Data[#Data],2,0)</f>
        <v>Fred Bryant</v>
      </c>
      <c r="P7082" s="15">
        <f t="shared" si="660"/>
        <v>4</v>
      </c>
      <c r="Q7082">
        <f t="shared" si="661"/>
        <v>3</v>
      </c>
      <c r="R7082">
        <f t="shared" si="662"/>
        <v>2019</v>
      </c>
    </row>
    <row r="7083" spans="1:18" x14ac:dyDescent="0.25">
      <c r="A7083" s="6" t="s">
        <v>8109</v>
      </c>
      <c r="B7083" s="6" t="s">
        <v>495</v>
      </c>
      <c r="C7083" s="6" t="s">
        <v>362</v>
      </c>
      <c r="D7083" s="6" t="s">
        <v>264</v>
      </c>
      <c r="E7083" s="6" t="s">
        <v>576</v>
      </c>
      <c r="F7083" s="10">
        <v>43829</v>
      </c>
      <c r="G7083" s="6">
        <v>3</v>
      </c>
      <c r="H7083" s="11">
        <f>VLOOKUP(B7083,[1]!Product_Data[#Data],4,0)</f>
        <v>1467</v>
      </c>
      <c r="I7083" s="11">
        <f>VLOOKUP(B7083,[1]!Product_Data[#Data],3,0)</f>
        <v>807</v>
      </c>
      <c r="J7083" s="11">
        <f t="shared" si="663"/>
        <v>2421</v>
      </c>
      <c r="K7083" s="11">
        <f t="shared" si="664"/>
        <v>4401</v>
      </c>
      <c r="L7083" s="11">
        <f t="shared" si="665"/>
        <v>1980</v>
      </c>
      <c r="M7083" t="str">
        <f>VLOOKUP(C7083,[1]!Location_Data[#Data],2,0)</f>
        <v>San Bernardino</v>
      </c>
      <c r="N7083" t="str">
        <f>VLOOKUP(D7083,[1]!Salespeople_Data[#Data],2,0)</f>
        <v>Ernest Wheeler</v>
      </c>
      <c r="O7083" t="str">
        <f>VLOOKUP(E7083,[1]!Customer_Data[#Data],2,0)</f>
        <v>Samuel Kim</v>
      </c>
      <c r="P7083" s="15">
        <f t="shared" si="660"/>
        <v>2</v>
      </c>
      <c r="Q7083">
        <f t="shared" si="661"/>
        <v>12</v>
      </c>
      <c r="R7083">
        <f t="shared" si="662"/>
        <v>2019</v>
      </c>
    </row>
    <row r="7084" spans="1:18" x14ac:dyDescent="0.25">
      <c r="A7084" s="6" t="s">
        <v>8110</v>
      </c>
      <c r="B7084" s="6" t="s">
        <v>373</v>
      </c>
      <c r="C7084" s="6" t="s">
        <v>44</v>
      </c>
      <c r="D7084" s="6" t="s">
        <v>116</v>
      </c>
      <c r="E7084" s="6" t="s">
        <v>1014</v>
      </c>
      <c r="F7084" s="10">
        <v>43477</v>
      </c>
      <c r="G7084" s="6">
        <v>3</v>
      </c>
      <c r="H7084" s="11">
        <f>VLOOKUP(B7084,[1]!Product_Data[#Data],4,0)</f>
        <v>2182</v>
      </c>
      <c r="I7084" s="11">
        <f>VLOOKUP(B7084,[1]!Product_Data[#Data],3,0)</f>
        <v>1200</v>
      </c>
      <c r="J7084" s="11">
        <f t="shared" si="663"/>
        <v>3600</v>
      </c>
      <c r="K7084" s="11">
        <f t="shared" si="664"/>
        <v>6546</v>
      </c>
      <c r="L7084" s="11">
        <f t="shared" si="665"/>
        <v>2946</v>
      </c>
      <c r="M7084" t="str">
        <f>VLOOKUP(C7084,[1]!Location_Data[#Data],2,0)</f>
        <v>Moreno Valley</v>
      </c>
      <c r="N7084" t="str">
        <f>VLOOKUP(D7084,[1]!Salespeople_Data[#Data],2,0)</f>
        <v>Roger Ramos</v>
      </c>
      <c r="O7084" t="str">
        <f>VLOOKUP(E7084,[1]!Customer_Data[#Data],2,0)</f>
        <v>Michael Hill</v>
      </c>
      <c r="P7084" s="15">
        <f t="shared" si="660"/>
        <v>7</v>
      </c>
      <c r="Q7084">
        <f t="shared" si="661"/>
        <v>1</v>
      </c>
      <c r="R7084">
        <f t="shared" si="662"/>
        <v>2019</v>
      </c>
    </row>
    <row r="7085" spans="1:18" x14ac:dyDescent="0.25">
      <c r="A7085" s="6" t="s">
        <v>8111</v>
      </c>
      <c r="B7085" s="6" t="s">
        <v>185</v>
      </c>
      <c r="C7085" s="6" t="s">
        <v>469</v>
      </c>
      <c r="D7085" s="6" t="s">
        <v>146</v>
      </c>
      <c r="E7085" s="6" t="s">
        <v>160</v>
      </c>
      <c r="F7085" s="10">
        <v>43750</v>
      </c>
      <c r="G7085" s="6">
        <v>1</v>
      </c>
      <c r="H7085" s="11">
        <f>VLOOKUP(B7085,[1]!Product_Data[#Data],4,0)</f>
        <v>667</v>
      </c>
      <c r="I7085" s="11">
        <f>VLOOKUP(B7085,[1]!Product_Data[#Data],3,0)</f>
        <v>387</v>
      </c>
      <c r="J7085" s="11">
        <f t="shared" si="663"/>
        <v>387</v>
      </c>
      <c r="K7085" s="11">
        <f t="shared" si="664"/>
        <v>667</v>
      </c>
      <c r="L7085" s="11">
        <f t="shared" si="665"/>
        <v>280</v>
      </c>
      <c r="M7085" t="str">
        <f>VLOOKUP(C7085,[1]!Location_Data[#Data],2,0)</f>
        <v>Escondido</v>
      </c>
      <c r="N7085" t="str">
        <f>VLOOKUP(D7085,[1]!Salespeople_Data[#Data],2,0)</f>
        <v>Carl Elliott</v>
      </c>
      <c r="O7085" t="str">
        <f>VLOOKUP(E7085,[1]!Customer_Data[#Data],2,0)</f>
        <v>Scott Roberts</v>
      </c>
      <c r="P7085" s="15">
        <f t="shared" si="660"/>
        <v>7</v>
      </c>
      <c r="Q7085">
        <f t="shared" si="661"/>
        <v>10</v>
      </c>
      <c r="R7085">
        <f t="shared" si="662"/>
        <v>2019</v>
      </c>
    </row>
    <row r="7086" spans="1:18" x14ac:dyDescent="0.25">
      <c r="A7086" s="6" t="s">
        <v>8112</v>
      </c>
      <c r="B7086" s="6" t="s">
        <v>431</v>
      </c>
      <c r="C7086" s="6" t="s">
        <v>331</v>
      </c>
      <c r="D7086" s="6" t="s">
        <v>159</v>
      </c>
      <c r="E7086" s="6" t="s">
        <v>963</v>
      </c>
      <c r="F7086" s="10">
        <v>43512</v>
      </c>
      <c r="G7086" s="6">
        <v>4</v>
      </c>
      <c r="H7086" s="11">
        <f>VLOOKUP(B7086,[1]!Product_Data[#Data],4,0)</f>
        <v>290</v>
      </c>
      <c r="I7086" s="11">
        <f>VLOOKUP(B7086,[1]!Product_Data[#Data],3,0)</f>
        <v>200</v>
      </c>
      <c r="J7086" s="11">
        <f t="shared" si="663"/>
        <v>800</v>
      </c>
      <c r="K7086" s="11">
        <f t="shared" si="664"/>
        <v>1160</v>
      </c>
      <c r="L7086" s="11">
        <f t="shared" si="665"/>
        <v>360</v>
      </c>
      <c r="M7086" t="str">
        <f>VLOOKUP(C7086,[1]!Location_Data[#Data],2,0)</f>
        <v>Sunnyvale</v>
      </c>
      <c r="N7086" t="str">
        <f>VLOOKUP(D7086,[1]!Salespeople_Data[#Data],2,0)</f>
        <v>Bobby Russell</v>
      </c>
      <c r="O7086" t="str">
        <f>VLOOKUP(E7086,[1]!Customer_Data[#Data],2,0)</f>
        <v>Ralph Oliver</v>
      </c>
      <c r="P7086" s="15">
        <f t="shared" si="660"/>
        <v>7</v>
      </c>
      <c r="Q7086">
        <f t="shared" si="661"/>
        <v>2</v>
      </c>
      <c r="R7086">
        <f t="shared" si="662"/>
        <v>2019</v>
      </c>
    </row>
    <row r="7087" spans="1:18" x14ac:dyDescent="0.25">
      <c r="A7087" s="6" t="s">
        <v>8113</v>
      </c>
      <c r="B7087" s="6" t="s">
        <v>232</v>
      </c>
      <c r="C7087" s="6" t="s">
        <v>527</v>
      </c>
      <c r="D7087" s="6" t="s">
        <v>225</v>
      </c>
      <c r="E7087" s="6" t="s">
        <v>2598</v>
      </c>
      <c r="F7087" s="10">
        <v>43489</v>
      </c>
      <c r="G7087" s="6">
        <v>4</v>
      </c>
      <c r="H7087" s="11">
        <f>VLOOKUP(B7087,[1]!Product_Data[#Data],4,0)</f>
        <v>1119</v>
      </c>
      <c r="I7087" s="11">
        <f>VLOOKUP(B7087,[1]!Product_Data[#Data],3,0)</f>
        <v>683</v>
      </c>
      <c r="J7087" s="11">
        <f t="shared" si="663"/>
        <v>2732</v>
      </c>
      <c r="K7087" s="11">
        <f t="shared" si="664"/>
        <v>4476</v>
      </c>
      <c r="L7087" s="11">
        <f t="shared" si="665"/>
        <v>1744</v>
      </c>
      <c r="M7087" t="str">
        <f>VLOOKUP(C7087,[1]!Location_Data[#Data],2,0)</f>
        <v>Stockton</v>
      </c>
      <c r="N7087" t="str">
        <f>VLOOKUP(D7087,[1]!Salespeople_Data[#Data],2,0)</f>
        <v>Andrew Bowman</v>
      </c>
      <c r="O7087" t="str">
        <f>VLOOKUP(E7087,[1]!Customer_Data[#Data],2,0)</f>
        <v>Jeffrey Phillips</v>
      </c>
      <c r="P7087" s="15">
        <f t="shared" si="660"/>
        <v>5</v>
      </c>
      <c r="Q7087">
        <f t="shared" si="661"/>
        <v>1</v>
      </c>
      <c r="R7087">
        <f t="shared" si="662"/>
        <v>2019</v>
      </c>
    </row>
    <row r="7088" spans="1:18" x14ac:dyDescent="0.25">
      <c r="A7088" s="6" t="s">
        <v>8114</v>
      </c>
      <c r="B7088" s="6" t="s">
        <v>129</v>
      </c>
      <c r="C7088" s="6" t="s">
        <v>490</v>
      </c>
      <c r="D7088" s="6" t="s">
        <v>20</v>
      </c>
      <c r="E7088" s="6" t="s">
        <v>650</v>
      </c>
      <c r="F7088" s="10">
        <v>43554</v>
      </c>
      <c r="G7088" s="6">
        <v>2</v>
      </c>
      <c r="H7088" s="11">
        <f>VLOOKUP(B7088,[1]!Product_Data[#Data],4,0)</f>
        <v>127</v>
      </c>
      <c r="I7088" s="11">
        <f>VLOOKUP(B7088,[1]!Product_Data[#Data],3,0)</f>
        <v>79</v>
      </c>
      <c r="J7088" s="11">
        <f t="shared" si="663"/>
        <v>158</v>
      </c>
      <c r="K7088" s="11">
        <f t="shared" si="664"/>
        <v>254</v>
      </c>
      <c r="L7088" s="11">
        <f t="shared" si="665"/>
        <v>96</v>
      </c>
      <c r="M7088" t="str">
        <f>VLOOKUP(C7088,[1]!Location_Data[#Data],2,0)</f>
        <v>Temecula</v>
      </c>
      <c r="N7088" t="str">
        <f>VLOOKUP(D7088,[1]!Salespeople_Data[#Data],2,0)</f>
        <v>Joshua Cook</v>
      </c>
      <c r="O7088" t="str">
        <f>VLOOKUP(E7088,[1]!Customer_Data[#Data],2,0)</f>
        <v>Louis Johnston</v>
      </c>
      <c r="P7088" s="15">
        <f t="shared" si="660"/>
        <v>7</v>
      </c>
      <c r="Q7088">
        <f t="shared" si="661"/>
        <v>3</v>
      </c>
      <c r="R7088">
        <f t="shared" si="662"/>
        <v>2019</v>
      </c>
    </row>
    <row r="7089" spans="1:18" x14ac:dyDescent="0.25">
      <c r="A7089" s="6" t="s">
        <v>8115</v>
      </c>
      <c r="B7089" s="6" t="s">
        <v>330</v>
      </c>
      <c r="C7089" s="6" t="s">
        <v>229</v>
      </c>
      <c r="D7089" s="6" t="s">
        <v>101</v>
      </c>
      <c r="E7089" s="6" t="s">
        <v>622</v>
      </c>
      <c r="F7089" s="10">
        <v>43468</v>
      </c>
      <c r="G7089" s="6">
        <v>1</v>
      </c>
      <c r="H7089" s="11">
        <f>VLOOKUP(B7089,[1]!Product_Data[#Data],4,0)</f>
        <v>1635</v>
      </c>
      <c r="I7089" s="11">
        <f>VLOOKUP(B7089,[1]!Product_Data[#Data],3,0)</f>
        <v>1046</v>
      </c>
      <c r="J7089" s="11">
        <f t="shared" si="663"/>
        <v>1046</v>
      </c>
      <c r="K7089" s="11">
        <f t="shared" si="664"/>
        <v>1635</v>
      </c>
      <c r="L7089" s="11">
        <f t="shared" si="665"/>
        <v>589</v>
      </c>
      <c r="M7089" t="str">
        <f>VLOOKUP(C7089,[1]!Location_Data[#Data],2,0)</f>
        <v>San Jose</v>
      </c>
      <c r="N7089" t="str">
        <f>VLOOKUP(D7089,[1]!Salespeople_Data[#Data],2,0)</f>
        <v>Scott Clark</v>
      </c>
      <c r="O7089" t="str">
        <f>VLOOKUP(E7089,[1]!Customer_Data[#Data],2,0)</f>
        <v>Patrick Williamson</v>
      </c>
      <c r="P7089" s="15">
        <f t="shared" si="660"/>
        <v>5</v>
      </c>
      <c r="Q7089">
        <f t="shared" si="661"/>
        <v>1</v>
      </c>
      <c r="R7089">
        <f t="shared" si="662"/>
        <v>2019</v>
      </c>
    </row>
    <row r="7090" spans="1:18" x14ac:dyDescent="0.25">
      <c r="A7090" s="6" t="s">
        <v>8116</v>
      </c>
      <c r="B7090" s="6" t="s">
        <v>361</v>
      </c>
      <c r="C7090" s="6" t="s">
        <v>316</v>
      </c>
      <c r="D7090" s="6" t="s">
        <v>308</v>
      </c>
      <c r="E7090" s="6" t="s">
        <v>5654</v>
      </c>
      <c r="F7090" s="10">
        <v>43794</v>
      </c>
      <c r="G7090" s="6">
        <v>1</v>
      </c>
      <c r="H7090" s="11">
        <f>VLOOKUP(B7090,[1]!Product_Data[#Data],4,0)</f>
        <v>1338</v>
      </c>
      <c r="I7090" s="11">
        <f>VLOOKUP(B7090,[1]!Product_Data[#Data],3,0)</f>
        <v>682</v>
      </c>
      <c r="J7090" s="11">
        <f t="shared" si="663"/>
        <v>682</v>
      </c>
      <c r="K7090" s="11">
        <f t="shared" si="664"/>
        <v>1338</v>
      </c>
      <c r="L7090" s="11">
        <f t="shared" si="665"/>
        <v>656</v>
      </c>
      <c r="M7090" t="str">
        <f>VLOOKUP(C7090,[1]!Location_Data[#Data],2,0)</f>
        <v>East Los Angeles</v>
      </c>
      <c r="N7090" t="str">
        <f>VLOOKUP(D7090,[1]!Salespeople_Data[#Data],2,0)</f>
        <v>Fred Robertson</v>
      </c>
      <c r="O7090" t="str">
        <f>VLOOKUP(E7090,[1]!Customer_Data[#Data],2,0)</f>
        <v>Jose Griffin</v>
      </c>
      <c r="P7090" s="15">
        <f t="shared" si="660"/>
        <v>2</v>
      </c>
      <c r="Q7090">
        <f t="shared" si="661"/>
        <v>11</v>
      </c>
      <c r="R7090">
        <f t="shared" si="662"/>
        <v>2019</v>
      </c>
    </row>
    <row r="7091" spans="1:18" x14ac:dyDescent="0.25">
      <c r="A7091" s="6" t="s">
        <v>8117</v>
      </c>
      <c r="B7091" s="6" t="s">
        <v>69</v>
      </c>
      <c r="C7091" s="6" t="s">
        <v>253</v>
      </c>
      <c r="D7091" s="6" t="s">
        <v>106</v>
      </c>
      <c r="E7091" s="6" t="s">
        <v>1021</v>
      </c>
      <c r="F7091" s="10">
        <v>43644</v>
      </c>
      <c r="G7091" s="6">
        <v>3</v>
      </c>
      <c r="H7091" s="11">
        <f>VLOOKUP(B7091,[1]!Product_Data[#Data],4,0)</f>
        <v>1351</v>
      </c>
      <c r="I7091" s="11">
        <f>VLOOKUP(B7091,[1]!Product_Data[#Data],3,0)</f>
        <v>1108</v>
      </c>
      <c r="J7091" s="11">
        <f t="shared" si="663"/>
        <v>3324</v>
      </c>
      <c r="K7091" s="11">
        <f t="shared" si="664"/>
        <v>4053</v>
      </c>
      <c r="L7091" s="11">
        <f t="shared" si="665"/>
        <v>729</v>
      </c>
      <c r="M7091" t="str">
        <f>VLOOKUP(C7091,[1]!Location_Data[#Data],2,0)</f>
        <v>Bakersfield</v>
      </c>
      <c r="N7091" t="str">
        <f>VLOOKUP(D7091,[1]!Salespeople_Data[#Data],2,0)</f>
        <v>Patrick Ruiz</v>
      </c>
      <c r="O7091" t="str">
        <f>VLOOKUP(E7091,[1]!Customer_Data[#Data],2,0)</f>
        <v>Nicholas Stanley</v>
      </c>
      <c r="P7091" s="15">
        <f t="shared" si="660"/>
        <v>6</v>
      </c>
      <c r="Q7091">
        <f t="shared" si="661"/>
        <v>6</v>
      </c>
      <c r="R7091">
        <f t="shared" si="662"/>
        <v>2019</v>
      </c>
    </row>
    <row r="7092" spans="1:18" x14ac:dyDescent="0.25">
      <c r="A7092" s="6" t="s">
        <v>8118</v>
      </c>
      <c r="B7092" s="6" t="s">
        <v>173</v>
      </c>
      <c r="C7092" s="6" t="s">
        <v>643</v>
      </c>
      <c r="D7092" s="6" t="s">
        <v>53</v>
      </c>
      <c r="E7092" s="6" t="s">
        <v>1311</v>
      </c>
      <c r="F7092" s="10">
        <v>43507</v>
      </c>
      <c r="G7092" s="6">
        <v>2</v>
      </c>
      <c r="H7092" s="11">
        <f>VLOOKUP(B7092,[1]!Product_Data[#Data],4,0)</f>
        <v>2005</v>
      </c>
      <c r="I7092" s="11">
        <f>VLOOKUP(B7092,[1]!Product_Data[#Data],3,0)</f>
        <v>1223</v>
      </c>
      <c r="J7092" s="11">
        <f t="shared" si="663"/>
        <v>2446</v>
      </c>
      <c r="K7092" s="11">
        <f t="shared" si="664"/>
        <v>4010</v>
      </c>
      <c r="L7092" s="11">
        <f t="shared" si="665"/>
        <v>1564</v>
      </c>
      <c r="M7092" t="str">
        <f>VLOOKUP(C7092,[1]!Location_Data[#Data],2,0)</f>
        <v>Hayward</v>
      </c>
      <c r="N7092" t="str">
        <f>VLOOKUP(D7092,[1]!Salespeople_Data[#Data],2,0)</f>
        <v>Scott Mason</v>
      </c>
      <c r="O7092" t="str">
        <f>VLOOKUP(E7092,[1]!Customer_Data[#Data],2,0)</f>
        <v>Alan Scott</v>
      </c>
      <c r="P7092" s="15">
        <f t="shared" si="660"/>
        <v>2</v>
      </c>
      <c r="Q7092">
        <f t="shared" si="661"/>
        <v>2</v>
      </c>
      <c r="R7092">
        <f t="shared" si="662"/>
        <v>2019</v>
      </c>
    </row>
    <row r="7093" spans="1:18" x14ac:dyDescent="0.25">
      <c r="A7093" s="6" t="s">
        <v>8119</v>
      </c>
      <c r="B7093" s="6" t="s">
        <v>203</v>
      </c>
      <c r="C7093" s="6" t="s">
        <v>57</v>
      </c>
      <c r="D7093" s="6" t="s">
        <v>91</v>
      </c>
      <c r="E7093" s="6" t="s">
        <v>2473</v>
      </c>
      <c r="F7093" s="10">
        <v>43524</v>
      </c>
      <c r="G7093" s="6">
        <v>1</v>
      </c>
      <c r="H7093" s="11">
        <f>VLOOKUP(B7093,[1]!Product_Data[#Data],4,0)</f>
        <v>1414</v>
      </c>
      <c r="I7093" s="11">
        <f>VLOOKUP(B7093,[1]!Product_Data[#Data],3,0)</f>
        <v>962</v>
      </c>
      <c r="J7093" s="11">
        <f t="shared" si="663"/>
        <v>962</v>
      </c>
      <c r="K7093" s="11">
        <f t="shared" si="664"/>
        <v>1414</v>
      </c>
      <c r="L7093" s="11">
        <f t="shared" si="665"/>
        <v>452</v>
      </c>
      <c r="M7093" t="str">
        <f>VLOOKUP(C7093,[1]!Location_Data[#Data],2,0)</f>
        <v>Thousand Oaks</v>
      </c>
      <c r="N7093" t="str">
        <f>VLOOKUP(D7093,[1]!Salespeople_Data[#Data],2,0)</f>
        <v>Howard Gardner</v>
      </c>
      <c r="O7093" t="str">
        <f>VLOOKUP(E7093,[1]!Customer_Data[#Data],2,0)</f>
        <v>Thomas Duncan</v>
      </c>
      <c r="P7093" s="15">
        <f t="shared" si="660"/>
        <v>5</v>
      </c>
      <c r="Q7093">
        <f t="shared" si="661"/>
        <v>2</v>
      </c>
      <c r="R7093">
        <f t="shared" si="662"/>
        <v>2019</v>
      </c>
    </row>
    <row r="7094" spans="1:18" x14ac:dyDescent="0.25">
      <c r="A7094" s="6" t="s">
        <v>8120</v>
      </c>
      <c r="B7094" s="6" t="s">
        <v>330</v>
      </c>
      <c r="C7094" s="6" t="s">
        <v>19</v>
      </c>
      <c r="D7094" s="6" t="s">
        <v>250</v>
      </c>
      <c r="E7094" s="6" t="s">
        <v>3164</v>
      </c>
      <c r="F7094" s="10">
        <v>43490</v>
      </c>
      <c r="G7094" s="6">
        <v>3</v>
      </c>
      <c r="H7094" s="11">
        <f>VLOOKUP(B7094,[1]!Product_Data[#Data],4,0)</f>
        <v>1635</v>
      </c>
      <c r="I7094" s="11">
        <f>VLOOKUP(B7094,[1]!Product_Data[#Data],3,0)</f>
        <v>1046</v>
      </c>
      <c r="J7094" s="11">
        <f t="shared" si="663"/>
        <v>3138</v>
      </c>
      <c r="K7094" s="11">
        <f t="shared" si="664"/>
        <v>4905</v>
      </c>
      <c r="L7094" s="11">
        <f t="shared" si="665"/>
        <v>1767</v>
      </c>
      <c r="M7094" t="str">
        <f>VLOOKUP(C7094,[1]!Location_Data[#Data],2,0)</f>
        <v>Berkeley</v>
      </c>
      <c r="N7094" t="str">
        <f>VLOOKUP(D7094,[1]!Salespeople_Data[#Data],2,0)</f>
        <v>Martin Carr</v>
      </c>
      <c r="O7094" t="str">
        <f>VLOOKUP(E7094,[1]!Customer_Data[#Data],2,0)</f>
        <v>Harry Perkins</v>
      </c>
      <c r="P7094" s="15">
        <f t="shared" si="660"/>
        <v>6</v>
      </c>
      <c r="Q7094">
        <f t="shared" si="661"/>
        <v>1</v>
      </c>
      <c r="R7094">
        <f t="shared" si="662"/>
        <v>2019</v>
      </c>
    </row>
    <row r="7095" spans="1:18" x14ac:dyDescent="0.25">
      <c r="A7095" s="6" t="s">
        <v>8121</v>
      </c>
      <c r="B7095" s="6" t="s">
        <v>395</v>
      </c>
      <c r="C7095" s="6" t="s">
        <v>100</v>
      </c>
      <c r="D7095" s="6" t="s">
        <v>345</v>
      </c>
      <c r="E7095" s="6" t="s">
        <v>2657</v>
      </c>
      <c r="F7095" s="10">
        <v>43733</v>
      </c>
      <c r="G7095" s="6">
        <v>4</v>
      </c>
      <c r="H7095" s="11">
        <f>VLOOKUP(B7095,[1]!Product_Data[#Data],4,0)</f>
        <v>2257</v>
      </c>
      <c r="I7095" s="11">
        <f>VLOOKUP(B7095,[1]!Product_Data[#Data],3,0)</f>
        <v>1535</v>
      </c>
      <c r="J7095" s="11">
        <f t="shared" si="663"/>
        <v>6140</v>
      </c>
      <c r="K7095" s="11">
        <f t="shared" si="664"/>
        <v>9028</v>
      </c>
      <c r="L7095" s="11">
        <f t="shared" si="665"/>
        <v>2888</v>
      </c>
      <c r="M7095" t="str">
        <f>VLOOKUP(C7095,[1]!Location_Data[#Data],2,0)</f>
        <v>Victorville</v>
      </c>
      <c r="N7095" t="str">
        <f>VLOOKUP(D7095,[1]!Salespeople_Data[#Data],2,0)</f>
        <v>Larry Marshall</v>
      </c>
      <c r="O7095" t="str">
        <f>VLOOKUP(E7095,[1]!Customer_Data[#Data],2,0)</f>
        <v>Jonathan Reed</v>
      </c>
      <c r="P7095" s="15">
        <f t="shared" si="660"/>
        <v>4</v>
      </c>
      <c r="Q7095">
        <f t="shared" si="661"/>
        <v>9</v>
      </c>
      <c r="R7095">
        <f t="shared" si="662"/>
        <v>2019</v>
      </c>
    </row>
    <row r="7096" spans="1:18" x14ac:dyDescent="0.25">
      <c r="A7096" s="6" t="s">
        <v>8122</v>
      </c>
      <c r="B7096" s="6" t="s">
        <v>325</v>
      </c>
      <c r="C7096" s="6" t="s">
        <v>362</v>
      </c>
      <c r="D7096" s="6" t="s">
        <v>87</v>
      </c>
      <c r="E7096" s="6" t="s">
        <v>500</v>
      </c>
      <c r="F7096" s="10">
        <v>43538</v>
      </c>
      <c r="G7096" s="6">
        <v>1</v>
      </c>
      <c r="H7096" s="11">
        <f>VLOOKUP(B7096,[1]!Product_Data[#Data],4,0)</f>
        <v>1526</v>
      </c>
      <c r="I7096" s="11">
        <f>VLOOKUP(B7096,[1]!Product_Data[#Data],3,0)</f>
        <v>1251</v>
      </c>
      <c r="J7096" s="11">
        <f t="shared" si="663"/>
        <v>1251</v>
      </c>
      <c r="K7096" s="11">
        <f t="shared" si="664"/>
        <v>1526</v>
      </c>
      <c r="L7096" s="11">
        <f t="shared" si="665"/>
        <v>275</v>
      </c>
      <c r="M7096" t="str">
        <f>VLOOKUP(C7096,[1]!Location_Data[#Data],2,0)</f>
        <v>San Bernardino</v>
      </c>
      <c r="N7096" t="str">
        <f>VLOOKUP(D7096,[1]!Salespeople_Data[#Data],2,0)</f>
        <v>Martin Perry</v>
      </c>
      <c r="O7096" t="str">
        <f>VLOOKUP(E7096,[1]!Customer_Data[#Data],2,0)</f>
        <v>William Medina</v>
      </c>
      <c r="P7096" s="15">
        <f t="shared" si="660"/>
        <v>5</v>
      </c>
      <c r="Q7096">
        <f t="shared" si="661"/>
        <v>3</v>
      </c>
      <c r="R7096">
        <f t="shared" si="662"/>
        <v>2019</v>
      </c>
    </row>
    <row r="7097" spans="1:18" x14ac:dyDescent="0.25">
      <c r="A7097" s="6" t="s">
        <v>8123</v>
      </c>
      <c r="B7097" s="6" t="s">
        <v>367</v>
      </c>
      <c r="C7097" s="6" t="s">
        <v>215</v>
      </c>
      <c r="D7097" s="6" t="s">
        <v>264</v>
      </c>
      <c r="E7097" s="6" t="s">
        <v>1423</v>
      </c>
      <c r="F7097" s="10">
        <v>43809</v>
      </c>
      <c r="G7097" s="6">
        <v>3</v>
      </c>
      <c r="H7097" s="11">
        <f>VLOOKUP(B7097,[1]!Product_Data[#Data],4,0)</f>
        <v>530</v>
      </c>
      <c r="I7097" s="11">
        <f>VLOOKUP(B7097,[1]!Product_Data[#Data],3,0)</f>
        <v>424</v>
      </c>
      <c r="J7097" s="11">
        <f t="shared" si="663"/>
        <v>1272</v>
      </c>
      <c r="K7097" s="11">
        <f t="shared" si="664"/>
        <v>1590</v>
      </c>
      <c r="L7097" s="11">
        <f t="shared" si="665"/>
        <v>318</v>
      </c>
      <c r="M7097" t="str">
        <f>VLOOKUP(C7097,[1]!Location_Data[#Data],2,0)</f>
        <v>El Cajon</v>
      </c>
      <c r="N7097" t="str">
        <f>VLOOKUP(D7097,[1]!Salespeople_Data[#Data],2,0)</f>
        <v>Ernest Wheeler</v>
      </c>
      <c r="O7097" t="str">
        <f>VLOOKUP(E7097,[1]!Customer_Data[#Data],2,0)</f>
        <v>Carlos Scott</v>
      </c>
      <c r="P7097" s="15">
        <f t="shared" si="660"/>
        <v>3</v>
      </c>
      <c r="Q7097">
        <f t="shared" si="661"/>
        <v>12</v>
      </c>
      <c r="R7097">
        <f t="shared" si="662"/>
        <v>2019</v>
      </c>
    </row>
    <row r="7098" spans="1:18" x14ac:dyDescent="0.25">
      <c r="A7098" s="6" t="s">
        <v>8124</v>
      </c>
      <c r="B7098" s="6" t="s">
        <v>8</v>
      </c>
      <c r="C7098" s="6" t="s">
        <v>145</v>
      </c>
      <c r="D7098" s="6" t="s">
        <v>269</v>
      </c>
      <c r="E7098" s="6" t="s">
        <v>2371</v>
      </c>
      <c r="F7098" s="10">
        <v>43775</v>
      </c>
      <c r="G7098" s="6">
        <v>4</v>
      </c>
      <c r="H7098" s="11">
        <f>VLOOKUP(B7098,[1]!Product_Data[#Data],4,0)</f>
        <v>1522</v>
      </c>
      <c r="I7098" s="11">
        <f>VLOOKUP(B7098,[1]!Product_Data[#Data],3,0)</f>
        <v>791</v>
      </c>
      <c r="J7098" s="11">
        <f t="shared" si="663"/>
        <v>3164</v>
      </c>
      <c r="K7098" s="11">
        <f t="shared" si="664"/>
        <v>6088</v>
      </c>
      <c r="L7098" s="11">
        <f t="shared" si="665"/>
        <v>2924</v>
      </c>
      <c r="M7098" t="str">
        <f>VLOOKUP(C7098,[1]!Location_Data[#Data],2,0)</f>
        <v>Santa Maria</v>
      </c>
      <c r="N7098" t="str">
        <f>VLOOKUP(D7098,[1]!Salespeople_Data[#Data],2,0)</f>
        <v>Kevin Butler</v>
      </c>
      <c r="O7098" t="str">
        <f>VLOOKUP(E7098,[1]!Customer_Data[#Data],2,0)</f>
        <v>Todd Lynch</v>
      </c>
      <c r="P7098" s="15">
        <f t="shared" si="660"/>
        <v>4</v>
      </c>
      <c r="Q7098">
        <f t="shared" si="661"/>
        <v>11</v>
      </c>
      <c r="R7098">
        <f t="shared" si="662"/>
        <v>2019</v>
      </c>
    </row>
    <row r="7099" spans="1:18" x14ac:dyDescent="0.25">
      <c r="A7099" s="6" t="s">
        <v>8125</v>
      </c>
      <c r="B7099" s="6" t="s">
        <v>203</v>
      </c>
      <c r="C7099" s="6" t="s">
        <v>57</v>
      </c>
      <c r="D7099" s="6" t="s">
        <v>106</v>
      </c>
      <c r="E7099" s="6" t="s">
        <v>338</v>
      </c>
      <c r="F7099" s="10">
        <v>43803</v>
      </c>
      <c r="G7099" s="6">
        <v>1</v>
      </c>
      <c r="H7099" s="11">
        <f>VLOOKUP(B7099,[1]!Product_Data[#Data],4,0)</f>
        <v>1414</v>
      </c>
      <c r="I7099" s="11">
        <f>VLOOKUP(B7099,[1]!Product_Data[#Data],3,0)</f>
        <v>962</v>
      </c>
      <c r="J7099" s="11">
        <f t="shared" si="663"/>
        <v>962</v>
      </c>
      <c r="K7099" s="11">
        <f t="shared" si="664"/>
        <v>1414</v>
      </c>
      <c r="L7099" s="11">
        <f t="shared" si="665"/>
        <v>452</v>
      </c>
      <c r="M7099" t="str">
        <f>VLOOKUP(C7099,[1]!Location_Data[#Data],2,0)</f>
        <v>Thousand Oaks</v>
      </c>
      <c r="N7099" t="str">
        <f>VLOOKUP(D7099,[1]!Salespeople_Data[#Data],2,0)</f>
        <v>Patrick Ruiz</v>
      </c>
      <c r="O7099" t="str">
        <f>VLOOKUP(E7099,[1]!Customer_Data[#Data],2,0)</f>
        <v>Christopher Ramos</v>
      </c>
      <c r="P7099" s="15">
        <f t="shared" si="660"/>
        <v>4</v>
      </c>
      <c r="Q7099">
        <f t="shared" si="661"/>
        <v>12</v>
      </c>
      <c r="R7099">
        <f t="shared" si="662"/>
        <v>2019</v>
      </c>
    </row>
    <row r="7100" spans="1:18" x14ac:dyDescent="0.25">
      <c r="A7100" s="6" t="s">
        <v>8126</v>
      </c>
      <c r="B7100" s="6" t="s">
        <v>537</v>
      </c>
      <c r="C7100" s="6" t="s">
        <v>48</v>
      </c>
      <c r="D7100" s="6" t="s">
        <v>146</v>
      </c>
      <c r="E7100" s="6" t="s">
        <v>221</v>
      </c>
      <c r="F7100" s="10">
        <v>43727</v>
      </c>
      <c r="G7100" s="6">
        <v>2</v>
      </c>
      <c r="H7100" s="11">
        <f>VLOOKUP(B7100,[1]!Product_Data[#Data],4,0)</f>
        <v>556</v>
      </c>
      <c r="I7100" s="11">
        <f>VLOOKUP(B7100,[1]!Product_Data[#Data],3,0)</f>
        <v>395</v>
      </c>
      <c r="J7100" s="11">
        <f t="shared" si="663"/>
        <v>790</v>
      </c>
      <c r="K7100" s="11">
        <f t="shared" si="664"/>
        <v>1112</v>
      </c>
      <c r="L7100" s="11">
        <f t="shared" si="665"/>
        <v>322</v>
      </c>
      <c r="M7100" t="str">
        <f>VLOOKUP(C7100,[1]!Location_Data[#Data],2,0)</f>
        <v>Rialto</v>
      </c>
      <c r="N7100" t="str">
        <f>VLOOKUP(D7100,[1]!Salespeople_Data[#Data],2,0)</f>
        <v>Carl Elliott</v>
      </c>
      <c r="O7100" t="str">
        <f>VLOOKUP(E7100,[1]!Customer_Data[#Data],2,0)</f>
        <v>Adam Myers</v>
      </c>
      <c r="P7100" s="15">
        <f t="shared" si="660"/>
        <v>5</v>
      </c>
      <c r="Q7100">
        <f t="shared" si="661"/>
        <v>9</v>
      </c>
      <c r="R7100">
        <f t="shared" si="662"/>
        <v>2019</v>
      </c>
    </row>
    <row r="7101" spans="1:18" x14ac:dyDescent="0.25">
      <c r="A7101" s="6" t="s">
        <v>8127</v>
      </c>
      <c r="B7101" s="6" t="s">
        <v>125</v>
      </c>
      <c r="C7101" s="6" t="s">
        <v>224</v>
      </c>
      <c r="D7101" s="6" t="s">
        <v>447</v>
      </c>
      <c r="E7101" s="6" t="s">
        <v>3993</v>
      </c>
      <c r="F7101" s="10">
        <v>43752</v>
      </c>
      <c r="G7101" s="6">
        <v>4</v>
      </c>
      <c r="H7101" s="11">
        <f>VLOOKUP(B7101,[1]!Product_Data[#Data],4,0)</f>
        <v>1826</v>
      </c>
      <c r="I7101" s="11">
        <f>VLOOKUP(B7101,[1]!Product_Data[#Data],3,0)</f>
        <v>1443</v>
      </c>
      <c r="J7101" s="11">
        <f t="shared" si="663"/>
        <v>5772</v>
      </c>
      <c r="K7101" s="11">
        <f t="shared" si="664"/>
        <v>7304</v>
      </c>
      <c r="L7101" s="11">
        <f t="shared" si="665"/>
        <v>1532</v>
      </c>
      <c r="M7101" t="str">
        <f>VLOOKUP(C7101,[1]!Location_Data[#Data],2,0)</f>
        <v>Huntington Beach</v>
      </c>
      <c r="N7101" t="str">
        <f>VLOOKUP(D7101,[1]!Salespeople_Data[#Data],2,0)</f>
        <v>Howard Sims</v>
      </c>
      <c r="O7101" t="str">
        <f>VLOOKUP(E7101,[1]!Customer_Data[#Data],2,0)</f>
        <v>Adam Riley</v>
      </c>
      <c r="P7101" s="15">
        <f t="shared" si="660"/>
        <v>2</v>
      </c>
      <c r="Q7101">
        <f t="shared" si="661"/>
        <v>10</v>
      </c>
      <c r="R7101">
        <f t="shared" si="662"/>
        <v>2019</v>
      </c>
    </row>
    <row r="7102" spans="1:18" x14ac:dyDescent="0.25">
      <c r="A7102" s="6" t="s">
        <v>8128</v>
      </c>
      <c r="B7102" s="6" t="s">
        <v>412</v>
      </c>
      <c r="C7102" s="6" t="s">
        <v>450</v>
      </c>
      <c r="D7102" s="6" t="s">
        <v>345</v>
      </c>
      <c r="E7102" s="6" t="s">
        <v>948</v>
      </c>
      <c r="F7102" s="10">
        <v>43649</v>
      </c>
      <c r="G7102" s="6">
        <v>1</v>
      </c>
      <c r="H7102" s="11">
        <f>VLOOKUP(B7102,[1]!Product_Data[#Data],4,0)</f>
        <v>2396</v>
      </c>
      <c r="I7102" s="11">
        <f>VLOOKUP(B7102,[1]!Product_Data[#Data],3,0)</f>
        <v>1965</v>
      </c>
      <c r="J7102" s="11">
        <f t="shared" si="663"/>
        <v>1965</v>
      </c>
      <c r="K7102" s="11">
        <f t="shared" si="664"/>
        <v>2396</v>
      </c>
      <c r="L7102" s="11">
        <f t="shared" si="665"/>
        <v>431</v>
      </c>
      <c r="M7102" t="str">
        <f>VLOOKUP(C7102,[1]!Location_Data[#Data],2,0)</f>
        <v>Simi Valley</v>
      </c>
      <c r="N7102" t="str">
        <f>VLOOKUP(D7102,[1]!Salespeople_Data[#Data],2,0)</f>
        <v>Larry Marshall</v>
      </c>
      <c r="O7102" t="str">
        <f>VLOOKUP(E7102,[1]!Customer_Data[#Data],2,0)</f>
        <v>Andrew Adams</v>
      </c>
      <c r="P7102" s="15">
        <f t="shared" si="660"/>
        <v>4</v>
      </c>
      <c r="Q7102">
        <f t="shared" si="661"/>
        <v>7</v>
      </c>
      <c r="R7102">
        <f t="shared" si="662"/>
        <v>2019</v>
      </c>
    </row>
    <row r="7103" spans="1:18" x14ac:dyDescent="0.25">
      <c r="A7103" s="6" t="s">
        <v>8129</v>
      </c>
      <c r="B7103" s="6" t="s">
        <v>603</v>
      </c>
      <c r="C7103" s="6" t="s">
        <v>246</v>
      </c>
      <c r="D7103" s="6" t="s">
        <v>170</v>
      </c>
      <c r="E7103" s="6" t="s">
        <v>1229</v>
      </c>
      <c r="F7103" s="10">
        <v>43680</v>
      </c>
      <c r="G7103" s="6">
        <v>1</v>
      </c>
      <c r="H7103" s="11">
        <f>VLOOKUP(B7103,[1]!Product_Data[#Data],4,0)</f>
        <v>2495</v>
      </c>
      <c r="I7103" s="11">
        <f>VLOOKUP(B7103,[1]!Product_Data[#Data],3,0)</f>
        <v>1896</v>
      </c>
      <c r="J7103" s="11">
        <f t="shared" si="663"/>
        <v>1896</v>
      </c>
      <c r="K7103" s="11">
        <f t="shared" si="664"/>
        <v>2495</v>
      </c>
      <c r="L7103" s="11">
        <f t="shared" si="665"/>
        <v>599</v>
      </c>
      <c r="M7103" t="str">
        <f>VLOOKUP(C7103,[1]!Location_Data[#Data],2,0)</f>
        <v>San Francisco</v>
      </c>
      <c r="N7103" t="str">
        <f>VLOOKUP(D7103,[1]!Salespeople_Data[#Data],2,0)</f>
        <v>Sean Miller</v>
      </c>
      <c r="O7103" t="str">
        <f>VLOOKUP(E7103,[1]!Customer_Data[#Data],2,0)</f>
        <v>Jason Hanson</v>
      </c>
      <c r="P7103" s="15">
        <f t="shared" si="660"/>
        <v>7</v>
      </c>
      <c r="Q7103">
        <f t="shared" si="661"/>
        <v>8</v>
      </c>
      <c r="R7103">
        <f t="shared" si="662"/>
        <v>2019</v>
      </c>
    </row>
    <row r="7104" spans="1:18" x14ac:dyDescent="0.25">
      <c r="A7104" s="6" t="s">
        <v>8130</v>
      </c>
      <c r="B7104" s="6" t="s">
        <v>400</v>
      </c>
      <c r="C7104" s="6" t="s">
        <v>100</v>
      </c>
      <c r="D7104" s="6" t="s">
        <v>10</v>
      </c>
      <c r="E7104" s="6" t="s">
        <v>1056</v>
      </c>
      <c r="F7104" s="10">
        <v>43491</v>
      </c>
      <c r="G7104" s="6">
        <v>1</v>
      </c>
      <c r="H7104" s="11">
        <f>VLOOKUP(B7104,[1]!Product_Data[#Data],4,0)</f>
        <v>886</v>
      </c>
      <c r="I7104" s="11">
        <f>VLOOKUP(B7104,[1]!Product_Data[#Data],3,0)</f>
        <v>478</v>
      </c>
      <c r="J7104" s="11">
        <f t="shared" si="663"/>
        <v>478</v>
      </c>
      <c r="K7104" s="11">
        <f t="shared" si="664"/>
        <v>886</v>
      </c>
      <c r="L7104" s="11">
        <f t="shared" si="665"/>
        <v>408</v>
      </c>
      <c r="M7104" t="str">
        <f>VLOOKUP(C7104,[1]!Location_Data[#Data],2,0)</f>
        <v>Victorville</v>
      </c>
      <c r="N7104" t="str">
        <f>VLOOKUP(D7104,[1]!Salespeople_Data[#Data],2,0)</f>
        <v>Justin Lynch</v>
      </c>
      <c r="O7104" t="str">
        <f>VLOOKUP(E7104,[1]!Customer_Data[#Data],2,0)</f>
        <v>Ryan Ford</v>
      </c>
      <c r="P7104" s="15">
        <f t="shared" si="660"/>
        <v>7</v>
      </c>
      <c r="Q7104">
        <f t="shared" si="661"/>
        <v>1</v>
      </c>
      <c r="R7104">
        <f t="shared" si="662"/>
        <v>2019</v>
      </c>
    </row>
    <row r="7105" spans="1:18" x14ac:dyDescent="0.25">
      <c r="A7105" s="6" t="s">
        <v>8131</v>
      </c>
      <c r="B7105" s="6" t="s">
        <v>569</v>
      </c>
      <c r="C7105" s="6" t="s">
        <v>253</v>
      </c>
      <c r="D7105" s="6" t="s">
        <v>30</v>
      </c>
      <c r="E7105" s="6" t="s">
        <v>801</v>
      </c>
      <c r="F7105" s="10">
        <v>43523</v>
      </c>
      <c r="G7105" s="6">
        <v>3</v>
      </c>
      <c r="H7105" s="11">
        <f>VLOOKUP(B7105,[1]!Product_Data[#Data],4,0)</f>
        <v>1178</v>
      </c>
      <c r="I7105" s="11">
        <f>VLOOKUP(B7105,[1]!Product_Data[#Data],3,0)</f>
        <v>683</v>
      </c>
      <c r="J7105" s="11">
        <f t="shared" si="663"/>
        <v>2049</v>
      </c>
      <c r="K7105" s="11">
        <f t="shared" si="664"/>
        <v>3534</v>
      </c>
      <c r="L7105" s="11">
        <f t="shared" si="665"/>
        <v>1485</v>
      </c>
      <c r="M7105" t="str">
        <f>VLOOKUP(C7105,[1]!Location_Data[#Data],2,0)</f>
        <v>Bakersfield</v>
      </c>
      <c r="N7105" t="str">
        <f>VLOOKUP(D7105,[1]!Salespeople_Data[#Data],2,0)</f>
        <v>Carl Hall</v>
      </c>
      <c r="O7105" t="str">
        <f>VLOOKUP(E7105,[1]!Customer_Data[#Data],2,0)</f>
        <v>Kenneth Hill</v>
      </c>
      <c r="P7105" s="15">
        <f t="shared" si="660"/>
        <v>4</v>
      </c>
      <c r="Q7105">
        <f t="shared" si="661"/>
        <v>2</v>
      </c>
      <c r="R7105">
        <f t="shared" si="662"/>
        <v>2019</v>
      </c>
    </row>
    <row r="7106" spans="1:18" x14ac:dyDescent="0.25">
      <c r="A7106" s="6" t="s">
        <v>8132</v>
      </c>
      <c r="B7106" s="6" t="s">
        <v>252</v>
      </c>
      <c r="C7106" s="6" t="s">
        <v>362</v>
      </c>
      <c r="D7106" s="6" t="s">
        <v>345</v>
      </c>
      <c r="E7106" s="6" t="s">
        <v>5077</v>
      </c>
      <c r="F7106" s="10">
        <v>43663</v>
      </c>
      <c r="G7106" s="6">
        <v>2</v>
      </c>
      <c r="H7106" s="11">
        <f>VLOOKUP(B7106,[1]!Product_Data[#Data],4,0)</f>
        <v>1899</v>
      </c>
      <c r="I7106" s="11">
        <f>VLOOKUP(B7106,[1]!Product_Data[#Data],3,0)</f>
        <v>1044</v>
      </c>
      <c r="J7106" s="11">
        <f t="shared" si="663"/>
        <v>2088</v>
      </c>
      <c r="K7106" s="11">
        <f t="shared" si="664"/>
        <v>3798</v>
      </c>
      <c r="L7106" s="11">
        <f t="shared" si="665"/>
        <v>1710</v>
      </c>
      <c r="M7106" t="str">
        <f>VLOOKUP(C7106,[1]!Location_Data[#Data],2,0)</f>
        <v>San Bernardino</v>
      </c>
      <c r="N7106" t="str">
        <f>VLOOKUP(D7106,[1]!Salespeople_Data[#Data],2,0)</f>
        <v>Larry Marshall</v>
      </c>
      <c r="O7106" t="str">
        <f>VLOOKUP(E7106,[1]!Customer_Data[#Data],2,0)</f>
        <v>Fred Bryant</v>
      </c>
      <c r="P7106" s="15">
        <f t="shared" ref="P7106:P7169" si="666">WEEKDAY(F7106)</f>
        <v>4</v>
      </c>
      <c r="Q7106">
        <f t="shared" ref="Q7106:Q7169" si="667">MONTH(F7106)</f>
        <v>7</v>
      </c>
      <c r="R7106">
        <f t="shared" ref="R7106:R7169" si="668">YEAR(F7106)</f>
        <v>2019</v>
      </c>
    </row>
    <row r="7107" spans="1:18" x14ac:dyDescent="0.25">
      <c r="A7107" s="6" t="s">
        <v>8133</v>
      </c>
      <c r="B7107" s="6" t="s">
        <v>56</v>
      </c>
      <c r="C7107" s="6" t="s">
        <v>90</v>
      </c>
      <c r="D7107" s="6" t="s">
        <v>106</v>
      </c>
      <c r="E7107" s="6" t="s">
        <v>374</v>
      </c>
      <c r="F7107" s="10">
        <v>43619</v>
      </c>
      <c r="G7107" s="6">
        <v>3</v>
      </c>
      <c r="H7107" s="11">
        <f>VLOOKUP(B7107,[1]!Product_Data[#Data],4,0)</f>
        <v>1848</v>
      </c>
      <c r="I7107" s="11">
        <f>VLOOKUP(B7107,[1]!Product_Data[#Data],3,0)</f>
        <v>1294</v>
      </c>
      <c r="J7107" s="11">
        <f t="shared" ref="J7107:J7170" si="669">PRODUCT(I7107,G7107)</f>
        <v>3882</v>
      </c>
      <c r="K7107" s="11">
        <f t="shared" ref="K7107:K7170" si="670">PRODUCT(H7107,G7107)</f>
        <v>5544</v>
      </c>
      <c r="L7107" s="11">
        <f t="shared" ref="L7107:L7170" si="671">K7107-J7107</f>
        <v>1662</v>
      </c>
      <c r="M7107" t="str">
        <f>VLOOKUP(C7107,[1]!Location_Data[#Data],2,0)</f>
        <v>Irvine</v>
      </c>
      <c r="N7107" t="str">
        <f>VLOOKUP(D7107,[1]!Salespeople_Data[#Data],2,0)</f>
        <v>Patrick Ruiz</v>
      </c>
      <c r="O7107" t="str">
        <f>VLOOKUP(E7107,[1]!Customer_Data[#Data],2,0)</f>
        <v>David Wilson</v>
      </c>
      <c r="P7107" s="15">
        <f t="shared" si="666"/>
        <v>2</v>
      </c>
      <c r="Q7107">
        <f t="shared" si="667"/>
        <v>6</v>
      </c>
      <c r="R7107">
        <f t="shared" si="668"/>
        <v>2019</v>
      </c>
    </row>
    <row r="7108" spans="1:18" x14ac:dyDescent="0.25">
      <c r="A7108" s="6" t="s">
        <v>8134</v>
      </c>
      <c r="B7108" s="6" t="s">
        <v>263</v>
      </c>
      <c r="C7108" s="6" t="s">
        <v>74</v>
      </c>
      <c r="D7108" s="6" t="s">
        <v>191</v>
      </c>
      <c r="E7108" s="6" t="s">
        <v>3134</v>
      </c>
      <c r="F7108" s="10">
        <v>43639</v>
      </c>
      <c r="G7108" s="6">
        <v>2</v>
      </c>
      <c r="H7108" s="11">
        <f>VLOOKUP(B7108,[1]!Product_Data[#Data],4,0)</f>
        <v>378</v>
      </c>
      <c r="I7108" s="11">
        <f>VLOOKUP(B7108,[1]!Product_Data[#Data],3,0)</f>
        <v>291</v>
      </c>
      <c r="J7108" s="11">
        <f t="shared" si="669"/>
        <v>582</v>
      </c>
      <c r="K7108" s="11">
        <f t="shared" si="670"/>
        <v>756</v>
      </c>
      <c r="L7108" s="11">
        <f t="shared" si="671"/>
        <v>174</v>
      </c>
      <c r="M7108" t="str">
        <f>VLOOKUP(C7108,[1]!Location_Data[#Data],2,0)</f>
        <v>West Covina</v>
      </c>
      <c r="N7108" t="str">
        <f>VLOOKUP(D7108,[1]!Salespeople_Data[#Data],2,0)</f>
        <v>Robert Reed</v>
      </c>
      <c r="O7108" t="str">
        <f>VLOOKUP(E7108,[1]!Customer_Data[#Data],2,0)</f>
        <v>Juan Hunt</v>
      </c>
      <c r="P7108" s="15">
        <f t="shared" si="666"/>
        <v>1</v>
      </c>
      <c r="Q7108">
        <f t="shared" si="667"/>
        <v>6</v>
      </c>
      <c r="R7108">
        <f t="shared" si="668"/>
        <v>2019</v>
      </c>
    </row>
    <row r="7109" spans="1:18" x14ac:dyDescent="0.25">
      <c r="A7109" s="6" t="s">
        <v>8135</v>
      </c>
      <c r="B7109" s="6" t="s">
        <v>256</v>
      </c>
      <c r="C7109" s="6" t="s">
        <v>596</v>
      </c>
      <c r="D7109" s="6" t="s">
        <v>35</v>
      </c>
      <c r="E7109" s="6" t="s">
        <v>404</v>
      </c>
      <c r="F7109" s="10">
        <v>43521</v>
      </c>
      <c r="G7109" s="6">
        <v>1</v>
      </c>
      <c r="H7109" s="11">
        <f>VLOOKUP(B7109,[1]!Product_Data[#Data],4,0)</f>
        <v>596</v>
      </c>
      <c r="I7109" s="11">
        <f>VLOOKUP(B7109,[1]!Product_Data[#Data],3,0)</f>
        <v>358</v>
      </c>
      <c r="J7109" s="11">
        <f t="shared" si="669"/>
        <v>358</v>
      </c>
      <c r="K7109" s="11">
        <f t="shared" si="670"/>
        <v>596</v>
      </c>
      <c r="L7109" s="11">
        <f t="shared" si="671"/>
        <v>238</v>
      </c>
      <c r="M7109" t="str">
        <f>VLOOKUP(C7109,[1]!Location_Data[#Data],2,0)</f>
        <v>Fremont</v>
      </c>
      <c r="N7109" t="str">
        <f>VLOOKUP(D7109,[1]!Salespeople_Data[#Data],2,0)</f>
        <v>Charles Harper</v>
      </c>
      <c r="O7109" t="str">
        <f>VLOOKUP(E7109,[1]!Customer_Data[#Data],2,0)</f>
        <v>Bruce Morrison</v>
      </c>
      <c r="P7109" s="15">
        <f t="shared" si="666"/>
        <v>2</v>
      </c>
      <c r="Q7109">
        <f t="shared" si="667"/>
        <v>2</v>
      </c>
      <c r="R7109">
        <f t="shared" si="668"/>
        <v>2019</v>
      </c>
    </row>
    <row r="7110" spans="1:18" x14ac:dyDescent="0.25">
      <c r="A7110" s="6" t="s">
        <v>8136</v>
      </c>
      <c r="B7110" s="6" t="s">
        <v>325</v>
      </c>
      <c r="C7110" s="6" t="s">
        <v>272</v>
      </c>
      <c r="D7110" s="6" t="s">
        <v>356</v>
      </c>
      <c r="E7110" s="6" t="s">
        <v>2189</v>
      </c>
      <c r="F7110" s="10">
        <v>43594</v>
      </c>
      <c r="G7110" s="6">
        <v>1</v>
      </c>
      <c r="H7110" s="11">
        <f>VLOOKUP(B7110,[1]!Product_Data[#Data],4,0)</f>
        <v>1526</v>
      </c>
      <c r="I7110" s="11">
        <f>VLOOKUP(B7110,[1]!Product_Data[#Data],3,0)</f>
        <v>1251</v>
      </c>
      <c r="J7110" s="11">
        <f t="shared" si="669"/>
        <v>1251</v>
      </c>
      <c r="K7110" s="11">
        <f t="shared" si="670"/>
        <v>1526</v>
      </c>
      <c r="L7110" s="11">
        <f t="shared" si="671"/>
        <v>275</v>
      </c>
      <c r="M7110" t="str">
        <f>VLOOKUP(C7110,[1]!Location_Data[#Data],2,0)</f>
        <v>Torrance</v>
      </c>
      <c r="N7110" t="str">
        <f>VLOOKUP(D7110,[1]!Salespeople_Data[#Data],2,0)</f>
        <v>Jimmy Young</v>
      </c>
      <c r="O7110" t="str">
        <f>VLOOKUP(E7110,[1]!Customer_Data[#Data],2,0)</f>
        <v>Steve Hunt</v>
      </c>
      <c r="P7110" s="15">
        <f t="shared" si="666"/>
        <v>5</v>
      </c>
      <c r="Q7110">
        <f t="shared" si="667"/>
        <v>5</v>
      </c>
      <c r="R7110">
        <f t="shared" si="668"/>
        <v>2019</v>
      </c>
    </row>
    <row r="7111" spans="1:18" x14ac:dyDescent="0.25">
      <c r="A7111" s="6" t="s">
        <v>8137</v>
      </c>
      <c r="B7111" s="6" t="s">
        <v>99</v>
      </c>
      <c r="C7111" s="6" t="s">
        <v>276</v>
      </c>
      <c r="D7111" s="6" t="s">
        <v>159</v>
      </c>
      <c r="E7111" s="6" t="s">
        <v>1018</v>
      </c>
      <c r="F7111" s="10">
        <v>43474</v>
      </c>
      <c r="G7111" s="6">
        <v>1</v>
      </c>
      <c r="H7111" s="11">
        <f>VLOOKUP(B7111,[1]!Product_Data[#Data],4,0)</f>
        <v>1708</v>
      </c>
      <c r="I7111" s="11">
        <f>VLOOKUP(B7111,[1]!Product_Data[#Data],3,0)</f>
        <v>871</v>
      </c>
      <c r="J7111" s="11">
        <f t="shared" si="669"/>
        <v>871</v>
      </c>
      <c r="K7111" s="11">
        <f t="shared" si="670"/>
        <v>1708</v>
      </c>
      <c r="L7111" s="11">
        <f t="shared" si="671"/>
        <v>837</v>
      </c>
      <c r="M7111" t="str">
        <f>VLOOKUP(C7111,[1]!Location_Data[#Data],2,0)</f>
        <v>Orange</v>
      </c>
      <c r="N7111" t="str">
        <f>VLOOKUP(D7111,[1]!Salespeople_Data[#Data],2,0)</f>
        <v>Bobby Russell</v>
      </c>
      <c r="O7111" t="str">
        <f>VLOOKUP(E7111,[1]!Customer_Data[#Data],2,0)</f>
        <v>Victor Gutierrez</v>
      </c>
      <c r="P7111" s="15">
        <f t="shared" si="666"/>
        <v>4</v>
      </c>
      <c r="Q7111">
        <f t="shared" si="667"/>
        <v>1</v>
      </c>
      <c r="R7111">
        <f t="shared" si="668"/>
        <v>2019</v>
      </c>
    </row>
    <row r="7112" spans="1:18" x14ac:dyDescent="0.25">
      <c r="A7112" s="6" t="s">
        <v>8138</v>
      </c>
      <c r="B7112" s="6" t="s">
        <v>78</v>
      </c>
      <c r="C7112" s="6" t="s">
        <v>224</v>
      </c>
      <c r="D7112" s="6" t="s">
        <v>96</v>
      </c>
      <c r="E7112" s="6" t="s">
        <v>2679</v>
      </c>
      <c r="F7112" s="10">
        <v>43715</v>
      </c>
      <c r="G7112" s="6">
        <v>3</v>
      </c>
      <c r="H7112" s="11">
        <f>VLOOKUP(B7112,[1]!Product_Data[#Data],4,0)</f>
        <v>1380</v>
      </c>
      <c r="I7112" s="11">
        <f>VLOOKUP(B7112,[1]!Product_Data[#Data],3,0)</f>
        <v>1090</v>
      </c>
      <c r="J7112" s="11">
        <f t="shared" si="669"/>
        <v>3270</v>
      </c>
      <c r="K7112" s="11">
        <f t="shared" si="670"/>
        <v>4140</v>
      </c>
      <c r="L7112" s="11">
        <f t="shared" si="671"/>
        <v>870</v>
      </c>
      <c r="M7112" t="str">
        <f>VLOOKUP(C7112,[1]!Location_Data[#Data],2,0)</f>
        <v>Huntington Beach</v>
      </c>
      <c r="N7112" t="str">
        <f>VLOOKUP(D7112,[1]!Salespeople_Data[#Data],2,0)</f>
        <v>Brian Thomas</v>
      </c>
      <c r="O7112" t="str">
        <f>VLOOKUP(E7112,[1]!Customer_Data[#Data],2,0)</f>
        <v>George Lee</v>
      </c>
      <c r="P7112" s="15">
        <f t="shared" si="666"/>
        <v>7</v>
      </c>
      <c r="Q7112">
        <f t="shared" si="667"/>
        <v>9</v>
      </c>
      <c r="R7112">
        <f t="shared" si="668"/>
        <v>2019</v>
      </c>
    </row>
    <row r="7113" spans="1:18" x14ac:dyDescent="0.25">
      <c r="A7113" s="6" t="s">
        <v>8139</v>
      </c>
      <c r="B7113" s="6" t="s">
        <v>421</v>
      </c>
      <c r="C7113" s="6" t="s">
        <v>386</v>
      </c>
      <c r="D7113" s="6" t="s">
        <v>356</v>
      </c>
      <c r="E7113" s="6" t="s">
        <v>84</v>
      </c>
      <c r="F7113" s="10">
        <v>43693</v>
      </c>
      <c r="G7113" s="6">
        <v>1</v>
      </c>
      <c r="H7113" s="11">
        <f>VLOOKUP(B7113,[1]!Product_Data[#Data],4,0)</f>
        <v>826</v>
      </c>
      <c r="I7113" s="11">
        <f>VLOOKUP(B7113,[1]!Product_Data[#Data],3,0)</f>
        <v>562</v>
      </c>
      <c r="J7113" s="11">
        <f t="shared" si="669"/>
        <v>562</v>
      </c>
      <c r="K7113" s="11">
        <f t="shared" si="670"/>
        <v>826</v>
      </c>
      <c r="L7113" s="11">
        <f t="shared" si="671"/>
        <v>264</v>
      </c>
      <c r="M7113" t="str">
        <f>VLOOKUP(C7113,[1]!Location_Data[#Data],2,0)</f>
        <v>Carlsbad</v>
      </c>
      <c r="N7113" t="str">
        <f>VLOOKUP(D7113,[1]!Salespeople_Data[#Data],2,0)</f>
        <v>Jimmy Young</v>
      </c>
      <c r="O7113" t="str">
        <f>VLOOKUP(E7113,[1]!Customer_Data[#Data],2,0)</f>
        <v>Brian Rice</v>
      </c>
      <c r="P7113" s="15">
        <f t="shared" si="666"/>
        <v>6</v>
      </c>
      <c r="Q7113">
        <f t="shared" si="667"/>
        <v>8</v>
      </c>
      <c r="R7113">
        <f t="shared" si="668"/>
        <v>2019</v>
      </c>
    </row>
    <row r="7114" spans="1:18" x14ac:dyDescent="0.25">
      <c r="A7114" s="6" t="s">
        <v>8140</v>
      </c>
      <c r="B7114" s="6" t="s">
        <v>194</v>
      </c>
      <c r="C7114" s="6" t="s">
        <v>527</v>
      </c>
      <c r="D7114" s="6" t="s">
        <v>136</v>
      </c>
      <c r="E7114" s="6" t="s">
        <v>1924</v>
      </c>
      <c r="F7114" s="10">
        <v>43625</v>
      </c>
      <c r="G7114" s="6">
        <v>3</v>
      </c>
      <c r="H7114" s="11">
        <f>VLOOKUP(B7114,[1]!Product_Data[#Data],4,0)</f>
        <v>1278</v>
      </c>
      <c r="I7114" s="11">
        <f>VLOOKUP(B7114,[1]!Product_Data[#Data],3,0)</f>
        <v>665</v>
      </c>
      <c r="J7114" s="11">
        <f t="shared" si="669"/>
        <v>1995</v>
      </c>
      <c r="K7114" s="11">
        <f t="shared" si="670"/>
        <v>3834</v>
      </c>
      <c r="L7114" s="11">
        <f t="shared" si="671"/>
        <v>1839</v>
      </c>
      <c r="M7114" t="str">
        <f>VLOOKUP(C7114,[1]!Location_Data[#Data],2,0)</f>
        <v>Stockton</v>
      </c>
      <c r="N7114" t="str">
        <f>VLOOKUP(D7114,[1]!Salespeople_Data[#Data],2,0)</f>
        <v>Clarence Fox</v>
      </c>
      <c r="O7114" t="str">
        <f>VLOOKUP(E7114,[1]!Customer_Data[#Data],2,0)</f>
        <v>Eric Alvarez</v>
      </c>
      <c r="P7114" s="15">
        <f t="shared" si="666"/>
        <v>1</v>
      </c>
      <c r="Q7114">
        <f t="shared" si="667"/>
        <v>6</v>
      </c>
      <c r="R7114">
        <f t="shared" si="668"/>
        <v>2019</v>
      </c>
    </row>
    <row r="7115" spans="1:18" x14ac:dyDescent="0.25">
      <c r="A7115" s="6" t="s">
        <v>8141</v>
      </c>
      <c r="B7115" s="6" t="s">
        <v>139</v>
      </c>
      <c r="C7115" s="6" t="s">
        <v>66</v>
      </c>
      <c r="D7115" s="6" t="s">
        <v>80</v>
      </c>
      <c r="E7115" s="6" t="s">
        <v>1214</v>
      </c>
      <c r="F7115" s="10">
        <v>43589</v>
      </c>
      <c r="G7115" s="6">
        <v>1</v>
      </c>
      <c r="H7115" s="11">
        <f>VLOOKUP(B7115,[1]!Product_Data[#Data],4,0)</f>
        <v>817</v>
      </c>
      <c r="I7115" s="11">
        <f>VLOOKUP(B7115,[1]!Product_Data[#Data],3,0)</f>
        <v>409</v>
      </c>
      <c r="J7115" s="11">
        <f t="shared" si="669"/>
        <v>409</v>
      </c>
      <c r="K7115" s="11">
        <f t="shared" si="670"/>
        <v>817</v>
      </c>
      <c r="L7115" s="11">
        <f t="shared" si="671"/>
        <v>408</v>
      </c>
      <c r="M7115" t="str">
        <f>VLOOKUP(C7115,[1]!Location_Data[#Data],2,0)</f>
        <v>Ontario</v>
      </c>
      <c r="N7115" t="str">
        <f>VLOOKUP(D7115,[1]!Salespeople_Data[#Data],2,0)</f>
        <v>Henry Nelson</v>
      </c>
      <c r="O7115" t="str">
        <f>VLOOKUP(E7115,[1]!Customer_Data[#Data],2,0)</f>
        <v>Matthew Lewis</v>
      </c>
      <c r="P7115" s="15">
        <f t="shared" si="666"/>
        <v>7</v>
      </c>
      <c r="Q7115">
        <f t="shared" si="667"/>
        <v>5</v>
      </c>
      <c r="R7115">
        <f t="shared" si="668"/>
        <v>2019</v>
      </c>
    </row>
    <row r="7116" spans="1:18" x14ac:dyDescent="0.25">
      <c r="A7116" s="6" t="s">
        <v>8142</v>
      </c>
      <c r="B7116" s="6" t="s">
        <v>289</v>
      </c>
      <c r="C7116" s="6" t="s">
        <v>211</v>
      </c>
      <c r="D7116" s="6" t="s">
        <v>356</v>
      </c>
      <c r="E7116" s="6" t="s">
        <v>2360</v>
      </c>
      <c r="F7116" s="10">
        <v>43529</v>
      </c>
      <c r="G7116" s="6">
        <v>1</v>
      </c>
      <c r="H7116" s="11">
        <f>VLOOKUP(B7116,[1]!Product_Data[#Data],4,0)</f>
        <v>368</v>
      </c>
      <c r="I7116" s="11">
        <f>VLOOKUP(B7116,[1]!Product_Data[#Data],3,0)</f>
        <v>294</v>
      </c>
      <c r="J7116" s="11">
        <f t="shared" si="669"/>
        <v>294</v>
      </c>
      <c r="K7116" s="11">
        <f t="shared" si="670"/>
        <v>368</v>
      </c>
      <c r="L7116" s="11">
        <f t="shared" si="671"/>
        <v>74</v>
      </c>
      <c r="M7116" t="str">
        <f>VLOOKUP(C7116,[1]!Location_Data[#Data],2,0)</f>
        <v>Chula Vista</v>
      </c>
      <c r="N7116" t="str">
        <f>VLOOKUP(D7116,[1]!Salespeople_Data[#Data],2,0)</f>
        <v>Jimmy Young</v>
      </c>
      <c r="O7116" t="str">
        <f>VLOOKUP(E7116,[1]!Customer_Data[#Data],2,0)</f>
        <v>Martin Johnston</v>
      </c>
      <c r="P7116" s="15">
        <f t="shared" si="666"/>
        <v>3</v>
      </c>
      <c r="Q7116">
        <f t="shared" si="667"/>
        <v>3</v>
      </c>
      <c r="R7116">
        <f t="shared" si="668"/>
        <v>2019</v>
      </c>
    </row>
    <row r="7117" spans="1:18" x14ac:dyDescent="0.25">
      <c r="A7117" s="6" t="s">
        <v>8143</v>
      </c>
      <c r="B7117" s="6" t="s">
        <v>383</v>
      </c>
      <c r="C7117" s="6" t="s">
        <v>467</v>
      </c>
      <c r="D7117" s="6" t="s">
        <v>96</v>
      </c>
      <c r="E7117" s="6" t="s">
        <v>2443</v>
      </c>
      <c r="F7117" s="10">
        <v>43702</v>
      </c>
      <c r="G7117" s="6">
        <v>3</v>
      </c>
      <c r="H7117" s="11">
        <f>VLOOKUP(B7117,[1]!Product_Data[#Data],4,0)</f>
        <v>1494</v>
      </c>
      <c r="I7117" s="11">
        <f>VLOOKUP(B7117,[1]!Product_Data[#Data],3,0)</f>
        <v>971</v>
      </c>
      <c r="J7117" s="11">
        <f t="shared" si="669"/>
        <v>2913</v>
      </c>
      <c r="K7117" s="11">
        <f t="shared" si="670"/>
        <v>4482</v>
      </c>
      <c r="L7117" s="11">
        <f t="shared" si="671"/>
        <v>1569</v>
      </c>
      <c r="M7117" t="str">
        <f>VLOOKUP(C7117,[1]!Location_Data[#Data],2,0)</f>
        <v>Garden Grove</v>
      </c>
      <c r="N7117" t="str">
        <f>VLOOKUP(D7117,[1]!Salespeople_Data[#Data],2,0)</f>
        <v>Brian Thomas</v>
      </c>
      <c r="O7117" t="str">
        <f>VLOOKUP(E7117,[1]!Customer_Data[#Data],2,0)</f>
        <v>Peter Warren</v>
      </c>
      <c r="P7117" s="15">
        <f t="shared" si="666"/>
        <v>1</v>
      </c>
      <c r="Q7117">
        <f t="shared" si="667"/>
        <v>8</v>
      </c>
      <c r="R7117">
        <f t="shared" si="668"/>
        <v>2019</v>
      </c>
    </row>
    <row r="7118" spans="1:18" x14ac:dyDescent="0.25">
      <c r="A7118" s="6" t="s">
        <v>8144</v>
      </c>
      <c r="B7118" s="6" t="s">
        <v>925</v>
      </c>
      <c r="C7118" s="6" t="s">
        <v>272</v>
      </c>
      <c r="D7118" s="6" t="s">
        <v>216</v>
      </c>
      <c r="E7118" s="6" t="s">
        <v>644</v>
      </c>
      <c r="F7118" s="10">
        <v>43468</v>
      </c>
      <c r="G7118" s="6">
        <v>2</v>
      </c>
      <c r="H7118" s="11">
        <f>VLOOKUP(B7118,[1]!Product_Data[#Data],4,0)</f>
        <v>136</v>
      </c>
      <c r="I7118" s="11">
        <f>VLOOKUP(B7118,[1]!Product_Data[#Data],3,0)</f>
        <v>72</v>
      </c>
      <c r="J7118" s="11">
        <f t="shared" si="669"/>
        <v>144</v>
      </c>
      <c r="K7118" s="11">
        <f t="shared" si="670"/>
        <v>272</v>
      </c>
      <c r="L7118" s="11">
        <f t="shared" si="671"/>
        <v>128</v>
      </c>
      <c r="M7118" t="str">
        <f>VLOOKUP(C7118,[1]!Location_Data[#Data],2,0)</f>
        <v>Torrance</v>
      </c>
      <c r="N7118" t="str">
        <f>VLOOKUP(D7118,[1]!Salespeople_Data[#Data],2,0)</f>
        <v>Ernest Wagner</v>
      </c>
      <c r="O7118" t="str">
        <f>VLOOKUP(E7118,[1]!Customer_Data[#Data],2,0)</f>
        <v>Billy Evans</v>
      </c>
      <c r="P7118" s="15">
        <f t="shared" si="666"/>
        <v>5</v>
      </c>
      <c r="Q7118">
        <f t="shared" si="667"/>
        <v>1</v>
      </c>
      <c r="R7118">
        <f t="shared" si="668"/>
        <v>2019</v>
      </c>
    </row>
    <row r="7119" spans="1:18" x14ac:dyDescent="0.25">
      <c r="A7119" s="6" t="s">
        <v>8145</v>
      </c>
      <c r="B7119" s="6" t="s">
        <v>168</v>
      </c>
      <c r="C7119" s="6" t="s">
        <v>90</v>
      </c>
      <c r="D7119" s="6" t="s">
        <v>264</v>
      </c>
      <c r="E7119" s="6" t="s">
        <v>907</v>
      </c>
      <c r="F7119" s="10">
        <v>43750</v>
      </c>
      <c r="G7119" s="6">
        <v>1</v>
      </c>
      <c r="H7119" s="11">
        <f>VLOOKUP(B7119,[1]!Product_Data[#Data],4,0)</f>
        <v>112</v>
      </c>
      <c r="I7119" s="11">
        <f>VLOOKUP(B7119,[1]!Product_Data[#Data],3,0)</f>
        <v>90</v>
      </c>
      <c r="J7119" s="11">
        <f t="shared" si="669"/>
        <v>90</v>
      </c>
      <c r="K7119" s="11">
        <f t="shared" si="670"/>
        <v>112</v>
      </c>
      <c r="L7119" s="11">
        <f t="shared" si="671"/>
        <v>22</v>
      </c>
      <c r="M7119" t="str">
        <f>VLOOKUP(C7119,[1]!Location_Data[#Data],2,0)</f>
        <v>Irvine</v>
      </c>
      <c r="N7119" t="str">
        <f>VLOOKUP(D7119,[1]!Salespeople_Data[#Data],2,0)</f>
        <v>Ernest Wheeler</v>
      </c>
      <c r="O7119" t="str">
        <f>VLOOKUP(E7119,[1]!Customer_Data[#Data],2,0)</f>
        <v>Carl Jones</v>
      </c>
      <c r="P7119" s="15">
        <f t="shared" si="666"/>
        <v>7</v>
      </c>
      <c r="Q7119">
        <f t="shared" si="667"/>
        <v>10</v>
      </c>
      <c r="R7119">
        <f t="shared" si="668"/>
        <v>2019</v>
      </c>
    </row>
    <row r="7120" spans="1:18" x14ac:dyDescent="0.25">
      <c r="A7120" s="6" t="s">
        <v>8146</v>
      </c>
      <c r="B7120" s="6" t="s">
        <v>435</v>
      </c>
      <c r="C7120" s="6" t="s">
        <v>14</v>
      </c>
      <c r="D7120" s="6" t="s">
        <v>91</v>
      </c>
      <c r="E7120" s="6" t="s">
        <v>1911</v>
      </c>
      <c r="F7120" s="10">
        <v>43636</v>
      </c>
      <c r="G7120" s="6">
        <v>4</v>
      </c>
      <c r="H7120" s="11">
        <f>VLOOKUP(B7120,[1]!Product_Data[#Data],4,0)</f>
        <v>2141</v>
      </c>
      <c r="I7120" s="11">
        <f>VLOOKUP(B7120,[1]!Product_Data[#Data],3,0)</f>
        <v>1777</v>
      </c>
      <c r="J7120" s="11">
        <f t="shared" si="669"/>
        <v>7108</v>
      </c>
      <c r="K7120" s="11">
        <f t="shared" si="670"/>
        <v>8564</v>
      </c>
      <c r="L7120" s="11">
        <f t="shared" si="671"/>
        <v>1456</v>
      </c>
      <c r="M7120" t="str">
        <f>VLOOKUP(C7120,[1]!Location_Data[#Data],2,0)</f>
        <v>Santa Clarita</v>
      </c>
      <c r="N7120" t="str">
        <f>VLOOKUP(D7120,[1]!Salespeople_Data[#Data],2,0)</f>
        <v>Howard Gardner</v>
      </c>
      <c r="O7120" t="str">
        <f>VLOOKUP(E7120,[1]!Customer_Data[#Data],2,0)</f>
        <v>Bruce Bowman</v>
      </c>
      <c r="P7120" s="15">
        <f t="shared" si="666"/>
        <v>5</v>
      </c>
      <c r="Q7120">
        <f t="shared" si="667"/>
        <v>6</v>
      </c>
      <c r="R7120">
        <f t="shared" si="668"/>
        <v>2019</v>
      </c>
    </row>
    <row r="7121" spans="1:18" x14ac:dyDescent="0.25">
      <c r="A7121" s="6" t="s">
        <v>8147</v>
      </c>
      <c r="B7121" s="6" t="s">
        <v>400</v>
      </c>
      <c r="C7121" s="6" t="s">
        <v>272</v>
      </c>
      <c r="D7121" s="6" t="s">
        <v>356</v>
      </c>
      <c r="E7121" s="6" t="s">
        <v>11</v>
      </c>
      <c r="F7121" s="10">
        <v>43491</v>
      </c>
      <c r="G7121" s="6">
        <v>3</v>
      </c>
      <c r="H7121" s="11">
        <f>VLOOKUP(B7121,[1]!Product_Data[#Data],4,0)</f>
        <v>886</v>
      </c>
      <c r="I7121" s="11">
        <f>VLOOKUP(B7121,[1]!Product_Data[#Data],3,0)</f>
        <v>478</v>
      </c>
      <c r="J7121" s="11">
        <f t="shared" si="669"/>
        <v>1434</v>
      </c>
      <c r="K7121" s="11">
        <f t="shared" si="670"/>
        <v>2658</v>
      </c>
      <c r="L7121" s="11">
        <f t="shared" si="671"/>
        <v>1224</v>
      </c>
      <c r="M7121" t="str">
        <f>VLOOKUP(C7121,[1]!Location_Data[#Data],2,0)</f>
        <v>Torrance</v>
      </c>
      <c r="N7121" t="str">
        <f>VLOOKUP(D7121,[1]!Salespeople_Data[#Data],2,0)</f>
        <v>Jimmy Young</v>
      </c>
      <c r="O7121" t="str">
        <f>VLOOKUP(E7121,[1]!Customer_Data[#Data],2,0)</f>
        <v>Benjamin Morgan</v>
      </c>
      <c r="P7121" s="15">
        <f t="shared" si="666"/>
        <v>7</v>
      </c>
      <c r="Q7121">
        <f t="shared" si="667"/>
        <v>1</v>
      </c>
      <c r="R7121">
        <f t="shared" si="668"/>
        <v>2019</v>
      </c>
    </row>
    <row r="7122" spans="1:18" x14ac:dyDescent="0.25">
      <c r="A7122" s="6" t="s">
        <v>8148</v>
      </c>
      <c r="B7122" s="6" t="s">
        <v>340</v>
      </c>
      <c r="C7122" s="6" t="s">
        <v>24</v>
      </c>
      <c r="D7122" s="6" t="s">
        <v>35</v>
      </c>
      <c r="E7122" s="6" t="s">
        <v>2544</v>
      </c>
      <c r="F7122" s="10">
        <v>43685</v>
      </c>
      <c r="G7122" s="6">
        <v>1</v>
      </c>
      <c r="H7122" s="11">
        <f>VLOOKUP(B7122,[1]!Product_Data[#Data],4,0)</f>
        <v>1967</v>
      </c>
      <c r="I7122" s="11">
        <f>VLOOKUP(B7122,[1]!Product_Data[#Data],3,0)</f>
        <v>1397</v>
      </c>
      <c r="J7122" s="11">
        <f t="shared" si="669"/>
        <v>1397</v>
      </c>
      <c r="K7122" s="11">
        <f t="shared" si="670"/>
        <v>1967</v>
      </c>
      <c r="L7122" s="11">
        <f t="shared" si="671"/>
        <v>570</v>
      </c>
      <c r="M7122" t="str">
        <f>VLOOKUP(C7122,[1]!Location_Data[#Data],2,0)</f>
        <v>Lancaster</v>
      </c>
      <c r="N7122" t="str">
        <f>VLOOKUP(D7122,[1]!Salespeople_Data[#Data],2,0)</f>
        <v>Charles Harper</v>
      </c>
      <c r="O7122" t="str">
        <f>VLOOKUP(E7122,[1]!Customer_Data[#Data],2,0)</f>
        <v>Thomas Gonzales</v>
      </c>
      <c r="P7122" s="15">
        <f t="shared" si="666"/>
        <v>5</v>
      </c>
      <c r="Q7122">
        <f t="shared" si="667"/>
        <v>8</v>
      </c>
      <c r="R7122">
        <f t="shared" si="668"/>
        <v>2019</v>
      </c>
    </row>
    <row r="7123" spans="1:18" x14ac:dyDescent="0.25">
      <c r="A7123" s="6" t="s">
        <v>8149</v>
      </c>
      <c r="B7123" s="6" t="s">
        <v>412</v>
      </c>
      <c r="C7123" s="6" t="s">
        <v>386</v>
      </c>
      <c r="D7123" s="6" t="s">
        <v>225</v>
      </c>
      <c r="E7123" s="6" t="s">
        <v>905</v>
      </c>
      <c r="F7123" s="10">
        <v>43644</v>
      </c>
      <c r="G7123" s="6">
        <v>3</v>
      </c>
      <c r="H7123" s="11">
        <f>VLOOKUP(B7123,[1]!Product_Data[#Data],4,0)</f>
        <v>2396</v>
      </c>
      <c r="I7123" s="11">
        <f>VLOOKUP(B7123,[1]!Product_Data[#Data],3,0)</f>
        <v>1965</v>
      </c>
      <c r="J7123" s="11">
        <f t="shared" si="669"/>
        <v>5895</v>
      </c>
      <c r="K7123" s="11">
        <f t="shared" si="670"/>
        <v>7188</v>
      </c>
      <c r="L7123" s="11">
        <f t="shared" si="671"/>
        <v>1293</v>
      </c>
      <c r="M7123" t="str">
        <f>VLOOKUP(C7123,[1]!Location_Data[#Data],2,0)</f>
        <v>Carlsbad</v>
      </c>
      <c r="N7123" t="str">
        <f>VLOOKUP(D7123,[1]!Salespeople_Data[#Data],2,0)</f>
        <v>Andrew Bowman</v>
      </c>
      <c r="O7123" t="str">
        <f>VLOOKUP(E7123,[1]!Customer_Data[#Data],2,0)</f>
        <v>Clarence Warren</v>
      </c>
      <c r="P7123" s="15">
        <f t="shared" si="666"/>
        <v>6</v>
      </c>
      <c r="Q7123">
        <f t="shared" si="667"/>
        <v>6</v>
      </c>
      <c r="R7123">
        <f t="shared" si="668"/>
        <v>2019</v>
      </c>
    </row>
    <row r="7124" spans="1:18" x14ac:dyDescent="0.25">
      <c r="A7124" s="6" t="s">
        <v>8150</v>
      </c>
      <c r="B7124" s="6" t="s">
        <v>796</v>
      </c>
      <c r="C7124" s="6" t="s">
        <v>380</v>
      </c>
      <c r="D7124" s="6" t="s">
        <v>106</v>
      </c>
      <c r="E7124" s="6" t="s">
        <v>1336</v>
      </c>
      <c r="F7124" s="10">
        <v>43793</v>
      </c>
      <c r="G7124" s="6">
        <v>1</v>
      </c>
      <c r="H7124" s="11">
        <f>VLOOKUP(B7124,[1]!Product_Data[#Data],4,0)</f>
        <v>1103</v>
      </c>
      <c r="I7124" s="11">
        <f>VLOOKUP(B7124,[1]!Product_Data[#Data],3,0)</f>
        <v>838</v>
      </c>
      <c r="J7124" s="11">
        <f t="shared" si="669"/>
        <v>838</v>
      </c>
      <c r="K7124" s="11">
        <f t="shared" si="670"/>
        <v>1103</v>
      </c>
      <c r="L7124" s="11">
        <f t="shared" si="671"/>
        <v>265</v>
      </c>
      <c r="M7124" t="str">
        <f>VLOOKUP(C7124,[1]!Location_Data[#Data],2,0)</f>
        <v>Los Angeles</v>
      </c>
      <c r="N7124" t="str">
        <f>VLOOKUP(D7124,[1]!Salespeople_Data[#Data],2,0)</f>
        <v>Patrick Ruiz</v>
      </c>
      <c r="O7124" t="str">
        <f>VLOOKUP(E7124,[1]!Customer_Data[#Data],2,0)</f>
        <v>Bobby Willis</v>
      </c>
      <c r="P7124" s="15">
        <f t="shared" si="666"/>
        <v>1</v>
      </c>
      <c r="Q7124">
        <f t="shared" si="667"/>
        <v>11</v>
      </c>
      <c r="R7124">
        <f t="shared" si="668"/>
        <v>2019</v>
      </c>
    </row>
    <row r="7125" spans="1:18" x14ac:dyDescent="0.25">
      <c r="A7125" s="6" t="s">
        <v>8151</v>
      </c>
      <c r="B7125" s="6" t="s">
        <v>752</v>
      </c>
      <c r="C7125" s="6" t="s">
        <v>268</v>
      </c>
      <c r="D7125" s="6" t="s">
        <v>10</v>
      </c>
      <c r="E7125" s="6" t="s">
        <v>1839</v>
      </c>
      <c r="F7125" s="10">
        <v>43554</v>
      </c>
      <c r="G7125" s="6">
        <v>4</v>
      </c>
      <c r="H7125" s="11">
        <f>VLOOKUP(B7125,[1]!Product_Data[#Data],4,0)</f>
        <v>95</v>
      </c>
      <c r="I7125" s="11">
        <f>VLOOKUP(B7125,[1]!Product_Data[#Data],3,0)</f>
        <v>61</v>
      </c>
      <c r="J7125" s="11">
        <f t="shared" si="669"/>
        <v>244</v>
      </c>
      <c r="K7125" s="11">
        <f t="shared" si="670"/>
        <v>380</v>
      </c>
      <c r="L7125" s="11">
        <f t="shared" si="671"/>
        <v>136</v>
      </c>
      <c r="M7125" t="str">
        <f>VLOOKUP(C7125,[1]!Location_Data[#Data],2,0)</f>
        <v>Murrieta</v>
      </c>
      <c r="N7125" t="str">
        <f>VLOOKUP(D7125,[1]!Salespeople_Data[#Data],2,0)</f>
        <v>Justin Lynch</v>
      </c>
      <c r="O7125" t="str">
        <f>VLOOKUP(E7125,[1]!Customer_Data[#Data],2,0)</f>
        <v>Jason Duncan</v>
      </c>
      <c r="P7125" s="15">
        <f t="shared" si="666"/>
        <v>7</v>
      </c>
      <c r="Q7125">
        <f t="shared" si="667"/>
        <v>3</v>
      </c>
      <c r="R7125">
        <f t="shared" si="668"/>
        <v>2019</v>
      </c>
    </row>
    <row r="7126" spans="1:18" x14ac:dyDescent="0.25">
      <c r="A7126" s="6" t="s">
        <v>8152</v>
      </c>
      <c r="B7126" s="6" t="s">
        <v>235</v>
      </c>
      <c r="C7126" s="6" t="s">
        <v>90</v>
      </c>
      <c r="D7126" s="6" t="s">
        <v>165</v>
      </c>
      <c r="E7126" s="6" t="s">
        <v>2943</v>
      </c>
      <c r="F7126" s="10">
        <v>43716</v>
      </c>
      <c r="G7126" s="6">
        <v>1</v>
      </c>
      <c r="H7126" s="11">
        <f>VLOOKUP(B7126,[1]!Product_Data[#Data],4,0)</f>
        <v>1887</v>
      </c>
      <c r="I7126" s="11">
        <f>VLOOKUP(B7126,[1]!Product_Data[#Data],3,0)</f>
        <v>1378</v>
      </c>
      <c r="J7126" s="11">
        <f t="shared" si="669"/>
        <v>1378</v>
      </c>
      <c r="K7126" s="11">
        <f t="shared" si="670"/>
        <v>1887</v>
      </c>
      <c r="L7126" s="11">
        <f t="shared" si="671"/>
        <v>509</v>
      </c>
      <c r="M7126" t="str">
        <f>VLOOKUP(C7126,[1]!Location_Data[#Data],2,0)</f>
        <v>Irvine</v>
      </c>
      <c r="N7126" t="str">
        <f>VLOOKUP(D7126,[1]!Salespeople_Data[#Data],2,0)</f>
        <v>Joe Sims</v>
      </c>
      <c r="O7126" t="str">
        <f>VLOOKUP(E7126,[1]!Customer_Data[#Data],2,0)</f>
        <v>Albert Robinson</v>
      </c>
      <c r="P7126" s="15">
        <f t="shared" si="666"/>
        <v>1</v>
      </c>
      <c r="Q7126">
        <f t="shared" si="667"/>
        <v>9</v>
      </c>
      <c r="R7126">
        <f t="shared" si="668"/>
        <v>2019</v>
      </c>
    </row>
    <row r="7127" spans="1:18" x14ac:dyDescent="0.25">
      <c r="A7127" s="6" t="s">
        <v>8153</v>
      </c>
      <c r="B7127" s="6" t="s">
        <v>495</v>
      </c>
      <c r="C7127" s="6" t="s">
        <v>90</v>
      </c>
      <c r="D7127" s="6" t="s">
        <v>15</v>
      </c>
      <c r="E7127" s="6" t="s">
        <v>961</v>
      </c>
      <c r="F7127" s="10">
        <v>43626</v>
      </c>
      <c r="G7127" s="6">
        <v>3</v>
      </c>
      <c r="H7127" s="11">
        <f>VLOOKUP(B7127,[1]!Product_Data[#Data],4,0)</f>
        <v>1467</v>
      </c>
      <c r="I7127" s="11">
        <f>VLOOKUP(B7127,[1]!Product_Data[#Data],3,0)</f>
        <v>807</v>
      </c>
      <c r="J7127" s="11">
        <f t="shared" si="669"/>
        <v>2421</v>
      </c>
      <c r="K7127" s="11">
        <f t="shared" si="670"/>
        <v>4401</v>
      </c>
      <c r="L7127" s="11">
        <f t="shared" si="671"/>
        <v>1980</v>
      </c>
      <c r="M7127" t="str">
        <f>VLOOKUP(C7127,[1]!Location_Data[#Data],2,0)</f>
        <v>Irvine</v>
      </c>
      <c r="N7127" t="str">
        <f>VLOOKUP(D7127,[1]!Salespeople_Data[#Data],2,0)</f>
        <v>Ryan Butler</v>
      </c>
      <c r="O7127" t="str">
        <f>VLOOKUP(E7127,[1]!Customer_Data[#Data],2,0)</f>
        <v>Andrew Fernandez</v>
      </c>
      <c r="P7127" s="15">
        <f t="shared" si="666"/>
        <v>2</v>
      </c>
      <c r="Q7127">
        <f t="shared" si="667"/>
        <v>6</v>
      </c>
      <c r="R7127">
        <f t="shared" si="668"/>
        <v>2019</v>
      </c>
    </row>
    <row r="7128" spans="1:18" x14ac:dyDescent="0.25">
      <c r="A7128" s="6" t="s">
        <v>8154</v>
      </c>
      <c r="B7128" s="6" t="s">
        <v>232</v>
      </c>
      <c r="C7128" s="6" t="s">
        <v>120</v>
      </c>
      <c r="D7128" s="6" t="s">
        <v>30</v>
      </c>
      <c r="E7128" s="6" t="s">
        <v>112</v>
      </c>
      <c r="F7128" s="10">
        <v>43733</v>
      </c>
      <c r="G7128" s="6">
        <v>1</v>
      </c>
      <c r="H7128" s="11">
        <f>VLOOKUP(B7128,[1]!Product_Data[#Data],4,0)</f>
        <v>1119</v>
      </c>
      <c r="I7128" s="11">
        <f>VLOOKUP(B7128,[1]!Product_Data[#Data],3,0)</f>
        <v>683</v>
      </c>
      <c r="J7128" s="11">
        <f t="shared" si="669"/>
        <v>683</v>
      </c>
      <c r="K7128" s="11">
        <f t="shared" si="670"/>
        <v>1119</v>
      </c>
      <c r="L7128" s="11">
        <f t="shared" si="671"/>
        <v>436</v>
      </c>
      <c r="M7128" t="str">
        <f>VLOOKUP(C7128,[1]!Location_Data[#Data],2,0)</f>
        <v>Elk Grove</v>
      </c>
      <c r="N7128" t="str">
        <f>VLOOKUP(D7128,[1]!Salespeople_Data[#Data],2,0)</f>
        <v>Carl Hall</v>
      </c>
      <c r="O7128" t="str">
        <f>VLOOKUP(E7128,[1]!Customer_Data[#Data],2,0)</f>
        <v>Philip Crawford</v>
      </c>
      <c r="P7128" s="15">
        <f t="shared" si="666"/>
        <v>4</v>
      </c>
      <c r="Q7128">
        <f t="shared" si="667"/>
        <v>9</v>
      </c>
      <c r="R7128">
        <f t="shared" si="668"/>
        <v>2019</v>
      </c>
    </row>
    <row r="7129" spans="1:18" x14ac:dyDescent="0.25">
      <c r="A7129" s="6" t="s">
        <v>8155</v>
      </c>
      <c r="B7129" s="6" t="s">
        <v>203</v>
      </c>
      <c r="C7129" s="6" t="s">
        <v>100</v>
      </c>
      <c r="D7129" s="6" t="s">
        <v>75</v>
      </c>
      <c r="E7129" s="6" t="s">
        <v>2817</v>
      </c>
      <c r="F7129" s="10">
        <v>43468</v>
      </c>
      <c r="G7129" s="6">
        <v>2</v>
      </c>
      <c r="H7129" s="11">
        <f>VLOOKUP(B7129,[1]!Product_Data[#Data],4,0)</f>
        <v>1414</v>
      </c>
      <c r="I7129" s="11">
        <f>VLOOKUP(B7129,[1]!Product_Data[#Data],3,0)</f>
        <v>962</v>
      </c>
      <c r="J7129" s="11">
        <f t="shared" si="669"/>
        <v>1924</v>
      </c>
      <c r="K7129" s="11">
        <f t="shared" si="670"/>
        <v>2828</v>
      </c>
      <c r="L7129" s="11">
        <f t="shared" si="671"/>
        <v>904</v>
      </c>
      <c r="M7129" t="str">
        <f>VLOOKUP(C7129,[1]!Location_Data[#Data],2,0)</f>
        <v>Victorville</v>
      </c>
      <c r="N7129" t="str">
        <f>VLOOKUP(D7129,[1]!Salespeople_Data[#Data],2,0)</f>
        <v>Roger Robertson</v>
      </c>
      <c r="O7129" t="str">
        <f>VLOOKUP(E7129,[1]!Customer_Data[#Data],2,0)</f>
        <v>Raymond Spencer</v>
      </c>
      <c r="P7129" s="15">
        <f t="shared" si="666"/>
        <v>5</v>
      </c>
      <c r="Q7129">
        <f t="shared" si="667"/>
        <v>1</v>
      </c>
      <c r="R7129">
        <f t="shared" si="668"/>
        <v>2019</v>
      </c>
    </row>
    <row r="7130" spans="1:18" x14ac:dyDescent="0.25">
      <c r="A7130" s="6" t="s">
        <v>8156</v>
      </c>
      <c r="B7130" s="6" t="s">
        <v>348</v>
      </c>
      <c r="C7130" s="6" t="s">
        <v>182</v>
      </c>
      <c r="D7130" s="6" t="s">
        <v>49</v>
      </c>
      <c r="E7130" s="6" t="s">
        <v>528</v>
      </c>
      <c r="F7130" s="10">
        <v>43650</v>
      </c>
      <c r="G7130" s="6">
        <v>2</v>
      </c>
      <c r="H7130" s="11">
        <f>VLOOKUP(B7130,[1]!Product_Data[#Data],4,0)</f>
        <v>603</v>
      </c>
      <c r="I7130" s="11">
        <f>VLOOKUP(B7130,[1]!Product_Data[#Data],3,0)</f>
        <v>416</v>
      </c>
      <c r="J7130" s="11">
        <f t="shared" si="669"/>
        <v>832</v>
      </c>
      <c r="K7130" s="11">
        <f t="shared" si="670"/>
        <v>1206</v>
      </c>
      <c r="L7130" s="11">
        <f t="shared" si="671"/>
        <v>374</v>
      </c>
      <c r="M7130" t="str">
        <f>VLOOKUP(C7130,[1]!Location_Data[#Data],2,0)</f>
        <v>Vallejo</v>
      </c>
      <c r="N7130" t="str">
        <f>VLOOKUP(D7130,[1]!Salespeople_Data[#Data],2,0)</f>
        <v>Walter Cook</v>
      </c>
      <c r="O7130" t="str">
        <f>VLOOKUP(E7130,[1]!Customer_Data[#Data],2,0)</f>
        <v>Douglas Tucker</v>
      </c>
      <c r="P7130" s="15">
        <f t="shared" si="666"/>
        <v>5</v>
      </c>
      <c r="Q7130">
        <f t="shared" si="667"/>
        <v>7</v>
      </c>
      <c r="R7130">
        <f t="shared" si="668"/>
        <v>2019</v>
      </c>
    </row>
    <row r="7131" spans="1:18" x14ac:dyDescent="0.25">
      <c r="A7131" s="6" t="s">
        <v>8157</v>
      </c>
      <c r="B7131" s="6" t="s">
        <v>69</v>
      </c>
      <c r="C7131" s="6" t="s">
        <v>386</v>
      </c>
      <c r="D7131" s="6" t="s">
        <v>10</v>
      </c>
      <c r="E7131" s="6" t="s">
        <v>669</v>
      </c>
      <c r="F7131" s="10">
        <v>43645</v>
      </c>
      <c r="G7131" s="6">
        <v>1</v>
      </c>
      <c r="H7131" s="11">
        <f>VLOOKUP(B7131,[1]!Product_Data[#Data],4,0)</f>
        <v>1351</v>
      </c>
      <c r="I7131" s="11">
        <f>VLOOKUP(B7131,[1]!Product_Data[#Data],3,0)</f>
        <v>1108</v>
      </c>
      <c r="J7131" s="11">
        <f t="shared" si="669"/>
        <v>1108</v>
      </c>
      <c r="K7131" s="11">
        <f t="shared" si="670"/>
        <v>1351</v>
      </c>
      <c r="L7131" s="11">
        <f t="shared" si="671"/>
        <v>243</v>
      </c>
      <c r="M7131" t="str">
        <f>VLOOKUP(C7131,[1]!Location_Data[#Data],2,0)</f>
        <v>Carlsbad</v>
      </c>
      <c r="N7131" t="str">
        <f>VLOOKUP(D7131,[1]!Salespeople_Data[#Data],2,0)</f>
        <v>Justin Lynch</v>
      </c>
      <c r="O7131" t="str">
        <f>VLOOKUP(E7131,[1]!Customer_Data[#Data],2,0)</f>
        <v>Anthony Torres</v>
      </c>
      <c r="P7131" s="15">
        <f t="shared" si="666"/>
        <v>7</v>
      </c>
      <c r="Q7131">
        <f t="shared" si="667"/>
        <v>6</v>
      </c>
      <c r="R7131">
        <f t="shared" si="668"/>
        <v>2019</v>
      </c>
    </row>
    <row r="7132" spans="1:18" x14ac:dyDescent="0.25">
      <c r="A7132" s="6" t="s">
        <v>8158</v>
      </c>
      <c r="B7132" s="6" t="s">
        <v>457</v>
      </c>
      <c r="C7132" s="6" t="s">
        <v>24</v>
      </c>
      <c r="D7132" s="6" t="s">
        <v>146</v>
      </c>
      <c r="E7132" s="6" t="s">
        <v>192</v>
      </c>
      <c r="F7132" s="10">
        <v>43648</v>
      </c>
      <c r="G7132" s="6">
        <v>4</v>
      </c>
      <c r="H7132" s="11">
        <f>VLOOKUP(B7132,[1]!Product_Data[#Data],4,0)</f>
        <v>947</v>
      </c>
      <c r="I7132" s="11">
        <f>VLOOKUP(B7132,[1]!Product_Data[#Data],3,0)</f>
        <v>786</v>
      </c>
      <c r="J7132" s="11">
        <f t="shared" si="669"/>
        <v>3144</v>
      </c>
      <c r="K7132" s="11">
        <f t="shared" si="670"/>
        <v>3788</v>
      </c>
      <c r="L7132" s="11">
        <f t="shared" si="671"/>
        <v>644</v>
      </c>
      <c r="M7132" t="str">
        <f>VLOOKUP(C7132,[1]!Location_Data[#Data],2,0)</f>
        <v>Lancaster</v>
      </c>
      <c r="N7132" t="str">
        <f>VLOOKUP(D7132,[1]!Salespeople_Data[#Data],2,0)</f>
        <v>Carl Elliott</v>
      </c>
      <c r="O7132" t="str">
        <f>VLOOKUP(E7132,[1]!Customer_Data[#Data],2,0)</f>
        <v>Keith James</v>
      </c>
      <c r="P7132" s="15">
        <f t="shared" si="666"/>
        <v>3</v>
      </c>
      <c r="Q7132">
        <f t="shared" si="667"/>
        <v>7</v>
      </c>
      <c r="R7132">
        <f t="shared" si="668"/>
        <v>2019</v>
      </c>
    </row>
    <row r="7133" spans="1:18" x14ac:dyDescent="0.25">
      <c r="A7133" s="6" t="s">
        <v>8159</v>
      </c>
      <c r="B7133" s="6" t="s">
        <v>352</v>
      </c>
      <c r="C7133" s="6" t="s">
        <v>34</v>
      </c>
      <c r="D7133" s="6" t="s">
        <v>91</v>
      </c>
      <c r="E7133" s="6" t="s">
        <v>681</v>
      </c>
      <c r="F7133" s="10">
        <v>43581</v>
      </c>
      <c r="G7133" s="6">
        <v>2</v>
      </c>
      <c r="H7133" s="11">
        <f>VLOOKUP(B7133,[1]!Product_Data[#Data],4,0)</f>
        <v>203</v>
      </c>
      <c r="I7133" s="11">
        <f>VLOOKUP(B7133,[1]!Product_Data[#Data],3,0)</f>
        <v>154</v>
      </c>
      <c r="J7133" s="11">
        <f t="shared" si="669"/>
        <v>308</v>
      </c>
      <c r="K7133" s="11">
        <f t="shared" si="670"/>
        <v>406</v>
      </c>
      <c r="L7133" s="11">
        <f t="shared" si="671"/>
        <v>98</v>
      </c>
      <c r="M7133" t="str">
        <f>VLOOKUP(C7133,[1]!Location_Data[#Data],2,0)</f>
        <v>Inglewood</v>
      </c>
      <c r="N7133" t="str">
        <f>VLOOKUP(D7133,[1]!Salespeople_Data[#Data],2,0)</f>
        <v>Howard Gardner</v>
      </c>
      <c r="O7133" t="str">
        <f>VLOOKUP(E7133,[1]!Customer_Data[#Data],2,0)</f>
        <v>Benjamin Jacobs</v>
      </c>
      <c r="P7133" s="15">
        <f t="shared" si="666"/>
        <v>6</v>
      </c>
      <c r="Q7133">
        <f t="shared" si="667"/>
        <v>4</v>
      </c>
      <c r="R7133">
        <f t="shared" si="668"/>
        <v>2019</v>
      </c>
    </row>
    <row r="7134" spans="1:18" x14ac:dyDescent="0.25">
      <c r="A7134" s="6" t="s">
        <v>8160</v>
      </c>
      <c r="B7134" s="6" t="s">
        <v>652</v>
      </c>
      <c r="C7134" s="6" t="s">
        <v>519</v>
      </c>
      <c r="D7134" s="6" t="s">
        <v>264</v>
      </c>
      <c r="E7134" s="6" t="s">
        <v>1972</v>
      </c>
      <c r="F7134" s="10">
        <v>43473</v>
      </c>
      <c r="G7134" s="6">
        <v>4</v>
      </c>
      <c r="H7134" s="11">
        <f>VLOOKUP(B7134,[1]!Product_Data[#Data],4,0)</f>
        <v>217</v>
      </c>
      <c r="I7134" s="11">
        <f>VLOOKUP(B7134,[1]!Product_Data[#Data],3,0)</f>
        <v>171</v>
      </c>
      <c r="J7134" s="11">
        <f t="shared" si="669"/>
        <v>684</v>
      </c>
      <c r="K7134" s="11">
        <f t="shared" si="670"/>
        <v>868</v>
      </c>
      <c r="L7134" s="11">
        <f t="shared" si="671"/>
        <v>184</v>
      </c>
      <c r="M7134" t="str">
        <f>VLOOKUP(C7134,[1]!Location_Data[#Data],2,0)</f>
        <v>Anaheim</v>
      </c>
      <c r="N7134" t="str">
        <f>VLOOKUP(D7134,[1]!Salespeople_Data[#Data],2,0)</f>
        <v>Ernest Wheeler</v>
      </c>
      <c r="O7134" t="str">
        <f>VLOOKUP(E7134,[1]!Customer_Data[#Data],2,0)</f>
        <v>Frank Ortiz</v>
      </c>
      <c r="P7134" s="15">
        <f t="shared" si="666"/>
        <v>3</v>
      </c>
      <c r="Q7134">
        <f t="shared" si="667"/>
        <v>1</v>
      </c>
      <c r="R7134">
        <f t="shared" si="668"/>
        <v>2019</v>
      </c>
    </row>
    <row r="7135" spans="1:18" x14ac:dyDescent="0.25">
      <c r="A7135" s="6" t="s">
        <v>8161</v>
      </c>
      <c r="B7135" s="6" t="s">
        <v>560</v>
      </c>
      <c r="C7135" s="6" t="s">
        <v>512</v>
      </c>
      <c r="D7135" s="6" t="s">
        <v>71</v>
      </c>
      <c r="E7135" s="6" t="s">
        <v>1414</v>
      </c>
      <c r="F7135" s="10">
        <v>43589</v>
      </c>
      <c r="G7135" s="6">
        <v>1</v>
      </c>
      <c r="H7135" s="11">
        <f>VLOOKUP(B7135,[1]!Product_Data[#Data],4,0)</f>
        <v>1809</v>
      </c>
      <c r="I7135" s="11">
        <f>VLOOKUP(B7135,[1]!Product_Data[#Data],3,0)</f>
        <v>1067</v>
      </c>
      <c r="J7135" s="11">
        <f t="shared" si="669"/>
        <v>1067</v>
      </c>
      <c r="K7135" s="11">
        <f t="shared" si="670"/>
        <v>1809</v>
      </c>
      <c r="L7135" s="11">
        <f t="shared" si="671"/>
        <v>742</v>
      </c>
      <c r="M7135" t="str">
        <f>VLOOKUP(C7135,[1]!Location_Data[#Data],2,0)</f>
        <v>Long Beach</v>
      </c>
      <c r="N7135" t="str">
        <f>VLOOKUP(D7135,[1]!Salespeople_Data[#Data],2,0)</f>
        <v>Gary Rodriguez</v>
      </c>
      <c r="O7135" t="str">
        <f>VLOOKUP(E7135,[1]!Customer_Data[#Data],2,0)</f>
        <v>Scott Allen</v>
      </c>
      <c r="P7135" s="15">
        <f t="shared" si="666"/>
        <v>7</v>
      </c>
      <c r="Q7135">
        <f t="shared" si="667"/>
        <v>5</v>
      </c>
      <c r="R7135">
        <f t="shared" si="668"/>
        <v>2019</v>
      </c>
    </row>
    <row r="7136" spans="1:18" x14ac:dyDescent="0.25">
      <c r="A7136" s="6" t="s">
        <v>8162</v>
      </c>
      <c r="B7136" s="6" t="s">
        <v>200</v>
      </c>
      <c r="C7136" s="6" t="s">
        <v>392</v>
      </c>
      <c r="D7136" s="6" t="s">
        <v>71</v>
      </c>
      <c r="E7136" s="6" t="s">
        <v>1844</v>
      </c>
      <c r="F7136" s="10">
        <v>43718</v>
      </c>
      <c r="G7136" s="6">
        <v>1</v>
      </c>
      <c r="H7136" s="11">
        <f>VLOOKUP(B7136,[1]!Product_Data[#Data],4,0)</f>
        <v>315</v>
      </c>
      <c r="I7136" s="11">
        <f>VLOOKUP(B7136,[1]!Product_Data[#Data],3,0)</f>
        <v>208</v>
      </c>
      <c r="J7136" s="11">
        <f t="shared" si="669"/>
        <v>208</v>
      </c>
      <c r="K7136" s="11">
        <f t="shared" si="670"/>
        <v>315</v>
      </c>
      <c r="L7136" s="11">
        <f t="shared" si="671"/>
        <v>107</v>
      </c>
      <c r="M7136" t="str">
        <f>VLOOKUP(C7136,[1]!Location_Data[#Data],2,0)</f>
        <v>Visalia</v>
      </c>
      <c r="N7136" t="str">
        <f>VLOOKUP(D7136,[1]!Salespeople_Data[#Data],2,0)</f>
        <v>Gary Rodriguez</v>
      </c>
      <c r="O7136" t="str">
        <f>VLOOKUP(E7136,[1]!Customer_Data[#Data],2,0)</f>
        <v>Phillip Ellis</v>
      </c>
      <c r="P7136" s="15">
        <f t="shared" si="666"/>
        <v>3</v>
      </c>
      <c r="Q7136">
        <f t="shared" si="667"/>
        <v>9</v>
      </c>
      <c r="R7136">
        <f t="shared" si="668"/>
        <v>2019</v>
      </c>
    </row>
    <row r="7137" spans="1:18" x14ac:dyDescent="0.25">
      <c r="A7137" s="6" t="s">
        <v>8163</v>
      </c>
      <c r="B7137" s="6" t="s">
        <v>238</v>
      </c>
      <c r="C7137" s="6" t="s">
        <v>182</v>
      </c>
      <c r="D7137" s="6" t="s">
        <v>239</v>
      </c>
      <c r="E7137" s="6" t="s">
        <v>1418</v>
      </c>
      <c r="F7137" s="10">
        <v>43785</v>
      </c>
      <c r="G7137" s="6">
        <v>1</v>
      </c>
      <c r="H7137" s="11">
        <f>VLOOKUP(B7137,[1]!Product_Data[#Data],4,0)</f>
        <v>871</v>
      </c>
      <c r="I7137" s="11">
        <f>VLOOKUP(B7137,[1]!Product_Data[#Data],3,0)</f>
        <v>540</v>
      </c>
      <c r="J7137" s="11">
        <f t="shared" si="669"/>
        <v>540</v>
      </c>
      <c r="K7137" s="11">
        <f t="shared" si="670"/>
        <v>871</v>
      </c>
      <c r="L7137" s="11">
        <f t="shared" si="671"/>
        <v>331</v>
      </c>
      <c r="M7137" t="str">
        <f>VLOOKUP(C7137,[1]!Location_Data[#Data],2,0)</f>
        <v>Vallejo</v>
      </c>
      <c r="N7137" t="str">
        <f>VLOOKUP(D7137,[1]!Salespeople_Data[#Data],2,0)</f>
        <v>John Reyes</v>
      </c>
      <c r="O7137" t="str">
        <f>VLOOKUP(E7137,[1]!Customer_Data[#Data],2,0)</f>
        <v>Ronald Barnes</v>
      </c>
      <c r="P7137" s="15">
        <f t="shared" si="666"/>
        <v>7</v>
      </c>
      <c r="Q7137">
        <f t="shared" si="667"/>
        <v>11</v>
      </c>
      <c r="R7137">
        <f t="shared" si="668"/>
        <v>2019</v>
      </c>
    </row>
    <row r="7138" spans="1:18" x14ac:dyDescent="0.25">
      <c r="A7138" s="6" t="s">
        <v>8164</v>
      </c>
      <c r="B7138" s="6" t="s">
        <v>181</v>
      </c>
      <c r="C7138" s="6" t="s">
        <v>458</v>
      </c>
      <c r="D7138" s="6" t="s">
        <v>191</v>
      </c>
      <c r="E7138" s="6" t="s">
        <v>781</v>
      </c>
      <c r="F7138" s="10">
        <v>43632</v>
      </c>
      <c r="G7138" s="6">
        <v>3</v>
      </c>
      <c r="H7138" s="11">
        <f>VLOOKUP(B7138,[1]!Product_Data[#Data],4,0)</f>
        <v>1500</v>
      </c>
      <c r="I7138" s="11">
        <f>VLOOKUP(B7138,[1]!Product_Data[#Data],3,0)</f>
        <v>900</v>
      </c>
      <c r="J7138" s="11">
        <f t="shared" si="669"/>
        <v>2700</v>
      </c>
      <c r="K7138" s="11">
        <f t="shared" si="670"/>
        <v>4500</v>
      </c>
      <c r="L7138" s="11">
        <f t="shared" si="671"/>
        <v>1800</v>
      </c>
      <c r="M7138" t="str">
        <f>VLOOKUP(C7138,[1]!Location_Data[#Data],2,0)</f>
        <v>Fontana</v>
      </c>
      <c r="N7138" t="str">
        <f>VLOOKUP(D7138,[1]!Salespeople_Data[#Data],2,0)</f>
        <v>Robert Reed</v>
      </c>
      <c r="O7138" t="str">
        <f>VLOOKUP(E7138,[1]!Customer_Data[#Data],2,0)</f>
        <v>Kenneth Simpson</v>
      </c>
      <c r="P7138" s="15">
        <f t="shared" si="666"/>
        <v>1</v>
      </c>
      <c r="Q7138">
        <f t="shared" si="667"/>
        <v>6</v>
      </c>
      <c r="R7138">
        <f t="shared" si="668"/>
        <v>2019</v>
      </c>
    </row>
    <row r="7139" spans="1:18" x14ac:dyDescent="0.25">
      <c r="A7139" s="6" t="s">
        <v>8165</v>
      </c>
      <c r="B7139" s="6" t="s">
        <v>132</v>
      </c>
      <c r="C7139" s="6" t="s">
        <v>19</v>
      </c>
      <c r="D7139" s="6" t="s">
        <v>53</v>
      </c>
      <c r="E7139" s="6" t="s">
        <v>1403</v>
      </c>
      <c r="F7139" s="10">
        <v>43684</v>
      </c>
      <c r="G7139" s="6">
        <v>3</v>
      </c>
      <c r="H7139" s="11">
        <f>VLOOKUP(B7139,[1]!Product_Data[#Data],4,0)</f>
        <v>2091</v>
      </c>
      <c r="I7139" s="11">
        <f>VLOOKUP(B7139,[1]!Product_Data[#Data],3,0)</f>
        <v>1485</v>
      </c>
      <c r="J7139" s="11">
        <f t="shared" si="669"/>
        <v>4455</v>
      </c>
      <c r="K7139" s="11">
        <f t="shared" si="670"/>
        <v>6273</v>
      </c>
      <c r="L7139" s="11">
        <f t="shared" si="671"/>
        <v>1818</v>
      </c>
      <c r="M7139" t="str">
        <f>VLOOKUP(C7139,[1]!Location_Data[#Data],2,0)</f>
        <v>Berkeley</v>
      </c>
      <c r="N7139" t="str">
        <f>VLOOKUP(D7139,[1]!Salespeople_Data[#Data],2,0)</f>
        <v>Scott Mason</v>
      </c>
      <c r="O7139" t="str">
        <f>VLOOKUP(E7139,[1]!Customer_Data[#Data],2,0)</f>
        <v>Thomas James</v>
      </c>
      <c r="P7139" s="15">
        <f t="shared" si="666"/>
        <v>4</v>
      </c>
      <c r="Q7139">
        <f t="shared" si="667"/>
        <v>8</v>
      </c>
      <c r="R7139">
        <f t="shared" si="668"/>
        <v>2019</v>
      </c>
    </row>
    <row r="7140" spans="1:18" x14ac:dyDescent="0.25">
      <c r="A7140" s="6" t="s">
        <v>8166</v>
      </c>
      <c r="B7140" s="6" t="s">
        <v>263</v>
      </c>
      <c r="C7140" s="6" t="s">
        <v>66</v>
      </c>
      <c r="D7140" s="6" t="s">
        <v>136</v>
      </c>
      <c r="E7140" s="6" t="s">
        <v>221</v>
      </c>
      <c r="F7140" s="10">
        <v>43767</v>
      </c>
      <c r="G7140" s="6">
        <v>1</v>
      </c>
      <c r="H7140" s="11">
        <f>VLOOKUP(B7140,[1]!Product_Data[#Data],4,0)</f>
        <v>378</v>
      </c>
      <c r="I7140" s="11">
        <f>VLOOKUP(B7140,[1]!Product_Data[#Data],3,0)</f>
        <v>291</v>
      </c>
      <c r="J7140" s="11">
        <f t="shared" si="669"/>
        <v>291</v>
      </c>
      <c r="K7140" s="11">
        <f t="shared" si="670"/>
        <v>378</v>
      </c>
      <c r="L7140" s="11">
        <f t="shared" si="671"/>
        <v>87</v>
      </c>
      <c r="M7140" t="str">
        <f>VLOOKUP(C7140,[1]!Location_Data[#Data],2,0)</f>
        <v>Ontario</v>
      </c>
      <c r="N7140" t="str">
        <f>VLOOKUP(D7140,[1]!Salespeople_Data[#Data],2,0)</f>
        <v>Clarence Fox</v>
      </c>
      <c r="O7140" t="str">
        <f>VLOOKUP(E7140,[1]!Customer_Data[#Data],2,0)</f>
        <v>Adam Myers</v>
      </c>
      <c r="P7140" s="15">
        <f t="shared" si="666"/>
        <v>3</v>
      </c>
      <c r="Q7140">
        <f t="shared" si="667"/>
        <v>10</v>
      </c>
      <c r="R7140">
        <f t="shared" si="668"/>
        <v>2019</v>
      </c>
    </row>
    <row r="7141" spans="1:18" x14ac:dyDescent="0.25">
      <c r="A7141" s="6" t="s">
        <v>8167</v>
      </c>
      <c r="B7141" s="6" t="s">
        <v>47</v>
      </c>
      <c r="C7141" s="6" t="s">
        <v>355</v>
      </c>
      <c r="D7141" s="6" t="s">
        <v>25</v>
      </c>
      <c r="E7141" s="6" t="s">
        <v>3193</v>
      </c>
      <c r="F7141" s="10">
        <v>43690</v>
      </c>
      <c r="G7141" s="6">
        <v>1</v>
      </c>
      <c r="H7141" s="11">
        <f>VLOOKUP(B7141,[1]!Product_Data[#Data],4,0)</f>
        <v>1812</v>
      </c>
      <c r="I7141" s="11">
        <f>VLOOKUP(B7141,[1]!Product_Data[#Data],3,0)</f>
        <v>1305</v>
      </c>
      <c r="J7141" s="11">
        <f t="shared" si="669"/>
        <v>1305</v>
      </c>
      <c r="K7141" s="11">
        <f t="shared" si="670"/>
        <v>1812</v>
      </c>
      <c r="L7141" s="11">
        <f t="shared" si="671"/>
        <v>507</v>
      </c>
      <c r="M7141" t="str">
        <f>VLOOKUP(C7141,[1]!Location_Data[#Data],2,0)</f>
        <v>Burbank</v>
      </c>
      <c r="N7141" t="str">
        <f>VLOOKUP(D7141,[1]!Salespeople_Data[#Data],2,0)</f>
        <v>Brian Davis</v>
      </c>
      <c r="O7141" t="str">
        <f>VLOOKUP(E7141,[1]!Customer_Data[#Data],2,0)</f>
        <v>Bruce Hamilton</v>
      </c>
      <c r="P7141" s="15">
        <f t="shared" si="666"/>
        <v>3</v>
      </c>
      <c r="Q7141">
        <f t="shared" si="667"/>
        <v>8</v>
      </c>
      <c r="R7141">
        <f t="shared" si="668"/>
        <v>2019</v>
      </c>
    </row>
    <row r="7142" spans="1:18" x14ac:dyDescent="0.25">
      <c r="A7142" s="6" t="s">
        <v>8168</v>
      </c>
      <c r="B7142" s="6" t="s">
        <v>348</v>
      </c>
      <c r="C7142" s="6" t="s">
        <v>195</v>
      </c>
      <c r="D7142" s="6" t="s">
        <v>212</v>
      </c>
      <c r="E7142" s="6" t="s">
        <v>2657</v>
      </c>
      <c r="F7142" s="10">
        <v>43745</v>
      </c>
      <c r="G7142" s="6">
        <v>1</v>
      </c>
      <c r="H7142" s="11">
        <f>VLOOKUP(B7142,[1]!Product_Data[#Data],4,0)</f>
        <v>603</v>
      </c>
      <c r="I7142" s="11">
        <f>VLOOKUP(B7142,[1]!Product_Data[#Data],3,0)</f>
        <v>416</v>
      </c>
      <c r="J7142" s="11">
        <f t="shared" si="669"/>
        <v>416</v>
      </c>
      <c r="K7142" s="11">
        <f t="shared" si="670"/>
        <v>603</v>
      </c>
      <c r="L7142" s="11">
        <f t="shared" si="671"/>
        <v>187</v>
      </c>
      <c r="M7142" t="str">
        <f>VLOOKUP(C7142,[1]!Location_Data[#Data],2,0)</f>
        <v>Pomona</v>
      </c>
      <c r="N7142" t="str">
        <f>VLOOKUP(D7142,[1]!Salespeople_Data[#Data],2,0)</f>
        <v>Ronald Reed</v>
      </c>
      <c r="O7142" t="str">
        <f>VLOOKUP(E7142,[1]!Customer_Data[#Data],2,0)</f>
        <v>Jonathan Reed</v>
      </c>
      <c r="P7142" s="15">
        <f t="shared" si="666"/>
        <v>2</v>
      </c>
      <c r="Q7142">
        <f t="shared" si="667"/>
        <v>10</v>
      </c>
      <c r="R7142">
        <f t="shared" si="668"/>
        <v>2019</v>
      </c>
    </row>
    <row r="7143" spans="1:18" x14ac:dyDescent="0.25">
      <c r="A7143" s="6" t="s">
        <v>8169</v>
      </c>
      <c r="B7143" s="6" t="s">
        <v>796</v>
      </c>
      <c r="C7143" s="6" t="s">
        <v>174</v>
      </c>
      <c r="D7143" s="6" t="s">
        <v>264</v>
      </c>
      <c r="E7143" s="6" t="s">
        <v>496</v>
      </c>
      <c r="F7143" s="10">
        <v>43603</v>
      </c>
      <c r="G7143" s="6">
        <v>3</v>
      </c>
      <c r="H7143" s="11">
        <f>VLOOKUP(B7143,[1]!Product_Data[#Data],4,0)</f>
        <v>1103</v>
      </c>
      <c r="I7143" s="11">
        <f>VLOOKUP(B7143,[1]!Product_Data[#Data],3,0)</f>
        <v>838</v>
      </c>
      <c r="J7143" s="11">
        <f t="shared" si="669"/>
        <v>2514</v>
      </c>
      <c r="K7143" s="11">
        <f t="shared" si="670"/>
        <v>3309</v>
      </c>
      <c r="L7143" s="11">
        <f t="shared" si="671"/>
        <v>795</v>
      </c>
      <c r="M7143" t="str">
        <f>VLOOKUP(C7143,[1]!Location_Data[#Data],2,0)</f>
        <v>Norwalk</v>
      </c>
      <c r="N7143" t="str">
        <f>VLOOKUP(D7143,[1]!Salespeople_Data[#Data],2,0)</f>
        <v>Ernest Wheeler</v>
      </c>
      <c r="O7143" t="str">
        <f>VLOOKUP(E7143,[1]!Customer_Data[#Data],2,0)</f>
        <v>William Carpenter</v>
      </c>
      <c r="P7143" s="15">
        <f t="shared" si="666"/>
        <v>7</v>
      </c>
      <c r="Q7143">
        <f t="shared" si="667"/>
        <v>5</v>
      </c>
      <c r="R7143">
        <f t="shared" si="668"/>
        <v>2019</v>
      </c>
    </row>
    <row r="7144" spans="1:18" x14ac:dyDescent="0.25">
      <c r="A7144" s="6" t="s">
        <v>8170</v>
      </c>
      <c r="B7144" s="6" t="s">
        <v>289</v>
      </c>
      <c r="C7144" s="6" t="s">
        <v>530</v>
      </c>
      <c r="D7144" s="6" t="s">
        <v>96</v>
      </c>
      <c r="E7144" s="6" t="s">
        <v>517</v>
      </c>
      <c r="F7144" s="10">
        <v>43524</v>
      </c>
      <c r="G7144" s="6">
        <v>2</v>
      </c>
      <c r="H7144" s="11">
        <f>VLOOKUP(B7144,[1]!Product_Data[#Data],4,0)</f>
        <v>368</v>
      </c>
      <c r="I7144" s="11">
        <f>VLOOKUP(B7144,[1]!Product_Data[#Data],3,0)</f>
        <v>294</v>
      </c>
      <c r="J7144" s="11">
        <f t="shared" si="669"/>
        <v>588</v>
      </c>
      <c r="K7144" s="11">
        <f t="shared" si="670"/>
        <v>736</v>
      </c>
      <c r="L7144" s="11">
        <f t="shared" si="671"/>
        <v>148</v>
      </c>
      <c r="M7144" t="str">
        <f>VLOOKUP(C7144,[1]!Location_Data[#Data],2,0)</f>
        <v>San Buenaventura (Ventura)</v>
      </c>
      <c r="N7144" t="str">
        <f>VLOOKUP(D7144,[1]!Salespeople_Data[#Data],2,0)</f>
        <v>Brian Thomas</v>
      </c>
      <c r="O7144" t="str">
        <f>VLOOKUP(E7144,[1]!Customer_Data[#Data],2,0)</f>
        <v>Bruce Porter</v>
      </c>
      <c r="P7144" s="15">
        <f t="shared" si="666"/>
        <v>5</v>
      </c>
      <c r="Q7144">
        <f t="shared" si="667"/>
        <v>2</v>
      </c>
      <c r="R7144">
        <f t="shared" si="668"/>
        <v>2019</v>
      </c>
    </row>
    <row r="7145" spans="1:18" x14ac:dyDescent="0.25">
      <c r="A7145" s="6" t="s">
        <v>8171</v>
      </c>
      <c r="B7145" s="6" t="s">
        <v>330</v>
      </c>
      <c r="C7145" s="6" t="s">
        <v>386</v>
      </c>
      <c r="D7145" s="6" t="s">
        <v>101</v>
      </c>
      <c r="E7145" s="6" t="s">
        <v>317</v>
      </c>
      <c r="F7145" s="10">
        <v>43537</v>
      </c>
      <c r="G7145" s="6">
        <v>2</v>
      </c>
      <c r="H7145" s="11">
        <f>VLOOKUP(B7145,[1]!Product_Data[#Data],4,0)</f>
        <v>1635</v>
      </c>
      <c r="I7145" s="11">
        <f>VLOOKUP(B7145,[1]!Product_Data[#Data],3,0)</f>
        <v>1046</v>
      </c>
      <c r="J7145" s="11">
        <f t="shared" si="669"/>
        <v>2092</v>
      </c>
      <c r="K7145" s="11">
        <f t="shared" si="670"/>
        <v>3270</v>
      </c>
      <c r="L7145" s="11">
        <f t="shared" si="671"/>
        <v>1178</v>
      </c>
      <c r="M7145" t="str">
        <f>VLOOKUP(C7145,[1]!Location_Data[#Data],2,0)</f>
        <v>Carlsbad</v>
      </c>
      <c r="N7145" t="str">
        <f>VLOOKUP(D7145,[1]!Salespeople_Data[#Data],2,0)</f>
        <v>Scott Clark</v>
      </c>
      <c r="O7145" t="str">
        <f>VLOOKUP(E7145,[1]!Customer_Data[#Data],2,0)</f>
        <v>Jimmy Morrison</v>
      </c>
      <c r="P7145" s="15">
        <f t="shared" si="666"/>
        <v>4</v>
      </c>
      <c r="Q7145">
        <f t="shared" si="667"/>
        <v>3</v>
      </c>
      <c r="R7145">
        <f t="shared" si="668"/>
        <v>2019</v>
      </c>
    </row>
    <row r="7146" spans="1:18" x14ac:dyDescent="0.25">
      <c r="A7146" s="6" t="s">
        <v>8172</v>
      </c>
      <c r="B7146" s="6" t="s">
        <v>203</v>
      </c>
      <c r="C7146" s="6" t="s">
        <v>458</v>
      </c>
      <c r="D7146" s="6" t="s">
        <v>91</v>
      </c>
      <c r="E7146" s="6" t="s">
        <v>1163</v>
      </c>
      <c r="F7146" s="10">
        <v>43612</v>
      </c>
      <c r="G7146" s="6">
        <v>4</v>
      </c>
      <c r="H7146" s="11">
        <f>VLOOKUP(B7146,[1]!Product_Data[#Data],4,0)</f>
        <v>1414</v>
      </c>
      <c r="I7146" s="11">
        <f>VLOOKUP(B7146,[1]!Product_Data[#Data],3,0)</f>
        <v>962</v>
      </c>
      <c r="J7146" s="11">
        <f t="shared" si="669"/>
        <v>3848</v>
      </c>
      <c r="K7146" s="11">
        <f t="shared" si="670"/>
        <v>5656</v>
      </c>
      <c r="L7146" s="11">
        <f t="shared" si="671"/>
        <v>1808</v>
      </c>
      <c r="M7146" t="str">
        <f>VLOOKUP(C7146,[1]!Location_Data[#Data],2,0)</f>
        <v>Fontana</v>
      </c>
      <c r="N7146" t="str">
        <f>VLOOKUP(D7146,[1]!Salespeople_Data[#Data],2,0)</f>
        <v>Howard Gardner</v>
      </c>
      <c r="O7146" t="str">
        <f>VLOOKUP(E7146,[1]!Customer_Data[#Data],2,0)</f>
        <v>Randy Simpson</v>
      </c>
      <c r="P7146" s="15">
        <f t="shared" si="666"/>
        <v>2</v>
      </c>
      <c r="Q7146">
        <f t="shared" si="667"/>
        <v>5</v>
      </c>
      <c r="R7146">
        <f t="shared" si="668"/>
        <v>2019</v>
      </c>
    </row>
    <row r="7147" spans="1:18" x14ac:dyDescent="0.25">
      <c r="A7147" s="6" t="s">
        <v>8173</v>
      </c>
      <c r="B7147" s="6" t="s">
        <v>330</v>
      </c>
      <c r="C7147" s="6" t="s">
        <v>380</v>
      </c>
      <c r="D7147" s="6" t="s">
        <v>49</v>
      </c>
      <c r="E7147" s="6" t="s">
        <v>2681</v>
      </c>
      <c r="F7147" s="10">
        <v>43706</v>
      </c>
      <c r="G7147" s="6">
        <v>3</v>
      </c>
      <c r="H7147" s="11">
        <f>VLOOKUP(B7147,[1]!Product_Data[#Data],4,0)</f>
        <v>1635</v>
      </c>
      <c r="I7147" s="11">
        <f>VLOOKUP(B7147,[1]!Product_Data[#Data],3,0)</f>
        <v>1046</v>
      </c>
      <c r="J7147" s="11">
        <f t="shared" si="669"/>
        <v>3138</v>
      </c>
      <c r="K7147" s="11">
        <f t="shared" si="670"/>
        <v>4905</v>
      </c>
      <c r="L7147" s="11">
        <f t="shared" si="671"/>
        <v>1767</v>
      </c>
      <c r="M7147" t="str">
        <f>VLOOKUP(C7147,[1]!Location_Data[#Data],2,0)</f>
        <v>Los Angeles</v>
      </c>
      <c r="N7147" t="str">
        <f>VLOOKUP(D7147,[1]!Salespeople_Data[#Data],2,0)</f>
        <v>Walter Cook</v>
      </c>
      <c r="O7147" t="str">
        <f>VLOOKUP(E7147,[1]!Customer_Data[#Data],2,0)</f>
        <v>Billy Adams</v>
      </c>
      <c r="P7147" s="15">
        <f t="shared" si="666"/>
        <v>5</v>
      </c>
      <c r="Q7147">
        <f t="shared" si="667"/>
        <v>8</v>
      </c>
      <c r="R7147">
        <f t="shared" si="668"/>
        <v>2019</v>
      </c>
    </row>
    <row r="7148" spans="1:18" x14ac:dyDescent="0.25">
      <c r="A7148" s="6" t="s">
        <v>8174</v>
      </c>
      <c r="B7148" s="6" t="s">
        <v>139</v>
      </c>
      <c r="C7148" s="6" t="s">
        <v>643</v>
      </c>
      <c r="D7148" s="6" t="s">
        <v>80</v>
      </c>
      <c r="E7148" s="6" t="s">
        <v>989</v>
      </c>
      <c r="F7148" s="10">
        <v>43592</v>
      </c>
      <c r="G7148" s="6">
        <v>1</v>
      </c>
      <c r="H7148" s="11">
        <f>VLOOKUP(B7148,[1]!Product_Data[#Data],4,0)</f>
        <v>817</v>
      </c>
      <c r="I7148" s="11">
        <f>VLOOKUP(B7148,[1]!Product_Data[#Data],3,0)</f>
        <v>409</v>
      </c>
      <c r="J7148" s="11">
        <f t="shared" si="669"/>
        <v>409</v>
      </c>
      <c r="K7148" s="11">
        <f t="shared" si="670"/>
        <v>817</v>
      </c>
      <c r="L7148" s="11">
        <f t="shared" si="671"/>
        <v>408</v>
      </c>
      <c r="M7148" t="str">
        <f>VLOOKUP(C7148,[1]!Location_Data[#Data],2,0)</f>
        <v>Hayward</v>
      </c>
      <c r="N7148" t="str">
        <f>VLOOKUP(D7148,[1]!Salespeople_Data[#Data],2,0)</f>
        <v>Henry Nelson</v>
      </c>
      <c r="O7148" t="str">
        <f>VLOOKUP(E7148,[1]!Customer_Data[#Data],2,0)</f>
        <v>Patrick Hall</v>
      </c>
      <c r="P7148" s="15">
        <f t="shared" si="666"/>
        <v>3</v>
      </c>
      <c r="Q7148">
        <f t="shared" si="667"/>
        <v>5</v>
      </c>
      <c r="R7148">
        <f t="shared" si="668"/>
        <v>2019</v>
      </c>
    </row>
    <row r="7149" spans="1:18" x14ac:dyDescent="0.25">
      <c r="A7149" s="6" t="s">
        <v>8175</v>
      </c>
      <c r="B7149" s="6" t="s">
        <v>457</v>
      </c>
      <c r="C7149" s="6" t="s">
        <v>527</v>
      </c>
      <c r="D7149" s="6" t="s">
        <v>35</v>
      </c>
      <c r="E7149" s="6" t="s">
        <v>1109</v>
      </c>
      <c r="F7149" s="10">
        <v>43689</v>
      </c>
      <c r="G7149" s="6">
        <v>1</v>
      </c>
      <c r="H7149" s="11">
        <f>VLOOKUP(B7149,[1]!Product_Data[#Data],4,0)</f>
        <v>947</v>
      </c>
      <c r="I7149" s="11">
        <f>VLOOKUP(B7149,[1]!Product_Data[#Data],3,0)</f>
        <v>786</v>
      </c>
      <c r="J7149" s="11">
        <f t="shared" si="669"/>
        <v>786</v>
      </c>
      <c r="K7149" s="11">
        <f t="shared" si="670"/>
        <v>947</v>
      </c>
      <c r="L7149" s="11">
        <f t="shared" si="671"/>
        <v>161</v>
      </c>
      <c r="M7149" t="str">
        <f>VLOOKUP(C7149,[1]!Location_Data[#Data],2,0)</f>
        <v>Stockton</v>
      </c>
      <c r="N7149" t="str">
        <f>VLOOKUP(D7149,[1]!Salespeople_Data[#Data],2,0)</f>
        <v>Charles Harper</v>
      </c>
      <c r="O7149" t="str">
        <f>VLOOKUP(E7149,[1]!Customer_Data[#Data],2,0)</f>
        <v>Daniel Fernandez</v>
      </c>
      <c r="P7149" s="15">
        <f t="shared" si="666"/>
        <v>2</v>
      </c>
      <c r="Q7149">
        <f t="shared" si="667"/>
        <v>8</v>
      </c>
      <c r="R7149">
        <f t="shared" si="668"/>
        <v>2019</v>
      </c>
    </row>
    <row r="7150" spans="1:18" x14ac:dyDescent="0.25">
      <c r="A7150" s="6" t="s">
        <v>8176</v>
      </c>
      <c r="B7150" s="6" t="s">
        <v>56</v>
      </c>
      <c r="C7150" s="6" t="s">
        <v>253</v>
      </c>
      <c r="D7150" s="6" t="s">
        <v>35</v>
      </c>
      <c r="E7150" s="6" t="s">
        <v>948</v>
      </c>
      <c r="F7150" s="10">
        <v>43742</v>
      </c>
      <c r="G7150" s="6">
        <v>3</v>
      </c>
      <c r="H7150" s="11">
        <f>VLOOKUP(B7150,[1]!Product_Data[#Data],4,0)</f>
        <v>1848</v>
      </c>
      <c r="I7150" s="11">
        <f>VLOOKUP(B7150,[1]!Product_Data[#Data],3,0)</f>
        <v>1294</v>
      </c>
      <c r="J7150" s="11">
        <f t="shared" si="669"/>
        <v>3882</v>
      </c>
      <c r="K7150" s="11">
        <f t="shared" si="670"/>
        <v>5544</v>
      </c>
      <c r="L7150" s="11">
        <f t="shared" si="671"/>
        <v>1662</v>
      </c>
      <c r="M7150" t="str">
        <f>VLOOKUP(C7150,[1]!Location_Data[#Data],2,0)</f>
        <v>Bakersfield</v>
      </c>
      <c r="N7150" t="str">
        <f>VLOOKUP(D7150,[1]!Salespeople_Data[#Data],2,0)</f>
        <v>Charles Harper</v>
      </c>
      <c r="O7150" t="str">
        <f>VLOOKUP(E7150,[1]!Customer_Data[#Data],2,0)</f>
        <v>Andrew Adams</v>
      </c>
      <c r="P7150" s="15">
        <f t="shared" si="666"/>
        <v>6</v>
      </c>
      <c r="Q7150">
        <f t="shared" si="667"/>
        <v>10</v>
      </c>
      <c r="R7150">
        <f t="shared" si="668"/>
        <v>2019</v>
      </c>
    </row>
    <row r="7151" spans="1:18" x14ac:dyDescent="0.25">
      <c r="A7151" s="6" t="s">
        <v>8177</v>
      </c>
      <c r="B7151" s="6" t="s">
        <v>129</v>
      </c>
      <c r="C7151" s="6" t="s">
        <v>204</v>
      </c>
      <c r="D7151" s="6" t="s">
        <v>63</v>
      </c>
      <c r="E7151" s="6" t="s">
        <v>2580</v>
      </c>
      <c r="F7151" s="10">
        <v>43565</v>
      </c>
      <c r="G7151" s="6">
        <v>4</v>
      </c>
      <c r="H7151" s="11">
        <f>VLOOKUP(B7151,[1]!Product_Data[#Data],4,0)</f>
        <v>127</v>
      </c>
      <c r="I7151" s="11">
        <f>VLOOKUP(B7151,[1]!Product_Data[#Data],3,0)</f>
        <v>79</v>
      </c>
      <c r="J7151" s="11">
        <f t="shared" si="669"/>
        <v>316</v>
      </c>
      <c r="K7151" s="11">
        <f t="shared" si="670"/>
        <v>508</v>
      </c>
      <c r="L7151" s="11">
        <f t="shared" si="671"/>
        <v>192</v>
      </c>
      <c r="M7151" t="str">
        <f>VLOOKUP(C7151,[1]!Location_Data[#Data],2,0)</f>
        <v>Corona</v>
      </c>
      <c r="N7151" t="str">
        <f>VLOOKUP(D7151,[1]!Salespeople_Data[#Data],2,0)</f>
        <v>Jeremy Mendoza</v>
      </c>
      <c r="O7151" t="str">
        <f>VLOOKUP(E7151,[1]!Customer_Data[#Data],2,0)</f>
        <v>Jerry Barnes</v>
      </c>
      <c r="P7151" s="15">
        <f t="shared" si="666"/>
        <v>4</v>
      </c>
      <c r="Q7151">
        <f t="shared" si="667"/>
        <v>4</v>
      </c>
      <c r="R7151">
        <f t="shared" si="668"/>
        <v>2019</v>
      </c>
    </row>
    <row r="7152" spans="1:18" x14ac:dyDescent="0.25">
      <c r="A7152" s="6" t="s">
        <v>8178</v>
      </c>
      <c r="B7152" s="6" t="s">
        <v>61</v>
      </c>
      <c r="C7152" s="6" t="s">
        <v>52</v>
      </c>
      <c r="D7152" s="6" t="s">
        <v>178</v>
      </c>
      <c r="E7152" s="6" t="s">
        <v>889</v>
      </c>
      <c r="F7152" s="10">
        <v>43732</v>
      </c>
      <c r="G7152" s="6">
        <v>4</v>
      </c>
      <c r="H7152" s="11">
        <f>VLOOKUP(B7152,[1]!Product_Data[#Data],4,0)</f>
        <v>1889</v>
      </c>
      <c r="I7152" s="11">
        <f>VLOOKUP(B7152,[1]!Product_Data[#Data],3,0)</f>
        <v>945</v>
      </c>
      <c r="J7152" s="11">
        <f t="shared" si="669"/>
        <v>3780</v>
      </c>
      <c r="K7152" s="11">
        <f t="shared" si="670"/>
        <v>7556</v>
      </c>
      <c r="L7152" s="11">
        <f t="shared" si="671"/>
        <v>3776</v>
      </c>
      <c r="M7152" t="str">
        <f>VLOOKUP(C7152,[1]!Location_Data[#Data],2,0)</f>
        <v>Pasadena</v>
      </c>
      <c r="N7152" t="str">
        <f>VLOOKUP(D7152,[1]!Salespeople_Data[#Data],2,0)</f>
        <v>Joshua Taylor</v>
      </c>
      <c r="O7152" t="str">
        <f>VLOOKUP(E7152,[1]!Customer_Data[#Data],2,0)</f>
        <v>Joe Bryant</v>
      </c>
      <c r="P7152" s="15">
        <f t="shared" si="666"/>
        <v>3</v>
      </c>
      <c r="Q7152">
        <f t="shared" si="667"/>
        <v>9</v>
      </c>
      <c r="R7152">
        <f t="shared" si="668"/>
        <v>2019</v>
      </c>
    </row>
    <row r="7153" spans="1:18" x14ac:dyDescent="0.25">
      <c r="A7153" s="6" t="s">
        <v>8179</v>
      </c>
      <c r="B7153" s="6" t="s">
        <v>139</v>
      </c>
      <c r="C7153" s="6" t="s">
        <v>276</v>
      </c>
      <c r="D7153" s="6" t="s">
        <v>264</v>
      </c>
      <c r="E7153" s="6" t="s">
        <v>3459</v>
      </c>
      <c r="F7153" s="10">
        <v>43493</v>
      </c>
      <c r="G7153" s="6">
        <v>3</v>
      </c>
      <c r="H7153" s="11">
        <f>VLOOKUP(B7153,[1]!Product_Data[#Data],4,0)</f>
        <v>817</v>
      </c>
      <c r="I7153" s="11">
        <f>VLOOKUP(B7153,[1]!Product_Data[#Data],3,0)</f>
        <v>409</v>
      </c>
      <c r="J7153" s="11">
        <f t="shared" si="669"/>
        <v>1227</v>
      </c>
      <c r="K7153" s="11">
        <f t="shared" si="670"/>
        <v>2451</v>
      </c>
      <c r="L7153" s="11">
        <f t="shared" si="671"/>
        <v>1224</v>
      </c>
      <c r="M7153" t="str">
        <f>VLOOKUP(C7153,[1]!Location_Data[#Data],2,0)</f>
        <v>Orange</v>
      </c>
      <c r="N7153" t="str">
        <f>VLOOKUP(D7153,[1]!Salespeople_Data[#Data],2,0)</f>
        <v>Ernest Wheeler</v>
      </c>
      <c r="O7153" t="str">
        <f>VLOOKUP(E7153,[1]!Customer_Data[#Data],2,0)</f>
        <v>Juan Perez</v>
      </c>
      <c r="P7153" s="15">
        <f t="shared" si="666"/>
        <v>2</v>
      </c>
      <c r="Q7153">
        <f t="shared" si="667"/>
        <v>1</v>
      </c>
      <c r="R7153">
        <f t="shared" si="668"/>
        <v>2019</v>
      </c>
    </row>
    <row r="7154" spans="1:18" x14ac:dyDescent="0.25">
      <c r="A7154" s="6" t="s">
        <v>8180</v>
      </c>
      <c r="B7154" s="6" t="s">
        <v>400</v>
      </c>
      <c r="C7154" s="6" t="s">
        <v>386</v>
      </c>
      <c r="D7154" s="6" t="s">
        <v>20</v>
      </c>
      <c r="E7154" s="6" t="s">
        <v>608</v>
      </c>
      <c r="F7154" s="10">
        <v>43507</v>
      </c>
      <c r="G7154" s="6">
        <v>2</v>
      </c>
      <c r="H7154" s="11">
        <f>VLOOKUP(B7154,[1]!Product_Data[#Data],4,0)</f>
        <v>886</v>
      </c>
      <c r="I7154" s="11">
        <f>VLOOKUP(B7154,[1]!Product_Data[#Data],3,0)</f>
        <v>478</v>
      </c>
      <c r="J7154" s="11">
        <f t="shared" si="669"/>
        <v>956</v>
      </c>
      <c r="K7154" s="11">
        <f t="shared" si="670"/>
        <v>1772</v>
      </c>
      <c r="L7154" s="11">
        <f t="shared" si="671"/>
        <v>816</v>
      </c>
      <c r="M7154" t="str">
        <f>VLOOKUP(C7154,[1]!Location_Data[#Data],2,0)</f>
        <v>Carlsbad</v>
      </c>
      <c r="N7154" t="str">
        <f>VLOOKUP(D7154,[1]!Salespeople_Data[#Data],2,0)</f>
        <v>Joshua Cook</v>
      </c>
      <c r="O7154" t="str">
        <f>VLOOKUP(E7154,[1]!Customer_Data[#Data],2,0)</f>
        <v>Aaron Mills</v>
      </c>
      <c r="P7154" s="15">
        <f t="shared" si="666"/>
        <v>2</v>
      </c>
      <c r="Q7154">
        <f t="shared" si="667"/>
        <v>2</v>
      </c>
      <c r="R7154">
        <f t="shared" si="668"/>
        <v>2019</v>
      </c>
    </row>
    <row r="7155" spans="1:18" x14ac:dyDescent="0.25">
      <c r="A7155" s="6" t="s">
        <v>8181</v>
      </c>
      <c r="B7155" s="6" t="s">
        <v>155</v>
      </c>
      <c r="C7155" s="6" t="s">
        <v>190</v>
      </c>
      <c r="D7155" s="6" t="s">
        <v>49</v>
      </c>
      <c r="E7155" s="6" t="s">
        <v>433</v>
      </c>
      <c r="F7155" s="10">
        <v>43573</v>
      </c>
      <c r="G7155" s="6">
        <v>1</v>
      </c>
      <c r="H7155" s="11">
        <f>VLOOKUP(B7155,[1]!Product_Data[#Data],4,0)</f>
        <v>1353</v>
      </c>
      <c r="I7155" s="11">
        <f>VLOOKUP(B7155,[1]!Product_Data[#Data],3,0)</f>
        <v>947</v>
      </c>
      <c r="J7155" s="11">
        <f t="shared" si="669"/>
        <v>947</v>
      </c>
      <c r="K7155" s="11">
        <f t="shared" si="670"/>
        <v>1353</v>
      </c>
      <c r="L7155" s="11">
        <f t="shared" si="671"/>
        <v>406</v>
      </c>
      <c r="M7155" t="str">
        <f>VLOOKUP(C7155,[1]!Location_Data[#Data],2,0)</f>
        <v>Oakland</v>
      </c>
      <c r="N7155" t="str">
        <f>VLOOKUP(D7155,[1]!Salespeople_Data[#Data],2,0)</f>
        <v>Walter Cook</v>
      </c>
      <c r="O7155" t="str">
        <f>VLOOKUP(E7155,[1]!Customer_Data[#Data],2,0)</f>
        <v>Thomas Campbell</v>
      </c>
      <c r="P7155" s="15">
        <f t="shared" si="666"/>
        <v>5</v>
      </c>
      <c r="Q7155">
        <f t="shared" si="667"/>
        <v>4</v>
      </c>
      <c r="R7155">
        <f t="shared" si="668"/>
        <v>2019</v>
      </c>
    </row>
    <row r="7156" spans="1:18" x14ac:dyDescent="0.25">
      <c r="A7156" s="6" t="s">
        <v>8182</v>
      </c>
      <c r="B7156" s="6" t="s">
        <v>8</v>
      </c>
      <c r="C7156" s="6" t="s">
        <v>190</v>
      </c>
      <c r="D7156" s="6" t="s">
        <v>71</v>
      </c>
      <c r="E7156" s="6" t="s">
        <v>2676</v>
      </c>
      <c r="F7156" s="10">
        <v>43800</v>
      </c>
      <c r="G7156" s="6">
        <v>1</v>
      </c>
      <c r="H7156" s="11">
        <f>VLOOKUP(B7156,[1]!Product_Data[#Data],4,0)</f>
        <v>1522</v>
      </c>
      <c r="I7156" s="11">
        <f>VLOOKUP(B7156,[1]!Product_Data[#Data],3,0)</f>
        <v>791</v>
      </c>
      <c r="J7156" s="11">
        <f t="shared" si="669"/>
        <v>791</v>
      </c>
      <c r="K7156" s="11">
        <f t="shared" si="670"/>
        <v>1522</v>
      </c>
      <c r="L7156" s="11">
        <f t="shared" si="671"/>
        <v>731</v>
      </c>
      <c r="M7156" t="str">
        <f>VLOOKUP(C7156,[1]!Location_Data[#Data],2,0)</f>
        <v>Oakland</v>
      </c>
      <c r="N7156" t="str">
        <f>VLOOKUP(D7156,[1]!Salespeople_Data[#Data],2,0)</f>
        <v>Gary Rodriguez</v>
      </c>
      <c r="O7156" t="str">
        <f>VLOOKUP(E7156,[1]!Customer_Data[#Data],2,0)</f>
        <v>Billy West</v>
      </c>
      <c r="P7156" s="15">
        <f t="shared" si="666"/>
        <v>1</v>
      </c>
      <c r="Q7156">
        <f t="shared" si="667"/>
        <v>12</v>
      </c>
      <c r="R7156">
        <f t="shared" si="668"/>
        <v>2019</v>
      </c>
    </row>
    <row r="7157" spans="1:18" x14ac:dyDescent="0.25">
      <c r="A7157" s="6" t="s">
        <v>8183</v>
      </c>
      <c r="B7157" s="6" t="s">
        <v>194</v>
      </c>
      <c r="C7157" s="6" t="s">
        <v>62</v>
      </c>
      <c r="D7157" s="6" t="s">
        <v>63</v>
      </c>
      <c r="E7157" s="6" t="s">
        <v>175</v>
      </c>
      <c r="F7157" s="10">
        <v>43784</v>
      </c>
      <c r="G7157" s="6">
        <v>3</v>
      </c>
      <c r="H7157" s="11">
        <f>VLOOKUP(B7157,[1]!Product_Data[#Data],4,0)</f>
        <v>1278</v>
      </c>
      <c r="I7157" s="11">
        <f>VLOOKUP(B7157,[1]!Product_Data[#Data],3,0)</f>
        <v>665</v>
      </c>
      <c r="J7157" s="11">
        <f t="shared" si="669"/>
        <v>1995</v>
      </c>
      <c r="K7157" s="11">
        <f t="shared" si="670"/>
        <v>3834</v>
      </c>
      <c r="L7157" s="11">
        <f t="shared" si="671"/>
        <v>1839</v>
      </c>
      <c r="M7157" t="str">
        <f>VLOOKUP(C7157,[1]!Location_Data[#Data],2,0)</f>
        <v>Fairfield</v>
      </c>
      <c r="N7157" t="str">
        <f>VLOOKUP(D7157,[1]!Salespeople_Data[#Data],2,0)</f>
        <v>Jeremy Mendoza</v>
      </c>
      <c r="O7157" t="str">
        <f>VLOOKUP(E7157,[1]!Customer_Data[#Data],2,0)</f>
        <v>Bobby Jackson</v>
      </c>
      <c r="P7157" s="15">
        <f t="shared" si="666"/>
        <v>6</v>
      </c>
      <c r="Q7157">
        <f t="shared" si="667"/>
        <v>11</v>
      </c>
      <c r="R7157">
        <f t="shared" si="668"/>
        <v>2019</v>
      </c>
    </row>
    <row r="7158" spans="1:18" x14ac:dyDescent="0.25">
      <c r="A7158" s="6" t="s">
        <v>8184</v>
      </c>
      <c r="B7158" s="6" t="s">
        <v>600</v>
      </c>
      <c r="C7158" s="6" t="s">
        <v>120</v>
      </c>
      <c r="D7158" s="6" t="s">
        <v>356</v>
      </c>
      <c r="E7158" s="6" t="s">
        <v>849</v>
      </c>
      <c r="F7158" s="10">
        <v>43798</v>
      </c>
      <c r="G7158" s="6">
        <v>1</v>
      </c>
      <c r="H7158" s="11">
        <f>VLOOKUP(B7158,[1]!Product_Data[#Data],4,0)</f>
        <v>368</v>
      </c>
      <c r="I7158" s="11">
        <f>VLOOKUP(B7158,[1]!Product_Data[#Data],3,0)</f>
        <v>269</v>
      </c>
      <c r="J7158" s="11">
        <f t="shared" si="669"/>
        <v>269</v>
      </c>
      <c r="K7158" s="11">
        <f t="shared" si="670"/>
        <v>368</v>
      </c>
      <c r="L7158" s="11">
        <f t="shared" si="671"/>
        <v>99</v>
      </c>
      <c r="M7158" t="str">
        <f>VLOOKUP(C7158,[1]!Location_Data[#Data],2,0)</f>
        <v>Elk Grove</v>
      </c>
      <c r="N7158" t="str">
        <f>VLOOKUP(D7158,[1]!Salespeople_Data[#Data],2,0)</f>
        <v>Jimmy Young</v>
      </c>
      <c r="O7158" t="str">
        <f>VLOOKUP(E7158,[1]!Customer_Data[#Data],2,0)</f>
        <v>Eric Ward</v>
      </c>
      <c r="P7158" s="15">
        <f t="shared" si="666"/>
        <v>6</v>
      </c>
      <c r="Q7158">
        <f t="shared" si="667"/>
        <v>11</v>
      </c>
      <c r="R7158">
        <f t="shared" si="668"/>
        <v>2019</v>
      </c>
    </row>
    <row r="7159" spans="1:18" x14ac:dyDescent="0.25">
      <c r="A7159" s="6" t="s">
        <v>8185</v>
      </c>
      <c r="B7159" s="6" t="s">
        <v>263</v>
      </c>
      <c r="C7159" s="6" t="s">
        <v>39</v>
      </c>
      <c r="D7159" s="6" t="s">
        <v>116</v>
      </c>
      <c r="E7159" s="6" t="s">
        <v>1163</v>
      </c>
      <c r="F7159" s="10">
        <v>43538</v>
      </c>
      <c r="G7159" s="6">
        <v>4</v>
      </c>
      <c r="H7159" s="11">
        <f>VLOOKUP(B7159,[1]!Product_Data[#Data],4,0)</f>
        <v>378</v>
      </c>
      <c r="I7159" s="11">
        <f>VLOOKUP(B7159,[1]!Product_Data[#Data],3,0)</f>
        <v>291</v>
      </c>
      <c r="J7159" s="11">
        <f t="shared" si="669"/>
        <v>1164</v>
      </c>
      <c r="K7159" s="11">
        <f t="shared" si="670"/>
        <v>1512</v>
      </c>
      <c r="L7159" s="11">
        <f t="shared" si="671"/>
        <v>348</v>
      </c>
      <c r="M7159" t="str">
        <f>VLOOKUP(C7159,[1]!Location_Data[#Data],2,0)</f>
        <v>Oceanside</v>
      </c>
      <c r="N7159" t="str">
        <f>VLOOKUP(D7159,[1]!Salespeople_Data[#Data],2,0)</f>
        <v>Roger Ramos</v>
      </c>
      <c r="O7159" t="str">
        <f>VLOOKUP(E7159,[1]!Customer_Data[#Data],2,0)</f>
        <v>Randy Simpson</v>
      </c>
      <c r="P7159" s="15">
        <f t="shared" si="666"/>
        <v>5</v>
      </c>
      <c r="Q7159">
        <f t="shared" si="667"/>
        <v>3</v>
      </c>
      <c r="R7159">
        <f t="shared" si="668"/>
        <v>2019</v>
      </c>
    </row>
    <row r="7160" spans="1:18" x14ac:dyDescent="0.25">
      <c r="A7160" s="6" t="s">
        <v>8186</v>
      </c>
      <c r="B7160" s="6" t="s">
        <v>352</v>
      </c>
      <c r="C7160" s="6" t="s">
        <v>596</v>
      </c>
      <c r="D7160" s="6" t="s">
        <v>136</v>
      </c>
      <c r="E7160" s="6" t="s">
        <v>477</v>
      </c>
      <c r="F7160" s="10">
        <v>43571</v>
      </c>
      <c r="G7160" s="6">
        <v>1</v>
      </c>
      <c r="H7160" s="11">
        <f>VLOOKUP(B7160,[1]!Product_Data[#Data],4,0)</f>
        <v>203</v>
      </c>
      <c r="I7160" s="11">
        <f>VLOOKUP(B7160,[1]!Product_Data[#Data],3,0)</f>
        <v>154</v>
      </c>
      <c r="J7160" s="11">
        <f t="shared" si="669"/>
        <v>154</v>
      </c>
      <c r="K7160" s="11">
        <f t="shared" si="670"/>
        <v>203</v>
      </c>
      <c r="L7160" s="11">
        <f t="shared" si="671"/>
        <v>49</v>
      </c>
      <c r="M7160" t="str">
        <f>VLOOKUP(C7160,[1]!Location_Data[#Data],2,0)</f>
        <v>Fremont</v>
      </c>
      <c r="N7160" t="str">
        <f>VLOOKUP(D7160,[1]!Salespeople_Data[#Data],2,0)</f>
        <v>Clarence Fox</v>
      </c>
      <c r="O7160" t="str">
        <f>VLOOKUP(E7160,[1]!Customer_Data[#Data],2,0)</f>
        <v>Joe Coleman</v>
      </c>
      <c r="P7160" s="15">
        <f t="shared" si="666"/>
        <v>3</v>
      </c>
      <c r="Q7160">
        <f t="shared" si="667"/>
        <v>4</v>
      </c>
      <c r="R7160">
        <f t="shared" si="668"/>
        <v>2019</v>
      </c>
    </row>
    <row r="7161" spans="1:18" x14ac:dyDescent="0.25">
      <c r="A7161" s="6" t="s">
        <v>8187</v>
      </c>
      <c r="B7161" s="6" t="s">
        <v>232</v>
      </c>
      <c r="C7161" s="6" t="s">
        <v>490</v>
      </c>
      <c r="D7161" s="6" t="s">
        <v>80</v>
      </c>
      <c r="E7161" s="6" t="s">
        <v>972</v>
      </c>
      <c r="F7161" s="10">
        <v>43699</v>
      </c>
      <c r="G7161" s="6">
        <v>1</v>
      </c>
      <c r="H7161" s="11">
        <f>VLOOKUP(B7161,[1]!Product_Data[#Data],4,0)</f>
        <v>1119</v>
      </c>
      <c r="I7161" s="11">
        <f>VLOOKUP(B7161,[1]!Product_Data[#Data],3,0)</f>
        <v>683</v>
      </c>
      <c r="J7161" s="11">
        <f t="shared" si="669"/>
        <v>683</v>
      </c>
      <c r="K7161" s="11">
        <f t="shared" si="670"/>
        <v>1119</v>
      </c>
      <c r="L7161" s="11">
        <f t="shared" si="671"/>
        <v>436</v>
      </c>
      <c r="M7161" t="str">
        <f>VLOOKUP(C7161,[1]!Location_Data[#Data],2,0)</f>
        <v>Temecula</v>
      </c>
      <c r="N7161" t="str">
        <f>VLOOKUP(D7161,[1]!Salespeople_Data[#Data],2,0)</f>
        <v>Henry Nelson</v>
      </c>
      <c r="O7161" t="str">
        <f>VLOOKUP(E7161,[1]!Customer_Data[#Data],2,0)</f>
        <v>Adam Wheeler</v>
      </c>
      <c r="P7161" s="15">
        <f t="shared" si="666"/>
        <v>5</v>
      </c>
      <c r="Q7161">
        <f t="shared" si="667"/>
        <v>8</v>
      </c>
      <c r="R7161">
        <f t="shared" si="668"/>
        <v>2019</v>
      </c>
    </row>
    <row r="7162" spans="1:18" x14ac:dyDescent="0.25">
      <c r="A7162" s="6" t="s">
        <v>8188</v>
      </c>
      <c r="B7162" s="6" t="s">
        <v>104</v>
      </c>
      <c r="C7162" s="6" t="s">
        <v>731</v>
      </c>
      <c r="D7162" s="6" t="s">
        <v>225</v>
      </c>
      <c r="E7162" s="6" t="s">
        <v>1560</v>
      </c>
      <c r="F7162" s="10">
        <v>43517</v>
      </c>
      <c r="G7162" s="6">
        <v>3</v>
      </c>
      <c r="H7162" s="11">
        <f>VLOOKUP(B7162,[1]!Product_Data[#Data],4,0)</f>
        <v>1671</v>
      </c>
      <c r="I7162" s="11">
        <f>VLOOKUP(B7162,[1]!Product_Data[#Data],3,0)</f>
        <v>1220</v>
      </c>
      <c r="J7162" s="11">
        <f t="shared" si="669"/>
        <v>3660</v>
      </c>
      <c r="K7162" s="11">
        <f t="shared" si="670"/>
        <v>5013</v>
      </c>
      <c r="L7162" s="11">
        <f t="shared" si="671"/>
        <v>1353</v>
      </c>
      <c r="M7162" t="str">
        <f>VLOOKUP(C7162,[1]!Location_Data[#Data],2,0)</f>
        <v>Costa Mesa</v>
      </c>
      <c r="N7162" t="str">
        <f>VLOOKUP(D7162,[1]!Salespeople_Data[#Data],2,0)</f>
        <v>Andrew Bowman</v>
      </c>
      <c r="O7162" t="str">
        <f>VLOOKUP(E7162,[1]!Customer_Data[#Data],2,0)</f>
        <v>Joe Hanson</v>
      </c>
      <c r="P7162" s="15">
        <f t="shared" si="666"/>
        <v>5</v>
      </c>
      <c r="Q7162">
        <f t="shared" si="667"/>
        <v>2</v>
      </c>
      <c r="R7162">
        <f t="shared" si="668"/>
        <v>2019</v>
      </c>
    </row>
    <row r="7163" spans="1:18" x14ac:dyDescent="0.25">
      <c r="A7163" s="6" t="s">
        <v>8189</v>
      </c>
      <c r="B7163" s="6" t="s">
        <v>109</v>
      </c>
      <c r="C7163" s="6" t="s">
        <v>182</v>
      </c>
      <c r="D7163" s="6" t="s">
        <v>359</v>
      </c>
      <c r="E7163" s="6" t="s">
        <v>448</v>
      </c>
      <c r="F7163" s="10">
        <v>43532</v>
      </c>
      <c r="G7163" s="6">
        <v>2</v>
      </c>
      <c r="H7163" s="11">
        <f>VLOOKUP(B7163,[1]!Product_Data[#Data],4,0)</f>
        <v>1783</v>
      </c>
      <c r="I7163" s="11">
        <f>VLOOKUP(B7163,[1]!Product_Data[#Data],3,0)</f>
        <v>1230</v>
      </c>
      <c r="J7163" s="11">
        <f t="shared" si="669"/>
        <v>2460</v>
      </c>
      <c r="K7163" s="11">
        <f t="shared" si="670"/>
        <v>3566</v>
      </c>
      <c r="L7163" s="11">
        <f t="shared" si="671"/>
        <v>1106</v>
      </c>
      <c r="M7163" t="str">
        <f>VLOOKUP(C7163,[1]!Location_Data[#Data],2,0)</f>
        <v>Vallejo</v>
      </c>
      <c r="N7163" t="str">
        <f>VLOOKUP(D7163,[1]!Salespeople_Data[#Data],2,0)</f>
        <v>Eugene Holmes</v>
      </c>
      <c r="O7163" t="str">
        <f>VLOOKUP(E7163,[1]!Customer_Data[#Data],2,0)</f>
        <v>Juan Ramirez</v>
      </c>
      <c r="P7163" s="15">
        <f t="shared" si="666"/>
        <v>6</v>
      </c>
      <c r="Q7163">
        <f t="shared" si="667"/>
        <v>3</v>
      </c>
      <c r="R7163">
        <f t="shared" si="668"/>
        <v>2019</v>
      </c>
    </row>
    <row r="7164" spans="1:18" x14ac:dyDescent="0.25">
      <c r="A7164" s="6" t="s">
        <v>8190</v>
      </c>
      <c r="B7164" s="6" t="s">
        <v>626</v>
      </c>
      <c r="C7164" s="6" t="s">
        <v>286</v>
      </c>
      <c r="D7164" s="6" t="s">
        <v>80</v>
      </c>
      <c r="E7164" s="6" t="s">
        <v>2894</v>
      </c>
      <c r="F7164" s="10">
        <v>43784</v>
      </c>
      <c r="G7164" s="6">
        <v>1</v>
      </c>
      <c r="H7164" s="11">
        <f>VLOOKUP(B7164,[1]!Product_Data[#Data],4,0)</f>
        <v>584</v>
      </c>
      <c r="I7164" s="11">
        <f>VLOOKUP(B7164,[1]!Product_Data[#Data],3,0)</f>
        <v>420</v>
      </c>
      <c r="J7164" s="11">
        <f t="shared" si="669"/>
        <v>420</v>
      </c>
      <c r="K7164" s="11">
        <f t="shared" si="670"/>
        <v>584</v>
      </c>
      <c r="L7164" s="11">
        <f t="shared" si="671"/>
        <v>164</v>
      </c>
      <c r="M7164" t="str">
        <f>VLOOKUP(C7164,[1]!Location_Data[#Data],2,0)</f>
        <v>El Monte</v>
      </c>
      <c r="N7164" t="str">
        <f>VLOOKUP(D7164,[1]!Salespeople_Data[#Data],2,0)</f>
        <v>Henry Nelson</v>
      </c>
      <c r="O7164" t="str">
        <f>VLOOKUP(E7164,[1]!Customer_Data[#Data],2,0)</f>
        <v>Michael Austin</v>
      </c>
      <c r="P7164" s="15">
        <f t="shared" si="666"/>
        <v>6</v>
      </c>
      <c r="Q7164">
        <f t="shared" si="667"/>
        <v>11</v>
      </c>
      <c r="R7164">
        <f t="shared" si="668"/>
        <v>2019</v>
      </c>
    </row>
    <row r="7165" spans="1:18" x14ac:dyDescent="0.25">
      <c r="A7165" s="6" t="s">
        <v>8191</v>
      </c>
      <c r="B7165" s="6" t="s">
        <v>495</v>
      </c>
      <c r="C7165" s="6" t="s">
        <v>110</v>
      </c>
      <c r="D7165" s="6" t="s">
        <v>257</v>
      </c>
      <c r="E7165" s="6" t="s">
        <v>1032</v>
      </c>
      <c r="F7165" s="10">
        <v>43585</v>
      </c>
      <c r="G7165" s="6">
        <v>3</v>
      </c>
      <c r="H7165" s="11">
        <f>VLOOKUP(B7165,[1]!Product_Data[#Data],4,0)</f>
        <v>1467</v>
      </c>
      <c r="I7165" s="11">
        <f>VLOOKUP(B7165,[1]!Product_Data[#Data],3,0)</f>
        <v>807</v>
      </c>
      <c r="J7165" s="11">
        <f t="shared" si="669"/>
        <v>2421</v>
      </c>
      <c r="K7165" s="11">
        <f t="shared" si="670"/>
        <v>4401</v>
      </c>
      <c r="L7165" s="11">
        <f t="shared" si="671"/>
        <v>1980</v>
      </c>
      <c r="M7165" t="str">
        <f>VLOOKUP(C7165,[1]!Location_Data[#Data],2,0)</f>
        <v>Richmond</v>
      </c>
      <c r="N7165" t="str">
        <f>VLOOKUP(D7165,[1]!Salespeople_Data[#Data],2,0)</f>
        <v>Jerry Perry</v>
      </c>
      <c r="O7165" t="str">
        <f>VLOOKUP(E7165,[1]!Customer_Data[#Data],2,0)</f>
        <v>Sean Alexander</v>
      </c>
      <c r="P7165" s="15">
        <f t="shared" si="666"/>
        <v>3</v>
      </c>
      <c r="Q7165">
        <f t="shared" si="667"/>
        <v>4</v>
      </c>
      <c r="R7165">
        <f t="shared" si="668"/>
        <v>2019</v>
      </c>
    </row>
    <row r="7166" spans="1:18" x14ac:dyDescent="0.25">
      <c r="A7166" s="6" t="s">
        <v>8192</v>
      </c>
      <c r="B7166" s="6" t="s">
        <v>23</v>
      </c>
      <c r="C7166" s="6" t="s">
        <v>52</v>
      </c>
      <c r="D7166" s="6" t="s">
        <v>40</v>
      </c>
      <c r="E7166" s="6" t="s">
        <v>2657</v>
      </c>
      <c r="F7166" s="10">
        <v>43690</v>
      </c>
      <c r="G7166" s="6">
        <v>1</v>
      </c>
      <c r="H7166" s="11">
        <f>VLOOKUP(B7166,[1]!Product_Data[#Data],4,0)</f>
        <v>1052</v>
      </c>
      <c r="I7166" s="11">
        <f>VLOOKUP(B7166,[1]!Product_Data[#Data],3,0)</f>
        <v>589</v>
      </c>
      <c r="J7166" s="11">
        <f t="shared" si="669"/>
        <v>589</v>
      </c>
      <c r="K7166" s="11">
        <f t="shared" si="670"/>
        <v>1052</v>
      </c>
      <c r="L7166" s="11">
        <f t="shared" si="671"/>
        <v>463</v>
      </c>
      <c r="M7166" t="str">
        <f>VLOOKUP(C7166,[1]!Location_Data[#Data],2,0)</f>
        <v>Pasadena</v>
      </c>
      <c r="N7166" t="str">
        <f>VLOOKUP(D7166,[1]!Salespeople_Data[#Data],2,0)</f>
        <v>Brian Hansen</v>
      </c>
      <c r="O7166" t="str">
        <f>VLOOKUP(E7166,[1]!Customer_Data[#Data],2,0)</f>
        <v>Jonathan Reed</v>
      </c>
      <c r="P7166" s="15">
        <f t="shared" si="666"/>
        <v>3</v>
      </c>
      <c r="Q7166">
        <f t="shared" si="667"/>
        <v>8</v>
      </c>
      <c r="R7166">
        <f t="shared" si="668"/>
        <v>2019</v>
      </c>
    </row>
    <row r="7167" spans="1:18" x14ac:dyDescent="0.25">
      <c r="A7167" s="6" t="s">
        <v>8193</v>
      </c>
      <c r="B7167" s="6" t="s">
        <v>200</v>
      </c>
      <c r="C7167" s="6" t="s">
        <v>186</v>
      </c>
      <c r="D7167" s="6" t="s">
        <v>159</v>
      </c>
      <c r="E7167" s="6" t="s">
        <v>1774</v>
      </c>
      <c r="F7167" s="10">
        <v>43824</v>
      </c>
      <c r="G7167" s="6">
        <v>2</v>
      </c>
      <c r="H7167" s="11">
        <f>VLOOKUP(B7167,[1]!Product_Data[#Data],4,0)</f>
        <v>315</v>
      </c>
      <c r="I7167" s="11">
        <f>VLOOKUP(B7167,[1]!Product_Data[#Data],3,0)</f>
        <v>208</v>
      </c>
      <c r="J7167" s="11">
        <f t="shared" si="669"/>
        <v>416</v>
      </c>
      <c r="K7167" s="11">
        <f t="shared" si="670"/>
        <v>630</v>
      </c>
      <c r="L7167" s="11">
        <f t="shared" si="671"/>
        <v>214</v>
      </c>
      <c r="M7167" t="str">
        <f>VLOOKUP(C7167,[1]!Location_Data[#Data],2,0)</f>
        <v>Riverside</v>
      </c>
      <c r="N7167" t="str">
        <f>VLOOKUP(D7167,[1]!Salespeople_Data[#Data],2,0)</f>
        <v>Bobby Russell</v>
      </c>
      <c r="O7167" t="str">
        <f>VLOOKUP(E7167,[1]!Customer_Data[#Data],2,0)</f>
        <v>Samuel Stewart</v>
      </c>
      <c r="P7167" s="15">
        <f t="shared" si="666"/>
        <v>4</v>
      </c>
      <c r="Q7167">
        <f t="shared" si="667"/>
        <v>12</v>
      </c>
      <c r="R7167">
        <f t="shared" si="668"/>
        <v>2019</v>
      </c>
    </row>
    <row r="7168" spans="1:18" x14ac:dyDescent="0.25">
      <c r="A7168" s="6" t="s">
        <v>8194</v>
      </c>
      <c r="B7168" s="6" t="s">
        <v>352</v>
      </c>
      <c r="C7168" s="6" t="s">
        <v>24</v>
      </c>
      <c r="D7168" s="6" t="s">
        <v>91</v>
      </c>
      <c r="E7168" s="6" t="s">
        <v>4102</v>
      </c>
      <c r="F7168" s="10">
        <v>43616</v>
      </c>
      <c r="G7168" s="6">
        <v>2</v>
      </c>
      <c r="H7168" s="11">
        <f>VLOOKUP(B7168,[1]!Product_Data[#Data],4,0)</f>
        <v>203</v>
      </c>
      <c r="I7168" s="11">
        <f>VLOOKUP(B7168,[1]!Product_Data[#Data],3,0)</f>
        <v>154</v>
      </c>
      <c r="J7168" s="11">
        <f t="shared" si="669"/>
        <v>308</v>
      </c>
      <c r="K7168" s="11">
        <f t="shared" si="670"/>
        <v>406</v>
      </c>
      <c r="L7168" s="11">
        <f t="shared" si="671"/>
        <v>98</v>
      </c>
      <c r="M7168" t="str">
        <f>VLOOKUP(C7168,[1]!Location_Data[#Data],2,0)</f>
        <v>Lancaster</v>
      </c>
      <c r="N7168" t="str">
        <f>VLOOKUP(D7168,[1]!Salespeople_Data[#Data],2,0)</f>
        <v>Howard Gardner</v>
      </c>
      <c r="O7168" t="str">
        <f>VLOOKUP(E7168,[1]!Customer_Data[#Data],2,0)</f>
        <v>Sean Vasquez</v>
      </c>
      <c r="P7168" s="15">
        <f t="shared" si="666"/>
        <v>6</v>
      </c>
      <c r="Q7168">
        <f t="shared" si="667"/>
        <v>5</v>
      </c>
      <c r="R7168">
        <f t="shared" si="668"/>
        <v>2019</v>
      </c>
    </row>
    <row r="7169" spans="1:18" x14ac:dyDescent="0.25">
      <c r="A7169" s="6" t="s">
        <v>8195</v>
      </c>
      <c r="B7169" s="6" t="s">
        <v>289</v>
      </c>
      <c r="C7169" s="6" t="s">
        <v>386</v>
      </c>
      <c r="D7169" s="6" t="s">
        <v>126</v>
      </c>
      <c r="E7169" s="6" t="s">
        <v>1048</v>
      </c>
      <c r="F7169" s="10">
        <v>43787</v>
      </c>
      <c r="G7169" s="6">
        <v>2</v>
      </c>
      <c r="H7169" s="11">
        <f>VLOOKUP(B7169,[1]!Product_Data[#Data],4,0)</f>
        <v>368</v>
      </c>
      <c r="I7169" s="11">
        <f>VLOOKUP(B7169,[1]!Product_Data[#Data],3,0)</f>
        <v>294</v>
      </c>
      <c r="J7169" s="11">
        <f t="shared" si="669"/>
        <v>588</v>
      </c>
      <c r="K7169" s="11">
        <f t="shared" si="670"/>
        <v>736</v>
      </c>
      <c r="L7169" s="11">
        <f t="shared" si="671"/>
        <v>148</v>
      </c>
      <c r="M7169" t="str">
        <f>VLOOKUP(C7169,[1]!Location_Data[#Data],2,0)</f>
        <v>Carlsbad</v>
      </c>
      <c r="N7169" t="str">
        <f>VLOOKUP(D7169,[1]!Salespeople_Data[#Data],2,0)</f>
        <v>Larry Castillo</v>
      </c>
      <c r="O7169" t="str">
        <f>VLOOKUP(E7169,[1]!Customer_Data[#Data],2,0)</f>
        <v>George Nichols</v>
      </c>
      <c r="P7169" s="15">
        <f t="shared" si="666"/>
        <v>2</v>
      </c>
      <c r="Q7169">
        <f t="shared" si="667"/>
        <v>11</v>
      </c>
      <c r="R7169">
        <f t="shared" si="668"/>
        <v>2019</v>
      </c>
    </row>
    <row r="7170" spans="1:18" x14ac:dyDescent="0.25">
      <c r="A7170" s="6" t="s">
        <v>8196</v>
      </c>
      <c r="B7170" s="6" t="s">
        <v>600</v>
      </c>
      <c r="C7170" s="6" t="s">
        <v>490</v>
      </c>
      <c r="D7170" s="6" t="s">
        <v>80</v>
      </c>
      <c r="E7170" s="6" t="s">
        <v>236</v>
      </c>
      <c r="F7170" s="10">
        <v>43673</v>
      </c>
      <c r="G7170" s="6">
        <v>1</v>
      </c>
      <c r="H7170" s="11">
        <f>VLOOKUP(B7170,[1]!Product_Data[#Data],4,0)</f>
        <v>368</v>
      </c>
      <c r="I7170" s="11">
        <f>VLOOKUP(B7170,[1]!Product_Data[#Data],3,0)</f>
        <v>269</v>
      </c>
      <c r="J7170" s="11">
        <f t="shared" si="669"/>
        <v>269</v>
      </c>
      <c r="K7170" s="11">
        <f t="shared" si="670"/>
        <v>368</v>
      </c>
      <c r="L7170" s="11">
        <f t="shared" si="671"/>
        <v>99</v>
      </c>
      <c r="M7170" t="str">
        <f>VLOOKUP(C7170,[1]!Location_Data[#Data],2,0)</f>
        <v>Temecula</v>
      </c>
      <c r="N7170" t="str">
        <f>VLOOKUP(D7170,[1]!Salespeople_Data[#Data],2,0)</f>
        <v>Henry Nelson</v>
      </c>
      <c r="O7170" t="str">
        <f>VLOOKUP(E7170,[1]!Customer_Data[#Data],2,0)</f>
        <v>Howard Harrison</v>
      </c>
      <c r="P7170" s="15">
        <f t="shared" ref="P7170:P7233" si="672">WEEKDAY(F7170)</f>
        <v>7</v>
      </c>
      <c r="Q7170">
        <f t="shared" ref="Q7170:Q7233" si="673">MONTH(F7170)</f>
        <v>7</v>
      </c>
      <c r="R7170">
        <f t="shared" ref="R7170:R7233" si="674">YEAR(F7170)</f>
        <v>2019</v>
      </c>
    </row>
    <row r="7171" spans="1:18" x14ac:dyDescent="0.25">
      <c r="A7171" s="6" t="s">
        <v>8197</v>
      </c>
      <c r="B7171" s="6" t="s">
        <v>200</v>
      </c>
      <c r="C7171" s="6" t="s">
        <v>512</v>
      </c>
      <c r="D7171" s="6" t="s">
        <v>106</v>
      </c>
      <c r="E7171" s="6" t="s">
        <v>323</v>
      </c>
      <c r="F7171" s="10">
        <v>43764</v>
      </c>
      <c r="G7171" s="6">
        <v>4</v>
      </c>
      <c r="H7171" s="11">
        <f>VLOOKUP(B7171,[1]!Product_Data[#Data],4,0)</f>
        <v>315</v>
      </c>
      <c r="I7171" s="11">
        <f>VLOOKUP(B7171,[1]!Product_Data[#Data],3,0)</f>
        <v>208</v>
      </c>
      <c r="J7171" s="11">
        <f t="shared" ref="J7171:J7234" si="675">PRODUCT(I7171,G7171)</f>
        <v>832</v>
      </c>
      <c r="K7171" s="11">
        <f t="shared" ref="K7171:K7234" si="676">PRODUCT(H7171,G7171)</f>
        <v>1260</v>
      </c>
      <c r="L7171" s="11">
        <f t="shared" ref="L7171:L7234" si="677">K7171-J7171</f>
        <v>428</v>
      </c>
      <c r="M7171" t="str">
        <f>VLOOKUP(C7171,[1]!Location_Data[#Data],2,0)</f>
        <v>Long Beach</v>
      </c>
      <c r="N7171" t="str">
        <f>VLOOKUP(D7171,[1]!Salespeople_Data[#Data],2,0)</f>
        <v>Patrick Ruiz</v>
      </c>
      <c r="O7171" t="str">
        <f>VLOOKUP(E7171,[1]!Customer_Data[#Data],2,0)</f>
        <v>Douglas Franklin</v>
      </c>
      <c r="P7171" s="15">
        <f t="shared" si="672"/>
        <v>7</v>
      </c>
      <c r="Q7171">
        <f t="shared" si="673"/>
        <v>10</v>
      </c>
      <c r="R7171">
        <f t="shared" si="674"/>
        <v>2019</v>
      </c>
    </row>
    <row r="7172" spans="1:18" x14ac:dyDescent="0.25">
      <c r="A7172" s="6" t="s">
        <v>8198</v>
      </c>
      <c r="B7172" s="6" t="s">
        <v>666</v>
      </c>
      <c r="C7172" s="6" t="s">
        <v>276</v>
      </c>
      <c r="D7172" s="6" t="s">
        <v>53</v>
      </c>
      <c r="E7172" s="6" t="s">
        <v>1088</v>
      </c>
      <c r="F7172" s="10">
        <v>43720</v>
      </c>
      <c r="G7172" s="6">
        <v>1</v>
      </c>
      <c r="H7172" s="11">
        <f>VLOOKUP(B7172,[1]!Product_Data[#Data],4,0)</f>
        <v>2241</v>
      </c>
      <c r="I7172" s="11">
        <f>VLOOKUP(B7172,[1]!Product_Data[#Data],3,0)</f>
        <v>1367</v>
      </c>
      <c r="J7172" s="11">
        <f t="shared" si="675"/>
        <v>1367</v>
      </c>
      <c r="K7172" s="11">
        <f t="shared" si="676"/>
        <v>2241</v>
      </c>
      <c r="L7172" s="11">
        <f t="shared" si="677"/>
        <v>874</v>
      </c>
      <c r="M7172" t="str">
        <f>VLOOKUP(C7172,[1]!Location_Data[#Data],2,0)</f>
        <v>Orange</v>
      </c>
      <c r="N7172" t="str">
        <f>VLOOKUP(D7172,[1]!Salespeople_Data[#Data],2,0)</f>
        <v>Scott Mason</v>
      </c>
      <c r="O7172" t="str">
        <f>VLOOKUP(E7172,[1]!Customer_Data[#Data],2,0)</f>
        <v>Anthony Parker</v>
      </c>
      <c r="P7172" s="15">
        <f t="shared" si="672"/>
        <v>5</v>
      </c>
      <c r="Q7172">
        <f t="shared" si="673"/>
        <v>9</v>
      </c>
      <c r="R7172">
        <f t="shared" si="674"/>
        <v>2019</v>
      </c>
    </row>
    <row r="7173" spans="1:18" x14ac:dyDescent="0.25">
      <c r="A7173" s="6" t="s">
        <v>8199</v>
      </c>
      <c r="B7173" s="6" t="s">
        <v>33</v>
      </c>
      <c r="C7173" s="6" t="s">
        <v>145</v>
      </c>
      <c r="D7173" s="6" t="s">
        <v>298</v>
      </c>
      <c r="E7173" s="6" t="s">
        <v>545</v>
      </c>
      <c r="F7173" s="10">
        <v>43605</v>
      </c>
      <c r="G7173" s="6">
        <v>1</v>
      </c>
      <c r="H7173" s="11">
        <f>VLOOKUP(B7173,[1]!Product_Data[#Data],4,0)</f>
        <v>1582</v>
      </c>
      <c r="I7173" s="11">
        <f>VLOOKUP(B7173,[1]!Product_Data[#Data],3,0)</f>
        <v>1234</v>
      </c>
      <c r="J7173" s="11">
        <f t="shared" si="675"/>
        <v>1234</v>
      </c>
      <c r="K7173" s="11">
        <f t="shared" si="676"/>
        <v>1582</v>
      </c>
      <c r="L7173" s="11">
        <f t="shared" si="677"/>
        <v>348</v>
      </c>
      <c r="M7173" t="str">
        <f>VLOOKUP(C7173,[1]!Location_Data[#Data],2,0)</f>
        <v>Santa Maria</v>
      </c>
      <c r="N7173" t="str">
        <f>VLOOKUP(D7173,[1]!Salespeople_Data[#Data],2,0)</f>
        <v>Kenneth Fields</v>
      </c>
      <c r="O7173" t="str">
        <f>VLOOKUP(E7173,[1]!Customer_Data[#Data],2,0)</f>
        <v>Carlos Hunt</v>
      </c>
      <c r="P7173" s="15">
        <f t="shared" si="672"/>
        <v>2</v>
      </c>
      <c r="Q7173">
        <f t="shared" si="673"/>
        <v>5</v>
      </c>
      <c r="R7173">
        <f t="shared" si="674"/>
        <v>2019</v>
      </c>
    </row>
    <row r="7174" spans="1:18" x14ac:dyDescent="0.25">
      <c r="A7174" s="6" t="s">
        <v>8200</v>
      </c>
      <c r="B7174" s="6" t="s">
        <v>8</v>
      </c>
      <c r="C7174" s="6" t="s">
        <v>57</v>
      </c>
      <c r="D7174" s="6" t="s">
        <v>63</v>
      </c>
      <c r="E7174" s="6" t="s">
        <v>21</v>
      </c>
      <c r="F7174" s="10">
        <v>43805</v>
      </c>
      <c r="G7174" s="6">
        <v>1</v>
      </c>
      <c r="H7174" s="11">
        <f>VLOOKUP(B7174,[1]!Product_Data[#Data],4,0)</f>
        <v>1522</v>
      </c>
      <c r="I7174" s="11">
        <f>VLOOKUP(B7174,[1]!Product_Data[#Data],3,0)</f>
        <v>791</v>
      </c>
      <c r="J7174" s="11">
        <f t="shared" si="675"/>
        <v>791</v>
      </c>
      <c r="K7174" s="11">
        <f t="shared" si="676"/>
        <v>1522</v>
      </c>
      <c r="L7174" s="11">
        <f t="shared" si="677"/>
        <v>731</v>
      </c>
      <c r="M7174" t="str">
        <f>VLOOKUP(C7174,[1]!Location_Data[#Data],2,0)</f>
        <v>Thousand Oaks</v>
      </c>
      <c r="N7174" t="str">
        <f>VLOOKUP(D7174,[1]!Salespeople_Data[#Data],2,0)</f>
        <v>Jeremy Mendoza</v>
      </c>
      <c r="O7174" t="str">
        <f>VLOOKUP(E7174,[1]!Customer_Data[#Data],2,0)</f>
        <v>Jesse Graham</v>
      </c>
      <c r="P7174" s="15">
        <f t="shared" si="672"/>
        <v>6</v>
      </c>
      <c r="Q7174">
        <f t="shared" si="673"/>
        <v>12</v>
      </c>
      <c r="R7174">
        <f t="shared" si="674"/>
        <v>2019</v>
      </c>
    </row>
    <row r="7175" spans="1:18" x14ac:dyDescent="0.25">
      <c r="A7175" s="6" t="s">
        <v>8201</v>
      </c>
      <c r="B7175" s="6" t="s">
        <v>256</v>
      </c>
      <c r="C7175" s="6" t="s">
        <v>643</v>
      </c>
      <c r="D7175" s="6" t="s">
        <v>80</v>
      </c>
      <c r="E7175" s="6" t="s">
        <v>31</v>
      </c>
      <c r="F7175" s="10">
        <v>43829</v>
      </c>
      <c r="G7175" s="6">
        <v>4</v>
      </c>
      <c r="H7175" s="11">
        <f>VLOOKUP(B7175,[1]!Product_Data[#Data],4,0)</f>
        <v>596</v>
      </c>
      <c r="I7175" s="11">
        <f>VLOOKUP(B7175,[1]!Product_Data[#Data],3,0)</f>
        <v>358</v>
      </c>
      <c r="J7175" s="11">
        <f t="shared" si="675"/>
        <v>1432</v>
      </c>
      <c r="K7175" s="11">
        <f t="shared" si="676"/>
        <v>2384</v>
      </c>
      <c r="L7175" s="11">
        <f t="shared" si="677"/>
        <v>952</v>
      </c>
      <c r="M7175" t="str">
        <f>VLOOKUP(C7175,[1]!Location_Data[#Data],2,0)</f>
        <v>Hayward</v>
      </c>
      <c r="N7175" t="str">
        <f>VLOOKUP(D7175,[1]!Salespeople_Data[#Data],2,0)</f>
        <v>Henry Nelson</v>
      </c>
      <c r="O7175" t="str">
        <f>VLOOKUP(E7175,[1]!Customer_Data[#Data],2,0)</f>
        <v>Michael Allen</v>
      </c>
      <c r="P7175" s="15">
        <f t="shared" si="672"/>
        <v>2</v>
      </c>
      <c r="Q7175">
        <f t="shared" si="673"/>
        <v>12</v>
      </c>
      <c r="R7175">
        <f t="shared" si="674"/>
        <v>2019</v>
      </c>
    </row>
    <row r="7176" spans="1:18" x14ac:dyDescent="0.25">
      <c r="A7176" s="6" t="s">
        <v>8202</v>
      </c>
      <c r="B7176" s="6" t="s">
        <v>223</v>
      </c>
      <c r="C7176" s="6" t="s">
        <v>57</v>
      </c>
      <c r="D7176" s="6" t="s">
        <v>298</v>
      </c>
      <c r="E7176" s="6" t="s">
        <v>1551</v>
      </c>
      <c r="F7176" s="10">
        <v>43751</v>
      </c>
      <c r="G7176" s="6">
        <v>2</v>
      </c>
      <c r="H7176" s="11">
        <f>VLOOKUP(B7176,[1]!Product_Data[#Data],4,0)</f>
        <v>799</v>
      </c>
      <c r="I7176" s="11">
        <f>VLOOKUP(B7176,[1]!Product_Data[#Data],3,0)</f>
        <v>455</v>
      </c>
      <c r="J7176" s="11">
        <f t="shared" si="675"/>
        <v>910</v>
      </c>
      <c r="K7176" s="11">
        <f t="shared" si="676"/>
        <v>1598</v>
      </c>
      <c r="L7176" s="11">
        <f t="shared" si="677"/>
        <v>688</v>
      </c>
      <c r="M7176" t="str">
        <f>VLOOKUP(C7176,[1]!Location_Data[#Data],2,0)</f>
        <v>Thousand Oaks</v>
      </c>
      <c r="N7176" t="str">
        <f>VLOOKUP(D7176,[1]!Salespeople_Data[#Data],2,0)</f>
        <v>Kenneth Fields</v>
      </c>
      <c r="O7176" t="str">
        <f>VLOOKUP(E7176,[1]!Customer_Data[#Data],2,0)</f>
        <v>Charles Shaw</v>
      </c>
      <c r="P7176" s="15">
        <f t="shared" si="672"/>
        <v>1</v>
      </c>
      <c r="Q7176">
        <f t="shared" si="673"/>
        <v>10</v>
      </c>
      <c r="R7176">
        <f t="shared" si="674"/>
        <v>2019</v>
      </c>
    </row>
    <row r="7177" spans="1:18" x14ac:dyDescent="0.25">
      <c r="A7177" s="6" t="s">
        <v>8203</v>
      </c>
      <c r="B7177" s="6" t="s">
        <v>553</v>
      </c>
      <c r="C7177" s="6" t="s">
        <v>530</v>
      </c>
      <c r="D7177" s="6" t="s">
        <v>298</v>
      </c>
      <c r="E7177" s="6" t="s">
        <v>368</v>
      </c>
      <c r="F7177" s="10">
        <v>43757</v>
      </c>
      <c r="G7177" s="6">
        <v>2</v>
      </c>
      <c r="H7177" s="11">
        <f>VLOOKUP(B7177,[1]!Product_Data[#Data],4,0)</f>
        <v>1798</v>
      </c>
      <c r="I7177" s="11">
        <f>VLOOKUP(B7177,[1]!Product_Data[#Data],3,0)</f>
        <v>971</v>
      </c>
      <c r="J7177" s="11">
        <f t="shared" si="675"/>
        <v>1942</v>
      </c>
      <c r="K7177" s="11">
        <f t="shared" si="676"/>
        <v>3596</v>
      </c>
      <c r="L7177" s="11">
        <f t="shared" si="677"/>
        <v>1654</v>
      </c>
      <c r="M7177" t="str">
        <f>VLOOKUP(C7177,[1]!Location_Data[#Data],2,0)</f>
        <v>San Buenaventura (Ventura)</v>
      </c>
      <c r="N7177" t="str">
        <f>VLOOKUP(D7177,[1]!Salespeople_Data[#Data],2,0)</f>
        <v>Kenneth Fields</v>
      </c>
      <c r="O7177" t="str">
        <f>VLOOKUP(E7177,[1]!Customer_Data[#Data],2,0)</f>
        <v>Wayne Owens</v>
      </c>
      <c r="P7177" s="15">
        <f t="shared" si="672"/>
        <v>7</v>
      </c>
      <c r="Q7177">
        <f t="shared" si="673"/>
        <v>10</v>
      </c>
      <c r="R7177">
        <f t="shared" si="674"/>
        <v>2019</v>
      </c>
    </row>
    <row r="7178" spans="1:18" x14ac:dyDescent="0.25">
      <c r="A7178" s="6" t="s">
        <v>8204</v>
      </c>
      <c r="B7178" s="6" t="s">
        <v>275</v>
      </c>
      <c r="C7178" s="6" t="s">
        <v>331</v>
      </c>
      <c r="D7178" s="6" t="s">
        <v>356</v>
      </c>
      <c r="E7178" s="6" t="s">
        <v>1562</v>
      </c>
      <c r="F7178" s="10">
        <v>43666</v>
      </c>
      <c r="G7178" s="6">
        <v>3</v>
      </c>
      <c r="H7178" s="11">
        <f>VLOOKUP(B7178,[1]!Product_Data[#Data],4,0)</f>
        <v>2353</v>
      </c>
      <c r="I7178" s="11">
        <f>VLOOKUP(B7178,[1]!Product_Data[#Data],3,0)</f>
        <v>1788</v>
      </c>
      <c r="J7178" s="11">
        <f t="shared" si="675"/>
        <v>5364</v>
      </c>
      <c r="K7178" s="11">
        <f t="shared" si="676"/>
        <v>7059</v>
      </c>
      <c r="L7178" s="11">
        <f t="shared" si="677"/>
        <v>1695</v>
      </c>
      <c r="M7178" t="str">
        <f>VLOOKUP(C7178,[1]!Location_Data[#Data],2,0)</f>
        <v>Sunnyvale</v>
      </c>
      <c r="N7178" t="str">
        <f>VLOOKUP(D7178,[1]!Salespeople_Data[#Data],2,0)</f>
        <v>Jimmy Young</v>
      </c>
      <c r="O7178" t="str">
        <f>VLOOKUP(E7178,[1]!Customer_Data[#Data],2,0)</f>
        <v>Samuel Hamilton</v>
      </c>
      <c r="P7178" s="15">
        <f t="shared" si="672"/>
        <v>7</v>
      </c>
      <c r="Q7178">
        <f t="shared" si="673"/>
        <v>7</v>
      </c>
      <c r="R7178">
        <f t="shared" si="674"/>
        <v>2019</v>
      </c>
    </row>
    <row r="7179" spans="1:18" x14ac:dyDescent="0.25">
      <c r="A7179" s="6" t="s">
        <v>8205</v>
      </c>
      <c r="B7179" s="6" t="s">
        <v>479</v>
      </c>
      <c r="C7179" s="6" t="s">
        <v>195</v>
      </c>
      <c r="D7179" s="6" t="s">
        <v>413</v>
      </c>
      <c r="E7179" s="6" t="s">
        <v>856</v>
      </c>
      <c r="F7179" s="10">
        <v>43576</v>
      </c>
      <c r="G7179" s="6">
        <v>1</v>
      </c>
      <c r="H7179" s="11">
        <f>VLOOKUP(B7179,[1]!Product_Data[#Data],4,0)</f>
        <v>123</v>
      </c>
      <c r="I7179" s="11">
        <f>VLOOKUP(B7179,[1]!Product_Data[#Data],3,0)</f>
        <v>84</v>
      </c>
      <c r="J7179" s="11">
        <f t="shared" si="675"/>
        <v>84</v>
      </c>
      <c r="K7179" s="11">
        <f t="shared" si="676"/>
        <v>123</v>
      </c>
      <c r="L7179" s="11">
        <f t="shared" si="677"/>
        <v>39</v>
      </c>
      <c r="M7179" t="str">
        <f>VLOOKUP(C7179,[1]!Location_Data[#Data],2,0)</f>
        <v>Pomona</v>
      </c>
      <c r="N7179" t="str">
        <f>VLOOKUP(D7179,[1]!Salespeople_Data[#Data],2,0)</f>
        <v>Kenneth Bradley</v>
      </c>
      <c r="O7179" t="str">
        <f>VLOOKUP(E7179,[1]!Customer_Data[#Data],2,0)</f>
        <v>Jesse Wells</v>
      </c>
      <c r="P7179" s="15">
        <f t="shared" si="672"/>
        <v>1</v>
      </c>
      <c r="Q7179">
        <f t="shared" si="673"/>
        <v>4</v>
      </c>
      <c r="R7179">
        <f t="shared" si="674"/>
        <v>2019</v>
      </c>
    </row>
    <row r="7180" spans="1:18" x14ac:dyDescent="0.25">
      <c r="A7180" s="6" t="s">
        <v>8206</v>
      </c>
      <c r="B7180" s="6" t="s">
        <v>668</v>
      </c>
      <c r="C7180" s="6" t="s">
        <v>519</v>
      </c>
      <c r="D7180" s="6" t="s">
        <v>239</v>
      </c>
      <c r="E7180" s="6" t="s">
        <v>1613</v>
      </c>
      <c r="F7180" s="10">
        <v>43805</v>
      </c>
      <c r="G7180" s="6">
        <v>1</v>
      </c>
      <c r="H7180" s="11">
        <f>VLOOKUP(B7180,[1]!Product_Data[#Data],4,0)</f>
        <v>181</v>
      </c>
      <c r="I7180" s="11">
        <f>VLOOKUP(B7180,[1]!Product_Data[#Data],3,0)</f>
        <v>130</v>
      </c>
      <c r="J7180" s="11">
        <f t="shared" si="675"/>
        <v>130</v>
      </c>
      <c r="K7180" s="11">
        <f t="shared" si="676"/>
        <v>181</v>
      </c>
      <c r="L7180" s="11">
        <f t="shared" si="677"/>
        <v>51</v>
      </c>
      <c r="M7180" t="str">
        <f>VLOOKUP(C7180,[1]!Location_Data[#Data],2,0)</f>
        <v>Anaheim</v>
      </c>
      <c r="N7180" t="str">
        <f>VLOOKUP(D7180,[1]!Salespeople_Data[#Data],2,0)</f>
        <v>John Reyes</v>
      </c>
      <c r="O7180" t="str">
        <f>VLOOKUP(E7180,[1]!Customer_Data[#Data],2,0)</f>
        <v>Raymond Fields</v>
      </c>
      <c r="P7180" s="15">
        <f t="shared" si="672"/>
        <v>6</v>
      </c>
      <c r="Q7180">
        <f t="shared" si="673"/>
        <v>12</v>
      </c>
      <c r="R7180">
        <f t="shared" si="674"/>
        <v>2019</v>
      </c>
    </row>
    <row r="7181" spans="1:18" x14ac:dyDescent="0.25">
      <c r="A7181" s="6" t="s">
        <v>8207</v>
      </c>
      <c r="B7181" s="6" t="s">
        <v>666</v>
      </c>
      <c r="C7181" s="6" t="s">
        <v>48</v>
      </c>
      <c r="D7181" s="6" t="s">
        <v>146</v>
      </c>
      <c r="E7181" s="6" t="s">
        <v>597</v>
      </c>
      <c r="F7181" s="10">
        <v>43659</v>
      </c>
      <c r="G7181" s="6">
        <v>2</v>
      </c>
      <c r="H7181" s="11">
        <f>VLOOKUP(B7181,[1]!Product_Data[#Data],4,0)</f>
        <v>2241</v>
      </c>
      <c r="I7181" s="11">
        <f>VLOOKUP(B7181,[1]!Product_Data[#Data],3,0)</f>
        <v>1367</v>
      </c>
      <c r="J7181" s="11">
        <f t="shared" si="675"/>
        <v>2734</v>
      </c>
      <c r="K7181" s="11">
        <f t="shared" si="676"/>
        <v>4482</v>
      </c>
      <c r="L7181" s="11">
        <f t="shared" si="677"/>
        <v>1748</v>
      </c>
      <c r="M7181" t="str">
        <f>VLOOKUP(C7181,[1]!Location_Data[#Data],2,0)</f>
        <v>Rialto</v>
      </c>
      <c r="N7181" t="str">
        <f>VLOOKUP(D7181,[1]!Salespeople_Data[#Data],2,0)</f>
        <v>Carl Elliott</v>
      </c>
      <c r="O7181" t="str">
        <f>VLOOKUP(E7181,[1]!Customer_Data[#Data],2,0)</f>
        <v>Antonio Dixon</v>
      </c>
      <c r="P7181" s="15">
        <f t="shared" si="672"/>
        <v>7</v>
      </c>
      <c r="Q7181">
        <f t="shared" si="673"/>
        <v>7</v>
      </c>
      <c r="R7181">
        <f t="shared" si="674"/>
        <v>2019</v>
      </c>
    </row>
    <row r="7182" spans="1:18" x14ac:dyDescent="0.25">
      <c r="A7182" s="6" t="s">
        <v>8208</v>
      </c>
      <c r="B7182" s="6" t="s">
        <v>235</v>
      </c>
      <c r="C7182" s="6" t="s">
        <v>530</v>
      </c>
      <c r="D7182" s="6" t="s">
        <v>359</v>
      </c>
      <c r="E7182" s="6" t="s">
        <v>3073</v>
      </c>
      <c r="F7182" s="10">
        <v>43488</v>
      </c>
      <c r="G7182" s="6">
        <v>1</v>
      </c>
      <c r="H7182" s="11">
        <f>VLOOKUP(B7182,[1]!Product_Data[#Data],4,0)</f>
        <v>1887</v>
      </c>
      <c r="I7182" s="11">
        <f>VLOOKUP(B7182,[1]!Product_Data[#Data],3,0)</f>
        <v>1378</v>
      </c>
      <c r="J7182" s="11">
        <f t="shared" si="675"/>
        <v>1378</v>
      </c>
      <c r="K7182" s="11">
        <f t="shared" si="676"/>
        <v>1887</v>
      </c>
      <c r="L7182" s="11">
        <f t="shared" si="677"/>
        <v>509</v>
      </c>
      <c r="M7182" t="str">
        <f>VLOOKUP(C7182,[1]!Location_Data[#Data],2,0)</f>
        <v>San Buenaventura (Ventura)</v>
      </c>
      <c r="N7182" t="str">
        <f>VLOOKUP(D7182,[1]!Salespeople_Data[#Data],2,0)</f>
        <v>Eugene Holmes</v>
      </c>
      <c r="O7182" t="str">
        <f>VLOOKUP(E7182,[1]!Customer_Data[#Data],2,0)</f>
        <v>Daniel Nguyen</v>
      </c>
      <c r="P7182" s="15">
        <f t="shared" si="672"/>
        <v>4</v>
      </c>
      <c r="Q7182">
        <f t="shared" si="673"/>
        <v>1</v>
      </c>
      <c r="R7182">
        <f t="shared" si="674"/>
        <v>2019</v>
      </c>
    </row>
    <row r="7183" spans="1:18" x14ac:dyDescent="0.25">
      <c r="A7183" s="6" t="s">
        <v>8209</v>
      </c>
      <c r="B7183" s="6" t="s">
        <v>47</v>
      </c>
      <c r="C7183" s="6" t="s">
        <v>519</v>
      </c>
      <c r="D7183" s="6" t="s">
        <v>49</v>
      </c>
      <c r="E7183" s="6" t="s">
        <v>2692</v>
      </c>
      <c r="F7183" s="10">
        <v>43597</v>
      </c>
      <c r="G7183" s="6">
        <v>4</v>
      </c>
      <c r="H7183" s="11">
        <f>VLOOKUP(B7183,[1]!Product_Data[#Data],4,0)</f>
        <v>1812</v>
      </c>
      <c r="I7183" s="11">
        <f>VLOOKUP(B7183,[1]!Product_Data[#Data],3,0)</f>
        <v>1305</v>
      </c>
      <c r="J7183" s="11">
        <f t="shared" si="675"/>
        <v>5220</v>
      </c>
      <c r="K7183" s="11">
        <f t="shared" si="676"/>
        <v>7248</v>
      </c>
      <c r="L7183" s="11">
        <f t="shared" si="677"/>
        <v>2028</v>
      </c>
      <c r="M7183" t="str">
        <f>VLOOKUP(C7183,[1]!Location_Data[#Data],2,0)</f>
        <v>Anaheim</v>
      </c>
      <c r="N7183" t="str">
        <f>VLOOKUP(D7183,[1]!Salespeople_Data[#Data],2,0)</f>
        <v>Walter Cook</v>
      </c>
      <c r="O7183" t="str">
        <f>VLOOKUP(E7183,[1]!Customer_Data[#Data],2,0)</f>
        <v>Fred Howell</v>
      </c>
      <c r="P7183" s="15">
        <f t="shared" si="672"/>
        <v>1</v>
      </c>
      <c r="Q7183">
        <f t="shared" si="673"/>
        <v>5</v>
      </c>
      <c r="R7183">
        <f t="shared" si="674"/>
        <v>2019</v>
      </c>
    </row>
    <row r="7184" spans="1:18" x14ac:dyDescent="0.25">
      <c r="A7184" s="6" t="s">
        <v>8210</v>
      </c>
      <c r="B7184" s="6" t="s">
        <v>83</v>
      </c>
      <c r="C7184" s="6" t="s">
        <v>48</v>
      </c>
      <c r="D7184" s="6" t="s">
        <v>35</v>
      </c>
      <c r="E7184" s="6" t="s">
        <v>2692</v>
      </c>
      <c r="F7184" s="10">
        <v>43777</v>
      </c>
      <c r="G7184" s="6">
        <v>1</v>
      </c>
      <c r="H7184" s="11">
        <f>VLOOKUP(B7184,[1]!Product_Data[#Data],4,0)</f>
        <v>1972</v>
      </c>
      <c r="I7184" s="11">
        <f>VLOOKUP(B7184,[1]!Product_Data[#Data],3,0)</f>
        <v>1321</v>
      </c>
      <c r="J7184" s="11">
        <f t="shared" si="675"/>
        <v>1321</v>
      </c>
      <c r="K7184" s="11">
        <f t="shared" si="676"/>
        <v>1972</v>
      </c>
      <c r="L7184" s="11">
        <f t="shared" si="677"/>
        <v>651</v>
      </c>
      <c r="M7184" t="str">
        <f>VLOOKUP(C7184,[1]!Location_Data[#Data],2,0)</f>
        <v>Rialto</v>
      </c>
      <c r="N7184" t="str">
        <f>VLOOKUP(D7184,[1]!Salespeople_Data[#Data],2,0)</f>
        <v>Charles Harper</v>
      </c>
      <c r="O7184" t="str">
        <f>VLOOKUP(E7184,[1]!Customer_Data[#Data],2,0)</f>
        <v>Fred Howell</v>
      </c>
      <c r="P7184" s="15">
        <f t="shared" si="672"/>
        <v>6</v>
      </c>
      <c r="Q7184">
        <f t="shared" si="673"/>
        <v>11</v>
      </c>
      <c r="R7184">
        <f t="shared" si="674"/>
        <v>2019</v>
      </c>
    </row>
    <row r="7185" spans="1:18" x14ac:dyDescent="0.25">
      <c r="A7185" s="6" t="s">
        <v>8211</v>
      </c>
      <c r="B7185" s="6" t="s">
        <v>289</v>
      </c>
      <c r="C7185" s="6" t="s">
        <v>220</v>
      </c>
      <c r="D7185" s="6" t="s">
        <v>178</v>
      </c>
      <c r="E7185" s="6" t="s">
        <v>192</v>
      </c>
      <c r="F7185" s="10">
        <v>43491</v>
      </c>
      <c r="G7185" s="6">
        <v>1</v>
      </c>
      <c r="H7185" s="11">
        <f>VLOOKUP(B7185,[1]!Product_Data[#Data],4,0)</f>
        <v>368</v>
      </c>
      <c r="I7185" s="11">
        <f>VLOOKUP(B7185,[1]!Product_Data[#Data],3,0)</f>
        <v>294</v>
      </c>
      <c r="J7185" s="11">
        <f t="shared" si="675"/>
        <v>294</v>
      </c>
      <c r="K7185" s="11">
        <f t="shared" si="676"/>
        <v>368</v>
      </c>
      <c r="L7185" s="11">
        <f t="shared" si="677"/>
        <v>74</v>
      </c>
      <c r="M7185" t="str">
        <f>VLOOKUP(C7185,[1]!Location_Data[#Data],2,0)</f>
        <v>Modesto</v>
      </c>
      <c r="N7185" t="str">
        <f>VLOOKUP(D7185,[1]!Salespeople_Data[#Data],2,0)</f>
        <v>Joshua Taylor</v>
      </c>
      <c r="O7185" t="str">
        <f>VLOOKUP(E7185,[1]!Customer_Data[#Data],2,0)</f>
        <v>Keith James</v>
      </c>
      <c r="P7185" s="15">
        <f t="shared" si="672"/>
        <v>7</v>
      </c>
      <c r="Q7185">
        <f t="shared" si="673"/>
        <v>1</v>
      </c>
      <c r="R7185">
        <f t="shared" si="674"/>
        <v>2019</v>
      </c>
    </row>
    <row r="7186" spans="1:18" x14ac:dyDescent="0.25">
      <c r="A7186" s="6" t="s">
        <v>8212</v>
      </c>
      <c r="B7186" s="6" t="s">
        <v>235</v>
      </c>
      <c r="C7186" s="6" t="s">
        <v>249</v>
      </c>
      <c r="D7186" s="6" t="s">
        <v>35</v>
      </c>
      <c r="E7186" s="6" t="s">
        <v>3605</v>
      </c>
      <c r="F7186" s="10">
        <v>43547</v>
      </c>
      <c r="G7186" s="6">
        <v>2</v>
      </c>
      <c r="H7186" s="11">
        <f>VLOOKUP(B7186,[1]!Product_Data[#Data],4,0)</f>
        <v>1887</v>
      </c>
      <c r="I7186" s="11">
        <f>VLOOKUP(B7186,[1]!Product_Data[#Data],3,0)</f>
        <v>1378</v>
      </c>
      <c r="J7186" s="11">
        <f t="shared" si="675"/>
        <v>2756</v>
      </c>
      <c r="K7186" s="11">
        <f t="shared" si="676"/>
        <v>3774</v>
      </c>
      <c r="L7186" s="11">
        <f t="shared" si="677"/>
        <v>1018</v>
      </c>
      <c r="M7186" t="str">
        <f>VLOOKUP(C7186,[1]!Location_Data[#Data],2,0)</f>
        <v>Roseville</v>
      </c>
      <c r="N7186" t="str">
        <f>VLOOKUP(D7186,[1]!Salespeople_Data[#Data],2,0)</f>
        <v>Charles Harper</v>
      </c>
      <c r="O7186" t="str">
        <f>VLOOKUP(E7186,[1]!Customer_Data[#Data],2,0)</f>
        <v>Terry Robinson</v>
      </c>
      <c r="P7186" s="15">
        <f t="shared" si="672"/>
        <v>7</v>
      </c>
      <c r="Q7186">
        <f t="shared" si="673"/>
        <v>3</v>
      </c>
      <c r="R7186">
        <f t="shared" si="674"/>
        <v>2019</v>
      </c>
    </row>
    <row r="7187" spans="1:18" x14ac:dyDescent="0.25">
      <c r="A7187" s="6" t="s">
        <v>8213</v>
      </c>
      <c r="B7187" s="6" t="s">
        <v>38</v>
      </c>
      <c r="C7187" s="6" t="s">
        <v>48</v>
      </c>
      <c r="D7187" s="6" t="s">
        <v>345</v>
      </c>
      <c r="E7187" s="6" t="s">
        <v>2723</v>
      </c>
      <c r="F7187" s="10">
        <v>43509</v>
      </c>
      <c r="G7187" s="6">
        <v>1</v>
      </c>
      <c r="H7187" s="11">
        <f>VLOOKUP(B7187,[1]!Product_Data[#Data],4,0)</f>
        <v>2283</v>
      </c>
      <c r="I7187" s="11">
        <f>VLOOKUP(B7187,[1]!Product_Data[#Data],3,0)</f>
        <v>1484</v>
      </c>
      <c r="J7187" s="11">
        <f t="shared" si="675"/>
        <v>1484</v>
      </c>
      <c r="K7187" s="11">
        <f t="shared" si="676"/>
        <v>2283</v>
      </c>
      <c r="L7187" s="11">
        <f t="shared" si="677"/>
        <v>799</v>
      </c>
      <c r="M7187" t="str">
        <f>VLOOKUP(C7187,[1]!Location_Data[#Data],2,0)</f>
        <v>Rialto</v>
      </c>
      <c r="N7187" t="str">
        <f>VLOOKUP(D7187,[1]!Salespeople_Data[#Data],2,0)</f>
        <v>Larry Marshall</v>
      </c>
      <c r="O7187" t="str">
        <f>VLOOKUP(E7187,[1]!Customer_Data[#Data],2,0)</f>
        <v>Billy Olson</v>
      </c>
      <c r="P7187" s="15">
        <f t="shared" si="672"/>
        <v>4</v>
      </c>
      <c r="Q7187">
        <f t="shared" si="673"/>
        <v>2</v>
      </c>
      <c r="R7187">
        <f t="shared" si="674"/>
        <v>2019</v>
      </c>
    </row>
    <row r="7188" spans="1:18" x14ac:dyDescent="0.25">
      <c r="A7188" s="6" t="s">
        <v>8214</v>
      </c>
      <c r="B7188" s="6" t="s">
        <v>155</v>
      </c>
      <c r="C7188" s="6" t="s">
        <v>450</v>
      </c>
      <c r="D7188" s="6" t="s">
        <v>257</v>
      </c>
      <c r="E7188" s="6" t="s">
        <v>1370</v>
      </c>
      <c r="F7188" s="10">
        <v>43571</v>
      </c>
      <c r="G7188" s="6">
        <v>1</v>
      </c>
      <c r="H7188" s="11">
        <f>VLOOKUP(B7188,[1]!Product_Data[#Data],4,0)</f>
        <v>1353</v>
      </c>
      <c r="I7188" s="11">
        <f>VLOOKUP(B7188,[1]!Product_Data[#Data],3,0)</f>
        <v>947</v>
      </c>
      <c r="J7188" s="11">
        <f t="shared" si="675"/>
        <v>947</v>
      </c>
      <c r="K7188" s="11">
        <f t="shared" si="676"/>
        <v>1353</v>
      </c>
      <c r="L7188" s="11">
        <f t="shared" si="677"/>
        <v>406</v>
      </c>
      <c r="M7188" t="str">
        <f>VLOOKUP(C7188,[1]!Location_Data[#Data],2,0)</f>
        <v>Simi Valley</v>
      </c>
      <c r="N7188" t="str">
        <f>VLOOKUP(D7188,[1]!Salespeople_Data[#Data],2,0)</f>
        <v>Jerry Perry</v>
      </c>
      <c r="O7188" t="str">
        <f>VLOOKUP(E7188,[1]!Customer_Data[#Data],2,0)</f>
        <v>Jason Ross</v>
      </c>
      <c r="P7188" s="15">
        <f t="shared" si="672"/>
        <v>3</v>
      </c>
      <c r="Q7188">
        <f t="shared" si="673"/>
        <v>4</v>
      </c>
      <c r="R7188">
        <f t="shared" si="674"/>
        <v>2019</v>
      </c>
    </row>
    <row r="7189" spans="1:18" x14ac:dyDescent="0.25">
      <c r="A7189" s="6" t="s">
        <v>8215</v>
      </c>
      <c r="B7189" s="6" t="s">
        <v>373</v>
      </c>
      <c r="C7189" s="6" t="s">
        <v>519</v>
      </c>
      <c r="D7189" s="6" t="s">
        <v>63</v>
      </c>
      <c r="E7189" s="6" t="s">
        <v>2580</v>
      </c>
      <c r="F7189" s="10">
        <v>43770</v>
      </c>
      <c r="G7189" s="6">
        <v>3</v>
      </c>
      <c r="H7189" s="11">
        <f>VLOOKUP(B7189,[1]!Product_Data[#Data],4,0)</f>
        <v>2182</v>
      </c>
      <c r="I7189" s="11">
        <f>VLOOKUP(B7189,[1]!Product_Data[#Data],3,0)</f>
        <v>1200</v>
      </c>
      <c r="J7189" s="11">
        <f t="shared" si="675"/>
        <v>3600</v>
      </c>
      <c r="K7189" s="11">
        <f t="shared" si="676"/>
        <v>6546</v>
      </c>
      <c r="L7189" s="11">
        <f t="shared" si="677"/>
        <v>2946</v>
      </c>
      <c r="M7189" t="str">
        <f>VLOOKUP(C7189,[1]!Location_Data[#Data],2,0)</f>
        <v>Anaheim</v>
      </c>
      <c r="N7189" t="str">
        <f>VLOOKUP(D7189,[1]!Salespeople_Data[#Data],2,0)</f>
        <v>Jeremy Mendoza</v>
      </c>
      <c r="O7189" t="str">
        <f>VLOOKUP(E7189,[1]!Customer_Data[#Data],2,0)</f>
        <v>Jerry Barnes</v>
      </c>
      <c r="P7189" s="15">
        <f t="shared" si="672"/>
        <v>6</v>
      </c>
      <c r="Q7189">
        <f t="shared" si="673"/>
        <v>11</v>
      </c>
      <c r="R7189">
        <f t="shared" si="674"/>
        <v>2019</v>
      </c>
    </row>
    <row r="7190" spans="1:18" x14ac:dyDescent="0.25">
      <c r="A7190" s="6" t="s">
        <v>8216</v>
      </c>
      <c r="B7190" s="6" t="s">
        <v>367</v>
      </c>
      <c r="C7190" s="6" t="s">
        <v>302</v>
      </c>
      <c r="D7190" s="6" t="s">
        <v>165</v>
      </c>
      <c r="E7190" s="6" t="s">
        <v>1497</v>
      </c>
      <c r="F7190" s="10">
        <v>43602</v>
      </c>
      <c r="G7190" s="6">
        <v>2</v>
      </c>
      <c r="H7190" s="11">
        <f>VLOOKUP(B7190,[1]!Product_Data[#Data],4,0)</f>
        <v>530</v>
      </c>
      <c r="I7190" s="11">
        <f>VLOOKUP(B7190,[1]!Product_Data[#Data],3,0)</f>
        <v>424</v>
      </c>
      <c r="J7190" s="11">
        <f t="shared" si="675"/>
        <v>848</v>
      </c>
      <c r="K7190" s="11">
        <f t="shared" si="676"/>
        <v>1060</v>
      </c>
      <c r="L7190" s="11">
        <f t="shared" si="677"/>
        <v>212</v>
      </c>
      <c r="M7190" t="str">
        <f>VLOOKUP(C7190,[1]!Location_Data[#Data],2,0)</f>
        <v>Santa Rosa</v>
      </c>
      <c r="N7190" t="str">
        <f>VLOOKUP(D7190,[1]!Salespeople_Data[#Data],2,0)</f>
        <v>Joe Sims</v>
      </c>
      <c r="O7190" t="str">
        <f>VLOOKUP(E7190,[1]!Customer_Data[#Data],2,0)</f>
        <v>Philip Bailey</v>
      </c>
      <c r="P7190" s="15">
        <f t="shared" si="672"/>
        <v>6</v>
      </c>
      <c r="Q7190">
        <f t="shared" si="673"/>
        <v>5</v>
      </c>
      <c r="R7190">
        <f t="shared" si="674"/>
        <v>2019</v>
      </c>
    </row>
    <row r="7191" spans="1:18" x14ac:dyDescent="0.25">
      <c r="A7191" s="6" t="s">
        <v>8217</v>
      </c>
      <c r="B7191" s="6" t="s">
        <v>796</v>
      </c>
      <c r="C7191" s="6" t="s">
        <v>249</v>
      </c>
      <c r="D7191" s="6" t="s">
        <v>359</v>
      </c>
      <c r="E7191" s="6" t="s">
        <v>2607</v>
      </c>
      <c r="F7191" s="10">
        <v>43681</v>
      </c>
      <c r="G7191" s="6">
        <v>1</v>
      </c>
      <c r="H7191" s="11">
        <f>VLOOKUP(B7191,[1]!Product_Data[#Data],4,0)</f>
        <v>1103</v>
      </c>
      <c r="I7191" s="11">
        <f>VLOOKUP(B7191,[1]!Product_Data[#Data],3,0)</f>
        <v>838</v>
      </c>
      <c r="J7191" s="11">
        <f t="shared" si="675"/>
        <v>838</v>
      </c>
      <c r="K7191" s="11">
        <f t="shared" si="676"/>
        <v>1103</v>
      </c>
      <c r="L7191" s="11">
        <f t="shared" si="677"/>
        <v>265</v>
      </c>
      <c r="M7191" t="str">
        <f>VLOOKUP(C7191,[1]!Location_Data[#Data],2,0)</f>
        <v>Roseville</v>
      </c>
      <c r="N7191" t="str">
        <f>VLOOKUP(D7191,[1]!Salespeople_Data[#Data],2,0)</f>
        <v>Eugene Holmes</v>
      </c>
      <c r="O7191" t="str">
        <f>VLOOKUP(E7191,[1]!Customer_Data[#Data],2,0)</f>
        <v>Carlos Young</v>
      </c>
      <c r="P7191" s="15">
        <f t="shared" si="672"/>
        <v>1</v>
      </c>
      <c r="Q7191">
        <f t="shared" si="673"/>
        <v>8</v>
      </c>
      <c r="R7191">
        <f t="shared" si="674"/>
        <v>2019</v>
      </c>
    </row>
    <row r="7192" spans="1:18" x14ac:dyDescent="0.25">
      <c r="A7192" s="6" t="s">
        <v>8218</v>
      </c>
      <c r="B7192" s="6" t="s">
        <v>666</v>
      </c>
      <c r="C7192" s="6" t="s">
        <v>120</v>
      </c>
      <c r="D7192" s="6" t="s">
        <v>40</v>
      </c>
      <c r="E7192" s="6" t="s">
        <v>1588</v>
      </c>
      <c r="F7192" s="10">
        <v>43547</v>
      </c>
      <c r="G7192" s="6">
        <v>1</v>
      </c>
      <c r="H7192" s="11">
        <f>VLOOKUP(B7192,[1]!Product_Data[#Data],4,0)</f>
        <v>2241</v>
      </c>
      <c r="I7192" s="11">
        <f>VLOOKUP(B7192,[1]!Product_Data[#Data],3,0)</f>
        <v>1367</v>
      </c>
      <c r="J7192" s="11">
        <f t="shared" si="675"/>
        <v>1367</v>
      </c>
      <c r="K7192" s="11">
        <f t="shared" si="676"/>
        <v>2241</v>
      </c>
      <c r="L7192" s="11">
        <f t="shared" si="677"/>
        <v>874</v>
      </c>
      <c r="M7192" t="str">
        <f>VLOOKUP(C7192,[1]!Location_Data[#Data],2,0)</f>
        <v>Elk Grove</v>
      </c>
      <c r="N7192" t="str">
        <f>VLOOKUP(D7192,[1]!Salespeople_Data[#Data],2,0)</f>
        <v>Brian Hansen</v>
      </c>
      <c r="O7192" t="str">
        <f>VLOOKUP(E7192,[1]!Customer_Data[#Data],2,0)</f>
        <v>Keith Jordan</v>
      </c>
      <c r="P7192" s="15">
        <f t="shared" si="672"/>
        <v>7</v>
      </c>
      <c r="Q7192">
        <f t="shared" si="673"/>
        <v>3</v>
      </c>
      <c r="R7192">
        <f t="shared" si="674"/>
        <v>2019</v>
      </c>
    </row>
    <row r="7193" spans="1:18" x14ac:dyDescent="0.25">
      <c r="A7193" s="6" t="s">
        <v>8219</v>
      </c>
      <c r="B7193" s="6" t="s">
        <v>28</v>
      </c>
      <c r="C7193" s="6" t="s">
        <v>731</v>
      </c>
      <c r="D7193" s="6" t="s">
        <v>170</v>
      </c>
      <c r="E7193" s="6" t="s">
        <v>54</v>
      </c>
      <c r="F7193" s="10">
        <v>43729</v>
      </c>
      <c r="G7193" s="6">
        <v>1</v>
      </c>
      <c r="H7193" s="11">
        <f>VLOOKUP(B7193,[1]!Product_Data[#Data],4,0)</f>
        <v>684</v>
      </c>
      <c r="I7193" s="11">
        <f>VLOOKUP(B7193,[1]!Product_Data[#Data],3,0)</f>
        <v>561</v>
      </c>
      <c r="J7193" s="11">
        <f t="shared" si="675"/>
        <v>561</v>
      </c>
      <c r="K7193" s="11">
        <f t="shared" si="676"/>
        <v>684</v>
      </c>
      <c r="L7193" s="11">
        <f t="shared" si="677"/>
        <v>123</v>
      </c>
      <c r="M7193" t="str">
        <f>VLOOKUP(C7193,[1]!Location_Data[#Data],2,0)</f>
        <v>Costa Mesa</v>
      </c>
      <c r="N7193" t="str">
        <f>VLOOKUP(D7193,[1]!Salespeople_Data[#Data],2,0)</f>
        <v>Sean Miller</v>
      </c>
      <c r="O7193" t="str">
        <f>VLOOKUP(E7193,[1]!Customer_Data[#Data],2,0)</f>
        <v>Ralph Kelley</v>
      </c>
      <c r="P7193" s="15">
        <f t="shared" si="672"/>
        <v>7</v>
      </c>
      <c r="Q7193">
        <f t="shared" si="673"/>
        <v>9</v>
      </c>
      <c r="R7193">
        <f t="shared" si="674"/>
        <v>2019</v>
      </c>
    </row>
    <row r="7194" spans="1:18" x14ac:dyDescent="0.25">
      <c r="A7194" s="6" t="s">
        <v>8220</v>
      </c>
      <c r="B7194" s="6" t="s">
        <v>109</v>
      </c>
      <c r="C7194" s="6" t="s">
        <v>450</v>
      </c>
      <c r="D7194" s="6" t="s">
        <v>116</v>
      </c>
      <c r="E7194" s="6" t="s">
        <v>2319</v>
      </c>
      <c r="F7194" s="10">
        <v>43502</v>
      </c>
      <c r="G7194" s="6">
        <v>1</v>
      </c>
      <c r="H7194" s="11">
        <f>VLOOKUP(B7194,[1]!Product_Data[#Data],4,0)</f>
        <v>1783</v>
      </c>
      <c r="I7194" s="11">
        <f>VLOOKUP(B7194,[1]!Product_Data[#Data],3,0)</f>
        <v>1230</v>
      </c>
      <c r="J7194" s="11">
        <f t="shared" si="675"/>
        <v>1230</v>
      </c>
      <c r="K7194" s="11">
        <f t="shared" si="676"/>
        <v>1783</v>
      </c>
      <c r="L7194" s="11">
        <f t="shared" si="677"/>
        <v>553</v>
      </c>
      <c r="M7194" t="str">
        <f>VLOOKUP(C7194,[1]!Location_Data[#Data],2,0)</f>
        <v>Simi Valley</v>
      </c>
      <c r="N7194" t="str">
        <f>VLOOKUP(D7194,[1]!Salespeople_Data[#Data],2,0)</f>
        <v>Roger Ramos</v>
      </c>
      <c r="O7194" t="str">
        <f>VLOOKUP(E7194,[1]!Customer_Data[#Data],2,0)</f>
        <v>Kenneth Ross</v>
      </c>
      <c r="P7194" s="15">
        <f t="shared" si="672"/>
        <v>4</v>
      </c>
      <c r="Q7194">
        <f t="shared" si="673"/>
        <v>2</v>
      </c>
      <c r="R7194">
        <f t="shared" si="674"/>
        <v>2019</v>
      </c>
    </row>
    <row r="7195" spans="1:18" x14ac:dyDescent="0.25">
      <c r="A7195" s="6" t="s">
        <v>8221</v>
      </c>
      <c r="B7195" s="6" t="s">
        <v>185</v>
      </c>
      <c r="C7195" s="6" t="s">
        <v>229</v>
      </c>
      <c r="D7195" s="6" t="s">
        <v>165</v>
      </c>
      <c r="E7195" s="6" t="s">
        <v>1207</v>
      </c>
      <c r="F7195" s="10">
        <v>43722</v>
      </c>
      <c r="G7195" s="6">
        <v>1</v>
      </c>
      <c r="H7195" s="11">
        <f>VLOOKUP(B7195,[1]!Product_Data[#Data],4,0)</f>
        <v>667</v>
      </c>
      <c r="I7195" s="11">
        <f>VLOOKUP(B7195,[1]!Product_Data[#Data],3,0)</f>
        <v>387</v>
      </c>
      <c r="J7195" s="11">
        <f t="shared" si="675"/>
        <v>387</v>
      </c>
      <c r="K7195" s="11">
        <f t="shared" si="676"/>
        <v>667</v>
      </c>
      <c r="L7195" s="11">
        <f t="shared" si="677"/>
        <v>280</v>
      </c>
      <c r="M7195" t="str">
        <f>VLOOKUP(C7195,[1]!Location_Data[#Data],2,0)</f>
        <v>San Jose</v>
      </c>
      <c r="N7195" t="str">
        <f>VLOOKUP(D7195,[1]!Salespeople_Data[#Data],2,0)</f>
        <v>Joe Sims</v>
      </c>
      <c r="O7195" t="str">
        <f>VLOOKUP(E7195,[1]!Customer_Data[#Data],2,0)</f>
        <v>Adam Hernandez</v>
      </c>
      <c r="P7195" s="15">
        <f t="shared" si="672"/>
        <v>7</v>
      </c>
      <c r="Q7195">
        <f t="shared" si="673"/>
        <v>9</v>
      </c>
      <c r="R7195">
        <f t="shared" si="674"/>
        <v>2019</v>
      </c>
    </row>
    <row r="7196" spans="1:18" x14ac:dyDescent="0.25">
      <c r="A7196" s="6" t="s">
        <v>8222</v>
      </c>
      <c r="B7196" s="6" t="s">
        <v>340</v>
      </c>
      <c r="C7196" s="6" t="s">
        <v>105</v>
      </c>
      <c r="D7196" s="6" t="s">
        <v>447</v>
      </c>
      <c r="E7196" s="6" t="s">
        <v>147</v>
      </c>
      <c r="F7196" s="10">
        <v>43534</v>
      </c>
      <c r="G7196" s="6">
        <v>1</v>
      </c>
      <c r="H7196" s="11">
        <f>VLOOKUP(B7196,[1]!Product_Data[#Data],4,0)</f>
        <v>1967</v>
      </c>
      <c r="I7196" s="11">
        <f>VLOOKUP(B7196,[1]!Product_Data[#Data],3,0)</f>
        <v>1397</v>
      </c>
      <c r="J7196" s="11">
        <f t="shared" si="675"/>
        <v>1397</v>
      </c>
      <c r="K7196" s="11">
        <f t="shared" si="676"/>
        <v>1967</v>
      </c>
      <c r="L7196" s="11">
        <f t="shared" si="677"/>
        <v>570</v>
      </c>
      <c r="M7196" t="str">
        <f>VLOOKUP(C7196,[1]!Location_Data[#Data],2,0)</f>
        <v>Daly City</v>
      </c>
      <c r="N7196" t="str">
        <f>VLOOKUP(D7196,[1]!Salespeople_Data[#Data],2,0)</f>
        <v>Howard Sims</v>
      </c>
      <c r="O7196" t="str">
        <f>VLOOKUP(E7196,[1]!Customer_Data[#Data],2,0)</f>
        <v>Steven Owens</v>
      </c>
      <c r="P7196" s="15">
        <f t="shared" si="672"/>
        <v>1</v>
      </c>
      <c r="Q7196">
        <f t="shared" si="673"/>
        <v>3</v>
      </c>
      <c r="R7196">
        <f t="shared" si="674"/>
        <v>2019</v>
      </c>
    </row>
    <row r="7197" spans="1:18" x14ac:dyDescent="0.25">
      <c r="A7197" s="6" t="s">
        <v>8223</v>
      </c>
      <c r="B7197" s="6" t="s">
        <v>210</v>
      </c>
      <c r="C7197" s="6" t="s">
        <v>242</v>
      </c>
      <c r="D7197" s="6" t="s">
        <v>250</v>
      </c>
      <c r="E7197" s="6" t="s">
        <v>1109</v>
      </c>
      <c r="F7197" s="10">
        <v>43523</v>
      </c>
      <c r="G7197" s="6">
        <v>3</v>
      </c>
      <c r="H7197" s="11">
        <f>VLOOKUP(B7197,[1]!Product_Data[#Data],4,0)</f>
        <v>458</v>
      </c>
      <c r="I7197" s="11">
        <f>VLOOKUP(B7197,[1]!Product_Data[#Data],3,0)</f>
        <v>376</v>
      </c>
      <c r="J7197" s="11">
        <f t="shared" si="675"/>
        <v>1128</v>
      </c>
      <c r="K7197" s="11">
        <f t="shared" si="676"/>
        <v>1374</v>
      </c>
      <c r="L7197" s="11">
        <f t="shared" si="677"/>
        <v>246</v>
      </c>
      <c r="M7197" t="str">
        <f>VLOOKUP(C7197,[1]!Location_Data[#Data],2,0)</f>
        <v>Downey</v>
      </c>
      <c r="N7197" t="str">
        <f>VLOOKUP(D7197,[1]!Salespeople_Data[#Data],2,0)</f>
        <v>Martin Carr</v>
      </c>
      <c r="O7197" t="str">
        <f>VLOOKUP(E7197,[1]!Customer_Data[#Data],2,0)</f>
        <v>Daniel Fernandez</v>
      </c>
      <c r="P7197" s="15">
        <f t="shared" si="672"/>
        <v>4</v>
      </c>
      <c r="Q7197">
        <f t="shared" si="673"/>
        <v>2</v>
      </c>
      <c r="R7197">
        <f t="shared" si="674"/>
        <v>2019</v>
      </c>
    </row>
    <row r="7198" spans="1:18" x14ac:dyDescent="0.25">
      <c r="A7198" s="6" t="s">
        <v>8224</v>
      </c>
      <c r="B7198" s="6" t="s">
        <v>83</v>
      </c>
      <c r="C7198" s="6" t="s">
        <v>302</v>
      </c>
      <c r="D7198" s="6" t="s">
        <v>356</v>
      </c>
      <c r="E7198" s="6" t="s">
        <v>1434</v>
      </c>
      <c r="F7198" s="10">
        <v>43476</v>
      </c>
      <c r="G7198" s="6">
        <v>2</v>
      </c>
      <c r="H7198" s="11">
        <f>VLOOKUP(B7198,[1]!Product_Data[#Data],4,0)</f>
        <v>1972</v>
      </c>
      <c r="I7198" s="11">
        <f>VLOOKUP(B7198,[1]!Product_Data[#Data],3,0)</f>
        <v>1321</v>
      </c>
      <c r="J7198" s="11">
        <f t="shared" si="675"/>
        <v>2642</v>
      </c>
      <c r="K7198" s="11">
        <f t="shared" si="676"/>
        <v>3944</v>
      </c>
      <c r="L7198" s="11">
        <f t="shared" si="677"/>
        <v>1302</v>
      </c>
      <c r="M7198" t="str">
        <f>VLOOKUP(C7198,[1]!Location_Data[#Data],2,0)</f>
        <v>Santa Rosa</v>
      </c>
      <c r="N7198" t="str">
        <f>VLOOKUP(D7198,[1]!Salespeople_Data[#Data],2,0)</f>
        <v>Jimmy Young</v>
      </c>
      <c r="O7198" t="str">
        <f>VLOOKUP(E7198,[1]!Customer_Data[#Data],2,0)</f>
        <v>Raymond Alexander</v>
      </c>
      <c r="P7198" s="15">
        <f t="shared" si="672"/>
        <v>6</v>
      </c>
      <c r="Q7198">
        <f t="shared" si="673"/>
        <v>1</v>
      </c>
      <c r="R7198">
        <f t="shared" si="674"/>
        <v>2019</v>
      </c>
    </row>
    <row r="7199" spans="1:18" x14ac:dyDescent="0.25">
      <c r="A7199" s="6" t="s">
        <v>8225</v>
      </c>
      <c r="B7199" s="6" t="s">
        <v>370</v>
      </c>
      <c r="C7199" s="6" t="s">
        <v>195</v>
      </c>
      <c r="D7199" s="6" t="s">
        <v>165</v>
      </c>
      <c r="E7199" s="6" t="s">
        <v>979</v>
      </c>
      <c r="F7199" s="10">
        <v>43771</v>
      </c>
      <c r="G7199" s="6">
        <v>1</v>
      </c>
      <c r="H7199" s="11">
        <f>VLOOKUP(B7199,[1]!Product_Data[#Data],4,0)</f>
        <v>771</v>
      </c>
      <c r="I7199" s="11">
        <f>VLOOKUP(B7199,[1]!Product_Data[#Data],3,0)</f>
        <v>648</v>
      </c>
      <c r="J7199" s="11">
        <f t="shared" si="675"/>
        <v>648</v>
      </c>
      <c r="K7199" s="11">
        <f t="shared" si="676"/>
        <v>771</v>
      </c>
      <c r="L7199" s="11">
        <f t="shared" si="677"/>
        <v>123</v>
      </c>
      <c r="M7199" t="str">
        <f>VLOOKUP(C7199,[1]!Location_Data[#Data],2,0)</f>
        <v>Pomona</v>
      </c>
      <c r="N7199" t="str">
        <f>VLOOKUP(D7199,[1]!Salespeople_Data[#Data],2,0)</f>
        <v>Joe Sims</v>
      </c>
      <c r="O7199" t="str">
        <f>VLOOKUP(E7199,[1]!Customer_Data[#Data],2,0)</f>
        <v>Joshua Jones</v>
      </c>
      <c r="P7199" s="15">
        <f t="shared" si="672"/>
        <v>7</v>
      </c>
      <c r="Q7199">
        <f t="shared" si="673"/>
        <v>11</v>
      </c>
      <c r="R7199">
        <f t="shared" si="674"/>
        <v>2019</v>
      </c>
    </row>
    <row r="7200" spans="1:18" x14ac:dyDescent="0.25">
      <c r="A7200" s="6" t="s">
        <v>8226</v>
      </c>
      <c r="B7200" s="6" t="s">
        <v>321</v>
      </c>
      <c r="C7200" s="6" t="s">
        <v>204</v>
      </c>
      <c r="D7200" s="6" t="s">
        <v>308</v>
      </c>
      <c r="E7200" s="6" t="s">
        <v>565</v>
      </c>
      <c r="F7200" s="10">
        <v>43608</v>
      </c>
      <c r="G7200" s="6">
        <v>2</v>
      </c>
      <c r="H7200" s="11">
        <f>VLOOKUP(B7200,[1]!Product_Data[#Data],4,0)</f>
        <v>2391</v>
      </c>
      <c r="I7200" s="11">
        <f>VLOOKUP(B7200,[1]!Product_Data[#Data],3,0)</f>
        <v>1291</v>
      </c>
      <c r="J7200" s="11">
        <f t="shared" si="675"/>
        <v>2582</v>
      </c>
      <c r="K7200" s="11">
        <f t="shared" si="676"/>
        <v>4782</v>
      </c>
      <c r="L7200" s="11">
        <f t="shared" si="677"/>
        <v>2200</v>
      </c>
      <c r="M7200" t="str">
        <f>VLOOKUP(C7200,[1]!Location_Data[#Data],2,0)</f>
        <v>Corona</v>
      </c>
      <c r="N7200" t="str">
        <f>VLOOKUP(D7200,[1]!Salespeople_Data[#Data],2,0)</f>
        <v>Fred Robertson</v>
      </c>
      <c r="O7200" t="str">
        <f>VLOOKUP(E7200,[1]!Customer_Data[#Data],2,0)</f>
        <v>Nicholas Ward</v>
      </c>
      <c r="P7200" s="15">
        <f t="shared" si="672"/>
        <v>5</v>
      </c>
      <c r="Q7200">
        <f t="shared" si="673"/>
        <v>5</v>
      </c>
      <c r="R7200">
        <f t="shared" si="674"/>
        <v>2019</v>
      </c>
    </row>
    <row r="7201" spans="1:18" x14ac:dyDescent="0.25">
      <c r="A7201" s="6" t="s">
        <v>8227</v>
      </c>
      <c r="B7201" s="6" t="s">
        <v>626</v>
      </c>
      <c r="C7201" s="6" t="s">
        <v>253</v>
      </c>
      <c r="D7201" s="6" t="s">
        <v>58</v>
      </c>
      <c r="E7201" s="6" t="s">
        <v>1014</v>
      </c>
      <c r="F7201" s="10">
        <v>43723</v>
      </c>
      <c r="G7201" s="6">
        <v>4</v>
      </c>
      <c r="H7201" s="11">
        <f>VLOOKUP(B7201,[1]!Product_Data[#Data],4,0)</f>
        <v>584</v>
      </c>
      <c r="I7201" s="11">
        <f>VLOOKUP(B7201,[1]!Product_Data[#Data],3,0)</f>
        <v>420</v>
      </c>
      <c r="J7201" s="11">
        <f t="shared" si="675"/>
        <v>1680</v>
      </c>
      <c r="K7201" s="11">
        <f t="shared" si="676"/>
        <v>2336</v>
      </c>
      <c r="L7201" s="11">
        <f t="shared" si="677"/>
        <v>656</v>
      </c>
      <c r="M7201" t="str">
        <f>VLOOKUP(C7201,[1]!Location_Data[#Data],2,0)</f>
        <v>Bakersfield</v>
      </c>
      <c r="N7201" t="str">
        <f>VLOOKUP(D7201,[1]!Salespeople_Data[#Data],2,0)</f>
        <v>Christopher Tucker</v>
      </c>
      <c r="O7201" t="str">
        <f>VLOOKUP(E7201,[1]!Customer_Data[#Data],2,0)</f>
        <v>Michael Hill</v>
      </c>
      <c r="P7201" s="15">
        <f t="shared" si="672"/>
        <v>1</v>
      </c>
      <c r="Q7201">
        <f t="shared" si="673"/>
        <v>9</v>
      </c>
      <c r="R7201">
        <f t="shared" si="674"/>
        <v>2019</v>
      </c>
    </row>
    <row r="7202" spans="1:18" x14ac:dyDescent="0.25">
      <c r="A7202" s="6" t="s">
        <v>8228</v>
      </c>
      <c r="B7202" s="6" t="s">
        <v>305</v>
      </c>
      <c r="C7202" s="6" t="s">
        <v>145</v>
      </c>
      <c r="D7202" s="6" t="s">
        <v>413</v>
      </c>
      <c r="E7202" s="6" t="s">
        <v>1254</v>
      </c>
      <c r="F7202" s="10">
        <v>43771</v>
      </c>
      <c r="G7202" s="6">
        <v>2</v>
      </c>
      <c r="H7202" s="11">
        <f>VLOOKUP(B7202,[1]!Product_Data[#Data],4,0)</f>
        <v>504</v>
      </c>
      <c r="I7202" s="11">
        <f>VLOOKUP(B7202,[1]!Product_Data[#Data],3,0)</f>
        <v>408</v>
      </c>
      <c r="J7202" s="11">
        <f t="shared" si="675"/>
        <v>816</v>
      </c>
      <c r="K7202" s="11">
        <f t="shared" si="676"/>
        <v>1008</v>
      </c>
      <c r="L7202" s="11">
        <f t="shared" si="677"/>
        <v>192</v>
      </c>
      <c r="M7202" t="str">
        <f>VLOOKUP(C7202,[1]!Location_Data[#Data],2,0)</f>
        <v>Santa Maria</v>
      </c>
      <c r="N7202" t="str">
        <f>VLOOKUP(D7202,[1]!Salespeople_Data[#Data],2,0)</f>
        <v>Kenneth Bradley</v>
      </c>
      <c r="O7202" t="str">
        <f>VLOOKUP(E7202,[1]!Customer_Data[#Data],2,0)</f>
        <v>Daniel Moreno</v>
      </c>
      <c r="P7202" s="15">
        <f t="shared" si="672"/>
        <v>7</v>
      </c>
      <c r="Q7202">
        <f t="shared" si="673"/>
        <v>11</v>
      </c>
      <c r="R7202">
        <f t="shared" si="674"/>
        <v>2019</v>
      </c>
    </row>
    <row r="7203" spans="1:18" x14ac:dyDescent="0.25">
      <c r="A7203" s="6" t="s">
        <v>8229</v>
      </c>
      <c r="B7203" s="6" t="s">
        <v>321</v>
      </c>
      <c r="C7203" s="6" t="s">
        <v>249</v>
      </c>
      <c r="D7203" s="6" t="s">
        <v>111</v>
      </c>
      <c r="E7203" s="6" t="s">
        <v>2766</v>
      </c>
      <c r="F7203" s="10">
        <v>43537</v>
      </c>
      <c r="G7203" s="6">
        <v>4</v>
      </c>
      <c r="H7203" s="11">
        <f>VLOOKUP(B7203,[1]!Product_Data[#Data],4,0)</f>
        <v>2391</v>
      </c>
      <c r="I7203" s="11">
        <f>VLOOKUP(B7203,[1]!Product_Data[#Data],3,0)</f>
        <v>1291</v>
      </c>
      <c r="J7203" s="11">
        <f t="shared" si="675"/>
        <v>5164</v>
      </c>
      <c r="K7203" s="11">
        <f t="shared" si="676"/>
        <v>9564</v>
      </c>
      <c r="L7203" s="11">
        <f t="shared" si="677"/>
        <v>4400</v>
      </c>
      <c r="M7203" t="str">
        <f>VLOOKUP(C7203,[1]!Location_Data[#Data],2,0)</f>
        <v>Roseville</v>
      </c>
      <c r="N7203" t="str">
        <f>VLOOKUP(D7203,[1]!Salespeople_Data[#Data],2,0)</f>
        <v>Ryan Welch</v>
      </c>
      <c r="O7203" t="str">
        <f>VLOOKUP(E7203,[1]!Customer_Data[#Data],2,0)</f>
        <v>Nicholas Morrison</v>
      </c>
      <c r="P7203" s="15">
        <f t="shared" si="672"/>
        <v>4</v>
      </c>
      <c r="Q7203">
        <f t="shared" si="673"/>
        <v>3</v>
      </c>
      <c r="R7203">
        <f t="shared" si="674"/>
        <v>2019</v>
      </c>
    </row>
    <row r="7204" spans="1:18" x14ac:dyDescent="0.25">
      <c r="A7204" s="6" t="s">
        <v>8230</v>
      </c>
      <c r="B7204" s="6" t="s">
        <v>289</v>
      </c>
      <c r="C7204" s="6" t="s">
        <v>90</v>
      </c>
      <c r="D7204" s="6" t="s">
        <v>359</v>
      </c>
      <c r="E7204" s="6" t="s">
        <v>738</v>
      </c>
      <c r="F7204" s="10">
        <v>43699</v>
      </c>
      <c r="G7204" s="6">
        <v>4</v>
      </c>
      <c r="H7204" s="11">
        <f>VLOOKUP(B7204,[1]!Product_Data[#Data],4,0)</f>
        <v>368</v>
      </c>
      <c r="I7204" s="11">
        <f>VLOOKUP(B7204,[1]!Product_Data[#Data],3,0)</f>
        <v>294</v>
      </c>
      <c r="J7204" s="11">
        <f t="shared" si="675"/>
        <v>1176</v>
      </c>
      <c r="K7204" s="11">
        <f t="shared" si="676"/>
        <v>1472</v>
      </c>
      <c r="L7204" s="11">
        <f t="shared" si="677"/>
        <v>296</v>
      </c>
      <c r="M7204" t="str">
        <f>VLOOKUP(C7204,[1]!Location_Data[#Data],2,0)</f>
        <v>Irvine</v>
      </c>
      <c r="N7204" t="str">
        <f>VLOOKUP(D7204,[1]!Salespeople_Data[#Data],2,0)</f>
        <v>Eugene Holmes</v>
      </c>
      <c r="O7204" t="str">
        <f>VLOOKUP(E7204,[1]!Customer_Data[#Data],2,0)</f>
        <v>Carlos Reed</v>
      </c>
      <c r="P7204" s="15">
        <f t="shared" si="672"/>
        <v>5</v>
      </c>
      <c r="Q7204">
        <f t="shared" si="673"/>
        <v>8</v>
      </c>
      <c r="R7204">
        <f t="shared" si="674"/>
        <v>2019</v>
      </c>
    </row>
    <row r="7205" spans="1:18" x14ac:dyDescent="0.25">
      <c r="A7205" s="6" t="s">
        <v>8231</v>
      </c>
      <c r="B7205" s="6" t="s">
        <v>155</v>
      </c>
      <c r="C7205" s="6" t="s">
        <v>169</v>
      </c>
      <c r="D7205" s="6" t="s">
        <v>225</v>
      </c>
      <c r="E7205" s="6" t="s">
        <v>258</v>
      </c>
      <c r="F7205" s="10">
        <v>43474</v>
      </c>
      <c r="G7205" s="6">
        <v>1</v>
      </c>
      <c r="H7205" s="11">
        <f>VLOOKUP(B7205,[1]!Product_Data[#Data],4,0)</f>
        <v>1353</v>
      </c>
      <c r="I7205" s="11">
        <f>VLOOKUP(B7205,[1]!Product_Data[#Data],3,0)</f>
        <v>947</v>
      </c>
      <c r="J7205" s="11">
        <f t="shared" si="675"/>
        <v>947</v>
      </c>
      <c r="K7205" s="11">
        <f t="shared" si="676"/>
        <v>1353</v>
      </c>
      <c r="L7205" s="11">
        <f t="shared" si="677"/>
        <v>406</v>
      </c>
      <c r="M7205" t="str">
        <f>VLOOKUP(C7205,[1]!Location_Data[#Data],2,0)</f>
        <v>Vista</v>
      </c>
      <c r="N7205" t="str">
        <f>VLOOKUP(D7205,[1]!Salespeople_Data[#Data],2,0)</f>
        <v>Andrew Bowman</v>
      </c>
      <c r="O7205" t="str">
        <f>VLOOKUP(E7205,[1]!Customer_Data[#Data],2,0)</f>
        <v>Antonio Morris</v>
      </c>
      <c r="P7205" s="15">
        <f t="shared" si="672"/>
        <v>4</v>
      </c>
      <c r="Q7205">
        <f t="shared" si="673"/>
        <v>1</v>
      </c>
      <c r="R7205">
        <f t="shared" si="674"/>
        <v>2019</v>
      </c>
    </row>
    <row r="7206" spans="1:18" x14ac:dyDescent="0.25">
      <c r="A7206" s="6" t="s">
        <v>8232</v>
      </c>
      <c r="B7206" s="6" t="s">
        <v>464</v>
      </c>
      <c r="C7206" s="6" t="s">
        <v>436</v>
      </c>
      <c r="D7206" s="6" t="s">
        <v>136</v>
      </c>
      <c r="E7206" s="6" t="s">
        <v>2149</v>
      </c>
      <c r="F7206" s="10">
        <v>43780</v>
      </c>
      <c r="G7206" s="6">
        <v>2</v>
      </c>
      <c r="H7206" s="11">
        <f>VLOOKUP(B7206,[1]!Product_Data[#Data],4,0)</f>
        <v>1566</v>
      </c>
      <c r="I7206" s="11">
        <f>VLOOKUP(B7206,[1]!Product_Data[#Data],3,0)</f>
        <v>1190</v>
      </c>
      <c r="J7206" s="11">
        <f t="shared" si="675"/>
        <v>2380</v>
      </c>
      <c r="K7206" s="11">
        <f t="shared" si="676"/>
        <v>3132</v>
      </c>
      <c r="L7206" s="11">
        <f t="shared" si="677"/>
        <v>752</v>
      </c>
      <c r="M7206" t="str">
        <f>VLOOKUP(C7206,[1]!Location_Data[#Data],2,0)</f>
        <v>Jurupa Valley</v>
      </c>
      <c r="N7206" t="str">
        <f>VLOOKUP(D7206,[1]!Salespeople_Data[#Data],2,0)</f>
        <v>Clarence Fox</v>
      </c>
      <c r="O7206" t="str">
        <f>VLOOKUP(E7206,[1]!Customer_Data[#Data],2,0)</f>
        <v>Victor Medina</v>
      </c>
      <c r="P7206" s="15">
        <f t="shared" si="672"/>
        <v>2</v>
      </c>
      <c r="Q7206">
        <f t="shared" si="673"/>
        <v>11</v>
      </c>
      <c r="R7206">
        <f t="shared" si="674"/>
        <v>2019</v>
      </c>
    </row>
    <row r="7207" spans="1:18" x14ac:dyDescent="0.25">
      <c r="A7207" s="6" t="s">
        <v>8233</v>
      </c>
      <c r="B7207" s="6" t="s">
        <v>435</v>
      </c>
      <c r="C7207" s="6" t="s">
        <v>731</v>
      </c>
      <c r="D7207" s="6" t="s">
        <v>49</v>
      </c>
      <c r="E7207" s="6" t="s">
        <v>217</v>
      </c>
      <c r="F7207" s="10">
        <v>43605</v>
      </c>
      <c r="G7207" s="6">
        <v>1</v>
      </c>
      <c r="H7207" s="11">
        <f>VLOOKUP(B7207,[1]!Product_Data[#Data],4,0)</f>
        <v>2141</v>
      </c>
      <c r="I7207" s="11">
        <f>VLOOKUP(B7207,[1]!Product_Data[#Data],3,0)</f>
        <v>1777</v>
      </c>
      <c r="J7207" s="11">
        <f t="shared" si="675"/>
        <v>1777</v>
      </c>
      <c r="K7207" s="11">
        <f t="shared" si="676"/>
        <v>2141</v>
      </c>
      <c r="L7207" s="11">
        <f t="shared" si="677"/>
        <v>364</v>
      </c>
      <c r="M7207" t="str">
        <f>VLOOKUP(C7207,[1]!Location_Data[#Data],2,0)</f>
        <v>Costa Mesa</v>
      </c>
      <c r="N7207" t="str">
        <f>VLOOKUP(D7207,[1]!Salespeople_Data[#Data],2,0)</f>
        <v>Walter Cook</v>
      </c>
      <c r="O7207" t="str">
        <f>VLOOKUP(E7207,[1]!Customer_Data[#Data],2,0)</f>
        <v>George Fowler</v>
      </c>
      <c r="P7207" s="15">
        <f t="shared" si="672"/>
        <v>2</v>
      </c>
      <c r="Q7207">
        <f t="shared" si="673"/>
        <v>5</v>
      </c>
      <c r="R7207">
        <f t="shared" si="674"/>
        <v>2019</v>
      </c>
    </row>
    <row r="7208" spans="1:18" x14ac:dyDescent="0.25">
      <c r="A7208" s="6" t="s">
        <v>8234</v>
      </c>
      <c r="B7208" s="6" t="s">
        <v>440</v>
      </c>
      <c r="C7208" s="6" t="s">
        <v>79</v>
      </c>
      <c r="D7208" s="6" t="s">
        <v>413</v>
      </c>
      <c r="E7208" s="6" t="s">
        <v>2126</v>
      </c>
      <c r="F7208" s="10">
        <v>43517</v>
      </c>
      <c r="G7208" s="6">
        <v>4</v>
      </c>
      <c r="H7208" s="11">
        <f>VLOOKUP(B7208,[1]!Product_Data[#Data],4,0)</f>
        <v>800</v>
      </c>
      <c r="I7208" s="11">
        <f>VLOOKUP(B7208,[1]!Product_Data[#Data],3,0)</f>
        <v>536</v>
      </c>
      <c r="J7208" s="11">
        <f t="shared" si="675"/>
        <v>2144</v>
      </c>
      <c r="K7208" s="11">
        <f t="shared" si="676"/>
        <v>3200</v>
      </c>
      <c r="L7208" s="11">
        <f t="shared" si="677"/>
        <v>1056</v>
      </c>
      <c r="M7208" t="str">
        <f>VLOOKUP(C7208,[1]!Location_Data[#Data],2,0)</f>
        <v>Palmdale</v>
      </c>
      <c r="N7208" t="str">
        <f>VLOOKUP(D7208,[1]!Salespeople_Data[#Data],2,0)</f>
        <v>Kenneth Bradley</v>
      </c>
      <c r="O7208" t="str">
        <f>VLOOKUP(E7208,[1]!Customer_Data[#Data],2,0)</f>
        <v>Charles Fields</v>
      </c>
      <c r="P7208" s="15">
        <f t="shared" si="672"/>
        <v>5</v>
      </c>
      <c r="Q7208">
        <f t="shared" si="673"/>
        <v>2</v>
      </c>
      <c r="R7208">
        <f t="shared" si="674"/>
        <v>2019</v>
      </c>
    </row>
    <row r="7209" spans="1:18" x14ac:dyDescent="0.25">
      <c r="A7209" s="6" t="s">
        <v>8235</v>
      </c>
      <c r="B7209" s="6" t="s">
        <v>348</v>
      </c>
      <c r="C7209" s="6" t="s">
        <v>156</v>
      </c>
      <c r="D7209" s="6" t="s">
        <v>146</v>
      </c>
      <c r="E7209" s="6" t="s">
        <v>565</v>
      </c>
      <c r="F7209" s="10">
        <v>43793</v>
      </c>
      <c r="G7209" s="6">
        <v>1</v>
      </c>
      <c r="H7209" s="11">
        <f>VLOOKUP(B7209,[1]!Product_Data[#Data],4,0)</f>
        <v>603</v>
      </c>
      <c r="I7209" s="11">
        <f>VLOOKUP(B7209,[1]!Product_Data[#Data],3,0)</f>
        <v>416</v>
      </c>
      <c r="J7209" s="11">
        <f t="shared" si="675"/>
        <v>416</v>
      </c>
      <c r="K7209" s="11">
        <f t="shared" si="676"/>
        <v>603</v>
      </c>
      <c r="L7209" s="11">
        <f t="shared" si="677"/>
        <v>187</v>
      </c>
      <c r="M7209" t="str">
        <f>VLOOKUP(C7209,[1]!Location_Data[#Data],2,0)</f>
        <v>Sacramento</v>
      </c>
      <c r="N7209" t="str">
        <f>VLOOKUP(D7209,[1]!Salespeople_Data[#Data],2,0)</f>
        <v>Carl Elliott</v>
      </c>
      <c r="O7209" t="str">
        <f>VLOOKUP(E7209,[1]!Customer_Data[#Data],2,0)</f>
        <v>Nicholas Ward</v>
      </c>
      <c r="P7209" s="15">
        <f t="shared" si="672"/>
        <v>1</v>
      </c>
      <c r="Q7209">
        <f t="shared" si="673"/>
        <v>11</v>
      </c>
      <c r="R7209">
        <f t="shared" si="674"/>
        <v>2019</v>
      </c>
    </row>
    <row r="7210" spans="1:18" x14ac:dyDescent="0.25">
      <c r="A7210" s="6" t="s">
        <v>8236</v>
      </c>
      <c r="B7210" s="6" t="s">
        <v>194</v>
      </c>
      <c r="C7210" s="6" t="s">
        <v>469</v>
      </c>
      <c r="D7210" s="6" t="s">
        <v>146</v>
      </c>
      <c r="E7210" s="6" t="s">
        <v>1431</v>
      </c>
      <c r="F7210" s="10">
        <v>43485</v>
      </c>
      <c r="G7210" s="6">
        <v>1</v>
      </c>
      <c r="H7210" s="11">
        <f>VLOOKUP(B7210,[1]!Product_Data[#Data],4,0)</f>
        <v>1278</v>
      </c>
      <c r="I7210" s="11">
        <f>VLOOKUP(B7210,[1]!Product_Data[#Data],3,0)</f>
        <v>665</v>
      </c>
      <c r="J7210" s="11">
        <f t="shared" si="675"/>
        <v>665</v>
      </c>
      <c r="K7210" s="11">
        <f t="shared" si="676"/>
        <v>1278</v>
      </c>
      <c r="L7210" s="11">
        <f t="shared" si="677"/>
        <v>613</v>
      </c>
      <c r="M7210" t="str">
        <f>VLOOKUP(C7210,[1]!Location_Data[#Data],2,0)</f>
        <v>Escondido</v>
      </c>
      <c r="N7210" t="str">
        <f>VLOOKUP(D7210,[1]!Salespeople_Data[#Data],2,0)</f>
        <v>Carl Elliott</v>
      </c>
      <c r="O7210" t="str">
        <f>VLOOKUP(E7210,[1]!Customer_Data[#Data],2,0)</f>
        <v>Fred Reid</v>
      </c>
      <c r="P7210" s="15">
        <f t="shared" si="672"/>
        <v>1</v>
      </c>
      <c r="Q7210">
        <f t="shared" si="673"/>
        <v>1</v>
      </c>
      <c r="R7210">
        <f t="shared" si="674"/>
        <v>2019</v>
      </c>
    </row>
    <row r="7211" spans="1:18" x14ac:dyDescent="0.25">
      <c r="A7211" s="6" t="s">
        <v>8237</v>
      </c>
      <c r="B7211" s="6" t="s">
        <v>348</v>
      </c>
      <c r="C7211" s="6" t="s">
        <v>316</v>
      </c>
      <c r="D7211" s="6" t="s">
        <v>212</v>
      </c>
      <c r="E7211" s="6" t="s">
        <v>2460</v>
      </c>
      <c r="F7211" s="10">
        <v>43775</v>
      </c>
      <c r="G7211" s="6">
        <v>4</v>
      </c>
      <c r="H7211" s="11">
        <f>VLOOKUP(B7211,[1]!Product_Data[#Data],4,0)</f>
        <v>603</v>
      </c>
      <c r="I7211" s="11">
        <f>VLOOKUP(B7211,[1]!Product_Data[#Data],3,0)</f>
        <v>416</v>
      </c>
      <c r="J7211" s="11">
        <f t="shared" si="675"/>
        <v>1664</v>
      </c>
      <c r="K7211" s="11">
        <f t="shared" si="676"/>
        <v>2412</v>
      </c>
      <c r="L7211" s="11">
        <f t="shared" si="677"/>
        <v>748</v>
      </c>
      <c r="M7211" t="str">
        <f>VLOOKUP(C7211,[1]!Location_Data[#Data],2,0)</f>
        <v>East Los Angeles</v>
      </c>
      <c r="N7211" t="str">
        <f>VLOOKUP(D7211,[1]!Salespeople_Data[#Data],2,0)</f>
        <v>Ronald Reed</v>
      </c>
      <c r="O7211" t="str">
        <f>VLOOKUP(E7211,[1]!Customer_Data[#Data],2,0)</f>
        <v>Joe Gordon</v>
      </c>
      <c r="P7211" s="15">
        <f t="shared" si="672"/>
        <v>4</v>
      </c>
      <c r="Q7211">
        <f t="shared" si="673"/>
        <v>11</v>
      </c>
      <c r="R7211">
        <f t="shared" si="674"/>
        <v>2019</v>
      </c>
    </row>
    <row r="7212" spans="1:18" x14ac:dyDescent="0.25">
      <c r="A7212" s="6" t="s">
        <v>8238</v>
      </c>
      <c r="B7212" s="6" t="s">
        <v>109</v>
      </c>
      <c r="C7212" s="6" t="s">
        <v>220</v>
      </c>
      <c r="D7212" s="6" t="s">
        <v>25</v>
      </c>
      <c r="E7212" s="6" t="s">
        <v>213</v>
      </c>
      <c r="F7212" s="10">
        <v>43533</v>
      </c>
      <c r="G7212" s="6">
        <v>3</v>
      </c>
      <c r="H7212" s="11">
        <f>VLOOKUP(B7212,[1]!Product_Data[#Data],4,0)</f>
        <v>1783</v>
      </c>
      <c r="I7212" s="11">
        <f>VLOOKUP(B7212,[1]!Product_Data[#Data],3,0)</f>
        <v>1230</v>
      </c>
      <c r="J7212" s="11">
        <f t="shared" si="675"/>
        <v>3690</v>
      </c>
      <c r="K7212" s="11">
        <f t="shared" si="676"/>
        <v>5349</v>
      </c>
      <c r="L7212" s="11">
        <f t="shared" si="677"/>
        <v>1659</v>
      </c>
      <c r="M7212" t="str">
        <f>VLOOKUP(C7212,[1]!Location_Data[#Data],2,0)</f>
        <v>Modesto</v>
      </c>
      <c r="N7212" t="str">
        <f>VLOOKUP(D7212,[1]!Salespeople_Data[#Data],2,0)</f>
        <v>Brian Davis</v>
      </c>
      <c r="O7212" t="str">
        <f>VLOOKUP(E7212,[1]!Customer_Data[#Data],2,0)</f>
        <v>Sean Price</v>
      </c>
      <c r="P7212" s="15">
        <f t="shared" si="672"/>
        <v>7</v>
      </c>
      <c r="Q7212">
        <f t="shared" si="673"/>
        <v>3</v>
      </c>
      <c r="R7212">
        <f t="shared" si="674"/>
        <v>2019</v>
      </c>
    </row>
    <row r="7213" spans="1:18" x14ac:dyDescent="0.25">
      <c r="A7213" s="6" t="s">
        <v>8239</v>
      </c>
      <c r="B7213" s="6" t="s">
        <v>238</v>
      </c>
      <c r="C7213" s="6" t="s">
        <v>643</v>
      </c>
      <c r="D7213" s="6" t="s">
        <v>96</v>
      </c>
      <c r="E7213" s="6" t="s">
        <v>1607</v>
      </c>
      <c r="F7213" s="10">
        <v>43797</v>
      </c>
      <c r="G7213" s="6">
        <v>3</v>
      </c>
      <c r="H7213" s="11">
        <f>VLOOKUP(B7213,[1]!Product_Data[#Data],4,0)</f>
        <v>871</v>
      </c>
      <c r="I7213" s="11">
        <f>VLOOKUP(B7213,[1]!Product_Data[#Data],3,0)</f>
        <v>540</v>
      </c>
      <c r="J7213" s="11">
        <f t="shared" si="675"/>
        <v>1620</v>
      </c>
      <c r="K7213" s="11">
        <f t="shared" si="676"/>
        <v>2613</v>
      </c>
      <c r="L7213" s="11">
        <f t="shared" si="677"/>
        <v>993</v>
      </c>
      <c r="M7213" t="str">
        <f>VLOOKUP(C7213,[1]!Location_Data[#Data],2,0)</f>
        <v>Hayward</v>
      </c>
      <c r="N7213" t="str">
        <f>VLOOKUP(D7213,[1]!Salespeople_Data[#Data],2,0)</f>
        <v>Brian Thomas</v>
      </c>
      <c r="O7213" t="str">
        <f>VLOOKUP(E7213,[1]!Customer_Data[#Data],2,0)</f>
        <v>Ralph Olson</v>
      </c>
      <c r="P7213" s="15">
        <f t="shared" si="672"/>
        <v>5</v>
      </c>
      <c r="Q7213">
        <f t="shared" si="673"/>
        <v>11</v>
      </c>
      <c r="R7213">
        <f t="shared" si="674"/>
        <v>2019</v>
      </c>
    </row>
    <row r="7214" spans="1:18" x14ac:dyDescent="0.25">
      <c r="A7214" s="6" t="s">
        <v>8240</v>
      </c>
      <c r="B7214" s="6" t="s">
        <v>361</v>
      </c>
      <c r="C7214" s="6" t="s">
        <v>331</v>
      </c>
      <c r="D7214" s="6" t="s">
        <v>91</v>
      </c>
      <c r="E7214" s="6" t="s">
        <v>1577</v>
      </c>
      <c r="F7214" s="10">
        <v>43566</v>
      </c>
      <c r="G7214" s="6">
        <v>1</v>
      </c>
      <c r="H7214" s="11">
        <f>VLOOKUP(B7214,[1]!Product_Data[#Data],4,0)</f>
        <v>1338</v>
      </c>
      <c r="I7214" s="11">
        <f>VLOOKUP(B7214,[1]!Product_Data[#Data],3,0)</f>
        <v>682</v>
      </c>
      <c r="J7214" s="11">
        <f t="shared" si="675"/>
        <v>682</v>
      </c>
      <c r="K7214" s="11">
        <f t="shared" si="676"/>
        <v>1338</v>
      </c>
      <c r="L7214" s="11">
        <f t="shared" si="677"/>
        <v>656</v>
      </c>
      <c r="M7214" t="str">
        <f>VLOOKUP(C7214,[1]!Location_Data[#Data],2,0)</f>
        <v>Sunnyvale</v>
      </c>
      <c r="N7214" t="str">
        <f>VLOOKUP(D7214,[1]!Salespeople_Data[#Data],2,0)</f>
        <v>Howard Gardner</v>
      </c>
      <c r="O7214" t="str">
        <f>VLOOKUP(E7214,[1]!Customer_Data[#Data],2,0)</f>
        <v>Kevin Wood</v>
      </c>
      <c r="P7214" s="15">
        <f t="shared" si="672"/>
        <v>5</v>
      </c>
      <c r="Q7214">
        <f t="shared" si="673"/>
        <v>4</v>
      </c>
      <c r="R7214">
        <f t="shared" si="674"/>
        <v>2019</v>
      </c>
    </row>
    <row r="7215" spans="1:18" x14ac:dyDescent="0.25">
      <c r="A7215" s="6" t="s">
        <v>8241</v>
      </c>
      <c r="B7215" s="6" t="s">
        <v>252</v>
      </c>
      <c r="C7215" s="6" t="s">
        <v>246</v>
      </c>
      <c r="D7215" s="6" t="s">
        <v>141</v>
      </c>
      <c r="E7215" s="6" t="s">
        <v>648</v>
      </c>
      <c r="F7215" s="10">
        <v>43650</v>
      </c>
      <c r="G7215" s="6">
        <v>1</v>
      </c>
      <c r="H7215" s="11">
        <f>VLOOKUP(B7215,[1]!Product_Data[#Data],4,0)</f>
        <v>1899</v>
      </c>
      <c r="I7215" s="11">
        <f>VLOOKUP(B7215,[1]!Product_Data[#Data],3,0)</f>
        <v>1044</v>
      </c>
      <c r="J7215" s="11">
        <f t="shared" si="675"/>
        <v>1044</v>
      </c>
      <c r="K7215" s="11">
        <f t="shared" si="676"/>
        <v>1899</v>
      </c>
      <c r="L7215" s="11">
        <f t="shared" si="677"/>
        <v>855</v>
      </c>
      <c r="M7215" t="str">
        <f>VLOOKUP(C7215,[1]!Location_Data[#Data],2,0)</f>
        <v>San Francisco</v>
      </c>
      <c r="N7215" t="str">
        <f>VLOOKUP(D7215,[1]!Salespeople_Data[#Data],2,0)</f>
        <v>Arthur Mccoy</v>
      </c>
      <c r="O7215" t="str">
        <f>VLOOKUP(E7215,[1]!Customer_Data[#Data],2,0)</f>
        <v>Russell Alexander</v>
      </c>
      <c r="P7215" s="15">
        <f t="shared" si="672"/>
        <v>5</v>
      </c>
      <c r="Q7215">
        <f t="shared" si="673"/>
        <v>7</v>
      </c>
      <c r="R7215">
        <f t="shared" si="674"/>
        <v>2019</v>
      </c>
    </row>
    <row r="7216" spans="1:18" x14ac:dyDescent="0.25">
      <c r="A7216" s="6" t="s">
        <v>8242</v>
      </c>
      <c r="B7216" s="6" t="s">
        <v>119</v>
      </c>
      <c r="C7216" s="6" t="s">
        <v>156</v>
      </c>
      <c r="D7216" s="6" t="s">
        <v>71</v>
      </c>
      <c r="E7216" s="6" t="s">
        <v>3258</v>
      </c>
      <c r="F7216" s="10">
        <v>43770</v>
      </c>
      <c r="G7216" s="6">
        <v>4</v>
      </c>
      <c r="H7216" s="11">
        <f>VLOOKUP(B7216,[1]!Product_Data[#Data],4,0)</f>
        <v>1077</v>
      </c>
      <c r="I7216" s="11">
        <f>VLOOKUP(B7216,[1]!Product_Data[#Data],3,0)</f>
        <v>732</v>
      </c>
      <c r="J7216" s="11">
        <f t="shared" si="675"/>
        <v>2928</v>
      </c>
      <c r="K7216" s="11">
        <f t="shared" si="676"/>
        <v>4308</v>
      </c>
      <c r="L7216" s="11">
        <f t="shared" si="677"/>
        <v>1380</v>
      </c>
      <c r="M7216" t="str">
        <f>VLOOKUP(C7216,[1]!Location_Data[#Data],2,0)</f>
        <v>Sacramento</v>
      </c>
      <c r="N7216" t="str">
        <f>VLOOKUP(D7216,[1]!Salespeople_Data[#Data],2,0)</f>
        <v>Gary Rodriguez</v>
      </c>
      <c r="O7216" t="str">
        <f>VLOOKUP(E7216,[1]!Customer_Data[#Data],2,0)</f>
        <v>Roger Thompson</v>
      </c>
      <c r="P7216" s="15">
        <f t="shared" si="672"/>
        <v>6</v>
      </c>
      <c r="Q7216">
        <f t="shared" si="673"/>
        <v>11</v>
      </c>
      <c r="R7216">
        <f t="shared" si="674"/>
        <v>2019</v>
      </c>
    </row>
    <row r="7217" spans="1:18" x14ac:dyDescent="0.25">
      <c r="A7217" s="6" t="s">
        <v>8243</v>
      </c>
      <c r="B7217" s="6" t="s">
        <v>168</v>
      </c>
      <c r="C7217" s="6" t="s">
        <v>246</v>
      </c>
      <c r="D7217" s="6" t="s">
        <v>116</v>
      </c>
      <c r="E7217" s="6" t="s">
        <v>2462</v>
      </c>
      <c r="F7217" s="10">
        <v>43695</v>
      </c>
      <c r="G7217" s="6">
        <v>1</v>
      </c>
      <c r="H7217" s="11">
        <f>VLOOKUP(B7217,[1]!Product_Data[#Data],4,0)</f>
        <v>112</v>
      </c>
      <c r="I7217" s="11">
        <f>VLOOKUP(B7217,[1]!Product_Data[#Data],3,0)</f>
        <v>90</v>
      </c>
      <c r="J7217" s="11">
        <f t="shared" si="675"/>
        <v>90</v>
      </c>
      <c r="K7217" s="11">
        <f t="shared" si="676"/>
        <v>112</v>
      </c>
      <c r="L7217" s="11">
        <f t="shared" si="677"/>
        <v>22</v>
      </c>
      <c r="M7217" t="str">
        <f>VLOOKUP(C7217,[1]!Location_Data[#Data],2,0)</f>
        <v>San Francisco</v>
      </c>
      <c r="N7217" t="str">
        <f>VLOOKUP(D7217,[1]!Salespeople_Data[#Data],2,0)</f>
        <v>Roger Ramos</v>
      </c>
      <c r="O7217" t="str">
        <f>VLOOKUP(E7217,[1]!Customer_Data[#Data],2,0)</f>
        <v>Benjamin Ryan</v>
      </c>
      <c r="P7217" s="15">
        <f t="shared" si="672"/>
        <v>1</v>
      </c>
      <c r="Q7217">
        <f t="shared" si="673"/>
        <v>8</v>
      </c>
      <c r="R7217">
        <f t="shared" si="674"/>
        <v>2019</v>
      </c>
    </row>
    <row r="7218" spans="1:18" x14ac:dyDescent="0.25">
      <c r="A7218" s="6" t="s">
        <v>8244</v>
      </c>
      <c r="B7218" s="6" t="s">
        <v>132</v>
      </c>
      <c r="C7218" s="6" t="s">
        <v>472</v>
      </c>
      <c r="D7218" s="6" t="s">
        <v>225</v>
      </c>
      <c r="E7218" s="6" t="s">
        <v>192</v>
      </c>
      <c r="F7218" s="10">
        <v>43677</v>
      </c>
      <c r="G7218" s="6">
        <v>1</v>
      </c>
      <c r="H7218" s="11">
        <f>VLOOKUP(B7218,[1]!Product_Data[#Data],4,0)</f>
        <v>2091</v>
      </c>
      <c r="I7218" s="11">
        <f>VLOOKUP(B7218,[1]!Product_Data[#Data],3,0)</f>
        <v>1485</v>
      </c>
      <c r="J7218" s="11">
        <f t="shared" si="675"/>
        <v>1485</v>
      </c>
      <c r="K7218" s="11">
        <f t="shared" si="676"/>
        <v>2091</v>
      </c>
      <c r="L7218" s="11">
        <f t="shared" si="677"/>
        <v>606</v>
      </c>
      <c r="M7218" t="str">
        <f>VLOOKUP(C7218,[1]!Location_Data[#Data],2,0)</f>
        <v>Concord</v>
      </c>
      <c r="N7218" t="str">
        <f>VLOOKUP(D7218,[1]!Salespeople_Data[#Data],2,0)</f>
        <v>Andrew Bowman</v>
      </c>
      <c r="O7218" t="str">
        <f>VLOOKUP(E7218,[1]!Customer_Data[#Data],2,0)</f>
        <v>Keith James</v>
      </c>
      <c r="P7218" s="15">
        <f t="shared" si="672"/>
        <v>4</v>
      </c>
      <c r="Q7218">
        <f t="shared" si="673"/>
        <v>7</v>
      </c>
      <c r="R7218">
        <f t="shared" si="674"/>
        <v>2019</v>
      </c>
    </row>
    <row r="7219" spans="1:18" x14ac:dyDescent="0.25">
      <c r="A7219" s="6" t="s">
        <v>8245</v>
      </c>
      <c r="B7219" s="6" t="s">
        <v>289</v>
      </c>
      <c r="C7219" s="6" t="s">
        <v>169</v>
      </c>
      <c r="D7219" s="6" t="s">
        <v>141</v>
      </c>
      <c r="E7219" s="6" t="s">
        <v>502</v>
      </c>
      <c r="F7219" s="10">
        <v>43650</v>
      </c>
      <c r="G7219" s="6">
        <v>1</v>
      </c>
      <c r="H7219" s="11">
        <f>VLOOKUP(B7219,[1]!Product_Data[#Data],4,0)</f>
        <v>368</v>
      </c>
      <c r="I7219" s="11">
        <f>VLOOKUP(B7219,[1]!Product_Data[#Data],3,0)</f>
        <v>294</v>
      </c>
      <c r="J7219" s="11">
        <f t="shared" si="675"/>
        <v>294</v>
      </c>
      <c r="K7219" s="11">
        <f t="shared" si="676"/>
        <v>368</v>
      </c>
      <c r="L7219" s="11">
        <f t="shared" si="677"/>
        <v>74</v>
      </c>
      <c r="M7219" t="str">
        <f>VLOOKUP(C7219,[1]!Location_Data[#Data],2,0)</f>
        <v>Vista</v>
      </c>
      <c r="N7219" t="str">
        <f>VLOOKUP(D7219,[1]!Salespeople_Data[#Data],2,0)</f>
        <v>Arthur Mccoy</v>
      </c>
      <c r="O7219" t="str">
        <f>VLOOKUP(E7219,[1]!Customer_Data[#Data],2,0)</f>
        <v>Ralph Richardson</v>
      </c>
      <c r="P7219" s="15">
        <f t="shared" si="672"/>
        <v>5</v>
      </c>
      <c r="Q7219">
        <f t="shared" si="673"/>
        <v>7</v>
      </c>
      <c r="R7219">
        <f t="shared" si="674"/>
        <v>2019</v>
      </c>
    </row>
    <row r="7220" spans="1:18" x14ac:dyDescent="0.25">
      <c r="A7220" s="6" t="s">
        <v>8246</v>
      </c>
      <c r="B7220" s="6" t="s">
        <v>228</v>
      </c>
      <c r="C7220" s="6" t="s">
        <v>182</v>
      </c>
      <c r="D7220" s="6" t="s">
        <v>15</v>
      </c>
      <c r="E7220" s="6" t="s">
        <v>2841</v>
      </c>
      <c r="F7220" s="10">
        <v>43530</v>
      </c>
      <c r="G7220" s="6">
        <v>3</v>
      </c>
      <c r="H7220" s="11">
        <f>VLOOKUP(B7220,[1]!Product_Data[#Data],4,0)</f>
        <v>1862</v>
      </c>
      <c r="I7220" s="11">
        <f>VLOOKUP(B7220,[1]!Product_Data[#Data],3,0)</f>
        <v>1173</v>
      </c>
      <c r="J7220" s="11">
        <f t="shared" si="675"/>
        <v>3519</v>
      </c>
      <c r="K7220" s="11">
        <f t="shared" si="676"/>
        <v>5586</v>
      </c>
      <c r="L7220" s="11">
        <f t="shared" si="677"/>
        <v>2067</v>
      </c>
      <c r="M7220" t="str">
        <f>VLOOKUP(C7220,[1]!Location_Data[#Data],2,0)</f>
        <v>Vallejo</v>
      </c>
      <c r="N7220" t="str">
        <f>VLOOKUP(D7220,[1]!Salespeople_Data[#Data],2,0)</f>
        <v>Ryan Butler</v>
      </c>
      <c r="O7220" t="str">
        <f>VLOOKUP(E7220,[1]!Customer_Data[#Data],2,0)</f>
        <v>Howard Morgan</v>
      </c>
      <c r="P7220" s="15">
        <f t="shared" si="672"/>
        <v>4</v>
      </c>
      <c r="Q7220">
        <f t="shared" si="673"/>
        <v>3</v>
      </c>
      <c r="R7220">
        <f t="shared" si="674"/>
        <v>2019</v>
      </c>
    </row>
    <row r="7221" spans="1:18" x14ac:dyDescent="0.25">
      <c r="A7221" s="6" t="s">
        <v>8247</v>
      </c>
      <c r="B7221" s="6" t="s">
        <v>703</v>
      </c>
      <c r="C7221" s="6" t="s">
        <v>355</v>
      </c>
      <c r="D7221" s="6" t="s">
        <v>35</v>
      </c>
      <c r="E7221" s="6" t="s">
        <v>1120</v>
      </c>
      <c r="F7221" s="10">
        <v>43595</v>
      </c>
      <c r="G7221" s="6">
        <v>3</v>
      </c>
      <c r="H7221" s="11">
        <f>VLOOKUP(B7221,[1]!Product_Data[#Data],4,0)</f>
        <v>530</v>
      </c>
      <c r="I7221" s="11">
        <f>VLOOKUP(B7221,[1]!Product_Data[#Data],3,0)</f>
        <v>435</v>
      </c>
      <c r="J7221" s="11">
        <f t="shared" si="675"/>
        <v>1305</v>
      </c>
      <c r="K7221" s="11">
        <f t="shared" si="676"/>
        <v>1590</v>
      </c>
      <c r="L7221" s="11">
        <f t="shared" si="677"/>
        <v>285</v>
      </c>
      <c r="M7221" t="str">
        <f>VLOOKUP(C7221,[1]!Location_Data[#Data],2,0)</f>
        <v>Burbank</v>
      </c>
      <c r="N7221" t="str">
        <f>VLOOKUP(D7221,[1]!Salespeople_Data[#Data],2,0)</f>
        <v>Charles Harper</v>
      </c>
      <c r="O7221" t="str">
        <f>VLOOKUP(E7221,[1]!Customer_Data[#Data],2,0)</f>
        <v>Fred Russell</v>
      </c>
      <c r="P7221" s="15">
        <f t="shared" si="672"/>
        <v>6</v>
      </c>
      <c r="Q7221">
        <f t="shared" si="673"/>
        <v>5</v>
      </c>
      <c r="R7221">
        <f t="shared" si="674"/>
        <v>2019</v>
      </c>
    </row>
    <row r="7222" spans="1:18" x14ac:dyDescent="0.25">
      <c r="A7222" s="6" t="s">
        <v>8248</v>
      </c>
      <c r="B7222" s="6" t="s">
        <v>818</v>
      </c>
      <c r="C7222" s="6" t="s">
        <v>643</v>
      </c>
      <c r="D7222" s="6" t="s">
        <v>298</v>
      </c>
      <c r="E7222" s="6" t="s">
        <v>3202</v>
      </c>
      <c r="F7222" s="10">
        <v>43598</v>
      </c>
      <c r="G7222" s="6">
        <v>2</v>
      </c>
      <c r="H7222" s="11">
        <f>VLOOKUP(B7222,[1]!Product_Data[#Data],4,0)</f>
        <v>1638</v>
      </c>
      <c r="I7222" s="11">
        <f>VLOOKUP(B7222,[1]!Product_Data[#Data],3,0)</f>
        <v>1261</v>
      </c>
      <c r="J7222" s="11">
        <f t="shared" si="675"/>
        <v>2522</v>
      </c>
      <c r="K7222" s="11">
        <f t="shared" si="676"/>
        <v>3276</v>
      </c>
      <c r="L7222" s="11">
        <f t="shared" si="677"/>
        <v>754</v>
      </c>
      <c r="M7222" t="str">
        <f>VLOOKUP(C7222,[1]!Location_Data[#Data],2,0)</f>
        <v>Hayward</v>
      </c>
      <c r="N7222" t="str">
        <f>VLOOKUP(D7222,[1]!Salespeople_Data[#Data],2,0)</f>
        <v>Kenneth Fields</v>
      </c>
      <c r="O7222" t="str">
        <f>VLOOKUP(E7222,[1]!Customer_Data[#Data],2,0)</f>
        <v>Thomas Daniels</v>
      </c>
      <c r="P7222" s="15">
        <f t="shared" si="672"/>
        <v>2</v>
      </c>
      <c r="Q7222">
        <f t="shared" si="673"/>
        <v>5</v>
      </c>
      <c r="R7222">
        <f t="shared" si="674"/>
        <v>2019</v>
      </c>
    </row>
    <row r="7223" spans="1:18" x14ac:dyDescent="0.25">
      <c r="A7223" s="6" t="s">
        <v>8249</v>
      </c>
      <c r="B7223" s="6" t="s">
        <v>440</v>
      </c>
      <c r="C7223" s="6" t="s">
        <v>48</v>
      </c>
      <c r="D7223" s="6" t="s">
        <v>106</v>
      </c>
      <c r="E7223" s="6" t="s">
        <v>2422</v>
      </c>
      <c r="F7223" s="10">
        <v>43714</v>
      </c>
      <c r="G7223" s="6">
        <v>1</v>
      </c>
      <c r="H7223" s="11">
        <f>VLOOKUP(B7223,[1]!Product_Data[#Data],4,0)</f>
        <v>800</v>
      </c>
      <c r="I7223" s="11">
        <f>VLOOKUP(B7223,[1]!Product_Data[#Data],3,0)</f>
        <v>536</v>
      </c>
      <c r="J7223" s="11">
        <f t="shared" si="675"/>
        <v>536</v>
      </c>
      <c r="K7223" s="11">
        <f t="shared" si="676"/>
        <v>800</v>
      </c>
      <c r="L7223" s="11">
        <f t="shared" si="677"/>
        <v>264</v>
      </c>
      <c r="M7223" t="str">
        <f>VLOOKUP(C7223,[1]!Location_Data[#Data],2,0)</f>
        <v>Rialto</v>
      </c>
      <c r="N7223" t="str">
        <f>VLOOKUP(D7223,[1]!Salespeople_Data[#Data],2,0)</f>
        <v>Patrick Ruiz</v>
      </c>
      <c r="O7223" t="str">
        <f>VLOOKUP(E7223,[1]!Customer_Data[#Data],2,0)</f>
        <v>John Hunt</v>
      </c>
      <c r="P7223" s="15">
        <f t="shared" si="672"/>
        <v>6</v>
      </c>
      <c r="Q7223">
        <f t="shared" si="673"/>
        <v>9</v>
      </c>
      <c r="R7223">
        <f t="shared" si="674"/>
        <v>2019</v>
      </c>
    </row>
    <row r="7224" spans="1:18" x14ac:dyDescent="0.25">
      <c r="A7224" s="6" t="s">
        <v>8250</v>
      </c>
      <c r="B7224" s="6" t="s">
        <v>219</v>
      </c>
      <c r="C7224" s="6" t="s">
        <v>249</v>
      </c>
      <c r="D7224" s="6" t="s">
        <v>298</v>
      </c>
      <c r="E7224" s="6" t="s">
        <v>2460</v>
      </c>
      <c r="F7224" s="10">
        <v>43511</v>
      </c>
      <c r="G7224" s="6">
        <v>3</v>
      </c>
      <c r="H7224" s="11">
        <f>VLOOKUP(B7224,[1]!Product_Data[#Data],4,0)</f>
        <v>561</v>
      </c>
      <c r="I7224" s="11">
        <f>VLOOKUP(B7224,[1]!Product_Data[#Data],3,0)</f>
        <v>421</v>
      </c>
      <c r="J7224" s="11">
        <f t="shared" si="675"/>
        <v>1263</v>
      </c>
      <c r="K7224" s="11">
        <f t="shared" si="676"/>
        <v>1683</v>
      </c>
      <c r="L7224" s="11">
        <f t="shared" si="677"/>
        <v>420</v>
      </c>
      <c r="M7224" t="str">
        <f>VLOOKUP(C7224,[1]!Location_Data[#Data],2,0)</f>
        <v>Roseville</v>
      </c>
      <c r="N7224" t="str">
        <f>VLOOKUP(D7224,[1]!Salespeople_Data[#Data],2,0)</f>
        <v>Kenneth Fields</v>
      </c>
      <c r="O7224" t="str">
        <f>VLOOKUP(E7224,[1]!Customer_Data[#Data],2,0)</f>
        <v>Joe Gordon</v>
      </c>
      <c r="P7224" s="15">
        <f t="shared" si="672"/>
        <v>6</v>
      </c>
      <c r="Q7224">
        <f t="shared" si="673"/>
        <v>2</v>
      </c>
      <c r="R7224">
        <f t="shared" si="674"/>
        <v>2019</v>
      </c>
    </row>
    <row r="7225" spans="1:18" x14ac:dyDescent="0.25">
      <c r="A7225" s="6" t="s">
        <v>8251</v>
      </c>
      <c r="B7225" s="6" t="s">
        <v>461</v>
      </c>
      <c r="C7225" s="6" t="s">
        <v>79</v>
      </c>
      <c r="D7225" s="6" t="s">
        <v>356</v>
      </c>
      <c r="E7225" s="6" t="s">
        <v>1425</v>
      </c>
      <c r="F7225" s="10">
        <v>43567</v>
      </c>
      <c r="G7225" s="6">
        <v>2</v>
      </c>
      <c r="H7225" s="11">
        <f>VLOOKUP(B7225,[1]!Product_Data[#Data],4,0)</f>
        <v>35</v>
      </c>
      <c r="I7225" s="11">
        <f>VLOOKUP(B7225,[1]!Product_Data[#Data],3,0)</f>
        <v>22</v>
      </c>
      <c r="J7225" s="11">
        <f t="shared" si="675"/>
        <v>44</v>
      </c>
      <c r="K7225" s="11">
        <f t="shared" si="676"/>
        <v>70</v>
      </c>
      <c r="L7225" s="11">
        <f t="shared" si="677"/>
        <v>26</v>
      </c>
      <c r="M7225" t="str">
        <f>VLOOKUP(C7225,[1]!Location_Data[#Data],2,0)</f>
        <v>Palmdale</v>
      </c>
      <c r="N7225" t="str">
        <f>VLOOKUP(D7225,[1]!Salespeople_Data[#Data],2,0)</f>
        <v>Jimmy Young</v>
      </c>
      <c r="O7225" t="str">
        <f>VLOOKUP(E7225,[1]!Customer_Data[#Data],2,0)</f>
        <v>Johnny Andrews</v>
      </c>
      <c r="P7225" s="15">
        <f t="shared" si="672"/>
        <v>6</v>
      </c>
      <c r="Q7225">
        <f t="shared" si="673"/>
        <v>4</v>
      </c>
      <c r="R7225">
        <f t="shared" si="674"/>
        <v>2019</v>
      </c>
    </row>
    <row r="7226" spans="1:18" x14ac:dyDescent="0.25">
      <c r="A7226" s="6" t="s">
        <v>8252</v>
      </c>
      <c r="B7226" s="6" t="s">
        <v>605</v>
      </c>
      <c r="C7226" s="6" t="s">
        <v>377</v>
      </c>
      <c r="D7226" s="6" t="s">
        <v>116</v>
      </c>
      <c r="E7226" s="6" t="s">
        <v>524</v>
      </c>
      <c r="F7226" s="10">
        <v>43519</v>
      </c>
      <c r="G7226" s="6">
        <v>1</v>
      </c>
      <c r="H7226" s="11">
        <f>VLOOKUP(B7226,[1]!Product_Data[#Data],4,0)</f>
        <v>913</v>
      </c>
      <c r="I7226" s="11">
        <f>VLOOKUP(B7226,[1]!Product_Data[#Data],3,0)</f>
        <v>584</v>
      </c>
      <c r="J7226" s="11">
        <f t="shared" si="675"/>
        <v>584</v>
      </c>
      <c r="K7226" s="11">
        <f t="shared" si="676"/>
        <v>913</v>
      </c>
      <c r="L7226" s="11">
        <f t="shared" si="677"/>
        <v>329</v>
      </c>
      <c r="M7226" t="str">
        <f>VLOOKUP(C7226,[1]!Location_Data[#Data],2,0)</f>
        <v>San Diego</v>
      </c>
      <c r="N7226" t="str">
        <f>VLOOKUP(D7226,[1]!Salespeople_Data[#Data],2,0)</f>
        <v>Roger Ramos</v>
      </c>
      <c r="O7226" t="str">
        <f>VLOOKUP(E7226,[1]!Customer_Data[#Data],2,0)</f>
        <v>Stephen Webb</v>
      </c>
      <c r="P7226" s="15">
        <f t="shared" si="672"/>
        <v>7</v>
      </c>
      <c r="Q7226">
        <f t="shared" si="673"/>
        <v>2</v>
      </c>
      <c r="R7226">
        <f t="shared" si="674"/>
        <v>2019</v>
      </c>
    </row>
    <row r="7227" spans="1:18" x14ac:dyDescent="0.25">
      <c r="A7227" s="6" t="s">
        <v>8253</v>
      </c>
      <c r="B7227" s="6" t="s">
        <v>311</v>
      </c>
      <c r="C7227" s="6" t="s">
        <v>229</v>
      </c>
      <c r="D7227" s="6" t="s">
        <v>91</v>
      </c>
      <c r="E7227" s="6" t="s">
        <v>594</v>
      </c>
      <c r="F7227" s="10">
        <v>43545</v>
      </c>
      <c r="G7227" s="6">
        <v>3</v>
      </c>
      <c r="H7227" s="11">
        <f>VLOOKUP(B7227,[1]!Product_Data[#Data],4,0)</f>
        <v>1743</v>
      </c>
      <c r="I7227" s="11">
        <f>VLOOKUP(B7227,[1]!Product_Data[#Data],3,0)</f>
        <v>872</v>
      </c>
      <c r="J7227" s="11">
        <f t="shared" si="675"/>
        <v>2616</v>
      </c>
      <c r="K7227" s="11">
        <f t="shared" si="676"/>
        <v>5229</v>
      </c>
      <c r="L7227" s="11">
        <f t="shared" si="677"/>
        <v>2613</v>
      </c>
      <c r="M7227" t="str">
        <f>VLOOKUP(C7227,[1]!Location_Data[#Data],2,0)</f>
        <v>San Jose</v>
      </c>
      <c r="N7227" t="str">
        <f>VLOOKUP(D7227,[1]!Salespeople_Data[#Data],2,0)</f>
        <v>Howard Gardner</v>
      </c>
      <c r="O7227" t="str">
        <f>VLOOKUP(E7227,[1]!Customer_Data[#Data],2,0)</f>
        <v>Henry Andrews</v>
      </c>
      <c r="P7227" s="15">
        <f t="shared" si="672"/>
        <v>5</v>
      </c>
      <c r="Q7227">
        <f t="shared" si="673"/>
        <v>3</v>
      </c>
      <c r="R7227">
        <f t="shared" si="674"/>
        <v>2019</v>
      </c>
    </row>
    <row r="7228" spans="1:18" x14ac:dyDescent="0.25">
      <c r="A7228" s="6" t="s">
        <v>8254</v>
      </c>
      <c r="B7228" s="6" t="s">
        <v>600</v>
      </c>
      <c r="C7228" s="6" t="s">
        <v>331</v>
      </c>
      <c r="D7228" s="6" t="s">
        <v>269</v>
      </c>
      <c r="E7228" s="6" t="s">
        <v>287</v>
      </c>
      <c r="F7228" s="10">
        <v>43579</v>
      </c>
      <c r="G7228" s="6">
        <v>1</v>
      </c>
      <c r="H7228" s="11">
        <f>VLOOKUP(B7228,[1]!Product_Data[#Data],4,0)</f>
        <v>368</v>
      </c>
      <c r="I7228" s="11">
        <f>VLOOKUP(B7228,[1]!Product_Data[#Data],3,0)</f>
        <v>269</v>
      </c>
      <c r="J7228" s="11">
        <f t="shared" si="675"/>
        <v>269</v>
      </c>
      <c r="K7228" s="11">
        <f t="shared" si="676"/>
        <v>368</v>
      </c>
      <c r="L7228" s="11">
        <f t="shared" si="677"/>
        <v>99</v>
      </c>
      <c r="M7228" t="str">
        <f>VLOOKUP(C7228,[1]!Location_Data[#Data],2,0)</f>
        <v>Sunnyvale</v>
      </c>
      <c r="N7228" t="str">
        <f>VLOOKUP(D7228,[1]!Salespeople_Data[#Data],2,0)</f>
        <v>Kevin Butler</v>
      </c>
      <c r="O7228" t="str">
        <f>VLOOKUP(E7228,[1]!Customer_Data[#Data],2,0)</f>
        <v>Billy Miller</v>
      </c>
      <c r="P7228" s="15">
        <f t="shared" si="672"/>
        <v>4</v>
      </c>
      <c r="Q7228">
        <f t="shared" si="673"/>
        <v>4</v>
      </c>
      <c r="R7228">
        <f t="shared" si="674"/>
        <v>2019</v>
      </c>
    </row>
    <row r="7229" spans="1:18" x14ac:dyDescent="0.25">
      <c r="A7229" s="6" t="s">
        <v>8255</v>
      </c>
      <c r="B7229" s="6" t="s">
        <v>168</v>
      </c>
      <c r="C7229" s="6" t="s">
        <v>174</v>
      </c>
      <c r="D7229" s="6" t="s">
        <v>49</v>
      </c>
      <c r="E7229" s="6" t="s">
        <v>764</v>
      </c>
      <c r="F7229" s="10">
        <v>43780</v>
      </c>
      <c r="G7229" s="6">
        <v>4</v>
      </c>
      <c r="H7229" s="11">
        <f>VLOOKUP(B7229,[1]!Product_Data[#Data],4,0)</f>
        <v>112</v>
      </c>
      <c r="I7229" s="11">
        <f>VLOOKUP(B7229,[1]!Product_Data[#Data],3,0)</f>
        <v>90</v>
      </c>
      <c r="J7229" s="11">
        <f t="shared" si="675"/>
        <v>360</v>
      </c>
      <c r="K7229" s="11">
        <f t="shared" si="676"/>
        <v>448</v>
      </c>
      <c r="L7229" s="11">
        <f t="shared" si="677"/>
        <v>88</v>
      </c>
      <c r="M7229" t="str">
        <f>VLOOKUP(C7229,[1]!Location_Data[#Data],2,0)</f>
        <v>Norwalk</v>
      </c>
      <c r="N7229" t="str">
        <f>VLOOKUP(D7229,[1]!Salespeople_Data[#Data],2,0)</f>
        <v>Walter Cook</v>
      </c>
      <c r="O7229" t="str">
        <f>VLOOKUP(E7229,[1]!Customer_Data[#Data],2,0)</f>
        <v>Ronald Bradley</v>
      </c>
      <c r="P7229" s="15">
        <f t="shared" si="672"/>
        <v>2</v>
      </c>
      <c r="Q7229">
        <f t="shared" si="673"/>
        <v>11</v>
      </c>
      <c r="R7229">
        <f t="shared" si="674"/>
        <v>2019</v>
      </c>
    </row>
    <row r="7230" spans="1:18" x14ac:dyDescent="0.25">
      <c r="A7230" s="6" t="s">
        <v>8256</v>
      </c>
      <c r="B7230" s="6" t="s">
        <v>652</v>
      </c>
      <c r="C7230" s="6" t="s">
        <v>140</v>
      </c>
      <c r="D7230" s="6" t="s">
        <v>35</v>
      </c>
      <c r="E7230" s="6" t="s">
        <v>1588</v>
      </c>
      <c r="F7230" s="10">
        <v>43738</v>
      </c>
      <c r="G7230" s="6">
        <v>1</v>
      </c>
      <c r="H7230" s="11">
        <f>VLOOKUP(B7230,[1]!Product_Data[#Data],4,0)</f>
        <v>217</v>
      </c>
      <c r="I7230" s="11">
        <f>VLOOKUP(B7230,[1]!Product_Data[#Data],3,0)</f>
        <v>171</v>
      </c>
      <c r="J7230" s="11">
        <f t="shared" si="675"/>
        <v>171</v>
      </c>
      <c r="K7230" s="11">
        <f t="shared" si="676"/>
        <v>217</v>
      </c>
      <c r="L7230" s="11">
        <f t="shared" si="677"/>
        <v>46</v>
      </c>
      <c r="M7230" t="str">
        <f>VLOOKUP(C7230,[1]!Location_Data[#Data],2,0)</f>
        <v>Salinas</v>
      </c>
      <c r="N7230" t="str">
        <f>VLOOKUP(D7230,[1]!Salespeople_Data[#Data],2,0)</f>
        <v>Charles Harper</v>
      </c>
      <c r="O7230" t="str">
        <f>VLOOKUP(E7230,[1]!Customer_Data[#Data],2,0)</f>
        <v>Keith Jordan</v>
      </c>
      <c r="P7230" s="15">
        <f t="shared" si="672"/>
        <v>2</v>
      </c>
      <c r="Q7230">
        <f t="shared" si="673"/>
        <v>9</v>
      </c>
      <c r="R7230">
        <f t="shared" si="674"/>
        <v>2019</v>
      </c>
    </row>
    <row r="7231" spans="1:18" x14ac:dyDescent="0.25">
      <c r="A7231" s="6" t="s">
        <v>8257</v>
      </c>
      <c r="B7231" s="6" t="s">
        <v>537</v>
      </c>
      <c r="C7231" s="6" t="s">
        <v>436</v>
      </c>
      <c r="D7231" s="6" t="s">
        <v>116</v>
      </c>
      <c r="E7231" s="6" t="s">
        <v>742</v>
      </c>
      <c r="F7231" s="10">
        <v>43767</v>
      </c>
      <c r="G7231" s="6">
        <v>2</v>
      </c>
      <c r="H7231" s="11">
        <f>VLOOKUP(B7231,[1]!Product_Data[#Data],4,0)</f>
        <v>556</v>
      </c>
      <c r="I7231" s="11">
        <f>VLOOKUP(B7231,[1]!Product_Data[#Data],3,0)</f>
        <v>395</v>
      </c>
      <c r="J7231" s="11">
        <f t="shared" si="675"/>
        <v>790</v>
      </c>
      <c r="K7231" s="11">
        <f t="shared" si="676"/>
        <v>1112</v>
      </c>
      <c r="L7231" s="11">
        <f t="shared" si="677"/>
        <v>322</v>
      </c>
      <c r="M7231" t="str">
        <f>VLOOKUP(C7231,[1]!Location_Data[#Data],2,0)</f>
        <v>Jurupa Valley</v>
      </c>
      <c r="N7231" t="str">
        <f>VLOOKUP(D7231,[1]!Salespeople_Data[#Data],2,0)</f>
        <v>Roger Ramos</v>
      </c>
      <c r="O7231" t="str">
        <f>VLOOKUP(E7231,[1]!Customer_Data[#Data],2,0)</f>
        <v>Joe Rose</v>
      </c>
      <c r="P7231" s="15">
        <f t="shared" si="672"/>
        <v>3</v>
      </c>
      <c r="Q7231">
        <f t="shared" si="673"/>
        <v>10</v>
      </c>
      <c r="R7231">
        <f t="shared" si="674"/>
        <v>2019</v>
      </c>
    </row>
    <row r="7232" spans="1:18" x14ac:dyDescent="0.25">
      <c r="A7232" s="6" t="s">
        <v>8258</v>
      </c>
      <c r="B7232" s="6" t="s">
        <v>164</v>
      </c>
      <c r="C7232" s="6" t="s">
        <v>469</v>
      </c>
      <c r="D7232" s="6" t="s">
        <v>40</v>
      </c>
      <c r="E7232" s="6" t="s">
        <v>429</v>
      </c>
      <c r="F7232" s="10">
        <v>43548</v>
      </c>
      <c r="G7232" s="6">
        <v>2</v>
      </c>
      <c r="H7232" s="11">
        <f>VLOOKUP(B7232,[1]!Product_Data[#Data],4,0)</f>
        <v>637</v>
      </c>
      <c r="I7232" s="11">
        <f>VLOOKUP(B7232,[1]!Product_Data[#Data],3,0)</f>
        <v>389</v>
      </c>
      <c r="J7232" s="11">
        <f t="shared" si="675"/>
        <v>778</v>
      </c>
      <c r="K7232" s="11">
        <f t="shared" si="676"/>
        <v>1274</v>
      </c>
      <c r="L7232" s="11">
        <f t="shared" si="677"/>
        <v>496</v>
      </c>
      <c r="M7232" t="str">
        <f>VLOOKUP(C7232,[1]!Location_Data[#Data],2,0)</f>
        <v>Escondido</v>
      </c>
      <c r="N7232" t="str">
        <f>VLOOKUP(D7232,[1]!Salespeople_Data[#Data],2,0)</f>
        <v>Brian Hansen</v>
      </c>
      <c r="O7232" t="str">
        <f>VLOOKUP(E7232,[1]!Customer_Data[#Data],2,0)</f>
        <v>Jose Williams</v>
      </c>
      <c r="P7232" s="15">
        <f t="shared" si="672"/>
        <v>1</v>
      </c>
      <c r="Q7232">
        <f t="shared" si="673"/>
        <v>3</v>
      </c>
      <c r="R7232">
        <f t="shared" si="674"/>
        <v>2019</v>
      </c>
    </row>
    <row r="7233" spans="1:18" x14ac:dyDescent="0.25">
      <c r="A7233" s="6" t="s">
        <v>8259</v>
      </c>
      <c r="B7233" s="6" t="s">
        <v>43</v>
      </c>
      <c r="C7233" s="6" t="s">
        <v>145</v>
      </c>
      <c r="D7233" s="6" t="s">
        <v>101</v>
      </c>
      <c r="E7233" s="6" t="s">
        <v>967</v>
      </c>
      <c r="F7233" s="10">
        <v>43765</v>
      </c>
      <c r="G7233" s="6">
        <v>4</v>
      </c>
      <c r="H7233" s="11">
        <f>VLOOKUP(B7233,[1]!Product_Data[#Data],4,0)</f>
        <v>356</v>
      </c>
      <c r="I7233" s="11">
        <f>VLOOKUP(B7233,[1]!Product_Data[#Data],3,0)</f>
        <v>292</v>
      </c>
      <c r="J7233" s="11">
        <f t="shared" si="675"/>
        <v>1168</v>
      </c>
      <c r="K7233" s="11">
        <f t="shared" si="676"/>
        <v>1424</v>
      </c>
      <c r="L7233" s="11">
        <f t="shared" si="677"/>
        <v>256</v>
      </c>
      <c r="M7233" t="str">
        <f>VLOOKUP(C7233,[1]!Location_Data[#Data],2,0)</f>
        <v>Santa Maria</v>
      </c>
      <c r="N7233" t="str">
        <f>VLOOKUP(D7233,[1]!Salespeople_Data[#Data],2,0)</f>
        <v>Scott Clark</v>
      </c>
      <c r="O7233" t="str">
        <f>VLOOKUP(E7233,[1]!Customer_Data[#Data],2,0)</f>
        <v>Ronald Anderson</v>
      </c>
      <c r="P7233" s="15">
        <f t="shared" si="672"/>
        <v>1</v>
      </c>
      <c r="Q7233">
        <f t="shared" si="673"/>
        <v>10</v>
      </c>
      <c r="R7233">
        <f t="shared" si="674"/>
        <v>2019</v>
      </c>
    </row>
    <row r="7234" spans="1:18" x14ac:dyDescent="0.25">
      <c r="A7234" s="6" t="s">
        <v>8260</v>
      </c>
      <c r="B7234" s="6" t="s">
        <v>553</v>
      </c>
      <c r="C7234" s="6" t="s">
        <v>66</v>
      </c>
      <c r="D7234" s="6" t="s">
        <v>308</v>
      </c>
      <c r="E7234" s="6" t="s">
        <v>117</v>
      </c>
      <c r="F7234" s="10">
        <v>43584</v>
      </c>
      <c r="G7234" s="6">
        <v>4</v>
      </c>
      <c r="H7234" s="11">
        <f>VLOOKUP(B7234,[1]!Product_Data[#Data],4,0)</f>
        <v>1798</v>
      </c>
      <c r="I7234" s="11">
        <f>VLOOKUP(B7234,[1]!Product_Data[#Data],3,0)</f>
        <v>971</v>
      </c>
      <c r="J7234" s="11">
        <f t="shared" si="675"/>
        <v>3884</v>
      </c>
      <c r="K7234" s="11">
        <f t="shared" si="676"/>
        <v>7192</v>
      </c>
      <c r="L7234" s="11">
        <f t="shared" si="677"/>
        <v>3308</v>
      </c>
      <c r="M7234" t="str">
        <f>VLOOKUP(C7234,[1]!Location_Data[#Data],2,0)</f>
        <v>Ontario</v>
      </c>
      <c r="N7234" t="str">
        <f>VLOOKUP(D7234,[1]!Salespeople_Data[#Data],2,0)</f>
        <v>Fred Robertson</v>
      </c>
      <c r="O7234" t="str">
        <f>VLOOKUP(E7234,[1]!Customer_Data[#Data],2,0)</f>
        <v>Anthony Turner</v>
      </c>
      <c r="P7234" s="15">
        <f t="shared" ref="P7234:P7297" si="678">WEEKDAY(F7234)</f>
        <v>2</v>
      </c>
      <c r="Q7234">
        <f t="shared" ref="Q7234:Q7297" si="679">MONTH(F7234)</f>
        <v>4</v>
      </c>
      <c r="R7234">
        <f t="shared" ref="R7234:R7297" si="680">YEAR(F7234)</f>
        <v>2019</v>
      </c>
    </row>
    <row r="7235" spans="1:18" x14ac:dyDescent="0.25">
      <c r="A7235" s="6" t="s">
        <v>8261</v>
      </c>
      <c r="B7235" s="6" t="s">
        <v>1149</v>
      </c>
      <c r="C7235" s="6" t="s">
        <v>458</v>
      </c>
      <c r="D7235" s="6" t="s">
        <v>106</v>
      </c>
      <c r="E7235" s="6" t="s">
        <v>3332</v>
      </c>
      <c r="F7235" s="10">
        <v>43823</v>
      </c>
      <c r="G7235" s="6">
        <v>1</v>
      </c>
      <c r="H7235" s="11">
        <f>VLOOKUP(B7235,[1]!Product_Data[#Data],4,0)</f>
        <v>847</v>
      </c>
      <c r="I7235" s="11">
        <f>VLOOKUP(B7235,[1]!Product_Data[#Data],3,0)</f>
        <v>534</v>
      </c>
      <c r="J7235" s="11">
        <f t="shared" ref="J7235:J7298" si="681">PRODUCT(I7235,G7235)</f>
        <v>534</v>
      </c>
      <c r="K7235" s="11">
        <f t="shared" ref="K7235:K7298" si="682">PRODUCT(H7235,G7235)</f>
        <v>847</v>
      </c>
      <c r="L7235" s="11">
        <f t="shared" ref="L7235:L7298" si="683">K7235-J7235</f>
        <v>313</v>
      </c>
      <c r="M7235" t="str">
        <f>VLOOKUP(C7235,[1]!Location_Data[#Data],2,0)</f>
        <v>Fontana</v>
      </c>
      <c r="N7235" t="str">
        <f>VLOOKUP(D7235,[1]!Salespeople_Data[#Data],2,0)</f>
        <v>Patrick Ruiz</v>
      </c>
      <c r="O7235" t="str">
        <f>VLOOKUP(E7235,[1]!Customer_Data[#Data],2,0)</f>
        <v>Victor Dean</v>
      </c>
      <c r="P7235" s="15">
        <f t="shared" si="678"/>
        <v>3</v>
      </c>
      <c r="Q7235">
        <f t="shared" si="679"/>
        <v>12</v>
      </c>
      <c r="R7235">
        <f t="shared" si="680"/>
        <v>2019</v>
      </c>
    </row>
    <row r="7236" spans="1:18" x14ac:dyDescent="0.25">
      <c r="A7236" s="6" t="s">
        <v>8262</v>
      </c>
      <c r="B7236" s="6" t="s">
        <v>421</v>
      </c>
      <c r="C7236" s="6" t="s">
        <v>215</v>
      </c>
      <c r="D7236" s="6" t="s">
        <v>257</v>
      </c>
      <c r="E7236" s="6" t="s">
        <v>759</v>
      </c>
      <c r="F7236" s="10">
        <v>43648</v>
      </c>
      <c r="G7236" s="6">
        <v>1</v>
      </c>
      <c r="H7236" s="11">
        <f>VLOOKUP(B7236,[1]!Product_Data[#Data],4,0)</f>
        <v>826</v>
      </c>
      <c r="I7236" s="11">
        <f>VLOOKUP(B7236,[1]!Product_Data[#Data],3,0)</f>
        <v>562</v>
      </c>
      <c r="J7236" s="11">
        <f t="shared" si="681"/>
        <v>562</v>
      </c>
      <c r="K7236" s="11">
        <f t="shared" si="682"/>
        <v>826</v>
      </c>
      <c r="L7236" s="11">
        <f t="shared" si="683"/>
        <v>264</v>
      </c>
      <c r="M7236" t="str">
        <f>VLOOKUP(C7236,[1]!Location_Data[#Data],2,0)</f>
        <v>El Cajon</v>
      </c>
      <c r="N7236" t="str">
        <f>VLOOKUP(D7236,[1]!Salespeople_Data[#Data],2,0)</f>
        <v>Jerry Perry</v>
      </c>
      <c r="O7236" t="str">
        <f>VLOOKUP(E7236,[1]!Customer_Data[#Data],2,0)</f>
        <v>William Franklin</v>
      </c>
      <c r="P7236" s="15">
        <f t="shared" si="678"/>
        <v>3</v>
      </c>
      <c r="Q7236">
        <f t="shared" si="679"/>
        <v>7</v>
      </c>
      <c r="R7236">
        <f t="shared" si="680"/>
        <v>2019</v>
      </c>
    </row>
    <row r="7237" spans="1:18" x14ac:dyDescent="0.25">
      <c r="A7237" s="6" t="s">
        <v>8263</v>
      </c>
      <c r="B7237" s="6" t="s">
        <v>125</v>
      </c>
      <c r="C7237" s="6" t="s">
        <v>74</v>
      </c>
      <c r="D7237" s="6" t="s">
        <v>141</v>
      </c>
      <c r="E7237" s="6" t="s">
        <v>736</v>
      </c>
      <c r="F7237" s="10">
        <v>43548</v>
      </c>
      <c r="G7237" s="6">
        <v>1</v>
      </c>
      <c r="H7237" s="11">
        <f>VLOOKUP(B7237,[1]!Product_Data[#Data],4,0)</f>
        <v>1826</v>
      </c>
      <c r="I7237" s="11">
        <f>VLOOKUP(B7237,[1]!Product_Data[#Data],3,0)</f>
        <v>1443</v>
      </c>
      <c r="J7237" s="11">
        <f t="shared" si="681"/>
        <v>1443</v>
      </c>
      <c r="K7237" s="11">
        <f t="shared" si="682"/>
        <v>1826</v>
      </c>
      <c r="L7237" s="11">
        <f t="shared" si="683"/>
        <v>383</v>
      </c>
      <c r="M7237" t="str">
        <f>VLOOKUP(C7237,[1]!Location_Data[#Data],2,0)</f>
        <v>West Covina</v>
      </c>
      <c r="N7237" t="str">
        <f>VLOOKUP(D7237,[1]!Salespeople_Data[#Data],2,0)</f>
        <v>Arthur Mccoy</v>
      </c>
      <c r="O7237" t="str">
        <f>VLOOKUP(E7237,[1]!Customer_Data[#Data],2,0)</f>
        <v>Aaron Carr</v>
      </c>
      <c r="P7237" s="15">
        <f t="shared" si="678"/>
        <v>1</v>
      </c>
      <c r="Q7237">
        <f t="shared" si="679"/>
        <v>3</v>
      </c>
      <c r="R7237">
        <f t="shared" si="680"/>
        <v>2019</v>
      </c>
    </row>
    <row r="7238" spans="1:18" x14ac:dyDescent="0.25">
      <c r="A7238" s="6" t="s">
        <v>8264</v>
      </c>
      <c r="B7238" s="6" t="s">
        <v>238</v>
      </c>
      <c r="C7238" s="6" t="s">
        <v>596</v>
      </c>
      <c r="D7238" s="6" t="s">
        <v>359</v>
      </c>
      <c r="E7238" s="6" t="s">
        <v>1397</v>
      </c>
      <c r="F7238" s="10">
        <v>43674</v>
      </c>
      <c r="G7238" s="6">
        <v>4</v>
      </c>
      <c r="H7238" s="11">
        <f>VLOOKUP(B7238,[1]!Product_Data[#Data],4,0)</f>
        <v>871</v>
      </c>
      <c r="I7238" s="11">
        <f>VLOOKUP(B7238,[1]!Product_Data[#Data],3,0)</f>
        <v>540</v>
      </c>
      <c r="J7238" s="11">
        <f t="shared" si="681"/>
        <v>2160</v>
      </c>
      <c r="K7238" s="11">
        <f t="shared" si="682"/>
        <v>3484</v>
      </c>
      <c r="L7238" s="11">
        <f t="shared" si="683"/>
        <v>1324</v>
      </c>
      <c r="M7238" t="str">
        <f>VLOOKUP(C7238,[1]!Location_Data[#Data],2,0)</f>
        <v>Fremont</v>
      </c>
      <c r="N7238" t="str">
        <f>VLOOKUP(D7238,[1]!Salespeople_Data[#Data],2,0)</f>
        <v>Eugene Holmes</v>
      </c>
      <c r="O7238" t="str">
        <f>VLOOKUP(E7238,[1]!Customer_Data[#Data],2,0)</f>
        <v>Louis Mccoy</v>
      </c>
      <c r="P7238" s="15">
        <f t="shared" si="678"/>
        <v>1</v>
      </c>
      <c r="Q7238">
        <f t="shared" si="679"/>
        <v>7</v>
      </c>
      <c r="R7238">
        <f t="shared" si="680"/>
        <v>2019</v>
      </c>
    </row>
    <row r="7239" spans="1:18" x14ac:dyDescent="0.25">
      <c r="A7239" s="6" t="s">
        <v>8265</v>
      </c>
      <c r="B7239" s="6" t="s">
        <v>553</v>
      </c>
      <c r="C7239" s="6" t="s">
        <v>731</v>
      </c>
      <c r="D7239" s="6" t="s">
        <v>413</v>
      </c>
      <c r="E7239" s="6" t="s">
        <v>764</v>
      </c>
      <c r="F7239" s="10">
        <v>43476</v>
      </c>
      <c r="G7239" s="6">
        <v>3</v>
      </c>
      <c r="H7239" s="11">
        <f>VLOOKUP(B7239,[1]!Product_Data[#Data],4,0)</f>
        <v>1798</v>
      </c>
      <c r="I7239" s="11">
        <f>VLOOKUP(B7239,[1]!Product_Data[#Data],3,0)</f>
        <v>971</v>
      </c>
      <c r="J7239" s="11">
        <f t="shared" si="681"/>
        <v>2913</v>
      </c>
      <c r="K7239" s="11">
        <f t="shared" si="682"/>
        <v>5394</v>
      </c>
      <c r="L7239" s="11">
        <f t="shared" si="683"/>
        <v>2481</v>
      </c>
      <c r="M7239" t="str">
        <f>VLOOKUP(C7239,[1]!Location_Data[#Data],2,0)</f>
        <v>Costa Mesa</v>
      </c>
      <c r="N7239" t="str">
        <f>VLOOKUP(D7239,[1]!Salespeople_Data[#Data],2,0)</f>
        <v>Kenneth Bradley</v>
      </c>
      <c r="O7239" t="str">
        <f>VLOOKUP(E7239,[1]!Customer_Data[#Data],2,0)</f>
        <v>Ronald Bradley</v>
      </c>
      <c r="P7239" s="15">
        <f t="shared" si="678"/>
        <v>6</v>
      </c>
      <c r="Q7239">
        <f t="shared" si="679"/>
        <v>1</v>
      </c>
      <c r="R7239">
        <f t="shared" si="680"/>
        <v>2019</v>
      </c>
    </row>
    <row r="7240" spans="1:18" x14ac:dyDescent="0.25">
      <c r="A7240" s="6" t="s">
        <v>8266</v>
      </c>
      <c r="B7240" s="6" t="s">
        <v>144</v>
      </c>
      <c r="C7240" s="6" t="s">
        <v>436</v>
      </c>
      <c r="D7240" s="6" t="s">
        <v>111</v>
      </c>
      <c r="E7240" s="6" t="s">
        <v>3993</v>
      </c>
      <c r="F7240" s="10">
        <v>43821</v>
      </c>
      <c r="G7240" s="6">
        <v>1</v>
      </c>
      <c r="H7240" s="11">
        <f>VLOOKUP(B7240,[1]!Product_Data[#Data],4,0)</f>
        <v>2410</v>
      </c>
      <c r="I7240" s="11">
        <f>VLOOKUP(B7240,[1]!Product_Data[#Data],3,0)</f>
        <v>1518</v>
      </c>
      <c r="J7240" s="11">
        <f t="shared" si="681"/>
        <v>1518</v>
      </c>
      <c r="K7240" s="11">
        <f t="shared" si="682"/>
        <v>2410</v>
      </c>
      <c r="L7240" s="11">
        <f t="shared" si="683"/>
        <v>892</v>
      </c>
      <c r="M7240" t="str">
        <f>VLOOKUP(C7240,[1]!Location_Data[#Data],2,0)</f>
        <v>Jurupa Valley</v>
      </c>
      <c r="N7240" t="str">
        <f>VLOOKUP(D7240,[1]!Salespeople_Data[#Data],2,0)</f>
        <v>Ryan Welch</v>
      </c>
      <c r="O7240" t="str">
        <f>VLOOKUP(E7240,[1]!Customer_Data[#Data],2,0)</f>
        <v>Adam Riley</v>
      </c>
      <c r="P7240" s="15">
        <f t="shared" si="678"/>
        <v>1</v>
      </c>
      <c r="Q7240">
        <f t="shared" si="679"/>
        <v>12</v>
      </c>
      <c r="R7240">
        <f t="shared" si="680"/>
        <v>2019</v>
      </c>
    </row>
    <row r="7241" spans="1:18" x14ac:dyDescent="0.25">
      <c r="A7241" s="6" t="s">
        <v>8267</v>
      </c>
      <c r="B7241" s="6" t="s">
        <v>43</v>
      </c>
      <c r="C7241" s="6" t="s">
        <v>362</v>
      </c>
      <c r="D7241" s="6" t="s">
        <v>40</v>
      </c>
      <c r="E7241" s="6" t="s">
        <v>894</v>
      </c>
      <c r="F7241" s="10">
        <v>43599</v>
      </c>
      <c r="G7241" s="6">
        <v>2</v>
      </c>
      <c r="H7241" s="11">
        <f>VLOOKUP(B7241,[1]!Product_Data[#Data],4,0)</f>
        <v>356</v>
      </c>
      <c r="I7241" s="11">
        <f>VLOOKUP(B7241,[1]!Product_Data[#Data],3,0)</f>
        <v>292</v>
      </c>
      <c r="J7241" s="11">
        <f t="shared" si="681"/>
        <v>584</v>
      </c>
      <c r="K7241" s="11">
        <f t="shared" si="682"/>
        <v>712</v>
      </c>
      <c r="L7241" s="11">
        <f t="shared" si="683"/>
        <v>128</v>
      </c>
      <c r="M7241" t="str">
        <f>VLOOKUP(C7241,[1]!Location_Data[#Data],2,0)</f>
        <v>San Bernardino</v>
      </c>
      <c r="N7241" t="str">
        <f>VLOOKUP(D7241,[1]!Salespeople_Data[#Data],2,0)</f>
        <v>Brian Hansen</v>
      </c>
      <c r="O7241" t="str">
        <f>VLOOKUP(E7241,[1]!Customer_Data[#Data],2,0)</f>
        <v>Jeremy Arnold</v>
      </c>
      <c r="P7241" s="15">
        <f t="shared" si="678"/>
        <v>3</v>
      </c>
      <c r="Q7241">
        <f t="shared" si="679"/>
        <v>5</v>
      </c>
      <c r="R7241">
        <f t="shared" si="680"/>
        <v>2019</v>
      </c>
    </row>
    <row r="7242" spans="1:18" x14ac:dyDescent="0.25">
      <c r="A7242" s="6" t="s">
        <v>8268</v>
      </c>
      <c r="B7242" s="6" t="s">
        <v>389</v>
      </c>
      <c r="C7242" s="6" t="s">
        <v>392</v>
      </c>
      <c r="D7242" s="6" t="s">
        <v>146</v>
      </c>
      <c r="E7242" s="6" t="s">
        <v>3174</v>
      </c>
      <c r="F7242" s="10">
        <v>43502</v>
      </c>
      <c r="G7242" s="6">
        <v>1</v>
      </c>
      <c r="H7242" s="11">
        <f>VLOOKUP(B7242,[1]!Product_Data[#Data],4,0)</f>
        <v>1367</v>
      </c>
      <c r="I7242" s="11">
        <f>VLOOKUP(B7242,[1]!Product_Data[#Data],3,0)</f>
        <v>984</v>
      </c>
      <c r="J7242" s="11">
        <f t="shared" si="681"/>
        <v>984</v>
      </c>
      <c r="K7242" s="11">
        <f t="shared" si="682"/>
        <v>1367</v>
      </c>
      <c r="L7242" s="11">
        <f t="shared" si="683"/>
        <v>383</v>
      </c>
      <c r="M7242" t="str">
        <f>VLOOKUP(C7242,[1]!Location_Data[#Data],2,0)</f>
        <v>Visalia</v>
      </c>
      <c r="N7242" t="str">
        <f>VLOOKUP(D7242,[1]!Salespeople_Data[#Data],2,0)</f>
        <v>Carl Elliott</v>
      </c>
      <c r="O7242" t="str">
        <f>VLOOKUP(E7242,[1]!Customer_Data[#Data],2,0)</f>
        <v>Louis Austin</v>
      </c>
      <c r="P7242" s="15">
        <f t="shared" si="678"/>
        <v>4</v>
      </c>
      <c r="Q7242">
        <f t="shared" si="679"/>
        <v>2</v>
      </c>
      <c r="R7242">
        <f t="shared" si="680"/>
        <v>2019</v>
      </c>
    </row>
    <row r="7243" spans="1:18" x14ac:dyDescent="0.25">
      <c r="A7243" s="6" t="s">
        <v>8269</v>
      </c>
      <c r="B7243" s="6" t="s">
        <v>33</v>
      </c>
      <c r="C7243" s="6" t="s">
        <v>169</v>
      </c>
      <c r="D7243" s="6" t="s">
        <v>106</v>
      </c>
      <c r="E7243" s="6" t="s">
        <v>1348</v>
      </c>
      <c r="F7243" s="10">
        <v>43485</v>
      </c>
      <c r="G7243" s="6">
        <v>3</v>
      </c>
      <c r="H7243" s="11">
        <f>VLOOKUP(B7243,[1]!Product_Data[#Data],4,0)</f>
        <v>1582</v>
      </c>
      <c r="I7243" s="11">
        <f>VLOOKUP(B7243,[1]!Product_Data[#Data],3,0)</f>
        <v>1234</v>
      </c>
      <c r="J7243" s="11">
        <f t="shared" si="681"/>
        <v>3702</v>
      </c>
      <c r="K7243" s="11">
        <f t="shared" si="682"/>
        <v>4746</v>
      </c>
      <c r="L7243" s="11">
        <f t="shared" si="683"/>
        <v>1044</v>
      </c>
      <c r="M7243" t="str">
        <f>VLOOKUP(C7243,[1]!Location_Data[#Data],2,0)</f>
        <v>Vista</v>
      </c>
      <c r="N7243" t="str">
        <f>VLOOKUP(D7243,[1]!Salespeople_Data[#Data],2,0)</f>
        <v>Patrick Ruiz</v>
      </c>
      <c r="O7243" t="str">
        <f>VLOOKUP(E7243,[1]!Customer_Data[#Data],2,0)</f>
        <v>Timothy Howard</v>
      </c>
      <c r="P7243" s="15">
        <f t="shared" si="678"/>
        <v>1</v>
      </c>
      <c r="Q7243">
        <f t="shared" si="679"/>
        <v>1</v>
      </c>
      <c r="R7243">
        <f t="shared" si="680"/>
        <v>2019</v>
      </c>
    </row>
    <row r="7244" spans="1:18" x14ac:dyDescent="0.25">
      <c r="A7244" s="6" t="s">
        <v>8270</v>
      </c>
      <c r="B7244" s="6" t="s">
        <v>99</v>
      </c>
      <c r="C7244" s="6" t="s">
        <v>34</v>
      </c>
      <c r="D7244" s="6" t="s">
        <v>136</v>
      </c>
      <c r="E7244" s="6" t="s">
        <v>907</v>
      </c>
      <c r="F7244" s="10">
        <v>43791</v>
      </c>
      <c r="G7244" s="6">
        <v>4</v>
      </c>
      <c r="H7244" s="11">
        <f>VLOOKUP(B7244,[1]!Product_Data[#Data],4,0)</f>
        <v>1708</v>
      </c>
      <c r="I7244" s="11">
        <f>VLOOKUP(B7244,[1]!Product_Data[#Data],3,0)</f>
        <v>871</v>
      </c>
      <c r="J7244" s="11">
        <f t="shared" si="681"/>
        <v>3484</v>
      </c>
      <c r="K7244" s="11">
        <f t="shared" si="682"/>
        <v>6832</v>
      </c>
      <c r="L7244" s="11">
        <f t="shared" si="683"/>
        <v>3348</v>
      </c>
      <c r="M7244" t="str">
        <f>VLOOKUP(C7244,[1]!Location_Data[#Data],2,0)</f>
        <v>Inglewood</v>
      </c>
      <c r="N7244" t="str">
        <f>VLOOKUP(D7244,[1]!Salespeople_Data[#Data],2,0)</f>
        <v>Clarence Fox</v>
      </c>
      <c r="O7244" t="str">
        <f>VLOOKUP(E7244,[1]!Customer_Data[#Data],2,0)</f>
        <v>Carl Jones</v>
      </c>
      <c r="P7244" s="15">
        <f t="shared" si="678"/>
        <v>6</v>
      </c>
      <c r="Q7244">
        <f t="shared" si="679"/>
        <v>11</v>
      </c>
      <c r="R7244">
        <f t="shared" si="680"/>
        <v>2019</v>
      </c>
    </row>
    <row r="7245" spans="1:18" x14ac:dyDescent="0.25">
      <c r="A7245" s="6" t="s">
        <v>8271</v>
      </c>
      <c r="B7245" s="6" t="s">
        <v>228</v>
      </c>
      <c r="C7245" s="6" t="s">
        <v>145</v>
      </c>
      <c r="D7245" s="6" t="s">
        <v>116</v>
      </c>
      <c r="E7245" s="6" t="s">
        <v>2766</v>
      </c>
      <c r="F7245" s="10">
        <v>43677</v>
      </c>
      <c r="G7245" s="6">
        <v>3</v>
      </c>
      <c r="H7245" s="11">
        <f>VLOOKUP(B7245,[1]!Product_Data[#Data],4,0)</f>
        <v>1862</v>
      </c>
      <c r="I7245" s="11">
        <f>VLOOKUP(B7245,[1]!Product_Data[#Data],3,0)</f>
        <v>1173</v>
      </c>
      <c r="J7245" s="11">
        <f t="shared" si="681"/>
        <v>3519</v>
      </c>
      <c r="K7245" s="11">
        <f t="shared" si="682"/>
        <v>5586</v>
      </c>
      <c r="L7245" s="11">
        <f t="shared" si="683"/>
        <v>2067</v>
      </c>
      <c r="M7245" t="str">
        <f>VLOOKUP(C7245,[1]!Location_Data[#Data],2,0)</f>
        <v>Santa Maria</v>
      </c>
      <c r="N7245" t="str">
        <f>VLOOKUP(D7245,[1]!Salespeople_Data[#Data],2,0)</f>
        <v>Roger Ramos</v>
      </c>
      <c r="O7245" t="str">
        <f>VLOOKUP(E7245,[1]!Customer_Data[#Data],2,0)</f>
        <v>Nicholas Morrison</v>
      </c>
      <c r="P7245" s="15">
        <f t="shared" si="678"/>
        <v>4</v>
      </c>
      <c r="Q7245">
        <f t="shared" si="679"/>
        <v>7</v>
      </c>
      <c r="R7245">
        <f t="shared" si="680"/>
        <v>2019</v>
      </c>
    </row>
    <row r="7246" spans="1:18" x14ac:dyDescent="0.25">
      <c r="A7246" s="6" t="s">
        <v>8272</v>
      </c>
      <c r="B7246" s="6" t="s">
        <v>104</v>
      </c>
      <c r="C7246" s="6" t="s">
        <v>48</v>
      </c>
      <c r="D7246" s="6" t="s">
        <v>178</v>
      </c>
      <c r="E7246" s="6" t="s">
        <v>517</v>
      </c>
      <c r="F7246" s="10">
        <v>43813</v>
      </c>
      <c r="G7246" s="6">
        <v>4</v>
      </c>
      <c r="H7246" s="11">
        <f>VLOOKUP(B7246,[1]!Product_Data[#Data],4,0)</f>
        <v>1671</v>
      </c>
      <c r="I7246" s="11">
        <f>VLOOKUP(B7246,[1]!Product_Data[#Data],3,0)</f>
        <v>1220</v>
      </c>
      <c r="J7246" s="11">
        <f t="shared" si="681"/>
        <v>4880</v>
      </c>
      <c r="K7246" s="11">
        <f t="shared" si="682"/>
        <v>6684</v>
      </c>
      <c r="L7246" s="11">
        <f t="shared" si="683"/>
        <v>1804</v>
      </c>
      <c r="M7246" t="str">
        <f>VLOOKUP(C7246,[1]!Location_Data[#Data],2,0)</f>
        <v>Rialto</v>
      </c>
      <c r="N7246" t="str">
        <f>VLOOKUP(D7246,[1]!Salespeople_Data[#Data],2,0)</f>
        <v>Joshua Taylor</v>
      </c>
      <c r="O7246" t="str">
        <f>VLOOKUP(E7246,[1]!Customer_Data[#Data],2,0)</f>
        <v>Bruce Porter</v>
      </c>
      <c r="P7246" s="15">
        <f t="shared" si="678"/>
        <v>7</v>
      </c>
      <c r="Q7246">
        <f t="shared" si="679"/>
        <v>12</v>
      </c>
      <c r="R7246">
        <f t="shared" si="680"/>
        <v>2019</v>
      </c>
    </row>
    <row r="7247" spans="1:18" x14ac:dyDescent="0.25">
      <c r="A7247" s="6" t="s">
        <v>8273</v>
      </c>
      <c r="B7247" s="6" t="s">
        <v>155</v>
      </c>
      <c r="C7247" s="6" t="s">
        <v>249</v>
      </c>
      <c r="D7247" s="6" t="s">
        <v>35</v>
      </c>
      <c r="E7247" s="6" t="s">
        <v>650</v>
      </c>
      <c r="F7247" s="10">
        <v>43711</v>
      </c>
      <c r="G7247" s="6">
        <v>2</v>
      </c>
      <c r="H7247" s="11">
        <f>VLOOKUP(B7247,[1]!Product_Data[#Data],4,0)</f>
        <v>1353</v>
      </c>
      <c r="I7247" s="11">
        <f>VLOOKUP(B7247,[1]!Product_Data[#Data],3,0)</f>
        <v>947</v>
      </c>
      <c r="J7247" s="11">
        <f t="shared" si="681"/>
        <v>1894</v>
      </c>
      <c r="K7247" s="11">
        <f t="shared" si="682"/>
        <v>2706</v>
      </c>
      <c r="L7247" s="11">
        <f t="shared" si="683"/>
        <v>812</v>
      </c>
      <c r="M7247" t="str">
        <f>VLOOKUP(C7247,[1]!Location_Data[#Data],2,0)</f>
        <v>Roseville</v>
      </c>
      <c r="N7247" t="str">
        <f>VLOOKUP(D7247,[1]!Salespeople_Data[#Data],2,0)</f>
        <v>Charles Harper</v>
      </c>
      <c r="O7247" t="str">
        <f>VLOOKUP(E7247,[1]!Customer_Data[#Data],2,0)</f>
        <v>Louis Johnston</v>
      </c>
      <c r="P7247" s="15">
        <f t="shared" si="678"/>
        <v>3</v>
      </c>
      <c r="Q7247">
        <f t="shared" si="679"/>
        <v>9</v>
      </c>
      <c r="R7247">
        <f t="shared" si="680"/>
        <v>2019</v>
      </c>
    </row>
    <row r="7248" spans="1:18" x14ac:dyDescent="0.25">
      <c r="A7248" s="6" t="s">
        <v>8274</v>
      </c>
      <c r="B7248" s="6" t="s">
        <v>626</v>
      </c>
      <c r="C7248" s="6" t="s">
        <v>105</v>
      </c>
      <c r="D7248" s="6" t="s">
        <v>146</v>
      </c>
      <c r="E7248" s="6" t="s">
        <v>1476</v>
      </c>
      <c r="F7248" s="10">
        <v>43631</v>
      </c>
      <c r="G7248" s="6">
        <v>1</v>
      </c>
      <c r="H7248" s="11">
        <f>VLOOKUP(B7248,[1]!Product_Data[#Data],4,0)</f>
        <v>584</v>
      </c>
      <c r="I7248" s="11">
        <f>VLOOKUP(B7248,[1]!Product_Data[#Data],3,0)</f>
        <v>420</v>
      </c>
      <c r="J7248" s="11">
        <f t="shared" si="681"/>
        <v>420</v>
      </c>
      <c r="K7248" s="11">
        <f t="shared" si="682"/>
        <v>584</v>
      </c>
      <c r="L7248" s="11">
        <f t="shared" si="683"/>
        <v>164</v>
      </c>
      <c r="M7248" t="str">
        <f>VLOOKUP(C7248,[1]!Location_Data[#Data],2,0)</f>
        <v>Daly City</v>
      </c>
      <c r="N7248" t="str">
        <f>VLOOKUP(D7248,[1]!Salespeople_Data[#Data],2,0)</f>
        <v>Carl Elliott</v>
      </c>
      <c r="O7248" t="str">
        <f>VLOOKUP(E7248,[1]!Customer_Data[#Data],2,0)</f>
        <v>Louis Torres</v>
      </c>
      <c r="P7248" s="15">
        <f t="shared" si="678"/>
        <v>7</v>
      </c>
      <c r="Q7248">
        <f t="shared" si="679"/>
        <v>6</v>
      </c>
      <c r="R7248">
        <f t="shared" si="680"/>
        <v>2019</v>
      </c>
    </row>
    <row r="7249" spans="1:18" x14ac:dyDescent="0.25">
      <c r="A7249" s="6" t="s">
        <v>8275</v>
      </c>
      <c r="B7249" s="6" t="s">
        <v>479</v>
      </c>
      <c r="C7249" s="6" t="s">
        <v>62</v>
      </c>
      <c r="D7249" s="6" t="s">
        <v>91</v>
      </c>
      <c r="E7249" s="6" t="s">
        <v>1374</v>
      </c>
      <c r="F7249" s="10">
        <v>43524</v>
      </c>
      <c r="G7249" s="6">
        <v>1</v>
      </c>
      <c r="H7249" s="11">
        <f>VLOOKUP(B7249,[1]!Product_Data[#Data],4,0)</f>
        <v>123</v>
      </c>
      <c r="I7249" s="11">
        <f>VLOOKUP(B7249,[1]!Product_Data[#Data],3,0)</f>
        <v>84</v>
      </c>
      <c r="J7249" s="11">
        <f t="shared" si="681"/>
        <v>84</v>
      </c>
      <c r="K7249" s="11">
        <f t="shared" si="682"/>
        <v>123</v>
      </c>
      <c r="L7249" s="11">
        <f t="shared" si="683"/>
        <v>39</v>
      </c>
      <c r="M7249" t="str">
        <f>VLOOKUP(C7249,[1]!Location_Data[#Data],2,0)</f>
        <v>Fairfield</v>
      </c>
      <c r="N7249" t="str">
        <f>VLOOKUP(D7249,[1]!Salespeople_Data[#Data],2,0)</f>
        <v>Howard Gardner</v>
      </c>
      <c r="O7249" t="str">
        <f>VLOOKUP(E7249,[1]!Customer_Data[#Data],2,0)</f>
        <v>Paul Lane</v>
      </c>
      <c r="P7249" s="15">
        <f t="shared" si="678"/>
        <v>5</v>
      </c>
      <c r="Q7249">
        <f t="shared" si="679"/>
        <v>2</v>
      </c>
      <c r="R7249">
        <f t="shared" si="680"/>
        <v>2019</v>
      </c>
    </row>
    <row r="7250" spans="1:18" x14ac:dyDescent="0.25">
      <c r="A7250" s="6" t="s">
        <v>8276</v>
      </c>
      <c r="B7250" s="6" t="s">
        <v>464</v>
      </c>
      <c r="C7250" s="6" t="s">
        <v>44</v>
      </c>
      <c r="D7250" s="6" t="s">
        <v>116</v>
      </c>
      <c r="E7250" s="6" t="s">
        <v>1244</v>
      </c>
      <c r="F7250" s="10">
        <v>43501</v>
      </c>
      <c r="G7250" s="6">
        <v>1</v>
      </c>
      <c r="H7250" s="11">
        <f>VLOOKUP(B7250,[1]!Product_Data[#Data],4,0)</f>
        <v>1566</v>
      </c>
      <c r="I7250" s="11">
        <f>VLOOKUP(B7250,[1]!Product_Data[#Data],3,0)</f>
        <v>1190</v>
      </c>
      <c r="J7250" s="11">
        <f t="shared" si="681"/>
        <v>1190</v>
      </c>
      <c r="K7250" s="11">
        <f t="shared" si="682"/>
        <v>1566</v>
      </c>
      <c r="L7250" s="11">
        <f t="shared" si="683"/>
        <v>376</v>
      </c>
      <c r="M7250" t="str">
        <f>VLOOKUP(C7250,[1]!Location_Data[#Data],2,0)</f>
        <v>Moreno Valley</v>
      </c>
      <c r="N7250" t="str">
        <f>VLOOKUP(D7250,[1]!Salespeople_Data[#Data],2,0)</f>
        <v>Roger Ramos</v>
      </c>
      <c r="O7250" t="str">
        <f>VLOOKUP(E7250,[1]!Customer_Data[#Data],2,0)</f>
        <v>Jesse Garrett</v>
      </c>
      <c r="P7250" s="15">
        <f t="shared" si="678"/>
        <v>3</v>
      </c>
      <c r="Q7250">
        <f t="shared" si="679"/>
        <v>2</v>
      </c>
      <c r="R7250">
        <f t="shared" si="680"/>
        <v>2019</v>
      </c>
    </row>
    <row r="7251" spans="1:18" x14ac:dyDescent="0.25">
      <c r="A7251" s="6" t="s">
        <v>8277</v>
      </c>
      <c r="B7251" s="6" t="s">
        <v>223</v>
      </c>
      <c r="C7251" s="6" t="s">
        <v>349</v>
      </c>
      <c r="D7251" s="6" t="s">
        <v>126</v>
      </c>
      <c r="E7251" s="6" t="s">
        <v>1043</v>
      </c>
      <c r="F7251" s="10">
        <v>43775</v>
      </c>
      <c r="G7251" s="6">
        <v>1</v>
      </c>
      <c r="H7251" s="11">
        <f>VLOOKUP(B7251,[1]!Product_Data[#Data],4,0)</f>
        <v>799</v>
      </c>
      <c r="I7251" s="11">
        <f>VLOOKUP(B7251,[1]!Product_Data[#Data],3,0)</f>
        <v>455</v>
      </c>
      <c r="J7251" s="11">
        <f t="shared" si="681"/>
        <v>455</v>
      </c>
      <c r="K7251" s="11">
        <f t="shared" si="682"/>
        <v>799</v>
      </c>
      <c r="L7251" s="11">
        <f t="shared" si="683"/>
        <v>344</v>
      </c>
      <c r="M7251" t="str">
        <f>VLOOKUP(C7251,[1]!Location_Data[#Data],2,0)</f>
        <v>Santa Clara</v>
      </c>
      <c r="N7251" t="str">
        <f>VLOOKUP(D7251,[1]!Salespeople_Data[#Data],2,0)</f>
        <v>Larry Castillo</v>
      </c>
      <c r="O7251" t="str">
        <f>VLOOKUP(E7251,[1]!Customer_Data[#Data],2,0)</f>
        <v>Willie Daniels</v>
      </c>
      <c r="P7251" s="15">
        <f t="shared" si="678"/>
        <v>4</v>
      </c>
      <c r="Q7251">
        <f t="shared" si="679"/>
        <v>11</v>
      </c>
      <c r="R7251">
        <f t="shared" si="680"/>
        <v>2019</v>
      </c>
    </row>
    <row r="7252" spans="1:18" x14ac:dyDescent="0.25">
      <c r="A7252" s="6" t="s">
        <v>8278</v>
      </c>
      <c r="B7252" s="6" t="s">
        <v>435</v>
      </c>
      <c r="C7252" s="6" t="s">
        <v>204</v>
      </c>
      <c r="D7252" s="6" t="s">
        <v>447</v>
      </c>
      <c r="E7252" s="6" t="s">
        <v>381</v>
      </c>
      <c r="F7252" s="10">
        <v>43563</v>
      </c>
      <c r="G7252" s="6">
        <v>1</v>
      </c>
      <c r="H7252" s="11">
        <f>VLOOKUP(B7252,[1]!Product_Data[#Data],4,0)</f>
        <v>2141</v>
      </c>
      <c r="I7252" s="11">
        <f>VLOOKUP(B7252,[1]!Product_Data[#Data],3,0)</f>
        <v>1777</v>
      </c>
      <c r="J7252" s="11">
        <f t="shared" si="681"/>
        <v>1777</v>
      </c>
      <c r="K7252" s="11">
        <f t="shared" si="682"/>
        <v>2141</v>
      </c>
      <c r="L7252" s="11">
        <f t="shared" si="683"/>
        <v>364</v>
      </c>
      <c r="M7252" t="str">
        <f>VLOOKUP(C7252,[1]!Location_Data[#Data],2,0)</f>
        <v>Corona</v>
      </c>
      <c r="N7252" t="str">
        <f>VLOOKUP(D7252,[1]!Salespeople_Data[#Data],2,0)</f>
        <v>Howard Sims</v>
      </c>
      <c r="O7252" t="str">
        <f>VLOOKUP(E7252,[1]!Customer_Data[#Data],2,0)</f>
        <v>Paul Larson</v>
      </c>
      <c r="P7252" s="15">
        <f t="shared" si="678"/>
        <v>2</v>
      </c>
      <c r="Q7252">
        <f t="shared" si="679"/>
        <v>4</v>
      </c>
      <c r="R7252">
        <f t="shared" si="680"/>
        <v>2019</v>
      </c>
    </row>
    <row r="7253" spans="1:18" x14ac:dyDescent="0.25">
      <c r="A7253" s="6" t="s">
        <v>8279</v>
      </c>
      <c r="B7253" s="6" t="s">
        <v>383</v>
      </c>
      <c r="C7253" s="6" t="s">
        <v>490</v>
      </c>
      <c r="D7253" s="6" t="s">
        <v>359</v>
      </c>
      <c r="E7253" s="6" t="s">
        <v>907</v>
      </c>
      <c r="F7253" s="10">
        <v>43714</v>
      </c>
      <c r="G7253" s="6">
        <v>3</v>
      </c>
      <c r="H7253" s="11">
        <f>VLOOKUP(B7253,[1]!Product_Data[#Data],4,0)</f>
        <v>1494</v>
      </c>
      <c r="I7253" s="11">
        <f>VLOOKUP(B7253,[1]!Product_Data[#Data],3,0)</f>
        <v>971</v>
      </c>
      <c r="J7253" s="11">
        <f t="shared" si="681"/>
        <v>2913</v>
      </c>
      <c r="K7253" s="11">
        <f t="shared" si="682"/>
        <v>4482</v>
      </c>
      <c r="L7253" s="11">
        <f t="shared" si="683"/>
        <v>1569</v>
      </c>
      <c r="M7253" t="str">
        <f>VLOOKUP(C7253,[1]!Location_Data[#Data],2,0)</f>
        <v>Temecula</v>
      </c>
      <c r="N7253" t="str">
        <f>VLOOKUP(D7253,[1]!Salespeople_Data[#Data],2,0)</f>
        <v>Eugene Holmes</v>
      </c>
      <c r="O7253" t="str">
        <f>VLOOKUP(E7253,[1]!Customer_Data[#Data],2,0)</f>
        <v>Carl Jones</v>
      </c>
      <c r="P7253" s="15">
        <f t="shared" si="678"/>
        <v>6</v>
      </c>
      <c r="Q7253">
        <f t="shared" si="679"/>
        <v>9</v>
      </c>
      <c r="R7253">
        <f t="shared" si="680"/>
        <v>2019</v>
      </c>
    </row>
    <row r="7254" spans="1:18" x14ac:dyDescent="0.25">
      <c r="A7254" s="6" t="s">
        <v>8280</v>
      </c>
      <c r="B7254" s="6" t="s">
        <v>537</v>
      </c>
      <c r="C7254" s="6" t="s">
        <v>19</v>
      </c>
      <c r="D7254" s="6" t="s">
        <v>80</v>
      </c>
      <c r="E7254" s="6" t="s">
        <v>587</v>
      </c>
      <c r="F7254" s="10">
        <v>43615</v>
      </c>
      <c r="G7254" s="6">
        <v>3</v>
      </c>
      <c r="H7254" s="11">
        <f>VLOOKUP(B7254,[1]!Product_Data[#Data],4,0)</f>
        <v>556</v>
      </c>
      <c r="I7254" s="11">
        <f>VLOOKUP(B7254,[1]!Product_Data[#Data],3,0)</f>
        <v>395</v>
      </c>
      <c r="J7254" s="11">
        <f t="shared" si="681"/>
        <v>1185</v>
      </c>
      <c r="K7254" s="11">
        <f t="shared" si="682"/>
        <v>1668</v>
      </c>
      <c r="L7254" s="11">
        <f t="shared" si="683"/>
        <v>483</v>
      </c>
      <c r="M7254" t="str">
        <f>VLOOKUP(C7254,[1]!Location_Data[#Data],2,0)</f>
        <v>Berkeley</v>
      </c>
      <c r="N7254" t="str">
        <f>VLOOKUP(D7254,[1]!Salespeople_Data[#Data],2,0)</f>
        <v>Henry Nelson</v>
      </c>
      <c r="O7254" t="str">
        <f>VLOOKUP(E7254,[1]!Customer_Data[#Data],2,0)</f>
        <v>Albert Jacobs</v>
      </c>
      <c r="P7254" s="15">
        <f t="shared" si="678"/>
        <v>5</v>
      </c>
      <c r="Q7254">
        <f t="shared" si="679"/>
        <v>5</v>
      </c>
      <c r="R7254">
        <f t="shared" si="680"/>
        <v>2019</v>
      </c>
    </row>
    <row r="7255" spans="1:18" x14ac:dyDescent="0.25">
      <c r="A7255" s="6" t="s">
        <v>8281</v>
      </c>
      <c r="B7255" s="6" t="s">
        <v>311</v>
      </c>
      <c r="C7255" s="6" t="s">
        <v>105</v>
      </c>
      <c r="D7255" s="6" t="s">
        <v>25</v>
      </c>
      <c r="E7255" s="6" t="s">
        <v>905</v>
      </c>
      <c r="F7255" s="10">
        <v>43829</v>
      </c>
      <c r="G7255" s="6">
        <v>3</v>
      </c>
      <c r="H7255" s="11">
        <f>VLOOKUP(B7255,[1]!Product_Data[#Data],4,0)</f>
        <v>1743</v>
      </c>
      <c r="I7255" s="11">
        <f>VLOOKUP(B7255,[1]!Product_Data[#Data],3,0)</f>
        <v>872</v>
      </c>
      <c r="J7255" s="11">
        <f t="shared" si="681"/>
        <v>2616</v>
      </c>
      <c r="K7255" s="11">
        <f t="shared" si="682"/>
        <v>5229</v>
      </c>
      <c r="L7255" s="11">
        <f t="shared" si="683"/>
        <v>2613</v>
      </c>
      <c r="M7255" t="str">
        <f>VLOOKUP(C7255,[1]!Location_Data[#Data],2,0)</f>
        <v>Daly City</v>
      </c>
      <c r="N7255" t="str">
        <f>VLOOKUP(D7255,[1]!Salespeople_Data[#Data],2,0)</f>
        <v>Brian Davis</v>
      </c>
      <c r="O7255" t="str">
        <f>VLOOKUP(E7255,[1]!Customer_Data[#Data],2,0)</f>
        <v>Clarence Warren</v>
      </c>
      <c r="P7255" s="15">
        <f t="shared" si="678"/>
        <v>2</v>
      </c>
      <c r="Q7255">
        <f t="shared" si="679"/>
        <v>12</v>
      </c>
      <c r="R7255">
        <f t="shared" si="680"/>
        <v>2019</v>
      </c>
    </row>
    <row r="7256" spans="1:18" x14ac:dyDescent="0.25">
      <c r="A7256" s="6" t="s">
        <v>8282</v>
      </c>
      <c r="B7256" s="6" t="s">
        <v>479</v>
      </c>
      <c r="C7256" s="6" t="s">
        <v>174</v>
      </c>
      <c r="D7256" s="6" t="s">
        <v>269</v>
      </c>
      <c r="E7256" s="6" t="s">
        <v>856</v>
      </c>
      <c r="F7256" s="10">
        <v>43767</v>
      </c>
      <c r="G7256" s="6">
        <v>4</v>
      </c>
      <c r="H7256" s="11">
        <f>VLOOKUP(B7256,[1]!Product_Data[#Data],4,0)</f>
        <v>123</v>
      </c>
      <c r="I7256" s="11">
        <f>VLOOKUP(B7256,[1]!Product_Data[#Data],3,0)</f>
        <v>84</v>
      </c>
      <c r="J7256" s="11">
        <f t="shared" si="681"/>
        <v>336</v>
      </c>
      <c r="K7256" s="11">
        <f t="shared" si="682"/>
        <v>492</v>
      </c>
      <c r="L7256" s="11">
        <f t="shared" si="683"/>
        <v>156</v>
      </c>
      <c r="M7256" t="str">
        <f>VLOOKUP(C7256,[1]!Location_Data[#Data],2,0)</f>
        <v>Norwalk</v>
      </c>
      <c r="N7256" t="str">
        <f>VLOOKUP(D7256,[1]!Salespeople_Data[#Data],2,0)</f>
        <v>Kevin Butler</v>
      </c>
      <c r="O7256" t="str">
        <f>VLOOKUP(E7256,[1]!Customer_Data[#Data],2,0)</f>
        <v>Jesse Wells</v>
      </c>
      <c r="P7256" s="15">
        <f t="shared" si="678"/>
        <v>3</v>
      </c>
      <c r="Q7256">
        <f t="shared" si="679"/>
        <v>10</v>
      </c>
      <c r="R7256">
        <f t="shared" si="680"/>
        <v>2019</v>
      </c>
    </row>
    <row r="7257" spans="1:18" x14ac:dyDescent="0.25">
      <c r="A7257" s="6" t="s">
        <v>8283</v>
      </c>
      <c r="B7257" s="6" t="s">
        <v>69</v>
      </c>
      <c r="C7257" s="6" t="s">
        <v>115</v>
      </c>
      <c r="D7257" s="6" t="s">
        <v>308</v>
      </c>
      <c r="E7257" s="6" t="s">
        <v>137</v>
      </c>
      <c r="F7257" s="10">
        <v>43692</v>
      </c>
      <c r="G7257" s="6">
        <v>2</v>
      </c>
      <c r="H7257" s="11">
        <f>VLOOKUP(B7257,[1]!Product_Data[#Data],4,0)</f>
        <v>1351</v>
      </c>
      <c r="I7257" s="11">
        <f>VLOOKUP(B7257,[1]!Product_Data[#Data],3,0)</f>
        <v>1108</v>
      </c>
      <c r="J7257" s="11">
        <f t="shared" si="681"/>
        <v>2216</v>
      </c>
      <c r="K7257" s="11">
        <f t="shared" si="682"/>
        <v>2702</v>
      </c>
      <c r="L7257" s="11">
        <f t="shared" si="683"/>
        <v>486</v>
      </c>
      <c r="M7257" t="str">
        <f>VLOOKUP(C7257,[1]!Location_Data[#Data],2,0)</f>
        <v>Glendale</v>
      </c>
      <c r="N7257" t="str">
        <f>VLOOKUP(D7257,[1]!Salespeople_Data[#Data],2,0)</f>
        <v>Fred Robertson</v>
      </c>
      <c r="O7257" t="str">
        <f>VLOOKUP(E7257,[1]!Customer_Data[#Data],2,0)</f>
        <v>Louis Harris</v>
      </c>
      <c r="P7257" s="15">
        <f t="shared" si="678"/>
        <v>5</v>
      </c>
      <c r="Q7257">
        <f t="shared" si="679"/>
        <v>8</v>
      </c>
      <c r="R7257">
        <f t="shared" si="680"/>
        <v>2019</v>
      </c>
    </row>
    <row r="7258" spans="1:18" x14ac:dyDescent="0.25">
      <c r="A7258" s="6" t="s">
        <v>8284</v>
      </c>
      <c r="B7258" s="6" t="s">
        <v>69</v>
      </c>
      <c r="C7258" s="6" t="s">
        <v>302</v>
      </c>
      <c r="D7258" s="6" t="s">
        <v>225</v>
      </c>
      <c r="E7258" s="6" t="s">
        <v>1238</v>
      </c>
      <c r="F7258" s="10">
        <v>43663</v>
      </c>
      <c r="G7258" s="6">
        <v>2</v>
      </c>
      <c r="H7258" s="11">
        <f>VLOOKUP(B7258,[1]!Product_Data[#Data],4,0)</f>
        <v>1351</v>
      </c>
      <c r="I7258" s="11">
        <f>VLOOKUP(B7258,[1]!Product_Data[#Data],3,0)</f>
        <v>1108</v>
      </c>
      <c r="J7258" s="11">
        <f t="shared" si="681"/>
        <v>2216</v>
      </c>
      <c r="K7258" s="11">
        <f t="shared" si="682"/>
        <v>2702</v>
      </c>
      <c r="L7258" s="11">
        <f t="shared" si="683"/>
        <v>486</v>
      </c>
      <c r="M7258" t="str">
        <f>VLOOKUP(C7258,[1]!Location_Data[#Data],2,0)</f>
        <v>Santa Rosa</v>
      </c>
      <c r="N7258" t="str">
        <f>VLOOKUP(D7258,[1]!Salespeople_Data[#Data],2,0)</f>
        <v>Andrew Bowman</v>
      </c>
      <c r="O7258" t="str">
        <f>VLOOKUP(E7258,[1]!Customer_Data[#Data],2,0)</f>
        <v>Louis Chavez</v>
      </c>
      <c r="P7258" s="15">
        <f t="shared" si="678"/>
        <v>4</v>
      </c>
      <c r="Q7258">
        <f t="shared" si="679"/>
        <v>7</v>
      </c>
      <c r="R7258">
        <f t="shared" si="680"/>
        <v>2019</v>
      </c>
    </row>
    <row r="7259" spans="1:18" x14ac:dyDescent="0.25">
      <c r="A7259" s="6" t="s">
        <v>8285</v>
      </c>
      <c r="B7259" s="6" t="s">
        <v>99</v>
      </c>
      <c r="C7259" s="6" t="s">
        <v>190</v>
      </c>
      <c r="D7259" s="6" t="s">
        <v>359</v>
      </c>
      <c r="E7259" s="6" t="s">
        <v>1710</v>
      </c>
      <c r="F7259" s="10">
        <v>43639</v>
      </c>
      <c r="G7259" s="6">
        <v>4</v>
      </c>
      <c r="H7259" s="11">
        <f>VLOOKUP(B7259,[1]!Product_Data[#Data],4,0)</f>
        <v>1708</v>
      </c>
      <c r="I7259" s="11">
        <f>VLOOKUP(B7259,[1]!Product_Data[#Data],3,0)</f>
        <v>871</v>
      </c>
      <c r="J7259" s="11">
        <f t="shared" si="681"/>
        <v>3484</v>
      </c>
      <c r="K7259" s="11">
        <f t="shared" si="682"/>
        <v>6832</v>
      </c>
      <c r="L7259" s="11">
        <f t="shared" si="683"/>
        <v>3348</v>
      </c>
      <c r="M7259" t="str">
        <f>VLOOKUP(C7259,[1]!Location_Data[#Data],2,0)</f>
        <v>Oakland</v>
      </c>
      <c r="N7259" t="str">
        <f>VLOOKUP(D7259,[1]!Salespeople_Data[#Data],2,0)</f>
        <v>Eugene Holmes</v>
      </c>
      <c r="O7259" t="str">
        <f>VLOOKUP(E7259,[1]!Customer_Data[#Data],2,0)</f>
        <v>Kevin Wheeler</v>
      </c>
      <c r="P7259" s="15">
        <f t="shared" si="678"/>
        <v>1</v>
      </c>
      <c r="Q7259">
        <f t="shared" si="679"/>
        <v>6</v>
      </c>
      <c r="R7259">
        <f t="shared" si="680"/>
        <v>2019</v>
      </c>
    </row>
    <row r="7260" spans="1:18" x14ac:dyDescent="0.25">
      <c r="A7260" s="6" t="s">
        <v>8286</v>
      </c>
      <c r="B7260" s="6" t="s">
        <v>104</v>
      </c>
      <c r="C7260" s="6" t="s">
        <v>469</v>
      </c>
      <c r="D7260" s="6" t="s">
        <v>308</v>
      </c>
      <c r="E7260" s="6" t="s">
        <v>346</v>
      </c>
      <c r="F7260" s="10">
        <v>43821</v>
      </c>
      <c r="G7260" s="6">
        <v>1</v>
      </c>
      <c r="H7260" s="11">
        <f>VLOOKUP(B7260,[1]!Product_Data[#Data],4,0)</f>
        <v>1671</v>
      </c>
      <c r="I7260" s="11">
        <f>VLOOKUP(B7260,[1]!Product_Data[#Data],3,0)</f>
        <v>1220</v>
      </c>
      <c r="J7260" s="11">
        <f t="shared" si="681"/>
        <v>1220</v>
      </c>
      <c r="K7260" s="11">
        <f t="shared" si="682"/>
        <v>1671</v>
      </c>
      <c r="L7260" s="11">
        <f t="shared" si="683"/>
        <v>451</v>
      </c>
      <c r="M7260" t="str">
        <f>VLOOKUP(C7260,[1]!Location_Data[#Data],2,0)</f>
        <v>Escondido</v>
      </c>
      <c r="N7260" t="str">
        <f>VLOOKUP(D7260,[1]!Salespeople_Data[#Data],2,0)</f>
        <v>Fred Robertson</v>
      </c>
      <c r="O7260" t="str">
        <f>VLOOKUP(E7260,[1]!Customer_Data[#Data],2,0)</f>
        <v>Eugene Cunningham</v>
      </c>
      <c r="P7260" s="15">
        <f t="shared" si="678"/>
        <v>1</v>
      </c>
      <c r="Q7260">
        <f t="shared" si="679"/>
        <v>12</v>
      </c>
      <c r="R7260">
        <f t="shared" si="680"/>
        <v>2019</v>
      </c>
    </row>
    <row r="7261" spans="1:18" x14ac:dyDescent="0.25">
      <c r="A7261" s="6" t="s">
        <v>8287</v>
      </c>
      <c r="B7261" s="6" t="s">
        <v>668</v>
      </c>
      <c r="C7261" s="6" t="s">
        <v>386</v>
      </c>
      <c r="D7261" s="6" t="s">
        <v>170</v>
      </c>
      <c r="E7261" s="6" t="s">
        <v>2577</v>
      </c>
      <c r="F7261" s="10">
        <v>43828</v>
      </c>
      <c r="G7261" s="6">
        <v>2</v>
      </c>
      <c r="H7261" s="11">
        <f>VLOOKUP(B7261,[1]!Product_Data[#Data],4,0)</f>
        <v>181</v>
      </c>
      <c r="I7261" s="11">
        <f>VLOOKUP(B7261,[1]!Product_Data[#Data],3,0)</f>
        <v>130</v>
      </c>
      <c r="J7261" s="11">
        <f t="shared" si="681"/>
        <v>260</v>
      </c>
      <c r="K7261" s="11">
        <f t="shared" si="682"/>
        <v>362</v>
      </c>
      <c r="L7261" s="11">
        <f t="shared" si="683"/>
        <v>102</v>
      </c>
      <c r="M7261" t="str">
        <f>VLOOKUP(C7261,[1]!Location_Data[#Data],2,0)</f>
        <v>Carlsbad</v>
      </c>
      <c r="N7261" t="str">
        <f>VLOOKUP(D7261,[1]!Salespeople_Data[#Data],2,0)</f>
        <v>Sean Miller</v>
      </c>
      <c r="O7261" t="str">
        <f>VLOOKUP(E7261,[1]!Customer_Data[#Data],2,0)</f>
        <v>Jerry Green</v>
      </c>
      <c r="P7261" s="15">
        <f t="shared" si="678"/>
        <v>1</v>
      </c>
      <c r="Q7261">
        <f t="shared" si="679"/>
        <v>12</v>
      </c>
      <c r="R7261">
        <f t="shared" si="680"/>
        <v>2019</v>
      </c>
    </row>
    <row r="7262" spans="1:18" x14ac:dyDescent="0.25">
      <c r="A7262" s="6" t="s">
        <v>8288</v>
      </c>
      <c r="B7262" s="6" t="s">
        <v>305</v>
      </c>
      <c r="C7262" s="6" t="s">
        <v>182</v>
      </c>
      <c r="D7262" s="6" t="s">
        <v>356</v>
      </c>
      <c r="E7262" s="6" t="s">
        <v>819</v>
      </c>
      <c r="F7262" s="10">
        <v>43811</v>
      </c>
      <c r="G7262" s="6">
        <v>1</v>
      </c>
      <c r="H7262" s="11">
        <f>VLOOKUP(B7262,[1]!Product_Data[#Data],4,0)</f>
        <v>504</v>
      </c>
      <c r="I7262" s="11">
        <f>VLOOKUP(B7262,[1]!Product_Data[#Data],3,0)</f>
        <v>408</v>
      </c>
      <c r="J7262" s="11">
        <f t="shared" si="681"/>
        <v>408</v>
      </c>
      <c r="K7262" s="11">
        <f t="shared" si="682"/>
        <v>504</v>
      </c>
      <c r="L7262" s="11">
        <f t="shared" si="683"/>
        <v>96</v>
      </c>
      <c r="M7262" t="str">
        <f>VLOOKUP(C7262,[1]!Location_Data[#Data],2,0)</f>
        <v>Vallejo</v>
      </c>
      <c r="N7262" t="str">
        <f>VLOOKUP(D7262,[1]!Salespeople_Data[#Data],2,0)</f>
        <v>Jimmy Young</v>
      </c>
      <c r="O7262" t="str">
        <f>VLOOKUP(E7262,[1]!Customer_Data[#Data],2,0)</f>
        <v>Bobby Greene</v>
      </c>
      <c r="P7262" s="15">
        <f t="shared" si="678"/>
        <v>5</v>
      </c>
      <c r="Q7262">
        <f t="shared" si="679"/>
        <v>12</v>
      </c>
      <c r="R7262">
        <f t="shared" si="680"/>
        <v>2019</v>
      </c>
    </row>
    <row r="7263" spans="1:18" x14ac:dyDescent="0.25">
      <c r="A7263" s="6" t="s">
        <v>8289</v>
      </c>
      <c r="B7263" s="6" t="s">
        <v>495</v>
      </c>
      <c r="C7263" s="6" t="s">
        <v>272</v>
      </c>
      <c r="D7263" s="6" t="s">
        <v>356</v>
      </c>
      <c r="E7263" s="6" t="s">
        <v>1053</v>
      </c>
      <c r="F7263" s="10">
        <v>43787</v>
      </c>
      <c r="G7263" s="6">
        <v>4</v>
      </c>
      <c r="H7263" s="11">
        <f>VLOOKUP(B7263,[1]!Product_Data[#Data],4,0)</f>
        <v>1467</v>
      </c>
      <c r="I7263" s="11">
        <f>VLOOKUP(B7263,[1]!Product_Data[#Data],3,0)</f>
        <v>807</v>
      </c>
      <c r="J7263" s="11">
        <f t="shared" si="681"/>
        <v>3228</v>
      </c>
      <c r="K7263" s="11">
        <f t="shared" si="682"/>
        <v>5868</v>
      </c>
      <c r="L7263" s="11">
        <f t="shared" si="683"/>
        <v>2640</v>
      </c>
      <c r="M7263" t="str">
        <f>VLOOKUP(C7263,[1]!Location_Data[#Data],2,0)</f>
        <v>Torrance</v>
      </c>
      <c r="N7263" t="str">
        <f>VLOOKUP(D7263,[1]!Salespeople_Data[#Data],2,0)</f>
        <v>Jimmy Young</v>
      </c>
      <c r="O7263" t="str">
        <f>VLOOKUP(E7263,[1]!Customer_Data[#Data],2,0)</f>
        <v>Carlos Wheeler</v>
      </c>
      <c r="P7263" s="15">
        <f t="shared" si="678"/>
        <v>2</v>
      </c>
      <c r="Q7263">
        <f t="shared" si="679"/>
        <v>11</v>
      </c>
      <c r="R7263">
        <f t="shared" si="680"/>
        <v>2019</v>
      </c>
    </row>
    <row r="7264" spans="1:18" x14ac:dyDescent="0.25">
      <c r="A7264" s="6" t="s">
        <v>8290</v>
      </c>
      <c r="B7264" s="6" t="s">
        <v>267</v>
      </c>
      <c r="C7264" s="6" t="s">
        <v>100</v>
      </c>
      <c r="D7264" s="6" t="s">
        <v>15</v>
      </c>
      <c r="E7264" s="6" t="s">
        <v>1551</v>
      </c>
      <c r="F7264" s="10">
        <v>43723</v>
      </c>
      <c r="G7264" s="6">
        <v>1</v>
      </c>
      <c r="H7264" s="11">
        <f>VLOOKUP(B7264,[1]!Product_Data[#Data],4,0)</f>
        <v>400</v>
      </c>
      <c r="I7264" s="11">
        <f>VLOOKUP(B7264,[1]!Product_Data[#Data],3,0)</f>
        <v>208</v>
      </c>
      <c r="J7264" s="11">
        <f t="shared" si="681"/>
        <v>208</v>
      </c>
      <c r="K7264" s="11">
        <f t="shared" si="682"/>
        <v>400</v>
      </c>
      <c r="L7264" s="11">
        <f t="shared" si="683"/>
        <v>192</v>
      </c>
      <c r="M7264" t="str">
        <f>VLOOKUP(C7264,[1]!Location_Data[#Data],2,0)</f>
        <v>Victorville</v>
      </c>
      <c r="N7264" t="str">
        <f>VLOOKUP(D7264,[1]!Salespeople_Data[#Data],2,0)</f>
        <v>Ryan Butler</v>
      </c>
      <c r="O7264" t="str">
        <f>VLOOKUP(E7264,[1]!Customer_Data[#Data],2,0)</f>
        <v>Charles Shaw</v>
      </c>
      <c r="P7264" s="15">
        <f t="shared" si="678"/>
        <v>1</v>
      </c>
      <c r="Q7264">
        <f t="shared" si="679"/>
        <v>9</v>
      </c>
      <c r="R7264">
        <f t="shared" si="680"/>
        <v>2019</v>
      </c>
    </row>
    <row r="7265" spans="1:18" x14ac:dyDescent="0.25">
      <c r="A7265" s="6" t="s">
        <v>8291</v>
      </c>
      <c r="B7265" s="6" t="s">
        <v>464</v>
      </c>
      <c r="C7265" s="6" t="s">
        <v>9</v>
      </c>
      <c r="D7265" s="6" t="s">
        <v>359</v>
      </c>
      <c r="E7265" s="6" t="s">
        <v>1030</v>
      </c>
      <c r="F7265" s="10">
        <v>43527</v>
      </c>
      <c r="G7265" s="6">
        <v>1</v>
      </c>
      <c r="H7265" s="11">
        <f>VLOOKUP(B7265,[1]!Product_Data[#Data],4,0)</f>
        <v>1566</v>
      </c>
      <c r="I7265" s="11">
        <f>VLOOKUP(B7265,[1]!Product_Data[#Data],3,0)</f>
        <v>1190</v>
      </c>
      <c r="J7265" s="11">
        <f t="shared" si="681"/>
        <v>1190</v>
      </c>
      <c r="K7265" s="11">
        <f t="shared" si="682"/>
        <v>1566</v>
      </c>
      <c r="L7265" s="11">
        <f t="shared" si="683"/>
        <v>376</v>
      </c>
      <c r="M7265" t="str">
        <f>VLOOKUP(C7265,[1]!Location_Data[#Data],2,0)</f>
        <v>San Mateo</v>
      </c>
      <c r="N7265" t="str">
        <f>VLOOKUP(D7265,[1]!Salespeople_Data[#Data],2,0)</f>
        <v>Eugene Holmes</v>
      </c>
      <c r="O7265" t="str">
        <f>VLOOKUP(E7265,[1]!Customer_Data[#Data],2,0)</f>
        <v>Brandon Diaz</v>
      </c>
      <c r="P7265" s="15">
        <f t="shared" si="678"/>
        <v>1</v>
      </c>
      <c r="Q7265">
        <f t="shared" si="679"/>
        <v>3</v>
      </c>
      <c r="R7265">
        <f t="shared" si="680"/>
        <v>2019</v>
      </c>
    </row>
    <row r="7266" spans="1:18" x14ac:dyDescent="0.25">
      <c r="A7266" s="6" t="s">
        <v>8292</v>
      </c>
      <c r="B7266" s="6" t="s">
        <v>132</v>
      </c>
      <c r="C7266" s="6" t="s">
        <v>392</v>
      </c>
      <c r="D7266" s="6" t="s">
        <v>106</v>
      </c>
      <c r="E7266" s="6" t="s">
        <v>1677</v>
      </c>
      <c r="F7266" s="10">
        <v>43469</v>
      </c>
      <c r="G7266" s="6">
        <v>1</v>
      </c>
      <c r="H7266" s="11">
        <f>VLOOKUP(B7266,[1]!Product_Data[#Data],4,0)</f>
        <v>2091</v>
      </c>
      <c r="I7266" s="11">
        <f>VLOOKUP(B7266,[1]!Product_Data[#Data],3,0)</f>
        <v>1485</v>
      </c>
      <c r="J7266" s="11">
        <f t="shared" si="681"/>
        <v>1485</v>
      </c>
      <c r="K7266" s="11">
        <f t="shared" si="682"/>
        <v>2091</v>
      </c>
      <c r="L7266" s="11">
        <f t="shared" si="683"/>
        <v>606</v>
      </c>
      <c r="M7266" t="str">
        <f>VLOOKUP(C7266,[1]!Location_Data[#Data],2,0)</f>
        <v>Visalia</v>
      </c>
      <c r="N7266" t="str">
        <f>VLOOKUP(D7266,[1]!Salespeople_Data[#Data],2,0)</f>
        <v>Patrick Ruiz</v>
      </c>
      <c r="O7266" t="str">
        <f>VLOOKUP(E7266,[1]!Customer_Data[#Data],2,0)</f>
        <v>Brandon Wood</v>
      </c>
      <c r="P7266" s="15">
        <f t="shared" si="678"/>
        <v>6</v>
      </c>
      <c r="Q7266">
        <f t="shared" si="679"/>
        <v>1</v>
      </c>
      <c r="R7266">
        <f t="shared" si="680"/>
        <v>2019</v>
      </c>
    </row>
    <row r="7267" spans="1:18" x14ac:dyDescent="0.25">
      <c r="A7267" s="6" t="s">
        <v>8293</v>
      </c>
      <c r="B7267" s="6" t="s">
        <v>267</v>
      </c>
      <c r="C7267" s="6" t="s">
        <v>52</v>
      </c>
      <c r="D7267" s="6" t="s">
        <v>35</v>
      </c>
      <c r="E7267" s="6" t="s">
        <v>2228</v>
      </c>
      <c r="F7267" s="10">
        <v>43717</v>
      </c>
      <c r="G7267" s="6">
        <v>3</v>
      </c>
      <c r="H7267" s="11">
        <f>VLOOKUP(B7267,[1]!Product_Data[#Data],4,0)</f>
        <v>400</v>
      </c>
      <c r="I7267" s="11">
        <f>VLOOKUP(B7267,[1]!Product_Data[#Data],3,0)</f>
        <v>208</v>
      </c>
      <c r="J7267" s="11">
        <f t="shared" si="681"/>
        <v>624</v>
      </c>
      <c r="K7267" s="11">
        <f t="shared" si="682"/>
        <v>1200</v>
      </c>
      <c r="L7267" s="11">
        <f t="shared" si="683"/>
        <v>576</v>
      </c>
      <c r="M7267" t="str">
        <f>VLOOKUP(C7267,[1]!Location_Data[#Data],2,0)</f>
        <v>Pasadena</v>
      </c>
      <c r="N7267" t="str">
        <f>VLOOKUP(D7267,[1]!Salespeople_Data[#Data],2,0)</f>
        <v>Charles Harper</v>
      </c>
      <c r="O7267" t="str">
        <f>VLOOKUP(E7267,[1]!Customer_Data[#Data],2,0)</f>
        <v>Peter Cook</v>
      </c>
      <c r="P7267" s="15">
        <f t="shared" si="678"/>
        <v>2</v>
      </c>
      <c r="Q7267">
        <f t="shared" si="679"/>
        <v>9</v>
      </c>
      <c r="R7267">
        <f t="shared" si="680"/>
        <v>2019</v>
      </c>
    </row>
    <row r="7268" spans="1:18" x14ac:dyDescent="0.25">
      <c r="A7268" s="6" t="s">
        <v>8294</v>
      </c>
      <c r="B7268" s="6" t="s">
        <v>83</v>
      </c>
      <c r="C7268" s="6" t="s">
        <v>224</v>
      </c>
      <c r="D7268" s="6" t="s">
        <v>239</v>
      </c>
      <c r="E7268" s="6" t="s">
        <v>1254</v>
      </c>
      <c r="F7268" s="10">
        <v>43627</v>
      </c>
      <c r="G7268" s="6">
        <v>1</v>
      </c>
      <c r="H7268" s="11">
        <f>VLOOKUP(B7268,[1]!Product_Data[#Data],4,0)</f>
        <v>1972</v>
      </c>
      <c r="I7268" s="11">
        <f>VLOOKUP(B7268,[1]!Product_Data[#Data],3,0)</f>
        <v>1321</v>
      </c>
      <c r="J7268" s="11">
        <f t="shared" si="681"/>
        <v>1321</v>
      </c>
      <c r="K7268" s="11">
        <f t="shared" si="682"/>
        <v>1972</v>
      </c>
      <c r="L7268" s="11">
        <f t="shared" si="683"/>
        <v>651</v>
      </c>
      <c r="M7268" t="str">
        <f>VLOOKUP(C7268,[1]!Location_Data[#Data],2,0)</f>
        <v>Huntington Beach</v>
      </c>
      <c r="N7268" t="str">
        <f>VLOOKUP(D7268,[1]!Salespeople_Data[#Data],2,0)</f>
        <v>John Reyes</v>
      </c>
      <c r="O7268" t="str">
        <f>VLOOKUP(E7268,[1]!Customer_Data[#Data],2,0)</f>
        <v>Daniel Moreno</v>
      </c>
      <c r="P7268" s="15">
        <f t="shared" si="678"/>
        <v>3</v>
      </c>
      <c r="Q7268">
        <f t="shared" si="679"/>
        <v>6</v>
      </c>
      <c r="R7268">
        <f t="shared" si="680"/>
        <v>2019</v>
      </c>
    </row>
    <row r="7269" spans="1:18" x14ac:dyDescent="0.25">
      <c r="A7269" s="6" t="s">
        <v>8295</v>
      </c>
      <c r="B7269" s="6" t="s">
        <v>553</v>
      </c>
      <c r="C7269" s="6" t="s">
        <v>90</v>
      </c>
      <c r="D7269" s="6" t="s">
        <v>308</v>
      </c>
      <c r="E7269" s="6" t="s">
        <v>1198</v>
      </c>
      <c r="F7269" s="10">
        <v>43715</v>
      </c>
      <c r="G7269" s="6">
        <v>1</v>
      </c>
      <c r="H7269" s="11">
        <f>VLOOKUP(B7269,[1]!Product_Data[#Data],4,0)</f>
        <v>1798</v>
      </c>
      <c r="I7269" s="11">
        <f>VLOOKUP(B7269,[1]!Product_Data[#Data],3,0)</f>
        <v>971</v>
      </c>
      <c r="J7269" s="11">
        <f t="shared" si="681"/>
        <v>971</v>
      </c>
      <c r="K7269" s="11">
        <f t="shared" si="682"/>
        <v>1798</v>
      </c>
      <c r="L7269" s="11">
        <f t="shared" si="683"/>
        <v>827</v>
      </c>
      <c r="M7269" t="str">
        <f>VLOOKUP(C7269,[1]!Location_Data[#Data],2,0)</f>
        <v>Irvine</v>
      </c>
      <c r="N7269" t="str">
        <f>VLOOKUP(D7269,[1]!Salespeople_Data[#Data],2,0)</f>
        <v>Fred Robertson</v>
      </c>
      <c r="O7269" t="str">
        <f>VLOOKUP(E7269,[1]!Customer_Data[#Data],2,0)</f>
        <v>Victor Watkins</v>
      </c>
      <c r="P7269" s="15">
        <f t="shared" si="678"/>
        <v>7</v>
      </c>
      <c r="Q7269">
        <f t="shared" si="679"/>
        <v>9</v>
      </c>
      <c r="R7269">
        <f t="shared" si="680"/>
        <v>2019</v>
      </c>
    </row>
    <row r="7270" spans="1:18" x14ac:dyDescent="0.25">
      <c r="A7270" s="6" t="s">
        <v>8296</v>
      </c>
      <c r="B7270" s="6" t="s">
        <v>858</v>
      </c>
      <c r="C7270" s="6" t="s">
        <v>110</v>
      </c>
      <c r="D7270" s="6" t="s">
        <v>25</v>
      </c>
      <c r="E7270" s="6" t="s">
        <v>2228</v>
      </c>
      <c r="F7270" s="10">
        <v>43808</v>
      </c>
      <c r="G7270" s="6">
        <v>4</v>
      </c>
      <c r="H7270" s="11">
        <f>VLOOKUP(B7270,[1]!Product_Data[#Data],4,0)</f>
        <v>2294</v>
      </c>
      <c r="I7270" s="11">
        <f>VLOOKUP(B7270,[1]!Product_Data[#Data],3,0)</f>
        <v>1399</v>
      </c>
      <c r="J7270" s="11">
        <f t="shared" si="681"/>
        <v>5596</v>
      </c>
      <c r="K7270" s="11">
        <f t="shared" si="682"/>
        <v>9176</v>
      </c>
      <c r="L7270" s="11">
        <f t="shared" si="683"/>
        <v>3580</v>
      </c>
      <c r="M7270" t="str">
        <f>VLOOKUP(C7270,[1]!Location_Data[#Data],2,0)</f>
        <v>Richmond</v>
      </c>
      <c r="N7270" t="str">
        <f>VLOOKUP(D7270,[1]!Salespeople_Data[#Data],2,0)</f>
        <v>Brian Davis</v>
      </c>
      <c r="O7270" t="str">
        <f>VLOOKUP(E7270,[1]!Customer_Data[#Data],2,0)</f>
        <v>Peter Cook</v>
      </c>
      <c r="P7270" s="15">
        <f t="shared" si="678"/>
        <v>2</v>
      </c>
      <c r="Q7270">
        <f t="shared" si="679"/>
        <v>12</v>
      </c>
      <c r="R7270">
        <f t="shared" si="680"/>
        <v>2019</v>
      </c>
    </row>
    <row r="7271" spans="1:18" x14ac:dyDescent="0.25">
      <c r="A7271" s="6" t="s">
        <v>8297</v>
      </c>
      <c r="B7271" s="6" t="s">
        <v>61</v>
      </c>
      <c r="C7271" s="6" t="s">
        <v>135</v>
      </c>
      <c r="D7271" s="6" t="s">
        <v>345</v>
      </c>
      <c r="E7271" s="6" t="s">
        <v>1933</v>
      </c>
      <c r="F7271" s="10">
        <v>43571</v>
      </c>
      <c r="G7271" s="6">
        <v>1</v>
      </c>
      <c r="H7271" s="11">
        <f>VLOOKUP(B7271,[1]!Product_Data[#Data],4,0)</f>
        <v>1889</v>
      </c>
      <c r="I7271" s="11">
        <f>VLOOKUP(B7271,[1]!Product_Data[#Data],3,0)</f>
        <v>945</v>
      </c>
      <c r="J7271" s="11">
        <f t="shared" si="681"/>
        <v>945</v>
      </c>
      <c r="K7271" s="11">
        <f t="shared" si="682"/>
        <v>1889</v>
      </c>
      <c r="L7271" s="11">
        <f t="shared" si="683"/>
        <v>944</v>
      </c>
      <c r="M7271" t="str">
        <f>VLOOKUP(C7271,[1]!Location_Data[#Data],2,0)</f>
        <v>Oxnard</v>
      </c>
      <c r="N7271" t="str">
        <f>VLOOKUP(D7271,[1]!Salespeople_Data[#Data],2,0)</f>
        <v>Larry Marshall</v>
      </c>
      <c r="O7271" t="str">
        <f>VLOOKUP(E7271,[1]!Customer_Data[#Data],2,0)</f>
        <v>Juan Collins</v>
      </c>
      <c r="P7271" s="15">
        <f t="shared" si="678"/>
        <v>3</v>
      </c>
      <c r="Q7271">
        <f t="shared" si="679"/>
        <v>4</v>
      </c>
      <c r="R7271">
        <f t="shared" si="680"/>
        <v>2019</v>
      </c>
    </row>
    <row r="7272" spans="1:18" x14ac:dyDescent="0.25">
      <c r="A7272" s="6" t="s">
        <v>8298</v>
      </c>
      <c r="B7272" s="6" t="s">
        <v>245</v>
      </c>
      <c r="C7272" s="6" t="s">
        <v>472</v>
      </c>
      <c r="D7272" s="6" t="s">
        <v>116</v>
      </c>
      <c r="E7272" s="6" t="s">
        <v>462</v>
      </c>
      <c r="F7272" s="10">
        <v>43637</v>
      </c>
      <c r="G7272" s="6">
        <v>1</v>
      </c>
      <c r="H7272" s="11">
        <f>VLOOKUP(B7272,[1]!Product_Data[#Data],4,0)</f>
        <v>818</v>
      </c>
      <c r="I7272" s="11">
        <f>VLOOKUP(B7272,[1]!Product_Data[#Data],3,0)</f>
        <v>450</v>
      </c>
      <c r="J7272" s="11">
        <f t="shared" si="681"/>
        <v>450</v>
      </c>
      <c r="K7272" s="11">
        <f t="shared" si="682"/>
        <v>818</v>
      </c>
      <c r="L7272" s="11">
        <f t="shared" si="683"/>
        <v>368</v>
      </c>
      <c r="M7272" t="str">
        <f>VLOOKUP(C7272,[1]!Location_Data[#Data],2,0)</f>
        <v>Concord</v>
      </c>
      <c r="N7272" t="str">
        <f>VLOOKUP(D7272,[1]!Salespeople_Data[#Data],2,0)</f>
        <v>Roger Ramos</v>
      </c>
      <c r="O7272" t="str">
        <f>VLOOKUP(E7272,[1]!Customer_Data[#Data],2,0)</f>
        <v>Thomas Chapman</v>
      </c>
      <c r="P7272" s="15">
        <f t="shared" si="678"/>
        <v>6</v>
      </c>
      <c r="Q7272">
        <f t="shared" si="679"/>
        <v>6</v>
      </c>
      <c r="R7272">
        <f t="shared" si="680"/>
        <v>2019</v>
      </c>
    </row>
    <row r="7273" spans="1:18" x14ac:dyDescent="0.25">
      <c r="A7273" s="6" t="s">
        <v>8299</v>
      </c>
      <c r="B7273" s="6" t="s">
        <v>668</v>
      </c>
      <c r="C7273" s="6" t="s">
        <v>90</v>
      </c>
      <c r="D7273" s="6" t="s">
        <v>413</v>
      </c>
      <c r="E7273" s="6" t="s">
        <v>283</v>
      </c>
      <c r="F7273" s="10">
        <v>43604</v>
      </c>
      <c r="G7273" s="6">
        <v>2</v>
      </c>
      <c r="H7273" s="11">
        <f>VLOOKUP(B7273,[1]!Product_Data[#Data],4,0)</f>
        <v>181</v>
      </c>
      <c r="I7273" s="11">
        <f>VLOOKUP(B7273,[1]!Product_Data[#Data],3,0)</f>
        <v>130</v>
      </c>
      <c r="J7273" s="11">
        <f t="shared" si="681"/>
        <v>260</v>
      </c>
      <c r="K7273" s="11">
        <f t="shared" si="682"/>
        <v>362</v>
      </c>
      <c r="L7273" s="11">
        <f t="shared" si="683"/>
        <v>102</v>
      </c>
      <c r="M7273" t="str">
        <f>VLOOKUP(C7273,[1]!Location_Data[#Data],2,0)</f>
        <v>Irvine</v>
      </c>
      <c r="N7273" t="str">
        <f>VLOOKUP(D7273,[1]!Salespeople_Data[#Data],2,0)</f>
        <v>Kenneth Bradley</v>
      </c>
      <c r="O7273" t="str">
        <f>VLOOKUP(E7273,[1]!Customer_Data[#Data],2,0)</f>
        <v>Jose Lewis</v>
      </c>
      <c r="P7273" s="15">
        <f t="shared" si="678"/>
        <v>1</v>
      </c>
      <c r="Q7273">
        <f t="shared" si="679"/>
        <v>5</v>
      </c>
      <c r="R7273">
        <f t="shared" si="680"/>
        <v>2019</v>
      </c>
    </row>
    <row r="7274" spans="1:18" x14ac:dyDescent="0.25">
      <c r="A7274" s="6" t="s">
        <v>8300</v>
      </c>
      <c r="B7274" s="6" t="s">
        <v>703</v>
      </c>
      <c r="C7274" s="6" t="s">
        <v>276</v>
      </c>
      <c r="D7274" s="6" t="s">
        <v>298</v>
      </c>
      <c r="E7274" s="6" t="s">
        <v>6021</v>
      </c>
      <c r="F7274" s="10">
        <v>43659</v>
      </c>
      <c r="G7274" s="6">
        <v>2</v>
      </c>
      <c r="H7274" s="11">
        <f>VLOOKUP(B7274,[1]!Product_Data[#Data],4,0)</f>
        <v>530</v>
      </c>
      <c r="I7274" s="11">
        <f>VLOOKUP(B7274,[1]!Product_Data[#Data],3,0)</f>
        <v>435</v>
      </c>
      <c r="J7274" s="11">
        <f t="shared" si="681"/>
        <v>870</v>
      </c>
      <c r="K7274" s="11">
        <f t="shared" si="682"/>
        <v>1060</v>
      </c>
      <c r="L7274" s="11">
        <f t="shared" si="683"/>
        <v>190</v>
      </c>
      <c r="M7274" t="str">
        <f>VLOOKUP(C7274,[1]!Location_Data[#Data],2,0)</f>
        <v>Orange</v>
      </c>
      <c r="N7274" t="str">
        <f>VLOOKUP(D7274,[1]!Salespeople_Data[#Data],2,0)</f>
        <v>Kenneth Fields</v>
      </c>
      <c r="O7274" t="str">
        <f>VLOOKUP(E7274,[1]!Customer_Data[#Data],2,0)</f>
        <v>Jonathan Jones</v>
      </c>
      <c r="P7274" s="15">
        <f t="shared" si="678"/>
        <v>7</v>
      </c>
      <c r="Q7274">
        <f t="shared" si="679"/>
        <v>7</v>
      </c>
      <c r="R7274">
        <f t="shared" si="680"/>
        <v>2019</v>
      </c>
    </row>
    <row r="7275" spans="1:18" x14ac:dyDescent="0.25">
      <c r="A7275" s="6" t="s">
        <v>8301</v>
      </c>
      <c r="B7275" s="6" t="s">
        <v>83</v>
      </c>
      <c r="C7275" s="6" t="s">
        <v>182</v>
      </c>
      <c r="D7275" s="6" t="s">
        <v>413</v>
      </c>
      <c r="E7275" s="6" t="s">
        <v>640</v>
      </c>
      <c r="F7275" s="10">
        <v>43807</v>
      </c>
      <c r="G7275" s="6">
        <v>1</v>
      </c>
      <c r="H7275" s="11">
        <f>VLOOKUP(B7275,[1]!Product_Data[#Data],4,0)</f>
        <v>1972</v>
      </c>
      <c r="I7275" s="11">
        <f>VLOOKUP(B7275,[1]!Product_Data[#Data],3,0)</f>
        <v>1321</v>
      </c>
      <c r="J7275" s="11">
        <f t="shared" si="681"/>
        <v>1321</v>
      </c>
      <c r="K7275" s="11">
        <f t="shared" si="682"/>
        <v>1972</v>
      </c>
      <c r="L7275" s="11">
        <f t="shared" si="683"/>
        <v>651</v>
      </c>
      <c r="M7275" t="str">
        <f>VLOOKUP(C7275,[1]!Location_Data[#Data],2,0)</f>
        <v>Vallejo</v>
      </c>
      <c r="N7275" t="str">
        <f>VLOOKUP(D7275,[1]!Salespeople_Data[#Data],2,0)</f>
        <v>Kenneth Bradley</v>
      </c>
      <c r="O7275" t="str">
        <f>VLOOKUP(E7275,[1]!Customer_Data[#Data],2,0)</f>
        <v>Johnny Ramos</v>
      </c>
      <c r="P7275" s="15">
        <f t="shared" si="678"/>
        <v>1</v>
      </c>
      <c r="Q7275">
        <f t="shared" si="679"/>
        <v>12</v>
      </c>
      <c r="R7275">
        <f t="shared" si="680"/>
        <v>2019</v>
      </c>
    </row>
    <row r="7276" spans="1:18" x14ac:dyDescent="0.25">
      <c r="A7276" s="6" t="s">
        <v>8302</v>
      </c>
      <c r="B7276" s="6" t="s">
        <v>389</v>
      </c>
      <c r="C7276" s="6" t="s">
        <v>229</v>
      </c>
      <c r="D7276" s="6" t="s">
        <v>269</v>
      </c>
      <c r="E7276" s="6" t="s">
        <v>637</v>
      </c>
      <c r="F7276" s="10">
        <v>43498</v>
      </c>
      <c r="G7276" s="6">
        <v>3</v>
      </c>
      <c r="H7276" s="11">
        <f>VLOOKUP(B7276,[1]!Product_Data[#Data],4,0)</f>
        <v>1367</v>
      </c>
      <c r="I7276" s="11">
        <f>VLOOKUP(B7276,[1]!Product_Data[#Data],3,0)</f>
        <v>984</v>
      </c>
      <c r="J7276" s="11">
        <f t="shared" si="681"/>
        <v>2952</v>
      </c>
      <c r="K7276" s="11">
        <f t="shared" si="682"/>
        <v>4101</v>
      </c>
      <c r="L7276" s="11">
        <f t="shared" si="683"/>
        <v>1149</v>
      </c>
      <c r="M7276" t="str">
        <f>VLOOKUP(C7276,[1]!Location_Data[#Data],2,0)</f>
        <v>San Jose</v>
      </c>
      <c r="N7276" t="str">
        <f>VLOOKUP(D7276,[1]!Salespeople_Data[#Data],2,0)</f>
        <v>Kevin Butler</v>
      </c>
      <c r="O7276" t="str">
        <f>VLOOKUP(E7276,[1]!Customer_Data[#Data],2,0)</f>
        <v>Stephen Reynolds</v>
      </c>
      <c r="P7276" s="15">
        <f t="shared" si="678"/>
        <v>7</v>
      </c>
      <c r="Q7276">
        <f t="shared" si="679"/>
        <v>2</v>
      </c>
      <c r="R7276">
        <f t="shared" si="680"/>
        <v>2019</v>
      </c>
    </row>
    <row r="7277" spans="1:18" x14ac:dyDescent="0.25">
      <c r="A7277" s="6" t="s">
        <v>8303</v>
      </c>
      <c r="B7277" s="6" t="s">
        <v>668</v>
      </c>
      <c r="C7277" s="6" t="s">
        <v>100</v>
      </c>
      <c r="D7277" s="6" t="s">
        <v>308</v>
      </c>
      <c r="E7277" s="6" t="s">
        <v>784</v>
      </c>
      <c r="F7277" s="10">
        <v>43583</v>
      </c>
      <c r="G7277" s="6">
        <v>1</v>
      </c>
      <c r="H7277" s="11">
        <f>VLOOKUP(B7277,[1]!Product_Data[#Data],4,0)</f>
        <v>181</v>
      </c>
      <c r="I7277" s="11">
        <f>VLOOKUP(B7277,[1]!Product_Data[#Data],3,0)</f>
        <v>130</v>
      </c>
      <c r="J7277" s="11">
        <f t="shared" si="681"/>
        <v>130</v>
      </c>
      <c r="K7277" s="11">
        <f t="shared" si="682"/>
        <v>181</v>
      </c>
      <c r="L7277" s="11">
        <f t="shared" si="683"/>
        <v>51</v>
      </c>
      <c r="M7277" t="str">
        <f>VLOOKUP(C7277,[1]!Location_Data[#Data],2,0)</f>
        <v>Victorville</v>
      </c>
      <c r="N7277" t="str">
        <f>VLOOKUP(D7277,[1]!Salespeople_Data[#Data],2,0)</f>
        <v>Fred Robertson</v>
      </c>
      <c r="O7277" t="str">
        <f>VLOOKUP(E7277,[1]!Customer_Data[#Data],2,0)</f>
        <v>Terry Morris</v>
      </c>
      <c r="P7277" s="15">
        <f t="shared" si="678"/>
        <v>1</v>
      </c>
      <c r="Q7277">
        <f t="shared" si="679"/>
        <v>4</v>
      </c>
      <c r="R7277">
        <f t="shared" si="680"/>
        <v>2019</v>
      </c>
    </row>
    <row r="7278" spans="1:18" x14ac:dyDescent="0.25">
      <c r="A7278" s="6" t="s">
        <v>8304</v>
      </c>
      <c r="B7278" s="6" t="s">
        <v>395</v>
      </c>
      <c r="C7278" s="6" t="s">
        <v>490</v>
      </c>
      <c r="D7278" s="6" t="s">
        <v>216</v>
      </c>
      <c r="E7278" s="6" t="s">
        <v>419</v>
      </c>
      <c r="F7278" s="10">
        <v>43773</v>
      </c>
      <c r="G7278" s="6">
        <v>3</v>
      </c>
      <c r="H7278" s="11">
        <f>VLOOKUP(B7278,[1]!Product_Data[#Data],4,0)</f>
        <v>2257</v>
      </c>
      <c r="I7278" s="11">
        <f>VLOOKUP(B7278,[1]!Product_Data[#Data],3,0)</f>
        <v>1535</v>
      </c>
      <c r="J7278" s="11">
        <f t="shared" si="681"/>
        <v>4605</v>
      </c>
      <c r="K7278" s="11">
        <f t="shared" si="682"/>
        <v>6771</v>
      </c>
      <c r="L7278" s="11">
        <f t="shared" si="683"/>
        <v>2166</v>
      </c>
      <c r="M7278" t="str">
        <f>VLOOKUP(C7278,[1]!Location_Data[#Data],2,0)</f>
        <v>Temecula</v>
      </c>
      <c r="N7278" t="str">
        <f>VLOOKUP(D7278,[1]!Salespeople_Data[#Data],2,0)</f>
        <v>Ernest Wagner</v>
      </c>
      <c r="O7278" t="str">
        <f>VLOOKUP(E7278,[1]!Customer_Data[#Data],2,0)</f>
        <v>Bruce Armstrong</v>
      </c>
      <c r="P7278" s="15">
        <f t="shared" si="678"/>
        <v>2</v>
      </c>
      <c r="Q7278">
        <f t="shared" si="679"/>
        <v>11</v>
      </c>
      <c r="R7278">
        <f t="shared" si="680"/>
        <v>2019</v>
      </c>
    </row>
    <row r="7279" spans="1:18" x14ac:dyDescent="0.25">
      <c r="A7279" s="6" t="s">
        <v>8305</v>
      </c>
      <c r="B7279" s="6" t="s">
        <v>461</v>
      </c>
      <c r="C7279" s="6" t="s">
        <v>195</v>
      </c>
      <c r="D7279" s="6" t="s">
        <v>126</v>
      </c>
      <c r="E7279" s="6" t="s">
        <v>3193</v>
      </c>
      <c r="F7279" s="10">
        <v>43687</v>
      </c>
      <c r="G7279" s="6">
        <v>3</v>
      </c>
      <c r="H7279" s="11">
        <f>VLOOKUP(B7279,[1]!Product_Data[#Data],4,0)</f>
        <v>35</v>
      </c>
      <c r="I7279" s="11">
        <f>VLOOKUP(B7279,[1]!Product_Data[#Data],3,0)</f>
        <v>22</v>
      </c>
      <c r="J7279" s="11">
        <f t="shared" si="681"/>
        <v>66</v>
      </c>
      <c r="K7279" s="11">
        <f t="shared" si="682"/>
        <v>105</v>
      </c>
      <c r="L7279" s="11">
        <f t="shared" si="683"/>
        <v>39</v>
      </c>
      <c r="M7279" t="str">
        <f>VLOOKUP(C7279,[1]!Location_Data[#Data],2,0)</f>
        <v>Pomona</v>
      </c>
      <c r="N7279" t="str">
        <f>VLOOKUP(D7279,[1]!Salespeople_Data[#Data],2,0)</f>
        <v>Larry Castillo</v>
      </c>
      <c r="O7279" t="str">
        <f>VLOOKUP(E7279,[1]!Customer_Data[#Data],2,0)</f>
        <v>Bruce Hamilton</v>
      </c>
      <c r="P7279" s="15">
        <f t="shared" si="678"/>
        <v>7</v>
      </c>
      <c r="Q7279">
        <f t="shared" si="679"/>
        <v>8</v>
      </c>
      <c r="R7279">
        <f t="shared" si="680"/>
        <v>2019</v>
      </c>
    </row>
    <row r="7280" spans="1:18" x14ac:dyDescent="0.25">
      <c r="A7280" s="6" t="s">
        <v>8306</v>
      </c>
      <c r="B7280" s="6" t="s">
        <v>61</v>
      </c>
      <c r="C7280" s="6" t="s">
        <v>276</v>
      </c>
      <c r="D7280" s="6" t="s">
        <v>116</v>
      </c>
      <c r="E7280" s="6" t="s">
        <v>1158</v>
      </c>
      <c r="F7280" s="10">
        <v>43615</v>
      </c>
      <c r="G7280" s="6">
        <v>1</v>
      </c>
      <c r="H7280" s="11">
        <f>VLOOKUP(B7280,[1]!Product_Data[#Data],4,0)</f>
        <v>1889</v>
      </c>
      <c r="I7280" s="11">
        <f>VLOOKUP(B7280,[1]!Product_Data[#Data],3,0)</f>
        <v>945</v>
      </c>
      <c r="J7280" s="11">
        <f t="shared" si="681"/>
        <v>945</v>
      </c>
      <c r="K7280" s="11">
        <f t="shared" si="682"/>
        <v>1889</v>
      </c>
      <c r="L7280" s="11">
        <f t="shared" si="683"/>
        <v>944</v>
      </c>
      <c r="M7280" t="str">
        <f>VLOOKUP(C7280,[1]!Location_Data[#Data],2,0)</f>
        <v>Orange</v>
      </c>
      <c r="N7280" t="str">
        <f>VLOOKUP(D7280,[1]!Salespeople_Data[#Data],2,0)</f>
        <v>Roger Ramos</v>
      </c>
      <c r="O7280" t="str">
        <f>VLOOKUP(E7280,[1]!Customer_Data[#Data],2,0)</f>
        <v>Shawn Owens</v>
      </c>
      <c r="P7280" s="15">
        <f t="shared" si="678"/>
        <v>5</v>
      </c>
      <c r="Q7280">
        <f t="shared" si="679"/>
        <v>5</v>
      </c>
      <c r="R7280">
        <f t="shared" si="680"/>
        <v>2019</v>
      </c>
    </row>
    <row r="7281" spans="1:18" x14ac:dyDescent="0.25">
      <c r="A7281" s="6" t="s">
        <v>8307</v>
      </c>
      <c r="B7281" s="6" t="s">
        <v>104</v>
      </c>
      <c r="C7281" s="6" t="s">
        <v>596</v>
      </c>
      <c r="D7281" s="6" t="s">
        <v>356</v>
      </c>
      <c r="E7281" s="6" t="s">
        <v>2076</v>
      </c>
      <c r="F7281" s="10">
        <v>43474</v>
      </c>
      <c r="G7281" s="6">
        <v>1</v>
      </c>
      <c r="H7281" s="11">
        <f>VLOOKUP(B7281,[1]!Product_Data[#Data],4,0)</f>
        <v>1671</v>
      </c>
      <c r="I7281" s="11">
        <f>VLOOKUP(B7281,[1]!Product_Data[#Data],3,0)</f>
        <v>1220</v>
      </c>
      <c r="J7281" s="11">
        <f t="shared" si="681"/>
        <v>1220</v>
      </c>
      <c r="K7281" s="11">
        <f t="shared" si="682"/>
        <v>1671</v>
      </c>
      <c r="L7281" s="11">
        <f t="shared" si="683"/>
        <v>451</v>
      </c>
      <c r="M7281" t="str">
        <f>VLOOKUP(C7281,[1]!Location_Data[#Data],2,0)</f>
        <v>Fremont</v>
      </c>
      <c r="N7281" t="str">
        <f>VLOOKUP(D7281,[1]!Salespeople_Data[#Data],2,0)</f>
        <v>Jimmy Young</v>
      </c>
      <c r="O7281" t="str">
        <f>VLOOKUP(E7281,[1]!Customer_Data[#Data],2,0)</f>
        <v>Keith Robinson</v>
      </c>
      <c r="P7281" s="15">
        <f t="shared" si="678"/>
        <v>4</v>
      </c>
      <c r="Q7281">
        <f t="shared" si="679"/>
        <v>1</v>
      </c>
      <c r="R7281">
        <f t="shared" si="680"/>
        <v>2019</v>
      </c>
    </row>
    <row r="7282" spans="1:18" x14ac:dyDescent="0.25">
      <c r="A7282" s="6" t="s">
        <v>8308</v>
      </c>
      <c r="B7282" s="6" t="s">
        <v>311</v>
      </c>
      <c r="C7282" s="6" t="s">
        <v>52</v>
      </c>
      <c r="D7282" s="6" t="s">
        <v>308</v>
      </c>
      <c r="E7282" s="6" t="s">
        <v>2544</v>
      </c>
      <c r="F7282" s="10">
        <v>43676</v>
      </c>
      <c r="G7282" s="6">
        <v>1</v>
      </c>
      <c r="H7282" s="11">
        <f>VLOOKUP(B7282,[1]!Product_Data[#Data],4,0)</f>
        <v>1743</v>
      </c>
      <c r="I7282" s="11">
        <f>VLOOKUP(B7282,[1]!Product_Data[#Data],3,0)</f>
        <v>872</v>
      </c>
      <c r="J7282" s="11">
        <f t="shared" si="681"/>
        <v>872</v>
      </c>
      <c r="K7282" s="11">
        <f t="shared" si="682"/>
        <v>1743</v>
      </c>
      <c r="L7282" s="11">
        <f t="shared" si="683"/>
        <v>871</v>
      </c>
      <c r="M7282" t="str">
        <f>VLOOKUP(C7282,[1]!Location_Data[#Data],2,0)</f>
        <v>Pasadena</v>
      </c>
      <c r="N7282" t="str">
        <f>VLOOKUP(D7282,[1]!Salespeople_Data[#Data],2,0)</f>
        <v>Fred Robertson</v>
      </c>
      <c r="O7282" t="str">
        <f>VLOOKUP(E7282,[1]!Customer_Data[#Data],2,0)</f>
        <v>Thomas Gonzales</v>
      </c>
      <c r="P7282" s="15">
        <f t="shared" si="678"/>
        <v>3</v>
      </c>
      <c r="Q7282">
        <f t="shared" si="679"/>
        <v>7</v>
      </c>
      <c r="R7282">
        <f t="shared" si="680"/>
        <v>2019</v>
      </c>
    </row>
    <row r="7283" spans="1:18" x14ac:dyDescent="0.25">
      <c r="A7283" s="6" t="s">
        <v>8309</v>
      </c>
      <c r="B7283" s="6" t="s">
        <v>412</v>
      </c>
      <c r="C7283" s="6" t="s">
        <v>62</v>
      </c>
      <c r="D7283" s="6" t="s">
        <v>298</v>
      </c>
      <c r="E7283" s="6" t="s">
        <v>963</v>
      </c>
      <c r="F7283" s="10">
        <v>43695</v>
      </c>
      <c r="G7283" s="6">
        <v>3</v>
      </c>
      <c r="H7283" s="11">
        <f>VLOOKUP(B7283,[1]!Product_Data[#Data],4,0)</f>
        <v>2396</v>
      </c>
      <c r="I7283" s="11">
        <f>VLOOKUP(B7283,[1]!Product_Data[#Data],3,0)</f>
        <v>1965</v>
      </c>
      <c r="J7283" s="11">
        <f t="shared" si="681"/>
        <v>5895</v>
      </c>
      <c r="K7283" s="11">
        <f t="shared" si="682"/>
        <v>7188</v>
      </c>
      <c r="L7283" s="11">
        <f t="shared" si="683"/>
        <v>1293</v>
      </c>
      <c r="M7283" t="str">
        <f>VLOOKUP(C7283,[1]!Location_Data[#Data],2,0)</f>
        <v>Fairfield</v>
      </c>
      <c r="N7283" t="str">
        <f>VLOOKUP(D7283,[1]!Salespeople_Data[#Data],2,0)</f>
        <v>Kenneth Fields</v>
      </c>
      <c r="O7283" t="str">
        <f>VLOOKUP(E7283,[1]!Customer_Data[#Data],2,0)</f>
        <v>Ralph Oliver</v>
      </c>
      <c r="P7283" s="15">
        <f t="shared" si="678"/>
        <v>1</v>
      </c>
      <c r="Q7283">
        <f t="shared" si="679"/>
        <v>8</v>
      </c>
      <c r="R7283">
        <f t="shared" si="680"/>
        <v>2019</v>
      </c>
    </row>
    <row r="7284" spans="1:18" x14ac:dyDescent="0.25">
      <c r="A7284" s="6" t="s">
        <v>8310</v>
      </c>
      <c r="B7284" s="6" t="s">
        <v>461</v>
      </c>
      <c r="C7284" s="6" t="s">
        <v>74</v>
      </c>
      <c r="D7284" s="6" t="s">
        <v>141</v>
      </c>
      <c r="E7284" s="6" t="s">
        <v>3579</v>
      </c>
      <c r="F7284" s="10">
        <v>43482</v>
      </c>
      <c r="G7284" s="6">
        <v>1</v>
      </c>
      <c r="H7284" s="11">
        <f>VLOOKUP(B7284,[1]!Product_Data[#Data],4,0)</f>
        <v>35</v>
      </c>
      <c r="I7284" s="11">
        <f>VLOOKUP(B7284,[1]!Product_Data[#Data],3,0)</f>
        <v>22</v>
      </c>
      <c r="J7284" s="11">
        <f t="shared" si="681"/>
        <v>22</v>
      </c>
      <c r="K7284" s="11">
        <f t="shared" si="682"/>
        <v>35</v>
      </c>
      <c r="L7284" s="11">
        <f t="shared" si="683"/>
        <v>13</v>
      </c>
      <c r="M7284" t="str">
        <f>VLOOKUP(C7284,[1]!Location_Data[#Data],2,0)</f>
        <v>West Covina</v>
      </c>
      <c r="N7284" t="str">
        <f>VLOOKUP(D7284,[1]!Salespeople_Data[#Data],2,0)</f>
        <v>Arthur Mccoy</v>
      </c>
      <c r="O7284" t="str">
        <f>VLOOKUP(E7284,[1]!Customer_Data[#Data],2,0)</f>
        <v>Samuel Jenkins</v>
      </c>
      <c r="P7284" s="15">
        <f t="shared" si="678"/>
        <v>5</v>
      </c>
      <c r="Q7284">
        <f t="shared" si="679"/>
        <v>1</v>
      </c>
      <c r="R7284">
        <f t="shared" si="680"/>
        <v>2019</v>
      </c>
    </row>
    <row r="7285" spans="1:18" x14ac:dyDescent="0.25">
      <c r="A7285" s="6" t="s">
        <v>8311</v>
      </c>
      <c r="B7285" s="6" t="s">
        <v>361</v>
      </c>
      <c r="C7285" s="6" t="s">
        <v>286</v>
      </c>
      <c r="D7285" s="6" t="s">
        <v>15</v>
      </c>
      <c r="E7285" s="6" t="s">
        <v>4801</v>
      </c>
      <c r="F7285" s="10">
        <v>43701</v>
      </c>
      <c r="G7285" s="6">
        <v>1</v>
      </c>
      <c r="H7285" s="11">
        <f>VLOOKUP(B7285,[1]!Product_Data[#Data],4,0)</f>
        <v>1338</v>
      </c>
      <c r="I7285" s="11">
        <f>VLOOKUP(B7285,[1]!Product_Data[#Data],3,0)</f>
        <v>682</v>
      </c>
      <c r="J7285" s="11">
        <f t="shared" si="681"/>
        <v>682</v>
      </c>
      <c r="K7285" s="11">
        <f t="shared" si="682"/>
        <v>1338</v>
      </c>
      <c r="L7285" s="11">
        <f t="shared" si="683"/>
        <v>656</v>
      </c>
      <c r="M7285" t="str">
        <f>VLOOKUP(C7285,[1]!Location_Data[#Data],2,0)</f>
        <v>El Monte</v>
      </c>
      <c r="N7285" t="str">
        <f>VLOOKUP(D7285,[1]!Salespeople_Data[#Data],2,0)</f>
        <v>Ryan Butler</v>
      </c>
      <c r="O7285" t="str">
        <f>VLOOKUP(E7285,[1]!Customer_Data[#Data],2,0)</f>
        <v>Eugene Murphy</v>
      </c>
      <c r="P7285" s="15">
        <f t="shared" si="678"/>
        <v>7</v>
      </c>
      <c r="Q7285">
        <f t="shared" si="679"/>
        <v>8</v>
      </c>
      <c r="R7285">
        <f t="shared" si="680"/>
        <v>2019</v>
      </c>
    </row>
    <row r="7286" spans="1:18" x14ac:dyDescent="0.25">
      <c r="A7286" s="6" t="s">
        <v>8312</v>
      </c>
      <c r="B7286" s="6" t="s">
        <v>144</v>
      </c>
      <c r="C7286" s="6" t="s">
        <v>377</v>
      </c>
      <c r="D7286" s="6" t="s">
        <v>298</v>
      </c>
      <c r="E7286" s="6" t="s">
        <v>669</v>
      </c>
      <c r="F7286" s="10">
        <v>43700</v>
      </c>
      <c r="G7286" s="6">
        <v>2</v>
      </c>
      <c r="H7286" s="11">
        <f>VLOOKUP(B7286,[1]!Product_Data[#Data],4,0)</f>
        <v>2410</v>
      </c>
      <c r="I7286" s="11">
        <f>VLOOKUP(B7286,[1]!Product_Data[#Data],3,0)</f>
        <v>1518</v>
      </c>
      <c r="J7286" s="11">
        <f t="shared" si="681"/>
        <v>3036</v>
      </c>
      <c r="K7286" s="11">
        <f t="shared" si="682"/>
        <v>4820</v>
      </c>
      <c r="L7286" s="11">
        <f t="shared" si="683"/>
        <v>1784</v>
      </c>
      <c r="M7286" t="str">
        <f>VLOOKUP(C7286,[1]!Location_Data[#Data],2,0)</f>
        <v>San Diego</v>
      </c>
      <c r="N7286" t="str">
        <f>VLOOKUP(D7286,[1]!Salespeople_Data[#Data],2,0)</f>
        <v>Kenneth Fields</v>
      </c>
      <c r="O7286" t="str">
        <f>VLOOKUP(E7286,[1]!Customer_Data[#Data],2,0)</f>
        <v>Anthony Torres</v>
      </c>
      <c r="P7286" s="15">
        <f t="shared" si="678"/>
        <v>6</v>
      </c>
      <c r="Q7286">
        <f t="shared" si="679"/>
        <v>8</v>
      </c>
      <c r="R7286">
        <f t="shared" si="680"/>
        <v>2019</v>
      </c>
    </row>
    <row r="7287" spans="1:18" x14ac:dyDescent="0.25">
      <c r="A7287" s="6" t="s">
        <v>8313</v>
      </c>
      <c r="B7287" s="6" t="s">
        <v>605</v>
      </c>
      <c r="C7287" s="6" t="s">
        <v>62</v>
      </c>
      <c r="D7287" s="6" t="s">
        <v>447</v>
      </c>
      <c r="E7287" s="6" t="s">
        <v>1666</v>
      </c>
      <c r="F7287" s="10">
        <v>43627</v>
      </c>
      <c r="G7287" s="6">
        <v>1</v>
      </c>
      <c r="H7287" s="11">
        <f>VLOOKUP(B7287,[1]!Product_Data[#Data],4,0)</f>
        <v>913</v>
      </c>
      <c r="I7287" s="11">
        <f>VLOOKUP(B7287,[1]!Product_Data[#Data],3,0)</f>
        <v>584</v>
      </c>
      <c r="J7287" s="11">
        <f t="shared" si="681"/>
        <v>584</v>
      </c>
      <c r="K7287" s="11">
        <f t="shared" si="682"/>
        <v>913</v>
      </c>
      <c r="L7287" s="11">
        <f t="shared" si="683"/>
        <v>329</v>
      </c>
      <c r="M7287" t="str">
        <f>VLOOKUP(C7287,[1]!Location_Data[#Data],2,0)</f>
        <v>Fairfield</v>
      </c>
      <c r="N7287" t="str">
        <f>VLOOKUP(D7287,[1]!Salespeople_Data[#Data],2,0)</f>
        <v>Howard Sims</v>
      </c>
      <c r="O7287" t="str">
        <f>VLOOKUP(E7287,[1]!Customer_Data[#Data],2,0)</f>
        <v>Mark Montgomery</v>
      </c>
      <c r="P7287" s="15">
        <f t="shared" si="678"/>
        <v>3</v>
      </c>
      <c r="Q7287">
        <f t="shared" si="679"/>
        <v>6</v>
      </c>
      <c r="R7287">
        <f t="shared" si="680"/>
        <v>2019</v>
      </c>
    </row>
    <row r="7288" spans="1:18" x14ac:dyDescent="0.25">
      <c r="A7288" s="6" t="s">
        <v>8314</v>
      </c>
      <c r="B7288" s="6" t="s">
        <v>129</v>
      </c>
      <c r="C7288" s="6" t="s">
        <v>272</v>
      </c>
      <c r="D7288" s="6" t="s">
        <v>308</v>
      </c>
      <c r="E7288" s="6" t="s">
        <v>1447</v>
      </c>
      <c r="F7288" s="10">
        <v>43823</v>
      </c>
      <c r="G7288" s="6">
        <v>1</v>
      </c>
      <c r="H7288" s="11">
        <f>VLOOKUP(B7288,[1]!Product_Data[#Data],4,0)</f>
        <v>127</v>
      </c>
      <c r="I7288" s="11">
        <f>VLOOKUP(B7288,[1]!Product_Data[#Data],3,0)</f>
        <v>79</v>
      </c>
      <c r="J7288" s="11">
        <f t="shared" si="681"/>
        <v>79</v>
      </c>
      <c r="K7288" s="11">
        <f t="shared" si="682"/>
        <v>127</v>
      </c>
      <c r="L7288" s="11">
        <f t="shared" si="683"/>
        <v>48</v>
      </c>
      <c r="M7288" t="str">
        <f>VLOOKUP(C7288,[1]!Location_Data[#Data],2,0)</f>
        <v>Torrance</v>
      </c>
      <c r="N7288" t="str">
        <f>VLOOKUP(D7288,[1]!Salespeople_Data[#Data],2,0)</f>
        <v>Fred Robertson</v>
      </c>
      <c r="O7288" t="str">
        <f>VLOOKUP(E7288,[1]!Customer_Data[#Data],2,0)</f>
        <v>Peter Wells</v>
      </c>
      <c r="P7288" s="15">
        <f t="shared" si="678"/>
        <v>3</v>
      </c>
      <c r="Q7288">
        <f t="shared" si="679"/>
        <v>12</v>
      </c>
      <c r="R7288">
        <f t="shared" si="680"/>
        <v>2019</v>
      </c>
    </row>
    <row r="7289" spans="1:18" x14ac:dyDescent="0.25">
      <c r="A7289" s="6" t="s">
        <v>8315</v>
      </c>
      <c r="B7289" s="6" t="s">
        <v>389</v>
      </c>
      <c r="C7289" s="6" t="s">
        <v>182</v>
      </c>
      <c r="D7289" s="6" t="s">
        <v>58</v>
      </c>
      <c r="E7289" s="6" t="s">
        <v>1724</v>
      </c>
      <c r="F7289" s="10">
        <v>43552</v>
      </c>
      <c r="G7289" s="6">
        <v>2</v>
      </c>
      <c r="H7289" s="11">
        <f>VLOOKUP(B7289,[1]!Product_Data[#Data],4,0)</f>
        <v>1367</v>
      </c>
      <c r="I7289" s="11">
        <f>VLOOKUP(B7289,[1]!Product_Data[#Data],3,0)</f>
        <v>984</v>
      </c>
      <c r="J7289" s="11">
        <f t="shared" si="681"/>
        <v>1968</v>
      </c>
      <c r="K7289" s="11">
        <f t="shared" si="682"/>
        <v>2734</v>
      </c>
      <c r="L7289" s="11">
        <f t="shared" si="683"/>
        <v>766</v>
      </c>
      <c r="M7289" t="str">
        <f>VLOOKUP(C7289,[1]!Location_Data[#Data],2,0)</f>
        <v>Vallejo</v>
      </c>
      <c r="N7289" t="str">
        <f>VLOOKUP(D7289,[1]!Salespeople_Data[#Data],2,0)</f>
        <v>Christopher Tucker</v>
      </c>
      <c r="O7289" t="str">
        <f>VLOOKUP(E7289,[1]!Customer_Data[#Data],2,0)</f>
        <v>Keith Schmidt</v>
      </c>
      <c r="P7289" s="15">
        <f t="shared" si="678"/>
        <v>5</v>
      </c>
      <c r="Q7289">
        <f t="shared" si="679"/>
        <v>3</v>
      </c>
      <c r="R7289">
        <f t="shared" si="680"/>
        <v>2019</v>
      </c>
    </row>
    <row r="7290" spans="1:18" x14ac:dyDescent="0.25">
      <c r="A7290" s="6" t="s">
        <v>8316</v>
      </c>
      <c r="B7290" s="6" t="s">
        <v>373</v>
      </c>
      <c r="C7290" s="6" t="s">
        <v>268</v>
      </c>
      <c r="D7290" s="6" t="s">
        <v>345</v>
      </c>
      <c r="E7290" s="6" t="s">
        <v>3332</v>
      </c>
      <c r="F7290" s="10">
        <v>43715</v>
      </c>
      <c r="G7290" s="6">
        <v>3</v>
      </c>
      <c r="H7290" s="11">
        <f>VLOOKUP(B7290,[1]!Product_Data[#Data],4,0)</f>
        <v>2182</v>
      </c>
      <c r="I7290" s="11">
        <f>VLOOKUP(B7290,[1]!Product_Data[#Data],3,0)</f>
        <v>1200</v>
      </c>
      <c r="J7290" s="11">
        <f t="shared" si="681"/>
        <v>3600</v>
      </c>
      <c r="K7290" s="11">
        <f t="shared" si="682"/>
        <v>6546</v>
      </c>
      <c r="L7290" s="11">
        <f t="shared" si="683"/>
        <v>2946</v>
      </c>
      <c r="M7290" t="str">
        <f>VLOOKUP(C7290,[1]!Location_Data[#Data],2,0)</f>
        <v>Murrieta</v>
      </c>
      <c r="N7290" t="str">
        <f>VLOOKUP(D7290,[1]!Salespeople_Data[#Data],2,0)</f>
        <v>Larry Marshall</v>
      </c>
      <c r="O7290" t="str">
        <f>VLOOKUP(E7290,[1]!Customer_Data[#Data],2,0)</f>
        <v>Victor Dean</v>
      </c>
      <c r="P7290" s="15">
        <f t="shared" si="678"/>
        <v>7</v>
      </c>
      <c r="Q7290">
        <f t="shared" si="679"/>
        <v>9</v>
      </c>
      <c r="R7290">
        <f t="shared" si="680"/>
        <v>2019</v>
      </c>
    </row>
    <row r="7291" spans="1:18" x14ac:dyDescent="0.25">
      <c r="A7291" s="6" t="s">
        <v>8317</v>
      </c>
      <c r="B7291" s="6" t="s">
        <v>23</v>
      </c>
      <c r="C7291" s="6" t="s">
        <v>220</v>
      </c>
      <c r="D7291" s="6" t="s">
        <v>71</v>
      </c>
      <c r="E7291" s="6" t="s">
        <v>1882</v>
      </c>
      <c r="F7291" s="10">
        <v>43714</v>
      </c>
      <c r="G7291" s="6">
        <v>2</v>
      </c>
      <c r="H7291" s="11">
        <f>VLOOKUP(B7291,[1]!Product_Data[#Data],4,0)</f>
        <v>1052</v>
      </c>
      <c r="I7291" s="11">
        <f>VLOOKUP(B7291,[1]!Product_Data[#Data],3,0)</f>
        <v>589</v>
      </c>
      <c r="J7291" s="11">
        <f t="shared" si="681"/>
        <v>1178</v>
      </c>
      <c r="K7291" s="11">
        <f t="shared" si="682"/>
        <v>2104</v>
      </c>
      <c r="L7291" s="11">
        <f t="shared" si="683"/>
        <v>926</v>
      </c>
      <c r="M7291" t="str">
        <f>VLOOKUP(C7291,[1]!Location_Data[#Data],2,0)</f>
        <v>Modesto</v>
      </c>
      <c r="N7291" t="str">
        <f>VLOOKUP(D7291,[1]!Salespeople_Data[#Data],2,0)</f>
        <v>Gary Rodriguez</v>
      </c>
      <c r="O7291" t="str">
        <f>VLOOKUP(E7291,[1]!Customer_Data[#Data],2,0)</f>
        <v>Joe Price</v>
      </c>
      <c r="P7291" s="15">
        <f t="shared" si="678"/>
        <v>6</v>
      </c>
      <c r="Q7291">
        <f t="shared" si="679"/>
        <v>9</v>
      </c>
      <c r="R7291">
        <f t="shared" si="680"/>
        <v>2019</v>
      </c>
    </row>
    <row r="7292" spans="1:18" x14ac:dyDescent="0.25">
      <c r="A7292" s="6" t="s">
        <v>8318</v>
      </c>
      <c r="B7292" s="6" t="s">
        <v>13</v>
      </c>
      <c r="C7292" s="6" t="s">
        <v>204</v>
      </c>
      <c r="D7292" s="6" t="s">
        <v>96</v>
      </c>
      <c r="E7292" s="6" t="s">
        <v>328</v>
      </c>
      <c r="F7292" s="10">
        <v>43729</v>
      </c>
      <c r="G7292" s="6">
        <v>1</v>
      </c>
      <c r="H7292" s="11">
        <f>VLOOKUP(B7292,[1]!Product_Data[#Data],4,0)</f>
        <v>1022</v>
      </c>
      <c r="I7292" s="11">
        <f>VLOOKUP(B7292,[1]!Product_Data[#Data],3,0)</f>
        <v>818</v>
      </c>
      <c r="J7292" s="11">
        <f t="shared" si="681"/>
        <v>818</v>
      </c>
      <c r="K7292" s="11">
        <f t="shared" si="682"/>
        <v>1022</v>
      </c>
      <c r="L7292" s="11">
        <f t="shared" si="683"/>
        <v>204</v>
      </c>
      <c r="M7292" t="str">
        <f>VLOOKUP(C7292,[1]!Location_Data[#Data],2,0)</f>
        <v>Corona</v>
      </c>
      <c r="N7292" t="str">
        <f>VLOOKUP(D7292,[1]!Salespeople_Data[#Data],2,0)</f>
        <v>Brian Thomas</v>
      </c>
      <c r="O7292" t="str">
        <f>VLOOKUP(E7292,[1]!Customer_Data[#Data],2,0)</f>
        <v>Charles Sims</v>
      </c>
      <c r="P7292" s="15">
        <f t="shared" si="678"/>
        <v>7</v>
      </c>
      <c r="Q7292">
        <f t="shared" si="679"/>
        <v>9</v>
      </c>
      <c r="R7292">
        <f t="shared" si="680"/>
        <v>2019</v>
      </c>
    </row>
    <row r="7293" spans="1:18" x14ac:dyDescent="0.25">
      <c r="A7293" s="6" t="s">
        <v>8319</v>
      </c>
      <c r="B7293" s="6" t="s">
        <v>569</v>
      </c>
      <c r="C7293" s="6" t="s">
        <v>115</v>
      </c>
      <c r="D7293" s="6" t="s">
        <v>141</v>
      </c>
      <c r="E7293" s="6" t="s">
        <v>1423</v>
      </c>
      <c r="F7293" s="10">
        <v>43466</v>
      </c>
      <c r="G7293" s="6">
        <v>2</v>
      </c>
      <c r="H7293" s="11">
        <f>VLOOKUP(B7293,[1]!Product_Data[#Data],4,0)</f>
        <v>1178</v>
      </c>
      <c r="I7293" s="11">
        <f>VLOOKUP(B7293,[1]!Product_Data[#Data],3,0)</f>
        <v>683</v>
      </c>
      <c r="J7293" s="11">
        <f t="shared" si="681"/>
        <v>1366</v>
      </c>
      <c r="K7293" s="11">
        <f t="shared" si="682"/>
        <v>2356</v>
      </c>
      <c r="L7293" s="11">
        <f t="shared" si="683"/>
        <v>990</v>
      </c>
      <c r="M7293" t="str">
        <f>VLOOKUP(C7293,[1]!Location_Data[#Data],2,0)</f>
        <v>Glendale</v>
      </c>
      <c r="N7293" t="str">
        <f>VLOOKUP(D7293,[1]!Salespeople_Data[#Data],2,0)</f>
        <v>Arthur Mccoy</v>
      </c>
      <c r="O7293" t="str">
        <f>VLOOKUP(E7293,[1]!Customer_Data[#Data],2,0)</f>
        <v>Carlos Scott</v>
      </c>
      <c r="P7293" s="15">
        <f t="shared" si="678"/>
        <v>3</v>
      </c>
      <c r="Q7293">
        <f t="shared" si="679"/>
        <v>1</v>
      </c>
      <c r="R7293">
        <f t="shared" si="680"/>
        <v>2019</v>
      </c>
    </row>
    <row r="7294" spans="1:18" x14ac:dyDescent="0.25">
      <c r="A7294" s="6" t="s">
        <v>8320</v>
      </c>
      <c r="B7294" s="6" t="s">
        <v>61</v>
      </c>
      <c r="C7294" s="6" t="s">
        <v>512</v>
      </c>
      <c r="D7294" s="6" t="s">
        <v>111</v>
      </c>
      <c r="E7294" s="6" t="s">
        <v>398</v>
      </c>
      <c r="F7294" s="10">
        <v>43779</v>
      </c>
      <c r="G7294" s="6">
        <v>1</v>
      </c>
      <c r="H7294" s="11">
        <f>VLOOKUP(B7294,[1]!Product_Data[#Data],4,0)</f>
        <v>1889</v>
      </c>
      <c r="I7294" s="11">
        <f>VLOOKUP(B7294,[1]!Product_Data[#Data],3,0)</f>
        <v>945</v>
      </c>
      <c r="J7294" s="11">
        <f t="shared" si="681"/>
        <v>945</v>
      </c>
      <c r="K7294" s="11">
        <f t="shared" si="682"/>
        <v>1889</v>
      </c>
      <c r="L7294" s="11">
        <f t="shared" si="683"/>
        <v>944</v>
      </c>
      <c r="M7294" t="str">
        <f>VLOOKUP(C7294,[1]!Location_Data[#Data],2,0)</f>
        <v>Long Beach</v>
      </c>
      <c r="N7294" t="str">
        <f>VLOOKUP(D7294,[1]!Salespeople_Data[#Data],2,0)</f>
        <v>Ryan Welch</v>
      </c>
      <c r="O7294" t="str">
        <f>VLOOKUP(E7294,[1]!Customer_Data[#Data],2,0)</f>
        <v>Steven Hayes</v>
      </c>
      <c r="P7294" s="15">
        <f t="shared" si="678"/>
        <v>1</v>
      </c>
      <c r="Q7294">
        <f t="shared" si="679"/>
        <v>11</v>
      </c>
      <c r="R7294">
        <f t="shared" si="680"/>
        <v>2019</v>
      </c>
    </row>
    <row r="7295" spans="1:18" x14ac:dyDescent="0.25">
      <c r="A7295" s="6" t="s">
        <v>8321</v>
      </c>
      <c r="B7295" s="6" t="s">
        <v>925</v>
      </c>
      <c r="C7295" s="6" t="s">
        <v>490</v>
      </c>
      <c r="D7295" s="6" t="s">
        <v>20</v>
      </c>
      <c r="E7295" s="6" t="s">
        <v>1180</v>
      </c>
      <c r="F7295" s="10">
        <v>43648</v>
      </c>
      <c r="G7295" s="6">
        <v>3</v>
      </c>
      <c r="H7295" s="11">
        <f>VLOOKUP(B7295,[1]!Product_Data[#Data],4,0)</f>
        <v>136</v>
      </c>
      <c r="I7295" s="11">
        <f>VLOOKUP(B7295,[1]!Product_Data[#Data],3,0)</f>
        <v>72</v>
      </c>
      <c r="J7295" s="11">
        <f t="shared" si="681"/>
        <v>216</v>
      </c>
      <c r="K7295" s="11">
        <f t="shared" si="682"/>
        <v>408</v>
      </c>
      <c r="L7295" s="11">
        <f t="shared" si="683"/>
        <v>192</v>
      </c>
      <c r="M7295" t="str">
        <f>VLOOKUP(C7295,[1]!Location_Data[#Data],2,0)</f>
        <v>Temecula</v>
      </c>
      <c r="N7295" t="str">
        <f>VLOOKUP(D7295,[1]!Salespeople_Data[#Data],2,0)</f>
        <v>Joshua Cook</v>
      </c>
      <c r="O7295" t="str">
        <f>VLOOKUP(E7295,[1]!Customer_Data[#Data],2,0)</f>
        <v>Brandon Martin</v>
      </c>
      <c r="P7295" s="15">
        <f t="shared" si="678"/>
        <v>3</v>
      </c>
      <c r="Q7295">
        <f t="shared" si="679"/>
        <v>7</v>
      </c>
      <c r="R7295">
        <f t="shared" si="680"/>
        <v>2019</v>
      </c>
    </row>
    <row r="7296" spans="1:18" x14ac:dyDescent="0.25">
      <c r="A7296" s="6" t="s">
        <v>8322</v>
      </c>
      <c r="B7296" s="6" t="s">
        <v>189</v>
      </c>
      <c r="C7296" s="6" t="s">
        <v>211</v>
      </c>
      <c r="D7296" s="6" t="s">
        <v>264</v>
      </c>
      <c r="E7296" s="6" t="s">
        <v>2803</v>
      </c>
      <c r="F7296" s="10">
        <v>43737</v>
      </c>
      <c r="G7296" s="6">
        <v>1</v>
      </c>
      <c r="H7296" s="11">
        <f>VLOOKUP(B7296,[1]!Product_Data[#Data],4,0)</f>
        <v>1783</v>
      </c>
      <c r="I7296" s="11">
        <f>VLOOKUP(B7296,[1]!Product_Data[#Data],3,0)</f>
        <v>1516</v>
      </c>
      <c r="J7296" s="11">
        <f t="shared" si="681"/>
        <v>1516</v>
      </c>
      <c r="K7296" s="11">
        <f t="shared" si="682"/>
        <v>1783</v>
      </c>
      <c r="L7296" s="11">
        <f t="shared" si="683"/>
        <v>267</v>
      </c>
      <c r="M7296" t="str">
        <f>VLOOKUP(C7296,[1]!Location_Data[#Data],2,0)</f>
        <v>Chula Vista</v>
      </c>
      <c r="N7296" t="str">
        <f>VLOOKUP(D7296,[1]!Salespeople_Data[#Data],2,0)</f>
        <v>Ernest Wheeler</v>
      </c>
      <c r="O7296" t="str">
        <f>VLOOKUP(E7296,[1]!Customer_Data[#Data],2,0)</f>
        <v>Gerald Andrews</v>
      </c>
      <c r="P7296" s="15">
        <f t="shared" si="678"/>
        <v>1</v>
      </c>
      <c r="Q7296">
        <f t="shared" si="679"/>
        <v>9</v>
      </c>
      <c r="R7296">
        <f t="shared" si="680"/>
        <v>2019</v>
      </c>
    </row>
    <row r="7297" spans="1:18" x14ac:dyDescent="0.25">
      <c r="A7297" s="6" t="s">
        <v>8323</v>
      </c>
      <c r="B7297" s="6" t="s">
        <v>925</v>
      </c>
      <c r="C7297" s="6" t="s">
        <v>272</v>
      </c>
      <c r="D7297" s="6" t="s">
        <v>96</v>
      </c>
      <c r="E7297" s="6" t="s">
        <v>1570</v>
      </c>
      <c r="F7297" s="10">
        <v>43635</v>
      </c>
      <c r="G7297" s="6">
        <v>1</v>
      </c>
      <c r="H7297" s="11">
        <f>VLOOKUP(B7297,[1]!Product_Data[#Data],4,0)</f>
        <v>136</v>
      </c>
      <c r="I7297" s="11">
        <f>VLOOKUP(B7297,[1]!Product_Data[#Data],3,0)</f>
        <v>72</v>
      </c>
      <c r="J7297" s="11">
        <f t="shared" si="681"/>
        <v>72</v>
      </c>
      <c r="K7297" s="11">
        <f t="shared" si="682"/>
        <v>136</v>
      </c>
      <c r="L7297" s="11">
        <f t="shared" si="683"/>
        <v>64</v>
      </c>
      <c r="M7297" t="str">
        <f>VLOOKUP(C7297,[1]!Location_Data[#Data],2,0)</f>
        <v>Torrance</v>
      </c>
      <c r="N7297" t="str">
        <f>VLOOKUP(D7297,[1]!Salespeople_Data[#Data],2,0)</f>
        <v>Brian Thomas</v>
      </c>
      <c r="O7297" t="str">
        <f>VLOOKUP(E7297,[1]!Customer_Data[#Data],2,0)</f>
        <v>Jonathan Harris</v>
      </c>
      <c r="P7297" s="15">
        <f t="shared" si="678"/>
        <v>4</v>
      </c>
      <c r="Q7297">
        <f t="shared" si="679"/>
        <v>6</v>
      </c>
      <c r="R7297">
        <f t="shared" si="680"/>
        <v>2019</v>
      </c>
    </row>
    <row r="7298" spans="1:18" x14ac:dyDescent="0.25">
      <c r="A7298" s="6" t="s">
        <v>8324</v>
      </c>
      <c r="B7298" s="6" t="s">
        <v>395</v>
      </c>
      <c r="C7298" s="6" t="s">
        <v>169</v>
      </c>
      <c r="D7298" s="6" t="s">
        <v>165</v>
      </c>
      <c r="E7298" s="6" t="s">
        <v>1224</v>
      </c>
      <c r="F7298" s="10">
        <v>43514</v>
      </c>
      <c r="G7298" s="6">
        <v>1</v>
      </c>
      <c r="H7298" s="11">
        <f>VLOOKUP(B7298,[1]!Product_Data[#Data],4,0)</f>
        <v>2257</v>
      </c>
      <c r="I7298" s="11">
        <f>VLOOKUP(B7298,[1]!Product_Data[#Data],3,0)</f>
        <v>1535</v>
      </c>
      <c r="J7298" s="11">
        <f t="shared" si="681"/>
        <v>1535</v>
      </c>
      <c r="K7298" s="11">
        <f t="shared" si="682"/>
        <v>2257</v>
      </c>
      <c r="L7298" s="11">
        <f t="shared" si="683"/>
        <v>722</v>
      </c>
      <c r="M7298" t="str">
        <f>VLOOKUP(C7298,[1]!Location_Data[#Data],2,0)</f>
        <v>Vista</v>
      </c>
      <c r="N7298" t="str">
        <f>VLOOKUP(D7298,[1]!Salespeople_Data[#Data],2,0)</f>
        <v>Joe Sims</v>
      </c>
      <c r="O7298" t="str">
        <f>VLOOKUP(E7298,[1]!Customer_Data[#Data],2,0)</f>
        <v>Steven Mccoy</v>
      </c>
      <c r="P7298" s="15">
        <f t="shared" ref="P7298:P7361" si="684">WEEKDAY(F7298)</f>
        <v>2</v>
      </c>
      <c r="Q7298">
        <f t="shared" ref="Q7298:Q7361" si="685">MONTH(F7298)</f>
        <v>2</v>
      </c>
      <c r="R7298">
        <f t="shared" ref="R7298:R7361" si="686">YEAR(F7298)</f>
        <v>2019</v>
      </c>
    </row>
    <row r="7299" spans="1:18" x14ac:dyDescent="0.25">
      <c r="A7299" s="6" t="s">
        <v>8325</v>
      </c>
      <c r="B7299" s="6" t="s">
        <v>13</v>
      </c>
      <c r="C7299" s="6" t="s">
        <v>70</v>
      </c>
      <c r="D7299" s="6" t="s">
        <v>63</v>
      </c>
      <c r="E7299" s="6" t="s">
        <v>1240</v>
      </c>
      <c r="F7299" s="10">
        <v>43592</v>
      </c>
      <c r="G7299" s="6">
        <v>1</v>
      </c>
      <c r="H7299" s="11">
        <f>VLOOKUP(B7299,[1]!Product_Data[#Data],4,0)</f>
        <v>1022</v>
      </c>
      <c r="I7299" s="11">
        <f>VLOOKUP(B7299,[1]!Product_Data[#Data],3,0)</f>
        <v>818</v>
      </c>
      <c r="J7299" s="11">
        <f t="shared" ref="J7299:J7362" si="687">PRODUCT(I7299,G7299)</f>
        <v>818</v>
      </c>
      <c r="K7299" s="11">
        <f t="shared" ref="K7299:K7362" si="688">PRODUCT(H7299,G7299)</f>
        <v>1022</v>
      </c>
      <c r="L7299" s="11">
        <f t="shared" ref="L7299:L7362" si="689">K7299-J7299</f>
        <v>204</v>
      </c>
      <c r="M7299" t="str">
        <f>VLOOKUP(C7299,[1]!Location_Data[#Data],2,0)</f>
        <v>Clovis</v>
      </c>
      <c r="N7299" t="str">
        <f>VLOOKUP(D7299,[1]!Salespeople_Data[#Data],2,0)</f>
        <v>Jeremy Mendoza</v>
      </c>
      <c r="O7299" t="str">
        <f>VLOOKUP(E7299,[1]!Customer_Data[#Data],2,0)</f>
        <v>Richard Carr</v>
      </c>
      <c r="P7299" s="15">
        <f t="shared" si="684"/>
        <v>3</v>
      </c>
      <c r="Q7299">
        <f t="shared" si="685"/>
        <v>5</v>
      </c>
      <c r="R7299">
        <f t="shared" si="686"/>
        <v>2019</v>
      </c>
    </row>
    <row r="7300" spans="1:18" x14ac:dyDescent="0.25">
      <c r="A7300" s="6" t="s">
        <v>8326</v>
      </c>
      <c r="B7300" s="6" t="s">
        <v>818</v>
      </c>
      <c r="C7300" s="6" t="s">
        <v>100</v>
      </c>
      <c r="D7300" s="6" t="s">
        <v>71</v>
      </c>
      <c r="E7300" s="6" t="s">
        <v>734</v>
      </c>
      <c r="F7300" s="10">
        <v>43511</v>
      </c>
      <c r="G7300" s="6">
        <v>4</v>
      </c>
      <c r="H7300" s="11">
        <f>VLOOKUP(B7300,[1]!Product_Data[#Data],4,0)</f>
        <v>1638</v>
      </c>
      <c r="I7300" s="11">
        <f>VLOOKUP(B7300,[1]!Product_Data[#Data],3,0)</f>
        <v>1261</v>
      </c>
      <c r="J7300" s="11">
        <f t="shared" si="687"/>
        <v>5044</v>
      </c>
      <c r="K7300" s="11">
        <f t="shared" si="688"/>
        <v>6552</v>
      </c>
      <c r="L7300" s="11">
        <f t="shared" si="689"/>
        <v>1508</v>
      </c>
      <c r="M7300" t="str">
        <f>VLOOKUP(C7300,[1]!Location_Data[#Data],2,0)</f>
        <v>Victorville</v>
      </c>
      <c r="N7300" t="str">
        <f>VLOOKUP(D7300,[1]!Salespeople_Data[#Data],2,0)</f>
        <v>Gary Rodriguez</v>
      </c>
      <c r="O7300" t="str">
        <f>VLOOKUP(E7300,[1]!Customer_Data[#Data],2,0)</f>
        <v>Henry Kelley</v>
      </c>
      <c r="P7300" s="15">
        <f t="shared" si="684"/>
        <v>6</v>
      </c>
      <c r="Q7300">
        <f t="shared" si="685"/>
        <v>2</v>
      </c>
      <c r="R7300">
        <f t="shared" si="686"/>
        <v>2019</v>
      </c>
    </row>
    <row r="7301" spans="1:18" x14ac:dyDescent="0.25">
      <c r="A7301" s="6" t="s">
        <v>8327</v>
      </c>
      <c r="B7301" s="6" t="s">
        <v>321</v>
      </c>
      <c r="C7301" s="6" t="s">
        <v>211</v>
      </c>
      <c r="D7301" s="6" t="s">
        <v>239</v>
      </c>
      <c r="E7301" s="6" t="s">
        <v>538</v>
      </c>
      <c r="F7301" s="10">
        <v>43486</v>
      </c>
      <c r="G7301" s="6">
        <v>1</v>
      </c>
      <c r="H7301" s="11">
        <f>VLOOKUP(B7301,[1]!Product_Data[#Data],4,0)</f>
        <v>2391</v>
      </c>
      <c r="I7301" s="11">
        <f>VLOOKUP(B7301,[1]!Product_Data[#Data],3,0)</f>
        <v>1291</v>
      </c>
      <c r="J7301" s="11">
        <f t="shared" si="687"/>
        <v>1291</v>
      </c>
      <c r="K7301" s="11">
        <f t="shared" si="688"/>
        <v>2391</v>
      </c>
      <c r="L7301" s="11">
        <f t="shared" si="689"/>
        <v>1100</v>
      </c>
      <c r="M7301" t="str">
        <f>VLOOKUP(C7301,[1]!Location_Data[#Data],2,0)</f>
        <v>Chula Vista</v>
      </c>
      <c r="N7301" t="str">
        <f>VLOOKUP(D7301,[1]!Salespeople_Data[#Data],2,0)</f>
        <v>John Reyes</v>
      </c>
      <c r="O7301" t="str">
        <f>VLOOKUP(E7301,[1]!Customer_Data[#Data],2,0)</f>
        <v>Jonathan Lynch</v>
      </c>
      <c r="P7301" s="15">
        <f t="shared" si="684"/>
        <v>2</v>
      </c>
      <c r="Q7301">
        <f t="shared" si="685"/>
        <v>1</v>
      </c>
      <c r="R7301">
        <f t="shared" si="686"/>
        <v>2019</v>
      </c>
    </row>
    <row r="7302" spans="1:18" x14ac:dyDescent="0.25">
      <c r="A7302" s="6" t="s">
        <v>8328</v>
      </c>
      <c r="B7302" s="6" t="s">
        <v>361</v>
      </c>
      <c r="C7302" s="6" t="s">
        <v>120</v>
      </c>
      <c r="D7302" s="6" t="s">
        <v>239</v>
      </c>
      <c r="E7302" s="6" t="s">
        <v>102</v>
      </c>
      <c r="F7302" s="10">
        <v>43585</v>
      </c>
      <c r="G7302" s="6">
        <v>1</v>
      </c>
      <c r="H7302" s="11">
        <f>VLOOKUP(B7302,[1]!Product_Data[#Data],4,0)</f>
        <v>1338</v>
      </c>
      <c r="I7302" s="11">
        <f>VLOOKUP(B7302,[1]!Product_Data[#Data],3,0)</f>
        <v>682</v>
      </c>
      <c r="J7302" s="11">
        <f t="shared" si="687"/>
        <v>682</v>
      </c>
      <c r="K7302" s="11">
        <f t="shared" si="688"/>
        <v>1338</v>
      </c>
      <c r="L7302" s="11">
        <f t="shared" si="689"/>
        <v>656</v>
      </c>
      <c r="M7302" t="str">
        <f>VLOOKUP(C7302,[1]!Location_Data[#Data],2,0)</f>
        <v>Elk Grove</v>
      </c>
      <c r="N7302" t="str">
        <f>VLOOKUP(D7302,[1]!Salespeople_Data[#Data],2,0)</f>
        <v>John Reyes</v>
      </c>
      <c r="O7302" t="str">
        <f>VLOOKUP(E7302,[1]!Customer_Data[#Data],2,0)</f>
        <v>Scott Mills</v>
      </c>
      <c r="P7302" s="15">
        <f t="shared" si="684"/>
        <v>3</v>
      </c>
      <c r="Q7302">
        <f t="shared" si="685"/>
        <v>4</v>
      </c>
      <c r="R7302">
        <f t="shared" si="686"/>
        <v>2019</v>
      </c>
    </row>
    <row r="7303" spans="1:18" x14ac:dyDescent="0.25">
      <c r="A7303" s="6" t="s">
        <v>8329</v>
      </c>
      <c r="B7303" s="6" t="s">
        <v>164</v>
      </c>
      <c r="C7303" s="6" t="s">
        <v>100</v>
      </c>
      <c r="D7303" s="6" t="s">
        <v>447</v>
      </c>
      <c r="E7303" s="6" t="s">
        <v>846</v>
      </c>
      <c r="F7303" s="10">
        <v>43527</v>
      </c>
      <c r="G7303" s="6">
        <v>1</v>
      </c>
      <c r="H7303" s="11">
        <f>VLOOKUP(B7303,[1]!Product_Data[#Data],4,0)</f>
        <v>637</v>
      </c>
      <c r="I7303" s="11">
        <f>VLOOKUP(B7303,[1]!Product_Data[#Data],3,0)</f>
        <v>389</v>
      </c>
      <c r="J7303" s="11">
        <f t="shared" si="687"/>
        <v>389</v>
      </c>
      <c r="K7303" s="11">
        <f t="shared" si="688"/>
        <v>637</v>
      </c>
      <c r="L7303" s="11">
        <f t="shared" si="689"/>
        <v>248</v>
      </c>
      <c r="M7303" t="str">
        <f>VLOOKUP(C7303,[1]!Location_Data[#Data],2,0)</f>
        <v>Victorville</v>
      </c>
      <c r="N7303" t="str">
        <f>VLOOKUP(D7303,[1]!Salespeople_Data[#Data],2,0)</f>
        <v>Howard Sims</v>
      </c>
      <c r="O7303" t="str">
        <f>VLOOKUP(E7303,[1]!Customer_Data[#Data],2,0)</f>
        <v>Steven Young</v>
      </c>
      <c r="P7303" s="15">
        <f t="shared" si="684"/>
        <v>1</v>
      </c>
      <c r="Q7303">
        <f t="shared" si="685"/>
        <v>3</v>
      </c>
      <c r="R7303">
        <f t="shared" si="686"/>
        <v>2019</v>
      </c>
    </row>
    <row r="7304" spans="1:18" x14ac:dyDescent="0.25">
      <c r="A7304" s="6" t="s">
        <v>8330</v>
      </c>
      <c r="B7304" s="6" t="s">
        <v>99</v>
      </c>
      <c r="C7304" s="6" t="s">
        <v>392</v>
      </c>
      <c r="D7304" s="6" t="s">
        <v>58</v>
      </c>
      <c r="E7304" s="6" t="s">
        <v>853</v>
      </c>
      <c r="F7304" s="10">
        <v>43733</v>
      </c>
      <c r="G7304" s="6">
        <v>2</v>
      </c>
      <c r="H7304" s="11">
        <f>VLOOKUP(B7304,[1]!Product_Data[#Data],4,0)</f>
        <v>1708</v>
      </c>
      <c r="I7304" s="11">
        <f>VLOOKUP(B7304,[1]!Product_Data[#Data],3,0)</f>
        <v>871</v>
      </c>
      <c r="J7304" s="11">
        <f t="shared" si="687"/>
        <v>1742</v>
      </c>
      <c r="K7304" s="11">
        <f t="shared" si="688"/>
        <v>3416</v>
      </c>
      <c r="L7304" s="11">
        <f t="shared" si="689"/>
        <v>1674</v>
      </c>
      <c r="M7304" t="str">
        <f>VLOOKUP(C7304,[1]!Location_Data[#Data],2,0)</f>
        <v>Visalia</v>
      </c>
      <c r="N7304" t="str">
        <f>VLOOKUP(D7304,[1]!Salespeople_Data[#Data],2,0)</f>
        <v>Christopher Tucker</v>
      </c>
      <c r="O7304" t="str">
        <f>VLOOKUP(E7304,[1]!Customer_Data[#Data],2,0)</f>
        <v>Daniel Berry</v>
      </c>
      <c r="P7304" s="15">
        <f t="shared" si="684"/>
        <v>4</v>
      </c>
      <c r="Q7304">
        <f t="shared" si="685"/>
        <v>9</v>
      </c>
      <c r="R7304">
        <f t="shared" si="686"/>
        <v>2019</v>
      </c>
    </row>
    <row r="7305" spans="1:18" x14ac:dyDescent="0.25">
      <c r="A7305" s="6" t="s">
        <v>8331</v>
      </c>
      <c r="B7305" s="6" t="s">
        <v>1149</v>
      </c>
      <c r="C7305" s="6" t="s">
        <v>331</v>
      </c>
      <c r="D7305" s="6" t="s">
        <v>141</v>
      </c>
      <c r="E7305" s="6" t="s">
        <v>1820</v>
      </c>
      <c r="F7305" s="10">
        <v>43598</v>
      </c>
      <c r="G7305" s="6">
        <v>1</v>
      </c>
      <c r="H7305" s="11">
        <f>VLOOKUP(B7305,[1]!Product_Data[#Data],4,0)</f>
        <v>847</v>
      </c>
      <c r="I7305" s="11">
        <f>VLOOKUP(B7305,[1]!Product_Data[#Data],3,0)</f>
        <v>534</v>
      </c>
      <c r="J7305" s="11">
        <f t="shared" si="687"/>
        <v>534</v>
      </c>
      <c r="K7305" s="11">
        <f t="shared" si="688"/>
        <v>847</v>
      </c>
      <c r="L7305" s="11">
        <f t="shared" si="689"/>
        <v>313</v>
      </c>
      <c r="M7305" t="str">
        <f>VLOOKUP(C7305,[1]!Location_Data[#Data],2,0)</f>
        <v>Sunnyvale</v>
      </c>
      <c r="N7305" t="str">
        <f>VLOOKUP(D7305,[1]!Salespeople_Data[#Data],2,0)</f>
        <v>Arthur Mccoy</v>
      </c>
      <c r="O7305" t="str">
        <f>VLOOKUP(E7305,[1]!Customer_Data[#Data],2,0)</f>
        <v>Victor Scott</v>
      </c>
      <c r="P7305" s="15">
        <f t="shared" si="684"/>
        <v>2</v>
      </c>
      <c r="Q7305">
        <f t="shared" si="685"/>
        <v>5</v>
      </c>
      <c r="R7305">
        <f t="shared" si="686"/>
        <v>2019</v>
      </c>
    </row>
    <row r="7306" spans="1:18" x14ac:dyDescent="0.25">
      <c r="A7306" s="6" t="s">
        <v>8332</v>
      </c>
      <c r="B7306" s="6" t="s">
        <v>232</v>
      </c>
      <c r="C7306" s="6" t="s">
        <v>519</v>
      </c>
      <c r="D7306" s="6" t="s">
        <v>30</v>
      </c>
      <c r="E7306" s="6" t="s">
        <v>4184</v>
      </c>
      <c r="F7306" s="10">
        <v>43480</v>
      </c>
      <c r="G7306" s="6">
        <v>3</v>
      </c>
      <c r="H7306" s="11">
        <f>VLOOKUP(B7306,[1]!Product_Data[#Data],4,0)</f>
        <v>1119</v>
      </c>
      <c r="I7306" s="11">
        <f>VLOOKUP(B7306,[1]!Product_Data[#Data],3,0)</f>
        <v>683</v>
      </c>
      <c r="J7306" s="11">
        <f t="shared" si="687"/>
        <v>2049</v>
      </c>
      <c r="K7306" s="11">
        <f t="shared" si="688"/>
        <v>3357</v>
      </c>
      <c r="L7306" s="11">
        <f t="shared" si="689"/>
        <v>1308</v>
      </c>
      <c r="M7306" t="str">
        <f>VLOOKUP(C7306,[1]!Location_Data[#Data],2,0)</f>
        <v>Anaheim</v>
      </c>
      <c r="N7306" t="str">
        <f>VLOOKUP(D7306,[1]!Salespeople_Data[#Data],2,0)</f>
        <v>Carl Hall</v>
      </c>
      <c r="O7306" t="str">
        <f>VLOOKUP(E7306,[1]!Customer_Data[#Data],2,0)</f>
        <v>Antonio Shaw</v>
      </c>
      <c r="P7306" s="15">
        <f t="shared" si="684"/>
        <v>3</v>
      </c>
      <c r="Q7306">
        <f t="shared" si="685"/>
        <v>1</v>
      </c>
      <c r="R7306">
        <f t="shared" si="686"/>
        <v>2019</v>
      </c>
    </row>
    <row r="7307" spans="1:18" x14ac:dyDescent="0.25">
      <c r="A7307" s="6" t="s">
        <v>8333</v>
      </c>
      <c r="B7307" s="6" t="s">
        <v>245</v>
      </c>
      <c r="C7307" s="6" t="s">
        <v>29</v>
      </c>
      <c r="D7307" s="6" t="s">
        <v>264</v>
      </c>
      <c r="E7307" s="6" t="s">
        <v>1562</v>
      </c>
      <c r="F7307" s="10">
        <v>43774</v>
      </c>
      <c r="G7307" s="6">
        <v>1</v>
      </c>
      <c r="H7307" s="11">
        <f>VLOOKUP(B7307,[1]!Product_Data[#Data],4,0)</f>
        <v>818</v>
      </c>
      <c r="I7307" s="11">
        <f>VLOOKUP(B7307,[1]!Product_Data[#Data],3,0)</f>
        <v>450</v>
      </c>
      <c r="J7307" s="11">
        <f t="shared" si="687"/>
        <v>450</v>
      </c>
      <c r="K7307" s="11">
        <f t="shared" si="688"/>
        <v>818</v>
      </c>
      <c r="L7307" s="11">
        <f t="shared" si="689"/>
        <v>368</v>
      </c>
      <c r="M7307" t="str">
        <f>VLOOKUP(C7307,[1]!Location_Data[#Data],2,0)</f>
        <v>Santa Ana</v>
      </c>
      <c r="N7307" t="str">
        <f>VLOOKUP(D7307,[1]!Salespeople_Data[#Data],2,0)</f>
        <v>Ernest Wheeler</v>
      </c>
      <c r="O7307" t="str">
        <f>VLOOKUP(E7307,[1]!Customer_Data[#Data],2,0)</f>
        <v>Samuel Hamilton</v>
      </c>
      <c r="P7307" s="15">
        <f t="shared" si="684"/>
        <v>3</v>
      </c>
      <c r="Q7307">
        <f t="shared" si="685"/>
        <v>11</v>
      </c>
      <c r="R7307">
        <f t="shared" si="686"/>
        <v>2019</v>
      </c>
    </row>
    <row r="7308" spans="1:18" x14ac:dyDescent="0.25">
      <c r="A7308" s="6" t="s">
        <v>8334</v>
      </c>
      <c r="B7308" s="6" t="s">
        <v>194</v>
      </c>
      <c r="C7308" s="6" t="s">
        <v>66</v>
      </c>
      <c r="D7308" s="6" t="s">
        <v>250</v>
      </c>
      <c r="E7308" s="6" t="s">
        <v>353</v>
      </c>
      <c r="F7308" s="10">
        <v>43732</v>
      </c>
      <c r="G7308" s="6">
        <v>1</v>
      </c>
      <c r="H7308" s="11">
        <f>VLOOKUP(B7308,[1]!Product_Data[#Data],4,0)</f>
        <v>1278</v>
      </c>
      <c r="I7308" s="11">
        <f>VLOOKUP(B7308,[1]!Product_Data[#Data],3,0)</f>
        <v>665</v>
      </c>
      <c r="J7308" s="11">
        <f t="shared" si="687"/>
        <v>665</v>
      </c>
      <c r="K7308" s="11">
        <f t="shared" si="688"/>
        <v>1278</v>
      </c>
      <c r="L7308" s="11">
        <f t="shared" si="689"/>
        <v>613</v>
      </c>
      <c r="M7308" t="str">
        <f>VLOOKUP(C7308,[1]!Location_Data[#Data],2,0)</f>
        <v>Ontario</v>
      </c>
      <c r="N7308" t="str">
        <f>VLOOKUP(D7308,[1]!Salespeople_Data[#Data],2,0)</f>
        <v>Martin Carr</v>
      </c>
      <c r="O7308" t="str">
        <f>VLOOKUP(E7308,[1]!Customer_Data[#Data],2,0)</f>
        <v>Jimmy Wood</v>
      </c>
      <c r="P7308" s="15">
        <f t="shared" si="684"/>
        <v>3</v>
      </c>
      <c r="Q7308">
        <f t="shared" si="685"/>
        <v>9</v>
      </c>
      <c r="R7308">
        <f t="shared" si="686"/>
        <v>2019</v>
      </c>
    </row>
    <row r="7309" spans="1:18" x14ac:dyDescent="0.25">
      <c r="A7309" s="6" t="s">
        <v>8335</v>
      </c>
      <c r="B7309" s="6" t="s">
        <v>185</v>
      </c>
      <c r="C7309" s="6" t="s">
        <v>268</v>
      </c>
      <c r="D7309" s="6" t="s">
        <v>40</v>
      </c>
      <c r="E7309" s="6" t="s">
        <v>406</v>
      </c>
      <c r="F7309" s="10">
        <v>43503</v>
      </c>
      <c r="G7309" s="6">
        <v>1</v>
      </c>
      <c r="H7309" s="11">
        <f>VLOOKUP(B7309,[1]!Product_Data[#Data],4,0)</f>
        <v>667</v>
      </c>
      <c r="I7309" s="11">
        <f>VLOOKUP(B7309,[1]!Product_Data[#Data],3,0)</f>
        <v>387</v>
      </c>
      <c r="J7309" s="11">
        <f t="shared" si="687"/>
        <v>387</v>
      </c>
      <c r="K7309" s="11">
        <f t="shared" si="688"/>
        <v>667</v>
      </c>
      <c r="L7309" s="11">
        <f t="shared" si="689"/>
        <v>280</v>
      </c>
      <c r="M7309" t="str">
        <f>VLOOKUP(C7309,[1]!Location_Data[#Data],2,0)</f>
        <v>Murrieta</v>
      </c>
      <c r="N7309" t="str">
        <f>VLOOKUP(D7309,[1]!Salespeople_Data[#Data],2,0)</f>
        <v>Brian Hansen</v>
      </c>
      <c r="O7309" t="str">
        <f>VLOOKUP(E7309,[1]!Customer_Data[#Data],2,0)</f>
        <v>Phillip Harvey</v>
      </c>
      <c r="P7309" s="15">
        <f t="shared" si="684"/>
        <v>5</v>
      </c>
      <c r="Q7309">
        <f t="shared" si="685"/>
        <v>2</v>
      </c>
      <c r="R7309">
        <f t="shared" si="686"/>
        <v>2019</v>
      </c>
    </row>
    <row r="7310" spans="1:18" x14ac:dyDescent="0.25">
      <c r="A7310" s="6" t="s">
        <v>8336</v>
      </c>
      <c r="B7310" s="6" t="s">
        <v>925</v>
      </c>
      <c r="C7310" s="6" t="s">
        <v>182</v>
      </c>
      <c r="D7310" s="6" t="s">
        <v>136</v>
      </c>
      <c r="E7310" s="6" t="s">
        <v>1544</v>
      </c>
      <c r="F7310" s="10">
        <v>43527</v>
      </c>
      <c r="G7310" s="6">
        <v>1</v>
      </c>
      <c r="H7310" s="11">
        <f>VLOOKUP(B7310,[1]!Product_Data[#Data],4,0)</f>
        <v>136</v>
      </c>
      <c r="I7310" s="11">
        <f>VLOOKUP(B7310,[1]!Product_Data[#Data],3,0)</f>
        <v>72</v>
      </c>
      <c r="J7310" s="11">
        <f t="shared" si="687"/>
        <v>72</v>
      </c>
      <c r="K7310" s="11">
        <f t="shared" si="688"/>
        <v>136</v>
      </c>
      <c r="L7310" s="11">
        <f t="shared" si="689"/>
        <v>64</v>
      </c>
      <c r="M7310" t="str">
        <f>VLOOKUP(C7310,[1]!Location_Data[#Data],2,0)</f>
        <v>Vallejo</v>
      </c>
      <c r="N7310" t="str">
        <f>VLOOKUP(D7310,[1]!Salespeople_Data[#Data],2,0)</f>
        <v>Clarence Fox</v>
      </c>
      <c r="O7310" t="str">
        <f>VLOOKUP(E7310,[1]!Customer_Data[#Data],2,0)</f>
        <v>Shawn Wallace</v>
      </c>
      <c r="P7310" s="15">
        <f t="shared" si="684"/>
        <v>1</v>
      </c>
      <c r="Q7310">
        <f t="shared" si="685"/>
        <v>3</v>
      </c>
      <c r="R7310">
        <f t="shared" si="686"/>
        <v>2019</v>
      </c>
    </row>
    <row r="7311" spans="1:18" x14ac:dyDescent="0.25">
      <c r="A7311" s="6" t="s">
        <v>8337</v>
      </c>
      <c r="B7311" s="6" t="s">
        <v>207</v>
      </c>
      <c r="C7311" s="6" t="s">
        <v>458</v>
      </c>
      <c r="D7311" s="6" t="s">
        <v>111</v>
      </c>
      <c r="E7311" s="6" t="s">
        <v>2700</v>
      </c>
      <c r="F7311" s="10">
        <v>43489</v>
      </c>
      <c r="G7311" s="6">
        <v>3</v>
      </c>
      <c r="H7311" s="11">
        <f>VLOOKUP(B7311,[1]!Product_Data[#Data],4,0)</f>
        <v>2464</v>
      </c>
      <c r="I7311" s="11">
        <f>VLOOKUP(B7311,[1]!Product_Data[#Data],3,0)</f>
        <v>1774</v>
      </c>
      <c r="J7311" s="11">
        <f t="shared" si="687"/>
        <v>5322</v>
      </c>
      <c r="K7311" s="11">
        <f t="shared" si="688"/>
        <v>7392</v>
      </c>
      <c r="L7311" s="11">
        <f t="shared" si="689"/>
        <v>2070</v>
      </c>
      <c r="M7311" t="str">
        <f>VLOOKUP(C7311,[1]!Location_Data[#Data],2,0)</f>
        <v>Fontana</v>
      </c>
      <c r="N7311" t="str">
        <f>VLOOKUP(D7311,[1]!Salespeople_Data[#Data],2,0)</f>
        <v>Ryan Welch</v>
      </c>
      <c r="O7311" t="str">
        <f>VLOOKUP(E7311,[1]!Customer_Data[#Data],2,0)</f>
        <v>Joshua Flores</v>
      </c>
      <c r="P7311" s="15">
        <f t="shared" si="684"/>
        <v>5</v>
      </c>
      <c r="Q7311">
        <f t="shared" si="685"/>
        <v>1</v>
      </c>
      <c r="R7311">
        <f t="shared" si="686"/>
        <v>2019</v>
      </c>
    </row>
    <row r="7312" spans="1:18" x14ac:dyDescent="0.25">
      <c r="A7312" s="6" t="s">
        <v>8338</v>
      </c>
      <c r="B7312" s="6" t="s">
        <v>173</v>
      </c>
      <c r="C7312" s="6" t="s">
        <v>392</v>
      </c>
      <c r="D7312" s="6" t="s">
        <v>264</v>
      </c>
      <c r="E7312" s="6" t="s">
        <v>853</v>
      </c>
      <c r="F7312" s="10">
        <v>43655</v>
      </c>
      <c r="G7312" s="6">
        <v>4</v>
      </c>
      <c r="H7312" s="11">
        <f>VLOOKUP(B7312,[1]!Product_Data[#Data],4,0)</f>
        <v>2005</v>
      </c>
      <c r="I7312" s="11">
        <f>VLOOKUP(B7312,[1]!Product_Data[#Data],3,0)</f>
        <v>1223</v>
      </c>
      <c r="J7312" s="11">
        <f t="shared" si="687"/>
        <v>4892</v>
      </c>
      <c r="K7312" s="11">
        <f t="shared" si="688"/>
        <v>8020</v>
      </c>
      <c r="L7312" s="11">
        <f t="shared" si="689"/>
        <v>3128</v>
      </c>
      <c r="M7312" t="str">
        <f>VLOOKUP(C7312,[1]!Location_Data[#Data],2,0)</f>
        <v>Visalia</v>
      </c>
      <c r="N7312" t="str">
        <f>VLOOKUP(D7312,[1]!Salespeople_Data[#Data],2,0)</f>
        <v>Ernest Wheeler</v>
      </c>
      <c r="O7312" t="str">
        <f>VLOOKUP(E7312,[1]!Customer_Data[#Data],2,0)</f>
        <v>Daniel Berry</v>
      </c>
      <c r="P7312" s="15">
        <f t="shared" si="684"/>
        <v>3</v>
      </c>
      <c r="Q7312">
        <f t="shared" si="685"/>
        <v>7</v>
      </c>
      <c r="R7312">
        <f t="shared" si="686"/>
        <v>2019</v>
      </c>
    </row>
    <row r="7313" spans="1:18" x14ac:dyDescent="0.25">
      <c r="A7313" s="6" t="s">
        <v>8339</v>
      </c>
      <c r="B7313" s="6" t="s">
        <v>389</v>
      </c>
      <c r="C7313" s="6" t="s">
        <v>48</v>
      </c>
      <c r="D7313" s="6" t="s">
        <v>40</v>
      </c>
      <c r="E7313" s="6" t="s">
        <v>117</v>
      </c>
      <c r="F7313" s="10">
        <v>43553</v>
      </c>
      <c r="G7313" s="6">
        <v>2</v>
      </c>
      <c r="H7313" s="11">
        <f>VLOOKUP(B7313,[1]!Product_Data[#Data],4,0)</f>
        <v>1367</v>
      </c>
      <c r="I7313" s="11">
        <f>VLOOKUP(B7313,[1]!Product_Data[#Data],3,0)</f>
        <v>984</v>
      </c>
      <c r="J7313" s="11">
        <f t="shared" si="687"/>
        <v>1968</v>
      </c>
      <c r="K7313" s="11">
        <f t="shared" si="688"/>
        <v>2734</v>
      </c>
      <c r="L7313" s="11">
        <f t="shared" si="689"/>
        <v>766</v>
      </c>
      <c r="M7313" t="str">
        <f>VLOOKUP(C7313,[1]!Location_Data[#Data],2,0)</f>
        <v>Rialto</v>
      </c>
      <c r="N7313" t="str">
        <f>VLOOKUP(D7313,[1]!Salespeople_Data[#Data],2,0)</f>
        <v>Brian Hansen</v>
      </c>
      <c r="O7313" t="str">
        <f>VLOOKUP(E7313,[1]!Customer_Data[#Data],2,0)</f>
        <v>Anthony Turner</v>
      </c>
      <c r="P7313" s="15">
        <f t="shared" si="684"/>
        <v>6</v>
      </c>
      <c r="Q7313">
        <f t="shared" si="685"/>
        <v>3</v>
      </c>
      <c r="R7313">
        <f t="shared" si="686"/>
        <v>2019</v>
      </c>
    </row>
    <row r="7314" spans="1:18" x14ac:dyDescent="0.25">
      <c r="A7314" s="6" t="s">
        <v>8340</v>
      </c>
      <c r="B7314" s="6" t="s">
        <v>155</v>
      </c>
      <c r="C7314" s="6" t="s">
        <v>74</v>
      </c>
      <c r="D7314" s="6" t="s">
        <v>264</v>
      </c>
      <c r="E7314" s="6" t="s">
        <v>287</v>
      </c>
      <c r="F7314" s="10">
        <v>43796</v>
      </c>
      <c r="G7314" s="6">
        <v>1</v>
      </c>
      <c r="H7314" s="11">
        <f>VLOOKUP(B7314,[1]!Product_Data[#Data],4,0)</f>
        <v>1353</v>
      </c>
      <c r="I7314" s="11">
        <f>VLOOKUP(B7314,[1]!Product_Data[#Data],3,0)</f>
        <v>947</v>
      </c>
      <c r="J7314" s="11">
        <f t="shared" si="687"/>
        <v>947</v>
      </c>
      <c r="K7314" s="11">
        <f t="shared" si="688"/>
        <v>1353</v>
      </c>
      <c r="L7314" s="11">
        <f t="shared" si="689"/>
        <v>406</v>
      </c>
      <c r="M7314" t="str">
        <f>VLOOKUP(C7314,[1]!Location_Data[#Data],2,0)</f>
        <v>West Covina</v>
      </c>
      <c r="N7314" t="str">
        <f>VLOOKUP(D7314,[1]!Salespeople_Data[#Data],2,0)</f>
        <v>Ernest Wheeler</v>
      </c>
      <c r="O7314" t="str">
        <f>VLOOKUP(E7314,[1]!Customer_Data[#Data],2,0)</f>
        <v>Billy Miller</v>
      </c>
      <c r="P7314" s="15">
        <f t="shared" si="684"/>
        <v>4</v>
      </c>
      <c r="Q7314">
        <f t="shared" si="685"/>
        <v>11</v>
      </c>
      <c r="R7314">
        <f t="shared" si="686"/>
        <v>2019</v>
      </c>
    </row>
    <row r="7315" spans="1:18" x14ac:dyDescent="0.25">
      <c r="A7315" s="6" t="s">
        <v>8341</v>
      </c>
      <c r="B7315" s="6" t="s">
        <v>238</v>
      </c>
      <c r="C7315" s="6" t="s">
        <v>249</v>
      </c>
      <c r="D7315" s="6" t="s">
        <v>106</v>
      </c>
      <c r="E7315" s="6" t="s">
        <v>50</v>
      </c>
      <c r="F7315" s="10">
        <v>43501</v>
      </c>
      <c r="G7315" s="6">
        <v>4</v>
      </c>
      <c r="H7315" s="11">
        <f>VLOOKUP(B7315,[1]!Product_Data[#Data],4,0)</f>
        <v>871</v>
      </c>
      <c r="I7315" s="11">
        <f>VLOOKUP(B7315,[1]!Product_Data[#Data],3,0)</f>
        <v>540</v>
      </c>
      <c r="J7315" s="11">
        <f t="shared" si="687"/>
        <v>2160</v>
      </c>
      <c r="K7315" s="11">
        <f t="shared" si="688"/>
        <v>3484</v>
      </c>
      <c r="L7315" s="11">
        <f t="shared" si="689"/>
        <v>1324</v>
      </c>
      <c r="M7315" t="str">
        <f>VLOOKUP(C7315,[1]!Location_Data[#Data],2,0)</f>
        <v>Roseville</v>
      </c>
      <c r="N7315" t="str">
        <f>VLOOKUP(D7315,[1]!Salespeople_Data[#Data],2,0)</f>
        <v>Patrick Ruiz</v>
      </c>
      <c r="O7315" t="str">
        <f>VLOOKUP(E7315,[1]!Customer_Data[#Data],2,0)</f>
        <v>David Perkins</v>
      </c>
      <c r="P7315" s="15">
        <f t="shared" si="684"/>
        <v>3</v>
      </c>
      <c r="Q7315">
        <f t="shared" si="685"/>
        <v>2</v>
      </c>
      <c r="R7315">
        <f t="shared" si="686"/>
        <v>2019</v>
      </c>
    </row>
    <row r="7316" spans="1:18" x14ac:dyDescent="0.25">
      <c r="A7316" s="6" t="s">
        <v>8342</v>
      </c>
      <c r="B7316" s="6" t="s">
        <v>223</v>
      </c>
      <c r="C7316" s="6" t="s">
        <v>156</v>
      </c>
      <c r="D7316" s="6" t="s">
        <v>345</v>
      </c>
      <c r="E7316" s="6" t="s">
        <v>1207</v>
      </c>
      <c r="F7316" s="10">
        <v>43566</v>
      </c>
      <c r="G7316" s="6">
        <v>1</v>
      </c>
      <c r="H7316" s="11">
        <f>VLOOKUP(B7316,[1]!Product_Data[#Data],4,0)</f>
        <v>799</v>
      </c>
      <c r="I7316" s="11">
        <f>VLOOKUP(B7316,[1]!Product_Data[#Data],3,0)</f>
        <v>455</v>
      </c>
      <c r="J7316" s="11">
        <f t="shared" si="687"/>
        <v>455</v>
      </c>
      <c r="K7316" s="11">
        <f t="shared" si="688"/>
        <v>799</v>
      </c>
      <c r="L7316" s="11">
        <f t="shared" si="689"/>
        <v>344</v>
      </c>
      <c r="M7316" t="str">
        <f>VLOOKUP(C7316,[1]!Location_Data[#Data],2,0)</f>
        <v>Sacramento</v>
      </c>
      <c r="N7316" t="str">
        <f>VLOOKUP(D7316,[1]!Salespeople_Data[#Data],2,0)</f>
        <v>Larry Marshall</v>
      </c>
      <c r="O7316" t="str">
        <f>VLOOKUP(E7316,[1]!Customer_Data[#Data],2,0)</f>
        <v>Adam Hernandez</v>
      </c>
      <c r="P7316" s="15">
        <f t="shared" si="684"/>
        <v>5</v>
      </c>
      <c r="Q7316">
        <f t="shared" si="685"/>
        <v>4</v>
      </c>
      <c r="R7316">
        <f t="shared" si="686"/>
        <v>2019</v>
      </c>
    </row>
    <row r="7317" spans="1:18" x14ac:dyDescent="0.25">
      <c r="A7317" s="6" t="s">
        <v>8343</v>
      </c>
      <c r="B7317" s="6" t="s">
        <v>177</v>
      </c>
      <c r="C7317" s="6" t="s">
        <v>224</v>
      </c>
      <c r="D7317" s="6" t="s">
        <v>170</v>
      </c>
      <c r="E7317" s="6" t="s">
        <v>1642</v>
      </c>
      <c r="F7317" s="10">
        <v>43525</v>
      </c>
      <c r="G7317" s="6">
        <v>1</v>
      </c>
      <c r="H7317" s="11">
        <f>VLOOKUP(B7317,[1]!Product_Data[#Data],4,0)</f>
        <v>2497</v>
      </c>
      <c r="I7317" s="11">
        <f>VLOOKUP(B7317,[1]!Product_Data[#Data],3,0)</f>
        <v>1473</v>
      </c>
      <c r="J7317" s="11">
        <f t="shared" si="687"/>
        <v>1473</v>
      </c>
      <c r="K7317" s="11">
        <f t="shared" si="688"/>
        <v>2497</v>
      </c>
      <c r="L7317" s="11">
        <f t="shared" si="689"/>
        <v>1024</v>
      </c>
      <c r="M7317" t="str">
        <f>VLOOKUP(C7317,[1]!Location_Data[#Data],2,0)</f>
        <v>Huntington Beach</v>
      </c>
      <c r="N7317" t="str">
        <f>VLOOKUP(D7317,[1]!Salespeople_Data[#Data],2,0)</f>
        <v>Sean Miller</v>
      </c>
      <c r="O7317" t="str">
        <f>VLOOKUP(E7317,[1]!Customer_Data[#Data],2,0)</f>
        <v>Samuel Palmer</v>
      </c>
      <c r="P7317" s="15">
        <f t="shared" si="684"/>
        <v>6</v>
      </c>
      <c r="Q7317">
        <f t="shared" si="685"/>
        <v>3</v>
      </c>
      <c r="R7317">
        <f t="shared" si="686"/>
        <v>2019</v>
      </c>
    </row>
    <row r="7318" spans="1:18" x14ac:dyDescent="0.25">
      <c r="A7318" s="6" t="s">
        <v>8344</v>
      </c>
      <c r="B7318" s="6" t="s">
        <v>818</v>
      </c>
      <c r="C7318" s="6" t="s">
        <v>110</v>
      </c>
      <c r="D7318" s="6" t="s">
        <v>35</v>
      </c>
      <c r="E7318" s="6" t="s">
        <v>1997</v>
      </c>
      <c r="F7318" s="10">
        <v>43641</v>
      </c>
      <c r="G7318" s="6">
        <v>1</v>
      </c>
      <c r="H7318" s="11">
        <f>VLOOKUP(B7318,[1]!Product_Data[#Data],4,0)</f>
        <v>1638</v>
      </c>
      <c r="I7318" s="11">
        <f>VLOOKUP(B7318,[1]!Product_Data[#Data],3,0)</f>
        <v>1261</v>
      </c>
      <c r="J7318" s="11">
        <f t="shared" si="687"/>
        <v>1261</v>
      </c>
      <c r="K7318" s="11">
        <f t="shared" si="688"/>
        <v>1638</v>
      </c>
      <c r="L7318" s="11">
        <f t="shared" si="689"/>
        <v>377</v>
      </c>
      <c r="M7318" t="str">
        <f>VLOOKUP(C7318,[1]!Location_Data[#Data],2,0)</f>
        <v>Richmond</v>
      </c>
      <c r="N7318" t="str">
        <f>VLOOKUP(D7318,[1]!Salespeople_Data[#Data],2,0)</f>
        <v>Charles Harper</v>
      </c>
      <c r="O7318" t="str">
        <f>VLOOKUP(E7318,[1]!Customer_Data[#Data],2,0)</f>
        <v>Todd Watson</v>
      </c>
      <c r="P7318" s="15">
        <f t="shared" si="684"/>
        <v>3</v>
      </c>
      <c r="Q7318">
        <f t="shared" si="685"/>
        <v>6</v>
      </c>
      <c r="R7318">
        <f t="shared" si="686"/>
        <v>2019</v>
      </c>
    </row>
    <row r="7319" spans="1:18" x14ac:dyDescent="0.25">
      <c r="A7319" s="6" t="s">
        <v>8345</v>
      </c>
      <c r="B7319" s="6" t="s">
        <v>464</v>
      </c>
      <c r="C7319" s="6" t="s">
        <v>220</v>
      </c>
      <c r="D7319" s="6" t="s">
        <v>225</v>
      </c>
      <c r="E7319" s="6" t="s">
        <v>2420</v>
      </c>
      <c r="F7319" s="10">
        <v>43644</v>
      </c>
      <c r="G7319" s="6">
        <v>3</v>
      </c>
      <c r="H7319" s="11">
        <f>VLOOKUP(B7319,[1]!Product_Data[#Data],4,0)</f>
        <v>1566</v>
      </c>
      <c r="I7319" s="11">
        <f>VLOOKUP(B7319,[1]!Product_Data[#Data],3,0)</f>
        <v>1190</v>
      </c>
      <c r="J7319" s="11">
        <f t="shared" si="687"/>
        <v>3570</v>
      </c>
      <c r="K7319" s="11">
        <f t="shared" si="688"/>
        <v>4698</v>
      </c>
      <c r="L7319" s="11">
        <f t="shared" si="689"/>
        <v>1128</v>
      </c>
      <c r="M7319" t="str">
        <f>VLOOKUP(C7319,[1]!Location_Data[#Data],2,0)</f>
        <v>Modesto</v>
      </c>
      <c r="N7319" t="str">
        <f>VLOOKUP(D7319,[1]!Salespeople_Data[#Data],2,0)</f>
        <v>Andrew Bowman</v>
      </c>
      <c r="O7319" t="str">
        <f>VLOOKUP(E7319,[1]!Customer_Data[#Data],2,0)</f>
        <v>Shawn Ramos</v>
      </c>
      <c r="P7319" s="15">
        <f t="shared" si="684"/>
        <v>6</v>
      </c>
      <c r="Q7319">
        <f t="shared" si="685"/>
        <v>6</v>
      </c>
      <c r="R7319">
        <f t="shared" si="686"/>
        <v>2019</v>
      </c>
    </row>
    <row r="7320" spans="1:18" x14ac:dyDescent="0.25">
      <c r="A7320" s="6" t="s">
        <v>8346</v>
      </c>
      <c r="B7320" s="6" t="s">
        <v>395</v>
      </c>
      <c r="C7320" s="6" t="s">
        <v>490</v>
      </c>
      <c r="D7320" s="6" t="s">
        <v>126</v>
      </c>
      <c r="E7320" s="6" t="s">
        <v>88</v>
      </c>
      <c r="F7320" s="10">
        <v>43580</v>
      </c>
      <c r="G7320" s="6">
        <v>1</v>
      </c>
      <c r="H7320" s="11">
        <f>VLOOKUP(B7320,[1]!Product_Data[#Data],4,0)</f>
        <v>2257</v>
      </c>
      <c r="I7320" s="11">
        <f>VLOOKUP(B7320,[1]!Product_Data[#Data],3,0)</f>
        <v>1535</v>
      </c>
      <c r="J7320" s="11">
        <f t="shared" si="687"/>
        <v>1535</v>
      </c>
      <c r="K7320" s="11">
        <f t="shared" si="688"/>
        <v>2257</v>
      </c>
      <c r="L7320" s="11">
        <f t="shared" si="689"/>
        <v>722</v>
      </c>
      <c r="M7320" t="str">
        <f>VLOOKUP(C7320,[1]!Location_Data[#Data],2,0)</f>
        <v>Temecula</v>
      </c>
      <c r="N7320" t="str">
        <f>VLOOKUP(D7320,[1]!Salespeople_Data[#Data],2,0)</f>
        <v>Larry Castillo</v>
      </c>
      <c r="O7320" t="str">
        <f>VLOOKUP(E7320,[1]!Customer_Data[#Data],2,0)</f>
        <v>Aaron Tucker</v>
      </c>
      <c r="P7320" s="15">
        <f t="shared" si="684"/>
        <v>5</v>
      </c>
      <c r="Q7320">
        <f t="shared" si="685"/>
        <v>4</v>
      </c>
      <c r="R7320">
        <f t="shared" si="686"/>
        <v>2019</v>
      </c>
    </row>
    <row r="7321" spans="1:18" x14ac:dyDescent="0.25">
      <c r="A7321" s="6" t="s">
        <v>8347</v>
      </c>
      <c r="B7321" s="6" t="s">
        <v>86</v>
      </c>
      <c r="C7321" s="6" t="s">
        <v>253</v>
      </c>
      <c r="D7321" s="6" t="s">
        <v>159</v>
      </c>
      <c r="E7321" s="6" t="s">
        <v>934</v>
      </c>
      <c r="F7321" s="10">
        <v>43626</v>
      </c>
      <c r="G7321" s="6">
        <v>4</v>
      </c>
      <c r="H7321" s="11">
        <f>VLOOKUP(B7321,[1]!Product_Data[#Data],4,0)</f>
        <v>1725</v>
      </c>
      <c r="I7321" s="11">
        <f>VLOOKUP(B7321,[1]!Product_Data[#Data],3,0)</f>
        <v>1363</v>
      </c>
      <c r="J7321" s="11">
        <f t="shared" si="687"/>
        <v>5452</v>
      </c>
      <c r="K7321" s="11">
        <f t="shared" si="688"/>
        <v>6900</v>
      </c>
      <c r="L7321" s="11">
        <f t="shared" si="689"/>
        <v>1448</v>
      </c>
      <c r="M7321" t="str">
        <f>VLOOKUP(C7321,[1]!Location_Data[#Data],2,0)</f>
        <v>Bakersfield</v>
      </c>
      <c r="N7321" t="str">
        <f>VLOOKUP(D7321,[1]!Salespeople_Data[#Data],2,0)</f>
        <v>Bobby Russell</v>
      </c>
      <c r="O7321" t="str">
        <f>VLOOKUP(E7321,[1]!Customer_Data[#Data],2,0)</f>
        <v>Christopher Nguyen</v>
      </c>
      <c r="P7321" s="15">
        <f t="shared" si="684"/>
        <v>2</v>
      </c>
      <c r="Q7321">
        <f t="shared" si="685"/>
        <v>6</v>
      </c>
      <c r="R7321">
        <f t="shared" si="686"/>
        <v>2019</v>
      </c>
    </row>
    <row r="7322" spans="1:18" x14ac:dyDescent="0.25">
      <c r="A7322" s="6" t="s">
        <v>8348</v>
      </c>
      <c r="B7322" s="6" t="s">
        <v>560</v>
      </c>
      <c r="C7322" s="6" t="s">
        <v>436</v>
      </c>
      <c r="D7322" s="6" t="s">
        <v>111</v>
      </c>
      <c r="E7322" s="6" t="s">
        <v>1981</v>
      </c>
      <c r="F7322" s="10">
        <v>43593</v>
      </c>
      <c r="G7322" s="6">
        <v>1</v>
      </c>
      <c r="H7322" s="11">
        <f>VLOOKUP(B7322,[1]!Product_Data[#Data],4,0)</f>
        <v>1809</v>
      </c>
      <c r="I7322" s="11">
        <f>VLOOKUP(B7322,[1]!Product_Data[#Data],3,0)</f>
        <v>1067</v>
      </c>
      <c r="J7322" s="11">
        <f t="shared" si="687"/>
        <v>1067</v>
      </c>
      <c r="K7322" s="11">
        <f t="shared" si="688"/>
        <v>1809</v>
      </c>
      <c r="L7322" s="11">
        <f t="shared" si="689"/>
        <v>742</v>
      </c>
      <c r="M7322" t="str">
        <f>VLOOKUP(C7322,[1]!Location_Data[#Data],2,0)</f>
        <v>Jurupa Valley</v>
      </c>
      <c r="N7322" t="str">
        <f>VLOOKUP(D7322,[1]!Salespeople_Data[#Data],2,0)</f>
        <v>Ryan Welch</v>
      </c>
      <c r="O7322" t="str">
        <f>VLOOKUP(E7322,[1]!Customer_Data[#Data],2,0)</f>
        <v>Walter Harris</v>
      </c>
      <c r="P7322" s="15">
        <f t="shared" si="684"/>
        <v>4</v>
      </c>
      <c r="Q7322">
        <f t="shared" si="685"/>
        <v>5</v>
      </c>
      <c r="R7322">
        <f t="shared" si="686"/>
        <v>2019</v>
      </c>
    </row>
    <row r="7323" spans="1:18" x14ac:dyDescent="0.25">
      <c r="A7323" s="6" t="s">
        <v>8349</v>
      </c>
      <c r="B7323" s="6" t="s">
        <v>605</v>
      </c>
      <c r="C7323" s="6" t="s">
        <v>220</v>
      </c>
      <c r="D7323" s="6" t="s">
        <v>91</v>
      </c>
      <c r="E7323" s="6" t="s">
        <v>613</v>
      </c>
      <c r="F7323" s="10">
        <v>43672</v>
      </c>
      <c r="G7323" s="6">
        <v>1</v>
      </c>
      <c r="H7323" s="11">
        <f>VLOOKUP(B7323,[1]!Product_Data[#Data],4,0)</f>
        <v>913</v>
      </c>
      <c r="I7323" s="11">
        <f>VLOOKUP(B7323,[1]!Product_Data[#Data],3,0)</f>
        <v>584</v>
      </c>
      <c r="J7323" s="11">
        <f t="shared" si="687"/>
        <v>584</v>
      </c>
      <c r="K7323" s="11">
        <f t="shared" si="688"/>
        <v>913</v>
      </c>
      <c r="L7323" s="11">
        <f t="shared" si="689"/>
        <v>329</v>
      </c>
      <c r="M7323" t="str">
        <f>VLOOKUP(C7323,[1]!Location_Data[#Data],2,0)</f>
        <v>Modesto</v>
      </c>
      <c r="N7323" t="str">
        <f>VLOOKUP(D7323,[1]!Salespeople_Data[#Data],2,0)</f>
        <v>Howard Gardner</v>
      </c>
      <c r="O7323" t="str">
        <f>VLOOKUP(E7323,[1]!Customer_Data[#Data],2,0)</f>
        <v>Eric Armstrong</v>
      </c>
      <c r="P7323" s="15">
        <f t="shared" si="684"/>
        <v>6</v>
      </c>
      <c r="Q7323">
        <f t="shared" si="685"/>
        <v>7</v>
      </c>
      <c r="R7323">
        <f t="shared" si="686"/>
        <v>2019</v>
      </c>
    </row>
    <row r="7324" spans="1:18" x14ac:dyDescent="0.25">
      <c r="A7324" s="6" t="s">
        <v>8350</v>
      </c>
      <c r="B7324" s="6" t="s">
        <v>464</v>
      </c>
      <c r="C7324" s="6" t="s">
        <v>519</v>
      </c>
      <c r="D7324" s="6" t="s">
        <v>178</v>
      </c>
      <c r="E7324" s="6" t="s">
        <v>1696</v>
      </c>
      <c r="F7324" s="10">
        <v>43788</v>
      </c>
      <c r="G7324" s="6">
        <v>1</v>
      </c>
      <c r="H7324" s="11">
        <f>VLOOKUP(B7324,[1]!Product_Data[#Data],4,0)</f>
        <v>1566</v>
      </c>
      <c r="I7324" s="11">
        <f>VLOOKUP(B7324,[1]!Product_Data[#Data],3,0)</f>
        <v>1190</v>
      </c>
      <c r="J7324" s="11">
        <f t="shared" si="687"/>
        <v>1190</v>
      </c>
      <c r="K7324" s="11">
        <f t="shared" si="688"/>
        <v>1566</v>
      </c>
      <c r="L7324" s="11">
        <f t="shared" si="689"/>
        <v>376</v>
      </c>
      <c r="M7324" t="str">
        <f>VLOOKUP(C7324,[1]!Location_Data[#Data],2,0)</f>
        <v>Anaheim</v>
      </c>
      <c r="N7324" t="str">
        <f>VLOOKUP(D7324,[1]!Salespeople_Data[#Data],2,0)</f>
        <v>Joshua Taylor</v>
      </c>
      <c r="O7324" t="str">
        <f>VLOOKUP(E7324,[1]!Customer_Data[#Data],2,0)</f>
        <v>Ernest Ortiz</v>
      </c>
      <c r="P7324" s="15">
        <f t="shared" si="684"/>
        <v>3</v>
      </c>
      <c r="Q7324">
        <f t="shared" si="685"/>
        <v>11</v>
      </c>
      <c r="R7324">
        <f t="shared" si="686"/>
        <v>2019</v>
      </c>
    </row>
    <row r="7325" spans="1:18" x14ac:dyDescent="0.25">
      <c r="A7325" s="6" t="s">
        <v>8351</v>
      </c>
      <c r="B7325" s="6" t="s">
        <v>403</v>
      </c>
      <c r="C7325" s="6" t="s">
        <v>349</v>
      </c>
      <c r="D7325" s="6" t="s">
        <v>111</v>
      </c>
      <c r="E7325" s="6" t="s">
        <v>1270</v>
      </c>
      <c r="F7325" s="10">
        <v>43740</v>
      </c>
      <c r="G7325" s="6">
        <v>4</v>
      </c>
      <c r="H7325" s="11">
        <f>VLOOKUP(B7325,[1]!Product_Data[#Data],4,0)</f>
        <v>392</v>
      </c>
      <c r="I7325" s="11">
        <f>VLOOKUP(B7325,[1]!Product_Data[#Data],3,0)</f>
        <v>255</v>
      </c>
      <c r="J7325" s="11">
        <f t="shared" si="687"/>
        <v>1020</v>
      </c>
      <c r="K7325" s="11">
        <f t="shared" si="688"/>
        <v>1568</v>
      </c>
      <c r="L7325" s="11">
        <f t="shared" si="689"/>
        <v>548</v>
      </c>
      <c r="M7325" t="str">
        <f>VLOOKUP(C7325,[1]!Location_Data[#Data],2,0)</f>
        <v>Santa Clara</v>
      </c>
      <c r="N7325" t="str">
        <f>VLOOKUP(D7325,[1]!Salespeople_Data[#Data],2,0)</f>
        <v>Ryan Welch</v>
      </c>
      <c r="O7325" t="str">
        <f>VLOOKUP(E7325,[1]!Customer_Data[#Data],2,0)</f>
        <v>Samuel Fowler</v>
      </c>
      <c r="P7325" s="15">
        <f t="shared" si="684"/>
        <v>4</v>
      </c>
      <c r="Q7325">
        <f t="shared" si="685"/>
        <v>10</v>
      </c>
      <c r="R7325">
        <f t="shared" si="686"/>
        <v>2019</v>
      </c>
    </row>
    <row r="7326" spans="1:18" x14ac:dyDescent="0.25">
      <c r="A7326" s="6" t="s">
        <v>8352</v>
      </c>
      <c r="B7326" s="6" t="s">
        <v>400</v>
      </c>
      <c r="C7326" s="6" t="s">
        <v>70</v>
      </c>
      <c r="D7326" s="6" t="s">
        <v>111</v>
      </c>
      <c r="E7326" s="6" t="s">
        <v>892</v>
      </c>
      <c r="F7326" s="10">
        <v>43702</v>
      </c>
      <c r="G7326" s="6">
        <v>1</v>
      </c>
      <c r="H7326" s="11">
        <f>VLOOKUP(B7326,[1]!Product_Data[#Data],4,0)</f>
        <v>886</v>
      </c>
      <c r="I7326" s="11">
        <f>VLOOKUP(B7326,[1]!Product_Data[#Data],3,0)</f>
        <v>478</v>
      </c>
      <c r="J7326" s="11">
        <f t="shared" si="687"/>
        <v>478</v>
      </c>
      <c r="K7326" s="11">
        <f t="shared" si="688"/>
        <v>886</v>
      </c>
      <c r="L7326" s="11">
        <f t="shared" si="689"/>
        <v>408</v>
      </c>
      <c r="M7326" t="str">
        <f>VLOOKUP(C7326,[1]!Location_Data[#Data],2,0)</f>
        <v>Clovis</v>
      </c>
      <c r="N7326" t="str">
        <f>VLOOKUP(D7326,[1]!Salespeople_Data[#Data],2,0)</f>
        <v>Ryan Welch</v>
      </c>
      <c r="O7326" t="str">
        <f>VLOOKUP(E7326,[1]!Customer_Data[#Data],2,0)</f>
        <v>Randy Webb</v>
      </c>
      <c r="P7326" s="15">
        <f t="shared" si="684"/>
        <v>1</v>
      </c>
      <c r="Q7326">
        <f t="shared" si="685"/>
        <v>8</v>
      </c>
      <c r="R7326">
        <f t="shared" si="686"/>
        <v>2019</v>
      </c>
    </row>
    <row r="7327" spans="1:18" x14ac:dyDescent="0.25">
      <c r="A7327" s="6" t="s">
        <v>8353</v>
      </c>
      <c r="B7327" s="6" t="s">
        <v>210</v>
      </c>
      <c r="C7327" s="6" t="s">
        <v>14</v>
      </c>
      <c r="D7327" s="6" t="s">
        <v>40</v>
      </c>
      <c r="E7327" s="6" t="s">
        <v>425</v>
      </c>
      <c r="F7327" s="10">
        <v>43714</v>
      </c>
      <c r="G7327" s="6">
        <v>1</v>
      </c>
      <c r="H7327" s="11">
        <f>VLOOKUP(B7327,[1]!Product_Data[#Data],4,0)</f>
        <v>458</v>
      </c>
      <c r="I7327" s="11">
        <f>VLOOKUP(B7327,[1]!Product_Data[#Data],3,0)</f>
        <v>376</v>
      </c>
      <c r="J7327" s="11">
        <f t="shared" si="687"/>
        <v>376</v>
      </c>
      <c r="K7327" s="11">
        <f t="shared" si="688"/>
        <v>458</v>
      </c>
      <c r="L7327" s="11">
        <f t="shared" si="689"/>
        <v>82</v>
      </c>
      <c r="M7327" t="str">
        <f>VLOOKUP(C7327,[1]!Location_Data[#Data],2,0)</f>
        <v>Santa Clarita</v>
      </c>
      <c r="N7327" t="str">
        <f>VLOOKUP(D7327,[1]!Salespeople_Data[#Data],2,0)</f>
        <v>Brian Hansen</v>
      </c>
      <c r="O7327" t="str">
        <f>VLOOKUP(E7327,[1]!Customer_Data[#Data],2,0)</f>
        <v>Terry Payne</v>
      </c>
      <c r="P7327" s="15">
        <f t="shared" si="684"/>
        <v>6</v>
      </c>
      <c r="Q7327">
        <f t="shared" si="685"/>
        <v>9</v>
      </c>
      <c r="R7327">
        <f t="shared" si="686"/>
        <v>2019</v>
      </c>
    </row>
    <row r="7328" spans="1:18" x14ac:dyDescent="0.25">
      <c r="A7328" s="6" t="s">
        <v>8354</v>
      </c>
      <c r="B7328" s="6" t="s">
        <v>537</v>
      </c>
      <c r="C7328" s="6" t="s">
        <v>115</v>
      </c>
      <c r="D7328" s="6" t="s">
        <v>111</v>
      </c>
      <c r="E7328" s="6" t="s">
        <v>950</v>
      </c>
      <c r="F7328" s="10">
        <v>43780</v>
      </c>
      <c r="G7328" s="6">
        <v>1</v>
      </c>
      <c r="H7328" s="11">
        <f>VLOOKUP(B7328,[1]!Product_Data[#Data],4,0)</f>
        <v>556</v>
      </c>
      <c r="I7328" s="11">
        <f>VLOOKUP(B7328,[1]!Product_Data[#Data],3,0)</f>
        <v>395</v>
      </c>
      <c r="J7328" s="11">
        <f t="shared" si="687"/>
        <v>395</v>
      </c>
      <c r="K7328" s="11">
        <f t="shared" si="688"/>
        <v>556</v>
      </c>
      <c r="L7328" s="11">
        <f t="shared" si="689"/>
        <v>161</v>
      </c>
      <c r="M7328" t="str">
        <f>VLOOKUP(C7328,[1]!Location_Data[#Data],2,0)</f>
        <v>Glendale</v>
      </c>
      <c r="N7328" t="str">
        <f>VLOOKUP(D7328,[1]!Salespeople_Data[#Data],2,0)</f>
        <v>Ryan Welch</v>
      </c>
      <c r="O7328" t="str">
        <f>VLOOKUP(E7328,[1]!Customer_Data[#Data],2,0)</f>
        <v>Arthur Roberts</v>
      </c>
      <c r="P7328" s="15">
        <f t="shared" si="684"/>
        <v>2</v>
      </c>
      <c r="Q7328">
        <f t="shared" si="685"/>
        <v>11</v>
      </c>
      <c r="R7328">
        <f t="shared" si="686"/>
        <v>2019</v>
      </c>
    </row>
    <row r="7329" spans="1:18" x14ac:dyDescent="0.25">
      <c r="A7329" s="6" t="s">
        <v>8355</v>
      </c>
      <c r="B7329" s="6" t="s">
        <v>652</v>
      </c>
      <c r="C7329" s="6" t="s">
        <v>211</v>
      </c>
      <c r="D7329" s="6" t="s">
        <v>63</v>
      </c>
      <c r="E7329" s="6" t="s">
        <v>720</v>
      </c>
      <c r="F7329" s="10">
        <v>43735</v>
      </c>
      <c r="G7329" s="6">
        <v>1</v>
      </c>
      <c r="H7329" s="11">
        <f>VLOOKUP(B7329,[1]!Product_Data[#Data],4,0)</f>
        <v>217</v>
      </c>
      <c r="I7329" s="11">
        <f>VLOOKUP(B7329,[1]!Product_Data[#Data],3,0)</f>
        <v>171</v>
      </c>
      <c r="J7329" s="11">
        <f t="shared" si="687"/>
        <v>171</v>
      </c>
      <c r="K7329" s="11">
        <f t="shared" si="688"/>
        <v>217</v>
      </c>
      <c r="L7329" s="11">
        <f t="shared" si="689"/>
        <v>46</v>
      </c>
      <c r="M7329" t="str">
        <f>VLOOKUP(C7329,[1]!Location_Data[#Data],2,0)</f>
        <v>Chula Vista</v>
      </c>
      <c r="N7329" t="str">
        <f>VLOOKUP(D7329,[1]!Salespeople_Data[#Data],2,0)</f>
        <v>Jeremy Mendoza</v>
      </c>
      <c r="O7329" t="str">
        <f>VLOOKUP(E7329,[1]!Customer_Data[#Data],2,0)</f>
        <v>Adam White</v>
      </c>
      <c r="P7329" s="15">
        <f t="shared" si="684"/>
        <v>6</v>
      </c>
      <c r="Q7329">
        <f t="shared" si="685"/>
        <v>9</v>
      </c>
      <c r="R7329">
        <f t="shared" si="686"/>
        <v>2019</v>
      </c>
    </row>
    <row r="7330" spans="1:18" x14ac:dyDescent="0.25">
      <c r="A7330" s="6" t="s">
        <v>8356</v>
      </c>
      <c r="B7330" s="6" t="s">
        <v>412</v>
      </c>
      <c r="C7330" s="6" t="s">
        <v>135</v>
      </c>
      <c r="D7330" s="6" t="s">
        <v>106</v>
      </c>
      <c r="E7330" s="6" t="s">
        <v>1146</v>
      </c>
      <c r="F7330" s="10">
        <v>43755</v>
      </c>
      <c r="G7330" s="6">
        <v>3</v>
      </c>
      <c r="H7330" s="11">
        <f>VLOOKUP(B7330,[1]!Product_Data[#Data],4,0)</f>
        <v>2396</v>
      </c>
      <c r="I7330" s="11">
        <f>VLOOKUP(B7330,[1]!Product_Data[#Data],3,0)</f>
        <v>1965</v>
      </c>
      <c r="J7330" s="11">
        <f t="shared" si="687"/>
        <v>5895</v>
      </c>
      <c r="K7330" s="11">
        <f t="shared" si="688"/>
        <v>7188</v>
      </c>
      <c r="L7330" s="11">
        <f t="shared" si="689"/>
        <v>1293</v>
      </c>
      <c r="M7330" t="str">
        <f>VLOOKUP(C7330,[1]!Location_Data[#Data],2,0)</f>
        <v>Oxnard</v>
      </c>
      <c r="N7330" t="str">
        <f>VLOOKUP(D7330,[1]!Salespeople_Data[#Data],2,0)</f>
        <v>Patrick Ruiz</v>
      </c>
      <c r="O7330" t="str">
        <f>VLOOKUP(E7330,[1]!Customer_Data[#Data],2,0)</f>
        <v>Jose Wright</v>
      </c>
      <c r="P7330" s="15">
        <f t="shared" si="684"/>
        <v>5</v>
      </c>
      <c r="Q7330">
        <f t="shared" si="685"/>
        <v>10</v>
      </c>
      <c r="R7330">
        <f t="shared" si="686"/>
        <v>2019</v>
      </c>
    </row>
    <row r="7331" spans="1:18" x14ac:dyDescent="0.25">
      <c r="A7331" s="6" t="s">
        <v>8357</v>
      </c>
      <c r="B7331" s="6" t="s">
        <v>408</v>
      </c>
      <c r="C7331" s="6" t="s">
        <v>643</v>
      </c>
      <c r="D7331" s="6" t="s">
        <v>308</v>
      </c>
      <c r="E7331" s="6" t="s">
        <v>162</v>
      </c>
      <c r="F7331" s="10">
        <v>43759</v>
      </c>
      <c r="G7331" s="6">
        <v>4</v>
      </c>
      <c r="H7331" s="11">
        <f>VLOOKUP(B7331,[1]!Product_Data[#Data],4,0)</f>
        <v>1405</v>
      </c>
      <c r="I7331" s="11">
        <f>VLOOKUP(B7331,[1]!Product_Data[#Data],3,0)</f>
        <v>1054</v>
      </c>
      <c r="J7331" s="11">
        <f t="shared" si="687"/>
        <v>4216</v>
      </c>
      <c r="K7331" s="11">
        <f t="shared" si="688"/>
        <v>5620</v>
      </c>
      <c r="L7331" s="11">
        <f t="shared" si="689"/>
        <v>1404</v>
      </c>
      <c r="M7331" t="str">
        <f>VLOOKUP(C7331,[1]!Location_Data[#Data],2,0)</f>
        <v>Hayward</v>
      </c>
      <c r="N7331" t="str">
        <f>VLOOKUP(D7331,[1]!Salespeople_Data[#Data],2,0)</f>
        <v>Fred Robertson</v>
      </c>
      <c r="O7331" t="str">
        <f>VLOOKUP(E7331,[1]!Customer_Data[#Data],2,0)</f>
        <v>William Andrews</v>
      </c>
      <c r="P7331" s="15">
        <f t="shared" si="684"/>
        <v>2</v>
      </c>
      <c r="Q7331">
        <f t="shared" si="685"/>
        <v>10</v>
      </c>
      <c r="R7331">
        <f t="shared" si="686"/>
        <v>2019</v>
      </c>
    </row>
    <row r="7332" spans="1:18" x14ac:dyDescent="0.25">
      <c r="A7332" s="6" t="s">
        <v>8358</v>
      </c>
      <c r="B7332" s="6" t="s">
        <v>8</v>
      </c>
      <c r="C7332" s="6" t="s">
        <v>66</v>
      </c>
      <c r="D7332" s="6" t="s">
        <v>25</v>
      </c>
      <c r="E7332" s="6" t="s">
        <v>1072</v>
      </c>
      <c r="F7332" s="10">
        <v>43642</v>
      </c>
      <c r="G7332" s="6">
        <v>3</v>
      </c>
      <c r="H7332" s="11">
        <f>VLOOKUP(B7332,[1]!Product_Data[#Data],4,0)</f>
        <v>1522</v>
      </c>
      <c r="I7332" s="11">
        <f>VLOOKUP(B7332,[1]!Product_Data[#Data],3,0)</f>
        <v>791</v>
      </c>
      <c r="J7332" s="11">
        <f t="shared" si="687"/>
        <v>2373</v>
      </c>
      <c r="K7332" s="11">
        <f t="shared" si="688"/>
        <v>4566</v>
      </c>
      <c r="L7332" s="11">
        <f t="shared" si="689"/>
        <v>2193</v>
      </c>
      <c r="M7332" t="str">
        <f>VLOOKUP(C7332,[1]!Location_Data[#Data],2,0)</f>
        <v>Ontario</v>
      </c>
      <c r="N7332" t="str">
        <f>VLOOKUP(D7332,[1]!Salespeople_Data[#Data],2,0)</f>
        <v>Brian Davis</v>
      </c>
      <c r="O7332" t="str">
        <f>VLOOKUP(E7332,[1]!Customer_Data[#Data],2,0)</f>
        <v>Anthony Fisher</v>
      </c>
      <c r="P7332" s="15">
        <f t="shared" si="684"/>
        <v>4</v>
      </c>
      <c r="Q7332">
        <f t="shared" si="685"/>
        <v>6</v>
      </c>
      <c r="R7332">
        <f t="shared" si="686"/>
        <v>2019</v>
      </c>
    </row>
    <row r="7333" spans="1:18" x14ac:dyDescent="0.25">
      <c r="A7333" s="6" t="s">
        <v>8359</v>
      </c>
      <c r="B7333" s="6" t="s">
        <v>403</v>
      </c>
      <c r="C7333" s="6" t="s">
        <v>156</v>
      </c>
      <c r="D7333" s="6" t="s">
        <v>71</v>
      </c>
      <c r="E7333" s="6" t="s">
        <v>1397</v>
      </c>
      <c r="F7333" s="10">
        <v>43741</v>
      </c>
      <c r="G7333" s="6">
        <v>2</v>
      </c>
      <c r="H7333" s="11">
        <f>VLOOKUP(B7333,[1]!Product_Data[#Data],4,0)</f>
        <v>392</v>
      </c>
      <c r="I7333" s="11">
        <f>VLOOKUP(B7333,[1]!Product_Data[#Data],3,0)</f>
        <v>255</v>
      </c>
      <c r="J7333" s="11">
        <f t="shared" si="687"/>
        <v>510</v>
      </c>
      <c r="K7333" s="11">
        <f t="shared" si="688"/>
        <v>784</v>
      </c>
      <c r="L7333" s="11">
        <f t="shared" si="689"/>
        <v>274</v>
      </c>
      <c r="M7333" t="str">
        <f>VLOOKUP(C7333,[1]!Location_Data[#Data],2,0)</f>
        <v>Sacramento</v>
      </c>
      <c r="N7333" t="str">
        <f>VLOOKUP(D7333,[1]!Salespeople_Data[#Data],2,0)</f>
        <v>Gary Rodriguez</v>
      </c>
      <c r="O7333" t="str">
        <f>VLOOKUP(E7333,[1]!Customer_Data[#Data],2,0)</f>
        <v>Louis Mccoy</v>
      </c>
      <c r="P7333" s="15">
        <f t="shared" si="684"/>
        <v>5</v>
      </c>
      <c r="Q7333">
        <f t="shared" si="685"/>
        <v>10</v>
      </c>
      <c r="R7333">
        <f t="shared" si="686"/>
        <v>2019</v>
      </c>
    </row>
    <row r="7334" spans="1:18" x14ac:dyDescent="0.25">
      <c r="A7334" s="6" t="s">
        <v>8360</v>
      </c>
      <c r="B7334" s="6" t="s">
        <v>28</v>
      </c>
      <c r="C7334" s="6" t="s">
        <v>74</v>
      </c>
      <c r="D7334" s="6" t="s">
        <v>75</v>
      </c>
      <c r="E7334" s="6" t="s">
        <v>3030</v>
      </c>
      <c r="F7334" s="10">
        <v>43534</v>
      </c>
      <c r="G7334" s="6">
        <v>2</v>
      </c>
      <c r="H7334" s="11">
        <f>VLOOKUP(B7334,[1]!Product_Data[#Data],4,0)</f>
        <v>684</v>
      </c>
      <c r="I7334" s="11">
        <f>VLOOKUP(B7334,[1]!Product_Data[#Data],3,0)</f>
        <v>561</v>
      </c>
      <c r="J7334" s="11">
        <f t="shared" si="687"/>
        <v>1122</v>
      </c>
      <c r="K7334" s="11">
        <f t="shared" si="688"/>
        <v>1368</v>
      </c>
      <c r="L7334" s="11">
        <f t="shared" si="689"/>
        <v>246</v>
      </c>
      <c r="M7334" t="str">
        <f>VLOOKUP(C7334,[1]!Location_Data[#Data],2,0)</f>
        <v>West Covina</v>
      </c>
      <c r="N7334" t="str">
        <f>VLOOKUP(D7334,[1]!Salespeople_Data[#Data],2,0)</f>
        <v>Roger Robertson</v>
      </c>
      <c r="O7334" t="str">
        <f>VLOOKUP(E7334,[1]!Customer_Data[#Data],2,0)</f>
        <v>Adam Hunter</v>
      </c>
      <c r="P7334" s="15">
        <f t="shared" si="684"/>
        <v>1</v>
      </c>
      <c r="Q7334">
        <f t="shared" si="685"/>
        <v>3</v>
      </c>
      <c r="R7334">
        <f t="shared" si="686"/>
        <v>2019</v>
      </c>
    </row>
    <row r="7335" spans="1:18" x14ac:dyDescent="0.25">
      <c r="A7335" s="6" t="s">
        <v>8361</v>
      </c>
      <c r="B7335" s="6" t="s">
        <v>69</v>
      </c>
      <c r="C7335" s="6" t="s">
        <v>519</v>
      </c>
      <c r="D7335" s="6" t="s">
        <v>53</v>
      </c>
      <c r="E7335" s="6" t="s">
        <v>1032</v>
      </c>
      <c r="F7335" s="10">
        <v>43814</v>
      </c>
      <c r="G7335" s="6">
        <v>1</v>
      </c>
      <c r="H7335" s="11">
        <f>VLOOKUP(B7335,[1]!Product_Data[#Data],4,0)</f>
        <v>1351</v>
      </c>
      <c r="I7335" s="11">
        <f>VLOOKUP(B7335,[1]!Product_Data[#Data],3,0)</f>
        <v>1108</v>
      </c>
      <c r="J7335" s="11">
        <f t="shared" si="687"/>
        <v>1108</v>
      </c>
      <c r="K7335" s="11">
        <f t="shared" si="688"/>
        <v>1351</v>
      </c>
      <c r="L7335" s="11">
        <f t="shared" si="689"/>
        <v>243</v>
      </c>
      <c r="M7335" t="str">
        <f>VLOOKUP(C7335,[1]!Location_Data[#Data],2,0)</f>
        <v>Anaheim</v>
      </c>
      <c r="N7335" t="str">
        <f>VLOOKUP(D7335,[1]!Salespeople_Data[#Data],2,0)</f>
        <v>Scott Mason</v>
      </c>
      <c r="O7335" t="str">
        <f>VLOOKUP(E7335,[1]!Customer_Data[#Data],2,0)</f>
        <v>Sean Alexander</v>
      </c>
      <c r="P7335" s="15">
        <f t="shared" si="684"/>
        <v>1</v>
      </c>
      <c r="Q7335">
        <f t="shared" si="685"/>
        <v>12</v>
      </c>
      <c r="R7335">
        <f t="shared" si="686"/>
        <v>2019</v>
      </c>
    </row>
    <row r="7336" spans="1:18" x14ac:dyDescent="0.25">
      <c r="A7336" s="6" t="s">
        <v>8362</v>
      </c>
      <c r="B7336" s="6" t="s">
        <v>348</v>
      </c>
      <c r="C7336" s="6" t="s">
        <v>355</v>
      </c>
      <c r="D7336" s="6" t="s">
        <v>356</v>
      </c>
      <c r="E7336" s="6" t="s">
        <v>827</v>
      </c>
      <c r="F7336" s="10">
        <v>43509</v>
      </c>
      <c r="G7336" s="6">
        <v>1</v>
      </c>
      <c r="H7336" s="11">
        <f>VLOOKUP(B7336,[1]!Product_Data[#Data],4,0)</f>
        <v>603</v>
      </c>
      <c r="I7336" s="11">
        <f>VLOOKUP(B7336,[1]!Product_Data[#Data],3,0)</f>
        <v>416</v>
      </c>
      <c r="J7336" s="11">
        <f t="shared" si="687"/>
        <v>416</v>
      </c>
      <c r="K7336" s="11">
        <f t="shared" si="688"/>
        <v>603</v>
      </c>
      <c r="L7336" s="11">
        <f t="shared" si="689"/>
        <v>187</v>
      </c>
      <c r="M7336" t="str">
        <f>VLOOKUP(C7336,[1]!Location_Data[#Data],2,0)</f>
        <v>Burbank</v>
      </c>
      <c r="N7336" t="str">
        <f>VLOOKUP(D7336,[1]!Salespeople_Data[#Data],2,0)</f>
        <v>Jimmy Young</v>
      </c>
      <c r="O7336" t="str">
        <f>VLOOKUP(E7336,[1]!Customer_Data[#Data],2,0)</f>
        <v>Philip Foster</v>
      </c>
      <c r="P7336" s="15">
        <f t="shared" si="684"/>
        <v>4</v>
      </c>
      <c r="Q7336">
        <f t="shared" si="685"/>
        <v>2</v>
      </c>
      <c r="R7336">
        <f t="shared" si="686"/>
        <v>2019</v>
      </c>
    </row>
    <row r="7337" spans="1:18" x14ac:dyDescent="0.25">
      <c r="A7337" s="6" t="s">
        <v>8363</v>
      </c>
      <c r="B7337" s="6" t="s">
        <v>479</v>
      </c>
      <c r="C7337" s="6" t="s">
        <v>186</v>
      </c>
      <c r="D7337" s="6" t="s">
        <v>359</v>
      </c>
      <c r="E7337" s="6" t="s">
        <v>1260</v>
      </c>
      <c r="F7337" s="10">
        <v>43476</v>
      </c>
      <c r="G7337" s="6">
        <v>1</v>
      </c>
      <c r="H7337" s="11">
        <f>VLOOKUP(B7337,[1]!Product_Data[#Data],4,0)</f>
        <v>123</v>
      </c>
      <c r="I7337" s="11">
        <f>VLOOKUP(B7337,[1]!Product_Data[#Data],3,0)</f>
        <v>84</v>
      </c>
      <c r="J7337" s="11">
        <f t="shared" si="687"/>
        <v>84</v>
      </c>
      <c r="K7337" s="11">
        <f t="shared" si="688"/>
        <v>123</v>
      </c>
      <c r="L7337" s="11">
        <f t="shared" si="689"/>
        <v>39</v>
      </c>
      <c r="M7337" t="str">
        <f>VLOOKUP(C7337,[1]!Location_Data[#Data],2,0)</f>
        <v>Riverside</v>
      </c>
      <c r="N7337" t="str">
        <f>VLOOKUP(D7337,[1]!Salespeople_Data[#Data],2,0)</f>
        <v>Eugene Holmes</v>
      </c>
      <c r="O7337" t="str">
        <f>VLOOKUP(E7337,[1]!Customer_Data[#Data],2,0)</f>
        <v>Chris Burke</v>
      </c>
      <c r="P7337" s="15">
        <f t="shared" si="684"/>
        <v>6</v>
      </c>
      <c r="Q7337">
        <f t="shared" si="685"/>
        <v>1</v>
      </c>
      <c r="R7337">
        <f t="shared" si="686"/>
        <v>2019</v>
      </c>
    </row>
    <row r="7338" spans="1:18" x14ac:dyDescent="0.25">
      <c r="A7338" s="6" t="s">
        <v>8364</v>
      </c>
      <c r="B7338" s="6" t="s">
        <v>194</v>
      </c>
      <c r="C7338" s="6" t="s">
        <v>362</v>
      </c>
      <c r="D7338" s="6" t="s">
        <v>106</v>
      </c>
      <c r="E7338" s="6" t="s">
        <v>865</v>
      </c>
      <c r="F7338" s="10">
        <v>43510</v>
      </c>
      <c r="G7338" s="6">
        <v>1</v>
      </c>
      <c r="H7338" s="11">
        <f>VLOOKUP(B7338,[1]!Product_Data[#Data],4,0)</f>
        <v>1278</v>
      </c>
      <c r="I7338" s="11">
        <f>VLOOKUP(B7338,[1]!Product_Data[#Data],3,0)</f>
        <v>665</v>
      </c>
      <c r="J7338" s="11">
        <f t="shared" si="687"/>
        <v>665</v>
      </c>
      <c r="K7338" s="11">
        <f t="shared" si="688"/>
        <v>1278</v>
      </c>
      <c r="L7338" s="11">
        <f t="shared" si="689"/>
        <v>613</v>
      </c>
      <c r="M7338" t="str">
        <f>VLOOKUP(C7338,[1]!Location_Data[#Data],2,0)</f>
        <v>San Bernardino</v>
      </c>
      <c r="N7338" t="str">
        <f>VLOOKUP(D7338,[1]!Salespeople_Data[#Data],2,0)</f>
        <v>Patrick Ruiz</v>
      </c>
      <c r="O7338" t="str">
        <f>VLOOKUP(E7338,[1]!Customer_Data[#Data],2,0)</f>
        <v>Aaron Cruz</v>
      </c>
      <c r="P7338" s="15">
        <f t="shared" si="684"/>
        <v>5</v>
      </c>
      <c r="Q7338">
        <f t="shared" si="685"/>
        <v>2</v>
      </c>
      <c r="R7338">
        <f t="shared" si="686"/>
        <v>2019</v>
      </c>
    </row>
    <row r="7339" spans="1:18" x14ac:dyDescent="0.25">
      <c r="A7339" s="6" t="s">
        <v>8365</v>
      </c>
      <c r="B7339" s="6" t="s">
        <v>203</v>
      </c>
      <c r="C7339" s="6" t="s">
        <v>268</v>
      </c>
      <c r="D7339" s="6" t="s">
        <v>10</v>
      </c>
      <c r="E7339" s="6" t="s">
        <v>498</v>
      </c>
      <c r="F7339" s="10">
        <v>43800</v>
      </c>
      <c r="G7339" s="6">
        <v>1</v>
      </c>
      <c r="H7339" s="11">
        <f>VLOOKUP(B7339,[1]!Product_Data[#Data],4,0)</f>
        <v>1414</v>
      </c>
      <c r="I7339" s="11">
        <f>VLOOKUP(B7339,[1]!Product_Data[#Data],3,0)</f>
        <v>962</v>
      </c>
      <c r="J7339" s="11">
        <f t="shared" si="687"/>
        <v>962</v>
      </c>
      <c r="K7339" s="11">
        <f t="shared" si="688"/>
        <v>1414</v>
      </c>
      <c r="L7339" s="11">
        <f t="shared" si="689"/>
        <v>452</v>
      </c>
      <c r="M7339" t="str">
        <f>VLOOKUP(C7339,[1]!Location_Data[#Data],2,0)</f>
        <v>Murrieta</v>
      </c>
      <c r="N7339" t="str">
        <f>VLOOKUP(D7339,[1]!Salespeople_Data[#Data],2,0)</f>
        <v>Justin Lynch</v>
      </c>
      <c r="O7339" t="str">
        <f>VLOOKUP(E7339,[1]!Customer_Data[#Data],2,0)</f>
        <v>Ernest Austin</v>
      </c>
      <c r="P7339" s="15">
        <f t="shared" si="684"/>
        <v>1</v>
      </c>
      <c r="Q7339">
        <f t="shared" si="685"/>
        <v>12</v>
      </c>
      <c r="R7339">
        <f t="shared" si="686"/>
        <v>2019</v>
      </c>
    </row>
    <row r="7340" spans="1:18" x14ac:dyDescent="0.25">
      <c r="A7340" s="6" t="s">
        <v>8366</v>
      </c>
      <c r="B7340" s="6" t="s">
        <v>395</v>
      </c>
      <c r="C7340" s="6" t="s">
        <v>34</v>
      </c>
      <c r="D7340" s="6" t="s">
        <v>225</v>
      </c>
      <c r="E7340" s="6" t="s">
        <v>637</v>
      </c>
      <c r="F7340" s="10">
        <v>43489</v>
      </c>
      <c r="G7340" s="6">
        <v>4</v>
      </c>
      <c r="H7340" s="11">
        <f>VLOOKUP(B7340,[1]!Product_Data[#Data],4,0)</f>
        <v>2257</v>
      </c>
      <c r="I7340" s="11">
        <f>VLOOKUP(B7340,[1]!Product_Data[#Data],3,0)</f>
        <v>1535</v>
      </c>
      <c r="J7340" s="11">
        <f t="shared" si="687"/>
        <v>6140</v>
      </c>
      <c r="K7340" s="11">
        <f t="shared" si="688"/>
        <v>9028</v>
      </c>
      <c r="L7340" s="11">
        <f t="shared" si="689"/>
        <v>2888</v>
      </c>
      <c r="M7340" t="str">
        <f>VLOOKUP(C7340,[1]!Location_Data[#Data],2,0)</f>
        <v>Inglewood</v>
      </c>
      <c r="N7340" t="str">
        <f>VLOOKUP(D7340,[1]!Salespeople_Data[#Data],2,0)</f>
        <v>Andrew Bowman</v>
      </c>
      <c r="O7340" t="str">
        <f>VLOOKUP(E7340,[1]!Customer_Data[#Data],2,0)</f>
        <v>Stephen Reynolds</v>
      </c>
      <c r="P7340" s="15">
        <f t="shared" si="684"/>
        <v>5</v>
      </c>
      <c r="Q7340">
        <f t="shared" si="685"/>
        <v>1</v>
      </c>
      <c r="R7340">
        <f t="shared" si="686"/>
        <v>2019</v>
      </c>
    </row>
    <row r="7341" spans="1:18" x14ac:dyDescent="0.25">
      <c r="A7341" s="6" t="s">
        <v>8367</v>
      </c>
      <c r="B7341" s="6" t="s">
        <v>219</v>
      </c>
      <c r="C7341" s="6" t="s">
        <v>436</v>
      </c>
      <c r="D7341" s="6" t="s">
        <v>53</v>
      </c>
      <c r="E7341" s="6" t="s">
        <v>907</v>
      </c>
      <c r="F7341" s="10">
        <v>43471</v>
      </c>
      <c r="G7341" s="6">
        <v>4</v>
      </c>
      <c r="H7341" s="11">
        <f>VLOOKUP(B7341,[1]!Product_Data[#Data],4,0)</f>
        <v>561</v>
      </c>
      <c r="I7341" s="11">
        <f>VLOOKUP(B7341,[1]!Product_Data[#Data],3,0)</f>
        <v>421</v>
      </c>
      <c r="J7341" s="11">
        <f t="shared" si="687"/>
        <v>1684</v>
      </c>
      <c r="K7341" s="11">
        <f t="shared" si="688"/>
        <v>2244</v>
      </c>
      <c r="L7341" s="11">
        <f t="shared" si="689"/>
        <v>560</v>
      </c>
      <c r="M7341" t="str">
        <f>VLOOKUP(C7341,[1]!Location_Data[#Data],2,0)</f>
        <v>Jurupa Valley</v>
      </c>
      <c r="N7341" t="str">
        <f>VLOOKUP(D7341,[1]!Salespeople_Data[#Data],2,0)</f>
        <v>Scott Mason</v>
      </c>
      <c r="O7341" t="str">
        <f>VLOOKUP(E7341,[1]!Customer_Data[#Data],2,0)</f>
        <v>Carl Jones</v>
      </c>
      <c r="P7341" s="15">
        <f t="shared" si="684"/>
        <v>1</v>
      </c>
      <c r="Q7341">
        <f t="shared" si="685"/>
        <v>1</v>
      </c>
      <c r="R7341">
        <f t="shared" si="686"/>
        <v>2019</v>
      </c>
    </row>
    <row r="7342" spans="1:18" x14ac:dyDescent="0.25">
      <c r="A7342" s="6" t="s">
        <v>8368</v>
      </c>
      <c r="B7342" s="6" t="s">
        <v>144</v>
      </c>
      <c r="C7342" s="6" t="s">
        <v>70</v>
      </c>
      <c r="D7342" s="6" t="s">
        <v>96</v>
      </c>
      <c r="E7342" s="6" t="s">
        <v>865</v>
      </c>
      <c r="F7342" s="10">
        <v>43786</v>
      </c>
      <c r="G7342" s="6">
        <v>3</v>
      </c>
      <c r="H7342" s="11">
        <f>VLOOKUP(B7342,[1]!Product_Data[#Data],4,0)</f>
        <v>2410</v>
      </c>
      <c r="I7342" s="11">
        <f>VLOOKUP(B7342,[1]!Product_Data[#Data],3,0)</f>
        <v>1518</v>
      </c>
      <c r="J7342" s="11">
        <f t="shared" si="687"/>
        <v>4554</v>
      </c>
      <c r="K7342" s="11">
        <f t="shared" si="688"/>
        <v>7230</v>
      </c>
      <c r="L7342" s="11">
        <f t="shared" si="689"/>
        <v>2676</v>
      </c>
      <c r="M7342" t="str">
        <f>VLOOKUP(C7342,[1]!Location_Data[#Data],2,0)</f>
        <v>Clovis</v>
      </c>
      <c r="N7342" t="str">
        <f>VLOOKUP(D7342,[1]!Salespeople_Data[#Data],2,0)</f>
        <v>Brian Thomas</v>
      </c>
      <c r="O7342" t="str">
        <f>VLOOKUP(E7342,[1]!Customer_Data[#Data],2,0)</f>
        <v>Aaron Cruz</v>
      </c>
      <c r="P7342" s="15">
        <f t="shared" si="684"/>
        <v>1</v>
      </c>
      <c r="Q7342">
        <f t="shared" si="685"/>
        <v>11</v>
      </c>
      <c r="R7342">
        <f t="shared" si="686"/>
        <v>2019</v>
      </c>
    </row>
    <row r="7343" spans="1:18" x14ac:dyDescent="0.25">
      <c r="A7343" s="6" t="s">
        <v>8369</v>
      </c>
      <c r="B7343" s="6" t="s">
        <v>256</v>
      </c>
      <c r="C7343" s="6" t="s">
        <v>174</v>
      </c>
      <c r="D7343" s="6" t="s">
        <v>250</v>
      </c>
      <c r="E7343" s="6" t="s">
        <v>2340</v>
      </c>
      <c r="F7343" s="10">
        <v>43617</v>
      </c>
      <c r="G7343" s="6">
        <v>3</v>
      </c>
      <c r="H7343" s="11">
        <f>VLOOKUP(B7343,[1]!Product_Data[#Data],4,0)</f>
        <v>596</v>
      </c>
      <c r="I7343" s="11">
        <f>VLOOKUP(B7343,[1]!Product_Data[#Data],3,0)</f>
        <v>358</v>
      </c>
      <c r="J7343" s="11">
        <f t="shared" si="687"/>
        <v>1074</v>
      </c>
      <c r="K7343" s="11">
        <f t="shared" si="688"/>
        <v>1788</v>
      </c>
      <c r="L7343" s="11">
        <f t="shared" si="689"/>
        <v>714</v>
      </c>
      <c r="M7343" t="str">
        <f>VLOOKUP(C7343,[1]!Location_Data[#Data],2,0)</f>
        <v>Norwalk</v>
      </c>
      <c r="N7343" t="str">
        <f>VLOOKUP(D7343,[1]!Salespeople_Data[#Data],2,0)</f>
        <v>Martin Carr</v>
      </c>
      <c r="O7343" t="str">
        <f>VLOOKUP(E7343,[1]!Customer_Data[#Data],2,0)</f>
        <v>Ryan Price</v>
      </c>
      <c r="P7343" s="15">
        <f t="shared" si="684"/>
        <v>7</v>
      </c>
      <c r="Q7343">
        <f t="shared" si="685"/>
        <v>6</v>
      </c>
      <c r="R7343">
        <f t="shared" si="686"/>
        <v>2019</v>
      </c>
    </row>
    <row r="7344" spans="1:18" x14ac:dyDescent="0.25">
      <c r="A7344" s="6" t="s">
        <v>8370</v>
      </c>
      <c r="B7344" s="6" t="s">
        <v>83</v>
      </c>
      <c r="C7344" s="6" t="s">
        <v>74</v>
      </c>
      <c r="D7344" s="6" t="s">
        <v>136</v>
      </c>
      <c r="E7344" s="6" t="s">
        <v>137</v>
      </c>
      <c r="F7344" s="10">
        <v>43785</v>
      </c>
      <c r="G7344" s="6">
        <v>4</v>
      </c>
      <c r="H7344" s="11">
        <f>VLOOKUP(B7344,[1]!Product_Data[#Data],4,0)</f>
        <v>1972</v>
      </c>
      <c r="I7344" s="11">
        <f>VLOOKUP(B7344,[1]!Product_Data[#Data],3,0)</f>
        <v>1321</v>
      </c>
      <c r="J7344" s="11">
        <f t="shared" si="687"/>
        <v>5284</v>
      </c>
      <c r="K7344" s="11">
        <f t="shared" si="688"/>
        <v>7888</v>
      </c>
      <c r="L7344" s="11">
        <f t="shared" si="689"/>
        <v>2604</v>
      </c>
      <c r="M7344" t="str">
        <f>VLOOKUP(C7344,[1]!Location_Data[#Data],2,0)</f>
        <v>West Covina</v>
      </c>
      <c r="N7344" t="str">
        <f>VLOOKUP(D7344,[1]!Salespeople_Data[#Data],2,0)</f>
        <v>Clarence Fox</v>
      </c>
      <c r="O7344" t="str">
        <f>VLOOKUP(E7344,[1]!Customer_Data[#Data],2,0)</f>
        <v>Louis Harris</v>
      </c>
      <c r="P7344" s="15">
        <f t="shared" si="684"/>
        <v>7</v>
      </c>
      <c r="Q7344">
        <f t="shared" si="685"/>
        <v>11</v>
      </c>
      <c r="R7344">
        <f t="shared" si="686"/>
        <v>2019</v>
      </c>
    </row>
    <row r="7345" spans="1:18" x14ac:dyDescent="0.25">
      <c r="A7345" s="6" t="s">
        <v>8371</v>
      </c>
      <c r="B7345" s="6" t="s">
        <v>361</v>
      </c>
      <c r="C7345" s="6" t="s">
        <v>362</v>
      </c>
      <c r="D7345" s="6" t="s">
        <v>356</v>
      </c>
      <c r="E7345" s="6" t="s">
        <v>1408</v>
      </c>
      <c r="F7345" s="10">
        <v>43824</v>
      </c>
      <c r="G7345" s="6">
        <v>3</v>
      </c>
      <c r="H7345" s="11">
        <f>VLOOKUP(B7345,[1]!Product_Data[#Data],4,0)</f>
        <v>1338</v>
      </c>
      <c r="I7345" s="11">
        <f>VLOOKUP(B7345,[1]!Product_Data[#Data],3,0)</f>
        <v>682</v>
      </c>
      <c r="J7345" s="11">
        <f t="shared" si="687"/>
        <v>2046</v>
      </c>
      <c r="K7345" s="11">
        <f t="shared" si="688"/>
        <v>4014</v>
      </c>
      <c r="L7345" s="11">
        <f t="shared" si="689"/>
        <v>1968</v>
      </c>
      <c r="M7345" t="str">
        <f>VLOOKUP(C7345,[1]!Location_Data[#Data],2,0)</f>
        <v>San Bernardino</v>
      </c>
      <c r="N7345" t="str">
        <f>VLOOKUP(D7345,[1]!Salespeople_Data[#Data],2,0)</f>
        <v>Jimmy Young</v>
      </c>
      <c r="O7345" t="str">
        <f>VLOOKUP(E7345,[1]!Customer_Data[#Data],2,0)</f>
        <v>Steve Barnes</v>
      </c>
      <c r="P7345" s="15">
        <f t="shared" si="684"/>
        <v>4</v>
      </c>
      <c r="Q7345">
        <f t="shared" si="685"/>
        <v>12</v>
      </c>
      <c r="R7345">
        <f t="shared" si="686"/>
        <v>2019</v>
      </c>
    </row>
    <row r="7346" spans="1:18" x14ac:dyDescent="0.25">
      <c r="A7346" s="6" t="s">
        <v>8372</v>
      </c>
      <c r="B7346" s="6" t="s">
        <v>13</v>
      </c>
      <c r="C7346" s="6" t="s">
        <v>95</v>
      </c>
      <c r="D7346" s="6" t="s">
        <v>111</v>
      </c>
      <c r="E7346" s="6" t="s">
        <v>1401</v>
      </c>
      <c r="F7346" s="10">
        <v>43626</v>
      </c>
      <c r="G7346" s="6">
        <v>3</v>
      </c>
      <c r="H7346" s="11">
        <f>VLOOKUP(B7346,[1]!Product_Data[#Data],4,0)</f>
        <v>1022</v>
      </c>
      <c r="I7346" s="11">
        <f>VLOOKUP(B7346,[1]!Product_Data[#Data],3,0)</f>
        <v>818</v>
      </c>
      <c r="J7346" s="11">
        <f t="shared" si="687"/>
        <v>2454</v>
      </c>
      <c r="K7346" s="11">
        <f t="shared" si="688"/>
        <v>3066</v>
      </c>
      <c r="L7346" s="11">
        <f t="shared" si="689"/>
        <v>612</v>
      </c>
      <c r="M7346" t="str">
        <f>VLOOKUP(C7346,[1]!Location_Data[#Data],2,0)</f>
        <v>Fullerton</v>
      </c>
      <c r="N7346" t="str">
        <f>VLOOKUP(D7346,[1]!Salespeople_Data[#Data],2,0)</f>
        <v>Ryan Welch</v>
      </c>
      <c r="O7346" t="str">
        <f>VLOOKUP(E7346,[1]!Customer_Data[#Data],2,0)</f>
        <v>Keith Murray</v>
      </c>
      <c r="P7346" s="15">
        <f t="shared" si="684"/>
        <v>2</v>
      </c>
      <c r="Q7346">
        <f t="shared" si="685"/>
        <v>6</v>
      </c>
      <c r="R7346">
        <f t="shared" si="686"/>
        <v>2019</v>
      </c>
    </row>
    <row r="7347" spans="1:18" x14ac:dyDescent="0.25">
      <c r="A7347" s="6" t="s">
        <v>8373</v>
      </c>
      <c r="B7347" s="6" t="s">
        <v>289</v>
      </c>
      <c r="C7347" s="6" t="s">
        <v>268</v>
      </c>
      <c r="D7347" s="6" t="s">
        <v>159</v>
      </c>
      <c r="E7347" s="6" t="s">
        <v>646</v>
      </c>
      <c r="F7347" s="10">
        <v>43624</v>
      </c>
      <c r="G7347" s="6">
        <v>1</v>
      </c>
      <c r="H7347" s="11">
        <f>VLOOKUP(B7347,[1]!Product_Data[#Data],4,0)</f>
        <v>368</v>
      </c>
      <c r="I7347" s="11">
        <f>VLOOKUP(B7347,[1]!Product_Data[#Data],3,0)</f>
        <v>294</v>
      </c>
      <c r="J7347" s="11">
        <f t="shared" si="687"/>
        <v>294</v>
      </c>
      <c r="K7347" s="11">
        <f t="shared" si="688"/>
        <v>368</v>
      </c>
      <c r="L7347" s="11">
        <f t="shared" si="689"/>
        <v>74</v>
      </c>
      <c r="M7347" t="str">
        <f>VLOOKUP(C7347,[1]!Location_Data[#Data],2,0)</f>
        <v>Murrieta</v>
      </c>
      <c r="N7347" t="str">
        <f>VLOOKUP(D7347,[1]!Salespeople_Data[#Data],2,0)</f>
        <v>Bobby Russell</v>
      </c>
      <c r="O7347" t="str">
        <f>VLOOKUP(E7347,[1]!Customer_Data[#Data],2,0)</f>
        <v>Alan Gomez</v>
      </c>
      <c r="P7347" s="15">
        <f t="shared" si="684"/>
        <v>7</v>
      </c>
      <c r="Q7347">
        <f t="shared" si="685"/>
        <v>6</v>
      </c>
      <c r="R7347">
        <f t="shared" si="686"/>
        <v>2019</v>
      </c>
    </row>
    <row r="7348" spans="1:18" x14ac:dyDescent="0.25">
      <c r="A7348" s="6" t="s">
        <v>8374</v>
      </c>
      <c r="B7348" s="6" t="s">
        <v>168</v>
      </c>
      <c r="C7348" s="6" t="s">
        <v>286</v>
      </c>
      <c r="D7348" s="6" t="s">
        <v>250</v>
      </c>
      <c r="E7348" s="6" t="s">
        <v>535</v>
      </c>
      <c r="F7348" s="10">
        <v>43486</v>
      </c>
      <c r="G7348" s="6">
        <v>3</v>
      </c>
      <c r="H7348" s="11">
        <f>VLOOKUP(B7348,[1]!Product_Data[#Data],4,0)</f>
        <v>112</v>
      </c>
      <c r="I7348" s="11">
        <f>VLOOKUP(B7348,[1]!Product_Data[#Data],3,0)</f>
        <v>90</v>
      </c>
      <c r="J7348" s="11">
        <f t="shared" si="687"/>
        <v>270</v>
      </c>
      <c r="K7348" s="11">
        <f t="shared" si="688"/>
        <v>336</v>
      </c>
      <c r="L7348" s="11">
        <f t="shared" si="689"/>
        <v>66</v>
      </c>
      <c r="M7348" t="str">
        <f>VLOOKUP(C7348,[1]!Location_Data[#Data],2,0)</f>
        <v>El Monte</v>
      </c>
      <c r="N7348" t="str">
        <f>VLOOKUP(D7348,[1]!Salespeople_Data[#Data],2,0)</f>
        <v>Martin Carr</v>
      </c>
      <c r="O7348" t="str">
        <f>VLOOKUP(E7348,[1]!Customer_Data[#Data],2,0)</f>
        <v>Andrew Martin</v>
      </c>
      <c r="P7348" s="15">
        <f t="shared" si="684"/>
        <v>2</v>
      </c>
      <c r="Q7348">
        <f t="shared" si="685"/>
        <v>1</v>
      </c>
      <c r="R7348">
        <f t="shared" si="686"/>
        <v>2019</v>
      </c>
    </row>
    <row r="7349" spans="1:18" x14ac:dyDescent="0.25">
      <c r="A7349" s="6" t="s">
        <v>8375</v>
      </c>
      <c r="B7349" s="6" t="s">
        <v>668</v>
      </c>
      <c r="C7349" s="6" t="s">
        <v>386</v>
      </c>
      <c r="D7349" s="6" t="s">
        <v>298</v>
      </c>
      <c r="E7349" s="6" t="s">
        <v>706</v>
      </c>
      <c r="F7349" s="10">
        <v>43606</v>
      </c>
      <c r="G7349" s="6">
        <v>3</v>
      </c>
      <c r="H7349" s="11">
        <f>VLOOKUP(B7349,[1]!Product_Data[#Data],4,0)</f>
        <v>181</v>
      </c>
      <c r="I7349" s="11">
        <f>VLOOKUP(B7349,[1]!Product_Data[#Data],3,0)</f>
        <v>130</v>
      </c>
      <c r="J7349" s="11">
        <f t="shared" si="687"/>
        <v>390</v>
      </c>
      <c r="K7349" s="11">
        <f t="shared" si="688"/>
        <v>543</v>
      </c>
      <c r="L7349" s="11">
        <f t="shared" si="689"/>
        <v>153</v>
      </c>
      <c r="M7349" t="str">
        <f>VLOOKUP(C7349,[1]!Location_Data[#Data],2,0)</f>
        <v>Carlsbad</v>
      </c>
      <c r="N7349" t="str">
        <f>VLOOKUP(D7349,[1]!Salespeople_Data[#Data],2,0)</f>
        <v>Kenneth Fields</v>
      </c>
      <c r="O7349" t="str">
        <f>VLOOKUP(E7349,[1]!Customer_Data[#Data],2,0)</f>
        <v>Kenneth Foster</v>
      </c>
      <c r="P7349" s="15">
        <f t="shared" si="684"/>
        <v>3</v>
      </c>
      <c r="Q7349">
        <f t="shared" si="685"/>
        <v>5</v>
      </c>
      <c r="R7349">
        <f t="shared" si="686"/>
        <v>2019</v>
      </c>
    </row>
    <row r="7350" spans="1:18" x14ac:dyDescent="0.25">
      <c r="A7350" s="6" t="s">
        <v>8376</v>
      </c>
      <c r="B7350" s="6" t="s">
        <v>569</v>
      </c>
      <c r="C7350" s="6" t="s">
        <v>70</v>
      </c>
      <c r="D7350" s="6" t="s">
        <v>25</v>
      </c>
      <c r="E7350" s="6" t="s">
        <v>1560</v>
      </c>
      <c r="F7350" s="10">
        <v>43494</v>
      </c>
      <c r="G7350" s="6">
        <v>3</v>
      </c>
      <c r="H7350" s="11">
        <f>VLOOKUP(B7350,[1]!Product_Data[#Data],4,0)</f>
        <v>1178</v>
      </c>
      <c r="I7350" s="11">
        <f>VLOOKUP(B7350,[1]!Product_Data[#Data],3,0)</f>
        <v>683</v>
      </c>
      <c r="J7350" s="11">
        <f t="shared" si="687"/>
        <v>2049</v>
      </c>
      <c r="K7350" s="11">
        <f t="shared" si="688"/>
        <v>3534</v>
      </c>
      <c r="L7350" s="11">
        <f t="shared" si="689"/>
        <v>1485</v>
      </c>
      <c r="M7350" t="str">
        <f>VLOOKUP(C7350,[1]!Location_Data[#Data],2,0)</f>
        <v>Clovis</v>
      </c>
      <c r="N7350" t="str">
        <f>VLOOKUP(D7350,[1]!Salespeople_Data[#Data],2,0)</f>
        <v>Brian Davis</v>
      </c>
      <c r="O7350" t="str">
        <f>VLOOKUP(E7350,[1]!Customer_Data[#Data],2,0)</f>
        <v>Joe Hanson</v>
      </c>
      <c r="P7350" s="15">
        <f t="shared" si="684"/>
        <v>3</v>
      </c>
      <c r="Q7350">
        <f t="shared" si="685"/>
        <v>1</v>
      </c>
      <c r="R7350">
        <f t="shared" si="686"/>
        <v>2019</v>
      </c>
    </row>
    <row r="7351" spans="1:18" x14ac:dyDescent="0.25">
      <c r="A7351" s="6" t="s">
        <v>8377</v>
      </c>
      <c r="B7351" s="6" t="s">
        <v>431</v>
      </c>
      <c r="C7351" s="6" t="s">
        <v>57</v>
      </c>
      <c r="D7351" s="6" t="s">
        <v>146</v>
      </c>
      <c r="E7351" s="6" t="s">
        <v>2288</v>
      </c>
      <c r="F7351" s="10">
        <v>43708</v>
      </c>
      <c r="G7351" s="6">
        <v>1</v>
      </c>
      <c r="H7351" s="11">
        <f>VLOOKUP(B7351,[1]!Product_Data[#Data],4,0)</f>
        <v>290</v>
      </c>
      <c r="I7351" s="11">
        <f>VLOOKUP(B7351,[1]!Product_Data[#Data],3,0)</f>
        <v>200</v>
      </c>
      <c r="J7351" s="11">
        <f t="shared" si="687"/>
        <v>200</v>
      </c>
      <c r="K7351" s="11">
        <f t="shared" si="688"/>
        <v>290</v>
      </c>
      <c r="L7351" s="11">
        <f t="shared" si="689"/>
        <v>90</v>
      </c>
      <c r="M7351" t="str">
        <f>VLOOKUP(C7351,[1]!Location_Data[#Data],2,0)</f>
        <v>Thousand Oaks</v>
      </c>
      <c r="N7351" t="str">
        <f>VLOOKUP(D7351,[1]!Salespeople_Data[#Data],2,0)</f>
        <v>Carl Elliott</v>
      </c>
      <c r="O7351" t="str">
        <f>VLOOKUP(E7351,[1]!Customer_Data[#Data],2,0)</f>
        <v>Antonio Owens</v>
      </c>
      <c r="P7351" s="15">
        <f t="shared" si="684"/>
        <v>7</v>
      </c>
      <c r="Q7351">
        <f t="shared" si="685"/>
        <v>8</v>
      </c>
      <c r="R7351">
        <f t="shared" si="686"/>
        <v>2019</v>
      </c>
    </row>
    <row r="7352" spans="1:18" x14ac:dyDescent="0.25">
      <c r="A7352" s="6" t="s">
        <v>8378</v>
      </c>
      <c r="B7352" s="6" t="s">
        <v>69</v>
      </c>
      <c r="C7352" s="6" t="s">
        <v>229</v>
      </c>
      <c r="D7352" s="6" t="s">
        <v>58</v>
      </c>
      <c r="E7352" s="6" t="s">
        <v>425</v>
      </c>
      <c r="F7352" s="10">
        <v>43763</v>
      </c>
      <c r="G7352" s="6">
        <v>1</v>
      </c>
      <c r="H7352" s="11">
        <f>VLOOKUP(B7352,[1]!Product_Data[#Data],4,0)</f>
        <v>1351</v>
      </c>
      <c r="I7352" s="11">
        <f>VLOOKUP(B7352,[1]!Product_Data[#Data],3,0)</f>
        <v>1108</v>
      </c>
      <c r="J7352" s="11">
        <f t="shared" si="687"/>
        <v>1108</v>
      </c>
      <c r="K7352" s="11">
        <f t="shared" si="688"/>
        <v>1351</v>
      </c>
      <c r="L7352" s="11">
        <f t="shared" si="689"/>
        <v>243</v>
      </c>
      <c r="M7352" t="str">
        <f>VLOOKUP(C7352,[1]!Location_Data[#Data],2,0)</f>
        <v>San Jose</v>
      </c>
      <c r="N7352" t="str">
        <f>VLOOKUP(D7352,[1]!Salespeople_Data[#Data],2,0)</f>
        <v>Christopher Tucker</v>
      </c>
      <c r="O7352" t="str">
        <f>VLOOKUP(E7352,[1]!Customer_Data[#Data],2,0)</f>
        <v>Terry Payne</v>
      </c>
      <c r="P7352" s="15">
        <f t="shared" si="684"/>
        <v>6</v>
      </c>
      <c r="Q7352">
        <f t="shared" si="685"/>
        <v>10</v>
      </c>
      <c r="R7352">
        <f t="shared" si="686"/>
        <v>2019</v>
      </c>
    </row>
    <row r="7353" spans="1:18" x14ac:dyDescent="0.25">
      <c r="A7353" s="6" t="s">
        <v>8379</v>
      </c>
      <c r="B7353" s="6" t="s">
        <v>245</v>
      </c>
      <c r="C7353" s="6" t="s">
        <v>450</v>
      </c>
      <c r="D7353" s="6" t="s">
        <v>239</v>
      </c>
      <c r="E7353" s="6" t="s">
        <v>336</v>
      </c>
      <c r="F7353" s="10">
        <v>43570</v>
      </c>
      <c r="G7353" s="6">
        <v>1</v>
      </c>
      <c r="H7353" s="11">
        <f>VLOOKUP(B7353,[1]!Product_Data[#Data],4,0)</f>
        <v>818</v>
      </c>
      <c r="I7353" s="11">
        <f>VLOOKUP(B7353,[1]!Product_Data[#Data],3,0)</f>
        <v>450</v>
      </c>
      <c r="J7353" s="11">
        <f t="shared" si="687"/>
        <v>450</v>
      </c>
      <c r="K7353" s="11">
        <f t="shared" si="688"/>
        <v>818</v>
      </c>
      <c r="L7353" s="11">
        <f t="shared" si="689"/>
        <v>368</v>
      </c>
      <c r="M7353" t="str">
        <f>VLOOKUP(C7353,[1]!Location_Data[#Data],2,0)</f>
        <v>Simi Valley</v>
      </c>
      <c r="N7353" t="str">
        <f>VLOOKUP(D7353,[1]!Salespeople_Data[#Data],2,0)</f>
        <v>John Reyes</v>
      </c>
      <c r="O7353" t="str">
        <f>VLOOKUP(E7353,[1]!Customer_Data[#Data],2,0)</f>
        <v>Mark Lee</v>
      </c>
      <c r="P7353" s="15">
        <f t="shared" si="684"/>
        <v>2</v>
      </c>
      <c r="Q7353">
        <f t="shared" si="685"/>
        <v>4</v>
      </c>
      <c r="R7353">
        <f t="shared" si="686"/>
        <v>2019</v>
      </c>
    </row>
    <row r="7354" spans="1:18" x14ac:dyDescent="0.25">
      <c r="A7354" s="6" t="s">
        <v>8380</v>
      </c>
      <c r="B7354" s="6" t="s">
        <v>464</v>
      </c>
      <c r="C7354" s="6" t="s">
        <v>149</v>
      </c>
      <c r="D7354" s="6" t="s">
        <v>58</v>
      </c>
      <c r="E7354" s="6" t="s">
        <v>823</v>
      </c>
      <c r="F7354" s="10">
        <v>43555</v>
      </c>
      <c r="G7354" s="6">
        <v>1</v>
      </c>
      <c r="H7354" s="11">
        <f>VLOOKUP(B7354,[1]!Product_Data[#Data],4,0)</f>
        <v>1566</v>
      </c>
      <c r="I7354" s="11">
        <f>VLOOKUP(B7354,[1]!Product_Data[#Data],3,0)</f>
        <v>1190</v>
      </c>
      <c r="J7354" s="11">
        <f t="shared" si="687"/>
        <v>1190</v>
      </c>
      <c r="K7354" s="11">
        <f t="shared" si="688"/>
        <v>1566</v>
      </c>
      <c r="L7354" s="11">
        <f t="shared" si="689"/>
        <v>376</v>
      </c>
      <c r="M7354" t="str">
        <f>VLOOKUP(C7354,[1]!Location_Data[#Data],2,0)</f>
        <v>Antioch</v>
      </c>
      <c r="N7354" t="str">
        <f>VLOOKUP(D7354,[1]!Salespeople_Data[#Data],2,0)</f>
        <v>Christopher Tucker</v>
      </c>
      <c r="O7354" t="str">
        <f>VLOOKUP(E7354,[1]!Customer_Data[#Data],2,0)</f>
        <v>Harold Turner</v>
      </c>
      <c r="P7354" s="15">
        <f t="shared" si="684"/>
        <v>1</v>
      </c>
      <c r="Q7354">
        <f t="shared" si="685"/>
        <v>3</v>
      </c>
      <c r="R7354">
        <f t="shared" si="686"/>
        <v>2019</v>
      </c>
    </row>
    <row r="7355" spans="1:18" x14ac:dyDescent="0.25">
      <c r="A7355" s="6" t="s">
        <v>8381</v>
      </c>
      <c r="B7355" s="6" t="s">
        <v>305</v>
      </c>
      <c r="C7355" s="6" t="s">
        <v>135</v>
      </c>
      <c r="D7355" s="6" t="s">
        <v>10</v>
      </c>
      <c r="E7355" s="6" t="s">
        <v>1301</v>
      </c>
      <c r="F7355" s="10">
        <v>43813</v>
      </c>
      <c r="G7355" s="6">
        <v>1</v>
      </c>
      <c r="H7355" s="11">
        <f>VLOOKUP(B7355,[1]!Product_Data[#Data],4,0)</f>
        <v>504</v>
      </c>
      <c r="I7355" s="11">
        <f>VLOOKUP(B7355,[1]!Product_Data[#Data],3,0)</f>
        <v>408</v>
      </c>
      <c r="J7355" s="11">
        <f t="shared" si="687"/>
        <v>408</v>
      </c>
      <c r="K7355" s="11">
        <f t="shared" si="688"/>
        <v>504</v>
      </c>
      <c r="L7355" s="11">
        <f t="shared" si="689"/>
        <v>96</v>
      </c>
      <c r="M7355" t="str">
        <f>VLOOKUP(C7355,[1]!Location_Data[#Data],2,0)</f>
        <v>Oxnard</v>
      </c>
      <c r="N7355" t="str">
        <f>VLOOKUP(D7355,[1]!Salespeople_Data[#Data],2,0)</f>
        <v>Justin Lynch</v>
      </c>
      <c r="O7355" t="str">
        <f>VLOOKUP(E7355,[1]!Customer_Data[#Data],2,0)</f>
        <v>Eugene Sims</v>
      </c>
      <c r="P7355" s="15">
        <f t="shared" si="684"/>
        <v>7</v>
      </c>
      <c r="Q7355">
        <f t="shared" si="685"/>
        <v>12</v>
      </c>
      <c r="R7355">
        <f t="shared" si="686"/>
        <v>2019</v>
      </c>
    </row>
    <row r="7356" spans="1:18" x14ac:dyDescent="0.25">
      <c r="A7356" s="6" t="s">
        <v>8382</v>
      </c>
      <c r="B7356" s="6" t="s">
        <v>652</v>
      </c>
      <c r="C7356" s="6" t="s">
        <v>66</v>
      </c>
      <c r="D7356" s="6" t="s">
        <v>345</v>
      </c>
      <c r="E7356" s="6" t="s">
        <v>622</v>
      </c>
      <c r="F7356" s="10">
        <v>43636</v>
      </c>
      <c r="G7356" s="6">
        <v>4</v>
      </c>
      <c r="H7356" s="11">
        <f>VLOOKUP(B7356,[1]!Product_Data[#Data],4,0)</f>
        <v>217</v>
      </c>
      <c r="I7356" s="11">
        <f>VLOOKUP(B7356,[1]!Product_Data[#Data],3,0)</f>
        <v>171</v>
      </c>
      <c r="J7356" s="11">
        <f t="shared" si="687"/>
        <v>684</v>
      </c>
      <c r="K7356" s="11">
        <f t="shared" si="688"/>
        <v>868</v>
      </c>
      <c r="L7356" s="11">
        <f t="shared" si="689"/>
        <v>184</v>
      </c>
      <c r="M7356" t="str">
        <f>VLOOKUP(C7356,[1]!Location_Data[#Data],2,0)</f>
        <v>Ontario</v>
      </c>
      <c r="N7356" t="str">
        <f>VLOOKUP(D7356,[1]!Salespeople_Data[#Data],2,0)</f>
        <v>Larry Marshall</v>
      </c>
      <c r="O7356" t="str">
        <f>VLOOKUP(E7356,[1]!Customer_Data[#Data],2,0)</f>
        <v>Patrick Williamson</v>
      </c>
      <c r="P7356" s="15">
        <f t="shared" si="684"/>
        <v>5</v>
      </c>
      <c r="Q7356">
        <f t="shared" si="685"/>
        <v>6</v>
      </c>
      <c r="R7356">
        <f t="shared" si="686"/>
        <v>2019</v>
      </c>
    </row>
    <row r="7357" spans="1:18" x14ac:dyDescent="0.25">
      <c r="A7357" s="6" t="s">
        <v>8383</v>
      </c>
      <c r="B7357" s="6" t="s">
        <v>189</v>
      </c>
      <c r="C7357" s="6" t="s">
        <v>14</v>
      </c>
      <c r="D7357" s="6" t="s">
        <v>116</v>
      </c>
      <c r="E7357" s="6" t="s">
        <v>601</v>
      </c>
      <c r="F7357" s="10">
        <v>43517</v>
      </c>
      <c r="G7357" s="6">
        <v>1</v>
      </c>
      <c r="H7357" s="11">
        <f>VLOOKUP(B7357,[1]!Product_Data[#Data],4,0)</f>
        <v>1783</v>
      </c>
      <c r="I7357" s="11">
        <f>VLOOKUP(B7357,[1]!Product_Data[#Data],3,0)</f>
        <v>1516</v>
      </c>
      <c r="J7357" s="11">
        <f t="shared" si="687"/>
        <v>1516</v>
      </c>
      <c r="K7357" s="11">
        <f t="shared" si="688"/>
        <v>1783</v>
      </c>
      <c r="L7357" s="11">
        <f t="shared" si="689"/>
        <v>267</v>
      </c>
      <c r="M7357" t="str">
        <f>VLOOKUP(C7357,[1]!Location_Data[#Data],2,0)</f>
        <v>Santa Clarita</v>
      </c>
      <c r="N7357" t="str">
        <f>VLOOKUP(D7357,[1]!Salespeople_Data[#Data],2,0)</f>
        <v>Roger Ramos</v>
      </c>
      <c r="O7357" t="str">
        <f>VLOOKUP(E7357,[1]!Customer_Data[#Data],2,0)</f>
        <v>Brandon Dixon</v>
      </c>
      <c r="P7357" s="15">
        <f t="shared" si="684"/>
        <v>5</v>
      </c>
      <c r="Q7357">
        <f t="shared" si="685"/>
        <v>2</v>
      </c>
      <c r="R7357">
        <f t="shared" si="686"/>
        <v>2019</v>
      </c>
    </row>
    <row r="7358" spans="1:18" x14ac:dyDescent="0.25">
      <c r="A7358" s="6" t="s">
        <v>8384</v>
      </c>
      <c r="B7358" s="6" t="s">
        <v>321</v>
      </c>
      <c r="C7358" s="6" t="s">
        <v>316</v>
      </c>
      <c r="D7358" s="6" t="s">
        <v>71</v>
      </c>
      <c r="E7358" s="6" t="s">
        <v>2409</v>
      </c>
      <c r="F7358" s="10">
        <v>43627</v>
      </c>
      <c r="G7358" s="6">
        <v>1</v>
      </c>
      <c r="H7358" s="11">
        <f>VLOOKUP(B7358,[1]!Product_Data[#Data],4,0)</f>
        <v>2391</v>
      </c>
      <c r="I7358" s="11">
        <f>VLOOKUP(B7358,[1]!Product_Data[#Data],3,0)</f>
        <v>1291</v>
      </c>
      <c r="J7358" s="11">
        <f t="shared" si="687"/>
        <v>1291</v>
      </c>
      <c r="K7358" s="11">
        <f t="shared" si="688"/>
        <v>2391</v>
      </c>
      <c r="L7358" s="11">
        <f t="shared" si="689"/>
        <v>1100</v>
      </c>
      <c r="M7358" t="str">
        <f>VLOOKUP(C7358,[1]!Location_Data[#Data],2,0)</f>
        <v>East Los Angeles</v>
      </c>
      <c r="N7358" t="str">
        <f>VLOOKUP(D7358,[1]!Salespeople_Data[#Data],2,0)</f>
        <v>Gary Rodriguez</v>
      </c>
      <c r="O7358" t="str">
        <f>VLOOKUP(E7358,[1]!Customer_Data[#Data],2,0)</f>
        <v>Daniel Carroll</v>
      </c>
      <c r="P7358" s="15">
        <f t="shared" si="684"/>
        <v>3</v>
      </c>
      <c r="Q7358">
        <f t="shared" si="685"/>
        <v>6</v>
      </c>
      <c r="R7358">
        <f t="shared" si="686"/>
        <v>2019</v>
      </c>
    </row>
    <row r="7359" spans="1:18" x14ac:dyDescent="0.25">
      <c r="A7359" s="6" t="s">
        <v>8385</v>
      </c>
      <c r="B7359" s="6" t="s">
        <v>200</v>
      </c>
      <c r="C7359" s="6" t="s">
        <v>392</v>
      </c>
      <c r="D7359" s="6" t="s">
        <v>413</v>
      </c>
      <c r="E7359" s="6" t="s">
        <v>922</v>
      </c>
      <c r="F7359" s="10">
        <v>43584</v>
      </c>
      <c r="G7359" s="6">
        <v>2</v>
      </c>
      <c r="H7359" s="11">
        <f>VLOOKUP(B7359,[1]!Product_Data[#Data],4,0)</f>
        <v>315</v>
      </c>
      <c r="I7359" s="11">
        <f>VLOOKUP(B7359,[1]!Product_Data[#Data],3,0)</f>
        <v>208</v>
      </c>
      <c r="J7359" s="11">
        <f t="shared" si="687"/>
        <v>416</v>
      </c>
      <c r="K7359" s="11">
        <f t="shared" si="688"/>
        <v>630</v>
      </c>
      <c r="L7359" s="11">
        <f t="shared" si="689"/>
        <v>214</v>
      </c>
      <c r="M7359" t="str">
        <f>VLOOKUP(C7359,[1]!Location_Data[#Data],2,0)</f>
        <v>Visalia</v>
      </c>
      <c r="N7359" t="str">
        <f>VLOOKUP(D7359,[1]!Salespeople_Data[#Data],2,0)</f>
        <v>Kenneth Bradley</v>
      </c>
      <c r="O7359" t="str">
        <f>VLOOKUP(E7359,[1]!Customer_Data[#Data],2,0)</f>
        <v>David Mendoza</v>
      </c>
      <c r="P7359" s="15">
        <f t="shared" si="684"/>
        <v>2</v>
      </c>
      <c r="Q7359">
        <f t="shared" si="685"/>
        <v>4</v>
      </c>
      <c r="R7359">
        <f t="shared" si="686"/>
        <v>2019</v>
      </c>
    </row>
    <row r="7360" spans="1:18" x14ac:dyDescent="0.25">
      <c r="A7360" s="6" t="s">
        <v>8386</v>
      </c>
      <c r="B7360" s="6" t="s">
        <v>389</v>
      </c>
      <c r="C7360" s="6" t="s">
        <v>186</v>
      </c>
      <c r="D7360" s="6" t="s">
        <v>101</v>
      </c>
      <c r="E7360" s="6" t="s">
        <v>1010</v>
      </c>
      <c r="F7360" s="10">
        <v>43698</v>
      </c>
      <c r="G7360" s="6">
        <v>4</v>
      </c>
      <c r="H7360" s="11">
        <f>VLOOKUP(B7360,[1]!Product_Data[#Data],4,0)</f>
        <v>1367</v>
      </c>
      <c r="I7360" s="11">
        <f>VLOOKUP(B7360,[1]!Product_Data[#Data],3,0)</f>
        <v>984</v>
      </c>
      <c r="J7360" s="11">
        <f t="shared" si="687"/>
        <v>3936</v>
      </c>
      <c r="K7360" s="11">
        <f t="shared" si="688"/>
        <v>5468</v>
      </c>
      <c r="L7360" s="11">
        <f t="shared" si="689"/>
        <v>1532</v>
      </c>
      <c r="M7360" t="str">
        <f>VLOOKUP(C7360,[1]!Location_Data[#Data],2,0)</f>
        <v>Riverside</v>
      </c>
      <c r="N7360" t="str">
        <f>VLOOKUP(D7360,[1]!Salespeople_Data[#Data],2,0)</f>
        <v>Scott Clark</v>
      </c>
      <c r="O7360" t="str">
        <f>VLOOKUP(E7360,[1]!Customer_Data[#Data],2,0)</f>
        <v>Andrew James</v>
      </c>
      <c r="P7360" s="15">
        <f t="shared" si="684"/>
        <v>4</v>
      </c>
      <c r="Q7360">
        <f t="shared" si="685"/>
        <v>8</v>
      </c>
      <c r="R7360">
        <f t="shared" si="686"/>
        <v>2019</v>
      </c>
    </row>
    <row r="7361" spans="1:18" x14ac:dyDescent="0.25">
      <c r="A7361" s="6" t="s">
        <v>8387</v>
      </c>
      <c r="B7361" s="6" t="s">
        <v>168</v>
      </c>
      <c r="C7361" s="6" t="s">
        <v>29</v>
      </c>
      <c r="D7361" s="6" t="s">
        <v>250</v>
      </c>
      <c r="E7361" s="6" t="s">
        <v>1058</v>
      </c>
      <c r="F7361" s="10">
        <v>43781</v>
      </c>
      <c r="G7361" s="6">
        <v>3</v>
      </c>
      <c r="H7361" s="11">
        <f>VLOOKUP(B7361,[1]!Product_Data[#Data],4,0)</f>
        <v>112</v>
      </c>
      <c r="I7361" s="11">
        <f>VLOOKUP(B7361,[1]!Product_Data[#Data],3,0)</f>
        <v>90</v>
      </c>
      <c r="J7361" s="11">
        <f t="shared" si="687"/>
        <v>270</v>
      </c>
      <c r="K7361" s="11">
        <f t="shared" si="688"/>
        <v>336</v>
      </c>
      <c r="L7361" s="11">
        <f t="shared" si="689"/>
        <v>66</v>
      </c>
      <c r="M7361" t="str">
        <f>VLOOKUP(C7361,[1]!Location_Data[#Data],2,0)</f>
        <v>Santa Ana</v>
      </c>
      <c r="N7361" t="str">
        <f>VLOOKUP(D7361,[1]!Salespeople_Data[#Data],2,0)</f>
        <v>Martin Carr</v>
      </c>
      <c r="O7361" t="str">
        <f>VLOOKUP(E7361,[1]!Customer_Data[#Data],2,0)</f>
        <v>Craig Mills</v>
      </c>
      <c r="P7361" s="15">
        <f t="shared" si="684"/>
        <v>3</v>
      </c>
      <c r="Q7361">
        <f t="shared" si="685"/>
        <v>11</v>
      </c>
      <c r="R7361">
        <f t="shared" si="686"/>
        <v>2019</v>
      </c>
    </row>
    <row r="7362" spans="1:18" x14ac:dyDescent="0.25">
      <c r="A7362" s="6" t="s">
        <v>8388</v>
      </c>
      <c r="B7362" s="6" t="s">
        <v>311</v>
      </c>
      <c r="C7362" s="6" t="s">
        <v>436</v>
      </c>
      <c r="D7362" s="6" t="s">
        <v>356</v>
      </c>
      <c r="E7362" s="6" t="s">
        <v>1483</v>
      </c>
      <c r="F7362" s="10">
        <v>43640</v>
      </c>
      <c r="G7362" s="6">
        <v>3</v>
      </c>
      <c r="H7362" s="11">
        <f>VLOOKUP(B7362,[1]!Product_Data[#Data],4,0)</f>
        <v>1743</v>
      </c>
      <c r="I7362" s="11">
        <f>VLOOKUP(B7362,[1]!Product_Data[#Data],3,0)</f>
        <v>872</v>
      </c>
      <c r="J7362" s="11">
        <f t="shared" si="687"/>
        <v>2616</v>
      </c>
      <c r="K7362" s="11">
        <f t="shared" si="688"/>
        <v>5229</v>
      </c>
      <c r="L7362" s="11">
        <f t="shared" si="689"/>
        <v>2613</v>
      </c>
      <c r="M7362" t="str">
        <f>VLOOKUP(C7362,[1]!Location_Data[#Data],2,0)</f>
        <v>Jurupa Valley</v>
      </c>
      <c r="N7362" t="str">
        <f>VLOOKUP(D7362,[1]!Salespeople_Data[#Data],2,0)</f>
        <v>Jimmy Young</v>
      </c>
      <c r="O7362" t="str">
        <f>VLOOKUP(E7362,[1]!Customer_Data[#Data],2,0)</f>
        <v>Albert Rice</v>
      </c>
      <c r="P7362" s="15">
        <f t="shared" ref="P7362:P7425" si="690">WEEKDAY(F7362)</f>
        <v>2</v>
      </c>
      <c r="Q7362">
        <f t="shared" ref="Q7362:Q7425" si="691">MONTH(F7362)</f>
        <v>6</v>
      </c>
      <c r="R7362">
        <f t="shared" ref="R7362:R7425" si="692">YEAR(F7362)</f>
        <v>2019</v>
      </c>
    </row>
    <row r="7363" spans="1:18" x14ac:dyDescent="0.25">
      <c r="A7363" s="6" t="s">
        <v>8389</v>
      </c>
      <c r="B7363" s="6" t="s">
        <v>238</v>
      </c>
      <c r="C7363" s="6" t="s">
        <v>14</v>
      </c>
      <c r="D7363" s="6" t="s">
        <v>136</v>
      </c>
      <c r="E7363" s="6" t="s">
        <v>258</v>
      </c>
      <c r="F7363" s="10">
        <v>43718</v>
      </c>
      <c r="G7363" s="6">
        <v>2</v>
      </c>
      <c r="H7363" s="11">
        <f>VLOOKUP(B7363,[1]!Product_Data[#Data],4,0)</f>
        <v>871</v>
      </c>
      <c r="I7363" s="11">
        <f>VLOOKUP(B7363,[1]!Product_Data[#Data],3,0)</f>
        <v>540</v>
      </c>
      <c r="J7363" s="11">
        <f t="shared" ref="J7363:J7426" si="693">PRODUCT(I7363,G7363)</f>
        <v>1080</v>
      </c>
      <c r="K7363" s="11">
        <f t="shared" ref="K7363:K7426" si="694">PRODUCT(H7363,G7363)</f>
        <v>1742</v>
      </c>
      <c r="L7363" s="11">
        <f t="shared" ref="L7363:L7426" si="695">K7363-J7363</f>
        <v>662</v>
      </c>
      <c r="M7363" t="str">
        <f>VLOOKUP(C7363,[1]!Location_Data[#Data],2,0)</f>
        <v>Santa Clarita</v>
      </c>
      <c r="N7363" t="str">
        <f>VLOOKUP(D7363,[1]!Salespeople_Data[#Data],2,0)</f>
        <v>Clarence Fox</v>
      </c>
      <c r="O7363" t="str">
        <f>VLOOKUP(E7363,[1]!Customer_Data[#Data],2,0)</f>
        <v>Antonio Morris</v>
      </c>
      <c r="P7363" s="15">
        <f t="shared" si="690"/>
        <v>3</v>
      </c>
      <c r="Q7363">
        <f t="shared" si="691"/>
        <v>9</v>
      </c>
      <c r="R7363">
        <f t="shared" si="692"/>
        <v>2019</v>
      </c>
    </row>
    <row r="7364" spans="1:18" x14ac:dyDescent="0.25">
      <c r="A7364" s="6" t="s">
        <v>8390</v>
      </c>
      <c r="B7364" s="6" t="s">
        <v>232</v>
      </c>
      <c r="C7364" s="6" t="s">
        <v>249</v>
      </c>
      <c r="D7364" s="6" t="s">
        <v>225</v>
      </c>
      <c r="E7364" s="6" t="s">
        <v>1240</v>
      </c>
      <c r="F7364" s="10">
        <v>43654</v>
      </c>
      <c r="G7364" s="6">
        <v>3</v>
      </c>
      <c r="H7364" s="11">
        <f>VLOOKUP(B7364,[1]!Product_Data[#Data],4,0)</f>
        <v>1119</v>
      </c>
      <c r="I7364" s="11">
        <f>VLOOKUP(B7364,[1]!Product_Data[#Data],3,0)</f>
        <v>683</v>
      </c>
      <c r="J7364" s="11">
        <f t="shared" si="693"/>
        <v>2049</v>
      </c>
      <c r="K7364" s="11">
        <f t="shared" si="694"/>
        <v>3357</v>
      </c>
      <c r="L7364" s="11">
        <f t="shared" si="695"/>
        <v>1308</v>
      </c>
      <c r="M7364" t="str">
        <f>VLOOKUP(C7364,[1]!Location_Data[#Data],2,0)</f>
        <v>Roseville</v>
      </c>
      <c r="N7364" t="str">
        <f>VLOOKUP(D7364,[1]!Salespeople_Data[#Data],2,0)</f>
        <v>Andrew Bowman</v>
      </c>
      <c r="O7364" t="str">
        <f>VLOOKUP(E7364,[1]!Customer_Data[#Data],2,0)</f>
        <v>Richard Carr</v>
      </c>
      <c r="P7364" s="15">
        <f t="shared" si="690"/>
        <v>2</v>
      </c>
      <c r="Q7364">
        <f t="shared" si="691"/>
        <v>7</v>
      </c>
      <c r="R7364">
        <f t="shared" si="692"/>
        <v>2019</v>
      </c>
    </row>
    <row r="7365" spans="1:18" x14ac:dyDescent="0.25">
      <c r="A7365" s="6" t="s">
        <v>8391</v>
      </c>
      <c r="B7365" s="6" t="s">
        <v>703</v>
      </c>
      <c r="C7365" s="6" t="s">
        <v>9</v>
      </c>
      <c r="D7365" s="6" t="s">
        <v>136</v>
      </c>
      <c r="E7365" s="6" t="s">
        <v>67</v>
      </c>
      <c r="F7365" s="10">
        <v>43638</v>
      </c>
      <c r="G7365" s="6">
        <v>1</v>
      </c>
      <c r="H7365" s="11">
        <f>VLOOKUP(B7365,[1]!Product_Data[#Data],4,0)</f>
        <v>530</v>
      </c>
      <c r="I7365" s="11">
        <f>VLOOKUP(B7365,[1]!Product_Data[#Data],3,0)</f>
        <v>435</v>
      </c>
      <c r="J7365" s="11">
        <f t="shared" si="693"/>
        <v>435</v>
      </c>
      <c r="K7365" s="11">
        <f t="shared" si="694"/>
        <v>530</v>
      </c>
      <c r="L7365" s="11">
        <f t="shared" si="695"/>
        <v>95</v>
      </c>
      <c r="M7365" t="str">
        <f>VLOOKUP(C7365,[1]!Location_Data[#Data],2,0)</f>
        <v>San Mateo</v>
      </c>
      <c r="N7365" t="str">
        <f>VLOOKUP(D7365,[1]!Salespeople_Data[#Data],2,0)</f>
        <v>Clarence Fox</v>
      </c>
      <c r="O7365" t="str">
        <f>VLOOKUP(E7365,[1]!Customer_Data[#Data],2,0)</f>
        <v>William James</v>
      </c>
      <c r="P7365" s="15">
        <f t="shared" si="690"/>
        <v>7</v>
      </c>
      <c r="Q7365">
        <f t="shared" si="691"/>
        <v>6</v>
      </c>
      <c r="R7365">
        <f t="shared" si="692"/>
        <v>2019</v>
      </c>
    </row>
    <row r="7366" spans="1:18" x14ac:dyDescent="0.25">
      <c r="A7366" s="6" t="s">
        <v>8392</v>
      </c>
      <c r="B7366" s="6" t="s">
        <v>330</v>
      </c>
      <c r="C7366" s="6" t="s">
        <v>100</v>
      </c>
      <c r="D7366" s="6" t="s">
        <v>126</v>
      </c>
      <c r="E7366" s="6" t="s">
        <v>608</v>
      </c>
      <c r="F7366" s="10">
        <v>43791</v>
      </c>
      <c r="G7366" s="6">
        <v>1</v>
      </c>
      <c r="H7366" s="11">
        <f>VLOOKUP(B7366,[1]!Product_Data[#Data],4,0)</f>
        <v>1635</v>
      </c>
      <c r="I7366" s="11">
        <f>VLOOKUP(B7366,[1]!Product_Data[#Data],3,0)</f>
        <v>1046</v>
      </c>
      <c r="J7366" s="11">
        <f t="shared" si="693"/>
        <v>1046</v>
      </c>
      <c r="K7366" s="11">
        <f t="shared" si="694"/>
        <v>1635</v>
      </c>
      <c r="L7366" s="11">
        <f t="shared" si="695"/>
        <v>589</v>
      </c>
      <c r="M7366" t="str">
        <f>VLOOKUP(C7366,[1]!Location_Data[#Data],2,0)</f>
        <v>Victorville</v>
      </c>
      <c r="N7366" t="str">
        <f>VLOOKUP(D7366,[1]!Salespeople_Data[#Data],2,0)</f>
        <v>Larry Castillo</v>
      </c>
      <c r="O7366" t="str">
        <f>VLOOKUP(E7366,[1]!Customer_Data[#Data],2,0)</f>
        <v>Aaron Mills</v>
      </c>
      <c r="P7366" s="15">
        <f t="shared" si="690"/>
        <v>6</v>
      </c>
      <c r="Q7366">
        <f t="shared" si="691"/>
        <v>11</v>
      </c>
      <c r="R7366">
        <f t="shared" si="692"/>
        <v>2019</v>
      </c>
    </row>
    <row r="7367" spans="1:18" x14ac:dyDescent="0.25">
      <c r="A7367" s="6" t="s">
        <v>8393</v>
      </c>
      <c r="B7367" s="6" t="s">
        <v>114</v>
      </c>
      <c r="C7367" s="6" t="s">
        <v>322</v>
      </c>
      <c r="D7367" s="6" t="s">
        <v>53</v>
      </c>
      <c r="E7367" s="6" t="s">
        <v>1154</v>
      </c>
      <c r="F7367" s="10">
        <v>43698</v>
      </c>
      <c r="G7367" s="6">
        <v>1</v>
      </c>
      <c r="H7367" s="11">
        <f>VLOOKUP(B7367,[1]!Product_Data[#Data],4,0)</f>
        <v>545</v>
      </c>
      <c r="I7367" s="11">
        <f>VLOOKUP(B7367,[1]!Product_Data[#Data],3,0)</f>
        <v>425</v>
      </c>
      <c r="J7367" s="11">
        <f t="shared" si="693"/>
        <v>425</v>
      </c>
      <c r="K7367" s="11">
        <f t="shared" si="694"/>
        <v>545</v>
      </c>
      <c r="L7367" s="11">
        <f t="shared" si="695"/>
        <v>120</v>
      </c>
      <c r="M7367" t="str">
        <f>VLOOKUP(C7367,[1]!Location_Data[#Data],2,0)</f>
        <v>Rancho Cucamonga</v>
      </c>
      <c r="N7367" t="str">
        <f>VLOOKUP(D7367,[1]!Salespeople_Data[#Data],2,0)</f>
        <v>Scott Mason</v>
      </c>
      <c r="O7367" t="str">
        <f>VLOOKUP(E7367,[1]!Customer_Data[#Data],2,0)</f>
        <v>Johnny Butler</v>
      </c>
      <c r="P7367" s="15">
        <f t="shared" si="690"/>
        <v>4</v>
      </c>
      <c r="Q7367">
        <f t="shared" si="691"/>
        <v>8</v>
      </c>
      <c r="R7367">
        <f t="shared" si="692"/>
        <v>2019</v>
      </c>
    </row>
    <row r="7368" spans="1:18" x14ac:dyDescent="0.25">
      <c r="A7368" s="6" t="s">
        <v>8394</v>
      </c>
      <c r="B7368" s="6" t="s">
        <v>47</v>
      </c>
      <c r="C7368" s="6" t="s">
        <v>39</v>
      </c>
      <c r="D7368" s="6" t="s">
        <v>75</v>
      </c>
      <c r="E7368" s="6" t="s">
        <v>825</v>
      </c>
      <c r="F7368" s="10">
        <v>43541</v>
      </c>
      <c r="G7368" s="6">
        <v>1</v>
      </c>
      <c r="H7368" s="11">
        <f>VLOOKUP(B7368,[1]!Product_Data[#Data],4,0)</f>
        <v>1812</v>
      </c>
      <c r="I7368" s="11">
        <f>VLOOKUP(B7368,[1]!Product_Data[#Data],3,0)</f>
        <v>1305</v>
      </c>
      <c r="J7368" s="11">
        <f t="shared" si="693"/>
        <v>1305</v>
      </c>
      <c r="K7368" s="11">
        <f t="shared" si="694"/>
        <v>1812</v>
      </c>
      <c r="L7368" s="11">
        <f t="shared" si="695"/>
        <v>507</v>
      </c>
      <c r="M7368" t="str">
        <f>VLOOKUP(C7368,[1]!Location_Data[#Data],2,0)</f>
        <v>Oceanside</v>
      </c>
      <c r="N7368" t="str">
        <f>VLOOKUP(D7368,[1]!Salespeople_Data[#Data],2,0)</f>
        <v>Roger Robertson</v>
      </c>
      <c r="O7368" t="str">
        <f>VLOOKUP(E7368,[1]!Customer_Data[#Data],2,0)</f>
        <v>Arthur Welch</v>
      </c>
      <c r="P7368" s="15">
        <f t="shared" si="690"/>
        <v>1</v>
      </c>
      <c r="Q7368">
        <f t="shared" si="691"/>
        <v>3</v>
      </c>
      <c r="R7368">
        <f t="shared" si="692"/>
        <v>2019</v>
      </c>
    </row>
    <row r="7369" spans="1:18" x14ac:dyDescent="0.25">
      <c r="A7369" s="6" t="s">
        <v>8395</v>
      </c>
      <c r="B7369" s="6" t="s">
        <v>348</v>
      </c>
      <c r="C7369" s="6" t="s">
        <v>44</v>
      </c>
      <c r="D7369" s="6" t="s">
        <v>165</v>
      </c>
      <c r="E7369" s="6" t="s">
        <v>786</v>
      </c>
      <c r="F7369" s="10">
        <v>43760</v>
      </c>
      <c r="G7369" s="6">
        <v>2</v>
      </c>
      <c r="H7369" s="11">
        <f>VLOOKUP(B7369,[1]!Product_Data[#Data],4,0)</f>
        <v>603</v>
      </c>
      <c r="I7369" s="11">
        <f>VLOOKUP(B7369,[1]!Product_Data[#Data],3,0)</f>
        <v>416</v>
      </c>
      <c r="J7369" s="11">
        <f t="shared" si="693"/>
        <v>832</v>
      </c>
      <c r="K7369" s="11">
        <f t="shared" si="694"/>
        <v>1206</v>
      </c>
      <c r="L7369" s="11">
        <f t="shared" si="695"/>
        <v>374</v>
      </c>
      <c r="M7369" t="str">
        <f>VLOOKUP(C7369,[1]!Location_Data[#Data],2,0)</f>
        <v>Moreno Valley</v>
      </c>
      <c r="N7369" t="str">
        <f>VLOOKUP(D7369,[1]!Salespeople_Data[#Data],2,0)</f>
        <v>Joe Sims</v>
      </c>
      <c r="O7369" t="str">
        <f>VLOOKUP(E7369,[1]!Customer_Data[#Data],2,0)</f>
        <v>Christopher Arnold</v>
      </c>
      <c r="P7369" s="15">
        <f t="shared" si="690"/>
        <v>3</v>
      </c>
      <c r="Q7369">
        <f t="shared" si="691"/>
        <v>10</v>
      </c>
      <c r="R7369">
        <f t="shared" si="692"/>
        <v>2019</v>
      </c>
    </row>
    <row r="7370" spans="1:18" x14ac:dyDescent="0.25">
      <c r="A7370" s="6" t="s">
        <v>8396</v>
      </c>
      <c r="B7370" s="6" t="s">
        <v>603</v>
      </c>
      <c r="C7370" s="6" t="s">
        <v>596</v>
      </c>
      <c r="D7370" s="6" t="s">
        <v>71</v>
      </c>
      <c r="E7370" s="6" t="s">
        <v>1058</v>
      </c>
      <c r="F7370" s="10">
        <v>43796</v>
      </c>
      <c r="G7370" s="6">
        <v>4</v>
      </c>
      <c r="H7370" s="11">
        <f>VLOOKUP(B7370,[1]!Product_Data[#Data],4,0)</f>
        <v>2495</v>
      </c>
      <c r="I7370" s="11">
        <f>VLOOKUP(B7370,[1]!Product_Data[#Data],3,0)</f>
        <v>1896</v>
      </c>
      <c r="J7370" s="11">
        <f t="shared" si="693"/>
        <v>7584</v>
      </c>
      <c r="K7370" s="11">
        <f t="shared" si="694"/>
        <v>9980</v>
      </c>
      <c r="L7370" s="11">
        <f t="shared" si="695"/>
        <v>2396</v>
      </c>
      <c r="M7370" t="str">
        <f>VLOOKUP(C7370,[1]!Location_Data[#Data],2,0)</f>
        <v>Fremont</v>
      </c>
      <c r="N7370" t="str">
        <f>VLOOKUP(D7370,[1]!Salespeople_Data[#Data],2,0)</f>
        <v>Gary Rodriguez</v>
      </c>
      <c r="O7370" t="str">
        <f>VLOOKUP(E7370,[1]!Customer_Data[#Data],2,0)</f>
        <v>Craig Mills</v>
      </c>
      <c r="P7370" s="15">
        <f t="shared" si="690"/>
        <v>4</v>
      </c>
      <c r="Q7370">
        <f t="shared" si="691"/>
        <v>11</v>
      </c>
      <c r="R7370">
        <f t="shared" si="692"/>
        <v>2019</v>
      </c>
    </row>
    <row r="7371" spans="1:18" x14ac:dyDescent="0.25">
      <c r="A7371" s="6" t="s">
        <v>8397</v>
      </c>
      <c r="B7371" s="6" t="s">
        <v>600</v>
      </c>
      <c r="C7371" s="6" t="s">
        <v>450</v>
      </c>
      <c r="D7371" s="6" t="s">
        <v>116</v>
      </c>
      <c r="E7371" s="6" t="s">
        <v>1613</v>
      </c>
      <c r="F7371" s="10">
        <v>43481</v>
      </c>
      <c r="G7371" s="6">
        <v>1</v>
      </c>
      <c r="H7371" s="11">
        <f>VLOOKUP(B7371,[1]!Product_Data[#Data],4,0)</f>
        <v>368</v>
      </c>
      <c r="I7371" s="11">
        <f>VLOOKUP(B7371,[1]!Product_Data[#Data],3,0)</f>
        <v>269</v>
      </c>
      <c r="J7371" s="11">
        <f t="shared" si="693"/>
        <v>269</v>
      </c>
      <c r="K7371" s="11">
        <f t="shared" si="694"/>
        <v>368</v>
      </c>
      <c r="L7371" s="11">
        <f t="shared" si="695"/>
        <v>99</v>
      </c>
      <c r="M7371" t="str">
        <f>VLOOKUP(C7371,[1]!Location_Data[#Data],2,0)</f>
        <v>Simi Valley</v>
      </c>
      <c r="N7371" t="str">
        <f>VLOOKUP(D7371,[1]!Salespeople_Data[#Data],2,0)</f>
        <v>Roger Ramos</v>
      </c>
      <c r="O7371" t="str">
        <f>VLOOKUP(E7371,[1]!Customer_Data[#Data],2,0)</f>
        <v>Raymond Fields</v>
      </c>
      <c r="P7371" s="15">
        <f t="shared" si="690"/>
        <v>4</v>
      </c>
      <c r="Q7371">
        <f t="shared" si="691"/>
        <v>1</v>
      </c>
      <c r="R7371">
        <f t="shared" si="692"/>
        <v>2019</v>
      </c>
    </row>
    <row r="7372" spans="1:18" x14ac:dyDescent="0.25">
      <c r="A7372" s="6" t="s">
        <v>8398</v>
      </c>
      <c r="B7372" s="6" t="s">
        <v>560</v>
      </c>
      <c r="C7372" s="6" t="s">
        <v>44</v>
      </c>
      <c r="D7372" s="6" t="s">
        <v>35</v>
      </c>
      <c r="E7372" s="6" t="s">
        <v>2212</v>
      </c>
      <c r="F7372" s="10">
        <v>43601</v>
      </c>
      <c r="G7372" s="6">
        <v>1</v>
      </c>
      <c r="H7372" s="11">
        <f>VLOOKUP(B7372,[1]!Product_Data[#Data],4,0)</f>
        <v>1809</v>
      </c>
      <c r="I7372" s="11">
        <f>VLOOKUP(B7372,[1]!Product_Data[#Data],3,0)</f>
        <v>1067</v>
      </c>
      <c r="J7372" s="11">
        <f t="shared" si="693"/>
        <v>1067</v>
      </c>
      <c r="K7372" s="11">
        <f t="shared" si="694"/>
        <v>1809</v>
      </c>
      <c r="L7372" s="11">
        <f t="shared" si="695"/>
        <v>742</v>
      </c>
      <c r="M7372" t="str">
        <f>VLOOKUP(C7372,[1]!Location_Data[#Data],2,0)</f>
        <v>Moreno Valley</v>
      </c>
      <c r="N7372" t="str">
        <f>VLOOKUP(D7372,[1]!Salespeople_Data[#Data],2,0)</f>
        <v>Charles Harper</v>
      </c>
      <c r="O7372" t="str">
        <f>VLOOKUP(E7372,[1]!Customer_Data[#Data],2,0)</f>
        <v>Justin Rodriguez</v>
      </c>
      <c r="P7372" s="15">
        <f t="shared" si="690"/>
        <v>5</v>
      </c>
      <c r="Q7372">
        <f t="shared" si="691"/>
        <v>5</v>
      </c>
      <c r="R7372">
        <f t="shared" si="692"/>
        <v>2019</v>
      </c>
    </row>
    <row r="7373" spans="1:18" x14ac:dyDescent="0.25">
      <c r="A7373" s="6" t="s">
        <v>8399</v>
      </c>
      <c r="B7373" s="6" t="s">
        <v>271</v>
      </c>
      <c r="C7373" s="6" t="s">
        <v>74</v>
      </c>
      <c r="D7373" s="6" t="s">
        <v>58</v>
      </c>
      <c r="E7373" s="6" t="s">
        <v>171</v>
      </c>
      <c r="F7373" s="10">
        <v>43618</v>
      </c>
      <c r="G7373" s="6">
        <v>1</v>
      </c>
      <c r="H7373" s="11">
        <f>VLOOKUP(B7373,[1]!Product_Data[#Data],4,0)</f>
        <v>1587</v>
      </c>
      <c r="I7373" s="11">
        <f>VLOOKUP(B7373,[1]!Product_Data[#Data],3,0)</f>
        <v>1301</v>
      </c>
      <c r="J7373" s="11">
        <f t="shared" si="693"/>
        <v>1301</v>
      </c>
      <c r="K7373" s="11">
        <f t="shared" si="694"/>
        <v>1587</v>
      </c>
      <c r="L7373" s="11">
        <f t="shared" si="695"/>
        <v>286</v>
      </c>
      <c r="M7373" t="str">
        <f>VLOOKUP(C7373,[1]!Location_Data[#Data],2,0)</f>
        <v>West Covina</v>
      </c>
      <c r="N7373" t="str">
        <f>VLOOKUP(D7373,[1]!Salespeople_Data[#Data],2,0)</f>
        <v>Christopher Tucker</v>
      </c>
      <c r="O7373" t="str">
        <f>VLOOKUP(E7373,[1]!Customer_Data[#Data],2,0)</f>
        <v>Eugene Weaver</v>
      </c>
      <c r="P7373" s="15">
        <f t="shared" si="690"/>
        <v>1</v>
      </c>
      <c r="Q7373">
        <f t="shared" si="691"/>
        <v>6</v>
      </c>
      <c r="R7373">
        <f t="shared" si="692"/>
        <v>2019</v>
      </c>
    </row>
    <row r="7374" spans="1:18" x14ac:dyDescent="0.25">
      <c r="A7374" s="6" t="s">
        <v>8400</v>
      </c>
      <c r="B7374" s="6" t="s">
        <v>348</v>
      </c>
      <c r="C7374" s="6" t="s">
        <v>643</v>
      </c>
      <c r="D7374" s="6" t="s">
        <v>53</v>
      </c>
      <c r="E7374" s="6" t="s">
        <v>1790</v>
      </c>
      <c r="F7374" s="10">
        <v>43468</v>
      </c>
      <c r="G7374" s="6">
        <v>4</v>
      </c>
      <c r="H7374" s="11">
        <f>VLOOKUP(B7374,[1]!Product_Data[#Data],4,0)</f>
        <v>603</v>
      </c>
      <c r="I7374" s="11">
        <f>VLOOKUP(B7374,[1]!Product_Data[#Data],3,0)</f>
        <v>416</v>
      </c>
      <c r="J7374" s="11">
        <f t="shared" si="693"/>
        <v>1664</v>
      </c>
      <c r="K7374" s="11">
        <f t="shared" si="694"/>
        <v>2412</v>
      </c>
      <c r="L7374" s="11">
        <f t="shared" si="695"/>
        <v>748</v>
      </c>
      <c r="M7374" t="str">
        <f>VLOOKUP(C7374,[1]!Location_Data[#Data],2,0)</f>
        <v>Hayward</v>
      </c>
      <c r="N7374" t="str">
        <f>VLOOKUP(D7374,[1]!Salespeople_Data[#Data],2,0)</f>
        <v>Scott Mason</v>
      </c>
      <c r="O7374" t="str">
        <f>VLOOKUP(E7374,[1]!Customer_Data[#Data],2,0)</f>
        <v>Alan Parker</v>
      </c>
      <c r="P7374" s="15">
        <f t="shared" si="690"/>
        <v>5</v>
      </c>
      <c r="Q7374">
        <f t="shared" si="691"/>
        <v>1</v>
      </c>
      <c r="R7374">
        <f t="shared" si="692"/>
        <v>2019</v>
      </c>
    </row>
    <row r="7375" spans="1:18" x14ac:dyDescent="0.25">
      <c r="A7375" s="6" t="s">
        <v>8401</v>
      </c>
      <c r="B7375" s="6" t="s">
        <v>164</v>
      </c>
      <c r="C7375" s="6" t="s">
        <v>156</v>
      </c>
      <c r="D7375" s="6" t="s">
        <v>30</v>
      </c>
      <c r="E7375" s="6" t="s">
        <v>303</v>
      </c>
      <c r="F7375" s="10">
        <v>43823</v>
      </c>
      <c r="G7375" s="6">
        <v>1</v>
      </c>
      <c r="H7375" s="11">
        <f>VLOOKUP(B7375,[1]!Product_Data[#Data],4,0)</f>
        <v>637</v>
      </c>
      <c r="I7375" s="11">
        <f>VLOOKUP(B7375,[1]!Product_Data[#Data],3,0)</f>
        <v>389</v>
      </c>
      <c r="J7375" s="11">
        <f t="shared" si="693"/>
        <v>389</v>
      </c>
      <c r="K7375" s="11">
        <f t="shared" si="694"/>
        <v>637</v>
      </c>
      <c r="L7375" s="11">
        <f t="shared" si="695"/>
        <v>248</v>
      </c>
      <c r="M7375" t="str">
        <f>VLOOKUP(C7375,[1]!Location_Data[#Data],2,0)</f>
        <v>Sacramento</v>
      </c>
      <c r="N7375" t="str">
        <f>VLOOKUP(D7375,[1]!Salespeople_Data[#Data],2,0)</f>
        <v>Carl Hall</v>
      </c>
      <c r="O7375" t="str">
        <f>VLOOKUP(E7375,[1]!Customer_Data[#Data],2,0)</f>
        <v>Johnny Hawkins</v>
      </c>
      <c r="P7375" s="15">
        <f t="shared" si="690"/>
        <v>3</v>
      </c>
      <c r="Q7375">
        <f t="shared" si="691"/>
        <v>12</v>
      </c>
      <c r="R7375">
        <f t="shared" si="692"/>
        <v>2019</v>
      </c>
    </row>
    <row r="7376" spans="1:18" x14ac:dyDescent="0.25">
      <c r="A7376" s="6" t="s">
        <v>8402</v>
      </c>
      <c r="B7376" s="6" t="s">
        <v>252</v>
      </c>
      <c r="C7376" s="6" t="s">
        <v>436</v>
      </c>
      <c r="D7376" s="6" t="s">
        <v>413</v>
      </c>
      <c r="E7376" s="6" t="s">
        <v>2212</v>
      </c>
      <c r="F7376" s="10">
        <v>43774</v>
      </c>
      <c r="G7376" s="6">
        <v>1</v>
      </c>
      <c r="H7376" s="11">
        <f>VLOOKUP(B7376,[1]!Product_Data[#Data],4,0)</f>
        <v>1899</v>
      </c>
      <c r="I7376" s="11">
        <f>VLOOKUP(B7376,[1]!Product_Data[#Data],3,0)</f>
        <v>1044</v>
      </c>
      <c r="J7376" s="11">
        <f t="shared" si="693"/>
        <v>1044</v>
      </c>
      <c r="K7376" s="11">
        <f t="shared" si="694"/>
        <v>1899</v>
      </c>
      <c r="L7376" s="11">
        <f t="shared" si="695"/>
        <v>855</v>
      </c>
      <c r="M7376" t="str">
        <f>VLOOKUP(C7376,[1]!Location_Data[#Data],2,0)</f>
        <v>Jurupa Valley</v>
      </c>
      <c r="N7376" t="str">
        <f>VLOOKUP(D7376,[1]!Salespeople_Data[#Data],2,0)</f>
        <v>Kenneth Bradley</v>
      </c>
      <c r="O7376" t="str">
        <f>VLOOKUP(E7376,[1]!Customer_Data[#Data],2,0)</f>
        <v>Justin Rodriguez</v>
      </c>
      <c r="P7376" s="15">
        <f t="shared" si="690"/>
        <v>3</v>
      </c>
      <c r="Q7376">
        <f t="shared" si="691"/>
        <v>11</v>
      </c>
      <c r="R7376">
        <f t="shared" si="692"/>
        <v>2019</v>
      </c>
    </row>
    <row r="7377" spans="1:18" x14ac:dyDescent="0.25">
      <c r="A7377" s="6" t="s">
        <v>8403</v>
      </c>
      <c r="B7377" s="6" t="s">
        <v>361</v>
      </c>
      <c r="C7377" s="6" t="s">
        <v>110</v>
      </c>
      <c r="D7377" s="6" t="s">
        <v>146</v>
      </c>
      <c r="E7377" s="6" t="s">
        <v>277</v>
      </c>
      <c r="F7377" s="10">
        <v>43566</v>
      </c>
      <c r="G7377" s="6">
        <v>3</v>
      </c>
      <c r="H7377" s="11">
        <f>VLOOKUP(B7377,[1]!Product_Data[#Data],4,0)</f>
        <v>1338</v>
      </c>
      <c r="I7377" s="11">
        <f>VLOOKUP(B7377,[1]!Product_Data[#Data],3,0)</f>
        <v>682</v>
      </c>
      <c r="J7377" s="11">
        <f t="shared" si="693"/>
        <v>2046</v>
      </c>
      <c r="K7377" s="11">
        <f t="shared" si="694"/>
        <v>4014</v>
      </c>
      <c r="L7377" s="11">
        <f t="shared" si="695"/>
        <v>1968</v>
      </c>
      <c r="M7377" t="str">
        <f>VLOOKUP(C7377,[1]!Location_Data[#Data],2,0)</f>
        <v>Richmond</v>
      </c>
      <c r="N7377" t="str">
        <f>VLOOKUP(D7377,[1]!Salespeople_Data[#Data],2,0)</f>
        <v>Carl Elliott</v>
      </c>
      <c r="O7377" t="str">
        <f>VLOOKUP(E7377,[1]!Customer_Data[#Data],2,0)</f>
        <v>Howard Lewis</v>
      </c>
      <c r="P7377" s="15">
        <f t="shared" si="690"/>
        <v>5</v>
      </c>
      <c r="Q7377">
        <f t="shared" si="691"/>
        <v>4</v>
      </c>
      <c r="R7377">
        <f t="shared" si="692"/>
        <v>2019</v>
      </c>
    </row>
    <row r="7378" spans="1:18" x14ac:dyDescent="0.25">
      <c r="A7378" s="6" t="s">
        <v>8404</v>
      </c>
      <c r="B7378" s="6" t="s">
        <v>119</v>
      </c>
      <c r="C7378" s="6" t="s">
        <v>66</v>
      </c>
      <c r="D7378" s="6" t="s">
        <v>126</v>
      </c>
      <c r="E7378" s="6" t="s">
        <v>1351</v>
      </c>
      <c r="F7378" s="10">
        <v>43475</v>
      </c>
      <c r="G7378" s="6">
        <v>2</v>
      </c>
      <c r="H7378" s="11">
        <f>VLOOKUP(B7378,[1]!Product_Data[#Data],4,0)</f>
        <v>1077</v>
      </c>
      <c r="I7378" s="11">
        <f>VLOOKUP(B7378,[1]!Product_Data[#Data],3,0)</f>
        <v>732</v>
      </c>
      <c r="J7378" s="11">
        <f t="shared" si="693"/>
        <v>1464</v>
      </c>
      <c r="K7378" s="11">
        <f t="shared" si="694"/>
        <v>2154</v>
      </c>
      <c r="L7378" s="11">
        <f t="shared" si="695"/>
        <v>690</v>
      </c>
      <c r="M7378" t="str">
        <f>VLOOKUP(C7378,[1]!Location_Data[#Data],2,0)</f>
        <v>Ontario</v>
      </c>
      <c r="N7378" t="str">
        <f>VLOOKUP(D7378,[1]!Salespeople_Data[#Data],2,0)</f>
        <v>Larry Castillo</v>
      </c>
      <c r="O7378" t="str">
        <f>VLOOKUP(E7378,[1]!Customer_Data[#Data],2,0)</f>
        <v>Scott Gordon</v>
      </c>
      <c r="P7378" s="15">
        <f t="shared" si="690"/>
        <v>5</v>
      </c>
      <c r="Q7378">
        <f t="shared" si="691"/>
        <v>1</v>
      </c>
      <c r="R7378">
        <f t="shared" si="692"/>
        <v>2019</v>
      </c>
    </row>
    <row r="7379" spans="1:18" x14ac:dyDescent="0.25">
      <c r="A7379" s="6" t="s">
        <v>8405</v>
      </c>
      <c r="B7379" s="6" t="s">
        <v>203</v>
      </c>
      <c r="C7379" s="6" t="s">
        <v>74</v>
      </c>
      <c r="D7379" s="6" t="s">
        <v>257</v>
      </c>
      <c r="E7379" s="6" t="s">
        <v>3332</v>
      </c>
      <c r="F7379" s="10">
        <v>43753</v>
      </c>
      <c r="G7379" s="6">
        <v>1</v>
      </c>
      <c r="H7379" s="11">
        <f>VLOOKUP(B7379,[1]!Product_Data[#Data],4,0)</f>
        <v>1414</v>
      </c>
      <c r="I7379" s="11">
        <f>VLOOKUP(B7379,[1]!Product_Data[#Data],3,0)</f>
        <v>962</v>
      </c>
      <c r="J7379" s="11">
        <f t="shared" si="693"/>
        <v>962</v>
      </c>
      <c r="K7379" s="11">
        <f t="shared" si="694"/>
        <v>1414</v>
      </c>
      <c r="L7379" s="11">
        <f t="shared" si="695"/>
        <v>452</v>
      </c>
      <c r="M7379" t="str">
        <f>VLOOKUP(C7379,[1]!Location_Data[#Data],2,0)</f>
        <v>West Covina</v>
      </c>
      <c r="N7379" t="str">
        <f>VLOOKUP(D7379,[1]!Salespeople_Data[#Data],2,0)</f>
        <v>Jerry Perry</v>
      </c>
      <c r="O7379" t="str">
        <f>VLOOKUP(E7379,[1]!Customer_Data[#Data],2,0)</f>
        <v>Victor Dean</v>
      </c>
      <c r="P7379" s="15">
        <f t="shared" si="690"/>
        <v>3</v>
      </c>
      <c r="Q7379">
        <f t="shared" si="691"/>
        <v>10</v>
      </c>
      <c r="R7379">
        <f t="shared" si="692"/>
        <v>2019</v>
      </c>
    </row>
    <row r="7380" spans="1:18" x14ac:dyDescent="0.25">
      <c r="A7380" s="6" t="s">
        <v>8406</v>
      </c>
      <c r="B7380" s="6" t="s">
        <v>252</v>
      </c>
      <c r="C7380" s="6" t="s">
        <v>224</v>
      </c>
      <c r="D7380" s="6" t="s">
        <v>53</v>
      </c>
      <c r="E7380" s="6" t="s">
        <v>2580</v>
      </c>
      <c r="F7380" s="10">
        <v>43781</v>
      </c>
      <c r="G7380" s="6">
        <v>3</v>
      </c>
      <c r="H7380" s="11">
        <f>VLOOKUP(B7380,[1]!Product_Data[#Data],4,0)</f>
        <v>1899</v>
      </c>
      <c r="I7380" s="11">
        <f>VLOOKUP(B7380,[1]!Product_Data[#Data],3,0)</f>
        <v>1044</v>
      </c>
      <c r="J7380" s="11">
        <f t="shared" si="693"/>
        <v>3132</v>
      </c>
      <c r="K7380" s="11">
        <f t="shared" si="694"/>
        <v>5697</v>
      </c>
      <c r="L7380" s="11">
        <f t="shared" si="695"/>
        <v>2565</v>
      </c>
      <c r="M7380" t="str">
        <f>VLOOKUP(C7380,[1]!Location_Data[#Data],2,0)</f>
        <v>Huntington Beach</v>
      </c>
      <c r="N7380" t="str">
        <f>VLOOKUP(D7380,[1]!Salespeople_Data[#Data],2,0)</f>
        <v>Scott Mason</v>
      </c>
      <c r="O7380" t="str">
        <f>VLOOKUP(E7380,[1]!Customer_Data[#Data],2,0)</f>
        <v>Jerry Barnes</v>
      </c>
      <c r="P7380" s="15">
        <f t="shared" si="690"/>
        <v>3</v>
      </c>
      <c r="Q7380">
        <f t="shared" si="691"/>
        <v>11</v>
      </c>
      <c r="R7380">
        <f t="shared" si="692"/>
        <v>2019</v>
      </c>
    </row>
    <row r="7381" spans="1:18" x14ac:dyDescent="0.25">
      <c r="A7381" s="6" t="s">
        <v>8407</v>
      </c>
      <c r="B7381" s="6" t="s">
        <v>752</v>
      </c>
      <c r="C7381" s="6" t="s">
        <v>169</v>
      </c>
      <c r="D7381" s="6" t="s">
        <v>25</v>
      </c>
      <c r="E7381" s="6" t="s">
        <v>3466</v>
      </c>
      <c r="F7381" s="10">
        <v>43554</v>
      </c>
      <c r="G7381" s="6">
        <v>4</v>
      </c>
      <c r="H7381" s="11">
        <f>VLOOKUP(B7381,[1]!Product_Data[#Data],4,0)</f>
        <v>95</v>
      </c>
      <c r="I7381" s="11">
        <f>VLOOKUP(B7381,[1]!Product_Data[#Data],3,0)</f>
        <v>61</v>
      </c>
      <c r="J7381" s="11">
        <f t="shared" si="693"/>
        <v>244</v>
      </c>
      <c r="K7381" s="11">
        <f t="shared" si="694"/>
        <v>380</v>
      </c>
      <c r="L7381" s="11">
        <f t="shared" si="695"/>
        <v>136</v>
      </c>
      <c r="M7381" t="str">
        <f>VLOOKUP(C7381,[1]!Location_Data[#Data],2,0)</f>
        <v>Vista</v>
      </c>
      <c r="N7381" t="str">
        <f>VLOOKUP(D7381,[1]!Salespeople_Data[#Data],2,0)</f>
        <v>Brian Davis</v>
      </c>
      <c r="O7381" t="str">
        <f>VLOOKUP(E7381,[1]!Customer_Data[#Data],2,0)</f>
        <v>Brian Hunter</v>
      </c>
      <c r="P7381" s="15">
        <f t="shared" si="690"/>
        <v>7</v>
      </c>
      <c r="Q7381">
        <f t="shared" si="691"/>
        <v>3</v>
      </c>
      <c r="R7381">
        <f t="shared" si="692"/>
        <v>2019</v>
      </c>
    </row>
    <row r="7382" spans="1:18" x14ac:dyDescent="0.25">
      <c r="A7382" s="6" t="s">
        <v>8408</v>
      </c>
      <c r="B7382" s="6" t="s">
        <v>408</v>
      </c>
      <c r="C7382" s="6" t="s">
        <v>224</v>
      </c>
      <c r="D7382" s="6" t="s">
        <v>225</v>
      </c>
      <c r="E7382" s="6" t="s">
        <v>704</v>
      </c>
      <c r="F7382" s="10">
        <v>43529</v>
      </c>
      <c r="G7382" s="6">
        <v>1</v>
      </c>
      <c r="H7382" s="11">
        <f>VLOOKUP(B7382,[1]!Product_Data[#Data],4,0)</f>
        <v>1405</v>
      </c>
      <c r="I7382" s="11">
        <f>VLOOKUP(B7382,[1]!Product_Data[#Data],3,0)</f>
        <v>1054</v>
      </c>
      <c r="J7382" s="11">
        <f t="shared" si="693"/>
        <v>1054</v>
      </c>
      <c r="K7382" s="11">
        <f t="shared" si="694"/>
        <v>1405</v>
      </c>
      <c r="L7382" s="11">
        <f t="shared" si="695"/>
        <v>351</v>
      </c>
      <c r="M7382" t="str">
        <f>VLOOKUP(C7382,[1]!Location_Data[#Data],2,0)</f>
        <v>Huntington Beach</v>
      </c>
      <c r="N7382" t="str">
        <f>VLOOKUP(D7382,[1]!Salespeople_Data[#Data],2,0)</f>
        <v>Andrew Bowman</v>
      </c>
      <c r="O7382" t="str">
        <f>VLOOKUP(E7382,[1]!Customer_Data[#Data],2,0)</f>
        <v>Benjamin Garza</v>
      </c>
      <c r="P7382" s="15">
        <f t="shared" si="690"/>
        <v>3</v>
      </c>
      <c r="Q7382">
        <f t="shared" si="691"/>
        <v>3</v>
      </c>
      <c r="R7382">
        <f t="shared" si="692"/>
        <v>2019</v>
      </c>
    </row>
    <row r="7383" spans="1:18" x14ac:dyDescent="0.25">
      <c r="A7383" s="6" t="s">
        <v>8409</v>
      </c>
      <c r="B7383" s="6" t="s">
        <v>177</v>
      </c>
      <c r="C7383" s="6" t="s">
        <v>70</v>
      </c>
      <c r="D7383" s="6" t="s">
        <v>75</v>
      </c>
      <c r="E7383" s="6" t="s">
        <v>498</v>
      </c>
      <c r="F7383" s="10">
        <v>43804</v>
      </c>
      <c r="G7383" s="6">
        <v>1</v>
      </c>
      <c r="H7383" s="11">
        <f>VLOOKUP(B7383,[1]!Product_Data[#Data],4,0)</f>
        <v>2497</v>
      </c>
      <c r="I7383" s="11">
        <f>VLOOKUP(B7383,[1]!Product_Data[#Data],3,0)</f>
        <v>1473</v>
      </c>
      <c r="J7383" s="11">
        <f t="shared" si="693"/>
        <v>1473</v>
      </c>
      <c r="K7383" s="11">
        <f t="shared" si="694"/>
        <v>2497</v>
      </c>
      <c r="L7383" s="11">
        <f t="shared" si="695"/>
        <v>1024</v>
      </c>
      <c r="M7383" t="str">
        <f>VLOOKUP(C7383,[1]!Location_Data[#Data],2,0)</f>
        <v>Clovis</v>
      </c>
      <c r="N7383" t="str">
        <f>VLOOKUP(D7383,[1]!Salespeople_Data[#Data],2,0)</f>
        <v>Roger Robertson</v>
      </c>
      <c r="O7383" t="str">
        <f>VLOOKUP(E7383,[1]!Customer_Data[#Data],2,0)</f>
        <v>Ernest Austin</v>
      </c>
      <c r="P7383" s="15">
        <f t="shared" si="690"/>
        <v>5</v>
      </c>
      <c r="Q7383">
        <f t="shared" si="691"/>
        <v>12</v>
      </c>
      <c r="R7383">
        <f t="shared" si="692"/>
        <v>2019</v>
      </c>
    </row>
    <row r="7384" spans="1:18" x14ac:dyDescent="0.25">
      <c r="A7384" s="6" t="s">
        <v>8410</v>
      </c>
      <c r="B7384" s="6" t="s">
        <v>925</v>
      </c>
      <c r="C7384" s="6" t="s">
        <v>120</v>
      </c>
      <c r="D7384" s="6" t="s">
        <v>178</v>
      </c>
      <c r="E7384" s="6" t="s">
        <v>1118</v>
      </c>
      <c r="F7384" s="10">
        <v>43815</v>
      </c>
      <c r="G7384" s="6">
        <v>1</v>
      </c>
      <c r="H7384" s="11">
        <f>VLOOKUP(B7384,[1]!Product_Data[#Data],4,0)</f>
        <v>136</v>
      </c>
      <c r="I7384" s="11">
        <f>VLOOKUP(B7384,[1]!Product_Data[#Data],3,0)</f>
        <v>72</v>
      </c>
      <c r="J7384" s="11">
        <f t="shared" si="693"/>
        <v>72</v>
      </c>
      <c r="K7384" s="11">
        <f t="shared" si="694"/>
        <v>136</v>
      </c>
      <c r="L7384" s="11">
        <f t="shared" si="695"/>
        <v>64</v>
      </c>
      <c r="M7384" t="str">
        <f>VLOOKUP(C7384,[1]!Location_Data[#Data],2,0)</f>
        <v>Elk Grove</v>
      </c>
      <c r="N7384" t="str">
        <f>VLOOKUP(D7384,[1]!Salespeople_Data[#Data],2,0)</f>
        <v>Joshua Taylor</v>
      </c>
      <c r="O7384" t="str">
        <f>VLOOKUP(E7384,[1]!Customer_Data[#Data],2,0)</f>
        <v>Willie Day</v>
      </c>
      <c r="P7384" s="15">
        <f t="shared" si="690"/>
        <v>2</v>
      </c>
      <c r="Q7384">
        <f t="shared" si="691"/>
        <v>12</v>
      </c>
      <c r="R7384">
        <f t="shared" si="692"/>
        <v>2019</v>
      </c>
    </row>
    <row r="7385" spans="1:18" x14ac:dyDescent="0.25">
      <c r="A7385" s="6" t="s">
        <v>8411</v>
      </c>
      <c r="B7385" s="6" t="s">
        <v>83</v>
      </c>
      <c r="C7385" s="6" t="s">
        <v>100</v>
      </c>
      <c r="D7385" s="6" t="s">
        <v>359</v>
      </c>
      <c r="E7385" s="6" t="s">
        <v>550</v>
      </c>
      <c r="F7385" s="10">
        <v>43582</v>
      </c>
      <c r="G7385" s="6">
        <v>1</v>
      </c>
      <c r="H7385" s="11">
        <f>VLOOKUP(B7385,[1]!Product_Data[#Data],4,0)</f>
        <v>1972</v>
      </c>
      <c r="I7385" s="11">
        <f>VLOOKUP(B7385,[1]!Product_Data[#Data],3,0)</f>
        <v>1321</v>
      </c>
      <c r="J7385" s="11">
        <f t="shared" si="693"/>
        <v>1321</v>
      </c>
      <c r="K7385" s="11">
        <f t="shared" si="694"/>
        <v>1972</v>
      </c>
      <c r="L7385" s="11">
        <f t="shared" si="695"/>
        <v>651</v>
      </c>
      <c r="M7385" t="str">
        <f>VLOOKUP(C7385,[1]!Location_Data[#Data],2,0)</f>
        <v>Victorville</v>
      </c>
      <c r="N7385" t="str">
        <f>VLOOKUP(D7385,[1]!Salespeople_Data[#Data],2,0)</f>
        <v>Eugene Holmes</v>
      </c>
      <c r="O7385" t="str">
        <f>VLOOKUP(E7385,[1]!Customer_Data[#Data],2,0)</f>
        <v>Clarence Freeman</v>
      </c>
      <c r="P7385" s="15">
        <f t="shared" si="690"/>
        <v>7</v>
      </c>
      <c r="Q7385">
        <f t="shared" si="691"/>
        <v>4</v>
      </c>
      <c r="R7385">
        <f t="shared" si="692"/>
        <v>2019</v>
      </c>
    </row>
    <row r="7386" spans="1:18" x14ac:dyDescent="0.25">
      <c r="A7386" s="6" t="s">
        <v>8412</v>
      </c>
      <c r="B7386" s="6" t="s">
        <v>38</v>
      </c>
      <c r="C7386" s="6" t="s">
        <v>530</v>
      </c>
      <c r="D7386" s="6" t="s">
        <v>413</v>
      </c>
      <c r="E7386" s="6" t="s">
        <v>1323</v>
      </c>
      <c r="F7386" s="10">
        <v>43749</v>
      </c>
      <c r="G7386" s="6">
        <v>1</v>
      </c>
      <c r="H7386" s="11">
        <f>VLOOKUP(B7386,[1]!Product_Data[#Data],4,0)</f>
        <v>2283</v>
      </c>
      <c r="I7386" s="11">
        <f>VLOOKUP(B7386,[1]!Product_Data[#Data],3,0)</f>
        <v>1484</v>
      </c>
      <c r="J7386" s="11">
        <f t="shared" si="693"/>
        <v>1484</v>
      </c>
      <c r="K7386" s="11">
        <f t="shared" si="694"/>
        <v>2283</v>
      </c>
      <c r="L7386" s="11">
        <f t="shared" si="695"/>
        <v>799</v>
      </c>
      <c r="M7386" t="str">
        <f>VLOOKUP(C7386,[1]!Location_Data[#Data],2,0)</f>
        <v>San Buenaventura (Ventura)</v>
      </c>
      <c r="N7386" t="str">
        <f>VLOOKUP(D7386,[1]!Salespeople_Data[#Data],2,0)</f>
        <v>Kenneth Bradley</v>
      </c>
      <c r="O7386" t="str">
        <f>VLOOKUP(E7386,[1]!Customer_Data[#Data],2,0)</f>
        <v>Chris Howard</v>
      </c>
      <c r="P7386" s="15">
        <f t="shared" si="690"/>
        <v>6</v>
      </c>
      <c r="Q7386">
        <f t="shared" si="691"/>
        <v>10</v>
      </c>
      <c r="R7386">
        <f t="shared" si="692"/>
        <v>2019</v>
      </c>
    </row>
    <row r="7387" spans="1:18" x14ac:dyDescent="0.25">
      <c r="A7387" s="6" t="s">
        <v>8413</v>
      </c>
      <c r="B7387" s="6" t="s">
        <v>38</v>
      </c>
      <c r="C7387" s="6" t="s">
        <v>100</v>
      </c>
      <c r="D7387" s="6" t="s">
        <v>170</v>
      </c>
      <c r="E7387" s="6" t="s">
        <v>2542</v>
      </c>
      <c r="F7387" s="10">
        <v>43656</v>
      </c>
      <c r="G7387" s="6">
        <v>2</v>
      </c>
      <c r="H7387" s="11">
        <f>VLOOKUP(B7387,[1]!Product_Data[#Data],4,0)</f>
        <v>2283</v>
      </c>
      <c r="I7387" s="11">
        <f>VLOOKUP(B7387,[1]!Product_Data[#Data],3,0)</f>
        <v>1484</v>
      </c>
      <c r="J7387" s="11">
        <f t="shared" si="693"/>
        <v>2968</v>
      </c>
      <c r="K7387" s="11">
        <f t="shared" si="694"/>
        <v>4566</v>
      </c>
      <c r="L7387" s="11">
        <f t="shared" si="695"/>
        <v>1598</v>
      </c>
      <c r="M7387" t="str">
        <f>VLOOKUP(C7387,[1]!Location_Data[#Data],2,0)</f>
        <v>Victorville</v>
      </c>
      <c r="N7387" t="str">
        <f>VLOOKUP(D7387,[1]!Salespeople_Data[#Data],2,0)</f>
        <v>Sean Miller</v>
      </c>
      <c r="O7387" t="str">
        <f>VLOOKUP(E7387,[1]!Customer_Data[#Data],2,0)</f>
        <v>Michael Ward</v>
      </c>
      <c r="P7387" s="15">
        <f t="shared" si="690"/>
        <v>4</v>
      </c>
      <c r="Q7387">
        <f t="shared" si="691"/>
        <v>7</v>
      </c>
      <c r="R7387">
        <f t="shared" si="692"/>
        <v>2019</v>
      </c>
    </row>
    <row r="7388" spans="1:18" x14ac:dyDescent="0.25">
      <c r="A7388" s="6" t="s">
        <v>8414</v>
      </c>
      <c r="B7388" s="6" t="s">
        <v>408</v>
      </c>
      <c r="C7388" s="6" t="s">
        <v>377</v>
      </c>
      <c r="D7388" s="6" t="s">
        <v>413</v>
      </c>
      <c r="E7388" s="6" t="s">
        <v>2700</v>
      </c>
      <c r="F7388" s="10">
        <v>43649</v>
      </c>
      <c r="G7388" s="6">
        <v>2</v>
      </c>
      <c r="H7388" s="11">
        <f>VLOOKUP(B7388,[1]!Product_Data[#Data],4,0)</f>
        <v>1405</v>
      </c>
      <c r="I7388" s="11">
        <f>VLOOKUP(B7388,[1]!Product_Data[#Data],3,0)</f>
        <v>1054</v>
      </c>
      <c r="J7388" s="11">
        <f t="shared" si="693"/>
        <v>2108</v>
      </c>
      <c r="K7388" s="11">
        <f t="shared" si="694"/>
        <v>2810</v>
      </c>
      <c r="L7388" s="11">
        <f t="shared" si="695"/>
        <v>702</v>
      </c>
      <c r="M7388" t="str">
        <f>VLOOKUP(C7388,[1]!Location_Data[#Data],2,0)</f>
        <v>San Diego</v>
      </c>
      <c r="N7388" t="str">
        <f>VLOOKUP(D7388,[1]!Salespeople_Data[#Data],2,0)</f>
        <v>Kenneth Bradley</v>
      </c>
      <c r="O7388" t="str">
        <f>VLOOKUP(E7388,[1]!Customer_Data[#Data],2,0)</f>
        <v>Joshua Flores</v>
      </c>
      <c r="P7388" s="15">
        <f t="shared" si="690"/>
        <v>4</v>
      </c>
      <c r="Q7388">
        <f t="shared" si="691"/>
        <v>7</v>
      </c>
      <c r="R7388">
        <f t="shared" si="692"/>
        <v>2019</v>
      </c>
    </row>
    <row r="7389" spans="1:18" x14ac:dyDescent="0.25">
      <c r="A7389" s="6" t="s">
        <v>8415</v>
      </c>
      <c r="B7389" s="6" t="s">
        <v>139</v>
      </c>
      <c r="C7389" s="6" t="s">
        <v>377</v>
      </c>
      <c r="D7389" s="6" t="s">
        <v>257</v>
      </c>
      <c r="E7389" s="6" t="s">
        <v>1376</v>
      </c>
      <c r="F7389" s="10">
        <v>43648</v>
      </c>
      <c r="G7389" s="6">
        <v>3</v>
      </c>
      <c r="H7389" s="11">
        <f>VLOOKUP(B7389,[1]!Product_Data[#Data],4,0)</f>
        <v>817</v>
      </c>
      <c r="I7389" s="11">
        <f>VLOOKUP(B7389,[1]!Product_Data[#Data],3,0)</f>
        <v>409</v>
      </c>
      <c r="J7389" s="11">
        <f t="shared" si="693"/>
        <v>1227</v>
      </c>
      <c r="K7389" s="11">
        <f t="shared" si="694"/>
        <v>2451</v>
      </c>
      <c r="L7389" s="11">
        <f t="shared" si="695"/>
        <v>1224</v>
      </c>
      <c r="M7389" t="str">
        <f>VLOOKUP(C7389,[1]!Location_Data[#Data],2,0)</f>
        <v>San Diego</v>
      </c>
      <c r="N7389" t="str">
        <f>VLOOKUP(D7389,[1]!Salespeople_Data[#Data],2,0)</f>
        <v>Jerry Perry</v>
      </c>
      <c r="O7389" t="str">
        <f>VLOOKUP(E7389,[1]!Customer_Data[#Data],2,0)</f>
        <v>Adam Thompson</v>
      </c>
      <c r="P7389" s="15">
        <f t="shared" si="690"/>
        <v>3</v>
      </c>
      <c r="Q7389">
        <f t="shared" si="691"/>
        <v>7</v>
      </c>
      <c r="R7389">
        <f t="shared" si="692"/>
        <v>2019</v>
      </c>
    </row>
    <row r="7390" spans="1:18" x14ac:dyDescent="0.25">
      <c r="A7390" s="6" t="s">
        <v>8416</v>
      </c>
      <c r="B7390" s="6" t="s">
        <v>252</v>
      </c>
      <c r="C7390" s="6" t="s">
        <v>224</v>
      </c>
      <c r="D7390" s="6" t="s">
        <v>96</v>
      </c>
      <c r="E7390" s="6" t="s">
        <v>873</v>
      </c>
      <c r="F7390" s="10">
        <v>43536</v>
      </c>
      <c r="G7390" s="6">
        <v>1</v>
      </c>
      <c r="H7390" s="11">
        <f>VLOOKUP(B7390,[1]!Product_Data[#Data],4,0)</f>
        <v>1899</v>
      </c>
      <c r="I7390" s="11">
        <f>VLOOKUP(B7390,[1]!Product_Data[#Data],3,0)</f>
        <v>1044</v>
      </c>
      <c r="J7390" s="11">
        <f t="shared" si="693"/>
        <v>1044</v>
      </c>
      <c r="K7390" s="11">
        <f t="shared" si="694"/>
        <v>1899</v>
      </c>
      <c r="L7390" s="11">
        <f t="shared" si="695"/>
        <v>855</v>
      </c>
      <c r="M7390" t="str">
        <f>VLOOKUP(C7390,[1]!Location_Data[#Data],2,0)</f>
        <v>Huntington Beach</v>
      </c>
      <c r="N7390" t="str">
        <f>VLOOKUP(D7390,[1]!Salespeople_Data[#Data],2,0)</f>
        <v>Brian Thomas</v>
      </c>
      <c r="O7390" t="str">
        <f>VLOOKUP(E7390,[1]!Customer_Data[#Data],2,0)</f>
        <v>Jimmy Grant</v>
      </c>
      <c r="P7390" s="15">
        <f t="shared" si="690"/>
        <v>3</v>
      </c>
      <c r="Q7390">
        <f t="shared" si="691"/>
        <v>3</v>
      </c>
      <c r="R7390">
        <f t="shared" si="692"/>
        <v>2019</v>
      </c>
    </row>
    <row r="7391" spans="1:18" x14ac:dyDescent="0.25">
      <c r="A7391" s="6" t="s">
        <v>8417</v>
      </c>
      <c r="B7391" s="6" t="s">
        <v>668</v>
      </c>
      <c r="C7391" s="6" t="s">
        <v>19</v>
      </c>
      <c r="D7391" s="6" t="s">
        <v>101</v>
      </c>
      <c r="E7391" s="6" t="s">
        <v>2230</v>
      </c>
      <c r="F7391" s="10">
        <v>43467</v>
      </c>
      <c r="G7391" s="6">
        <v>1</v>
      </c>
      <c r="H7391" s="11">
        <f>VLOOKUP(B7391,[1]!Product_Data[#Data],4,0)</f>
        <v>181</v>
      </c>
      <c r="I7391" s="11">
        <f>VLOOKUP(B7391,[1]!Product_Data[#Data],3,0)</f>
        <v>130</v>
      </c>
      <c r="J7391" s="11">
        <f t="shared" si="693"/>
        <v>130</v>
      </c>
      <c r="K7391" s="11">
        <f t="shared" si="694"/>
        <v>181</v>
      </c>
      <c r="L7391" s="11">
        <f t="shared" si="695"/>
        <v>51</v>
      </c>
      <c r="M7391" t="str">
        <f>VLOOKUP(C7391,[1]!Location_Data[#Data],2,0)</f>
        <v>Berkeley</v>
      </c>
      <c r="N7391" t="str">
        <f>VLOOKUP(D7391,[1]!Salespeople_Data[#Data],2,0)</f>
        <v>Scott Clark</v>
      </c>
      <c r="O7391" t="str">
        <f>VLOOKUP(E7391,[1]!Customer_Data[#Data],2,0)</f>
        <v>Nicholas Williamson</v>
      </c>
      <c r="P7391" s="15">
        <f t="shared" si="690"/>
        <v>4</v>
      </c>
      <c r="Q7391">
        <f t="shared" si="691"/>
        <v>1</v>
      </c>
      <c r="R7391">
        <f t="shared" si="692"/>
        <v>2019</v>
      </c>
    </row>
    <row r="7392" spans="1:18" x14ac:dyDescent="0.25">
      <c r="A7392" s="6" t="s">
        <v>8418</v>
      </c>
      <c r="B7392" s="6" t="s">
        <v>271</v>
      </c>
      <c r="C7392" s="6" t="s">
        <v>195</v>
      </c>
      <c r="D7392" s="6" t="s">
        <v>71</v>
      </c>
      <c r="E7392" s="6" t="s">
        <v>2251</v>
      </c>
      <c r="F7392" s="10">
        <v>43814</v>
      </c>
      <c r="G7392" s="6">
        <v>2</v>
      </c>
      <c r="H7392" s="11">
        <f>VLOOKUP(B7392,[1]!Product_Data[#Data],4,0)</f>
        <v>1587</v>
      </c>
      <c r="I7392" s="11">
        <f>VLOOKUP(B7392,[1]!Product_Data[#Data],3,0)</f>
        <v>1301</v>
      </c>
      <c r="J7392" s="11">
        <f t="shared" si="693"/>
        <v>2602</v>
      </c>
      <c r="K7392" s="11">
        <f t="shared" si="694"/>
        <v>3174</v>
      </c>
      <c r="L7392" s="11">
        <f t="shared" si="695"/>
        <v>572</v>
      </c>
      <c r="M7392" t="str">
        <f>VLOOKUP(C7392,[1]!Location_Data[#Data],2,0)</f>
        <v>Pomona</v>
      </c>
      <c r="N7392" t="str">
        <f>VLOOKUP(D7392,[1]!Salespeople_Data[#Data],2,0)</f>
        <v>Gary Rodriguez</v>
      </c>
      <c r="O7392" t="str">
        <f>VLOOKUP(E7392,[1]!Customer_Data[#Data],2,0)</f>
        <v>Timothy Bowman</v>
      </c>
      <c r="P7392" s="15">
        <f t="shared" si="690"/>
        <v>1</v>
      </c>
      <c r="Q7392">
        <f t="shared" si="691"/>
        <v>12</v>
      </c>
      <c r="R7392">
        <f t="shared" si="692"/>
        <v>2019</v>
      </c>
    </row>
    <row r="7393" spans="1:18" x14ac:dyDescent="0.25">
      <c r="A7393" s="6" t="s">
        <v>8419</v>
      </c>
      <c r="B7393" s="6" t="s">
        <v>389</v>
      </c>
      <c r="C7393" s="6" t="s">
        <v>316</v>
      </c>
      <c r="D7393" s="6" t="s">
        <v>308</v>
      </c>
      <c r="E7393" s="6" t="s">
        <v>1336</v>
      </c>
      <c r="F7393" s="10">
        <v>43579</v>
      </c>
      <c r="G7393" s="6">
        <v>3</v>
      </c>
      <c r="H7393" s="11">
        <f>VLOOKUP(B7393,[1]!Product_Data[#Data],4,0)</f>
        <v>1367</v>
      </c>
      <c r="I7393" s="11">
        <f>VLOOKUP(B7393,[1]!Product_Data[#Data],3,0)</f>
        <v>984</v>
      </c>
      <c r="J7393" s="11">
        <f t="shared" si="693"/>
        <v>2952</v>
      </c>
      <c r="K7393" s="11">
        <f t="shared" si="694"/>
        <v>4101</v>
      </c>
      <c r="L7393" s="11">
        <f t="shared" si="695"/>
        <v>1149</v>
      </c>
      <c r="M7393" t="str">
        <f>VLOOKUP(C7393,[1]!Location_Data[#Data],2,0)</f>
        <v>East Los Angeles</v>
      </c>
      <c r="N7393" t="str">
        <f>VLOOKUP(D7393,[1]!Salespeople_Data[#Data],2,0)</f>
        <v>Fred Robertson</v>
      </c>
      <c r="O7393" t="str">
        <f>VLOOKUP(E7393,[1]!Customer_Data[#Data],2,0)</f>
        <v>Bobby Willis</v>
      </c>
      <c r="P7393" s="15">
        <f t="shared" si="690"/>
        <v>4</v>
      </c>
      <c r="Q7393">
        <f t="shared" si="691"/>
        <v>4</v>
      </c>
      <c r="R7393">
        <f t="shared" si="692"/>
        <v>2019</v>
      </c>
    </row>
    <row r="7394" spans="1:18" x14ac:dyDescent="0.25">
      <c r="A7394" s="6" t="s">
        <v>8420</v>
      </c>
      <c r="B7394" s="6" t="s">
        <v>626</v>
      </c>
      <c r="C7394" s="6" t="s">
        <v>149</v>
      </c>
      <c r="D7394" s="6" t="s">
        <v>170</v>
      </c>
      <c r="E7394" s="6" t="s">
        <v>3024</v>
      </c>
      <c r="F7394" s="10">
        <v>43537</v>
      </c>
      <c r="G7394" s="6">
        <v>3</v>
      </c>
      <c r="H7394" s="11">
        <f>VLOOKUP(B7394,[1]!Product_Data[#Data],4,0)</f>
        <v>584</v>
      </c>
      <c r="I7394" s="11">
        <f>VLOOKUP(B7394,[1]!Product_Data[#Data],3,0)</f>
        <v>420</v>
      </c>
      <c r="J7394" s="11">
        <f t="shared" si="693"/>
        <v>1260</v>
      </c>
      <c r="K7394" s="11">
        <f t="shared" si="694"/>
        <v>1752</v>
      </c>
      <c r="L7394" s="11">
        <f t="shared" si="695"/>
        <v>492</v>
      </c>
      <c r="M7394" t="str">
        <f>VLOOKUP(C7394,[1]!Location_Data[#Data],2,0)</f>
        <v>Antioch</v>
      </c>
      <c r="N7394" t="str">
        <f>VLOOKUP(D7394,[1]!Salespeople_Data[#Data],2,0)</f>
        <v>Sean Miller</v>
      </c>
      <c r="O7394" t="str">
        <f>VLOOKUP(E7394,[1]!Customer_Data[#Data],2,0)</f>
        <v>Richard Jordan</v>
      </c>
      <c r="P7394" s="15">
        <f t="shared" si="690"/>
        <v>4</v>
      </c>
      <c r="Q7394">
        <f t="shared" si="691"/>
        <v>3</v>
      </c>
      <c r="R7394">
        <f t="shared" si="692"/>
        <v>2019</v>
      </c>
    </row>
    <row r="7395" spans="1:18" x14ac:dyDescent="0.25">
      <c r="A7395" s="6" t="s">
        <v>8421</v>
      </c>
      <c r="B7395" s="6" t="s">
        <v>38</v>
      </c>
      <c r="C7395" s="6" t="s">
        <v>100</v>
      </c>
      <c r="D7395" s="6" t="s">
        <v>101</v>
      </c>
      <c r="E7395" s="6" t="s">
        <v>292</v>
      </c>
      <c r="F7395" s="10">
        <v>43779</v>
      </c>
      <c r="G7395" s="6">
        <v>4</v>
      </c>
      <c r="H7395" s="11">
        <f>VLOOKUP(B7395,[1]!Product_Data[#Data],4,0)</f>
        <v>2283</v>
      </c>
      <c r="I7395" s="11">
        <f>VLOOKUP(B7395,[1]!Product_Data[#Data],3,0)</f>
        <v>1484</v>
      </c>
      <c r="J7395" s="11">
        <f t="shared" si="693"/>
        <v>5936</v>
      </c>
      <c r="K7395" s="11">
        <f t="shared" si="694"/>
        <v>9132</v>
      </c>
      <c r="L7395" s="11">
        <f t="shared" si="695"/>
        <v>3196</v>
      </c>
      <c r="M7395" t="str">
        <f>VLOOKUP(C7395,[1]!Location_Data[#Data],2,0)</f>
        <v>Victorville</v>
      </c>
      <c r="N7395" t="str">
        <f>VLOOKUP(D7395,[1]!Salespeople_Data[#Data],2,0)</f>
        <v>Scott Clark</v>
      </c>
      <c r="O7395" t="str">
        <f>VLOOKUP(E7395,[1]!Customer_Data[#Data],2,0)</f>
        <v>Clarence Grant</v>
      </c>
      <c r="P7395" s="15">
        <f t="shared" si="690"/>
        <v>1</v>
      </c>
      <c r="Q7395">
        <f t="shared" si="691"/>
        <v>11</v>
      </c>
      <c r="R7395">
        <f t="shared" si="692"/>
        <v>2019</v>
      </c>
    </row>
    <row r="7396" spans="1:18" x14ac:dyDescent="0.25">
      <c r="A7396" s="6" t="s">
        <v>8422</v>
      </c>
      <c r="B7396" s="6" t="s">
        <v>256</v>
      </c>
      <c r="C7396" s="6" t="s">
        <v>392</v>
      </c>
      <c r="D7396" s="6" t="s">
        <v>63</v>
      </c>
      <c r="E7396" s="6" t="s">
        <v>1146</v>
      </c>
      <c r="F7396" s="10">
        <v>43756</v>
      </c>
      <c r="G7396" s="6">
        <v>1</v>
      </c>
      <c r="H7396" s="11">
        <f>VLOOKUP(B7396,[1]!Product_Data[#Data],4,0)</f>
        <v>596</v>
      </c>
      <c r="I7396" s="11">
        <f>VLOOKUP(B7396,[1]!Product_Data[#Data],3,0)</f>
        <v>358</v>
      </c>
      <c r="J7396" s="11">
        <f t="shared" si="693"/>
        <v>358</v>
      </c>
      <c r="K7396" s="11">
        <f t="shared" si="694"/>
        <v>596</v>
      </c>
      <c r="L7396" s="11">
        <f t="shared" si="695"/>
        <v>238</v>
      </c>
      <c r="M7396" t="str">
        <f>VLOOKUP(C7396,[1]!Location_Data[#Data],2,0)</f>
        <v>Visalia</v>
      </c>
      <c r="N7396" t="str">
        <f>VLOOKUP(D7396,[1]!Salespeople_Data[#Data],2,0)</f>
        <v>Jeremy Mendoza</v>
      </c>
      <c r="O7396" t="str">
        <f>VLOOKUP(E7396,[1]!Customer_Data[#Data],2,0)</f>
        <v>Jose Wright</v>
      </c>
      <c r="P7396" s="15">
        <f t="shared" si="690"/>
        <v>6</v>
      </c>
      <c r="Q7396">
        <f t="shared" si="691"/>
        <v>10</v>
      </c>
      <c r="R7396">
        <f t="shared" si="692"/>
        <v>2019</v>
      </c>
    </row>
    <row r="7397" spans="1:18" x14ac:dyDescent="0.25">
      <c r="A7397" s="6" t="s">
        <v>8423</v>
      </c>
      <c r="B7397" s="6" t="s">
        <v>155</v>
      </c>
      <c r="C7397" s="6" t="s">
        <v>149</v>
      </c>
      <c r="D7397" s="6" t="s">
        <v>75</v>
      </c>
      <c r="E7397" s="6" t="s">
        <v>601</v>
      </c>
      <c r="F7397" s="10">
        <v>43749</v>
      </c>
      <c r="G7397" s="6">
        <v>1</v>
      </c>
      <c r="H7397" s="11">
        <f>VLOOKUP(B7397,[1]!Product_Data[#Data],4,0)</f>
        <v>1353</v>
      </c>
      <c r="I7397" s="11">
        <f>VLOOKUP(B7397,[1]!Product_Data[#Data],3,0)</f>
        <v>947</v>
      </c>
      <c r="J7397" s="11">
        <f t="shared" si="693"/>
        <v>947</v>
      </c>
      <c r="K7397" s="11">
        <f t="shared" si="694"/>
        <v>1353</v>
      </c>
      <c r="L7397" s="11">
        <f t="shared" si="695"/>
        <v>406</v>
      </c>
      <c r="M7397" t="str">
        <f>VLOOKUP(C7397,[1]!Location_Data[#Data],2,0)</f>
        <v>Antioch</v>
      </c>
      <c r="N7397" t="str">
        <f>VLOOKUP(D7397,[1]!Salespeople_Data[#Data],2,0)</f>
        <v>Roger Robertson</v>
      </c>
      <c r="O7397" t="str">
        <f>VLOOKUP(E7397,[1]!Customer_Data[#Data],2,0)</f>
        <v>Brandon Dixon</v>
      </c>
      <c r="P7397" s="15">
        <f t="shared" si="690"/>
        <v>6</v>
      </c>
      <c r="Q7397">
        <f t="shared" si="691"/>
        <v>10</v>
      </c>
      <c r="R7397">
        <f t="shared" si="692"/>
        <v>2019</v>
      </c>
    </row>
    <row r="7398" spans="1:18" x14ac:dyDescent="0.25">
      <c r="A7398" s="6" t="s">
        <v>8424</v>
      </c>
      <c r="B7398" s="6" t="s">
        <v>752</v>
      </c>
      <c r="C7398" s="6" t="s">
        <v>52</v>
      </c>
      <c r="D7398" s="6" t="s">
        <v>212</v>
      </c>
      <c r="E7398" s="6" t="s">
        <v>929</v>
      </c>
      <c r="F7398" s="10">
        <v>43764</v>
      </c>
      <c r="G7398" s="6">
        <v>4</v>
      </c>
      <c r="H7398" s="11">
        <f>VLOOKUP(B7398,[1]!Product_Data[#Data],4,0)</f>
        <v>95</v>
      </c>
      <c r="I7398" s="11">
        <f>VLOOKUP(B7398,[1]!Product_Data[#Data],3,0)</f>
        <v>61</v>
      </c>
      <c r="J7398" s="11">
        <f t="shared" si="693"/>
        <v>244</v>
      </c>
      <c r="K7398" s="11">
        <f t="shared" si="694"/>
        <v>380</v>
      </c>
      <c r="L7398" s="11">
        <f t="shared" si="695"/>
        <v>136</v>
      </c>
      <c r="M7398" t="str">
        <f>VLOOKUP(C7398,[1]!Location_Data[#Data],2,0)</f>
        <v>Pasadena</v>
      </c>
      <c r="N7398" t="str">
        <f>VLOOKUP(D7398,[1]!Salespeople_Data[#Data],2,0)</f>
        <v>Ronald Reed</v>
      </c>
      <c r="O7398" t="str">
        <f>VLOOKUP(E7398,[1]!Customer_Data[#Data],2,0)</f>
        <v>Victor Ramos</v>
      </c>
      <c r="P7398" s="15">
        <f t="shared" si="690"/>
        <v>7</v>
      </c>
      <c r="Q7398">
        <f t="shared" si="691"/>
        <v>10</v>
      </c>
      <c r="R7398">
        <f t="shared" si="692"/>
        <v>2019</v>
      </c>
    </row>
    <row r="7399" spans="1:18" x14ac:dyDescent="0.25">
      <c r="A7399" s="6" t="s">
        <v>8425</v>
      </c>
      <c r="B7399" s="6" t="s">
        <v>210</v>
      </c>
      <c r="C7399" s="6" t="s">
        <v>66</v>
      </c>
      <c r="D7399" s="6" t="s">
        <v>111</v>
      </c>
      <c r="E7399" s="6" t="s">
        <v>1048</v>
      </c>
      <c r="F7399" s="10">
        <v>43817</v>
      </c>
      <c r="G7399" s="6">
        <v>1</v>
      </c>
      <c r="H7399" s="11">
        <f>VLOOKUP(B7399,[1]!Product_Data[#Data],4,0)</f>
        <v>458</v>
      </c>
      <c r="I7399" s="11">
        <f>VLOOKUP(B7399,[1]!Product_Data[#Data],3,0)</f>
        <v>376</v>
      </c>
      <c r="J7399" s="11">
        <f t="shared" si="693"/>
        <v>376</v>
      </c>
      <c r="K7399" s="11">
        <f t="shared" si="694"/>
        <v>458</v>
      </c>
      <c r="L7399" s="11">
        <f t="shared" si="695"/>
        <v>82</v>
      </c>
      <c r="M7399" t="str">
        <f>VLOOKUP(C7399,[1]!Location_Data[#Data],2,0)</f>
        <v>Ontario</v>
      </c>
      <c r="N7399" t="str">
        <f>VLOOKUP(D7399,[1]!Salespeople_Data[#Data],2,0)</f>
        <v>Ryan Welch</v>
      </c>
      <c r="O7399" t="str">
        <f>VLOOKUP(E7399,[1]!Customer_Data[#Data],2,0)</f>
        <v>George Nichols</v>
      </c>
      <c r="P7399" s="15">
        <f t="shared" si="690"/>
        <v>4</v>
      </c>
      <c r="Q7399">
        <f t="shared" si="691"/>
        <v>12</v>
      </c>
      <c r="R7399">
        <f t="shared" si="692"/>
        <v>2019</v>
      </c>
    </row>
    <row r="7400" spans="1:18" x14ac:dyDescent="0.25">
      <c r="A7400" s="6" t="s">
        <v>8426</v>
      </c>
      <c r="B7400" s="6" t="s">
        <v>389</v>
      </c>
      <c r="C7400" s="6" t="s">
        <v>570</v>
      </c>
      <c r="D7400" s="6" t="s">
        <v>212</v>
      </c>
      <c r="E7400" s="6" t="s">
        <v>1924</v>
      </c>
      <c r="F7400" s="10">
        <v>43532</v>
      </c>
      <c r="G7400" s="6">
        <v>3</v>
      </c>
      <c r="H7400" s="11">
        <f>VLOOKUP(B7400,[1]!Product_Data[#Data],4,0)</f>
        <v>1367</v>
      </c>
      <c r="I7400" s="11">
        <f>VLOOKUP(B7400,[1]!Product_Data[#Data],3,0)</f>
        <v>984</v>
      </c>
      <c r="J7400" s="11">
        <f t="shared" si="693"/>
        <v>2952</v>
      </c>
      <c r="K7400" s="11">
        <f t="shared" si="694"/>
        <v>4101</v>
      </c>
      <c r="L7400" s="11">
        <f t="shared" si="695"/>
        <v>1149</v>
      </c>
      <c r="M7400" t="str">
        <f>VLOOKUP(C7400,[1]!Location_Data[#Data],2,0)</f>
        <v>Fresno</v>
      </c>
      <c r="N7400" t="str">
        <f>VLOOKUP(D7400,[1]!Salespeople_Data[#Data],2,0)</f>
        <v>Ronald Reed</v>
      </c>
      <c r="O7400" t="str">
        <f>VLOOKUP(E7400,[1]!Customer_Data[#Data],2,0)</f>
        <v>Eric Alvarez</v>
      </c>
      <c r="P7400" s="15">
        <f t="shared" si="690"/>
        <v>6</v>
      </c>
      <c r="Q7400">
        <f t="shared" si="691"/>
        <v>3</v>
      </c>
      <c r="R7400">
        <f t="shared" si="692"/>
        <v>2019</v>
      </c>
    </row>
    <row r="7401" spans="1:18" x14ac:dyDescent="0.25">
      <c r="A7401" s="6" t="s">
        <v>8427</v>
      </c>
      <c r="B7401" s="6" t="s">
        <v>18</v>
      </c>
      <c r="C7401" s="6" t="s">
        <v>34</v>
      </c>
      <c r="D7401" s="6" t="s">
        <v>126</v>
      </c>
      <c r="E7401" s="6" t="s">
        <v>2076</v>
      </c>
      <c r="F7401" s="10">
        <v>43746</v>
      </c>
      <c r="G7401" s="6">
        <v>1</v>
      </c>
      <c r="H7401" s="11">
        <f>VLOOKUP(B7401,[1]!Product_Data[#Data],4,0)</f>
        <v>880</v>
      </c>
      <c r="I7401" s="11">
        <f>VLOOKUP(B7401,[1]!Product_Data[#Data],3,0)</f>
        <v>634</v>
      </c>
      <c r="J7401" s="11">
        <f t="shared" si="693"/>
        <v>634</v>
      </c>
      <c r="K7401" s="11">
        <f t="shared" si="694"/>
        <v>880</v>
      </c>
      <c r="L7401" s="11">
        <f t="shared" si="695"/>
        <v>246</v>
      </c>
      <c r="M7401" t="str">
        <f>VLOOKUP(C7401,[1]!Location_Data[#Data],2,0)</f>
        <v>Inglewood</v>
      </c>
      <c r="N7401" t="str">
        <f>VLOOKUP(D7401,[1]!Salespeople_Data[#Data],2,0)</f>
        <v>Larry Castillo</v>
      </c>
      <c r="O7401" t="str">
        <f>VLOOKUP(E7401,[1]!Customer_Data[#Data],2,0)</f>
        <v>Keith Robinson</v>
      </c>
      <c r="P7401" s="15">
        <f t="shared" si="690"/>
        <v>3</v>
      </c>
      <c r="Q7401">
        <f t="shared" si="691"/>
        <v>10</v>
      </c>
      <c r="R7401">
        <f t="shared" si="692"/>
        <v>2019</v>
      </c>
    </row>
    <row r="7402" spans="1:18" x14ac:dyDescent="0.25">
      <c r="A7402" s="6" t="s">
        <v>8428</v>
      </c>
      <c r="B7402" s="6" t="s">
        <v>114</v>
      </c>
      <c r="C7402" s="6" t="s">
        <v>392</v>
      </c>
      <c r="D7402" s="6" t="s">
        <v>25</v>
      </c>
      <c r="E7402" s="6" t="s">
        <v>1918</v>
      </c>
      <c r="F7402" s="10">
        <v>43596</v>
      </c>
      <c r="G7402" s="6">
        <v>1</v>
      </c>
      <c r="H7402" s="11">
        <f>VLOOKUP(B7402,[1]!Product_Data[#Data],4,0)</f>
        <v>545</v>
      </c>
      <c r="I7402" s="11">
        <f>VLOOKUP(B7402,[1]!Product_Data[#Data],3,0)</f>
        <v>425</v>
      </c>
      <c r="J7402" s="11">
        <f t="shared" si="693"/>
        <v>425</v>
      </c>
      <c r="K7402" s="11">
        <f t="shared" si="694"/>
        <v>545</v>
      </c>
      <c r="L7402" s="11">
        <f t="shared" si="695"/>
        <v>120</v>
      </c>
      <c r="M7402" t="str">
        <f>VLOOKUP(C7402,[1]!Location_Data[#Data],2,0)</f>
        <v>Visalia</v>
      </c>
      <c r="N7402" t="str">
        <f>VLOOKUP(D7402,[1]!Salespeople_Data[#Data],2,0)</f>
        <v>Brian Davis</v>
      </c>
      <c r="O7402" t="str">
        <f>VLOOKUP(E7402,[1]!Customer_Data[#Data],2,0)</f>
        <v>Jack Howell</v>
      </c>
      <c r="P7402" s="15">
        <f t="shared" si="690"/>
        <v>7</v>
      </c>
      <c r="Q7402">
        <f t="shared" si="691"/>
        <v>5</v>
      </c>
      <c r="R7402">
        <f t="shared" si="692"/>
        <v>2019</v>
      </c>
    </row>
    <row r="7403" spans="1:18" x14ac:dyDescent="0.25">
      <c r="A7403" s="6" t="s">
        <v>8429</v>
      </c>
      <c r="B7403" s="6" t="s">
        <v>189</v>
      </c>
      <c r="C7403" s="6" t="s">
        <v>29</v>
      </c>
      <c r="D7403" s="6" t="s">
        <v>116</v>
      </c>
      <c r="E7403" s="6" t="s">
        <v>816</v>
      </c>
      <c r="F7403" s="10">
        <v>43582</v>
      </c>
      <c r="G7403" s="6">
        <v>1</v>
      </c>
      <c r="H7403" s="11">
        <f>VLOOKUP(B7403,[1]!Product_Data[#Data],4,0)</f>
        <v>1783</v>
      </c>
      <c r="I7403" s="11">
        <f>VLOOKUP(B7403,[1]!Product_Data[#Data],3,0)</f>
        <v>1516</v>
      </c>
      <c r="J7403" s="11">
        <f t="shared" si="693"/>
        <v>1516</v>
      </c>
      <c r="K7403" s="11">
        <f t="shared" si="694"/>
        <v>1783</v>
      </c>
      <c r="L7403" s="11">
        <f t="shared" si="695"/>
        <v>267</v>
      </c>
      <c r="M7403" t="str">
        <f>VLOOKUP(C7403,[1]!Location_Data[#Data],2,0)</f>
        <v>Santa Ana</v>
      </c>
      <c r="N7403" t="str">
        <f>VLOOKUP(D7403,[1]!Salespeople_Data[#Data],2,0)</f>
        <v>Roger Ramos</v>
      </c>
      <c r="O7403" t="str">
        <f>VLOOKUP(E7403,[1]!Customer_Data[#Data],2,0)</f>
        <v>Steven Martinez</v>
      </c>
      <c r="P7403" s="15">
        <f t="shared" si="690"/>
        <v>7</v>
      </c>
      <c r="Q7403">
        <f t="shared" si="691"/>
        <v>4</v>
      </c>
      <c r="R7403">
        <f t="shared" si="692"/>
        <v>2019</v>
      </c>
    </row>
    <row r="7404" spans="1:18" x14ac:dyDescent="0.25">
      <c r="A7404" s="6" t="s">
        <v>8430</v>
      </c>
      <c r="B7404" s="6" t="s">
        <v>461</v>
      </c>
      <c r="C7404" s="6" t="s">
        <v>362</v>
      </c>
      <c r="D7404" s="6" t="s">
        <v>239</v>
      </c>
      <c r="E7404" s="6" t="s">
        <v>1120</v>
      </c>
      <c r="F7404" s="10">
        <v>43788</v>
      </c>
      <c r="G7404" s="6">
        <v>4</v>
      </c>
      <c r="H7404" s="11">
        <f>VLOOKUP(B7404,[1]!Product_Data[#Data],4,0)</f>
        <v>35</v>
      </c>
      <c r="I7404" s="11">
        <f>VLOOKUP(B7404,[1]!Product_Data[#Data],3,0)</f>
        <v>22</v>
      </c>
      <c r="J7404" s="11">
        <f t="shared" si="693"/>
        <v>88</v>
      </c>
      <c r="K7404" s="11">
        <f t="shared" si="694"/>
        <v>140</v>
      </c>
      <c r="L7404" s="11">
        <f t="shared" si="695"/>
        <v>52</v>
      </c>
      <c r="M7404" t="str">
        <f>VLOOKUP(C7404,[1]!Location_Data[#Data],2,0)</f>
        <v>San Bernardino</v>
      </c>
      <c r="N7404" t="str">
        <f>VLOOKUP(D7404,[1]!Salespeople_Data[#Data],2,0)</f>
        <v>John Reyes</v>
      </c>
      <c r="O7404" t="str">
        <f>VLOOKUP(E7404,[1]!Customer_Data[#Data],2,0)</f>
        <v>Fred Russell</v>
      </c>
      <c r="P7404" s="15">
        <f t="shared" si="690"/>
        <v>3</v>
      </c>
      <c r="Q7404">
        <f t="shared" si="691"/>
        <v>11</v>
      </c>
      <c r="R7404">
        <f t="shared" si="692"/>
        <v>2019</v>
      </c>
    </row>
    <row r="7405" spans="1:18" x14ac:dyDescent="0.25">
      <c r="A7405" s="6" t="s">
        <v>8431</v>
      </c>
      <c r="B7405" s="6" t="s">
        <v>219</v>
      </c>
      <c r="C7405" s="6" t="s">
        <v>286</v>
      </c>
      <c r="D7405" s="6" t="s">
        <v>413</v>
      </c>
      <c r="E7405" s="6" t="s">
        <v>1040</v>
      </c>
      <c r="F7405" s="10">
        <v>43754</v>
      </c>
      <c r="G7405" s="6">
        <v>1</v>
      </c>
      <c r="H7405" s="11">
        <f>VLOOKUP(B7405,[1]!Product_Data[#Data],4,0)</f>
        <v>561</v>
      </c>
      <c r="I7405" s="11">
        <f>VLOOKUP(B7405,[1]!Product_Data[#Data],3,0)</f>
        <v>421</v>
      </c>
      <c r="J7405" s="11">
        <f t="shared" si="693"/>
        <v>421</v>
      </c>
      <c r="K7405" s="11">
        <f t="shared" si="694"/>
        <v>561</v>
      </c>
      <c r="L7405" s="11">
        <f t="shared" si="695"/>
        <v>140</v>
      </c>
      <c r="M7405" t="str">
        <f>VLOOKUP(C7405,[1]!Location_Data[#Data],2,0)</f>
        <v>El Monte</v>
      </c>
      <c r="N7405" t="str">
        <f>VLOOKUP(D7405,[1]!Salespeople_Data[#Data],2,0)</f>
        <v>Kenneth Bradley</v>
      </c>
      <c r="O7405" t="str">
        <f>VLOOKUP(E7405,[1]!Customer_Data[#Data],2,0)</f>
        <v>Carlos Stewart</v>
      </c>
      <c r="P7405" s="15">
        <f t="shared" si="690"/>
        <v>4</v>
      </c>
      <c r="Q7405">
        <f t="shared" si="691"/>
        <v>10</v>
      </c>
      <c r="R7405">
        <f t="shared" si="692"/>
        <v>2019</v>
      </c>
    </row>
    <row r="7406" spans="1:18" x14ac:dyDescent="0.25">
      <c r="A7406" s="6" t="s">
        <v>8432</v>
      </c>
      <c r="B7406" s="6" t="s">
        <v>152</v>
      </c>
      <c r="C7406" s="6" t="s">
        <v>246</v>
      </c>
      <c r="D7406" s="6" t="s">
        <v>159</v>
      </c>
      <c r="E7406" s="6" t="s">
        <v>1997</v>
      </c>
      <c r="F7406" s="10">
        <v>43770</v>
      </c>
      <c r="G7406" s="6">
        <v>4</v>
      </c>
      <c r="H7406" s="11">
        <f>VLOOKUP(B7406,[1]!Product_Data[#Data],4,0)</f>
        <v>951</v>
      </c>
      <c r="I7406" s="11">
        <f>VLOOKUP(B7406,[1]!Product_Data[#Data],3,0)</f>
        <v>504</v>
      </c>
      <c r="J7406" s="11">
        <f t="shared" si="693"/>
        <v>2016</v>
      </c>
      <c r="K7406" s="11">
        <f t="shared" si="694"/>
        <v>3804</v>
      </c>
      <c r="L7406" s="11">
        <f t="shared" si="695"/>
        <v>1788</v>
      </c>
      <c r="M7406" t="str">
        <f>VLOOKUP(C7406,[1]!Location_Data[#Data],2,0)</f>
        <v>San Francisco</v>
      </c>
      <c r="N7406" t="str">
        <f>VLOOKUP(D7406,[1]!Salespeople_Data[#Data],2,0)</f>
        <v>Bobby Russell</v>
      </c>
      <c r="O7406" t="str">
        <f>VLOOKUP(E7406,[1]!Customer_Data[#Data],2,0)</f>
        <v>Todd Watson</v>
      </c>
      <c r="P7406" s="15">
        <f t="shared" si="690"/>
        <v>6</v>
      </c>
      <c r="Q7406">
        <f t="shared" si="691"/>
        <v>11</v>
      </c>
      <c r="R7406">
        <f t="shared" si="692"/>
        <v>2019</v>
      </c>
    </row>
    <row r="7407" spans="1:18" x14ac:dyDescent="0.25">
      <c r="A7407" s="6" t="s">
        <v>8433</v>
      </c>
      <c r="B7407" s="6" t="s">
        <v>553</v>
      </c>
      <c r="C7407" s="6" t="s">
        <v>458</v>
      </c>
      <c r="D7407" s="6" t="s">
        <v>269</v>
      </c>
      <c r="E7407" s="6" t="s">
        <v>1420</v>
      </c>
      <c r="F7407" s="10">
        <v>43544</v>
      </c>
      <c r="G7407" s="6">
        <v>4</v>
      </c>
      <c r="H7407" s="11">
        <f>VLOOKUP(B7407,[1]!Product_Data[#Data],4,0)</f>
        <v>1798</v>
      </c>
      <c r="I7407" s="11">
        <f>VLOOKUP(B7407,[1]!Product_Data[#Data],3,0)</f>
        <v>971</v>
      </c>
      <c r="J7407" s="11">
        <f t="shared" si="693"/>
        <v>3884</v>
      </c>
      <c r="K7407" s="11">
        <f t="shared" si="694"/>
        <v>7192</v>
      </c>
      <c r="L7407" s="11">
        <f t="shared" si="695"/>
        <v>3308</v>
      </c>
      <c r="M7407" t="str">
        <f>VLOOKUP(C7407,[1]!Location_Data[#Data],2,0)</f>
        <v>Fontana</v>
      </c>
      <c r="N7407" t="str">
        <f>VLOOKUP(D7407,[1]!Salespeople_Data[#Data],2,0)</f>
        <v>Kevin Butler</v>
      </c>
      <c r="O7407" t="str">
        <f>VLOOKUP(E7407,[1]!Customer_Data[#Data],2,0)</f>
        <v>Robert Ferguson</v>
      </c>
      <c r="P7407" s="15">
        <f t="shared" si="690"/>
        <v>4</v>
      </c>
      <c r="Q7407">
        <f t="shared" si="691"/>
        <v>3</v>
      </c>
      <c r="R7407">
        <f t="shared" si="692"/>
        <v>2019</v>
      </c>
    </row>
    <row r="7408" spans="1:18" x14ac:dyDescent="0.25">
      <c r="A7408" s="6" t="s">
        <v>8434</v>
      </c>
      <c r="B7408" s="6" t="s">
        <v>263</v>
      </c>
      <c r="C7408" s="6" t="s">
        <v>272</v>
      </c>
      <c r="D7408" s="6" t="s">
        <v>447</v>
      </c>
      <c r="E7408" s="6" t="s">
        <v>2420</v>
      </c>
      <c r="F7408" s="10">
        <v>43539</v>
      </c>
      <c r="G7408" s="6">
        <v>1</v>
      </c>
      <c r="H7408" s="11">
        <f>VLOOKUP(B7408,[1]!Product_Data[#Data],4,0)</f>
        <v>378</v>
      </c>
      <c r="I7408" s="11">
        <f>VLOOKUP(B7408,[1]!Product_Data[#Data],3,0)</f>
        <v>291</v>
      </c>
      <c r="J7408" s="11">
        <f t="shared" si="693"/>
        <v>291</v>
      </c>
      <c r="K7408" s="11">
        <f t="shared" si="694"/>
        <v>378</v>
      </c>
      <c r="L7408" s="11">
        <f t="shared" si="695"/>
        <v>87</v>
      </c>
      <c r="M7408" t="str">
        <f>VLOOKUP(C7408,[1]!Location_Data[#Data],2,0)</f>
        <v>Torrance</v>
      </c>
      <c r="N7408" t="str">
        <f>VLOOKUP(D7408,[1]!Salespeople_Data[#Data],2,0)</f>
        <v>Howard Sims</v>
      </c>
      <c r="O7408" t="str">
        <f>VLOOKUP(E7408,[1]!Customer_Data[#Data],2,0)</f>
        <v>Shawn Ramos</v>
      </c>
      <c r="P7408" s="15">
        <f t="shared" si="690"/>
        <v>6</v>
      </c>
      <c r="Q7408">
        <f t="shared" si="691"/>
        <v>3</v>
      </c>
      <c r="R7408">
        <f t="shared" si="692"/>
        <v>2019</v>
      </c>
    </row>
    <row r="7409" spans="1:18" x14ac:dyDescent="0.25">
      <c r="A7409" s="6" t="s">
        <v>8435</v>
      </c>
      <c r="B7409" s="6" t="s">
        <v>38</v>
      </c>
      <c r="C7409" s="6" t="s">
        <v>149</v>
      </c>
      <c r="D7409" s="6" t="s">
        <v>159</v>
      </c>
      <c r="E7409" s="6" t="s">
        <v>1911</v>
      </c>
      <c r="F7409" s="10">
        <v>43492</v>
      </c>
      <c r="G7409" s="6">
        <v>4</v>
      </c>
      <c r="H7409" s="11">
        <f>VLOOKUP(B7409,[1]!Product_Data[#Data],4,0)</f>
        <v>2283</v>
      </c>
      <c r="I7409" s="11">
        <f>VLOOKUP(B7409,[1]!Product_Data[#Data],3,0)</f>
        <v>1484</v>
      </c>
      <c r="J7409" s="11">
        <f t="shared" si="693"/>
        <v>5936</v>
      </c>
      <c r="K7409" s="11">
        <f t="shared" si="694"/>
        <v>9132</v>
      </c>
      <c r="L7409" s="11">
        <f t="shared" si="695"/>
        <v>3196</v>
      </c>
      <c r="M7409" t="str">
        <f>VLOOKUP(C7409,[1]!Location_Data[#Data],2,0)</f>
        <v>Antioch</v>
      </c>
      <c r="N7409" t="str">
        <f>VLOOKUP(D7409,[1]!Salespeople_Data[#Data],2,0)</f>
        <v>Bobby Russell</v>
      </c>
      <c r="O7409" t="str">
        <f>VLOOKUP(E7409,[1]!Customer_Data[#Data],2,0)</f>
        <v>Bruce Bowman</v>
      </c>
      <c r="P7409" s="15">
        <f t="shared" si="690"/>
        <v>1</v>
      </c>
      <c r="Q7409">
        <f t="shared" si="691"/>
        <v>1</v>
      </c>
      <c r="R7409">
        <f t="shared" si="692"/>
        <v>2019</v>
      </c>
    </row>
    <row r="7410" spans="1:18" x14ac:dyDescent="0.25">
      <c r="A7410" s="6" t="s">
        <v>8436</v>
      </c>
      <c r="B7410" s="6" t="s">
        <v>119</v>
      </c>
      <c r="C7410" s="6" t="s">
        <v>190</v>
      </c>
      <c r="D7410" s="6" t="s">
        <v>87</v>
      </c>
      <c r="E7410" s="6" t="s">
        <v>1067</v>
      </c>
      <c r="F7410" s="10">
        <v>43790</v>
      </c>
      <c r="G7410" s="6">
        <v>4</v>
      </c>
      <c r="H7410" s="11">
        <f>VLOOKUP(B7410,[1]!Product_Data[#Data],4,0)</f>
        <v>1077</v>
      </c>
      <c r="I7410" s="11">
        <f>VLOOKUP(B7410,[1]!Product_Data[#Data],3,0)</f>
        <v>732</v>
      </c>
      <c r="J7410" s="11">
        <f t="shared" si="693"/>
        <v>2928</v>
      </c>
      <c r="K7410" s="11">
        <f t="shared" si="694"/>
        <v>4308</v>
      </c>
      <c r="L7410" s="11">
        <f t="shared" si="695"/>
        <v>1380</v>
      </c>
      <c r="M7410" t="str">
        <f>VLOOKUP(C7410,[1]!Location_Data[#Data],2,0)</f>
        <v>Oakland</v>
      </c>
      <c r="N7410" t="str">
        <f>VLOOKUP(D7410,[1]!Salespeople_Data[#Data],2,0)</f>
        <v>Martin Perry</v>
      </c>
      <c r="O7410" t="str">
        <f>VLOOKUP(E7410,[1]!Customer_Data[#Data],2,0)</f>
        <v>Antonio Cooper</v>
      </c>
      <c r="P7410" s="15">
        <f t="shared" si="690"/>
        <v>5</v>
      </c>
      <c r="Q7410">
        <f t="shared" si="691"/>
        <v>11</v>
      </c>
      <c r="R7410">
        <f t="shared" si="692"/>
        <v>2019</v>
      </c>
    </row>
    <row r="7411" spans="1:18" x14ac:dyDescent="0.25">
      <c r="A7411" s="6" t="s">
        <v>8437</v>
      </c>
      <c r="B7411" s="6" t="s">
        <v>139</v>
      </c>
      <c r="C7411" s="6" t="s">
        <v>182</v>
      </c>
      <c r="D7411" s="6" t="s">
        <v>212</v>
      </c>
      <c r="E7411" s="6" t="s">
        <v>1672</v>
      </c>
      <c r="F7411" s="10">
        <v>43488</v>
      </c>
      <c r="G7411" s="6">
        <v>1</v>
      </c>
      <c r="H7411" s="11">
        <f>VLOOKUP(B7411,[1]!Product_Data[#Data],4,0)</f>
        <v>817</v>
      </c>
      <c r="I7411" s="11">
        <f>VLOOKUP(B7411,[1]!Product_Data[#Data],3,0)</f>
        <v>409</v>
      </c>
      <c r="J7411" s="11">
        <f t="shared" si="693"/>
        <v>409</v>
      </c>
      <c r="K7411" s="11">
        <f t="shared" si="694"/>
        <v>817</v>
      </c>
      <c r="L7411" s="11">
        <f t="shared" si="695"/>
        <v>408</v>
      </c>
      <c r="M7411" t="str">
        <f>VLOOKUP(C7411,[1]!Location_Data[#Data],2,0)</f>
        <v>Vallejo</v>
      </c>
      <c r="N7411" t="str">
        <f>VLOOKUP(D7411,[1]!Salespeople_Data[#Data],2,0)</f>
        <v>Ronald Reed</v>
      </c>
      <c r="O7411" t="str">
        <f>VLOOKUP(E7411,[1]!Customer_Data[#Data],2,0)</f>
        <v>Joe Fuller</v>
      </c>
      <c r="P7411" s="15">
        <f t="shared" si="690"/>
        <v>4</v>
      </c>
      <c r="Q7411">
        <f t="shared" si="691"/>
        <v>1</v>
      </c>
      <c r="R7411">
        <f t="shared" si="692"/>
        <v>2019</v>
      </c>
    </row>
    <row r="7412" spans="1:18" x14ac:dyDescent="0.25">
      <c r="A7412" s="6" t="s">
        <v>8438</v>
      </c>
      <c r="B7412" s="6" t="s">
        <v>1149</v>
      </c>
      <c r="C7412" s="6" t="s">
        <v>512</v>
      </c>
      <c r="D7412" s="6" t="s">
        <v>91</v>
      </c>
      <c r="E7412" s="6" t="s">
        <v>5654</v>
      </c>
      <c r="F7412" s="10">
        <v>43650</v>
      </c>
      <c r="G7412" s="6">
        <v>1</v>
      </c>
      <c r="H7412" s="11">
        <f>VLOOKUP(B7412,[1]!Product_Data[#Data],4,0)</f>
        <v>847</v>
      </c>
      <c r="I7412" s="11">
        <f>VLOOKUP(B7412,[1]!Product_Data[#Data],3,0)</f>
        <v>534</v>
      </c>
      <c r="J7412" s="11">
        <f t="shared" si="693"/>
        <v>534</v>
      </c>
      <c r="K7412" s="11">
        <f t="shared" si="694"/>
        <v>847</v>
      </c>
      <c r="L7412" s="11">
        <f t="shared" si="695"/>
        <v>313</v>
      </c>
      <c r="M7412" t="str">
        <f>VLOOKUP(C7412,[1]!Location_Data[#Data],2,0)</f>
        <v>Long Beach</v>
      </c>
      <c r="N7412" t="str">
        <f>VLOOKUP(D7412,[1]!Salespeople_Data[#Data],2,0)</f>
        <v>Howard Gardner</v>
      </c>
      <c r="O7412" t="str">
        <f>VLOOKUP(E7412,[1]!Customer_Data[#Data],2,0)</f>
        <v>Jose Griffin</v>
      </c>
      <c r="P7412" s="15">
        <f t="shared" si="690"/>
        <v>5</v>
      </c>
      <c r="Q7412">
        <f t="shared" si="691"/>
        <v>7</v>
      </c>
      <c r="R7412">
        <f t="shared" si="692"/>
        <v>2019</v>
      </c>
    </row>
    <row r="7413" spans="1:18" x14ac:dyDescent="0.25">
      <c r="A7413" s="6" t="s">
        <v>8439</v>
      </c>
      <c r="B7413" s="6" t="s">
        <v>668</v>
      </c>
      <c r="C7413" s="6" t="s">
        <v>135</v>
      </c>
      <c r="D7413" s="6" t="s">
        <v>10</v>
      </c>
      <c r="E7413" s="6" t="s">
        <v>1088</v>
      </c>
      <c r="F7413" s="10">
        <v>43652</v>
      </c>
      <c r="G7413" s="6">
        <v>3</v>
      </c>
      <c r="H7413" s="11">
        <f>VLOOKUP(B7413,[1]!Product_Data[#Data],4,0)</f>
        <v>181</v>
      </c>
      <c r="I7413" s="11">
        <f>VLOOKUP(B7413,[1]!Product_Data[#Data],3,0)</f>
        <v>130</v>
      </c>
      <c r="J7413" s="11">
        <f t="shared" si="693"/>
        <v>390</v>
      </c>
      <c r="K7413" s="11">
        <f t="shared" si="694"/>
        <v>543</v>
      </c>
      <c r="L7413" s="11">
        <f t="shared" si="695"/>
        <v>153</v>
      </c>
      <c r="M7413" t="str">
        <f>VLOOKUP(C7413,[1]!Location_Data[#Data],2,0)</f>
        <v>Oxnard</v>
      </c>
      <c r="N7413" t="str">
        <f>VLOOKUP(D7413,[1]!Salespeople_Data[#Data],2,0)</f>
        <v>Justin Lynch</v>
      </c>
      <c r="O7413" t="str">
        <f>VLOOKUP(E7413,[1]!Customer_Data[#Data],2,0)</f>
        <v>Anthony Parker</v>
      </c>
      <c r="P7413" s="15">
        <f t="shared" si="690"/>
        <v>7</v>
      </c>
      <c r="Q7413">
        <f t="shared" si="691"/>
        <v>7</v>
      </c>
      <c r="R7413">
        <f t="shared" si="692"/>
        <v>2019</v>
      </c>
    </row>
    <row r="7414" spans="1:18" x14ac:dyDescent="0.25">
      <c r="A7414" s="6" t="s">
        <v>8440</v>
      </c>
      <c r="B7414" s="6" t="s">
        <v>252</v>
      </c>
      <c r="C7414" s="6" t="s">
        <v>436</v>
      </c>
      <c r="D7414" s="6" t="s">
        <v>345</v>
      </c>
      <c r="E7414" s="6" t="s">
        <v>1594</v>
      </c>
      <c r="F7414" s="10">
        <v>43604</v>
      </c>
      <c r="G7414" s="6">
        <v>2</v>
      </c>
      <c r="H7414" s="11">
        <f>VLOOKUP(B7414,[1]!Product_Data[#Data],4,0)</f>
        <v>1899</v>
      </c>
      <c r="I7414" s="11">
        <f>VLOOKUP(B7414,[1]!Product_Data[#Data],3,0)</f>
        <v>1044</v>
      </c>
      <c r="J7414" s="11">
        <f t="shared" si="693"/>
        <v>2088</v>
      </c>
      <c r="K7414" s="11">
        <f t="shared" si="694"/>
        <v>3798</v>
      </c>
      <c r="L7414" s="11">
        <f t="shared" si="695"/>
        <v>1710</v>
      </c>
      <c r="M7414" t="str">
        <f>VLOOKUP(C7414,[1]!Location_Data[#Data],2,0)</f>
        <v>Jurupa Valley</v>
      </c>
      <c r="N7414" t="str">
        <f>VLOOKUP(D7414,[1]!Salespeople_Data[#Data],2,0)</f>
        <v>Larry Marshall</v>
      </c>
      <c r="O7414" t="str">
        <f>VLOOKUP(E7414,[1]!Customer_Data[#Data],2,0)</f>
        <v>Patrick Rivera</v>
      </c>
      <c r="P7414" s="15">
        <f t="shared" si="690"/>
        <v>1</v>
      </c>
      <c r="Q7414">
        <f t="shared" si="691"/>
        <v>5</v>
      </c>
      <c r="R7414">
        <f t="shared" si="692"/>
        <v>2019</v>
      </c>
    </row>
    <row r="7415" spans="1:18" x14ac:dyDescent="0.25">
      <c r="A7415" s="6" t="s">
        <v>8441</v>
      </c>
      <c r="B7415" s="6" t="s">
        <v>431</v>
      </c>
      <c r="C7415" s="6" t="s">
        <v>268</v>
      </c>
      <c r="D7415" s="6" t="s">
        <v>191</v>
      </c>
      <c r="E7415" s="6" t="s">
        <v>531</v>
      </c>
      <c r="F7415" s="10">
        <v>43829</v>
      </c>
      <c r="G7415" s="6">
        <v>3</v>
      </c>
      <c r="H7415" s="11">
        <f>VLOOKUP(B7415,[1]!Product_Data[#Data],4,0)</f>
        <v>290</v>
      </c>
      <c r="I7415" s="11">
        <f>VLOOKUP(B7415,[1]!Product_Data[#Data],3,0)</f>
        <v>200</v>
      </c>
      <c r="J7415" s="11">
        <f t="shared" si="693"/>
        <v>600</v>
      </c>
      <c r="K7415" s="11">
        <f t="shared" si="694"/>
        <v>870</v>
      </c>
      <c r="L7415" s="11">
        <f t="shared" si="695"/>
        <v>270</v>
      </c>
      <c r="M7415" t="str">
        <f>VLOOKUP(C7415,[1]!Location_Data[#Data],2,0)</f>
        <v>Murrieta</v>
      </c>
      <c r="N7415" t="str">
        <f>VLOOKUP(D7415,[1]!Salespeople_Data[#Data],2,0)</f>
        <v>Robert Reed</v>
      </c>
      <c r="O7415" t="str">
        <f>VLOOKUP(E7415,[1]!Customer_Data[#Data],2,0)</f>
        <v>Randy Hayes</v>
      </c>
      <c r="P7415" s="15">
        <f t="shared" si="690"/>
        <v>2</v>
      </c>
      <c r="Q7415">
        <f t="shared" si="691"/>
        <v>12</v>
      </c>
      <c r="R7415">
        <f t="shared" si="692"/>
        <v>2019</v>
      </c>
    </row>
    <row r="7416" spans="1:18" x14ac:dyDescent="0.25">
      <c r="A7416" s="6" t="s">
        <v>8442</v>
      </c>
      <c r="B7416" s="6" t="s">
        <v>440</v>
      </c>
      <c r="C7416" s="6" t="s">
        <v>169</v>
      </c>
      <c r="D7416" s="6" t="s">
        <v>25</v>
      </c>
      <c r="E7416" s="6" t="s">
        <v>1376</v>
      </c>
      <c r="F7416" s="10">
        <v>43568</v>
      </c>
      <c r="G7416" s="6">
        <v>1</v>
      </c>
      <c r="H7416" s="11">
        <f>VLOOKUP(B7416,[1]!Product_Data[#Data],4,0)</f>
        <v>800</v>
      </c>
      <c r="I7416" s="11">
        <f>VLOOKUP(B7416,[1]!Product_Data[#Data],3,0)</f>
        <v>536</v>
      </c>
      <c r="J7416" s="11">
        <f t="shared" si="693"/>
        <v>536</v>
      </c>
      <c r="K7416" s="11">
        <f t="shared" si="694"/>
        <v>800</v>
      </c>
      <c r="L7416" s="11">
        <f t="shared" si="695"/>
        <v>264</v>
      </c>
      <c r="M7416" t="str">
        <f>VLOOKUP(C7416,[1]!Location_Data[#Data],2,0)</f>
        <v>Vista</v>
      </c>
      <c r="N7416" t="str">
        <f>VLOOKUP(D7416,[1]!Salespeople_Data[#Data],2,0)</f>
        <v>Brian Davis</v>
      </c>
      <c r="O7416" t="str">
        <f>VLOOKUP(E7416,[1]!Customer_Data[#Data],2,0)</f>
        <v>Adam Thompson</v>
      </c>
      <c r="P7416" s="15">
        <f t="shared" si="690"/>
        <v>7</v>
      </c>
      <c r="Q7416">
        <f t="shared" si="691"/>
        <v>4</v>
      </c>
      <c r="R7416">
        <f t="shared" si="692"/>
        <v>2019</v>
      </c>
    </row>
    <row r="7417" spans="1:18" x14ac:dyDescent="0.25">
      <c r="A7417" s="6" t="s">
        <v>8443</v>
      </c>
      <c r="B7417" s="6" t="s">
        <v>207</v>
      </c>
      <c r="C7417" s="6" t="s">
        <v>469</v>
      </c>
      <c r="D7417" s="6" t="s">
        <v>96</v>
      </c>
      <c r="E7417" s="6" t="s">
        <v>1136</v>
      </c>
      <c r="F7417" s="10">
        <v>43580</v>
      </c>
      <c r="G7417" s="6">
        <v>3</v>
      </c>
      <c r="H7417" s="11">
        <f>VLOOKUP(B7417,[1]!Product_Data[#Data],4,0)</f>
        <v>2464</v>
      </c>
      <c r="I7417" s="11">
        <f>VLOOKUP(B7417,[1]!Product_Data[#Data],3,0)</f>
        <v>1774</v>
      </c>
      <c r="J7417" s="11">
        <f t="shared" si="693"/>
        <v>5322</v>
      </c>
      <c r="K7417" s="11">
        <f t="shared" si="694"/>
        <v>7392</v>
      </c>
      <c r="L7417" s="11">
        <f t="shared" si="695"/>
        <v>2070</v>
      </c>
      <c r="M7417" t="str">
        <f>VLOOKUP(C7417,[1]!Location_Data[#Data],2,0)</f>
        <v>Escondido</v>
      </c>
      <c r="N7417" t="str">
        <f>VLOOKUP(D7417,[1]!Salespeople_Data[#Data],2,0)</f>
        <v>Brian Thomas</v>
      </c>
      <c r="O7417" t="str">
        <f>VLOOKUP(E7417,[1]!Customer_Data[#Data],2,0)</f>
        <v>Juan Wood</v>
      </c>
      <c r="P7417" s="15">
        <f t="shared" si="690"/>
        <v>5</v>
      </c>
      <c r="Q7417">
        <f t="shared" si="691"/>
        <v>4</v>
      </c>
      <c r="R7417">
        <f t="shared" si="692"/>
        <v>2019</v>
      </c>
    </row>
    <row r="7418" spans="1:18" x14ac:dyDescent="0.25">
      <c r="A7418" s="6" t="s">
        <v>8444</v>
      </c>
      <c r="B7418" s="6" t="s">
        <v>47</v>
      </c>
      <c r="C7418" s="6" t="s">
        <v>229</v>
      </c>
      <c r="D7418" s="6" t="s">
        <v>71</v>
      </c>
      <c r="E7418" s="6" t="s">
        <v>4184</v>
      </c>
      <c r="F7418" s="10">
        <v>43581</v>
      </c>
      <c r="G7418" s="6">
        <v>1</v>
      </c>
      <c r="H7418" s="11">
        <f>VLOOKUP(B7418,[1]!Product_Data[#Data],4,0)</f>
        <v>1812</v>
      </c>
      <c r="I7418" s="11">
        <f>VLOOKUP(B7418,[1]!Product_Data[#Data],3,0)</f>
        <v>1305</v>
      </c>
      <c r="J7418" s="11">
        <f t="shared" si="693"/>
        <v>1305</v>
      </c>
      <c r="K7418" s="11">
        <f t="shared" si="694"/>
        <v>1812</v>
      </c>
      <c r="L7418" s="11">
        <f t="shared" si="695"/>
        <v>507</v>
      </c>
      <c r="M7418" t="str">
        <f>VLOOKUP(C7418,[1]!Location_Data[#Data],2,0)</f>
        <v>San Jose</v>
      </c>
      <c r="N7418" t="str">
        <f>VLOOKUP(D7418,[1]!Salespeople_Data[#Data],2,0)</f>
        <v>Gary Rodriguez</v>
      </c>
      <c r="O7418" t="str">
        <f>VLOOKUP(E7418,[1]!Customer_Data[#Data],2,0)</f>
        <v>Antonio Shaw</v>
      </c>
      <c r="P7418" s="15">
        <f t="shared" si="690"/>
        <v>6</v>
      </c>
      <c r="Q7418">
        <f t="shared" si="691"/>
        <v>4</v>
      </c>
      <c r="R7418">
        <f t="shared" si="692"/>
        <v>2019</v>
      </c>
    </row>
    <row r="7419" spans="1:18" x14ac:dyDescent="0.25">
      <c r="A7419" s="6" t="s">
        <v>8445</v>
      </c>
      <c r="B7419" s="6" t="s">
        <v>464</v>
      </c>
      <c r="C7419" s="6" t="s">
        <v>331</v>
      </c>
      <c r="D7419" s="6" t="s">
        <v>101</v>
      </c>
      <c r="E7419" s="6" t="s">
        <v>1116</v>
      </c>
      <c r="F7419" s="10">
        <v>43561</v>
      </c>
      <c r="G7419" s="6">
        <v>3</v>
      </c>
      <c r="H7419" s="11">
        <f>VLOOKUP(B7419,[1]!Product_Data[#Data],4,0)</f>
        <v>1566</v>
      </c>
      <c r="I7419" s="11">
        <f>VLOOKUP(B7419,[1]!Product_Data[#Data],3,0)</f>
        <v>1190</v>
      </c>
      <c r="J7419" s="11">
        <f t="shared" si="693"/>
        <v>3570</v>
      </c>
      <c r="K7419" s="11">
        <f t="shared" si="694"/>
        <v>4698</v>
      </c>
      <c r="L7419" s="11">
        <f t="shared" si="695"/>
        <v>1128</v>
      </c>
      <c r="M7419" t="str">
        <f>VLOOKUP(C7419,[1]!Location_Data[#Data],2,0)</f>
        <v>Sunnyvale</v>
      </c>
      <c r="N7419" t="str">
        <f>VLOOKUP(D7419,[1]!Salespeople_Data[#Data],2,0)</f>
        <v>Scott Clark</v>
      </c>
      <c r="O7419" t="str">
        <f>VLOOKUP(E7419,[1]!Customer_Data[#Data],2,0)</f>
        <v>Christopher Kim</v>
      </c>
      <c r="P7419" s="15">
        <f t="shared" si="690"/>
        <v>7</v>
      </c>
      <c r="Q7419">
        <f t="shared" si="691"/>
        <v>4</v>
      </c>
      <c r="R7419">
        <f t="shared" si="692"/>
        <v>2019</v>
      </c>
    </row>
    <row r="7420" spans="1:18" x14ac:dyDescent="0.25">
      <c r="A7420" s="6" t="s">
        <v>8446</v>
      </c>
      <c r="B7420" s="6" t="s">
        <v>464</v>
      </c>
      <c r="C7420" s="6" t="s">
        <v>519</v>
      </c>
      <c r="D7420" s="6" t="s">
        <v>447</v>
      </c>
      <c r="E7420" s="6" t="s">
        <v>21</v>
      </c>
      <c r="F7420" s="10">
        <v>43621</v>
      </c>
      <c r="G7420" s="6">
        <v>4</v>
      </c>
      <c r="H7420" s="11">
        <f>VLOOKUP(B7420,[1]!Product_Data[#Data],4,0)</f>
        <v>1566</v>
      </c>
      <c r="I7420" s="11">
        <f>VLOOKUP(B7420,[1]!Product_Data[#Data],3,0)</f>
        <v>1190</v>
      </c>
      <c r="J7420" s="11">
        <f t="shared" si="693"/>
        <v>4760</v>
      </c>
      <c r="K7420" s="11">
        <f t="shared" si="694"/>
        <v>6264</v>
      </c>
      <c r="L7420" s="11">
        <f t="shared" si="695"/>
        <v>1504</v>
      </c>
      <c r="M7420" t="str">
        <f>VLOOKUP(C7420,[1]!Location_Data[#Data],2,0)</f>
        <v>Anaheim</v>
      </c>
      <c r="N7420" t="str">
        <f>VLOOKUP(D7420,[1]!Salespeople_Data[#Data],2,0)</f>
        <v>Howard Sims</v>
      </c>
      <c r="O7420" t="str">
        <f>VLOOKUP(E7420,[1]!Customer_Data[#Data],2,0)</f>
        <v>Jesse Graham</v>
      </c>
      <c r="P7420" s="15">
        <f t="shared" si="690"/>
        <v>4</v>
      </c>
      <c r="Q7420">
        <f t="shared" si="691"/>
        <v>6</v>
      </c>
      <c r="R7420">
        <f t="shared" si="692"/>
        <v>2019</v>
      </c>
    </row>
    <row r="7421" spans="1:18" x14ac:dyDescent="0.25">
      <c r="A7421" s="6" t="s">
        <v>8447</v>
      </c>
      <c r="B7421" s="6" t="s">
        <v>235</v>
      </c>
      <c r="C7421" s="6" t="s">
        <v>349</v>
      </c>
      <c r="D7421" s="6" t="s">
        <v>63</v>
      </c>
      <c r="E7421" s="6" t="s">
        <v>918</v>
      </c>
      <c r="F7421" s="10">
        <v>43650</v>
      </c>
      <c r="G7421" s="6">
        <v>3</v>
      </c>
      <c r="H7421" s="11">
        <f>VLOOKUP(B7421,[1]!Product_Data[#Data],4,0)</f>
        <v>1887</v>
      </c>
      <c r="I7421" s="11">
        <f>VLOOKUP(B7421,[1]!Product_Data[#Data],3,0)</f>
        <v>1378</v>
      </c>
      <c r="J7421" s="11">
        <f t="shared" si="693"/>
        <v>4134</v>
      </c>
      <c r="K7421" s="11">
        <f t="shared" si="694"/>
        <v>5661</v>
      </c>
      <c r="L7421" s="11">
        <f t="shared" si="695"/>
        <v>1527</v>
      </c>
      <c r="M7421" t="str">
        <f>VLOOKUP(C7421,[1]!Location_Data[#Data],2,0)</f>
        <v>Santa Clara</v>
      </c>
      <c r="N7421" t="str">
        <f>VLOOKUP(D7421,[1]!Salespeople_Data[#Data],2,0)</f>
        <v>Jeremy Mendoza</v>
      </c>
      <c r="O7421" t="str">
        <f>VLOOKUP(E7421,[1]!Customer_Data[#Data],2,0)</f>
        <v>Keith Wheeler</v>
      </c>
      <c r="P7421" s="15">
        <f t="shared" si="690"/>
        <v>5</v>
      </c>
      <c r="Q7421">
        <f t="shared" si="691"/>
        <v>7</v>
      </c>
      <c r="R7421">
        <f t="shared" si="692"/>
        <v>2019</v>
      </c>
    </row>
    <row r="7422" spans="1:18" x14ac:dyDescent="0.25">
      <c r="A7422" s="6" t="s">
        <v>8448</v>
      </c>
      <c r="B7422" s="6" t="s">
        <v>119</v>
      </c>
      <c r="C7422" s="6" t="s">
        <v>14</v>
      </c>
      <c r="D7422" s="6" t="s">
        <v>359</v>
      </c>
      <c r="E7422" s="6" t="s">
        <v>437</v>
      </c>
      <c r="F7422" s="10">
        <v>43583</v>
      </c>
      <c r="G7422" s="6">
        <v>1</v>
      </c>
      <c r="H7422" s="11">
        <f>VLOOKUP(B7422,[1]!Product_Data[#Data],4,0)</f>
        <v>1077</v>
      </c>
      <c r="I7422" s="11">
        <f>VLOOKUP(B7422,[1]!Product_Data[#Data],3,0)</f>
        <v>732</v>
      </c>
      <c r="J7422" s="11">
        <f t="shared" si="693"/>
        <v>732</v>
      </c>
      <c r="K7422" s="11">
        <f t="shared" si="694"/>
        <v>1077</v>
      </c>
      <c r="L7422" s="11">
        <f t="shared" si="695"/>
        <v>345</v>
      </c>
      <c r="M7422" t="str">
        <f>VLOOKUP(C7422,[1]!Location_Data[#Data],2,0)</f>
        <v>Santa Clarita</v>
      </c>
      <c r="N7422" t="str">
        <f>VLOOKUP(D7422,[1]!Salespeople_Data[#Data],2,0)</f>
        <v>Eugene Holmes</v>
      </c>
      <c r="O7422" t="str">
        <f>VLOOKUP(E7422,[1]!Customer_Data[#Data],2,0)</f>
        <v>Carl Murphy</v>
      </c>
      <c r="P7422" s="15">
        <f t="shared" si="690"/>
        <v>1</v>
      </c>
      <c r="Q7422">
        <f t="shared" si="691"/>
        <v>4</v>
      </c>
      <c r="R7422">
        <f t="shared" si="692"/>
        <v>2019</v>
      </c>
    </row>
    <row r="7423" spans="1:18" x14ac:dyDescent="0.25">
      <c r="A7423" s="6" t="s">
        <v>8449</v>
      </c>
      <c r="B7423" s="6" t="s">
        <v>305</v>
      </c>
      <c r="C7423" s="6" t="s">
        <v>204</v>
      </c>
      <c r="D7423" s="6" t="s">
        <v>298</v>
      </c>
      <c r="E7423" s="6" t="s">
        <v>3024</v>
      </c>
      <c r="F7423" s="10">
        <v>43631</v>
      </c>
      <c r="G7423" s="6">
        <v>1</v>
      </c>
      <c r="H7423" s="11">
        <f>VLOOKUP(B7423,[1]!Product_Data[#Data],4,0)</f>
        <v>504</v>
      </c>
      <c r="I7423" s="11">
        <f>VLOOKUP(B7423,[1]!Product_Data[#Data],3,0)</f>
        <v>408</v>
      </c>
      <c r="J7423" s="11">
        <f t="shared" si="693"/>
        <v>408</v>
      </c>
      <c r="K7423" s="11">
        <f t="shared" si="694"/>
        <v>504</v>
      </c>
      <c r="L7423" s="11">
        <f t="shared" si="695"/>
        <v>96</v>
      </c>
      <c r="M7423" t="str">
        <f>VLOOKUP(C7423,[1]!Location_Data[#Data],2,0)</f>
        <v>Corona</v>
      </c>
      <c r="N7423" t="str">
        <f>VLOOKUP(D7423,[1]!Salespeople_Data[#Data],2,0)</f>
        <v>Kenneth Fields</v>
      </c>
      <c r="O7423" t="str">
        <f>VLOOKUP(E7423,[1]!Customer_Data[#Data],2,0)</f>
        <v>Richard Jordan</v>
      </c>
      <c r="P7423" s="15">
        <f t="shared" si="690"/>
        <v>7</v>
      </c>
      <c r="Q7423">
        <f t="shared" si="691"/>
        <v>6</v>
      </c>
      <c r="R7423">
        <f t="shared" si="692"/>
        <v>2019</v>
      </c>
    </row>
    <row r="7424" spans="1:18" x14ac:dyDescent="0.25">
      <c r="A7424" s="6" t="s">
        <v>8450</v>
      </c>
      <c r="B7424" s="6" t="s">
        <v>114</v>
      </c>
      <c r="C7424" s="6" t="s">
        <v>377</v>
      </c>
      <c r="D7424" s="6" t="s">
        <v>49</v>
      </c>
      <c r="E7424" s="6" t="s">
        <v>624</v>
      </c>
      <c r="F7424" s="10">
        <v>43579</v>
      </c>
      <c r="G7424" s="6">
        <v>1</v>
      </c>
      <c r="H7424" s="11">
        <f>VLOOKUP(B7424,[1]!Product_Data[#Data],4,0)</f>
        <v>545</v>
      </c>
      <c r="I7424" s="11">
        <f>VLOOKUP(B7424,[1]!Product_Data[#Data],3,0)</f>
        <v>425</v>
      </c>
      <c r="J7424" s="11">
        <f t="shared" si="693"/>
        <v>425</v>
      </c>
      <c r="K7424" s="11">
        <f t="shared" si="694"/>
        <v>545</v>
      </c>
      <c r="L7424" s="11">
        <f t="shared" si="695"/>
        <v>120</v>
      </c>
      <c r="M7424" t="str">
        <f>VLOOKUP(C7424,[1]!Location_Data[#Data],2,0)</f>
        <v>San Diego</v>
      </c>
      <c r="N7424" t="str">
        <f>VLOOKUP(D7424,[1]!Salespeople_Data[#Data],2,0)</f>
        <v>Walter Cook</v>
      </c>
      <c r="O7424" t="str">
        <f>VLOOKUP(E7424,[1]!Customer_Data[#Data],2,0)</f>
        <v>Steve Stewart</v>
      </c>
      <c r="P7424" s="15">
        <f t="shared" si="690"/>
        <v>4</v>
      </c>
      <c r="Q7424">
        <f t="shared" si="691"/>
        <v>4</v>
      </c>
      <c r="R7424">
        <f t="shared" si="692"/>
        <v>2019</v>
      </c>
    </row>
    <row r="7425" spans="1:18" x14ac:dyDescent="0.25">
      <c r="A7425" s="6" t="s">
        <v>8451</v>
      </c>
      <c r="B7425" s="6" t="s">
        <v>129</v>
      </c>
      <c r="C7425" s="6" t="s">
        <v>140</v>
      </c>
      <c r="D7425" s="6" t="s">
        <v>216</v>
      </c>
      <c r="E7425" s="6" t="s">
        <v>1336</v>
      </c>
      <c r="F7425" s="10">
        <v>43587</v>
      </c>
      <c r="G7425" s="6">
        <v>2</v>
      </c>
      <c r="H7425" s="11">
        <f>VLOOKUP(B7425,[1]!Product_Data[#Data],4,0)</f>
        <v>127</v>
      </c>
      <c r="I7425" s="11">
        <f>VLOOKUP(B7425,[1]!Product_Data[#Data],3,0)</f>
        <v>79</v>
      </c>
      <c r="J7425" s="11">
        <f t="shared" si="693"/>
        <v>158</v>
      </c>
      <c r="K7425" s="11">
        <f t="shared" si="694"/>
        <v>254</v>
      </c>
      <c r="L7425" s="11">
        <f t="shared" si="695"/>
        <v>96</v>
      </c>
      <c r="M7425" t="str">
        <f>VLOOKUP(C7425,[1]!Location_Data[#Data],2,0)</f>
        <v>Salinas</v>
      </c>
      <c r="N7425" t="str">
        <f>VLOOKUP(D7425,[1]!Salespeople_Data[#Data],2,0)</f>
        <v>Ernest Wagner</v>
      </c>
      <c r="O7425" t="str">
        <f>VLOOKUP(E7425,[1]!Customer_Data[#Data],2,0)</f>
        <v>Bobby Willis</v>
      </c>
      <c r="P7425" s="15">
        <f t="shared" si="690"/>
        <v>5</v>
      </c>
      <c r="Q7425">
        <f t="shared" si="691"/>
        <v>5</v>
      </c>
      <c r="R7425">
        <f t="shared" si="692"/>
        <v>2019</v>
      </c>
    </row>
    <row r="7426" spans="1:18" x14ac:dyDescent="0.25">
      <c r="A7426" s="6" t="s">
        <v>8452</v>
      </c>
      <c r="B7426" s="6" t="s">
        <v>219</v>
      </c>
      <c r="C7426" s="6" t="s">
        <v>174</v>
      </c>
      <c r="D7426" s="6" t="s">
        <v>345</v>
      </c>
      <c r="E7426" s="6" t="s">
        <v>2817</v>
      </c>
      <c r="F7426" s="10">
        <v>43607</v>
      </c>
      <c r="G7426" s="6">
        <v>1</v>
      </c>
      <c r="H7426" s="11">
        <f>VLOOKUP(B7426,[1]!Product_Data[#Data],4,0)</f>
        <v>561</v>
      </c>
      <c r="I7426" s="11">
        <f>VLOOKUP(B7426,[1]!Product_Data[#Data],3,0)</f>
        <v>421</v>
      </c>
      <c r="J7426" s="11">
        <f t="shared" si="693"/>
        <v>421</v>
      </c>
      <c r="K7426" s="11">
        <f t="shared" si="694"/>
        <v>561</v>
      </c>
      <c r="L7426" s="11">
        <f t="shared" si="695"/>
        <v>140</v>
      </c>
      <c r="M7426" t="str">
        <f>VLOOKUP(C7426,[1]!Location_Data[#Data],2,0)</f>
        <v>Norwalk</v>
      </c>
      <c r="N7426" t="str">
        <f>VLOOKUP(D7426,[1]!Salespeople_Data[#Data],2,0)</f>
        <v>Larry Marshall</v>
      </c>
      <c r="O7426" t="str">
        <f>VLOOKUP(E7426,[1]!Customer_Data[#Data],2,0)</f>
        <v>Raymond Spencer</v>
      </c>
      <c r="P7426" s="15">
        <f t="shared" ref="P7426:P7489" si="696">WEEKDAY(F7426)</f>
        <v>4</v>
      </c>
      <c r="Q7426">
        <f t="shared" ref="Q7426:Q7489" si="697">MONTH(F7426)</f>
        <v>5</v>
      </c>
      <c r="R7426">
        <f t="shared" ref="R7426:R7489" si="698">YEAR(F7426)</f>
        <v>2019</v>
      </c>
    </row>
    <row r="7427" spans="1:18" x14ac:dyDescent="0.25">
      <c r="A7427" s="6" t="s">
        <v>8453</v>
      </c>
      <c r="B7427" s="6" t="s">
        <v>8</v>
      </c>
      <c r="C7427" s="6" t="s">
        <v>182</v>
      </c>
      <c r="D7427" s="6" t="s">
        <v>53</v>
      </c>
      <c r="E7427" s="6" t="s">
        <v>1613</v>
      </c>
      <c r="F7427" s="10">
        <v>43789</v>
      </c>
      <c r="G7427" s="6">
        <v>1</v>
      </c>
      <c r="H7427" s="11">
        <f>VLOOKUP(B7427,[1]!Product_Data[#Data],4,0)</f>
        <v>1522</v>
      </c>
      <c r="I7427" s="11">
        <f>VLOOKUP(B7427,[1]!Product_Data[#Data],3,0)</f>
        <v>791</v>
      </c>
      <c r="J7427" s="11">
        <f t="shared" ref="J7427:J7490" si="699">PRODUCT(I7427,G7427)</f>
        <v>791</v>
      </c>
      <c r="K7427" s="11">
        <f t="shared" ref="K7427:K7490" si="700">PRODUCT(H7427,G7427)</f>
        <v>1522</v>
      </c>
      <c r="L7427" s="11">
        <f t="shared" ref="L7427:L7490" si="701">K7427-J7427</f>
        <v>731</v>
      </c>
      <c r="M7427" t="str">
        <f>VLOOKUP(C7427,[1]!Location_Data[#Data],2,0)</f>
        <v>Vallejo</v>
      </c>
      <c r="N7427" t="str">
        <f>VLOOKUP(D7427,[1]!Salespeople_Data[#Data],2,0)</f>
        <v>Scott Mason</v>
      </c>
      <c r="O7427" t="str">
        <f>VLOOKUP(E7427,[1]!Customer_Data[#Data],2,0)</f>
        <v>Raymond Fields</v>
      </c>
      <c r="P7427" s="15">
        <f t="shared" si="696"/>
        <v>4</v>
      </c>
      <c r="Q7427">
        <f t="shared" si="697"/>
        <v>11</v>
      </c>
      <c r="R7427">
        <f t="shared" si="698"/>
        <v>2019</v>
      </c>
    </row>
    <row r="7428" spans="1:18" x14ac:dyDescent="0.25">
      <c r="A7428" s="6" t="s">
        <v>8454</v>
      </c>
      <c r="B7428" s="6" t="s">
        <v>383</v>
      </c>
      <c r="C7428" s="6" t="s">
        <v>380</v>
      </c>
      <c r="D7428" s="6" t="s">
        <v>111</v>
      </c>
      <c r="E7428" s="6" t="s">
        <v>1154</v>
      </c>
      <c r="F7428" s="10">
        <v>43641</v>
      </c>
      <c r="G7428" s="6">
        <v>1</v>
      </c>
      <c r="H7428" s="11">
        <f>VLOOKUP(B7428,[1]!Product_Data[#Data],4,0)</f>
        <v>1494</v>
      </c>
      <c r="I7428" s="11">
        <f>VLOOKUP(B7428,[1]!Product_Data[#Data],3,0)</f>
        <v>971</v>
      </c>
      <c r="J7428" s="11">
        <f t="shared" si="699"/>
        <v>971</v>
      </c>
      <c r="K7428" s="11">
        <f t="shared" si="700"/>
        <v>1494</v>
      </c>
      <c r="L7428" s="11">
        <f t="shared" si="701"/>
        <v>523</v>
      </c>
      <c r="M7428" t="str">
        <f>VLOOKUP(C7428,[1]!Location_Data[#Data],2,0)</f>
        <v>Los Angeles</v>
      </c>
      <c r="N7428" t="str">
        <f>VLOOKUP(D7428,[1]!Salespeople_Data[#Data],2,0)</f>
        <v>Ryan Welch</v>
      </c>
      <c r="O7428" t="str">
        <f>VLOOKUP(E7428,[1]!Customer_Data[#Data],2,0)</f>
        <v>Johnny Butler</v>
      </c>
      <c r="P7428" s="15">
        <f t="shared" si="696"/>
        <v>3</v>
      </c>
      <c r="Q7428">
        <f t="shared" si="697"/>
        <v>6</v>
      </c>
      <c r="R7428">
        <f t="shared" si="698"/>
        <v>2019</v>
      </c>
    </row>
    <row r="7429" spans="1:18" x14ac:dyDescent="0.25">
      <c r="A7429" s="6" t="s">
        <v>8455</v>
      </c>
      <c r="B7429" s="6" t="s">
        <v>267</v>
      </c>
      <c r="C7429" s="6" t="s">
        <v>386</v>
      </c>
      <c r="D7429" s="6" t="s">
        <v>447</v>
      </c>
      <c r="E7429" s="6" t="s">
        <v>396</v>
      </c>
      <c r="F7429" s="10">
        <v>43642</v>
      </c>
      <c r="G7429" s="6">
        <v>3</v>
      </c>
      <c r="H7429" s="11">
        <f>VLOOKUP(B7429,[1]!Product_Data[#Data],4,0)</f>
        <v>400</v>
      </c>
      <c r="I7429" s="11">
        <f>VLOOKUP(B7429,[1]!Product_Data[#Data],3,0)</f>
        <v>208</v>
      </c>
      <c r="J7429" s="11">
        <f t="shared" si="699"/>
        <v>624</v>
      </c>
      <c r="K7429" s="11">
        <f t="shared" si="700"/>
        <v>1200</v>
      </c>
      <c r="L7429" s="11">
        <f t="shared" si="701"/>
        <v>576</v>
      </c>
      <c r="M7429" t="str">
        <f>VLOOKUP(C7429,[1]!Location_Data[#Data],2,0)</f>
        <v>Carlsbad</v>
      </c>
      <c r="N7429" t="str">
        <f>VLOOKUP(D7429,[1]!Salespeople_Data[#Data],2,0)</f>
        <v>Howard Sims</v>
      </c>
      <c r="O7429" t="str">
        <f>VLOOKUP(E7429,[1]!Customer_Data[#Data],2,0)</f>
        <v>Benjamin Moreno</v>
      </c>
      <c r="P7429" s="15">
        <f t="shared" si="696"/>
        <v>4</v>
      </c>
      <c r="Q7429">
        <f t="shared" si="697"/>
        <v>6</v>
      </c>
      <c r="R7429">
        <f t="shared" si="698"/>
        <v>2019</v>
      </c>
    </row>
    <row r="7430" spans="1:18" x14ac:dyDescent="0.25">
      <c r="A7430" s="6" t="s">
        <v>8456</v>
      </c>
      <c r="B7430" s="6" t="s">
        <v>33</v>
      </c>
      <c r="C7430" s="6" t="s">
        <v>316</v>
      </c>
      <c r="D7430" s="6" t="s">
        <v>101</v>
      </c>
      <c r="E7430" s="6" t="s">
        <v>2154</v>
      </c>
      <c r="F7430" s="10">
        <v>43641</v>
      </c>
      <c r="G7430" s="6">
        <v>4</v>
      </c>
      <c r="H7430" s="11">
        <f>VLOOKUP(B7430,[1]!Product_Data[#Data],4,0)</f>
        <v>1582</v>
      </c>
      <c r="I7430" s="11">
        <f>VLOOKUP(B7430,[1]!Product_Data[#Data],3,0)</f>
        <v>1234</v>
      </c>
      <c r="J7430" s="11">
        <f t="shared" si="699"/>
        <v>4936</v>
      </c>
      <c r="K7430" s="11">
        <f t="shared" si="700"/>
        <v>6328</v>
      </c>
      <c r="L7430" s="11">
        <f t="shared" si="701"/>
        <v>1392</v>
      </c>
      <c r="M7430" t="str">
        <f>VLOOKUP(C7430,[1]!Location_Data[#Data],2,0)</f>
        <v>East Los Angeles</v>
      </c>
      <c r="N7430" t="str">
        <f>VLOOKUP(D7430,[1]!Salespeople_Data[#Data],2,0)</f>
        <v>Scott Clark</v>
      </c>
      <c r="O7430" t="str">
        <f>VLOOKUP(E7430,[1]!Customer_Data[#Data],2,0)</f>
        <v>Adam Mccoy</v>
      </c>
      <c r="P7430" s="15">
        <f t="shared" si="696"/>
        <v>3</v>
      </c>
      <c r="Q7430">
        <f t="shared" si="697"/>
        <v>6</v>
      </c>
      <c r="R7430">
        <f t="shared" si="698"/>
        <v>2019</v>
      </c>
    </row>
    <row r="7431" spans="1:18" x14ac:dyDescent="0.25">
      <c r="A7431" s="6" t="s">
        <v>8457</v>
      </c>
      <c r="B7431" s="6" t="s">
        <v>164</v>
      </c>
      <c r="C7431" s="6" t="s">
        <v>246</v>
      </c>
      <c r="D7431" s="6" t="s">
        <v>239</v>
      </c>
      <c r="E7431" s="6" t="s">
        <v>517</v>
      </c>
      <c r="F7431" s="10">
        <v>43815</v>
      </c>
      <c r="G7431" s="6">
        <v>2</v>
      </c>
      <c r="H7431" s="11">
        <f>VLOOKUP(B7431,[1]!Product_Data[#Data],4,0)</f>
        <v>637</v>
      </c>
      <c r="I7431" s="11">
        <f>VLOOKUP(B7431,[1]!Product_Data[#Data],3,0)</f>
        <v>389</v>
      </c>
      <c r="J7431" s="11">
        <f t="shared" si="699"/>
        <v>778</v>
      </c>
      <c r="K7431" s="11">
        <f t="shared" si="700"/>
        <v>1274</v>
      </c>
      <c r="L7431" s="11">
        <f t="shared" si="701"/>
        <v>496</v>
      </c>
      <c r="M7431" t="str">
        <f>VLOOKUP(C7431,[1]!Location_Data[#Data],2,0)</f>
        <v>San Francisco</v>
      </c>
      <c r="N7431" t="str">
        <f>VLOOKUP(D7431,[1]!Salespeople_Data[#Data],2,0)</f>
        <v>John Reyes</v>
      </c>
      <c r="O7431" t="str">
        <f>VLOOKUP(E7431,[1]!Customer_Data[#Data],2,0)</f>
        <v>Bruce Porter</v>
      </c>
      <c r="P7431" s="15">
        <f t="shared" si="696"/>
        <v>2</v>
      </c>
      <c r="Q7431">
        <f t="shared" si="697"/>
        <v>12</v>
      </c>
      <c r="R7431">
        <f t="shared" si="698"/>
        <v>2019</v>
      </c>
    </row>
    <row r="7432" spans="1:18" x14ac:dyDescent="0.25">
      <c r="A7432" s="6" t="s">
        <v>8458</v>
      </c>
      <c r="B7432" s="6" t="s">
        <v>47</v>
      </c>
      <c r="C7432" s="6" t="s">
        <v>195</v>
      </c>
      <c r="D7432" s="6" t="s">
        <v>212</v>
      </c>
      <c r="E7432" s="6" t="s">
        <v>273</v>
      </c>
      <c r="F7432" s="10">
        <v>43793</v>
      </c>
      <c r="G7432" s="6">
        <v>3</v>
      </c>
      <c r="H7432" s="11">
        <f>VLOOKUP(B7432,[1]!Product_Data[#Data],4,0)</f>
        <v>1812</v>
      </c>
      <c r="I7432" s="11">
        <f>VLOOKUP(B7432,[1]!Product_Data[#Data],3,0)</f>
        <v>1305</v>
      </c>
      <c r="J7432" s="11">
        <f t="shared" si="699"/>
        <v>3915</v>
      </c>
      <c r="K7432" s="11">
        <f t="shared" si="700"/>
        <v>5436</v>
      </c>
      <c r="L7432" s="11">
        <f t="shared" si="701"/>
        <v>1521</v>
      </c>
      <c r="M7432" t="str">
        <f>VLOOKUP(C7432,[1]!Location_Data[#Data],2,0)</f>
        <v>Pomona</v>
      </c>
      <c r="N7432" t="str">
        <f>VLOOKUP(D7432,[1]!Salespeople_Data[#Data],2,0)</f>
        <v>Ronald Reed</v>
      </c>
      <c r="O7432" t="str">
        <f>VLOOKUP(E7432,[1]!Customer_Data[#Data],2,0)</f>
        <v>James Williams</v>
      </c>
      <c r="P7432" s="15">
        <f t="shared" si="696"/>
        <v>1</v>
      </c>
      <c r="Q7432">
        <f t="shared" si="697"/>
        <v>11</v>
      </c>
      <c r="R7432">
        <f t="shared" si="698"/>
        <v>2019</v>
      </c>
    </row>
    <row r="7433" spans="1:18" x14ac:dyDescent="0.25">
      <c r="A7433" s="6" t="s">
        <v>8459</v>
      </c>
      <c r="B7433" s="6" t="s">
        <v>210</v>
      </c>
      <c r="C7433" s="6" t="s">
        <v>145</v>
      </c>
      <c r="D7433" s="6" t="s">
        <v>58</v>
      </c>
      <c r="E7433" s="6" t="s">
        <v>1623</v>
      </c>
      <c r="F7433" s="10">
        <v>43646</v>
      </c>
      <c r="G7433" s="6">
        <v>3</v>
      </c>
      <c r="H7433" s="11">
        <f>VLOOKUP(B7433,[1]!Product_Data[#Data],4,0)</f>
        <v>458</v>
      </c>
      <c r="I7433" s="11">
        <f>VLOOKUP(B7433,[1]!Product_Data[#Data],3,0)</f>
        <v>376</v>
      </c>
      <c r="J7433" s="11">
        <f t="shared" si="699"/>
        <v>1128</v>
      </c>
      <c r="K7433" s="11">
        <f t="shared" si="700"/>
        <v>1374</v>
      </c>
      <c r="L7433" s="11">
        <f t="shared" si="701"/>
        <v>246</v>
      </c>
      <c r="M7433" t="str">
        <f>VLOOKUP(C7433,[1]!Location_Data[#Data],2,0)</f>
        <v>Santa Maria</v>
      </c>
      <c r="N7433" t="str">
        <f>VLOOKUP(D7433,[1]!Salespeople_Data[#Data],2,0)</f>
        <v>Christopher Tucker</v>
      </c>
      <c r="O7433" t="str">
        <f>VLOOKUP(E7433,[1]!Customer_Data[#Data],2,0)</f>
        <v>Bobby Duncan</v>
      </c>
      <c r="P7433" s="15">
        <f t="shared" si="696"/>
        <v>1</v>
      </c>
      <c r="Q7433">
        <f t="shared" si="697"/>
        <v>6</v>
      </c>
      <c r="R7433">
        <f t="shared" si="698"/>
        <v>2019</v>
      </c>
    </row>
    <row r="7434" spans="1:18" x14ac:dyDescent="0.25">
      <c r="A7434" s="6" t="s">
        <v>8460</v>
      </c>
      <c r="B7434" s="6" t="s">
        <v>78</v>
      </c>
      <c r="C7434" s="6" t="s">
        <v>195</v>
      </c>
      <c r="D7434" s="6" t="s">
        <v>212</v>
      </c>
      <c r="E7434" s="6" t="s">
        <v>92</v>
      </c>
      <c r="F7434" s="10">
        <v>43538</v>
      </c>
      <c r="G7434" s="6">
        <v>1</v>
      </c>
      <c r="H7434" s="11">
        <f>VLOOKUP(B7434,[1]!Product_Data[#Data],4,0)</f>
        <v>1380</v>
      </c>
      <c r="I7434" s="11">
        <f>VLOOKUP(B7434,[1]!Product_Data[#Data],3,0)</f>
        <v>1090</v>
      </c>
      <c r="J7434" s="11">
        <f t="shared" si="699"/>
        <v>1090</v>
      </c>
      <c r="K7434" s="11">
        <f t="shared" si="700"/>
        <v>1380</v>
      </c>
      <c r="L7434" s="11">
        <f t="shared" si="701"/>
        <v>290</v>
      </c>
      <c r="M7434" t="str">
        <f>VLOOKUP(C7434,[1]!Location_Data[#Data],2,0)</f>
        <v>Pomona</v>
      </c>
      <c r="N7434" t="str">
        <f>VLOOKUP(D7434,[1]!Salespeople_Data[#Data],2,0)</f>
        <v>Ronald Reed</v>
      </c>
      <c r="O7434" t="str">
        <f>VLOOKUP(E7434,[1]!Customer_Data[#Data],2,0)</f>
        <v>Charles Hughes</v>
      </c>
      <c r="P7434" s="15">
        <f t="shared" si="696"/>
        <v>5</v>
      </c>
      <c r="Q7434">
        <f t="shared" si="697"/>
        <v>3</v>
      </c>
      <c r="R7434">
        <f t="shared" si="698"/>
        <v>2019</v>
      </c>
    </row>
    <row r="7435" spans="1:18" x14ac:dyDescent="0.25">
      <c r="A7435" s="6" t="s">
        <v>8461</v>
      </c>
      <c r="B7435" s="6" t="s">
        <v>104</v>
      </c>
      <c r="C7435" s="6" t="s">
        <v>512</v>
      </c>
      <c r="D7435" s="6" t="s">
        <v>225</v>
      </c>
      <c r="E7435" s="6" t="s">
        <v>121</v>
      </c>
      <c r="F7435" s="10">
        <v>43819</v>
      </c>
      <c r="G7435" s="6">
        <v>1</v>
      </c>
      <c r="H7435" s="11">
        <f>VLOOKUP(B7435,[1]!Product_Data[#Data],4,0)</f>
        <v>1671</v>
      </c>
      <c r="I7435" s="11">
        <f>VLOOKUP(B7435,[1]!Product_Data[#Data],3,0)</f>
        <v>1220</v>
      </c>
      <c r="J7435" s="11">
        <f t="shared" si="699"/>
        <v>1220</v>
      </c>
      <c r="K7435" s="11">
        <f t="shared" si="700"/>
        <v>1671</v>
      </c>
      <c r="L7435" s="11">
        <f t="shared" si="701"/>
        <v>451</v>
      </c>
      <c r="M7435" t="str">
        <f>VLOOKUP(C7435,[1]!Location_Data[#Data],2,0)</f>
        <v>Long Beach</v>
      </c>
      <c r="N7435" t="str">
        <f>VLOOKUP(D7435,[1]!Salespeople_Data[#Data],2,0)</f>
        <v>Andrew Bowman</v>
      </c>
      <c r="O7435" t="str">
        <f>VLOOKUP(E7435,[1]!Customer_Data[#Data],2,0)</f>
        <v>Steven Walker</v>
      </c>
      <c r="P7435" s="15">
        <f t="shared" si="696"/>
        <v>6</v>
      </c>
      <c r="Q7435">
        <f t="shared" si="697"/>
        <v>12</v>
      </c>
      <c r="R7435">
        <f t="shared" si="698"/>
        <v>2019</v>
      </c>
    </row>
    <row r="7436" spans="1:18" x14ac:dyDescent="0.25">
      <c r="A7436" s="6" t="s">
        <v>8462</v>
      </c>
      <c r="B7436" s="6" t="s">
        <v>228</v>
      </c>
      <c r="C7436" s="6" t="s">
        <v>29</v>
      </c>
      <c r="D7436" s="6" t="s">
        <v>116</v>
      </c>
      <c r="E7436" s="6" t="s">
        <v>699</v>
      </c>
      <c r="F7436" s="10">
        <v>43690</v>
      </c>
      <c r="G7436" s="6">
        <v>2</v>
      </c>
      <c r="H7436" s="11">
        <f>VLOOKUP(B7436,[1]!Product_Data[#Data],4,0)</f>
        <v>1862</v>
      </c>
      <c r="I7436" s="11">
        <f>VLOOKUP(B7436,[1]!Product_Data[#Data],3,0)</f>
        <v>1173</v>
      </c>
      <c r="J7436" s="11">
        <f t="shared" si="699"/>
        <v>2346</v>
      </c>
      <c r="K7436" s="11">
        <f t="shared" si="700"/>
        <v>3724</v>
      </c>
      <c r="L7436" s="11">
        <f t="shared" si="701"/>
        <v>1378</v>
      </c>
      <c r="M7436" t="str">
        <f>VLOOKUP(C7436,[1]!Location_Data[#Data],2,0)</f>
        <v>Santa Ana</v>
      </c>
      <c r="N7436" t="str">
        <f>VLOOKUP(D7436,[1]!Salespeople_Data[#Data],2,0)</f>
        <v>Roger Ramos</v>
      </c>
      <c r="O7436" t="str">
        <f>VLOOKUP(E7436,[1]!Customer_Data[#Data],2,0)</f>
        <v>Juan Harvey</v>
      </c>
      <c r="P7436" s="15">
        <f t="shared" si="696"/>
        <v>3</v>
      </c>
      <c r="Q7436">
        <f t="shared" si="697"/>
        <v>8</v>
      </c>
      <c r="R7436">
        <f t="shared" si="698"/>
        <v>2019</v>
      </c>
    </row>
    <row r="7437" spans="1:18" x14ac:dyDescent="0.25">
      <c r="A7437" s="6" t="s">
        <v>8463</v>
      </c>
      <c r="B7437" s="6" t="s">
        <v>219</v>
      </c>
      <c r="C7437" s="6" t="s">
        <v>527</v>
      </c>
      <c r="D7437" s="6" t="s">
        <v>257</v>
      </c>
      <c r="E7437" s="6" t="s">
        <v>2841</v>
      </c>
      <c r="F7437" s="10">
        <v>43705</v>
      </c>
      <c r="G7437" s="6">
        <v>1</v>
      </c>
      <c r="H7437" s="11">
        <f>VLOOKUP(B7437,[1]!Product_Data[#Data],4,0)</f>
        <v>561</v>
      </c>
      <c r="I7437" s="11">
        <f>VLOOKUP(B7437,[1]!Product_Data[#Data],3,0)</f>
        <v>421</v>
      </c>
      <c r="J7437" s="11">
        <f t="shared" si="699"/>
        <v>421</v>
      </c>
      <c r="K7437" s="11">
        <f t="shared" si="700"/>
        <v>561</v>
      </c>
      <c r="L7437" s="11">
        <f t="shared" si="701"/>
        <v>140</v>
      </c>
      <c r="M7437" t="str">
        <f>VLOOKUP(C7437,[1]!Location_Data[#Data],2,0)</f>
        <v>Stockton</v>
      </c>
      <c r="N7437" t="str">
        <f>VLOOKUP(D7437,[1]!Salespeople_Data[#Data],2,0)</f>
        <v>Jerry Perry</v>
      </c>
      <c r="O7437" t="str">
        <f>VLOOKUP(E7437,[1]!Customer_Data[#Data],2,0)</f>
        <v>Howard Morgan</v>
      </c>
      <c r="P7437" s="15">
        <f t="shared" si="696"/>
        <v>4</v>
      </c>
      <c r="Q7437">
        <f t="shared" si="697"/>
        <v>8</v>
      </c>
      <c r="R7437">
        <f t="shared" si="698"/>
        <v>2019</v>
      </c>
    </row>
    <row r="7438" spans="1:18" x14ac:dyDescent="0.25">
      <c r="A7438" s="6" t="s">
        <v>8464</v>
      </c>
      <c r="B7438" s="6" t="s">
        <v>668</v>
      </c>
      <c r="C7438" s="6" t="s">
        <v>458</v>
      </c>
      <c r="D7438" s="6" t="s">
        <v>40</v>
      </c>
      <c r="E7438" s="6" t="s">
        <v>1666</v>
      </c>
      <c r="F7438" s="10">
        <v>43767</v>
      </c>
      <c r="G7438" s="6">
        <v>1</v>
      </c>
      <c r="H7438" s="11">
        <f>VLOOKUP(B7438,[1]!Product_Data[#Data],4,0)</f>
        <v>181</v>
      </c>
      <c r="I7438" s="11">
        <f>VLOOKUP(B7438,[1]!Product_Data[#Data],3,0)</f>
        <v>130</v>
      </c>
      <c r="J7438" s="11">
        <f t="shared" si="699"/>
        <v>130</v>
      </c>
      <c r="K7438" s="11">
        <f t="shared" si="700"/>
        <v>181</v>
      </c>
      <c r="L7438" s="11">
        <f t="shared" si="701"/>
        <v>51</v>
      </c>
      <c r="M7438" t="str">
        <f>VLOOKUP(C7438,[1]!Location_Data[#Data],2,0)</f>
        <v>Fontana</v>
      </c>
      <c r="N7438" t="str">
        <f>VLOOKUP(D7438,[1]!Salespeople_Data[#Data],2,0)</f>
        <v>Brian Hansen</v>
      </c>
      <c r="O7438" t="str">
        <f>VLOOKUP(E7438,[1]!Customer_Data[#Data],2,0)</f>
        <v>Mark Montgomery</v>
      </c>
      <c r="P7438" s="15">
        <f t="shared" si="696"/>
        <v>3</v>
      </c>
      <c r="Q7438">
        <f t="shared" si="697"/>
        <v>10</v>
      </c>
      <c r="R7438">
        <f t="shared" si="698"/>
        <v>2019</v>
      </c>
    </row>
    <row r="7439" spans="1:18" x14ac:dyDescent="0.25">
      <c r="A7439" s="6" t="s">
        <v>8465</v>
      </c>
      <c r="B7439" s="6" t="s">
        <v>271</v>
      </c>
      <c r="C7439" s="6" t="s">
        <v>29</v>
      </c>
      <c r="D7439" s="6" t="s">
        <v>58</v>
      </c>
      <c r="E7439" s="6" t="s">
        <v>955</v>
      </c>
      <c r="F7439" s="10">
        <v>43793</v>
      </c>
      <c r="G7439" s="6">
        <v>3</v>
      </c>
      <c r="H7439" s="11">
        <f>VLOOKUP(B7439,[1]!Product_Data[#Data],4,0)</f>
        <v>1587</v>
      </c>
      <c r="I7439" s="11">
        <f>VLOOKUP(B7439,[1]!Product_Data[#Data],3,0)</f>
        <v>1301</v>
      </c>
      <c r="J7439" s="11">
        <f t="shared" si="699"/>
        <v>3903</v>
      </c>
      <c r="K7439" s="11">
        <f t="shared" si="700"/>
        <v>4761</v>
      </c>
      <c r="L7439" s="11">
        <f t="shared" si="701"/>
        <v>858</v>
      </c>
      <c r="M7439" t="str">
        <f>VLOOKUP(C7439,[1]!Location_Data[#Data],2,0)</f>
        <v>Santa Ana</v>
      </c>
      <c r="N7439" t="str">
        <f>VLOOKUP(D7439,[1]!Salespeople_Data[#Data],2,0)</f>
        <v>Christopher Tucker</v>
      </c>
      <c r="O7439" t="str">
        <f>VLOOKUP(E7439,[1]!Customer_Data[#Data],2,0)</f>
        <v>Fred Peterson</v>
      </c>
      <c r="P7439" s="15">
        <f t="shared" si="696"/>
        <v>1</v>
      </c>
      <c r="Q7439">
        <f t="shared" si="697"/>
        <v>11</v>
      </c>
      <c r="R7439">
        <f t="shared" si="698"/>
        <v>2019</v>
      </c>
    </row>
    <row r="7440" spans="1:18" x14ac:dyDescent="0.25">
      <c r="A7440" s="6" t="s">
        <v>8466</v>
      </c>
      <c r="B7440" s="6" t="s">
        <v>8</v>
      </c>
      <c r="C7440" s="6" t="s">
        <v>643</v>
      </c>
      <c r="D7440" s="6" t="s">
        <v>63</v>
      </c>
      <c r="E7440" s="6" t="s">
        <v>1814</v>
      </c>
      <c r="F7440" s="10">
        <v>43674</v>
      </c>
      <c r="G7440" s="6">
        <v>4</v>
      </c>
      <c r="H7440" s="11">
        <f>VLOOKUP(B7440,[1]!Product_Data[#Data],4,0)</f>
        <v>1522</v>
      </c>
      <c r="I7440" s="11">
        <f>VLOOKUP(B7440,[1]!Product_Data[#Data],3,0)</f>
        <v>791</v>
      </c>
      <c r="J7440" s="11">
        <f t="shared" si="699"/>
        <v>3164</v>
      </c>
      <c r="K7440" s="11">
        <f t="shared" si="700"/>
        <v>6088</v>
      </c>
      <c r="L7440" s="11">
        <f t="shared" si="701"/>
        <v>2924</v>
      </c>
      <c r="M7440" t="str">
        <f>VLOOKUP(C7440,[1]!Location_Data[#Data],2,0)</f>
        <v>Hayward</v>
      </c>
      <c r="N7440" t="str">
        <f>VLOOKUP(D7440,[1]!Salespeople_Data[#Data],2,0)</f>
        <v>Jeremy Mendoza</v>
      </c>
      <c r="O7440" t="str">
        <f>VLOOKUP(E7440,[1]!Customer_Data[#Data],2,0)</f>
        <v>Patrick Graham</v>
      </c>
      <c r="P7440" s="15">
        <f t="shared" si="696"/>
        <v>1</v>
      </c>
      <c r="Q7440">
        <f t="shared" si="697"/>
        <v>7</v>
      </c>
      <c r="R7440">
        <f t="shared" si="698"/>
        <v>2019</v>
      </c>
    </row>
    <row r="7441" spans="1:18" x14ac:dyDescent="0.25">
      <c r="A7441" s="6" t="s">
        <v>8467</v>
      </c>
      <c r="B7441" s="6" t="s">
        <v>537</v>
      </c>
      <c r="C7441" s="6" t="s">
        <v>195</v>
      </c>
      <c r="D7441" s="6" t="s">
        <v>106</v>
      </c>
      <c r="E7441" s="6" t="s">
        <v>989</v>
      </c>
      <c r="F7441" s="10">
        <v>43697</v>
      </c>
      <c r="G7441" s="6">
        <v>3</v>
      </c>
      <c r="H7441" s="11">
        <f>VLOOKUP(B7441,[1]!Product_Data[#Data],4,0)</f>
        <v>556</v>
      </c>
      <c r="I7441" s="11">
        <f>VLOOKUP(B7441,[1]!Product_Data[#Data],3,0)</f>
        <v>395</v>
      </c>
      <c r="J7441" s="11">
        <f t="shared" si="699"/>
        <v>1185</v>
      </c>
      <c r="K7441" s="11">
        <f t="shared" si="700"/>
        <v>1668</v>
      </c>
      <c r="L7441" s="11">
        <f t="shared" si="701"/>
        <v>483</v>
      </c>
      <c r="M7441" t="str">
        <f>VLOOKUP(C7441,[1]!Location_Data[#Data],2,0)</f>
        <v>Pomona</v>
      </c>
      <c r="N7441" t="str">
        <f>VLOOKUP(D7441,[1]!Salespeople_Data[#Data],2,0)</f>
        <v>Patrick Ruiz</v>
      </c>
      <c r="O7441" t="str">
        <f>VLOOKUP(E7441,[1]!Customer_Data[#Data],2,0)</f>
        <v>Patrick Hall</v>
      </c>
      <c r="P7441" s="15">
        <f t="shared" si="696"/>
        <v>3</v>
      </c>
      <c r="Q7441">
        <f t="shared" si="697"/>
        <v>8</v>
      </c>
      <c r="R7441">
        <f t="shared" si="698"/>
        <v>2019</v>
      </c>
    </row>
    <row r="7442" spans="1:18" x14ac:dyDescent="0.25">
      <c r="A7442" s="6" t="s">
        <v>8468</v>
      </c>
      <c r="B7442" s="6" t="s">
        <v>210</v>
      </c>
      <c r="C7442" s="6" t="s">
        <v>140</v>
      </c>
      <c r="D7442" s="6" t="s">
        <v>141</v>
      </c>
      <c r="E7442" s="6" t="s">
        <v>554</v>
      </c>
      <c r="F7442" s="10">
        <v>43525</v>
      </c>
      <c r="G7442" s="6">
        <v>1</v>
      </c>
      <c r="H7442" s="11">
        <f>VLOOKUP(B7442,[1]!Product_Data[#Data],4,0)</f>
        <v>458</v>
      </c>
      <c r="I7442" s="11">
        <f>VLOOKUP(B7442,[1]!Product_Data[#Data],3,0)</f>
        <v>376</v>
      </c>
      <c r="J7442" s="11">
        <f t="shared" si="699"/>
        <v>376</v>
      </c>
      <c r="K7442" s="11">
        <f t="shared" si="700"/>
        <v>458</v>
      </c>
      <c r="L7442" s="11">
        <f t="shared" si="701"/>
        <v>82</v>
      </c>
      <c r="M7442" t="str">
        <f>VLOOKUP(C7442,[1]!Location_Data[#Data],2,0)</f>
        <v>Salinas</v>
      </c>
      <c r="N7442" t="str">
        <f>VLOOKUP(D7442,[1]!Salespeople_Data[#Data],2,0)</f>
        <v>Arthur Mccoy</v>
      </c>
      <c r="O7442" t="str">
        <f>VLOOKUP(E7442,[1]!Customer_Data[#Data],2,0)</f>
        <v>David Smith</v>
      </c>
      <c r="P7442" s="15">
        <f t="shared" si="696"/>
        <v>6</v>
      </c>
      <c r="Q7442">
        <f t="shared" si="697"/>
        <v>3</v>
      </c>
      <c r="R7442">
        <f t="shared" si="698"/>
        <v>2019</v>
      </c>
    </row>
    <row r="7443" spans="1:18" x14ac:dyDescent="0.25">
      <c r="A7443" s="6" t="s">
        <v>8469</v>
      </c>
      <c r="B7443" s="6" t="s">
        <v>94</v>
      </c>
      <c r="C7443" s="6" t="s">
        <v>331</v>
      </c>
      <c r="D7443" s="6" t="s">
        <v>269</v>
      </c>
      <c r="E7443" s="6" t="s">
        <v>1607</v>
      </c>
      <c r="F7443" s="10">
        <v>43572</v>
      </c>
      <c r="G7443" s="6">
        <v>4</v>
      </c>
      <c r="H7443" s="11">
        <f>VLOOKUP(B7443,[1]!Product_Data[#Data],4,0)</f>
        <v>1639</v>
      </c>
      <c r="I7443" s="11">
        <f>VLOOKUP(B7443,[1]!Product_Data[#Data],3,0)</f>
        <v>1295</v>
      </c>
      <c r="J7443" s="11">
        <f t="shared" si="699"/>
        <v>5180</v>
      </c>
      <c r="K7443" s="11">
        <f t="shared" si="700"/>
        <v>6556</v>
      </c>
      <c r="L7443" s="11">
        <f t="shared" si="701"/>
        <v>1376</v>
      </c>
      <c r="M7443" t="str">
        <f>VLOOKUP(C7443,[1]!Location_Data[#Data],2,0)</f>
        <v>Sunnyvale</v>
      </c>
      <c r="N7443" t="str">
        <f>VLOOKUP(D7443,[1]!Salespeople_Data[#Data],2,0)</f>
        <v>Kevin Butler</v>
      </c>
      <c r="O7443" t="str">
        <f>VLOOKUP(E7443,[1]!Customer_Data[#Data],2,0)</f>
        <v>Ralph Olson</v>
      </c>
      <c r="P7443" s="15">
        <f t="shared" si="696"/>
        <v>4</v>
      </c>
      <c r="Q7443">
        <f t="shared" si="697"/>
        <v>4</v>
      </c>
      <c r="R7443">
        <f t="shared" si="698"/>
        <v>2019</v>
      </c>
    </row>
    <row r="7444" spans="1:18" x14ac:dyDescent="0.25">
      <c r="A7444" s="6" t="s">
        <v>8470</v>
      </c>
      <c r="B7444" s="6" t="s">
        <v>245</v>
      </c>
      <c r="C7444" s="6" t="s">
        <v>39</v>
      </c>
      <c r="D7444" s="6" t="s">
        <v>159</v>
      </c>
      <c r="E7444" s="6" t="s">
        <v>704</v>
      </c>
      <c r="F7444" s="10">
        <v>43532</v>
      </c>
      <c r="G7444" s="6">
        <v>3</v>
      </c>
      <c r="H7444" s="11">
        <f>VLOOKUP(B7444,[1]!Product_Data[#Data],4,0)</f>
        <v>818</v>
      </c>
      <c r="I7444" s="11">
        <f>VLOOKUP(B7444,[1]!Product_Data[#Data],3,0)</f>
        <v>450</v>
      </c>
      <c r="J7444" s="11">
        <f t="shared" si="699"/>
        <v>1350</v>
      </c>
      <c r="K7444" s="11">
        <f t="shared" si="700"/>
        <v>2454</v>
      </c>
      <c r="L7444" s="11">
        <f t="shared" si="701"/>
        <v>1104</v>
      </c>
      <c r="M7444" t="str">
        <f>VLOOKUP(C7444,[1]!Location_Data[#Data],2,0)</f>
        <v>Oceanside</v>
      </c>
      <c r="N7444" t="str">
        <f>VLOOKUP(D7444,[1]!Salespeople_Data[#Data],2,0)</f>
        <v>Bobby Russell</v>
      </c>
      <c r="O7444" t="str">
        <f>VLOOKUP(E7444,[1]!Customer_Data[#Data],2,0)</f>
        <v>Benjamin Garza</v>
      </c>
      <c r="P7444" s="15">
        <f t="shared" si="696"/>
        <v>6</v>
      </c>
      <c r="Q7444">
        <f t="shared" si="697"/>
        <v>3</v>
      </c>
      <c r="R7444">
        <f t="shared" si="698"/>
        <v>2019</v>
      </c>
    </row>
    <row r="7445" spans="1:18" x14ac:dyDescent="0.25">
      <c r="A7445" s="6" t="s">
        <v>8471</v>
      </c>
      <c r="B7445" s="6" t="s">
        <v>537</v>
      </c>
      <c r="C7445" s="6" t="s">
        <v>195</v>
      </c>
      <c r="D7445" s="6" t="s">
        <v>178</v>
      </c>
      <c r="E7445" s="6" t="s">
        <v>865</v>
      </c>
      <c r="F7445" s="10">
        <v>43714</v>
      </c>
      <c r="G7445" s="6">
        <v>1</v>
      </c>
      <c r="H7445" s="11">
        <f>VLOOKUP(B7445,[1]!Product_Data[#Data],4,0)</f>
        <v>556</v>
      </c>
      <c r="I7445" s="11">
        <f>VLOOKUP(B7445,[1]!Product_Data[#Data],3,0)</f>
        <v>395</v>
      </c>
      <c r="J7445" s="11">
        <f t="shared" si="699"/>
        <v>395</v>
      </c>
      <c r="K7445" s="11">
        <f t="shared" si="700"/>
        <v>556</v>
      </c>
      <c r="L7445" s="11">
        <f t="shared" si="701"/>
        <v>161</v>
      </c>
      <c r="M7445" t="str">
        <f>VLOOKUP(C7445,[1]!Location_Data[#Data],2,0)</f>
        <v>Pomona</v>
      </c>
      <c r="N7445" t="str">
        <f>VLOOKUP(D7445,[1]!Salespeople_Data[#Data],2,0)</f>
        <v>Joshua Taylor</v>
      </c>
      <c r="O7445" t="str">
        <f>VLOOKUP(E7445,[1]!Customer_Data[#Data],2,0)</f>
        <v>Aaron Cruz</v>
      </c>
      <c r="P7445" s="15">
        <f t="shared" si="696"/>
        <v>6</v>
      </c>
      <c r="Q7445">
        <f t="shared" si="697"/>
        <v>9</v>
      </c>
      <c r="R7445">
        <f t="shared" si="698"/>
        <v>2019</v>
      </c>
    </row>
    <row r="7446" spans="1:18" x14ac:dyDescent="0.25">
      <c r="A7446" s="6" t="s">
        <v>8472</v>
      </c>
      <c r="B7446" s="6" t="s">
        <v>164</v>
      </c>
      <c r="C7446" s="6" t="s">
        <v>316</v>
      </c>
      <c r="D7446" s="6" t="s">
        <v>106</v>
      </c>
      <c r="E7446" s="6" t="s">
        <v>1431</v>
      </c>
      <c r="F7446" s="10">
        <v>43631</v>
      </c>
      <c r="G7446" s="6">
        <v>1</v>
      </c>
      <c r="H7446" s="11">
        <f>VLOOKUP(B7446,[1]!Product_Data[#Data],4,0)</f>
        <v>637</v>
      </c>
      <c r="I7446" s="11">
        <f>VLOOKUP(B7446,[1]!Product_Data[#Data],3,0)</f>
        <v>389</v>
      </c>
      <c r="J7446" s="11">
        <f t="shared" si="699"/>
        <v>389</v>
      </c>
      <c r="K7446" s="11">
        <f t="shared" si="700"/>
        <v>637</v>
      </c>
      <c r="L7446" s="11">
        <f t="shared" si="701"/>
        <v>248</v>
      </c>
      <c r="M7446" t="str">
        <f>VLOOKUP(C7446,[1]!Location_Data[#Data],2,0)</f>
        <v>East Los Angeles</v>
      </c>
      <c r="N7446" t="str">
        <f>VLOOKUP(D7446,[1]!Salespeople_Data[#Data],2,0)</f>
        <v>Patrick Ruiz</v>
      </c>
      <c r="O7446" t="str">
        <f>VLOOKUP(E7446,[1]!Customer_Data[#Data],2,0)</f>
        <v>Fred Reid</v>
      </c>
      <c r="P7446" s="15">
        <f t="shared" si="696"/>
        <v>7</v>
      </c>
      <c r="Q7446">
        <f t="shared" si="697"/>
        <v>6</v>
      </c>
      <c r="R7446">
        <f t="shared" si="698"/>
        <v>2019</v>
      </c>
    </row>
    <row r="7447" spans="1:18" x14ac:dyDescent="0.25">
      <c r="A7447" s="6" t="s">
        <v>8473</v>
      </c>
      <c r="B7447" s="6" t="s">
        <v>200</v>
      </c>
      <c r="C7447" s="6" t="s">
        <v>436</v>
      </c>
      <c r="D7447" s="6" t="s">
        <v>20</v>
      </c>
      <c r="E7447" s="6" t="s">
        <v>750</v>
      </c>
      <c r="F7447" s="10">
        <v>43627</v>
      </c>
      <c r="G7447" s="6">
        <v>2</v>
      </c>
      <c r="H7447" s="11">
        <f>VLOOKUP(B7447,[1]!Product_Data[#Data],4,0)</f>
        <v>315</v>
      </c>
      <c r="I7447" s="11">
        <f>VLOOKUP(B7447,[1]!Product_Data[#Data],3,0)</f>
        <v>208</v>
      </c>
      <c r="J7447" s="11">
        <f t="shared" si="699"/>
        <v>416</v>
      </c>
      <c r="K7447" s="11">
        <f t="shared" si="700"/>
        <v>630</v>
      </c>
      <c r="L7447" s="11">
        <f t="shared" si="701"/>
        <v>214</v>
      </c>
      <c r="M7447" t="str">
        <f>VLOOKUP(C7447,[1]!Location_Data[#Data],2,0)</f>
        <v>Jurupa Valley</v>
      </c>
      <c r="N7447" t="str">
        <f>VLOOKUP(D7447,[1]!Salespeople_Data[#Data],2,0)</f>
        <v>Joshua Cook</v>
      </c>
      <c r="O7447" t="str">
        <f>VLOOKUP(E7447,[1]!Customer_Data[#Data],2,0)</f>
        <v>Andrew Burns</v>
      </c>
      <c r="P7447" s="15">
        <f t="shared" si="696"/>
        <v>3</v>
      </c>
      <c r="Q7447">
        <f t="shared" si="697"/>
        <v>6</v>
      </c>
      <c r="R7447">
        <f t="shared" si="698"/>
        <v>2019</v>
      </c>
    </row>
    <row r="7448" spans="1:18" x14ac:dyDescent="0.25">
      <c r="A7448" s="6" t="s">
        <v>8474</v>
      </c>
      <c r="B7448" s="6" t="s">
        <v>219</v>
      </c>
      <c r="C7448" s="6" t="s">
        <v>100</v>
      </c>
      <c r="D7448" s="6" t="s">
        <v>106</v>
      </c>
      <c r="E7448" s="6" t="s">
        <v>187</v>
      </c>
      <c r="F7448" s="10">
        <v>43586</v>
      </c>
      <c r="G7448" s="6">
        <v>3</v>
      </c>
      <c r="H7448" s="11">
        <f>VLOOKUP(B7448,[1]!Product_Data[#Data],4,0)</f>
        <v>561</v>
      </c>
      <c r="I7448" s="11">
        <f>VLOOKUP(B7448,[1]!Product_Data[#Data],3,0)</f>
        <v>421</v>
      </c>
      <c r="J7448" s="11">
        <f t="shared" si="699"/>
        <v>1263</v>
      </c>
      <c r="K7448" s="11">
        <f t="shared" si="700"/>
        <v>1683</v>
      </c>
      <c r="L7448" s="11">
        <f t="shared" si="701"/>
        <v>420</v>
      </c>
      <c r="M7448" t="str">
        <f>VLOOKUP(C7448,[1]!Location_Data[#Data],2,0)</f>
        <v>Victorville</v>
      </c>
      <c r="N7448" t="str">
        <f>VLOOKUP(D7448,[1]!Salespeople_Data[#Data],2,0)</f>
        <v>Patrick Ruiz</v>
      </c>
      <c r="O7448" t="str">
        <f>VLOOKUP(E7448,[1]!Customer_Data[#Data],2,0)</f>
        <v>Harry Hudson</v>
      </c>
      <c r="P7448" s="15">
        <f t="shared" si="696"/>
        <v>4</v>
      </c>
      <c r="Q7448">
        <f t="shared" si="697"/>
        <v>5</v>
      </c>
      <c r="R7448">
        <f t="shared" si="698"/>
        <v>2019</v>
      </c>
    </row>
    <row r="7449" spans="1:18" x14ac:dyDescent="0.25">
      <c r="A7449" s="6" t="s">
        <v>8475</v>
      </c>
      <c r="B7449" s="6" t="s">
        <v>78</v>
      </c>
      <c r="C7449" s="6" t="s">
        <v>44</v>
      </c>
      <c r="D7449" s="6" t="s">
        <v>35</v>
      </c>
      <c r="E7449" s="6" t="s">
        <v>2260</v>
      </c>
      <c r="F7449" s="10">
        <v>43609</v>
      </c>
      <c r="G7449" s="6">
        <v>3</v>
      </c>
      <c r="H7449" s="11">
        <f>VLOOKUP(B7449,[1]!Product_Data[#Data],4,0)</f>
        <v>1380</v>
      </c>
      <c r="I7449" s="11">
        <f>VLOOKUP(B7449,[1]!Product_Data[#Data],3,0)</f>
        <v>1090</v>
      </c>
      <c r="J7449" s="11">
        <f t="shared" si="699"/>
        <v>3270</v>
      </c>
      <c r="K7449" s="11">
        <f t="shared" si="700"/>
        <v>4140</v>
      </c>
      <c r="L7449" s="11">
        <f t="shared" si="701"/>
        <v>870</v>
      </c>
      <c r="M7449" t="str">
        <f>VLOOKUP(C7449,[1]!Location_Data[#Data],2,0)</f>
        <v>Moreno Valley</v>
      </c>
      <c r="N7449" t="str">
        <f>VLOOKUP(D7449,[1]!Salespeople_Data[#Data],2,0)</f>
        <v>Charles Harper</v>
      </c>
      <c r="O7449" t="str">
        <f>VLOOKUP(E7449,[1]!Customer_Data[#Data],2,0)</f>
        <v>Dennis Scott</v>
      </c>
      <c r="P7449" s="15">
        <f t="shared" si="696"/>
        <v>6</v>
      </c>
      <c r="Q7449">
        <f t="shared" si="697"/>
        <v>5</v>
      </c>
      <c r="R7449">
        <f t="shared" si="698"/>
        <v>2019</v>
      </c>
    </row>
    <row r="7450" spans="1:18" x14ac:dyDescent="0.25">
      <c r="A7450" s="6" t="s">
        <v>8476</v>
      </c>
      <c r="B7450" s="6" t="s">
        <v>271</v>
      </c>
      <c r="C7450" s="6" t="s">
        <v>272</v>
      </c>
      <c r="D7450" s="6" t="s">
        <v>35</v>
      </c>
      <c r="E7450" s="6" t="s">
        <v>768</v>
      </c>
      <c r="F7450" s="10">
        <v>43616</v>
      </c>
      <c r="G7450" s="6">
        <v>3</v>
      </c>
      <c r="H7450" s="11">
        <f>VLOOKUP(B7450,[1]!Product_Data[#Data],4,0)</f>
        <v>1587</v>
      </c>
      <c r="I7450" s="11">
        <f>VLOOKUP(B7450,[1]!Product_Data[#Data],3,0)</f>
        <v>1301</v>
      </c>
      <c r="J7450" s="11">
        <f t="shared" si="699"/>
        <v>3903</v>
      </c>
      <c r="K7450" s="11">
        <f t="shared" si="700"/>
        <v>4761</v>
      </c>
      <c r="L7450" s="11">
        <f t="shared" si="701"/>
        <v>858</v>
      </c>
      <c r="M7450" t="str">
        <f>VLOOKUP(C7450,[1]!Location_Data[#Data],2,0)</f>
        <v>Torrance</v>
      </c>
      <c r="N7450" t="str">
        <f>VLOOKUP(D7450,[1]!Salespeople_Data[#Data],2,0)</f>
        <v>Charles Harper</v>
      </c>
      <c r="O7450" t="str">
        <f>VLOOKUP(E7450,[1]!Customer_Data[#Data],2,0)</f>
        <v>Victor Hughes</v>
      </c>
      <c r="P7450" s="15">
        <f t="shared" si="696"/>
        <v>6</v>
      </c>
      <c r="Q7450">
        <f t="shared" si="697"/>
        <v>5</v>
      </c>
      <c r="R7450">
        <f t="shared" si="698"/>
        <v>2019</v>
      </c>
    </row>
    <row r="7451" spans="1:18" x14ac:dyDescent="0.25">
      <c r="A7451" s="6" t="s">
        <v>8477</v>
      </c>
      <c r="B7451" s="6" t="s">
        <v>164</v>
      </c>
      <c r="C7451" s="6" t="s">
        <v>229</v>
      </c>
      <c r="D7451" s="6" t="s">
        <v>359</v>
      </c>
      <c r="E7451" s="6" t="s">
        <v>2657</v>
      </c>
      <c r="F7451" s="10">
        <v>43812</v>
      </c>
      <c r="G7451" s="6">
        <v>2</v>
      </c>
      <c r="H7451" s="11">
        <f>VLOOKUP(B7451,[1]!Product_Data[#Data],4,0)</f>
        <v>637</v>
      </c>
      <c r="I7451" s="11">
        <f>VLOOKUP(B7451,[1]!Product_Data[#Data],3,0)</f>
        <v>389</v>
      </c>
      <c r="J7451" s="11">
        <f t="shared" si="699"/>
        <v>778</v>
      </c>
      <c r="K7451" s="11">
        <f t="shared" si="700"/>
        <v>1274</v>
      </c>
      <c r="L7451" s="11">
        <f t="shared" si="701"/>
        <v>496</v>
      </c>
      <c r="M7451" t="str">
        <f>VLOOKUP(C7451,[1]!Location_Data[#Data],2,0)</f>
        <v>San Jose</v>
      </c>
      <c r="N7451" t="str">
        <f>VLOOKUP(D7451,[1]!Salespeople_Data[#Data],2,0)</f>
        <v>Eugene Holmes</v>
      </c>
      <c r="O7451" t="str">
        <f>VLOOKUP(E7451,[1]!Customer_Data[#Data],2,0)</f>
        <v>Jonathan Reed</v>
      </c>
      <c r="P7451" s="15">
        <f t="shared" si="696"/>
        <v>6</v>
      </c>
      <c r="Q7451">
        <f t="shared" si="697"/>
        <v>12</v>
      </c>
      <c r="R7451">
        <f t="shared" si="698"/>
        <v>2019</v>
      </c>
    </row>
    <row r="7452" spans="1:18" x14ac:dyDescent="0.25">
      <c r="A7452" s="6" t="s">
        <v>8478</v>
      </c>
      <c r="B7452" s="6" t="s">
        <v>305</v>
      </c>
      <c r="C7452" s="6" t="s">
        <v>135</v>
      </c>
      <c r="D7452" s="6" t="s">
        <v>141</v>
      </c>
      <c r="E7452" s="6" t="s">
        <v>644</v>
      </c>
      <c r="F7452" s="10">
        <v>43685</v>
      </c>
      <c r="G7452" s="6">
        <v>1</v>
      </c>
      <c r="H7452" s="11">
        <f>VLOOKUP(B7452,[1]!Product_Data[#Data],4,0)</f>
        <v>504</v>
      </c>
      <c r="I7452" s="11">
        <f>VLOOKUP(B7452,[1]!Product_Data[#Data],3,0)</f>
        <v>408</v>
      </c>
      <c r="J7452" s="11">
        <f t="shared" si="699"/>
        <v>408</v>
      </c>
      <c r="K7452" s="11">
        <f t="shared" si="700"/>
        <v>504</v>
      </c>
      <c r="L7452" s="11">
        <f t="shared" si="701"/>
        <v>96</v>
      </c>
      <c r="M7452" t="str">
        <f>VLOOKUP(C7452,[1]!Location_Data[#Data],2,0)</f>
        <v>Oxnard</v>
      </c>
      <c r="N7452" t="str">
        <f>VLOOKUP(D7452,[1]!Salespeople_Data[#Data],2,0)</f>
        <v>Arthur Mccoy</v>
      </c>
      <c r="O7452" t="str">
        <f>VLOOKUP(E7452,[1]!Customer_Data[#Data],2,0)</f>
        <v>Billy Evans</v>
      </c>
      <c r="P7452" s="15">
        <f t="shared" si="696"/>
        <v>5</v>
      </c>
      <c r="Q7452">
        <f t="shared" si="697"/>
        <v>8</v>
      </c>
      <c r="R7452">
        <f t="shared" si="698"/>
        <v>2019</v>
      </c>
    </row>
    <row r="7453" spans="1:18" x14ac:dyDescent="0.25">
      <c r="A7453" s="6" t="s">
        <v>8479</v>
      </c>
      <c r="B7453" s="6" t="s">
        <v>421</v>
      </c>
      <c r="C7453" s="6" t="s">
        <v>182</v>
      </c>
      <c r="D7453" s="6" t="s">
        <v>87</v>
      </c>
      <c r="E7453" s="6" t="s">
        <v>934</v>
      </c>
      <c r="F7453" s="10">
        <v>43719</v>
      </c>
      <c r="G7453" s="6">
        <v>4</v>
      </c>
      <c r="H7453" s="11">
        <f>VLOOKUP(B7453,[1]!Product_Data[#Data],4,0)</f>
        <v>826</v>
      </c>
      <c r="I7453" s="11">
        <f>VLOOKUP(B7453,[1]!Product_Data[#Data],3,0)</f>
        <v>562</v>
      </c>
      <c r="J7453" s="11">
        <f t="shared" si="699"/>
        <v>2248</v>
      </c>
      <c r="K7453" s="11">
        <f t="shared" si="700"/>
        <v>3304</v>
      </c>
      <c r="L7453" s="11">
        <f t="shared" si="701"/>
        <v>1056</v>
      </c>
      <c r="M7453" t="str">
        <f>VLOOKUP(C7453,[1]!Location_Data[#Data],2,0)</f>
        <v>Vallejo</v>
      </c>
      <c r="N7453" t="str">
        <f>VLOOKUP(D7453,[1]!Salespeople_Data[#Data],2,0)</f>
        <v>Martin Perry</v>
      </c>
      <c r="O7453" t="str">
        <f>VLOOKUP(E7453,[1]!Customer_Data[#Data],2,0)</f>
        <v>Christopher Nguyen</v>
      </c>
      <c r="P7453" s="15">
        <f t="shared" si="696"/>
        <v>4</v>
      </c>
      <c r="Q7453">
        <f t="shared" si="697"/>
        <v>9</v>
      </c>
      <c r="R7453">
        <f t="shared" si="698"/>
        <v>2019</v>
      </c>
    </row>
    <row r="7454" spans="1:18" x14ac:dyDescent="0.25">
      <c r="A7454" s="6" t="s">
        <v>8480</v>
      </c>
      <c r="B7454" s="6" t="s">
        <v>605</v>
      </c>
      <c r="C7454" s="6" t="s">
        <v>140</v>
      </c>
      <c r="D7454" s="6" t="s">
        <v>87</v>
      </c>
      <c r="E7454" s="6" t="s">
        <v>1303</v>
      </c>
      <c r="F7454" s="10">
        <v>43487</v>
      </c>
      <c r="G7454" s="6">
        <v>1</v>
      </c>
      <c r="H7454" s="11">
        <f>VLOOKUP(B7454,[1]!Product_Data[#Data],4,0)</f>
        <v>913</v>
      </c>
      <c r="I7454" s="11">
        <f>VLOOKUP(B7454,[1]!Product_Data[#Data],3,0)</f>
        <v>584</v>
      </c>
      <c r="J7454" s="11">
        <f t="shared" si="699"/>
        <v>584</v>
      </c>
      <c r="K7454" s="11">
        <f t="shared" si="700"/>
        <v>913</v>
      </c>
      <c r="L7454" s="11">
        <f t="shared" si="701"/>
        <v>329</v>
      </c>
      <c r="M7454" t="str">
        <f>VLOOKUP(C7454,[1]!Location_Data[#Data],2,0)</f>
        <v>Salinas</v>
      </c>
      <c r="N7454" t="str">
        <f>VLOOKUP(D7454,[1]!Salespeople_Data[#Data],2,0)</f>
        <v>Martin Perry</v>
      </c>
      <c r="O7454" t="str">
        <f>VLOOKUP(E7454,[1]!Customer_Data[#Data],2,0)</f>
        <v>Terry Harris</v>
      </c>
      <c r="P7454" s="15">
        <f t="shared" si="696"/>
        <v>3</v>
      </c>
      <c r="Q7454">
        <f t="shared" si="697"/>
        <v>1</v>
      </c>
      <c r="R7454">
        <f t="shared" si="698"/>
        <v>2019</v>
      </c>
    </row>
    <row r="7455" spans="1:18" x14ac:dyDescent="0.25">
      <c r="A7455" s="6" t="s">
        <v>8481</v>
      </c>
      <c r="B7455" s="6" t="s">
        <v>818</v>
      </c>
      <c r="C7455" s="6" t="s">
        <v>286</v>
      </c>
      <c r="D7455" s="6" t="s">
        <v>40</v>
      </c>
      <c r="E7455" s="6" t="s">
        <v>1238</v>
      </c>
      <c r="F7455" s="10">
        <v>43682</v>
      </c>
      <c r="G7455" s="6">
        <v>3</v>
      </c>
      <c r="H7455" s="11">
        <f>VLOOKUP(B7455,[1]!Product_Data[#Data],4,0)</f>
        <v>1638</v>
      </c>
      <c r="I7455" s="11">
        <f>VLOOKUP(B7455,[1]!Product_Data[#Data],3,0)</f>
        <v>1261</v>
      </c>
      <c r="J7455" s="11">
        <f t="shared" si="699"/>
        <v>3783</v>
      </c>
      <c r="K7455" s="11">
        <f t="shared" si="700"/>
        <v>4914</v>
      </c>
      <c r="L7455" s="11">
        <f t="shared" si="701"/>
        <v>1131</v>
      </c>
      <c r="M7455" t="str">
        <f>VLOOKUP(C7455,[1]!Location_Data[#Data],2,0)</f>
        <v>El Monte</v>
      </c>
      <c r="N7455" t="str">
        <f>VLOOKUP(D7455,[1]!Salespeople_Data[#Data],2,0)</f>
        <v>Brian Hansen</v>
      </c>
      <c r="O7455" t="str">
        <f>VLOOKUP(E7455,[1]!Customer_Data[#Data],2,0)</f>
        <v>Louis Chavez</v>
      </c>
      <c r="P7455" s="15">
        <f t="shared" si="696"/>
        <v>2</v>
      </c>
      <c r="Q7455">
        <f t="shared" si="697"/>
        <v>8</v>
      </c>
      <c r="R7455">
        <f t="shared" si="698"/>
        <v>2019</v>
      </c>
    </row>
    <row r="7456" spans="1:18" x14ac:dyDescent="0.25">
      <c r="A7456" s="6" t="s">
        <v>8482</v>
      </c>
      <c r="B7456" s="6" t="s">
        <v>94</v>
      </c>
      <c r="C7456" s="6" t="s">
        <v>156</v>
      </c>
      <c r="D7456" s="6" t="s">
        <v>25</v>
      </c>
      <c r="E7456" s="6" t="s">
        <v>699</v>
      </c>
      <c r="F7456" s="10">
        <v>43752</v>
      </c>
      <c r="G7456" s="6">
        <v>2</v>
      </c>
      <c r="H7456" s="11">
        <f>VLOOKUP(B7456,[1]!Product_Data[#Data],4,0)</f>
        <v>1639</v>
      </c>
      <c r="I7456" s="11">
        <f>VLOOKUP(B7456,[1]!Product_Data[#Data],3,0)</f>
        <v>1295</v>
      </c>
      <c r="J7456" s="11">
        <f t="shared" si="699"/>
        <v>2590</v>
      </c>
      <c r="K7456" s="11">
        <f t="shared" si="700"/>
        <v>3278</v>
      </c>
      <c r="L7456" s="11">
        <f t="shared" si="701"/>
        <v>688</v>
      </c>
      <c r="M7456" t="str">
        <f>VLOOKUP(C7456,[1]!Location_Data[#Data],2,0)</f>
        <v>Sacramento</v>
      </c>
      <c r="N7456" t="str">
        <f>VLOOKUP(D7456,[1]!Salespeople_Data[#Data],2,0)</f>
        <v>Brian Davis</v>
      </c>
      <c r="O7456" t="str">
        <f>VLOOKUP(E7456,[1]!Customer_Data[#Data],2,0)</f>
        <v>Juan Harvey</v>
      </c>
      <c r="P7456" s="15">
        <f t="shared" si="696"/>
        <v>2</v>
      </c>
      <c r="Q7456">
        <f t="shared" si="697"/>
        <v>10</v>
      </c>
      <c r="R7456">
        <f t="shared" si="698"/>
        <v>2019</v>
      </c>
    </row>
    <row r="7457" spans="1:18" x14ac:dyDescent="0.25">
      <c r="A7457" s="6" t="s">
        <v>8483</v>
      </c>
      <c r="B7457" s="6" t="s">
        <v>275</v>
      </c>
      <c r="C7457" s="6" t="s">
        <v>39</v>
      </c>
      <c r="D7457" s="6" t="s">
        <v>413</v>
      </c>
      <c r="E7457" s="6" t="s">
        <v>753</v>
      </c>
      <c r="F7457" s="10">
        <v>43490</v>
      </c>
      <c r="G7457" s="6">
        <v>1</v>
      </c>
      <c r="H7457" s="11">
        <f>VLOOKUP(B7457,[1]!Product_Data[#Data],4,0)</f>
        <v>2353</v>
      </c>
      <c r="I7457" s="11">
        <f>VLOOKUP(B7457,[1]!Product_Data[#Data],3,0)</f>
        <v>1788</v>
      </c>
      <c r="J7457" s="11">
        <f t="shared" si="699"/>
        <v>1788</v>
      </c>
      <c r="K7457" s="11">
        <f t="shared" si="700"/>
        <v>2353</v>
      </c>
      <c r="L7457" s="11">
        <f t="shared" si="701"/>
        <v>565</v>
      </c>
      <c r="M7457" t="str">
        <f>VLOOKUP(C7457,[1]!Location_Data[#Data],2,0)</f>
        <v>Oceanside</v>
      </c>
      <c r="N7457" t="str">
        <f>VLOOKUP(D7457,[1]!Salespeople_Data[#Data],2,0)</f>
        <v>Kenneth Bradley</v>
      </c>
      <c r="O7457" t="str">
        <f>VLOOKUP(E7457,[1]!Customer_Data[#Data],2,0)</f>
        <v>Benjamin Carter</v>
      </c>
      <c r="P7457" s="15">
        <f t="shared" si="696"/>
        <v>6</v>
      </c>
      <c r="Q7457">
        <f t="shared" si="697"/>
        <v>1</v>
      </c>
      <c r="R7457">
        <f t="shared" si="698"/>
        <v>2019</v>
      </c>
    </row>
    <row r="7458" spans="1:18" x14ac:dyDescent="0.25">
      <c r="A7458" s="6" t="s">
        <v>8484</v>
      </c>
      <c r="B7458" s="6" t="s">
        <v>33</v>
      </c>
      <c r="C7458" s="6" t="s">
        <v>90</v>
      </c>
      <c r="D7458" s="6" t="s">
        <v>71</v>
      </c>
      <c r="E7458" s="6" t="s">
        <v>894</v>
      </c>
      <c r="F7458" s="10">
        <v>43799</v>
      </c>
      <c r="G7458" s="6">
        <v>3</v>
      </c>
      <c r="H7458" s="11">
        <f>VLOOKUP(B7458,[1]!Product_Data[#Data],4,0)</f>
        <v>1582</v>
      </c>
      <c r="I7458" s="11">
        <f>VLOOKUP(B7458,[1]!Product_Data[#Data],3,0)</f>
        <v>1234</v>
      </c>
      <c r="J7458" s="11">
        <f t="shared" si="699"/>
        <v>3702</v>
      </c>
      <c r="K7458" s="11">
        <f t="shared" si="700"/>
        <v>4746</v>
      </c>
      <c r="L7458" s="11">
        <f t="shared" si="701"/>
        <v>1044</v>
      </c>
      <c r="M7458" t="str">
        <f>VLOOKUP(C7458,[1]!Location_Data[#Data],2,0)</f>
        <v>Irvine</v>
      </c>
      <c r="N7458" t="str">
        <f>VLOOKUP(D7458,[1]!Salespeople_Data[#Data],2,0)</f>
        <v>Gary Rodriguez</v>
      </c>
      <c r="O7458" t="str">
        <f>VLOOKUP(E7458,[1]!Customer_Data[#Data],2,0)</f>
        <v>Jeremy Arnold</v>
      </c>
      <c r="P7458" s="15">
        <f t="shared" si="696"/>
        <v>7</v>
      </c>
      <c r="Q7458">
        <f t="shared" si="697"/>
        <v>11</v>
      </c>
      <c r="R7458">
        <f t="shared" si="698"/>
        <v>2019</v>
      </c>
    </row>
    <row r="7459" spans="1:18" x14ac:dyDescent="0.25">
      <c r="A7459" s="6" t="s">
        <v>8485</v>
      </c>
      <c r="B7459" s="6" t="s">
        <v>144</v>
      </c>
      <c r="C7459" s="6" t="s">
        <v>224</v>
      </c>
      <c r="D7459" s="6" t="s">
        <v>239</v>
      </c>
      <c r="E7459" s="6" t="s">
        <v>745</v>
      </c>
      <c r="F7459" s="10">
        <v>43770</v>
      </c>
      <c r="G7459" s="6">
        <v>1</v>
      </c>
      <c r="H7459" s="11">
        <f>VLOOKUP(B7459,[1]!Product_Data[#Data],4,0)</f>
        <v>2410</v>
      </c>
      <c r="I7459" s="11">
        <f>VLOOKUP(B7459,[1]!Product_Data[#Data],3,0)</f>
        <v>1518</v>
      </c>
      <c r="J7459" s="11">
        <f t="shared" si="699"/>
        <v>1518</v>
      </c>
      <c r="K7459" s="11">
        <f t="shared" si="700"/>
        <v>2410</v>
      </c>
      <c r="L7459" s="11">
        <f t="shared" si="701"/>
        <v>892</v>
      </c>
      <c r="M7459" t="str">
        <f>VLOOKUP(C7459,[1]!Location_Data[#Data],2,0)</f>
        <v>Huntington Beach</v>
      </c>
      <c r="N7459" t="str">
        <f>VLOOKUP(D7459,[1]!Salespeople_Data[#Data],2,0)</f>
        <v>John Reyes</v>
      </c>
      <c r="O7459" t="str">
        <f>VLOOKUP(E7459,[1]!Customer_Data[#Data],2,0)</f>
        <v>Andrew Graham</v>
      </c>
      <c r="P7459" s="15">
        <f t="shared" si="696"/>
        <v>6</v>
      </c>
      <c r="Q7459">
        <f t="shared" si="697"/>
        <v>11</v>
      </c>
      <c r="R7459">
        <f t="shared" si="698"/>
        <v>2019</v>
      </c>
    </row>
    <row r="7460" spans="1:18" x14ac:dyDescent="0.25">
      <c r="A7460" s="6" t="s">
        <v>8486</v>
      </c>
      <c r="B7460" s="6" t="s">
        <v>139</v>
      </c>
      <c r="C7460" s="6" t="s">
        <v>44</v>
      </c>
      <c r="D7460" s="6" t="s">
        <v>178</v>
      </c>
      <c r="E7460" s="6" t="s">
        <v>1981</v>
      </c>
      <c r="F7460" s="10">
        <v>43754</v>
      </c>
      <c r="G7460" s="6">
        <v>4</v>
      </c>
      <c r="H7460" s="11">
        <f>VLOOKUP(B7460,[1]!Product_Data[#Data],4,0)</f>
        <v>817</v>
      </c>
      <c r="I7460" s="11">
        <f>VLOOKUP(B7460,[1]!Product_Data[#Data],3,0)</f>
        <v>409</v>
      </c>
      <c r="J7460" s="11">
        <f t="shared" si="699"/>
        <v>1636</v>
      </c>
      <c r="K7460" s="11">
        <f t="shared" si="700"/>
        <v>3268</v>
      </c>
      <c r="L7460" s="11">
        <f t="shared" si="701"/>
        <v>1632</v>
      </c>
      <c r="M7460" t="str">
        <f>VLOOKUP(C7460,[1]!Location_Data[#Data],2,0)</f>
        <v>Moreno Valley</v>
      </c>
      <c r="N7460" t="str">
        <f>VLOOKUP(D7460,[1]!Salespeople_Data[#Data],2,0)</f>
        <v>Joshua Taylor</v>
      </c>
      <c r="O7460" t="str">
        <f>VLOOKUP(E7460,[1]!Customer_Data[#Data],2,0)</f>
        <v>Walter Harris</v>
      </c>
      <c r="P7460" s="15">
        <f t="shared" si="696"/>
        <v>4</v>
      </c>
      <c r="Q7460">
        <f t="shared" si="697"/>
        <v>10</v>
      </c>
      <c r="R7460">
        <f t="shared" si="698"/>
        <v>2019</v>
      </c>
    </row>
    <row r="7461" spans="1:18" x14ac:dyDescent="0.25">
      <c r="A7461" s="6" t="s">
        <v>8487</v>
      </c>
      <c r="B7461" s="6" t="s">
        <v>373</v>
      </c>
      <c r="C7461" s="6" t="s">
        <v>105</v>
      </c>
      <c r="D7461" s="6" t="s">
        <v>212</v>
      </c>
      <c r="E7461" s="6" t="s">
        <v>7840</v>
      </c>
      <c r="F7461" s="10">
        <v>43507</v>
      </c>
      <c r="G7461" s="6">
        <v>1</v>
      </c>
      <c r="H7461" s="11">
        <f>VLOOKUP(B7461,[1]!Product_Data[#Data],4,0)</f>
        <v>2182</v>
      </c>
      <c r="I7461" s="11">
        <f>VLOOKUP(B7461,[1]!Product_Data[#Data],3,0)</f>
        <v>1200</v>
      </c>
      <c r="J7461" s="11">
        <f t="shared" si="699"/>
        <v>1200</v>
      </c>
      <c r="K7461" s="11">
        <f t="shared" si="700"/>
        <v>2182</v>
      </c>
      <c r="L7461" s="11">
        <f t="shared" si="701"/>
        <v>982</v>
      </c>
      <c r="M7461" t="str">
        <f>VLOOKUP(C7461,[1]!Location_Data[#Data],2,0)</f>
        <v>Daly City</v>
      </c>
      <c r="N7461" t="str">
        <f>VLOOKUP(D7461,[1]!Salespeople_Data[#Data],2,0)</f>
        <v>Ronald Reed</v>
      </c>
      <c r="O7461" t="str">
        <f>VLOOKUP(E7461,[1]!Customer_Data[#Data],2,0)</f>
        <v>Harold Adams</v>
      </c>
      <c r="P7461" s="15">
        <f t="shared" si="696"/>
        <v>2</v>
      </c>
      <c r="Q7461">
        <f t="shared" si="697"/>
        <v>2</v>
      </c>
      <c r="R7461">
        <f t="shared" si="698"/>
        <v>2019</v>
      </c>
    </row>
    <row r="7462" spans="1:18" x14ac:dyDescent="0.25">
      <c r="A7462" s="6" t="s">
        <v>8488</v>
      </c>
      <c r="B7462" s="6" t="s">
        <v>464</v>
      </c>
      <c r="C7462" s="6" t="s">
        <v>66</v>
      </c>
      <c r="D7462" s="6" t="s">
        <v>87</v>
      </c>
      <c r="E7462" s="6" t="s">
        <v>871</v>
      </c>
      <c r="F7462" s="10">
        <v>43659</v>
      </c>
      <c r="G7462" s="6">
        <v>2</v>
      </c>
      <c r="H7462" s="11">
        <f>VLOOKUP(B7462,[1]!Product_Data[#Data],4,0)</f>
        <v>1566</v>
      </c>
      <c r="I7462" s="11">
        <f>VLOOKUP(B7462,[1]!Product_Data[#Data],3,0)</f>
        <v>1190</v>
      </c>
      <c r="J7462" s="11">
        <f t="shared" si="699"/>
        <v>2380</v>
      </c>
      <c r="K7462" s="11">
        <f t="shared" si="700"/>
        <v>3132</v>
      </c>
      <c r="L7462" s="11">
        <f t="shared" si="701"/>
        <v>752</v>
      </c>
      <c r="M7462" t="str">
        <f>VLOOKUP(C7462,[1]!Location_Data[#Data],2,0)</f>
        <v>Ontario</v>
      </c>
      <c r="N7462" t="str">
        <f>VLOOKUP(D7462,[1]!Salespeople_Data[#Data],2,0)</f>
        <v>Martin Perry</v>
      </c>
      <c r="O7462" t="str">
        <f>VLOOKUP(E7462,[1]!Customer_Data[#Data],2,0)</f>
        <v>Dennis Ruiz</v>
      </c>
      <c r="P7462" s="15">
        <f t="shared" si="696"/>
        <v>7</v>
      </c>
      <c r="Q7462">
        <f t="shared" si="697"/>
        <v>7</v>
      </c>
      <c r="R7462">
        <f t="shared" si="698"/>
        <v>2019</v>
      </c>
    </row>
    <row r="7463" spans="1:18" x14ac:dyDescent="0.25">
      <c r="A7463" s="6" t="s">
        <v>8489</v>
      </c>
      <c r="B7463" s="6" t="s">
        <v>703</v>
      </c>
      <c r="C7463" s="6" t="s">
        <v>272</v>
      </c>
      <c r="D7463" s="6" t="s">
        <v>10</v>
      </c>
      <c r="E7463" s="6" t="s">
        <v>1282</v>
      </c>
      <c r="F7463" s="10">
        <v>43689</v>
      </c>
      <c r="G7463" s="6">
        <v>1</v>
      </c>
      <c r="H7463" s="11">
        <f>VLOOKUP(B7463,[1]!Product_Data[#Data],4,0)</f>
        <v>530</v>
      </c>
      <c r="I7463" s="11">
        <f>VLOOKUP(B7463,[1]!Product_Data[#Data],3,0)</f>
        <v>435</v>
      </c>
      <c r="J7463" s="11">
        <f t="shared" si="699"/>
        <v>435</v>
      </c>
      <c r="K7463" s="11">
        <f t="shared" si="700"/>
        <v>530</v>
      </c>
      <c r="L7463" s="11">
        <f t="shared" si="701"/>
        <v>95</v>
      </c>
      <c r="M7463" t="str">
        <f>VLOOKUP(C7463,[1]!Location_Data[#Data],2,0)</f>
        <v>Torrance</v>
      </c>
      <c r="N7463" t="str">
        <f>VLOOKUP(D7463,[1]!Salespeople_Data[#Data],2,0)</f>
        <v>Justin Lynch</v>
      </c>
      <c r="O7463" t="str">
        <f>VLOOKUP(E7463,[1]!Customer_Data[#Data],2,0)</f>
        <v>Bruce Harris</v>
      </c>
      <c r="P7463" s="15">
        <f t="shared" si="696"/>
        <v>2</v>
      </c>
      <c r="Q7463">
        <f t="shared" si="697"/>
        <v>8</v>
      </c>
      <c r="R7463">
        <f t="shared" si="698"/>
        <v>2019</v>
      </c>
    </row>
    <row r="7464" spans="1:18" x14ac:dyDescent="0.25">
      <c r="A7464" s="6" t="s">
        <v>8490</v>
      </c>
      <c r="B7464" s="6" t="s">
        <v>260</v>
      </c>
      <c r="C7464" s="6" t="s">
        <v>79</v>
      </c>
      <c r="D7464" s="6" t="s">
        <v>49</v>
      </c>
      <c r="E7464" s="6" t="s">
        <v>808</v>
      </c>
      <c r="F7464" s="10">
        <v>43492</v>
      </c>
      <c r="G7464" s="6">
        <v>1</v>
      </c>
      <c r="H7464" s="11">
        <f>VLOOKUP(B7464,[1]!Product_Data[#Data],4,0)</f>
        <v>502</v>
      </c>
      <c r="I7464" s="11">
        <f>VLOOKUP(B7464,[1]!Product_Data[#Data],3,0)</f>
        <v>296</v>
      </c>
      <c r="J7464" s="11">
        <f t="shared" si="699"/>
        <v>296</v>
      </c>
      <c r="K7464" s="11">
        <f t="shared" si="700"/>
        <v>502</v>
      </c>
      <c r="L7464" s="11">
        <f t="shared" si="701"/>
        <v>206</v>
      </c>
      <c r="M7464" t="str">
        <f>VLOOKUP(C7464,[1]!Location_Data[#Data],2,0)</f>
        <v>Palmdale</v>
      </c>
      <c r="N7464" t="str">
        <f>VLOOKUP(D7464,[1]!Salespeople_Data[#Data],2,0)</f>
        <v>Walter Cook</v>
      </c>
      <c r="O7464" t="str">
        <f>VLOOKUP(E7464,[1]!Customer_Data[#Data],2,0)</f>
        <v>Benjamin Murray</v>
      </c>
      <c r="P7464" s="15">
        <f t="shared" si="696"/>
        <v>1</v>
      </c>
      <c r="Q7464">
        <f t="shared" si="697"/>
        <v>1</v>
      </c>
      <c r="R7464">
        <f t="shared" si="698"/>
        <v>2019</v>
      </c>
    </row>
    <row r="7465" spans="1:18" x14ac:dyDescent="0.25">
      <c r="A7465" s="6" t="s">
        <v>8491</v>
      </c>
      <c r="B7465" s="6" t="s">
        <v>403</v>
      </c>
      <c r="C7465" s="6" t="s">
        <v>272</v>
      </c>
      <c r="D7465" s="6" t="s">
        <v>356</v>
      </c>
      <c r="E7465" s="6" t="s">
        <v>465</v>
      </c>
      <c r="F7465" s="10">
        <v>43688</v>
      </c>
      <c r="G7465" s="6">
        <v>3</v>
      </c>
      <c r="H7465" s="11">
        <f>VLOOKUP(B7465,[1]!Product_Data[#Data],4,0)</f>
        <v>392</v>
      </c>
      <c r="I7465" s="11">
        <f>VLOOKUP(B7465,[1]!Product_Data[#Data],3,0)</f>
        <v>255</v>
      </c>
      <c r="J7465" s="11">
        <f t="shared" si="699"/>
        <v>765</v>
      </c>
      <c r="K7465" s="11">
        <f t="shared" si="700"/>
        <v>1176</v>
      </c>
      <c r="L7465" s="11">
        <f t="shared" si="701"/>
        <v>411</v>
      </c>
      <c r="M7465" t="str">
        <f>VLOOKUP(C7465,[1]!Location_Data[#Data],2,0)</f>
        <v>Torrance</v>
      </c>
      <c r="N7465" t="str">
        <f>VLOOKUP(D7465,[1]!Salespeople_Data[#Data],2,0)</f>
        <v>Jimmy Young</v>
      </c>
      <c r="O7465" t="str">
        <f>VLOOKUP(E7465,[1]!Customer_Data[#Data],2,0)</f>
        <v>Keith Griffin</v>
      </c>
      <c r="P7465" s="15">
        <f t="shared" si="696"/>
        <v>1</v>
      </c>
      <c r="Q7465">
        <f t="shared" si="697"/>
        <v>8</v>
      </c>
      <c r="R7465">
        <f t="shared" si="698"/>
        <v>2019</v>
      </c>
    </row>
    <row r="7466" spans="1:18" x14ac:dyDescent="0.25">
      <c r="A7466" s="6" t="s">
        <v>8492</v>
      </c>
      <c r="B7466" s="6" t="s">
        <v>305</v>
      </c>
      <c r="C7466" s="6" t="s">
        <v>9</v>
      </c>
      <c r="D7466" s="6" t="s">
        <v>191</v>
      </c>
      <c r="E7466" s="6" t="s">
        <v>1546</v>
      </c>
      <c r="F7466" s="10">
        <v>43644</v>
      </c>
      <c r="G7466" s="6">
        <v>4</v>
      </c>
      <c r="H7466" s="11">
        <f>VLOOKUP(B7466,[1]!Product_Data[#Data],4,0)</f>
        <v>504</v>
      </c>
      <c r="I7466" s="11">
        <f>VLOOKUP(B7466,[1]!Product_Data[#Data],3,0)</f>
        <v>408</v>
      </c>
      <c r="J7466" s="11">
        <f t="shared" si="699"/>
        <v>1632</v>
      </c>
      <c r="K7466" s="11">
        <f t="shared" si="700"/>
        <v>2016</v>
      </c>
      <c r="L7466" s="11">
        <f t="shared" si="701"/>
        <v>384</v>
      </c>
      <c r="M7466" t="str">
        <f>VLOOKUP(C7466,[1]!Location_Data[#Data],2,0)</f>
        <v>San Mateo</v>
      </c>
      <c r="N7466" t="str">
        <f>VLOOKUP(D7466,[1]!Salespeople_Data[#Data],2,0)</f>
        <v>Robert Reed</v>
      </c>
      <c r="O7466" t="str">
        <f>VLOOKUP(E7466,[1]!Customer_Data[#Data],2,0)</f>
        <v>Edward Walker</v>
      </c>
      <c r="P7466" s="15">
        <f t="shared" si="696"/>
        <v>6</v>
      </c>
      <c r="Q7466">
        <f t="shared" si="697"/>
        <v>6</v>
      </c>
      <c r="R7466">
        <f t="shared" si="698"/>
        <v>2019</v>
      </c>
    </row>
    <row r="7467" spans="1:18" x14ac:dyDescent="0.25">
      <c r="A7467" s="6" t="s">
        <v>8493</v>
      </c>
      <c r="B7467" s="6" t="s">
        <v>189</v>
      </c>
      <c r="C7467" s="6" t="s">
        <v>302</v>
      </c>
      <c r="D7467" s="6" t="s">
        <v>413</v>
      </c>
      <c r="E7467" s="6" t="s">
        <v>371</v>
      </c>
      <c r="F7467" s="10">
        <v>43768</v>
      </c>
      <c r="G7467" s="6">
        <v>1</v>
      </c>
      <c r="H7467" s="11">
        <f>VLOOKUP(B7467,[1]!Product_Data[#Data],4,0)</f>
        <v>1783</v>
      </c>
      <c r="I7467" s="11">
        <f>VLOOKUP(B7467,[1]!Product_Data[#Data],3,0)</f>
        <v>1516</v>
      </c>
      <c r="J7467" s="11">
        <f t="shared" si="699"/>
        <v>1516</v>
      </c>
      <c r="K7467" s="11">
        <f t="shared" si="700"/>
        <v>1783</v>
      </c>
      <c r="L7467" s="11">
        <f t="shared" si="701"/>
        <v>267</v>
      </c>
      <c r="M7467" t="str">
        <f>VLOOKUP(C7467,[1]!Location_Data[#Data],2,0)</f>
        <v>Santa Rosa</v>
      </c>
      <c r="N7467" t="str">
        <f>VLOOKUP(D7467,[1]!Salespeople_Data[#Data],2,0)</f>
        <v>Kenneth Bradley</v>
      </c>
      <c r="O7467" t="str">
        <f>VLOOKUP(E7467,[1]!Customer_Data[#Data],2,0)</f>
        <v>Wayne Gordon</v>
      </c>
      <c r="P7467" s="15">
        <f t="shared" si="696"/>
        <v>4</v>
      </c>
      <c r="Q7467">
        <f t="shared" si="697"/>
        <v>10</v>
      </c>
      <c r="R7467">
        <f t="shared" si="698"/>
        <v>2019</v>
      </c>
    </row>
    <row r="7468" spans="1:18" x14ac:dyDescent="0.25">
      <c r="A7468" s="6" t="s">
        <v>8494</v>
      </c>
      <c r="B7468" s="6" t="s">
        <v>321</v>
      </c>
      <c r="C7468" s="6" t="s">
        <v>211</v>
      </c>
      <c r="D7468" s="6" t="s">
        <v>298</v>
      </c>
      <c r="E7468" s="6" t="s">
        <v>1160</v>
      </c>
      <c r="F7468" s="10">
        <v>43680</v>
      </c>
      <c r="G7468" s="6">
        <v>2</v>
      </c>
      <c r="H7468" s="11">
        <f>VLOOKUP(B7468,[1]!Product_Data[#Data],4,0)</f>
        <v>2391</v>
      </c>
      <c r="I7468" s="11">
        <f>VLOOKUP(B7468,[1]!Product_Data[#Data],3,0)</f>
        <v>1291</v>
      </c>
      <c r="J7468" s="11">
        <f t="shared" si="699"/>
        <v>2582</v>
      </c>
      <c r="K7468" s="11">
        <f t="shared" si="700"/>
        <v>4782</v>
      </c>
      <c r="L7468" s="11">
        <f t="shared" si="701"/>
        <v>2200</v>
      </c>
      <c r="M7468" t="str">
        <f>VLOOKUP(C7468,[1]!Location_Data[#Data],2,0)</f>
        <v>Chula Vista</v>
      </c>
      <c r="N7468" t="str">
        <f>VLOOKUP(D7468,[1]!Salespeople_Data[#Data],2,0)</f>
        <v>Kenneth Fields</v>
      </c>
      <c r="O7468" t="str">
        <f>VLOOKUP(E7468,[1]!Customer_Data[#Data],2,0)</f>
        <v>Juan Scott</v>
      </c>
      <c r="P7468" s="15">
        <f t="shared" si="696"/>
        <v>7</v>
      </c>
      <c r="Q7468">
        <f t="shared" si="697"/>
        <v>8</v>
      </c>
      <c r="R7468">
        <f t="shared" si="698"/>
        <v>2019</v>
      </c>
    </row>
    <row r="7469" spans="1:18" x14ac:dyDescent="0.25">
      <c r="A7469" s="6" t="s">
        <v>8495</v>
      </c>
      <c r="B7469" s="6" t="s">
        <v>164</v>
      </c>
      <c r="C7469" s="6" t="s">
        <v>286</v>
      </c>
      <c r="D7469" s="6" t="s">
        <v>178</v>
      </c>
      <c r="E7469" s="6" t="s">
        <v>1447</v>
      </c>
      <c r="F7469" s="10">
        <v>43471</v>
      </c>
      <c r="G7469" s="6">
        <v>1</v>
      </c>
      <c r="H7469" s="11">
        <f>VLOOKUP(B7469,[1]!Product_Data[#Data],4,0)</f>
        <v>637</v>
      </c>
      <c r="I7469" s="11">
        <f>VLOOKUP(B7469,[1]!Product_Data[#Data],3,0)</f>
        <v>389</v>
      </c>
      <c r="J7469" s="11">
        <f t="shared" si="699"/>
        <v>389</v>
      </c>
      <c r="K7469" s="11">
        <f t="shared" si="700"/>
        <v>637</v>
      </c>
      <c r="L7469" s="11">
        <f t="shared" si="701"/>
        <v>248</v>
      </c>
      <c r="M7469" t="str">
        <f>VLOOKUP(C7469,[1]!Location_Data[#Data],2,0)</f>
        <v>El Monte</v>
      </c>
      <c r="N7469" t="str">
        <f>VLOOKUP(D7469,[1]!Salespeople_Data[#Data],2,0)</f>
        <v>Joshua Taylor</v>
      </c>
      <c r="O7469" t="str">
        <f>VLOOKUP(E7469,[1]!Customer_Data[#Data],2,0)</f>
        <v>Peter Wells</v>
      </c>
      <c r="P7469" s="15">
        <f t="shared" si="696"/>
        <v>1</v>
      </c>
      <c r="Q7469">
        <f t="shared" si="697"/>
        <v>1</v>
      </c>
      <c r="R7469">
        <f t="shared" si="698"/>
        <v>2019</v>
      </c>
    </row>
    <row r="7470" spans="1:18" x14ac:dyDescent="0.25">
      <c r="A7470" s="6" t="s">
        <v>8496</v>
      </c>
      <c r="B7470" s="6" t="s">
        <v>43</v>
      </c>
      <c r="C7470" s="6" t="s">
        <v>246</v>
      </c>
      <c r="D7470" s="6" t="s">
        <v>96</v>
      </c>
      <c r="E7470" s="6" t="s">
        <v>1592</v>
      </c>
      <c r="F7470" s="10">
        <v>43815</v>
      </c>
      <c r="G7470" s="6">
        <v>1</v>
      </c>
      <c r="H7470" s="11">
        <f>VLOOKUP(B7470,[1]!Product_Data[#Data],4,0)</f>
        <v>356</v>
      </c>
      <c r="I7470" s="11">
        <f>VLOOKUP(B7470,[1]!Product_Data[#Data],3,0)</f>
        <v>292</v>
      </c>
      <c r="J7470" s="11">
        <f t="shared" si="699"/>
        <v>292</v>
      </c>
      <c r="K7470" s="11">
        <f t="shared" si="700"/>
        <v>356</v>
      </c>
      <c r="L7470" s="11">
        <f t="shared" si="701"/>
        <v>64</v>
      </c>
      <c r="M7470" t="str">
        <f>VLOOKUP(C7470,[1]!Location_Data[#Data],2,0)</f>
        <v>San Francisco</v>
      </c>
      <c r="N7470" t="str">
        <f>VLOOKUP(D7470,[1]!Salespeople_Data[#Data],2,0)</f>
        <v>Brian Thomas</v>
      </c>
      <c r="O7470" t="str">
        <f>VLOOKUP(E7470,[1]!Customer_Data[#Data],2,0)</f>
        <v>James Castillo</v>
      </c>
      <c r="P7470" s="15">
        <f t="shared" si="696"/>
        <v>2</v>
      </c>
      <c r="Q7470">
        <f t="shared" si="697"/>
        <v>12</v>
      </c>
      <c r="R7470">
        <f t="shared" si="698"/>
        <v>2019</v>
      </c>
    </row>
    <row r="7471" spans="1:18" x14ac:dyDescent="0.25">
      <c r="A7471" s="6" t="s">
        <v>8497</v>
      </c>
      <c r="B7471" s="6" t="s">
        <v>155</v>
      </c>
      <c r="C7471" s="6" t="s">
        <v>182</v>
      </c>
      <c r="D7471" s="6" t="s">
        <v>111</v>
      </c>
      <c r="E7471" s="6" t="s">
        <v>2282</v>
      </c>
      <c r="F7471" s="10">
        <v>43579</v>
      </c>
      <c r="G7471" s="6">
        <v>2</v>
      </c>
      <c r="H7471" s="11">
        <f>VLOOKUP(B7471,[1]!Product_Data[#Data],4,0)</f>
        <v>1353</v>
      </c>
      <c r="I7471" s="11">
        <f>VLOOKUP(B7471,[1]!Product_Data[#Data],3,0)</f>
        <v>947</v>
      </c>
      <c r="J7471" s="11">
        <f t="shared" si="699"/>
        <v>1894</v>
      </c>
      <c r="K7471" s="11">
        <f t="shared" si="700"/>
        <v>2706</v>
      </c>
      <c r="L7471" s="11">
        <f t="shared" si="701"/>
        <v>812</v>
      </c>
      <c r="M7471" t="str">
        <f>VLOOKUP(C7471,[1]!Location_Data[#Data],2,0)</f>
        <v>Vallejo</v>
      </c>
      <c r="N7471" t="str">
        <f>VLOOKUP(D7471,[1]!Salespeople_Data[#Data],2,0)</f>
        <v>Ryan Welch</v>
      </c>
      <c r="O7471" t="str">
        <f>VLOOKUP(E7471,[1]!Customer_Data[#Data],2,0)</f>
        <v>Shawn Torres</v>
      </c>
      <c r="P7471" s="15">
        <f t="shared" si="696"/>
        <v>4</v>
      </c>
      <c r="Q7471">
        <f t="shared" si="697"/>
        <v>4</v>
      </c>
      <c r="R7471">
        <f t="shared" si="698"/>
        <v>2019</v>
      </c>
    </row>
    <row r="7472" spans="1:18" x14ac:dyDescent="0.25">
      <c r="A7472" s="6" t="s">
        <v>8498</v>
      </c>
      <c r="B7472" s="6" t="s">
        <v>13</v>
      </c>
      <c r="C7472" s="6" t="s">
        <v>24</v>
      </c>
      <c r="D7472" s="6" t="s">
        <v>447</v>
      </c>
      <c r="E7472" s="6" t="s">
        <v>1897</v>
      </c>
      <c r="F7472" s="10">
        <v>43522</v>
      </c>
      <c r="G7472" s="6">
        <v>1</v>
      </c>
      <c r="H7472" s="11">
        <f>VLOOKUP(B7472,[1]!Product_Data[#Data],4,0)</f>
        <v>1022</v>
      </c>
      <c r="I7472" s="11">
        <f>VLOOKUP(B7472,[1]!Product_Data[#Data],3,0)</f>
        <v>818</v>
      </c>
      <c r="J7472" s="11">
        <f t="shared" si="699"/>
        <v>818</v>
      </c>
      <c r="K7472" s="11">
        <f t="shared" si="700"/>
        <v>1022</v>
      </c>
      <c r="L7472" s="11">
        <f t="shared" si="701"/>
        <v>204</v>
      </c>
      <c r="M7472" t="str">
        <f>VLOOKUP(C7472,[1]!Location_Data[#Data],2,0)</f>
        <v>Lancaster</v>
      </c>
      <c r="N7472" t="str">
        <f>VLOOKUP(D7472,[1]!Salespeople_Data[#Data],2,0)</f>
        <v>Howard Sims</v>
      </c>
      <c r="O7472" t="str">
        <f>VLOOKUP(E7472,[1]!Customer_Data[#Data],2,0)</f>
        <v>Charles Perry</v>
      </c>
      <c r="P7472" s="15">
        <f t="shared" si="696"/>
        <v>3</v>
      </c>
      <c r="Q7472">
        <f t="shared" si="697"/>
        <v>2</v>
      </c>
      <c r="R7472">
        <f t="shared" si="698"/>
        <v>2019</v>
      </c>
    </row>
    <row r="7473" spans="1:18" x14ac:dyDescent="0.25">
      <c r="A7473" s="6" t="s">
        <v>8499</v>
      </c>
      <c r="B7473" s="6" t="s">
        <v>28</v>
      </c>
      <c r="C7473" s="6" t="s">
        <v>331</v>
      </c>
      <c r="D7473" s="6" t="s">
        <v>58</v>
      </c>
      <c r="E7473" s="6" t="s">
        <v>45</v>
      </c>
      <c r="F7473" s="10">
        <v>43505</v>
      </c>
      <c r="G7473" s="6">
        <v>2</v>
      </c>
      <c r="H7473" s="11">
        <f>VLOOKUP(B7473,[1]!Product_Data[#Data],4,0)</f>
        <v>684</v>
      </c>
      <c r="I7473" s="11">
        <f>VLOOKUP(B7473,[1]!Product_Data[#Data],3,0)</f>
        <v>561</v>
      </c>
      <c r="J7473" s="11">
        <f t="shared" si="699"/>
        <v>1122</v>
      </c>
      <c r="K7473" s="11">
        <f t="shared" si="700"/>
        <v>1368</v>
      </c>
      <c r="L7473" s="11">
        <f t="shared" si="701"/>
        <v>246</v>
      </c>
      <c r="M7473" t="str">
        <f>VLOOKUP(C7473,[1]!Location_Data[#Data],2,0)</f>
        <v>Sunnyvale</v>
      </c>
      <c r="N7473" t="str">
        <f>VLOOKUP(D7473,[1]!Salespeople_Data[#Data],2,0)</f>
        <v>Christopher Tucker</v>
      </c>
      <c r="O7473" t="str">
        <f>VLOOKUP(E7473,[1]!Customer_Data[#Data],2,0)</f>
        <v>Jason Walker</v>
      </c>
      <c r="P7473" s="15">
        <f t="shared" si="696"/>
        <v>7</v>
      </c>
      <c r="Q7473">
        <f t="shared" si="697"/>
        <v>2</v>
      </c>
      <c r="R7473">
        <f t="shared" si="698"/>
        <v>2019</v>
      </c>
    </row>
    <row r="7474" spans="1:18" x14ac:dyDescent="0.25">
      <c r="A7474" s="6" t="s">
        <v>8500</v>
      </c>
      <c r="B7474" s="6" t="s">
        <v>479</v>
      </c>
      <c r="C7474" s="6" t="s">
        <v>44</v>
      </c>
      <c r="D7474" s="6" t="s">
        <v>91</v>
      </c>
      <c r="E7474" s="6" t="s">
        <v>423</v>
      </c>
      <c r="F7474" s="10">
        <v>43753</v>
      </c>
      <c r="G7474" s="6">
        <v>3</v>
      </c>
      <c r="H7474" s="11">
        <f>VLOOKUP(B7474,[1]!Product_Data[#Data],4,0)</f>
        <v>123</v>
      </c>
      <c r="I7474" s="11">
        <f>VLOOKUP(B7474,[1]!Product_Data[#Data],3,0)</f>
        <v>84</v>
      </c>
      <c r="J7474" s="11">
        <f t="shared" si="699"/>
        <v>252</v>
      </c>
      <c r="K7474" s="11">
        <f t="shared" si="700"/>
        <v>369</v>
      </c>
      <c r="L7474" s="11">
        <f t="shared" si="701"/>
        <v>117</v>
      </c>
      <c r="M7474" t="str">
        <f>VLOOKUP(C7474,[1]!Location_Data[#Data],2,0)</f>
        <v>Moreno Valley</v>
      </c>
      <c r="N7474" t="str">
        <f>VLOOKUP(D7474,[1]!Salespeople_Data[#Data],2,0)</f>
        <v>Howard Gardner</v>
      </c>
      <c r="O7474" t="str">
        <f>VLOOKUP(E7474,[1]!Customer_Data[#Data],2,0)</f>
        <v>Raymond Burke</v>
      </c>
      <c r="P7474" s="15">
        <f t="shared" si="696"/>
        <v>3</v>
      </c>
      <c r="Q7474">
        <f t="shared" si="697"/>
        <v>10</v>
      </c>
      <c r="R7474">
        <f t="shared" si="698"/>
        <v>2019</v>
      </c>
    </row>
    <row r="7475" spans="1:18" x14ac:dyDescent="0.25">
      <c r="A7475" s="6" t="s">
        <v>8501</v>
      </c>
      <c r="B7475" s="6" t="s">
        <v>119</v>
      </c>
      <c r="C7475" s="6" t="s">
        <v>24</v>
      </c>
      <c r="D7475" s="6" t="s">
        <v>136</v>
      </c>
      <c r="E7475" s="6" t="s">
        <v>1254</v>
      </c>
      <c r="F7475" s="10">
        <v>43727</v>
      </c>
      <c r="G7475" s="6">
        <v>3</v>
      </c>
      <c r="H7475" s="11">
        <f>VLOOKUP(B7475,[1]!Product_Data[#Data],4,0)</f>
        <v>1077</v>
      </c>
      <c r="I7475" s="11">
        <f>VLOOKUP(B7475,[1]!Product_Data[#Data],3,0)</f>
        <v>732</v>
      </c>
      <c r="J7475" s="11">
        <f t="shared" si="699"/>
        <v>2196</v>
      </c>
      <c r="K7475" s="11">
        <f t="shared" si="700"/>
        <v>3231</v>
      </c>
      <c r="L7475" s="11">
        <f t="shared" si="701"/>
        <v>1035</v>
      </c>
      <c r="M7475" t="str">
        <f>VLOOKUP(C7475,[1]!Location_Data[#Data],2,0)</f>
        <v>Lancaster</v>
      </c>
      <c r="N7475" t="str">
        <f>VLOOKUP(D7475,[1]!Salespeople_Data[#Data],2,0)</f>
        <v>Clarence Fox</v>
      </c>
      <c r="O7475" t="str">
        <f>VLOOKUP(E7475,[1]!Customer_Data[#Data],2,0)</f>
        <v>Daniel Moreno</v>
      </c>
      <c r="P7475" s="15">
        <f t="shared" si="696"/>
        <v>5</v>
      </c>
      <c r="Q7475">
        <f t="shared" si="697"/>
        <v>9</v>
      </c>
      <c r="R7475">
        <f t="shared" si="698"/>
        <v>2019</v>
      </c>
    </row>
    <row r="7476" spans="1:18" x14ac:dyDescent="0.25">
      <c r="A7476" s="6" t="s">
        <v>8502</v>
      </c>
      <c r="B7476" s="6" t="s">
        <v>858</v>
      </c>
      <c r="C7476" s="6" t="s">
        <v>186</v>
      </c>
      <c r="D7476" s="6" t="s">
        <v>264</v>
      </c>
      <c r="E7476" s="6" t="s">
        <v>759</v>
      </c>
      <c r="F7476" s="10">
        <v>43768</v>
      </c>
      <c r="G7476" s="6">
        <v>1</v>
      </c>
      <c r="H7476" s="11">
        <f>VLOOKUP(B7476,[1]!Product_Data[#Data],4,0)</f>
        <v>2294</v>
      </c>
      <c r="I7476" s="11">
        <f>VLOOKUP(B7476,[1]!Product_Data[#Data],3,0)</f>
        <v>1399</v>
      </c>
      <c r="J7476" s="11">
        <f t="shared" si="699"/>
        <v>1399</v>
      </c>
      <c r="K7476" s="11">
        <f t="shared" si="700"/>
        <v>2294</v>
      </c>
      <c r="L7476" s="11">
        <f t="shared" si="701"/>
        <v>895</v>
      </c>
      <c r="M7476" t="str">
        <f>VLOOKUP(C7476,[1]!Location_Data[#Data],2,0)</f>
        <v>Riverside</v>
      </c>
      <c r="N7476" t="str">
        <f>VLOOKUP(D7476,[1]!Salespeople_Data[#Data],2,0)</f>
        <v>Ernest Wheeler</v>
      </c>
      <c r="O7476" t="str">
        <f>VLOOKUP(E7476,[1]!Customer_Data[#Data],2,0)</f>
        <v>William Franklin</v>
      </c>
      <c r="P7476" s="15">
        <f t="shared" si="696"/>
        <v>4</v>
      </c>
      <c r="Q7476">
        <f t="shared" si="697"/>
        <v>10</v>
      </c>
      <c r="R7476">
        <f t="shared" si="698"/>
        <v>2019</v>
      </c>
    </row>
    <row r="7477" spans="1:18" x14ac:dyDescent="0.25">
      <c r="A7477" s="6" t="s">
        <v>8503</v>
      </c>
      <c r="B7477" s="6" t="s">
        <v>370</v>
      </c>
      <c r="C7477" s="6" t="s">
        <v>643</v>
      </c>
      <c r="D7477" s="6" t="s">
        <v>35</v>
      </c>
      <c r="E7477" s="6" t="s">
        <v>965</v>
      </c>
      <c r="F7477" s="10">
        <v>43721</v>
      </c>
      <c r="G7477" s="6">
        <v>3</v>
      </c>
      <c r="H7477" s="11">
        <f>VLOOKUP(B7477,[1]!Product_Data[#Data],4,0)</f>
        <v>771</v>
      </c>
      <c r="I7477" s="11">
        <f>VLOOKUP(B7477,[1]!Product_Data[#Data],3,0)</f>
        <v>648</v>
      </c>
      <c r="J7477" s="11">
        <f t="shared" si="699"/>
        <v>1944</v>
      </c>
      <c r="K7477" s="11">
        <f t="shared" si="700"/>
        <v>2313</v>
      </c>
      <c r="L7477" s="11">
        <f t="shared" si="701"/>
        <v>369</v>
      </c>
      <c r="M7477" t="str">
        <f>VLOOKUP(C7477,[1]!Location_Data[#Data],2,0)</f>
        <v>Hayward</v>
      </c>
      <c r="N7477" t="str">
        <f>VLOOKUP(D7477,[1]!Salespeople_Data[#Data],2,0)</f>
        <v>Charles Harper</v>
      </c>
      <c r="O7477" t="str">
        <f>VLOOKUP(E7477,[1]!Customer_Data[#Data],2,0)</f>
        <v>Benjamin Stanley</v>
      </c>
      <c r="P7477" s="15">
        <f t="shared" si="696"/>
        <v>6</v>
      </c>
      <c r="Q7477">
        <f t="shared" si="697"/>
        <v>9</v>
      </c>
      <c r="R7477">
        <f t="shared" si="698"/>
        <v>2019</v>
      </c>
    </row>
    <row r="7478" spans="1:18" x14ac:dyDescent="0.25">
      <c r="A7478" s="6" t="s">
        <v>8504</v>
      </c>
      <c r="B7478" s="6" t="s">
        <v>69</v>
      </c>
      <c r="C7478" s="6" t="s">
        <v>145</v>
      </c>
      <c r="D7478" s="6" t="s">
        <v>49</v>
      </c>
      <c r="E7478" s="6" t="s">
        <v>755</v>
      </c>
      <c r="F7478" s="10">
        <v>43518</v>
      </c>
      <c r="G7478" s="6">
        <v>2</v>
      </c>
      <c r="H7478" s="11">
        <f>VLOOKUP(B7478,[1]!Product_Data[#Data],4,0)</f>
        <v>1351</v>
      </c>
      <c r="I7478" s="11">
        <f>VLOOKUP(B7478,[1]!Product_Data[#Data],3,0)</f>
        <v>1108</v>
      </c>
      <c r="J7478" s="11">
        <f t="shared" si="699"/>
        <v>2216</v>
      </c>
      <c r="K7478" s="11">
        <f t="shared" si="700"/>
        <v>2702</v>
      </c>
      <c r="L7478" s="11">
        <f t="shared" si="701"/>
        <v>486</v>
      </c>
      <c r="M7478" t="str">
        <f>VLOOKUP(C7478,[1]!Location_Data[#Data],2,0)</f>
        <v>Santa Maria</v>
      </c>
      <c r="N7478" t="str">
        <f>VLOOKUP(D7478,[1]!Salespeople_Data[#Data],2,0)</f>
        <v>Walter Cook</v>
      </c>
      <c r="O7478" t="str">
        <f>VLOOKUP(E7478,[1]!Customer_Data[#Data],2,0)</f>
        <v>William Hawkins</v>
      </c>
      <c r="P7478" s="15">
        <f t="shared" si="696"/>
        <v>6</v>
      </c>
      <c r="Q7478">
        <f t="shared" si="697"/>
        <v>2</v>
      </c>
      <c r="R7478">
        <f t="shared" si="698"/>
        <v>2019</v>
      </c>
    </row>
    <row r="7479" spans="1:18" x14ac:dyDescent="0.25">
      <c r="A7479" s="6" t="s">
        <v>8505</v>
      </c>
      <c r="B7479" s="6" t="s">
        <v>395</v>
      </c>
      <c r="C7479" s="6" t="s">
        <v>469</v>
      </c>
      <c r="D7479" s="6" t="s">
        <v>15</v>
      </c>
      <c r="E7479" s="6" t="s">
        <v>2700</v>
      </c>
      <c r="F7479" s="10">
        <v>43550</v>
      </c>
      <c r="G7479" s="6">
        <v>2</v>
      </c>
      <c r="H7479" s="11">
        <f>VLOOKUP(B7479,[1]!Product_Data[#Data],4,0)</f>
        <v>2257</v>
      </c>
      <c r="I7479" s="11">
        <f>VLOOKUP(B7479,[1]!Product_Data[#Data],3,0)</f>
        <v>1535</v>
      </c>
      <c r="J7479" s="11">
        <f t="shared" si="699"/>
        <v>3070</v>
      </c>
      <c r="K7479" s="11">
        <f t="shared" si="700"/>
        <v>4514</v>
      </c>
      <c r="L7479" s="11">
        <f t="shared" si="701"/>
        <v>1444</v>
      </c>
      <c r="M7479" t="str">
        <f>VLOOKUP(C7479,[1]!Location_Data[#Data],2,0)</f>
        <v>Escondido</v>
      </c>
      <c r="N7479" t="str">
        <f>VLOOKUP(D7479,[1]!Salespeople_Data[#Data],2,0)</f>
        <v>Ryan Butler</v>
      </c>
      <c r="O7479" t="str">
        <f>VLOOKUP(E7479,[1]!Customer_Data[#Data],2,0)</f>
        <v>Joshua Flores</v>
      </c>
      <c r="P7479" s="15">
        <f t="shared" si="696"/>
        <v>3</v>
      </c>
      <c r="Q7479">
        <f t="shared" si="697"/>
        <v>3</v>
      </c>
      <c r="R7479">
        <f t="shared" si="698"/>
        <v>2019</v>
      </c>
    </row>
    <row r="7480" spans="1:18" x14ac:dyDescent="0.25">
      <c r="A7480" s="6" t="s">
        <v>8506</v>
      </c>
      <c r="B7480" s="6" t="s">
        <v>260</v>
      </c>
      <c r="C7480" s="6" t="s">
        <v>349</v>
      </c>
      <c r="D7480" s="6" t="s">
        <v>264</v>
      </c>
      <c r="E7480" s="6" t="s">
        <v>117</v>
      </c>
      <c r="F7480" s="10">
        <v>43550</v>
      </c>
      <c r="G7480" s="6">
        <v>1</v>
      </c>
      <c r="H7480" s="11">
        <f>VLOOKUP(B7480,[1]!Product_Data[#Data],4,0)</f>
        <v>502</v>
      </c>
      <c r="I7480" s="11">
        <f>VLOOKUP(B7480,[1]!Product_Data[#Data],3,0)</f>
        <v>296</v>
      </c>
      <c r="J7480" s="11">
        <f t="shared" si="699"/>
        <v>296</v>
      </c>
      <c r="K7480" s="11">
        <f t="shared" si="700"/>
        <v>502</v>
      </c>
      <c r="L7480" s="11">
        <f t="shared" si="701"/>
        <v>206</v>
      </c>
      <c r="M7480" t="str">
        <f>VLOOKUP(C7480,[1]!Location_Data[#Data],2,0)</f>
        <v>Santa Clara</v>
      </c>
      <c r="N7480" t="str">
        <f>VLOOKUP(D7480,[1]!Salespeople_Data[#Data],2,0)</f>
        <v>Ernest Wheeler</v>
      </c>
      <c r="O7480" t="str">
        <f>VLOOKUP(E7480,[1]!Customer_Data[#Data],2,0)</f>
        <v>Anthony Turner</v>
      </c>
      <c r="P7480" s="15">
        <f t="shared" si="696"/>
        <v>3</v>
      </c>
      <c r="Q7480">
        <f t="shared" si="697"/>
        <v>3</v>
      </c>
      <c r="R7480">
        <f t="shared" si="698"/>
        <v>2019</v>
      </c>
    </row>
    <row r="7481" spans="1:18" x14ac:dyDescent="0.25">
      <c r="A7481" s="6" t="s">
        <v>8507</v>
      </c>
      <c r="B7481" s="6" t="s">
        <v>626</v>
      </c>
      <c r="C7481" s="6" t="s">
        <v>79</v>
      </c>
      <c r="D7481" s="6" t="s">
        <v>298</v>
      </c>
      <c r="E7481" s="6" t="s">
        <v>1814</v>
      </c>
      <c r="F7481" s="10">
        <v>43665</v>
      </c>
      <c r="G7481" s="6">
        <v>3</v>
      </c>
      <c r="H7481" s="11">
        <f>VLOOKUP(B7481,[1]!Product_Data[#Data],4,0)</f>
        <v>584</v>
      </c>
      <c r="I7481" s="11">
        <f>VLOOKUP(B7481,[1]!Product_Data[#Data],3,0)</f>
        <v>420</v>
      </c>
      <c r="J7481" s="11">
        <f t="shared" si="699"/>
        <v>1260</v>
      </c>
      <c r="K7481" s="11">
        <f t="shared" si="700"/>
        <v>1752</v>
      </c>
      <c r="L7481" s="11">
        <f t="shared" si="701"/>
        <v>492</v>
      </c>
      <c r="M7481" t="str">
        <f>VLOOKUP(C7481,[1]!Location_Data[#Data],2,0)</f>
        <v>Palmdale</v>
      </c>
      <c r="N7481" t="str">
        <f>VLOOKUP(D7481,[1]!Salespeople_Data[#Data],2,0)</f>
        <v>Kenneth Fields</v>
      </c>
      <c r="O7481" t="str">
        <f>VLOOKUP(E7481,[1]!Customer_Data[#Data],2,0)</f>
        <v>Patrick Graham</v>
      </c>
      <c r="P7481" s="15">
        <f t="shared" si="696"/>
        <v>6</v>
      </c>
      <c r="Q7481">
        <f t="shared" si="697"/>
        <v>7</v>
      </c>
      <c r="R7481">
        <f t="shared" si="698"/>
        <v>2019</v>
      </c>
    </row>
    <row r="7482" spans="1:18" x14ac:dyDescent="0.25">
      <c r="A7482" s="6" t="s">
        <v>8508</v>
      </c>
      <c r="B7482" s="6" t="s">
        <v>28</v>
      </c>
      <c r="C7482" s="6" t="s">
        <v>66</v>
      </c>
      <c r="D7482" s="6" t="s">
        <v>53</v>
      </c>
      <c r="E7482" s="6" t="s">
        <v>867</v>
      </c>
      <c r="F7482" s="10">
        <v>43637</v>
      </c>
      <c r="G7482" s="6">
        <v>3</v>
      </c>
      <c r="H7482" s="11">
        <f>VLOOKUP(B7482,[1]!Product_Data[#Data],4,0)</f>
        <v>684</v>
      </c>
      <c r="I7482" s="11">
        <f>VLOOKUP(B7482,[1]!Product_Data[#Data],3,0)</f>
        <v>561</v>
      </c>
      <c r="J7482" s="11">
        <f t="shared" si="699"/>
        <v>1683</v>
      </c>
      <c r="K7482" s="11">
        <f t="shared" si="700"/>
        <v>2052</v>
      </c>
      <c r="L7482" s="11">
        <f t="shared" si="701"/>
        <v>369</v>
      </c>
      <c r="M7482" t="str">
        <f>VLOOKUP(C7482,[1]!Location_Data[#Data],2,0)</f>
        <v>Ontario</v>
      </c>
      <c r="N7482" t="str">
        <f>VLOOKUP(D7482,[1]!Salespeople_Data[#Data],2,0)</f>
        <v>Scott Mason</v>
      </c>
      <c r="O7482" t="str">
        <f>VLOOKUP(E7482,[1]!Customer_Data[#Data],2,0)</f>
        <v>Carl Anderson</v>
      </c>
      <c r="P7482" s="15">
        <f t="shared" si="696"/>
        <v>6</v>
      </c>
      <c r="Q7482">
        <f t="shared" si="697"/>
        <v>6</v>
      </c>
      <c r="R7482">
        <f t="shared" si="698"/>
        <v>2019</v>
      </c>
    </row>
    <row r="7483" spans="1:18" x14ac:dyDescent="0.25">
      <c r="A7483" s="6" t="s">
        <v>8509</v>
      </c>
      <c r="B7483" s="6" t="s">
        <v>267</v>
      </c>
      <c r="C7483" s="6" t="s">
        <v>731</v>
      </c>
      <c r="D7483" s="6" t="s">
        <v>75</v>
      </c>
      <c r="E7483" s="6" t="s">
        <v>281</v>
      </c>
      <c r="F7483" s="10">
        <v>43540</v>
      </c>
      <c r="G7483" s="6">
        <v>1</v>
      </c>
      <c r="H7483" s="11">
        <f>VLOOKUP(B7483,[1]!Product_Data[#Data],4,0)</f>
        <v>400</v>
      </c>
      <c r="I7483" s="11">
        <f>VLOOKUP(B7483,[1]!Product_Data[#Data],3,0)</f>
        <v>208</v>
      </c>
      <c r="J7483" s="11">
        <f t="shared" si="699"/>
        <v>208</v>
      </c>
      <c r="K7483" s="11">
        <f t="shared" si="700"/>
        <v>400</v>
      </c>
      <c r="L7483" s="11">
        <f t="shared" si="701"/>
        <v>192</v>
      </c>
      <c r="M7483" t="str">
        <f>VLOOKUP(C7483,[1]!Location_Data[#Data],2,0)</f>
        <v>Costa Mesa</v>
      </c>
      <c r="N7483" t="str">
        <f>VLOOKUP(D7483,[1]!Salespeople_Data[#Data],2,0)</f>
        <v>Roger Robertson</v>
      </c>
      <c r="O7483" t="str">
        <f>VLOOKUP(E7483,[1]!Customer_Data[#Data],2,0)</f>
        <v>Joshua Hunt</v>
      </c>
      <c r="P7483" s="15">
        <f t="shared" si="696"/>
        <v>7</v>
      </c>
      <c r="Q7483">
        <f t="shared" si="697"/>
        <v>3</v>
      </c>
      <c r="R7483">
        <f t="shared" si="698"/>
        <v>2019</v>
      </c>
    </row>
    <row r="7484" spans="1:18" x14ac:dyDescent="0.25">
      <c r="A7484" s="6" t="s">
        <v>8510</v>
      </c>
      <c r="B7484" s="6" t="s">
        <v>99</v>
      </c>
      <c r="C7484" s="6" t="s">
        <v>120</v>
      </c>
      <c r="D7484" s="6" t="s">
        <v>106</v>
      </c>
      <c r="E7484" s="6" t="s">
        <v>545</v>
      </c>
      <c r="F7484" s="10">
        <v>43714</v>
      </c>
      <c r="G7484" s="6">
        <v>1</v>
      </c>
      <c r="H7484" s="11">
        <f>VLOOKUP(B7484,[1]!Product_Data[#Data],4,0)</f>
        <v>1708</v>
      </c>
      <c r="I7484" s="11">
        <f>VLOOKUP(B7484,[1]!Product_Data[#Data],3,0)</f>
        <v>871</v>
      </c>
      <c r="J7484" s="11">
        <f t="shared" si="699"/>
        <v>871</v>
      </c>
      <c r="K7484" s="11">
        <f t="shared" si="700"/>
        <v>1708</v>
      </c>
      <c r="L7484" s="11">
        <f t="shared" si="701"/>
        <v>837</v>
      </c>
      <c r="M7484" t="str">
        <f>VLOOKUP(C7484,[1]!Location_Data[#Data],2,0)</f>
        <v>Elk Grove</v>
      </c>
      <c r="N7484" t="str">
        <f>VLOOKUP(D7484,[1]!Salespeople_Data[#Data],2,0)</f>
        <v>Patrick Ruiz</v>
      </c>
      <c r="O7484" t="str">
        <f>VLOOKUP(E7484,[1]!Customer_Data[#Data],2,0)</f>
        <v>Carlos Hunt</v>
      </c>
      <c r="P7484" s="15">
        <f t="shared" si="696"/>
        <v>6</v>
      </c>
      <c r="Q7484">
        <f t="shared" si="697"/>
        <v>9</v>
      </c>
      <c r="R7484">
        <f t="shared" si="698"/>
        <v>2019</v>
      </c>
    </row>
    <row r="7485" spans="1:18" x14ac:dyDescent="0.25">
      <c r="A7485" s="6" t="s">
        <v>8511</v>
      </c>
      <c r="B7485" s="6" t="s">
        <v>412</v>
      </c>
      <c r="C7485" s="6" t="s">
        <v>215</v>
      </c>
      <c r="D7485" s="6" t="s">
        <v>178</v>
      </c>
      <c r="E7485" s="6" t="s">
        <v>979</v>
      </c>
      <c r="F7485" s="10">
        <v>43792</v>
      </c>
      <c r="G7485" s="6">
        <v>1</v>
      </c>
      <c r="H7485" s="11">
        <f>VLOOKUP(B7485,[1]!Product_Data[#Data],4,0)</f>
        <v>2396</v>
      </c>
      <c r="I7485" s="11">
        <f>VLOOKUP(B7485,[1]!Product_Data[#Data],3,0)</f>
        <v>1965</v>
      </c>
      <c r="J7485" s="11">
        <f t="shared" si="699"/>
        <v>1965</v>
      </c>
      <c r="K7485" s="11">
        <f t="shared" si="700"/>
        <v>2396</v>
      </c>
      <c r="L7485" s="11">
        <f t="shared" si="701"/>
        <v>431</v>
      </c>
      <c r="M7485" t="str">
        <f>VLOOKUP(C7485,[1]!Location_Data[#Data],2,0)</f>
        <v>El Cajon</v>
      </c>
      <c r="N7485" t="str">
        <f>VLOOKUP(D7485,[1]!Salespeople_Data[#Data],2,0)</f>
        <v>Joshua Taylor</v>
      </c>
      <c r="O7485" t="str">
        <f>VLOOKUP(E7485,[1]!Customer_Data[#Data],2,0)</f>
        <v>Joshua Jones</v>
      </c>
      <c r="P7485" s="15">
        <f t="shared" si="696"/>
        <v>7</v>
      </c>
      <c r="Q7485">
        <f t="shared" si="697"/>
        <v>11</v>
      </c>
      <c r="R7485">
        <f t="shared" si="698"/>
        <v>2019</v>
      </c>
    </row>
    <row r="7486" spans="1:18" x14ac:dyDescent="0.25">
      <c r="A7486" s="6" t="s">
        <v>8512</v>
      </c>
      <c r="B7486" s="6" t="s">
        <v>152</v>
      </c>
      <c r="C7486" s="6" t="s">
        <v>643</v>
      </c>
      <c r="D7486" s="6" t="s">
        <v>178</v>
      </c>
      <c r="E7486" s="6" t="s">
        <v>2542</v>
      </c>
      <c r="F7486" s="10">
        <v>43549</v>
      </c>
      <c r="G7486" s="6">
        <v>1</v>
      </c>
      <c r="H7486" s="11">
        <f>VLOOKUP(B7486,[1]!Product_Data[#Data],4,0)</f>
        <v>951</v>
      </c>
      <c r="I7486" s="11">
        <f>VLOOKUP(B7486,[1]!Product_Data[#Data],3,0)</f>
        <v>504</v>
      </c>
      <c r="J7486" s="11">
        <f t="shared" si="699"/>
        <v>504</v>
      </c>
      <c r="K7486" s="11">
        <f t="shared" si="700"/>
        <v>951</v>
      </c>
      <c r="L7486" s="11">
        <f t="shared" si="701"/>
        <v>447</v>
      </c>
      <c r="M7486" t="str">
        <f>VLOOKUP(C7486,[1]!Location_Data[#Data],2,0)</f>
        <v>Hayward</v>
      </c>
      <c r="N7486" t="str">
        <f>VLOOKUP(D7486,[1]!Salespeople_Data[#Data],2,0)</f>
        <v>Joshua Taylor</v>
      </c>
      <c r="O7486" t="str">
        <f>VLOOKUP(E7486,[1]!Customer_Data[#Data],2,0)</f>
        <v>Michael Ward</v>
      </c>
      <c r="P7486" s="15">
        <f t="shared" si="696"/>
        <v>2</v>
      </c>
      <c r="Q7486">
        <f t="shared" si="697"/>
        <v>3</v>
      </c>
      <c r="R7486">
        <f t="shared" si="698"/>
        <v>2019</v>
      </c>
    </row>
    <row r="7487" spans="1:18" x14ac:dyDescent="0.25">
      <c r="A7487" s="6" t="s">
        <v>8513</v>
      </c>
      <c r="B7487" s="6" t="s">
        <v>348</v>
      </c>
      <c r="C7487" s="6" t="s">
        <v>14</v>
      </c>
      <c r="D7487" s="6" t="s">
        <v>191</v>
      </c>
      <c r="E7487" s="6" t="s">
        <v>819</v>
      </c>
      <c r="F7487" s="10">
        <v>43805</v>
      </c>
      <c r="G7487" s="6">
        <v>3</v>
      </c>
      <c r="H7487" s="11">
        <f>VLOOKUP(B7487,[1]!Product_Data[#Data],4,0)</f>
        <v>603</v>
      </c>
      <c r="I7487" s="11">
        <f>VLOOKUP(B7487,[1]!Product_Data[#Data],3,0)</f>
        <v>416</v>
      </c>
      <c r="J7487" s="11">
        <f t="shared" si="699"/>
        <v>1248</v>
      </c>
      <c r="K7487" s="11">
        <f t="shared" si="700"/>
        <v>1809</v>
      </c>
      <c r="L7487" s="11">
        <f t="shared" si="701"/>
        <v>561</v>
      </c>
      <c r="M7487" t="str">
        <f>VLOOKUP(C7487,[1]!Location_Data[#Data],2,0)</f>
        <v>Santa Clarita</v>
      </c>
      <c r="N7487" t="str">
        <f>VLOOKUP(D7487,[1]!Salespeople_Data[#Data],2,0)</f>
        <v>Robert Reed</v>
      </c>
      <c r="O7487" t="str">
        <f>VLOOKUP(E7487,[1]!Customer_Data[#Data],2,0)</f>
        <v>Bobby Greene</v>
      </c>
      <c r="P7487" s="15">
        <f t="shared" si="696"/>
        <v>6</v>
      </c>
      <c r="Q7487">
        <f t="shared" si="697"/>
        <v>12</v>
      </c>
      <c r="R7487">
        <f t="shared" si="698"/>
        <v>2019</v>
      </c>
    </row>
    <row r="7488" spans="1:18" x14ac:dyDescent="0.25">
      <c r="A7488" s="6" t="s">
        <v>8514</v>
      </c>
      <c r="B7488" s="6" t="s">
        <v>38</v>
      </c>
      <c r="C7488" s="6" t="s">
        <v>182</v>
      </c>
      <c r="D7488" s="6" t="s">
        <v>216</v>
      </c>
      <c r="E7488" s="6" t="s">
        <v>1106</v>
      </c>
      <c r="F7488" s="10">
        <v>43576</v>
      </c>
      <c r="G7488" s="6">
        <v>4</v>
      </c>
      <c r="H7488" s="11">
        <f>VLOOKUP(B7488,[1]!Product_Data[#Data],4,0)</f>
        <v>2283</v>
      </c>
      <c r="I7488" s="11">
        <f>VLOOKUP(B7488,[1]!Product_Data[#Data],3,0)</f>
        <v>1484</v>
      </c>
      <c r="J7488" s="11">
        <f t="shared" si="699"/>
        <v>5936</v>
      </c>
      <c r="K7488" s="11">
        <f t="shared" si="700"/>
        <v>9132</v>
      </c>
      <c r="L7488" s="11">
        <f t="shared" si="701"/>
        <v>3196</v>
      </c>
      <c r="M7488" t="str">
        <f>VLOOKUP(C7488,[1]!Location_Data[#Data],2,0)</f>
        <v>Vallejo</v>
      </c>
      <c r="N7488" t="str">
        <f>VLOOKUP(D7488,[1]!Salespeople_Data[#Data],2,0)</f>
        <v>Ernest Wagner</v>
      </c>
      <c r="O7488" t="str">
        <f>VLOOKUP(E7488,[1]!Customer_Data[#Data],2,0)</f>
        <v>Arthur Reid</v>
      </c>
      <c r="P7488" s="15">
        <f t="shared" si="696"/>
        <v>1</v>
      </c>
      <c r="Q7488">
        <f t="shared" si="697"/>
        <v>4</v>
      </c>
      <c r="R7488">
        <f t="shared" si="698"/>
        <v>2019</v>
      </c>
    </row>
    <row r="7489" spans="1:18" x14ac:dyDescent="0.25">
      <c r="A7489" s="6" t="s">
        <v>8515</v>
      </c>
      <c r="B7489" s="6" t="s">
        <v>155</v>
      </c>
      <c r="C7489" s="6" t="s">
        <v>246</v>
      </c>
      <c r="D7489" s="6" t="s">
        <v>116</v>
      </c>
      <c r="E7489" s="6" t="s">
        <v>766</v>
      </c>
      <c r="F7489" s="10">
        <v>43559</v>
      </c>
      <c r="G7489" s="6">
        <v>1</v>
      </c>
      <c r="H7489" s="11">
        <f>VLOOKUP(B7489,[1]!Product_Data[#Data],4,0)</f>
        <v>1353</v>
      </c>
      <c r="I7489" s="11">
        <f>VLOOKUP(B7489,[1]!Product_Data[#Data],3,0)</f>
        <v>947</v>
      </c>
      <c r="J7489" s="11">
        <f t="shared" si="699"/>
        <v>947</v>
      </c>
      <c r="K7489" s="11">
        <f t="shared" si="700"/>
        <v>1353</v>
      </c>
      <c r="L7489" s="11">
        <f t="shared" si="701"/>
        <v>406</v>
      </c>
      <c r="M7489" t="str">
        <f>VLOOKUP(C7489,[1]!Location_Data[#Data],2,0)</f>
        <v>San Francisco</v>
      </c>
      <c r="N7489" t="str">
        <f>VLOOKUP(D7489,[1]!Salespeople_Data[#Data],2,0)</f>
        <v>Roger Ramos</v>
      </c>
      <c r="O7489" t="str">
        <f>VLOOKUP(E7489,[1]!Customer_Data[#Data],2,0)</f>
        <v>Ryan Bailey</v>
      </c>
      <c r="P7489" s="15">
        <f t="shared" si="696"/>
        <v>5</v>
      </c>
      <c r="Q7489">
        <f t="shared" si="697"/>
        <v>4</v>
      </c>
      <c r="R7489">
        <f t="shared" si="698"/>
        <v>2019</v>
      </c>
    </row>
    <row r="7490" spans="1:18" x14ac:dyDescent="0.25">
      <c r="A7490" s="6" t="s">
        <v>8516</v>
      </c>
      <c r="B7490" s="6" t="s">
        <v>440</v>
      </c>
      <c r="C7490" s="6" t="s">
        <v>169</v>
      </c>
      <c r="D7490" s="6" t="s">
        <v>49</v>
      </c>
      <c r="E7490" s="6" t="s">
        <v>343</v>
      </c>
      <c r="F7490" s="10">
        <v>43814</v>
      </c>
      <c r="G7490" s="6">
        <v>3</v>
      </c>
      <c r="H7490" s="11">
        <f>VLOOKUP(B7490,[1]!Product_Data[#Data],4,0)</f>
        <v>800</v>
      </c>
      <c r="I7490" s="11">
        <f>VLOOKUP(B7490,[1]!Product_Data[#Data],3,0)</f>
        <v>536</v>
      </c>
      <c r="J7490" s="11">
        <f t="shared" si="699"/>
        <v>1608</v>
      </c>
      <c r="K7490" s="11">
        <f t="shared" si="700"/>
        <v>2400</v>
      </c>
      <c r="L7490" s="11">
        <f t="shared" si="701"/>
        <v>792</v>
      </c>
      <c r="M7490" t="str">
        <f>VLOOKUP(C7490,[1]!Location_Data[#Data],2,0)</f>
        <v>Vista</v>
      </c>
      <c r="N7490" t="str">
        <f>VLOOKUP(D7490,[1]!Salespeople_Data[#Data],2,0)</f>
        <v>Walter Cook</v>
      </c>
      <c r="O7490" t="str">
        <f>VLOOKUP(E7490,[1]!Customer_Data[#Data],2,0)</f>
        <v>James Fisher</v>
      </c>
      <c r="P7490" s="15">
        <f t="shared" ref="P7490:P7553" si="702">WEEKDAY(F7490)</f>
        <v>1</v>
      </c>
      <c r="Q7490">
        <f t="shared" ref="Q7490:Q7553" si="703">MONTH(F7490)</f>
        <v>12</v>
      </c>
      <c r="R7490">
        <f t="shared" ref="R7490:R7553" si="704">YEAR(F7490)</f>
        <v>2019</v>
      </c>
    </row>
    <row r="7491" spans="1:18" x14ac:dyDescent="0.25">
      <c r="A7491" s="6" t="s">
        <v>8517</v>
      </c>
      <c r="B7491" s="6" t="s">
        <v>464</v>
      </c>
      <c r="C7491" s="6" t="s">
        <v>392</v>
      </c>
      <c r="D7491" s="6" t="s">
        <v>40</v>
      </c>
      <c r="E7491" s="6" t="s">
        <v>1588</v>
      </c>
      <c r="F7491" s="10">
        <v>43485</v>
      </c>
      <c r="G7491" s="6">
        <v>4</v>
      </c>
      <c r="H7491" s="11">
        <f>VLOOKUP(B7491,[1]!Product_Data[#Data],4,0)</f>
        <v>1566</v>
      </c>
      <c r="I7491" s="11">
        <f>VLOOKUP(B7491,[1]!Product_Data[#Data],3,0)</f>
        <v>1190</v>
      </c>
      <c r="J7491" s="11">
        <f t="shared" ref="J7491:J7554" si="705">PRODUCT(I7491,G7491)</f>
        <v>4760</v>
      </c>
      <c r="K7491" s="11">
        <f t="shared" ref="K7491:K7554" si="706">PRODUCT(H7491,G7491)</f>
        <v>6264</v>
      </c>
      <c r="L7491" s="11">
        <f t="shared" ref="L7491:L7554" si="707">K7491-J7491</f>
        <v>1504</v>
      </c>
      <c r="M7491" t="str">
        <f>VLOOKUP(C7491,[1]!Location_Data[#Data],2,0)</f>
        <v>Visalia</v>
      </c>
      <c r="N7491" t="str">
        <f>VLOOKUP(D7491,[1]!Salespeople_Data[#Data],2,0)</f>
        <v>Brian Hansen</v>
      </c>
      <c r="O7491" t="str">
        <f>VLOOKUP(E7491,[1]!Customer_Data[#Data],2,0)</f>
        <v>Keith Jordan</v>
      </c>
      <c r="P7491" s="15">
        <f t="shared" si="702"/>
        <v>1</v>
      </c>
      <c r="Q7491">
        <f t="shared" si="703"/>
        <v>1</v>
      </c>
      <c r="R7491">
        <f t="shared" si="704"/>
        <v>2019</v>
      </c>
    </row>
    <row r="7492" spans="1:18" x14ac:dyDescent="0.25">
      <c r="A7492" s="6" t="s">
        <v>8518</v>
      </c>
      <c r="B7492" s="6" t="s">
        <v>129</v>
      </c>
      <c r="C7492" s="6" t="s">
        <v>149</v>
      </c>
      <c r="D7492" s="6" t="s">
        <v>413</v>
      </c>
      <c r="E7492" s="6" t="s">
        <v>2309</v>
      </c>
      <c r="F7492" s="10">
        <v>43807</v>
      </c>
      <c r="G7492" s="6">
        <v>4</v>
      </c>
      <c r="H7492" s="11">
        <f>VLOOKUP(B7492,[1]!Product_Data[#Data],4,0)</f>
        <v>127</v>
      </c>
      <c r="I7492" s="11">
        <f>VLOOKUP(B7492,[1]!Product_Data[#Data],3,0)</f>
        <v>79</v>
      </c>
      <c r="J7492" s="11">
        <f t="shared" si="705"/>
        <v>316</v>
      </c>
      <c r="K7492" s="11">
        <f t="shared" si="706"/>
        <v>508</v>
      </c>
      <c r="L7492" s="11">
        <f t="shared" si="707"/>
        <v>192</v>
      </c>
      <c r="M7492" t="str">
        <f>VLOOKUP(C7492,[1]!Location_Data[#Data],2,0)</f>
        <v>Antioch</v>
      </c>
      <c r="N7492" t="str">
        <f>VLOOKUP(D7492,[1]!Salespeople_Data[#Data],2,0)</f>
        <v>Kenneth Bradley</v>
      </c>
      <c r="O7492" t="str">
        <f>VLOOKUP(E7492,[1]!Customer_Data[#Data],2,0)</f>
        <v>Ralph Banks</v>
      </c>
      <c r="P7492" s="15">
        <f t="shared" si="702"/>
        <v>1</v>
      </c>
      <c r="Q7492">
        <f t="shared" si="703"/>
        <v>12</v>
      </c>
      <c r="R7492">
        <f t="shared" si="704"/>
        <v>2019</v>
      </c>
    </row>
    <row r="7493" spans="1:18" x14ac:dyDescent="0.25">
      <c r="A7493" s="6" t="s">
        <v>8519</v>
      </c>
      <c r="B7493" s="6" t="s">
        <v>86</v>
      </c>
      <c r="C7493" s="6" t="s">
        <v>14</v>
      </c>
      <c r="D7493" s="6" t="s">
        <v>40</v>
      </c>
      <c r="E7493" s="6" t="s">
        <v>504</v>
      </c>
      <c r="F7493" s="10">
        <v>43474</v>
      </c>
      <c r="G7493" s="6">
        <v>1</v>
      </c>
      <c r="H7493" s="11">
        <f>VLOOKUP(B7493,[1]!Product_Data[#Data],4,0)</f>
        <v>1725</v>
      </c>
      <c r="I7493" s="11">
        <f>VLOOKUP(B7493,[1]!Product_Data[#Data],3,0)</f>
        <v>1363</v>
      </c>
      <c r="J7493" s="11">
        <f t="shared" si="705"/>
        <v>1363</v>
      </c>
      <c r="K7493" s="11">
        <f t="shared" si="706"/>
        <v>1725</v>
      </c>
      <c r="L7493" s="11">
        <f t="shared" si="707"/>
        <v>362</v>
      </c>
      <c r="M7493" t="str">
        <f>VLOOKUP(C7493,[1]!Location_Data[#Data],2,0)</f>
        <v>Santa Clarita</v>
      </c>
      <c r="N7493" t="str">
        <f>VLOOKUP(D7493,[1]!Salespeople_Data[#Data],2,0)</f>
        <v>Brian Hansen</v>
      </c>
      <c r="O7493" t="str">
        <f>VLOOKUP(E7493,[1]!Customer_Data[#Data],2,0)</f>
        <v>Jerry Smith</v>
      </c>
      <c r="P7493" s="15">
        <f t="shared" si="702"/>
        <v>4</v>
      </c>
      <c r="Q7493">
        <f t="shared" si="703"/>
        <v>1</v>
      </c>
      <c r="R7493">
        <f t="shared" si="704"/>
        <v>2019</v>
      </c>
    </row>
    <row r="7494" spans="1:18" x14ac:dyDescent="0.25">
      <c r="A7494" s="6" t="s">
        <v>8520</v>
      </c>
      <c r="B7494" s="6" t="s">
        <v>104</v>
      </c>
      <c r="C7494" s="6" t="s">
        <v>120</v>
      </c>
      <c r="D7494" s="6" t="s">
        <v>298</v>
      </c>
      <c r="E7494" s="6" t="s">
        <v>764</v>
      </c>
      <c r="F7494" s="10">
        <v>43525</v>
      </c>
      <c r="G7494" s="6">
        <v>3</v>
      </c>
      <c r="H7494" s="11">
        <f>VLOOKUP(B7494,[1]!Product_Data[#Data],4,0)</f>
        <v>1671</v>
      </c>
      <c r="I7494" s="11">
        <f>VLOOKUP(B7494,[1]!Product_Data[#Data],3,0)</f>
        <v>1220</v>
      </c>
      <c r="J7494" s="11">
        <f t="shared" si="705"/>
        <v>3660</v>
      </c>
      <c r="K7494" s="11">
        <f t="shared" si="706"/>
        <v>5013</v>
      </c>
      <c r="L7494" s="11">
        <f t="shared" si="707"/>
        <v>1353</v>
      </c>
      <c r="M7494" t="str">
        <f>VLOOKUP(C7494,[1]!Location_Data[#Data],2,0)</f>
        <v>Elk Grove</v>
      </c>
      <c r="N7494" t="str">
        <f>VLOOKUP(D7494,[1]!Salespeople_Data[#Data],2,0)</f>
        <v>Kenneth Fields</v>
      </c>
      <c r="O7494" t="str">
        <f>VLOOKUP(E7494,[1]!Customer_Data[#Data],2,0)</f>
        <v>Ronald Bradley</v>
      </c>
      <c r="P7494" s="15">
        <f t="shared" si="702"/>
        <v>6</v>
      </c>
      <c r="Q7494">
        <f t="shared" si="703"/>
        <v>3</v>
      </c>
      <c r="R7494">
        <f t="shared" si="704"/>
        <v>2019</v>
      </c>
    </row>
    <row r="7495" spans="1:18" x14ac:dyDescent="0.25">
      <c r="A7495" s="6" t="s">
        <v>8521</v>
      </c>
      <c r="B7495" s="6" t="s">
        <v>560</v>
      </c>
      <c r="C7495" s="6" t="s">
        <v>224</v>
      </c>
      <c r="D7495" s="6" t="s">
        <v>111</v>
      </c>
      <c r="E7495" s="6" t="s">
        <v>1495</v>
      </c>
      <c r="F7495" s="10">
        <v>43659</v>
      </c>
      <c r="G7495" s="6">
        <v>1</v>
      </c>
      <c r="H7495" s="11">
        <f>VLOOKUP(B7495,[1]!Product_Data[#Data],4,0)</f>
        <v>1809</v>
      </c>
      <c r="I7495" s="11">
        <f>VLOOKUP(B7495,[1]!Product_Data[#Data],3,0)</f>
        <v>1067</v>
      </c>
      <c r="J7495" s="11">
        <f t="shared" si="705"/>
        <v>1067</v>
      </c>
      <c r="K7495" s="11">
        <f t="shared" si="706"/>
        <v>1809</v>
      </c>
      <c r="L7495" s="11">
        <f t="shared" si="707"/>
        <v>742</v>
      </c>
      <c r="M7495" t="str">
        <f>VLOOKUP(C7495,[1]!Location_Data[#Data],2,0)</f>
        <v>Huntington Beach</v>
      </c>
      <c r="N7495" t="str">
        <f>VLOOKUP(D7495,[1]!Salespeople_Data[#Data],2,0)</f>
        <v>Ryan Welch</v>
      </c>
      <c r="O7495" t="str">
        <f>VLOOKUP(E7495,[1]!Customer_Data[#Data],2,0)</f>
        <v>Kevin Jones</v>
      </c>
      <c r="P7495" s="15">
        <f t="shared" si="702"/>
        <v>7</v>
      </c>
      <c r="Q7495">
        <f t="shared" si="703"/>
        <v>7</v>
      </c>
      <c r="R7495">
        <f t="shared" si="704"/>
        <v>2019</v>
      </c>
    </row>
    <row r="7496" spans="1:18" x14ac:dyDescent="0.25">
      <c r="A7496" s="6" t="s">
        <v>8522</v>
      </c>
      <c r="B7496" s="6" t="s">
        <v>457</v>
      </c>
      <c r="C7496" s="6" t="s">
        <v>100</v>
      </c>
      <c r="D7496" s="6" t="s">
        <v>53</v>
      </c>
      <c r="E7496" s="6" t="s">
        <v>1640</v>
      </c>
      <c r="F7496" s="10">
        <v>43537</v>
      </c>
      <c r="G7496" s="6">
        <v>2</v>
      </c>
      <c r="H7496" s="11">
        <f>VLOOKUP(B7496,[1]!Product_Data[#Data],4,0)</f>
        <v>947</v>
      </c>
      <c r="I7496" s="11">
        <f>VLOOKUP(B7496,[1]!Product_Data[#Data],3,0)</f>
        <v>786</v>
      </c>
      <c r="J7496" s="11">
        <f t="shared" si="705"/>
        <v>1572</v>
      </c>
      <c r="K7496" s="11">
        <f t="shared" si="706"/>
        <v>1894</v>
      </c>
      <c r="L7496" s="11">
        <f t="shared" si="707"/>
        <v>322</v>
      </c>
      <c r="M7496" t="str">
        <f>VLOOKUP(C7496,[1]!Location_Data[#Data],2,0)</f>
        <v>Victorville</v>
      </c>
      <c r="N7496" t="str">
        <f>VLOOKUP(D7496,[1]!Salespeople_Data[#Data],2,0)</f>
        <v>Scott Mason</v>
      </c>
      <c r="O7496" t="str">
        <f>VLOOKUP(E7496,[1]!Customer_Data[#Data],2,0)</f>
        <v>Stephen Payne</v>
      </c>
      <c r="P7496" s="15">
        <f t="shared" si="702"/>
        <v>4</v>
      </c>
      <c r="Q7496">
        <f t="shared" si="703"/>
        <v>3</v>
      </c>
      <c r="R7496">
        <f t="shared" si="704"/>
        <v>2019</v>
      </c>
    </row>
    <row r="7497" spans="1:18" x14ac:dyDescent="0.25">
      <c r="A7497" s="6" t="s">
        <v>8523</v>
      </c>
      <c r="B7497" s="6" t="s">
        <v>325</v>
      </c>
      <c r="C7497" s="6" t="s">
        <v>74</v>
      </c>
      <c r="D7497" s="6" t="s">
        <v>116</v>
      </c>
      <c r="E7497" s="6" t="s">
        <v>350</v>
      </c>
      <c r="F7497" s="10">
        <v>43494</v>
      </c>
      <c r="G7497" s="6">
        <v>3</v>
      </c>
      <c r="H7497" s="11">
        <f>VLOOKUP(B7497,[1]!Product_Data[#Data],4,0)</f>
        <v>1526</v>
      </c>
      <c r="I7497" s="11">
        <f>VLOOKUP(B7497,[1]!Product_Data[#Data],3,0)</f>
        <v>1251</v>
      </c>
      <c r="J7497" s="11">
        <f t="shared" si="705"/>
        <v>3753</v>
      </c>
      <c r="K7497" s="11">
        <f t="shared" si="706"/>
        <v>4578</v>
      </c>
      <c r="L7497" s="11">
        <f t="shared" si="707"/>
        <v>825</v>
      </c>
      <c r="M7497" t="str">
        <f>VLOOKUP(C7497,[1]!Location_Data[#Data],2,0)</f>
        <v>West Covina</v>
      </c>
      <c r="N7497" t="str">
        <f>VLOOKUP(D7497,[1]!Salespeople_Data[#Data],2,0)</f>
        <v>Roger Ramos</v>
      </c>
      <c r="O7497" t="str">
        <f>VLOOKUP(E7497,[1]!Customer_Data[#Data],2,0)</f>
        <v>Shawn Henderson</v>
      </c>
      <c r="P7497" s="15">
        <f t="shared" si="702"/>
        <v>3</v>
      </c>
      <c r="Q7497">
        <f t="shared" si="703"/>
        <v>1</v>
      </c>
      <c r="R7497">
        <f t="shared" si="704"/>
        <v>2019</v>
      </c>
    </row>
    <row r="7498" spans="1:18" x14ac:dyDescent="0.25">
      <c r="A7498" s="6" t="s">
        <v>8524</v>
      </c>
      <c r="B7498" s="6" t="s">
        <v>132</v>
      </c>
      <c r="C7498" s="6" t="s">
        <v>190</v>
      </c>
      <c r="D7498" s="6" t="s">
        <v>87</v>
      </c>
      <c r="E7498" s="6" t="s">
        <v>764</v>
      </c>
      <c r="F7498" s="10">
        <v>43501</v>
      </c>
      <c r="G7498" s="6">
        <v>2</v>
      </c>
      <c r="H7498" s="11">
        <f>VLOOKUP(B7498,[1]!Product_Data[#Data],4,0)</f>
        <v>2091</v>
      </c>
      <c r="I7498" s="11">
        <f>VLOOKUP(B7498,[1]!Product_Data[#Data],3,0)</f>
        <v>1485</v>
      </c>
      <c r="J7498" s="11">
        <f t="shared" si="705"/>
        <v>2970</v>
      </c>
      <c r="K7498" s="11">
        <f t="shared" si="706"/>
        <v>4182</v>
      </c>
      <c r="L7498" s="11">
        <f t="shared" si="707"/>
        <v>1212</v>
      </c>
      <c r="M7498" t="str">
        <f>VLOOKUP(C7498,[1]!Location_Data[#Data],2,0)</f>
        <v>Oakland</v>
      </c>
      <c r="N7498" t="str">
        <f>VLOOKUP(D7498,[1]!Salespeople_Data[#Data],2,0)</f>
        <v>Martin Perry</v>
      </c>
      <c r="O7498" t="str">
        <f>VLOOKUP(E7498,[1]!Customer_Data[#Data],2,0)</f>
        <v>Ronald Bradley</v>
      </c>
      <c r="P7498" s="15">
        <f t="shared" si="702"/>
        <v>3</v>
      </c>
      <c r="Q7498">
        <f t="shared" si="703"/>
        <v>2</v>
      </c>
      <c r="R7498">
        <f t="shared" si="704"/>
        <v>2019</v>
      </c>
    </row>
    <row r="7499" spans="1:18" x14ac:dyDescent="0.25">
      <c r="A7499" s="6" t="s">
        <v>8525</v>
      </c>
      <c r="B7499" s="6" t="s">
        <v>569</v>
      </c>
      <c r="C7499" s="6" t="s">
        <v>377</v>
      </c>
      <c r="D7499" s="6" t="s">
        <v>178</v>
      </c>
      <c r="E7499" s="6" t="s">
        <v>840</v>
      </c>
      <c r="F7499" s="10">
        <v>43689</v>
      </c>
      <c r="G7499" s="6">
        <v>3</v>
      </c>
      <c r="H7499" s="11">
        <f>VLOOKUP(B7499,[1]!Product_Data[#Data],4,0)</f>
        <v>1178</v>
      </c>
      <c r="I7499" s="11">
        <f>VLOOKUP(B7499,[1]!Product_Data[#Data],3,0)</f>
        <v>683</v>
      </c>
      <c r="J7499" s="11">
        <f t="shared" si="705"/>
        <v>2049</v>
      </c>
      <c r="K7499" s="11">
        <f t="shared" si="706"/>
        <v>3534</v>
      </c>
      <c r="L7499" s="11">
        <f t="shared" si="707"/>
        <v>1485</v>
      </c>
      <c r="M7499" t="str">
        <f>VLOOKUP(C7499,[1]!Location_Data[#Data],2,0)</f>
        <v>San Diego</v>
      </c>
      <c r="N7499" t="str">
        <f>VLOOKUP(D7499,[1]!Salespeople_Data[#Data],2,0)</f>
        <v>Joshua Taylor</v>
      </c>
      <c r="O7499" t="str">
        <f>VLOOKUP(E7499,[1]!Customer_Data[#Data],2,0)</f>
        <v>Joshua Williams</v>
      </c>
      <c r="P7499" s="15">
        <f t="shared" si="702"/>
        <v>2</v>
      </c>
      <c r="Q7499">
        <f t="shared" si="703"/>
        <v>8</v>
      </c>
      <c r="R7499">
        <f t="shared" si="704"/>
        <v>2019</v>
      </c>
    </row>
    <row r="7500" spans="1:18" x14ac:dyDescent="0.25">
      <c r="A7500" s="6" t="s">
        <v>8526</v>
      </c>
      <c r="B7500" s="6" t="s">
        <v>461</v>
      </c>
      <c r="C7500" s="6" t="s">
        <v>186</v>
      </c>
      <c r="D7500" s="6" t="s">
        <v>447</v>
      </c>
      <c r="E7500" s="6" t="s">
        <v>4271</v>
      </c>
      <c r="F7500" s="10">
        <v>43526</v>
      </c>
      <c r="G7500" s="6">
        <v>2</v>
      </c>
      <c r="H7500" s="11">
        <f>VLOOKUP(B7500,[1]!Product_Data[#Data],4,0)</f>
        <v>35</v>
      </c>
      <c r="I7500" s="11">
        <f>VLOOKUP(B7500,[1]!Product_Data[#Data],3,0)</f>
        <v>22</v>
      </c>
      <c r="J7500" s="11">
        <f t="shared" si="705"/>
        <v>44</v>
      </c>
      <c r="K7500" s="11">
        <f t="shared" si="706"/>
        <v>70</v>
      </c>
      <c r="L7500" s="11">
        <f t="shared" si="707"/>
        <v>26</v>
      </c>
      <c r="M7500" t="str">
        <f>VLOOKUP(C7500,[1]!Location_Data[#Data],2,0)</f>
        <v>Riverside</v>
      </c>
      <c r="N7500" t="str">
        <f>VLOOKUP(D7500,[1]!Salespeople_Data[#Data],2,0)</f>
        <v>Howard Sims</v>
      </c>
      <c r="O7500" t="str">
        <f>VLOOKUP(E7500,[1]!Customer_Data[#Data],2,0)</f>
        <v>Walter Duncan</v>
      </c>
      <c r="P7500" s="15">
        <f t="shared" si="702"/>
        <v>7</v>
      </c>
      <c r="Q7500">
        <f t="shared" si="703"/>
        <v>3</v>
      </c>
      <c r="R7500">
        <f t="shared" si="704"/>
        <v>2019</v>
      </c>
    </row>
    <row r="7501" spans="1:18" x14ac:dyDescent="0.25">
      <c r="A7501" s="6" t="s">
        <v>8527</v>
      </c>
      <c r="B7501" s="6" t="s">
        <v>38</v>
      </c>
      <c r="C7501" s="6" t="s">
        <v>349</v>
      </c>
      <c r="D7501" s="6" t="s">
        <v>126</v>
      </c>
      <c r="E7501" s="6" t="s">
        <v>1874</v>
      </c>
      <c r="F7501" s="10">
        <v>43522</v>
      </c>
      <c r="G7501" s="6">
        <v>2</v>
      </c>
      <c r="H7501" s="11">
        <f>VLOOKUP(B7501,[1]!Product_Data[#Data],4,0)</f>
        <v>2283</v>
      </c>
      <c r="I7501" s="11">
        <f>VLOOKUP(B7501,[1]!Product_Data[#Data],3,0)</f>
        <v>1484</v>
      </c>
      <c r="J7501" s="11">
        <f t="shared" si="705"/>
        <v>2968</v>
      </c>
      <c r="K7501" s="11">
        <f t="shared" si="706"/>
        <v>4566</v>
      </c>
      <c r="L7501" s="11">
        <f t="shared" si="707"/>
        <v>1598</v>
      </c>
      <c r="M7501" t="str">
        <f>VLOOKUP(C7501,[1]!Location_Data[#Data],2,0)</f>
        <v>Santa Clara</v>
      </c>
      <c r="N7501" t="str">
        <f>VLOOKUP(D7501,[1]!Salespeople_Data[#Data],2,0)</f>
        <v>Larry Castillo</v>
      </c>
      <c r="O7501" t="str">
        <f>VLOOKUP(E7501,[1]!Customer_Data[#Data],2,0)</f>
        <v>Jesse Bishop</v>
      </c>
      <c r="P7501" s="15">
        <f t="shared" si="702"/>
        <v>3</v>
      </c>
      <c r="Q7501">
        <f t="shared" si="703"/>
        <v>2</v>
      </c>
      <c r="R7501">
        <f t="shared" si="704"/>
        <v>2019</v>
      </c>
    </row>
    <row r="7502" spans="1:18" x14ac:dyDescent="0.25">
      <c r="A7502" s="6" t="s">
        <v>8528</v>
      </c>
      <c r="B7502" s="6" t="s">
        <v>69</v>
      </c>
      <c r="C7502" s="6" t="s">
        <v>19</v>
      </c>
      <c r="D7502" s="6" t="s">
        <v>170</v>
      </c>
      <c r="E7502" s="6" t="s">
        <v>2099</v>
      </c>
      <c r="F7502" s="10">
        <v>43476</v>
      </c>
      <c r="G7502" s="6">
        <v>1</v>
      </c>
      <c r="H7502" s="11">
        <f>VLOOKUP(B7502,[1]!Product_Data[#Data],4,0)</f>
        <v>1351</v>
      </c>
      <c r="I7502" s="11">
        <f>VLOOKUP(B7502,[1]!Product_Data[#Data],3,0)</f>
        <v>1108</v>
      </c>
      <c r="J7502" s="11">
        <f t="shared" si="705"/>
        <v>1108</v>
      </c>
      <c r="K7502" s="11">
        <f t="shared" si="706"/>
        <v>1351</v>
      </c>
      <c r="L7502" s="11">
        <f t="shared" si="707"/>
        <v>243</v>
      </c>
      <c r="M7502" t="str">
        <f>VLOOKUP(C7502,[1]!Location_Data[#Data],2,0)</f>
        <v>Berkeley</v>
      </c>
      <c r="N7502" t="str">
        <f>VLOOKUP(D7502,[1]!Salespeople_Data[#Data],2,0)</f>
        <v>Sean Miller</v>
      </c>
      <c r="O7502" t="str">
        <f>VLOOKUP(E7502,[1]!Customer_Data[#Data],2,0)</f>
        <v>Eugene Hunter</v>
      </c>
      <c r="P7502" s="15">
        <f t="shared" si="702"/>
        <v>6</v>
      </c>
      <c r="Q7502">
        <f t="shared" si="703"/>
        <v>1</v>
      </c>
      <c r="R7502">
        <f t="shared" si="704"/>
        <v>2019</v>
      </c>
    </row>
    <row r="7503" spans="1:18" x14ac:dyDescent="0.25">
      <c r="A7503" s="6" t="s">
        <v>8529</v>
      </c>
      <c r="B7503" s="6" t="s">
        <v>139</v>
      </c>
      <c r="C7503" s="6" t="s">
        <v>115</v>
      </c>
      <c r="D7503" s="6" t="s">
        <v>35</v>
      </c>
      <c r="E7503" s="6" t="s">
        <v>699</v>
      </c>
      <c r="F7503" s="10">
        <v>43528</v>
      </c>
      <c r="G7503" s="6">
        <v>3</v>
      </c>
      <c r="H7503" s="11">
        <f>VLOOKUP(B7503,[1]!Product_Data[#Data],4,0)</f>
        <v>817</v>
      </c>
      <c r="I7503" s="11">
        <f>VLOOKUP(B7503,[1]!Product_Data[#Data],3,0)</f>
        <v>409</v>
      </c>
      <c r="J7503" s="11">
        <f t="shared" si="705"/>
        <v>1227</v>
      </c>
      <c r="K7503" s="11">
        <f t="shared" si="706"/>
        <v>2451</v>
      </c>
      <c r="L7503" s="11">
        <f t="shared" si="707"/>
        <v>1224</v>
      </c>
      <c r="M7503" t="str">
        <f>VLOOKUP(C7503,[1]!Location_Data[#Data],2,0)</f>
        <v>Glendale</v>
      </c>
      <c r="N7503" t="str">
        <f>VLOOKUP(D7503,[1]!Salespeople_Data[#Data],2,0)</f>
        <v>Charles Harper</v>
      </c>
      <c r="O7503" t="str">
        <f>VLOOKUP(E7503,[1]!Customer_Data[#Data],2,0)</f>
        <v>Juan Harvey</v>
      </c>
      <c r="P7503" s="15">
        <f t="shared" si="702"/>
        <v>2</v>
      </c>
      <c r="Q7503">
        <f t="shared" si="703"/>
        <v>3</v>
      </c>
      <c r="R7503">
        <f t="shared" si="704"/>
        <v>2019</v>
      </c>
    </row>
    <row r="7504" spans="1:18" x14ac:dyDescent="0.25">
      <c r="A7504" s="6" t="s">
        <v>8530</v>
      </c>
      <c r="B7504" s="6" t="s">
        <v>119</v>
      </c>
      <c r="C7504" s="6" t="s">
        <v>268</v>
      </c>
      <c r="D7504" s="6" t="s">
        <v>216</v>
      </c>
      <c r="E7504" s="6" t="s">
        <v>745</v>
      </c>
      <c r="F7504" s="10">
        <v>43483</v>
      </c>
      <c r="G7504" s="6">
        <v>1</v>
      </c>
      <c r="H7504" s="11">
        <f>VLOOKUP(B7504,[1]!Product_Data[#Data],4,0)</f>
        <v>1077</v>
      </c>
      <c r="I7504" s="11">
        <f>VLOOKUP(B7504,[1]!Product_Data[#Data],3,0)</f>
        <v>732</v>
      </c>
      <c r="J7504" s="11">
        <f t="shared" si="705"/>
        <v>732</v>
      </c>
      <c r="K7504" s="11">
        <f t="shared" si="706"/>
        <v>1077</v>
      </c>
      <c r="L7504" s="11">
        <f t="shared" si="707"/>
        <v>345</v>
      </c>
      <c r="M7504" t="str">
        <f>VLOOKUP(C7504,[1]!Location_Data[#Data],2,0)</f>
        <v>Murrieta</v>
      </c>
      <c r="N7504" t="str">
        <f>VLOOKUP(D7504,[1]!Salespeople_Data[#Data],2,0)</f>
        <v>Ernest Wagner</v>
      </c>
      <c r="O7504" t="str">
        <f>VLOOKUP(E7504,[1]!Customer_Data[#Data],2,0)</f>
        <v>Andrew Graham</v>
      </c>
      <c r="P7504" s="15">
        <f t="shared" si="702"/>
        <v>6</v>
      </c>
      <c r="Q7504">
        <f t="shared" si="703"/>
        <v>1</v>
      </c>
      <c r="R7504">
        <f t="shared" si="704"/>
        <v>2019</v>
      </c>
    </row>
    <row r="7505" spans="1:18" x14ac:dyDescent="0.25">
      <c r="A7505" s="6" t="s">
        <v>8531</v>
      </c>
      <c r="B7505" s="6" t="s">
        <v>185</v>
      </c>
      <c r="C7505" s="6" t="s">
        <v>224</v>
      </c>
      <c r="D7505" s="6" t="s">
        <v>413</v>
      </c>
      <c r="E7505" s="6" t="s">
        <v>2692</v>
      </c>
      <c r="F7505" s="10">
        <v>43648</v>
      </c>
      <c r="G7505" s="6">
        <v>1</v>
      </c>
      <c r="H7505" s="11">
        <f>VLOOKUP(B7505,[1]!Product_Data[#Data],4,0)</f>
        <v>667</v>
      </c>
      <c r="I7505" s="11">
        <f>VLOOKUP(B7505,[1]!Product_Data[#Data],3,0)</f>
        <v>387</v>
      </c>
      <c r="J7505" s="11">
        <f t="shared" si="705"/>
        <v>387</v>
      </c>
      <c r="K7505" s="11">
        <f t="shared" si="706"/>
        <v>667</v>
      </c>
      <c r="L7505" s="11">
        <f t="shared" si="707"/>
        <v>280</v>
      </c>
      <c r="M7505" t="str">
        <f>VLOOKUP(C7505,[1]!Location_Data[#Data],2,0)</f>
        <v>Huntington Beach</v>
      </c>
      <c r="N7505" t="str">
        <f>VLOOKUP(D7505,[1]!Salespeople_Data[#Data],2,0)</f>
        <v>Kenneth Bradley</v>
      </c>
      <c r="O7505" t="str">
        <f>VLOOKUP(E7505,[1]!Customer_Data[#Data],2,0)</f>
        <v>Fred Howell</v>
      </c>
      <c r="P7505" s="15">
        <f t="shared" si="702"/>
        <v>3</v>
      </c>
      <c r="Q7505">
        <f t="shared" si="703"/>
        <v>7</v>
      </c>
      <c r="R7505">
        <f t="shared" si="704"/>
        <v>2019</v>
      </c>
    </row>
    <row r="7506" spans="1:18" x14ac:dyDescent="0.25">
      <c r="A7506" s="6" t="s">
        <v>8532</v>
      </c>
      <c r="B7506" s="6" t="s">
        <v>600</v>
      </c>
      <c r="C7506" s="6" t="s">
        <v>253</v>
      </c>
      <c r="D7506" s="6" t="s">
        <v>116</v>
      </c>
      <c r="E7506" s="6" t="s">
        <v>711</v>
      </c>
      <c r="F7506" s="10">
        <v>43747</v>
      </c>
      <c r="G7506" s="6">
        <v>1</v>
      </c>
      <c r="H7506" s="11">
        <f>VLOOKUP(B7506,[1]!Product_Data[#Data],4,0)</f>
        <v>368</v>
      </c>
      <c r="I7506" s="11">
        <f>VLOOKUP(B7506,[1]!Product_Data[#Data],3,0)</f>
        <v>269</v>
      </c>
      <c r="J7506" s="11">
        <f t="shared" si="705"/>
        <v>269</v>
      </c>
      <c r="K7506" s="11">
        <f t="shared" si="706"/>
        <v>368</v>
      </c>
      <c r="L7506" s="11">
        <f t="shared" si="707"/>
        <v>99</v>
      </c>
      <c r="M7506" t="str">
        <f>VLOOKUP(C7506,[1]!Location_Data[#Data],2,0)</f>
        <v>Bakersfield</v>
      </c>
      <c r="N7506" t="str">
        <f>VLOOKUP(D7506,[1]!Salespeople_Data[#Data],2,0)</f>
        <v>Roger Ramos</v>
      </c>
      <c r="O7506" t="str">
        <f>VLOOKUP(E7506,[1]!Customer_Data[#Data],2,0)</f>
        <v>Jerry Rogers</v>
      </c>
      <c r="P7506" s="15">
        <f t="shared" si="702"/>
        <v>4</v>
      </c>
      <c r="Q7506">
        <f t="shared" si="703"/>
        <v>10</v>
      </c>
      <c r="R7506">
        <f t="shared" si="704"/>
        <v>2019</v>
      </c>
    </row>
    <row r="7507" spans="1:18" x14ac:dyDescent="0.25">
      <c r="A7507" s="6" t="s">
        <v>8533</v>
      </c>
      <c r="B7507" s="6" t="s">
        <v>177</v>
      </c>
      <c r="C7507" s="6" t="s">
        <v>149</v>
      </c>
      <c r="D7507" s="6" t="s">
        <v>239</v>
      </c>
      <c r="E7507" s="6" t="s">
        <v>480</v>
      </c>
      <c r="F7507" s="10">
        <v>43737</v>
      </c>
      <c r="G7507" s="6">
        <v>3</v>
      </c>
      <c r="H7507" s="11">
        <f>VLOOKUP(B7507,[1]!Product_Data[#Data],4,0)</f>
        <v>2497</v>
      </c>
      <c r="I7507" s="11">
        <f>VLOOKUP(B7507,[1]!Product_Data[#Data],3,0)</f>
        <v>1473</v>
      </c>
      <c r="J7507" s="11">
        <f t="shared" si="705"/>
        <v>4419</v>
      </c>
      <c r="K7507" s="11">
        <f t="shared" si="706"/>
        <v>7491</v>
      </c>
      <c r="L7507" s="11">
        <f t="shared" si="707"/>
        <v>3072</v>
      </c>
      <c r="M7507" t="str">
        <f>VLOOKUP(C7507,[1]!Location_Data[#Data],2,0)</f>
        <v>Antioch</v>
      </c>
      <c r="N7507" t="str">
        <f>VLOOKUP(D7507,[1]!Salespeople_Data[#Data],2,0)</f>
        <v>John Reyes</v>
      </c>
      <c r="O7507" t="str">
        <f>VLOOKUP(E7507,[1]!Customer_Data[#Data],2,0)</f>
        <v>Mark Morales</v>
      </c>
      <c r="P7507" s="15">
        <f t="shared" si="702"/>
        <v>1</v>
      </c>
      <c r="Q7507">
        <f t="shared" si="703"/>
        <v>9</v>
      </c>
      <c r="R7507">
        <f t="shared" si="704"/>
        <v>2019</v>
      </c>
    </row>
    <row r="7508" spans="1:18" x14ac:dyDescent="0.25">
      <c r="A7508" s="6" t="s">
        <v>8534</v>
      </c>
      <c r="B7508" s="6" t="s">
        <v>389</v>
      </c>
      <c r="C7508" s="6" t="s">
        <v>90</v>
      </c>
      <c r="D7508" s="6" t="s">
        <v>225</v>
      </c>
      <c r="E7508" s="6" t="s">
        <v>1527</v>
      </c>
      <c r="F7508" s="10">
        <v>43575</v>
      </c>
      <c r="G7508" s="6">
        <v>1</v>
      </c>
      <c r="H7508" s="11">
        <f>VLOOKUP(B7508,[1]!Product_Data[#Data],4,0)</f>
        <v>1367</v>
      </c>
      <c r="I7508" s="11">
        <f>VLOOKUP(B7508,[1]!Product_Data[#Data],3,0)</f>
        <v>984</v>
      </c>
      <c r="J7508" s="11">
        <f t="shared" si="705"/>
        <v>984</v>
      </c>
      <c r="K7508" s="11">
        <f t="shared" si="706"/>
        <v>1367</v>
      </c>
      <c r="L7508" s="11">
        <f t="shared" si="707"/>
        <v>383</v>
      </c>
      <c r="M7508" t="str">
        <f>VLOOKUP(C7508,[1]!Location_Data[#Data],2,0)</f>
        <v>Irvine</v>
      </c>
      <c r="N7508" t="str">
        <f>VLOOKUP(D7508,[1]!Salespeople_Data[#Data],2,0)</f>
        <v>Andrew Bowman</v>
      </c>
      <c r="O7508" t="str">
        <f>VLOOKUP(E7508,[1]!Customer_Data[#Data],2,0)</f>
        <v>Joshua Garza</v>
      </c>
      <c r="P7508" s="15">
        <f t="shared" si="702"/>
        <v>7</v>
      </c>
      <c r="Q7508">
        <f t="shared" si="703"/>
        <v>4</v>
      </c>
      <c r="R7508">
        <f t="shared" si="704"/>
        <v>2019</v>
      </c>
    </row>
    <row r="7509" spans="1:18" x14ac:dyDescent="0.25">
      <c r="A7509" s="6" t="s">
        <v>8535</v>
      </c>
      <c r="B7509" s="6" t="s">
        <v>83</v>
      </c>
      <c r="C7509" s="6" t="s">
        <v>145</v>
      </c>
      <c r="D7509" s="6" t="s">
        <v>71</v>
      </c>
      <c r="E7509" s="6" t="s">
        <v>722</v>
      </c>
      <c r="F7509" s="10">
        <v>43779</v>
      </c>
      <c r="G7509" s="6">
        <v>2</v>
      </c>
      <c r="H7509" s="11">
        <f>VLOOKUP(B7509,[1]!Product_Data[#Data],4,0)</f>
        <v>1972</v>
      </c>
      <c r="I7509" s="11">
        <f>VLOOKUP(B7509,[1]!Product_Data[#Data],3,0)</f>
        <v>1321</v>
      </c>
      <c r="J7509" s="11">
        <f t="shared" si="705"/>
        <v>2642</v>
      </c>
      <c r="K7509" s="11">
        <f t="shared" si="706"/>
        <v>3944</v>
      </c>
      <c r="L7509" s="11">
        <f t="shared" si="707"/>
        <v>1302</v>
      </c>
      <c r="M7509" t="str">
        <f>VLOOKUP(C7509,[1]!Location_Data[#Data],2,0)</f>
        <v>Santa Maria</v>
      </c>
      <c r="N7509" t="str">
        <f>VLOOKUP(D7509,[1]!Salespeople_Data[#Data],2,0)</f>
        <v>Gary Rodriguez</v>
      </c>
      <c r="O7509" t="str">
        <f>VLOOKUP(E7509,[1]!Customer_Data[#Data],2,0)</f>
        <v>Clarence Cunningham</v>
      </c>
      <c r="P7509" s="15">
        <f t="shared" si="702"/>
        <v>1</v>
      </c>
      <c r="Q7509">
        <f t="shared" si="703"/>
        <v>11</v>
      </c>
      <c r="R7509">
        <f t="shared" si="704"/>
        <v>2019</v>
      </c>
    </row>
    <row r="7510" spans="1:18" x14ac:dyDescent="0.25">
      <c r="A7510" s="6" t="s">
        <v>8536</v>
      </c>
      <c r="B7510" s="6" t="s">
        <v>185</v>
      </c>
      <c r="C7510" s="6" t="s">
        <v>249</v>
      </c>
      <c r="D7510" s="6" t="s">
        <v>359</v>
      </c>
      <c r="E7510" s="6" t="s">
        <v>819</v>
      </c>
      <c r="F7510" s="10">
        <v>43796</v>
      </c>
      <c r="G7510" s="6">
        <v>3</v>
      </c>
      <c r="H7510" s="11">
        <f>VLOOKUP(B7510,[1]!Product_Data[#Data],4,0)</f>
        <v>667</v>
      </c>
      <c r="I7510" s="11">
        <f>VLOOKUP(B7510,[1]!Product_Data[#Data],3,0)</f>
        <v>387</v>
      </c>
      <c r="J7510" s="11">
        <f t="shared" si="705"/>
        <v>1161</v>
      </c>
      <c r="K7510" s="11">
        <f t="shared" si="706"/>
        <v>2001</v>
      </c>
      <c r="L7510" s="11">
        <f t="shared" si="707"/>
        <v>840</v>
      </c>
      <c r="M7510" t="str">
        <f>VLOOKUP(C7510,[1]!Location_Data[#Data],2,0)</f>
        <v>Roseville</v>
      </c>
      <c r="N7510" t="str">
        <f>VLOOKUP(D7510,[1]!Salespeople_Data[#Data],2,0)</f>
        <v>Eugene Holmes</v>
      </c>
      <c r="O7510" t="str">
        <f>VLOOKUP(E7510,[1]!Customer_Data[#Data],2,0)</f>
        <v>Bobby Greene</v>
      </c>
      <c r="P7510" s="15">
        <f t="shared" si="702"/>
        <v>4</v>
      </c>
      <c r="Q7510">
        <f t="shared" si="703"/>
        <v>11</v>
      </c>
      <c r="R7510">
        <f t="shared" si="704"/>
        <v>2019</v>
      </c>
    </row>
    <row r="7511" spans="1:18" x14ac:dyDescent="0.25">
      <c r="A7511" s="6" t="s">
        <v>8537</v>
      </c>
      <c r="B7511" s="6" t="s">
        <v>200</v>
      </c>
      <c r="C7511" s="6" t="s">
        <v>169</v>
      </c>
      <c r="D7511" s="6" t="s">
        <v>71</v>
      </c>
      <c r="E7511" s="6" t="s">
        <v>4102</v>
      </c>
      <c r="F7511" s="10">
        <v>43725</v>
      </c>
      <c r="G7511" s="6">
        <v>2</v>
      </c>
      <c r="H7511" s="11">
        <f>VLOOKUP(B7511,[1]!Product_Data[#Data],4,0)</f>
        <v>315</v>
      </c>
      <c r="I7511" s="11">
        <f>VLOOKUP(B7511,[1]!Product_Data[#Data],3,0)</f>
        <v>208</v>
      </c>
      <c r="J7511" s="11">
        <f t="shared" si="705"/>
        <v>416</v>
      </c>
      <c r="K7511" s="11">
        <f t="shared" si="706"/>
        <v>630</v>
      </c>
      <c r="L7511" s="11">
        <f t="shared" si="707"/>
        <v>214</v>
      </c>
      <c r="M7511" t="str">
        <f>VLOOKUP(C7511,[1]!Location_Data[#Data],2,0)</f>
        <v>Vista</v>
      </c>
      <c r="N7511" t="str">
        <f>VLOOKUP(D7511,[1]!Salespeople_Data[#Data],2,0)</f>
        <v>Gary Rodriguez</v>
      </c>
      <c r="O7511" t="str">
        <f>VLOOKUP(E7511,[1]!Customer_Data[#Data],2,0)</f>
        <v>Sean Vasquez</v>
      </c>
      <c r="P7511" s="15">
        <f t="shared" si="702"/>
        <v>3</v>
      </c>
      <c r="Q7511">
        <f t="shared" si="703"/>
        <v>9</v>
      </c>
      <c r="R7511">
        <f t="shared" si="704"/>
        <v>2019</v>
      </c>
    </row>
    <row r="7512" spans="1:18" x14ac:dyDescent="0.25">
      <c r="A7512" s="6" t="s">
        <v>8538</v>
      </c>
      <c r="B7512" s="6" t="s">
        <v>78</v>
      </c>
      <c r="C7512" s="6" t="s">
        <v>100</v>
      </c>
      <c r="D7512" s="6" t="s">
        <v>178</v>
      </c>
      <c r="E7512" s="6" t="s">
        <v>742</v>
      </c>
      <c r="F7512" s="10">
        <v>43672</v>
      </c>
      <c r="G7512" s="6">
        <v>1</v>
      </c>
      <c r="H7512" s="11">
        <f>VLOOKUP(B7512,[1]!Product_Data[#Data],4,0)</f>
        <v>1380</v>
      </c>
      <c r="I7512" s="11">
        <f>VLOOKUP(B7512,[1]!Product_Data[#Data],3,0)</f>
        <v>1090</v>
      </c>
      <c r="J7512" s="11">
        <f t="shared" si="705"/>
        <v>1090</v>
      </c>
      <c r="K7512" s="11">
        <f t="shared" si="706"/>
        <v>1380</v>
      </c>
      <c r="L7512" s="11">
        <f t="shared" si="707"/>
        <v>290</v>
      </c>
      <c r="M7512" t="str">
        <f>VLOOKUP(C7512,[1]!Location_Data[#Data],2,0)</f>
        <v>Victorville</v>
      </c>
      <c r="N7512" t="str">
        <f>VLOOKUP(D7512,[1]!Salespeople_Data[#Data],2,0)</f>
        <v>Joshua Taylor</v>
      </c>
      <c r="O7512" t="str">
        <f>VLOOKUP(E7512,[1]!Customer_Data[#Data],2,0)</f>
        <v>Joe Rose</v>
      </c>
      <c r="P7512" s="15">
        <f t="shared" si="702"/>
        <v>6</v>
      </c>
      <c r="Q7512">
        <f t="shared" si="703"/>
        <v>7</v>
      </c>
      <c r="R7512">
        <f t="shared" si="704"/>
        <v>2019</v>
      </c>
    </row>
    <row r="7513" spans="1:18" x14ac:dyDescent="0.25">
      <c r="A7513" s="6" t="s">
        <v>8539</v>
      </c>
      <c r="B7513" s="6" t="s">
        <v>537</v>
      </c>
      <c r="C7513" s="6" t="s">
        <v>34</v>
      </c>
      <c r="D7513" s="6" t="s">
        <v>298</v>
      </c>
      <c r="E7513" s="6" t="s">
        <v>1476</v>
      </c>
      <c r="F7513" s="10">
        <v>43822</v>
      </c>
      <c r="G7513" s="6">
        <v>2</v>
      </c>
      <c r="H7513" s="11">
        <f>VLOOKUP(B7513,[1]!Product_Data[#Data],4,0)</f>
        <v>556</v>
      </c>
      <c r="I7513" s="11">
        <f>VLOOKUP(B7513,[1]!Product_Data[#Data],3,0)</f>
        <v>395</v>
      </c>
      <c r="J7513" s="11">
        <f t="shared" si="705"/>
        <v>790</v>
      </c>
      <c r="K7513" s="11">
        <f t="shared" si="706"/>
        <v>1112</v>
      </c>
      <c r="L7513" s="11">
        <f t="shared" si="707"/>
        <v>322</v>
      </c>
      <c r="M7513" t="str">
        <f>VLOOKUP(C7513,[1]!Location_Data[#Data],2,0)</f>
        <v>Inglewood</v>
      </c>
      <c r="N7513" t="str">
        <f>VLOOKUP(D7513,[1]!Salespeople_Data[#Data],2,0)</f>
        <v>Kenneth Fields</v>
      </c>
      <c r="O7513" t="str">
        <f>VLOOKUP(E7513,[1]!Customer_Data[#Data],2,0)</f>
        <v>Louis Torres</v>
      </c>
      <c r="P7513" s="15">
        <f t="shared" si="702"/>
        <v>2</v>
      </c>
      <c r="Q7513">
        <f t="shared" si="703"/>
        <v>12</v>
      </c>
      <c r="R7513">
        <f t="shared" si="704"/>
        <v>2019</v>
      </c>
    </row>
    <row r="7514" spans="1:18" x14ac:dyDescent="0.25">
      <c r="A7514" s="6" t="s">
        <v>8540</v>
      </c>
      <c r="B7514" s="6" t="s">
        <v>652</v>
      </c>
      <c r="C7514" s="6" t="s">
        <v>490</v>
      </c>
      <c r="D7514" s="6" t="s">
        <v>53</v>
      </c>
      <c r="E7514" s="6" t="s">
        <v>45</v>
      </c>
      <c r="F7514" s="10">
        <v>43769</v>
      </c>
      <c r="G7514" s="6">
        <v>1</v>
      </c>
      <c r="H7514" s="11">
        <f>VLOOKUP(B7514,[1]!Product_Data[#Data],4,0)</f>
        <v>217</v>
      </c>
      <c r="I7514" s="11">
        <f>VLOOKUP(B7514,[1]!Product_Data[#Data],3,0)</f>
        <v>171</v>
      </c>
      <c r="J7514" s="11">
        <f t="shared" si="705"/>
        <v>171</v>
      </c>
      <c r="K7514" s="11">
        <f t="shared" si="706"/>
        <v>217</v>
      </c>
      <c r="L7514" s="11">
        <f t="shared" si="707"/>
        <v>46</v>
      </c>
      <c r="M7514" t="str">
        <f>VLOOKUP(C7514,[1]!Location_Data[#Data],2,0)</f>
        <v>Temecula</v>
      </c>
      <c r="N7514" t="str">
        <f>VLOOKUP(D7514,[1]!Salespeople_Data[#Data],2,0)</f>
        <v>Scott Mason</v>
      </c>
      <c r="O7514" t="str">
        <f>VLOOKUP(E7514,[1]!Customer_Data[#Data],2,0)</f>
        <v>Jason Walker</v>
      </c>
      <c r="P7514" s="15">
        <f t="shared" si="702"/>
        <v>5</v>
      </c>
      <c r="Q7514">
        <f t="shared" si="703"/>
        <v>10</v>
      </c>
      <c r="R7514">
        <f t="shared" si="704"/>
        <v>2019</v>
      </c>
    </row>
    <row r="7515" spans="1:18" x14ac:dyDescent="0.25">
      <c r="A7515" s="6" t="s">
        <v>8541</v>
      </c>
      <c r="B7515" s="6" t="s">
        <v>43</v>
      </c>
      <c r="C7515" s="6" t="s">
        <v>182</v>
      </c>
      <c r="D7515" s="6" t="s">
        <v>25</v>
      </c>
      <c r="E7515" s="6" t="s">
        <v>346</v>
      </c>
      <c r="F7515" s="10">
        <v>43815</v>
      </c>
      <c r="G7515" s="6">
        <v>4</v>
      </c>
      <c r="H7515" s="11">
        <f>VLOOKUP(B7515,[1]!Product_Data[#Data],4,0)</f>
        <v>356</v>
      </c>
      <c r="I7515" s="11">
        <f>VLOOKUP(B7515,[1]!Product_Data[#Data],3,0)</f>
        <v>292</v>
      </c>
      <c r="J7515" s="11">
        <f t="shared" si="705"/>
        <v>1168</v>
      </c>
      <c r="K7515" s="11">
        <f t="shared" si="706"/>
        <v>1424</v>
      </c>
      <c r="L7515" s="11">
        <f t="shared" si="707"/>
        <v>256</v>
      </c>
      <c r="M7515" t="str">
        <f>VLOOKUP(C7515,[1]!Location_Data[#Data],2,0)</f>
        <v>Vallejo</v>
      </c>
      <c r="N7515" t="str">
        <f>VLOOKUP(D7515,[1]!Salespeople_Data[#Data],2,0)</f>
        <v>Brian Davis</v>
      </c>
      <c r="O7515" t="str">
        <f>VLOOKUP(E7515,[1]!Customer_Data[#Data],2,0)</f>
        <v>Eugene Cunningham</v>
      </c>
      <c r="P7515" s="15">
        <f t="shared" si="702"/>
        <v>2</v>
      </c>
      <c r="Q7515">
        <f t="shared" si="703"/>
        <v>12</v>
      </c>
      <c r="R7515">
        <f t="shared" si="704"/>
        <v>2019</v>
      </c>
    </row>
    <row r="7516" spans="1:18" x14ac:dyDescent="0.25">
      <c r="A7516" s="6" t="s">
        <v>8542</v>
      </c>
      <c r="B7516" s="6" t="s">
        <v>132</v>
      </c>
      <c r="C7516" s="6" t="s">
        <v>115</v>
      </c>
      <c r="D7516" s="6" t="s">
        <v>35</v>
      </c>
      <c r="E7516" s="6" t="s">
        <v>281</v>
      </c>
      <c r="F7516" s="10">
        <v>43628</v>
      </c>
      <c r="G7516" s="6">
        <v>1</v>
      </c>
      <c r="H7516" s="11">
        <f>VLOOKUP(B7516,[1]!Product_Data[#Data],4,0)</f>
        <v>2091</v>
      </c>
      <c r="I7516" s="11">
        <f>VLOOKUP(B7516,[1]!Product_Data[#Data],3,0)</f>
        <v>1485</v>
      </c>
      <c r="J7516" s="11">
        <f t="shared" si="705"/>
        <v>1485</v>
      </c>
      <c r="K7516" s="11">
        <f t="shared" si="706"/>
        <v>2091</v>
      </c>
      <c r="L7516" s="11">
        <f t="shared" si="707"/>
        <v>606</v>
      </c>
      <c r="M7516" t="str">
        <f>VLOOKUP(C7516,[1]!Location_Data[#Data],2,0)</f>
        <v>Glendale</v>
      </c>
      <c r="N7516" t="str">
        <f>VLOOKUP(D7516,[1]!Salespeople_Data[#Data],2,0)</f>
        <v>Charles Harper</v>
      </c>
      <c r="O7516" t="str">
        <f>VLOOKUP(E7516,[1]!Customer_Data[#Data],2,0)</f>
        <v>Joshua Hunt</v>
      </c>
      <c r="P7516" s="15">
        <f t="shared" si="702"/>
        <v>4</v>
      </c>
      <c r="Q7516">
        <f t="shared" si="703"/>
        <v>6</v>
      </c>
      <c r="R7516">
        <f t="shared" si="704"/>
        <v>2019</v>
      </c>
    </row>
    <row r="7517" spans="1:18" x14ac:dyDescent="0.25">
      <c r="A7517" s="6" t="s">
        <v>8543</v>
      </c>
      <c r="B7517" s="6" t="s">
        <v>43</v>
      </c>
      <c r="C7517" s="6" t="s">
        <v>331</v>
      </c>
      <c r="D7517" s="6" t="s">
        <v>264</v>
      </c>
      <c r="E7517" s="6" t="s">
        <v>2056</v>
      </c>
      <c r="F7517" s="10">
        <v>43705</v>
      </c>
      <c r="G7517" s="6">
        <v>4</v>
      </c>
      <c r="H7517" s="11">
        <f>VLOOKUP(B7517,[1]!Product_Data[#Data],4,0)</f>
        <v>356</v>
      </c>
      <c r="I7517" s="11">
        <f>VLOOKUP(B7517,[1]!Product_Data[#Data],3,0)</f>
        <v>292</v>
      </c>
      <c r="J7517" s="11">
        <f t="shared" si="705"/>
        <v>1168</v>
      </c>
      <c r="K7517" s="11">
        <f t="shared" si="706"/>
        <v>1424</v>
      </c>
      <c r="L7517" s="11">
        <f t="shared" si="707"/>
        <v>256</v>
      </c>
      <c r="M7517" t="str">
        <f>VLOOKUP(C7517,[1]!Location_Data[#Data],2,0)</f>
        <v>Sunnyvale</v>
      </c>
      <c r="N7517" t="str">
        <f>VLOOKUP(D7517,[1]!Salespeople_Data[#Data],2,0)</f>
        <v>Ernest Wheeler</v>
      </c>
      <c r="O7517" t="str">
        <f>VLOOKUP(E7517,[1]!Customer_Data[#Data],2,0)</f>
        <v>Wayne Gardner</v>
      </c>
      <c r="P7517" s="15">
        <f t="shared" si="702"/>
        <v>4</v>
      </c>
      <c r="Q7517">
        <f t="shared" si="703"/>
        <v>8</v>
      </c>
      <c r="R7517">
        <f t="shared" si="704"/>
        <v>2019</v>
      </c>
    </row>
    <row r="7518" spans="1:18" x14ac:dyDescent="0.25">
      <c r="A7518" s="6" t="s">
        <v>8544</v>
      </c>
      <c r="B7518" s="6" t="s">
        <v>219</v>
      </c>
      <c r="C7518" s="6" t="s">
        <v>215</v>
      </c>
      <c r="D7518" s="6" t="s">
        <v>239</v>
      </c>
      <c r="E7518" s="6" t="s">
        <v>784</v>
      </c>
      <c r="F7518" s="10">
        <v>43533</v>
      </c>
      <c r="G7518" s="6">
        <v>3</v>
      </c>
      <c r="H7518" s="11">
        <f>VLOOKUP(B7518,[1]!Product_Data[#Data],4,0)</f>
        <v>561</v>
      </c>
      <c r="I7518" s="11">
        <f>VLOOKUP(B7518,[1]!Product_Data[#Data],3,0)</f>
        <v>421</v>
      </c>
      <c r="J7518" s="11">
        <f t="shared" si="705"/>
        <v>1263</v>
      </c>
      <c r="K7518" s="11">
        <f t="shared" si="706"/>
        <v>1683</v>
      </c>
      <c r="L7518" s="11">
        <f t="shared" si="707"/>
        <v>420</v>
      </c>
      <c r="M7518" t="str">
        <f>VLOOKUP(C7518,[1]!Location_Data[#Data],2,0)</f>
        <v>El Cajon</v>
      </c>
      <c r="N7518" t="str">
        <f>VLOOKUP(D7518,[1]!Salespeople_Data[#Data],2,0)</f>
        <v>John Reyes</v>
      </c>
      <c r="O7518" t="str">
        <f>VLOOKUP(E7518,[1]!Customer_Data[#Data],2,0)</f>
        <v>Terry Morris</v>
      </c>
      <c r="P7518" s="15">
        <f t="shared" si="702"/>
        <v>7</v>
      </c>
      <c r="Q7518">
        <f t="shared" si="703"/>
        <v>3</v>
      </c>
      <c r="R7518">
        <f t="shared" si="704"/>
        <v>2019</v>
      </c>
    </row>
    <row r="7519" spans="1:18" x14ac:dyDescent="0.25">
      <c r="A7519" s="6" t="s">
        <v>8545</v>
      </c>
      <c r="B7519" s="6" t="s">
        <v>367</v>
      </c>
      <c r="C7519" s="6" t="s">
        <v>135</v>
      </c>
      <c r="D7519" s="6" t="s">
        <v>80</v>
      </c>
      <c r="E7519" s="6" t="s">
        <v>650</v>
      </c>
      <c r="F7519" s="10">
        <v>43496</v>
      </c>
      <c r="G7519" s="6">
        <v>3</v>
      </c>
      <c r="H7519" s="11">
        <f>VLOOKUP(B7519,[1]!Product_Data[#Data],4,0)</f>
        <v>530</v>
      </c>
      <c r="I7519" s="11">
        <f>VLOOKUP(B7519,[1]!Product_Data[#Data],3,0)</f>
        <v>424</v>
      </c>
      <c r="J7519" s="11">
        <f t="shared" si="705"/>
        <v>1272</v>
      </c>
      <c r="K7519" s="11">
        <f t="shared" si="706"/>
        <v>1590</v>
      </c>
      <c r="L7519" s="11">
        <f t="shared" si="707"/>
        <v>318</v>
      </c>
      <c r="M7519" t="str">
        <f>VLOOKUP(C7519,[1]!Location_Data[#Data],2,0)</f>
        <v>Oxnard</v>
      </c>
      <c r="N7519" t="str">
        <f>VLOOKUP(D7519,[1]!Salespeople_Data[#Data],2,0)</f>
        <v>Henry Nelson</v>
      </c>
      <c r="O7519" t="str">
        <f>VLOOKUP(E7519,[1]!Customer_Data[#Data],2,0)</f>
        <v>Louis Johnston</v>
      </c>
      <c r="P7519" s="15">
        <f t="shared" si="702"/>
        <v>5</v>
      </c>
      <c r="Q7519">
        <f t="shared" si="703"/>
        <v>1</v>
      </c>
      <c r="R7519">
        <f t="shared" si="704"/>
        <v>2019</v>
      </c>
    </row>
    <row r="7520" spans="1:18" x14ac:dyDescent="0.25">
      <c r="A7520" s="6" t="s">
        <v>8546</v>
      </c>
      <c r="B7520" s="6" t="s">
        <v>479</v>
      </c>
      <c r="C7520" s="6" t="s">
        <v>48</v>
      </c>
      <c r="D7520" s="6" t="s">
        <v>35</v>
      </c>
      <c r="E7520" s="6" t="s">
        <v>3158</v>
      </c>
      <c r="F7520" s="10">
        <v>43508</v>
      </c>
      <c r="G7520" s="6">
        <v>1</v>
      </c>
      <c r="H7520" s="11">
        <f>VLOOKUP(B7520,[1]!Product_Data[#Data],4,0)</f>
        <v>123</v>
      </c>
      <c r="I7520" s="11">
        <f>VLOOKUP(B7520,[1]!Product_Data[#Data],3,0)</f>
        <v>84</v>
      </c>
      <c r="J7520" s="11">
        <f t="shared" si="705"/>
        <v>84</v>
      </c>
      <c r="K7520" s="11">
        <f t="shared" si="706"/>
        <v>123</v>
      </c>
      <c r="L7520" s="11">
        <f t="shared" si="707"/>
        <v>39</v>
      </c>
      <c r="M7520" t="str">
        <f>VLOOKUP(C7520,[1]!Location_Data[#Data],2,0)</f>
        <v>Rialto</v>
      </c>
      <c r="N7520" t="str">
        <f>VLOOKUP(D7520,[1]!Salespeople_Data[#Data],2,0)</f>
        <v>Charles Harper</v>
      </c>
      <c r="O7520" t="str">
        <f>VLOOKUP(E7520,[1]!Customer_Data[#Data],2,0)</f>
        <v>Jack Lynch</v>
      </c>
      <c r="P7520" s="15">
        <f t="shared" si="702"/>
        <v>3</v>
      </c>
      <c r="Q7520">
        <f t="shared" si="703"/>
        <v>2</v>
      </c>
      <c r="R7520">
        <f t="shared" si="704"/>
        <v>2019</v>
      </c>
    </row>
    <row r="7521" spans="1:18" x14ac:dyDescent="0.25">
      <c r="A7521" s="6" t="s">
        <v>8547</v>
      </c>
      <c r="B7521" s="6" t="s">
        <v>668</v>
      </c>
      <c r="C7521" s="6" t="s">
        <v>34</v>
      </c>
      <c r="D7521" s="6" t="s">
        <v>20</v>
      </c>
      <c r="E7521" s="6" t="s">
        <v>1577</v>
      </c>
      <c r="F7521" s="10">
        <v>43822</v>
      </c>
      <c r="G7521" s="6">
        <v>1</v>
      </c>
      <c r="H7521" s="11">
        <f>VLOOKUP(B7521,[1]!Product_Data[#Data],4,0)</f>
        <v>181</v>
      </c>
      <c r="I7521" s="11">
        <f>VLOOKUP(B7521,[1]!Product_Data[#Data],3,0)</f>
        <v>130</v>
      </c>
      <c r="J7521" s="11">
        <f t="shared" si="705"/>
        <v>130</v>
      </c>
      <c r="K7521" s="11">
        <f t="shared" si="706"/>
        <v>181</v>
      </c>
      <c r="L7521" s="11">
        <f t="shared" si="707"/>
        <v>51</v>
      </c>
      <c r="M7521" t="str">
        <f>VLOOKUP(C7521,[1]!Location_Data[#Data],2,0)</f>
        <v>Inglewood</v>
      </c>
      <c r="N7521" t="str">
        <f>VLOOKUP(D7521,[1]!Salespeople_Data[#Data],2,0)</f>
        <v>Joshua Cook</v>
      </c>
      <c r="O7521" t="str">
        <f>VLOOKUP(E7521,[1]!Customer_Data[#Data],2,0)</f>
        <v>Kevin Wood</v>
      </c>
      <c r="P7521" s="15">
        <f t="shared" si="702"/>
        <v>2</v>
      </c>
      <c r="Q7521">
        <f t="shared" si="703"/>
        <v>12</v>
      </c>
      <c r="R7521">
        <f t="shared" si="704"/>
        <v>2019</v>
      </c>
    </row>
    <row r="7522" spans="1:18" x14ac:dyDescent="0.25">
      <c r="A7522" s="6" t="s">
        <v>8548</v>
      </c>
      <c r="B7522" s="6" t="s">
        <v>600</v>
      </c>
      <c r="C7522" s="6" t="s">
        <v>229</v>
      </c>
      <c r="D7522" s="6" t="s">
        <v>250</v>
      </c>
      <c r="E7522" s="6" t="s">
        <v>2085</v>
      </c>
      <c r="F7522" s="10">
        <v>43530</v>
      </c>
      <c r="G7522" s="6">
        <v>1</v>
      </c>
      <c r="H7522" s="11">
        <f>VLOOKUP(B7522,[1]!Product_Data[#Data],4,0)</f>
        <v>368</v>
      </c>
      <c r="I7522" s="11">
        <f>VLOOKUP(B7522,[1]!Product_Data[#Data],3,0)</f>
        <v>269</v>
      </c>
      <c r="J7522" s="11">
        <f t="shared" si="705"/>
        <v>269</v>
      </c>
      <c r="K7522" s="11">
        <f t="shared" si="706"/>
        <v>368</v>
      </c>
      <c r="L7522" s="11">
        <f t="shared" si="707"/>
        <v>99</v>
      </c>
      <c r="M7522" t="str">
        <f>VLOOKUP(C7522,[1]!Location_Data[#Data],2,0)</f>
        <v>San Jose</v>
      </c>
      <c r="N7522" t="str">
        <f>VLOOKUP(D7522,[1]!Salespeople_Data[#Data],2,0)</f>
        <v>Martin Carr</v>
      </c>
      <c r="O7522" t="str">
        <f>VLOOKUP(E7522,[1]!Customer_Data[#Data],2,0)</f>
        <v>Jesse Hernandez</v>
      </c>
      <c r="P7522" s="15">
        <f t="shared" si="702"/>
        <v>4</v>
      </c>
      <c r="Q7522">
        <f t="shared" si="703"/>
        <v>3</v>
      </c>
      <c r="R7522">
        <f t="shared" si="704"/>
        <v>2019</v>
      </c>
    </row>
    <row r="7523" spans="1:18" x14ac:dyDescent="0.25">
      <c r="A7523" s="6" t="s">
        <v>8549</v>
      </c>
      <c r="B7523" s="6" t="s">
        <v>421</v>
      </c>
      <c r="C7523" s="6" t="s">
        <v>242</v>
      </c>
      <c r="D7523" s="6" t="s">
        <v>106</v>
      </c>
      <c r="E7523" s="6" t="s">
        <v>1957</v>
      </c>
      <c r="F7523" s="10">
        <v>43513</v>
      </c>
      <c r="G7523" s="6">
        <v>2</v>
      </c>
      <c r="H7523" s="11">
        <f>VLOOKUP(B7523,[1]!Product_Data[#Data],4,0)</f>
        <v>826</v>
      </c>
      <c r="I7523" s="11">
        <f>VLOOKUP(B7523,[1]!Product_Data[#Data],3,0)</f>
        <v>562</v>
      </c>
      <c r="J7523" s="11">
        <f t="shared" si="705"/>
        <v>1124</v>
      </c>
      <c r="K7523" s="11">
        <f t="shared" si="706"/>
        <v>1652</v>
      </c>
      <c r="L7523" s="11">
        <f t="shared" si="707"/>
        <v>528</v>
      </c>
      <c r="M7523" t="str">
        <f>VLOOKUP(C7523,[1]!Location_Data[#Data],2,0)</f>
        <v>Downey</v>
      </c>
      <c r="N7523" t="str">
        <f>VLOOKUP(D7523,[1]!Salespeople_Data[#Data],2,0)</f>
        <v>Patrick Ruiz</v>
      </c>
      <c r="O7523" t="str">
        <f>VLOOKUP(E7523,[1]!Customer_Data[#Data],2,0)</f>
        <v>Terry Richards</v>
      </c>
      <c r="P7523" s="15">
        <f t="shared" si="702"/>
        <v>1</v>
      </c>
      <c r="Q7523">
        <f t="shared" si="703"/>
        <v>2</v>
      </c>
      <c r="R7523">
        <f t="shared" si="704"/>
        <v>2019</v>
      </c>
    </row>
    <row r="7524" spans="1:18" x14ac:dyDescent="0.25">
      <c r="A7524" s="6" t="s">
        <v>8550</v>
      </c>
      <c r="B7524" s="6" t="s">
        <v>185</v>
      </c>
      <c r="C7524" s="6" t="s">
        <v>229</v>
      </c>
      <c r="D7524" s="6" t="s">
        <v>30</v>
      </c>
      <c r="E7524" s="6" t="s">
        <v>934</v>
      </c>
      <c r="F7524" s="10">
        <v>43743</v>
      </c>
      <c r="G7524" s="6">
        <v>1</v>
      </c>
      <c r="H7524" s="11">
        <f>VLOOKUP(B7524,[1]!Product_Data[#Data],4,0)</f>
        <v>667</v>
      </c>
      <c r="I7524" s="11">
        <f>VLOOKUP(B7524,[1]!Product_Data[#Data],3,0)</f>
        <v>387</v>
      </c>
      <c r="J7524" s="11">
        <f t="shared" si="705"/>
        <v>387</v>
      </c>
      <c r="K7524" s="11">
        <f t="shared" si="706"/>
        <v>667</v>
      </c>
      <c r="L7524" s="11">
        <f t="shared" si="707"/>
        <v>280</v>
      </c>
      <c r="M7524" t="str">
        <f>VLOOKUP(C7524,[1]!Location_Data[#Data],2,0)</f>
        <v>San Jose</v>
      </c>
      <c r="N7524" t="str">
        <f>VLOOKUP(D7524,[1]!Salespeople_Data[#Data],2,0)</f>
        <v>Carl Hall</v>
      </c>
      <c r="O7524" t="str">
        <f>VLOOKUP(E7524,[1]!Customer_Data[#Data],2,0)</f>
        <v>Christopher Nguyen</v>
      </c>
      <c r="P7524" s="15">
        <f t="shared" si="702"/>
        <v>7</v>
      </c>
      <c r="Q7524">
        <f t="shared" si="703"/>
        <v>10</v>
      </c>
      <c r="R7524">
        <f t="shared" si="704"/>
        <v>2019</v>
      </c>
    </row>
    <row r="7525" spans="1:18" x14ac:dyDescent="0.25">
      <c r="A7525" s="6" t="s">
        <v>8551</v>
      </c>
      <c r="B7525" s="6" t="s">
        <v>603</v>
      </c>
      <c r="C7525" s="6" t="s">
        <v>276</v>
      </c>
      <c r="D7525" s="6" t="s">
        <v>101</v>
      </c>
      <c r="E7525" s="6" t="s">
        <v>823</v>
      </c>
      <c r="F7525" s="10">
        <v>43514</v>
      </c>
      <c r="G7525" s="6">
        <v>1</v>
      </c>
      <c r="H7525" s="11">
        <f>VLOOKUP(B7525,[1]!Product_Data[#Data],4,0)</f>
        <v>2495</v>
      </c>
      <c r="I7525" s="11">
        <f>VLOOKUP(B7525,[1]!Product_Data[#Data],3,0)</f>
        <v>1896</v>
      </c>
      <c r="J7525" s="11">
        <f t="shared" si="705"/>
        <v>1896</v>
      </c>
      <c r="K7525" s="11">
        <f t="shared" si="706"/>
        <v>2495</v>
      </c>
      <c r="L7525" s="11">
        <f t="shared" si="707"/>
        <v>599</v>
      </c>
      <c r="M7525" t="str">
        <f>VLOOKUP(C7525,[1]!Location_Data[#Data],2,0)</f>
        <v>Orange</v>
      </c>
      <c r="N7525" t="str">
        <f>VLOOKUP(D7525,[1]!Salespeople_Data[#Data],2,0)</f>
        <v>Scott Clark</v>
      </c>
      <c r="O7525" t="str">
        <f>VLOOKUP(E7525,[1]!Customer_Data[#Data],2,0)</f>
        <v>Harold Turner</v>
      </c>
      <c r="P7525" s="15">
        <f t="shared" si="702"/>
        <v>2</v>
      </c>
      <c r="Q7525">
        <f t="shared" si="703"/>
        <v>2</v>
      </c>
      <c r="R7525">
        <f t="shared" si="704"/>
        <v>2019</v>
      </c>
    </row>
    <row r="7526" spans="1:18" x14ac:dyDescent="0.25">
      <c r="A7526" s="6" t="s">
        <v>8552</v>
      </c>
      <c r="B7526" s="6" t="s">
        <v>818</v>
      </c>
      <c r="C7526" s="6" t="s">
        <v>302</v>
      </c>
      <c r="D7526" s="6" t="s">
        <v>25</v>
      </c>
      <c r="E7526" s="6" t="s">
        <v>894</v>
      </c>
      <c r="F7526" s="10">
        <v>43787</v>
      </c>
      <c r="G7526" s="6">
        <v>3</v>
      </c>
      <c r="H7526" s="11">
        <f>VLOOKUP(B7526,[1]!Product_Data[#Data],4,0)</f>
        <v>1638</v>
      </c>
      <c r="I7526" s="11">
        <f>VLOOKUP(B7526,[1]!Product_Data[#Data],3,0)</f>
        <v>1261</v>
      </c>
      <c r="J7526" s="11">
        <f t="shared" si="705"/>
        <v>3783</v>
      </c>
      <c r="K7526" s="11">
        <f t="shared" si="706"/>
        <v>4914</v>
      </c>
      <c r="L7526" s="11">
        <f t="shared" si="707"/>
        <v>1131</v>
      </c>
      <c r="M7526" t="str">
        <f>VLOOKUP(C7526,[1]!Location_Data[#Data],2,0)</f>
        <v>Santa Rosa</v>
      </c>
      <c r="N7526" t="str">
        <f>VLOOKUP(D7526,[1]!Salespeople_Data[#Data],2,0)</f>
        <v>Brian Davis</v>
      </c>
      <c r="O7526" t="str">
        <f>VLOOKUP(E7526,[1]!Customer_Data[#Data],2,0)</f>
        <v>Jeremy Arnold</v>
      </c>
      <c r="P7526" s="15">
        <f t="shared" si="702"/>
        <v>2</v>
      </c>
      <c r="Q7526">
        <f t="shared" si="703"/>
        <v>11</v>
      </c>
      <c r="R7526">
        <f t="shared" si="704"/>
        <v>2019</v>
      </c>
    </row>
    <row r="7527" spans="1:18" x14ac:dyDescent="0.25">
      <c r="A7527" s="6" t="s">
        <v>8553</v>
      </c>
      <c r="B7527" s="6" t="s">
        <v>86</v>
      </c>
      <c r="C7527" s="6" t="s">
        <v>643</v>
      </c>
      <c r="D7527" s="6" t="s">
        <v>308</v>
      </c>
      <c r="E7527" s="6" t="s">
        <v>1198</v>
      </c>
      <c r="F7527" s="10">
        <v>43819</v>
      </c>
      <c r="G7527" s="6">
        <v>3</v>
      </c>
      <c r="H7527" s="11">
        <f>VLOOKUP(B7527,[1]!Product_Data[#Data],4,0)</f>
        <v>1725</v>
      </c>
      <c r="I7527" s="11">
        <f>VLOOKUP(B7527,[1]!Product_Data[#Data],3,0)</f>
        <v>1363</v>
      </c>
      <c r="J7527" s="11">
        <f t="shared" si="705"/>
        <v>4089</v>
      </c>
      <c r="K7527" s="11">
        <f t="shared" si="706"/>
        <v>5175</v>
      </c>
      <c r="L7527" s="11">
        <f t="shared" si="707"/>
        <v>1086</v>
      </c>
      <c r="M7527" t="str">
        <f>VLOOKUP(C7527,[1]!Location_Data[#Data],2,0)</f>
        <v>Hayward</v>
      </c>
      <c r="N7527" t="str">
        <f>VLOOKUP(D7527,[1]!Salespeople_Data[#Data],2,0)</f>
        <v>Fred Robertson</v>
      </c>
      <c r="O7527" t="str">
        <f>VLOOKUP(E7527,[1]!Customer_Data[#Data],2,0)</f>
        <v>Victor Watkins</v>
      </c>
      <c r="P7527" s="15">
        <f t="shared" si="702"/>
        <v>6</v>
      </c>
      <c r="Q7527">
        <f t="shared" si="703"/>
        <v>12</v>
      </c>
      <c r="R7527">
        <f t="shared" si="704"/>
        <v>2019</v>
      </c>
    </row>
    <row r="7528" spans="1:18" x14ac:dyDescent="0.25">
      <c r="A7528" s="6" t="s">
        <v>8554</v>
      </c>
      <c r="B7528" s="6" t="s">
        <v>181</v>
      </c>
      <c r="C7528" s="6" t="s">
        <v>52</v>
      </c>
      <c r="D7528" s="6" t="s">
        <v>30</v>
      </c>
      <c r="E7528" s="6" t="s">
        <v>558</v>
      </c>
      <c r="F7528" s="10">
        <v>43560</v>
      </c>
      <c r="G7528" s="6">
        <v>3</v>
      </c>
      <c r="H7528" s="11">
        <f>VLOOKUP(B7528,[1]!Product_Data[#Data],4,0)</f>
        <v>1500</v>
      </c>
      <c r="I7528" s="11">
        <f>VLOOKUP(B7528,[1]!Product_Data[#Data],3,0)</f>
        <v>900</v>
      </c>
      <c r="J7528" s="11">
        <f t="shared" si="705"/>
        <v>2700</v>
      </c>
      <c r="K7528" s="11">
        <f t="shared" si="706"/>
        <v>4500</v>
      </c>
      <c r="L7528" s="11">
        <f t="shared" si="707"/>
        <v>1800</v>
      </c>
      <c r="M7528" t="str">
        <f>VLOOKUP(C7528,[1]!Location_Data[#Data],2,0)</f>
        <v>Pasadena</v>
      </c>
      <c r="N7528" t="str">
        <f>VLOOKUP(D7528,[1]!Salespeople_Data[#Data],2,0)</f>
        <v>Carl Hall</v>
      </c>
      <c r="O7528" t="str">
        <f>VLOOKUP(E7528,[1]!Customer_Data[#Data],2,0)</f>
        <v>Clarence Greene</v>
      </c>
      <c r="P7528" s="15">
        <f t="shared" si="702"/>
        <v>6</v>
      </c>
      <c r="Q7528">
        <f t="shared" si="703"/>
        <v>4</v>
      </c>
      <c r="R7528">
        <f t="shared" si="704"/>
        <v>2019</v>
      </c>
    </row>
    <row r="7529" spans="1:18" x14ac:dyDescent="0.25">
      <c r="A7529" s="6" t="s">
        <v>8555</v>
      </c>
      <c r="B7529" s="6" t="s">
        <v>210</v>
      </c>
      <c r="C7529" s="6" t="s">
        <v>110</v>
      </c>
      <c r="D7529" s="6" t="s">
        <v>345</v>
      </c>
      <c r="E7529" s="6" t="s">
        <v>5245</v>
      </c>
      <c r="F7529" s="10">
        <v>43788</v>
      </c>
      <c r="G7529" s="6">
        <v>1</v>
      </c>
      <c r="H7529" s="11">
        <f>VLOOKUP(B7529,[1]!Product_Data[#Data],4,0)</f>
        <v>458</v>
      </c>
      <c r="I7529" s="11">
        <f>VLOOKUP(B7529,[1]!Product_Data[#Data],3,0)</f>
        <v>376</v>
      </c>
      <c r="J7529" s="11">
        <f t="shared" si="705"/>
        <v>376</v>
      </c>
      <c r="K7529" s="11">
        <f t="shared" si="706"/>
        <v>458</v>
      </c>
      <c r="L7529" s="11">
        <f t="shared" si="707"/>
        <v>82</v>
      </c>
      <c r="M7529" t="str">
        <f>VLOOKUP(C7529,[1]!Location_Data[#Data],2,0)</f>
        <v>Richmond</v>
      </c>
      <c r="N7529" t="str">
        <f>VLOOKUP(D7529,[1]!Salespeople_Data[#Data],2,0)</f>
        <v>Larry Marshall</v>
      </c>
      <c r="O7529" t="str">
        <f>VLOOKUP(E7529,[1]!Customer_Data[#Data],2,0)</f>
        <v>Victor Lopez</v>
      </c>
      <c r="P7529" s="15">
        <f t="shared" si="702"/>
        <v>3</v>
      </c>
      <c r="Q7529">
        <f t="shared" si="703"/>
        <v>11</v>
      </c>
      <c r="R7529">
        <f t="shared" si="704"/>
        <v>2019</v>
      </c>
    </row>
    <row r="7530" spans="1:18" x14ac:dyDescent="0.25">
      <c r="A7530" s="6" t="s">
        <v>8556</v>
      </c>
      <c r="B7530" s="6" t="s">
        <v>1149</v>
      </c>
      <c r="C7530" s="6" t="s">
        <v>29</v>
      </c>
      <c r="D7530" s="6" t="s">
        <v>298</v>
      </c>
      <c r="E7530" s="6" t="s">
        <v>1461</v>
      </c>
      <c r="F7530" s="10">
        <v>43625</v>
      </c>
      <c r="G7530" s="6">
        <v>1</v>
      </c>
      <c r="H7530" s="11">
        <f>VLOOKUP(B7530,[1]!Product_Data[#Data],4,0)</f>
        <v>847</v>
      </c>
      <c r="I7530" s="11">
        <f>VLOOKUP(B7530,[1]!Product_Data[#Data],3,0)</f>
        <v>534</v>
      </c>
      <c r="J7530" s="11">
        <f t="shared" si="705"/>
        <v>534</v>
      </c>
      <c r="K7530" s="11">
        <f t="shared" si="706"/>
        <v>847</v>
      </c>
      <c r="L7530" s="11">
        <f t="shared" si="707"/>
        <v>313</v>
      </c>
      <c r="M7530" t="str">
        <f>VLOOKUP(C7530,[1]!Location_Data[#Data],2,0)</f>
        <v>Santa Ana</v>
      </c>
      <c r="N7530" t="str">
        <f>VLOOKUP(D7530,[1]!Salespeople_Data[#Data],2,0)</f>
        <v>Kenneth Fields</v>
      </c>
      <c r="O7530" t="str">
        <f>VLOOKUP(E7530,[1]!Customer_Data[#Data],2,0)</f>
        <v>Raymond Young</v>
      </c>
      <c r="P7530" s="15">
        <f t="shared" si="702"/>
        <v>1</v>
      </c>
      <c r="Q7530">
        <f t="shared" si="703"/>
        <v>6</v>
      </c>
      <c r="R7530">
        <f t="shared" si="704"/>
        <v>2019</v>
      </c>
    </row>
    <row r="7531" spans="1:18" x14ac:dyDescent="0.25">
      <c r="A7531" s="6" t="s">
        <v>8557</v>
      </c>
      <c r="B7531" s="6" t="s">
        <v>219</v>
      </c>
      <c r="C7531" s="6" t="s">
        <v>450</v>
      </c>
      <c r="D7531" s="6" t="s">
        <v>63</v>
      </c>
      <c r="E7531" s="6" t="s">
        <v>1585</v>
      </c>
      <c r="F7531" s="10">
        <v>43539</v>
      </c>
      <c r="G7531" s="6">
        <v>2</v>
      </c>
      <c r="H7531" s="11">
        <f>VLOOKUP(B7531,[1]!Product_Data[#Data],4,0)</f>
        <v>561</v>
      </c>
      <c r="I7531" s="11">
        <f>VLOOKUP(B7531,[1]!Product_Data[#Data],3,0)</f>
        <v>421</v>
      </c>
      <c r="J7531" s="11">
        <f t="shared" si="705"/>
        <v>842</v>
      </c>
      <c r="K7531" s="11">
        <f t="shared" si="706"/>
        <v>1122</v>
      </c>
      <c r="L7531" s="11">
        <f t="shared" si="707"/>
        <v>280</v>
      </c>
      <c r="M7531" t="str">
        <f>VLOOKUP(C7531,[1]!Location_Data[#Data],2,0)</f>
        <v>Simi Valley</v>
      </c>
      <c r="N7531" t="str">
        <f>VLOOKUP(D7531,[1]!Salespeople_Data[#Data],2,0)</f>
        <v>Jeremy Mendoza</v>
      </c>
      <c r="O7531" t="str">
        <f>VLOOKUP(E7531,[1]!Customer_Data[#Data],2,0)</f>
        <v>Ronald Arnold</v>
      </c>
      <c r="P7531" s="15">
        <f t="shared" si="702"/>
        <v>6</v>
      </c>
      <c r="Q7531">
        <f t="shared" si="703"/>
        <v>3</v>
      </c>
      <c r="R7531">
        <f t="shared" si="704"/>
        <v>2019</v>
      </c>
    </row>
    <row r="7532" spans="1:18" x14ac:dyDescent="0.25">
      <c r="A7532" s="6" t="s">
        <v>8558</v>
      </c>
      <c r="B7532" s="6" t="s">
        <v>666</v>
      </c>
      <c r="C7532" s="6" t="s">
        <v>355</v>
      </c>
      <c r="D7532" s="6" t="s">
        <v>30</v>
      </c>
      <c r="E7532" s="6" t="s">
        <v>54</v>
      </c>
      <c r="F7532" s="10">
        <v>43798</v>
      </c>
      <c r="G7532" s="6">
        <v>4</v>
      </c>
      <c r="H7532" s="11">
        <f>VLOOKUP(B7532,[1]!Product_Data[#Data],4,0)</f>
        <v>2241</v>
      </c>
      <c r="I7532" s="11">
        <f>VLOOKUP(B7532,[1]!Product_Data[#Data],3,0)</f>
        <v>1367</v>
      </c>
      <c r="J7532" s="11">
        <f t="shared" si="705"/>
        <v>5468</v>
      </c>
      <c r="K7532" s="11">
        <f t="shared" si="706"/>
        <v>8964</v>
      </c>
      <c r="L7532" s="11">
        <f t="shared" si="707"/>
        <v>3496</v>
      </c>
      <c r="M7532" t="str">
        <f>VLOOKUP(C7532,[1]!Location_Data[#Data],2,0)</f>
        <v>Burbank</v>
      </c>
      <c r="N7532" t="str">
        <f>VLOOKUP(D7532,[1]!Salespeople_Data[#Data],2,0)</f>
        <v>Carl Hall</v>
      </c>
      <c r="O7532" t="str">
        <f>VLOOKUP(E7532,[1]!Customer_Data[#Data],2,0)</f>
        <v>Ralph Kelley</v>
      </c>
      <c r="P7532" s="15">
        <f t="shared" si="702"/>
        <v>6</v>
      </c>
      <c r="Q7532">
        <f t="shared" si="703"/>
        <v>11</v>
      </c>
      <c r="R7532">
        <f t="shared" si="704"/>
        <v>2019</v>
      </c>
    </row>
    <row r="7533" spans="1:18" x14ac:dyDescent="0.25">
      <c r="A7533" s="6" t="s">
        <v>8559</v>
      </c>
      <c r="B7533" s="6" t="s">
        <v>114</v>
      </c>
      <c r="C7533" s="6" t="s">
        <v>380</v>
      </c>
      <c r="D7533" s="6" t="s">
        <v>75</v>
      </c>
      <c r="E7533" s="6" t="s">
        <v>1511</v>
      </c>
      <c r="F7533" s="10">
        <v>43577</v>
      </c>
      <c r="G7533" s="6">
        <v>4</v>
      </c>
      <c r="H7533" s="11">
        <f>VLOOKUP(B7533,[1]!Product_Data[#Data],4,0)</f>
        <v>545</v>
      </c>
      <c r="I7533" s="11">
        <f>VLOOKUP(B7533,[1]!Product_Data[#Data],3,0)</f>
        <v>425</v>
      </c>
      <c r="J7533" s="11">
        <f t="shared" si="705"/>
        <v>1700</v>
      </c>
      <c r="K7533" s="11">
        <f t="shared" si="706"/>
        <v>2180</v>
      </c>
      <c r="L7533" s="11">
        <f t="shared" si="707"/>
        <v>480</v>
      </c>
      <c r="M7533" t="str">
        <f>VLOOKUP(C7533,[1]!Location_Data[#Data],2,0)</f>
        <v>Los Angeles</v>
      </c>
      <c r="N7533" t="str">
        <f>VLOOKUP(D7533,[1]!Salespeople_Data[#Data],2,0)</f>
        <v>Roger Robertson</v>
      </c>
      <c r="O7533" t="str">
        <f>VLOOKUP(E7533,[1]!Customer_Data[#Data],2,0)</f>
        <v>Stephen Larson</v>
      </c>
      <c r="P7533" s="15">
        <f t="shared" si="702"/>
        <v>2</v>
      </c>
      <c r="Q7533">
        <f t="shared" si="703"/>
        <v>4</v>
      </c>
      <c r="R7533">
        <f t="shared" si="704"/>
        <v>2019</v>
      </c>
    </row>
    <row r="7534" spans="1:18" x14ac:dyDescent="0.25">
      <c r="A7534" s="6" t="s">
        <v>8560</v>
      </c>
      <c r="B7534" s="6" t="s">
        <v>305</v>
      </c>
      <c r="C7534" s="6" t="s">
        <v>169</v>
      </c>
      <c r="D7534" s="6" t="s">
        <v>136</v>
      </c>
      <c r="E7534" s="6" t="s">
        <v>1534</v>
      </c>
      <c r="F7534" s="10">
        <v>43539</v>
      </c>
      <c r="G7534" s="6">
        <v>1</v>
      </c>
      <c r="H7534" s="11">
        <f>VLOOKUP(B7534,[1]!Product_Data[#Data],4,0)</f>
        <v>504</v>
      </c>
      <c r="I7534" s="11">
        <f>VLOOKUP(B7534,[1]!Product_Data[#Data],3,0)</f>
        <v>408</v>
      </c>
      <c r="J7534" s="11">
        <f t="shared" si="705"/>
        <v>408</v>
      </c>
      <c r="K7534" s="11">
        <f t="shared" si="706"/>
        <v>504</v>
      </c>
      <c r="L7534" s="11">
        <f t="shared" si="707"/>
        <v>96</v>
      </c>
      <c r="M7534" t="str">
        <f>VLOOKUP(C7534,[1]!Location_Data[#Data],2,0)</f>
        <v>Vista</v>
      </c>
      <c r="N7534" t="str">
        <f>VLOOKUP(D7534,[1]!Salespeople_Data[#Data],2,0)</f>
        <v>Clarence Fox</v>
      </c>
      <c r="O7534" t="str">
        <f>VLOOKUP(E7534,[1]!Customer_Data[#Data],2,0)</f>
        <v>Russell Bailey</v>
      </c>
      <c r="P7534" s="15">
        <f t="shared" si="702"/>
        <v>6</v>
      </c>
      <c r="Q7534">
        <f t="shared" si="703"/>
        <v>3</v>
      </c>
      <c r="R7534">
        <f t="shared" si="704"/>
        <v>2019</v>
      </c>
    </row>
    <row r="7535" spans="1:18" x14ac:dyDescent="0.25">
      <c r="A7535" s="6" t="s">
        <v>8561</v>
      </c>
      <c r="B7535" s="6" t="s">
        <v>666</v>
      </c>
      <c r="C7535" s="6" t="s">
        <v>570</v>
      </c>
      <c r="D7535" s="6" t="s">
        <v>35</v>
      </c>
      <c r="E7535" s="6" t="s">
        <v>1544</v>
      </c>
      <c r="F7535" s="10">
        <v>43772</v>
      </c>
      <c r="G7535" s="6">
        <v>1</v>
      </c>
      <c r="H7535" s="11">
        <f>VLOOKUP(B7535,[1]!Product_Data[#Data],4,0)</f>
        <v>2241</v>
      </c>
      <c r="I7535" s="11">
        <f>VLOOKUP(B7535,[1]!Product_Data[#Data],3,0)</f>
        <v>1367</v>
      </c>
      <c r="J7535" s="11">
        <f t="shared" si="705"/>
        <v>1367</v>
      </c>
      <c r="K7535" s="11">
        <f t="shared" si="706"/>
        <v>2241</v>
      </c>
      <c r="L7535" s="11">
        <f t="shared" si="707"/>
        <v>874</v>
      </c>
      <c r="M7535" t="str">
        <f>VLOOKUP(C7535,[1]!Location_Data[#Data],2,0)</f>
        <v>Fresno</v>
      </c>
      <c r="N7535" t="str">
        <f>VLOOKUP(D7535,[1]!Salespeople_Data[#Data],2,0)</f>
        <v>Charles Harper</v>
      </c>
      <c r="O7535" t="str">
        <f>VLOOKUP(E7535,[1]!Customer_Data[#Data],2,0)</f>
        <v>Shawn Wallace</v>
      </c>
      <c r="P7535" s="15">
        <f t="shared" si="702"/>
        <v>1</v>
      </c>
      <c r="Q7535">
        <f t="shared" si="703"/>
        <v>11</v>
      </c>
      <c r="R7535">
        <f t="shared" si="704"/>
        <v>2019</v>
      </c>
    </row>
    <row r="7536" spans="1:18" x14ac:dyDescent="0.25">
      <c r="A7536" s="6" t="s">
        <v>8562</v>
      </c>
      <c r="B7536" s="6" t="s">
        <v>144</v>
      </c>
      <c r="C7536" s="6" t="s">
        <v>156</v>
      </c>
      <c r="D7536" s="6" t="s">
        <v>87</v>
      </c>
      <c r="E7536" s="6" t="s">
        <v>258</v>
      </c>
      <c r="F7536" s="10">
        <v>43672</v>
      </c>
      <c r="G7536" s="6">
        <v>3</v>
      </c>
      <c r="H7536" s="11">
        <f>VLOOKUP(B7536,[1]!Product_Data[#Data],4,0)</f>
        <v>2410</v>
      </c>
      <c r="I7536" s="11">
        <f>VLOOKUP(B7536,[1]!Product_Data[#Data],3,0)</f>
        <v>1518</v>
      </c>
      <c r="J7536" s="11">
        <f t="shared" si="705"/>
        <v>4554</v>
      </c>
      <c r="K7536" s="11">
        <f t="shared" si="706"/>
        <v>7230</v>
      </c>
      <c r="L7536" s="11">
        <f t="shared" si="707"/>
        <v>2676</v>
      </c>
      <c r="M7536" t="str">
        <f>VLOOKUP(C7536,[1]!Location_Data[#Data],2,0)</f>
        <v>Sacramento</v>
      </c>
      <c r="N7536" t="str">
        <f>VLOOKUP(D7536,[1]!Salespeople_Data[#Data],2,0)</f>
        <v>Martin Perry</v>
      </c>
      <c r="O7536" t="str">
        <f>VLOOKUP(E7536,[1]!Customer_Data[#Data],2,0)</f>
        <v>Antonio Morris</v>
      </c>
      <c r="P7536" s="15">
        <f t="shared" si="702"/>
        <v>6</v>
      </c>
      <c r="Q7536">
        <f t="shared" si="703"/>
        <v>7</v>
      </c>
      <c r="R7536">
        <f t="shared" si="704"/>
        <v>2019</v>
      </c>
    </row>
    <row r="7537" spans="1:18" x14ac:dyDescent="0.25">
      <c r="A7537" s="6" t="s">
        <v>8563</v>
      </c>
      <c r="B7537" s="6" t="s">
        <v>86</v>
      </c>
      <c r="C7537" s="6" t="s">
        <v>66</v>
      </c>
      <c r="D7537" s="6" t="s">
        <v>126</v>
      </c>
      <c r="E7537" s="6" t="s">
        <v>1187</v>
      </c>
      <c r="F7537" s="10">
        <v>43712</v>
      </c>
      <c r="G7537" s="6">
        <v>1</v>
      </c>
      <c r="H7537" s="11">
        <f>VLOOKUP(B7537,[1]!Product_Data[#Data],4,0)</f>
        <v>1725</v>
      </c>
      <c r="I7537" s="11">
        <f>VLOOKUP(B7537,[1]!Product_Data[#Data],3,0)</f>
        <v>1363</v>
      </c>
      <c r="J7537" s="11">
        <f t="shared" si="705"/>
        <v>1363</v>
      </c>
      <c r="K7537" s="11">
        <f t="shared" si="706"/>
        <v>1725</v>
      </c>
      <c r="L7537" s="11">
        <f t="shared" si="707"/>
        <v>362</v>
      </c>
      <c r="M7537" t="str">
        <f>VLOOKUP(C7537,[1]!Location_Data[#Data],2,0)</f>
        <v>Ontario</v>
      </c>
      <c r="N7537" t="str">
        <f>VLOOKUP(D7537,[1]!Salespeople_Data[#Data],2,0)</f>
        <v>Larry Castillo</v>
      </c>
      <c r="O7537" t="str">
        <f>VLOOKUP(E7537,[1]!Customer_Data[#Data],2,0)</f>
        <v>Jeremy Wilson</v>
      </c>
      <c r="P7537" s="15">
        <f t="shared" si="702"/>
        <v>4</v>
      </c>
      <c r="Q7537">
        <f t="shared" si="703"/>
        <v>9</v>
      </c>
      <c r="R7537">
        <f t="shared" si="704"/>
        <v>2019</v>
      </c>
    </row>
    <row r="7538" spans="1:18" x14ac:dyDescent="0.25">
      <c r="A7538" s="6" t="s">
        <v>8564</v>
      </c>
      <c r="B7538" s="6" t="s">
        <v>652</v>
      </c>
      <c r="C7538" s="6" t="s">
        <v>253</v>
      </c>
      <c r="D7538" s="6" t="s">
        <v>71</v>
      </c>
      <c r="E7538" s="6" t="s">
        <v>1527</v>
      </c>
      <c r="F7538" s="10">
        <v>43543</v>
      </c>
      <c r="G7538" s="6">
        <v>3</v>
      </c>
      <c r="H7538" s="11">
        <f>VLOOKUP(B7538,[1]!Product_Data[#Data],4,0)</f>
        <v>217</v>
      </c>
      <c r="I7538" s="11">
        <f>VLOOKUP(B7538,[1]!Product_Data[#Data],3,0)</f>
        <v>171</v>
      </c>
      <c r="J7538" s="11">
        <f t="shared" si="705"/>
        <v>513</v>
      </c>
      <c r="K7538" s="11">
        <f t="shared" si="706"/>
        <v>651</v>
      </c>
      <c r="L7538" s="11">
        <f t="shared" si="707"/>
        <v>138</v>
      </c>
      <c r="M7538" t="str">
        <f>VLOOKUP(C7538,[1]!Location_Data[#Data],2,0)</f>
        <v>Bakersfield</v>
      </c>
      <c r="N7538" t="str">
        <f>VLOOKUP(D7538,[1]!Salespeople_Data[#Data],2,0)</f>
        <v>Gary Rodriguez</v>
      </c>
      <c r="O7538" t="str">
        <f>VLOOKUP(E7538,[1]!Customer_Data[#Data],2,0)</f>
        <v>Joshua Garza</v>
      </c>
      <c r="P7538" s="15">
        <f t="shared" si="702"/>
        <v>3</v>
      </c>
      <c r="Q7538">
        <f t="shared" si="703"/>
        <v>3</v>
      </c>
      <c r="R7538">
        <f t="shared" si="704"/>
        <v>2019</v>
      </c>
    </row>
    <row r="7539" spans="1:18" x14ac:dyDescent="0.25">
      <c r="A7539" s="6" t="s">
        <v>8565</v>
      </c>
      <c r="B7539" s="6" t="s">
        <v>361</v>
      </c>
      <c r="C7539" s="6" t="s">
        <v>174</v>
      </c>
      <c r="D7539" s="6" t="s">
        <v>87</v>
      </c>
      <c r="E7539" s="6" t="s">
        <v>1056</v>
      </c>
      <c r="F7539" s="10">
        <v>43788</v>
      </c>
      <c r="G7539" s="6">
        <v>1</v>
      </c>
      <c r="H7539" s="11">
        <f>VLOOKUP(B7539,[1]!Product_Data[#Data],4,0)</f>
        <v>1338</v>
      </c>
      <c r="I7539" s="11">
        <f>VLOOKUP(B7539,[1]!Product_Data[#Data],3,0)</f>
        <v>682</v>
      </c>
      <c r="J7539" s="11">
        <f t="shared" si="705"/>
        <v>682</v>
      </c>
      <c r="K7539" s="11">
        <f t="shared" si="706"/>
        <v>1338</v>
      </c>
      <c r="L7539" s="11">
        <f t="shared" si="707"/>
        <v>656</v>
      </c>
      <c r="M7539" t="str">
        <f>VLOOKUP(C7539,[1]!Location_Data[#Data],2,0)</f>
        <v>Norwalk</v>
      </c>
      <c r="N7539" t="str">
        <f>VLOOKUP(D7539,[1]!Salespeople_Data[#Data],2,0)</f>
        <v>Martin Perry</v>
      </c>
      <c r="O7539" t="str">
        <f>VLOOKUP(E7539,[1]!Customer_Data[#Data],2,0)</f>
        <v>Ryan Ford</v>
      </c>
      <c r="P7539" s="15">
        <f t="shared" si="702"/>
        <v>3</v>
      </c>
      <c r="Q7539">
        <f t="shared" si="703"/>
        <v>11</v>
      </c>
      <c r="R7539">
        <f t="shared" si="704"/>
        <v>2019</v>
      </c>
    </row>
    <row r="7540" spans="1:18" x14ac:dyDescent="0.25">
      <c r="A7540" s="6" t="s">
        <v>8566</v>
      </c>
      <c r="B7540" s="6" t="s">
        <v>495</v>
      </c>
      <c r="C7540" s="6" t="s">
        <v>19</v>
      </c>
      <c r="D7540" s="6" t="s">
        <v>264</v>
      </c>
      <c r="E7540" s="6" t="s">
        <v>2635</v>
      </c>
      <c r="F7540" s="10">
        <v>43653</v>
      </c>
      <c r="G7540" s="6">
        <v>2</v>
      </c>
      <c r="H7540" s="11">
        <f>VLOOKUP(B7540,[1]!Product_Data[#Data],4,0)</f>
        <v>1467</v>
      </c>
      <c r="I7540" s="11">
        <f>VLOOKUP(B7540,[1]!Product_Data[#Data],3,0)</f>
        <v>807</v>
      </c>
      <c r="J7540" s="11">
        <f t="shared" si="705"/>
        <v>1614</v>
      </c>
      <c r="K7540" s="11">
        <f t="shared" si="706"/>
        <v>2934</v>
      </c>
      <c r="L7540" s="11">
        <f t="shared" si="707"/>
        <v>1320</v>
      </c>
      <c r="M7540" t="str">
        <f>VLOOKUP(C7540,[1]!Location_Data[#Data],2,0)</f>
        <v>Berkeley</v>
      </c>
      <c r="N7540" t="str">
        <f>VLOOKUP(D7540,[1]!Salespeople_Data[#Data],2,0)</f>
        <v>Ernest Wheeler</v>
      </c>
      <c r="O7540" t="str">
        <f>VLOOKUP(E7540,[1]!Customer_Data[#Data],2,0)</f>
        <v>Christopher Weaver</v>
      </c>
      <c r="P7540" s="15">
        <f t="shared" si="702"/>
        <v>1</v>
      </c>
      <c r="Q7540">
        <f t="shared" si="703"/>
        <v>7</v>
      </c>
      <c r="R7540">
        <f t="shared" si="704"/>
        <v>2019</v>
      </c>
    </row>
    <row r="7541" spans="1:18" x14ac:dyDescent="0.25">
      <c r="A7541" s="6" t="s">
        <v>8567</v>
      </c>
      <c r="B7541" s="6" t="s">
        <v>164</v>
      </c>
      <c r="C7541" s="6" t="s">
        <v>62</v>
      </c>
      <c r="D7541" s="6" t="s">
        <v>136</v>
      </c>
      <c r="E7541" s="6" t="s">
        <v>384</v>
      </c>
      <c r="F7541" s="10">
        <v>43533</v>
      </c>
      <c r="G7541" s="6">
        <v>1</v>
      </c>
      <c r="H7541" s="11">
        <f>VLOOKUP(B7541,[1]!Product_Data[#Data],4,0)</f>
        <v>637</v>
      </c>
      <c r="I7541" s="11">
        <f>VLOOKUP(B7541,[1]!Product_Data[#Data],3,0)</f>
        <v>389</v>
      </c>
      <c r="J7541" s="11">
        <f t="shared" si="705"/>
        <v>389</v>
      </c>
      <c r="K7541" s="11">
        <f t="shared" si="706"/>
        <v>637</v>
      </c>
      <c r="L7541" s="11">
        <f t="shared" si="707"/>
        <v>248</v>
      </c>
      <c r="M7541" t="str">
        <f>VLOOKUP(C7541,[1]!Location_Data[#Data],2,0)</f>
        <v>Fairfield</v>
      </c>
      <c r="N7541" t="str">
        <f>VLOOKUP(D7541,[1]!Salespeople_Data[#Data],2,0)</f>
        <v>Clarence Fox</v>
      </c>
      <c r="O7541" t="str">
        <f>VLOOKUP(E7541,[1]!Customer_Data[#Data],2,0)</f>
        <v>Gerald Henry</v>
      </c>
      <c r="P7541" s="15">
        <f t="shared" si="702"/>
        <v>7</v>
      </c>
      <c r="Q7541">
        <f t="shared" si="703"/>
        <v>3</v>
      </c>
      <c r="R7541">
        <f t="shared" si="704"/>
        <v>2019</v>
      </c>
    </row>
    <row r="7542" spans="1:18" x14ac:dyDescent="0.25">
      <c r="A7542" s="6" t="s">
        <v>8568</v>
      </c>
      <c r="B7542" s="6" t="s">
        <v>235</v>
      </c>
      <c r="C7542" s="6" t="s">
        <v>436</v>
      </c>
      <c r="D7542" s="6" t="s">
        <v>239</v>
      </c>
      <c r="E7542" s="6" t="s">
        <v>1637</v>
      </c>
      <c r="F7542" s="10">
        <v>43583</v>
      </c>
      <c r="G7542" s="6">
        <v>2</v>
      </c>
      <c r="H7542" s="11">
        <f>VLOOKUP(B7542,[1]!Product_Data[#Data],4,0)</f>
        <v>1887</v>
      </c>
      <c r="I7542" s="11">
        <f>VLOOKUP(B7542,[1]!Product_Data[#Data],3,0)</f>
        <v>1378</v>
      </c>
      <c r="J7542" s="11">
        <f t="shared" si="705"/>
        <v>2756</v>
      </c>
      <c r="K7542" s="11">
        <f t="shared" si="706"/>
        <v>3774</v>
      </c>
      <c r="L7542" s="11">
        <f t="shared" si="707"/>
        <v>1018</v>
      </c>
      <c r="M7542" t="str">
        <f>VLOOKUP(C7542,[1]!Location_Data[#Data],2,0)</f>
        <v>Jurupa Valley</v>
      </c>
      <c r="N7542" t="str">
        <f>VLOOKUP(D7542,[1]!Salespeople_Data[#Data],2,0)</f>
        <v>John Reyes</v>
      </c>
      <c r="O7542" t="str">
        <f>VLOOKUP(E7542,[1]!Customer_Data[#Data],2,0)</f>
        <v>Peter Freeman</v>
      </c>
      <c r="P7542" s="15">
        <f t="shared" si="702"/>
        <v>1</v>
      </c>
      <c r="Q7542">
        <f t="shared" si="703"/>
        <v>4</v>
      </c>
      <c r="R7542">
        <f t="shared" si="704"/>
        <v>2019</v>
      </c>
    </row>
    <row r="7543" spans="1:18" x14ac:dyDescent="0.25">
      <c r="A7543" s="6" t="s">
        <v>8569</v>
      </c>
      <c r="B7543" s="6" t="s">
        <v>311</v>
      </c>
      <c r="C7543" s="6" t="s">
        <v>436</v>
      </c>
      <c r="D7543" s="6" t="s">
        <v>250</v>
      </c>
      <c r="E7543" s="6" t="s">
        <v>1040</v>
      </c>
      <c r="F7543" s="10">
        <v>43467</v>
      </c>
      <c r="G7543" s="6">
        <v>1</v>
      </c>
      <c r="H7543" s="11">
        <f>VLOOKUP(B7543,[1]!Product_Data[#Data],4,0)</f>
        <v>1743</v>
      </c>
      <c r="I7543" s="11">
        <f>VLOOKUP(B7543,[1]!Product_Data[#Data],3,0)</f>
        <v>872</v>
      </c>
      <c r="J7543" s="11">
        <f t="shared" si="705"/>
        <v>872</v>
      </c>
      <c r="K7543" s="11">
        <f t="shared" si="706"/>
        <v>1743</v>
      </c>
      <c r="L7543" s="11">
        <f t="shared" si="707"/>
        <v>871</v>
      </c>
      <c r="M7543" t="str">
        <f>VLOOKUP(C7543,[1]!Location_Data[#Data],2,0)</f>
        <v>Jurupa Valley</v>
      </c>
      <c r="N7543" t="str">
        <f>VLOOKUP(D7543,[1]!Salespeople_Data[#Data],2,0)</f>
        <v>Martin Carr</v>
      </c>
      <c r="O7543" t="str">
        <f>VLOOKUP(E7543,[1]!Customer_Data[#Data],2,0)</f>
        <v>Carlos Stewart</v>
      </c>
      <c r="P7543" s="15">
        <f t="shared" si="702"/>
        <v>4</v>
      </c>
      <c r="Q7543">
        <f t="shared" si="703"/>
        <v>1</v>
      </c>
      <c r="R7543">
        <f t="shared" si="704"/>
        <v>2019</v>
      </c>
    </row>
    <row r="7544" spans="1:18" x14ac:dyDescent="0.25">
      <c r="A7544" s="6" t="s">
        <v>8570</v>
      </c>
      <c r="B7544" s="6" t="s">
        <v>569</v>
      </c>
      <c r="C7544" s="6" t="s">
        <v>57</v>
      </c>
      <c r="D7544" s="6" t="s">
        <v>10</v>
      </c>
      <c r="E7544" s="6" t="s">
        <v>2717</v>
      </c>
      <c r="F7544" s="10">
        <v>43474</v>
      </c>
      <c r="G7544" s="6">
        <v>4</v>
      </c>
      <c r="H7544" s="11">
        <f>VLOOKUP(B7544,[1]!Product_Data[#Data],4,0)</f>
        <v>1178</v>
      </c>
      <c r="I7544" s="11">
        <f>VLOOKUP(B7544,[1]!Product_Data[#Data],3,0)</f>
        <v>683</v>
      </c>
      <c r="J7544" s="11">
        <f t="shared" si="705"/>
        <v>2732</v>
      </c>
      <c r="K7544" s="11">
        <f t="shared" si="706"/>
        <v>4712</v>
      </c>
      <c r="L7544" s="11">
        <f t="shared" si="707"/>
        <v>1980</v>
      </c>
      <c r="M7544" t="str">
        <f>VLOOKUP(C7544,[1]!Location_Data[#Data],2,0)</f>
        <v>Thousand Oaks</v>
      </c>
      <c r="N7544" t="str">
        <f>VLOOKUP(D7544,[1]!Salespeople_Data[#Data],2,0)</f>
        <v>Justin Lynch</v>
      </c>
      <c r="O7544" t="str">
        <f>VLOOKUP(E7544,[1]!Customer_Data[#Data],2,0)</f>
        <v>Nicholas Sanders</v>
      </c>
      <c r="P7544" s="15">
        <f t="shared" si="702"/>
        <v>4</v>
      </c>
      <c r="Q7544">
        <f t="shared" si="703"/>
        <v>1</v>
      </c>
      <c r="R7544">
        <f t="shared" si="704"/>
        <v>2019</v>
      </c>
    </row>
    <row r="7545" spans="1:18" x14ac:dyDescent="0.25">
      <c r="A7545" s="6" t="s">
        <v>8571</v>
      </c>
      <c r="B7545" s="6" t="s">
        <v>569</v>
      </c>
      <c r="C7545" s="6" t="s">
        <v>52</v>
      </c>
      <c r="D7545" s="6" t="s">
        <v>40</v>
      </c>
      <c r="E7545" s="6" t="s">
        <v>1299</v>
      </c>
      <c r="F7545" s="10">
        <v>43825</v>
      </c>
      <c r="G7545" s="6">
        <v>1</v>
      </c>
      <c r="H7545" s="11">
        <f>VLOOKUP(B7545,[1]!Product_Data[#Data],4,0)</f>
        <v>1178</v>
      </c>
      <c r="I7545" s="11">
        <f>VLOOKUP(B7545,[1]!Product_Data[#Data],3,0)</f>
        <v>683</v>
      </c>
      <c r="J7545" s="11">
        <f t="shared" si="705"/>
        <v>683</v>
      </c>
      <c r="K7545" s="11">
        <f t="shared" si="706"/>
        <v>1178</v>
      </c>
      <c r="L7545" s="11">
        <f t="shared" si="707"/>
        <v>495</v>
      </c>
      <c r="M7545" t="str">
        <f>VLOOKUP(C7545,[1]!Location_Data[#Data],2,0)</f>
        <v>Pasadena</v>
      </c>
      <c r="N7545" t="str">
        <f>VLOOKUP(D7545,[1]!Salespeople_Data[#Data],2,0)</f>
        <v>Brian Hansen</v>
      </c>
      <c r="O7545" t="str">
        <f>VLOOKUP(E7545,[1]!Customer_Data[#Data],2,0)</f>
        <v>Christopher Matthews</v>
      </c>
      <c r="P7545" s="15">
        <f t="shared" si="702"/>
        <v>5</v>
      </c>
      <c r="Q7545">
        <f t="shared" si="703"/>
        <v>12</v>
      </c>
      <c r="R7545">
        <f t="shared" si="704"/>
        <v>2019</v>
      </c>
    </row>
    <row r="7546" spans="1:18" x14ac:dyDescent="0.25">
      <c r="A7546" s="6" t="s">
        <v>8572</v>
      </c>
      <c r="B7546" s="6" t="s">
        <v>383</v>
      </c>
      <c r="C7546" s="6" t="s">
        <v>362</v>
      </c>
      <c r="D7546" s="6" t="s">
        <v>257</v>
      </c>
      <c r="E7546" s="6" t="s">
        <v>2641</v>
      </c>
      <c r="F7546" s="10">
        <v>43813</v>
      </c>
      <c r="G7546" s="6">
        <v>3</v>
      </c>
      <c r="H7546" s="11">
        <f>VLOOKUP(B7546,[1]!Product_Data[#Data],4,0)</f>
        <v>1494</v>
      </c>
      <c r="I7546" s="11">
        <f>VLOOKUP(B7546,[1]!Product_Data[#Data],3,0)</f>
        <v>971</v>
      </c>
      <c r="J7546" s="11">
        <f t="shared" si="705"/>
        <v>2913</v>
      </c>
      <c r="K7546" s="11">
        <f t="shared" si="706"/>
        <v>4482</v>
      </c>
      <c r="L7546" s="11">
        <f t="shared" si="707"/>
        <v>1569</v>
      </c>
      <c r="M7546" t="str">
        <f>VLOOKUP(C7546,[1]!Location_Data[#Data],2,0)</f>
        <v>San Bernardino</v>
      </c>
      <c r="N7546" t="str">
        <f>VLOOKUP(D7546,[1]!Salespeople_Data[#Data],2,0)</f>
        <v>Jerry Perry</v>
      </c>
      <c r="O7546" t="str">
        <f>VLOOKUP(E7546,[1]!Customer_Data[#Data],2,0)</f>
        <v>Nicholas Hernandez</v>
      </c>
      <c r="P7546" s="15">
        <f t="shared" si="702"/>
        <v>7</v>
      </c>
      <c r="Q7546">
        <f t="shared" si="703"/>
        <v>12</v>
      </c>
      <c r="R7546">
        <f t="shared" si="704"/>
        <v>2019</v>
      </c>
    </row>
    <row r="7547" spans="1:18" x14ac:dyDescent="0.25">
      <c r="A7547" s="6" t="s">
        <v>8573</v>
      </c>
      <c r="B7547" s="6" t="s">
        <v>33</v>
      </c>
      <c r="C7547" s="6" t="s">
        <v>169</v>
      </c>
      <c r="D7547" s="6" t="s">
        <v>356</v>
      </c>
      <c r="E7547" s="6" t="s">
        <v>1244</v>
      </c>
      <c r="F7547" s="10">
        <v>43742</v>
      </c>
      <c r="G7547" s="6">
        <v>1</v>
      </c>
      <c r="H7547" s="11">
        <f>VLOOKUP(B7547,[1]!Product_Data[#Data],4,0)</f>
        <v>1582</v>
      </c>
      <c r="I7547" s="11">
        <f>VLOOKUP(B7547,[1]!Product_Data[#Data],3,0)</f>
        <v>1234</v>
      </c>
      <c r="J7547" s="11">
        <f t="shared" si="705"/>
        <v>1234</v>
      </c>
      <c r="K7547" s="11">
        <f t="shared" si="706"/>
        <v>1582</v>
      </c>
      <c r="L7547" s="11">
        <f t="shared" si="707"/>
        <v>348</v>
      </c>
      <c r="M7547" t="str">
        <f>VLOOKUP(C7547,[1]!Location_Data[#Data],2,0)</f>
        <v>Vista</v>
      </c>
      <c r="N7547" t="str">
        <f>VLOOKUP(D7547,[1]!Salespeople_Data[#Data],2,0)</f>
        <v>Jimmy Young</v>
      </c>
      <c r="O7547" t="str">
        <f>VLOOKUP(E7547,[1]!Customer_Data[#Data],2,0)</f>
        <v>Jesse Garrett</v>
      </c>
      <c r="P7547" s="15">
        <f t="shared" si="702"/>
        <v>6</v>
      </c>
      <c r="Q7547">
        <f t="shared" si="703"/>
        <v>10</v>
      </c>
      <c r="R7547">
        <f t="shared" si="704"/>
        <v>2019</v>
      </c>
    </row>
    <row r="7548" spans="1:18" x14ac:dyDescent="0.25">
      <c r="A7548" s="6" t="s">
        <v>8574</v>
      </c>
      <c r="B7548" s="6" t="s">
        <v>537</v>
      </c>
      <c r="C7548" s="6" t="s">
        <v>731</v>
      </c>
      <c r="D7548" s="6" t="s">
        <v>269</v>
      </c>
      <c r="E7548" s="6" t="s">
        <v>2245</v>
      </c>
      <c r="F7548" s="10">
        <v>43563</v>
      </c>
      <c r="G7548" s="6">
        <v>3</v>
      </c>
      <c r="H7548" s="11">
        <f>VLOOKUP(B7548,[1]!Product_Data[#Data],4,0)</f>
        <v>556</v>
      </c>
      <c r="I7548" s="11">
        <f>VLOOKUP(B7548,[1]!Product_Data[#Data],3,0)</f>
        <v>395</v>
      </c>
      <c r="J7548" s="11">
        <f t="shared" si="705"/>
        <v>1185</v>
      </c>
      <c r="K7548" s="11">
        <f t="shared" si="706"/>
        <v>1668</v>
      </c>
      <c r="L7548" s="11">
        <f t="shared" si="707"/>
        <v>483</v>
      </c>
      <c r="M7548" t="str">
        <f>VLOOKUP(C7548,[1]!Location_Data[#Data],2,0)</f>
        <v>Costa Mesa</v>
      </c>
      <c r="N7548" t="str">
        <f>VLOOKUP(D7548,[1]!Salespeople_Data[#Data],2,0)</f>
        <v>Kevin Butler</v>
      </c>
      <c r="O7548" t="str">
        <f>VLOOKUP(E7548,[1]!Customer_Data[#Data],2,0)</f>
        <v>Charles Bell</v>
      </c>
      <c r="P7548" s="15">
        <f t="shared" si="702"/>
        <v>2</v>
      </c>
      <c r="Q7548">
        <f t="shared" si="703"/>
        <v>4</v>
      </c>
      <c r="R7548">
        <f t="shared" si="704"/>
        <v>2019</v>
      </c>
    </row>
    <row r="7549" spans="1:18" x14ac:dyDescent="0.25">
      <c r="A7549" s="6" t="s">
        <v>8575</v>
      </c>
      <c r="B7549" s="6" t="s">
        <v>403</v>
      </c>
      <c r="C7549" s="6" t="s">
        <v>362</v>
      </c>
      <c r="D7549" s="6" t="s">
        <v>359</v>
      </c>
      <c r="E7549" s="6" t="s">
        <v>2413</v>
      </c>
      <c r="F7549" s="10">
        <v>43500</v>
      </c>
      <c r="G7549" s="6">
        <v>3</v>
      </c>
      <c r="H7549" s="11">
        <f>VLOOKUP(B7549,[1]!Product_Data[#Data],4,0)</f>
        <v>392</v>
      </c>
      <c r="I7549" s="11">
        <f>VLOOKUP(B7549,[1]!Product_Data[#Data],3,0)</f>
        <v>255</v>
      </c>
      <c r="J7549" s="11">
        <f t="shared" si="705"/>
        <v>765</v>
      </c>
      <c r="K7549" s="11">
        <f t="shared" si="706"/>
        <v>1176</v>
      </c>
      <c r="L7549" s="11">
        <f t="shared" si="707"/>
        <v>411</v>
      </c>
      <c r="M7549" t="str">
        <f>VLOOKUP(C7549,[1]!Location_Data[#Data],2,0)</f>
        <v>San Bernardino</v>
      </c>
      <c r="N7549" t="str">
        <f>VLOOKUP(D7549,[1]!Salespeople_Data[#Data],2,0)</f>
        <v>Eugene Holmes</v>
      </c>
      <c r="O7549" t="str">
        <f>VLOOKUP(E7549,[1]!Customer_Data[#Data],2,0)</f>
        <v>Willie Hicks</v>
      </c>
      <c r="P7549" s="15">
        <f t="shared" si="702"/>
        <v>2</v>
      </c>
      <c r="Q7549">
        <f t="shared" si="703"/>
        <v>2</v>
      </c>
      <c r="R7549">
        <f t="shared" si="704"/>
        <v>2019</v>
      </c>
    </row>
    <row r="7550" spans="1:18" x14ac:dyDescent="0.25">
      <c r="A7550" s="6" t="s">
        <v>8576</v>
      </c>
      <c r="B7550" s="6" t="s">
        <v>600</v>
      </c>
      <c r="C7550" s="6" t="s">
        <v>380</v>
      </c>
      <c r="D7550" s="6" t="s">
        <v>80</v>
      </c>
      <c r="E7550" s="6" t="s">
        <v>1668</v>
      </c>
      <c r="F7550" s="10">
        <v>43529</v>
      </c>
      <c r="G7550" s="6">
        <v>2</v>
      </c>
      <c r="H7550" s="11">
        <f>VLOOKUP(B7550,[1]!Product_Data[#Data],4,0)</f>
        <v>368</v>
      </c>
      <c r="I7550" s="11">
        <f>VLOOKUP(B7550,[1]!Product_Data[#Data],3,0)</f>
        <v>269</v>
      </c>
      <c r="J7550" s="11">
        <f t="shared" si="705"/>
        <v>538</v>
      </c>
      <c r="K7550" s="11">
        <f t="shared" si="706"/>
        <v>736</v>
      </c>
      <c r="L7550" s="11">
        <f t="shared" si="707"/>
        <v>198</v>
      </c>
      <c r="M7550" t="str">
        <f>VLOOKUP(C7550,[1]!Location_Data[#Data],2,0)</f>
        <v>Los Angeles</v>
      </c>
      <c r="N7550" t="str">
        <f>VLOOKUP(D7550,[1]!Salespeople_Data[#Data],2,0)</f>
        <v>Henry Nelson</v>
      </c>
      <c r="O7550" t="str">
        <f>VLOOKUP(E7550,[1]!Customer_Data[#Data],2,0)</f>
        <v>Bruce Butler</v>
      </c>
      <c r="P7550" s="15">
        <f t="shared" si="702"/>
        <v>3</v>
      </c>
      <c r="Q7550">
        <f t="shared" si="703"/>
        <v>3</v>
      </c>
      <c r="R7550">
        <f t="shared" si="704"/>
        <v>2019</v>
      </c>
    </row>
    <row r="7551" spans="1:18" x14ac:dyDescent="0.25">
      <c r="A7551" s="6" t="s">
        <v>8577</v>
      </c>
      <c r="B7551" s="6" t="s">
        <v>152</v>
      </c>
      <c r="C7551" s="6" t="s">
        <v>79</v>
      </c>
      <c r="D7551" s="6" t="s">
        <v>359</v>
      </c>
      <c r="E7551" s="6" t="s">
        <v>4001</v>
      </c>
      <c r="F7551" s="10">
        <v>43802</v>
      </c>
      <c r="G7551" s="6">
        <v>1</v>
      </c>
      <c r="H7551" s="11">
        <f>VLOOKUP(B7551,[1]!Product_Data[#Data],4,0)</f>
        <v>951</v>
      </c>
      <c r="I7551" s="11">
        <f>VLOOKUP(B7551,[1]!Product_Data[#Data],3,0)</f>
        <v>504</v>
      </c>
      <c r="J7551" s="11">
        <f t="shared" si="705"/>
        <v>504</v>
      </c>
      <c r="K7551" s="11">
        <f t="shared" si="706"/>
        <v>951</v>
      </c>
      <c r="L7551" s="11">
        <f t="shared" si="707"/>
        <v>447</v>
      </c>
      <c r="M7551" t="str">
        <f>VLOOKUP(C7551,[1]!Location_Data[#Data],2,0)</f>
        <v>Palmdale</v>
      </c>
      <c r="N7551" t="str">
        <f>VLOOKUP(D7551,[1]!Salespeople_Data[#Data],2,0)</f>
        <v>Eugene Holmes</v>
      </c>
      <c r="O7551" t="str">
        <f>VLOOKUP(E7551,[1]!Customer_Data[#Data],2,0)</f>
        <v>Wayne Ortiz</v>
      </c>
      <c r="P7551" s="15">
        <f t="shared" si="702"/>
        <v>3</v>
      </c>
      <c r="Q7551">
        <f t="shared" si="703"/>
        <v>12</v>
      </c>
      <c r="R7551">
        <f t="shared" si="704"/>
        <v>2019</v>
      </c>
    </row>
    <row r="7552" spans="1:18" x14ac:dyDescent="0.25">
      <c r="A7552" s="6" t="s">
        <v>8578</v>
      </c>
      <c r="B7552" s="6" t="s">
        <v>395</v>
      </c>
      <c r="C7552" s="6" t="s">
        <v>14</v>
      </c>
      <c r="D7552" s="6" t="s">
        <v>225</v>
      </c>
      <c r="E7552" s="6" t="s">
        <v>179</v>
      </c>
      <c r="F7552" s="10">
        <v>43759</v>
      </c>
      <c r="G7552" s="6">
        <v>1</v>
      </c>
      <c r="H7552" s="11">
        <f>VLOOKUP(B7552,[1]!Product_Data[#Data],4,0)</f>
        <v>2257</v>
      </c>
      <c r="I7552" s="11">
        <f>VLOOKUP(B7552,[1]!Product_Data[#Data],3,0)</f>
        <v>1535</v>
      </c>
      <c r="J7552" s="11">
        <f t="shared" si="705"/>
        <v>1535</v>
      </c>
      <c r="K7552" s="11">
        <f t="shared" si="706"/>
        <v>2257</v>
      </c>
      <c r="L7552" s="11">
        <f t="shared" si="707"/>
        <v>722</v>
      </c>
      <c r="M7552" t="str">
        <f>VLOOKUP(C7552,[1]!Location_Data[#Data],2,0)</f>
        <v>Santa Clarita</v>
      </c>
      <c r="N7552" t="str">
        <f>VLOOKUP(D7552,[1]!Salespeople_Data[#Data],2,0)</f>
        <v>Andrew Bowman</v>
      </c>
      <c r="O7552" t="str">
        <f>VLOOKUP(E7552,[1]!Customer_Data[#Data],2,0)</f>
        <v>Alan Miller</v>
      </c>
      <c r="P7552" s="15">
        <f t="shared" si="702"/>
        <v>2</v>
      </c>
      <c r="Q7552">
        <f t="shared" si="703"/>
        <v>10</v>
      </c>
      <c r="R7552">
        <f t="shared" si="704"/>
        <v>2019</v>
      </c>
    </row>
    <row r="7553" spans="1:18" x14ac:dyDescent="0.25">
      <c r="A7553" s="6" t="s">
        <v>8579</v>
      </c>
      <c r="B7553" s="6" t="s">
        <v>260</v>
      </c>
      <c r="C7553" s="6" t="s">
        <v>530</v>
      </c>
      <c r="D7553" s="6" t="s">
        <v>75</v>
      </c>
      <c r="E7553" s="6" t="s">
        <v>550</v>
      </c>
      <c r="F7553" s="10">
        <v>43539</v>
      </c>
      <c r="G7553" s="6">
        <v>2</v>
      </c>
      <c r="H7553" s="11">
        <f>VLOOKUP(B7553,[1]!Product_Data[#Data],4,0)</f>
        <v>502</v>
      </c>
      <c r="I7553" s="11">
        <f>VLOOKUP(B7553,[1]!Product_Data[#Data],3,0)</f>
        <v>296</v>
      </c>
      <c r="J7553" s="11">
        <f t="shared" si="705"/>
        <v>592</v>
      </c>
      <c r="K7553" s="11">
        <f t="shared" si="706"/>
        <v>1004</v>
      </c>
      <c r="L7553" s="11">
        <f t="shared" si="707"/>
        <v>412</v>
      </c>
      <c r="M7553" t="str">
        <f>VLOOKUP(C7553,[1]!Location_Data[#Data],2,0)</f>
        <v>San Buenaventura (Ventura)</v>
      </c>
      <c r="N7553" t="str">
        <f>VLOOKUP(D7553,[1]!Salespeople_Data[#Data],2,0)</f>
        <v>Roger Robertson</v>
      </c>
      <c r="O7553" t="str">
        <f>VLOOKUP(E7553,[1]!Customer_Data[#Data],2,0)</f>
        <v>Clarence Freeman</v>
      </c>
      <c r="P7553" s="15">
        <f t="shared" si="702"/>
        <v>6</v>
      </c>
      <c r="Q7553">
        <f t="shared" si="703"/>
        <v>3</v>
      </c>
      <c r="R7553">
        <f t="shared" si="704"/>
        <v>2019</v>
      </c>
    </row>
    <row r="7554" spans="1:18" x14ac:dyDescent="0.25">
      <c r="A7554" s="6" t="s">
        <v>8580</v>
      </c>
      <c r="B7554" s="6" t="s">
        <v>13</v>
      </c>
      <c r="C7554" s="6" t="s">
        <v>211</v>
      </c>
      <c r="D7554" s="6" t="s">
        <v>178</v>
      </c>
      <c r="E7554" s="6" t="s">
        <v>1478</v>
      </c>
      <c r="F7554" s="10">
        <v>43586</v>
      </c>
      <c r="G7554" s="6">
        <v>2</v>
      </c>
      <c r="H7554" s="11">
        <f>VLOOKUP(B7554,[1]!Product_Data[#Data],4,0)</f>
        <v>1022</v>
      </c>
      <c r="I7554" s="11">
        <f>VLOOKUP(B7554,[1]!Product_Data[#Data],3,0)</f>
        <v>818</v>
      </c>
      <c r="J7554" s="11">
        <f t="shared" si="705"/>
        <v>1636</v>
      </c>
      <c r="K7554" s="11">
        <f t="shared" si="706"/>
        <v>2044</v>
      </c>
      <c r="L7554" s="11">
        <f t="shared" si="707"/>
        <v>408</v>
      </c>
      <c r="M7554" t="str">
        <f>VLOOKUP(C7554,[1]!Location_Data[#Data],2,0)</f>
        <v>Chula Vista</v>
      </c>
      <c r="N7554" t="str">
        <f>VLOOKUP(D7554,[1]!Salespeople_Data[#Data],2,0)</f>
        <v>Joshua Taylor</v>
      </c>
      <c r="O7554" t="str">
        <f>VLOOKUP(E7554,[1]!Customer_Data[#Data],2,0)</f>
        <v>Jerry Simmons</v>
      </c>
      <c r="P7554" s="15">
        <f t="shared" ref="P7554:P7617" si="708">WEEKDAY(F7554)</f>
        <v>4</v>
      </c>
      <c r="Q7554">
        <f t="shared" ref="Q7554:Q7617" si="709">MONTH(F7554)</f>
        <v>5</v>
      </c>
      <c r="R7554">
        <f t="shared" ref="R7554:R7617" si="710">YEAR(F7554)</f>
        <v>2019</v>
      </c>
    </row>
    <row r="7555" spans="1:18" x14ac:dyDescent="0.25">
      <c r="A7555" s="6" t="s">
        <v>8581</v>
      </c>
      <c r="B7555" s="6" t="s">
        <v>210</v>
      </c>
      <c r="C7555" s="6" t="s">
        <v>195</v>
      </c>
      <c r="D7555" s="6" t="s">
        <v>25</v>
      </c>
      <c r="E7555" s="6" t="s">
        <v>900</v>
      </c>
      <c r="F7555" s="10">
        <v>43808</v>
      </c>
      <c r="G7555" s="6">
        <v>2</v>
      </c>
      <c r="H7555" s="11">
        <f>VLOOKUP(B7555,[1]!Product_Data[#Data],4,0)</f>
        <v>458</v>
      </c>
      <c r="I7555" s="11">
        <f>VLOOKUP(B7555,[1]!Product_Data[#Data],3,0)</f>
        <v>376</v>
      </c>
      <c r="J7555" s="11">
        <f t="shared" ref="J7555:J7618" si="711">PRODUCT(I7555,G7555)</f>
        <v>752</v>
      </c>
      <c r="K7555" s="11">
        <f t="shared" ref="K7555:K7618" si="712">PRODUCT(H7555,G7555)</f>
        <v>916</v>
      </c>
      <c r="L7555" s="11">
        <f t="shared" ref="L7555:L7618" si="713">K7555-J7555</f>
        <v>164</v>
      </c>
      <c r="M7555" t="str">
        <f>VLOOKUP(C7555,[1]!Location_Data[#Data],2,0)</f>
        <v>Pomona</v>
      </c>
      <c r="N7555" t="str">
        <f>VLOOKUP(D7555,[1]!Salespeople_Data[#Data],2,0)</f>
        <v>Brian Davis</v>
      </c>
      <c r="O7555" t="str">
        <f>VLOOKUP(E7555,[1]!Customer_Data[#Data],2,0)</f>
        <v>Gerald Clark</v>
      </c>
      <c r="P7555" s="15">
        <f t="shared" si="708"/>
        <v>2</v>
      </c>
      <c r="Q7555">
        <f t="shared" si="709"/>
        <v>12</v>
      </c>
      <c r="R7555">
        <f t="shared" si="710"/>
        <v>2019</v>
      </c>
    </row>
    <row r="7556" spans="1:18" x14ac:dyDescent="0.25">
      <c r="A7556" s="6" t="s">
        <v>8582</v>
      </c>
      <c r="B7556" s="6" t="s">
        <v>925</v>
      </c>
      <c r="C7556" s="6" t="s">
        <v>386</v>
      </c>
      <c r="D7556" s="6" t="s">
        <v>87</v>
      </c>
      <c r="E7556" s="6" t="s">
        <v>627</v>
      </c>
      <c r="F7556" s="10">
        <v>43519</v>
      </c>
      <c r="G7556" s="6">
        <v>3</v>
      </c>
      <c r="H7556" s="11">
        <f>VLOOKUP(B7556,[1]!Product_Data[#Data],4,0)</f>
        <v>136</v>
      </c>
      <c r="I7556" s="11">
        <f>VLOOKUP(B7556,[1]!Product_Data[#Data],3,0)</f>
        <v>72</v>
      </c>
      <c r="J7556" s="11">
        <f t="shared" si="711"/>
        <v>216</v>
      </c>
      <c r="K7556" s="11">
        <f t="shared" si="712"/>
        <v>408</v>
      </c>
      <c r="L7556" s="11">
        <f t="shared" si="713"/>
        <v>192</v>
      </c>
      <c r="M7556" t="str">
        <f>VLOOKUP(C7556,[1]!Location_Data[#Data],2,0)</f>
        <v>Carlsbad</v>
      </c>
      <c r="N7556" t="str">
        <f>VLOOKUP(D7556,[1]!Salespeople_Data[#Data],2,0)</f>
        <v>Martin Perry</v>
      </c>
      <c r="O7556" t="str">
        <f>VLOOKUP(E7556,[1]!Customer_Data[#Data],2,0)</f>
        <v>Chris Hall</v>
      </c>
      <c r="P7556" s="15">
        <f t="shared" si="708"/>
        <v>7</v>
      </c>
      <c r="Q7556">
        <f t="shared" si="709"/>
        <v>2</v>
      </c>
      <c r="R7556">
        <f t="shared" si="710"/>
        <v>2019</v>
      </c>
    </row>
    <row r="7557" spans="1:18" x14ac:dyDescent="0.25">
      <c r="A7557" s="6" t="s">
        <v>8583</v>
      </c>
      <c r="B7557" s="6" t="s">
        <v>219</v>
      </c>
      <c r="C7557" s="6" t="s">
        <v>44</v>
      </c>
      <c r="D7557" s="6" t="s">
        <v>111</v>
      </c>
      <c r="E7557" s="6" t="s">
        <v>863</v>
      </c>
      <c r="F7557" s="10">
        <v>43511</v>
      </c>
      <c r="G7557" s="6">
        <v>2</v>
      </c>
      <c r="H7557" s="11">
        <f>VLOOKUP(B7557,[1]!Product_Data[#Data],4,0)</f>
        <v>561</v>
      </c>
      <c r="I7557" s="11">
        <f>VLOOKUP(B7557,[1]!Product_Data[#Data],3,0)</f>
        <v>421</v>
      </c>
      <c r="J7557" s="11">
        <f t="shared" si="711"/>
        <v>842</v>
      </c>
      <c r="K7557" s="11">
        <f t="shared" si="712"/>
        <v>1122</v>
      </c>
      <c r="L7557" s="11">
        <f t="shared" si="713"/>
        <v>280</v>
      </c>
      <c r="M7557" t="str">
        <f>VLOOKUP(C7557,[1]!Location_Data[#Data],2,0)</f>
        <v>Moreno Valley</v>
      </c>
      <c r="N7557" t="str">
        <f>VLOOKUP(D7557,[1]!Salespeople_Data[#Data],2,0)</f>
        <v>Ryan Welch</v>
      </c>
      <c r="O7557" t="str">
        <f>VLOOKUP(E7557,[1]!Customer_Data[#Data],2,0)</f>
        <v>Henry Cox</v>
      </c>
      <c r="P7557" s="15">
        <f t="shared" si="708"/>
        <v>6</v>
      </c>
      <c r="Q7557">
        <f t="shared" si="709"/>
        <v>2</v>
      </c>
      <c r="R7557">
        <f t="shared" si="710"/>
        <v>2019</v>
      </c>
    </row>
    <row r="7558" spans="1:18" x14ac:dyDescent="0.25">
      <c r="A7558" s="6" t="s">
        <v>8584</v>
      </c>
      <c r="B7558" s="6" t="s">
        <v>321</v>
      </c>
      <c r="C7558" s="6" t="s">
        <v>322</v>
      </c>
      <c r="D7558" s="6" t="s">
        <v>91</v>
      </c>
      <c r="E7558" s="6" t="s">
        <v>1920</v>
      </c>
      <c r="F7558" s="10">
        <v>43624</v>
      </c>
      <c r="G7558" s="6">
        <v>2</v>
      </c>
      <c r="H7558" s="11">
        <f>VLOOKUP(B7558,[1]!Product_Data[#Data],4,0)</f>
        <v>2391</v>
      </c>
      <c r="I7558" s="11">
        <f>VLOOKUP(B7558,[1]!Product_Data[#Data],3,0)</f>
        <v>1291</v>
      </c>
      <c r="J7558" s="11">
        <f t="shared" si="711"/>
        <v>2582</v>
      </c>
      <c r="K7558" s="11">
        <f t="shared" si="712"/>
        <v>4782</v>
      </c>
      <c r="L7558" s="11">
        <f t="shared" si="713"/>
        <v>2200</v>
      </c>
      <c r="M7558" t="str">
        <f>VLOOKUP(C7558,[1]!Location_Data[#Data],2,0)</f>
        <v>Rancho Cucamonga</v>
      </c>
      <c r="N7558" t="str">
        <f>VLOOKUP(D7558,[1]!Salespeople_Data[#Data],2,0)</f>
        <v>Howard Gardner</v>
      </c>
      <c r="O7558" t="str">
        <f>VLOOKUP(E7558,[1]!Customer_Data[#Data],2,0)</f>
        <v>Gerald Porter</v>
      </c>
      <c r="P7558" s="15">
        <f t="shared" si="708"/>
        <v>7</v>
      </c>
      <c r="Q7558">
        <f t="shared" si="709"/>
        <v>6</v>
      </c>
      <c r="R7558">
        <f t="shared" si="710"/>
        <v>2019</v>
      </c>
    </row>
    <row r="7559" spans="1:18" x14ac:dyDescent="0.25">
      <c r="A7559" s="6" t="s">
        <v>8585</v>
      </c>
      <c r="B7559" s="6" t="s">
        <v>83</v>
      </c>
      <c r="C7559" s="6" t="s">
        <v>174</v>
      </c>
      <c r="D7559" s="6" t="s">
        <v>96</v>
      </c>
      <c r="E7559" s="6" t="s">
        <v>455</v>
      </c>
      <c r="F7559" s="10">
        <v>43608</v>
      </c>
      <c r="G7559" s="6">
        <v>1</v>
      </c>
      <c r="H7559" s="11">
        <f>VLOOKUP(B7559,[1]!Product_Data[#Data],4,0)</f>
        <v>1972</v>
      </c>
      <c r="I7559" s="11">
        <f>VLOOKUP(B7559,[1]!Product_Data[#Data],3,0)</f>
        <v>1321</v>
      </c>
      <c r="J7559" s="11">
        <f t="shared" si="711"/>
        <v>1321</v>
      </c>
      <c r="K7559" s="11">
        <f t="shared" si="712"/>
        <v>1972</v>
      </c>
      <c r="L7559" s="11">
        <f t="shared" si="713"/>
        <v>651</v>
      </c>
      <c r="M7559" t="str">
        <f>VLOOKUP(C7559,[1]!Location_Data[#Data],2,0)</f>
        <v>Norwalk</v>
      </c>
      <c r="N7559" t="str">
        <f>VLOOKUP(D7559,[1]!Salespeople_Data[#Data],2,0)</f>
        <v>Brian Thomas</v>
      </c>
      <c r="O7559" t="str">
        <f>VLOOKUP(E7559,[1]!Customer_Data[#Data],2,0)</f>
        <v>Adam Bailey</v>
      </c>
      <c r="P7559" s="15">
        <f t="shared" si="708"/>
        <v>5</v>
      </c>
      <c r="Q7559">
        <f t="shared" si="709"/>
        <v>5</v>
      </c>
      <c r="R7559">
        <f t="shared" si="710"/>
        <v>2019</v>
      </c>
    </row>
    <row r="7560" spans="1:18" x14ac:dyDescent="0.25">
      <c r="A7560" s="6" t="s">
        <v>8586</v>
      </c>
      <c r="B7560" s="6" t="s">
        <v>796</v>
      </c>
      <c r="C7560" s="6" t="s">
        <v>643</v>
      </c>
      <c r="D7560" s="6" t="s">
        <v>345</v>
      </c>
      <c r="E7560" s="6" t="s">
        <v>1279</v>
      </c>
      <c r="F7560" s="10">
        <v>43477</v>
      </c>
      <c r="G7560" s="6">
        <v>3</v>
      </c>
      <c r="H7560" s="11">
        <f>VLOOKUP(B7560,[1]!Product_Data[#Data],4,0)</f>
        <v>1103</v>
      </c>
      <c r="I7560" s="11">
        <f>VLOOKUP(B7560,[1]!Product_Data[#Data],3,0)</f>
        <v>838</v>
      </c>
      <c r="J7560" s="11">
        <f t="shared" si="711"/>
        <v>2514</v>
      </c>
      <c r="K7560" s="11">
        <f t="shared" si="712"/>
        <v>3309</v>
      </c>
      <c r="L7560" s="11">
        <f t="shared" si="713"/>
        <v>795</v>
      </c>
      <c r="M7560" t="str">
        <f>VLOOKUP(C7560,[1]!Location_Data[#Data],2,0)</f>
        <v>Hayward</v>
      </c>
      <c r="N7560" t="str">
        <f>VLOOKUP(D7560,[1]!Salespeople_Data[#Data],2,0)</f>
        <v>Larry Marshall</v>
      </c>
      <c r="O7560" t="str">
        <f>VLOOKUP(E7560,[1]!Customer_Data[#Data],2,0)</f>
        <v>William Montgomery</v>
      </c>
      <c r="P7560" s="15">
        <f t="shared" si="708"/>
        <v>7</v>
      </c>
      <c r="Q7560">
        <f t="shared" si="709"/>
        <v>1</v>
      </c>
      <c r="R7560">
        <f t="shared" si="710"/>
        <v>2019</v>
      </c>
    </row>
    <row r="7561" spans="1:18" x14ac:dyDescent="0.25">
      <c r="A7561" s="6" t="s">
        <v>8587</v>
      </c>
      <c r="B7561" s="6" t="s">
        <v>86</v>
      </c>
      <c r="C7561" s="6" t="s">
        <v>149</v>
      </c>
      <c r="D7561" s="6" t="s">
        <v>80</v>
      </c>
      <c r="E7561" s="6" t="s">
        <v>1408</v>
      </c>
      <c r="F7561" s="10">
        <v>43566</v>
      </c>
      <c r="G7561" s="6">
        <v>1</v>
      </c>
      <c r="H7561" s="11">
        <f>VLOOKUP(B7561,[1]!Product_Data[#Data],4,0)</f>
        <v>1725</v>
      </c>
      <c r="I7561" s="11">
        <f>VLOOKUP(B7561,[1]!Product_Data[#Data],3,0)</f>
        <v>1363</v>
      </c>
      <c r="J7561" s="11">
        <f t="shared" si="711"/>
        <v>1363</v>
      </c>
      <c r="K7561" s="11">
        <f t="shared" si="712"/>
        <v>1725</v>
      </c>
      <c r="L7561" s="11">
        <f t="shared" si="713"/>
        <v>362</v>
      </c>
      <c r="M7561" t="str">
        <f>VLOOKUP(C7561,[1]!Location_Data[#Data],2,0)</f>
        <v>Antioch</v>
      </c>
      <c r="N7561" t="str">
        <f>VLOOKUP(D7561,[1]!Salespeople_Data[#Data],2,0)</f>
        <v>Henry Nelson</v>
      </c>
      <c r="O7561" t="str">
        <f>VLOOKUP(E7561,[1]!Customer_Data[#Data],2,0)</f>
        <v>Steve Barnes</v>
      </c>
      <c r="P7561" s="15">
        <f t="shared" si="708"/>
        <v>5</v>
      </c>
      <c r="Q7561">
        <f t="shared" si="709"/>
        <v>4</v>
      </c>
      <c r="R7561">
        <f t="shared" si="710"/>
        <v>2019</v>
      </c>
    </row>
    <row r="7562" spans="1:18" x14ac:dyDescent="0.25">
      <c r="A7562" s="6" t="s">
        <v>8588</v>
      </c>
      <c r="B7562" s="6" t="s">
        <v>267</v>
      </c>
      <c r="C7562" s="6" t="s">
        <v>14</v>
      </c>
      <c r="D7562" s="6" t="s">
        <v>264</v>
      </c>
      <c r="E7562" s="6" t="s">
        <v>999</v>
      </c>
      <c r="F7562" s="10">
        <v>43715</v>
      </c>
      <c r="G7562" s="6">
        <v>1</v>
      </c>
      <c r="H7562" s="11">
        <f>VLOOKUP(B7562,[1]!Product_Data[#Data],4,0)</f>
        <v>400</v>
      </c>
      <c r="I7562" s="11">
        <f>VLOOKUP(B7562,[1]!Product_Data[#Data],3,0)</f>
        <v>208</v>
      </c>
      <c r="J7562" s="11">
        <f t="shared" si="711"/>
        <v>208</v>
      </c>
      <c r="K7562" s="11">
        <f t="shared" si="712"/>
        <v>400</v>
      </c>
      <c r="L7562" s="11">
        <f t="shared" si="713"/>
        <v>192</v>
      </c>
      <c r="M7562" t="str">
        <f>VLOOKUP(C7562,[1]!Location_Data[#Data],2,0)</f>
        <v>Santa Clarita</v>
      </c>
      <c r="N7562" t="str">
        <f>VLOOKUP(D7562,[1]!Salespeople_Data[#Data],2,0)</f>
        <v>Ernest Wheeler</v>
      </c>
      <c r="O7562" t="str">
        <f>VLOOKUP(E7562,[1]!Customer_Data[#Data],2,0)</f>
        <v>Michael Cole</v>
      </c>
      <c r="P7562" s="15">
        <f t="shared" si="708"/>
        <v>7</v>
      </c>
      <c r="Q7562">
        <f t="shared" si="709"/>
        <v>9</v>
      </c>
      <c r="R7562">
        <f t="shared" si="710"/>
        <v>2019</v>
      </c>
    </row>
    <row r="7563" spans="1:18" x14ac:dyDescent="0.25">
      <c r="A7563" s="6" t="s">
        <v>8589</v>
      </c>
      <c r="B7563" s="6" t="s">
        <v>858</v>
      </c>
      <c r="C7563" s="6" t="s">
        <v>458</v>
      </c>
      <c r="D7563" s="6" t="s">
        <v>356</v>
      </c>
      <c r="E7563" s="6" t="s">
        <v>2713</v>
      </c>
      <c r="F7563" s="10">
        <v>43686</v>
      </c>
      <c r="G7563" s="6">
        <v>1</v>
      </c>
      <c r="H7563" s="11">
        <f>VLOOKUP(B7563,[1]!Product_Data[#Data],4,0)</f>
        <v>2294</v>
      </c>
      <c r="I7563" s="11">
        <f>VLOOKUP(B7563,[1]!Product_Data[#Data],3,0)</f>
        <v>1399</v>
      </c>
      <c r="J7563" s="11">
        <f t="shared" si="711"/>
        <v>1399</v>
      </c>
      <c r="K7563" s="11">
        <f t="shared" si="712"/>
        <v>2294</v>
      </c>
      <c r="L7563" s="11">
        <f t="shared" si="713"/>
        <v>895</v>
      </c>
      <c r="M7563" t="str">
        <f>VLOOKUP(C7563,[1]!Location_Data[#Data],2,0)</f>
        <v>Fontana</v>
      </c>
      <c r="N7563" t="str">
        <f>VLOOKUP(D7563,[1]!Salespeople_Data[#Data],2,0)</f>
        <v>Jimmy Young</v>
      </c>
      <c r="O7563" t="str">
        <f>VLOOKUP(E7563,[1]!Customer_Data[#Data],2,0)</f>
        <v>Antonio Frazier</v>
      </c>
      <c r="P7563" s="15">
        <f t="shared" si="708"/>
        <v>6</v>
      </c>
      <c r="Q7563">
        <f t="shared" si="709"/>
        <v>8</v>
      </c>
      <c r="R7563">
        <f t="shared" si="710"/>
        <v>2019</v>
      </c>
    </row>
    <row r="7564" spans="1:18" x14ac:dyDescent="0.25">
      <c r="A7564" s="6" t="s">
        <v>8590</v>
      </c>
      <c r="B7564" s="6" t="s">
        <v>703</v>
      </c>
      <c r="C7564" s="6" t="s">
        <v>66</v>
      </c>
      <c r="D7564" s="6" t="s">
        <v>35</v>
      </c>
      <c r="E7564" s="6" t="s">
        <v>1321</v>
      </c>
      <c r="F7564" s="10">
        <v>43609</v>
      </c>
      <c r="G7564" s="6">
        <v>1</v>
      </c>
      <c r="H7564" s="11">
        <f>VLOOKUP(B7564,[1]!Product_Data[#Data],4,0)</f>
        <v>530</v>
      </c>
      <c r="I7564" s="11">
        <f>VLOOKUP(B7564,[1]!Product_Data[#Data],3,0)</f>
        <v>435</v>
      </c>
      <c r="J7564" s="11">
        <f t="shared" si="711"/>
        <v>435</v>
      </c>
      <c r="K7564" s="11">
        <f t="shared" si="712"/>
        <v>530</v>
      </c>
      <c r="L7564" s="11">
        <f t="shared" si="713"/>
        <v>95</v>
      </c>
      <c r="M7564" t="str">
        <f>VLOOKUP(C7564,[1]!Location_Data[#Data],2,0)</f>
        <v>Ontario</v>
      </c>
      <c r="N7564" t="str">
        <f>VLOOKUP(D7564,[1]!Salespeople_Data[#Data],2,0)</f>
        <v>Charles Harper</v>
      </c>
      <c r="O7564" t="str">
        <f>VLOOKUP(E7564,[1]!Customer_Data[#Data],2,0)</f>
        <v>Edward Wright</v>
      </c>
      <c r="P7564" s="15">
        <f t="shared" si="708"/>
        <v>6</v>
      </c>
      <c r="Q7564">
        <f t="shared" si="709"/>
        <v>5</v>
      </c>
      <c r="R7564">
        <f t="shared" si="710"/>
        <v>2019</v>
      </c>
    </row>
    <row r="7565" spans="1:18" x14ac:dyDescent="0.25">
      <c r="A7565" s="6" t="s">
        <v>8591</v>
      </c>
      <c r="B7565" s="6" t="s">
        <v>389</v>
      </c>
      <c r="C7565" s="6" t="s">
        <v>48</v>
      </c>
      <c r="D7565" s="6" t="s">
        <v>165</v>
      </c>
      <c r="E7565" s="6" t="s">
        <v>1150</v>
      </c>
      <c r="F7565" s="10">
        <v>43827</v>
      </c>
      <c r="G7565" s="6">
        <v>2</v>
      </c>
      <c r="H7565" s="11">
        <f>VLOOKUP(B7565,[1]!Product_Data[#Data],4,0)</f>
        <v>1367</v>
      </c>
      <c r="I7565" s="11">
        <f>VLOOKUP(B7565,[1]!Product_Data[#Data],3,0)</f>
        <v>984</v>
      </c>
      <c r="J7565" s="11">
        <f t="shared" si="711"/>
        <v>1968</v>
      </c>
      <c r="K7565" s="11">
        <f t="shared" si="712"/>
        <v>2734</v>
      </c>
      <c r="L7565" s="11">
        <f t="shared" si="713"/>
        <v>766</v>
      </c>
      <c r="M7565" t="str">
        <f>VLOOKUP(C7565,[1]!Location_Data[#Data],2,0)</f>
        <v>Rialto</v>
      </c>
      <c r="N7565" t="str">
        <f>VLOOKUP(D7565,[1]!Salespeople_Data[#Data],2,0)</f>
        <v>Joe Sims</v>
      </c>
      <c r="O7565" t="str">
        <f>VLOOKUP(E7565,[1]!Customer_Data[#Data],2,0)</f>
        <v>Peter Gilbert</v>
      </c>
      <c r="P7565" s="15">
        <f t="shared" si="708"/>
        <v>7</v>
      </c>
      <c r="Q7565">
        <f t="shared" si="709"/>
        <v>12</v>
      </c>
      <c r="R7565">
        <f t="shared" si="710"/>
        <v>2019</v>
      </c>
    </row>
    <row r="7566" spans="1:18" x14ac:dyDescent="0.25">
      <c r="A7566" s="6" t="s">
        <v>8592</v>
      </c>
      <c r="B7566" s="6" t="s">
        <v>289</v>
      </c>
      <c r="C7566" s="6" t="s">
        <v>512</v>
      </c>
      <c r="D7566" s="6" t="s">
        <v>413</v>
      </c>
      <c r="E7566" s="6" t="s">
        <v>1348</v>
      </c>
      <c r="F7566" s="10">
        <v>43700</v>
      </c>
      <c r="G7566" s="6">
        <v>1</v>
      </c>
      <c r="H7566" s="11">
        <f>VLOOKUP(B7566,[1]!Product_Data[#Data],4,0)</f>
        <v>368</v>
      </c>
      <c r="I7566" s="11">
        <f>VLOOKUP(B7566,[1]!Product_Data[#Data],3,0)</f>
        <v>294</v>
      </c>
      <c r="J7566" s="11">
        <f t="shared" si="711"/>
        <v>294</v>
      </c>
      <c r="K7566" s="11">
        <f t="shared" si="712"/>
        <v>368</v>
      </c>
      <c r="L7566" s="11">
        <f t="shared" si="713"/>
        <v>74</v>
      </c>
      <c r="M7566" t="str">
        <f>VLOOKUP(C7566,[1]!Location_Data[#Data],2,0)</f>
        <v>Long Beach</v>
      </c>
      <c r="N7566" t="str">
        <f>VLOOKUP(D7566,[1]!Salespeople_Data[#Data],2,0)</f>
        <v>Kenneth Bradley</v>
      </c>
      <c r="O7566" t="str">
        <f>VLOOKUP(E7566,[1]!Customer_Data[#Data],2,0)</f>
        <v>Timothy Howard</v>
      </c>
      <c r="P7566" s="15">
        <f t="shared" si="708"/>
        <v>6</v>
      </c>
      <c r="Q7566">
        <f t="shared" si="709"/>
        <v>8</v>
      </c>
      <c r="R7566">
        <f t="shared" si="710"/>
        <v>2019</v>
      </c>
    </row>
    <row r="7567" spans="1:18" x14ac:dyDescent="0.25">
      <c r="A7567" s="6" t="s">
        <v>8593</v>
      </c>
      <c r="B7567" s="6" t="s">
        <v>267</v>
      </c>
      <c r="C7567" s="6" t="s">
        <v>140</v>
      </c>
      <c r="D7567" s="6" t="s">
        <v>250</v>
      </c>
      <c r="E7567" s="6" t="s">
        <v>685</v>
      </c>
      <c r="F7567" s="10">
        <v>43496</v>
      </c>
      <c r="G7567" s="6">
        <v>2</v>
      </c>
      <c r="H7567" s="11">
        <f>VLOOKUP(B7567,[1]!Product_Data[#Data],4,0)</f>
        <v>400</v>
      </c>
      <c r="I7567" s="11">
        <f>VLOOKUP(B7567,[1]!Product_Data[#Data],3,0)</f>
        <v>208</v>
      </c>
      <c r="J7567" s="11">
        <f t="shared" si="711"/>
        <v>416</v>
      </c>
      <c r="K7567" s="11">
        <f t="shared" si="712"/>
        <v>800</v>
      </c>
      <c r="L7567" s="11">
        <f t="shared" si="713"/>
        <v>384</v>
      </c>
      <c r="M7567" t="str">
        <f>VLOOKUP(C7567,[1]!Location_Data[#Data],2,0)</f>
        <v>Salinas</v>
      </c>
      <c r="N7567" t="str">
        <f>VLOOKUP(D7567,[1]!Salespeople_Data[#Data],2,0)</f>
        <v>Martin Carr</v>
      </c>
      <c r="O7567" t="str">
        <f>VLOOKUP(E7567,[1]!Customer_Data[#Data],2,0)</f>
        <v>Roger Tucker</v>
      </c>
      <c r="P7567" s="15">
        <f t="shared" si="708"/>
        <v>5</v>
      </c>
      <c r="Q7567">
        <f t="shared" si="709"/>
        <v>1</v>
      </c>
      <c r="R7567">
        <f t="shared" si="710"/>
        <v>2019</v>
      </c>
    </row>
    <row r="7568" spans="1:18" x14ac:dyDescent="0.25">
      <c r="A7568" s="6" t="s">
        <v>8594</v>
      </c>
      <c r="B7568" s="6" t="s">
        <v>109</v>
      </c>
      <c r="C7568" s="6" t="s">
        <v>472</v>
      </c>
      <c r="D7568" s="6" t="s">
        <v>146</v>
      </c>
      <c r="E7568" s="6" t="s">
        <v>615</v>
      </c>
      <c r="F7568" s="10">
        <v>43759</v>
      </c>
      <c r="G7568" s="6">
        <v>1</v>
      </c>
      <c r="H7568" s="11">
        <f>VLOOKUP(B7568,[1]!Product_Data[#Data],4,0)</f>
        <v>1783</v>
      </c>
      <c r="I7568" s="11">
        <f>VLOOKUP(B7568,[1]!Product_Data[#Data],3,0)</f>
        <v>1230</v>
      </c>
      <c r="J7568" s="11">
        <f t="shared" si="711"/>
        <v>1230</v>
      </c>
      <c r="K7568" s="11">
        <f t="shared" si="712"/>
        <v>1783</v>
      </c>
      <c r="L7568" s="11">
        <f t="shared" si="713"/>
        <v>553</v>
      </c>
      <c r="M7568" t="str">
        <f>VLOOKUP(C7568,[1]!Location_Data[#Data],2,0)</f>
        <v>Concord</v>
      </c>
      <c r="N7568" t="str">
        <f>VLOOKUP(D7568,[1]!Salespeople_Data[#Data],2,0)</f>
        <v>Carl Elliott</v>
      </c>
      <c r="O7568" t="str">
        <f>VLOOKUP(E7568,[1]!Customer_Data[#Data],2,0)</f>
        <v>Timothy Lawrence</v>
      </c>
      <c r="P7568" s="15">
        <f t="shared" si="708"/>
        <v>2</v>
      </c>
      <c r="Q7568">
        <f t="shared" si="709"/>
        <v>10</v>
      </c>
      <c r="R7568">
        <f t="shared" si="710"/>
        <v>2019</v>
      </c>
    </row>
    <row r="7569" spans="1:18" x14ac:dyDescent="0.25">
      <c r="A7569" s="6" t="s">
        <v>8595</v>
      </c>
      <c r="B7569" s="6" t="s">
        <v>340</v>
      </c>
      <c r="C7569" s="6" t="s">
        <v>135</v>
      </c>
      <c r="D7569" s="6" t="s">
        <v>25</v>
      </c>
      <c r="E7569" s="6" t="s">
        <v>3193</v>
      </c>
      <c r="F7569" s="10">
        <v>43694</v>
      </c>
      <c r="G7569" s="6">
        <v>3</v>
      </c>
      <c r="H7569" s="11">
        <f>VLOOKUP(B7569,[1]!Product_Data[#Data],4,0)</f>
        <v>1967</v>
      </c>
      <c r="I7569" s="11">
        <f>VLOOKUP(B7569,[1]!Product_Data[#Data],3,0)</f>
        <v>1397</v>
      </c>
      <c r="J7569" s="11">
        <f t="shared" si="711"/>
        <v>4191</v>
      </c>
      <c r="K7569" s="11">
        <f t="shared" si="712"/>
        <v>5901</v>
      </c>
      <c r="L7569" s="11">
        <f t="shared" si="713"/>
        <v>1710</v>
      </c>
      <c r="M7569" t="str">
        <f>VLOOKUP(C7569,[1]!Location_Data[#Data],2,0)</f>
        <v>Oxnard</v>
      </c>
      <c r="N7569" t="str">
        <f>VLOOKUP(D7569,[1]!Salespeople_Data[#Data],2,0)</f>
        <v>Brian Davis</v>
      </c>
      <c r="O7569" t="str">
        <f>VLOOKUP(E7569,[1]!Customer_Data[#Data],2,0)</f>
        <v>Bruce Hamilton</v>
      </c>
      <c r="P7569" s="15">
        <f t="shared" si="708"/>
        <v>7</v>
      </c>
      <c r="Q7569">
        <f t="shared" si="709"/>
        <v>8</v>
      </c>
      <c r="R7569">
        <f t="shared" si="710"/>
        <v>2019</v>
      </c>
    </row>
    <row r="7570" spans="1:18" x14ac:dyDescent="0.25">
      <c r="A7570" s="6" t="s">
        <v>8596</v>
      </c>
      <c r="B7570" s="6" t="s">
        <v>431</v>
      </c>
      <c r="C7570" s="6" t="s">
        <v>145</v>
      </c>
      <c r="D7570" s="6" t="s">
        <v>63</v>
      </c>
      <c r="E7570" s="6" t="s">
        <v>2787</v>
      </c>
      <c r="F7570" s="10">
        <v>43802</v>
      </c>
      <c r="G7570" s="6">
        <v>2</v>
      </c>
      <c r="H7570" s="11">
        <f>VLOOKUP(B7570,[1]!Product_Data[#Data],4,0)</f>
        <v>290</v>
      </c>
      <c r="I7570" s="11">
        <f>VLOOKUP(B7570,[1]!Product_Data[#Data],3,0)</f>
        <v>200</v>
      </c>
      <c r="J7570" s="11">
        <f t="shared" si="711"/>
        <v>400</v>
      </c>
      <c r="K7570" s="11">
        <f t="shared" si="712"/>
        <v>580</v>
      </c>
      <c r="L7570" s="11">
        <f t="shared" si="713"/>
        <v>180</v>
      </c>
      <c r="M7570" t="str">
        <f>VLOOKUP(C7570,[1]!Location_Data[#Data],2,0)</f>
        <v>Santa Maria</v>
      </c>
      <c r="N7570" t="str">
        <f>VLOOKUP(D7570,[1]!Salespeople_Data[#Data],2,0)</f>
        <v>Jeremy Mendoza</v>
      </c>
      <c r="O7570" t="str">
        <f>VLOOKUP(E7570,[1]!Customer_Data[#Data],2,0)</f>
        <v>Chris Armstrong</v>
      </c>
      <c r="P7570" s="15">
        <f t="shared" si="708"/>
        <v>3</v>
      </c>
      <c r="Q7570">
        <f t="shared" si="709"/>
        <v>12</v>
      </c>
      <c r="R7570">
        <f t="shared" si="710"/>
        <v>2019</v>
      </c>
    </row>
    <row r="7571" spans="1:18" x14ac:dyDescent="0.25">
      <c r="A7571" s="6" t="s">
        <v>8597</v>
      </c>
      <c r="B7571" s="6" t="s">
        <v>666</v>
      </c>
      <c r="C7571" s="6" t="s">
        <v>48</v>
      </c>
      <c r="D7571" s="6" t="s">
        <v>308</v>
      </c>
      <c r="E7571" s="6" t="s">
        <v>279</v>
      </c>
      <c r="F7571" s="10">
        <v>43694</v>
      </c>
      <c r="G7571" s="6">
        <v>3</v>
      </c>
      <c r="H7571" s="11">
        <f>VLOOKUP(B7571,[1]!Product_Data[#Data],4,0)</f>
        <v>2241</v>
      </c>
      <c r="I7571" s="11">
        <f>VLOOKUP(B7571,[1]!Product_Data[#Data],3,0)</f>
        <v>1367</v>
      </c>
      <c r="J7571" s="11">
        <f t="shared" si="711"/>
        <v>4101</v>
      </c>
      <c r="K7571" s="11">
        <f t="shared" si="712"/>
        <v>6723</v>
      </c>
      <c r="L7571" s="11">
        <f t="shared" si="713"/>
        <v>2622</v>
      </c>
      <c r="M7571" t="str">
        <f>VLOOKUP(C7571,[1]!Location_Data[#Data],2,0)</f>
        <v>Rialto</v>
      </c>
      <c r="N7571" t="str">
        <f>VLOOKUP(D7571,[1]!Salespeople_Data[#Data],2,0)</f>
        <v>Fred Robertson</v>
      </c>
      <c r="O7571" t="str">
        <f>VLOOKUP(E7571,[1]!Customer_Data[#Data],2,0)</f>
        <v>Joshua Bennett</v>
      </c>
      <c r="P7571" s="15">
        <f t="shared" si="708"/>
        <v>7</v>
      </c>
      <c r="Q7571">
        <f t="shared" si="709"/>
        <v>8</v>
      </c>
      <c r="R7571">
        <f t="shared" si="710"/>
        <v>2019</v>
      </c>
    </row>
    <row r="7572" spans="1:18" x14ac:dyDescent="0.25">
      <c r="A7572" s="6" t="s">
        <v>8598</v>
      </c>
      <c r="B7572" s="6" t="s">
        <v>104</v>
      </c>
      <c r="C7572" s="6" t="s">
        <v>731</v>
      </c>
      <c r="D7572" s="6" t="s">
        <v>49</v>
      </c>
      <c r="E7572" s="6" t="s">
        <v>2003</v>
      </c>
      <c r="F7572" s="10">
        <v>43560</v>
      </c>
      <c r="G7572" s="6">
        <v>2</v>
      </c>
      <c r="H7572" s="11">
        <f>VLOOKUP(B7572,[1]!Product_Data[#Data],4,0)</f>
        <v>1671</v>
      </c>
      <c r="I7572" s="11">
        <f>VLOOKUP(B7572,[1]!Product_Data[#Data],3,0)</f>
        <v>1220</v>
      </c>
      <c r="J7572" s="11">
        <f t="shared" si="711"/>
        <v>2440</v>
      </c>
      <c r="K7572" s="11">
        <f t="shared" si="712"/>
        <v>3342</v>
      </c>
      <c r="L7572" s="11">
        <f t="shared" si="713"/>
        <v>902</v>
      </c>
      <c r="M7572" t="str">
        <f>VLOOKUP(C7572,[1]!Location_Data[#Data],2,0)</f>
        <v>Costa Mesa</v>
      </c>
      <c r="N7572" t="str">
        <f>VLOOKUP(D7572,[1]!Salespeople_Data[#Data],2,0)</f>
        <v>Walter Cook</v>
      </c>
      <c r="O7572" t="str">
        <f>VLOOKUP(E7572,[1]!Customer_Data[#Data],2,0)</f>
        <v>Phillip Coleman</v>
      </c>
      <c r="P7572" s="15">
        <f t="shared" si="708"/>
        <v>6</v>
      </c>
      <c r="Q7572">
        <f t="shared" si="709"/>
        <v>4</v>
      </c>
      <c r="R7572">
        <f t="shared" si="710"/>
        <v>2019</v>
      </c>
    </row>
    <row r="7573" spans="1:18" x14ac:dyDescent="0.25">
      <c r="A7573" s="6" t="s">
        <v>8599</v>
      </c>
      <c r="B7573" s="6" t="s">
        <v>207</v>
      </c>
      <c r="C7573" s="6" t="s">
        <v>149</v>
      </c>
      <c r="D7573" s="6" t="s">
        <v>25</v>
      </c>
      <c r="E7573" s="6" t="s">
        <v>634</v>
      </c>
      <c r="F7573" s="10">
        <v>43468</v>
      </c>
      <c r="G7573" s="6">
        <v>2</v>
      </c>
      <c r="H7573" s="11">
        <f>VLOOKUP(B7573,[1]!Product_Data[#Data],4,0)</f>
        <v>2464</v>
      </c>
      <c r="I7573" s="11">
        <f>VLOOKUP(B7573,[1]!Product_Data[#Data],3,0)</f>
        <v>1774</v>
      </c>
      <c r="J7573" s="11">
        <f t="shared" si="711"/>
        <v>3548</v>
      </c>
      <c r="K7573" s="11">
        <f t="shared" si="712"/>
        <v>4928</v>
      </c>
      <c r="L7573" s="11">
        <f t="shared" si="713"/>
        <v>1380</v>
      </c>
      <c r="M7573" t="str">
        <f>VLOOKUP(C7573,[1]!Location_Data[#Data],2,0)</f>
        <v>Antioch</v>
      </c>
      <c r="N7573" t="str">
        <f>VLOOKUP(D7573,[1]!Salespeople_Data[#Data],2,0)</f>
        <v>Brian Davis</v>
      </c>
      <c r="O7573" t="str">
        <f>VLOOKUP(E7573,[1]!Customer_Data[#Data],2,0)</f>
        <v>Jesse Castillo</v>
      </c>
      <c r="P7573" s="15">
        <f t="shared" si="708"/>
        <v>5</v>
      </c>
      <c r="Q7573">
        <f t="shared" si="709"/>
        <v>1</v>
      </c>
      <c r="R7573">
        <f t="shared" si="710"/>
        <v>2019</v>
      </c>
    </row>
    <row r="7574" spans="1:18" x14ac:dyDescent="0.25">
      <c r="A7574" s="6" t="s">
        <v>8600</v>
      </c>
      <c r="B7574" s="6" t="s">
        <v>431</v>
      </c>
      <c r="C7574" s="6" t="s">
        <v>643</v>
      </c>
      <c r="D7574" s="6" t="s">
        <v>165</v>
      </c>
      <c r="E7574" s="6" t="s">
        <v>582</v>
      </c>
      <c r="F7574" s="10">
        <v>43817</v>
      </c>
      <c r="G7574" s="6">
        <v>2</v>
      </c>
      <c r="H7574" s="11">
        <f>VLOOKUP(B7574,[1]!Product_Data[#Data],4,0)</f>
        <v>290</v>
      </c>
      <c r="I7574" s="11">
        <f>VLOOKUP(B7574,[1]!Product_Data[#Data],3,0)</f>
        <v>200</v>
      </c>
      <c r="J7574" s="11">
        <f t="shared" si="711"/>
        <v>400</v>
      </c>
      <c r="K7574" s="11">
        <f t="shared" si="712"/>
        <v>580</v>
      </c>
      <c r="L7574" s="11">
        <f t="shared" si="713"/>
        <v>180</v>
      </c>
      <c r="M7574" t="str">
        <f>VLOOKUP(C7574,[1]!Location_Data[#Data],2,0)</f>
        <v>Hayward</v>
      </c>
      <c r="N7574" t="str">
        <f>VLOOKUP(D7574,[1]!Salespeople_Data[#Data],2,0)</f>
        <v>Joe Sims</v>
      </c>
      <c r="O7574" t="str">
        <f>VLOOKUP(E7574,[1]!Customer_Data[#Data],2,0)</f>
        <v>Russell Nelson</v>
      </c>
      <c r="P7574" s="15">
        <f t="shared" si="708"/>
        <v>4</v>
      </c>
      <c r="Q7574">
        <f t="shared" si="709"/>
        <v>12</v>
      </c>
      <c r="R7574">
        <f t="shared" si="710"/>
        <v>2019</v>
      </c>
    </row>
    <row r="7575" spans="1:18" x14ac:dyDescent="0.25">
      <c r="A7575" s="6" t="s">
        <v>8601</v>
      </c>
      <c r="B7575" s="6" t="s">
        <v>132</v>
      </c>
      <c r="C7575" s="6" t="s">
        <v>156</v>
      </c>
      <c r="D7575" s="6" t="s">
        <v>10</v>
      </c>
      <c r="E7575" s="6" t="s">
        <v>1357</v>
      </c>
      <c r="F7575" s="10">
        <v>43564</v>
      </c>
      <c r="G7575" s="6">
        <v>1</v>
      </c>
      <c r="H7575" s="11">
        <f>VLOOKUP(B7575,[1]!Product_Data[#Data],4,0)</f>
        <v>2091</v>
      </c>
      <c r="I7575" s="11">
        <f>VLOOKUP(B7575,[1]!Product_Data[#Data],3,0)</f>
        <v>1485</v>
      </c>
      <c r="J7575" s="11">
        <f t="shared" si="711"/>
        <v>1485</v>
      </c>
      <c r="K7575" s="11">
        <f t="shared" si="712"/>
        <v>2091</v>
      </c>
      <c r="L7575" s="11">
        <f t="shared" si="713"/>
        <v>606</v>
      </c>
      <c r="M7575" t="str">
        <f>VLOOKUP(C7575,[1]!Location_Data[#Data],2,0)</f>
        <v>Sacramento</v>
      </c>
      <c r="N7575" t="str">
        <f>VLOOKUP(D7575,[1]!Salespeople_Data[#Data],2,0)</f>
        <v>Justin Lynch</v>
      </c>
      <c r="O7575" t="str">
        <f>VLOOKUP(E7575,[1]!Customer_Data[#Data],2,0)</f>
        <v>Jack Phillips</v>
      </c>
      <c r="P7575" s="15">
        <f t="shared" si="708"/>
        <v>3</v>
      </c>
      <c r="Q7575">
        <f t="shared" si="709"/>
        <v>4</v>
      </c>
      <c r="R7575">
        <f t="shared" si="710"/>
        <v>2019</v>
      </c>
    </row>
    <row r="7576" spans="1:18" x14ac:dyDescent="0.25">
      <c r="A7576" s="6" t="s">
        <v>8602</v>
      </c>
      <c r="B7576" s="6" t="s">
        <v>47</v>
      </c>
      <c r="C7576" s="6" t="s">
        <v>190</v>
      </c>
      <c r="D7576" s="6" t="s">
        <v>269</v>
      </c>
      <c r="E7576" s="6" t="s">
        <v>3098</v>
      </c>
      <c r="F7576" s="10">
        <v>43780</v>
      </c>
      <c r="G7576" s="6">
        <v>1</v>
      </c>
      <c r="H7576" s="11">
        <f>VLOOKUP(B7576,[1]!Product_Data[#Data],4,0)</f>
        <v>1812</v>
      </c>
      <c r="I7576" s="11">
        <f>VLOOKUP(B7576,[1]!Product_Data[#Data],3,0)</f>
        <v>1305</v>
      </c>
      <c r="J7576" s="11">
        <f t="shared" si="711"/>
        <v>1305</v>
      </c>
      <c r="K7576" s="11">
        <f t="shared" si="712"/>
        <v>1812</v>
      </c>
      <c r="L7576" s="11">
        <f t="shared" si="713"/>
        <v>507</v>
      </c>
      <c r="M7576" t="str">
        <f>VLOOKUP(C7576,[1]!Location_Data[#Data],2,0)</f>
        <v>Oakland</v>
      </c>
      <c r="N7576" t="str">
        <f>VLOOKUP(D7576,[1]!Salespeople_Data[#Data],2,0)</f>
        <v>Kevin Butler</v>
      </c>
      <c r="O7576" t="str">
        <f>VLOOKUP(E7576,[1]!Customer_Data[#Data],2,0)</f>
        <v>Brian Warren</v>
      </c>
      <c r="P7576" s="15">
        <f t="shared" si="708"/>
        <v>2</v>
      </c>
      <c r="Q7576">
        <f t="shared" si="709"/>
        <v>11</v>
      </c>
      <c r="R7576">
        <f t="shared" si="710"/>
        <v>2019</v>
      </c>
    </row>
    <row r="7577" spans="1:18" x14ac:dyDescent="0.25">
      <c r="A7577" s="6" t="s">
        <v>8603</v>
      </c>
      <c r="B7577" s="6" t="s">
        <v>275</v>
      </c>
      <c r="C7577" s="6" t="s">
        <v>156</v>
      </c>
      <c r="D7577" s="6" t="s">
        <v>10</v>
      </c>
      <c r="E7577" s="6" t="s">
        <v>1146</v>
      </c>
      <c r="F7577" s="10">
        <v>43545</v>
      </c>
      <c r="G7577" s="6">
        <v>1</v>
      </c>
      <c r="H7577" s="11">
        <f>VLOOKUP(B7577,[1]!Product_Data[#Data],4,0)</f>
        <v>2353</v>
      </c>
      <c r="I7577" s="11">
        <f>VLOOKUP(B7577,[1]!Product_Data[#Data],3,0)</f>
        <v>1788</v>
      </c>
      <c r="J7577" s="11">
        <f t="shared" si="711"/>
        <v>1788</v>
      </c>
      <c r="K7577" s="11">
        <f t="shared" si="712"/>
        <v>2353</v>
      </c>
      <c r="L7577" s="11">
        <f t="shared" si="713"/>
        <v>565</v>
      </c>
      <c r="M7577" t="str">
        <f>VLOOKUP(C7577,[1]!Location_Data[#Data],2,0)</f>
        <v>Sacramento</v>
      </c>
      <c r="N7577" t="str">
        <f>VLOOKUP(D7577,[1]!Salespeople_Data[#Data],2,0)</f>
        <v>Justin Lynch</v>
      </c>
      <c r="O7577" t="str">
        <f>VLOOKUP(E7577,[1]!Customer_Data[#Data],2,0)</f>
        <v>Jose Wright</v>
      </c>
      <c r="P7577" s="15">
        <f t="shared" si="708"/>
        <v>5</v>
      </c>
      <c r="Q7577">
        <f t="shared" si="709"/>
        <v>3</v>
      </c>
      <c r="R7577">
        <f t="shared" si="710"/>
        <v>2019</v>
      </c>
    </row>
    <row r="7578" spans="1:18" x14ac:dyDescent="0.25">
      <c r="A7578" s="6" t="s">
        <v>8604</v>
      </c>
      <c r="B7578" s="6" t="s">
        <v>219</v>
      </c>
      <c r="C7578" s="6" t="s">
        <v>186</v>
      </c>
      <c r="D7578" s="6" t="s">
        <v>20</v>
      </c>
      <c r="E7578" s="6" t="s">
        <v>1427</v>
      </c>
      <c r="F7578" s="10">
        <v>43753</v>
      </c>
      <c r="G7578" s="6">
        <v>1</v>
      </c>
      <c r="H7578" s="11">
        <f>VLOOKUP(B7578,[1]!Product_Data[#Data],4,0)</f>
        <v>561</v>
      </c>
      <c r="I7578" s="11">
        <f>VLOOKUP(B7578,[1]!Product_Data[#Data],3,0)</f>
        <v>421</v>
      </c>
      <c r="J7578" s="11">
        <f t="shared" si="711"/>
        <v>421</v>
      </c>
      <c r="K7578" s="11">
        <f t="shared" si="712"/>
        <v>561</v>
      </c>
      <c r="L7578" s="11">
        <f t="shared" si="713"/>
        <v>140</v>
      </c>
      <c r="M7578" t="str">
        <f>VLOOKUP(C7578,[1]!Location_Data[#Data],2,0)</f>
        <v>Riverside</v>
      </c>
      <c r="N7578" t="str">
        <f>VLOOKUP(D7578,[1]!Salespeople_Data[#Data],2,0)</f>
        <v>Joshua Cook</v>
      </c>
      <c r="O7578" t="str">
        <f>VLOOKUP(E7578,[1]!Customer_Data[#Data],2,0)</f>
        <v>Roy Rice</v>
      </c>
      <c r="P7578" s="15">
        <f t="shared" si="708"/>
        <v>3</v>
      </c>
      <c r="Q7578">
        <f t="shared" si="709"/>
        <v>10</v>
      </c>
      <c r="R7578">
        <f t="shared" si="710"/>
        <v>2019</v>
      </c>
    </row>
    <row r="7579" spans="1:18" x14ac:dyDescent="0.25">
      <c r="A7579" s="6" t="s">
        <v>8605</v>
      </c>
      <c r="B7579" s="6" t="s">
        <v>367</v>
      </c>
      <c r="C7579" s="6" t="s">
        <v>386</v>
      </c>
      <c r="D7579" s="6" t="s">
        <v>136</v>
      </c>
      <c r="E7579" s="6" t="s">
        <v>2700</v>
      </c>
      <c r="F7579" s="10">
        <v>43726</v>
      </c>
      <c r="G7579" s="6">
        <v>4</v>
      </c>
      <c r="H7579" s="11">
        <f>VLOOKUP(B7579,[1]!Product_Data[#Data],4,0)</f>
        <v>530</v>
      </c>
      <c r="I7579" s="11">
        <f>VLOOKUP(B7579,[1]!Product_Data[#Data],3,0)</f>
        <v>424</v>
      </c>
      <c r="J7579" s="11">
        <f t="shared" si="711"/>
        <v>1696</v>
      </c>
      <c r="K7579" s="11">
        <f t="shared" si="712"/>
        <v>2120</v>
      </c>
      <c r="L7579" s="11">
        <f t="shared" si="713"/>
        <v>424</v>
      </c>
      <c r="M7579" t="str">
        <f>VLOOKUP(C7579,[1]!Location_Data[#Data],2,0)</f>
        <v>Carlsbad</v>
      </c>
      <c r="N7579" t="str">
        <f>VLOOKUP(D7579,[1]!Salespeople_Data[#Data],2,0)</f>
        <v>Clarence Fox</v>
      </c>
      <c r="O7579" t="str">
        <f>VLOOKUP(E7579,[1]!Customer_Data[#Data],2,0)</f>
        <v>Joshua Flores</v>
      </c>
      <c r="P7579" s="15">
        <f t="shared" si="708"/>
        <v>4</v>
      </c>
      <c r="Q7579">
        <f t="shared" si="709"/>
        <v>9</v>
      </c>
      <c r="R7579">
        <f t="shared" si="710"/>
        <v>2019</v>
      </c>
    </row>
    <row r="7580" spans="1:18" x14ac:dyDescent="0.25">
      <c r="A7580" s="6" t="s">
        <v>8606</v>
      </c>
      <c r="B7580" s="6" t="s">
        <v>340</v>
      </c>
      <c r="C7580" s="6" t="s">
        <v>519</v>
      </c>
      <c r="D7580" s="6" t="s">
        <v>25</v>
      </c>
      <c r="E7580" s="6" t="s">
        <v>742</v>
      </c>
      <c r="F7580" s="10">
        <v>43501</v>
      </c>
      <c r="G7580" s="6">
        <v>1</v>
      </c>
      <c r="H7580" s="11">
        <f>VLOOKUP(B7580,[1]!Product_Data[#Data],4,0)</f>
        <v>1967</v>
      </c>
      <c r="I7580" s="11">
        <f>VLOOKUP(B7580,[1]!Product_Data[#Data],3,0)</f>
        <v>1397</v>
      </c>
      <c r="J7580" s="11">
        <f t="shared" si="711"/>
        <v>1397</v>
      </c>
      <c r="K7580" s="11">
        <f t="shared" si="712"/>
        <v>1967</v>
      </c>
      <c r="L7580" s="11">
        <f t="shared" si="713"/>
        <v>570</v>
      </c>
      <c r="M7580" t="str">
        <f>VLOOKUP(C7580,[1]!Location_Data[#Data],2,0)</f>
        <v>Anaheim</v>
      </c>
      <c r="N7580" t="str">
        <f>VLOOKUP(D7580,[1]!Salespeople_Data[#Data],2,0)</f>
        <v>Brian Davis</v>
      </c>
      <c r="O7580" t="str">
        <f>VLOOKUP(E7580,[1]!Customer_Data[#Data],2,0)</f>
        <v>Joe Rose</v>
      </c>
      <c r="P7580" s="15">
        <f t="shared" si="708"/>
        <v>3</v>
      </c>
      <c r="Q7580">
        <f t="shared" si="709"/>
        <v>2</v>
      </c>
      <c r="R7580">
        <f t="shared" si="710"/>
        <v>2019</v>
      </c>
    </row>
    <row r="7581" spans="1:18" x14ac:dyDescent="0.25">
      <c r="A7581" s="6" t="s">
        <v>8607</v>
      </c>
      <c r="B7581" s="6" t="s">
        <v>858</v>
      </c>
      <c r="C7581" s="6" t="s">
        <v>643</v>
      </c>
      <c r="D7581" s="6" t="s">
        <v>269</v>
      </c>
      <c r="E7581" s="6" t="s">
        <v>2803</v>
      </c>
      <c r="F7581" s="10">
        <v>43715</v>
      </c>
      <c r="G7581" s="6">
        <v>2</v>
      </c>
      <c r="H7581" s="11">
        <f>VLOOKUP(B7581,[1]!Product_Data[#Data],4,0)</f>
        <v>2294</v>
      </c>
      <c r="I7581" s="11">
        <f>VLOOKUP(B7581,[1]!Product_Data[#Data],3,0)</f>
        <v>1399</v>
      </c>
      <c r="J7581" s="11">
        <f t="shared" si="711"/>
        <v>2798</v>
      </c>
      <c r="K7581" s="11">
        <f t="shared" si="712"/>
        <v>4588</v>
      </c>
      <c r="L7581" s="11">
        <f t="shared" si="713"/>
        <v>1790</v>
      </c>
      <c r="M7581" t="str">
        <f>VLOOKUP(C7581,[1]!Location_Data[#Data],2,0)</f>
        <v>Hayward</v>
      </c>
      <c r="N7581" t="str">
        <f>VLOOKUP(D7581,[1]!Salespeople_Data[#Data],2,0)</f>
        <v>Kevin Butler</v>
      </c>
      <c r="O7581" t="str">
        <f>VLOOKUP(E7581,[1]!Customer_Data[#Data],2,0)</f>
        <v>Gerald Andrews</v>
      </c>
      <c r="P7581" s="15">
        <f t="shared" si="708"/>
        <v>7</v>
      </c>
      <c r="Q7581">
        <f t="shared" si="709"/>
        <v>9</v>
      </c>
      <c r="R7581">
        <f t="shared" si="710"/>
        <v>2019</v>
      </c>
    </row>
    <row r="7582" spans="1:18" x14ac:dyDescent="0.25">
      <c r="A7582" s="6" t="s">
        <v>8608</v>
      </c>
      <c r="B7582" s="6" t="s">
        <v>605</v>
      </c>
      <c r="C7582" s="6" t="s">
        <v>182</v>
      </c>
      <c r="D7582" s="6" t="s">
        <v>359</v>
      </c>
      <c r="E7582" s="6" t="s">
        <v>326</v>
      </c>
      <c r="F7582" s="10">
        <v>43528</v>
      </c>
      <c r="G7582" s="6">
        <v>2</v>
      </c>
      <c r="H7582" s="11">
        <f>VLOOKUP(B7582,[1]!Product_Data[#Data],4,0)</f>
        <v>913</v>
      </c>
      <c r="I7582" s="11">
        <f>VLOOKUP(B7582,[1]!Product_Data[#Data],3,0)</f>
        <v>584</v>
      </c>
      <c r="J7582" s="11">
        <f t="shared" si="711"/>
        <v>1168</v>
      </c>
      <c r="K7582" s="11">
        <f t="shared" si="712"/>
        <v>1826</v>
      </c>
      <c r="L7582" s="11">
        <f t="shared" si="713"/>
        <v>658</v>
      </c>
      <c r="M7582" t="str">
        <f>VLOOKUP(C7582,[1]!Location_Data[#Data],2,0)</f>
        <v>Vallejo</v>
      </c>
      <c r="N7582" t="str">
        <f>VLOOKUP(D7582,[1]!Salespeople_Data[#Data],2,0)</f>
        <v>Eugene Holmes</v>
      </c>
      <c r="O7582" t="str">
        <f>VLOOKUP(E7582,[1]!Customer_Data[#Data],2,0)</f>
        <v>Kevin Willis</v>
      </c>
      <c r="P7582" s="15">
        <f t="shared" si="708"/>
        <v>2</v>
      </c>
      <c r="Q7582">
        <f t="shared" si="709"/>
        <v>3</v>
      </c>
      <c r="R7582">
        <f t="shared" si="710"/>
        <v>2019</v>
      </c>
    </row>
    <row r="7583" spans="1:18" x14ac:dyDescent="0.25">
      <c r="A7583" s="6" t="s">
        <v>8609</v>
      </c>
      <c r="B7583" s="6" t="s">
        <v>305</v>
      </c>
      <c r="C7583" s="6" t="s">
        <v>182</v>
      </c>
      <c r="D7583" s="6" t="s">
        <v>91</v>
      </c>
      <c r="E7583" s="6" t="s">
        <v>1258</v>
      </c>
      <c r="F7583" s="10">
        <v>43762</v>
      </c>
      <c r="G7583" s="6">
        <v>1</v>
      </c>
      <c r="H7583" s="11">
        <f>VLOOKUP(B7583,[1]!Product_Data[#Data],4,0)</f>
        <v>504</v>
      </c>
      <c r="I7583" s="11">
        <f>VLOOKUP(B7583,[1]!Product_Data[#Data],3,0)</f>
        <v>408</v>
      </c>
      <c r="J7583" s="11">
        <f t="shared" si="711"/>
        <v>408</v>
      </c>
      <c r="K7583" s="11">
        <f t="shared" si="712"/>
        <v>504</v>
      </c>
      <c r="L7583" s="11">
        <f t="shared" si="713"/>
        <v>96</v>
      </c>
      <c r="M7583" t="str">
        <f>VLOOKUP(C7583,[1]!Location_Data[#Data],2,0)</f>
        <v>Vallejo</v>
      </c>
      <c r="N7583" t="str">
        <f>VLOOKUP(D7583,[1]!Salespeople_Data[#Data],2,0)</f>
        <v>Howard Gardner</v>
      </c>
      <c r="O7583" t="str">
        <f>VLOOKUP(E7583,[1]!Customer_Data[#Data],2,0)</f>
        <v>Andrew Robinson</v>
      </c>
      <c r="P7583" s="15">
        <f t="shared" si="708"/>
        <v>5</v>
      </c>
      <c r="Q7583">
        <f t="shared" si="709"/>
        <v>10</v>
      </c>
      <c r="R7583">
        <f t="shared" si="710"/>
        <v>2019</v>
      </c>
    </row>
    <row r="7584" spans="1:18" x14ac:dyDescent="0.25">
      <c r="A7584" s="6" t="s">
        <v>8610</v>
      </c>
      <c r="B7584" s="6" t="s">
        <v>173</v>
      </c>
      <c r="C7584" s="6" t="s">
        <v>70</v>
      </c>
      <c r="D7584" s="6" t="s">
        <v>345</v>
      </c>
      <c r="E7584" s="6" t="s">
        <v>2533</v>
      </c>
      <c r="F7584" s="10">
        <v>43481</v>
      </c>
      <c r="G7584" s="6">
        <v>2</v>
      </c>
      <c r="H7584" s="11">
        <f>VLOOKUP(B7584,[1]!Product_Data[#Data],4,0)</f>
        <v>2005</v>
      </c>
      <c r="I7584" s="11">
        <f>VLOOKUP(B7584,[1]!Product_Data[#Data],3,0)</f>
        <v>1223</v>
      </c>
      <c r="J7584" s="11">
        <f t="shared" si="711"/>
        <v>2446</v>
      </c>
      <c r="K7584" s="11">
        <f t="shared" si="712"/>
        <v>4010</v>
      </c>
      <c r="L7584" s="11">
        <f t="shared" si="713"/>
        <v>1564</v>
      </c>
      <c r="M7584" t="str">
        <f>VLOOKUP(C7584,[1]!Location_Data[#Data],2,0)</f>
        <v>Clovis</v>
      </c>
      <c r="N7584" t="str">
        <f>VLOOKUP(D7584,[1]!Salespeople_Data[#Data],2,0)</f>
        <v>Larry Marshall</v>
      </c>
      <c r="O7584" t="str">
        <f>VLOOKUP(E7584,[1]!Customer_Data[#Data],2,0)</f>
        <v>Andrew Reynolds</v>
      </c>
      <c r="P7584" s="15">
        <f t="shared" si="708"/>
        <v>4</v>
      </c>
      <c r="Q7584">
        <f t="shared" si="709"/>
        <v>1</v>
      </c>
      <c r="R7584">
        <f t="shared" si="710"/>
        <v>2019</v>
      </c>
    </row>
    <row r="7585" spans="1:18" x14ac:dyDescent="0.25">
      <c r="A7585" s="6" t="s">
        <v>8611</v>
      </c>
      <c r="B7585" s="6" t="s">
        <v>537</v>
      </c>
      <c r="C7585" s="6" t="s">
        <v>246</v>
      </c>
      <c r="D7585" s="6" t="s">
        <v>264</v>
      </c>
      <c r="E7585" s="6" t="s">
        <v>2174</v>
      </c>
      <c r="F7585" s="10">
        <v>43545</v>
      </c>
      <c r="G7585" s="6">
        <v>2</v>
      </c>
      <c r="H7585" s="11">
        <f>VLOOKUP(B7585,[1]!Product_Data[#Data],4,0)</f>
        <v>556</v>
      </c>
      <c r="I7585" s="11">
        <f>VLOOKUP(B7585,[1]!Product_Data[#Data],3,0)</f>
        <v>395</v>
      </c>
      <c r="J7585" s="11">
        <f t="shared" si="711"/>
        <v>790</v>
      </c>
      <c r="K7585" s="11">
        <f t="shared" si="712"/>
        <v>1112</v>
      </c>
      <c r="L7585" s="11">
        <f t="shared" si="713"/>
        <v>322</v>
      </c>
      <c r="M7585" t="str">
        <f>VLOOKUP(C7585,[1]!Location_Data[#Data],2,0)</f>
        <v>San Francisco</v>
      </c>
      <c r="N7585" t="str">
        <f>VLOOKUP(D7585,[1]!Salespeople_Data[#Data],2,0)</f>
        <v>Ernest Wheeler</v>
      </c>
      <c r="O7585" t="str">
        <f>VLOOKUP(E7585,[1]!Customer_Data[#Data],2,0)</f>
        <v>Steven Carr</v>
      </c>
      <c r="P7585" s="15">
        <f t="shared" si="708"/>
        <v>5</v>
      </c>
      <c r="Q7585">
        <f t="shared" si="709"/>
        <v>3</v>
      </c>
      <c r="R7585">
        <f t="shared" si="710"/>
        <v>2019</v>
      </c>
    </row>
    <row r="7586" spans="1:18" x14ac:dyDescent="0.25">
      <c r="A7586" s="6" t="s">
        <v>8612</v>
      </c>
      <c r="B7586" s="6" t="s">
        <v>370</v>
      </c>
      <c r="C7586" s="6" t="s">
        <v>355</v>
      </c>
      <c r="D7586" s="6" t="s">
        <v>136</v>
      </c>
      <c r="E7586" s="6" t="s">
        <v>922</v>
      </c>
      <c r="F7586" s="10">
        <v>43519</v>
      </c>
      <c r="G7586" s="6">
        <v>1</v>
      </c>
      <c r="H7586" s="11">
        <f>VLOOKUP(B7586,[1]!Product_Data[#Data],4,0)</f>
        <v>771</v>
      </c>
      <c r="I7586" s="11">
        <f>VLOOKUP(B7586,[1]!Product_Data[#Data],3,0)</f>
        <v>648</v>
      </c>
      <c r="J7586" s="11">
        <f t="shared" si="711"/>
        <v>648</v>
      </c>
      <c r="K7586" s="11">
        <f t="shared" si="712"/>
        <v>771</v>
      </c>
      <c r="L7586" s="11">
        <f t="shared" si="713"/>
        <v>123</v>
      </c>
      <c r="M7586" t="str">
        <f>VLOOKUP(C7586,[1]!Location_Data[#Data],2,0)</f>
        <v>Burbank</v>
      </c>
      <c r="N7586" t="str">
        <f>VLOOKUP(D7586,[1]!Salespeople_Data[#Data],2,0)</f>
        <v>Clarence Fox</v>
      </c>
      <c r="O7586" t="str">
        <f>VLOOKUP(E7586,[1]!Customer_Data[#Data],2,0)</f>
        <v>David Mendoza</v>
      </c>
      <c r="P7586" s="15">
        <f t="shared" si="708"/>
        <v>7</v>
      </c>
      <c r="Q7586">
        <f t="shared" si="709"/>
        <v>2</v>
      </c>
      <c r="R7586">
        <f t="shared" si="710"/>
        <v>2019</v>
      </c>
    </row>
    <row r="7587" spans="1:18" x14ac:dyDescent="0.25">
      <c r="A7587" s="6" t="s">
        <v>8613</v>
      </c>
      <c r="B7587" s="6" t="s">
        <v>666</v>
      </c>
      <c r="C7587" s="6" t="s">
        <v>215</v>
      </c>
      <c r="D7587" s="6" t="s">
        <v>136</v>
      </c>
      <c r="E7587" s="6" t="s">
        <v>441</v>
      </c>
      <c r="F7587" s="10">
        <v>43736</v>
      </c>
      <c r="G7587" s="6">
        <v>1</v>
      </c>
      <c r="H7587" s="11">
        <f>VLOOKUP(B7587,[1]!Product_Data[#Data],4,0)</f>
        <v>2241</v>
      </c>
      <c r="I7587" s="11">
        <f>VLOOKUP(B7587,[1]!Product_Data[#Data],3,0)</f>
        <v>1367</v>
      </c>
      <c r="J7587" s="11">
        <f t="shared" si="711"/>
        <v>1367</v>
      </c>
      <c r="K7587" s="11">
        <f t="shared" si="712"/>
        <v>2241</v>
      </c>
      <c r="L7587" s="11">
        <f t="shared" si="713"/>
        <v>874</v>
      </c>
      <c r="M7587" t="str">
        <f>VLOOKUP(C7587,[1]!Location_Data[#Data],2,0)</f>
        <v>El Cajon</v>
      </c>
      <c r="N7587" t="str">
        <f>VLOOKUP(D7587,[1]!Salespeople_Data[#Data],2,0)</f>
        <v>Clarence Fox</v>
      </c>
      <c r="O7587" t="str">
        <f>VLOOKUP(E7587,[1]!Customer_Data[#Data],2,0)</f>
        <v>Michael Lane</v>
      </c>
      <c r="P7587" s="15">
        <f t="shared" si="708"/>
        <v>7</v>
      </c>
      <c r="Q7587">
        <f t="shared" si="709"/>
        <v>9</v>
      </c>
      <c r="R7587">
        <f t="shared" si="710"/>
        <v>2019</v>
      </c>
    </row>
    <row r="7588" spans="1:18" x14ac:dyDescent="0.25">
      <c r="A7588" s="6" t="s">
        <v>8614</v>
      </c>
      <c r="B7588" s="6" t="s">
        <v>245</v>
      </c>
      <c r="C7588" s="6" t="s">
        <v>74</v>
      </c>
      <c r="D7588" s="6" t="s">
        <v>178</v>
      </c>
      <c r="E7588" s="6" t="s">
        <v>427</v>
      </c>
      <c r="F7588" s="10">
        <v>43538</v>
      </c>
      <c r="G7588" s="6">
        <v>2</v>
      </c>
      <c r="H7588" s="11">
        <f>VLOOKUP(B7588,[1]!Product_Data[#Data],4,0)</f>
        <v>818</v>
      </c>
      <c r="I7588" s="11">
        <f>VLOOKUP(B7588,[1]!Product_Data[#Data],3,0)</f>
        <v>450</v>
      </c>
      <c r="J7588" s="11">
        <f t="shared" si="711"/>
        <v>900</v>
      </c>
      <c r="K7588" s="11">
        <f t="shared" si="712"/>
        <v>1636</v>
      </c>
      <c r="L7588" s="11">
        <f t="shared" si="713"/>
        <v>736</v>
      </c>
      <c r="M7588" t="str">
        <f>VLOOKUP(C7588,[1]!Location_Data[#Data],2,0)</f>
        <v>West Covina</v>
      </c>
      <c r="N7588" t="str">
        <f>VLOOKUP(D7588,[1]!Salespeople_Data[#Data],2,0)</f>
        <v>Joshua Taylor</v>
      </c>
      <c r="O7588" t="str">
        <f>VLOOKUP(E7588,[1]!Customer_Data[#Data],2,0)</f>
        <v>Phillip Peters</v>
      </c>
      <c r="P7588" s="15">
        <f t="shared" si="708"/>
        <v>5</v>
      </c>
      <c r="Q7588">
        <f t="shared" si="709"/>
        <v>3</v>
      </c>
      <c r="R7588">
        <f t="shared" si="710"/>
        <v>2019</v>
      </c>
    </row>
    <row r="7589" spans="1:18" x14ac:dyDescent="0.25">
      <c r="A7589" s="6" t="s">
        <v>8615</v>
      </c>
      <c r="B7589" s="6" t="s">
        <v>185</v>
      </c>
      <c r="C7589" s="6" t="s">
        <v>276</v>
      </c>
      <c r="D7589" s="6" t="s">
        <v>239</v>
      </c>
      <c r="E7589" s="6" t="s">
        <v>1831</v>
      </c>
      <c r="F7589" s="10">
        <v>43661</v>
      </c>
      <c r="G7589" s="6">
        <v>1</v>
      </c>
      <c r="H7589" s="11">
        <f>VLOOKUP(B7589,[1]!Product_Data[#Data],4,0)</f>
        <v>667</v>
      </c>
      <c r="I7589" s="11">
        <f>VLOOKUP(B7589,[1]!Product_Data[#Data],3,0)</f>
        <v>387</v>
      </c>
      <c r="J7589" s="11">
        <f t="shared" si="711"/>
        <v>387</v>
      </c>
      <c r="K7589" s="11">
        <f t="shared" si="712"/>
        <v>667</v>
      </c>
      <c r="L7589" s="11">
        <f t="shared" si="713"/>
        <v>280</v>
      </c>
      <c r="M7589" t="str">
        <f>VLOOKUP(C7589,[1]!Location_Data[#Data],2,0)</f>
        <v>Orange</v>
      </c>
      <c r="N7589" t="str">
        <f>VLOOKUP(D7589,[1]!Salespeople_Data[#Data],2,0)</f>
        <v>John Reyes</v>
      </c>
      <c r="O7589" t="str">
        <f>VLOOKUP(E7589,[1]!Customer_Data[#Data],2,0)</f>
        <v>Benjamin Lynch</v>
      </c>
      <c r="P7589" s="15">
        <f t="shared" si="708"/>
        <v>2</v>
      </c>
      <c r="Q7589">
        <f t="shared" si="709"/>
        <v>7</v>
      </c>
      <c r="R7589">
        <f t="shared" si="710"/>
        <v>2019</v>
      </c>
    </row>
    <row r="7590" spans="1:18" x14ac:dyDescent="0.25">
      <c r="A7590" s="6" t="s">
        <v>8616</v>
      </c>
      <c r="B7590" s="6" t="s">
        <v>168</v>
      </c>
      <c r="C7590" s="6" t="s">
        <v>90</v>
      </c>
      <c r="D7590" s="6" t="s">
        <v>80</v>
      </c>
      <c r="E7590" s="6" t="s">
        <v>2624</v>
      </c>
      <c r="F7590" s="10">
        <v>43528</v>
      </c>
      <c r="G7590" s="6">
        <v>1</v>
      </c>
      <c r="H7590" s="11">
        <f>VLOOKUP(B7590,[1]!Product_Data[#Data],4,0)</f>
        <v>112</v>
      </c>
      <c r="I7590" s="11">
        <f>VLOOKUP(B7590,[1]!Product_Data[#Data],3,0)</f>
        <v>90</v>
      </c>
      <c r="J7590" s="11">
        <f t="shared" si="711"/>
        <v>90</v>
      </c>
      <c r="K7590" s="11">
        <f t="shared" si="712"/>
        <v>112</v>
      </c>
      <c r="L7590" s="11">
        <f t="shared" si="713"/>
        <v>22</v>
      </c>
      <c r="M7590" t="str">
        <f>VLOOKUP(C7590,[1]!Location_Data[#Data],2,0)</f>
        <v>Irvine</v>
      </c>
      <c r="N7590" t="str">
        <f>VLOOKUP(D7590,[1]!Salespeople_Data[#Data],2,0)</f>
        <v>Henry Nelson</v>
      </c>
      <c r="O7590" t="str">
        <f>VLOOKUP(E7590,[1]!Customer_Data[#Data],2,0)</f>
        <v>Daniel Dixon</v>
      </c>
      <c r="P7590" s="15">
        <f t="shared" si="708"/>
        <v>2</v>
      </c>
      <c r="Q7590">
        <f t="shared" si="709"/>
        <v>3</v>
      </c>
      <c r="R7590">
        <f t="shared" si="710"/>
        <v>2019</v>
      </c>
    </row>
    <row r="7591" spans="1:18" x14ac:dyDescent="0.25">
      <c r="A7591" s="6" t="s">
        <v>8617</v>
      </c>
      <c r="B7591" s="6" t="s">
        <v>464</v>
      </c>
      <c r="C7591" s="6" t="s">
        <v>530</v>
      </c>
      <c r="D7591" s="6" t="s">
        <v>170</v>
      </c>
      <c r="E7591" s="6" t="s">
        <v>2167</v>
      </c>
      <c r="F7591" s="10">
        <v>43825</v>
      </c>
      <c r="G7591" s="6">
        <v>1</v>
      </c>
      <c r="H7591" s="11">
        <f>VLOOKUP(B7591,[1]!Product_Data[#Data],4,0)</f>
        <v>1566</v>
      </c>
      <c r="I7591" s="11">
        <f>VLOOKUP(B7591,[1]!Product_Data[#Data],3,0)</f>
        <v>1190</v>
      </c>
      <c r="J7591" s="11">
        <f t="shared" si="711"/>
        <v>1190</v>
      </c>
      <c r="K7591" s="11">
        <f t="shared" si="712"/>
        <v>1566</v>
      </c>
      <c r="L7591" s="11">
        <f t="shared" si="713"/>
        <v>376</v>
      </c>
      <c r="M7591" t="str">
        <f>VLOOKUP(C7591,[1]!Location_Data[#Data],2,0)</f>
        <v>San Buenaventura (Ventura)</v>
      </c>
      <c r="N7591" t="str">
        <f>VLOOKUP(D7591,[1]!Salespeople_Data[#Data],2,0)</f>
        <v>Sean Miller</v>
      </c>
      <c r="O7591" t="str">
        <f>VLOOKUP(E7591,[1]!Customer_Data[#Data],2,0)</f>
        <v>Jonathan Pierce</v>
      </c>
      <c r="P7591" s="15">
        <f t="shared" si="708"/>
        <v>5</v>
      </c>
      <c r="Q7591">
        <f t="shared" si="709"/>
        <v>12</v>
      </c>
      <c r="R7591">
        <f t="shared" si="710"/>
        <v>2019</v>
      </c>
    </row>
    <row r="7592" spans="1:18" x14ac:dyDescent="0.25">
      <c r="A7592" s="6" t="s">
        <v>8618</v>
      </c>
      <c r="B7592" s="6" t="s">
        <v>858</v>
      </c>
      <c r="C7592" s="6" t="s">
        <v>316</v>
      </c>
      <c r="D7592" s="6" t="s">
        <v>96</v>
      </c>
      <c r="E7592" s="6" t="s">
        <v>991</v>
      </c>
      <c r="F7592" s="10">
        <v>43468</v>
      </c>
      <c r="G7592" s="6">
        <v>3</v>
      </c>
      <c r="H7592" s="11">
        <f>VLOOKUP(B7592,[1]!Product_Data[#Data],4,0)</f>
        <v>2294</v>
      </c>
      <c r="I7592" s="11">
        <f>VLOOKUP(B7592,[1]!Product_Data[#Data],3,0)</f>
        <v>1399</v>
      </c>
      <c r="J7592" s="11">
        <f t="shared" si="711"/>
        <v>4197</v>
      </c>
      <c r="K7592" s="11">
        <f t="shared" si="712"/>
        <v>6882</v>
      </c>
      <c r="L7592" s="11">
        <f t="shared" si="713"/>
        <v>2685</v>
      </c>
      <c r="M7592" t="str">
        <f>VLOOKUP(C7592,[1]!Location_Data[#Data],2,0)</f>
        <v>East Los Angeles</v>
      </c>
      <c r="N7592" t="str">
        <f>VLOOKUP(D7592,[1]!Salespeople_Data[#Data],2,0)</f>
        <v>Brian Thomas</v>
      </c>
      <c r="O7592" t="str">
        <f>VLOOKUP(E7592,[1]!Customer_Data[#Data],2,0)</f>
        <v>Russell Boyd</v>
      </c>
      <c r="P7592" s="15">
        <f t="shared" si="708"/>
        <v>5</v>
      </c>
      <c r="Q7592">
        <f t="shared" si="709"/>
        <v>1</v>
      </c>
      <c r="R7592">
        <f t="shared" si="710"/>
        <v>2019</v>
      </c>
    </row>
    <row r="7593" spans="1:18" x14ac:dyDescent="0.25">
      <c r="A7593" s="6" t="s">
        <v>8619</v>
      </c>
      <c r="B7593" s="6" t="s">
        <v>435</v>
      </c>
      <c r="C7593" s="6" t="s">
        <v>190</v>
      </c>
      <c r="D7593" s="6" t="s">
        <v>178</v>
      </c>
      <c r="E7593" s="6" t="s">
        <v>1258</v>
      </c>
      <c r="F7593" s="10">
        <v>43573</v>
      </c>
      <c r="G7593" s="6">
        <v>1</v>
      </c>
      <c r="H7593" s="11">
        <f>VLOOKUP(B7593,[1]!Product_Data[#Data],4,0)</f>
        <v>2141</v>
      </c>
      <c r="I7593" s="11">
        <f>VLOOKUP(B7593,[1]!Product_Data[#Data],3,0)</f>
        <v>1777</v>
      </c>
      <c r="J7593" s="11">
        <f t="shared" si="711"/>
        <v>1777</v>
      </c>
      <c r="K7593" s="11">
        <f t="shared" si="712"/>
        <v>2141</v>
      </c>
      <c r="L7593" s="11">
        <f t="shared" si="713"/>
        <v>364</v>
      </c>
      <c r="M7593" t="str">
        <f>VLOOKUP(C7593,[1]!Location_Data[#Data],2,0)</f>
        <v>Oakland</v>
      </c>
      <c r="N7593" t="str">
        <f>VLOOKUP(D7593,[1]!Salespeople_Data[#Data],2,0)</f>
        <v>Joshua Taylor</v>
      </c>
      <c r="O7593" t="str">
        <f>VLOOKUP(E7593,[1]!Customer_Data[#Data],2,0)</f>
        <v>Andrew Robinson</v>
      </c>
      <c r="P7593" s="15">
        <f t="shared" si="708"/>
        <v>5</v>
      </c>
      <c r="Q7593">
        <f t="shared" si="709"/>
        <v>4</v>
      </c>
      <c r="R7593">
        <f t="shared" si="710"/>
        <v>2019</v>
      </c>
    </row>
    <row r="7594" spans="1:18" x14ac:dyDescent="0.25">
      <c r="A7594" s="6" t="s">
        <v>8620</v>
      </c>
      <c r="B7594" s="6" t="s">
        <v>129</v>
      </c>
      <c r="C7594" s="6" t="s">
        <v>458</v>
      </c>
      <c r="D7594" s="6" t="s">
        <v>447</v>
      </c>
      <c r="E7594" s="6" t="s">
        <v>1906</v>
      </c>
      <c r="F7594" s="10">
        <v>43540</v>
      </c>
      <c r="G7594" s="6">
        <v>1</v>
      </c>
      <c r="H7594" s="11">
        <f>VLOOKUP(B7594,[1]!Product_Data[#Data],4,0)</f>
        <v>127</v>
      </c>
      <c r="I7594" s="11">
        <f>VLOOKUP(B7594,[1]!Product_Data[#Data],3,0)</f>
        <v>79</v>
      </c>
      <c r="J7594" s="11">
        <f t="shared" si="711"/>
        <v>79</v>
      </c>
      <c r="K7594" s="11">
        <f t="shared" si="712"/>
        <v>127</v>
      </c>
      <c r="L7594" s="11">
        <f t="shared" si="713"/>
        <v>48</v>
      </c>
      <c r="M7594" t="str">
        <f>VLOOKUP(C7594,[1]!Location_Data[#Data],2,0)</f>
        <v>Fontana</v>
      </c>
      <c r="N7594" t="str">
        <f>VLOOKUP(D7594,[1]!Salespeople_Data[#Data],2,0)</f>
        <v>Howard Sims</v>
      </c>
      <c r="O7594" t="str">
        <f>VLOOKUP(E7594,[1]!Customer_Data[#Data],2,0)</f>
        <v>Philip Cunningham</v>
      </c>
      <c r="P7594" s="15">
        <f t="shared" si="708"/>
        <v>7</v>
      </c>
      <c r="Q7594">
        <f t="shared" si="709"/>
        <v>3</v>
      </c>
      <c r="R7594">
        <f t="shared" si="710"/>
        <v>2019</v>
      </c>
    </row>
    <row r="7595" spans="1:18" x14ac:dyDescent="0.25">
      <c r="A7595" s="6" t="s">
        <v>8621</v>
      </c>
      <c r="B7595" s="6" t="s">
        <v>652</v>
      </c>
      <c r="C7595" s="6" t="s">
        <v>48</v>
      </c>
      <c r="D7595" s="6" t="s">
        <v>87</v>
      </c>
      <c r="E7595" s="6" t="s">
        <v>1043</v>
      </c>
      <c r="F7595" s="10">
        <v>43581</v>
      </c>
      <c r="G7595" s="6">
        <v>4</v>
      </c>
      <c r="H7595" s="11">
        <f>VLOOKUP(B7595,[1]!Product_Data[#Data],4,0)</f>
        <v>217</v>
      </c>
      <c r="I7595" s="11">
        <f>VLOOKUP(B7595,[1]!Product_Data[#Data],3,0)</f>
        <v>171</v>
      </c>
      <c r="J7595" s="11">
        <f t="shared" si="711"/>
        <v>684</v>
      </c>
      <c r="K7595" s="11">
        <f t="shared" si="712"/>
        <v>868</v>
      </c>
      <c r="L7595" s="11">
        <f t="shared" si="713"/>
        <v>184</v>
      </c>
      <c r="M7595" t="str">
        <f>VLOOKUP(C7595,[1]!Location_Data[#Data],2,0)</f>
        <v>Rialto</v>
      </c>
      <c r="N7595" t="str">
        <f>VLOOKUP(D7595,[1]!Salespeople_Data[#Data],2,0)</f>
        <v>Martin Perry</v>
      </c>
      <c r="O7595" t="str">
        <f>VLOOKUP(E7595,[1]!Customer_Data[#Data],2,0)</f>
        <v>Willie Daniels</v>
      </c>
      <c r="P7595" s="15">
        <f t="shared" si="708"/>
        <v>6</v>
      </c>
      <c r="Q7595">
        <f t="shared" si="709"/>
        <v>4</v>
      </c>
      <c r="R7595">
        <f t="shared" si="710"/>
        <v>2019</v>
      </c>
    </row>
    <row r="7596" spans="1:18" x14ac:dyDescent="0.25">
      <c r="A7596" s="6" t="s">
        <v>8622</v>
      </c>
      <c r="B7596" s="6" t="s">
        <v>440</v>
      </c>
      <c r="C7596" s="6" t="s">
        <v>66</v>
      </c>
      <c r="D7596" s="6" t="s">
        <v>87</v>
      </c>
      <c r="E7596" s="6" t="s">
        <v>1406</v>
      </c>
      <c r="F7596" s="10">
        <v>43730</v>
      </c>
      <c r="G7596" s="6">
        <v>1</v>
      </c>
      <c r="H7596" s="11">
        <f>VLOOKUP(B7596,[1]!Product_Data[#Data],4,0)</f>
        <v>800</v>
      </c>
      <c r="I7596" s="11">
        <f>VLOOKUP(B7596,[1]!Product_Data[#Data],3,0)</f>
        <v>536</v>
      </c>
      <c r="J7596" s="11">
        <f t="shared" si="711"/>
        <v>536</v>
      </c>
      <c r="K7596" s="11">
        <f t="shared" si="712"/>
        <v>800</v>
      </c>
      <c r="L7596" s="11">
        <f t="shared" si="713"/>
        <v>264</v>
      </c>
      <c r="M7596" t="str">
        <f>VLOOKUP(C7596,[1]!Location_Data[#Data],2,0)</f>
        <v>Ontario</v>
      </c>
      <c r="N7596" t="str">
        <f>VLOOKUP(D7596,[1]!Salespeople_Data[#Data],2,0)</f>
        <v>Martin Perry</v>
      </c>
      <c r="O7596" t="str">
        <f>VLOOKUP(E7596,[1]!Customer_Data[#Data],2,0)</f>
        <v>Raymond Hall</v>
      </c>
      <c r="P7596" s="15">
        <f t="shared" si="708"/>
        <v>1</v>
      </c>
      <c r="Q7596">
        <f t="shared" si="709"/>
        <v>9</v>
      </c>
      <c r="R7596">
        <f t="shared" si="710"/>
        <v>2019</v>
      </c>
    </row>
    <row r="7597" spans="1:18" x14ac:dyDescent="0.25">
      <c r="A7597" s="6" t="s">
        <v>8623</v>
      </c>
      <c r="B7597" s="6" t="s">
        <v>600</v>
      </c>
      <c r="C7597" s="6" t="s">
        <v>224</v>
      </c>
      <c r="D7597" s="6" t="s">
        <v>53</v>
      </c>
      <c r="E7597" s="6" t="s">
        <v>2371</v>
      </c>
      <c r="F7597" s="10">
        <v>43529</v>
      </c>
      <c r="G7597" s="6">
        <v>2</v>
      </c>
      <c r="H7597" s="11">
        <f>VLOOKUP(B7597,[1]!Product_Data[#Data],4,0)</f>
        <v>368</v>
      </c>
      <c r="I7597" s="11">
        <f>VLOOKUP(B7597,[1]!Product_Data[#Data],3,0)</f>
        <v>269</v>
      </c>
      <c r="J7597" s="11">
        <f t="shared" si="711"/>
        <v>538</v>
      </c>
      <c r="K7597" s="11">
        <f t="shared" si="712"/>
        <v>736</v>
      </c>
      <c r="L7597" s="11">
        <f t="shared" si="713"/>
        <v>198</v>
      </c>
      <c r="M7597" t="str">
        <f>VLOOKUP(C7597,[1]!Location_Data[#Data],2,0)</f>
        <v>Huntington Beach</v>
      </c>
      <c r="N7597" t="str">
        <f>VLOOKUP(D7597,[1]!Salespeople_Data[#Data],2,0)</f>
        <v>Scott Mason</v>
      </c>
      <c r="O7597" t="str">
        <f>VLOOKUP(E7597,[1]!Customer_Data[#Data],2,0)</f>
        <v>Todd Lynch</v>
      </c>
      <c r="P7597" s="15">
        <f t="shared" si="708"/>
        <v>3</v>
      </c>
      <c r="Q7597">
        <f t="shared" si="709"/>
        <v>3</v>
      </c>
      <c r="R7597">
        <f t="shared" si="710"/>
        <v>2019</v>
      </c>
    </row>
    <row r="7598" spans="1:18" x14ac:dyDescent="0.25">
      <c r="A7598" s="6" t="s">
        <v>8624</v>
      </c>
      <c r="B7598" s="6" t="s">
        <v>403</v>
      </c>
      <c r="C7598" s="6" t="s">
        <v>62</v>
      </c>
      <c r="D7598" s="6" t="s">
        <v>10</v>
      </c>
      <c r="E7598" s="6" t="s">
        <v>959</v>
      </c>
      <c r="F7598" s="10">
        <v>43680</v>
      </c>
      <c r="G7598" s="6">
        <v>4</v>
      </c>
      <c r="H7598" s="11">
        <f>VLOOKUP(B7598,[1]!Product_Data[#Data],4,0)</f>
        <v>392</v>
      </c>
      <c r="I7598" s="11">
        <f>VLOOKUP(B7598,[1]!Product_Data[#Data],3,0)</f>
        <v>255</v>
      </c>
      <c r="J7598" s="11">
        <f t="shared" si="711"/>
        <v>1020</v>
      </c>
      <c r="K7598" s="11">
        <f t="shared" si="712"/>
        <v>1568</v>
      </c>
      <c r="L7598" s="11">
        <f t="shared" si="713"/>
        <v>548</v>
      </c>
      <c r="M7598" t="str">
        <f>VLOOKUP(C7598,[1]!Location_Data[#Data],2,0)</f>
        <v>Fairfield</v>
      </c>
      <c r="N7598" t="str">
        <f>VLOOKUP(D7598,[1]!Salespeople_Data[#Data],2,0)</f>
        <v>Justin Lynch</v>
      </c>
      <c r="O7598" t="str">
        <f>VLOOKUP(E7598,[1]!Customer_Data[#Data],2,0)</f>
        <v>Peter Castillo</v>
      </c>
      <c r="P7598" s="15">
        <f t="shared" si="708"/>
        <v>7</v>
      </c>
      <c r="Q7598">
        <f t="shared" si="709"/>
        <v>8</v>
      </c>
      <c r="R7598">
        <f t="shared" si="710"/>
        <v>2019</v>
      </c>
    </row>
    <row r="7599" spans="1:18" x14ac:dyDescent="0.25">
      <c r="A7599" s="6" t="s">
        <v>8625</v>
      </c>
      <c r="B7599" s="6" t="s">
        <v>464</v>
      </c>
      <c r="C7599" s="6" t="s">
        <v>29</v>
      </c>
      <c r="D7599" s="6" t="s">
        <v>63</v>
      </c>
      <c r="E7599" s="6" t="s">
        <v>1383</v>
      </c>
      <c r="F7599" s="10">
        <v>43496</v>
      </c>
      <c r="G7599" s="6">
        <v>3</v>
      </c>
      <c r="H7599" s="11">
        <f>VLOOKUP(B7599,[1]!Product_Data[#Data],4,0)</f>
        <v>1566</v>
      </c>
      <c r="I7599" s="11">
        <f>VLOOKUP(B7599,[1]!Product_Data[#Data],3,0)</f>
        <v>1190</v>
      </c>
      <c r="J7599" s="11">
        <f t="shared" si="711"/>
        <v>3570</v>
      </c>
      <c r="K7599" s="11">
        <f t="shared" si="712"/>
        <v>4698</v>
      </c>
      <c r="L7599" s="11">
        <f t="shared" si="713"/>
        <v>1128</v>
      </c>
      <c r="M7599" t="str">
        <f>VLOOKUP(C7599,[1]!Location_Data[#Data],2,0)</f>
        <v>Santa Ana</v>
      </c>
      <c r="N7599" t="str">
        <f>VLOOKUP(D7599,[1]!Salespeople_Data[#Data],2,0)</f>
        <v>Jeremy Mendoza</v>
      </c>
      <c r="O7599" t="str">
        <f>VLOOKUP(E7599,[1]!Customer_Data[#Data],2,0)</f>
        <v>Bobby Coleman</v>
      </c>
      <c r="P7599" s="15">
        <f t="shared" si="708"/>
        <v>5</v>
      </c>
      <c r="Q7599">
        <f t="shared" si="709"/>
        <v>1</v>
      </c>
      <c r="R7599">
        <f t="shared" si="710"/>
        <v>2019</v>
      </c>
    </row>
    <row r="7600" spans="1:18" x14ac:dyDescent="0.25">
      <c r="A7600" s="6" t="s">
        <v>8626</v>
      </c>
      <c r="B7600" s="6" t="s">
        <v>925</v>
      </c>
      <c r="C7600" s="6" t="s">
        <v>34</v>
      </c>
      <c r="D7600" s="6" t="s">
        <v>413</v>
      </c>
      <c r="E7600" s="6" t="s">
        <v>2969</v>
      </c>
      <c r="F7600" s="10">
        <v>43673</v>
      </c>
      <c r="G7600" s="6">
        <v>2</v>
      </c>
      <c r="H7600" s="11">
        <f>VLOOKUP(B7600,[1]!Product_Data[#Data],4,0)</f>
        <v>136</v>
      </c>
      <c r="I7600" s="11">
        <f>VLOOKUP(B7600,[1]!Product_Data[#Data],3,0)</f>
        <v>72</v>
      </c>
      <c r="J7600" s="11">
        <f t="shared" si="711"/>
        <v>144</v>
      </c>
      <c r="K7600" s="11">
        <f t="shared" si="712"/>
        <v>272</v>
      </c>
      <c r="L7600" s="11">
        <f t="shared" si="713"/>
        <v>128</v>
      </c>
      <c r="M7600" t="str">
        <f>VLOOKUP(C7600,[1]!Location_Data[#Data],2,0)</f>
        <v>Inglewood</v>
      </c>
      <c r="N7600" t="str">
        <f>VLOOKUP(D7600,[1]!Salespeople_Data[#Data],2,0)</f>
        <v>Kenneth Bradley</v>
      </c>
      <c r="O7600" t="str">
        <f>VLOOKUP(E7600,[1]!Customer_Data[#Data],2,0)</f>
        <v>Daniel Barnes</v>
      </c>
      <c r="P7600" s="15">
        <f t="shared" si="708"/>
        <v>7</v>
      </c>
      <c r="Q7600">
        <f t="shared" si="709"/>
        <v>7</v>
      </c>
      <c r="R7600">
        <f t="shared" si="710"/>
        <v>2019</v>
      </c>
    </row>
    <row r="7601" spans="1:18" x14ac:dyDescent="0.25">
      <c r="A7601" s="6" t="s">
        <v>8627</v>
      </c>
      <c r="B7601" s="6" t="s">
        <v>626</v>
      </c>
      <c r="C7601" s="6" t="s">
        <v>140</v>
      </c>
      <c r="D7601" s="6" t="s">
        <v>136</v>
      </c>
      <c r="E7601" s="6" t="s">
        <v>317</v>
      </c>
      <c r="F7601" s="10">
        <v>43745</v>
      </c>
      <c r="G7601" s="6">
        <v>1</v>
      </c>
      <c r="H7601" s="11">
        <f>VLOOKUP(B7601,[1]!Product_Data[#Data],4,0)</f>
        <v>584</v>
      </c>
      <c r="I7601" s="11">
        <f>VLOOKUP(B7601,[1]!Product_Data[#Data],3,0)</f>
        <v>420</v>
      </c>
      <c r="J7601" s="11">
        <f t="shared" si="711"/>
        <v>420</v>
      </c>
      <c r="K7601" s="11">
        <f t="shared" si="712"/>
        <v>584</v>
      </c>
      <c r="L7601" s="11">
        <f t="shared" si="713"/>
        <v>164</v>
      </c>
      <c r="M7601" t="str">
        <f>VLOOKUP(C7601,[1]!Location_Data[#Data],2,0)</f>
        <v>Salinas</v>
      </c>
      <c r="N7601" t="str">
        <f>VLOOKUP(D7601,[1]!Salespeople_Data[#Data],2,0)</f>
        <v>Clarence Fox</v>
      </c>
      <c r="O7601" t="str">
        <f>VLOOKUP(E7601,[1]!Customer_Data[#Data],2,0)</f>
        <v>Jimmy Morrison</v>
      </c>
      <c r="P7601" s="15">
        <f t="shared" si="708"/>
        <v>2</v>
      </c>
      <c r="Q7601">
        <f t="shared" si="709"/>
        <v>10</v>
      </c>
      <c r="R7601">
        <f t="shared" si="710"/>
        <v>2019</v>
      </c>
    </row>
    <row r="7602" spans="1:18" x14ac:dyDescent="0.25">
      <c r="A7602" s="6" t="s">
        <v>8628</v>
      </c>
      <c r="B7602" s="6" t="s">
        <v>219</v>
      </c>
      <c r="C7602" s="6" t="s">
        <v>380</v>
      </c>
      <c r="D7602" s="6" t="s">
        <v>30</v>
      </c>
      <c r="E7602" s="6" t="s">
        <v>576</v>
      </c>
      <c r="F7602" s="10">
        <v>43475</v>
      </c>
      <c r="G7602" s="6">
        <v>2</v>
      </c>
      <c r="H7602" s="11">
        <f>VLOOKUP(B7602,[1]!Product_Data[#Data],4,0)</f>
        <v>561</v>
      </c>
      <c r="I7602" s="11">
        <f>VLOOKUP(B7602,[1]!Product_Data[#Data],3,0)</f>
        <v>421</v>
      </c>
      <c r="J7602" s="11">
        <f t="shared" si="711"/>
        <v>842</v>
      </c>
      <c r="K7602" s="11">
        <f t="shared" si="712"/>
        <v>1122</v>
      </c>
      <c r="L7602" s="11">
        <f t="shared" si="713"/>
        <v>280</v>
      </c>
      <c r="M7602" t="str">
        <f>VLOOKUP(C7602,[1]!Location_Data[#Data],2,0)</f>
        <v>Los Angeles</v>
      </c>
      <c r="N7602" t="str">
        <f>VLOOKUP(D7602,[1]!Salespeople_Data[#Data],2,0)</f>
        <v>Carl Hall</v>
      </c>
      <c r="O7602" t="str">
        <f>VLOOKUP(E7602,[1]!Customer_Data[#Data],2,0)</f>
        <v>Samuel Kim</v>
      </c>
      <c r="P7602" s="15">
        <f t="shared" si="708"/>
        <v>5</v>
      </c>
      <c r="Q7602">
        <f t="shared" si="709"/>
        <v>1</v>
      </c>
      <c r="R7602">
        <f t="shared" si="710"/>
        <v>2019</v>
      </c>
    </row>
    <row r="7603" spans="1:18" x14ac:dyDescent="0.25">
      <c r="A7603" s="6" t="s">
        <v>8629</v>
      </c>
      <c r="B7603" s="6" t="s">
        <v>464</v>
      </c>
      <c r="C7603" s="6" t="s">
        <v>100</v>
      </c>
      <c r="D7603" s="6" t="s">
        <v>141</v>
      </c>
      <c r="E7603" s="6" t="s">
        <v>704</v>
      </c>
      <c r="F7603" s="10">
        <v>43803</v>
      </c>
      <c r="G7603" s="6">
        <v>3</v>
      </c>
      <c r="H7603" s="11">
        <f>VLOOKUP(B7603,[1]!Product_Data[#Data],4,0)</f>
        <v>1566</v>
      </c>
      <c r="I7603" s="11">
        <f>VLOOKUP(B7603,[1]!Product_Data[#Data],3,0)</f>
        <v>1190</v>
      </c>
      <c r="J7603" s="11">
        <f t="shared" si="711"/>
        <v>3570</v>
      </c>
      <c r="K7603" s="11">
        <f t="shared" si="712"/>
        <v>4698</v>
      </c>
      <c r="L7603" s="11">
        <f t="shared" si="713"/>
        <v>1128</v>
      </c>
      <c r="M7603" t="str">
        <f>VLOOKUP(C7603,[1]!Location_Data[#Data],2,0)</f>
        <v>Victorville</v>
      </c>
      <c r="N7603" t="str">
        <f>VLOOKUP(D7603,[1]!Salespeople_Data[#Data],2,0)</f>
        <v>Arthur Mccoy</v>
      </c>
      <c r="O7603" t="str">
        <f>VLOOKUP(E7603,[1]!Customer_Data[#Data],2,0)</f>
        <v>Benjamin Garza</v>
      </c>
      <c r="P7603" s="15">
        <f t="shared" si="708"/>
        <v>4</v>
      </c>
      <c r="Q7603">
        <f t="shared" si="709"/>
        <v>12</v>
      </c>
      <c r="R7603">
        <f t="shared" si="710"/>
        <v>2019</v>
      </c>
    </row>
    <row r="7604" spans="1:18" x14ac:dyDescent="0.25">
      <c r="A7604" s="6" t="s">
        <v>8630</v>
      </c>
      <c r="B7604" s="6" t="s">
        <v>626</v>
      </c>
      <c r="C7604" s="6" t="s">
        <v>34</v>
      </c>
      <c r="D7604" s="6" t="s">
        <v>30</v>
      </c>
      <c r="E7604" s="6" t="s">
        <v>631</v>
      </c>
      <c r="F7604" s="10">
        <v>43496</v>
      </c>
      <c r="G7604" s="6">
        <v>2</v>
      </c>
      <c r="H7604" s="11">
        <f>VLOOKUP(B7604,[1]!Product_Data[#Data],4,0)</f>
        <v>584</v>
      </c>
      <c r="I7604" s="11">
        <f>VLOOKUP(B7604,[1]!Product_Data[#Data],3,0)</f>
        <v>420</v>
      </c>
      <c r="J7604" s="11">
        <f t="shared" si="711"/>
        <v>840</v>
      </c>
      <c r="K7604" s="11">
        <f t="shared" si="712"/>
        <v>1168</v>
      </c>
      <c r="L7604" s="11">
        <f t="shared" si="713"/>
        <v>328</v>
      </c>
      <c r="M7604" t="str">
        <f>VLOOKUP(C7604,[1]!Location_Data[#Data],2,0)</f>
        <v>Inglewood</v>
      </c>
      <c r="N7604" t="str">
        <f>VLOOKUP(D7604,[1]!Salespeople_Data[#Data],2,0)</f>
        <v>Carl Hall</v>
      </c>
      <c r="O7604" t="str">
        <f>VLOOKUP(E7604,[1]!Customer_Data[#Data],2,0)</f>
        <v>Matthew Phillips</v>
      </c>
      <c r="P7604" s="15">
        <f t="shared" si="708"/>
        <v>5</v>
      </c>
      <c r="Q7604">
        <f t="shared" si="709"/>
        <v>1</v>
      </c>
      <c r="R7604">
        <f t="shared" si="710"/>
        <v>2019</v>
      </c>
    </row>
    <row r="7605" spans="1:18" x14ac:dyDescent="0.25">
      <c r="A7605" s="6" t="s">
        <v>8631</v>
      </c>
      <c r="B7605" s="6" t="s">
        <v>177</v>
      </c>
      <c r="C7605" s="6" t="s">
        <v>204</v>
      </c>
      <c r="D7605" s="6" t="s">
        <v>212</v>
      </c>
      <c r="E7605" s="6" t="s">
        <v>1146</v>
      </c>
      <c r="F7605" s="10">
        <v>43700</v>
      </c>
      <c r="G7605" s="6">
        <v>2</v>
      </c>
      <c r="H7605" s="11">
        <f>VLOOKUP(B7605,[1]!Product_Data[#Data],4,0)</f>
        <v>2497</v>
      </c>
      <c r="I7605" s="11">
        <f>VLOOKUP(B7605,[1]!Product_Data[#Data],3,0)</f>
        <v>1473</v>
      </c>
      <c r="J7605" s="11">
        <f t="shared" si="711"/>
        <v>2946</v>
      </c>
      <c r="K7605" s="11">
        <f t="shared" si="712"/>
        <v>4994</v>
      </c>
      <c r="L7605" s="11">
        <f t="shared" si="713"/>
        <v>2048</v>
      </c>
      <c r="M7605" t="str">
        <f>VLOOKUP(C7605,[1]!Location_Data[#Data],2,0)</f>
        <v>Corona</v>
      </c>
      <c r="N7605" t="str">
        <f>VLOOKUP(D7605,[1]!Salespeople_Data[#Data],2,0)</f>
        <v>Ronald Reed</v>
      </c>
      <c r="O7605" t="str">
        <f>VLOOKUP(E7605,[1]!Customer_Data[#Data],2,0)</f>
        <v>Jose Wright</v>
      </c>
      <c r="P7605" s="15">
        <f t="shared" si="708"/>
        <v>6</v>
      </c>
      <c r="Q7605">
        <f t="shared" si="709"/>
        <v>8</v>
      </c>
      <c r="R7605">
        <f t="shared" si="710"/>
        <v>2019</v>
      </c>
    </row>
    <row r="7606" spans="1:18" x14ac:dyDescent="0.25">
      <c r="A7606" s="6" t="s">
        <v>8632</v>
      </c>
      <c r="B7606" s="6" t="s">
        <v>200</v>
      </c>
      <c r="C7606" s="6" t="s">
        <v>392</v>
      </c>
      <c r="D7606" s="6" t="s">
        <v>170</v>
      </c>
      <c r="E7606" s="6" t="s">
        <v>993</v>
      </c>
      <c r="F7606" s="10">
        <v>43515</v>
      </c>
      <c r="G7606" s="6">
        <v>1</v>
      </c>
      <c r="H7606" s="11">
        <f>VLOOKUP(B7606,[1]!Product_Data[#Data],4,0)</f>
        <v>315</v>
      </c>
      <c r="I7606" s="11">
        <f>VLOOKUP(B7606,[1]!Product_Data[#Data],3,0)</f>
        <v>208</v>
      </c>
      <c r="J7606" s="11">
        <f t="shared" si="711"/>
        <v>208</v>
      </c>
      <c r="K7606" s="11">
        <f t="shared" si="712"/>
        <v>315</v>
      </c>
      <c r="L7606" s="11">
        <f t="shared" si="713"/>
        <v>107</v>
      </c>
      <c r="M7606" t="str">
        <f>VLOOKUP(C7606,[1]!Location_Data[#Data],2,0)</f>
        <v>Visalia</v>
      </c>
      <c r="N7606" t="str">
        <f>VLOOKUP(D7606,[1]!Salespeople_Data[#Data],2,0)</f>
        <v>Sean Miller</v>
      </c>
      <c r="O7606" t="str">
        <f>VLOOKUP(E7606,[1]!Customer_Data[#Data],2,0)</f>
        <v>Roy Jenkins</v>
      </c>
      <c r="P7606" s="15">
        <f t="shared" si="708"/>
        <v>3</v>
      </c>
      <c r="Q7606">
        <f t="shared" si="709"/>
        <v>2</v>
      </c>
      <c r="R7606">
        <f t="shared" si="710"/>
        <v>2019</v>
      </c>
    </row>
    <row r="7607" spans="1:18" x14ac:dyDescent="0.25">
      <c r="A7607" s="6" t="s">
        <v>8633</v>
      </c>
      <c r="B7607" s="6" t="s">
        <v>457</v>
      </c>
      <c r="C7607" s="6" t="s">
        <v>110</v>
      </c>
      <c r="D7607" s="6" t="s">
        <v>49</v>
      </c>
      <c r="E7607" s="6" t="s">
        <v>1146</v>
      </c>
      <c r="F7607" s="10">
        <v>43547</v>
      </c>
      <c r="G7607" s="6">
        <v>1</v>
      </c>
      <c r="H7607" s="11">
        <f>VLOOKUP(B7607,[1]!Product_Data[#Data],4,0)</f>
        <v>947</v>
      </c>
      <c r="I7607" s="11">
        <f>VLOOKUP(B7607,[1]!Product_Data[#Data],3,0)</f>
        <v>786</v>
      </c>
      <c r="J7607" s="11">
        <f t="shared" si="711"/>
        <v>786</v>
      </c>
      <c r="K7607" s="11">
        <f t="shared" si="712"/>
        <v>947</v>
      </c>
      <c r="L7607" s="11">
        <f t="shared" si="713"/>
        <v>161</v>
      </c>
      <c r="M7607" t="str">
        <f>VLOOKUP(C7607,[1]!Location_Data[#Data],2,0)</f>
        <v>Richmond</v>
      </c>
      <c r="N7607" t="str">
        <f>VLOOKUP(D7607,[1]!Salespeople_Data[#Data],2,0)</f>
        <v>Walter Cook</v>
      </c>
      <c r="O7607" t="str">
        <f>VLOOKUP(E7607,[1]!Customer_Data[#Data],2,0)</f>
        <v>Jose Wright</v>
      </c>
      <c r="P7607" s="15">
        <f t="shared" si="708"/>
        <v>7</v>
      </c>
      <c r="Q7607">
        <f t="shared" si="709"/>
        <v>3</v>
      </c>
      <c r="R7607">
        <f t="shared" si="710"/>
        <v>2019</v>
      </c>
    </row>
    <row r="7608" spans="1:18" x14ac:dyDescent="0.25">
      <c r="A7608" s="6" t="s">
        <v>8634</v>
      </c>
      <c r="B7608" s="6" t="s">
        <v>219</v>
      </c>
      <c r="C7608" s="6" t="s">
        <v>458</v>
      </c>
      <c r="D7608" s="6" t="s">
        <v>141</v>
      </c>
      <c r="E7608" s="6" t="s">
        <v>545</v>
      </c>
      <c r="F7608" s="10">
        <v>43805</v>
      </c>
      <c r="G7608" s="6">
        <v>1</v>
      </c>
      <c r="H7608" s="11">
        <f>VLOOKUP(B7608,[1]!Product_Data[#Data],4,0)</f>
        <v>561</v>
      </c>
      <c r="I7608" s="11">
        <f>VLOOKUP(B7608,[1]!Product_Data[#Data],3,0)</f>
        <v>421</v>
      </c>
      <c r="J7608" s="11">
        <f t="shared" si="711"/>
        <v>421</v>
      </c>
      <c r="K7608" s="11">
        <f t="shared" si="712"/>
        <v>561</v>
      </c>
      <c r="L7608" s="11">
        <f t="shared" si="713"/>
        <v>140</v>
      </c>
      <c r="M7608" t="str">
        <f>VLOOKUP(C7608,[1]!Location_Data[#Data],2,0)</f>
        <v>Fontana</v>
      </c>
      <c r="N7608" t="str">
        <f>VLOOKUP(D7608,[1]!Salespeople_Data[#Data],2,0)</f>
        <v>Arthur Mccoy</v>
      </c>
      <c r="O7608" t="str">
        <f>VLOOKUP(E7608,[1]!Customer_Data[#Data],2,0)</f>
        <v>Carlos Hunt</v>
      </c>
      <c r="P7608" s="15">
        <f t="shared" si="708"/>
        <v>6</v>
      </c>
      <c r="Q7608">
        <f t="shared" si="709"/>
        <v>12</v>
      </c>
      <c r="R7608">
        <f t="shared" si="710"/>
        <v>2019</v>
      </c>
    </row>
    <row r="7609" spans="1:18" x14ac:dyDescent="0.25">
      <c r="A7609" s="6" t="s">
        <v>8635</v>
      </c>
      <c r="B7609" s="6" t="s">
        <v>200</v>
      </c>
      <c r="C7609" s="6" t="s">
        <v>253</v>
      </c>
      <c r="D7609" s="6" t="s">
        <v>10</v>
      </c>
      <c r="E7609" s="6" t="s">
        <v>726</v>
      </c>
      <c r="F7609" s="10">
        <v>43655</v>
      </c>
      <c r="G7609" s="6">
        <v>3</v>
      </c>
      <c r="H7609" s="11">
        <f>VLOOKUP(B7609,[1]!Product_Data[#Data],4,0)</f>
        <v>315</v>
      </c>
      <c r="I7609" s="11">
        <f>VLOOKUP(B7609,[1]!Product_Data[#Data],3,0)</f>
        <v>208</v>
      </c>
      <c r="J7609" s="11">
        <f t="shared" si="711"/>
        <v>624</v>
      </c>
      <c r="K7609" s="11">
        <f t="shared" si="712"/>
        <v>945</v>
      </c>
      <c r="L7609" s="11">
        <f t="shared" si="713"/>
        <v>321</v>
      </c>
      <c r="M7609" t="str">
        <f>VLOOKUP(C7609,[1]!Location_Data[#Data],2,0)</f>
        <v>Bakersfield</v>
      </c>
      <c r="N7609" t="str">
        <f>VLOOKUP(D7609,[1]!Salespeople_Data[#Data],2,0)</f>
        <v>Justin Lynch</v>
      </c>
      <c r="O7609" t="str">
        <f>VLOOKUP(E7609,[1]!Customer_Data[#Data],2,0)</f>
        <v>Phillip Tucker</v>
      </c>
      <c r="P7609" s="15">
        <f t="shared" si="708"/>
        <v>3</v>
      </c>
      <c r="Q7609">
        <f t="shared" si="709"/>
        <v>7</v>
      </c>
      <c r="R7609">
        <f t="shared" si="710"/>
        <v>2019</v>
      </c>
    </row>
    <row r="7610" spans="1:18" x14ac:dyDescent="0.25">
      <c r="A7610" s="6" t="s">
        <v>8636</v>
      </c>
      <c r="B7610" s="6" t="s">
        <v>245</v>
      </c>
      <c r="C7610" s="6" t="s">
        <v>105</v>
      </c>
      <c r="D7610" s="6" t="s">
        <v>87</v>
      </c>
      <c r="E7610" s="6" t="s">
        <v>243</v>
      </c>
      <c r="F7610" s="10">
        <v>43828</v>
      </c>
      <c r="G7610" s="6">
        <v>1</v>
      </c>
      <c r="H7610" s="11">
        <f>VLOOKUP(B7610,[1]!Product_Data[#Data],4,0)</f>
        <v>818</v>
      </c>
      <c r="I7610" s="11">
        <f>VLOOKUP(B7610,[1]!Product_Data[#Data],3,0)</f>
        <v>450</v>
      </c>
      <c r="J7610" s="11">
        <f t="shared" si="711"/>
        <v>450</v>
      </c>
      <c r="K7610" s="11">
        <f t="shared" si="712"/>
        <v>818</v>
      </c>
      <c r="L7610" s="11">
        <f t="shared" si="713"/>
        <v>368</v>
      </c>
      <c r="M7610" t="str">
        <f>VLOOKUP(C7610,[1]!Location_Data[#Data],2,0)</f>
        <v>Daly City</v>
      </c>
      <c r="N7610" t="str">
        <f>VLOOKUP(D7610,[1]!Salespeople_Data[#Data],2,0)</f>
        <v>Martin Perry</v>
      </c>
      <c r="O7610" t="str">
        <f>VLOOKUP(E7610,[1]!Customer_Data[#Data],2,0)</f>
        <v>Joseph Lopez</v>
      </c>
      <c r="P7610" s="15">
        <f t="shared" si="708"/>
        <v>1</v>
      </c>
      <c r="Q7610">
        <f t="shared" si="709"/>
        <v>12</v>
      </c>
      <c r="R7610">
        <f t="shared" si="710"/>
        <v>2019</v>
      </c>
    </row>
    <row r="7611" spans="1:18" x14ac:dyDescent="0.25">
      <c r="A7611" s="6" t="s">
        <v>8637</v>
      </c>
      <c r="B7611" s="6" t="s">
        <v>440</v>
      </c>
      <c r="C7611" s="6" t="s">
        <v>530</v>
      </c>
      <c r="D7611" s="6" t="s">
        <v>264</v>
      </c>
      <c r="E7611" s="6" t="s">
        <v>1592</v>
      </c>
      <c r="F7611" s="10">
        <v>43722</v>
      </c>
      <c r="G7611" s="6">
        <v>1</v>
      </c>
      <c r="H7611" s="11">
        <f>VLOOKUP(B7611,[1]!Product_Data[#Data],4,0)</f>
        <v>800</v>
      </c>
      <c r="I7611" s="11">
        <f>VLOOKUP(B7611,[1]!Product_Data[#Data],3,0)</f>
        <v>536</v>
      </c>
      <c r="J7611" s="11">
        <f t="shared" si="711"/>
        <v>536</v>
      </c>
      <c r="K7611" s="11">
        <f t="shared" si="712"/>
        <v>800</v>
      </c>
      <c r="L7611" s="11">
        <f t="shared" si="713"/>
        <v>264</v>
      </c>
      <c r="M7611" t="str">
        <f>VLOOKUP(C7611,[1]!Location_Data[#Data],2,0)</f>
        <v>San Buenaventura (Ventura)</v>
      </c>
      <c r="N7611" t="str">
        <f>VLOOKUP(D7611,[1]!Salespeople_Data[#Data],2,0)</f>
        <v>Ernest Wheeler</v>
      </c>
      <c r="O7611" t="str">
        <f>VLOOKUP(E7611,[1]!Customer_Data[#Data],2,0)</f>
        <v>James Castillo</v>
      </c>
      <c r="P7611" s="15">
        <f t="shared" si="708"/>
        <v>7</v>
      </c>
      <c r="Q7611">
        <f t="shared" si="709"/>
        <v>9</v>
      </c>
      <c r="R7611">
        <f t="shared" si="710"/>
        <v>2019</v>
      </c>
    </row>
    <row r="7612" spans="1:18" x14ac:dyDescent="0.25">
      <c r="A7612" s="6" t="s">
        <v>8638</v>
      </c>
      <c r="B7612" s="6" t="s">
        <v>144</v>
      </c>
      <c r="C7612" s="6" t="s">
        <v>156</v>
      </c>
      <c r="D7612" s="6" t="s">
        <v>71</v>
      </c>
      <c r="E7612" s="6" t="s">
        <v>1160</v>
      </c>
      <c r="F7612" s="10">
        <v>43603</v>
      </c>
      <c r="G7612" s="6">
        <v>1</v>
      </c>
      <c r="H7612" s="11">
        <f>VLOOKUP(B7612,[1]!Product_Data[#Data],4,0)</f>
        <v>2410</v>
      </c>
      <c r="I7612" s="11">
        <f>VLOOKUP(B7612,[1]!Product_Data[#Data],3,0)</f>
        <v>1518</v>
      </c>
      <c r="J7612" s="11">
        <f t="shared" si="711"/>
        <v>1518</v>
      </c>
      <c r="K7612" s="11">
        <f t="shared" si="712"/>
        <v>2410</v>
      </c>
      <c r="L7612" s="11">
        <f t="shared" si="713"/>
        <v>892</v>
      </c>
      <c r="M7612" t="str">
        <f>VLOOKUP(C7612,[1]!Location_Data[#Data],2,0)</f>
        <v>Sacramento</v>
      </c>
      <c r="N7612" t="str">
        <f>VLOOKUP(D7612,[1]!Salespeople_Data[#Data],2,0)</f>
        <v>Gary Rodriguez</v>
      </c>
      <c r="O7612" t="str">
        <f>VLOOKUP(E7612,[1]!Customer_Data[#Data],2,0)</f>
        <v>Juan Scott</v>
      </c>
      <c r="P7612" s="15">
        <f t="shared" si="708"/>
        <v>7</v>
      </c>
      <c r="Q7612">
        <f t="shared" si="709"/>
        <v>5</v>
      </c>
      <c r="R7612">
        <f t="shared" si="710"/>
        <v>2019</v>
      </c>
    </row>
    <row r="7613" spans="1:18" x14ac:dyDescent="0.25">
      <c r="A7613" s="6" t="s">
        <v>8639</v>
      </c>
      <c r="B7613" s="6" t="s">
        <v>61</v>
      </c>
      <c r="C7613" s="6" t="s">
        <v>643</v>
      </c>
      <c r="D7613" s="6" t="s">
        <v>58</v>
      </c>
      <c r="E7613" s="6" t="s">
        <v>814</v>
      </c>
      <c r="F7613" s="10">
        <v>43536</v>
      </c>
      <c r="G7613" s="6">
        <v>2</v>
      </c>
      <c r="H7613" s="11">
        <f>VLOOKUP(B7613,[1]!Product_Data[#Data],4,0)</f>
        <v>1889</v>
      </c>
      <c r="I7613" s="11">
        <f>VLOOKUP(B7613,[1]!Product_Data[#Data],3,0)</f>
        <v>945</v>
      </c>
      <c r="J7613" s="11">
        <f t="shared" si="711"/>
        <v>1890</v>
      </c>
      <c r="K7613" s="11">
        <f t="shared" si="712"/>
        <v>3778</v>
      </c>
      <c r="L7613" s="11">
        <f t="shared" si="713"/>
        <v>1888</v>
      </c>
      <c r="M7613" t="str">
        <f>VLOOKUP(C7613,[1]!Location_Data[#Data],2,0)</f>
        <v>Hayward</v>
      </c>
      <c r="N7613" t="str">
        <f>VLOOKUP(D7613,[1]!Salespeople_Data[#Data],2,0)</f>
        <v>Christopher Tucker</v>
      </c>
      <c r="O7613" t="str">
        <f>VLOOKUP(E7613,[1]!Customer_Data[#Data],2,0)</f>
        <v>Juan Rivera</v>
      </c>
      <c r="P7613" s="15">
        <f t="shared" si="708"/>
        <v>3</v>
      </c>
      <c r="Q7613">
        <f t="shared" si="709"/>
        <v>3</v>
      </c>
      <c r="R7613">
        <f t="shared" si="710"/>
        <v>2019</v>
      </c>
    </row>
    <row r="7614" spans="1:18" x14ac:dyDescent="0.25">
      <c r="A7614" s="6" t="s">
        <v>8640</v>
      </c>
      <c r="B7614" s="6" t="s">
        <v>132</v>
      </c>
      <c r="C7614" s="6" t="s">
        <v>215</v>
      </c>
      <c r="D7614" s="6" t="s">
        <v>178</v>
      </c>
      <c r="E7614" s="6" t="s">
        <v>3466</v>
      </c>
      <c r="F7614" s="10">
        <v>43549</v>
      </c>
      <c r="G7614" s="6">
        <v>1</v>
      </c>
      <c r="H7614" s="11">
        <f>VLOOKUP(B7614,[1]!Product_Data[#Data],4,0)</f>
        <v>2091</v>
      </c>
      <c r="I7614" s="11">
        <f>VLOOKUP(B7614,[1]!Product_Data[#Data],3,0)</f>
        <v>1485</v>
      </c>
      <c r="J7614" s="11">
        <f t="shared" si="711"/>
        <v>1485</v>
      </c>
      <c r="K7614" s="11">
        <f t="shared" si="712"/>
        <v>2091</v>
      </c>
      <c r="L7614" s="11">
        <f t="shared" si="713"/>
        <v>606</v>
      </c>
      <c r="M7614" t="str">
        <f>VLOOKUP(C7614,[1]!Location_Data[#Data],2,0)</f>
        <v>El Cajon</v>
      </c>
      <c r="N7614" t="str">
        <f>VLOOKUP(D7614,[1]!Salespeople_Data[#Data],2,0)</f>
        <v>Joshua Taylor</v>
      </c>
      <c r="O7614" t="str">
        <f>VLOOKUP(E7614,[1]!Customer_Data[#Data],2,0)</f>
        <v>Brian Hunter</v>
      </c>
      <c r="P7614" s="15">
        <f t="shared" si="708"/>
        <v>2</v>
      </c>
      <c r="Q7614">
        <f t="shared" si="709"/>
        <v>3</v>
      </c>
      <c r="R7614">
        <f t="shared" si="710"/>
        <v>2019</v>
      </c>
    </row>
    <row r="7615" spans="1:18" x14ac:dyDescent="0.25">
      <c r="A7615" s="6" t="s">
        <v>8641</v>
      </c>
      <c r="B7615" s="6" t="s">
        <v>200</v>
      </c>
      <c r="C7615" s="6" t="s">
        <v>302</v>
      </c>
      <c r="D7615" s="6" t="s">
        <v>159</v>
      </c>
      <c r="E7615" s="6" t="s">
        <v>2598</v>
      </c>
      <c r="F7615" s="10">
        <v>43709</v>
      </c>
      <c r="G7615" s="6">
        <v>1</v>
      </c>
      <c r="H7615" s="11">
        <f>VLOOKUP(B7615,[1]!Product_Data[#Data],4,0)</f>
        <v>315</v>
      </c>
      <c r="I7615" s="11">
        <f>VLOOKUP(B7615,[1]!Product_Data[#Data],3,0)</f>
        <v>208</v>
      </c>
      <c r="J7615" s="11">
        <f t="shared" si="711"/>
        <v>208</v>
      </c>
      <c r="K7615" s="11">
        <f t="shared" si="712"/>
        <v>315</v>
      </c>
      <c r="L7615" s="11">
        <f t="shared" si="713"/>
        <v>107</v>
      </c>
      <c r="M7615" t="str">
        <f>VLOOKUP(C7615,[1]!Location_Data[#Data],2,0)</f>
        <v>Santa Rosa</v>
      </c>
      <c r="N7615" t="str">
        <f>VLOOKUP(D7615,[1]!Salespeople_Data[#Data],2,0)</f>
        <v>Bobby Russell</v>
      </c>
      <c r="O7615" t="str">
        <f>VLOOKUP(E7615,[1]!Customer_Data[#Data],2,0)</f>
        <v>Jeffrey Phillips</v>
      </c>
      <c r="P7615" s="15">
        <f t="shared" si="708"/>
        <v>1</v>
      </c>
      <c r="Q7615">
        <f t="shared" si="709"/>
        <v>9</v>
      </c>
      <c r="R7615">
        <f t="shared" si="710"/>
        <v>2019</v>
      </c>
    </row>
    <row r="7616" spans="1:18" x14ac:dyDescent="0.25">
      <c r="A7616" s="6" t="s">
        <v>8642</v>
      </c>
      <c r="B7616" s="6" t="s">
        <v>600</v>
      </c>
      <c r="C7616" s="6" t="s">
        <v>211</v>
      </c>
      <c r="D7616" s="6" t="s">
        <v>80</v>
      </c>
      <c r="E7616" s="6" t="s">
        <v>292</v>
      </c>
      <c r="F7616" s="10">
        <v>43676</v>
      </c>
      <c r="G7616" s="6">
        <v>1</v>
      </c>
      <c r="H7616" s="11">
        <f>VLOOKUP(B7616,[1]!Product_Data[#Data],4,0)</f>
        <v>368</v>
      </c>
      <c r="I7616" s="11">
        <f>VLOOKUP(B7616,[1]!Product_Data[#Data],3,0)</f>
        <v>269</v>
      </c>
      <c r="J7616" s="11">
        <f t="shared" si="711"/>
        <v>269</v>
      </c>
      <c r="K7616" s="11">
        <f t="shared" si="712"/>
        <v>368</v>
      </c>
      <c r="L7616" s="11">
        <f t="shared" si="713"/>
        <v>99</v>
      </c>
      <c r="M7616" t="str">
        <f>VLOOKUP(C7616,[1]!Location_Data[#Data],2,0)</f>
        <v>Chula Vista</v>
      </c>
      <c r="N7616" t="str">
        <f>VLOOKUP(D7616,[1]!Salespeople_Data[#Data],2,0)</f>
        <v>Henry Nelson</v>
      </c>
      <c r="O7616" t="str">
        <f>VLOOKUP(E7616,[1]!Customer_Data[#Data],2,0)</f>
        <v>Clarence Grant</v>
      </c>
      <c r="P7616" s="15">
        <f t="shared" si="708"/>
        <v>3</v>
      </c>
      <c r="Q7616">
        <f t="shared" si="709"/>
        <v>7</v>
      </c>
      <c r="R7616">
        <f t="shared" si="710"/>
        <v>2019</v>
      </c>
    </row>
    <row r="7617" spans="1:18" x14ac:dyDescent="0.25">
      <c r="A7617" s="6" t="s">
        <v>8643</v>
      </c>
      <c r="B7617" s="6" t="s">
        <v>752</v>
      </c>
      <c r="C7617" s="6" t="s">
        <v>519</v>
      </c>
      <c r="D7617" s="6" t="s">
        <v>191</v>
      </c>
      <c r="E7617" s="6" t="s">
        <v>2473</v>
      </c>
      <c r="F7617" s="10">
        <v>43768</v>
      </c>
      <c r="G7617" s="6">
        <v>1</v>
      </c>
      <c r="H7617" s="11">
        <f>VLOOKUP(B7617,[1]!Product_Data[#Data],4,0)</f>
        <v>95</v>
      </c>
      <c r="I7617" s="11">
        <f>VLOOKUP(B7617,[1]!Product_Data[#Data],3,0)</f>
        <v>61</v>
      </c>
      <c r="J7617" s="11">
        <f t="shared" si="711"/>
        <v>61</v>
      </c>
      <c r="K7617" s="11">
        <f t="shared" si="712"/>
        <v>95</v>
      </c>
      <c r="L7617" s="11">
        <f t="shared" si="713"/>
        <v>34</v>
      </c>
      <c r="M7617" t="str">
        <f>VLOOKUP(C7617,[1]!Location_Data[#Data],2,0)</f>
        <v>Anaheim</v>
      </c>
      <c r="N7617" t="str">
        <f>VLOOKUP(D7617,[1]!Salespeople_Data[#Data],2,0)</f>
        <v>Robert Reed</v>
      </c>
      <c r="O7617" t="str">
        <f>VLOOKUP(E7617,[1]!Customer_Data[#Data],2,0)</f>
        <v>Thomas Duncan</v>
      </c>
      <c r="P7617" s="15">
        <f t="shared" si="708"/>
        <v>4</v>
      </c>
      <c r="Q7617">
        <f t="shared" si="709"/>
        <v>10</v>
      </c>
      <c r="R7617">
        <f t="shared" si="710"/>
        <v>2019</v>
      </c>
    </row>
    <row r="7618" spans="1:18" x14ac:dyDescent="0.25">
      <c r="A7618" s="6" t="s">
        <v>8644</v>
      </c>
      <c r="B7618" s="6" t="s">
        <v>155</v>
      </c>
      <c r="C7618" s="6" t="s">
        <v>156</v>
      </c>
      <c r="D7618" s="6" t="s">
        <v>87</v>
      </c>
      <c r="E7618" s="6" t="s">
        <v>357</v>
      </c>
      <c r="F7618" s="10">
        <v>43827</v>
      </c>
      <c r="G7618" s="6">
        <v>1</v>
      </c>
      <c r="H7618" s="11">
        <f>VLOOKUP(B7618,[1]!Product_Data[#Data],4,0)</f>
        <v>1353</v>
      </c>
      <c r="I7618" s="11">
        <f>VLOOKUP(B7618,[1]!Product_Data[#Data],3,0)</f>
        <v>947</v>
      </c>
      <c r="J7618" s="11">
        <f t="shared" si="711"/>
        <v>947</v>
      </c>
      <c r="K7618" s="11">
        <f t="shared" si="712"/>
        <v>1353</v>
      </c>
      <c r="L7618" s="11">
        <f t="shared" si="713"/>
        <v>406</v>
      </c>
      <c r="M7618" t="str">
        <f>VLOOKUP(C7618,[1]!Location_Data[#Data],2,0)</f>
        <v>Sacramento</v>
      </c>
      <c r="N7618" t="str">
        <f>VLOOKUP(D7618,[1]!Salespeople_Data[#Data],2,0)</f>
        <v>Martin Perry</v>
      </c>
      <c r="O7618" t="str">
        <f>VLOOKUP(E7618,[1]!Customer_Data[#Data],2,0)</f>
        <v>Joshua Peterson</v>
      </c>
      <c r="P7618" s="15">
        <f t="shared" ref="P7618:P7681" si="714">WEEKDAY(F7618)</f>
        <v>7</v>
      </c>
      <c r="Q7618">
        <f t="shared" ref="Q7618:Q7681" si="715">MONTH(F7618)</f>
        <v>12</v>
      </c>
      <c r="R7618">
        <f t="shared" ref="R7618:R7681" si="716">YEAR(F7618)</f>
        <v>2019</v>
      </c>
    </row>
    <row r="7619" spans="1:18" x14ac:dyDescent="0.25">
      <c r="A7619" s="6" t="s">
        <v>8645</v>
      </c>
      <c r="B7619" s="6" t="s">
        <v>200</v>
      </c>
      <c r="C7619" s="6" t="s">
        <v>392</v>
      </c>
      <c r="D7619" s="6" t="s">
        <v>91</v>
      </c>
      <c r="E7619" s="6" t="s">
        <v>1030</v>
      </c>
      <c r="F7619" s="10">
        <v>43664</v>
      </c>
      <c r="G7619" s="6">
        <v>3</v>
      </c>
      <c r="H7619" s="11">
        <f>VLOOKUP(B7619,[1]!Product_Data[#Data],4,0)</f>
        <v>315</v>
      </c>
      <c r="I7619" s="11">
        <f>VLOOKUP(B7619,[1]!Product_Data[#Data],3,0)</f>
        <v>208</v>
      </c>
      <c r="J7619" s="11">
        <f t="shared" ref="J7619:J7682" si="717">PRODUCT(I7619,G7619)</f>
        <v>624</v>
      </c>
      <c r="K7619" s="11">
        <f t="shared" ref="K7619:K7682" si="718">PRODUCT(H7619,G7619)</f>
        <v>945</v>
      </c>
      <c r="L7619" s="11">
        <f t="shared" ref="L7619:L7682" si="719">K7619-J7619</f>
        <v>321</v>
      </c>
      <c r="M7619" t="str">
        <f>VLOOKUP(C7619,[1]!Location_Data[#Data],2,0)</f>
        <v>Visalia</v>
      </c>
      <c r="N7619" t="str">
        <f>VLOOKUP(D7619,[1]!Salespeople_Data[#Data],2,0)</f>
        <v>Howard Gardner</v>
      </c>
      <c r="O7619" t="str">
        <f>VLOOKUP(E7619,[1]!Customer_Data[#Data],2,0)</f>
        <v>Brandon Diaz</v>
      </c>
      <c r="P7619" s="15">
        <f t="shared" si="714"/>
        <v>5</v>
      </c>
      <c r="Q7619">
        <f t="shared" si="715"/>
        <v>7</v>
      </c>
      <c r="R7619">
        <f t="shared" si="716"/>
        <v>2019</v>
      </c>
    </row>
    <row r="7620" spans="1:18" x14ac:dyDescent="0.25">
      <c r="A7620" s="6" t="s">
        <v>8646</v>
      </c>
      <c r="B7620" s="6" t="s">
        <v>210</v>
      </c>
      <c r="C7620" s="6" t="s">
        <v>469</v>
      </c>
      <c r="D7620" s="6" t="s">
        <v>269</v>
      </c>
      <c r="E7620" s="6" t="s">
        <v>441</v>
      </c>
      <c r="F7620" s="10">
        <v>43630</v>
      </c>
      <c r="G7620" s="6">
        <v>1</v>
      </c>
      <c r="H7620" s="11">
        <f>VLOOKUP(B7620,[1]!Product_Data[#Data],4,0)</f>
        <v>458</v>
      </c>
      <c r="I7620" s="11">
        <f>VLOOKUP(B7620,[1]!Product_Data[#Data],3,0)</f>
        <v>376</v>
      </c>
      <c r="J7620" s="11">
        <f t="shared" si="717"/>
        <v>376</v>
      </c>
      <c r="K7620" s="11">
        <f t="shared" si="718"/>
        <v>458</v>
      </c>
      <c r="L7620" s="11">
        <f t="shared" si="719"/>
        <v>82</v>
      </c>
      <c r="M7620" t="str">
        <f>VLOOKUP(C7620,[1]!Location_Data[#Data],2,0)</f>
        <v>Escondido</v>
      </c>
      <c r="N7620" t="str">
        <f>VLOOKUP(D7620,[1]!Salespeople_Data[#Data],2,0)</f>
        <v>Kevin Butler</v>
      </c>
      <c r="O7620" t="str">
        <f>VLOOKUP(E7620,[1]!Customer_Data[#Data],2,0)</f>
        <v>Michael Lane</v>
      </c>
      <c r="P7620" s="15">
        <f t="shared" si="714"/>
        <v>6</v>
      </c>
      <c r="Q7620">
        <f t="shared" si="715"/>
        <v>6</v>
      </c>
      <c r="R7620">
        <f t="shared" si="716"/>
        <v>2019</v>
      </c>
    </row>
    <row r="7621" spans="1:18" x14ac:dyDescent="0.25">
      <c r="A7621" s="6" t="s">
        <v>8647</v>
      </c>
      <c r="B7621" s="6" t="s">
        <v>18</v>
      </c>
      <c r="C7621" s="6" t="s">
        <v>62</v>
      </c>
      <c r="D7621" s="6" t="s">
        <v>116</v>
      </c>
      <c r="E7621" s="6" t="s">
        <v>1758</v>
      </c>
      <c r="F7621" s="10">
        <v>43620</v>
      </c>
      <c r="G7621" s="6">
        <v>1</v>
      </c>
      <c r="H7621" s="11">
        <f>VLOOKUP(B7621,[1]!Product_Data[#Data],4,0)</f>
        <v>880</v>
      </c>
      <c r="I7621" s="11">
        <f>VLOOKUP(B7621,[1]!Product_Data[#Data],3,0)</f>
        <v>634</v>
      </c>
      <c r="J7621" s="11">
        <f t="shared" si="717"/>
        <v>634</v>
      </c>
      <c r="K7621" s="11">
        <f t="shared" si="718"/>
        <v>880</v>
      </c>
      <c r="L7621" s="11">
        <f t="shared" si="719"/>
        <v>246</v>
      </c>
      <c r="M7621" t="str">
        <f>VLOOKUP(C7621,[1]!Location_Data[#Data],2,0)</f>
        <v>Fairfield</v>
      </c>
      <c r="N7621" t="str">
        <f>VLOOKUP(D7621,[1]!Salespeople_Data[#Data],2,0)</f>
        <v>Roger Ramos</v>
      </c>
      <c r="O7621" t="str">
        <f>VLOOKUP(E7621,[1]!Customer_Data[#Data],2,0)</f>
        <v>Lawrence Kelly</v>
      </c>
      <c r="P7621" s="15">
        <f t="shared" si="714"/>
        <v>3</v>
      </c>
      <c r="Q7621">
        <f t="shared" si="715"/>
        <v>6</v>
      </c>
      <c r="R7621">
        <f t="shared" si="716"/>
        <v>2019</v>
      </c>
    </row>
    <row r="7622" spans="1:18" x14ac:dyDescent="0.25">
      <c r="A7622" s="6" t="s">
        <v>8648</v>
      </c>
      <c r="B7622" s="6" t="s">
        <v>305</v>
      </c>
      <c r="C7622" s="6" t="s">
        <v>105</v>
      </c>
      <c r="D7622" s="6" t="s">
        <v>35</v>
      </c>
      <c r="E7622" s="6" t="s">
        <v>1902</v>
      </c>
      <c r="F7622" s="10">
        <v>43513</v>
      </c>
      <c r="G7622" s="6">
        <v>1</v>
      </c>
      <c r="H7622" s="11">
        <f>VLOOKUP(B7622,[1]!Product_Data[#Data],4,0)</f>
        <v>504</v>
      </c>
      <c r="I7622" s="11">
        <f>VLOOKUP(B7622,[1]!Product_Data[#Data],3,0)</f>
        <v>408</v>
      </c>
      <c r="J7622" s="11">
        <f t="shared" si="717"/>
        <v>408</v>
      </c>
      <c r="K7622" s="11">
        <f t="shared" si="718"/>
        <v>504</v>
      </c>
      <c r="L7622" s="11">
        <f t="shared" si="719"/>
        <v>96</v>
      </c>
      <c r="M7622" t="str">
        <f>VLOOKUP(C7622,[1]!Location_Data[#Data],2,0)</f>
        <v>Daly City</v>
      </c>
      <c r="N7622" t="str">
        <f>VLOOKUP(D7622,[1]!Salespeople_Data[#Data],2,0)</f>
        <v>Charles Harper</v>
      </c>
      <c r="O7622" t="str">
        <f>VLOOKUP(E7622,[1]!Customer_Data[#Data],2,0)</f>
        <v>Jeffrey Gibson</v>
      </c>
      <c r="P7622" s="15">
        <f t="shared" si="714"/>
        <v>1</v>
      </c>
      <c r="Q7622">
        <f t="shared" si="715"/>
        <v>2</v>
      </c>
      <c r="R7622">
        <f t="shared" si="716"/>
        <v>2019</v>
      </c>
    </row>
    <row r="7623" spans="1:18" x14ac:dyDescent="0.25">
      <c r="A7623" s="6" t="s">
        <v>8649</v>
      </c>
      <c r="B7623" s="6" t="s">
        <v>232</v>
      </c>
      <c r="C7623" s="6" t="s">
        <v>512</v>
      </c>
      <c r="D7623" s="6" t="s">
        <v>298</v>
      </c>
      <c r="E7623" s="6" t="s">
        <v>517</v>
      </c>
      <c r="F7623" s="10">
        <v>43632</v>
      </c>
      <c r="G7623" s="6">
        <v>1</v>
      </c>
      <c r="H7623" s="11">
        <f>VLOOKUP(B7623,[1]!Product_Data[#Data],4,0)</f>
        <v>1119</v>
      </c>
      <c r="I7623" s="11">
        <f>VLOOKUP(B7623,[1]!Product_Data[#Data],3,0)</f>
        <v>683</v>
      </c>
      <c r="J7623" s="11">
        <f t="shared" si="717"/>
        <v>683</v>
      </c>
      <c r="K7623" s="11">
        <f t="shared" si="718"/>
        <v>1119</v>
      </c>
      <c r="L7623" s="11">
        <f t="shared" si="719"/>
        <v>436</v>
      </c>
      <c r="M7623" t="str">
        <f>VLOOKUP(C7623,[1]!Location_Data[#Data],2,0)</f>
        <v>Long Beach</v>
      </c>
      <c r="N7623" t="str">
        <f>VLOOKUP(D7623,[1]!Salespeople_Data[#Data],2,0)</f>
        <v>Kenneth Fields</v>
      </c>
      <c r="O7623" t="str">
        <f>VLOOKUP(E7623,[1]!Customer_Data[#Data],2,0)</f>
        <v>Bruce Porter</v>
      </c>
      <c r="P7623" s="15">
        <f t="shared" si="714"/>
        <v>1</v>
      </c>
      <c r="Q7623">
        <f t="shared" si="715"/>
        <v>6</v>
      </c>
      <c r="R7623">
        <f t="shared" si="716"/>
        <v>2019</v>
      </c>
    </row>
    <row r="7624" spans="1:18" x14ac:dyDescent="0.25">
      <c r="A7624" s="6" t="s">
        <v>8650</v>
      </c>
      <c r="B7624" s="6" t="s">
        <v>752</v>
      </c>
      <c r="C7624" s="6" t="s">
        <v>57</v>
      </c>
      <c r="D7624" s="6" t="s">
        <v>35</v>
      </c>
      <c r="E7624" s="6" t="s">
        <v>2157</v>
      </c>
      <c r="F7624" s="10">
        <v>43595</v>
      </c>
      <c r="G7624" s="6">
        <v>3</v>
      </c>
      <c r="H7624" s="11">
        <f>VLOOKUP(B7624,[1]!Product_Data[#Data],4,0)</f>
        <v>95</v>
      </c>
      <c r="I7624" s="11">
        <f>VLOOKUP(B7624,[1]!Product_Data[#Data],3,0)</f>
        <v>61</v>
      </c>
      <c r="J7624" s="11">
        <f t="shared" si="717"/>
        <v>183</v>
      </c>
      <c r="K7624" s="11">
        <f t="shared" si="718"/>
        <v>285</v>
      </c>
      <c r="L7624" s="11">
        <f t="shared" si="719"/>
        <v>102</v>
      </c>
      <c r="M7624" t="str">
        <f>VLOOKUP(C7624,[1]!Location_Data[#Data],2,0)</f>
        <v>Thousand Oaks</v>
      </c>
      <c r="N7624" t="str">
        <f>VLOOKUP(D7624,[1]!Salespeople_Data[#Data],2,0)</f>
        <v>Charles Harper</v>
      </c>
      <c r="O7624" t="str">
        <f>VLOOKUP(E7624,[1]!Customer_Data[#Data],2,0)</f>
        <v>Henry Elliott</v>
      </c>
      <c r="P7624" s="15">
        <f t="shared" si="714"/>
        <v>6</v>
      </c>
      <c r="Q7624">
        <f t="shared" si="715"/>
        <v>5</v>
      </c>
      <c r="R7624">
        <f t="shared" si="716"/>
        <v>2019</v>
      </c>
    </row>
    <row r="7625" spans="1:18" x14ac:dyDescent="0.25">
      <c r="A7625" s="6" t="s">
        <v>8651</v>
      </c>
      <c r="B7625" s="6" t="s">
        <v>232</v>
      </c>
      <c r="C7625" s="6" t="s">
        <v>527</v>
      </c>
      <c r="D7625" s="6" t="s">
        <v>40</v>
      </c>
      <c r="E7625" s="6" t="s">
        <v>2533</v>
      </c>
      <c r="F7625" s="10">
        <v>43636</v>
      </c>
      <c r="G7625" s="6">
        <v>2</v>
      </c>
      <c r="H7625" s="11">
        <f>VLOOKUP(B7625,[1]!Product_Data[#Data],4,0)</f>
        <v>1119</v>
      </c>
      <c r="I7625" s="11">
        <f>VLOOKUP(B7625,[1]!Product_Data[#Data],3,0)</f>
        <v>683</v>
      </c>
      <c r="J7625" s="11">
        <f t="shared" si="717"/>
        <v>1366</v>
      </c>
      <c r="K7625" s="11">
        <f t="shared" si="718"/>
        <v>2238</v>
      </c>
      <c r="L7625" s="11">
        <f t="shared" si="719"/>
        <v>872</v>
      </c>
      <c r="M7625" t="str">
        <f>VLOOKUP(C7625,[1]!Location_Data[#Data],2,0)</f>
        <v>Stockton</v>
      </c>
      <c r="N7625" t="str">
        <f>VLOOKUP(D7625,[1]!Salespeople_Data[#Data],2,0)</f>
        <v>Brian Hansen</v>
      </c>
      <c r="O7625" t="str">
        <f>VLOOKUP(E7625,[1]!Customer_Data[#Data],2,0)</f>
        <v>Andrew Reynolds</v>
      </c>
      <c r="P7625" s="15">
        <f t="shared" si="714"/>
        <v>5</v>
      </c>
      <c r="Q7625">
        <f t="shared" si="715"/>
        <v>6</v>
      </c>
      <c r="R7625">
        <f t="shared" si="716"/>
        <v>2019</v>
      </c>
    </row>
    <row r="7626" spans="1:18" x14ac:dyDescent="0.25">
      <c r="A7626" s="6" t="s">
        <v>8652</v>
      </c>
      <c r="B7626" s="6" t="s">
        <v>352</v>
      </c>
      <c r="C7626" s="6" t="s">
        <v>249</v>
      </c>
      <c r="D7626" s="6" t="s">
        <v>106</v>
      </c>
      <c r="E7626" s="6" t="s">
        <v>772</v>
      </c>
      <c r="F7626" s="10">
        <v>43560</v>
      </c>
      <c r="G7626" s="6">
        <v>1</v>
      </c>
      <c r="H7626" s="11">
        <f>VLOOKUP(B7626,[1]!Product_Data[#Data],4,0)</f>
        <v>203</v>
      </c>
      <c r="I7626" s="11">
        <f>VLOOKUP(B7626,[1]!Product_Data[#Data],3,0)</f>
        <v>154</v>
      </c>
      <c r="J7626" s="11">
        <f t="shared" si="717"/>
        <v>154</v>
      </c>
      <c r="K7626" s="11">
        <f t="shared" si="718"/>
        <v>203</v>
      </c>
      <c r="L7626" s="11">
        <f t="shared" si="719"/>
        <v>49</v>
      </c>
      <c r="M7626" t="str">
        <f>VLOOKUP(C7626,[1]!Location_Data[#Data],2,0)</f>
        <v>Roseville</v>
      </c>
      <c r="N7626" t="str">
        <f>VLOOKUP(D7626,[1]!Salespeople_Data[#Data],2,0)</f>
        <v>Patrick Ruiz</v>
      </c>
      <c r="O7626" t="str">
        <f>VLOOKUP(E7626,[1]!Customer_Data[#Data],2,0)</f>
        <v>Antonio Green</v>
      </c>
      <c r="P7626" s="15">
        <f t="shared" si="714"/>
        <v>6</v>
      </c>
      <c r="Q7626">
        <f t="shared" si="715"/>
        <v>4</v>
      </c>
      <c r="R7626">
        <f t="shared" si="716"/>
        <v>2019</v>
      </c>
    </row>
    <row r="7627" spans="1:18" x14ac:dyDescent="0.25">
      <c r="A7627" s="6" t="s">
        <v>8653</v>
      </c>
      <c r="B7627" s="6" t="s">
        <v>194</v>
      </c>
      <c r="C7627" s="6" t="s">
        <v>224</v>
      </c>
      <c r="D7627" s="6" t="s">
        <v>63</v>
      </c>
      <c r="E7627" s="6" t="s">
        <v>1605</v>
      </c>
      <c r="F7627" s="10">
        <v>43785</v>
      </c>
      <c r="G7627" s="6">
        <v>1</v>
      </c>
      <c r="H7627" s="11">
        <f>VLOOKUP(B7627,[1]!Product_Data[#Data],4,0)</f>
        <v>1278</v>
      </c>
      <c r="I7627" s="11">
        <f>VLOOKUP(B7627,[1]!Product_Data[#Data],3,0)</f>
        <v>665</v>
      </c>
      <c r="J7627" s="11">
        <f t="shared" si="717"/>
        <v>665</v>
      </c>
      <c r="K7627" s="11">
        <f t="shared" si="718"/>
        <v>1278</v>
      </c>
      <c r="L7627" s="11">
        <f t="shared" si="719"/>
        <v>613</v>
      </c>
      <c r="M7627" t="str">
        <f>VLOOKUP(C7627,[1]!Location_Data[#Data],2,0)</f>
        <v>Huntington Beach</v>
      </c>
      <c r="N7627" t="str">
        <f>VLOOKUP(D7627,[1]!Salespeople_Data[#Data],2,0)</f>
        <v>Jeremy Mendoza</v>
      </c>
      <c r="O7627" t="str">
        <f>VLOOKUP(E7627,[1]!Customer_Data[#Data],2,0)</f>
        <v>Phillip Morrison</v>
      </c>
      <c r="P7627" s="15">
        <f t="shared" si="714"/>
        <v>7</v>
      </c>
      <c r="Q7627">
        <f t="shared" si="715"/>
        <v>11</v>
      </c>
      <c r="R7627">
        <f t="shared" si="716"/>
        <v>2019</v>
      </c>
    </row>
    <row r="7628" spans="1:18" x14ac:dyDescent="0.25">
      <c r="A7628" s="6" t="s">
        <v>8654</v>
      </c>
      <c r="B7628" s="6" t="s">
        <v>479</v>
      </c>
      <c r="C7628" s="6" t="s">
        <v>39</v>
      </c>
      <c r="D7628" s="6" t="s">
        <v>146</v>
      </c>
      <c r="E7628" s="6" t="s">
        <v>1579</v>
      </c>
      <c r="F7628" s="10">
        <v>43739</v>
      </c>
      <c r="G7628" s="6">
        <v>2</v>
      </c>
      <c r="H7628" s="11">
        <f>VLOOKUP(B7628,[1]!Product_Data[#Data],4,0)</f>
        <v>123</v>
      </c>
      <c r="I7628" s="11">
        <f>VLOOKUP(B7628,[1]!Product_Data[#Data],3,0)</f>
        <v>84</v>
      </c>
      <c r="J7628" s="11">
        <f t="shared" si="717"/>
        <v>168</v>
      </c>
      <c r="K7628" s="11">
        <f t="shared" si="718"/>
        <v>246</v>
      </c>
      <c r="L7628" s="11">
        <f t="shared" si="719"/>
        <v>78</v>
      </c>
      <c r="M7628" t="str">
        <f>VLOOKUP(C7628,[1]!Location_Data[#Data],2,0)</f>
        <v>Oceanside</v>
      </c>
      <c r="N7628" t="str">
        <f>VLOOKUP(D7628,[1]!Salespeople_Data[#Data],2,0)</f>
        <v>Carl Elliott</v>
      </c>
      <c r="O7628" t="str">
        <f>VLOOKUP(E7628,[1]!Customer_Data[#Data],2,0)</f>
        <v>Charles Montgomery</v>
      </c>
      <c r="P7628" s="15">
        <f t="shared" si="714"/>
        <v>3</v>
      </c>
      <c r="Q7628">
        <f t="shared" si="715"/>
        <v>10</v>
      </c>
      <c r="R7628">
        <f t="shared" si="716"/>
        <v>2019</v>
      </c>
    </row>
    <row r="7629" spans="1:18" x14ac:dyDescent="0.25">
      <c r="A7629" s="6" t="s">
        <v>8655</v>
      </c>
      <c r="B7629" s="6" t="s">
        <v>207</v>
      </c>
      <c r="C7629" s="6" t="s">
        <v>74</v>
      </c>
      <c r="D7629" s="6" t="s">
        <v>141</v>
      </c>
      <c r="E7629" s="6" t="s">
        <v>979</v>
      </c>
      <c r="F7629" s="10">
        <v>43679</v>
      </c>
      <c r="G7629" s="6">
        <v>4</v>
      </c>
      <c r="H7629" s="11">
        <f>VLOOKUP(B7629,[1]!Product_Data[#Data],4,0)</f>
        <v>2464</v>
      </c>
      <c r="I7629" s="11">
        <f>VLOOKUP(B7629,[1]!Product_Data[#Data],3,0)</f>
        <v>1774</v>
      </c>
      <c r="J7629" s="11">
        <f t="shared" si="717"/>
        <v>7096</v>
      </c>
      <c r="K7629" s="11">
        <f t="shared" si="718"/>
        <v>9856</v>
      </c>
      <c r="L7629" s="11">
        <f t="shared" si="719"/>
        <v>2760</v>
      </c>
      <c r="M7629" t="str">
        <f>VLOOKUP(C7629,[1]!Location_Data[#Data],2,0)</f>
        <v>West Covina</v>
      </c>
      <c r="N7629" t="str">
        <f>VLOOKUP(D7629,[1]!Salespeople_Data[#Data],2,0)</f>
        <v>Arthur Mccoy</v>
      </c>
      <c r="O7629" t="str">
        <f>VLOOKUP(E7629,[1]!Customer_Data[#Data],2,0)</f>
        <v>Joshua Jones</v>
      </c>
      <c r="P7629" s="15">
        <f t="shared" si="714"/>
        <v>6</v>
      </c>
      <c r="Q7629">
        <f t="shared" si="715"/>
        <v>8</v>
      </c>
      <c r="R7629">
        <f t="shared" si="716"/>
        <v>2019</v>
      </c>
    </row>
    <row r="7630" spans="1:18" x14ac:dyDescent="0.25">
      <c r="A7630" s="6" t="s">
        <v>8656</v>
      </c>
      <c r="B7630" s="6" t="s">
        <v>139</v>
      </c>
      <c r="C7630" s="6" t="s">
        <v>9</v>
      </c>
      <c r="D7630" s="6" t="s">
        <v>10</v>
      </c>
      <c r="E7630" s="6" t="s">
        <v>26</v>
      </c>
      <c r="F7630" s="10">
        <v>43573</v>
      </c>
      <c r="G7630" s="6">
        <v>3</v>
      </c>
      <c r="H7630" s="11">
        <f>VLOOKUP(B7630,[1]!Product_Data[#Data],4,0)</f>
        <v>817</v>
      </c>
      <c r="I7630" s="11">
        <f>VLOOKUP(B7630,[1]!Product_Data[#Data],3,0)</f>
        <v>409</v>
      </c>
      <c r="J7630" s="11">
        <f t="shared" si="717"/>
        <v>1227</v>
      </c>
      <c r="K7630" s="11">
        <f t="shared" si="718"/>
        <v>2451</v>
      </c>
      <c r="L7630" s="11">
        <f t="shared" si="719"/>
        <v>1224</v>
      </c>
      <c r="M7630" t="str">
        <f>VLOOKUP(C7630,[1]!Location_Data[#Data],2,0)</f>
        <v>San Mateo</v>
      </c>
      <c r="N7630" t="str">
        <f>VLOOKUP(D7630,[1]!Salespeople_Data[#Data],2,0)</f>
        <v>Justin Lynch</v>
      </c>
      <c r="O7630" t="str">
        <f>VLOOKUP(E7630,[1]!Customer_Data[#Data],2,0)</f>
        <v>Roy Murphy</v>
      </c>
      <c r="P7630" s="15">
        <f t="shared" si="714"/>
        <v>5</v>
      </c>
      <c r="Q7630">
        <f t="shared" si="715"/>
        <v>4</v>
      </c>
      <c r="R7630">
        <f t="shared" si="716"/>
        <v>2019</v>
      </c>
    </row>
    <row r="7631" spans="1:18" x14ac:dyDescent="0.25">
      <c r="A7631" s="6" t="s">
        <v>8657</v>
      </c>
      <c r="B7631" s="6" t="s">
        <v>235</v>
      </c>
      <c r="C7631" s="6" t="s">
        <v>349</v>
      </c>
      <c r="D7631" s="6" t="s">
        <v>136</v>
      </c>
      <c r="E7631" s="6" t="s">
        <v>7840</v>
      </c>
      <c r="F7631" s="10">
        <v>43578</v>
      </c>
      <c r="G7631" s="6">
        <v>1</v>
      </c>
      <c r="H7631" s="11">
        <f>VLOOKUP(B7631,[1]!Product_Data[#Data],4,0)</f>
        <v>1887</v>
      </c>
      <c r="I7631" s="11">
        <f>VLOOKUP(B7631,[1]!Product_Data[#Data],3,0)</f>
        <v>1378</v>
      </c>
      <c r="J7631" s="11">
        <f t="shared" si="717"/>
        <v>1378</v>
      </c>
      <c r="K7631" s="11">
        <f t="shared" si="718"/>
        <v>1887</v>
      </c>
      <c r="L7631" s="11">
        <f t="shared" si="719"/>
        <v>509</v>
      </c>
      <c r="M7631" t="str">
        <f>VLOOKUP(C7631,[1]!Location_Data[#Data],2,0)</f>
        <v>Santa Clara</v>
      </c>
      <c r="N7631" t="str">
        <f>VLOOKUP(D7631,[1]!Salespeople_Data[#Data],2,0)</f>
        <v>Clarence Fox</v>
      </c>
      <c r="O7631" t="str">
        <f>VLOOKUP(E7631,[1]!Customer_Data[#Data],2,0)</f>
        <v>Harold Adams</v>
      </c>
      <c r="P7631" s="15">
        <f t="shared" si="714"/>
        <v>3</v>
      </c>
      <c r="Q7631">
        <f t="shared" si="715"/>
        <v>4</v>
      </c>
      <c r="R7631">
        <f t="shared" si="716"/>
        <v>2019</v>
      </c>
    </row>
    <row r="7632" spans="1:18" x14ac:dyDescent="0.25">
      <c r="A7632" s="6" t="s">
        <v>8658</v>
      </c>
      <c r="B7632" s="6" t="s">
        <v>228</v>
      </c>
      <c r="C7632" s="6" t="s">
        <v>512</v>
      </c>
      <c r="D7632" s="6" t="s">
        <v>257</v>
      </c>
      <c r="E7632" s="6" t="s">
        <v>1874</v>
      </c>
      <c r="F7632" s="10">
        <v>43622</v>
      </c>
      <c r="G7632" s="6">
        <v>3</v>
      </c>
      <c r="H7632" s="11">
        <f>VLOOKUP(B7632,[1]!Product_Data[#Data],4,0)</f>
        <v>1862</v>
      </c>
      <c r="I7632" s="11">
        <f>VLOOKUP(B7632,[1]!Product_Data[#Data],3,0)</f>
        <v>1173</v>
      </c>
      <c r="J7632" s="11">
        <f t="shared" si="717"/>
        <v>3519</v>
      </c>
      <c r="K7632" s="11">
        <f t="shared" si="718"/>
        <v>5586</v>
      </c>
      <c r="L7632" s="11">
        <f t="shared" si="719"/>
        <v>2067</v>
      </c>
      <c r="M7632" t="str">
        <f>VLOOKUP(C7632,[1]!Location_Data[#Data],2,0)</f>
        <v>Long Beach</v>
      </c>
      <c r="N7632" t="str">
        <f>VLOOKUP(D7632,[1]!Salespeople_Data[#Data],2,0)</f>
        <v>Jerry Perry</v>
      </c>
      <c r="O7632" t="str">
        <f>VLOOKUP(E7632,[1]!Customer_Data[#Data],2,0)</f>
        <v>Jesse Bishop</v>
      </c>
      <c r="P7632" s="15">
        <f t="shared" si="714"/>
        <v>5</v>
      </c>
      <c r="Q7632">
        <f t="shared" si="715"/>
        <v>6</v>
      </c>
      <c r="R7632">
        <f t="shared" si="716"/>
        <v>2019</v>
      </c>
    </row>
    <row r="7633" spans="1:18" x14ac:dyDescent="0.25">
      <c r="A7633" s="6" t="s">
        <v>8659</v>
      </c>
      <c r="B7633" s="6" t="s">
        <v>668</v>
      </c>
      <c r="C7633" s="6" t="s">
        <v>220</v>
      </c>
      <c r="D7633" s="6" t="s">
        <v>212</v>
      </c>
      <c r="E7633" s="6" t="s">
        <v>1710</v>
      </c>
      <c r="F7633" s="10">
        <v>43790</v>
      </c>
      <c r="G7633" s="6">
        <v>1</v>
      </c>
      <c r="H7633" s="11">
        <f>VLOOKUP(B7633,[1]!Product_Data[#Data],4,0)</f>
        <v>181</v>
      </c>
      <c r="I7633" s="11">
        <f>VLOOKUP(B7633,[1]!Product_Data[#Data],3,0)</f>
        <v>130</v>
      </c>
      <c r="J7633" s="11">
        <f t="shared" si="717"/>
        <v>130</v>
      </c>
      <c r="K7633" s="11">
        <f t="shared" si="718"/>
        <v>181</v>
      </c>
      <c r="L7633" s="11">
        <f t="shared" si="719"/>
        <v>51</v>
      </c>
      <c r="M7633" t="str">
        <f>VLOOKUP(C7633,[1]!Location_Data[#Data],2,0)</f>
        <v>Modesto</v>
      </c>
      <c r="N7633" t="str">
        <f>VLOOKUP(D7633,[1]!Salespeople_Data[#Data],2,0)</f>
        <v>Ronald Reed</v>
      </c>
      <c r="O7633" t="str">
        <f>VLOOKUP(E7633,[1]!Customer_Data[#Data],2,0)</f>
        <v>Kevin Wheeler</v>
      </c>
      <c r="P7633" s="15">
        <f t="shared" si="714"/>
        <v>5</v>
      </c>
      <c r="Q7633">
        <f t="shared" si="715"/>
        <v>11</v>
      </c>
      <c r="R7633">
        <f t="shared" si="716"/>
        <v>2019</v>
      </c>
    </row>
    <row r="7634" spans="1:18" x14ac:dyDescent="0.25">
      <c r="A7634" s="6" t="s">
        <v>8660</v>
      </c>
      <c r="B7634" s="6" t="s">
        <v>408</v>
      </c>
      <c r="C7634" s="6" t="s">
        <v>90</v>
      </c>
      <c r="D7634" s="6" t="s">
        <v>216</v>
      </c>
      <c r="E7634" s="6" t="s">
        <v>929</v>
      </c>
      <c r="F7634" s="10">
        <v>43664</v>
      </c>
      <c r="G7634" s="6">
        <v>1</v>
      </c>
      <c r="H7634" s="11">
        <f>VLOOKUP(B7634,[1]!Product_Data[#Data],4,0)</f>
        <v>1405</v>
      </c>
      <c r="I7634" s="11">
        <f>VLOOKUP(B7634,[1]!Product_Data[#Data],3,0)</f>
        <v>1054</v>
      </c>
      <c r="J7634" s="11">
        <f t="shared" si="717"/>
        <v>1054</v>
      </c>
      <c r="K7634" s="11">
        <f t="shared" si="718"/>
        <v>1405</v>
      </c>
      <c r="L7634" s="11">
        <f t="shared" si="719"/>
        <v>351</v>
      </c>
      <c r="M7634" t="str">
        <f>VLOOKUP(C7634,[1]!Location_Data[#Data],2,0)</f>
        <v>Irvine</v>
      </c>
      <c r="N7634" t="str">
        <f>VLOOKUP(D7634,[1]!Salespeople_Data[#Data],2,0)</f>
        <v>Ernest Wagner</v>
      </c>
      <c r="O7634" t="str">
        <f>VLOOKUP(E7634,[1]!Customer_Data[#Data],2,0)</f>
        <v>Victor Ramos</v>
      </c>
      <c r="P7634" s="15">
        <f t="shared" si="714"/>
        <v>5</v>
      </c>
      <c r="Q7634">
        <f t="shared" si="715"/>
        <v>7</v>
      </c>
      <c r="R7634">
        <f t="shared" si="716"/>
        <v>2019</v>
      </c>
    </row>
    <row r="7635" spans="1:18" x14ac:dyDescent="0.25">
      <c r="A7635" s="6" t="s">
        <v>8661</v>
      </c>
      <c r="B7635" s="6" t="s">
        <v>28</v>
      </c>
      <c r="C7635" s="6" t="s">
        <v>204</v>
      </c>
      <c r="D7635" s="6" t="s">
        <v>20</v>
      </c>
      <c r="E7635" s="6" t="s">
        <v>3158</v>
      </c>
      <c r="F7635" s="10">
        <v>43708</v>
      </c>
      <c r="G7635" s="6">
        <v>1</v>
      </c>
      <c r="H7635" s="11">
        <f>VLOOKUP(B7635,[1]!Product_Data[#Data],4,0)</f>
        <v>684</v>
      </c>
      <c r="I7635" s="11">
        <f>VLOOKUP(B7635,[1]!Product_Data[#Data],3,0)</f>
        <v>561</v>
      </c>
      <c r="J7635" s="11">
        <f t="shared" si="717"/>
        <v>561</v>
      </c>
      <c r="K7635" s="11">
        <f t="shared" si="718"/>
        <v>684</v>
      </c>
      <c r="L7635" s="11">
        <f t="shared" si="719"/>
        <v>123</v>
      </c>
      <c r="M7635" t="str">
        <f>VLOOKUP(C7635,[1]!Location_Data[#Data],2,0)</f>
        <v>Corona</v>
      </c>
      <c r="N7635" t="str">
        <f>VLOOKUP(D7635,[1]!Salespeople_Data[#Data],2,0)</f>
        <v>Joshua Cook</v>
      </c>
      <c r="O7635" t="str">
        <f>VLOOKUP(E7635,[1]!Customer_Data[#Data],2,0)</f>
        <v>Jack Lynch</v>
      </c>
      <c r="P7635" s="15">
        <f t="shared" si="714"/>
        <v>7</v>
      </c>
      <c r="Q7635">
        <f t="shared" si="715"/>
        <v>8</v>
      </c>
      <c r="R7635">
        <f t="shared" si="716"/>
        <v>2019</v>
      </c>
    </row>
    <row r="7636" spans="1:18" x14ac:dyDescent="0.25">
      <c r="A7636" s="6" t="s">
        <v>8662</v>
      </c>
      <c r="B7636" s="6" t="s">
        <v>603</v>
      </c>
      <c r="C7636" s="6" t="s">
        <v>276</v>
      </c>
      <c r="D7636" s="6" t="s">
        <v>264</v>
      </c>
      <c r="E7636" s="6" t="s">
        <v>1093</v>
      </c>
      <c r="F7636" s="10">
        <v>43618</v>
      </c>
      <c r="G7636" s="6">
        <v>1</v>
      </c>
      <c r="H7636" s="11">
        <f>VLOOKUP(B7636,[1]!Product_Data[#Data],4,0)</f>
        <v>2495</v>
      </c>
      <c r="I7636" s="11">
        <f>VLOOKUP(B7636,[1]!Product_Data[#Data],3,0)</f>
        <v>1896</v>
      </c>
      <c r="J7636" s="11">
        <f t="shared" si="717"/>
        <v>1896</v>
      </c>
      <c r="K7636" s="11">
        <f t="shared" si="718"/>
        <v>2495</v>
      </c>
      <c r="L7636" s="11">
        <f t="shared" si="719"/>
        <v>599</v>
      </c>
      <c r="M7636" t="str">
        <f>VLOOKUP(C7636,[1]!Location_Data[#Data],2,0)</f>
        <v>Orange</v>
      </c>
      <c r="N7636" t="str">
        <f>VLOOKUP(D7636,[1]!Salespeople_Data[#Data],2,0)</f>
        <v>Ernest Wheeler</v>
      </c>
      <c r="O7636" t="str">
        <f>VLOOKUP(E7636,[1]!Customer_Data[#Data],2,0)</f>
        <v>Victor Marshall</v>
      </c>
      <c r="P7636" s="15">
        <f t="shared" si="714"/>
        <v>1</v>
      </c>
      <c r="Q7636">
        <f t="shared" si="715"/>
        <v>6</v>
      </c>
      <c r="R7636">
        <f t="shared" si="716"/>
        <v>2019</v>
      </c>
    </row>
    <row r="7637" spans="1:18" x14ac:dyDescent="0.25">
      <c r="A7637" s="6" t="s">
        <v>8663</v>
      </c>
      <c r="B7637" s="6" t="s">
        <v>99</v>
      </c>
      <c r="C7637" s="6" t="s">
        <v>349</v>
      </c>
      <c r="D7637" s="6" t="s">
        <v>170</v>
      </c>
      <c r="E7637" s="6" t="s">
        <v>753</v>
      </c>
      <c r="F7637" s="10">
        <v>43541</v>
      </c>
      <c r="G7637" s="6">
        <v>1</v>
      </c>
      <c r="H7637" s="11">
        <f>VLOOKUP(B7637,[1]!Product_Data[#Data],4,0)</f>
        <v>1708</v>
      </c>
      <c r="I7637" s="11">
        <f>VLOOKUP(B7637,[1]!Product_Data[#Data],3,0)</f>
        <v>871</v>
      </c>
      <c r="J7637" s="11">
        <f t="shared" si="717"/>
        <v>871</v>
      </c>
      <c r="K7637" s="11">
        <f t="shared" si="718"/>
        <v>1708</v>
      </c>
      <c r="L7637" s="11">
        <f t="shared" si="719"/>
        <v>837</v>
      </c>
      <c r="M7637" t="str">
        <f>VLOOKUP(C7637,[1]!Location_Data[#Data],2,0)</f>
        <v>Santa Clara</v>
      </c>
      <c r="N7637" t="str">
        <f>VLOOKUP(D7637,[1]!Salespeople_Data[#Data],2,0)</f>
        <v>Sean Miller</v>
      </c>
      <c r="O7637" t="str">
        <f>VLOOKUP(E7637,[1]!Customer_Data[#Data],2,0)</f>
        <v>Benjamin Carter</v>
      </c>
      <c r="P7637" s="15">
        <f t="shared" si="714"/>
        <v>1</v>
      </c>
      <c r="Q7637">
        <f t="shared" si="715"/>
        <v>3</v>
      </c>
      <c r="R7637">
        <f t="shared" si="716"/>
        <v>2019</v>
      </c>
    </row>
    <row r="7638" spans="1:18" x14ac:dyDescent="0.25">
      <c r="A7638" s="6" t="s">
        <v>8664</v>
      </c>
      <c r="B7638" s="6" t="s">
        <v>389</v>
      </c>
      <c r="C7638" s="6" t="s">
        <v>249</v>
      </c>
      <c r="D7638" s="6" t="s">
        <v>250</v>
      </c>
      <c r="E7638" s="6" t="s">
        <v>175</v>
      </c>
      <c r="F7638" s="10">
        <v>43791</v>
      </c>
      <c r="G7638" s="6">
        <v>2</v>
      </c>
      <c r="H7638" s="11">
        <f>VLOOKUP(B7638,[1]!Product_Data[#Data],4,0)</f>
        <v>1367</v>
      </c>
      <c r="I7638" s="11">
        <f>VLOOKUP(B7638,[1]!Product_Data[#Data],3,0)</f>
        <v>984</v>
      </c>
      <c r="J7638" s="11">
        <f t="shared" si="717"/>
        <v>1968</v>
      </c>
      <c r="K7638" s="11">
        <f t="shared" si="718"/>
        <v>2734</v>
      </c>
      <c r="L7638" s="11">
        <f t="shared" si="719"/>
        <v>766</v>
      </c>
      <c r="M7638" t="str">
        <f>VLOOKUP(C7638,[1]!Location_Data[#Data],2,0)</f>
        <v>Roseville</v>
      </c>
      <c r="N7638" t="str">
        <f>VLOOKUP(D7638,[1]!Salespeople_Data[#Data],2,0)</f>
        <v>Martin Carr</v>
      </c>
      <c r="O7638" t="str">
        <f>VLOOKUP(E7638,[1]!Customer_Data[#Data],2,0)</f>
        <v>Bobby Jackson</v>
      </c>
      <c r="P7638" s="15">
        <f t="shared" si="714"/>
        <v>6</v>
      </c>
      <c r="Q7638">
        <f t="shared" si="715"/>
        <v>11</v>
      </c>
      <c r="R7638">
        <f t="shared" si="716"/>
        <v>2019</v>
      </c>
    </row>
    <row r="7639" spans="1:18" x14ac:dyDescent="0.25">
      <c r="A7639" s="6" t="s">
        <v>8665</v>
      </c>
      <c r="B7639" s="6" t="s">
        <v>652</v>
      </c>
      <c r="C7639" s="6" t="s">
        <v>316</v>
      </c>
      <c r="D7639" s="6" t="s">
        <v>96</v>
      </c>
      <c r="E7639" s="6" t="s">
        <v>706</v>
      </c>
      <c r="F7639" s="10">
        <v>43735</v>
      </c>
      <c r="G7639" s="6">
        <v>1</v>
      </c>
      <c r="H7639" s="11">
        <f>VLOOKUP(B7639,[1]!Product_Data[#Data],4,0)</f>
        <v>217</v>
      </c>
      <c r="I7639" s="11">
        <f>VLOOKUP(B7639,[1]!Product_Data[#Data],3,0)</f>
        <v>171</v>
      </c>
      <c r="J7639" s="11">
        <f t="shared" si="717"/>
        <v>171</v>
      </c>
      <c r="K7639" s="11">
        <f t="shared" si="718"/>
        <v>217</v>
      </c>
      <c r="L7639" s="11">
        <f t="shared" si="719"/>
        <v>46</v>
      </c>
      <c r="M7639" t="str">
        <f>VLOOKUP(C7639,[1]!Location_Data[#Data],2,0)</f>
        <v>East Los Angeles</v>
      </c>
      <c r="N7639" t="str">
        <f>VLOOKUP(D7639,[1]!Salespeople_Data[#Data],2,0)</f>
        <v>Brian Thomas</v>
      </c>
      <c r="O7639" t="str">
        <f>VLOOKUP(E7639,[1]!Customer_Data[#Data],2,0)</f>
        <v>Kenneth Foster</v>
      </c>
      <c r="P7639" s="15">
        <f t="shared" si="714"/>
        <v>6</v>
      </c>
      <c r="Q7639">
        <f t="shared" si="715"/>
        <v>9</v>
      </c>
      <c r="R7639">
        <f t="shared" si="716"/>
        <v>2019</v>
      </c>
    </row>
    <row r="7640" spans="1:18" x14ac:dyDescent="0.25">
      <c r="A7640" s="6" t="s">
        <v>8666</v>
      </c>
      <c r="B7640" s="6" t="s">
        <v>256</v>
      </c>
      <c r="C7640" s="6" t="s">
        <v>182</v>
      </c>
      <c r="D7640" s="6" t="s">
        <v>20</v>
      </c>
      <c r="E7640" s="6" t="s">
        <v>2169</v>
      </c>
      <c r="F7640" s="10">
        <v>43803</v>
      </c>
      <c r="G7640" s="6">
        <v>3</v>
      </c>
      <c r="H7640" s="11">
        <f>VLOOKUP(B7640,[1]!Product_Data[#Data],4,0)</f>
        <v>596</v>
      </c>
      <c r="I7640" s="11">
        <f>VLOOKUP(B7640,[1]!Product_Data[#Data],3,0)</f>
        <v>358</v>
      </c>
      <c r="J7640" s="11">
        <f t="shared" si="717"/>
        <v>1074</v>
      </c>
      <c r="K7640" s="11">
        <f t="shared" si="718"/>
        <v>1788</v>
      </c>
      <c r="L7640" s="11">
        <f t="shared" si="719"/>
        <v>714</v>
      </c>
      <c r="M7640" t="str">
        <f>VLOOKUP(C7640,[1]!Location_Data[#Data],2,0)</f>
        <v>Vallejo</v>
      </c>
      <c r="N7640" t="str">
        <f>VLOOKUP(D7640,[1]!Salespeople_Data[#Data],2,0)</f>
        <v>Joshua Cook</v>
      </c>
      <c r="O7640" t="str">
        <f>VLOOKUP(E7640,[1]!Customer_Data[#Data],2,0)</f>
        <v>Paul Holmes</v>
      </c>
      <c r="P7640" s="15">
        <f t="shared" si="714"/>
        <v>4</v>
      </c>
      <c r="Q7640">
        <f t="shared" si="715"/>
        <v>12</v>
      </c>
      <c r="R7640">
        <f t="shared" si="716"/>
        <v>2019</v>
      </c>
    </row>
    <row r="7641" spans="1:18" x14ac:dyDescent="0.25">
      <c r="A7641" s="6" t="s">
        <v>8667</v>
      </c>
      <c r="B7641" s="6" t="s">
        <v>464</v>
      </c>
      <c r="C7641" s="6" t="s">
        <v>29</v>
      </c>
      <c r="D7641" s="6" t="s">
        <v>40</v>
      </c>
      <c r="E7641" s="6" t="s">
        <v>689</v>
      </c>
      <c r="F7641" s="10">
        <v>43743</v>
      </c>
      <c r="G7641" s="6">
        <v>2</v>
      </c>
      <c r="H7641" s="11">
        <f>VLOOKUP(B7641,[1]!Product_Data[#Data],4,0)</f>
        <v>1566</v>
      </c>
      <c r="I7641" s="11">
        <f>VLOOKUP(B7641,[1]!Product_Data[#Data],3,0)</f>
        <v>1190</v>
      </c>
      <c r="J7641" s="11">
        <f t="shared" si="717"/>
        <v>2380</v>
      </c>
      <c r="K7641" s="11">
        <f t="shared" si="718"/>
        <v>3132</v>
      </c>
      <c r="L7641" s="11">
        <f t="shared" si="719"/>
        <v>752</v>
      </c>
      <c r="M7641" t="str">
        <f>VLOOKUP(C7641,[1]!Location_Data[#Data],2,0)</f>
        <v>Santa Ana</v>
      </c>
      <c r="N7641" t="str">
        <f>VLOOKUP(D7641,[1]!Salespeople_Data[#Data],2,0)</f>
        <v>Brian Hansen</v>
      </c>
      <c r="O7641" t="str">
        <f>VLOOKUP(E7641,[1]!Customer_Data[#Data],2,0)</f>
        <v>Phillip Carpenter</v>
      </c>
      <c r="P7641" s="15">
        <f t="shared" si="714"/>
        <v>7</v>
      </c>
      <c r="Q7641">
        <f t="shared" si="715"/>
        <v>10</v>
      </c>
      <c r="R7641">
        <f t="shared" si="716"/>
        <v>2019</v>
      </c>
    </row>
    <row r="7642" spans="1:18" x14ac:dyDescent="0.25">
      <c r="A7642" s="6" t="s">
        <v>8668</v>
      </c>
      <c r="B7642" s="6" t="s">
        <v>56</v>
      </c>
      <c r="C7642" s="6" t="s">
        <v>316</v>
      </c>
      <c r="D7642" s="6" t="s">
        <v>264</v>
      </c>
      <c r="E7642" s="6" t="s">
        <v>2099</v>
      </c>
      <c r="F7642" s="10">
        <v>43518</v>
      </c>
      <c r="G7642" s="6">
        <v>3</v>
      </c>
      <c r="H7642" s="11">
        <f>VLOOKUP(B7642,[1]!Product_Data[#Data],4,0)</f>
        <v>1848</v>
      </c>
      <c r="I7642" s="11">
        <f>VLOOKUP(B7642,[1]!Product_Data[#Data],3,0)</f>
        <v>1294</v>
      </c>
      <c r="J7642" s="11">
        <f t="shared" si="717"/>
        <v>3882</v>
      </c>
      <c r="K7642" s="11">
        <f t="shared" si="718"/>
        <v>5544</v>
      </c>
      <c r="L7642" s="11">
        <f t="shared" si="719"/>
        <v>1662</v>
      </c>
      <c r="M7642" t="str">
        <f>VLOOKUP(C7642,[1]!Location_Data[#Data],2,0)</f>
        <v>East Los Angeles</v>
      </c>
      <c r="N7642" t="str">
        <f>VLOOKUP(D7642,[1]!Salespeople_Data[#Data],2,0)</f>
        <v>Ernest Wheeler</v>
      </c>
      <c r="O7642" t="str">
        <f>VLOOKUP(E7642,[1]!Customer_Data[#Data],2,0)</f>
        <v>Eugene Hunter</v>
      </c>
      <c r="P7642" s="15">
        <f t="shared" si="714"/>
        <v>6</v>
      </c>
      <c r="Q7642">
        <f t="shared" si="715"/>
        <v>2</v>
      </c>
      <c r="R7642">
        <f t="shared" si="716"/>
        <v>2019</v>
      </c>
    </row>
    <row r="7643" spans="1:18" x14ac:dyDescent="0.25">
      <c r="A7643" s="6" t="s">
        <v>8669</v>
      </c>
      <c r="B7643" s="6" t="s">
        <v>431</v>
      </c>
      <c r="C7643" s="6" t="s">
        <v>490</v>
      </c>
      <c r="D7643" s="6" t="s">
        <v>239</v>
      </c>
      <c r="E7643" s="6" t="s">
        <v>1594</v>
      </c>
      <c r="F7643" s="10">
        <v>43467</v>
      </c>
      <c r="G7643" s="6">
        <v>2</v>
      </c>
      <c r="H7643" s="11">
        <f>VLOOKUP(B7643,[1]!Product_Data[#Data],4,0)</f>
        <v>290</v>
      </c>
      <c r="I7643" s="11">
        <f>VLOOKUP(B7643,[1]!Product_Data[#Data],3,0)</f>
        <v>200</v>
      </c>
      <c r="J7643" s="11">
        <f t="shared" si="717"/>
        <v>400</v>
      </c>
      <c r="K7643" s="11">
        <f t="shared" si="718"/>
        <v>580</v>
      </c>
      <c r="L7643" s="11">
        <f t="shared" si="719"/>
        <v>180</v>
      </c>
      <c r="M7643" t="str">
        <f>VLOOKUP(C7643,[1]!Location_Data[#Data],2,0)</f>
        <v>Temecula</v>
      </c>
      <c r="N7643" t="str">
        <f>VLOOKUP(D7643,[1]!Salespeople_Data[#Data],2,0)</f>
        <v>John Reyes</v>
      </c>
      <c r="O7643" t="str">
        <f>VLOOKUP(E7643,[1]!Customer_Data[#Data],2,0)</f>
        <v>Patrick Rivera</v>
      </c>
      <c r="P7643" s="15">
        <f t="shared" si="714"/>
        <v>4</v>
      </c>
      <c r="Q7643">
        <f t="shared" si="715"/>
        <v>1</v>
      </c>
      <c r="R7643">
        <f t="shared" si="716"/>
        <v>2019</v>
      </c>
    </row>
    <row r="7644" spans="1:18" x14ac:dyDescent="0.25">
      <c r="A7644" s="6" t="s">
        <v>8670</v>
      </c>
      <c r="B7644" s="6" t="s">
        <v>260</v>
      </c>
      <c r="C7644" s="6" t="s">
        <v>362</v>
      </c>
      <c r="D7644" s="6" t="s">
        <v>10</v>
      </c>
      <c r="E7644" s="6" t="s">
        <v>1842</v>
      </c>
      <c r="F7644" s="10">
        <v>43659</v>
      </c>
      <c r="G7644" s="6">
        <v>1</v>
      </c>
      <c r="H7644" s="11">
        <f>VLOOKUP(B7644,[1]!Product_Data[#Data],4,0)</f>
        <v>502</v>
      </c>
      <c r="I7644" s="11">
        <f>VLOOKUP(B7644,[1]!Product_Data[#Data],3,0)</f>
        <v>296</v>
      </c>
      <c r="J7644" s="11">
        <f t="shared" si="717"/>
        <v>296</v>
      </c>
      <c r="K7644" s="11">
        <f t="shared" si="718"/>
        <v>502</v>
      </c>
      <c r="L7644" s="11">
        <f t="shared" si="719"/>
        <v>206</v>
      </c>
      <c r="M7644" t="str">
        <f>VLOOKUP(C7644,[1]!Location_Data[#Data],2,0)</f>
        <v>San Bernardino</v>
      </c>
      <c r="N7644" t="str">
        <f>VLOOKUP(D7644,[1]!Salespeople_Data[#Data],2,0)</f>
        <v>Justin Lynch</v>
      </c>
      <c r="O7644" t="str">
        <f>VLOOKUP(E7644,[1]!Customer_Data[#Data],2,0)</f>
        <v>Wayne Johnson</v>
      </c>
      <c r="P7644" s="15">
        <f t="shared" si="714"/>
        <v>7</v>
      </c>
      <c r="Q7644">
        <f t="shared" si="715"/>
        <v>7</v>
      </c>
      <c r="R7644">
        <f t="shared" si="716"/>
        <v>2019</v>
      </c>
    </row>
    <row r="7645" spans="1:18" x14ac:dyDescent="0.25">
      <c r="A7645" s="6" t="s">
        <v>8671</v>
      </c>
      <c r="B7645" s="6" t="s">
        <v>252</v>
      </c>
      <c r="C7645" s="6" t="s">
        <v>62</v>
      </c>
      <c r="D7645" s="6" t="s">
        <v>111</v>
      </c>
      <c r="E7645" s="6" t="s">
        <v>2116</v>
      </c>
      <c r="F7645" s="10">
        <v>43559</v>
      </c>
      <c r="G7645" s="6">
        <v>1</v>
      </c>
      <c r="H7645" s="11">
        <f>VLOOKUP(B7645,[1]!Product_Data[#Data],4,0)</f>
        <v>1899</v>
      </c>
      <c r="I7645" s="11">
        <f>VLOOKUP(B7645,[1]!Product_Data[#Data],3,0)</f>
        <v>1044</v>
      </c>
      <c r="J7645" s="11">
        <f t="shared" si="717"/>
        <v>1044</v>
      </c>
      <c r="K7645" s="11">
        <f t="shared" si="718"/>
        <v>1899</v>
      </c>
      <c r="L7645" s="11">
        <f t="shared" si="719"/>
        <v>855</v>
      </c>
      <c r="M7645" t="str">
        <f>VLOOKUP(C7645,[1]!Location_Data[#Data],2,0)</f>
        <v>Fairfield</v>
      </c>
      <c r="N7645" t="str">
        <f>VLOOKUP(D7645,[1]!Salespeople_Data[#Data],2,0)</f>
        <v>Ryan Welch</v>
      </c>
      <c r="O7645" t="str">
        <f>VLOOKUP(E7645,[1]!Customer_Data[#Data],2,0)</f>
        <v>Louis Ellis</v>
      </c>
      <c r="P7645" s="15">
        <f t="shared" si="714"/>
        <v>5</v>
      </c>
      <c r="Q7645">
        <f t="shared" si="715"/>
        <v>4</v>
      </c>
      <c r="R7645">
        <f t="shared" si="716"/>
        <v>2019</v>
      </c>
    </row>
    <row r="7646" spans="1:18" x14ac:dyDescent="0.25">
      <c r="A7646" s="6" t="s">
        <v>8672</v>
      </c>
      <c r="B7646" s="6" t="s">
        <v>603</v>
      </c>
      <c r="C7646" s="6" t="s">
        <v>115</v>
      </c>
      <c r="D7646" s="6" t="s">
        <v>178</v>
      </c>
      <c r="E7646" s="6" t="s">
        <v>3993</v>
      </c>
      <c r="F7646" s="10">
        <v>43544</v>
      </c>
      <c r="G7646" s="6">
        <v>1</v>
      </c>
      <c r="H7646" s="11">
        <f>VLOOKUP(B7646,[1]!Product_Data[#Data],4,0)</f>
        <v>2495</v>
      </c>
      <c r="I7646" s="11">
        <f>VLOOKUP(B7646,[1]!Product_Data[#Data],3,0)</f>
        <v>1896</v>
      </c>
      <c r="J7646" s="11">
        <f t="shared" si="717"/>
        <v>1896</v>
      </c>
      <c r="K7646" s="11">
        <f t="shared" si="718"/>
        <v>2495</v>
      </c>
      <c r="L7646" s="11">
        <f t="shared" si="719"/>
        <v>599</v>
      </c>
      <c r="M7646" t="str">
        <f>VLOOKUP(C7646,[1]!Location_Data[#Data],2,0)</f>
        <v>Glendale</v>
      </c>
      <c r="N7646" t="str">
        <f>VLOOKUP(D7646,[1]!Salespeople_Data[#Data],2,0)</f>
        <v>Joshua Taylor</v>
      </c>
      <c r="O7646" t="str">
        <f>VLOOKUP(E7646,[1]!Customer_Data[#Data],2,0)</f>
        <v>Adam Riley</v>
      </c>
      <c r="P7646" s="15">
        <f t="shared" si="714"/>
        <v>4</v>
      </c>
      <c r="Q7646">
        <f t="shared" si="715"/>
        <v>3</v>
      </c>
      <c r="R7646">
        <f t="shared" si="716"/>
        <v>2019</v>
      </c>
    </row>
    <row r="7647" spans="1:18" x14ac:dyDescent="0.25">
      <c r="A7647" s="6" t="s">
        <v>8673</v>
      </c>
      <c r="B7647" s="6" t="s">
        <v>412</v>
      </c>
      <c r="C7647" s="6" t="s">
        <v>253</v>
      </c>
      <c r="D7647" s="6" t="s">
        <v>96</v>
      </c>
      <c r="E7647" s="6" t="s">
        <v>1666</v>
      </c>
      <c r="F7647" s="10">
        <v>43792</v>
      </c>
      <c r="G7647" s="6">
        <v>1</v>
      </c>
      <c r="H7647" s="11">
        <f>VLOOKUP(B7647,[1]!Product_Data[#Data],4,0)</f>
        <v>2396</v>
      </c>
      <c r="I7647" s="11">
        <f>VLOOKUP(B7647,[1]!Product_Data[#Data],3,0)</f>
        <v>1965</v>
      </c>
      <c r="J7647" s="11">
        <f t="shared" si="717"/>
        <v>1965</v>
      </c>
      <c r="K7647" s="11">
        <f t="shared" si="718"/>
        <v>2396</v>
      </c>
      <c r="L7647" s="11">
        <f t="shared" si="719"/>
        <v>431</v>
      </c>
      <c r="M7647" t="str">
        <f>VLOOKUP(C7647,[1]!Location_Data[#Data],2,0)</f>
        <v>Bakersfield</v>
      </c>
      <c r="N7647" t="str">
        <f>VLOOKUP(D7647,[1]!Salespeople_Data[#Data],2,0)</f>
        <v>Brian Thomas</v>
      </c>
      <c r="O7647" t="str">
        <f>VLOOKUP(E7647,[1]!Customer_Data[#Data],2,0)</f>
        <v>Mark Montgomery</v>
      </c>
      <c r="P7647" s="15">
        <f t="shared" si="714"/>
        <v>7</v>
      </c>
      <c r="Q7647">
        <f t="shared" si="715"/>
        <v>11</v>
      </c>
      <c r="R7647">
        <f t="shared" si="716"/>
        <v>2019</v>
      </c>
    </row>
    <row r="7648" spans="1:18" x14ac:dyDescent="0.25">
      <c r="A7648" s="6" t="s">
        <v>8674</v>
      </c>
      <c r="B7648" s="6" t="s">
        <v>104</v>
      </c>
      <c r="C7648" s="6" t="s">
        <v>140</v>
      </c>
      <c r="D7648" s="6" t="s">
        <v>345</v>
      </c>
      <c r="E7648" s="6" t="s">
        <v>334</v>
      </c>
      <c r="F7648" s="10">
        <v>43486</v>
      </c>
      <c r="G7648" s="6">
        <v>1</v>
      </c>
      <c r="H7648" s="11">
        <f>VLOOKUP(B7648,[1]!Product_Data[#Data],4,0)</f>
        <v>1671</v>
      </c>
      <c r="I7648" s="11">
        <f>VLOOKUP(B7648,[1]!Product_Data[#Data],3,0)</f>
        <v>1220</v>
      </c>
      <c r="J7648" s="11">
        <f t="shared" si="717"/>
        <v>1220</v>
      </c>
      <c r="K7648" s="11">
        <f t="shared" si="718"/>
        <v>1671</v>
      </c>
      <c r="L7648" s="11">
        <f t="shared" si="719"/>
        <v>451</v>
      </c>
      <c r="M7648" t="str">
        <f>VLOOKUP(C7648,[1]!Location_Data[#Data],2,0)</f>
        <v>Salinas</v>
      </c>
      <c r="N7648" t="str">
        <f>VLOOKUP(D7648,[1]!Salespeople_Data[#Data],2,0)</f>
        <v>Larry Marshall</v>
      </c>
      <c r="O7648" t="str">
        <f>VLOOKUP(E7648,[1]!Customer_Data[#Data],2,0)</f>
        <v>Gregory Porter</v>
      </c>
      <c r="P7648" s="15">
        <f t="shared" si="714"/>
        <v>2</v>
      </c>
      <c r="Q7648">
        <f t="shared" si="715"/>
        <v>1</v>
      </c>
      <c r="R7648">
        <f t="shared" si="716"/>
        <v>2019</v>
      </c>
    </row>
    <row r="7649" spans="1:18" x14ac:dyDescent="0.25">
      <c r="A7649" s="6" t="s">
        <v>8675</v>
      </c>
      <c r="B7649" s="6" t="s">
        <v>61</v>
      </c>
      <c r="C7649" s="6" t="s">
        <v>190</v>
      </c>
      <c r="D7649" s="6" t="s">
        <v>269</v>
      </c>
      <c r="E7649" s="6" t="s">
        <v>2756</v>
      </c>
      <c r="F7649" s="10">
        <v>43679</v>
      </c>
      <c r="G7649" s="6">
        <v>1</v>
      </c>
      <c r="H7649" s="11">
        <f>VLOOKUP(B7649,[1]!Product_Data[#Data],4,0)</f>
        <v>1889</v>
      </c>
      <c r="I7649" s="11">
        <f>VLOOKUP(B7649,[1]!Product_Data[#Data],3,0)</f>
        <v>945</v>
      </c>
      <c r="J7649" s="11">
        <f t="shared" si="717"/>
        <v>945</v>
      </c>
      <c r="K7649" s="11">
        <f t="shared" si="718"/>
        <v>1889</v>
      </c>
      <c r="L7649" s="11">
        <f t="shared" si="719"/>
        <v>944</v>
      </c>
      <c r="M7649" t="str">
        <f>VLOOKUP(C7649,[1]!Location_Data[#Data],2,0)</f>
        <v>Oakland</v>
      </c>
      <c r="N7649" t="str">
        <f>VLOOKUP(D7649,[1]!Salespeople_Data[#Data],2,0)</f>
        <v>Kevin Butler</v>
      </c>
      <c r="O7649" t="str">
        <f>VLOOKUP(E7649,[1]!Customer_Data[#Data],2,0)</f>
        <v>Earl Ortiz</v>
      </c>
      <c r="P7649" s="15">
        <f t="shared" si="714"/>
        <v>6</v>
      </c>
      <c r="Q7649">
        <f t="shared" si="715"/>
        <v>8</v>
      </c>
      <c r="R7649">
        <f t="shared" si="716"/>
        <v>2019</v>
      </c>
    </row>
    <row r="7650" spans="1:18" x14ac:dyDescent="0.25">
      <c r="A7650" s="6" t="s">
        <v>8676</v>
      </c>
      <c r="B7650" s="6" t="s">
        <v>177</v>
      </c>
      <c r="C7650" s="6" t="s">
        <v>14</v>
      </c>
      <c r="D7650" s="6" t="s">
        <v>80</v>
      </c>
      <c r="E7650" s="6" t="s">
        <v>470</v>
      </c>
      <c r="F7650" s="10">
        <v>43718</v>
      </c>
      <c r="G7650" s="6">
        <v>1</v>
      </c>
      <c r="H7650" s="11">
        <f>VLOOKUP(B7650,[1]!Product_Data[#Data],4,0)</f>
        <v>2497</v>
      </c>
      <c r="I7650" s="11">
        <f>VLOOKUP(B7650,[1]!Product_Data[#Data],3,0)</f>
        <v>1473</v>
      </c>
      <c r="J7650" s="11">
        <f t="shared" si="717"/>
        <v>1473</v>
      </c>
      <c r="K7650" s="11">
        <f t="shared" si="718"/>
        <v>2497</v>
      </c>
      <c r="L7650" s="11">
        <f t="shared" si="719"/>
        <v>1024</v>
      </c>
      <c r="M7650" t="str">
        <f>VLOOKUP(C7650,[1]!Location_Data[#Data],2,0)</f>
        <v>Santa Clarita</v>
      </c>
      <c r="N7650" t="str">
        <f>VLOOKUP(D7650,[1]!Salespeople_Data[#Data],2,0)</f>
        <v>Henry Nelson</v>
      </c>
      <c r="O7650" t="str">
        <f>VLOOKUP(E7650,[1]!Customer_Data[#Data],2,0)</f>
        <v>Fred Jenkins</v>
      </c>
      <c r="P7650" s="15">
        <f t="shared" si="714"/>
        <v>3</v>
      </c>
      <c r="Q7650">
        <f t="shared" si="715"/>
        <v>9</v>
      </c>
      <c r="R7650">
        <f t="shared" si="716"/>
        <v>2019</v>
      </c>
    </row>
    <row r="7651" spans="1:18" x14ac:dyDescent="0.25">
      <c r="A7651" s="6" t="s">
        <v>8677</v>
      </c>
      <c r="B7651" s="6" t="s">
        <v>245</v>
      </c>
      <c r="C7651" s="6" t="s">
        <v>355</v>
      </c>
      <c r="D7651" s="6" t="s">
        <v>10</v>
      </c>
      <c r="E7651" s="6" t="s">
        <v>157</v>
      </c>
      <c r="F7651" s="10">
        <v>43707</v>
      </c>
      <c r="G7651" s="6">
        <v>1</v>
      </c>
      <c r="H7651" s="11">
        <f>VLOOKUP(B7651,[1]!Product_Data[#Data],4,0)</f>
        <v>818</v>
      </c>
      <c r="I7651" s="11">
        <f>VLOOKUP(B7651,[1]!Product_Data[#Data],3,0)</f>
        <v>450</v>
      </c>
      <c r="J7651" s="11">
        <f t="shared" si="717"/>
        <v>450</v>
      </c>
      <c r="K7651" s="11">
        <f t="shared" si="718"/>
        <v>818</v>
      </c>
      <c r="L7651" s="11">
        <f t="shared" si="719"/>
        <v>368</v>
      </c>
      <c r="M7651" t="str">
        <f>VLOOKUP(C7651,[1]!Location_Data[#Data],2,0)</f>
        <v>Burbank</v>
      </c>
      <c r="N7651" t="str">
        <f>VLOOKUP(D7651,[1]!Salespeople_Data[#Data],2,0)</f>
        <v>Justin Lynch</v>
      </c>
      <c r="O7651" t="str">
        <f>VLOOKUP(E7651,[1]!Customer_Data[#Data],2,0)</f>
        <v>Eugene Castillo</v>
      </c>
      <c r="P7651" s="15">
        <f t="shared" si="714"/>
        <v>6</v>
      </c>
      <c r="Q7651">
        <f t="shared" si="715"/>
        <v>8</v>
      </c>
      <c r="R7651">
        <f t="shared" si="716"/>
        <v>2019</v>
      </c>
    </row>
    <row r="7652" spans="1:18" x14ac:dyDescent="0.25">
      <c r="A7652" s="6" t="s">
        <v>8678</v>
      </c>
      <c r="B7652" s="6" t="s">
        <v>412</v>
      </c>
      <c r="C7652" s="6" t="s">
        <v>286</v>
      </c>
      <c r="D7652" s="6" t="s">
        <v>116</v>
      </c>
      <c r="E7652" s="6" t="s">
        <v>871</v>
      </c>
      <c r="F7652" s="10">
        <v>43548</v>
      </c>
      <c r="G7652" s="6">
        <v>1</v>
      </c>
      <c r="H7652" s="11">
        <f>VLOOKUP(B7652,[1]!Product_Data[#Data],4,0)</f>
        <v>2396</v>
      </c>
      <c r="I7652" s="11">
        <f>VLOOKUP(B7652,[1]!Product_Data[#Data],3,0)</f>
        <v>1965</v>
      </c>
      <c r="J7652" s="11">
        <f t="shared" si="717"/>
        <v>1965</v>
      </c>
      <c r="K7652" s="11">
        <f t="shared" si="718"/>
        <v>2396</v>
      </c>
      <c r="L7652" s="11">
        <f t="shared" si="719"/>
        <v>431</v>
      </c>
      <c r="M7652" t="str">
        <f>VLOOKUP(C7652,[1]!Location_Data[#Data],2,0)</f>
        <v>El Monte</v>
      </c>
      <c r="N7652" t="str">
        <f>VLOOKUP(D7652,[1]!Salespeople_Data[#Data],2,0)</f>
        <v>Roger Ramos</v>
      </c>
      <c r="O7652" t="str">
        <f>VLOOKUP(E7652,[1]!Customer_Data[#Data],2,0)</f>
        <v>Dennis Ruiz</v>
      </c>
      <c r="P7652" s="15">
        <f t="shared" si="714"/>
        <v>1</v>
      </c>
      <c r="Q7652">
        <f t="shared" si="715"/>
        <v>3</v>
      </c>
      <c r="R7652">
        <f t="shared" si="716"/>
        <v>2019</v>
      </c>
    </row>
    <row r="7653" spans="1:18" x14ac:dyDescent="0.25">
      <c r="A7653" s="6" t="s">
        <v>8679</v>
      </c>
      <c r="B7653" s="6" t="s">
        <v>440</v>
      </c>
      <c r="C7653" s="6" t="s">
        <v>377</v>
      </c>
      <c r="D7653" s="6" t="s">
        <v>212</v>
      </c>
      <c r="E7653" s="6" t="s">
        <v>2838</v>
      </c>
      <c r="F7653" s="10">
        <v>43702</v>
      </c>
      <c r="G7653" s="6">
        <v>3</v>
      </c>
      <c r="H7653" s="11">
        <f>VLOOKUP(B7653,[1]!Product_Data[#Data],4,0)</f>
        <v>800</v>
      </c>
      <c r="I7653" s="11">
        <f>VLOOKUP(B7653,[1]!Product_Data[#Data],3,0)</f>
        <v>536</v>
      </c>
      <c r="J7653" s="11">
        <f t="shared" si="717"/>
        <v>1608</v>
      </c>
      <c r="K7653" s="11">
        <f t="shared" si="718"/>
        <v>2400</v>
      </c>
      <c r="L7653" s="11">
        <f t="shared" si="719"/>
        <v>792</v>
      </c>
      <c r="M7653" t="str">
        <f>VLOOKUP(C7653,[1]!Location_Data[#Data],2,0)</f>
        <v>San Diego</v>
      </c>
      <c r="N7653" t="str">
        <f>VLOOKUP(D7653,[1]!Salespeople_Data[#Data],2,0)</f>
        <v>Ronald Reed</v>
      </c>
      <c r="O7653" t="str">
        <f>VLOOKUP(E7653,[1]!Customer_Data[#Data],2,0)</f>
        <v>Michael Mills</v>
      </c>
      <c r="P7653" s="15">
        <f t="shared" si="714"/>
        <v>1</v>
      </c>
      <c r="Q7653">
        <f t="shared" si="715"/>
        <v>8</v>
      </c>
      <c r="R7653">
        <f t="shared" si="716"/>
        <v>2019</v>
      </c>
    </row>
    <row r="7654" spans="1:18" x14ac:dyDescent="0.25">
      <c r="A7654" s="6" t="s">
        <v>8680</v>
      </c>
      <c r="B7654" s="6" t="s">
        <v>69</v>
      </c>
      <c r="C7654" s="6" t="s">
        <v>220</v>
      </c>
      <c r="D7654" s="6" t="s">
        <v>15</v>
      </c>
      <c r="E7654" s="6" t="s">
        <v>3339</v>
      </c>
      <c r="F7654" s="10">
        <v>43672</v>
      </c>
      <c r="G7654" s="6">
        <v>1</v>
      </c>
      <c r="H7654" s="11">
        <f>VLOOKUP(B7654,[1]!Product_Data[#Data],4,0)</f>
        <v>1351</v>
      </c>
      <c r="I7654" s="11">
        <f>VLOOKUP(B7654,[1]!Product_Data[#Data],3,0)</f>
        <v>1108</v>
      </c>
      <c r="J7654" s="11">
        <f t="shared" si="717"/>
        <v>1108</v>
      </c>
      <c r="K7654" s="11">
        <f t="shared" si="718"/>
        <v>1351</v>
      </c>
      <c r="L7654" s="11">
        <f t="shared" si="719"/>
        <v>243</v>
      </c>
      <c r="M7654" t="str">
        <f>VLOOKUP(C7654,[1]!Location_Data[#Data],2,0)</f>
        <v>Modesto</v>
      </c>
      <c r="N7654" t="str">
        <f>VLOOKUP(D7654,[1]!Salespeople_Data[#Data],2,0)</f>
        <v>Ryan Butler</v>
      </c>
      <c r="O7654" t="str">
        <f>VLOOKUP(E7654,[1]!Customer_Data[#Data],2,0)</f>
        <v>Adam Alexander</v>
      </c>
      <c r="P7654" s="15">
        <f t="shared" si="714"/>
        <v>6</v>
      </c>
      <c r="Q7654">
        <f t="shared" si="715"/>
        <v>7</v>
      </c>
      <c r="R7654">
        <f t="shared" si="716"/>
        <v>2019</v>
      </c>
    </row>
    <row r="7655" spans="1:18" x14ac:dyDescent="0.25">
      <c r="A7655" s="6" t="s">
        <v>8681</v>
      </c>
      <c r="B7655" s="6" t="s">
        <v>13</v>
      </c>
      <c r="C7655" s="6" t="s">
        <v>467</v>
      </c>
      <c r="D7655" s="6" t="s">
        <v>212</v>
      </c>
      <c r="E7655" s="6" t="s">
        <v>508</v>
      </c>
      <c r="F7655" s="10">
        <v>43607</v>
      </c>
      <c r="G7655" s="6">
        <v>1</v>
      </c>
      <c r="H7655" s="11">
        <f>VLOOKUP(B7655,[1]!Product_Data[#Data],4,0)</f>
        <v>1022</v>
      </c>
      <c r="I7655" s="11">
        <f>VLOOKUP(B7655,[1]!Product_Data[#Data],3,0)</f>
        <v>818</v>
      </c>
      <c r="J7655" s="11">
        <f t="shared" si="717"/>
        <v>818</v>
      </c>
      <c r="K7655" s="11">
        <f t="shared" si="718"/>
        <v>1022</v>
      </c>
      <c r="L7655" s="11">
        <f t="shared" si="719"/>
        <v>204</v>
      </c>
      <c r="M7655" t="str">
        <f>VLOOKUP(C7655,[1]!Location_Data[#Data],2,0)</f>
        <v>Garden Grove</v>
      </c>
      <c r="N7655" t="str">
        <f>VLOOKUP(D7655,[1]!Salespeople_Data[#Data],2,0)</f>
        <v>Ronald Reed</v>
      </c>
      <c r="O7655" t="str">
        <f>VLOOKUP(E7655,[1]!Customer_Data[#Data],2,0)</f>
        <v>Gregory Welch</v>
      </c>
      <c r="P7655" s="15">
        <f t="shared" si="714"/>
        <v>4</v>
      </c>
      <c r="Q7655">
        <f t="shared" si="715"/>
        <v>5</v>
      </c>
      <c r="R7655">
        <f t="shared" si="716"/>
        <v>2019</v>
      </c>
    </row>
    <row r="7656" spans="1:18" x14ac:dyDescent="0.25">
      <c r="A7656" s="6" t="s">
        <v>8682</v>
      </c>
      <c r="B7656" s="6" t="s">
        <v>210</v>
      </c>
      <c r="C7656" s="6" t="s">
        <v>316</v>
      </c>
      <c r="D7656" s="6" t="s">
        <v>141</v>
      </c>
      <c r="E7656" s="6" t="s">
        <v>2251</v>
      </c>
      <c r="F7656" s="10">
        <v>43467</v>
      </c>
      <c r="G7656" s="6">
        <v>4</v>
      </c>
      <c r="H7656" s="11">
        <f>VLOOKUP(B7656,[1]!Product_Data[#Data],4,0)</f>
        <v>458</v>
      </c>
      <c r="I7656" s="11">
        <f>VLOOKUP(B7656,[1]!Product_Data[#Data],3,0)</f>
        <v>376</v>
      </c>
      <c r="J7656" s="11">
        <f t="shared" si="717"/>
        <v>1504</v>
      </c>
      <c r="K7656" s="11">
        <f t="shared" si="718"/>
        <v>1832</v>
      </c>
      <c r="L7656" s="11">
        <f t="shared" si="719"/>
        <v>328</v>
      </c>
      <c r="M7656" t="str">
        <f>VLOOKUP(C7656,[1]!Location_Data[#Data],2,0)</f>
        <v>East Los Angeles</v>
      </c>
      <c r="N7656" t="str">
        <f>VLOOKUP(D7656,[1]!Salespeople_Data[#Data],2,0)</f>
        <v>Arthur Mccoy</v>
      </c>
      <c r="O7656" t="str">
        <f>VLOOKUP(E7656,[1]!Customer_Data[#Data],2,0)</f>
        <v>Timothy Bowman</v>
      </c>
      <c r="P7656" s="15">
        <f t="shared" si="714"/>
        <v>4</v>
      </c>
      <c r="Q7656">
        <f t="shared" si="715"/>
        <v>1</v>
      </c>
      <c r="R7656">
        <f t="shared" si="716"/>
        <v>2019</v>
      </c>
    </row>
    <row r="7657" spans="1:18" x14ac:dyDescent="0.25">
      <c r="A7657" s="6" t="s">
        <v>8683</v>
      </c>
      <c r="B7657" s="6" t="s">
        <v>56</v>
      </c>
      <c r="C7657" s="6" t="s">
        <v>190</v>
      </c>
      <c r="D7657" s="6" t="s">
        <v>308</v>
      </c>
      <c r="E7657" s="6" t="s">
        <v>1323</v>
      </c>
      <c r="F7657" s="10">
        <v>43569</v>
      </c>
      <c r="G7657" s="6">
        <v>2</v>
      </c>
      <c r="H7657" s="11">
        <f>VLOOKUP(B7657,[1]!Product_Data[#Data],4,0)</f>
        <v>1848</v>
      </c>
      <c r="I7657" s="11">
        <f>VLOOKUP(B7657,[1]!Product_Data[#Data],3,0)</f>
        <v>1294</v>
      </c>
      <c r="J7657" s="11">
        <f t="shared" si="717"/>
        <v>2588</v>
      </c>
      <c r="K7657" s="11">
        <f t="shared" si="718"/>
        <v>3696</v>
      </c>
      <c r="L7657" s="11">
        <f t="shared" si="719"/>
        <v>1108</v>
      </c>
      <c r="M7657" t="str">
        <f>VLOOKUP(C7657,[1]!Location_Data[#Data],2,0)</f>
        <v>Oakland</v>
      </c>
      <c r="N7657" t="str">
        <f>VLOOKUP(D7657,[1]!Salespeople_Data[#Data],2,0)</f>
        <v>Fred Robertson</v>
      </c>
      <c r="O7657" t="str">
        <f>VLOOKUP(E7657,[1]!Customer_Data[#Data],2,0)</f>
        <v>Chris Howard</v>
      </c>
      <c r="P7657" s="15">
        <f t="shared" si="714"/>
        <v>1</v>
      </c>
      <c r="Q7657">
        <f t="shared" si="715"/>
        <v>4</v>
      </c>
      <c r="R7657">
        <f t="shared" si="716"/>
        <v>2019</v>
      </c>
    </row>
    <row r="7658" spans="1:18" x14ac:dyDescent="0.25">
      <c r="A7658" s="6" t="s">
        <v>8684</v>
      </c>
      <c r="B7658" s="6" t="s">
        <v>389</v>
      </c>
      <c r="C7658" s="6" t="s">
        <v>70</v>
      </c>
      <c r="D7658" s="6" t="s">
        <v>49</v>
      </c>
      <c r="E7658" s="6" t="s">
        <v>84</v>
      </c>
      <c r="F7658" s="10">
        <v>43828</v>
      </c>
      <c r="G7658" s="6">
        <v>1</v>
      </c>
      <c r="H7658" s="11">
        <f>VLOOKUP(B7658,[1]!Product_Data[#Data],4,0)</f>
        <v>1367</v>
      </c>
      <c r="I7658" s="11">
        <f>VLOOKUP(B7658,[1]!Product_Data[#Data],3,0)</f>
        <v>984</v>
      </c>
      <c r="J7658" s="11">
        <f t="shared" si="717"/>
        <v>984</v>
      </c>
      <c r="K7658" s="11">
        <f t="shared" si="718"/>
        <v>1367</v>
      </c>
      <c r="L7658" s="11">
        <f t="shared" si="719"/>
        <v>383</v>
      </c>
      <c r="M7658" t="str">
        <f>VLOOKUP(C7658,[1]!Location_Data[#Data],2,0)</f>
        <v>Clovis</v>
      </c>
      <c r="N7658" t="str">
        <f>VLOOKUP(D7658,[1]!Salespeople_Data[#Data],2,0)</f>
        <v>Walter Cook</v>
      </c>
      <c r="O7658" t="str">
        <f>VLOOKUP(E7658,[1]!Customer_Data[#Data],2,0)</f>
        <v>Brian Rice</v>
      </c>
      <c r="P7658" s="15">
        <f t="shared" si="714"/>
        <v>1</v>
      </c>
      <c r="Q7658">
        <f t="shared" si="715"/>
        <v>12</v>
      </c>
      <c r="R7658">
        <f t="shared" si="716"/>
        <v>2019</v>
      </c>
    </row>
    <row r="7659" spans="1:18" x14ac:dyDescent="0.25">
      <c r="A7659" s="6" t="s">
        <v>8685</v>
      </c>
      <c r="B7659" s="6" t="s">
        <v>461</v>
      </c>
      <c r="C7659" s="6" t="s">
        <v>643</v>
      </c>
      <c r="D7659" s="6" t="s">
        <v>35</v>
      </c>
      <c r="E7659" s="6" t="s">
        <v>1323</v>
      </c>
      <c r="F7659" s="10">
        <v>43471</v>
      </c>
      <c r="G7659" s="6">
        <v>1</v>
      </c>
      <c r="H7659" s="11">
        <f>VLOOKUP(B7659,[1]!Product_Data[#Data],4,0)</f>
        <v>35</v>
      </c>
      <c r="I7659" s="11">
        <f>VLOOKUP(B7659,[1]!Product_Data[#Data],3,0)</f>
        <v>22</v>
      </c>
      <c r="J7659" s="11">
        <f t="shared" si="717"/>
        <v>22</v>
      </c>
      <c r="K7659" s="11">
        <f t="shared" si="718"/>
        <v>35</v>
      </c>
      <c r="L7659" s="11">
        <f t="shared" si="719"/>
        <v>13</v>
      </c>
      <c r="M7659" t="str">
        <f>VLOOKUP(C7659,[1]!Location_Data[#Data],2,0)</f>
        <v>Hayward</v>
      </c>
      <c r="N7659" t="str">
        <f>VLOOKUP(D7659,[1]!Salespeople_Data[#Data],2,0)</f>
        <v>Charles Harper</v>
      </c>
      <c r="O7659" t="str">
        <f>VLOOKUP(E7659,[1]!Customer_Data[#Data],2,0)</f>
        <v>Chris Howard</v>
      </c>
      <c r="P7659" s="15">
        <f t="shared" si="714"/>
        <v>1</v>
      </c>
      <c r="Q7659">
        <f t="shared" si="715"/>
        <v>1</v>
      </c>
      <c r="R7659">
        <f t="shared" si="716"/>
        <v>2019</v>
      </c>
    </row>
    <row r="7660" spans="1:18" x14ac:dyDescent="0.25">
      <c r="A7660" s="6" t="s">
        <v>8686</v>
      </c>
      <c r="B7660" s="6" t="s">
        <v>267</v>
      </c>
      <c r="C7660" s="6" t="s">
        <v>62</v>
      </c>
      <c r="D7660" s="6" t="s">
        <v>178</v>
      </c>
      <c r="E7660" s="6" t="s">
        <v>1696</v>
      </c>
      <c r="F7660" s="10">
        <v>43699</v>
      </c>
      <c r="G7660" s="6">
        <v>2</v>
      </c>
      <c r="H7660" s="11">
        <f>VLOOKUP(B7660,[1]!Product_Data[#Data],4,0)</f>
        <v>400</v>
      </c>
      <c r="I7660" s="11">
        <f>VLOOKUP(B7660,[1]!Product_Data[#Data],3,0)</f>
        <v>208</v>
      </c>
      <c r="J7660" s="11">
        <f t="shared" si="717"/>
        <v>416</v>
      </c>
      <c r="K7660" s="11">
        <f t="shared" si="718"/>
        <v>800</v>
      </c>
      <c r="L7660" s="11">
        <f t="shared" si="719"/>
        <v>384</v>
      </c>
      <c r="M7660" t="str">
        <f>VLOOKUP(C7660,[1]!Location_Data[#Data],2,0)</f>
        <v>Fairfield</v>
      </c>
      <c r="N7660" t="str">
        <f>VLOOKUP(D7660,[1]!Salespeople_Data[#Data],2,0)</f>
        <v>Joshua Taylor</v>
      </c>
      <c r="O7660" t="str">
        <f>VLOOKUP(E7660,[1]!Customer_Data[#Data],2,0)</f>
        <v>Ernest Ortiz</v>
      </c>
      <c r="P7660" s="15">
        <f t="shared" si="714"/>
        <v>5</v>
      </c>
      <c r="Q7660">
        <f t="shared" si="715"/>
        <v>8</v>
      </c>
      <c r="R7660">
        <f t="shared" si="716"/>
        <v>2019</v>
      </c>
    </row>
    <row r="7661" spans="1:18" x14ac:dyDescent="0.25">
      <c r="A7661" s="6" t="s">
        <v>8687</v>
      </c>
      <c r="B7661" s="6" t="s">
        <v>104</v>
      </c>
      <c r="C7661" s="6" t="s">
        <v>57</v>
      </c>
      <c r="D7661" s="6" t="s">
        <v>159</v>
      </c>
      <c r="E7661" s="6" t="s">
        <v>453</v>
      </c>
      <c r="F7661" s="10">
        <v>43788</v>
      </c>
      <c r="G7661" s="6">
        <v>1</v>
      </c>
      <c r="H7661" s="11">
        <f>VLOOKUP(B7661,[1]!Product_Data[#Data],4,0)</f>
        <v>1671</v>
      </c>
      <c r="I7661" s="11">
        <f>VLOOKUP(B7661,[1]!Product_Data[#Data],3,0)</f>
        <v>1220</v>
      </c>
      <c r="J7661" s="11">
        <f t="shared" si="717"/>
        <v>1220</v>
      </c>
      <c r="K7661" s="11">
        <f t="shared" si="718"/>
        <v>1671</v>
      </c>
      <c r="L7661" s="11">
        <f t="shared" si="719"/>
        <v>451</v>
      </c>
      <c r="M7661" t="str">
        <f>VLOOKUP(C7661,[1]!Location_Data[#Data],2,0)</f>
        <v>Thousand Oaks</v>
      </c>
      <c r="N7661" t="str">
        <f>VLOOKUP(D7661,[1]!Salespeople_Data[#Data],2,0)</f>
        <v>Bobby Russell</v>
      </c>
      <c r="O7661" t="str">
        <f>VLOOKUP(E7661,[1]!Customer_Data[#Data],2,0)</f>
        <v>Jimmy Ray</v>
      </c>
      <c r="P7661" s="15">
        <f t="shared" si="714"/>
        <v>3</v>
      </c>
      <c r="Q7661">
        <f t="shared" si="715"/>
        <v>11</v>
      </c>
      <c r="R7661">
        <f t="shared" si="716"/>
        <v>2019</v>
      </c>
    </row>
    <row r="7662" spans="1:18" x14ac:dyDescent="0.25">
      <c r="A7662" s="6" t="s">
        <v>8688</v>
      </c>
      <c r="B7662" s="6" t="s">
        <v>47</v>
      </c>
      <c r="C7662" s="6" t="s">
        <v>110</v>
      </c>
      <c r="D7662" s="6" t="s">
        <v>58</v>
      </c>
      <c r="E7662" s="6" t="s">
        <v>1026</v>
      </c>
      <c r="F7662" s="10">
        <v>43723</v>
      </c>
      <c r="G7662" s="6">
        <v>3</v>
      </c>
      <c r="H7662" s="11">
        <f>VLOOKUP(B7662,[1]!Product_Data[#Data],4,0)</f>
        <v>1812</v>
      </c>
      <c r="I7662" s="11">
        <f>VLOOKUP(B7662,[1]!Product_Data[#Data],3,0)</f>
        <v>1305</v>
      </c>
      <c r="J7662" s="11">
        <f t="shared" si="717"/>
        <v>3915</v>
      </c>
      <c r="K7662" s="11">
        <f t="shared" si="718"/>
        <v>5436</v>
      </c>
      <c r="L7662" s="11">
        <f t="shared" si="719"/>
        <v>1521</v>
      </c>
      <c r="M7662" t="str">
        <f>VLOOKUP(C7662,[1]!Location_Data[#Data],2,0)</f>
        <v>Richmond</v>
      </c>
      <c r="N7662" t="str">
        <f>VLOOKUP(D7662,[1]!Salespeople_Data[#Data],2,0)</f>
        <v>Christopher Tucker</v>
      </c>
      <c r="O7662" t="str">
        <f>VLOOKUP(E7662,[1]!Customer_Data[#Data],2,0)</f>
        <v>Kevin Lopez</v>
      </c>
      <c r="P7662" s="15">
        <f t="shared" si="714"/>
        <v>1</v>
      </c>
      <c r="Q7662">
        <f t="shared" si="715"/>
        <v>9</v>
      </c>
      <c r="R7662">
        <f t="shared" si="716"/>
        <v>2019</v>
      </c>
    </row>
    <row r="7663" spans="1:18" x14ac:dyDescent="0.25">
      <c r="A7663" s="6" t="s">
        <v>8689</v>
      </c>
      <c r="B7663" s="6" t="s">
        <v>431</v>
      </c>
      <c r="C7663" s="6" t="s">
        <v>105</v>
      </c>
      <c r="D7663" s="6" t="s">
        <v>71</v>
      </c>
      <c r="E7663" s="6" t="s">
        <v>1423</v>
      </c>
      <c r="F7663" s="10">
        <v>43788</v>
      </c>
      <c r="G7663" s="6">
        <v>1</v>
      </c>
      <c r="H7663" s="11">
        <f>VLOOKUP(B7663,[1]!Product_Data[#Data],4,0)</f>
        <v>290</v>
      </c>
      <c r="I7663" s="11">
        <f>VLOOKUP(B7663,[1]!Product_Data[#Data],3,0)</f>
        <v>200</v>
      </c>
      <c r="J7663" s="11">
        <f t="shared" si="717"/>
        <v>200</v>
      </c>
      <c r="K7663" s="11">
        <f t="shared" si="718"/>
        <v>290</v>
      </c>
      <c r="L7663" s="11">
        <f t="shared" si="719"/>
        <v>90</v>
      </c>
      <c r="M7663" t="str">
        <f>VLOOKUP(C7663,[1]!Location_Data[#Data],2,0)</f>
        <v>Daly City</v>
      </c>
      <c r="N7663" t="str">
        <f>VLOOKUP(D7663,[1]!Salespeople_Data[#Data],2,0)</f>
        <v>Gary Rodriguez</v>
      </c>
      <c r="O7663" t="str">
        <f>VLOOKUP(E7663,[1]!Customer_Data[#Data],2,0)</f>
        <v>Carlos Scott</v>
      </c>
      <c r="P7663" s="15">
        <f t="shared" si="714"/>
        <v>3</v>
      </c>
      <c r="Q7663">
        <f t="shared" si="715"/>
        <v>11</v>
      </c>
      <c r="R7663">
        <f t="shared" si="716"/>
        <v>2019</v>
      </c>
    </row>
    <row r="7664" spans="1:18" x14ac:dyDescent="0.25">
      <c r="A7664" s="6" t="s">
        <v>8690</v>
      </c>
      <c r="B7664" s="6" t="s">
        <v>164</v>
      </c>
      <c r="C7664" s="6" t="s">
        <v>349</v>
      </c>
      <c r="D7664" s="6" t="s">
        <v>71</v>
      </c>
      <c r="E7664" s="6" t="s">
        <v>1864</v>
      </c>
      <c r="F7664" s="10">
        <v>43753</v>
      </c>
      <c r="G7664" s="6">
        <v>1</v>
      </c>
      <c r="H7664" s="11">
        <f>VLOOKUP(B7664,[1]!Product_Data[#Data],4,0)</f>
        <v>637</v>
      </c>
      <c r="I7664" s="11">
        <f>VLOOKUP(B7664,[1]!Product_Data[#Data],3,0)</f>
        <v>389</v>
      </c>
      <c r="J7664" s="11">
        <f t="shared" si="717"/>
        <v>389</v>
      </c>
      <c r="K7664" s="11">
        <f t="shared" si="718"/>
        <v>637</v>
      </c>
      <c r="L7664" s="11">
        <f t="shared" si="719"/>
        <v>248</v>
      </c>
      <c r="M7664" t="str">
        <f>VLOOKUP(C7664,[1]!Location_Data[#Data],2,0)</f>
        <v>Santa Clara</v>
      </c>
      <c r="N7664" t="str">
        <f>VLOOKUP(D7664,[1]!Salespeople_Data[#Data],2,0)</f>
        <v>Gary Rodriguez</v>
      </c>
      <c r="O7664" t="str">
        <f>VLOOKUP(E7664,[1]!Customer_Data[#Data],2,0)</f>
        <v>Juan Griffin</v>
      </c>
      <c r="P7664" s="15">
        <f t="shared" si="714"/>
        <v>3</v>
      </c>
      <c r="Q7664">
        <f t="shared" si="715"/>
        <v>10</v>
      </c>
      <c r="R7664">
        <f t="shared" si="716"/>
        <v>2019</v>
      </c>
    </row>
    <row r="7665" spans="1:18" x14ac:dyDescent="0.25">
      <c r="A7665" s="6" t="s">
        <v>8691</v>
      </c>
      <c r="B7665" s="6" t="s">
        <v>367</v>
      </c>
      <c r="C7665" s="6" t="s">
        <v>145</v>
      </c>
      <c r="D7665" s="6" t="s">
        <v>269</v>
      </c>
      <c r="E7665" s="6" t="s">
        <v>905</v>
      </c>
      <c r="F7665" s="10">
        <v>43556</v>
      </c>
      <c r="G7665" s="6">
        <v>1</v>
      </c>
      <c r="H7665" s="11">
        <f>VLOOKUP(B7665,[1]!Product_Data[#Data],4,0)</f>
        <v>530</v>
      </c>
      <c r="I7665" s="11">
        <f>VLOOKUP(B7665,[1]!Product_Data[#Data],3,0)</f>
        <v>424</v>
      </c>
      <c r="J7665" s="11">
        <f t="shared" si="717"/>
        <v>424</v>
      </c>
      <c r="K7665" s="11">
        <f t="shared" si="718"/>
        <v>530</v>
      </c>
      <c r="L7665" s="11">
        <f t="shared" si="719"/>
        <v>106</v>
      </c>
      <c r="M7665" t="str">
        <f>VLOOKUP(C7665,[1]!Location_Data[#Data],2,0)</f>
        <v>Santa Maria</v>
      </c>
      <c r="N7665" t="str">
        <f>VLOOKUP(D7665,[1]!Salespeople_Data[#Data],2,0)</f>
        <v>Kevin Butler</v>
      </c>
      <c r="O7665" t="str">
        <f>VLOOKUP(E7665,[1]!Customer_Data[#Data],2,0)</f>
        <v>Clarence Warren</v>
      </c>
      <c r="P7665" s="15">
        <f t="shared" si="714"/>
        <v>2</v>
      </c>
      <c r="Q7665">
        <f t="shared" si="715"/>
        <v>4</v>
      </c>
      <c r="R7665">
        <f t="shared" si="716"/>
        <v>2019</v>
      </c>
    </row>
    <row r="7666" spans="1:18" x14ac:dyDescent="0.25">
      <c r="A7666" s="6" t="s">
        <v>8692</v>
      </c>
      <c r="B7666" s="6" t="s">
        <v>94</v>
      </c>
      <c r="C7666" s="6" t="s">
        <v>242</v>
      </c>
      <c r="D7666" s="6" t="s">
        <v>269</v>
      </c>
      <c r="E7666" s="6" t="s">
        <v>528</v>
      </c>
      <c r="F7666" s="10">
        <v>43495</v>
      </c>
      <c r="G7666" s="6">
        <v>3</v>
      </c>
      <c r="H7666" s="11">
        <f>VLOOKUP(B7666,[1]!Product_Data[#Data],4,0)</f>
        <v>1639</v>
      </c>
      <c r="I7666" s="11">
        <f>VLOOKUP(B7666,[1]!Product_Data[#Data],3,0)</f>
        <v>1295</v>
      </c>
      <c r="J7666" s="11">
        <f t="shared" si="717"/>
        <v>3885</v>
      </c>
      <c r="K7666" s="11">
        <f t="shared" si="718"/>
        <v>4917</v>
      </c>
      <c r="L7666" s="11">
        <f t="shared" si="719"/>
        <v>1032</v>
      </c>
      <c r="M7666" t="str">
        <f>VLOOKUP(C7666,[1]!Location_Data[#Data],2,0)</f>
        <v>Downey</v>
      </c>
      <c r="N7666" t="str">
        <f>VLOOKUP(D7666,[1]!Salespeople_Data[#Data],2,0)</f>
        <v>Kevin Butler</v>
      </c>
      <c r="O7666" t="str">
        <f>VLOOKUP(E7666,[1]!Customer_Data[#Data],2,0)</f>
        <v>Douglas Tucker</v>
      </c>
      <c r="P7666" s="15">
        <f t="shared" si="714"/>
        <v>4</v>
      </c>
      <c r="Q7666">
        <f t="shared" si="715"/>
        <v>1</v>
      </c>
      <c r="R7666">
        <f t="shared" si="716"/>
        <v>2019</v>
      </c>
    </row>
    <row r="7667" spans="1:18" x14ac:dyDescent="0.25">
      <c r="A7667" s="6" t="s">
        <v>8693</v>
      </c>
      <c r="B7667" s="6" t="s">
        <v>431</v>
      </c>
      <c r="C7667" s="6" t="s">
        <v>436</v>
      </c>
      <c r="D7667" s="6" t="s">
        <v>356</v>
      </c>
      <c r="E7667" s="6" t="s">
        <v>1560</v>
      </c>
      <c r="F7667" s="10">
        <v>43725</v>
      </c>
      <c r="G7667" s="6">
        <v>3</v>
      </c>
      <c r="H7667" s="11">
        <f>VLOOKUP(B7667,[1]!Product_Data[#Data],4,0)</f>
        <v>290</v>
      </c>
      <c r="I7667" s="11">
        <f>VLOOKUP(B7667,[1]!Product_Data[#Data],3,0)</f>
        <v>200</v>
      </c>
      <c r="J7667" s="11">
        <f t="shared" si="717"/>
        <v>600</v>
      </c>
      <c r="K7667" s="11">
        <f t="shared" si="718"/>
        <v>870</v>
      </c>
      <c r="L7667" s="11">
        <f t="shared" si="719"/>
        <v>270</v>
      </c>
      <c r="M7667" t="str">
        <f>VLOOKUP(C7667,[1]!Location_Data[#Data],2,0)</f>
        <v>Jurupa Valley</v>
      </c>
      <c r="N7667" t="str">
        <f>VLOOKUP(D7667,[1]!Salespeople_Data[#Data],2,0)</f>
        <v>Jimmy Young</v>
      </c>
      <c r="O7667" t="str">
        <f>VLOOKUP(E7667,[1]!Customer_Data[#Data],2,0)</f>
        <v>Joe Hanson</v>
      </c>
      <c r="P7667" s="15">
        <f t="shared" si="714"/>
        <v>3</v>
      </c>
      <c r="Q7667">
        <f t="shared" si="715"/>
        <v>9</v>
      </c>
      <c r="R7667">
        <f t="shared" si="716"/>
        <v>2019</v>
      </c>
    </row>
    <row r="7668" spans="1:18" x14ac:dyDescent="0.25">
      <c r="A7668" s="6" t="s">
        <v>8694</v>
      </c>
      <c r="B7668" s="6" t="s">
        <v>325</v>
      </c>
      <c r="C7668" s="6" t="s">
        <v>204</v>
      </c>
      <c r="D7668" s="6" t="s">
        <v>75</v>
      </c>
      <c r="E7668" s="6" t="s">
        <v>1618</v>
      </c>
      <c r="F7668" s="10">
        <v>43696</v>
      </c>
      <c r="G7668" s="6">
        <v>2</v>
      </c>
      <c r="H7668" s="11">
        <f>VLOOKUP(B7668,[1]!Product_Data[#Data],4,0)</f>
        <v>1526</v>
      </c>
      <c r="I7668" s="11">
        <f>VLOOKUP(B7668,[1]!Product_Data[#Data],3,0)</f>
        <v>1251</v>
      </c>
      <c r="J7668" s="11">
        <f t="shared" si="717"/>
        <v>2502</v>
      </c>
      <c r="K7668" s="11">
        <f t="shared" si="718"/>
        <v>3052</v>
      </c>
      <c r="L7668" s="11">
        <f t="shared" si="719"/>
        <v>550</v>
      </c>
      <c r="M7668" t="str">
        <f>VLOOKUP(C7668,[1]!Location_Data[#Data],2,0)</f>
        <v>Corona</v>
      </c>
      <c r="N7668" t="str">
        <f>VLOOKUP(D7668,[1]!Salespeople_Data[#Data],2,0)</f>
        <v>Roger Robertson</v>
      </c>
      <c r="O7668" t="str">
        <f>VLOOKUP(E7668,[1]!Customer_Data[#Data],2,0)</f>
        <v>Jose Watson</v>
      </c>
      <c r="P7668" s="15">
        <f t="shared" si="714"/>
        <v>2</v>
      </c>
      <c r="Q7668">
        <f t="shared" si="715"/>
        <v>8</v>
      </c>
      <c r="R7668">
        <f t="shared" si="716"/>
        <v>2019</v>
      </c>
    </row>
    <row r="7669" spans="1:18" x14ac:dyDescent="0.25">
      <c r="A7669" s="6" t="s">
        <v>8695</v>
      </c>
      <c r="B7669" s="6" t="s">
        <v>925</v>
      </c>
      <c r="C7669" s="6" t="s">
        <v>211</v>
      </c>
      <c r="D7669" s="6" t="s">
        <v>447</v>
      </c>
      <c r="E7669" s="6" t="s">
        <v>1067</v>
      </c>
      <c r="F7669" s="10">
        <v>43814</v>
      </c>
      <c r="G7669" s="6">
        <v>1</v>
      </c>
      <c r="H7669" s="11">
        <f>VLOOKUP(B7669,[1]!Product_Data[#Data],4,0)</f>
        <v>136</v>
      </c>
      <c r="I7669" s="11">
        <f>VLOOKUP(B7669,[1]!Product_Data[#Data],3,0)</f>
        <v>72</v>
      </c>
      <c r="J7669" s="11">
        <f t="shared" si="717"/>
        <v>72</v>
      </c>
      <c r="K7669" s="11">
        <f t="shared" si="718"/>
        <v>136</v>
      </c>
      <c r="L7669" s="11">
        <f t="shared" si="719"/>
        <v>64</v>
      </c>
      <c r="M7669" t="str">
        <f>VLOOKUP(C7669,[1]!Location_Data[#Data],2,0)</f>
        <v>Chula Vista</v>
      </c>
      <c r="N7669" t="str">
        <f>VLOOKUP(D7669,[1]!Salespeople_Data[#Data],2,0)</f>
        <v>Howard Sims</v>
      </c>
      <c r="O7669" t="str">
        <f>VLOOKUP(E7669,[1]!Customer_Data[#Data],2,0)</f>
        <v>Antonio Cooper</v>
      </c>
      <c r="P7669" s="15">
        <f t="shared" si="714"/>
        <v>1</v>
      </c>
      <c r="Q7669">
        <f t="shared" si="715"/>
        <v>12</v>
      </c>
      <c r="R7669">
        <f t="shared" si="716"/>
        <v>2019</v>
      </c>
    </row>
    <row r="7670" spans="1:18" x14ac:dyDescent="0.25">
      <c r="A7670" s="6" t="s">
        <v>8696</v>
      </c>
      <c r="B7670" s="6" t="s">
        <v>603</v>
      </c>
      <c r="C7670" s="6" t="s">
        <v>57</v>
      </c>
      <c r="D7670" s="6" t="s">
        <v>170</v>
      </c>
      <c r="E7670" s="6" t="s">
        <v>1016</v>
      </c>
      <c r="F7670" s="10">
        <v>43776</v>
      </c>
      <c r="G7670" s="6">
        <v>1</v>
      </c>
      <c r="H7670" s="11">
        <f>VLOOKUP(B7670,[1]!Product_Data[#Data],4,0)</f>
        <v>2495</v>
      </c>
      <c r="I7670" s="11">
        <f>VLOOKUP(B7670,[1]!Product_Data[#Data],3,0)</f>
        <v>1896</v>
      </c>
      <c r="J7670" s="11">
        <f t="shared" si="717"/>
        <v>1896</v>
      </c>
      <c r="K7670" s="11">
        <f t="shared" si="718"/>
        <v>2495</v>
      </c>
      <c r="L7670" s="11">
        <f t="shared" si="719"/>
        <v>599</v>
      </c>
      <c r="M7670" t="str">
        <f>VLOOKUP(C7670,[1]!Location_Data[#Data],2,0)</f>
        <v>Thousand Oaks</v>
      </c>
      <c r="N7670" t="str">
        <f>VLOOKUP(D7670,[1]!Salespeople_Data[#Data],2,0)</f>
        <v>Sean Miller</v>
      </c>
      <c r="O7670" t="str">
        <f>VLOOKUP(E7670,[1]!Customer_Data[#Data],2,0)</f>
        <v>Chris Fuller</v>
      </c>
      <c r="P7670" s="15">
        <f t="shared" si="714"/>
        <v>5</v>
      </c>
      <c r="Q7670">
        <f t="shared" si="715"/>
        <v>11</v>
      </c>
      <c r="R7670">
        <f t="shared" si="716"/>
        <v>2019</v>
      </c>
    </row>
    <row r="7671" spans="1:18" x14ac:dyDescent="0.25">
      <c r="A7671" s="6" t="s">
        <v>8697</v>
      </c>
      <c r="B7671" s="6" t="s">
        <v>252</v>
      </c>
      <c r="C7671" s="6" t="s">
        <v>44</v>
      </c>
      <c r="D7671" s="6" t="s">
        <v>212</v>
      </c>
      <c r="E7671" s="6" t="s">
        <v>1933</v>
      </c>
      <c r="F7671" s="10">
        <v>43716</v>
      </c>
      <c r="G7671" s="6">
        <v>1</v>
      </c>
      <c r="H7671" s="11">
        <f>VLOOKUP(B7671,[1]!Product_Data[#Data],4,0)</f>
        <v>1899</v>
      </c>
      <c r="I7671" s="11">
        <f>VLOOKUP(B7671,[1]!Product_Data[#Data],3,0)</f>
        <v>1044</v>
      </c>
      <c r="J7671" s="11">
        <f t="shared" si="717"/>
        <v>1044</v>
      </c>
      <c r="K7671" s="11">
        <f t="shared" si="718"/>
        <v>1899</v>
      </c>
      <c r="L7671" s="11">
        <f t="shared" si="719"/>
        <v>855</v>
      </c>
      <c r="M7671" t="str">
        <f>VLOOKUP(C7671,[1]!Location_Data[#Data],2,0)</f>
        <v>Moreno Valley</v>
      </c>
      <c r="N7671" t="str">
        <f>VLOOKUP(D7671,[1]!Salespeople_Data[#Data],2,0)</f>
        <v>Ronald Reed</v>
      </c>
      <c r="O7671" t="str">
        <f>VLOOKUP(E7671,[1]!Customer_Data[#Data],2,0)</f>
        <v>Juan Collins</v>
      </c>
      <c r="P7671" s="15">
        <f t="shared" si="714"/>
        <v>1</v>
      </c>
      <c r="Q7671">
        <f t="shared" si="715"/>
        <v>9</v>
      </c>
      <c r="R7671">
        <f t="shared" si="716"/>
        <v>2019</v>
      </c>
    </row>
    <row r="7672" spans="1:18" x14ac:dyDescent="0.25">
      <c r="A7672" s="6" t="s">
        <v>8698</v>
      </c>
      <c r="B7672" s="6" t="s">
        <v>38</v>
      </c>
      <c r="C7672" s="6" t="s">
        <v>249</v>
      </c>
      <c r="D7672" s="6" t="s">
        <v>126</v>
      </c>
      <c r="E7672" s="6" t="s">
        <v>1767</v>
      </c>
      <c r="F7672" s="10">
        <v>43466</v>
      </c>
      <c r="G7672" s="6">
        <v>1</v>
      </c>
      <c r="H7672" s="11">
        <f>VLOOKUP(B7672,[1]!Product_Data[#Data],4,0)</f>
        <v>2283</v>
      </c>
      <c r="I7672" s="11">
        <f>VLOOKUP(B7672,[1]!Product_Data[#Data],3,0)</f>
        <v>1484</v>
      </c>
      <c r="J7672" s="11">
        <f t="shared" si="717"/>
        <v>1484</v>
      </c>
      <c r="K7672" s="11">
        <f t="shared" si="718"/>
        <v>2283</v>
      </c>
      <c r="L7672" s="11">
        <f t="shared" si="719"/>
        <v>799</v>
      </c>
      <c r="M7672" t="str">
        <f>VLOOKUP(C7672,[1]!Location_Data[#Data],2,0)</f>
        <v>Roseville</v>
      </c>
      <c r="N7672" t="str">
        <f>VLOOKUP(D7672,[1]!Salespeople_Data[#Data],2,0)</f>
        <v>Larry Castillo</v>
      </c>
      <c r="O7672" t="str">
        <f>VLOOKUP(E7672,[1]!Customer_Data[#Data],2,0)</f>
        <v>Jeremy Gomez</v>
      </c>
      <c r="P7672" s="15">
        <f t="shared" si="714"/>
        <v>3</v>
      </c>
      <c r="Q7672">
        <f t="shared" si="715"/>
        <v>1</v>
      </c>
      <c r="R7672">
        <f t="shared" si="716"/>
        <v>2019</v>
      </c>
    </row>
    <row r="7673" spans="1:18" x14ac:dyDescent="0.25">
      <c r="A7673" s="6" t="s">
        <v>8699</v>
      </c>
      <c r="B7673" s="6" t="s">
        <v>305</v>
      </c>
      <c r="C7673" s="6" t="s">
        <v>527</v>
      </c>
      <c r="D7673" s="6" t="s">
        <v>413</v>
      </c>
      <c r="E7673" s="6" t="s">
        <v>745</v>
      </c>
      <c r="F7673" s="10">
        <v>43603</v>
      </c>
      <c r="G7673" s="6">
        <v>4</v>
      </c>
      <c r="H7673" s="11">
        <f>VLOOKUP(B7673,[1]!Product_Data[#Data],4,0)</f>
        <v>504</v>
      </c>
      <c r="I7673" s="11">
        <f>VLOOKUP(B7673,[1]!Product_Data[#Data],3,0)</f>
        <v>408</v>
      </c>
      <c r="J7673" s="11">
        <f t="shared" si="717"/>
        <v>1632</v>
      </c>
      <c r="K7673" s="11">
        <f t="shared" si="718"/>
        <v>2016</v>
      </c>
      <c r="L7673" s="11">
        <f t="shared" si="719"/>
        <v>384</v>
      </c>
      <c r="M7673" t="str">
        <f>VLOOKUP(C7673,[1]!Location_Data[#Data],2,0)</f>
        <v>Stockton</v>
      </c>
      <c r="N7673" t="str">
        <f>VLOOKUP(D7673,[1]!Salespeople_Data[#Data],2,0)</f>
        <v>Kenneth Bradley</v>
      </c>
      <c r="O7673" t="str">
        <f>VLOOKUP(E7673,[1]!Customer_Data[#Data],2,0)</f>
        <v>Andrew Graham</v>
      </c>
      <c r="P7673" s="15">
        <f t="shared" si="714"/>
        <v>7</v>
      </c>
      <c r="Q7673">
        <f t="shared" si="715"/>
        <v>5</v>
      </c>
      <c r="R7673">
        <f t="shared" si="716"/>
        <v>2019</v>
      </c>
    </row>
    <row r="7674" spans="1:18" x14ac:dyDescent="0.25">
      <c r="A7674" s="6" t="s">
        <v>8700</v>
      </c>
      <c r="B7674" s="6" t="s">
        <v>569</v>
      </c>
      <c r="C7674" s="6" t="s">
        <v>145</v>
      </c>
      <c r="D7674" s="6" t="s">
        <v>141</v>
      </c>
      <c r="E7674" s="6" t="s">
        <v>2473</v>
      </c>
      <c r="F7674" s="10">
        <v>43648</v>
      </c>
      <c r="G7674" s="6">
        <v>1</v>
      </c>
      <c r="H7674" s="11">
        <f>VLOOKUP(B7674,[1]!Product_Data[#Data],4,0)</f>
        <v>1178</v>
      </c>
      <c r="I7674" s="11">
        <f>VLOOKUP(B7674,[1]!Product_Data[#Data],3,0)</f>
        <v>683</v>
      </c>
      <c r="J7674" s="11">
        <f t="shared" si="717"/>
        <v>683</v>
      </c>
      <c r="K7674" s="11">
        <f t="shared" si="718"/>
        <v>1178</v>
      </c>
      <c r="L7674" s="11">
        <f t="shared" si="719"/>
        <v>495</v>
      </c>
      <c r="M7674" t="str">
        <f>VLOOKUP(C7674,[1]!Location_Data[#Data],2,0)</f>
        <v>Santa Maria</v>
      </c>
      <c r="N7674" t="str">
        <f>VLOOKUP(D7674,[1]!Salespeople_Data[#Data],2,0)</f>
        <v>Arthur Mccoy</v>
      </c>
      <c r="O7674" t="str">
        <f>VLOOKUP(E7674,[1]!Customer_Data[#Data],2,0)</f>
        <v>Thomas Duncan</v>
      </c>
      <c r="P7674" s="15">
        <f t="shared" si="714"/>
        <v>3</v>
      </c>
      <c r="Q7674">
        <f t="shared" si="715"/>
        <v>7</v>
      </c>
      <c r="R7674">
        <f t="shared" si="716"/>
        <v>2019</v>
      </c>
    </row>
    <row r="7675" spans="1:18" x14ac:dyDescent="0.25">
      <c r="A7675" s="6" t="s">
        <v>8701</v>
      </c>
      <c r="B7675" s="6" t="s">
        <v>569</v>
      </c>
      <c r="C7675" s="6" t="s">
        <v>643</v>
      </c>
      <c r="D7675" s="6" t="s">
        <v>71</v>
      </c>
      <c r="E7675" s="6" t="s">
        <v>1120</v>
      </c>
      <c r="F7675" s="10">
        <v>43568</v>
      </c>
      <c r="G7675" s="6">
        <v>3</v>
      </c>
      <c r="H7675" s="11">
        <f>VLOOKUP(B7675,[1]!Product_Data[#Data],4,0)</f>
        <v>1178</v>
      </c>
      <c r="I7675" s="11">
        <f>VLOOKUP(B7675,[1]!Product_Data[#Data],3,0)</f>
        <v>683</v>
      </c>
      <c r="J7675" s="11">
        <f t="shared" si="717"/>
        <v>2049</v>
      </c>
      <c r="K7675" s="11">
        <f t="shared" si="718"/>
        <v>3534</v>
      </c>
      <c r="L7675" s="11">
        <f t="shared" si="719"/>
        <v>1485</v>
      </c>
      <c r="M7675" t="str">
        <f>VLOOKUP(C7675,[1]!Location_Data[#Data],2,0)</f>
        <v>Hayward</v>
      </c>
      <c r="N7675" t="str">
        <f>VLOOKUP(D7675,[1]!Salespeople_Data[#Data],2,0)</f>
        <v>Gary Rodriguez</v>
      </c>
      <c r="O7675" t="str">
        <f>VLOOKUP(E7675,[1]!Customer_Data[#Data],2,0)</f>
        <v>Fred Russell</v>
      </c>
      <c r="P7675" s="15">
        <f t="shared" si="714"/>
        <v>7</v>
      </c>
      <c r="Q7675">
        <f t="shared" si="715"/>
        <v>4</v>
      </c>
      <c r="R7675">
        <f t="shared" si="716"/>
        <v>2019</v>
      </c>
    </row>
    <row r="7676" spans="1:18" x14ac:dyDescent="0.25">
      <c r="A7676" s="6" t="s">
        <v>8702</v>
      </c>
      <c r="B7676" s="6" t="s">
        <v>367</v>
      </c>
      <c r="C7676" s="6" t="s">
        <v>302</v>
      </c>
      <c r="D7676" s="6" t="s">
        <v>80</v>
      </c>
      <c r="E7676" s="6" t="s">
        <v>948</v>
      </c>
      <c r="F7676" s="10">
        <v>43821</v>
      </c>
      <c r="G7676" s="6">
        <v>1</v>
      </c>
      <c r="H7676" s="11">
        <f>VLOOKUP(B7676,[1]!Product_Data[#Data],4,0)</f>
        <v>530</v>
      </c>
      <c r="I7676" s="11">
        <f>VLOOKUP(B7676,[1]!Product_Data[#Data],3,0)</f>
        <v>424</v>
      </c>
      <c r="J7676" s="11">
        <f t="shared" si="717"/>
        <v>424</v>
      </c>
      <c r="K7676" s="11">
        <f t="shared" si="718"/>
        <v>530</v>
      </c>
      <c r="L7676" s="11">
        <f t="shared" si="719"/>
        <v>106</v>
      </c>
      <c r="M7676" t="str">
        <f>VLOOKUP(C7676,[1]!Location_Data[#Data],2,0)</f>
        <v>Santa Rosa</v>
      </c>
      <c r="N7676" t="str">
        <f>VLOOKUP(D7676,[1]!Salespeople_Data[#Data],2,0)</f>
        <v>Henry Nelson</v>
      </c>
      <c r="O7676" t="str">
        <f>VLOOKUP(E7676,[1]!Customer_Data[#Data],2,0)</f>
        <v>Andrew Adams</v>
      </c>
      <c r="P7676" s="15">
        <f t="shared" si="714"/>
        <v>1</v>
      </c>
      <c r="Q7676">
        <f t="shared" si="715"/>
        <v>12</v>
      </c>
      <c r="R7676">
        <f t="shared" si="716"/>
        <v>2019</v>
      </c>
    </row>
    <row r="7677" spans="1:18" x14ac:dyDescent="0.25">
      <c r="A7677" s="6" t="s">
        <v>8703</v>
      </c>
      <c r="B7677" s="6" t="s">
        <v>38</v>
      </c>
      <c r="C7677" s="6" t="s">
        <v>272</v>
      </c>
      <c r="D7677" s="6" t="s">
        <v>15</v>
      </c>
      <c r="E7677" s="6" t="s">
        <v>5245</v>
      </c>
      <c r="F7677" s="10">
        <v>43494</v>
      </c>
      <c r="G7677" s="6">
        <v>1</v>
      </c>
      <c r="H7677" s="11">
        <f>VLOOKUP(B7677,[1]!Product_Data[#Data],4,0)</f>
        <v>2283</v>
      </c>
      <c r="I7677" s="11">
        <f>VLOOKUP(B7677,[1]!Product_Data[#Data],3,0)</f>
        <v>1484</v>
      </c>
      <c r="J7677" s="11">
        <f t="shared" si="717"/>
        <v>1484</v>
      </c>
      <c r="K7677" s="11">
        <f t="shared" si="718"/>
        <v>2283</v>
      </c>
      <c r="L7677" s="11">
        <f t="shared" si="719"/>
        <v>799</v>
      </c>
      <c r="M7677" t="str">
        <f>VLOOKUP(C7677,[1]!Location_Data[#Data],2,0)</f>
        <v>Torrance</v>
      </c>
      <c r="N7677" t="str">
        <f>VLOOKUP(D7677,[1]!Salespeople_Data[#Data],2,0)</f>
        <v>Ryan Butler</v>
      </c>
      <c r="O7677" t="str">
        <f>VLOOKUP(E7677,[1]!Customer_Data[#Data],2,0)</f>
        <v>Victor Lopez</v>
      </c>
      <c r="P7677" s="15">
        <f t="shared" si="714"/>
        <v>3</v>
      </c>
      <c r="Q7677">
        <f t="shared" si="715"/>
        <v>1</v>
      </c>
      <c r="R7677">
        <f t="shared" si="716"/>
        <v>2019</v>
      </c>
    </row>
    <row r="7678" spans="1:18" x14ac:dyDescent="0.25">
      <c r="A7678" s="6" t="s">
        <v>8704</v>
      </c>
      <c r="B7678" s="6" t="s">
        <v>139</v>
      </c>
      <c r="C7678" s="6" t="s">
        <v>95</v>
      </c>
      <c r="D7678" s="6" t="s">
        <v>146</v>
      </c>
      <c r="E7678" s="6" t="s">
        <v>640</v>
      </c>
      <c r="F7678" s="10">
        <v>43526</v>
      </c>
      <c r="G7678" s="6">
        <v>1</v>
      </c>
      <c r="H7678" s="11">
        <f>VLOOKUP(B7678,[1]!Product_Data[#Data],4,0)</f>
        <v>817</v>
      </c>
      <c r="I7678" s="11">
        <f>VLOOKUP(B7678,[1]!Product_Data[#Data],3,0)</f>
        <v>409</v>
      </c>
      <c r="J7678" s="11">
        <f t="shared" si="717"/>
        <v>409</v>
      </c>
      <c r="K7678" s="11">
        <f t="shared" si="718"/>
        <v>817</v>
      </c>
      <c r="L7678" s="11">
        <f t="shared" si="719"/>
        <v>408</v>
      </c>
      <c r="M7678" t="str">
        <f>VLOOKUP(C7678,[1]!Location_Data[#Data],2,0)</f>
        <v>Fullerton</v>
      </c>
      <c r="N7678" t="str">
        <f>VLOOKUP(D7678,[1]!Salespeople_Data[#Data],2,0)</f>
        <v>Carl Elliott</v>
      </c>
      <c r="O7678" t="str">
        <f>VLOOKUP(E7678,[1]!Customer_Data[#Data],2,0)</f>
        <v>Johnny Ramos</v>
      </c>
      <c r="P7678" s="15">
        <f t="shared" si="714"/>
        <v>7</v>
      </c>
      <c r="Q7678">
        <f t="shared" si="715"/>
        <v>3</v>
      </c>
      <c r="R7678">
        <f t="shared" si="716"/>
        <v>2019</v>
      </c>
    </row>
    <row r="7679" spans="1:18" x14ac:dyDescent="0.25">
      <c r="A7679" s="6" t="s">
        <v>8705</v>
      </c>
      <c r="B7679" s="6" t="s">
        <v>132</v>
      </c>
      <c r="C7679" s="6" t="s">
        <v>249</v>
      </c>
      <c r="D7679" s="6" t="s">
        <v>298</v>
      </c>
      <c r="E7679" s="6" t="s">
        <v>443</v>
      </c>
      <c r="F7679" s="10">
        <v>43611</v>
      </c>
      <c r="G7679" s="6">
        <v>1</v>
      </c>
      <c r="H7679" s="11">
        <f>VLOOKUP(B7679,[1]!Product_Data[#Data],4,0)</f>
        <v>2091</v>
      </c>
      <c r="I7679" s="11">
        <f>VLOOKUP(B7679,[1]!Product_Data[#Data],3,0)</f>
        <v>1485</v>
      </c>
      <c r="J7679" s="11">
        <f t="shared" si="717"/>
        <v>1485</v>
      </c>
      <c r="K7679" s="11">
        <f t="shared" si="718"/>
        <v>2091</v>
      </c>
      <c r="L7679" s="11">
        <f t="shared" si="719"/>
        <v>606</v>
      </c>
      <c r="M7679" t="str">
        <f>VLOOKUP(C7679,[1]!Location_Data[#Data],2,0)</f>
        <v>Roseville</v>
      </c>
      <c r="N7679" t="str">
        <f>VLOOKUP(D7679,[1]!Salespeople_Data[#Data],2,0)</f>
        <v>Kenneth Fields</v>
      </c>
      <c r="O7679" t="str">
        <f>VLOOKUP(E7679,[1]!Customer_Data[#Data],2,0)</f>
        <v>Alan Perry</v>
      </c>
      <c r="P7679" s="15">
        <f t="shared" si="714"/>
        <v>1</v>
      </c>
      <c r="Q7679">
        <f t="shared" si="715"/>
        <v>5</v>
      </c>
      <c r="R7679">
        <f t="shared" si="716"/>
        <v>2019</v>
      </c>
    </row>
    <row r="7680" spans="1:18" x14ac:dyDescent="0.25">
      <c r="A7680" s="6" t="s">
        <v>8706</v>
      </c>
      <c r="B7680" s="6" t="s">
        <v>78</v>
      </c>
      <c r="C7680" s="6" t="s">
        <v>190</v>
      </c>
      <c r="D7680" s="6" t="s">
        <v>63</v>
      </c>
      <c r="E7680" s="6" t="s">
        <v>836</v>
      </c>
      <c r="F7680" s="10">
        <v>43732</v>
      </c>
      <c r="G7680" s="6">
        <v>3</v>
      </c>
      <c r="H7680" s="11">
        <f>VLOOKUP(B7680,[1]!Product_Data[#Data],4,0)</f>
        <v>1380</v>
      </c>
      <c r="I7680" s="11">
        <f>VLOOKUP(B7680,[1]!Product_Data[#Data],3,0)</f>
        <v>1090</v>
      </c>
      <c r="J7680" s="11">
        <f t="shared" si="717"/>
        <v>3270</v>
      </c>
      <c r="K7680" s="11">
        <f t="shared" si="718"/>
        <v>4140</v>
      </c>
      <c r="L7680" s="11">
        <f t="shared" si="719"/>
        <v>870</v>
      </c>
      <c r="M7680" t="str">
        <f>VLOOKUP(C7680,[1]!Location_Data[#Data],2,0)</f>
        <v>Oakland</v>
      </c>
      <c r="N7680" t="str">
        <f>VLOOKUP(D7680,[1]!Salespeople_Data[#Data],2,0)</f>
        <v>Jeremy Mendoza</v>
      </c>
      <c r="O7680" t="str">
        <f>VLOOKUP(E7680,[1]!Customer_Data[#Data],2,0)</f>
        <v>Philip Wheeler</v>
      </c>
      <c r="P7680" s="15">
        <f t="shared" si="714"/>
        <v>3</v>
      </c>
      <c r="Q7680">
        <f t="shared" si="715"/>
        <v>9</v>
      </c>
      <c r="R7680">
        <f t="shared" si="716"/>
        <v>2019</v>
      </c>
    </row>
    <row r="7681" spans="1:18" x14ac:dyDescent="0.25">
      <c r="A7681" s="6" t="s">
        <v>8707</v>
      </c>
      <c r="B7681" s="6" t="s">
        <v>400</v>
      </c>
      <c r="C7681" s="6" t="s">
        <v>519</v>
      </c>
      <c r="D7681" s="6" t="s">
        <v>30</v>
      </c>
      <c r="E7681" s="6" t="s">
        <v>1061</v>
      </c>
      <c r="F7681" s="10">
        <v>43661</v>
      </c>
      <c r="G7681" s="6">
        <v>3</v>
      </c>
      <c r="H7681" s="11">
        <f>VLOOKUP(B7681,[1]!Product_Data[#Data],4,0)</f>
        <v>886</v>
      </c>
      <c r="I7681" s="11">
        <f>VLOOKUP(B7681,[1]!Product_Data[#Data],3,0)</f>
        <v>478</v>
      </c>
      <c r="J7681" s="11">
        <f t="shared" si="717"/>
        <v>1434</v>
      </c>
      <c r="K7681" s="11">
        <f t="shared" si="718"/>
        <v>2658</v>
      </c>
      <c r="L7681" s="11">
        <f t="shared" si="719"/>
        <v>1224</v>
      </c>
      <c r="M7681" t="str">
        <f>VLOOKUP(C7681,[1]!Location_Data[#Data],2,0)</f>
        <v>Anaheim</v>
      </c>
      <c r="N7681" t="str">
        <f>VLOOKUP(D7681,[1]!Salespeople_Data[#Data],2,0)</f>
        <v>Carl Hall</v>
      </c>
      <c r="O7681" t="str">
        <f>VLOOKUP(E7681,[1]!Customer_Data[#Data],2,0)</f>
        <v>Paul Johnson</v>
      </c>
      <c r="P7681" s="15">
        <f t="shared" si="714"/>
        <v>2</v>
      </c>
      <c r="Q7681">
        <f t="shared" si="715"/>
        <v>7</v>
      </c>
      <c r="R7681">
        <f t="shared" si="716"/>
        <v>2019</v>
      </c>
    </row>
    <row r="7682" spans="1:18" x14ac:dyDescent="0.25">
      <c r="A7682" s="6" t="s">
        <v>8708</v>
      </c>
      <c r="B7682" s="6" t="s">
        <v>560</v>
      </c>
      <c r="C7682" s="6" t="s">
        <v>272</v>
      </c>
      <c r="D7682" s="6" t="s">
        <v>106</v>
      </c>
      <c r="E7682" s="6" t="s">
        <v>3370</v>
      </c>
      <c r="F7682" s="10">
        <v>43756</v>
      </c>
      <c r="G7682" s="6">
        <v>3</v>
      </c>
      <c r="H7682" s="11">
        <f>VLOOKUP(B7682,[1]!Product_Data[#Data],4,0)</f>
        <v>1809</v>
      </c>
      <c r="I7682" s="11">
        <f>VLOOKUP(B7682,[1]!Product_Data[#Data],3,0)</f>
        <v>1067</v>
      </c>
      <c r="J7682" s="11">
        <f t="shared" si="717"/>
        <v>3201</v>
      </c>
      <c r="K7682" s="11">
        <f t="shared" si="718"/>
        <v>5427</v>
      </c>
      <c r="L7682" s="11">
        <f t="shared" si="719"/>
        <v>2226</v>
      </c>
      <c r="M7682" t="str">
        <f>VLOOKUP(C7682,[1]!Location_Data[#Data],2,0)</f>
        <v>Torrance</v>
      </c>
      <c r="N7682" t="str">
        <f>VLOOKUP(D7682,[1]!Salespeople_Data[#Data],2,0)</f>
        <v>Patrick Ruiz</v>
      </c>
      <c r="O7682" t="str">
        <f>VLOOKUP(E7682,[1]!Customer_Data[#Data],2,0)</f>
        <v>Mark Spencer</v>
      </c>
      <c r="P7682" s="15">
        <f t="shared" ref="P7682:P7745" si="720">WEEKDAY(F7682)</f>
        <v>6</v>
      </c>
      <c r="Q7682">
        <f t="shared" ref="Q7682:Q7745" si="721">MONTH(F7682)</f>
        <v>10</v>
      </c>
      <c r="R7682">
        <f t="shared" ref="R7682:R7745" si="722">YEAR(F7682)</f>
        <v>2019</v>
      </c>
    </row>
    <row r="7683" spans="1:18" x14ac:dyDescent="0.25">
      <c r="A7683" s="6" t="s">
        <v>8709</v>
      </c>
      <c r="B7683" s="6" t="s">
        <v>605</v>
      </c>
      <c r="C7683" s="6" t="s">
        <v>186</v>
      </c>
      <c r="D7683" s="6" t="s">
        <v>75</v>
      </c>
      <c r="E7683" s="6" t="s">
        <v>1357</v>
      </c>
      <c r="F7683" s="10">
        <v>43759</v>
      </c>
      <c r="G7683" s="6">
        <v>3</v>
      </c>
      <c r="H7683" s="11">
        <f>VLOOKUP(B7683,[1]!Product_Data[#Data],4,0)</f>
        <v>913</v>
      </c>
      <c r="I7683" s="11">
        <f>VLOOKUP(B7683,[1]!Product_Data[#Data],3,0)</f>
        <v>584</v>
      </c>
      <c r="J7683" s="11">
        <f t="shared" ref="J7683:J7746" si="723">PRODUCT(I7683,G7683)</f>
        <v>1752</v>
      </c>
      <c r="K7683" s="11">
        <f t="shared" ref="K7683:K7746" si="724">PRODUCT(H7683,G7683)</f>
        <v>2739</v>
      </c>
      <c r="L7683" s="11">
        <f t="shared" ref="L7683:L7746" si="725">K7683-J7683</f>
        <v>987</v>
      </c>
      <c r="M7683" t="str">
        <f>VLOOKUP(C7683,[1]!Location_Data[#Data],2,0)</f>
        <v>Riverside</v>
      </c>
      <c r="N7683" t="str">
        <f>VLOOKUP(D7683,[1]!Salespeople_Data[#Data],2,0)</f>
        <v>Roger Robertson</v>
      </c>
      <c r="O7683" t="str">
        <f>VLOOKUP(E7683,[1]!Customer_Data[#Data],2,0)</f>
        <v>Jack Phillips</v>
      </c>
      <c r="P7683" s="15">
        <f t="shared" si="720"/>
        <v>2</v>
      </c>
      <c r="Q7683">
        <f t="shared" si="721"/>
        <v>10</v>
      </c>
      <c r="R7683">
        <f t="shared" si="722"/>
        <v>2019</v>
      </c>
    </row>
    <row r="7684" spans="1:18" x14ac:dyDescent="0.25">
      <c r="A7684" s="6" t="s">
        <v>8710</v>
      </c>
      <c r="B7684" s="6" t="s">
        <v>271</v>
      </c>
      <c r="C7684" s="6" t="s">
        <v>302</v>
      </c>
      <c r="D7684" s="6" t="s">
        <v>58</v>
      </c>
      <c r="E7684" s="6" t="s">
        <v>664</v>
      </c>
      <c r="F7684" s="10">
        <v>43763</v>
      </c>
      <c r="G7684" s="6">
        <v>1</v>
      </c>
      <c r="H7684" s="11">
        <f>VLOOKUP(B7684,[1]!Product_Data[#Data],4,0)</f>
        <v>1587</v>
      </c>
      <c r="I7684" s="11">
        <f>VLOOKUP(B7684,[1]!Product_Data[#Data],3,0)</f>
        <v>1301</v>
      </c>
      <c r="J7684" s="11">
        <f t="shared" si="723"/>
        <v>1301</v>
      </c>
      <c r="K7684" s="11">
        <f t="shared" si="724"/>
        <v>1587</v>
      </c>
      <c r="L7684" s="11">
        <f t="shared" si="725"/>
        <v>286</v>
      </c>
      <c r="M7684" t="str">
        <f>VLOOKUP(C7684,[1]!Location_Data[#Data],2,0)</f>
        <v>Santa Rosa</v>
      </c>
      <c r="N7684" t="str">
        <f>VLOOKUP(D7684,[1]!Salespeople_Data[#Data],2,0)</f>
        <v>Christopher Tucker</v>
      </c>
      <c r="O7684" t="str">
        <f>VLOOKUP(E7684,[1]!Customer_Data[#Data],2,0)</f>
        <v>Harry Daniels</v>
      </c>
      <c r="P7684" s="15">
        <f t="shared" si="720"/>
        <v>6</v>
      </c>
      <c r="Q7684">
        <f t="shared" si="721"/>
        <v>10</v>
      </c>
      <c r="R7684">
        <f t="shared" si="722"/>
        <v>2019</v>
      </c>
    </row>
    <row r="7685" spans="1:18" x14ac:dyDescent="0.25">
      <c r="A7685" s="6" t="s">
        <v>8711</v>
      </c>
      <c r="B7685" s="6" t="s">
        <v>13</v>
      </c>
      <c r="C7685" s="6" t="s">
        <v>472</v>
      </c>
      <c r="D7685" s="6" t="s">
        <v>359</v>
      </c>
      <c r="E7685" s="6" t="s">
        <v>1339</v>
      </c>
      <c r="F7685" s="10">
        <v>43649</v>
      </c>
      <c r="G7685" s="6">
        <v>1</v>
      </c>
      <c r="H7685" s="11">
        <f>VLOOKUP(B7685,[1]!Product_Data[#Data],4,0)</f>
        <v>1022</v>
      </c>
      <c r="I7685" s="11">
        <f>VLOOKUP(B7685,[1]!Product_Data[#Data],3,0)</f>
        <v>818</v>
      </c>
      <c r="J7685" s="11">
        <f t="shared" si="723"/>
        <v>818</v>
      </c>
      <c r="K7685" s="11">
        <f t="shared" si="724"/>
        <v>1022</v>
      </c>
      <c r="L7685" s="11">
        <f t="shared" si="725"/>
        <v>204</v>
      </c>
      <c r="M7685" t="str">
        <f>VLOOKUP(C7685,[1]!Location_Data[#Data],2,0)</f>
        <v>Concord</v>
      </c>
      <c r="N7685" t="str">
        <f>VLOOKUP(D7685,[1]!Salespeople_Data[#Data],2,0)</f>
        <v>Eugene Holmes</v>
      </c>
      <c r="O7685" t="str">
        <f>VLOOKUP(E7685,[1]!Customer_Data[#Data],2,0)</f>
        <v>Jesse Evans</v>
      </c>
      <c r="P7685" s="15">
        <f t="shared" si="720"/>
        <v>4</v>
      </c>
      <c r="Q7685">
        <f t="shared" si="721"/>
        <v>7</v>
      </c>
      <c r="R7685">
        <f t="shared" si="722"/>
        <v>2019</v>
      </c>
    </row>
    <row r="7686" spans="1:18" x14ac:dyDescent="0.25">
      <c r="A7686" s="6" t="s">
        <v>8712</v>
      </c>
      <c r="B7686" s="6" t="s">
        <v>403</v>
      </c>
      <c r="C7686" s="6" t="s">
        <v>355</v>
      </c>
      <c r="D7686" s="6" t="s">
        <v>136</v>
      </c>
      <c r="E7686" s="6" t="s">
        <v>4184</v>
      </c>
      <c r="F7686" s="10">
        <v>43798</v>
      </c>
      <c r="G7686" s="6">
        <v>4</v>
      </c>
      <c r="H7686" s="11">
        <f>VLOOKUP(B7686,[1]!Product_Data[#Data],4,0)</f>
        <v>392</v>
      </c>
      <c r="I7686" s="11">
        <f>VLOOKUP(B7686,[1]!Product_Data[#Data],3,0)</f>
        <v>255</v>
      </c>
      <c r="J7686" s="11">
        <f t="shared" si="723"/>
        <v>1020</v>
      </c>
      <c r="K7686" s="11">
        <f t="shared" si="724"/>
        <v>1568</v>
      </c>
      <c r="L7686" s="11">
        <f t="shared" si="725"/>
        <v>548</v>
      </c>
      <c r="M7686" t="str">
        <f>VLOOKUP(C7686,[1]!Location_Data[#Data],2,0)</f>
        <v>Burbank</v>
      </c>
      <c r="N7686" t="str">
        <f>VLOOKUP(D7686,[1]!Salespeople_Data[#Data],2,0)</f>
        <v>Clarence Fox</v>
      </c>
      <c r="O7686" t="str">
        <f>VLOOKUP(E7686,[1]!Customer_Data[#Data],2,0)</f>
        <v>Antonio Shaw</v>
      </c>
      <c r="P7686" s="15">
        <f t="shared" si="720"/>
        <v>6</v>
      </c>
      <c r="Q7686">
        <f t="shared" si="721"/>
        <v>11</v>
      </c>
      <c r="R7686">
        <f t="shared" si="722"/>
        <v>2019</v>
      </c>
    </row>
    <row r="7687" spans="1:18" x14ac:dyDescent="0.25">
      <c r="A7687" s="6" t="s">
        <v>8713</v>
      </c>
      <c r="B7687" s="6" t="s">
        <v>139</v>
      </c>
      <c r="C7687" s="6" t="s">
        <v>74</v>
      </c>
      <c r="D7687" s="6" t="s">
        <v>178</v>
      </c>
      <c r="E7687" s="6" t="s">
        <v>3533</v>
      </c>
      <c r="F7687" s="10">
        <v>43672</v>
      </c>
      <c r="G7687" s="6">
        <v>1</v>
      </c>
      <c r="H7687" s="11">
        <f>VLOOKUP(B7687,[1]!Product_Data[#Data],4,0)</f>
        <v>817</v>
      </c>
      <c r="I7687" s="11">
        <f>VLOOKUP(B7687,[1]!Product_Data[#Data],3,0)</f>
        <v>409</v>
      </c>
      <c r="J7687" s="11">
        <f t="shared" si="723"/>
        <v>409</v>
      </c>
      <c r="K7687" s="11">
        <f t="shared" si="724"/>
        <v>817</v>
      </c>
      <c r="L7687" s="11">
        <f t="shared" si="725"/>
        <v>408</v>
      </c>
      <c r="M7687" t="str">
        <f>VLOOKUP(C7687,[1]!Location_Data[#Data],2,0)</f>
        <v>West Covina</v>
      </c>
      <c r="N7687" t="str">
        <f>VLOOKUP(D7687,[1]!Salespeople_Data[#Data],2,0)</f>
        <v>Joshua Taylor</v>
      </c>
      <c r="O7687" t="str">
        <f>VLOOKUP(E7687,[1]!Customer_Data[#Data],2,0)</f>
        <v>Frank Weaver</v>
      </c>
      <c r="P7687" s="15">
        <f t="shared" si="720"/>
        <v>6</v>
      </c>
      <c r="Q7687">
        <f t="shared" si="721"/>
        <v>7</v>
      </c>
      <c r="R7687">
        <f t="shared" si="722"/>
        <v>2019</v>
      </c>
    </row>
    <row r="7688" spans="1:18" x14ac:dyDescent="0.25">
      <c r="A7688" s="6" t="s">
        <v>8714</v>
      </c>
      <c r="B7688" s="6" t="s">
        <v>267</v>
      </c>
      <c r="C7688" s="6" t="s">
        <v>190</v>
      </c>
      <c r="D7688" s="6" t="s">
        <v>359</v>
      </c>
      <c r="E7688" s="6" t="s">
        <v>1129</v>
      </c>
      <c r="F7688" s="10">
        <v>43746</v>
      </c>
      <c r="G7688" s="6">
        <v>1</v>
      </c>
      <c r="H7688" s="11">
        <f>VLOOKUP(B7688,[1]!Product_Data[#Data],4,0)</f>
        <v>400</v>
      </c>
      <c r="I7688" s="11">
        <f>VLOOKUP(B7688,[1]!Product_Data[#Data],3,0)</f>
        <v>208</v>
      </c>
      <c r="J7688" s="11">
        <f t="shared" si="723"/>
        <v>208</v>
      </c>
      <c r="K7688" s="11">
        <f t="shared" si="724"/>
        <v>400</v>
      </c>
      <c r="L7688" s="11">
        <f t="shared" si="725"/>
        <v>192</v>
      </c>
      <c r="M7688" t="str">
        <f>VLOOKUP(C7688,[1]!Location_Data[#Data],2,0)</f>
        <v>Oakland</v>
      </c>
      <c r="N7688" t="str">
        <f>VLOOKUP(D7688,[1]!Salespeople_Data[#Data],2,0)</f>
        <v>Eugene Holmes</v>
      </c>
      <c r="O7688" t="str">
        <f>VLOOKUP(E7688,[1]!Customer_Data[#Data],2,0)</f>
        <v>Paul Richardson</v>
      </c>
      <c r="P7688" s="15">
        <f t="shared" si="720"/>
        <v>3</v>
      </c>
      <c r="Q7688">
        <f t="shared" si="721"/>
        <v>10</v>
      </c>
      <c r="R7688">
        <f t="shared" si="722"/>
        <v>2019</v>
      </c>
    </row>
    <row r="7689" spans="1:18" x14ac:dyDescent="0.25">
      <c r="A7689" s="6" t="s">
        <v>8715</v>
      </c>
      <c r="B7689" s="6" t="s">
        <v>252</v>
      </c>
      <c r="C7689" s="6" t="s">
        <v>322</v>
      </c>
      <c r="D7689" s="6" t="s">
        <v>298</v>
      </c>
      <c r="E7689" s="6" t="s">
        <v>336</v>
      </c>
      <c r="F7689" s="10">
        <v>43483</v>
      </c>
      <c r="G7689" s="6">
        <v>1</v>
      </c>
      <c r="H7689" s="11">
        <f>VLOOKUP(B7689,[1]!Product_Data[#Data],4,0)</f>
        <v>1899</v>
      </c>
      <c r="I7689" s="11">
        <f>VLOOKUP(B7689,[1]!Product_Data[#Data],3,0)</f>
        <v>1044</v>
      </c>
      <c r="J7689" s="11">
        <f t="shared" si="723"/>
        <v>1044</v>
      </c>
      <c r="K7689" s="11">
        <f t="shared" si="724"/>
        <v>1899</v>
      </c>
      <c r="L7689" s="11">
        <f t="shared" si="725"/>
        <v>855</v>
      </c>
      <c r="M7689" t="str">
        <f>VLOOKUP(C7689,[1]!Location_Data[#Data],2,0)</f>
        <v>Rancho Cucamonga</v>
      </c>
      <c r="N7689" t="str">
        <f>VLOOKUP(D7689,[1]!Salespeople_Data[#Data],2,0)</f>
        <v>Kenneth Fields</v>
      </c>
      <c r="O7689" t="str">
        <f>VLOOKUP(E7689,[1]!Customer_Data[#Data],2,0)</f>
        <v>Mark Lee</v>
      </c>
      <c r="P7689" s="15">
        <f t="shared" si="720"/>
        <v>6</v>
      </c>
      <c r="Q7689">
        <f t="shared" si="721"/>
        <v>1</v>
      </c>
      <c r="R7689">
        <f t="shared" si="722"/>
        <v>2019</v>
      </c>
    </row>
    <row r="7690" spans="1:18" x14ac:dyDescent="0.25">
      <c r="A7690" s="6" t="s">
        <v>8716</v>
      </c>
      <c r="B7690" s="6" t="s">
        <v>461</v>
      </c>
      <c r="C7690" s="6" t="s">
        <v>182</v>
      </c>
      <c r="D7690" s="6" t="s">
        <v>136</v>
      </c>
      <c r="E7690" s="6" t="s">
        <v>781</v>
      </c>
      <c r="F7690" s="10">
        <v>43793</v>
      </c>
      <c r="G7690" s="6">
        <v>1</v>
      </c>
      <c r="H7690" s="11">
        <f>VLOOKUP(B7690,[1]!Product_Data[#Data],4,0)</f>
        <v>35</v>
      </c>
      <c r="I7690" s="11">
        <f>VLOOKUP(B7690,[1]!Product_Data[#Data],3,0)</f>
        <v>22</v>
      </c>
      <c r="J7690" s="11">
        <f t="shared" si="723"/>
        <v>22</v>
      </c>
      <c r="K7690" s="11">
        <f t="shared" si="724"/>
        <v>35</v>
      </c>
      <c r="L7690" s="11">
        <f t="shared" si="725"/>
        <v>13</v>
      </c>
      <c r="M7690" t="str">
        <f>VLOOKUP(C7690,[1]!Location_Data[#Data],2,0)</f>
        <v>Vallejo</v>
      </c>
      <c r="N7690" t="str">
        <f>VLOOKUP(D7690,[1]!Salespeople_Data[#Data],2,0)</f>
        <v>Clarence Fox</v>
      </c>
      <c r="O7690" t="str">
        <f>VLOOKUP(E7690,[1]!Customer_Data[#Data],2,0)</f>
        <v>Kenneth Simpson</v>
      </c>
      <c r="P7690" s="15">
        <f t="shared" si="720"/>
        <v>1</v>
      </c>
      <c r="Q7690">
        <f t="shared" si="721"/>
        <v>11</v>
      </c>
      <c r="R7690">
        <f t="shared" si="722"/>
        <v>2019</v>
      </c>
    </row>
    <row r="7691" spans="1:18" x14ac:dyDescent="0.25">
      <c r="A7691" s="6" t="s">
        <v>8717</v>
      </c>
      <c r="B7691" s="6" t="s">
        <v>228</v>
      </c>
      <c r="C7691" s="6" t="s">
        <v>272</v>
      </c>
      <c r="D7691" s="6" t="s">
        <v>178</v>
      </c>
      <c r="E7691" s="6" t="s">
        <v>306</v>
      </c>
      <c r="F7691" s="10">
        <v>43757</v>
      </c>
      <c r="G7691" s="6">
        <v>1</v>
      </c>
      <c r="H7691" s="11">
        <f>VLOOKUP(B7691,[1]!Product_Data[#Data],4,0)</f>
        <v>1862</v>
      </c>
      <c r="I7691" s="11">
        <f>VLOOKUP(B7691,[1]!Product_Data[#Data],3,0)</f>
        <v>1173</v>
      </c>
      <c r="J7691" s="11">
        <f t="shared" si="723"/>
        <v>1173</v>
      </c>
      <c r="K7691" s="11">
        <f t="shared" si="724"/>
        <v>1862</v>
      </c>
      <c r="L7691" s="11">
        <f t="shared" si="725"/>
        <v>689</v>
      </c>
      <c r="M7691" t="str">
        <f>VLOOKUP(C7691,[1]!Location_Data[#Data],2,0)</f>
        <v>Torrance</v>
      </c>
      <c r="N7691" t="str">
        <f>VLOOKUP(D7691,[1]!Salespeople_Data[#Data],2,0)</f>
        <v>Joshua Taylor</v>
      </c>
      <c r="O7691" t="str">
        <f>VLOOKUP(E7691,[1]!Customer_Data[#Data],2,0)</f>
        <v>Sean Black</v>
      </c>
      <c r="P7691" s="15">
        <f t="shared" si="720"/>
        <v>7</v>
      </c>
      <c r="Q7691">
        <f t="shared" si="721"/>
        <v>10</v>
      </c>
      <c r="R7691">
        <f t="shared" si="722"/>
        <v>2019</v>
      </c>
    </row>
    <row r="7692" spans="1:18" x14ac:dyDescent="0.25">
      <c r="A7692" s="6" t="s">
        <v>8718</v>
      </c>
      <c r="B7692" s="6" t="s">
        <v>109</v>
      </c>
      <c r="C7692" s="6" t="s">
        <v>286</v>
      </c>
      <c r="D7692" s="6" t="s">
        <v>257</v>
      </c>
      <c r="E7692" s="6" t="s">
        <v>243</v>
      </c>
      <c r="F7692" s="10">
        <v>43798</v>
      </c>
      <c r="G7692" s="6">
        <v>4</v>
      </c>
      <c r="H7692" s="11">
        <f>VLOOKUP(B7692,[1]!Product_Data[#Data],4,0)</f>
        <v>1783</v>
      </c>
      <c r="I7692" s="11">
        <f>VLOOKUP(B7692,[1]!Product_Data[#Data],3,0)</f>
        <v>1230</v>
      </c>
      <c r="J7692" s="11">
        <f t="shared" si="723"/>
        <v>4920</v>
      </c>
      <c r="K7692" s="11">
        <f t="shared" si="724"/>
        <v>7132</v>
      </c>
      <c r="L7692" s="11">
        <f t="shared" si="725"/>
        <v>2212</v>
      </c>
      <c r="M7692" t="str">
        <f>VLOOKUP(C7692,[1]!Location_Data[#Data],2,0)</f>
        <v>El Monte</v>
      </c>
      <c r="N7692" t="str">
        <f>VLOOKUP(D7692,[1]!Salespeople_Data[#Data],2,0)</f>
        <v>Jerry Perry</v>
      </c>
      <c r="O7692" t="str">
        <f>VLOOKUP(E7692,[1]!Customer_Data[#Data],2,0)</f>
        <v>Joseph Lopez</v>
      </c>
      <c r="P7692" s="15">
        <f t="shared" si="720"/>
        <v>6</v>
      </c>
      <c r="Q7692">
        <f t="shared" si="721"/>
        <v>11</v>
      </c>
      <c r="R7692">
        <f t="shared" si="722"/>
        <v>2019</v>
      </c>
    </row>
    <row r="7693" spans="1:18" x14ac:dyDescent="0.25">
      <c r="A7693" s="6" t="s">
        <v>8719</v>
      </c>
      <c r="B7693" s="6" t="s">
        <v>177</v>
      </c>
      <c r="C7693" s="6" t="s">
        <v>186</v>
      </c>
      <c r="D7693" s="6" t="s">
        <v>49</v>
      </c>
      <c r="E7693" s="6" t="s">
        <v>6347</v>
      </c>
      <c r="F7693" s="10">
        <v>43629</v>
      </c>
      <c r="G7693" s="6">
        <v>1</v>
      </c>
      <c r="H7693" s="11">
        <f>VLOOKUP(B7693,[1]!Product_Data[#Data],4,0)</f>
        <v>2497</v>
      </c>
      <c r="I7693" s="11">
        <f>VLOOKUP(B7693,[1]!Product_Data[#Data],3,0)</f>
        <v>1473</v>
      </c>
      <c r="J7693" s="11">
        <f t="shared" si="723"/>
        <v>1473</v>
      </c>
      <c r="K7693" s="11">
        <f t="shared" si="724"/>
        <v>2497</v>
      </c>
      <c r="L7693" s="11">
        <f t="shared" si="725"/>
        <v>1024</v>
      </c>
      <c r="M7693" t="str">
        <f>VLOOKUP(C7693,[1]!Location_Data[#Data],2,0)</f>
        <v>Riverside</v>
      </c>
      <c r="N7693" t="str">
        <f>VLOOKUP(D7693,[1]!Salespeople_Data[#Data],2,0)</f>
        <v>Walter Cook</v>
      </c>
      <c r="O7693" t="str">
        <f>VLOOKUP(E7693,[1]!Customer_Data[#Data],2,0)</f>
        <v>Aaron Johnson</v>
      </c>
      <c r="P7693" s="15">
        <f t="shared" si="720"/>
        <v>5</v>
      </c>
      <c r="Q7693">
        <f t="shared" si="721"/>
        <v>6</v>
      </c>
      <c r="R7693">
        <f t="shared" si="722"/>
        <v>2019</v>
      </c>
    </row>
    <row r="7694" spans="1:18" x14ac:dyDescent="0.25">
      <c r="A7694" s="6" t="s">
        <v>8720</v>
      </c>
      <c r="B7694" s="6" t="s">
        <v>330</v>
      </c>
      <c r="C7694" s="6" t="s">
        <v>490</v>
      </c>
      <c r="D7694" s="6" t="s">
        <v>308</v>
      </c>
      <c r="E7694" s="6" t="s">
        <v>2239</v>
      </c>
      <c r="F7694" s="10">
        <v>43556</v>
      </c>
      <c r="G7694" s="6">
        <v>4</v>
      </c>
      <c r="H7694" s="11">
        <f>VLOOKUP(B7694,[1]!Product_Data[#Data],4,0)</f>
        <v>1635</v>
      </c>
      <c r="I7694" s="11">
        <f>VLOOKUP(B7694,[1]!Product_Data[#Data],3,0)</f>
        <v>1046</v>
      </c>
      <c r="J7694" s="11">
        <f t="shared" si="723"/>
        <v>4184</v>
      </c>
      <c r="K7694" s="11">
        <f t="shared" si="724"/>
        <v>6540</v>
      </c>
      <c r="L7694" s="11">
        <f t="shared" si="725"/>
        <v>2356</v>
      </c>
      <c r="M7694" t="str">
        <f>VLOOKUP(C7694,[1]!Location_Data[#Data],2,0)</f>
        <v>Temecula</v>
      </c>
      <c r="N7694" t="str">
        <f>VLOOKUP(D7694,[1]!Salespeople_Data[#Data],2,0)</f>
        <v>Fred Robertson</v>
      </c>
      <c r="O7694" t="str">
        <f>VLOOKUP(E7694,[1]!Customer_Data[#Data],2,0)</f>
        <v>Jonathan Bowman</v>
      </c>
      <c r="P7694" s="15">
        <f t="shared" si="720"/>
        <v>2</v>
      </c>
      <c r="Q7694">
        <f t="shared" si="721"/>
        <v>4</v>
      </c>
      <c r="R7694">
        <f t="shared" si="722"/>
        <v>2019</v>
      </c>
    </row>
    <row r="7695" spans="1:18" x14ac:dyDescent="0.25">
      <c r="A7695" s="6" t="s">
        <v>8721</v>
      </c>
      <c r="B7695" s="6" t="s">
        <v>626</v>
      </c>
      <c r="C7695" s="6" t="s">
        <v>220</v>
      </c>
      <c r="D7695" s="6" t="s">
        <v>20</v>
      </c>
      <c r="E7695" s="6" t="s">
        <v>387</v>
      </c>
      <c r="F7695" s="10">
        <v>43520</v>
      </c>
      <c r="G7695" s="6">
        <v>1</v>
      </c>
      <c r="H7695" s="11">
        <f>VLOOKUP(B7695,[1]!Product_Data[#Data],4,0)</f>
        <v>584</v>
      </c>
      <c r="I7695" s="11">
        <f>VLOOKUP(B7695,[1]!Product_Data[#Data],3,0)</f>
        <v>420</v>
      </c>
      <c r="J7695" s="11">
        <f t="shared" si="723"/>
        <v>420</v>
      </c>
      <c r="K7695" s="11">
        <f t="shared" si="724"/>
        <v>584</v>
      </c>
      <c r="L7695" s="11">
        <f t="shared" si="725"/>
        <v>164</v>
      </c>
      <c r="M7695" t="str">
        <f>VLOOKUP(C7695,[1]!Location_Data[#Data],2,0)</f>
        <v>Modesto</v>
      </c>
      <c r="N7695" t="str">
        <f>VLOOKUP(D7695,[1]!Salespeople_Data[#Data],2,0)</f>
        <v>Joshua Cook</v>
      </c>
      <c r="O7695" t="str">
        <f>VLOOKUP(E7695,[1]!Customer_Data[#Data],2,0)</f>
        <v>Ralph Jacobs</v>
      </c>
      <c r="P7695" s="15">
        <f t="shared" si="720"/>
        <v>1</v>
      </c>
      <c r="Q7695">
        <f t="shared" si="721"/>
        <v>2</v>
      </c>
      <c r="R7695">
        <f t="shared" si="722"/>
        <v>2019</v>
      </c>
    </row>
    <row r="7696" spans="1:18" x14ac:dyDescent="0.25">
      <c r="A7696" s="6" t="s">
        <v>8722</v>
      </c>
      <c r="B7696" s="6" t="s">
        <v>553</v>
      </c>
      <c r="C7696" s="6" t="s">
        <v>204</v>
      </c>
      <c r="D7696" s="6" t="s">
        <v>257</v>
      </c>
      <c r="E7696" s="6" t="s">
        <v>502</v>
      </c>
      <c r="F7696" s="10">
        <v>43772</v>
      </c>
      <c r="G7696" s="6">
        <v>1</v>
      </c>
      <c r="H7696" s="11">
        <f>VLOOKUP(B7696,[1]!Product_Data[#Data],4,0)</f>
        <v>1798</v>
      </c>
      <c r="I7696" s="11">
        <f>VLOOKUP(B7696,[1]!Product_Data[#Data],3,0)</f>
        <v>971</v>
      </c>
      <c r="J7696" s="11">
        <f t="shared" si="723"/>
        <v>971</v>
      </c>
      <c r="K7696" s="11">
        <f t="shared" si="724"/>
        <v>1798</v>
      </c>
      <c r="L7696" s="11">
        <f t="shared" si="725"/>
        <v>827</v>
      </c>
      <c r="M7696" t="str">
        <f>VLOOKUP(C7696,[1]!Location_Data[#Data],2,0)</f>
        <v>Corona</v>
      </c>
      <c r="N7696" t="str">
        <f>VLOOKUP(D7696,[1]!Salespeople_Data[#Data],2,0)</f>
        <v>Jerry Perry</v>
      </c>
      <c r="O7696" t="str">
        <f>VLOOKUP(E7696,[1]!Customer_Data[#Data],2,0)</f>
        <v>Ralph Richardson</v>
      </c>
      <c r="P7696" s="15">
        <f t="shared" si="720"/>
        <v>1</v>
      </c>
      <c r="Q7696">
        <f t="shared" si="721"/>
        <v>11</v>
      </c>
      <c r="R7696">
        <f t="shared" si="722"/>
        <v>2019</v>
      </c>
    </row>
    <row r="7697" spans="1:18" x14ac:dyDescent="0.25">
      <c r="A7697" s="6" t="s">
        <v>8723</v>
      </c>
      <c r="B7697" s="6" t="s">
        <v>305</v>
      </c>
      <c r="C7697" s="6" t="s">
        <v>66</v>
      </c>
      <c r="D7697" s="6" t="s">
        <v>216</v>
      </c>
      <c r="E7697" s="6" t="s">
        <v>254</v>
      </c>
      <c r="F7697" s="10">
        <v>43588</v>
      </c>
      <c r="G7697" s="6">
        <v>2</v>
      </c>
      <c r="H7697" s="11">
        <f>VLOOKUP(B7697,[1]!Product_Data[#Data],4,0)</f>
        <v>504</v>
      </c>
      <c r="I7697" s="11">
        <f>VLOOKUP(B7697,[1]!Product_Data[#Data],3,0)</f>
        <v>408</v>
      </c>
      <c r="J7697" s="11">
        <f t="shared" si="723"/>
        <v>816</v>
      </c>
      <c r="K7697" s="11">
        <f t="shared" si="724"/>
        <v>1008</v>
      </c>
      <c r="L7697" s="11">
        <f t="shared" si="725"/>
        <v>192</v>
      </c>
      <c r="M7697" t="str">
        <f>VLOOKUP(C7697,[1]!Location_Data[#Data],2,0)</f>
        <v>Ontario</v>
      </c>
      <c r="N7697" t="str">
        <f>VLOOKUP(D7697,[1]!Salespeople_Data[#Data],2,0)</f>
        <v>Ernest Wagner</v>
      </c>
      <c r="O7697" t="str">
        <f>VLOOKUP(E7697,[1]!Customer_Data[#Data],2,0)</f>
        <v>Wayne Rodriguez</v>
      </c>
      <c r="P7697" s="15">
        <f t="shared" si="720"/>
        <v>6</v>
      </c>
      <c r="Q7697">
        <f t="shared" si="721"/>
        <v>5</v>
      </c>
      <c r="R7697">
        <f t="shared" si="722"/>
        <v>2019</v>
      </c>
    </row>
    <row r="7698" spans="1:18" x14ac:dyDescent="0.25">
      <c r="A7698" s="6" t="s">
        <v>8724</v>
      </c>
      <c r="B7698" s="6" t="s">
        <v>189</v>
      </c>
      <c r="C7698" s="6" t="s">
        <v>249</v>
      </c>
      <c r="D7698" s="6" t="s">
        <v>178</v>
      </c>
      <c r="E7698" s="6" t="s">
        <v>1831</v>
      </c>
      <c r="F7698" s="10">
        <v>43715</v>
      </c>
      <c r="G7698" s="6">
        <v>3</v>
      </c>
      <c r="H7698" s="11">
        <f>VLOOKUP(B7698,[1]!Product_Data[#Data],4,0)</f>
        <v>1783</v>
      </c>
      <c r="I7698" s="11">
        <f>VLOOKUP(B7698,[1]!Product_Data[#Data],3,0)</f>
        <v>1516</v>
      </c>
      <c r="J7698" s="11">
        <f t="shared" si="723"/>
        <v>4548</v>
      </c>
      <c r="K7698" s="11">
        <f t="shared" si="724"/>
        <v>5349</v>
      </c>
      <c r="L7698" s="11">
        <f t="shared" si="725"/>
        <v>801</v>
      </c>
      <c r="M7698" t="str">
        <f>VLOOKUP(C7698,[1]!Location_Data[#Data],2,0)</f>
        <v>Roseville</v>
      </c>
      <c r="N7698" t="str">
        <f>VLOOKUP(D7698,[1]!Salespeople_Data[#Data],2,0)</f>
        <v>Joshua Taylor</v>
      </c>
      <c r="O7698" t="str">
        <f>VLOOKUP(E7698,[1]!Customer_Data[#Data],2,0)</f>
        <v>Benjamin Lynch</v>
      </c>
      <c r="P7698" s="15">
        <f t="shared" si="720"/>
        <v>7</v>
      </c>
      <c r="Q7698">
        <f t="shared" si="721"/>
        <v>9</v>
      </c>
      <c r="R7698">
        <f t="shared" si="722"/>
        <v>2019</v>
      </c>
    </row>
    <row r="7699" spans="1:18" x14ac:dyDescent="0.25">
      <c r="A7699" s="6" t="s">
        <v>8725</v>
      </c>
      <c r="B7699" s="6" t="s">
        <v>69</v>
      </c>
      <c r="C7699" s="6" t="s">
        <v>530</v>
      </c>
      <c r="D7699" s="6" t="s">
        <v>80</v>
      </c>
      <c r="E7699" s="6" t="s">
        <v>878</v>
      </c>
      <c r="F7699" s="10">
        <v>43595</v>
      </c>
      <c r="G7699" s="6">
        <v>2</v>
      </c>
      <c r="H7699" s="11">
        <f>VLOOKUP(B7699,[1]!Product_Data[#Data],4,0)</f>
        <v>1351</v>
      </c>
      <c r="I7699" s="11">
        <f>VLOOKUP(B7699,[1]!Product_Data[#Data],3,0)</f>
        <v>1108</v>
      </c>
      <c r="J7699" s="11">
        <f t="shared" si="723"/>
        <v>2216</v>
      </c>
      <c r="K7699" s="11">
        <f t="shared" si="724"/>
        <v>2702</v>
      </c>
      <c r="L7699" s="11">
        <f t="shared" si="725"/>
        <v>486</v>
      </c>
      <c r="M7699" t="str">
        <f>VLOOKUP(C7699,[1]!Location_Data[#Data],2,0)</f>
        <v>San Buenaventura (Ventura)</v>
      </c>
      <c r="N7699" t="str">
        <f>VLOOKUP(D7699,[1]!Salespeople_Data[#Data],2,0)</f>
        <v>Henry Nelson</v>
      </c>
      <c r="O7699" t="str">
        <f>VLOOKUP(E7699,[1]!Customer_Data[#Data],2,0)</f>
        <v>Thomas Gray</v>
      </c>
      <c r="P7699" s="15">
        <f t="shared" si="720"/>
        <v>6</v>
      </c>
      <c r="Q7699">
        <f t="shared" si="721"/>
        <v>5</v>
      </c>
      <c r="R7699">
        <f t="shared" si="722"/>
        <v>2019</v>
      </c>
    </row>
    <row r="7700" spans="1:18" x14ac:dyDescent="0.25">
      <c r="A7700" s="6" t="s">
        <v>8726</v>
      </c>
      <c r="B7700" s="6" t="s">
        <v>263</v>
      </c>
      <c r="C7700" s="6" t="s">
        <v>62</v>
      </c>
      <c r="D7700" s="6" t="s">
        <v>298</v>
      </c>
      <c r="E7700" s="6" t="s">
        <v>279</v>
      </c>
      <c r="F7700" s="10">
        <v>43558</v>
      </c>
      <c r="G7700" s="6">
        <v>4</v>
      </c>
      <c r="H7700" s="11">
        <f>VLOOKUP(B7700,[1]!Product_Data[#Data],4,0)</f>
        <v>378</v>
      </c>
      <c r="I7700" s="11">
        <f>VLOOKUP(B7700,[1]!Product_Data[#Data],3,0)</f>
        <v>291</v>
      </c>
      <c r="J7700" s="11">
        <f t="shared" si="723"/>
        <v>1164</v>
      </c>
      <c r="K7700" s="11">
        <f t="shared" si="724"/>
        <v>1512</v>
      </c>
      <c r="L7700" s="11">
        <f t="shared" si="725"/>
        <v>348</v>
      </c>
      <c r="M7700" t="str">
        <f>VLOOKUP(C7700,[1]!Location_Data[#Data],2,0)</f>
        <v>Fairfield</v>
      </c>
      <c r="N7700" t="str">
        <f>VLOOKUP(D7700,[1]!Salespeople_Data[#Data],2,0)</f>
        <v>Kenneth Fields</v>
      </c>
      <c r="O7700" t="str">
        <f>VLOOKUP(E7700,[1]!Customer_Data[#Data],2,0)</f>
        <v>Joshua Bennett</v>
      </c>
      <c r="P7700" s="15">
        <f t="shared" si="720"/>
        <v>4</v>
      </c>
      <c r="Q7700">
        <f t="shared" si="721"/>
        <v>4</v>
      </c>
      <c r="R7700">
        <f t="shared" si="722"/>
        <v>2019</v>
      </c>
    </row>
    <row r="7701" spans="1:18" x14ac:dyDescent="0.25">
      <c r="A7701" s="6" t="s">
        <v>8727</v>
      </c>
      <c r="B7701" s="6" t="s">
        <v>33</v>
      </c>
      <c r="C7701" s="6" t="s">
        <v>349</v>
      </c>
      <c r="D7701" s="6" t="s">
        <v>413</v>
      </c>
      <c r="E7701" s="6" t="s">
        <v>799</v>
      </c>
      <c r="F7701" s="10">
        <v>43638</v>
      </c>
      <c r="G7701" s="6">
        <v>3</v>
      </c>
      <c r="H7701" s="11">
        <f>VLOOKUP(B7701,[1]!Product_Data[#Data],4,0)</f>
        <v>1582</v>
      </c>
      <c r="I7701" s="11">
        <f>VLOOKUP(B7701,[1]!Product_Data[#Data],3,0)</f>
        <v>1234</v>
      </c>
      <c r="J7701" s="11">
        <f t="shared" si="723"/>
        <v>3702</v>
      </c>
      <c r="K7701" s="11">
        <f t="shared" si="724"/>
        <v>4746</v>
      </c>
      <c r="L7701" s="11">
        <f t="shared" si="725"/>
        <v>1044</v>
      </c>
      <c r="M7701" t="str">
        <f>VLOOKUP(C7701,[1]!Location_Data[#Data],2,0)</f>
        <v>Santa Clara</v>
      </c>
      <c r="N7701" t="str">
        <f>VLOOKUP(D7701,[1]!Salespeople_Data[#Data],2,0)</f>
        <v>Kenneth Bradley</v>
      </c>
      <c r="O7701" t="str">
        <f>VLOOKUP(E7701,[1]!Customer_Data[#Data],2,0)</f>
        <v>Steven Howard</v>
      </c>
      <c r="P7701" s="15">
        <f t="shared" si="720"/>
        <v>7</v>
      </c>
      <c r="Q7701">
        <f t="shared" si="721"/>
        <v>6</v>
      </c>
      <c r="R7701">
        <f t="shared" si="722"/>
        <v>2019</v>
      </c>
    </row>
    <row r="7702" spans="1:18" x14ac:dyDescent="0.25">
      <c r="A7702" s="6" t="s">
        <v>8728</v>
      </c>
      <c r="B7702" s="6" t="s">
        <v>164</v>
      </c>
      <c r="C7702" s="6" t="s">
        <v>149</v>
      </c>
      <c r="D7702" s="6" t="s">
        <v>71</v>
      </c>
      <c r="E7702" s="6" t="s">
        <v>88</v>
      </c>
      <c r="F7702" s="10">
        <v>43743</v>
      </c>
      <c r="G7702" s="6">
        <v>1</v>
      </c>
      <c r="H7702" s="11">
        <f>VLOOKUP(B7702,[1]!Product_Data[#Data],4,0)</f>
        <v>637</v>
      </c>
      <c r="I7702" s="11">
        <f>VLOOKUP(B7702,[1]!Product_Data[#Data],3,0)</f>
        <v>389</v>
      </c>
      <c r="J7702" s="11">
        <f t="shared" si="723"/>
        <v>389</v>
      </c>
      <c r="K7702" s="11">
        <f t="shared" si="724"/>
        <v>637</v>
      </c>
      <c r="L7702" s="11">
        <f t="shared" si="725"/>
        <v>248</v>
      </c>
      <c r="M7702" t="str">
        <f>VLOOKUP(C7702,[1]!Location_Data[#Data],2,0)</f>
        <v>Antioch</v>
      </c>
      <c r="N7702" t="str">
        <f>VLOOKUP(D7702,[1]!Salespeople_Data[#Data],2,0)</f>
        <v>Gary Rodriguez</v>
      </c>
      <c r="O7702" t="str">
        <f>VLOOKUP(E7702,[1]!Customer_Data[#Data],2,0)</f>
        <v>Aaron Tucker</v>
      </c>
      <c r="P7702" s="15">
        <f t="shared" si="720"/>
        <v>7</v>
      </c>
      <c r="Q7702">
        <f t="shared" si="721"/>
        <v>10</v>
      </c>
      <c r="R7702">
        <f t="shared" si="722"/>
        <v>2019</v>
      </c>
    </row>
    <row r="7703" spans="1:18" x14ac:dyDescent="0.25">
      <c r="A7703" s="6" t="s">
        <v>8729</v>
      </c>
      <c r="B7703" s="6" t="s">
        <v>23</v>
      </c>
      <c r="C7703" s="6" t="s">
        <v>331</v>
      </c>
      <c r="D7703" s="6" t="s">
        <v>35</v>
      </c>
      <c r="E7703" s="6" t="s">
        <v>597</v>
      </c>
      <c r="F7703" s="10">
        <v>43755</v>
      </c>
      <c r="G7703" s="6">
        <v>1</v>
      </c>
      <c r="H7703" s="11">
        <f>VLOOKUP(B7703,[1]!Product_Data[#Data],4,0)</f>
        <v>1052</v>
      </c>
      <c r="I7703" s="11">
        <f>VLOOKUP(B7703,[1]!Product_Data[#Data],3,0)</f>
        <v>589</v>
      </c>
      <c r="J7703" s="11">
        <f t="shared" si="723"/>
        <v>589</v>
      </c>
      <c r="K7703" s="11">
        <f t="shared" si="724"/>
        <v>1052</v>
      </c>
      <c r="L7703" s="11">
        <f t="shared" si="725"/>
        <v>463</v>
      </c>
      <c r="M7703" t="str">
        <f>VLOOKUP(C7703,[1]!Location_Data[#Data],2,0)</f>
        <v>Sunnyvale</v>
      </c>
      <c r="N7703" t="str">
        <f>VLOOKUP(D7703,[1]!Salespeople_Data[#Data],2,0)</f>
        <v>Charles Harper</v>
      </c>
      <c r="O7703" t="str">
        <f>VLOOKUP(E7703,[1]!Customer_Data[#Data],2,0)</f>
        <v>Antonio Dixon</v>
      </c>
      <c r="P7703" s="15">
        <f t="shared" si="720"/>
        <v>5</v>
      </c>
      <c r="Q7703">
        <f t="shared" si="721"/>
        <v>10</v>
      </c>
      <c r="R7703">
        <f t="shared" si="722"/>
        <v>2019</v>
      </c>
    </row>
    <row r="7704" spans="1:18" x14ac:dyDescent="0.25">
      <c r="A7704" s="6" t="s">
        <v>8730</v>
      </c>
      <c r="B7704" s="6" t="s">
        <v>553</v>
      </c>
      <c r="C7704" s="6" t="s">
        <v>9</v>
      </c>
      <c r="D7704" s="6" t="s">
        <v>141</v>
      </c>
      <c r="E7704" s="6" t="s">
        <v>2730</v>
      </c>
      <c r="F7704" s="10">
        <v>43504</v>
      </c>
      <c r="G7704" s="6">
        <v>2</v>
      </c>
      <c r="H7704" s="11">
        <f>VLOOKUP(B7704,[1]!Product_Data[#Data],4,0)</f>
        <v>1798</v>
      </c>
      <c r="I7704" s="11">
        <f>VLOOKUP(B7704,[1]!Product_Data[#Data],3,0)</f>
        <v>971</v>
      </c>
      <c r="J7704" s="11">
        <f t="shared" si="723"/>
        <v>1942</v>
      </c>
      <c r="K7704" s="11">
        <f t="shared" si="724"/>
        <v>3596</v>
      </c>
      <c r="L7704" s="11">
        <f t="shared" si="725"/>
        <v>1654</v>
      </c>
      <c r="M7704" t="str">
        <f>VLOOKUP(C7704,[1]!Location_Data[#Data],2,0)</f>
        <v>San Mateo</v>
      </c>
      <c r="N7704" t="str">
        <f>VLOOKUP(D7704,[1]!Salespeople_Data[#Data],2,0)</f>
        <v>Arthur Mccoy</v>
      </c>
      <c r="O7704" t="str">
        <f>VLOOKUP(E7704,[1]!Customer_Data[#Data],2,0)</f>
        <v>George Hill</v>
      </c>
      <c r="P7704" s="15">
        <f t="shared" si="720"/>
        <v>6</v>
      </c>
      <c r="Q7704">
        <f t="shared" si="721"/>
        <v>2</v>
      </c>
      <c r="R7704">
        <f t="shared" si="722"/>
        <v>2019</v>
      </c>
    </row>
    <row r="7705" spans="1:18" x14ac:dyDescent="0.25">
      <c r="A7705" s="6" t="s">
        <v>8731</v>
      </c>
      <c r="B7705" s="6" t="s">
        <v>275</v>
      </c>
      <c r="C7705" s="6" t="s">
        <v>220</v>
      </c>
      <c r="D7705" s="6" t="s">
        <v>345</v>
      </c>
      <c r="E7705" s="6" t="s">
        <v>1086</v>
      </c>
      <c r="F7705" s="10">
        <v>43631</v>
      </c>
      <c r="G7705" s="6">
        <v>1</v>
      </c>
      <c r="H7705" s="11">
        <f>VLOOKUP(B7705,[1]!Product_Data[#Data],4,0)</f>
        <v>2353</v>
      </c>
      <c r="I7705" s="11">
        <f>VLOOKUP(B7705,[1]!Product_Data[#Data],3,0)</f>
        <v>1788</v>
      </c>
      <c r="J7705" s="11">
        <f t="shared" si="723"/>
        <v>1788</v>
      </c>
      <c r="K7705" s="11">
        <f t="shared" si="724"/>
        <v>2353</v>
      </c>
      <c r="L7705" s="11">
        <f t="shared" si="725"/>
        <v>565</v>
      </c>
      <c r="M7705" t="str">
        <f>VLOOKUP(C7705,[1]!Location_Data[#Data],2,0)</f>
        <v>Modesto</v>
      </c>
      <c r="N7705" t="str">
        <f>VLOOKUP(D7705,[1]!Salespeople_Data[#Data],2,0)</f>
        <v>Larry Marshall</v>
      </c>
      <c r="O7705" t="str">
        <f>VLOOKUP(E7705,[1]!Customer_Data[#Data],2,0)</f>
        <v>Shawn Day</v>
      </c>
      <c r="P7705" s="15">
        <f t="shared" si="720"/>
        <v>7</v>
      </c>
      <c r="Q7705">
        <f t="shared" si="721"/>
        <v>6</v>
      </c>
      <c r="R7705">
        <f t="shared" si="722"/>
        <v>2019</v>
      </c>
    </row>
    <row r="7706" spans="1:18" x14ac:dyDescent="0.25">
      <c r="A7706" s="6" t="s">
        <v>8732</v>
      </c>
      <c r="B7706" s="6" t="s">
        <v>361</v>
      </c>
      <c r="C7706" s="6" t="s">
        <v>48</v>
      </c>
      <c r="D7706" s="6" t="s">
        <v>63</v>
      </c>
      <c r="E7706" s="6" t="s">
        <v>166</v>
      </c>
      <c r="F7706" s="10">
        <v>43821</v>
      </c>
      <c r="G7706" s="6">
        <v>4</v>
      </c>
      <c r="H7706" s="11">
        <f>VLOOKUP(B7706,[1]!Product_Data[#Data],4,0)</f>
        <v>1338</v>
      </c>
      <c r="I7706" s="11">
        <f>VLOOKUP(B7706,[1]!Product_Data[#Data],3,0)</f>
        <v>682</v>
      </c>
      <c r="J7706" s="11">
        <f t="shared" si="723"/>
        <v>2728</v>
      </c>
      <c r="K7706" s="11">
        <f t="shared" si="724"/>
        <v>5352</v>
      </c>
      <c r="L7706" s="11">
        <f t="shared" si="725"/>
        <v>2624</v>
      </c>
      <c r="M7706" t="str">
        <f>VLOOKUP(C7706,[1]!Location_Data[#Data],2,0)</f>
        <v>Rialto</v>
      </c>
      <c r="N7706" t="str">
        <f>VLOOKUP(D7706,[1]!Salespeople_Data[#Data],2,0)</f>
        <v>Jeremy Mendoza</v>
      </c>
      <c r="O7706" t="str">
        <f>VLOOKUP(E7706,[1]!Customer_Data[#Data],2,0)</f>
        <v>Gregory Ramirez</v>
      </c>
      <c r="P7706" s="15">
        <f t="shared" si="720"/>
        <v>1</v>
      </c>
      <c r="Q7706">
        <f t="shared" si="721"/>
        <v>12</v>
      </c>
      <c r="R7706">
        <f t="shared" si="722"/>
        <v>2019</v>
      </c>
    </row>
    <row r="7707" spans="1:18" x14ac:dyDescent="0.25">
      <c r="A7707" s="6" t="s">
        <v>8733</v>
      </c>
      <c r="B7707" s="6" t="s">
        <v>232</v>
      </c>
      <c r="C7707" s="6" t="s">
        <v>458</v>
      </c>
      <c r="D7707" s="6" t="s">
        <v>136</v>
      </c>
      <c r="E7707" s="6" t="s">
        <v>2177</v>
      </c>
      <c r="F7707" s="10">
        <v>43767</v>
      </c>
      <c r="G7707" s="6">
        <v>2</v>
      </c>
      <c r="H7707" s="11">
        <f>VLOOKUP(B7707,[1]!Product_Data[#Data],4,0)</f>
        <v>1119</v>
      </c>
      <c r="I7707" s="11">
        <f>VLOOKUP(B7707,[1]!Product_Data[#Data],3,0)</f>
        <v>683</v>
      </c>
      <c r="J7707" s="11">
        <f t="shared" si="723"/>
        <v>1366</v>
      </c>
      <c r="K7707" s="11">
        <f t="shared" si="724"/>
        <v>2238</v>
      </c>
      <c r="L7707" s="11">
        <f t="shared" si="725"/>
        <v>872</v>
      </c>
      <c r="M7707" t="str">
        <f>VLOOKUP(C7707,[1]!Location_Data[#Data],2,0)</f>
        <v>Fontana</v>
      </c>
      <c r="N7707" t="str">
        <f>VLOOKUP(D7707,[1]!Salespeople_Data[#Data],2,0)</f>
        <v>Clarence Fox</v>
      </c>
      <c r="O7707" t="str">
        <f>VLOOKUP(E7707,[1]!Customer_Data[#Data],2,0)</f>
        <v>Earl Simpson</v>
      </c>
      <c r="P7707" s="15">
        <f t="shared" si="720"/>
        <v>3</v>
      </c>
      <c r="Q7707">
        <f t="shared" si="721"/>
        <v>10</v>
      </c>
      <c r="R7707">
        <f t="shared" si="722"/>
        <v>2019</v>
      </c>
    </row>
    <row r="7708" spans="1:18" x14ac:dyDescent="0.25">
      <c r="A7708" s="6" t="s">
        <v>8734</v>
      </c>
      <c r="B7708" s="6" t="s">
        <v>144</v>
      </c>
      <c r="C7708" s="6" t="s">
        <v>220</v>
      </c>
      <c r="D7708" s="6" t="s">
        <v>257</v>
      </c>
      <c r="E7708" s="6" t="s">
        <v>812</v>
      </c>
      <c r="F7708" s="10">
        <v>43476</v>
      </c>
      <c r="G7708" s="6">
        <v>1</v>
      </c>
      <c r="H7708" s="11">
        <f>VLOOKUP(B7708,[1]!Product_Data[#Data],4,0)</f>
        <v>2410</v>
      </c>
      <c r="I7708" s="11">
        <f>VLOOKUP(B7708,[1]!Product_Data[#Data],3,0)</f>
        <v>1518</v>
      </c>
      <c r="J7708" s="11">
        <f t="shared" si="723"/>
        <v>1518</v>
      </c>
      <c r="K7708" s="11">
        <f t="shared" si="724"/>
        <v>2410</v>
      </c>
      <c r="L7708" s="11">
        <f t="shared" si="725"/>
        <v>892</v>
      </c>
      <c r="M7708" t="str">
        <f>VLOOKUP(C7708,[1]!Location_Data[#Data],2,0)</f>
        <v>Modesto</v>
      </c>
      <c r="N7708" t="str">
        <f>VLOOKUP(D7708,[1]!Salespeople_Data[#Data],2,0)</f>
        <v>Jerry Perry</v>
      </c>
      <c r="O7708" t="str">
        <f>VLOOKUP(E7708,[1]!Customer_Data[#Data],2,0)</f>
        <v>Shawn Reynolds</v>
      </c>
      <c r="P7708" s="15">
        <f t="shared" si="720"/>
        <v>6</v>
      </c>
      <c r="Q7708">
        <f t="shared" si="721"/>
        <v>1</v>
      </c>
      <c r="R7708">
        <f t="shared" si="722"/>
        <v>2019</v>
      </c>
    </row>
    <row r="7709" spans="1:18" x14ac:dyDescent="0.25">
      <c r="A7709" s="6" t="s">
        <v>8735</v>
      </c>
      <c r="B7709" s="6" t="s">
        <v>495</v>
      </c>
      <c r="C7709" s="6" t="s">
        <v>467</v>
      </c>
      <c r="D7709" s="6" t="s">
        <v>136</v>
      </c>
      <c r="E7709" s="6" t="s">
        <v>2443</v>
      </c>
      <c r="F7709" s="10">
        <v>43789</v>
      </c>
      <c r="G7709" s="6">
        <v>1</v>
      </c>
      <c r="H7709" s="11">
        <f>VLOOKUP(B7709,[1]!Product_Data[#Data],4,0)</f>
        <v>1467</v>
      </c>
      <c r="I7709" s="11">
        <f>VLOOKUP(B7709,[1]!Product_Data[#Data],3,0)</f>
        <v>807</v>
      </c>
      <c r="J7709" s="11">
        <f t="shared" si="723"/>
        <v>807</v>
      </c>
      <c r="K7709" s="11">
        <f t="shared" si="724"/>
        <v>1467</v>
      </c>
      <c r="L7709" s="11">
        <f t="shared" si="725"/>
        <v>660</v>
      </c>
      <c r="M7709" t="str">
        <f>VLOOKUP(C7709,[1]!Location_Data[#Data],2,0)</f>
        <v>Garden Grove</v>
      </c>
      <c r="N7709" t="str">
        <f>VLOOKUP(D7709,[1]!Salespeople_Data[#Data],2,0)</f>
        <v>Clarence Fox</v>
      </c>
      <c r="O7709" t="str">
        <f>VLOOKUP(E7709,[1]!Customer_Data[#Data],2,0)</f>
        <v>Peter Warren</v>
      </c>
      <c r="P7709" s="15">
        <f t="shared" si="720"/>
        <v>4</v>
      </c>
      <c r="Q7709">
        <f t="shared" si="721"/>
        <v>11</v>
      </c>
      <c r="R7709">
        <f t="shared" si="722"/>
        <v>2019</v>
      </c>
    </row>
    <row r="7710" spans="1:18" x14ac:dyDescent="0.25">
      <c r="A7710" s="6" t="s">
        <v>8736</v>
      </c>
      <c r="B7710" s="6" t="s">
        <v>553</v>
      </c>
      <c r="C7710" s="6" t="s">
        <v>169</v>
      </c>
      <c r="D7710" s="6" t="s">
        <v>63</v>
      </c>
      <c r="E7710" s="6" t="s">
        <v>1222</v>
      </c>
      <c r="F7710" s="10">
        <v>43644</v>
      </c>
      <c r="G7710" s="6">
        <v>1</v>
      </c>
      <c r="H7710" s="11">
        <f>VLOOKUP(B7710,[1]!Product_Data[#Data],4,0)</f>
        <v>1798</v>
      </c>
      <c r="I7710" s="11">
        <f>VLOOKUP(B7710,[1]!Product_Data[#Data],3,0)</f>
        <v>971</v>
      </c>
      <c r="J7710" s="11">
        <f t="shared" si="723"/>
        <v>971</v>
      </c>
      <c r="K7710" s="11">
        <f t="shared" si="724"/>
        <v>1798</v>
      </c>
      <c r="L7710" s="11">
        <f t="shared" si="725"/>
        <v>827</v>
      </c>
      <c r="M7710" t="str">
        <f>VLOOKUP(C7710,[1]!Location_Data[#Data],2,0)</f>
        <v>Vista</v>
      </c>
      <c r="N7710" t="str">
        <f>VLOOKUP(D7710,[1]!Salespeople_Data[#Data],2,0)</f>
        <v>Jeremy Mendoza</v>
      </c>
      <c r="O7710" t="str">
        <f>VLOOKUP(E7710,[1]!Customer_Data[#Data],2,0)</f>
        <v>Nicholas Simmons</v>
      </c>
      <c r="P7710" s="15">
        <f t="shared" si="720"/>
        <v>6</v>
      </c>
      <c r="Q7710">
        <f t="shared" si="721"/>
        <v>6</v>
      </c>
      <c r="R7710">
        <f t="shared" si="722"/>
        <v>2019</v>
      </c>
    </row>
    <row r="7711" spans="1:18" x14ac:dyDescent="0.25">
      <c r="A7711" s="6" t="s">
        <v>8737</v>
      </c>
      <c r="B7711" s="6" t="s">
        <v>603</v>
      </c>
      <c r="C7711" s="6" t="s">
        <v>224</v>
      </c>
      <c r="D7711" s="6" t="s">
        <v>111</v>
      </c>
      <c r="E7711" s="6" t="s">
        <v>1574</v>
      </c>
      <c r="F7711" s="10">
        <v>43735</v>
      </c>
      <c r="G7711" s="6">
        <v>1</v>
      </c>
      <c r="H7711" s="11">
        <f>VLOOKUP(B7711,[1]!Product_Data[#Data],4,0)</f>
        <v>2495</v>
      </c>
      <c r="I7711" s="11">
        <f>VLOOKUP(B7711,[1]!Product_Data[#Data],3,0)</f>
        <v>1896</v>
      </c>
      <c r="J7711" s="11">
        <f t="shared" si="723"/>
        <v>1896</v>
      </c>
      <c r="K7711" s="11">
        <f t="shared" si="724"/>
        <v>2495</v>
      </c>
      <c r="L7711" s="11">
        <f t="shared" si="725"/>
        <v>599</v>
      </c>
      <c r="M7711" t="str">
        <f>VLOOKUP(C7711,[1]!Location_Data[#Data],2,0)</f>
        <v>Huntington Beach</v>
      </c>
      <c r="N7711" t="str">
        <f>VLOOKUP(D7711,[1]!Salespeople_Data[#Data],2,0)</f>
        <v>Ryan Welch</v>
      </c>
      <c r="O7711" t="str">
        <f>VLOOKUP(E7711,[1]!Customer_Data[#Data],2,0)</f>
        <v>Anthony Simpson</v>
      </c>
      <c r="P7711" s="15">
        <f t="shared" si="720"/>
        <v>6</v>
      </c>
      <c r="Q7711">
        <f t="shared" si="721"/>
        <v>9</v>
      </c>
      <c r="R7711">
        <f t="shared" si="722"/>
        <v>2019</v>
      </c>
    </row>
    <row r="7712" spans="1:18" x14ac:dyDescent="0.25">
      <c r="A7712" s="6" t="s">
        <v>8738</v>
      </c>
      <c r="B7712" s="6" t="s">
        <v>223</v>
      </c>
      <c r="C7712" s="6" t="s">
        <v>268</v>
      </c>
      <c r="D7712" s="6" t="s">
        <v>136</v>
      </c>
      <c r="E7712" s="6" t="s">
        <v>147</v>
      </c>
      <c r="F7712" s="10">
        <v>43604</v>
      </c>
      <c r="G7712" s="6">
        <v>1</v>
      </c>
      <c r="H7712" s="11">
        <f>VLOOKUP(B7712,[1]!Product_Data[#Data],4,0)</f>
        <v>799</v>
      </c>
      <c r="I7712" s="11">
        <f>VLOOKUP(B7712,[1]!Product_Data[#Data],3,0)</f>
        <v>455</v>
      </c>
      <c r="J7712" s="11">
        <f t="shared" si="723"/>
        <v>455</v>
      </c>
      <c r="K7712" s="11">
        <f t="shared" si="724"/>
        <v>799</v>
      </c>
      <c r="L7712" s="11">
        <f t="shared" si="725"/>
        <v>344</v>
      </c>
      <c r="M7712" t="str">
        <f>VLOOKUP(C7712,[1]!Location_Data[#Data],2,0)</f>
        <v>Murrieta</v>
      </c>
      <c r="N7712" t="str">
        <f>VLOOKUP(D7712,[1]!Salespeople_Data[#Data],2,0)</f>
        <v>Clarence Fox</v>
      </c>
      <c r="O7712" t="str">
        <f>VLOOKUP(E7712,[1]!Customer_Data[#Data],2,0)</f>
        <v>Steven Owens</v>
      </c>
      <c r="P7712" s="15">
        <f t="shared" si="720"/>
        <v>1</v>
      </c>
      <c r="Q7712">
        <f t="shared" si="721"/>
        <v>5</v>
      </c>
      <c r="R7712">
        <f t="shared" si="722"/>
        <v>2019</v>
      </c>
    </row>
    <row r="7713" spans="1:18" x14ac:dyDescent="0.25">
      <c r="A7713" s="6" t="s">
        <v>8739</v>
      </c>
      <c r="B7713" s="6" t="s">
        <v>605</v>
      </c>
      <c r="C7713" s="6" t="s">
        <v>100</v>
      </c>
      <c r="D7713" s="6" t="s">
        <v>116</v>
      </c>
      <c r="E7713" s="6" t="s">
        <v>1461</v>
      </c>
      <c r="F7713" s="10">
        <v>43475</v>
      </c>
      <c r="G7713" s="6">
        <v>1</v>
      </c>
      <c r="H7713" s="11">
        <f>VLOOKUP(B7713,[1]!Product_Data[#Data],4,0)</f>
        <v>913</v>
      </c>
      <c r="I7713" s="11">
        <f>VLOOKUP(B7713,[1]!Product_Data[#Data],3,0)</f>
        <v>584</v>
      </c>
      <c r="J7713" s="11">
        <f t="shared" si="723"/>
        <v>584</v>
      </c>
      <c r="K7713" s="11">
        <f t="shared" si="724"/>
        <v>913</v>
      </c>
      <c r="L7713" s="11">
        <f t="shared" si="725"/>
        <v>329</v>
      </c>
      <c r="M7713" t="str">
        <f>VLOOKUP(C7713,[1]!Location_Data[#Data],2,0)</f>
        <v>Victorville</v>
      </c>
      <c r="N7713" t="str">
        <f>VLOOKUP(D7713,[1]!Salespeople_Data[#Data],2,0)</f>
        <v>Roger Ramos</v>
      </c>
      <c r="O7713" t="str">
        <f>VLOOKUP(E7713,[1]!Customer_Data[#Data],2,0)</f>
        <v>Raymond Young</v>
      </c>
      <c r="P7713" s="15">
        <f t="shared" si="720"/>
        <v>5</v>
      </c>
      <c r="Q7713">
        <f t="shared" si="721"/>
        <v>1</v>
      </c>
      <c r="R7713">
        <f t="shared" si="722"/>
        <v>2019</v>
      </c>
    </row>
    <row r="7714" spans="1:18" x14ac:dyDescent="0.25">
      <c r="A7714" s="6" t="s">
        <v>8740</v>
      </c>
      <c r="B7714" s="6" t="s">
        <v>752</v>
      </c>
      <c r="C7714" s="6" t="s">
        <v>44</v>
      </c>
      <c r="D7714" s="6" t="s">
        <v>239</v>
      </c>
      <c r="E7714" s="6" t="s">
        <v>488</v>
      </c>
      <c r="F7714" s="10">
        <v>43497</v>
      </c>
      <c r="G7714" s="6">
        <v>2</v>
      </c>
      <c r="H7714" s="11">
        <f>VLOOKUP(B7714,[1]!Product_Data[#Data],4,0)</f>
        <v>95</v>
      </c>
      <c r="I7714" s="11">
        <f>VLOOKUP(B7714,[1]!Product_Data[#Data],3,0)</f>
        <v>61</v>
      </c>
      <c r="J7714" s="11">
        <f t="shared" si="723"/>
        <v>122</v>
      </c>
      <c r="K7714" s="11">
        <f t="shared" si="724"/>
        <v>190</v>
      </c>
      <c r="L7714" s="11">
        <f t="shared" si="725"/>
        <v>68</v>
      </c>
      <c r="M7714" t="str">
        <f>VLOOKUP(C7714,[1]!Location_Data[#Data],2,0)</f>
        <v>Moreno Valley</v>
      </c>
      <c r="N7714" t="str">
        <f>VLOOKUP(D7714,[1]!Salespeople_Data[#Data],2,0)</f>
        <v>John Reyes</v>
      </c>
      <c r="O7714" t="str">
        <f>VLOOKUP(E7714,[1]!Customer_Data[#Data],2,0)</f>
        <v>Richard Peterson</v>
      </c>
      <c r="P7714" s="15">
        <f t="shared" si="720"/>
        <v>6</v>
      </c>
      <c r="Q7714">
        <f t="shared" si="721"/>
        <v>2</v>
      </c>
      <c r="R7714">
        <f t="shared" si="722"/>
        <v>2019</v>
      </c>
    </row>
    <row r="7715" spans="1:18" x14ac:dyDescent="0.25">
      <c r="A7715" s="6" t="s">
        <v>8741</v>
      </c>
      <c r="B7715" s="6" t="s">
        <v>431</v>
      </c>
      <c r="C7715" s="6" t="s">
        <v>436</v>
      </c>
      <c r="D7715" s="6" t="s">
        <v>250</v>
      </c>
      <c r="E7715" s="6" t="s">
        <v>1187</v>
      </c>
      <c r="F7715" s="10">
        <v>43809</v>
      </c>
      <c r="G7715" s="6">
        <v>1</v>
      </c>
      <c r="H7715" s="11">
        <f>VLOOKUP(B7715,[1]!Product_Data[#Data],4,0)</f>
        <v>290</v>
      </c>
      <c r="I7715" s="11">
        <f>VLOOKUP(B7715,[1]!Product_Data[#Data],3,0)</f>
        <v>200</v>
      </c>
      <c r="J7715" s="11">
        <f t="shared" si="723"/>
        <v>200</v>
      </c>
      <c r="K7715" s="11">
        <f t="shared" si="724"/>
        <v>290</v>
      </c>
      <c r="L7715" s="11">
        <f t="shared" si="725"/>
        <v>90</v>
      </c>
      <c r="M7715" t="str">
        <f>VLOOKUP(C7715,[1]!Location_Data[#Data],2,0)</f>
        <v>Jurupa Valley</v>
      </c>
      <c r="N7715" t="str">
        <f>VLOOKUP(D7715,[1]!Salespeople_Data[#Data],2,0)</f>
        <v>Martin Carr</v>
      </c>
      <c r="O7715" t="str">
        <f>VLOOKUP(E7715,[1]!Customer_Data[#Data],2,0)</f>
        <v>Jeremy Wilson</v>
      </c>
      <c r="P7715" s="15">
        <f t="shared" si="720"/>
        <v>3</v>
      </c>
      <c r="Q7715">
        <f t="shared" si="721"/>
        <v>12</v>
      </c>
      <c r="R7715">
        <f t="shared" si="722"/>
        <v>2019</v>
      </c>
    </row>
    <row r="7716" spans="1:18" x14ac:dyDescent="0.25">
      <c r="A7716" s="6" t="s">
        <v>8742</v>
      </c>
      <c r="B7716" s="6" t="s">
        <v>603</v>
      </c>
      <c r="C7716" s="6" t="s">
        <v>66</v>
      </c>
      <c r="D7716" s="6" t="s">
        <v>264</v>
      </c>
      <c r="E7716" s="6" t="s">
        <v>2635</v>
      </c>
      <c r="F7716" s="10">
        <v>43616</v>
      </c>
      <c r="G7716" s="6">
        <v>1</v>
      </c>
      <c r="H7716" s="11">
        <f>VLOOKUP(B7716,[1]!Product_Data[#Data],4,0)</f>
        <v>2495</v>
      </c>
      <c r="I7716" s="11">
        <f>VLOOKUP(B7716,[1]!Product_Data[#Data],3,0)</f>
        <v>1896</v>
      </c>
      <c r="J7716" s="11">
        <f t="shared" si="723"/>
        <v>1896</v>
      </c>
      <c r="K7716" s="11">
        <f t="shared" si="724"/>
        <v>2495</v>
      </c>
      <c r="L7716" s="11">
        <f t="shared" si="725"/>
        <v>599</v>
      </c>
      <c r="M7716" t="str">
        <f>VLOOKUP(C7716,[1]!Location_Data[#Data],2,0)</f>
        <v>Ontario</v>
      </c>
      <c r="N7716" t="str">
        <f>VLOOKUP(D7716,[1]!Salespeople_Data[#Data],2,0)</f>
        <v>Ernest Wheeler</v>
      </c>
      <c r="O7716" t="str">
        <f>VLOOKUP(E7716,[1]!Customer_Data[#Data],2,0)</f>
        <v>Christopher Weaver</v>
      </c>
      <c r="P7716" s="15">
        <f t="shared" si="720"/>
        <v>6</v>
      </c>
      <c r="Q7716">
        <f t="shared" si="721"/>
        <v>5</v>
      </c>
      <c r="R7716">
        <f t="shared" si="722"/>
        <v>2019</v>
      </c>
    </row>
    <row r="7717" spans="1:18" x14ac:dyDescent="0.25">
      <c r="A7717" s="6" t="s">
        <v>8743</v>
      </c>
      <c r="B7717" s="6" t="s">
        <v>352</v>
      </c>
      <c r="C7717" s="6" t="s">
        <v>120</v>
      </c>
      <c r="D7717" s="6" t="s">
        <v>257</v>
      </c>
      <c r="E7717" s="6" t="s">
        <v>2228</v>
      </c>
      <c r="F7717" s="10">
        <v>43818</v>
      </c>
      <c r="G7717" s="6">
        <v>1</v>
      </c>
      <c r="H7717" s="11">
        <f>VLOOKUP(B7717,[1]!Product_Data[#Data],4,0)</f>
        <v>203</v>
      </c>
      <c r="I7717" s="11">
        <f>VLOOKUP(B7717,[1]!Product_Data[#Data],3,0)</f>
        <v>154</v>
      </c>
      <c r="J7717" s="11">
        <f t="shared" si="723"/>
        <v>154</v>
      </c>
      <c r="K7717" s="11">
        <f t="shared" si="724"/>
        <v>203</v>
      </c>
      <c r="L7717" s="11">
        <f t="shared" si="725"/>
        <v>49</v>
      </c>
      <c r="M7717" t="str">
        <f>VLOOKUP(C7717,[1]!Location_Data[#Data],2,0)</f>
        <v>Elk Grove</v>
      </c>
      <c r="N7717" t="str">
        <f>VLOOKUP(D7717,[1]!Salespeople_Data[#Data],2,0)</f>
        <v>Jerry Perry</v>
      </c>
      <c r="O7717" t="str">
        <f>VLOOKUP(E7717,[1]!Customer_Data[#Data],2,0)</f>
        <v>Peter Cook</v>
      </c>
      <c r="P7717" s="15">
        <f t="shared" si="720"/>
        <v>5</v>
      </c>
      <c r="Q7717">
        <f t="shared" si="721"/>
        <v>12</v>
      </c>
      <c r="R7717">
        <f t="shared" si="722"/>
        <v>2019</v>
      </c>
    </row>
    <row r="7718" spans="1:18" x14ac:dyDescent="0.25">
      <c r="A7718" s="6" t="s">
        <v>8744</v>
      </c>
      <c r="B7718" s="6" t="s">
        <v>389</v>
      </c>
      <c r="C7718" s="6" t="s">
        <v>220</v>
      </c>
      <c r="D7718" s="6" t="s">
        <v>71</v>
      </c>
      <c r="E7718" s="6" t="s">
        <v>580</v>
      </c>
      <c r="F7718" s="10">
        <v>43573</v>
      </c>
      <c r="G7718" s="6">
        <v>1</v>
      </c>
      <c r="H7718" s="11">
        <f>VLOOKUP(B7718,[1]!Product_Data[#Data],4,0)</f>
        <v>1367</v>
      </c>
      <c r="I7718" s="11">
        <f>VLOOKUP(B7718,[1]!Product_Data[#Data],3,0)</f>
        <v>984</v>
      </c>
      <c r="J7718" s="11">
        <f t="shared" si="723"/>
        <v>984</v>
      </c>
      <c r="K7718" s="11">
        <f t="shared" si="724"/>
        <v>1367</v>
      </c>
      <c r="L7718" s="11">
        <f t="shared" si="725"/>
        <v>383</v>
      </c>
      <c r="M7718" t="str">
        <f>VLOOKUP(C7718,[1]!Location_Data[#Data],2,0)</f>
        <v>Modesto</v>
      </c>
      <c r="N7718" t="str">
        <f>VLOOKUP(D7718,[1]!Salespeople_Data[#Data],2,0)</f>
        <v>Gary Rodriguez</v>
      </c>
      <c r="O7718" t="str">
        <f>VLOOKUP(E7718,[1]!Customer_Data[#Data],2,0)</f>
        <v>Bobby Murray</v>
      </c>
      <c r="P7718" s="15">
        <f t="shared" si="720"/>
        <v>5</v>
      </c>
      <c r="Q7718">
        <f t="shared" si="721"/>
        <v>4</v>
      </c>
      <c r="R7718">
        <f t="shared" si="722"/>
        <v>2019</v>
      </c>
    </row>
    <row r="7719" spans="1:18" x14ac:dyDescent="0.25">
      <c r="A7719" s="6" t="s">
        <v>8745</v>
      </c>
      <c r="B7719" s="6" t="s">
        <v>275</v>
      </c>
      <c r="C7719" s="6" t="s">
        <v>355</v>
      </c>
      <c r="D7719" s="6" t="s">
        <v>298</v>
      </c>
      <c r="E7719" s="6" t="s">
        <v>1079</v>
      </c>
      <c r="F7719" s="10">
        <v>43516</v>
      </c>
      <c r="G7719" s="6">
        <v>2</v>
      </c>
      <c r="H7719" s="11">
        <f>VLOOKUP(B7719,[1]!Product_Data[#Data],4,0)</f>
        <v>2353</v>
      </c>
      <c r="I7719" s="11">
        <f>VLOOKUP(B7719,[1]!Product_Data[#Data],3,0)</f>
        <v>1788</v>
      </c>
      <c r="J7719" s="11">
        <f t="shared" si="723"/>
        <v>3576</v>
      </c>
      <c r="K7719" s="11">
        <f t="shared" si="724"/>
        <v>4706</v>
      </c>
      <c r="L7719" s="11">
        <f t="shared" si="725"/>
        <v>1130</v>
      </c>
      <c r="M7719" t="str">
        <f>VLOOKUP(C7719,[1]!Location_Data[#Data],2,0)</f>
        <v>Burbank</v>
      </c>
      <c r="N7719" t="str">
        <f>VLOOKUP(D7719,[1]!Salespeople_Data[#Data],2,0)</f>
        <v>Kenneth Fields</v>
      </c>
      <c r="O7719" t="str">
        <f>VLOOKUP(E7719,[1]!Customer_Data[#Data],2,0)</f>
        <v>Donald Reynolds</v>
      </c>
      <c r="P7719" s="15">
        <f t="shared" si="720"/>
        <v>4</v>
      </c>
      <c r="Q7719">
        <f t="shared" si="721"/>
        <v>2</v>
      </c>
      <c r="R7719">
        <f t="shared" si="722"/>
        <v>2019</v>
      </c>
    </row>
    <row r="7720" spans="1:18" x14ac:dyDescent="0.25">
      <c r="A7720" s="6" t="s">
        <v>8746</v>
      </c>
      <c r="B7720" s="6" t="s">
        <v>83</v>
      </c>
      <c r="C7720" s="6" t="s">
        <v>135</v>
      </c>
      <c r="D7720" s="6" t="s">
        <v>191</v>
      </c>
      <c r="E7720" s="6" t="s">
        <v>1158</v>
      </c>
      <c r="F7720" s="10">
        <v>43615</v>
      </c>
      <c r="G7720" s="6">
        <v>4</v>
      </c>
      <c r="H7720" s="11">
        <f>VLOOKUP(B7720,[1]!Product_Data[#Data],4,0)</f>
        <v>1972</v>
      </c>
      <c r="I7720" s="11">
        <f>VLOOKUP(B7720,[1]!Product_Data[#Data],3,0)</f>
        <v>1321</v>
      </c>
      <c r="J7720" s="11">
        <f t="shared" si="723"/>
        <v>5284</v>
      </c>
      <c r="K7720" s="11">
        <f t="shared" si="724"/>
        <v>7888</v>
      </c>
      <c r="L7720" s="11">
        <f t="shared" si="725"/>
        <v>2604</v>
      </c>
      <c r="M7720" t="str">
        <f>VLOOKUP(C7720,[1]!Location_Data[#Data],2,0)</f>
        <v>Oxnard</v>
      </c>
      <c r="N7720" t="str">
        <f>VLOOKUP(D7720,[1]!Salespeople_Data[#Data],2,0)</f>
        <v>Robert Reed</v>
      </c>
      <c r="O7720" t="str">
        <f>VLOOKUP(E7720,[1]!Customer_Data[#Data],2,0)</f>
        <v>Shawn Owens</v>
      </c>
      <c r="P7720" s="15">
        <f t="shared" si="720"/>
        <v>5</v>
      </c>
      <c r="Q7720">
        <f t="shared" si="721"/>
        <v>5</v>
      </c>
      <c r="R7720">
        <f t="shared" si="722"/>
        <v>2019</v>
      </c>
    </row>
    <row r="7721" spans="1:18" x14ac:dyDescent="0.25">
      <c r="A7721" s="6" t="s">
        <v>8747</v>
      </c>
      <c r="B7721" s="6" t="s">
        <v>1149</v>
      </c>
      <c r="C7721" s="6" t="s">
        <v>211</v>
      </c>
      <c r="D7721" s="6" t="s">
        <v>159</v>
      </c>
      <c r="E7721" s="6" t="s">
        <v>374</v>
      </c>
      <c r="F7721" s="10">
        <v>43499</v>
      </c>
      <c r="G7721" s="6">
        <v>3</v>
      </c>
      <c r="H7721" s="11">
        <f>VLOOKUP(B7721,[1]!Product_Data[#Data],4,0)</f>
        <v>847</v>
      </c>
      <c r="I7721" s="11">
        <f>VLOOKUP(B7721,[1]!Product_Data[#Data],3,0)</f>
        <v>534</v>
      </c>
      <c r="J7721" s="11">
        <f t="shared" si="723"/>
        <v>1602</v>
      </c>
      <c r="K7721" s="11">
        <f t="shared" si="724"/>
        <v>2541</v>
      </c>
      <c r="L7721" s="11">
        <f t="shared" si="725"/>
        <v>939</v>
      </c>
      <c r="M7721" t="str">
        <f>VLOOKUP(C7721,[1]!Location_Data[#Data],2,0)</f>
        <v>Chula Vista</v>
      </c>
      <c r="N7721" t="str">
        <f>VLOOKUP(D7721,[1]!Salespeople_Data[#Data],2,0)</f>
        <v>Bobby Russell</v>
      </c>
      <c r="O7721" t="str">
        <f>VLOOKUP(E7721,[1]!Customer_Data[#Data],2,0)</f>
        <v>David Wilson</v>
      </c>
      <c r="P7721" s="15">
        <f t="shared" si="720"/>
        <v>1</v>
      </c>
      <c r="Q7721">
        <f t="shared" si="721"/>
        <v>2</v>
      </c>
      <c r="R7721">
        <f t="shared" si="722"/>
        <v>2019</v>
      </c>
    </row>
    <row r="7722" spans="1:18" x14ac:dyDescent="0.25">
      <c r="A7722" s="6" t="s">
        <v>8748</v>
      </c>
      <c r="B7722" s="6" t="s">
        <v>370</v>
      </c>
      <c r="C7722" s="6" t="s">
        <v>472</v>
      </c>
      <c r="D7722" s="6" t="s">
        <v>178</v>
      </c>
      <c r="E7722" s="6" t="s">
        <v>1607</v>
      </c>
      <c r="F7722" s="10">
        <v>43601</v>
      </c>
      <c r="G7722" s="6">
        <v>1</v>
      </c>
      <c r="H7722" s="11">
        <f>VLOOKUP(B7722,[1]!Product_Data[#Data],4,0)</f>
        <v>771</v>
      </c>
      <c r="I7722" s="11">
        <f>VLOOKUP(B7722,[1]!Product_Data[#Data],3,0)</f>
        <v>648</v>
      </c>
      <c r="J7722" s="11">
        <f t="shared" si="723"/>
        <v>648</v>
      </c>
      <c r="K7722" s="11">
        <f t="shared" si="724"/>
        <v>771</v>
      </c>
      <c r="L7722" s="11">
        <f t="shared" si="725"/>
        <v>123</v>
      </c>
      <c r="M7722" t="str">
        <f>VLOOKUP(C7722,[1]!Location_Data[#Data],2,0)</f>
        <v>Concord</v>
      </c>
      <c r="N7722" t="str">
        <f>VLOOKUP(D7722,[1]!Salespeople_Data[#Data],2,0)</f>
        <v>Joshua Taylor</v>
      </c>
      <c r="O7722" t="str">
        <f>VLOOKUP(E7722,[1]!Customer_Data[#Data],2,0)</f>
        <v>Ralph Olson</v>
      </c>
      <c r="P7722" s="15">
        <f t="shared" si="720"/>
        <v>5</v>
      </c>
      <c r="Q7722">
        <f t="shared" si="721"/>
        <v>5</v>
      </c>
      <c r="R7722">
        <f t="shared" si="722"/>
        <v>2019</v>
      </c>
    </row>
    <row r="7723" spans="1:18" x14ac:dyDescent="0.25">
      <c r="A7723" s="6" t="s">
        <v>8749</v>
      </c>
      <c r="B7723" s="6" t="s">
        <v>289</v>
      </c>
      <c r="C7723" s="6" t="s">
        <v>120</v>
      </c>
      <c r="D7723" s="6" t="s">
        <v>49</v>
      </c>
      <c r="E7723" s="6" t="s">
        <v>687</v>
      </c>
      <c r="F7723" s="10">
        <v>43559</v>
      </c>
      <c r="G7723" s="6">
        <v>1</v>
      </c>
      <c r="H7723" s="11">
        <f>VLOOKUP(B7723,[1]!Product_Data[#Data],4,0)</f>
        <v>368</v>
      </c>
      <c r="I7723" s="11">
        <f>VLOOKUP(B7723,[1]!Product_Data[#Data],3,0)</f>
        <v>294</v>
      </c>
      <c r="J7723" s="11">
        <f t="shared" si="723"/>
        <v>294</v>
      </c>
      <c r="K7723" s="11">
        <f t="shared" si="724"/>
        <v>368</v>
      </c>
      <c r="L7723" s="11">
        <f t="shared" si="725"/>
        <v>74</v>
      </c>
      <c r="M7723" t="str">
        <f>VLOOKUP(C7723,[1]!Location_Data[#Data],2,0)</f>
        <v>Elk Grove</v>
      </c>
      <c r="N7723" t="str">
        <f>VLOOKUP(D7723,[1]!Salespeople_Data[#Data],2,0)</f>
        <v>Walter Cook</v>
      </c>
      <c r="O7723" t="str">
        <f>VLOOKUP(E7723,[1]!Customer_Data[#Data],2,0)</f>
        <v>David Garrett</v>
      </c>
      <c r="P7723" s="15">
        <f t="shared" si="720"/>
        <v>5</v>
      </c>
      <c r="Q7723">
        <f t="shared" si="721"/>
        <v>4</v>
      </c>
      <c r="R7723">
        <f t="shared" si="722"/>
        <v>2019</v>
      </c>
    </row>
    <row r="7724" spans="1:18" x14ac:dyDescent="0.25">
      <c r="A7724" s="6" t="s">
        <v>8750</v>
      </c>
      <c r="B7724" s="6" t="s">
        <v>370</v>
      </c>
      <c r="C7724" s="6" t="s">
        <v>268</v>
      </c>
      <c r="D7724" s="6" t="s">
        <v>264</v>
      </c>
      <c r="E7724" s="6" t="s">
        <v>1146</v>
      </c>
      <c r="F7724" s="10">
        <v>43583</v>
      </c>
      <c r="G7724" s="6">
        <v>1</v>
      </c>
      <c r="H7724" s="11">
        <f>VLOOKUP(B7724,[1]!Product_Data[#Data],4,0)</f>
        <v>771</v>
      </c>
      <c r="I7724" s="11">
        <f>VLOOKUP(B7724,[1]!Product_Data[#Data],3,0)</f>
        <v>648</v>
      </c>
      <c r="J7724" s="11">
        <f t="shared" si="723"/>
        <v>648</v>
      </c>
      <c r="K7724" s="11">
        <f t="shared" si="724"/>
        <v>771</v>
      </c>
      <c r="L7724" s="11">
        <f t="shared" si="725"/>
        <v>123</v>
      </c>
      <c r="M7724" t="str">
        <f>VLOOKUP(C7724,[1]!Location_Data[#Data],2,0)</f>
        <v>Murrieta</v>
      </c>
      <c r="N7724" t="str">
        <f>VLOOKUP(D7724,[1]!Salespeople_Data[#Data],2,0)</f>
        <v>Ernest Wheeler</v>
      </c>
      <c r="O7724" t="str">
        <f>VLOOKUP(E7724,[1]!Customer_Data[#Data],2,0)</f>
        <v>Jose Wright</v>
      </c>
      <c r="P7724" s="15">
        <f t="shared" si="720"/>
        <v>1</v>
      </c>
      <c r="Q7724">
        <f t="shared" si="721"/>
        <v>4</v>
      </c>
      <c r="R7724">
        <f t="shared" si="722"/>
        <v>2019</v>
      </c>
    </row>
    <row r="7725" spans="1:18" x14ac:dyDescent="0.25">
      <c r="A7725" s="6" t="s">
        <v>8751</v>
      </c>
      <c r="B7725" s="6" t="s">
        <v>173</v>
      </c>
      <c r="C7725" s="6" t="s">
        <v>215</v>
      </c>
      <c r="D7725" s="6" t="s">
        <v>25</v>
      </c>
      <c r="E7725" s="6" t="s">
        <v>378</v>
      </c>
      <c r="F7725" s="10">
        <v>43624</v>
      </c>
      <c r="G7725" s="6">
        <v>1</v>
      </c>
      <c r="H7725" s="11">
        <f>VLOOKUP(B7725,[1]!Product_Data[#Data],4,0)</f>
        <v>2005</v>
      </c>
      <c r="I7725" s="11">
        <f>VLOOKUP(B7725,[1]!Product_Data[#Data],3,0)</f>
        <v>1223</v>
      </c>
      <c r="J7725" s="11">
        <f t="shared" si="723"/>
        <v>1223</v>
      </c>
      <c r="K7725" s="11">
        <f t="shared" si="724"/>
        <v>2005</v>
      </c>
      <c r="L7725" s="11">
        <f t="shared" si="725"/>
        <v>782</v>
      </c>
      <c r="M7725" t="str">
        <f>VLOOKUP(C7725,[1]!Location_Data[#Data],2,0)</f>
        <v>El Cajon</v>
      </c>
      <c r="N7725" t="str">
        <f>VLOOKUP(D7725,[1]!Salespeople_Data[#Data],2,0)</f>
        <v>Brian Davis</v>
      </c>
      <c r="O7725" t="str">
        <f>VLOOKUP(E7725,[1]!Customer_Data[#Data],2,0)</f>
        <v>Joe Baker</v>
      </c>
      <c r="P7725" s="15">
        <f t="shared" si="720"/>
        <v>7</v>
      </c>
      <c r="Q7725">
        <f t="shared" si="721"/>
        <v>6</v>
      </c>
      <c r="R7725">
        <f t="shared" si="722"/>
        <v>2019</v>
      </c>
    </row>
    <row r="7726" spans="1:18" x14ac:dyDescent="0.25">
      <c r="A7726" s="6" t="s">
        <v>8752</v>
      </c>
      <c r="B7726" s="6" t="s">
        <v>400</v>
      </c>
      <c r="C7726" s="6" t="s">
        <v>174</v>
      </c>
      <c r="D7726" s="6" t="s">
        <v>250</v>
      </c>
      <c r="E7726" s="6" t="s">
        <v>6021</v>
      </c>
      <c r="F7726" s="10">
        <v>43733</v>
      </c>
      <c r="G7726" s="6">
        <v>1</v>
      </c>
      <c r="H7726" s="11">
        <f>VLOOKUP(B7726,[1]!Product_Data[#Data],4,0)</f>
        <v>886</v>
      </c>
      <c r="I7726" s="11">
        <f>VLOOKUP(B7726,[1]!Product_Data[#Data],3,0)</f>
        <v>478</v>
      </c>
      <c r="J7726" s="11">
        <f t="shared" si="723"/>
        <v>478</v>
      </c>
      <c r="K7726" s="11">
        <f t="shared" si="724"/>
        <v>886</v>
      </c>
      <c r="L7726" s="11">
        <f t="shared" si="725"/>
        <v>408</v>
      </c>
      <c r="M7726" t="str">
        <f>VLOOKUP(C7726,[1]!Location_Data[#Data],2,0)</f>
        <v>Norwalk</v>
      </c>
      <c r="N7726" t="str">
        <f>VLOOKUP(D7726,[1]!Salespeople_Data[#Data],2,0)</f>
        <v>Martin Carr</v>
      </c>
      <c r="O7726" t="str">
        <f>VLOOKUP(E7726,[1]!Customer_Data[#Data],2,0)</f>
        <v>Jonathan Jones</v>
      </c>
      <c r="P7726" s="15">
        <f t="shared" si="720"/>
        <v>4</v>
      </c>
      <c r="Q7726">
        <f t="shared" si="721"/>
        <v>9</v>
      </c>
      <c r="R7726">
        <f t="shared" si="722"/>
        <v>2019</v>
      </c>
    </row>
    <row r="7727" spans="1:18" x14ac:dyDescent="0.25">
      <c r="A7727" s="6" t="s">
        <v>8753</v>
      </c>
      <c r="B7727" s="6" t="s">
        <v>185</v>
      </c>
      <c r="C7727" s="6" t="s">
        <v>34</v>
      </c>
      <c r="D7727" s="6" t="s">
        <v>63</v>
      </c>
      <c r="E7727" s="6" t="s">
        <v>2943</v>
      </c>
      <c r="F7727" s="10">
        <v>43469</v>
      </c>
      <c r="G7727" s="6">
        <v>1</v>
      </c>
      <c r="H7727" s="11">
        <f>VLOOKUP(B7727,[1]!Product_Data[#Data],4,0)</f>
        <v>667</v>
      </c>
      <c r="I7727" s="11">
        <f>VLOOKUP(B7727,[1]!Product_Data[#Data],3,0)</f>
        <v>387</v>
      </c>
      <c r="J7727" s="11">
        <f t="shared" si="723"/>
        <v>387</v>
      </c>
      <c r="K7727" s="11">
        <f t="shared" si="724"/>
        <v>667</v>
      </c>
      <c r="L7727" s="11">
        <f t="shared" si="725"/>
        <v>280</v>
      </c>
      <c r="M7727" t="str">
        <f>VLOOKUP(C7727,[1]!Location_Data[#Data],2,0)</f>
        <v>Inglewood</v>
      </c>
      <c r="N7727" t="str">
        <f>VLOOKUP(D7727,[1]!Salespeople_Data[#Data],2,0)</f>
        <v>Jeremy Mendoza</v>
      </c>
      <c r="O7727" t="str">
        <f>VLOOKUP(E7727,[1]!Customer_Data[#Data],2,0)</f>
        <v>Albert Robinson</v>
      </c>
      <c r="P7727" s="15">
        <f t="shared" si="720"/>
        <v>6</v>
      </c>
      <c r="Q7727">
        <f t="shared" si="721"/>
        <v>1</v>
      </c>
      <c r="R7727">
        <f t="shared" si="722"/>
        <v>2019</v>
      </c>
    </row>
    <row r="7728" spans="1:18" x14ac:dyDescent="0.25">
      <c r="A7728" s="6" t="s">
        <v>8754</v>
      </c>
      <c r="B7728" s="6" t="s">
        <v>340</v>
      </c>
      <c r="C7728" s="6" t="s">
        <v>377</v>
      </c>
      <c r="D7728" s="6" t="s">
        <v>75</v>
      </c>
      <c r="E7728" s="6" t="s">
        <v>67</v>
      </c>
      <c r="F7728" s="10">
        <v>43790</v>
      </c>
      <c r="G7728" s="6">
        <v>3</v>
      </c>
      <c r="H7728" s="11">
        <f>VLOOKUP(B7728,[1]!Product_Data[#Data],4,0)</f>
        <v>1967</v>
      </c>
      <c r="I7728" s="11">
        <f>VLOOKUP(B7728,[1]!Product_Data[#Data],3,0)</f>
        <v>1397</v>
      </c>
      <c r="J7728" s="11">
        <f t="shared" si="723"/>
        <v>4191</v>
      </c>
      <c r="K7728" s="11">
        <f t="shared" si="724"/>
        <v>5901</v>
      </c>
      <c r="L7728" s="11">
        <f t="shared" si="725"/>
        <v>1710</v>
      </c>
      <c r="M7728" t="str">
        <f>VLOOKUP(C7728,[1]!Location_Data[#Data],2,0)</f>
        <v>San Diego</v>
      </c>
      <c r="N7728" t="str">
        <f>VLOOKUP(D7728,[1]!Salespeople_Data[#Data],2,0)</f>
        <v>Roger Robertson</v>
      </c>
      <c r="O7728" t="str">
        <f>VLOOKUP(E7728,[1]!Customer_Data[#Data],2,0)</f>
        <v>William James</v>
      </c>
      <c r="P7728" s="15">
        <f t="shared" si="720"/>
        <v>5</v>
      </c>
      <c r="Q7728">
        <f t="shared" si="721"/>
        <v>11</v>
      </c>
      <c r="R7728">
        <f t="shared" si="722"/>
        <v>2019</v>
      </c>
    </row>
    <row r="7729" spans="1:18" x14ac:dyDescent="0.25">
      <c r="A7729" s="6" t="s">
        <v>8755</v>
      </c>
      <c r="B7729" s="6" t="s">
        <v>129</v>
      </c>
      <c r="C7729" s="6" t="s">
        <v>211</v>
      </c>
      <c r="D7729" s="6" t="s">
        <v>413</v>
      </c>
      <c r="E7729" s="6" t="s">
        <v>4603</v>
      </c>
      <c r="F7729" s="10">
        <v>43749</v>
      </c>
      <c r="G7729" s="6">
        <v>3</v>
      </c>
      <c r="H7729" s="11">
        <f>VLOOKUP(B7729,[1]!Product_Data[#Data],4,0)</f>
        <v>127</v>
      </c>
      <c r="I7729" s="11">
        <f>VLOOKUP(B7729,[1]!Product_Data[#Data],3,0)</f>
        <v>79</v>
      </c>
      <c r="J7729" s="11">
        <f t="shared" si="723"/>
        <v>237</v>
      </c>
      <c r="K7729" s="11">
        <f t="shared" si="724"/>
        <v>381</v>
      </c>
      <c r="L7729" s="11">
        <f t="shared" si="725"/>
        <v>144</v>
      </c>
      <c r="M7729" t="str">
        <f>VLOOKUP(C7729,[1]!Location_Data[#Data],2,0)</f>
        <v>Chula Vista</v>
      </c>
      <c r="N7729" t="str">
        <f>VLOOKUP(D7729,[1]!Salespeople_Data[#Data],2,0)</f>
        <v>Kenneth Bradley</v>
      </c>
      <c r="O7729" t="str">
        <f>VLOOKUP(E7729,[1]!Customer_Data[#Data],2,0)</f>
        <v>Shawn Stephens</v>
      </c>
      <c r="P7729" s="15">
        <f t="shared" si="720"/>
        <v>6</v>
      </c>
      <c r="Q7729">
        <f t="shared" si="721"/>
        <v>10</v>
      </c>
      <c r="R7729">
        <f t="shared" si="722"/>
        <v>2019</v>
      </c>
    </row>
    <row r="7730" spans="1:18" x14ac:dyDescent="0.25">
      <c r="A7730" s="6" t="s">
        <v>8756</v>
      </c>
      <c r="B7730" s="6" t="s">
        <v>164</v>
      </c>
      <c r="C7730" s="6" t="s">
        <v>95</v>
      </c>
      <c r="D7730" s="6" t="s">
        <v>116</v>
      </c>
      <c r="E7730" s="6" t="s">
        <v>247</v>
      </c>
      <c r="F7730" s="10">
        <v>43641</v>
      </c>
      <c r="G7730" s="6">
        <v>2</v>
      </c>
      <c r="H7730" s="11">
        <f>VLOOKUP(B7730,[1]!Product_Data[#Data],4,0)</f>
        <v>637</v>
      </c>
      <c r="I7730" s="11">
        <f>VLOOKUP(B7730,[1]!Product_Data[#Data],3,0)</f>
        <v>389</v>
      </c>
      <c r="J7730" s="11">
        <f t="shared" si="723"/>
        <v>778</v>
      </c>
      <c r="K7730" s="11">
        <f t="shared" si="724"/>
        <v>1274</v>
      </c>
      <c r="L7730" s="11">
        <f t="shared" si="725"/>
        <v>496</v>
      </c>
      <c r="M7730" t="str">
        <f>VLOOKUP(C7730,[1]!Location_Data[#Data],2,0)</f>
        <v>Fullerton</v>
      </c>
      <c r="N7730" t="str">
        <f>VLOOKUP(D7730,[1]!Salespeople_Data[#Data],2,0)</f>
        <v>Roger Ramos</v>
      </c>
      <c r="O7730" t="str">
        <f>VLOOKUP(E7730,[1]!Customer_Data[#Data],2,0)</f>
        <v>Jack Reid</v>
      </c>
      <c r="P7730" s="15">
        <f t="shared" si="720"/>
        <v>3</v>
      </c>
      <c r="Q7730">
        <f t="shared" si="721"/>
        <v>6</v>
      </c>
      <c r="R7730">
        <f t="shared" si="722"/>
        <v>2019</v>
      </c>
    </row>
    <row r="7731" spans="1:18" x14ac:dyDescent="0.25">
      <c r="A7731" s="6" t="s">
        <v>8757</v>
      </c>
      <c r="B7731" s="6" t="s">
        <v>275</v>
      </c>
      <c r="C7731" s="6" t="s">
        <v>349</v>
      </c>
      <c r="D7731" s="6" t="s">
        <v>269</v>
      </c>
      <c r="E7731" s="6" t="s">
        <v>76</v>
      </c>
      <c r="F7731" s="10">
        <v>43535</v>
      </c>
      <c r="G7731" s="6">
        <v>1</v>
      </c>
      <c r="H7731" s="11">
        <f>VLOOKUP(B7731,[1]!Product_Data[#Data],4,0)</f>
        <v>2353</v>
      </c>
      <c r="I7731" s="11">
        <f>VLOOKUP(B7731,[1]!Product_Data[#Data],3,0)</f>
        <v>1788</v>
      </c>
      <c r="J7731" s="11">
        <f t="shared" si="723"/>
        <v>1788</v>
      </c>
      <c r="K7731" s="11">
        <f t="shared" si="724"/>
        <v>2353</v>
      </c>
      <c r="L7731" s="11">
        <f t="shared" si="725"/>
        <v>565</v>
      </c>
      <c r="M7731" t="str">
        <f>VLOOKUP(C7731,[1]!Location_Data[#Data],2,0)</f>
        <v>Santa Clara</v>
      </c>
      <c r="N7731" t="str">
        <f>VLOOKUP(D7731,[1]!Salespeople_Data[#Data],2,0)</f>
        <v>Kevin Butler</v>
      </c>
      <c r="O7731" t="str">
        <f>VLOOKUP(E7731,[1]!Customer_Data[#Data],2,0)</f>
        <v>Donald Andrews</v>
      </c>
      <c r="P7731" s="15">
        <f t="shared" si="720"/>
        <v>2</v>
      </c>
      <c r="Q7731">
        <f t="shared" si="721"/>
        <v>3</v>
      </c>
      <c r="R7731">
        <f t="shared" si="722"/>
        <v>2019</v>
      </c>
    </row>
    <row r="7732" spans="1:18" x14ac:dyDescent="0.25">
      <c r="A7732" s="6" t="s">
        <v>8758</v>
      </c>
      <c r="B7732" s="6" t="s">
        <v>189</v>
      </c>
      <c r="C7732" s="6" t="s">
        <v>74</v>
      </c>
      <c r="D7732" s="6" t="s">
        <v>25</v>
      </c>
      <c r="E7732" s="6" t="s">
        <v>716</v>
      </c>
      <c r="F7732" s="10">
        <v>43547</v>
      </c>
      <c r="G7732" s="6">
        <v>4</v>
      </c>
      <c r="H7732" s="11">
        <f>VLOOKUP(B7732,[1]!Product_Data[#Data],4,0)</f>
        <v>1783</v>
      </c>
      <c r="I7732" s="11">
        <f>VLOOKUP(B7732,[1]!Product_Data[#Data],3,0)</f>
        <v>1516</v>
      </c>
      <c r="J7732" s="11">
        <f t="shared" si="723"/>
        <v>6064</v>
      </c>
      <c r="K7732" s="11">
        <f t="shared" si="724"/>
        <v>7132</v>
      </c>
      <c r="L7732" s="11">
        <f t="shared" si="725"/>
        <v>1068</v>
      </c>
      <c r="M7732" t="str">
        <f>VLOOKUP(C7732,[1]!Location_Data[#Data],2,0)</f>
        <v>West Covina</v>
      </c>
      <c r="N7732" t="str">
        <f>VLOOKUP(D7732,[1]!Salespeople_Data[#Data],2,0)</f>
        <v>Brian Davis</v>
      </c>
      <c r="O7732" t="str">
        <f>VLOOKUP(E7732,[1]!Customer_Data[#Data],2,0)</f>
        <v>Keith Murphy</v>
      </c>
      <c r="P7732" s="15">
        <f t="shared" si="720"/>
        <v>7</v>
      </c>
      <c r="Q7732">
        <f t="shared" si="721"/>
        <v>3</v>
      </c>
      <c r="R7732">
        <f t="shared" si="722"/>
        <v>2019</v>
      </c>
    </row>
    <row r="7733" spans="1:18" x14ac:dyDescent="0.25">
      <c r="A7733" s="6" t="s">
        <v>8759</v>
      </c>
      <c r="B7733" s="6" t="s">
        <v>461</v>
      </c>
      <c r="C7733" s="6" t="s">
        <v>220</v>
      </c>
      <c r="D7733" s="6" t="s">
        <v>146</v>
      </c>
      <c r="E7733" s="6" t="s">
        <v>2340</v>
      </c>
      <c r="F7733" s="10">
        <v>43648</v>
      </c>
      <c r="G7733" s="6">
        <v>3</v>
      </c>
      <c r="H7733" s="11">
        <f>VLOOKUP(B7733,[1]!Product_Data[#Data],4,0)</f>
        <v>35</v>
      </c>
      <c r="I7733" s="11">
        <f>VLOOKUP(B7733,[1]!Product_Data[#Data],3,0)</f>
        <v>22</v>
      </c>
      <c r="J7733" s="11">
        <f t="shared" si="723"/>
        <v>66</v>
      </c>
      <c r="K7733" s="11">
        <f t="shared" si="724"/>
        <v>105</v>
      </c>
      <c r="L7733" s="11">
        <f t="shared" si="725"/>
        <v>39</v>
      </c>
      <c r="M7733" t="str">
        <f>VLOOKUP(C7733,[1]!Location_Data[#Data],2,0)</f>
        <v>Modesto</v>
      </c>
      <c r="N7733" t="str">
        <f>VLOOKUP(D7733,[1]!Salespeople_Data[#Data],2,0)</f>
        <v>Carl Elliott</v>
      </c>
      <c r="O7733" t="str">
        <f>VLOOKUP(E7733,[1]!Customer_Data[#Data],2,0)</f>
        <v>Ryan Price</v>
      </c>
      <c r="P7733" s="15">
        <f t="shared" si="720"/>
        <v>3</v>
      </c>
      <c r="Q7733">
        <f t="shared" si="721"/>
        <v>7</v>
      </c>
      <c r="R7733">
        <f t="shared" si="722"/>
        <v>2019</v>
      </c>
    </row>
    <row r="7734" spans="1:18" x14ac:dyDescent="0.25">
      <c r="A7734" s="6" t="s">
        <v>8760</v>
      </c>
      <c r="B7734" s="6" t="s">
        <v>289</v>
      </c>
      <c r="C7734" s="6" t="s">
        <v>66</v>
      </c>
      <c r="D7734" s="6" t="s">
        <v>269</v>
      </c>
      <c r="E7734" s="6" t="s">
        <v>961</v>
      </c>
      <c r="F7734" s="10">
        <v>43791</v>
      </c>
      <c r="G7734" s="6">
        <v>1</v>
      </c>
      <c r="H7734" s="11">
        <f>VLOOKUP(B7734,[1]!Product_Data[#Data],4,0)</f>
        <v>368</v>
      </c>
      <c r="I7734" s="11">
        <f>VLOOKUP(B7734,[1]!Product_Data[#Data],3,0)</f>
        <v>294</v>
      </c>
      <c r="J7734" s="11">
        <f t="shared" si="723"/>
        <v>294</v>
      </c>
      <c r="K7734" s="11">
        <f t="shared" si="724"/>
        <v>368</v>
      </c>
      <c r="L7734" s="11">
        <f t="shared" si="725"/>
        <v>74</v>
      </c>
      <c r="M7734" t="str">
        <f>VLOOKUP(C7734,[1]!Location_Data[#Data],2,0)</f>
        <v>Ontario</v>
      </c>
      <c r="N7734" t="str">
        <f>VLOOKUP(D7734,[1]!Salespeople_Data[#Data],2,0)</f>
        <v>Kevin Butler</v>
      </c>
      <c r="O7734" t="str">
        <f>VLOOKUP(E7734,[1]!Customer_Data[#Data],2,0)</f>
        <v>Andrew Fernandez</v>
      </c>
      <c r="P7734" s="15">
        <f t="shared" si="720"/>
        <v>6</v>
      </c>
      <c r="Q7734">
        <f t="shared" si="721"/>
        <v>11</v>
      </c>
      <c r="R7734">
        <f t="shared" si="722"/>
        <v>2019</v>
      </c>
    </row>
    <row r="7735" spans="1:18" x14ac:dyDescent="0.25">
      <c r="A7735" s="6" t="s">
        <v>8761</v>
      </c>
      <c r="B7735" s="6" t="s">
        <v>94</v>
      </c>
      <c r="C7735" s="6" t="s">
        <v>286</v>
      </c>
      <c r="D7735" s="6" t="s">
        <v>111</v>
      </c>
      <c r="E7735" s="6" t="s">
        <v>2422</v>
      </c>
      <c r="F7735" s="10">
        <v>43796</v>
      </c>
      <c r="G7735" s="6">
        <v>1</v>
      </c>
      <c r="H7735" s="11">
        <f>VLOOKUP(B7735,[1]!Product_Data[#Data],4,0)</f>
        <v>1639</v>
      </c>
      <c r="I7735" s="11">
        <f>VLOOKUP(B7735,[1]!Product_Data[#Data],3,0)</f>
        <v>1295</v>
      </c>
      <c r="J7735" s="11">
        <f t="shared" si="723"/>
        <v>1295</v>
      </c>
      <c r="K7735" s="11">
        <f t="shared" si="724"/>
        <v>1639</v>
      </c>
      <c r="L7735" s="11">
        <f t="shared" si="725"/>
        <v>344</v>
      </c>
      <c r="M7735" t="str">
        <f>VLOOKUP(C7735,[1]!Location_Data[#Data],2,0)</f>
        <v>El Monte</v>
      </c>
      <c r="N7735" t="str">
        <f>VLOOKUP(D7735,[1]!Salespeople_Data[#Data],2,0)</f>
        <v>Ryan Welch</v>
      </c>
      <c r="O7735" t="str">
        <f>VLOOKUP(E7735,[1]!Customer_Data[#Data],2,0)</f>
        <v>John Hunt</v>
      </c>
      <c r="P7735" s="15">
        <f t="shared" si="720"/>
        <v>4</v>
      </c>
      <c r="Q7735">
        <f t="shared" si="721"/>
        <v>11</v>
      </c>
      <c r="R7735">
        <f t="shared" si="722"/>
        <v>2019</v>
      </c>
    </row>
    <row r="7736" spans="1:18" x14ac:dyDescent="0.25">
      <c r="A7736" s="6" t="s">
        <v>8762</v>
      </c>
      <c r="B7736" s="6" t="s">
        <v>99</v>
      </c>
      <c r="C7736" s="6" t="s">
        <v>105</v>
      </c>
      <c r="D7736" s="6" t="s">
        <v>111</v>
      </c>
      <c r="E7736" s="6" t="s">
        <v>290</v>
      </c>
      <c r="F7736" s="10">
        <v>43580</v>
      </c>
      <c r="G7736" s="6">
        <v>1</v>
      </c>
      <c r="H7736" s="11">
        <f>VLOOKUP(B7736,[1]!Product_Data[#Data],4,0)</f>
        <v>1708</v>
      </c>
      <c r="I7736" s="11">
        <f>VLOOKUP(B7736,[1]!Product_Data[#Data],3,0)</f>
        <v>871</v>
      </c>
      <c r="J7736" s="11">
        <f t="shared" si="723"/>
        <v>871</v>
      </c>
      <c r="K7736" s="11">
        <f t="shared" si="724"/>
        <v>1708</v>
      </c>
      <c r="L7736" s="11">
        <f t="shared" si="725"/>
        <v>837</v>
      </c>
      <c r="M7736" t="str">
        <f>VLOOKUP(C7736,[1]!Location_Data[#Data],2,0)</f>
        <v>Daly City</v>
      </c>
      <c r="N7736" t="str">
        <f>VLOOKUP(D7736,[1]!Salespeople_Data[#Data],2,0)</f>
        <v>Ryan Welch</v>
      </c>
      <c r="O7736" t="str">
        <f>VLOOKUP(E7736,[1]!Customer_Data[#Data],2,0)</f>
        <v>Keith Moore</v>
      </c>
      <c r="P7736" s="15">
        <f t="shared" si="720"/>
        <v>5</v>
      </c>
      <c r="Q7736">
        <f t="shared" si="721"/>
        <v>4</v>
      </c>
      <c r="R7736">
        <f t="shared" si="722"/>
        <v>2019</v>
      </c>
    </row>
    <row r="7737" spans="1:18" x14ac:dyDescent="0.25">
      <c r="A7737" s="6" t="s">
        <v>8763</v>
      </c>
      <c r="B7737" s="6" t="s">
        <v>38</v>
      </c>
      <c r="C7737" s="6" t="s">
        <v>48</v>
      </c>
      <c r="D7737" s="6" t="s">
        <v>111</v>
      </c>
      <c r="E7737" s="6" t="s">
        <v>2056</v>
      </c>
      <c r="F7737" s="10">
        <v>43563</v>
      </c>
      <c r="G7737" s="6">
        <v>1</v>
      </c>
      <c r="H7737" s="11">
        <f>VLOOKUP(B7737,[1]!Product_Data[#Data],4,0)</f>
        <v>2283</v>
      </c>
      <c r="I7737" s="11">
        <f>VLOOKUP(B7737,[1]!Product_Data[#Data],3,0)</f>
        <v>1484</v>
      </c>
      <c r="J7737" s="11">
        <f t="shared" si="723"/>
        <v>1484</v>
      </c>
      <c r="K7737" s="11">
        <f t="shared" si="724"/>
        <v>2283</v>
      </c>
      <c r="L7737" s="11">
        <f t="shared" si="725"/>
        <v>799</v>
      </c>
      <c r="M7737" t="str">
        <f>VLOOKUP(C7737,[1]!Location_Data[#Data],2,0)</f>
        <v>Rialto</v>
      </c>
      <c r="N7737" t="str">
        <f>VLOOKUP(D7737,[1]!Salespeople_Data[#Data],2,0)</f>
        <v>Ryan Welch</v>
      </c>
      <c r="O7737" t="str">
        <f>VLOOKUP(E7737,[1]!Customer_Data[#Data],2,0)</f>
        <v>Wayne Gardner</v>
      </c>
      <c r="P7737" s="15">
        <f t="shared" si="720"/>
        <v>2</v>
      </c>
      <c r="Q7737">
        <f t="shared" si="721"/>
        <v>4</v>
      </c>
      <c r="R7737">
        <f t="shared" si="722"/>
        <v>2019</v>
      </c>
    </row>
    <row r="7738" spans="1:18" x14ac:dyDescent="0.25">
      <c r="A7738" s="6" t="s">
        <v>8764</v>
      </c>
      <c r="B7738" s="6" t="s">
        <v>194</v>
      </c>
      <c r="C7738" s="6" t="s">
        <v>79</v>
      </c>
      <c r="D7738" s="6" t="s">
        <v>58</v>
      </c>
      <c r="E7738" s="6" t="s">
        <v>1240</v>
      </c>
      <c r="F7738" s="10">
        <v>43479</v>
      </c>
      <c r="G7738" s="6">
        <v>3</v>
      </c>
      <c r="H7738" s="11">
        <f>VLOOKUP(B7738,[1]!Product_Data[#Data],4,0)</f>
        <v>1278</v>
      </c>
      <c r="I7738" s="11">
        <f>VLOOKUP(B7738,[1]!Product_Data[#Data],3,0)</f>
        <v>665</v>
      </c>
      <c r="J7738" s="11">
        <f t="shared" si="723"/>
        <v>1995</v>
      </c>
      <c r="K7738" s="11">
        <f t="shared" si="724"/>
        <v>3834</v>
      </c>
      <c r="L7738" s="11">
        <f t="shared" si="725"/>
        <v>1839</v>
      </c>
      <c r="M7738" t="str">
        <f>VLOOKUP(C7738,[1]!Location_Data[#Data],2,0)</f>
        <v>Palmdale</v>
      </c>
      <c r="N7738" t="str">
        <f>VLOOKUP(D7738,[1]!Salespeople_Data[#Data],2,0)</f>
        <v>Christopher Tucker</v>
      </c>
      <c r="O7738" t="str">
        <f>VLOOKUP(E7738,[1]!Customer_Data[#Data],2,0)</f>
        <v>Richard Carr</v>
      </c>
      <c r="P7738" s="15">
        <f t="shared" si="720"/>
        <v>2</v>
      </c>
      <c r="Q7738">
        <f t="shared" si="721"/>
        <v>1</v>
      </c>
      <c r="R7738">
        <f t="shared" si="722"/>
        <v>2019</v>
      </c>
    </row>
    <row r="7739" spans="1:18" x14ac:dyDescent="0.25">
      <c r="A7739" s="6" t="s">
        <v>8765</v>
      </c>
      <c r="B7739" s="6" t="s">
        <v>321</v>
      </c>
      <c r="C7739" s="6" t="s">
        <v>90</v>
      </c>
      <c r="D7739" s="6" t="s">
        <v>264</v>
      </c>
      <c r="E7739" s="6" t="s">
        <v>948</v>
      </c>
      <c r="F7739" s="10">
        <v>43722</v>
      </c>
      <c r="G7739" s="6">
        <v>1</v>
      </c>
      <c r="H7739" s="11">
        <f>VLOOKUP(B7739,[1]!Product_Data[#Data],4,0)</f>
        <v>2391</v>
      </c>
      <c r="I7739" s="11">
        <f>VLOOKUP(B7739,[1]!Product_Data[#Data],3,0)</f>
        <v>1291</v>
      </c>
      <c r="J7739" s="11">
        <f t="shared" si="723"/>
        <v>1291</v>
      </c>
      <c r="K7739" s="11">
        <f t="shared" si="724"/>
        <v>2391</v>
      </c>
      <c r="L7739" s="11">
        <f t="shared" si="725"/>
        <v>1100</v>
      </c>
      <c r="M7739" t="str">
        <f>VLOOKUP(C7739,[1]!Location_Data[#Data],2,0)</f>
        <v>Irvine</v>
      </c>
      <c r="N7739" t="str">
        <f>VLOOKUP(D7739,[1]!Salespeople_Data[#Data],2,0)</f>
        <v>Ernest Wheeler</v>
      </c>
      <c r="O7739" t="str">
        <f>VLOOKUP(E7739,[1]!Customer_Data[#Data],2,0)</f>
        <v>Andrew Adams</v>
      </c>
      <c r="P7739" s="15">
        <f t="shared" si="720"/>
        <v>7</v>
      </c>
      <c r="Q7739">
        <f t="shared" si="721"/>
        <v>9</v>
      </c>
      <c r="R7739">
        <f t="shared" si="722"/>
        <v>2019</v>
      </c>
    </row>
    <row r="7740" spans="1:18" x14ac:dyDescent="0.25">
      <c r="A7740" s="6" t="s">
        <v>8766</v>
      </c>
      <c r="B7740" s="6" t="s">
        <v>703</v>
      </c>
      <c r="C7740" s="6" t="s">
        <v>322</v>
      </c>
      <c r="D7740" s="6" t="s">
        <v>191</v>
      </c>
      <c r="E7740" s="6" t="s">
        <v>1303</v>
      </c>
      <c r="F7740" s="10">
        <v>43602</v>
      </c>
      <c r="G7740" s="6">
        <v>1</v>
      </c>
      <c r="H7740" s="11">
        <f>VLOOKUP(B7740,[1]!Product_Data[#Data],4,0)</f>
        <v>530</v>
      </c>
      <c r="I7740" s="11">
        <f>VLOOKUP(B7740,[1]!Product_Data[#Data],3,0)</f>
        <v>435</v>
      </c>
      <c r="J7740" s="11">
        <f t="shared" si="723"/>
        <v>435</v>
      </c>
      <c r="K7740" s="11">
        <f t="shared" si="724"/>
        <v>530</v>
      </c>
      <c r="L7740" s="11">
        <f t="shared" si="725"/>
        <v>95</v>
      </c>
      <c r="M7740" t="str">
        <f>VLOOKUP(C7740,[1]!Location_Data[#Data],2,0)</f>
        <v>Rancho Cucamonga</v>
      </c>
      <c r="N7740" t="str">
        <f>VLOOKUP(D7740,[1]!Salespeople_Data[#Data],2,0)</f>
        <v>Robert Reed</v>
      </c>
      <c r="O7740" t="str">
        <f>VLOOKUP(E7740,[1]!Customer_Data[#Data],2,0)</f>
        <v>Terry Harris</v>
      </c>
      <c r="P7740" s="15">
        <f t="shared" si="720"/>
        <v>6</v>
      </c>
      <c r="Q7740">
        <f t="shared" si="721"/>
        <v>5</v>
      </c>
      <c r="R7740">
        <f t="shared" si="722"/>
        <v>2019</v>
      </c>
    </row>
    <row r="7741" spans="1:18" x14ac:dyDescent="0.25">
      <c r="A7741" s="6" t="s">
        <v>8767</v>
      </c>
      <c r="B7741" s="6" t="s">
        <v>752</v>
      </c>
      <c r="C7741" s="6" t="s">
        <v>355</v>
      </c>
      <c r="D7741" s="6" t="s">
        <v>111</v>
      </c>
      <c r="E7741" s="6" t="s">
        <v>2169</v>
      </c>
      <c r="F7741" s="10">
        <v>43514</v>
      </c>
      <c r="G7741" s="6">
        <v>1</v>
      </c>
      <c r="H7741" s="11">
        <f>VLOOKUP(B7741,[1]!Product_Data[#Data],4,0)</f>
        <v>95</v>
      </c>
      <c r="I7741" s="11">
        <f>VLOOKUP(B7741,[1]!Product_Data[#Data],3,0)</f>
        <v>61</v>
      </c>
      <c r="J7741" s="11">
        <f t="shared" si="723"/>
        <v>61</v>
      </c>
      <c r="K7741" s="11">
        <f t="shared" si="724"/>
        <v>95</v>
      </c>
      <c r="L7741" s="11">
        <f t="shared" si="725"/>
        <v>34</v>
      </c>
      <c r="M7741" t="str">
        <f>VLOOKUP(C7741,[1]!Location_Data[#Data],2,0)</f>
        <v>Burbank</v>
      </c>
      <c r="N7741" t="str">
        <f>VLOOKUP(D7741,[1]!Salespeople_Data[#Data],2,0)</f>
        <v>Ryan Welch</v>
      </c>
      <c r="O7741" t="str">
        <f>VLOOKUP(E7741,[1]!Customer_Data[#Data],2,0)</f>
        <v>Paul Holmes</v>
      </c>
      <c r="P7741" s="15">
        <f t="shared" si="720"/>
        <v>2</v>
      </c>
      <c r="Q7741">
        <f t="shared" si="721"/>
        <v>2</v>
      </c>
      <c r="R7741">
        <f t="shared" si="722"/>
        <v>2019</v>
      </c>
    </row>
    <row r="7742" spans="1:18" x14ac:dyDescent="0.25">
      <c r="A7742" s="6" t="s">
        <v>8768</v>
      </c>
      <c r="B7742" s="6" t="s">
        <v>818</v>
      </c>
      <c r="C7742" s="6" t="s">
        <v>39</v>
      </c>
      <c r="D7742" s="6" t="s">
        <v>191</v>
      </c>
      <c r="E7742" s="6" t="s">
        <v>2462</v>
      </c>
      <c r="F7742" s="10">
        <v>43828</v>
      </c>
      <c r="G7742" s="6">
        <v>4</v>
      </c>
      <c r="H7742" s="11">
        <f>VLOOKUP(B7742,[1]!Product_Data[#Data],4,0)</f>
        <v>1638</v>
      </c>
      <c r="I7742" s="11">
        <f>VLOOKUP(B7742,[1]!Product_Data[#Data],3,0)</f>
        <v>1261</v>
      </c>
      <c r="J7742" s="11">
        <f t="shared" si="723"/>
        <v>5044</v>
      </c>
      <c r="K7742" s="11">
        <f t="shared" si="724"/>
        <v>6552</v>
      </c>
      <c r="L7742" s="11">
        <f t="shared" si="725"/>
        <v>1508</v>
      </c>
      <c r="M7742" t="str">
        <f>VLOOKUP(C7742,[1]!Location_Data[#Data],2,0)</f>
        <v>Oceanside</v>
      </c>
      <c r="N7742" t="str">
        <f>VLOOKUP(D7742,[1]!Salespeople_Data[#Data],2,0)</f>
        <v>Robert Reed</v>
      </c>
      <c r="O7742" t="str">
        <f>VLOOKUP(E7742,[1]!Customer_Data[#Data],2,0)</f>
        <v>Benjamin Ryan</v>
      </c>
      <c r="P7742" s="15">
        <f t="shared" si="720"/>
        <v>1</v>
      </c>
      <c r="Q7742">
        <f t="shared" si="721"/>
        <v>12</v>
      </c>
      <c r="R7742">
        <f t="shared" si="722"/>
        <v>2019</v>
      </c>
    </row>
    <row r="7743" spans="1:18" x14ac:dyDescent="0.25">
      <c r="A7743" s="6" t="s">
        <v>8769</v>
      </c>
      <c r="B7743" s="6" t="s">
        <v>603</v>
      </c>
      <c r="C7743" s="6" t="s">
        <v>436</v>
      </c>
      <c r="D7743" s="6" t="s">
        <v>96</v>
      </c>
      <c r="E7743" s="6" t="s">
        <v>821</v>
      </c>
      <c r="F7743" s="10">
        <v>43649</v>
      </c>
      <c r="G7743" s="6">
        <v>1</v>
      </c>
      <c r="H7743" s="11">
        <f>VLOOKUP(B7743,[1]!Product_Data[#Data],4,0)</f>
        <v>2495</v>
      </c>
      <c r="I7743" s="11">
        <f>VLOOKUP(B7743,[1]!Product_Data[#Data],3,0)</f>
        <v>1896</v>
      </c>
      <c r="J7743" s="11">
        <f t="shared" si="723"/>
        <v>1896</v>
      </c>
      <c r="K7743" s="11">
        <f t="shared" si="724"/>
        <v>2495</v>
      </c>
      <c r="L7743" s="11">
        <f t="shared" si="725"/>
        <v>599</v>
      </c>
      <c r="M7743" t="str">
        <f>VLOOKUP(C7743,[1]!Location_Data[#Data],2,0)</f>
        <v>Jurupa Valley</v>
      </c>
      <c r="N7743" t="str">
        <f>VLOOKUP(D7743,[1]!Salespeople_Data[#Data],2,0)</f>
        <v>Brian Thomas</v>
      </c>
      <c r="O7743" t="str">
        <f>VLOOKUP(E7743,[1]!Customer_Data[#Data],2,0)</f>
        <v>Gregory Jackson</v>
      </c>
      <c r="P7743" s="15">
        <f t="shared" si="720"/>
        <v>4</v>
      </c>
      <c r="Q7743">
        <f t="shared" si="721"/>
        <v>7</v>
      </c>
      <c r="R7743">
        <f t="shared" si="722"/>
        <v>2019</v>
      </c>
    </row>
    <row r="7744" spans="1:18" x14ac:dyDescent="0.25">
      <c r="A7744" s="6" t="s">
        <v>8770</v>
      </c>
      <c r="B7744" s="6" t="s">
        <v>28</v>
      </c>
      <c r="C7744" s="6" t="s">
        <v>34</v>
      </c>
      <c r="D7744" s="6" t="s">
        <v>212</v>
      </c>
      <c r="E7744" s="6" t="s">
        <v>615</v>
      </c>
      <c r="F7744" s="10">
        <v>43701</v>
      </c>
      <c r="G7744" s="6">
        <v>1</v>
      </c>
      <c r="H7744" s="11">
        <f>VLOOKUP(B7744,[1]!Product_Data[#Data],4,0)</f>
        <v>684</v>
      </c>
      <c r="I7744" s="11">
        <f>VLOOKUP(B7744,[1]!Product_Data[#Data],3,0)</f>
        <v>561</v>
      </c>
      <c r="J7744" s="11">
        <f t="shared" si="723"/>
        <v>561</v>
      </c>
      <c r="K7744" s="11">
        <f t="shared" si="724"/>
        <v>684</v>
      </c>
      <c r="L7744" s="11">
        <f t="shared" si="725"/>
        <v>123</v>
      </c>
      <c r="M7744" t="str">
        <f>VLOOKUP(C7744,[1]!Location_Data[#Data],2,0)</f>
        <v>Inglewood</v>
      </c>
      <c r="N7744" t="str">
        <f>VLOOKUP(D7744,[1]!Salespeople_Data[#Data],2,0)</f>
        <v>Ronald Reed</v>
      </c>
      <c r="O7744" t="str">
        <f>VLOOKUP(E7744,[1]!Customer_Data[#Data],2,0)</f>
        <v>Timothy Lawrence</v>
      </c>
      <c r="P7744" s="15">
        <f t="shared" si="720"/>
        <v>7</v>
      </c>
      <c r="Q7744">
        <f t="shared" si="721"/>
        <v>8</v>
      </c>
      <c r="R7744">
        <f t="shared" si="722"/>
        <v>2019</v>
      </c>
    </row>
    <row r="7745" spans="1:18" x14ac:dyDescent="0.25">
      <c r="A7745" s="6" t="s">
        <v>8771</v>
      </c>
      <c r="B7745" s="6" t="s">
        <v>129</v>
      </c>
      <c r="C7745" s="6" t="s">
        <v>169</v>
      </c>
      <c r="D7745" s="6" t="s">
        <v>96</v>
      </c>
      <c r="E7745" s="6" t="s">
        <v>1644</v>
      </c>
      <c r="F7745" s="10">
        <v>43510</v>
      </c>
      <c r="G7745" s="6">
        <v>2</v>
      </c>
      <c r="H7745" s="11">
        <f>VLOOKUP(B7745,[1]!Product_Data[#Data],4,0)</f>
        <v>127</v>
      </c>
      <c r="I7745" s="11">
        <f>VLOOKUP(B7745,[1]!Product_Data[#Data],3,0)</f>
        <v>79</v>
      </c>
      <c r="J7745" s="11">
        <f t="shared" si="723"/>
        <v>158</v>
      </c>
      <c r="K7745" s="11">
        <f t="shared" si="724"/>
        <v>254</v>
      </c>
      <c r="L7745" s="11">
        <f t="shared" si="725"/>
        <v>96</v>
      </c>
      <c r="M7745" t="str">
        <f>VLOOKUP(C7745,[1]!Location_Data[#Data],2,0)</f>
        <v>Vista</v>
      </c>
      <c r="N7745" t="str">
        <f>VLOOKUP(D7745,[1]!Salespeople_Data[#Data],2,0)</f>
        <v>Brian Thomas</v>
      </c>
      <c r="O7745" t="str">
        <f>VLOOKUP(E7745,[1]!Customer_Data[#Data],2,0)</f>
        <v>Kenneth Dunn</v>
      </c>
      <c r="P7745" s="15">
        <f t="shared" si="720"/>
        <v>5</v>
      </c>
      <c r="Q7745">
        <f t="shared" si="721"/>
        <v>2</v>
      </c>
      <c r="R7745">
        <f t="shared" si="722"/>
        <v>2019</v>
      </c>
    </row>
    <row r="7746" spans="1:18" x14ac:dyDescent="0.25">
      <c r="A7746" s="6" t="s">
        <v>8772</v>
      </c>
      <c r="B7746" s="6" t="s">
        <v>666</v>
      </c>
      <c r="C7746" s="6" t="s">
        <v>246</v>
      </c>
      <c r="D7746" s="6" t="s">
        <v>225</v>
      </c>
      <c r="E7746" s="6" t="s">
        <v>873</v>
      </c>
      <c r="F7746" s="10">
        <v>43499</v>
      </c>
      <c r="G7746" s="6">
        <v>1</v>
      </c>
      <c r="H7746" s="11">
        <f>VLOOKUP(B7746,[1]!Product_Data[#Data],4,0)</f>
        <v>2241</v>
      </c>
      <c r="I7746" s="11">
        <f>VLOOKUP(B7746,[1]!Product_Data[#Data],3,0)</f>
        <v>1367</v>
      </c>
      <c r="J7746" s="11">
        <f t="shared" si="723"/>
        <v>1367</v>
      </c>
      <c r="K7746" s="11">
        <f t="shared" si="724"/>
        <v>2241</v>
      </c>
      <c r="L7746" s="11">
        <f t="shared" si="725"/>
        <v>874</v>
      </c>
      <c r="M7746" t="str">
        <f>VLOOKUP(C7746,[1]!Location_Data[#Data],2,0)</f>
        <v>San Francisco</v>
      </c>
      <c r="N7746" t="str">
        <f>VLOOKUP(D7746,[1]!Salespeople_Data[#Data],2,0)</f>
        <v>Andrew Bowman</v>
      </c>
      <c r="O7746" t="str">
        <f>VLOOKUP(E7746,[1]!Customer_Data[#Data],2,0)</f>
        <v>Jimmy Grant</v>
      </c>
      <c r="P7746" s="15">
        <f t="shared" ref="P7746:P7809" si="726">WEEKDAY(F7746)</f>
        <v>1</v>
      </c>
      <c r="Q7746">
        <f t="shared" ref="Q7746:Q7809" si="727">MONTH(F7746)</f>
        <v>2</v>
      </c>
      <c r="R7746">
        <f t="shared" ref="R7746:R7809" si="728">YEAR(F7746)</f>
        <v>2019</v>
      </c>
    </row>
    <row r="7747" spans="1:18" x14ac:dyDescent="0.25">
      <c r="A7747" s="6" t="s">
        <v>8773</v>
      </c>
      <c r="B7747" s="6" t="s">
        <v>104</v>
      </c>
      <c r="C7747" s="6" t="s">
        <v>135</v>
      </c>
      <c r="D7747" s="6" t="s">
        <v>413</v>
      </c>
      <c r="E7747" s="6" t="s">
        <v>2239</v>
      </c>
      <c r="F7747" s="10">
        <v>43657</v>
      </c>
      <c r="G7747" s="6">
        <v>2</v>
      </c>
      <c r="H7747" s="11">
        <f>VLOOKUP(B7747,[1]!Product_Data[#Data],4,0)</f>
        <v>1671</v>
      </c>
      <c r="I7747" s="11">
        <f>VLOOKUP(B7747,[1]!Product_Data[#Data],3,0)</f>
        <v>1220</v>
      </c>
      <c r="J7747" s="11">
        <f t="shared" ref="J7747:J7810" si="729">PRODUCT(I7747,G7747)</f>
        <v>2440</v>
      </c>
      <c r="K7747" s="11">
        <f t="shared" ref="K7747:K7810" si="730">PRODUCT(H7747,G7747)</f>
        <v>3342</v>
      </c>
      <c r="L7747" s="11">
        <f t="shared" ref="L7747:L7810" si="731">K7747-J7747</f>
        <v>902</v>
      </c>
      <c r="M7747" t="str">
        <f>VLOOKUP(C7747,[1]!Location_Data[#Data],2,0)</f>
        <v>Oxnard</v>
      </c>
      <c r="N7747" t="str">
        <f>VLOOKUP(D7747,[1]!Salespeople_Data[#Data],2,0)</f>
        <v>Kenneth Bradley</v>
      </c>
      <c r="O7747" t="str">
        <f>VLOOKUP(E7747,[1]!Customer_Data[#Data],2,0)</f>
        <v>Jonathan Bowman</v>
      </c>
      <c r="P7747" s="15">
        <f t="shared" si="726"/>
        <v>5</v>
      </c>
      <c r="Q7747">
        <f t="shared" si="727"/>
        <v>7</v>
      </c>
      <c r="R7747">
        <f t="shared" si="728"/>
        <v>2019</v>
      </c>
    </row>
    <row r="7748" spans="1:18" x14ac:dyDescent="0.25">
      <c r="A7748" s="6" t="s">
        <v>8774</v>
      </c>
      <c r="B7748" s="6" t="s">
        <v>421</v>
      </c>
      <c r="C7748" s="6" t="s">
        <v>349</v>
      </c>
      <c r="D7748" s="6" t="s">
        <v>165</v>
      </c>
      <c r="E7748" s="6" t="s">
        <v>963</v>
      </c>
      <c r="F7748" s="10">
        <v>43586</v>
      </c>
      <c r="G7748" s="6">
        <v>1</v>
      </c>
      <c r="H7748" s="11">
        <f>VLOOKUP(B7748,[1]!Product_Data[#Data],4,0)</f>
        <v>826</v>
      </c>
      <c r="I7748" s="11">
        <f>VLOOKUP(B7748,[1]!Product_Data[#Data],3,0)</f>
        <v>562</v>
      </c>
      <c r="J7748" s="11">
        <f t="shared" si="729"/>
        <v>562</v>
      </c>
      <c r="K7748" s="11">
        <f t="shared" si="730"/>
        <v>826</v>
      </c>
      <c r="L7748" s="11">
        <f t="shared" si="731"/>
        <v>264</v>
      </c>
      <c r="M7748" t="str">
        <f>VLOOKUP(C7748,[1]!Location_Data[#Data],2,0)</f>
        <v>Santa Clara</v>
      </c>
      <c r="N7748" t="str">
        <f>VLOOKUP(D7748,[1]!Salespeople_Data[#Data],2,0)</f>
        <v>Joe Sims</v>
      </c>
      <c r="O7748" t="str">
        <f>VLOOKUP(E7748,[1]!Customer_Data[#Data],2,0)</f>
        <v>Ralph Oliver</v>
      </c>
      <c r="P7748" s="15">
        <f t="shared" si="726"/>
        <v>4</v>
      </c>
      <c r="Q7748">
        <f t="shared" si="727"/>
        <v>5</v>
      </c>
      <c r="R7748">
        <f t="shared" si="728"/>
        <v>2019</v>
      </c>
    </row>
    <row r="7749" spans="1:18" x14ac:dyDescent="0.25">
      <c r="A7749" s="6" t="s">
        <v>8775</v>
      </c>
      <c r="B7749" s="6" t="s">
        <v>119</v>
      </c>
      <c r="C7749" s="6" t="s">
        <v>249</v>
      </c>
      <c r="D7749" s="6" t="s">
        <v>257</v>
      </c>
      <c r="E7749" s="6" t="s">
        <v>1790</v>
      </c>
      <c r="F7749" s="10">
        <v>43620</v>
      </c>
      <c r="G7749" s="6">
        <v>3</v>
      </c>
      <c r="H7749" s="11">
        <f>VLOOKUP(B7749,[1]!Product_Data[#Data],4,0)</f>
        <v>1077</v>
      </c>
      <c r="I7749" s="11">
        <f>VLOOKUP(B7749,[1]!Product_Data[#Data],3,0)</f>
        <v>732</v>
      </c>
      <c r="J7749" s="11">
        <f t="shared" si="729"/>
        <v>2196</v>
      </c>
      <c r="K7749" s="11">
        <f t="shared" si="730"/>
        <v>3231</v>
      </c>
      <c r="L7749" s="11">
        <f t="shared" si="731"/>
        <v>1035</v>
      </c>
      <c r="M7749" t="str">
        <f>VLOOKUP(C7749,[1]!Location_Data[#Data],2,0)</f>
        <v>Roseville</v>
      </c>
      <c r="N7749" t="str">
        <f>VLOOKUP(D7749,[1]!Salespeople_Data[#Data],2,0)</f>
        <v>Jerry Perry</v>
      </c>
      <c r="O7749" t="str">
        <f>VLOOKUP(E7749,[1]!Customer_Data[#Data],2,0)</f>
        <v>Alan Parker</v>
      </c>
      <c r="P7749" s="15">
        <f t="shared" si="726"/>
        <v>3</v>
      </c>
      <c r="Q7749">
        <f t="shared" si="727"/>
        <v>6</v>
      </c>
      <c r="R7749">
        <f t="shared" si="728"/>
        <v>2019</v>
      </c>
    </row>
    <row r="7750" spans="1:18" x14ac:dyDescent="0.25">
      <c r="A7750" s="6" t="s">
        <v>8776</v>
      </c>
      <c r="B7750" s="6" t="s">
        <v>370</v>
      </c>
      <c r="C7750" s="6" t="s">
        <v>268</v>
      </c>
      <c r="D7750" s="6" t="s">
        <v>257</v>
      </c>
      <c r="E7750" s="6" t="s">
        <v>1911</v>
      </c>
      <c r="F7750" s="10">
        <v>43742</v>
      </c>
      <c r="G7750" s="6">
        <v>1</v>
      </c>
      <c r="H7750" s="11">
        <f>VLOOKUP(B7750,[1]!Product_Data[#Data],4,0)</f>
        <v>771</v>
      </c>
      <c r="I7750" s="11">
        <f>VLOOKUP(B7750,[1]!Product_Data[#Data],3,0)</f>
        <v>648</v>
      </c>
      <c r="J7750" s="11">
        <f t="shared" si="729"/>
        <v>648</v>
      </c>
      <c r="K7750" s="11">
        <f t="shared" si="730"/>
        <v>771</v>
      </c>
      <c r="L7750" s="11">
        <f t="shared" si="731"/>
        <v>123</v>
      </c>
      <c r="M7750" t="str">
        <f>VLOOKUP(C7750,[1]!Location_Data[#Data],2,0)</f>
        <v>Murrieta</v>
      </c>
      <c r="N7750" t="str">
        <f>VLOOKUP(D7750,[1]!Salespeople_Data[#Data],2,0)</f>
        <v>Jerry Perry</v>
      </c>
      <c r="O7750" t="str">
        <f>VLOOKUP(E7750,[1]!Customer_Data[#Data],2,0)</f>
        <v>Bruce Bowman</v>
      </c>
      <c r="P7750" s="15">
        <f t="shared" si="726"/>
        <v>6</v>
      </c>
      <c r="Q7750">
        <f t="shared" si="727"/>
        <v>10</v>
      </c>
      <c r="R7750">
        <f t="shared" si="728"/>
        <v>2019</v>
      </c>
    </row>
    <row r="7751" spans="1:18" x14ac:dyDescent="0.25">
      <c r="A7751" s="6" t="s">
        <v>8777</v>
      </c>
      <c r="B7751" s="6" t="s">
        <v>144</v>
      </c>
      <c r="C7751" s="6" t="s">
        <v>392</v>
      </c>
      <c r="D7751" s="6" t="s">
        <v>91</v>
      </c>
      <c r="E7751" s="6" t="s">
        <v>601</v>
      </c>
      <c r="F7751" s="10">
        <v>43540</v>
      </c>
      <c r="G7751" s="6">
        <v>1</v>
      </c>
      <c r="H7751" s="11">
        <f>VLOOKUP(B7751,[1]!Product_Data[#Data],4,0)</f>
        <v>2410</v>
      </c>
      <c r="I7751" s="11">
        <f>VLOOKUP(B7751,[1]!Product_Data[#Data],3,0)</f>
        <v>1518</v>
      </c>
      <c r="J7751" s="11">
        <f t="shared" si="729"/>
        <v>1518</v>
      </c>
      <c r="K7751" s="11">
        <f t="shared" si="730"/>
        <v>2410</v>
      </c>
      <c r="L7751" s="11">
        <f t="shared" si="731"/>
        <v>892</v>
      </c>
      <c r="M7751" t="str">
        <f>VLOOKUP(C7751,[1]!Location_Data[#Data],2,0)</f>
        <v>Visalia</v>
      </c>
      <c r="N7751" t="str">
        <f>VLOOKUP(D7751,[1]!Salespeople_Data[#Data],2,0)</f>
        <v>Howard Gardner</v>
      </c>
      <c r="O7751" t="str">
        <f>VLOOKUP(E7751,[1]!Customer_Data[#Data],2,0)</f>
        <v>Brandon Dixon</v>
      </c>
      <c r="P7751" s="15">
        <f t="shared" si="726"/>
        <v>7</v>
      </c>
      <c r="Q7751">
        <f t="shared" si="727"/>
        <v>3</v>
      </c>
      <c r="R7751">
        <f t="shared" si="728"/>
        <v>2019</v>
      </c>
    </row>
    <row r="7752" spans="1:18" x14ac:dyDescent="0.25">
      <c r="A7752" s="6" t="s">
        <v>8778</v>
      </c>
      <c r="B7752" s="6" t="s">
        <v>155</v>
      </c>
      <c r="C7752" s="6" t="s">
        <v>246</v>
      </c>
      <c r="D7752" s="6" t="s">
        <v>264</v>
      </c>
      <c r="E7752" s="6" t="s">
        <v>1856</v>
      </c>
      <c r="F7752" s="10">
        <v>43496</v>
      </c>
      <c r="G7752" s="6">
        <v>1</v>
      </c>
      <c r="H7752" s="11">
        <f>VLOOKUP(B7752,[1]!Product_Data[#Data],4,0)</f>
        <v>1353</v>
      </c>
      <c r="I7752" s="11">
        <f>VLOOKUP(B7752,[1]!Product_Data[#Data],3,0)</f>
        <v>947</v>
      </c>
      <c r="J7752" s="11">
        <f t="shared" si="729"/>
        <v>947</v>
      </c>
      <c r="K7752" s="11">
        <f t="shared" si="730"/>
        <v>1353</v>
      </c>
      <c r="L7752" s="11">
        <f t="shared" si="731"/>
        <v>406</v>
      </c>
      <c r="M7752" t="str">
        <f>VLOOKUP(C7752,[1]!Location_Data[#Data],2,0)</f>
        <v>San Francisco</v>
      </c>
      <c r="N7752" t="str">
        <f>VLOOKUP(D7752,[1]!Salespeople_Data[#Data],2,0)</f>
        <v>Ernest Wheeler</v>
      </c>
      <c r="O7752" t="str">
        <f>VLOOKUP(E7752,[1]!Customer_Data[#Data],2,0)</f>
        <v>Christopher Johnston</v>
      </c>
      <c r="P7752" s="15">
        <f t="shared" si="726"/>
        <v>5</v>
      </c>
      <c r="Q7752">
        <f t="shared" si="727"/>
        <v>1</v>
      </c>
      <c r="R7752">
        <f t="shared" si="728"/>
        <v>2019</v>
      </c>
    </row>
    <row r="7753" spans="1:18" x14ac:dyDescent="0.25">
      <c r="A7753" s="6" t="s">
        <v>8779</v>
      </c>
      <c r="B7753" s="6" t="s">
        <v>252</v>
      </c>
      <c r="C7753" s="6" t="s">
        <v>253</v>
      </c>
      <c r="D7753" s="6" t="s">
        <v>308</v>
      </c>
      <c r="E7753" s="6" t="s">
        <v>390</v>
      </c>
      <c r="F7753" s="10">
        <v>43813</v>
      </c>
      <c r="G7753" s="6">
        <v>1</v>
      </c>
      <c r="H7753" s="11">
        <f>VLOOKUP(B7753,[1]!Product_Data[#Data],4,0)</f>
        <v>1899</v>
      </c>
      <c r="I7753" s="11">
        <f>VLOOKUP(B7753,[1]!Product_Data[#Data],3,0)</f>
        <v>1044</v>
      </c>
      <c r="J7753" s="11">
        <f t="shared" si="729"/>
        <v>1044</v>
      </c>
      <c r="K7753" s="11">
        <f t="shared" si="730"/>
        <v>1899</v>
      </c>
      <c r="L7753" s="11">
        <f t="shared" si="731"/>
        <v>855</v>
      </c>
      <c r="M7753" t="str">
        <f>VLOOKUP(C7753,[1]!Location_Data[#Data],2,0)</f>
        <v>Bakersfield</v>
      </c>
      <c r="N7753" t="str">
        <f>VLOOKUP(D7753,[1]!Salespeople_Data[#Data],2,0)</f>
        <v>Fred Robertson</v>
      </c>
      <c r="O7753" t="str">
        <f>VLOOKUP(E7753,[1]!Customer_Data[#Data],2,0)</f>
        <v>Chris Chapman</v>
      </c>
      <c r="P7753" s="15">
        <f t="shared" si="726"/>
        <v>7</v>
      </c>
      <c r="Q7753">
        <f t="shared" si="727"/>
        <v>12</v>
      </c>
      <c r="R7753">
        <f t="shared" si="728"/>
        <v>2019</v>
      </c>
    </row>
    <row r="7754" spans="1:18" x14ac:dyDescent="0.25">
      <c r="A7754" s="6" t="s">
        <v>8780</v>
      </c>
      <c r="B7754" s="6" t="s">
        <v>18</v>
      </c>
      <c r="C7754" s="6" t="s">
        <v>90</v>
      </c>
      <c r="D7754" s="6" t="s">
        <v>111</v>
      </c>
      <c r="E7754" s="6" t="s">
        <v>1527</v>
      </c>
      <c r="F7754" s="10">
        <v>43670</v>
      </c>
      <c r="G7754" s="6">
        <v>3</v>
      </c>
      <c r="H7754" s="11">
        <f>VLOOKUP(B7754,[1]!Product_Data[#Data],4,0)</f>
        <v>880</v>
      </c>
      <c r="I7754" s="11">
        <f>VLOOKUP(B7754,[1]!Product_Data[#Data],3,0)</f>
        <v>634</v>
      </c>
      <c r="J7754" s="11">
        <f t="shared" si="729"/>
        <v>1902</v>
      </c>
      <c r="K7754" s="11">
        <f t="shared" si="730"/>
        <v>2640</v>
      </c>
      <c r="L7754" s="11">
        <f t="shared" si="731"/>
        <v>738</v>
      </c>
      <c r="M7754" t="str">
        <f>VLOOKUP(C7754,[1]!Location_Data[#Data],2,0)</f>
        <v>Irvine</v>
      </c>
      <c r="N7754" t="str">
        <f>VLOOKUP(D7754,[1]!Salespeople_Data[#Data],2,0)</f>
        <v>Ryan Welch</v>
      </c>
      <c r="O7754" t="str">
        <f>VLOOKUP(E7754,[1]!Customer_Data[#Data],2,0)</f>
        <v>Joshua Garza</v>
      </c>
      <c r="P7754" s="15">
        <f t="shared" si="726"/>
        <v>4</v>
      </c>
      <c r="Q7754">
        <f t="shared" si="727"/>
        <v>7</v>
      </c>
      <c r="R7754">
        <f t="shared" si="728"/>
        <v>2019</v>
      </c>
    </row>
    <row r="7755" spans="1:18" x14ac:dyDescent="0.25">
      <c r="A7755" s="6" t="s">
        <v>8781</v>
      </c>
      <c r="B7755" s="6" t="s">
        <v>752</v>
      </c>
      <c r="C7755" s="6" t="s">
        <v>9</v>
      </c>
      <c r="D7755" s="6" t="s">
        <v>30</v>
      </c>
      <c r="E7755" s="6" t="s">
        <v>587</v>
      </c>
      <c r="F7755" s="10">
        <v>43758</v>
      </c>
      <c r="G7755" s="6">
        <v>3</v>
      </c>
      <c r="H7755" s="11">
        <f>VLOOKUP(B7755,[1]!Product_Data[#Data],4,0)</f>
        <v>95</v>
      </c>
      <c r="I7755" s="11">
        <f>VLOOKUP(B7755,[1]!Product_Data[#Data],3,0)</f>
        <v>61</v>
      </c>
      <c r="J7755" s="11">
        <f t="shared" si="729"/>
        <v>183</v>
      </c>
      <c r="K7755" s="11">
        <f t="shared" si="730"/>
        <v>285</v>
      </c>
      <c r="L7755" s="11">
        <f t="shared" si="731"/>
        <v>102</v>
      </c>
      <c r="M7755" t="str">
        <f>VLOOKUP(C7755,[1]!Location_Data[#Data],2,0)</f>
        <v>San Mateo</v>
      </c>
      <c r="N7755" t="str">
        <f>VLOOKUP(D7755,[1]!Salespeople_Data[#Data],2,0)</f>
        <v>Carl Hall</v>
      </c>
      <c r="O7755" t="str">
        <f>VLOOKUP(E7755,[1]!Customer_Data[#Data],2,0)</f>
        <v>Albert Jacobs</v>
      </c>
      <c r="P7755" s="15">
        <f t="shared" si="726"/>
        <v>1</v>
      </c>
      <c r="Q7755">
        <f t="shared" si="727"/>
        <v>10</v>
      </c>
      <c r="R7755">
        <f t="shared" si="728"/>
        <v>2019</v>
      </c>
    </row>
    <row r="7756" spans="1:18" x14ac:dyDescent="0.25">
      <c r="A7756" s="6" t="s">
        <v>8782</v>
      </c>
      <c r="B7756" s="6" t="s">
        <v>395</v>
      </c>
      <c r="C7756" s="6" t="s">
        <v>9</v>
      </c>
      <c r="D7756" s="6" t="s">
        <v>298</v>
      </c>
      <c r="E7756" s="6" t="s">
        <v>2210</v>
      </c>
      <c r="F7756" s="10">
        <v>43522</v>
      </c>
      <c r="G7756" s="6">
        <v>1</v>
      </c>
      <c r="H7756" s="11">
        <f>VLOOKUP(B7756,[1]!Product_Data[#Data],4,0)</f>
        <v>2257</v>
      </c>
      <c r="I7756" s="11">
        <f>VLOOKUP(B7756,[1]!Product_Data[#Data],3,0)</f>
        <v>1535</v>
      </c>
      <c r="J7756" s="11">
        <f t="shared" si="729"/>
        <v>1535</v>
      </c>
      <c r="K7756" s="11">
        <f t="shared" si="730"/>
        <v>2257</v>
      </c>
      <c r="L7756" s="11">
        <f t="shared" si="731"/>
        <v>722</v>
      </c>
      <c r="M7756" t="str">
        <f>VLOOKUP(C7756,[1]!Location_Data[#Data],2,0)</f>
        <v>San Mateo</v>
      </c>
      <c r="N7756" t="str">
        <f>VLOOKUP(D7756,[1]!Salespeople_Data[#Data],2,0)</f>
        <v>Kenneth Fields</v>
      </c>
      <c r="O7756" t="str">
        <f>VLOOKUP(E7756,[1]!Customer_Data[#Data],2,0)</f>
        <v>Todd Roberts</v>
      </c>
      <c r="P7756" s="15">
        <f t="shared" si="726"/>
        <v>3</v>
      </c>
      <c r="Q7756">
        <f t="shared" si="727"/>
        <v>2</v>
      </c>
      <c r="R7756">
        <f t="shared" si="728"/>
        <v>2019</v>
      </c>
    </row>
    <row r="7757" spans="1:18" x14ac:dyDescent="0.25">
      <c r="A7757" s="6" t="s">
        <v>8783</v>
      </c>
      <c r="B7757" s="6" t="s">
        <v>289</v>
      </c>
      <c r="C7757" s="6" t="s">
        <v>140</v>
      </c>
      <c r="D7757" s="6" t="s">
        <v>170</v>
      </c>
      <c r="E7757" s="6" t="s">
        <v>711</v>
      </c>
      <c r="F7757" s="10">
        <v>43803</v>
      </c>
      <c r="G7757" s="6">
        <v>1</v>
      </c>
      <c r="H7757" s="11">
        <f>VLOOKUP(B7757,[1]!Product_Data[#Data],4,0)</f>
        <v>368</v>
      </c>
      <c r="I7757" s="11">
        <f>VLOOKUP(B7757,[1]!Product_Data[#Data],3,0)</f>
        <v>294</v>
      </c>
      <c r="J7757" s="11">
        <f t="shared" si="729"/>
        <v>294</v>
      </c>
      <c r="K7757" s="11">
        <f t="shared" si="730"/>
        <v>368</v>
      </c>
      <c r="L7757" s="11">
        <f t="shared" si="731"/>
        <v>74</v>
      </c>
      <c r="M7757" t="str">
        <f>VLOOKUP(C7757,[1]!Location_Data[#Data],2,0)</f>
        <v>Salinas</v>
      </c>
      <c r="N7757" t="str">
        <f>VLOOKUP(D7757,[1]!Salespeople_Data[#Data],2,0)</f>
        <v>Sean Miller</v>
      </c>
      <c r="O7757" t="str">
        <f>VLOOKUP(E7757,[1]!Customer_Data[#Data],2,0)</f>
        <v>Jerry Rogers</v>
      </c>
      <c r="P7757" s="15">
        <f t="shared" si="726"/>
        <v>4</v>
      </c>
      <c r="Q7757">
        <f t="shared" si="727"/>
        <v>12</v>
      </c>
      <c r="R7757">
        <f t="shared" si="728"/>
        <v>2019</v>
      </c>
    </row>
    <row r="7758" spans="1:18" x14ac:dyDescent="0.25">
      <c r="A7758" s="6" t="s">
        <v>8784</v>
      </c>
      <c r="B7758" s="6" t="s">
        <v>56</v>
      </c>
      <c r="C7758" s="6" t="s">
        <v>472</v>
      </c>
      <c r="D7758" s="6" t="s">
        <v>116</v>
      </c>
      <c r="E7758" s="6" t="s">
        <v>1323</v>
      </c>
      <c r="F7758" s="10">
        <v>43808</v>
      </c>
      <c r="G7758" s="6">
        <v>3</v>
      </c>
      <c r="H7758" s="11">
        <f>VLOOKUP(B7758,[1]!Product_Data[#Data],4,0)</f>
        <v>1848</v>
      </c>
      <c r="I7758" s="11">
        <f>VLOOKUP(B7758,[1]!Product_Data[#Data],3,0)</f>
        <v>1294</v>
      </c>
      <c r="J7758" s="11">
        <f t="shared" si="729"/>
        <v>3882</v>
      </c>
      <c r="K7758" s="11">
        <f t="shared" si="730"/>
        <v>5544</v>
      </c>
      <c r="L7758" s="11">
        <f t="shared" si="731"/>
        <v>1662</v>
      </c>
      <c r="M7758" t="str">
        <f>VLOOKUP(C7758,[1]!Location_Data[#Data],2,0)</f>
        <v>Concord</v>
      </c>
      <c r="N7758" t="str">
        <f>VLOOKUP(D7758,[1]!Salespeople_Data[#Data],2,0)</f>
        <v>Roger Ramos</v>
      </c>
      <c r="O7758" t="str">
        <f>VLOOKUP(E7758,[1]!Customer_Data[#Data],2,0)</f>
        <v>Chris Howard</v>
      </c>
      <c r="P7758" s="15">
        <f t="shared" si="726"/>
        <v>2</v>
      </c>
      <c r="Q7758">
        <f t="shared" si="727"/>
        <v>12</v>
      </c>
      <c r="R7758">
        <f t="shared" si="728"/>
        <v>2019</v>
      </c>
    </row>
    <row r="7759" spans="1:18" x14ac:dyDescent="0.25">
      <c r="A7759" s="6" t="s">
        <v>8785</v>
      </c>
      <c r="B7759" s="6" t="s">
        <v>94</v>
      </c>
      <c r="C7759" s="6" t="s">
        <v>316</v>
      </c>
      <c r="D7759" s="6" t="s">
        <v>10</v>
      </c>
      <c r="E7759" s="6" t="s">
        <v>1856</v>
      </c>
      <c r="F7759" s="10">
        <v>43531</v>
      </c>
      <c r="G7759" s="6">
        <v>2</v>
      </c>
      <c r="H7759" s="11">
        <f>VLOOKUP(B7759,[1]!Product_Data[#Data],4,0)</f>
        <v>1639</v>
      </c>
      <c r="I7759" s="11">
        <f>VLOOKUP(B7759,[1]!Product_Data[#Data],3,0)</f>
        <v>1295</v>
      </c>
      <c r="J7759" s="11">
        <f t="shared" si="729"/>
        <v>2590</v>
      </c>
      <c r="K7759" s="11">
        <f t="shared" si="730"/>
        <v>3278</v>
      </c>
      <c r="L7759" s="11">
        <f t="shared" si="731"/>
        <v>688</v>
      </c>
      <c r="M7759" t="str">
        <f>VLOOKUP(C7759,[1]!Location_Data[#Data],2,0)</f>
        <v>East Los Angeles</v>
      </c>
      <c r="N7759" t="str">
        <f>VLOOKUP(D7759,[1]!Salespeople_Data[#Data],2,0)</f>
        <v>Justin Lynch</v>
      </c>
      <c r="O7759" t="str">
        <f>VLOOKUP(E7759,[1]!Customer_Data[#Data],2,0)</f>
        <v>Christopher Johnston</v>
      </c>
      <c r="P7759" s="15">
        <f t="shared" si="726"/>
        <v>5</v>
      </c>
      <c r="Q7759">
        <f t="shared" si="727"/>
        <v>3</v>
      </c>
      <c r="R7759">
        <f t="shared" si="728"/>
        <v>2019</v>
      </c>
    </row>
    <row r="7760" spans="1:18" x14ac:dyDescent="0.25">
      <c r="A7760" s="6" t="s">
        <v>8786</v>
      </c>
      <c r="B7760" s="6" t="s">
        <v>569</v>
      </c>
      <c r="C7760" s="6" t="s">
        <v>48</v>
      </c>
      <c r="D7760" s="6" t="s">
        <v>35</v>
      </c>
      <c r="E7760" s="6" t="s">
        <v>2704</v>
      </c>
      <c r="F7760" s="10">
        <v>43660</v>
      </c>
      <c r="G7760" s="6">
        <v>1</v>
      </c>
      <c r="H7760" s="11">
        <f>VLOOKUP(B7760,[1]!Product_Data[#Data],4,0)</f>
        <v>1178</v>
      </c>
      <c r="I7760" s="11">
        <f>VLOOKUP(B7760,[1]!Product_Data[#Data],3,0)</f>
        <v>683</v>
      </c>
      <c r="J7760" s="11">
        <f t="shared" si="729"/>
        <v>683</v>
      </c>
      <c r="K7760" s="11">
        <f t="shared" si="730"/>
        <v>1178</v>
      </c>
      <c r="L7760" s="11">
        <f t="shared" si="731"/>
        <v>495</v>
      </c>
      <c r="M7760" t="str">
        <f>VLOOKUP(C7760,[1]!Location_Data[#Data],2,0)</f>
        <v>Rialto</v>
      </c>
      <c r="N7760" t="str">
        <f>VLOOKUP(D7760,[1]!Salespeople_Data[#Data],2,0)</f>
        <v>Charles Harper</v>
      </c>
      <c r="O7760" t="str">
        <f>VLOOKUP(E7760,[1]!Customer_Data[#Data],2,0)</f>
        <v>Benjamin Vasquez</v>
      </c>
      <c r="P7760" s="15">
        <f t="shared" si="726"/>
        <v>1</v>
      </c>
      <c r="Q7760">
        <f t="shared" si="727"/>
        <v>7</v>
      </c>
      <c r="R7760">
        <f t="shared" si="728"/>
        <v>2019</v>
      </c>
    </row>
    <row r="7761" spans="1:18" x14ac:dyDescent="0.25">
      <c r="A7761" s="6" t="s">
        <v>8787</v>
      </c>
      <c r="B7761" s="6" t="s">
        <v>925</v>
      </c>
      <c r="C7761" s="6" t="s">
        <v>355</v>
      </c>
      <c r="D7761" s="6" t="s">
        <v>136</v>
      </c>
      <c r="E7761" s="6" t="s">
        <v>107</v>
      </c>
      <c r="F7761" s="10">
        <v>43746</v>
      </c>
      <c r="G7761" s="6">
        <v>4</v>
      </c>
      <c r="H7761" s="11">
        <f>VLOOKUP(B7761,[1]!Product_Data[#Data],4,0)</f>
        <v>136</v>
      </c>
      <c r="I7761" s="11">
        <f>VLOOKUP(B7761,[1]!Product_Data[#Data],3,0)</f>
        <v>72</v>
      </c>
      <c r="J7761" s="11">
        <f t="shared" si="729"/>
        <v>288</v>
      </c>
      <c r="K7761" s="11">
        <f t="shared" si="730"/>
        <v>544</v>
      </c>
      <c r="L7761" s="11">
        <f t="shared" si="731"/>
        <v>256</v>
      </c>
      <c r="M7761" t="str">
        <f>VLOOKUP(C7761,[1]!Location_Data[#Data],2,0)</f>
        <v>Burbank</v>
      </c>
      <c r="N7761" t="str">
        <f>VLOOKUP(D7761,[1]!Salespeople_Data[#Data],2,0)</f>
        <v>Clarence Fox</v>
      </c>
      <c r="O7761" t="str">
        <f>VLOOKUP(E7761,[1]!Customer_Data[#Data],2,0)</f>
        <v>Jonathan Moreno</v>
      </c>
      <c r="P7761" s="15">
        <f t="shared" si="726"/>
        <v>3</v>
      </c>
      <c r="Q7761">
        <f t="shared" si="727"/>
        <v>10</v>
      </c>
      <c r="R7761">
        <f t="shared" si="728"/>
        <v>2019</v>
      </c>
    </row>
    <row r="7762" spans="1:18" x14ac:dyDescent="0.25">
      <c r="A7762" s="6" t="s">
        <v>8788</v>
      </c>
      <c r="B7762" s="6" t="s">
        <v>367</v>
      </c>
      <c r="C7762" s="6" t="s">
        <v>596</v>
      </c>
      <c r="D7762" s="6" t="s">
        <v>413</v>
      </c>
      <c r="E7762" s="6" t="s">
        <v>2288</v>
      </c>
      <c r="F7762" s="10">
        <v>43777</v>
      </c>
      <c r="G7762" s="6">
        <v>3</v>
      </c>
      <c r="H7762" s="11">
        <f>VLOOKUP(B7762,[1]!Product_Data[#Data],4,0)</f>
        <v>530</v>
      </c>
      <c r="I7762" s="11">
        <f>VLOOKUP(B7762,[1]!Product_Data[#Data],3,0)</f>
        <v>424</v>
      </c>
      <c r="J7762" s="11">
        <f t="shared" si="729"/>
        <v>1272</v>
      </c>
      <c r="K7762" s="11">
        <f t="shared" si="730"/>
        <v>1590</v>
      </c>
      <c r="L7762" s="11">
        <f t="shared" si="731"/>
        <v>318</v>
      </c>
      <c r="M7762" t="str">
        <f>VLOOKUP(C7762,[1]!Location_Data[#Data],2,0)</f>
        <v>Fremont</v>
      </c>
      <c r="N7762" t="str">
        <f>VLOOKUP(D7762,[1]!Salespeople_Data[#Data],2,0)</f>
        <v>Kenneth Bradley</v>
      </c>
      <c r="O7762" t="str">
        <f>VLOOKUP(E7762,[1]!Customer_Data[#Data],2,0)</f>
        <v>Antonio Owens</v>
      </c>
      <c r="P7762" s="15">
        <f t="shared" si="726"/>
        <v>6</v>
      </c>
      <c r="Q7762">
        <f t="shared" si="727"/>
        <v>11</v>
      </c>
      <c r="R7762">
        <f t="shared" si="728"/>
        <v>2019</v>
      </c>
    </row>
    <row r="7763" spans="1:18" x14ac:dyDescent="0.25">
      <c r="A7763" s="6" t="s">
        <v>8789</v>
      </c>
      <c r="B7763" s="6" t="s">
        <v>83</v>
      </c>
      <c r="C7763" s="6" t="s">
        <v>472</v>
      </c>
      <c r="D7763" s="6" t="s">
        <v>170</v>
      </c>
      <c r="E7763" s="6" t="s">
        <v>2073</v>
      </c>
      <c r="F7763" s="10">
        <v>43539</v>
      </c>
      <c r="G7763" s="6">
        <v>2</v>
      </c>
      <c r="H7763" s="11">
        <f>VLOOKUP(B7763,[1]!Product_Data[#Data],4,0)</f>
        <v>1972</v>
      </c>
      <c r="I7763" s="11">
        <f>VLOOKUP(B7763,[1]!Product_Data[#Data],3,0)</f>
        <v>1321</v>
      </c>
      <c r="J7763" s="11">
        <f t="shared" si="729"/>
        <v>2642</v>
      </c>
      <c r="K7763" s="11">
        <f t="shared" si="730"/>
        <v>3944</v>
      </c>
      <c r="L7763" s="11">
        <f t="shared" si="731"/>
        <v>1302</v>
      </c>
      <c r="M7763" t="str">
        <f>VLOOKUP(C7763,[1]!Location_Data[#Data],2,0)</f>
        <v>Concord</v>
      </c>
      <c r="N7763" t="str">
        <f>VLOOKUP(D7763,[1]!Salespeople_Data[#Data],2,0)</f>
        <v>Sean Miller</v>
      </c>
      <c r="O7763" t="str">
        <f>VLOOKUP(E7763,[1]!Customer_Data[#Data],2,0)</f>
        <v>John Brooks</v>
      </c>
      <c r="P7763" s="15">
        <f t="shared" si="726"/>
        <v>6</v>
      </c>
      <c r="Q7763">
        <f t="shared" si="727"/>
        <v>3</v>
      </c>
      <c r="R7763">
        <f t="shared" si="728"/>
        <v>2019</v>
      </c>
    </row>
    <row r="7764" spans="1:18" x14ac:dyDescent="0.25">
      <c r="A7764" s="6" t="s">
        <v>8790</v>
      </c>
      <c r="B7764" s="6" t="s">
        <v>603</v>
      </c>
      <c r="C7764" s="6" t="s">
        <v>195</v>
      </c>
      <c r="D7764" s="6" t="s">
        <v>264</v>
      </c>
      <c r="E7764" s="6" t="s">
        <v>393</v>
      </c>
      <c r="F7764" s="10">
        <v>43591</v>
      </c>
      <c r="G7764" s="6">
        <v>2</v>
      </c>
      <c r="H7764" s="11">
        <f>VLOOKUP(B7764,[1]!Product_Data[#Data],4,0)</f>
        <v>2495</v>
      </c>
      <c r="I7764" s="11">
        <f>VLOOKUP(B7764,[1]!Product_Data[#Data],3,0)</f>
        <v>1896</v>
      </c>
      <c r="J7764" s="11">
        <f t="shared" si="729"/>
        <v>3792</v>
      </c>
      <c r="K7764" s="11">
        <f t="shared" si="730"/>
        <v>4990</v>
      </c>
      <c r="L7764" s="11">
        <f t="shared" si="731"/>
        <v>1198</v>
      </c>
      <c r="M7764" t="str">
        <f>VLOOKUP(C7764,[1]!Location_Data[#Data],2,0)</f>
        <v>Pomona</v>
      </c>
      <c r="N7764" t="str">
        <f>VLOOKUP(D7764,[1]!Salespeople_Data[#Data],2,0)</f>
        <v>Ernest Wheeler</v>
      </c>
      <c r="O7764" t="str">
        <f>VLOOKUP(E7764,[1]!Customer_Data[#Data],2,0)</f>
        <v>Matthew Fernandez</v>
      </c>
      <c r="P7764" s="15">
        <f t="shared" si="726"/>
        <v>2</v>
      </c>
      <c r="Q7764">
        <f t="shared" si="727"/>
        <v>5</v>
      </c>
      <c r="R7764">
        <f t="shared" si="728"/>
        <v>2019</v>
      </c>
    </row>
    <row r="7765" spans="1:18" x14ac:dyDescent="0.25">
      <c r="A7765" s="6" t="s">
        <v>8791</v>
      </c>
      <c r="B7765" s="6" t="s">
        <v>464</v>
      </c>
      <c r="C7765" s="6" t="s">
        <v>110</v>
      </c>
      <c r="D7765" s="6" t="s">
        <v>159</v>
      </c>
      <c r="E7765" s="6" t="s">
        <v>1856</v>
      </c>
      <c r="F7765" s="10">
        <v>43655</v>
      </c>
      <c r="G7765" s="6">
        <v>3</v>
      </c>
      <c r="H7765" s="11">
        <f>VLOOKUP(B7765,[1]!Product_Data[#Data],4,0)</f>
        <v>1566</v>
      </c>
      <c r="I7765" s="11">
        <f>VLOOKUP(B7765,[1]!Product_Data[#Data],3,0)</f>
        <v>1190</v>
      </c>
      <c r="J7765" s="11">
        <f t="shared" si="729"/>
        <v>3570</v>
      </c>
      <c r="K7765" s="11">
        <f t="shared" si="730"/>
        <v>4698</v>
      </c>
      <c r="L7765" s="11">
        <f t="shared" si="731"/>
        <v>1128</v>
      </c>
      <c r="M7765" t="str">
        <f>VLOOKUP(C7765,[1]!Location_Data[#Data],2,0)</f>
        <v>Richmond</v>
      </c>
      <c r="N7765" t="str">
        <f>VLOOKUP(D7765,[1]!Salespeople_Data[#Data],2,0)</f>
        <v>Bobby Russell</v>
      </c>
      <c r="O7765" t="str">
        <f>VLOOKUP(E7765,[1]!Customer_Data[#Data],2,0)</f>
        <v>Christopher Johnston</v>
      </c>
      <c r="P7765" s="15">
        <f t="shared" si="726"/>
        <v>3</v>
      </c>
      <c r="Q7765">
        <f t="shared" si="727"/>
        <v>7</v>
      </c>
      <c r="R7765">
        <f t="shared" si="728"/>
        <v>2019</v>
      </c>
    </row>
    <row r="7766" spans="1:18" x14ac:dyDescent="0.25">
      <c r="A7766" s="6" t="s">
        <v>8792</v>
      </c>
      <c r="B7766" s="6" t="s">
        <v>207</v>
      </c>
      <c r="C7766" s="6" t="s">
        <v>242</v>
      </c>
      <c r="D7766" s="6" t="s">
        <v>20</v>
      </c>
      <c r="E7766" s="6" t="s">
        <v>1311</v>
      </c>
      <c r="F7766" s="10">
        <v>43747</v>
      </c>
      <c r="G7766" s="6">
        <v>4</v>
      </c>
      <c r="H7766" s="11">
        <f>VLOOKUP(B7766,[1]!Product_Data[#Data],4,0)</f>
        <v>2464</v>
      </c>
      <c r="I7766" s="11">
        <f>VLOOKUP(B7766,[1]!Product_Data[#Data],3,0)</f>
        <v>1774</v>
      </c>
      <c r="J7766" s="11">
        <f t="shared" si="729"/>
        <v>7096</v>
      </c>
      <c r="K7766" s="11">
        <f t="shared" si="730"/>
        <v>9856</v>
      </c>
      <c r="L7766" s="11">
        <f t="shared" si="731"/>
        <v>2760</v>
      </c>
      <c r="M7766" t="str">
        <f>VLOOKUP(C7766,[1]!Location_Data[#Data],2,0)</f>
        <v>Downey</v>
      </c>
      <c r="N7766" t="str">
        <f>VLOOKUP(D7766,[1]!Salespeople_Data[#Data],2,0)</f>
        <v>Joshua Cook</v>
      </c>
      <c r="O7766" t="str">
        <f>VLOOKUP(E7766,[1]!Customer_Data[#Data],2,0)</f>
        <v>Alan Scott</v>
      </c>
      <c r="P7766" s="15">
        <f t="shared" si="726"/>
        <v>4</v>
      </c>
      <c r="Q7766">
        <f t="shared" si="727"/>
        <v>10</v>
      </c>
      <c r="R7766">
        <f t="shared" si="728"/>
        <v>2019</v>
      </c>
    </row>
    <row r="7767" spans="1:18" x14ac:dyDescent="0.25">
      <c r="A7767" s="6" t="s">
        <v>8793</v>
      </c>
      <c r="B7767" s="6" t="s">
        <v>352</v>
      </c>
      <c r="C7767" s="6" t="s">
        <v>490</v>
      </c>
      <c r="D7767" s="6" t="s">
        <v>136</v>
      </c>
      <c r="E7767" s="6" t="s">
        <v>1058</v>
      </c>
      <c r="F7767" s="10">
        <v>43567</v>
      </c>
      <c r="G7767" s="6">
        <v>4</v>
      </c>
      <c r="H7767" s="11">
        <f>VLOOKUP(B7767,[1]!Product_Data[#Data],4,0)</f>
        <v>203</v>
      </c>
      <c r="I7767" s="11">
        <f>VLOOKUP(B7767,[1]!Product_Data[#Data],3,0)</f>
        <v>154</v>
      </c>
      <c r="J7767" s="11">
        <f t="shared" si="729"/>
        <v>616</v>
      </c>
      <c r="K7767" s="11">
        <f t="shared" si="730"/>
        <v>812</v>
      </c>
      <c r="L7767" s="11">
        <f t="shared" si="731"/>
        <v>196</v>
      </c>
      <c r="M7767" t="str">
        <f>VLOOKUP(C7767,[1]!Location_Data[#Data],2,0)</f>
        <v>Temecula</v>
      </c>
      <c r="N7767" t="str">
        <f>VLOOKUP(D7767,[1]!Salespeople_Data[#Data],2,0)</f>
        <v>Clarence Fox</v>
      </c>
      <c r="O7767" t="str">
        <f>VLOOKUP(E7767,[1]!Customer_Data[#Data],2,0)</f>
        <v>Craig Mills</v>
      </c>
      <c r="P7767" s="15">
        <f t="shared" si="726"/>
        <v>6</v>
      </c>
      <c r="Q7767">
        <f t="shared" si="727"/>
        <v>4</v>
      </c>
      <c r="R7767">
        <f t="shared" si="728"/>
        <v>2019</v>
      </c>
    </row>
    <row r="7768" spans="1:18" x14ac:dyDescent="0.25">
      <c r="A7768" s="6" t="s">
        <v>8794</v>
      </c>
      <c r="B7768" s="6" t="s">
        <v>256</v>
      </c>
      <c r="C7768" s="6" t="s">
        <v>44</v>
      </c>
      <c r="D7768" s="6" t="s">
        <v>111</v>
      </c>
      <c r="E7768" s="6" t="s">
        <v>1997</v>
      </c>
      <c r="F7768" s="10">
        <v>43651</v>
      </c>
      <c r="G7768" s="6">
        <v>4</v>
      </c>
      <c r="H7768" s="11">
        <f>VLOOKUP(B7768,[1]!Product_Data[#Data],4,0)</f>
        <v>596</v>
      </c>
      <c r="I7768" s="11">
        <f>VLOOKUP(B7768,[1]!Product_Data[#Data],3,0)</f>
        <v>358</v>
      </c>
      <c r="J7768" s="11">
        <f t="shared" si="729"/>
        <v>1432</v>
      </c>
      <c r="K7768" s="11">
        <f t="shared" si="730"/>
        <v>2384</v>
      </c>
      <c r="L7768" s="11">
        <f t="shared" si="731"/>
        <v>952</v>
      </c>
      <c r="M7768" t="str">
        <f>VLOOKUP(C7768,[1]!Location_Data[#Data],2,0)</f>
        <v>Moreno Valley</v>
      </c>
      <c r="N7768" t="str">
        <f>VLOOKUP(D7768,[1]!Salespeople_Data[#Data],2,0)</f>
        <v>Ryan Welch</v>
      </c>
      <c r="O7768" t="str">
        <f>VLOOKUP(E7768,[1]!Customer_Data[#Data],2,0)</f>
        <v>Todd Watson</v>
      </c>
      <c r="P7768" s="15">
        <f t="shared" si="726"/>
        <v>6</v>
      </c>
      <c r="Q7768">
        <f t="shared" si="727"/>
        <v>7</v>
      </c>
      <c r="R7768">
        <f t="shared" si="728"/>
        <v>2019</v>
      </c>
    </row>
    <row r="7769" spans="1:18" x14ac:dyDescent="0.25">
      <c r="A7769" s="6" t="s">
        <v>8795</v>
      </c>
      <c r="B7769" s="6" t="s">
        <v>83</v>
      </c>
      <c r="C7769" s="6" t="s">
        <v>190</v>
      </c>
      <c r="D7769" s="6" t="s">
        <v>264</v>
      </c>
      <c r="E7769" s="6" t="s">
        <v>2182</v>
      </c>
      <c r="F7769" s="10">
        <v>43633</v>
      </c>
      <c r="G7769" s="6">
        <v>1</v>
      </c>
      <c r="H7769" s="11">
        <f>VLOOKUP(B7769,[1]!Product_Data[#Data],4,0)</f>
        <v>1972</v>
      </c>
      <c r="I7769" s="11">
        <f>VLOOKUP(B7769,[1]!Product_Data[#Data],3,0)</f>
        <v>1321</v>
      </c>
      <c r="J7769" s="11">
        <f t="shared" si="729"/>
        <v>1321</v>
      </c>
      <c r="K7769" s="11">
        <f t="shared" si="730"/>
        <v>1972</v>
      </c>
      <c r="L7769" s="11">
        <f t="shared" si="731"/>
        <v>651</v>
      </c>
      <c r="M7769" t="str">
        <f>VLOOKUP(C7769,[1]!Location_Data[#Data],2,0)</f>
        <v>Oakland</v>
      </c>
      <c r="N7769" t="str">
        <f>VLOOKUP(D7769,[1]!Salespeople_Data[#Data],2,0)</f>
        <v>Ernest Wheeler</v>
      </c>
      <c r="O7769" t="str">
        <f>VLOOKUP(E7769,[1]!Customer_Data[#Data],2,0)</f>
        <v>Jeremy Vasquez</v>
      </c>
      <c r="P7769" s="15">
        <f t="shared" si="726"/>
        <v>2</v>
      </c>
      <c r="Q7769">
        <f t="shared" si="727"/>
        <v>6</v>
      </c>
      <c r="R7769">
        <f t="shared" si="728"/>
        <v>2019</v>
      </c>
    </row>
    <row r="7770" spans="1:18" x14ac:dyDescent="0.25">
      <c r="A7770" s="6" t="s">
        <v>8796</v>
      </c>
      <c r="B7770" s="6" t="s">
        <v>252</v>
      </c>
      <c r="C7770" s="6" t="s">
        <v>302</v>
      </c>
      <c r="D7770" s="6" t="s">
        <v>178</v>
      </c>
      <c r="E7770" s="6" t="s">
        <v>1767</v>
      </c>
      <c r="F7770" s="10">
        <v>43645</v>
      </c>
      <c r="G7770" s="6">
        <v>3</v>
      </c>
      <c r="H7770" s="11">
        <f>VLOOKUP(B7770,[1]!Product_Data[#Data],4,0)</f>
        <v>1899</v>
      </c>
      <c r="I7770" s="11">
        <f>VLOOKUP(B7770,[1]!Product_Data[#Data],3,0)</f>
        <v>1044</v>
      </c>
      <c r="J7770" s="11">
        <f t="shared" si="729"/>
        <v>3132</v>
      </c>
      <c r="K7770" s="11">
        <f t="shared" si="730"/>
        <v>5697</v>
      </c>
      <c r="L7770" s="11">
        <f t="shared" si="731"/>
        <v>2565</v>
      </c>
      <c r="M7770" t="str">
        <f>VLOOKUP(C7770,[1]!Location_Data[#Data],2,0)</f>
        <v>Santa Rosa</v>
      </c>
      <c r="N7770" t="str">
        <f>VLOOKUP(D7770,[1]!Salespeople_Data[#Data],2,0)</f>
        <v>Joshua Taylor</v>
      </c>
      <c r="O7770" t="str">
        <f>VLOOKUP(E7770,[1]!Customer_Data[#Data],2,0)</f>
        <v>Jeremy Gomez</v>
      </c>
      <c r="P7770" s="15">
        <f t="shared" si="726"/>
        <v>7</v>
      </c>
      <c r="Q7770">
        <f t="shared" si="727"/>
        <v>6</v>
      </c>
      <c r="R7770">
        <f t="shared" si="728"/>
        <v>2019</v>
      </c>
    </row>
    <row r="7771" spans="1:18" x14ac:dyDescent="0.25">
      <c r="A7771" s="6" t="s">
        <v>8797</v>
      </c>
      <c r="B7771" s="6" t="s">
        <v>569</v>
      </c>
      <c r="C7771" s="6" t="s">
        <v>643</v>
      </c>
      <c r="D7771" s="6" t="s">
        <v>15</v>
      </c>
      <c r="E7771" s="6" t="s">
        <v>653</v>
      </c>
      <c r="F7771" s="10">
        <v>43580</v>
      </c>
      <c r="G7771" s="6">
        <v>4</v>
      </c>
      <c r="H7771" s="11">
        <f>VLOOKUP(B7771,[1]!Product_Data[#Data],4,0)</f>
        <v>1178</v>
      </c>
      <c r="I7771" s="11">
        <f>VLOOKUP(B7771,[1]!Product_Data[#Data],3,0)</f>
        <v>683</v>
      </c>
      <c r="J7771" s="11">
        <f t="shared" si="729"/>
        <v>2732</v>
      </c>
      <c r="K7771" s="11">
        <f t="shared" si="730"/>
        <v>4712</v>
      </c>
      <c r="L7771" s="11">
        <f t="shared" si="731"/>
        <v>1980</v>
      </c>
      <c r="M7771" t="str">
        <f>VLOOKUP(C7771,[1]!Location_Data[#Data],2,0)</f>
        <v>Hayward</v>
      </c>
      <c r="N7771" t="str">
        <f>VLOOKUP(D7771,[1]!Salespeople_Data[#Data],2,0)</f>
        <v>Ryan Butler</v>
      </c>
      <c r="O7771" t="str">
        <f>VLOOKUP(E7771,[1]!Customer_Data[#Data],2,0)</f>
        <v>Todd Price</v>
      </c>
      <c r="P7771" s="15">
        <f t="shared" si="726"/>
        <v>5</v>
      </c>
      <c r="Q7771">
        <f t="shared" si="727"/>
        <v>4</v>
      </c>
      <c r="R7771">
        <f t="shared" si="728"/>
        <v>2019</v>
      </c>
    </row>
    <row r="7772" spans="1:18" x14ac:dyDescent="0.25">
      <c r="A7772" s="6" t="s">
        <v>8798</v>
      </c>
      <c r="B7772" s="6" t="s">
        <v>181</v>
      </c>
      <c r="C7772" s="6" t="s">
        <v>276</v>
      </c>
      <c r="D7772" s="6" t="s">
        <v>96</v>
      </c>
      <c r="E7772" s="6" t="s">
        <v>208</v>
      </c>
      <c r="F7772" s="10">
        <v>43651</v>
      </c>
      <c r="G7772" s="6">
        <v>4</v>
      </c>
      <c r="H7772" s="11">
        <f>VLOOKUP(B7772,[1]!Product_Data[#Data],4,0)</f>
        <v>1500</v>
      </c>
      <c r="I7772" s="11">
        <f>VLOOKUP(B7772,[1]!Product_Data[#Data],3,0)</f>
        <v>900</v>
      </c>
      <c r="J7772" s="11">
        <f t="shared" si="729"/>
        <v>3600</v>
      </c>
      <c r="K7772" s="11">
        <f t="shared" si="730"/>
        <v>6000</v>
      </c>
      <c r="L7772" s="11">
        <f t="shared" si="731"/>
        <v>2400</v>
      </c>
      <c r="M7772" t="str">
        <f>VLOOKUP(C7772,[1]!Location_Data[#Data],2,0)</f>
        <v>Orange</v>
      </c>
      <c r="N7772" t="str">
        <f>VLOOKUP(D7772,[1]!Salespeople_Data[#Data],2,0)</f>
        <v>Brian Thomas</v>
      </c>
      <c r="O7772" t="str">
        <f>VLOOKUP(E7772,[1]!Customer_Data[#Data],2,0)</f>
        <v>Douglas Perkins</v>
      </c>
      <c r="P7772" s="15">
        <f t="shared" si="726"/>
        <v>6</v>
      </c>
      <c r="Q7772">
        <f t="shared" si="727"/>
        <v>7</v>
      </c>
      <c r="R7772">
        <f t="shared" si="728"/>
        <v>2019</v>
      </c>
    </row>
    <row r="7773" spans="1:18" x14ac:dyDescent="0.25">
      <c r="A7773" s="6" t="s">
        <v>8799</v>
      </c>
      <c r="B7773" s="6" t="s">
        <v>210</v>
      </c>
      <c r="C7773" s="6" t="s">
        <v>169</v>
      </c>
      <c r="D7773" s="6" t="s">
        <v>53</v>
      </c>
      <c r="E7773" s="6" t="s">
        <v>1880</v>
      </c>
      <c r="F7773" s="10">
        <v>43739</v>
      </c>
      <c r="G7773" s="6">
        <v>1</v>
      </c>
      <c r="H7773" s="11">
        <f>VLOOKUP(B7773,[1]!Product_Data[#Data],4,0)</f>
        <v>458</v>
      </c>
      <c r="I7773" s="11">
        <f>VLOOKUP(B7773,[1]!Product_Data[#Data],3,0)</f>
        <v>376</v>
      </c>
      <c r="J7773" s="11">
        <f t="shared" si="729"/>
        <v>376</v>
      </c>
      <c r="K7773" s="11">
        <f t="shared" si="730"/>
        <v>458</v>
      </c>
      <c r="L7773" s="11">
        <f t="shared" si="731"/>
        <v>82</v>
      </c>
      <c r="M7773" t="str">
        <f>VLOOKUP(C7773,[1]!Location_Data[#Data],2,0)</f>
        <v>Vista</v>
      </c>
      <c r="N7773" t="str">
        <f>VLOOKUP(D7773,[1]!Salespeople_Data[#Data],2,0)</f>
        <v>Scott Mason</v>
      </c>
      <c r="O7773" t="str">
        <f>VLOOKUP(E7773,[1]!Customer_Data[#Data],2,0)</f>
        <v>Eugene Brooks</v>
      </c>
      <c r="P7773" s="15">
        <f t="shared" si="726"/>
        <v>3</v>
      </c>
      <c r="Q7773">
        <f t="shared" si="727"/>
        <v>10</v>
      </c>
      <c r="R7773">
        <f t="shared" si="728"/>
        <v>2019</v>
      </c>
    </row>
    <row r="7774" spans="1:18" x14ac:dyDescent="0.25">
      <c r="A7774" s="6" t="s">
        <v>8800</v>
      </c>
      <c r="B7774" s="6" t="s">
        <v>325</v>
      </c>
      <c r="C7774" s="6" t="s">
        <v>115</v>
      </c>
      <c r="D7774" s="6" t="s">
        <v>63</v>
      </c>
      <c r="E7774" s="6" t="s">
        <v>2462</v>
      </c>
      <c r="F7774" s="10">
        <v>43798</v>
      </c>
      <c r="G7774" s="6">
        <v>2</v>
      </c>
      <c r="H7774" s="11">
        <f>VLOOKUP(B7774,[1]!Product_Data[#Data],4,0)</f>
        <v>1526</v>
      </c>
      <c r="I7774" s="11">
        <f>VLOOKUP(B7774,[1]!Product_Data[#Data],3,0)</f>
        <v>1251</v>
      </c>
      <c r="J7774" s="11">
        <f t="shared" si="729"/>
        <v>2502</v>
      </c>
      <c r="K7774" s="11">
        <f t="shared" si="730"/>
        <v>3052</v>
      </c>
      <c r="L7774" s="11">
        <f t="shared" si="731"/>
        <v>550</v>
      </c>
      <c r="M7774" t="str">
        <f>VLOOKUP(C7774,[1]!Location_Data[#Data],2,0)</f>
        <v>Glendale</v>
      </c>
      <c r="N7774" t="str">
        <f>VLOOKUP(D7774,[1]!Salespeople_Data[#Data],2,0)</f>
        <v>Jeremy Mendoza</v>
      </c>
      <c r="O7774" t="str">
        <f>VLOOKUP(E7774,[1]!Customer_Data[#Data],2,0)</f>
        <v>Benjamin Ryan</v>
      </c>
      <c r="P7774" s="15">
        <f t="shared" si="726"/>
        <v>6</v>
      </c>
      <c r="Q7774">
        <f t="shared" si="727"/>
        <v>11</v>
      </c>
      <c r="R7774">
        <f t="shared" si="728"/>
        <v>2019</v>
      </c>
    </row>
    <row r="7775" spans="1:18" x14ac:dyDescent="0.25">
      <c r="A7775" s="6" t="s">
        <v>8801</v>
      </c>
      <c r="B7775" s="6" t="s">
        <v>132</v>
      </c>
      <c r="C7775" s="6" t="s">
        <v>392</v>
      </c>
      <c r="D7775" s="6" t="s">
        <v>25</v>
      </c>
      <c r="E7775" s="6" t="s">
        <v>585</v>
      </c>
      <c r="F7775" s="10">
        <v>43761</v>
      </c>
      <c r="G7775" s="6">
        <v>3</v>
      </c>
      <c r="H7775" s="11">
        <f>VLOOKUP(B7775,[1]!Product_Data[#Data],4,0)</f>
        <v>2091</v>
      </c>
      <c r="I7775" s="11">
        <f>VLOOKUP(B7775,[1]!Product_Data[#Data],3,0)</f>
        <v>1485</v>
      </c>
      <c r="J7775" s="11">
        <f t="shared" si="729"/>
        <v>4455</v>
      </c>
      <c r="K7775" s="11">
        <f t="shared" si="730"/>
        <v>6273</v>
      </c>
      <c r="L7775" s="11">
        <f t="shared" si="731"/>
        <v>1818</v>
      </c>
      <c r="M7775" t="str">
        <f>VLOOKUP(C7775,[1]!Location_Data[#Data],2,0)</f>
        <v>Visalia</v>
      </c>
      <c r="N7775" t="str">
        <f>VLOOKUP(D7775,[1]!Salespeople_Data[#Data],2,0)</f>
        <v>Brian Davis</v>
      </c>
      <c r="O7775" t="str">
        <f>VLOOKUP(E7775,[1]!Customer_Data[#Data],2,0)</f>
        <v>Anthony Berry</v>
      </c>
      <c r="P7775" s="15">
        <f t="shared" si="726"/>
        <v>4</v>
      </c>
      <c r="Q7775">
        <f t="shared" si="727"/>
        <v>10</v>
      </c>
      <c r="R7775">
        <f t="shared" si="728"/>
        <v>2019</v>
      </c>
    </row>
    <row r="7776" spans="1:18" x14ac:dyDescent="0.25">
      <c r="A7776" s="6" t="s">
        <v>8802</v>
      </c>
      <c r="B7776" s="6" t="s">
        <v>435</v>
      </c>
      <c r="C7776" s="6" t="s">
        <v>527</v>
      </c>
      <c r="D7776" s="6" t="s">
        <v>96</v>
      </c>
      <c r="E7776" s="6" t="s">
        <v>221</v>
      </c>
      <c r="F7776" s="10">
        <v>43601</v>
      </c>
      <c r="G7776" s="6">
        <v>4</v>
      </c>
      <c r="H7776" s="11">
        <f>VLOOKUP(B7776,[1]!Product_Data[#Data],4,0)</f>
        <v>2141</v>
      </c>
      <c r="I7776" s="11">
        <f>VLOOKUP(B7776,[1]!Product_Data[#Data],3,0)</f>
        <v>1777</v>
      </c>
      <c r="J7776" s="11">
        <f t="shared" si="729"/>
        <v>7108</v>
      </c>
      <c r="K7776" s="11">
        <f t="shared" si="730"/>
        <v>8564</v>
      </c>
      <c r="L7776" s="11">
        <f t="shared" si="731"/>
        <v>1456</v>
      </c>
      <c r="M7776" t="str">
        <f>VLOOKUP(C7776,[1]!Location_Data[#Data],2,0)</f>
        <v>Stockton</v>
      </c>
      <c r="N7776" t="str">
        <f>VLOOKUP(D7776,[1]!Salespeople_Data[#Data],2,0)</f>
        <v>Brian Thomas</v>
      </c>
      <c r="O7776" t="str">
        <f>VLOOKUP(E7776,[1]!Customer_Data[#Data],2,0)</f>
        <v>Adam Myers</v>
      </c>
      <c r="P7776" s="15">
        <f t="shared" si="726"/>
        <v>5</v>
      </c>
      <c r="Q7776">
        <f t="shared" si="727"/>
        <v>5</v>
      </c>
      <c r="R7776">
        <f t="shared" si="728"/>
        <v>2019</v>
      </c>
    </row>
    <row r="7777" spans="1:18" x14ac:dyDescent="0.25">
      <c r="A7777" s="6" t="s">
        <v>8803</v>
      </c>
      <c r="B7777" s="6" t="s">
        <v>94</v>
      </c>
      <c r="C7777" s="6" t="s">
        <v>392</v>
      </c>
      <c r="D7777" s="6" t="s">
        <v>136</v>
      </c>
      <c r="E7777" s="6" t="s">
        <v>1517</v>
      </c>
      <c r="F7777" s="10">
        <v>43554</v>
      </c>
      <c r="G7777" s="6">
        <v>3</v>
      </c>
      <c r="H7777" s="11">
        <f>VLOOKUP(B7777,[1]!Product_Data[#Data],4,0)</f>
        <v>1639</v>
      </c>
      <c r="I7777" s="11">
        <f>VLOOKUP(B7777,[1]!Product_Data[#Data],3,0)</f>
        <v>1295</v>
      </c>
      <c r="J7777" s="11">
        <f t="shared" si="729"/>
        <v>3885</v>
      </c>
      <c r="K7777" s="11">
        <f t="shared" si="730"/>
        <v>4917</v>
      </c>
      <c r="L7777" s="11">
        <f t="shared" si="731"/>
        <v>1032</v>
      </c>
      <c r="M7777" t="str">
        <f>VLOOKUP(C7777,[1]!Location_Data[#Data],2,0)</f>
        <v>Visalia</v>
      </c>
      <c r="N7777" t="str">
        <f>VLOOKUP(D7777,[1]!Salespeople_Data[#Data],2,0)</f>
        <v>Clarence Fox</v>
      </c>
      <c r="O7777" t="str">
        <f>VLOOKUP(E7777,[1]!Customer_Data[#Data],2,0)</f>
        <v>Jason Murphy</v>
      </c>
      <c r="P7777" s="15">
        <f t="shared" si="726"/>
        <v>7</v>
      </c>
      <c r="Q7777">
        <f t="shared" si="727"/>
        <v>3</v>
      </c>
      <c r="R7777">
        <f t="shared" si="728"/>
        <v>2019</v>
      </c>
    </row>
    <row r="7778" spans="1:18" x14ac:dyDescent="0.25">
      <c r="A7778" s="6" t="s">
        <v>8804</v>
      </c>
      <c r="B7778" s="6" t="s">
        <v>78</v>
      </c>
      <c r="C7778" s="6" t="s">
        <v>436</v>
      </c>
      <c r="D7778" s="6" t="s">
        <v>165</v>
      </c>
      <c r="E7778" s="6" t="s">
        <v>160</v>
      </c>
      <c r="F7778" s="10">
        <v>43733</v>
      </c>
      <c r="G7778" s="6">
        <v>1</v>
      </c>
      <c r="H7778" s="11">
        <f>VLOOKUP(B7778,[1]!Product_Data[#Data],4,0)</f>
        <v>1380</v>
      </c>
      <c r="I7778" s="11">
        <f>VLOOKUP(B7778,[1]!Product_Data[#Data],3,0)</f>
        <v>1090</v>
      </c>
      <c r="J7778" s="11">
        <f t="shared" si="729"/>
        <v>1090</v>
      </c>
      <c r="K7778" s="11">
        <f t="shared" si="730"/>
        <v>1380</v>
      </c>
      <c r="L7778" s="11">
        <f t="shared" si="731"/>
        <v>290</v>
      </c>
      <c r="M7778" t="str">
        <f>VLOOKUP(C7778,[1]!Location_Data[#Data],2,0)</f>
        <v>Jurupa Valley</v>
      </c>
      <c r="N7778" t="str">
        <f>VLOOKUP(D7778,[1]!Salespeople_Data[#Data],2,0)</f>
        <v>Joe Sims</v>
      </c>
      <c r="O7778" t="str">
        <f>VLOOKUP(E7778,[1]!Customer_Data[#Data],2,0)</f>
        <v>Scott Roberts</v>
      </c>
      <c r="P7778" s="15">
        <f t="shared" si="726"/>
        <v>4</v>
      </c>
      <c r="Q7778">
        <f t="shared" si="727"/>
        <v>9</v>
      </c>
      <c r="R7778">
        <f t="shared" si="728"/>
        <v>2019</v>
      </c>
    </row>
    <row r="7779" spans="1:18" x14ac:dyDescent="0.25">
      <c r="A7779" s="6" t="s">
        <v>8805</v>
      </c>
      <c r="B7779" s="6" t="s">
        <v>289</v>
      </c>
      <c r="C7779" s="6" t="s">
        <v>362</v>
      </c>
      <c r="D7779" s="6" t="s">
        <v>298</v>
      </c>
      <c r="E7779" s="6" t="s">
        <v>1111</v>
      </c>
      <c r="F7779" s="10">
        <v>43605</v>
      </c>
      <c r="G7779" s="6">
        <v>3</v>
      </c>
      <c r="H7779" s="11">
        <f>VLOOKUP(B7779,[1]!Product_Data[#Data],4,0)</f>
        <v>368</v>
      </c>
      <c r="I7779" s="11">
        <f>VLOOKUP(B7779,[1]!Product_Data[#Data],3,0)</f>
        <v>294</v>
      </c>
      <c r="J7779" s="11">
        <f t="shared" si="729"/>
        <v>882</v>
      </c>
      <c r="K7779" s="11">
        <f t="shared" si="730"/>
        <v>1104</v>
      </c>
      <c r="L7779" s="11">
        <f t="shared" si="731"/>
        <v>222</v>
      </c>
      <c r="M7779" t="str">
        <f>VLOOKUP(C7779,[1]!Location_Data[#Data],2,0)</f>
        <v>San Bernardino</v>
      </c>
      <c r="N7779" t="str">
        <f>VLOOKUP(D7779,[1]!Salespeople_Data[#Data],2,0)</f>
        <v>Kenneth Fields</v>
      </c>
      <c r="O7779" t="str">
        <f>VLOOKUP(E7779,[1]!Customer_Data[#Data],2,0)</f>
        <v>Benjamin Carpenter</v>
      </c>
      <c r="P7779" s="15">
        <f t="shared" si="726"/>
        <v>2</v>
      </c>
      <c r="Q7779">
        <f t="shared" si="727"/>
        <v>5</v>
      </c>
      <c r="R7779">
        <f t="shared" si="728"/>
        <v>2019</v>
      </c>
    </row>
    <row r="7780" spans="1:18" x14ac:dyDescent="0.25">
      <c r="A7780" s="6" t="s">
        <v>8806</v>
      </c>
      <c r="B7780" s="6" t="s">
        <v>479</v>
      </c>
      <c r="C7780" s="6" t="s">
        <v>100</v>
      </c>
      <c r="D7780" s="6" t="s">
        <v>40</v>
      </c>
      <c r="E7780" s="6" t="s">
        <v>972</v>
      </c>
      <c r="F7780" s="10">
        <v>43614</v>
      </c>
      <c r="G7780" s="6">
        <v>3</v>
      </c>
      <c r="H7780" s="11">
        <f>VLOOKUP(B7780,[1]!Product_Data[#Data],4,0)</f>
        <v>123</v>
      </c>
      <c r="I7780" s="11">
        <f>VLOOKUP(B7780,[1]!Product_Data[#Data],3,0)</f>
        <v>84</v>
      </c>
      <c r="J7780" s="11">
        <f t="shared" si="729"/>
        <v>252</v>
      </c>
      <c r="K7780" s="11">
        <f t="shared" si="730"/>
        <v>369</v>
      </c>
      <c r="L7780" s="11">
        <f t="shared" si="731"/>
        <v>117</v>
      </c>
      <c r="M7780" t="str">
        <f>VLOOKUP(C7780,[1]!Location_Data[#Data],2,0)</f>
        <v>Victorville</v>
      </c>
      <c r="N7780" t="str">
        <f>VLOOKUP(D7780,[1]!Salespeople_Data[#Data],2,0)</f>
        <v>Brian Hansen</v>
      </c>
      <c r="O7780" t="str">
        <f>VLOOKUP(E7780,[1]!Customer_Data[#Data],2,0)</f>
        <v>Adam Wheeler</v>
      </c>
      <c r="P7780" s="15">
        <f t="shared" si="726"/>
        <v>4</v>
      </c>
      <c r="Q7780">
        <f t="shared" si="727"/>
        <v>5</v>
      </c>
      <c r="R7780">
        <f t="shared" si="728"/>
        <v>2019</v>
      </c>
    </row>
    <row r="7781" spans="1:18" x14ac:dyDescent="0.25">
      <c r="A7781" s="6" t="s">
        <v>8807</v>
      </c>
      <c r="B7781" s="6" t="s">
        <v>457</v>
      </c>
      <c r="C7781" s="6" t="s">
        <v>204</v>
      </c>
      <c r="D7781" s="6" t="s">
        <v>53</v>
      </c>
      <c r="E7781" s="6" t="s">
        <v>1014</v>
      </c>
      <c r="F7781" s="10">
        <v>43668</v>
      </c>
      <c r="G7781" s="6">
        <v>2</v>
      </c>
      <c r="H7781" s="11">
        <f>VLOOKUP(B7781,[1]!Product_Data[#Data],4,0)</f>
        <v>947</v>
      </c>
      <c r="I7781" s="11">
        <f>VLOOKUP(B7781,[1]!Product_Data[#Data],3,0)</f>
        <v>786</v>
      </c>
      <c r="J7781" s="11">
        <f t="shared" si="729"/>
        <v>1572</v>
      </c>
      <c r="K7781" s="11">
        <f t="shared" si="730"/>
        <v>1894</v>
      </c>
      <c r="L7781" s="11">
        <f t="shared" si="731"/>
        <v>322</v>
      </c>
      <c r="M7781" t="str">
        <f>VLOOKUP(C7781,[1]!Location_Data[#Data],2,0)</f>
        <v>Corona</v>
      </c>
      <c r="N7781" t="str">
        <f>VLOOKUP(D7781,[1]!Salespeople_Data[#Data],2,0)</f>
        <v>Scott Mason</v>
      </c>
      <c r="O7781" t="str">
        <f>VLOOKUP(E7781,[1]!Customer_Data[#Data],2,0)</f>
        <v>Michael Hill</v>
      </c>
      <c r="P7781" s="15">
        <f t="shared" si="726"/>
        <v>2</v>
      </c>
      <c r="Q7781">
        <f t="shared" si="727"/>
        <v>7</v>
      </c>
      <c r="R7781">
        <f t="shared" si="728"/>
        <v>2019</v>
      </c>
    </row>
    <row r="7782" spans="1:18" x14ac:dyDescent="0.25">
      <c r="A7782" s="6" t="s">
        <v>8808</v>
      </c>
      <c r="B7782" s="6" t="s">
        <v>553</v>
      </c>
      <c r="C7782" s="6" t="s">
        <v>224</v>
      </c>
      <c r="D7782" s="6" t="s">
        <v>53</v>
      </c>
      <c r="E7782" s="6" t="s">
        <v>896</v>
      </c>
      <c r="F7782" s="10">
        <v>43682</v>
      </c>
      <c r="G7782" s="6">
        <v>4</v>
      </c>
      <c r="H7782" s="11">
        <f>VLOOKUP(B7782,[1]!Product_Data[#Data],4,0)</f>
        <v>1798</v>
      </c>
      <c r="I7782" s="11">
        <f>VLOOKUP(B7782,[1]!Product_Data[#Data],3,0)</f>
        <v>971</v>
      </c>
      <c r="J7782" s="11">
        <f t="shared" si="729"/>
        <v>3884</v>
      </c>
      <c r="K7782" s="11">
        <f t="shared" si="730"/>
        <v>7192</v>
      </c>
      <c r="L7782" s="11">
        <f t="shared" si="731"/>
        <v>3308</v>
      </c>
      <c r="M7782" t="str">
        <f>VLOOKUP(C7782,[1]!Location_Data[#Data],2,0)</f>
        <v>Huntington Beach</v>
      </c>
      <c r="N7782" t="str">
        <f>VLOOKUP(D7782,[1]!Salespeople_Data[#Data],2,0)</f>
        <v>Scott Mason</v>
      </c>
      <c r="O7782" t="str">
        <f>VLOOKUP(E7782,[1]!Customer_Data[#Data],2,0)</f>
        <v>Eric Bradley</v>
      </c>
      <c r="P7782" s="15">
        <f t="shared" si="726"/>
        <v>2</v>
      </c>
      <c r="Q7782">
        <f t="shared" si="727"/>
        <v>8</v>
      </c>
      <c r="R7782">
        <f t="shared" si="728"/>
        <v>2019</v>
      </c>
    </row>
    <row r="7783" spans="1:18" x14ac:dyDescent="0.25">
      <c r="A7783" s="6" t="s">
        <v>8809</v>
      </c>
      <c r="B7783" s="6" t="s">
        <v>652</v>
      </c>
      <c r="C7783" s="6" t="s">
        <v>490</v>
      </c>
      <c r="D7783" s="6" t="s">
        <v>298</v>
      </c>
      <c r="E7783" s="6" t="s">
        <v>1366</v>
      </c>
      <c r="F7783" s="10">
        <v>43614</v>
      </c>
      <c r="G7783" s="6">
        <v>4</v>
      </c>
      <c r="H7783" s="11">
        <f>VLOOKUP(B7783,[1]!Product_Data[#Data],4,0)</f>
        <v>217</v>
      </c>
      <c r="I7783" s="11">
        <f>VLOOKUP(B7783,[1]!Product_Data[#Data],3,0)</f>
        <v>171</v>
      </c>
      <c r="J7783" s="11">
        <f t="shared" si="729"/>
        <v>684</v>
      </c>
      <c r="K7783" s="11">
        <f t="shared" si="730"/>
        <v>868</v>
      </c>
      <c r="L7783" s="11">
        <f t="shared" si="731"/>
        <v>184</v>
      </c>
      <c r="M7783" t="str">
        <f>VLOOKUP(C7783,[1]!Location_Data[#Data],2,0)</f>
        <v>Temecula</v>
      </c>
      <c r="N7783" t="str">
        <f>VLOOKUP(D7783,[1]!Salespeople_Data[#Data],2,0)</f>
        <v>Kenneth Fields</v>
      </c>
      <c r="O7783" t="str">
        <f>VLOOKUP(E7783,[1]!Customer_Data[#Data],2,0)</f>
        <v>Benjamin Kim</v>
      </c>
      <c r="P7783" s="15">
        <f t="shared" si="726"/>
        <v>4</v>
      </c>
      <c r="Q7783">
        <f t="shared" si="727"/>
        <v>5</v>
      </c>
      <c r="R7783">
        <f t="shared" si="728"/>
        <v>2019</v>
      </c>
    </row>
    <row r="7784" spans="1:18" x14ac:dyDescent="0.25">
      <c r="A7784" s="6" t="s">
        <v>8810</v>
      </c>
      <c r="B7784" s="6" t="s">
        <v>207</v>
      </c>
      <c r="C7784" s="6" t="s">
        <v>519</v>
      </c>
      <c r="D7784" s="6" t="s">
        <v>58</v>
      </c>
      <c r="E7784" s="6" t="s">
        <v>1376</v>
      </c>
      <c r="F7784" s="10">
        <v>43546</v>
      </c>
      <c r="G7784" s="6">
        <v>4</v>
      </c>
      <c r="H7784" s="11">
        <f>VLOOKUP(B7784,[1]!Product_Data[#Data],4,0)</f>
        <v>2464</v>
      </c>
      <c r="I7784" s="11">
        <f>VLOOKUP(B7784,[1]!Product_Data[#Data],3,0)</f>
        <v>1774</v>
      </c>
      <c r="J7784" s="11">
        <f t="shared" si="729"/>
        <v>7096</v>
      </c>
      <c r="K7784" s="11">
        <f t="shared" si="730"/>
        <v>9856</v>
      </c>
      <c r="L7784" s="11">
        <f t="shared" si="731"/>
        <v>2760</v>
      </c>
      <c r="M7784" t="str">
        <f>VLOOKUP(C7784,[1]!Location_Data[#Data],2,0)</f>
        <v>Anaheim</v>
      </c>
      <c r="N7784" t="str">
        <f>VLOOKUP(D7784,[1]!Salespeople_Data[#Data],2,0)</f>
        <v>Christopher Tucker</v>
      </c>
      <c r="O7784" t="str">
        <f>VLOOKUP(E7784,[1]!Customer_Data[#Data],2,0)</f>
        <v>Adam Thompson</v>
      </c>
      <c r="P7784" s="15">
        <f t="shared" si="726"/>
        <v>6</v>
      </c>
      <c r="Q7784">
        <f t="shared" si="727"/>
        <v>3</v>
      </c>
      <c r="R7784">
        <f t="shared" si="728"/>
        <v>2019</v>
      </c>
    </row>
    <row r="7785" spans="1:18" x14ac:dyDescent="0.25">
      <c r="A7785" s="6" t="s">
        <v>8811</v>
      </c>
      <c r="B7785" s="6" t="s">
        <v>168</v>
      </c>
      <c r="C7785" s="6" t="s">
        <v>215</v>
      </c>
      <c r="D7785" s="6" t="s">
        <v>111</v>
      </c>
      <c r="E7785" s="6" t="s">
        <v>786</v>
      </c>
      <c r="F7785" s="10">
        <v>43497</v>
      </c>
      <c r="G7785" s="6">
        <v>1</v>
      </c>
      <c r="H7785" s="11">
        <f>VLOOKUP(B7785,[1]!Product_Data[#Data],4,0)</f>
        <v>112</v>
      </c>
      <c r="I7785" s="11">
        <f>VLOOKUP(B7785,[1]!Product_Data[#Data],3,0)</f>
        <v>90</v>
      </c>
      <c r="J7785" s="11">
        <f t="shared" si="729"/>
        <v>90</v>
      </c>
      <c r="K7785" s="11">
        <f t="shared" si="730"/>
        <v>112</v>
      </c>
      <c r="L7785" s="11">
        <f t="shared" si="731"/>
        <v>22</v>
      </c>
      <c r="M7785" t="str">
        <f>VLOOKUP(C7785,[1]!Location_Data[#Data],2,0)</f>
        <v>El Cajon</v>
      </c>
      <c r="N7785" t="str">
        <f>VLOOKUP(D7785,[1]!Salespeople_Data[#Data],2,0)</f>
        <v>Ryan Welch</v>
      </c>
      <c r="O7785" t="str">
        <f>VLOOKUP(E7785,[1]!Customer_Data[#Data],2,0)</f>
        <v>Christopher Arnold</v>
      </c>
      <c r="P7785" s="15">
        <f t="shared" si="726"/>
        <v>6</v>
      </c>
      <c r="Q7785">
        <f t="shared" si="727"/>
        <v>2</v>
      </c>
      <c r="R7785">
        <f t="shared" si="728"/>
        <v>2019</v>
      </c>
    </row>
    <row r="7786" spans="1:18" x14ac:dyDescent="0.25">
      <c r="A7786" s="6" t="s">
        <v>8812</v>
      </c>
      <c r="B7786" s="6" t="s">
        <v>666</v>
      </c>
      <c r="C7786" s="6" t="s">
        <v>149</v>
      </c>
      <c r="D7786" s="6" t="s">
        <v>146</v>
      </c>
      <c r="E7786" s="6" t="s">
        <v>384</v>
      </c>
      <c r="F7786" s="10">
        <v>43680</v>
      </c>
      <c r="G7786" s="6">
        <v>1</v>
      </c>
      <c r="H7786" s="11">
        <f>VLOOKUP(B7786,[1]!Product_Data[#Data],4,0)</f>
        <v>2241</v>
      </c>
      <c r="I7786" s="11">
        <f>VLOOKUP(B7786,[1]!Product_Data[#Data],3,0)</f>
        <v>1367</v>
      </c>
      <c r="J7786" s="11">
        <f t="shared" si="729"/>
        <v>1367</v>
      </c>
      <c r="K7786" s="11">
        <f t="shared" si="730"/>
        <v>2241</v>
      </c>
      <c r="L7786" s="11">
        <f t="shared" si="731"/>
        <v>874</v>
      </c>
      <c r="M7786" t="str">
        <f>VLOOKUP(C7786,[1]!Location_Data[#Data],2,0)</f>
        <v>Antioch</v>
      </c>
      <c r="N7786" t="str">
        <f>VLOOKUP(D7786,[1]!Salespeople_Data[#Data],2,0)</f>
        <v>Carl Elliott</v>
      </c>
      <c r="O7786" t="str">
        <f>VLOOKUP(E7786,[1]!Customer_Data[#Data],2,0)</f>
        <v>Gerald Henry</v>
      </c>
      <c r="P7786" s="15">
        <f t="shared" si="726"/>
        <v>7</v>
      </c>
      <c r="Q7786">
        <f t="shared" si="727"/>
        <v>8</v>
      </c>
      <c r="R7786">
        <f t="shared" si="728"/>
        <v>2019</v>
      </c>
    </row>
    <row r="7787" spans="1:18" x14ac:dyDescent="0.25">
      <c r="A7787" s="6" t="s">
        <v>8813</v>
      </c>
      <c r="B7787" s="6" t="s">
        <v>38</v>
      </c>
      <c r="C7787" s="6" t="s">
        <v>105</v>
      </c>
      <c r="D7787" s="6" t="s">
        <v>141</v>
      </c>
      <c r="E7787" s="6" t="s">
        <v>1882</v>
      </c>
      <c r="F7787" s="10">
        <v>43540</v>
      </c>
      <c r="G7787" s="6">
        <v>1</v>
      </c>
      <c r="H7787" s="11">
        <f>VLOOKUP(B7787,[1]!Product_Data[#Data],4,0)</f>
        <v>2283</v>
      </c>
      <c r="I7787" s="11">
        <f>VLOOKUP(B7787,[1]!Product_Data[#Data],3,0)</f>
        <v>1484</v>
      </c>
      <c r="J7787" s="11">
        <f t="shared" si="729"/>
        <v>1484</v>
      </c>
      <c r="K7787" s="11">
        <f t="shared" si="730"/>
        <v>2283</v>
      </c>
      <c r="L7787" s="11">
        <f t="shared" si="731"/>
        <v>799</v>
      </c>
      <c r="M7787" t="str">
        <f>VLOOKUP(C7787,[1]!Location_Data[#Data],2,0)</f>
        <v>Daly City</v>
      </c>
      <c r="N7787" t="str">
        <f>VLOOKUP(D7787,[1]!Salespeople_Data[#Data],2,0)</f>
        <v>Arthur Mccoy</v>
      </c>
      <c r="O7787" t="str">
        <f>VLOOKUP(E7787,[1]!Customer_Data[#Data],2,0)</f>
        <v>Joe Price</v>
      </c>
      <c r="P7787" s="15">
        <f t="shared" si="726"/>
        <v>7</v>
      </c>
      <c r="Q7787">
        <f t="shared" si="727"/>
        <v>3</v>
      </c>
      <c r="R7787">
        <f t="shared" si="728"/>
        <v>2019</v>
      </c>
    </row>
    <row r="7788" spans="1:18" x14ac:dyDescent="0.25">
      <c r="A7788" s="6" t="s">
        <v>8814</v>
      </c>
      <c r="B7788" s="6" t="s">
        <v>256</v>
      </c>
      <c r="C7788" s="6" t="s">
        <v>66</v>
      </c>
      <c r="D7788" s="6" t="s">
        <v>141</v>
      </c>
      <c r="E7788" s="6" t="s">
        <v>1063</v>
      </c>
      <c r="F7788" s="10">
        <v>43534</v>
      </c>
      <c r="G7788" s="6">
        <v>4</v>
      </c>
      <c r="H7788" s="11">
        <f>VLOOKUP(B7788,[1]!Product_Data[#Data],4,0)</f>
        <v>596</v>
      </c>
      <c r="I7788" s="11">
        <f>VLOOKUP(B7788,[1]!Product_Data[#Data],3,0)</f>
        <v>358</v>
      </c>
      <c r="J7788" s="11">
        <f t="shared" si="729"/>
        <v>1432</v>
      </c>
      <c r="K7788" s="11">
        <f t="shared" si="730"/>
        <v>2384</v>
      </c>
      <c r="L7788" s="11">
        <f t="shared" si="731"/>
        <v>952</v>
      </c>
      <c r="M7788" t="str">
        <f>VLOOKUP(C7788,[1]!Location_Data[#Data],2,0)</f>
        <v>Ontario</v>
      </c>
      <c r="N7788" t="str">
        <f>VLOOKUP(D7788,[1]!Salespeople_Data[#Data],2,0)</f>
        <v>Arthur Mccoy</v>
      </c>
      <c r="O7788" t="str">
        <f>VLOOKUP(E7788,[1]!Customer_Data[#Data],2,0)</f>
        <v>Michael Reed</v>
      </c>
      <c r="P7788" s="15">
        <f t="shared" si="726"/>
        <v>1</v>
      </c>
      <c r="Q7788">
        <f t="shared" si="727"/>
        <v>3</v>
      </c>
      <c r="R7788">
        <f t="shared" si="728"/>
        <v>2019</v>
      </c>
    </row>
    <row r="7789" spans="1:18" x14ac:dyDescent="0.25">
      <c r="A7789" s="6" t="s">
        <v>8815</v>
      </c>
      <c r="B7789" s="6" t="s">
        <v>228</v>
      </c>
      <c r="C7789" s="6" t="s">
        <v>9</v>
      </c>
      <c r="D7789" s="6" t="s">
        <v>25</v>
      </c>
      <c r="E7789" s="6" t="s">
        <v>1911</v>
      </c>
      <c r="F7789" s="10">
        <v>43536</v>
      </c>
      <c r="G7789" s="6">
        <v>1</v>
      </c>
      <c r="H7789" s="11">
        <f>VLOOKUP(B7789,[1]!Product_Data[#Data],4,0)</f>
        <v>1862</v>
      </c>
      <c r="I7789" s="11">
        <f>VLOOKUP(B7789,[1]!Product_Data[#Data],3,0)</f>
        <v>1173</v>
      </c>
      <c r="J7789" s="11">
        <f t="shared" si="729"/>
        <v>1173</v>
      </c>
      <c r="K7789" s="11">
        <f t="shared" si="730"/>
        <v>1862</v>
      </c>
      <c r="L7789" s="11">
        <f t="shared" si="731"/>
        <v>689</v>
      </c>
      <c r="M7789" t="str">
        <f>VLOOKUP(C7789,[1]!Location_Data[#Data],2,0)</f>
        <v>San Mateo</v>
      </c>
      <c r="N7789" t="str">
        <f>VLOOKUP(D7789,[1]!Salespeople_Data[#Data],2,0)</f>
        <v>Brian Davis</v>
      </c>
      <c r="O7789" t="str">
        <f>VLOOKUP(E7789,[1]!Customer_Data[#Data],2,0)</f>
        <v>Bruce Bowman</v>
      </c>
      <c r="P7789" s="15">
        <f t="shared" si="726"/>
        <v>3</v>
      </c>
      <c r="Q7789">
        <f t="shared" si="727"/>
        <v>3</v>
      </c>
      <c r="R7789">
        <f t="shared" si="728"/>
        <v>2019</v>
      </c>
    </row>
    <row r="7790" spans="1:18" x14ac:dyDescent="0.25">
      <c r="A7790" s="6" t="s">
        <v>8816</v>
      </c>
      <c r="B7790" s="6" t="s">
        <v>168</v>
      </c>
      <c r="C7790" s="6" t="s">
        <v>19</v>
      </c>
      <c r="D7790" s="6" t="s">
        <v>71</v>
      </c>
      <c r="E7790" s="6" t="s">
        <v>2756</v>
      </c>
      <c r="F7790" s="10">
        <v>43592</v>
      </c>
      <c r="G7790" s="6">
        <v>2</v>
      </c>
      <c r="H7790" s="11">
        <f>VLOOKUP(B7790,[1]!Product_Data[#Data],4,0)</f>
        <v>112</v>
      </c>
      <c r="I7790" s="11">
        <f>VLOOKUP(B7790,[1]!Product_Data[#Data],3,0)</f>
        <v>90</v>
      </c>
      <c r="J7790" s="11">
        <f t="shared" si="729"/>
        <v>180</v>
      </c>
      <c r="K7790" s="11">
        <f t="shared" si="730"/>
        <v>224</v>
      </c>
      <c r="L7790" s="11">
        <f t="shared" si="731"/>
        <v>44</v>
      </c>
      <c r="M7790" t="str">
        <f>VLOOKUP(C7790,[1]!Location_Data[#Data],2,0)</f>
        <v>Berkeley</v>
      </c>
      <c r="N7790" t="str">
        <f>VLOOKUP(D7790,[1]!Salespeople_Data[#Data],2,0)</f>
        <v>Gary Rodriguez</v>
      </c>
      <c r="O7790" t="str">
        <f>VLOOKUP(E7790,[1]!Customer_Data[#Data],2,0)</f>
        <v>Earl Ortiz</v>
      </c>
      <c r="P7790" s="15">
        <f t="shared" si="726"/>
        <v>3</v>
      </c>
      <c r="Q7790">
        <f t="shared" si="727"/>
        <v>5</v>
      </c>
      <c r="R7790">
        <f t="shared" si="728"/>
        <v>2019</v>
      </c>
    </row>
    <row r="7791" spans="1:18" x14ac:dyDescent="0.25">
      <c r="A7791" s="6" t="s">
        <v>8817</v>
      </c>
      <c r="B7791" s="6" t="s">
        <v>537</v>
      </c>
      <c r="C7791" s="6" t="s">
        <v>186</v>
      </c>
      <c r="D7791" s="6" t="s">
        <v>447</v>
      </c>
      <c r="E7791" s="6" t="s">
        <v>1594</v>
      </c>
      <c r="F7791" s="10">
        <v>43636</v>
      </c>
      <c r="G7791" s="6">
        <v>2</v>
      </c>
      <c r="H7791" s="11">
        <f>VLOOKUP(B7791,[1]!Product_Data[#Data],4,0)</f>
        <v>556</v>
      </c>
      <c r="I7791" s="11">
        <f>VLOOKUP(B7791,[1]!Product_Data[#Data],3,0)</f>
        <v>395</v>
      </c>
      <c r="J7791" s="11">
        <f t="shared" si="729"/>
        <v>790</v>
      </c>
      <c r="K7791" s="11">
        <f t="shared" si="730"/>
        <v>1112</v>
      </c>
      <c r="L7791" s="11">
        <f t="shared" si="731"/>
        <v>322</v>
      </c>
      <c r="M7791" t="str">
        <f>VLOOKUP(C7791,[1]!Location_Data[#Data],2,0)</f>
        <v>Riverside</v>
      </c>
      <c r="N7791" t="str">
        <f>VLOOKUP(D7791,[1]!Salespeople_Data[#Data],2,0)</f>
        <v>Howard Sims</v>
      </c>
      <c r="O7791" t="str">
        <f>VLOOKUP(E7791,[1]!Customer_Data[#Data],2,0)</f>
        <v>Patrick Rivera</v>
      </c>
      <c r="P7791" s="15">
        <f t="shared" si="726"/>
        <v>5</v>
      </c>
      <c r="Q7791">
        <f t="shared" si="727"/>
        <v>6</v>
      </c>
      <c r="R7791">
        <f t="shared" si="728"/>
        <v>2019</v>
      </c>
    </row>
    <row r="7792" spans="1:18" x14ac:dyDescent="0.25">
      <c r="A7792" s="6" t="s">
        <v>8818</v>
      </c>
      <c r="B7792" s="6" t="s">
        <v>94</v>
      </c>
      <c r="C7792" s="6" t="s">
        <v>331</v>
      </c>
      <c r="D7792" s="6" t="s">
        <v>191</v>
      </c>
      <c r="E7792" s="6" t="s">
        <v>912</v>
      </c>
      <c r="F7792" s="10">
        <v>43583</v>
      </c>
      <c r="G7792" s="6">
        <v>4</v>
      </c>
      <c r="H7792" s="11">
        <f>VLOOKUP(B7792,[1]!Product_Data[#Data],4,0)</f>
        <v>1639</v>
      </c>
      <c r="I7792" s="11">
        <f>VLOOKUP(B7792,[1]!Product_Data[#Data],3,0)</f>
        <v>1295</v>
      </c>
      <c r="J7792" s="11">
        <f t="shared" si="729"/>
        <v>5180</v>
      </c>
      <c r="K7792" s="11">
        <f t="shared" si="730"/>
        <v>6556</v>
      </c>
      <c r="L7792" s="11">
        <f t="shared" si="731"/>
        <v>1376</v>
      </c>
      <c r="M7792" t="str">
        <f>VLOOKUP(C7792,[1]!Location_Data[#Data],2,0)</f>
        <v>Sunnyvale</v>
      </c>
      <c r="N7792" t="str">
        <f>VLOOKUP(D7792,[1]!Salespeople_Data[#Data],2,0)</f>
        <v>Robert Reed</v>
      </c>
      <c r="O7792" t="str">
        <f>VLOOKUP(E7792,[1]!Customer_Data[#Data],2,0)</f>
        <v>Ralph Wheeler</v>
      </c>
      <c r="P7792" s="15">
        <f t="shared" si="726"/>
        <v>1</v>
      </c>
      <c r="Q7792">
        <f t="shared" si="727"/>
        <v>4</v>
      </c>
      <c r="R7792">
        <f t="shared" si="728"/>
        <v>2019</v>
      </c>
    </row>
    <row r="7793" spans="1:18" x14ac:dyDescent="0.25">
      <c r="A7793" s="6" t="s">
        <v>8819</v>
      </c>
      <c r="B7793" s="6" t="s">
        <v>99</v>
      </c>
      <c r="C7793" s="6" t="s">
        <v>286</v>
      </c>
      <c r="D7793" s="6" t="s">
        <v>10</v>
      </c>
      <c r="E7793" s="6" t="s">
        <v>601</v>
      </c>
      <c r="F7793" s="10">
        <v>43509</v>
      </c>
      <c r="G7793" s="6">
        <v>1</v>
      </c>
      <c r="H7793" s="11">
        <f>VLOOKUP(B7793,[1]!Product_Data[#Data],4,0)</f>
        <v>1708</v>
      </c>
      <c r="I7793" s="11">
        <f>VLOOKUP(B7793,[1]!Product_Data[#Data],3,0)</f>
        <v>871</v>
      </c>
      <c r="J7793" s="11">
        <f t="shared" si="729"/>
        <v>871</v>
      </c>
      <c r="K7793" s="11">
        <f t="shared" si="730"/>
        <v>1708</v>
      </c>
      <c r="L7793" s="11">
        <f t="shared" si="731"/>
        <v>837</v>
      </c>
      <c r="M7793" t="str">
        <f>VLOOKUP(C7793,[1]!Location_Data[#Data],2,0)</f>
        <v>El Monte</v>
      </c>
      <c r="N7793" t="str">
        <f>VLOOKUP(D7793,[1]!Salespeople_Data[#Data],2,0)</f>
        <v>Justin Lynch</v>
      </c>
      <c r="O7793" t="str">
        <f>VLOOKUP(E7793,[1]!Customer_Data[#Data],2,0)</f>
        <v>Brandon Dixon</v>
      </c>
      <c r="P7793" s="15">
        <f t="shared" si="726"/>
        <v>4</v>
      </c>
      <c r="Q7793">
        <f t="shared" si="727"/>
        <v>2</v>
      </c>
      <c r="R7793">
        <f t="shared" si="728"/>
        <v>2019</v>
      </c>
    </row>
    <row r="7794" spans="1:18" x14ac:dyDescent="0.25">
      <c r="A7794" s="6" t="s">
        <v>8820</v>
      </c>
      <c r="B7794" s="6" t="s">
        <v>38</v>
      </c>
      <c r="C7794" s="6" t="s">
        <v>392</v>
      </c>
      <c r="D7794" s="6" t="s">
        <v>413</v>
      </c>
      <c r="E7794" s="6" t="s">
        <v>475</v>
      </c>
      <c r="F7794" s="10">
        <v>43537</v>
      </c>
      <c r="G7794" s="6">
        <v>1</v>
      </c>
      <c r="H7794" s="11">
        <f>VLOOKUP(B7794,[1]!Product_Data[#Data],4,0)</f>
        <v>2283</v>
      </c>
      <c r="I7794" s="11">
        <f>VLOOKUP(B7794,[1]!Product_Data[#Data],3,0)</f>
        <v>1484</v>
      </c>
      <c r="J7794" s="11">
        <f t="shared" si="729"/>
        <v>1484</v>
      </c>
      <c r="K7794" s="11">
        <f t="shared" si="730"/>
        <v>2283</v>
      </c>
      <c r="L7794" s="11">
        <f t="shared" si="731"/>
        <v>799</v>
      </c>
      <c r="M7794" t="str">
        <f>VLOOKUP(C7794,[1]!Location_Data[#Data],2,0)</f>
        <v>Visalia</v>
      </c>
      <c r="N7794" t="str">
        <f>VLOOKUP(D7794,[1]!Salespeople_Data[#Data],2,0)</f>
        <v>Kenneth Bradley</v>
      </c>
      <c r="O7794" t="str">
        <f>VLOOKUP(E7794,[1]!Customer_Data[#Data],2,0)</f>
        <v>Peter Bradley</v>
      </c>
      <c r="P7794" s="15">
        <f t="shared" si="726"/>
        <v>4</v>
      </c>
      <c r="Q7794">
        <f t="shared" si="727"/>
        <v>3</v>
      </c>
      <c r="R7794">
        <f t="shared" si="728"/>
        <v>2019</v>
      </c>
    </row>
    <row r="7795" spans="1:18" x14ac:dyDescent="0.25">
      <c r="A7795" s="6" t="s">
        <v>8821</v>
      </c>
      <c r="B7795" s="6" t="s">
        <v>43</v>
      </c>
      <c r="C7795" s="6" t="s">
        <v>286</v>
      </c>
      <c r="D7795" s="6" t="s">
        <v>126</v>
      </c>
      <c r="E7795" s="6" t="s">
        <v>2189</v>
      </c>
      <c r="F7795" s="10">
        <v>43803</v>
      </c>
      <c r="G7795" s="6">
        <v>1</v>
      </c>
      <c r="H7795" s="11">
        <f>VLOOKUP(B7795,[1]!Product_Data[#Data],4,0)</f>
        <v>356</v>
      </c>
      <c r="I7795" s="11">
        <f>VLOOKUP(B7795,[1]!Product_Data[#Data],3,0)</f>
        <v>292</v>
      </c>
      <c r="J7795" s="11">
        <f t="shared" si="729"/>
        <v>292</v>
      </c>
      <c r="K7795" s="11">
        <f t="shared" si="730"/>
        <v>356</v>
      </c>
      <c r="L7795" s="11">
        <f t="shared" si="731"/>
        <v>64</v>
      </c>
      <c r="M7795" t="str">
        <f>VLOOKUP(C7795,[1]!Location_Data[#Data],2,0)</f>
        <v>El Monte</v>
      </c>
      <c r="N7795" t="str">
        <f>VLOOKUP(D7795,[1]!Salespeople_Data[#Data],2,0)</f>
        <v>Larry Castillo</v>
      </c>
      <c r="O7795" t="str">
        <f>VLOOKUP(E7795,[1]!Customer_Data[#Data],2,0)</f>
        <v>Steve Hunt</v>
      </c>
      <c r="P7795" s="15">
        <f t="shared" si="726"/>
        <v>4</v>
      </c>
      <c r="Q7795">
        <f t="shared" si="727"/>
        <v>12</v>
      </c>
      <c r="R7795">
        <f t="shared" si="728"/>
        <v>2019</v>
      </c>
    </row>
    <row r="7796" spans="1:18" x14ac:dyDescent="0.25">
      <c r="A7796" s="6" t="s">
        <v>8822</v>
      </c>
      <c r="B7796" s="6" t="s">
        <v>33</v>
      </c>
      <c r="C7796" s="6" t="s">
        <v>436</v>
      </c>
      <c r="D7796" s="6" t="s">
        <v>58</v>
      </c>
      <c r="E7796" s="6" t="s">
        <v>750</v>
      </c>
      <c r="F7796" s="10">
        <v>43521</v>
      </c>
      <c r="G7796" s="6">
        <v>3</v>
      </c>
      <c r="H7796" s="11">
        <f>VLOOKUP(B7796,[1]!Product_Data[#Data],4,0)</f>
        <v>1582</v>
      </c>
      <c r="I7796" s="11">
        <f>VLOOKUP(B7796,[1]!Product_Data[#Data],3,0)</f>
        <v>1234</v>
      </c>
      <c r="J7796" s="11">
        <f t="shared" si="729"/>
        <v>3702</v>
      </c>
      <c r="K7796" s="11">
        <f t="shared" si="730"/>
        <v>4746</v>
      </c>
      <c r="L7796" s="11">
        <f t="shared" si="731"/>
        <v>1044</v>
      </c>
      <c r="M7796" t="str">
        <f>VLOOKUP(C7796,[1]!Location_Data[#Data],2,0)</f>
        <v>Jurupa Valley</v>
      </c>
      <c r="N7796" t="str">
        <f>VLOOKUP(D7796,[1]!Salespeople_Data[#Data],2,0)</f>
        <v>Christopher Tucker</v>
      </c>
      <c r="O7796" t="str">
        <f>VLOOKUP(E7796,[1]!Customer_Data[#Data],2,0)</f>
        <v>Andrew Burns</v>
      </c>
      <c r="P7796" s="15">
        <f t="shared" si="726"/>
        <v>2</v>
      </c>
      <c r="Q7796">
        <f t="shared" si="727"/>
        <v>2</v>
      </c>
      <c r="R7796">
        <f t="shared" si="728"/>
        <v>2019</v>
      </c>
    </row>
    <row r="7797" spans="1:18" x14ac:dyDescent="0.25">
      <c r="A7797" s="6" t="s">
        <v>8823</v>
      </c>
      <c r="B7797" s="6" t="s">
        <v>666</v>
      </c>
      <c r="C7797" s="6" t="s">
        <v>57</v>
      </c>
      <c r="D7797" s="6" t="s">
        <v>216</v>
      </c>
      <c r="E7797" s="6" t="s">
        <v>810</v>
      </c>
      <c r="F7797" s="10">
        <v>43725</v>
      </c>
      <c r="G7797" s="6">
        <v>4</v>
      </c>
      <c r="H7797" s="11">
        <f>VLOOKUP(B7797,[1]!Product_Data[#Data],4,0)</f>
        <v>2241</v>
      </c>
      <c r="I7797" s="11">
        <f>VLOOKUP(B7797,[1]!Product_Data[#Data],3,0)</f>
        <v>1367</v>
      </c>
      <c r="J7797" s="11">
        <f t="shared" si="729"/>
        <v>5468</v>
      </c>
      <c r="K7797" s="11">
        <f t="shared" si="730"/>
        <v>8964</v>
      </c>
      <c r="L7797" s="11">
        <f t="shared" si="731"/>
        <v>3496</v>
      </c>
      <c r="M7797" t="str">
        <f>VLOOKUP(C7797,[1]!Location_Data[#Data],2,0)</f>
        <v>Thousand Oaks</v>
      </c>
      <c r="N7797" t="str">
        <f>VLOOKUP(D7797,[1]!Salespeople_Data[#Data],2,0)</f>
        <v>Ernest Wagner</v>
      </c>
      <c r="O7797" t="str">
        <f>VLOOKUP(E7797,[1]!Customer_Data[#Data],2,0)</f>
        <v>Nicholas Gilbert</v>
      </c>
      <c r="P7797" s="15">
        <f t="shared" si="726"/>
        <v>3</v>
      </c>
      <c r="Q7797">
        <f t="shared" si="727"/>
        <v>9</v>
      </c>
      <c r="R7797">
        <f t="shared" si="728"/>
        <v>2019</v>
      </c>
    </row>
    <row r="7798" spans="1:18" x14ac:dyDescent="0.25">
      <c r="A7798" s="6" t="s">
        <v>8824</v>
      </c>
      <c r="B7798" s="6" t="s">
        <v>440</v>
      </c>
      <c r="C7798" s="6" t="s">
        <v>24</v>
      </c>
      <c r="D7798" s="6" t="s">
        <v>71</v>
      </c>
      <c r="E7798" s="6" t="s">
        <v>157</v>
      </c>
      <c r="F7798" s="10">
        <v>43640</v>
      </c>
      <c r="G7798" s="6">
        <v>1</v>
      </c>
      <c r="H7798" s="11">
        <f>VLOOKUP(B7798,[1]!Product_Data[#Data],4,0)</f>
        <v>800</v>
      </c>
      <c r="I7798" s="11">
        <f>VLOOKUP(B7798,[1]!Product_Data[#Data],3,0)</f>
        <v>536</v>
      </c>
      <c r="J7798" s="11">
        <f t="shared" si="729"/>
        <v>536</v>
      </c>
      <c r="K7798" s="11">
        <f t="shared" si="730"/>
        <v>800</v>
      </c>
      <c r="L7798" s="11">
        <f t="shared" si="731"/>
        <v>264</v>
      </c>
      <c r="M7798" t="str">
        <f>VLOOKUP(C7798,[1]!Location_Data[#Data],2,0)</f>
        <v>Lancaster</v>
      </c>
      <c r="N7798" t="str">
        <f>VLOOKUP(D7798,[1]!Salespeople_Data[#Data],2,0)</f>
        <v>Gary Rodriguez</v>
      </c>
      <c r="O7798" t="str">
        <f>VLOOKUP(E7798,[1]!Customer_Data[#Data],2,0)</f>
        <v>Eugene Castillo</v>
      </c>
      <c r="P7798" s="15">
        <f t="shared" si="726"/>
        <v>2</v>
      </c>
      <c r="Q7798">
        <f t="shared" si="727"/>
        <v>6</v>
      </c>
      <c r="R7798">
        <f t="shared" si="728"/>
        <v>2019</v>
      </c>
    </row>
    <row r="7799" spans="1:18" x14ac:dyDescent="0.25">
      <c r="A7799" s="6" t="s">
        <v>8825</v>
      </c>
      <c r="B7799" s="6" t="s">
        <v>464</v>
      </c>
      <c r="C7799" s="6" t="s">
        <v>195</v>
      </c>
      <c r="D7799" s="6" t="s">
        <v>40</v>
      </c>
      <c r="E7799" s="6" t="s">
        <v>353</v>
      </c>
      <c r="F7799" s="10">
        <v>43750</v>
      </c>
      <c r="G7799" s="6">
        <v>4</v>
      </c>
      <c r="H7799" s="11">
        <f>VLOOKUP(B7799,[1]!Product_Data[#Data],4,0)</f>
        <v>1566</v>
      </c>
      <c r="I7799" s="11">
        <f>VLOOKUP(B7799,[1]!Product_Data[#Data],3,0)</f>
        <v>1190</v>
      </c>
      <c r="J7799" s="11">
        <f t="shared" si="729"/>
        <v>4760</v>
      </c>
      <c r="K7799" s="11">
        <f t="shared" si="730"/>
        <v>6264</v>
      </c>
      <c r="L7799" s="11">
        <f t="shared" si="731"/>
        <v>1504</v>
      </c>
      <c r="M7799" t="str">
        <f>VLOOKUP(C7799,[1]!Location_Data[#Data],2,0)</f>
        <v>Pomona</v>
      </c>
      <c r="N7799" t="str">
        <f>VLOOKUP(D7799,[1]!Salespeople_Data[#Data],2,0)</f>
        <v>Brian Hansen</v>
      </c>
      <c r="O7799" t="str">
        <f>VLOOKUP(E7799,[1]!Customer_Data[#Data],2,0)</f>
        <v>Jimmy Wood</v>
      </c>
      <c r="P7799" s="15">
        <f t="shared" si="726"/>
        <v>7</v>
      </c>
      <c r="Q7799">
        <f t="shared" si="727"/>
        <v>10</v>
      </c>
      <c r="R7799">
        <f t="shared" si="728"/>
        <v>2019</v>
      </c>
    </row>
    <row r="7800" spans="1:18" x14ac:dyDescent="0.25">
      <c r="A7800" s="6" t="s">
        <v>8826</v>
      </c>
      <c r="B7800" s="6" t="s">
        <v>321</v>
      </c>
      <c r="C7800" s="6" t="s">
        <v>169</v>
      </c>
      <c r="D7800" s="6" t="s">
        <v>298</v>
      </c>
      <c r="E7800" s="6" t="s">
        <v>281</v>
      </c>
      <c r="F7800" s="10">
        <v>43575</v>
      </c>
      <c r="G7800" s="6">
        <v>1</v>
      </c>
      <c r="H7800" s="11">
        <f>VLOOKUP(B7800,[1]!Product_Data[#Data],4,0)</f>
        <v>2391</v>
      </c>
      <c r="I7800" s="11">
        <f>VLOOKUP(B7800,[1]!Product_Data[#Data],3,0)</f>
        <v>1291</v>
      </c>
      <c r="J7800" s="11">
        <f t="shared" si="729"/>
        <v>1291</v>
      </c>
      <c r="K7800" s="11">
        <f t="shared" si="730"/>
        <v>2391</v>
      </c>
      <c r="L7800" s="11">
        <f t="shared" si="731"/>
        <v>1100</v>
      </c>
      <c r="M7800" t="str">
        <f>VLOOKUP(C7800,[1]!Location_Data[#Data],2,0)</f>
        <v>Vista</v>
      </c>
      <c r="N7800" t="str">
        <f>VLOOKUP(D7800,[1]!Salespeople_Data[#Data],2,0)</f>
        <v>Kenneth Fields</v>
      </c>
      <c r="O7800" t="str">
        <f>VLOOKUP(E7800,[1]!Customer_Data[#Data],2,0)</f>
        <v>Joshua Hunt</v>
      </c>
      <c r="P7800" s="15">
        <f t="shared" si="726"/>
        <v>7</v>
      </c>
      <c r="Q7800">
        <f t="shared" si="727"/>
        <v>4</v>
      </c>
      <c r="R7800">
        <f t="shared" si="728"/>
        <v>2019</v>
      </c>
    </row>
    <row r="7801" spans="1:18" x14ac:dyDescent="0.25">
      <c r="A7801" s="6" t="s">
        <v>8827</v>
      </c>
      <c r="B7801" s="6" t="s">
        <v>245</v>
      </c>
      <c r="C7801" s="6" t="s">
        <v>204</v>
      </c>
      <c r="D7801" s="6" t="s">
        <v>178</v>
      </c>
      <c r="E7801" s="6" t="s">
        <v>294</v>
      </c>
      <c r="F7801" s="10">
        <v>43706</v>
      </c>
      <c r="G7801" s="6">
        <v>3</v>
      </c>
      <c r="H7801" s="11">
        <f>VLOOKUP(B7801,[1]!Product_Data[#Data],4,0)</f>
        <v>818</v>
      </c>
      <c r="I7801" s="11">
        <f>VLOOKUP(B7801,[1]!Product_Data[#Data],3,0)</f>
        <v>450</v>
      </c>
      <c r="J7801" s="11">
        <f t="shared" si="729"/>
        <v>1350</v>
      </c>
      <c r="K7801" s="11">
        <f t="shared" si="730"/>
        <v>2454</v>
      </c>
      <c r="L7801" s="11">
        <f t="shared" si="731"/>
        <v>1104</v>
      </c>
      <c r="M7801" t="str">
        <f>VLOOKUP(C7801,[1]!Location_Data[#Data],2,0)</f>
        <v>Corona</v>
      </c>
      <c r="N7801" t="str">
        <f>VLOOKUP(D7801,[1]!Salespeople_Data[#Data],2,0)</f>
        <v>Joshua Taylor</v>
      </c>
      <c r="O7801" t="str">
        <f>VLOOKUP(E7801,[1]!Customer_Data[#Data],2,0)</f>
        <v>Eric Bowman</v>
      </c>
      <c r="P7801" s="15">
        <f t="shared" si="726"/>
        <v>5</v>
      </c>
      <c r="Q7801">
        <f t="shared" si="727"/>
        <v>8</v>
      </c>
      <c r="R7801">
        <f t="shared" si="728"/>
        <v>2019</v>
      </c>
    </row>
    <row r="7802" spans="1:18" x14ac:dyDescent="0.25">
      <c r="A7802" s="6" t="s">
        <v>8828</v>
      </c>
      <c r="B7802" s="6" t="s">
        <v>321</v>
      </c>
      <c r="C7802" s="6" t="s">
        <v>362</v>
      </c>
      <c r="D7802" s="6" t="s">
        <v>96</v>
      </c>
      <c r="E7802" s="6" t="s">
        <v>759</v>
      </c>
      <c r="F7802" s="10">
        <v>43791</v>
      </c>
      <c r="G7802" s="6">
        <v>4</v>
      </c>
      <c r="H7802" s="11">
        <f>VLOOKUP(B7802,[1]!Product_Data[#Data],4,0)</f>
        <v>2391</v>
      </c>
      <c r="I7802" s="11">
        <f>VLOOKUP(B7802,[1]!Product_Data[#Data],3,0)</f>
        <v>1291</v>
      </c>
      <c r="J7802" s="11">
        <f t="shared" si="729"/>
        <v>5164</v>
      </c>
      <c r="K7802" s="11">
        <f t="shared" si="730"/>
        <v>9564</v>
      </c>
      <c r="L7802" s="11">
        <f t="shared" si="731"/>
        <v>4400</v>
      </c>
      <c r="M7802" t="str">
        <f>VLOOKUP(C7802,[1]!Location_Data[#Data],2,0)</f>
        <v>San Bernardino</v>
      </c>
      <c r="N7802" t="str">
        <f>VLOOKUP(D7802,[1]!Salespeople_Data[#Data],2,0)</f>
        <v>Brian Thomas</v>
      </c>
      <c r="O7802" t="str">
        <f>VLOOKUP(E7802,[1]!Customer_Data[#Data],2,0)</f>
        <v>William Franklin</v>
      </c>
      <c r="P7802" s="15">
        <f t="shared" si="726"/>
        <v>6</v>
      </c>
      <c r="Q7802">
        <f t="shared" si="727"/>
        <v>11</v>
      </c>
      <c r="R7802">
        <f t="shared" si="728"/>
        <v>2019</v>
      </c>
    </row>
    <row r="7803" spans="1:18" x14ac:dyDescent="0.25">
      <c r="A7803" s="6" t="s">
        <v>8829</v>
      </c>
      <c r="B7803" s="6" t="s">
        <v>144</v>
      </c>
      <c r="C7803" s="6" t="s">
        <v>182</v>
      </c>
      <c r="D7803" s="6" t="s">
        <v>63</v>
      </c>
      <c r="E7803" s="6" t="s">
        <v>4839</v>
      </c>
      <c r="F7803" s="10">
        <v>43505</v>
      </c>
      <c r="G7803" s="6">
        <v>1</v>
      </c>
      <c r="H7803" s="11">
        <f>VLOOKUP(B7803,[1]!Product_Data[#Data],4,0)</f>
        <v>2410</v>
      </c>
      <c r="I7803" s="11">
        <f>VLOOKUP(B7803,[1]!Product_Data[#Data],3,0)</f>
        <v>1518</v>
      </c>
      <c r="J7803" s="11">
        <f t="shared" si="729"/>
        <v>1518</v>
      </c>
      <c r="K7803" s="11">
        <f t="shared" si="730"/>
        <v>2410</v>
      </c>
      <c r="L7803" s="11">
        <f t="shared" si="731"/>
        <v>892</v>
      </c>
      <c r="M7803" t="str">
        <f>VLOOKUP(C7803,[1]!Location_Data[#Data],2,0)</f>
        <v>Vallejo</v>
      </c>
      <c r="N7803" t="str">
        <f>VLOOKUP(D7803,[1]!Salespeople_Data[#Data],2,0)</f>
        <v>Jeremy Mendoza</v>
      </c>
      <c r="O7803" t="str">
        <f>VLOOKUP(E7803,[1]!Customer_Data[#Data],2,0)</f>
        <v>Joshua Rose</v>
      </c>
      <c r="P7803" s="15">
        <f t="shared" si="726"/>
        <v>7</v>
      </c>
      <c r="Q7803">
        <f t="shared" si="727"/>
        <v>2</v>
      </c>
      <c r="R7803">
        <f t="shared" si="728"/>
        <v>2019</v>
      </c>
    </row>
    <row r="7804" spans="1:18" x14ac:dyDescent="0.25">
      <c r="A7804" s="6" t="s">
        <v>8830</v>
      </c>
      <c r="B7804" s="6" t="s">
        <v>86</v>
      </c>
      <c r="C7804" s="6" t="s">
        <v>190</v>
      </c>
      <c r="D7804" s="6" t="s">
        <v>35</v>
      </c>
      <c r="E7804" s="6" t="s">
        <v>2314</v>
      </c>
      <c r="F7804" s="10">
        <v>43813</v>
      </c>
      <c r="G7804" s="6">
        <v>4</v>
      </c>
      <c r="H7804" s="11">
        <f>VLOOKUP(B7804,[1]!Product_Data[#Data],4,0)</f>
        <v>1725</v>
      </c>
      <c r="I7804" s="11">
        <f>VLOOKUP(B7804,[1]!Product_Data[#Data],3,0)</f>
        <v>1363</v>
      </c>
      <c r="J7804" s="11">
        <f t="shared" si="729"/>
        <v>5452</v>
      </c>
      <c r="K7804" s="11">
        <f t="shared" si="730"/>
        <v>6900</v>
      </c>
      <c r="L7804" s="11">
        <f t="shared" si="731"/>
        <v>1448</v>
      </c>
      <c r="M7804" t="str">
        <f>VLOOKUP(C7804,[1]!Location_Data[#Data],2,0)</f>
        <v>Oakland</v>
      </c>
      <c r="N7804" t="str">
        <f>VLOOKUP(D7804,[1]!Salespeople_Data[#Data],2,0)</f>
        <v>Charles Harper</v>
      </c>
      <c r="O7804" t="str">
        <f>VLOOKUP(E7804,[1]!Customer_Data[#Data],2,0)</f>
        <v>Roger Miller</v>
      </c>
      <c r="P7804" s="15">
        <f t="shared" si="726"/>
        <v>7</v>
      </c>
      <c r="Q7804">
        <f t="shared" si="727"/>
        <v>12</v>
      </c>
      <c r="R7804">
        <f t="shared" si="728"/>
        <v>2019</v>
      </c>
    </row>
    <row r="7805" spans="1:18" x14ac:dyDescent="0.25">
      <c r="A7805" s="6" t="s">
        <v>8831</v>
      </c>
      <c r="B7805" s="6" t="s">
        <v>461</v>
      </c>
      <c r="C7805" s="6" t="s">
        <v>458</v>
      </c>
      <c r="D7805" s="6" t="s">
        <v>106</v>
      </c>
      <c r="E7805" s="6" t="s">
        <v>437</v>
      </c>
      <c r="F7805" s="10">
        <v>43605</v>
      </c>
      <c r="G7805" s="6">
        <v>1</v>
      </c>
      <c r="H7805" s="11">
        <f>VLOOKUP(B7805,[1]!Product_Data[#Data],4,0)</f>
        <v>35</v>
      </c>
      <c r="I7805" s="11">
        <f>VLOOKUP(B7805,[1]!Product_Data[#Data],3,0)</f>
        <v>22</v>
      </c>
      <c r="J7805" s="11">
        <f t="shared" si="729"/>
        <v>22</v>
      </c>
      <c r="K7805" s="11">
        <f t="shared" si="730"/>
        <v>35</v>
      </c>
      <c r="L7805" s="11">
        <f t="shared" si="731"/>
        <v>13</v>
      </c>
      <c r="M7805" t="str">
        <f>VLOOKUP(C7805,[1]!Location_Data[#Data],2,0)</f>
        <v>Fontana</v>
      </c>
      <c r="N7805" t="str">
        <f>VLOOKUP(D7805,[1]!Salespeople_Data[#Data],2,0)</f>
        <v>Patrick Ruiz</v>
      </c>
      <c r="O7805" t="str">
        <f>VLOOKUP(E7805,[1]!Customer_Data[#Data],2,0)</f>
        <v>Carl Murphy</v>
      </c>
      <c r="P7805" s="15">
        <f t="shared" si="726"/>
        <v>2</v>
      </c>
      <c r="Q7805">
        <f t="shared" si="727"/>
        <v>5</v>
      </c>
      <c r="R7805">
        <f t="shared" si="728"/>
        <v>2019</v>
      </c>
    </row>
    <row r="7806" spans="1:18" x14ac:dyDescent="0.25">
      <c r="A7806" s="6" t="s">
        <v>8832</v>
      </c>
      <c r="B7806" s="6" t="s">
        <v>235</v>
      </c>
      <c r="C7806" s="6" t="s">
        <v>253</v>
      </c>
      <c r="D7806" s="6" t="s">
        <v>96</v>
      </c>
      <c r="E7806" s="6" t="s">
        <v>1178</v>
      </c>
      <c r="F7806" s="10">
        <v>43777</v>
      </c>
      <c r="G7806" s="6">
        <v>1</v>
      </c>
      <c r="H7806" s="11">
        <f>VLOOKUP(B7806,[1]!Product_Data[#Data],4,0)</f>
        <v>1887</v>
      </c>
      <c r="I7806" s="11">
        <f>VLOOKUP(B7806,[1]!Product_Data[#Data],3,0)</f>
        <v>1378</v>
      </c>
      <c r="J7806" s="11">
        <f t="shared" si="729"/>
        <v>1378</v>
      </c>
      <c r="K7806" s="11">
        <f t="shared" si="730"/>
        <v>1887</v>
      </c>
      <c r="L7806" s="11">
        <f t="shared" si="731"/>
        <v>509</v>
      </c>
      <c r="M7806" t="str">
        <f>VLOOKUP(C7806,[1]!Location_Data[#Data],2,0)</f>
        <v>Bakersfield</v>
      </c>
      <c r="N7806" t="str">
        <f>VLOOKUP(D7806,[1]!Salespeople_Data[#Data],2,0)</f>
        <v>Brian Thomas</v>
      </c>
      <c r="O7806" t="str">
        <f>VLOOKUP(E7806,[1]!Customer_Data[#Data],2,0)</f>
        <v>Joseph Warren</v>
      </c>
      <c r="P7806" s="15">
        <f t="shared" si="726"/>
        <v>6</v>
      </c>
      <c r="Q7806">
        <f t="shared" si="727"/>
        <v>11</v>
      </c>
      <c r="R7806">
        <f t="shared" si="728"/>
        <v>2019</v>
      </c>
    </row>
    <row r="7807" spans="1:18" x14ac:dyDescent="0.25">
      <c r="A7807" s="6" t="s">
        <v>8833</v>
      </c>
      <c r="B7807" s="6" t="s">
        <v>703</v>
      </c>
      <c r="C7807" s="6" t="s">
        <v>220</v>
      </c>
      <c r="D7807" s="6" t="s">
        <v>141</v>
      </c>
      <c r="E7807" s="6" t="s">
        <v>398</v>
      </c>
      <c r="F7807" s="10">
        <v>43726</v>
      </c>
      <c r="G7807" s="6">
        <v>1</v>
      </c>
      <c r="H7807" s="11">
        <f>VLOOKUP(B7807,[1]!Product_Data[#Data],4,0)</f>
        <v>530</v>
      </c>
      <c r="I7807" s="11">
        <f>VLOOKUP(B7807,[1]!Product_Data[#Data],3,0)</f>
        <v>435</v>
      </c>
      <c r="J7807" s="11">
        <f t="shared" si="729"/>
        <v>435</v>
      </c>
      <c r="K7807" s="11">
        <f t="shared" si="730"/>
        <v>530</v>
      </c>
      <c r="L7807" s="11">
        <f t="shared" si="731"/>
        <v>95</v>
      </c>
      <c r="M7807" t="str">
        <f>VLOOKUP(C7807,[1]!Location_Data[#Data],2,0)</f>
        <v>Modesto</v>
      </c>
      <c r="N7807" t="str">
        <f>VLOOKUP(D7807,[1]!Salespeople_Data[#Data],2,0)</f>
        <v>Arthur Mccoy</v>
      </c>
      <c r="O7807" t="str">
        <f>VLOOKUP(E7807,[1]!Customer_Data[#Data],2,0)</f>
        <v>Steven Hayes</v>
      </c>
      <c r="P7807" s="15">
        <f t="shared" si="726"/>
        <v>4</v>
      </c>
      <c r="Q7807">
        <f t="shared" si="727"/>
        <v>9</v>
      </c>
      <c r="R7807">
        <f t="shared" si="728"/>
        <v>2019</v>
      </c>
    </row>
    <row r="7808" spans="1:18" x14ac:dyDescent="0.25">
      <c r="A7808" s="6" t="s">
        <v>8834</v>
      </c>
      <c r="B7808" s="6" t="s">
        <v>23</v>
      </c>
      <c r="C7808" s="6" t="s">
        <v>377</v>
      </c>
      <c r="D7808" s="6" t="s">
        <v>49</v>
      </c>
      <c r="E7808" s="6" t="s">
        <v>147</v>
      </c>
      <c r="F7808" s="10">
        <v>43828</v>
      </c>
      <c r="G7808" s="6">
        <v>3</v>
      </c>
      <c r="H7808" s="11">
        <f>VLOOKUP(B7808,[1]!Product_Data[#Data],4,0)</f>
        <v>1052</v>
      </c>
      <c r="I7808" s="11">
        <f>VLOOKUP(B7808,[1]!Product_Data[#Data],3,0)</f>
        <v>589</v>
      </c>
      <c r="J7808" s="11">
        <f t="shared" si="729"/>
        <v>1767</v>
      </c>
      <c r="K7808" s="11">
        <f t="shared" si="730"/>
        <v>3156</v>
      </c>
      <c r="L7808" s="11">
        <f t="shared" si="731"/>
        <v>1389</v>
      </c>
      <c r="M7808" t="str">
        <f>VLOOKUP(C7808,[1]!Location_Data[#Data],2,0)</f>
        <v>San Diego</v>
      </c>
      <c r="N7808" t="str">
        <f>VLOOKUP(D7808,[1]!Salespeople_Data[#Data],2,0)</f>
        <v>Walter Cook</v>
      </c>
      <c r="O7808" t="str">
        <f>VLOOKUP(E7808,[1]!Customer_Data[#Data],2,0)</f>
        <v>Steven Owens</v>
      </c>
      <c r="P7808" s="15">
        <f t="shared" si="726"/>
        <v>1</v>
      </c>
      <c r="Q7808">
        <f t="shared" si="727"/>
        <v>12</v>
      </c>
      <c r="R7808">
        <f t="shared" si="728"/>
        <v>2019</v>
      </c>
    </row>
    <row r="7809" spans="1:18" x14ac:dyDescent="0.25">
      <c r="A7809" s="6" t="s">
        <v>8835</v>
      </c>
      <c r="B7809" s="6" t="s">
        <v>203</v>
      </c>
      <c r="C7809" s="6" t="s">
        <v>14</v>
      </c>
      <c r="D7809" s="6" t="s">
        <v>413</v>
      </c>
      <c r="E7809" s="6" t="s">
        <v>1637</v>
      </c>
      <c r="F7809" s="10">
        <v>43595</v>
      </c>
      <c r="G7809" s="6">
        <v>1</v>
      </c>
      <c r="H7809" s="11">
        <f>VLOOKUP(B7809,[1]!Product_Data[#Data],4,0)</f>
        <v>1414</v>
      </c>
      <c r="I7809" s="11">
        <f>VLOOKUP(B7809,[1]!Product_Data[#Data],3,0)</f>
        <v>962</v>
      </c>
      <c r="J7809" s="11">
        <f t="shared" si="729"/>
        <v>962</v>
      </c>
      <c r="K7809" s="11">
        <f t="shared" si="730"/>
        <v>1414</v>
      </c>
      <c r="L7809" s="11">
        <f t="shared" si="731"/>
        <v>452</v>
      </c>
      <c r="M7809" t="str">
        <f>VLOOKUP(C7809,[1]!Location_Data[#Data],2,0)</f>
        <v>Santa Clarita</v>
      </c>
      <c r="N7809" t="str">
        <f>VLOOKUP(D7809,[1]!Salespeople_Data[#Data],2,0)</f>
        <v>Kenneth Bradley</v>
      </c>
      <c r="O7809" t="str">
        <f>VLOOKUP(E7809,[1]!Customer_Data[#Data],2,0)</f>
        <v>Peter Freeman</v>
      </c>
      <c r="P7809" s="15">
        <f t="shared" si="726"/>
        <v>6</v>
      </c>
      <c r="Q7809">
        <f t="shared" si="727"/>
        <v>5</v>
      </c>
      <c r="R7809">
        <f t="shared" si="728"/>
        <v>2019</v>
      </c>
    </row>
    <row r="7810" spans="1:18" x14ac:dyDescent="0.25">
      <c r="A7810" s="6" t="s">
        <v>8836</v>
      </c>
      <c r="B7810" s="6" t="s">
        <v>181</v>
      </c>
      <c r="C7810" s="6" t="s">
        <v>19</v>
      </c>
      <c r="D7810" s="6" t="s">
        <v>87</v>
      </c>
      <c r="E7810" s="6" t="s">
        <v>892</v>
      </c>
      <c r="F7810" s="10">
        <v>43642</v>
      </c>
      <c r="G7810" s="6">
        <v>1</v>
      </c>
      <c r="H7810" s="11">
        <f>VLOOKUP(B7810,[1]!Product_Data[#Data],4,0)</f>
        <v>1500</v>
      </c>
      <c r="I7810" s="11">
        <f>VLOOKUP(B7810,[1]!Product_Data[#Data],3,0)</f>
        <v>900</v>
      </c>
      <c r="J7810" s="11">
        <f t="shared" si="729"/>
        <v>900</v>
      </c>
      <c r="K7810" s="11">
        <f t="shared" si="730"/>
        <v>1500</v>
      </c>
      <c r="L7810" s="11">
        <f t="shared" si="731"/>
        <v>600</v>
      </c>
      <c r="M7810" t="str">
        <f>VLOOKUP(C7810,[1]!Location_Data[#Data],2,0)</f>
        <v>Berkeley</v>
      </c>
      <c r="N7810" t="str">
        <f>VLOOKUP(D7810,[1]!Salespeople_Data[#Data],2,0)</f>
        <v>Martin Perry</v>
      </c>
      <c r="O7810" t="str">
        <f>VLOOKUP(E7810,[1]!Customer_Data[#Data],2,0)</f>
        <v>Randy Webb</v>
      </c>
      <c r="P7810" s="15">
        <f t="shared" ref="P7810:P7873" si="732">WEEKDAY(F7810)</f>
        <v>4</v>
      </c>
      <c r="Q7810">
        <f t="shared" ref="Q7810:Q7873" si="733">MONTH(F7810)</f>
        <v>6</v>
      </c>
      <c r="R7810">
        <f t="shared" ref="R7810:R7873" si="734">YEAR(F7810)</f>
        <v>2019</v>
      </c>
    </row>
    <row r="7811" spans="1:18" x14ac:dyDescent="0.25">
      <c r="A7811" s="6" t="s">
        <v>8837</v>
      </c>
      <c r="B7811" s="6" t="s">
        <v>86</v>
      </c>
      <c r="C7811" s="6" t="s">
        <v>52</v>
      </c>
      <c r="D7811" s="6" t="s">
        <v>106</v>
      </c>
      <c r="E7811" s="6" t="s">
        <v>7840</v>
      </c>
      <c r="F7811" s="10">
        <v>43593</v>
      </c>
      <c r="G7811" s="6">
        <v>1</v>
      </c>
      <c r="H7811" s="11">
        <f>VLOOKUP(B7811,[1]!Product_Data[#Data],4,0)</f>
        <v>1725</v>
      </c>
      <c r="I7811" s="11">
        <f>VLOOKUP(B7811,[1]!Product_Data[#Data],3,0)</f>
        <v>1363</v>
      </c>
      <c r="J7811" s="11">
        <f t="shared" ref="J7811:J7874" si="735">PRODUCT(I7811,G7811)</f>
        <v>1363</v>
      </c>
      <c r="K7811" s="11">
        <f t="shared" ref="K7811:K7874" si="736">PRODUCT(H7811,G7811)</f>
        <v>1725</v>
      </c>
      <c r="L7811" s="11">
        <f t="shared" ref="L7811:L7874" si="737">K7811-J7811</f>
        <v>362</v>
      </c>
      <c r="M7811" t="str">
        <f>VLOOKUP(C7811,[1]!Location_Data[#Data],2,0)</f>
        <v>Pasadena</v>
      </c>
      <c r="N7811" t="str">
        <f>VLOOKUP(D7811,[1]!Salespeople_Data[#Data],2,0)</f>
        <v>Patrick Ruiz</v>
      </c>
      <c r="O7811" t="str">
        <f>VLOOKUP(E7811,[1]!Customer_Data[#Data],2,0)</f>
        <v>Harold Adams</v>
      </c>
      <c r="P7811" s="15">
        <f t="shared" si="732"/>
        <v>4</v>
      </c>
      <c r="Q7811">
        <f t="shared" si="733"/>
        <v>5</v>
      </c>
      <c r="R7811">
        <f t="shared" si="734"/>
        <v>2019</v>
      </c>
    </row>
    <row r="7812" spans="1:18" x14ac:dyDescent="0.25">
      <c r="A7812" s="6" t="s">
        <v>8838</v>
      </c>
      <c r="B7812" s="6" t="s">
        <v>194</v>
      </c>
      <c r="C7812" s="6" t="s">
        <v>95</v>
      </c>
      <c r="D7812" s="6" t="s">
        <v>159</v>
      </c>
      <c r="E7812" s="6" t="s">
        <v>554</v>
      </c>
      <c r="F7812" s="10">
        <v>43665</v>
      </c>
      <c r="G7812" s="6">
        <v>3</v>
      </c>
      <c r="H7812" s="11">
        <f>VLOOKUP(B7812,[1]!Product_Data[#Data],4,0)</f>
        <v>1278</v>
      </c>
      <c r="I7812" s="11">
        <f>VLOOKUP(B7812,[1]!Product_Data[#Data],3,0)</f>
        <v>665</v>
      </c>
      <c r="J7812" s="11">
        <f t="shared" si="735"/>
        <v>1995</v>
      </c>
      <c r="K7812" s="11">
        <f t="shared" si="736"/>
        <v>3834</v>
      </c>
      <c r="L7812" s="11">
        <f t="shared" si="737"/>
        <v>1839</v>
      </c>
      <c r="M7812" t="str">
        <f>VLOOKUP(C7812,[1]!Location_Data[#Data],2,0)</f>
        <v>Fullerton</v>
      </c>
      <c r="N7812" t="str">
        <f>VLOOKUP(D7812,[1]!Salespeople_Data[#Data],2,0)</f>
        <v>Bobby Russell</v>
      </c>
      <c r="O7812" t="str">
        <f>VLOOKUP(E7812,[1]!Customer_Data[#Data],2,0)</f>
        <v>David Smith</v>
      </c>
      <c r="P7812" s="15">
        <f t="shared" si="732"/>
        <v>6</v>
      </c>
      <c r="Q7812">
        <f t="shared" si="733"/>
        <v>7</v>
      </c>
      <c r="R7812">
        <f t="shared" si="734"/>
        <v>2019</v>
      </c>
    </row>
    <row r="7813" spans="1:18" x14ac:dyDescent="0.25">
      <c r="A7813" s="6" t="s">
        <v>8839</v>
      </c>
      <c r="B7813" s="6" t="s">
        <v>479</v>
      </c>
      <c r="C7813" s="6" t="s">
        <v>380</v>
      </c>
      <c r="D7813" s="6" t="s">
        <v>87</v>
      </c>
      <c r="E7813" s="6" t="s">
        <v>784</v>
      </c>
      <c r="F7813" s="10">
        <v>43707</v>
      </c>
      <c r="G7813" s="6">
        <v>1</v>
      </c>
      <c r="H7813" s="11">
        <f>VLOOKUP(B7813,[1]!Product_Data[#Data],4,0)</f>
        <v>123</v>
      </c>
      <c r="I7813" s="11">
        <f>VLOOKUP(B7813,[1]!Product_Data[#Data],3,0)</f>
        <v>84</v>
      </c>
      <c r="J7813" s="11">
        <f t="shared" si="735"/>
        <v>84</v>
      </c>
      <c r="K7813" s="11">
        <f t="shared" si="736"/>
        <v>123</v>
      </c>
      <c r="L7813" s="11">
        <f t="shared" si="737"/>
        <v>39</v>
      </c>
      <c r="M7813" t="str">
        <f>VLOOKUP(C7813,[1]!Location_Data[#Data],2,0)</f>
        <v>Los Angeles</v>
      </c>
      <c r="N7813" t="str">
        <f>VLOOKUP(D7813,[1]!Salespeople_Data[#Data],2,0)</f>
        <v>Martin Perry</v>
      </c>
      <c r="O7813" t="str">
        <f>VLOOKUP(E7813,[1]!Customer_Data[#Data],2,0)</f>
        <v>Terry Morris</v>
      </c>
      <c r="P7813" s="15">
        <f t="shared" si="732"/>
        <v>6</v>
      </c>
      <c r="Q7813">
        <f t="shared" si="733"/>
        <v>8</v>
      </c>
      <c r="R7813">
        <f t="shared" si="734"/>
        <v>2019</v>
      </c>
    </row>
    <row r="7814" spans="1:18" x14ac:dyDescent="0.25">
      <c r="A7814" s="6" t="s">
        <v>8840</v>
      </c>
      <c r="B7814" s="6" t="s">
        <v>129</v>
      </c>
      <c r="C7814" s="6" t="s">
        <v>530</v>
      </c>
      <c r="D7814" s="6" t="s">
        <v>49</v>
      </c>
      <c r="E7814" s="6" t="s">
        <v>788</v>
      </c>
      <c r="F7814" s="10">
        <v>43602</v>
      </c>
      <c r="G7814" s="6">
        <v>2</v>
      </c>
      <c r="H7814" s="11">
        <f>VLOOKUP(B7814,[1]!Product_Data[#Data],4,0)</f>
        <v>127</v>
      </c>
      <c r="I7814" s="11">
        <f>VLOOKUP(B7814,[1]!Product_Data[#Data],3,0)</f>
        <v>79</v>
      </c>
      <c r="J7814" s="11">
        <f t="shared" si="735"/>
        <v>158</v>
      </c>
      <c r="K7814" s="11">
        <f t="shared" si="736"/>
        <v>254</v>
      </c>
      <c r="L7814" s="11">
        <f t="shared" si="737"/>
        <v>96</v>
      </c>
      <c r="M7814" t="str">
        <f>VLOOKUP(C7814,[1]!Location_Data[#Data],2,0)</f>
        <v>San Buenaventura (Ventura)</v>
      </c>
      <c r="N7814" t="str">
        <f>VLOOKUP(D7814,[1]!Salespeople_Data[#Data],2,0)</f>
        <v>Walter Cook</v>
      </c>
      <c r="O7814" t="str">
        <f>VLOOKUP(E7814,[1]!Customer_Data[#Data],2,0)</f>
        <v>Albert Young</v>
      </c>
      <c r="P7814" s="15">
        <f t="shared" si="732"/>
        <v>6</v>
      </c>
      <c r="Q7814">
        <f t="shared" si="733"/>
        <v>5</v>
      </c>
      <c r="R7814">
        <f t="shared" si="734"/>
        <v>2019</v>
      </c>
    </row>
    <row r="7815" spans="1:18" x14ac:dyDescent="0.25">
      <c r="A7815" s="6" t="s">
        <v>8841</v>
      </c>
      <c r="B7815" s="6" t="s">
        <v>109</v>
      </c>
      <c r="C7815" s="6" t="s">
        <v>215</v>
      </c>
      <c r="D7815" s="6" t="s">
        <v>75</v>
      </c>
      <c r="E7815" s="6" t="s">
        <v>1035</v>
      </c>
      <c r="F7815" s="10">
        <v>43512</v>
      </c>
      <c r="G7815" s="6">
        <v>3</v>
      </c>
      <c r="H7815" s="11">
        <f>VLOOKUP(B7815,[1]!Product_Data[#Data],4,0)</f>
        <v>1783</v>
      </c>
      <c r="I7815" s="11">
        <f>VLOOKUP(B7815,[1]!Product_Data[#Data],3,0)</f>
        <v>1230</v>
      </c>
      <c r="J7815" s="11">
        <f t="shared" si="735"/>
        <v>3690</v>
      </c>
      <c r="K7815" s="11">
        <f t="shared" si="736"/>
        <v>5349</v>
      </c>
      <c r="L7815" s="11">
        <f t="shared" si="737"/>
        <v>1659</v>
      </c>
      <c r="M7815" t="str">
        <f>VLOOKUP(C7815,[1]!Location_Data[#Data],2,0)</f>
        <v>El Cajon</v>
      </c>
      <c r="N7815" t="str">
        <f>VLOOKUP(D7815,[1]!Salespeople_Data[#Data],2,0)</f>
        <v>Roger Robertson</v>
      </c>
      <c r="O7815" t="str">
        <f>VLOOKUP(E7815,[1]!Customer_Data[#Data],2,0)</f>
        <v>Sean Kelly</v>
      </c>
      <c r="P7815" s="15">
        <f t="shared" si="732"/>
        <v>7</v>
      </c>
      <c r="Q7815">
        <f t="shared" si="733"/>
        <v>2</v>
      </c>
      <c r="R7815">
        <f t="shared" si="734"/>
        <v>2019</v>
      </c>
    </row>
    <row r="7816" spans="1:18" x14ac:dyDescent="0.25">
      <c r="A7816" s="6" t="s">
        <v>8842</v>
      </c>
      <c r="B7816" s="6" t="s">
        <v>13</v>
      </c>
      <c r="C7816" s="6" t="s">
        <v>39</v>
      </c>
      <c r="D7816" s="6" t="s">
        <v>25</v>
      </c>
      <c r="E7816" s="6" t="s">
        <v>2831</v>
      </c>
      <c r="F7816" s="10">
        <v>43824</v>
      </c>
      <c r="G7816" s="6">
        <v>1</v>
      </c>
      <c r="H7816" s="11">
        <f>VLOOKUP(B7816,[1]!Product_Data[#Data],4,0)</f>
        <v>1022</v>
      </c>
      <c r="I7816" s="11">
        <f>VLOOKUP(B7816,[1]!Product_Data[#Data],3,0)</f>
        <v>818</v>
      </c>
      <c r="J7816" s="11">
        <f t="shared" si="735"/>
        <v>818</v>
      </c>
      <c r="K7816" s="11">
        <f t="shared" si="736"/>
        <v>1022</v>
      </c>
      <c r="L7816" s="11">
        <f t="shared" si="737"/>
        <v>204</v>
      </c>
      <c r="M7816" t="str">
        <f>VLOOKUP(C7816,[1]!Location_Data[#Data],2,0)</f>
        <v>Oceanside</v>
      </c>
      <c r="N7816" t="str">
        <f>VLOOKUP(D7816,[1]!Salespeople_Data[#Data],2,0)</f>
        <v>Brian Davis</v>
      </c>
      <c r="O7816" t="str">
        <f>VLOOKUP(E7816,[1]!Customer_Data[#Data],2,0)</f>
        <v>Donald Diaz</v>
      </c>
      <c r="P7816" s="15">
        <f t="shared" si="732"/>
        <v>4</v>
      </c>
      <c r="Q7816">
        <f t="shared" si="733"/>
        <v>12</v>
      </c>
      <c r="R7816">
        <f t="shared" si="734"/>
        <v>2019</v>
      </c>
    </row>
    <row r="7817" spans="1:18" x14ac:dyDescent="0.25">
      <c r="A7817" s="6" t="s">
        <v>8843</v>
      </c>
      <c r="B7817" s="6" t="s">
        <v>818</v>
      </c>
      <c r="C7817" s="6" t="s">
        <v>29</v>
      </c>
      <c r="D7817" s="6" t="s">
        <v>96</v>
      </c>
      <c r="E7817" s="6" t="s">
        <v>540</v>
      </c>
      <c r="F7817" s="10">
        <v>43587</v>
      </c>
      <c r="G7817" s="6">
        <v>1</v>
      </c>
      <c r="H7817" s="11">
        <f>VLOOKUP(B7817,[1]!Product_Data[#Data],4,0)</f>
        <v>1638</v>
      </c>
      <c r="I7817" s="11">
        <f>VLOOKUP(B7817,[1]!Product_Data[#Data],3,0)</f>
        <v>1261</v>
      </c>
      <c r="J7817" s="11">
        <f t="shared" si="735"/>
        <v>1261</v>
      </c>
      <c r="K7817" s="11">
        <f t="shared" si="736"/>
        <v>1638</v>
      </c>
      <c r="L7817" s="11">
        <f t="shared" si="737"/>
        <v>377</v>
      </c>
      <c r="M7817" t="str">
        <f>VLOOKUP(C7817,[1]!Location_Data[#Data],2,0)</f>
        <v>Santa Ana</v>
      </c>
      <c r="N7817" t="str">
        <f>VLOOKUP(D7817,[1]!Salespeople_Data[#Data],2,0)</f>
        <v>Brian Thomas</v>
      </c>
      <c r="O7817" t="str">
        <f>VLOOKUP(E7817,[1]!Customer_Data[#Data],2,0)</f>
        <v>Billy Reid</v>
      </c>
      <c r="P7817" s="15">
        <f t="shared" si="732"/>
        <v>5</v>
      </c>
      <c r="Q7817">
        <f t="shared" si="733"/>
        <v>5</v>
      </c>
      <c r="R7817">
        <f t="shared" si="734"/>
        <v>2019</v>
      </c>
    </row>
    <row r="7818" spans="1:18" x14ac:dyDescent="0.25">
      <c r="A7818" s="6" t="s">
        <v>8844</v>
      </c>
      <c r="B7818" s="6" t="s">
        <v>626</v>
      </c>
      <c r="C7818" s="6" t="s">
        <v>74</v>
      </c>
      <c r="D7818" s="6" t="s">
        <v>15</v>
      </c>
      <c r="E7818" s="6" t="s">
        <v>574</v>
      </c>
      <c r="F7818" s="10">
        <v>43666</v>
      </c>
      <c r="G7818" s="6">
        <v>1</v>
      </c>
      <c r="H7818" s="11">
        <f>VLOOKUP(B7818,[1]!Product_Data[#Data],4,0)</f>
        <v>584</v>
      </c>
      <c r="I7818" s="11">
        <f>VLOOKUP(B7818,[1]!Product_Data[#Data],3,0)</f>
        <v>420</v>
      </c>
      <c r="J7818" s="11">
        <f t="shared" si="735"/>
        <v>420</v>
      </c>
      <c r="K7818" s="11">
        <f t="shared" si="736"/>
        <v>584</v>
      </c>
      <c r="L7818" s="11">
        <f t="shared" si="737"/>
        <v>164</v>
      </c>
      <c r="M7818" t="str">
        <f>VLOOKUP(C7818,[1]!Location_Data[#Data],2,0)</f>
        <v>West Covina</v>
      </c>
      <c r="N7818" t="str">
        <f>VLOOKUP(D7818,[1]!Salespeople_Data[#Data],2,0)</f>
        <v>Ryan Butler</v>
      </c>
      <c r="O7818" t="str">
        <f>VLOOKUP(E7818,[1]!Customer_Data[#Data],2,0)</f>
        <v>Jesse Barnes</v>
      </c>
      <c r="P7818" s="15">
        <f t="shared" si="732"/>
        <v>7</v>
      </c>
      <c r="Q7818">
        <f t="shared" si="733"/>
        <v>7</v>
      </c>
      <c r="R7818">
        <f t="shared" si="734"/>
        <v>2019</v>
      </c>
    </row>
    <row r="7819" spans="1:18" x14ac:dyDescent="0.25">
      <c r="A7819" s="6" t="s">
        <v>8845</v>
      </c>
      <c r="B7819" s="6" t="s">
        <v>232</v>
      </c>
      <c r="C7819" s="6" t="s">
        <v>272</v>
      </c>
      <c r="D7819" s="6" t="s">
        <v>264</v>
      </c>
      <c r="E7819" s="6" t="s">
        <v>2212</v>
      </c>
      <c r="F7819" s="10">
        <v>43517</v>
      </c>
      <c r="G7819" s="6">
        <v>2</v>
      </c>
      <c r="H7819" s="11">
        <f>VLOOKUP(B7819,[1]!Product_Data[#Data],4,0)</f>
        <v>1119</v>
      </c>
      <c r="I7819" s="11">
        <f>VLOOKUP(B7819,[1]!Product_Data[#Data],3,0)</f>
        <v>683</v>
      </c>
      <c r="J7819" s="11">
        <f t="shared" si="735"/>
        <v>1366</v>
      </c>
      <c r="K7819" s="11">
        <f t="shared" si="736"/>
        <v>2238</v>
      </c>
      <c r="L7819" s="11">
        <f t="shared" si="737"/>
        <v>872</v>
      </c>
      <c r="M7819" t="str">
        <f>VLOOKUP(C7819,[1]!Location_Data[#Data],2,0)</f>
        <v>Torrance</v>
      </c>
      <c r="N7819" t="str">
        <f>VLOOKUP(D7819,[1]!Salespeople_Data[#Data],2,0)</f>
        <v>Ernest Wheeler</v>
      </c>
      <c r="O7819" t="str">
        <f>VLOOKUP(E7819,[1]!Customer_Data[#Data],2,0)</f>
        <v>Justin Rodriguez</v>
      </c>
      <c r="P7819" s="15">
        <f t="shared" si="732"/>
        <v>5</v>
      </c>
      <c r="Q7819">
        <f t="shared" si="733"/>
        <v>2</v>
      </c>
      <c r="R7819">
        <f t="shared" si="734"/>
        <v>2019</v>
      </c>
    </row>
    <row r="7820" spans="1:18" x14ac:dyDescent="0.25">
      <c r="A7820" s="6" t="s">
        <v>8846</v>
      </c>
      <c r="B7820" s="6" t="s">
        <v>560</v>
      </c>
      <c r="C7820" s="6" t="s">
        <v>90</v>
      </c>
      <c r="D7820" s="6" t="s">
        <v>178</v>
      </c>
      <c r="E7820" s="6" t="s">
        <v>1483</v>
      </c>
      <c r="F7820" s="10">
        <v>43728</v>
      </c>
      <c r="G7820" s="6">
        <v>1</v>
      </c>
      <c r="H7820" s="11">
        <f>VLOOKUP(B7820,[1]!Product_Data[#Data],4,0)</f>
        <v>1809</v>
      </c>
      <c r="I7820" s="11">
        <f>VLOOKUP(B7820,[1]!Product_Data[#Data],3,0)</f>
        <v>1067</v>
      </c>
      <c r="J7820" s="11">
        <f t="shared" si="735"/>
        <v>1067</v>
      </c>
      <c r="K7820" s="11">
        <f t="shared" si="736"/>
        <v>1809</v>
      </c>
      <c r="L7820" s="11">
        <f t="shared" si="737"/>
        <v>742</v>
      </c>
      <c r="M7820" t="str">
        <f>VLOOKUP(C7820,[1]!Location_Data[#Data],2,0)</f>
        <v>Irvine</v>
      </c>
      <c r="N7820" t="str">
        <f>VLOOKUP(D7820,[1]!Salespeople_Data[#Data],2,0)</f>
        <v>Joshua Taylor</v>
      </c>
      <c r="O7820" t="str">
        <f>VLOOKUP(E7820,[1]!Customer_Data[#Data],2,0)</f>
        <v>Albert Rice</v>
      </c>
      <c r="P7820" s="15">
        <f t="shared" si="732"/>
        <v>6</v>
      </c>
      <c r="Q7820">
        <f t="shared" si="733"/>
        <v>9</v>
      </c>
      <c r="R7820">
        <f t="shared" si="734"/>
        <v>2019</v>
      </c>
    </row>
    <row r="7821" spans="1:18" x14ac:dyDescent="0.25">
      <c r="A7821" s="6" t="s">
        <v>8847</v>
      </c>
      <c r="B7821" s="6" t="s">
        <v>435</v>
      </c>
      <c r="C7821" s="6" t="s">
        <v>34</v>
      </c>
      <c r="D7821" s="6" t="s">
        <v>178</v>
      </c>
      <c r="E7821" s="6" t="s">
        <v>1677</v>
      </c>
      <c r="F7821" s="10">
        <v>43664</v>
      </c>
      <c r="G7821" s="6">
        <v>1</v>
      </c>
      <c r="H7821" s="11">
        <f>VLOOKUP(B7821,[1]!Product_Data[#Data],4,0)</f>
        <v>2141</v>
      </c>
      <c r="I7821" s="11">
        <f>VLOOKUP(B7821,[1]!Product_Data[#Data],3,0)</f>
        <v>1777</v>
      </c>
      <c r="J7821" s="11">
        <f t="shared" si="735"/>
        <v>1777</v>
      </c>
      <c r="K7821" s="11">
        <f t="shared" si="736"/>
        <v>2141</v>
      </c>
      <c r="L7821" s="11">
        <f t="shared" si="737"/>
        <v>364</v>
      </c>
      <c r="M7821" t="str">
        <f>VLOOKUP(C7821,[1]!Location_Data[#Data],2,0)</f>
        <v>Inglewood</v>
      </c>
      <c r="N7821" t="str">
        <f>VLOOKUP(D7821,[1]!Salespeople_Data[#Data],2,0)</f>
        <v>Joshua Taylor</v>
      </c>
      <c r="O7821" t="str">
        <f>VLOOKUP(E7821,[1]!Customer_Data[#Data],2,0)</f>
        <v>Brandon Wood</v>
      </c>
      <c r="P7821" s="15">
        <f t="shared" si="732"/>
        <v>5</v>
      </c>
      <c r="Q7821">
        <f t="shared" si="733"/>
        <v>7</v>
      </c>
      <c r="R7821">
        <f t="shared" si="734"/>
        <v>2019</v>
      </c>
    </row>
    <row r="7822" spans="1:18" x14ac:dyDescent="0.25">
      <c r="A7822" s="6" t="s">
        <v>8848</v>
      </c>
      <c r="B7822" s="6" t="s">
        <v>8</v>
      </c>
      <c r="C7822" s="6" t="s">
        <v>643</v>
      </c>
      <c r="D7822" s="6" t="s">
        <v>170</v>
      </c>
      <c r="E7822" s="6" t="s">
        <v>7096</v>
      </c>
      <c r="F7822" s="10">
        <v>43701</v>
      </c>
      <c r="G7822" s="6">
        <v>1</v>
      </c>
      <c r="H7822" s="11">
        <f>VLOOKUP(B7822,[1]!Product_Data[#Data],4,0)</f>
        <v>1522</v>
      </c>
      <c r="I7822" s="11">
        <f>VLOOKUP(B7822,[1]!Product_Data[#Data],3,0)</f>
        <v>791</v>
      </c>
      <c r="J7822" s="11">
        <f t="shared" si="735"/>
        <v>791</v>
      </c>
      <c r="K7822" s="11">
        <f t="shared" si="736"/>
        <v>1522</v>
      </c>
      <c r="L7822" s="11">
        <f t="shared" si="737"/>
        <v>731</v>
      </c>
      <c r="M7822" t="str">
        <f>VLOOKUP(C7822,[1]!Location_Data[#Data],2,0)</f>
        <v>Hayward</v>
      </c>
      <c r="N7822" t="str">
        <f>VLOOKUP(D7822,[1]!Salespeople_Data[#Data],2,0)</f>
        <v>Sean Miller</v>
      </c>
      <c r="O7822" t="str">
        <f>VLOOKUP(E7822,[1]!Customer_Data[#Data],2,0)</f>
        <v>Ryan Taylor</v>
      </c>
      <c r="P7822" s="15">
        <f t="shared" si="732"/>
        <v>7</v>
      </c>
      <c r="Q7822">
        <f t="shared" si="733"/>
        <v>8</v>
      </c>
      <c r="R7822">
        <f t="shared" si="734"/>
        <v>2019</v>
      </c>
    </row>
    <row r="7823" spans="1:18" x14ac:dyDescent="0.25">
      <c r="A7823" s="6" t="s">
        <v>8849</v>
      </c>
      <c r="B7823" s="6" t="s">
        <v>38</v>
      </c>
      <c r="C7823" s="6" t="s">
        <v>90</v>
      </c>
      <c r="D7823" s="6" t="s">
        <v>20</v>
      </c>
      <c r="E7823" s="6" t="s">
        <v>230</v>
      </c>
      <c r="F7823" s="10">
        <v>43715</v>
      </c>
      <c r="G7823" s="6">
        <v>1</v>
      </c>
      <c r="H7823" s="11">
        <f>VLOOKUP(B7823,[1]!Product_Data[#Data],4,0)</f>
        <v>2283</v>
      </c>
      <c r="I7823" s="11">
        <f>VLOOKUP(B7823,[1]!Product_Data[#Data],3,0)</f>
        <v>1484</v>
      </c>
      <c r="J7823" s="11">
        <f t="shared" si="735"/>
        <v>1484</v>
      </c>
      <c r="K7823" s="11">
        <f t="shared" si="736"/>
        <v>2283</v>
      </c>
      <c r="L7823" s="11">
        <f t="shared" si="737"/>
        <v>799</v>
      </c>
      <c r="M7823" t="str">
        <f>VLOOKUP(C7823,[1]!Location_Data[#Data],2,0)</f>
        <v>Irvine</v>
      </c>
      <c r="N7823" t="str">
        <f>VLOOKUP(D7823,[1]!Salespeople_Data[#Data],2,0)</f>
        <v>Joshua Cook</v>
      </c>
      <c r="O7823" t="str">
        <f>VLOOKUP(E7823,[1]!Customer_Data[#Data],2,0)</f>
        <v>Roy Bennett</v>
      </c>
      <c r="P7823" s="15">
        <f t="shared" si="732"/>
        <v>7</v>
      </c>
      <c r="Q7823">
        <f t="shared" si="733"/>
        <v>9</v>
      </c>
      <c r="R7823">
        <f t="shared" si="734"/>
        <v>2019</v>
      </c>
    </row>
    <row r="7824" spans="1:18" x14ac:dyDescent="0.25">
      <c r="A7824" s="6" t="s">
        <v>8850</v>
      </c>
      <c r="B7824" s="6" t="s">
        <v>752</v>
      </c>
      <c r="C7824" s="6" t="s">
        <v>349</v>
      </c>
      <c r="D7824" s="6" t="s">
        <v>111</v>
      </c>
      <c r="E7824" s="6" t="s">
        <v>880</v>
      </c>
      <c r="F7824" s="10">
        <v>43630</v>
      </c>
      <c r="G7824" s="6">
        <v>3</v>
      </c>
      <c r="H7824" s="11">
        <f>VLOOKUP(B7824,[1]!Product_Data[#Data],4,0)</f>
        <v>95</v>
      </c>
      <c r="I7824" s="11">
        <f>VLOOKUP(B7824,[1]!Product_Data[#Data],3,0)</f>
        <v>61</v>
      </c>
      <c r="J7824" s="11">
        <f t="shared" si="735"/>
        <v>183</v>
      </c>
      <c r="K7824" s="11">
        <f t="shared" si="736"/>
        <v>285</v>
      </c>
      <c r="L7824" s="11">
        <f t="shared" si="737"/>
        <v>102</v>
      </c>
      <c r="M7824" t="str">
        <f>VLOOKUP(C7824,[1]!Location_Data[#Data],2,0)</f>
        <v>Santa Clara</v>
      </c>
      <c r="N7824" t="str">
        <f>VLOOKUP(D7824,[1]!Salespeople_Data[#Data],2,0)</f>
        <v>Ryan Welch</v>
      </c>
      <c r="O7824" t="str">
        <f>VLOOKUP(E7824,[1]!Customer_Data[#Data],2,0)</f>
        <v>Terry Watson</v>
      </c>
      <c r="P7824" s="15">
        <f t="shared" si="732"/>
        <v>6</v>
      </c>
      <c r="Q7824">
        <f t="shared" si="733"/>
        <v>6</v>
      </c>
      <c r="R7824">
        <f t="shared" si="734"/>
        <v>2019</v>
      </c>
    </row>
    <row r="7825" spans="1:18" x14ac:dyDescent="0.25">
      <c r="A7825" s="6" t="s">
        <v>8851</v>
      </c>
      <c r="B7825" s="6" t="s">
        <v>132</v>
      </c>
      <c r="C7825" s="6" t="s">
        <v>120</v>
      </c>
      <c r="D7825" s="6" t="s">
        <v>20</v>
      </c>
      <c r="E7825" s="6" t="s">
        <v>279</v>
      </c>
      <c r="F7825" s="10">
        <v>43730</v>
      </c>
      <c r="G7825" s="6">
        <v>1</v>
      </c>
      <c r="H7825" s="11">
        <f>VLOOKUP(B7825,[1]!Product_Data[#Data],4,0)</f>
        <v>2091</v>
      </c>
      <c r="I7825" s="11">
        <f>VLOOKUP(B7825,[1]!Product_Data[#Data],3,0)</f>
        <v>1485</v>
      </c>
      <c r="J7825" s="11">
        <f t="shared" si="735"/>
        <v>1485</v>
      </c>
      <c r="K7825" s="11">
        <f t="shared" si="736"/>
        <v>2091</v>
      </c>
      <c r="L7825" s="11">
        <f t="shared" si="737"/>
        <v>606</v>
      </c>
      <c r="M7825" t="str">
        <f>VLOOKUP(C7825,[1]!Location_Data[#Data],2,0)</f>
        <v>Elk Grove</v>
      </c>
      <c r="N7825" t="str">
        <f>VLOOKUP(D7825,[1]!Salespeople_Data[#Data],2,0)</f>
        <v>Joshua Cook</v>
      </c>
      <c r="O7825" t="str">
        <f>VLOOKUP(E7825,[1]!Customer_Data[#Data],2,0)</f>
        <v>Joshua Bennett</v>
      </c>
      <c r="P7825" s="15">
        <f t="shared" si="732"/>
        <v>1</v>
      </c>
      <c r="Q7825">
        <f t="shared" si="733"/>
        <v>9</v>
      </c>
      <c r="R7825">
        <f t="shared" si="734"/>
        <v>2019</v>
      </c>
    </row>
    <row r="7826" spans="1:18" x14ac:dyDescent="0.25">
      <c r="A7826" s="6" t="s">
        <v>8852</v>
      </c>
      <c r="B7826" s="6" t="s">
        <v>666</v>
      </c>
      <c r="C7826" s="6" t="s">
        <v>186</v>
      </c>
      <c r="D7826" s="6" t="s">
        <v>191</v>
      </c>
      <c r="E7826" s="6" t="s">
        <v>926</v>
      </c>
      <c r="F7826" s="10">
        <v>43526</v>
      </c>
      <c r="G7826" s="6">
        <v>2</v>
      </c>
      <c r="H7826" s="11">
        <f>VLOOKUP(B7826,[1]!Product_Data[#Data],4,0)</f>
        <v>2241</v>
      </c>
      <c r="I7826" s="11">
        <f>VLOOKUP(B7826,[1]!Product_Data[#Data],3,0)</f>
        <v>1367</v>
      </c>
      <c r="J7826" s="11">
        <f t="shared" si="735"/>
        <v>2734</v>
      </c>
      <c r="K7826" s="11">
        <f t="shared" si="736"/>
        <v>4482</v>
      </c>
      <c r="L7826" s="11">
        <f t="shared" si="737"/>
        <v>1748</v>
      </c>
      <c r="M7826" t="str">
        <f>VLOOKUP(C7826,[1]!Location_Data[#Data],2,0)</f>
        <v>Riverside</v>
      </c>
      <c r="N7826" t="str">
        <f>VLOOKUP(D7826,[1]!Salespeople_Data[#Data],2,0)</f>
        <v>Robert Reed</v>
      </c>
      <c r="O7826" t="str">
        <f>VLOOKUP(E7826,[1]!Customer_Data[#Data],2,0)</f>
        <v>Joe Powell</v>
      </c>
      <c r="P7826" s="15">
        <f t="shared" si="732"/>
        <v>7</v>
      </c>
      <c r="Q7826">
        <f t="shared" si="733"/>
        <v>3</v>
      </c>
      <c r="R7826">
        <f t="shared" si="734"/>
        <v>2019</v>
      </c>
    </row>
    <row r="7827" spans="1:18" x14ac:dyDescent="0.25">
      <c r="A7827" s="6" t="s">
        <v>8853</v>
      </c>
      <c r="B7827" s="6" t="s">
        <v>796</v>
      </c>
      <c r="C7827" s="6" t="s">
        <v>322</v>
      </c>
      <c r="D7827" s="6" t="s">
        <v>116</v>
      </c>
      <c r="E7827" s="6" t="s">
        <v>2352</v>
      </c>
      <c r="F7827" s="10">
        <v>43759</v>
      </c>
      <c r="G7827" s="6">
        <v>3</v>
      </c>
      <c r="H7827" s="11">
        <f>VLOOKUP(B7827,[1]!Product_Data[#Data],4,0)</f>
        <v>1103</v>
      </c>
      <c r="I7827" s="11">
        <f>VLOOKUP(B7827,[1]!Product_Data[#Data],3,0)</f>
        <v>838</v>
      </c>
      <c r="J7827" s="11">
        <f t="shared" si="735"/>
        <v>2514</v>
      </c>
      <c r="K7827" s="11">
        <f t="shared" si="736"/>
        <v>3309</v>
      </c>
      <c r="L7827" s="11">
        <f t="shared" si="737"/>
        <v>795</v>
      </c>
      <c r="M7827" t="str">
        <f>VLOOKUP(C7827,[1]!Location_Data[#Data],2,0)</f>
        <v>Rancho Cucamonga</v>
      </c>
      <c r="N7827" t="str">
        <f>VLOOKUP(D7827,[1]!Salespeople_Data[#Data],2,0)</f>
        <v>Roger Ramos</v>
      </c>
      <c r="O7827" t="str">
        <f>VLOOKUP(E7827,[1]!Customer_Data[#Data],2,0)</f>
        <v>Carl Reid</v>
      </c>
      <c r="P7827" s="15">
        <f t="shared" si="732"/>
        <v>2</v>
      </c>
      <c r="Q7827">
        <f t="shared" si="733"/>
        <v>10</v>
      </c>
      <c r="R7827">
        <f t="shared" si="734"/>
        <v>2019</v>
      </c>
    </row>
    <row r="7828" spans="1:18" x14ac:dyDescent="0.25">
      <c r="A7828" s="6" t="s">
        <v>8854</v>
      </c>
      <c r="B7828" s="6" t="s">
        <v>18</v>
      </c>
      <c r="C7828" s="6" t="s">
        <v>530</v>
      </c>
      <c r="D7828" s="6" t="s">
        <v>239</v>
      </c>
      <c r="E7828" s="6" t="s">
        <v>3024</v>
      </c>
      <c r="F7828" s="10">
        <v>43734</v>
      </c>
      <c r="G7828" s="6">
        <v>1</v>
      </c>
      <c r="H7828" s="11">
        <f>VLOOKUP(B7828,[1]!Product_Data[#Data],4,0)</f>
        <v>880</v>
      </c>
      <c r="I7828" s="11">
        <f>VLOOKUP(B7828,[1]!Product_Data[#Data],3,0)</f>
        <v>634</v>
      </c>
      <c r="J7828" s="11">
        <f t="shared" si="735"/>
        <v>634</v>
      </c>
      <c r="K7828" s="11">
        <f t="shared" si="736"/>
        <v>880</v>
      </c>
      <c r="L7828" s="11">
        <f t="shared" si="737"/>
        <v>246</v>
      </c>
      <c r="M7828" t="str">
        <f>VLOOKUP(C7828,[1]!Location_Data[#Data],2,0)</f>
        <v>San Buenaventura (Ventura)</v>
      </c>
      <c r="N7828" t="str">
        <f>VLOOKUP(D7828,[1]!Salespeople_Data[#Data],2,0)</f>
        <v>John Reyes</v>
      </c>
      <c r="O7828" t="str">
        <f>VLOOKUP(E7828,[1]!Customer_Data[#Data],2,0)</f>
        <v>Richard Jordan</v>
      </c>
      <c r="P7828" s="15">
        <f t="shared" si="732"/>
        <v>5</v>
      </c>
      <c r="Q7828">
        <f t="shared" si="733"/>
        <v>9</v>
      </c>
      <c r="R7828">
        <f t="shared" si="734"/>
        <v>2019</v>
      </c>
    </row>
    <row r="7829" spans="1:18" x14ac:dyDescent="0.25">
      <c r="A7829" s="6" t="s">
        <v>8855</v>
      </c>
      <c r="B7829" s="6" t="s">
        <v>271</v>
      </c>
      <c r="C7829" s="6" t="s">
        <v>302</v>
      </c>
      <c r="D7829" s="6" t="s">
        <v>212</v>
      </c>
      <c r="E7829" s="6" t="s">
        <v>931</v>
      </c>
      <c r="F7829" s="10">
        <v>43786</v>
      </c>
      <c r="G7829" s="6">
        <v>1</v>
      </c>
      <c r="H7829" s="11">
        <f>VLOOKUP(B7829,[1]!Product_Data[#Data],4,0)</f>
        <v>1587</v>
      </c>
      <c r="I7829" s="11">
        <f>VLOOKUP(B7829,[1]!Product_Data[#Data],3,0)</f>
        <v>1301</v>
      </c>
      <c r="J7829" s="11">
        <f t="shared" si="735"/>
        <v>1301</v>
      </c>
      <c r="K7829" s="11">
        <f t="shared" si="736"/>
        <v>1587</v>
      </c>
      <c r="L7829" s="11">
        <f t="shared" si="737"/>
        <v>286</v>
      </c>
      <c r="M7829" t="str">
        <f>VLOOKUP(C7829,[1]!Location_Data[#Data],2,0)</f>
        <v>Santa Rosa</v>
      </c>
      <c r="N7829" t="str">
        <f>VLOOKUP(D7829,[1]!Salespeople_Data[#Data],2,0)</f>
        <v>Ronald Reed</v>
      </c>
      <c r="O7829" t="str">
        <f>VLOOKUP(E7829,[1]!Customer_Data[#Data],2,0)</f>
        <v>Joshua Collins</v>
      </c>
      <c r="P7829" s="15">
        <f t="shared" si="732"/>
        <v>1</v>
      </c>
      <c r="Q7829">
        <f t="shared" si="733"/>
        <v>11</v>
      </c>
      <c r="R7829">
        <f t="shared" si="734"/>
        <v>2019</v>
      </c>
    </row>
    <row r="7830" spans="1:18" x14ac:dyDescent="0.25">
      <c r="A7830" s="6" t="s">
        <v>8856</v>
      </c>
      <c r="B7830" s="6" t="s">
        <v>152</v>
      </c>
      <c r="C7830" s="6" t="s">
        <v>90</v>
      </c>
      <c r="D7830" s="6" t="s">
        <v>20</v>
      </c>
      <c r="E7830" s="6" t="s">
        <v>1720</v>
      </c>
      <c r="F7830" s="10">
        <v>43493</v>
      </c>
      <c r="G7830" s="6">
        <v>1</v>
      </c>
      <c r="H7830" s="11">
        <f>VLOOKUP(B7830,[1]!Product_Data[#Data],4,0)</f>
        <v>951</v>
      </c>
      <c r="I7830" s="11">
        <f>VLOOKUP(B7830,[1]!Product_Data[#Data],3,0)</f>
        <v>504</v>
      </c>
      <c r="J7830" s="11">
        <f t="shared" si="735"/>
        <v>504</v>
      </c>
      <c r="K7830" s="11">
        <f t="shared" si="736"/>
        <v>951</v>
      </c>
      <c r="L7830" s="11">
        <f t="shared" si="737"/>
        <v>447</v>
      </c>
      <c r="M7830" t="str">
        <f>VLOOKUP(C7830,[1]!Location_Data[#Data],2,0)</f>
        <v>Irvine</v>
      </c>
      <c r="N7830" t="str">
        <f>VLOOKUP(D7830,[1]!Salespeople_Data[#Data],2,0)</f>
        <v>Joshua Cook</v>
      </c>
      <c r="O7830" t="str">
        <f>VLOOKUP(E7830,[1]!Customer_Data[#Data],2,0)</f>
        <v>George Lewis</v>
      </c>
      <c r="P7830" s="15">
        <f t="shared" si="732"/>
        <v>2</v>
      </c>
      <c r="Q7830">
        <f t="shared" si="733"/>
        <v>1</v>
      </c>
      <c r="R7830">
        <f t="shared" si="734"/>
        <v>2019</v>
      </c>
    </row>
    <row r="7831" spans="1:18" x14ac:dyDescent="0.25">
      <c r="A7831" s="6" t="s">
        <v>8857</v>
      </c>
      <c r="B7831" s="6" t="s">
        <v>703</v>
      </c>
      <c r="C7831" s="6" t="s">
        <v>105</v>
      </c>
      <c r="D7831" s="6" t="s">
        <v>106</v>
      </c>
      <c r="E7831" s="6" t="s">
        <v>738</v>
      </c>
      <c r="F7831" s="10">
        <v>43660</v>
      </c>
      <c r="G7831" s="6">
        <v>4</v>
      </c>
      <c r="H7831" s="11">
        <f>VLOOKUP(B7831,[1]!Product_Data[#Data],4,0)</f>
        <v>530</v>
      </c>
      <c r="I7831" s="11">
        <f>VLOOKUP(B7831,[1]!Product_Data[#Data],3,0)</f>
        <v>435</v>
      </c>
      <c r="J7831" s="11">
        <f t="shared" si="735"/>
        <v>1740</v>
      </c>
      <c r="K7831" s="11">
        <f t="shared" si="736"/>
        <v>2120</v>
      </c>
      <c r="L7831" s="11">
        <f t="shared" si="737"/>
        <v>380</v>
      </c>
      <c r="M7831" t="str">
        <f>VLOOKUP(C7831,[1]!Location_Data[#Data],2,0)</f>
        <v>Daly City</v>
      </c>
      <c r="N7831" t="str">
        <f>VLOOKUP(D7831,[1]!Salespeople_Data[#Data],2,0)</f>
        <v>Patrick Ruiz</v>
      </c>
      <c r="O7831" t="str">
        <f>VLOOKUP(E7831,[1]!Customer_Data[#Data],2,0)</f>
        <v>Carlos Reed</v>
      </c>
      <c r="P7831" s="15">
        <f t="shared" si="732"/>
        <v>1</v>
      </c>
      <c r="Q7831">
        <f t="shared" si="733"/>
        <v>7</v>
      </c>
      <c r="R7831">
        <f t="shared" si="734"/>
        <v>2019</v>
      </c>
    </row>
    <row r="7832" spans="1:18" x14ac:dyDescent="0.25">
      <c r="A7832" s="6" t="s">
        <v>8858</v>
      </c>
      <c r="B7832" s="6" t="s">
        <v>104</v>
      </c>
      <c r="C7832" s="6" t="s">
        <v>458</v>
      </c>
      <c r="D7832" s="6" t="s">
        <v>53</v>
      </c>
      <c r="E7832" s="6" t="s">
        <v>1272</v>
      </c>
      <c r="F7832" s="10">
        <v>43668</v>
      </c>
      <c r="G7832" s="6">
        <v>2</v>
      </c>
      <c r="H7832" s="11">
        <f>VLOOKUP(B7832,[1]!Product_Data[#Data],4,0)</f>
        <v>1671</v>
      </c>
      <c r="I7832" s="11">
        <f>VLOOKUP(B7832,[1]!Product_Data[#Data],3,0)</f>
        <v>1220</v>
      </c>
      <c r="J7832" s="11">
        <f t="shared" si="735"/>
        <v>2440</v>
      </c>
      <c r="K7832" s="11">
        <f t="shared" si="736"/>
        <v>3342</v>
      </c>
      <c r="L7832" s="11">
        <f t="shared" si="737"/>
        <v>902</v>
      </c>
      <c r="M7832" t="str">
        <f>VLOOKUP(C7832,[1]!Location_Data[#Data],2,0)</f>
        <v>Fontana</v>
      </c>
      <c r="N7832" t="str">
        <f>VLOOKUP(D7832,[1]!Salespeople_Data[#Data],2,0)</f>
        <v>Scott Mason</v>
      </c>
      <c r="O7832" t="str">
        <f>VLOOKUP(E7832,[1]!Customer_Data[#Data],2,0)</f>
        <v>Michael Lewis</v>
      </c>
      <c r="P7832" s="15">
        <f t="shared" si="732"/>
        <v>2</v>
      </c>
      <c r="Q7832">
        <f t="shared" si="733"/>
        <v>7</v>
      </c>
      <c r="R7832">
        <f t="shared" si="734"/>
        <v>2019</v>
      </c>
    </row>
    <row r="7833" spans="1:18" x14ac:dyDescent="0.25">
      <c r="A7833" s="6" t="s">
        <v>8859</v>
      </c>
      <c r="B7833" s="6" t="s">
        <v>86</v>
      </c>
      <c r="C7833" s="6" t="s">
        <v>527</v>
      </c>
      <c r="D7833" s="6" t="s">
        <v>15</v>
      </c>
      <c r="E7833" s="6" t="s">
        <v>2085</v>
      </c>
      <c r="F7833" s="10">
        <v>43802</v>
      </c>
      <c r="G7833" s="6">
        <v>1</v>
      </c>
      <c r="H7833" s="11">
        <f>VLOOKUP(B7833,[1]!Product_Data[#Data],4,0)</f>
        <v>1725</v>
      </c>
      <c r="I7833" s="11">
        <f>VLOOKUP(B7833,[1]!Product_Data[#Data],3,0)</f>
        <v>1363</v>
      </c>
      <c r="J7833" s="11">
        <f t="shared" si="735"/>
        <v>1363</v>
      </c>
      <c r="K7833" s="11">
        <f t="shared" si="736"/>
        <v>1725</v>
      </c>
      <c r="L7833" s="11">
        <f t="shared" si="737"/>
        <v>362</v>
      </c>
      <c r="M7833" t="str">
        <f>VLOOKUP(C7833,[1]!Location_Data[#Data],2,0)</f>
        <v>Stockton</v>
      </c>
      <c r="N7833" t="str">
        <f>VLOOKUP(D7833,[1]!Salespeople_Data[#Data],2,0)</f>
        <v>Ryan Butler</v>
      </c>
      <c r="O7833" t="str">
        <f>VLOOKUP(E7833,[1]!Customer_Data[#Data],2,0)</f>
        <v>Jesse Hernandez</v>
      </c>
      <c r="P7833" s="15">
        <f t="shared" si="732"/>
        <v>3</v>
      </c>
      <c r="Q7833">
        <f t="shared" si="733"/>
        <v>12</v>
      </c>
      <c r="R7833">
        <f t="shared" si="734"/>
        <v>2019</v>
      </c>
    </row>
    <row r="7834" spans="1:18" x14ac:dyDescent="0.25">
      <c r="A7834" s="6" t="s">
        <v>8860</v>
      </c>
      <c r="B7834" s="6" t="s">
        <v>367</v>
      </c>
      <c r="C7834" s="6" t="s">
        <v>450</v>
      </c>
      <c r="D7834" s="6" t="s">
        <v>91</v>
      </c>
      <c r="E7834" s="6" t="s">
        <v>1096</v>
      </c>
      <c r="F7834" s="10">
        <v>43755</v>
      </c>
      <c r="G7834" s="6">
        <v>3</v>
      </c>
      <c r="H7834" s="11">
        <f>VLOOKUP(B7834,[1]!Product_Data[#Data],4,0)</f>
        <v>530</v>
      </c>
      <c r="I7834" s="11">
        <f>VLOOKUP(B7834,[1]!Product_Data[#Data],3,0)</f>
        <v>424</v>
      </c>
      <c r="J7834" s="11">
        <f t="shared" si="735"/>
        <v>1272</v>
      </c>
      <c r="K7834" s="11">
        <f t="shared" si="736"/>
        <v>1590</v>
      </c>
      <c r="L7834" s="11">
        <f t="shared" si="737"/>
        <v>318</v>
      </c>
      <c r="M7834" t="str">
        <f>VLOOKUP(C7834,[1]!Location_Data[#Data],2,0)</f>
        <v>Simi Valley</v>
      </c>
      <c r="N7834" t="str">
        <f>VLOOKUP(D7834,[1]!Salespeople_Data[#Data],2,0)</f>
        <v>Howard Gardner</v>
      </c>
      <c r="O7834" t="str">
        <f>VLOOKUP(E7834,[1]!Customer_Data[#Data],2,0)</f>
        <v>Craig Wright</v>
      </c>
      <c r="P7834" s="15">
        <f t="shared" si="732"/>
        <v>5</v>
      </c>
      <c r="Q7834">
        <f t="shared" si="733"/>
        <v>10</v>
      </c>
      <c r="R7834">
        <f t="shared" si="734"/>
        <v>2019</v>
      </c>
    </row>
    <row r="7835" spans="1:18" x14ac:dyDescent="0.25">
      <c r="A7835" s="6" t="s">
        <v>8861</v>
      </c>
      <c r="B7835" s="6" t="s">
        <v>194</v>
      </c>
      <c r="C7835" s="6" t="s">
        <v>19</v>
      </c>
      <c r="D7835" s="6" t="s">
        <v>250</v>
      </c>
      <c r="E7835" s="6" t="s">
        <v>833</v>
      </c>
      <c r="F7835" s="10">
        <v>43588</v>
      </c>
      <c r="G7835" s="6">
        <v>1</v>
      </c>
      <c r="H7835" s="11">
        <f>VLOOKUP(B7835,[1]!Product_Data[#Data],4,0)</f>
        <v>1278</v>
      </c>
      <c r="I7835" s="11">
        <f>VLOOKUP(B7835,[1]!Product_Data[#Data],3,0)</f>
        <v>665</v>
      </c>
      <c r="J7835" s="11">
        <f t="shared" si="735"/>
        <v>665</v>
      </c>
      <c r="K7835" s="11">
        <f t="shared" si="736"/>
        <v>1278</v>
      </c>
      <c r="L7835" s="11">
        <f t="shared" si="737"/>
        <v>613</v>
      </c>
      <c r="M7835" t="str">
        <f>VLOOKUP(C7835,[1]!Location_Data[#Data],2,0)</f>
        <v>Berkeley</v>
      </c>
      <c r="N7835" t="str">
        <f>VLOOKUP(D7835,[1]!Salespeople_Data[#Data],2,0)</f>
        <v>Martin Carr</v>
      </c>
      <c r="O7835" t="str">
        <f>VLOOKUP(E7835,[1]!Customer_Data[#Data],2,0)</f>
        <v>Jose Barnes</v>
      </c>
      <c r="P7835" s="15">
        <f t="shared" si="732"/>
        <v>6</v>
      </c>
      <c r="Q7835">
        <f t="shared" si="733"/>
        <v>5</v>
      </c>
      <c r="R7835">
        <f t="shared" si="734"/>
        <v>2019</v>
      </c>
    </row>
    <row r="7836" spans="1:18" x14ac:dyDescent="0.25">
      <c r="A7836" s="6" t="s">
        <v>8862</v>
      </c>
      <c r="B7836" s="6" t="s">
        <v>245</v>
      </c>
      <c r="C7836" s="6" t="s">
        <v>211</v>
      </c>
      <c r="D7836" s="6" t="s">
        <v>30</v>
      </c>
      <c r="E7836" s="6" t="s">
        <v>127</v>
      </c>
      <c r="F7836" s="10">
        <v>43469</v>
      </c>
      <c r="G7836" s="6">
        <v>1</v>
      </c>
      <c r="H7836" s="11">
        <f>VLOOKUP(B7836,[1]!Product_Data[#Data],4,0)</f>
        <v>818</v>
      </c>
      <c r="I7836" s="11">
        <f>VLOOKUP(B7836,[1]!Product_Data[#Data],3,0)</f>
        <v>450</v>
      </c>
      <c r="J7836" s="11">
        <f t="shared" si="735"/>
        <v>450</v>
      </c>
      <c r="K7836" s="11">
        <f t="shared" si="736"/>
        <v>818</v>
      </c>
      <c r="L7836" s="11">
        <f t="shared" si="737"/>
        <v>368</v>
      </c>
      <c r="M7836" t="str">
        <f>VLOOKUP(C7836,[1]!Location_Data[#Data],2,0)</f>
        <v>Chula Vista</v>
      </c>
      <c r="N7836" t="str">
        <f>VLOOKUP(D7836,[1]!Salespeople_Data[#Data],2,0)</f>
        <v>Carl Hall</v>
      </c>
      <c r="O7836" t="str">
        <f>VLOOKUP(E7836,[1]!Customer_Data[#Data],2,0)</f>
        <v>Carlos Smith</v>
      </c>
      <c r="P7836" s="15">
        <f t="shared" si="732"/>
        <v>6</v>
      </c>
      <c r="Q7836">
        <f t="shared" si="733"/>
        <v>1</v>
      </c>
      <c r="R7836">
        <f t="shared" si="734"/>
        <v>2019</v>
      </c>
    </row>
    <row r="7837" spans="1:18" x14ac:dyDescent="0.25">
      <c r="A7837" s="6" t="s">
        <v>8863</v>
      </c>
      <c r="B7837" s="6" t="s">
        <v>245</v>
      </c>
      <c r="C7837" s="6" t="s">
        <v>596</v>
      </c>
      <c r="D7837" s="6" t="s">
        <v>216</v>
      </c>
      <c r="E7837" s="6" t="s">
        <v>799</v>
      </c>
      <c r="F7837" s="10">
        <v>43501</v>
      </c>
      <c r="G7837" s="6">
        <v>3</v>
      </c>
      <c r="H7837" s="11">
        <f>VLOOKUP(B7837,[1]!Product_Data[#Data],4,0)</f>
        <v>818</v>
      </c>
      <c r="I7837" s="11">
        <f>VLOOKUP(B7837,[1]!Product_Data[#Data],3,0)</f>
        <v>450</v>
      </c>
      <c r="J7837" s="11">
        <f t="shared" si="735"/>
        <v>1350</v>
      </c>
      <c r="K7837" s="11">
        <f t="shared" si="736"/>
        <v>2454</v>
      </c>
      <c r="L7837" s="11">
        <f t="shared" si="737"/>
        <v>1104</v>
      </c>
      <c r="M7837" t="str">
        <f>VLOOKUP(C7837,[1]!Location_Data[#Data],2,0)</f>
        <v>Fremont</v>
      </c>
      <c r="N7837" t="str">
        <f>VLOOKUP(D7837,[1]!Salespeople_Data[#Data],2,0)</f>
        <v>Ernest Wagner</v>
      </c>
      <c r="O7837" t="str">
        <f>VLOOKUP(E7837,[1]!Customer_Data[#Data],2,0)</f>
        <v>Steven Howard</v>
      </c>
      <c r="P7837" s="15">
        <f t="shared" si="732"/>
        <v>3</v>
      </c>
      <c r="Q7837">
        <f t="shared" si="733"/>
        <v>2</v>
      </c>
      <c r="R7837">
        <f t="shared" si="734"/>
        <v>2019</v>
      </c>
    </row>
    <row r="7838" spans="1:18" x14ac:dyDescent="0.25">
      <c r="A7838" s="6" t="s">
        <v>8864</v>
      </c>
      <c r="B7838" s="6" t="s">
        <v>925</v>
      </c>
      <c r="C7838" s="6" t="s">
        <v>355</v>
      </c>
      <c r="D7838" s="6" t="s">
        <v>257</v>
      </c>
      <c r="E7838" s="6" t="s">
        <v>967</v>
      </c>
      <c r="F7838" s="10">
        <v>43551</v>
      </c>
      <c r="G7838" s="6">
        <v>1</v>
      </c>
      <c r="H7838" s="11">
        <f>VLOOKUP(B7838,[1]!Product_Data[#Data],4,0)</f>
        <v>136</v>
      </c>
      <c r="I7838" s="11">
        <f>VLOOKUP(B7838,[1]!Product_Data[#Data],3,0)</f>
        <v>72</v>
      </c>
      <c r="J7838" s="11">
        <f t="shared" si="735"/>
        <v>72</v>
      </c>
      <c r="K7838" s="11">
        <f t="shared" si="736"/>
        <v>136</v>
      </c>
      <c r="L7838" s="11">
        <f t="shared" si="737"/>
        <v>64</v>
      </c>
      <c r="M7838" t="str">
        <f>VLOOKUP(C7838,[1]!Location_Data[#Data],2,0)</f>
        <v>Burbank</v>
      </c>
      <c r="N7838" t="str">
        <f>VLOOKUP(D7838,[1]!Salespeople_Data[#Data],2,0)</f>
        <v>Jerry Perry</v>
      </c>
      <c r="O7838" t="str">
        <f>VLOOKUP(E7838,[1]!Customer_Data[#Data],2,0)</f>
        <v>Ronald Anderson</v>
      </c>
      <c r="P7838" s="15">
        <f t="shared" si="732"/>
        <v>4</v>
      </c>
      <c r="Q7838">
        <f t="shared" si="733"/>
        <v>3</v>
      </c>
      <c r="R7838">
        <f t="shared" si="734"/>
        <v>2019</v>
      </c>
    </row>
    <row r="7839" spans="1:18" x14ac:dyDescent="0.25">
      <c r="A7839" s="6" t="s">
        <v>8865</v>
      </c>
      <c r="B7839" s="6" t="s">
        <v>83</v>
      </c>
      <c r="C7839" s="6" t="s">
        <v>220</v>
      </c>
      <c r="D7839" s="6" t="s">
        <v>447</v>
      </c>
      <c r="E7839" s="6" t="s">
        <v>2003</v>
      </c>
      <c r="F7839" s="10">
        <v>43657</v>
      </c>
      <c r="G7839" s="6">
        <v>3</v>
      </c>
      <c r="H7839" s="11">
        <f>VLOOKUP(B7839,[1]!Product_Data[#Data],4,0)</f>
        <v>1972</v>
      </c>
      <c r="I7839" s="11">
        <f>VLOOKUP(B7839,[1]!Product_Data[#Data],3,0)</f>
        <v>1321</v>
      </c>
      <c r="J7839" s="11">
        <f t="shared" si="735"/>
        <v>3963</v>
      </c>
      <c r="K7839" s="11">
        <f t="shared" si="736"/>
        <v>5916</v>
      </c>
      <c r="L7839" s="11">
        <f t="shared" si="737"/>
        <v>1953</v>
      </c>
      <c r="M7839" t="str">
        <f>VLOOKUP(C7839,[1]!Location_Data[#Data],2,0)</f>
        <v>Modesto</v>
      </c>
      <c r="N7839" t="str">
        <f>VLOOKUP(D7839,[1]!Salespeople_Data[#Data],2,0)</f>
        <v>Howard Sims</v>
      </c>
      <c r="O7839" t="str">
        <f>VLOOKUP(E7839,[1]!Customer_Data[#Data],2,0)</f>
        <v>Phillip Coleman</v>
      </c>
      <c r="P7839" s="15">
        <f t="shared" si="732"/>
        <v>5</v>
      </c>
      <c r="Q7839">
        <f t="shared" si="733"/>
        <v>7</v>
      </c>
      <c r="R7839">
        <f t="shared" si="734"/>
        <v>2019</v>
      </c>
    </row>
    <row r="7840" spans="1:18" x14ac:dyDescent="0.25">
      <c r="A7840" s="6" t="s">
        <v>8866</v>
      </c>
      <c r="B7840" s="6" t="s">
        <v>125</v>
      </c>
      <c r="C7840" s="6" t="s">
        <v>224</v>
      </c>
      <c r="D7840" s="6" t="s">
        <v>250</v>
      </c>
      <c r="E7840" s="6" t="s">
        <v>1522</v>
      </c>
      <c r="F7840" s="10">
        <v>43685</v>
      </c>
      <c r="G7840" s="6">
        <v>4</v>
      </c>
      <c r="H7840" s="11">
        <f>VLOOKUP(B7840,[1]!Product_Data[#Data],4,0)</f>
        <v>1826</v>
      </c>
      <c r="I7840" s="11">
        <f>VLOOKUP(B7840,[1]!Product_Data[#Data],3,0)</f>
        <v>1443</v>
      </c>
      <c r="J7840" s="11">
        <f t="shared" si="735"/>
        <v>5772</v>
      </c>
      <c r="K7840" s="11">
        <f t="shared" si="736"/>
        <v>7304</v>
      </c>
      <c r="L7840" s="11">
        <f t="shared" si="737"/>
        <v>1532</v>
      </c>
      <c r="M7840" t="str">
        <f>VLOOKUP(C7840,[1]!Location_Data[#Data],2,0)</f>
        <v>Huntington Beach</v>
      </c>
      <c r="N7840" t="str">
        <f>VLOOKUP(D7840,[1]!Salespeople_Data[#Data],2,0)</f>
        <v>Martin Carr</v>
      </c>
      <c r="O7840" t="str">
        <f>VLOOKUP(E7840,[1]!Customer_Data[#Data],2,0)</f>
        <v>Ryan Ruiz</v>
      </c>
      <c r="P7840" s="15">
        <f t="shared" si="732"/>
        <v>5</v>
      </c>
      <c r="Q7840">
        <f t="shared" si="733"/>
        <v>8</v>
      </c>
      <c r="R7840">
        <f t="shared" si="734"/>
        <v>2019</v>
      </c>
    </row>
    <row r="7841" spans="1:18" x14ac:dyDescent="0.25">
      <c r="A7841" s="6" t="s">
        <v>8867</v>
      </c>
      <c r="B7841" s="6" t="s">
        <v>83</v>
      </c>
      <c r="C7841" s="6" t="s">
        <v>643</v>
      </c>
      <c r="D7841" s="6" t="s">
        <v>58</v>
      </c>
      <c r="E7841" s="6" t="s">
        <v>2058</v>
      </c>
      <c r="F7841" s="10">
        <v>43685</v>
      </c>
      <c r="G7841" s="6">
        <v>1</v>
      </c>
      <c r="H7841" s="11">
        <f>VLOOKUP(B7841,[1]!Product_Data[#Data],4,0)</f>
        <v>1972</v>
      </c>
      <c r="I7841" s="11">
        <f>VLOOKUP(B7841,[1]!Product_Data[#Data],3,0)</f>
        <v>1321</v>
      </c>
      <c r="J7841" s="11">
        <f t="shared" si="735"/>
        <v>1321</v>
      </c>
      <c r="K7841" s="11">
        <f t="shared" si="736"/>
        <v>1972</v>
      </c>
      <c r="L7841" s="11">
        <f t="shared" si="737"/>
        <v>651</v>
      </c>
      <c r="M7841" t="str">
        <f>VLOOKUP(C7841,[1]!Location_Data[#Data],2,0)</f>
        <v>Hayward</v>
      </c>
      <c r="N7841" t="str">
        <f>VLOOKUP(D7841,[1]!Salespeople_Data[#Data],2,0)</f>
        <v>Christopher Tucker</v>
      </c>
      <c r="O7841" t="str">
        <f>VLOOKUP(E7841,[1]!Customer_Data[#Data],2,0)</f>
        <v>Justin Miller</v>
      </c>
      <c r="P7841" s="15">
        <f t="shared" si="732"/>
        <v>5</v>
      </c>
      <c r="Q7841">
        <f t="shared" si="733"/>
        <v>8</v>
      </c>
      <c r="R7841">
        <f t="shared" si="734"/>
        <v>2019</v>
      </c>
    </row>
    <row r="7842" spans="1:18" x14ac:dyDescent="0.25">
      <c r="A7842" s="6" t="s">
        <v>8868</v>
      </c>
      <c r="B7842" s="6" t="s">
        <v>61</v>
      </c>
      <c r="C7842" s="6" t="s">
        <v>66</v>
      </c>
      <c r="D7842" s="6" t="s">
        <v>106</v>
      </c>
      <c r="E7842" s="6" t="s">
        <v>1376</v>
      </c>
      <c r="F7842" s="10">
        <v>43590</v>
      </c>
      <c r="G7842" s="6">
        <v>3</v>
      </c>
      <c r="H7842" s="11">
        <f>VLOOKUP(B7842,[1]!Product_Data[#Data],4,0)</f>
        <v>1889</v>
      </c>
      <c r="I7842" s="11">
        <f>VLOOKUP(B7842,[1]!Product_Data[#Data],3,0)</f>
        <v>945</v>
      </c>
      <c r="J7842" s="11">
        <f t="shared" si="735"/>
        <v>2835</v>
      </c>
      <c r="K7842" s="11">
        <f t="shared" si="736"/>
        <v>5667</v>
      </c>
      <c r="L7842" s="11">
        <f t="shared" si="737"/>
        <v>2832</v>
      </c>
      <c r="M7842" t="str">
        <f>VLOOKUP(C7842,[1]!Location_Data[#Data],2,0)</f>
        <v>Ontario</v>
      </c>
      <c r="N7842" t="str">
        <f>VLOOKUP(D7842,[1]!Salespeople_Data[#Data],2,0)</f>
        <v>Patrick Ruiz</v>
      </c>
      <c r="O7842" t="str">
        <f>VLOOKUP(E7842,[1]!Customer_Data[#Data],2,0)</f>
        <v>Adam Thompson</v>
      </c>
      <c r="P7842" s="15">
        <f t="shared" si="732"/>
        <v>1</v>
      </c>
      <c r="Q7842">
        <f t="shared" si="733"/>
        <v>5</v>
      </c>
      <c r="R7842">
        <f t="shared" si="734"/>
        <v>2019</v>
      </c>
    </row>
    <row r="7843" spans="1:18" x14ac:dyDescent="0.25">
      <c r="A7843" s="6" t="s">
        <v>8869</v>
      </c>
      <c r="B7843" s="6" t="s">
        <v>495</v>
      </c>
      <c r="C7843" s="6" t="s">
        <v>24</v>
      </c>
      <c r="D7843" s="6" t="s">
        <v>40</v>
      </c>
      <c r="E7843" s="6" t="s">
        <v>2624</v>
      </c>
      <c r="F7843" s="10">
        <v>43759</v>
      </c>
      <c r="G7843" s="6">
        <v>3</v>
      </c>
      <c r="H7843" s="11">
        <f>VLOOKUP(B7843,[1]!Product_Data[#Data],4,0)</f>
        <v>1467</v>
      </c>
      <c r="I7843" s="11">
        <f>VLOOKUP(B7843,[1]!Product_Data[#Data],3,0)</f>
        <v>807</v>
      </c>
      <c r="J7843" s="11">
        <f t="shared" si="735"/>
        <v>2421</v>
      </c>
      <c r="K7843" s="11">
        <f t="shared" si="736"/>
        <v>4401</v>
      </c>
      <c r="L7843" s="11">
        <f t="shared" si="737"/>
        <v>1980</v>
      </c>
      <c r="M7843" t="str">
        <f>VLOOKUP(C7843,[1]!Location_Data[#Data],2,0)</f>
        <v>Lancaster</v>
      </c>
      <c r="N7843" t="str">
        <f>VLOOKUP(D7843,[1]!Salespeople_Data[#Data],2,0)</f>
        <v>Brian Hansen</v>
      </c>
      <c r="O7843" t="str">
        <f>VLOOKUP(E7843,[1]!Customer_Data[#Data],2,0)</f>
        <v>Daniel Dixon</v>
      </c>
      <c r="P7843" s="15">
        <f t="shared" si="732"/>
        <v>2</v>
      </c>
      <c r="Q7843">
        <f t="shared" si="733"/>
        <v>10</v>
      </c>
      <c r="R7843">
        <f t="shared" si="734"/>
        <v>2019</v>
      </c>
    </row>
    <row r="7844" spans="1:18" x14ac:dyDescent="0.25">
      <c r="A7844" s="6" t="s">
        <v>8870</v>
      </c>
      <c r="B7844" s="6" t="s">
        <v>457</v>
      </c>
      <c r="C7844" s="6" t="s">
        <v>527</v>
      </c>
      <c r="D7844" s="6" t="s">
        <v>25</v>
      </c>
      <c r="E7844" s="6" t="s">
        <v>4801</v>
      </c>
      <c r="F7844" s="10">
        <v>43753</v>
      </c>
      <c r="G7844" s="6">
        <v>1</v>
      </c>
      <c r="H7844" s="11">
        <f>VLOOKUP(B7844,[1]!Product_Data[#Data],4,0)</f>
        <v>947</v>
      </c>
      <c r="I7844" s="11">
        <f>VLOOKUP(B7844,[1]!Product_Data[#Data],3,0)</f>
        <v>786</v>
      </c>
      <c r="J7844" s="11">
        <f t="shared" si="735"/>
        <v>786</v>
      </c>
      <c r="K7844" s="11">
        <f t="shared" si="736"/>
        <v>947</v>
      </c>
      <c r="L7844" s="11">
        <f t="shared" si="737"/>
        <v>161</v>
      </c>
      <c r="M7844" t="str">
        <f>VLOOKUP(C7844,[1]!Location_Data[#Data],2,0)</f>
        <v>Stockton</v>
      </c>
      <c r="N7844" t="str">
        <f>VLOOKUP(D7844,[1]!Salespeople_Data[#Data],2,0)</f>
        <v>Brian Davis</v>
      </c>
      <c r="O7844" t="str">
        <f>VLOOKUP(E7844,[1]!Customer_Data[#Data],2,0)</f>
        <v>Eugene Murphy</v>
      </c>
      <c r="P7844" s="15">
        <f t="shared" si="732"/>
        <v>3</v>
      </c>
      <c r="Q7844">
        <f t="shared" si="733"/>
        <v>10</v>
      </c>
      <c r="R7844">
        <f t="shared" si="734"/>
        <v>2019</v>
      </c>
    </row>
    <row r="7845" spans="1:18" x14ac:dyDescent="0.25">
      <c r="A7845" s="6" t="s">
        <v>8871</v>
      </c>
      <c r="B7845" s="6" t="s">
        <v>461</v>
      </c>
      <c r="C7845" s="6" t="s">
        <v>272</v>
      </c>
      <c r="D7845" s="6" t="s">
        <v>216</v>
      </c>
      <c r="E7845" s="6" t="s">
        <v>1524</v>
      </c>
      <c r="F7845" s="10">
        <v>43495</v>
      </c>
      <c r="G7845" s="6">
        <v>1</v>
      </c>
      <c r="H7845" s="11">
        <f>VLOOKUP(B7845,[1]!Product_Data[#Data],4,0)</f>
        <v>35</v>
      </c>
      <c r="I7845" s="11">
        <f>VLOOKUP(B7845,[1]!Product_Data[#Data],3,0)</f>
        <v>22</v>
      </c>
      <c r="J7845" s="11">
        <f t="shared" si="735"/>
        <v>22</v>
      </c>
      <c r="K7845" s="11">
        <f t="shared" si="736"/>
        <v>35</v>
      </c>
      <c r="L7845" s="11">
        <f t="shared" si="737"/>
        <v>13</v>
      </c>
      <c r="M7845" t="str">
        <f>VLOOKUP(C7845,[1]!Location_Data[#Data],2,0)</f>
        <v>Torrance</v>
      </c>
      <c r="N7845" t="str">
        <f>VLOOKUP(D7845,[1]!Salespeople_Data[#Data],2,0)</f>
        <v>Ernest Wagner</v>
      </c>
      <c r="O7845" t="str">
        <f>VLOOKUP(E7845,[1]!Customer_Data[#Data],2,0)</f>
        <v>Raymond Arnold</v>
      </c>
      <c r="P7845" s="15">
        <f t="shared" si="732"/>
        <v>4</v>
      </c>
      <c r="Q7845">
        <f t="shared" si="733"/>
        <v>1</v>
      </c>
      <c r="R7845">
        <f t="shared" si="734"/>
        <v>2019</v>
      </c>
    </row>
    <row r="7846" spans="1:18" x14ac:dyDescent="0.25">
      <c r="A7846" s="6" t="s">
        <v>8872</v>
      </c>
      <c r="B7846" s="6" t="s">
        <v>603</v>
      </c>
      <c r="C7846" s="6" t="s">
        <v>156</v>
      </c>
      <c r="D7846" s="6" t="s">
        <v>10</v>
      </c>
      <c r="E7846" s="6" t="s">
        <v>660</v>
      </c>
      <c r="F7846" s="10">
        <v>43636</v>
      </c>
      <c r="G7846" s="6">
        <v>4</v>
      </c>
      <c r="H7846" s="11">
        <f>VLOOKUP(B7846,[1]!Product_Data[#Data],4,0)</f>
        <v>2495</v>
      </c>
      <c r="I7846" s="11">
        <f>VLOOKUP(B7846,[1]!Product_Data[#Data],3,0)</f>
        <v>1896</v>
      </c>
      <c r="J7846" s="11">
        <f t="shared" si="735"/>
        <v>7584</v>
      </c>
      <c r="K7846" s="11">
        <f t="shared" si="736"/>
        <v>9980</v>
      </c>
      <c r="L7846" s="11">
        <f t="shared" si="737"/>
        <v>2396</v>
      </c>
      <c r="M7846" t="str">
        <f>VLOOKUP(C7846,[1]!Location_Data[#Data],2,0)</f>
        <v>Sacramento</v>
      </c>
      <c r="N7846" t="str">
        <f>VLOOKUP(D7846,[1]!Salespeople_Data[#Data],2,0)</f>
        <v>Justin Lynch</v>
      </c>
      <c r="O7846" t="str">
        <f>VLOOKUP(E7846,[1]!Customer_Data[#Data],2,0)</f>
        <v>James Sullivan</v>
      </c>
      <c r="P7846" s="15">
        <f t="shared" si="732"/>
        <v>5</v>
      </c>
      <c r="Q7846">
        <f t="shared" si="733"/>
        <v>6</v>
      </c>
      <c r="R7846">
        <f t="shared" si="734"/>
        <v>2019</v>
      </c>
    </row>
    <row r="7847" spans="1:18" x14ac:dyDescent="0.25">
      <c r="A7847" s="6" t="s">
        <v>8873</v>
      </c>
      <c r="B7847" s="6" t="s">
        <v>263</v>
      </c>
      <c r="C7847" s="6" t="s">
        <v>74</v>
      </c>
      <c r="D7847" s="6" t="s">
        <v>71</v>
      </c>
      <c r="E7847" s="6" t="s">
        <v>1002</v>
      </c>
      <c r="F7847" s="10">
        <v>43491</v>
      </c>
      <c r="G7847" s="6">
        <v>1</v>
      </c>
      <c r="H7847" s="11">
        <f>VLOOKUP(B7847,[1]!Product_Data[#Data],4,0)</f>
        <v>378</v>
      </c>
      <c r="I7847" s="11">
        <f>VLOOKUP(B7847,[1]!Product_Data[#Data],3,0)</f>
        <v>291</v>
      </c>
      <c r="J7847" s="11">
        <f t="shared" si="735"/>
        <v>291</v>
      </c>
      <c r="K7847" s="11">
        <f t="shared" si="736"/>
        <v>378</v>
      </c>
      <c r="L7847" s="11">
        <f t="shared" si="737"/>
        <v>87</v>
      </c>
      <c r="M7847" t="str">
        <f>VLOOKUP(C7847,[1]!Location_Data[#Data],2,0)</f>
        <v>West Covina</v>
      </c>
      <c r="N7847" t="str">
        <f>VLOOKUP(D7847,[1]!Salespeople_Data[#Data],2,0)</f>
        <v>Gary Rodriguez</v>
      </c>
      <c r="O7847" t="str">
        <f>VLOOKUP(E7847,[1]!Customer_Data[#Data],2,0)</f>
        <v>Albert Cunningham</v>
      </c>
      <c r="P7847" s="15">
        <f t="shared" si="732"/>
        <v>7</v>
      </c>
      <c r="Q7847">
        <f t="shared" si="733"/>
        <v>1</v>
      </c>
      <c r="R7847">
        <f t="shared" si="734"/>
        <v>2019</v>
      </c>
    </row>
    <row r="7848" spans="1:18" x14ac:dyDescent="0.25">
      <c r="A7848" s="6" t="s">
        <v>8874</v>
      </c>
      <c r="B7848" s="6" t="s">
        <v>1149</v>
      </c>
      <c r="C7848" s="6" t="s">
        <v>731</v>
      </c>
      <c r="D7848" s="6" t="s">
        <v>359</v>
      </c>
      <c r="E7848" s="6" t="s">
        <v>1205</v>
      </c>
      <c r="F7848" s="10">
        <v>43650</v>
      </c>
      <c r="G7848" s="6">
        <v>1</v>
      </c>
      <c r="H7848" s="11">
        <f>VLOOKUP(B7848,[1]!Product_Data[#Data],4,0)</f>
        <v>847</v>
      </c>
      <c r="I7848" s="11">
        <f>VLOOKUP(B7848,[1]!Product_Data[#Data],3,0)</f>
        <v>534</v>
      </c>
      <c r="J7848" s="11">
        <f t="shared" si="735"/>
        <v>534</v>
      </c>
      <c r="K7848" s="11">
        <f t="shared" si="736"/>
        <v>847</v>
      </c>
      <c r="L7848" s="11">
        <f t="shared" si="737"/>
        <v>313</v>
      </c>
      <c r="M7848" t="str">
        <f>VLOOKUP(C7848,[1]!Location_Data[#Data],2,0)</f>
        <v>Costa Mesa</v>
      </c>
      <c r="N7848" t="str">
        <f>VLOOKUP(D7848,[1]!Salespeople_Data[#Data],2,0)</f>
        <v>Eugene Holmes</v>
      </c>
      <c r="O7848" t="str">
        <f>VLOOKUP(E7848,[1]!Customer_Data[#Data],2,0)</f>
        <v>Jesse Hill</v>
      </c>
      <c r="P7848" s="15">
        <f t="shared" si="732"/>
        <v>5</v>
      </c>
      <c r="Q7848">
        <f t="shared" si="733"/>
        <v>7</v>
      </c>
      <c r="R7848">
        <f t="shared" si="734"/>
        <v>2019</v>
      </c>
    </row>
    <row r="7849" spans="1:18" x14ac:dyDescent="0.25">
      <c r="A7849" s="6" t="s">
        <v>8875</v>
      </c>
      <c r="B7849" s="6" t="s">
        <v>83</v>
      </c>
      <c r="C7849" s="6" t="s">
        <v>490</v>
      </c>
      <c r="D7849" s="6" t="s">
        <v>216</v>
      </c>
      <c r="E7849" s="6" t="s">
        <v>825</v>
      </c>
      <c r="F7849" s="10">
        <v>43515</v>
      </c>
      <c r="G7849" s="6">
        <v>3</v>
      </c>
      <c r="H7849" s="11">
        <f>VLOOKUP(B7849,[1]!Product_Data[#Data],4,0)</f>
        <v>1972</v>
      </c>
      <c r="I7849" s="11">
        <f>VLOOKUP(B7849,[1]!Product_Data[#Data],3,0)</f>
        <v>1321</v>
      </c>
      <c r="J7849" s="11">
        <f t="shared" si="735"/>
        <v>3963</v>
      </c>
      <c r="K7849" s="11">
        <f t="shared" si="736"/>
        <v>5916</v>
      </c>
      <c r="L7849" s="11">
        <f t="shared" si="737"/>
        <v>1953</v>
      </c>
      <c r="M7849" t="str">
        <f>VLOOKUP(C7849,[1]!Location_Data[#Data],2,0)</f>
        <v>Temecula</v>
      </c>
      <c r="N7849" t="str">
        <f>VLOOKUP(D7849,[1]!Salespeople_Data[#Data],2,0)</f>
        <v>Ernest Wagner</v>
      </c>
      <c r="O7849" t="str">
        <f>VLOOKUP(E7849,[1]!Customer_Data[#Data],2,0)</f>
        <v>Arthur Welch</v>
      </c>
      <c r="P7849" s="15">
        <f t="shared" si="732"/>
        <v>3</v>
      </c>
      <c r="Q7849">
        <f t="shared" si="733"/>
        <v>2</v>
      </c>
      <c r="R7849">
        <f t="shared" si="734"/>
        <v>2019</v>
      </c>
    </row>
    <row r="7850" spans="1:18" x14ac:dyDescent="0.25">
      <c r="A7850" s="6" t="s">
        <v>8876</v>
      </c>
      <c r="B7850" s="6" t="s">
        <v>238</v>
      </c>
      <c r="C7850" s="6" t="s">
        <v>115</v>
      </c>
      <c r="D7850" s="6" t="s">
        <v>146</v>
      </c>
      <c r="E7850" s="6" t="s">
        <v>959</v>
      </c>
      <c r="F7850" s="10">
        <v>43796</v>
      </c>
      <c r="G7850" s="6">
        <v>2</v>
      </c>
      <c r="H7850" s="11">
        <f>VLOOKUP(B7850,[1]!Product_Data[#Data],4,0)</f>
        <v>871</v>
      </c>
      <c r="I7850" s="11">
        <f>VLOOKUP(B7850,[1]!Product_Data[#Data],3,0)</f>
        <v>540</v>
      </c>
      <c r="J7850" s="11">
        <f t="shared" si="735"/>
        <v>1080</v>
      </c>
      <c r="K7850" s="11">
        <f t="shared" si="736"/>
        <v>1742</v>
      </c>
      <c r="L7850" s="11">
        <f t="shared" si="737"/>
        <v>662</v>
      </c>
      <c r="M7850" t="str">
        <f>VLOOKUP(C7850,[1]!Location_Data[#Data],2,0)</f>
        <v>Glendale</v>
      </c>
      <c r="N7850" t="str">
        <f>VLOOKUP(D7850,[1]!Salespeople_Data[#Data],2,0)</f>
        <v>Carl Elliott</v>
      </c>
      <c r="O7850" t="str">
        <f>VLOOKUP(E7850,[1]!Customer_Data[#Data],2,0)</f>
        <v>Peter Castillo</v>
      </c>
      <c r="P7850" s="15">
        <f t="shared" si="732"/>
        <v>4</v>
      </c>
      <c r="Q7850">
        <f t="shared" si="733"/>
        <v>11</v>
      </c>
      <c r="R7850">
        <f t="shared" si="734"/>
        <v>2019</v>
      </c>
    </row>
    <row r="7851" spans="1:18" x14ac:dyDescent="0.25">
      <c r="A7851" s="6" t="s">
        <v>8877</v>
      </c>
      <c r="B7851" s="6" t="s">
        <v>223</v>
      </c>
      <c r="C7851" s="6" t="s">
        <v>249</v>
      </c>
      <c r="D7851" s="6" t="s">
        <v>53</v>
      </c>
      <c r="E7851" s="6" t="s">
        <v>410</v>
      </c>
      <c r="F7851" s="10">
        <v>43775</v>
      </c>
      <c r="G7851" s="6">
        <v>3</v>
      </c>
      <c r="H7851" s="11">
        <f>VLOOKUP(B7851,[1]!Product_Data[#Data],4,0)</f>
        <v>799</v>
      </c>
      <c r="I7851" s="11">
        <f>VLOOKUP(B7851,[1]!Product_Data[#Data],3,0)</f>
        <v>455</v>
      </c>
      <c r="J7851" s="11">
        <f t="shared" si="735"/>
        <v>1365</v>
      </c>
      <c r="K7851" s="11">
        <f t="shared" si="736"/>
        <v>2397</v>
      </c>
      <c r="L7851" s="11">
        <f t="shared" si="737"/>
        <v>1032</v>
      </c>
      <c r="M7851" t="str">
        <f>VLOOKUP(C7851,[1]!Location_Data[#Data],2,0)</f>
        <v>Roseville</v>
      </c>
      <c r="N7851" t="str">
        <f>VLOOKUP(D7851,[1]!Salespeople_Data[#Data],2,0)</f>
        <v>Scott Mason</v>
      </c>
      <c r="O7851" t="str">
        <f>VLOOKUP(E7851,[1]!Customer_Data[#Data],2,0)</f>
        <v>Earl Phillips</v>
      </c>
      <c r="P7851" s="15">
        <f t="shared" si="732"/>
        <v>4</v>
      </c>
      <c r="Q7851">
        <f t="shared" si="733"/>
        <v>11</v>
      </c>
      <c r="R7851">
        <f t="shared" si="734"/>
        <v>2019</v>
      </c>
    </row>
    <row r="7852" spans="1:18" x14ac:dyDescent="0.25">
      <c r="A7852" s="6" t="s">
        <v>8878</v>
      </c>
      <c r="B7852" s="6" t="s">
        <v>818</v>
      </c>
      <c r="C7852" s="6" t="s">
        <v>169</v>
      </c>
      <c r="D7852" s="6" t="s">
        <v>141</v>
      </c>
      <c r="E7852" s="6" t="s">
        <v>1906</v>
      </c>
      <c r="F7852" s="10">
        <v>43578</v>
      </c>
      <c r="G7852" s="6">
        <v>3</v>
      </c>
      <c r="H7852" s="11">
        <f>VLOOKUP(B7852,[1]!Product_Data[#Data],4,0)</f>
        <v>1638</v>
      </c>
      <c r="I7852" s="11">
        <f>VLOOKUP(B7852,[1]!Product_Data[#Data],3,0)</f>
        <v>1261</v>
      </c>
      <c r="J7852" s="11">
        <f t="shared" si="735"/>
        <v>3783</v>
      </c>
      <c r="K7852" s="11">
        <f t="shared" si="736"/>
        <v>4914</v>
      </c>
      <c r="L7852" s="11">
        <f t="shared" si="737"/>
        <v>1131</v>
      </c>
      <c r="M7852" t="str">
        <f>VLOOKUP(C7852,[1]!Location_Data[#Data],2,0)</f>
        <v>Vista</v>
      </c>
      <c r="N7852" t="str">
        <f>VLOOKUP(D7852,[1]!Salespeople_Data[#Data],2,0)</f>
        <v>Arthur Mccoy</v>
      </c>
      <c r="O7852" t="str">
        <f>VLOOKUP(E7852,[1]!Customer_Data[#Data],2,0)</f>
        <v>Philip Cunningham</v>
      </c>
      <c r="P7852" s="15">
        <f t="shared" si="732"/>
        <v>3</v>
      </c>
      <c r="Q7852">
        <f t="shared" si="733"/>
        <v>4</v>
      </c>
      <c r="R7852">
        <f t="shared" si="734"/>
        <v>2019</v>
      </c>
    </row>
    <row r="7853" spans="1:18" x14ac:dyDescent="0.25">
      <c r="A7853" s="6" t="s">
        <v>8879</v>
      </c>
      <c r="B7853" s="6" t="s">
        <v>177</v>
      </c>
      <c r="C7853" s="6" t="s">
        <v>467</v>
      </c>
      <c r="D7853" s="6" t="s">
        <v>40</v>
      </c>
      <c r="E7853" s="6" t="s">
        <v>1981</v>
      </c>
      <c r="F7853" s="10">
        <v>43541</v>
      </c>
      <c r="G7853" s="6">
        <v>2</v>
      </c>
      <c r="H7853" s="11">
        <f>VLOOKUP(B7853,[1]!Product_Data[#Data],4,0)</f>
        <v>2497</v>
      </c>
      <c r="I7853" s="11">
        <f>VLOOKUP(B7853,[1]!Product_Data[#Data],3,0)</f>
        <v>1473</v>
      </c>
      <c r="J7853" s="11">
        <f t="shared" si="735"/>
        <v>2946</v>
      </c>
      <c r="K7853" s="11">
        <f t="shared" si="736"/>
        <v>4994</v>
      </c>
      <c r="L7853" s="11">
        <f t="shared" si="737"/>
        <v>2048</v>
      </c>
      <c r="M7853" t="str">
        <f>VLOOKUP(C7853,[1]!Location_Data[#Data],2,0)</f>
        <v>Garden Grove</v>
      </c>
      <c r="N7853" t="str">
        <f>VLOOKUP(D7853,[1]!Salespeople_Data[#Data],2,0)</f>
        <v>Brian Hansen</v>
      </c>
      <c r="O7853" t="str">
        <f>VLOOKUP(E7853,[1]!Customer_Data[#Data],2,0)</f>
        <v>Walter Harris</v>
      </c>
      <c r="P7853" s="15">
        <f t="shared" si="732"/>
        <v>1</v>
      </c>
      <c r="Q7853">
        <f t="shared" si="733"/>
        <v>3</v>
      </c>
      <c r="R7853">
        <f t="shared" si="734"/>
        <v>2019</v>
      </c>
    </row>
    <row r="7854" spans="1:18" x14ac:dyDescent="0.25">
      <c r="A7854" s="6" t="s">
        <v>8880</v>
      </c>
      <c r="B7854" s="6" t="s">
        <v>464</v>
      </c>
      <c r="C7854" s="6" t="s">
        <v>349</v>
      </c>
      <c r="D7854" s="6" t="s">
        <v>356</v>
      </c>
      <c r="E7854" s="6" t="s">
        <v>312</v>
      </c>
      <c r="F7854" s="10">
        <v>43712</v>
      </c>
      <c r="G7854" s="6">
        <v>3</v>
      </c>
      <c r="H7854" s="11">
        <f>VLOOKUP(B7854,[1]!Product_Data[#Data],4,0)</f>
        <v>1566</v>
      </c>
      <c r="I7854" s="11">
        <f>VLOOKUP(B7854,[1]!Product_Data[#Data],3,0)</f>
        <v>1190</v>
      </c>
      <c r="J7854" s="11">
        <f t="shared" si="735"/>
        <v>3570</v>
      </c>
      <c r="K7854" s="11">
        <f t="shared" si="736"/>
        <v>4698</v>
      </c>
      <c r="L7854" s="11">
        <f t="shared" si="737"/>
        <v>1128</v>
      </c>
      <c r="M7854" t="str">
        <f>VLOOKUP(C7854,[1]!Location_Data[#Data],2,0)</f>
        <v>Santa Clara</v>
      </c>
      <c r="N7854" t="str">
        <f>VLOOKUP(D7854,[1]!Salespeople_Data[#Data],2,0)</f>
        <v>Jimmy Young</v>
      </c>
      <c r="O7854" t="str">
        <f>VLOOKUP(E7854,[1]!Customer_Data[#Data],2,0)</f>
        <v>Adam Jenkins</v>
      </c>
      <c r="P7854" s="15">
        <f t="shared" si="732"/>
        <v>4</v>
      </c>
      <c r="Q7854">
        <f t="shared" si="733"/>
        <v>9</v>
      </c>
      <c r="R7854">
        <f t="shared" si="734"/>
        <v>2019</v>
      </c>
    </row>
    <row r="7855" spans="1:18" x14ac:dyDescent="0.25">
      <c r="A7855" s="6" t="s">
        <v>8881</v>
      </c>
      <c r="B7855" s="6" t="s">
        <v>139</v>
      </c>
      <c r="C7855" s="6" t="s">
        <v>377</v>
      </c>
      <c r="D7855" s="6" t="s">
        <v>63</v>
      </c>
      <c r="E7855" s="6" t="s">
        <v>1116</v>
      </c>
      <c r="F7855" s="10">
        <v>43503</v>
      </c>
      <c r="G7855" s="6">
        <v>1</v>
      </c>
      <c r="H7855" s="11">
        <f>VLOOKUP(B7855,[1]!Product_Data[#Data],4,0)</f>
        <v>817</v>
      </c>
      <c r="I7855" s="11">
        <f>VLOOKUP(B7855,[1]!Product_Data[#Data],3,0)</f>
        <v>409</v>
      </c>
      <c r="J7855" s="11">
        <f t="shared" si="735"/>
        <v>409</v>
      </c>
      <c r="K7855" s="11">
        <f t="shared" si="736"/>
        <v>817</v>
      </c>
      <c r="L7855" s="11">
        <f t="shared" si="737"/>
        <v>408</v>
      </c>
      <c r="M7855" t="str">
        <f>VLOOKUP(C7855,[1]!Location_Data[#Data],2,0)</f>
        <v>San Diego</v>
      </c>
      <c r="N7855" t="str">
        <f>VLOOKUP(D7855,[1]!Salespeople_Data[#Data],2,0)</f>
        <v>Jeremy Mendoza</v>
      </c>
      <c r="O7855" t="str">
        <f>VLOOKUP(E7855,[1]!Customer_Data[#Data],2,0)</f>
        <v>Christopher Kim</v>
      </c>
      <c r="P7855" s="15">
        <f t="shared" si="732"/>
        <v>5</v>
      </c>
      <c r="Q7855">
        <f t="shared" si="733"/>
        <v>2</v>
      </c>
      <c r="R7855">
        <f t="shared" si="734"/>
        <v>2019</v>
      </c>
    </row>
    <row r="7856" spans="1:18" x14ac:dyDescent="0.25">
      <c r="A7856" s="6" t="s">
        <v>8882</v>
      </c>
      <c r="B7856" s="6" t="s">
        <v>383</v>
      </c>
      <c r="C7856" s="6" t="s">
        <v>302</v>
      </c>
      <c r="D7856" s="6" t="s">
        <v>264</v>
      </c>
      <c r="E7856" s="6" t="s">
        <v>3155</v>
      </c>
      <c r="F7856" s="10">
        <v>43680</v>
      </c>
      <c r="G7856" s="6">
        <v>2</v>
      </c>
      <c r="H7856" s="11">
        <f>VLOOKUP(B7856,[1]!Product_Data[#Data],4,0)</f>
        <v>1494</v>
      </c>
      <c r="I7856" s="11">
        <f>VLOOKUP(B7856,[1]!Product_Data[#Data],3,0)</f>
        <v>971</v>
      </c>
      <c r="J7856" s="11">
        <f t="shared" si="735"/>
        <v>1942</v>
      </c>
      <c r="K7856" s="11">
        <f t="shared" si="736"/>
        <v>2988</v>
      </c>
      <c r="L7856" s="11">
        <f t="shared" si="737"/>
        <v>1046</v>
      </c>
      <c r="M7856" t="str">
        <f>VLOOKUP(C7856,[1]!Location_Data[#Data],2,0)</f>
        <v>Santa Rosa</v>
      </c>
      <c r="N7856" t="str">
        <f>VLOOKUP(D7856,[1]!Salespeople_Data[#Data],2,0)</f>
        <v>Ernest Wheeler</v>
      </c>
      <c r="O7856" t="str">
        <f>VLOOKUP(E7856,[1]!Customer_Data[#Data],2,0)</f>
        <v>Gerald Reyes</v>
      </c>
      <c r="P7856" s="15">
        <f t="shared" si="732"/>
        <v>7</v>
      </c>
      <c r="Q7856">
        <f t="shared" si="733"/>
        <v>8</v>
      </c>
      <c r="R7856">
        <f t="shared" si="734"/>
        <v>2019</v>
      </c>
    </row>
    <row r="7857" spans="1:18" x14ac:dyDescent="0.25">
      <c r="A7857" s="6" t="s">
        <v>8883</v>
      </c>
      <c r="B7857" s="6" t="s">
        <v>168</v>
      </c>
      <c r="C7857" s="6" t="s">
        <v>190</v>
      </c>
      <c r="D7857" s="6" t="s">
        <v>40</v>
      </c>
      <c r="E7857" s="6" t="s">
        <v>631</v>
      </c>
      <c r="F7857" s="10">
        <v>43649</v>
      </c>
      <c r="G7857" s="6">
        <v>1</v>
      </c>
      <c r="H7857" s="11">
        <f>VLOOKUP(B7857,[1]!Product_Data[#Data],4,0)</f>
        <v>112</v>
      </c>
      <c r="I7857" s="11">
        <f>VLOOKUP(B7857,[1]!Product_Data[#Data],3,0)</f>
        <v>90</v>
      </c>
      <c r="J7857" s="11">
        <f t="shared" si="735"/>
        <v>90</v>
      </c>
      <c r="K7857" s="11">
        <f t="shared" si="736"/>
        <v>112</v>
      </c>
      <c r="L7857" s="11">
        <f t="shared" si="737"/>
        <v>22</v>
      </c>
      <c r="M7857" t="str">
        <f>VLOOKUP(C7857,[1]!Location_Data[#Data],2,0)</f>
        <v>Oakland</v>
      </c>
      <c r="N7857" t="str">
        <f>VLOOKUP(D7857,[1]!Salespeople_Data[#Data],2,0)</f>
        <v>Brian Hansen</v>
      </c>
      <c r="O7857" t="str">
        <f>VLOOKUP(E7857,[1]!Customer_Data[#Data],2,0)</f>
        <v>Matthew Phillips</v>
      </c>
      <c r="P7857" s="15">
        <f t="shared" si="732"/>
        <v>4</v>
      </c>
      <c r="Q7857">
        <f t="shared" si="733"/>
        <v>7</v>
      </c>
      <c r="R7857">
        <f t="shared" si="734"/>
        <v>2019</v>
      </c>
    </row>
    <row r="7858" spans="1:18" x14ac:dyDescent="0.25">
      <c r="A7858" s="6" t="s">
        <v>8884</v>
      </c>
      <c r="B7858" s="6" t="s">
        <v>431</v>
      </c>
      <c r="C7858" s="6" t="s">
        <v>190</v>
      </c>
      <c r="D7858" s="6" t="s">
        <v>264</v>
      </c>
      <c r="E7858" s="6" t="s">
        <v>2352</v>
      </c>
      <c r="F7858" s="10">
        <v>43488</v>
      </c>
      <c r="G7858" s="6">
        <v>2</v>
      </c>
      <c r="H7858" s="11">
        <f>VLOOKUP(B7858,[1]!Product_Data[#Data],4,0)</f>
        <v>290</v>
      </c>
      <c r="I7858" s="11">
        <f>VLOOKUP(B7858,[1]!Product_Data[#Data],3,0)</f>
        <v>200</v>
      </c>
      <c r="J7858" s="11">
        <f t="shared" si="735"/>
        <v>400</v>
      </c>
      <c r="K7858" s="11">
        <f t="shared" si="736"/>
        <v>580</v>
      </c>
      <c r="L7858" s="11">
        <f t="shared" si="737"/>
        <v>180</v>
      </c>
      <c r="M7858" t="str">
        <f>VLOOKUP(C7858,[1]!Location_Data[#Data],2,0)</f>
        <v>Oakland</v>
      </c>
      <c r="N7858" t="str">
        <f>VLOOKUP(D7858,[1]!Salespeople_Data[#Data],2,0)</f>
        <v>Ernest Wheeler</v>
      </c>
      <c r="O7858" t="str">
        <f>VLOOKUP(E7858,[1]!Customer_Data[#Data],2,0)</f>
        <v>Carl Reid</v>
      </c>
      <c r="P7858" s="15">
        <f t="shared" si="732"/>
        <v>4</v>
      </c>
      <c r="Q7858">
        <f t="shared" si="733"/>
        <v>1</v>
      </c>
      <c r="R7858">
        <f t="shared" si="734"/>
        <v>2019</v>
      </c>
    </row>
    <row r="7859" spans="1:18" x14ac:dyDescent="0.25">
      <c r="A7859" s="6" t="s">
        <v>8885</v>
      </c>
      <c r="B7859" s="6" t="s">
        <v>435</v>
      </c>
      <c r="C7859" s="6" t="s">
        <v>9</v>
      </c>
      <c r="D7859" s="6" t="s">
        <v>111</v>
      </c>
      <c r="E7859" s="6" t="s">
        <v>889</v>
      </c>
      <c r="F7859" s="10">
        <v>43531</v>
      </c>
      <c r="G7859" s="6">
        <v>4</v>
      </c>
      <c r="H7859" s="11">
        <f>VLOOKUP(B7859,[1]!Product_Data[#Data],4,0)</f>
        <v>2141</v>
      </c>
      <c r="I7859" s="11">
        <f>VLOOKUP(B7859,[1]!Product_Data[#Data],3,0)</f>
        <v>1777</v>
      </c>
      <c r="J7859" s="11">
        <f t="shared" si="735"/>
        <v>7108</v>
      </c>
      <c r="K7859" s="11">
        <f t="shared" si="736"/>
        <v>8564</v>
      </c>
      <c r="L7859" s="11">
        <f t="shared" si="737"/>
        <v>1456</v>
      </c>
      <c r="M7859" t="str">
        <f>VLOOKUP(C7859,[1]!Location_Data[#Data],2,0)</f>
        <v>San Mateo</v>
      </c>
      <c r="N7859" t="str">
        <f>VLOOKUP(D7859,[1]!Salespeople_Data[#Data],2,0)</f>
        <v>Ryan Welch</v>
      </c>
      <c r="O7859" t="str">
        <f>VLOOKUP(E7859,[1]!Customer_Data[#Data],2,0)</f>
        <v>Joe Bryant</v>
      </c>
      <c r="P7859" s="15">
        <f t="shared" si="732"/>
        <v>5</v>
      </c>
      <c r="Q7859">
        <f t="shared" si="733"/>
        <v>3</v>
      </c>
      <c r="R7859">
        <f t="shared" si="734"/>
        <v>2019</v>
      </c>
    </row>
    <row r="7860" spans="1:18" x14ac:dyDescent="0.25">
      <c r="A7860" s="6" t="s">
        <v>8886</v>
      </c>
      <c r="B7860" s="6" t="s">
        <v>219</v>
      </c>
      <c r="C7860" s="6" t="s">
        <v>211</v>
      </c>
      <c r="D7860" s="6" t="s">
        <v>53</v>
      </c>
      <c r="E7860" s="6" t="s">
        <v>1131</v>
      </c>
      <c r="F7860" s="10">
        <v>43506</v>
      </c>
      <c r="G7860" s="6">
        <v>3</v>
      </c>
      <c r="H7860" s="11">
        <f>VLOOKUP(B7860,[1]!Product_Data[#Data],4,0)</f>
        <v>561</v>
      </c>
      <c r="I7860" s="11">
        <f>VLOOKUP(B7860,[1]!Product_Data[#Data],3,0)</f>
        <v>421</v>
      </c>
      <c r="J7860" s="11">
        <f t="shared" si="735"/>
        <v>1263</v>
      </c>
      <c r="K7860" s="11">
        <f t="shared" si="736"/>
        <v>1683</v>
      </c>
      <c r="L7860" s="11">
        <f t="shared" si="737"/>
        <v>420</v>
      </c>
      <c r="M7860" t="str">
        <f>VLOOKUP(C7860,[1]!Location_Data[#Data],2,0)</f>
        <v>Chula Vista</v>
      </c>
      <c r="N7860" t="str">
        <f>VLOOKUP(D7860,[1]!Salespeople_Data[#Data],2,0)</f>
        <v>Scott Mason</v>
      </c>
      <c r="O7860" t="str">
        <f>VLOOKUP(E7860,[1]!Customer_Data[#Data],2,0)</f>
        <v>Ernest Knight</v>
      </c>
      <c r="P7860" s="15">
        <f t="shared" si="732"/>
        <v>1</v>
      </c>
      <c r="Q7860">
        <f t="shared" si="733"/>
        <v>2</v>
      </c>
      <c r="R7860">
        <f t="shared" si="734"/>
        <v>2019</v>
      </c>
    </row>
    <row r="7861" spans="1:18" x14ac:dyDescent="0.25">
      <c r="A7861" s="6" t="s">
        <v>8887</v>
      </c>
      <c r="B7861" s="6" t="s">
        <v>114</v>
      </c>
      <c r="C7861" s="6" t="s">
        <v>169</v>
      </c>
      <c r="D7861" s="6" t="s">
        <v>225</v>
      </c>
      <c r="E7861" s="6" t="s">
        <v>1826</v>
      </c>
      <c r="F7861" s="10">
        <v>43626</v>
      </c>
      <c r="G7861" s="6">
        <v>4</v>
      </c>
      <c r="H7861" s="11">
        <f>VLOOKUP(B7861,[1]!Product_Data[#Data],4,0)</f>
        <v>545</v>
      </c>
      <c r="I7861" s="11">
        <f>VLOOKUP(B7861,[1]!Product_Data[#Data],3,0)</f>
        <v>425</v>
      </c>
      <c r="J7861" s="11">
        <f t="shared" si="735"/>
        <v>1700</v>
      </c>
      <c r="K7861" s="11">
        <f t="shared" si="736"/>
        <v>2180</v>
      </c>
      <c r="L7861" s="11">
        <f t="shared" si="737"/>
        <v>480</v>
      </c>
      <c r="M7861" t="str">
        <f>VLOOKUP(C7861,[1]!Location_Data[#Data],2,0)</f>
        <v>Vista</v>
      </c>
      <c r="N7861" t="str">
        <f>VLOOKUP(D7861,[1]!Salespeople_Data[#Data],2,0)</f>
        <v>Andrew Bowman</v>
      </c>
      <c r="O7861" t="str">
        <f>VLOOKUP(E7861,[1]!Customer_Data[#Data],2,0)</f>
        <v>Victor Lawson</v>
      </c>
      <c r="P7861" s="15">
        <f t="shared" si="732"/>
        <v>2</v>
      </c>
      <c r="Q7861">
        <f t="shared" si="733"/>
        <v>6</v>
      </c>
      <c r="R7861">
        <f t="shared" si="734"/>
        <v>2019</v>
      </c>
    </row>
    <row r="7862" spans="1:18" x14ac:dyDescent="0.25">
      <c r="A7862" s="6" t="s">
        <v>8888</v>
      </c>
      <c r="B7862" s="6" t="s">
        <v>340</v>
      </c>
      <c r="C7862" s="6" t="s">
        <v>731</v>
      </c>
      <c r="D7862" s="6" t="s">
        <v>216</v>
      </c>
      <c r="E7862" s="6" t="s">
        <v>1687</v>
      </c>
      <c r="F7862" s="10">
        <v>43671</v>
      </c>
      <c r="G7862" s="6">
        <v>2</v>
      </c>
      <c r="H7862" s="11">
        <f>VLOOKUP(B7862,[1]!Product_Data[#Data],4,0)</f>
        <v>1967</v>
      </c>
      <c r="I7862" s="11">
        <f>VLOOKUP(B7862,[1]!Product_Data[#Data],3,0)</f>
        <v>1397</v>
      </c>
      <c r="J7862" s="11">
        <f t="shared" si="735"/>
        <v>2794</v>
      </c>
      <c r="K7862" s="11">
        <f t="shared" si="736"/>
        <v>3934</v>
      </c>
      <c r="L7862" s="11">
        <f t="shared" si="737"/>
        <v>1140</v>
      </c>
      <c r="M7862" t="str">
        <f>VLOOKUP(C7862,[1]!Location_Data[#Data],2,0)</f>
        <v>Costa Mesa</v>
      </c>
      <c r="N7862" t="str">
        <f>VLOOKUP(D7862,[1]!Salespeople_Data[#Data],2,0)</f>
        <v>Ernest Wagner</v>
      </c>
      <c r="O7862" t="str">
        <f>VLOOKUP(E7862,[1]!Customer_Data[#Data],2,0)</f>
        <v>Victor Chapman</v>
      </c>
      <c r="P7862" s="15">
        <f t="shared" si="732"/>
        <v>5</v>
      </c>
      <c r="Q7862">
        <f t="shared" si="733"/>
        <v>7</v>
      </c>
      <c r="R7862">
        <f t="shared" si="734"/>
        <v>2019</v>
      </c>
    </row>
    <row r="7863" spans="1:18" x14ac:dyDescent="0.25">
      <c r="A7863" s="6" t="s">
        <v>8889</v>
      </c>
      <c r="B7863" s="6" t="s">
        <v>219</v>
      </c>
      <c r="C7863" s="6" t="s">
        <v>253</v>
      </c>
      <c r="D7863" s="6" t="s">
        <v>49</v>
      </c>
      <c r="E7863" s="6" t="s">
        <v>3164</v>
      </c>
      <c r="F7863" s="10">
        <v>43666</v>
      </c>
      <c r="G7863" s="6">
        <v>2</v>
      </c>
      <c r="H7863" s="11">
        <f>VLOOKUP(B7863,[1]!Product_Data[#Data],4,0)</f>
        <v>561</v>
      </c>
      <c r="I7863" s="11">
        <f>VLOOKUP(B7863,[1]!Product_Data[#Data],3,0)</f>
        <v>421</v>
      </c>
      <c r="J7863" s="11">
        <f t="shared" si="735"/>
        <v>842</v>
      </c>
      <c r="K7863" s="11">
        <f t="shared" si="736"/>
        <v>1122</v>
      </c>
      <c r="L7863" s="11">
        <f t="shared" si="737"/>
        <v>280</v>
      </c>
      <c r="M7863" t="str">
        <f>VLOOKUP(C7863,[1]!Location_Data[#Data],2,0)</f>
        <v>Bakersfield</v>
      </c>
      <c r="N7863" t="str">
        <f>VLOOKUP(D7863,[1]!Salespeople_Data[#Data],2,0)</f>
        <v>Walter Cook</v>
      </c>
      <c r="O7863" t="str">
        <f>VLOOKUP(E7863,[1]!Customer_Data[#Data],2,0)</f>
        <v>Harry Perkins</v>
      </c>
      <c r="P7863" s="15">
        <f t="shared" si="732"/>
        <v>7</v>
      </c>
      <c r="Q7863">
        <f t="shared" si="733"/>
        <v>7</v>
      </c>
      <c r="R7863">
        <f t="shared" si="734"/>
        <v>2019</v>
      </c>
    </row>
    <row r="7864" spans="1:18" x14ac:dyDescent="0.25">
      <c r="A7864" s="6" t="s">
        <v>8890</v>
      </c>
      <c r="B7864" s="6" t="s">
        <v>553</v>
      </c>
      <c r="C7864" s="6" t="s">
        <v>110</v>
      </c>
      <c r="D7864" s="6" t="s">
        <v>170</v>
      </c>
      <c r="E7864" s="6" t="s">
        <v>713</v>
      </c>
      <c r="F7864" s="10">
        <v>43548</v>
      </c>
      <c r="G7864" s="6">
        <v>1</v>
      </c>
      <c r="H7864" s="11">
        <f>VLOOKUP(B7864,[1]!Product_Data[#Data],4,0)</f>
        <v>1798</v>
      </c>
      <c r="I7864" s="11">
        <f>VLOOKUP(B7864,[1]!Product_Data[#Data],3,0)</f>
        <v>971</v>
      </c>
      <c r="J7864" s="11">
        <f t="shared" si="735"/>
        <v>971</v>
      </c>
      <c r="K7864" s="11">
        <f t="shared" si="736"/>
        <v>1798</v>
      </c>
      <c r="L7864" s="11">
        <f t="shared" si="737"/>
        <v>827</v>
      </c>
      <c r="M7864" t="str">
        <f>VLOOKUP(C7864,[1]!Location_Data[#Data],2,0)</f>
        <v>Richmond</v>
      </c>
      <c r="N7864" t="str">
        <f>VLOOKUP(D7864,[1]!Salespeople_Data[#Data],2,0)</f>
        <v>Sean Miller</v>
      </c>
      <c r="O7864" t="str">
        <f>VLOOKUP(E7864,[1]!Customer_Data[#Data],2,0)</f>
        <v>Earl Franklin</v>
      </c>
      <c r="P7864" s="15">
        <f t="shared" si="732"/>
        <v>1</v>
      </c>
      <c r="Q7864">
        <f t="shared" si="733"/>
        <v>3</v>
      </c>
      <c r="R7864">
        <f t="shared" si="734"/>
        <v>2019</v>
      </c>
    </row>
    <row r="7865" spans="1:18" x14ac:dyDescent="0.25">
      <c r="A7865" s="6" t="s">
        <v>8891</v>
      </c>
      <c r="B7865" s="6" t="s">
        <v>139</v>
      </c>
      <c r="C7865" s="6" t="s">
        <v>39</v>
      </c>
      <c r="D7865" s="6" t="s">
        <v>225</v>
      </c>
      <c r="E7865" s="6" t="s">
        <v>1395</v>
      </c>
      <c r="F7865" s="10">
        <v>43545</v>
      </c>
      <c r="G7865" s="6">
        <v>3</v>
      </c>
      <c r="H7865" s="11">
        <f>VLOOKUP(B7865,[1]!Product_Data[#Data],4,0)</f>
        <v>817</v>
      </c>
      <c r="I7865" s="11">
        <f>VLOOKUP(B7865,[1]!Product_Data[#Data],3,0)</f>
        <v>409</v>
      </c>
      <c r="J7865" s="11">
        <f t="shared" si="735"/>
        <v>1227</v>
      </c>
      <c r="K7865" s="11">
        <f t="shared" si="736"/>
        <v>2451</v>
      </c>
      <c r="L7865" s="11">
        <f t="shared" si="737"/>
        <v>1224</v>
      </c>
      <c r="M7865" t="str">
        <f>VLOOKUP(C7865,[1]!Location_Data[#Data],2,0)</f>
        <v>Oceanside</v>
      </c>
      <c r="N7865" t="str">
        <f>VLOOKUP(D7865,[1]!Salespeople_Data[#Data],2,0)</f>
        <v>Andrew Bowman</v>
      </c>
      <c r="O7865" t="str">
        <f>VLOOKUP(E7865,[1]!Customer_Data[#Data],2,0)</f>
        <v>Howard Lynch</v>
      </c>
      <c r="P7865" s="15">
        <f t="shared" si="732"/>
        <v>5</v>
      </c>
      <c r="Q7865">
        <f t="shared" si="733"/>
        <v>3</v>
      </c>
      <c r="R7865">
        <f t="shared" si="734"/>
        <v>2019</v>
      </c>
    </row>
    <row r="7866" spans="1:18" x14ac:dyDescent="0.25">
      <c r="A7866" s="6" t="s">
        <v>8892</v>
      </c>
      <c r="B7866" s="6" t="s">
        <v>28</v>
      </c>
      <c r="C7866" s="6" t="s">
        <v>90</v>
      </c>
      <c r="D7866" s="6" t="s">
        <v>170</v>
      </c>
      <c r="E7866" s="6" t="s">
        <v>121</v>
      </c>
      <c r="F7866" s="10">
        <v>43563</v>
      </c>
      <c r="G7866" s="6">
        <v>1</v>
      </c>
      <c r="H7866" s="11">
        <f>VLOOKUP(B7866,[1]!Product_Data[#Data],4,0)</f>
        <v>684</v>
      </c>
      <c r="I7866" s="11">
        <f>VLOOKUP(B7866,[1]!Product_Data[#Data],3,0)</f>
        <v>561</v>
      </c>
      <c r="J7866" s="11">
        <f t="shared" si="735"/>
        <v>561</v>
      </c>
      <c r="K7866" s="11">
        <f t="shared" si="736"/>
        <v>684</v>
      </c>
      <c r="L7866" s="11">
        <f t="shared" si="737"/>
        <v>123</v>
      </c>
      <c r="M7866" t="str">
        <f>VLOOKUP(C7866,[1]!Location_Data[#Data],2,0)</f>
        <v>Irvine</v>
      </c>
      <c r="N7866" t="str">
        <f>VLOOKUP(D7866,[1]!Salespeople_Data[#Data],2,0)</f>
        <v>Sean Miller</v>
      </c>
      <c r="O7866" t="str">
        <f>VLOOKUP(E7866,[1]!Customer_Data[#Data],2,0)</f>
        <v>Steven Walker</v>
      </c>
      <c r="P7866" s="15">
        <f t="shared" si="732"/>
        <v>2</v>
      </c>
      <c r="Q7866">
        <f t="shared" si="733"/>
        <v>4</v>
      </c>
      <c r="R7866">
        <f t="shared" si="734"/>
        <v>2019</v>
      </c>
    </row>
    <row r="7867" spans="1:18" x14ac:dyDescent="0.25">
      <c r="A7867" s="6" t="s">
        <v>8893</v>
      </c>
      <c r="B7867" s="6" t="s">
        <v>325</v>
      </c>
      <c r="C7867" s="6" t="s">
        <v>643</v>
      </c>
      <c r="D7867" s="6" t="s">
        <v>308</v>
      </c>
      <c r="E7867" s="6" t="s">
        <v>247</v>
      </c>
      <c r="F7867" s="10">
        <v>43584</v>
      </c>
      <c r="G7867" s="6">
        <v>2</v>
      </c>
      <c r="H7867" s="11">
        <f>VLOOKUP(B7867,[1]!Product_Data[#Data],4,0)</f>
        <v>1526</v>
      </c>
      <c r="I7867" s="11">
        <f>VLOOKUP(B7867,[1]!Product_Data[#Data],3,0)</f>
        <v>1251</v>
      </c>
      <c r="J7867" s="11">
        <f t="shared" si="735"/>
        <v>2502</v>
      </c>
      <c r="K7867" s="11">
        <f t="shared" si="736"/>
        <v>3052</v>
      </c>
      <c r="L7867" s="11">
        <f t="shared" si="737"/>
        <v>550</v>
      </c>
      <c r="M7867" t="str">
        <f>VLOOKUP(C7867,[1]!Location_Data[#Data],2,0)</f>
        <v>Hayward</v>
      </c>
      <c r="N7867" t="str">
        <f>VLOOKUP(D7867,[1]!Salespeople_Data[#Data],2,0)</f>
        <v>Fred Robertson</v>
      </c>
      <c r="O7867" t="str">
        <f>VLOOKUP(E7867,[1]!Customer_Data[#Data],2,0)</f>
        <v>Jack Reid</v>
      </c>
      <c r="P7867" s="15">
        <f t="shared" si="732"/>
        <v>2</v>
      </c>
      <c r="Q7867">
        <f t="shared" si="733"/>
        <v>4</v>
      </c>
      <c r="R7867">
        <f t="shared" si="734"/>
        <v>2019</v>
      </c>
    </row>
    <row r="7868" spans="1:18" x14ac:dyDescent="0.25">
      <c r="A7868" s="6" t="s">
        <v>8894</v>
      </c>
      <c r="B7868" s="6" t="s">
        <v>553</v>
      </c>
      <c r="C7868" s="6" t="s">
        <v>436</v>
      </c>
      <c r="D7868" s="6" t="s">
        <v>159</v>
      </c>
      <c r="E7868" s="6" t="s">
        <v>2010</v>
      </c>
      <c r="F7868" s="10">
        <v>43630</v>
      </c>
      <c r="G7868" s="6">
        <v>1</v>
      </c>
      <c r="H7868" s="11">
        <f>VLOOKUP(B7868,[1]!Product_Data[#Data],4,0)</f>
        <v>1798</v>
      </c>
      <c r="I7868" s="11">
        <f>VLOOKUP(B7868,[1]!Product_Data[#Data],3,0)</f>
        <v>971</v>
      </c>
      <c r="J7868" s="11">
        <f t="shared" si="735"/>
        <v>971</v>
      </c>
      <c r="K7868" s="11">
        <f t="shared" si="736"/>
        <v>1798</v>
      </c>
      <c r="L7868" s="11">
        <f t="shared" si="737"/>
        <v>827</v>
      </c>
      <c r="M7868" t="str">
        <f>VLOOKUP(C7868,[1]!Location_Data[#Data],2,0)</f>
        <v>Jurupa Valley</v>
      </c>
      <c r="N7868" t="str">
        <f>VLOOKUP(D7868,[1]!Salespeople_Data[#Data],2,0)</f>
        <v>Bobby Russell</v>
      </c>
      <c r="O7868" t="str">
        <f>VLOOKUP(E7868,[1]!Customer_Data[#Data],2,0)</f>
        <v>Shawn Cook</v>
      </c>
      <c r="P7868" s="15">
        <f t="shared" si="732"/>
        <v>6</v>
      </c>
      <c r="Q7868">
        <f t="shared" si="733"/>
        <v>6</v>
      </c>
      <c r="R7868">
        <f t="shared" si="734"/>
        <v>2019</v>
      </c>
    </row>
    <row r="7869" spans="1:18" x14ac:dyDescent="0.25">
      <c r="A7869" s="6" t="s">
        <v>8895</v>
      </c>
      <c r="B7869" s="6" t="s">
        <v>352</v>
      </c>
      <c r="C7869" s="6" t="s">
        <v>249</v>
      </c>
      <c r="D7869" s="6" t="s">
        <v>447</v>
      </c>
      <c r="E7869" s="6" t="s">
        <v>1774</v>
      </c>
      <c r="F7869" s="10">
        <v>43635</v>
      </c>
      <c r="G7869" s="6">
        <v>3</v>
      </c>
      <c r="H7869" s="11">
        <f>VLOOKUP(B7869,[1]!Product_Data[#Data],4,0)</f>
        <v>203</v>
      </c>
      <c r="I7869" s="11">
        <f>VLOOKUP(B7869,[1]!Product_Data[#Data],3,0)</f>
        <v>154</v>
      </c>
      <c r="J7869" s="11">
        <f t="shared" si="735"/>
        <v>462</v>
      </c>
      <c r="K7869" s="11">
        <f t="shared" si="736"/>
        <v>609</v>
      </c>
      <c r="L7869" s="11">
        <f t="shared" si="737"/>
        <v>147</v>
      </c>
      <c r="M7869" t="str">
        <f>VLOOKUP(C7869,[1]!Location_Data[#Data],2,0)</f>
        <v>Roseville</v>
      </c>
      <c r="N7869" t="str">
        <f>VLOOKUP(D7869,[1]!Salespeople_Data[#Data],2,0)</f>
        <v>Howard Sims</v>
      </c>
      <c r="O7869" t="str">
        <f>VLOOKUP(E7869,[1]!Customer_Data[#Data],2,0)</f>
        <v>Samuel Stewart</v>
      </c>
      <c r="P7869" s="15">
        <f t="shared" si="732"/>
        <v>4</v>
      </c>
      <c r="Q7869">
        <f t="shared" si="733"/>
        <v>6</v>
      </c>
      <c r="R7869">
        <f t="shared" si="734"/>
        <v>2019</v>
      </c>
    </row>
    <row r="7870" spans="1:18" x14ac:dyDescent="0.25">
      <c r="A7870" s="6" t="s">
        <v>8896</v>
      </c>
      <c r="B7870" s="6" t="s">
        <v>260</v>
      </c>
      <c r="C7870" s="6" t="s">
        <v>229</v>
      </c>
      <c r="D7870" s="6" t="s">
        <v>225</v>
      </c>
      <c r="E7870" s="6" t="s">
        <v>1131</v>
      </c>
      <c r="F7870" s="10">
        <v>43727</v>
      </c>
      <c r="G7870" s="6">
        <v>3</v>
      </c>
      <c r="H7870" s="11">
        <f>VLOOKUP(B7870,[1]!Product_Data[#Data],4,0)</f>
        <v>502</v>
      </c>
      <c r="I7870" s="11">
        <f>VLOOKUP(B7870,[1]!Product_Data[#Data],3,0)</f>
        <v>296</v>
      </c>
      <c r="J7870" s="11">
        <f t="shared" si="735"/>
        <v>888</v>
      </c>
      <c r="K7870" s="11">
        <f t="shared" si="736"/>
        <v>1506</v>
      </c>
      <c r="L7870" s="11">
        <f t="shared" si="737"/>
        <v>618</v>
      </c>
      <c r="M7870" t="str">
        <f>VLOOKUP(C7870,[1]!Location_Data[#Data],2,0)</f>
        <v>San Jose</v>
      </c>
      <c r="N7870" t="str">
        <f>VLOOKUP(D7870,[1]!Salespeople_Data[#Data],2,0)</f>
        <v>Andrew Bowman</v>
      </c>
      <c r="O7870" t="str">
        <f>VLOOKUP(E7870,[1]!Customer_Data[#Data],2,0)</f>
        <v>Ernest Knight</v>
      </c>
      <c r="P7870" s="15">
        <f t="shared" si="732"/>
        <v>5</v>
      </c>
      <c r="Q7870">
        <f t="shared" si="733"/>
        <v>9</v>
      </c>
      <c r="R7870">
        <f t="shared" si="734"/>
        <v>2019</v>
      </c>
    </row>
    <row r="7871" spans="1:18" x14ac:dyDescent="0.25">
      <c r="A7871" s="6" t="s">
        <v>8897</v>
      </c>
      <c r="B7871" s="6" t="s">
        <v>56</v>
      </c>
      <c r="C7871" s="6" t="s">
        <v>220</v>
      </c>
      <c r="D7871" s="6" t="s">
        <v>359</v>
      </c>
      <c r="E7871" s="6" t="s">
        <v>2273</v>
      </c>
      <c r="F7871" s="10">
        <v>43714</v>
      </c>
      <c r="G7871" s="6">
        <v>1</v>
      </c>
      <c r="H7871" s="11">
        <f>VLOOKUP(B7871,[1]!Product_Data[#Data],4,0)</f>
        <v>1848</v>
      </c>
      <c r="I7871" s="11">
        <f>VLOOKUP(B7871,[1]!Product_Data[#Data],3,0)</f>
        <v>1294</v>
      </c>
      <c r="J7871" s="11">
        <f t="shared" si="735"/>
        <v>1294</v>
      </c>
      <c r="K7871" s="11">
        <f t="shared" si="736"/>
        <v>1848</v>
      </c>
      <c r="L7871" s="11">
        <f t="shared" si="737"/>
        <v>554</v>
      </c>
      <c r="M7871" t="str">
        <f>VLOOKUP(C7871,[1]!Location_Data[#Data],2,0)</f>
        <v>Modesto</v>
      </c>
      <c r="N7871" t="str">
        <f>VLOOKUP(D7871,[1]!Salespeople_Data[#Data],2,0)</f>
        <v>Eugene Holmes</v>
      </c>
      <c r="O7871" t="str">
        <f>VLOOKUP(E7871,[1]!Customer_Data[#Data],2,0)</f>
        <v>Bobby Black</v>
      </c>
      <c r="P7871" s="15">
        <f t="shared" si="732"/>
        <v>6</v>
      </c>
      <c r="Q7871">
        <f t="shared" si="733"/>
        <v>9</v>
      </c>
      <c r="R7871">
        <f t="shared" si="734"/>
        <v>2019</v>
      </c>
    </row>
    <row r="7872" spans="1:18" x14ac:dyDescent="0.25">
      <c r="A7872" s="6" t="s">
        <v>8898</v>
      </c>
      <c r="B7872" s="6" t="s">
        <v>61</v>
      </c>
      <c r="C7872" s="6" t="s">
        <v>472</v>
      </c>
      <c r="D7872" s="6" t="s">
        <v>10</v>
      </c>
      <c r="E7872" s="6" t="s">
        <v>3134</v>
      </c>
      <c r="F7872" s="10">
        <v>43710</v>
      </c>
      <c r="G7872" s="6">
        <v>1</v>
      </c>
      <c r="H7872" s="11">
        <f>VLOOKUP(B7872,[1]!Product_Data[#Data],4,0)</f>
        <v>1889</v>
      </c>
      <c r="I7872" s="11">
        <f>VLOOKUP(B7872,[1]!Product_Data[#Data],3,0)</f>
        <v>945</v>
      </c>
      <c r="J7872" s="11">
        <f t="shared" si="735"/>
        <v>945</v>
      </c>
      <c r="K7872" s="11">
        <f t="shared" si="736"/>
        <v>1889</v>
      </c>
      <c r="L7872" s="11">
        <f t="shared" si="737"/>
        <v>944</v>
      </c>
      <c r="M7872" t="str">
        <f>VLOOKUP(C7872,[1]!Location_Data[#Data],2,0)</f>
        <v>Concord</v>
      </c>
      <c r="N7872" t="str">
        <f>VLOOKUP(D7872,[1]!Salespeople_Data[#Data],2,0)</f>
        <v>Justin Lynch</v>
      </c>
      <c r="O7872" t="str">
        <f>VLOOKUP(E7872,[1]!Customer_Data[#Data],2,0)</f>
        <v>Juan Hunt</v>
      </c>
      <c r="P7872" s="15">
        <f t="shared" si="732"/>
        <v>2</v>
      </c>
      <c r="Q7872">
        <f t="shared" si="733"/>
        <v>9</v>
      </c>
      <c r="R7872">
        <f t="shared" si="734"/>
        <v>2019</v>
      </c>
    </row>
    <row r="7873" spans="1:18" x14ac:dyDescent="0.25">
      <c r="A7873" s="6" t="s">
        <v>8899</v>
      </c>
      <c r="B7873" s="6" t="s">
        <v>235</v>
      </c>
      <c r="C7873" s="6" t="s">
        <v>149</v>
      </c>
      <c r="D7873" s="6" t="s">
        <v>159</v>
      </c>
      <c r="E7873" s="6" t="s">
        <v>398</v>
      </c>
      <c r="F7873" s="10">
        <v>43575</v>
      </c>
      <c r="G7873" s="6">
        <v>1</v>
      </c>
      <c r="H7873" s="11">
        <f>VLOOKUP(B7873,[1]!Product_Data[#Data],4,0)</f>
        <v>1887</v>
      </c>
      <c r="I7873" s="11">
        <f>VLOOKUP(B7873,[1]!Product_Data[#Data],3,0)</f>
        <v>1378</v>
      </c>
      <c r="J7873" s="11">
        <f t="shared" si="735"/>
        <v>1378</v>
      </c>
      <c r="K7873" s="11">
        <f t="shared" si="736"/>
        <v>1887</v>
      </c>
      <c r="L7873" s="11">
        <f t="shared" si="737"/>
        <v>509</v>
      </c>
      <c r="M7873" t="str">
        <f>VLOOKUP(C7873,[1]!Location_Data[#Data],2,0)</f>
        <v>Antioch</v>
      </c>
      <c r="N7873" t="str">
        <f>VLOOKUP(D7873,[1]!Salespeople_Data[#Data],2,0)</f>
        <v>Bobby Russell</v>
      </c>
      <c r="O7873" t="str">
        <f>VLOOKUP(E7873,[1]!Customer_Data[#Data],2,0)</f>
        <v>Steven Hayes</v>
      </c>
      <c r="P7873" s="15">
        <f t="shared" si="732"/>
        <v>7</v>
      </c>
      <c r="Q7873">
        <f t="shared" si="733"/>
        <v>4</v>
      </c>
      <c r="R7873">
        <f t="shared" si="734"/>
        <v>2019</v>
      </c>
    </row>
    <row r="7874" spans="1:18" x14ac:dyDescent="0.25">
      <c r="A7874" s="6" t="s">
        <v>8900</v>
      </c>
      <c r="B7874" s="6" t="s">
        <v>155</v>
      </c>
      <c r="C7874" s="6" t="s">
        <v>115</v>
      </c>
      <c r="D7874" s="6" t="s">
        <v>63</v>
      </c>
      <c r="E7874" s="6" t="s">
        <v>985</v>
      </c>
      <c r="F7874" s="10">
        <v>43823</v>
      </c>
      <c r="G7874" s="6">
        <v>3</v>
      </c>
      <c r="H7874" s="11">
        <f>VLOOKUP(B7874,[1]!Product_Data[#Data],4,0)</f>
        <v>1353</v>
      </c>
      <c r="I7874" s="11">
        <f>VLOOKUP(B7874,[1]!Product_Data[#Data],3,0)</f>
        <v>947</v>
      </c>
      <c r="J7874" s="11">
        <f t="shared" si="735"/>
        <v>2841</v>
      </c>
      <c r="K7874" s="11">
        <f t="shared" si="736"/>
        <v>4059</v>
      </c>
      <c r="L7874" s="11">
        <f t="shared" si="737"/>
        <v>1218</v>
      </c>
      <c r="M7874" t="str">
        <f>VLOOKUP(C7874,[1]!Location_Data[#Data],2,0)</f>
        <v>Glendale</v>
      </c>
      <c r="N7874" t="str">
        <f>VLOOKUP(D7874,[1]!Salespeople_Data[#Data],2,0)</f>
        <v>Jeremy Mendoza</v>
      </c>
      <c r="O7874" t="str">
        <f>VLOOKUP(E7874,[1]!Customer_Data[#Data],2,0)</f>
        <v>Matthew Campbell</v>
      </c>
      <c r="P7874" s="15">
        <f t="shared" ref="P7874:P7937" si="738">WEEKDAY(F7874)</f>
        <v>3</v>
      </c>
      <c r="Q7874">
        <f t="shared" ref="Q7874:Q7937" si="739">MONTH(F7874)</f>
        <v>12</v>
      </c>
      <c r="R7874">
        <f t="shared" ref="R7874:R7937" si="740">YEAR(F7874)</f>
        <v>2019</v>
      </c>
    </row>
    <row r="7875" spans="1:18" x14ac:dyDescent="0.25">
      <c r="A7875" s="6" t="s">
        <v>8901</v>
      </c>
      <c r="B7875" s="6" t="s">
        <v>260</v>
      </c>
      <c r="C7875" s="6" t="s">
        <v>472</v>
      </c>
      <c r="D7875" s="6" t="s">
        <v>20</v>
      </c>
      <c r="E7875" s="6" t="s">
        <v>997</v>
      </c>
      <c r="F7875" s="10">
        <v>43774</v>
      </c>
      <c r="G7875" s="6">
        <v>3</v>
      </c>
      <c r="H7875" s="11">
        <f>VLOOKUP(B7875,[1]!Product_Data[#Data],4,0)</f>
        <v>502</v>
      </c>
      <c r="I7875" s="11">
        <f>VLOOKUP(B7875,[1]!Product_Data[#Data],3,0)</f>
        <v>296</v>
      </c>
      <c r="J7875" s="11">
        <f t="shared" ref="J7875:J7938" si="741">PRODUCT(I7875,G7875)</f>
        <v>888</v>
      </c>
      <c r="K7875" s="11">
        <f t="shared" ref="K7875:K7938" si="742">PRODUCT(H7875,G7875)</f>
        <v>1506</v>
      </c>
      <c r="L7875" s="11">
        <f t="shared" ref="L7875:L7938" si="743">K7875-J7875</f>
        <v>618</v>
      </c>
      <c r="M7875" t="str">
        <f>VLOOKUP(C7875,[1]!Location_Data[#Data],2,0)</f>
        <v>Concord</v>
      </c>
      <c r="N7875" t="str">
        <f>VLOOKUP(D7875,[1]!Salespeople_Data[#Data],2,0)</f>
        <v>Joshua Cook</v>
      </c>
      <c r="O7875" t="str">
        <f>VLOOKUP(E7875,[1]!Customer_Data[#Data],2,0)</f>
        <v>Henry Reyes</v>
      </c>
      <c r="P7875" s="15">
        <f t="shared" si="738"/>
        <v>3</v>
      </c>
      <c r="Q7875">
        <f t="shared" si="739"/>
        <v>11</v>
      </c>
      <c r="R7875">
        <f t="shared" si="740"/>
        <v>2019</v>
      </c>
    </row>
    <row r="7876" spans="1:18" x14ac:dyDescent="0.25">
      <c r="A7876" s="6" t="s">
        <v>8902</v>
      </c>
      <c r="B7876" s="6" t="s">
        <v>560</v>
      </c>
      <c r="C7876" s="6" t="s">
        <v>519</v>
      </c>
      <c r="D7876" s="6" t="s">
        <v>308</v>
      </c>
      <c r="E7876" s="6" t="s">
        <v>844</v>
      </c>
      <c r="F7876" s="10">
        <v>43776</v>
      </c>
      <c r="G7876" s="6">
        <v>2</v>
      </c>
      <c r="H7876" s="11">
        <f>VLOOKUP(B7876,[1]!Product_Data[#Data],4,0)</f>
        <v>1809</v>
      </c>
      <c r="I7876" s="11">
        <f>VLOOKUP(B7876,[1]!Product_Data[#Data],3,0)</f>
        <v>1067</v>
      </c>
      <c r="J7876" s="11">
        <f t="shared" si="741"/>
        <v>2134</v>
      </c>
      <c r="K7876" s="11">
        <f t="shared" si="742"/>
        <v>3618</v>
      </c>
      <c r="L7876" s="11">
        <f t="shared" si="743"/>
        <v>1484</v>
      </c>
      <c r="M7876" t="str">
        <f>VLOOKUP(C7876,[1]!Location_Data[#Data],2,0)</f>
        <v>Anaheim</v>
      </c>
      <c r="N7876" t="str">
        <f>VLOOKUP(D7876,[1]!Salespeople_Data[#Data],2,0)</f>
        <v>Fred Robertson</v>
      </c>
      <c r="O7876" t="str">
        <f>VLOOKUP(E7876,[1]!Customer_Data[#Data],2,0)</f>
        <v>Kevin Kim</v>
      </c>
      <c r="P7876" s="15">
        <f t="shared" si="738"/>
        <v>5</v>
      </c>
      <c r="Q7876">
        <f t="shared" si="739"/>
        <v>11</v>
      </c>
      <c r="R7876">
        <f t="shared" si="740"/>
        <v>2019</v>
      </c>
    </row>
    <row r="7877" spans="1:18" x14ac:dyDescent="0.25">
      <c r="A7877" s="6" t="s">
        <v>8903</v>
      </c>
      <c r="B7877" s="6" t="s">
        <v>340</v>
      </c>
      <c r="C7877" s="6" t="s">
        <v>249</v>
      </c>
      <c r="D7877" s="6" t="s">
        <v>10</v>
      </c>
      <c r="E7877" s="6" t="s">
        <v>1410</v>
      </c>
      <c r="F7877" s="10">
        <v>43784</v>
      </c>
      <c r="G7877" s="6">
        <v>1</v>
      </c>
      <c r="H7877" s="11">
        <f>VLOOKUP(B7877,[1]!Product_Data[#Data],4,0)</f>
        <v>1967</v>
      </c>
      <c r="I7877" s="11">
        <f>VLOOKUP(B7877,[1]!Product_Data[#Data],3,0)</f>
        <v>1397</v>
      </c>
      <c r="J7877" s="11">
        <f t="shared" si="741"/>
        <v>1397</v>
      </c>
      <c r="K7877" s="11">
        <f t="shared" si="742"/>
        <v>1967</v>
      </c>
      <c r="L7877" s="11">
        <f t="shared" si="743"/>
        <v>570</v>
      </c>
      <c r="M7877" t="str">
        <f>VLOOKUP(C7877,[1]!Location_Data[#Data],2,0)</f>
        <v>Roseville</v>
      </c>
      <c r="N7877" t="str">
        <f>VLOOKUP(D7877,[1]!Salespeople_Data[#Data],2,0)</f>
        <v>Justin Lynch</v>
      </c>
      <c r="O7877" t="str">
        <f>VLOOKUP(E7877,[1]!Customer_Data[#Data],2,0)</f>
        <v>Wayne Williams</v>
      </c>
      <c r="P7877" s="15">
        <f t="shared" si="738"/>
        <v>6</v>
      </c>
      <c r="Q7877">
        <f t="shared" si="739"/>
        <v>11</v>
      </c>
      <c r="R7877">
        <f t="shared" si="740"/>
        <v>2019</v>
      </c>
    </row>
    <row r="7878" spans="1:18" x14ac:dyDescent="0.25">
      <c r="A7878" s="6" t="s">
        <v>8904</v>
      </c>
      <c r="B7878" s="6" t="s">
        <v>245</v>
      </c>
      <c r="C7878" s="6" t="s">
        <v>135</v>
      </c>
      <c r="D7878" s="6" t="s">
        <v>345</v>
      </c>
      <c r="E7878" s="6" t="s">
        <v>2605</v>
      </c>
      <c r="F7878" s="10">
        <v>43650</v>
      </c>
      <c r="G7878" s="6">
        <v>2</v>
      </c>
      <c r="H7878" s="11">
        <f>VLOOKUP(B7878,[1]!Product_Data[#Data],4,0)</f>
        <v>818</v>
      </c>
      <c r="I7878" s="11">
        <f>VLOOKUP(B7878,[1]!Product_Data[#Data],3,0)</f>
        <v>450</v>
      </c>
      <c r="J7878" s="11">
        <f t="shared" si="741"/>
        <v>900</v>
      </c>
      <c r="K7878" s="11">
        <f t="shared" si="742"/>
        <v>1636</v>
      </c>
      <c r="L7878" s="11">
        <f t="shared" si="743"/>
        <v>736</v>
      </c>
      <c r="M7878" t="str">
        <f>VLOOKUP(C7878,[1]!Location_Data[#Data],2,0)</f>
        <v>Oxnard</v>
      </c>
      <c r="N7878" t="str">
        <f>VLOOKUP(D7878,[1]!Salespeople_Data[#Data],2,0)</f>
        <v>Larry Marshall</v>
      </c>
      <c r="O7878" t="str">
        <f>VLOOKUP(E7878,[1]!Customer_Data[#Data],2,0)</f>
        <v>Robert Price</v>
      </c>
      <c r="P7878" s="15">
        <f t="shared" si="738"/>
        <v>5</v>
      </c>
      <c r="Q7878">
        <f t="shared" si="739"/>
        <v>7</v>
      </c>
      <c r="R7878">
        <f t="shared" si="740"/>
        <v>2019</v>
      </c>
    </row>
    <row r="7879" spans="1:18" x14ac:dyDescent="0.25">
      <c r="A7879" s="6" t="s">
        <v>8905</v>
      </c>
      <c r="B7879" s="6" t="s">
        <v>38</v>
      </c>
      <c r="C7879" s="6" t="s">
        <v>268</v>
      </c>
      <c r="D7879" s="6" t="s">
        <v>111</v>
      </c>
      <c r="E7879" s="6" t="s">
        <v>2282</v>
      </c>
      <c r="F7879" s="10">
        <v>43490</v>
      </c>
      <c r="G7879" s="6">
        <v>1</v>
      </c>
      <c r="H7879" s="11">
        <f>VLOOKUP(B7879,[1]!Product_Data[#Data],4,0)</f>
        <v>2283</v>
      </c>
      <c r="I7879" s="11">
        <f>VLOOKUP(B7879,[1]!Product_Data[#Data],3,0)</f>
        <v>1484</v>
      </c>
      <c r="J7879" s="11">
        <f t="shared" si="741"/>
        <v>1484</v>
      </c>
      <c r="K7879" s="11">
        <f t="shared" si="742"/>
        <v>2283</v>
      </c>
      <c r="L7879" s="11">
        <f t="shared" si="743"/>
        <v>799</v>
      </c>
      <c r="M7879" t="str">
        <f>VLOOKUP(C7879,[1]!Location_Data[#Data],2,0)</f>
        <v>Murrieta</v>
      </c>
      <c r="N7879" t="str">
        <f>VLOOKUP(D7879,[1]!Salespeople_Data[#Data],2,0)</f>
        <v>Ryan Welch</v>
      </c>
      <c r="O7879" t="str">
        <f>VLOOKUP(E7879,[1]!Customer_Data[#Data],2,0)</f>
        <v>Shawn Torres</v>
      </c>
      <c r="P7879" s="15">
        <f t="shared" si="738"/>
        <v>6</v>
      </c>
      <c r="Q7879">
        <f t="shared" si="739"/>
        <v>1</v>
      </c>
      <c r="R7879">
        <f t="shared" si="740"/>
        <v>2019</v>
      </c>
    </row>
    <row r="7880" spans="1:18" x14ac:dyDescent="0.25">
      <c r="A7880" s="6" t="s">
        <v>8906</v>
      </c>
      <c r="B7880" s="6" t="s">
        <v>340</v>
      </c>
      <c r="C7880" s="6" t="s">
        <v>249</v>
      </c>
      <c r="D7880" s="6" t="s">
        <v>53</v>
      </c>
      <c r="E7880" s="6" t="s">
        <v>720</v>
      </c>
      <c r="F7880" s="10">
        <v>43511</v>
      </c>
      <c r="G7880" s="6">
        <v>1</v>
      </c>
      <c r="H7880" s="11">
        <f>VLOOKUP(B7880,[1]!Product_Data[#Data],4,0)</f>
        <v>1967</v>
      </c>
      <c r="I7880" s="11">
        <f>VLOOKUP(B7880,[1]!Product_Data[#Data],3,0)</f>
        <v>1397</v>
      </c>
      <c r="J7880" s="11">
        <f t="shared" si="741"/>
        <v>1397</v>
      </c>
      <c r="K7880" s="11">
        <f t="shared" si="742"/>
        <v>1967</v>
      </c>
      <c r="L7880" s="11">
        <f t="shared" si="743"/>
        <v>570</v>
      </c>
      <c r="M7880" t="str">
        <f>VLOOKUP(C7880,[1]!Location_Data[#Data],2,0)</f>
        <v>Roseville</v>
      </c>
      <c r="N7880" t="str">
        <f>VLOOKUP(D7880,[1]!Salespeople_Data[#Data],2,0)</f>
        <v>Scott Mason</v>
      </c>
      <c r="O7880" t="str">
        <f>VLOOKUP(E7880,[1]!Customer_Data[#Data],2,0)</f>
        <v>Adam White</v>
      </c>
      <c r="P7880" s="15">
        <f t="shared" si="738"/>
        <v>6</v>
      </c>
      <c r="Q7880">
        <f t="shared" si="739"/>
        <v>2</v>
      </c>
      <c r="R7880">
        <f t="shared" si="740"/>
        <v>2019</v>
      </c>
    </row>
    <row r="7881" spans="1:18" x14ac:dyDescent="0.25">
      <c r="A7881" s="6" t="s">
        <v>8907</v>
      </c>
      <c r="B7881" s="6" t="s">
        <v>260</v>
      </c>
      <c r="C7881" s="6" t="s">
        <v>19</v>
      </c>
      <c r="D7881" s="6" t="s">
        <v>170</v>
      </c>
      <c r="E7881" s="6" t="s">
        <v>856</v>
      </c>
      <c r="F7881" s="10">
        <v>43780</v>
      </c>
      <c r="G7881" s="6">
        <v>1</v>
      </c>
      <c r="H7881" s="11">
        <f>VLOOKUP(B7881,[1]!Product_Data[#Data],4,0)</f>
        <v>502</v>
      </c>
      <c r="I7881" s="11">
        <f>VLOOKUP(B7881,[1]!Product_Data[#Data],3,0)</f>
        <v>296</v>
      </c>
      <c r="J7881" s="11">
        <f t="shared" si="741"/>
        <v>296</v>
      </c>
      <c r="K7881" s="11">
        <f t="shared" si="742"/>
        <v>502</v>
      </c>
      <c r="L7881" s="11">
        <f t="shared" si="743"/>
        <v>206</v>
      </c>
      <c r="M7881" t="str">
        <f>VLOOKUP(C7881,[1]!Location_Data[#Data],2,0)</f>
        <v>Berkeley</v>
      </c>
      <c r="N7881" t="str">
        <f>VLOOKUP(D7881,[1]!Salespeople_Data[#Data],2,0)</f>
        <v>Sean Miller</v>
      </c>
      <c r="O7881" t="str">
        <f>VLOOKUP(E7881,[1]!Customer_Data[#Data],2,0)</f>
        <v>Jesse Wells</v>
      </c>
      <c r="P7881" s="15">
        <f t="shared" si="738"/>
        <v>2</v>
      </c>
      <c r="Q7881">
        <f t="shared" si="739"/>
        <v>11</v>
      </c>
      <c r="R7881">
        <f t="shared" si="740"/>
        <v>2019</v>
      </c>
    </row>
    <row r="7882" spans="1:18" x14ac:dyDescent="0.25">
      <c r="A7882" s="6" t="s">
        <v>8908</v>
      </c>
      <c r="B7882" s="6" t="s">
        <v>431</v>
      </c>
      <c r="C7882" s="6" t="s">
        <v>527</v>
      </c>
      <c r="D7882" s="6" t="s">
        <v>159</v>
      </c>
      <c r="E7882" s="6" t="s">
        <v>3174</v>
      </c>
      <c r="F7882" s="10">
        <v>43659</v>
      </c>
      <c r="G7882" s="6">
        <v>2</v>
      </c>
      <c r="H7882" s="11">
        <f>VLOOKUP(B7882,[1]!Product_Data[#Data],4,0)</f>
        <v>290</v>
      </c>
      <c r="I7882" s="11">
        <f>VLOOKUP(B7882,[1]!Product_Data[#Data],3,0)</f>
        <v>200</v>
      </c>
      <c r="J7882" s="11">
        <f t="shared" si="741"/>
        <v>400</v>
      </c>
      <c r="K7882" s="11">
        <f t="shared" si="742"/>
        <v>580</v>
      </c>
      <c r="L7882" s="11">
        <f t="shared" si="743"/>
        <v>180</v>
      </c>
      <c r="M7882" t="str">
        <f>VLOOKUP(C7882,[1]!Location_Data[#Data],2,0)</f>
        <v>Stockton</v>
      </c>
      <c r="N7882" t="str">
        <f>VLOOKUP(D7882,[1]!Salespeople_Data[#Data],2,0)</f>
        <v>Bobby Russell</v>
      </c>
      <c r="O7882" t="str">
        <f>VLOOKUP(E7882,[1]!Customer_Data[#Data],2,0)</f>
        <v>Louis Austin</v>
      </c>
      <c r="P7882" s="15">
        <f t="shared" si="738"/>
        <v>7</v>
      </c>
      <c r="Q7882">
        <f t="shared" si="739"/>
        <v>7</v>
      </c>
      <c r="R7882">
        <f t="shared" si="740"/>
        <v>2019</v>
      </c>
    </row>
    <row r="7883" spans="1:18" x14ac:dyDescent="0.25">
      <c r="A7883" s="6" t="s">
        <v>8909</v>
      </c>
      <c r="B7883" s="6" t="s">
        <v>181</v>
      </c>
      <c r="C7883" s="6" t="s">
        <v>74</v>
      </c>
      <c r="D7883" s="6" t="s">
        <v>58</v>
      </c>
      <c r="E7883" s="6" t="s">
        <v>889</v>
      </c>
      <c r="F7883" s="10">
        <v>43815</v>
      </c>
      <c r="G7883" s="6">
        <v>1</v>
      </c>
      <c r="H7883" s="11">
        <f>VLOOKUP(B7883,[1]!Product_Data[#Data],4,0)</f>
        <v>1500</v>
      </c>
      <c r="I7883" s="11">
        <f>VLOOKUP(B7883,[1]!Product_Data[#Data],3,0)</f>
        <v>900</v>
      </c>
      <c r="J7883" s="11">
        <f t="shared" si="741"/>
        <v>900</v>
      </c>
      <c r="K7883" s="11">
        <f t="shared" si="742"/>
        <v>1500</v>
      </c>
      <c r="L7883" s="11">
        <f t="shared" si="743"/>
        <v>600</v>
      </c>
      <c r="M7883" t="str">
        <f>VLOOKUP(C7883,[1]!Location_Data[#Data],2,0)</f>
        <v>West Covina</v>
      </c>
      <c r="N7883" t="str">
        <f>VLOOKUP(D7883,[1]!Salespeople_Data[#Data],2,0)</f>
        <v>Christopher Tucker</v>
      </c>
      <c r="O7883" t="str">
        <f>VLOOKUP(E7883,[1]!Customer_Data[#Data],2,0)</f>
        <v>Joe Bryant</v>
      </c>
      <c r="P7883" s="15">
        <f t="shared" si="738"/>
        <v>2</v>
      </c>
      <c r="Q7883">
        <f t="shared" si="739"/>
        <v>12</v>
      </c>
      <c r="R7883">
        <f t="shared" si="740"/>
        <v>2019</v>
      </c>
    </row>
    <row r="7884" spans="1:18" x14ac:dyDescent="0.25">
      <c r="A7884" s="6" t="s">
        <v>8910</v>
      </c>
      <c r="B7884" s="6" t="s">
        <v>232</v>
      </c>
      <c r="C7884" s="6" t="s">
        <v>44</v>
      </c>
      <c r="D7884" s="6" t="s">
        <v>159</v>
      </c>
      <c r="E7884" s="6" t="s">
        <v>2269</v>
      </c>
      <c r="F7884" s="10">
        <v>43615</v>
      </c>
      <c r="G7884" s="6">
        <v>4</v>
      </c>
      <c r="H7884" s="11">
        <f>VLOOKUP(B7884,[1]!Product_Data[#Data],4,0)</f>
        <v>1119</v>
      </c>
      <c r="I7884" s="11">
        <f>VLOOKUP(B7884,[1]!Product_Data[#Data],3,0)</f>
        <v>683</v>
      </c>
      <c r="J7884" s="11">
        <f t="shared" si="741"/>
        <v>2732</v>
      </c>
      <c r="K7884" s="11">
        <f t="shared" si="742"/>
        <v>4476</v>
      </c>
      <c r="L7884" s="11">
        <f t="shared" si="743"/>
        <v>1744</v>
      </c>
      <c r="M7884" t="str">
        <f>VLOOKUP(C7884,[1]!Location_Data[#Data],2,0)</f>
        <v>Moreno Valley</v>
      </c>
      <c r="N7884" t="str">
        <f>VLOOKUP(D7884,[1]!Salespeople_Data[#Data],2,0)</f>
        <v>Bobby Russell</v>
      </c>
      <c r="O7884" t="str">
        <f>VLOOKUP(E7884,[1]!Customer_Data[#Data],2,0)</f>
        <v>Matthew Smith</v>
      </c>
      <c r="P7884" s="15">
        <f t="shared" si="738"/>
        <v>5</v>
      </c>
      <c r="Q7884">
        <f t="shared" si="739"/>
        <v>5</v>
      </c>
      <c r="R7884">
        <f t="shared" si="740"/>
        <v>2019</v>
      </c>
    </row>
    <row r="7885" spans="1:18" x14ac:dyDescent="0.25">
      <c r="A7885" s="6" t="s">
        <v>8911</v>
      </c>
      <c r="B7885" s="6" t="s">
        <v>348</v>
      </c>
      <c r="C7885" s="6" t="s">
        <v>34</v>
      </c>
      <c r="D7885" s="6" t="s">
        <v>345</v>
      </c>
      <c r="E7885" s="6" t="s">
        <v>396</v>
      </c>
      <c r="F7885" s="10">
        <v>43550</v>
      </c>
      <c r="G7885" s="6">
        <v>1</v>
      </c>
      <c r="H7885" s="11">
        <f>VLOOKUP(B7885,[1]!Product_Data[#Data],4,0)</f>
        <v>603</v>
      </c>
      <c r="I7885" s="11">
        <f>VLOOKUP(B7885,[1]!Product_Data[#Data],3,0)</f>
        <v>416</v>
      </c>
      <c r="J7885" s="11">
        <f t="shared" si="741"/>
        <v>416</v>
      </c>
      <c r="K7885" s="11">
        <f t="shared" si="742"/>
        <v>603</v>
      </c>
      <c r="L7885" s="11">
        <f t="shared" si="743"/>
        <v>187</v>
      </c>
      <c r="M7885" t="str">
        <f>VLOOKUP(C7885,[1]!Location_Data[#Data],2,0)</f>
        <v>Inglewood</v>
      </c>
      <c r="N7885" t="str">
        <f>VLOOKUP(D7885,[1]!Salespeople_Data[#Data],2,0)</f>
        <v>Larry Marshall</v>
      </c>
      <c r="O7885" t="str">
        <f>VLOOKUP(E7885,[1]!Customer_Data[#Data],2,0)</f>
        <v>Benjamin Moreno</v>
      </c>
      <c r="P7885" s="15">
        <f t="shared" si="738"/>
        <v>3</v>
      </c>
      <c r="Q7885">
        <f t="shared" si="739"/>
        <v>3</v>
      </c>
      <c r="R7885">
        <f t="shared" si="740"/>
        <v>2019</v>
      </c>
    </row>
    <row r="7886" spans="1:18" x14ac:dyDescent="0.25">
      <c r="A7886" s="6" t="s">
        <v>8912</v>
      </c>
      <c r="B7886" s="6" t="s">
        <v>603</v>
      </c>
      <c r="C7886" s="6" t="s">
        <v>19</v>
      </c>
      <c r="D7886" s="6" t="s">
        <v>191</v>
      </c>
      <c r="E7886" s="6" t="s">
        <v>1577</v>
      </c>
      <c r="F7886" s="10">
        <v>43640</v>
      </c>
      <c r="G7886" s="6">
        <v>1</v>
      </c>
      <c r="H7886" s="11">
        <f>VLOOKUP(B7886,[1]!Product_Data[#Data],4,0)</f>
        <v>2495</v>
      </c>
      <c r="I7886" s="11">
        <f>VLOOKUP(B7886,[1]!Product_Data[#Data],3,0)</f>
        <v>1896</v>
      </c>
      <c r="J7886" s="11">
        <f t="shared" si="741"/>
        <v>1896</v>
      </c>
      <c r="K7886" s="11">
        <f t="shared" si="742"/>
        <v>2495</v>
      </c>
      <c r="L7886" s="11">
        <f t="shared" si="743"/>
        <v>599</v>
      </c>
      <c r="M7886" t="str">
        <f>VLOOKUP(C7886,[1]!Location_Data[#Data],2,0)</f>
        <v>Berkeley</v>
      </c>
      <c r="N7886" t="str">
        <f>VLOOKUP(D7886,[1]!Salespeople_Data[#Data],2,0)</f>
        <v>Robert Reed</v>
      </c>
      <c r="O7886" t="str">
        <f>VLOOKUP(E7886,[1]!Customer_Data[#Data],2,0)</f>
        <v>Kevin Wood</v>
      </c>
      <c r="P7886" s="15">
        <f t="shared" si="738"/>
        <v>2</v>
      </c>
      <c r="Q7886">
        <f t="shared" si="739"/>
        <v>6</v>
      </c>
      <c r="R7886">
        <f t="shared" si="740"/>
        <v>2019</v>
      </c>
    </row>
    <row r="7887" spans="1:18" x14ac:dyDescent="0.25">
      <c r="A7887" s="6" t="s">
        <v>8913</v>
      </c>
      <c r="B7887" s="6" t="s">
        <v>652</v>
      </c>
      <c r="C7887" s="6" t="s">
        <v>204</v>
      </c>
      <c r="D7887" s="6" t="s">
        <v>96</v>
      </c>
      <c r="E7887" s="6" t="s">
        <v>160</v>
      </c>
      <c r="F7887" s="10">
        <v>43653</v>
      </c>
      <c r="G7887" s="6">
        <v>1</v>
      </c>
      <c r="H7887" s="11">
        <f>VLOOKUP(B7887,[1]!Product_Data[#Data],4,0)</f>
        <v>217</v>
      </c>
      <c r="I7887" s="11">
        <f>VLOOKUP(B7887,[1]!Product_Data[#Data],3,0)</f>
        <v>171</v>
      </c>
      <c r="J7887" s="11">
        <f t="shared" si="741"/>
        <v>171</v>
      </c>
      <c r="K7887" s="11">
        <f t="shared" si="742"/>
        <v>217</v>
      </c>
      <c r="L7887" s="11">
        <f t="shared" si="743"/>
        <v>46</v>
      </c>
      <c r="M7887" t="str">
        <f>VLOOKUP(C7887,[1]!Location_Data[#Data],2,0)</f>
        <v>Corona</v>
      </c>
      <c r="N7887" t="str">
        <f>VLOOKUP(D7887,[1]!Salespeople_Data[#Data],2,0)</f>
        <v>Brian Thomas</v>
      </c>
      <c r="O7887" t="str">
        <f>VLOOKUP(E7887,[1]!Customer_Data[#Data],2,0)</f>
        <v>Scott Roberts</v>
      </c>
      <c r="P7887" s="15">
        <f t="shared" si="738"/>
        <v>1</v>
      </c>
      <c r="Q7887">
        <f t="shared" si="739"/>
        <v>7</v>
      </c>
      <c r="R7887">
        <f t="shared" si="740"/>
        <v>2019</v>
      </c>
    </row>
    <row r="7888" spans="1:18" x14ac:dyDescent="0.25">
      <c r="A7888" s="6" t="s">
        <v>8914</v>
      </c>
      <c r="B7888" s="6" t="s">
        <v>114</v>
      </c>
      <c r="C7888" s="6" t="s">
        <v>731</v>
      </c>
      <c r="D7888" s="6" t="s">
        <v>359</v>
      </c>
      <c r="E7888" s="6" t="s">
        <v>1414</v>
      </c>
      <c r="F7888" s="10">
        <v>43719</v>
      </c>
      <c r="G7888" s="6">
        <v>1</v>
      </c>
      <c r="H7888" s="11">
        <f>VLOOKUP(B7888,[1]!Product_Data[#Data],4,0)</f>
        <v>545</v>
      </c>
      <c r="I7888" s="11">
        <f>VLOOKUP(B7888,[1]!Product_Data[#Data],3,0)</f>
        <v>425</v>
      </c>
      <c r="J7888" s="11">
        <f t="shared" si="741"/>
        <v>425</v>
      </c>
      <c r="K7888" s="11">
        <f t="shared" si="742"/>
        <v>545</v>
      </c>
      <c r="L7888" s="11">
        <f t="shared" si="743"/>
        <v>120</v>
      </c>
      <c r="M7888" t="str">
        <f>VLOOKUP(C7888,[1]!Location_Data[#Data],2,0)</f>
        <v>Costa Mesa</v>
      </c>
      <c r="N7888" t="str">
        <f>VLOOKUP(D7888,[1]!Salespeople_Data[#Data],2,0)</f>
        <v>Eugene Holmes</v>
      </c>
      <c r="O7888" t="str">
        <f>VLOOKUP(E7888,[1]!Customer_Data[#Data],2,0)</f>
        <v>Scott Allen</v>
      </c>
      <c r="P7888" s="15">
        <f t="shared" si="738"/>
        <v>4</v>
      </c>
      <c r="Q7888">
        <f t="shared" si="739"/>
        <v>9</v>
      </c>
      <c r="R7888">
        <f t="shared" si="740"/>
        <v>2019</v>
      </c>
    </row>
    <row r="7889" spans="1:18" x14ac:dyDescent="0.25">
      <c r="A7889" s="6" t="s">
        <v>8915</v>
      </c>
      <c r="B7889" s="6" t="s">
        <v>144</v>
      </c>
      <c r="C7889" s="6" t="s">
        <v>527</v>
      </c>
      <c r="D7889" s="6" t="s">
        <v>20</v>
      </c>
      <c r="E7889" s="6" t="s">
        <v>2473</v>
      </c>
      <c r="F7889" s="10">
        <v>43483</v>
      </c>
      <c r="G7889" s="6">
        <v>1</v>
      </c>
      <c r="H7889" s="11">
        <f>VLOOKUP(B7889,[1]!Product_Data[#Data],4,0)</f>
        <v>2410</v>
      </c>
      <c r="I7889" s="11">
        <f>VLOOKUP(B7889,[1]!Product_Data[#Data],3,0)</f>
        <v>1518</v>
      </c>
      <c r="J7889" s="11">
        <f t="shared" si="741"/>
        <v>1518</v>
      </c>
      <c r="K7889" s="11">
        <f t="shared" si="742"/>
        <v>2410</v>
      </c>
      <c r="L7889" s="11">
        <f t="shared" si="743"/>
        <v>892</v>
      </c>
      <c r="M7889" t="str">
        <f>VLOOKUP(C7889,[1]!Location_Data[#Data],2,0)</f>
        <v>Stockton</v>
      </c>
      <c r="N7889" t="str">
        <f>VLOOKUP(D7889,[1]!Salespeople_Data[#Data],2,0)</f>
        <v>Joshua Cook</v>
      </c>
      <c r="O7889" t="str">
        <f>VLOOKUP(E7889,[1]!Customer_Data[#Data],2,0)</f>
        <v>Thomas Duncan</v>
      </c>
      <c r="P7889" s="15">
        <f t="shared" si="738"/>
        <v>6</v>
      </c>
      <c r="Q7889">
        <f t="shared" si="739"/>
        <v>1</v>
      </c>
      <c r="R7889">
        <f t="shared" si="740"/>
        <v>2019</v>
      </c>
    </row>
    <row r="7890" spans="1:18" x14ac:dyDescent="0.25">
      <c r="A7890" s="6" t="s">
        <v>8916</v>
      </c>
      <c r="B7890" s="6" t="s">
        <v>23</v>
      </c>
      <c r="C7890" s="6" t="s">
        <v>62</v>
      </c>
      <c r="D7890" s="6" t="s">
        <v>30</v>
      </c>
      <c r="E7890" s="6" t="s">
        <v>142</v>
      </c>
      <c r="F7890" s="10">
        <v>43733</v>
      </c>
      <c r="G7890" s="6">
        <v>1</v>
      </c>
      <c r="H7890" s="11">
        <f>VLOOKUP(B7890,[1]!Product_Data[#Data],4,0)</f>
        <v>1052</v>
      </c>
      <c r="I7890" s="11">
        <f>VLOOKUP(B7890,[1]!Product_Data[#Data],3,0)</f>
        <v>589</v>
      </c>
      <c r="J7890" s="11">
        <f t="shared" si="741"/>
        <v>589</v>
      </c>
      <c r="K7890" s="11">
        <f t="shared" si="742"/>
        <v>1052</v>
      </c>
      <c r="L7890" s="11">
        <f t="shared" si="743"/>
        <v>463</v>
      </c>
      <c r="M7890" t="str">
        <f>VLOOKUP(C7890,[1]!Location_Data[#Data],2,0)</f>
        <v>Fairfield</v>
      </c>
      <c r="N7890" t="str">
        <f>VLOOKUP(D7890,[1]!Salespeople_Data[#Data],2,0)</f>
        <v>Carl Hall</v>
      </c>
      <c r="O7890" t="str">
        <f>VLOOKUP(E7890,[1]!Customer_Data[#Data],2,0)</f>
        <v>Joshua Romero</v>
      </c>
      <c r="P7890" s="15">
        <f t="shared" si="738"/>
        <v>4</v>
      </c>
      <c r="Q7890">
        <f t="shared" si="739"/>
        <v>9</v>
      </c>
      <c r="R7890">
        <f t="shared" si="740"/>
        <v>2019</v>
      </c>
    </row>
    <row r="7891" spans="1:18" x14ac:dyDescent="0.25">
      <c r="A7891" s="6" t="s">
        <v>8917</v>
      </c>
      <c r="B7891" s="6" t="s">
        <v>43</v>
      </c>
      <c r="C7891" s="6" t="s">
        <v>115</v>
      </c>
      <c r="D7891" s="6" t="s">
        <v>116</v>
      </c>
      <c r="E7891" s="6" t="s">
        <v>1878</v>
      </c>
      <c r="F7891" s="10">
        <v>43758</v>
      </c>
      <c r="G7891" s="6">
        <v>1</v>
      </c>
      <c r="H7891" s="11">
        <f>VLOOKUP(B7891,[1]!Product_Data[#Data],4,0)</f>
        <v>356</v>
      </c>
      <c r="I7891" s="11">
        <f>VLOOKUP(B7891,[1]!Product_Data[#Data],3,0)</f>
        <v>292</v>
      </c>
      <c r="J7891" s="11">
        <f t="shared" si="741"/>
        <v>292</v>
      </c>
      <c r="K7891" s="11">
        <f t="shared" si="742"/>
        <v>356</v>
      </c>
      <c r="L7891" s="11">
        <f t="shared" si="743"/>
        <v>64</v>
      </c>
      <c r="M7891" t="str">
        <f>VLOOKUP(C7891,[1]!Location_Data[#Data],2,0)</f>
        <v>Glendale</v>
      </c>
      <c r="N7891" t="str">
        <f>VLOOKUP(D7891,[1]!Salespeople_Data[#Data],2,0)</f>
        <v>Roger Ramos</v>
      </c>
      <c r="O7891" t="str">
        <f>VLOOKUP(E7891,[1]!Customer_Data[#Data],2,0)</f>
        <v>Joseph Walker</v>
      </c>
      <c r="P7891" s="15">
        <f t="shared" si="738"/>
        <v>1</v>
      </c>
      <c r="Q7891">
        <f t="shared" si="739"/>
        <v>10</v>
      </c>
      <c r="R7891">
        <f t="shared" si="740"/>
        <v>2019</v>
      </c>
    </row>
    <row r="7892" spans="1:18" x14ac:dyDescent="0.25">
      <c r="A7892" s="6" t="s">
        <v>8918</v>
      </c>
      <c r="B7892" s="6" t="s">
        <v>605</v>
      </c>
      <c r="C7892" s="6" t="s">
        <v>19</v>
      </c>
      <c r="D7892" s="6" t="s">
        <v>35</v>
      </c>
      <c r="E7892" s="6" t="s">
        <v>459</v>
      </c>
      <c r="F7892" s="10">
        <v>43598</v>
      </c>
      <c r="G7892" s="6">
        <v>2</v>
      </c>
      <c r="H7892" s="11">
        <f>VLOOKUP(B7892,[1]!Product_Data[#Data],4,0)</f>
        <v>913</v>
      </c>
      <c r="I7892" s="11">
        <f>VLOOKUP(B7892,[1]!Product_Data[#Data],3,0)</f>
        <v>584</v>
      </c>
      <c r="J7892" s="11">
        <f t="shared" si="741"/>
        <v>1168</v>
      </c>
      <c r="K7892" s="11">
        <f t="shared" si="742"/>
        <v>1826</v>
      </c>
      <c r="L7892" s="11">
        <f t="shared" si="743"/>
        <v>658</v>
      </c>
      <c r="M7892" t="str">
        <f>VLOOKUP(C7892,[1]!Location_Data[#Data],2,0)</f>
        <v>Berkeley</v>
      </c>
      <c r="N7892" t="str">
        <f>VLOOKUP(D7892,[1]!Salespeople_Data[#Data],2,0)</f>
        <v>Charles Harper</v>
      </c>
      <c r="O7892" t="str">
        <f>VLOOKUP(E7892,[1]!Customer_Data[#Data],2,0)</f>
        <v>Johnny Martinez</v>
      </c>
      <c r="P7892" s="15">
        <f t="shared" si="738"/>
        <v>2</v>
      </c>
      <c r="Q7892">
        <f t="shared" si="739"/>
        <v>5</v>
      </c>
      <c r="R7892">
        <f t="shared" si="740"/>
        <v>2019</v>
      </c>
    </row>
    <row r="7893" spans="1:18" x14ac:dyDescent="0.25">
      <c r="A7893" s="6" t="s">
        <v>8919</v>
      </c>
      <c r="B7893" s="6" t="s">
        <v>330</v>
      </c>
      <c r="C7893" s="6" t="s">
        <v>302</v>
      </c>
      <c r="D7893" s="6" t="s">
        <v>116</v>
      </c>
      <c r="E7893" s="6" t="s">
        <v>196</v>
      </c>
      <c r="F7893" s="10">
        <v>43498</v>
      </c>
      <c r="G7893" s="6">
        <v>1</v>
      </c>
      <c r="H7893" s="11">
        <f>VLOOKUP(B7893,[1]!Product_Data[#Data],4,0)</f>
        <v>1635</v>
      </c>
      <c r="I7893" s="11">
        <f>VLOOKUP(B7893,[1]!Product_Data[#Data],3,0)</f>
        <v>1046</v>
      </c>
      <c r="J7893" s="11">
        <f t="shared" si="741"/>
        <v>1046</v>
      </c>
      <c r="K7893" s="11">
        <f t="shared" si="742"/>
        <v>1635</v>
      </c>
      <c r="L7893" s="11">
        <f t="shared" si="743"/>
        <v>589</v>
      </c>
      <c r="M7893" t="str">
        <f>VLOOKUP(C7893,[1]!Location_Data[#Data],2,0)</f>
        <v>Santa Rosa</v>
      </c>
      <c r="N7893" t="str">
        <f>VLOOKUP(D7893,[1]!Salespeople_Data[#Data],2,0)</f>
        <v>Roger Ramos</v>
      </c>
      <c r="O7893" t="str">
        <f>VLOOKUP(E7893,[1]!Customer_Data[#Data],2,0)</f>
        <v>Alan Sims</v>
      </c>
      <c r="P7893" s="15">
        <f t="shared" si="738"/>
        <v>7</v>
      </c>
      <c r="Q7893">
        <f t="shared" si="739"/>
        <v>2</v>
      </c>
      <c r="R7893">
        <f t="shared" si="740"/>
        <v>2019</v>
      </c>
    </row>
    <row r="7894" spans="1:18" x14ac:dyDescent="0.25">
      <c r="A7894" s="6" t="s">
        <v>8920</v>
      </c>
      <c r="B7894" s="6" t="s">
        <v>260</v>
      </c>
      <c r="C7894" s="6" t="s">
        <v>530</v>
      </c>
      <c r="D7894" s="6" t="s">
        <v>30</v>
      </c>
      <c r="E7894" s="6" t="s">
        <v>732</v>
      </c>
      <c r="F7894" s="10">
        <v>43714</v>
      </c>
      <c r="G7894" s="6">
        <v>4</v>
      </c>
      <c r="H7894" s="11">
        <f>VLOOKUP(B7894,[1]!Product_Data[#Data],4,0)</f>
        <v>502</v>
      </c>
      <c r="I7894" s="11">
        <f>VLOOKUP(B7894,[1]!Product_Data[#Data],3,0)</f>
        <v>296</v>
      </c>
      <c r="J7894" s="11">
        <f t="shared" si="741"/>
        <v>1184</v>
      </c>
      <c r="K7894" s="11">
        <f t="shared" si="742"/>
        <v>2008</v>
      </c>
      <c r="L7894" s="11">
        <f t="shared" si="743"/>
        <v>824</v>
      </c>
      <c r="M7894" t="str">
        <f>VLOOKUP(C7894,[1]!Location_Data[#Data],2,0)</f>
        <v>San Buenaventura (Ventura)</v>
      </c>
      <c r="N7894" t="str">
        <f>VLOOKUP(D7894,[1]!Salespeople_Data[#Data],2,0)</f>
        <v>Carl Hall</v>
      </c>
      <c r="O7894" t="str">
        <f>VLOOKUP(E7894,[1]!Customer_Data[#Data],2,0)</f>
        <v>Victor Rogers</v>
      </c>
      <c r="P7894" s="15">
        <f t="shared" si="738"/>
        <v>6</v>
      </c>
      <c r="Q7894">
        <f t="shared" si="739"/>
        <v>9</v>
      </c>
      <c r="R7894">
        <f t="shared" si="740"/>
        <v>2019</v>
      </c>
    </row>
    <row r="7895" spans="1:18" x14ac:dyDescent="0.25">
      <c r="A7895" s="6" t="s">
        <v>8921</v>
      </c>
      <c r="B7895" s="6" t="s">
        <v>461</v>
      </c>
      <c r="C7895" s="6" t="s">
        <v>174</v>
      </c>
      <c r="D7895" s="6" t="s">
        <v>212</v>
      </c>
      <c r="E7895" s="6" t="s">
        <v>637</v>
      </c>
      <c r="F7895" s="10">
        <v>43602</v>
      </c>
      <c r="G7895" s="6">
        <v>3</v>
      </c>
      <c r="H7895" s="11">
        <f>VLOOKUP(B7895,[1]!Product_Data[#Data],4,0)</f>
        <v>35</v>
      </c>
      <c r="I7895" s="11">
        <f>VLOOKUP(B7895,[1]!Product_Data[#Data],3,0)</f>
        <v>22</v>
      </c>
      <c r="J7895" s="11">
        <f t="shared" si="741"/>
        <v>66</v>
      </c>
      <c r="K7895" s="11">
        <f t="shared" si="742"/>
        <v>105</v>
      </c>
      <c r="L7895" s="11">
        <f t="shared" si="743"/>
        <v>39</v>
      </c>
      <c r="M7895" t="str">
        <f>VLOOKUP(C7895,[1]!Location_Data[#Data],2,0)</f>
        <v>Norwalk</v>
      </c>
      <c r="N7895" t="str">
        <f>VLOOKUP(D7895,[1]!Salespeople_Data[#Data],2,0)</f>
        <v>Ronald Reed</v>
      </c>
      <c r="O7895" t="str">
        <f>VLOOKUP(E7895,[1]!Customer_Data[#Data],2,0)</f>
        <v>Stephen Reynolds</v>
      </c>
      <c r="P7895" s="15">
        <f t="shared" si="738"/>
        <v>6</v>
      </c>
      <c r="Q7895">
        <f t="shared" si="739"/>
        <v>5</v>
      </c>
      <c r="R7895">
        <f t="shared" si="740"/>
        <v>2019</v>
      </c>
    </row>
    <row r="7896" spans="1:18" x14ac:dyDescent="0.25">
      <c r="A7896" s="6" t="s">
        <v>8922</v>
      </c>
      <c r="B7896" s="6" t="s">
        <v>47</v>
      </c>
      <c r="C7896" s="6" t="s">
        <v>386</v>
      </c>
      <c r="D7896" s="6" t="s">
        <v>170</v>
      </c>
      <c r="E7896" s="6" t="s">
        <v>3265</v>
      </c>
      <c r="F7896" s="10">
        <v>43743</v>
      </c>
      <c r="G7896" s="6">
        <v>1</v>
      </c>
      <c r="H7896" s="11">
        <f>VLOOKUP(B7896,[1]!Product_Data[#Data],4,0)</f>
        <v>1812</v>
      </c>
      <c r="I7896" s="11">
        <f>VLOOKUP(B7896,[1]!Product_Data[#Data],3,0)</f>
        <v>1305</v>
      </c>
      <c r="J7896" s="11">
        <f t="shared" si="741"/>
        <v>1305</v>
      </c>
      <c r="K7896" s="11">
        <f t="shared" si="742"/>
        <v>1812</v>
      </c>
      <c r="L7896" s="11">
        <f t="shared" si="743"/>
        <v>507</v>
      </c>
      <c r="M7896" t="str">
        <f>VLOOKUP(C7896,[1]!Location_Data[#Data],2,0)</f>
        <v>Carlsbad</v>
      </c>
      <c r="N7896" t="str">
        <f>VLOOKUP(D7896,[1]!Salespeople_Data[#Data],2,0)</f>
        <v>Sean Miller</v>
      </c>
      <c r="O7896" t="str">
        <f>VLOOKUP(E7896,[1]!Customer_Data[#Data],2,0)</f>
        <v>Larry Freeman</v>
      </c>
      <c r="P7896" s="15">
        <f t="shared" si="738"/>
        <v>7</v>
      </c>
      <c r="Q7896">
        <f t="shared" si="739"/>
        <v>10</v>
      </c>
      <c r="R7896">
        <f t="shared" si="740"/>
        <v>2019</v>
      </c>
    </row>
    <row r="7897" spans="1:18" x14ac:dyDescent="0.25">
      <c r="A7897" s="6" t="s">
        <v>8923</v>
      </c>
      <c r="B7897" s="6" t="s">
        <v>605</v>
      </c>
      <c r="C7897" s="6" t="s">
        <v>596</v>
      </c>
      <c r="D7897" s="6" t="s">
        <v>269</v>
      </c>
      <c r="E7897" s="6" t="s">
        <v>704</v>
      </c>
      <c r="F7897" s="10">
        <v>43825</v>
      </c>
      <c r="G7897" s="6">
        <v>1</v>
      </c>
      <c r="H7897" s="11">
        <f>VLOOKUP(B7897,[1]!Product_Data[#Data],4,0)</f>
        <v>913</v>
      </c>
      <c r="I7897" s="11">
        <f>VLOOKUP(B7897,[1]!Product_Data[#Data],3,0)</f>
        <v>584</v>
      </c>
      <c r="J7897" s="11">
        <f t="shared" si="741"/>
        <v>584</v>
      </c>
      <c r="K7897" s="11">
        <f t="shared" si="742"/>
        <v>913</v>
      </c>
      <c r="L7897" s="11">
        <f t="shared" si="743"/>
        <v>329</v>
      </c>
      <c r="M7897" t="str">
        <f>VLOOKUP(C7897,[1]!Location_Data[#Data],2,0)</f>
        <v>Fremont</v>
      </c>
      <c r="N7897" t="str">
        <f>VLOOKUP(D7897,[1]!Salespeople_Data[#Data],2,0)</f>
        <v>Kevin Butler</v>
      </c>
      <c r="O7897" t="str">
        <f>VLOOKUP(E7897,[1]!Customer_Data[#Data],2,0)</f>
        <v>Benjamin Garza</v>
      </c>
      <c r="P7897" s="15">
        <f t="shared" si="738"/>
        <v>5</v>
      </c>
      <c r="Q7897">
        <f t="shared" si="739"/>
        <v>12</v>
      </c>
      <c r="R7897">
        <f t="shared" si="740"/>
        <v>2019</v>
      </c>
    </row>
    <row r="7898" spans="1:18" x14ac:dyDescent="0.25">
      <c r="A7898" s="6" t="s">
        <v>8924</v>
      </c>
      <c r="B7898" s="6" t="s">
        <v>252</v>
      </c>
      <c r="C7898" s="6" t="s">
        <v>596</v>
      </c>
      <c r="D7898" s="6" t="s">
        <v>136</v>
      </c>
      <c r="E7898" s="6" t="s">
        <v>226</v>
      </c>
      <c r="F7898" s="10">
        <v>43788</v>
      </c>
      <c r="G7898" s="6">
        <v>1</v>
      </c>
      <c r="H7898" s="11">
        <f>VLOOKUP(B7898,[1]!Product_Data[#Data],4,0)</f>
        <v>1899</v>
      </c>
      <c r="I7898" s="11">
        <f>VLOOKUP(B7898,[1]!Product_Data[#Data],3,0)</f>
        <v>1044</v>
      </c>
      <c r="J7898" s="11">
        <f t="shared" si="741"/>
        <v>1044</v>
      </c>
      <c r="K7898" s="11">
        <f t="shared" si="742"/>
        <v>1899</v>
      </c>
      <c r="L7898" s="11">
        <f t="shared" si="743"/>
        <v>855</v>
      </c>
      <c r="M7898" t="str">
        <f>VLOOKUP(C7898,[1]!Location_Data[#Data],2,0)</f>
        <v>Fremont</v>
      </c>
      <c r="N7898" t="str">
        <f>VLOOKUP(D7898,[1]!Salespeople_Data[#Data],2,0)</f>
        <v>Clarence Fox</v>
      </c>
      <c r="O7898" t="str">
        <f>VLOOKUP(E7898,[1]!Customer_Data[#Data],2,0)</f>
        <v>Ronald Duncan</v>
      </c>
      <c r="P7898" s="15">
        <f t="shared" si="738"/>
        <v>3</v>
      </c>
      <c r="Q7898">
        <f t="shared" si="739"/>
        <v>11</v>
      </c>
      <c r="R7898">
        <f t="shared" si="740"/>
        <v>2019</v>
      </c>
    </row>
    <row r="7899" spans="1:18" x14ac:dyDescent="0.25">
      <c r="A7899" s="6" t="s">
        <v>8925</v>
      </c>
      <c r="B7899" s="6" t="s">
        <v>464</v>
      </c>
      <c r="C7899" s="6" t="s">
        <v>362</v>
      </c>
      <c r="D7899" s="6" t="s">
        <v>141</v>
      </c>
      <c r="E7899" s="6" t="s">
        <v>299</v>
      </c>
      <c r="F7899" s="10">
        <v>43498</v>
      </c>
      <c r="G7899" s="6">
        <v>2</v>
      </c>
      <c r="H7899" s="11">
        <f>VLOOKUP(B7899,[1]!Product_Data[#Data],4,0)</f>
        <v>1566</v>
      </c>
      <c r="I7899" s="11">
        <f>VLOOKUP(B7899,[1]!Product_Data[#Data],3,0)</f>
        <v>1190</v>
      </c>
      <c r="J7899" s="11">
        <f t="shared" si="741"/>
        <v>2380</v>
      </c>
      <c r="K7899" s="11">
        <f t="shared" si="742"/>
        <v>3132</v>
      </c>
      <c r="L7899" s="11">
        <f t="shared" si="743"/>
        <v>752</v>
      </c>
      <c r="M7899" t="str">
        <f>VLOOKUP(C7899,[1]!Location_Data[#Data],2,0)</f>
        <v>San Bernardino</v>
      </c>
      <c r="N7899" t="str">
        <f>VLOOKUP(D7899,[1]!Salespeople_Data[#Data],2,0)</f>
        <v>Arthur Mccoy</v>
      </c>
      <c r="O7899" t="str">
        <f>VLOOKUP(E7899,[1]!Customer_Data[#Data],2,0)</f>
        <v>Kenneth Ryan</v>
      </c>
      <c r="P7899" s="15">
        <f t="shared" si="738"/>
        <v>7</v>
      </c>
      <c r="Q7899">
        <f t="shared" si="739"/>
        <v>2</v>
      </c>
      <c r="R7899">
        <f t="shared" si="740"/>
        <v>2019</v>
      </c>
    </row>
    <row r="7900" spans="1:18" x14ac:dyDescent="0.25">
      <c r="A7900" s="6" t="s">
        <v>8926</v>
      </c>
      <c r="B7900" s="6" t="s">
        <v>13</v>
      </c>
      <c r="C7900" s="6" t="s">
        <v>272</v>
      </c>
      <c r="D7900" s="6" t="s">
        <v>165</v>
      </c>
      <c r="E7900" s="6" t="s">
        <v>3085</v>
      </c>
      <c r="F7900" s="10">
        <v>43819</v>
      </c>
      <c r="G7900" s="6">
        <v>3</v>
      </c>
      <c r="H7900" s="11">
        <f>VLOOKUP(B7900,[1]!Product_Data[#Data],4,0)</f>
        <v>1022</v>
      </c>
      <c r="I7900" s="11">
        <f>VLOOKUP(B7900,[1]!Product_Data[#Data],3,0)</f>
        <v>818</v>
      </c>
      <c r="J7900" s="11">
        <f t="shared" si="741"/>
        <v>2454</v>
      </c>
      <c r="K7900" s="11">
        <f t="shared" si="742"/>
        <v>3066</v>
      </c>
      <c r="L7900" s="11">
        <f t="shared" si="743"/>
        <v>612</v>
      </c>
      <c r="M7900" t="str">
        <f>VLOOKUP(C7900,[1]!Location_Data[#Data],2,0)</f>
        <v>Torrance</v>
      </c>
      <c r="N7900" t="str">
        <f>VLOOKUP(D7900,[1]!Salespeople_Data[#Data],2,0)</f>
        <v>Joe Sims</v>
      </c>
      <c r="O7900" t="str">
        <f>VLOOKUP(E7900,[1]!Customer_Data[#Data],2,0)</f>
        <v>Eugene Ryan</v>
      </c>
      <c r="P7900" s="15">
        <f t="shared" si="738"/>
        <v>6</v>
      </c>
      <c r="Q7900">
        <f t="shared" si="739"/>
        <v>12</v>
      </c>
      <c r="R7900">
        <f t="shared" si="740"/>
        <v>2019</v>
      </c>
    </row>
    <row r="7901" spans="1:18" x14ac:dyDescent="0.25">
      <c r="A7901" s="6" t="s">
        <v>8927</v>
      </c>
      <c r="B7901" s="6" t="s">
        <v>223</v>
      </c>
      <c r="C7901" s="6" t="s">
        <v>316</v>
      </c>
      <c r="D7901" s="6" t="s">
        <v>298</v>
      </c>
      <c r="E7901" s="6" t="s">
        <v>2078</v>
      </c>
      <c r="F7901" s="10">
        <v>43666</v>
      </c>
      <c r="G7901" s="6">
        <v>1</v>
      </c>
      <c r="H7901" s="11">
        <f>VLOOKUP(B7901,[1]!Product_Data[#Data],4,0)</f>
        <v>799</v>
      </c>
      <c r="I7901" s="11">
        <f>VLOOKUP(B7901,[1]!Product_Data[#Data],3,0)</f>
        <v>455</v>
      </c>
      <c r="J7901" s="11">
        <f t="shared" si="741"/>
        <v>455</v>
      </c>
      <c r="K7901" s="11">
        <f t="shared" si="742"/>
        <v>799</v>
      </c>
      <c r="L7901" s="11">
        <f t="shared" si="743"/>
        <v>344</v>
      </c>
      <c r="M7901" t="str">
        <f>VLOOKUP(C7901,[1]!Location_Data[#Data],2,0)</f>
        <v>East Los Angeles</v>
      </c>
      <c r="N7901" t="str">
        <f>VLOOKUP(D7901,[1]!Salespeople_Data[#Data],2,0)</f>
        <v>Kenneth Fields</v>
      </c>
      <c r="O7901" t="str">
        <f>VLOOKUP(E7901,[1]!Customer_Data[#Data],2,0)</f>
        <v>Kevin Webb</v>
      </c>
      <c r="P7901" s="15">
        <f t="shared" si="738"/>
        <v>7</v>
      </c>
      <c r="Q7901">
        <f t="shared" si="739"/>
        <v>7</v>
      </c>
      <c r="R7901">
        <f t="shared" si="740"/>
        <v>2019</v>
      </c>
    </row>
    <row r="7902" spans="1:18" x14ac:dyDescent="0.25">
      <c r="A7902" s="6" t="s">
        <v>8928</v>
      </c>
      <c r="B7902" s="6" t="s">
        <v>395</v>
      </c>
      <c r="C7902" s="6" t="s">
        <v>90</v>
      </c>
      <c r="D7902" s="6" t="s">
        <v>216</v>
      </c>
      <c r="E7902" s="6" t="s">
        <v>664</v>
      </c>
      <c r="F7902" s="10">
        <v>43632</v>
      </c>
      <c r="G7902" s="6">
        <v>1</v>
      </c>
      <c r="H7902" s="11">
        <f>VLOOKUP(B7902,[1]!Product_Data[#Data],4,0)</f>
        <v>2257</v>
      </c>
      <c r="I7902" s="11">
        <f>VLOOKUP(B7902,[1]!Product_Data[#Data],3,0)</f>
        <v>1535</v>
      </c>
      <c r="J7902" s="11">
        <f t="shared" si="741"/>
        <v>1535</v>
      </c>
      <c r="K7902" s="11">
        <f t="shared" si="742"/>
        <v>2257</v>
      </c>
      <c r="L7902" s="11">
        <f t="shared" si="743"/>
        <v>722</v>
      </c>
      <c r="M7902" t="str">
        <f>VLOOKUP(C7902,[1]!Location_Data[#Data],2,0)</f>
        <v>Irvine</v>
      </c>
      <c r="N7902" t="str">
        <f>VLOOKUP(D7902,[1]!Salespeople_Data[#Data],2,0)</f>
        <v>Ernest Wagner</v>
      </c>
      <c r="O7902" t="str">
        <f>VLOOKUP(E7902,[1]!Customer_Data[#Data],2,0)</f>
        <v>Harry Daniels</v>
      </c>
      <c r="P7902" s="15">
        <f t="shared" si="738"/>
        <v>1</v>
      </c>
      <c r="Q7902">
        <f t="shared" si="739"/>
        <v>6</v>
      </c>
      <c r="R7902">
        <f t="shared" si="740"/>
        <v>2019</v>
      </c>
    </row>
    <row r="7903" spans="1:18" x14ac:dyDescent="0.25">
      <c r="A7903" s="6" t="s">
        <v>8929</v>
      </c>
      <c r="B7903" s="6" t="s">
        <v>752</v>
      </c>
      <c r="C7903" s="6" t="s">
        <v>79</v>
      </c>
      <c r="D7903" s="6" t="s">
        <v>40</v>
      </c>
      <c r="E7903" s="6" t="s">
        <v>107</v>
      </c>
      <c r="F7903" s="10">
        <v>43556</v>
      </c>
      <c r="G7903" s="6">
        <v>3</v>
      </c>
      <c r="H7903" s="11">
        <f>VLOOKUP(B7903,[1]!Product_Data[#Data],4,0)</f>
        <v>95</v>
      </c>
      <c r="I7903" s="11">
        <f>VLOOKUP(B7903,[1]!Product_Data[#Data],3,0)</f>
        <v>61</v>
      </c>
      <c r="J7903" s="11">
        <f t="shared" si="741"/>
        <v>183</v>
      </c>
      <c r="K7903" s="11">
        <f t="shared" si="742"/>
        <v>285</v>
      </c>
      <c r="L7903" s="11">
        <f t="shared" si="743"/>
        <v>102</v>
      </c>
      <c r="M7903" t="str">
        <f>VLOOKUP(C7903,[1]!Location_Data[#Data],2,0)</f>
        <v>Palmdale</v>
      </c>
      <c r="N7903" t="str">
        <f>VLOOKUP(D7903,[1]!Salespeople_Data[#Data],2,0)</f>
        <v>Brian Hansen</v>
      </c>
      <c r="O7903" t="str">
        <f>VLOOKUP(E7903,[1]!Customer_Data[#Data],2,0)</f>
        <v>Jonathan Moreno</v>
      </c>
      <c r="P7903" s="15">
        <f t="shared" si="738"/>
        <v>2</v>
      </c>
      <c r="Q7903">
        <f t="shared" si="739"/>
        <v>4</v>
      </c>
      <c r="R7903">
        <f t="shared" si="740"/>
        <v>2019</v>
      </c>
    </row>
    <row r="7904" spans="1:18" x14ac:dyDescent="0.25">
      <c r="A7904" s="6" t="s">
        <v>8930</v>
      </c>
      <c r="B7904" s="6" t="s">
        <v>114</v>
      </c>
      <c r="C7904" s="6" t="s">
        <v>186</v>
      </c>
      <c r="D7904" s="6" t="s">
        <v>345</v>
      </c>
      <c r="E7904" s="6" t="s">
        <v>1086</v>
      </c>
      <c r="F7904" s="10">
        <v>43810</v>
      </c>
      <c r="G7904" s="6">
        <v>2</v>
      </c>
      <c r="H7904" s="11">
        <f>VLOOKUP(B7904,[1]!Product_Data[#Data],4,0)</f>
        <v>545</v>
      </c>
      <c r="I7904" s="11">
        <f>VLOOKUP(B7904,[1]!Product_Data[#Data],3,0)</f>
        <v>425</v>
      </c>
      <c r="J7904" s="11">
        <f t="shared" si="741"/>
        <v>850</v>
      </c>
      <c r="K7904" s="11">
        <f t="shared" si="742"/>
        <v>1090</v>
      </c>
      <c r="L7904" s="11">
        <f t="shared" si="743"/>
        <v>240</v>
      </c>
      <c r="M7904" t="str">
        <f>VLOOKUP(C7904,[1]!Location_Data[#Data],2,0)</f>
        <v>Riverside</v>
      </c>
      <c r="N7904" t="str">
        <f>VLOOKUP(D7904,[1]!Salespeople_Data[#Data],2,0)</f>
        <v>Larry Marshall</v>
      </c>
      <c r="O7904" t="str">
        <f>VLOOKUP(E7904,[1]!Customer_Data[#Data],2,0)</f>
        <v>Shawn Day</v>
      </c>
      <c r="P7904" s="15">
        <f t="shared" si="738"/>
        <v>4</v>
      </c>
      <c r="Q7904">
        <f t="shared" si="739"/>
        <v>12</v>
      </c>
      <c r="R7904">
        <f t="shared" si="740"/>
        <v>2019</v>
      </c>
    </row>
    <row r="7905" spans="1:18" x14ac:dyDescent="0.25">
      <c r="A7905" s="6" t="s">
        <v>8931</v>
      </c>
      <c r="B7905" s="6" t="s">
        <v>796</v>
      </c>
      <c r="C7905" s="6" t="s">
        <v>120</v>
      </c>
      <c r="D7905" s="6" t="s">
        <v>141</v>
      </c>
      <c r="E7905" s="6" t="s">
        <v>1218</v>
      </c>
      <c r="F7905" s="10">
        <v>43619</v>
      </c>
      <c r="G7905" s="6">
        <v>2</v>
      </c>
      <c r="H7905" s="11">
        <f>VLOOKUP(B7905,[1]!Product_Data[#Data],4,0)</f>
        <v>1103</v>
      </c>
      <c r="I7905" s="11">
        <f>VLOOKUP(B7905,[1]!Product_Data[#Data],3,0)</f>
        <v>838</v>
      </c>
      <c r="J7905" s="11">
        <f t="shared" si="741"/>
        <v>1676</v>
      </c>
      <c r="K7905" s="11">
        <f t="shared" si="742"/>
        <v>2206</v>
      </c>
      <c r="L7905" s="11">
        <f t="shared" si="743"/>
        <v>530</v>
      </c>
      <c r="M7905" t="str">
        <f>VLOOKUP(C7905,[1]!Location_Data[#Data],2,0)</f>
        <v>Elk Grove</v>
      </c>
      <c r="N7905" t="str">
        <f>VLOOKUP(D7905,[1]!Salespeople_Data[#Data],2,0)</f>
        <v>Arthur Mccoy</v>
      </c>
      <c r="O7905" t="str">
        <f>VLOOKUP(E7905,[1]!Customer_Data[#Data],2,0)</f>
        <v>Larry Ross</v>
      </c>
      <c r="P7905" s="15">
        <f t="shared" si="738"/>
        <v>2</v>
      </c>
      <c r="Q7905">
        <f t="shared" si="739"/>
        <v>6</v>
      </c>
      <c r="R7905">
        <f t="shared" si="740"/>
        <v>2019</v>
      </c>
    </row>
    <row r="7906" spans="1:18" x14ac:dyDescent="0.25">
      <c r="A7906" s="6" t="s">
        <v>8932</v>
      </c>
      <c r="B7906" s="6" t="s">
        <v>367</v>
      </c>
      <c r="C7906" s="6" t="s">
        <v>100</v>
      </c>
      <c r="D7906" s="6" t="s">
        <v>53</v>
      </c>
      <c r="E7906" s="6" t="s">
        <v>2605</v>
      </c>
      <c r="F7906" s="10">
        <v>43677</v>
      </c>
      <c r="G7906" s="6">
        <v>4</v>
      </c>
      <c r="H7906" s="11">
        <f>VLOOKUP(B7906,[1]!Product_Data[#Data],4,0)</f>
        <v>530</v>
      </c>
      <c r="I7906" s="11">
        <f>VLOOKUP(B7906,[1]!Product_Data[#Data],3,0)</f>
        <v>424</v>
      </c>
      <c r="J7906" s="11">
        <f t="shared" si="741"/>
        <v>1696</v>
      </c>
      <c r="K7906" s="11">
        <f t="shared" si="742"/>
        <v>2120</v>
      </c>
      <c r="L7906" s="11">
        <f t="shared" si="743"/>
        <v>424</v>
      </c>
      <c r="M7906" t="str">
        <f>VLOOKUP(C7906,[1]!Location_Data[#Data],2,0)</f>
        <v>Victorville</v>
      </c>
      <c r="N7906" t="str">
        <f>VLOOKUP(D7906,[1]!Salespeople_Data[#Data],2,0)</f>
        <v>Scott Mason</v>
      </c>
      <c r="O7906" t="str">
        <f>VLOOKUP(E7906,[1]!Customer_Data[#Data],2,0)</f>
        <v>Robert Price</v>
      </c>
      <c r="P7906" s="15">
        <f t="shared" si="738"/>
        <v>4</v>
      </c>
      <c r="Q7906">
        <f t="shared" si="739"/>
        <v>7</v>
      </c>
      <c r="R7906">
        <f t="shared" si="740"/>
        <v>2019</v>
      </c>
    </row>
    <row r="7907" spans="1:18" x14ac:dyDescent="0.25">
      <c r="A7907" s="6" t="s">
        <v>8933</v>
      </c>
      <c r="B7907" s="6" t="s">
        <v>164</v>
      </c>
      <c r="C7907" s="6" t="s">
        <v>377</v>
      </c>
      <c r="D7907" s="6" t="s">
        <v>225</v>
      </c>
      <c r="E7907" s="6" t="s">
        <v>4039</v>
      </c>
      <c r="F7907" s="10">
        <v>43813</v>
      </c>
      <c r="G7907" s="6">
        <v>4</v>
      </c>
      <c r="H7907" s="11">
        <f>VLOOKUP(B7907,[1]!Product_Data[#Data],4,0)</f>
        <v>637</v>
      </c>
      <c r="I7907" s="11">
        <f>VLOOKUP(B7907,[1]!Product_Data[#Data],3,0)</f>
        <v>389</v>
      </c>
      <c r="J7907" s="11">
        <f t="shared" si="741"/>
        <v>1556</v>
      </c>
      <c r="K7907" s="11">
        <f t="shared" si="742"/>
        <v>2548</v>
      </c>
      <c r="L7907" s="11">
        <f t="shared" si="743"/>
        <v>992</v>
      </c>
      <c r="M7907" t="str">
        <f>VLOOKUP(C7907,[1]!Location_Data[#Data],2,0)</f>
        <v>San Diego</v>
      </c>
      <c r="N7907" t="str">
        <f>VLOOKUP(D7907,[1]!Salespeople_Data[#Data],2,0)</f>
        <v>Andrew Bowman</v>
      </c>
      <c r="O7907" t="str">
        <f>VLOOKUP(E7907,[1]!Customer_Data[#Data],2,0)</f>
        <v>Carl Martin</v>
      </c>
      <c r="P7907" s="15">
        <f t="shared" si="738"/>
        <v>7</v>
      </c>
      <c r="Q7907">
        <f t="shared" si="739"/>
        <v>12</v>
      </c>
      <c r="R7907">
        <f t="shared" si="740"/>
        <v>2019</v>
      </c>
    </row>
    <row r="7908" spans="1:18" x14ac:dyDescent="0.25">
      <c r="A7908" s="6" t="s">
        <v>8934</v>
      </c>
      <c r="B7908" s="6" t="s">
        <v>56</v>
      </c>
      <c r="C7908" s="6" t="s">
        <v>70</v>
      </c>
      <c r="D7908" s="6" t="s">
        <v>75</v>
      </c>
      <c r="E7908" s="6" t="s">
        <v>2116</v>
      </c>
      <c r="F7908" s="10">
        <v>43501</v>
      </c>
      <c r="G7908" s="6">
        <v>4</v>
      </c>
      <c r="H7908" s="11">
        <f>VLOOKUP(B7908,[1]!Product_Data[#Data],4,0)</f>
        <v>1848</v>
      </c>
      <c r="I7908" s="11">
        <f>VLOOKUP(B7908,[1]!Product_Data[#Data],3,0)</f>
        <v>1294</v>
      </c>
      <c r="J7908" s="11">
        <f t="shared" si="741"/>
        <v>5176</v>
      </c>
      <c r="K7908" s="11">
        <f t="shared" si="742"/>
        <v>7392</v>
      </c>
      <c r="L7908" s="11">
        <f t="shared" si="743"/>
        <v>2216</v>
      </c>
      <c r="M7908" t="str">
        <f>VLOOKUP(C7908,[1]!Location_Data[#Data],2,0)</f>
        <v>Clovis</v>
      </c>
      <c r="N7908" t="str">
        <f>VLOOKUP(D7908,[1]!Salespeople_Data[#Data],2,0)</f>
        <v>Roger Robertson</v>
      </c>
      <c r="O7908" t="str">
        <f>VLOOKUP(E7908,[1]!Customer_Data[#Data],2,0)</f>
        <v>Louis Ellis</v>
      </c>
      <c r="P7908" s="15">
        <f t="shared" si="738"/>
        <v>3</v>
      </c>
      <c r="Q7908">
        <f t="shared" si="739"/>
        <v>2</v>
      </c>
      <c r="R7908">
        <f t="shared" si="740"/>
        <v>2019</v>
      </c>
    </row>
    <row r="7909" spans="1:18" x14ac:dyDescent="0.25">
      <c r="A7909" s="6" t="s">
        <v>8935</v>
      </c>
      <c r="B7909" s="6" t="s">
        <v>537</v>
      </c>
      <c r="C7909" s="6" t="s">
        <v>490</v>
      </c>
      <c r="D7909" s="6" t="s">
        <v>35</v>
      </c>
      <c r="E7909" s="6" t="s">
        <v>791</v>
      </c>
      <c r="F7909" s="10">
        <v>43721</v>
      </c>
      <c r="G7909" s="6">
        <v>1</v>
      </c>
      <c r="H7909" s="11">
        <f>VLOOKUP(B7909,[1]!Product_Data[#Data],4,0)</f>
        <v>556</v>
      </c>
      <c r="I7909" s="11">
        <f>VLOOKUP(B7909,[1]!Product_Data[#Data],3,0)</f>
        <v>395</v>
      </c>
      <c r="J7909" s="11">
        <f t="shared" si="741"/>
        <v>395</v>
      </c>
      <c r="K7909" s="11">
        <f t="shared" si="742"/>
        <v>556</v>
      </c>
      <c r="L7909" s="11">
        <f t="shared" si="743"/>
        <v>161</v>
      </c>
      <c r="M7909" t="str">
        <f>VLOOKUP(C7909,[1]!Location_Data[#Data],2,0)</f>
        <v>Temecula</v>
      </c>
      <c r="N7909" t="str">
        <f>VLOOKUP(D7909,[1]!Salespeople_Data[#Data],2,0)</f>
        <v>Charles Harper</v>
      </c>
      <c r="O7909" t="str">
        <f>VLOOKUP(E7909,[1]!Customer_Data[#Data],2,0)</f>
        <v>Jason Gray</v>
      </c>
      <c r="P7909" s="15">
        <f t="shared" si="738"/>
        <v>6</v>
      </c>
      <c r="Q7909">
        <f t="shared" si="739"/>
        <v>9</v>
      </c>
      <c r="R7909">
        <f t="shared" si="740"/>
        <v>2019</v>
      </c>
    </row>
    <row r="7910" spans="1:18" x14ac:dyDescent="0.25">
      <c r="A7910" s="6" t="s">
        <v>8936</v>
      </c>
      <c r="B7910" s="6" t="s">
        <v>228</v>
      </c>
      <c r="C7910" s="6" t="s">
        <v>149</v>
      </c>
      <c r="D7910" s="6" t="s">
        <v>359</v>
      </c>
      <c r="E7910" s="6" t="s">
        <v>1670</v>
      </c>
      <c r="F7910" s="10">
        <v>43542</v>
      </c>
      <c r="G7910" s="6">
        <v>2</v>
      </c>
      <c r="H7910" s="11">
        <f>VLOOKUP(B7910,[1]!Product_Data[#Data],4,0)</f>
        <v>1862</v>
      </c>
      <c r="I7910" s="11">
        <f>VLOOKUP(B7910,[1]!Product_Data[#Data],3,0)</f>
        <v>1173</v>
      </c>
      <c r="J7910" s="11">
        <f t="shared" si="741"/>
        <v>2346</v>
      </c>
      <c r="K7910" s="11">
        <f t="shared" si="742"/>
        <v>3724</v>
      </c>
      <c r="L7910" s="11">
        <f t="shared" si="743"/>
        <v>1378</v>
      </c>
      <c r="M7910" t="str">
        <f>VLOOKUP(C7910,[1]!Location_Data[#Data],2,0)</f>
        <v>Antioch</v>
      </c>
      <c r="N7910" t="str">
        <f>VLOOKUP(D7910,[1]!Salespeople_Data[#Data],2,0)</f>
        <v>Eugene Holmes</v>
      </c>
      <c r="O7910" t="str">
        <f>VLOOKUP(E7910,[1]!Customer_Data[#Data],2,0)</f>
        <v>Todd Davis</v>
      </c>
      <c r="P7910" s="15">
        <f t="shared" si="738"/>
        <v>2</v>
      </c>
      <c r="Q7910">
        <f t="shared" si="739"/>
        <v>3</v>
      </c>
      <c r="R7910">
        <f t="shared" si="740"/>
        <v>2019</v>
      </c>
    </row>
    <row r="7911" spans="1:18" x14ac:dyDescent="0.25">
      <c r="A7911" s="6" t="s">
        <v>8937</v>
      </c>
      <c r="B7911" s="6" t="s">
        <v>275</v>
      </c>
      <c r="C7911" s="6" t="s">
        <v>596</v>
      </c>
      <c r="D7911" s="6" t="s">
        <v>165</v>
      </c>
      <c r="E7911" s="6" t="s">
        <v>1560</v>
      </c>
      <c r="F7911" s="10">
        <v>43819</v>
      </c>
      <c r="G7911" s="6">
        <v>1</v>
      </c>
      <c r="H7911" s="11">
        <f>VLOOKUP(B7911,[1]!Product_Data[#Data],4,0)</f>
        <v>2353</v>
      </c>
      <c r="I7911" s="11">
        <f>VLOOKUP(B7911,[1]!Product_Data[#Data],3,0)</f>
        <v>1788</v>
      </c>
      <c r="J7911" s="11">
        <f t="shared" si="741"/>
        <v>1788</v>
      </c>
      <c r="K7911" s="11">
        <f t="shared" si="742"/>
        <v>2353</v>
      </c>
      <c r="L7911" s="11">
        <f t="shared" si="743"/>
        <v>565</v>
      </c>
      <c r="M7911" t="str">
        <f>VLOOKUP(C7911,[1]!Location_Data[#Data],2,0)</f>
        <v>Fremont</v>
      </c>
      <c r="N7911" t="str">
        <f>VLOOKUP(D7911,[1]!Salespeople_Data[#Data],2,0)</f>
        <v>Joe Sims</v>
      </c>
      <c r="O7911" t="str">
        <f>VLOOKUP(E7911,[1]!Customer_Data[#Data],2,0)</f>
        <v>Joe Hanson</v>
      </c>
      <c r="P7911" s="15">
        <f t="shared" si="738"/>
        <v>6</v>
      </c>
      <c r="Q7911">
        <f t="shared" si="739"/>
        <v>12</v>
      </c>
      <c r="R7911">
        <f t="shared" si="740"/>
        <v>2019</v>
      </c>
    </row>
    <row r="7912" spans="1:18" x14ac:dyDescent="0.25">
      <c r="A7912" s="6" t="s">
        <v>8938</v>
      </c>
      <c r="B7912" s="6" t="s">
        <v>177</v>
      </c>
      <c r="C7912" s="6" t="s">
        <v>331</v>
      </c>
      <c r="D7912" s="6" t="s">
        <v>91</v>
      </c>
      <c r="E7912" s="6" t="s">
        <v>1244</v>
      </c>
      <c r="F7912" s="10">
        <v>43572</v>
      </c>
      <c r="G7912" s="6">
        <v>3</v>
      </c>
      <c r="H7912" s="11">
        <f>VLOOKUP(B7912,[1]!Product_Data[#Data],4,0)</f>
        <v>2497</v>
      </c>
      <c r="I7912" s="11">
        <f>VLOOKUP(B7912,[1]!Product_Data[#Data],3,0)</f>
        <v>1473</v>
      </c>
      <c r="J7912" s="11">
        <f t="shared" si="741"/>
        <v>4419</v>
      </c>
      <c r="K7912" s="11">
        <f t="shared" si="742"/>
        <v>7491</v>
      </c>
      <c r="L7912" s="11">
        <f t="shared" si="743"/>
        <v>3072</v>
      </c>
      <c r="M7912" t="str">
        <f>VLOOKUP(C7912,[1]!Location_Data[#Data],2,0)</f>
        <v>Sunnyvale</v>
      </c>
      <c r="N7912" t="str">
        <f>VLOOKUP(D7912,[1]!Salespeople_Data[#Data],2,0)</f>
        <v>Howard Gardner</v>
      </c>
      <c r="O7912" t="str">
        <f>VLOOKUP(E7912,[1]!Customer_Data[#Data],2,0)</f>
        <v>Jesse Garrett</v>
      </c>
      <c r="P7912" s="15">
        <f t="shared" si="738"/>
        <v>4</v>
      </c>
      <c r="Q7912">
        <f t="shared" si="739"/>
        <v>4</v>
      </c>
      <c r="R7912">
        <f t="shared" si="740"/>
        <v>2019</v>
      </c>
    </row>
    <row r="7913" spans="1:18" x14ac:dyDescent="0.25">
      <c r="A7913" s="6" t="s">
        <v>8939</v>
      </c>
      <c r="B7913" s="6" t="s">
        <v>553</v>
      </c>
      <c r="C7913" s="6" t="s">
        <v>204</v>
      </c>
      <c r="D7913" s="6" t="s">
        <v>63</v>
      </c>
      <c r="E7913" s="6" t="s">
        <v>907</v>
      </c>
      <c r="F7913" s="10">
        <v>43817</v>
      </c>
      <c r="G7913" s="6">
        <v>3</v>
      </c>
      <c r="H7913" s="11">
        <f>VLOOKUP(B7913,[1]!Product_Data[#Data],4,0)</f>
        <v>1798</v>
      </c>
      <c r="I7913" s="11">
        <f>VLOOKUP(B7913,[1]!Product_Data[#Data],3,0)</f>
        <v>971</v>
      </c>
      <c r="J7913" s="11">
        <f t="shared" si="741"/>
        <v>2913</v>
      </c>
      <c r="K7913" s="11">
        <f t="shared" si="742"/>
        <v>5394</v>
      </c>
      <c r="L7913" s="11">
        <f t="shared" si="743"/>
        <v>2481</v>
      </c>
      <c r="M7913" t="str">
        <f>VLOOKUP(C7913,[1]!Location_Data[#Data],2,0)</f>
        <v>Corona</v>
      </c>
      <c r="N7913" t="str">
        <f>VLOOKUP(D7913,[1]!Salespeople_Data[#Data],2,0)</f>
        <v>Jeremy Mendoza</v>
      </c>
      <c r="O7913" t="str">
        <f>VLOOKUP(E7913,[1]!Customer_Data[#Data],2,0)</f>
        <v>Carl Jones</v>
      </c>
      <c r="P7913" s="15">
        <f t="shared" si="738"/>
        <v>4</v>
      </c>
      <c r="Q7913">
        <f t="shared" si="739"/>
        <v>12</v>
      </c>
      <c r="R7913">
        <f t="shared" si="740"/>
        <v>2019</v>
      </c>
    </row>
    <row r="7914" spans="1:18" x14ac:dyDescent="0.25">
      <c r="A7914" s="6" t="s">
        <v>8940</v>
      </c>
      <c r="B7914" s="6" t="s">
        <v>421</v>
      </c>
      <c r="C7914" s="6" t="s">
        <v>530</v>
      </c>
      <c r="D7914" s="6" t="s">
        <v>413</v>
      </c>
      <c r="E7914" s="6" t="s">
        <v>1458</v>
      </c>
      <c r="F7914" s="10">
        <v>43691</v>
      </c>
      <c r="G7914" s="6">
        <v>4</v>
      </c>
      <c r="H7914" s="11">
        <f>VLOOKUP(B7914,[1]!Product_Data[#Data],4,0)</f>
        <v>826</v>
      </c>
      <c r="I7914" s="11">
        <f>VLOOKUP(B7914,[1]!Product_Data[#Data],3,0)</f>
        <v>562</v>
      </c>
      <c r="J7914" s="11">
        <f t="shared" si="741"/>
        <v>2248</v>
      </c>
      <c r="K7914" s="11">
        <f t="shared" si="742"/>
        <v>3304</v>
      </c>
      <c r="L7914" s="11">
        <f t="shared" si="743"/>
        <v>1056</v>
      </c>
      <c r="M7914" t="str">
        <f>VLOOKUP(C7914,[1]!Location_Data[#Data],2,0)</f>
        <v>San Buenaventura (Ventura)</v>
      </c>
      <c r="N7914" t="str">
        <f>VLOOKUP(D7914,[1]!Salespeople_Data[#Data],2,0)</f>
        <v>Kenneth Bradley</v>
      </c>
      <c r="O7914" t="str">
        <f>VLOOKUP(E7914,[1]!Customer_Data[#Data],2,0)</f>
        <v>Steve Miller</v>
      </c>
      <c r="P7914" s="15">
        <f t="shared" si="738"/>
        <v>4</v>
      </c>
      <c r="Q7914">
        <f t="shared" si="739"/>
        <v>8</v>
      </c>
      <c r="R7914">
        <f t="shared" si="740"/>
        <v>2019</v>
      </c>
    </row>
    <row r="7915" spans="1:18" x14ac:dyDescent="0.25">
      <c r="A7915" s="6" t="s">
        <v>8941</v>
      </c>
      <c r="B7915" s="6" t="s">
        <v>479</v>
      </c>
      <c r="C7915" s="6" t="s">
        <v>19</v>
      </c>
      <c r="D7915" s="6" t="s">
        <v>269</v>
      </c>
      <c r="E7915" s="6" t="s">
        <v>1102</v>
      </c>
      <c r="F7915" s="10">
        <v>43760</v>
      </c>
      <c r="G7915" s="6">
        <v>4</v>
      </c>
      <c r="H7915" s="11">
        <f>VLOOKUP(B7915,[1]!Product_Data[#Data],4,0)</f>
        <v>123</v>
      </c>
      <c r="I7915" s="11">
        <f>VLOOKUP(B7915,[1]!Product_Data[#Data],3,0)</f>
        <v>84</v>
      </c>
      <c r="J7915" s="11">
        <f t="shared" si="741"/>
        <v>336</v>
      </c>
      <c r="K7915" s="11">
        <f t="shared" si="742"/>
        <v>492</v>
      </c>
      <c r="L7915" s="11">
        <f t="shared" si="743"/>
        <v>156</v>
      </c>
      <c r="M7915" t="str">
        <f>VLOOKUP(C7915,[1]!Location_Data[#Data],2,0)</f>
        <v>Berkeley</v>
      </c>
      <c r="N7915" t="str">
        <f>VLOOKUP(D7915,[1]!Salespeople_Data[#Data],2,0)</f>
        <v>Kevin Butler</v>
      </c>
      <c r="O7915" t="str">
        <f>VLOOKUP(E7915,[1]!Customer_Data[#Data],2,0)</f>
        <v>Brian Taylor</v>
      </c>
      <c r="P7915" s="15">
        <f t="shared" si="738"/>
        <v>3</v>
      </c>
      <c r="Q7915">
        <f t="shared" si="739"/>
        <v>10</v>
      </c>
      <c r="R7915">
        <f t="shared" si="740"/>
        <v>2019</v>
      </c>
    </row>
    <row r="7916" spans="1:18" x14ac:dyDescent="0.25">
      <c r="A7916" s="6" t="s">
        <v>8942</v>
      </c>
      <c r="B7916" s="6" t="s">
        <v>219</v>
      </c>
      <c r="C7916" s="6" t="s">
        <v>215</v>
      </c>
      <c r="D7916" s="6" t="s">
        <v>269</v>
      </c>
      <c r="E7916" s="6" t="s">
        <v>398</v>
      </c>
      <c r="F7916" s="10">
        <v>43680</v>
      </c>
      <c r="G7916" s="6">
        <v>2</v>
      </c>
      <c r="H7916" s="11">
        <f>VLOOKUP(B7916,[1]!Product_Data[#Data],4,0)</f>
        <v>561</v>
      </c>
      <c r="I7916" s="11">
        <f>VLOOKUP(B7916,[1]!Product_Data[#Data],3,0)</f>
        <v>421</v>
      </c>
      <c r="J7916" s="11">
        <f t="shared" si="741"/>
        <v>842</v>
      </c>
      <c r="K7916" s="11">
        <f t="shared" si="742"/>
        <v>1122</v>
      </c>
      <c r="L7916" s="11">
        <f t="shared" si="743"/>
        <v>280</v>
      </c>
      <c r="M7916" t="str">
        <f>VLOOKUP(C7916,[1]!Location_Data[#Data],2,0)</f>
        <v>El Cajon</v>
      </c>
      <c r="N7916" t="str">
        <f>VLOOKUP(D7916,[1]!Salespeople_Data[#Data],2,0)</f>
        <v>Kevin Butler</v>
      </c>
      <c r="O7916" t="str">
        <f>VLOOKUP(E7916,[1]!Customer_Data[#Data],2,0)</f>
        <v>Steven Hayes</v>
      </c>
      <c r="P7916" s="15">
        <f t="shared" si="738"/>
        <v>7</v>
      </c>
      <c r="Q7916">
        <f t="shared" si="739"/>
        <v>8</v>
      </c>
      <c r="R7916">
        <f t="shared" si="740"/>
        <v>2019</v>
      </c>
    </row>
    <row r="7917" spans="1:18" x14ac:dyDescent="0.25">
      <c r="A7917" s="6" t="s">
        <v>8943</v>
      </c>
      <c r="B7917" s="6" t="s">
        <v>86</v>
      </c>
      <c r="C7917" s="6" t="s">
        <v>253</v>
      </c>
      <c r="D7917" s="6" t="s">
        <v>106</v>
      </c>
      <c r="E7917" s="6" t="s">
        <v>2817</v>
      </c>
      <c r="F7917" s="10">
        <v>43695</v>
      </c>
      <c r="G7917" s="6">
        <v>1</v>
      </c>
      <c r="H7917" s="11">
        <f>VLOOKUP(B7917,[1]!Product_Data[#Data],4,0)</f>
        <v>1725</v>
      </c>
      <c r="I7917" s="11">
        <f>VLOOKUP(B7917,[1]!Product_Data[#Data],3,0)</f>
        <v>1363</v>
      </c>
      <c r="J7917" s="11">
        <f t="shared" si="741"/>
        <v>1363</v>
      </c>
      <c r="K7917" s="11">
        <f t="shared" si="742"/>
        <v>1725</v>
      </c>
      <c r="L7917" s="11">
        <f t="shared" si="743"/>
        <v>362</v>
      </c>
      <c r="M7917" t="str">
        <f>VLOOKUP(C7917,[1]!Location_Data[#Data],2,0)</f>
        <v>Bakersfield</v>
      </c>
      <c r="N7917" t="str">
        <f>VLOOKUP(D7917,[1]!Salespeople_Data[#Data],2,0)</f>
        <v>Patrick Ruiz</v>
      </c>
      <c r="O7917" t="str">
        <f>VLOOKUP(E7917,[1]!Customer_Data[#Data],2,0)</f>
        <v>Raymond Spencer</v>
      </c>
      <c r="P7917" s="15">
        <f t="shared" si="738"/>
        <v>1</v>
      </c>
      <c r="Q7917">
        <f t="shared" si="739"/>
        <v>8</v>
      </c>
      <c r="R7917">
        <f t="shared" si="740"/>
        <v>2019</v>
      </c>
    </row>
    <row r="7918" spans="1:18" x14ac:dyDescent="0.25">
      <c r="A7918" s="6" t="s">
        <v>8944</v>
      </c>
      <c r="B7918" s="6" t="s">
        <v>408</v>
      </c>
      <c r="C7918" s="6" t="s">
        <v>316</v>
      </c>
      <c r="D7918" s="6" t="s">
        <v>178</v>
      </c>
      <c r="E7918" s="6" t="s">
        <v>1224</v>
      </c>
      <c r="F7918" s="10">
        <v>43739</v>
      </c>
      <c r="G7918" s="6">
        <v>1</v>
      </c>
      <c r="H7918" s="11">
        <f>VLOOKUP(B7918,[1]!Product_Data[#Data],4,0)</f>
        <v>1405</v>
      </c>
      <c r="I7918" s="11">
        <f>VLOOKUP(B7918,[1]!Product_Data[#Data],3,0)</f>
        <v>1054</v>
      </c>
      <c r="J7918" s="11">
        <f t="shared" si="741"/>
        <v>1054</v>
      </c>
      <c r="K7918" s="11">
        <f t="shared" si="742"/>
        <v>1405</v>
      </c>
      <c r="L7918" s="11">
        <f t="shared" si="743"/>
        <v>351</v>
      </c>
      <c r="M7918" t="str">
        <f>VLOOKUP(C7918,[1]!Location_Data[#Data],2,0)</f>
        <v>East Los Angeles</v>
      </c>
      <c r="N7918" t="str">
        <f>VLOOKUP(D7918,[1]!Salespeople_Data[#Data],2,0)</f>
        <v>Joshua Taylor</v>
      </c>
      <c r="O7918" t="str">
        <f>VLOOKUP(E7918,[1]!Customer_Data[#Data],2,0)</f>
        <v>Steven Mccoy</v>
      </c>
      <c r="P7918" s="15">
        <f t="shared" si="738"/>
        <v>3</v>
      </c>
      <c r="Q7918">
        <f t="shared" si="739"/>
        <v>10</v>
      </c>
      <c r="R7918">
        <f t="shared" si="740"/>
        <v>2019</v>
      </c>
    </row>
    <row r="7919" spans="1:18" x14ac:dyDescent="0.25">
      <c r="A7919" s="6" t="s">
        <v>8945</v>
      </c>
      <c r="B7919" s="6" t="s">
        <v>421</v>
      </c>
      <c r="C7919" s="6" t="s">
        <v>286</v>
      </c>
      <c r="D7919" s="6" t="s">
        <v>126</v>
      </c>
      <c r="E7919" s="6" t="s">
        <v>1035</v>
      </c>
      <c r="F7919" s="10">
        <v>43514</v>
      </c>
      <c r="G7919" s="6">
        <v>2</v>
      </c>
      <c r="H7919" s="11">
        <f>VLOOKUP(B7919,[1]!Product_Data[#Data],4,0)</f>
        <v>826</v>
      </c>
      <c r="I7919" s="11">
        <f>VLOOKUP(B7919,[1]!Product_Data[#Data],3,0)</f>
        <v>562</v>
      </c>
      <c r="J7919" s="11">
        <f t="shared" si="741"/>
        <v>1124</v>
      </c>
      <c r="K7919" s="11">
        <f t="shared" si="742"/>
        <v>1652</v>
      </c>
      <c r="L7919" s="11">
        <f t="shared" si="743"/>
        <v>528</v>
      </c>
      <c r="M7919" t="str">
        <f>VLOOKUP(C7919,[1]!Location_Data[#Data],2,0)</f>
        <v>El Monte</v>
      </c>
      <c r="N7919" t="str">
        <f>VLOOKUP(D7919,[1]!Salespeople_Data[#Data],2,0)</f>
        <v>Larry Castillo</v>
      </c>
      <c r="O7919" t="str">
        <f>VLOOKUP(E7919,[1]!Customer_Data[#Data],2,0)</f>
        <v>Sean Kelly</v>
      </c>
      <c r="P7919" s="15">
        <f t="shared" si="738"/>
        <v>2</v>
      </c>
      <c r="Q7919">
        <f t="shared" si="739"/>
        <v>2</v>
      </c>
      <c r="R7919">
        <f t="shared" si="740"/>
        <v>2019</v>
      </c>
    </row>
    <row r="7920" spans="1:18" x14ac:dyDescent="0.25">
      <c r="A7920" s="6" t="s">
        <v>8946</v>
      </c>
      <c r="B7920" s="6" t="s">
        <v>275</v>
      </c>
      <c r="C7920" s="6" t="s">
        <v>110</v>
      </c>
      <c r="D7920" s="6" t="s">
        <v>191</v>
      </c>
      <c r="E7920" s="6" t="s">
        <v>823</v>
      </c>
      <c r="F7920" s="10">
        <v>43789</v>
      </c>
      <c r="G7920" s="6">
        <v>1</v>
      </c>
      <c r="H7920" s="11">
        <f>VLOOKUP(B7920,[1]!Product_Data[#Data],4,0)</f>
        <v>2353</v>
      </c>
      <c r="I7920" s="11">
        <f>VLOOKUP(B7920,[1]!Product_Data[#Data],3,0)</f>
        <v>1788</v>
      </c>
      <c r="J7920" s="11">
        <f t="shared" si="741"/>
        <v>1788</v>
      </c>
      <c r="K7920" s="11">
        <f t="shared" si="742"/>
        <v>2353</v>
      </c>
      <c r="L7920" s="11">
        <f t="shared" si="743"/>
        <v>565</v>
      </c>
      <c r="M7920" t="str">
        <f>VLOOKUP(C7920,[1]!Location_Data[#Data],2,0)</f>
        <v>Richmond</v>
      </c>
      <c r="N7920" t="str">
        <f>VLOOKUP(D7920,[1]!Salespeople_Data[#Data],2,0)</f>
        <v>Robert Reed</v>
      </c>
      <c r="O7920" t="str">
        <f>VLOOKUP(E7920,[1]!Customer_Data[#Data],2,0)</f>
        <v>Harold Turner</v>
      </c>
      <c r="P7920" s="15">
        <f t="shared" si="738"/>
        <v>4</v>
      </c>
      <c r="Q7920">
        <f t="shared" si="739"/>
        <v>11</v>
      </c>
      <c r="R7920">
        <f t="shared" si="740"/>
        <v>2019</v>
      </c>
    </row>
    <row r="7921" spans="1:18" x14ac:dyDescent="0.25">
      <c r="A7921" s="6" t="s">
        <v>8947</v>
      </c>
      <c r="B7921" s="6" t="s">
        <v>252</v>
      </c>
      <c r="C7921" s="6" t="s">
        <v>362</v>
      </c>
      <c r="D7921" s="6" t="s">
        <v>25</v>
      </c>
      <c r="E7921" s="6" t="s">
        <v>825</v>
      </c>
      <c r="F7921" s="10">
        <v>43579</v>
      </c>
      <c r="G7921" s="6">
        <v>2</v>
      </c>
      <c r="H7921" s="11">
        <f>VLOOKUP(B7921,[1]!Product_Data[#Data],4,0)</f>
        <v>1899</v>
      </c>
      <c r="I7921" s="11">
        <f>VLOOKUP(B7921,[1]!Product_Data[#Data],3,0)</f>
        <v>1044</v>
      </c>
      <c r="J7921" s="11">
        <f t="shared" si="741"/>
        <v>2088</v>
      </c>
      <c r="K7921" s="11">
        <f t="shared" si="742"/>
        <v>3798</v>
      </c>
      <c r="L7921" s="11">
        <f t="shared" si="743"/>
        <v>1710</v>
      </c>
      <c r="M7921" t="str">
        <f>VLOOKUP(C7921,[1]!Location_Data[#Data],2,0)</f>
        <v>San Bernardino</v>
      </c>
      <c r="N7921" t="str">
        <f>VLOOKUP(D7921,[1]!Salespeople_Data[#Data],2,0)</f>
        <v>Brian Davis</v>
      </c>
      <c r="O7921" t="str">
        <f>VLOOKUP(E7921,[1]!Customer_Data[#Data],2,0)</f>
        <v>Arthur Welch</v>
      </c>
      <c r="P7921" s="15">
        <f t="shared" si="738"/>
        <v>4</v>
      </c>
      <c r="Q7921">
        <f t="shared" si="739"/>
        <v>4</v>
      </c>
      <c r="R7921">
        <f t="shared" si="740"/>
        <v>2019</v>
      </c>
    </row>
    <row r="7922" spans="1:18" x14ac:dyDescent="0.25">
      <c r="A7922" s="6" t="s">
        <v>8948</v>
      </c>
      <c r="B7922" s="6" t="s">
        <v>553</v>
      </c>
      <c r="C7922" s="6" t="s">
        <v>156</v>
      </c>
      <c r="D7922" s="6" t="s">
        <v>413</v>
      </c>
      <c r="E7922" s="6" t="s">
        <v>1002</v>
      </c>
      <c r="F7922" s="10">
        <v>43525</v>
      </c>
      <c r="G7922" s="6">
        <v>4</v>
      </c>
      <c r="H7922" s="11">
        <f>VLOOKUP(B7922,[1]!Product_Data[#Data],4,0)</f>
        <v>1798</v>
      </c>
      <c r="I7922" s="11">
        <f>VLOOKUP(B7922,[1]!Product_Data[#Data],3,0)</f>
        <v>971</v>
      </c>
      <c r="J7922" s="11">
        <f t="shared" si="741"/>
        <v>3884</v>
      </c>
      <c r="K7922" s="11">
        <f t="shared" si="742"/>
        <v>7192</v>
      </c>
      <c r="L7922" s="11">
        <f t="shared" si="743"/>
        <v>3308</v>
      </c>
      <c r="M7922" t="str">
        <f>VLOOKUP(C7922,[1]!Location_Data[#Data],2,0)</f>
        <v>Sacramento</v>
      </c>
      <c r="N7922" t="str">
        <f>VLOOKUP(D7922,[1]!Salespeople_Data[#Data],2,0)</f>
        <v>Kenneth Bradley</v>
      </c>
      <c r="O7922" t="str">
        <f>VLOOKUP(E7922,[1]!Customer_Data[#Data],2,0)</f>
        <v>Albert Cunningham</v>
      </c>
      <c r="P7922" s="15">
        <f t="shared" si="738"/>
        <v>6</v>
      </c>
      <c r="Q7922">
        <f t="shared" si="739"/>
        <v>3</v>
      </c>
      <c r="R7922">
        <f t="shared" si="740"/>
        <v>2019</v>
      </c>
    </row>
    <row r="7923" spans="1:18" x14ac:dyDescent="0.25">
      <c r="A7923" s="6" t="s">
        <v>8949</v>
      </c>
      <c r="B7923" s="6" t="s">
        <v>1149</v>
      </c>
      <c r="C7923" s="6" t="s">
        <v>469</v>
      </c>
      <c r="D7923" s="6" t="s">
        <v>269</v>
      </c>
      <c r="E7923" s="6" t="s">
        <v>1897</v>
      </c>
      <c r="F7923" s="10">
        <v>43612</v>
      </c>
      <c r="G7923" s="6">
        <v>4</v>
      </c>
      <c r="H7923" s="11">
        <f>VLOOKUP(B7923,[1]!Product_Data[#Data],4,0)</f>
        <v>847</v>
      </c>
      <c r="I7923" s="11">
        <f>VLOOKUP(B7923,[1]!Product_Data[#Data],3,0)</f>
        <v>534</v>
      </c>
      <c r="J7923" s="11">
        <f t="shared" si="741"/>
        <v>2136</v>
      </c>
      <c r="K7923" s="11">
        <f t="shared" si="742"/>
        <v>3388</v>
      </c>
      <c r="L7923" s="11">
        <f t="shared" si="743"/>
        <v>1252</v>
      </c>
      <c r="M7923" t="str">
        <f>VLOOKUP(C7923,[1]!Location_Data[#Data],2,0)</f>
        <v>Escondido</v>
      </c>
      <c r="N7923" t="str">
        <f>VLOOKUP(D7923,[1]!Salespeople_Data[#Data],2,0)</f>
        <v>Kevin Butler</v>
      </c>
      <c r="O7923" t="str">
        <f>VLOOKUP(E7923,[1]!Customer_Data[#Data],2,0)</f>
        <v>Charles Perry</v>
      </c>
      <c r="P7923" s="15">
        <f t="shared" si="738"/>
        <v>2</v>
      </c>
      <c r="Q7923">
        <f t="shared" si="739"/>
        <v>5</v>
      </c>
      <c r="R7923">
        <f t="shared" si="740"/>
        <v>2019</v>
      </c>
    </row>
    <row r="7924" spans="1:18" x14ac:dyDescent="0.25">
      <c r="A7924" s="6" t="s">
        <v>8950</v>
      </c>
      <c r="B7924" s="6" t="s">
        <v>703</v>
      </c>
      <c r="C7924" s="6" t="s">
        <v>190</v>
      </c>
      <c r="D7924" s="6" t="s">
        <v>298</v>
      </c>
      <c r="E7924" s="6" t="s">
        <v>732</v>
      </c>
      <c r="F7924" s="10">
        <v>43545</v>
      </c>
      <c r="G7924" s="6">
        <v>4</v>
      </c>
      <c r="H7924" s="11">
        <f>VLOOKUP(B7924,[1]!Product_Data[#Data],4,0)</f>
        <v>530</v>
      </c>
      <c r="I7924" s="11">
        <f>VLOOKUP(B7924,[1]!Product_Data[#Data],3,0)</f>
        <v>435</v>
      </c>
      <c r="J7924" s="11">
        <f t="shared" si="741"/>
        <v>1740</v>
      </c>
      <c r="K7924" s="11">
        <f t="shared" si="742"/>
        <v>2120</v>
      </c>
      <c r="L7924" s="11">
        <f t="shared" si="743"/>
        <v>380</v>
      </c>
      <c r="M7924" t="str">
        <f>VLOOKUP(C7924,[1]!Location_Data[#Data],2,0)</f>
        <v>Oakland</v>
      </c>
      <c r="N7924" t="str">
        <f>VLOOKUP(D7924,[1]!Salespeople_Data[#Data],2,0)</f>
        <v>Kenneth Fields</v>
      </c>
      <c r="O7924" t="str">
        <f>VLOOKUP(E7924,[1]!Customer_Data[#Data],2,0)</f>
        <v>Victor Rogers</v>
      </c>
      <c r="P7924" s="15">
        <f t="shared" si="738"/>
        <v>5</v>
      </c>
      <c r="Q7924">
        <f t="shared" si="739"/>
        <v>3</v>
      </c>
      <c r="R7924">
        <f t="shared" si="740"/>
        <v>2019</v>
      </c>
    </row>
    <row r="7925" spans="1:18" x14ac:dyDescent="0.25">
      <c r="A7925" s="6" t="s">
        <v>8951</v>
      </c>
      <c r="B7925" s="6" t="s">
        <v>383</v>
      </c>
      <c r="C7925" s="6" t="s">
        <v>90</v>
      </c>
      <c r="D7925" s="6" t="s">
        <v>146</v>
      </c>
      <c r="E7925" s="6" t="s">
        <v>506</v>
      </c>
      <c r="F7925" s="10">
        <v>43629</v>
      </c>
      <c r="G7925" s="6">
        <v>3</v>
      </c>
      <c r="H7925" s="11">
        <f>VLOOKUP(B7925,[1]!Product_Data[#Data],4,0)</f>
        <v>1494</v>
      </c>
      <c r="I7925" s="11">
        <f>VLOOKUP(B7925,[1]!Product_Data[#Data],3,0)</f>
        <v>971</v>
      </c>
      <c r="J7925" s="11">
        <f t="shared" si="741"/>
        <v>2913</v>
      </c>
      <c r="K7925" s="11">
        <f t="shared" si="742"/>
        <v>4482</v>
      </c>
      <c r="L7925" s="11">
        <f t="shared" si="743"/>
        <v>1569</v>
      </c>
      <c r="M7925" t="str">
        <f>VLOOKUP(C7925,[1]!Location_Data[#Data],2,0)</f>
        <v>Irvine</v>
      </c>
      <c r="N7925" t="str">
        <f>VLOOKUP(D7925,[1]!Salespeople_Data[#Data],2,0)</f>
        <v>Carl Elliott</v>
      </c>
      <c r="O7925" t="str">
        <f>VLOOKUP(E7925,[1]!Customer_Data[#Data],2,0)</f>
        <v>Ernest Fox</v>
      </c>
      <c r="P7925" s="15">
        <f t="shared" si="738"/>
        <v>5</v>
      </c>
      <c r="Q7925">
        <f t="shared" si="739"/>
        <v>6</v>
      </c>
      <c r="R7925">
        <f t="shared" si="740"/>
        <v>2019</v>
      </c>
    </row>
    <row r="7926" spans="1:18" x14ac:dyDescent="0.25">
      <c r="A7926" s="6" t="s">
        <v>8952</v>
      </c>
      <c r="B7926" s="6" t="s">
        <v>155</v>
      </c>
      <c r="C7926" s="6" t="s">
        <v>149</v>
      </c>
      <c r="D7926" s="6" t="s">
        <v>216</v>
      </c>
      <c r="E7926" s="6" t="s">
        <v>1154</v>
      </c>
      <c r="F7926" s="10">
        <v>43565</v>
      </c>
      <c r="G7926" s="6">
        <v>1</v>
      </c>
      <c r="H7926" s="11">
        <f>VLOOKUP(B7926,[1]!Product_Data[#Data],4,0)</f>
        <v>1353</v>
      </c>
      <c r="I7926" s="11">
        <f>VLOOKUP(B7926,[1]!Product_Data[#Data],3,0)</f>
        <v>947</v>
      </c>
      <c r="J7926" s="11">
        <f t="shared" si="741"/>
        <v>947</v>
      </c>
      <c r="K7926" s="11">
        <f t="shared" si="742"/>
        <v>1353</v>
      </c>
      <c r="L7926" s="11">
        <f t="shared" si="743"/>
        <v>406</v>
      </c>
      <c r="M7926" t="str">
        <f>VLOOKUP(C7926,[1]!Location_Data[#Data],2,0)</f>
        <v>Antioch</v>
      </c>
      <c r="N7926" t="str">
        <f>VLOOKUP(D7926,[1]!Salespeople_Data[#Data],2,0)</f>
        <v>Ernest Wagner</v>
      </c>
      <c r="O7926" t="str">
        <f>VLOOKUP(E7926,[1]!Customer_Data[#Data],2,0)</f>
        <v>Johnny Butler</v>
      </c>
      <c r="P7926" s="15">
        <f t="shared" si="738"/>
        <v>4</v>
      </c>
      <c r="Q7926">
        <f t="shared" si="739"/>
        <v>4</v>
      </c>
      <c r="R7926">
        <f t="shared" si="740"/>
        <v>2019</v>
      </c>
    </row>
    <row r="7927" spans="1:18" x14ac:dyDescent="0.25">
      <c r="A7927" s="6" t="s">
        <v>8953</v>
      </c>
      <c r="B7927" s="6" t="s">
        <v>189</v>
      </c>
      <c r="C7927" s="6" t="s">
        <v>190</v>
      </c>
      <c r="D7927" s="6" t="s">
        <v>308</v>
      </c>
      <c r="E7927" s="6" t="s">
        <v>578</v>
      </c>
      <c r="F7927" s="10">
        <v>43682</v>
      </c>
      <c r="G7927" s="6">
        <v>4</v>
      </c>
      <c r="H7927" s="11">
        <f>VLOOKUP(B7927,[1]!Product_Data[#Data],4,0)</f>
        <v>1783</v>
      </c>
      <c r="I7927" s="11">
        <f>VLOOKUP(B7927,[1]!Product_Data[#Data],3,0)</f>
        <v>1516</v>
      </c>
      <c r="J7927" s="11">
        <f t="shared" si="741"/>
        <v>6064</v>
      </c>
      <c r="K7927" s="11">
        <f t="shared" si="742"/>
        <v>7132</v>
      </c>
      <c r="L7927" s="11">
        <f t="shared" si="743"/>
        <v>1068</v>
      </c>
      <c r="M7927" t="str">
        <f>VLOOKUP(C7927,[1]!Location_Data[#Data],2,0)</f>
        <v>Oakland</v>
      </c>
      <c r="N7927" t="str">
        <f>VLOOKUP(D7927,[1]!Salespeople_Data[#Data],2,0)</f>
        <v>Fred Robertson</v>
      </c>
      <c r="O7927" t="str">
        <f>VLOOKUP(E7927,[1]!Customer_Data[#Data],2,0)</f>
        <v>Gerald Rogers</v>
      </c>
      <c r="P7927" s="15">
        <f t="shared" si="738"/>
        <v>2</v>
      </c>
      <c r="Q7927">
        <f t="shared" si="739"/>
        <v>8</v>
      </c>
      <c r="R7927">
        <f t="shared" si="740"/>
        <v>2019</v>
      </c>
    </row>
    <row r="7928" spans="1:18" x14ac:dyDescent="0.25">
      <c r="A7928" s="6" t="s">
        <v>8954</v>
      </c>
      <c r="B7928" s="6" t="s">
        <v>271</v>
      </c>
      <c r="C7928" s="6" t="s">
        <v>115</v>
      </c>
      <c r="D7928" s="6" t="s">
        <v>359</v>
      </c>
      <c r="E7928" s="6" t="s">
        <v>3098</v>
      </c>
      <c r="F7928" s="10">
        <v>43818</v>
      </c>
      <c r="G7928" s="6">
        <v>2</v>
      </c>
      <c r="H7928" s="11">
        <f>VLOOKUP(B7928,[1]!Product_Data[#Data],4,0)</f>
        <v>1587</v>
      </c>
      <c r="I7928" s="11">
        <f>VLOOKUP(B7928,[1]!Product_Data[#Data],3,0)</f>
        <v>1301</v>
      </c>
      <c r="J7928" s="11">
        <f t="shared" si="741"/>
        <v>2602</v>
      </c>
      <c r="K7928" s="11">
        <f t="shared" si="742"/>
        <v>3174</v>
      </c>
      <c r="L7928" s="11">
        <f t="shared" si="743"/>
        <v>572</v>
      </c>
      <c r="M7928" t="str">
        <f>VLOOKUP(C7928,[1]!Location_Data[#Data],2,0)</f>
        <v>Glendale</v>
      </c>
      <c r="N7928" t="str">
        <f>VLOOKUP(D7928,[1]!Salespeople_Data[#Data],2,0)</f>
        <v>Eugene Holmes</v>
      </c>
      <c r="O7928" t="str">
        <f>VLOOKUP(E7928,[1]!Customer_Data[#Data],2,0)</f>
        <v>Brian Warren</v>
      </c>
      <c r="P7928" s="15">
        <f t="shared" si="738"/>
        <v>5</v>
      </c>
      <c r="Q7928">
        <f t="shared" si="739"/>
        <v>12</v>
      </c>
      <c r="R7928">
        <f t="shared" si="740"/>
        <v>2019</v>
      </c>
    </row>
    <row r="7929" spans="1:18" x14ac:dyDescent="0.25">
      <c r="A7929" s="6" t="s">
        <v>8955</v>
      </c>
      <c r="B7929" s="6" t="s">
        <v>129</v>
      </c>
      <c r="C7929" s="6" t="s">
        <v>229</v>
      </c>
      <c r="D7929" s="6" t="s">
        <v>250</v>
      </c>
      <c r="E7929" s="6" t="s">
        <v>873</v>
      </c>
      <c r="F7929" s="10">
        <v>43525</v>
      </c>
      <c r="G7929" s="6">
        <v>1</v>
      </c>
      <c r="H7929" s="11">
        <f>VLOOKUP(B7929,[1]!Product_Data[#Data],4,0)</f>
        <v>127</v>
      </c>
      <c r="I7929" s="11">
        <f>VLOOKUP(B7929,[1]!Product_Data[#Data],3,0)</f>
        <v>79</v>
      </c>
      <c r="J7929" s="11">
        <f t="shared" si="741"/>
        <v>79</v>
      </c>
      <c r="K7929" s="11">
        <f t="shared" si="742"/>
        <v>127</v>
      </c>
      <c r="L7929" s="11">
        <f t="shared" si="743"/>
        <v>48</v>
      </c>
      <c r="M7929" t="str">
        <f>VLOOKUP(C7929,[1]!Location_Data[#Data],2,0)</f>
        <v>San Jose</v>
      </c>
      <c r="N7929" t="str">
        <f>VLOOKUP(D7929,[1]!Salespeople_Data[#Data],2,0)</f>
        <v>Martin Carr</v>
      </c>
      <c r="O7929" t="str">
        <f>VLOOKUP(E7929,[1]!Customer_Data[#Data],2,0)</f>
        <v>Jimmy Grant</v>
      </c>
      <c r="P7929" s="15">
        <f t="shared" si="738"/>
        <v>6</v>
      </c>
      <c r="Q7929">
        <f t="shared" si="739"/>
        <v>3</v>
      </c>
      <c r="R7929">
        <f t="shared" si="740"/>
        <v>2019</v>
      </c>
    </row>
    <row r="7930" spans="1:18" x14ac:dyDescent="0.25">
      <c r="A7930" s="6" t="s">
        <v>8956</v>
      </c>
      <c r="B7930" s="6" t="s">
        <v>431</v>
      </c>
      <c r="C7930" s="6" t="s">
        <v>110</v>
      </c>
      <c r="D7930" s="6" t="s">
        <v>75</v>
      </c>
      <c r="E7930" s="6" t="s">
        <v>1093</v>
      </c>
      <c r="F7930" s="10">
        <v>43597</v>
      </c>
      <c r="G7930" s="6">
        <v>3</v>
      </c>
      <c r="H7930" s="11">
        <f>VLOOKUP(B7930,[1]!Product_Data[#Data],4,0)</f>
        <v>290</v>
      </c>
      <c r="I7930" s="11">
        <f>VLOOKUP(B7930,[1]!Product_Data[#Data],3,0)</f>
        <v>200</v>
      </c>
      <c r="J7930" s="11">
        <f t="shared" si="741"/>
        <v>600</v>
      </c>
      <c r="K7930" s="11">
        <f t="shared" si="742"/>
        <v>870</v>
      </c>
      <c r="L7930" s="11">
        <f t="shared" si="743"/>
        <v>270</v>
      </c>
      <c r="M7930" t="str">
        <f>VLOOKUP(C7930,[1]!Location_Data[#Data],2,0)</f>
        <v>Richmond</v>
      </c>
      <c r="N7930" t="str">
        <f>VLOOKUP(D7930,[1]!Salespeople_Data[#Data],2,0)</f>
        <v>Roger Robertson</v>
      </c>
      <c r="O7930" t="str">
        <f>VLOOKUP(E7930,[1]!Customer_Data[#Data],2,0)</f>
        <v>Victor Marshall</v>
      </c>
      <c r="P7930" s="15">
        <f t="shared" si="738"/>
        <v>1</v>
      </c>
      <c r="Q7930">
        <f t="shared" si="739"/>
        <v>5</v>
      </c>
      <c r="R7930">
        <f t="shared" si="740"/>
        <v>2019</v>
      </c>
    </row>
    <row r="7931" spans="1:18" x14ac:dyDescent="0.25">
      <c r="A7931" s="6" t="s">
        <v>8957</v>
      </c>
      <c r="B7931" s="6" t="s">
        <v>8</v>
      </c>
      <c r="C7931" s="6" t="s">
        <v>195</v>
      </c>
      <c r="D7931" s="6" t="s">
        <v>212</v>
      </c>
      <c r="E7931" s="6" t="s">
        <v>1534</v>
      </c>
      <c r="F7931" s="10">
        <v>43487</v>
      </c>
      <c r="G7931" s="6">
        <v>1</v>
      </c>
      <c r="H7931" s="11">
        <f>VLOOKUP(B7931,[1]!Product_Data[#Data],4,0)</f>
        <v>1522</v>
      </c>
      <c r="I7931" s="11">
        <f>VLOOKUP(B7931,[1]!Product_Data[#Data],3,0)</f>
        <v>791</v>
      </c>
      <c r="J7931" s="11">
        <f t="shared" si="741"/>
        <v>791</v>
      </c>
      <c r="K7931" s="11">
        <f t="shared" si="742"/>
        <v>1522</v>
      </c>
      <c r="L7931" s="11">
        <f t="shared" si="743"/>
        <v>731</v>
      </c>
      <c r="M7931" t="str">
        <f>VLOOKUP(C7931,[1]!Location_Data[#Data],2,0)</f>
        <v>Pomona</v>
      </c>
      <c r="N7931" t="str">
        <f>VLOOKUP(D7931,[1]!Salespeople_Data[#Data],2,0)</f>
        <v>Ronald Reed</v>
      </c>
      <c r="O7931" t="str">
        <f>VLOOKUP(E7931,[1]!Customer_Data[#Data],2,0)</f>
        <v>Russell Bailey</v>
      </c>
      <c r="P7931" s="15">
        <f t="shared" si="738"/>
        <v>3</v>
      </c>
      <c r="Q7931">
        <f t="shared" si="739"/>
        <v>1</v>
      </c>
      <c r="R7931">
        <f t="shared" si="740"/>
        <v>2019</v>
      </c>
    </row>
    <row r="7932" spans="1:18" x14ac:dyDescent="0.25">
      <c r="A7932" s="6" t="s">
        <v>8958</v>
      </c>
      <c r="B7932" s="6" t="s">
        <v>203</v>
      </c>
      <c r="C7932" s="6" t="s">
        <v>135</v>
      </c>
      <c r="D7932" s="6" t="s">
        <v>91</v>
      </c>
      <c r="E7932" s="6" t="s">
        <v>1403</v>
      </c>
      <c r="F7932" s="10">
        <v>43519</v>
      </c>
      <c r="G7932" s="6">
        <v>1</v>
      </c>
      <c r="H7932" s="11">
        <f>VLOOKUP(B7932,[1]!Product_Data[#Data],4,0)</f>
        <v>1414</v>
      </c>
      <c r="I7932" s="11">
        <f>VLOOKUP(B7932,[1]!Product_Data[#Data],3,0)</f>
        <v>962</v>
      </c>
      <c r="J7932" s="11">
        <f t="shared" si="741"/>
        <v>962</v>
      </c>
      <c r="K7932" s="11">
        <f t="shared" si="742"/>
        <v>1414</v>
      </c>
      <c r="L7932" s="11">
        <f t="shared" si="743"/>
        <v>452</v>
      </c>
      <c r="M7932" t="str">
        <f>VLOOKUP(C7932,[1]!Location_Data[#Data],2,0)</f>
        <v>Oxnard</v>
      </c>
      <c r="N7932" t="str">
        <f>VLOOKUP(D7932,[1]!Salespeople_Data[#Data],2,0)</f>
        <v>Howard Gardner</v>
      </c>
      <c r="O7932" t="str">
        <f>VLOOKUP(E7932,[1]!Customer_Data[#Data],2,0)</f>
        <v>Thomas James</v>
      </c>
      <c r="P7932" s="15">
        <f t="shared" si="738"/>
        <v>7</v>
      </c>
      <c r="Q7932">
        <f t="shared" si="739"/>
        <v>2</v>
      </c>
      <c r="R7932">
        <f t="shared" si="740"/>
        <v>2019</v>
      </c>
    </row>
    <row r="7933" spans="1:18" x14ac:dyDescent="0.25">
      <c r="A7933" s="6" t="s">
        <v>8959</v>
      </c>
      <c r="B7933" s="6" t="s">
        <v>8</v>
      </c>
      <c r="C7933" s="6" t="s">
        <v>95</v>
      </c>
      <c r="D7933" s="6" t="s">
        <v>159</v>
      </c>
      <c r="E7933" s="6" t="s">
        <v>1790</v>
      </c>
      <c r="F7933" s="10">
        <v>43652</v>
      </c>
      <c r="G7933" s="6">
        <v>3</v>
      </c>
      <c r="H7933" s="11">
        <f>VLOOKUP(B7933,[1]!Product_Data[#Data],4,0)</f>
        <v>1522</v>
      </c>
      <c r="I7933" s="11">
        <f>VLOOKUP(B7933,[1]!Product_Data[#Data],3,0)</f>
        <v>791</v>
      </c>
      <c r="J7933" s="11">
        <f t="shared" si="741"/>
        <v>2373</v>
      </c>
      <c r="K7933" s="11">
        <f t="shared" si="742"/>
        <v>4566</v>
      </c>
      <c r="L7933" s="11">
        <f t="shared" si="743"/>
        <v>2193</v>
      </c>
      <c r="M7933" t="str">
        <f>VLOOKUP(C7933,[1]!Location_Data[#Data],2,0)</f>
        <v>Fullerton</v>
      </c>
      <c r="N7933" t="str">
        <f>VLOOKUP(D7933,[1]!Salespeople_Data[#Data],2,0)</f>
        <v>Bobby Russell</v>
      </c>
      <c r="O7933" t="str">
        <f>VLOOKUP(E7933,[1]!Customer_Data[#Data],2,0)</f>
        <v>Alan Parker</v>
      </c>
      <c r="P7933" s="15">
        <f t="shared" si="738"/>
        <v>7</v>
      </c>
      <c r="Q7933">
        <f t="shared" si="739"/>
        <v>7</v>
      </c>
      <c r="R7933">
        <f t="shared" si="740"/>
        <v>2019</v>
      </c>
    </row>
    <row r="7934" spans="1:18" x14ac:dyDescent="0.25">
      <c r="A7934" s="6" t="s">
        <v>8960</v>
      </c>
      <c r="B7934" s="6" t="s">
        <v>83</v>
      </c>
      <c r="C7934" s="6" t="s">
        <v>44</v>
      </c>
      <c r="D7934" s="6" t="s">
        <v>10</v>
      </c>
      <c r="E7934" s="6" t="s">
        <v>2263</v>
      </c>
      <c r="F7934" s="10">
        <v>43519</v>
      </c>
      <c r="G7934" s="6">
        <v>1</v>
      </c>
      <c r="H7934" s="11">
        <f>VLOOKUP(B7934,[1]!Product_Data[#Data],4,0)</f>
        <v>1972</v>
      </c>
      <c r="I7934" s="11">
        <f>VLOOKUP(B7934,[1]!Product_Data[#Data],3,0)</f>
        <v>1321</v>
      </c>
      <c r="J7934" s="11">
        <f t="shared" si="741"/>
        <v>1321</v>
      </c>
      <c r="K7934" s="11">
        <f t="shared" si="742"/>
        <v>1972</v>
      </c>
      <c r="L7934" s="11">
        <f t="shared" si="743"/>
        <v>651</v>
      </c>
      <c r="M7934" t="str">
        <f>VLOOKUP(C7934,[1]!Location_Data[#Data],2,0)</f>
        <v>Moreno Valley</v>
      </c>
      <c r="N7934" t="str">
        <f>VLOOKUP(D7934,[1]!Salespeople_Data[#Data],2,0)</f>
        <v>Justin Lynch</v>
      </c>
      <c r="O7934" t="str">
        <f>VLOOKUP(E7934,[1]!Customer_Data[#Data],2,0)</f>
        <v>Jeffrey Carpenter</v>
      </c>
      <c r="P7934" s="15">
        <f t="shared" si="738"/>
        <v>7</v>
      </c>
      <c r="Q7934">
        <f t="shared" si="739"/>
        <v>2</v>
      </c>
      <c r="R7934">
        <f t="shared" si="740"/>
        <v>2019</v>
      </c>
    </row>
    <row r="7935" spans="1:18" x14ac:dyDescent="0.25">
      <c r="A7935" s="6" t="s">
        <v>8961</v>
      </c>
      <c r="B7935" s="6" t="s">
        <v>457</v>
      </c>
      <c r="C7935" s="6" t="s">
        <v>215</v>
      </c>
      <c r="D7935" s="6" t="s">
        <v>136</v>
      </c>
      <c r="E7935" s="6" t="s">
        <v>192</v>
      </c>
      <c r="F7935" s="10">
        <v>43784</v>
      </c>
      <c r="G7935" s="6">
        <v>1</v>
      </c>
      <c r="H7935" s="11">
        <f>VLOOKUP(B7935,[1]!Product_Data[#Data],4,0)</f>
        <v>947</v>
      </c>
      <c r="I7935" s="11">
        <f>VLOOKUP(B7935,[1]!Product_Data[#Data],3,0)</f>
        <v>786</v>
      </c>
      <c r="J7935" s="11">
        <f t="shared" si="741"/>
        <v>786</v>
      </c>
      <c r="K7935" s="11">
        <f t="shared" si="742"/>
        <v>947</v>
      </c>
      <c r="L7935" s="11">
        <f t="shared" si="743"/>
        <v>161</v>
      </c>
      <c r="M7935" t="str">
        <f>VLOOKUP(C7935,[1]!Location_Data[#Data],2,0)</f>
        <v>El Cajon</v>
      </c>
      <c r="N7935" t="str">
        <f>VLOOKUP(D7935,[1]!Salespeople_Data[#Data],2,0)</f>
        <v>Clarence Fox</v>
      </c>
      <c r="O7935" t="str">
        <f>VLOOKUP(E7935,[1]!Customer_Data[#Data],2,0)</f>
        <v>Keith James</v>
      </c>
      <c r="P7935" s="15">
        <f t="shared" si="738"/>
        <v>6</v>
      </c>
      <c r="Q7935">
        <f t="shared" si="739"/>
        <v>11</v>
      </c>
      <c r="R7935">
        <f t="shared" si="740"/>
        <v>2019</v>
      </c>
    </row>
    <row r="7936" spans="1:18" x14ac:dyDescent="0.25">
      <c r="A7936" s="6" t="s">
        <v>8962</v>
      </c>
      <c r="B7936" s="6" t="s">
        <v>289</v>
      </c>
      <c r="C7936" s="6" t="s">
        <v>70</v>
      </c>
      <c r="D7936" s="6" t="s">
        <v>136</v>
      </c>
      <c r="E7936" s="6" t="s">
        <v>1820</v>
      </c>
      <c r="F7936" s="10">
        <v>43640</v>
      </c>
      <c r="G7936" s="6">
        <v>2</v>
      </c>
      <c r="H7936" s="11">
        <f>VLOOKUP(B7936,[1]!Product_Data[#Data],4,0)</f>
        <v>368</v>
      </c>
      <c r="I7936" s="11">
        <f>VLOOKUP(B7936,[1]!Product_Data[#Data],3,0)</f>
        <v>294</v>
      </c>
      <c r="J7936" s="11">
        <f t="shared" si="741"/>
        <v>588</v>
      </c>
      <c r="K7936" s="11">
        <f t="shared" si="742"/>
        <v>736</v>
      </c>
      <c r="L7936" s="11">
        <f t="shared" si="743"/>
        <v>148</v>
      </c>
      <c r="M7936" t="str">
        <f>VLOOKUP(C7936,[1]!Location_Data[#Data],2,0)</f>
        <v>Clovis</v>
      </c>
      <c r="N7936" t="str">
        <f>VLOOKUP(D7936,[1]!Salespeople_Data[#Data],2,0)</f>
        <v>Clarence Fox</v>
      </c>
      <c r="O7936" t="str">
        <f>VLOOKUP(E7936,[1]!Customer_Data[#Data],2,0)</f>
        <v>Victor Scott</v>
      </c>
      <c r="P7936" s="15">
        <f t="shared" si="738"/>
        <v>2</v>
      </c>
      <c r="Q7936">
        <f t="shared" si="739"/>
        <v>6</v>
      </c>
      <c r="R7936">
        <f t="shared" si="740"/>
        <v>2019</v>
      </c>
    </row>
    <row r="7937" spans="1:18" x14ac:dyDescent="0.25">
      <c r="A7937" s="6" t="s">
        <v>8963</v>
      </c>
      <c r="B7937" s="6" t="s">
        <v>69</v>
      </c>
      <c r="C7937" s="6" t="s">
        <v>349</v>
      </c>
      <c r="D7937" s="6" t="s">
        <v>49</v>
      </c>
      <c r="E7937" s="6" t="s">
        <v>462</v>
      </c>
      <c r="F7937" s="10">
        <v>43663</v>
      </c>
      <c r="G7937" s="6">
        <v>4</v>
      </c>
      <c r="H7937" s="11">
        <f>VLOOKUP(B7937,[1]!Product_Data[#Data],4,0)</f>
        <v>1351</v>
      </c>
      <c r="I7937" s="11">
        <f>VLOOKUP(B7937,[1]!Product_Data[#Data],3,0)</f>
        <v>1108</v>
      </c>
      <c r="J7937" s="11">
        <f t="shared" si="741"/>
        <v>4432</v>
      </c>
      <c r="K7937" s="11">
        <f t="shared" si="742"/>
        <v>5404</v>
      </c>
      <c r="L7937" s="11">
        <f t="shared" si="743"/>
        <v>972</v>
      </c>
      <c r="M7937" t="str">
        <f>VLOOKUP(C7937,[1]!Location_Data[#Data],2,0)</f>
        <v>Santa Clara</v>
      </c>
      <c r="N7937" t="str">
        <f>VLOOKUP(D7937,[1]!Salespeople_Data[#Data],2,0)</f>
        <v>Walter Cook</v>
      </c>
      <c r="O7937" t="str">
        <f>VLOOKUP(E7937,[1]!Customer_Data[#Data],2,0)</f>
        <v>Thomas Chapman</v>
      </c>
      <c r="P7937" s="15">
        <f t="shared" si="738"/>
        <v>4</v>
      </c>
      <c r="Q7937">
        <f t="shared" si="739"/>
        <v>7</v>
      </c>
      <c r="R7937">
        <f t="shared" si="740"/>
        <v>2019</v>
      </c>
    </row>
    <row r="7938" spans="1:18" x14ac:dyDescent="0.25">
      <c r="A7938" s="6" t="s">
        <v>8964</v>
      </c>
      <c r="B7938" s="6" t="s">
        <v>94</v>
      </c>
      <c r="C7938" s="6" t="s">
        <v>14</v>
      </c>
      <c r="D7938" s="6" t="s">
        <v>30</v>
      </c>
      <c r="E7938" s="6" t="s">
        <v>1256</v>
      </c>
      <c r="F7938" s="10">
        <v>43482</v>
      </c>
      <c r="G7938" s="6">
        <v>1</v>
      </c>
      <c r="H7938" s="11">
        <f>VLOOKUP(B7938,[1]!Product_Data[#Data],4,0)</f>
        <v>1639</v>
      </c>
      <c r="I7938" s="11">
        <f>VLOOKUP(B7938,[1]!Product_Data[#Data],3,0)</f>
        <v>1295</v>
      </c>
      <c r="J7938" s="11">
        <f t="shared" si="741"/>
        <v>1295</v>
      </c>
      <c r="K7938" s="11">
        <f t="shared" si="742"/>
        <v>1639</v>
      </c>
      <c r="L7938" s="11">
        <f t="shared" si="743"/>
        <v>344</v>
      </c>
      <c r="M7938" t="str">
        <f>VLOOKUP(C7938,[1]!Location_Data[#Data],2,0)</f>
        <v>Santa Clarita</v>
      </c>
      <c r="N7938" t="str">
        <f>VLOOKUP(D7938,[1]!Salespeople_Data[#Data],2,0)</f>
        <v>Carl Hall</v>
      </c>
      <c r="O7938" t="str">
        <f>VLOOKUP(E7938,[1]!Customer_Data[#Data],2,0)</f>
        <v>Nicholas Cunningham</v>
      </c>
      <c r="P7938" s="15">
        <f t="shared" ref="P7938:P8001" si="744">WEEKDAY(F7938)</f>
        <v>5</v>
      </c>
      <c r="Q7938">
        <f t="shared" ref="Q7938:Q8001" si="745">MONTH(F7938)</f>
        <v>1</v>
      </c>
      <c r="R7938">
        <f t="shared" ref="R7938:R8001" si="746">YEAR(F7938)</f>
        <v>2019</v>
      </c>
    </row>
    <row r="7939" spans="1:18" x14ac:dyDescent="0.25">
      <c r="A7939" s="6" t="s">
        <v>8965</v>
      </c>
      <c r="B7939" s="6" t="s">
        <v>132</v>
      </c>
      <c r="C7939" s="6" t="s">
        <v>186</v>
      </c>
      <c r="D7939" s="6" t="s">
        <v>308</v>
      </c>
      <c r="E7939" s="6" t="s">
        <v>648</v>
      </c>
      <c r="F7939" s="10">
        <v>43550</v>
      </c>
      <c r="G7939" s="6">
        <v>2</v>
      </c>
      <c r="H7939" s="11">
        <f>VLOOKUP(B7939,[1]!Product_Data[#Data],4,0)</f>
        <v>2091</v>
      </c>
      <c r="I7939" s="11">
        <f>VLOOKUP(B7939,[1]!Product_Data[#Data],3,0)</f>
        <v>1485</v>
      </c>
      <c r="J7939" s="11">
        <f t="shared" ref="J7939:J8002" si="747">PRODUCT(I7939,G7939)</f>
        <v>2970</v>
      </c>
      <c r="K7939" s="11">
        <f t="shared" ref="K7939:K8002" si="748">PRODUCT(H7939,G7939)</f>
        <v>4182</v>
      </c>
      <c r="L7939" s="11">
        <f t="shared" ref="L7939:L8002" si="749">K7939-J7939</f>
        <v>1212</v>
      </c>
      <c r="M7939" t="str">
        <f>VLOOKUP(C7939,[1]!Location_Data[#Data],2,0)</f>
        <v>Riverside</v>
      </c>
      <c r="N7939" t="str">
        <f>VLOOKUP(D7939,[1]!Salespeople_Data[#Data],2,0)</f>
        <v>Fred Robertson</v>
      </c>
      <c r="O7939" t="str">
        <f>VLOOKUP(E7939,[1]!Customer_Data[#Data],2,0)</f>
        <v>Russell Alexander</v>
      </c>
      <c r="P7939" s="15">
        <f t="shared" si="744"/>
        <v>3</v>
      </c>
      <c r="Q7939">
        <f t="shared" si="745"/>
        <v>3</v>
      </c>
      <c r="R7939">
        <f t="shared" si="746"/>
        <v>2019</v>
      </c>
    </row>
    <row r="7940" spans="1:18" x14ac:dyDescent="0.25">
      <c r="A7940" s="6" t="s">
        <v>8966</v>
      </c>
      <c r="B7940" s="6" t="s">
        <v>431</v>
      </c>
      <c r="C7940" s="6" t="s">
        <v>215</v>
      </c>
      <c r="D7940" s="6" t="s">
        <v>141</v>
      </c>
      <c r="E7940" s="6" t="s">
        <v>2817</v>
      </c>
      <c r="F7940" s="10">
        <v>43666</v>
      </c>
      <c r="G7940" s="6">
        <v>1</v>
      </c>
      <c r="H7940" s="11">
        <f>VLOOKUP(B7940,[1]!Product_Data[#Data],4,0)</f>
        <v>290</v>
      </c>
      <c r="I7940" s="11">
        <f>VLOOKUP(B7940,[1]!Product_Data[#Data],3,0)</f>
        <v>200</v>
      </c>
      <c r="J7940" s="11">
        <f t="shared" si="747"/>
        <v>200</v>
      </c>
      <c r="K7940" s="11">
        <f t="shared" si="748"/>
        <v>290</v>
      </c>
      <c r="L7940" s="11">
        <f t="shared" si="749"/>
        <v>90</v>
      </c>
      <c r="M7940" t="str">
        <f>VLOOKUP(C7940,[1]!Location_Data[#Data],2,0)</f>
        <v>El Cajon</v>
      </c>
      <c r="N7940" t="str">
        <f>VLOOKUP(D7940,[1]!Salespeople_Data[#Data],2,0)</f>
        <v>Arthur Mccoy</v>
      </c>
      <c r="O7940" t="str">
        <f>VLOOKUP(E7940,[1]!Customer_Data[#Data],2,0)</f>
        <v>Raymond Spencer</v>
      </c>
      <c r="P7940" s="15">
        <f t="shared" si="744"/>
        <v>7</v>
      </c>
      <c r="Q7940">
        <f t="shared" si="745"/>
        <v>7</v>
      </c>
      <c r="R7940">
        <f t="shared" si="746"/>
        <v>2019</v>
      </c>
    </row>
    <row r="7941" spans="1:18" x14ac:dyDescent="0.25">
      <c r="A7941" s="6" t="s">
        <v>8967</v>
      </c>
      <c r="B7941" s="6" t="s">
        <v>271</v>
      </c>
      <c r="C7941" s="6" t="s">
        <v>386</v>
      </c>
      <c r="D7941" s="6" t="s">
        <v>191</v>
      </c>
      <c r="E7941" s="6" t="s">
        <v>3265</v>
      </c>
      <c r="F7941" s="10">
        <v>43506</v>
      </c>
      <c r="G7941" s="6">
        <v>4</v>
      </c>
      <c r="H7941" s="11">
        <f>VLOOKUP(B7941,[1]!Product_Data[#Data],4,0)</f>
        <v>1587</v>
      </c>
      <c r="I7941" s="11">
        <f>VLOOKUP(B7941,[1]!Product_Data[#Data],3,0)</f>
        <v>1301</v>
      </c>
      <c r="J7941" s="11">
        <f t="shared" si="747"/>
        <v>5204</v>
      </c>
      <c r="K7941" s="11">
        <f t="shared" si="748"/>
        <v>6348</v>
      </c>
      <c r="L7941" s="11">
        <f t="shared" si="749"/>
        <v>1144</v>
      </c>
      <c r="M7941" t="str">
        <f>VLOOKUP(C7941,[1]!Location_Data[#Data],2,0)</f>
        <v>Carlsbad</v>
      </c>
      <c r="N7941" t="str">
        <f>VLOOKUP(D7941,[1]!Salespeople_Data[#Data],2,0)</f>
        <v>Robert Reed</v>
      </c>
      <c r="O7941" t="str">
        <f>VLOOKUP(E7941,[1]!Customer_Data[#Data],2,0)</f>
        <v>Larry Freeman</v>
      </c>
      <c r="P7941" s="15">
        <f t="shared" si="744"/>
        <v>1</v>
      </c>
      <c r="Q7941">
        <f t="shared" si="745"/>
        <v>2</v>
      </c>
      <c r="R7941">
        <f t="shared" si="746"/>
        <v>2019</v>
      </c>
    </row>
    <row r="7942" spans="1:18" x14ac:dyDescent="0.25">
      <c r="A7942" s="6" t="s">
        <v>8968</v>
      </c>
      <c r="B7942" s="6" t="s">
        <v>330</v>
      </c>
      <c r="C7942" s="6" t="s">
        <v>467</v>
      </c>
      <c r="D7942" s="6" t="s">
        <v>146</v>
      </c>
      <c r="E7942" s="6" t="s">
        <v>2473</v>
      </c>
      <c r="F7942" s="10">
        <v>43609</v>
      </c>
      <c r="G7942" s="6">
        <v>1</v>
      </c>
      <c r="H7942" s="11">
        <f>VLOOKUP(B7942,[1]!Product_Data[#Data],4,0)</f>
        <v>1635</v>
      </c>
      <c r="I7942" s="11">
        <f>VLOOKUP(B7942,[1]!Product_Data[#Data],3,0)</f>
        <v>1046</v>
      </c>
      <c r="J7942" s="11">
        <f t="shared" si="747"/>
        <v>1046</v>
      </c>
      <c r="K7942" s="11">
        <f t="shared" si="748"/>
        <v>1635</v>
      </c>
      <c r="L7942" s="11">
        <f t="shared" si="749"/>
        <v>589</v>
      </c>
      <c r="M7942" t="str">
        <f>VLOOKUP(C7942,[1]!Location_Data[#Data],2,0)</f>
        <v>Garden Grove</v>
      </c>
      <c r="N7942" t="str">
        <f>VLOOKUP(D7942,[1]!Salespeople_Data[#Data],2,0)</f>
        <v>Carl Elliott</v>
      </c>
      <c r="O7942" t="str">
        <f>VLOOKUP(E7942,[1]!Customer_Data[#Data],2,0)</f>
        <v>Thomas Duncan</v>
      </c>
      <c r="P7942" s="15">
        <f t="shared" si="744"/>
        <v>6</v>
      </c>
      <c r="Q7942">
        <f t="shared" si="745"/>
        <v>5</v>
      </c>
      <c r="R7942">
        <f t="shared" si="746"/>
        <v>2019</v>
      </c>
    </row>
    <row r="7943" spans="1:18" x14ac:dyDescent="0.25">
      <c r="A7943" s="6" t="s">
        <v>8969</v>
      </c>
      <c r="B7943" s="6" t="s">
        <v>194</v>
      </c>
      <c r="C7943" s="6" t="s">
        <v>242</v>
      </c>
      <c r="D7943" s="6" t="s">
        <v>25</v>
      </c>
      <c r="E7943" s="6" t="s">
        <v>561</v>
      </c>
      <c r="F7943" s="10">
        <v>43761</v>
      </c>
      <c r="G7943" s="6">
        <v>2</v>
      </c>
      <c r="H7943" s="11">
        <f>VLOOKUP(B7943,[1]!Product_Data[#Data],4,0)</f>
        <v>1278</v>
      </c>
      <c r="I7943" s="11">
        <f>VLOOKUP(B7943,[1]!Product_Data[#Data],3,0)</f>
        <v>665</v>
      </c>
      <c r="J7943" s="11">
        <f t="shared" si="747"/>
        <v>1330</v>
      </c>
      <c r="K7943" s="11">
        <f t="shared" si="748"/>
        <v>2556</v>
      </c>
      <c r="L7943" s="11">
        <f t="shared" si="749"/>
        <v>1226</v>
      </c>
      <c r="M7943" t="str">
        <f>VLOOKUP(C7943,[1]!Location_Data[#Data],2,0)</f>
        <v>Downey</v>
      </c>
      <c r="N7943" t="str">
        <f>VLOOKUP(D7943,[1]!Salespeople_Data[#Data],2,0)</f>
        <v>Brian Davis</v>
      </c>
      <c r="O7943" t="str">
        <f>VLOOKUP(E7943,[1]!Customer_Data[#Data],2,0)</f>
        <v>Thomas Holmes</v>
      </c>
      <c r="P7943" s="15">
        <f t="shared" si="744"/>
        <v>4</v>
      </c>
      <c r="Q7943">
        <f t="shared" si="745"/>
        <v>10</v>
      </c>
      <c r="R7943">
        <f t="shared" si="746"/>
        <v>2019</v>
      </c>
    </row>
    <row r="7944" spans="1:18" x14ac:dyDescent="0.25">
      <c r="A7944" s="6" t="s">
        <v>8970</v>
      </c>
      <c r="B7944" s="6" t="s">
        <v>340</v>
      </c>
      <c r="C7944" s="6" t="s">
        <v>246</v>
      </c>
      <c r="D7944" s="6" t="s">
        <v>170</v>
      </c>
      <c r="E7944" s="6" t="s">
        <v>1176</v>
      </c>
      <c r="F7944" s="10">
        <v>43715</v>
      </c>
      <c r="G7944" s="6">
        <v>3</v>
      </c>
      <c r="H7944" s="11">
        <f>VLOOKUP(B7944,[1]!Product_Data[#Data],4,0)</f>
        <v>1967</v>
      </c>
      <c r="I7944" s="11">
        <f>VLOOKUP(B7944,[1]!Product_Data[#Data],3,0)</f>
        <v>1397</v>
      </c>
      <c r="J7944" s="11">
        <f t="shared" si="747"/>
        <v>4191</v>
      </c>
      <c r="K7944" s="11">
        <f t="shared" si="748"/>
        <v>5901</v>
      </c>
      <c r="L7944" s="11">
        <f t="shared" si="749"/>
        <v>1710</v>
      </c>
      <c r="M7944" t="str">
        <f>VLOOKUP(C7944,[1]!Location_Data[#Data],2,0)</f>
        <v>San Francisco</v>
      </c>
      <c r="N7944" t="str">
        <f>VLOOKUP(D7944,[1]!Salespeople_Data[#Data],2,0)</f>
        <v>Sean Miller</v>
      </c>
      <c r="O7944" t="str">
        <f>VLOOKUP(E7944,[1]!Customer_Data[#Data],2,0)</f>
        <v>John Robertson</v>
      </c>
      <c r="P7944" s="15">
        <f t="shared" si="744"/>
        <v>7</v>
      </c>
      <c r="Q7944">
        <f t="shared" si="745"/>
        <v>9</v>
      </c>
      <c r="R7944">
        <f t="shared" si="746"/>
        <v>2019</v>
      </c>
    </row>
    <row r="7945" spans="1:18" x14ac:dyDescent="0.25">
      <c r="A7945" s="6" t="s">
        <v>8971</v>
      </c>
      <c r="B7945" s="6" t="s">
        <v>144</v>
      </c>
      <c r="C7945" s="6" t="s">
        <v>530</v>
      </c>
      <c r="D7945" s="6" t="s">
        <v>225</v>
      </c>
      <c r="E7945" s="6" t="s">
        <v>543</v>
      </c>
      <c r="F7945" s="10">
        <v>43789</v>
      </c>
      <c r="G7945" s="6">
        <v>3</v>
      </c>
      <c r="H7945" s="11">
        <f>VLOOKUP(B7945,[1]!Product_Data[#Data],4,0)</f>
        <v>2410</v>
      </c>
      <c r="I7945" s="11">
        <f>VLOOKUP(B7945,[1]!Product_Data[#Data],3,0)</f>
        <v>1518</v>
      </c>
      <c r="J7945" s="11">
        <f t="shared" si="747"/>
        <v>4554</v>
      </c>
      <c r="K7945" s="11">
        <f t="shared" si="748"/>
        <v>7230</v>
      </c>
      <c r="L7945" s="11">
        <f t="shared" si="749"/>
        <v>2676</v>
      </c>
      <c r="M7945" t="str">
        <f>VLOOKUP(C7945,[1]!Location_Data[#Data],2,0)</f>
        <v>San Buenaventura (Ventura)</v>
      </c>
      <c r="N7945" t="str">
        <f>VLOOKUP(D7945,[1]!Salespeople_Data[#Data],2,0)</f>
        <v>Andrew Bowman</v>
      </c>
      <c r="O7945" t="str">
        <f>VLOOKUP(E7945,[1]!Customer_Data[#Data],2,0)</f>
        <v>James Perkins</v>
      </c>
      <c r="P7945" s="15">
        <f t="shared" si="744"/>
        <v>4</v>
      </c>
      <c r="Q7945">
        <f t="shared" si="745"/>
        <v>11</v>
      </c>
      <c r="R7945">
        <f t="shared" si="746"/>
        <v>2019</v>
      </c>
    </row>
    <row r="7946" spans="1:18" x14ac:dyDescent="0.25">
      <c r="A7946" s="6" t="s">
        <v>8972</v>
      </c>
      <c r="B7946" s="6" t="s">
        <v>305</v>
      </c>
      <c r="C7946" s="6" t="s">
        <v>322</v>
      </c>
      <c r="D7946" s="6" t="s">
        <v>136</v>
      </c>
      <c r="E7946" s="6" t="s">
        <v>2616</v>
      </c>
      <c r="F7946" s="10">
        <v>43526</v>
      </c>
      <c r="G7946" s="6">
        <v>1</v>
      </c>
      <c r="H7946" s="11">
        <f>VLOOKUP(B7946,[1]!Product_Data[#Data],4,0)</f>
        <v>504</v>
      </c>
      <c r="I7946" s="11">
        <f>VLOOKUP(B7946,[1]!Product_Data[#Data],3,0)</f>
        <v>408</v>
      </c>
      <c r="J7946" s="11">
        <f t="shared" si="747"/>
        <v>408</v>
      </c>
      <c r="K7946" s="11">
        <f t="shared" si="748"/>
        <v>504</v>
      </c>
      <c r="L7946" s="11">
        <f t="shared" si="749"/>
        <v>96</v>
      </c>
      <c r="M7946" t="str">
        <f>VLOOKUP(C7946,[1]!Location_Data[#Data],2,0)</f>
        <v>Rancho Cucamonga</v>
      </c>
      <c r="N7946" t="str">
        <f>VLOOKUP(D7946,[1]!Salespeople_Data[#Data],2,0)</f>
        <v>Clarence Fox</v>
      </c>
      <c r="O7946" t="str">
        <f>VLOOKUP(E7946,[1]!Customer_Data[#Data],2,0)</f>
        <v>James Armstrong</v>
      </c>
      <c r="P7946" s="15">
        <f t="shared" si="744"/>
        <v>7</v>
      </c>
      <c r="Q7946">
        <f t="shared" si="745"/>
        <v>3</v>
      </c>
      <c r="R7946">
        <f t="shared" si="746"/>
        <v>2019</v>
      </c>
    </row>
    <row r="7947" spans="1:18" x14ac:dyDescent="0.25">
      <c r="A7947" s="6" t="s">
        <v>8973</v>
      </c>
      <c r="B7947" s="6" t="s">
        <v>479</v>
      </c>
      <c r="C7947" s="6" t="s">
        <v>48</v>
      </c>
      <c r="D7947" s="6" t="s">
        <v>15</v>
      </c>
      <c r="E7947" s="6" t="s">
        <v>1427</v>
      </c>
      <c r="F7947" s="10">
        <v>43642</v>
      </c>
      <c r="G7947" s="6">
        <v>2</v>
      </c>
      <c r="H7947" s="11">
        <f>VLOOKUP(B7947,[1]!Product_Data[#Data],4,0)</f>
        <v>123</v>
      </c>
      <c r="I7947" s="11">
        <f>VLOOKUP(B7947,[1]!Product_Data[#Data],3,0)</f>
        <v>84</v>
      </c>
      <c r="J7947" s="11">
        <f t="shared" si="747"/>
        <v>168</v>
      </c>
      <c r="K7947" s="11">
        <f t="shared" si="748"/>
        <v>246</v>
      </c>
      <c r="L7947" s="11">
        <f t="shared" si="749"/>
        <v>78</v>
      </c>
      <c r="M7947" t="str">
        <f>VLOOKUP(C7947,[1]!Location_Data[#Data],2,0)</f>
        <v>Rialto</v>
      </c>
      <c r="N7947" t="str">
        <f>VLOOKUP(D7947,[1]!Salespeople_Data[#Data],2,0)</f>
        <v>Ryan Butler</v>
      </c>
      <c r="O7947" t="str">
        <f>VLOOKUP(E7947,[1]!Customer_Data[#Data],2,0)</f>
        <v>Roy Rice</v>
      </c>
      <c r="P7947" s="15">
        <f t="shared" si="744"/>
        <v>4</v>
      </c>
      <c r="Q7947">
        <f t="shared" si="745"/>
        <v>6</v>
      </c>
      <c r="R7947">
        <f t="shared" si="746"/>
        <v>2019</v>
      </c>
    </row>
    <row r="7948" spans="1:18" x14ac:dyDescent="0.25">
      <c r="A7948" s="6" t="s">
        <v>8974</v>
      </c>
      <c r="B7948" s="6" t="s">
        <v>129</v>
      </c>
      <c r="C7948" s="6" t="s">
        <v>302</v>
      </c>
      <c r="D7948" s="6" t="s">
        <v>75</v>
      </c>
      <c r="E7948" s="6" t="s">
        <v>462</v>
      </c>
      <c r="F7948" s="10">
        <v>43778</v>
      </c>
      <c r="G7948" s="6">
        <v>4</v>
      </c>
      <c r="H7948" s="11">
        <f>VLOOKUP(B7948,[1]!Product_Data[#Data],4,0)</f>
        <v>127</v>
      </c>
      <c r="I7948" s="11">
        <f>VLOOKUP(B7948,[1]!Product_Data[#Data],3,0)</f>
        <v>79</v>
      </c>
      <c r="J7948" s="11">
        <f t="shared" si="747"/>
        <v>316</v>
      </c>
      <c r="K7948" s="11">
        <f t="shared" si="748"/>
        <v>508</v>
      </c>
      <c r="L7948" s="11">
        <f t="shared" si="749"/>
        <v>192</v>
      </c>
      <c r="M7948" t="str">
        <f>VLOOKUP(C7948,[1]!Location_Data[#Data],2,0)</f>
        <v>Santa Rosa</v>
      </c>
      <c r="N7948" t="str">
        <f>VLOOKUP(D7948,[1]!Salespeople_Data[#Data],2,0)</f>
        <v>Roger Robertson</v>
      </c>
      <c r="O7948" t="str">
        <f>VLOOKUP(E7948,[1]!Customer_Data[#Data],2,0)</f>
        <v>Thomas Chapman</v>
      </c>
      <c r="P7948" s="15">
        <f t="shared" si="744"/>
        <v>7</v>
      </c>
      <c r="Q7948">
        <f t="shared" si="745"/>
        <v>11</v>
      </c>
      <c r="R7948">
        <f t="shared" si="746"/>
        <v>2019</v>
      </c>
    </row>
    <row r="7949" spans="1:18" x14ac:dyDescent="0.25">
      <c r="A7949" s="6" t="s">
        <v>8975</v>
      </c>
      <c r="B7949" s="6" t="s">
        <v>818</v>
      </c>
      <c r="C7949" s="6" t="s">
        <v>246</v>
      </c>
      <c r="D7949" s="6" t="s">
        <v>264</v>
      </c>
      <c r="E7949" s="6" t="s">
        <v>1839</v>
      </c>
      <c r="F7949" s="10">
        <v>43805</v>
      </c>
      <c r="G7949" s="6">
        <v>4</v>
      </c>
      <c r="H7949" s="11">
        <f>VLOOKUP(B7949,[1]!Product_Data[#Data],4,0)</f>
        <v>1638</v>
      </c>
      <c r="I7949" s="11">
        <f>VLOOKUP(B7949,[1]!Product_Data[#Data],3,0)</f>
        <v>1261</v>
      </c>
      <c r="J7949" s="11">
        <f t="shared" si="747"/>
        <v>5044</v>
      </c>
      <c r="K7949" s="11">
        <f t="shared" si="748"/>
        <v>6552</v>
      </c>
      <c r="L7949" s="11">
        <f t="shared" si="749"/>
        <v>1508</v>
      </c>
      <c r="M7949" t="str">
        <f>VLOOKUP(C7949,[1]!Location_Data[#Data],2,0)</f>
        <v>San Francisco</v>
      </c>
      <c r="N7949" t="str">
        <f>VLOOKUP(D7949,[1]!Salespeople_Data[#Data],2,0)</f>
        <v>Ernest Wheeler</v>
      </c>
      <c r="O7949" t="str">
        <f>VLOOKUP(E7949,[1]!Customer_Data[#Data],2,0)</f>
        <v>Jason Duncan</v>
      </c>
      <c r="P7949" s="15">
        <f t="shared" si="744"/>
        <v>6</v>
      </c>
      <c r="Q7949">
        <f t="shared" si="745"/>
        <v>12</v>
      </c>
      <c r="R7949">
        <f t="shared" si="746"/>
        <v>2019</v>
      </c>
    </row>
    <row r="7950" spans="1:18" x14ac:dyDescent="0.25">
      <c r="A7950" s="6" t="s">
        <v>8976</v>
      </c>
      <c r="B7950" s="6" t="s">
        <v>668</v>
      </c>
      <c r="C7950" s="6" t="s">
        <v>70</v>
      </c>
      <c r="D7950" s="6" t="s">
        <v>116</v>
      </c>
      <c r="E7950" s="6" t="s">
        <v>319</v>
      </c>
      <c r="F7950" s="10">
        <v>43583</v>
      </c>
      <c r="G7950" s="6">
        <v>1</v>
      </c>
      <c r="H7950" s="11">
        <f>VLOOKUP(B7950,[1]!Product_Data[#Data],4,0)</f>
        <v>181</v>
      </c>
      <c r="I7950" s="11">
        <f>VLOOKUP(B7950,[1]!Product_Data[#Data],3,0)</f>
        <v>130</v>
      </c>
      <c r="J7950" s="11">
        <f t="shared" si="747"/>
        <v>130</v>
      </c>
      <c r="K7950" s="11">
        <f t="shared" si="748"/>
        <v>181</v>
      </c>
      <c r="L7950" s="11">
        <f t="shared" si="749"/>
        <v>51</v>
      </c>
      <c r="M7950" t="str">
        <f>VLOOKUP(C7950,[1]!Location_Data[#Data],2,0)</f>
        <v>Clovis</v>
      </c>
      <c r="N7950" t="str">
        <f>VLOOKUP(D7950,[1]!Salespeople_Data[#Data],2,0)</f>
        <v>Roger Ramos</v>
      </c>
      <c r="O7950" t="str">
        <f>VLOOKUP(E7950,[1]!Customer_Data[#Data],2,0)</f>
        <v>Walter Watson</v>
      </c>
      <c r="P7950" s="15">
        <f t="shared" si="744"/>
        <v>1</v>
      </c>
      <c r="Q7950">
        <f t="shared" si="745"/>
        <v>4</v>
      </c>
      <c r="R7950">
        <f t="shared" si="746"/>
        <v>2019</v>
      </c>
    </row>
    <row r="7951" spans="1:18" x14ac:dyDescent="0.25">
      <c r="A7951" s="6" t="s">
        <v>8977</v>
      </c>
      <c r="B7951" s="6" t="s">
        <v>560</v>
      </c>
      <c r="C7951" s="6" t="s">
        <v>322</v>
      </c>
      <c r="D7951" s="6" t="s">
        <v>141</v>
      </c>
      <c r="E7951" s="6" t="s">
        <v>296</v>
      </c>
      <c r="F7951" s="10">
        <v>43487</v>
      </c>
      <c r="G7951" s="6">
        <v>1</v>
      </c>
      <c r="H7951" s="11">
        <f>VLOOKUP(B7951,[1]!Product_Data[#Data],4,0)</f>
        <v>1809</v>
      </c>
      <c r="I7951" s="11">
        <f>VLOOKUP(B7951,[1]!Product_Data[#Data],3,0)</f>
        <v>1067</v>
      </c>
      <c r="J7951" s="11">
        <f t="shared" si="747"/>
        <v>1067</v>
      </c>
      <c r="K7951" s="11">
        <f t="shared" si="748"/>
        <v>1809</v>
      </c>
      <c r="L7951" s="11">
        <f t="shared" si="749"/>
        <v>742</v>
      </c>
      <c r="M7951" t="str">
        <f>VLOOKUP(C7951,[1]!Location_Data[#Data],2,0)</f>
        <v>Rancho Cucamonga</v>
      </c>
      <c r="N7951" t="str">
        <f>VLOOKUP(D7951,[1]!Salespeople_Data[#Data],2,0)</f>
        <v>Arthur Mccoy</v>
      </c>
      <c r="O7951" t="str">
        <f>VLOOKUP(E7951,[1]!Customer_Data[#Data],2,0)</f>
        <v>Raymond Barnes</v>
      </c>
      <c r="P7951" s="15">
        <f t="shared" si="744"/>
        <v>3</v>
      </c>
      <c r="Q7951">
        <f t="shared" si="745"/>
        <v>1</v>
      </c>
      <c r="R7951">
        <f t="shared" si="746"/>
        <v>2019</v>
      </c>
    </row>
    <row r="7952" spans="1:18" x14ac:dyDescent="0.25">
      <c r="A7952" s="6" t="s">
        <v>8978</v>
      </c>
      <c r="B7952" s="6" t="s">
        <v>569</v>
      </c>
      <c r="C7952" s="6" t="s">
        <v>246</v>
      </c>
      <c r="D7952" s="6" t="s">
        <v>71</v>
      </c>
      <c r="E7952" s="6" t="s">
        <v>563</v>
      </c>
      <c r="F7952" s="10">
        <v>43600</v>
      </c>
      <c r="G7952" s="6">
        <v>1</v>
      </c>
      <c r="H7952" s="11">
        <f>VLOOKUP(B7952,[1]!Product_Data[#Data],4,0)</f>
        <v>1178</v>
      </c>
      <c r="I7952" s="11">
        <f>VLOOKUP(B7952,[1]!Product_Data[#Data],3,0)</f>
        <v>683</v>
      </c>
      <c r="J7952" s="11">
        <f t="shared" si="747"/>
        <v>683</v>
      </c>
      <c r="K7952" s="11">
        <f t="shared" si="748"/>
        <v>1178</v>
      </c>
      <c r="L7952" s="11">
        <f t="shared" si="749"/>
        <v>495</v>
      </c>
      <c r="M7952" t="str">
        <f>VLOOKUP(C7952,[1]!Location_Data[#Data],2,0)</f>
        <v>San Francisco</v>
      </c>
      <c r="N7952" t="str">
        <f>VLOOKUP(D7952,[1]!Salespeople_Data[#Data],2,0)</f>
        <v>Gary Rodriguez</v>
      </c>
      <c r="O7952" t="str">
        <f>VLOOKUP(E7952,[1]!Customer_Data[#Data],2,0)</f>
        <v>Harold Matthews</v>
      </c>
      <c r="P7952" s="15">
        <f t="shared" si="744"/>
        <v>4</v>
      </c>
      <c r="Q7952">
        <f t="shared" si="745"/>
        <v>5</v>
      </c>
      <c r="R7952">
        <f t="shared" si="746"/>
        <v>2019</v>
      </c>
    </row>
    <row r="7953" spans="1:18" x14ac:dyDescent="0.25">
      <c r="A7953" s="6" t="s">
        <v>8979</v>
      </c>
      <c r="B7953" s="6" t="s">
        <v>119</v>
      </c>
      <c r="C7953" s="6" t="s">
        <v>29</v>
      </c>
      <c r="D7953" s="6" t="s">
        <v>63</v>
      </c>
      <c r="E7953" s="6" t="s">
        <v>1279</v>
      </c>
      <c r="F7953" s="10">
        <v>43514</v>
      </c>
      <c r="G7953" s="6">
        <v>1</v>
      </c>
      <c r="H7953" s="11">
        <f>VLOOKUP(B7953,[1]!Product_Data[#Data],4,0)</f>
        <v>1077</v>
      </c>
      <c r="I7953" s="11">
        <f>VLOOKUP(B7953,[1]!Product_Data[#Data],3,0)</f>
        <v>732</v>
      </c>
      <c r="J7953" s="11">
        <f t="shared" si="747"/>
        <v>732</v>
      </c>
      <c r="K7953" s="11">
        <f t="shared" si="748"/>
        <v>1077</v>
      </c>
      <c r="L7953" s="11">
        <f t="shared" si="749"/>
        <v>345</v>
      </c>
      <c r="M7953" t="str">
        <f>VLOOKUP(C7953,[1]!Location_Data[#Data],2,0)</f>
        <v>Santa Ana</v>
      </c>
      <c r="N7953" t="str">
        <f>VLOOKUP(D7953,[1]!Salespeople_Data[#Data],2,0)</f>
        <v>Jeremy Mendoza</v>
      </c>
      <c r="O7953" t="str">
        <f>VLOOKUP(E7953,[1]!Customer_Data[#Data],2,0)</f>
        <v>William Montgomery</v>
      </c>
      <c r="P7953" s="15">
        <f t="shared" si="744"/>
        <v>2</v>
      </c>
      <c r="Q7953">
        <f t="shared" si="745"/>
        <v>2</v>
      </c>
      <c r="R7953">
        <f t="shared" si="746"/>
        <v>2019</v>
      </c>
    </row>
    <row r="7954" spans="1:18" x14ac:dyDescent="0.25">
      <c r="A7954" s="6" t="s">
        <v>8980</v>
      </c>
      <c r="B7954" s="6" t="s">
        <v>200</v>
      </c>
      <c r="C7954" s="6" t="s">
        <v>105</v>
      </c>
      <c r="D7954" s="6" t="s">
        <v>91</v>
      </c>
      <c r="E7954" s="6" t="s">
        <v>2154</v>
      </c>
      <c r="F7954" s="10">
        <v>43606</v>
      </c>
      <c r="G7954" s="6">
        <v>3</v>
      </c>
      <c r="H7954" s="11">
        <f>VLOOKUP(B7954,[1]!Product_Data[#Data],4,0)</f>
        <v>315</v>
      </c>
      <c r="I7954" s="11">
        <f>VLOOKUP(B7954,[1]!Product_Data[#Data],3,0)</f>
        <v>208</v>
      </c>
      <c r="J7954" s="11">
        <f t="shared" si="747"/>
        <v>624</v>
      </c>
      <c r="K7954" s="11">
        <f t="shared" si="748"/>
        <v>945</v>
      </c>
      <c r="L7954" s="11">
        <f t="shared" si="749"/>
        <v>321</v>
      </c>
      <c r="M7954" t="str">
        <f>VLOOKUP(C7954,[1]!Location_Data[#Data],2,0)</f>
        <v>Daly City</v>
      </c>
      <c r="N7954" t="str">
        <f>VLOOKUP(D7954,[1]!Salespeople_Data[#Data],2,0)</f>
        <v>Howard Gardner</v>
      </c>
      <c r="O7954" t="str">
        <f>VLOOKUP(E7954,[1]!Customer_Data[#Data],2,0)</f>
        <v>Adam Mccoy</v>
      </c>
      <c r="P7954" s="15">
        <f t="shared" si="744"/>
        <v>3</v>
      </c>
      <c r="Q7954">
        <f t="shared" si="745"/>
        <v>5</v>
      </c>
      <c r="R7954">
        <f t="shared" si="746"/>
        <v>2019</v>
      </c>
    </row>
    <row r="7955" spans="1:18" x14ac:dyDescent="0.25">
      <c r="A7955" s="6" t="s">
        <v>8981</v>
      </c>
      <c r="B7955" s="6" t="s">
        <v>173</v>
      </c>
      <c r="C7955" s="6" t="s">
        <v>140</v>
      </c>
      <c r="D7955" s="6" t="s">
        <v>111</v>
      </c>
      <c r="E7955" s="6" t="s">
        <v>2056</v>
      </c>
      <c r="F7955" s="10">
        <v>43788</v>
      </c>
      <c r="G7955" s="6">
        <v>3</v>
      </c>
      <c r="H7955" s="11">
        <f>VLOOKUP(B7955,[1]!Product_Data[#Data],4,0)</f>
        <v>2005</v>
      </c>
      <c r="I7955" s="11">
        <f>VLOOKUP(B7955,[1]!Product_Data[#Data],3,0)</f>
        <v>1223</v>
      </c>
      <c r="J7955" s="11">
        <f t="shared" si="747"/>
        <v>3669</v>
      </c>
      <c r="K7955" s="11">
        <f t="shared" si="748"/>
        <v>6015</v>
      </c>
      <c r="L7955" s="11">
        <f t="shared" si="749"/>
        <v>2346</v>
      </c>
      <c r="M7955" t="str">
        <f>VLOOKUP(C7955,[1]!Location_Data[#Data],2,0)</f>
        <v>Salinas</v>
      </c>
      <c r="N7955" t="str">
        <f>VLOOKUP(D7955,[1]!Salespeople_Data[#Data],2,0)</f>
        <v>Ryan Welch</v>
      </c>
      <c r="O7955" t="str">
        <f>VLOOKUP(E7955,[1]!Customer_Data[#Data],2,0)</f>
        <v>Wayne Gardner</v>
      </c>
      <c r="P7955" s="15">
        <f t="shared" si="744"/>
        <v>3</v>
      </c>
      <c r="Q7955">
        <f t="shared" si="745"/>
        <v>11</v>
      </c>
      <c r="R7955">
        <f t="shared" si="746"/>
        <v>2019</v>
      </c>
    </row>
    <row r="7956" spans="1:18" x14ac:dyDescent="0.25">
      <c r="A7956" s="6" t="s">
        <v>8982</v>
      </c>
      <c r="B7956" s="6" t="s">
        <v>164</v>
      </c>
      <c r="C7956" s="6" t="s">
        <v>169</v>
      </c>
      <c r="D7956" s="6" t="s">
        <v>75</v>
      </c>
      <c r="E7956" s="6" t="s">
        <v>4477</v>
      </c>
      <c r="F7956" s="10">
        <v>43720</v>
      </c>
      <c r="G7956" s="6">
        <v>1</v>
      </c>
      <c r="H7956" s="11">
        <f>VLOOKUP(B7956,[1]!Product_Data[#Data],4,0)</f>
        <v>637</v>
      </c>
      <c r="I7956" s="11">
        <f>VLOOKUP(B7956,[1]!Product_Data[#Data],3,0)</f>
        <v>389</v>
      </c>
      <c r="J7956" s="11">
        <f t="shared" si="747"/>
        <v>389</v>
      </c>
      <c r="K7956" s="11">
        <f t="shared" si="748"/>
        <v>637</v>
      </c>
      <c r="L7956" s="11">
        <f t="shared" si="749"/>
        <v>248</v>
      </c>
      <c r="M7956" t="str">
        <f>VLOOKUP(C7956,[1]!Location_Data[#Data],2,0)</f>
        <v>Vista</v>
      </c>
      <c r="N7956" t="str">
        <f>VLOOKUP(D7956,[1]!Salespeople_Data[#Data],2,0)</f>
        <v>Roger Robertson</v>
      </c>
      <c r="O7956" t="str">
        <f>VLOOKUP(E7956,[1]!Customer_Data[#Data],2,0)</f>
        <v>Wayne Stone</v>
      </c>
      <c r="P7956" s="15">
        <f t="shared" si="744"/>
        <v>5</v>
      </c>
      <c r="Q7956">
        <f t="shared" si="745"/>
        <v>9</v>
      </c>
      <c r="R7956">
        <f t="shared" si="746"/>
        <v>2019</v>
      </c>
    </row>
    <row r="7957" spans="1:18" x14ac:dyDescent="0.25">
      <c r="A7957" s="6" t="s">
        <v>8983</v>
      </c>
      <c r="B7957" s="6" t="s">
        <v>752</v>
      </c>
      <c r="C7957" s="6" t="s">
        <v>90</v>
      </c>
      <c r="D7957" s="6" t="s">
        <v>30</v>
      </c>
      <c r="E7957" s="6" t="s">
        <v>166</v>
      </c>
      <c r="F7957" s="10">
        <v>43489</v>
      </c>
      <c r="G7957" s="6">
        <v>2</v>
      </c>
      <c r="H7957" s="11">
        <f>VLOOKUP(B7957,[1]!Product_Data[#Data],4,0)</f>
        <v>95</v>
      </c>
      <c r="I7957" s="11">
        <f>VLOOKUP(B7957,[1]!Product_Data[#Data],3,0)</f>
        <v>61</v>
      </c>
      <c r="J7957" s="11">
        <f t="shared" si="747"/>
        <v>122</v>
      </c>
      <c r="K7957" s="11">
        <f t="shared" si="748"/>
        <v>190</v>
      </c>
      <c r="L7957" s="11">
        <f t="shared" si="749"/>
        <v>68</v>
      </c>
      <c r="M7957" t="str">
        <f>VLOOKUP(C7957,[1]!Location_Data[#Data],2,0)</f>
        <v>Irvine</v>
      </c>
      <c r="N7957" t="str">
        <f>VLOOKUP(D7957,[1]!Salespeople_Data[#Data],2,0)</f>
        <v>Carl Hall</v>
      </c>
      <c r="O7957" t="str">
        <f>VLOOKUP(E7957,[1]!Customer_Data[#Data],2,0)</f>
        <v>Gregory Ramirez</v>
      </c>
      <c r="P7957" s="15">
        <f t="shared" si="744"/>
        <v>5</v>
      </c>
      <c r="Q7957">
        <f t="shared" si="745"/>
        <v>1</v>
      </c>
      <c r="R7957">
        <f t="shared" si="746"/>
        <v>2019</v>
      </c>
    </row>
    <row r="7958" spans="1:18" x14ac:dyDescent="0.25">
      <c r="A7958" s="6" t="s">
        <v>8984</v>
      </c>
      <c r="B7958" s="6" t="s">
        <v>219</v>
      </c>
      <c r="C7958" s="6" t="s">
        <v>70</v>
      </c>
      <c r="D7958" s="6" t="s">
        <v>269</v>
      </c>
      <c r="E7958" s="6" t="s">
        <v>1670</v>
      </c>
      <c r="F7958" s="10">
        <v>43675</v>
      </c>
      <c r="G7958" s="6">
        <v>4</v>
      </c>
      <c r="H7958" s="11">
        <f>VLOOKUP(B7958,[1]!Product_Data[#Data],4,0)</f>
        <v>561</v>
      </c>
      <c r="I7958" s="11">
        <f>VLOOKUP(B7958,[1]!Product_Data[#Data],3,0)</f>
        <v>421</v>
      </c>
      <c r="J7958" s="11">
        <f t="shared" si="747"/>
        <v>1684</v>
      </c>
      <c r="K7958" s="11">
        <f t="shared" si="748"/>
        <v>2244</v>
      </c>
      <c r="L7958" s="11">
        <f t="shared" si="749"/>
        <v>560</v>
      </c>
      <c r="M7958" t="str">
        <f>VLOOKUP(C7958,[1]!Location_Data[#Data],2,0)</f>
        <v>Clovis</v>
      </c>
      <c r="N7958" t="str">
        <f>VLOOKUP(D7958,[1]!Salespeople_Data[#Data],2,0)</f>
        <v>Kevin Butler</v>
      </c>
      <c r="O7958" t="str">
        <f>VLOOKUP(E7958,[1]!Customer_Data[#Data],2,0)</f>
        <v>Todd Davis</v>
      </c>
      <c r="P7958" s="15">
        <f t="shared" si="744"/>
        <v>2</v>
      </c>
      <c r="Q7958">
        <f t="shared" si="745"/>
        <v>7</v>
      </c>
      <c r="R7958">
        <f t="shared" si="746"/>
        <v>2019</v>
      </c>
    </row>
    <row r="7959" spans="1:18" x14ac:dyDescent="0.25">
      <c r="A7959" s="6" t="s">
        <v>8985</v>
      </c>
      <c r="B7959" s="6" t="s">
        <v>340</v>
      </c>
      <c r="C7959" s="6" t="s">
        <v>469</v>
      </c>
      <c r="D7959" s="6" t="s">
        <v>25</v>
      </c>
      <c r="E7959" s="6" t="s">
        <v>1981</v>
      </c>
      <c r="F7959" s="10">
        <v>43521</v>
      </c>
      <c r="G7959" s="6">
        <v>3</v>
      </c>
      <c r="H7959" s="11">
        <f>VLOOKUP(B7959,[1]!Product_Data[#Data],4,0)</f>
        <v>1967</v>
      </c>
      <c r="I7959" s="11">
        <f>VLOOKUP(B7959,[1]!Product_Data[#Data],3,0)</f>
        <v>1397</v>
      </c>
      <c r="J7959" s="11">
        <f t="shared" si="747"/>
        <v>4191</v>
      </c>
      <c r="K7959" s="11">
        <f t="shared" si="748"/>
        <v>5901</v>
      </c>
      <c r="L7959" s="11">
        <f t="shared" si="749"/>
        <v>1710</v>
      </c>
      <c r="M7959" t="str">
        <f>VLOOKUP(C7959,[1]!Location_Data[#Data],2,0)</f>
        <v>Escondido</v>
      </c>
      <c r="N7959" t="str">
        <f>VLOOKUP(D7959,[1]!Salespeople_Data[#Data],2,0)</f>
        <v>Brian Davis</v>
      </c>
      <c r="O7959" t="str">
        <f>VLOOKUP(E7959,[1]!Customer_Data[#Data],2,0)</f>
        <v>Walter Harris</v>
      </c>
      <c r="P7959" s="15">
        <f t="shared" si="744"/>
        <v>2</v>
      </c>
      <c r="Q7959">
        <f t="shared" si="745"/>
        <v>2</v>
      </c>
      <c r="R7959">
        <f t="shared" si="746"/>
        <v>2019</v>
      </c>
    </row>
    <row r="7960" spans="1:18" x14ac:dyDescent="0.25">
      <c r="A7960" s="6" t="s">
        <v>8986</v>
      </c>
      <c r="B7960" s="6" t="s">
        <v>367</v>
      </c>
      <c r="C7960" s="6" t="s">
        <v>643</v>
      </c>
      <c r="D7960" s="6" t="s">
        <v>20</v>
      </c>
      <c r="E7960" s="6" t="s">
        <v>1412</v>
      </c>
      <c r="F7960" s="10">
        <v>43795</v>
      </c>
      <c r="G7960" s="6">
        <v>1</v>
      </c>
      <c r="H7960" s="11">
        <f>VLOOKUP(B7960,[1]!Product_Data[#Data],4,0)</f>
        <v>530</v>
      </c>
      <c r="I7960" s="11">
        <f>VLOOKUP(B7960,[1]!Product_Data[#Data],3,0)</f>
        <v>424</v>
      </c>
      <c r="J7960" s="11">
        <f t="shared" si="747"/>
        <v>424</v>
      </c>
      <c r="K7960" s="11">
        <f t="shared" si="748"/>
        <v>530</v>
      </c>
      <c r="L7960" s="11">
        <f t="shared" si="749"/>
        <v>106</v>
      </c>
      <c r="M7960" t="str">
        <f>VLOOKUP(C7960,[1]!Location_Data[#Data],2,0)</f>
        <v>Hayward</v>
      </c>
      <c r="N7960" t="str">
        <f>VLOOKUP(D7960,[1]!Salespeople_Data[#Data],2,0)</f>
        <v>Joshua Cook</v>
      </c>
      <c r="O7960" t="str">
        <f>VLOOKUP(E7960,[1]!Customer_Data[#Data],2,0)</f>
        <v>Richard Peters</v>
      </c>
      <c r="P7960" s="15">
        <f t="shared" si="744"/>
        <v>3</v>
      </c>
      <c r="Q7960">
        <f t="shared" si="745"/>
        <v>11</v>
      </c>
      <c r="R7960">
        <f t="shared" si="746"/>
        <v>2019</v>
      </c>
    </row>
    <row r="7961" spans="1:18" x14ac:dyDescent="0.25">
      <c r="A7961" s="6" t="s">
        <v>8987</v>
      </c>
      <c r="B7961" s="6" t="s">
        <v>203</v>
      </c>
      <c r="C7961" s="6" t="s">
        <v>149</v>
      </c>
      <c r="D7961" s="6" t="s">
        <v>136</v>
      </c>
      <c r="E7961" s="6" t="s">
        <v>4355</v>
      </c>
      <c r="F7961" s="10">
        <v>43619</v>
      </c>
      <c r="G7961" s="6">
        <v>1</v>
      </c>
      <c r="H7961" s="11">
        <f>VLOOKUP(B7961,[1]!Product_Data[#Data],4,0)</f>
        <v>1414</v>
      </c>
      <c r="I7961" s="11">
        <f>VLOOKUP(B7961,[1]!Product_Data[#Data],3,0)</f>
        <v>962</v>
      </c>
      <c r="J7961" s="11">
        <f t="shared" si="747"/>
        <v>962</v>
      </c>
      <c r="K7961" s="11">
        <f t="shared" si="748"/>
        <v>1414</v>
      </c>
      <c r="L7961" s="11">
        <f t="shared" si="749"/>
        <v>452</v>
      </c>
      <c r="M7961" t="str">
        <f>VLOOKUP(C7961,[1]!Location_Data[#Data],2,0)</f>
        <v>Antioch</v>
      </c>
      <c r="N7961" t="str">
        <f>VLOOKUP(D7961,[1]!Salespeople_Data[#Data],2,0)</f>
        <v>Clarence Fox</v>
      </c>
      <c r="O7961" t="str">
        <f>VLOOKUP(E7961,[1]!Customer_Data[#Data],2,0)</f>
        <v>Richard Cunningham</v>
      </c>
      <c r="P7961" s="15">
        <f t="shared" si="744"/>
        <v>2</v>
      </c>
      <c r="Q7961">
        <f t="shared" si="745"/>
        <v>6</v>
      </c>
      <c r="R7961">
        <f t="shared" si="746"/>
        <v>2019</v>
      </c>
    </row>
    <row r="7962" spans="1:18" x14ac:dyDescent="0.25">
      <c r="A7962" s="6" t="s">
        <v>8988</v>
      </c>
      <c r="B7962" s="6" t="s">
        <v>271</v>
      </c>
      <c r="C7962" s="6" t="s">
        <v>392</v>
      </c>
      <c r="D7962" s="6" t="s">
        <v>159</v>
      </c>
      <c r="E7962" s="6" t="s">
        <v>1874</v>
      </c>
      <c r="F7962" s="10">
        <v>43468</v>
      </c>
      <c r="G7962" s="6">
        <v>1</v>
      </c>
      <c r="H7962" s="11">
        <f>VLOOKUP(B7962,[1]!Product_Data[#Data],4,0)</f>
        <v>1587</v>
      </c>
      <c r="I7962" s="11">
        <f>VLOOKUP(B7962,[1]!Product_Data[#Data],3,0)</f>
        <v>1301</v>
      </c>
      <c r="J7962" s="11">
        <f t="shared" si="747"/>
        <v>1301</v>
      </c>
      <c r="K7962" s="11">
        <f t="shared" si="748"/>
        <v>1587</v>
      </c>
      <c r="L7962" s="11">
        <f t="shared" si="749"/>
        <v>286</v>
      </c>
      <c r="M7962" t="str">
        <f>VLOOKUP(C7962,[1]!Location_Data[#Data],2,0)</f>
        <v>Visalia</v>
      </c>
      <c r="N7962" t="str">
        <f>VLOOKUP(D7962,[1]!Salespeople_Data[#Data],2,0)</f>
        <v>Bobby Russell</v>
      </c>
      <c r="O7962" t="str">
        <f>VLOOKUP(E7962,[1]!Customer_Data[#Data],2,0)</f>
        <v>Jesse Bishop</v>
      </c>
      <c r="P7962" s="15">
        <f t="shared" si="744"/>
        <v>5</v>
      </c>
      <c r="Q7962">
        <f t="shared" si="745"/>
        <v>1</v>
      </c>
      <c r="R7962">
        <f t="shared" si="746"/>
        <v>2019</v>
      </c>
    </row>
    <row r="7963" spans="1:18" x14ac:dyDescent="0.25">
      <c r="A7963" s="6" t="s">
        <v>8989</v>
      </c>
      <c r="B7963" s="6" t="s">
        <v>210</v>
      </c>
      <c r="C7963" s="6" t="s">
        <v>110</v>
      </c>
      <c r="D7963" s="6" t="s">
        <v>447</v>
      </c>
      <c r="E7963" s="6" t="s">
        <v>1597</v>
      </c>
      <c r="F7963" s="10">
        <v>43768</v>
      </c>
      <c r="G7963" s="6">
        <v>1</v>
      </c>
      <c r="H7963" s="11">
        <f>VLOOKUP(B7963,[1]!Product_Data[#Data],4,0)</f>
        <v>458</v>
      </c>
      <c r="I7963" s="11">
        <f>VLOOKUP(B7963,[1]!Product_Data[#Data],3,0)</f>
        <v>376</v>
      </c>
      <c r="J7963" s="11">
        <f t="shared" si="747"/>
        <v>376</v>
      </c>
      <c r="K7963" s="11">
        <f t="shared" si="748"/>
        <v>458</v>
      </c>
      <c r="L7963" s="11">
        <f t="shared" si="749"/>
        <v>82</v>
      </c>
      <c r="M7963" t="str">
        <f>VLOOKUP(C7963,[1]!Location_Data[#Data],2,0)</f>
        <v>Richmond</v>
      </c>
      <c r="N7963" t="str">
        <f>VLOOKUP(D7963,[1]!Salespeople_Data[#Data],2,0)</f>
        <v>Howard Sims</v>
      </c>
      <c r="O7963" t="str">
        <f>VLOOKUP(E7963,[1]!Customer_Data[#Data],2,0)</f>
        <v>Edward Williams</v>
      </c>
      <c r="P7963" s="15">
        <f t="shared" si="744"/>
        <v>4</v>
      </c>
      <c r="Q7963">
        <f t="shared" si="745"/>
        <v>10</v>
      </c>
      <c r="R7963">
        <f t="shared" si="746"/>
        <v>2019</v>
      </c>
    </row>
    <row r="7964" spans="1:18" x14ac:dyDescent="0.25">
      <c r="A7964" s="6" t="s">
        <v>8990</v>
      </c>
      <c r="B7964" s="6" t="s">
        <v>626</v>
      </c>
      <c r="C7964" s="6" t="s">
        <v>140</v>
      </c>
      <c r="D7964" s="6" t="s">
        <v>75</v>
      </c>
      <c r="E7964" s="6" t="s">
        <v>865</v>
      </c>
      <c r="F7964" s="10">
        <v>43511</v>
      </c>
      <c r="G7964" s="6">
        <v>4</v>
      </c>
      <c r="H7964" s="11">
        <f>VLOOKUP(B7964,[1]!Product_Data[#Data],4,0)</f>
        <v>584</v>
      </c>
      <c r="I7964" s="11">
        <f>VLOOKUP(B7964,[1]!Product_Data[#Data],3,0)</f>
        <v>420</v>
      </c>
      <c r="J7964" s="11">
        <f t="shared" si="747"/>
        <v>1680</v>
      </c>
      <c r="K7964" s="11">
        <f t="shared" si="748"/>
        <v>2336</v>
      </c>
      <c r="L7964" s="11">
        <f t="shared" si="749"/>
        <v>656</v>
      </c>
      <c r="M7964" t="str">
        <f>VLOOKUP(C7964,[1]!Location_Data[#Data],2,0)</f>
        <v>Salinas</v>
      </c>
      <c r="N7964" t="str">
        <f>VLOOKUP(D7964,[1]!Salespeople_Data[#Data],2,0)</f>
        <v>Roger Robertson</v>
      </c>
      <c r="O7964" t="str">
        <f>VLOOKUP(E7964,[1]!Customer_Data[#Data],2,0)</f>
        <v>Aaron Cruz</v>
      </c>
      <c r="P7964" s="15">
        <f t="shared" si="744"/>
        <v>6</v>
      </c>
      <c r="Q7964">
        <f t="shared" si="745"/>
        <v>2</v>
      </c>
      <c r="R7964">
        <f t="shared" si="746"/>
        <v>2019</v>
      </c>
    </row>
    <row r="7965" spans="1:18" x14ac:dyDescent="0.25">
      <c r="A7965" s="6" t="s">
        <v>8991</v>
      </c>
      <c r="B7965" s="6" t="s">
        <v>1149</v>
      </c>
      <c r="C7965" s="6" t="s">
        <v>105</v>
      </c>
      <c r="D7965" s="6" t="s">
        <v>178</v>
      </c>
      <c r="E7965" s="6" t="s">
        <v>587</v>
      </c>
      <c r="F7965" s="10">
        <v>43527</v>
      </c>
      <c r="G7965" s="6">
        <v>1</v>
      </c>
      <c r="H7965" s="11">
        <f>VLOOKUP(B7965,[1]!Product_Data[#Data],4,0)</f>
        <v>847</v>
      </c>
      <c r="I7965" s="11">
        <f>VLOOKUP(B7965,[1]!Product_Data[#Data],3,0)</f>
        <v>534</v>
      </c>
      <c r="J7965" s="11">
        <f t="shared" si="747"/>
        <v>534</v>
      </c>
      <c r="K7965" s="11">
        <f t="shared" si="748"/>
        <v>847</v>
      </c>
      <c r="L7965" s="11">
        <f t="shared" si="749"/>
        <v>313</v>
      </c>
      <c r="M7965" t="str">
        <f>VLOOKUP(C7965,[1]!Location_Data[#Data],2,0)</f>
        <v>Daly City</v>
      </c>
      <c r="N7965" t="str">
        <f>VLOOKUP(D7965,[1]!Salespeople_Data[#Data],2,0)</f>
        <v>Joshua Taylor</v>
      </c>
      <c r="O7965" t="str">
        <f>VLOOKUP(E7965,[1]!Customer_Data[#Data],2,0)</f>
        <v>Albert Jacobs</v>
      </c>
      <c r="P7965" s="15">
        <f t="shared" si="744"/>
        <v>1</v>
      </c>
      <c r="Q7965">
        <f t="shared" si="745"/>
        <v>3</v>
      </c>
      <c r="R7965">
        <f t="shared" si="746"/>
        <v>2019</v>
      </c>
    </row>
    <row r="7966" spans="1:18" x14ac:dyDescent="0.25">
      <c r="A7966" s="6" t="s">
        <v>8992</v>
      </c>
      <c r="B7966" s="6" t="s">
        <v>23</v>
      </c>
      <c r="C7966" s="6" t="s">
        <v>512</v>
      </c>
      <c r="D7966" s="6" t="s">
        <v>308</v>
      </c>
      <c r="E7966" s="6" t="s">
        <v>1790</v>
      </c>
      <c r="F7966" s="10">
        <v>43764</v>
      </c>
      <c r="G7966" s="6">
        <v>1</v>
      </c>
      <c r="H7966" s="11">
        <f>VLOOKUP(B7966,[1]!Product_Data[#Data],4,0)</f>
        <v>1052</v>
      </c>
      <c r="I7966" s="11">
        <f>VLOOKUP(B7966,[1]!Product_Data[#Data],3,0)</f>
        <v>589</v>
      </c>
      <c r="J7966" s="11">
        <f t="shared" si="747"/>
        <v>589</v>
      </c>
      <c r="K7966" s="11">
        <f t="shared" si="748"/>
        <v>1052</v>
      </c>
      <c r="L7966" s="11">
        <f t="shared" si="749"/>
        <v>463</v>
      </c>
      <c r="M7966" t="str">
        <f>VLOOKUP(C7966,[1]!Location_Data[#Data],2,0)</f>
        <v>Long Beach</v>
      </c>
      <c r="N7966" t="str">
        <f>VLOOKUP(D7966,[1]!Salespeople_Data[#Data],2,0)</f>
        <v>Fred Robertson</v>
      </c>
      <c r="O7966" t="str">
        <f>VLOOKUP(E7966,[1]!Customer_Data[#Data],2,0)</f>
        <v>Alan Parker</v>
      </c>
      <c r="P7966" s="15">
        <f t="shared" si="744"/>
        <v>7</v>
      </c>
      <c r="Q7966">
        <f t="shared" si="745"/>
        <v>10</v>
      </c>
      <c r="R7966">
        <f t="shared" si="746"/>
        <v>2019</v>
      </c>
    </row>
    <row r="7967" spans="1:18" x14ac:dyDescent="0.25">
      <c r="A7967" s="6" t="s">
        <v>8993</v>
      </c>
      <c r="B7967" s="6" t="s">
        <v>408</v>
      </c>
      <c r="C7967" s="6" t="s">
        <v>249</v>
      </c>
      <c r="D7967" s="6" t="s">
        <v>40</v>
      </c>
      <c r="E7967" s="6" t="s">
        <v>619</v>
      </c>
      <c r="F7967" s="10">
        <v>43633</v>
      </c>
      <c r="G7967" s="6">
        <v>1</v>
      </c>
      <c r="H7967" s="11">
        <f>VLOOKUP(B7967,[1]!Product_Data[#Data],4,0)</f>
        <v>1405</v>
      </c>
      <c r="I7967" s="11">
        <f>VLOOKUP(B7967,[1]!Product_Data[#Data],3,0)</f>
        <v>1054</v>
      </c>
      <c r="J7967" s="11">
        <f t="shared" si="747"/>
        <v>1054</v>
      </c>
      <c r="K7967" s="11">
        <f t="shared" si="748"/>
        <v>1405</v>
      </c>
      <c r="L7967" s="11">
        <f t="shared" si="749"/>
        <v>351</v>
      </c>
      <c r="M7967" t="str">
        <f>VLOOKUP(C7967,[1]!Location_Data[#Data],2,0)</f>
        <v>Roseville</v>
      </c>
      <c r="N7967" t="str">
        <f>VLOOKUP(D7967,[1]!Salespeople_Data[#Data],2,0)</f>
        <v>Brian Hansen</v>
      </c>
      <c r="O7967" t="str">
        <f>VLOOKUP(E7967,[1]!Customer_Data[#Data],2,0)</f>
        <v>Billy Cook</v>
      </c>
      <c r="P7967" s="15">
        <f t="shared" si="744"/>
        <v>2</v>
      </c>
      <c r="Q7967">
        <f t="shared" si="745"/>
        <v>6</v>
      </c>
      <c r="R7967">
        <f t="shared" si="746"/>
        <v>2019</v>
      </c>
    </row>
    <row r="7968" spans="1:18" x14ac:dyDescent="0.25">
      <c r="A7968" s="6" t="s">
        <v>8994</v>
      </c>
      <c r="B7968" s="6" t="s">
        <v>23</v>
      </c>
      <c r="C7968" s="6" t="s">
        <v>392</v>
      </c>
      <c r="D7968" s="6" t="s">
        <v>136</v>
      </c>
      <c r="E7968" s="6" t="s">
        <v>513</v>
      </c>
      <c r="F7968" s="10">
        <v>43737</v>
      </c>
      <c r="G7968" s="6">
        <v>1</v>
      </c>
      <c r="H7968" s="11">
        <f>VLOOKUP(B7968,[1]!Product_Data[#Data],4,0)</f>
        <v>1052</v>
      </c>
      <c r="I7968" s="11">
        <f>VLOOKUP(B7968,[1]!Product_Data[#Data],3,0)</f>
        <v>589</v>
      </c>
      <c r="J7968" s="11">
        <f t="shared" si="747"/>
        <v>589</v>
      </c>
      <c r="K7968" s="11">
        <f t="shared" si="748"/>
        <v>1052</v>
      </c>
      <c r="L7968" s="11">
        <f t="shared" si="749"/>
        <v>463</v>
      </c>
      <c r="M7968" t="str">
        <f>VLOOKUP(C7968,[1]!Location_Data[#Data],2,0)</f>
        <v>Visalia</v>
      </c>
      <c r="N7968" t="str">
        <f>VLOOKUP(D7968,[1]!Salespeople_Data[#Data],2,0)</f>
        <v>Clarence Fox</v>
      </c>
      <c r="O7968" t="str">
        <f>VLOOKUP(E7968,[1]!Customer_Data[#Data],2,0)</f>
        <v>Wayne Hunter</v>
      </c>
      <c r="P7968" s="15">
        <f t="shared" si="744"/>
        <v>1</v>
      </c>
      <c r="Q7968">
        <f t="shared" si="745"/>
        <v>9</v>
      </c>
      <c r="R7968">
        <f t="shared" si="746"/>
        <v>2019</v>
      </c>
    </row>
    <row r="7969" spans="1:18" x14ac:dyDescent="0.25">
      <c r="A7969" s="6" t="s">
        <v>8995</v>
      </c>
      <c r="B7969" s="6" t="s">
        <v>13</v>
      </c>
      <c r="C7969" s="6" t="s">
        <v>149</v>
      </c>
      <c r="D7969" s="6" t="s">
        <v>264</v>
      </c>
      <c r="E7969" s="6" t="s">
        <v>745</v>
      </c>
      <c r="F7969" s="10">
        <v>43774</v>
      </c>
      <c r="G7969" s="6">
        <v>3</v>
      </c>
      <c r="H7969" s="11">
        <f>VLOOKUP(B7969,[1]!Product_Data[#Data],4,0)</f>
        <v>1022</v>
      </c>
      <c r="I7969" s="11">
        <f>VLOOKUP(B7969,[1]!Product_Data[#Data],3,0)</f>
        <v>818</v>
      </c>
      <c r="J7969" s="11">
        <f t="shared" si="747"/>
        <v>2454</v>
      </c>
      <c r="K7969" s="11">
        <f t="shared" si="748"/>
        <v>3066</v>
      </c>
      <c r="L7969" s="11">
        <f t="shared" si="749"/>
        <v>612</v>
      </c>
      <c r="M7969" t="str">
        <f>VLOOKUP(C7969,[1]!Location_Data[#Data],2,0)</f>
        <v>Antioch</v>
      </c>
      <c r="N7969" t="str">
        <f>VLOOKUP(D7969,[1]!Salespeople_Data[#Data],2,0)</f>
        <v>Ernest Wheeler</v>
      </c>
      <c r="O7969" t="str">
        <f>VLOOKUP(E7969,[1]!Customer_Data[#Data],2,0)</f>
        <v>Andrew Graham</v>
      </c>
      <c r="P7969" s="15">
        <f t="shared" si="744"/>
        <v>3</v>
      </c>
      <c r="Q7969">
        <f t="shared" si="745"/>
        <v>11</v>
      </c>
      <c r="R7969">
        <f t="shared" si="746"/>
        <v>2019</v>
      </c>
    </row>
    <row r="7970" spans="1:18" x14ac:dyDescent="0.25">
      <c r="A7970" s="6" t="s">
        <v>8996</v>
      </c>
      <c r="B7970" s="6" t="s">
        <v>177</v>
      </c>
      <c r="C7970" s="6" t="s">
        <v>472</v>
      </c>
      <c r="D7970" s="6" t="s">
        <v>308</v>
      </c>
      <c r="E7970" s="6" t="s">
        <v>701</v>
      </c>
      <c r="F7970" s="10">
        <v>43583</v>
      </c>
      <c r="G7970" s="6">
        <v>4</v>
      </c>
      <c r="H7970" s="11">
        <f>VLOOKUP(B7970,[1]!Product_Data[#Data],4,0)</f>
        <v>2497</v>
      </c>
      <c r="I7970" s="11">
        <f>VLOOKUP(B7970,[1]!Product_Data[#Data],3,0)</f>
        <v>1473</v>
      </c>
      <c r="J7970" s="11">
        <f t="shared" si="747"/>
        <v>5892</v>
      </c>
      <c r="K7970" s="11">
        <f t="shared" si="748"/>
        <v>9988</v>
      </c>
      <c r="L7970" s="11">
        <f t="shared" si="749"/>
        <v>4096</v>
      </c>
      <c r="M7970" t="str">
        <f>VLOOKUP(C7970,[1]!Location_Data[#Data],2,0)</f>
        <v>Concord</v>
      </c>
      <c r="N7970" t="str">
        <f>VLOOKUP(D7970,[1]!Salespeople_Data[#Data],2,0)</f>
        <v>Fred Robertson</v>
      </c>
      <c r="O7970" t="str">
        <f>VLOOKUP(E7970,[1]!Customer_Data[#Data],2,0)</f>
        <v>Martin Berry</v>
      </c>
      <c r="P7970" s="15">
        <f t="shared" si="744"/>
        <v>1</v>
      </c>
      <c r="Q7970">
        <f t="shared" si="745"/>
        <v>4</v>
      </c>
      <c r="R7970">
        <f t="shared" si="746"/>
        <v>2019</v>
      </c>
    </row>
    <row r="7971" spans="1:18" x14ac:dyDescent="0.25">
      <c r="A7971" s="6" t="s">
        <v>8997</v>
      </c>
      <c r="B7971" s="6" t="s">
        <v>61</v>
      </c>
      <c r="C7971" s="6" t="s">
        <v>44</v>
      </c>
      <c r="D7971" s="6" t="s">
        <v>10</v>
      </c>
      <c r="E7971" s="6" t="s">
        <v>1743</v>
      </c>
      <c r="F7971" s="10">
        <v>43756</v>
      </c>
      <c r="G7971" s="6">
        <v>2</v>
      </c>
      <c r="H7971" s="11">
        <f>VLOOKUP(B7971,[1]!Product_Data[#Data],4,0)</f>
        <v>1889</v>
      </c>
      <c r="I7971" s="11">
        <f>VLOOKUP(B7971,[1]!Product_Data[#Data],3,0)</f>
        <v>945</v>
      </c>
      <c r="J7971" s="11">
        <f t="shared" si="747"/>
        <v>1890</v>
      </c>
      <c r="K7971" s="11">
        <f t="shared" si="748"/>
        <v>3778</v>
      </c>
      <c r="L7971" s="11">
        <f t="shared" si="749"/>
        <v>1888</v>
      </c>
      <c r="M7971" t="str">
        <f>VLOOKUP(C7971,[1]!Location_Data[#Data],2,0)</f>
        <v>Moreno Valley</v>
      </c>
      <c r="N7971" t="str">
        <f>VLOOKUP(D7971,[1]!Salespeople_Data[#Data],2,0)</f>
        <v>Justin Lynch</v>
      </c>
      <c r="O7971" t="str">
        <f>VLOOKUP(E7971,[1]!Customer_Data[#Data],2,0)</f>
        <v>Steve Wells</v>
      </c>
      <c r="P7971" s="15">
        <f t="shared" si="744"/>
        <v>6</v>
      </c>
      <c r="Q7971">
        <f t="shared" si="745"/>
        <v>10</v>
      </c>
      <c r="R7971">
        <f t="shared" si="746"/>
        <v>2019</v>
      </c>
    </row>
    <row r="7972" spans="1:18" x14ac:dyDescent="0.25">
      <c r="A7972" s="6" t="s">
        <v>8998</v>
      </c>
      <c r="B7972" s="6" t="s">
        <v>666</v>
      </c>
      <c r="C7972" s="6" t="s">
        <v>229</v>
      </c>
      <c r="D7972" s="6" t="s">
        <v>126</v>
      </c>
      <c r="E7972" s="6" t="s">
        <v>576</v>
      </c>
      <c r="F7972" s="10">
        <v>43586</v>
      </c>
      <c r="G7972" s="6">
        <v>1</v>
      </c>
      <c r="H7972" s="11">
        <f>VLOOKUP(B7972,[1]!Product_Data[#Data],4,0)</f>
        <v>2241</v>
      </c>
      <c r="I7972" s="11">
        <f>VLOOKUP(B7972,[1]!Product_Data[#Data],3,0)</f>
        <v>1367</v>
      </c>
      <c r="J7972" s="11">
        <f t="shared" si="747"/>
        <v>1367</v>
      </c>
      <c r="K7972" s="11">
        <f t="shared" si="748"/>
        <v>2241</v>
      </c>
      <c r="L7972" s="11">
        <f t="shared" si="749"/>
        <v>874</v>
      </c>
      <c r="M7972" t="str">
        <f>VLOOKUP(C7972,[1]!Location_Data[#Data],2,0)</f>
        <v>San Jose</v>
      </c>
      <c r="N7972" t="str">
        <f>VLOOKUP(D7972,[1]!Salespeople_Data[#Data],2,0)</f>
        <v>Larry Castillo</v>
      </c>
      <c r="O7972" t="str">
        <f>VLOOKUP(E7972,[1]!Customer_Data[#Data],2,0)</f>
        <v>Samuel Kim</v>
      </c>
      <c r="P7972" s="15">
        <f t="shared" si="744"/>
        <v>4</v>
      </c>
      <c r="Q7972">
        <f t="shared" si="745"/>
        <v>5</v>
      </c>
      <c r="R7972">
        <f t="shared" si="746"/>
        <v>2019</v>
      </c>
    </row>
    <row r="7973" spans="1:18" x14ac:dyDescent="0.25">
      <c r="A7973" s="6" t="s">
        <v>8999</v>
      </c>
      <c r="B7973" s="6" t="s">
        <v>389</v>
      </c>
      <c r="C7973" s="6" t="s">
        <v>220</v>
      </c>
      <c r="D7973" s="6" t="s">
        <v>298</v>
      </c>
      <c r="E7973" s="6" t="s">
        <v>290</v>
      </c>
      <c r="F7973" s="10">
        <v>43694</v>
      </c>
      <c r="G7973" s="6">
        <v>3</v>
      </c>
      <c r="H7973" s="11">
        <f>VLOOKUP(B7973,[1]!Product_Data[#Data],4,0)</f>
        <v>1367</v>
      </c>
      <c r="I7973" s="11">
        <f>VLOOKUP(B7973,[1]!Product_Data[#Data],3,0)</f>
        <v>984</v>
      </c>
      <c r="J7973" s="11">
        <f t="shared" si="747"/>
        <v>2952</v>
      </c>
      <c r="K7973" s="11">
        <f t="shared" si="748"/>
        <v>4101</v>
      </c>
      <c r="L7973" s="11">
        <f t="shared" si="749"/>
        <v>1149</v>
      </c>
      <c r="M7973" t="str">
        <f>VLOOKUP(C7973,[1]!Location_Data[#Data],2,0)</f>
        <v>Modesto</v>
      </c>
      <c r="N7973" t="str">
        <f>VLOOKUP(D7973,[1]!Salespeople_Data[#Data],2,0)</f>
        <v>Kenneth Fields</v>
      </c>
      <c r="O7973" t="str">
        <f>VLOOKUP(E7973,[1]!Customer_Data[#Data],2,0)</f>
        <v>Keith Moore</v>
      </c>
      <c r="P7973" s="15">
        <f t="shared" si="744"/>
        <v>7</v>
      </c>
      <c r="Q7973">
        <f t="shared" si="745"/>
        <v>8</v>
      </c>
      <c r="R7973">
        <f t="shared" si="746"/>
        <v>2019</v>
      </c>
    </row>
    <row r="7974" spans="1:18" x14ac:dyDescent="0.25">
      <c r="A7974" s="6" t="s">
        <v>9000</v>
      </c>
      <c r="B7974" s="6" t="s">
        <v>367</v>
      </c>
      <c r="C7974" s="6" t="s">
        <v>169</v>
      </c>
      <c r="D7974" s="6" t="s">
        <v>212</v>
      </c>
      <c r="E7974" s="6" t="s">
        <v>2124</v>
      </c>
      <c r="F7974" s="10">
        <v>43821</v>
      </c>
      <c r="G7974" s="6">
        <v>4</v>
      </c>
      <c r="H7974" s="11">
        <f>VLOOKUP(B7974,[1]!Product_Data[#Data],4,0)</f>
        <v>530</v>
      </c>
      <c r="I7974" s="11">
        <f>VLOOKUP(B7974,[1]!Product_Data[#Data],3,0)</f>
        <v>424</v>
      </c>
      <c r="J7974" s="11">
        <f t="shared" si="747"/>
        <v>1696</v>
      </c>
      <c r="K7974" s="11">
        <f t="shared" si="748"/>
        <v>2120</v>
      </c>
      <c r="L7974" s="11">
        <f t="shared" si="749"/>
        <v>424</v>
      </c>
      <c r="M7974" t="str">
        <f>VLOOKUP(C7974,[1]!Location_Data[#Data],2,0)</f>
        <v>Vista</v>
      </c>
      <c r="N7974" t="str">
        <f>VLOOKUP(D7974,[1]!Salespeople_Data[#Data],2,0)</f>
        <v>Ronald Reed</v>
      </c>
      <c r="O7974" t="str">
        <f>VLOOKUP(E7974,[1]!Customer_Data[#Data],2,0)</f>
        <v>Frank Schmidt</v>
      </c>
      <c r="P7974" s="15">
        <f t="shared" si="744"/>
        <v>1</v>
      </c>
      <c r="Q7974">
        <f t="shared" si="745"/>
        <v>12</v>
      </c>
      <c r="R7974">
        <f t="shared" si="746"/>
        <v>2019</v>
      </c>
    </row>
    <row r="7975" spans="1:18" x14ac:dyDescent="0.25">
      <c r="A7975" s="6" t="s">
        <v>9001</v>
      </c>
      <c r="B7975" s="6" t="s">
        <v>370</v>
      </c>
      <c r="C7975" s="6" t="s">
        <v>527</v>
      </c>
      <c r="D7975" s="6" t="s">
        <v>40</v>
      </c>
      <c r="E7975" s="6" t="s">
        <v>2542</v>
      </c>
      <c r="F7975" s="10">
        <v>43705</v>
      </c>
      <c r="G7975" s="6">
        <v>1</v>
      </c>
      <c r="H7975" s="11">
        <f>VLOOKUP(B7975,[1]!Product_Data[#Data],4,0)</f>
        <v>771</v>
      </c>
      <c r="I7975" s="11">
        <f>VLOOKUP(B7975,[1]!Product_Data[#Data],3,0)</f>
        <v>648</v>
      </c>
      <c r="J7975" s="11">
        <f t="shared" si="747"/>
        <v>648</v>
      </c>
      <c r="K7975" s="11">
        <f t="shared" si="748"/>
        <v>771</v>
      </c>
      <c r="L7975" s="11">
        <f t="shared" si="749"/>
        <v>123</v>
      </c>
      <c r="M7975" t="str">
        <f>VLOOKUP(C7975,[1]!Location_Data[#Data],2,0)</f>
        <v>Stockton</v>
      </c>
      <c r="N7975" t="str">
        <f>VLOOKUP(D7975,[1]!Salespeople_Data[#Data],2,0)</f>
        <v>Brian Hansen</v>
      </c>
      <c r="O7975" t="str">
        <f>VLOOKUP(E7975,[1]!Customer_Data[#Data],2,0)</f>
        <v>Michael Ward</v>
      </c>
      <c r="P7975" s="15">
        <f t="shared" si="744"/>
        <v>4</v>
      </c>
      <c r="Q7975">
        <f t="shared" si="745"/>
        <v>8</v>
      </c>
      <c r="R7975">
        <f t="shared" si="746"/>
        <v>2019</v>
      </c>
    </row>
    <row r="7976" spans="1:18" x14ac:dyDescent="0.25">
      <c r="A7976" s="6" t="s">
        <v>9002</v>
      </c>
      <c r="B7976" s="6" t="s">
        <v>28</v>
      </c>
      <c r="C7976" s="6" t="s">
        <v>57</v>
      </c>
      <c r="D7976" s="6" t="s">
        <v>298</v>
      </c>
      <c r="E7976" s="6" t="s">
        <v>1672</v>
      </c>
      <c r="F7976" s="10">
        <v>43520</v>
      </c>
      <c r="G7976" s="6">
        <v>2</v>
      </c>
      <c r="H7976" s="11">
        <f>VLOOKUP(B7976,[1]!Product_Data[#Data],4,0)</f>
        <v>684</v>
      </c>
      <c r="I7976" s="11">
        <f>VLOOKUP(B7976,[1]!Product_Data[#Data],3,0)</f>
        <v>561</v>
      </c>
      <c r="J7976" s="11">
        <f t="shared" si="747"/>
        <v>1122</v>
      </c>
      <c r="K7976" s="11">
        <f t="shared" si="748"/>
        <v>1368</v>
      </c>
      <c r="L7976" s="11">
        <f t="shared" si="749"/>
        <v>246</v>
      </c>
      <c r="M7976" t="str">
        <f>VLOOKUP(C7976,[1]!Location_Data[#Data],2,0)</f>
        <v>Thousand Oaks</v>
      </c>
      <c r="N7976" t="str">
        <f>VLOOKUP(D7976,[1]!Salespeople_Data[#Data],2,0)</f>
        <v>Kenneth Fields</v>
      </c>
      <c r="O7976" t="str">
        <f>VLOOKUP(E7976,[1]!Customer_Data[#Data],2,0)</f>
        <v>Joe Fuller</v>
      </c>
      <c r="P7976" s="15">
        <f t="shared" si="744"/>
        <v>1</v>
      </c>
      <c r="Q7976">
        <f t="shared" si="745"/>
        <v>2</v>
      </c>
      <c r="R7976">
        <f t="shared" si="746"/>
        <v>2019</v>
      </c>
    </row>
    <row r="7977" spans="1:18" x14ac:dyDescent="0.25">
      <c r="A7977" s="6" t="s">
        <v>9003</v>
      </c>
      <c r="B7977" s="6" t="s">
        <v>367</v>
      </c>
      <c r="C7977" s="6" t="s">
        <v>190</v>
      </c>
      <c r="D7977" s="6" t="s">
        <v>91</v>
      </c>
      <c r="E7977" s="6" t="s">
        <v>368</v>
      </c>
      <c r="F7977" s="10">
        <v>43741</v>
      </c>
      <c r="G7977" s="6">
        <v>3</v>
      </c>
      <c r="H7977" s="11">
        <f>VLOOKUP(B7977,[1]!Product_Data[#Data],4,0)</f>
        <v>530</v>
      </c>
      <c r="I7977" s="11">
        <f>VLOOKUP(B7977,[1]!Product_Data[#Data],3,0)</f>
        <v>424</v>
      </c>
      <c r="J7977" s="11">
        <f t="shared" si="747"/>
        <v>1272</v>
      </c>
      <c r="K7977" s="11">
        <f t="shared" si="748"/>
        <v>1590</v>
      </c>
      <c r="L7977" s="11">
        <f t="shared" si="749"/>
        <v>318</v>
      </c>
      <c r="M7977" t="str">
        <f>VLOOKUP(C7977,[1]!Location_Data[#Data],2,0)</f>
        <v>Oakland</v>
      </c>
      <c r="N7977" t="str">
        <f>VLOOKUP(D7977,[1]!Salespeople_Data[#Data],2,0)</f>
        <v>Howard Gardner</v>
      </c>
      <c r="O7977" t="str">
        <f>VLOOKUP(E7977,[1]!Customer_Data[#Data],2,0)</f>
        <v>Wayne Owens</v>
      </c>
      <c r="P7977" s="15">
        <f t="shared" si="744"/>
        <v>5</v>
      </c>
      <c r="Q7977">
        <f t="shared" si="745"/>
        <v>10</v>
      </c>
      <c r="R7977">
        <f t="shared" si="746"/>
        <v>2019</v>
      </c>
    </row>
    <row r="7978" spans="1:18" x14ac:dyDescent="0.25">
      <c r="A7978" s="6" t="s">
        <v>9004</v>
      </c>
      <c r="B7978" s="6" t="s">
        <v>94</v>
      </c>
      <c r="C7978" s="6" t="s">
        <v>450</v>
      </c>
      <c r="D7978" s="6" t="s">
        <v>116</v>
      </c>
      <c r="E7978" s="6" t="s">
        <v>506</v>
      </c>
      <c r="F7978" s="10">
        <v>43699</v>
      </c>
      <c r="G7978" s="6">
        <v>3</v>
      </c>
      <c r="H7978" s="11">
        <f>VLOOKUP(B7978,[1]!Product_Data[#Data],4,0)</f>
        <v>1639</v>
      </c>
      <c r="I7978" s="11">
        <f>VLOOKUP(B7978,[1]!Product_Data[#Data],3,0)</f>
        <v>1295</v>
      </c>
      <c r="J7978" s="11">
        <f t="shared" si="747"/>
        <v>3885</v>
      </c>
      <c r="K7978" s="11">
        <f t="shared" si="748"/>
        <v>4917</v>
      </c>
      <c r="L7978" s="11">
        <f t="shared" si="749"/>
        <v>1032</v>
      </c>
      <c r="M7978" t="str">
        <f>VLOOKUP(C7978,[1]!Location_Data[#Data],2,0)</f>
        <v>Simi Valley</v>
      </c>
      <c r="N7978" t="str">
        <f>VLOOKUP(D7978,[1]!Salespeople_Data[#Data],2,0)</f>
        <v>Roger Ramos</v>
      </c>
      <c r="O7978" t="str">
        <f>VLOOKUP(E7978,[1]!Customer_Data[#Data],2,0)</f>
        <v>Ernest Fox</v>
      </c>
      <c r="P7978" s="15">
        <f t="shared" si="744"/>
        <v>5</v>
      </c>
      <c r="Q7978">
        <f t="shared" si="745"/>
        <v>8</v>
      </c>
      <c r="R7978">
        <f t="shared" si="746"/>
        <v>2019</v>
      </c>
    </row>
    <row r="7979" spans="1:18" x14ac:dyDescent="0.25">
      <c r="A7979" s="6" t="s">
        <v>9005</v>
      </c>
      <c r="B7979" s="6" t="s">
        <v>210</v>
      </c>
      <c r="C7979" s="6" t="s">
        <v>490</v>
      </c>
      <c r="D7979" s="6" t="s">
        <v>216</v>
      </c>
      <c r="E7979" s="6" t="s">
        <v>2756</v>
      </c>
      <c r="F7979" s="10">
        <v>43810</v>
      </c>
      <c r="G7979" s="6">
        <v>1</v>
      </c>
      <c r="H7979" s="11">
        <f>VLOOKUP(B7979,[1]!Product_Data[#Data],4,0)</f>
        <v>458</v>
      </c>
      <c r="I7979" s="11">
        <f>VLOOKUP(B7979,[1]!Product_Data[#Data],3,0)</f>
        <v>376</v>
      </c>
      <c r="J7979" s="11">
        <f t="shared" si="747"/>
        <v>376</v>
      </c>
      <c r="K7979" s="11">
        <f t="shared" si="748"/>
        <v>458</v>
      </c>
      <c r="L7979" s="11">
        <f t="shared" si="749"/>
        <v>82</v>
      </c>
      <c r="M7979" t="str">
        <f>VLOOKUP(C7979,[1]!Location_Data[#Data],2,0)</f>
        <v>Temecula</v>
      </c>
      <c r="N7979" t="str">
        <f>VLOOKUP(D7979,[1]!Salespeople_Data[#Data],2,0)</f>
        <v>Ernest Wagner</v>
      </c>
      <c r="O7979" t="str">
        <f>VLOOKUP(E7979,[1]!Customer_Data[#Data],2,0)</f>
        <v>Earl Ortiz</v>
      </c>
      <c r="P7979" s="15">
        <f t="shared" si="744"/>
        <v>4</v>
      </c>
      <c r="Q7979">
        <f t="shared" si="745"/>
        <v>12</v>
      </c>
      <c r="R7979">
        <f t="shared" si="746"/>
        <v>2019</v>
      </c>
    </row>
    <row r="7980" spans="1:18" x14ac:dyDescent="0.25">
      <c r="A7980" s="6" t="s">
        <v>9006</v>
      </c>
      <c r="B7980" s="6" t="s">
        <v>28</v>
      </c>
      <c r="C7980" s="6" t="s">
        <v>249</v>
      </c>
      <c r="D7980" s="6" t="s">
        <v>308</v>
      </c>
      <c r="E7980" s="6" t="s">
        <v>563</v>
      </c>
      <c r="F7980" s="10">
        <v>43757</v>
      </c>
      <c r="G7980" s="6">
        <v>1</v>
      </c>
      <c r="H7980" s="11">
        <f>VLOOKUP(B7980,[1]!Product_Data[#Data],4,0)</f>
        <v>684</v>
      </c>
      <c r="I7980" s="11">
        <f>VLOOKUP(B7980,[1]!Product_Data[#Data],3,0)</f>
        <v>561</v>
      </c>
      <c r="J7980" s="11">
        <f t="shared" si="747"/>
        <v>561</v>
      </c>
      <c r="K7980" s="11">
        <f t="shared" si="748"/>
        <v>684</v>
      </c>
      <c r="L7980" s="11">
        <f t="shared" si="749"/>
        <v>123</v>
      </c>
      <c r="M7980" t="str">
        <f>VLOOKUP(C7980,[1]!Location_Data[#Data],2,0)</f>
        <v>Roseville</v>
      </c>
      <c r="N7980" t="str">
        <f>VLOOKUP(D7980,[1]!Salespeople_Data[#Data],2,0)</f>
        <v>Fred Robertson</v>
      </c>
      <c r="O7980" t="str">
        <f>VLOOKUP(E7980,[1]!Customer_Data[#Data],2,0)</f>
        <v>Harold Matthews</v>
      </c>
      <c r="P7980" s="15">
        <f t="shared" si="744"/>
        <v>7</v>
      </c>
      <c r="Q7980">
        <f t="shared" si="745"/>
        <v>10</v>
      </c>
      <c r="R7980">
        <f t="shared" si="746"/>
        <v>2019</v>
      </c>
    </row>
    <row r="7981" spans="1:18" x14ac:dyDescent="0.25">
      <c r="A7981" s="6" t="s">
        <v>9007</v>
      </c>
      <c r="B7981" s="6" t="s">
        <v>152</v>
      </c>
      <c r="C7981" s="6" t="s">
        <v>186</v>
      </c>
      <c r="D7981" s="6" t="s">
        <v>447</v>
      </c>
      <c r="E7981" s="6" t="s">
        <v>205</v>
      </c>
      <c r="F7981" s="10">
        <v>43759</v>
      </c>
      <c r="G7981" s="6">
        <v>1</v>
      </c>
      <c r="H7981" s="11">
        <f>VLOOKUP(B7981,[1]!Product_Data[#Data],4,0)</f>
        <v>951</v>
      </c>
      <c r="I7981" s="11">
        <f>VLOOKUP(B7981,[1]!Product_Data[#Data],3,0)</f>
        <v>504</v>
      </c>
      <c r="J7981" s="11">
        <f t="shared" si="747"/>
        <v>504</v>
      </c>
      <c r="K7981" s="11">
        <f t="shared" si="748"/>
        <v>951</v>
      </c>
      <c r="L7981" s="11">
        <f t="shared" si="749"/>
        <v>447</v>
      </c>
      <c r="M7981" t="str">
        <f>VLOOKUP(C7981,[1]!Location_Data[#Data],2,0)</f>
        <v>Riverside</v>
      </c>
      <c r="N7981" t="str">
        <f>VLOOKUP(D7981,[1]!Salespeople_Data[#Data],2,0)</f>
        <v>Howard Sims</v>
      </c>
      <c r="O7981" t="str">
        <f>VLOOKUP(E7981,[1]!Customer_Data[#Data],2,0)</f>
        <v>David Ford</v>
      </c>
      <c r="P7981" s="15">
        <f t="shared" si="744"/>
        <v>2</v>
      </c>
      <c r="Q7981">
        <f t="shared" si="745"/>
        <v>10</v>
      </c>
      <c r="R7981">
        <f t="shared" si="746"/>
        <v>2019</v>
      </c>
    </row>
    <row r="7982" spans="1:18" x14ac:dyDescent="0.25">
      <c r="A7982" s="6" t="s">
        <v>9008</v>
      </c>
      <c r="B7982" s="6" t="s">
        <v>479</v>
      </c>
      <c r="C7982" s="6" t="s">
        <v>105</v>
      </c>
      <c r="D7982" s="6" t="s">
        <v>359</v>
      </c>
      <c r="E7982" s="6" t="s">
        <v>894</v>
      </c>
      <c r="F7982" s="10">
        <v>43786</v>
      </c>
      <c r="G7982" s="6">
        <v>2</v>
      </c>
      <c r="H7982" s="11">
        <f>VLOOKUP(B7982,[1]!Product_Data[#Data],4,0)</f>
        <v>123</v>
      </c>
      <c r="I7982" s="11">
        <f>VLOOKUP(B7982,[1]!Product_Data[#Data],3,0)</f>
        <v>84</v>
      </c>
      <c r="J7982" s="11">
        <f t="shared" si="747"/>
        <v>168</v>
      </c>
      <c r="K7982" s="11">
        <f t="shared" si="748"/>
        <v>246</v>
      </c>
      <c r="L7982" s="11">
        <f t="shared" si="749"/>
        <v>78</v>
      </c>
      <c r="M7982" t="str">
        <f>VLOOKUP(C7982,[1]!Location_Data[#Data],2,0)</f>
        <v>Daly City</v>
      </c>
      <c r="N7982" t="str">
        <f>VLOOKUP(D7982,[1]!Salespeople_Data[#Data],2,0)</f>
        <v>Eugene Holmes</v>
      </c>
      <c r="O7982" t="str">
        <f>VLOOKUP(E7982,[1]!Customer_Data[#Data],2,0)</f>
        <v>Jeremy Arnold</v>
      </c>
      <c r="P7982" s="15">
        <f t="shared" si="744"/>
        <v>1</v>
      </c>
      <c r="Q7982">
        <f t="shared" si="745"/>
        <v>11</v>
      </c>
      <c r="R7982">
        <f t="shared" si="746"/>
        <v>2019</v>
      </c>
    </row>
    <row r="7983" spans="1:18" x14ac:dyDescent="0.25">
      <c r="A7983" s="6" t="s">
        <v>9009</v>
      </c>
      <c r="B7983" s="6" t="s">
        <v>168</v>
      </c>
      <c r="C7983" s="6" t="s">
        <v>731</v>
      </c>
      <c r="D7983" s="6" t="s">
        <v>58</v>
      </c>
      <c r="E7983" s="6" t="s">
        <v>2319</v>
      </c>
      <c r="F7983" s="10">
        <v>43517</v>
      </c>
      <c r="G7983" s="6">
        <v>1</v>
      </c>
      <c r="H7983" s="11">
        <f>VLOOKUP(B7983,[1]!Product_Data[#Data],4,0)</f>
        <v>112</v>
      </c>
      <c r="I7983" s="11">
        <f>VLOOKUP(B7983,[1]!Product_Data[#Data],3,0)</f>
        <v>90</v>
      </c>
      <c r="J7983" s="11">
        <f t="shared" si="747"/>
        <v>90</v>
      </c>
      <c r="K7983" s="11">
        <f t="shared" si="748"/>
        <v>112</v>
      </c>
      <c r="L7983" s="11">
        <f t="shared" si="749"/>
        <v>22</v>
      </c>
      <c r="M7983" t="str">
        <f>VLOOKUP(C7983,[1]!Location_Data[#Data],2,0)</f>
        <v>Costa Mesa</v>
      </c>
      <c r="N7983" t="str">
        <f>VLOOKUP(D7983,[1]!Salespeople_Data[#Data],2,0)</f>
        <v>Christopher Tucker</v>
      </c>
      <c r="O7983" t="str">
        <f>VLOOKUP(E7983,[1]!Customer_Data[#Data],2,0)</f>
        <v>Kenneth Ross</v>
      </c>
      <c r="P7983" s="15">
        <f t="shared" si="744"/>
        <v>5</v>
      </c>
      <c r="Q7983">
        <f t="shared" si="745"/>
        <v>2</v>
      </c>
      <c r="R7983">
        <f t="shared" si="746"/>
        <v>2019</v>
      </c>
    </row>
    <row r="7984" spans="1:18" x14ac:dyDescent="0.25">
      <c r="A7984" s="6" t="s">
        <v>9010</v>
      </c>
      <c r="B7984" s="6" t="s">
        <v>330</v>
      </c>
      <c r="C7984" s="6" t="s">
        <v>211</v>
      </c>
      <c r="D7984" s="6" t="s">
        <v>10</v>
      </c>
      <c r="E7984" s="6" t="s">
        <v>36</v>
      </c>
      <c r="F7984" s="10">
        <v>43466</v>
      </c>
      <c r="G7984" s="6">
        <v>1</v>
      </c>
      <c r="H7984" s="11">
        <f>VLOOKUP(B7984,[1]!Product_Data[#Data],4,0)</f>
        <v>1635</v>
      </c>
      <c r="I7984" s="11">
        <f>VLOOKUP(B7984,[1]!Product_Data[#Data],3,0)</f>
        <v>1046</v>
      </c>
      <c r="J7984" s="11">
        <f t="shared" si="747"/>
        <v>1046</v>
      </c>
      <c r="K7984" s="11">
        <f t="shared" si="748"/>
        <v>1635</v>
      </c>
      <c r="L7984" s="11">
        <f t="shared" si="749"/>
        <v>589</v>
      </c>
      <c r="M7984" t="str">
        <f>VLOOKUP(C7984,[1]!Location_Data[#Data],2,0)</f>
        <v>Chula Vista</v>
      </c>
      <c r="N7984" t="str">
        <f>VLOOKUP(D7984,[1]!Salespeople_Data[#Data],2,0)</f>
        <v>Justin Lynch</v>
      </c>
      <c r="O7984" t="str">
        <f>VLOOKUP(E7984,[1]!Customer_Data[#Data],2,0)</f>
        <v>Joshua Anderson</v>
      </c>
      <c r="P7984" s="15">
        <f t="shared" si="744"/>
        <v>3</v>
      </c>
      <c r="Q7984">
        <f t="shared" si="745"/>
        <v>1</v>
      </c>
      <c r="R7984">
        <f t="shared" si="746"/>
        <v>2019</v>
      </c>
    </row>
    <row r="7985" spans="1:18" x14ac:dyDescent="0.25">
      <c r="A7985" s="6" t="s">
        <v>9011</v>
      </c>
      <c r="B7985" s="6" t="s">
        <v>78</v>
      </c>
      <c r="C7985" s="6" t="s">
        <v>145</v>
      </c>
      <c r="D7985" s="6" t="s">
        <v>136</v>
      </c>
      <c r="E7985" s="6" t="s">
        <v>1391</v>
      </c>
      <c r="F7985" s="10">
        <v>43771</v>
      </c>
      <c r="G7985" s="6">
        <v>1</v>
      </c>
      <c r="H7985" s="11">
        <f>VLOOKUP(B7985,[1]!Product_Data[#Data],4,0)</f>
        <v>1380</v>
      </c>
      <c r="I7985" s="11">
        <f>VLOOKUP(B7985,[1]!Product_Data[#Data],3,0)</f>
        <v>1090</v>
      </c>
      <c r="J7985" s="11">
        <f t="shared" si="747"/>
        <v>1090</v>
      </c>
      <c r="K7985" s="11">
        <f t="shared" si="748"/>
        <v>1380</v>
      </c>
      <c r="L7985" s="11">
        <f t="shared" si="749"/>
        <v>290</v>
      </c>
      <c r="M7985" t="str">
        <f>VLOOKUP(C7985,[1]!Location_Data[#Data],2,0)</f>
        <v>Santa Maria</v>
      </c>
      <c r="N7985" t="str">
        <f>VLOOKUP(D7985,[1]!Salespeople_Data[#Data],2,0)</f>
        <v>Clarence Fox</v>
      </c>
      <c r="O7985" t="str">
        <f>VLOOKUP(E7985,[1]!Customer_Data[#Data],2,0)</f>
        <v>Adam Duncan</v>
      </c>
      <c r="P7985" s="15">
        <f t="shared" si="744"/>
        <v>7</v>
      </c>
      <c r="Q7985">
        <f t="shared" si="745"/>
        <v>11</v>
      </c>
      <c r="R7985">
        <f t="shared" si="746"/>
        <v>2019</v>
      </c>
    </row>
    <row r="7986" spans="1:18" x14ac:dyDescent="0.25">
      <c r="A7986" s="6" t="s">
        <v>9012</v>
      </c>
      <c r="B7986" s="6" t="s">
        <v>155</v>
      </c>
      <c r="C7986" s="6" t="s">
        <v>24</v>
      </c>
      <c r="D7986" s="6" t="s">
        <v>63</v>
      </c>
      <c r="E7986" s="6" t="s">
        <v>2260</v>
      </c>
      <c r="F7986" s="10">
        <v>43574</v>
      </c>
      <c r="G7986" s="6">
        <v>1</v>
      </c>
      <c r="H7986" s="11">
        <f>VLOOKUP(B7986,[1]!Product_Data[#Data],4,0)</f>
        <v>1353</v>
      </c>
      <c r="I7986" s="11">
        <f>VLOOKUP(B7986,[1]!Product_Data[#Data],3,0)</f>
        <v>947</v>
      </c>
      <c r="J7986" s="11">
        <f t="shared" si="747"/>
        <v>947</v>
      </c>
      <c r="K7986" s="11">
        <f t="shared" si="748"/>
        <v>1353</v>
      </c>
      <c r="L7986" s="11">
        <f t="shared" si="749"/>
        <v>406</v>
      </c>
      <c r="M7986" t="str">
        <f>VLOOKUP(C7986,[1]!Location_Data[#Data],2,0)</f>
        <v>Lancaster</v>
      </c>
      <c r="N7986" t="str">
        <f>VLOOKUP(D7986,[1]!Salespeople_Data[#Data],2,0)</f>
        <v>Jeremy Mendoza</v>
      </c>
      <c r="O7986" t="str">
        <f>VLOOKUP(E7986,[1]!Customer_Data[#Data],2,0)</f>
        <v>Dennis Scott</v>
      </c>
      <c r="P7986" s="15">
        <f t="shared" si="744"/>
        <v>6</v>
      </c>
      <c r="Q7986">
        <f t="shared" si="745"/>
        <v>4</v>
      </c>
      <c r="R7986">
        <f t="shared" si="746"/>
        <v>2019</v>
      </c>
    </row>
    <row r="7987" spans="1:18" x14ac:dyDescent="0.25">
      <c r="A7987" s="6" t="s">
        <v>9013</v>
      </c>
      <c r="B7987" s="6" t="s">
        <v>252</v>
      </c>
      <c r="C7987" s="6" t="s">
        <v>204</v>
      </c>
      <c r="D7987" s="6" t="s">
        <v>91</v>
      </c>
      <c r="E7987" s="6" t="s">
        <v>1136</v>
      </c>
      <c r="F7987" s="10">
        <v>43578</v>
      </c>
      <c r="G7987" s="6">
        <v>2</v>
      </c>
      <c r="H7987" s="11">
        <f>VLOOKUP(B7987,[1]!Product_Data[#Data],4,0)</f>
        <v>1899</v>
      </c>
      <c r="I7987" s="11">
        <f>VLOOKUP(B7987,[1]!Product_Data[#Data],3,0)</f>
        <v>1044</v>
      </c>
      <c r="J7987" s="11">
        <f t="shared" si="747"/>
        <v>2088</v>
      </c>
      <c r="K7987" s="11">
        <f t="shared" si="748"/>
        <v>3798</v>
      </c>
      <c r="L7987" s="11">
        <f t="shared" si="749"/>
        <v>1710</v>
      </c>
      <c r="M7987" t="str">
        <f>VLOOKUP(C7987,[1]!Location_Data[#Data],2,0)</f>
        <v>Corona</v>
      </c>
      <c r="N7987" t="str">
        <f>VLOOKUP(D7987,[1]!Salespeople_Data[#Data],2,0)</f>
        <v>Howard Gardner</v>
      </c>
      <c r="O7987" t="str">
        <f>VLOOKUP(E7987,[1]!Customer_Data[#Data],2,0)</f>
        <v>Juan Wood</v>
      </c>
      <c r="P7987" s="15">
        <f t="shared" si="744"/>
        <v>3</v>
      </c>
      <c r="Q7987">
        <f t="shared" si="745"/>
        <v>4</v>
      </c>
      <c r="R7987">
        <f t="shared" si="746"/>
        <v>2019</v>
      </c>
    </row>
    <row r="7988" spans="1:18" x14ac:dyDescent="0.25">
      <c r="A7988" s="6" t="s">
        <v>9014</v>
      </c>
      <c r="B7988" s="6" t="s">
        <v>129</v>
      </c>
      <c r="C7988" s="6" t="s">
        <v>272</v>
      </c>
      <c r="D7988" s="6" t="s">
        <v>96</v>
      </c>
      <c r="E7988" s="6" t="s">
        <v>543</v>
      </c>
      <c r="F7988" s="10">
        <v>43557</v>
      </c>
      <c r="G7988" s="6">
        <v>1</v>
      </c>
      <c r="H7988" s="11">
        <f>VLOOKUP(B7988,[1]!Product_Data[#Data],4,0)</f>
        <v>127</v>
      </c>
      <c r="I7988" s="11">
        <f>VLOOKUP(B7988,[1]!Product_Data[#Data],3,0)</f>
        <v>79</v>
      </c>
      <c r="J7988" s="11">
        <f t="shared" si="747"/>
        <v>79</v>
      </c>
      <c r="K7988" s="11">
        <f t="shared" si="748"/>
        <v>127</v>
      </c>
      <c r="L7988" s="11">
        <f t="shared" si="749"/>
        <v>48</v>
      </c>
      <c r="M7988" t="str">
        <f>VLOOKUP(C7988,[1]!Location_Data[#Data],2,0)</f>
        <v>Torrance</v>
      </c>
      <c r="N7988" t="str">
        <f>VLOOKUP(D7988,[1]!Salespeople_Data[#Data],2,0)</f>
        <v>Brian Thomas</v>
      </c>
      <c r="O7988" t="str">
        <f>VLOOKUP(E7988,[1]!Customer_Data[#Data],2,0)</f>
        <v>James Perkins</v>
      </c>
      <c r="P7988" s="15">
        <f t="shared" si="744"/>
        <v>3</v>
      </c>
      <c r="Q7988">
        <f t="shared" si="745"/>
        <v>4</v>
      </c>
      <c r="R7988">
        <f t="shared" si="746"/>
        <v>2019</v>
      </c>
    </row>
    <row r="7989" spans="1:18" x14ac:dyDescent="0.25">
      <c r="A7989" s="6" t="s">
        <v>9015</v>
      </c>
      <c r="B7989" s="6" t="s">
        <v>109</v>
      </c>
      <c r="C7989" s="6" t="s">
        <v>9</v>
      </c>
      <c r="D7989" s="6" t="s">
        <v>225</v>
      </c>
      <c r="E7989" s="6" t="s">
        <v>1743</v>
      </c>
      <c r="F7989" s="10">
        <v>43624</v>
      </c>
      <c r="G7989" s="6">
        <v>1</v>
      </c>
      <c r="H7989" s="11">
        <f>VLOOKUP(B7989,[1]!Product_Data[#Data],4,0)</f>
        <v>1783</v>
      </c>
      <c r="I7989" s="11">
        <f>VLOOKUP(B7989,[1]!Product_Data[#Data],3,0)</f>
        <v>1230</v>
      </c>
      <c r="J7989" s="11">
        <f t="shared" si="747"/>
        <v>1230</v>
      </c>
      <c r="K7989" s="11">
        <f t="shared" si="748"/>
        <v>1783</v>
      </c>
      <c r="L7989" s="11">
        <f t="shared" si="749"/>
        <v>553</v>
      </c>
      <c r="M7989" t="str">
        <f>VLOOKUP(C7989,[1]!Location_Data[#Data],2,0)</f>
        <v>San Mateo</v>
      </c>
      <c r="N7989" t="str">
        <f>VLOOKUP(D7989,[1]!Salespeople_Data[#Data],2,0)</f>
        <v>Andrew Bowman</v>
      </c>
      <c r="O7989" t="str">
        <f>VLOOKUP(E7989,[1]!Customer_Data[#Data],2,0)</f>
        <v>Steve Wells</v>
      </c>
      <c r="P7989" s="15">
        <f t="shared" si="744"/>
        <v>7</v>
      </c>
      <c r="Q7989">
        <f t="shared" si="745"/>
        <v>6</v>
      </c>
      <c r="R7989">
        <f t="shared" si="746"/>
        <v>2019</v>
      </c>
    </row>
    <row r="7990" spans="1:18" x14ac:dyDescent="0.25">
      <c r="A7990" s="6" t="s">
        <v>9016</v>
      </c>
      <c r="B7990" s="6" t="s">
        <v>600</v>
      </c>
      <c r="C7990" s="6" t="s">
        <v>105</v>
      </c>
      <c r="D7990" s="6" t="s">
        <v>257</v>
      </c>
      <c r="E7990" s="6" t="s">
        <v>4603</v>
      </c>
      <c r="F7990" s="10">
        <v>43565</v>
      </c>
      <c r="G7990" s="6">
        <v>1</v>
      </c>
      <c r="H7990" s="11">
        <f>VLOOKUP(B7990,[1]!Product_Data[#Data],4,0)</f>
        <v>368</v>
      </c>
      <c r="I7990" s="11">
        <f>VLOOKUP(B7990,[1]!Product_Data[#Data],3,0)</f>
        <v>269</v>
      </c>
      <c r="J7990" s="11">
        <f t="shared" si="747"/>
        <v>269</v>
      </c>
      <c r="K7990" s="11">
        <f t="shared" si="748"/>
        <v>368</v>
      </c>
      <c r="L7990" s="11">
        <f t="shared" si="749"/>
        <v>99</v>
      </c>
      <c r="M7990" t="str">
        <f>VLOOKUP(C7990,[1]!Location_Data[#Data],2,0)</f>
        <v>Daly City</v>
      </c>
      <c r="N7990" t="str">
        <f>VLOOKUP(D7990,[1]!Salespeople_Data[#Data],2,0)</f>
        <v>Jerry Perry</v>
      </c>
      <c r="O7990" t="str">
        <f>VLOOKUP(E7990,[1]!Customer_Data[#Data],2,0)</f>
        <v>Shawn Stephens</v>
      </c>
      <c r="P7990" s="15">
        <f t="shared" si="744"/>
        <v>4</v>
      </c>
      <c r="Q7990">
        <f t="shared" si="745"/>
        <v>4</v>
      </c>
      <c r="R7990">
        <f t="shared" si="746"/>
        <v>2019</v>
      </c>
    </row>
    <row r="7991" spans="1:18" x14ac:dyDescent="0.25">
      <c r="A7991" s="6" t="s">
        <v>9017</v>
      </c>
      <c r="B7991" s="6" t="s">
        <v>185</v>
      </c>
      <c r="C7991" s="6" t="s">
        <v>57</v>
      </c>
      <c r="D7991" s="6" t="s">
        <v>250</v>
      </c>
      <c r="E7991" s="6" t="s">
        <v>171</v>
      </c>
      <c r="F7991" s="10">
        <v>43792</v>
      </c>
      <c r="G7991" s="6">
        <v>1</v>
      </c>
      <c r="H7991" s="11">
        <f>VLOOKUP(B7991,[1]!Product_Data[#Data],4,0)</f>
        <v>667</v>
      </c>
      <c r="I7991" s="11">
        <f>VLOOKUP(B7991,[1]!Product_Data[#Data],3,0)</f>
        <v>387</v>
      </c>
      <c r="J7991" s="11">
        <f t="shared" si="747"/>
        <v>387</v>
      </c>
      <c r="K7991" s="11">
        <f t="shared" si="748"/>
        <v>667</v>
      </c>
      <c r="L7991" s="11">
        <f t="shared" si="749"/>
        <v>280</v>
      </c>
      <c r="M7991" t="str">
        <f>VLOOKUP(C7991,[1]!Location_Data[#Data],2,0)</f>
        <v>Thousand Oaks</v>
      </c>
      <c r="N7991" t="str">
        <f>VLOOKUP(D7991,[1]!Salespeople_Data[#Data],2,0)</f>
        <v>Martin Carr</v>
      </c>
      <c r="O7991" t="str">
        <f>VLOOKUP(E7991,[1]!Customer_Data[#Data],2,0)</f>
        <v>Eugene Weaver</v>
      </c>
      <c r="P7991" s="15">
        <f t="shared" si="744"/>
        <v>7</v>
      </c>
      <c r="Q7991">
        <f t="shared" si="745"/>
        <v>11</v>
      </c>
      <c r="R7991">
        <f t="shared" si="746"/>
        <v>2019</v>
      </c>
    </row>
    <row r="7992" spans="1:18" x14ac:dyDescent="0.25">
      <c r="A7992" s="6" t="s">
        <v>9018</v>
      </c>
      <c r="B7992" s="6" t="s">
        <v>235</v>
      </c>
      <c r="C7992" s="6" t="s">
        <v>377</v>
      </c>
      <c r="D7992" s="6" t="s">
        <v>225</v>
      </c>
      <c r="E7992" s="6" t="s">
        <v>1406</v>
      </c>
      <c r="F7992" s="10">
        <v>43611</v>
      </c>
      <c r="G7992" s="6">
        <v>1</v>
      </c>
      <c r="H7992" s="11">
        <f>VLOOKUP(B7992,[1]!Product_Data[#Data],4,0)</f>
        <v>1887</v>
      </c>
      <c r="I7992" s="11">
        <f>VLOOKUP(B7992,[1]!Product_Data[#Data],3,0)</f>
        <v>1378</v>
      </c>
      <c r="J7992" s="11">
        <f t="shared" si="747"/>
        <v>1378</v>
      </c>
      <c r="K7992" s="11">
        <f t="shared" si="748"/>
        <v>1887</v>
      </c>
      <c r="L7992" s="11">
        <f t="shared" si="749"/>
        <v>509</v>
      </c>
      <c r="M7992" t="str">
        <f>VLOOKUP(C7992,[1]!Location_Data[#Data],2,0)</f>
        <v>San Diego</v>
      </c>
      <c r="N7992" t="str">
        <f>VLOOKUP(D7992,[1]!Salespeople_Data[#Data],2,0)</f>
        <v>Andrew Bowman</v>
      </c>
      <c r="O7992" t="str">
        <f>VLOOKUP(E7992,[1]!Customer_Data[#Data],2,0)</f>
        <v>Raymond Hall</v>
      </c>
      <c r="P7992" s="15">
        <f t="shared" si="744"/>
        <v>1</v>
      </c>
      <c r="Q7992">
        <f t="shared" si="745"/>
        <v>5</v>
      </c>
      <c r="R7992">
        <f t="shared" si="746"/>
        <v>2019</v>
      </c>
    </row>
    <row r="7993" spans="1:18" x14ac:dyDescent="0.25">
      <c r="A7993" s="6" t="s">
        <v>9019</v>
      </c>
      <c r="B7993" s="6" t="s">
        <v>367</v>
      </c>
      <c r="C7993" s="6" t="s">
        <v>362</v>
      </c>
      <c r="D7993" s="6" t="s">
        <v>80</v>
      </c>
      <c r="E7993" s="6" t="s">
        <v>1666</v>
      </c>
      <c r="F7993" s="10">
        <v>43506</v>
      </c>
      <c r="G7993" s="6">
        <v>3</v>
      </c>
      <c r="H7993" s="11">
        <f>VLOOKUP(B7993,[1]!Product_Data[#Data],4,0)</f>
        <v>530</v>
      </c>
      <c r="I7993" s="11">
        <f>VLOOKUP(B7993,[1]!Product_Data[#Data],3,0)</f>
        <v>424</v>
      </c>
      <c r="J7993" s="11">
        <f t="shared" si="747"/>
        <v>1272</v>
      </c>
      <c r="K7993" s="11">
        <f t="shared" si="748"/>
        <v>1590</v>
      </c>
      <c r="L7993" s="11">
        <f t="shared" si="749"/>
        <v>318</v>
      </c>
      <c r="M7993" t="str">
        <f>VLOOKUP(C7993,[1]!Location_Data[#Data],2,0)</f>
        <v>San Bernardino</v>
      </c>
      <c r="N7993" t="str">
        <f>VLOOKUP(D7993,[1]!Salespeople_Data[#Data],2,0)</f>
        <v>Henry Nelson</v>
      </c>
      <c r="O7993" t="str">
        <f>VLOOKUP(E7993,[1]!Customer_Data[#Data],2,0)</f>
        <v>Mark Montgomery</v>
      </c>
      <c r="P7993" s="15">
        <f t="shared" si="744"/>
        <v>1</v>
      </c>
      <c r="Q7993">
        <f t="shared" si="745"/>
        <v>2</v>
      </c>
      <c r="R7993">
        <f t="shared" si="746"/>
        <v>2019</v>
      </c>
    </row>
    <row r="7994" spans="1:18" x14ac:dyDescent="0.25">
      <c r="A7994" s="6" t="s">
        <v>9020</v>
      </c>
      <c r="B7994" s="6" t="s">
        <v>114</v>
      </c>
      <c r="C7994" s="6" t="s">
        <v>220</v>
      </c>
      <c r="D7994" s="6" t="s">
        <v>165</v>
      </c>
      <c r="E7994" s="6" t="s">
        <v>2820</v>
      </c>
      <c r="F7994" s="10">
        <v>43673</v>
      </c>
      <c r="G7994" s="6">
        <v>2</v>
      </c>
      <c r="H7994" s="11">
        <f>VLOOKUP(B7994,[1]!Product_Data[#Data],4,0)</f>
        <v>545</v>
      </c>
      <c r="I7994" s="11">
        <f>VLOOKUP(B7994,[1]!Product_Data[#Data],3,0)</f>
        <v>425</v>
      </c>
      <c r="J7994" s="11">
        <f t="shared" si="747"/>
        <v>850</v>
      </c>
      <c r="K7994" s="11">
        <f t="shared" si="748"/>
        <v>1090</v>
      </c>
      <c r="L7994" s="11">
        <f t="shared" si="749"/>
        <v>240</v>
      </c>
      <c r="M7994" t="str">
        <f>VLOOKUP(C7994,[1]!Location_Data[#Data],2,0)</f>
        <v>Modesto</v>
      </c>
      <c r="N7994" t="str">
        <f>VLOOKUP(D7994,[1]!Salespeople_Data[#Data],2,0)</f>
        <v>Joe Sims</v>
      </c>
      <c r="O7994" t="str">
        <f>VLOOKUP(E7994,[1]!Customer_Data[#Data],2,0)</f>
        <v>Edward Gonzalez</v>
      </c>
      <c r="P7994" s="15">
        <f t="shared" si="744"/>
        <v>7</v>
      </c>
      <c r="Q7994">
        <f t="shared" si="745"/>
        <v>7</v>
      </c>
      <c r="R7994">
        <f t="shared" si="746"/>
        <v>2019</v>
      </c>
    </row>
    <row r="7995" spans="1:18" x14ac:dyDescent="0.25">
      <c r="A7995" s="6" t="s">
        <v>9021</v>
      </c>
      <c r="B7995" s="6" t="s">
        <v>109</v>
      </c>
      <c r="C7995" s="6" t="s">
        <v>149</v>
      </c>
      <c r="D7995" s="6" t="s">
        <v>111</v>
      </c>
      <c r="E7995" s="6" t="s">
        <v>950</v>
      </c>
      <c r="F7995" s="10">
        <v>43491</v>
      </c>
      <c r="G7995" s="6">
        <v>2</v>
      </c>
      <c r="H7995" s="11">
        <f>VLOOKUP(B7995,[1]!Product_Data[#Data],4,0)</f>
        <v>1783</v>
      </c>
      <c r="I7995" s="11">
        <f>VLOOKUP(B7995,[1]!Product_Data[#Data],3,0)</f>
        <v>1230</v>
      </c>
      <c r="J7995" s="11">
        <f t="shared" si="747"/>
        <v>2460</v>
      </c>
      <c r="K7995" s="11">
        <f t="shared" si="748"/>
        <v>3566</v>
      </c>
      <c r="L7995" s="11">
        <f t="shared" si="749"/>
        <v>1106</v>
      </c>
      <c r="M7995" t="str">
        <f>VLOOKUP(C7995,[1]!Location_Data[#Data],2,0)</f>
        <v>Antioch</v>
      </c>
      <c r="N7995" t="str">
        <f>VLOOKUP(D7995,[1]!Salespeople_Data[#Data],2,0)</f>
        <v>Ryan Welch</v>
      </c>
      <c r="O7995" t="str">
        <f>VLOOKUP(E7995,[1]!Customer_Data[#Data],2,0)</f>
        <v>Arthur Roberts</v>
      </c>
      <c r="P7995" s="15">
        <f t="shared" si="744"/>
        <v>7</v>
      </c>
      <c r="Q7995">
        <f t="shared" si="745"/>
        <v>1</v>
      </c>
      <c r="R7995">
        <f t="shared" si="746"/>
        <v>2019</v>
      </c>
    </row>
    <row r="7996" spans="1:18" x14ac:dyDescent="0.25">
      <c r="A7996" s="6" t="s">
        <v>9022</v>
      </c>
      <c r="B7996" s="6" t="s">
        <v>232</v>
      </c>
      <c r="C7996" s="6" t="s">
        <v>436</v>
      </c>
      <c r="D7996" s="6" t="s">
        <v>264</v>
      </c>
      <c r="E7996" s="6" t="s">
        <v>2058</v>
      </c>
      <c r="F7996" s="10">
        <v>43467</v>
      </c>
      <c r="G7996" s="6">
        <v>2</v>
      </c>
      <c r="H7996" s="11">
        <f>VLOOKUP(B7996,[1]!Product_Data[#Data],4,0)</f>
        <v>1119</v>
      </c>
      <c r="I7996" s="11">
        <f>VLOOKUP(B7996,[1]!Product_Data[#Data],3,0)</f>
        <v>683</v>
      </c>
      <c r="J7996" s="11">
        <f t="shared" si="747"/>
        <v>1366</v>
      </c>
      <c r="K7996" s="11">
        <f t="shared" si="748"/>
        <v>2238</v>
      </c>
      <c r="L7996" s="11">
        <f t="shared" si="749"/>
        <v>872</v>
      </c>
      <c r="M7996" t="str">
        <f>VLOOKUP(C7996,[1]!Location_Data[#Data],2,0)</f>
        <v>Jurupa Valley</v>
      </c>
      <c r="N7996" t="str">
        <f>VLOOKUP(D7996,[1]!Salespeople_Data[#Data],2,0)</f>
        <v>Ernest Wheeler</v>
      </c>
      <c r="O7996" t="str">
        <f>VLOOKUP(E7996,[1]!Customer_Data[#Data],2,0)</f>
        <v>Justin Miller</v>
      </c>
      <c r="P7996" s="15">
        <f t="shared" si="744"/>
        <v>4</v>
      </c>
      <c r="Q7996">
        <f t="shared" si="745"/>
        <v>1</v>
      </c>
      <c r="R7996">
        <f t="shared" si="746"/>
        <v>2019</v>
      </c>
    </row>
    <row r="7997" spans="1:18" x14ac:dyDescent="0.25">
      <c r="A7997" s="6" t="s">
        <v>9023</v>
      </c>
      <c r="B7997" s="6" t="s">
        <v>352</v>
      </c>
      <c r="C7997" s="6" t="s">
        <v>79</v>
      </c>
      <c r="D7997" s="6" t="s">
        <v>216</v>
      </c>
      <c r="E7997" s="6" t="s">
        <v>1229</v>
      </c>
      <c r="F7997" s="10">
        <v>43737</v>
      </c>
      <c r="G7997" s="6">
        <v>1</v>
      </c>
      <c r="H7997" s="11">
        <f>VLOOKUP(B7997,[1]!Product_Data[#Data],4,0)</f>
        <v>203</v>
      </c>
      <c r="I7997" s="11">
        <f>VLOOKUP(B7997,[1]!Product_Data[#Data],3,0)</f>
        <v>154</v>
      </c>
      <c r="J7997" s="11">
        <f t="shared" si="747"/>
        <v>154</v>
      </c>
      <c r="K7997" s="11">
        <f t="shared" si="748"/>
        <v>203</v>
      </c>
      <c r="L7997" s="11">
        <f t="shared" si="749"/>
        <v>49</v>
      </c>
      <c r="M7997" t="str">
        <f>VLOOKUP(C7997,[1]!Location_Data[#Data],2,0)</f>
        <v>Palmdale</v>
      </c>
      <c r="N7997" t="str">
        <f>VLOOKUP(D7997,[1]!Salespeople_Data[#Data],2,0)</f>
        <v>Ernest Wagner</v>
      </c>
      <c r="O7997" t="str">
        <f>VLOOKUP(E7997,[1]!Customer_Data[#Data],2,0)</f>
        <v>Jason Hanson</v>
      </c>
      <c r="P7997" s="15">
        <f t="shared" si="744"/>
        <v>1</v>
      </c>
      <c r="Q7997">
        <f t="shared" si="745"/>
        <v>9</v>
      </c>
      <c r="R7997">
        <f t="shared" si="746"/>
        <v>2019</v>
      </c>
    </row>
    <row r="7998" spans="1:18" x14ac:dyDescent="0.25">
      <c r="A7998" s="6" t="s">
        <v>9024</v>
      </c>
      <c r="B7998" s="6" t="s">
        <v>440</v>
      </c>
      <c r="C7998" s="6" t="s">
        <v>472</v>
      </c>
      <c r="D7998" s="6" t="s">
        <v>91</v>
      </c>
      <c r="E7998" s="6" t="s">
        <v>1497</v>
      </c>
      <c r="F7998" s="10">
        <v>43532</v>
      </c>
      <c r="G7998" s="6">
        <v>2</v>
      </c>
      <c r="H7998" s="11">
        <f>VLOOKUP(B7998,[1]!Product_Data[#Data],4,0)</f>
        <v>800</v>
      </c>
      <c r="I7998" s="11">
        <f>VLOOKUP(B7998,[1]!Product_Data[#Data],3,0)</f>
        <v>536</v>
      </c>
      <c r="J7998" s="11">
        <f t="shared" si="747"/>
        <v>1072</v>
      </c>
      <c r="K7998" s="11">
        <f t="shared" si="748"/>
        <v>1600</v>
      </c>
      <c r="L7998" s="11">
        <f t="shared" si="749"/>
        <v>528</v>
      </c>
      <c r="M7998" t="str">
        <f>VLOOKUP(C7998,[1]!Location_Data[#Data],2,0)</f>
        <v>Concord</v>
      </c>
      <c r="N7998" t="str">
        <f>VLOOKUP(D7998,[1]!Salespeople_Data[#Data],2,0)</f>
        <v>Howard Gardner</v>
      </c>
      <c r="O7998" t="str">
        <f>VLOOKUP(E7998,[1]!Customer_Data[#Data],2,0)</f>
        <v>Philip Bailey</v>
      </c>
      <c r="P7998" s="15">
        <f t="shared" si="744"/>
        <v>6</v>
      </c>
      <c r="Q7998">
        <f t="shared" si="745"/>
        <v>3</v>
      </c>
      <c r="R7998">
        <f t="shared" si="746"/>
        <v>2019</v>
      </c>
    </row>
    <row r="7999" spans="1:18" x14ac:dyDescent="0.25">
      <c r="A7999" s="6" t="s">
        <v>9025</v>
      </c>
      <c r="B7999" s="6" t="s">
        <v>289</v>
      </c>
      <c r="C7999" s="6" t="s">
        <v>29</v>
      </c>
      <c r="D7999" s="6" t="s">
        <v>225</v>
      </c>
      <c r="E7999" s="6" t="s">
        <v>1234</v>
      </c>
      <c r="F7999" s="10">
        <v>43469</v>
      </c>
      <c r="G7999" s="6">
        <v>1</v>
      </c>
      <c r="H7999" s="11">
        <f>VLOOKUP(B7999,[1]!Product_Data[#Data],4,0)</f>
        <v>368</v>
      </c>
      <c r="I7999" s="11">
        <f>VLOOKUP(B7999,[1]!Product_Data[#Data],3,0)</f>
        <v>294</v>
      </c>
      <c r="J7999" s="11">
        <f t="shared" si="747"/>
        <v>294</v>
      </c>
      <c r="K7999" s="11">
        <f t="shared" si="748"/>
        <v>368</v>
      </c>
      <c r="L7999" s="11">
        <f t="shared" si="749"/>
        <v>74</v>
      </c>
      <c r="M7999" t="str">
        <f>VLOOKUP(C7999,[1]!Location_Data[#Data],2,0)</f>
        <v>Santa Ana</v>
      </c>
      <c r="N7999" t="str">
        <f>VLOOKUP(D7999,[1]!Salespeople_Data[#Data],2,0)</f>
        <v>Andrew Bowman</v>
      </c>
      <c r="O7999" t="str">
        <f>VLOOKUP(E7999,[1]!Customer_Data[#Data],2,0)</f>
        <v>Peter Fernandez</v>
      </c>
      <c r="P7999" s="15">
        <f t="shared" si="744"/>
        <v>6</v>
      </c>
      <c r="Q7999">
        <f t="shared" si="745"/>
        <v>1</v>
      </c>
      <c r="R7999">
        <f t="shared" si="746"/>
        <v>2019</v>
      </c>
    </row>
    <row r="8000" spans="1:18" x14ac:dyDescent="0.25">
      <c r="A8000" s="6" t="s">
        <v>9026</v>
      </c>
      <c r="B8000" s="6" t="s">
        <v>189</v>
      </c>
      <c r="C8000" s="6" t="s">
        <v>596</v>
      </c>
      <c r="D8000" s="6" t="s">
        <v>216</v>
      </c>
      <c r="E8000" s="6" t="s">
        <v>528</v>
      </c>
      <c r="F8000" s="10">
        <v>43689</v>
      </c>
      <c r="G8000" s="6">
        <v>3</v>
      </c>
      <c r="H8000" s="11">
        <f>VLOOKUP(B8000,[1]!Product_Data[#Data],4,0)</f>
        <v>1783</v>
      </c>
      <c r="I8000" s="11">
        <f>VLOOKUP(B8000,[1]!Product_Data[#Data],3,0)</f>
        <v>1516</v>
      </c>
      <c r="J8000" s="11">
        <f t="shared" si="747"/>
        <v>4548</v>
      </c>
      <c r="K8000" s="11">
        <f t="shared" si="748"/>
        <v>5349</v>
      </c>
      <c r="L8000" s="11">
        <f t="shared" si="749"/>
        <v>801</v>
      </c>
      <c r="M8000" t="str">
        <f>VLOOKUP(C8000,[1]!Location_Data[#Data],2,0)</f>
        <v>Fremont</v>
      </c>
      <c r="N8000" t="str">
        <f>VLOOKUP(D8000,[1]!Salespeople_Data[#Data],2,0)</f>
        <v>Ernest Wagner</v>
      </c>
      <c r="O8000" t="str">
        <f>VLOOKUP(E8000,[1]!Customer_Data[#Data],2,0)</f>
        <v>Douglas Tucker</v>
      </c>
      <c r="P8000" s="15">
        <f t="shared" si="744"/>
        <v>2</v>
      </c>
      <c r="Q8000">
        <f t="shared" si="745"/>
        <v>8</v>
      </c>
      <c r="R8000">
        <f t="shared" si="746"/>
        <v>2019</v>
      </c>
    </row>
    <row r="8001" spans="1:18" x14ac:dyDescent="0.25">
      <c r="A8001" s="6" t="s">
        <v>9027</v>
      </c>
      <c r="B8001" s="6" t="s">
        <v>925</v>
      </c>
      <c r="C8001" s="6" t="s">
        <v>377</v>
      </c>
      <c r="D8001" s="6" t="s">
        <v>63</v>
      </c>
      <c r="E8001" s="6" t="s">
        <v>545</v>
      </c>
      <c r="F8001" s="10">
        <v>43626</v>
      </c>
      <c r="G8001" s="6">
        <v>4</v>
      </c>
      <c r="H8001" s="11">
        <f>VLOOKUP(B8001,[1]!Product_Data[#Data],4,0)</f>
        <v>136</v>
      </c>
      <c r="I8001" s="11">
        <f>VLOOKUP(B8001,[1]!Product_Data[#Data],3,0)</f>
        <v>72</v>
      </c>
      <c r="J8001" s="11">
        <f t="shared" si="747"/>
        <v>288</v>
      </c>
      <c r="K8001" s="11">
        <f t="shared" si="748"/>
        <v>544</v>
      </c>
      <c r="L8001" s="11">
        <f t="shared" si="749"/>
        <v>256</v>
      </c>
      <c r="M8001" t="str">
        <f>VLOOKUP(C8001,[1]!Location_Data[#Data],2,0)</f>
        <v>San Diego</v>
      </c>
      <c r="N8001" t="str">
        <f>VLOOKUP(D8001,[1]!Salespeople_Data[#Data],2,0)</f>
        <v>Jeremy Mendoza</v>
      </c>
      <c r="O8001" t="str">
        <f>VLOOKUP(E8001,[1]!Customer_Data[#Data],2,0)</f>
        <v>Carlos Hunt</v>
      </c>
      <c r="P8001" s="15">
        <f t="shared" si="744"/>
        <v>2</v>
      </c>
      <c r="Q8001">
        <f t="shared" si="745"/>
        <v>6</v>
      </c>
      <c r="R8001">
        <f t="shared" si="746"/>
        <v>2019</v>
      </c>
    </row>
    <row r="8002" spans="1:18" x14ac:dyDescent="0.25">
      <c r="A8002" s="6" t="s">
        <v>9028</v>
      </c>
      <c r="B8002" s="6" t="s">
        <v>395</v>
      </c>
      <c r="C8002" s="6" t="s">
        <v>211</v>
      </c>
      <c r="D8002" s="6" t="s">
        <v>15</v>
      </c>
      <c r="E8002" s="6" t="s">
        <v>812</v>
      </c>
      <c r="F8002" s="10">
        <v>43727</v>
      </c>
      <c r="G8002" s="6">
        <v>2</v>
      </c>
      <c r="H8002" s="11">
        <f>VLOOKUP(B8002,[1]!Product_Data[#Data],4,0)</f>
        <v>2257</v>
      </c>
      <c r="I8002" s="11">
        <f>VLOOKUP(B8002,[1]!Product_Data[#Data],3,0)</f>
        <v>1535</v>
      </c>
      <c r="J8002" s="11">
        <f t="shared" si="747"/>
        <v>3070</v>
      </c>
      <c r="K8002" s="11">
        <f t="shared" si="748"/>
        <v>4514</v>
      </c>
      <c r="L8002" s="11">
        <f t="shared" si="749"/>
        <v>1444</v>
      </c>
      <c r="M8002" t="str">
        <f>VLOOKUP(C8002,[1]!Location_Data[#Data],2,0)</f>
        <v>Chula Vista</v>
      </c>
      <c r="N8002" t="str">
        <f>VLOOKUP(D8002,[1]!Salespeople_Data[#Data],2,0)</f>
        <v>Ryan Butler</v>
      </c>
      <c r="O8002" t="str">
        <f>VLOOKUP(E8002,[1]!Customer_Data[#Data],2,0)</f>
        <v>Shawn Reynolds</v>
      </c>
      <c r="P8002" s="15">
        <f t="shared" ref="P8002:P8065" si="750">WEEKDAY(F8002)</f>
        <v>5</v>
      </c>
      <c r="Q8002">
        <f t="shared" ref="Q8002:Q8065" si="751">MONTH(F8002)</f>
        <v>9</v>
      </c>
      <c r="R8002">
        <f t="shared" ref="R8002:R8065" si="752">YEAR(F8002)</f>
        <v>2019</v>
      </c>
    </row>
    <row r="8003" spans="1:18" x14ac:dyDescent="0.25">
      <c r="A8003" s="6" t="s">
        <v>9029</v>
      </c>
      <c r="B8003" s="6" t="s">
        <v>207</v>
      </c>
      <c r="C8003" s="6" t="s">
        <v>174</v>
      </c>
      <c r="D8003" s="6" t="s">
        <v>165</v>
      </c>
      <c r="E8003" s="6" t="s">
        <v>508</v>
      </c>
      <c r="F8003" s="10">
        <v>43638</v>
      </c>
      <c r="G8003" s="6">
        <v>2</v>
      </c>
      <c r="H8003" s="11">
        <f>VLOOKUP(B8003,[1]!Product_Data[#Data],4,0)</f>
        <v>2464</v>
      </c>
      <c r="I8003" s="11">
        <f>VLOOKUP(B8003,[1]!Product_Data[#Data],3,0)</f>
        <v>1774</v>
      </c>
      <c r="J8003" s="11">
        <f t="shared" ref="J8003:J8066" si="753">PRODUCT(I8003,G8003)</f>
        <v>3548</v>
      </c>
      <c r="K8003" s="11">
        <f t="shared" ref="K8003:K8066" si="754">PRODUCT(H8003,G8003)</f>
        <v>4928</v>
      </c>
      <c r="L8003" s="11">
        <f t="shared" ref="L8003:L8066" si="755">K8003-J8003</f>
        <v>1380</v>
      </c>
      <c r="M8003" t="str">
        <f>VLOOKUP(C8003,[1]!Location_Data[#Data],2,0)</f>
        <v>Norwalk</v>
      </c>
      <c r="N8003" t="str">
        <f>VLOOKUP(D8003,[1]!Salespeople_Data[#Data],2,0)</f>
        <v>Joe Sims</v>
      </c>
      <c r="O8003" t="str">
        <f>VLOOKUP(E8003,[1]!Customer_Data[#Data],2,0)</f>
        <v>Gregory Welch</v>
      </c>
      <c r="P8003" s="15">
        <f t="shared" si="750"/>
        <v>7</v>
      </c>
      <c r="Q8003">
        <f t="shared" si="751"/>
        <v>6</v>
      </c>
      <c r="R8003">
        <f t="shared" si="752"/>
        <v>2019</v>
      </c>
    </row>
    <row r="8004" spans="1:18" x14ac:dyDescent="0.25">
      <c r="A8004" s="6" t="s">
        <v>9030</v>
      </c>
      <c r="B8004" s="6" t="s">
        <v>925</v>
      </c>
      <c r="C8004" s="6" t="s">
        <v>286</v>
      </c>
      <c r="D8004" s="6" t="s">
        <v>146</v>
      </c>
      <c r="E8004" s="6" t="s">
        <v>6347</v>
      </c>
      <c r="F8004" s="10">
        <v>43701</v>
      </c>
      <c r="G8004" s="6">
        <v>1</v>
      </c>
      <c r="H8004" s="11">
        <f>VLOOKUP(B8004,[1]!Product_Data[#Data],4,0)</f>
        <v>136</v>
      </c>
      <c r="I8004" s="11">
        <f>VLOOKUP(B8004,[1]!Product_Data[#Data],3,0)</f>
        <v>72</v>
      </c>
      <c r="J8004" s="11">
        <f t="shared" si="753"/>
        <v>72</v>
      </c>
      <c r="K8004" s="11">
        <f t="shared" si="754"/>
        <v>136</v>
      </c>
      <c r="L8004" s="11">
        <f t="shared" si="755"/>
        <v>64</v>
      </c>
      <c r="M8004" t="str">
        <f>VLOOKUP(C8004,[1]!Location_Data[#Data],2,0)</f>
        <v>El Monte</v>
      </c>
      <c r="N8004" t="str">
        <f>VLOOKUP(D8004,[1]!Salespeople_Data[#Data],2,0)</f>
        <v>Carl Elliott</v>
      </c>
      <c r="O8004" t="str">
        <f>VLOOKUP(E8004,[1]!Customer_Data[#Data],2,0)</f>
        <v>Aaron Johnson</v>
      </c>
      <c r="P8004" s="15">
        <f t="shared" si="750"/>
        <v>7</v>
      </c>
      <c r="Q8004">
        <f t="shared" si="751"/>
        <v>8</v>
      </c>
      <c r="R8004">
        <f t="shared" si="752"/>
        <v>2019</v>
      </c>
    </row>
    <row r="8005" spans="1:18" x14ac:dyDescent="0.25">
      <c r="A8005" s="6" t="s">
        <v>9031</v>
      </c>
      <c r="B8005" s="6" t="s">
        <v>139</v>
      </c>
      <c r="C8005" s="6" t="s">
        <v>105</v>
      </c>
      <c r="D8005" s="6" t="s">
        <v>191</v>
      </c>
      <c r="E8005" s="6" t="s">
        <v>381</v>
      </c>
      <c r="F8005" s="10">
        <v>43554</v>
      </c>
      <c r="G8005" s="6">
        <v>4</v>
      </c>
      <c r="H8005" s="11">
        <f>VLOOKUP(B8005,[1]!Product_Data[#Data],4,0)</f>
        <v>817</v>
      </c>
      <c r="I8005" s="11">
        <f>VLOOKUP(B8005,[1]!Product_Data[#Data],3,0)</f>
        <v>409</v>
      </c>
      <c r="J8005" s="11">
        <f t="shared" si="753"/>
        <v>1636</v>
      </c>
      <c r="K8005" s="11">
        <f t="shared" si="754"/>
        <v>3268</v>
      </c>
      <c r="L8005" s="11">
        <f t="shared" si="755"/>
        <v>1632</v>
      </c>
      <c r="M8005" t="str">
        <f>VLOOKUP(C8005,[1]!Location_Data[#Data],2,0)</f>
        <v>Daly City</v>
      </c>
      <c r="N8005" t="str">
        <f>VLOOKUP(D8005,[1]!Salespeople_Data[#Data],2,0)</f>
        <v>Robert Reed</v>
      </c>
      <c r="O8005" t="str">
        <f>VLOOKUP(E8005,[1]!Customer_Data[#Data],2,0)</f>
        <v>Paul Larson</v>
      </c>
      <c r="P8005" s="15">
        <f t="shared" si="750"/>
        <v>7</v>
      </c>
      <c r="Q8005">
        <f t="shared" si="751"/>
        <v>3</v>
      </c>
      <c r="R8005">
        <f t="shared" si="752"/>
        <v>2019</v>
      </c>
    </row>
    <row r="8006" spans="1:18" x14ac:dyDescent="0.25">
      <c r="A8006" s="6" t="s">
        <v>9032</v>
      </c>
      <c r="B8006" s="6" t="s">
        <v>185</v>
      </c>
      <c r="C8006" s="6" t="s">
        <v>272</v>
      </c>
      <c r="D8006" s="6" t="s">
        <v>136</v>
      </c>
      <c r="E8006" s="6" t="s">
        <v>740</v>
      </c>
      <c r="F8006" s="10">
        <v>43725</v>
      </c>
      <c r="G8006" s="6">
        <v>2</v>
      </c>
      <c r="H8006" s="11">
        <f>VLOOKUP(B8006,[1]!Product_Data[#Data],4,0)</f>
        <v>667</v>
      </c>
      <c r="I8006" s="11">
        <f>VLOOKUP(B8006,[1]!Product_Data[#Data],3,0)</f>
        <v>387</v>
      </c>
      <c r="J8006" s="11">
        <f t="shared" si="753"/>
        <v>774</v>
      </c>
      <c r="K8006" s="11">
        <f t="shared" si="754"/>
        <v>1334</v>
      </c>
      <c r="L8006" s="11">
        <f t="shared" si="755"/>
        <v>560</v>
      </c>
      <c r="M8006" t="str">
        <f>VLOOKUP(C8006,[1]!Location_Data[#Data],2,0)</f>
        <v>Torrance</v>
      </c>
      <c r="N8006" t="str">
        <f>VLOOKUP(D8006,[1]!Salespeople_Data[#Data],2,0)</f>
        <v>Clarence Fox</v>
      </c>
      <c r="O8006" t="str">
        <f>VLOOKUP(E8006,[1]!Customer_Data[#Data],2,0)</f>
        <v>Jeremy Schmidt</v>
      </c>
      <c r="P8006" s="15">
        <f t="shared" si="750"/>
        <v>3</v>
      </c>
      <c r="Q8006">
        <f t="shared" si="751"/>
        <v>9</v>
      </c>
      <c r="R8006">
        <f t="shared" si="752"/>
        <v>2019</v>
      </c>
    </row>
    <row r="8007" spans="1:18" x14ac:dyDescent="0.25">
      <c r="A8007" s="6" t="s">
        <v>9033</v>
      </c>
      <c r="B8007" s="6" t="s">
        <v>235</v>
      </c>
      <c r="C8007" s="6" t="s">
        <v>204</v>
      </c>
      <c r="D8007" s="6" t="s">
        <v>165</v>
      </c>
      <c r="E8007" s="6" t="s">
        <v>2218</v>
      </c>
      <c r="F8007" s="10">
        <v>43570</v>
      </c>
      <c r="G8007" s="6">
        <v>1</v>
      </c>
      <c r="H8007" s="11">
        <f>VLOOKUP(B8007,[1]!Product_Data[#Data],4,0)</f>
        <v>1887</v>
      </c>
      <c r="I8007" s="11">
        <f>VLOOKUP(B8007,[1]!Product_Data[#Data],3,0)</f>
        <v>1378</v>
      </c>
      <c r="J8007" s="11">
        <f t="shared" si="753"/>
        <v>1378</v>
      </c>
      <c r="K8007" s="11">
        <f t="shared" si="754"/>
        <v>1887</v>
      </c>
      <c r="L8007" s="11">
        <f t="shared" si="755"/>
        <v>509</v>
      </c>
      <c r="M8007" t="str">
        <f>VLOOKUP(C8007,[1]!Location_Data[#Data],2,0)</f>
        <v>Corona</v>
      </c>
      <c r="N8007" t="str">
        <f>VLOOKUP(D8007,[1]!Salespeople_Data[#Data],2,0)</f>
        <v>Joe Sims</v>
      </c>
      <c r="O8007" t="str">
        <f>VLOOKUP(E8007,[1]!Customer_Data[#Data],2,0)</f>
        <v>Jerry Andrews</v>
      </c>
      <c r="P8007" s="15">
        <f t="shared" si="750"/>
        <v>2</v>
      </c>
      <c r="Q8007">
        <f t="shared" si="751"/>
        <v>4</v>
      </c>
      <c r="R8007">
        <f t="shared" si="752"/>
        <v>2019</v>
      </c>
    </row>
    <row r="8008" spans="1:18" x14ac:dyDescent="0.25">
      <c r="A8008" s="6" t="s">
        <v>9034</v>
      </c>
      <c r="B8008" s="6" t="s">
        <v>373</v>
      </c>
      <c r="C8008" s="6" t="s">
        <v>48</v>
      </c>
      <c r="D8008" s="6" t="s">
        <v>257</v>
      </c>
      <c r="E8008" s="6" t="s">
        <v>936</v>
      </c>
      <c r="F8008" s="10">
        <v>43483</v>
      </c>
      <c r="G8008" s="6">
        <v>2</v>
      </c>
      <c r="H8008" s="11">
        <f>VLOOKUP(B8008,[1]!Product_Data[#Data],4,0)</f>
        <v>2182</v>
      </c>
      <c r="I8008" s="11">
        <f>VLOOKUP(B8008,[1]!Product_Data[#Data],3,0)</f>
        <v>1200</v>
      </c>
      <c r="J8008" s="11">
        <f t="shared" si="753"/>
        <v>2400</v>
      </c>
      <c r="K8008" s="11">
        <f t="shared" si="754"/>
        <v>4364</v>
      </c>
      <c r="L8008" s="11">
        <f t="shared" si="755"/>
        <v>1964</v>
      </c>
      <c r="M8008" t="str">
        <f>VLOOKUP(C8008,[1]!Location_Data[#Data],2,0)</f>
        <v>Rialto</v>
      </c>
      <c r="N8008" t="str">
        <f>VLOOKUP(D8008,[1]!Salespeople_Data[#Data],2,0)</f>
        <v>Jerry Perry</v>
      </c>
      <c r="O8008" t="str">
        <f>VLOOKUP(E8008,[1]!Customer_Data[#Data],2,0)</f>
        <v>Ronald Watkins</v>
      </c>
      <c r="P8008" s="15">
        <f t="shared" si="750"/>
        <v>6</v>
      </c>
      <c r="Q8008">
        <f t="shared" si="751"/>
        <v>1</v>
      </c>
      <c r="R8008">
        <f t="shared" si="752"/>
        <v>2019</v>
      </c>
    </row>
    <row r="8009" spans="1:18" x14ac:dyDescent="0.25">
      <c r="A8009" s="6" t="s">
        <v>9035</v>
      </c>
      <c r="B8009" s="6" t="s">
        <v>23</v>
      </c>
      <c r="C8009" s="6" t="s">
        <v>149</v>
      </c>
      <c r="D8009" s="6" t="s">
        <v>191</v>
      </c>
      <c r="E8009" s="6" t="s">
        <v>1878</v>
      </c>
      <c r="F8009" s="10">
        <v>43617</v>
      </c>
      <c r="G8009" s="6">
        <v>1</v>
      </c>
      <c r="H8009" s="11">
        <f>VLOOKUP(B8009,[1]!Product_Data[#Data],4,0)</f>
        <v>1052</v>
      </c>
      <c r="I8009" s="11">
        <f>VLOOKUP(B8009,[1]!Product_Data[#Data],3,0)</f>
        <v>589</v>
      </c>
      <c r="J8009" s="11">
        <f t="shared" si="753"/>
        <v>589</v>
      </c>
      <c r="K8009" s="11">
        <f t="shared" si="754"/>
        <v>1052</v>
      </c>
      <c r="L8009" s="11">
        <f t="shared" si="755"/>
        <v>463</v>
      </c>
      <c r="M8009" t="str">
        <f>VLOOKUP(C8009,[1]!Location_Data[#Data],2,0)</f>
        <v>Antioch</v>
      </c>
      <c r="N8009" t="str">
        <f>VLOOKUP(D8009,[1]!Salespeople_Data[#Data],2,0)</f>
        <v>Robert Reed</v>
      </c>
      <c r="O8009" t="str">
        <f>VLOOKUP(E8009,[1]!Customer_Data[#Data],2,0)</f>
        <v>Joseph Walker</v>
      </c>
      <c r="P8009" s="15">
        <f t="shared" si="750"/>
        <v>7</v>
      </c>
      <c r="Q8009">
        <f t="shared" si="751"/>
        <v>6</v>
      </c>
      <c r="R8009">
        <f t="shared" si="752"/>
        <v>2019</v>
      </c>
    </row>
    <row r="8010" spans="1:18" x14ac:dyDescent="0.25">
      <c r="A8010" s="6" t="s">
        <v>9036</v>
      </c>
      <c r="B8010" s="6" t="s">
        <v>367</v>
      </c>
      <c r="C8010" s="6" t="s">
        <v>19</v>
      </c>
      <c r="D8010" s="6" t="s">
        <v>53</v>
      </c>
      <c r="E8010" s="6" t="s">
        <v>920</v>
      </c>
      <c r="F8010" s="10">
        <v>43795</v>
      </c>
      <c r="G8010" s="6">
        <v>1</v>
      </c>
      <c r="H8010" s="11">
        <f>VLOOKUP(B8010,[1]!Product_Data[#Data],4,0)</f>
        <v>530</v>
      </c>
      <c r="I8010" s="11">
        <f>VLOOKUP(B8010,[1]!Product_Data[#Data],3,0)</f>
        <v>424</v>
      </c>
      <c r="J8010" s="11">
        <f t="shared" si="753"/>
        <v>424</v>
      </c>
      <c r="K8010" s="11">
        <f t="shared" si="754"/>
        <v>530</v>
      </c>
      <c r="L8010" s="11">
        <f t="shared" si="755"/>
        <v>106</v>
      </c>
      <c r="M8010" t="str">
        <f>VLOOKUP(C8010,[1]!Location_Data[#Data],2,0)</f>
        <v>Berkeley</v>
      </c>
      <c r="N8010" t="str">
        <f>VLOOKUP(D8010,[1]!Salespeople_Data[#Data],2,0)</f>
        <v>Scott Mason</v>
      </c>
      <c r="O8010" t="str">
        <f>VLOOKUP(E8010,[1]!Customer_Data[#Data],2,0)</f>
        <v>Joshua Watkins</v>
      </c>
      <c r="P8010" s="15">
        <f t="shared" si="750"/>
        <v>3</v>
      </c>
      <c r="Q8010">
        <f t="shared" si="751"/>
        <v>11</v>
      </c>
      <c r="R8010">
        <f t="shared" si="752"/>
        <v>2019</v>
      </c>
    </row>
    <row r="8011" spans="1:18" x14ac:dyDescent="0.25">
      <c r="A8011" s="6" t="s">
        <v>9037</v>
      </c>
      <c r="B8011" s="6" t="s">
        <v>104</v>
      </c>
      <c r="C8011" s="6" t="s">
        <v>211</v>
      </c>
      <c r="D8011" s="6" t="s">
        <v>40</v>
      </c>
      <c r="E8011" s="6" t="s">
        <v>1341</v>
      </c>
      <c r="F8011" s="10">
        <v>43503</v>
      </c>
      <c r="G8011" s="6">
        <v>1</v>
      </c>
      <c r="H8011" s="11">
        <f>VLOOKUP(B8011,[1]!Product_Data[#Data],4,0)</f>
        <v>1671</v>
      </c>
      <c r="I8011" s="11">
        <f>VLOOKUP(B8011,[1]!Product_Data[#Data],3,0)</f>
        <v>1220</v>
      </c>
      <c r="J8011" s="11">
        <f t="shared" si="753"/>
        <v>1220</v>
      </c>
      <c r="K8011" s="11">
        <f t="shared" si="754"/>
        <v>1671</v>
      </c>
      <c r="L8011" s="11">
        <f t="shared" si="755"/>
        <v>451</v>
      </c>
      <c r="M8011" t="str">
        <f>VLOOKUP(C8011,[1]!Location_Data[#Data],2,0)</f>
        <v>Chula Vista</v>
      </c>
      <c r="N8011" t="str">
        <f>VLOOKUP(D8011,[1]!Salespeople_Data[#Data],2,0)</f>
        <v>Brian Hansen</v>
      </c>
      <c r="O8011" t="str">
        <f>VLOOKUP(E8011,[1]!Customer_Data[#Data],2,0)</f>
        <v>Frank Mason</v>
      </c>
      <c r="P8011" s="15">
        <f t="shared" si="750"/>
        <v>5</v>
      </c>
      <c r="Q8011">
        <f t="shared" si="751"/>
        <v>2</v>
      </c>
      <c r="R8011">
        <f t="shared" si="752"/>
        <v>2019</v>
      </c>
    </row>
    <row r="8012" spans="1:18" x14ac:dyDescent="0.25">
      <c r="A8012" s="6" t="s">
        <v>9038</v>
      </c>
      <c r="B8012" s="6" t="s">
        <v>367</v>
      </c>
      <c r="C8012" s="6" t="s">
        <v>145</v>
      </c>
      <c r="D8012" s="6" t="s">
        <v>413</v>
      </c>
      <c r="E8012" s="6" t="s">
        <v>1410</v>
      </c>
      <c r="F8012" s="10">
        <v>43618</v>
      </c>
      <c r="G8012" s="6">
        <v>1</v>
      </c>
      <c r="H8012" s="11">
        <f>VLOOKUP(B8012,[1]!Product_Data[#Data],4,0)</f>
        <v>530</v>
      </c>
      <c r="I8012" s="11">
        <f>VLOOKUP(B8012,[1]!Product_Data[#Data],3,0)</f>
        <v>424</v>
      </c>
      <c r="J8012" s="11">
        <f t="shared" si="753"/>
        <v>424</v>
      </c>
      <c r="K8012" s="11">
        <f t="shared" si="754"/>
        <v>530</v>
      </c>
      <c r="L8012" s="11">
        <f t="shared" si="755"/>
        <v>106</v>
      </c>
      <c r="M8012" t="str">
        <f>VLOOKUP(C8012,[1]!Location_Data[#Data],2,0)</f>
        <v>Santa Maria</v>
      </c>
      <c r="N8012" t="str">
        <f>VLOOKUP(D8012,[1]!Salespeople_Data[#Data],2,0)</f>
        <v>Kenneth Bradley</v>
      </c>
      <c r="O8012" t="str">
        <f>VLOOKUP(E8012,[1]!Customer_Data[#Data],2,0)</f>
        <v>Wayne Williams</v>
      </c>
      <c r="P8012" s="15">
        <f t="shared" si="750"/>
        <v>1</v>
      </c>
      <c r="Q8012">
        <f t="shared" si="751"/>
        <v>6</v>
      </c>
      <c r="R8012">
        <f t="shared" si="752"/>
        <v>2019</v>
      </c>
    </row>
    <row r="8013" spans="1:18" x14ac:dyDescent="0.25">
      <c r="A8013" s="6" t="s">
        <v>9039</v>
      </c>
      <c r="B8013" s="6" t="s">
        <v>321</v>
      </c>
      <c r="C8013" s="6" t="s">
        <v>242</v>
      </c>
      <c r="D8013" s="6" t="s">
        <v>178</v>
      </c>
      <c r="E8013" s="6" t="s">
        <v>1096</v>
      </c>
      <c r="F8013" s="10">
        <v>43646</v>
      </c>
      <c r="G8013" s="6">
        <v>3</v>
      </c>
      <c r="H8013" s="11">
        <f>VLOOKUP(B8013,[1]!Product_Data[#Data],4,0)</f>
        <v>2391</v>
      </c>
      <c r="I8013" s="11">
        <f>VLOOKUP(B8013,[1]!Product_Data[#Data],3,0)</f>
        <v>1291</v>
      </c>
      <c r="J8013" s="11">
        <f t="shared" si="753"/>
        <v>3873</v>
      </c>
      <c r="K8013" s="11">
        <f t="shared" si="754"/>
        <v>7173</v>
      </c>
      <c r="L8013" s="11">
        <f t="shared" si="755"/>
        <v>3300</v>
      </c>
      <c r="M8013" t="str">
        <f>VLOOKUP(C8013,[1]!Location_Data[#Data],2,0)</f>
        <v>Downey</v>
      </c>
      <c r="N8013" t="str">
        <f>VLOOKUP(D8013,[1]!Salespeople_Data[#Data],2,0)</f>
        <v>Joshua Taylor</v>
      </c>
      <c r="O8013" t="str">
        <f>VLOOKUP(E8013,[1]!Customer_Data[#Data],2,0)</f>
        <v>Craig Wright</v>
      </c>
      <c r="P8013" s="15">
        <f t="shared" si="750"/>
        <v>1</v>
      </c>
      <c r="Q8013">
        <f t="shared" si="751"/>
        <v>6</v>
      </c>
      <c r="R8013">
        <f t="shared" si="752"/>
        <v>2019</v>
      </c>
    </row>
    <row r="8014" spans="1:18" x14ac:dyDescent="0.25">
      <c r="A8014" s="6" t="s">
        <v>9040</v>
      </c>
      <c r="B8014" s="6" t="s">
        <v>464</v>
      </c>
      <c r="C8014" s="6" t="s">
        <v>220</v>
      </c>
      <c r="D8014" s="6" t="s">
        <v>63</v>
      </c>
      <c r="E8014" s="6" t="s">
        <v>1366</v>
      </c>
      <c r="F8014" s="10">
        <v>43476</v>
      </c>
      <c r="G8014" s="6">
        <v>2</v>
      </c>
      <c r="H8014" s="11">
        <f>VLOOKUP(B8014,[1]!Product_Data[#Data],4,0)</f>
        <v>1566</v>
      </c>
      <c r="I8014" s="11">
        <f>VLOOKUP(B8014,[1]!Product_Data[#Data],3,0)</f>
        <v>1190</v>
      </c>
      <c r="J8014" s="11">
        <f t="shared" si="753"/>
        <v>2380</v>
      </c>
      <c r="K8014" s="11">
        <f t="shared" si="754"/>
        <v>3132</v>
      </c>
      <c r="L8014" s="11">
        <f t="shared" si="755"/>
        <v>752</v>
      </c>
      <c r="M8014" t="str">
        <f>VLOOKUP(C8014,[1]!Location_Data[#Data],2,0)</f>
        <v>Modesto</v>
      </c>
      <c r="N8014" t="str">
        <f>VLOOKUP(D8014,[1]!Salespeople_Data[#Data],2,0)</f>
        <v>Jeremy Mendoza</v>
      </c>
      <c r="O8014" t="str">
        <f>VLOOKUP(E8014,[1]!Customer_Data[#Data],2,0)</f>
        <v>Benjamin Kim</v>
      </c>
      <c r="P8014" s="15">
        <f t="shared" si="750"/>
        <v>6</v>
      </c>
      <c r="Q8014">
        <f t="shared" si="751"/>
        <v>1</v>
      </c>
      <c r="R8014">
        <f t="shared" si="752"/>
        <v>2019</v>
      </c>
    </row>
    <row r="8015" spans="1:18" x14ac:dyDescent="0.25">
      <c r="A8015" s="6" t="s">
        <v>9041</v>
      </c>
      <c r="B8015" s="6" t="s">
        <v>431</v>
      </c>
      <c r="C8015" s="6" t="s">
        <v>79</v>
      </c>
      <c r="D8015" s="6" t="s">
        <v>170</v>
      </c>
      <c r="E8015" s="6" t="s">
        <v>2607</v>
      </c>
      <c r="F8015" s="10">
        <v>43783</v>
      </c>
      <c r="G8015" s="6">
        <v>3</v>
      </c>
      <c r="H8015" s="11">
        <f>VLOOKUP(B8015,[1]!Product_Data[#Data],4,0)</f>
        <v>290</v>
      </c>
      <c r="I8015" s="11">
        <f>VLOOKUP(B8015,[1]!Product_Data[#Data],3,0)</f>
        <v>200</v>
      </c>
      <c r="J8015" s="11">
        <f t="shared" si="753"/>
        <v>600</v>
      </c>
      <c r="K8015" s="11">
        <f t="shared" si="754"/>
        <v>870</v>
      </c>
      <c r="L8015" s="11">
        <f t="shared" si="755"/>
        <v>270</v>
      </c>
      <c r="M8015" t="str">
        <f>VLOOKUP(C8015,[1]!Location_Data[#Data],2,0)</f>
        <v>Palmdale</v>
      </c>
      <c r="N8015" t="str">
        <f>VLOOKUP(D8015,[1]!Salespeople_Data[#Data],2,0)</f>
        <v>Sean Miller</v>
      </c>
      <c r="O8015" t="str">
        <f>VLOOKUP(E8015,[1]!Customer_Data[#Data],2,0)</f>
        <v>Carlos Young</v>
      </c>
      <c r="P8015" s="15">
        <f t="shared" si="750"/>
        <v>5</v>
      </c>
      <c r="Q8015">
        <f t="shared" si="751"/>
        <v>11</v>
      </c>
      <c r="R8015">
        <f t="shared" si="752"/>
        <v>2019</v>
      </c>
    </row>
    <row r="8016" spans="1:18" x14ac:dyDescent="0.25">
      <c r="A8016" s="6" t="s">
        <v>9042</v>
      </c>
      <c r="B8016" s="6" t="s">
        <v>603</v>
      </c>
      <c r="C8016" s="6" t="s">
        <v>195</v>
      </c>
      <c r="D8016" s="6" t="s">
        <v>239</v>
      </c>
      <c r="E8016" s="6" t="s">
        <v>1063</v>
      </c>
      <c r="F8016" s="10">
        <v>43693</v>
      </c>
      <c r="G8016" s="6">
        <v>1</v>
      </c>
      <c r="H8016" s="11">
        <f>VLOOKUP(B8016,[1]!Product_Data[#Data],4,0)</f>
        <v>2495</v>
      </c>
      <c r="I8016" s="11">
        <f>VLOOKUP(B8016,[1]!Product_Data[#Data],3,0)</f>
        <v>1896</v>
      </c>
      <c r="J8016" s="11">
        <f t="shared" si="753"/>
        <v>1896</v>
      </c>
      <c r="K8016" s="11">
        <f t="shared" si="754"/>
        <v>2495</v>
      </c>
      <c r="L8016" s="11">
        <f t="shared" si="755"/>
        <v>599</v>
      </c>
      <c r="M8016" t="str">
        <f>VLOOKUP(C8016,[1]!Location_Data[#Data],2,0)</f>
        <v>Pomona</v>
      </c>
      <c r="N8016" t="str">
        <f>VLOOKUP(D8016,[1]!Salespeople_Data[#Data],2,0)</f>
        <v>John Reyes</v>
      </c>
      <c r="O8016" t="str">
        <f>VLOOKUP(E8016,[1]!Customer_Data[#Data],2,0)</f>
        <v>Michael Reed</v>
      </c>
      <c r="P8016" s="15">
        <f t="shared" si="750"/>
        <v>6</v>
      </c>
      <c r="Q8016">
        <f t="shared" si="751"/>
        <v>8</v>
      </c>
      <c r="R8016">
        <f t="shared" si="752"/>
        <v>2019</v>
      </c>
    </row>
    <row r="8017" spans="1:18" x14ac:dyDescent="0.25">
      <c r="A8017" s="6" t="s">
        <v>9043</v>
      </c>
      <c r="B8017" s="6" t="s">
        <v>125</v>
      </c>
      <c r="C8017" s="6" t="s">
        <v>519</v>
      </c>
      <c r="D8017" s="6" t="s">
        <v>359</v>
      </c>
      <c r="E8017" s="6" t="s">
        <v>484</v>
      </c>
      <c r="F8017" s="10">
        <v>43800</v>
      </c>
      <c r="G8017" s="6">
        <v>1</v>
      </c>
      <c r="H8017" s="11">
        <f>VLOOKUP(B8017,[1]!Product_Data[#Data],4,0)</f>
        <v>1826</v>
      </c>
      <c r="I8017" s="11">
        <f>VLOOKUP(B8017,[1]!Product_Data[#Data],3,0)</f>
        <v>1443</v>
      </c>
      <c r="J8017" s="11">
        <f t="shared" si="753"/>
        <v>1443</v>
      </c>
      <c r="K8017" s="11">
        <f t="shared" si="754"/>
        <v>1826</v>
      </c>
      <c r="L8017" s="11">
        <f t="shared" si="755"/>
        <v>383</v>
      </c>
      <c r="M8017" t="str">
        <f>VLOOKUP(C8017,[1]!Location_Data[#Data],2,0)</f>
        <v>Anaheim</v>
      </c>
      <c r="N8017" t="str">
        <f>VLOOKUP(D8017,[1]!Salespeople_Data[#Data],2,0)</f>
        <v>Eugene Holmes</v>
      </c>
      <c r="O8017" t="str">
        <f>VLOOKUP(E8017,[1]!Customer_Data[#Data],2,0)</f>
        <v>Todd George</v>
      </c>
      <c r="P8017" s="15">
        <f t="shared" si="750"/>
        <v>1</v>
      </c>
      <c r="Q8017">
        <f t="shared" si="751"/>
        <v>12</v>
      </c>
      <c r="R8017">
        <f t="shared" si="752"/>
        <v>2019</v>
      </c>
    </row>
    <row r="8018" spans="1:18" x14ac:dyDescent="0.25">
      <c r="A8018" s="6" t="s">
        <v>9044</v>
      </c>
      <c r="B8018" s="6" t="s">
        <v>33</v>
      </c>
      <c r="C8018" s="6" t="s">
        <v>19</v>
      </c>
      <c r="D8018" s="6" t="s">
        <v>136</v>
      </c>
      <c r="E8018" s="6" t="s">
        <v>59</v>
      </c>
      <c r="F8018" s="10">
        <v>43662</v>
      </c>
      <c r="G8018" s="6">
        <v>1</v>
      </c>
      <c r="H8018" s="11">
        <f>VLOOKUP(B8018,[1]!Product_Data[#Data],4,0)</f>
        <v>1582</v>
      </c>
      <c r="I8018" s="11">
        <f>VLOOKUP(B8018,[1]!Product_Data[#Data],3,0)</f>
        <v>1234</v>
      </c>
      <c r="J8018" s="11">
        <f t="shared" si="753"/>
        <v>1234</v>
      </c>
      <c r="K8018" s="11">
        <f t="shared" si="754"/>
        <v>1582</v>
      </c>
      <c r="L8018" s="11">
        <f t="shared" si="755"/>
        <v>348</v>
      </c>
      <c r="M8018" t="str">
        <f>VLOOKUP(C8018,[1]!Location_Data[#Data],2,0)</f>
        <v>Berkeley</v>
      </c>
      <c r="N8018" t="str">
        <f>VLOOKUP(D8018,[1]!Salespeople_Data[#Data],2,0)</f>
        <v>Clarence Fox</v>
      </c>
      <c r="O8018" t="str">
        <f>VLOOKUP(E8018,[1]!Customer_Data[#Data],2,0)</f>
        <v>Paul Henderson</v>
      </c>
      <c r="P8018" s="15">
        <f t="shared" si="750"/>
        <v>3</v>
      </c>
      <c r="Q8018">
        <f t="shared" si="751"/>
        <v>7</v>
      </c>
      <c r="R8018">
        <f t="shared" si="752"/>
        <v>2019</v>
      </c>
    </row>
    <row r="8019" spans="1:18" x14ac:dyDescent="0.25">
      <c r="A8019" s="6" t="s">
        <v>9045</v>
      </c>
      <c r="B8019" s="6" t="s">
        <v>164</v>
      </c>
      <c r="C8019" s="6" t="s">
        <v>450</v>
      </c>
      <c r="D8019" s="6" t="s">
        <v>111</v>
      </c>
      <c r="E8019" s="6" t="s">
        <v>510</v>
      </c>
      <c r="F8019" s="10">
        <v>43683</v>
      </c>
      <c r="G8019" s="6">
        <v>2</v>
      </c>
      <c r="H8019" s="11">
        <f>VLOOKUP(B8019,[1]!Product_Data[#Data],4,0)</f>
        <v>637</v>
      </c>
      <c r="I8019" s="11">
        <f>VLOOKUP(B8019,[1]!Product_Data[#Data],3,0)</f>
        <v>389</v>
      </c>
      <c r="J8019" s="11">
        <f t="shared" si="753"/>
        <v>778</v>
      </c>
      <c r="K8019" s="11">
        <f t="shared" si="754"/>
        <v>1274</v>
      </c>
      <c r="L8019" s="11">
        <f t="shared" si="755"/>
        <v>496</v>
      </c>
      <c r="M8019" t="str">
        <f>VLOOKUP(C8019,[1]!Location_Data[#Data],2,0)</f>
        <v>Simi Valley</v>
      </c>
      <c r="N8019" t="str">
        <f>VLOOKUP(D8019,[1]!Salespeople_Data[#Data],2,0)</f>
        <v>Ryan Welch</v>
      </c>
      <c r="O8019" t="str">
        <f>VLOOKUP(E8019,[1]!Customer_Data[#Data],2,0)</f>
        <v>George Ellis</v>
      </c>
      <c r="P8019" s="15">
        <f t="shared" si="750"/>
        <v>3</v>
      </c>
      <c r="Q8019">
        <f t="shared" si="751"/>
        <v>8</v>
      </c>
      <c r="R8019">
        <f t="shared" si="752"/>
        <v>2019</v>
      </c>
    </row>
    <row r="8020" spans="1:18" x14ac:dyDescent="0.25">
      <c r="A8020" s="6" t="s">
        <v>9046</v>
      </c>
      <c r="B8020" s="6" t="s">
        <v>275</v>
      </c>
      <c r="C8020" s="6" t="s">
        <v>52</v>
      </c>
      <c r="D8020" s="6" t="s">
        <v>101</v>
      </c>
      <c r="E8020" s="6" t="s">
        <v>1313</v>
      </c>
      <c r="F8020" s="10">
        <v>43661</v>
      </c>
      <c r="G8020" s="6">
        <v>1</v>
      </c>
      <c r="H8020" s="11">
        <f>VLOOKUP(B8020,[1]!Product_Data[#Data],4,0)</f>
        <v>2353</v>
      </c>
      <c r="I8020" s="11">
        <f>VLOOKUP(B8020,[1]!Product_Data[#Data],3,0)</f>
        <v>1788</v>
      </c>
      <c r="J8020" s="11">
        <f t="shared" si="753"/>
        <v>1788</v>
      </c>
      <c r="K8020" s="11">
        <f t="shared" si="754"/>
        <v>2353</v>
      </c>
      <c r="L8020" s="11">
        <f t="shared" si="755"/>
        <v>565</v>
      </c>
      <c r="M8020" t="str">
        <f>VLOOKUP(C8020,[1]!Location_Data[#Data],2,0)</f>
        <v>Pasadena</v>
      </c>
      <c r="N8020" t="str">
        <f>VLOOKUP(D8020,[1]!Salespeople_Data[#Data],2,0)</f>
        <v>Scott Clark</v>
      </c>
      <c r="O8020" t="str">
        <f>VLOOKUP(E8020,[1]!Customer_Data[#Data],2,0)</f>
        <v>Joshua Little</v>
      </c>
      <c r="P8020" s="15">
        <f t="shared" si="750"/>
        <v>2</v>
      </c>
      <c r="Q8020">
        <f t="shared" si="751"/>
        <v>7</v>
      </c>
      <c r="R8020">
        <f t="shared" si="752"/>
        <v>2019</v>
      </c>
    </row>
    <row r="8021" spans="1:18" x14ac:dyDescent="0.25">
      <c r="A8021" s="6" t="s">
        <v>9047</v>
      </c>
      <c r="B8021" s="6" t="s">
        <v>553</v>
      </c>
      <c r="C8021" s="6" t="s">
        <v>62</v>
      </c>
      <c r="D8021" s="6" t="s">
        <v>257</v>
      </c>
      <c r="E8021" s="6" t="s">
        <v>1111</v>
      </c>
      <c r="F8021" s="10">
        <v>43586</v>
      </c>
      <c r="G8021" s="6">
        <v>4</v>
      </c>
      <c r="H8021" s="11">
        <f>VLOOKUP(B8021,[1]!Product_Data[#Data],4,0)</f>
        <v>1798</v>
      </c>
      <c r="I8021" s="11">
        <f>VLOOKUP(B8021,[1]!Product_Data[#Data],3,0)</f>
        <v>971</v>
      </c>
      <c r="J8021" s="11">
        <f t="shared" si="753"/>
        <v>3884</v>
      </c>
      <c r="K8021" s="11">
        <f t="shared" si="754"/>
        <v>7192</v>
      </c>
      <c r="L8021" s="11">
        <f t="shared" si="755"/>
        <v>3308</v>
      </c>
      <c r="M8021" t="str">
        <f>VLOOKUP(C8021,[1]!Location_Data[#Data],2,0)</f>
        <v>Fairfield</v>
      </c>
      <c r="N8021" t="str">
        <f>VLOOKUP(D8021,[1]!Salespeople_Data[#Data],2,0)</f>
        <v>Jerry Perry</v>
      </c>
      <c r="O8021" t="str">
        <f>VLOOKUP(E8021,[1]!Customer_Data[#Data],2,0)</f>
        <v>Benjamin Carpenter</v>
      </c>
      <c r="P8021" s="15">
        <f t="shared" si="750"/>
        <v>4</v>
      </c>
      <c r="Q8021">
        <f t="shared" si="751"/>
        <v>5</v>
      </c>
      <c r="R8021">
        <f t="shared" si="752"/>
        <v>2019</v>
      </c>
    </row>
    <row r="8022" spans="1:18" x14ac:dyDescent="0.25">
      <c r="A8022" s="6" t="s">
        <v>9048</v>
      </c>
      <c r="B8022" s="6" t="s">
        <v>232</v>
      </c>
      <c r="C8022" s="6" t="s">
        <v>140</v>
      </c>
      <c r="D8022" s="6" t="s">
        <v>25</v>
      </c>
      <c r="E8022" s="6" t="s">
        <v>898</v>
      </c>
      <c r="F8022" s="10">
        <v>43742</v>
      </c>
      <c r="G8022" s="6">
        <v>4</v>
      </c>
      <c r="H8022" s="11">
        <f>VLOOKUP(B8022,[1]!Product_Data[#Data],4,0)</f>
        <v>1119</v>
      </c>
      <c r="I8022" s="11">
        <f>VLOOKUP(B8022,[1]!Product_Data[#Data],3,0)</f>
        <v>683</v>
      </c>
      <c r="J8022" s="11">
        <f t="shared" si="753"/>
        <v>2732</v>
      </c>
      <c r="K8022" s="11">
        <f t="shared" si="754"/>
        <v>4476</v>
      </c>
      <c r="L8022" s="11">
        <f t="shared" si="755"/>
        <v>1744</v>
      </c>
      <c r="M8022" t="str">
        <f>VLOOKUP(C8022,[1]!Location_Data[#Data],2,0)</f>
        <v>Salinas</v>
      </c>
      <c r="N8022" t="str">
        <f>VLOOKUP(D8022,[1]!Salespeople_Data[#Data],2,0)</f>
        <v>Brian Davis</v>
      </c>
      <c r="O8022" t="str">
        <f>VLOOKUP(E8022,[1]!Customer_Data[#Data],2,0)</f>
        <v>Roy Hamilton</v>
      </c>
      <c r="P8022" s="15">
        <f t="shared" si="750"/>
        <v>6</v>
      </c>
      <c r="Q8022">
        <f t="shared" si="751"/>
        <v>10</v>
      </c>
      <c r="R8022">
        <f t="shared" si="752"/>
        <v>2019</v>
      </c>
    </row>
    <row r="8023" spans="1:18" x14ac:dyDescent="0.25">
      <c r="A8023" s="6" t="s">
        <v>9049</v>
      </c>
      <c r="B8023" s="6" t="s">
        <v>367</v>
      </c>
      <c r="C8023" s="6" t="s">
        <v>74</v>
      </c>
      <c r="D8023" s="6" t="s">
        <v>345</v>
      </c>
      <c r="E8023" s="6" t="s">
        <v>1720</v>
      </c>
      <c r="F8023" s="10">
        <v>43499</v>
      </c>
      <c r="G8023" s="6">
        <v>2</v>
      </c>
      <c r="H8023" s="11">
        <f>VLOOKUP(B8023,[1]!Product_Data[#Data],4,0)</f>
        <v>530</v>
      </c>
      <c r="I8023" s="11">
        <f>VLOOKUP(B8023,[1]!Product_Data[#Data],3,0)</f>
        <v>424</v>
      </c>
      <c r="J8023" s="11">
        <f t="shared" si="753"/>
        <v>848</v>
      </c>
      <c r="K8023" s="11">
        <f t="shared" si="754"/>
        <v>1060</v>
      </c>
      <c r="L8023" s="11">
        <f t="shared" si="755"/>
        <v>212</v>
      </c>
      <c r="M8023" t="str">
        <f>VLOOKUP(C8023,[1]!Location_Data[#Data],2,0)</f>
        <v>West Covina</v>
      </c>
      <c r="N8023" t="str">
        <f>VLOOKUP(D8023,[1]!Salespeople_Data[#Data],2,0)</f>
        <v>Larry Marshall</v>
      </c>
      <c r="O8023" t="str">
        <f>VLOOKUP(E8023,[1]!Customer_Data[#Data],2,0)</f>
        <v>George Lewis</v>
      </c>
      <c r="P8023" s="15">
        <f t="shared" si="750"/>
        <v>1</v>
      </c>
      <c r="Q8023">
        <f t="shared" si="751"/>
        <v>2</v>
      </c>
      <c r="R8023">
        <f t="shared" si="752"/>
        <v>2019</v>
      </c>
    </row>
    <row r="8024" spans="1:18" x14ac:dyDescent="0.25">
      <c r="A8024" s="6" t="s">
        <v>9050</v>
      </c>
      <c r="B8024" s="6" t="s">
        <v>495</v>
      </c>
      <c r="C8024" s="6" t="s">
        <v>570</v>
      </c>
      <c r="D8024" s="6" t="s">
        <v>264</v>
      </c>
      <c r="E8024" s="6" t="s">
        <v>1024</v>
      </c>
      <c r="F8024" s="10">
        <v>43603</v>
      </c>
      <c r="G8024" s="6">
        <v>4</v>
      </c>
      <c r="H8024" s="11">
        <f>VLOOKUP(B8024,[1]!Product_Data[#Data],4,0)</f>
        <v>1467</v>
      </c>
      <c r="I8024" s="11">
        <f>VLOOKUP(B8024,[1]!Product_Data[#Data],3,0)</f>
        <v>807</v>
      </c>
      <c r="J8024" s="11">
        <f t="shared" si="753"/>
        <v>3228</v>
      </c>
      <c r="K8024" s="11">
        <f t="shared" si="754"/>
        <v>5868</v>
      </c>
      <c r="L8024" s="11">
        <f t="shared" si="755"/>
        <v>2640</v>
      </c>
      <c r="M8024" t="str">
        <f>VLOOKUP(C8024,[1]!Location_Data[#Data],2,0)</f>
        <v>Fresno</v>
      </c>
      <c r="N8024" t="str">
        <f>VLOOKUP(D8024,[1]!Salespeople_Data[#Data],2,0)</f>
        <v>Ernest Wheeler</v>
      </c>
      <c r="O8024" t="str">
        <f>VLOOKUP(E8024,[1]!Customer_Data[#Data],2,0)</f>
        <v>Justin Johnston</v>
      </c>
      <c r="P8024" s="15">
        <f t="shared" si="750"/>
        <v>7</v>
      </c>
      <c r="Q8024">
        <f t="shared" si="751"/>
        <v>5</v>
      </c>
      <c r="R8024">
        <f t="shared" si="752"/>
        <v>2019</v>
      </c>
    </row>
    <row r="8025" spans="1:18" x14ac:dyDescent="0.25">
      <c r="A8025" s="6" t="s">
        <v>9051</v>
      </c>
      <c r="B8025" s="6" t="s">
        <v>305</v>
      </c>
      <c r="C8025" s="6" t="s">
        <v>110</v>
      </c>
      <c r="D8025" s="6" t="s">
        <v>298</v>
      </c>
      <c r="E8025" s="6" t="s">
        <v>1043</v>
      </c>
      <c r="F8025" s="10">
        <v>43827</v>
      </c>
      <c r="G8025" s="6">
        <v>1</v>
      </c>
      <c r="H8025" s="11">
        <f>VLOOKUP(B8025,[1]!Product_Data[#Data],4,0)</f>
        <v>504</v>
      </c>
      <c r="I8025" s="11">
        <f>VLOOKUP(B8025,[1]!Product_Data[#Data],3,0)</f>
        <v>408</v>
      </c>
      <c r="J8025" s="11">
        <f t="shared" si="753"/>
        <v>408</v>
      </c>
      <c r="K8025" s="11">
        <f t="shared" si="754"/>
        <v>504</v>
      </c>
      <c r="L8025" s="11">
        <f t="shared" si="755"/>
        <v>96</v>
      </c>
      <c r="M8025" t="str">
        <f>VLOOKUP(C8025,[1]!Location_Data[#Data],2,0)</f>
        <v>Richmond</v>
      </c>
      <c r="N8025" t="str">
        <f>VLOOKUP(D8025,[1]!Salespeople_Data[#Data],2,0)</f>
        <v>Kenneth Fields</v>
      </c>
      <c r="O8025" t="str">
        <f>VLOOKUP(E8025,[1]!Customer_Data[#Data],2,0)</f>
        <v>Willie Daniels</v>
      </c>
      <c r="P8025" s="15">
        <f t="shared" si="750"/>
        <v>7</v>
      </c>
      <c r="Q8025">
        <f t="shared" si="751"/>
        <v>12</v>
      </c>
      <c r="R8025">
        <f t="shared" si="752"/>
        <v>2019</v>
      </c>
    </row>
    <row r="8026" spans="1:18" x14ac:dyDescent="0.25">
      <c r="A8026" s="6" t="s">
        <v>9052</v>
      </c>
      <c r="B8026" s="6" t="s">
        <v>125</v>
      </c>
      <c r="C8026" s="6" t="s">
        <v>190</v>
      </c>
      <c r="D8026" s="6" t="s">
        <v>239</v>
      </c>
      <c r="E8026" s="6" t="s">
        <v>1270</v>
      </c>
      <c r="F8026" s="10">
        <v>43590</v>
      </c>
      <c r="G8026" s="6">
        <v>1</v>
      </c>
      <c r="H8026" s="11">
        <f>VLOOKUP(B8026,[1]!Product_Data[#Data],4,0)</f>
        <v>1826</v>
      </c>
      <c r="I8026" s="11">
        <f>VLOOKUP(B8026,[1]!Product_Data[#Data],3,0)</f>
        <v>1443</v>
      </c>
      <c r="J8026" s="11">
        <f t="shared" si="753"/>
        <v>1443</v>
      </c>
      <c r="K8026" s="11">
        <f t="shared" si="754"/>
        <v>1826</v>
      </c>
      <c r="L8026" s="11">
        <f t="shared" si="755"/>
        <v>383</v>
      </c>
      <c r="M8026" t="str">
        <f>VLOOKUP(C8026,[1]!Location_Data[#Data],2,0)</f>
        <v>Oakland</v>
      </c>
      <c r="N8026" t="str">
        <f>VLOOKUP(D8026,[1]!Salespeople_Data[#Data],2,0)</f>
        <v>John Reyes</v>
      </c>
      <c r="O8026" t="str">
        <f>VLOOKUP(E8026,[1]!Customer_Data[#Data],2,0)</f>
        <v>Samuel Fowler</v>
      </c>
      <c r="P8026" s="15">
        <f t="shared" si="750"/>
        <v>1</v>
      </c>
      <c r="Q8026">
        <f t="shared" si="751"/>
        <v>5</v>
      </c>
      <c r="R8026">
        <f t="shared" si="752"/>
        <v>2019</v>
      </c>
    </row>
    <row r="8027" spans="1:18" x14ac:dyDescent="0.25">
      <c r="A8027" s="6" t="s">
        <v>9053</v>
      </c>
      <c r="B8027" s="6" t="s">
        <v>464</v>
      </c>
      <c r="C8027" s="6" t="s">
        <v>211</v>
      </c>
      <c r="D8027" s="6" t="s">
        <v>35</v>
      </c>
      <c r="E8027" s="6" t="s">
        <v>871</v>
      </c>
      <c r="F8027" s="10">
        <v>43674</v>
      </c>
      <c r="G8027" s="6">
        <v>1</v>
      </c>
      <c r="H8027" s="11">
        <f>VLOOKUP(B8027,[1]!Product_Data[#Data],4,0)</f>
        <v>1566</v>
      </c>
      <c r="I8027" s="11">
        <f>VLOOKUP(B8027,[1]!Product_Data[#Data],3,0)</f>
        <v>1190</v>
      </c>
      <c r="J8027" s="11">
        <f t="shared" si="753"/>
        <v>1190</v>
      </c>
      <c r="K8027" s="11">
        <f t="shared" si="754"/>
        <v>1566</v>
      </c>
      <c r="L8027" s="11">
        <f t="shared" si="755"/>
        <v>376</v>
      </c>
      <c r="M8027" t="str">
        <f>VLOOKUP(C8027,[1]!Location_Data[#Data],2,0)</f>
        <v>Chula Vista</v>
      </c>
      <c r="N8027" t="str">
        <f>VLOOKUP(D8027,[1]!Salespeople_Data[#Data],2,0)</f>
        <v>Charles Harper</v>
      </c>
      <c r="O8027" t="str">
        <f>VLOOKUP(E8027,[1]!Customer_Data[#Data],2,0)</f>
        <v>Dennis Ruiz</v>
      </c>
      <c r="P8027" s="15">
        <f t="shared" si="750"/>
        <v>1</v>
      </c>
      <c r="Q8027">
        <f t="shared" si="751"/>
        <v>7</v>
      </c>
      <c r="R8027">
        <f t="shared" si="752"/>
        <v>2019</v>
      </c>
    </row>
    <row r="8028" spans="1:18" x14ac:dyDescent="0.25">
      <c r="A8028" s="6" t="s">
        <v>9054</v>
      </c>
      <c r="B8028" s="6" t="s">
        <v>94</v>
      </c>
      <c r="C8028" s="6" t="s">
        <v>156</v>
      </c>
      <c r="D8028" s="6" t="s">
        <v>20</v>
      </c>
      <c r="E8028" s="6" t="s">
        <v>1536</v>
      </c>
      <c r="F8028" s="10">
        <v>43644</v>
      </c>
      <c r="G8028" s="6">
        <v>1</v>
      </c>
      <c r="H8028" s="11">
        <f>VLOOKUP(B8028,[1]!Product_Data[#Data],4,0)</f>
        <v>1639</v>
      </c>
      <c r="I8028" s="11">
        <f>VLOOKUP(B8028,[1]!Product_Data[#Data],3,0)</f>
        <v>1295</v>
      </c>
      <c r="J8028" s="11">
        <f t="shared" si="753"/>
        <v>1295</v>
      </c>
      <c r="K8028" s="11">
        <f t="shared" si="754"/>
        <v>1639</v>
      </c>
      <c r="L8028" s="11">
        <f t="shared" si="755"/>
        <v>344</v>
      </c>
      <c r="M8028" t="str">
        <f>VLOOKUP(C8028,[1]!Location_Data[#Data],2,0)</f>
        <v>Sacramento</v>
      </c>
      <c r="N8028" t="str">
        <f>VLOOKUP(D8028,[1]!Salespeople_Data[#Data],2,0)</f>
        <v>Joshua Cook</v>
      </c>
      <c r="O8028" t="str">
        <f>VLOOKUP(E8028,[1]!Customer_Data[#Data],2,0)</f>
        <v>Sean Snyder</v>
      </c>
      <c r="P8028" s="15">
        <f t="shared" si="750"/>
        <v>6</v>
      </c>
      <c r="Q8028">
        <f t="shared" si="751"/>
        <v>6</v>
      </c>
      <c r="R8028">
        <f t="shared" si="752"/>
        <v>2019</v>
      </c>
    </row>
    <row r="8029" spans="1:18" x14ac:dyDescent="0.25">
      <c r="A8029" s="6" t="s">
        <v>9055</v>
      </c>
      <c r="B8029" s="6" t="s">
        <v>373</v>
      </c>
      <c r="C8029" s="6" t="s">
        <v>249</v>
      </c>
      <c r="D8029" s="6" t="s">
        <v>178</v>
      </c>
      <c r="E8029" s="6" t="s">
        <v>1764</v>
      </c>
      <c r="F8029" s="10">
        <v>43759</v>
      </c>
      <c r="G8029" s="6">
        <v>1</v>
      </c>
      <c r="H8029" s="11">
        <f>VLOOKUP(B8029,[1]!Product_Data[#Data],4,0)</f>
        <v>2182</v>
      </c>
      <c r="I8029" s="11">
        <f>VLOOKUP(B8029,[1]!Product_Data[#Data],3,0)</f>
        <v>1200</v>
      </c>
      <c r="J8029" s="11">
        <f t="shared" si="753"/>
        <v>1200</v>
      </c>
      <c r="K8029" s="11">
        <f t="shared" si="754"/>
        <v>2182</v>
      </c>
      <c r="L8029" s="11">
        <f t="shared" si="755"/>
        <v>982</v>
      </c>
      <c r="M8029" t="str">
        <f>VLOOKUP(C8029,[1]!Location_Data[#Data],2,0)</f>
        <v>Roseville</v>
      </c>
      <c r="N8029" t="str">
        <f>VLOOKUP(D8029,[1]!Salespeople_Data[#Data],2,0)</f>
        <v>Joshua Taylor</v>
      </c>
      <c r="O8029" t="str">
        <f>VLOOKUP(E8029,[1]!Customer_Data[#Data],2,0)</f>
        <v>Ralph Cooper</v>
      </c>
      <c r="P8029" s="15">
        <f t="shared" si="750"/>
        <v>2</v>
      </c>
      <c r="Q8029">
        <f t="shared" si="751"/>
        <v>10</v>
      </c>
      <c r="R8029">
        <f t="shared" si="752"/>
        <v>2019</v>
      </c>
    </row>
    <row r="8030" spans="1:18" x14ac:dyDescent="0.25">
      <c r="A8030" s="6" t="s">
        <v>9056</v>
      </c>
      <c r="B8030" s="6" t="s">
        <v>321</v>
      </c>
      <c r="C8030" s="6" t="s">
        <v>34</v>
      </c>
      <c r="D8030" s="6" t="s">
        <v>165</v>
      </c>
      <c r="E8030" s="6" t="s">
        <v>2713</v>
      </c>
      <c r="F8030" s="10">
        <v>43503</v>
      </c>
      <c r="G8030" s="6">
        <v>1</v>
      </c>
      <c r="H8030" s="11">
        <f>VLOOKUP(B8030,[1]!Product_Data[#Data],4,0)</f>
        <v>2391</v>
      </c>
      <c r="I8030" s="11">
        <f>VLOOKUP(B8030,[1]!Product_Data[#Data],3,0)</f>
        <v>1291</v>
      </c>
      <c r="J8030" s="11">
        <f t="shared" si="753"/>
        <v>1291</v>
      </c>
      <c r="K8030" s="11">
        <f t="shared" si="754"/>
        <v>2391</v>
      </c>
      <c r="L8030" s="11">
        <f t="shared" si="755"/>
        <v>1100</v>
      </c>
      <c r="M8030" t="str">
        <f>VLOOKUP(C8030,[1]!Location_Data[#Data],2,0)</f>
        <v>Inglewood</v>
      </c>
      <c r="N8030" t="str">
        <f>VLOOKUP(D8030,[1]!Salespeople_Data[#Data],2,0)</f>
        <v>Joe Sims</v>
      </c>
      <c r="O8030" t="str">
        <f>VLOOKUP(E8030,[1]!Customer_Data[#Data],2,0)</f>
        <v>Antonio Frazier</v>
      </c>
      <c r="P8030" s="15">
        <f t="shared" si="750"/>
        <v>5</v>
      </c>
      <c r="Q8030">
        <f t="shared" si="751"/>
        <v>2</v>
      </c>
      <c r="R8030">
        <f t="shared" si="752"/>
        <v>2019</v>
      </c>
    </row>
    <row r="8031" spans="1:18" x14ac:dyDescent="0.25">
      <c r="A8031" s="6" t="s">
        <v>9057</v>
      </c>
      <c r="B8031" s="6" t="s">
        <v>18</v>
      </c>
      <c r="C8031" s="6" t="s">
        <v>249</v>
      </c>
      <c r="D8031" s="6" t="s">
        <v>111</v>
      </c>
      <c r="E8031" s="6" t="s">
        <v>7314</v>
      </c>
      <c r="F8031" s="10">
        <v>43481</v>
      </c>
      <c r="G8031" s="6">
        <v>2</v>
      </c>
      <c r="H8031" s="11">
        <f>VLOOKUP(B8031,[1]!Product_Data[#Data],4,0)</f>
        <v>880</v>
      </c>
      <c r="I8031" s="11">
        <f>VLOOKUP(B8031,[1]!Product_Data[#Data],3,0)</f>
        <v>634</v>
      </c>
      <c r="J8031" s="11">
        <f t="shared" si="753"/>
        <v>1268</v>
      </c>
      <c r="K8031" s="11">
        <f t="shared" si="754"/>
        <v>1760</v>
      </c>
      <c r="L8031" s="11">
        <f t="shared" si="755"/>
        <v>492</v>
      </c>
      <c r="M8031" t="str">
        <f>VLOOKUP(C8031,[1]!Location_Data[#Data],2,0)</f>
        <v>Roseville</v>
      </c>
      <c r="N8031" t="str">
        <f>VLOOKUP(D8031,[1]!Salespeople_Data[#Data],2,0)</f>
        <v>Ryan Welch</v>
      </c>
      <c r="O8031" t="str">
        <f>VLOOKUP(E8031,[1]!Customer_Data[#Data],2,0)</f>
        <v>David Wheeler</v>
      </c>
      <c r="P8031" s="15">
        <f t="shared" si="750"/>
        <v>4</v>
      </c>
      <c r="Q8031">
        <f t="shared" si="751"/>
        <v>1</v>
      </c>
      <c r="R8031">
        <f t="shared" si="752"/>
        <v>2019</v>
      </c>
    </row>
    <row r="8032" spans="1:18" x14ac:dyDescent="0.25">
      <c r="A8032" s="6" t="s">
        <v>9058</v>
      </c>
      <c r="B8032" s="6" t="s">
        <v>457</v>
      </c>
      <c r="C8032" s="6" t="s">
        <v>29</v>
      </c>
      <c r="D8032" s="6" t="s">
        <v>35</v>
      </c>
      <c r="E8032" s="6" t="s">
        <v>1138</v>
      </c>
      <c r="F8032" s="10">
        <v>43595</v>
      </c>
      <c r="G8032" s="6">
        <v>4</v>
      </c>
      <c r="H8032" s="11">
        <f>VLOOKUP(B8032,[1]!Product_Data[#Data],4,0)</f>
        <v>947</v>
      </c>
      <c r="I8032" s="11">
        <f>VLOOKUP(B8032,[1]!Product_Data[#Data],3,0)</f>
        <v>786</v>
      </c>
      <c r="J8032" s="11">
        <f t="shared" si="753"/>
        <v>3144</v>
      </c>
      <c r="K8032" s="11">
        <f t="shared" si="754"/>
        <v>3788</v>
      </c>
      <c r="L8032" s="11">
        <f t="shared" si="755"/>
        <v>644</v>
      </c>
      <c r="M8032" t="str">
        <f>VLOOKUP(C8032,[1]!Location_Data[#Data],2,0)</f>
        <v>Santa Ana</v>
      </c>
      <c r="N8032" t="str">
        <f>VLOOKUP(D8032,[1]!Salespeople_Data[#Data],2,0)</f>
        <v>Charles Harper</v>
      </c>
      <c r="O8032" t="str">
        <f>VLOOKUP(E8032,[1]!Customer_Data[#Data],2,0)</f>
        <v>Joshua Brooks</v>
      </c>
      <c r="P8032" s="15">
        <f t="shared" si="750"/>
        <v>6</v>
      </c>
      <c r="Q8032">
        <f t="shared" si="751"/>
        <v>5</v>
      </c>
      <c r="R8032">
        <f t="shared" si="752"/>
        <v>2019</v>
      </c>
    </row>
    <row r="8033" spans="1:18" x14ac:dyDescent="0.25">
      <c r="A8033" s="6" t="s">
        <v>9059</v>
      </c>
      <c r="B8033" s="6" t="s">
        <v>185</v>
      </c>
      <c r="C8033" s="6" t="s">
        <v>39</v>
      </c>
      <c r="D8033" s="6" t="s">
        <v>49</v>
      </c>
      <c r="E8033" s="6" t="s">
        <v>851</v>
      </c>
      <c r="F8033" s="10">
        <v>43497</v>
      </c>
      <c r="G8033" s="6">
        <v>2</v>
      </c>
      <c r="H8033" s="11">
        <f>VLOOKUP(B8033,[1]!Product_Data[#Data],4,0)</f>
        <v>667</v>
      </c>
      <c r="I8033" s="11">
        <f>VLOOKUP(B8033,[1]!Product_Data[#Data],3,0)</f>
        <v>387</v>
      </c>
      <c r="J8033" s="11">
        <f t="shared" si="753"/>
        <v>774</v>
      </c>
      <c r="K8033" s="11">
        <f t="shared" si="754"/>
        <v>1334</v>
      </c>
      <c r="L8033" s="11">
        <f t="shared" si="755"/>
        <v>560</v>
      </c>
      <c r="M8033" t="str">
        <f>VLOOKUP(C8033,[1]!Location_Data[#Data],2,0)</f>
        <v>Oceanside</v>
      </c>
      <c r="N8033" t="str">
        <f>VLOOKUP(D8033,[1]!Salespeople_Data[#Data],2,0)</f>
        <v>Walter Cook</v>
      </c>
      <c r="O8033" t="str">
        <f>VLOOKUP(E8033,[1]!Customer_Data[#Data],2,0)</f>
        <v>Gary Hudson</v>
      </c>
      <c r="P8033" s="15">
        <f t="shared" si="750"/>
        <v>6</v>
      </c>
      <c r="Q8033">
        <f t="shared" si="751"/>
        <v>2</v>
      </c>
      <c r="R8033">
        <f t="shared" si="752"/>
        <v>2019</v>
      </c>
    </row>
    <row r="8034" spans="1:18" x14ac:dyDescent="0.25">
      <c r="A8034" s="6" t="s">
        <v>9060</v>
      </c>
      <c r="B8034" s="6" t="s">
        <v>311</v>
      </c>
      <c r="C8034" s="6" t="s">
        <v>140</v>
      </c>
      <c r="D8034" s="6" t="s">
        <v>35</v>
      </c>
      <c r="E8034" s="6" t="s">
        <v>1796</v>
      </c>
      <c r="F8034" s="10">
        <v>43605</v>
      </c>
      <c r="G8034" s="6">
        <v>1</v>
      </c>
      <c r="H8034" s="11">
        <f>VLOOKUP(B8034,[1]!Product_Data[#Data],4,0)</f>
        <v>1743</v>
      </c>
      <c r="I8034" s="11">
        <f>VLOOKUP(B8034,[1]!Product_Data[#Data],3,0)</f>
        <v>872</v>
      </c>
      <c r="J8034" s="11">
        <f t="shared" si="753"/>
        <v>872</v>
      </c>
      <c r="K8034" s="11">
        <f t="shared" si="754"/>
        <v>1743</v>
      </c>
      <c r="L8034" s="11">
        <f t="shared" si="755"/>
        <v>871</v>
      </c>
      <c r="M8034" t="str">
        <f>VLOOKUP(C8034,[1]!Location_Data[#Data],2,0)</f>
        <v>Salinas</v>
      </c>
      <c r="N8034" t="str">
        <f>VLOOKUP(D8034,[1]!Salespeople_Data[#Data],2,0)</f>
        <v>Charles Harper</v>
      </c>
      <c r="O8034" t="str">
        <f>VLOOKUP(E8034,[1]!Customer_Data[#Data],2,0)</f>
        <v>Fred Perez</v>
      </c>
      <c r="P8034" s="15">
        <f t="shared" si="750"/>
        <v>2</v>
      </c>
      <c r="Q8034">
        <f t="shared" si="751"/>
        <v>5</v>
      </c>
      <c r="R8034">
        <f t="shared" si="752"/>
        <v>2019</v>
      </c>
    </row>
    <row r="8035" spans="1:18" x14ac:dyDescent="0.25">
      <c r="A8035" s="6" t="s">
        <v>9061</v>
      </c>
      <c r="B8035" s="6" t="s">
        <v>104</v>
      </c>
      <c r="C8035" s="6" t="s">
        <v>349</v>
      </c>
      <c r="D8035" s="6" t="s">
        <v>96</v>
      </c>
      <c r="E8035" s="6" t="s">
        <v>965</v>
      </c>
      <c r="F8035" s="10">
        <v>43587</v>
      </c>
      <c r="G8035" s="6">
        <v>1</v>
      </c>
      <c r="H8035" s="11">
        <f>VLOOKUP(B8035,[1]!Product_Data[#Data],4,0)</f>
        <v>1671</v>
      </c>
      <c r="I8035" s="11">
        <f>VLOOKUP(B8035,[1]!Product_Data[#Data],3,0)</f>
        <v>1220</v>
      </c>
      <c r="J8035" s="11">
        <f t="shared" si="753"/>
        <v>1220</v>
      </c>
      <c r="K8035" s="11">
        <f t="shared" si="754"/>
        <v>1671</v>
      </c>
      <c r="L8035" s="11">
        <f t="shared" si="755"/>
        <v>451</v>
      </c>
      <c r="M8035" t="str">
        <f>VLOOKUP(C8035,[1]!Location_Data[#Data],2,0)</f>
        <v>Santa Clara</v>
      </c>
      <c r="N8035" t="str">
        <f>VLOOKUP(D8035,[1]!Salespeople_Data[#Data],2,0)</f>
        <v>Brian Thomas</v>
      </c>
      <c r="O8035" t="str">
        <f>VLOOKUP(E8035,[1]!Customer_Data[#Data],2,0)</f>
        <v>Benjamin Stanley</v>
      </c>
      <c r="P8035" s="15">
        <f t="shared" si="750"/>
        <v>5</v>
      </c>
      <c r="Q8035">
        <f t="shared" si="751"/>
        <v>5</v>
      </c>
      <c r="R8035">
        <f t="shared" si="752"/>
        <v>2019</v>
      </c>
    </row>
    <row r="8036" spans="1:18" x14ac:dyDescent="0.25">
      <c r="A8036" s="6" t="s">
        <v>9062</v>
      </c>
      <c r="B8036" s="6" t="s">
        <v>173</v>
      </c>
      <c r="C8036" s="6" t="s">
        <v>39</v>
      </c>
      <c r="D8036" s="6" t="s">
        <v>106</v>
      </c>
      <c r="E8036" s="6" t="s">
        <v>92</v>
      </c>
      <c r="F8036" s="10">
        <v>43554</v>
      </c>
      <c r="G8036" s="6">
        <v>1</v>
      </c>
      <c r="H8036" s="11">
        <f>VLOOKUP(B8036,[1]!Product_Data[#Data],4,0)</f>
        <v>2005</v>
      </c>
      <c r="I8036" s="11">
        <f>VLOOKUP(B8036,[1]!Product_Data[#Data],3,0)</f>
        <v>1223</v>
      </c>
      <c r="J8036" s="11">
        <f t="shared" si="753"/>
        <v>1223</v>
      </c>
      <c r="K8036" s="11">
        <f t="shared" si="754"/>
        <v>2005</v>
      </c>
      <c r="L8036" s="11">
        <f t="shared" si="755"/>
        <v>782</v>
      </c>
      <c r="M8036" t="str">
        <f>VLOOKUP(C8036,[1]!Location_Data[#Data],2,0)</f>
        <v>Oceanside</v>
      </c>
      <c r="N8036" t="str">
        <f>VLOOKUP(D8036,[1]!Salespeople_Data[#Data],2,0)</f>
        <v>Patrick Ruiz</v>
      </c>
      <c r="O8036" t="str">
        <f>VLOOKUP(E8036,[1]!Customer_Data[#Data],2,0)</f>
        <v>Charles Hughes</v>
      </c>
      <c r="P8036" s="15">
        <f t="shared" si="750"/>
        <v>7</v>
      </c>
      <c r="Q8036">
        <f t="shared" si="751"/>
        <v>3</v>
      </c>
      <c r="R8036">
        <f t="shared" si="752"/>
        <v>2019</v>
      </c>
    </row>
    <row r="8037" spans="1:18" x14ac:dyDescent="0.25">
      <c r="A8037" s="6" t="s">
        <v>9063</v>
      </c>
      <c r="B8037" s="6" t="s">
        <v>260</v>
      </c>
      <c r="C8037" s="6" t="s">
        <v>174</v>
      </c>
      <c r="D8037" s="6" t="s">
        <v>257</v>
      </c>
      <c r="E8037" s="6" t="s">
        <v>1743</v>
      </c>
      <c r="F8037" s="10">
        <v>43710</v>
      </c>
      <c r="G8037" s="6">
        <v>1</v>
      </c>
      <c r="H8037" s="11">
        <f>VLOOKUP(B8037,[1]!Product_Data[#Data],4,0)</f>
        <v>502</v>
      </c>
      <c r="I8037" s="11">
        <f>VLOOKUP(B8037,[1]!Product_Data[#Data],3,0)</f>
        <v>296</v>
      </c>
      <c r="J8037" s="11">
        <f t="shared" si="753"/>
        <v>296</v>
      </c>
      <c r="K8037" s="11">
        <f t="shared" si="754"/>
        <v>502</v>
      </c>
      <c r="L8037" s="11">
        <f t="shared" si="755"/>
        <v>206</v>
      </c>
      <c r="M8037" t="str">
        <f>VLOOKUP(C8037,[1]!Location_Data[#Data],2,0)</f>
        <v>Norwalk</v>
      </c>
      <c r="N8037" t="str">
        <f>VLOOKUP(D8037,[1]!Salespeople_Data[#Data],2,0)</f>
        <v>Jerry Perry</v>
      </c>
      <c r="O8037" t="str">
        <f>VLOOKUP(E8037,[1]!Customer_Data[#Data],2,0)</f>
        <v>Steve Wells</v>
      </c>
      <c r="P8037" s="15">
        <f t="shared" si="750"/>
        <v>2</v>
      </c>
      <c r="Q8037">
        <f t="shared" si="751"/>
        <v>9</v>
      </c>
      <c r="R8037">
        <f t="shared" si="752"/>
        <v>2019</v>
      </c>
    </row>
    <row r="8038" spans="1:18" x14ac:dyDescent="0.25">
      <c r="A8038" s="6" t="s">
        <v>9064</v>
      </c>
      <c r="B8038" s="6" t="s">
        <v>666</v>
      </c>
      <c r="C8038" s="6" t="s">
        <v>156</v>
      </c>
      <c r="D8038" s="6" t="s">
        <v>126</v>
      </c>
      <c r="E8038" s="6" t="s">
        <v>443</v>
      </c>
      <c r="F8038" s="10">
        <v>43491</v>
      </c>
      <c r="G8038" s="6">
        <v>1</v>
      </c>
      <c r="H8038" s="11">
        <f>VLOOKUP(B8038,[1]!Product_Data[#Data],4,0)</f>
        <v>2241</v>
      </c>
      <c r="I8038" s="11">
        <f>VLOOKUP(B8038,[1]!Product_Data[#Data],3,0)</f>
        <v>1367</v>
      </c>
      <c r="J8038" s="11">
        <f t="shared" si="753"/>
        <v>1367</v>
      </c>
      <c r="K8038" s="11">
        <f t="shared" si="754"/>
        <v>2241</v>
      </c>
      <c r="L8038" s="11">
        <f t="shared" si="755"/>
        <v>874</v>
      </c>
      <c r="M8038" t="str">
        <f>VLOOKUP(C8038,[1]!Location_Data[#Data],2,0)</f>
        <v>Sacramento</v>
      </c>
      <c r="N8038" t="str">
        <f>VLOOKUP(D8038,[1]!Salespeople_Data[#Data],2,0)</f>
        <v>Larry Castillo</v>
      </c>
      <c r="O8038" t="str">
        <f>VLOOKUP(E8038,[1]!Customer_Data[#Data],2,0)</f>
        <v>Alan Perry</v>
      </c>
      <c r="P8038" s="15">
        <f t="shared" si="750"/>
        <v>7</v>
      </c>
      <c r="Q8038">
        <f t="shared" si="751"/>
        <v>1</v>
      </c>
      <c r="R8038">
        <f t="shared" si="752"/>
        <v>2019</v>
      </c>
    </row>
    <row r="8039" spans="1:18" x14ac:dyDescent="0.25">
      <c r="A8039" s="6" t="s">
        <v>9065</v>
      </c>
      <c r="B8039" s="6" t="s">
        <v>109</v>
      </c>
      <c r="C8039" s="6" t="s">
        <v>570</v>
      </c>
      <c r="D8039" s="6" t="s">
        <v>165</v>
      </c>
      <c r="E8039" s="6" t="s">
        <v>3853</v>
      </c>
      <c r="F8039" s="10">
        <v>43638</v>
      </c>
      <c r="G8039" s="6">
        <v>1</v>
      </c>
      <c r="H8039" s="11">
        <f>VLOOKUP(B8039,[1]!Product_Data[#Data],4,0)</f>
        <v>1783</v>
      </c>
      <c r="I8039" s="11">
        <f>VLOOKUP(B8039,[1]!Product_Data[#Data],3,0)</f>
        <v>1230</v>
      </c>
      <c r="J8039" s="11">
        <f t="shared" si="753"/>
        <v>1230</v>
      </c>
      <c r="K8039" s="11">
        <f t="shared" si="754"/>
        <v>1783</v>
      </c>
      <c r="L8039" s="11">
        <f t="shared" si="755"/>
        <v>553</v>
      </c>
      <c r="M8039" t="str">
        <f>VLOOKUP(C8039,[1]!Location_Data[#Data],2,0)</f>
        <v>Fresno</v>
      </c>
      <c r="N8039" t="str">
        <f>VLOOKUP(D8039,[1]!Salespeople_Data[#Data],2,0)</f>
        <v>Joe Sims</v>
      </c>
      <c r="O8039" t="str">
        <f>VLOOKUP(E8039,[1]!Customer_Data[#Data],2,0)</f>
        <v>Phillip Webb</v>
      </c>
      <c r="P8039" s="15">
        <f t="shared" si="750"/>
        <v>7</v>
      </c>
      <c r="Q8039">
        <f t="shared" si="751"/>
        <v>6</v>
      </c>
      <c r="R8039">
        <f t="shared" si="752"/>
        <v>2019</v>
      </c>
    </row>
    <row r="8040" spans="1:18" x14ac:dyDescent="0.25">
      <c r="A8040" s="6" t="s">
        <v>9066</v>
      </c>
      <c r="B8040" s="6" t="s">
        <v>603</v>
      </c>
      <c r="C8040" s="6" t="s">
        <v>458</v>
      </c>
      <c r="D8040" s="6" t="s">
        <v>15</v>
      </c>
      <c r="E8040" s="6" t="s">
        <v>341</v>
      </c>
      <c r="F8040" s="10">
        <v>43528</v>
      </c>
      <c r="G8040" s="6">
        <v>4</v>
      </c>
      <c r="H8040" s="11">
        <f>VLOOKUP(B8040,[1]!Product_Data[#Data],4,0)</f>
        <v>2495</v>
      </c>
      <c r="I8040" s="11">
        <f>VLOOKUP(B8040,[1]!Product_Data[#Data],3,0)</f>
        <v>1896</v>
      </c>
      <c r="J8040" s="11">
        <f t="shared" si="753"/>
        <v>7584</v>
      </c>
      <c r="K8040" s="11">
        <f t="shared" si="754"/>
        <v>9980</v>
      </c>
      <c r="L8040" s="11">
        <f t="shared" si="755"/>
        <v>2396</v>
      </c>
      <c r="M8040" t="str">
        <f>VLOOKUP(C8040,[1]!Location_Data[#Data],2,0)</f>
        <v>Fontana</v>
      </c>
      <c r="N8040" t="str">
        <f>VLOOKUP(D8040,[1]!Salespeople_Data[#Data],2,0)</f>
        <v>Ryan Butler</v>
      </c>
      <c r="O8040" t="str">
        <f>VLOOKUP(E8040,[1]!Customer_Data[#Data],2,0)</f>
        <v>Kenneth Arnold</v>
      </c>
      <c r="P8040" s="15">
        <f t="shared" si="750"/>
        <v>2</v>
      </c>
      <c r="Q8040">
        <f t="shared" si="751"/>
        <v>3</v>
      </c>
      <c r="R8040">
        <f t="shared" si="752"/>
        <v>2019</v>
      </c>
    </row>
    <row r="8041" spans="1:18" x14ac:dyDescent="0.25">
      <c r="A8041" s="6" t="s">
        <v>9067</v>
      </c>
      <c r="B8041" s="6" t="s">
        <v>652</v>
      </c>
      <c r="C8041" s="6" t="s">
        <v>120</v>
      </c>
      <c r="D8041" s="6" t="s">
        <v>101</v>
      </c>
      <c r="E8041" s="6" t="s">
        <v>205</v>
      </c>
      <c r="F8041" s="10">
        <v>43815</v>
      </c>
      <c r="G8041" s="6">
        <v>4</v>
      </c>
      <c r="H8041" s="11">
        <f>VLOOKUP(B8041,[1]!Product_Data[#Data],4,0)</f>
        <v>217</v>
      </c>
      <c r="I8041" s="11">
        <f>VLOOKUP(B8041,[1]!Product_Data[#Data],3,0)</f>
        <v>171</v>
      </c>
      <c r="J8041" s="11">
        <f t="shared" si="753"/>
        <v>684</v>
      </c>
      <c r="K8041" s="11">
        <f t="shared" si="754"/>
        <v>868</v>
      </c>
      <c r="L8041" s="11">
        <f t="shared" si="755"/>
        <v>184</v>
      </c>
      <c r="M8041" t="str">
        <f>VLOOKUP(C8041,[1]!Location_Data[#Data],2,0)</f>
        <v>Elk Grove</v>
      </c>
      <c r="N8041" t="str">
        <f>VLOOKUP(D8041,[1]!Salespeople_Data[#Data],2,0)</f>
        <v>Scott Clark</v>
      </c>
      <c r="O8041" t="str">
        <f>VLOOKUP(E8041,[1]!Customer_Data[#Data],2,0)</f>
        <v>David Ford</v>
      </c>
      <c r="P8041" s="15">
        <f t="shared" si="750"/>
        <v>2</v>
      </c>
      <c r="Q8041">
        <f t="shared" si="751"/>
        <v>12</v>
      </c>
      <c r="R8041">
        <f t="shared" si="752"/>
        <v>2019</v>
      </c>
    </row>
    <row r="8042" spans="1:18" x14ac:dyDescent="0.25">
      <c r="A8042" s="6" t="s">
        <v>9068</v>
      </c>
      <c r="B8042" s="6" t="s">
        <v>232</v>
      </c>
      <c r="C8042" s="6" t="s">
        <v>39</v>
      </c>
      <c r="D8042" s="6" t="s">
        <v>63</v>
      </c>
      <c r="E8042" s="6" t="s">
        <v>2756</v>
      </c>
      <c r="F8042" s="10">
        <v>43620</v>
      </c>
      <c r="G8042" s="6">
        <v>1</v>
      </c>
      <c r="H8042" s="11">
        <f>VLOOKUP(B8042,[1]!Product_Data[#Data],4,0)</f>
        <v>1119</v>
      </c>
      <c r="I8042" s="11">
        <f>VLOOKUP(B8042,[1]!Product_Data[#Data],3,0)</f>
        <v>683</v>
      </c>
      <c r="J8042" s="11">
        <f t="shared" si="753"/>
        <v>683</v>
      </c>
      <c r="K8042" s="11">
        <f t="shared" si="754"/>
        <v>1119</v>
      </c>
      <c r="L8042" s="11">
        <f t="shared" si="755"/>
        <v>436</v>
      </c>
      <c r="M8042" t="str">
        <f>VLOOKUP(C8042,[1]!Location_Data[#Data],2,0)</f>
        <v>Oceanside</v>
      </c>
      <c r="N8042" t="str">
        <f>VLOOKUP(D8042,[1]!Salespeople_Data[#Data],2,0)</f>
        <v>Jeremy Mendoza</v>
      </c>
      <c r="O8042" t="str">
        <f>VLOOKUP(E8042,[1]!Customer_Data[#Data],2,0)</f>
        <v>Earl Ortiz</v>
      </c>
      <c r="P8042" s="15">
        <f t="shared" si="750"/>
        <v>3</v>
      </c>
      <c r="Q8042">
        <f t="shared" si="751"/>
        <v>6</v>
      </c>
      <c r="R8042">
        <f t="shared" si="752"/>
        <v>2019</v>
      </c>
    </row>
    <row r="8043" spans="1:18" x14ac:dyDescent="0.25">
      <c r="A8043" s="6" t="s">
        <v>9069</v>
      </c>
      <c r="B8043" s="6" t="s">
        <v>78</v>
      </c>
      <c r="C8043" s="6" t="s">
        <v>24</v>
      </c>
      <c r="D8043" s="6" t="s">
        <v>15</v>
      </c>
      <c r="E8043" s="6" t="s">
        <v>2131</v>
      </c>
      <c r="F8043" s="10">
        <v>43810</v>
      </c>
      <c r="G8043" s="6">
        <v>1</v>
      </c>
      <c r="H8043" s="11">
        <f>VLOOKUP(B8043,[1]!Product_Data[#Data],4,0)</f>
        <v>1380</v>
      </c>
      <c r="I8043" s="11">
        <f>VLOOKUP(B8043,[1]!Product_Data[#Data],3,0)</f>
        <v>1090</v>
      </c>
      <c r="J8043" s="11">
        <f t="shared" si="753"/>
        <v>1090</v>
      </c>
      <c r="K8043" s="11">
        <f t="shared" si="754"/>
        <v>1380</v>
      </c>
      <c r="L8043" s="11">
        <f t="shared" si="755"/>
        <v>290</v>
      </c>
      <c r="M8043" t="str">
        <f>VLOOKUP(C8043,[1]!Location_Data[#Data],2,0)</f>
        <v>Lancaster</v>
      </c>
      <c r="N8043" t="str">
        <f>VLOOKUP(D8043,[1]!Salespeople_Data[#Data],2,0)</f>
        <v>Ryan Butler</v>
      </c>
      <c r="O8043" t="str">
        <f>VLOOKUP(E8043,[1]!Customer_Data[#Data],2,0)</f>
        <v>Raymond Allen</v>
      </c>
      <c r="P8043" s="15">
        <f t="shared" si="750"/>
        <v>4</v>
      </c>
      <c r="Q8043">
        <f t="shared" si="751"/>
        <v>12</v>
      </c>
      <c r="R8043">
        <f t="shared" si="752"/>
        <v>2019</v>
      </c>
    </row>
    <row r="8044" spans="1:18" x14ac:dyDescent="0.25">
      <c r="A8044" s="6" t="s">
        <v>9070</v>
      </c>
      <c r="B8044" s="6" t="s">
        <v>275</v>
      </c>
      <c r="C8044" s="6" t="s">
        <v>316</v>
      </c>
      <c r="D8044" s="6" t="s">
        <v>35</v>
      </c>
      <c r="E8044" s="6" t="s">
        <v>2513</v>
      </c>
      <c r="F8044" s="10">
        <v>43781</v>
      </c>
      <c r="G8044" s="6">
        <v>2</v>
      </c>
      <c r="H8044" s="11">
        <f>VLOOKUP(B8044,[1]!Product_Data[#Data],4,0)</f>
        <v>2353</v>
      </c>
      <c r="I8044" s="11">
        <f>VLOOKUP(B8044,[1]!Product_Data[#Data],3,0)</f>
        <v>1788</v>
      </c>
      <c r="J8044" s="11">
        <f t="shared" si="753"/>
        <v>3576</v>
      </c>
      <c r="K8044" s="11">
        <f t="shared" si="754"/>
        <v>4706</v>
      </c>
      <c r="L8044" s="11">
        <f t="shared" si="755"/>
        <v>1130</v>
      </c>
      <c r="M8044" t="str">
        <f>VLOOKUP(C8044,[1]!Location_Data[#Data],2,0)</f>
        <v>East Los Angeles</v>
      </c>
      <c r="N8044" t="str">
        <f>VLOOKUP(D8044,[1]!Salespeople_Data[#Data],2,0)</f>
        <v>Charles Harper</v>
      </c>
      <c r="O8044" t="str">
        <f>VLOOKUP(E8044,[1]!Customer_Data[#Data],2,0)</f>
        <v>Andrew Hansen</v>
      </c>
      <c r="P8044" s="15">
        <f t="shared" si="750"/>
        <v>3</v>
      </c>
      <c r="Q8044">
        <f t="shared" si="751"/>
        <v>11</v>
      </c>
      <c r="R8044">
        <f t="shared" si="752"/>
        <v>2019</v>
      </c>
    </row>
    <row r="8045" spans="1:18" x14ac:dyDescent="0.25">
      <c r="A8045" s="6" t="s">
        <v>9071</v>
      </c>
      <c r="B8045" s="6" t="s">
        <v>668</v>
      </c>
      <c r="C8045" s="6" t="s">
        <v>349</v>
      </c>
      <c r="D8045" s="6" t="s">
        <v>356</v>
      </c>
      <c r="E8045" s="6" t="s">
        <v>1534</v>
      </c>
      <c r="F8045" s="10">
        <v>43663</v>
      </c>
      <c r="G8045" s="6">
        <v>1</v>
      </c>
      <c r="H8045" s="11">
        <f>VLOOKUP(B8045,[1]!Product_Data[#Data],4,0)</f>
        <v>181</v>
      </c>
      <c r="I8045" s="11">
        <f>VLOOKUP(B8045,[1]!Product_Data[#Data],3,0)</f>
        <v>130</v>
      </c>
      <c r="J8045" s="11">
        <f t="shared" si="753"/>
        <v>130</v>
      </c>
      <c r="K8045" s="11">
        <f t="shared" si="754"/>
        <v>181</v>
      </c>
      <c r="L8045" s="11">
        <f t="shared" si="755"/>
        <v>51</v>
      </c>
      <c r="M8045" t="str">
        <f>VLOOKUP(C8045,[1]!Location_Data[#Data],2,0)</f>
        <v>Santa Clara</v>
      </c>
      <c r="N8045" t="str">
        <f>VLOOKUP(D8045,[1]!Salespeople_Data[#Data],2,0)</f>
        <v>Jimmy Young</v>
      </c>
      <c r="O8045" t="str">
        <f>VLOOKUP(E8045,[1]!Customer_Data[#Data],2,0)</f>
        <v>Russell Bailey</v>
      </c>
      <c r="P8045" s="15">
        <f t="shared" si="750"/>
        <v>4</v>
      </c>
      <c r="Q8045">
        <f t="shared" si="751"/>
        <v>7</v>
      </c>
      <c r="R8045">
        <f t="shared" si="752"/>
        <v>2019</v>
      </c>
    </row>
    <row r="8046" spans="1:18" x14ac:dyDescent="0.25">
      <c r="A8046" s="6" t="s">
        <v>9072</v>
      </c>
      <c r="B8046" s="6" t="s">
        <v>219</v>
      </c>
      <c r="C8046" s="6" t="s">
        <v>135</v>
      </c>
      <c r="D8046" s="6" t="s">
        <v>25</v>
      </c>
      <c r="E8046" s="6" t="s">
        <v>982</v>
      </c>
      <c r="F8046" s="10">
        <v>43652</v>
      </c>
      <c r="G8046" s="6">
        <v>3</v>
      </c>
      <c r="H8046" s="11">
        <f>VLOOKUP(B8046,[1]!Product_Data[#Data],4,0)</f>
        <v>561</v>
      </c>
      <c r="I8046" s="11">
        <f>VLOOKUP(B8046,[1]!Product_Data[#Data],3,0)</f>
        <v>421</v>
      </c>
      <c r="J8046" s="11">
        <f t="shared" si="753"/>
        <v>1263</v>
      </c>
      <c r="K8046" s="11">
        <f t="shared" si="754"/>
        <v>1683</v>
      </c>
      <c r="L8046" s="11">
        <f t="shared" si="755"/>
        <v>420</v>
      </c>
      <c r="M8046" t="str">
        <f>VLOOKUP(C8046,[1]!Location_Data[#Data],2,0)</f>
        <v>Oxnard</v>
      </c>
      <c r="N8046" t="str">
        <f>VLOOKUP(D8046,[1]!Salespeople_Data[#Data],2,0)</f>
        <v>Brian Davis</v>
      </c>
      <c r="O8046" t="str">
        <f>VLOOKUP(E8046,[1]!Customer_Data[#Data],2,0)</f>
        <v>Arthur Gilbert</v>
      </c>
      <c r="P8046" s="15">
        <f t="shared" si="750"/>
        <v>7</v>
      </c>
      <c r="Q8046">
        <f t="shared" si="751"/>
        <v>7</v>
      </c>
      <c r="R8046">
        <f t="shared" si="752"/>
        <v>2019</v>
      </c>
    </row>
    <row r="8047" spans="1:18" x14ac:dyDescent="0.25">
      <c r="A8047" s="6" t="s">
        <v>9073</v>
      </c>
      <c r="B8047" s="6" t="s">
        <v>400</v>
      </c>
      <c r="C8047" s="6" t="s">
        <v>135</v>
      </c>
      <c r="D8047" s="6" t="s">
        <v>91</v>
      </c>
      <c r="E8047" s="6" t="s">
        <v>2218</v>
      </c>
      <c r="F8047" s="10">
        <v>43597</v>
      </c>
      <c r="G8047" s="6">
        <v>2</v>
      </c>
      <c r="H8047" s="11">
        <f>VLOOKUP(B8047,[1]!Product_Data[#Data],4,0)</f>
        <v>886</v>
      </c>
      <c r="I8047" s="11">
        <f>VLOOKUP(B8047,[1]!Product_Data[#Data],3,0)</f>
        <v>478</v>
      </c>
      <c r="J8047" s="11">
        <f t="shared" si="753"/>
        <v>956</v>
      </c>
      <c r="K8047" s="11">
        <f t="shared" si="754"/>
        <v>1772</v>
      </c>
      <c r="L8047" s="11">
        <f t="shared" si="755"/>
        <v>816</v>
      </c>
      <c r="M8047" t="str">
        <f>VLOOKUP(C8047,[1]!Location_Data[#Data],2,0)</f>
        <v>Oxnard</v>
      </c>
      <c r="N8047" t="str">
        <f>VLOOKUP(D8047,[1]!Salespeople_Data[#Data],2,0)</f>
        <v>Howard Gardner</v>
      </c>
      <c r="O8047" t="str">
        <f>VLOOKUP(E8047,[1]!Customer_Data[#Data],2,0)</f>
        <v>Jerry Andrews</v>
      </c>
      <c r="P8047" s="15">
        <f t="shared" si="750"/>
        <v>1</v>
      </c>
      <c r="Q8047">
        <f t="shared" si="751"/>
        <v>5</v>
      </c>
      <c r="R8047">
        <f t="shared" si="752"/>
        <v>2019</v>
      </c>
    </row>
    <row r="8048" spans="1:18" x14ac:dyDescent="0.25">
      <c r="A8048" s="6" t="s">
        <v>9074</v>
      </c>
      <c r="B8048" s="6" t="s">
        <v>461</v>
      </c>
      <c r="C8048" s="6" t="s">
        <v>90</v>
      </c>
      <c r="D8048" s="6" t="s">
        <v>250</v>
      </c>
      <c r="E8048" s="6" t="s">
        <v>2473</v>
      </c>
      <c r="F8048" s="10">
        <v>43624</v>
      </c>
      <c r="G8048" s="6">
        <v>1</v>
      </c>
      <c r="H8048" s="11">
        <f>VLOOKUP(B8048,[1]!Product_Data[#Data],4,0)</f>
        <v>35</v>
      </c>
      <c r="I8048" s="11">
        <f>VLOOKUP(B8048,[1]!Product_Data[#Data],3,0)</f>
        <v>22</v>
      </c>
      <c r="J8048" s="11">
        <f t="shared" si="753"/>
        <v>22</v>
      </c>
      <c r="K8048" s="11">
        <f t="shared" si="754"/>
        <v>35</v>
      </c>
      <c r="L8048" s="11">
        <f t="shared" si="755"/>
        <v>13</v>
      </c>
      <c r="M8048" t="str">
        <f>VLOOKUP(C8048,[1]!Location_Data[#Data],2,0)</f>
        <v>Irvine</v>
      </c>
      <c r="N8048" t="str">
        <f>VLOOKUP(D8048,[1]!Salespeople_Data[#Data],2,0)</f>
        <v>Martin Carr</v>
      </c>
      <c r="O8048" t="str">
        <f>VLOOKUP(E8048,[1]!Customer_Data[#Data],2,0)</f>
        <v>Thomas Duncan</v>
      </c>
      <c r="P8048" s="15">
        <f t="shared" si="750"/>
        <v>7</v>
      </c>
      <c r="Q8048">
        <f t="shared" si="751"/>
        <v>6</v>
      </c>
      <c r="R8048">
        <f t="shared" si="752"/>
        <v>2019</v>
      </c>
    </row>
    <row r="8049" spans="1:18" x14ac:dyDescent="0.25">
      <c r="A8049" s="6" t="s">
        <v>9075</v>
      </c>
      <c r="B8049" s="6" t="s">
        <v>479</v>
      </c>
      <c r="C8049" s="6" t="s">
        <v>44</v>
      </c>
      <c r="D8049" s="6" t="s">
        <v>345</v>
      </c>
      <c r="E8049" s="6" t="s">
        <v>965</v>
      </c>
      <c r="F8049" s="10">
        <v>43780</v>
      </c>
      <c r="G8049" s="6">
        <v>1</v>
      </c>
      <c r="H8049" s="11">
        <f>VLOOKUP(B8049,[1]!Product_Data[#Data],4,0)</f>
        <v>123</v>
      </c>
      <c r="I8049" s="11">
        <f>VLOOKUP(B8049,[1]!Product_Data[#Data],3,0)</f>
        <v>84</v>
      </c>
      <c r="J8049" s="11">
        <f t="shared" si="753"/>
        <v>84</v>
      </c>
      <c r="K8049" s="11">
        <f t="shared" si="754"/>
        <v>123</v>
      </c>
      <c r="L8049" s="11">
        <f t="shared" si="755"/>
        <v>39</v>
      </c>
      <c r="M8049" t="str">
        <f>VLOOKUP(C8049,[1]!Location_Data[#Data],2,0)</f>
        <v>Moreno Valley</v>
      </c>
      <c r="N8049" t="str">
        <f>VLOOKUP(D8049,[1]!Salespeople_Data[#Data],2,0)</f>
        <v>Larry Marshall</v>
      </c>
      <c r="O8049" t="str">
        <f>VLOOKUP(E8049,[1]!Customer_Data[#Data],2,0)</f>
        <v>Benjamin Stanley</v>
      </c>
      <c r="P8049" s="15">
        <f t="shared" si="750"/>
        <v>2</v>
      </c>
      <c r="Q8049">
        <f t="shared" si="751"/>
        <v>11</v>
      </c>
      <c r="R8049">
        <f t="shared" si="752"/>
        <v>2019</v>
      </c>
    </row>
    <row r="8050" spans="1:18" x14ac:dyDescent="0.25">
      <c r="A8050" s="6" t="s">
        <v>9076</v>
      </c>
      <c r="B8050" s="6" t="s">
        <v>69</v>
      </c>
      <c r="C8050" s="6" t="s">
        <v>70</v>
      </c>
      <c r="D8050" s="6" t="s">
        <v>141</v>
      </c>
      <c r="E8050" s="6" t="s">
        <v>611</v>
      </c>
      <c r="F8050" s="10">
        <v>43771</v>
      </c>
      <c r="G8050" s="6">
        <v>1</v>
      </c>
      <c r="H8050" s="11">
        <f>VLOOKUP(B8050,[1]!Product_Data[#Data],4,0)</f>
        <v>1351</v>
      </c>
      <c r="I8050" s="11">
        <f>VLOOKUP(B8050,[1]!Product_Data[#Data],3,0)</f>
        <v>1108</v>
      </c>
      <c r="J8050" s="11">
        <f t="shared" si="753"/>
        <v>1108</v>
      </c>
      <c r="K8050" s="11">
        <f t="shared" si="754"/>
        <v>1351</v>
      </c>
      <c r="L8050" s="11">
        <f t="shared" si="755"/>
        <v>243</v>
      </c>
      <c r="M8050" t="str">
        <f>VLOOKUP(C8050,[1]!Location_Data[#Data],2,0)</f>
        <v>Clovis</v>
      </c>
      <c r="N8050" t="str">
        <f>VLOOKUP(D8050,[1]!Salespeople_Data[#Data],2,0)</f>
        <v>Arthur Mccoy</v>
      </c>
      <c r="O8050" t="str">
        <f>VLOOKUP(E8050,[1]!Customer_Data[#Data],2,0)</f>
        <v>Joseph Murphy</v>
      </c>
      <c r="P8050" s="15">
        <f t="shared" si="750"/>
        <v>7</v>
      </c>
      <c r="Q8050">
        <f t="shared" si="751"/>
        <v>11</v>
      </c>
      <c r="R8050">
        <f t="shared" si="752"/>
        <v>2019</v>
      </c>
    </row>
    <row r="8051" spans="1:18" x14ac:dyDescent="0.25">
      <c r="A8051" s="6" t="s">
        <v>9077</v>
      </c>
      <c r="B8051" s="6" t="s">
        <v>340</v>
      </c>
      <c r="C8051" s="6" t="s">
        <v>392</v>
      </c>
      <c r="D8051" s="6" t="s">
        <v>87</v>
      </c>
      <c r="E8051" s="6" t="s">
        <v>701</v>
      </c>
      <c r="F8051" s="10">
        <v>43545</v>
      </c>
      <c r="G8051" s="6">
        <v>3</v>
      </c>
      <c r="H8051" s="11">
        <f>VLOOKUP(B8051,[1]!Product_Data[#Data],4,0)</f>
        <v>1967</v>
      </c>
      <c r="I8051" s="11">
        <f>VLOOKUP(B8051,[1]!Product_Data[#Data],3,0)</f>
        <v>1397</v>
      </c>
      <c r="J8051" s="11">
        <f t="shared" si="753"/>
        <v>4191</v>
      </c>
      <c r="K8051" s="11">
        <f t="shared" si="754"/>
        <v>5901</v>
      </c>
      <c r="L8051" s="11">
        <f t="shared" si="755"/>
        <v>1710</v>
      </c>
      <c r="M8051" t="str">
        <f>VLOOKUP(C8051,[1]!Location_Data[#Data],2,0)</f>
        <v>Visalia</v>
      </c>
      <c r="N8051" t="str">
        <f>VLOOKUP(D8051,[1]!Salespeople_Data[#Data],2,0)</f>
        <v>Martin Perry</v>
      </c>
      <c r="O8051" t="str">
        <f>VLOOKUP(E8051,[1]!Customer_Data[#Data],2,0)</f>
        <v>Martin Berry</v>
      </c>
      <c r="P8051" s="15">
        <f t="shared" si="750"/>
        <v>5</v>
      </c>
      <c r="Q8051">
        <f t="shared" si="751"/>
        <v>3</v>
      </c>
      <c r="R8051">
        <f t="shared" si="752"/>
        <v>2019</v>
      </c>
    </row>
    <row r="8052" spans="1:18" x14ac:dyDescent="0.25">
      <c r="A8052" s="6" t="s">
        <v>9078</v>
      </c>
      <c r="B8052" s="6" t="s">
        <v>203</v>
      </c>
      <c r="C8052" s="6" t="s">
        <v>316</v>
      </c>
      <c r="D8052" s="6" t="s">
        <v>96</v>
      </c>
      <c r="E8052" s="6" t="s">
        <v>540</v>
      </c>
      <c r="F8052" s="10">
        <v>43618</v>
      </c>
      <c r="G8052" s="6">
        <v>1</v>
      </c>
      <c r="H8052" s="11">
        <f>VLOOKUP(B8052,[1]!Product_Data[#Data],4,0)</f>
        <v>1414</v>
      </c>
      <c r="I8052" s="11">
        <f>VLOOKUP(B8052,[1]!Product_Data[#Data],3,0)</f>
        <v>962</v>
      </c>
      <c r="J8052" s="11">
        <f t="shared" si="753"/>
        <v>962</v>
      </c>
      <c r="K8052" s="11">
        <f t="shared" si="754"/>
        <v>1414</v>
      </c>
      <c r="L8052" s="11">
        <f t="shared" si="755"/>
        <v>452</v>
      </c>
      <c r="M8052" t="str">
        <f>VLOOKUP(C8052,[1]!Location_Data[#Data],2,0)</f>
        <v>East Los Angeles</v>
      </c>
      <c r="N8052" t="str">
        <f>VLOOKUP(D8052,[1]!Salespeople_Data[#Data],2,0)</f>
        <v>Brian Thomas</v>
      </c>
      <c r="O8052" t="str">
        <f>VLOOKUP(E8052,[1]!Customer_Data[#Data],2,0)</f>
        <v>Billy Reid</v>
      </c>
      <c r="P8052" s="15">
        <f t="shared" si="750"/>
        <v>1</v>
      </c>
      <c r="Q8052">
        <f t="shared" si="751"/>
        <v>6</v>
      </c>
      <c r="R8052">
        <f t="shared" si="752"/>
        <v>2019</v>
      </c>
    </row>
    <row r="8053" spans="1:18" x14ac:dyDescent="0.25">
      <c r="A8053" s="6" t="s">
        <v>9079</v>
      </c>
      <c r="B8053" s="6" t="s">
        <v>569</v>
      </c>
      <c r="C8053" s="6" t="s">
        <v>190</v>
      </c>
      <c r="D8053" s="6" t="s">
        <v>239</v>
      </c>
      <c r="E8053" s="6" t="s">
        <v>750</v>
      </c>
      <c r="F8053" s="10">
        <v>43767</v>
      </c>
      <c r="G8053" s="6">
        <v>1</v>
      </c>
      <c r="H8053" s="11">
        <f>VLOOKUP(B8053,[1]!Product_Data[#Data],4,0)</f>
        <v>1178</v>
      </c>
      <c r="I8053" s="11">
        <f>VLOOKUP(B8053,[1]!Product_Data[#Data],3,0)</f>
        <v>683</v>
      </c>
      <c r="J8053" s="11">
        <f t="shared" si="753"/>
        <v>683</v>
      </c>
      <c r="K8053" s="11">
        <f t="shared" si="754"/>
        <v>1178</v>
      </c>
      <c r="L8053" s="11">
        <f t="shared" si="755"/>
        <v>495</v>
      </c>
      <c r="M8053" t="str">
        <f>VLOOKUP(C8053,[1]!Location_Data[#Data],2,0)</f>
        <v>Oakland</v>
      </c>
      <c r="N8053" t="str">
        <f>VLOOKUP(D8053,[1]!Salespeople_Data[#Data],2,0)</f>
        <v>John Reyes</v>
      </c>
      <c r="O8053" t="str">
        <f>VLOOKUP(E8053,[1]!Customer_Data[#Data],2,0)</f>
        <v>Andrew Burns</v>
      </c>
      <c r="P8053" s="15">
        <f t="shared" si="750"/>
        <v>3</v>
      </c>
      <c r="Q8053">
        <f t="shared" si="751"/>
        <v>10</v>
      </c>
      <c r="R8053">
        <f t="shared" si="752"/>
        <v>2019</v>
      </c>
    </row>
    <row r="8054" spans="1:18" x14ac:dyDescent="0.25">
      <c r="A8054" s="6" t="s">
        <v>9080</v>
      </c>
      <c r="B8054" s="6" t="s">
        <v>260</v>
      </c>
      <c r="C8054" s="6" t="s">
        <v>100</v>
      </c>
      <c r="D8054" s="6" t="s">
        <v>106</v>
      </c>
      <c r="E8054" s="6" t="s">
        <v>849</v>
      </c>
      <c r="F8054" s="10">
        <v>43512</v>
      </c>
      <c r="G8054" s="6">
        <v>1</v>
      </c>
      <c r="H8054" s="11">
        <f>VLOOKUP(B8054,[1]!Product_Data[#Data],4,0)</f>
        <v>502</v>
      </c>
      <c r="I8054" s="11">
        <f>VLOOKUP(B8054,[1]!Product_Data[#Data],3,0)</f>
        <v>296</v>
      </c>
      <c r="J8054" s="11">
        <f t="shared" si="753"/>
        <v>296</v>
      </c>
      <c r="K8054" s="11">
        <f t="shared" si="754"/>
        <v>502</v>
      </c>
      <c r="L8054" s="11">
        <f t="shared" si="755"/>
        <v>206</v>
      </c>
      <c r="M8054" t="str">
        <f>VLOOKUP(C8054,[1]!Location_Data[#Data],2,0)</f>
        <v>Victorville</v>
      </c>
      <c r="N8054" t="str">
        <f>VLOOKUP(D8054,[1]!Salespeople_Data[#Data],2,0)</f>
        <v>Patrick Ruiz</v>
      </c>
      <c r="O8054" t="str">
        <f>VLOOKUP(E8054,[1]!Customer_Data[#Data],2,0)</f>
        <v>Eric Ward</v>
      </c>
      <c r="P8054" s="15">
        <f t="shared" si="750"/>
        <v>7</v>
      </c>
      <c r="Q8054">
        <f t="shared" si="751"/>
        <v>2</v>
      </c>
      <c r="R8054">
        <f t="shared" si="752"/>
        <v>2019</v>
      </c>
    </row>
    <row r="8055" spans="1:18" x14ac:dyDescent="0.25">
      <c r="A8055" s="6" t="s">
        <v>9081</v>
      </c>
      <c r="B8055" s="6" t="s">
        <v>18</v>
      </c>
      <c r="C8055" s="6" t="s">
        <v>731</v>
      </c>
      <c r="D8055" s="6" t="s">
        <v>447</v>
      </c>
      <c r="E8055" s="6" t="s">
        <v>1120</v>
      </c>
      <c r="F8055" s="10">
        <v>43806</v>
      </c>
      <c r="G8055" s="6">
        <v>1</v>
      </c>
      <c r="H8055" s="11">
        <f>VLOOKUP(B8055,[1]!Product_Data[#Data],4,0)</f>
        <v>880</v>
      </c>
      <c r="I8055" s="11">
        <f>VLOOKUP(B8055,[1]!Product_Data[#Data],3,0)</f>
        <v>634</v>
      </c>
      <c r="J8055" s="11">
        <f t="shared" si="753"/>
        <v>634</v>
      </c>
      <c r="K8055" s="11">
        <f t="shared" si="754"/>
        <v>880</v>
      </c>
      <c r="L8055" s="11">
        <f t="shared" si="755"/>
        <v>246</v>
      </c>
      <c r="M8055" t="str">
        <f>VLOOKUP(C8055,[1]!Location_Data[#Data],2,0)</f>
        <v>Costa Mesa</v>
      </c>
      <c r="N8055" t="str">
        <f>VLOOKUP(D8055,[1]!Salespeople_Data[#Data],2,0)</f>
        <v>Howard Sims</v>
      </c>
      <c r="O8055" t="str">
        <f>VLOOKUP(E8055,[1]!Customer_Data[#Data],2,0)</f>
        <v>Fred Russell</v>
      </c>
      <c r="P8055" s="15">
        <f t="shared" si="750"/>
        <v>7</v>
      </c>
      <c r="Q8055">
        <f t="shared" si="751"/>
        <v>12</v>
      </c>
      <c r="R8055">
        <f t="shared" si="752"/>
        <v>2019</v>
      </c>
    </row>
    <row r="8056" spans="1:18" x14ac:dyDescent="0.25">
      <c r="A8056" s="6" t="s">
        <v>9082</v>
      </c>
      <c r="B8056" s="6" t="s">
        <v>210</v>
      </c>
      <c r="C8056" s="6" t="s">
        <v>79</v>
      </c>
      <c r="D8056" s="6" t="s">
        <v>413</v>
      </c>
      <c r="E8056" s="6" t="s">
        <v>1588</v>
      </c>
      <c r="F8056" s="10">
        <v>43702</v>
      </c>
      <c r="G8056" s="6">
        <v>1</v>
      </c>
      <c r="H8056" s="11">
        <f>VLOOKUP(B8056,[1]!Product_Data[#Data],4,0)</f>
        <v>458</v>
      </c>
      <c r="I8056" s="11">
        <f>VLOOKUP(B8056,[1]!Product_Data[#Data],3,0)</f>
        <v>376</v>
      </c>
      <c r="J8056" s="11">
        <f t="shared" si="753"/>
        <v>376</v>
      </c>
      <c r="K8056" s="11">
        <f t="shared" si="754"/>
        <v>458</v>
      </c>
      <c r="L8056" s="11">
        <f t="shared" si="755"/>
        <v>82</v>
      </c>
      <c r="M8056" t="str">
        <f>VLOOKUP(C8056,[1]!Location_Data[#Data],2,0)</f>
        <v>Palmdale</v>
      </c>
      <c r="N8056" t="str">
        <f>VLOOKUP(D8056,[1]!Salespeople_Data[#Data],2,0)</f>
        <v>Kenneth Bradley</v>
      </c>
      <c r="O8056" t="str">
        <f>VLOOKUP(E8056,[1]!Customer_Data[#Data],2,0)</f>
        <v>Keith Jordan</v>
      </c>
      <c r="P8056" s="15">
        <f t="shared" si="750"/>
        <v>1</v>
      </c>
      <c r="Q8056">
        <f t="shared" si="751"/>
        <v>8</v>
      </c>
      <c r="R8056">
        <f t="shared" si="752"/>
        <v>2019</v>
      </c>
    </row>
    <row r="8057" spans="1:18" x14ac:dyDescent="0.25">
      <c r="A8057" s="6" t="s">
        <v>9083</v>
      </c>
      <c r="B8057" s="6" t="s">
        <v>238</v>
      </c>
      <c r="C8057" s="6" t="s">
        <v>530</v>
      </c>
      <c r="D8057" s="6" t="s">
        <v>216</v>
      </c>
      <c r="E8057" s="6" t="s">
        <v>1174</v>
      </c>
      <c r="F8057" s="10">
        <v>43650</v>
      </c>
      <c r="G8057" s="6">
        <v>4</v>
      </c>
      <c r="H8057" s="11">
        <f>VLOOKUP(B8057,[1]!Product_Data[#Data],4,0)</f>
        <v>871</v>
      </c>
      <c r="I8057" s="11">
        <f>VLOOKUP(B8057,[1]!Product_Data[#Data],3,0)</f>
        <v>540</v>
      </c>
      <c r="J8057" s="11">
        <f t="shared" si="753"/>
        <v>2160</v>
      </c>
      <c r="K8057" s="11">
        <f t="shared" si="754"/>
        <v>3484</v>
      </c>
      <c r="L8057" s="11">
        <f t="shared" si="755"/>
        <v>1324</v>
      </c>
      <c r="M8057" t="str">
        <f>VLOOKUP(C8057,[1]!Location_Data[#Data],2,0)</f>
        <v>San Buenaventura (Ventura)</v>
      </c>
      <c r="N8057" t="str">
        <f>VLOOKUP(D8057,[1]!Salespeople_Data[#Data],2,0)</f>
        <v>Ernest Wagner</v>
      </c>
      <c r="O8057" t="str">
        <f>VLOOKUP(E8057,[1]!Customer_Data[#Data],2,0)</f>
        <v>Gary Jones</v>
      </c>
      <c r="P8057" s="15">
        <f t="shared" si="750"/>
        <v>5</v>
      </c>
      <c r="Q8057">
        <f t="shared" si="751"/>
        <v>7</v>
      </c>
      <c r="R8057">
        <f t="shared" si="752"/>
        <v>2019</v>
      </c>
    </row>
    <row r="8058" spans="1:18" x14ac:dyDescent="0.25">
      <c r="A8058" s="6" t="s">
        <v>9084</v>
      </c>
      <c r="B8058" s="6" t="s">
        <v>275</v>
      </c>
      <c r="C8058" s="6" t="s">
        <v>174</v>
      </c>
      <c r="D8058" s="6" t="s">
        <v>159</v>
      </c>
      <c r="E8058" s="6" t="s">
        <v>2413</v>
      </c>
      <c r="F8058" s="10">
        <v>43610</v>
      </c>
      <c r="G8058" s="6">
        <v>1</v>
      </c>
      <c r="H8058" s="11">
        <f>VLOOKUP(B8058,[1]!Product_Data[#Data],4,0)</f>
        <v>2353</v>
      </c>
      <c r="I8058" s="11">
        <f>VLOOKUP(B8058,[1]!Product_Data[#Data],3,0)</f>
        <v>1788</v>
      </c>
      <c r="J8058" s="11">
        <f t="shared" si="753"/>
        <v>1788</v>
      </c>
      <c r="K8058" s="11">
        <f t="shared" si="754"/>
        <v>2353</v>
      </c>
      <c r="L8058" s="11">
        <f t="shared" si="755"/>
        <v>565</v>
      </c>
      <c r="M8058" t="str">
        <f>VLOOKUP(C8058,[1]!Location_Data[#Data],2,0)</f>
        <v>Norwalk</v>
      </c>
      <c r="N8058" t="str">
        <f>VLOOKUP(D8058,[1]!Salespeople_Data[#Data],2,0)</f>
        <v>Bobby Russell</v>
      </c>
      <c r="O8058" t="str">
        <f>VLOOKUP(E8058,[1]!Customer_Data[#Data],2,0)</f>
        <v>Willie Hicks</v>
      </c>
      <c r="P8058" s="15">
        <f t="shared" si="750"/>
        <v>7</v>
      </c>
      <c r="Q8058">
        <f t="shared" si="751"/>
        <v>5</v>
      </c>
      <c r="R8058">
        <f t="shared" si="752"/>
        <v>2019</v>
      </c>
    </row>
    <row r="8059" spans="1:18" x14ac:dyDescent="0.25">
      <c r="A8059" s="6" t="s">
        <v>9085</v>
      </c>
      <c r="B8059" s="6" t="s">
        <v>177</v>
      </c>
      <c r="C8059" s="6" t="s">
        <v>302</v>
      </c>
      <c r="D8059" s="6" t="s">
        <v>178</v>
      </c>
      <c r="E8059" s="6" t="s">
        <v>4184</v>
      </c>
      <c r="F8059" s="10">
        <v>43708</v>
      </c>
      <c r="G8059" s="6">
        <v>1</v>
      </c>
      <c r="H8059" s="11">
        <f>VLOOKUP(B8059,[1]!Product_Data[#Data],4,0)</f>
        <v>2497</v>
      </c>
      <c r="I8059" s="11">
        <f>VLOOKUP(B8059,[1]!Product_Data[#Data],3,0)</f>
        <v>1473</v>
      </c>
      <c r="J8059" s="11">
        <f t="shared" si="753"/>
        <v>1473</v>
      </c>
      <c r="K8059" s="11">
        <f t="shared" si="754"/>
        <v>2497</v>
      </c>
      <c r="L8059" s="11">
        <f t="shared" si="755"/>
        <v>1024</v>
      </c>
      <c r="M8059" t="str">
        <f>VLOOKUP(C8059,[1]!Location_Data[#Data],2,0)</f>
        <v>Santa Rosa</v>
      </c>
      <c r="N8059" t="str">
        <f>VLOOKUP(D8059,[1]!Salespeople_Data[#Data],2,0)</f>
        <v>Joshua Taylor</v>
      </c>
      <c r="O8059" t="str">
        <f>VLOOKUP(E8059,[1]!Customer_Data[#Data],2,0)</f>
        <v>Antonio Shaw</v>
      </c>
      <c r="P8059" s="15">
        <f t="shared" si="750"/>
        <v>7</v>
      </c>
      <c r="Q8059">
        <f t="shared" si="751"/>
        <v>8</v>
      </c>
      <c r="R8059">
        <f t="shared" si="752"/>
        <v>2019</v>
      </c>
    </row>
    <row r="8060" spans="1:18" x14ac:dyDescent="0.25">
      <c r="A8060" s="6" t="s">
        <v>9086</v>
      </c>
      <c r="B8060" s="6" t="s">
        <v>155</v>
      </c>
      <c r="C8060" s="6" t="s">
        <v>29</v>
      </c>
      <c r="D8060" s="6" t="s">
        <v>91</v>
      </c>
      <c r="E8060" s="6" t="s">
        <v>299</v>
      </c>
      <c r="F8060" s="10">
        <v>43714</v>
      </c>
      <c r="G8060" s="6">
        <v>2</v>
      </c>
      <c r="H8060" s="11">
        <f>VLOOKUP(B8060,[1]!Product_Data[#Data],4,0)</f>
        <v>1353</v>
      </c>
      <c r="I8060" s="11">
        <f>VLOOKUP(B8060,[1]!Product_Data[#Data],3,0)</f>
        <v>947</v>
      </c>
      <c r="J8060" s="11">
        <f t="shared" si="753"/>
        <v>1894</v>
      </c>
      <c r="K8060" s="11">
        <f t="shared" si="754"/>
        <v>2706</v>
      </c>
      <c r="L8060" s="11">
        <f t="shared" si="755"/>
        <v>812</v>
      </c>
      <c r="M8060" t="str">
        <f>VLOOKUP(C8060,[1]!Location_Data[#Data],2,0)</f>
        <v>Santa Ana</v>
      </c>
      <c r="N8060" t="str">
        <f>VLOOKUP(D8060,[1]!Salespeople_Data[#Data],2,0)</f>
        <v>Howard Gardner</v>
      </c>
      <c r="O8060" t="str">
        <f>VLOOKUP(E8060,[1]!Customer_Data[#Data],2,0)</f>
        <v>Kenneth Ryan</v>
      </c>
      <c r="P8060" s="15">
        <f t="shared" si="750"/>
        <v>6</v>
      </c>
      <c r="Q8060">
        <f t="shared" si="751"/>
        <v>9</v>
      </c>
      <c r="R8060">
        <f t="shared" si="752"/>
        <v>2019</v>
      </c>
    </row>
    <row r="8061" spans="1:18" x14ac:dyDescent="0.25">
      <c r="A8061" s="6" t="s">
        <v>9087</v>
      </c>
      <c r="B8061" s="6" t="s">
        <v>431</v>
      </c>
      <c r="C8061" s="6" t="s">
        <v>100</v>
      </c>
      <c r="D8061" s="6" t="s">
        <v>170</v>
      </c>
      <c r="E8061" s="6" t="s">
        <v>833</v>
      </c>
      <c r="F8061" s="10">
        <v>43544</v>
      </c>
      <c r="G8061" s="6">
        <v>2</v>
      </c>
      <c r="H8061" s="11">
        <f>VLOOKUP(B8061,[1]!Product_Data[#Data],4,0)</f>
        <v>290</v>
      </c>
      <c r="I8061" s="11">
        <f>VLOOKUP(B8061,[1]!Product_Data[#Data],3,0)</f>
        <v>200</v>
      </c>
      <c r="J8061" s="11">
        <f t="shared" si="753"/>
        <v>400</v>
      </c>
      <c r="K8061" s="11">
        <f t="shared" si="754"/>
        <v>580</v>
      </c>
      <c r="L8061" s="11">
        <f t="shared" si="755"/>
        <v>180</v>
      </c>
      <c r="M8061" t="str">
        <f>VLOOKUP(C8061,[1]!Location_Data[#Data],2,0)</f>
        <v>Victorville</v>
      </c>
      <c r="N8061" t="str">
        <f>VLOOKUP(D8061,[1]!Salespeople_Data[#Data],2,0)</f>
        <v>Sean Miller</v>
      </c>
      <c r="O8061" t="str">
        <f>VLOOKUP(E8061,[1]!Customer_Data[#Data],2,0)</f>
        <v>Jose Barnes</v>
      </c>
      <c r="P8061" s="15">
        <f t="shared" si="750"/>
        <v>4</v>
      </c>
      <c r="Q8061">
        <f t="shared" si="751"/>
        <v>3</v>
      </c>
      <c r="R8061">
        <f t="shared" si="752"/>
        <v>2019</v>
      </c>
    </row>
    <row r="8062" spans="1:18" x14ac:dyDescent="0.25">
      <c r="A8062" s="6" t="s">
        <v>9088</v>
      </c>
      <c r="B8062" s="6" t="s">
        <v>155</v>
      </c>
      <c r="C8062" s="6" t="s">
        <v>643</v>
      </c>
      <c r="D8062" s="6" t="s">
        <v>264</v>
      </c>
      <c r="E8062" s="6" t="s">
        <v>931</v>
      </c>
      <c r="F8062" s="10">
        <v>43819</v>
      </c>
      <c r="G8062" s="6">
        <v>2</v>
      </c>
      <c r="H8062" s="11">
        <f>VLOOKUP(B8062,[1]!Product_Data[#Data],4,0)</f>
        <v>1353</v>
      </c>
      <c r="I8062" s="11">
        <f>VLOOKUP(B8062,[1]!Product_Data[#Data],3,0)</f>
        <v>947</v>
      </c>
      <c r="J8062" s="11">
        <f t="shared" si="753"/>
        <v>1894</v>
      </c>
      <c r="K8062" s="11">
        <f t="shared" si="754"/>
        <v>2706</v>
      </c>
      <c r="L8062" s="11">
        <f t="shared" si="755"/>
        <v>812</v>
      </c>
      <c r="M8062" t="str">
        <f>VLOOKUP(C8062,[1]!Location_Data[#Data],2,0)</f>
        <v>Hayward</v>
      </c>
      <c r="N8062" t="str">
        <f>VLOOKUP(D8062,[1]!Salespeople_Data[#Data],2,0)</f>
        <v>Ernest Wheeler</v>
      </c>
      <c r="O8062" t="str">
        <f>VLOOKUP(E8062,[1]!Customer_Data[#Data],2,0)</f>
        <v>Joshua Collins</v>
      </c>
      <c r="P8062" s="15">
        <f t="shared" si="750"/>
        <v>6</v>
      </c>
      <c r="Q8062">
        <f t="shared" si="751"/>
        <v>12</v>
      </c>
      <c r="R8062">
        <f t="shared" si="752"/>
        <v>2019</v>
      </c>
    </row>
    <row r="8063" spans="1:18" x14ac:dyDescent="0.25">
      <c r="A8063" s="6" t="s">
        <v>9089</v>
      </c>
      <c r="B8063" s="6" t="s">
        <v>818</v>
      </c>
      <c r="C8063" s="6" t="s">
        <v>512</v>
      </c>
      <c r="D8063" s="6" t="s">
        <v>178</v>
      </c>
      <c r="E8063" s="6" t="s">
        <v>550</v>
      </c>
      <c r="F8063" s="10">
        <v>43526</v>
      </c>
      <c r="G8063" s="6">
        <v>1</v>
      </c>
      <c r="H8063" s="11">
        <f>VLOOKUP(B8063,[1]!Product_Data[#Data],4,0)</f>
        <v>1638</v>
      </c>
      <c r="I8063" s="11">
        <f>VLOOKUP(B8063,[1]!Product_Data[#Data],3,0)</f>
        <v>1261</v>
      </c>
      <c r="J8063" s="11">
        <f t="shared" si="753"/>
        <v>1261</v>
      </c>
      <c r="K8063" s="11">
        <f t="shared" si="754"/>
        <v>1638</v>
      </c>
      <c r="L8063" s="11">
        <f t="shared" si="755"/>
        <v>377</v>
      </c>
      <c r="M8063" t="str">
        <f>VLOOKUP(C8063,[1]!Location_Data[#Data],2,0)</f>
        <v>Long Beach</v>
      </c>
      <c r="N8063" t="str">
        <f>VLOOKUP(D8063,[1]!Salespeople_Data[#Data],2,0)</f>
        <v>Joshua Taylor</v>
      </c>
      <c r="O8063" t="str">
        <f>VLOOKUP(E8063,[1]!Customer_Data[#Data],2,0)</f>
        <v>Clarence Freeman</v>
      </c>
      <c r="P8063" s="15">
        <f t="shared" si="750"/>
        <v>7</v>
      </c>
      <c r="Q8063">
        <f t="shared" si="751"/>
        <v>3</v>
      </c>
      <c r="R8063">
        <f t="shared" si="752"/>
        <v>2019</v>
      </c>
    </row>
    <row r="8064" spans="1:18" x14ac:dyDescent="0.25">
      <c r="A8064" s="6" t="s">
        <v>9090</v>
      </c>
      <c r="B8064" s="6" t="s">
        <v>389</v>
      </c>
      <c r="C8064" s="6" t="s">
        <v>527</v>
      </c>
      <c r="D8064" s="6" t="s">
        <v>10</v>
      </c>
      <c r="E8064" s="6" t="s">
        <v>1458</v>
      </c>
      <c r="F8064" s="10">
        <v>43664</v>
      </c>
      <c r="G8064" s="6">
        <v>3</v>
      </c>
      <c r="H8064" s="11">
        <f>VLOOKUP(B8064,[1]!Product_Data[#Data],4,0)</f>
        <v>1367</v>
      </c>
      <c r="I8064" s="11">
        <f>VLOOKUP(B8064,[1]!Product_Data[#Data],3,0)</f>
        <v>984</v>
      </c>
      <c r="J8064" s="11">
        <f t="shared" si="753"/>
        <v>2952</v>
      </c>
      <c r="K8064" s="11">
        <f t="shared" si="754"/>
        <v>4101</v>
      </c>
      <c r="L8064" s="11">
        <f t="shared" si="755"/>
        <v>1149</v>
      </c>
      <c r="M8064" t="str">
        <f>VLOOKUP(C8064,[1]!Location_Data[#Data],2,0)</f>
        <v>Stockton</v>
      </c>
      <c r="N8064" t="str">
        <f>VLOOKUP(D8064,[1]!Salespeople_Data[#Data],2,0)</f>
        <v>Justin Lynch</v>
      </c>
      <c r="O8064" t="str">
        <f>VLOOKUP(E8064,[1]!Customer_Data[#Data],2,0)</f>
        <v>Steve Miller</v>
      </c>
      <c r="P8064" s="15">
        <f t="shared" si="750"/>
        <v>5</v>
      </c>
      <c r="Q8064">
        <f t="shared" si="751"/>
        <v>7</v>
      </c>
      <c r="R8064">
        <f t="shared" si="752"/>
        <v>2019</v>
      </c>
    </row>
    <row r="8065" spans="1:18" x14ac:dyDescent="0.25">
      <c r="A8065" s="6" t="s">
        <v>9091</v>
      </c>
      <c r="B8065" s="6" t="s">
        <v>28</v>
      </c>
      <c r="C8065" s="6" t="s">
        <v>62</v>
      </c>
      <c r="D8065" s="6" t="s">
        <v>25</v>
      </c>
      <c r="E8065" s="6" t="s">
        <v>1207</v>
      </c>
      <c r="F8065" s="10">
        <v>43587</v>
      </c>
      <c r="G8065" s="6">
        <v>1</v>
      </c>
      <c r="H8065" s="11">
        <f>VLOOKUP(B8065,[1]!Product_Data[#Data],4,0)</f>
        <v>684</v>
      </c>
      <c r="I8065" s="11">
        <f>VLOOKUP(B8065,[1]!Product_Data[#Data],3,0)</f>
        <v>561</v>
      </c>
      <c r="J8065" s="11">
        <f t="shared" si="753"/>
        <v>561</v>
      </c>
      <c r="K8065" s="11">
        <f t="shared" si="754"/>
        <v>684</v>
      </c>
      <c r="L8065" s="11">
        <f t="shared" si="755"/>
        <v>123</v>
      </c>
      <c r="M8065" t="str">
        <f>VLOOKUP(C8065,[1]!Location_Data[#Data],2,0)</f>
        <v>Fairfield</v>
      </c>
      <c r="N8065" t="str">
        <f>VLOOKUP(D8065,[1]!Salespeople_Data[#Data],2,0)</f>
        <v>Brian Davis</v>
      </c>
      <c r="O8065" t="str">
        <f>VLOOKUP(E8065,[1]!Customer_Data[#Data],2,0)</f>
        <v>Adam Hernandez</v>
      </c>
      <c r="P8065" s="15">
        <f t="shared" si="750"/>
        <v>5</v>
      </c>
      <c r="Q8065">
        <f t="shared" si="751"/>
        <v>5</v>
      </c>
      <c r="R8065">
        <f t="shared" si="752"/>
        <v>2019</v>
      </c>
    </row>
    <row r="8066" spans="1:18" x14ac:dyDescent="0.25">
      <c r="A8066" s="6" t="s">
        <v>9092</v>
      </c>
      <c r="B8066" s="6" t="s">
        <v>605</v>
      </c>
      <c r="C8066" s="6" t="s">
        <v>530</v>
      </c>
      <c r="D8066" s="6" t="s">
        <v>212</v>
      </c>
      <c r="E8066" s="6" t="s">
        <v>3357</v>
      </c>
      <c r="F8066" s="10">
        <v>43536</v>
      </c>
      <c r="G8066" s="6">
        <v>4</v>
      </c>
      <c r="H8066" s="11">
        <f>VLOOKUP(B8066,[1]!Product_Data[#Data],4,0)</f>
        <v>913</v>
      </c>
      <c r="I8066" s="11">
        <f>VLOOKUP(B8066,[1]!Product_Data[#Data],3,0)</f>
        <v>584</v>
      </c>
      <c r="J8066" s="11">
        <f t="shared" si="753"/>
        <v>2336</v>
      </c>
      <c r="K8066" s="11">
        <f t="shared" si="754"/>
        <v>3652</v>
      </c>
      <c r="L8066" s="11">
        <f t="shared" si="755"/>
        <v>1316</v>
      </c>
      <c r="M8066" t="str">
        <f>VLOOKUP(C8066,[1]!Location_Data[#Data],2,0)</f>
        <v>San Buenaventura (Ventura)</v>
      </c>
      <c r="N8066" t="str">
        <f>VLOOKUP(D8066,[1]!Salespeople_Data[#Data],2,0)</f>
        <v>Ronald Reed</v>
      </c>
      <c r="O8066" t="str">
        <f>VLOOKUP(E8066,[1]!Customer_Data[#Data],2,0)</f>
        <v>Sean Olson</v>
      </c>
      <c r="P8066" s="15">
        <f t="shared" ref="P8066:P8129" si="756">WEEKDAY(F8066)</f>
        <v>3</v>
      </c>
      <c r="Q8066">
        <f t="shared" ref="Q8066:Q8129" si="757">MONTH(F8066)</f>
        <v>3</v>
      </c>
      <c r="R8066">
        <f t="shared" ref="R8066:R8129" si="758">YEAR(F8066)</f>
        <v>2019</v>
      </c>
    </row>
    <row r="8067" spans="1:18" x14ac:dyDescent="0.25">
      <c r="A8067" s="6" t="s">
        <v>9093</v>
      </c>
      <c r="B8067" s="6" t="s">
        <v>461</v>
      </c>
      <c r="C8067" s="6" t="s">
        <v>316</v>
      </c>
      <c r="D8067" s="6" t="s">
        <v>225</v>
      </c>
      <c r="E8067" s="6" t="s">
        <v>3466</v>
      </c>
      <c r="F8067" s="10">
        <v>43574</v>
      </c>
      <c r="G8067" s="6">
        <v>1</v>
      </c>
      <c r="H8067" s="11">
        <f>VLOOKUP(B8067,[1]!Product_Data[#Data],4,0)</f>
        <v>35</v>
      </c>
      <c r="I8067" s="11">
        <f>VLOOKUP(B8067,[1]!Product_Data[#Data],3,0)</f>
        <v>22</v>
      </c>
      <c r="J8067" s="11">
        <f t="shared" ref="J8067:J8130" si="759">PRODUCT(I8067,G8067)</f>
        <v>22</v>
      </c>
      <c r="K8067" s="11">
        <f t="shared" ref="K8067:K8130" si="760">PRODUCT(H8067,G8067)</f>
        <v>35</v>
      </c>
      <c r="L8067" s="11">
        <f t="shared" ref="L8067:L8130" si="761">K8067-J8067</f>
        <v>13</v>
      </c>
      <c r="M8067" t="str">
        <f>VLOOKUP(C8067,[1]!Location_Data[#Data],2,0)</f>
        <v>East Los Angeles</v>
      </c>
      <c r="N8067" t="str">
        <f>VLOOKUP(D8067,[1]!Salespeople_Data[#Data],2,0)</f>
        <v>Andrew Bowman</v>
      </c>
      <c r="O8067" t="str">
        <f>VLOOKUP(E8067,[1]!Customer_Data[#Data],2,0)</f>
        <v>Brian Hunter</v>
      </c>
      <c r="P8067" s="15">
        <f t="shared" si="756"/>
        <v>6</v>
      </c>
      <c r="Q8067">
        <f t="shared" si="757"/>
        <v>4</v>
      </c>
      <c r="R8067">
        <f t="shared" si="758"/>
        <v>2019</v>
      </c>
    </row>
    <row r="8068" spans="1:18" x14ac:dyDescent="0.25">
      <c r="A8068" s="6" t="s">
        <v>9094</v>
      </c>
      <c r="B8068" s="6" t="s">
        <v>703</v>
      </c>
      <c r="C8068" s="6" t="s">
        <v>322</v>
      </c>
      <c r="D8068" s="6" t="s">
        <v>264</v>
      </c>
      <c r="E8068" s="6" t="s">
        <v>2159</v>
      </c>
      <c r="F8068" s="10">
        <v>43572</v>
      </c>
      <c r="G8068" s="6">
        <v>1</v>
      </c>
      <c r="H8068" s="11">
        <f>VLOOKUP(B8068,[1]!Product_Data[#Data],4,0)</f>
        <v>530</v>
      </c>
      <c r="I8068" s="11">
        <f>VLOOKUP(B8068,[1]!Product_Data[#Data],3,0)</f>
        <v>435</v>
      </c>
      <c r="J8068" s="11">
        <f t="shared" si="759"/>
        <v>435</v>
      </c>
      <c r="K8068" s="11">
        <f t="shared" si="760"/>
        <v>530</v>
      </c>
      <c r="L8068" s="11">
        <f t="shared" si="761"/>
        <v>95</v>
      </c>
      <c r="M8068" t="str">
        <f>VLOOKUP(C8068,[1]!Location_Data[#Data],2,0)</f>
        <v>Rancho Cucamonga</v>
      </c>
      <c r="N8068" t="str">
        <f>VLOOKUP(D8068,[1]!Salespeople_Data[#Data],2,0)</f>
        <v>Ernest Wheeler</v>
      </c>
      <c r="O8068" t="str">
        <f>VLOOKUP(E8068,[1]!Customer_Data[#Data],2,0)</f>
        <v>Ernest Bradley</v>
      </c>
      <c r="P8068" s="15">
        <f t="shared" si="756"/>
        <v>4</v>
      </c>
      <c r="Q8068">
        <f t="shared" si="757"/>
        <v>4</v>
      </c>
      <c r="R8068">
        <f t="shared" si="758"/>
        <v>2019</v>
      </c>
    </row>
    <row r="8069" spans="1:18" x14ac:dyDescent="0.25">
      <c r="A8069" s="6" t="s">
        <v>9095</v>
      </c>
      <c r="B8069" s="6" t="s">
        <v>352</v>
      </c>
      <c r="C8069" s="6" t="s">
        <v>249</v>
      </c>
      <c r="D8069" s="6" t="s">
        <v>126</v>
      </c>
      <c r="E8069" s="6" t="s">
        <v>2894</v>
      </c>
      <c r="F8069" s="10">
        <v>43566</v>
      </c>
      <c r="G8069" s="6">
        <v>1</v>
      </c>
      <c r="H8069" s="11">
        <f>VLOOKUP(B8069,[1]!Product_Data[#Data],4,0)</f>
        <v>203</v>
      </c>
      <c r="I8069" s="11">
        <f>VLOOKUP(B8069,[1]!Product_Data[#Data],3,0)</f>
        <v>154</v>
      </c>
      <c r="J8069" s="11">
        <f t="shared" si="759"/>
        <v>154</v>
      </c>
      <c r="K8069" s="11">
        <f t="shared" si="760"/>
        <v>203</v>
      </c>
      <c r="L8069" s="11">
        <f t="shared" si="761"/>
        <v>49</v>
      </c>
      <c r="M8069" t="str">
        <f>VLOOKUP(C8069,[1]!Location_Data[#Data],2,0)</f>
        <v>Roseville</v>
      </c>
      <c r="N8069" t="str">
        <f>VLOOKUP(D8069,[1]!Salespeople_Data[#Data],2,0)</f>
        <v>Larry Castillo</v>
      </c>
      <c r="O8069" t="str">
        <f>VLOOKUP(E8069,[1]!Customer_Data[#Data],2,0)</f>
        <v>Michael Austin</v>
      </c>
      <c r="P8069" s="15">
        <f t="shared" si="756"/>
        <v>5</v>
      </c>
      <c r="Q8069">
        <f t="shared" si="757"/>
        <v>4</v>
      </c>
      <c r="R8069">
        <f t="shared" si="758"/>
        <v>2019</v>
      </c>
    </row>
    <row r="8070" spans="1:18" x14ac:dyDescent="0.25">
      <c r="A8070" s="6" t="s">
        <v>9096</v>
      </c>
      <c r="B8070" s="6" t="s">
        <v>440</v>
      </c>
      <c r="C8070" s="6" t="s">
        <v>331</v>
      </c>
      <c r="D8070" s="6" t="s">
        <v>447</v>
      </c>
      <c r="E8070" s="6" t="s">
        <v>974</v>
      </c>
      <c r="F8070" s="10">
        <v>43816</v>
      </c>
      <c r="G8070" s="6">
        <v>4</v>
      </c>
      <c r="H8070" s="11">
        <f>VLOOKUP(B8070,[1]!Product_Data[#Data],4,0)</f>
        <v>800</v>
      </c>
      <c r="I8070" s="11">
        <f>VLOOKUP(B8070,[1]!Product_Data[#Data],3,0)</f>
        <v>536</v>
      </c>
      <c r="J8070" s="11">
        <f t="shared" si="759"/>
        <v>2144</v>
      </c>
      <c r="K8070" s="11">
        <f t="shared" si="760"/>
        <v>3200</v>
      </c>
      <c r="L8070" s="11">
        <f t="shared" si="761"/>
        <v>1056</v>
      </c>
      <c r="M8070" t="str">
        <f>VLOOKUP(C8070,[1]!Location_Data[#Data],2,0)</f>
        <v>Sunnyvale</v>
      </c>
      <c r="N8070" t="str">
        <f>VLOOKUP(D8070,[1]!Salespeople_Data[#Data],2,0)</f>
        <v>Howard Sims</v>
      </c>
      <c r="O8070" t="str">
        <f>VLOOKUP(E8070,[1]!Customer_Data[#Data],2,0)</f>
        <v>Patrick Morales</v>
      </c>
      <c r="P8070" s="15">
        <f t="shared" si="756"/>
        <v>3</v>
      </c>
      <c r="Q8070">
        <f t="shared" si="757"/>
        <v>12</v>
      </c>
      <c r="R8070">
        <f t="shared" si="758"/>
        <v>2019</v>
      </c>
    </row>
    <row r="8071" spans="1:18" x14ac:dyDescent="0.25">
      <c r="A8071" s="6" t="s">
        <v>9097</v>
      </c>
      <c r="B8071" s="6" t="s">
        <v>325</v>
      </c>
      <c r="C8071" s="6" t="s">
        <v>220</v>
      </c>
      <c r="D8071" s="6" t="s">
        <v>159</v>
      </c>
      <c r="E8071" s="6" t="s">
        <v>491</v>
      </c>
      <c r="F8071" s="10">
        <v>43787</v>
      </c>
      <c r="G8071" s="6">
        <v>4</v>
      </c>
      <c r="H8071" s="11">
        <f>VLOOKUP(B8071,[1]!Product_Data[#Data],4,0)</f>
        <v>1526</v>
      </c>
      <c r="I8071" s="11">
        <f>VLOOKUP(B8071,[1]!Product_Data[#Data],3,0)</f>
        <v>1251</v>
      </c>
      <c r="J8071" s="11">
        <f t="shared" si="759"/>
        <v>5004</v>
      </c>
      <c r="K8071" s="11">
        <f t="shared" si="760"/>
        <v>6104</v>
      </c>
      <c r="L8071" s="11">
        <f t="shared" si="761"/>
        <v>1100</v>
      </c>
      <c r="M8071" t="str">
        <f>VLOOKUP(C8071,[1]!Location_Data[#Data],2,0)</f>
        <v>Modesto</v>
      </c>
      <c r="N8071" t="str">
        <f>VLOOKUP(D8071,[1]!Salespeople_Data[#Data],2,0)</f>
        <v>Bobby Russell</v>
      </c>
      <c r="O8071" t="str">
        <f>VLOOKUP(E8071,[1]!Customer_Data[#Data],2,0)</f>
        <v>Jack Jackson</v>
      </c>
      <c r="P8071" s="15">
        <f t="shared" si="756"/>
        <v>2</v>
      </c>
      <c r="Q8071">
        <f t="shared" si="757"/>
        <v>11</v>
      </c>
      <c r="R8071">
        <f t="shared" si="758"/>
        <v>2019</v>
      </c>
    </row>
    <row r="8072" spans="1:18" x14ac:dyDescent="0.25">
      <c r="A8072" s="6" t="s">
        <v>9098</v>
      </c>
      <c r="B8072" s="6" t="s">
        <v>210</v>
      </c>
      <c r="C8072" s="6" t="s">
        <v>115</v>
      </c>
      <c r="D8072" s="6" t="s">
        <v>345</v>
      </c>
      <c r="E8072" s="6" t="s">
        <v>1425</v>
      </c>
      <c r="F8072" s="10">
        <v>43478</v>
      </c>
      <c r="G8072" s="6">
        <v>1</v>
      </c>
      <c r="H8072" s="11">
        <f>VLOOKUP(B8072,[1]!Product_Data[#Data],4,0)</f>
        <v>458</v>
      </c>
      <c r="I8072" s="11">
        <f>VLOOKUP(B8072,[1]!Product_Data[#Data],3,0)</f>
        <v>376</v>
      </c>
      <c r="J8072" s="11">
        <f t="shared" si="759"/>
        <v>376</v>
      </c>
      <c r="K8072" s="11">
        <f t="shared" si="760"/>
        <v>458</v>
      </c>
      <c r="L8072" s="11">
        <f t="shared" si="761"/>
        <v>82</v>
      </c>
      <c r="M8072" t="str">
        <f>VLOOKUP(C8072,[1]!Location_Data[#Data],2,0)</f>
        <v>Glendale</v>
      </c>
      <c r="N8072" t="str">
        <f>VLOOKUP(D8072,[1]!Salespeople_Data[#Data],2,0)</f>
        <v>Larry Marshall</v>
      </c>
      <c r="O8072" t="str">
        <f>VLOOKUP(E8072,[1]!Customer_Data[#Data],2,0)</f>
        <v>Johnny Andrews</v>
      </c>
      <c r="P8072" s="15">
        <f t="shared" si="756"/>
        <v>1</v>
      </c>
      <c r="Q8072">
        <f t="shared" si="757"/>
        <v>1</v>
      </c>
      <c r="R8072">
        <f t="shared" si="758"/>
        <v>2019</v>
      </c>
    </row>
    <row r="8073" spans="1:18" x14ac:dyDescent="0.25">
      <c r="A8073" s="6" t="s">
        <v>9099</v>
      </c>
      <c r="B8073" s="6" t="s">
        <v>383</v>
      </c>
      <c r="C8073" s="6" t="s">
        <v>380</v>
      </c>
      <c r="D8073" s="6" t="s">
        <v>178</v>
      </c>
      <c r="E8073" s="6" t="s">
        <v>1018</v>
      </c>
      <c r="F8073" s="10">
        <v>43625</v>
      </c>
      <c r="G8073" s="6">
        <v>3</v>
      </c>
      <c r="H8073" s="11">
        <f>VLOOKUP(B8073,[1]!Product_Data[#Data],4,0)</f>
        <v>1494</v>
      </c>
      <c r="I8073" s="11">
        <f>VLOOKUP(B8073,[1]!Product_Data[#Data],3,0)</f>
        <v>971</v>
      </c>
      <c r="J8073" s="11">
        <f t="shared" si="759"/>
        <v>2913</v>
      </c>
      <c r="K8073" s="11">
        <f t="shared" si="760"/>
        <v>4482</v>
      </c>
      <c r="L8073" s="11">
        <f t="shared" si="761"/>
        <v>1569</v>
      </c>
      <c r="M8073" t="str">
        <f>VLOOKUP(C8073,[1]!Location_Data[#Data],2,0)</f>
        <v>Los Angeles</v>
      </c>
      <c r="N8073" t="str">
        <f>VLOOKUP(D8073,[1]!Salespeople_Data[#Data],2,0)</f>
        <v>Joshua Taylor</v>
      </c>
      <c r="O8073" t="str">
        <f>VLOOKUP(E8073,[1]!Customer_Data[#Data],2,0)</f>
        <v>Victor Gutierrez</v>
      </c>
      <c r="P8073" s="15">
        <f t="shared" si="756"/>
        <v>1</v>
      </c>
      <c r="Q8073">
        <f t="shared" si="757"/>
        <v>6</v>
      </c>
      <c r="R8073">
        <f t="shared" si="758"/>
        <v>2019</v>
      </c>
    </row>
    <row r="8074" spans="1:18" x14ac:dyDescent="0.25">
      <c r="A8074" s="6" t="s">
        <v>9100</v>
      </c>
      <c r="B8074" s="6" t="s">
        <v>435</v>
      </c>
      <c r="C8074" s="6" t="s">
        <v>66</v>
      </c>
      <c r="D8074" s="6" t="s">
        <v>80</v>
      </c>
      <c r="E8074" s="6" t="s">
        <v>1336</v>
      </c>
      <c r="F8074" s="10">
        <v>43676</v>
      </c>
      <c r="G8074" s="6">
        <v>1</v>
      </c>
      <c r="H8074" s="11">
        <f>VLOOKUP(B8074,[1]!Product_Data[#Data],4,0)</f>
        <v>2141</v>
      </c>
      <c r="I8074" s="11">
        <f>VLOOKUP(B8074,[1]!Product_Data[#Data],3,0)</f>
        <v>1777</v>
      </c>
      <c r="J8074" s="11">
        <f t="shared" si="759"/>
        <v>1777</v>
      </c>
      <c r="K8074" s="11">
        <f t="shared" si="760"/>
        <v>2141</v>
      </c>
      <c r="L8074" s="11">
        <f t="shared" si="761"/>
        <v>364</v>
      </c>
      <c r="M8074" t="str">
        <f>VLOOKUP(C8074,[1]!Location_Data[#Data],2,0)</f>
        <v>Ontario</v>
      </c>
      <c r="N8074" t="str">
        <f>VLOOKUP(D8074,[1]!Salespeople_Data[#Data],2,0)</f>
        <v>Henry Nelson</v>
      </c>
      <c r="O8074" t="str">
        <f>VLOOKUP(E8074,[1]!Customer_Data[#Data],2,0)</f>
        <v>Bobby Willis</v>
      </c>
      <c r="P8074" s="15">
        <f t="shared" si="756"/>
        <v>3</v>
      </c>
      <c r="Q8074">
        <f t="shared" si="757"/>
        <v>7</v>
      </c>
      <c r="R8074">
        <f t="shared" si="758"/>
        <v>2019</v>
      </c>
    </row>
    <row r="8075" spans="1:18" x14ac:dyDescent="0.25">
      <c r="A8075" s="6" t="s">
        <v>9101</v>
      </c>
      <c r="B8075" s="6" t="s">
        <v>361</v>
      </c>
      <c r="C8075" s="6" t="s">
        <v>186</v>
      </c>
      <c r="D8075" s="6" t="s">
        <v>10</v>
      </c>
      <c r="E8075" s="6" t="s">
        <v>338</v>
      </c>
      <c r="F8075" s="10">
        <v>43686</v>
      </c>
      <c r="G8075" s="6">
        <v>4</v>
      </c>
      <c r="H8075" s="11">
        <f>VLOOKUP(B8075,[1]!Product_Data[#Data],4,0)</f>
        <v>1338</v>
      </c>
      <c r="I8075" s="11">
        <f>VLOOKUP(B8075,[1]!Product_Data[#Data],3,0)</f>
        <v>682</v>
      </c>
      <c r="J8075" s="11">
        <f t="shared" si="759"/>
        <v>2728</v>
      </c>
      <c r="K8075" s="11">
        <f t="shared" si="760"/>
        <v>5352</v>
      </c>
      <c r="L8075" s="11">
        <f t="shared" si="761"/>
        <v>2624</v>
      </c>
      <c r="M8075" t="str">
        <f>VLOOKUP(C8075,[1]!Location_Data[#Data],2,0)</f>
        <v>Riverside</v>
      </c>
      <c r="N8075" t="str">
        <f>VLOOKUP(D8075,[1]!Salespeople_Data[#Data],2,0)</f>
        <v>Justin Lynch</v>
      </c>
      <c r="O8075" t="str">
        <f>VLOOKUP(E8075,[1]!Customer_Data[#Data],2,0)</f>
        <v>Christopher Ramos</v>
      </c>
      <c r="P8075" s="15">
        <f t="shared" si="756"/>
        <v>6</v>
      </c>
      <c r="Q8075">
        <f t="shared" si="757"/>
        <v>8</v>
      </c>
      <c r="R8075">
        <f t="shared" si="758"/>
        <v>2019</v>
      </c>
    </row>
    <row r="8076" spans="1:18" x14ac:dyDescent="0.25">
      <c r="A8076" s="6" t="s">
        <v>9102</v>
      </c>
      <c r="B8076" s="6" t="s">
        <v>194</v>
      </c>
      <c r="C8076" s="6" t="s">
        <v>190</v>
      </c>
      <c r="D8076" s="6" t="s">
        <v>178</v>
      </c>
      <c r="E8076" s="6" t="s">
        <v>2126</v>
      </c>
      <c r="F8076" s="10">
        <v>43721</v>
      </c>
      <c r="G8076" s="6">
        <v>1</v>
      </c>
      <c r="H8076" s="11">
        <f>VLOOKUP(B8076,[1]!Product_Data[#Data],4,0)</f>
        <v>1278</v>
      </c>
      <c r="I8076" s="11">
        <f>VLOOKUP(B8076,[1]!Product_Data[#Data],3,0)</f>
        <v>665</v>
      </c>
      <c r="J8076" s="11">
        <f t="shared" si="759"/>
        <v>665</v>
      </c>
      <c r="K8076" s="11">
        <f t="shared" si="760"/>
        <v>1278</v>
      </c>
      <c r="L8076" s="11">
        <f t="shared" si="761"/>
        <v>613</v>
      </c>
      <c r="M8076" t="str">
        <f>VLOOKUP(C8076,[1]!Location_Data[#Data],2,0)</f>
        <v>Oakland</v>
      </c>
      <c r="N8076" t="str">
        <f>VLOOKUP(D8076,[1]!Salespeople_Data[#Data],2,0)</f>
        <v>Joshua Taylor</v>
      </c>
      <c r="O8076" t="str">
        <f>VLOOKUP(E8076,[1]!Customer_Data[#Data],2,0)</f>
        <v>Charles Fields</v>
      </c>
      <c r="P8076" s="15">
        <f t="shared" si="756"/>
        <v>6</v>
      </c>
      <c r="Q8076">
        <f t="shared" si="757"/>
        <v>9</v>
      </c>
      <c r="R8076">
        <f t="shared" si="758"/>
        <v>2019</v>
      </c>
    </row>
    <row r="8077" spans="1:18" x14ac:dyDescent="0.25">
      <c r="A8077" s="6" t="s">
        <v>9103</v>
      </c>
      <c r="B8077" s="6" t="s">
        <v>83</v>
      </c>
      <c r="C8077" s="6" t="s">
        <v>140</v>
      </c>
      <c r="D8077" s="6" t="s">
        <v>136</v>
      </c>
      <c r="E8077" s="6" t="s">
        <v>1043</v>
      </c>
      <c r="F8077" s="10">
        <v>43815</v>
      </c>
      <c r="G8077" s="6">
        <v>1</v>
      </c>
      <c r="H8077" s="11">
        <f>VLOOKUP(B8077,[1]!Product_Data[#Data],4,0)</f>
        <v>1972</v>
      </c>
      <c r="I8077" s="11">
        <f>VLOOKUP(B8077,[1]!Product_Data[#Data],3,0)</f>
        <v>1321</v>
      </c>
      <c r="J8077" s="11">
        <f t="shared" si="759"/>
        <v>1321</v>
      </c>
      <c r="K8077" s="11">
        <f t="shared" si="760"/>
        <v>1972</v>
      </c>
      <c r="L8077" s="11">
        <f t="shared" si="761"/>
        <v>651</v>
      </c>
      <c r="M8077" t="str">
        <f>VLOOKUP(C8077,[1]!Location_Data[#Data],2,0)</f>
        <v>Salinas</v>
      </c>
      <c r="N8077" t="str">
        <f>VLOOKUP(D8077,[1]!Salespeople_Data[#Data],2,0)</f>
        <v>Clarence Fox</v>
      </c>
      <c r="O8077" t="str">
        <f>VLOOKUP(E8077,[1]!Customer_Data[#Data],2,0)</f>
        <v>Willie Daniels</v>
      </c>
      <c r="P8077" s="15">
        <f t="shared" si="756"/>
        <v>2</v>
      </c>
      <c r="Q8077">
        <f t="shared" si="757"/>
        <v>12</v>
      </c>
      <c r="R8077">
        <f t="shared" si="758"/>
        <v>2019</v>
      </c>
    </row>
    <row r="8078" spans="1:18" x14ac:dyDescent="0.25">
      <c r="A8078" s="6" t="s">
        <v>9104</v>
      </c>
      <c r="B8078" s="6" t="s">
        <v>440</v>
      </c>
      <c r="C8078" s="6" t="s">
        <v>62</v>
      </c>
      <c r="D8078" s="6" t="s">
        <v>80</v>
      </c>
      <c r="E8078" s="6" t="s">
        <v>1150</v>
      </c>
      <c r="F8078" s="10">
        <v>43506</v>
      </c>
      <c r="G8078" s="6">
        <v>4</v>
      </c>
      <c r="H8078" s="11">
        <f>VLOOKUP(B8078,[1]!Product_Data[#Data],4,0)</f>
        <v>800</v>
      </c>
      <c r="I8078" s="11">
        <f>VLOOKUP(B8078,[1]!Product_Data[#Data],3,0)</f>
        <v>536</v>
      </c>
      <c r="J8078" s="11">
        <f t="shared" si="759"/>
        <v>2144</v>
      </c>
      <c r="K8078" s="11">
        <f t="shared" si="760"/>
        <v>3200</v>
      </c>
      <c r="L8078" s="11">
        <f t="shared" si="761"/>
        <v>1056</v>
      </c>
      <c r="M8078" t="str">
        <f>VLOOKUP(C8078,[1]!Location_Data[#Data],2,0)</f>
        <v>Fairfield</v>
      </c>
      <c r="N8078" t="str">
        <f>VLOOKUP(D8078,[1]!Salespeople_Data[#Data],2,0)</f>
        <v>Henry Nelson</v>
      </c>
      <c r="O8078" t="str">
        <f>VLOOKUP(E8078,[1]!Customer_Data[#Data],2,0)</f>
        <v>Peter Gilbert</v>
      </c>
      <c r="P8078" s="15">
        <f t="shared" si="756"/>
        <v>1</v>
      </c>
      <c r="Q8078">
        <f t="shared" si="757"/>
        <v>2</v>
      </c>
      <c r="R8078">
        <f t="shared" si="758"/>
        <v>2019</v>
      </c>
    </row>
    <row r="8079" spans="1:18" x14ac:dyDescent="0.25">
      <c r="A8079" s="6" t="s">
        <v>9105</v>
      </c>
      <c r="B8079" s="6" t="s">
        <v>238</v>
      </c>
      <c r="C8079" s="6" t="s">
        <v>643</v>
      </c>
      <c r="D8079" s="6" t="s">
        <v>80</v>
      </c>
      <c r="E8079" s="6" t="s">
        <v>2624</v>
      </c>
      <c r="F8079" s="10">
        <v>43490</v>
      </c>
      <c r="G8079" s="6">
        <v>1</v>
      </c>
      <c r="H8079" s="11">
        <f>VLOOKUP(B8079,[1]!Product_Data[#Data],4,0)</f>
        <v>871</v>
      </c>
      <c r="I8079" s="11">
        <f>VLOOKUP(B8079,[1]!Product_Data[#Data],3,0)</f>
        <v>540</v>
      </c>
      <c r="J8079" s="11">
        <f t="shared" si="759"/>
        <v>540</v>
      </c>
      <c r="K8079" s="11">
        <f t="shared" si="760"/>
        <v>871</v>
      </c>
      <c r="L8079" s="11">
        <f t="shared" si="761"/>
        <v>331</v>
      </c>
      <c r="M8079" t="str">
        <f>VLOOKUP(C8079,[1]!Location_Data[#Data],2,0)</f>
        <v>Hayward</v>
      </c>
      <c r="N8079" t="str">
        <f>VLOOKUP(D8079,[1]!Salespeople_Data[#Data],2,0)</f>
        <v>Henry Nelson</v>
      </c>
      <c r="O8079" t="str">
        <f>VLOOKUP(E8079,[1]!Customer_Data[#Data],2,0)</f>
        <v>Daniel Dixon</v>
      </c>
      <c r="P8079" s="15">
        <f t="shared" si="756"/>
        <v>6</v>
      </c>
      <c r="Q8079">
        <f t="shared" si="757"/>
        <v>1</v>
      </c>
      <c r="R8079">
        <f t="shared" si="758"/>
        <v>2019</v>
      </c>
    </row>
    <row r="8080" spans="1:18" x14ac:dyDescent="0.25">
      <c r="A8080" s="6" t="s">
        <v>9106</v>
      </c>
      <c r="B8080" s="6" t="s">
        <v>152</v>
      </c>
      <c r="C8080" s="6" t="s">
        <v>186</v>
      </c>
      <c r="D8080" s="6" t="s">
        <v>87</v>
      </c>
      <c r="E8080" s="6" t="s">
        <v>985</v>
      </c>
      <c r="F8080" s="10">
        <v>43553</v>
      </c>
      <c r="G8080" s="6">
        <v>1</v>
      </c>
      <c r="H8080" s="11">
        <f>VLOOKUP(B8080,[1]!Product_Data[#Data],4,0)</f>
        <v>951</v>
      </c>
      <c r="I8080" s="11">
        <f>VLOOKUP(B8080,[1]!Product_Data[#Data],3,0)</f>
        <v>504</v>
      </c>
      <c r="J8080" s="11">
        <f t="shared" si="759"/>
        <v>504</v>
      </c>
      <c r="K8080" s="11">
        <f t="shared" si="760"/>
        <v>951</v>
      </c>
      <c r="L8080" s="11">
        <f t="shared" si="761"/>
        <v>447</v>
      </c>
      <c r="M8080" t="str">
        <f>VLOOKUP(C8080,[1]!Location_Data[#Data],2,0)</f>
        <v>Riverside</v>
      </c>
      <c r="N8080" t="str">
        <f>VLOOKUP(D8080,[1]!Salespeople_Data[#Data],2,0)</f>
        <v>Martin Perry</v>
      </c>
      <c r="O8080" t="str">
        <f>VLOOKUP(E8080,[1]!Customer_Data[#Data],2,0)</f>
        <v>Matthew Campbell</v>
      </c>
      <c r="P8080" s="15">
        <f t="shared" si="756"/>
        <v>6</v>
      </c>
      <c r="Q8080">
        <f t="shared" si="757"/>
        <v>3</v>
      </c>
      <c r="R8080">
        <f t="shared" si="758"/>
        <v>2019</v>
      </c>
    </row>
    <row r="8081" spans="1:18" x14ac:dyDescent="0.25">
      <c r="A8081" s="6" t="s">
        <v>9107</v>
      </c>
      <c r="B8081" s="6" t="s">
        <v>132</v>
      </c>
      <c r="C8081" s="6" t="s">
        <v>386</v>
      </c>
      <c r="D8081" s="6" t="s">
        <v>269</v>
      </c>
      <c r="E8081" s="6" t="s">
        <v>2577</v>
      </c>
      <c r="F8081" s="10">
        <v>43565</v>
      </c>
      <c r="G8081" s="6">
        <v>1</v>
      </c>
      <c r="H8081" s="11">
        <f>VLOOKUP(B8081,[1]!Product_Data[#Data],4,0)</f>
        <v>2091</v>
      </c>
      <c r="I8081" s="11">
        <f>VLOOKUP(B8081,[1]!Product_Data[#Data],3,0)</f>
        <v>1485</v>
      </c>
      <c r="J8081" s="11">
        <f t="shared" si="759"/>
        <v>1485</v>
      </c>
      <c r="K8081" s="11">
        <f t="shared" si="760"/>
        <v>2091</v>
      </c>
      <c r="L8081" s="11">
        <f t="shared" si="761"/>
        <v>606</v>
      </c>
      <c r="M8081" t="str">
        <f>VLOOKUP(C8081,[1]!Location_Data[#Data],2,0)</f>
        <v>Carlsbad</v>
      </c>
      <c r="N8081" t="str">
        <f>VLOOKUP(D8081,[1]!Salespeople_Data[#Data],2,0)</f>
        <v>Kevin Butler</v>
      </c>
      <c r="O8081" t="str">
        <f>VLOOKUP(E8081,[1]!Customer_Data[#Data],2,0)</f>
        <v>Jerry Green</v>
      </c>
      <c r="P8081" s="15">
        <f t="shared" si="756"/>
        <v>4</v>
      </c>
      <c r="Q8081">
        <f t="shared" si="757"/>
        <v>4</v>
      </c>
      <c r="R8081">
        <f t="shared" si="758"/>
        <v>2019</v>
      </c>
    </row>
    <row r="8082" spans="1:18" x14ac:dyDescent="0.25">
      <c r="A8082" s="6" t="s">
        <v>9108</v>
      </c>
      <c r="B8082" s="6" t="s">
        <v>33</v>
      </c>
      <c r="C8082" s="6" t="s">
        <v>105</v>
      </c>
      <c r="D8082" s="6" t="s">
        <v>116</v>
      </c>
      <c r="E8082" s="6" t="s">
        <v>437</v>
      </c>
      <c r="F8082" s="10">
        <v>43687</v>
      </c>
      <c r="G8082" s="6">
        <v>3</v>
      </c>
      <c r="H8082" s="11">
        <f>VLOOKUP(B8082,[1]!Product_Data[#Data],4,0)</f>
        <v>1582</v>
      </c>
      <c r="I8082" s="11">
        <f>VLOOKUP(B8082,[1]!Product_Data[#Data],3,0)</f>
        <v>1234</v>
      </c>
      <c r="J8082" s="11">
        <f t="shared" si="759"/>
        <v>3702</v>
      </c>
      <c r="K8082" s="11">
        <f t="shared" si="760"/>
        <v>4746</v>
      </c>
      <c r="L8082" s="11">
        <f t="shared" si="761"/>
        <v>1044</v>
      </c>
      <c r="M8082" t="str">
        <f>VLOOKUP(C8082,[1]!Location_Data[#Data],2,0)</f>
        <v>Daly City</v>
      </c>
      <c r="N8082" t="str">
        <f>VLOOKUP(D8082,[1]!Salespeople_Data[#Data],2,0)</f>
        <v>Roger Ramos</v>
      </c>
      <c r="O8082" t="str">
        <f>VLOOKUP(E8082,[1]!Customer_Data[#Data],2,0)</f>
        <v>Carl Murphy</v>
      </c>
      <c r="P8082" s="15">
        <f t="shared" si="756"/>
        <v>7</v>
      </c>
      <c r="Q8082">
        <f t="shared" si="757"/>
        <v>8</v>
      </c>
      <c r="R8082">
        <f t="shared" si="758"/>
        <v>2019</v>
      </c>
    </row>
    <row r="8083" spans="1:18" x14ac:dyDescent="0.25">
      <c r="A8083" s="6" t="s">
        <v>9109</v>
      </c>
      <c r="B8083" s="6" t="s">
        <v>461</v>
      </c>
      <c r="C8083" s="6" t="s">
        <v>386</v>
      </c>
      <c r="D8083" s="6" t="s">
        <v>10</v>
      </c>
      <c r="E8083" s="6" t="s">
        <v>198</v>
      </c>
      <c r="F8083" s="10">
        <v>43671</v>
      </c>
      <c r="G8083" s="6">
        <v>1</v>
      </c>
      <c r="H8083" s="11">
        <f>VLOOKUP(B8083,[1]!Product_Data[#Data],4,0)</f>
        <v>35</v>
      </c>
      <c r="I8083" s="11">
        <f>VLOOKUP(B8083,[1]!Product_Data[#Data],3,0)</f>
        <v>22</v>
      </c>
      <c r="J8083" s="11">
        <f t="shared" si="759"/>
        <v>22</v>
      </c>
      <c r="K8083" s="11">
        <f t="shared" si="760"/>
        <v>35</v>
      </c>
      <c r="L8083" s="11">
        <f t="shared" si="761"/>
        <v>13</v>
      </c>
      <c r="M8083" t="str">
        <f>VLOOKUP(C8083,[1]!Location_Data[#Data],2,0)</f>
        <v>Carlsbad</v>
      </c>
      <c r="N8083" t="str">
        <f>VLOOKUP(D8083,[1]!Salespeople_Data[#Data],2,0)</f>
        <v>Justin Lynch</v>
      </c>
      <c r="O8083" t="str">
        <f>VLOOKUP(E8083,[1]!Customer_Data[#Data],2,0)</f>
        <v>Donald Stanley</v>
      </c>
      <c r="P8083" s="15">
        <f t="shared" si="756"/>
        <v>5</v>
      </c>
      <c r="Q8083">
        <f t="shared" si="757"/>
        <v>7</v>
      </c>
      <c r="R8083">
        <f t="shared" si="758"/>
        <v>2019</v>
      </c>
    </row>
    <row r="8084" spans="1:18" x14ac:dyDescent="0.25">
      <c r="A8084" s="6" t="s">
        <v>9110</v>
      </c>
      <c r="B8084" s="6" t="s">
        <v>132</v>
      </c>
      <c r="C8084" s="6" t="s">
        <v>229</v>
      </c>
      <c r="D8084" s="6" t="s">
        <v>359</v>
      </c>
      <c r="E8084" s="6" t="s">
        <v>1539</v>
      </c>
      <c r="F8084" s="10">
        <v>43759</v>
      </c>
      <c r="G8084" s="6">
        <v>3</v>
      </c>
      <c r="H8084" s="11">
        <f>VLOOKUP(B8084,[1]!Product_Data[#Data],4,0)</f>
        <v>2091</v>
      </c>
      <c r="I8084" s="11">
        <f>VLOOKUP(B8084,[1]!Product_Data[#Data],3,0)</f>
        <v>1485</v>
      </c>
      <c r="J8084" s="11">
        <f t="shared" si="759"/>
        <v>4455</v>
      </c>
      <c r="K8084" s="11">
        <f t="shared" si="760"/>
        <v>6273</v>
      </c>
      <c r="L8084" s="11">
        <f t="shared" si="761"/>
        <v>1818</v>
      </c>
      <c r="M8084" t="str">
        <f>VLOOKUP(C8084,[1]!Location_Data[#Data],2,0)</f>
        <v>San Jose</v>
      </c>
      <c r="N8084" t="str">
        <f>VLOOKUP(D8084,[1]!Salespeople_Data[#Data],2,0)</f>
        <v>Eugene Holmes</v>
      </c>
      <c r="O8084" t="str">
        <f>VLOOKUP(E8084,[1]!Customer_Data[#Data],2,0)</f>
        <v>Jose Ellis</v>
      </c>
      <c r="P8084" s="15">
        <f t="shared" si="756"/>
        <v>2</v>
      </c>
      <c r="Q8084">
        <f t="shared" si="757"/>
        <v>10</v>
      </c>
      <c r="R8084">
        <f t="shared" si="758"/>
        <v>2019</v>
      </c>
    </row>
    <row r="8085" spans="1:18" x14ac:dyDescent="0.25">
      <c r="A8085" s="6" t="s">
        <v>9111</v>
      </c>
      <c r="B8085" s="6" t="s">
        <v>352</v>
      </c>
      <c r="C8085" s="6" t="s">
        <v>79</v>
      </c>
      <c r="D8085" s="6" t="s">
        <v>116</v>
      </c>
      <c r="E8085" s="6" t="s">
        <v>1106</v>
      </c>
      <c r="F8085" s="10">
        <v>43514</v>
      </c>
      <c r="G8085" s="6">
        <v>1</v>
      </c>
      <c r="H8085" s="11">
        <f>VLOOKUP(B8085,[1]!Product_Data[#Data],4,0)</f>
        <v>203</v>
      </c>
      <c r="I8085" s="11">
        <f>VLOOKUP(B8085,[1]!Product_Data[#Data],3,0)</f>
        <v>154</v>
      </c>
      <c r="J8085" s="11">
        <f t="shared" si="759"/>
        <v>154</v>
      </c>
      <c r="K8085" s="11">
        <f t="shared" si="760"/>
        <v>203</v>
      </c>
      <c r="L8085" s="11">
        <f t="shared" si="761"/>
        <v>49</v>
      </c>
      <c r="M8085" t="str">
        <f>VLOOKUP(C8085,[1]!Location_Data[#Data],2,0)</f>
        <v>Palmdale</v>
      </c>
      <c r="N8085" t="str">
        <f>VLOOKUP(D8085,[1]!Salespeople_Data[#Data],2,0)</f>
        <v>Roger Ramos</v>
      </c>
      <c r="O8085" t="str">
        <f>VLOOKUP(E8085,[1]!Customer_Data[#Data],2,0)</f>
        <v>Arthur Reid</v>
      </c>
      <c r="P8085" s="15">
        <f t="shared" si="756"/>
        <v>2</v>
      </c>
      <c r="Q8085">
        <f t="shared" si="757"/>
        <v>2</v>
      </c>
      <c r="R8085">
        <f t="shared" si="758"/>
        <v>2019</v>
      </c>
    </row>
    <row r="8086" spans="1:18" x14ac:dyDescent="0.25">
      <c r="A8086" s="6" t="s">
        <v>9112</v>
      </c>
      <c r="B8086" s="6" t="s">
        <v>28</v>
      </c>
      <c r="C8086" s="6" t="s">
        <v>110</v>
      </c>
      <c r="D8086" s="6" t="s">
        <v>20</v>
      </c>
      <c r="E8086" s="6" t="s">
        <v>1058</v>
      </c>
      <c r="F8086" s="10">
        <v>43729</v>
      </c>
      <c r="G8086" s="6">
        <v>1</v>
      </c>
      <c r="H8086" s="11">
        <f>VLOOKUP(B8086,[1]!Product_Data[#Data],4,0)</f>
        <v>684</v>
      </c>
      <c r="I8086" s="11">
        <f>VLOOKUP(B8086,[1]!Product_Data[#Data],3,0)</f>
        <v>561</v>
      </c>
      <c r="J8086" s="11">
        <f t="shared" si="759"/>
        <v>561</v>
      </c>
      <c r="K8086" s="11">
        <f t="shared" si="760"/>
        <v>684</v>
      </c>
      <c r="L8086" s="11">
        <f t="shared" si="761"/>
        <v>123</v>
      </c>
      <c r="M8086" t="str">
        <f>VLOOKUP(C8086,[1]!Location_Data[#Data],2,0)</f>
        <v>Richmond</v>
      </c>
      <c r="N8086" t="str">
        <f>VLOOKUP(D8086,[1]!Salespeople_Data[#Data],2,0)</f>
        <v>Joshua Cook</v>
      </c>
      <c r="O8086" t="str">
        <f>VLOOKUP(E8086,[1]!Customer_Data[#Data],2,0)</f>
        <v>Craig Mills</v>
      </c>
      <c r="P8086" s="15">
        <f t="shared" si="756"/>
        <v>7</v>
      </c>
      <c r="Q8086">
        <f t="shared" si="757"/>
        <v>9</v>
      </c>
      <c r="R8086">
        <f t="shared" si="758"/>
        <v>2019</v>
      </c>
    </row>
    <row r="8087" spans="1:18" x14ac:dyDescent="0.25">
      <c r="A8087" s="6" t="s">
        <v>9113</v>
      </c>
      <c r="B8087" s="6" t="s">
        <v>114</v>
      </c>
      <c r="C8087" s="6" t="s">
        <v>246</v>
      </c>
      <c r="D8087" s="6" t="s">
        <v>35</v>
      </c>
      <c r="E8087" s="6" t="s">
        <v>880</v>
      </c>
      <c r="F8087" s="10">
        <v>43484</v>
      </c>
      <c r="G8087" s="6">
        <v>2</v>
      </c>
      <c r="H8087" s="11">
        <f>VLOOKUP(B8087,[1]!Product_Data[#Data],4,0)</f>
        <v>545</v>
      </c>
      <c r="I8087" s="11">
        <f>VLOOKUP(B8087,[1]!Product_Data[#Data],3,0)</f>
        <v>425</v>
      </c>
      <c r="J8087" s="11">
        <f t="shared" si="759"/>
        <v>850</v>
      </c>
      <c r="K8087" s="11">
        <f t="shared" si="760"/>
        <v>1090</v>
      </c>
      <c r="L8087" s="11">
        <f t="shared" si="761"/>
        <v>240</v>
      </c>
      <c r="M8087" t="str">
        <f>VLOOKUP(C8087,[1]!Location_Data[#Data],2,0)</f>
        <v>San Francisco</v>
      </c>
      <c r="N8087" t="str">
        <f>VLOOKUP(D8087,[1]!Salespeople_Data[#Data],2,0)</f>
        <v>Charles Harper</v>
      </c>
      <c r="O8087" t="str">
        <f>VLOOKUP(E8087,[1]!Customer_Data[#Data],2,0)</f>
        <v>Terry Watson</v>
      </c>
      <c r="P8087" s="15">
        <f t="shared" si="756"/>
        <v>7</v>
      </c>
      <c r="Q8087">
        <f t="shared" si="757"/>
        <v>1</v>
      </c>
      <c r="R8087">
        <f t="shared" si="758"/>
        <v>2019</v>
      </c>
    </row>
    <row r="8088" spans="1:18" x14ac:dyDescent="0.25">
      <c r="A8088" s="6" t="s">
        <v>9114</v>
      </c>
      <c r="B8088" s="6" t="s">
        <v>119</v>
      </c>
      <c r="C8088" s="6" t="s">
        <v>249</v>
      </c>
      <c r="D8088" s="6" t="s">
        <v>308</v>
      </c>
      <c r="E8088" s="6" t="s">
        <v>76</v>
      </c>
      <c r="F8088" s="10">
        <v>43694</v>
      </c>
      <c r="G8088" s="6">
        <v>1</v>
      </c>
      <c r="H8088" s="11">
        <f>VLOOKUP(B8088,[1]!Product_Data[#Data],4,0)</f>
        <v>1077</v>
      </c>
      <c r="I8088" s="11">
        <f>VLOOKUP(B8088,[1]!Product_Data[#Data],3,0)</f>
        <v>732</v>
      </c>
      <c r="J8088" s="11">
        <f t="shared" si="759"/>
        <v>732</v>
      </c>
      <c r="K8088" s="11">
        <f t="shared" si="760"/>
        <v>1077</v>
      </c>
      <c r="L8088" s="11">
        <f t="shared" si="761"/>
        <v>345</v>
      </c>
      <c r="M8088" t="str">
        <f>VLOOKUP(C8088,[1]!Location_Data[#Data],2,0)</f>
        <v>Roseville</v>
      </c>
      <c r="N8088" t="str">
        <f>VLOOKUP(D8088,[1]!Salespeople_Data[#Data],2,0)</f>
        <v>Fred Robertson</v>
      </c>
      <c r="O8088" t="str">
        <f>VLOOKUP(E8088,[1]!Customer_Data[#Data],2,0)</f>
        <v>Donald Andrews</v>
      </c>
      <c r="P8088" s="15">
        <f t="shared" si="756"/>
        <v>7</v>
      </c>
      <c r="Q8088">
        <f t="shared" si="757"/>
        <v>8</v>
      </c>
      <c r="R8088">
        <f t="shared" si="758"/>
        <v>2019</v>
      </c>
    </row>
    <row r="8089" spans="1:18" x14ac:dyDescent="0.25">
      <c r="A8089" s="6" t="s">
        <v>9115</v>
      </c>
      <c r="B8089" s="6" t="s">
        <v>666</v>
      </c>
      <c r="C8089" s="6" t="s">
        <v>204</v>
      </c>
      <c r="D8089" s="6" t="s">
        <v>136</v>
      </c>
      <c r="E8089" s="6" t="s">
        <v>576</v>
      </c>
      <c r="F8089" s="10">
        <v>43824</v>
      </c>
      <c r="G8089" s="6">
        <v>2</v>
      </c>
      <c r="H8089" s="11">
        <f>VLOOKUP(B8089,[1]!Product_Data[#Data],4,0)</f>
        <v>2241</v>
      </c>
      <c r="I8089" s="11">
        <f>VLOOKUP(B8089,[1]!Product_Data[#Data],3,0)</f>
        <v>1367</v>
      </c>
      <c r="J8089" s="11">
        <f t="shared" si="759"/>
        <v>2734</v>
      </c>
      <c r="K8089" s="11">
        <f t="shared" si="760"/>
        <v>4482</v>
      </c>
      <c r="L8089" s="11">
        <f t="shared" si="761"/>
        <v>1748</v>
      </c>
      <c r="M8089" t="str">
        <f>VLOOKUP(C8089,[1]!Location_Data[#Data],2,0)</f>
        <v>Corona</v>
      </c>
      <c r="N8089" t="str">
        <f>VLOOKUP(D8089,[1]!Salespeople_Data[#Data],2,0)</f>
        <v>Clarence Fox</v>
      </c>
      <c r="O8089" t="str">
        <f>VLOOKUP(E8089,[1]!Customer_Data[#Data],2,0)</f>
        <v>Samuel Kim</v>
      </c>
      <c r="P8089" s="15">
        <f t="shared" si="756"/>
        <v>4</v>
      </c>
      <c r="Q8089">
        <f t="shared" si="757"/>
        <v>12</v>
      </c>
      <c r="R8089">
        <f t="shared" si="758"/>
        <v>2019</v>
      </c>
    </row>
    <row r="8090" spans="1:18" x14ac:dyDescent="0.25">
      <c r="A8090" s="6" t="s">
        <v>9116</v>
      </c>
      <c r="B8090" s="6" t="s">
        <v>210</v>
      </c>
      <c r="C8090" s="6" t="s">
        <v>204</v>
      </c>
      <c r="D8090" s="6" t="s">
        <v>178</v>
      </c>
      <c r="E8090" s="6" t="s">
        <v>121</v>
      </c>
      <c r="F8090" s="10">
        <v>43604</v>
      </c>
      <c r="G8090" s="6">
        <v>2</v>
      </c>
      <c r="H8090" s="11">
        <f>VLOOKUP(B8090,[1]!Product_Data[#Data],4,0)</f>
        <v>458</v>
      </c>
      <c r="I8090" s="11">
        <f>VLOOKUP(B8090,[1]!Product_Data[#Data],3,0)</f>
        <v>376</v>
      </c>
      <c r="J8090" s="11">
        <f t="shared" si="759"/>
        <v>752</v>
      </c>
      <c r="K8090" s="11">
        <f t="shared" si="760"/>
        <v>916</v>
      </c>
      <c r="L8090" s="11">
        <f t="shared" si="761"/>
        <v>164</v>
      </c>
      <c r="M8090" t="str">
        <f>VLOOKUP(C8090,[1]!Location_Data[#Data],2,0)</f>
        <v>Corona</v>
      </c>
      <c r="N8090" t="str">
        <f>VLOOKUP(D8090,[1]!Salespeople_Data[#Data],2,0)</f>
        <v>Joshua Taylor</v>
      </c>
      <c r="O8090" t="str">
        <f>VLOOKUP(E8090,[1]!Customer_Data[#Data],2,0)</f>
        <v>Steven Walker</v>
      </c>
      <c r="P8090" s="15">
        <f t="shared" si="756"/>
        <v>1</v>
      </c>
      <c r="Q8090">
        <f t="shared" si="757"/>
        <v>5</v>
      </c>
      <c r="R8090">
        <f t="shared" si="758"/>
        <v>2019</v>
      </c>
    </row>
    <row r="8091" spans="1:18" x14ac:dyDescent="0.25">
      <c r="A8091" s="6" t="s">
        <v>9117</v>
      </c>
      <c r="B8091" s="6" t="s">
        <v>603</v>
      </c>
      <c r="C8091" s="6" t="s">
        <v>272</v>
      </c>
      <c r="D8091" s="6" t="s">
        <v>298</v>
      </c>
      <c r="E8091" s="6" t="s">
        <v>473</v>
      </c>
      <c r="F8091" s="10">
        <v>43750</v>
      </c>
      <c r="G8091" s="6">
        <v>1</v>
      </c>
      <c r="H8091" s="11">
        <f>VLOOKUP(B8091,[1]!Product_Data[#Data],4,0)</f>
        <v>2495</v>
      </c>
      <c r="I8091" s="11">
        <f>VLOOKUP(B8091,[1]!Product_Data[#Data],3,0)</f>
        <v>1896</v>
      </c>
      <c r="J8091" s="11">
        <f t="shared" si="759"/>
        <v>1896</v>
      </c>
      <c r="K8091" s="11">
        <f t="shared" si="760"/>
        <v>2495</v>
      </c>
      <c r="L8091" s="11">
        <f t="shared" si="761"/>
        <v>599</v>
      </c>
      <c r="M8091" t="str">
        <f>VLOOKUP(C8091,[1]!Location_Data[#Data],2,0)</f>
        <v>Torrance</v>
      </c>
      <c r="N8091" t="str">
        <f>VLOOKUP(D8091,[1]!Salespeople_Data[#Data],2,0)</f>
        <v>Kenneth Fields</v>
      </c>
      <c r="O8091" t="str">
        <f>VLOOKUP(E8091,[1]!Customer_Data[#Data],2,0)</f>
        <v>Richard Hudson</v>
      </c>
      <c r="P8091" s="15">
        <f t="shared" si="756"/>
        <v>7</v>
      </c>
      <c r="Q8091">
        <f t="shared" si="757"/>
        <v>10</v>
      </c>
      <c r="R8091">
        <f t="shared" si="758"/>
        <v>2019</v>
      </c>
    </row>
    <row r="8092" spans="1:18" x14ac:dyDescent="0.25">
      <c r="A8092" s="6" t="s">
        <v>9118</v>
      </c>
      <c r="B8092" s="6" t="s">
        <v>245</v>
      </c>
      <c r="C8092" s="6" t="s">
        <v>467</v>
      </c>
      <c r="D8092" s="6" t="s">
        <v>40</v>
      </c>
      <c r="E8092" s="6" t="s">
        <v>4603</v>
      </c>
      <c r="F8092" s="10">
        <v>43693</v>
      </c>
      <c r="G8092" s="6">
        <v>3</v>
      </c>
      <c r="H8092" s="11">
        <f>VLOOKUP(B8092,[1]!Product_Data[#Data],4,0)</f>
        <v>818</v>
      </c>
      <c r="I8092" s="11">
        <f>VLOOKUP(B8092,[1]!Product_Data[#Data],3,0)</f>
        <v>450</v>
      </c>
      <c r="J8092" s="11">
        <f t="shared" si="759"/>
        <v>1350</v>
      </c>
      <c r="K8092" s="11">
        <f t="shared" si="760"/>
        <v>2454</v>
      </c>
      <c r="L8092" s="11">
        <f t="shared" si="761"/>
        <v>1104</v>
      </c>
      <c r="M8092" t="str">
        <f>VLOOKUP(C8092,[1]!Location_Data[#Data],2,0)</f>
        <v>Garden Grove</v>
      </c>
      <c r="N8092" t="str">
        <f>VLOOKUP(D8092,[1]!Salespeople_Data[#Data],2,0)</f>
        <v>Brian Hansen</v>
      </c>
      <c r="O8092" t="str">
        <f>VLOOKUP(E8092,[1]!Customer_Data[#Data],2,0)</f>
        <v>Shawn Stephens</v>
      </c>
      <c r="P8092" s="15">
        <f t="shared" si="756"/>
        <v>6</v>
      </c>
      <c r="Q8092">
        <f t="shared" si="757"/>
        <v>8</v>
      </c>
      <c r="R8092">
        <f t="shared" si="758"/>
        <v>2019</v>
      </c>
    </row>
    <row r="8093" spans="1:18" x14ac:dyDescent="0.25">
      <c r="A8093" s="6" t="s">
        <v>9119</v>
      </c>
      <c r="B8093" s="6" t="s">
        <v>223</v>
      </c>
      <c r="C8093" s="6" t="s">
        <v>362</v>
      </c>
      <c r="D8093" s="6" t="s">
        <v>447</v>
      </c>
      <c r="E8093" s="6" t="s">
        <v>989</v>
      </c>
      <c r="F8093" s="10">
        <v>43553</v>
      </c>
      <c r="G8093" s="6">
        <v>1</v>
      </c>
      <c r="H8093" s="11">
        <f>VLOOKUP(B8093,[1]!Product_Data[#Data],4,0)</f>
        <v>799</v>
      </c>
      <c r="I8093" s="11">
        <f>VLOOKUP(B8093,[1]!Product_Data[#Data],3,0)</f>
        <v>455</v>
      </c>
      <c r="J8093" s="11">
        <f t="shared" si="759"/>
        <v>455</v>
      </c>
      <c r="K8093" s="11">
        <f t="shared" si="760"/>
        <v>799</v>
      </c>
      <c r="L8093" s="11">
        <f t="shared" si="761"/>
        <v>344</v>
      </c>
      <c r="M8093" t="str">
        <f>VLOOKUP(C8093,[1]!Location_Data[#Data],2,0)</f>
        <v>San Bernardino</v>
      </c>
      <c r="N8093" t="str">
        <f>VLOOKUP(D8093,[1]!Salespeople_Data[#Data],2,0)</f>
        <v>Howard Sims</v>
      </c>
      <c r="O8093" t="str">
        <f>VLOOKUP(E8093,[1]!Customer_Data[#Data],2,0)</f>
        <v>Patrick Hall</v>
      </c>
      <c r="P8093" s="15">
        <f t="shared" si="756"/>
        <v>6</v>
      </c>
      <c r="Q8093">
        <f t="shared" si="757"/>
        <v>3</v>
      </c>
      <c r="R8093">
        <f t="shared" si="758"/>
        <v>2019</v>
      </c>
    </row>
    <row r="8094" spans="1:18" x14ac:dyDescent="0.25">
      <c r="A8094" s="6" t="s">
        <v>9120</v>
      </c>
      <c r="B8094" s="6" t="s">
        <v>495</v>
      </c>
      <c r="C8094" s="6" t="s">
        <v>115</v>
      </c>
      <c r="D8094" s="6" t="s">
        <v>10</v>
      </c>
      <c r="E8094" s="6" t="s">
        <v>851</v>
      </c>
      <c r="F8094" s="10">
        <v>43794</v>
      </c>
      <c r="G8094" s="6">
        <v>3</v>
      </c>
      <c r="H8094" s="11">
        <f>VLOOKUP(B8094,[1]!Product_Data[#Data],4,0)</f>
        <v>1467</v>
      </c>
      <c r="I8094" s="11">
        <f>VLOOKUP(B8094,[1]!Product_Data[#Data],3,0)</f>
        <v>807</v>
      </c>
      <c r="J8094" s="11">
        <f t="shared" si="759"/>
        <v>2421</v>
      </c>
      <c r="K8094" s="11">
        <f t="shared" si="760"/>
        <v>4401</v>
      </c>
      <c r="L8094" s="11">
        <f t="shared" si="761"/>
        <v>1980</v>
      </c>
      <c r="M8094" t="str">
        <f>VLOOKUP(C8094,[1]!Location_Data[#Data],2,0)</f>
        <v>Glendale</v>
      </c>
      <c r="N8094" t="str">
        <f>VLOOKUP(D8094,[1]!Salespeople_Data[#Data],2,0)</f>
        <v>Justin Lynch</v>
      </c>
      <c r="O8094" t="str">
        <f>VLOOKUP(E8094,[1]!Customer_Data[#Data],2,0)</f>
        <v>Gary Hudson</v>
      </c>
      <c r="P8094" s="15">
        <f t="shared" si="756"/>
        <v>2</v>
      </c>
      <c r="Q8094">
        <f t="shared" si="757"/>
        <v>11</v>
      </c>
      <c r="R8094">
        <f t="shared" si="758"/>
        <v>2019</v>
      </c>
    </row>
    <row r="8095" spans="1:18" x14ac:dyDescent="0.25">
      <c r="A8095" s="6" t="s">
        <v>9121</v>
      </c>
      <c r="B8095" s="6" t="s">
        <v>13</v>
      </c>
      <c r="C8095" s="6" t="s">
        <v>156</v>
      </c>
      <c r="D8095" s="6" t="s">
        <v>345</v>
      </c>
      <c r="E8095" s="6" t="s">
        <v>779</v>
      </c>
      <c r="F8095" s="10">
        <v>43683</v>
      </c>
      <c r="G8095" s="6">
        <v>1</v>
      </c>
      <c r="H8095" s="11">
        <f>VLOOKUP(B8095,[1]!Product_Data[#Data],4,0)</f>
        <v>1022</v>
      </c>
      <c r="I8095" s="11">
        <f>VLOOKUP(B8095,[1]!Product_Data[#Data],3,0)</f>
        <v>818</v>
      </c>
      <c r="J8095" s="11">
        <f t="shared" si="759"/>
        <v>818</v>
      </c>
      <c r="K8095" s="11">
        <f t="shared" si="760"/>
        <v>1022</v>
      </c>
      <c r="L8095" s="11">
        <f t="shared" si="761"/>
        <v>204</v>
      </c>
      <c r="M8095" t="str">
        <f>VLOOKUP(C8095,[1]!Location_Data[#Data],2,0)</f>
        <v>Sacramento</v>
      </c>
      <c r="N8095" t="str">
        <f>VLOOKUP(D8095,[1]!Salespeople_Data[#Data],2,0)</f>
        <v>Larry Marshall</v>
      </c>
      <c r="O8095" t="str">
        <f>VLOOKUP(E8095,[1]!Customer_Data[#Data],2,0)</f>
        <v>Matthew Walker</v>
      </c>
      <c r="P8095" s="15">
        <f t="shared" si="756"/>
        <v>3</v>
      </c>
      <c r="Q8095">
        <f t="shared" si="757"/>
        <v>8</v>
      </c>
      <c r="R8095">
        <f t="shared" si="758"/>
        <v>2019</v>
      </c>
    </row>
    <row r="8096" spans="1:18" x14ac:dyDescent="0.25">
      <c r="A8096" s="6" t="s">
        <v>9122</v>
      </c>
      <c r="B8096" s="6" t="s">
        <v>537</v>
      </c>
      <c r="C8096" s="6" t="s">
        <v>149</v>
      </c>
      <c r="D8096" s="6" t="s">
        <v>191</v>
      </c>
      <c r="E8096" s="6" t="s">
        <v>133</v>
      </c>
      <c r="F8096" s="10">
        <v>43475</v>
      </c>
      <c r="G8096" s="6">
        <v>1</v>
      </c>
      <c r="H8096" s="11">
        <f>VLOOKUP(B8096,[1]!Product_Data[#Data],4,0)</f>
        <v>556</v>
      </c>
      <c r="I8096" s="11">
        <f>VLOOKUP(B8096,[1]!Product_Data[#Data],3,0)</f>
        <v>395</v>
      </c>
      <c r="J8096" s="11">
        <f t="shared" si="759"/>
        <v>395</v>
      </c>
      <c r="K8096" s="11">
        <f t="shared" si="760"/>
        <v>556</v>
      </c>
      <c r="L8096" s="11">
        <f t="shared" si="761"/>
        <v>161</v>
      </c>
      <c r="M8096" t="str">
        <f>VLOOKUP(C8096,[1]!Location_Data[#Data],2,0)</f>
        <v>Antioch</v>
      </c>
      <c r="N8096" t="str">
        <f>VLOOKUP(D8096,[1]!Salespeople_Data[#Data],2,0)</f>
        <v>Robert Reed</v>
      </c>
      <c r="O8096" t="str">
        <f>VLOOKUP(E8096,[1]!Customer_Data[#Data],2,0)</f>
        <v>Scott Rice</v>
      </c>
      <c r="P8096" s="15">
        <f t="shared" si="756"/>
        <v>5</v>
      </c>
      <c r="Q8096">
        <f t="shared" si="757"/>
        <v>1</v>
      </c>
      <c r="R8096">
        <f t="shared" si="758"/>
        <v>2019</v>
      </c>
    </row>
    <row r="8097" spans="1:18" x14ac:dyDescent="0.25">
      <c r="A8097" s="6" t="s">
        <v>9123</v>
      </c>
      <c r="B8097" s="6" t="s">
        <v>311</v>
      </c>
      <c r="C8097" s="6" t="s">
        <v>472</v>
      </c>
      <c r="D8097" s="6" t="s">
        <v>165</v>
      </c>
      <c r="E8097" s="6" t="s">
        <v>378</v>
      </c>
      <c r="F8097" s="10">
        <v>43595</v>
      </c>
      <c r="G8097" s="6">
        <v>1</v>
      </c>
      <c r="H8097" s="11">
        <f>VLOOKUP(B8097,[1]!Product_Data[#Data],4,0)</f>
        <v>1743</v>
      </c>
      <c r="I8097" s="11">
        <f>VLOOKUP(B8097,[1]!Product_Data[#Data],3,0)</f>
        <v>872</v>
      </c>
      <c r="J8097" s="11">
        <f t="shared" si="759"/>
        <v>872</v>
      </c>
      <c r="K8097" s="11">
        <f t="shared" si="760"/>
        <v>1743</v>
      </c>
      <c r="L8097" s="11">
        <f t="shared" si="761"/>
        <v>871</v>
      </c>
      <c r="M8097" t="str">
        <f>VLOOKUP(C8097,[1]!Location_Data[#Data],2,0)</f>
        <v>Concord</v>
      </c>
      <c r="N8097" t="str">
        <f>VLOOKUP(D8097,[1]!Salespeople_Data[#Data],2,0)</f>
        <v>Joe Sims</v>
      </c>
      <c r="O8097" t="str">
        <f>VLOOKUP(E8097,[1]!Customer_Data[#Data],2,0)</f>
        <v>Joe Baker</v>
      </c>
      <c r="P8097" s="15">
        <f t="shared" si="756"/>
        <v>6</v>
      </c>
      <c r="Q8097">
        <f t="shared" si="757"/>
        <v>5</v>
      </c>
      <c r="R8097">
        <f t="shared" si="758"/>
        <v>2019</v>
      </c>
    </row>
    <row r="8098" spans="1:18" x14ac:dyDescent="0.25">
      <c r="A8098" s="6" t="s">
        <v>9124</v>
      </c>
      <c r="B8098" s="6" t="s">
        <v>33</v>
      </c>
      <c r="C8098" s="6" t="s">
        <v>519</v>
      </c>
      <c r="D8098" s="6" t="s">
        <v>106</v>
      </c>
      <c r="E8098" s="6" t="s">
        <v>1158</v>
      </c>
      <c r="F8098" s="10">
        <v>43710</v>
      </c>
      <c r="G8098" s="6">
        <v>1</v>
      </c>
      <c r="H8098" s="11">
        <f>VLOOKUP(B8098,[1]!Product_Data[#Data],4,0)</f>
        <v>1582</v>
      </c>
      <c r="I8098" s="11">
        <f>VLOOKUP(B8098,[1]!Product_Data[#Data],3,0)</f>
        <v>1234</v>
      </c>
      <c r="J8098" s="11">
        <f t="shared" si="759"/>
        <v>1234</v>
      </c>
      <c r="K8098" s="11">
        <f t="shared" si="760"/>
        <v>1582</v>
      </c>
      <c r="L8098" s="11">
        <f t="shared" si="761"/>
        <v>348</v>
      </c>
      <c r="M8098" t="str">
        <f>VLOOKUP(C8098,[1]!Location_Data[#Data],2,0)</f>
        <v>Anaheim</v>
      </c>
      <c r="N8098" t="str">
        <f>VLOOKUP(D8098,[1]!Salespeople_Data[#Data],2,0)</f>
        <v>Patrick Ruiz</v>
      </c>
      <c r="O8098" t="str">
        <f>VLOOKUP(E8098,[1]!Customer_Data[#Data],2,0)</f>
        <v>Shawn Owens</v>
      </c>
      <c r="P8098" s="15">
        <f t="shared" si="756"/>
        <v>2</v>
      </c>
      <c r="Q8098">
        <f t="shared" si="757"/>
        <v>9</v>
      </c>
      <c r="R8098">
        <f t="shared" si="758"/>
        <v>2019</v>
      </c>
    </row>
    <row r="8099" spans="1:18" x14ac:dyDescent="0.25">
      <c r="A8099" s="6" t="s">
        <v>9125</v>
      </c>
      <c r="B8099" s="6" t="s">
        <v>181</v>
      </c>
      <c r="C8099" s="6" t="s">
        <v>246</v>
      </c>
      <c r="D8099" s="6" t="s">
        <v>126</v>
      </c>
      <c r="E8099" s="6" t="s">
        <v>1664</v>
      </c>
      <c r="F8099" s="10">
        <v>43469</v>
      </c>
      <c r="G8099" s="6">
        <v>1</v>
      </c>
      <c r="H8099" s="11">
        <f>VLOOKUP(B8099,[1]!Product_Data[#Data],4,0)</f>
        <v>1500</v>
      </c>
      <c r="I8099" s="11">
        <f>VLOOKUP(B8099,[1]!Product_Data[#Data],3,0)</f>
        <v>900</v>
      </c>
      <c r="J8099" s="11">
        <f t="shared" si="759"/>
        <v>900</v>
      </c>
      <c r="K8099" s="11">
        <f t="shared" si="760"/>
        <v>1500</v>
      </c>
      <c r="L8099" s="11">
        <f t="shared" si="761"/>
        <v>600</v>
      </c>
      <c r="M8099" t="str">
        <f>VLOOKUP(C8099,[1]!Location_Data[#Data],2,0)</f>
        <v>San Francisco</v>
      </c>
      <c r="N8099" t="str">
        <f>VLOOKUP(D8099,[1]!Salespeople_Data[#Data],2,0)</f>
        <v>Larry Castillo</v>
      </c>
      <c r="O8099" t="str">
        <f>VLOOKUP(E8099,[1]!Customer_Data[#Data],2,0)</f>
        <v>Jesse Alvarez</v>
      </c>
      <c r="P8099" s="15">
        <f t="shared" si="756"/>
        <v>6</v>
      </c>
      <c r="Q8099">
        <f t="shared" si="757"/>
        <v>1</v>
      </c>
      <c r="R8099">
        <f t="shared" si="758"/>
        <v>2019</v>
      </c>
    </row>
    <row r="8100" spans="1:18" x14ac:dyDescent="0.25">
      <c r="A8100" s="6" t="s">
        <v>9126</v>
      </c>
      <c r="B8100" s="6" t="s">
        <v>94</v>
      </c>
      <c r="C8100" s="6" t="s">
        <v>272</v>
      </c>
      <c r="D8100" s="6" t="s">
        <v>15</v>
      </c>
      <c r="E8100" s="6" t="s">
        <v>515</v>
      </c>
      <c r="F8100" s="10">
        <v>43582</v>
      </c>
      <c r="G8100" s="6">
        <v>4</v>
      </c>
      <c r="H8100" s="11">
        <f>VLOOKUP(B8100,[1]!Product_Data[#Data],4,0)</f>
        <v>1639</v>
      </c>
      <c r="I8100" s="11">
        <f>VLOOKUP(B8100,[1]!Product_Data[#Data],3,0)</f>
        <v>1295</v>
      </c>
      <c r="J8100" s="11">
        <f t="shared" si="759"/>
        <v>5180</v>
      </c>
      <c r="K8100" s="11">
        <f t="shared" si="760"/>
        <v>6556</v>
      </c>
      <c r="L8100" s="11">
        <f t="shared" si="761"/>
        <v>1376</v>
      </c>
      <c r="M8100" t="str">
        <f>VLOOKUP(C8100,[1]!Location_Data[#Data],2,0)</f>
        <v>Torrance</v>
      </c>
      <c r="N8100" t="str">
        <f>VLOOKUP(D8100,[1]!Salespeople_Data[#Data],2,0)</f>
        <v>Ryan Butler</v>
      </c>
      <c r="O8100" t="str">
        <f>VLOOKUP(E8100,[1]!Customer_Data[#Data],2,0)</f>
        <v>Phillip Watkins</v>
      </c>
      <c r="P8100" s="15">
        <f t="shared" si="756"/>
        <v>7</v>
      </c>
      <c r="Q8100">
        <f t="shared" si="757"/>
        <v>4</v>
      </c>
      <c r="R8100">
        <f t="shared" si="758"/>
        <v>2019</v>
      </c>
    </row>
    <row r="8101" spans="1:18" x14ac:dyDescent="0.25">
      <c r="A8101" s="6" t="s">
        <v>9127</v>
      </c>
      <c r="B8101" s="6" t="s">
        <v>173</v>
      </c>
      <c r="C8101" s="6" t="s">
        <v>472</v>
      </c>
      <c r="D8101" s="6" t="s">
        <v>71</v>
      </c>
      <c r="E8101" s="6" t="s">
        <v>753</v>
      </c>
      <c r="F8101" s="10">
        <v>43563</v>
      </c>
      <c r="G8101" s="6">
        <v>2</v>
      </c>
      <c r="H8101" s="11">
        <f>VLOOKUP(B8101,[1]!Product_Data[#Data],4,0)</f>
        <v>2005</v>
      </c>
      <c r="I8101" s="11">
        <f>VLOOKUP(B8101,[1]!Product_Data[#Data],3,0)</f>
        <v>1223</v>
      </c>
      <c r="J8101" s="11">
        <f t="shared" si="759"/>
        <v>2446</v>
      </c>
      <c r="K8101" s="11">
        <f t="shared" si="760"/>
        <v>4010</v>
      </c>
      <c r="L8101" s="11">
        <f t="shared" si="761"/>
        <v>1564</v>
      </c>
      <c r="M8101" t="str">
        <f>VLOOKUP(C8101,[1]!Location_Data[#Data],2,0)</f>
        <v>Concord</v>
      </c>
      <c r="N8101" t="str">
        <f>VLOOKUP(D8101,[1]!Salespeople_Data[#Data],2,0)</f>
        <v>Gary Rodriguez</v>
      </c>
      <c r="O8101" t="str">
        <f>VLOOKUP(E8101,[1]!Customer_Data[#Data],2,0)</f>
        <v>Benjamin Carter</v>
      </c>
      <c r="P8101" s="15">
        <f t="shared" si="756"/>
        <v>2</v>
      </c>
      <c r="Q8101">
        <f t="shared" si="757"/>
        <v>4</v>
      </c>
      <c r="R8101">
        <f t="shared" si="758"/>
        <v>2019</v>
      </c>
    </row>
    <row r="8102" spans="1:18" x14ac:dyDescent="0.25">
      <c r="A8102" s="6" t="s">
        <v>9128</v>
      </c>
      <c r="B8102" s="6" t="s">
        <v>38</v>
      </c>
      <c r="C8102" s="6" t="s">
        <v>322</v>
      </c>
      <c r="D8102" s="6" t="s">
        <v>225</v>
      </c>
      <c r="E8102" s="6" t="s">
        <v>2713</v>
      </c>
      <c r="F8102" s="10">
        <v>43698</v>
      </c>
      <c r="G8102" s="6">
        <v>3</v>
      </c>
      <c r="H8102" s="11">
        <f>VLOOKUP(B8102,[1]!Product_Data[#Data],4,0)</f>
        <v>2283</v>
      </c>
      <c r="I8102" s="11">
        <f>VLOOKUP(B8102,[1]!Product_Data[#Data],3,0)</f>
        <v>1484</v>
      </c>
      <c r="J8102" s="11">
        <f t="shared" si="759"/>
        <v>4452</v>
      </c>
      <c r="K8102" s="11">
        <f t="shared" si="760"/>
        <v>6849</v>
      </c>
      <c r="L8102" s="11">
        <f t="shared" si="761"/>
        <v>2397</v>
      </c>
      <c r="M8102" t="str">
        <f>VLOOKUP(C8102,[1]!Location_Data[#Data],2,0)</f>
        <v>Rancho Cucamonga</v>
      </c>
      <c r="N8102" t="str">
        <f>VLOOKUP(D8102,[1]!Salespeople_Data[#Data],2,0)</f>
        <v>Andrew Bowman</v>
      </c>
      <c r="O8102" t="str">
        <f>VLOOKUP(E8102,[1]!Customer_Data[#Data],2,0)</f>
        <v>Antonio Frazier</v>
      </c>
      <c r="P8102" s="15">
        <f t="shared" si="756"/>
        <v>4</v>
      </c>
      <c r="Q8102">
        <f t="shared" si="757"/>
        <v>8</v>
      </c>
      <c r="R8102">
        <f t="shared" si="758"/>
        <v>2019</v>
      </c>
    </row>
    <row r="8103" spans="1:18" x14ac:dyDescent="0.25">
      <c r="A8103" s="6" t="s">
        <v>9129</v>
      </c>
      <c r="B8103" s="6" t="s">
        <v>94</v>
      </c>
      <c r="C8103" s="6" t="s">
        <v>377</v>
      </c>
      <c r="D8103" s="6" t="s">
        <v>30</v>
      </c>
      <c r="E8103" s="6" t="s">
        <v>993</v>
      </c>
      <c r="F8103" s="10">
        <v>43710</v>
      </c>
      <c r="G8103" s="6">
        <v>1</v>
      </c>
      <c r="H8103" s="11">
        <f>VLOOKUP(B8103,[1]!Product_Data[#Data],4,0)</f>
        <v>1639</v>
      </c>
      <c r="I8103" s="11">
        <f>VLOOKUP(B8103,[1]!Product_Data[#Data],3,0)</f>
        <v>1295</v>
      </c>
      <c r="J8103" s="11">
        <f t="shared" si="759"/>
        <v>1295</v>
      </c>
      <c r="K8103" s="11">
        <f t="shared" si="760"/>
        <v>1639</v>
      </c>
      <c r="L8103" s="11">
        <f t="shared" si="761"/>
        <v>344</v>
      </c>
      <c r="M8103" t="str">
        <f>VLOOKUP(C8103,[1]!Location_Data[#Data],2,0)</f>
        <v>San Diego</v>
      </c>
      <c r="N8103" t="str">
        <f>VLOOKUP(D8103,[1]!Salespeople_Data[#Data],2,0)</f>
        <v>Carl Hall</v>
      </c>
      <c r="O8103" t="str">
        <f>VLOOKUP(E8103,[1]!Customer_Data[#Data],2,0)</f>
        <v>Roy Jenkins</v>
      </c>
      <c r="P8103" s="15">
        <f t="shared" si="756"/>
        <v>2</v>
      </c>
      <c r="Q8103">
        <f t="shared" si="757"/>
        <v>9</v>
      </c>
      <c r="R8103">
        <f t="shared" si="758"/>
        <v>2019</v>
      </c>
    </row>
    <row r="8104" spans="1:18" x14ac:dyDescent="0.25">
      <c r="A8104" s="6" t="s">
        <v>9130</v>
      </c>
      <c r="B8104" s="6" t="s">
        <v>652</v>
      </c>
      <c r="C8104" s="6" t="s">
        <v>195</v>
      </c>
      <c r="D8104" s="6" t="s">
        <v>106</v>
      </c>
      <c r="E8104" s="6" t="s">
        <v>419</v>
      </c>
      <c r="F8104" s="10">
        <v>43795</v>
      </c>
      <c r="G8104" s="6">
        <v>1</v>
      </c>
      <c r="H8104" s="11">
        <f>VLOOKUP(B8104,[1]!Product_Data[#Data],4,0)</f>
        <v>217</v>
      </c>
      <c r="I8104" s="11">
        <f>VLOOKUP(B8104,[1]!Product_Data[#Data],3,0)</f>
        <v>171</v>
      </c>
      <c r="J8104" s="11">
        <f t="shared" si="759"/>
        <v>171</v>
      </c>
      <c r="K8104" s="11">
        <f t="shared" si="760"/>
        <v>217</v>
      </c>
      <c r="L8104" s="11">
        <f t="shared" si="761"/>
        <v>46</v>
      </c>
      <c r="M8104" t="str">
        <f>VLOOKUP(C8104,[1]!Location_Data[#Data],2,0)</f>
        <v>Pomona</v>
      </c>
      <c r="N8104" t="str">
        <f>VLOOKUP(D8104,[1]!Salespeople_Data[#Data],2,0)</f>
        <v>Patrick Ruiz</v>
      </c>
      <c r="O8104" t="str">
        <f>VLOOKUP(E8104,[1]!Customer_Data[#Data],2,0)</f>
        <v>Bruce Armstrong</v>
      </c>
      <c r="P8104" s="15">
        <f t="shared" si="756"/>
        <v>3</v>
      </c>
      <c r="Q8104">
        <f t="shared" si="757"/>
        <v>11</v>
      </c>
      <c r="R8104">
        <f t="shared" si="758"/>
        <v>2019</v>
      </c>
    </row>
    <row r="8105" spans="1:18" x14ac:dyDescent="0.25">
      <c r="A8105" s="6" t="s">
        <v>9131</v>
      </c>
      <c r="B8105" s="6" t="s">
        <v>370</v>
      </c>
      <c r="C8105" s="6" t="s">
        <v>195</v>
      </c>
      <c r="D8105" s="6" t="s">
        <v>116</v>
      </c>
      <c r="E8105" s="6" t="s">
        <v>484</v>
      </c>
      <c r="F8105" s="10">
        <v>43637</v>
      </c>
      <c r="G8105" s="6">
        <v>1</v>
      </c>
      <c r="H8105" s="11">
        <f>VLOOKUP(B8105,[1]!Product_Data[#Data],4,0)</f>
        <v>771</v>
      </c>
      <c r="I8105" s="11">
        <f>VLOOKUP(B8105,[1]!Product_Data[#Data],3,0)</f>
        <v>648</v>
      </c>
      <c r="J8105" s="11">
        <f t="shared" si="759"/>
        <v>648</v>
      </c>
      <c r="K8105" s="11">
        <f t="shared" si="760"/>
        <v>771</v>
      </c>
      <c r="L8105" s="11">
        <f t="shared" si="761"/>
        <v>123</v>
      </c>
      <c r="M8105" t="str">
        <f>VLOOKUP(C8105,[1]!Location_Data[#Data],2,0)</f>
        <v>Pomona</v>
      </c>
      <c r="N8105" t="str">
        <f>VLOOKUP(D8105,[1]!Salespeople_Data[#Data],2,0)</f>
        <v>Roger Ramos</v>
      </c>
      <c r="O8105" t="str">
        <f>VLOOKUP(E8105,[1]!Customer_Data[#Data],2,0)</f>
        <v>Todd George</v>
      </c>
      <c r="P8105" s="15">
        <f t="shared" si="756"/>
        <v>6</v>
      </c>
      <c r="Q8105">
        <f t="shared" si="757"/>
        <v>6</v>
      </c>
      <c r="R8105">
        <f t="shared" si="758"/>
        <v>2019</v>
      </c>
    </row>
    <row r="8106" spans="1:18" x14ac:dyDescent="0.25">
      <c r="A8106" s="6" t="s">
        <v>9132</v>
      </c>
      <c r="B8106" s="6" t="s">
        <v>403</v>
      </c>
      <c r="C8106" s="6" t="s">
        <v>530</v>
      </c>
      <c r="D8106" s="6" t="s">
        <v>298</v>
      </c>
      <c r="E8106" s="6" t="s">
        <v>644</v>
      </c>
      <c r="F8106" s="10">
        <v>43635</v>
      </c>
      <c r="G8106" s="6">
        <v>3</v>
      </c>
      <c r="H8106" s="11">
        <f>VLOOKUP(B8106,[1]!Product_Data[#Data],4,0)</f>
        <v>392</v>
      </c>
      <c r="I8106" s="11">
        <f>VLOOKUP(B8106,[1]!Product_Data[#Data],3,0)</f>
        <v>255</v>
      </c>
      <c r="J8106" s="11">
        <f t="shared" si="759"/>
        <v>765</v>
      </c>
      <c r="K8106" s="11">
        <f t="shared" si="760"/>
        <v>1176</v>
      </c>
      <c r="L8106" s="11">
        <f t="shared" si="761"/>
        <v>411</v>
      </c>
      <c r="M8106" t="str">
        <f>VLOOKUP(C8106,[1]!Location_Data[#Data],2,0)</f>
        <v>San Buenaventura (Ventura)</v>
      </c>
      <c r="N8106" t="str">
        <f>VLOOKUP(D8106,[1]!Salespeople_Data[#Data],2,0)</f>
        <v>Kenneth Fields</v>
      </c>
      <c r="O8106" t="str">
        <f>VLOOKUP(E8106,[1]!Customer_Data[#Data],2,0)</f>
        <v>Billy Evans</v>
      </c>
      <c r="P8106" s="15">
        <f t="shared" si="756"/>
        <v>4</v>
      </c>
      <c r="Q8106">
        <f t="shared" si="757"/>
        <v>6</v>
      </c>
      <c r="R8106">
        <f t="shared" si="758"/>
        <v>2019</v>
      </c>
    </row>
    <row r="8107" spans="1:18" x14ac:dyDescent="0.25">
      <c r="A8107" s="6" t="s">
        <v>9133</v>
      </c>
      <c r="B8107" s="6" t="s">
        <v>99</v>
      </c>
      <c r="C8107" s="6" t="s">
        <v>62</v>
      </c>
      <c r="D8107" s="6" t="s">
        <v>413</v>
      </c>
      <c r="E8107" s="6" t="s">
        <v>2511</v>
      </c>
      <c r="F8107" s="10">
        <v>43631</v>
      </c>
      <c r="G8107" s="6">
        <v>3</v>
      </c>
      <c r="H8107" s="11">
        <f>VLOOKUP(B8107,[1]!Product_Data[#Data],4,0)</f>
        <v>1708</v>
      </c>
      <c r="I8107" s="11">
        <f>VLOOKUP(B8107,[1]!Product_Data[#Data],3,0)</f>
        <v>871</v>
      </c>
      <c r="J8107" s="11">
        <f t="shared" si="759"/>
        <v>2613</v>
      </c>
      <c r="K8107" s="11">
        <f t="shared" si="760"/>
        <v>5124</v>
      </c>
      <c r="L8107" s="11">
        <f t="shared" si="761"/>
        <v>2511</v>
      </c>
      <c r="M8107" t="str">
        <f>VLOOKUP(C8107,[1]!Location_Data[#Data],2,0)</f>
        <v>Fairfield</v>
      </c>
      <c r="N8107" t="str">
        <f>VLOOKUP(D8107,[1]!Salespeople_Data[#Data],2,0)</f>
        <v>Kenneth Bradley</v>
      </c>
      <c r="O8107" t="str">
        <f>VLOOKUP(E8107,[1]!Customer_Data[#Data],2,0)</f>
        <v>Charles Henderson</v>
      </c>
      <c r="P8107" s="15">
        <f t="shared" si="756"/>
        <v>7</v>
      </c>
      <c r="Q8107">
        <f t="shared" si="757"/>
        <v>6</v>
      </c>
      <c r="R8107">
        <f t="shared" si="758"/>
        <v>2019</v>
      </c>
    </row>
    <row r="8108" spans="1:18" x14ac:dyDescent="0.25">
      <c r="A8108" s="6" t="s">
        <v>9134</v>
      </c>
      <c r="B8108" s="6" t="s">
        <v>461</v>
      </c>
      <c r="C8108" s="6" t="s">
        <v>316</v>
      </c>
      <c r="D8108" s="6" t="s">
        <v>53</v>
      </c>
      <c r="E8108" s="6" t="s">
        <v>1503</v>
      </c>
      <c r="F8108" s="10">
        <v>43506</v>
      </c>
      <c r="G8108" s="6">
        <v>3</v>
      </c>
      <c r="H8108" s="11">
        <f>VLOOKUP(B8108,[1]!Product_Data[#Data],4,0)</f>
        <v>35</v>
      </c>
      <c r="I8108" s="11">
        <f>VLOOKUP(B8108,[1]!Product_Data[#Data],3,0)</f>
        <v>22</v>
      </c>
      <c r="J8108" s="11">
        <f t="shared" si="759"/>
        <v>66</v>
      </c>
      <c r="K8108" s="11">
        <f t="shared" si="760"/>
        <v>105</v>
      </c>
      <c r="L8108" s="11">
        <f t="shared" si="761"/>
        <v>39</v>
      </c>
      <c r="M8108" t="str">
        <f>VLOOKUP(C8108,[1]!Location_Data[#Data],2,0)</f>
        <v>East Los Angeles</v>
      </c>
      <c r="N8108" t="str">
        <f>VLOOKUP(D8108,[1]!Salespeople_Data[#Data],2,0)</f>
        <v>Scott Mason</v>
      </c>
      <c r="O8108" t="str">
        <f>VLOOKUP(E8108,[1]!Customer_Data[#Data],2,0)</f>
        <v>Ralph Wood</v>
      </c>
      <c r="P8108" s="15">
        <f t="shared" si="756"/>
        <v>1</v>
      </c>
      <c r="Q8108">
        <f t="shared" si="757"/>
        <v>2</v>
      </c>
      <c r="R8108">
        <f t="shared" si="758"/>
        <v>2019</v>
      </c>
    </row>
    <row r="8109" spans="1:18" x14ac:dyDescent="0.25">
      <c r="A8109" s="6" t="s">
        <v>9135</v>
      </c>
      <c r="B8109" s="6" t="s">
        <v>457</v>
      </c>
      <c r="C8109" s="6" t="s">
        <v>100</v>
      </c>
      <c r="D8109" s="6" t="s">
        <v>53</v>
      </c>
      <c r="E8109" s="6" t="s">
        <v>1176</v>
      </c>
      <c r="F8109" s="10">
        <v>43475</v>
      </c>
      <c r="G8109" s="6">
        <v>3</v>
      </c>
      <c r="H8109" s="11">
        <f>VLOOKUP(B8109,[1]!Product_Data[#Data],4,0)</f>
        <v>947</v>
      </c>
      <c r="I8109" s="11">
        <f>VLOOKUP(B8109,[1]!Product_Data[#Data],3,0)</f>
        <v>786</v>
      </c>
      <c r="J8109" s="11">
        <f t="shared" si="759"/>
        <v>2358</v>
      </c>
      <c r="K8109" s="11">
        <f t="shared" si="760"/>
        <v>2841</v>
      </c>
      <c r="L8109" s="11">
        <f t="shared" si="761"/>
        <v>483</v>
      </c>
      <c r="M8109" t="str">
        <f>VLOOKUP(C8109,[1]!Location_Data[#Data],2,0)</f>
        <v>Victorville</v>
      </c>
      <c r="N8109" t="str">
        <f>VLOOKUP(D8109,[1]!Salespeople_Data[#Data],2,0)</f>
        <v>Scott Mason</v>
      </c>
      <c r="O8109" t="str">
        <f>VLOOKUP(E8109,[1]!Customer_Data[#Data],2,0)</f>
        <v>John Robertson</v>
      </c>
      <c r="P8109" s="15">
        <f t="shared" si="756"/>
        <v>5</v>
      </c>
      <c r="Q8109">
        <f t="shared" si="757"/>
        <v>1</v>
      </c>
      <c r="R8109">
        <f t="shared" si="758"/>
        <v>2019</v>
      </c>
    </row>
    <row r="8110" spans="1:18" x14ac:dyDescent="0.25">
      <c r="A8110" s="6" t="s">
        <v>9136</v>
      </c>
      <c r="B8110" s="6" t="s">
        <v>210</v>
      </c>
      <c r="C8110" s="6" t="s">
        <v>169</v>
      </c>
      <c r="D8110" s="6" t="s">
        <v>239</v>
      </c>
      <c r="E8110" s="6" t="s">
        <v>993</v>
      </c>
      <c r="F8110" s="10">
        <v>43659</v>
      </c>
      <c r="G8110" s="6">
        <v>3</v>
      </c>
      <c r="H8110" s="11">
        <f>VLOOKUP(B8110,[1]!Product_Data[#Data],4,0)</f>
        <v>458</v>
      </c>
      <c r="I8110" s="11">
        <f>VLOOKUP(B8110,[1]!Product_Data[#Data],3,0)</f>
        <v>376</v>
      </c>
      <c r="J8110" s="11">
        <f t="shared" si="759"/>
        <v>1128</v>
      </c>
      <c r="K8110" s="11">
        <f t="shared" si="760"/>
        <v>1374</v>
      </c>
      <c r="L8110" s="11">
        <f t="shared" si="761"/>
        <v>246</v>
      </c>
      <c r="M8110" t="str">
        <f>VLOOKUP(C8110,[1]!Location_Data[#Data],2,0)</f>
        <v>Vista</v>
      </c>
      <c r="N8110" t="str">
        <f>VLOOKUP(D8110,[1]!Salespeople_Data[#Data],2,0)</f>
        <v>John Reyes</v>
      </c>
      <c r="O8110" t="str">
        <f>VLOOKUP(E8110,[1]!Customer_Data[#Data],2,0)</f>
        <v>Roy Jenkins</v>
      </c>
      <c r="P8110" s="15">
        <f t="shared" si="756"/>
        <v>7</v>
      </c>
      <c r="Q8110">
        <f t="shared" si="757"/>
        <v>7</v>
      </c>
      <c r="R8110">
        <f t="shared" si="758"/>
        <v>2019</v>
      </c>
    </row>
    <row r="8111" spans="1:18" x14ac:dyDescent="0.25">
      <c r="A8111" s="6" t="s">
        <v>9137</v>
      </c>
      <c r="B8111" s="6" t="s">
        <v>232</v>
      </c>
      <c r="C8111" s="6" t="s">
        <v>316</v>
      </c>
      <c r="D8111" s="6" t="s">
        <v>116</v>
      </c>
      <c r="E8111" s="6" t="s">
        <v>1842</v>
      </c>
      <c r="F8111" s="10">
        <v>43548</v>
      </c>
      <c r="G8111" s="6">
        <v>1</v>
      </c>
      <c r="H8111" s="11">
        <f>VLOOKUP(B8111,[1]!Product_Data[#Data],4,0)</f>
        <v>1119</v>
      </c>
      <c r="I8111" s="11">
        <f>VLOOKUP(B8111,[1]!Product_Data[#Data],3,0)</f>
        <v>683</v>
      </c>
      <c r="J8111" s="11">
        <f t="shared" si="759"/>
        <v>683</v>
      </c>
      <c r="K8111" s="11">
        <f t="shared" si="760"/>
        <v>1119</v>
      </c>
      <c r="L8111" s="11">
        <f t="shared" si="761"/>
        <v>436</v>
      </c>
      <c r="M8111" t="str">
        <f>VLOOKUP(C8111,[1]!Location_Data[#Data],2,0)</f>
        <v>East Los Angeles</v>
      </c>
      <c r="N8111" t="str">
        <f>VLOOKUP(D8111,[1]!Salespeople_Data[#Data],2,0)</f>
        <v>Roger Ramos</v>
      </c>
      <c r="O8111" t="str">
        <f>VLOOKUP(E8111,[1]!Customer_Data[#Data],2,0)</f>
        <v>Wayne Johnson</v>
      </c>
      <c r="P8111" s="15">
        <f t="shared" si="756"/>
        <v>1</v>
      </c>
      <c r="Q8111">
        <f t="shared" si="757"/>
        <v>3</v>
      </c>
      <c r="R8111">
        <f t="shared" si="758"/>
        <v>2019</v>
      </c>
    </row>
    <row r="8112" spans="1:18" x14ac:dyDescent="0.25">
      <c r="A8112" s="6" t="s">
        <v>9138</v>
      </c>
      <c r="B8112" s="6" t="s">
        <v>245</v>
      </c>
      <c r="C8112" s="6" t="s">
        <v>322</v>
      </c>
      <c r="D8112" s="6" t="s">
        <v>159</v>
      </c>
      <c r="E8112" s="6" t="s">
        <v>1539</v>
      </c>
      <c r="F8112" s="10">
        <v>43789</v>
      </c>
      <c r="G8112" s="6">
        <v>3</v>
      </c>
      <c r="H8112" s="11">
        <f>VLOOKUP(B8112,[1]!Product_Data[#Data],4,0)</f>
        <v>818</v>
      </c>
      <c r="I8112" s="11">
        <f>VLOOKUP(B8112,[1]!Product_Data[#Data],3,0)</f>
        <v>450</v>
      </c>
      <c r="J8112" s="11">
        <f t="shared" si="759"/>
        <v>1350</v>
      </c>
      <c r="K8112" s="11">
        <f t="shared" si="760"/>
        <v>2454</v>
      </c>
      <c r="L8112" s="11">
        <f t="shared" si="761"/>
        <v>1104</v>
      </c>
      <c r="M8112" t="str">
        <f>VLOOKUP(C8112,[1]!Location_Data[#Data],2,0)</f>
        <v>Rancho Cucamonga</v>
      </c>
      <c r="N8112" t="str">
        <f>VLOOKUP(D8112,[1]!Salespeople_Data[#Data],2,0)</f>
        <v>Bobby Russell</v>
      </c>
      <c r="O8112" t="str">
        <f>VLOOKUP(E8112,[1]!Customer_Data[#Data],2,0)</f>
        <v>Jose Ellis</v>
      </c>
      <c r="P8112" s="15">
        <f t="shared" si="756"/>
        <v>4</v>
      </c>
      <c r="Q8112">
        <f t="shared" si="757"/>
        <v>11</v>
      </c>
      <c r="R8112">
        <f t="shared" si="758"/>
        <v>2019</v>
      </c>
    </row>
    <row r="8113" spans="1:18" x14ac:dyDescent="0.25">
      <c r="A8113" s="6" t="s">
        <v>9139</v>
      </c>
      <c r="B8113" s="6" t="s">
        <v>495</v>
      </c>
      <c r="C8113" s="6" t="s">
        <v>224</v>
      </c>
      <c r="D8113" s="6" t="s">
        <v>91</v>
      </c>
      <c r="E8113" s="6" t="s">
        <v>696</v>
      </c>
      <c r="F8113" s="10">
        <v>43638</v>
      </c>
      <c r="G8113" s="6">
        <v>1</v>
      </c>
      <c r="H8113" s="11">
        <f>VLOOKUP(B8113,[1]!Product_Data[#Data],4,0)</f>
        <v>1467</v>
      </c>
      <c r="I8113" s="11">
        <f>VLOOKUP(B8113,[1]!Product_Data[#Data],3,0)</f>
        <v>807</v>
      </c>
      <c r="J8113" s="11">
        <f t="shared" si="759"/>
        <v>807</v>
      </c>
      <c r="K8113" s="11">
        <f t="shared" si="760"/>
        <v>1467</v>
      </c>
      <c r="L8113" s="11">
        <f t="shared" si="761"/>
        <v>660</v>
      </c>
      <c r="M8113" t="str">
        <f>VLOOKUP(C8113,[1]!Location_Data[#Data],2,0)</f>
        <v>Huntington Beach</v>
      </c>
      <c r="N8113" t="str">
        <f>VLOOKUP(D8113,[1]!Salespeople_Data[#Data],2,0)</f>
        <v>Howard Gardner</v>
      </c>
      <c r="O8113" t="str">
        <f>VLOOKUP(E8113,[1]!Customer_Data[#Data],2,0)</f>
        <v>Jeremy Rice</v>
      </c>
      <c r="P8113" s="15">
        <f t="shared" si="756"/>
        <v>7</v>
      </c>
      <c r="Q8113">
        <f t="shared" si="757"/>
        <v>6</v>
      </c>
      <c r="R8113">
        <f t="shared" si="758"/>
        <v>2019</v>
      </c>
    </row>
    <row r="8114" spans="1:18" x14ac:dyDescent="0.25">
      <c r="A8114" s="6" t="s">
        <v>9140</v>
      </c>
      <c r="B8114" s="6" t="s">
        <v>400</v>
      </c>
      <c r="C8114" s="6" t="s">
        <v>24</v>
      </c>
      <c r="D8114" s="6" t="s">
        <v>101</v>
      </c>
      <c r="E8114" s="6" t="s">
        <v>365</v>
      </c>
      <c r="F8114" s="10">
        <v>43748</v>
      </c>
      <c r="G8114" s="6">
        <v>1</v>
      </c>
      <c r="H8114" s="11">
        <f>VLOOKUP(B8114,[1]!Product_Data[#Data],4,0)</f>
        <v>886</v>
      </c>
      <c r="I8114" s="11">
        <f>VLOOKUP(B8114,[1]!Product_Data[#Data],3,0)</f>
        <v>478</v>
      </c>
      <c r="J8114" s="11">
        <f t="shared" si="759"/>
        <v>478</v>
      </c>
      <c r="K8114" s="11">
        <f t="shared" si="760"/>
        <v>886</v>
      </c>
      <c r="L8114" s="11">
        <f t="shared" si="761"/>
        <v>408</v>
      </c>
      <c r="M8114" t="str">
        <f>VLOOKUP(C8114,[1]!Location_Data[#Data],2,0)</f>
        <v>Lancaster</v>
      </c>
      <c r="N8114" t="str">
        <f>VLOOKUP(D8114,[1]!Salespeople_Data[#Data],2,0)</f>
        <v>Scott Clark</v>
      </c>
      <c r="O8114" t="str">
        <f>VLOOKUP(E8114,[1]!Customer_Data[#Data],2,0)</f>
        <v>Kevin Moreno</v>
      </c>
      <c r="P8114" s="15">
        <f t="shared" si="756"/>
        <v>5</v>
      </c>
      <c r="Q8114">
        <f t="shared" si="757"/>
        <v>10</v>
      </c>
      <c r="R8114">
        <f t="shared" si="758"/>
        <v>2019</v>
      </c>
    </row>
    <row r="8115" spans="1:18" x14ac:dyDescent="0.25">
      <c r="A8115" s="6" t="s">
        <v>9141</v>
      </c>
      <c r="B8115" s="6" t="s">
        <v>305</v>
      </c>
      <c r="C8115" s="6" t="s">
        <v>331</v>
      </c>
      <c r="D8115" s="6" t="s">
        <v>25</v>
      </c>
      <c r="E8115" s="6" t="s">
        <v>543</v>
      </c>
      <c r="F8115" s="10">
        <v>43728</v>
      </c>
      <c r="G8115" s="6">
        <v>1</v>
      </c>
      <c r="H8115" s="11">
        <f>VLOOKUP(B8115,[1]!Product_Data[#Data],4,0)</f>
        <v>504</v>
      </c>
      <c r="I8115" s="11">
        <f>VLOOKUP(B8115,[1]!Product_Data[#Data],3,0)</f>
        <v>408</v>
      </c>
      <c r="J8115" s="11">
        <f t="shared" si="759"/>
        <v>408</v>
      </c>
      <c r="K8115" s="11">
        <f t="shared" si="760"/>
        <v>504</v>
      </c>
      <c r="L8115" s="11">
        <f t="shared" si="761"/>
        <v>96</v>
      </c>
      <c r="M8115" t="str">
        <f>VLOOKUP(C8115,[1]!Location_Data[#Data],2,0)</f>
        <v>Sunnyvale</v>
      </c>
      <c r="N8115" t="str">
        <f>VLOOKUP(D8115,[1]!Salespeople_Data[#Data],2,0)</f>
        <v>Brian Davis</v>
      </c>
      <c r="O8115" t="str">
        <f>VLOOKUP(E8115,[1]!Customer_Data[#Data],2,0)</f>
        <v>James Perkins</v>
      </c>
      <c r="P8115" s="15">
        <f t="shared" si="756"/>
        <v>6</v>
      </c>
      <c r="Q8115">
        <f t="shared" si="757"/>
        <v>9</v>
      </c>
      <c r="R8115">
        <f t="shared" si="758"/>
        <v>2019</v>
      </c>
    </row>
    <row r="8116" spans="1:18" x14ac:dyDescent="0.25">
      <c r="A8116" s="6" t="s">
        <v>9142</v>
      </c>
      <c r="B8116" s="6" t="s">
        <v>361</v>
      </c>
      <c r="C8116" s="6" t="s">
        <v>355</v>
      </c>
      <c r="D8116" s="6" t="s">
        <v>49</v>
      </c>
      <c r="E8116" s="6" t="s">
        <v>1014</v>
      </c>
      <c r="F8116" s="10">
        <v>43735</v>
      </c>
      <c r="G8116" s="6">
        <v>1</v>
      </c>
      <c r="H8116" s="11">
        <f>VLOOKUP(B8116,[1]!Product_Data[#Data],4,0)</f>
        <v>1338</v>
      </c>
      <c r="I8116" s="11">
        <f>VLOOKUP(B8116,[1]!Product_Data[#Data],3,0)</f>
        <v>682</v>
      </c>
      <c r="J8116" s="11">
        <f t="shared" si="759"/>
        <v>682</v>
      </c>
      <c r="K8116" s="11">
        <f t="shared" si="760"/>
        <v>1338</v>
      </c>
      <c r="L8116" s="11">
        <f t="shared" si="761"/>
        <v>656</v>
      </c>
      <c r="M8116" t="str">
        <f>VLOOKUP(C8116,[1]!Location_Data[#Data],2,0)</f>
        <v>Burbank</v>
      </c>
      <c r="N8116" t="str">
        <f>VLOOKUP(D8116,[1]!Salespeople_Data[#Data],2,0)</f>
        <v>Walter Cook</v>
      </c>
      <c r="O8116" t="str">
        <f>VLOOKUP(E8116,[1]!Customer_Data[#Data],2,0)</f>
        <v>Michael Hill</v>
      </c>
      <c r="P8116" s="15">
        <f t="shared" si="756"/>
        <v>6</v>
      </c>
      <c r="Q8116">
        <f t="shared" si="757"/>
        <v>9</v>
      </c>
      <c r="R8116">
        <f t="shared" si="758"/>
        <v>2019</v>
      </c>
    </row>
    <row r="8117" spans="1:18" x14ac:dyDescent="0.25">
      <c r="A8117" s="6" t="s">
        <v>9143</v>
      </c>
      <c r="B8117" s="6" t="s">
        <v>389</v>
      </c>
      <c r="C8117" s="6" t="s">
        <v>215</v>
      </c>
      <c r="D8117" s="6" t="s">
        <v>225</v>
      </c>
      <c r="E8117" s="6" t="s">
        <v>336</v>
      </c>
      <c r="F8117" s="10">
        <v>43605</v>
      </c>
      <c r="G8117" s="6">
        <v>2</v>
      </c>
      <c r="H8117" s="11">
        <f>VLOOKUP(B8117,[1]!Product_Data[#Data],4,0)</f>
        <v>1367</v>
      </c>
      <c r="I8117" s="11">
        <f>VLOOKUP(B8117,[1]!Product_Data[#Data],3,0)</f>
        <v>984</v>
      </c>
      <c r="J8117" s="11">
        <f t="shared" si="759"/>
        <v>1968</v>
      </c>
      <c r="K8117" s="11">
        <f t="shared" si="760"/>
        <v>2734</v>
      </c>
      <c r="L8117" s="11">
        <f t="shared" si="761"/>
        <v>766</v>
      </c>
      <c r="M8117" t="str">
        <f>VLOOKUP(C8117,[1]!Location_Data[#Data],2,0)</f>
        <v>El Cajon</v>
      </c>
      <c r="N8117" t="str">
        <f>VLOOKUP(D8117,[1]!Salespeople_Data[#Data],2,0)</f>
        <v>Andrew Bowman</v>
      </c>
      <c r="O8117" t="str">
        <f>VLOOKUP(E8117,[1]!Customer_Data[#Data],2,0)</f>
        <v>Mark Lee</v>
      </c>
      <c r="P8117" s="15">
        <f t="shared" si="756"/>
        <v>2</v>
      </c>
      <c r="Q8117">
        <f t="shared" si="757"/>
        <v>5</v>
      </c>
      <c r="R8117">
        <f t="shared" si="758"/>
        <v>2019</v>
      </c>
    </row>
    <row r="8118" spans="1:18" x14ac:dyDescent="0.25">
      <c r="A8118" s="6" t="s">
        <v>9144</v>
      </c>
      <c r="B8118" s="6" t="s">
        <v>626</v>
      </c>
      <c r="C8118" s="6" t="s">
        <v>286</v>
      </c>
      <c r="D8118" s="6" t="s">
        <v>250</v>
      </c>
      <c r="E8118" s="6" t="s">
        <v>233</v>
      </c>
      <c r="F8118" s="10">
        <v>43657</v>
      </c>
      <c r="G8118" s="6">
        <v>2</v>
      </c>
      <c r="H8118" s="11">
        <f>VLOOKUP(B8118,[1]!Product_Data[#Data],4,0)</f>
        <v>584</v>
      </c>
      <c r="I8118" s="11">
        <f>VLOOKUP(B8118,[1]!Product_Data[#Data],3,0)</f>
        <v>420</v>
      </c>
      <c r="J8118" s="11">
        <f t="shared" si="759"/>
        <v>840</v>
      </c>
      <c r="K8118" s="11">
        <f t="shared" si="760"/>
        <v>1168</v>
      </c>
      <c r="L8118" s="11">
        <f t="shared" si="761"/>
        <v>328</v>
      </c>
      <c r="M8118" t="str">
        <f>VLOOKUP(C8118,[1]!Location_Data[#Data],2,0)</f>
        <v>El Monte</v>
      </c>
      <c r="N8118" t="str">
        <f>VLOOKUP(D8118,[1]!Salespeople_Data[#Data],2,0)</f>
        <v>Martin Carr</v>
      </c>
      <c r="O8118" t="str">
        <f>VLOOKUP(E8118,[1]!Customer_Data[#Data],2,0)</f>
        <v>Ralph Nichols</v>
      </c>
      <c r="P8118" s="15">
        <f t="shared" si="756"/>
        <v>5</v>
      </c>
      <c r="Q8118">
        <f t="shared" si="757"/>
        <v>7</v>
      </c>
      <c r="R8118">
        <f t="shared" si="758"/>
        <v>2019</v>
      </c>
    </row>
    <row r="8119" spans="1:18" x14ac:dyDescent="0.25">
      <c r="A8119" s="6" t="s">
        <v>9145</v>
      </c>
      <c r="B8119" s="6" t="s">
        <v>412</v>
      </c>
      <c r="C8119" s="6" t="s">
        <v>731</v>
      </c>
      <c r="D8119" s="6" t="s">
        <v>106</v>
      </c>
      <c r="E8119" s="6" t="s">
        <v>486</v>
      </c>
      <c r="F8119" s="10">
        <v>43829</v>
      </c>
      <c r="G8119" s="6">
        <v>2</v>
      </c>
      <c r="H8119" s="11">
        <f>VLOOKUP(B8119,[1]!Product_Data[#Data],4,0)</f>
        <v>2396</v>
      </c>
      <c r="I8119" s="11">
        <f>VLOOKUP(B8119,[1]!Product_Data[#Data],3,0)</f>
        <v>1965</v>
      </c>
      <c r="J8119" s="11">
        <f t="shared" si="759"/>
        <v>3930</v>
      </c>
      <c r="K8119" s="11">
        <f t="shared" si="760"/>
        <v>4792</v>
      </c>
      <c r="L8119" s="11">
        <f t="shared" si="761"/>
        <v>862</v>
      </c>
      <c r="M8119" t="str">
        <f>VLOOKUP(C8119,[1]!Location_Data[#Data],2,0)</f>
        <v>Costa Mesa</v>
      </c>
      <c r="N8119" t="str">
        <f>VLOOKUP(D8119,[1]!Salespeople_Data[#Data],2,0)</f>
        <v>Patrick Ruiz</v>
      </c>
      <c r="O8119" t="str">
        <f>VLOOKUP(E8119,[1]!Customer_Data[#Data],2,0)</f>
        <v>Jason Dixon</v>
      </c>
      <c r="P8119" s="15">
        <f t="shared" si="756"/>
        <v>2</v>
      </c>
      <c r="Q8119">
        <f t="shared" si="757"/>
        <v>12</v>
      </c>
      <c r="R8119">
        <f t="shared" si="758"/>
        <v>2019</v>
      </c>
    </row>
    <row r="8120" spans="1:18" x14ac:dyDescent="0.25">
      <c r="A8120" s="6" t="s">
        <v>9146</v>
      </c>
      <c r="B8120" s="6" t="s">
        <v>383</v>
      </c>
      <c r="C8120" s="6" t="s">
        <v>149</v>
      </c>
      <c r="D8120" s="6" t="s">
        <v>356</v>
      </c>
      <c r="E8120" s="6" t="s">
        <v>1163</v>
      </c>
      <c r="F8120" s="10">
        <v>43543</v>
      </c>
      <c r="G8120" s="6">
        <v>1</v>
      </c>
      <c r="H8120" s="11">
        <f>VLOOKUP(B8120,[1]!Product_Data[#Data],4,0)</f>
        <v>1494</v>
      </c>
      <c r="I8120" s="11">
        <f>VLOOKUP(B8120,[1]!Product_Data[#Data],3,0)</f>
        <v>971</v>
      </c>
      <c r="J8120" s="11">
        <f t="shared" si="759"/>
        <v>971</v>
      </c>
      <c r="K8120" s="11">
        <f t="shared" si="760"/>
        <v>1494</v>
      </c>
      <c r="L8120" s="11">
        <f t="shared" si="761"/>
        <v>523</v>
      </c>
      <c r="M8120" t="str">
        <f>VLOOKUP(C8120,[1]!Location_Data[#Data],2,0)</f>
        <v>Antioch</v>
      </c>
      <c r="N8120" t="str">
        <f>VLOOKUP(D8120,[1]!Salespeople_Data[#Data],2,0)</f>
        <v>Jimmy Young</v>
      </c>
      <c r="O8120" t="str">
        <f>VLOOKUP(E8120,[1]!Customer_Data[#Data],2,0)</f>
        <v>Randy Simpson</v>
      </c>
      <c r="P8120" s="15">
        <f t="shared" si="756"/>
        <v>3</v>
      </c>
      <c r="Q8120">
        <f t="shared" si="757"/>
        <v>3</v>
      </c>
      <c r="R8120">
        <f t="shared" si="758"/>
        <v>2019</v>
      </c>
    </row>
    <row r="8121" spans="1:18" x14ac:dyDescent="0.25">
      <c r="A8121" s="6" t="s">
        <v>9147</v>
      </c>
      <c r="B8121" s="6" t="s">
        <v>69</v>
      </c>
      <c r="C8121" s="6" t="s">
        <v>19</v>
      </c>
      <c r="D8121" s="6" t="s">
        <v>264</v>
      </c>
      <c r="E8121" s="6" t="s">
        <v>1683</v>
      </c>
      <c r="F8121" s="10">
        <v>43627</v>
      </c>
      <c r="G8121" s="6">
        <v>1</v>
      </c>
      <c r="H8121" s="11">
        <f>VLOOKUP(B8121,[1]!Product_Data[#Data],4,0)</f>
        <v>1351</v>
      </c>
      <c r="I8121" s="11">
        <f>VLOOKUP(B8121,[1]!Product_Data[#Data],3,0)</f>
        <v>1108</v>
      </c>
      <c r="J8121" s="11">
        <f t="shared" si="759"/>
        <v>1108</v>
      </c>
      <c r="K8121" s="11">
        <f t="shared" si="760"/>
        <v>1351</v>
      </c>
      <c r="L8121" s="11">
        <f t="shared" si="761"/>
        <v>243</v>
      </c>
      <c r="M8121" t="str">
        <f>VLOOKUP(C8121,[1]!Location_Data[#Data],2,0)</f>
        <v>Berkeley</v>
      </c>
      <c r="N8121" t="str">
        <f>VLOOKUP(D8121,[1]!Salespeople_Data[#Data],2,0)</f>
        <v>Ernest Wheeler</v>
      </c>
      <c r="O8121" t="str">
        <f>VLOOKUP(E8121,[1]!Customer_Data[#Data],2,0)</f>
        <v>Timothy Hamilton</v>
      </c>
      <c r="P8121" s="15">
        <f t="shared" si="756"/>
        <v>3</v>
      </c>
      <c r="Q8121">
        <f t="shared" si="757"/>
        <v>6</v>
      </c>
      <c r="R8121">
        <f t="shared" si="758"/>
        <v>2019</v>
      </c>
    </row>
    <row r="8122" spans="1:18" x14ac:dyDescent="0.25">
      <c r="A8122" s="6" t="s">
        <v>9148</v>
      </c>
      <c r="B8122" s="6" t="s">
        <v>245</v>
      </c>
      <c r="C8122" s="6" t="s">
        <v>39</v>
      </c>
      <c r="D8122" s="6" t="s">
        <v>116</v>
      </c>
      <c r="E8122" s="6" t="s">
        <v>915</v>
      </c>
      <c r="F8122" s="10">
        <v>43639</v>
      </c>
      <c r="G8122" s="6">
        <v>3</v>
      </c>
      <c r="H8122" s="11">
        <f>VLOOKUP(B8122,[1]!Product_Data[#Data],4,0)</f>
        <v>818</v>
      </c>
      <c r="I8122" s="11">
        <f>VLOOKUP(B8122,[1]!Product_Data[#Data],3,0)</f>
        <v>450</v>
      </c>
      <c r="J8122" s="11">
        <f t="shared" si="759"/>
        <v>1350</v>
      </c>
      <c r="K8122" s="11">
        <f t="shared" si="760"/>
        <v>2454</v>
      </c>
      <c r="L8122" s="11">
        <f t="shared" si="761"/>
        <v>1104</v>
      </c>
      <c r="M8122" t="str">
        <f>VLOOKUP(C8122,[1]!Location_Data[#Data],2,0)</f>
        <v>Oceanside</v>
      </c>
      <c r="N8122" t="str">
        <f>VLOOKUP(D8122,[1]!Salespeople_Data[#Data],2,0)</f>
        <v>Roger Ramos</v>
      </c>
      <c r="O8122" t="str">
        <f>VLOOKUP(E8122,[1]!Customer_Data[#Data],2,0)</f>
        <v>Carlos Kim</v>
      </c>
      <c r="P8122" s="15">
        <f t="shared" si="756"/>
        <v>1</v>
      </c>
      <c r="Q8122">
        <f t="shared" si="757"/>
        <v>6</v>
      </c>
      <c r="R8122">
        <f t="shared" si="758"/>
        <v>2019</v>
      </c>
    </row>
    <row r="8123" spans="1:18" x14ac:dyDescent="0.25">
      <c r="A8123" s="6" t="s">
        <v>9149</v>
      </c>
      <c r="B8123" s="6" t="s">
        <v>235</v>
      </c>
      <c r="C8123" s="6" t="s">
        <v>450</v>
      </c>
      <c r="D8123" s="6" t="s">
        <v>53</v>
      </c>
      <c r="E8123" s="6" t="s">
        <v>1212</v>
      </c>
      <c r="F8123" s="10">
        <v>43824</v>
      </c>
      <c r="G8123" s="6">
        <v>2</v>
      </c>
      <c r="H8123" s="11">
        <f>VLOOKUP(B8123,[1]!Product_Data[#Data],4,0)</f>
        <v>1887</v>
      </c>
      <c r="I8123" s="11">
        <f>VLOOKUP(B8123,[1]!Product_Data[#Data],3,0)</f>
        <v>1378</v>
      </c>
      <c r="J8123" s="11">
        <f t="shared" si="759"/>
        <v>2756</v>
      </c>
      <c r="K8123" s="11">
        <f t="shared" si="760"/>
        <v>3774</v>
      </c>
      <c r="L8123" s="11">
        <f t="shared" si="761"/>
        <v>1018</v>
      </c>
      <c r="M8123" t="str">
        <f>VLOOKUP(C8123,[1]!Location_Data[#Data],2,0)</f>
        <v>Simi Valley</v>
      </c>
      <c r="N8123" t="str">
        <f>VLOOKUP(D8123,[1]!Salespeople_Data[#Data],2,0)</f>
        <v>Scott Mason</v>
      </c>
      <c r="O8123" t="str">
        <f>VLOOKUP(E8123,[1]!Customer_Data[#Data],2,0)</f>
        <v>Jeffrey Sanders</v>
      </c>
      <c r="P8123" s="15">
        <f t="shared" si="756"/>
        <v>4</v>
      </c>
      <c r="Q8123">
        <f t="shared" si="757"/>
        <v>12</v>
      </c>
      <c r="R8123">
        <f t="shared" si="758"/>
        <v>2019</v>
      </c>
    </row>
    <row r="8124" spans="1:18" x14ac:dyDescent="0.25">
      <c r="A8124" s="6" t="s">
        <v>9150</v>
      </c>
      <c r="B8124" s="6" t="s">
        <v>553</v>
      </c>
      <c r="C8124" s="6" t="s">
        <v>472</v>
      </c>
      <c r="D8124" s="6" t="s">
        <v>413</v>
      </c>
      <c r="E8124" s="6" t="s">
        <v>1928</v>
      </c>
      <c r="F8124" s="10">
        <v>43750</v>
      </c>
      <c r="G8124" s="6">
        <v>1</v>
      </c>
      <c r="H8124" s="11">
        <f>VLOOKUP(B8124,[1]!Product_Data[#Data],4,0)</f>
        <v>1798</v>
      </c>
      <c r="I8124" s="11">
        <f>VLOOKUP(B8124,[1]!Product_Data[#Data],3,0)</f>
        <v>971</v>
      </c>
      <c r="J8124" s="11">
        <f t="shared" si="759"/>
        <v>971</v>
      </c>
      <c r="K8124" s="11">
        <f t="shared" si="760"/>
        <v>1798</v>
      </c>
      <c r="L8124" s="11">
        <f t="shared" si="761"/>
        <v>827</v>
      </c>
      <c r="M8124" t="str">
        <f>VLOOKUP(C8124,[1]!Location_Data[#Data],2,0)</f>
        <v>Concord</v>
      </c>
      <c r="N8124" t="str">
        <f>VLOOKUP(D8124,[1]!Salespeople_Data[#Data],2,0)</f>
        <v>Kenneth Bradley</v>
      </c>
      <c r="O8124" t="str">
        <f>VLOOKUP(E8124,[1]!Customer_Data[#Data],2,0)</f>
        <v>Donald Collins</v>
      </c>
      <c r="P8124" s="15">
        <f t="shared" si="756"/>
        <v>7</v>
      </c>
      <c r="Q8124">
        <f t="shared" si="757"/>
        <v>10</v>
      </c>
      <c r="R8124">
        <f t="shared" si="758"/>
        <v>2019</v>
      </c>
    </row>
    <row r="8125" spans="1:18" x14ac:dyDescent="0.25">
      <c r="A8125" s="6" t="s">
        <v>9151</v>
      </c>
      <c r="B8125" s="6" t="s">
        <v>367</v>
      </c>
      <c r="C8125" s="6" t="s">
        <v>362</v>
      </c>
      <c r="D8125" s="6" t="s">
        <v>111</v>
      </c>
      <c r="E8125" s="6" t="s">
        <v>736</v>
      </c>
      <c r="F8125" s="10">
        <v>43829</v>
      </c>
      <c r="G8125" s="6">
        <v>3</v>
      </c>
      <c r="H8125" s="11">
        <f>VLOOKUP(B8125,[1]!Product_Data[#Data],4,0)</f>
        <v>530</v>
      </c>
      <c r="I8125" s="11">
        <f>VLOOKUP(B8125,[1]!Product_Data[#Data],3,0)</f>
        <v>424</v>
      </c>
      <c r="J8125" s="11">
        <f t="shared" si="759"/>
        <v>1272</v>
      </c>
      <c r="K8125" s="11">
        <f t="shared" si="760"/>
        <v>1590</v>
      </c>
      <c r="L8125" s="11">
        <f t="shared" si="761"/>
        <v>318</v>
      </c>
      <c r="M8125" t="str">
        <f>VLOOKUP(C8125,[1]!Location_Data[#Data],2,0)</f>
        <v>San Bernardino</v>
      </c>
      <c r="N8125" t="str">
        <f>VLOOKUP(D8125,[1]!Salespeople_Data[#Data],2,0)</f>
        <v>Ryan Welch</v>
      </c>
      <c r="O8125" t="str">
        <f>VLOOKUP(E8125,[1]!Customer_Data[#Data],2,0)</f>
        <v>Aaron Carr</v>
      </c>
      <c r="P8125" s="15">
        <f t="shared" si="756"/>
        <v>2</v>
      </c>
      <c r="Q8125">
        <f t="shared" si="757"/>
        <v>12</v>
      </c>
      <c r="R8125">
        <f t="shared" si="758"/>
        <v>2019</v>
      </c>
    </row>
    <row r="8126" spans="1:18" x14ac:dyDescent="0.25">
      <c r="A8126" s="6" t="s">
        <v>9152</v>
      </c>
      <c r="B8126" s="6" t="s">
        <v>668</v>
      </c>
      <c r="C8126" s="6" t="s">
        <v>44</v>
      </c>
      <c r="D8126" s="6" t="s">
        <v>413</v>
      </c>
      <c r="E8126" s="6" t="s">
        <v>2730</v>
      </c>
      <c r="F8126" s="10">
        <v>43706</v>
      </c>
      <c r="G8126" s="6">
        <v>4</v>
      </c>
      <c r="H8126" s="11">
        <f>VLOOKUP(B8126,[1]!Product_Data[#Data],4,0)</f>
        <v>181</v>
      </c>
      <c r="I8126" s="11">
        <f>VLOOKUP(B8126,[1]!Product_Data[#Data],3,0)</f>
        <v>130</v>
      </c>
      <c r="J8126" s="11">
        <f t="shared" si="759"/>
        <v>520</v>
      </c>
      <c r="K8126" s="11">
        <f t="shared" si="760"/>
        <v>724</v>
      </c>
      <c r="L8126" s="11">
        <f t="shared" si="761"/>
        <v>204</v>
      </c>
      <c r="M8126" t="str">
        <f>VLOOKUP(C8126,[1]!Location_Data[#Data],2,0)</f>
        <v>Moreno Valley</v>
      </c>
      <c r="N8126" t="str">
        <f>VLOOKUP(D8126,[1]!Salespeople_Data[#Data],2,0)</f>
        <v>Kenneth Bradley</v>
      </c>
      <c r="O8126" t="str">
        <f>VLOOKUP(E8126,[1]!Customer_Data[#Data],2,0)</f>
        <v>George Hill</v>
      </c>
      <c r="P8126" s="15">
        <f t="shared" si="756"/>
        <v>5</v>
      </c>
      <c r="Q8126">
        <f t="shared" si="757"/>
        <v>8</v>
      </c>
      <c r="R8126">
        <f t="shared" si="758"/>
        <v>2019</v>
      </c>
    </row>
    <row r="8127" spans="1:18" x14ac:dyDescent="0.25">
      <c r="A8127" s="6" t="s">
        <v>9153</v>
      </c>
      <c r="B8127" s="6" t="s">
        <v>626</v>
      </c>
      <c r="C8127" s="6" t="s">
        <v>34</v>
      </c>
      <c r="D8127" s="6" t="s">
        <v>25</v>
      </c>
      <c r="E8127" s="6" t="s">
        <v>462</v>
      </c>
      <c r="F8127" s="10">
        <v>43736</v>
      </c>
      <c r="G8127" s="6">
        <v>2</v>
      </c>
      <c r="H8127" s="11">
        <f>VLOOKUP(B8127,[1]!Product_Data[#Data],4,0)</f>
        <v>584</v>
      </c>
      <c r="I8127" s="11">
        <f>VLOOKUP(B8127,[1]!Product_Data[#Data],3,0)</f>
        <v>420</v>
      </c>
      <c r="J8127" s="11">
        <f t="shared" si="759"/>
        <v>840</v>
      </c>
      <c r="K8127" s="11">
        <f t="shared" si="760"/>
        <v>1168</v>
      </c>
      <c r="L8127" s="11">
        <f t="shared" si="761"/>
        <v>328</v>
      </c>
      <c r="M8127" t="str">
        <f>VLOOKUP(C8127,[1]!Location_Data[#Data],2,0)</f>
        <v>Inglewood</v>
      </c>
      <c r="N8127" t="str">
        <f>VLOOKUP(D8127,[1]!Salespeople_Data[#Data],2,0)</f>
        <v>Brian Davis</v>
      </c>
      <c r="O8127" t="str">
        <f>VLOOKUP(E8127,[1]!Customer_Data[#Data],2,0)</f>
        <v>Thomas Chapman</v>
      </c>
      <c r="P8127" s="15">
        <f t="shared" si="756"/>
        <v>7</v>
      </c>
      <c r="Q8127">
        <f t="shared" si="757"/>
        <v>9</v>
      </c>
      <c r="R8127">
        <f t="shared" si="758"/>
        <v>2019</v>
      </c>
    </row>
    <row r="8128" spans="1:18" x14ac:dyDescent="0.25">
      <c r="A8128" s="6" t="s">
        <v>9154</v>
      </c>
      <c r="B8128" s="6" t="s">
        <v>177</v>
      </c>
      <c r="C8128" s="6" t="s">
        <v>362</v>
      </c>
      <c r="D8128" s="6" t="s">
        <v>178</v>
      </c>
      <c r="E8128" s="6" t="s">
        <v>687</v>
      </c>
      <c r="F8128" s="10">
        <v>43734</v>
      </c>
      <c r="G8128" s="6">
        <v>1</v>
      </c>
      <c r="H8128" s="11">
        <f>VLOOKUP(B8128,[1]!Product_Data[#Data],4,0)</f>
        <v>2497</v>
      </c>
      <c r="I8128" s="11">
        <f>VLOOKUP(B8128,[1]!Product_Data[#Data],3,0)</f>
        <v>1473</v>
      </c>
      <c r="J8128" s="11">
        <f t="shared" si="759"/>
        <v>1473</v>
      </c>
      <c r="K8128" s="11">
        <f t="shared" si="760"/>
        <v>2497</v>
      </c>
      <c r="L8128" s="11">
        <f t="shared" si="761"/>
        <v>1024</v>
      </c>
      <c r="M8128" t="str">
        <f>VLOOKUP(C8128,[1]!Location_Data[#Data],2,0)</f>
        <v>San Bernardino</v>
      </c>
      <c r="N8128" t="str">
        <f>VLOOKUP(D8128,[1]!Salespeople_Data[#Data],2,0)</f>
        <v>Joshua Taylor</v>
      </c>
      <c r="O8128" t="str">
        <f>VLOOKUP(E8128,[1]!Customer_Data[#Data],2,0)</f>
        <v>David Garrett</v>
      </c>
      <c r="P8128" s="15">
        <f t="shared" si="756"/>
        <v>5</v>
      </c>
      <c r="Q8128">
        <f t="shared" si="757"/>
        <v>9</v>
      </c>
      <c r="R8128">
        <f t="shared" si="758"/>
        <v>2019</v>
      </c>
    </row>
    <row r="8129" spans="1:18" x14ac:dyDescent="0.25">
      <c r="A8129" s="6" t="s">
        <v>9155</v>
      </c>
      <c r="B8129" s="6" t="s">
        <v>370</v>
      </c>
      <c r="C8129" s="6" t="s">
        <v>286</v>
      </c>
      <c r="D8129" s="6" t="s">
        <v>136</v>
      </c>
      <c r="E8129" s="6" t="s">
        <v>2124</v>
      </c>
      <c r="F8129" s="10">
        <v>43570</v>
      </c>
      <c r="G8129" s="6">
        <v>1</v>
      </c>
      <c r="H8129" s="11">
        <f>VLOOKUP(B8129,[1]!Product_Data[#Data],4,0)</f>
        <v>771</v>
      </c>
      <c r="I8129" s="11">
        <f>VLOOKUP(B8129,[1]!Product_Data[#Data],3,0)</f>
        <v>648</v>
      </c>
      <c r="J8129" s="11">
        <f t="shared" si="759"/>
        <v>648</v>
      </c>
      <c r="K8129" s="11">
        <f t="shared" si="760"/>
        <v>771</v>
      </c>
      <c r="L8129" s="11">
        <f t="shared" si="761"/>
        <v>123</v>
      </c>
      <c r="M8129" t="str">
        <f>VLOOKUP(C8129,[1]!Location_Data[#Data],2,0)</f>
        <v>El Monte</v>
      </c>
      <c r="N8129" t="str">
        <f>VLOOKUP(D8129,[1]!Salespeople_Data[#Data],2,0)</f>
        <v>Clarence Fox</v>
      </c>
      <c r="O8129" t="str">
        <f>VLOOKUP(E8129,[1]!Customer_Data[#Data],2,0)</f>
        <v>Frank Schmidt</v>
      </c>
      <c r="P8129" s="15">
        <f t="shared" si="756"/>
        <v>2</v>
      </c>
      <c r="Q8129">
        <f t="shared" si="757"/>
        <v>4</v>
      </c>
      <c r="R8129">
        <f t="shared" si="758"/>
        <v>2019</v>
      </c>
    </row>
    <row r="8130" spans="1:18" x14ac:dyDescent="0.25">
      <c r="A8130" s="6" t="s">
        <v>9156</v>
      </c>
      <c r="B8130" s="6" t="s">
        <v>626</v>
      </c>
      <c r="C8130" s="6" t="s">
        <v>469</v>
      </c>
      <c r="D8130" s="6" t="s">
        <v>35</v>
      </c>
      <c r="E8130" s="6" t="s">
        <v>982</v>
      </c>
      <c r="F8130" s="10">
        <v>43717</v>
      </c>
      <c r="G8130" s="6">
        <v>1</v>
      </c>
      <c r="H8130" s="11">
        <f>VLOOKUP(B8130,[1]!Product_Data[#Data],4,0)</f>
        <v>584</v>
      </c>
      <c r="I8130" s="11">
        <f>VLOOKUP(B8130,[1]!Product_Data[#Data],3,0)</f>
        <v>420</v>
      </c>
      <c r="J8130" s="11">
        <f t="shared" si="759"/>
        <v>420</v>
      </c>
      <c r="K8130" s="11">
        <f t="shared" si="760"/>
        <v>584</v>
      </c>
      <c r="L8130" s="11">
        <f t="shared" si="761"/>
        <v>164</v>
      </c>
      <c r="M8130" t="str">
        <f>VLOOKUP(C8130,[1]!Location_Data[#Data],2,0)</f>
        <v>Escondido</v>
      </c>
      <c r="N8130" t="str">
        <f>VLOOKUP(D8130,[1]!Salespeople_Data[#Data],2,0)</f>
        <v>Charles Harper</v>
      </c>
      <c r="O8130" t="str">
        <f>VLOOKUP(E8130,[1]!Customer_Data[#Data],2,0)</f>
        <v>Arthur Gilbert</v>
      </c>
      <c r="P8130" s="15">
        <f t="shared" ref="P8130:P8193" si="762">WEEKDAY(F8130)</f>
        <v>2</v>
      </c>
      <c r="Q8130">
        <f t="shared" ref="Q8130:Q8193" si="763">MONTH(F8130)</f>
        <v>9</v>
      </c>
      <c r="R8130">
        <f t="shared" ref="R8130:R8193" si="764">YEAR(F8130)</f>
        <v>2019</v>
      </c>
    </row>
    <row r="8131" spans="1:18" x14ac:dyDescent="0.25">
      <c r="A8131" s="6" t="s">
        <v>9157</v>
      </c>
      <c r="B8131" s="6" t="s">
        <v>668</v>
      </c>
      <c r="C8131" s="6" t="s">
        <v>14</v>
      </c>
      <c r="D8131" s="6" t="s">
        <v>101</v>
      </c>
      <c r="E8131" s="6" t="s">
        <v>2513</v>
      </c>
      <c r="F8131" s="10">
        <v>43717</v>
      </c>
      <c r="G8131" s="6">
        <v>2</v>
      </c>
      <c r="H8131" s="11">
        <f>VLOOKUP(B8131,[1]!Product_Data[#Data],4,0)</f>
        <v>181</v>
      </c>
      <c r="I8131" s="11">
        <f>VLOOKUP(B8131,[1]!Product_Data[#Data],3,0)</f>
        <v>130</v>
      </c>
      <c r="J8131" s="11">
        <f t="shared" ref="J8131:J8194" si="765">PRODUCT(I8131,G8131)</f>
        <v>260</v>
      </c>
      <c r="K8131" s="11">
        <f t="shared" ref="K8131:K8194" si="766">PRODUCT(H8131,G8131)</f>
        <v>362</v>
      </c>
      <c r="L8131" s="11">
        <f t="shared" ref="L8131:L8194" si="767">K8131-J8131</f>
        <v>102</v>
      </c>
      <c r="M8131" t="str">
        <f>VLOOKUP(C8131,[1]!Location_Data[#Data],2,0)</f>
        <v>Santa Clarita</v>
      </c>
      <c r="N8131" t="str">
        <f>VLOOKUP(D8131,[1]!Salespeople_Data[#Data],2,0)</f>
        <v>Scott Clark</v>
      </c>
      <c r="O8131" t="str">
        <f>VLOOKUP(E8131,[1]!Customer_Data[#Data],2,0)</f>
        <v>Andrew Hansen</v>
      </c>
      <c r="P8131" s="15">
        <f t="shared" si="762"/>
        <v>2</v>
      </c>
      <c r="Q8131">
        <f t="shared" si="763"/>
        <v>9</v>
      </c>
      <c r="R8131">
        <f t="shared" si="764"/>
        <v>2019</v>
      </c>
    </row>
    <row r="8132" spans="1:18" x14ac:dyDescent="0.25">
      <c r="A8132" s="6" t="s">
        <v>9158</v>
      </c>
      <c r="B8132" s="6" t="s">
        <v>495</v>
      </c>
      <c r="C8132" s="6" t="s">
        <v>29</v>
      </c>
      <c r="D8132" s="6" t="s">
        <v>71</v>
      </c>
      <c r="E8132" s="6" t="s">
        <v>2460</v>
      </c>
      <c r="F8132" s="10">
        <v>43510</v>
      </c>
      <c r="G8132" s="6">
        <v>1</v>
      </c>
      <c r="H8132" s="11">
        <f>VLOOKUP(B8132,[1]!Product_Data[#Data],4,0)</f>
        <v>1467</v>
      </c>
      <c r="I8132" s="11">
        <f>VLOOKUP(B8132,[1]!Product_Data[#Data],3,0)</f>
        <v>807</v>
      </c>
      <c r="J8132" s="11">
        <f t="shared" si="765"/>
        <v>807</v>
      </c>
      <c r="K8132" s="11">
        <f t="shared" si="766"/>
        <v>1467</v>
      </c>
      <c r="L8132" s="11">
        <f t="shared" si="767"/>
        <v>660</v>
      </c>
      <c r="M8132" t="str">
        <f>VLOOKUP(C8132,[1]!Location_Data[#Data],2,0)</f>
        <v>Santa Ana</v>
      </c>
      <c r="N8132" t="str">
        <f>VLOOKUP(D8132,[1]!Salespeople_Data[#Data],2,0)</f>
        <v>Gary Rodriguez</v>
      </c>
      <c r="O8132" t="str">
        <f>VLOOKUP(E8132,[1]!Customer_Data[#Data],2,0)</f>
        <v>Joe Gordon</v>
      </c>
      <c r="P8132" s="15">
        <f t="shared" si="762"/>
        <v>5</v>
      </c>
      <c r="Q8132">
        <f t="shared" si="763"/>
        <v>2</v>
      </c>
      <c r="R8132">
        <f t="shared" si="764"/>
        <v>2019</v>
      </c>
    </row>
    <row r="8133" spans="1:18" x14ac:dyDescent="0.25">
      <c r="A8133" s="6" t="s">
        <v>9159</v>
      </c>
      <c r="B8133" s="6" t="s">
        <v>495</v>
      </c>
      <c r="C8133" s="6" t="s">
        <v>272</v>
      </c>
      <c r="D8133" s="6" t="s">
        <v>225</v>
      </c>
      <c r="E8133" s="6" t="s">
        <v>915</v>
      </c>
      <c r="F8133" s="10">
        <v>43491</v>
      </c>
      <c r="G8133" s="6">
        <v>1</v>
      </c>
      <c r="H8133" s="11">
        <f>VLOOKUP(B8133,[1]!Product_Data[#Data],4,0)</f>
        <v>1467</v>
      </c>
      <c r="I8133" s="11">
        <f>VLOOKUP(B8133,[1]!Product_Data[#Data],3,0)</f>
        <v>807</v>
      </c>
      <c r="J8133" s="11">
        <f t="shared" si="765"/>
        <v>807</v>
      </c>
      <c r="K8133" s="11">
        <f t="shared" si="766"/>
        <v>1467</v>
      </c>
      <c r="L8133" s="11">
        <f t="shared" si="767"/>
        <v>660</v>
      </c>
      <c r="M8133" t="str">
        <f>VLOOKUP(C8133,[1]!Location_Data[#Data],2,0)</f>
        <v>Torrance</v>
      </c>
      <c r="N8133" t="str">
        <f>VLOOKUP(D8133,[1]!Salespeople_Data[#Data],2,0)</f>
        <v>Andrew Bowman</v>
      </c>
      <c r="O8133" t="str">
        <f>VLOOKUP(E8133,[1]!Customer_Data[#Data],2,0)</f>
        <v>Carlos Kim</v>
      </c>
      <c r="P8133" s="15">
        <f t="shared" si="762"/>
        <v>7</v>
      </c>
      <c r="Q8133">
        <f t="shared" si="763"/>
        <v>1</v>
      </c>
      <c r="R8133">
        <f t="shared" si="764"/>
        <v>2019</v>
      </c>
    </row>
    <row r="8134" spans="1:18" x14ac:dyDescent="0.25">
      <c r="A8134" s="6" t="s">
        <v>9160</v>
      </c>
      <c r="B8134" s="6" t="s">
        <v>228</v>
      </c>
      <c r="C8134" s="6" t="s">
        <v>182</v>
      </c>
      <c r="D8134" s="6" t="s">
        <v>345</v>
      </c>
      <c r="E8134" s="6" t="s">
        <v>88</v>
      </c>
      <c r="F8134" s="10">
        <v>43799</v>
      </c>
      <c r="G8134" s="6">
        <v>2</v>
      </c>
      <c r="H8134" s="11">
        <f>VLOOKUP(B8134,[1]!Product_Data[#Data],4,0)</f>
        <v>1862</v>
      </c>
      <c r="I8134" s="11">
        <f>VLOOKUP(B8134,[1]!Product_Data[#Data],3,0)</f>
        <v>1173</v>
      </c>
      <c r="J8134" s="11">
        <f t="shared" si="765"/>
        <v>2346</v>
      </c>
      <c r="K8134" s="11">
        <f t="shared" si="766"/>
        <v>3724</v>
      </c>
      <c r="L8134" s="11">
        <f t="shared" si="767"/>
        <v>1378</v>
      </c>
      <c r="M8134" t="str">
        <f>VLOOKUP(C8134,[1]!Location_Data[#Data],2,0)</f>
        <v>Vallejo</v>
      </c>
      <c r="N8134" t="str">
        <f>VLOOKUP(D8134,[1]!Salespeople_Data[#Data],2,0)</f>
        <v>Larry Marshall</v>
      </c>
      <c r="O8134" t="str">
        <f>VLOOKUP(E8134,[1]!Customer_Data[#Data],2,0)</f>
        <v>Aaron Tucker</v>
      </c>
      <c r="P8134" s="15">
        <f t="shared" si="762"/>
        <v>7</v>
      </c>
      <c r="Q8134">
        <f t="shared" si="763"/>
        <v>11</v>
      </c>
      <c r="R8134">
        <f t="shared" si="764"/>
        <v>2019</v>
      </c>
    </row>
    <row r="8135" spans="1:18" x14ac:dyDescent="0.25">
      <c r="A8135" s="6" t="s">
        <v>9161</v>
      </c>
      <c r="B8135" s="6" t="s">
        <v>321</v>
      </c>
      <c r="C8135" s="6" t="s">
        <v>490</v>
      </c>
      <c r="D8135" s="6" t="s">
        <v>87</v>
      </c>
      <c r="E8135" s="6" t="s">
        <v>1098</v>
      </c>
      <c r="F8135" s="10">
        <v>43782</v>
      </c>
      <c r="G8135" s="6">
        <v>2</v>
      </c>
      <c r="H8135" s="11">
        <f>VLOOKUP(B8135,[1]!Product_Data[#Data],4,0)</f>
        <v>2391</v>
      </c>
      <c r="I8135" s="11">
        <f>VLOOKUP(B8135,[1]!Product_Data[#Data],3,0)</f>
        <v>1291</v>
      </c>
      <c r="J8135" s="11">
        <f t="shared" si="765"/>
        <v>2582</v>
      </c>
      <c r="K8135" s="11">
        <f t="shared" si="766"/>
        <v>4782</v>
      </c>
      <c r="L8135" s="11">
        <f t="shared" si="767"/>
        <v>2200</v>
      </c>
      <c r="M8135" t="str">
        <f>VLOOKUP(C8135,[1]!Location_Data[#Data],2,0)</f>
        <v>Temecula</v>
      </c>
      <c r="N8135" t="str">
        <f>VLOOKUP(D8135,[1]!Salespeople_Data[#Data],2,0)</f>
        <v>Martin Perry</v>
      </c>
      <c r="O8135" t="str">
        <f>VLOOKUP(E8135,[1]!Customer_Data[#Data],2,0)</f>
        <v>Jeremy Allen</v>
      </c>
      <c r="P8135" s="15">
        <f t="shared" si="762"/>
        <v>4</v>
      </c>
      <c r="Q8135">
        <f t="shared" si="763"/>
        <v>11</v>
      </c>
      <c r="R8135">
        <f t="shared" si="764"/>
        <v>2019</v>
      </c>
    </row>
    <row r="8136" spans="1:18" x14ac:dyDescent="0.25">
      <c r="A8136" s="6" t="s">
        <v>9162</v>
      </c>
      <c r="B8136" s="6" t="s">
        <v>440</v>
      </c>
      <c r="C8136" s="6" t="s">
        <v>331</v>
      </c>
      <c r="D8136" s="6" t="s">
        <v>264</v>
      </c>
      <c r="E8136" s="6" t="s">
        <v>2273</v>
      </c>
      <c r="F8136" s="10">
        <v>43476</v>
      </c>
      <c r="G8136" s="6">
        <v>1</v>
      </c>
      <c r="H8136" s="11">
        <f>VLOOKUP(B8136,[1]!Product_Data[#Data],4,0)</f>
        <v>800</v>
      </c>
      <c r="I8136" s="11">
        <f>VLOOKUP(B8136,[1]!Product_Data[#Data],3,0)</f>
        <v>536</v>
      </c>
      <c r="J8136" s="11">
        <f t="shared" si="765"/>
        <v>536</v>
      </c>
      <c r="K8136" s="11">
        <f t="shared" si="766"/>
        <v>800</v>
      </c>
      <c r="L8136" s="11">
        <f t="shared" si="767"/>
        <v>264</v>
      </c>
      <c r="M8136" t="str">
        <f>VLOOKUP(C8136,[1]!Location_Data[#Data],2,0)</f>
        <v>Sunnyvale</v>
      </c>
      <c r="N8136" t="str">
        <f>VLOOKUP(D8136,[1]!Salespeople_Data[#Data],2,0)</f>
        <v>Ernest Wheeler</v>
      </c>
      <c r="O8136" t="str">
        <f>VLOOKUP(E8136,[1]!Customer_Data[#Data],2,0)</f>
        <v>Bobby Black</v>
      </c>
      <c r="P8136" s="15">
        <f t="shared" si="762"/>
        <v>6</v>
      </c>
      <c r="Q8136">
        <f t="shared" si="763"/>
        <v>1</v>
      </c>
      <c r="R8136">
        <f t="shared" si="764"/>
        <v>2019</v>
      </c>
    </row>
    <row r="8137" spans="1:18" x14ac:dyDescent="0.25">
      <c r="A8137" s="6" t="s">
        <v>9163</v>
      </c>
      <c r="B8137" s="6" t="s">
        <v>408</v>
      </c>
      <c r="C8137" s="6" t="s">
        <v>331</v>
      </c>
      <c r="D8137" s="6" t="s">
        <v>40</v>
      </c>
      <c r="E8137" s="6" t="s">
        <v>2713</v>
      </c>
      <c r="F8137" s="10">
        <v>43744</v>
      </c>
      <c r="G8137" s="6">
        <v>2</v>
      </c>
      <c r="H8137" s="11">
        <f>VLOOKUP(B8137,[1]!Product_Data[#Data],4,0)</f>
        <v>1405</v>
      </c>
      <c r="I8137" s="11">
        <f>VLOOKUP(B8137,[1]!Product_Data[#Data],3,0)</f>
        <v>1054</v>
      </c>
      <c r="J8137" s="11">
        <f t="shared" si="765"/>
        <v>2108</v>
      </c>
      <c r="K8137" s="11">
        <f t="shared" si="766"/>
        <v>2810</v>
      </c>
      <c r="L8137" s="11">
        <f t="shared" si="767"/>
        <v>702</v>
      </c>
      <c r="M8137" t="str">
        <f>VLOOKUP(C8137,[1]!Location_Data[#Data],2,0)</f>
        <v>Sunnyvale</v>
      </c>
      <c r="N8137" t="str">
        <f>VLOOKUP(D8137,[1]!Salespeople_Data[#Data],2,0)</f>
        <v>Brian Hansen</v>
      </c>
      <c r="O8137" t="str">
        <f>VLOOKUP(E8137,[1]!Customer_Data[#Data],2,0)</f>
        <v>Antonio Frazier</v>
      </c>
      <c r="P8137" s="15">
        <f t="shared" si="762"/>
        <v>1</v>
      </c>
      <c r="Q8137">
        <f t="shared" si="763"/>
        <v>10</v>
      </c>
      <c r="R8137">
        <f t="shared" si="764"/>
        <v>2019</v>
      </c>
    </row>
    <row r="8138" spans="1:18" x14ac:dyDescent="0.25">
      <c r="A8138" s="6" t="s">
        <v>9164</v>
      </c>
      <c r="B8138" s="6" t="s">
        <v>703</v>
      </c>
      <c r="C8138" s="6" t="s">
        <v>286</v>
      </c>
      <c r="D8138" s="6" t="s">
        <v>146</v>
      </c>
      <c r="E8138" s="6" t="s">
        <v>2288</v>
      </c>
      <c r="F8138" s="10">
        <v>43787</v>
      </c>
      <c r="G8138" s="6">
        <v>4</v>
      </c>
      <c r="H8138" s="11">
        <f>VLOOKUP(B8138,[1]!Product_Data[#Data],4,0)</f>
        <v>530</v>
      </c>
      <c r="I8138" s="11">
        <f>VLOOKUP(B8138,[1]!Product_Data[#Data],3,0)</f>
        <v>435</v>
      </c>
      <c r="J8138" s="11">
        <f t="shared" si="765"/>
        <v>1740</v>
      </c>
      <c r="K8138" s="11">
        <f t="shared" si="766"/>
        <v>2120</v>
      </c>
      <c r="L8138" s="11">
        <f t="shared" si="767"/>
        <v>380</v>
      </c>
      <c r="M8138" t="str">
        <f>VLOOKUP(C8138,[1]!Location_Data[#Data],2,0)</f>
        <v>El Monte</v>
      </c>
      <c r="N8138" t="str">
        <f>VLOOKUP(D8138,[1]!Salespeople_Data[#Data],2,0)</f>
        <v>Carl Elliott</v>
      </c>
      <c r="O8138" t="str">
        <f>VLOOKUP(E8138,[1]!Customer_Data[#Data],2,0)</f>
        <v>Antonio Owens</v>
      </c>
      <c r="P8138" s="15">
        <f t="shared" si="762"/>
        <v>2</v>
      </c>
      <c r="Q8138">
        <f t="shared" si="763"/>
        <v>11</v>
      </c>
      <c r="R8138">
        <f t="shared" si="764"/>
        <v>2019</v>
      </c>
    </row>
    <row r="8139" spans="1:18" x14ac:dyDescent="0.25">
      <c r="A8139" s="6" t="s">
        <v>9165</v>
      </c>
      <c r="B8139" s="6" t="s">
        <v>13</v>
      </c>
      <c r="C8139" s="6" t="s">
        <v>169</v>
      </c>
      <c r="D8139" s="6" t="s">
        <v>101</v>
      </c>
      <c r="E8139" s="6" t="s">
        <v>2277</v>
      </c>
      <c r="F8139" s="10">
        <v>43785</v>
      </c>
      <c r="G8139" s="6">
        <v>2</v>
      </c>
      <c r="H8139" s="11">
        <f>VLOOKUP(B8139,[1]!Product_Data[#Data],4,0)</f>
        <v>1022</v>
      </c>
      <c r="I8139" s="11">
        <f>VLOOKUP(B8139,[1]!Product_Data[#Data],3,0)</f>
        <v>818</v>
      </c>
      <c r="J8139" s="11">
        <f t="shared" si="765"/>
        <v>1636</v>
      </c>
      <c r="K8139" s="11">
        <f t="shared" si="766"/>
        <v>2044</v>
      </c>
      <c r="L8139" s="11">
        <f t="shared" si="767"/>
        <v>408</v>
      </c>
      <c r="M8139" t="str">
        <f>VLOOKUP(C8139,[1]!Location_Data[#Data],2,0)</f>
        <v>Vista</v>
      </c>
      <c r="N8139" t="str">
        <f>VLOOKUP(D8139,[1]!Salespeople_Data[#Data],2,0)</f>
        <v>Scott Clark</v>
      </c>
      <c r="O8139" t="str">
        <f>VLOOKUP(E8139,[1]!Customer_Data[#Data],2,0)</f>
        <v>Justin Butler</v>
      </c>
      <c r="P8139" s="15">
        <f t="shared" si="762"/>
        <v>7</v>
      </c>
      <c r="Q8139">
        <f t="shared" si="763"/>
        <v>11</v>
      </c>
      <c r="R8139">
        <f t="shared" si="764"/>
        <v>2019</v>
      </c>
    </row>
    <row r="8140" spans="1:18" x14ac:dyDescent="0.25">
      <c r="A8140" s="6" t="s">
        <v>9166</v>
      </c>
      <c r="B8140" s="6" t="s">
        <v>267</v>
      </c>
      <c r="C8140" s="6" t="s">
        <v>246</v>
      </c>
      <c r="D8140" s="6" t="s">
        <v>225</v>
      </c>
      <c r="E8140" s="6" t="s">
        <v>2239</v>
      </c>
      <c r="F8140" s="10">
        <v>43528</v>
      </c>
      <c r="G8140" s="6">
        <v>1</v>
      </c>
      <c r="H8140" s="11">
        <f>VLOOKUP(B8140,[1]!Product_Data[#Data],4,0)</f>
        <v>400</v>
      </c>
      <c r="I8140" s="11">
        <f>VLOOKUP(B8140,[1]!Product_Data[#Data],3,0)</f>
        <v>208</v>
      </c>
      <c r="J8140" s="11">
        <f t="shared" si="765"/>
        <v>208</v>
      </c>
      <c r="K8140" s="11">
        <f t="shared" si="766"/>
        <v>400</v>
      </c>
      <c r="L8140" s="11">
        <f t="shared" si="767"/>
        <v>192</v>
      </c>
      <c r="M8140" t="str">
        <f>VLOOKUP(C8140,[1]!Location_Data[#Data],2,0)</f>
        <v>San Francisco</v>
      </c>
      <c r="N8140" t="str">
        <f>VLOOKUP(D8140,[1]!Salespeople_Data[#Data],2,0)</f>
        <v>Andrew Bowman</v>
      </c>
      <c r="O8140" t="str">
        <f>VLOOKUP(E8140,[1]!Customer_Data[#Data],2,0)</f>
        <v>Jonathan Bowman</v>
      </c>
      <c r="P8140" s="15">
        <f t="shared" si="762"/>
        <v>2</v>
      </c>
      <c r="Q8140">
        <f t="shared" si="763"/>
        <v>3</v>
      </c>
      <c r="R8140">
        <f t="shared" si="764"/>
        <v>2019</v>
      </c>
    </row>
    <row r="8141" spans="1:18" x14ac:dyDescent="0.25">
      <c r="A8141" s="6" t="s">
        <v>9167</v>
      </c>
      <c r="B8141" s="6" t="s">
        <v>305</v>
      </c>
      <c r="C8141" s="6" t="s">
        <v>145</v>
      </c>
      <c r="D8141" s="6" t="s">
        <v>15</v>
      </c>
      <c r="E8141" s="6" t="s">
        <v>2413</v>
      </c>
      <c r="F8141" s="10">
        <v>43603</v>
      </c>
      <c r="G8141" s="6">
        <v>1</v>
      </c>
      <c r="H8141" s="11">
        <f>VLOOKUP(B8141,[1]!Product_Data[#Data],4,0)</f>
        <v>504</v>
      </c>
      <c r="I8141" s="11">
        <f>VLOOKUP(B8141,[1]!Product_Data[#Data],3,0)</f>
        <v>408</v>
      </c>
      <c r="J8141" s="11">
        <f t="shared" si="765"/>
        <v>408</v>
      </c>
      <c r="K8141" s="11">
        <f t="shared" si="766"/>
        <v>504</v>
      </c>
      <c r="L8141" s="11">
        <f t="shared" si="767"/>
        <v>96</v>
      </c>
      <c r="M8141" t="str">
        <f>VLOOKUP(C8141,[1]!Location_Data[#Data],2,0)</f>
        <v>Santa Maria</v>
      </c>
      <c r="N8141" t="str">
        <f>VLOOKUP(D8141,[1]!Salespeople_Data[#Data],2,0)</f>
        <v>Ryan Butler</v>
      </c>
      <c r="O8141" t="str">
        <f>VLOOKUP(E8141,[1]!Customer_Data[#Data],2,0)</f>
        <v>Willie Hicks</v>
      </c>
      <c r="P8141" s="15">
        <f t="shared" si="762"/>
        <v>7</v>
      </c>
      <c r="Q8141">
        <f t="shared" si="763"/>
        <v>5</v>
      </c>
      <c r="R8141">
        <f t="shared" si="764"/>
        <v>2019</v>
      </c>
    </row>
    <row r="8142" spans="1:18" x14ac:dyDescent="0.25">
      <c r="A8142" s="6" t="s">
        <v>9168</v>
      </c>
      <c r="B8142" s="6" t="s">
        <v>361</v>
      </c>
      <c r="C8142" s="6" t="s">
        <v>44</v>
      </c>
      <c r="D8142" s="6" t="s">
        <v>40</v>
      </c>
      <c r="E8142" s="6" t="s">
        <v>528</v>
      </c>
      <c r="F8142" s="10">
        <v>43612</v>
      </c>
      <c r="G8142" s="6">
        <v>2</v>
      </c>
      <c r="H8142" s="11">
        <f>VLOOKUP(B8142,[1]!Product_Data[#Data],4,0)</f>
        <v>1338</v>
      </c>
      <c r="I8142" s="11">
        <f>VLOOKUP(B8142,[1]!Product_Data[#Data],3,0)</f>
        <v>682</v>
      </c>
      <c r="J8142" s="11">
        <f t="shared" si="765"/>
        <v>1364</v>
      </c>
      <c r="K8142" s="11">
        <f t="shared" si="766"/>
        <v>2676</v>
      </c>
      <c r="L8142" s="11">
        <f t="shared" si="767"/>
        <v>1312</v>
      </c>
      <c r="M8142" t="str">
        <f>VLOOKUP(C8142,[1]!Location_Data[#Data],2,0)</f>
        <v>Moreno Valley</v>
      </c>
      <c r="N8142" t="str">
        <f>VLOOKUP(D8142,[1]!Salespeople_Data[#Data],2,0)</f>
        <v>Brian Hansen</v>
      </c>
      <c r="O8142" t="str">
        <f>VLOOKUP(E8142,[1]!Customer_Data[#Data],2,0)</f>
        <v>Douglas Tucker</v>
      </c>
      <c r="P8142" s="15">
        <f t="shared" si="762"/>
        <v>2</v>
      </c>
      <c r="Q8142">
        <f t="shared" si="763"/>
        <v>5</v>
      </c>
      <c r="R8142">
        <f t="shared" si="764"/>
        <v>2019</v>
      </c>
    </row>
    <row r="8143" spans="1:18" x14ac:dyDescent="0.25">
      <c r="A8143" s="6" t="s">
        <v>9169</v>
      </c>
      <c r="B8143" s="6" t="s">
        <v>119</v>
      </c>
      <c r="C8143" s="6" t="s">
        <v>436</v>
      </c>
      <c r="D8143" s="6" t="s">
        <v>191</v>
      </c>
      <c r="E8143" s="6" t="s">
        <v>2133</v>
      </c>
      <c r="F8143" s="10">
        <v>43652</v>
      </c>
      <c r="G8143" s="6">
        <v>1</v>
      </c>
      <c r="H8143" s="11">
        <f>VLOOKUP(B8143,[1]!Product_Data[#Data],4,0)</f>
        <v>1077</v>
      </c>
      <c r="I8143" s="11">
        <f>VLOOKUP(B8143,[1]!Product_Data[#Data],3,0)</f>
        <v>732</v>
      </c>
      <c r="J8143" s="11">
        <f t="shared" si="765"/>
        <v>732</v>
      </c>
      <c r="K8143" s="11">
        <f t="shared" si="766"/>
        <v>1077</v>
      </c>
      <c r="L8143" s="11">
        <f t="shared" si="767"/>
        <v>345</v>
      </c>
      <c r="M8143" t="str">
        <f>VLOOKUP(C8143,[1]!Location_Data[#Data],2,0)</f>
        <v>Jurupa Valley</v>
      </c>
      <c r="N8143" t="str">
        <f>VLOOKUP(D8143,[1]!Salespeople_Data[#Data],2,0)</f>
        <v>Robert Reed</v>
      </c>
      <c r="O8143" t="str">
        <f>VLOOKUP(E8143,[1]!Customer_Data[#Data],2,0)</f>
        <v>Willie Mason</v>
      </c>
      <c r="P8143" s="15">
        <f t="shared" si="762"/>
        <v>7</v>
      </c>
      <c r="Q8143">
        <f t="shared" si="763"/>
        <v>7</v>
      </c>
      <c r="R8143">
        <f t="shared" si="764"/>
        <v>2019</v>
      </c>
    </row>
    <row r="8144" spans="1:18" x14ac:dyDescent="0.25">
      <c r="A8144" s="6" t="s">
        <v>9170</v>
      </c>
      <c r="B8144" s="6" t="s">
        <v>104</v>
      </c>
      <c r="C8144" s="6" t="s">
        <v>377</v>
      </c>
      <c r="D8144" s="6" t="s">
        <v>250</v>
      </c>
      <c r="E8144" s="6" t="s">
        <v>1170</v>
      </c>
      <c r="F8144" s="10">
        <v>43750</v>
      </c>
      <c r="G8144" s="6">
        <v>1</v>
      </c>
      <c r="H8144" s="11">
        <f>VLOOKUP(B8144,[1]!Product_Data[#Data],4,0)</f>
        <v>1671</v>
      </c>
      <c r="I8144" s="11">
        <f>VLOOKUP(B8144,[1]!Product_Data[#Data],3,0)</f>
        <v>1220</v>
      </c>
      <c r="J8144" s="11">
        <f t="shared" si="765"/>
        <v>1220</v>
      </c>
      <c r="K8144" s="11">
        <f t="shared" si="766"/>
        <v>1671</v>
      </c>
      <c r="L8144" s="11">
        <f t="shared" si="767"/>
        <v>451</v>
      </c>
      <c r="M8144" t="str">
        <f>VLOOKUP(C8144,[1]!Location_Data[#Data],2,0)</f>
        <v>San Diego</v>
      </c>
      <c r="N8144" t="str">
        <f>VLOOKUP(D8144,[1]!Salespeople_Data[#Data],2,0)</f>
        <v>Martin Carr</v>
      </c>
      <c r="O8144" t="str">
        <f>VLOOKUP(E8144,[1]!Customer_Data[#Data],2,0)</f>
        <v>George Adams</v>
      </c>
      <c r="P8144" s="15">
        <f t="shared" si="762"/>
        <v>7</v>
      </c>
      <c r="Q8144">
        <f t="shared" si="763"/>
        <v>10</v>
      </c>
      <c r="R8144">
        <f t="shared" si="764"/>
        <v>2019</v>
      </c>
    </row>
    <row r="8145" spans="1:18" x14ac:dyDescent="0.25">
      <c r="A8145" s="6" t="s">
        <v>9171</v>
      </c>
      <c r="B8145" s="6" t="s">
        <v>38</v>
      </c>
      <c r="C8145" s="6" t="s">
        <v>268</v>
      </c>
      <c r="D8145" s="6" t="s">
        <v>257</v>
      </c>
      <c r="E8145" s="6" t="s">
        <v>1796</v>
      </c>
      <c r="F8145" s="10">
        <v>43571</v>
      </c>
      <c r="G8145" s="6">
        <v>4</v>
      </c>
      <c r="H8145" s="11">
        <f>VLOOKUP(B8145,[1]!Product_Data[#Data],4,0)</f>
        <v>2283</v>
      </c>
      <c r="I8145" s="11">
        <f>VLOOKUP(B8145,[1]!Product_Data[#Data],3,0)</f>
        <v>1484</v>
      </c>
      <c r="J8145" s="11">
        <f t="shared" si="765"/>
        <v>5936</v>
      </c>
      <c r="K8145" s="11">
        <f t="shared" si="766"/>
        <v>9132</v>
      </c>
      <c r="L8145" s="11">
        <f t="shared" si="767"/>
        <v>3196</v>
      </c>
      <c r="M8145" t="str">
        <f>VLOOKUP(C8145,[1]!Location_Data[#Data],2,0)</f>
        <v>Murrieta</v>
      </c>
      <c r="N8145" t="str">
        <f>VLOOKUP(D8145,[1]!Salespeople_Data[#Data],2,0)</f>
        <v>Jerry Perry</v>
      </c>
      <c r="O8145" t="str">
        <f>VLOOKUP(E8145,[1]!Customer_Data[#Data],2,0)</f>
        <v>Fred Perez</v>
      </c>
      <c r="P8145" s="15">
        <f t="shared" si="762"/>
        <v>3</v>
      </c>
      <c r="Q8145">
        <f t="shared" si="763"/>
        <v>4</v>
      </c>
      <c r="R8145">
        <f t="shared" si="764"/>
        <v>2019</v>
      </c>
    </row>
    <row r="8146" spans="1:18" x14ac:dyDescent="0.25">
      <c r="A8146" s="6" t="s">
        <v>9172</v>
      </c>
      <c r="B8146" s="6" t="s">
        <v>461</v>
      </c>
      <c r="C8146" s="6" t="s">
        <v>44</v>
      </c>
      <c r="D8146" s="6" t="s">
        <v>225</v>
      </c>
      <c r="E8146" s="6" t="s">
        <v>664</v>
      </c>
      <c r="F8146" s="10">
        <v>43559</v>
      </c>
      <c r="G8146" s="6">
        <v>1</v>
      </c>
      <c r="H8146" s="11">
        <f>VLOOKUP(B8146,[1]!Product_Data[#Data],4,0)</f>
        <v>35</v>
      </c>
      <c r="I8146" s="11">
        <f>VLOOKUP(B8146,[1]!Product_Data[#Data],3,0)</f>
        <v>22</v>
      </c>
      <c r="J8146" s="11">
        <f t="shared" si="765"/>
        <v>22</v>
      </c>
      <c r="K8146" s="11">
        <f t="shared" si="766"/>
        <v>35</v>
      </c>
      <c r="L8146" s="11">
        <f t="shared" si="767"/>
        <v>13</v>
      </c>
      <c r="M8146" t="str">
        <f>VLOOKUP(C8146,[1]!Location_Data[#Data],2,0)</f>
        <v>Moreno Valley</v>
      </c>
      <c r="N8146" t="str">
        <f>VLOOKUP(D8146,[1]!Salespeople_Data[#Data],2,0)</f>
        <v>Andrew Bowman</v>
      </c>
      <c r="O8146" t="str">
        <f>VLOOKUP(E8146,[1]!Customer_Data[#Data],2,0)</f>
        <v>Harry Daniels</v>
      </c>
      <c r="P8146" s="15">
        <f t="shared" si="762"/>
        <v>5</v>
      </c>
      <c r="Q8146">
        <f t="shared" si="763"/>
        <v>4</v>
      </c>
      <c r="R8146">
        <f t="shared" si="764"/>
        <v>2019</v>
      </c>
    </row>
    <row r="8147" spans="1:18" x14ac:dyDescent="0.25">
      <c r="A8147" s="6" t="s">
        <v>9173</v>
      </c>
      <c r="B8147" s="6" t="s">
        <v>267</v>
      </c>
      <c r="C8147" s="6" t="s">
        <v>70</v>
      </c>
      <c r="D8147" s="6" t="s">
        <v>345</v>
      </c>
      <c r="E8147" s="6" t="s">
        <v>922</v>
      </c>
      <c r="F8147" s="10">
        <v>43543</v>
      </c>
      <c r="G8147" s="6">
        <v>3</v>
      </c>
      <c r="H8147" s="11">
        <f>VLOOKUP(B8147,[1]!Product_Data[#Data],4,0)</f>
        <v>400</v>
      </c>
      <c r="I8147" s="11">
        <f>VLOOKUP(B8147,[1]!Product_Data[#Data],3,0)</f>
        <v>208</v>
      </c>
      <c r="J8147" s="11">
        <f t="shared" si="765"/>
        <v>624</v>
      </c>
      <c r="K8147" s="11">
        <f t="shared" si="766"/>
        <v>1200</v>
      </c>
      <c r="L8147" s="11">
        <f t="shared" si="767"/>
        <v>576</v>
      </c>
      <c r="M8147" t="str">
        <f>VLOOKUP(C8147,[1]!Location_Data[#Data],2,0)</f>
        <v>Clovis</v>
      </c>
      <c r="N8147" t="str">
        <f>VLOOKUP(D8147,[1]!Salespeople_Data[#Data],2,0)</f>
        <v>Larry Marshall</v>
      </c>
      <c r="O8147" t="str">
        <f>VLOOKUP(E8147,[1]!Customer_Data[#Data],2,0)</f>
        <v>David Mendoza</v>
      </c>
      <c r="P8147" s="15">
        <f t="shared" si="762"/>
        <v>3</v>
      </c>
      <c r="Q8147">
        <f t="shared" si="763"/>
        <v>3</v>
      </c>
      <c r="R8147">
        <f t="shared" si="764"/>
        <v>2019</v>
      </c>
    </row>
    <row r="8148" spans="1:18" x14ac:dyDescent="0.25">
      <c r="A8148" s="6" t="s">
        <v>9174</v>
      </c>
      <c r="B8148" s="6" t="s">
        <v>219</v>
      </c>
      <c r="C8148" s="6" t="s">
        <v>220</v>
      </c>
      <c r="D8148" s="6" t="s">
        <v>165</v>
      </c>
      <c r="E8148" s="6" t="s">
        <v>410</v>
      </c>
      <c r="F8148" s="10">
        <v>43641</v>
      </c>
      <c r="G8148" s="6">
        <v>2</v>
      </c>
      <c r="H8148" s="11">
        <f>VLOOKUP(B8148,[1]!Product_Data[#Data],4,0)</f>
        <v>561</v>
      </c>
      <c r="I8148" s="11">
        <f>VLOOKUP(B8148,[1]!Product_Data[#Data],3,0)</f>
        <v>421</v>
      </c>
      <c r="J8148" s="11">
        <f t="shared" si="765"/>
        <v>842</v>
      </c>
      <c r="K8148" s="11">
        <f t="shared" si="766"/>
        <v>1122</v>
      </c>
      <c r="L8148" s="11">
        <f t="shared" si="767"/>
        <v>280</v>
      </c>
      <c r="M8148" t="str">
        <f>VLOOKUP(C8148,[1]!Location_Data[#Data],2,0)</f>
        <v>Modesto</v>
      </c>
      <c r="N8148" t="str">
        <f>VLOOKUP(D8148,[1]!Salespeople_Data[#Data],2,0)</f>
        <v>Joe Sims</v>
      </c>
      <c r="O8148" t="str">
        <f>VLOOKUP(E8148,[1]!Customer_Data[#Data],2,0)</f>
        <v>Earl Phillips</v>
      </c>
      <c r="P8148" s="15">
        <f t="shared" si="762"/>
        <v>3</v>
      </c>
      <c r="Q8148">
        <f t="shared" si="763"/>
        <v>6</v>
      </c>
      <c r="R8148">
        <f t="shared" si="764"/>
        <v>2019</v>
      </c>
    </row>
    <row r="8149" spans="1:18" x14ac:dyDescent="0.25">
      <c r="A8149" s="6" t="s">
        <v>9175</v>
      </c>
      <c r="B8149" s="6" t="s">
        <v>33</v>
      </c>
      <c r="C8149" s="6" t="s">
        <v>29</v>
      </c>
      <c r="D8149" s="6" t="s">
        <v>116</v>
      </c>
      <c r="E8149" s="6" t="s">
        <v>664</v>
      </c>
      <c r="F8149" s="10">
        <v>43750</v>
      </c>
      <c r="G8149" s="6">
        <v>4</v>
      </c>
      <c r="H8149" s="11">
        <f>VLOOKUP(B8149,[1]!Product_Data[#Data],4,0)</f>
        <v>1582</v>
      </c>
      <c r="I8149" s="11">
        <f>VLOOKUP(B8149,[1]!Product_Data[#Data],3,0)</f>
        <v>1234</v>
      </c>
      <c r="J8149" s="11">
        <f t="shared" si="765"/>
        <v>4936</v>
      </c>
      <c r="K8149" s="11">
        <f t="shared" si="766"/>
        <v>6328</v>
      </c>
      <c r="L8149" s="11">
        <f t="shared" si="767"/>
        <v>1392</v>
      </c>
      <c r="M8149" t="str">
        <f>VLOOKUP(C8149,[1]!Location_Data[#Data],2,0)</f>
        <v>Santa Ana</v>
      </c>
      <c r="N8149" t="str">
        <f>VLOOKUP(D8149,[1]!Salespeople_Data[#Data],2,0)</f>
        <v>Roger Ramos</v>
      </c>
      <c r="O8149" t="str">
        <f>VLOOKUP(E8149,[1]!Customer_Data[#Data],2,0)</f>
        <v>Harry Daniels</v>
      </c>
      <c r="P8149" s="15">
        <f t="shared" si="762"/>
        <v>7</v>
      </c>
      <c r="Q8149">
        <f t="shared" si="763"/>
        <v>10</v>
      </c>
      <c r="R8149">
        <f t="shared" si="764"/>
        <v>2019</v>
      </c>
    </row>
    <row r="8150" spans="1:18" x14ac:dyDescent="0.25">
      <c r="A8150" s="6" t="s">
        <v>9176</v>
      </c>
      <c r="B8150" s="6" t="s">
        <v>925</v>
      </c>
      <c r="C8150" s="6" t="s">
        <v>386</v>
      </c>
      <c r="D8150" s="6" t="s">
        <v>25</v>
      </c>
      <c r="E8150" s="6" t="s">
        <v>2003</v>
      </c>
      <c r="F8150" s="10">
        <v>43512</v>
      </c>
      <c r="G8150" s="6">
        <v>1</v>
      </c>
      <c r="H8150" s="11">
        <f>VLOOKUP(B8150,[1]!Product_Data[#Data],4,0)</f>
        <v>136</v>
      </c>
      <c r="I8150" s="11">
        <f>VLOOKUP(B8150,[1]!Product_Data[#Data],3,0)</f>
        <v>72</v>
      </c>
      <c r="J8150" s="11">
        <f t="shared" si="765"/>
        <v>72</v>
      </c>
      <c r="K8150" s="11">
        <f t="shared" si="766"/>
        <v>136</v>
      </c>
      <c r="L8150" s="11">
        <f t="shared" si="767"/>
        <v>64</v>
      </c>
      <c r="M8150" t="str">
        <f>VLOOKUP(C8150,[1]!Location_Data[#Data],2,0)</f>
        <v>Carlsbad</v>
      </c>
      <c r="N8150" t="str">
        <f>VLOOKUP(D8150,[1]!Salespeople_Data[#Data],2,0)</f>
        <v>Brian Davis</v>
      </c>
      <c r="O8150" t="str">
        <f>VLOOKUP(E8150,[1]!Customer_Data[#Data],2,0)</f>
        <v>Phillip Coleman</v>
      </c>
      <c r="P8150" s="15">
        <f t="shared" si="762"/>
        <v>7</v>
      </c>
      <c r="Q8150">
        <f t="shared" si="763"/>
        <v>2</v>
      </c>
      <c r="R8150">
        <f t="shared" si="764"/>
        <v>2019</v>
      </c>
    </row>
    <row r="8151" spans="1:18" x14ac:dyDescent="0.25">
      <c r="A8151" s="6" t="s">
        <v>9177</v>
      </c>
      <c r="B8151" s="6" t="s">
        <v>33</v>
      </c>
      <c r="C8151" s="6" t="s">
        <v>110</v>
      </c>
      <c r="D8151" s="6" t="s">
        <v>165</v>
      </c>
      <c r="E8151" s="6" t="s">
        <v>1708</v>
      </c>
      <c r="F8151" s="10">
        <v>43733</v>
      </c>
      <c r="G8151" s="6">
        <v>3</v>
      </c>
      <c r="H8151" s="11">
        <f>VLOOKUP(B8151,[1]!Product_Data[#Data],4,0)</f>
        <v>1582</v>
      </c>
      <c r="I8151" s="11">
        <f>VLOOKUP(B8151,[1]!Product_Data[#Data],3,0)</f>
        <v>1234</v>
      </c>
      <c r="J8151" s="11">
        <f t="shared" si="765"/>
        <v>3702</v>
      </c>
      <c r="K8151" s="11">
        <f t="shared" si="766"/>
        <v>4746</v>
      </c>
      <c r="L8151" s="11">
        <f t="shared" si="767"/>
        <v>1044</v>
      </c>
      <c r="M8151" t="str">
        <f>VLOOKUP(C8151,[1]!Location_Data[#Data],2,0)</f>
        <v>Richmond</v>
      </c>
      <c r="N8151" t="str">
        <f>VLOOKUP(D8151,[1]!Salespeople_Data[#Data],2,0)</f>
        <v>Joe Sims</v>
      </c>
      <c r="O8151" t="str">
        <f>VLOOKUP(E8151,[1]!Customer_Data[#Data],2,0)</f>
        <v>Jason Diaz</v>
      </c>
      <c r="P8151" s="15">
        <f t="shared" si="762"/>
        <v>4</v>
      </c>
      <c r="Q8151">
        <f t="shared" si="763"/>
        <v>9</v>
      </c>
      <c r="R8151">
        <f t="shared" si="764"/>
        <v>2019</v>
      </c>
    </row>
    <row r="8152" spans="1:18" x14ac:dyDescent="0.25">
      <c r="A8152" s="6" t="s">
        <v>9178</v>
      </c>
      <c r="B8152" s="6" t="s">
        <v>260</v>
      </c>
      <c r="C8152" s="6" t="s">
        <v>204</v>
      </c>
      <c r="D8152" s="6" t="s">
        <v>269</v>
      </c>
      <c r="E8152" s="6" t="s">
        <v>1053</v>
      </c>
      <c r="F8152" s="10">
        <v>43479</v>
      </c>
      <c r="G8152" s="6">
        <v>1</v>
      </c>
      <c r="H8152" s="11">
        <f>VLOOKUP(B8152,[1]!Product_Data[#Data],4,0)</f>
        <v>502</v>
      </c>
      <c r="I8152" s="11">
        <f>VLOOKUP(B8152,[1]!Product_Data[#Data],3,0)</f>
        <v>296</v>
      </c>
      <c r="J8152" s="11">
        <f t="shared" si="765"/>
        <v>296</v>
      </c>
      <c r="K8152" s="11">
        <f t="shared" si="766"/>
        <v>502</v>
      </c>
      <c r="L8152" s="11">
        <f t="shared" si="767"/>
        <v>206</v>
      </c>
      <c r="M8152" t="str">
        <f>VLOOKUP(C8152,[1]!Location_Data[#Data],2,0)</f>
        <v>Corona</v>
      </c>
      <c r="N8152" t="str">
        <f>VLOOKUP(D8152,[1]!Salespeople_Data[#Data],2,0)</f>
        <v>Kevin Butler</v>
      </c>
      <c r="O8152" t="str">
        <f>VLOOKUP(E8152,[1]!Customer_Data[#Data],2,0)</f>
        <v>Carlos Wheeler</v>
      </c>
      <c r="P8152" s="15">
        <f t="shared" si="762"/>
        <v>2</v>
      </c>
      <c r="Q8152">
        <f t="shared" si="763"/>
        <v>1</v>
      </c>
      <c r="R8152">
        <f t="shared" si="764"/>
        <v>2019</v>
      </c>
    </row>
    <row r="8153" spans="1:18" x14ac:dyDescent="0.25">
      <c r="A8153" s="6" t="s">
        <v>9179</v>
      </c>
      <c r="B8153" s="6" t="s">
        <v>305</v>
      </c>
      <c r="C8153" s="6" t="s">
        <v>182</v>
      </c>
      <c r="D8153" s="6" t="s">
        <v>225</v>
      </c>
      <c r="E8153" s="6" t="s">
        <v>1427</v>
      </c>
      <c r="F8153" s="10">
        <v>43694</v>
      </c>
      <c r="G8153" s="6">
        <v>1</v>
      </c>
      <c r="H8153" s="11">
        <f>VLOOKUP(B8153,[1]!Product_Data[#Data],4,0)</f>
        <v>504</v>
      </c>
      <c r="I8153" s="11">
        <f>VLOOKUP(B8153,[1]!Product_Data[#Data],3,0)</f>
        <v>408</v>
      </c>
      <c r="J8153" s="11">
        <f t="shared" si="765"/>
        <v>408</v>
      </c>
      <c r="K8153" s="11">
        <f t="shared" si="766"/>
        <v>504</v>
      </c>
      <c r="L8153" s="11">
        <f t="shared" si="767"/>
        <v>96</v>
      </c>
      <c r="M8153" t="str">
        <f>VLOOKUP(C8153,[1]!Location_Data[#Data],2,0)</f>
        <v>Vallejo</v>
      </c>
      <c r="N8153" t="str">
        <f>VLOOKUP(D8153,[1]!Salespeople_Data[#Data],2,0)</f>
        <v>Andrew Bowman</v>
      </c>
      <c r="O8153" t="str">
        <f>VLOOKUP(E8153,[1]!Customer_Data[#Data],2,0)</f>
        <v>Roy Rice</v>
      </c>
      <c r="P8153" s="15">
        <f t="shared" si="762"/>
        <v>7</v>
      </c>
      <c r="Q8153">
        <f t="shared" si="763"/>
        <v>8</v>
      </c>
      <c r="R8153">
        <f t="shared" si="764"/>
        <v>2019</v>
      </c>
    </row>
    <row r="8154" spans="1:18" x14ac:dyDescent="0.25">
      <c r="A8154" s="6" t="s">
        <v>9180</v>
      </c>
      <c r="B8154" s="6" t="s">
        <v>1149</v>
      </c>
      <c r="C8154" s="6" t="s">
        <v>39</v>
      </c>
      <c r="D8154" s="6" t="s">
        <v>25</v>
      </c>
      <c r="E8154" s="6" t="s">
        <v>592</v>
      </c>
      <c r="F8154" s="10">
        <v>43585</v>
      </c>
      <c r="G8154" s="6">
        <v>2</v>
      </c>
      <c r="H8154" s="11">
        <f>VLOOKUP(B8154,[1]!Product_Data[#Data],4,0)</f>
        <v>847</v>
      </c>
      <c r="I8154" s="11">
        <f>VLOOKUP(B8154,[1]!Product_Data[#Data],3,0)</f>
        <v>534</v>
      </c>
      <c r="J8154" s="11">
        <f t="shared" si="765"/>
        <v>1068</v>
      </c>
      <c r="K8154" s="11">
        <f t="shared" si="766"/>
        <v>1694</v>
      </c>
      <c r="L8154" s="11">
        <f t="shared" si="767"/>
        <v>626</v>
      </c>
      <c r="M8154" t="str">
        <f>VLOOKUP(C8154,[1]!Location_Data[#Data],2,0)</f>
        <v>Oceanside</v>
      </c>
      <c r="N8154" t="str">
        <f>VLOOKUP(D8154,[1]!Salespeople_Data[#Data],2,0)</f>
        <v>Brian Davis</v>
      </c>
      <c r="O8154" t="str">
        <f>VLOOKUP(E8154,[1]!Customer_Data[#Data],2,0)</f>
        <v>George Stanley</v>
      </c>
      <c r="P8154" s="15">
        <f t="shared" si="762"/>
        <v>3</v>
      </c>
      <c r="Q8154">
        <f t="shared" si="763"/>
        <v>4</v>
      </c>
      <c r="R8154">
        <f t="shared" si="764"/>
        <v>2019</v>
      </c>
    </row>
    <row r="8155" spans="1:18" x14ac:dyDescent="0.25">
      <c r="A8155" s="6" t="s">
        <v>9181</v>
      </c>
      <c r="B8155" s="6" t="s">
        <v>321</v>
      </c>
      <c r="C8155" s="6" t="s">
        <v>229</v>
      </c>
      <c r="D8155" s="6" t="s">
        <v>298</v>
      </c>
      <c r="E8155" s="6" t="s">
        <v>5245</v>
      </c>
      <c r="F8155" s="10">
        <v>43580</v>
      </c>
      <c r="G8155" s="6">
        <v>3</v>
      </c>
      <c r="H8155" s="11">
        <f>VLOOKUP(B8155,[1]!Product_Data[#Data],4,0)</f>
        <v>2391</v>
      </c>
      <c r="I8155" s="11">
        <f>VLOOKUP(B8155,[1]!Product_Data[#Data],3,0)</f>
        <v>1291</v>
      </c>
      <c r="J8155" s="11">
        <f t="shared" si="765"/>
        <v>3873</v>
      </c>
      <c r="K8155" s="11">
        <f t="shared" si="766"/>
        <v>7173</v>
      </c>
      <c r="L8155" s="11">
        <f t="shared" si="767"/>
        <v>3300</v>
      </c>
      <c r="M8155" t="str">
        <f>VLOOKUP(C8155,[1]!Location_Data[#Data],2,0)</f>
        <v>San Jose</v>
      </c>
      <c r="N8155" t="str">
        <f>VLOOKUP(D8155,[1]!Salespeople_Data[#Data],2,0)</f>
        <v>Kenneth Fields</v>
      </c>
      <c r="O8155" t="str">
        <f>VLOOKUP(E8155,[1]!Customer_Data[#Data],2,0)</f>
        <v>Victor Lopez</v>
      </c>
      <c r="P8155" s="15">
        <f t="shared" si="762"/>
        <v>5</v>
      </c>
      <c r="Q8155">
        <f t="shared" si="763"/>
        <v>4</v>
      </c>
      <c r="R8155">
        <f t="shared" si="764"/>
        <v>2019</v>
      </c>
    </row>
    <row r="8156" spans="1:18" x14ac:dyDescent="0.25">
      <c r="A8156" s="6" t="s">
        <v>9182</v>
      </c>
      <c r="B8156" s="6" t="s">
        <v>330</v>
      </c>
      <c r="C8156" s="6" t="s">
        <v>386</v>
      </c>
      <c r="D8156" s="6" t="s">
        <v>141</v>
      </c>
      <c r="E8156" s="6" t="s">
        <v>2314</v>
      </c>
      <c r="F8156" s="10">
        <v>43641</v>
      </c>
      <c r="G8156" s="6">
        <v>1</v>
      </c>
      <c r="H8156" s="11">
        <f>VLOOKUP(B8156,[1]!Product_Data[#Data],4,0)</f>
        <v>1635</v>
      </c>
      <c r="I8156" s="11">
        <f>VLOOKUP(B8156,[1]!Product_Data[#Data],3,0)</f>
        <v>1046</v>
      </c>
      <c r="J8156" s="11">
        <f t="shared" si="765"/>
        <v>1046</v>
      </c>
      <c r="K8156" s="11">
        <f t="shared" si="766"/>
        <v>1635</v>
      </c>
      <c r="L8156" s="11">
        <f t="shared" si="767"/>
        <v>589</v>
      </c>
      <c r="M8156" t="str">
        <f>VLOOKUP(C8156,[1]!Location_Data[#Data],2,0)</f>
        <v>Carlsbad</v>
      </c>
      <c r="N8156" t="str">
        <f>VLOOKUP(D8156,[1]!Salespeople_Data[#Data],2,0)</f>
        <v>Arthur Mccoy</v>
      </c>
      <c r="O8156" t="str">
        <f>VLOOKUP(E8156,[1]!Customer_Data[#Data],2,0)</f>
        <v>Roger Miller</v>
      </c>
      <c r="P8156" s="15">
        <f t="shared" si="762"/>
        <v>3</v>
      </c>
      <c r="Q8156">
        <f t="shared" si="763"/>
        <v>6</v>
      </c>
      <c r="R8156">
        <f t="shared" si="764"/>
        <v>2019</v>
      </c>
    </row>
    <row r="8157" spans="1:18" x14ac:dyDescent="0.25">
      <c r="A8157" s="6" t="s">
        <v>9183</v>
      </c>
      <c r="B8157" s="6" t="s">
        <v>537</v>
      </c>
      <c r="C8157" s="6" t="s">
        <v>95</v>
      </c>
      <c r="D8157" s="6" t="s">
        <v>49</v>
      </c>
      <c r="E8157" s="6" t="s">
        <v>88</v>
      </c>
      <c r="F8157" s="10">
        <v>43798</v>
      </c>
      <c r="G8157" s="6">
        <v>3</v>
      </c>
      <c r="H8157" s="11">
        <f>VLOOKUP(B8157,[1]!Product_Data[#Data],4,0)</f>
        <v>556</v>
      </c>
      <c r="I8157" s="11">
        <f>VLOOKUP(B8157,[1]!Product_Data[#Data],3,0)</f>
        <v>395</v>
      </c>
      <c r="J8157" s="11">
        <f t="shared" si="765"/>
        <v>1185</v>
      </c>
      <c r="K8157" s="11">
        <f t="shared" si="766"/>
        <v>1668</v>
      </c>
      <c r="L8157" s="11">
        <f t="shared" si="767"/>
        <v>483</v>
      </c>
      <c r="M8157" t="str">
        <f>VLOOKUP(C8157,[1]!Location_Data[#Data],2,0)</f>
        <v>Fullerton</v>
      </c>
      <c r="N8157" t="str">
        <f>VLOOKUP(D8157,[1]!Salespeople_Data[#Data],2,0)</f>
        <v>Walter Cook</v>
      </c>
      <c r="O8157" t="str">
        <f>VLOOKUP(E8157,[1]!Customer_Data[#Data],2,0)</f>
        <v>Aaron Tucker</v>
      </c>
      <c r="P8157" s="15">
        <f t="shared" si="762"/>
        <v>6</v>
      </c>
      <c r="Q8157">
        <f t="shared" si="763"/>
        <v>11</v>
      </c>
      <c r="R8157">
        <f t="shared" si="764"/>
        <v>2019</v>
      </c>
    </row>
    <row r="8158" spans="1:18" x14ac:dyDescent="0.25">
      <c r="A8158" s="6" t="s">
        <v>9184</v>
      </c>
      <c r="B8158" s="6" t="s">
        <v>139</v>
      </c>
      <c r="C8158" s="6" t="s">
        <v>331</v>
      </c>
      <c r="D8158" s="6" t="s">
        <v>91</v>
      </c>
      <c r="E8158" s="6" t="s">
        <v>312</v>
      </c>
      <c r="F8158" s="10">
        <v>43617</v>
      </c>
      <c r="G8158" s="6">
        <v>2</v>
      </c>
      <c r="H8158" s="11">
        <f>VLOOKUP(B8158,[1]!Product_Data[#Data],4,0)</f>
        <v>817</v>
      </c>
      <c r="I8158" s="11">
        <f>VLOOKUP(B8158,[1]!Product_Data[#Data],3,0)</f>
        <v>409</v>
      </c>
      <c r="J8158" s="11">
        <f t="shared" si="765"/>
        <v>818</v>
      </c>
      <c r="K8158" s="11">
        <f t="shared" si="766"/>
        <v>1634</v>
      </c>
      <c r="L8158" s="11">
        <f t="shared" si="767"/>
        <v>816</v>
      </c>
      <c r="M8158" t="str">
        <f>VLOOKUP(C8158,[1]!Location_Data[#Data],2,0)</f>
        <v>Sunnyvale</v>
      </c>
      <c r="N8158" t="str">
        <f>VLOOKUP(D8158,[1]!Salespeople_Data[#Data],2,0)</f>
        <v>Howard Gardner</v>
      </c>
      <c r="O8158" t="str">
        <f>VLOOKUP(E8158,[1]!Customer_Data[#Data],2,0)</f>
        <v>Adam Jenkins</v>
      </c>
      <c r="P8158" s="15">
        <f t="shared" si="762"/>
        <v>7</v>
      </c>
      <c r="Q8158">
        <f t="shared" si="763"/>
        <v>6</v>
      </c>
      <c r="R8158">
        <f t="shared" si="764"/>
        <v>2019</v>
      </c>
    </row>
    <row r="8159" spans="1:18" x14ac:dyDescent="0.25">
      <c r="A8159" s="6" t="s">
        <v>9185</v>
      </c>
      <c r="B8159" s="6" t="s">
        <v>8</v>
      </c>
      <c r="C8159" s="6" t="s">
        <v>242</v>
      </c>
      <c r="D8159" s="6" t="s">
        <v>239</v>
      </c>
      <c r="E8159" s="6" t="s">
        <v>2513</v>
      </c>
      <c r="F8159" s="10">
        <v>43782</v>
      </c>
      <c r="G8159" s="6">
        <v>2</v>
      </c>
      <c r="H8159" s="11">
        <f>VLOOKUP(B8159,[1]!Product_Data[#Data],4,0)</f>
        <v>1522</v>
      </c>
      <c r="I8159" s="11">
        <f>VLOOKUP(B8159,[1]!Product_Data[#Data],3,0)</f>
        <v>791</v>
      </c>
      <c r="J8159" s="11">
        <f t="shared" si="765"/>
        <v>1582</v>
      </c>
      <c r="K8159" s="11">
        <f t="shared" si="766"/>
        <v>3044</v>
      </c>
      <c r="L8159" s="11">
        <f t="shared" si="767"/>
        <v>1462</v>
      </c>
      <c r="M8159" t="str">
        <f>VLOOKUP(C8159,[1]!Location_Data[#Data],2,0)</f>
        <v>Downey</v>
      </c>
      <c r="N8159" t="str">
        <f>VLOOKUP(D8159,[1]!Salespeople_Data[#Data],2,0)</f>
        <v>John Reyes</v>
      </c>
      <c r="O8159" t="str">
        <f>VLOOKUP(E8159,[1]!Customer_Data[#Data],2,0)</f>
        <v>Andrew Hansen</v>
      </c>
      <c r="P8159" s="15">
        <f t="shared" si="762"/>
        <v>4</v>
      </c>
      <c r="Q8159">
        <f t="shared" si="763"/>
        <v>11</v>
      </c>
      <c r="R8159">
        <f t="shared" si="764"/>
        <v>2019</v>
      </c>
    </row>
    <row r="8160" spans="1:18" x14ac:dyDescent="0.25">
      <c r="A8160" s="6" t="s">
        <v>9186</v>
      </c>
      <c r="B8160" s="6" t="s">
        <v>181</v>
      </c>
      <c r="C8160" s="6" t="s">
        <v>29</v>
      </c>
      <c r="D8160" s="6" t="s">
        <v>53</v>
      </c>
      <c r="E8160" s="6" t="s">
        <v>1383</v>
      </c>
      <c r="F8160" s="10">
        <v>43790</v>
      </c>
      <c r="G8160" s="6">
        <v>4</v>
      </c>
      <c r="H8160" s="11">
        <f>VLOOKUP(B8160,[1]!Product_Data[#Data],4,0)</f>
        <v>1500</v>
      </c>
      <c r="I8160" s="11">
        <f>VLOOKUP(B8160,[1]!Product_Data[#Data],3,0)</f>
        <v>900</v>
      </c>
      <c r="J8160" s="11">
        <f t="shared" si="765"/>
        <v>3600</v>
      </c>
      <c r="K8160" s="11">
        <f t="shared" si="766"/>
        <v>6000</v>
      </c>
      <c r="L8160" s="11">
        <f t="shared" si="767"/>
        <v>2400</v>
      </c>
      <c r="M8160" t="str">
        <f>VLOOKUP(C8160,[1]!Location_Data[#Data],2,0)</f>
        <v>Santa Ana</v>
      </c>
      <c r="N8160" t="str">
        <f>VLOOKUP(D8160,[1]!Salespeople_Data[#Data],2,0)</f>
        <v>Scott Mason</v>
      </c>
      <c r="O8160" t="str">
        <f>VLOOKUP(E8160,[1]!Customer_Data[#Data],2,0)</f>
        <v>Bobby Coleman</v>
      </c>
      <c r="P8160" s="15">
        <f t="shared" si="762"/>
        <v>5</v>
      </c>
      <c r="Q8160">
        <f t="shared" si="763"/>
        <v>11</v>
      </c>
      <c r="R8160">
        <f t="shared" si="764"/>
        <v>2019</v>
      </c>
    </row>
    <row r="8161" spans="1:18" x14ac:dyDescent="0.25">
      <c r="A8161" s="6" t="s">
        <v>9187</v>
      </c>
      <c r="B8161" s="6" t="s">
        <v>435</v>
      </c>
      <c r="C8161" s="6" t="s">
        <v>229</v>
      </c>
      <c r="D8161" s="6" t="s">
        <v>141</v>
      </c>
      <c r="E8161" s="6" t="s">
        <v>226</v>
      </c>
      <c r="F8161" s="10">
        <v>43717</v>
      </c>
      <c r="G8161" s="6">
        <v>1</v>
      </c>
      <c r="H8161" s="11">
        <f>VLOOKUP(B8161,[1]!Product_Data[#Data],4,0)</f>
        <v>2141</v>
      </c>
      <c r="I8161" s="11">
        <f>VLOOKUP(B8161,[1]!Product_Data[#Data],3,0)</f>
        <v>1777</v>
      </c>
      <c r="J8161" s="11">
        <f t="shared" si="765"/>
        <v>1777</v>
      </c>
      <c r="K8161" s="11">
        <f t="shared" si="766"/>
        <v>2141</v>
      </c>
      <c r="L8161" s="11">
        <f t="shared" si="767"/>
        <v>364</v>
      </c>
      <c r="M8161" t="str">
        <f>VLOOKUP(C8161,[1]!Location_Data[#Data],2,0)</f>
        <v>San Jose</v>
      </c>
      <c r="N8161" t="str">
        <f>VLOOKUP(D8161,[1]!Salespeople_Data[#Data],2,0)</f>
        <v>Arthur Mccoy</v>
      </c>
      <c r="O8161" t="str">
        <f>VLOOKUP(E8161,[1]!Customer_Data[#Data],2,0)</f>
        <v>Ronald Duncan</v>
      </c>
      <c r="P8161" s="15">
        <f t="shared" si="762"/>
        <v>2</v>
      </c>
      <c r="Q8161">
        <f t="shared" si="763"/>
        <v>9</v>
      </c>
      <c r="R8161">
        <f t="shared" si="764"/>
        <v>2019</v>
      </c>
    </row>
    <row r="8162" spans="1:18" x14ac:dyDescent="0.25">
      <c r="A8162" s="6" t="s">
        <v>9188</v>
      </c>
      <c r="B8162" s="6" t="s">
        <v>144</v>
      </c>
      <c r="C8162" s="6" t="s">
        <v>570</v>
      </c>
      <c r="D8162" s="6" t="s">
        <v>71</v>
      </c>
      <c r="E8162" s="6" t="s">
        <v>907</v>
      </c>
      <c r="F8162" s="10">
        <v>43818</v>
      </c>
      <c r="G8162" s="6">
        <v>1</v>
      </c>
      <c r="H8162" s="11">
        <f>VLOOKUP(B8162,[1]!Product_Data[#Data],4,0)</f>
        <v>2410</v>
      </c>
      <c r="I8162" s="11">
        <f>VLOOKUP(B8162,[1]!Product_Data[#Data],3,0)</f>
        <v>1518</v>
      </c>
      <c r="J8162" s="11">
        <f t="shared" si="765"/>
        <v>1518</v>
      </c>
      <c r="K8162" s="11">
        <f t="shared" si="766"/>
        <v>2410</v>
      </c>
      <c r="L8162" s="11">
        <f t="shared" si="767"/>
        <v>892</v>
      </c>
      <c r="M8162" t="str">
        <f>VLOOKUP(C8162,[1]!Location_Data[#Data],2,0)</f>
        <v>Fresno</v>
      </c>
      <c r="N8162" t="str">
        <f>VLOOKUP(D8162,[1]!Salespeople_Data[#Data],2,0)</f>
        <v>Gary Rodriguez</v>
      </c>
      <c r="O8162" t="str">
        <f>VLOOKUP(E8162,[1]!Customer_Data[#Data],2,0)</f>
        <v>Carl Jones</v>
      </c>
      <c r="P8162" s="15">
        <f t="shared" si="762"/>
        <v>5</v>
      </c>
      <c r="Q8162">
        <f t="shared" si="763"/>
        <v>12</v>
      </c>
      <c r="R8162">
        <f t="shared" si="764"/>
        <v>2019</v>
      </c>
    </row>
    <row r="8163" spans="1:18" x14ac:dyDescent="0.25">
      <c r="A8163" s="6" t="s">
        <v>9189</v>
      </c>
      <c r="B8163" s="6" t="s">
        <v>605</v>
      </c>
      <c r="C8163" s="6" t="s">
        <v>19</v>
      </c>
      <c r="D8163" s="6" t="s">
        <v>96</v>
      </c>
      <c r="E8163" s="6" t="s">
        <v>2667</v>
      </c>
      <c r="F8163" s="10">
        <v>43796</v>
      </c>
      <c r="G8163" s="6">
        <v>1</v>
      </c>
      <c r="H8163" s="11">
        <f>VLOOKUP(B8163,[1]!Product_Data[#Data],4,0)</f>
        <v>913</v>
      </c>
      <c r="I8163" s="11">
        <f>VLOOKUP(B8163,[1]!Product_Data[#Data],3,0)</f>
        <v>584</v>
      </c>
      <c r="J8163" s="11">
        <f t="shared" si="765"/>
        <v>584</v>
      </c>
      <c r="K8163" s="11">
        <f t="shared" si="766"/>
        <v>913</v>
      </c>
      <c r="L8163" s="11">
        <f t="shared" si="767"/>
        <v>329</v>
      </c>
      <c r="M8163" t="str">
        <f>VLOOKUP(C8163,[1]!Location_Data[#Data],2,0)</f>
        <v>Berkeley</v>
      </c>
      <c r="N8163" t="str">
        <f>VLOOKUP(D8163,[1]!Salespeople_Data[#Data],2,0)</f>
        <v>Brian Thomas</v>
      </c>
      <c r="O8163" t="str">
        <f>VLOOKUP(E8163,[1]!Customer_Data[#Data],2,0)</f>
        <v>Roger Elliott</v>
      </c>
      <c r="P8163" s="15">
        <f t="shared" si="762"/>
        <v>4</v>
      </c>
      <c r="Q8163">
        <f t="shared" si="763"/>
        <v>11</v>
      </c>
      <c r="R8163">
        <f t="shared" si="764"/>
        <v>2019</v>
      </c>
    </row>
    <row r="8164" spans="1:18" x14ac:dyDescent="0.25">
      <c r="A8164" s="6" t="s">
        <v>9190</v>
      </c>
      <c r="B8164" s="6" t="s">
        <v>408</v>
      </c>
      <c r="C8164" s="6" t="s">
        <v>215</v>
      </c>
      <c r="D8164" s="6" t="s">
        <v>20</v>
      </c>
      <c r="E8164" s="6" t="s">
        <v>2277</v>
      </c>
      <c r="F8164" s="10">
        <v>43627</v>
      </c>
      <c r="G8164" s="6">
        <v>2</v>
      </c>
      <c r="H8164" s="11">
        <f>VLOOKUP(B8164,[1]!Product_Data[#Data],4,0)</f>
        <v>1405</v>
      </c>
      <c r="I8164" s="11">
        <f>VLOOKUP(B8164,[1]!Product_Data[#Data],3,0)</f>
        <v>1054</v>
      </c>
      <c r="J8164" s="11">
        <f t="shared" si="765"/>
        <v>2108</v>
      </c>
      <c r="K8164" s="11">
        <f t="shared" si="766"/>
        <v>2810</v>
      </c>
      <c r="L8164" s="11">
        <f t="shared" si="767"/>
        <v>702</v>
      </c>
      <c r="M8164" t="str">
        <f>VLOOKUP(C8164,[1]!Location_Data[#Data],2,0)</f>
        <v>El Cajon</v>
      </c>
      <c r="N8164" t="str">
        <f>VLOOKUP(D8164,[1]!Salespeople_Data[#Data],2,0)</f>
        <v>Joshua Cook</v>
      </c>
      <c r="O8164" t="str">
        <f>VLOOKUP(E8164,[1]!Customer_Data[#Data],2,0)</f>
        <v>Justin Butler</v>
      </c>
      <c r="P8164" s="15">
        <f t="shared" si="762"/>
        <v>3</v>
      </c>
      <c r="Q8164">
        <f t="shared" si="763"/>
        <v>6</v>
      </c>
      <c r="R8164">
        <f t="shared" si="764"/>
        <v>2019</v>
      </c>
    </row>
    <row r="8165" spans="1:18" x14ac:dyDescent="0.25">
      <c r="A8165" s="6" t="s">
        <v>9191</v>
      </c>
      <c r="B8165" s="6" t="s">
        <v>245</v>
      </c>
      <c r="C8165" s="6" t="s">
        <v>220</v>
      </c>
      <c r="D8165" s="6" t="s">
        <v>40</v>
      </c>
      <c r="E8165" s="6" t="s">
        <v>718</v>
      </c>
      <c r="F8165" s="10">
        <v>43688</v>
      </c>
      <c r="G8165" s="6">
        <v>1</v>
      </c>
      <c r="H8165" s="11">
        <f>VLOOKUP(B8165,[1]!Product_Data[#Data],4,0)</f>
        <v>818</v>
      </c>
      <c r="I8165" s="11">
        <f>VLOOKUP(B8165,[1]!Product_Data[#Data],3,0)</f>
        <v>450</v>
      </c>
      <c r="J8165" s="11">
        <f t="shared" si="765"/>
        <v>450</v>
      </c>
      <c r="K8165" s="11">
        <f t="shared" si="766"/>
        <v>818</v>
      </c>
      <c r="L8165" s="11">
        <f t="shared" si="767"/>
        <v>368</v>
      </c>
      <c r="M8165" t="str">
        <f>VLOOKUP(C8165,[1]!Location_Data[#Data],2,0)</f>
        <v>Modesto</v>
      </c>
      <c r="N8165" t="str">
        <f>VLOOKUP(D8165,[1]!Salespeople_Data[#Data],2,0)</f>
        <v>Brian Hansen</v>
      </c>
      <c r="O8165" t="str">
        <f>VLOOKUP(E8165,[1]!Customer_Data[#Data],2,0)</f>
        <v>Shawn Bishop</v>
      </c>
      <c r="P8165" s="15">
        <f t="shared" si="762"/>
        <v>1</v>
      </c>
      <c r="Q8165">
        <f t="shared" si="763"/>
        <v>8</v>
      </c>
      <c r="R8165">
        <f t="shared" si="764"/>
        <v>2019</v>
      </c>
    </row>
    <row r="8166" spans="1:18" x14ac:dyDescent="0.25">
      <c r="A8166" s="6" t="s">
        <v>9192</v>
      </c>
      <c r="B8166" s="6" t="s">
        <v>78</v>
      </c>
      <c r="C8166" s="6" t="s">
        <v>62</v>
      </c>
      <c r="D8166" s="6" t="s">
        <v>264</v>
      </c>
      <c r="E8166" s="6" t="s">
        <v>788</v>
      </c>
      <c r="F8166" s="10">
        <v>43638</v>
      </c>
      <c r="G8166" s="6">
        <v>2</v>
      </c>
      <c r="H8166" s="11">
        <f>VLOOKUP(B8166,[1]!Product_Data[#Data],4,0)</f>
        <v>1380</v>
      </c>
      <c r="I8166" s="11">
        <f>VLOOKUP(B8166,[1]!Product_Data[#Data],3,0)</f>
        <v>1090</v>
      </c>
      <c r="J8166" s="11">
        <f t="shared" si="765"/>
        <v>2180</v>
      </c>
      <c r="K8166" s="11">
        <f t="shared" si="766"/>
        <v>2760</v>
      </c>
      <c r="L8166" s="11">
        <f t="shared" si="767"/>
        <v>580</v>
      </c>
      <c r="M8166" t="str">
        <f>VLOOKUP(C8166,[1]!Location_Data[#Data],2,0)</f>
        <v>Fairfield</v>
      </c>
      <c r="N8166" t="str">
        <f>VLOOKUP(D8166,[1]!Salespeople_Data[#Data],2,0)</f>
        <v>Ernest Wheeler</v>
      </c>
      <c r="O8166" t="str">
        <f>VLOOKUP(E8166,[1]!Customer_Data[#Data],2,0)</f>
        <v>Albert Young</v>
      </c>
      <c r="P8166" s="15">
        <f t="shared" si="762"/>
        <v>7</v>
      </c>
      <c r="Q8166">
        <f t="shared" si="763"/>
        <v>6</v>
      </c>
      <c r="R8166">
        <f t="shared" si="764"/>
        <v>2019</v>
      </c>
    </row>
    <row r="8167" spans="1:18" x14ac:dyDescent="0.25">
      <c r="A8167" s="6" t="s">
        <v>9193</v>
      </c>
      <c r="B8167" s="6" t="s">
        <v>440</v>
      </c>
      <c r="C8167" s="6" t="s">
        <v>322</v>
      </c>
      <c r="D8167" s="6" t="s">
        <v>111</v>
      </c>
      <c r="E8167" s="6" t="s">
        <v>1961</v>
      </c>
      <c r="F8167" s="10">
        <v>43537</v>
      </c>
      <c r="G8167" s="6">
        <v>1</v>
      </c>
      <c r="H8167" s="11">
        <f>VLOOKUP(B8167,[1]!Product_Data[#Data],4,0)</f>
        <v>800</v>
      </c>
      <c r="I8167" s="11">
        <f>VLOOKUP(B8167,[1]!Product_Data[#Data],3,0)</f>
        <v>536</v>
      </c>
      <c r="J8167" s="11">
        <f t="shared" si="765"/>
        <v>536</v>
      </c>
      <c r="K8167" s="11">
        <f t="shared" si="766"/>
        <v>800</v>
      </c>
      <c r="L8167" s="11">
        <f t="shared" si="767"/>
        <v>264</v>
      </c>
      <c r="M8167" t="str">
        <f>VLOOKUP(C8167,[1]!Location_Data[#Data],2,0)</f>
        <v>Rancho Cucamonga</v>
      </c>
      <c r="N8167" t="str">
        <f>VLOOKUP(D8167,[1]!Salespeople_Data[#Data],2,0)</f>
        <v>Ryan Welch</v>
      </c>
      <c r="O8167" t="str">
        <f>VLOOKUP(E8167,[1]!Customer_Data[#Data],2,0)</f>
        <v>Eric Shaw</v>
      </c>
      <c r="P8167" s="15">
        <f t="shared" si="762"/>
        <v>4</v>
      </c>
      <c r="Q8167">
        <f t="shared" si="763"/>
        <v>3</v>
      </c>
      <c r="R8167">
        <f t="shared" si="764"/>
        <v>2019</v>
      </c>
    </row>
    <row r="8168" spans="1:18" x14ac:dyDescent="0.25">
      <c r="A8168" s="6" t="s">
        <v>9194</v>
      </c>
      <c r="B8168" s="6" t="s">
        <v>461</v>
      </c>
      <c r="C8168" s="6" t="s">
        <v>215</v>
      </c>
      <c r="D8168" s="6" t="s">
        <v>170</v>
      </c>
      <c r="E8168" s="6" t="s">
        <v>2713</v>
      </c>
      <c r="F8168" s="10">
        <v>43543</v>
      </c>
      <c r="G8168" s="6">
        <v>3</v>
      </c>
      <c r="H8168" s="11">
        <f>VLOOKUP(B8168,[1]!Product_Data[#Data],4,0)</f>
        <v>35</v>
      </c>
      <c r="I8168" s="11">
        <f>VLOOKUP(B8168,[1]!Product_Data[#Data],3,0)</f>
        <v>22</v>
      </c>
      <c r="J8168" s="11">
        <f t="shared" si="765"/>
        <v>66</v>
      </c>
      <c r="K8168" s="11">
        <f t="shared" si="766"/>
        <v>105</v>
      </c>
      <c r="L8168" s="11">
        <f t="shared" si="767"/>
        <v>39</v>
      </c>
      <c r="M8168" t="str">
        <f>VLOOKUP(C8168,[1]!Location_Data[#Data],2,0)</f>
        <v>El Cajon</v>
      </c>
      <c r="N8168" t="str">
        <f>VLOOKUP(D8168,[1]!Salespeople_Data[#Data],2,0)</f>
        <v>Sean Miller</v>
      </c>
      <c r="O8168" t="str">
        <f>VLOOKUP(E8168,[1]!Customer_Data[#Data],2,0)</f>
        <v>Antonio Frazier</v>
      </c>
      <c r="P8168" s="15">
        <f t="shared" si="762"/>
        <v>3</v>
      </c>
      <c r="Q8168">
        <f t="shared" si="763"/>
        <v>3</v>
      </c>
      <c r="R8168">
        <f t="shared" si="764"/>
        <v>2019</v>
      </c>
    </row>
    <row r="8169" spans="1:18" x14ac:dyDescent="0.25">
      <c r="A8169" s="6" t="s">
        <v>9195</v>
      </c>
      <c r="B8169" s="6" t="s">
        <v>435</v>
      </c>
      <c r="C8169" s="6" t="s">
        <v>286</v>
      </c>
      <c r="D8169" s="6" t="s">
        <v>58</v>
      </c>
      <c r="E8169" s="6" t="s">
        <v>1370</v>
      </c>
      <c r="F8169" s="10">
        <v>43634</v>
      </c>
      <c r="G8169" s="6">
        <v>1</v>
      </c>
      <c r="H8169" s="11">
        <f>VLOOKUP(B8169,[1]!Product_Data[#Data],4,0)</f>
        <v>2141</v>
      </c>
      <c r="I8169" s="11">
        <f>VLOOKUP(B8169,[1]!Product_Data[#Data],3,0)</f>
        <v>1777</v>
      </c>
      <c r="J8169" s="11">
        <f t="shared" si="765"/>
        <v>1777</v>
      </c>
      <c r="K8169" s="11">
        <f t="shared" si="766"/>
        <v>2141</v>
      </c>
      <c r="L8169" s="11">
        <f t="shared" si="767"/>
        <v>364</v>
      </c>
      <c r="M8169" t="str">
        <f>VLOOKUP(C8169,[1]!Location_Data[#Data],2,0)</f>
        <v>El Monte</v>
      </c>
      <c r="N8169" t="str">
        <f>VLOOKUP(D8169,[1]!Salespeople_Data[#Data],2,0)</f>
        <v>Christopher Tucker</v>
      </c>
      <c r="O8169" t="str">
        <f>VLOOKUP(E8169,[1]!Customer_Data[#Data],2,0)</f>
        <v>Jason Ross</v>
      </c>
      <c r="P8169" s="15">
        <f t="shared" si="762"/>
        <v>3</v>
      </c>
      <c r="Q8169">
        <f t="shared" si="763"/>
        <v>6</v>
      </c>
      <c r="R8169">
        <f t="shared" si="764"/>
        <v>2019</v>
      </c>
    </row>
    <row r="8170" spans="1:18" x14ac:dyDescent="0.25">
      <c r="A8170" s="6" t="s">
        <v>9196</v>
      </c>
      <c r="B8170" s="6" t="s">
        <v>219</v>
      </c>
      <c r="C8170" s="6" t="s">
        <v>182</v>
      </c>
      <c r="D8170" s="6" t="s">
        <v>359</v>
      </c>
      <c r="E8170" s="6" t="s">
        <v>1067</v>
      </c>
      <c r="F8170" s="10">
        <v>43625</v>
      </c>
      <c r="G8170" s="6">
        <v>1</v>
      </c>
      <c r="H8170" s="11">
        <f>VLOOKUP(B8170,[1]!Product_Data[#Data],4,0)</f>
        <v>561</v>
      </c>
      <c r="I8170" s="11">
        <f>VLOOKUP(B8170,[1]!Product_Data[#Data],3,0)</f>
        <v>421</v>
      </c>
      <c r="J8170" s="11">
        <f t="shared" si="765"/>
        <v>421</v>
      </c>
      <c r="K8170" s="11">
        <f t="shared" si="766"/>
        <v>561</v>
      </c>
      <c r="L8170" s="11">
        <f t="shared" si="767"/>
        <v>140</v>
      </c>
      <c r="M8170" t="str">
        <f>VLOOKUP(C8170,[1]!Location_Data[#Data],2,0)</f>
        <v>Vallejo</v>
      </c>
      <c r="N8170" t="str">
        <f>VLOOKUP(D8170,[1]!Salespeople_Data[#Data],2,0)</f>
        <v>Eugene Holmes</v>
      </c>
      <c r="O8170" t="str">
        <f>VLOOKUP(E8170,[1]!Customer_Data[#Data],2,0)</f>
        <v>Antonio Cooper</v>
      </c>
      <c r="P8170" s="15">
        <f t="shared" si="762"/>
        <v>1</v>
      </c>
      <c r="Q8170">
        <f t="shared" si="763"/>
        <v>6</v>
      </c>
      <c r="R8170">
        <f t="shared" si="764"/>
        <v>2019</v>
      </c>
    </row>
    <row r="8171" spans="1:18" x14ac:dyDescent="0.25">
      <c r="A8171" s="6" t="s">
        <v>9197</v>
      </c>
      <c r="B8171" s="6" t="s">
        <v>412</v>
      </c>
      <c r="C8171" s="6" t="s">
        <v>220</v>
      </c>
      <c r="D8171" s="6" t="s">
        <v>191</v>
      </c>
      <c r="E8171" s="6" t="s">
        <v>5077</v>
      </c>
      <c r="F8171" s="10">
        <v>43657</v>
      </c>
      <c r="G8171" s="6">
        <v>1</v>
      </c>
      <c r="H8171" s="11">
        <f>VLOOKUP(B8171,[1]!Product_Data[#Data],4,0)</f>
        <v>2396</v>
      </c>
      <c r="I8171" s="11">
        <f>VLOOKUP(B8171,[1]!Product_Data[#Data],3,0)</f>
        <v>1965</v>
      </c>
      <c r="J8171" s="11">
        <f t="shared" si="765"/>
        <v>1965</v>
      </c>
      <c r="K8171" s="11">
        <f t="shared" si="766"/>
        <v>2396</v>
      </c>
      <c r="L8171" s="11">
        <f t="shared" si="767"/>
        <v>431</v>
      </c>
      <c r="M8171" t="str">
        <f>VLOOKUP(C8171,[1]!Location_Data[#Data],2,0)</f>
        <v>Modesto</v>
      </c>
      <c r="N8171" t="str">
        <f>VLOOKUP(D8171,[1]!Salespeople_Data[#Data],2,0)</f>
        <v>Robert Reed</v>
      </c>
      <c r="O8171" t="str">
        <f>VLOOKUP(E8171,[1]!Customer_Data[#Data],2,0)</f>
        <v>Fred Bryant</v>
      </c>
      <c r="P8171" s="15">
        <f t="shared" si="762"/>
        <v>5</v>
      </c>
      <c r="Q8171">
        <f t="shared" si="763"/>
        <v>7</v>
      </c>
      <c r="R8171">
        <f t="shared" si="764"/>
        <v>2019</v>
      </c>
    </row>
    <row r="8172" spans="1:18" x14ac:dyDescent="0.25">
      <c r="A8172" s="6" t="s">
        <v>9198</v>
      </c>
      <c r="B8172" s="6" t="s">
        <v>461</v>
      </c>
      <c r="C8172" s="6" t="s">
        <v>169</v>
      </c>
      <c r="D8172" s="6" t="s">
        <v>141</v>
      </c>
      <c r="E8172" s="6" t="s">
        <v>393</v>
      </c>
      <c r="F8172" s="10">
        <v>43685</v>
      </c>
      <c r="G8172" s="6">
        <v>4</v>
      </c>
      <c r="H8172" s="11">
        <f>VLOOKUP(B8172,[1]!Product_Data[#Data],4,0)</f>
        <v>35</v>
      </c>
      <c r="I8172" s="11">
        <f>VLOOKUP(B8172,[1]!Product_Data[#Data],3,0)</f>
        <v>22</v>
      </c>
      <c r="J8172" s="11">
        <f t="shared" si="765"/>
        <v>88</v>
      </c>
      <c r="K8172" s="11">
        <f t="shared" si="766"/>
        <v>140</v>
      </c>
      <c r="L8172" s="11">
        <f t="shared" si="767"/>
        <v>52</v>
      </c>
      <c r="M8172" t="str">
        <f>VLOOKUP(C8172,[1]!Location_Data[#Data],2,0)</f>
        <v>Vista</v>
      </c>
      <c r="N8172" t="str">
        <f>VLOOKUP(D8172,[1]!Salespeople_Data[#Data],2,0)</f>
        <v>Arthur Mccoy</v>
      </c>
      <c r="O8172" t="str">
        <f>VLOOKUP(E8172,[1]!Customer_Data[#Data],2,0)</f>
        <v>Matthew Fernandez</v>
      </c>
      <c r="P8172" s="15">
        <f t="shared" si="762"/>
        <v>5</v>
      </c>
      <c r="Q8172">
        <f t="shared" si="763"/>
        <v>8</v>
      </c>
      <c r="R8172">
        <f t="shared" si="764"/>
        <v>2019</v>
      </c>
    </row>
    <row r="8173" spans="1:18" x14ac:dyDescent="0.25">
      <c r="A8173" s="6" t="s">
        <v>9199</v>
      </c>
      <c r="B8173" s="6" t="s">
        <v>703</v>
      </c>
      <c r="C8173" s="6" t="s">
        <v>643</v>
      </c>
      <c r="D8173" s="6" t="s">
        <v>170</v>
      </c>
      <c r="E8173" s="6" t="s">
        <v>502</v>
      </c>
      <c r="F8173" s="10">
        <v>43672</v>
      </c>
      <c r="G8173" s="6">
        <v>4</v>
      </c>
      <c r="H8173" s="11">
        <f>VLOOKUP(B8173,[1]!Product_Data[#Data],4,0)</f>
        <v>530</v>
      </c>
      <c r="I8173" s="11">
        <f>VLOOKUP(B8173,[1]!Product_Data[#Data],3,0)</f>
        <v>435</v>
      </c>
      <c r="J8173" s="11">
        <f t="shared" si="765"/>
        <v>1740</v>
      </c>
      <c r="K8173" s="11">
        <f t="shared" si="766"/>
        <v>2120</v>
      </c>
      <c r="L8173" s="11">
        <f t="shared" si="767"/>
        <v>380</v>
      </c>
      <c r="M8173" t="str">
        <f>VLOOKUP(C8173,[1]!Location_Data[#Data],2,0)</f>
        <v>Hayward</v>
      </c>
      <c r="N8173" t="str">
        <f>VLOOKUP(D8173,[1]!Salespeople_Data[#Data],2,0)</f>
        <v>Sean Miller</v>
      </c>
      <c r="O8173" t="str">
        <f>VLOOKUP(E8173,[1]!Customer_Data[#Data],2,0)</f>
        <v>Ralph Richardson</v>
      </c>
      <c r="P8173" s="15">
        <f t="shared" si="762"/>
        <v>6</v>
      </c>
      <c r="Q8173">
        <f t="shared" si="763"/>
        <v>7</v>
      </c>
      <c r="R8173">
        <f t="shared" si="764"/>
        <v>2019</v>
      </c>
    </row>
    <row r="8174" spans="1:18" x14ac:dyDescent="0.25">
      <c r="A8174" s="6" t="s">
        <v>9200</v>
      </c>
      <c r="B8174" s="6" t="s">
        <v>271</v>
      </c>
      <c r="C8174" s="6" t="s">
        <v>204</v>
      </c>
      <c r="D8174" s="6" t="s">
        <v>80</v>
      </c>
      <c r="E8174" s="6" t="s">
        <v>896</v>
      </c>
      <c r="F8174" s="10">
        <v>43700</v>
      </c>
      <c r="G8174" s="6">
        <v>3</v>
      </c>
      <c r="H8174" s="11">
        <f>VLOOKUP(B8174,[1]!Product_Data[#Data],4,0)</f>
        <v>1587</v>
      </c>
      <c r="I8174" s="11">
        <f>VLOOKUP(B8174,[1]!Product_Data[#Data],3,0)</f>
        <v>1301</v>
      </c>
      <c r="J8174" s="11">
        <f t="shared" si="765"/>
        <v>3903</v>
      </c>
      <c r="K8174" s="11">
        <f t="shared" si="766"/>
        <v>4761</v>
      </c>
      <c r="L8174" s="11">
        <f t="shared" si="767"/>
        <v>858</v>
      </c>
      <c r="M8174" t="str">
        <f>VLOOKUP(C8174,[1]!Location_Data[#Data],2,0)</f>
        <v>Corona</v>
      </c>
      <c r="N8174" t="str">
        <f>VLOOKUP(D8174,[1]!Salespeople_Data[#Data],2,0)</f>
        <v>Henry Nelson</v>
      </c>
      <c r="O8174" t="str">
        <f>VLOOKUP(E8174,[1]!Customer_Data[#Data],2,0)</f>
        <v>Eric Bradley</v>
      </c>
      <c r="P8174" s="15">
        <f t="shared" si="762"/>
        <v>6</v>
      </c>
      <c r="Q8174">
        <f t="shared" si="763"/>
        <v>8</v>
      </c>
      <c r="R8174">
        <f t="shared" si="764"/>
        <v>2019</v>
      </c>
    </row>
    <row r="8175" spans="1:18" x14ac:dyDescent="0.25">
      <c r="A8175" s="6" t="s">
        <v>9201</v>
      </c>
      <c r="B8175" s="6" t="s">
        <v>400</v>
      </c>
      <c r="C8175" s="6" t="s">
        <v>29</v>
      </c>
      <c r="D8175" s="6" t="s">
        <v>345</v>
      </c>
      <c r="E8175" s="6" t="s">
        <v>2030</v>
      </c>
      <c r="F8175" s="10">
        <v>43789</v>
      </c>
      <c r="G8175" s="6">
        <v>1</v>
      </c>
      <c r="H8175" s="11">
        <f>VLOOKUP(B8175,[1]!Product_Data[#Data],4,0)</f>
        <v>886</v>
      </c>
      <c r="I8175" s="11">
        <f>VLOOKUP(B8175,[1]!Product_Data[#Data],3,0)</f>
        <v>478</v>
      </c>
      <c r="J8175" s="11">
        <f t="shared" si="765"/>
        <v>478</v>
      </c>
      <c r="K8175" s="11">
        <f t="shared" si="766"/>
        <v>886</v>
      </c>
      <c r="L8175" s="11">
        <f t="shared" si="767"/>
        <v>408</v>
      </c>
      <c r="M8175" t="str">
        <f>VLOOKUP(C8175,[1]!Location_Data[#Data],2,0)</f>
        <v>Santa Ana</v>
      </c>
      <c r="N8175" t="str">
        <f>VLOOKUP(D8175,[1]!Salespeople_Data[#Data],2,0)</f>
        <v>Larry Marshall</v>
      </c>
      <c r="O8175" t="str">
        <f>VLOOKUP(E8175,[1]!Customer_Data[#Data],2,0)</f>
        <v>Adam Mcdonald</v>
      </c>
      <c r="P8175" s="15">
        <f t="shared" si="762"/>
        <v>4</v>
      </c>
      <c r="Q8175">
        <f t="shared" si="763"/>
        <v>11</v>
      </c>
      <c r="R8175">
        <f t="shared" si="764"/>
        <v>2019</v>
      </c>
    </row>
    <row r="8176" spans="1:18" x14ac:dyDescent="0.25">
      <c r="A8176" s="6" t="s">
        <v>9202</v>
      </c>
      <c r="B8176" s="6" t="s">
        <v>668</v>
      </c>
      <c r="C8176" s="6" t="s">
        <v>469</v>
      </c>
      <c r="D8176" s="6" t="s">
        <v>413</v>
      </c>
      <c r="E8176" s="6" t="s">
        <v>64</v>
      </c>
      <c r="F8176" s="10">
        <v>43647</v>
      </c>
      <c r="G8176" s="6">
        <v>4</v>
      </c>
      <c r="H8176" s="11">
        <f>VLOOKUP(B8176,[1]!Product_Data[#Data],4,0)</f>
        <v>181</v>
      </c>
      <c r="I8176" s="11">
        <f>VLOOKUP(B8176,[1]!Product_Data[#Data],3,0)</f>
        <v>130</v>
      </c>
      <c r="J8176" s="11">
        <f t="shared" si="765"/>
        <v>520</v>
      </c>
      <c r="K8176" s="11">
        <f t="shared" si="766"/>
        <v>724</v>
      </c>
      <c r="L8176" s="11">
        <f t="shared" si="767"/>
        <v>204</v>
      </c>
      <c r="M8176" t="str">
        <f>VLOOKUP(C8176,[1]!Location_Data[#Data],2,0)</f>
        <v>Escondido</v>
      </c>
      <c r="N8176" t="str">
        <f>VLOOKUP(D8176,[1]!Salespeople_Data[#Data],2,0)</f>
        <v>Kenneth Bradley</v>
      </c>
      <c r="O8176" t="str">
        <f>VLOOKUP(E8176,[1]!Customer_Data[#Data],2,0)</f>
        <v>Fred Romero</v>
      </c>
      <c r="P8176" s="15">
        <f t="shared" si="762"/>
        <v>2</v>
      </c>
      <c r="Q8176">
        <f t="shared" si="763"/>
        <v>7</v>
      </c>
      <c r="R8176">
        <f t="shared" si="764"/>
        <v>2019</v>
      </c>
    </row>
    <row r="8177" spans="1:18" x14ac:dyDescent="0.25">
      <c r="A8177" s="6" t="s">
        <v>9203</v>
      </c>
      <c r="B8177" s="6" t="s">
        <v>28</v>
      </c>
      <c r="C8177" s="6" t="s">
        <v>62</v>
      </c>
      <c r="D8177" s="6" t="s">
        <v>10</v>
      </c>
      <c r="E8177" s="6" t="s">
        <v>5077</v>
      </c>
      <c r="F8177" s="10">
        <v>43744</v>
      </c>
      <c r="G8177" s="6">
        <v>1</v>
      </c>
      <c r="H8177" s="11">
        <f>VLOOKUP(B8177,[1]!Product_Data[#Data],4,0)</f>
        <v>684</v>
      </c>
      <c r="I8177" s="11">
        <f>VLOOKUP(B8177,[1]!Product_Data[#Data],3,0)</f>
        <v>561</v>
      </c>
      <c r="J8177" s="11">
        <f t="shared" si="765"/>
        <v>561</v>
      </c>
      <c r="K8177" s="11">
        <f t="shared" si="766"/>
        <v>684</v>
      </c>
      <c r="L8177" s="11">
        <f t="shared" si="767"/>
        <v>123</v>
      </c>
      <c r="M8177" t="str">
        <f>VLOOKUP(C8177,[1]!Location_Data[#Data],2,0)</f>
        <v>Fairfield</v>
      </c>
      <c r="N8177" t="str">
        <f>VLOOKUP(D8177,[1]!Salespeople_Data[#Data],2,0)</f>
        <v>Justin Lynch</v>
      </c>
      <c r="O8177" t="str">
        <f>VLOOKUP(E8177,[1]!Customer_Data[#Data],2,0)</f>
        <v>Fred Bryant</v>
      </c>
      <c r="P8177" s="15">
        <f t="shared" si="762"/>
        <v>1</v>
      </c>
      <c r="Q8177">
        <f t="shared" si="763"/>
        <v>10</v>
      </c>
      <c r="R8177">
        <f t="shared" si="764"/>
        <v>2019</v>
      </c>
    </row>
    <row r="8178" spans="1:18" x14ac:dyDescent="0.25">
      <c r="A8178" s="6" t="s">
        <v>9204</v>
      </c>
      <c r="B8178" s="6" t="s">
        <v>367</v>
      </c>
      <c r="C8178" s="6" t="s">
        <v>145</v>
      </c>
      <c r="D8178" s="6" t="s">
        <v>308</v>
      </c>
      <c r="E8178" s="6" t="s">
        <v>650</v>
      </c>
      <c r="F8178" s="10">
        <v>43488</v>
      </c>
      <c r="G8178" s="6">
        <v>4</v>
      </c>
      <c r="H8178" s="11">
        <f>VLOOKUP(B8178,[1]!Product_Data[#Data],4,0)</f>
        <v>530</v>
      </c>
      <c r="I8178" s="11">
        <f>VLOOKUP(B8178,[1]!Product_Data[#Data],3,0)</f>
        <v>424</v>
      </c>
      <c r="J8178" s="11">
        <f t="shared" si="765"/>
        <v>1696</v>
      </c>
      <c r="K8178" s="11">
        <f t="shared" si="766"/>
        <v>2120</v>
      </c>
      <c r="L8178" s="11">
        <f t="shared" si="767"/>
        <v>424</v>
      </c>
      <c r="M8178" t="str">
        <f>VLOOKUP(C8178,[1]!Location_Data[#Data],2,0)</f>
        <v>Santa Maria</v>
      </c>
      <c r="N8178" t="str">
        <f>VLOOKUP(D8178,[1]!Salespeople_Data[#Data],2,0)</f>
        <v>Fred Robertson</v>
      </c>
      <c r="O8178" t="str">
        <f>VLOOKUP(E8178,[1]!Customer_Data[#Data],2,0)</f>
        <v>Louis Johnston</v>
      </c>
      <c r="P8178" s="15">
        <f t="shared" si="762"/>
        <v>4</v>
      </c>
      <c r="Q8178">
        <f t="shared" si="763"/>
        <v>1</v>
      </c>
      <c r="R8178">
        <f t="shared" si="764"/>
        <v>2019</v>
      </c>
    </row>
    <row r="8179" spans="1:18" x14ac:dyDescent="0.25">
      <c r="A8179" s="6" t="s">
        <v>9205</v>
      </c>
      <c r="B8179" s="6" t="s">
        <v>383</v>
      </c>
      <c r="C8179" s="6" t="s">
        <v>469</v>
      </c>
      <c r="D8179" s="6" t="s">
        <v>75</v>
      </c>
      <c r="E8179" s="6" t="s">
        <v>801</v>
      </c>
      <c r="F8179" s="10">
        <v>43791</v>
      </c>
      <c r="G8179" s="6">
        <v>4</v>
      </c>
      <c r="H8179" s="11">
        <f>VLOOKUP(B8179,[1]!Product_Data[#Data],4,0)</f>
        <v>1494</v>
      </c>
      <c r="I8179" s="11">
        <f>VLOOKUP(B8179,[1]!Product_Data[#Data],3,0)</f>
        <v>971</v>
      </c>
      <c r="J8179" s="11">
        <f t="shared" si="765"/>
        <v>3884</v>
      </c>
      <c r="K8179" s="11">
        <f t="shared" si="766"/>
        <v>5976</v>
      </c>
      <c r="L8179" s="11">
        <f t="shared" si="767"/>
        <v>2092</v>
      </c>
      <c r="M8179" t="str">
        <f>VLOOKUP(C8179,[1]!Location_Data[#Data],2,0)</f>
        <v>Escondido</v>
      </c>
      <c r="N8179" t="str">
        <f>VLOOKUP(D8179,[1]!Salespeople_Data[#Data],2,0)</f>
        <v>Roger Robertson</v>
      </c>
      <c r="O8179" t="str">
        <f>VLOOKUP(E8179,[1]!Customer_Data[#Data],2,0)</f>
        <v>Kenneth Hill</v>
      </c>
      <c r="P8179" s="15">
        <f t="shared" si="762"/>
        <v>6</v>
      </c>
      <c r="Q8179">
        <f t="shared" si="763"/>
        <v>11</v>
      </c>
      <c r="R8179">
        <f t="shared" si="764"/>
        <v>2019</v>
      </c>
    </row>
    <row r="8180" spans="1:18" x14ac:dyDescent="0.25">
      <c r="A8180" s="6" t="s">
        <v>9206</v>
      </c>
      <c r="B8180" s="6" t="s">
        <v>139</v>
      </c>
      <c r="C8180" s="6" t="s">
        <v>246</v>
      </c>
      <c r="D8180" s="6" t="s">
        <v>159</v>
      </c>
      <c r="E8180" s="6" t="s">
        <v>2099</v>
      </c>
      <c r="F8180" s="10">
        <v>43596</v>
      </c>
      <c r="G8180" s="6">
        <v>4</v>
      </c>
      <c r="H8180" s="11">
        <f>VLOOKUP(B8180,[1]!Product_Data[#Data],4,0)</f>
        <v>817</v>
      </c>
      <c r="I8180" s="11">
        <f>VLOOKUP(B8180,[1]!Product_Data[#Data],3,0)</f>
        <v>409</v>
      </c>
      <c r="J8180" s="11">
        <f t="shared" si="765"/>
        <v>1636</v>
      </c>
      <c r="K8180" s="11">
        <f t="shared" si="766"/>
        <v>3268</v>
      </c>
      <c r="L8180" s="11">
        <f t="shared" si="767"/>
        <v>1632</v>
      </c>
      <c r="M8180" t="str">
        <f>VLOOKUP(C8180,[1]!Location_Data[#Data],2,0)</f>
        <v>San Francisco</v>
      </c>
      <c r="N8180" t="str">
        <f>VLOOKUP(D8180,[1]!Salespeople_Data[#Data],2,0)</f>
        <v>Bobby Russell</v>
      </c>
      <c r="O8180" t="str">
        <f>VLOOKUP(E8180,[1]!Customer_Data[#Data],2,0)</f>
        <v>Eugene Hunter</v>
      </c>
      <c r="P8180" s="15">
        <f t="shared" si="762"/>
        <v>7</v>
      </c>
      <c r="Q8180">
        <f t="shared" si="763"/>
        <v>5</v>
      </c>
      <c r="R8180">
        <f t="shared" si="764"/>
        <v>2019</v>
      </c>
    </row>
    <row r="8181" spans="1:18" x14ac:dyDescent="0.25">
      <c r="A8181" s="6" t="s">
        <v>9207</v>
      </c>
      <c r="B8181" s="6" t="s">
        <v>104</v>
      </c>
      <c r="C8181" s="6" t="s">
        <v>349</v>
      </c>
      <c r="D8181" s="6" t="s">
        <v>63</v>
      </c>
      <c r="E8181" s="6" t="s">
        <v>3085</v>
      </c>
      <c r="F8181" s="10">
        <v>43513</v>
      </c>
      <c r="G8181" s="6">
        <v>1</v>
      </c>
      <c r="H8181" s="11">
        <f>VLOOKUP(B8181,[1]!Product_Data[#Data],4,0)</f>
        <v>1671</v>
      </c>
      <c r="I8181" s="11">
        <f>VLOOKUP(B8181,[1]!Product_Data[#Data],3,0)</f>
        <v>1220</v>
      </c>
      <c r="J8181" s="11">
        <f t="shared" si="765"/>
        <v>1220</v>
      </c>
      <c r="K8181" s="11">
        <f t="shared" si="766"/>
        <v>1671</v>
      </c>
      <c r="L8181" s="11">
        <f t="shared" si="767"/>
        <v>451</v>
      </c>
      <c r="M8181" t="str">
        <f>VLOOKUP(C8181,[1]!Location_Data[#Data],2,0)</f>
        <v>Santa Clara</v>
      </c>
      <c r="N8181" t="str">
        <f>VLOOKUP(D8181,[1]!Salespeople_Data[#Data],2,0)</f>
        <v>Jeremy Mendoza</v>
      </c>
      <c r="O8181" t="str">
        <f>VLOOKUP(E8181,[1]!Customer_Data[#Data],2,0)</f>
        <v>Eugene Ryan</v>
      </c>
      <c r="P8181" s="15">
        <f t="shared" si="762"/>
        <v>1</v>
      </c>
      <c r="Q8181">
        <f t="shared" si="763"/>
        <v>2</v>
      </c>
      <c r="R8181">
        <f t="shared" si="764"/>
        <v>2019</v>
      </c>
    </row>
    <row r="8182" spans="1:18" x14ac:dyDescent="0.25">
      <c r="A8182" s="6" t="s">
        <v>9208</v>
      </c>
      <c r="B8182" s="6" t="s">
        <v>361</v>
      </c>
      <c r="C8182" s="6" t="s">
        <v>731</v>
      </c>
      <c r="D8182" s="6" t="s">
        <v>106</v>
      </c>
      <c r="E8182" s="6" t="s">
        <v>2056</v>
      </c>
      <c r="F8182" s="10">
        <v>43578</v>
      </c>
      <c r="G8182" s="6">
        <v>1</v>
      </c>
      <c r="H8182" s="11">
        <f>VLOOKUP(B8182,[1]!Product_Data[#Data],4,0)</f>
        <v>1338</v>
      </c>
      <c r="I8182" s="11">
        <f>VLOOKUP(B8182,[1]!Product_Data[#Data],3,0)</f>
        <v>682</v>
      </c>
      <c r="J8182" s="11">
        <f t="shared" si="765"/>
        <v>682</v>
      </c>
      <c r="K8182" s="11">
        <f t="shared" si="766"/>
        <v>1338</v>
      </c>
      <c r="L8182" s="11">
        <f t="shared" si="767"/>
        <v>656</v>
      </c>
      <c r="M8182" t="str">
        <f>VLOOKUP(C8182,[1]!Location_Data[#Data],2,0)</f>
        <v>Costa Mesa</v>
      </c>
      <c r="N8182" t="str">
        <f>VLOOKUP(D8182,[1]!Salespeople_Data[#Data],2,0)</f>
        <v>Patrick Ruiz</v>
      </c>
      <c r="O8182" t="str">
        <f>VLOOKUP(E8182,[1]!Customer_Data[#Data],2,0)</f>
        <v>Wayne Gardner</v>
      </c>
      <c r="P8182" s="15">
        <f t="shared" si="762"/>
        <v>3</v>
      </c>
      <c r="Q8182">
        <f t="shared" si="763"/>
        <v>4</v>
      </c>
      <c r="R8182">
        <f t="shared" si="764"/>
        <v>2019</v>
      </c>
    </row>
    <row r="8183" spans="1:18" x14ac:dyDescent="0.25">
      <c r="A8183" s="6" t="s">
        <v>9209</v>
      </c>
      <c r="B8183" s="6" t="s">
        <v>752</v>
      </c>
      <c r="C8183" s="6" t="s">
        <v>145</v>
      </c>
      <c r="D8183" s="6" t="s">
        <v>116</v>
      </c>
      <c r="E8183" s="6" t="s">
        <v>1140</v>
      </c>
      <c r="F8183" s="10">
        <v>43821</v>
      </c>
      <c r="G8183" s="6">
        <v>1</v>
      </c>
      <c r="H8183" s="11">
        <f>VLOOKUP(B8183,[1]!Product_Data[#Data],4,0)</f>
        <v>95</v>
      </c>
      <c r="I8183" s="11">
        <f>VLOOKUP(B8183,[1]!Product_Data[#Data],3,0)</f>
        <v>61</v>
      </c>
      <c r="J8183" s="11">
        <f t="shared" si="765"/>
        <v>61</v>
      </c>
      <c r="K8183" s="11">
        <f t="shared" si="766"/>
        <v>95</v>
      </c>
      <c r="L8183" s="11">
        <f t="shared" si="767"/>
        <v>34</v>
      </c>
      <c r="M8183" t="str">
        <f>VLOOKUP(C8183,[1]!Location_Data[#Data],2,0)</f>
        <v>Santa Maria</v>
      </c>
      <c r="N8183" t="str">
        <f>VLOOKUP(D8183,[1]!Salespeople_Data[#Data],2,0)</f>
        <v>Roger Ramos</v>
      </c>
      <c r="O8183" t="str">
        <f>VLOOKUP(E8183,[1]!Customer_Data[#Data],2,0)</f>
        <v>Craig Reyes</v>
      </c>
      <c r="P8183" s="15">
        <f t="shared" si="762"/>
        <v>1</v>
      </c>
      <c r="Q8183">
        <f t="shared" si="763"/>
        <v>12</v>
      </c>
      <c r="R8183">
        <f t="shared" si="764"/>
        <v>2019</v>
      </c>
    </row>
    <row r="8184" spans="1:18" x14ac:dyDescent="0.25">
      <c r="A8184" s="6" t="s">
        <v>9210</v>
      </c>
      <c r="B8184" s="6" t="s">
        <v>61</v>
      </c>
      <c r="C8184" s="6" t="s">
        <v>519</v>
      </c>
      <c r="D8184" s="6" t="s">
        <v>298</v>
      </c>
      <c r="E8184" s="6" t="s">
        <v>1961</v>
      </c>
      <c r="F8184" s="10">
        <v>43732</v>
      </c>
      <c r="G8184" s="6">
        <v>1</v>
      </c>
      <c r="H8184" s="11">
        <f>VLOOKUP(B8184,[1]!Product_Data[#Data],4,0)</f>
        <v>1889</v>
      </c>
      <c r="I8184" s="11">
        <f>VLOOKUP(B8184,[1]!Product_Data[#Data],3,0)</f>
        <v>945</v>
      </c>
      <c r="J8184" s="11">
        <f t="shared" si="765"/>
        <v>945</v>
      </c>
      <c r="K8184" s="11">
        <f t="shared" si="766"/>
        <v>1889</v>
      </c>
      <c r="L8184" s="11">
        <f t="shared" si="767"/>
        <v>944</v>
      </c>
      <c r="M8184" t="str">
        <f>VLOOKUP(C8184,[1]!Location_Data[#Data],2,0)</f>
        <v>Anaheim</v>
      </c>
      <c r="N8184" t="str">
        <f>VLOOKUP(D8184,[1]!Salespeople_Data[#Data],2,0)</f>
        <v>Kenneth Fields</v>
      </c>
      <c r="O8184" t="str">
        <f>VLOOKUP(E8184,[1]!Customer_Data[#Data],2,0)</f>
        <v>Eric Shaw</v>
      </c>
      <c r="P8184" s="15">
        <f t="shared" si="762"/>
        <v>3</v>
      </c>
      <c r="Q8184">
        <f t="shared" si="763"/>
        <v>9</v>
      </c>
      <c r="R8184">
        <f t="shared" si="764"/>
        <v>2019</v>
      </c>
    </row>
    <row r="8185" spans="1:18" x14ac:dyDescent="0.25">
      <c r="A8185" s="6" t="s">
        <v>9211</v>
      </c>
      <c r="B8185" s="6" t="s">
        <v>383</v>
      </c>
      <c r="C8185" s="6" t="s">
        <v>120</v>
      </c>
      <c r="D8185" s="6" t="s">
        <v>191</v>
      </c>
      <c r="E8185" s="6" t="s">
        <v>640</v>
      </c>
      <c r="F8185" s="10">
        <v>43680</v>
      </c>
      <c r="G8185" s="6">
        <v>1</v>
      </c>
      <c r="H8185" s="11">
        <f>VLOOKUP(B8185,[1]!Product_Data[#Data],4,0)</f>
        <v>1494</v>
      </c>
      <c r="I8185" s="11">
        <f>VLOOKUP(B8185,[1]!Product_Data[#Data],3,0)</f>
        <v>971</v>
      </c>
      <c r="J8185" s="11">
        <f t="shared" si="765"/>
        <v>971</v>
      </c>
      <c r="K8185" s="11">
        <f t="shared" si="766"/>
        <v>1494</v>
      </c>
      <c r="L8185" s="11">
        <f t="shared" si="767"/>
        <v>523</v>
      </c>
      <c r="M8185" t="str">
        <f>VLOOKUP(C8185,[1]!Location_Data[#Data],2,0)</f>
        <v>Elk Grove</v>
      </c>
      <c r="N8185" t="str">
        <f>VLOOKUP(D8185,[1]!Salespeople_Data[#Data],2,0)</f>
        <v>Robert Reed</v>
      </c>
      <c r="O8185" t="str">
        <f>VLOOKUP(E8185,[1]!Customer_Data[#Data],2,0)</f>
        <v>Johnny Ramos</v>
      </c>
      <c r="P8185" s="15">
        <f t="shared" si="762"/>
        <v>7</v>
      </c>
      <c r="Q8185">
        <f t="shared" si="763"/>
        <v>8</v>
      </c>
      <c r="R8185">
        <f t="shared" si="764"/>
        <v>2019</v>
      </c>
    </row>
    <row r="8186" spans="1:18" x14ac:dyDescent="0.25">
      <c r="A8186" s="6" t="s">
        <v>9212</v>
      </c>
      <c r="B8186" s="6" t="s">
        <v>461</v>
      </c>
      <c r="C8186" s="6" t="s">
        <v>95</v>
      </c>
      <c r="D8186" s="6" t="s">
        <v>447</v>
      </c>
      <c r="E8186" s="6" t="s">
        <v>1666</v>
      </c>
      <c r="F8186" s="10">
        <v>43714</v>
      </c>
      <c r="G8186" s="6">
        <v>2</v>
      </c>
      <c r="H8186" s="11">
        <f>VLOOKUP(B8186,[1]!Product_Data[#Data],4,0)</f>
        <v>35</v>
      </c>
      <c r="I8186" s="11">
        <f>VLOOKUP(B8186,[1]!Product_Data[#Data],3,0)</f>
        <v>22</v>
      </c>
      <c r="J8186" s="11">
        <f t="shared" si="765"/>
        <v>44</v>
      </c>
      <c r="K8186" s="11">
        <f t="shared" si="766"/>
        <v>70</v>
      </c>
      <c r="L8186" s="11">
        <f t="shared" si="767"/>
        <v>26</v>
      </c>
      <c r="M8186" t="str">
        <f>VLOOKUP(C8186,[1]!Location_Data[#Data],2,0)</f>
        <v>Fullerton</v>
      </c>
      <c r="N8186" t="str">
        <f>VLOOKUP(D8186,[1]!Salespeople_Data[#Data],2,0)</f>
        <v>Howard Sims</v>
      </c>
      <c r="O8186" t="str">
        <f>VLOOKUP(E8186,[1]!Customer_Data[#Data],2,0)</f>
        <v>Mark Montgomery</v>
      </c>
      <c r="P8186" s="15">
        <f t="shared" si="762"/>
        <v>6</v>
      </c>
      <c r="Q8186">
        <f t="shared" si="763"/>
        <v>9</v>
      </c>
      <c r="R8186">
        <f t="shared" si="764"/>
        <v>2019</v>
      </c>
    </row>
    <row r="8187" spans="1:18" x14ac:dyDescent="0.25">
      <c r="A8187" s="6" t="s">
        <v>9213</v>
      </c>
      <c r="B8187" s="6" t="s">
        <v>271</v>
      </c>
      <c r="C8187" s="6" t="s">
        <v>316</v>
      </c>
      <c r="D8187" s="6" t="s">
        <v>178</v>
      </c>
      <c r="E8187" s="6" t="s">
        <v>3740</v>
      </c>
      <c r="F8187" s="10">
        <v>43558</v>
      </c>
      <c r="G8187" s="6">
        <v>4</v>
      </c>
      <c r="H8187" s="11">
        <f>VLOOKUP(B8187,[1]!Product_Data[#Data],4,0)</f>
        <v>1587</v>
      </c>
      <c r="I8187" s="11">
        <f>VLOOKUP(B8187,[1]!Product_Data[#Data],3,0)</f>
        <v>1301</v>
      </c>
      <c r="J8187" s="11">
        <f t="shared" si="765"/>
        <v>5204</v>
      </c>
      <c r="K8187" s="11">
        <f t="shared" si="766"/>
        <v>6348</v>
      </c>
      <c r="L8187" s="11">
        <f t="shared" si="767"/>
        <v>1144</v>
      </c>
      <c r="M8187" t="str">
        <f>VLOOKUP(C8187,[1]!Location_Data[#Data],2,0)</f>
        <v>East Los Angeles</v>
      </c>
      <c r="N8187" t="str">
        <f>VLOOKUP(D8187,[1]!Salespeople_Data[#Data],2,0)</f>
        <v>Joshua Taylor</v>
      </c>
      <c r="O8187" t="str">
        <f>VLOOKUP(E8187,[1]!Customer_Data[#Data],2,0)</f>
        <v>Donald Carroll</v>
      </c>
      <c r="P8187" s="15">
        <f t="shared" si="762"/>
        <v>4</v>
      </c>
      <c r="Q8187">
        <f t="shared" si="763"/>
        <v>4</v>
      </c>
      <c r="R8187">
        <f t="shared" si="764"/>
        <v>2019</v>
      </c>
    </row>
    <row r="8188" spans="1:18" x14ac:dyDescent="0.25">
      <c r="A8188" s="6" t="s">
        <v>9214</v>
      </c>
      <c r="B8188" s="6" t="s">
        <v>703</v>
      </c>
      <c r="C8188" s="6" t="s">
        <v>643</v>
      </c>
      <c r="D8188" s="6" t="s">
        <v>87</v>
      </c>
      <c r="E8188" s="6" t="s">
        <v>545</v>
      </c>
      <c r="F8188" s="10">
        <v>43723</v>
      </c>
      <c r="G8188" s="6">
        <v>2</v>
      </c>
      <c r="H8188" s="11">
        <f>VLOOKUP(B8188,[1]!Product_Data[#Data],4,0)</f>
        <v>530</v>
      </c>
      <c r="I8188" s="11">
        <f>VLOOKUP(B8188,[1]!Product_Data[#Data],3,0)</f>
        <v>435</v>
      </c>
      <c r="J8188" s="11">
        <f t="shared" si="765"/>
        <v>870</v>
      </c>
      <c r="K8188" s="11">
        <f t="shared" si="766"/>
        <v>1060</v>
      </c>
      <c r="L8188" s="11">
        <f t="shared" si="767"/>
        <v>190</v>
      </c>
      <c r="M8188" t="str">
        <f>VLOOKUP(C8188,[1]!Location_Data[#Data],2,0)</f>
        <v>Hayward</v>
      </c>
      <c r="N8188" t="str">
        <f>VLOOKUP(D8188,[1]!Salespeople_Data[#Data],2,0)</f>
        <v>Martin Perry</v>
      </c>
      <c r="O8188" t="str">
        <f>VLOOKUP(E8188,[1]!Customer_Data[#Data],2,0)</f>
        <v>Carlos Hunt</v>
      </c>
      <c r="P8188" s="15">
        <f t="shared" si="762"/>
        <v>1</v>
      </c>
      <c r="Q8188">
        <f t="shared" si="763"/>
        <v>9</v>
      </c>
      <c r="R8188">
        <f t="shared" si="764"/>
        <v>2019</v>
      </c>
    </row>
    <row r="8189" spans="1:18" x14ac:dyDescent="0.25">
      <c r="A8189" s="6" t="s">
        <v>9215</v>
      </c>
      <c r="B8189" s="6" t="s">
        <v>109</v>
      </c>
      <c r="C8189" s="6" t="s">
        <v>44</v>
      </c>
      <c r="D8189" s="6" t="s">
        <v>20</v>
      </c>
      <c r="E8189" s="6" t="s">
        <v>2282</v>
      </c>
      <c r="F8189" s="10">
        <v>43781</v>
      </c>
      <c r="G8189" s="6">
        <v>2</v>
      </c>
      <c r="H8189" s="11">
        <f>VLOOKUP(B8189,[1]!Product_Data[#Data],4,0)</f>
        <v>1783</v>
      </c>
      <c r="I8189" s="11">
        <f>VLOOKUP(B8189,[1]!Product_Data[#Data],3,0)</f>
        <v>1230</v>
      </c>
      <c r="J8189" s="11">
        <f t="shared" si="765"/>
        <v>2460</v>
      </c>
      <c r="K8189" s="11">
        <f t="shared" si="766"/>
        <v>3566</v>
      </c>
      <c r="L8189" s="11">
        <f t="shared" si="767"/>
        <v>1106</v>
      </c>
      <c r="M8189" t="str">
        <f>VLOOKUP(C8189,[1]!Location_Data[#Data],2,0)</f>
        <v>Moreno Valley</v>
      </c>
      <c r="N8189" t="str">
        <f>VLOOKUP(D8189,[1]!Salespeople_Data[#Data],2,0)</f>
        <v>Joshua Cook</v>
      </c>
      <c r="O8189" t="str">
        <f>VLOOKUP(E8189,[1]!Customer_Data[#Data],2,0)</f>
        <v>Shawn Torres</v>
      </c>
      <c r="P8189" s="15">
        <f t="shared" si="762"/>
        <v>3</v>
      </c>
      <c r="Q8189">
        <f t="shared" si="763"/>
        <v>11</v>
      </c>
      <c r="R8189">
        <f t="shared" si="764"/>
        <v>2019</v>
      </c>
    </row>
    <row r="8190" spans="1:18" x14ac:dyDescent="0.25">
      <c r="A8190" s="6" t="s">
        <v>9216</v>
      </c>
      <c r="B8190" s="6" t="s">
        <v>94</v>
      </c>
      <c r="C8190" s="6" t="s">
        <v>272</v>
      </c>
      <c r="D8190" s="6" t="s">
        <v>49</v>
      </c>
      <c r="E8190" s="6" t="s">
        <v>59</v>
      </c>
      <c r="F8190" s="10">
        <v>43758</v>
      </c>
      <c r="G8190" s="6">
        <v>3</v>
      </c>
      <c r="H8190" s="11">
        <f>VLOOKUP(B8190,[1]!Product_Data[#Data],4,0)</f>
        <v>1639</v>
      </c>
      <c r="I8190" s="11">
        <f>VLOOKUP(B8190,[1]!Product_Data[#Data],3,0)</f>
        <v>1295</v>
      </c>
      <c r="J8190" s="11">
        <f t="shared" si="765"/>
        <v>3885</v>
      </c>
      <c r="K8190" s="11">
        <f t="shared" si="766"/>
        <v>4917</v>
      </c>
      <c r="L8190" s="11">
        <f t="shared" si="767"/>
        <v>1032</v>
      </c>
      <c r="M8190" t="str">
        <f>VLOOKUP(C8190,[1]!Location_Data[#Data],2,0)</f>
        <v>Torrance</v>
      </c>
      <c r="N8190" t="str">
        <f>VLOOKUP(D8190,[1]!Salespeople_Data[#Data],2,0)</f>
        <v>Walter Cook</v>
      </c>
      <c r="O8190" t="str">
        <f>VLOOKUP(E8190,[1]!Customer_Data[#Data],2,0)</f>
        <v>Paul Henderson</v>
      </c>
      <c r="P8190" s="15">
        <f t="shared" si="762"/>
        <v>1</v>
      </c>
      <c r="Q8190">
        <f t="shared" si="763"/>
        <v>10</v>
      </c>
      <c r="R8190">
        <f t="shared" si="764"/>
        <v>2019</v>
      </c>
    </row>
    <row r="8191" spans="1:18" x14ac:dyDescent="0.25">
      <c r="A8191" s="6" t="s">
        <v>9217</v>
      </c>
      <c r="B8191" s="6" t="s">
        <v>605</v>
      </c>
      <c r="C8191" s="6" t="s">
        <v>380</v>
      </c>
      <c r="D8191" s="6" t="s">
        <v>356</v>
      </c>
      <c r="E8191" s="6" t="s">
        <v>1666</v>
      </c>
      <c r="F8191" s="10">
        <v>43610</v>
      </c>
      <c r="G8191" s="6">
        <v>4</v>
      </c>
      <c r="H8191" s="11">
        <f>VLOOKUP(B8191,[1]!Product_Data[#Data],4,0)</f>
        <v>913</v>
      </c>
      <c r="I8191" s="11">
        <f>VLOOKUP(B8191,[1]!Product_Data[#Data],3,0)</f>
        <v>584</v>
      </c>
      <c r="J8191" s="11">
        <f t="shared" si="765"/>
        <v>2336</v>
      </c>
      <c r="K8191" s="11">
        <f t="shared" si="766"/>
        <v>3652</v>
      </c>
      <c r="L8191" s="11">
        <f t="shared" si="767"/>
        <v>1316</v>
      </c>
      <c r="M8191" t="str">
        <f>VLOOKUP(C8191,[1]!Location_Data[#Data],2,0)</f>
        <v>Los Angeles</v>
      </c>
      <c r="N8191" t="str">
        <f>VLOOKUP(D8191,[1]!Salespeople_Data[#Data],2,0)</f>
        <v>Jimmy Young</v>
      </c>
      <c r="O8191" t="str">
        <f>VLOOKUP(E8191,[1]!Customer_Data[#Data],2,0)</f>
        <v>Mark Montgomery</v>
      </c>
      <c r="P8191" s="15">
        <f t="shared" si="762"/>
        <v>7</v>
      </c>
      <c r="Q8191">
        <f t="shared" si="763"/>
        <v>5</v>
      </c>
      <c r="R8191">
        <f t="shared" si="764"/>
        <v>2019</v>
      </c>
    </row>
    <row r="8192" spans="1:18" x14ac:dyDescent="0.25">
      <c r="A8192" s="6" t="s">
        <v>9218</v>
      </c>
      <c r="B8192" s="6" t="s">
        <v>311</v>
      </c>
      <c r="C8192" s="6" t="s">
        <v>90</v>
      </c>
      <c r="D8192" s="6" t="s">
        <v>413</v>
      </c>
      <c r="E8192" s="6" t="s">
        <v>1383</v>
      </c>
      <c r="F8192" s="10">
        <v>43707</v>
      </c>
      <c r="G8192" s="6">
        <v>3</v>
      </c>
      <c r="H8192" s="11">
        <f>VLOOKUP(B8192,[1]!Product_Data[#Data],4,0)</f>
        <v>1743</v>
      </c>
      <c r="I8192" s="11">
        <f>VLOOKUP(B8192,[1]!Product_Data[#Data],3,0)</f>
        <v>872</v>
      </c>
      <c r="J8192" s="11">
        <f t="shared" si="765"/>
        <v>2616</v>
      </c>
      <c r="K8192" s="11">
        <f t="shared" si="766"/>
        <v>5229</v>
      </c>
      <c r="L8192" s="11">
        <f t="shared" si="767"/>
        <v>2613</v>
      </c>
      <c r="M8192" t="str">
        <f>VLOOKUP(C8192,[1]!Location_Data[#Data],2,0)</f>
        <v>Irvine</v>
      </c>
      <c r="N8192" t="str">
        <f>VLOOKUP(D8192,[1]!Salespeople_Data[#Data],2,0)</f>
        <v>Kenneth Bradley</v>
      </c>
      <c r="O8192" t="str">
        <f>VLOOKUP(E8192,[1]!Customer_Data[#Data],2,0)</f>
        <v>Bobby Coleman</v>
      </c>
      <c r="P8192" s="15">
        <f t="shared" si="762"/>
        <v>6</v>
      </c>
      <c r="Q8192">
        <f t="shared" si="763"/>
        <v>8</v>
      </c>
      <c r="R8192">
        <f t="shared" si="764"/>
        <v>2019</v>
      </c>
    </row>
    <row r="8193" spans="1:18" x14ac:dyDescent="0.25">
      <c r="A8193" s="6" t="s">
        <v>9219</v>
      </c>
      <c r="B8193" s="6" t="s">
        <v>43</v>
      </c>
      <c r="C8193" s="6" t="s">
        <v>349</v>
      </c>
      <c r="D8193" s="6" t="s">
        <v>345</v>
      </c>
      <c r="E8193" s="6" t="s">
        <v>1313</v>
      </c>
      <c r="F8193" s="10">
        <v>43506</v>
      </c>
      <c r="G8193" s="6">
        <v>1</v>
      </c>
      <c r="H8193" s="11">
        <f>VLOOKUP(B8193,[1]!Product_Data[#Data],4,0)</f>
        <v>356</v>
      </c>
      <c r="I8193" s="11">
        <f>VLOOKUP(B8193,[1]!Product_Data[#Data],3,0)</f>
        <v>292</v>
      </c>
      <c r="J8193" s="11">
        <f t="shared" si="765"/>
        <v>292</v>
      </c>
      <c r="K8193" s="11">
        <f t="shared" si="766"/>
        <v>356</v>
      </c>
      <c r="L8193" s="11">
        <f t="shared" si="767"/>
        <v>64</v>
      </c>
      <c r="M8193" t="str">
        <f>VLOOKUP(C8193,[1]!Location_Data[#Data],2,0)</f>
        <v>Santa Clara</v>
      </c>
      <c r="N8193" t="str">
        <f>VLOOKUP(D8193,[1]!Salespeople_Data[#Data],2,0)</f>
        <v>Larry Marshall</v>
      </c>
      <c r="O8193" t="str">
        <f>VLOOKUP(E8193,[1]!Customer_Data[#Data],2,0)</f>
        <v>Joshua Little</v>
      </c>
      <c r="P8193" s="15">
        <f t="shared" si="762"/>
        <v>1</v>
      </c>
      <c r="Q8193">
        <f t="shared" si="763"/>
        <v>2</v>
      </c>
      <c r="R8193">
        <f t="shared" si="764"/>
        <v>2019</v>
      </c>
    </row>
    <row r="8194" spans="1:18" x14ac:dyDescent="0.25">
      <c r="A8194" s="6" t="s">
        <v>9220</v>
      </c>
      <c r="B8194" s="6" t="s">
        <v>99</v>
      </c>
      <c r="C8194" s="6" t="s">
        <v>362</v>
      </c>
      <c r="D8194" s="6" t="s">
        <v>106</v>
      </c>
      <c r="E8194" s="6" t="s">
        <v>387</v>
      </c>
      <c r="F8194" s="10">
        <v>43770</v>
      </c>
      <c r="G8194" s="6">
        <v>1</v>
      </c>
      <c r="H8194" s="11">
        <f>VLOOKUP(B8194,[1]!Product_Data[#Data],4,0)</f>
        <v>1708</v>
      </c>
      <c r="I8194" s="11">
        <f>VLOOKUP(B8194,[1]!Product_Data[#Data],3,0)</f>
        <v>871</v>
      </c>
      <c r="J8194" s="11">
        <f t="shared" si="765"/>
        <v>871</v>
      </c>
      <c r="K8194" s="11">
        <f t="shared" si="766"/>
        <v>1708</v>
      </c>
      <c r="L8194" s="11">
        <f t="shared" si="767"/>
        <v>837</v>
      </c>
      <c r="M8194" t="str">
        <f>VLOOKUP(C8194,[1]!Location_Data[#Data],2,0)</f>
        <v>San Bernardino</v>
      </c>
      <c r="N8194" t="str">
        <f>VLOOKUP(D8194,[1]!Salespeople_Data[#Data],2,0)</f>
        <v>Patrick Ruiz</v>
      </c>
      <c r="O8194" t="str">
        <f>VLOOKUP(E8194,[1]!Customer_Data[#Data],2,0)</f>
        <v>Ralph Jacobs</v>
      </c>
      <c r="P8194" s="15">
        <f t="shared" ref="P8194:P8257" si="768">WEEKDAY(F8194)</f>
        <v>6</v>
      </c>
      <c r="Q8194">
        <f t="shared" ref="Q8194:Q8257" si="769">MONTH(F8194)</f>
        <v>11</v>
      </c>
      <c r="R8194">
        <f t="shared" ref="R8194:R8257" si="770">YEAR(F8194)</f>
        <v>2019</v>
      </c>
    </row>
    <row r="8195" spans="1:18" x14ac:dyDescent="0.25">
      <c r="A8195" s="6" t="s">
        <v>9221</v>
      </c>
      <c r="B8195" s="6" t="s">
        <v>440</v>
      </c>
      <c r="C8195" s="6" t="s">
        <v>70</v>
      </c>
      <c r="D8195" s="6" t="s">
        <v>71</v>
      </c>
      <c r="E8195" s="6" t="s">
        <v>1670</v>
      </c>
      <c r="F8195" s="10">
        <v>43493</v>
      </c>
      <c r="G8195" s="6">
        <v>4</v>
      </c>
      <c r="H8195" s="11">
        <f>VLOOKUP(B8195,[1]!Product_Data[#Data],4,0)</f>
        <v>800</v>
      </c>
      <c r="I8195" s="11">
        <f>VLOOKUP(B8195,[1]!Product_Data[#Data],3,0)</f>
        <v>536</v>
      </c>
      <c r="J8195" s="11">
        <f t="shared" ref="J8195:J8258" si="771">PRODUCT(I8195,G8195)</f>
        <v>2144</v>
      </c>
      <c r="K8195" s="11">
        <f t="shared" ref="K8195:K8258" si="772">PRODUCT(H8195,G8195)</f>
        <v>3200</v>
      </c>
      <c r="L8195" s="11">
        <f t="shared" ref="L8195:L8258" si="773">K8195-J8195</f>
        <v>1056</v>
      </c>
      <c r="M8195" t="str">
        <f>VLOOKUP(C8195,[1]!Location_Data[#Data],2,0)</f>
        <v>Clovis</v>
      </c>
      <c r="N8195" t="str">
        <f>VLOOKUP(D8195,[1]!Salespeople_Data[#Data],2,0)</f>
        <v>Gary Rodriguez</v>
      </c>
      <c r="O8195" t="str">
        <f>VLOOKUP(E8195,[1]!Customer_Data[#Data],2,0)</f>
        <v>Todd Davis</v>
      </c>
      <c r="P8195" s="15">
        <f t="shared" si="768"/>
        <v>2</v>
      </c>
      <c r="Q8195">
        <f t="shared" si="769"/>
        <v>1</v>
      </c>
      <c r="R8195">
        <f t="shared" si="770"/>
        <v>2019</v>
      </c>
    </row>
    <row r="8196" spans="1:18" x14ac:dyDescent="0.25">
      <c r="A8196" s="6" t="s">
        <v>9222</v>
      </c>
      <c r="B8196" s="6" t="s">
        <v>168</v>
      </c>
      <c r="C8196" s="6" t="s">
        <v>90</v>
      </c>
      <c r="D8196" s="6" t="s">
        <v>63</v>
      </c>
      <c r="E8196" s="6" t="s">
        <v>59</v>
      </c>
      <c r="F8196" s="10">
        <v>43755</v>
      </c>
      <c r="G8196" s="6">
        <v>3</v>
      </c>
      <c r="H8196" s="11">
        <f>VLOOKUP(B8196,[1]!Product_Data[#Data],4,0)</f>
        <v>112</v>
      </c>
      <c r="I8196" s="11">
        <f>VLOOKUP(B8196,[1]!Product_Data[#Data],3,0)</f>
        <v>90</v>
      </c>
      <c r="J8196" s="11">
        <f t="shared" si="771"/>
        <v>270</v>
      </c>
      <c r="K8196" s="11">
        <f t="shared" si="772"/>
        <v>336</v>
      </c>
      <c r="L8196" s="11">
        <f t="shared" si="773"/>
        <v>66</v>
      </c>
      <c r="M8196" t="str">
        <f>VLOOKUP(C8196,[1]!Location_Data[#Data],2,0)</f>
        <v>Irvine</v>
      </c>
      <c r="N8196" t="str">
        <f>VLOOKUP(D8196,[1]!Salespeople_Data[#Data],2,0)</f>
        <v>Jeremy Mendoza</v>
      </c>
      <c r="O8196" t="str">
        <f>VLOOKUP(E8196,[1]!Customer_Data[#Data],2,0)</f>
        <v>Paul Henderson</v>
      </c>
      <c r="P8196" s="15">
        <f t="shared" si="768"/>
        <v>5</v>
      </c>
      <c r="Q8196">
        <f t="shared" si="769"/>
        <v>10</v>
      </c>
      <c r="R8196">
        <f t="shared" si="770"/>
        <v>2019</v>
      </c>
    </row>
    <row r="8197" spans="1:18" x14ac:dyDescent="0.25">
      <c r="A8197" s="6" t="s">
        <v>9223</v>
      </c>
      <c r="B8197" s="6" t="s">
        <v>194</v>
      </c>
      <c r="C8197" s="6" t="s">
        <v>186</v>
      </c>
      <c r="D8197" s="6" t="s">
        <v>413</v>
      </c>
      <c r="E8197" s="6" t="s">
        <v>323</v>
      </c>
      <c r="F8197" s="10">
        <v>43735</v>
      </c>
      <c r="G8197" s="6">
        <v>1</v>
      </c>
      <c r="H8197" s="11">
        <f>VLOOKUP(B8197,[1]!Product_Data[#Data],4,0)</f>
        <v>1278</v>
      </c>
      <c r="I8197" s="11">
        <f>VLOOKUP(B8197,[1]!Product_Data[#Data],3,0)</f>
        <v>665</v>
      </c>
      <c r="J8197" s="11">
        <f t="shared" si="771"/>
        <v>665</v>
      </c>
      <c r="K8197" s="11">
        <f t="shared" si="772"/>
        <v>1278</v>
      </c>
      <c r="L8197" s="11">
        <f t="shared" si="773"/>
        <v>613</v>
      </c>
      <c r="M8197" t="str">
        <f>VLOOKUP(C8197,[1]!Location_Data[#Data],2,0)</f>
        <v>Riverside</v>
      </c>
      <c r="N8197" t="str">
        <f>VLOOKUP(D8197,[1]!Salespeople_Data[#Data],2,0)</f>
        <v>Kenneth Bradley</v>
      </c>
      <c r="O8197" t="str">
        <f>VLOOKUP(E8197,[1]!Customer_Data[#Data],2,0)</f>
        <v>Douglas Franklin</v>
      </c>
      <c r="P8197" s="15">
        <f t="shared" si="768"/>
        <v>6</v>
      </c>
      <c r="Q8197">
        <f t="shared" si="769"/>
        <v>9</v>
      </c>
      <c r="R8197">
        <f t="shared" si="770"/>
        <v>2019</v>
      </c>
    </row>
    <row r="8198" spans="1:18" x14ac:dyDescent="0.25">
      <c r="A8198" s="6" t="s">
        <v>9224</v>
      </c>
      <c r="B8198" s="6" t="s">
        <v>207</v>
      </c>
      <c r="C8198" s="6" t="s">
        <v>286</v>
      </c>
      <c r="D8198" s="6" t="s">
        <v>106</v>
      </c>
      <c r="E8198" s="6" t="s">
        <v>1158</v>
      </c>
      <c r="F8198" s="10">
        <v>43813</v>
      </c>
      <c r="G8198" s="6">
        <v>3</v>
      </c>
      <c r="H8198" s="11">
        <f>VLOOKUP(B8198,[1]!Product_Data[#Data],4,0)</f>
        <v>2464</v>
      </c>
      <c r="I8198" s="11">
        <f>VLOOKUP(B8198,[1]!Product_Data[#Data],3,0)</f>
        <v>1774</v>
      </c>
      <c r="J8198" s="11">
        <f t="shared" si="771"/>
        <v>5322</v>
      </c>
      <c r="K8198" s="11">
        <f t="shared" si="772"/>
        <v>7392</v>
      </c>
      <c r="L8198" s="11">
        <f t="shared" si="773"/>
        <v>2070</v>
      </c>
      <c r="M8198" t="str">
        <f>VLOOKUP(C8198,[1]!Location_Data[#Data],2,0)</f>
        <v>El Monte</v>
      </c>
      <c r="N8198" t="str">
        <f>VLOOKUP(D8198,[1]!Salespeople_Data[#Data],2,0)</f>
        <v>Patrick Ruiz</v>
      </c>
      <c r="O8198" t="str">
        <f>VLOOKUP(E8198,[1]!Customer_Data[#Data],2,0)</f>
        <v>Shawn Owens</v>
      </c>
      <c r="P8198" s="15">
        <f t="shared" si="768"/>
        <v>7</v>
      </c>
      <c r="Q8198">
        <f t="shared" si="769"/>
        <v>12</v>
      </c>
      <c r="R8198">
        <f t="shared" si="770"/>
        <v>2019</v>
      </c>
    </row>
    <row r="8199" spans="1:18" x14ac:dyDescent="0.25">
      <c r="A8199" s="6" t="s">
        <v>9225</v>
      </c>
      <c r="B8199" s="6" t="s">
        <v>330</v>
      </c>
      <c r="C8199" s="6" t="s">
        <v>79</v>
      </c>
      <c r="D8199" s="6" t="s">
        <v>141</v>
      </c>
      <c r="E8199" s="6" t="s">
        <v>398</v>
      </c>
      <c r="F8199" s="10">
        <v>43474</v>
      </c>
      <c r="G8199" s="6">
        <v>1</v>
      </c>
      <c r="H8199" s="11">
        <f>VLOOKUP(B8199,[1]!Product_Data[#Data],4,0)</f>
        <v>1635</v>
      </c>
      <c r="I8199" s="11">
        <f>VLOOKUP(B8199,[1]!Product_Data[#Data],3,0)</f>
        <v>1046</v>
      </c>
      <c r="J8199" s="11">
        <f t="shared" si="771"/>
        <v>1046</v>
      </c>
      <c r="K8199" s="11">
        <f t="shared" si="772"/>
        <v>1635</v>
      </c>
      <c r="L8199" s="11">
        <f t="shared" si="773"/>
        <v>589</v>
      </c>
      <c r="M8199" t="str">
        <f>VLOOKUP(C8199,[1]!Location_Data[#Data],2,0)</f>
        <v>Palmdale</v>
      </c>
      <c r="N8199" t="str">
        <f>VLOOKUP(D8199,[1]!Salespeople_Data[#Data],2,0)</f>
        <v>Arthur Mccoy</v>
      </c>
      <c r="O8199" t="str">
        <f>VLOOKUP(E8199,[1]!Customer_Data[#Data],2,0)</f>
        <v>Steven Hayes</v>
      </c>
      <c r="P8199" s="15">
        <f t="shared" si="768"/>
        <v>4</v>
      </c>
      <c r="Q8199">
        <f t="shared" si="769"/>
        <v>1</v>
      </c>
      <c r="R8199">
        <f t="shared" si="770"/>
        <v>2019</v>
      </c>
    </row>
    <row r="8200" spans="1:18" x14ac:dyDescent="0.25">
      <c r="A8200" s="6" t="s">
        <v>9226</v>
      </c>
      <c r="B8200" s="6" t="s">
        <v>207</v>
      </c>
      <c r="C8200" s="6" t="s">
        <v>224</v>
      </c>
      <c r="D8200" s="6" t="s">
        <v>447</v>
      </c>
      <c r="E8200" s="6" t="s">
        <v>1160</v>
      </c>
      <c r="F8200" s="10">
        <v>43580</v>
      </c>
      <c r="G8200" s="6">
        <v>4</v>
      </c>
      <c r="H8200" s="11">
        <f>VLOOKUP(B8200,[1]!Product_Data[#Data],4,0)</f>
        <v>2464</v>
      </c>
      <c r="I8200" s="11">
        <f>VLOOKUP(B8200,[1]!Product_Data[#Data],3,0)</f>
        <v>1774</v>
      </c>
      <c r="J8200" s="11">
        <f t="shared" si="771"/>
        <v>7096</v>
      </c>
      <c r="K8200" s="11">
        <f t="shared" si="772"/>
        <v>9856</v>
      </c>
      <c r="L8200" s="11">
        <f t="shared" si="773"/>
        <v>2760</v>
      </c>
      <c r="M8200" t="str">
        <f>VLOOKUP(C8200,[1]!Location_Data[#Data],2,0)</f>
        <v>Huntington Beach</v>
      </c>
      <c r="N8200" t="str">
        <f>VLOOKUP(D8200,[1]!Salespeople_Data[#Data],2,0)</f>
        <v>Howard Sims</v>
      </c>
      <c r="O8200" t="str">
        <f>VLOOKUP(E8200,[1]!Customer_Data[#Data],2,0)</f>
        <v>Juan Scott</v>
      </c>
      <c r="P8200" s="15">
        <f t="shared" si="768"/>
        <v>5</v>
      </c>
      <c r="Q8200">
        <f t="shared" si="769"/>
        <v>4</v>
      </c>
      <c r="R8200">
        <f t="shared" si="770"/>
        <v>2019</v>
      </c>
    </row>
    <row r="8201" spans="1:18" x14ac:dyDescent="0.25">
      <c r="A8201" s="6" t="s">
        <v>9227</v>
      </c>
      <c r="B8201" s="6" t="s">
        <v>104</v>
      </c>
      <c r="C8201" s="6" t="s">
        <v>169</v>
      </c>
      <c r="D8201" s="6" t="s">
        <v>136</v>
      </c>
      <c r="E8201" s="6" t="s">
        <v>3993</v>
      </c>
      <c r="F8201" s="10">
        <v>43567</v>
      </c>
      <c r="G8201" s="6">
        <v>2</v>
      </c>
      <c r="H8201" s="11">
        <f>VLOOKUP(B8201,[1]!Product_Data[#Data],4,0)</f>
        <v>1671</v>
      </c>
      <c r="I8201" s="11">
        <f>VLOOKUP(B8201,[1]!Product_Data[#Data],3,0)</f>
        <v>1220</v>
      </c>
      <c r="J8201" s="11">
        <f t="shared" si="771"/>
        <v>2440</v>
      </c>
      <c r="K8201" s="11">
        <f t="shared" si="772"/>
        <v>3342</v>
      </c>
      <c r="L8201" s="11">
        <f t="shared" si="773"/>
        <v>902</v>
      </c>
      <c r="M8201" t="str">
        <f>VLOOKUP(C8201,[1]!Location_Data[#Data],2,0)</f>
        <v>Vista</v>
      </c>
      <c r="N8201" t="str">
        <f>VLOOKUP(D8201,[1]!Salespeople_Data[#Data],2,0)</f>
        <v>Clarence Fox</v>
      </c>
      <c r="O8201" t="str">
        <f>VLOOKUP(E8201,[1]!Customer_Data[#Data],2,0)</f>
        <v>Adam Riley</v>
      </c>
      <c r="P8201" s="15">
        <f t="shared" si="768"/>
        <v>6</v>
      </c>
      <c r="Q8201">
        <f t="shared" si="769"/>
        <v>4</v>
      </c>
      <c r="R8201">
        <f t="shared" si="770"/>
        <v>2019</v>
      </c>
    </row>
    <row r="8202" spans="1:18" x14ac:dyDescent="0.25">
      <c r="A8202" s="6" t="s">
        <v>9228</v>
      </c>
      <c r="B8202" s="6" t="s">
        <v>352</v>
      </c>
      <c r="C8202" s="6" t="s">
        <v>286</v>
      </c>
      <c r="D8202" s="6" t="s">
        <v>35</v>
      </c>
      <c r="E8202" s="6" t="s">
        <v>810</v>
      </c>
      <c r="F8202" s="10">
        <v>43550</v>
      </c>
      <c r="G8202" s="6">
        <v>2</v>
      </c>
      <c r="H8202" s="11">
        <f>VLOOKUP(B8202,[1]!Product_Data[#Data],4,0)</f>
        <v>203</v>
      </c>
      <c r="I8202" s="11">
        <f>VLOOKUP(B8202,[1]!Product_Data[#Data],3,0)</f>
        <v>154</v>
      </c>
      <c r="J8202" s="11">
        <f t="shared" si="771"/>
        <v>308</v>
      </c>
      <c r="K8202" s="11">
        <f t="shared" si="772"/>
        <v>406</v>
      </c>
      <c r="L8202" s="11">
        <f t="shared" si="773"/>
        <v>98</v>
      </c>
      <c r="M8202" t="str">
        <f>VLOOKUP(C8202,[1]!Location_Data[#Data],2,0)</f>
        <v>El Monte</v>
      </c>
      <c r="N8202" t="str">
        <f>VLOOKUP(D8202,[1]!Salespeople_Data[#Data],2,0)</f>
        <v>Charles Harper</v>
      </c>
      <c r="O8202" t="str">
        <f>VLOOKUP(E8202,[1]!Customer_Data[#Data],2,0)</f>
        <v>Nicholas Gilbert</v>
      </c>
      <c r="P8202" s="15">
        <f t="shared" si="768"/>
        <v>3</v>
      </c>
      <c r="Q8202">
        <f t="shared" si="769"/>
        <v>3</v>
      </c>
      <c r="R8202">
        <f t="shared" si="770"/>
        <v>2019</v>
      </c>
    </row>
    <row r="8203" spans="1:18" x14ac:dyDescent="0.25">
      <c r="A8203" s="6" t="s">
        <v>9229</v>
      </c>
      <c r="B8203" s="6" t="s">
        <v>235</v>
      </c>
      <c r="C8203" s="6" t="s">
        <v>731</v>
      </c>
      <c r="D8203" s="6" t="s">
        <v>345</v>
      </c>
      <c r="E8203" s="6" t="s">
        <v>1198</v>
      </c>
      <c r="F8203" s="10">
        <v>43592</v>
      </c>
      <c r="G8203" s="6">
        <v>3</v>
      </c>
      <c r="H8203" s="11">
        <f>VLOOKUP(B8203,[1]!Product_Data[#Data],4,0)</f>
        <v>1887</v>
      </c>
      <c r="I8203" s="11">
        <f>VLOOKUP(B8203,[1]!Product_Data[#Data],3,0)</f>
        <v>1378</v>
      </c>
      <c r="J8203" s="11">
        <f t="shared" si="771"/>
        <v>4134</v>
      </c>
      <c r="K8203" s="11">
        <f t="shared" si="772"/>
        <v>5661</v>
      </c>
      <c r="L8203" s="11">
        <f t="shared" si="773"/>
        <v>1527</v>
      </c>
      <c r="M8203" t="str">
        <f>VLOOKUP(C8203,[1]!Location_Data[#Data],2,0)</f>
        <v>Costa Mesa</v>
      </c>
      <c r="N8203" t="str">
        <f>VLOOKUP(D8203,[1]!Salespeople_Data[#Data],2,0)</f>
        <v>Larry Marshall</v>
      </c>
      <c r="O8203" t="str">
        <f>VLOOKUP(E8203,[1]!Customer_Data[#Data],2,0)</f>
        <v>Victor Watkins</v>
      </c>
      <c r="P8203" s="15">
        <f t="shared" si="768"/>
        <v>3</v>
      </c>
      <c r="Q8203">
        <f t="shared" si="769"/>
        <v>5</v>
      </c>
      <c r="R8203">
        <f t="shared" si="770"/>
        <v>2019</v>
      </c>
    </row>
    <row r="8204" spans="1:18" x14ac:dyDescent="0.25">
      <c r="A8204" s="6" t="s">
        <v>9230</v>
      </c>
      <c r="B8204" s="6" t="s">
        <v>260</v>
      </c>
      <c r="C8204" s="6" t="s">
        <v>211</v>
      </c>
      <c r="D8204" s="6" t="s">
        <v>15</v>
      </c>
      <c r="E8204" s="6" t="s">
        <v>16</v>
      </c>
      <c r="F8204" s="10">
        <v>43677</v>
      </c>
      <c r="G8204" s="6">
        <v>3</v>
      </c>
      <c r="H8204" s="11">
        <f>VLOOKUP(B8204,[1]!Product_Data[#Data],4,0)</f>
        <v>502</v>
      </c>
      <c r="I8204" s="11">
        <f>VLOOKUP(B8204,[1]!Product_Data[#Data],3,0)</f>
        <v>296</v>
      </c>
      <c r="J8204" s="11">
        <f t="shared" si="771"/>
        <v>888</v>
      </c>
      <c r="K8204" s="11">
        <f t="shared" si="772"/>
        <v>1506</v>
      </c>
      <c r="L8204" s="11">
        <f t="shared" si="773"/>
        <v>618</v>
      </c>
      <c r="M8204" t="str">
        <f>VLOOKUP(C8204,[1]!Location_Data[#Data],2,0)</f>
        <v>Chula Vista</v>
      </c>
      <c r="N8204" t="str">
        <f>VLOOKUP(D8204,[1]!Salespeople_Data[#Data],2,0)</f>
        <v>Ryan Butler</v>
      </c>
      <c r="O8204" t="str">
        <f>VLOOKUP(E8204,[1]!Customer_Data[#Data],2,0)</f>
        <v>Larry Dunn</v>
      </c>
      <c r="P8204" s="15">
        <f t="shared" si="768"/>
        <v>4</v>
      </c>
      <c r="Q8204">
        <f t="shared" si="769"/>
        <v>7</v>
      </c>
      <c r="R8204">
        <f t="shared" si="770"/>
        <v>2019</v>
      </c>
    </row>
    <row r="8205" spans="1:18" x14ac:dyDescent="0.25">
      <c r="A8205" s="6" t="s">
        <v>9231</v>
      </c>
      <c r="B8205" s="6" t="s">
        <v>858</v>
      </c>
      <c r="C8205" s="6" t="s">
        <v>472</v>
      </c>
      <c r="D8205" s="6" t="s">
        <v>345</v>
      </c>
      <c r="E8205" s="6" t="s">
        <v>558</v>
      </c>
      <c r="F8205" s="10">
        <v>43543</v>
      </c>
      <c r="G8205" s="6">
        <v>1</v>
      </c>
      <c r="H8205" s="11">
        <f>VLOOKUP(B8205,[1]!Product_Data[#Data],4,0)</f>
        <v>2294</v>
      </c>
      <c r="I8205" s="11">
        <f>VLOOKUP(B8205,[1]!Product_Data[#Data],3,0)</f>
        <v>1399</v>
      </c>
      <c r="J8205" s="11">
        <f t="shared" si="771"/>
        <v>1399</v>
      </c>
      <c r="K8205" s="11">
        <f t="shared" si="772"/>
        <v>2294</v>
      </c>
      <c r="L8205" s="11">
        <f t="shared" si="773"/>
        <v>895</v>
      </c>
      <c r="M8205" t="str">
        <f>VLOOKUP(C8205,[1]!Location_Data[#Data],2,0)</f>
        <v>Concord</v>
      </c>
      <c r="N8205" t="str">
        <f>VLOOKUP(D8205,[1]!Salespeople_Data[#Data],2,0)</f>
        <v>Larry Marshall</v>
      </c>
      <c r="O8205" t="str">
        <f>VLOOKUP(E8205,[1]!Customer_Data[#Data],2,0)</f>
        <v>Clarence Greene</v>
      </c>
      <c r="P8205" s="15">
        <f t="shared" si="768"/>
        <v>3</v>
      </c>
      <c r="Q8205">
        <f t="shared" si="769"/>
        <v>3</v>
      </c>
      <c r="R8205">
        <f t="shared" si="770"/>
        <v>2019</v>
      </c>
    </row>
    <row r="8206" spans="1:18" x14ac:dyDescent="0.25">
      <c r="A8206" s="6" t="s">
        <v>9232</v>
      </c>
      <c r="B8206" s="6" t="s">
        <v>256</v>
      </c>
      <c r="C8206" s="6" t="s">
        <v>530</v>
      </c>
      <c r="D8206" s="6" t="s">
        <v>25</v>
      </c>
      <c r="E8206" s="6" t="s">
        <v>67</v>
      </c>
      <c r="F8206" s="10">
        <v>43509</v>
      </c>
      <c r="G8206" s="6">
        <v>1</v>
      </c>
      <c r="H8206" s="11">
        <f>VLOOKUP(B8206,[1]!Product_Data[#Data],4,0)</f>
        <v>596</v>
      </c>
      <c r="I8206" s="11">
        <f>VLOOKUP(B8206,[1]!Product_Data[#Data],3,0)</f>
        <v>358</v>
      </c>
      <c r="J8206" s="11">
        <f t="shared" si="771"/>
        <v>358</v>
      </c>
      <c r="K8206" s="11">
        <f t="shared" si="772"/>
        <v>596</v>
      </c>
      <c r="L8206" s="11">
        <f t="shared" si="773"/>
        <v>238</v>
      </c>
      <c r="M8206" t="str">
        <f>VLOOKUP(C8206,[1]!Location_Data[#Data],2,0)</f>
        <v>San Buenaventura (Ventura)</v>
      </c>
      <c r="N8206" t="str">
        <f>VLOOKUP(D8206,[1]!Salespeople_Data[#Data],2,0)</f>
        <v>Brian Davis</v>
      </c>
      <c r="O8206" t="str">
        <f>VLOOKUP(E8206,[1]!Customer_Data[#Data],2,0)</f>
        <v>William James</v>
      </c>
      <c r="P8206" s="15">
        <f t="shared" si="768"/>
        <v>4</v>
      </c>
      <c r="Q8206">
        <f t="shared" si="769"/>
        <v>2</v>
      </c>
      <c r="R8206">
        <f t="shared" si="770"/>
        <v>2019</v>
      </c>
    </row>
    <row r="8207" spans="1:18" x14ac:dyDescent="0.25">
      <c r="A8207" s="6" t="s">
        <v>9233</v>
      </c>
      <c r="B8207" s="6" t="s">
        <v>245</v>
      </c>
      <c r="C8207" s="6" t="s">
        <v>14</v>
      </c>
      <c r="D8207" s="6" t="s">
        <v>413</v>
      </c>
      <c r="E8207" s="6" t="s">
        <v>2245</v>
      </c>
      <c r="F8207" s="10">
        <v>43473</v>
      </c>
      <c r="G8207" s="6">
        <v>1</v>
      </c>
      <c r="H8207" s="11">
        <f>VLOOKUP(B8207,[1]!Product_Data[#Data],4,0)</f>
        <v>818</v>
      </c>
      <c r="I8207" s="11">
        <f>VLOOKUP(B8207,[1]!Product_Data[#Data],3,0)</f>
        <v>450</v>
      </c>
      <c r="J8207" s="11">
        <f t="shared" si="771"/>
        <v>450</v>
      </c>
      <c r="K8207" s="11">
        <f t="shared" si="772"/>
        <v>818</v>
      </c>
      <c r="L8207" s="11">
        <f t="shared" si="773"/>
        <v>368</v>
      </c>
      <c r="M8207" t="str">
        <f>VLOOKUP(C8207,[1]!Location_Data[#Data],2,0)</f>
        <v>Santa Clarita</v>
      </c>
      <c r="N8207" t="str">
        <f>VLOOKUP(D8207,[1]!Salespeople_Data[#Data],2,0)</f>
        <v>Kenneth Bradley</v>
      </c>
      <c r="O8207" t="str">
        <f>VLOOKUP(E8207,[1]!Customer_Data[#Data],2,0)</f>
        <v>Charles Bell</v>
      </c>
      <c r="P8207" s="15">
        <f t="shared" si="768"/>
        <v>3</v>
      </c>
      <c r="Q8207">
        <f t="shared" si="769"/>
        <v>1</v>
      </c>
      <c r="R8207">
        <f t="shared" si="770"/>
        <v>2019</v>
      </c>
    </row>
    <row r="8208" spans="1:18" x14ac:dyDescent="0.25">
      <c r="A8208" s="6" t="s">
        <v>9234</v>
      </c>
      <c r="B8208" s="6" t="s">
        <v>818</v>
      </c>
      <c r="C8208" s="6" t="s">
        <v>100</v>
      </c>
      <c r="D8208" s="6" t="s">
        <v>49</v>
      </c>
      <c r="E8208" s="6" t="s">
        <v>748</v>
      </c>
      <c r="F8208" s="10">
        <v>43664</v>
      </c>
      <c r="G8208" s="6">
        <v>3</v>
      </c>
      <c r="H8208" s="11">
        <f>VLOOKUP(B8208,[1]!Product_Data[#Data],4,0)</f>
        <v>1638</v>
      </c>
      <c r="I8208" s="11">
        <f>VLOOKUP(B8208,[1]!Product_Data[#Data],3,0)</f>
        <v>1261</v>
      </c>
      <c r="J8208" s="11">
        <f t="shared" si="771"/>
        <v>3783</v>
      </c>
      <c r="K8208" s="11">
        <f t="shared" si="772"/>
        <v>4914</v>
      </c>
      <c r="L8208" s="11">
        <f t="shared" si="773"/>
        <v>1131</v>
      </c>
      <c r="M8208" t="str">
        <f>VLOOKUP(C8208,[1]!Location_Data[#Data],2,0)</f>
        <v>Victorville</v>
      </c>
      <c r="N8208" t="str">
        <f>VLOOKUP(D8208,[1]!Salespeople_Data[#Data],2,0)</f>
        <v>Walter Cook</v>
      </c>
      <c r="O8208" t="str">
        <f>VLOOKUP(E8208,[1]!Customer_Data[#Data],2,0)</f>
        <v>Eric Moore</v>
      </c>
      <c r="P8208" s="15">
        <f t="shared" si="768"/>
        <v>5</v>
      </c>
      <c r="Q8208">
        <f t="shared" si="769"/>
        <v>7</v>
      </c>
      <c r="R8208">
        <f t="shared" si="770"/>
        <v>2019</v>
      </c>
    </row>
    <row r="8209" spans="1:18" x14ac:dyDescent="0.25">
      <c r="A8209" s="6" t="s">
        <v>9235</v>
      </c>
      <c r="B8209" s="6" t="s">
        <v>361</v>
      </c>
      <c r="C8209" s="6" t="s">
        <v>220</v>
      </c>
      <c r="D8209" s="6" t="s">
        <v>91</v>
      </c>
      <c r="E8209" s="6" t="s">
        <v>205</v>
      </c>
      <c r="F8209" s="10">
        <v>43524</v>
      </c>
      <c r="G8209" s="6">
        <v>1</v>
      </c>
      <c r="H8209" s="11">
        <f>VLOOKUP(B8209,[1]!Product_Data[#Data],4,0)</f>
        <v>1338</v>
      </c>
      <c r="I8209" s="11">
        <f>VLOOKUP(B8209,[1]!Product_Data[#Data],3,0)</f>
        <v>682</v>
      </c>
      <c r="J8209" s="11">
        <f t="shared" si="771"/>
        <v>682</v>
      </c>
      <c r="K8209" s="11">
        <f t="shared" si="772"/>
        <v>1338</v>
      </c>
      <c r="L8209" s="11">
        <f t="shared" si="773"/>
        <v>656</v>
      </c>
      <c r="M8209" t="str">
        <f>VLOOKUP(C8209,[1]!Location_Data[#Data],2,0)</f>
        <v>Modesto</v>
      </c>
      <c r="N8209" t="str">
        <f>VLOOKUP(D8209,[1]!Salespeople_Data[#Data],2,0)</f>
        <v>Howard Gardner</v>
      </c>
      <c r="O8209" t="str">
        <f>VLOOKUP(E8209,[1]!Customer_Data[#Data],2,0)</f>
        <v>David Ford</v>
      </c>
      <c r="P8209" s="15">
        <f t="shared" si="768"/>
        <v>5</v>
      </c>
      <c r="Q8209">
        <f t="shared" si="769"/>
        <v>2</v>
      </c>
      <c r="R8209">
        <f t="shared" si="770"/>
        <v>2019</v>
      </c>
    </row>
    <row r="8210" spans="1:18" x14ac:dyDescent="0.25">
      <c r="A8210" s="6" t="s">
        <v>9236</v>
      </c>
      <c r="B8210" s="6" t="s">
        <v>395</v>
      </c>
      <c r="C8210" s="6" t="s">
        <v>74</v>
      </c>
      <c r="D8210" s="6" t="s">
        <v>216</v>
      </c>
      <c r="E8210" s="6" t="s">
        <v>1104</v>
      </c>
      <c r="F8210" s="10">
        <v>43532</v>
      </c>
      <c r="G8210" s="6">
        <v>3</v>
      </c>
      <c r="H8210" s="11">
        <f>VLOOKUP(B8210,[1]!Product_Data[#Data],4,0)</f>
        <v>2257</v>
      </c>
      <c r="I8210" s="11">
        <f>VLOOKUP(B8210,[1]!Product_Data[#Data],3,0)</f>
        <v>1535</v>
      </c>
      <c r="J8210" s="11">
        <f t="shared" si="771"/>
        <v>4605</v>
      </c>
      <c r="K8210" s="11">
        <f t="shared" si="772"/>
        <v>6771</v>
      </c>
      <c r="L8210" s="11">
        <f t="shared" si="773"/>
        <v>2166</v>
      </c>
      <c r="M8210" t="str">
        <f>VLOOKUP(C8210,[1]!Location_Data[#Data],2,0)</f>
        <v>West Covina</v>
      </c>
      <c r="N8210" t="str">
        <f>VLOOKUP(D8210,[1]!Salespeople_Data[#Data],2,0)</f>
        <v>Ernest Wagner</v>
      </c>
      <c r="O8210" t="str">
        <f>VLOOKUP(E8210,[1]!Customer_Data[#Data],2,0)</f>
        <v>Roger Price</v>
      </c>
      <c r="P8210" s="15">
        <f t="shared" si="768"/>
        <v>6</v>
      </c>
      <c r="Q8210">
        <f t="shared" si="769"/>
        <v>3</v>
      </c>
      <c r="R8210">
        <f t="shared" si="770"/>
        <v>2019</v>
      </c>
    </row>
    <row r="8211" spans="1:18" x14ac:dyDescent="0.25">
      <c r="A8211" s="6" t="s">
        <v>9237</v>
      </c>
      <c r="B8211" s="6" t="s">
        <v>668</v>
      </c>
      <c r="C8211" s="6" t="s">
        <v>246</v>
      </c>
      <c r="D8211" s="6" t="s">
        <v>58</v>
      </c>
      <c r="E8211" s="6" t="s">
        <v>833</v>
      </c>
      <c r="F8211" s="10">
        <v>43656</v>
      </c>
      <c r="G8211" s="6">
        <v>3</v>
      </c>
      <c r="H8211" s="11">
        <f>VLOOKUP(B8211,[1]!Product_Data[#Data],4,0)</f>
        <v>181</v>
      </c>
      <c r="I8211" s="11">
        <f>VLOOKUP(B8211,[1]!Product_Data[#Data],3,0)</f>
        <v>130</v>
      </c>
      <c r="J8211" s="11">
        <f t="shared" si="771"/>
        <v>390</v>
      </c>
      <c r="K8211" s="11">
        <f t="shared" si="772"/>
        <v>543</v>
      </c>
      <c r="L8211" s="11">
        <f t="shared" si="773"/>
        <v>153</v>
      </c>
      <c r="M8211" t="str">
        <f>VLOOKUP(C8211,[1]!Location_Data[#Data],2,0)</f>
        <v>San Francisco</v>
      </c>
      <c r="N8211" t="str">
        <f>VLOOKUP(D8211,[1]!Salespeople_Data[#Data],2,0)</f>
        <v>Christopher Tucker</v>
      </c>
      <c r="O8211" t="str">
        <f>VLOOKUP(E8211,[1]!Customer_Data[#Data],2,0)</f>
        <v>Jose Barnes</v>
      </c>
      <c r="P8211" s="15">
        <f t="shared" si="768"/>
        <v>4</v>
      </c>
      <c r="Q8211">
        <f t="shared" si="769"/>
        <v>7</v>
      </c>
      <c r="R8211">
        <f t="shared" si="770"/>
        <v>2019</v>
      </c>
    </row>
    <row r="8212" spans="1:18" x14ac:dyDescent="0.25">
      <c r="A8212" s="6" t="s">
        <v>9238</v>
      </c>
      <c r="B8212" s="6" t="s">
        <v>703</v>
      </c>
      <c r="C8212" s="6" t="s">
        <v>472</v>
      </c>
      <c r="D8212" s="6" t="s">
        <v>146</v>
      </c>
      <c r="E8212" s="6" t="s">
        <v>1453</v>
      </c>
      <c r="F8212" s="10">
        <v>43589</v>
      </c>
      <c r="G8212" s="6">
        <v>1</v>
      </c>
      <c r="H8212" s="11">
        <f>VLOOKUP(B8212,[1]!Product_Data[#Data],4,0)</f>
        <v>530</v>
      </c>
      <c r="I8212" s="11">
        <f>VLOOKUP(B8212,[1]!Product_Data[#Data],3,0)</f>
        <v>435</v>
      </c>
      <c r="J8212" s="11">
        <f t="shared" si="771"/>
        <v>435</v>
      </c>
      <c r="K8212" s="11">
        <f t="shared" si="772"/>
        <v>530</v>
      </c>
      <c r="L8212" s="11">
        <f t="shared" si="773"/>
        <v>95</v>
      </c>
      <c r="M8212" t="str">
        <f>VLOOKUP(C8212,[1]!Location_Data[#Data],2,0)</f>
        <v>Concord</v>
      </c>
      <c r="N8212" t="str">
        <f>VLOOKUP(D8212,[1]!Salespeople_Data[#Data],2,0)</f>
        <v>Carl Elliott</v>
      </c>
      <c r="O8212" t="str">
        <f>VLOOKUP(E8212,[1]!Customer_Data[#Data],2,0)</f>
        <v>Henry Stanley</v>
      </c>
      <c r="P8212" s="15">
        <f t="shared" si="768"/>
        <v>7</v>
      </c>
      <c r="Q8212">
        <f t="shared" si="769"/>
        <v>5</v>
      </c>
      <c r="R8212">
        <f t="shared" si="770"/>
        <v>2019</v>
      </c>
    </row>
    <row r="8213" spans="1:18" x14ac:dyDescent="0.25">
      <c r="A8213" s="6" t="s">
        <v>9239</v>
      </c>
      <c r="B8213" s="6" t="s">
        <v>668</v>
      </c>
      <c r="C8213" s="6" t="s">
        <v>149</v>
      </c>
      <c r="D8213" s="6" t="s">
        <v>225</v>
      </c>
      <c r="E8213" s="6" t="s">
        <v>1814</v>
      </c>
      <c r="F8213" s="10">
        <v>43574</v>
      </c>
      <c r="G8213" s="6">
        <v>1</v>
      </c>
      <c r="H8213" s="11">
        <f>VLOOKUP(B8213,[1]!Product_Data[#Data],4,0)</f>
        <v>181</v>
      </c>
      <c r="I8213" s="11">
        <f>VLOOKUP(B8213,[1]!Product_Data[#Data],3,0)</f>
        <v>130</v>
      </c>
      <c r="J8213" s="11">
        <f t="shared" si="771"/>
        <v>130</v>
      </c>
      <c r="K8213" s="11">
        <f t="shared" si="772"/>
        <v>181</v>
      </c>
      <c r="L8213" s="11">
        <f t="shared" si="773"/>
        <v>51</v>
      </c>
      <c r="M8213" t="str">
        <f>VLOOKUP(C8213,[1]!Location_Data[#Data],2,0)</f>
        <v>Antioch</v>
      </c>
      <c r="N8213" t="str">
        <f>VLOOKUP(D8213,[1]!Salespeople_Data[#Data],2,0)</f>
        <v>Andrew Bowman</v>
      </c>
      <c r="O8213" t="str">
        <f>VLOOKUP(E8213,[1]!Customer_Data[#Data],2,0)</f>
        <v>Patrick Graham</v>
      </c>
      <c r="P8213" s="15">
        <f t="shared" si="768"/>
        <v>6</v>
      </c>
      <c r="Q8213">
        <f t="shared" si="769"/>
        <v>4</v>
      </c>
      <c r="R8213">
        <f t="shared" si="770"/>
        <v>2019</v>
      </c>
    </row>
    <row r="8214" spans="1:18" x14ac:dyDescent="0.25">
      <c r="A8214" s="6" t="s">
        <v>9240</v>
      </c>
      <c r="B8214" s="6" t="s">
        <v>177</v>
      </c>
      <c r="C8214" s="6" t="s">
        <v>436</v>
      </c>
      <c r="D8214" s="6" t="s">
        <v>96</v>
      </c>
      <c r="E8214" s="6" t="s">
        <v>1351</v>
      </c>
      <c r="F8214" s="10">
        <v>43571</v>
      </c>
      <c r="G8214" s="6">
        <v>1</v>
      </c>
      <c r="H8214" s="11">
        <f>VLOOKUP(B8214,[1]!Product_Data[#Data],4,0)</f>
        <v>2497</v>
      </c>
      <c r="I8214" s="11">
        <f>VLOOKUP(B8214,[1]!Product_Data[#Data],3,0)</f>
        <v>1473</v>
      </c>
      <c r="J8214" s="11">
        <f t="shared" si="771"/>
        <v>1473</v>
      </c>
      <c r="K8214" s="11">
        <f t="shared" si="772"/>
        <v>2497</v>
      </c>
      <c r="L8214" s="11">
        <f t="shared" si="773"/>
        <v>1024</v>
      </c>
      <c r="M8214" t="str">
        <f>VLOOKUP(C8214,[1]!Location_Data[#Data],2,0)</f>
        <v>Jurupa Valley</v>
      </c>
      <c r="N8214" t="str">
        <f>VLOOKUP(D8214,[1]!Salespeople_Data[#Data],2,0)</f>
        <v>Brian Thomas</v>
      </c>
      <c r="O8214" t="str">
        <f>VLOOKUP(E8214,[1]!Customer_Data[#Data],2,0)</f>
        <v>Scott Gordon</v>
      </c>
      <c r="P8214" s="15">
        <f t="shared" si="768"/>
        <v>3</v>
      </c>
      <c r="Q8214">
        <f t="shared" si="769"/>
        <v>4</v>
      </c>
      <c r="R8214">
        <f t="shared" si="770"/>
        <v>2019</v>
      </c>
    </row>
    <row r="8215" spans="1:18" x14ac:dyDescent="0.25">
      <c r="A8215" s="6" t="s">
        <v>9241</v>
      </c>
      <c r="B8215" s="6" t="s">
        <v>796</v>
      </c>
      <c r="C8215" s="6" t="s">
        <v>211</v>
      </c>
      <c r="D8215" s="6" t="s">
        <v>225</v>
      </c>
      <c r="E8215" s="6" t="s">
        <v>1702</v>
      </c>
      <c r="F8215" s="10">
        <v>43656</v>
      </c>
      <c r="G8215" s="6">
        <v>1</v>
      </c>
      <c r="H8215" s="11">
        <f>VLOOKUP(B8215,[1]!Product_Data[#Data],4,0)</f>
        <v>1103</v>
      </c>
      <c r="I8215" s="11">
        <f>VLOOKUP(B8215,[1]!Product_Data[#Data],3,0)</f>
        <v>838</v>
      </c>
      <c r="J8215" s="11">
        <f t="shared" si="771"/>
        <v>838</v>
      </c>
      <c r="K8215" s="11">
        <f t="shared" si="772"/>
        <v>1103</v>
      </c>
      <c r="L8215" s="11">
        <f t="shared" si="773"/>
        <v>265</v>
      </c>
      <c r="M8215" t="str">
        <f>VLOOKUP(C8215,[1]!Location_Data[#Data],2,0)</f>
        <v>Chula Vista</v>
      </c>
      <c r="N8215" t="str">
        <f>VLOOKUP(D8215,[1]!Salespeople_Data[#Data],2,0)</f>
        <v>Andrew Bowman</v>
      </c>
      <c r="O8215" t="str">
        <f>VLOOKUP(E8215,[1]!Customer_Data[#Data],2,0)</f>
        <v>Bruce Chapman</v>
      </c>
      <c r="P8215" s="15">
        <f t="shared" si="768"/>
        <v>4</v>
      </c>
      <c r="Q8215">
        <f t="shared" si="769"/>
        <v>7</v>
      </c>
      <c r="R8215">
        <f t="shared" si="770"/>
        <v>2019</v>
      </c>
    </row>
    <row r="8216" spans="1:18" x14ac:dyDescent="0.25">
      <c r="A8216" s="6" t="s">
        <v>9242</v>
      </c>
      <c r="B8216" s="6" t="s">
        <v>168</v>
      </c>
      <c r="C8216" s="6" t="s">
        <v>204</v>
      </c>
      <c r="D8216" s="6" t="s">
        <v>106</v>
      </c>
      <c r="E8216" s="6" t="s">
        <v>804</v>
      </c>
      <c r="F8216" s="10">
        <v>43474</v>
      </c>
      <c r="G8216" s="6">
        <v>1</v>
      </c>
      <c r="H8216" s="11">
        <f>VLOOKUP(B8216,[1]!Product_Data[#Data],4,0)</f>
        <v>112</v>
      </c>
      <c r="I8216" s="11">
        <f>VLOOKUP(B8216,[1]!Product_Data[#Data],3,0)</f>
        <v>90</v>
      </c>
      <c r="J8216" s="11">
        <f t="shared" si="771"/>
        <v>90</v>
      </c>
      <c r="K8216" s="11">
        <f t="shared" si="772"/>
        <v>112</v>
      </c>
      <c r="L8216" s="11">
        <f t="shared" si="773"/>
        <v>22</v>
      </c>
      <c r="M8216" t="str">
        <f>VLOOKUP(C8216,[1]!Location_Data[#Data],2,0)</f>
        <v>Corona</v>
      </c>
      <c r="N8216" t="str">
        <f>VLOOKUP(D8216,[1]!Salespeople_Data[#Data],2,0)</f>
        <v>Patrick Ruiz</v>
      </c>
      <c r="O8216" t="str">
        <f>VLOOKUP(E8216,[1]!Customer_Data[#Data],2,0)</f>
        <v>Gregory Boyd</v>
      </c>
      <c r="P8216" s="15">
        <f t="shared" si="768"/>
        <v>4</v>
      </c>
      <c r="Q8216">
        <f t="shared" si="769"/>
        <v>1</v>
      </c>
      <c r="R8216">
        <f t="shared" si="770"/>
        <v>2019</v>
      </c>
    </row>
    <row r="8217" spans="1:18" x14ac:dyDescent="0.25">
      <c r="A8217" s="6" t="s">
        <v>9243</v>
      </c>
      <c r="B8217" s="6" t="s">
        <v>652</v>
      </c>
      <c r="C8217" s="6" t="s">
        <v>79</v>
      </c>
      <c r="D8217" s="6" t="s">
        <v>165</v>
      </c>
      <c r="E8217" s="6" t="s">
        <v>2154</v>
      </c>
      <c r="F8217" s="10">
        <v>43825</v>
      </c>
      <c r="G8217" s="6">
        <v>1</v>
      </c>
      <c r="H8217" s="11">
        <f>VLOOKUP(B8217,[1]!Product_Data[#Data],4,0)</f>
        <v>217</v>
      </c>
      <c r="I8217" s="11">
        <f>VLOOKUP(B8217,[1]!Product_Data[#Data],3,0)</f>
        <v>171</v>
      </c>
      <c r="J8217" s="11">
        <f t="shared" si="771"/>
        <v>171</v>
      </c>
      <c r="K8217" s="11">
        <f t="shared" si="772"/>
        <v>217</v>
      </c>
      <c r="L8217" s="11">
        <f t="shared" si="773"/>
        <v>46</v>
      </c>
      <c r="M8217" t="str">
        <f>VLOOKUP(C8217,[1]!Location_Data[#Data],2,0)</f>
        <v>Palmdale</v>
      </c>
      <c r="N8217" t="str">
        <f>VLOOKUP(D8217,[1]!Salespeople_Data[#Data],2,0)</f>
        <v>Joe Sims</v>
      </c>
      <c r="O8217" t="str">
        <f>VLOOKUP(E8217,[1]!Customer_Data[#Data],2,0)</f>
        <v>Adam Mccoy</v>
      </c>
      <c r="P8217" s="15">
        <f t="shared" si="768"/>
        <v>5</v>
      </c>
      <c r="Q8217">
        <f t="shared" si="769"/>
        <v>12</v>
      </c>
      <c r="R8217">
        <f t="shared" si="770"/>
        <v>2019</v>
      </c>
    </row>
    <row r="8218" spans="1:18" x14ac:dyDescent="0.25">
      <c r="A8218" s="6" t="s">
        <v>9244</v>
      </c>
      <c r="B8218" s="6" t="s">
        <v>537</v>
      </c>
      <c r="C8218" s="6" t="s">
        <v>34</v>
      </c>
      <c r="D8218" s="6" t="s">
        <v>356</v>
      </c>
      <c r="E8218" s="6" t="s">
        <v>371</v>
      </c>
      <c r="F8218" s="10">
        <v>43828</v>
      </c>
      <c r="G8218" s="6">
        <v>3</v>
      </c>
      <c r="H8218" s="11">
        <f>VLOOKUP(B8218,[1]!Product_Data[#Data],4,0)</f>
        <v>556</v>
      </c>
      <c r="I8218" s="11">
        <f>VLOOKUP(B8218,[1]!Product_Data[#Data],3,0)</f>
        <v>395</v>
      </c>
      <c r="J8218" s="11">
        <f t="shared" si="771"/>
        <v>1185</v>
      </c>
      <c r="K8218" s="11">
        <f t="shared" si="772"/>
        <v>1668</v>
      </c>
      <c r="L8218" s="11">
        <f t="shared" si="773"/>
        <v>483</v>
      </c>
      <c r="M8218" t="str">
        <f>VLOOKUP(C8218,[1]!Location_Data[#Data],2,0)</f>
        <v>Inglewood</v>
      </c>
      <c r="N8218" t="str">
        <f>VLOOKUP(D8218,[1]!Salespeople_Data[#Data],2,0)</f>
        <v>Jimmy Young</v>
      </c>
      <c r="O8218" t="str">
        <f>VLOOKUP(E8218,[1]!Customer_Data[#Data],2,0)</f>
        <v>Wayne Gordon</v>
      </c>
      <c r="P8218" s="15">
        <f t="shared" si="768"/>
        <v>1</v>
      </c>
      <c r="Q8218">
        <f t="shared" si="769"/>
        <v>12</v>
      </c>
      <c r="R8218">
        <f t="shared" si="770"/>
        <v>2019</v>
      </c>
    </row>
    <row r="8219" spans="1:18" x14ac:dyDescent="0.25">
      <c r="A8219" s="6" t="s">
        <v>9245</v>
      </c>
      <c r="B8219" s="6" t="s">
        <v>925</v>
      </c>
      <c r="C8219" s="6" t="s">
        <v>156</v>
      </c>
      <c r="D8219" s="6" t="s">
        <v>35</v>
      </c>
      <c r="E8219" s="6" t="s">
        <v>634</v>
      </c>
      <c r="F8219" s="10">
        <v>43586</v>
      </c>
      <c r="G8219" s="6">
        <v>3</v>
      </c>
      <c r="H8219" s="11">
        <f>VLOOKUP(B8219,[1]!Product_Data[#Data],4,0)</f>
        <v>136</v>
      </c>
      <c r="I8219" s="11">
        <f>VLOOKUP(B8219,[1]!Product_Data[#Data],3,0)</f>
        <v>72</v>
      </c>
      <c r="J8219" s="11">
        <f t="shared" si="771"/>
        <v>216</v>
      </c>
      <c r="K8219" s="11">
        <f t="shared" si="772"/>
        <v>408</v>
      </c>
      <c r="L8219" s="11">
        <f t="shared" si="773"/>
        <v>192</v>
      </c>
      <c r="M8219" t="str">
        <f>VLOOKUP(C8219,[1]!Location_Data[#Data],2,0)</f>
        <v>Sacramento</v>
      </c>
      <c r="N8219" t="str">
        <f>VLOOKUP(D8219,[1]!Salespeople_Data[#Data],2,0)</f>
        <v>Charles Harper</v>
      </c>
      <c r="O8219" t="str">
        <f>VLOOKUP(E8219,[1]!Customer_Data[#Data],2,0)</f>
        <v>Jesse Castillo</v>
      </c>
      <c r="P8219" s="15">
        <f t="shared" si="768"/>
        <v>4</v>
      </c>
      <c r="Q8219">
        <f t="shared" si="769"/>
        <v>5</v>
      </c>
      <c r="R8219">
        <f t="shared" si="770"/>
        <v>2019</v>
      </c>
    </row>
    <row r="8220" spans="1:18" x14ac:dyDescent="0.25">
      <c r="A8220" s="6" t="s">
        <v>9246</v>
      </c>
      <c r="B8220" s="6" t="s">
        <v>232</v>
      </c>
      <c r="C8220" s="6" t="s">
        <v>174</v>
      </c>
      <c r="D8220" s="6" t="s">
        <v>298</v>
      </c>
      <c r="E8220" s="6" t="s">
        <v>1244</v>
      </c>
      <c r="F8220" s="10">
        <v>43555</v>
      </c>
      <c r="G8220" s="6">
        <v>1</v>
      </c>
      <c r="H8220" s="11">
        <f>VLOOKUP(B8220,[1]!Product_Data[#Data],4,0)</f>
        <v>1119</v>
      </c>
      <c r="I8220" s="11">
        <f>VLOOKUP(B8220,[1]!Product_Data[#Data],3,0)</f>
        <v>683</v>
      </c>
      <c r="J8220" s="11">
        <f t="shared" si="771"/>
        <v>683</v>
      </c>
      <c r="K8220" s="11">
        <f t="shared" si="772"/>
        <v>1119</v>
      </c>
      <c r="L8220" s="11">
        <f t="shared" si="773"/>
        <v>436</v>
      </c>
      <c r="M8220" t="str">
        <f>VLOOKUP(C8220,[1]!Location_Data[#Data],2,0)</f>
        <v>Norwalk</v>
      </c>
      <c r="N8220" t="str">
        <f>VLOOKUP(D8220,[1]!Salespeople_Data[#Data],2,0)</f>
        <v>Kenneth Fields</v>
      </c>
      <c r="O8220" t="str">
        <f>VLOOKUP(E8220,[1]!Customer_Data[#Data],2,0)</f>
        <v>Jesse Garrett</v>
      </c>
      <c r="P8220" s="15">
        <f t="shared" si="768"/>
        <v>1</v>
      </c>
      <c r="Q8220">
        <f t="shared" si="769"/>
        <v>3</v>
      </c>
      <c r="R8220">
        <f t="shared" si="770"/>
        <v>2019</v>
      </c>
    </row>
    <row r="8221" spans="1:18" x14ac:dyDescent="0.25">
      <c r="A8221" s="6" t="s">
        <v>9247</v>
      </c>
      <c r="B8221" s="6" t="s">
        <v>383</v>
      </c>
      <c r="C8221" s="6" t="s">
        <v>731</v>
      </c>
      <c r="D8221" s="6" t="s">
        <v>25</v>
      </c>
      <c r="E8221" s="6" t="s">
        <v>1311</v>
      </c>
      <c r="F8221" s="10">
        <v>43580</v>
      </c>
      <c r="G8221" s="6">
        <v>1</v>
      </c>
      <c r="H8221" s="11">
        <f>VLOOKUP(B8221,[1]!Product_Data[#Data],4,0)</f>
        <v>1494</v>
      </c>
      <c r="I8221" s="11">
        <f>VLOOKUP(B8221,[1]!Product_Data[#Data],3,0)</f>
        <v>971</v>
      </c>
      <c r="J8221" s="11">
        <f t="shared" si="771"/>
        <v>971</v>
      </c>
      <c r="K8221" s="11">
        <f t="shared" si="772"/>
        <v>1494</v>
      </c>
      <c r="L8221" s="11">
        <f t="shared" si="773"/>
        <v>523</v>
      </c>
      <c r="M8221" t="str">
        <f>VLOOKUP(C8221,[1]!Location_Data[#Data],2,0)</f>
        <v>Costa Mesa</v>
      </c>
      <c r="N8221" t="str">
        <f>VLOOKUP(D8221,[1]!Salespeople_Data[#Data],2,0)</f>
        <v>Brian Davis</v>
      </c>
      <c r="O8221" t="str">
        <f>VLOOKUP(E8221,[1]!Customer_Data[#Data],2,0)</f>
        <v>Alan Scott</v>
      </c>
      <c r="P8221" s="15">
        <f t="shared" si="768"/>
        <v>5</v>
      </c>
      <c r="Q8221">
        <f t="shared" si="769"/>
        <v>4</v>
      </c>
      <c r="R8221">
        <f t="shared" si="770"/>
        <v>2019</v>
      </c>
    </row>
    <row r="8222" spans="1:18" x14ac:dyDescent="0.25">
      <c r="A8222" s="6" t="s">
        <v>9248</v>
      </c>
      <c r="B8222" s="6" t="s">
        <v>858</v>
      </c>
      <c r="C8222" s="6" t="s">
        <v>190</v>
      </c>
      <c r="D8222" s="6" t="s">
        <v>87</v>
      </c>
      <c r="E8222" s="6" t="s">
        <v>3773</v>
      </c>
      <c r="F8222" s="10">
        <v>43572</v>
      </c>
      <c r="G8222" s="6">
        <v>1</v>
      </c>
      <c r="H8222" s="11">
        <f>VLOOKUP(B8222,[1]!Product_Data[#Data],4,0)</f>
        <v>2294</v>
      </c>
      <c r="I8222" s="11">
        <f>VLOOKUP(B8222,[1]!Product_Data[#Data],3,0)</f>
        <v>1399</v>
      </c>
      <c r="J8222" s="11">
        <f t="shared" si="771"/>
        <v>1399</v>
      </c>
      <c r="K8222" s="11">
        <f t="shared" si="772"/>
        <v>2294</v>
      </c>
      <c r="L8222" s="11">
        <f t="shared" si="773"/>
        <v>895</v>
      </c>
      <c r="M8222" t="str">
        <f>VLOOKUP(C8222,[1]!Location_Data[#Data],2,0)</f>
        <v>Oakland</v>
      </c>
      <c r="N8222" t="str">
        <f>VLOOKUP(D8222,[1]!Salespeople_Data[#Data],2,0)</f>
        <v>Martin Perry</v>
      </c>
      <c r="O8222" t="str">
        <f>VLOOKUP(E8222,[1]!Customer_Data[#Data],2,0)</f>
        <v>Earl Robinson</v>
      </c>
      <c r="P8222" s="15">
        <f t="shared" si="768"/>
        <v>4</v>
      </c>
      <c r="Q8222">
        <f t="shared" si="769"/>
        <v>4</v>
      </c>
      <c r="R8222">
        <f t="shared" si="770"/>
        <v>2019</v>
      </c>
    </row>
    <row r="8223" spans="1:18" x14ac:dyDescent="0.25">
      <c r="A8223" s="6" t="s">
        <v>9249</v>
      </c>
      <c r="B8223" s="6" t="s">
        <v>232</v>
      </c>
      <c r="C8223" s="6" t="s">
        <v>224</v>
      </c>
      <c r="D8223" s="6" t="s">
        <v>25</v>
      </c>
      <c r="E8223" s="6" t="s">
        <v>1831</v>
      </c>
      <c r="F8223" s="10">
        <v>43807</v>
      </c>
      <c r="G8223" s="6">
        <v>2</v>
      </c>
      <c r="H8223" s="11">
        <f>VLOOKUP(B8223,[1]!Product_Data[#Data],4,0)</f>
        <v>1119</v>
      </c>
      <c r="I8223" s="11">
        <f>VLOOKUP(B8223,[1]!Product_Data[#Data],3,0)</f>
        <v>683</v>
      </c>
      <c r="J8223" s="11">
        <f t="shared" si="771"/>
        <v>1366</v>
      </c>
      <c r="K8223" s="11">
        <f t="shared" si="772"/>
        <v>2238</v>
      </c>
      <c r="L8223" s="11">
        <f t="shared" si="773"/>
        <v>872</v>
      </c>
      <c r="M8223" t="str">
        <f>VLOOKUP(C8223,[1]!Location_Data[#Data],2,0)</f>
        <v>Huntington Beach</v>
      </c>
      <c r="N8223" t="str">
        <f>VLOOKUP(D8223,[1]!Salespeople_Data[#Data],2,0)</f>
        <v>Brian Davis</v>
      </c>
      <c r="O8223" t="str">
        <f>VLOOKUP(E8223,[1]!Customer_Data[#Data],2,0)</f>
        <v>Benjamin Lynch</v>
      </c>
      <c r="P8223" s="15">
        <f t="shared" si="768"/>
        <v>1</v>
      </c>
      <c r="Q8223">
        <f t="shared" si="769"/>
        <v>12</v>
      </c>
      <c r="R8223">
        <f t="shared" si="770"/>
        <v>2019</v>
      </c>
    </row>
    <row r="8224" spans="1:18" x14ac:dyDescent="0.25">
      <c r="A8224" s="6" t="s">
        <v>9250</v>
      </c>
      <c r="B8224" s="6" t="s">
        <v>13</v>
      </c>
      <c r="C8224" s="6" t="s">
        <v>272</v>
      </c>
      <c r="D8224" s="6" t="s">
        <v>126</v>
      </c>
      <c r="E8224" s="6" t="s">
        <v>1708</v>
      </c>
      <c r="F8224" s="10">
        <v>43670</v>
      </c>
      <c r="G8224" s="6">
        <v>1</v>
      </c>
      <c r="H8224" s="11">
        <f>VLOOKUP(B8224,[1]!Product_Data[#Data],4,0)</f>
        <v>1022</v>
      </c>
      <c r="I8224" s="11">
        <f>VLOOKUP(B8224,[1]!Product_Data[#Data],3,0)</f>
        <v>818</v>
      </c>
      <c r="J8224" s="11">
        <f t="shared" si="771"/>
        <v>818</v>
      </c>
      <c r="K8224" s="11">
        <f t="shared" si="772"/>
        <v>1022</v>
      </c>
      <c r="L8224" s="11">
        <f t="shared" si="773"/>
        <v>204</v>
      </c>
      <c r="M8224" t="str">
        <f>VLOOKUP(C8224,[1]!Location_Data[#Data],2,0)</f>
        <v>Torrance</v>
      </c>
      <c r="N8224" t="str">
        <f>VLOOKUP(D8224,[1]!Salespeople_Data[#Data],2,0)</f>
        <v>Larry Castillo</v>
      </c>
      <c r="O8224" t="str">
        <f>VLOOKUP(E8224,[1]!Customer_Data[#Data],2,0)</f>
        <v>Jason Diaz</v>
      </c>
      <c r="P8224" s="15">
        <f t="shared" si="768"/>
        <v>4</v>
      </c>
      <c r="Q8224">
        <f t="shared" si="769"/>
        <v>7</v>
      </c>
      <c r="R8224">
        <f t="shared" si="770"/>
        <v>2019</v>
      </c>
    </row>
    <row r="8225" spans="1:18" x14ac:dyDescent="0.25">
      <c r="A8225" s="6" t="s">
        <v>9251</v>
      </c>
      <c r="B8225" s="6" t="s">
        <v>560</v>
      </c>
      <c r="C8225" s="6" t="s">
        <v>190</v>
      </c>
      <c r="D8225" s="6" t="s">
        <v>359</v>
      </c>
      <c r="E8225" s="6" t="s">
        <v>892</v>
      </c>
      <c r="F8225" s="10">
        <v>43582</v>
      </c>
      <c r="G8225" s="6">
        <v>1</v>
      </c>
      <c r="H8225" s="11">
        <f>VLOOKUP(B8225,[1]!Product_Data[#Data],4,0)</f>
        <v>1809</v>
      </c>
      <c r="I8225" s="11">
        <f>VLOOKUP(B8225,[1]!Product_Data[#Data],3,0)</f>
        <v>1067</v>
      </c>
      <c r="J8225" s="11">
        <f t="shared" si="771"/>
        <v>1067</v>
      </c>
      <c r="K8225" s="11">
        <f t="shared" si="772"/>
        <v>1809</v>
      </c>
      <c r="L8225" s="11">
        <f t="shared" si="773"/>
        <v>742</v>
      </c>
      <c r="M8225" t="str">
        <f>VLOOKUP(C8225,[1]!Location_Data[#Data],2,0)</f>
        <v>Oakland</v>
      </c>
      <c r="N8225" t="str">
        <f>VLOOKUP(D8225,[1]!Salespeople_Data[#Data],2,0)</f>
        <v>Eugene Holmes</v>
      </c>
      <c r="O8225" t="str">
        <f>VLOOKUP(E8225,[1]!Customer_Data[#Data],2,0)</f>
        <v>Randy Webb</v>
      </c>
      <c r="P8225" s="15">
        <f t="shared" si="768"/>
        <v>7</v>
      </c>
      <c r="Q8225">
        <f t="shared" si="769"/>
        <v>4</v>
      </c>
      <c r="R8225">
        <f t="shared" si="770"/>
        <v>2019</v>
      </c>
    </row>
    <row r="8226" spans="1:18" x14ac:dyDescent="0.25">
      <c r="A8226" s="6" t="s">
        <v>9252</v>
      </c>
      <c r="B8226" s="6" t="s">
        <v>271</v>
      </c>
      <c r="C8226" s="6" t="s">
        <v>95</v>
      </c>
      <c r="D8226" s="6" t="s">
        <v>257</v>
      </c>
      <c r="E8226" s="6" t="s">
        <v>931</v>
      </c>
      <c r="F8226" s="10">
        <v>43760</v>
      </c>
      <c r="G8226" s="6">
        <v>1</v>
      </c>
      <c r="H8226" s="11">
        <f>VLOOKUP(B8226,[1]!Product_Data[#Data],4,0)</f>
        <v>1587</v>
      </c>
      <c r="I8226" s="11">
        <f>VLOOKUP(B8226,[1]!Product_Data[#Data],3,0)</f>
        <v>1301</v>
      </c>
      <c r="J8226" s="11">
        <f t="shared" si="771"/>
        <v>1301</v>
      </c>
      <c r="K8226" s="11">
        <f t="shared" si="772"/>
        <v>1587</v>
      </c>
      <c r="L8226" s="11">
        <f t="shared" si="773"/>
        <v>286</v>
      </c>
      <c r="M8226" t="str">
        <f>VLOOKUP(C8226,[1]!Location_Data[#Data],2,0)</f>
        <v>Fullerton</v>
      </c>
      <c r="N8226" t="str">
        <f>VLOOKUP(D8226,[1]!Salespeople_Data[#Data],2,0)</f>
        <v>Jerry Perry</v>
      </c>
      <c r="O8226" t="str">
        <f>VLOOKUP(E8226,[1]!Customer_Data[#Data],2,0)</f>
        <v>Joshua Collins</v>
      </c>
      <c r="P8226" s="15">
        <f t="shared" si="768"/>
        <v>3</v>
      </c>
      <c r="Q8226">
        <f t="shared" si="769"/>
        <v>10</v>
      </c>
      <c r="R8226">
        <f t="shared" si="770"/>
        <v>2019</v>
      </c>
    </row>
    <row r="8227" spans="1:18" x14ac:dyDescent="0.25">
      <c r="A8227" s="6" t="s">
        <v>9253</v>
      </c>
      <c r="B8227" s="6" t="s">
        <v>256</v>
      </c>
      <c r="C8227" s="6" t="s">
        <v>95</v>
      </c>
      <c r="D8227" s="6" t="s">
        <v>63</v>
      </c>
      <c r="E8227" s="6" t="s">
        <v>3134</v>
      </c>
      <c r="F8227" s="10">
        <v>43570</v>
      </c>
      <c r="G8227" s="6">
        <v>4</v>
      </c>
      <c r="H8227" s="11">
        <f>VLOOKUP(B8227,[1]!Product_Data[#Data],4,0)</f>
        <v>596</v>
      </c>
      <c r="I8227" s="11">
        <f>VLOOKUP(B8227,[1]!Product_Data[#Data],3,0)</f>
        <v>358</v>
      </c>
      <c r="J8227" s="11">
        <f t="shared" si="771"/>
        <v>1432</v>
      </c>
      <c r="K8227" s="11">
        <f t="shared" si="772"/>
        <v>2384</v>
      </c>
      <c r="L8227" s="11">
        <f t="shared" si="773"/>
        <v>952</v>
      </c>
      <c r="M8227" t="str">
        <f>VLOOKUP(C8227,[1]!Location_Data[#Data],2,0)</f>
        <v>Fullerton</v>
      </c>
      <c r="N8227" t="str">
        <f>VLOOKUP(D8227,[1]!Salespeople_Data[#Data],2,0)</f>
        <v>Jeremy Mendoza</v>
      </c>
      <c r="O8227" t="str">
        <f>VLOOKUP(E8227,[1]!Customer_Data[#Data],2,0)</f>
        <v>Juan Hunt</v>
      </c>
      <c r="P8227" s="15">
        <f t="shared" si="768"/>
        <v>2</v>
      </c>
      <c r="Q8227">
        <f t="shared" si="769"/>
        <v>4</v>
      </c>
      <c r="R8227">
        <f t="shared" si="770"/>
        <v>2019</v>
      </c>
    </row>
    <row r="8228" spans="1:18" x14ac:dyDescent="0.25">
      <c r="A8228" s="6" t="s">
        <v>9254</v>
      </c>
      <c r="B8228" s="6" t="s">
        <v>796</v>
      </c>
      <c r="C8228" s="6" t="s">
        <v>268</v>
      </c>
      <c r="D8228" s="6" t="s">
        <v>447</v>
      </c>
      <c r="E8228" s="6" t="s">
        <v>734</v>
      </c>
      <c r="F8228" s="10">
        <v>43571</v>
      </c>
      <c r="G8228" s="6">
        <v>4</v>
      </c>
      <c r="H8228" s="11">
        <f>VLOOKUP(B8228,[1]!Product_Data[#Data],4,0)</f>
        <v>1103</v>
      </c>
      <c r="I8228" s="11">
        <f>VLOOKUP(B8228,[1]!Product_Data[#Data],3,0)</f>
        <v>838</v>
      </c>
      <c r="J8228" s="11">
        <f t="shared" si="771"/>
        <v>3352</v>
      </c>
      <c r="K8228" s="11">
        <f t="shared" si="772"/>
        <v>4412</v>
      </c>
      <c r="L8228" s="11">
        <f t="shared" si="773"/>
        <v>1060</v>
      </c>
      <c r="M8228" t="str">
        <f>VLOOKUP(C8228,[1]!Location_Data[#Data],2,0)</f>
        <v>Murrieta</v>
      </c>
      <c r="N8228" t="str">
        <f>VLOOKUP(D8228,[1]!Salespeople_Data[#Data],2,0)</f>
        <v>Howard Sims</v>
      </c>
      <c r="O8228" t="str">
        <f>VLOOKUP(E8228,[1]!Customer_Data[#Data],2,0)</f>
        <v>Henry Kelley</v>
      </c>
      <c r="P8228" s="15">
        <f t="shared" si="768"/>
        <v>3</v>
      </c>
      <c r="Q8228">
        <f t="shared" si="769"/>
        <v>4</v>
      </c>
      <c r="R8228">
        <f t="shared" si="770"/>
        <v>2019</v>
      </c>
    </row>
    <row r="8229" spans="1:18" x14ac:dyDescent="0.25">
      <c r="A8229" s="6" t="s">
        <v>9255</v>
      </c>
      <c r="B8229" s="6" t="s">
        <v>311</v>
      </c>
      <c r="C8229" s="6" t="s">
        <v>512</v>
      </c>
      <c r="D8229" s="6" t="s">
        <v>298</v>
      </c>
      <c r="E8229" s="6" t="s">
        <v>797</v>
      </c>
      <c r="F8229" s="10">
        <v>43511</v>
      </c>
      <c r="G8229" s="6">
        <v>1</v>
      </c>
      <c r="H8229" s="11">
        <f>VLOOKUP(B8229,[1]!Product_Data[#Data],4,0)</f>
        <v>1743</v>
      </c>
      <c r="I8229" s="11">
        <f>VLOOKUP(B8229,[1]!Product_Data[#Data],3,0)</f>
        <v>872</v>
      </c>
      <c r="J8229" s="11">
        <f t="shared" si="771"/>
        <v>872</v>
      </c>
      <c r="K8229" s="11">
        <f t="shared" si="772"/>
        <v>1743</v>
      </c>
      <c r="L8229" s="11">
        <f t="shared" si="773"/>
        <v>871</v>
      </c>
      <c r="M8229" t="str">
        <f>VLOOKUP(C8229,[1]!Location_Data[#Data],2,0)</f>
        <v>Long Beach</v>
      </c>
      <c r="N8229" t="str">
        <f>VLOOKUP(D8229,[1]!Salespeople_Data[#Data],2,0)</f>
        <v>Kenneth Fields</v>
      </c>
      <c r="O8229" t="str">
        <f>VLOOKUP(E8229,[1]!Customer_Data[#Data],2,0)</f>
        <v>Peter Meyer</v>
      </c>
      <c r="P8229" s="15">
        <f t="shared" si="768"/>
        <v>6</v>
      </c>
      <c r="Q8229">
        <f t="shared" si="769"/>
        <v>2</v>
      </c>
      <c r="R8229">
        <f t="shared" si="770"/>
        <v>2019</v>
      </c>
    </row>
    <row r="8230" spans="1:18" x14ac:dyDescent="0.25">
      <c r="A8230" s="6" t="s">
        <v>9256</v>
      </c>
      <c r="B8230" s="6" t="s">
        <v>626</v>
      </c>
      <c r="C8230" s="6" t="s">
        <v>450</v>
      </c>
      <c r="D8230" s="6" t="s">
        <v>356</v>
      </c>
      <c r="E8230" s="6" t="s">
        <v>312</v>
      </c>
      <c r="F8230" s="10">
        <v>43601</v>
      </c>
      <c r="G8230" s="6">
        <v>1</v>
      </c>
      <c r="H8230" s="11">
        <f>VLOOKUP(B8230,[1]!Product_Data[#Data],4,0)</f>
        <v>584</v>
      </c>
      <c r="I8230" s="11">
        <f>VLOOKUP(B8230,[1]!Product_Data[#Data],3,0)</f>
        <v>420</v>
      </c>
      <c r="J8230" s="11">
        <f t="shared" si="771"/>
        <v>420</v>
      </c>
      <c r="K8230" s="11">
        <f t="shared" si="772"/>
        <v>584</v>
      </c>
      <c r="L8230" s="11">
        <f t="shared" si="773"/>
        <v>164</v>
      </c>
      <c r="M8230" t="str">
        <f>VLOOKUP(C8230,[1]!Location_Data[#Data],2,0)</f>
        <v>Simi Valley</v>
      </c>
      <c r="N8230" t="str">
        <f>VLOOKUP(D8230,[1]!Salespeople_Data[#Data],2,0)</f>
        <v>Jimmy Young</v>
      </c>
      <c r="O8230" t="str">
        <f>VLOOKUP(E8230,[1]!Customer_Data[#Data],2,0)</f>
        <v>Adam Jenkins</v>
      </c>
      <c r="P8230" s="15">
        <f t="shared" si="768"/>
        <v>5</v>
      </c>
      <c r="Q8230">
        <f t="shared" si="769"/>
        <v>5</v>
      </c>
      <c r="R8230">
        <f t="shared" si="770"/>
        <v>2019</v>
      </c>
    </row>
    <row r="8231" spans="1:18" x14ac:dyDescent="0.25">
      <c r="A8231" s="6" t="s">
        <v>9257</v>
      </c>
      <c r="B8231" s="6" t="s">
        <v>652</v>
      </c>
      <c r="C8231" s="6" t="s">
        <v>362</v>
      </c>
      <c r="D8231" s="6" t="s">
        <v>359</v>
      </c>
      <c r="E8231" s="6" t="s">
        <v>867</v>
      </c>
      <c r="F8231" s="10">
        <v>43818</v>
      </c>
      <c r="G8231" s="6">
        <v>3</v>
      </c>
      <c r="H8231" s="11">
        <f>VLOOKUP(B8231,[1]!Product_Data[#Data],4,0)</f>
        <v>217</v>
      </c>
      <c r="I8231" s="11">
        <f>VLOOKUP(B8231,[1]!Product_Data[#Data],3,0)</f>
        <v>171</v>
      </c>
      <c r="J8231" s="11">
        <f t="shared" si="771"/>
        <v>513</v>
      </c>
      <c r="K8231" s="11">
        <f t="shared" si="772"/>
        <v>651</v>
      </c>
      <c r="L8231" s="11">
        <f t="shared" si="773"/>
        <v>138</v>
      </c>
      <c r="M8231" t="str">
        <f>VLOOKUP(C8231,[1]!Location_Data[#Data],2,0)</f>
        <v>San Bernardino</v>
      </c>
      <c r="N8231" t="str">
        <f>VLOOKUP(D8231,[1]!Salespeople_Data[#Data],2,0)</f>
        <v>Eugene Holmes</v>
      </c>
      <c r="O8231" t="str">
        <f>VLOOKUP(E8231,[1]!Customer_Data[#Data],2,0)</f>
        <v>Carl Anderson</v>
      </c>
      <c r="P8231" s="15">
        <f t="shared" si="768"/>
        <v>5</v>
      </c>
      <c r="Q8231">
        <f t="shared" si="769"/>
        <v>12</v>
      </c>
      <c r="R8231">
        <f t="shared" si="770"/>
        <v>2019</v>
      </c>
    </row>
    <row r="8232" spans="1:18" x14ac:dyDescent="0.25">
      <c r="A8232" s="6" t="s">
        <v>9258</v>
      </c>
      <c r="B8232" s="6" t="s">
        <v>408</v>
      </c>
      <c r="C8232" s="6" t="s">
        <v>90</v>
      </c>
      <c r="D8232" s="6" t="s">
        <v>80</v>
      </c>
      <c r="E8232" s="6" t="s">
        <v>72</v>
      </c>
      <c r="F8232" s="10">
        <v>43681</v>
      </c>
      <c r="G8232" s="6">
        <v>3</v>
      </c>
      <c r="H8232" s="11">
        <f>VLOOKUP(B8232,[1]!Product_Data[#Data],4,0)</f>
        <v>1405</v>
      </c>
      <c r="I8232" s="11">
        <f>VLOOKUP(B8232,[1]!Product_Data[#Data],3,0)</f>
        <v>1054</v>
      </c>
      <c r="J8232" s="11">
        <f t="shared" si="771"/>
        <v>3162</v>
      </c>
      <c r="K8232" s="11">
        <f t="shared" si="772"/>
        <v>4215</v>
      </c>
      <c r="L8232" s="11">
        <f t="shared" si="773"/>
        <v>1053</v>
      </c>
      <c r="M8232" t="str">
        <f>VLOOKUP(C8232,[1]!Location_Data[#Data],2,0)</f>
        <v>Irvine</v>
      </c>
      <c r="N8232" t="str">
        <f>VLOOKUP(D8232,[1]!Salespeople_Data[#Data],2,0)</f>
        <v>Henry Nelson</v>
      </c>
      <c r="O8232" t="str">
        <f>VLOOKUP(E8232,[1]!Customer_Data[#Data],2,0)</f>
        <v>Keith Campbell</v>
      </c>
      <c r="P8232" s="15">
        <f t="shared" si="768"/>
        <v>1</v>
      </c>
      <c r="Q8232">
        <f t="shared" si="769"/>
        <v>8</v>
      </c>
      <c r="R8232">
        <f t="shared" si="770"/>
        <v>2019</v>
      </c>
    </row>
    <row r="8233" spans="1:18" x14ac:dyDescent="0.25">
      <c r="A8233" s="6" t="s">
        <v>9259</v>
      </c>
      <c r="B8233" s="6" t="s">
        <v>666</v>
      </c>
      <c r="C8233" s="6" t="s">
        <v>362</v>
      </c>
      <c r="D8233" s="6" t="s">
        <v>80</v>
      </c>
      <c r="E8233" s="6" t="s">
        <v>1189</v>
      </c>
      <c r="F8233" s="10">
        <v>43828</v>
      </c>
      <c r="G8233" s="6">
        <v>4</v>
      </c>
      <c r="H8233" s="11">
        <f>VLOOKUP(B8233,[1]!Product_Data[#Data],4,0)</f>
        <v>2241</v>
      </c>
      <c r="I8233" s="11">
        <f>VLOOKUP(B8233,[1]!Product_Data[#Data],3,0)</f>
        <v>1367</v>
      </c>
      <c r="J8233" s="11">
        <f t="shared" si="771"/>
        <v>5468</v>
      </c>
      <c r="K8233" s="11">
        <f t="shared" si="772"/>
        <v>8964</v>
      </c>
      <c r="L8233" s="11">
        <f t="shared" si="773"/>
        <v>3496</v>
      </c>
      <c r="M8233" t="str">
        <f>VLOOKUP(C8233,[1]!Location_Data[#Data],2,0)</f>
        <v>San Bernardino</v>
      </c>
      <c r="N8233" t="str">
        <f>VLOOKUP(D8233,[1]!Salespeople_Data[#Data],2,0)</f>
        <v>Henry Nelson</v>
      </c>
      <c r="O8233" t="str">
        <f>VLOOKUP(E8233,[1]!Customer_Data[#Data],2,0)</f>
        <v>Billy Nelson</v>
      </c>
      <c r="P8233" s="15">
        <f t="shared" si="768"/>
        <v>1</v>
      </c>
      <c r="Q8233">
        <f t="shared" si="769"/>
        <v>12</v>
      </c>
      <c r="R8233">
        <f t="shared" si="770"/>
        <v>2019</v>
      </c>
    </row>
    <row r="8234" spans="1:18" x14ac:dyDescent="0.25">
      <c r="A8234" s="6" t="s">
        <v>9260</v>
      </c>
      <c r="B8234" s="6" t="s">
        <v>164</v>
      </c>
      <c r="C8234" s="6" t="s">
        <v>302</v>
      </c>
      <c r="D8234" s="6" t="s">
        <v>35</v>
      </c>
      <c r="E8234" s="6" t="s">
        <v>1374</v>
      </c>
      <c r="F8234" s="10">
        <v>43562</v>
      </c>
      <c r="G8234" s="6">
        <v>2</v>
      </c>
      <c r="H8234" s="11">
        <f>VLOOKUP(B8234,[1]!Product_Data[#Data],4,0)</f>
        <v>637</v>
      </c>
      <c r="I8234" s="11">
        <f>VLOOKUP(B8234,[1]!Product_Data[#Data],3,0)</f>
        <v>389</v>
      </c>
      <c r="J8234" s="11">
        <f t="shared" si="771"/>
        <v>778</v>
      </c>
      <c r="K8234" s="11">
        <f t="shared" si="772"/>
        <v>1274</v>
      </c>
      <c r="L8234" s="11">
        <f t="shared" si="773"/>
        <v>496</v>
      </c>
      <c r="M8234" t="str">
        <f>VLOOKUP(C8234,[1]!Location_Data[#Data],2,0)</f>
        <v>Santa Rosa</v>
      </c>
      <c r="N8234" t="str">
        <f>VLOOKUP(D8234,[1]!Salespeople_Data[#Data],2,0)</f>
        <v>Charles Harper</v>
      </c>
      <c r="O8234" t="str">
        <f>VLOOKUP(E8234,[1]!Customer_Data[#Data],2,0)</f>
        <v>Paul Lane</v>
      </c>
      <c r="P8234" s="15">
        <f t="shared" si="768"/>
        <v>1</v>
      </c>
      <c r="Q8234">
        <f t="shared" si="769"/>
        <v>4</v>
      </c>
      <c r="R8234">
        <f t="shared" si="770"/>
        <v>2019</v>
      </c>
    </row>
    <row r="8235" spans="1:18" x14ac:dyDescent="0.25">
      <c r="A8235" s="6" t="s">
        <v>9261</v>
      </c>
      <c r="B8235" s="6" t="s">
        <v>330</v>
      </c>
      <c r="C8235" s="6" t="s">
        <v>79</v>
      </c>
      <c r="D8235" s="6" t="s">
        <v>356</v>
      </c>
      <c r="E8235" s="6" t="s">
        <v>1032</v>
      </c>
      <c r="F8235" s="10">
        <v>43488</v>
      </c>
      <c r="G8235" s="6">
        <v>1</v>
      </c>
      <c r="H8235" s="11">
        <f>VLOOKUP(B8235,[1]!Product_Data[#Data],4,0)</f>
        <v>1635</v>
      </c>
      <c r="I8235" s="11">
        <f>VLOOKUP(B8235,[1]!Product_Data[#Data],3,0)</f>
        <v>1046</v>
      </c>
      <c r="J8235" s="11">
        <f t="shared" si="771"/>
        <v>1046</v>
      </c>
      <c r="K8235" s="11">
        <f t="shared" si="772"/>
        <v>1635</v>
      </c>
      <c r="L8235" s="11">
        <f t="shared" si="773"/>
        <v>589</v>
      </c>
      <c r="M8235" t="str">
        <f>VLOOKUP(C8235,[1]!Location_Data[#Data],2,0)</f>
        <v>Palmdale</v>
      </c>
      <c r="N8235" t="str">
        <f>VLOOKUP(D8235,[1]!Salespeople_Data[#Data],2,0)</f>
        <v>Jimmy Young</v>
      </c>
      <c r="O8235" t="str">
        <f>VLOOKUP(E8235,[1]!Customer_Data[#Data],2,0)</f>
        <v>Sean Alexander</v>
      </c>
      <c r="P8235" s="15">
        <f t="shared" si="768"/>
        <v>4</v>
      </c>
      <c r="Q8235">
        <f t="shared" si="769"/>
        <v>1</v>
      </c>
      <c r="R8235">
        <f t="shared" si="770"/>
        <v>2019</v>
      </c>
    </row>
    <row r="8236" spans="1:18" x14ac:dyDescent="0.25">
      <c r="A8236" s="6" t="s">
        <v>9262</v>
      </c>
      <c r="B8236" s="6" t="s">
        <v>457</v>
      </c>
      <c r="C8236" s="6" t="s">
        <v>215</v>
      </c>
      <c r="D8236" s="6" t="s">
        <v>106</v>
      </c>
      <c r="E8236" s="6" t="s">
        <v>179</v>
      </c>
      <c r="F8236" s="10">
        <v>43729</v>
      </c>
      <c r="G8236" s="6">
        <v>1</v>
      </c>
      <c r="H8236" s="11">
        <f>VLOOKUP(B8236,[1]!Product_Data[#Data],4,0)</f>
        <v>947</v>
      </c>
      <c r="I8236" s="11">
        <f>VLOOKUP(B8236,[1]!Product_Data[#Data],3,0)</f>
        <v>786</v>
      </c>
      <c r="J8236" s="11">
        <f t="shared" si="771"/>
        <v>786</v>
      </c>
      <c r="K8236" s="11">
        <f t="shared" si="772"/>
        <v>947</v>
      </c>
      <c r="L8236" s="11">
        <f t="shared" si="773"/>
        <v>161</v>
      </c>
      <c r="M8236" t="str">
        <f>VLOOKUP(C8236,[1]!Location_Data[#Data],2,0)</f>
        <v>El Cajon</v>
      </c>
      <c r="N8236" t="str">
        <f>VLOOKUP(D8236,[1]!Salespeople_Data[#Data],2,0)</f>
        <v>Patrick Ruiz</v>
      </c>
      <c r="O8236" t="str">
        <f>VLOOKUP(E8236,[1]!Customer_Data[#Data],2,0)</f>
        <v>Alan Miller</v>
      </c>
      <c r="P8236" s="15">
        <f t="shared" si="768"/>
        <v>7</v>
      </c>
      <c r="Q8236">
        <f t="shared" si="769"/>
        <v>9</v>
      </c>
      <c r="R8236">
        <f t="shared" si="770"/>
        <v>2019</v>
      </c>
    </row>
    <row r="8237" spans="1:18" x14ac:dyDescent="0.25">
      <c r="A8237" s="6" t="s">
        <v>9263</v>
      </c>
      <c r="B8237" s="6" t="s">
        <v>200</v>
      </c>
      <c r="C8237" s="6" t="s">
        <v>349</v>
      </c>
      <c r="D8237" s="6" t="s">
        <v>170</v>
      </c>
      <c r="E8237" s="6" t="s">
        <v>2426</v>
      </c>
      <c r="F8237" s="10">
        <v>43780</v>
      </c>
      <c r="G8237" s="6">
        <v>1</v>
      </c>
      <c r="H8237" s="11">
        <f>VLOOKUP(B8237,[1]!Product_Data[#Data],4,0)</f>
        <v>315</v>
      </c>
      <c r="I8237" s="11">
        <f>VLOOKUP(B8237,[1]!Product_Data[#Data],3,0)</f>
        <v>208</v>
      </c>
      <c r="J8237" s="11">
        <f t="shared" si="771"/>
        <v>208</v>
      </c>
      <c r="K8237" s="11">
        <f t="shared" si="772"/>
        <v>315</v>
      </c>
      <c r="L8237" s="11">
        <f t="shared" si="773"/>
        <v>107</v>
      </c>
      <c r="M8237" t="str">
        <f>VLOOKUP(C8237,[1]!Location_Data[#Data],2,0)</f>
        <v>Santa Clara</v>
      </c>
      <c r="N8237" t="str">
        <f>VLOOKUP(D8237,[1]!Salespeople_Data[#Data],2,0)</f>
        <v>Sean Miller</v>
      </c>
      <c r="O8237" t="str">
        <f>VLOOKUP(E8237,[1]!Customer_Data[#Data],2,0)</f>
        <v>Lawrence Watson</v>
      </c>
      <c r="P8237" s="15">
        <f t="shared" si="768"/>
        <v>2</v>
      </c>
      <c r="Q8237">
        <f t="shared" si="769"/>
        <v>11</v>
      </c>
      <c r="R8237">
        <f t="shared" si="770"/>
        <v>2019</v>
      </c>
    </row>
    <row r="8238" spans="1:18" x14ac:dyDescent="0.25">
      <c r="A8238" s="6" t="s">
        <v>9264</v>
      </c>
      <c r="B8238" s="6" t="s">
        <v>139</v>
      </c>
      <c r="C8238" s="6" t="s">
        <v>386</v>
      </c>
      <c r="D8238" s="6" t="s">
        <v>126</v>
      </c>
      <c r="E8238" s="6" t="s">
        <v>303</v>
      </c>
      <c r="F8238" s="10">
        <v>43632</v>
      </c>
      <c r="G8238" s="6">
        <v>1</v>
      </c>
      <c r="H8238" s="11">
        <f>VLOOKUP(B8238,[1]!Product_Data[#Data],4,0)</f>
        <v>817</v>
      </c>
      <c r="I8238" s="11">
        <f>VLOOKUP(B8238,[1]!Product_Data[#Data],3,0)</f>
        <v>409</v>
      </c>
      <c r="J8238" s="11">
        <f t="shared" si="771"/>
        <v>409</v>
      </c>
      <c r="K8238" s="11">
        <f t="shared" si="772"/>
        <v>817</v>
      </c>
      <c r="L8238" s="11">
        <f t="shared" si="773"/>
        <v>408</v>
      </c>
      <c r="M8238" t="str">
        <f>VLOOKUP(C8238,[1]!Location_Data[#Data],2,0)</f>
        <v>Carlsbad</v>
      </c>
      <c r="N8238" t="str">
        <f>VLOOKUP(D8238,[1]!Salespeople_Data[#Data],2,0)</f>
        <v>Larry Castillo</v>
      </c>
      <c r="O8238" t="str">
        <f>VLOOKUP(E8238,[1]!Customer_Data[#Data],2,0)</f>
        <v>Johnny Hawkins</v>
      </c>
      <c r="P8238" s="15">
        <f t="shared" si="768"/>
        <v>1</v>
      </c>
      <c r="Q8238">
        <f t="shared" si="769"/>
        <v>6</v>
      </c>
      <c r="R8238">
        <f t="shared" si="770"/>
        <v>2019</v>
      </c>
    </row>
    <row r="8239" spans="1:18" x14ac:dyDescent="0.25">
      <c r="A8239" s="6" t="s">
        <v>9265</v>
      </c>
      <c r="B8239" s="6" t="s">
        <v>155</v>
      </c>
      <c r="C8239" s="6" t="s">
        <v>246</v>
      </c>
      <c r="D8239" s="6" t="s">
        <v>159</v>
      </c>
      <c r="E8239" s="6" t="s">
        <v>67</v>
      </c>
      <c r="F8239" s="10">
        <v>43594</v>
      </c>
      <c r="G8239" s="6">
        <v>1</v>
      </c>
      <c r="H8239" s="11">
        <f>VLOOKUP(B8239,[1]!Product_Data[#Data],4,0)</f>
        <v>1353</v>
      </c>
      <c r="I8239" s="11">
        <f>VLOOKUP(B8239,[1]!Product_Data[#Data],3,0)</f>
        <v>947</v>
      </c>
      <c r="J8239" s="11">
        <f t="shared" si="771"/>
        <v>947</v>
      </c>
      <c r="K8239" s="11">
        <f t="shared" si="772"/>
        <v>1353</v>
      </c>
      <c r="L8239" s="11">
        <f t="shared" si="773"/>
        <v>406</v>
      </c>
      <c r="M8239" t="str">
        <f>VLOOKUP(C8239,[1]!Location_Data[#Data],2,0)</f>
        <v>San Francisco</v>
      </c>
      <c r="N8239" t="str">
        <f>VLOOKUP(D8239,[1]!Salespeople_Data[#Data],2,0)</f>
        <v>Bobby Russell</v>
      </c>
      <c r="O8239" t="str">
        <f>VLOOKUP(E8239,[1]!Customer_Data[#Data],2,0)</f>
        <v>William James</v>
      </c>
      <c r="P8239" s="15">
        <f t="shared" si="768"/>
        <v>5</v>
      </c>
      <c r="Q8239">
        <f t="shared" si="769"/>
        <v>5</v>
      </c>
      <c r="R8239">
        <f t="shared" si="770"/>
        <v>2019</v>
      </c>
    </row>
    <row r="8240" spans="1:18" x14ac:dyDescent="0.25">
      <c r="A8240" s="6" t="s">
        <v>9266</v>
      </c>
      <c r="B8240" s="6" t="s">
        <v>461</v>
      </c>
      <c r="C8240" s="6" t="s">
        <v>242</v>
      </c>
      <c r="D8240" s="6" t="s">
        <v>225</v>
      </c>
      <c r="E8240" s="6" t="s">
        <v>498</v>
      </c>
      <c r="F8240" s="10">
        <v>43499</v>
      </c>
      <c r="G8240" s="6">
        <v>1</v>
      </c>
      <c r="H8240" s="11">
        <f>VLOOKUP(B8240,[1]!Product_Data[#Data],4,0)</f>
        <v>35</v>
      </c>
      <c r="I8240" s="11">
        <f>VLOOKUP(B8240,[1]!Product_Data[#Data],3,0)</f>
        <v>22</v>
      </c>
      <c r="J8240" s="11">
        <f t="shared" si="771"/>
        <v>22</v>
      </c>
      <c r="K8240" s="11">
        <f t="shared" si="772"/>
        <v>35</v>
      </c>
      <c r="L8240" s="11">
        <f t="shared" si="773"/>
        <v>13</v>
      </c>
      <c r="M8240" t="str">
        <f>VLOOKUP(C8240,[1]!Location_Data[#Data],2,0)</f>
        <v>Downey</v>
      </c>
      <c r="N8240" t="str">
        <f>VLOOKUP(D8240,[1]!Salespeople_Data[#Data],2,0)</f>
        <v>Andrew Bowman</v>
      </c>
      <c r="O8240" t="str">
        <f>VLOOKUP(E8240,[1]!Customer_Data[#Data],2,0)</f>
        <v>Ernest Austin</v>
      </c>
      <c r="P8240" s="15">
        <f t="shared" si="768"/>
        <v>1</v>
      </c>
      <c r="Q8240">
        <f t="shared" si="769"/>
        <v>2</v>
      </c>
      <c r="R8240">
        <f t="shared" si="770"/>
        <v>2019</v>
      </c>
    </row>
    <row r="8241" spans="1:18" x14ac:dyDescent="0.25">
      <c r="A8241" s="6" t="s">
        <v>9267</v>
      </c>
      <c r="B8241" s="6" t="s">
        <v>435</v>
      </c>
      <c r="C8241" s="6" t="s">
        <v>386</v>
      </c>
      <c r="D8241" s="6" t="s">
        <v>20</v>
      </c>
      <c r="E8241" s="6" t="s">
        <v>470</v>
      </c>
      <c r="F8241" s="10">
        <v>43720</v>
      </c>
      <c r="G8241" s="6">
        <v>1</v>
      </c>
      <c r="H8241" s="11">
        <f>VLOOKUP(B8241,[1]!Product_Data[#Data],4,0)</f>
        <v>2141</v>
      </c>
      <c r="I8241" s="11">
        <f>VLOOKUP(B8241,[1]!Product_Data[#Data],3,0)</f>
        <v>1777</v>
      </c>
      <c r="J8241" s="11">
        <f t="shared" si="771"/>
        <v>1777</v>
      </c>
      <c r="K8241" s="11">
        <f t="shared" si="772"/>
        <v>2141</v>
      </c>
      <c r="L8241" s="11">
        <f t="shared" si="773"/>
        <v>364</v>
      </c>
      <c r="M8241" t="str">
        <f>VLOOKUP(C8241,[1]!Location_Data[#Data],2,0)</f>
        <v>Carlsbad</v>
      </c>
      <c r="N8241" t="str">
        <f>VLOOKUP(D8241,[1]!Salespeople_Data[#Data],2,0)</f>
        <v>Joshua Cook</v>
      </c>
      <c r="O8241" t="str">
        <f>VLOOKUP(E8241,[1]!Customer_Data[#Data],2,0)</f>
        <v>Fred Jenkins</v>
      </c>
      <c r="P8241" s="15">
        <f t="shared" si="768"/>
        <v>5</v>
      </c>
      <c r="Q8241">
        <f t="shared" si="769"/>
        <v>9</v>
      </c>
      <c r="R8241">
        <f t="shared" si="770"/>
        <v>2019</v>
      </c>
    </row>
    <row r="8242" spans="1:18" x14ac:dyDescent="0.25">
      <c r="A8242" s="6" t="s">
        <v>9268</v>
      </c>
      <c r="B8242" s="6" t="s">
        <v>305</v>
      </c>
      <c r="C8242" s="6" t="s">
        <v>169</v>
      </c>
      <c r="D8242" s="6" t="s">
        <v>96</v>
      </c>
      <c r="E8242" s="6" t="s">
        <v>531</v>
      </c>
      <c r="F8242" s="10">
        <v>43634</v>
      </c>
      <c r="G8242" s="6">
        <v>2</v>
      </c>
      <c r="H8242" s="11">
        <f>VLOOKUP(B8242,[1]!Product_Data[#Data],4,0)</f>
        <v>504</v>
      </c>
      <c r="I8242" s="11">
        <f>VLOOKUP(B8242,[1]!Product_Data[#Data],3,0)</f>
        <v>408</v>
      </c>
      <c r="J8242" s="11">
        <f t="shared" si="771"/>
        <v>816</v>
      </c>
      <c r="K8242" s="11">
        <f t="shared" si="772"/>
        <v>1008</v>
      </c>
      <c r="L8242" s="11">
        <f t="shared" si="773"/>
        <v>192</v>
      </c>
      <c r="M8242" t="str">
        <f>VLOOKUP(C8242,[1]!Location_Data[#Data],2,0)</f>
        <v>Vista</v>
      </c>
      <c r="N8242" t="str">
        <f>VLOOKUP(D8242,[1]!Salespeople_Data[#Data],2,0)</f>
        <v>Brian Thomas</v>
      </c>
      <c r="O8242" t="str">
        <f>VLOOKUP(E8242,[1]!Customer_Data[#Data],2,0)</f>
        <v>Randy Hayes</v>
      </c>
      <c r="P8242" s="15">
        <f t="shared" si="768"/>
        <v>3</v>
      </c>
      <c r="Q8242">
        <f t="shared" si="769"/>
        <v>6</v>
      </c>
      <c r="R8242">
        <f t="shared" si="770"/>
        <v>2019</v>
      </c>
    </row>
    <row r="8243" spans="1:18" x14ac:dyDescent="0.25">
      <c r="A8243" s="6" t="s">
        <v>9269</v>
      </c>
      <c r="B8243" s="6" t="s">
        <v>69</v>
      </c>
      <c r="C8243" s="6" t="s">
        <v>120</v>
      </c>
      <c r="D8243" s="6" t="s">
        <v>212</v>
      </c>
      <c r="E8243" s="6" t="s">
        <v>903</v>
      </c>
      <c r="F8243" s="10">
        <v>43801</v>
      </c>
      <c r="G8243" s="6">
        <v>1</v>
      </c>
      <c r="H8243" s="11">
        <f>VLOOKUP(B8243,[1]!Product_Data[#Data],4,0)</f>
        <v>1351</v>
      </c>
      <c r="I8243" s="11">
        <f>VLOOKUP(B8243,[1]!Product_Data[#Data],3,0)</f>
        <v>1108</v>
      </c>
      <c r="J8243" s="11">
        <f t="shared" si="771"/>
        <v>1108</v>
      </c>
      <c r="K8243" s="11">
        <f t="shared" si="772"/>
        <v>1351</v>
      </c>
      <c r="L8243" s="11">
        <f t="shared" si="773"/>
        <v>243</v>
      </c>
      <c r="M8243" t="str">
        <f>VLOOKUP(C8243,[1]!Location_Data[#Data],2,0)</f>
        <v>Elk Grove</v>
      </c>
      <c r="N8243" t="str">
        <f>VLOOKUP(D8243,[1]!Salespeople_Data[#Data],2,0)</f>
        <v>Ronald Reed</v>
      </c>
      <c r="O8243" t="str">
        <f>VLOOKUP(E8243,[1]!Customer_Data[#Data],2,0)</f>
        <v>Billy Kennedy</v>
      </c>
      <c r="P8243" s="15">
        <f t="shared" si="768"/>
        <v>2</v>
      </c>
      <c r="Q8243">
        <f t="shared" si="769"/>
        <v>12</v>
      </c>
      <c r="R8243">
        <f t="shared" si="770"/>
        <v>2019</v>
      </c>
    </row>
    <row r="8244" spans="1:18" x14ac:dyDescent="0.25">
      <c r="A8244" s="6" t="s">
        <v>9270</v>
      </c>
      <c r="B8244" s="6" t="s">
        <v>132</v>
      </c>
      <c r="C8244" s="6" t="s">
        <v>79</v>
      </c>
      <c r="D8244" s="6" t="s">
        <v>101</v>
      </c>
      <c r="E8244" s="6" t="s">
        <v>1544</v>
      </c>
      <c r="F8244" s="10">
        <v>43526</v>
      </c>
      <c r="G8244" s="6">
        <v>1</v>
      </c>
      <c r="H8244" s="11">
        <f>VLOOKUP(B8244,[1]!Product_Data[#Data],4,0)</f>
        <v>2091</v>
      </c>
      <c r="I8244" s="11">
        <f>VLOOKUP(B8244,[1]!Product_Data[#Data],3,0)</f>
        <v>1485</v>
      </c>
      <c r="J8244" s="11">
        <f t="shared" si="771"/>
        <v>1485</v>
      </c>
      <c r="K8244" s="11">
        <f t="shared" si="772"/>
        <v>2091</v>
      </c>
      <c r="L8244" s="11">
        <f t="shared" si="773"/>
        <v>606</v>
      </c>
      <c r="M8244" t="str">
        <f>VLOOKUP(C8244,[1]!Location_Data[#Data],2,0)</f>
        <v>Palmdale</v>
      </c>
      <c r="N8244" t="str">
        <f>VLOOKUP(D8244,[1]!Salespeople_Data[#Data],2,0)</f>
        <v>Scott Clark</v>
      </c>
      <c r="O8244" t="str">
        <f>VLOOKUP(E8244,[1]!Customer_Data[#Data],2,0)</f>
        <v>Shawn Wallace</v>
      </c>
      <c r="P8244" s="15">
        <f t="shared" si="768"/>
        <v>7</v>
      </c>
      <c r="Q8244">
        <f t="shared" si="769"/>
        <v>3</v>
      </c>
      <c r="R8244">
        <f t="shared" si="770"/>
        <v>2019</v>
      </c>
    </row>
    <row r="8245" spans="1:18" x14ac:dyDescent="0.25">
      <c r="A8245" s="6" t="s">
        <v>9271</v>
      </c>
      <c r="B8245" s="6" t="s">
        <v>367</v>
      </c>
      <c r="C8245" s="6" t="s">
        <v>66</v>
      </c>
      <c r="D8245" s="6" t="s">
        <v>49</v>
      </c>
      <c r="E8245" s="6" t="s">
        <v>5547</v>
      </c>
      <c r="F8245" s="10">
        <v>43604</v>
      </c>
      <c r="G8245" s="6">
        <v>1</v>
      </c>
      <c r="H8245" s="11">
        <f>VLOOKUP(B8245,[1]!Product_Data[#Data],4,0)</f>
        <v>530</v>
      </c>
      <c r="I8245" s="11">
        <f>VLOOKUP(B8245,[1]!Product_Data[#Data],3,0)</f>
        <v>424</v>
      </c>
      <c r="J8245" s="11">
        <f t="shared" si="771"/>
        <v>424</v>
      </c>
      <c r="K8245" s="11">
        <f t="shared" si="772"/>
        <v>530</v>
      </c>
      <c r="L8245" s="11">
        <f t="shared" si="773"/>
        <v>106</v>
      </c>
      <c r="M8245" t="str">
        <f>VLOOKUP(C8245,[1]!Location_Data[#Data],2,0)</f>
        <v>Ontario</v>
      </c>
      <c r="N8245" t="str">
        <f>VLOOKUP(D8245,[1]!Salespeople_Data[#Data],2,0)</f>
        <v>Walter Cook</v>
      </c>
      <c r="O8245" t="str">
        <f>VLOOKUP(E8245,[1]!Customer_Data[#Data],2,0)</f>
        <v>Joe Griffin</v>
      </c>
      <c r="P8245" s="15">
        <f t="shared" si="768"/>
        <v>1</v>
      </c>
      <c r="Q8245">
        <f t="shared" si="769"/>
        <v>5</v>
      </c>
      <c r="R8245">
        <f t="shared" si="770"/>
        <v>2019</v>
      </c>
    </row>
    <row r="8246" spans="1:18" x14ac:dyDescent="0.25">
      <c r="A8246" s="6" t="s">
        <v>9272</v>
      </c>
      <c r="B8246" s="6" t="s">
        <v>361</v>
      </c>
      <c r="C8246" s="6" t="s">
        <v>272</v>
      </c>
      <c r="D8246" s="6" t="s">
        <v>116</v>
      </c>
      <c r="E8246" s="6" t="s">
        <v>1050</v>
      </c>
      <c r="F8246" s="10">
        <v>43612</v>
      </c>
      <c r="G8246" s="6">
        <v>1</v>
      </c>
      <c r="H8246" s="11">
        <f>VLOOKUP(B8246,[1]!Product_Data[#Data],4,0)</f>
        <v>1338</v>
      </c>
      <c r="I8246" s="11">
        <f>VLOOKUP(B8246,[1]!Product_Data[#Data],3,0)</f>
        <v>682</v>
      </c>
      <c r="J8246" s="11">
        <f t="shared" si="771"/>
        <v>682</v>
      </c>
      <c r="K8246" s="11">
        <f t="shared" si="772"/>
        <v>1338</v>
      </c>
      <c r="L8246" s="11">
        <f t="shared" si="773"/>
        <v>656</v>
      </c>
      <c r="M8246" t="str">
        <f>VLOOKUP(C8246,[1]!Location_Data[#Data],2,0)</f>
        <v>Torrance</v>
      </c>
      <c r="N8246" t="str">
        <f>VLOOKUP(D8246,[1]!Salespeople_Data[#Data],2,0)</f>
        <v>Roger Ramos</v>
      </c>
      <c r="O8246" t="str">
        <f>VLOOKUP(E8246,[1]!Customer_Data[#Data],2,0)</f>
        <v>Aaron Moreno</v>
      </c>
      <c r="P8246" s="15">
        <f t="shared" si="768"/>
        <v>2</v>
      </c>
      <c r="Q8246">
        <f t="shared" si="769"/>
        <v>5</v>
      </c>
      <c r="R8246">
        <f t="shared" si="770"/>
        <v>2019</v>
      </c>
    </row>
    <row r="8247" spans="1:18" x14ac:dyDescent="0.25">
      <c r="A8247" s="6" t="s">
        <v>9273</v>
      </c>
      <c r="B8247" s="6" t="s">
        <v>703</v>
      </c>
      <c r="C8247" s="6" t="s">
        <v>9</v>
      </c>
      <c r="D8247" s="6" t="s">
        <v>58</v>
      </c>
      <c r="E8247" s="6" t="s">
        <v>2018</v>
      </c>
      <c r="F8247" s="10">
        <v>43805</v>
      </c>
      <c r="G8247" s="6">
        <v>1</v>
      </c>
      <c r="H8247" s="11">
        <f>VLOOKUP(B8247,[1]!Product_Data[#Data],4,0)</f>
        <v>530</v>
      </c>
      <c r="I8247" s="11">
        <f>VLOOKUP(B8247,[1]!Product_Data[#Data],3,0)</f>
        <v>435</v>
      </c>
      <c r="J8247" s="11">
        <f t="shared" si="771"/>
        <v>435</v>
      </c>
      <c r="K8247" s="11">
        <f t="shared" si="772"/>
        <v>530</v>
      </c>
      <c r="L8247" s="11">
        <f t="shared" si="773"/>
        <v>95</v>
      </c>
      <c r="M8247" t="str">
        <f>VLOOKUP(C8247,[1]!Location_Data[#Data],2,0)</f>
        <v>San Mateo</v>
      </c>
      <c r="N8247" t="str">
        <f>VLOOKUP(D8247,[1]!Salespeople_Data[#Data],2,0)</f>
        <v>Christopher Tucker</v>
      </c>
      <c r="O8247" t="str">
        <f>VLOOKUP(E8247,[1]!Customer_Data[#Data],2,0)</f>
        <v>Paul Chapman</v>
      </c>
      <c r="P8247" s="15">
        <f t="shared" si="768"/>
        <v>6</v>
      </c>
      <c r="Q8247">
        <f t="shared" si="769"/>
        <v>12</v>
      </c>
      <c r="R8247">
        <f t="shared" si="770"/>
        <v>2019</v>
      </c>
    </row>
    <row r="8248" spans="1:18" x14ac:dyDescent="0.25">
      <c r="A8248" s="6" t="s">
        <v>9274</v>
      </c>
      <c r="B8248" s="6" t="s">
        <v>1149</v>
      </c>
      <c r="C8248" s="6" t="s">
        <v>44</v>
      </c>
      <c r="D8248" s="6" t="s">
        <v>178</v>
      </c>
      <c r="E8248" s="6" t="s">
        <v>1904</v>
      </c>
      <c r="F8248" s="10">
        <v>43639</v>
      </c>
      <c r="G8248" s="6">
        <v>1</v>
      </c>
      <c r="H8248" s="11">
        <f>VLOOKUP(B8248,[1]!Product_Data[#Data],4,0)</f>
        <v>847</v>
      </c>
      <c r="I8248" s="11">
        <f>VLOOKUP(B8248,[1]!Product_Data[#Data],3,0)</f>
        <v>534</v>
      </c>
      <c r="J8248" s="11">
        <f t="shared" si="771"/>
        <v>534</v>
      </c>
      <c r="K8248" s="11">
        <f t="shared" si="772"/>
        <v>847</v>
      </c>
      <c r="L8248" s="11">
        <f t="shared" si="773"/>
        <v>313</v>
      </c>
      <c r="M8248" t="str">
        <f>VLOOKUP(C8248,[1]!Location_Data[#Data],2,0)</f>
        <v>Moreno Valley</v>
      </c>
      <c r="N8248" t="str">
        <f>VLOOKUP(D8248,[1]!Salespeople_Data[#Data],2,0)</f>
        <v>Joshua Taylor</v>
      </c>
      <c r="O8248" t="str">
        <f>VLOOKUP(E8248,[1]!Customer_Data[#Data],2,0)</f>
        <v>Ernest Rivera</v>
      </c>
      <c r="P8248" s="15">
        <f t="shared" si="768"/>
        <v>1</v>
      </c>
      <c r="Q8248">
        <f t="shared" si="769"/>
        <v>6</v>
      </c>
      <c r="R8248">
        <f t="shared" si="770"/>
        <v>2019</v>
      </c>
    </row>
    <row r="8249" spans="1:18" x14ac:dyDescent="0.25">
      <c r="A8249" s="6" t="s">
        <v>9275</v>
      </c>
      <c r="B8249" s="6" t="s">
        <v>479</v>
      </c>
      <c r="C8249" s="6" t="s">
        <v>48</v>
      </c>
      <c r="D8249" s="6" t="s">
        <v>91</v>
      </c>
      <c r="E8249" s="6" t="s">
        <v>1252</v>
      </c>
      <c r="F8249" s="10">
        <v>43528</v>
      </c>
      <c r="G8249" s="6">
        <v>1</v>
      </c>
      <c r="H8249" s="11">
        <f>VLOOKUP(B8249,[1]!Product_Data[#Data],4,0)</f>
        <v>123</v>
      </c>
      <c r="I8249" s="11">
        <f>VLOOKUP(B8249,[1]!Product_Data[#Data],3,0)</f>
        <v>84</v>
      </c>
      <c r="J8249" s="11">
        <f t="shared" si="771"/>
        <v>84</v>
      </c>
      <c r="K8249" s="11">
        <f t="shared" si="772"/>
        <v>123</v>
      </c>
      <c r="L8249" s="11">
        <f t="shared" si="773"/>
        <v>39</v>
      </c>
      <c r="M8249" t="str">
        <f>VLOOKUP(C8249,[1]!Location_Data[#Data],2,0)</f>
        <v>Rialto</v>
      </c>
      <c r="N8249" t="str">
        <f>VLOOKUP(D8249,[1]!Salespeople_Data[#Data],2,0)</f>
        <v>Howard Gardner</v>
      </c>
      <c r="O8249" t="str">
        <f>VLOOKUP(E8249,[1]!Customer_Data[#Data],2,0)</f>
        <v>Clarence Austin</v>
      </c>
      <c r="P8249" s="15">
        <f t="shared" si="768"/>
        <v>2</v>
      </c>
      <c r="Q8249">
        <f t="shared" si="769"/>
        <v>3</v>
      </c>
      <c r="R8249">
        <f t="shared" si="770"/>
        <v>2019</v>
      </c>
    </row>
    <row r="8250" spans="1:18" x14ac:dyDescent="0.25">
      <c r="A8250" s="6" t="s">
        <v>9276</v>
      </c>
      <c r="B8250" s="6" t="s">
        <v>553</v>
      </c>
      <c r="C8250" s="6" t="s">
        <v>302</v>
      </c>
      <c r="D8250" s="6" t="s">
        <v>80</v>
      </c>
      <c r="E8250" s="6" t="s">
        <v>1511</v>
      </c>
      <c r="F8250" s="10">
        <v>43750</v>
      </c>
      <c r="G8250" s="6">
        <v>3</v>
      </c>
      <c r="H8250" s="11">
        <f>VLOOKUP(B8250,[1]!Product_Data[#Data],4,0)</f>
        <v>1798</v>
      </c>
      <c r="I8250" s="11">
        <f>VLOOKUP(B8250,[1]!Product_Data[#Data],3,0)</f>
        <v>971</v>
      </c>
      <c r="J8250" s="11">
        <f t="shared" si="771"/>
        <v>2913</v>
      </c>
      <c r="K8250" s="11">
        <f t="shared" si="772"/>
        <v>5394</v>
      </c>
      <c r="L8250" s="11">
        <f t="shared" si="773"/>
        <v>2481</v>
      </c>
      <c r="M8250" t="str">
        <f>VLOOKUP(C8250,[1]!Location_Data[#Data],2,0)</f>
        <v>Santa Rosa</v>
      </c>
      <c r="N8250" t="str">
        <f>VLOOKUP(D8250,[1]!Salespeople_Data[#Data],2,0)</f>
        <v>Henry Nelson</v>
      </c>
      <c r="O8250" t="str">
        <f>VLOOKUP(E8250,[1]!Customer_Data[#Data],2,0)</f>
        <v>Stephen Larson</v>
      </c>
      <c r="P8250" s="15">
        <f t="shared" si="768"/>
        <v>7</v>
      </c>
      <c r="Q8250">
        <f t="shared" si="769"/>
        <v>10</v>
      </c>
      <c r="R8250">
        <f t="shared" si="770"/>
        <v>2019</v>
      </c>
    </row>
    <row r="8251" spans="1:18" x14ac:dyDescent="0.25">
      <c r="A8251" s="6" t="s">
        <v>9277</v>
      </c>
      <c r="B8251" s="6" t="s">
        <v>155</v>
      </c>
      <c r="C8251" s="6" t="s">
        <v>570</v>
      </c>
      <c r="D8251" s="6" t="s">
        <v>80</v>
      </c>
      <c r="E8251" s="6" t="s">
        <v>587</v>
      </c>
      <c r="F8251" s="10">
        <v>43471</v>
      </c>
      <c r="G8251" s="6">
        <v>4</v>
      </c>
      <c r="H8251" s="11">
        <f>VLOOKUP(B8251,[1]!Product_Data[#Data],4,0)</f>
        <v>1353</v>
      </c>
      <c r="I8251" s="11">
        <f>VLOOKUP(B8251,[1]!Product_Data[#Data],3,0)</f>
        <v>947</v>
      </c>
      <c r="J8251" s="11">
        <f t="shared" si="771"/>
        <v>3788</v>
      </c>
      <c r="K8251" s="11">
        <f t="shared" si="772"/>
        <v>5412</v>
      </c>
      <c r="L8251" s="11">
        <f t="shared" si="773"/>
        <v>1624</v>
      </c>
      <c r="M8251" t="str">
        <f>VLOOKUP(C8251,[1]!Location_Data[#Data],2,0)</f>
        <v>Fresno</v>
      </c>
      <c r="N8251" t="str">
        <f>VLOOKUP(D8251,[1]!Salespeople_Data[#Data],2,0)</f>
        <v>Henry Nelson</v>
      </c>
      <c r="O8251" t="str">
        <f>VLOOKUP(E8251,[1]!Customer_Data[#Data],2,0)</f>
        <v>Albert Jacobs</v>
      </c>
      <c r="P8251" s="15">
        <f t="shared" si="768"/>
        <v>1</v>
      </c>
      <c r="Q8251">
        <f t="shared" si="769"/>
        <v>1</v>
      </c>
      <c r="R8251">
        <f t="shared" si="770"/>
        <v>2019</v>
      </c>
    </row>
    <row r="8252" spans="1:18" x14ac:dyDescent="0.25">
      <c r="A8252" s="6" t="s">
        <v>9278</v>
      </c>
      <c r="B8252" s="6" t="s">
        <v>340</v>
      </c>
      <c r="C8252" s="6" t="s">
        <v>115</v>
      </c>
      <c r="D8252" s="6" t="s">
        <v>191</v>
      </c>
      <c r="E8252" s="6" t="s">
        <v>2766</v>
      </c>
      <c r="F8252" s="10">
        <v>43794</v>
      </c>
      <c r="G8252" s="6">
        <v>1</v>
      </c>
      <c r="H8252" s="11">
        <f>VLOOKUP(B8252,[1]!Product_Data[#Data],4,0)</f>
        <v>1967</v>
      </c>
      <c r="I8252" s="11">
        <f>VLOOKUP(B8252,[1]!Product_Data[#Data],3,0)</f>
        <v>1397</v>
      </c>
      <c r="J8252" s="11">
        <f t="shared" si="771"/>
        <v>1397</v>
      </c>
      <c r="K8252" s="11">
        <f t="shared" si="772"/>
        <v>1967</v>
      </c>
      <c r="L8252" s="11">
        <f t="shared" si="773"/>
        <v>570</v>
      </c>
      <c r="M8252" t="str">
        <f>VLOOKUP(C8252,[1]!Location_Data[#Data],2,0)</f>
        <v>Glendale</v>
      </c>
      <c r="N8252" t="str">
        <f>VLOOKUP(D8252,[1]!Salespeople_Data[#Data],2,0)</f>
        <v>Robert Reed</v>
      </c>
      <c r="O8252" t="str">
        <f>VLOOKUP(E8252,[1]!Customer_Data[#Data],2,0)</f>
        <v>Nicholas Morrison</v>
      </c>
      <c r="P8252" s="15">
        <f t="shared" si="768"/>
        <v>2</v>
      </c>
      <c r="Q8252">
        <f t="shared" si="769"/>
        <v>11</v>
      </c>
      <c r="R8252">
        <f t="shared" si="770"/>
        <v>2019</v>
      </c>
    </row>
    <row r="8253" spans="1:18" x14ac:dyDescent="0.25">
      <c r="A8253" s="6" t="s">
        <v>9279</v>
      </c>
      <c r="B8253" s="6" t="s">
        <v>818</v>
      </c>
      <c r="C8253" s="6" t="s">
        <v>472</v>
      </c>
      <c r="D8253" s="6" t="s">
        <v>345</v>
      </c>
      <c r="E8253" s="6" t="s">
        <v>1224</v>
      </c>
      <c r="F8253" s="10">
        <v>43780</v>
      </c>
      <c r="G8253" s="6">
        <v>1</v>
      </c>
      <c r="H8253" s="11">
        <f>VLOOKUP(B8253,[1]!Product_Data[#Data],4,0)</f>
        <v>1638</v>
      </c>
      <c r="I8253" s="11">
        <f>VLOOKUP(B8253,[1]!Product_Data[#Data],3,0)</f>
        <v>1261</v>
      </c>
      <c r="J8253" s="11">
        <f t="shared" si="771"/>
        <v>1261</v>
      </c>
      <c r="K8253" s="11">
        <f t="shared" si="772"/>
        <v>1638</v>
      </c>
      <c r="L8253" s="11">
        <f t="shared" si="773"/>
        <v>377</v>
      </c>
      <c r="M8253" t="str">
        <f>VLOOKUP(C8253,[1]!Location_Data[#Data],2,0)</f>
        <v>Concord</v>
      </c>
      <c r="N8253" t="str">
        <f>VLOOKUP(D8253,[1]!Salespeople_Data[#Data],2,0)</f>
        <v>Larry Marshall</v>
      </c>
      <c r="O8253" t="str">
        <f>VLOOKUP(E8253,[1]!Customer_Data[#Data],2,0)</f>
        <v>Steven Mccoy</v>
      </c>
      <c r="P8253" s="15">
        <f t="shared" si="768"/>
        <v>2</v>
      </c>
      <c r="Q8253">
        <f t="shared" si="769"/>
        <v>11</v>
      </c>
      <c r="R8253">
        <f t="shared" si="770"/>
        <v>2019</v>
      </c>
    </row>
    <row r="8254" spans="1:18" x14ac:dyDescent="0.25">
      <c r="A8254" s="6" t="s">
        <v>9280</v>
      </c>
      <c r="B8254" s="6" t="s">
        <v>94</v>
      </c>
      <c r="C8254" s="6" t="s">
        <v>186</v>
      </c>
      <c r="D8254" s="6" t="s">
        <v>30</v>
      </c>
      <c r="E8254" s="6" t="s">
        <v>1361</v>
      </c>
      <c r="F8254" s="10">
        <v>43615</v>
      </c>
      <c r="G8254" s="6">
        <v>1</v>
      </c>
      <c r="H8254" s="11">
        <f>VLOOKUP(B8254,[1]!Product_Data[#Data],4,0)</f>
        <v>1639</v>
      </c>
      <c r="I8254" s="11">
        <f>VLOOKUP(B8254,[1]!Product_Data[#Data],3,0)</f>
        <v>1295</v>
      </c>
      <c r="J8254" s="11">
        <f t="shared" si="771"/>
        <v>1295</v>
      </c>
      <c r="K8254" s="11">
        <f t="shared" si="772"/>
        <v>1639</v>
      </c>
      <c r="L8254" s="11">
        <f t="shared" si="773"/>
        <v>344</v>
      </c>
      <c r="M8254" t="str">
        <f>VLOOKUP(C8254,[1]!Location_Data[#Data],2,0)</f>
        <v>Riverside</v>
      </c>
      <c r="N8254" t="str">
        <f>VLOOKUP(D8254,[1]!Salespeople_Data[#Data],2,0)</f>
        <v>Carl Hall</v>
      </c>
      <c r="O8254" t="str">
        <f>VLOOKUP(E8254,[1]!Customer_Data[#Data],2,0)</f>
        <v>Ryan Schmidt</v>
      </c>
      <c r="P8254" s="15">
        <f t="shared" si="768"/>
        <v>5</v>
      </c>
      <c r="Q8254">
        <f t="shared" si="769"/>
        <v>5</v>
      </c>
      <c r="R8254">
        <f t="shared" si="770"/>
        <v>2019</v>
      </c>
    </row>
    <row r="8255" spans="1:18" x14ac:dyDescent="0.25">
      <c r="A8255" s="6" t="s">
        <v>9281</v>
      </c>
      <c r="B8255" s="6" t="s">
        <v>8</v>
      </c>
      <c r="C8255" s="6" t="s">
        <v>110</v>
      </c>
      <c r="D8255" s="6" t="s">
        <v>356</v>
      </c>
      <c r="E8255" s="6" t="s">
        <v>368</v>
      </c>
      <c r="F8255" s="10">
        <v>43514</v>
      </c>
      <c r="G8255" s="6">
        <v>3</v>
      </c>
      <c r="H8255" s="11">
        <f>VLOOKUP(B8255,[1]!Product_Data[#Data],4,0)</f>
        <v>1522</v>
      </c>
      <c r="I8255" s="11">
        <f>VLOOKUP(B8255,[1]!Product_Data[#Data],3,0)</f>
        <v>791</v>
      </c>
      <c r="J8255" s="11">
        <f t="shared" si="771"/>
        <v>2373</v>
      </c>
      <c r="K8255" s="11">
        <f t="shared" si="772"/>
        <v>4566</v>
      </c>
      <c r="L8255" s="11">
        <f t="shared" si="773"/>
        <v>2193</v>
      </c>
      <c r="M8255" t="str">
        <f>VLOOKUP(C8255,[1]!Location_Data[#Data],2,0)</f>
        <v>Richmond</v>
      </c>
      <c r="N8255" t="str">
        <f>VLOOKUP(D8255,[1]!Salespeople_Data[#Data],2,0)</f>
        <v>Jimmy Young</v>
      </c>
      <c r="O8255" t="str">
        <f>VLOOKUP(E8255,[1]!Customer_Data[#Data],2,0)</f>
        <v>Wayne Owens</v>
      </c>
      <c r="P8255" s="15">
        <f t="shared" si="768"/>
        <v>2</v>
      </c>
      <c r="Q8255">
        <f t="shared" si="769"/>
        <v>2</v>
      </c>
      <c r="R8255">
        <f t="shared" si="770"/>
        <v>2019</v>
      </c>
    </row>
    <row r="8256" spans="1:18" x14ac:dyDescent="0.25">
      <c r="A8256" s="6" t="s">
        <v>9282</v>
      </c>
      <c r="B8256" s="6" t="s">
        <v>38</v>
      </c>
      <c r="C8256" s="6" t="s">
        <v>220</v>
      </c>
      <c r="D8256" s="6" t="s">
        <v>87</v>
      </c>
      <c r="E8256" s="6" t="s">
        <v>3193</v>
      </c>
      <c r="F8256" s="10">
        <v>43775</v>
      </c>
      <c r="G8256" s="6">
        <v>3</v>
      </c>
      <c r="H8256" s="11">
        <f>VLOOKUP(B8256,[1]!Product_Data[#Data],4,0)</f>
        <v>2283</v>
      </c>
      <c r="I8256" s="11">
        <f>VLOOKUP(B8256,[1]!Product_Data[#Data],3,0)</f>
        <v>1484</v>
      </c>
      <c r="J8256" s="11">
        <f t="shared" si="771"/>
        <v>4452</v>
      </c>
      <c r="K8256" s="11">
        <f t="shared" si="772"/>
        <v>6849</v>
      </c>
      <c r="L8256" s="11">
        <f t="shared" si="773"/>
        <v>2397</v>
      </c>
      <c r="M8256" t="str">
        <f>VLOOKUP(C8256,[1]!Location_Data[#Data],2,0)</f>
        <v>Modesto</v>
      </c>
      <c r="N8256" t="str">
        <f>VLOOKUP(D8256,[1]!Salespeople_Data[#Data],2,0)</f>
        <v>Martin Perry</v>
      </c>
      <c r="O8256" t="str">
        <f>VLOOKUP(E8256,[1]!Customer_Data[#Data],2,0)</f>
        <v>Bruce Hamilton</v>
      </c>
      <c r="P8256" s="15">
        <f t="shared" si="768"/>
        <v>4</v>
      </c>
      <c r="Q8256">
        <f t="shared" si="769"/>
        <v>11</v>
      </c>
      <c r="R8256">
        <f t="shared" si="770"/>
        <v>2019</v>
      </c>
    </row>
    <row r="8257" spans="1:18" x14ac:dyDescent="0.25">
      <c r="A8257" s="6" t="s">
        <v>9283</v>
      </c>
      <c r="B8257" s="6" t="s">
        <v>348</v>
      </c>
      <c r="C8257" s="6" t="s">
        <v>380</v>
      </c>
      <c r="D8257" s="6" t="s">
        <v>75</v>
      </c>
      <c r="E8257" s="6" t="s">
        <v>306</v>
      </c>
      <c r="F8257" s="10">
        <v>43636</v>
      </c>
      <c r="G8257" s="6">
        <v>1</v>
      </c>
      <c r="H8257" s="11">
        <f>VLOOKUP(B8257,[1]!Product_Data[#Data],4,0)</f>
        <v>603</v>
      </c>
      <c r="I8257" s="11">
        <f>VLOOKUP(B8257,[1]!Product_Data[#Data],3,0)</f>
        <v>416</v>
      </c>
      <c r="J8257" s="11">
        <f t="shared" si="771"/>
        <v>416</v>
      </c>
      <c r="K8257" s="11">
        <f t="shared" si="772"/>
        <v>603</v>
      </c>
      <c r="L8257" s="11">
        <f t="shared" si="773"/>
        <v>187</v>
      </c>
      <c r="M8257" t="str">
        <f>VLOOKUP(C8257,[1]!Location_Data[#Data],2,0)</f>
        <v>Los Angeles</v>
      </c>
      <c r="N8257" t="str">
        <f>VLOOKUP(D8257,[1]!Salespeople_Data[#Data],2,0)</f>
        <v>Roger Robertson</v>
      </c>
      <c r="O8257" t="str">
        <f>VLOOKUP(E8257,[1]!Customer_Data[#Data],2,0)</f>
        <v>Sean Black</v>
      </c>
      <c r="P8257" s="15">
        <f t="shared" si="768"/>
        <v>5</v>
      </c>
      <c r="Q8257">
        <f t="shared" si="769"/>
        <v>6</v>
      </c>
      <c r="R8257">
        <f t="shared" si="770"/>
        <v>2019</v>
      </c>
    </row>
    <row r="8258" spans="1:18" x14ac:dyDescent="0.25">
      <c r="A8258" s="6" t="s">
        <v>9284</v>
      </c>
      <c r="B8258" s="6" t="s">
        <v>666</v>
      </c>
      <c r="C8258" s="6" t="s">
        <v>527</v>
      </c>
      <c r="D8258" s="6" t="s">
        <v>356</v>
      </c>
      <c r="E8258" s="6" t="s">
        <v>292</v>
      </c>
      <c r="F8258" s="10">
        <v>43773</v>
      </c>
      <c r="G8258" s="6">
        <v>1</v>
      </c>
      <c r="H8258" s="11">
        <f>VLOOKUP(B8258,[1]!Product_Data[#Data],4,0)</f>
        <v>2241</v>
      </c>
      <c r="I8258" s="11">
        <f>VLOOKUP(B8258,[1]!Product_Data[#Data],3,0)</f>
        <v>1367</v>
      </c>
      <c r="J8258" s="11">
        <f t="shared" si="771"/>
        <v>1367</v>
      </c>
      <c r="K8258" s="11">
        <f t="shared" si="772"/>
        <v>2241</v>
      </c>
      <c r="L8258" s="11">
        <f t="shared" si="773"/>
        <v>874</v>
      </c>
      <c r="M8258" t="str">
        <f>VLOOKUP(C8258,[1]!Location_Data[#Data],2,0)</f>
        <v>Stockton</v>
      </c>
      <c r="N8258" t="str">
        <f>VLOOKUP(D8258,[1]!Salespeople_Data[#Data],2,0)</f>
        <v>Jimmy Young</v>
      </c>
      <c r="O8258" t="str">
        <f>VLOOKUP(E8258,[1]!Customer_Data[#Data],2,0)</f>
        <v>Clarence Grant</v>
      </c>
      <c r="P8258" s="15">
        <f t="shared" ref="P8258:P8321" si="774">WEEKDAY(F8258)</f>
        <v>2</v>
      </c>
      <c r="Q8258">
        <f t="shared" ref="Q8258:Q8321" si="775">MONTH(F8258)</f>
        <v>11</v>
      </c>
      <c r="R8258">
        <f t="shared" ref="R8258:R8321" si="776">YEAR(F8258)</f>
        <v>2019</v>
      </c>
    </row>
    <row r="8259" spans="1:18" x14ac:dyDescent="0.25">
      <c r="A8259" s="6" t="s">
        <v>9285</v>
      </c>
      <c r="B8259" s="6" t="s">
        <v>223</v>
      </c>
      <c r="C8259" s="6" t="s">
        <v>286</v>
      </c>
      <c r="D8259" s="6" t="s">
        <v>49</v>
      </c>
      <c r="E8259" s="6" t="s">
        <v>825</v>
      </c>
      <c r="F8259" s="10">
        <v>43529</v>
      </c>
      <c r="G8259" s="6">
        <v>4</v>
      </c>
      <c r="H8259" s="11">
        <f>VLOOKUP(B8259,[1]!Product_Data[#Data],4,0)</f>
        <v>799</v>
      </c>
      <c r="I8259" s="11">
        <f>VLOOKUP(B8259,[1]!Product_Data[#Data],3,0)</f>
        <v>455</v>
      </c>
      <c r="J8259" s="11">
        <f t="shared" ref="J8259:J8322" si="777">PRODUCT(I8259,G8259)</f>
        <v>1820</v>
      </c>
      <c r="K8259" s="11">
        <f t="shared" ref="K8259:K8322" si="778">PRODUCT(H8259,G8259)</f>
        <v>3196</v>
      </c>
      <c r="L8259" s="11">
        <f t="shared" ref="L8259:L8322" si="779">K8259-J8259</f>
        <v>1376</v>
      </c>
      <c r="M8259" t="str">
        <f>VLOOKUP(C8259,[1]!Location_Data[#Data],2,0)</f>
        <v>El Monte</v>
      </c>
      <c r="N8259" t="str">
        <f>VLOOKUP(D8259,[1]!Salespeople_Data[#Data],2,0)</f>
        <v>Walter Cook</v>
      </c>
      <c r="O8259" t="str">
        <f>VLOOKUP(E8259,[1]!Customer_Data[#Data],2,0)</f>
        <v>Arthur Welch</v>
      </c>
      <c r="P8259" s="15">
        <f t="shared" si="774"/>
        <v>3</v>
      </c>
      <c r="Q8259">
        <f t="shared" si="775"/>
        <v>3</v>
      </c>
      <c r="R8259">
        <f t="shared" si="776"/>
        <v>2019</v>
      </c>
    </row>
    <row r="8260" spans="1:18" x14ac:dyDescent="0.25">
      <c r="A8260" s="6" t="s">
        <v>9286</v>
      </c>
      <c r="B8260" s="6" t="s">
        <v>1149</v>
      </c>
      <c r="C8260" s="6" t="s">
        <v>242</v>
      </c>
      <c r="D8260" s="6" t="s">
        <v>308</v>
      </c>
      <c r="E8260" s="6" t="s">
        <v>1574</v>
      </c>
      <c r="F8260" s="10">
        <v>43758</v>
      </c>
      <c r="G8260" s="6">
        <v>1</v>
      </c>
      <c r="H8260" s="11">
        <f>VLOOKUP(B8260,[1]!Product_Data[#Data],4,0)</f>
        <v>847</v>
      </c>
      <c r="I8260" s="11">
        <f>VLOOKUP(B8260,[1]!Product_Data[#Data],3,0)</f>
        <v>534</v>
      </c>
      <c r="J8260" s="11">
        <f t="shared" si="777"/>
        <v>534</v>
      </c>
      <c r="K8260" s="11">
        <f t="shared" si="778"/>
        <v>847</v>
      </c>
      <c r="L8260" s="11">
        <f t="shared" si="779"/>
        <v>313</v>
      </c>
      <c r="M8260" t="str">
        <f>VLOOKUP(C8260,[1]!Location_Data[#Data],2,0)</f>
        <v>Downey</v>
      </c>
      <c r="N8260" t="str">
        <f>VLOOKUP(D8260,[1]!Salespeople_Data[#Data],2,0)</f>
        <v>Fred Robertson</v>
      </c>
      <c r="O8260" t="str">
        <f>VLOOKUP(E8260,[1]!Customer_Data[#Data],2,0)</f>
        <v>Anthony Simpson</v>
      </c>
      <c r="P8260" s="15">
        <f t="shared" si="774"/>
        <v>1</v>
      </c>
      <c r="Q8260">
        <f t="shared" si="775"/>
        <v>10</v>
      </c>
      <c r="R8260">
        <f t="shared" si="776"/>
        <v>2019</v>
      </c>
    </row>
    <row r="8261" spans="1:18" x14ac:dyDescent="0.25">
      <c r="A8261" s="6" t="s">
        <v>9287</v>
      </c>
      <c r="B8261" s="6" t="s">
        <v>408</v>
      </c>
      <c r="C8261" s="6" t="s">
        <v>322</v>
      </c>
      <c r="D8261" s="6" t="s">
        <v>87</v>
      </c>
      <c r="E8261" s="6" t="s">
        <v>1467</v>
      </c>
      <c r="F8261" s="10">
        <v>43571</v>
      </c>
      <c r="G8261" s="6">
        <v>2</v>
      </c>
      <c r="H8261" s="11">
        <f>VLOOKUP(B8261,[1]!Product_Data[#Data],4,0)</f>
        <v>1405</v>
      </c>
      <c r="I8261" s="11">
        <f>VLOOKUP(B8261,[1]!Product_Data[#Data],3,0)</f>
        <v>1054</v>
      </c>
      <c r="J8261" s="11">
        <f t="shared" si="777"/>
        <v>2108</v>
      </c>
      <c r="K8261" s="11">
        <f t="shared" si="778"/>
        <v>2810</v>
      </c>
      <c r="L8261" s="11">
        <f t="shared" si="779"/>
        <v>702</v>
      </c>
      <c r="M8261" t="str">
        <f>VLOOKUP(C8261,[1]!Location_Data[#Data],2,0)</f>
        <v>Rancho Cucamonga</v>
      </c>
      <c r="N8261" t="str">
        <f>VLOOKUP(D8261,[1]!Salespeople_Data[#Data],2,0)</f>
        <v>Martin Perry</v>
      </c>
      <c r="O8261" t="str">
        <f>VLOOKUP(E8261,[1]!Customer_Data[#Data],2,0)</f>
        <v>Jeremy Peterson</v>
      </c>
      <c r="P8261" s="15">
        <f t="shared" si="774"/>
        <v>3</v>
      </c>
      <c r="Q8261">
        <f t="shared" si="775"/>
        <v>4</v>
      </c>
      <c r="R8261">
        <f t="shared" si="776"/>
        <v>2019</v>
      </c>
    </row>
    <row r="8262" spans="1:18" x14ac:dyDescent="0.25">
      <c r="A8262" s="6" t="s">
        <v>9288</v>
      </c>
      <c r="B8262" s="6" t="s">
        <v>403</v>
      </c>
      <c r="C8262" s="6" t="s">
        <v>467</v>
      </c>
      <c r="D8262" s="6" t="s">
        <v>212</v>
      </c>
      <c r="E8262" s="6" t="s">
        <v>669</v>
      </c>
      <c r="F8262" s="10">
        <v>43492</v>
      </c>
      <c r="G8262" s="6">
        <v>1</v>
      </c>
      <c r="H8262" s="11">
        <f>VLOOKUP(B8262,[1]!Product_Data[#Data],4,0)</f>
        <v>392</v>
      </c>
      <c r="I8262" s="11">
        <f>VLOOKUP(B8262,[1]!Product_Data[#Data],3,0)</f>
        <v>255</v>
      </c>
      <c r="J8262" s="11">
        <f t="shared" si="777"/>
        <v>255</v>
      </c>
      <c r="K8262" s="11">
        <f t="shared" si="778"/>
        <v>392</v>
      </c>
      <c r="L8262" s="11">
        <f t="shared" si="779"/>
        <v>137</v>
      </c>
      <c r="M8262" t="str">
        <f>VLOOKUP(C8262,[1]!Location_Data[#Data],2,0)</f>
        <v>Garden Grove</v>
      </c>
      <c r="N8262" t="str">
        <f>VLOOKUP(D8262,[1]!Salespeople_Data[#Data],2,0)</f>
        <v>Ronald Reed</v>
      </c>
      <c r="O8262" t="str">
        <f>VLOOKUP(E8262,[1]!Customer_Data[#Data],2,0)</f>
        <v>Anthony Torres</v>
      </c>
      <c r="P8262" s="15">
        <f t="shared" si="774"/>
        <v>1</v>
      </c>
      <c r="Q8262">
        <f t="shared" si="775"/>
        <v>1</v>
      </c>
      <c r="R8262">
        <f t="shared" si="776"/>
        <v>2019</v>
      </c>
    </row>
    <row r="8263" spans="1:18" x14ac:dyDescent="0.25">
      <c r="A8263" s="6" t="s">
        <v>9289</v>
      </c>
      <c r="B8263" s="6" t="s">
        <v>252</v>
      </c>
      <c r="C8263" s="6" t="s">
        <v>450</v>
      </c>
      <c r="D8263" s="6" t="s">
        <v>165</v>
      </c>
      <c r="E8263" s="6" t="s">
        <v>1478</v>
      </c>
      <c r="F8263" s="10">
        <v>43742</v>
      </c>
      <c r="G8263" s="6">
        <v>4</v>
      </c>
      <c r="H8263" s="11">
        <f>VLOOKUP(B8263,[1]!Product_Data[#Data],4,0)</f>
        <v>1899</v>
      </c>
      <c r="I8263" s="11">
        <f>VLOOKUP(B8263,[1]!Product_Data[#Data],3,0)</f>
        <v>1044</v>
      </c>
      <c r="J8263" s="11">
        <f t="shared" si="777"/>
        <v>4176</v>
      </c>
      <c r="K8263" s="11">
        <f t="shared" si="778"/>
        <v>7596</v>
      </c>
      <c r="L8263" s="11">
        <f t="shared" si="779"/>
        <v>3420</v>
      </c>
      <c r="M8263" t="str">
        <f>VLOOKUP(C8263,[1]!Location_Data[#Data],2,0)</f>
        <v>Simi Valley</v>
      </c>
      <c r="N8263" t="str">
        <f>VLOOKUP(D8263,[1]!Salespeople_Data[#Data],2,0)</f>
        <v>Joe Sims</v>
      </c>
      <c r="O8263" t="str">
        <f>VLOOKUP(E8263,[1]!Customer_Data[#Data],2,0)</f>
        <v>Jerry Simmons</v>
      </c>
      <c r="P8263" s="15">
        <f t="shared" si="774"/>
        <v>6</v>
      </c>
      <c r="Q8263">
        <f t="shared" si="775"/>
        <v>10</v>
      </c>
      <c r="R8263">
        <f t="shared" si="776"/>
        <v>2019</v>
      </c>
    </row>
    <row r="8264" spans="1:18" x14ac:dyDescent="0.25">
      <c r="A8264" s="6" t="s">
        <v>9290</v>
      </c>
      <c r="B8264" s="6" t="s">
        <v>223</v>
      </c>
      <c r="C8264" s="6" t="s">
        <v>458</v>
      </c>
      <c r="D8264" s="6" t="s">
        <v>35</v>
      </c>
      <c r="E8264" s="6" t="s">
        <v>31</v>
      </c>
      <c r="F8264" s="10">
        <v>43813</v>
      </c>
      <c r="G8264" s="6">
        <v>2</v>
      </c>
      <c r="H8264" s="11">
        <f>VLOOKUP(B8264,[1]!Product_Data[#Data],4,0)</f>
        <v>799</v>
      </c>
      <c r="I8264" s="11">
        <f>VLOOKUP(B8264,[1]!Product_Data[#Data],3,0)</f>
        <v>455</v>
      </c>
      <c r="J8264" s="11">
        <f t="shared" si="777"/>
        <v>910</v>
      </c>
      <c r="K8264" s="11">
        <f t="shared" si="778"/>
        <v>1598</v>
      </c>
      <c r="L8264" s="11">
        <f t="shared" si="779"/>
        <v>688</v>
      </c>
      <c r="M8264" t="str">
        <f>VLOOKUP(C8264,[1]!Location_Data[#Data],2,0)</f>
        <v>Fontana</v>
      </c>
      <c r="N8264" t="str">
        <f>VLOOKUP(D8264,[1]!Salespeople_Data[#Data],2,0)</f>
        <v>Charles Harper</v>
      </c>
      <c r="O8264" t="str">
        <f>VLOOKUP(E8264,[1]!Customer_Data[#Data],2,0)</f>
        <v>Michael Allen</v>
      </c>
      <c r="P8264" s="15">
        <f t="shared" si="774"/>
        <v>7</v>
      </c>
      <c r="Q8264">
        <f t="shared" si="775"/>
        <v>12</v>
      </c>
      <c r="R8264">
        <f t="shared" si="776"/>
        <v>2019</v>
      </c>
    </row>
    <row r="8265" spans="1:18" x14ac:dyDescent="0.25">
      <c r="A8265" s="6" t="s">
        <v>9291</v>
      </c>
      <c r="B8265" s="6" t="s">
        <v>311</v>
      </c>
      <c r="C8265" s="6" t="s">
        <v>44</v>
      </c>
      <c r="D8265" s="6" t="s">
        <v>413</v>
      </c>
      <c r="E8265" s="6" t="s">
        <v>1008</v>
      </c>
      <c r="F8265" s="10">
        <v>43596</v>
      </c>
      <c r="G8265" s="6">
        <v>4</v>
      </c>
      <c r="H8265" s="11">
        <f>VLOOKUP(B8265,[1]!Product_Data[#Data],4,0)</f>
        <v>1743</v>
      </c>
      <c r="I8265" s="11">
        <f>VLOOKUP(B8265,[1]!Product_Data[#Data],3,0)</f>
        <v>872</v>
      </c>
      <c r="J8265" s="11">
        <f t="shared" si="777"/>
        <v>3488</v>
      </c>
      <c r="K8265" s="11">
        <f t="shared" si="778"/>
        <v>6972</v>
      </c>
      <c r="L8265" s="11">
        <f t="shared" si="779"/>
        <v>3484</v>
      </c>
      <c r="M8265" t="str">
        <f>VLOOKUP(C8265,[1]!Location_Data[#Data],2,0)</f>
        <v>Moreno Valley</v>
      </c>
      <c r="N8265" t="str">
        <f>VLOOKUP(D8265,[1]!Salespeople_Data[#Data],2,0)</f>
        <v>Kenneth Bradley</v>
      </c>
      <c r="O8265" t="str">
        <f>VLOOKUP(E8265,[1]!Customer_Data[#Data],2,0)</f>
        <v>Fred Evans</v>
      </c>
      <c r="P8265" s="15">
        <f t="shared" si="774"/>
        <v>7</v>
      </c>
      <c r="Q8265">
        <f t="shared" si="775"/>
        <v>5</v>
      </c>
      <c r="R8265">
        <f t="shared" si="776"/>
        <v>2019</v>
      </c>
    </row>
    <row r="8266" spans="1:18" x14ac:dyDescent="0.25">
      <c r="A8266" s="6" t="s">
        <v>9292</v>
      </c>
      <c r="B8266" s="6" t="s">
        <v>395</v>
      </c>
      <c r="C8266" s="6" t="s">
        <v>316</v>
      </c>
      <c r="D8266" s="6" t="s">
        <v>35</v>
      </c>
      <c r="E8266" s="6" t="s">
        <v>208</v>
      </c>
      <c r="F8266" s="10">
        <v>43707</v>
      </c>
      <c r="G8266" s="6">
        <v>1</v>
      </c>
      <c r="H8266" s="11">
        <f>VLOOKUP(B8266,[1]!Product_Data[#Data],4,0)</f>
        <v>2257</v>
      </c>
      <c r="I8266" s="11">
        <f>VLOOKUP(B8266,[1]!Product_Data[#Data],3,0)</f>
        <v>1535</v>
      </c>
      <c r="J8266" s="11">
        <f t="shared" si="777"/>
        <v>1535</v>
      </c>
      <c r="K8266" s="11">
        <f t="shared" si="778"/>
        <v>2257</v>
      </c>
      <c r="L8266" s="11">
        <f t="shared" si="779"/>
        <v>722</v>
      </c>
      <c r="M8266" t="str">
        <f>VLOOKUP(C8266,[1]!Location_Data[#Data],2,0)</f>
        <v>East Los Angeles</v>
      </c>
      <c r="N8266" t="str">
        <f>VLOOKUP(D8266,[1]!Salespeople_Data[#Data],2,0)</f>
        <v>Charles Harper</v>
      </c>
      <c r="O8266" t="str">
        <f>VLOOKUP(E8266,[1]!Customer_Data[#Data],2,0)</f>
        <v>Douglas Perkins</v>
      </c>
      <c r="P8266" s="15">
        <f t="shared" si="774"/>
        <v>6</v>
      </c>
      <c r="Q8266">
        <f t="shared" si="775"/>
        <v>8</v>
      </c>
      <c r="R8266">
        <f t="shared" si="776"/>
        <v>2019</v>
      </c>
    </row>
    <row r="8267" spans="1:18" x14ac:dyDescent="0.25">
      <c r="A8267" s="6" t="s">
        <v>9293</v>
      </c>
      <c r="B8267" s="6" t="s">
        <v>271</v>
      </c>
      <c r="C8267" s="6" t="s">
        <v>149</v>
      </c>
      <c r="D8267" s="6" t="s">
        <v>178</v>
      </c>
      <c r="E8267" s="6" t="s">
        <v>1874</v>
      </c>
      <c r="F8267" s="10">
        <v>43770</v>
      </c>
      <c r="G8267" s="6">
        <v>2</v>
      </c>
      <c r="H8267" s="11">
        <f>VLOOKUP(B8267,[1]!Product_Data[#Data],4,0)</f>
        <v>1587</v>
      </c>
      <c r="I8267" s="11">
        <f>VLOOKUP(B8267,[1]!Product_Data[#Data],3,0)</f>
        <v>1301</v>
      </c>
      <c r="J8267" s="11">
        <f t="shared" si="777"/>
        <v>2602</v>
      </c>
      <c r="K8267" s="11">
        <f t="shared" si="778"/>
        <v>3174</v>
      </c>
      <c r="L8267" s="11">
        <f t="shared" si="779"/>
        <v>572</v>
      </c>
      <c r="M8267" t="str">
        <f>VLOOKUP(C8267,[1]!Location_Data[#Data],2,0)</f>
        <v>Antioch</v>
      </c>
      <c r="N8267" t="str">
        <f>VLOOKUP(D8267,[1]!Salespeople_Data[#Data],2,0)</f>
        <v>Joshua Taylor</v>
      </c>
      <c r="O8267" t="str">
        <f>VLOOKUP(E8267,[1]!Customer_Data[#Data],2,0)</f>
        <v>Jesse Bishop</v>
      </c>
      <c r="P8267" s="15">
        <f t="shared" si="774"/>
        <v>6</v>
      </c>
      <c r="Q8267">
        <f t="shared" si="775"/>
        <v>11</v>
      </c>
      <c r="R8267">
        <f t="shared" si="776"/>
        <v>2019</v>
      </c>
    </row>
    <row r="8268" spans="1:18" x14ac:dyDescent="0.25">
      <c r="A8268" s="6" t="s">
        <v>9294</v>
      </c>
      <c r="B8268" s="6" t="s">
        <v>207</v>
      </c>
      <c r="C8268" s="6" t="s">
        <v>57</v>
      </c>
      <c r="D8268" s="6" t="s">
        <v>269</v>
      </c>
      <c r="E8268" s="6" t="s">
        <v>7314</v>
      </c>
      <c r="F8268" s="10">
        <v>43822</v>
      </c>
      <c r="G8268" s="6">
        <v>1</v>
      </c>
      <c r="H8268" s="11">
        <f>VLOOKUP(B8268,[1]!Product_Data[#Data],4,0)</f>
        <v>2464</v>
      </c>
      <c r="I8268" s="11">
        <f>VLOOKUP(B8268,[1]!Product_Data[#Data],3,0)</f>
        <v>1774</v>
      </c>
      <c r="J8268" s="11">
        <f t="shared" si="777"/>
        <v>1774</v>
      </c>
      <c r="K8268" s="11">
        <f t="shared" si="778"/>
        <v>2464</v>
      </c>
      <c r="L8268" s="11">
        <f t="shared" si="779"/>
        <v>690</v>
      </c>
      <c r="M8268" t="str">
        <f>VLOOKUP(C8268,[1]!Location_Data[#Data],2,0)</f>
        <v>Thousand Oaks</v>
      </c>
      <c r="N8268" t="str">
        <f>VLOOKUP(D8268,[1]!Salespeople_Data[#Data],2,0)</f>
        <v>Kevin Butler</v>
      </c>
      <c r="O8268" t="str">
        <f>VLOOKUP(E8268,[1]!Customer_Data[#Data],2,0)</f>
        <v>David Wheeler</v>
      </c>
      <c r="P8268" s="15">
        <f t="shared" si="774"/>
        <v>2</v>
      </c>
      <c r="Q8268">
        <f t="shared" si="775"/>
        <v>12</v>
      </c>
      <c r="R8268">
        <f t="shared" si="776"/>
        <v>2019</v>
      </c>
    </row>
    <row r="8269" spans="1:18" x14ac:dyDescent="0.25">
      <c r="A8269" s="6" t="s">
        <v>9295</v>
      </c>
      <c r="B8269" s="6" t="s">
        <v>152</v>
      </c>
      <c r="C8269" s="6" t="s">
        <v>220</v>
      </c>
      <c r="D8269" s="6" t="s">
        <v>126</v>
      </c>
      <c r="E8269" s="6" t="s">
        <v>502</v>
      </c>
      <c r="F8269" s="10">
        <v>43662</v>
      </c>
      <c r="G8269" s="6">
        <v>1</v>
      </c>
      <c r="H8269" s="11">
        <f>VLOOKUP(B8269,[1]!Product_Data[#Data],4,0)</f>
        <v>951</v>
      </c>
      <c r="I8269" s="11">
        <f>VLOOKUP(B8269,[1]!Product_Data[#Data],3,0)</f>
        <v>504</v>
      </c>
      <c r="J8269" s="11">
        <f t="shared" si="777"/>
        <v>504</v>
      </c>
      <c r="K8269" s="11">
        <f t="shared" si="778"/>
        <v>951</v>
      </c>
      <c r="L8269" s="11">
        <f t="shared" si="779"/>
        <v>447</v>
      </c>
      <c r="M8269" t="str">
        <f>VLOOKUP(C8269,[1]!Location_Data[#Data],2,0)</f>
        <v>Modesto</v>
      </c>
      <c r="N8269" t="str">
        <f>VLOOKUP(D8269,[1]!Salespeople_Data[#Data],2,0)</f>
        <v>Larry Castillo</v>
      </c>
      <c r="O8269" t="str">
        <f>VLOOKUP(E8269,[1]!Customer_Data[#Data],2,0)</f>
        <v>Ralph Richardson</v>
      </c>
      <c r="P8269" s="15">
        <f t="shared" si="774"/>
        <v>3</v>
      </c>
      <c r="Q8269">
        <f t="shared" si="775"/>
        <v>7</v>
      </c>
      <c r="R8269">
        <f t="shared" si="776"/>
        <v>2019</v>
      </c>
    </row>
    <row r="8270" spans="1:18" x14ac:dyDescent="0.25">
      <c r="A8270" s="6" t="s">
        <v>9296</v>
      </c>
      <c r="B8270" s="6" t="s">
        <v>858</v>
      </c>
      <c r="C8270" s="6" t="s">
        <v>9</v>
      </c>
      <c r="D8270" s="6" t="s">
        <v>250</v>
      </c>
      <c r="E8270" s="6" t="s">
        <v>1032</v>
      </c>
      <c r="F8270" s="10">
        <v>43710</v>
      </c>
      <c r="G8270" s="6">
        <v>2</v>
      </c>
      <c r="H8270" s="11">
        <f>VLOOKUP(B8270,[1]!Product_Data[#Data],4,0)</f>
        <v>2294</v>
      </c>
      <c r="I8270" s="11">
        <f>VLOOKUP(B8270,[1]!Product_Data[#Data],3,0)</f>
        <v>1399</v>
      </c>
      <c r="J8270" s="11">
        <f t="shared" si="777"/>
        <v>2798</v>
      </c>
      <c r="K8270" s="11">
        <f t="shared" si="778"/>
        <v>4588</v>
      </c>
      <c r="L8270" s="11">
        <f t="shared" si="779"/>
        <v>1790</v>
      </c>
      <c r="M8270" t="str">
        <f>VLOOKUP(C8270,[1]!Location_Data[#Data],2,0)</f>
        <v>San Mateo</v>
      </c>
      <c r="N8270" t="str">
        <f>VLOOKUP(D8270,[1]!Salespeople_Data[#Data],2,0)</f>
        <v>Martin Carr</v>
      </c>
      <c r="O8270" t="str">
        <f>VLOOKUP(E8270,[1]!Customer_Data[#Data],2,0)</f>
        <v>Sean Alexander</v>
      </c>
      <c r="P8270" s="15">
        <f t="shared" si="774"/>
        <v>2</v>
      </c>
      <c r="Q8270">
        <f t="shared" si="775"/>
        <v>9</v>
      </c>
      <c r="R8270">
        <f t="shared" si="776"/>
        <v>2019</v>
      </c>
    </row>
    <row r="8271" spans="1:18" x14ac:dyDescent="0.25">
      <c r="A8271" s="6" t="s">
        <v>9297</v>
      </c>
      <c r="B8271" s="6" t="s">
        <v>464</v>
      </c>
      <c r="C8271" s="6" t="s">
        <v>242</v>
      </c>
      <c r="D8271" s="6" t="s">
        <v>264</v>
      </c>
      <c r="E8271" s="6" t="s">
        <v>2373</v>
      </c>
      <c r="F8271" s="10">
        <v>43715</v>
      </c>
      <c r="G8271" s="6">
        <v>1</v>
      </c>
      <c r="H8271" s="11">
        <f>VLOOKUP(B8271,[1]!Product_Data[#Data],4,0)</f>
        <v>1566</v>
      </c>
      <c r="I8271" s="11">
        <f>VLOOKUP(B8271,[1]!Product_Data[#Data],3,0)</f>
        <v>1190</v>
      </c>
      <c r="J8271" s="11">
        <f t="shared" si="777"/>
        <v>1190</v>
      </c>
      <c r="K8271" s="11">
        <f t="shared" si="778"/>
        <v>1566</v>
      </c>
      <c r="L8271" s="11">
        <f t="shared" si="779"/>
        <v>376</v>
      </c>
      <c r="M8271" t="str">
        <f>VLOOKUP(C8271,[1]!Location_Data[#Data],2,0)</f>
        <v>Downey</v>
      </c>
      <c r="N8271" t="str">
        <f>VLOOKUP(D8271,[1]!Salespeople_Data[#Data],2,0)</f>
        <v>Ernest Wheeler</v>
      </c>
      <c r="O8271" t="str">
        <f>VLOOKUP(E8271,[1]!Customer_Data[#Data],2,0)</f>
        <v>Shawn Scott</v>
      </c>
      <c r="P8271" s="15">
        <f t="shared" si="774"/>
        <v>7</v>
      </c>
      <c r="Q8271">
        <f t="shared" si="775"/>
        <v>9</v>
      </c>
      <c r="R8271">
        <f t="shared" si="776"/>
        <v>2019</v>
      </c>
    </row>
    <row r="8272" spans="1:18" x14ac:dyDescent="0.25">
      <c r="A8272" s="6" t="s">
        <v>9298</v>
      </c>
      <c r="B8272" s="6" t="s">
        <v>177</v>
      </c>
      <c r="C8272" s="6" t="s">
        <v>355</v>
      </c>
      <c r="D8272" s="6" t="s">
        <v>356</v>
      </c>
      <c r="E8272" s="6" t="s">
        <v>16</v>
      </c>
      <c r="F8272" s="10">
        <v>43497</v>
      </c>
      <c r="G8272" s="6">
        <v>3</v>
      </c>
      <c r="H8272" s="11">
        <f>VLOOKUP(B8272,[1]!Product_Data[#Data],4,0)</f>
        <v>2497</v>
      </c>
      <c r="I8272" s="11">
        <f>VLOOKUP(B8272,[1]!Product_Data[#Data],3,0)</f>
        <v>1473</v>
      </c>
      <c r="J8272" s="11">
        <f t="shared" si="777"/>
        <v>4419</v>
      </c>
      <c r="K8272" s="11">
        <f t="shared" si="778"/>
        <v>7491</v>
      </c>
      <c r="L8272" s="11">
        <f t="shared" si="779"/>
        <v>3072</v>
      </c>
      <c r="M8272" t="str">
        <f>VLOOKUP(C8272,[1]!Location_Data[#Data],2,0)</f>
        <v>Burbank</v>
      </c>
      <c r="N8272" t="str">
        <f>VLOOKUP(D8272,[1]!Salespeople_Data[#Data],2,0)</f>
        <v>Jimmy Young</v>
      </c>
      <c r="O8272" t="str">
        <f>VLOOKUP(E8272,[1]!Customer_Data[#Data],2,0)</f>
        <v>Larry Dunn</v>
      </c>
      <c r="P8272" s="15">
        <f t="shared" si="774"/>
        <v>6</v>
      </c>
      <c r="Q8272">
        <f t="shared" si="775"/>
        <v>2</v>
      </c>
      <c r="R8272">
        <f t="shared" si="776"/>
        <v>2019</v>
      </c>
    </row>
    <row r="8273" spans="1:18" x14ac:dyDescent="0.25">
      <c r="A8273" s="6" t="s">
        <v>9299</v>
      </c>
      <c r="B8273" s="6" t="s">
        <v>210</v>
      </c>
      <c r="C8273" s="6" t="s">
        <v>276</v>
      </c>
      <c r="D8273" s="6" t="s">
        <v>91</v>
      </c>
      <c r="E8273" s="6" t="s">
        <v>2260</v>
      </c>
      <c r="F8273" s="10">
        <v>43628</v>
      </c>
      <c r="G8273" s="6">
        <v>3</v>
      </c>
      <c r="H8273" s="11">
        <f>VLOOKUP(B8273,[1]!Product_Data[#Data],4,0)</f>
        <v>458</v>
      </c>
      <c r="I8273" s="11">
        <f>VLOOKUP(B8273,[1]!Product_Data[#Data],3,0)</f>
        <v>376</v>
      </c>
      <c r="J8273" s="11">
        <f t="shared" si="777"/>
        <v>1128</v>
      </c>
      <c r="K8273" s="11">
        <f t="shared" si="778"/>
        <v>1374</v>
      </c>
      <c r="L8273" s="11">
        <f t="shared" si="779"/>
        <v>246</v>
      </c>
      <c r="M8273" t="str">
        <f>VLOOKUP(C8273,[1]!Location_Data[#Data],2,0)</f>
        <v>Orange</v>
      </c>
      <c r="N8273" t="str">
        <f>VLOOKUP(D8273,[1]!Salespeople_Data[#Data],2,0)</f>
        <v>Howard Gardner</v>
      </c>
      <c r="O8273" t="str">
        <f>VLOOKUP(E8273,[1]!Customer_Data[#Data],2,0)</f>
        <v>Dennis Scott</v>
      </c>
      <c r="P8273" s="15">
        <f t="shared" si="774"/>
        <v>4</v>
      </c>
      <c r="Q8273">
        <f t="shared" si="775"/>
        <v>6</v>
      </c>
      <c r="R8273">
        <f t="shared" si="776"/>
        <v>2019</v>
      </c>
    </row>
    <row r="8274" spans="1:18" x14ac:dyDescent="0.25">
      <c r="A8274" s="6" t="s">
        <v>9300</v>
      </c>
      <c r="B8274" s="6" t="s">
        <v>189</v>
      </c>
      <c r="C8274" s="6" t="s">
        <v>596</v>
      </c>
      <c r="D8274" s="6" t="s">
        <v>257</v>
      </c>
      <c r="E8274" s="6" t="s">
        <v>3164</v>
      </c>
      <c r="F8274" s="10">
        <v>43574</v>
      </c>
      <c r="G8274" s="6">
        <v>3</v>
      </c>
      <c r="H8274" s="11">
        <f>VLOOKUP(B8274,[1]!Product_Data[#Data],4,0)</f>
        <v>1783</v>
      </c>
      <c r="I8274" s="11">
        <f>VLOOKUP(B8274,[1]!Product_Data[#Data],3,0)</f>
        <v>1516</v>
      </c>
      <c r="J8274" s="11">
        <f t="shared" si="777"/>
        <v>4548</v>
      </c>
      <c r="K8274" s="11">
        <f t="shared" si="778"/>
        <v>5349</v>
      </c>
      <c r="L8274" s="11">
        <f t="shared" si="779"/>
        <v>801</v>
      </c>
      <c r="M8274" t="str">
        <f>VLOOKUP(C8274,[1]!Location_Data[#Data],2,0)</f>
        <v>Fremont</v>
      </c>
      <c r="N8274" t="str">
        <f>VLOOKUP(D8274,[1]!Salespeople_Data[#Data],2,0)</f>
        <v>Jerry Perry</v>
      </c>
      <c r="O8274" t="str">
        <f>VLOOKUP(E8274,[1]!Customer_Data[#Data],2,0)</f>
        <v>Harry Perkins</v>
      </c>
      <c r="P8274" s="15">
        <f t="shared" si="774"/>
        <v>6</v>
      </c>
      <c r="Q8274">
        <f t="shared" si="775"/>
        <v>4</v>
      </c>
      <c r="R8274">
        <f t="shared" si="776"/>
        <v>2019</v>
      </c>
    </row>
    <row r="8275" spans="1:18" x14ac:dyDescent="0.25">
      <c r="A8275" s="6" t="s">
        <v>9301</v>
      </c>
      <c r="B8275" s="6" t="s">
        <v>271</v>
      </c>
      <c r="C8275" s="6" t="s">
        <v>90</v>
      </c>
      <c r="D8275" s="6" t="s">
        <v>447</v>
      </c>
      <c r="E8275" s="6" t="s">
        <v>4881</v>
      </c>
      <c r="F8275" s="10">
        <v>43567</v>
      </c>
      <c r="G8275" s="6">
        <v>1</v>
      </c>
      <c r="H8275" s="11">
        <f>VLOOKUP(B8275,[1]!Product_Data[#Data],4,0)</f>
        <v>1587</v>
      </c>
      <c r="I8275" s="11">
        <f>VLOOKUP(B8275,[1]!Product_Data[#Data],3,0)</f>
        <v>1301</v>
      </c>
      <c r="J8275" s="11">
        <f t="shared" si="777"/>
        <v>1301</v>
      </c>
      <c r="K8275" s="11">
        <f t="shared" si="778"/>
        <v>1587</v>
      </c>
      <c r="L8275" s="11">
        <f t="shared" si="779"/>
        <v>286</v>
      </c>
      <c r="M8275" t="str">
        <f>VLOOKUP(C8275,[1]!Location_Data[#Data],2,0)</f>
        <v>Irvine</v>
      </c>
      <c r="N8275" t="str">
        <f>VLOOKUP(D8275,[1]!Salespeople_Data[#Data],2,0)</f>
        <v>Howard Sims</v>
      </c>
      <c r="O8275" t="str">
        <f>VLOOKUP(E8275,[1]!Customer_Data[#Data],2,0)</f>
        <v>Douglas Foster</v>
      </c>
      <c r="P8275" s="15">
        <f t="shared" si="774"/>
        <v>6</v>
      </c>
      <c r="Q8275">
        <f t="shared" si="775"/>
        <v>4</v>
      </c>
      <c r="R8275">
        <f t="shared" si="776"/>
        <v>2019</v>
      </c>
    </row>
    <row r="8276" spans="1:18" x14ac:dyDescent="0.25">
      <c r="A8276" s="6" t="s">
        <v>9302</v>
      </c>
      <c r="B8276" s="6" t="s">
        <v>421</v>
      </c>
      <c r="C8276" s="6" t="s">
        <v>190</v>
      </c>
      <c r="D8276" s="6" t="s">
        <v>53</v>
      </c>
      <c r="E8276" s="6" t="s">
        <v>1242</v>
      </c>
      <c r="F8276" s="10">
        <v>43790</v>
      </c>
      <c r="G8276" s="6">
        <v>1</v>
      </c>
      <c r="H8276" s="11">
        <f>VLOOKUP(B8276,[1]!Product_Data[#Data],4,0)</f>
        <v>826</v>
      </c>
      <c r="I8276" s="11">
        <f>VLOOKUP(B8276,[1]!Product_Data[#Data],3,0)</f>
        <v>562</v>
      </c>
      <c r="J8276" s="11">
        <f t="shared" si="777"/>
        <v>562</v>
      </c>
      <c r="K8276" s="11">
        <f t="shared" si="778"/>
        <v>826</v>
      </c>
      <c r="L8276" s="11">
        <f t="shared" si="779"/>
        <v>264</v>
      </c>
      <c r="M8276" t="str">
        <f>VLOOKUP(C8276,[1]!Location_Data[#Data],2,0)</f>
        <v>Oakland</v>
      </c>
      <c r="N8276" t="str">
        <f>VLOOKUP(D8276,[1]!Salespeople_Data[#Data],2,0)</f>
        <v>Scott Mason</v>
      </c>
      <c r="O8276" t="str">
        <f>VLOOKUP(E8276,[1]!Customer_Data[#Data],2,0)</f>
        <v>James Dean</v>
      </c>
      <c r="P8276" s="15">
        <f t="shared" si="774"/>
        <v>5</v>
      </c>
      <c r="Q8276">
        <f t="shared" si="775"/>
        <v>11</v>
      </c>
      <c r="R8276">
        <f t="shared" si="776"/>
        <v>2019</v>
      </c>
    </row>
    <row r="8277" spans="1:18" x14ac:dyDescent="0.25">
      <c r="A8277" s="6" t="s">
        <v>9303</v>
      </c>
      <c r="B8277" s="6" t="s">
        <v>43</v>
      </c>
      <c r="C8277" s="6" t="s">
        <v>74</v>
      </c>
      <c r="D8277" s="6" t="s">
        <v>111</v>
      </c>
      <c r="E8277" s="6" t="s">
        <v>1737</v>
      </c>
      <c r="F8277" s="10">
        <v>43747</v>
      </c>
      <c r="G8277" s="6">
        <v>2</v>
      </c>
      <c r="H8277" s="11">
        <f>VLOOKUP(B8277,[1]!Product_Data[#Data],4,0)</f>
        <v>356</v>
      </c>
      <c r="I8277" s="11">
        <f>VLOOKUP(B8277,[1]!Product_Data[#Data],3,0)</f>
        <v>292</v>
      </c>
      <c r="J8277" s="11">
        <f t="shared" si="777"/>
        <v>584</v>
      </c>
      <c r="K8277" s="11">
        <f t="shared" si="778"/>
        <v>712</v>
      </c>
      <c r="L8277" s="11">
        <f t="shared" si="779"/>
        <v>128</v>
      </c>
      <c r="M8277" t="str">
        <f>VLOOKUP(C8277,[1]!Location_Data[#Data],2,0)</f>
        <v>West Covina</v>
      </c>
      <c r="N8277" t="str">
        <f>VLOOKUP(D8277,[1]!Salespeople_Data[#Data],2,0)</f>
        <v>Ryan Welch</v>
      </c>
      <c r="O8277" t="str">
        <f>VLOOKUP(E8277,[1]!Customer_Data[#Data],2,0)</f>
        <v>Bobby Burton</v>
      </c>
      <c r="P8277" s="15">
        <f t="shared" si="774"/>
        <v>4</v>
      </c>
      <c r="Q8277">
        <f t="shared" si="775"/>
        <v>10</v>
      </c>
      <c r="R8277">
        <f t="shared" si="776"/>
        <v>2019</v>
      </c>
    </row>
    <row r="8278" spans="1:18" x14ac:dyDescent="0.25">
      <c r="A8278" s="6" t="s">
        <v>9304</v>
      </c>
      <c r="B8278" s="6" t="s">
        <v>348</v>
      </c>
      <c r="C8278" s="6" t="s">
        <v>450</v>
      </c>
      <c r="D8278" s="6" t="s">
        <v>447</v>
      </c>
      <c r="E8278" s="6" t="s">
        <v>437</v>
      </c>
      <c r="F8278" s="10">
        <v>43794</v>
      </c>
      <c r="G8278" s="6">
        <v>4</v>
      </c>
      <c r="H8278" s="11">
        <f>VLOOKUP(B8278,[1]!Product_Data[#Data],4,0)</f>
        <v>603</v>
      </c>
      <c r="I8278" s="11">
        <f>VLOOKUP(B8278,[1]!Product_Data[#Data],3,0)</f>
        <v>416</v>
      </c>
      <c r="J8278" s="11">
        <f t="shared" si="777"/>
        <v>1664</v>
      </c>
      <c r="K8278" s="11">
        <f t="shared" si="778"/>
        <v>2412</v>
      </c>
      <c r="L8278" s="11">
        <f t="shared" si="779"/>
        <v>748</v>
      </c>
      <c r="M8278" t="str">
        <f>VLOOKUP(C8278,[1]!Location_Data[#Data],2,0)</f>
        <v>Simi Valley</v>
      </c>
      <c r="N8278" t="str">
        <f>VLOOKUP(D8278,[1]!Salespeople_Data[#Data],2,0)</f>
        <v>Howard Sims</v>
      </c>
      <c r="O8278" t="str">
        <f>VLOOKUP(E8278,[1]!Customer_Data[#Data],2,0)</f>
        <v>Carl Murphy</v>
      </c>
      <c r="P8278" s="15">
        <f t="shared" si="774"/>
        <v>2</v>
      </c>
      <c r="Q8278">
        <f t="shared" si="775"/>
        <v>11</v>
      </c>
      <c r="R8278">
        <f t="shared" si="776"/>
        <v>2019</v>
      </c>
    </row>
    <row r="8279" spans="1:18" x14ac:dyDescent="0.25">
      <c r="A8279" s="6" t="s">
        <v>9305</v>
      </c>
      <c r="B8279" s="6" t="s">
        <v>605</v>
      </c>
      <c r="C8279" s="6" t="s">
        <v>596</v>
      </c>
      <c r="D8279" s="6" t="s">
        <v>53</v>
      </c>
      <c r="E8279" s="6" t="s">
        <v>1408</v>
      </c>
      <c r="F8279" s="10">
        <v>43548</v>
      </c>
      <c r="G8279" s="6">
        <v>2</v>
      </c>
      <c r="H8279" s="11">
        <f>VLOOKUP(B8279,[1]!Product_Data[#Data],4,0)</f>
        <v>913</v>
      </c>
      <c r="I8279" s="11">
        <f>VLOOKUP(B8279,[1]!Product_Data[#Data],3,0)</f>
        <v>584</v>
      </c>
      <c r="J8279" s="11">
        <f t="shared" si="777"/>
        <v>1168</v>
      </c>
      <c r="K8279" s="11">
        <f t="shared" si="778"/>
        <v>1826</v>
      </c>
      <c r="L8279" s="11">
        <f t="shared" si="779"/>
        <v>658</v>
      </c>
      <c r="M8279" t="str">
        <f>VLOOKUP(C8279,[1]!Location_Data[#Data],2,0)</f>
        <v>Fremont</v>
      </c>
      <c r="N8279" t="str">
        <f>VLOOKUP(D8279,[1]!Salespeople_Data[#Data],2,0)</f>
        <v>Scott Mason</v>
      </c>
      <c r="O8279" t="str">
        <f>VLOOKUP(E8279,[1]!Customer_Data[#Data],2,0)</f>
        <v>Steve Barnes</v>
      </c>
      <c r="P8279" s="15">
        <f t="shared" si="774"/>
        <v>1</v>
      </c>
      <c r="Q8279">
        <f t="shared" si="775"/>
        <v>3</v>
      </c>
      <c r="R8279">
        <f t="shared" si="776"/>
        <v>2019</v>
      </c>
    </row>
    <row r="8280" spans="1:18" x14ac:dyDescent="0.25">
      <c r="A8280" s="6" t="s">
        <v>9306</v>
      </c>
      <c r="B8280" s="6" t="s">
        <v>305</v>
      </c>
      <c r="C8280" s="6" t="s">
        <v>90</v>
      </c>
      <c r="D8280" s="6" t="s">
        <v>447</v>
      </c>
      <c r="E8280" s="6" t="s">
        <v>1458</v>
      </c>
      <c r="F8280" s="10">
        <v>43650</v>
      </c>
      <c r="G8280" s="6">
        <v>1</v>
      </c>
      <c r="H8280" s="11">
        <f>VLOOKUP(B8280,[1]!Product_Data[#Data],4,0)</f>
        <v>504</v>
      </c>
      <c r="I8280" s="11">
        <f>VLOOKUP(B8280,[1]!Product_Data[#Data],3,0)</f>
        <v>408</v>
      </c>
      <c r="J8280" s="11">
        <f t="shared" si="777"/>
        <v>408</v>
      </c>
      <c r="K8280" s="11">
        <f t="shared" si="778"/>
        <v>504</v>
      </c>
      <c r="L8280" s="11">
        <f t="shared" si="779"/>
        <v>96</v>
      </c>
      <c r="M8280" t="str">
        <f>VLOOKUP(C8280,[1]!Location_Data[#Data],2,0)</f>
        <v>Irvine</v>
      </c>
      <c r="N8280" t="str">
        <f>VLOOKUP(D8280,[1]!Salespeople_Data[#Data],2,0)</f>
        <v>Howard Sims</v>
      </c>
      <c r="O8280" t="str">
        <f>VLOOKUP(E8280,[1]!Customer_Data[#Data],2,0)</f>
        <v>Steve Miller</v>
      </c>
      <c r="P8280" s="15">
        <f t="shared" si="774"/>
        <v>5</v>
      </c>
      <c r="Q8280">
        <f t="shared" si="775"/>
        <v>7</v>
      </c>
      <c r="R8280">
        <f t="shared" si="776"/>
        <v>2019</v>
      </c>
    </row>
    <row r="8281" spans="1:18" x14ac:dyDescent="0.25">
      <c r="A8281" s="6" t="s">
        <v>9307</v>
      </c>
      <c r="B8281" s="6" t="s">
        <v>858</v>
      </c>
      <c r="C8281" s="6" t="s">
        <v>570</v>
      </c>
      <c r="D8281" s="6" t="s">
        <v>212</v>
      </c>
      <c r="E8281" s="6" t="s">
        <v>427</v>
      </c>
      <c r="F8281" s="10">
        <v>43616</v>
      </c>
      <c r="G8281" s="6">
        <v>3</v>
      </c>
      <c r="H8281" s="11">
        <f>VLOOKUP(B8281,[1]!Product_Data[#Data],4,0)</f>
        <v>2294</v>
      </c>
      <c r="I8281" s="11">
        <f>VLOOKUP(B8281,[1]!Product_Data[#Data],3,0)</f>
        <v>1399</v>
      </c>
      <c r="J8281" s="11">
        <f t="shared" si="777"/>
        <v>4197</v>
      </c>
      <c r="K8281" s="11">
        <f t="shared" si="778"/>
        <v>6882</v>
      </c>
      <c r="L8281" s="11">
        <f t="shared" si="779"/>
        <v>2685</v>
      </c>
      <c r="M8281" t="str">
        <f>VLOOKUP(C8281,[1]!Location_Data[#Data],2,0)</f>
        <v>Fresno</v>
      </c>
      <c r="N8281" t="str">
        <f>VLOOKUP(D8281,[1]!Salespeople_Data[#Data],2,0)</f>
        <v>Ronald Reed</v>
      </c>
      <c r="O8281" t="str">
        <f>VLOOKUP(E8281,[1]!Customer_Data[#Data],2,0)</f>
        <v>Phillip Peters</v>
      </c>
      <c r="P8281" s="15">
        <f t="shared" si="774"/>
        <v>6</v>
      </c>
      <c r="Q8281">
        <f t="shared" si="775"/>
        <v>5</v>
      </c>
      <c r="R8281">
        <f t="shared" si="776"/>
        <v>2019</v>
      </c>
    </row>
    <row r="8282" spans="1:18" x14ac:dyDescent="0.25">
      <c r="A8282" s="6" t="s">
        <v>9308</v>
      </c>
      <c r="B8282" s="6" t="s">
        <v>129</v>
      </c>
      <c r="C8282" s="6" t="s">
        <v>90</v>
      </c>
      <c r="D8282" s="6" t="s">
        <v>359</v>
      </c>
      <c r="E8282" s="6" t="s">
        <v>3605</v>
      </c>
      <c r="F8282" s="10">
        <v>43662</v>
      </c>
      <c r="G8282" s="6">
        <v>3</v>
      </c>
      <c r="H8282" s="11">
        <f>VLOOKUP(B8282,[1]!Product_Data[#Data],4,0)</f>
        <v>127</v>
      </c>
      <c r="I8282" s="11">
        <f>VLOOKUP(B8282,[1]!Product_Data[#Data],3,0)</f>
        <v>79</v>
      </c>
      <c r="J8282" s="11">
        <f t="shared" si="777"/>
        <v>237</v>
      </c>
      <c r="K8282" s="11">
        <f t="shared" si="778"/>
        <v>381</v>
      </c>
      <c r="L8282" s="11">
        <f t="shared" si="779"/>
        <v>144</v>
      </c>
      <c r="M8282" t="str">
        <f>VLOOKUP(C8282,[1]!Location_Data[#Data],2,0)</f>
        <v>Irvine</v>
      </c>
      <c r="N8282" t="str">
        <f>VLOOKUP(D8282,[1]!Salespeople_Data[#Data],2,0)</f>
        <v>Eugene Holmes</v>
      </c>
      <c r="O8282" t="str">
        <f>VLOOKUP(E8282,[1]!Customer_Data[#Data],2,0)</f>
        <v>Terry Robinson</v>
      </c>
      <c r="P8282" s="15">
        <f t="shared" si="774"/>
        <v>3</v>
      </c>
      <c r="Q8282">
        <f t="shared" si="775"/>
        <v>7</v>
      </c>
      <c r="R8282">
        <f t="shared" si="776"/>
        <v>2019</v>
      </c>
    </row>
    <row r="8283" spans="1:18" x14ac:dyDescent="0.25">
      <c r="A8283" s="6" t="s">
        <v>9309</v>
      </c>
      <c r="B8283" s="6" t="s">
        <v>652</v>
      </c>
      <c r="C8283" s="6" t="s">
        <v>115</v>
      </c>
      <c r="D8283" s="6" t="s">
        <v>345</v>
      </c>
      <c r="E8283" s="6" t="s">
        <v>1048</v>
      </c>
      <c r="F8283" s="10">
        <v>43621</v>
      </c>
      <c r="G8283" s="6">
        <v>4</v>
      </c>
      <c r="H8283" s="11">
        <f>VLOOKUP(B8283,[1]!Product_Data[#Data],4,0)</f>
        <v>217</v>
      </c>
      <c r="I8283" s="11">
        <f>VLOOKUP(B8283,[1]!Product_Data[#Data],3,0)</f>
        <v>171</v>
      </c>
      <c r="J8283" s="11">
        <f t="shared" si="777"/>
        <v>684</v>
      </c>
      <c r="K8283" s="11">
        <f t="shared" si="778"/>
        <v>868</v>
      </c>
      <c r="L8283" s="11">
        <f t="shared" si="779"/>
        <v>184</v>
      </c>
      <c r="M8283" t="str">
        <f>VLOOKUP(C8283,[1]!Location_Data[#Data],2,0)</f>
        <v>Glendale</v>
      </c>
      <c r="N8283" t="str">
        <f>VLOOKUP(D8283,[1]!Salespeople_Data[#Data],2,0)</f>
        <v>Larry Marshall</v>
      </c>
      <c r="O8283" t="str">
        <f>VLOOKUP(E8283,[1]!Customer_Data[#Data],2,0)</f>
        <v>George Nichols</v>
      </c>
      <c r="P8283" s="15">
        <f t="shared" si="774"/>
        <v>4</v>
      </c>
      <c r="Q8283">
        <f t="shared" si="775"/>
        <v>6</v>
      </c>
      <c r="R8283">
        <f t="shared" si="776"/>
        <v>2019</v>
      </c>
    </row>
    <row r="8284" spans="1:18" x14ac:dyDescent="0.25">
      <c r="A8284" s="6" t="s">
        <v>9310</v>
      </c>
      <c r="B8284" s="6" t="s">
        <v>352</v>
      </c>
      <c r="C8284" s="6" t="s">
        <v>186</v>
      </c>
      <c r="D8284" s="6" t="s">
        <v>146</v>
      </c>
      <c r="E8284" s="6" t="s">
        <v>2056</v>
      </c>
      <c r="F8284" s="10">
        <v>43664</v>
      </c>
      <c r="G8284" s="6">
        <v>3</v>
      </c>
      <c r="H8284" s="11">
        <f>VLOOKUP(B8284,[1]!Product_Data[#Data],4,0)</f>
        <v>203</v>
      </c>
      <c r="I8284" s="11">
        <f>VLOOKUP(B8284,[1]!Product_Data[#Data],3,0)</f>
        <v>154</v>
      </c>
      <c r="J8284" s="11">
        <f t="shared" si="777"/>
        <v>462</v>
      </c>
      <c r="K8284" s="11">
        <f t="shared" si="778"/>
        <v>609</v>
      </c>
      <c r="L8284" s="11">
        <f t="shared" si="779"/>
        <v>147</v>
      </c>
      <c r="M8284" t="str">
        <f>VLOOKUP(C8284,[1]!Location_Data[#Data],2,0)</f>
        <v>Riverside</v>
      </c>
      <c r="N8284" t="str">
        <f>VLOOKUP(D8284,[1]!Salespeople_Data[#Data],2,0)</f>
        <v>Carl Elliott</v>
      </c>
      <c r="O8284" t="str">
        <f>VLOOKUP(E8284,[1]!Customer_Data[#Data],2,0)</f>
        <v>Wayne Gardner</v>
      </c>
      <c r="P8284" s="15">
        <f t="shared" si="774"/>
        <v>5</v>
      </c>
      <c r="Q8284">
        <f t="shared" si="775"/>
        <v>7</v>
      </c>
      <c r="R8284">
        <f t="shared" si="776"/>
        <v>2019</v>
      </c>
    </row>
    <row r="8285" spans="1:18" x14ac:dyDescent="0.25">
      <c r="A8285" s="6" t="s">
        <v>9311</v>
      </c>
      <c r="B8285" s="6" t="s">
        <v>23</v>
      </c>
      <c r="C8285" s="6" t="s">
        <v>322</v>
      </c>
      <c r="D8285" s="6" t="s">
        <v>10</v>
      </c>
      <c r="E8285" s="6" t="s">
        <v>915</v>
      </c>
      <c r="F8285" s="10">
        <v>43667</v>
      </c>
      <c r="G8285" s="6">
        <v>1</v>
      </c>
      <c r="H8285" s="11">
        <f>VLOOKUP(B8285,[1]!Product_Data[#Data],4,0)</f>
        <v>1052</v>
      </c>
      <c r="I8285" s="11">
        <f>VLOOKUP(B8285,[1]!Product_Data[#Data],3,0)</f>
        <v>589</v>
      </c>
      <c r="J8285" s="11">
        <f t="shared" si="777"/>
        <v>589</v>
      </c>
      <c r="K8285" s="11">
        <f t="shared" si="778"/>
        <v>1052</v>
      </c>
      <c r="L8285" s="11">
        <f t="shared" si="779"/>
        <v>463</v>
      </c>
      <c r="M8285" t="str">
        <f>VLOOKUP(C8285,[1]!Location_Data[#Data],2,0)</f>
        <v>Rancho Cucamonga</v>
      </c>
      <c r="N8285" t="str">
        <f>VLOOKUP(D8285,[1]!Salespeople_Data[#Data],2,0)</f>
        <v>Justin Lynch</v>
      </c>
      <c r="O8285" t="str">
        <f>VLOOKUP(E8285,[1]!Customer_Data[#Data],2,0)</f>
        <v>Carlos Kim</v>
      </c>
      <c r="P8285" s="15">
        <f t="shared" si="774"/>
        <v>1</v>
      </c>
      <c r="Q8285">
        <f t="shared" si="775"/>
        <v>7</v>
      </c>
      <c r="R8285">
        <f t="shared" si="776"/>
        <v>2019</v>
      </c>
    </row>
    <row r="8286" spans="1:18" x14ac:dyDescent="0.25">
      <c r="A8286" s="6" t="s">
        <v>9312</v>
      </c>
      <c r="B8286" s="6" t="s">
        <v>168</v>
      </c>
      <c r="C8286" s="6" t="s">
        <v>392</v>
      </c>
      <c r="D8286" s="6" t="s">
        <v>20</v>
      </c>
      <c r="E8286" s="6" t="s">
        <v>2586</v>
      </c>
      <c r="F8286" s="10">
        <v>43547</v>
      </c>
      <c r="G8286" s="6">
        <v>2</v>
      </c>
      <c r="H8286" s="11">
        <f>VLOOKUP(B8286,[1]!Product_Data[#Data],4,0)</f>
        <v>112</v>
      </c>
      <c r="I8286" s="11">
        <f>VLOOKUP(B8286,[1]!Product_Data[#Data],3,0)</f>
        <v>90</v>
      </c>
      <c r="J8286" s="11">
        <f t="shared" si="777"/>
        <v>180</v>
      </c>
      <c r="K8286" s="11">
        <f t="shared" si="778"/>
        <v>224</v>
      </c>
      <c r="L8286" s="11">
        <f t="shared" si="779"/>
        <v>44</v>
      </c>
      <c r="M8286" t="str">
        <f>VLOOKUP(C8286,[1]!Location_Data[#Data],2,0)</f>
        <v>Visalia</v>
      </c>
      <c r="N8286" t="str">
        <f>VLOOKUP(D8286,[1]!Salespeople_Data[#Data],2,0)</f>
        <v>Joshua Cook</v>
      </c>
      <c r="O8286" t="str">
        <f>VLOOKUP(E8286,[1]!Customer_Data[#Data],2,0)</f>
        <v>Steve Tucker</v>
      </c>
      <c r="P8286" s="15">
        <f t="shared" si="774"/>
        <v>7</v>
      </c>
      <c r="Q8286">
        <f t="shared" si="775"/>
        <v>3</v>
      </c>
      <c r="R8286">
        <f t="shared" si="776"/>
        <v>2019</v>
      </c>
    </row>
    <row r="8287" spans="1:18" x14ac:dyDescent="0.25">
      <c r="A8287" s="6" t="s">
        <v>9313</v>
      </c>
      <c r="B8287" s="6" t="s">
        <v>238</v>
      </c>
      <c r="C8287" s="6" t="s">
        <v>392</v>
      </c>
      <c r="D8287" s="6" t="s">
        <v>447</v>
      </c>
      <c r="E8287" s="6" t="s">
        <v>3226</v>
      </c>
      <c r="F8287" s="10">
        <v>43478</v>
      </c>
      <c r="G8287" s="6">
        <v>2</v>
      </c>
      <c r="H8287" s="11">
        <f>VLOOKUP(B8287,[1]!Product_Data[#Data],4,0)</f>
        <v>871</v>
      </c>
      <c r="I8287" s="11">
        <f>VLOOKUP(B8287,[1]!Product_Data[#Data],3,0)</f>
        <v>540</v>
      </c>
      <c r="J8287" s="11">
        <f t="shared" si="777"/>
        <v>1080</v>
      </c>
      <c r="K8287" s="11">
        <f t="shared" si="778"/>
        <v>1742</v>
      </c>
      <c r="L8287" s="11">
        <f t="shared" si="779"/>
        <v>662</v>
      </c>
      <c r="M8287" t="str">
        <f>VLOOKUP(C8287,[1]!Location_Data[#Data],2,0)</f>
        <v>Visalia</v>
      </c>
      <c r="N8287" t="str">
        <f>VLOOKUP(D8287,[1]!Salespeople_Data[#Data],2,0)</f>
        <v>Howard Sims</v>
      </c>
      <c r="O8287" t="str">
        <f>VLOOKUP(E8287,[1]!Customer_Data[#Data],2,0)</f>
        <v>Alan Thomas</v>
      </c>
      <c r="P8287" s="15">
        <f t="shared" si="774"/>
        <v>1</v>
      </c>
      <c r="Q8287">
        <f t="shared" si="775"/>
        <v>1</v>
      </c>
      <c r="R8287">
        <f t="shared" si="776"/>
        <v>2019</v>
      </c>
    </row>
    <row r="8288" spans="1:18" x14ac:dyDescent="0.25">
      <c r="A8288" s="6" t="s">
        <v>9314</v>
      </c>
      <c r="B8288" s="6" t="s">
        <v>61</v>
      </c>
      <c r="C8288" s="6" t="s">
        <v>48</v>
      </c>
      <c r="D8288" s="6" t="s">
        <v>359</v>
      </c>
      <c r="E8288" s="6" t="s">
        <v>1539</v>
      </c>
      <c r="F8288" s="10">
        <v>43656</v>
      </c>
      <c r="G8288" s="6">
        <v>1</v>
      </c>
      <c r="H8288" s="11">
        <f>VLOOKUP(B8288,[1]!Product_Data[#Data],4,0)</f>
        <v>1889</v>
      </c>
      <c r="I8288" s="11">
        <f>VLOOKUP(B8288,[1]!Product_Data[#Data],3,0)</f>
        <v>945</v>
      </c>
      <c r="J8288" s="11">
        <f t="shared" si="777"/>
        <v>945</v>
      </c>
      <c r="K8288" s="11">
        <f t="shared" si="778"/>
        <v>1889</v>
      </c>
      <c r="L8288" s="11">
        <f t="shared" si="779"/>
        <v>944</v>
      </c>
      <c r="M8288" t="str">
        <f>VLOOKUP(C8288,[1]!Location_Data[#Data],2,0)</f>
        <v>Rialto</v>
      </c>
      <c r="N8288" t="str">
        <f>VLOOKUP(D8288,[1]!Salespeople_Data[#Data],2,0)</f>
        <v>Eugene Holmes</v>
      </c>
      <c r="O8288" t="str">
        <f>VLOOKUP(E8288,[1]!Customer_Data[#Data],2,0)</f>
        <v>Jose Ellis</v>
      </c>
      <c r="P8288" s="15">
        <f t="shared" si="774"/>
        <v>4</v>
      </c>
      <c r="Q8288">
        <f t="shared" si="775"/>
        <v>7</v>
      </c>
      <c r="R8288">
        <f t="shared" si="776"/>
        <v>2019</v>
      </c>
    </row>
    <row r="8289" spans="1:18" x14ac:dyDescent="0.25">
      <c r="A8289" s="6" t="s">
        <v>9315</v>
      </c>
      <c r="B8289" s="6" t="s">
        <v>275</v>
      </c>
      <c r="C8289" s="6" t="s">
        <v>39</v>
      </c>
      <c r="D8289" s="6" t="s">
        <v>53</v>
      </c>
      <c r="E8289" s="6" t="s">
        <v>2288</v>
      </c>
      <c r="F8289" s="10">
        <v>43587</v>
      </c>
      <c r="G8289" s="6">
        <v>4</v>
      </c>
      <c r="H8289" s="11">
        <f>VLOOKUP(B8289,[1]!Product_Data[#Data],4,0)</f>
        <v>2353</v>
      </c>
      <c r="I8289" s="11">
        <f>VLOOKUP(B8289,[1]!Product_Data[#Data],3,0)</f>
        <v>1788</v>
      </c>
      <c r="J8289" s="11">
        <f t="shared" si="777"/>
        <v>7152</v>
      </c>
      <c r="K8289" s="11">
        <f t="shared" si="778"/>
        <v>9412</v>
      </c>
      <c r="L8289" s="11">
        <f t="shared" si="779"/>
        <v>2260</v>
      </c>
      <c r="M8289" t="str">
        <f>VLOOKUP(C8289,[1]!Location_Data[#Data],2,0)</f>
        <v>Oceanside</v>
      </c>
      <c r="N8289" t="str">
        <f>VLOOKUP(D8289,[1]!Salespeople_Data[#Data],2,0)</f>
        <v>Scott Mason</v>
      </c>
      <c r="O8289" t="str">
        <f>VLOOKUP(E8289,[1]!Customer_Data[#Data],2,0)</f>
        <v>Antonio Owens</v>
      </c>
      <c r="P8289" s="15">
        <f t="shared" si="774"/>
        <v>5</v>
      </c>
      <c r="Q8289">
        <f t="shared" si="775"/>
        <v>5</v>
      </c>
      <c r="R8289">
        <f t="shared" si="776"/>
        <v>2019</v>
      </c>
    </row>
    <row r="8290" spans="1:18" x14ac:dyDescent="0.25">
      <c r="A8290" s="6" t="s">
        <v>9316</v>
      </c>
      <c r="B8290" s="6" t="s">
        <v>537</v>
      </c>
      <c r="C8290" s="6" t="s">
        <v>34</v>
      </c>
      <c r="D8290" s="6" t="s">
        <v>71</v>
      </c>
      <c r="E8290" s="6" t="s">
        <v>401</v>
      </c>
      <c r="F8290" s="10">
        <v>43681</v>
      </c>
      <c r="G8290" s="6">
        <v>4</v>
      </c>
      <c r="H8290" s="11">
        <f>VLOOKUP(B8290,[1]!Product_Data[#Data],4,0)</f>
        <v>556</v>
      </c>
      <c r="I8290" s="11">
        <f>VLOOKUP(B8290,[1]!Product_Data[#Data],3,0)</f>
        <v>395</v>
      </c>
      <c r="J8290" s="11">
        <f t="shared" si="777"/>
        <v>1580</v>
      </c>
      <c r="K8290" s="11">
        <f t="shared" si="778"/>
        <v>2224</v>
      </c>
      <c r="L8290" s="11">
        <f t="shared" si="779"/>
        <v>644</v>
      </c>
      <c r="M8290" t="str">
        <f>VLOOKUP(C8290,[1]!Location_Data[#Data],2,0)</f>
        <v>Inglewood</v>
      </c>
      <c r="N8290" t="str">
        <f>VLOOKUP(D8290,[1]!Salespeople_Data[#Data],2,0)</f>
        <v>Gary Rodriguez</v>
      </c>
      <c r="O8290" t="str">
        <f>VLOOKUP(E8290,[1]!Customer_Data[#Data],2,0)</f>
        <v>Robert Murphy</v>
      </c>
      <c r="P8290" s="15">
        <f t="shared" si="774"/>
        <v>1</v>
      </c>
      <c r="Q8290">
        <f t="shared" si="775"/>
        <v>8</v>
      </c>
      <c r="R8290">
        <f t="shared" si="776"/>
        <v>2019</v>
      </c>
    </row>
    <row r="8291" spans="1:18" x14ac:dyDescent="0.25">
      <c r="A8291" s="6" t="s">
        <v>9317</v>
      </c>
      <c r="B8291" s="6" t="s">
        <v>340</v>
      </c>
      <c r="C8291" s="6" t="s">
        <v>90</v>
      </c>
      <c r="D8291" s="6" t="s">
        <v>91</v>
      </c>
      <c r="E8291" s="6" t="s">
        <v>1820</v>
      </c>
      <c r="F8291" s="10">
        <v>43501</v>
      </c>
      <c r="G8291" s="6">
        <v>4</v>
      </c>
      <c r="H8291" s="11">
        <f>VLOOKUP(B8291,[1]!Product_Data[#Data],4,0)</f>
        <v>1967</v>
      </c>
      <c r="I8291" s="11">
        <f>VLOOKUP(B8291,[1]!Product_Data[#Data],3,0)</f>
        <v>1397</v>
      </c>
      <c r="J8291" s="11">
        <f t="shared" si="777"/>
        <v>5588</v>
      </c>
      <c r="K8291" s="11">
        <f t="shared" si="778"/>
        <v>7868</v>
      </c>
      <c r="L8291" s="11">
        <f t="shared" si="779"/>
        <v>2280</v>
      </c>
      <c r="M8291" t="str">
        <f>VLOOKUP(C8291,[1]!Location_Data[#Data],2,0)</f>
        <v>Irvine</v>
      </c>
      <c r="N8291" t="str">
        <f>VLOOKUP(D8291,[1]!Salespeople_Data[#Data],2,0)</f>
        <v>Howard Gardner</v>
      </c>
      <c r="O8291" t="str">
        <f>VLOOKUP(E8291,[1]!Customer_Data[#Data],2,0)</f>
        <v>Victor Scott</v>
      </c>
      <c r="P8291" s="15">
        <f t="shared" si="774"/>
        <v>3</v>
      </c>
      <c r="Q8291">
        <f t="shared" si="775"/>
        <v>2</v>
      </c>
      <c r="R8291">
        <f t="shared" si="776"/>
        <v>2019</v>
      </c>
    </row>
    <row r="8292" spans="1:18" x14ac:dyDescent="0.25">
      <c r="A8292" s="6" t="s">
        <v>9318</v>
      </c>
      <c r="B8292" s="6" t="s">
        <v>553</v>
      </c>
      <c r="C8292" s="6" t="s">
        <v>349</v>
      </c>
      <c r="D8292" s="6" t="s">
        <v>298</v>
      </c>
      <c r="E8292" s="6" t="s">
        <v>371</v>
      </c>
      <c r="F8292" s="10">
        <v>43593</v>
      </c>
      <c r="G8292" s="6">
        <v>2</v>
      </c>
      <c r="H8292" s="11">
        <f>VLOOKUP(B8292,[1]!Product_Data[#Data],4,0)</f>
        <v>1798</v>
      </c>
      <c r="I8292" s="11">
        <f>VLOOKUP(B8292,[1]!Product_Data[#Data],3,0)</f>
        <v>971</v>
      </c>
      <c r="J8292" s="11">
        <f t="shared" si="777"/>
        <v>1942</v>
      </c>
      <c r="K8292" s="11">
        <f t="shared" si="778"/>
        <v>3596</v>
      </c>
      <c r="L8292" s="11">
        <f t="shared" si="779"/>
        <v>1654</v>
      </c>
      <c r="M8292" t="str">
        <f>VLOOKUP(C8292,[1]!Location_Data[#Data],2,0)</f>
        <v>Santa Clara</v>
      </c>
      <c r="N8292" t="str">
        <f>VLOOKUP(D8292,[1]!Salespeople_Data[#Data],2,0)</f>
        <v>Kenneth Fields</v>
      </c>
      <c r="O8292" t="str">
        <f>VLOOKUP(E8292,[1]!Customer_Data[#Data],2,0)</f>
        <v>Wayne Gordon</v>
      </c>
      <c r="P8292" s="15">
        <f t="shared" si="774"/>
        <v>4</v>
      </c>
      <c r="Q8292">
        <f t="shared" si="775"/>
        <v>5</v>
      </c>
      <c r="R8292">
        <f t="shared" si="776"/>
        <v>2019</v>
      </c>
    </row>
    <row r="8293" spans="1:18" x14ac:dyDescent="0.25">
      <c r="A8293" s="6" t="s">
        <v>9319</v>
      </c>
      <c r="B8293" s="6" t="s">
        <v>238</v>
      </c>
      <c r="C8293" s="6" t="s">
        <v>246</v>
      </c>
      <c r="D8293" s="6" t="s">
        <v>111</v>
      </c>
      <c r="E8293" s="6" t="s">
        <v>1403</v>
      </c>
      <c r="F8293" s="10">
        <v>43780</v>
      </c>
      <c r="G8293" s="6">
        <v>3</v>
      </c>
      <c r="H8293" s="11">
        <f>VLOOKUP(B8293,[1]!Product_Data[#Data],4,0)</f>
        <v>871</v>
      </c>
      <c r="I8293" s="11">
        <f>VLOOKUP(B8293,[1]!Product_Data[#Data],3,0)</f>
        <v>540</v>
      </c>
      <c r="J8293" s="11">
        <f t="shared" si="777"/>
        <v>1620</v>
      </c>
      <c r="K8293" s="11">
        <f t="shared" si="778"/>
        <v>2613</v>
      </c>
      <c r="L8293" s="11">
        <f t="shared" si="779"/>
        <v>993</v>
      </c>
      <c r="M8293" t="str">
        <f>VLOOKUP(C8293,[1]!Location_Data[#Data],2,0)</f>
        <v>San Francisco</v>
      </c>
      <c r="N8293" t="str">
        <f>VLOOKUP(D8293,[1]!Salespeople_Data[#Data],2,0)</f>
        <v>Ryan Welch</v>
      </c>
      <c r="O8293" t="str">
        <f>VLOOKUP(E8293,[1]!Customer_Data[#Data],2,0)</f>
        <v>Thomas James</v>
      </c>
      <c r="P8293" s="15">
        <f t="shared" si="774"/>
        <v>2</v>
      </c>
      <c r="Q8293">
        <f t="shared" si="775"/>
        <v>11</v>
      </c>
      <c r="R8293">
        <f t="shared" si="776"/>
        <v>2019</v>
      </c>
    </row>
    <row r="8294" spans="1:18" x14ac:dyDescent="0.25">
      <c r="A8294" s="6" t="s">
        <v>9320</v>
      </c>
      <c r="B8294" s="6" t="s">
        <v>168</v>
      </c>
      <c r="C8294" s="6" t="s">
        <v>169</v>
      </c>
      <c r="D8294" s="6" t="s">
        <v>212</v>
      </c>
      <c r="E8294" s="6" t="s">
        <v>2841</v>
      </c>
      <c r="F8294" s="10">
        <v>43738</v>
      </c>
      <c r="G8294" s="6">
        <v>1</v>
      </c>
      <c r="H8294" s="11">
        <f>VLOOKUP(B8294,[1]!Product_Data[#Data],4,0)</f>
        <v>112</v>
      </c>
      <c r="I8294" s="11">
        <f>VLOOKUP(B8294,[1]!Product_Data[#Data],3,0)</f>
        <v>90</v>
      </c>
      <c r="J8294" s="11">
        <f t="shared" si="777"/>
        <v>90</v>
      </c>
      <c r="K8294" s="11">
        <f t="shared" si="778"/>
        <v>112</v>
      </c>
      <c r="L8294" s="11">
        <f t="shared" si="779"/>
        <v>22</v>
      </c>
      <c r="M8294" t="str">
        <f>VLOOKUP(C8294,[1]!Location_Data[#Data],2,0)</f>
        <v>Vista</v>
      </c>
      <c r="N8294" t="str">
        <f>VLOOKUP(D8294,[1]!Salespeople_Data[#Data],2,0)</f>
        <v>Ronald Reed</v>
      </c>
      <c r="O8294" t="str">
        <f>VLOOKUP(E8294,[1]!Customer_Data[#Data],2,0)</f>
        <v>Howard Morgan</v>
      </c>
      <c r="P8294" s="15">
        <f t="shared" si="774"/>
        <v>2</v>
      </c>
      <c r="Q8294">
        <f t="shared" si="775"/>
        <v>9</v>
      </c>
      <c r="R8294">
        <f t="shared" si="776"/>
        <v>2019</v>
      </c>
    </row>
    <row r="8295" spans="1:18" x14ac:dyDescent="0.25">
      <c r="A8295" s="6" t="s">
        <v>9321</v>
      </c>
      <c r="B8295" s="6" t="s">
        <v>352</v>
      </c>
      <c r="C8295" s="6" t="s">
        <v>19</v>
      </c>
      <c r="D8295" s="6" t="s">
        <v>308</v>
      </c>
      <c r="E8295" s="6" t="s">
        <v>493</v>
      </c>
      <c r="F8295" s="10">
        <v>43480</v>
      </c>
      <c r="G8295" s="6">
        <v>1</v>
      </c>
      <c r="H8295" s="11">
        <f>VLOOKUP(B8295,[1]!Product_Data[#Data],4,0)</f>
        <v>203</v>
      </c>
      <c r="I8295" s="11">
        <f>VLOOKUP(B8295,[1]!Product_Data[#Data],3,0)</f>
        <v>154</v>
      </c>
      <c r="J8295" s="11">
        <f t="shared" si="777"/>
        <v>154</v>
      </c>
      <c r="K8295" s="11">
        <f t="shared" si="778"/>
        <v>203</v>
      </c>
      <c r="L8295" s="11">
        <f t="shared" si="779"/>
        <v>49</v>
      </c>
      <c r="M8295" t="str">
        <f>VLOOKUP(C8295,[1]!Location_Data[#Data],2,0)</f>
        <v>Berkeley</v>
      </c>
      <c r="N8295" t="str">
        <f>VLOOKUP(D8295,[1]!Salespeople_Data[#Data],2,0)</f>
        <v>Fred Robertson</v>
      </c>
      <c r="O8295" t="str">
        <f>VLOOKUP(E8295,[1]!Customer_Data[#Data],2,0)</f>
        <v>Martin Reyes</v>
      </c>
      <c r="P8295" s="15">
        <f t="shared" si="774"/>
        <v>3</v>
      </c>
      <c r="Q8295">
        <f t="shared" si="775"/>
        <v>1</v>
      </c>
      <c r="R8295">
        <f t="shared" si="776"/>
        <v>2019</v>
      </c>
    </row>
    <row r="8296" spans="1:18" x14ac:dyDescent="0.25">
      <c r="A8296" s="6" t="s">
        <v>9322</v>
      </c>
      <c r="B8296" s="6" t="s">
        <v>47</v>
      </c>
      <c r="C8296" s="6" t="s">
        <v>215</v>
      </c>
      <c r="D8296" s="6" t="s">
        <v>53</v>
      </c>
      <c r="E8296" s="6" t="s">
        <v>336</v>
      </c>
      <c r="F8296" s="10">
        <v>43565</v>
      </c>
      <c r="G8296" s="6">
        <v>1</v>
      </c>
      <c r="H8296" s="11">
        <f>VLOOKUP(B8296,[1]!Product_Data[#Data],4,0)</f>
        <v>1812</v>
      </c>
      <c r="I8296" s="11">
        <f>VLOOKUP(B8296,[1]!Product_Data[#Data],3,0)</f>
        <v>1305</v>
      </c>
      <c r="J8296" s="11">
        <f t="shared" si="777"/>
        <v>1305</v>
      </c>
      <c r="K8296" s="11">
        <f t="shared" si="778"/>
        <v>1812</v>
      </c>
      <c r="L8296" s="11">
        <f t="shared" si="779"/>
        <v>507</v>
      </c>
      <c r="M8296" t="str">
        <f>VLOOKUP(C8296,[1]!Location_Data[#Data],2,0)</f>
        <v>El Cajon</v>
      </c>
      <c r="N8296" t="str">
        <f>VLOOKUP(D8296,[1]!Salespeople_Data[#Data],2,0)</f>
        <v>Scott Mason</v>
      </c>
      <c r="O8296" t="str">
        <f>VLOOKUP(E8296,[1]!Customer_Data[#Data],2,0)</f>
        <v>Mark Lee</v>
      </c>
      <c r="P8296" s="15">
        <f t="shared" si="774"/>
        <v>4</v>
      </c>
      <c r="Q8296">
        <f t="shared" si="775"/>
        <v>4</v>
      </c>
      <c r="R8296">
        <f t="shared" si="776"/>
        <v>2019</v>
      </c>
    </row>
    <row r="8297" spans="1:18" x14ac:dyDescent="0.25">
      <c r="A8297" s="6" t="s">
        <v>9323</v>
      </c>
      <c r="B8297" s="6" t="s">
        <v>185</v>
      </c>
      <c r="C8297" s="6" t="s">
        <v>519</v>
      </c>
      <c r="D8297" s="6" t="s">
        <v>146</v>
      </c>
      <c r="E8297" s="6" t="s">
        <v>1644</v>
      </c>
      <c r="F8297" s="10">
        <v>43467</v>
      </c>
      <c r="G8297" s="6">
        <v>1</v>
      </c>
      <c r="H8297" s="11">
        <f>VLOOKUP(B8297,[1]!Product_Data[#Data],4,0)</f>
        <v>667</v>
      </c>
      <c r="I8297" s="11">
        <f>VLOOKUP(B8297,[1]!Product_Data[#Data],3,0)</f>
        <v>387</v>
      </c>
      <c r="J8297" s="11">
        <f t="shared" si="777"/>
        <v>387</v>
      </c>
      <c r="K8297" s="11">
        <f t="shared" si="778"/>
        <v>667</v>
      </c>
      <c r="L8297" s="11">
        <f t="shared" si="779"/>
        <v>280</v>
      </c>
      <c r="M8297" t="str">
        <f>VLOOKUP(C8297,[1]!Location_Data[#Data],2,0)</f>
        <v>Anaheim</v>
      </c>
      <c r="N8297" t="str">
        <f>VLOOKUP(D8297,[1]!Salespeople_Data[#Data],2,0)</f>
        <v>Carl Elliott</v>
      </c>
      <c r="O8297" t="str">
        <f>VLOOKUP(E8297,[1]!Customer_Data[#Data],2,0)</f>
        <v>Kenneth Dunn</v>
      </c>
      <c r="P8297" s="15">
        <f t="shared" si="774"/>
        <v>4</v>
      </c>
      <c r="Q8297">
        <f t="shared" si="775"/>
        <v>1</v>
      </c>
      <c r="R8297">
        <f t="shared" si="776"/>
        <v>2019</v>
      </c>
    </row>
    <row r="8298" spans="1:18" x14ac:dyDescent="0.25">
      <c r="A8298" s="6" t="s">
        <v>9324</v>
      </c>
      <c r="B8298" s="6" t="s">
        <v>129</v>
      </c>
      <c r="C8298" s="6" t="s">
        <v>34</v>
      </c>
      <c r="D8298" s="6" t="s">
        <v>30</v>
      </c>
      <c r="E8298" s="6" t="s">
        <v>1592</v>
      </c>
      <c r="F8298" s="10">
        <v>43532</v>
      </c>
      <c r="G8298" s="6">
        <v>3</v>
      </c>
      <c r="H8298" s="11">
        <f>VLOOKUP(B8298,[1]!Product_Data[#Data],4,0)</f>
        <v>127</v>
      </c>
      <c r="I8298" s="11">
        <f>VLOOKUP(B8298,[1]!Product_Data[#Data],3,0)</f>
        <v>79</v>
      </c>
      <c r="J8298" s="11">
        <f t="shared" si="777"/>
        <v>237</v>
      </c>
      <c r="K8298" s="11">
        <f t="shared" si="778"/>
        <v>381</v>
      </c>
      <c r="L8298" s="11">
        <f t="shared" si="779"/>
        <v>144</v>
      </c>
      <c r="M8298" t="str">
        <f>VLOOKUP(C8298,[1]!Location_Data[#Data],2,0)</f>
        <v>Inglewood</v>
      </c>
      <c r="N8298" t="str">
        <f>VLOOKUP(D8298,[1]!Salespeople_Data[#Data],2,0)</f>
        <v>Carl Hall</v>
      </c>
      <c r="O8298" t="str">
        <f>VLOOKUP(E8298,[1]!Customer_Data[#Data],2,0)</f>
        <v>James Castillo</v>
      </c>
      <c r="P8298" s="15">
        <f t="shared" si="774"/>
        <v>6</v>
      </c>
      <c r="Q8298">
        <f t="shared" si="775"/>
        <v>3</v>
      </c>
      <c r="R8298">
        <f t="shared" si="776"/>
        <v>2019</v>
      </c>
    </row>
    <row r="8299" spans="1:18" x14ac:dyDescent="0.25">
      <c r="A8299" s="6" t="s">
        <v>9325</v>
      </c>
      <c r="B8299" s="6" t="s">
        <v>232</v>
      </c>
      <c r="C8299" s="6" t="s">
        <v>95</v>
      </c>
      <c r="D8299" s="6" t="s">
        <v>116</v>
      </c>
      <c r="E8299" s="6" t="s">
        <v>1635</v>
      </c>
      <c r="F8299" s="10">
        <v>43568</v>
      </c>
      <c r="G8299" s="6">
        <v>1</v>
      </c>
      <c r="H8299" s="11">
        <f>VLOOKUP(B8299,[1]!Product_Data[#Data],4,0)</f>
        <v>1119</v>
      </c>
      <c r="I8299" s="11">
        <f>VLOOKUP(B8299,[1]!Product_Data[#Data],3,0)</f>
        <v>683</v>
      </c>
      <c r="J8299" s="11">
        <f t="shared" si="777"/>
        <v>683</v>
      </c>
      <c r="K8299" s="11">
        <f t="shared" si="778"/>
        <v>1119</v>
      </c>
      <c r="L8299" s="11">
        <f t="shared" si="779"/>
        <v>436</v>
      </c>
      <c r="M8299" t="str">
        <f>VLOOKUP(C8299,[1]!Location_Data[#Data],2,0)</f>
        <v>Fullerton</v>
      </c>
      <c r="N8299" t="str">
        <f>VLOOKUP(D8299,[1]!Salespeople_Data[#Data],2,0)</f>
        <v>Roger Ramos</v>
      </c>
      <c r="O8299" t="str">
        <f>VLOOKUP(E8299,[1]!Customer_Data[#Data],2,0)</f>
        <v>Sean Andrews</v>
      </c>
      <c r="P8299" s="15">
        <f t="shared" si="774"/>
        <v>7</v>
      </c>
      <c r="Q8299">
        <f t="shared" si="775"/>
        <v>4</v>
      </c>
      <c r="R8299">
        <f t="shared" si="776"/>
        <v>2019</v>
      </c>
    </row>
    <row r="8300" spans="1:18" x14ac:dyDescent="0.25">
      <c r="A8300" s="6" t="s">
        <v>9326</v>
      </c>
      <c r="B8300" s="6" t="s">
        <v>305</v>
      </c>
      <c r="C8300" s="6" t="s">
        <v>19</v>
      </c>
      <c r="D8300" s="6" t="s">
        <v>53</v>
      </c>
      <c r="E8300" s="6" t="s">
        <v>2422</v>
      </c>
      <c r="F8300" s="10">
        <v>43540</v>
      </c>
      <c r="G8300" s="6">
        <v>1</v>
      </c>
      <c r="H8300" s="11">
        <f>VLOOKUP(B8300,[1]!Product_Data[#Data],4,0)</f>
        <v>504</v>
      </c>
      <c r="I8300" s="11">
        <f>VLOOKUP(B8300,[1]!Product_Data[#Data],3,0)</f>
        <v>408</v>
      </c>
      <c r="J8300" s="11">
        <f t="shared" si="777"/>
        <v>408</v>
      </c>
      <c r="K8300" s="11">
        <f t="shared" si="778"/>
        <v>504</v>
      </c>
      <c r="L8300" s="11">
        <f t="shared" si="779"/>
        <v>96</v>
      </c>
      <c r="M8300" t="str">
        <f>VLOOKUP(C8300,[1]!Location_Data[#Data],2,0)</f>
        <v>Berkeley</v>
      </c>
      <c r="N8300" t="str">
        <f>VLOOKUP(D8300,[1]!Salespeople_Data[#Data],2,0)</f>
        <v>Scott Mason</v>
      </c>
      <c r="O8300" t="str">
        <f>VLOOKUP(E8300,[1]!Customer_Data[#Data],2,0)</f>
        <v>John Hunt</v>
      </c>
      <c r="P8300" s="15">
        <f t="shared" si="774"/>
        <v>7</v>
      </c>
      <c r="Q8300">
        <f t="shared" si="775"/>
        <v>3</v>
      </c>
      <c r="R8300">
        <f t="shared" si="776"/>
        <v>2019</v>
      </c>
    </row>
    <row r="8301" spans="1:18" x14ac:dyDescent="0.25">
      <c r="A8301" s="6" t="s">
        <v>9327</v>
      </c>
      <c r="B8301" s="6" t="s">
        <v>348</v>
      </c>
      <c r="C8301" s="6" t="s">
        <v>392</v>
      </c>
      <c r="D8301" s="6" t="s">
        <v>165</v>
      </c>
      <c r="E8301" s="6" t="s">
        <v>589</v>
      </c>
      <c r="F8301" s="10">
        <v>43755</v>
      </c>
      <c r="G8301" s="6">
        <v>4</v>
      </c>
      <c r="H8301" s="11">
        <f>VLOOKUP(B8301,[1]!Product_Data[#Data],4,0)</f>
        <v>603</v>
      </c>
      <c r="I8301" s="11">
        <f>VLOOKUP(B8301,[1]!Product_Data[#Data],3,0)</f>
        <v>416</v>
      </c>
      <c r="J8301" s="11">
        <f t="shared" si="777"/>
        <v>1664</v>
      </c>
      <c r="K8301" s="11">
        <f t="shared" si="778"/>
        <v>2412</v>
      </c>
      <c r="L8301" s="11">
        <f t="shared" si="779"/>
        <v>748</v>
      </c>
      <c r="M8301" t="str">
        <f>VLOOKUP(C8301,[1]!Location_Data[#Data],2,0)</f>
        <v>Visalia</v>
      </c>
      <c r="N8301" t="str">
        <f>VLOOKUP(D8301,[1]!Salespeople_Data[#Data],2,0)</f>
        <v>Joe Sims</v>
      </c>
      <c r="O8301" t="str">
        <f>VLOOKUP(E8301,[1]!Customer_Data[#Data],2,0)</f>
        <v>Christopher Hudson</v>
      </c>
      <c r="P8301" s="15">
        <f t="shared" si="774"/>
        <v>5</v>
      </c>
      <c r="Q8301">
        <f t="shared" si="775"/>
        <v>10</v>
      </c>
      <c r="R8301">
        <f t="shared" si="776"/>
        <v>2019</v>
      </c>
    </row>
    <row r="8302" spans="1:18" x14ac:dyDescent="0.25">
      <c r="A8302" s="6" t="s">
        <v>9328</v>
      </c>
      <c r="B8302" s="6" t="s">
        <v>560</v>
      </c>
      <c r="C8302" s="6" t="s">
        <v>174</v>
      </c>
      <c r="D8302" s="6" t="s">
        <v>356</v>
      </c>
      <c r="E8302" s="6" t="s">
        <v>26</v>
      </c>
      <c r="F8302" s="10">
        <v>43540</v>
      </c>
      <c r="G8302" s="6">
        <v>3</v>
      </c>
      <c r="H8302" s="11">
        <f>VLOOKUP(B8302,[1]!Product_Data[#Data],4,0)</f>
        <v>1809</v>
      </c>
      <c r="I8302" s="11">
        <f>VLOOKUP(B8302,[1]!Product_Data[#Data],3,0)</f>
        <v>1067</v>
      </c>
      <c r="J8302" s="11">
        <f t="shared" si="777"/>
        <v>3201</v>
      </c>
      <c r="K8302" s="11">
        <f t="shared" si="778"/>
        <v>5427</v>
      </c>
      <c r="L8302" s="11">
        <f t="shared" si="779"/>
        <v>2226</v>
      </c>
      <c r="M8302" t="str">
        <f>VLOOKUP(C8302,[1]!Location_Data[#Data],2,0)</f>
        <v>Norwalk</v>
      </c>
      <c r="N8302" t="str">
        <f>VLOOKUP(D8302,[1]!Salespeople_Data[#Data],2,0)</f>
        <v>Jimmy Young</v>
      </c>
      <c r="O8302" t="str">
        <f>VLOOKUP(E8302,[1]!Customer_Data[#Data],2,0)</f>
        <v>Roy Murphy</v>
      </c>
      <c r="P8302" s="15">
        <f t="shared" si="774"/>
        <v>7</v>
      </c>
      <c r="Q8302">
        <f t="shared" si="775"/>
        <v>3</v>
      </c>
      <c r="R8302">
        <f t="shared" si="776"/>
        <v>2019</v>
      </c>
    </row>
    <row r="8303" spans="1:18" x14ac:dyDescent="0.25">
      <c r="A8303" s="6" t="s">
        <v>9329</v>
      </c>
      <c r="B8303" s="6" t="s">
        <v>152</v>
      </c>
      <c r="C8303" s="6" t="s">
        <v>174</v>
      </c>
      <c r="D8303" s="6" t="s">
        <v>264</v>
      </c>
      <c r="E8303" s="6" t="s">
        <v>1503</v>
      </c>
      <c r="F8303" s="10">
        <v>43602</v>
      </c>
      <c r="G8303" s="6">
        <v>1</v>
      </c>
      <c r="H8303" s="11">
        <f>VLOOKUP(B8303,[1]!Product_Data[#Data],4,0)</f>
        <v>951</v>
      </c>
      <c r="I8303" s="11">
        <f>VLOOKUP(B8303,[1]!Product_Data[#Data],3,0)</f>
        <v>504</v>
      </c>
      <c r="J8303" s="11">
        <f t="shared" si="777"/>
        <v>504</v>
      </c>
      <c r="K8303" s="11">
        <f t="shared" si="778"/>
        <v>951</v>
      </c>
      <c r="L8303" s="11">
        <f t="shared" si="779"/>
        <v>447</v>
      </c>
      <c r="M8303" t="str">
        <f>VLOOKUP(C8303,[1]!Location_Data[#Data],2,0)</f>
        <v>Norwalk</v>
      </c>
      <c r="N8303" t="str">
        <f>VLOOKUP(D8303,[1]!Salespeople_Data[#Data],2,0)</f>
        <v>Ernest Wheeler</v>
      </c>
      <c r="O8303" t="str">
        <f>VLOOKUP(E8303,[1]!Customer_Data[#Data],2,0)</f>
        <v>Ralph Wood</v>
      </c>
      <c r="P8303" s="15">
        <f t="shared" si="774"/>
        <v>6</v>
      </c>
      <c r="Q8303">
        <f t="shared" si="775"/>
        <v>5</v>
      </c>
      <c r="R8303">
        <f t="shared" si="776"/>
        <v>2019</v>
      </c>
    </row>
    <row r="8304" spans="1:18" x14ac:dyDescent="0.25">
      <c r="A8304" s="6" t="s">
        <v>9330</v>
      </c>
      <c r="B8304" s="6" t="s">
        <v>238</v>
      </c>
      <c r="C8304" s="6" t="s">
        <v>145</v>
      </c>
      <c r="D8304" s="6" t="s">
        <v>239</v>
      </c>
      <c r="E8304" s="6" t="s">
        <v>314</v>
      </c>
      <c r="F8304" s="10">
        <v>43783</v>
      </c>
      <c r="G8304" s="6">
        <v>2</v>
      </c>
      <c r="H8304" s="11">
        <f>VLOOKUP(B8304,[1]!Product_Data[#Data],4,0)</f>
        <v>871</v>
      </c>
      <c r="I8304" s="11">
        <f>VLOOKUP(B8304,[1]!Product_Data[#Data],3,0)</f>
        <v>540</v>
      </c>
      <c r="J8304" s="11">
        <f t="shared" si="777"/>
        <v>1080</v>
      </c>
      <c r="K8304" s="11">
        <f t="shared" si="778"/>
        <v>1742</v>
      </c>
      <c r="L8304" s="11">
        <f t="shared" si="779"/>
        <v>662</v>
      </c>
      <c r="M8304" t="str">
        <f>VLOOKUP(C8304,[1]!Location_Data[#Data],2,0)</f>
        <v>Santa Maria</v>
      </c>
      <c r="N8304" t="str">
        <f>VLOOKUP(D8304,[1]!Salespeople_Data[#Data],2,0)</f>
        <v>John Reyes</v>
      </c>
      <c r="O8304" t="str">
        <f>VLOOKUP(E8304,[1]!Customer_Data[#Data],2,0)</f>
        <v>Dennis Morris</v>
      </c>
      <c r="P8304" s="15">
        <f t="shared" si="774"/>
        <v>5</v>
      </c>
      <c r="Q8304">
        <f t="shared" si="775"/>
        <v>11</v>
      </c>
      <c r="R8304">
        <f t="shared" si="776"/>
        <v>2019</v>
      </c>
    </row>
    <row r="8305" spans="1:18" x14ac:dyDescent="0.25">
      <c r="A8305" s="6" t="s">
        <v>9331</v>
      </c>
      <c r="B8305" s="6" t="s">
        <v>340</v>
      </c>
      <c r="C8305" s="6" t="s">
        <v>377</v>
      </c>
      <c r="D8305" s="6" t="s">
        <v>91</v>
      </c>
      <c r="E8305" s="6" t="s">
        <v>2679</v>
      </c>
      <c r="F8305" s="10">
        <v>43513</v>
      </c>
      <c r="G8305" s="6">
        <v>1</v>
      </c>
      <c r="H8305" s="11">
        <f>VLOOKUP(B8305,[1]!Product_Data[#Data],4,0)</f>
        <v>1967</v>
      </c>
      <c r="I8305" s="11">
        <f>VLOOKUP(B8305,[1]!Product_Data[#Data],3,0)</f>
        <v>1397</v>
      </c>
      <c r="J8305" s="11">
        <f t="shared" si="777"/>
        <v>1397</v>
      </c>
      <c r="K8305" s="11">
        <f t="shared" si="778"/>
        <v>1967</v>
      </c>
      <c r="L8305" s="11">
        <f t="shared" si="779"/>
        <v>570</v>
      </c>
      <c r="M8305" t="str">
        <f>VLOOKUP(C8305,[1]!Location_Data[#Data],2,0)</f>
        <v>San Diego</v>
      </c>
      <c r="N8305" t="str">
        <f>VLOOKUP(D8305,[1]!Salespeople_Data[#Data],2,0)</f>
        <v>Howard Gardner</v>
      </c>
      <c r="O8305" t="str">
        <f>VLOOKUP(E8305,[1]!Customer_Data[#Data],2,0)</f>
        <v>George Lee</v>
      </c>
      <c r="P8305" s="15">
        <f t="shared" si="774"/>
        <v>1</v>
      </c>
      <c r="Q8305">
        <f t="shared" si="775"/>
        <v>2</v>
      </c>
      <c r="R8305">
        <f t="shared" si="776"/>
        <v>2019</v>
      </c>
    </row>
    <row r="8306" spans="1:18" x14ac:dyDescent="0.25">
      <c r="A8306" s="6" t="s">
        <v>9332</v>
      </c>
      <c r="B8306" s="6" t="s">
        <v>152</v>
      </c>
      <c r="C8306" s="6" t="s">
        <v>527</v>
      </c>
      <c r="D8306" s="6" t="s">
        <v>359</v>
      </c>
      <c r="E8306" s="6" t="s">
        <v>398</v>
      </c>
      <c r="F8306" s="10">
        <v>43728</v>
      </c>
      <c r="G8306" s="6">
        <v>1</v>
      </c>
      <c r="H8306" s="11">
        <f>VLOOKUP(B8306,[1]!Product_Data[#Data],4,0)</f>
        <v>951</v>
      </c>
      <c r="I8306" s="11">
        <f>VLOOKUP(B8306,[1]!Product_Data[#Data],3,0)</f>
        <v>504</v>
      </c>
      <c r="J8306" s="11">
        <f t="shared" si="777"/>
        <v>504</v>
      </c>
      <c r="K8306" s="11">
        <f t="shared" si="778"/>
        <v>951</v>
      </c>
      <c r="L8306" s="11">
        <f t="shared" si="779"/>
        <v>447</v>
      </c>
      <c r="M8306" t="str">
        <f>VLOOKUP(C8306,[1]!Location_Data[#Data],2,0)</f>
        <v>Stockton</v>
      </c>
      <c r="N8306" t="str">
        <f>VLOOKUP(D8306,[1]!Salespeople_Data[#Data],2,0)</f>
        <v>Eugene Holmes</v>
      </c>
      <c r="O8306" t="str">
        <f>VLOOKUP(E8306,[1]!Customer_Data[#Data],2,0)</f>
        <v>Steven Hayes</v>
      </c>
      <c r="P8306" s="15">
        <f t="shared" si="774"/>
        <v>6</v>
      </c>
      <c r="Q8306">
        <f t="shared" si="775"/>
        <v>9</v>
      </c>
      <c r="R8306">
        <f t="shared" si="776"/>
        <v>2019</v>
      </c>
    </row>
    <row r="8307" spans="1:18" x14ac:dyDescent="0.25">
      <c r="A8307" s="6" t="s">
        <v>9333</v>
      </c>
      <c r="B8307" s="6" t="s">
        <v>228</v>
      </c>
      <c r="C8307" s="6" t="s">
        <v>215</v>
      </c>
      <c r="D8307" s="6" t="s">
        <v>20</v>
      </c>
      <c r="E8307" s="6" t="s">
        <v>1961</v>
      </c>
      <c r="F8307" s="10">
        <v>43483</v>
      </c>
      <c r="G8307" s="6">
        <v>3</v>
      </c>
      <c r="H8307" s="11">
        <f>VLOOKUP(B8307,[1]!Product_Data[#Data],4,0)</f>
        <v>1862</v>
      </c>
      <c r="I8307" s="11">
        <f>VLOOKUP(B8307,[1]!Product_Data[#Data],3,0)</f>
        <v>1173</v>
      </c>
      <c r="J8307" s="11">
        <f t="shared" si="777"/>
        <v>3519</v>
      </c>
      <c r="K8307" s="11">
        <f t="shared" si="778"/>
        <v>5586</v>
      </c>
      <c r="L8307" s="11">
        <f t="shared" si="779"/>
        <v>2067</v>
      </c>
      <c r="M8307" t="str">
        <f>VLOOKUP(C8307,[1]!Location_Data[#Data],2,0)</f>
        <v>El Cajon</v>
      </c>
      <c r="N8307" t="str">
        <f>VLOOKUP(D8307,[1]!Salespeople_Data[#Data],2,0)</f>
        <v>Joshua Cook</v>
      </c>
      <c r="O8307" t="str">
        <f>VLOOKUP(E8307,[1]!Customer_Data[#Data],2,0)</f>
        <v>Eric Shaw</v>
      </c>
      <c r="P8307" s="15">
        <f t="shared" si="774"/>
        <v>6</v>
      </c>
      <c r="Q8307">
        <f t="shared" si="775"/>
        <v>1</v>
      </c>
      <c r="R8307">
        <f t="shared" si="776"/>
        <v>2019</v>
      </c>
    </row>
    <row r="8308" spans="1:18" x14ac:dyDescent="0.25">
      <c r="A8308" s="6" t="s">
        <v>9334</v>
      </c>
      <c r="B8308" s="6" t="s">
        <v>104</v>
      </c>
      <c r="C8308" s="6" t="s">
        <v>182</v>
      </c>
      <c r="D8308" s="6" t="s">
        <v>80</v>
      </c>
      <c r="E8308" s="6" t="s">
        <v>1339</v>
      </c>
      <c r="F8308" s="10">
        <v>43632</v>
      </c>
      <c r="G8308" s="6">
        <v>1</v>
      </c>
      <c r="H8308" s="11">
        <f>VLOOKUP(B8308,[1]!Product_Data[#Data],4,0)</f>
        <v>1671</v>
      </c>
      <c r="I8308" s="11">
        <f>VLOOKUP(B8308,[1]!Product_Data[#Data],3,0)</f>
        <v>1220</v>
      </c>
      <c r="J8308" s="11">
        <f t="shared" si="777"/>
        <v>1220</v>
      </c>
      <c r="K8308" s="11">
        <f t="shared" si="778"/>
        <v>1671</v>
      </c>
      <c r="L8308" s="11">
        <f t="shared" si="779"/>
        <v>451</v>
      </c>
      <c r="M8308" t="str">
        <f>VLOOKUP(C8308,[1]!Location_Data[#Data],2,0)</f>
        <v>Vallejo</v>
      </c>
      <c r="N8308" t="str">
        <f>VLOOKUP(D8308,[1]!Salespeople_Data[#Data],2,0)</f>
        <v>Henry Nelson</v>
      </c>
      <c r="O8308" t="str">
        <f>VLOOKUP(E8308,[1]!Customer_Data[#Data],2,0)</f>
        <v>Jesse Evans</v>
      </c>
      <c r="P8308" s="15">
        <f t="shared" si="774"/>
        <v>1</v>
      </c>
      <c r="Q8308">
        <f t="shared" si="775"/>
        <v>6</v>
      </c>
      <c r="R8308">
        <f t="shared" si="776"/>
        <v>2019</v>
      </c>
    </row>
    <row r="8309" spans="1:18" x14ac:dyDescent="0.25">
      <c r="A8309" s="6" t="s">
        <v>9335</v>
      </c>
      <c r="B8309" s="6" t="s">
        <v>289</v>
      </c>
      <c r="C8309" s="6" t="s">
        <v>120</v>
      </c>
      <c r="D8309" s="6" t="s">
        <v>111</v>
      </c>
      <c r="E8309" s="6" t="s">
        <v>547</v>
      </c>
      <c r="F8309" s="10">
        <v>43717</v>
      </c>
      <c r="G8309" s="6">
        <v>1</v>
      </c>
      <c r="H8309" s="11">
        <f>VLOOKUP(B8309,[1]!Product_Data[#Data],4,0)</f>
        <v>368</v>
      </c>
      <c r="I8309" s="11">
        <f>VLOOKUP(B8309,[1]!Product_Data[#Data],3,0)</f>
        <v>294</v>
      </c>
      <c r="J8309" s="11">
        <f t="shared" si="777"/>
        <v>294</v>
      </c>
      <c r="K8309" s="11">
        <f t="shared" si="778"/>
        <v>368</v>
      </c>
      <c r="L8309" s="11">
        <f t="shared" si="779"/>
        <v>74</v>
      </c>
      <c r="M8309" t="str">
        <f>VLOOKUP(C8309,[1]!Location_Data[#Data],2,0)</f>
        <v>Elk Grove</v>
      </c>
      <c r="N8309" t="str">
        <f>VLOOKUP(D8309,[1]!Salespeople_Data[#Data],2,0)</f>
        <v>Ryan Welch</v>
      </c>
      <c r="O8309" t="str">
        <f>VLOOKUP(E8309,[1]!Customer_Data[#Data],2,0)</f>
        <v>Joseph Lawson</v>
      </c>
      <c r="P8309" s="15">
        <f t="shared" si="774"/>
        <v>2</v>
      </c>
      <c r="Q8309">
        <f t="shared" si="775"/>
        <v>9</v>
      </c>
      <c r="R8309">
        <f t="shared" si="776"/>
        <v>2019</v>
      </c>
    </row>
    <row r="8310" spans="1:18" x14ac:dyDescent="0.25">
      <c r="A8310" s="6" t="s">
        <v>9336</v>
      </c>
      <c r="B8310" s="6" t="s">
        <v>69</v>
      </c>
      <c r="C8310" s="6" t="s">
        <v>95</v>
      </c>
      <c r="D8310" s="6" t="s">
        <v>257</v>
      </c>
      <c r="E8310" s="6" t="s">
        <v>2969</v>
      </c>
      <c r="F8310" s="10">
        <v>43569</v>
      </c>
      <c r="G8310" s="6">
        <v>1</v>
      </c>
      <c r="H8310" s="11">
        <f>VLOOKUP(B8310,[1]!Product_Data[#Data],4,0)</f>
        <v>1351</v>
      </c>
      <c r="I8310" s="11">
        <f>VLOOKUP(B8310,[1]!Product_Data[#Data],3,0)</f>
        <v>1108</v>
      </c>
      <c r="J8310" s="11">
        <f t="shared" si="777"/>
        <v>1108</v>
      </c>
      <c r="K8310" s="11">
        <f t="shared" si="778"/>
        <v>1351</v>
      </c>
      <c r="L8310" s="11">
        <f t="shared" si="779"/>
        <v>243</v>
      </c>
      <c r="M8310" t="str">
        <f>VLOOKUP(C8310,[1]!Location_Data[#Data],2,0)</f>
        <v>Fullerton</v>
      </c>
      <c r="N8310" t="str">
        <f>VLOOKUP(D8310,[1]!Salespeople_Data[#Data],2,0)</f>
        <v>Jerry Perry</v>
      </c>
      <c r="O8310" t="str">
        <f>VLOOKUP(E8310,[1]!Customer_Data[#Data],2,0)</f>
        <v>Daniel Barnes</v>
      </c>
      <c r="P8310" s="15">
        <f t="shared" si="774"/>
        <v>1</v>
      </c>
      <c r="Q8310">
        <f t="shared" si="775"/>
        <v>4</v>
      </c>
      <c r="R8310">
        <f t="shared" si="776"/>
        <v>2019</v>
      </c>
    </row>
    <row r="8311" spans="1:18" x14ac:dyDescent="0.25">
      <c r="A8311" s="6" t="s">
        <v>9337</v>
      </c>
      <c r="B8311" s="6" t="s">
        <v>431</v>
      </c>
      <c r="C8311" s="6" t="s">
        <v>570</v>
      </c>
      <c r="D8311" s="6" t="s">
        <v>308</v>
      </c>
      <c r="E8311" s="6" t="s">
        <v>1480</v>
      </c>
      <c r="F8311" s="10">
        <v>43740</v>
      </c>
      <c r="G8311" s="6">
        <v>1</v>
      </c>
      <c r="H8311" s="11">
        <f>VLOOKUP(B8311,[1]!Product_Data[#Data],4,0)</f>
        <v>290</v>
      </c>
      <c r="I8311" s="11">
        <f>VLOOKUP(B8311,[1]!Product_Data[#Data],3,0)</f>
        <v>200</v>
      </c>
      <c r="J8311" s="11">
        <f t="shared" si="777"/>
        <v>200</v>
      </c>
      <c r="K8311" s="11">
        <f t="shared" si="778"/>
        <v>290</v>
      </c>
      <c r="L8311" s="11">
        <f t="shared" si="779"/>
        <v>90</v>
      </c>
      <c r="M8311" t="str">
        <f>VLOOKUP(C8311,[1]!Location_Data[#Data],2,0)</f>
        <v>Fresno</v>
      </c>
      <c r="N8311" t="str">
        <f>VLOOKUP(D8311,[1]!Salespeople_Data[#Data],2,0)</f>
        <v>Fred Robertson</v>
      </c>
      <c r="O8311" t="str">
        <f>VLOOKUP(E8311,[1]!Customer_Data[#Data],2,0)</f>
        <v>Shawn Snyder</v>
      </c>
      <c r="P8311" s="15">
        <f t="shared" si="774"/>
        <v>4</v>
      </c>
      <c r="Q8311">
        <f t="shared" si="775"/>
        <v>10</v>
      </c>
      <c r="R8311">
        <f t="shared" si="776"/>
        <v>2019</v>
      </c>
    </row>
    <row r="8312" spans="1:18" x14ac:dyDescent="0.25">
      <c r="A8312" s="6" t="s">
        <v>9338</v>
      </c>
      <c r="B8312" s="6" t="s">
        <v>28</v>
      </c>
      <c r="C8312" s="6" t="s">
        <v>156</v>
      </c>
      <c r="D8312" s="6" t="s">
        <v>165</v>
      </c>
      <c r="E8312" s="6" t="s">
        <v>720</v>
      </c>
      <c r="F8312" s="10">
        <v>43588</v>
      </c>
      <c r="G8312" s="6">
        <v>4</v>
      </c>
      <c r="H8312" s="11">
        <f>VLOOKUP(B8312,[1]!Product_Data[#Data],4,0)</f>
        <v>684</v>
      </c>
      <c r="I8312" s="11">
        <f>VLOOKUP(B8312,[1]!Product_Data[#Data],3,0)</f>
        <v>561</v>
      </c>
      <c r="J8312" s="11">
        <f t="shared" si="777"/>
        <v>2244</v>
      </c>
      <c r="K8312" s="11">
        <f t="shared" si="778"/>
        <v>2736</v>
      </c>
      <c r="L8312" s="11">
        <f t="shared" si="779"/>
        <v>492</v>
      </c>
      <c r="M8312" t="str">
        <f>VLOOKUP(C8312,[1]!Location_Data[#Data],2,0)</f>
        <v>Sacramento</v>
      </c>
      <c r="N8312" t="str">
        <f>VLOOKUP(D8312,[1]!Salespeople_Data[#Data],2,0)</f>
        <v>Joe Sims</v>
      </c>
      <c r="O8312" t="str">
        <f>VLOOKUP(E8312,[1]!Customer_Data[#Data],2,0)</f>
        <v>Adam White</v>
      </c>
      <c r="P8312" s="15">
        <f t="shared" si="774"/>
        <v>6</v>
      </c>
      <c r="Q8312">
        <f t="shared" si="775"/>
        <v>5</v>
      </c>
      <c r="R8312">
        <f t="shared" si="776"/>
        <v>2019</v>
      </c>
    </row>
    <row r="8313" spans="1:18" x14ac:dyDescent="0.25">
      <c r="A8313" s="6" t="s">
        <v>9339</v>
      </c>
      <c r="B8313" s="6" t="s">
        <v>256</v>
      </c>
      <c r="C8313" s="6" t="s">
        <v>349</v>
      </c>
      <c r="D8313" s="6" t="s">
        <v>136</v>
      </c>
      <c r="E8313" s="6" t="s">
        <v>2157</v>
      </c>
      <c r="F8313" s="10">
        <v>43642</v>
      </c>
      <c r="G8313" s="6">
        <v>3</v>
      </c>
      <c r="H8313" s="11">
        <f>VLOOKUP(B8313,[1]!Product_Data[#Data],4,0)</f>
        <v>596</v>
      </c>
      <c r="I8313" s="11">
        <f>VLOOKUP(B8313,[1]!Product_Data[#Data],3,0)</f>
        <v>358</v>
      </c>
      <c r="J8313" s="11">
        <f t="shared" si="777"/>
        <v>1074</v>
      </c>
      <c r="K8313" s="11">
        <f t="shared" si="778"/>
        <v>1788</v>
      </c>
      <c r="L8313" s="11">
        <f t="shared" si="779"/>
        <v>714</v>
      </c>
      <c r="M8313" t="str">
        <f>VLOOKUP(C8313,[1]!Location_Data[#Data],2,0)</f>
        <v>Santa Clara</v>
      </c>
      <c r="N8313" t="str">
        <f>VLOOKUP(D8313,[1]!Salespeople_Data[#Data],2,0)</f>
        <v>Clarence Fox</v>
      </c>
      <c r="O8313" t="str">
        <f>VLOOKUP(E8313,[1]!Customer_Data[#Data],2,0)</f>
        <v>Henry Elliott</v>
      </c>
      <c r="P8313" s="15">
        <f t="shared" si="774"/>
        <v>4</v>
      </c>
      <c r="Q8313">
        <f t="shared" si="775"/>
        <v>6</v>
      </c>
      <c r="R8313">
        <f t="shared" si="776"/>
        <v>2019</v>
      </c>
    </row>
    <row r="8314" spans="1:18" x14ac:dyDescent="0.25">
      <c r="A8314" s="6" t="s">
        <v>9340</v>
      </c>
      <c r="B8314" s="6" t="s">
        <v>395</v>
      </c>
      <c r="C8314" s="6" t="s">
        <v>224</v>
      </c>
      <c r="D8314" s="6" t="s">
        <v>146</v>
      </c>
      <c r="E8314" s="6" t="s">
        <v>653</v>
      </c>
      <c r="F8314" s="10">
        <v>43477</v>
      </c>
      <c r="G8314" s="6">
        <v>1</v>
      </c>
      <c r="H8314" s="11">
        <f>VLOOKUP(B8314,[1]!Product_Data[#Data],4,0)</f>
        <v>2257</v>
      </c>
      <c r="I8314" s="11">
        <f>VLOOKUP(B8314,[1]!Product_Data[#Data],3,0)</f>
        <v>1535</v>
      </c>
      <c r="J8314" s="11">
        <f t="shared" si="777"/>
        <v>1535</v>
      </c>
      <c r="K8314" s="11">
        <f t="shared" si="778"/>
        <v>2257</v>
      </c>
      <c r="L8314" s="11">
        <f t="shared" si="779"/>
        <v>722</v>
      </c>
      <c r="M8314" t="str">
        <f>VLOOKUP(C8314,[1]!Location_Data[#Data],2,0)</f>
        <v>Huntington Beach</v>
      </c>
      <c r="N8314" t="str">
        <f>VLOOKUP(D8314,[1]!Salespeople_Data[#Data],2,0)</f>
        <v>Carl Elliott</v>
      </c>
      <c r="O8314" t="str">
        <f>VLOOKUP(E8314,[1]!Customer_Data[#Data],2,0)</f>
        <v>Todd Price</v>
      </c>
      <c r="P8314" s="15">
        <f t="shared" si="774"/>
        <v>7</v>
      </c>
      <c r="Q8314">
        <f t="shared" si="775"/>
        <v>1</v>
      </c>
      <c r="R8314">
        <f t="shared" si="776"/>
        <v>2019</v>
      </c>
    </row>
    <row r="8315" spans="1:18" x14ac:dyDescent="0.25">
      <c r="A8315" s="6" t="s">
        <v>9341</v>
      </c>
      <c r="B8315" s="6" t="s">
        <v>210</v>
      </c>
      <c r="C8315" s="6" t="s">
        <v>105</v>
      </c>
      <c r="D8315" s="6" t="s">
        <v>111</v>
      </c>
      <c r="E8315" s="6" t="s">
        <v>606</v>
      </c>
      <c r="F8315" s="10">
        <v>43751</v>
      </c>
      <c r="G8315" s="6">
        <v>4</v>
      </c>
      <c r="H8315" s="11">
        <f>VLOOKUP(B8315,[1]!Product_Data[#Data],4,0)</f>
        <v>458</v>
      </c>
      <c r="I8315" s="11">
        <f>VLOOKUP(B8315,[1]!Product_Data[#Data],3,0)</f>
        <v>376</v>
      </c>
      <c r="J8315" s="11">
        <f t="shared" si="777"/>
        <v>1504</v>
      </c>
      <c r="K8315" s="11">
        <f t="shared" si="778"/>
        <v>1832</v>
      </c>
      <c r="L8315" s="11">
        <f t="shared" si="779"/>
        <v>328</v>
      </c>
      <c r="M8315" t="str">
        <f>VLOOKUP(C8315,[1]!Location_Data[#Data],2,0)</f>
        <v>Daly City</v>
      </c>
      <c r="N8315" t="str">
        <f>VLOOKUP(D8315,[1]!Salespeople_Data[#Data],2,0)</f>
        <v>Ryan Welch</v>
      </c>
      <c r="O8315" t="str">
        <f>VLOOKUP(E8315,[1]!Customer_Data[#Data],2,0)</f>
        <v>Walter Russell</v>
      </c>
      <c r="P8315" s="15">
        <f t="shared" si="774"/>
        <v>1</v>
      </c>
      <c r="Q8315">
        <f t="shared" si="775"/>
        <v>10</v>
      </c>
      <c r="R8315">
        <f t="shared" si="776"/>
        <v>2019</v>
      </c>
    </row>
    <row r="8316" spans="1:18" x14ac:dyDescent="0.25">
      <c r="A8316" s="6" t="s">
        <v>9342</v>
      </c>
      <c r="B8316" s="6" t="s">
        <v>796</v>
      </c>
      <c r="C8316" s="6" t="s">
        <v>392</v>
      </c>
      <c r="D8316" s="6" t="s">
        <v>75</v>
      </c>
      <c r="E8316" s="6" t="s">
        <v>880</v>
      </c>
      <c r="F8316" s="10">
        <v>43493</v>
      </c>
      <c r="G8316" s="6">
        <v>1</v>
      </c>
      <c r="H8316" s="11">
        <f>VLOOKUP(B8316,[1]!Product_Data[#Data],4,0)</f>
        <v>1103</v>
      </c>
      <c r="I8316" s="11">
        <f>VLOOKUP(B8316,[1]!Product_Data[#Data],3,0)</f>
        <v>838</v>
      </c>
      <c r="J8316" s="11">
        <f t="shared" si="777"/>
        <v>838</v>
      </c>
      <c r="K8316" s="11">
        <f t="shared" si="778"/>
        <v>1103</v>
      </c>
      <c r="L8316" s="11">
        <f t="shared" si="779"/>
        <v>265</v>
      </c>
      <c r="M8316" t="str">
        <f>VLOOKUP(C8316,[1]!Location_Data[#Data],2,0)</f>
        <v>Visalia</v>
      </c>
      <c r="N8316" t="str">
        <f>VLOOKUP(D8316,[1]!Salespeople_Data[#Data],2,0)</f>
        <v>Roger Robertson</v>
      </c>
      <c r="O8316" t="str">
        <f>VLOOKUP(E8316,[1]!Customer_Data[#Data],2,0)</f>
        <v>Terry Watson</v>
      </c>
      <c r="P8316" s="15">
        <f t="shared" si="774"/>
        <v>2</v>
      </c>
      <c r="Q8316">
        <f t="shared" si="775"/>
        <v>1</v>
      </c>
      <c r="R8316">
        <f t="shared" si="776"/>
        <v>2019</v>
      </c>
    </row>
    <row r="8317" spans="1:18" x14ac:dyDescent="0.25">
      <c r="A8317" s="6" t="s">
        <v>9343</v>
      </c>
      <c r="B8317" s="6" t="s">
        <v>652</v>
      </c>
      <c r="C8317" s="6" t="s">
        <v>52</v>
      </c>
      <c r="D8317" s="6" t="s">
        <v>75</v>
      </c>
      <c r="E8317" s="6" t="s">
        <v>1122</v>
      </c>
      <c r="F8317" s="10">
        <v>43520</v>
      </c>
      <c r="G8317" s="6">
        <v>1</v>
      </c>
      <c r="H8317" s="11">
        <f>VLOOKUP(B8317,[1]!Product_Data[#Data],4,0)</f>
        <v>217</v>
      </c>
      <c r="I8317" s="11">
        <f>VLOOKUP(B8317,[1]!Product_Data[#Data],3,0)</f>
        <v>171</v>
      </c>
      <c r="J8317" s="11">
        <f t="shared" si="777"/>
        <v>171</v>
      </c>
      <c r="K8317" s="11">
        <f t="shared" si="778"/>
        <v>217</v>
      </c>
      <c r="L8317" s="11">
        <f t="shared" si="779"/>
        <v>46</v>
      </c>
      <c r="M8317" t="str">
        <f>VLOOKUP(C8317,[1]!Location_Data[#Data],2,0)</f>
        <v>Pasadena</v>
      </c>
      <c r="N8317" t="str">
        <f>VLOOKUP(D8317,[1]!Salespeople_Data[#Data],2,0)</f>
        <v>Roger Robertson</v>
      </c>
      <c r="O8317" t="str">
        <f>VLOOKUP(E8317,[1]!Customer_Data[#Data],2,0)</f>
        <v>Douglas Robinson</v>
      </c>
      <c r="P8317" s="15">
        <f t="shared" si="774"/>
        <v>1</v>
      </c>
      <c r="Q8317">
        <f t="shared" si="775"/>
        <v>2</v>
      </c>
      <c r="R8317">
        <f t="shared" si="776"/>
        <v>2019</v>
      </c>
    </row>
    <row r="8318" spans="1:18" x14ac:dyDescent="0.25">
      <c r="A8318" s="6" t="s">
        <v>9344</v>
      </c>
      <c r="B8318" s="6" t="s">
        <v>275</v>
      </c>
      <c r="C8318" s="6" t="s">
        <v>490</v>
      </c>
      <c r="D8318" s="6" t="s">
        <v>239</v>
      </c>
      <c r="E8318" s="6" t="s">
        <v>1534</v>
      </c>
      <c r="F8318" s="10">
        <v>43829</v>
      </c>
      <c r="G8318" s="6">
        <v>3</v>
      </c>
      <c r="H8318" s="11">
        <f>VLOOKUP(B8318,[1]!Product_Data[#Data],4,0)</f>
        <v>2353</v>
      </c>
      <c r="I8318" s="11">
        <f>VLOOKUP(B8318,[1]!Product_Data[#Data],3,0)</f>
        <v>1788</v>
      </c>
      <c r="J8318" s="11">
        <f t="shared" si="777"/>
        <v>5364</v>
      </c>
      <c r="K8318" s="11">
        <f t="shared" si="778"/>
        <v>7059</v>
      </c>
      <c r="L8318" s="11">
        <f t="shared" si="779"/>
        <v>1695</v>
      </c>
      <c r="M8318" t="str">
        <f>VLOOKUP(C8318,[1]!Location_Data[#Data],2,0)</f>
        <v>Temecula</v>
      </c>
      <c r="N8318" t="str">
        <f>VLOOKUP(D8318,[1]!Salespeople_Data[#Data],2,0)</f>
        <v>John Reyes</v>
      </c>
      <c r="O8318" t="str">
        <f>VLOOKUP(E8318,[1]!Customer_Data[#Data],2,0)</f>
        <v>Russell Bailey</v>
      </c>
      <c r="P8318" s="15">
        <f t="shared" si="774"/>
        <v>2</v>
      </c>
      <c r="Q8318">
        <f t="shared" si="775"/>
        <v>12</v>
      </c>
      <c r="R8318">
        <f t="shared" si="776"/>
        <v>2019</v>
      </c>
    </row>
    <row r="8319" spans="1:18" x14ac:dyDescent="0.25">
      <c r="A8319" s="6" t="s">
        <v>9345</v>
      </c>
      <c r="B8319" s="6" t="s">
        <v>435</v>
      </c>
      <c r="C8319" s="6" t="s">
        <v>24</v>
      </c>
      <c r="D8319" s="6" t="s">
        <v>87</v>
      </c>
      <c r="E8319" s="6" t="s">
        <v>873</v>
      </c>
      <c r="F8319" s="10">
        <v>43700</v>
      </c>
      <c r="G8319" s="6">
        <v>1</v>
      </c>
      <c r="H8319" s="11">
        <f>VLOOKUP(B8319,[1]!Product_Data[#Data],4,0)</f>
        <v>2141</v>
      </c>
      <c r="I8319" s="11">
        <f>VLOOKUP(B8319,[1]!Product_Data[#Data],3,0)</f>
        <v>1777</v>
      </c>
      <c r="J8319" s="11">
        <f t="shared" si="777"/>
        <v>1777</v>
      </c>
      <c r="K8319" s="11">
        <f t="shared" si="778"/>
        <v>2141</v>
      </c>
      <c r="L8319" s="11">
        <f t="shared" si="779"/>
        <v>364</v>
      </c>
      <c r="M8319" t="str">
        <f>VLOOKUP(C8319,[1]!Location_Data[#Data],2,0)</f>
        <v>Lancaster</v>
      </c>
      <c r="N8319" t="str">
        <f>VLOOKUP(D8319,[1]!Salespeople_Data[#Data],2,0)</f>
        <v>Martin Perry</v>
      </c>
      <c r="O8319" t="str">
        <f>VLOOKUP(E8319,[1]!Customer_Data[#Data],2,0)</f>
        <v>Jimmy Grant</v>
      </c>
      <c r="P8319" s="15">
        <f t="shared" si="774"/>
        <v>6</v>
      </c>
      <c r="Q8319">
        <f t="shared" si="775"/>
        <v>8</v>
      </c>
      <c r="R8319">
        <f t="shared" si="776"/>
        <v>2019</v>
      </c>
    </row>
    <row r="8320" spans="1:18" x14ac:dyDescent="0.25">
      <c r="A8320" s="6" t="s">
        <v>9346</v>
      </c>
      <c r="B8320" s="6" t="s">
        <v>464</v>
      </c>
      <c r="C8320" s="6" t="s">
        <v>272</v>
      </c>
      <c r="D8320" s="6" t="s">
        <v>106</v>
      </c>
      <c r="E8320" s="6" t="s">
        <v>283</v>
      </c>
      <c r="F8320" s="10">
        <v>43490</v>
      </c>
      <c r="G8320" s="6">
        <v>1</v>
      </c>
      <c r="H8320" s="11">
        <f>VLOOKUP(B8320,[1]!Product_Data[#Data],4,0)</f>
        <v>1566</v>
      </c>
      <c r="I8320" s="11">
        <f>VLOOKUP(B8320,[1]!Product_Data[#Data],3,0)</f>
        <v>1190</v>
      </c>
      <c r="J8320" s="11">
        <f t="shared" si="777"/>
        <v>1190</v>
      </c>
      <c r="K8320" s="11">
        <f t="shared" si="778"/>
        <v>1566</v>
      </c>
      <c r="L8320" s="11">
        <f t="shared" si="779"/>
        <v>376</v>
      </c>
      <c r="M8320" t="str">
        <f>VLOOKUP(C8320,[1]!Location_Data[#Data],2,0)</f>
        <v>Torrance</v>
      </c>
      <c r="N8320" t="str">
        <f>VLOOKUP(D8320,[1]!Salespeople_Data[#Data],2,0)</f>
        <v>Patrick Ruiz</v>
      </c>
      <c r="O8320" t="str">
        <f>VLOOKUP(E8320,[1]!Customer_Data[#Data],2,0)</f>
        <v>Jose Lewis</v>
      </c>
      <c r="P8320" s="15">
        <f t="shared" si="774"/>
        <v>6</v>
      </c>
      <c r="Q8320">
        <f t="shared" si="775"/>
        <v>1</v>
      </c>
      <c r="R8320">
        <f t="shared" si="776"/>
        <v>2019</v>
      </c>
    </row>
    <row r="8321" spans="1:18" x14ac:dyDescent="0.25">
      <c r="A8321" s="6" t="s">
        <v>9347</v>
      </c>
      <c r="B8321" s="6" t="s">
        <v>61</v>
      </c>
      <c r="C8321" s="6" t="s">
        <v>362</v>
      </c>
      <c r="D8321" s="6" t="s">
        <v>298</v>
      </c>
      <c r="E8321" s="6" t="s">
        <v>814</v>
      </c>
      <c r="F8321" s="10">
        <v>43630</v>
      </c>
      <c r="G8321" s="6">
        <v>2</v>
      </c>
      <c r="H8321" s="11">
        <f>VLOOKUP(B8321,[1]!Product_Data[#Data],4,0)</f>
        <v>1889</v>
      </c>
      <c r="I8321" s="11">
        <f>VLOOKUP(B8321,[1]!Product_Data[#Data],3,0)</f>
        <v>945</v>
      </c>
      <c r="J8321" s="11">
        <f t="shared" si="777"/>
        <v>1890</v>
      </c>
      <c r="K8321" s="11">
        <f t="shared" si="778"/>
        <v>3778</v>
      </c>
      <c r="L8321" s="11">
        <f t="shared" si="779"/>
        <v>1888</v>
      </c>
      <c r="M8321" t="str">
        <f>VLOOKUP(C8321,[1]!Location_Data[#Data],2,0)</f>
        <v>San Bernardino</v>
      </c>
      <c r="N8321" t="str">
        <f>VLOOKUP(D8321,[1]!Salespeople_Data[#Data],2,0)</f>
        <v>Kenneth Fields</v>
      </c>
      <c r="O8321" t="str">
        <f>VLOOKUP(E8321,[1]!Customer_Data[#Data],2,0)</f>
        <v>Juan Rivera</v>
      </c>
      <c r="P8321" s="15">
        <f t="shared" si="774"/>
        <v>6</v>
      </c>
      <c r="Q8321">
        <f t="shared" si="775"/>
        <v>6</v>
      </c>
      <c r="R8321">
        <f t="shared" si="776"/>
        <v>2019</v>
      </c>
    </row>
    <row r="8322" spans="1:18" x14ac:dyDescent="0.25">
      <c r="A8322" s="6" t="s">
        <v>9348</v>
      </c>
      <c r="B8322" s="6" t="s">
        <v>395</v>
      </c>
      <c r="C8322" s="6" t="s">
        <v>52</v>
      </c>
      <c r="D8322" s="6" t="s">
        <v>101</v>
      </c>
      <c r="E8322" s="6" t="s">
        <v>142</v>
      </c>
      <c r="F8322" s="10">
        <v>43642</v>
      </c>
      <c r="G8322" s="6">
        <v>4</v>
      </c>
      <c r="H8322" s="11">
        <f>VLOOKUP(B8322,[1]!Product_Data[#Data],4,0)</f>
        <v>2257</v>
      </c>
      <c r="I8322" s="11">
        <f>VLOOKUP(B8322,[1]!Product_Data[#Data],3,0)</f>
        <v>1535</v>
      </c>
      <c r="J8322" s="11">
        <f t="shared" si="777"/>
        <v>6140</v>
      </c>
      <c r="K8322" s="11">
        <f t="shared" si="778"/>
        <v>9028</v>
      </c>
      <c r="L8322" s="11">
        <f t="shared" si="779"/>
        <v>2888</v>
      </c>
      <c r="M8322" t="str">
        <f>VLOOKUP(C8322,[1]!Location_Data[#Data],2,0)</f>
        <v>Pasadena</v>
      </c>
      <c r="N8322" t="str">
        <f>VLOOKUP(D8322,[1]!Salespeople_Data[#Data],2,0)</f>
        <v>Scott Clark</v>
      </c>
      <c r="O8322" t="str">
        <f>VLOOKUP(E8322,[1]!Customer_Data[#Data],2,0)</f>
        <v>Joshua Romero</v>
      </c>
      <c r="P8322" s="15">
        <f t="shared" ref="P8322:P8385" si="780">WEEKDAY(F8322)</f>
        <v>4</v>
      </c>
      <c r="Q8322">
        <f t="shared" ref="Q8322:Q8385" si="781">MONTH(F8322)</f>
        <v>6</v>
      </c>
      <c r="R8322">
        <f t="shared" ref="R8322:R8385" si="782">YEAR(F8322)</f>
        <v>2019</v>
      </c>
    </row>
    <row r="8323" spans="1:18" x14ac:dyDescent="0.25">
      <c r="A8323" s="6" t="s">
        <v>9349</v>
      </c>
      <c r="B8323" s="6" t="s">
        <v>235</v>
      </c>
      <c r="C8323" s="6" t="s">
        <v>29</v>
      </c>
      <c r="D8323" s="6" t="s">
        <v>75</v>
      </c>
      <c r="E8323" s="6" t="s">
        <v>814</v>
      </c>
      <c r="F8323" s="10">
        <v>43636</v>
      </c>
      <c r="G8323" s="6">
        <v>4</v>
      </c>
      <c r="H8323" s="11">
        <f>VLOOKUP(B8323,[1]!Product_Data[#Data],4,0)</f>
        <v>1887</v>
      </c>
      <c r="I8323" s="11">
        <f>VLOOKUP(B8323,[1]!Product_Data[#Data],3,0)</f>
        <v>1378</v>
      </c>
      <c r="J8323" s="11">
        <f t="shared" ref="J8323:J8386" si="783">PRODUCT(I8323,G8323)</f>
        <v>5512</v>
      </c>
      <c r="K8323" s="11">
        <f t="shared" ref="K8323:K8386" si="784">PRODUCT(H8323,G8323)</f>
        <v>7548</v>
      </c>
      <c r="L8323" s="11">
        <f t="shared" ref="L8323:L8386" si="785">K8323-J8323</f>
        <v>2036</v>
      </c>
      <c r="M8323" t="str">
        <f>VLOOKUP(C8323,[1]!Location_Data[#Data],2,0)</f>
        <v>Santa Ana</v>
      </c>
      <c r="N8323" t="str">
        <f>VLOOKUP(D8323,[1]!Salespeople_Data[#Data],2,0)</f>
        <v>Roger Robertson</v>
      </c>
      <c r="O8323" t="str">
        <f>VLOOKUP(E8323,[1]!Customer_Data[#Data],2,0)</f>
        <v>Juan Rivera</v>
      </c>
      <c r="P8323" s="15">
        <f t="shared" si="780"/>
        <v>5</v>
      </c>
      <c r="Q8323">
        <f t="shared" si="781"/>
        <v>6</v>
      </c>
      <c r="R8323">
        <f t="shared" si="782"/>
        <v>2019</v>
      </c>
    </row>
    <row r="8324" spans="1:18" x14ac:dyDescent="0.25">
      <c r="A8324" s="6" t="s">
        <v>9350</v>
      </c>
      <c r="B8324" s="6" t="s">
        <v>421</v>
      </c>
      <c r="C8324" s="6" t="s">
        <v>195</v>
      </c>
      <c r="D8324" s="6" t="s">
        <v>49</v>
      </c>
      <c r="E8324" s="6" t="s">
        <v>1174</v>
      </c>
      <c r="F8324" s="10">
        <v>43543</v>
      </c>
      <c r="G8324" s="6">
        <v>1</v>
      </c>
      <c r="H8324" s="11">
        <f>VLOOKUP(B8324,[1]!Product_Data[#Data],4,0)</f>
        <v>826</v>
      </c>
      <c r="I8324" s="11">
        <f>VLOOKUP(B8324,[1]!Product_Data[#Data],3,0)</f>
        <v>562</v>
      </c>
      <c r="J8324" s="11">
        <f t="shared" si="783"/>
        <v>562</v>
      </c>
      <c r="K8324" s="11">
        <f t="shared" si="784"/>
        <v>826</v>
      </c>
      <c r="L8324" s="11">
        <f t="shared" si="785"/>
        <v>264</v>
      </c>
      <c r="M8324" t="str">
        <f>VLOOKUP(C8324,[1]!Location_Data[#Data],2,0)</f>
        <v>Pomona</v>
      </c>
      <c r="N8324" t="str">
        <f>VLOOKUP(D8324,[1]!Salespeople_Data[#Data],2,0)</f>
        <v>Walter Cook</v>
      </c>
      <c r="O8324" t="str">
        <f>VLOOKUP(E8324,[1]!Customer_Data[#Data],2,0)</f>
        <v>Gary Jones</v>
      </c>
      <c r="P8324" s="15">
        <f t="shared" si="780"/>
        <v>3</v>
      </c>
      <c r="Q8324">
        <f t="shared" si="781"/>
        <v>3</v>
      </c>
      <c r="R8324">
        <f t="shared" si="782"/>
        <v>2019</v>
      </c>
    </row>
    <row r="8325" spans="1:18" x14ac:dyDescent="0.25">
      <c r="A8325" s="6" t="s">
        <v>9351</v>
      </c>
      <c r="B8325" s="6" t="s">
        <v>389</v>
      </c>
      <c r="C8325" s="6" t="s">
        <v>249</v>
      </c>
      <c r="D8325" s="6" t="s">
        <v>159</v>
      </c>
      <c r="E8325" s="6" t="s">
        <v>1109</v>
      </c>
      <c r="F8325" s="10">
        <v>43708</v>
      </c>
      <c r="G8325" s="6">
        <v>2</v>
      </c>
      <c r="H8325" s="11">
        <f>VLOOKUP(B8325,[1]!Product_Data[#Data],4,0)</f>
        <v>1367</v>
      </c>
      <c r="I8325" s="11">
        <f>VLOOKUP(B8325,[1]!Product_Data[#Data],3,0)</f>
        <v>984</v>
      </c>
      <c r="J8325" s="11">
        <f t="shared" si="783"/>
        <v>1968</v>
      </c>
      <c r="K8325" s="11">
        <f t="shared" si="784"/>
        <v>2734</v>
      </c>
      <c r="L8325" s="11">
        <f t="shared" si="785"/>
        <v>766</v>
      </c>
      <c r="M8325" t="str">
        <f>VLOOKUP(C8325,[1]!Location_Data[#Data],2,0)</f>
        <v>Roseville</v>
      </c>
      <c r="N8325" t="str">
        <f>VLOOKUP(D8325,[1]!Salespeople_Data[#Data],2,0)</f>
        <v>Bobby Russell</v>
      </c>
      <c r="O8325" t="str">
        <f>VLOOKUP(E8325,[1]!Customer_Data[#Data],2,0)</f>
        <v>Daniel Fernandez</v>
      </c>
      <c r="P8325" s="15">
        <f t="shared" si="780"/>
        <v>7</v>
      </c>
      <c r="Q8325">
        <f t="shared" si="781"/>
        <v>8</v>
      </c>
      <c r="R8325">
        <f t="shared" si="782"/>
        <v>2019</v>
      </c>
    </row>
    <row r="8326" spans="1:18" x14ac:dyDescent="0.25">
      <c r="A8326" s="6" t="s">
        <v>9352</v>
      </c>
      <c r="B8326" s="6" t="s">
        <v>228</v>
      </c>
      <c r="C8326" s="6" t="s">
        <v>242</v>
      </c>
      <c r="D8326" s="6" t="s">
        <v>159</v>
      </c>
      <c r="E8326" s="6" t="s">
        <v>1854</v>
      </c>
      <c r="F8326" s="10">
        <v>43550</v>
      </c>
      <c r="G8326" s="6">
        <v>3</v>
      </c>
      <c r="H8326" s="11">
        <f>VLOOKUP(B8326,[1]!Product_Data[#Data],4,0)</f>
        <v>1862</v>
      </c>
      <c r="I8326" s="11">
        <f>VLOOKUP(B8326,[1]!Product_Data[#Data],3,0)</f>
        <v>1173</v>
      </c>
      <c r="J8326" s="11">
        <f t="shared" si="783"/>
        <v>3519</v>
      </c>
      <c r="K8326" s="11">
        <f t="shared" si="784"/>
        <v>5586</v>
      </c>
      <c r="L8326" s="11">
        <f t="shared" si="785"/>
        <v>2067</v>
      </c>
      <c r="M8326" t="str">
        <f>VLOOKUP(C8326,[1]!Location_Data[#Data],2,0)</f>
        <v>Downey</v>
      </c>
      <c r="N8326" t="str">
        <f>VLOOKUP(D8326,[1]!Salespeople_Data[#Data],2,0)</f>
        <v>Bobby Russell</v>
      </c>
      <c r="O8326" t="str">
        <f>VLOOKUP(E8326,[1]!Customer_Data[#Data],2,0)</f>
        <v>Carlos Miller</v>
      </c>
      <c r="P8326" s="15">
        <f t="shared" si="780"/>
        <v>3</v>
      </c>
      <c r="Q8326">
        <f t="shared" si="781"/>
        <v>3</v>
      </c>
      <c r="R8326">
        <f t="shared" si="782"/>
        <v>2019</v>
      </c>
    </row>
    <row r="8327" spans="1:18" x14ac:dyDescent="0.25">
      <c r="A8327" s="6" t="s">
        <v>9353</v>
      </c>
      <c r="B8327" s="6" t="s">
        <v>553</v>
      </c>
      <c r="C8327" s="6" t="s">
        <v>9</v>
      </c>
      <c r="D8327" s="6" t="s">
        <v>264</v>
      </c>
      <c r="E8327" s="6" t="s">
        <v>1664</v>
      </c>
      <c r="F8327" s="10">
        <v>43810</v>
      </c>
      <c r="G8327" s="6">
        <v>1</v>
      </c>
      <c r="H8327" s="11">
        <f>VLOOKUP(B8327,[1]!Product_Data[#Data],4,0)</f>
        <v>1798</v>
      </c>
      <c r="I8327" s="11">
        <f>VLOOKUP(B8327,[1]!Product_Data[#Data],3,0)</f>
        <v>971</v>
      </c>
      <c r="J8327" s="11">
        <f t="shared" si="783"/>
        <v>971</v>
      </c>
      <c r="K8327" s="11">
        <f t="shared" si="784"/>
        <v>1798</v>
      </c>
      <c r="L8327" s="11">
        <f t="shared" si="785"/>
        <v>827</v>
      </c>
      <c r="M8327" t="str">
        <f>VLOOKUP(C8327,[1]!Location_Data[#Data],2,0)</f>
        <v>San Mateo</v>
      </c>
      <c r="N8327" t="str">
        <f>VLOOKUP(D8327,[1]!Salespeople_Data[#Data],2,0)</f>
        <v>Ernest Wheeler</v>
      </c>
      <c r="O8327" t="str">
        <f>VLOOKUP(E8327,[1]!Customer_Data[#Data],2,0)</f>
        <v>Jesse Alvarez</v>
      </c>
      <c r="P8327" s="15">
        <f t="shared" si="780"/>
        <v>4</v>
      </c>
      <c r="Q8327">
        <f t="shared" si="781"/>
        <v>12</v>
      </c>
      <c r="R8327">
        <f t="shared" si="782"/>
        <v>2019</v>
      </c>
    </row>
    <row r="8328" spans="1:18" x14ac:dyDescent="0.25">
      <c r="A8328" s="6" t="s">
        <v>9354</v>
      </c>
      <c r="B8328" s="6" t="s">
        <v>139</v>
      </c>
      <c r="C8328" s="6" t="s">
        <v>276</v>
      </c>
      <c r="D8328" s="6" t="s">
        <v>10</v>
      </c>
      <c r="E8328" s="6" t="s">
        <v>1303</v>
      </c>
      <c r="F8328" s="10">
        <v>43607</v>
      </c>
      <c r="G8328" s="6">
        <v>1</v>
      </c>
      <c r="H8328" s="11">
        <f>VLOOKUP(B8328,[1]!Product_Data[#Data],4,0)</f>
        <v>817</v>
      </c>
      <c r="I8328" s="11">
        <f>VLOOKUP(B8328,[1]!Product_Data[#Data],3,0)</f>
        <v>409</v>
      </c>
      <c r="J8328" s="11">
        <f t="shared" si="783"/>
        <v>409</v>
      </c>
      <c r="K8328" s="11">
        <f t="shared" si="784"/>
        <v>817</v>
      </c>
      <c r="L8328" s="11">
        <f t="shared" si="785"/>
        <v>408</v>
      </c>
      <c r="M8328" t="str">
        <f>VLOOKUP(C8328,[1]!Location_Data[#Data],2,0)</f>
        <v>Orange</v>
      </c>
      <c r="N8328" t="str">
        <f>VLOOKUP(D8328,[1]!Salespeople_Data[#Data],2,0)</f>
        <v>Justin Lynch</v>
      </c>
      <c r="O8328" t="str">
        <f>VLOOKUP(E8328,[1]!Customer_Data[#Data],2,0)</f>
        <v>Terry Harris</v>
      </c>
      <c r="P8328" s="15">
        <f t="shared" si="780"/>
        <v>4</v>
      </c>
      <c r="Q8328">
        <f t="shared" si="781"/>
        <v>5</v>
      </c>
      <c r="R8328">
        <f t="shared" si="782"/>
        <v>2019</v>
      </c>
    </row>
    <row r="8329" spans="1:18" x14ac:dyDescent="0.25">
      <c r="A8329" s="6" t="s">
        <v>9355</v>
      </c>
      <c r="B8329" s="6" t="s">
        <v>129</v>
      </c>
      <c r="C8329" s="6" t="s">
        <v>135</v>
      </c>
      <c r="D8329" s="6" t="s">
        <v>269</v>
      </c>
      <c r="E8329" s="6" t="s">
        <v>7840</v>
      </c>
      <c r="F8329" s="10">
        <v>43793</v>
      </c>
      <c r="G8329" s="6">
        <v>1</v>
      </c>
      <c r="H8329" s="11">
        <f>VLOOKUP(B8329,[1]!Product_Data[#Data],4,0)</f>
        <v>127</v>
      </c>
      <c r="I8329" s="11">
        <f>VLOOKUP(B8329,[1]!Product_Data[#Data],3,0)</f>
        <v>79</v>
      </c>
      <c r="J8329" s="11">
        <f t="shared" si="783"/>
        <v>79</v>
      </c>
      <c r="K8329" s="11">
        <f t="shared" si="784"/>
        <v>127</v>
      </c>
      <c r="L8329" s="11">
        <f t="shared" si="785"/>
        <v>48</v>
      </c>
      <c r="M8329" t="str">
        <f>VLOOKUP(C8329,[1]!Location_Data[#Data],2,0)</f>
        <v>Oxnard</v>
      </c>
      <c r="N8329" t="str">
        <f>VLOOKUP(D8329,[1]!Salespeople_Data[#Data],2,0)</f>
        <v>Kevin Butler</v>
      </c>
      <c r="O8329" t="str">
        <f>VLOOKUP(E8329,[1]!Customer_Data[#Data],2,0)</f>
        <v>Harold Adams</v>
      </c>
      <c r="P8329" s="15">
        <f t="shared" si="780"/>
        <v>1</v>
      </c>
      <c r="Q8329">
        <f t="shared" si="781"/>
        <v>11</v>
      </c>
      <c r="R8329">
        <f t="shared" si="782"/>
        <v>2019</v>
      </c>
    </row>
    <row r="8330" spans="1:18" x14ac:dyDescent="0.25">
      <c r="A8330" s="6" t="s">
        <v>9356</v>
      </c>
      <c r="B8330" s="6" t="s">
        <v>203</v>
      </c>
      <c r="C8330" s="6" t="s">
        <v>74</v>
      </c>
      <c r="D8330" s="6" t="s">
        <v>80</v>
      </c>
      <c r="E8330" s="6" t="s">
        <v>1332</v>
      </c>
      <c r="F8330" s="10">
        <v>43534</v>
      </c>
      <c r="G8330" s="6">
        <v>2</v>
      </c>
      <c r="H8330" s="11">
        <f>VLOOKUP(B8330,[1]!Product_Data[#Data],4,0)</f>
        <v>1414</v>
      </c>
      <c r="I8330" s="11">
        <f>VLOOKUP(B8330,[1]!Product_Data[#Data],3,0)</f>
        <v>962</v>
      </c>
      <c r="J8330" s="11">
        <f t="shared" si="783"/>
        <v>1924</v>
      </c>
      <c r="K8330" s="11">
        <f t="shared" si="784"/>
        <v>2828</v>
      </c>
      <c r="L8330" s="11">
        <f t="shared" si="785"/>
        <v>904</v>
      </c>
      <c r="M8330" t="str">
        <f>VLOOKUP(C8330,[1]!Location_Data[#Data],2,0)</f>
        <v>West Covina</v>
      </c>
      <c r="N8330" t="str">
        <f>VLOOKUP(D8330,[1]!Salespeople_Data[#Data],2,0)</f>
        <v>Henry Nelson</v>
      </c>
      <c r="O8330" t="str">
        <f>VLOOKUP(E8330,[1]!Customer_Data[#Data],2,0)</f>
        <v>Martin Mason</v>
      </c>
      <c r="P8330" s="15">
        <f t="shared" si="780"/>
        <v>1</v>
      </c>
      <c r="Q8330">
        <f t="shared" si="781"/>
        <v>3</v>
      </c>
      <c r="R8330">
        <f t="shared" si="782"/>
        <v>2019</v>
      </c>
    </row>
    <row r="8331" spans="1:18" x14ac:dyDescent="0.25">
      <c r="A8331" s="6" t="s">
        <v>9357</v>
      </c>
      <c r="B8331" s="6" t="s">
        <v>228</v>
      </c>
      <c r="C8331" s="6" t="s">
        <v>19</v>
      </c>
      <c r="D8331" s="6" t="s">
        <v>35</v>
      </c>
      <c r="E8331" s="6" t="s">
        <v>1083</v>
      </c>
      <c r="F8331" s="10">
        <v>43653</v>
      </c>
      <c r="G8331" s="6">
        <v>1</v>
      </c>
      <c r="H8331" s="11">
        <f>VLOOKUP(B8331,[1]!Product_Data[#Data],4,0)</f>
        <v>1862</v>
      </c>
      <c r="I8331" s="11">
        <f>VLOOKUP(B8331,[1]!Product_Data[#Data],3,0)</f>
        <v>1173</v>
      </c>
      <c r="J8331" s="11">
        <f t="shared" si="783"/>
        <v>1173</v>
      </c>
      <c r="K8331" s="11">
        <f t="shared" si="784"/>
        <v>1862</v>
      </c>
      <c r="L8331" s="11">
        <f t="shared" si="785"/>
        <v>689</v>
      </c>
      <c r="M8331" t="str">
        <f>VLOOKUP(C8331,[1]!Location_Data[#Data],2,0)</f>
        <v>Berkeley</v>
      </c>
      <c r="N8331" t="str">
        <f>VLOOKUP(D8331,[1]!Salespeople_Data[#Data],2,0)</f>
        <v>Charles Harper</v>
      </c>
      <c r="O8331" t="str">
        <f>VLOOKUP(E8331,[1]!Customer_Data[#Data],2,0)</f>
        <v>Carl Nguyen</v>
      </c>
      <c r="P8331" s="15">
        <f t="shared" si="780"/>
        <v>1</v>
      </c>
      <c r="Q8331">
        <f t="shared" si="781"/>
        <v>7</v>
      </c>
      <c r="R8331">
        <f t="shared" si="782"/>
        <v>2019</v>
      </c>
    </row>
    <row r="8332" spans="1:18" x14ac:dyDescent="0.25">
      <c r="A8332" s="6" t="s">
        <v>9358</v>
      </c>
      <c r="B8332" s="6" t="s">
        <v>125</v>
      </c>
      <c r="C8332" s="6" t="s">
        <v>490</v>
      </c>
      <c r="D8332" s="6" t="s">
        <v>106</v>
      </c>
      <c r="E8332" s="6" t="s">
        <v>2624</v>
      </c>
      <c r="F8332" s="10">
        <v>43513</v>
      </c>
      <c r="G8332" s="6">
        <v>1</v>
      </c>
      <c r="H8332" s="11">
        <f>VLOOKUP(B8332,[1]!Product_Data[#Data],4,0)</f>
        <v>1826</v>
      </c>
      <c r="I8332" s="11">
        <f>VLOOKUP(B8332,[1]!Product_Data[#Data],3,0)</f>
        <v>1443</v>
      </c>
      <c r="J8332" s="11">
        <f t="shared" si="783"/>
        <v>1443</v>
      </c>
      <c r="K8332" s="11">
        <f t="shared" si="784"/>
        <v>1826</v>
      </c>
      <c r="L8332" s="11">
        <f t="shared" si="785"/>
        <v>383</v>
      </c>
      <c r="M8332" t="str">
        <f>VLOOKUP(C8332,[1]!Location_Data[#Data],2,0)</f>
        <v>Temecula</v>
      </c>
      <c r="N8332" t="str">
        <f>VLOOKUP(D8332,[1]!Salespeople_Data[#Data],2,0)</f>
        <v>Patrick Ruiz</v>
      </c>
      <c r="O8332" t="str">
        <f>VLOOKUP(E8332,[1]!Customer_Data[#Data],2,0)</f>
        <v>Daniel Dixon</v>
      </c>
      <c r="P8332" s="15">
        <f t="shared" si="780"/>
        <v>1</v>
      </c>
      <c r="Q8332">
        <f t="shared" si="781"/>
        <v>2</v>
      </c>
      <c r="R8332">
        <f t="shared" si="782"/>
        <v>2019</v>
      </c>
    </row>
    <row r="8333" spans="1:18" x14ac:dyDescent="0.25">
      <c r="A8333" s="6" t="s">
        <v>9359</v>
      </c>
      <c r="B8333" s="6" t="s">
        <v>168</v>
      </c>
      <c r="C8333" s="6" t="s">
        <v>182</v>
      </c>
      <c r="D8333" s="6" t="s">
        <v>146</v>
      </c>
      <c r="E8333" s="6" t="s">
        <v>2409</v>
      </c>
      <c r="F8333" s="10">
        <v>43824</v>
      </c>
      <c r="G8333" s="6">
        <v>4</v>
      </c>
      <c r="H8333" s="11">
        <f>VLOOKUP(B8333,[1]!Product_Data[#Data],4,0)</f>
        <v>112</v>
      </c>
      <c r="I8333" s="11">
        <f>VLOOKUP(B8333,[1]!Product_Data[#Data],3,0)</f>
        <v>90</v>
      </c>
      <c r="J8333" s="11">
        <f t="shared" si="783"/>
        <v>360</v>
      </c>
      <c r="K8333" s="11">
        <f t="shared" si="784"/>
        <v>448</v>
      </c>
      <c r="L8333" s="11">
        <f t="shared" si="785"/>
        <v>88</v>
      </c>
      <c r="M8333" t="str">
        <f>VLOOKUP(C8333,[1]!Location_Data[#Data],2,0)</f>
        <v>Vallejo</v>
      </c>
      <c r="N8333" t="str">
        <f>VLOOKUP(D8333,[1]!Salespeople_Data[#Data],2,0)</f>
        <v>Carl Elliott</v>
      </c>
      <c r="O8333" t="str">
        <f>VLOOKUP(E8333,[1]!Customer_Data[#Data],2,0)</f>
        <v>Daniel Carroll</v>
      </c>
      <c r="P8333" s="15">
        <f t="shared" si="780"/>
        <v>4</v>
      </c>
      <c r="Q8333">
        <f t="shared" si="781"/>
        <v>12</v>
      </c>
      <c r="R8333">
        <f t="shared" si="782"/>
        <v>2019</v>
      </c>
    </row>
    <row r="8334" spans="1:18" x14ac:dyDescent="0.25">
      <c r="A8334" s="6" t="s">
        <v>9360</v>
      </c>
      <c r="B8334" s="6" t="s">
        <v>203</v>
      </c>
      <c r="C8334" s="6" t="s">
        <v>570</v>
      </c>
      <c r="D8334" s="6" t="s">
        <v>178</v>
      </c>
      <c r="E8334" s="6" t="s">
        <v>1536</v>
      </c>
      <c r="F8334" s="10">
        <v>43571</v>
      </c>
      <c r="G8334" s="6">
        <v>3</v>
      </c>
      <c r="H8334" s="11">
        <f>VLOOKUP(B8334,[1]!Product_Data[#Data],4,0)</f>
        <v>1414</v>
      </c>
      <c r="I8334" s="11">
        <f>VLOOKUP(B8334,[1]!Product_Data[#Data],3,0)</f>
        <v>962</v>
      </c>
      <c r="J8334" s="11">
        <f t="shared" si="783"/>
        <v>2886</v>
      </c>
      <c r="K8334" s="11">
        <f t="shared" si="784"/>
        <v>4242</v>
      </c>
      <c r="L8334" s="11">
        <f t="shared" si="785"/>
        <v>1356</v>
      </c>
      <c r="M8334" t="str">
        <f>VLOOKUP(C8334,[1]!Location_Data[#Data],2,0)</f>
        <v>Fresno</v>
      </c>
      <c r="N8334" t="str">
        <f>VLOOKUP(D8334,[1]!Salespeople_Data[#Data],2,0)</f>
        <v>Joshua Taylor</v>
      </c>
      <c r="O8334" t="str">
        <f>VLOOKUP(E8334,[1]!Customer_Data[#Data],2,0)</f>
        <v>Sean Snyder</v>
      </c>
      <c r="P8334" s="15">
        <f t="shared" si="780"/>
        <v>3</v>
      </c>
      <c r="Q8334">
        <f t="shared" si="781"/>
        <v>4</v>
      </c>
      <c r="R8334">
        <f t="shared" si="782"/>
        <v>2019</v>
      </c>
    </row>
    <row r="8335" spans="1:18" x14ac:dyDescent="0.25">
      <c r="A8335" s="6" t="s">
        <v>9361</v>
      </c>
      <c r="B8335" s="6" t="s">
        <v>569</v>
      </c>
      <c r="C8335" s="6" t="s">
        <v>322</v>
      </c>
      <c r="D8335" s="6" t="s">
        <v>308</v>
      </c>
      <c r="E8335" s="6" t="s">
        <v>1605</v>
      </c>
      <c r="F8335" s="10">
        <v>43701</v>
      </c>
      <c r="G8335" s="6">
        <v>3</v>
      </c>
      <c r="H8335" s="11">
        <f>VLOOKUP(B8335,[1]!Product_Data[#Data],4,0)</f>
        <v>1178</v>
      </c>
      <c r="I8335" s="11">
        <f>VLOOKUP(B8335,[1]!Product_Data[#Data],3,0)</f>
        <v>683</v>
      </c>
      <c r="J8335" s="11">
        <f t="shared" si="783"/>
        <v>2049</v>
      </c>
      <c r="K8335" s="11">
        <f t="shared" si="784"/>
        <v>3534</v>
      </c>
      <c r="L8335" s="11">
        <f t="shared" si="785"/>
        <v>1485</v>
      </c>
      <c r="M8335" t="str">
        <f>VLOOKUP(C8335,[1]!Location_Data[#Data],2,0)</f>
        <v>Rancho Cucamonga</v>
      </c>
      <c r="N8335" t="str">
        <f>VLOOKUP(D8335,[1]!Salespeople_Data[#Data],2,0)</f>
        <v>Fred Robertson</v>
      </c>
      <c r="O8335" t="str">
        <f>VLOOKUP(E8335,[1]!Customer_Data[#Data],2,0)</f>
        <v>Phillip Morrison</v>
      </c>
      <c r="P8335" s="15">
        <f t="shared" si="780"/>
        <v>7</v>
      </c>
      <c r="Q8335">
        <f t="shared" si="781"/>
        <v>8</v>
      </c>
      <c r="R8335">
        <f t="shared" si="782"/>
        <v>2019</v>
      </c>
    </row>
    <row r="8336" spans="1:18" x14ac:dyDescent="0.25">
      <c r="A8336" s="6" t="s">
        <v>9362</v>
      </c>
      <c r="B8336" s="6" t="s">
        <v>652</v>
      </c>
      <c r="C8336" s="6" t="s">
        <v>527</v>
      </c>
      <c r="D8336" s="6" t="s">
        <v>298</v>
      </c>
      <c r="E8336" s="6" t="s">
        <v>2641</v>
      </c>
      <c r="F8336" s="10">
        <v>43516</v>
      </c>
      <c r="G8336" s="6">
        <v>1</v>
      </c>
      <c r="H8336" s="11">
        <f>VLOOKUP(B8336,[1]!Product_Data[#Data],4,0)</f>
        <v>217</v>
      </c>
      <c r="I8336" s="11">
        <f>VLOOKUP(B8336,[1]!Product_Data[#Data],3,0)</f>
        <v>171</v>
      </c>
      <c r="J8336" s="11">
        <f t="shared" si="783"/>
        <v>171</v>
      </c>
      <c r="K8336" s="11">
        <f t="shared" si="784"/>
        <v>217</v>
      </c>
      <c r="L8336" s="11">
        <f t="shared" si="785"/>
        <v>46</v>
      </c>
      <c r="M8336" t="str">
        <f>VLOOKUP(C8336,[1]!Location_Data[#Data],2,0)</f>
        <v>Stockton</v>
      </c>
      <c r="N8336" t="str">
        <f>VLOOKUP(D8336,[1]!Salespeople_Data[#Data],2,0)</f>
        <v>Kenneth Fields</v>
      </c>
      <c r="O8336" t="str">
        <f>VLOOKUP(E8336,[1]!Customer_Data[#Data],2,0)</f>
        <v>Nicholas Hernandez</v>
      </c>
      <c r="P8336" s="15">
        <f t="shared" si="780"/>
        <v>4</v>
      </c>
      <c r="Q8336">
        <f t="shared" si="781"/>
        <v>2</v>
      </c>
      <c r="R8336">
        <f t="shared" si="782"/>
        <v>2019</v>
      </c>
    </row>
    <row r="8337" spans="1:18" x14ac:dyDescent="0.25">
      <c r="A8337" s="6" t="s">
        <v>9363</v>
      </c>
      <c r="B8337" s="6" t="s">
        <v>94</v>
      </c>
      <c r="C8337" s="6" t="s">
        <v>48</v>
      </c>
      <c r="D8337" s="6" t="s">
        <v>101</v>
      </c>
      <c r="E8337" s="6" t="s">
        <v>1488</v>
      </c>
      <c r="F8337" s="10">
        <v>43765</v>
      </c>
      <c r="G8337" s="6">
        <v>4</v>
      </c>
      <c r="H8337" s="11">
        <f>VLOOKUP(B8337,[1]!Product_Data[#Data],4,0)</f>
        <v>1639</v>
      </c>
      <c r="I8337" s="11">
        <f>VLOOKUP(B8337,[1]!Product_Data[#Data],3,0)</f>
        <v>1295</v>
      </c>
      <c r="J8337" s="11">
        <f t="shared" si="783"/>
        <v>5180</v>
      </c>
      <c r="K8337" s="11">
        <f t="shared" si="784"/>
        <v>6556</v>
      </c>
      <c r="L8337" s="11">
        <f t="shared" si="785"/>
        <v>1376</v>
      </c>
      <c r="M8337" t="str">
        <f>VLOOKUP(C8337,[1]!Location_Data[#Data],2,0)</f>
        <v>Rialto</v>
      </c>
      <c r="N8337" t="str">
        <f>VLOOKUP(D8337,[1]!Salespeople_Data[#Data],2,0)</f>
        <v>Scott Clark</v>
      </c>
      <c r="O8337" t="str">
        <f>VLOOKUP(E8337,[1]!Customer_Data[#Data],2,0)</f>
        <v>Johnny Ward</v>
      </c>
      <c r="P8337" s="15">
        <f t="shared" si="780"/>
        <v>1</v>
      </c>
      <c r="Q8337">
        <f t="shared" si="781"/>
        <v>10</v>
      </c>
      <c r="R8337">
        <f t="shared" si="782"/>
        <v>2019</v>
      </c>
    </row>
    <row r="8338" spans="1:18" x14ac:dyDescent="0.25">
      <c r="A8338" s="6" t="s">
        <v>9364</v>
      </c>
      <c r="B8338" s="6" t="s">
        <v>569</v>
      </c>
      <c r="C8338" s="6" t="s">
        <v>276</v>
      </c>
      <c r="D8338" s="6" t="s">
        <v>239</v>
      </c>
      <c r="E8338" s="6" t="s">
        <v>678</v>
      </c>
      <c r="F8338" s="10">
        <v>43718</v>
      </c>
      <c r="G8338" s="6">
        <v>3</v>
      </c>
      <c r="H8338" s="11">
        <f>VLOOKUP(B8338,[1]!Product_Data[#Data],4,0)</f>
        <v>1178</v>
      </c>
      <c r="I8338" s="11">
        <f>VLOOKUP(B8338,[1]!Product_Data[#Data],3,0)</f>
        <v>683</v>
      </c>
      <c r="J8338" s="11">
        <f t="shared" si="783"/>
        <v>2049</v>
      </c>
      <c r="K8338" s="11">
        <f t="shared" si="784"/>
        <v>3534</v>
      </c>
      <c r="L8338" s="11">
        <f t="shared" si="785"/>
        <v>1485</v>
      </c>
      <c r="M8338" t="str">
        <f>VLOOKUP(C8338,[1]!Location_Data[#Data],2,0)</f>
        <v>Orange</v>
      </c>
      <c r="N8338" t="str">
        <f>VLOOKUP(D8338,[1]!Salespeople_Data[#Data],2,0)</f>
        <v>John Reyes</v>
      </c>
      <c r="O8338" t="str">
        <f>VLOOKUP(E8338,[1]!Customer_Data[#Data],2,0)</f>
        <v>Sean Morris</v>
      </c>
      <c r="P8338" s="15">
        <f t="shared" si="780"/>
        <v>3</v>
      </c>
      <c r="Q8338">
        <f t="shared" si="781"/>
        <v>9</v>
      </c>
      <c r="R8338">
        <f t="shared" si="782"/>
        <v>2019</v>
      </c>
    </row>
    <row r="8339" spans="1:18" x14ac:dyDescent="0.25">
      <c r="A8339" s="6" t="s">
        <v>9365</v>
      </c>
      <c r="B8339" s="6" t="s">
        <v>203</v>
      </c>
      <c r="C8339" s="6" t="s">
        <v>512</v>
      </c>
      <c r="D8339" s="6" t="s">
        <v>447</v>
      </c>
      <c r="E8339" s="6" t="s">
        <v>45</v>
      </c>
      <c r="F8339" s="10">
        <v>43817</v>
      </c>
      <c r="G8339" s="6">
        <v>2</v>
      </c>
      <c r="H8339" s="11">
        <f>VLOOKUP(B8339,[1]!Product_Data[#Data],4,0)</f>
        <v>1414</v>
      </c>
      <c r="I8339" s="11">
        <f>VLOOKUP(B8339,[1]!Product_Data[#Data],3,0)</f>
        <v>962</v>
      </c>
      <c r="J8339" s="11">
        <f t="shared" si="783"/>
        <v>1924</v>
      </c>
      <c r="K8339" s="11">
        <f t="shared" si="784"/>
        <v>2828</v>
      </c>
      <c r="L8339" s="11">
        <f t="shared" si="785"/>
        <v>904</v>
      </c>
      <c r="M8339" t="str">
        <f>VLOOKUP(C8339,[1]!Location_Data[#Data],2,0)</f>
        <v>Long Beach</v>
      </c>
      <c r="N8339" t="str">
        <f>VLOOKUP(D8339,[1]!Salespeople_Data[#Data],2,0)</f>
        <v>Howard Sims</v>
      </c>
      <c r="O8339" t="str">
        <f>VLOOKUP(E8339,[1]!Customer_Data[#Data],2,0)</f>
        <v>Jason Walker</v>
      </c>
      <c r="P8339" s="15">
        <f t="shared" si="780"/>
        <v>4</v>
      </c>
      <c r="Q8339">
        <f t="shared" si="781"/>
        <v>12</v>
      </c>
      <c r="R8339">
        <f t="shared" si="782"/>
        <v>2019</v>
      </c>
    </row>
    <row r="8340" spans="1:18" x14ac:dyDescent="0.25">
      <c r="A8340" s="6" t="s">
        <v>9366</v>
      </c>
      <c r="B8340" s="6" t="s">
        <v>194</v>
      </c>
      <c r="C8340" s="6" t="s">
        <v>362</v>
      </c>
      <c r="D8340" s="6" t="s">
        <v>264</v>
      </c>
      <c r="E8340" s="6" t="s">
        <v>574</v>
      </c>
      <c r="F8340" s="10">
        <v>43757</v>
      </c>
      <c r="G8340" s="6">
        <v>2</v>
      </c>
      <c r="H8340" s="11">
        <f>VLOOKUP(B8340,[1]!Product_Data[#Data],4,0)</f>
        <v>1278</v>
      </c>
      <c r="I8340" s="11">
        <f>VLOOKUP(B8340,[1]!Product_Data[#Data],3,0)</f>
        <v>665</v>
      </c>
      <c r="J8340" s="11">
        <f t="shared" si="783"/>
        <v>1330</v>
      </c>
      <c r="K8340" s="11">
        <f t="shared" si="784"/>
        <v>2556</v>
      </c>
      <c r="L8340" s="11">
        <f t="shared" si="785"/>
        <v>1226</v>
      </c>
      <c r="M8340" t="str">
        <f>VLOOKUP(C8340,[1]!Location_Data[#Data],2,0)</f>
        <v>San Bernardino</v>
      </c>
      <c r="N8340" t="str">
        <f>VLOOKUP(D8340,[1]!Salespeople_Data[#Data],2,0)</f>
        <v>Ernest Wheeler</v>
      </c>
      <c r="O8340" t="str">
        <f>VLOOKUP(E8340,[1]!Customer_Data[#Data],2,0)</f>
        <v>Jesse Barnes</v>
      </c>
      <c r="P8340" s="15">
        <f t="shared" si="780"/>
        <v>7</v>
      </c>
      <c r="Q8340">
        <f t="shared" si="781"/>
        <v>10</v>
      </c>
      <c r="R8340">
        <f t="shared" si="782"/>
        <v>2019</v>
      </c>
    </row>
    <row r="8341" spans="1:18" x14ac:dyDescent="0.25">
      <c r="A8341" s="6" t="s">
        <v>9367</v>
      </c>
      <c r="B8341" s="6" t="s">
        <v>626</v>
      </c>
      <c r="C8341" s="6" t="s">
        <v>272</v>
      </c>
      <c r="D8341" s="6" t="s">
        <v>159</v>
      </c>
      <c r="E8341" s="6" t="s">
        <v>1680</v>
      </c>
      <c r="F8341" s="10">
        <v>43760</v>
      </c>
      <c r="G8341" s="6">
        <v>3</v>
      </c>
      <c r="H8341" s="11">
        <f>VLOOKUP(B8341,[1]!Product_Data[#Data],4,0)</f>
        <v>584</v>
      </c>
      <c r="I8341" s="11">
        <f>VLOOKUP(B8341,[1]!Product_Data[#Data],3,0)</f>
        <v>420</v>
      </c>
      <c r="J8341" s="11">
        <f t="shared" si="783"/>
        <v>1260</v>
      </c>
      <c r="K8341" s="11">
        <f t="shared" si="784"/>
        <v>1752</v>
      </c>
      <c r="L8341" s="11">
        <f t="shared" si="785"/>
        <v>492</v>
      </c>
      <c r="M8341" t="str">
        <f>VLOOKUP(C8341,[1]!Location_Data[#Data],2,0)</f>
        <v>Torrance</v>
      </c>
      <c r="N8341" t="str">
        <f>VLOOKUP(D8341,[1]!Salespeople_Data[#Data],2,0)</f>
        <v>Bobby Russell</v>
      </c>
      <c r="O8341" t="str">
        <f>VLOOKUP(E8341,[1]!Customer_Data[#Data],2,0)</f>
        <v>William Schmidt</v>
      </c>
      <c r="P8341" s="15">
        <f t="shared" si="780"/>
        <v>3</v>
      </c>
      <c r="Q8341">
        <f t="shared" si="781"/>
        <v>10</v>
      </c>
      <c r="R8341">
        <f t="shared" si="782"/>
        <v>2019</v>
      </c>
    </row>
    <row r="8342" spans="1:18" x14ac:dyDescent="0.25">
      <c r="A8342" s="6" t="s">
        <v>9368</v>
      </c>
      <c r="B8342" s="6" t="s">
        <v>61</v>
      </c>
      <c r="C8342" s="6" t="s">
        <v>302</v>
      </c>
      <c r="D8342" s="6" t="s">
        <v>20</v>
      </c>
      <c r="E8342" s="6" t="s">
        <v>2157</v>
      </c>
      <c r="F8342" s="10">
        <v>43693</v>
      </c>
      <c r="G8342" s="6">
        <v>1</v>
      </c>
      <c r="H8342" s="11">
        <f>VLOOKUP(B8342,[1]!Product_Data[#Data],4,0)</f>
        <v>1889</v>
      </c>
      <c r="I8342" s="11">
        <f>VLOOKUP(B8342,[1]!Product_Data[#Data],3,0)</f>
        <v>945</v>
      </c>
      <c r="J8342" s="11">
        <f t="shared" si="783"/>
        <v>945</v>
      </c>
      <c r="K8342" s="11">
        <f t="shared" si="784"/>
        <v>1889</v>
      </c>
      <c r="L8342" s="11">
        <f t="shared" si="785"/>
        <v>944</v>
      </c>
      <c r="M8342" t="str">
        <f>VLOOKUP(C8342,[1]!Location_Data[#Data],2,0)</f>
        <v>Santa Rosa</v>
      </c>
      <c r="N8342" t="str">
        <f>VLOOKUP(D8342,[1]!Salespeople_Data[#Data],2,0)</f>
        <v>Joshua Cook</v>
      </c>
      <c r="O8342" t="str">
        <f>VLOOKUP(E8342,[1]!Customer_Data[#Data],2,0)</f>
        <v>Henry Elliott</v>
      </c>
      <c r="P8342" s="15">
        <f t="shared" si="780"/>
        <v>6</v>
      </c>
      <c r="Q8342">
        <f t="shared" si="781"/>
        <v>8</v>
      </c>
      <c r="R8342">
        <f t="shared" si="782"/>
        <v>2019</v>
      </c>
    </row>
    <row r="8343" spans="1:18" x14ac:dyDescent="0.25">
      <c r="A8343" s="6" t="s">
        <v>9369</v>
      </c>
      <c r="B8343" s="6" t="s">
        <v>1149</v>
      </c>
      <c r="C8343" s="6" t="s">
        <v>169</v>
      </c>
      <c r="D8343" s="6" t="s">
        <v>136</v>
      </c>
      <c r="E8343" s="6" t="s">
        <v>1720</v>
      </c>
      <c r="F8343" s="10">
        <v>43568</v>
      </c>
      <c r="G8343" s="6">
        <v>2</v>
      </c>
      <c r="H8343" s="11">
        <f>VLOOKUP(B8343,[1]!Product_Data[#Data],4,0)</f>
        <v>847</v>
      </c>
      <c r="I8343" s="11">
        <f>VLOOKUP(B8343,[1]!Product_Data[#Data],3,0)</f>
        <v>534</v>
      </c>
      <c r="J8343" s="11">
        <f t="shared" si="783"/>
        <v>1068</v>
      </c>
      <c r="K8343" s="11">
        <f t="shared" si="784"/>
        <v>1694</v>
      </c>
      <c r="L8343" s="11">
        <f t="shared" si="785"/>
        <v>626</v>
      </c>
      <c r="M8343" t="str">
        <f>VLOOKUP(C8343,[1]!Location_Data[#Data],2,0)</f>
        <v>Vista</v>
      </c>
      <c r="N8343" t="str">
        <f>VLOOKUP(D8343,[1]!Salespeople_Data[#Data],2,0)</f>
        <v>Clarence Fox</v>
      </c>
      <c r="O8343" t="str">
        <f>VLOOKUP(E8343,[1]!Customer_Data[#Data],2,0)</f>
        <v>George Lewis</v>
      </c>
      <c r="P8343" s="15">
        <f t="shared" si="780"/>
        <v>7</v>
      </c>
      <c r="Q8343">
        <f t="shared" si="781"/>
        <v>4</v>
      </c>
      <c r="R8343">
        <f t="shared" si="782"/>
        <v>2019</v>
      </c>
    </row>
    <row r="8344" spans="1:18" x14ac:dyDescent="0.25">
      <c r="A8344" s="6" t="s">
        <v>9370</v>
      </c>
      <c r="B8344" s="6" t="s">
        <v>367</v>
      </c>
      <c r="C8344" s="6" t="s">
        <v>186</v>
      </c>
      <c r="D8344" s="6" t="s">
        <v>15</v>
      </c>
      <c r="E8344" s="6" t="s">
        <v>2346</v>
      </c>
      <c r="F8344" s="10">
        <v>43805</v>
      </c>
      <c r="G8344" s="6">
        <v>4</v>
      </c>
      <c r="H8344" s="11">
        <f>VLOOKUP(B8344,[1]!Product_Data[#Data],4,0)</f>
        <v>530</v>
      </c>
      <c r="I8344" s="11">
        <f>VLOOKUP(B8344,[1]!Product_Data[#Data],3,0)</f>
        <v>424</v>
      </c>
      <c r="J8344" s="11">
        <f t="shared" si="783"/>
        <v>1696</v>
      </c>
      <c r="K8344" s="11">
        <f t="shared" si="784"/>
        <v>2120</v>
      </c>
      <c r="L8344" s="11">
        <f t="shared" si="785"/>
        <v>424</v>
      </c>
      <c r="M8344" t="str">
        <f>VLOOKUP(C8344,[1]!Location_Data[#Data],2,0)</f>
        <v>Riverside</v>
      </c>
      <c r="N8344" t="str">
        <f>VLOOKUP(D8344,[1]!Salespeople_Data[#Data],2,0)</f>
        <v>Ryan Butler</v>
      </c>
      <c r="O8344" t="str">
        <f>VLOOKUP(E8344,[1]!Customer_Data[#Data],2,0)</f>
        <v>Matthew Nguyen</v>
      </c>
      <c r="P8344" s="15">
        <f t="shared" si="780"/>
        <v>6</v>
      </c>
      <c r="Q8344">
        <f t="shared" si="781"/>
        <v>12</v>
      </c>
      <c r="R8344">
        <f t="shared" si="782"/>
        <v>2019</v>
      </c>
    </row>
    <row r="8345" spans="1:18" x14ac:dyDescent="0.25">
      <c r="A8345" s="6" t="s">
        <v>9371</v>
      </c>
      <c r="B8345" s="6" t="s">
        <v>47</v>
      </c>
      <c r="C8345" s="6" t="s">
        <v>450</v>
      </c>
      <c r="D8345" s="6" t="s">
        <v>25</v>
      </c>
      <c r="E8345" s="6" t="s">
        <v>2586</v>
      </c>
      <c r="F8345" s="10">
        <v>43599</v>
      </c>
      <c r="G8345" s="6">
        <v>2</v>
      </c>
      <c r="H8345" s="11">
        <f>VLOOKUP(B8345,[1]!Product_Data[#Data],4,0)</f>
        <v>1812</v>
      </c>
      <c r="I8345" s="11">
        <f>VLOOKUP(B8345,[1]!Product_Data[#Data],3,0)</f>
        <v>1305</v>
      </c>
      <c r="J8345" s="11">
        <f t="shared" si="783"/>
        <v>2610</v>
      </c>
      <c r="K8345" s="11">
        <f t="shared" si="784"/>
        <v>3624</v>
      </c>
      <c r="L8345" s="11">
        <f t="shared" si="785"/>
        <v>1014</v>
      </c>
      <c r="M8345" t="str">
        <f>VLOOKUP(C8345,[1]!Location_Data[#Data],2,0)</f>
        <v>Simi Valley</v>
      </c>
      <c r="N8345" t="str">
        <f>VLOOKUP(D8345,[1]!Salespeople_Data[#Data],2,0)</f>
        <v>Brian Davis</v>
      </c>
      <c r="O8345" t="str">
        <f>VLOOKUP(E8345,[1]!Customer_Data[#Data],2,0)</f>
        <v>Steve Tucker</v>
      </c>
      <c r="P8345" s="15">
        <f t="shared" si="780"/>
        <v>3</v>
      </c>
      <c r="Q8345">
        <f t="shared" si="781"/>
        <v>5</v>
      </c>
      <c r="R8345">
        <f t="shared" si="782"/>
        <v>2019</v>
      </c>
    </row>
    <row r="8346" spans="1:18" x14ac:dyDescent="0.25">
      <c r="A8346" s="6" t="s">
        <v>9372</v>
      </c>
      <c r="B8346" s="6" t="s">
        <v>194</v>
      </c>
      <c r="C8346" s="6" t="s">
        <v>268</v>
      </c>
      <c r="D8346" s="6" t="s">
        <v>136</v>
      </c>
      <c r="E8346" s="6" t="s">
        <v>445</v>
      </c>
      <c r="F8346" s="10">
        <v>43653</v>
      </c>
      <c r="G8346" s="6">
        <v>1</v>
      </c>
      <c r="H8346" s="11">
        <f>VLOOKUP(B8346,[1]!Product_Data[#Data],4,0)</f>
        <v>1278</v>
      </c>
      <c r="I8346" s="11">
        <f>VLOOKUP(B8346,[1]!Product_Data[#Data],3,0)</f>
        <v>665</v>
      </c>
      <c r="J8346" s="11">
        <f t="shared" si="783"/>
        <v>665</v>
      </c>
      <c r="K8346" s="11">
        <f t="shared" si="784"/>
        <v>1278</v>
      </c>
      <c r="L8346" s="11">
        <f t="shared" si="785"/>
        <v>613</v>
      </c>
      <c r="M8346" t="str">
        <f>VLOOKUP(C8346,[1]!Location_Data[#Data],2,0)</f>
        <v>Murrieta</v>
      </c>
      <c r="N8346" t="str">
        <f>VLOOKUP(D8346,[1]!Salespeople_Data[#Data],2,0)</f>
        <v>Clarence Fox</v>
      </c>
      <c r="O8346" t="str">
        <f>VLOOKUP(E8346,[1]!Customer_Data[#Data],2,0)</f>
        <v>Lawrence Rogers</v>
      </c>
      <c r="P8346" s="15">
        <f t="shared" si="780"/>
        <v>1</v>
      </c>
      <c r="Q8346">
        <f t="shared" si="781"/>
        <v>7</v>
      </c>
      <c r="R8346">
        <f t="shared" si="782"/>
        <v>2019</v>
      </c>
    </row>
    <row r="8347" spans="1:18" x14ac:dyDescent="0.25">
      <c r="A8347" s="6" t="s">
        <v>9373</v>
      </c>
      <c r="B8347" s="6" t="s">
        <v>330</v>
      </c>
      <c r="C8347" s="6" t="s">
        <v>316</v>
      </c>
      <c r="D8347" s="6" t="s">
        <v>178</v>
      </c>
      <c r="E8347" s="6" t="s">
        <v>1844</v>
      </c>
      <c r="F8347" s="10">
        <v>43780</v>
      </c>
      <c r="G8347" s="6">
        <v>1</v>
      </c>
      <c r="H8347" s="11">
        <f>VLOOKUP(B8347,[1]!Product_Data[#Data],4,0)</f>
        <v>1635</v>
      </c>
      <c r="I8347" s="11">
        <f>VLOOKUP(B8347,[1]!Product_Data[#Data],3,0)</f>
        <v>1046</v>
      </c>
      <c r="J8347" s="11">
        <f t="shared" si="783"/>
        <v>1046</v>
      </c>
      <c r="K8347" s="11">
        <f t="shared" si="784"/>
        <v>1635</v>
      </c>
      <c r="L8347" s="11">
        <f t="shared" si="785"/>
        <v>589</v>
      </c>
      <c r="M8347" t="str">
        <f>VLOOKUP(C8347,[1]!Location_Data[#Data],2,0)</f>
        <v>East Los Angeles</v>
      </c>
      <c r="N8347" t="str">
        <f>VLOOKUP(D8347,[1]!Salespeople_Data[#Data],2,0)</f>
        <v>Joshua Taylor</v>
      </c>
      <c r="O8347" t="str">
        <f>VLOOKUP(E8347,[1]!Customer_Data[#Data],2,0)</f>
        <v>Phillip Ellis</v>
      </c>
      <c r="P8347" s="15">
        <f t="shared" si="780"/>
        <v>2</v>
      </c>
      <c r="Q8347">
        <f t="shared" si="781"/>
        <v>11</v>
      </c>
      <c r="R8347">
        <f t="shared" si="782"/>
        <v>2019</v>
      </c>
    </row>
    <row r="8348" spans="1:18" x14ac:dyDescent="0.25">
      <c r="A8348" s="6" t="s">
        <v>9374</v>
      </c>
      <c r="B8348" s="6" t="s">
        <v>56</v>
      </c>
      <c r="C8348" s="6" t="s">
        <v>362</v>
      </c>
      <c r="D8348" s="6" t="s">
        <v>126</v>
      </c>
      <c r="E8348" s="6" t="s">
        <v>959</v>
      </c>
      <c r="F8348" s="10">
        <v>43500</v>
      </c>
      <c r="G8348" s="6">
        <v>1</v>
      </c>
      <c r="H8348" s="11">
        <f>VLOOKUP(B8348,[1]!Product_Data[#Data],4,0)</f>
        <v>1848</v>
      </c>
      <c r="I8348" s="11">
        <f>VLOOKUP(B8348,[1]!Product_Data[#Data],3,0)</f>
        <v>1294</v>
      </c>
      <c r="J8348" s="11">
        <f t="shared" si="783"/>
        <v>1294</v>
      </c>
      <c r="K8348" s="11">
        <f t="shared" si="784"/>
        <v>1848</v>
      </c>
      <c r="L8348" s="11">
        <f t="shared" si="785"/>
        <v>554</v>
      </c>
      <c r="M8348" t="str">
        <f>VLOOKUP(C8348,[1]!Location_Data[#Data],2,0)</f>
        <v>San Bernardino</v>
      </c>
      <c r="N8348" t="str">
        <f>VLOOKUP(D8348,[1]!Salespeople_Data[#Data],2,0)</f>
        <v>Larry Castillo</v>
      </c>
      <c r="O8348" t="str">
        <f>VLOOKUP(E8348,[1]!Customer_Data[#Data],2,0)</f>
        <v>Peter Castillo</v>
      </c>
      <c r="P8348" s="15">
        <f t="shared" si="780"/>
        <v>2</v>
      </c>
      <c r="Q8348">
        <f t="shared" si="781"/>
        <v>2</v>
      </c>
      <c r="R8348">
        <f t="shared" si="782"/>
        <v>2019</v>
      </c>
    </row>
    <row r="8349" spans="1:18" x14ac:dyDescent="0.25">
      <c r="A8349" s="6" t="s">
        <v>9375</v>
      </c>
      <c r="B8349" s="6" t="s">
        <v>330</v>
      </c>
      <c r="C8349" s="6" t="s">
        <v>272</v>
      </c>
      <c r="D8349" s="6" t="s">
        <v>49</v>
      </c>
      <c r="E8349" s="6" t="s">
        <v>2230</v>
      </c>
      <c r="F8349" s="10">
        <v>43592</v>
      </c>
      <c r="G8349" s="6">
        <v>1</v>
      </c>
      <c r="H8349" s="11">
        <f>VLOOKUP(B8349,[1]!Product_Data[#Data],4,0)</f>
        <v>1635</v>
      </c>
      <c r="I8349" s="11">
        <f>VLOOKUP(B8349,[1]!Product_Data[#Data],3,0)</f>
        <v>1046</v>
      </c>
      <c r="J8349" s="11">
        <f t="shared" si="783"/>
        <v>1046</v>
      </c>
      <c r="K8349" s="11">
        <f t="shared" si="784"/>
        <v>1635</v>
      </c>
      <c r="L8349" s="11">
        <f t="shared" si="785"/>
        <v>589</v>
      </c>
      <c r="M8349" t="str">
        <f>VLOOKUP(C8349,[1]!Location_Data[#Data],2,0)</f>
        <v>Torrance</v>
      </c>
      <c r="N8349" t="str">
        <f>VLOOKUP(D8349,[1]!Salespeople_Data[#Data],2,0)</f>
        <v>Walter Cook</v>
      </c>
      <c r="O8349" t="str">
        <f>VLOOKUP(E8349,[1]!Customer_Data[#Data],2,0)</f>
        <v>Nicholas Williamson</v>
      </c>
      <c r="P8349" s="15">
        <f t="shared" si="780"/>
        <v>3</v>
      </c>
      <c r="Q8349">
        <f t="shared" si="781"/>
        <v>5</v>
      </c>
      <c r="R8349">
        <f t="shared" si="782"/>
        <v>2019</v>
      </c>
    </row>
    <row r="8350" spans="1:18" x14ac:dyDescent="0.25">
      <c r="A8350" s="6" t="s">
        <v>9376</v>
      </c>
      <c r="B8350" s="6" t="s">
        <v>173</v>
      </c>
      <c r="C8350" s="6" t="s">
        <v>380</v>
      </c>
      <c r="D8350" s="6" t="s">
        <v>10</v>
      </c>
      <c r="E8350" s="6" t="s">
        <v>292</v>
      </c>
      <c r="F8350" s="10">
        <v>43551</v>
      </c>
      <c r="G8350" s="6">
        <v>3</v>
      </c>
      <c r="H8350" s="11">
        <f>VLOOKUP(B8350,[1]!Product_Data[#Data],4,0)</f>
        <v>2005</v>
      </c>
      <c r="I8350" s="11">
        <f>VLOOKUP(B8350,[1]!Product_Data[#Data],3,0)</f>
        <v>1223</v>
      </c>
      <c r="J8350" s="11">
        <f t="shared" si="783"/>
        <v>3669</v>
      </c>
      <c r="K8350" s="11">
        <f t="shared" si="784"/>
        <v>6015</v>
      </c>
      <c r="L8350" s="11">
        <f t="shared" si="785"/>
        <v>2346</v>
      </c>
      <c r="M8350" t="str">
        <f>VLOOKUP(C8350,[1]!Location_Data[#Data],2,0)</f>
        <v>Los Angeles</v>
      </c>
      <c r="N8350" t="str">
        <f>VLOOKUP(D8350,[1]!Salespeople_Data[#Data],2,0)</f>
        <v>Justin Lynch</v>
      </c>
      <c r="O8350" t="str">
        <f>VLOOKUP(E8350,[1]!Customer_Data[#Data],2,0)</f>
        <v>Clarence Grant</v>
      </c>
      <c r="P8350" s="15">
        <f t="shared" si="780"/>
        <v>4</v>
      </c>
      <c r="Q8350">
        <f t="shared" si="781"/>
        <v>3</v>
      </c>
      <c r="R8350">
        <f t="shared" si="782"/>
        <v>2019</v>
      </c>
    </row>
    <row r="8351" spans="1:18" x14ac:dyDescent="0.25">
      <c r="A8351" s="6" t="s">
        <v>9377</v>
      </c>
      <c r="B8351" s="6" t="s">
        <v>125</v>
      </c>
      <c r="C8351" s="6" t="s">
        <v>211</v>
      </c>
      <c r="D8351" s="6" t="s">
        <v>165</v>
      </c>
      <c r="E8351" s="6" t="s">
        <v>3339</v>
      </c>
      <c r="F8351" s="10">
        <v>43572</v>
      </c>
      <c r="G8351" s="6">
        <v>1</v>
      </c>
      <c r="H8351" s="11">
        <f>VLOOKUP(B8351,[1]!Product_Data[#Data],4,0)</f>
        <v>1826</v>
      </c>
      <c r="I8351" s="11">
        <f>VLOOKUP(B8351,[1]!Product_Data[#Data],3,0)</f>
        <v>1443</v>
      </c>
      <c r="J8351" s="11">
        <f t="shared" si="783"/>
        <v>1443</v>
      </c>
      <c r="K8351" s="11">
        <f t="shared" si="784"/>
        <v>1826</v>
      </c>
      <c r="L8351" s="11">
        <f t="shared" si="785"/>
        <v>383</v>
      </c>
      <c r="M8351" t="str">
        <f>VLOOKUP(C8351,[1]!Location_Data[#Data],2,0)</f>
        <v>Chula Vista</v>
      </c>
      <c r="N8351" t="str">
        <f>VLOOKUP(D8351,[1]!Salespeople_Data[#Data],2,0)</f>
        <v>Joe Sims</v>
      </c>
      <c r="O8351" t="str">
        <f>VLOOKUP(E8351,[1]!Customer_Data[#Data],2,0)</f>
        <v>Adam Alexander</v>
      </c>
      <c r="P8351" s="15">
        <f t="shared" si="780"/>
        <v>4</v>
      </c>
      <c r="Q8351">
        <f t="shared" si="781"/>
        <v>4</v>
      </c>
      <c r="R8351">
        <f t="shared" si="782"/>
        <v>2019</v>
      </c>
    </row>
    <row r="8352" spans="1:18" x14ac:dyDescent="0.25">
      <c r="A8352" s="6" t="s">
        <v>9378</v>
      </c>
      <c r="B8352" s="6" t="s">
        <v>858</v>
      </c>
      <c r="C8352" s="6" t="s">
        <v>272</v>
      </c>
      <c r="D8352" s="6" t="s">
        <v>75</v>
      </c>
      <c r="E8352" s="6" t="s">
        <v>558</v>
      </c>
      <c r="F8352" s="10">
        <v>43547</v>
      </c>
      <c r="G8352" s="6">
        <v>3</v>
      </c>
      <c r="H8352" s="11">
        <f>VLOOKUP(B8352,[1]!Product_Data[#Data],4,0)</f>
        <v>2294</v>
      </c>
      <c r="I8352" s="11">
        <f>VLOOKUP(B8352,[1]!Product_Data[#Data],3,0)</f>
        <v>1399</v>
      </c>
      <c r="J8352" s="11">
        <f t="shared" si="783"/>
        <v>4197</v>
      </c>
      <c r="K8352" s="11">
        <f t="shared" si="784"/>
        <v>6882</v>
      </c>
      <c r="L8352" s="11">
        <f t="shared" si="785"/>
        <v>2685</v>
      </c>
      <c r="M8352" t="str">
        <f>VLOOKUP(C8352,[1]!Location_Data[#Data],2,0)</f>
        <v>Torrance</v>
      </c>
      <c r="N8352" t="str">
        <f>VLOOKUP(D8352,[1]!Salespeople_Data[#Data],2,0)</f>
        <v>Roger Robertson</v>
      </c>
      <c r="O8352" t="str">
        <f>VLOOKUP(E8352,[1]!Customer_Data[#Data],2,0)</f>
        <v>Clarence Greene</v>
      </c>
      <c r="P8352" s="15">
        <f t="shared" si="780"/>
        <v>7</v>
      </c>
      <c r="Q8352">
        <f t="shared" si="781"/>
        <v>3</v>
      </c>
      <c r="R8352">
        <f t="shared" si="782"/>
        <v>2019</v>
      </c>
    </row>
    <row r="8353" spans="1:18" x14ac:dyDescent="0.25">
      <c r="A8353" s="6" t="s">
        <v>9379</v>
      </c>
      <c r="B8353" s="6" t="s">
        <v>383</v>
      </c>
      <c r="C8353" s="6" t="s">
        <v>643</v>
      </c>
      <c r="D8353" s="6" t="s">
        <v>75</v>
      </c>
      <c r="E8353" s="6" t="s">
        <v>1270</v>
      </c>
      <c r="F8353" s="10">
        <v>43582</v>
      </c>
      <c r="G8353" s="6">
        <v>4</v>
      </c>
      <c r="H8353" s="11">
        <f>VLOOKUP(B8353,[1]!Product_Data[#Data],4,0)</f>
        <v>1494</v>
      </c>
      <c r="I8353" s="11">
        <f>VLOOKUP(B8353,[1]!Product_Data[#Data],3,0)</f>
        <v>971</v>
      </c>
      <c r="J8353" s="11">
        <f t="shared" si="783"/>
        <v>3884</v>
      </c>
      <c r="K8353" s="11">
        <f t="shared" si="784"/>
        <v>5976</v>
      </c>
      <c r="L8353" s="11">
        <f t="shared" si="785"/>
        <v>2092</v>
      </c>
      <c r="M8353" t="str">
        <f>VLOOKUP(C8353,[1]!Location_Data[#Data],2,0)</f>
        <v>Hayward</v>
      </c>
      <c r="N8353" t="str">
        <f>VLOOKUP(D8353,[1]!Salespeople_Data[#Data],2,0)</f>
        <v>Roger Robertson</v>
      </c>
      <c r="O8353" t="str">
        <f>VLOOKUP(E8353,[1]!Customer_Data[#Data],2,0)</f>
        <v>Samuel Fowler</v>
      </c>
      <c r="P8353" s="15">
        <f t="shared" si="780"/>
        <v>7</v>
      </c>
      <c r="Q8353">
        <f t="shared" si="781"/>
        <v>4</v>
      </c>
      <c r="R8353">
        <f t="shared" si="782"/>
        <v>2019</v>
      </c>
    </row>
    <row r="8354" spans="1:18" x14ac:dyDescent="0.25">
      <c r="A8354" s="6" t="s">
        <v>9380</v>
      </c>
      <c r="B8354" s="6" t="s">
        <v>129</v>
      </c>
      <c r="C8354" s="6" t="s">
        <v>57</v>
      </c>
      <c r="D8354" s="6" t="s">
        <v>75</v>
      </c>
      <c r="E8354" s="6" t="s">
        <v>1826</v>
      </c>
      <c r="F8354" s="10">
        <v>43726</v>
      </c>
      <c r="G8354" s="6">
        <v>4</v>
      </c>
      <c r="H8354" s="11">
        <f>VLOOKUP(B8354,[1]!Product_Data[#Data],4,0)</f>
        <v>127</v>
      </c>
      <c r="I8354" s="11">
        <f>VLOOKUP(B8354,[1]!Product_Data[#Data],3,0)</f>
        <v>79</v>
      </c>
      <c r="J8354" s="11">
        <f t="shared" si="783"/>
        <v>316</v>
      </c>
      <c r="K8354" s="11">
        <f t="shared" si="784"/>
        <v>508</v>
      </c>
      <c r="L8354" s="11">
        <f t="shared" si="785"/>
        <v>192</v>
      </c>
      <c r="M8354" t="str">
        <f>VLOOKUP(C8354,[1]!Location_Data[#Data],2,0)</f>
        <v>Thousand Oaks</v>
      </c>
      <c r="N8354" t="str">
        <f>VLOOKUP(D8354,[1]!Salespeople_Data[#Data],2,0)</f>
        <v>Roger Robertson</v>
      </c>
      <c r="O8354" t="str">
        <f>VLOOKUP(E8354,[1]!Customer_Data[#Data],2,0)</f>
        <v>Victor Lawson</v>
      </c>
      <c r="P8354" s="15">
        <f t="shared" si="780"/>
        <v>4</v>
      </c>
      <c r="Q8354">
        <f t="shared" si="781"/>
        <v>9</v>
      </c>
      <c r="R8354">
        <f t="shared" si="782"/>
        <v>2019</v>
      </c>
    </row>
    <row r="8355" spans="1:18" x14ac:dyDescent="0.25">
      <c r="A8355" s="6" t="s">
        <v>9381</v>
      </c>
      <c r="B8355" s="6" t="s">
        <v>289</v>
      </c>
      <c r="C8355" s="6" t="s">
        <v>105</v>
      </c>
      <c r="D8355" s="6" t="s">
        <v>191</v>
      </c>
      <c r="E8355" s="6" t="s">
        <v>2426</v>
      </c>
      <c r="F8355" s="10">
        <v>43715</v>
      </c>
      <c r="G8355" s="6">
        <v>1</v>
      </c>
      <c r="H8355" s="11">
        <f>VLOOKUP(B8355,[1]!Product_Data[#Data],4,0)</f>
        <v>368</v>
      </c>
      <c r="I8355" s="11">
        <f>VLOOKUP(B8355,[1]!Product_Data[#Data],3,0)</f>
        <v>294</v>
      </c>
      <c r="J8355" s="11">
        <f t="shared" si="783"/>
        <v>294</v>
      </c>
      <c r="K8355" s="11">
        <f t="shared" si="784"/>
        <v>368</v>
      </c>
      <c r="L8355" s="11">
        <f t="shared" si="785"/>
        <v>74</v>
      </c>
      <c r="M8355" t="str">
        <f>VLOOKUP(C8355,[1]!Location_Data[#Data],2,0)</f>
        <v>Daly City</v>
      </c>
      <c r="N8355" t="str">
        <f>VLOOKUP(D8355,[1]!Salespeople_Data[#Data],2,0)</f>
        <v>Robert Reed</v>
      </c>
      <c r="O8355" t="str">
        <f>VLOOKUP(E8355,[1]!Customer_Data[#Data],2,0)</f>
        <v>Lawrence Watson</v>
      </c>
      <c r="P8355" s="15">
        <f t="shared" si="780"/>
        <v>7</v>
      </c>
      <c r="Q8355">
        <f t="shared" si="781"/>
        <v>9</v>
      </c>
      <c r="R8355">
        <f t="shared" si="782"/>
        <v>2019</v>
      </c>
    </row>
    <row r="8356" spans="1:18" x14ac:dyDescent="0.25">
      <c r="A8356" s="6" t="s">
        <v>9382</v>
      </c>
      <c r="B8356" s="6" t="s">
        <v>13</v>
      </c>
      <c r="C8356" s="6" t="s">
        <v>215</v>
      </c>
      <c r="D8356" s="6" t="s">
        <v>165</v>
      </c>
      <c r="E8356" s="6" t="s">
        <v>742</v>
      </c>
      <c r="F8356" s="10">
        <v>43514</v>
      </c>
      <c r="G8356" s="6">
        <v>1</v>
      </c>
      <c r="H8356" s="11">
        <f>VLOOKUP(B8356,[1]!Product_Data[#Data],4,0)</f>
        <v>1022</v>
      </c>
      <c r="I8356" s="11">
        <f>VLOOKUP(B8356,[1]!Product_Data[#Data],3,0)</f>
        <v>818</v>
      </c>
      <c r="J8356" s="11">
        <f t="shared" si="783"/>
        <v>818</v>
      </c>
      <c r="K8356" s="11">
        <f t="shared" si="784"/>
        <v>1022</v>
      </c>
      <c r="L8356" s="11">
        <f t="shared" si="785"/>
        <v>204</v>
      </c>
      <c r="M8356" t="str">
        <f>VLOOKUP(C8356,[1]!Location_Data[#Data],2,0)</f>
        <v>El Cajon</v>
      </c>
      <c r="N8356" t="str">
        <f>VLOOKUP(D8356,[1]!Salespeople_Data[#Data],2,0)</f>
        <v>Joe Sims</v>
      </c>
      <c r="O8356" t="str">
        <f>VLOOKUP(E8356,[1]!Customer_Data[#Data],2,0)</f>
        <v>Joe Rose</v>
      </c>
      <c r="P8356" s="15">
        <f t="shared" si="780"/>
        <v>2</v>
      </c>
      <c r="Q8356">
        <f t="shared" si="781"/>
        <v>2</v>
      </c>
      <c r="R8356">
        <f t="shared" si="782"/>
        <v>2019</v>
      </c>
    </row>
    <row r="8357" spans="1:18" x14ac:dyDescent="0.25">
      <c r="A8357" s="6" t="s">
        <v>9383</v>
      </c>
      <c r="B8357" s="6" t="s">
        <v>23</v>
      </c>
      <c r="C8357" s="6" t="s">
        <v>204</v>
      </c>
      <c r="D8357" s="6" t="s">
        <v>413</v>
      </c>
      <c r="E8357" s="6" t="s">
        <v>1820</v>
      </c>
      <c r="F8357" s="10">
        <v>43503</v>
      </c>
      <c r="G8357" s="6">
        <v>2</v>
      </c>
      <c r="H8357" s="11">
        <f>VLOOKUP(B8357,[1]!Product_Data[#Data],4,0)</f>
        <v>1052</v>
      </c>
      <c r="I8357" s="11">
        <f>VLOOKUP(B8357,[1]!Product_Data[#Data],3,0)</f>
        <v>589</v>
      </c>
      <c r="J8357" s="11">
        <f t="shared" si="783"/>
        <v>1178</v>
      </c>
      <c r="K8357" s="11">
        <f t="shared" si="784"/>
        <v>2104</v>
      </c>
      <c r="L8357" s="11">
        <f t="shared" si="785"/>
        <v>926</v>
      </c>
      <c r="M8357" t="str">
        <f>VLOOKUP(C8357,[1]!Location_Data[#Data],2,0)</f>
        <v>Corona</v>
      </c>
      <c r="N8357" t="str">
        <f>VLOOKUP(D8357,[1]!Salespeople_Data[#Data],2,0)</f>
        <v>Kenneth Bradley</v>
      </c>
      <c r="O8357" t="str">
        <f>VLOOKUP(E8357,[1]!Customer_Data[#Data],2,0)</f>
        <v>Victor Scott</v>
      </c>
      <c r="P8357" s="15">
        <f t="shared" si="780"/>
        <v>5</v>
      </c>
      <c r="Q8357">
        <f t="shared" si="781"/>
        <v>2</v>
      </c>
      <c r="R8357">
        <f t="shared" si="782"/>
        <v>2019</v>
      </c>
    </row>
    <row r="8358" spans="1:18" x14ac:dyDescent="0.25">
      <c r="A8358" s="6" t="s">
        <v>9384</v>
      </c>
      <c r="B8358" s="6" t="s">
        <v>703</v>
      </c>
      <c r="C8358" s="6" t="s">
        <v>349</v>
      </c>
      <c r="D8358" s="6" t="s">
        <v>359</v>
      </c>
      <c r="E8358" s="6" t="s">
        <v>2713</v>
      </c>
      <c r="F8358" s="10">
        <v>43522</v>
      </c>
      <c r="G8358" s="6">
        <v>3</v>
      </c>
      <c r="H8358" s="11">
        <f>VLOOKUP(B8358,[1]!Product_Data[#Data],4,0)</f>
        <v>530</v>
      </c>
      <c r="I8358" s="11">
        <f>VLOOKUP(B8358,[1]!Product_Data[#Data],3,0)</f>
        <v>435</v>
      </c>
      <c r="J8358" s="11">
        <f t="shared" si="783"/>
        <v>1305</v>
      </c>
      <c r="K8358" s="11">
        <f t="shared" si="784"/>
        <v>1590</v>
      </c>
      <c r="L8358" s="11">
        <f t="shared" si="785"/>
        <v>285</v>
      </c>
      <c r="M8358" t="str">
        <f>VLOOKUP(C8358,[1]!Location_Data[#Data],2,0)</f>
        <v>Santa Clara</v>
      </c>
      <c r="N8358" t="str">
        <f>VLOOKUP(D8358,[1]!Salespeople_Data[#Data],2,0)</f>
        <v>Eugene Holmes</v>
      </c>
      <c r="O8358" t="str">
        <f>VLOOKUP(E8358,[1]!Customer_Data[#Data],2,0)</f>
        <v>Antonio Frazier</v>
      </c>
      <c r="P8358" s="15">
        <f t="shared" si="780"/>
        <v>3</v>
      </c>
      <c r="Q8358">
        <f t="shared" si="781"/>
        <v>2</v>
      </c>
      <c r="R8358">
        <f t="shared" si="782"/>
        <v>2019</v>
      </c>
    </row>
    <row r="8359" spans="1:18" x14ac:dyDescent="0.25">
      <c r="A8359" s="6" t="s">
        <v>9385</v>
      </c>
      <c r="B8359" s="6" t="s">
        <v>603</v>
      </c>
      <c r="C8359" s="6" t="s">
        <v>268</v>
      </c>
      <c r="D8359" s="6" t="s">
        <v>116</v>
      </c>
      <c r="E8359" s="6" t="s">
        <v>2154</v>
      </c>
      <c r="F8359" s="10">
        <v>43761</v>
      </c>
      <c r="G8359" s="6">
        <v>3</v>
      </c>
      <c r="H8359" s="11">
        <f>VLOOKUP(B8359,[1]!Product_Data[#Data],4,0)</f>
        <v>2495</v>
      </c>
      <c r="I8359" s="11">
        <f>VLOOKUP(B8359,[1]!Product_Data[#Data],3,0)</f>
        <v>1896</v>
      </c>
      <c r="J8359" s="11">
        <f t="shared" si="783"/>
        <v>5688</v>
      </c>
      <c r="K8359" s="11">
        <f t="shared" si="784"/>
        <v>7485</v>
      </c>
      <c r="L8359" s="11">
        <f t="shared" si="785"/>
        <v>1797</v>
      </c>
      <c r="M8359" t="str">
        <f>VLOOKUP(C8359,[1]!Location_Data[#Data],2,0)</f>
        <v>Murrieta</v>
      </c>
      <c r="N8359" t="str">
        <f>VLOOKUP(D8359,[1]!Salespeople_Data[#Data],2,0)</f>
        <v>Roger Ramos</v>
      </c>
      <c r="O8359" t="str">
        <f>VLOOKUP(E8359,[1]!Customer_Data[#Data],2,0)</f>
        <v>Adam Mccoy</v>
      </c>
      <c r="P8359" s="15">
        <f t="shared" si="780"/>
        <v>4</v>
      </c>
      <c r="Q8359">
        <f t="shared" si="781"/>
        <v>10</v>
      </c>
      <c r="R8359">
        <f t="shared" si="782"/>
        <v>2019</v>
      </c>
    </row>
    <row r="8360" spans="1:18" x14ac:dyDescent="0.25">
      <c r="A8360" s="6" t="s">
        <v>9386</v>
      </c>
      <c r="B8360" s="6" t="s">
        <v>152</v>
      </c>
      <c r="C8360" s="6" t="s">
        <v>39</v>
      </c>
      <c r="D8360" s="6" t="s">
        <v>126</v>
      </c>
      <c r="E8360" s="6" t="s">
        <v>4603</v>
      </c>
      <c r="F8360" s="10">
        <v>43739</v>
      </c>
      <c r="G8360" s="6">
        <v>2</v>
      </c>
      <c r="H8360" s="11">
        <f>VLOOKUP(B8360,[1]!Product_Data[#Data],4,0)</f>
        <v>951</v>
      </c>
      <c r="I8360" s="11">
        <f>VLOOKUP(B8360,[1]!Product_Data[#Data],3,0)</f>
        <v>504</v>
      </c>
      <c r="J8360" s="11">
        <f t="shared" si="783"/>
        <v>1008</v>
      </c>
      <c r="K8360" s="11">
        <f t="shared" si="784"/>
        <v>1902</v>
      </c>
      <c r="L8360" s="11">
        <f t="shared" si="785"/>
        <v>894</v>
      </c>
      <c r="M8360" t="str">
        <f>VLOOKUP(C8360,[1]!Location_Data[#Data],2,0)</f>
        <v>Oceanside</v>
      </c>
      <c r="N8360" t="str">
        <f>VLOOKUP(D8360,[1]!Salespeople_Data[#Data],2,0)</f>
        <v>Larry Castillo</v>
      </c>
      <c r="O8360" t="str">
        <f>VLOOKUP(E8360,[1]!Customer_Data[#Data],2,0)</f>
        <v>Shawn Stephens</v>
      </c>
      <c r="P8360" s="15">
        <f t="shared" si="780"/>
        <v>3</v>
      </c>
      <c r="Q8360">
        <f t="shared" si="781"/>
        <v>10</v>
      </c>
      <c r="R8360">
        <f t="shared" si="782"/>
        <v>2019</v>
      </c>
    </row>
    <row r="8361" spans="1:18" x14ac:dyDescent="0.25">
      <c r="A8361" s="6" t="s">
        <v>9387</v>
      </c>
      <c r="B8361" s="6" t="s">
        <v>370</v>
      </c>
      <c r="C8361" s="6" t="s">
        <v>195</v>
      </c>
      <c r="D8361" s="6" t="s">
        <v>447</v>
      </c>
      <c r="E8361" s="6" t="s">
        <v>1267</v>
      </c>
      <c r="F8361" s="10">
        <v>43579</v>
      </c>
      <c r="G8361" s="6">
        <v>1</v>
      </c>
      <c r="H8361" s="11">
        <f>VLOOKUP(B8361,[1]!Product_Data[#Data],4,0)</f>
        <v>771</v>
      </c>
      <c r="I8361" s="11">
        <f>VLOOKUP(B8361,[1]!Product_Data[#Data],3,0)</f>
        <v>648</v>
      </c>
      <c r="J8361" s="11">
        <f t="shared" si="783"/>
        <v>648</v>
      </c>
      <c r="K8361" s="11">
        <f t="shared" si="784"/>
        <v>771</v>
      </c>
      <c r="L8361" s="11">
        <f t="shared" si="785"/>
        <v>123</v>
      </c>
      <c r="M8361" t="str">
        <f>VLOOKUP(C8361,[1]!Location_Data[#Data],2,0)</f>
        <v>Pomona</v>
      </c>
      <c r="N8361" t="str">
        <f>VLOOKUP(D8361,[1]!Salespeople_Data[#Data],2,0)</f>
        <v>Howard Sims</v>
      </c>
      <c r="O8361" t="str">
        <f>VLOOKUP(E8361,[1]!Customer_Data[#Data],2,0)</f>
        <v>Kevin Gilbert</v>
      </c>
      <c r="P8361" s="15">
        <f t="shared" si="780"/>
        <v>4</v>
      </c>
      <c r="Q8361">
        <f t="shared" si="781"/>
        <v>4</v>
      </c>
      <c r="R8361">
        <f t="shared" si="782"/>
        <v>2019</v>
      </c>
    </row>
    <row r="8362" spans="1:18" x14ac:dyDescent="0.25">
      <c r="A8362" s="6" t="s">
        <v>9388</v>
      </c>
      <c r="B8362" s="6" t="s">
        <v>461</v>
      </c>
      <c r="C8362" s="6" t="s">
        <v>190</v>
      </c>
      <c r="D8362" s="6" t="s">
        <v>159</v>
      </c>
      <c r="E8362" s="6" t="s">
        <v>589</v>
      </c>
      <c r="F8362" s="10">
        <v>43564</v>
      </c>
      <c r="G8362" s="6">
        <v>2</v>
      </c>
      <c r="H8362" s="11">
        <f>VLOOKUP(B8362,[1]!Product_Data[#Data],4,0)</f>
        <v>35</v>
      </c>
      <c r="I8362" s="11">
        <f>VLOOKUP(B8362,[1]!Product_Data[#Data],3,0)</f>
        <v>22</v>
      </c>
      <c r="J8362" s="11">
        <f t="shared" si="783"/>
        <v>44</v>
      </c>
      <c r="K8362" s="11">
        <f t="shared" si="784"/>
        <v>70</v>
      </c>
      <c r="L8362" s="11">
        <f t="shared" si="785"/>
        <v>26</v>
      </c>
      <c r="M8362" t="str">
        <f>VLOOKUP(C8362,[1]!Location_Data[#Data],2,0)</f>
        <v>Oakland</v>
      </c>
      <c r="N8362" t="str">
        <f>VLOOKUP(D8362,[1]!Salespeople_Data[#Data],2,0)</f>
        <v>Bobby Russell</v>
      </c>
      <c r="O8362" t="str">
        <f>VLOOKUP(E8362,[1]!Customer_Data[#Data],2,0)</f>
        <v>Christopher Hudson</v>
      </c>
      <c r="P8362" s="15">
        <f t="shared" si="780"/>
        <v>3</v>
      </c>
      <c r="Q8362">
        <f t="shared" si="781"/>
        <v>4</v>
      </c>
      <c r="R8362">
        <f t="shared" si="782"/>
        <v>2019</v>
      </c>
    </row>
    <row r="8363" spans="1:18" x14ac:dyDescent="0.25">
      <c r="A8363" s="6" t="s">
        <v>9389</v>
      </c>
      <c r="B8363" s="6" t="s">
        <v>461</v>
      </c>
      <c r="C8363" s="6" t="s">
        <v>115</v>
      </c>
      <c r="D8363" s="6" t="s">
        <v>63</v>
      </c>
      <c r="E8363" s="6" t="s">
        <v>465</v>
      </c>
      <c r="F8363" s="10">
        <v>43657</v>
      </c>
      <c r="G8363" s="6">
        <v>1</v>
      </c>
      <c r="H8363" s="11">
        <f>VLOOKUP(B8363,[1]!Product_Data[#Data],4,0)</f>
        <v>35</v>
      </c>
      <c r="I8363" s="11">
        <f>VLOOKUP(B8363,[1]!Product_Data[#Data],3,0)</f>
        <v>22</v>
      </c>
      <c r="J8363" s="11">
        <f t="shared" si="783"/>
        <v>22</v>
      </c>
      <c r="K8363" s="11">
        <f t="shared" si="784"/>
        <v>35</v>
      </c>
      <c r="L8363" s="11">
        <f t="shared" si="785"/>
        <v>13</v>
      </c>
      <c r="M8363" t="str">
        <f>VLOOKUP(C8363,[1]!Location_Data[#Data],2,0)</f>
        <v>Glendale</v>
      </c>
      <c r="N8363" t="str">
        <f>VLOOKUP(D8363,[1]!Salespeople_Data[#Data],2,0)</f>
        <v>Jeremy Mendoza</v>
      </c>
      <c r="O8363" t="str">
        <f>VLOOKUP(E8363,[1]!Customer_Data[#Data],2,0)</f>
        <v>Keith Griffin</v>
      </c>
      <c r="P8363" s="15">
        <f t="shared" si="780"/>
        <v>5</v>
      </c>
      <c r="Q8363">
        <f t="shared" si="781"/>
        <v>7</v>
      </c>
      <c r="R8363">
        <f t="shared" si="782"/>
        <v>2019</v>
      </c>
    </row>
    <row r="8364" spans="1:18" x14ac:dyDescent="0.25">
      <c r="A8364" s="6" t="s">
        <v>9390</v>
      </c>
      <c r="B8364" s="6" t="s">
        <v>109</v>
      </c>
      <c r="C8364" s="6" t="s">
        <v>14</v>
      </c>
      <c r="D8364" s="6" t="s">
        <v>71</v>
      </c>
      <c r="E8364" s="6" t="s">
        <v>480</v>
      </c>
      <c r="F8364" s="10">
        <v>43512</v>
      </c>
      <c r="G8364" s="6">
        <v>3</v>
      </c>
      <c r="H8364" s="11">
        <f>VLOOKUP(B8364,[1]!Product_Data[#Data],4,0)</f>
        <v>1783</v>
      </c>
      <c r="I8364" s="11">
        <f>VLOOKUP(B8364,[1]!Product_Data[#Data],3,0)</f>
        <v>1230</v>
      </c>
      <c r="J8364" s="11">
        <f t="shared" si="783"/>
        <v>3690</v>
      </c>
      <c r="K8364" s="11">
        <f t="shared" si="784"/>
        <v>5349</v>
      </c>
      <c r="L8364" s="11">
        <f t="shared" si="785"/>
        <v>1659</v>
      </c>
      <c r="M8364" t="str">
        <f>VLOOKUP(C8364,[1]!Location_Data[#Data],2,0)</f>
        <v>Santa Clarita</v>
      </c>
      <c r="N8364" t="str">
        <f>VLOOKUP(D8364,[1]!Salespeople_Data[#Data],2,0)</f>
        <v>Gary Rodriguez</v>
      </c>
      <c r="O8364" t="str">
        <f>VLOOKUP(E8364,[1]!Customer_Data[#Data],2,0)</f>
        <v>Mark Morales</v>
      </c>
      <c r="P8364" s="15">
        <f t="shared" si="780"/>
        <v>7</v>
      </c>
      <c r="Q8364">
        <f t="shared" si="781"/>
        <v>2</v>
      </c>
      <c r="R8364">
        <f t="shared" si="782"/>
        <v>2019</v>
      </c>
    </row>
    <row r="8365" spans="1:18" x14ac:dyDescent="0.25">
      <c r="A8365" s="6" t="s">
        <v>9391</v>
      </c>
      <c r="B8365" s="6" t="s">
        <v>440</v>
      </c>
      <c r="C8365" s="6" t="s">
        <v>253</v>
      </c>
      <c r="D8365" s="6" t="s">
        <v>71</v>
      </c>
      <c r="E8365" s="6" t="s">
        <v>1336</v>
      </c>
      <c r="F8365" s="10">
        <v>43467</v>
      </c>
      <c r="G8365" s="6">
        <v>4</v>
      </c>
      <c r="H8365" s="11">
        <f>VLOOKUP(B8365,[1]!Product_Data[#Data],4,0)</f>
        <v>800</v>
      </c>
      <c r="I8365" s="11">
        <f>VLOOKUP(B8365,[1]!Product_Data[#Data],3,0)</f>
        <v>536</v>
      </c>
      <c r="J8365" s="11">
        <f t="shared" si="783"/>
        <v>2144</v>
      </c>
      <c r="K8365" s="11">
        <f t="shared" si="784"/>
        <v>3200</v>
      </c>
      <c r="L8365" s="11">
        <f t="shared" si="785"/>
        <v>1056</v>
      </c>
      <c r="M8365" t="str">
        <f>VLOOKUP(C8365,[1]!Location_Data[#Data],2,0)</f>
        <v>Bakersfield</v>
      </c>
      <c r="N8365" t="str">
        <f>VLOOKUP(D8365,[1]!Salespeople_Data[#Data],2,0)</f>
        <v>Gary Rodriguez</v>
      </c>
      <c r="O8365" t="str">
        <f>VLOOKUP(E8365,[1]!Customer_Data[#Data],2,0)</f>
        <v>Bobby Willis</v>
      </c>
      <c r="P8365" s="15">
        <f t="shared" si="780"/>
        <v>4</v>
      </c>
      <c r="Q8365">
        <f t="shared" si="781"/>
        <v>1</v>
      </c>
      <c r="R8365">
        <f t="shared" si="782"/>
        <v>2019</v>
      </c>
    </row>
    <row r="8366" spans="1:18" x14ac:dyDescent="0.25">
      <c r="A8366" s="6" t="s">
        <v>9392</v>
      </c>
      <c r="B8366" s="6" t="s">
        <v>8</v>
      </c>
      <c r="C8366" s="6" t="s">
        <v>66</v>
      </c>
      <c r="D8366" s="6" t="s">
        <v>239</v>
      </c>
      <c r="E8366" s="6" t="s">
        <v>1524</v>
      </c>
      <c r="F8366" s="10">
        <v>43592</v>
      </c>
      <c r="G8366" s="6">
        <v>1</v>
      </c>
      <c r="H8366" s="11">
        <f>VLOOKUP(B8366,[1]!Product_Data[#Data],4,0)</f>
        <v>1522</v>
      </c>
      <c r="I8366" s="11">
        <f>VLOOKUP(B8366,[1]!Product_Data[#Data],3,0)</f>
        <v>791</v>
      </c>
      <c r="J8366" s="11">
        <f t="shared" si="783"/>
        <v>791</v>
      </c>
      <c r="K8366" s="11">
        <f t="shared" si="784"/>
        <v>1522</v>
      </c>
      <c r="L8366" s="11">
        <f t="shared" si="785"/>
        <v>731</v>
      </c>
      <c r="M8366" t="str">
        <f>VLOOKUP(C8366,[1]!Location_Data[#Data],2,0)</f>
        <v>Ontario</v>
      </c>
      <c r="N8366" t="str">
        <f>VLOOKUP(D8366,[1]!Salespeople_Data[#Data],2,0)</f>
        <v>John Reyes</v>
      </c>
      <c r="O8366" t="str">
        <f>VLOOKUP(E8366,[1]!Customer_Data[#Data],2,0)</f>
        <v>Raymond Arnold</v>
      </c>
      <c r="P8366" s="15">
        <f t="shared" si="780"/>
        <v>3</v>
      </c>
      <c r="Q8366">
        <f t="shared" si="781"/>
        <v>5</v>
      </c>
      <c r="R8366">
        <f t="shared" si="782"/>
        <v>2019</v>
      </c>
    </row>
    <row r="8367" spans="1:18" x14ac:dyDescent="0.25">
      <c r="A8367" s="6" t="s">
        <v>9393</v>
      </c>
      <c r="B8367" s="6" t="s">
        <v>164</v>
      </c>
      <c r="C8367" s="6" t="s">
        <v>253</v>
      </c>
      <c r="D8367" s="6" t="s">
        <v>257</v>
      </c>
      <c r="E8367" s="6" t="s">
        <v>2413</v>
      </c>
      <c r="F8367" s="10">
        <v>43610</v>
      </c>
      <c r="G8367" s="6">
        <v>3</v>
      </c>
      <c r="H8367" s="11">
        <f>VLOOKUP(B8367,[1]!Product_Data[#Data],4,0)</f>
        <v>637</v>
      </c>
      <c r="I8367" s="11">
        <f>VLOOKUP(B8367,[1]!Product_Data[#Data],3,0)</f>
        <v>389</v>
      </c>
      <c r="J8367" s="11">
        <f t="shared" si="783"/>
        <v>1167</v>
      </c>
      <c r="K8367" s="11">
        <f t="shared" si="784"/>
        <v>1911</v>
      </c>
      <c r="L8367" s="11">
        <f t="shared" si="785"/>
        <v>744</v>
      </c>
      <c r="M8367" t="str">
        <f>VLOOKUP(C8367,[1]!Location_Data[#Data],2,0)</f>
        <v>Bakersfield</v>
      </c>
      <c r="N8367" t="str">
        <f>VLOOKUP(D8367,[1]!Salespeople_Data[#Data],2,0)</f>
        <v>Jerry Perry</v>
      </c>
      <c r="O8367" t="str">
        <f>VLOOKUP(E8367,[1]!Customer_Data[#Data],2,0)</f>
        <v>Willie Hicks</v>
      </c>
      <c r="P8367" s="15">
        <f t="shared" si="780"/>
        <v>7</v>
      </c>
      <c r="Q8367">
        <f t="shared" si="781"/>
        <v>5</v>
      </c>
      <c r="R8367">
        <f t="shared" si="782"/>
        <v>2019</v>
      </c>
    </row>
    <row r="8368" spans="1:18" x14ac:dyDescent="0.25">
      <c r="A8368" s="6" t="s">
        <v>9394</v>
      </c>
      <c r="B8368" s="6" t="s">
        <v>69</v>
      </c>
      <c r="C8368" s="6" t="s">
        <v>145</v>
      </c>
      <c r="D8368" s="6" t="s">
        <v>239</v>
      </c>
      <c r="E8368" s="6" t="s">
        <v>303</v>
      </c>
      <c r="F8368" s="10">
        <v>43592</v>
      </c>
      <c r="G8368" s="6">
        <v>1</v>
      </c>
      <c r="H8368" s="11">
        <f>VLOOKUP(B8368,[1]!Product_Data[#Data],4,0)</f>
        <v>1351</v>
      </c>
      <c r="I8368" s="11">
        <f>VLOOKUP(B8368,[1]!Product_Data[#Data],3,0)</f>
        <v>1108</v>
      </c>
      <c r="J8368" s="11">
        <f t="shared" si="783"/>
        <v>1108</v>
      </c>
      <c r="K8368" s="11">
        <f t="shared" si="784"/>
        <v>1351</v>
      </c>
      <c r="L8368" s="11">
        <f t="shared" si="785"/>
        <v>243</v>
      </c>
      <c r="M8368" t="str">
        <f>VLOOKUP(C8368,[1]!Location_Data[#Data],2,0)</f>
        <v>Santa Maria</v>
      </c>
      <c r="N8368" t="str">
        <f>VLOOKUP(D8368,[1]!Salespeople_Data[#Data],2,0)</f>
        <v>John Reyes</v>
      </c>
      <c r="O8368" t="str">
        <f>VLOOKUP(E8368,[1]!Customer_Data[#Data],2,0)</f>
        <v>Johnny Hawkins</v>
      </c>
      <c r="P8368" s="15">
        <f t="shared" si="780"/>
        <v>3</v>
      </c>
      <c r="Q8368">
        <f t="shared" si="781"/>
        <v>5</v>
      </c>
      <c r="R8368">
        <f t="shared" si="782"/>
        <v>2019</v>
      </c>
    </row>
    <row r="8369" spans="1:18" x14ac:dyDescent="0.25">
      <c r="A8369" s="6" t="s">
        <v>9395</v>
      </c>
      <c r="B8369" s="6" t="s">
        <v>421</v>
      </c>
      <c r="C8369" s="6" t="s">
        <v>527</v>
      </c>
      <c r="D8369" s="6" t="s">
        <v>257</v>
      </c>
      <c r="E8369" s="6" t="s">
        <v>1321</v>
      </c>
      <c r="F8369" s="10">
        <v>43674</v>
      </c>
      <c r="G8369" s="6">
        <v>1</v>
      </c>
      <c r="H8369" s="11">
        <f>VLOOKUP(B8369,[1]!Product_Data[#Data],4,0)</f>
        <v>826</v>
      </c>
      <c r="I8369" s="11">
        <f>VLOOKUP(B8369,[1]!Product_Data[#Data],3,0)</f>
        <v>562</v>
      </c>
      <c r="J8369" s="11">
        <f t="shared" si="783"/>
        <v>562</v>
      </c>
      <c r="K8369" s="11">
        <f t="shared" si="784"/>
        <v>826</v>
      </c>
      <c r="L8369" s="11">
        <f t="shared" si="785"/>
        <v>264</v>
      </c>
      <c r="M8369" t="str">
        <f>VLOOKUP(C8369,[1]!Location_Data[#Data],2,0)</f>
        <v>Stockton</v>
      </c>
      <c r="N8369" t="str">
        <f>VLOOKUP(D8369,[1]!Salespeople_Data[#Data],2,0)</f>
        <v>Jerry Perry</v>
      </c>
      <c r="O8369" t="str">
        <f>VLOOKUP(E8369,[1]!Customer_Data[#Data],2,0)</f>
        <v>Edward Wright</v>
      </c>
      <c r="P8369" s="15">
        <f t="shared" si="780"/>
        <v>1</v>
      </c>
      <c r="Q8369">
        <f t="shared" si="781"/>
        <v>7</v>
      </c>
      <c r="R8369">
        <f t="shared" si="782"/>
        <v>2019</v>
      </c>
    </row>
    <row r="8370" spans="1:18" x14ac:dyDescent="0.25">
      <c r="A8370" s="6" t="s">
        <v>9396</v>
      </c>
      <c r="B8370" s="6" t="s">
        <v>395</v>
      </c>
      <c r="C8370" s="6" t="s">
        <v>204</v>
      </c>
      <c r="D8370" s="6" t="s">
        <v>25</v>
      </c>
      <c r="E8370" s="6" t="s">
        <v>1640</v>
      </c>
      <c r="F8370" s="10">
        <v>43631</v>
      </c>
      <c r="G8370" s="6">
        <v>2</v>
      </c>
      <c r="H8370" s="11">
        <f>VLOOKUP(B8370,[1]!Product_Data[#Data],4,0)</f>
        <v>2257</v>
      </c>
      <c r="I8370" s="11">
        <f>VLOOKUP(B8370,[1]!Product_Data[#Data],3,0)</f>
        <v>1535</v>
      </c>
      <c r="J8370" s="11">
        <f t="shared" si="783"/>
        <v>3070</v>
      </c>
      <c r="K8370" s="11">
        <f t="shared" si="784"/>
        <v>4514</v>
      </c>
      <c r="L8370" s="11">
        <f t="shared" si="785"/>
        <v>1444</v>
      </c>
      <c r="M8370" t="str">
        <f>VLOOKUP(C8370,[1]!Location_Data[#Data],2,0)</f>
        <v>Corona</v>
      </c>
      <c r="N8370" t="str">
        <f>VLOOKUP(D8370,[1]!Salespeople_Data[#Data],2,0)</f>
        <v>Brian Davis</v>
      </c>
      <c r="O8370" t="str">
        <f>VLOOKUP(E8370,[1]!Customer_Data[#Data],2,0)</f>
        <v>Stephen Payne</v>
      </c>
      <c r="P8370" s="15">
        <f t="shared" si="780"/>
        <v>7</v>
      </c>
      <c r="Q8370">
        <f t="shared" si="781"/>
        <v>6</v>
      </c>
      <c r="R8370">
        <f t="shared" si="782"/>
        <v>2019</v>
      </c>
    </row>
    <row r="8371" spans="1:18" x14ac:dyDescent="0.25">
      <c r="A8371" s="6" t="s">
        <v>9397</v>
      </c>
      <c r="B8371" s="6" t="s">
        <v>69</v>
      </c>
      <c r="C8371" s="6" t="s">
        <v>253</v>
      </c>
      <c r="D8371" s="6" t="s">
        <v>413</v>
      </c>
      <c r="E8371" s="6" t="s">
        <v>892</v>
      </c>
      <c r="F8371" s="10">
        <v>43647</v>
      </c>
      <c r="G8371" s="6">
        <v>1</v>
      </c>
      <c r="H8371" s="11">
        <f>VLOOKUP(B8371,[1]!Product_Data[#Data],4,0)</f>
        <v>1351</v>
      </c>
      <c r="I8371" s="11">
        <f>VLOOKUP(B8371,[1]!Product_Data[#Data],3,0)</f>
        <v>1108</v>
      </c>
      <c r="J8371" s="11">
        <f t="shared" si="783"/>
        <v>1108</v>
      </c>
      <c r="K8371" s="11">
        <f t="shared" si="784"/>
        <v>1351</v>
      </c>
      <c r="L8371" s="11">
        <f t="shared" si="785"/>
        <v>243</v>
      </c>
      <c r="M8371" t="str">
        <f>VLOOKUP(C8371,[1]!Location_Data[#Data],2,0)</f>
        <v>Bakersfield</v>
      </c>
      <c r="N8371" t="str">
        <f>VLOOKUP(D8371,[1]!Salespeople_Data[#Data],2,0)</f>
        <v>Kenneth Bradley</v>
      </c>
      <c r="O8371" t="str">
        <f>VLOOKUP(E8371,[1]!Customer_Data[#Data],2,0)</f>
        <v>Randy Webb</v>
      </c>
      <c r="P8371" s="15">
        <f t="shared" si="780"/>
        <v>2</v>
      </c>
      <c r="Q8371">
        <f t="shared" si="781"/>
        <v>7</v>
      </c>
      <c r="R8371">
        <f t="shared" si="782"/>
        <v>2019</v>
      </c>
    </row>
    <row r="8372" spans="1:18" x14ac:dyDescent="0.25">
      <c r="A8372" s="6" t="s">
        <v>9398</v>
      </c>
      <c r="B8372" s="6" t="s">
        <v>412</v>
      </c>
      <c r="C8372" s="6" t="s">
        <v>362</v>
      </c>
      <c r="D8372" s="6" t="s">
        <v>413</v>
      </c>
      <c r="E8372" s="6" t="s">
        <v>957</v>
      </c>
      <c r="F8372" s="10">
        <v>43705</v>
      </c>
      <c r="G8372" s="6">
        <v>4</v>
      </c>
      <c r="H8372" s="11">
        <f>VLOOKUP(B8372,[1]!Product_Data[#Data],4,0)</f>
        <v>2396</v>
      </c>
      <c r="I8372" s="11">
        <f>VLOOKUP(B8372,[1]!Product_Data[#Data],3,0)</f>
        <v>1965</v>
      </c>
      <c r="J8372" s="11">
        <f t="shared" si="783"/>
        <v>7860</v>
      </c>
      <c r="K8372" s="11">
        <f t="shared" si="784"/>
        <v>9584</v>
      </c>
      <c r="L8372" s="11">
        <f t="shared" si="785"/>
        <v>1724</v>
      </c>
      <c r="M8372" t="str">
        <f>VLOOKUP(C8372,[1]!Location_Data[#Data],2,0)</f>
        <v>San Bernardino</v>
      </c>
      <c r="N8372" t="str">
        <f>VLOOKUP(D8372,[1]!Salespeople_Data[#Data],2,0)</f>
        <v>Kenneth Bradley</v>
      </c>
      <c r="O8372" t="str">
        <f>VLOOKUP(E8372,[1]!Customer_Data[#Data],2,0)</f>
        <v>Robert Jackson</v>
      </c>
      <c r="P8372" s="15">
        <f t="shared" si="780"/>
        <v>4</v>
      </c>
      <c r="Q8372">
        <f t="shared" si="781"/>
        <v>8</v>
      </c>
      <c r="R8372">
        <f t="shared" si="782"/>
        <v>2019</v>
      </c>
    </row>
    <row r="8373" spans="1:18" x14ac:dyDescent="0.25">
      <c r="A8373" s="6" t="s">
        <v>9399</v>
      </c>
      <c r="B8373" s="6" t="s">
        <v>305</v>
      </c>
      <c r="C8373" s="6" t="s">
        <v>182</v>
      </c>
      <c r="D8373" s="6" t="s">
        <v>239</v>
      </c>
      <c r="E8373" s="6" t="s">
        <v>936</v>
      </c>
      <c r="F8373" s="10">
        <v>43775</v>
      </c>
      <c r="G8373" s="6">
        <v>2</v>
      </c>
      <c r="H8373" s="11">
        <f>VLOOKUP(B8373,[1]!Product_Data[#Data],4,0)</f>
        <v>504</v>
      </c>
      <c r="I8373" s="11">
        <f>VLOOKUP(B8373,[1]!Product_Data[#Data],3,0)</f>
        <v>408</v>
      </c>
      <c r="J8373" s="11">
        <f t="shared" si="783"/>
        <v>816</v>
      </c>
      <c r="K8373" s="11">
        <f t="shared" si="784"/>
        <v>1008</v>
      </c>
      <c r="L8373" s="11">
        <f t="shared" si="785"/>
        <v>192</v>
      </c>
      <c r="M8373" t="str">
        <f>VLOOKUP(C8373,[1]!Location_Data[#Data],2,0)</f>
        <v>Vallejo</v>
      </c>
      <c r="N8373" t="str">
        <f>VLOOKUP(D8373,[1]!Salespeople_Data[#Data],2,0)</f>
        <v>John Reyes</v>
      </c>
      <c r="O8373" t="str">
        <f>VLOOKUP(E8373,[1]!Customer_Data[#Data],2,0)</f>
        <v>Ronald Watkins</v>
      </c>
      <c r="P8373" s="15">
        <f t="shared" si="780"/>
        <v>4</v>
      </c>
      <c r="Q8373">
        <f t="shared" si="781"/>
        <v>11</v>
      </c>
      <c r="R8373">
        <f t="shared" si="782"/>
        <v>2019</v>
      </c>
    </row>
    <row r="8374" spans="1:18" x14ac:dyDescent="0.25">
      <c r="A8374" s="6" t="s">
        <v>9400</v>
      </c>
      <c r="B8374" s="6" t="s">
        <v>325</v>
      </c>
      <c r="C8374" s="6" t="s">
        <v>386</v>
      </c>
      <c r="D8374" s="6" t="s">
        <v>80</v>
      </c>
      <c r="E8374" s="6" t="s">
        <v>1408</v>
      </c>
      <c r="F8374" s="10">
        <v>43515</v>
      </c>
      <c r="G8374" s="6">
        <v>3</v>
      </c>
      <c r="H8374" s="11">
        <f>VLOOKUP(B8374,[1]!Product_Data[#Data],4,0)</f>
        <v>1526</v>
      </c>
      <c r="I8374" s="11">
        <f>VLOOKUP(B8374,[1]!Product_Data[#Data],3,0)</f>
        <v>1251</v>
      </c>
      <c r="J8374" s="11">
        <f t="shared" si="783"/>
        <v>3753</v>
      </c>
      <c r="K8374" s="11">
        <f t="shared" si="784"/>
        <v>4578</v>
      </c>
      <c r="L8374" s="11">
        <f t="shared" si="785"/>
        <v>825</v>
      </c>
      <c r="M8374" t="str">
        <f>VLOOKUP(C8374,[1]!Location_Data[#Data],2,0)</f>
        <v>Carlsbad</v>
      </c>
      <c r="N8374" t="str">
        <f>VLOOKUP(D8374,[1]!Salespeople_Data[#Data],2,0)</f>
        <v>Henry Nelson</v>
      </c>
      <c r="O8374" t="str">
        <f>VLOOKUP(E8374,[1]!Customer_Data[#Data],2,0)</f>
        <v>Steve Barnes</v>
      </c>
      <c r="P8374" s="15">
        <f t="shared" si="780"/>
        <v>3</v>
      </c>
      <c r="Q8374">
        <f t="shared" si="781"/>
        <v>2</v>
      </c>
      <c r="R8374">
        <f t="shared" si="782"/>
        <v>2019</v>
      </c>
    </row>
    <row r="8375" spans="1:18" x14ac:dyDescent="0.25">
      <c r="A8375" s="6" t="s">
        <v>9401</v>
      </c>
      <c r="B8375" s="6" t="s">
        <v>260</v>
      </c>
      <c r="C8375" s="6" t="s">
        <v>44</v>
      </c>
      <c r="D8375" s="6" t="s">
        <v>298</v>
      </c>
      <c r="E8375" s="6" t="s">
        <v>2756</v>
      </c>
      <c r="F8375" s="10">
        <v>43614</v>
      </c>
      <c r="G8375" s="6">
        <v>1</v>
      </c>
      <c r="H8375" s="11">
        <f>VLOOKUP(B8375,[1]!Product_Data[#Data],4,0)</f>
        <v>502</v>
      </c>
      <c r="I8375" s="11">
        <f>VLOOKUP(B8375,[1]!Product_Data[#Data],3,0)</f>
        <v>296</v>
      </c>
      <c r="J8375" s="11">
        <f t="shared" si="783"/>
        <v>296</v>
      </c>
      <c r="K8375" s="11">
        <f t="shared" si="784"/>
        <v>502</v>
      </c>
      <c r="L8375" s="11">
        <f t="shared" si="785"/>
        <v>206</v>
      </c>
      <c r="M8375" t="str">
        <f>VLOOKUP(C8375,[1]!Location_Data[#Data],2,0)</f>
        <v>Moreno Valley</v>
      </c>
      <c r="N8375" t="str">
        <f>VLOOKUP(D8375,[1]!Salespeople_Data[#Data],2,0)</f>
        <v>Kenneth Fields</v>
      </c>
      <c r="O8375" t="str">
        <f>VLOOKUP(E8375,[1]!Customer_Data[#Data],2,0)</f>
        <v>Earl Ortiz</v>
      </c>
      <c r="P8375" s="15">
        <f t="shared" si="780"/>
        <v>4</v>
      </c>
      <c r="Q8375">
        <f t="shared" si="781"/>
        <v>5</v>
      </c>
      <c r="R8375">
        <f t="shared" si="782"/>
        <v>2019</v>
      </c>
    </row>
    <row r="8376" spans="1:18" x14ac:dyDescent="0.25">
      <c r="A8376" s="6" t="s">
        <v>9402</v>
      </c>
      <c r="B8376" s="6" t="s">
        <v>144</v>
      </c>
      <c r="C8376" s="6" t="s">
        <v>436</v>
      </c>
      <c r="D8376" s="6" t="s">
        <v>141</v>
      </c>
      <c r="E8376" s="6" t="s">
        <v>1180</v>
      </c>
      <c r="F8376" s="10">
        <v>43604</v>
      </c>
      <c r="G8376" s="6">
        <v>2</v>
      </c>
      <c r="H8376" s="11">
        <f>VLOOKUP(B8376,[1]!Product_Data[#Data],4,0)</f>
        <v>2410</v>
      </c>
      <c r="I8376" s="11">
        <f>VLOOKUP(B8376,[1]!Product_Data[#Data],3,0)</f>
        <v>1518</v>
      </c>
      <c r="J8376" s="11">
        <f t="shared" si="783"/>
        <v>3036</v>
      </c>
      <c r="K8376" s="11">
        <f t="shared" si="784"/>
        <v>4820</v>
      </c>
      <c r="L8376" s="11">
        <f t="shared" si="785"/>
        <v>1784</v>
      </c>
      <c r="M8376" t="str">
        <f>VLOOKUP(C8376,[1]!Location_Data[#Data],2,0)</f>
        <v>Jurupa Valley</v>
      </c>
      <c r="N8376" t="str">
        <f>VLOOKUP(D8376,[1]!Salespeople_Data[#Data],2,0)</f>
        <v>Arthur Mccoy</v>
      </c>
      <c r="O8376" t="str">
        <f>VLOOKUP(E8376,[1]!Customer_Data[#Data],2,0)</f>
        <v>Brandon Martin</v>
      </c>
      <c r="P8376" s="15">
        <f t="shared" si="780"/>
        <v>1</v>
      </c>
      <c r="Q8376">
        <f t="shared" si="781"/>
        <v>5</v>
      </c>
      <c r="R8376">
        <f t="shared" si="782"/>
        <v>2019</v>
      </c>
    </row>
    <row r="8377" spans="1:18" x14ac:dyDescent="0.25">
      <c r="A8377" s="6" t="s">
        <v>9403</v>
      </c>
      <c r="B8377" s="6" t="s">
        <v>603</v>
      </c>
      <c r="C8377" s="6" t="s">
        <v>174</v>
      </c>
      <c r="D8377" s="6" t="s">
        <v>101</v>
      </c>
      <c r="E8377" s="6" t="s">
        <v>1252</v>
      </c>
      <c r="F8377" s="10">
        <v>43677</v>
      </c>
      <c r="G8377" s="6">
        <v>2</v>
      </c>
      <c r="H8377" s="11">
        <f>VLOOKUP(B8377,[1]!Product_Data[#Data],4,0)</f>
        <v>2495</v>
      </c>
      <c r="I8377" s="11">
        <f>VLOOKUP(B8377,[1]!Product_Data[#Data],3,0)</f>
        <v>1896</v>
      </c>
      <c r="J8377" s="11">
        <f t="shared" si="783"/>
        <v>3792</v>
      </c>
      <c r="K8377" s="11">
        <f t="shared" si="784"/>
        <v>4990</v>
      </c>
      <c r="L8377" s="11">
        <f t="shared" si="785"/>
        <v>1198</v>
      </c>
      <c r="M8377" t="str">
        <f>VLOOKUP(C8377,[1]!Location_Data[#Data],2,0)</f>
        <v>Norwalk</v>
      </c>
      <c r="N8377" t="str">
        <f>VLOOKUP(D8377,[1]!Salespeople_Data[#Data],2,0)</f>
        <v>Scott Clark</v>
      </c>
      <c r="O8377" t="str">
        <f>VLOOKUP(E8377,[1]!Customer_Data[#Data],2,0)</f>
        <v>Clarence Austin</v>
      </c>
      <c r="P8377" s="15">
        <f t="shared" si="780"/>
        <v>4</v>
      </c>
      <c r="Q8377">
        <f t="shared" si="781"/>
        <v>7</v>
      </c>
      <c r="R8377">
        <f t="shared" si="782"/>
        <v>2019</v>
      </c>
    </row>
    <row r="8378" spans="1:18" x14ac:dyDescent="0.25">
      <c r="A8378" s="6" t="s">
        <v>9404</v>
      </c>
      <c r="B8378" s="6" t="s">
        <v>858</v>
      </c>
      <c r="C8378" s="6" t="s">
        <v>472</v>
      </c>
      <c r="D8378" s="6" t="s">
        <v>191</v>
      </c>
      <c r="E8378" s="6" t="s">
        <v>1611</v>
      </c>
      <c r="F8378" s="10">
        <v>43576</v>
      </c>
      <c r="G8378" s="6">
        <v>1</v>
      </c>
      <c r="H8378" s="11">
        <f>VLOOKUP(B8378,[1]!Product_Data[#Data],4,0)</f>
        <v>2294</v>
      </c>
      <c r="I8378" s="11">
        <f>VLOOKUP(B8378,[1]!Product_Data[#Data],3,0)</f>
        <v>1399</v>
      </c>
      <c r="J8378" s="11">
        <f t="shared" si="783"/>
        <v>1399</v>
      </c>
      <c r="K8378" s="11">
        <f t="shared" si="784"/>
        <v>2294</v>
      </c>
      <c r="L8378" s="11">
        <f t="shared" si="785"/>
        <v>895</v>
      </c>
      <c r="M8378" t="str">
        <f>VLOOKUP(C8378,[1]!Location_Data[#Data],2,0)</f>
        <v>Concord</v>
      </c>
      <c r="N8378" t="str">
        <f>VLOOKUP(D8378,[1]!Salespeople_Data[#Data],2,0)</f>
        <v>Robert Reed</v>
      </c>
      <c r="O8378" t="str">
        <f>VLOOKUP(E8378,[1]!Customer_Data[#Data],2,0)</f>
        <v>Nicholas Arnold</v>
      </c>
      <c r="P8378" s="15">
        <f t="shared" si="780"/>
        <v>1</v>
      </c>
      <c r="Q8378">
        <f t="shared" si="781"/>
        <v>4</v>
      </c>
      <c r="R8378">
        <f t="shared" si="782"/>
        <v>2019</v>
      </c>
    </row>
    <row r="8379" spans="1:18" x14ac:dyDescent="0.25">
      <c r="A8379" s="6" t="s">
        <v>9405</v>
      </c>
      <c r="B8379" s="6" t="s">
        <v>132</v>
      </c>
      <c r="C8379" s="6" t="s">
        <v>246</v>
      </c>
      <c r="D8379" s="6" t="s">
        <v>71</v>
      </c>
      <c r="E8379" s="6" t="s">
        <v>1856</v>
      </c>
      <c r="F8379" s="10">
        <v>43564</v>
      </c>
      <c r="G8379" s="6">
        <v>1</v>
      </c>
      <c r="H8379" s="11">
        <f>VLOOKUP(B8379,[1]!Product_Data[#Data],4,0)</f>
        <v>2091</v>
      </c>
      <c r="I8379" s="11">
        <f>VLOOKUP(B8379,[1]!Product_Data[#Data],3,0)</f>
        <v>1485</v>
      </c>
      <c r="J8379" s="11">
        <f t="shared" si="783"/>
        <v>1485</v>
      </c>
      <c r="K8379" s="11">
        <f t="shared" si="784"/>
        <v>2091</v>
      </c>
      <c r="L8379" s="11">
        <f t="shared" si="785"/>
        <v>606</v>
      </c>
      <c r="M8379" t="str">
        <f>VLOOKUP(C8379,[1]!Location_Data[#Data],2,0)</f>
        <v>San Francisco</v>
      </c>
      <c r="N8379" t="str">
        <f>VLOOKUP(D8379,[1]!Salespeople_Data[#Data],2,0)</f>
        <v>Gary Rodriguez</v>
      </c>
      <c r="O8379" t="str">
        <f>VLOOKUP(E8379,[1]!Customer_Data[#Data],2,0)</f>
        <v>Christopher Johnston</v>
      </c>
      <c r="P8379" s="15">
        <f t="shared" si="780"/>
        <v>3</v>
      </c>
      <c r="Q8379">
        <f t="shared" si="781"/>
        <v>4</v>
      </c>
      <c r="R8379">
        <f t="shared" si="782"/>
        <v>2019</v>
      </c>
    </row>
    <row r="8380" spans="1:18" x14ac:dyDescent="0.25">
      <c r="A8380" s="6" t="s">
        <v>9406</v>
      </c>
      <c r="B8380" s="6" t="s">
        <v>232</v>
      </c>
      <c r="C8380" s="6" t="s">
        <v>145</v>
      </c>
      <c r="D8380" s="6" t="s">
        <v>225</v>
      </c>
      <c r="E8380" s="6" t="s">
        <v>808</v>
      </c>
      <c r="F8380" s="10">
        <v>43679</v>
      </c>
      <c r="G8380" s="6">
        <v>2</v>
      </c>
      <c r="H8380" s="11">
        <f>VLOOKUP(B8380,[1]!Product_Data[#Data],4,0)</f>
        <v>1119</v>
      </c>
      <c r="I8380" s="11">
        <f>VLOOKUP(B8380,[1]!Product_Data[#Data],3,0)</f>
        <v>683</v>
      </c>
      <c r="J8380" s="11">
        <f t="shared" si="783"/>
        <v>1366</v>
      </c>
      <c r="K8380" s="11">
        <f t="shared" si="784"/>
        <v>2238</v>
      </c>
      <c r="L8380" s="11">
        <f t="shared" si="785"/>
        <v>872</v>
      </c>
      <c r="M8380" t="str">
        <f>VLOOKUP(C8380,[1]!Location_Data[#Data],2,0)</f>
        <v>Santa Maria</v>
      </c>
      <c r="N8380" t="str">
        <f>VLOOKUP(D8380,[1]!Salespeople_Data[#Data],2,0)</f>
        <v>Andrew Bowman</v>
      </c>
      <c r="O8380" t="str">
        <f>VLOOKUP(E8380,[1]!Customer_Data[#Data],2,0)</f>
        <v>Benjamin Murray</v>
      </c>
      <c r="P8380" s="15">
        <f t="shared" si="780"/>
        <v>6</v>
      </c>
      <c r="Q8380">
        <f t="shared" si="781"/>
        <v>8</v>
      </c>
      <c r="R8380">
        <f t="shared" si="782"/>
        <v>2019</v>
      </c>
    </row>
    <row r="8381" spans="1:18" x14ac:dyDescent="0.25">
      <c r="A8381" s="6" t="s">
        <v>9407</v>
      </c>
      <c r="B8381" s="6" t="s">
        <v>440</v>
      </c>
      <c r="C8381" s="6" t="s">
        <v>467</v>
      </c>
      <c r="D8381" s="6" t="s">
        <v>413</v>
      </c>
      <c r="E8381" s="6" t="s">
        <v>2191</v>
      </c>
      <c r="F8381" s="10">
        <v>43573</v>
      </c>
      <c r="G8381" s="6">
        <v>2</v>
      </c>
      <c r="H8381" s="11">
        <f>VLOOKUP(B8381,[1]!Product_Data[#Data],4,0)</f>
        <v>800</v>
      </c>
      <c r="I8381" s="11">
        <f>VLOOKUP(B8381,[1]!Product_Data[#Data],3,0)</f>
        <v>536</v>
      </c>
      <c r="J8381" s="11">
        <f t="shared" si="783"/>
        <v>1072</v>
      </c>
      <c r="K8381" s="11">
        <f t="shared" si="784"/>
        <v>1600</v>
      </c>
      <c r="L8381" s="11">
        <f t="shared" si="785"/>
        <v>528</v>
      </c>
      <c r="M8381" t="str">
        <f>VLOOKUP(C8381,[1]!Location_Data[#Data],2,0)</f>
        <v>Garden Grove</v>
      </c>
      <c r="N8381" t="str">
        <f>VLOOKUP(D8381,[1]!Salespeople_Data[#Data],2,0)</f>
        <v>Kenneth Bradley</v>
      </c>
      <c r="O8381" t="str">
        <f>VLOOKUP(E8381,[1]!Customer_Data[#Data],2,0)</f>
        <v>Victor Gray</v>
      </c>
      <c r="P8381" s="15">
        <f t="shared" si="780"/>
        <v>5</v>
      </c>
      <c r="Q8381">
        <f t="shared" si="781"/>
        <v>4</v>
      </c>
      <c r="R8381">
        <f t="shared" si="782"/>
        <v>2019</v>
      </c>
    </row>
    <row r="8382" spans="1:18" x14ac:dyDescent="0.25">
      <c r="A8382" s="6" t="s">
        <v>9408</v>
      </c>
      <c r="B8382" s="6" t="s">
        <v>33</v>
      </c>
      <c r="C8382" s="6" t="s">
        <v>135</v>
      </c>
      <c r="D8382" s="6" t="s">
        <v>80</v>
      </c>
      <c r="E8382" s="6" t="s">
        <v>2616</v>
      </c>
      <c r="F8382" s="10">
        <v>43778</v>
      </c>
      <c r="G8382" s="6">
        <v>3</v>
      </c>
      <c r="H8382" s="11">
        <f>VLOOKUP(B8382,[1]!Product_Data[#Data],4,0)</f>
        <v>1582</v>
      </c>
      <c r="I8382" s="11">
        <f>VLOOKUP(B8382,[1]!Product_Data[#Data],3,0)</f>
        <v>1234</v>
      </c>
      <c r="J8382" s="11">
        <f t="shared" si="783"/>
        <v>3702</v>
      </c>
      <c r="K8382" s="11">
        <f t="shared" si="784"/>
        <v>4746</v>
      </c>
      <c r="L8382" s="11">
        <f t="shared" si="785"/>
        <v>1044</v>
      </c>
      <c r="M8382" t="str">
        <f>VLOOKUP(C8382,[1]!Location_Data[#Data],2,0)</f>
        <v>Oxnard</v>
      </c>
      <c r="N8382" t="str">
        <f>VLOOKUP(D8382,[1]!Salespeople_Data[#Data],2,0)</f>
        <v>Henry Nelson</v>
      </c>
      <c r="O8382" t="str">
        <f>VLOOKUP(E8382,[1]!Customer_Data[#Data],2,0)</f>
        <v>James Armstrong</v>
      </c>
      <c r="P8382" s="15">
        <f t="shared" si="780"/>
        <v>7</v>
      </c>
      <c r="Q8382">
        <f t="shared" si="781"/>
        <v>11</v>
      </c>
      <c r="R8382">
        <f t="shared" si="782"/>
        <v>2019</v>
      </c>
    </row>
    <row r="8383" spans="1:18" x14ac:dyDescent="0.25">
      <c r="A8383" s="6" t="s">
        <v>9409</v>
      </c>
      <c r="B8383" s="6" t="s">
        <v>652</v>
      </c>
      <c r="C8383" s="6" t="s">
        <v>246</v>
      </c>
      <c r="D8383" s="6" t="s">
        <v>106</v>
      </c>
      <c r="E8383" s="6" t="s">
        <v>384</v>
      </c>
      <c r="F8383" s="10">
        <v>43544</v>
      </c>
      <c r="G8383" s="6">
        <v>3</v>
      </c>
      <c r="H8383" s="11">
        <f>VLOOKUP(B8383,[1]!Product_Data[#Data],4,0)</f>
        <v>217</v>
      </c>
      <c r="I8383" s="11">
        <f>VLOOKUP(B8383,[1]!Product_Data[#Data],3,0)</f>
        <v>171</v>
      </c>
      <c r="J8383" s="11">
        <f t="shared" si="783"/>
        <v>513</v>
      </c>
      <c r="K8383" s="11">
        <f t="shared" si="784"/>
        <v>651</v>
      </c>
      <c r="L8383" s="11">
        <f t="shared" si="785"/>
        <v>138</v>
      </c>
      <c r="M8383" t="str">
        <f>VLOOKUP(C8383,[1]!Location_Data[#Data],2,0)</f>
        <v>San Francisco</v>
      </c>
      <c r="N8383" t="str">
        <f>VLOOKUP(D8383,[1]!Salespeople_Data[#Data],2,0)</f>
        <v>Patrick Ruiz</v>
      </c>
      <c r="O8383" t="str">
        <f>VLOOKUP(E8383,[1]!Customer_Data[#Data],2,0)</f>
        <v>Gerald Henry</v>
      </c>
      <c r="P8383" s="15">
        <f t="shared" si="780"/>
        <v>4</v>
      </c>
      <c r="Q8383">
        <f t="shared" si="781"/>
        <v>3</v>
      </c>
      <c r="R8383">
        <f t="shared" si="782"/>
        <v>2019</v>
      </c>
    </row>
    <row r="8384" spans="1:18" x14ac:dyDescent="0.25">
      <c r="A8384" s="6" t="s">
        <v>9410</v>
      </c>
      <c r="B8384" s="6" t="s">
        <v>461</v>
      </c>
      <c r="C8384" s="6" t="s">
        <v>174</v>
      </c>
      <c r="D8384" s="6" t="s">
        <v>58</v>
      </c>
      <c r="E8384" s="6" t="s">
        <v>290</v>
      </c>
      <c r="F8384" s="10">
        <v>43505</v>
      </c>
      <c r="G8384" s="6">
        <v>1</v>
      </c>
      <c r="H8384" s="11">
        <f>VLOOKUP(B8384,[1]!Product_Data[#Data],4,0)</f>
        <v>35</v>
      </c>
      <c r="I8384" s="11">
        <f>VLOOKUP(B8384,[1]!Product_Data[#Data],3,0)</f>
        <v>22</v>
      </c>
      <c r="J8384" s="11">
        <f t="shared" si="783"/>
        <v>22</v>
      </c>
      <c r="K8384" s="11">
        <f t="shared" si="784"/>
        <v>35</v>
      </c>
      <c r="L8384" s="11">
        <f t="shared" si="785"/>
        <v>13</v>
      </c>
      <c r="M8384" t="str">
        <f>VLOOKUP(C8384,[1]!Location_Data[#Data],2,0)</f>
        <v>Norwalk</v>
      </c>
      <c r="N8384" t="str">
        <f>VLOOKUP(D8384,[1]!Salespeople_Data[#Data],2,0)</f>
        <v>Christopher Tucker</v>
      </c>
      <c r="O8384" t="str">
        <f>VLOOKUP(E8384,[1]!Customer_Data[#Data],2,0)</f>
        <v>Keith Moore</v>
      </c>
      <c r="P8384" s="15">
        <f t="shared" si="780"/>
        <v>7</v>
      </c>
      <c r="Q8384">
        <f t="shared" si="781"/>
        <v>2</v>
      </c>
      <c r="R8384">
        <f t="shared" si="782"/>
        <v>2019</v>
      </c>
    </row>
    <row r="8385" spans="1:18" x14ac:dyDescent="0.25">
      <c r="A8385" s="6" t="s">
        <v>9411</v>
      </c>
      <c r="B8385" s="6" t="s">
        <v>219</v>
      </c>
      <c r="C8385" s="6" t="s">
        <v>34</v>
      </c>
      <c r="D8385" s="6" t="s">
        <v>225</v>
      </c>
      <c r="E8385" s="6" t="s">
        <v>683</v>
      </c>
      <c r="F8385" s="10">
        <v>43759</v>
      </c>
      <c r="G8385" s="6">
        <v>3</v>
      </c>
      <c r="H8385" s="11">
        <f>VLOOKUP(B8385,[1]!Product_Data[#Data],4,0)</f>
        <v>561</v>
      </c>
      <c r="I8385" s="11">
        <f>VLOOKUP(B8385,[1]!Product_Data[#Data],3,0)</f>
        <v>421</v>
      </c>
      <c r="J8385" s="11">
        <f t="shared" si="783"/>
        <v>1263</v>
      </c>
      <c r="K8385" s="11">
        <f t="shared" si="784"/>
        <v>1683</v>
      </c>
      <c r="L8385" s="11">
        <f t="shared" si="785"/>
        <v>420</v>
      </c>
      <c r="M8385" t="str">
        <f>VLOOKUP(C8385,[1]!Location_Data[#Data],2,0)</f>
        <v>Inglewood</v>
      </c>
      <c r="N8385" t="str">
        <f>VLOOKUP(D8385,[1]!Salespeople_Data[#Data],2,0)</f>
        <v>Andrew Bowman</v>
      </c>
      <c r="O8385" t="str">
        <f>VLOOKUP(E8385,[1]!Customer_Data[#Data],2,0)</f>
        <v>Jonathan Freeman</v>
      </c>
      <c r="P8385" s="15">
        <f t="shared" si="780"/>
        <v>2</v>
      </c>
      <c r="Q8385">
        <f t="shared" si="781"/>
        <v>10</v>
      </c>
      <c r="R8385">
        <f t="shared" si="782"/>
        <v>2019</v>
      </c>
    </row>
    <row r="8386" spans="1:18" x14ac:dyDescent="0.25">
      <c r="A8386" s="6" t="s">
        <v>9412</v>
      </c>
      <c r="B8386" s="6" t="s">
        <v>560</v>
      </c>
      <c r="C8386" s="6" t="s">
        <v>34</v>
      </c>
      <c r="D8386" s="6" t="s">
        <v>170</v>
      </c>
      <c r="E8386" s="6" t="s">
        <v>1252</v>
      </c>
      <c r="F8386" s="10">
        <v>43828</v>
      </c>
      <c r="G8386" s="6">
        <v>3</v>
      </c>
      <c r="H8386" s="11">
        <f>VLOOKUP(B8386,[1]!Product_Data[#Data],4,0)</f>
        <v>1809</v>
      </c>
      <c r="I8386" s="11">
        <f>VLOOKUP(B8386,[1]!Product_Data[#Data],3,0)</f>
        <v>1067</v>
      </c>
      <c r="J8386" s="11">
        <f t="shared" si="783"/>
        <v>3201</v>
      </c>
      <c r="K8386" s="11">
        <f t="shared" si="784"/>
        <v>5427</v>
      </c>
      <c r="L8386" s="11">
        <f t="shared" si="785"/>
        <v>2226</v>
      </c>
      <c r="M8386" t="str">
        <f>VLOOKUP(C8386,[1]!Location_Data[#Data],2,0)</f>
        <v>Inglewood</v>
      </c>
      <c r="N8386" t="str">
        <f>VLOOKUP(D8386,[1]!Salespeople_Data[#Data],2,0)</f>
        <v>Sean Miller</v>
      </c>
      <c r="O8386" t="str">
        <f>VLOOKUP(E8386,[1]!Customer_Data[#Data],2,0)</f>
        <v>Clarence Austin</v>
      </c>
      <c r="P8386" s="15">
        <f t="shared" ref="P8386:P8449" si="786">WEEKDAY(F8386)</f>
        <v>1</v>
      </c>
      <c r="Q8386">
        <f t="shared" ref="Q8386:Q8449" si="787">MONTH(F8386)</f>
        <v>12</v>
      </c>
      <c r="R8386">
        <f t="shared" ref="R8386:R8449" si="788">YEAR(F8386)</f>
        <v>2019</v>
      </c>
    </row>
    <row r="8387" spans="1:18" x14ac:dyDescent="0.25">
      <c r="A8387" s="6" t="s">
        <v>9413</v>
      </c>
      <c r="B8387" s="6" t="s">
        <v>132</v>
      </c>
      <c r="C8387" s="6" t="s">
        <v>190</v>
      </c>
      <c r="D8387" s="6" t="s">
        <v>35</v>
      </c>
      <c r="E8387" s="6" t="s">
        <v>4184</v>
      </c>
      <c r="F8387" s="10">
        <v>43683</v>
      </c>
      <c r="G8387" s="6">
        <v>4</v>
      </c>
      <c r="H8387" s="11">
        <f>VLOOKUP(B8387,[1]!Product_Data[#Data],4,0)</f>
        <v>2091</v>
      </c>
      <c r="I8387" s="11">
        <f>VLOOKUP(B8387,[1]!Product_Data[#Data],3,0)</f>
        <v>1485</v>
      </c>
      <c r="J8387" s="11">
        <f t="shared" ref="J8387:J8450" si="789">PRODUCT(I8387,G8387)</f>
        <v>5940</v>
      </c>
      <c r="K8387" s="11">
        <f t="shared" ref="K8387:K8450" si="790">PRODUCT(H8387,G8387)</f>
        <v>8364</v>
      </c>
      <c r="L8387" s="11">
        <f t="shared" ref="L8387:L8450" si="791">K8387-J8387</f>
        <v>2424</v>
      </c>
      <c r="M8387" t="str">
        <f>VLOOKUP(C8387,[1]!Location_Data[#Data],2,0)</f>
        <v>Oakland</v>
      </c>
      <c r="N8387" t="str">
        <f>VLOOKUP(D8387,[1]!Salespeople_Data[#Data],2,0)</f>
        <v>Charles Harper</v>
      </c>
      <c r="O8387" t="str">
        <f>VLOOKUP(E8387,[1]!Customer_Data[#Data],2,0)</f>
        <v>Antonio Shaw</v>
      </c>
      <c r="P8387" s="15">
        <f t="shared" si="786"/>
        <v>3</v>
      </c>
      <c r="Q8387">
        <f t="shared" si="787"/>
        <v>8</v>
      </c>
      <c r="R8387">
        <f t="shared" si="788"/>
        <v>2019</v>
      </c>
    </row>
    <row r="8388" spans="1:18" x14ac:dyDescent="0.25">
      <c r="A8388" s="6" t="s">
        <v>9414</v>
      </c>
      <c r="B8388" s="6" t="s">
        <v>569</v>
      </c>
      <c r="C8388" s="6" t="s">
        <v>204</v>
      </c>
      <c r="D8388" s="6" t="s">
        <v>63</v>
      </c>
      <c r="E8388" s="6" t="s">
        <v>1632</v>
      </c>
      <c r="F8388" s="10">
        <v>43591</v>
      </c>
      <c r="G8388" s="6">
        <v>1</v>
      </c>
      <c r="H8388" s="11">
        <f>VLOOKUP(B8388,[1]!Product_Data[#Data],4,0)</f>
        <v>1178</v>
      </c>
      <c r="I8388" s="11">
        <f>VLOOKUP(B8388,[1]!Product_Data[#Data],3,0)</f>
        <v>683</v>
      </c>
      <c r="J8388" s="11">
        <f t="shared" si="789"/>
        <v>683</v>
      </c>
      <c r="K8388" s="11">
        <f t="shared" si="790"/>
        <v>1178</v>
      </c>
      <c r="L8388" s="11">
        <f t="shared" si="791"/>
        <v>495</v>
      </c>
      <c r="M8388" t="str">
        <f>VLOOKUP(C8388,[1]!Location_Data[#Data],2,0)</f>
        <v>Corona</v>
      </c>
      <c r="N8388" t="str">
        <f>VLOOKUP(D8388,[1]!Salespeople_Data[#Data],2,0)</f>
        <v>Jeremy Mendoza</v>
      </c>
      <c r="O8388" t="str">
        <f>VLOOKUP(E8388,[1]!Customer_Data[#Data],2,0)</f>
        <v>Gregory Chapman</v>
      </c>
      <c r="P8388" s="15">
        <f t="shared" si="786"/>
        <v>2</v>
      </c>
      <c r="Q8388">
        <f t="shared" si="787"/>
        <v>5</v>
      </c>
      <c r="R8388">
        <f t="shared" si="788"/>
        <v>2019</v>
      </c>
    </row>
    <row r="8389" spans="1:18" x14ac:dyDescent="0.25">
      <c r="A8389" s="6" t="s">
        <v>9415</v>
      </c>
      <c r="B8389" s="6" t="s">
        <v>164</v>
      </c>
      <c r="C8389" s="6" t="s">
        <v>643</v>
      </c>
      <c r="D8389" s="6" t="s">
        <v>159</v>
      </c>
      <c r="E8389" s="6" t="s">
        <v>36</v>
      </c>
      <c r="F8389" s="10">
        <v>43707</v>
      </c>
      <c r="G8389" s="6">
        <v>3</v>
      </c>
      <c r="H8389" s="11">
        <f>VLOOKUP(B8389,[1]!Product_Data[#Data],4,0)</f>
        <v>637</v>
      </c>
      <c r="I8389" s="11">
        <f>VLOOKUP(B8389,[1]!Product_Data[#Data],3,0)</f>
        <v>389</v>
      </c>
      <c r="J8389" s="11">
        <f t="shared" si="789"/>
        <v>1167</v>
      </c>
      <c r="K8389" s="11">
        <f t="shared" si="790"/>
        <v>1911</v>
      </c>
      <c r="L8389" s="11">
        <f t="shared" si="791"/>
        <v>744</v>
      </c>
      <c r="M8389" t="str">
        <f>VLOOKUP(C8389,[1]!Location_Data[#Data],2,0)</f>
        <v>Hayward</v>
      </c>
      <c r="N8389" t="str">
        <f>VLOOKUP(D8389,[1]!Salespeople_Data[#Data],2,0)</f>
        <v>Bobby Russell</v>
      </c>
      <c r="O8389" t="str">
        <f>VLOOKUP(E8389,[1]!Customer_Data[#Data],2,0)</f>
        <v>Joshua Anderson</v>
      </c>
      <c r="P8389" s="15">
        <f t="shared" si="786"/>
        <v>6</v>
      </c>
      <c r="Q8389">
        <f t="shared" si="787"/>
        <v>8</v>
      </c>
      <c r="R8389">
        <f t="shared" si="788"/>
        <v>2019</v>
      </c>
    </row>
    <row r="8390" spans="1:18" x14ac:dyDescent="0.25">
      <c r="A8390" s="6" t="s">
        <v>9416</v>
      </c>
      <c r="B8390" s="6" t="s">
        <v>99</v>
      </c>
      <c r="C8390" s="6" t="s">
        <v>472</v>
      </c>
      <c r="D8390" s="6" t="s">
        <v>49</v>
      </c>
      <c r="E8390" s="6" t="s">
        <v>1801</v>
      </c>
      <c r="F8390" s="10">
        <v>43809</v>
      </c>
      <c r="G8390" s="6">
        <v>3</v>
      </c>
      <c r="H8390" s="11">
        <f>VLOOKUP(B8390,[1]!Product_Data[#Data],4,0)</f>
        <v>1708</v>
      </c>
      <c r="I8390" s="11">
        <f>VLOOKUP(B8390,[1]!Product_Data[#Data],3,0)</f>
        <v>871</v>
      </c>
      <c r="J8390" s="11">
        <f t="shared" si="789"/>
        <v>2613</v>
      </c>
      <c r="K8390" s="11">
        <f t="shared" si="790"/>
        <v>5124</v>
      </c>
      <c r="L8390" s="11">
        <f t="shared" si="791"/>
        <v>2511</v>
      </c>
      <c r="M8390" t="str">
        <f>VLOOKUP(C8390,[1]!Location_Data[#Data],2,0)</f>
        <v>Concord</v>
      </c>
      <c r="N8390" t="str">
        <f>VLOOKUP(D8390,[1]!Salespeople_Data[#Data],2,0)</f>
        <v>Walter Cook</v>
      </c>
      <c r="O8390" t="str">
        <f>VLOOKUP(E8390,[1]!Customer_Data[#Data],2,0)</f>
        <v>Larry Stone</v>
      </c>
      <c r="P8390" s="15">
        <f t="shared" si="786"/>
        <v>3</v>
      </c>
      <c r="Q8390">
        <f t="shared" si="787"/>
        <v>12</v>
      </c>
      <c r="R8390">
        <f t="shared" si="788"/>
        <v>2019</v>
      </c>
    </row>
    <row r="8391" spans="1:18" x14ac:dyDescent="0.25">
      <c r="A8391" s="6" t="s">
        <v>9417</v>
      </c>
      <c r="B8391" s="6" t="s">
        <v>28</v>
      </c>
      <c r="C8391" s="6" t="s">
        <v>52</v>
      </c>
      <c r="D8391" s="6" t="s">
        <v>30</v>
      </c>
      <c r="E8391" s="6" t="s">
        <v>2704</v>
      </c>
      <c r="F8391" s="10">
        <v>43656</v>
      </c>
      <c r="G8391" s="6">
        <v>2</v>
      </c>
      <c r="H8391" s="11">
        <f>VLOOKUP(B8391,[1]!Product_Data[#Data],4,0)</f>
        <v>684</v>
      </c>
      <c r="I8391" s="11">
        <f>VLOOKUP(B8391,[1]!Product_Data[#Data],3,0)</f>
        <v>561</v>
      </c>
      <c r="J8391" s="11">
        <f t="shared" si="789"/>
        <v>1122</v>
      </c>
      <c r="K8391" s="11">
        <f t="shared" si="790"/>
        <v>1368</v>
      </c>
      <c r="L8391" s="11">
        <f t="shared" si="791"/>
        <v>246</v>
      </c>
      <c r="M8391" t="str">
        <f>VLOOKUP(C8391,[1]!Location_Data[#Data],2,0)</f>
        <v>Pasadena</v>
      </c>
      <c r="N8391" t="str">
        <f>VLOOKUP(D8391,[1]!Salespeople_Data[#Data],2,0)</f>
        <v>Carl Hall</v>
      </c>
      <c r="O8391" t="str">
        <f>VLOOKUP(E8391,[1]!Customer_Data[#Data],2,0)</f>
        <v>Benjamin Vasquez</v>
      </c>
      <c r="P8391" s="15">
        <f t="shared" si="786"/>
        <v>4</v>
      </c>
      <c r="Q8391">
        <f t="shared" si="787"/>
        <v>7</v>
      </c>
      <c r="R8391">
        <f t="shared" si="788"/>
        <v>2019</v>
      </c>
    </row>
    <row r="8392" spans="1:18" x14ac:dyDescent="0.25">
      <c r="A8392" s="6" t="s">
        <v>9418</v>
      </c>
      <c r="B8392" s="6" t="s">
        <v>119</v>
      </c>
      <c r="C8392" s="6" t="s">
        <v>169</v>
      </c>
      <c r="D8392" s="6" t="s">
        <v>15</v>
      </c>
      <c r="E8392" s="6" t="s">
        <v>240</v>
      </c>
      <c r="F8392" s="10">
        <v>43825</v>
      </c>
      <c r="G8392" s="6">
        <v>1</v>
      </c>
      <c r="H8392" s="11">
        <f>VLOOKUP(B8392,[1]!Product_Data[#Data],4,0)</f>
        <v>1077</v>
      </c>
      <c r="I8392" s="11">
        <f>VLOOKUP(B8392,[1]!Product_Data[#Data],3,0)</f>
        <v>732</v>
      </c>
      <c r="J8392" s="11">
        <f t="shared" si="789"/>
        <v>732</v>
      </c>
      <c r="K8392" s="11">
        <f t="shared" si="790"/>
        <v>1077</v>
      </c>
      <c r="L8392" s="11">
        <f t="shared" si="791"/>
        <v>345</v>
      </c>
      <c r="M8392" t="str">
        <f>VLOOKUP(C8392,[1]!Location_Data[#Data],2,0)</f>
        <v>Vista</v>
      </c>
      <c r="N8392" t="str">
        <f>VLOOKUP(D8392,[1]!Salespeople_Data[#Data],2,0)</f>
        <v>Ryan Butler</v>
      </c>
      <c r="O8392" t="str">
        <f>VLOOKUP(E8392,[1]!Customer_Data[#Data],2,0)</f>
        <v>Jack Stevens</v>
      </c>
      <c r="P8392" s="15">
        <f t="shared" si="786"/>
        <v>5</v>
      </c>
      <c r="Q8392">
        <f t="shared" si="787"/>
        <v>12</v>
      </c>
      <c r="R8392">
        <f t="shared" si="788"/>
        <v>2019</v>
      </c>
    </row>
    <row r="8393" spans="1:18" x14ac:dyDescent="0.25">
      <c r="A8393" s="6" t="s">
        <v>9419</v>
      </c>
      <c r="B8393" s="6" t="s">
        <v>361</v>
      </c>
      <c r="C8393" s="6" t="s">
        <v>469</v>
      </c>
      <c r="D8393" s="6" t="s">
        <v>35</v>
      </c>
      <c r="E8393" s="6" t="s">
        <v>312</v>
      </c>
      <c r="F8393" s="10">
        <v>43820</v>
      </c>
      <c r="G8393" s="6">
        <v>1</v>
      </c>
      <c r="H8393" s="11">
        <f>VLOOKUP(B8393,[1]!Product_Data[#Data],4,0)</f>
        <v>1338</v>
      </c>
      <c r="I8393" s="11">
        <f>VLOOKUP(B8393,[1]!Product_Data[#Data],3,0)</f>
        <v>682</v>
      </c>
      <c r="J8393" s="11">
        <f t="shared" si="789"/>
        <v>682</v>
      </c>
      <c r="K8393" s="11">
        <f t="shared" si="790"/>
        <v>1338</v>
      </c>
      <c r="L8393" s="11">
        <f t="shared" si="791"/>
        <v>656</v>
      </c>
      <c r="M8393" t="str">
        <f>VLOOKUP(C8393,[1]!Location_Data[#Data],2,0)</f>
        <v>Escondido</v>
      </c>
      <c r="N8393" t="str">
        <f>VLOOKUP(D8393,[1]!Salespeople_Data[#Data],2,0)</f>
        <v>Charles Harper</v>
      </c>
      <c r="O8393" t="str">
        <f>VLOOKUP(E8393,[1]!Customer_Data[#Data],2,0)</f>
        <v>Adam Jenkins</v>
      </c>
      <c r="P8393" s="15">
        <f t="shared" si="786"/>
        <v>7</v>
      </c>
      <c r="Q8393">
        <f t="shared" si="787"/>
        <v>12</v>
      </c>
      <c r="R8393">
        <f t="shared" si="788"/>
        <v>2019</v>
      </c>
    </row>
    <row r="8394" spans="1:18" x14ac:dyDescent="0.25">
      <c r="A8394" s="6" t="s">
        <v>9420</v>
      </c>
      <c r="B8394" s="6" t="s">
        <v>144</v>
      </c>
      <c r="C8394" s="6" t="s">
        <v>386</v>
      </c>
      <c r="D8394" s="6" t="s">
        <v>191</v>
      </c>
      <c r="E8394" s="6" t="s">
        <v>443</v>
      </c>
      <c r="F8394" s="10">
        <v>43632</v>
      </c>
      <c r="G8394" s="6">
        <v>1</v>
      </c>
      <c r="H8394" s="11">
        <f>VLOOKUP(B8394,[1]!Product_Data[#Data],4,0)</f>
        <v>2410</v>
      </c>
      <c r="I8394" s="11">
        <f>VLOOKUP(B8394,[1]!Product_Data[#Data],3,0)</f>
        <v>1518</v>
      </c>
      <c r="J8394" s="11">
        <f t="shared" si="789"/>
        <v>1518</v>
      </c>
      <c r="K8394" s="11">
        <f t="shared" si="790"/>
        <v>2410</v>
      </c>
      <c r="L8394" s="11">
        <f t="shared" si="791"/>
        <v>892</v>
      </c>
      <c r="M8394" t="str">
        <f>VLOOKUP(C8394,[1]!Location_Data[#Data],2,0)</f>
        <v>Carlsbad</v>
      </c>
      <c r="N8394" t="str">
        <f>VLOOKUP(D8394,[1]!Salespeople_Data[#Data],2,0)</f>
        <v>Robert Reed</v>
      </c>
      <c r="O8394" t="str">
        <f>VLOOKUP(E8394,[1]!Customer_Data[#Data],2,0)</f>
        <v>Alan Perry</v>
      </c>
      <c r="P8394" s="15">
        <f t="shared" si="786"/>
        <v>1</v>
      </c>
      <c r="Q8394">
        <f t="shared" si="787"/>
        <v>6</v>
      </c>
      <c r="R8394">
        <f t="shared" si="788"/>
        <v>2019</v>
      </c>
    </row>
    <row r="8395" spans="1:18" x14ac:dyDescent="0.25">
      <c r="A8395" s="6" t="s">
        <v>9421</v>
      </c>
      <c r="B8395" s="6" t="s">
        <v>361</v>
      </c>
      <c r="C8395" s="6" t="s">
        <v>519</v>
      </c>
      <c r="D8395" s="6" t="s">
        <v>30</v>
      </c>
      <c r="E8395" s="6" t="s">
        <v>326</v>
      </c>
      <c r="F8395" s="10">
        <v>43507</v>
      </c>
      <c r="G8395" s="6">
        <v>1</v>
      </c>
      <c r="H8395" s="11">
        <f>VLOOKUP(B8395,[1]!Product_Data[#Data],4,0)</f>
        <v>1338</v>
      </c>
      <c r="I8395" s="11">
        <f>VLOOKUP(B8395,[1]!Product_Data[#Data],3,0)</f>
        <v>682</v>
      </c>
      <c r="J8395" s="11">
        <f t="shared" si="789"/>
        <v>682</v>
      </c>
      <c r="K8395" s="11">
        <f t="shared" si="790"/>
        <v>1338</v>
      </c>
      <c r="L8395" s="11">
        <f t="shared" si="791"/>
        <v>656</v>
      </c>
      <c r="M8395" t="str">
        <f>VLOOKUP(C8395,[1]!Location_Data[#Data],2,0)</f>
        <v>Anaheim</v>
      </c>
      <c r="N8395" t="str">
        <f>VLOOKUP(D8395,[1]!Salespeople_Data[#Data],2,0)</f>
        <v>Carl Hall</v>
      </c>
      <c r="O8395" t="str">
        <f>VLOOKUP(E8395,[1]!Customer_Data[#Data],2,0)</f>
        <v>Kevin Willis</v>
      </c>
      <c r="P8395" s="15">
        <f t="shared" si="786"/>
        <v>2</v>
      </c>
      <c r="Q8395">
        <f t="shared" si="787"/>
        <v>2</v>
      </c>
      <c r="R8395">
        <f t="shared" si="788"/>
        <v>2019</v>
      </c>
    </row>
    <row r="8396" spans="1:18" x14ac:dyDescent="0.25">
      <c r="A8396" s="6" t="s">
        <v>9422</v>
      </c>
      <c r="B8396" s="6" t="s">
        <v>228</v>
      </c>
      <c r="C8396" s="6" t="s">
        <v>79</v>
      </c>
      <c r="D8396" s="6" t="s">
        <v>345</v>
      </c>
      <c r="E8396" s="6" t="s">
        <v>183</v>
      </c>
      <c r="F8396" s="10">
        <v>43477</v>
      </c>
      <c r="G8396" s="6">
        <v>1</v>
      </c>
      <c r="H8396" s="11">
        <f>VLOOKUP(B8396,[1]!Product_Data[#Data],4,0)</f>
        <v>1862</v>
      </c>
      <c r="I8396" s="11">
        <f>VLOOKUP(B8396,[1]!Product_Data[#Data],3,0)</f>
        <v>1173</v>
      </c>
      <c r="J8396" s="11">
        <f t="shared" si="789"/>
        <v>1173</v>
      </c>
      <c r="K8396" s="11">
        <f t="shared" si="790"/>
        <v>1862</v>
      </c>
      <c r="L8396" s="11">
        <f t="shared" si="791"/>
        <v>689</v>
      </c>
      <c r="M8396" t="str">
        <f>VLOOKUP(C8396,[1]!Location_Data[#Data],2,0)</f>
        <v>Palmdale</v>
      </c>
      <c r="N8396" t="str">
        <f>VLOOKUP(D8396,[1]!Salespeople_Data[#Data],2,0)</f>
        <v>Larry Marshall</v>
      </c>
      <c r="O8396" t="str">
        <f>VLOOKUP(E8396,[1]!Customer_Data[#Data],2,0)</f>
        <v>Jerry Reed</v>
      </c>
      <c r="P8396" s="15">
        <f t="shared" si="786"/>
        <v>7</v>
      </c>
      <c r="Q8396">
        <f t="shared" si="787"/>
        <v>1</v>
      </c>
      <c r="R8396">
        <f t="shared" si="788"/>
        <v>2019</v>
      </c>
    </row>
    <row r="8397" spans="1:18" x14ac:dyDescent="0.25">
      <c r="A8397" s="6" t="s">
        <v>9423</v>
      </c>
      <c r="B8397" s="6" t="s">
        <v>435</v>
      </c>
      <c r="C8397" s="6" t="s">
        <v>570</v>
      </c>
      <c r="D8397" s="6" t="s">
        <v>216</v>
      </c>
      <c r="E8397" s="6" t="s">
        <v>640</v>
      </c>
      <c r="F8397" s="10">
        <v>43604</v>
      </c>
      <c r="G8397" s="6">
        <v>2</v>
      </c>
      <c r="H8397" s="11">
        <f>VLOOKUP(B8397,[1]!Product_Data[#Data],4,0)</f>
        <v>2141</v>
      </c>
      <c r="I8397" s="11">
        <f>VLOOKUP(B8397,[1]!Product_Data[#Data],3,0)</f>
        <v>1777</v>
      </c>
      <c r="J8397" s="11">
        <f t="shared" si="789"/>
        <v>3554</v>
      </c>
      <c r="K8397" s="11">
        <f t="shared" si="790"/>
        <v>4282</v>
      </c>
      <c r="L8397" s="11">
        <f t="shared" si="791"/>
        <v>728</v>
      </c>
      <c r="M8397" t="str">
        <f>VLOOKUP(C8397,[1]!Location_Data[#Data],2,0)</f>
        <v>Fresno</v>
      </c>
      <c r="N8397" t="str">
        <f>VLOOKUP(D8397,[1]!Salespeople_Data[#Data],2,0)</f>
        <v>Ernest Wagner</v>
      </c>
      <c r="O8397" t="str">
        <f>VLOOKUP(E8397,[1]!Customer_Data[#Data],2,0)</f>
        <v>Johnny Ramos</v>
      </c>
      <c r="P8397" s="15">
        <f t="shared" si="786"/>
        <v>1</v>
      </c>
      <c r="Q8397">
        <f t="shared" si="787"/>
        <v>5</v>
      </c>
      <c r="R8397">
        <f t="shared" si="788"/>
        <v>2019</v>
      </c>
    </row>
    <row r="8398" spans="1:18" x14ac:dyDescent="0.25">
      <c r="A8398" s="6" t="s">
        <v>9424</v>
      </c>
      <c r="B8398" s="6" t="s">
        <v>33</v>
      </c>
      <c r="C8398" s="6" t="s">
        <v>570</v>
      </c>
      <c r="D8398" s="6" t="s">
        <v>239</v>
      </c>
      <c r="E8398" s="6" t="s">
        <v>851</v>
      </c>
      <c r="F8398" s="10">
        <v>43823</v>
      </c>
      <c r="G8398" s="6">
        <v>1</v>
      </c>
      <c r="H8398" s="11">
        <f>VLOOKUP(B8398,[1]!Product_Data[#Data],4,0)</f>
        <v>1582</v>
      </c>
      <c r="I8398" s="11">
        <f>VLOOKUP(B8398,[1]!Product_Data[#Data],3,0)</f>
        <v>1234</v>
      </c>
      <c r="J8398" s="11">
        <f t="shared" si="789"/>
        <v>1234</v>
      </c>
      <c r="K8398" s="11">
        <f t="shared" si="790"/>
        <v>1582</v>
      </c>
      <c r="L8398" s="11">
        <f t="shared" si="791"/>
        <v>348</v>
      </c>
      <c r="M8398" t="str">
        <f>VLOOKUP(C8398,[1]!Location_Data[#Data],2,0)</f>
        <v>Fresno</v>
      </c>
      <c r="N8398" t="str">
        <f>VLOOKUP(D8398,[1]!Salespeople_Data[#Data],2,0)</f>
        <v>John Reyes</v>
      </c>
      <c r="O8398" t="str">
        <f>VLOOKUP(E8398,[1]!Customer_Data[#Data],2,0)</f>
        <v>Gary Hudson</v>
      </c>
      <c r="P8398" s="15">
        <f t="shared" si="786"/>
        <v>3</v>
      </c>
      <c r="Q8398">
        <f t="shared" si="787"/>
        <v>12</v>
      </c>
      <c r="R8398">
        <f t="shared" si="788"/>
        <v>2019</v>
      </c>
    </row>
    <row r="8399" spans="1:18" x14ac:dyDescent="0.25">
      <c r="A8399" s="6" t="s">
        <v>9425</v>
      </c>
      <c r="B8399" s="6" t="s">
        <v>311</v>
      </c>
      <c r="C8399" s="6" t="s">
        <v>195</v>
      </c>
      <c r="D8399" s="6" t="s">
        <v>20</v>
      </c>
      <c r="E8399" s="6" t="s">
        <v>759</v>
      </c>
      <c r="F8399" s="10">
        <v>43554</v>
      </c>
      <c r="G8399" s="6">
        <v>1</v>
      </c>
      <c r="H8399" s="11">
        <f>VLOOKUP(B8399,[1]!Product_Data[#Data],4,0)</f>
        <v>1743</v>
      </c>
      <c r="I8399" s="11">
        <f>VLOOKUP(B8399,[1]!Product_Data[#Data],3,0)</f>
        <v>872</v>
      </c>
      <c r="J8399" s="11">
        <f t="shared" si="789"/>
        <v>872</v>
      </c>
      <c r="K8399" s="11">
        <f t="shared" si="790"/>
        <v>1743</v>
      </c>
      <c r="L8399" s="11">
        <f t="shared" si="791"/>
        <v>871</v>
      </c>
      <c r="M8399" t="str">
        <f>VLOOKUP(C8399,[1]!Location_Data[#Data],2,0)</f>
        <v>Pomona</v>
      </c>
      <c r="N8399" t="str">
        <f>VLOOKUP(D8399,[1]!Salespeople_Data[#Data],2,0)</f>
        <v>Joshua Cook</v>
      </c>
      <c r="O8399" t="str">
        <f>VLOOKUP(E8399,[1]!Customer_Data[#Data],2,0)</f>
        <v>William Franklin</v>
      </c>
      <c r="P8399" s="15">
        <f t="shared" si="786"/>
        <v>7</v>
      </c>
      <c r="Q8399">
        <f t="shared" si="787"/>
        <v>3</v>
      </c>
      <c r="R8399">
        <f t="shared" si="788"/>
        <v>2019</v>
      </c>
    </row>
    <row r="8400" spans="1:18" x14ac:dyDescent="0.25">
      <c r="A8400" s="6" t="s">
        <v>9426</v>
      </c>
      <c r="B8400" s="6" t="s">
        <v>185</v>
      </c>
      <c r="C8400" s="6" t="s">
        <v>570</v>
      </c>
      <c r="D8400" s="6" t="s">
        <v>345</v>
      </c>
      <c r="E8400" s="6" t="s">
        <v>1822</v>
      </c>
      <c r="F8400" s="10">
        <v>43662</v>
      </c>
      <c r="G8400" s="6">
        <v>1</v>
      </c>
      <c r="H8400" s="11">
        <f>VLOOKUP(B8400,[1]!Product_Data[#Data],4,0)</f>
        <v>667</v>
      </c>
      <c r="I8400" s="11">
        <f>VLOOKUP(B8400,[1]!Product_Data[#Data],3,0)</f>
        <v>387</v>
      </c>
      <c r="J8400" s="11">
        <f t="shared" si="789"/>
        <v>387</v>
      </c>
      <c r="K8400" s="11">
        <f t="shared" si="790"/>
        <v>667</v>
      </c>
      <c r="L8400" s="11">
        <f t="shared" si="791"/>
        <v>280</v>
      </c>
      <c r="M8400" t="str">
        <f>VLOOKUP(C8400,[1]!Location_Data[#Data],2,0)</f>
        <v>Fresno</v>
      </c>
      <c r="N8400" t="str">
        <f>VLOOKUP(D8400,[1]!Salespeople_Data[#Data],2,0)</f>
        <v>Larry Marshall</v>
      </c>
      <c r="O8400" t="str">
        <f>VLOOKUP(E8400,[1]!Customer_Data[#Data],2,0)</f>
        <v>Carl Collins</v>
      </c>
      <c r="P8400" s="15">
        <f t="shared" si="786"/>
        <v>3</v>
      </c>
      <c r="Q8400">
        <f t="shared" si="787"/>
        <v>7</v>
      </c>
      <c r="R8400">
        <f t="shared" si="788"/>
        <v>2019</v>
      </c>
    </row>
    <row r="8401" spans="1:18" x14ac:dyDescent="0.25">
      <c r="A8401" s="6" t="s">
        <v>9427</v>
      </c>
      <c r="B8401" s="6" t="s">
        <v>400</v>
      </c>
      <c r="C8401" s="6" t="s">
        <v>115</v>
      </c>
      <c r="D8401" s="6" t="s">
        <v>53</v>
      </c>
      <c r="E8401" s="6" t="s">
        <v>1664</v>
      </c>
      <c r="F8401" s="10">
        <v>43826</v>
      </c>
      <c r="G8401" s="6">
        <v>4</v>
      </c>
      <c r="H8401" s="11">
        <f>VLOOKUP(B8401,[1]!Product_Data[#Data],4,0)</f>
        <v>886</v>
      </c>
      <c r="I8401" s="11">
        <f>VLOOKUP(B8401,[1]!Product_Data[#Data],3,0)</f>
        <v>478</v>
      </c>
      <c r="J8401" s="11">
        <f t="shared" si="789"/>
        <v>1912</v>
      </c>
      <c r="K8401" s="11">
        <f t="shared" si="790"/>
        <v>3544</v>
      </c>
      <c r="L8401" s="11">
        <f t="shared" si="791"/>
        <v>1632</v>
      </c>
      <c r="M8401" t="str">
        <f>VLOOKUP(C8401,[1]!Location_Data[#Data],2,0)</f>
        <v>Glendale</v>
      </c>
      <c r="N8401" t="str">
        <f>VLOOKUP(D8401,[1]!Salespeople_Data[#Data],2,0)</f>
        <v>Scott Mason</v>
      </c>
      <c r="O8401" t="str">
        <f>VLOOKUP(E8401,[1]!Customer_Data[#Data],2,0)</f>
        <v>Jesse Alvarez</v>
      </c>
      <c r="P8401" s="15">
        <f t="shared" si="786"/>
        <v>6</v>
      </c>
      <c r="Q8401">
        <f t="shared" si="787"/>
        <v>12</v>
      </c>
      <c r="R8401">
        <f t="shared" si="788"/>
        <v>2019</v>
      </c>
    </row>
    <row r="8402" spans="1:18" x14ac:dyDescent="0.25">
      <c r="A8402" s="6" t="s">
        <v>9428</v>
      </c>
      <c r="B8402" s="6" t="s">
        <v>238</v>
      </c>
      <c r="C8402" s="6" t="s">
        <v>392</v>
      </c>
      <c r="D8402" s="6" t="s">
        <v>136</v>
      </c>
      <c r="E8402" s="6" t="s">
        <v>2422</v>
      </c>
      <c r="F8402" s="10">
        <v>43817</v>
      </c>
      <c r="G8402" s="6">
        <v>2</v>
      </c>
      <c r="H8402" s="11">
        <f>VLOOKUP(B8402,[1]!Product_Data[#Data],4,0)</f>
        <v>871</v>
      </c>
      <c r="I8402" s="11">
        <f>VLOOKUP(B8402,[1]!Product_Data[#Data],3,0)</f>
        <v>540</v>
      </c>
      <c r="J8402" s="11">
        <f t="shared" si="789"/>
        <v>1080</v>
      </c>
      <c r="K8402" s="11">
        <f t="shared" si="790"/>
        <v>1742</v>
      </c>
      <c r="L8402" s="11">
        <f t="shared" si="791"/>
        <v>662</v>
      </c>
      <c r="M8402" t="str">
        <f>VLOOKUP(C8402,[1]!Location_Data[#Data],2,0)</f>
        <v>Visalia</v>
      </c>
      <c r="N8402" t="str">
        <f>VLOOKUP(D8402,[1]!Salespeople_Data[#Data],2,0)</f>
        <v>Clarence Fox</v>
      </c>
      <c r="O8402" t="str">
        <f>VLOOKUP(E8402,[1]!Customer_Data[#Data],2,0)</f>
        <v>John Hunt</v>
      </c>
      <c r="P8402" s="15">
        <f t="shared" si="786"/>
        <v>4</v>
      </c>
      <c r="Q8402">
        <f t="shared" si="787"/>
        <v>12</v>
      </c>
      <c r="R8402">
        <f t="shared" si="788"/>
        <v>2019</v>
      </c>
    </row>
    <row r="8403" spans="1:18" x14ac:dyDescent="0.25">
      <c r="A8403" s="6" t="s">
        <v>9429</v>
      </c>
      <c r="B8403" s="6" t="s">
        <v>431</v>
      </c>
      <c r="C8403" s="6" t="s">
        <v>52</v>
      </c>
      <c r="D8403" s="6" t="s">
        <v>75</v>
      </c>
      <c r="E8403" s="6" t="s">
        <v>882</v>
      </c>
      <c r="F8403" s="10">
        <v>43723</v>
      </c>
      <c r="G8403" s="6">
        <v>1</v>
      </c>
      <c r="H8403" s="11">
        <f>VLOOKUP(B8403,[1]!Product_Data[#Data],4,0)</f>
        <v>290</v>
      </c>
      <c r="I8403" s="11">
        <f>VLOOKUP(B8403,[1]!Product_Data[#Data],3,0)</f>
        <v>200</v>
      </c>
      <c r="J8403" s="11">
        <f t="shared" si="789"/>
        <v>200</v>
      </c>
      <c r="K8403" s="11">
        <f t="shared" si="790"/>
        <v>290</v>
      </c>
      <c r="L8403" s="11">
        <f t="shared" si="791"/>
        <v>90</v>
      </c>
      <c r="M8403" t="str">
        <f>VLOOKUP(C8403,[1]!Location_Data[#Data],2,0)</f>
        <v>Pasadena</v>
      </c>
      <c r="N8403" t="str">
        <f>VLOOKUP(D8403,[1]!Salespeople_Data[#Data],2,0)</f>
        <v>Roger Robertson</v>
      </c>
      <c r="O8403" t="str">
        <f>VLOOKUP(E8403,[1]!Customer_Data[#Data],2,0)</f>
        <v>Jonathan Hawkins</v>
      </c>
      <c r="P8403" s="15">
        <f t="shared" si="786"/>
        <v>1</v>
      </c>
      <c r="Q8403">
        <f t="shared" si="787"/>
        <v>9</v>
      </c>
      <c r="R8403">
        <f t="shared" si="788"/>
        <v>2019</v>
      </c>
    </row>
    <row r="8404" spans="1:18" x14ac:dyDescent="0.25">
      <c r="A8404" s="6" t="s">
        <v>9430</v>
      </c>
      <c r="B8404" s="6" t="s">
        <v>431</v>
      </c>
      <c r="C8404" s="6" t="s">
        <v>66</v>
      </c>
      <c r="D8404" s="6" t="s">
        <v>141</v>
      </c>
      <c r="E8404" s="6" t="s">
        <v>606</v>
      </c>
      <c r="F8404" s="10">
        <v>43617</v>
      </c>
      <c r="G8404" s="6">
        <v>2</v>
      </c>
      <c r="H8404" s="11">
        <f>VLOOKUP(B8404,[1]!Product_Data[#Data],4,0)</f>
        <v>290</v>
      </c>
      <c r="I8404" s="11">
        <f>VLOOKUP(B8404,[1]!Product_Data[#Data],3,0)</f>
        <v>200</v>
      </c>
      <c r="J8404" s="11">
        <f t="shared" si="789"/>
        <v>400</v>
      </c>
      <c r="K8404" s="11">
        <f t="shared" si="790"/>
        <v>580</v>
      </c>
      <c r="L8404" s="11">
        <f t="shared" si="791"/>
        <v>180</v>
      </c>
      <c r="M8404" t="str">
        <f>VLOOKUP(C8404,[1]!Location_Data[#Data],2,0)</f>
        <v>Ontario</v>
      </c>
      <c r="N8404" t="str">
        <f>VLOOKUP(D8404,[1]!Salespeople_Data[#Data],2,0)</f>
        <v>Arthur Mccoy</v>
      </c>
      <c r="O8404" t="str">
        <f>VLOOKUP(E8404,[1]!Customer_Data[#Data],2,0)</f>
        <v>Walter Russell</v>
      </c>
      <c r="P8404" s="15">
        <f t="shared" si="786"/>
        <v>7</v>
      </c>
      <c r="Q8404">
        <f t="shared" si="787"/>
        <v>6</v>
      </c>
      <c r="R8404">
        <f t="shared" si="788"/>
        <v>2019</v>
      </c>
    </row>
    <row r="8405" spans="1:18" x14ac:dyDescent="0.25">
      <c r="A8405" s="6" t="s">
        <v>9431</v>
      </c>
      <c r="B8405" s="6" t="s">
        <v>132</v>
      </c>
      <c r="C8405" s="6" t="s">
        <v>362</v>
      </c>
      <c r="D8405" s="6" t="s">
        <v>146</v>
      </c>
      <c r="E8405" s="6" t="s">
        <v>1341</v>
      </c>
      <c r="F8405" s="10">
        <v>43500</v>
      </c>
      <c r="G8405" s="6">
        <v>4</v>
      </c>
      <c r="H8405" s="11">
        <f>VLOOKUP(B8405,[1]!Product_Data[#Data],4,0)</f>
        <v>2091</v>
      </c>
      <c r="I8405" s="11">
        <f>VLOOKUP(B8405,[1]!Product_Data[#Data],3,0)</f>
        <v>1485</v>
      </c>
      <c r="J8405" s="11">
        <f t="shared" si="789"/>
        <v>5940</v>
      </c>
      <c r="K8405" s="11">
        <f t="shared" si="790"/>
        <v>8364</v>
      </c>
      <c r="L8405" s="11">
        <f t="shared" si="791"/>
        <v>2424</v>
      </c>
      <c r="M8405" t="str">
        <f>VLOOKUP(C8405,[1]!Location_Data[#Data],2,0)</f>
        <v>San Bernardino</v>
      </c>
      <c r="N8405" t="str">
        <f>VLOOKUP(D8405,[1]!Salespeople_Data[#Data],2,0)</f>
        <v>Carl Elliott</v>
      </c>
      <c r="O8405" t="str">
        <f>VLOOKUP(E8405,[1]!Customer_Data[#Data],2,0)</f>
        <v>Frank Mason</v>
      </c>
      <c r="P8405" s="15">
        <f t="shared" si="786"/>
        <v>2</v>
      </c>
      <c r="Q8405">
        <f t="shared" si="787"/>
        <v>2</v>
      </c>
      <c r="R8405">
        <f t="shared" si="788"/>
        <v>2019</v>
      </c>
    </row>
    <row r="8406" spans="1:18" x14ac:dyDescent="0.25">
      <c r="A8406" s="6" t="s">
        <v>9432</v>
      </c>
      <c r="B8406" s="6" t="s">
        <v>457</v>
      </c>
      <c r="C8406" s="6" t="s">
        <v>44</v>
      </c>
      <c r="D8406" s="6" t="s">
        <v>136</v>
      </c>
      <c r="E8406" s="6" t="s">
        <v>2943</v>
      </c>
      <c r="F8406" s="10">
        <v>43776</v>
      </c>
      <c r="G8406" s="6">
        <v>1</v>
      </c>
      <c r="H8406" s="11">
        <f>VLOOKUP(B8406,[1]!Product_Data[#Data],4,0)</f>
        <v>947</v>
      </c>
      <c r="I8406" s="11">
        <f>VLOOKUP(B8406,[1]!Product_Data[#Data],3,0)</f>
        <v>786</v>
      </c>
      <c r="J8406" s="11">
        <f t="shared" si="789"/>
        <v>786</v>
      </c>
      <c r="K8406" s="11">
        <f t="shared" si="790"/>
        <v>947</v>
      </c>
      <c r="L8406" s="11">
        <f t="shared" si="791"/>
        <v>161</v>
      </c>
      <c r="M8406" t="str">
        <f>VLOOKUP(C8406,[1]!Location_Data[#Data],2,0)</f>
        <v>Moreno Valley</v>
      </c>
      <c r="N8406" t="str">
        <f>VLOOKUP(D8406,[1]!Salespeople_Data[#Data],2,0)</f>
        <v>Clarence Fox</v>
      </c>
      <c r="O8406" t="str">
        <f>VLOOKUP(E8406,[1]!Customer_Data[#Data],2,0)</f>
        <v>Albert Robinson</v>
      </c>
      <c r="P8406" s="15">
        <f t="shared" si="786"/>
        <v>5</v>
      </c>
      <c r="Q8406">
        <f t="shared" si="787"/>
        <v>11</v>
      </c>
      <c r="R8406">
        <f t="shared" si="788"/>
        <v>2019</v>
      </c>
    </row>
    <row r="8407" spans="1:18" x14ac:dyDescent="0.25">
      <c r="A8407" s="6" t="s">
        <v>9433</v>
      </c>
      <c r="B8407" s="6" t="s">
        <v>435</v>
      </c>
      <c r="C8407" s="6" t="s">
        <v>204</v>
      </c>
      <c r="D8407" s="6" t="s">
        <v>58</v>
      </c>
      <c r="E8407" s="6" t="s">
        <v>1053</v>
      </c>
      <c r="F8407" s="10">
        <v>43579</v>
      </c>
      <c r="G8407" s="6">
        <v>4</v>
      </c>
      <c r="H8407" s="11">
        <f>VLOOKUP(B8407,[1]!Product_Data[#Data],4,0)</f>
        <v>2141</v>
      </c>
      <c r="I8407" s="11">
        <f>VLOOKUP(B8407,[1]!Product_Data[#Data],3,0)</f>
        <v>1777</v>
      </c>
      <c r="J8407" s="11">
        <f t="shared" si="789"/>
        <v>7108</v>
      </c>
      <c r="K8407" s="11">
        <f t="shared" si="790"/>
        <v>8564</v>
      </c>
      <c r="L8407" s="11">
        <f t="shared" si="791"/>
        <v>1456</v>
      </c>
      <c r="M8407" t="str">
        <f>VLOOKUP(C8407,[1]!Location_Data[#Data],2,0)</f>
        <v>Corona</v>
      </c>
      <c r="N8407" t="str">
        <f>VLOOKUP(D8407,[1]!Salespeople_Data[#Data],2,0)</f>
        <v>Christopher Tucker</v>
      </c>
      <c r="O8407" t="str">
        <f>VLOOKUP(E8407,[1]!Customer_Data[#Data],2,0)</f>
        <v>Carlos Wheeler</v>
      </c>
      <c r="P8407" s="15">
        <f t="shared" si="786"/>
        <v>4</v>
      </c>
      <c r="Q8407">
        <f t="shared" si="787"/>
        <v>4</v>
      </c>
      <c r="R8407">
        <f t="shared" si="788"/>
        <v>2019</v>
      </c>
    </row>
    <row r="8408" spans="1:18" x14ac:dyDescent="0.25">
      <c r="A8408" s="6" t="s">
        <v>9434</v>
      </c>
      <c r="B8408" s="6" t="s">
        <v>652</v>
      </c>
      <c r="C8408" s="6" t="s">
        <v>276</v>
      </c>
      <c r="D8408" s="6" t="s">
        <v>165</v>
      </c>
      <c r="E8408" s="6" t="s">
        <v>3174</v>
      </c>
      <c r="F8408" s="10">
        <v>43474</v>
      </c>
      <c r="G8408" s="6">
        <v>1</v>
      </c>
      <c r="H8408" s="11">
        <f>VLOOKUP(B8408,[1]!Product_Data[#Data],4,0)</f>
        <v>217</v>
      </c>
      <c r="I8408" s="11">
        <f>VLOOKUP(B8408,[1]!Product_Data[#Data],3,0)</f>
        <v>171</v>
      </c>
      <c r="J8408" s="11">
        <f t="shared" si="789"/>
        <v>171</v>
      </c>
      <c r="K8408" s="11">
        <f t="shared" si="790"/>
        <v>217</v>
      </c>
      <c r="L8408" s="11">
        <f t="shared" si="791"/>
        <v>46</v>
      </c>
      <c r="M8408" t="str">
        <f>VLOOKUP(C8408,[1]!Location_Data[#Data],2,0)</f>
        <v>Orange</v>
      </c>
      <c r="N8408" t="str">
        <f>VLOOKUP(D8408,[1]!Salespeople_Data[#Data],2,0)</f>
        <v>Joe Sims</v>
      </c>
      <c r="O8408" t="str">
        <f>VLOOKUP(E8408,[1]!Customer_Data[#Data],2,0)</f>
        <v>Louis Austin</v>
      </c>
      <c r="P8408" s="15">
        <f t="shared" si="786"/>
        <v>4</v>
      </c>
      <c r="Q8408">
        <f t="shared" si="787"/>
        <v>1</v>
      </c>
      <c r="R8408">
        <f t="shared" si="788"/>
        <v>2019</v>
      </c>
    </row>
    <row r="8409" spans="1:18" x14ac:dyDescent="0.25">
      <c r="A8409" s="6" t="s">
        <v>9435</v>
      </c>
      <c r="B8409" s="6" t="s">
        <v>325</v>
      </c>
      <c r="C8409" s="6" t="s">
        <v>349</v>
      </c>
      <c r="D8409" s="6" t="s">
        <v>269</v>
      </c>
      <c r="E8409" s="6" t="s">
        <v>3339</v>
      </c>
      <c r="F8409" s="10">
        <v>43722</v>
      </c>
      <c r="G8409" s="6">
        <v>3</v>
      </c>
      <c r="H8409" s="11">
        <f>VLOOKUP(B8409,[1]!Product_Data[#Data],4,0)</f>
        <v>1526</v>
      </c>
      <c r="I8409" s="11">
        <f>VLOOKUP(B8409,[1]!Product_Data[#Data],3,0)</f>
        <v>1251</v>
      </c>
      <c r="J8409" s="11">
        <f t="shared" si="789"/>
        <v>3753</v>
      </c>
      <c r="K8409" s="11">
        <f t="shared" si="790"/>
        <v>4578</v>
      </c>
      <c r="L8409" s="11">
        <f t="shared" si="791"/>
        <v>825</v>
      </c>
      <c r="M8409" t="str">
        <f>VLOOKUP(C8409,[1]!Location_Data[#Data],2,0)</f>
        <v>Santa Clara</v>
      </c>
      <c r="N8409" t="str">
        <f>VLOOKUP(D8409,[1]!Salespeople_Data[#Data],2,0)</f>
        <v>Kevin Butler</v>
      </c>
      <c r="O8409" t="str">
        <f>VLOOKUP(E8409,[1]!Customer_Data[#Data],2,0)</f>
        <v>Adam Alexander</v>
      </c>
      <c r="P8409" s="15">
        <f t="shared" si="786"/>
        <v>7</v>
      </c>
      <c r="Q8409">
        <f t="shared" si="787"/>
        <v>9</v>
      </c>
      <c r="R8409">
        <f t="shared" si="788"/>
        <v>2019</v>
      </c>
    </row>
    <row r="8410" spans="1:18" x14ac:dyDescent="0.25">
      <c r="A8410" s="6" t="s">
        <v>9436</v>
      </c>
      <c r="B8410" s="6" t="s">
        <v>252</v>
      </c>
      <c r="C8410" s="6" t="s">
        <v>44</v>
      </c>
      <c r="D8410" s="6" t="s">
        <v>58</v>
      </c>
      <c r="E8410" s="6" t="s">
        <v>753</v>
      </c>
      <c r="F8410" s="10">
        <v>43587</v>
      </c>
      <c r="G8410" s="6">
        <v>1</v>
      </c>
      <c r="H8410" s="11">
        <f>VLOOKUP(B8410,[1]!Product_Data[#Data],4,0)</f>
        <v>1899</v>
      </c>
      <c r="I8410" s="11">
        <f>VLOOKUP(B8410,[1]!Product_Data[#Data],3,0)</f>
        <v>1044</v>
      </c>
      <c r="J8410" s="11">
        <f t="shared" si="789"/>
        <v>1044</v>
      </c>
      <c r="K8410" s="11">
        <f t="shared" si="790"/>
        <v>1899</v>
      </c>
      <c r="L8410" s="11">
        <f t="shared" si="791"/>
        <v>855</v>
      </c>
      <c r="M8410" t="str">
        <f>VLOOKUP(C8410,[1]!Location_Data[#Data],2,0)</f>
        <v>Moreno Valley</v>
      </c>
      <c r="N8410" t="str">
        <f>VLOOKUP(D8410,[1]!Salespeople_Data[#Data],2,0)</f>
        <v>Christopher Tucker</v>
      </c>
      <c r="O8410" t="str">
        <f>VLOOKUP(E8410,[1]!Customer_Data[#Data],2,0)</f>
        <v>Benjamin Carter</v>
      </c>
      <c r="P8410" s="15">
        <f t="shared" si="786"/>
        <v>5</v>
      </c>
      <c r="Q8410">
        <f t="shared" si="787"/>
        <v>5</v>
      </c>
      <c r="R8410">
        <f t="shared" si="788"/>
        <v>2019</v>
      </c>
    </row>
    <row r="8411" spans="1:18" x14ac:dyDescent="0.25">
      <c r="A8411" s="6" t="s">
        <v>9437</v>
      </c>
      <c r="B8411" s="6" t="s">
        <v>383</v>
      </c>
      <c r="C8411" s="6" t="s">
        <v>512</v>
      </c>
      <c r="D8411" s="6" t="s">
        <v>269</v>
      </c>
      <c r="E8411" s="6" t="s">
        <v>2085</v>
      </c>
      <c r="F8411" s="10">
        <v>43604</v>
      </c>
      <c r="G8411" s="6">
        <v>1</v>
      </c>
      <c r="H8411" s="11">
        <f>VLOOKUP(B8411,[1]!Product_Data[#Data],4,0)</f>
        <v>1494</v>
      </c>
      <c r="I8411" s="11">
        <f>VLOOKUP(B8411,[1]!Product_Data[#Data],3,0)</f>
        <v>971</v>
      </c>
      <c r="J8411" s="11">
        <f t="shared" si="789"/>
        <v>971</v>
      </c>
      <c r="K8411" s="11">
        <f t="shared" si="790"/>
        <v>1494</v>
      </c>
      <c r="L8411" s="11">
        <f t="shared" si="791"/>
        <v>523</v>
      </c>
      <c r="M8411" t="str">
        <f>VLOOKUP(C8411,[1]!Location_Data[#Data],2,0)</f>
        <v>Long Beach</v>
      </c>
      <c r="N8411" t="str">
        <f>VLOOKUP(D8411,[1]!Salespeople_Data[#Data],2,0)</f>
        <v>Kevin Butler</v>
      </c>
      <c r="O8411" t="str">
        <f>VLOOKUP(E8411,[1]!Customer_Data[#Data],2,0)</f>
        <v>Jesse Hernandez</v>
      </c>
      <c r="P8411" s="15">
        <f t="shared" si="786"/>
        <v>1</v>
      </c>
      <c r="Q8411">
        <f t="shared" si="787"/>
        <v>5</v>
      </c>
      <c r="R8411">
        <f t="shared" si="788"/>
        <v>2019</v>
      </c>
    </row>
    <row r="8412" spans="1:18" x14ac:dyDescent="0.25">
      <c r="A8412" s="6" t="s">
        <v>9438</v>
      </c>
      <c r="B8412" s="6" t="s">
        <v>47</v>
      </c>
      <c r="C8412" s="6" t="s">
        <v>276</v>
      </c>
      <c r="D8412" s="6" t="s">
        <v>269</v>
      </c>
      <c r="E8412" s="6" t="s">
        <v>631</v>
      </c>
      <c r="F8412" s="10">
        <v>43504</v>
      </c>
      <c r="G8412" s="6">
        <v>2</v>
      </c>
      <c r="H8412" s="11">
        <f>VLOOKUP(B8412,[1]!Product_Data[#Data],4,0)</f>
        <v>1812</v>
      </c>
      <c r="I8412" s="11">
        <f>VLOOKUP(B8412,[1]!Product_Data[#Data],3,0)</f>
        <v>1305</v>
      </c>
      <c r="J8412" s="11">
        <f t="shared" si="789"/>
        <v>2610</v>
      </c>
      <c r="K8412" s="11">
        <f t="shared" si="790"/>
        <v>3624</v>
      </c>
      <c r="L8412" s="11">
        <f t="shared" si="791"/>
        <v>1014</v>
      </c>
      <c r="M8412" t="str">
        <f>VLOOKUP(C8412,[1]!Location_Data[#Data],2,0)</f>
        <v>Orange</v>
      </c>
      <c r="N8412" t="str">
        <f>VLOOKUP(D8412,[1]!Salespeople_Data[#Data],2,0)</f>
        <v>Kevin Butler</v>
      </c>
      <c r="O8412" t="str">
        <f>VLOOKUP(E8412,[1]!Customer_Data[#Data],2,0)</f>
        <v>Matthew Phillips</v>
      </c>
      <c r="P8412" s="15">
        <f t="shared" si="786"/>
        <v>6</v>
      </c>
      <c r="Q8412">
        <f t="shared" si="787"/>
        <v>2</v>
      </c>
      <c r="R8412">
        <f t="shared" si="788"/>
        <v>2019</v>
      </c>
    </row>
    <row r="8413" spans="1:18" x14ac:dyDescent="0.25">
      <c r="A8413" s="6" t="s">
        <v>9439</v>
      </c>
      <c r="B8413" s="6" t="s">
        <v>461</v>
      </c>
      <c r="C8413" s="6" t="s">
        <v>215</v>
      </c>
      <c r="D8413" s="6" t="s">
        <v>308</v>
      </c>
      <c r="E8413" s="6" t="s">
        <v>133</v>
      </c>
      <c r="F8413" s="10">
        <v>43809</v>
      </c>
      <c r="G8413" s="6">
        <v>1</v>
      </c>
      <c r="H8413" s="11">
        <f>VLOOKUP(B8413,[1]!Product_Data[#Data],4,0)</f>
        <v>35</v>
      </c>
      <c r="I8413" s="11">
        <f>VLOOKUP(B8413,[1]!Product_Data[#Data],3,0)</f>
        <v>22</v>
      </c>
      <c r="J8413" s="11">
        <f t="shared" si="789"/>
        <v>22</v>
      </c>
      <c r="K8413" s="11">
        <f t="shared" si="790"/>
        <v>35</v>
      </c>
      <c r="L8413" s="11">
        <f t="shared" si="791"/>
        <v>13</v>
      </c>
      <c r="M8413" t="str">
        <f>VLOOKUP(C8413,[1]!Location_Data[#Data],2,0)</f>
        <v>El Cajon</v>
      </c>
      <c r="N8413" t="str">
        <f>VLOOKUP(D8413,[1]!Salespeople_Data[#Data],2,0)</f>
        <v>Fred Robertson</v>
      </c>
      <c r="O8413" t="str">
        <f>VLOOKUP(E8413,[1]!Customer_Data[#Data],2,0)</f>
        <v>Scott Rice</v>
      </c>
      <c r="P8413" s="15">
        <f t="shared" si="786"/>
        <v>3</v>
      </c>
      <c r="Q8413">
        <f t="shared" si="787"/>
        <v>12</v>
      </c>
      <c r="R8413">
        <f t="shared" si="788"/>
        <v>2019</v>
      </c>
    </row>
    <row r="8414" spans="1:18" x14ac:dyDescent="0.25">
      <c r="A8414" s="6" t="s">
        <v>9440</v>
      </c>
      <c r="B8414" s="6" t="s">
        <v>275</v>
      </c>
      <c r="C8414" s="6" t="s">
        <v>29</v>
      </c>
      <c r="D8414" s="6" t="s">
        <v>264</v>
      </c>
      <c r="E8414" s="6" t="s">
        <v>1708</v>
      </c>
      <c r="F8414" s="10">
        <v>43520</v>
      </c>
      <c r="G8414" s="6">
        <v>2</v>
      </c>
      <c r="H8414" s="11">
        <f>VLOOKUP(B8414,[1]!Product_Data[#Data],4,0)</f>
        <v>2353</v>
      </c>
      <c r="I8414" s="11">
        <f>VLOOKUP(B8414,[1]!Product_Data[#Data],3,0)</f>
        <v>1788</v>
      </c>
      <c r="J8414" s="11">
        <f t="shared" si="789"/>
        <v>3576</v>
      </c>
      <c r="K8414" s="11">
        <f t="shared" si="790"/>
        <v>4706</v>
      </c>
      <c r="L8414" s="11">
        <f t="shared" si="791"/>
        <v>1130</v>
      </c>
      <c r="M8414" t="str">
        <f>VLOOKUP(C8414,[1]!Location_Data[#Data],2,0)</f>
        <v>Santa Ana</v>
      </c>
      <c r="N8414" t="str">
        <f>VLOOKUP(D8414,[1]!Salespeople_Data[#Data],2,0)</f>
        <v>Ernest Wheeler</v>
      </c>
      <c r="O8414" t="str">
        <f>VLOOKUP(E8414,[1]!Customer_Data[#Data],2,0)</f>
        <v>Jason Diaz</v>
      </c>
      <c r="P8414" s="15">
        <f t="shared" si="786"/>
        <v>1</v>
      </c>
      <c r="Q8414">
        <f t="shared" si="787"/>
        <v>2</v>
      </c>
      <c r="R8414">
        <f t="shared" si="788"/>
        <v>2019</v>
      </c>
    </row>
    <row r="8415" spans="1:18" x14ac:dyDescent="0.25">
      <c r="A8415" s="6" t="s">
        <v>9441</v>
      </c>
      <c r="B8415" s="6" t="s">
        <v>38</v>
      </c>
      <c r="C8415" s="6" t="s">
        <v>39</v>
      </c>
      <c r="D8415" s="6" t="s">
        <v>264</v>
      </c>
      <c r="E8415" s="6" t="s">
        <v>2513</v>
      </c>
      <c r="F8415" s="10">
        <v>43597</v>
      </c>
      <c r="G8415" s="6">
        <v>3</v>
      </c>
      <c r="H8415" s="11">
        <f>VLOOKUP(B8415,[1]!Product_Data[#Data],4,0)</f>
        <v>2283</v>
      </c>
      <c r="I8415" s="11">
        <f>VLOOKUP(B8415,[1]!Product_Data[#Data],3,0)</f>
        <v>1484</v>
      </c>
      <c r="J8415" s="11">
        <f t="shared" si="789"/>
        <v>4452</v>
      </c>
      <c r="K8415" s="11">
        <f t="shared" si="790"/>
        <v>6849</v>
      </c>
      <c r="L8415" s="11">
        <f t="shared" si="791"/>
        <v>2397</v>
      </c>
      <c r="M8415" t="str">
        <f>VLOOKUP(C8415,[1]!Location_Data[#Data],2,0)</f>
        <v>Oceanside</v>
      </c>
      <c r="N8415" t="str">
        <f>VLOOKUP(D8415,[1]!Salespeople_Data[#Data],2,0)</f>
        <v>Ernest Wheeler</v>
      </c>
      <c r="O8415" t="str">
        <f>VLOOKUP(E8415,[1]!Customer_Data[#Data],2,0)</f>
        <v>Andrew Hansen</v>
      </c>
      <c r="P8415" s="15">
        <f t="shared" si="786"/>
        <v>1</v>
      </c>
      <c r="Q8415">
        <f t="shared" si="787"/>
        <v>5</v>
      </c>
      <c r="R8415">
        <f t="shared" si="788"/>
        <v>2019</v>
      </c>
    </row>
    <row r="8416" spans="1:18" x14ac:dyDescent="0.25">
      <c r="A8416" s="6" t="s">
        <v>9442</v>
      </c>
      <c r="B8416" s="6" t="s">
        <v>605</v>
      </c>
      <c r="C8416" s="6" t="s">
        <v>95</v>
      </c>
      <c r="D8416" s="6" t="s">
        <v>345</v>
      </c>
      <c r="E8416" s="6" t="s">
        <v>2533</v>
      </c>
      <c r="F8416" s="10">
        <v>43709</v>
      </c>
      <c r="G8416" s="6">
        <v>2</v>
      </c>
      <c r="H8416" s="11">
        <f>VLOOKUP(B8416,[1]!Product_Data[#Data],4,0)</f>
        <v>913</v>
      </c>
      <c r="I8416" s="11">
        <f>VLOOKUP(B8416,[1]!Product_Data[#Data],3,0)</f>
        <v>584</v>
      </c>
      <c r="J8416" s="11">
        <f t="shared" si="789"/>
        <v>1168</v>
      </c>
      <c r="K8416" s="11">
        <f t="shared" si="790"/>
        <v>1826</v>
      </c>
      <c r="L8416" s="11">
        <f t="shared" si="791"/>
        <v>658</v>
      </c>
      <c r="M8416" t="str">
        <f>VLOOKUP(C8416,[1]!Location_Data[#Data],2,0)</f>
        <v>Fullerton</v>
      </c>
      <c r="N8416" t="str">
        <f>VLOOKUP(D8416,[1]!Salespeople_Data[#Data],2,0)</f>
        <v>Larry Marshall</v>
      </c>
      <c r="O8416" t="str">
        <f>VLOOKUP(E8416,[1]!Customer_Data[#Data],2,0)</f>
        <v>Andrew Reynolds</v>
      </c>
      <c r="P8416" s="15">
        <f t="shared" si="786"/>
        <v>1</v>
      </c>
      <c r="Q8416">
        <f t="shared" si="787"/>
        <v>9</v>
      </c>
      <c r="R8416">
        <f t="shared" si="788"/>
        <v>2019</v>
      </c>
    </row>
    <row r="8417" spans="1:18" x14ac:dyDescent="0.25">
      <c r="A8417" s="6" t="s">
        <v>9443</v>
      </c>
      <c r="B8417" s="6" t="s">
        <v>1149</v>
      </c>
      <c r="C8417" s="6" t="s">
        <v>39</v>
      </c>
      <c r="D8417" s="6" t="s">
        <v>91</v>
      </c>
      <c r="E8417" s="6" t="s">
        <v>3699</v>
      </c>
      <c r="F8417" s="10">
        <v>43754</v>
      </c>
      <c r="G8417" s="6">
        <v>1</v>
      </c>
      <c r="H8417" s="11">
        <f>VLOOKUP(B8417,[1]!Product_Data[#Data],4,0)</f>
        <v>847</v>
      </c>
      <c r="I8417" s="11">
        <f>VLOOKUP(B8417,[1]!Product_Data[#Data],3,0)</f>
        <v>534</v>
      </c>
      <c r="J8417" s="11">
        <f t="shared" si="789"/>
        <v>534</v>
      </c>
      <c r="K8417" s="11">
        <f t="shared" si="790"/>
        <v>847</v>
      </c>
      <c r="L8417" s="11">
        <f t="shared" si="791"/>
        <v>313</v>
      </c>
      <c r="M8417" t="str">
        <f>VLOOKUP(C8417,[1]!Location_Data[#Data],2,0)</f>
        <v>Oceanside</v>
      </c>
      <c r="N8417" t="str">
        <f>VLOOKUP(D8417,[1]!Salespeople_Data[#Data],2,0)</f>
        <v>Howard Gardner</v>
      </c>
      <c r="O8417" t="str">
        <f>VLOOKUP(E8417,[1]!Customer_Data[#Data],2,0)</f>
        <v>Bruce King</v>
      </c>
      <c r="P8417" s="15">
        <f t="shared" si="786"/>
        <v>4</v>
      </c>
      <c r="Q8417">
        <f t="shared" si="787"/>
        <v>10</v>
      </c>
      <c r="R8417">
        <f t="shared" si="788"/>
        <v>2019</v>
      </c>
    </row>
    <row r="8418" spans="1:18" x14ac:dyDescent="0.25">
      <c r="A8418" s="6" t="s">
        <v>9444</v>
      </c>
      <c r="B8418" s="6" t="s">
        <v>495</v>
      </c>
      <c r="C8418" s="6" t="s">
        <v>14</v>
      </c>
      <c r="D8418" s="6" t="s">
        <v>49</v>
      </c>
      <c r="E8418" s="6" t="s">
        <v>622</v>
      </c>
      <c r="F8418" s="10">
        <v>43531</v>
      </c>
      <c r="G8418" s="6">
        <v>1</v>
      </c>
      <c r="H8418" s="11">
        <f>VLOOKUP(B8418,[1]!Product_Data[#Data],4,0)</f>
        <v>1467</v>
      </c>
      <c r="I8418" s="11">
        <f>VLOOKUP(B8418,[1]!Product_Data[#Data],3,0)</f>
        <v>807</v>
      </c>
      <c r="J8418" s="11">
        <f t="shared" si="789"/>
        <v>807</v>
      </c>
      <c r="K8418" s="11">
        <f t="shared" si="790"/>
        <v>1467</v>
      </c>
      <c r="L8418" s="11">
        <f t="shared" si="791"/>
        <v>660</v>
      </c>
      <c r="M8418" t="str">
        <f>VLOOKUP(C8418,[1]!Location_Data[#Data],2,0)</f>
        <v>Santa Clarita</v>
      </c>
      <c r="N8418" t="str">
        <f>VLOOKUP(D8418,[1]!Salespeople_Data[#Data],2,0)</f>
        <v>Walter Cook</v>
      </c>
      <c r="O8418" t="str">
        <f>VLOOKUP(E8418,[1]!Customer_Data[#Data],2,0)</f>
        <v>Patrick Williamson</v>
      </c>
      <c r="P8418" s="15">
        <f t="shared" si="786"/>
        <v>5</v>
      </c>
      <c r="Q8418">
        <f t="shared" si="787"/>
        <v>3</v>
      </c>
      <c r="R8418">
        <f t="shared" si="788"/>
        <v>2019</v>
      </c>
    </row>
    <row r="8419" spans="1:18" x14ac:dyDescent="0.25">
      <c r="A8419" s="6" t="s">
        <v>9445</v>
      </c>
      <c r="B8419" s="6" t="s">
        <v>119</v>
      </c>
      <c r="C8419" s="6" t="s">
        <v>29</v>
      </c>
      <c r="D8419" s="6" t="s">
        <v>170</v>
      </c>
      <c r="E8419" s="6" t="s">
        <v>437</v>
      </c>
      <c r="F8419" s="10">
        <v>43819</v>
      </c>
      <c r="G8419" s="6">
        <v>3</v>
      </c>
      <c r="H8419" s="11">
        <f>VLOOKUP(B8419,[1]!Product_Data[#Data],4,0)</f>
        <v>1077</v>
      </c>
      <c r="I8419" s="11">
        <f>VLOOKUP(B8419,[1]!Product_Data[#Data],3,0)</f>
        <v>732</v>
      </c>
      <c r="J8419" s="11">
        <f t="shared" si="789"/>
        <v>2196</v>
      </c>
      <c r="K8419" s="11">
        <f t="shared" si="790"/>
        <v>3231</v>
      </c>
      <c r="L8419" s="11">
        <f t="shared" si="791"/>
        <v>1035</v>
      </c>
      <c r="M8419" t="str">
        <f>VLOOKUP(C8419,[1]!Location_Data[#Data],2,0)</f>
        <v>Santa Ana</v>
      </c>
      <c r="N8419" t="str">
        <f>VLOOKUP(D8419,[1]!Salespeople_Data[#Data],2,0)</f>
        <v>Sean Miller</v>
      </c>
      <c r="O8419" t="str">
        <f>VLOOKUP(E8419,[1]!Customer_Data[#Data],2,0)</f>
        <v>Carl Murphy</v>
      </c>
      <c r="P8419" s="15">
        <f t="shared" si="786"/>
        <v>6</v>
      </c>
      <c r="Q8419">
        <f t="shared" si="787"/>
        <v>12</v>
      </c>
      <c r="R8419">
        <f t="shared" si="788"/>
        <v>2019</v>
      </c>
    </row>
    <row r="8420" spans="1:18" x14ac:dyDescent="0.25">
      <c r="A8420" s="6" t="s">
        <v>9446</v>
      </c>
      <c r="B8420" s="6" t="s">
        <v>94</v>
      </c>
      <c r="C8420" s="6" t="s">
        <v>24</v>
      </c>
      <c r="D8420" s="6" t="s">
        <v>264</v>
      </c>
      <c r="E8420" s="6" t="s">
        <v>629</v>
      </c>
      <c r="F8420" s="10">
        <v>43719</v>
      </c>
      <c r="G8420" s="6">
        <v>3</v>
      </c>
      <c r="H8420" s="11">
        <f>VLOOKUP(B8420,[1]!Product_Data[#Data],4,0)</f>
        <v>1639</v>
      </c>
      <c r="I8420" s="11">
        <f>VLOOKUP(B8420,[1]!Product_Data[#Data],3,0)</f>
        <v>1295</v>
      </c>
      <c r="J8420" s="11">
        <f t="shared" si="789"/>
        <v>3885</v>
      </c>
      <c r="K8420" s="11">
        <f t="shared" si="790"/>
        <v>4917</v>
      </c>
      <c r="L8420" s="11">
        <f t="shared" si="791"/>
        <v>1032</v>
      </c>
      <c r="M8420" t="str">
        <f>VLOOKUP(C8420,[1]!Location_Data[#Data],2,0)</f>
        <v>Lancaster</v>
      </c>
      <c r="N8420" t="str">
        <f>VLOOKUP(D8420,[1]!Salespeople_Data[#Data],2,0)</f>
        <v>Ernest Wheeler</v>
      </c>
      <c r="O8420" t="str">
        <f>VLOOKUP(E8420,[1]!Customer_Data[#Data],2,0)</f>
        <v>Clarence Kelley</v>
      </c>
      <c r="P8420" s="15">
        <f t="shared" si="786"/>
        <v>4</v>
      </c>
      <c r="Q8420">
        <f t="shared" si="787"/>
        <v>9</v>
      </c>
      <c r="R8420">
        <f t="shared" si="788"/>
        <v>2019</v>
      </c>
    </row>
    <row r="8421" spans="1:18" x14ac:dyDescent="0.25">
      <c r="A8421" s="6" t="s">
        <v>9447</v>
      </c>
      <c r="B8421" s="6" t="s">
        <v>435</v>
      </c>
      <c r="C8421" s="6" t="s">
        <v>9</v>
      </c>
      <c r="D8421" s="6" t="s">
        <v>141</v>
      </c>
      <c r="E8421" s="6" t="s">
        <v>1030</v>
      </c>
      <c r="F8421" s="10">
        <v>43593</v>
      </c>
      <c r="G8421" s="6">
        <v>1</v>
      </c>
      <c r="H8421" s="11">
        <f>VLOOKUP(B8421,[1]!Product_Data[#Data],4,0)</f>
        <v>2141</v>
      </c>
      <c r="I8421" s="11">
        <f>VLOOKUP(B8421,[1]!Product_Data[#Data],3,0)</f>
        <v>1777</v>
      </c>
      <c r="J8421" s="11">
        <f t="shared" si="789"/>
        <v>1777</v>
      </c>
      <c r="K8421" s="11">
        <f t="shared" si="790"/>
        <v>2141</v>
      </c>
      <c r="L8421" s="11">
        <f t="shared" si="791"/>
        <v>364</v>
      </c>
      <c r="M8421" t="str">
        <f>VLOOKUP(C8421,[1]!Location_Data[#Data],2,0)</f>
        <v>San Mateo</v>
      </c>
      <c r="N8421" t="str">
        <f>VLOOKUP(D8421,[1]!Salespeople_Data[#Data],2,0)</f>
        <v>Arthur Mccoy</v>
      </c>
      <c r="O8421" t="str">
        <f>VLOOKUP(E8421,[1]!Customer_Data[#Data],2,0)</f>
        <v>Brandon Diaz</v>
      </c>
      <c r="P8421" s="15">
        <f t="shared" si="786"/>
        <v>4</v>
      </c>
      <c r="Q8421">
        <f t="shared" si="787"/>
        <v>5</v>
      </c>
      <c r="R8421">
        <f t="shared" si="788"/>
        <v>2019</v>
      </c>
    </row>
    <row r="8422" spans="1:18" x14ac:dyDescent="0.25">
      <c r="A8422" s="6" t="s">
        <v>9448</v>
      </c>
      <c r="B8422" s="6" t="s">
        <v>553</v>
      </c>
      <c r="C8422" s="6" t="s">
        <v>57</v>
      </c>
      <c r="D8422" s="6" t="s">
        <v>356</v>
      </c>
      <c r="E8422" s="6" t="s">
        <v>2409</v>
      </c>
      <c r="F8422" s="10">
        <v>43665</v>
      </c>
      <c r="G8422" s="6">
        <v>1</v>
      </c>
      <c r="H8422" s="11">
        <f>VLOOKUP(B8422,[1]!Product_Data[#Data],4,0)</f>
        <v>1798</v>
      </c>
      <c r="I8422" s="11">
        <f>VLOOKUP(B8422,[1]!Product_Data[#Data],3,0)</f>
        <v>971</v>
      </c>
      <c r="J8422" s="11">
        <f t="shared" si="789"/>
        <v>971</v>
      </c>
      <c r="K8422" s="11">
        <f t="shared" si="790"/>
        <v>1798</v>
      </c>
      <c r="L8422" s="11">
        <f t="shared" si="791"/>
        <v>827</v>
      </c>
      <c r="M8422" t="str">
        <f>VLOOKUP(C8422,[1]!Location_Data[#Data],2,0)</f>
        <v>Thousand Oaks</v>
      </c>
      <c r="N8422" t="str">
        <f>VLOOKUP(D8422,[1]!Salespeople_Data[#Data],2,0)</f>
        <v>Jimmy Young</v>
      </c>
      <c r="O8422" t="str">
        <f>VLOOKUP(E8422,[1]!Customer_Data[#Data],2,0)</f>
        <v>Daniel Carroll</v>
      </c>
      <c r="P8422" s="15">
        <f t="shared" si="786"/>
        <v>6</v>
      </c>
      <c r="Q8422">
        <f t="shared" si="787"/>
        <v>7</v>
      </c>
      <c r="R8422">
        <f t="shared" si="788"/>
        <v>2019</v>
      </c>
    </row>
    <row r="8423" spans="1:18" x14ac:dyDescent="0.25">
      <c r="A8423" s="6" t="s">
        <v>9449</v>
      </c>
      <c r="B8423" s="6" t="s">
        <v>569</v>
      </c>
      <c r="C8423" s="6" t="s">
        <v>79</v>
      </c>
      <c r="D8423" s="6" t="s">
        <v>212</v>
      </c>
      <c r="E8423" s="6" t="s">
        <v>582</v>
      </c>
      <c r="F8423" s="10">
        <v>43732</v>
      </c>
      <c r="G8423" s="6">
        <v>1</v>
      </c>
      <c r="H8423" s="11">
        <f>VLOOKUP(B8423,[1]!Product_Data[#Data],4,0)</f>
        <v>1178</v>
      </c>
      <c r="I8423" s="11">
        <f>VLOOKUP(B8423,[1]!Product_Data[#Data],3,0)</f>
        <v>683</v>
      </c>
      <c r="J8423" s="11">
        <f t="shared" si="789"/>
        <v>683</v>
      </c>
      <c r="K8423" s="11">
        <f t="shared" si="790"/>
        <v>1178</v>
      </c>
      <c r="L8423" s="11">
        <f t="shared" si="791"/>
        <v>495</v>
      </c>
      <c r="M8423" t="str">
        <f>VLOOKUP(C8423,[1]!Location_Data[#Data],2,0)</f>
        <v>Palmdale</v>
      </c>
      <c r="N8423" t="str">
        <f>VLOOKUP(D8423,[1]!Salespeople_Data[#Data],2,0)</f>
        <v>Ronald Reed</v>
      </c>
      <c r="O8423" t="str">
        <f>VLOOKUP(E8423,[1]!Customer_Data[#Data],2,0)</f>
        <v>Russell Nelson</v>
      </c>
      <c r="P8423" s="15">
        <f t="shared" si="786"/>
        <v>3</v>
      </c>
      <c r="Q8423">
        <f t="shared" si="787"/>
        <v>9</v>
      </c>
      <c r="R8423">
        <f t="shared" si="788"/>
        <v>2019</v>
      </c>
    </row>
    <row r="8424" spans="1:18" x14ac:dyDescent="0.25">
      <c r="A8424" s="6" t="s">
        <v>9450</v>
      </c>
      <c r="B8424" s="6" t="s">
        <v>668</v>
      </c>
      <c r="C8424" s="6" t="s">
        <v>458</v>
      </c>
      <c r="D8424" s="6" t="s">
        <v>191</v>
      </c>
      <c r="E8424" s="6" t="s">
        <v>2894</v>
      </c>
      <c r="F8424" s="10">
        <v>43771</v>
      </c>
      <c r="G8424" s="6">
        <v>2</v>
      </c>
      <c r="H8424" s="11">
        <f>VLOOKUP(B8424,[1]!Product_Data[#Data],4,0)</f>
        <v>181</v>
      </c>
      <c r="I8424" s="11">
        <f>VLOOKUP(B8424,[1]!Product_Data[#Data],3,0)</f>
        <v>130</v>
      </c>
      <c r="J8424" s="11">
        <f t="shared" si="789"/>
        <v>260</v>
      </c>
      <c r="K8424" s="11">
        <f t="shared" si="790"/>
        <v>362</v>
      </c>
      <c r="L8424" s="11">
        <f t="shared" si="791"/>
        <v>102</v>
      </c>
      <c r="M8424" t="str">
        <f>VLOOKUP(C8424,[1]!Location_Data[#Data],2,0)</f>
        <v>Fontana</v>
      </c>
      <c r="N8424" t="str">
        <f>VLOOKUP(D8424,[1]!Salespeople_Data[#Data],2,0)</f>
        <v>Robert Reed</v>
      </c>
      <c r="O8424" t="str">
        <f>VLOOKUP(E8424,[1]!Customer_Data[#Data],2,0)</f>
        <v>Michael Austin</v>
      </c>
      <c r="P8424" s="15">
        <f t="shared" si="786"/>
        <v>7</v>
      </c>
      <c r="Q8424">
        <f t="shared" si="787"/>
        <v>11</v>
      </c>
      <c r="R8424">
        <f t="shared" si="788"/>
        <v>2019</v>
      </c>
    </row>
    <row r="8425" spans="1:18" x14ac:dyDescent="0.25">
      <c r="A8425" s="6" t="s">
        <v>9451</v>
      </c>
      <c r="B8425" s="6" t="s">
        <v>461</v>
      </c>
      <c r="C8425" s="6" t="s">
        <v>149</v>
      </c>
      <c r="D8425" s="6" t="s">
        <v>345</v>
      </c>
      <c r="E8425" s="6" t="s">
        <v>1063</v>
      </c>
      <c r="F8425" s="10">
        <v>43550</v>
      </c>
      <c r="G8425" s="6">
        <v>1</v>
      </c>
      <c r="H8425" s="11">
        <f>VLOOKUP(B8425,[1]!Product_Data[#Data],4,0)</f>
        <v>35</v>
      </c>
      <c r="I8425" s="11">
        <f>VLOOKUP(B8425,[1]!Product_Data[#Data],3,0)</f>
        <v>22</v>
      </c>
      <c r="J8425" s="11">
        <f t="shared" si="789"/>
        <v>22</v>
      </c>
      <c r="K8425" s="11">
        <f t="shared" si="790"/>
        <v>35</v>
      </c>
      <c r="L8425" s="11">
        <f t="shared" si="791"/>
        <v>13</v>
      </c>
      <c r="M8425" t="str">
        <f>VLOOKUP(C8425,[1]!Location_Data[#Data],2,0)</f>
        <v>Antioch</v>
      </c>
      <c r="N8425" t="str">
        <f>VLOOKUP(D8425,[1]!Salespeople_Data[#Data],2,0)</f>
        <v>Larry Marshall</v>
      </c>
      <c r="O8425" t="str">
        <f>VLOOKUP(E8425,[1]!Customer_Data[#Data],2,0)</f>
        <v>Michael Reed</v>
      </c>
      <c r="P8425" s="15">
        <f t="shared" si="786"/>
        <v>3</v>
      </c>
      <c r="Q8425">
        <f t="shared" si="787"/>
        <v>3</v>
      </c>
      <c r="R8425">
        <f t="shared" si="788"/>
        <v>2019</v>
      </c>
    </row>
    <row r="8426" spans="1:18" x14ac:dyDescent="0.25">
      <c r="A8426" s="6" t="s">
        <v>9452</v>
      </c>
      <c r="B8426" s="6" t="s">
        <v>431</v>
      </c>
      <c r="C8426" s="6" t="s">
        <v>246</v>
      </c>
      <c r="D8426" s="6" t="s">
        <v>146</v>
      </c>
      <c r="E8426" s="6" t="s">
        <v>2460</v>
      </c>
      <c r="F8426" s="10">
        <v>43558</v>
      </c>
      <c r="G8426" s="6">
        <v>2</v>
      </c>
      <c r="H8426" s="11">
        <f>VLOOKUP(B8426,[1]!Product_Data[#Data],4,0)</f>
        <v>290</v>
      </c>
      <c r="I8426" s="11">
        <f>VLOOKUP(B8426,[1]!Product_Data[#Data],3,0)</f>
        <v>200</v>
      </c>
      <c r="J8426" s="11">
        <f t="shared" si="789"/>
        <v>400</v>
      </c>
      <c r="K8426" s="11">
        <f t="shared" si="790"/>
        <v>580</v>
      </c>
      <c r="L8426" s="11">
        <f t="shared" si="791"/>
        <v>180</v>
      </c>
      <c r="M8426" t="str">
        <f>VLOOKUP(C8426,[1]!Location_Data[#Data],2,0)</f>
        <v>San Francisco</v>
      </c>
      <c r="N8426" t="str">
        <f>VLOOKUP(D8426,[1]!Salespeople_Data[#Data],2,0)</f>
        <v>Carl Elliott</v>
      </c>
      <c r="O8426" t="str">
        <f>VLOOKUP(E8426,[1]!Customer_Data[#Data],2,0)</f>
        <v>Joe Gordon</v>
      </c>
      <c r="P8426" s="15">
        <f t="shared" si="786"/>
        <v>4</v>
      </c>
      <c r="Q8426">
        <f t="shared" si="787"/>
        <v>4</v>
      </c>
      <c r="R8426">
        <f t="shared" si="788"/>
        <v>2019</v>
      </c>
    </row>
    <row r="8427" spans="1:18" x14ac:dyDescent="0.25">
      <c r="A8427" s="6" t="s">
        <v>9453</v>
      </c>
      <c r="B8427" s="6" t="s">
        <v>275</v>
      </c>
      <c r="C8427" s="6" t="s">
        <v>229</v>
      </c>
      <c r="D8427" s="6" t="s">
        <v>87</v>
      </c>
      <c r="E8427" s="6" t="s">
        <v>2443</v>
      </c>
      <c r="F8427" s="10">
        <v>43674</v>
      </c>
      <c r="G8427" s="6">
        <v>1</v>
      </c>
      <c r="H8427" s="11">
        <f>VLOOKUP(B8427,[1]!Product_Data[#Data],4,0)</f>
        <v>2353</v>
      </c>
      <c r="I8427" s="11">
        <f>VLOOKUP(B8427,[1]!Product_Data[#Data],3,0)</f>
        <v>1788</v>
      </c>
      <c r="J8427" s="11">
        <f t="shared" si="789"/>
        <v>1788</v>
      </c>
      <c r="K8427" s="11">
        <f t="shared" si="790"/>
        <v>2353</v>
      </c>
      <c r="L8427" s="11">
        <f t="shared" si="791"/>
        <v>565</v>
      </c>
      <c r="M8427" t="str">
        <f>VLOOKUP(C8427,[1]!Location_Data[#Data],2,0)</f>
        <v>San Jose</v>
      </c>
      <c r="N8427" t="str">
        <f>VLOOKUP(D8427,[1]!Salespeople_Data[#Data],2,0)</f>
        <v>Martin Perry</v>
      </c>
      <c r="O8427" t="str">
        <f>VLOOKUP(E8427,[1]!Customer_Data[#Data],2,0)</f>
        <v>Peter Warren</v>
      </c>
      <c r="P8427" s="15">
        <f t="shared" si="786"/>
        <v>1</v>
      </c>
      <c r="Q8427">
        <f t="shared" si="787"/>
        <v>7</v>
      </c>
      <c r="R8427">
        <f t="shared" si="788"/>
        <v>2019</v>
      </c>
    </row>
    <row r="8428" spans="1:18" x14ac:dyDescent="0.25">
      <c r="A8428" s="6" t="s">
        <v>9454</v>
      </c>
      <c r="B8428" s="6" t="s">
        <v>370</v>
      </c>
      <c r="C8428" s="6" t="s">
        <v>174</v>
      </c>
      <c r="D8428" s="6" t="s">
        <v>116</v>
      </c>
      <c r="E8428" s="6" t="s">
        <v>2969</v>
      </c>
      <c r="F8428" s="10">
        <v>43527</v>
      </c>
      <c r="G8428" s="6">
        <v>4</v>
      </c>
      <c r="H8428" s="11">
        <f>VLOOKUP(B8428,[1]!Product_Data[#Data],4,0)</f>
        <v>771</v>
      </c>
      <c r="I8428" s="11">
        <f>VLOOKUP(B8428,[1]!Product_Data[#Data],3,0)</f>
        <v>648</v>
      </c>
      <c r="J8428" s="11">
        <f t="shared" si="789"/>
        <v>2592</v>
      </c>
      <c r="K8428" s="11">
        <f t="shared" si="790"/>
        <v>3084</v>
      </c>
      <c r="L8428" s="11">
        <f t="shared" si="791"/>
        <v>492</v>
      </c>
      <c r="M8428" t="str">
        <f>VLOOKUP(C8428,[1]!Location_Data[#Data],2,0)</f>
        <v>Norwalk</v>
      </c>
      <c r="N8428" t="str">
        <f>VLOOKUP(D8428,[1]!Salespeople_Data[#Data],2,0)</f>
        <v>Roger Ramos</v>
      </c>
      <c r="O8428" t="str">
        <f>VLOOKUP(E8428,[1]!Customer_Data[#Data],2,0)</f>
        <v>Daniel Barnes</v>
      </c>
      <c r="P8428" s="15">
        <f t="shared" si="786"/>
        <v>1</v>
      </c>
      <c r="Q8428">
        <f t="shared" si="787"/>
        <v>3</v>
      </c>
      <c r="R8428">
        <f t="shared" si="788"/>
        <v>2019</v>
      </c>
    </row>
    <row r="8429" spans="1:18" x14ac:dyDescent="0.25">
      <c r="A8429" s="6" t="s">
        <v>9455</v>
      </c>
      <c r="B8429" s="6" t="s">
        <v>210</v>
      </c>
      <c r="C8429" s="6" t="s">
        <v>48</v>
      </c>
      <c r="D8429" s="6" t="s">
        <v>146</v>
      </c>
      <c r="E8429" s="6" t="s">
        <v>1116</v>
      </c>
      <c r="F8429" s="10">
        <v>43571</v>
      </c>
      <c r="G8429" s="6">
        <v>1</v>
      </c>
      <c r="H8429" s="11">
        <f>VLOOKUP(B8429,[1]!Product_Data[#Data],4,0)</f>
        <v>458</v>
      </c>
      <c r="I8429" s="11">
        <f>VLOOKUP(B8429,[1]!Product_Data[#Data],3,0)</f>
        <v>376</v>
      </c>
      <c r="J8429" s="11">
        <f t="shared" si="789"/>
        <v>376</v>
      </c>
      <c r="K8429" s="11">
        <f t="shared" si="790"/>
        <v>458</v>
      </c>
      <c r="L8429" s="11">
        <f t="shared" si="791"/>
        <v>82</v>
      </c>
      <c r="M8429" t="str">
        <f>VLOOKUP(C8429,[1]!Location_Data[#Data],2,0)</f>
        <v>Rialto</v>
      </c>
      <c r="N8429" t="str">
        <f>VLOOKUP(D8429,[1]!Salespeople_Data[#Data],2,0)</f>
        <v>Carl Elliott</v>
      </c>
      <c r="O8429" t="str">
        <f>VLOOKUP(E8429,[1]!Customer_Data[#Data],2,0)</f>
        <v>Christopher Kim</v>
      </c>
      <c r="P8429" s="15">
        <f t="shared" si="786"/>
        <v>3</v>
      </c>
      <c r="Q8429">
        <f t="shared" si="787"/>
        <v>4</v>
      </c>
      <c r="R8429">
        <f t="shared" si="788"/>
        <v>2019</v>
      </c>
    </row>
    <row r="8430" spans="1:18" x14ac:dyDescent="0.25">
      <c r="A8430" s="6" t="s">
        <v>9456</v>
      </c>
      <c r="B8430" s="6" t="s">
        <v>361</v>
      </c>
      <c r="C8430" s="6" t="s">
        <v>57</v>
      </c>
      <c r="D8430" s="6" t="s">
        <v>216</v>
      </c>
      <c r="E8430" s="6" t="s">
        <v>2462</v>
      </c>
      <c r="F8430" s="10">
        <v>43682</v>
      </c>
      <c r="G8430" s="6">
        <v>2</v>
      </c>
      <c r="H8430" s="11">
        <f>VLOOKUP(B8430,[1]!Product_Data[#Data],4,0)</f>
        <v>1338</v>
      </c>
      <c r="I8430" s="11">
        <f>VLOOKUP(B8430,[1]!Product_Data[#Data],3,0)</f>
        <v>682</v>
      </c>
      <c r="J8430" s="11">
        <f t="shared" si="789"/>
        <v>1364</v>
      </c>
      <c r="K8430" s="11">
        <f t="shared" si="790"/>
        <v>2676</v>
      </c>
      <c r="L8430" s="11">
        <f t="shared" si="791"/>
        <v>1312</v>
      </c>
      <c r="M8430" t="str">
        <f>VLOOKUP(C8430,[1]!Location_Data[#Data],2,0)</f>
        <v>Thousand Oaks</v>
      </c>
      <c r="N8430" t="str">
        <f>VLOOKUP(D8430,[1]!Salespeople_Data[#Data],2,0)</f>
        <v>Ernest Wagner</v>
      </c>
      <c r="O8430" t="str">
        <f>VLOOKUP(E8430,[1]!Customer_Data[#Data],2,0)</f>
        <v>Benjamin Ryan</v>
      </c>
      <c r="P8430" s="15">
        <f t="shared" si="786"/>
        <v>2</v>
      </c>
      <c r="Q8430">
        <f t="shared" si="787"/>
        <v>8</v>
      </c>
      <c r="R8430">
        <f t="shared" si="788"/>
        <v>2019</v>
      </c>
    </row>
    <row r="8431" spans="1:18" x14ac:dyDescent="0.25">
      <c r="A8431" s="6" t="s">
        <v>9457</v>
      </c>
      <c r="B8431" s="6" t="s">
        <v>289</v>
      </c>
      <c r="C8431" s="6" t="s">
        <v>29</v>
      </c>
      <c r="D8431" s="6" t="s">
        <v>191</v>
      </c>
      <c r="E8431" s="6" t="s">
        <v>955</v>
      </c>
      <c r="F8431" s="10">
        <v>43772</v>
      </c>
      <c r="G8431" s="6">
        <v>3</v>
      </c>
      <c r="H8431" s="11">
        <f>VLOOKUP(B8431,[1]!Product_Data[#Data],4,0)</f>
        <v>368</v>
      </c>
      <c r="I8431" s="11">
        <f>VLOOKUP(B8431,[1]!Product_Data[#Data],3,0)</f>
        <v>294</v>
      </c>
      <c r="J8431" s="11">
        <f t="shared" si="789"/>
        <v>882</v>
      </c>
      <c r="K8431" s="11">
        <f t="shared" si="790"/>
        <v>1104</v>
      </c>
      <c r="L8431" s="11">
        <f t="shared" si="791"/>
        <v>222</v>
      </c>
      <c r="M8431" t="str">
        <f>VLOOKUP(C8431,[1]!Location_Data[#Data],2,0)</f>
        <v>Santa Ana</v>
      </c>
      <c r="N8431" t="str">
        <f>VLOOKUP(D8431,[1]!Salespeople_Data[#Data],2,0)</f>
        <v>Robert Reed</v>
      </c>
      <c r="O8431" t="str">
        <f>VLOOKUP(E8431,[1]!Customer_Data[#Data],2,0)</f>
        <v>Fred Peterson</v>
      </c>
      <c r="P8431" s="15">
        <f t="shared" si="786"/>
        <v>1</v>
      </c>
      <c r="Q8431">
        <f t="shared" si="787"/>
        <v>11</v>
      </c>
      <c r="R8431">
        <f t="shared" si="788"/>
        <v>2019</v>
      </c>
    </row>
    <row r="8432" spans="1:18" x14ac:dyDescent="0.25">
      <c r="A8432" s="6" t="s">
        <v>9458</v>
      </c>
      <c r="B8432" s="6" t="s">
        <v>603</v>
      </c>
      <c r="C8432" s="6" t="s">
        <v>9</v>
      </c>
      <c r="D8432" s="6" t="s">
        <v>308</v>
      </c>
      <c r="E8432" s="6" t="s">
        <v>2730</v>
      </c>
      <c r="F8432" s="10">
        <v>43788</v>
      </c>
      <c r="G8432" s="6">
        <v>1</v>
      </c>
      <c r="H8432" s="11">
        <f>VLOOKUP(B8432,[1]!Product_Data[#Data],4,0)</f>
        <v>2495</v>
      </c>
      <c r="I8432" s="11">
        <f>VLOOKUP(B8432,[1]!Product_Data[#Data],3,0)</f>
        <v>1896</v>
      </c>
      <c r="J8432" s="11">
        <f t="shared" si="789"/>
        <v>1896</v>
      </c>
      <c r="K8432" s="11">
        <f t="shared" si="790"/>
        <v>2495</v>
      </c>
      <c r="L8432" s="11">
        <f t="shared" si="791"/>
        <v>599</v>
      </c>
      <c r="M8432" t="str">
        <f>VLOOKUP(C8432,[1]!Location_Data[#Data],2,0)</f>
        <v>San Mateo</v>
      </c>
      <c r="N8432" t="str">
        <f>VLOOKUP(D8432,[1]!Salespeople_Data[#Data],2,0)</f>
        <v>Fred Robertson</v>
      </c>
      <c r="O8432" t="str">
        <f>VLOOKUP(E8432,[1]!Customer_Data[#Data],2,0)</f>
        <v>George Hill</v>
      </c>
      <c r="P8432" s="15">
        <f t="shared" si="786"/>
        <v>3</v>
      </c>
      <c r="Q8432">
        <f t="shared" si="787"/>
        <v>11</v>
      </c>
      <c r="R8432">
        <f t="shared" si="788"/>
        <v>2019</v>
      </c>
    </row>
    <row r="8433" spans="1:18" x14ac:dyDescent="0.25">
      <c r="A8433" s="6" t="s">
        <v>9459</v>
      </c>
      <c r="B8433" s="6" t="s">
        <v>479</v>
      </c>
      <c r="C8433" s="6" t="s">
        <v>156</v>
      </c>
      <c r="D8433" s="6" t="s">
        <v>15</v>
      </c>
      <c r="E8433" s="6" t="s">
        <v>915</v>
      </c>
      <c r="F8433" s="10">
        <v>43564</v>
      </c>
      <c r="G8433" s="6">
        <v>1</v>
      </c>
      <c r="H8433" s="11">
        <f>VLOOKUP(B8433,[1]!Product_Data[#Data],4,0)</f>
        <v>123</v>
      </c>
      <c r="I8433" s="11">
        <f>VLOOKUP(B8433,[1]!Product_Data[#Data],3,0)</f>
        <v>84</v>
      </c>
      <c r="J8433" s="11">
        <f t="shared" si="789"/>
        <v>84</v>
      </c>
      <c r="K8433" s="11">
        <f t="shared" si="790"/>
        <v>123</v>
      </c>
      <c r="L8433" s="11">
        <f t="shared" si="791"/>
        <v>39</v>
      </c>
      <c r="M8433" t="str">
        <f>VLOOKUP(C8433,[1]!Location_Data[#Data],2,0)</f>
        <v>Sacramento</v>
      </c>
      <c r="N8433" t="str">
        <f>VLOOKUP(D8433,[1]!Salespeople_Data[#Data],2,0)</f>
        <v>Ryan Butler</v>
      </c>
      <c r="O8433" t="str">
        <f>VLOOKUP(E8433,[1]!Customer_Data[#Data],2,0)</f>
        <v>Carlos Kim</v>
      </c>
      <c r="P8433" s="15">
        <f t="shared" si="786"/>
        <v>3</v>
      </c>
      <c r="Q8433">
        <f t="shared" si="787"/>
        <v>4</v>
      </c>
      <c r="R8433">
        <f t="shared" si="788"/>
        <v>2019</v>
      </c>
    </row>
    <row r="8434" spans="1:18" x14ac:dyDescent="0.25">
      <c r="A8434" s="6" t="s">
        <v>9460</v>
      </c>
      <c r="B8434" s="6" t="s">
        <v>47</v>
      </c>
      <c r="C8434" s="6" t="s">
        <v>70</v>
      </c>
      <c r="D8434" s="6" t="s">
        <v>63</v>
      </c>
      <c r="E8434" s="6" t="s">
        <v>1240</v>
      </c>
      <c r="F8434" s="10">
        <v>43648</v>
      </c>
      <c r="G8434" s="6">
        <v>1</v>
      </c>
      <c r="H8434" s="11">
        <f>VLOOKUP(B8434,[1]!Product_Data[#Data],4,0)</f>
        <v>1812</v>
      </c>
      <c r="I8434" s="11">
        <f>VLOOKUP(B8434,[1]!Product_Data[#Data],3,0)</f>
        <v>1305</v>
      </c>
      <c r="J8434" s="11">
        <f t="shared" si="789"/>
        <v>1305</v>
      </c>
      <c r="K8434" s="11">
        <f t="shared" si="790"/>
        <v>1812</v>
      </c>
      <c r="L8434" s="11">
        <f t="shared" si="791"/>
        <v>507</v>
      </c>
      <c r="M8434" t="str">
        <f>VLOOKUP(C8434,[1]!Location_Data[#Data],2,0)</f>
        <v>Clovis</v>
      </c>
      <c r="N8434" t="str">
        <f>VLOOKUP(D8434,[1]!Salespeople_Data[#Data],2,0)</f>
        <v>Jeremy Mendoza</v>
      </c>
      <c r="O8434" t="str">
        <f>VLOOKUP(E8434,[1]!Customer_Data[#Data],2,0)</f>
        <v>Richard Carr</v>
      </c>
      <c r="P8434" s="15">
        <f t="shared" si="786"/>
        <v>3</v>
      </c>
      <c r="Q8434">
        <f t="shared" si="787"/>
        <v>7</v>
      </c>
      <c r="R8434">
        <f t="shared" si="788"/>
        <v>2019</v>
      </c>
    </row>
    <row r="8435" spans="1:18" x14ac:dyDescent="0.25">
      <c r="A8435" s="6" t="s">
        <v>9461</v>
      </c>
      <c r="B8435" s="6" t="s">
        <v>83</v>
      </c>
      <c r="C8435" s="6" t="s">
        <v>570</v>
      </c>
      <c r="D8435" s="6" t="s">
        <v>212</v>
      </c>
      <c r="E8435" s="6" t="s">
        <v>1323</v>
      </c>
      <c r="F8435" s="10">
        <v>43475</v>
      </c>
      <c r="G8435" s="6">
        <v>2</v>
      </c>
      <c r="H8435" s="11">
        <f>VLOOKUP(B8435,[1]!Product_Data[#Data],4,0)</f>
        <v>1972</v>
      </c>
      <c r="I8435" s="11">
        <f>VLOOKUP(B8435,[1]!Product_Data[#Data],3,0)</f>
        <v>1321</v>
      </c>
      <c r="J8435" s="11">
        <f t="shared" si="789"/>
        <v>2642</v>
      </c>
      <c r="K8435" s="11">
        <f t="shared" si="790"/>
        <v>3944</v>
      </c>
      <c r="L8435" s="11">
        <f t="shared" si="791"/>
        <v>1302</v>
      </c>
      <c r="M8435" t="str">
        <f>VLOOKUP(C8435,[1]!Location_Data[#Data],2,0)</f>
        <v>Fresno</v>
      </c>
      <c r="N8435" t="str">
        <f>VLOOKUP(D8435,[1]!Salespeople_Data[#Data],2,0)</f>
        <v>Ronald Reed</v>
      </c>
      <c r="O8435" t="str">
        <f>VLOOKUP(E8435,[1]!Customer_Data[#Data],2,0)</f>
        <v>Chris Howard</v>
      </c>
      <c r="P8435" s="15">
        <f t="shared" si="786"/>
        <v>5</v>
      </c>
      <c r="Q8435">
        <f t="shared" si="787"/>
        <v>1</v>
      </c>
      <c r="R8435">
        <f t="shared" si="788"/>
        <v>2019</v>
      </c>
    </row>
    <row r="8436" spans="1:18" x14ac:dyDescent="0.25">
      <c r="A8436" s="6" t="s">
        <v>9462</v>
      </c>
      <c r="B8436" s="6" t="s">
        <v>210</v>
      </c>
      <c r="C8436" s="6" t="s">
        <v>215</v>
      </c>
      <c r="D8436" s="6" t="s">
        <v>35</v>
      </c>
      <c r="E8436" s="6" t="s">
        <v>1397</v>
      </c>
      <c r="F8436" s="10">
        <v>43596</v>
      </c>
      <c r="G8436" s="6">
        <v>3</v>
      </c>
      <c r="H8436" s="11">
        <f>VLOOKUP(B8436,[1]!Product_Data[#Data],4,0)</f>
        <v>458</v>
      </c>
      <c r="I8436" s="11">
        <f>VLOOKUP(B8436,[1]!Product_Data[#Data],3,0)</f>
        <v>376</v>
      </c>
      <c r="J8436" s="11">
        <f t="shared" si="789"/>
        <v>1128</v>
      </c>
      <c r="K8436" s="11">
        <f t="shared" si="790"/>
        <v>1374</v>
      </c>
      <c r="L8436" s="11">
        <f t="shared" si="791"/>
        <v>246</v>
      </c>
      <c r="M8436" t="str">
        <f>VLOOKUP(C8436,[1]!Location_Data[#Data],2,0)</f>
        <v>El Cajon</v>
      </c>
      <c r="N8436" t="str">
        <f>VLOOKUP(D8436,[1]!Salespeople_Data[#Data],2,0)</f>
        <v>Charles Harper</v>
      </c>
      <c r="O8436" t="str">
        <f>VLOOKUP(E8436,[1]!Customer_Data[#Data],2,0)</f>
        <v>Louis Mccoy</v>
      </c>
      <c r="P8436" s="15">
        <f t="shared" si="786"/>
        <v>7</v>
      </c>
      <c r="Q8436">
        <f t="shared" si="787"/>
        <v>5</v>
      </c>
      <c r="R8436">
        <f t="shared" si="788"/>
        <v>2019</v>
      </c>
    </row>
    <row r="8437" spans="1:18" x14ac:dyDescent="0.25">
      <c r="A8437" s="6" t="s">
        <v>9463</v>
      </c>
      <c r="B8437" s="6" t="s">
        <v>18</v>
      </c>
      <c r="C8437" s="6" t="s">
        <v>246</v>
      </c>
      <c r="D8437" s="6" t="s">
        <v>136</v>
      </c>
      <c r="E8437" s="6" t="s">
        <v>2420</v>
      </c>
      <c r="F8437" s="10">
        <v>43662</v>
      </c>
      <c r="G8437" s="6">
        <v>1</v>
      </c>
      <c r="H8437" s="11">
        <f>VLOOKUP(B8437,[1]!Product_Data[#Data],4,0)</f>
        <v>880</v>
      </c>
      <c r="I8437" s="11">
        <f>VLOOKUP(B8437,[1]!Product_Data[#Data],3,0)</f>
        <v>634</v>
      </c>
      <c r="J8437" s="11">
        <f t="shared" si="789"/>
        <v>634</v>
      </c>
      <c r="K8437" s="11">
        <f t="shared" si="790"/>
        <v>880</v>
      </c>
      <c r="L8437" s="11">
        <f t="shared" si="791"/>
        <v>246</v>
      </c>
      <c r="M8437" t="str">
        <f>VLOOKUP(C8437,[1]!Location_Data[#Data],2,0)</f>
        <v>San Francisco</v>
      </c>
      <c r="N8437" t="str">
        <f>VLOOKUP(D8437,[1]!Salespeople_Data[#Data],2,0)</f>
        <v>Clarence Fox</v>
      </c>
      <c r="O8437" t="str">
        <f>VLOOKUP(E8437,[1]!Customer_Data[#Data],2,0)</f>
        <v>Shawn Ramos</v>
      </c>
      <c r="P8437" s="15">
        <f t="shared" si="786"/>
        <v>3</v>
      </c>
      <c r="Q8437">
        <f t="shared" si="787"/>
        <v>7</v>
      </c>
      <c r="R8437">
        <f t="shared" si="788"/>
        <v>2019</v>
      </c>
    </row>
    <row r="8438" spans="1:18" x14ac:dyDescent="0.25">
      <c r="A8438" s="6" t="s">
        <v>9464</v>
      </c>
      <c r="B8438" s="6" t="s">
        <v>28</v>
      </c>
      <c r="C8438" s="6" t="s">
        <v>48</v>
      </c>
      <c r="D8438" s="6" t="s">
        <v>126</v>
      </c>
      <c r="E8438" s="6" t="s">
        <v>198</v>
      </c>
      <c r="F8438" s="10">
        <v>43548</v>
      </c>
      <c r="G8438" s="6">
        <v>1</v>
      </c>
      <c r="H8438" s="11">
        <f>VLOOKUP(B8438,[1]!Product_Data[#Data],4,0)</f>
        <v>684</v>
      </c>
      <c r="I8438" s="11">
        <f>VLOOKUP(B8438,[1]!Product_Data[#Data],3,0)</f>
        <v>561</v>
      </c>
      <c r="J8438" s="11">
        <f t="shared" si="789"/>
        <v>561</v>
      </c>
      <c r="K8438" s="11">
        <f t="shared" si="790"/>
        <v>684</v>
      </c>
      <c r="L8438" s="11">
        <f t="shared" si="791"/>
        <v>123</v>
      </c>
      <c r="M8438" t="str">
        <f>VLOOKUP(C8438,[1]!Location_Data[#Data],2,0)</f>
        <v>Rialto</v>
      </c>
      <c r="N8438" t="str">
        <f>VLOOKUP(D8438,[1]!Salespeople_Data[#Data],2,0)</f>
        <v>Larry Castillo</v>
      </c>
      <c r="O8438" t="str">
        <f>VLOOKUP(E8438,[1]!Customer_Data[#Data],2,0)</f>
        <v>Donald Stanley</v>
      </c>
      <c r="P8438" s="15">
        <f t="shared" si="786"/>
        <v>1</v>
      </c>
      <c r="Q8438">
        <f t="shared" si="787"/>
        <v>3</v>
      </c>
      <c r="R8438">
        <f t="shared" si="788"/>
        <v>2019</v>
      </c>
    </row>
    <row r="8439" spans="1:18" x14ac:dyDescent="0.25">
      <c r="A8439" s="6" t="s">
        <v>9465</v>
      </c>
      <c r="B8439" s="6" t="s">
        <v>203</v>
      </c>
      <c r="C8439" s="6" t="s">
        <v>436</v>
      </c>
      <c r="D8439" s="6" t="s">
        <v>20</v>
      </c>
      <c r="E8439" s="6" t="s">
        <v>3155</v>
      </c>
      <c r="F8439" s="10">
        <v>43466</v>
      </c>
      <c r="G8439" s="6">
        <v>3</v>
      </c>
      <c r="H8439" s="11">
        <f>VLOOKUP(B8439,[1]!Product_Data[#Data],4,0)</f>
        <v>1414</v>
      </c>
      <c r="I8439" s="11">
        <f>VLOOKUP(B8439,[1]!Product_Data[#Data],3,0)</f>
        <v>962</v>
      </c>
      <c r="J8439" s="11">
        <f t="shared" si="789"/>
        <v>2886</v>
      </c>
      <c r="K8439" s="11">
        <f t="shared" si="790"/>
        <v>4242</v>
      </c>
      <c r="L8439" s="11">
        <f t="shared" si="791"/>
        <v>1356</v>
      </c>
      <c r="M8439" t="str">
        <f>VLOOKUP(C8439,[1]!Location_Data[#Data],2,0)</f>
        <v>Jurupa Valley</v>
      </c>
      <c r="N8439" t="str">
        <f>VLOOKUP(D8439,[1]!Salespeople_Data[#Data],2,0)</f>
        <v>Joshua Cook</v>
      </c>
      <c r="O8439" t="str">
        <f>VLOOKUP(E8439,[1]!Customer_Data[#Data],2,0)</f>
        <v>Gerald Reyes</v>
      </c>
      <c r="P8439" s="15">
        <f t="shared" si="786"/>
        <v>3</v>
      </c>
      <c r="Q8439">
        <f t="shared" si="787"/>
        <v>1</v>
      </c>
      <c r="R8439">
        <f t="shared" si="788"/>
        <v>2019</v>
      </c>
    </row>
    <row r="8440" spans="1:18" x14ac:dyDescent="0.25">
      <c r="A8440" s="6" t="s">
        <v>9466</v>
      </c>
      <c r="B8440" s="6" t="s">
        <v>412</v>
      </c>
      <c r="C8440" s="6" t="s">
        <v>246</v>
      </c>
      <c r="D8440" s="6" t="s">
        <v>101</v>
      </c>
      <c r="E8440" s="6" t="s">
        <v>336</v>
      </c>
      <c r="F8440" s="10">
        <v>43481</v>
      </c>
      <c r="G8440" s="6">
        <v>2</v>
      </c>
      <c r="H8440" s="11">
        <f>VLOOKUP(B8440,[1]!Product_Data[#Data],4,0)</f>
        <v>2396</v>
      </c>
      <c r="I8440" s="11">
        <f>VLOOKUP(B8440,[1]!Product_Data[#Data],3,0)</f>
        <v>1965</v>
      </c>
      <c r="J8440" s="11">
        <f t="shared" si="789"/>
        <v>3930</v>
      </c>
      <c r="K8440" s="11">
        <f t="shared" si="790"/>
        <v>4792</v>
      </c>
      <c r="L8440" s="11">
        <f t="shared" si="791"/>
        <v>862</v>
      </c>
      <c r="M8440" t="str">
        <f>VLOOKUP(C8440,[1]!Location_Data[#Data],2,0)</f>
        <v>San Francisco</v>
      </c>
      <c r="N8440" t="str">
        <f>VLOOKUP(D8440,[1]!Salespeople_Data[#Data],2,0)</f>
        <v>Scott Clark</v>
      </c>
      <c r="O8440" t="str">
        <f>VLOOKUP(E8440,[1]!Customer_Data[#Data],2,0)</f>
        <v>Mark Lee</v>
      </c>
      <c r="P8440" s="15">
        <f t="shared" si="786"/>
        <v>4</v>
      </c>
      <c r="Q8440">
        <f t="shared" si="787"/>
        <v>1</v>
      </c>
      <c r="R8440">
        <f t="shared" si="788"/>
        <v>2019</v>
      </c>
    </row>
    <row r="8441" spans="1:18" x14ac:dyDescent="0.25">
      <c r="A8441" s="6" t="s">
        <v>9467</v>
      </c>
      <c r="B8441" s="6" t="s">
        <v>260</v>
      </c>
      <c r="C8441" s="6" t="s">
        <v>272</v>
      </c>
      <c r="D8441" s="6" t="s">
        <v>10</v>
      </c>
      <c r="E8441" s="6" t="s">
        <v>1414</v>
      </c>
      <c r="F8441" s="10">
        <v>43806</v>
      </c>
      <c r="G8441" s="6">
        <v>1</v>
      </c>
      <c r="H8441" s="11">
        <f>VLOOKUP(B8441,[1]!Product_Data[#Data],4,0)</f>
        <v>502</v>
      </c>
      <c r="I8441" s="11">
        <f>VLOOKUP(B8441,[1]!Product_Data[#Data],3,0)</f>
        <v>296</v>
      </c>
      <c r="J8441" s="11">
        <f t="shared" si="789"/>
        <v>296</v>
      </c>
      <c r="K8441" s="11">
        <f t="shared" si="790"/>
        <v>502</v>
      </c>
      <c r="L8441" s="11">
        <f t="shared" si="791"/>
        <v>206</v>
      </c>
      <c r="M8441" t="str">
        <f>VLOOKUP(C8441,[1]!Location_Data[#Data],2,0)</f>
        <v>Torrance</v>
      </c>
      <c r="N8441" t="str">
        <f>VLOOKUP(D8441,[1]!Salespeople_Data[#Data],2,0)</f>
        <v>Justin Lynch</v>
      </c>
      <c r="O8441" t="str">
        <f>VLOOKUP(E8441,[1]!Customer_Data[#Data],2,0)</f>
        <v>Scott Allen</v>
      </c>
      <c r="P8441" s="15">
        <f t="shared" si="786"/>
        <v>7</v>
      </c>
      <c r="Q8441">
        <f t="shared" si="787"/>
        <v>12</v>
      </c>
      <c r="R8441">
        <f t="shared" si="788"/>
        <v>2019</v>
      </c>
    </row>
    <row r="8442" spans="1:18" x14ac:dyDescent="0.25">
      <c r="A8442" s="6" t="s">
        <v>9468</v>
      </c>
      <c r="B8442" s="6" t="s">
        <v>177</v>
      </c>
      <c r="C8442" s="6" t="s">
        <v>490</v>
      </c>
      <c r="D8442" s="6" t="s">
        <v>178</v>
      </c>
      <c r="E8442" s="6" t="s">
        <v>896</v>
      </c>
      <c r="F8442" s="10">
        <v>43613</v>
      </c>
      <c r="G8442" s="6">
        <v>1</v>
      </c>
      <c r="H8442" s="11">
        <f>VLOOKUP(B8442,[1]!Product_Data[#Data],4,0)</f>
        <v>2497</v>
      </c>
      <c r="I8442" s="11">
        <f>VLOOKUP(B8442,[1]!Product_Data[#Data],3,0)</f>
        <v>1473</v>
      </c>
      <c r="J8442" s="11">
        <f t="shared" si="789"/>
        <v>1473</v>
      </c>
      <c r="K8442" s="11">
        <f t="shared" si="790"/>
        <v>2497</v>
      </c>
      <c r="L8442" s="11">
        <f t="shared" si="791"/>
        <v>1024</v>
      </c>
      <c r="M8442" t="str">
        <f>VLOOKUP(C8442,[1]!Location_Data[#Data],2,0)</f>
        <v>Temecula</v>
      </c>
      <c r="N8442" t="str">
        <f>VLOOKUP(D8442,[1]!Salespeople_Data[#Data],2,0)</f>
        <v>Joshua Taylor</v>
      </c>
      <c r="O8442" t="str">
        <f>VLOOKUP(E8442,[1]!Customer_Data[#Data],2,0)</f>
        <v>Eric Bradley</v>
      </c>
      <c r="P8442" s="15">
        <f t="shared" si="786"/>
        <v>3</v>
      </c>
      <c r="Q8442">
        <f t="shared" si="787"/>
        <v>5</v>
      </c>
      <c r="R8442">
        <f t="shared" si="788"/>
        <v>2019</v>
      </c>
    </row>
    <row r="8443" spans="1:18" x14ac:dyDescent="0.25">
      <c r="A8443" s="6" t="s">
        <v>9469</v>
      </c>
      <c r="B8443" s="6" t="s">
        <v>361</v>
      </c>
      <c r="C8443" s="6" t="s">
        <v>140</v>
      </c>
      <c r="D8443" s="6" t="s">
        <v>15</v>
      </c>
      <c r="E8443" s="6" t="s">
        <v>2943</v>
      </c>
      <c r="F8443" s="10">
        <v>43481</v>
      </c>
      <c r="G8443" s="6">
        <v>1</v>
      </c>
      <c r="H8443" s="11">
        <f>VLOOKUP(B8443,[1]!Product_Data[#Data],4,0)</f>
        <v>1338</v>
      </c>
      <c r="I8443" s="11">
        <f>VLOOKUP(B8443,[1]!Product_Data[#Data],3,0)</f>
        <v>682</v>
      </c>
      <c r="J8443" s="11">
        <f t="shared" si="789"/>
        <v>682</v>
      </c>
      <c r="K8443" s="11">
        <f t="shared" si="790"/>
        <v>1338</v>
      </c>
      <c r="L8443" s="11">
        <f t="shared" si="791"/>
        <v>656</v>
      </c>
      <c r="M8443" t="str">
        <f>VLOOKUP(C8443,[1]!Location_Data[#Data],2,0)</f>
        <v>Salinas</v>
      </c>
      <c r="N8443" t="str">
        <f>VLOOKUP(D8443,[1]!Salespeople_Data[#Data],2,0)</f>
        <v>Ryan Butler</v>
      </c>
      <c r="O8443" t="str">
        <f>VLOOKUP(E8443,[1]!Customer_Data[#Data],2,0)</f>
        <v>Albert Robinson</v>
      </c>
      <c r="P8443" s="15">
        <f t="shared" si="786"/>
        <v>4</v>
      </c>
      <c r="Q8443">
        <f t="shared" si="787"/>
        <v>1</v>
      </c>
      <c r="R8443">
        <f t="shared" si="788"/>
        <v>2019</v>
      </c>
    </row>
    <row r="8444" spans="1:18" x14ac:dyDescent="0.25">
      <c r="A8444" s="6" t="s">
        <v>9470</v>
      </c>
      <c r="B8444" s="6" t="s">
        <v>47</v>
      </c>
      <c r="C8444" s="6" t="s">
        <v>570</v>
      </c>
      <c r="D8444" s="6" t="s">
        <v>447</v>
      </c>
      <c r="E8444" s="6" t="s">
        <v>1030</v>
      </c>
      <c r="F8444" s="10">
        <v>43758</v>
      </c>
      <c r="G8444" s="6">
        <v>1</v>
      </c>
      <c r="H8444" s="11">
        <f>VLOOKUP(B8444,[1]!Product_Data[#Data],4,0)</f>
        <v>1812</v>
      </c>
      <c r="I8444" s="11">
        <f>VLOOKUP(B8444,[1]!Product_Data[#Data],3,0)</f>
        <v>1305</v>
      </c>
      <c r="J8444" s="11">
        <f t="shared" si="789"/>
        <v>1305</v>
      </c>
      <c r="K8444" s="11">
        <f t="shared" si="790"/>
        <v>1812</v>
      </c>
      <c r="L8444" s="11">
        <f t="shared" si="791"/>
        <v>507</v>
      </c>
      <c r="M8444" t="str">
        <f>VLOOKUP(C8444,[1]!Location_Data[#Data],2,0)</f>
        <v>Fresno</v>
      </c>
      <c r="N8444" t="str">
        <f>VLOOKUP(D8444,[1]!Salespeople_Data[#Data],2,0)</f>
        <v>Howard Sims</v>
      </c>
      <c r="O8444" t="str">
        <f>VLOOKUP(E8444,[1]!Customer_Data[#Data],2,0)</f>
        <v>Brandon Diaz</v>
      </c>
      <c r="P8444" s="15">
        <f t="shared" si="786"/>
        <v>1</v>
      </c>
      <c r="Q8444">
        <f t="shared" si="787"/>
        <v>10</v>
      </c>
      <c r="R8444">
        <f t="shared" si="788"/>
        <v>2019</v>
      </c>
    </row>
    <row r="8445" spans="1:18" x14ac:dyDescent="0.25">
      <c r="A8445" s="6" t="s">
        <v>9471</v>
      </c>
      <c r="B8445" s="6" t="s">
        <v>252</v>
      </c>
      <c r="C8445" s="6" t="s">
        <v>512</v>
      </c>
      <c r="D8445" s="6" t="s">
        <v>63</v>
      </c>
      <c r="E8445" s="6" t="s">
        <v>1282</v>
      </c>
      <c r="F8445" s="10">
        <v>43642</v>
      </c>
      <c r="G8445" s="6">
        <v>1</v>
      </c>
      <c r="H8445" s="11">
        <f>VLOOKUP(B8445,[1]!Product_Data[#Data],4,0)</f>
        <v>1899</v>
      </c>
      <c r="I8445" s="11">
        <f>VLOOKUP(B8445,[1]!Product_Data[#Data],3,0)</f>
        <v>1044</v>
      </c>
      <c r="J8445" s="11">
        <f t="shared" si="789"/>
        <v>1044</v>
      </c>
      <c r="K8445" s="11">
        <f t="shared" si="790"/>
        <v>1899</v>
      </c>
      <c r="L8445" s="11">
        <f t="shared" si="791"/>
        <v>855</v>
      </c>
      <c r="M8445" t="str">
        <f>VLOOKUP(C8445,[1]!Location_Data[#Data],2,0)</f>
        <v>Long Beach</v>
      </c>
      <c r="N8445" t="str">
        <f>VLOOKUP(D8445,[1]!Salespeople_Data[#Data],2,0)</f>
        <v>Jeremy Mendoza</v>
      </c>
      <c r="O8445" t="str">
        <f>VLOOKUP(E8445,[1]!Customer_Data[#Data],2,0)</f>
        <v>Bruce Harris</v>
      </c>
      <c r="P8445" s="15">
        <f t="shared" si="786"/>
        <v>4</v>
      </c>
      <c r="Q8445">
        <f t="shared" si="787"/>
        <v>6</v>
      </c>
      <c r="R8445">
        <f t="shared" si="788"/>
        <v>2019</v>
      </c>
    </row>
    <row r="8446" spans="1:18" x14ac:dyDescent="0.25">
      <c r="A8446" s="6" t="s">
        <v>9472</v>
      </c>
      <c r="B8446" s="6" t="s">
        <v>256</v>
      </c>
      <c r="C8446" s="6" t="s">
        <v>79</v>
      </c>
      <c r="D8446" s="6" t="s">
        <v>49</v>
      </c>
      <c r="E8446" s="6" t="s">
        <v>1196</v>
      </c>
      <c r="F8446" s="10">
        <v>43701</v>
      </c>
      <c r="G8446" s="6">
        <v>1</v>
      </c>
      <c r="H8446" s="11">
        <f>VLOOKUP(B8446,[1]!Product_Data[#Data],4,0)</f>
        <v>596</v>
      </c>
      <c r="I8446" s="11">
        <f>VLOOKUP(B8446,[1]!Product_Data[#Data],3,0)</f>
        <v>358</v>
      </c>
      <c r="J8446" s="11">
        <f t="shared" si="789"/>
        <v>358</v>
      </c>
      <c r="K8446" s="11">
        <f t="shared" si="790"/>
        <v>596</v>
      </c>
      <c r="L8446" s="11">
        <f t="shared" si="791"/>
        <v>238</v>
      </c>
      <c r="M8446" t="str">
        <f>VLOOKUP(C8446,[1]!Location_Data[#Data],2,0)</f>
        <v>Palmdale</v>
      </c>
      <c r="N8446" t="str">
        <f>VLOOKUP(D8446,[1]!Salespeople_Data[#Data],2,0)</f>
        <v>Walter Cook</v>
      </c>
      <c r="O8446" t="str">
        <f>VLOOKUP(E8446,[1]!Customer_Data[#Data],2,0)</f>
        <v>Walter Baker</v>
      </c>
      <c r="P8446" s="15">
        <f t="shared" si="786"/>
        <v>7</v>
      </c>
      <c r="Q8446">
        <f t="shared" si="787"/>
        <v>8</v>
      </c>
      <c r="R8446">
        <f t="shared" si="788"/>
        <v>2019</v>
      </c>
    </row>
    <row r="8447" spans="1:18" x14ac:dyDescent="0.25">
      <c r="A8447" s="6" t="s">
        <v>9473</v>
      </c>
      <c r="B8447" s="6" t="s">
        <v>144</v>
      </c>
      <c r="C8447" s="6" t="s">
        <v>156</v>
      </c>
      <c r="D8447" s="6" t="s">
        <v>80</v>
      </c>
      <c r="E8447" s="6" t="s">
        <v>812</v>
      </c>
      <c r="F8447" s="10">
        <v>43668</v>
      </c>
      <c r="G8447" s="6">
        <v>1</v>
      </c>
      <c r="H8447" s="11">
        <f>VLOOKUP(B8447,[1]!Product_Data[#Data],4,0)</f>
        <v>2410</v>
      </c>
      <c r="I8447" s="11">
        <f>VLOOKUP(B8447,[1]!Product_Data[#Data],3,0)</f>
        <v>1518</v>
      </c>
      <c r="J8447" s="11">
        <f t="shared" si="789"/>
        <v>1518</v>
      </c>
      <c r="K8447" s="11">
        <f t="shared" si="790"/>
        <v>2410</v>
      </c>
      <c r="L8447" s="11">
        <f t="shared" si="791"/>
        <v>892</v>
      </c>
      <c r="M8447" t="str">
        <f>VLOOKUP(C8447,[1]!Location_Data[#Data],2,0)</f>
        <v>Sacramento</v>
      </c>
      <c r="N8447" t="str">
        <f>VLOOKUP(D8447,[1]!Salespeople_Data[#Data],2,0)</f>
        <v>Henry Nelson</v>
      </c>
      <c r="O8447" t="str">
        <f>VLOOKUP(E8447,[1]!Customer_Data[#Data],2,0)</f>
        <v>Shawn Reynolds</v>
      </c>
      <c r="P8447" s="15">
        <f t="shared" si="786"/>
        <v>2</v>
      </c>
      <c r="Q8447">
        <f t="shared" si="787"/>
        <v>7</v>
      </c>
      <c r="R8447">
        <f t="shared" si="788"/>
        <v>2019</v>
      </c>
    </row>
    <row r="8448" spans="1:18" x14ac:dyDescent="0.25">
      <c r="A8448" s="6" t="s">
        <v>9474</v>
      </c>
      <c r="B8448" s="6" t="s">
        <v>152</v>
      </c>
      <c r="C8448" s="6" t="s">
        <v>331</v>
      </c>
      <c r="D8448" s="6" t="s">
        <v>356</v>
      </c>
      <c r="E8448" s="6" t="s">
        <v>2189</v>
      </c>
      <c r="F8448" s="10">
        <v>43805</v>
      </c>
      <c r="G8448" s="6">
        <v>1</v>
      </c>
      <c r="H8448" s="11">
        <f>VLOOKUP(B8448,[1]!Product_Data[#Data],4,0)</f>
        <v>951</v>
      </c>
      <c r="I8448" s="11">
        <f>VLOOKUP(B8448,[1]!Product_Data[#Data],3,0)</f>
        <v>504</v>
      </c>
      <c r="J8448" s="11">
        <f t="shared" si="789"/>
        <v>504</v>
      </c>
      <c r="K8448" s="11">
        <f t="shared" si="790"/>
        <v>951</v>
      </c>
      <c r="L8448" s="11">
        <f t="shared" si="791"/>
        <v>447</v>
      </c>
      <c r="M8448" t="str">
        <f>VLOOKUP(C8448,[1]!Location_Data[#Data],2,0)</f>
        <v>Sunnyvale</v>
      </c>
      <c r="N8448" t="str">
        <f>VLOOKUP(D8448,[1]!Salespeople_Data[#Data],2,0)</f>
        <v>Jimmy Young</v>
      </c>
      <c r="O8448" t="str">
        <f>VLOOKUP(E8448,[1]!Customer_Data[#Data],2,0)</f>
        <v>Steve Hunt</v>
      </c>
      <c r="P8448" s="15">
        <f t="shared" si="786"/>
        <v>6</v>
      </c>
      <c r="Q8448">
        <f t="shared" si="787"/>
        <v>12</v>
      </c>
      <c r="R8448">
        <f t="shared" si="788"/>
        <v>2019</v>
      </c>
    </row>
    <row r="8449" spans="1:18" x14ac:dyDescent="0.25">
      <c r="A8449" s="6" t="s">
        <v>9475</v>
      </c>
      <c r="B8449" s="6" t="s">
        <v>173</v>
      </c>
      <c r="C8449" s="6" t="s">
        <v>519</v>
      </c>
      <c r="D8449" s="6" t="s">
        <v>141</v>
      </c>
      <c r="E8449" s="6" t="s">
        <v>2189</v>
      </c>
      <c r="F8449" s="10">
        <v>43614</v>
      </c>
      <c r="G8449" s="6">
        <v>3</v>
      </c>
      <c r="H8449" s="11">
        <f>VLOOKUP(B8449,[1]!Product_Data[#Data],4,0)</f>
        <v>2005</v>
      </c>
      <c r="I8449" s="11">
        <f>VLOOKUP(B8449,[1]!Product_Data[#Data],3,0)</f>
        <v>1223</v>
      </c>
      <c r="J8449" s="11">
        <f t="shared" si="789"/>
        <v>3669</v>
      </c>
      <c r="K8449" s="11">
        <f t="shared" si="790"/>
        <v>6015</v>
      </c>
      <c r="L8449" s="11">
        <f t="shared" si="791"/>
        <v>2346</v>
      </c>
      <c r="M8449" t="str">
        <f>VLOOKUP(C8449,[1]!Location_Data[#Data],2,0)</f>
        <v>Anaheim</v>
      </c>
      <c r="N8449" t="str">
        <f>VLOOKUP(D8449,[1]!Salespeople_Data[#Data],2,0)</f>
        <v>Arthur Mccoy</v>
      </c>
      <c r="O8449" t="str">
        <f>VLOOKUP(E8449,[1]!Customer_Data[#Data],2,0)</f>
        <v>Steve Hunt</v>
      </c>
      <c r="P8449" s="15">
        <f t="shared" si="786"/>
        <v>4</v>
      </c>
      <c r="Q8449">
        <f t="shared" si="787"/>
        <v>5</v>
      </c>
      <c r="R8449">
        <f t="shared" si="788"/>
        <v>2019</v>
      </c>
    </row>
    <row r="8450" spans="1:18" x14ac:dyDescent="0.25">
      <c r="A8450" s="6" t="s">
        <v>9476</v>
      </c>
      <c r="B8450" s="6" t="s">
        <v>818</v>
      </c>
      <c r="C8450" s="6" t="s">
        <v>57</v>
      </c>
      <c r="D8450" s="6" t="s">
        <v>49</v>
      </c>
      <c r="E8450" s="6" t="s">
        <v>806</v>
      </c>
      <c r="F8450" s="10">
        <v>43828</v>
      </c>
      <c r="G8450" s="6">
        <v>1</v>
      </c>
      <c r="H8450" s="11">
        <f>VLOOKUP(B8450,[1]!Product_Data[#Data],4,0)</f>
        <v>1638</v>
      </c>
      <c r="I8450" s="11">
        <f>VLOOKUP(B8450,[1]!Product_Data[#Data],3,0)</f>
        <v>1261</v>
      </c>
      <c r="J8450" s="11">
        <f t="shared" si="789"/>
        <v>1261</v>
      </c>
      <c r="K8450" s="11">
        <f t="shared" si="790"/>
        <v>1638</v>
      </c>
      <c r="L8450" s="11">
        <f t="shared" si="791"/>
        <v>377</v>
      </c>
      <c r="M8450" t="str">
        <f>VLOOKUP(C8450,[1]!Location_Data[#Data],2,0)</f>
        <v>Thousand Oaks</v>
      </c>
      <c r="N8450" t="str">
        <f>VLOOKUP(D8450,[1]!Salespeople_Data[#Data],2,0)</f>
        <v>Walter Cook</v>
      </c>
      <c r="O8450" t="str">
        <f>VLOOKUP(E8450,[1]!Customer_Data[#Data],2,0)</f>
        <v>Michael Thomas</v>
      </c>
      <c r="P8450" s="15">
        <f t="shared" ref="P8450:P8513" si="792">WEEKDAY(F8450)</f>
        <v>1</v>
      </c>
      <c r="Q8450">
        <f t="shared" ref="Q8450:Q8513" si="793">MONTH(F8450)</f>
        <v>12</v>
      </c>
      <c r="R8450">
        <f t="shared" ref="R8450:R8513" si="794">YEAR(F8450)</f>
        <v>2019</v>
      </c>
    </row>
    <row r="8451" spans="1:18" x14ac:dyDescent="0.25">
      <c r="A8451" s="6" t="s">
        <v>9477</v>
      </c>
      <c r="B8451" s="6" t="s">
        <v>435</v>
      </c>
      <c r="C8451" s="6" t="s">
        <v>48</v>
      </c>
      <c r="D8451" s="6" t="s">
        <v>359</v>
      </c>
      <c r="E8451" s="6" t="s">
        <v>836</v>
      </c>
      <c r="F8451" s="10">
        <v>43710</v>
      </c>
      <c r="G8451" s="6">
        <v>1</v>
      </c>
      <c r="H8451" s="11">
        <f>VLOOKUP(B8451,[1]!Product_Data[#Data],4,0)</f>
        <v>2141</v>
      </c>
      <c r="I8451" s="11">
        <f>VLOOKUP(B8451,[1]!Product_Data[#Data],3,0)</f>
        <v>1777</v>
      </c>
      <c r="J8451" s="11">
        <f t="shared" ref="J8451:J8514" si="795">PRODUCT(I8451,G8451)</f>
        <v>1777</v>
      </c>
      <c r="K8451" s="11">
        <f t="shared" ref="K8451:K8514" si="796">PRODUCT(H8451,G8451)</f>
        <v>2141</v>
      </c>
      <c r="L8451" s="11">
        <f t="shared" ref="L8451:L8514" si="797">K8451-J8451</f>
        <v>364</v>
      </c>
      <c r="M8451" t="str">
        <f>VLOOKUP(C8451,[1]!Location_Data[#Data],2,0)</f>
        <v>Rialto</v>
      </c>
      <c r="N8451" t="str">
        <f>VLOOKUP(D8451,[1]!Salespeople_Data[#Data],2,0)</f>
        <v>Eugene Holmes</v>
      </c>
      <c r="O8451" t="str">
        <f>VLOOKUP(E8451,[1]!Customer_Data[#Data],2,0)</f>
        <v>Philip Wheeler</v>
      </c>
      <c r="P8451" s="15">
        <f t="shared" si="792"/>
        <v>2</v>
      </c>
      <c r="Q8451">
        <f t="shared" si="793"/>
        <v>9</v>
      </c>
      <c r="R8451">
        <f t="shared" si="794"/>
        <v>2019</v>
      </c>
    </row>
    <row r="8452" spans="1:18" x14ac:dyDescent="0.25">
      <c r="A8452" s="6" t="s">
        <v>9478</v>
      </c>
      <c r="B8452" s="6" t="s">
        <v>560</v>
      </c>
      <c r="C8452" s="6" t="s">
        <v>62</v>
      </c>
      <c r="D8452" s="6" t="s">
        <v>20</v>
      </c>
      <c r="E8452" s="6" t="s">
        <v>1357</v>
      </c>
      <c r="F8452" s="10">
        <v>43795</v>
      </c>
      <c r="G8452" s="6">
        <v>1</v>
      </c>
      <c r="H8452" s="11">
        <f>VLOOKUP(B8452,[1]!Product_Data[#Data],4,0)</f>
        <v>1809</v>
      </c>
      <c r="I8452" s="11">
        <f>VLOOKUP(B8452,[1]!Product_Data[#Data],3,0)</f>
        <v>1067</v>
      </c>
      <c r="J8452" s="11">
        <f t="shared" si="795"/>
        <v>1067</v>
      </c>
      <c r="K8452" s="11">
        <f t="shared" si="796"/>
        <v>1809</v>
      </c>
      <c r="L8452" s="11">
        <f t="shared" si="797"/>
        <v>742</v>
      </c>
      <c r="M8452" t="str">
        <f>VLOOKUP(C8452,[1]!Location_Data[#Data],2,0)</f>
        <v>Fairfield</v>
      </c>
      <c r="N8452" t="str">
        <f>VLOOKUP(D8452,[1]!Salespeople_Data[#Data],2,0)</f>
        <v>Joshua Cook</v>
      </c>
      <c r="O8452" t="str">
        <f>VLOOKUP(E8452,[1]!Customer_Data[#Data],2,0)</f>
        <v>Jack Phillips</v>
      </c>
      <c r="P8452" s="15">
        <f t="shared" si="792"/>
        <v>3</v>
      </c>
      <c r="Q8452">
        <f t="shared" si="793"/>
        <v>11</v>
      </c>
      <c r="R8452">
        <f t="shared" si="794"/>
        <v>2019</v>
      </c>
    </row>
    <row r="8453" spans="1:18" x14ac:dyDescent="0.25">
      <c r="A8453" s="6" t="s">
        <v>9479</v>
      </c>
      <c r="B8453" s="6" t="s">
        <v>144</v>
      </c>
      <c r="C8453" s="6" t="s">
        <v>74</v>
      </c>
      <c r="D8453" s="6" t="s">
        <v>40</v>
      </c>
      <c r="E8453" s="6" t="s">
        <v>2616</v>
      </c>
      <c r="F8453" s="10">
        <v>43713</v>
      </c>
      <c r="G8453" s="6">
        <v>1</v>
      </c>
      <c r="H8453" s="11">
        <f>VLOOKUP(B8453,[1]!Product_Data[#Data],4,0)</f>
        <v>2410</v>
      </c>
      <c r="I8453" s="11">
        <f>VLOOKUP(B8453,[1]!Product_Data[#Data],3,0)</f>
        <v>1518</v>
      </c>
      <c r="J8453" s="11">
        <f t="shared" si="795"/>
        <v>1518</v>
      </c>
      <c r="K8453" s="11">
        <f t="shared" si="796"/>
        <v>2410</v>
      </c>
      <c r="L8453" s="11">
        <f t="shared" si="797"/>
        <v>892</v>
      </c>
      <c r="M8453" t="str">
        <f>VLOOKUP(C8453,[1]!Location_Data[#Data],2,0)</f>
        <v>West Covina</v>
      </c>
      <c r="N8453" t="str">
        <f>VLOOKUP(D8453,[1]!Salespeople_Data[#Data],2,0)</f>
        <v>Brian Hansen</v>
      </c>
      <c r="O8453" t="str">
        <f>VLOOKUP(E8453,[1]!Customer_Data[#Data],2,0)</f>
        <v>James Armstrong</v>
      </c>
      <c r="P8453" s="15">
        <f t="shared" si="792"/>
        <v>5</v>
      </c>
      <c r="Q8453">
        <f t="shared" si="793"/>
        <v>9</v>
      </c>
      <c r="R8453">
        <f t="shared" si="794"/>
        <v>2019</v>
      </c>
    </row>
    <row r="8454" spans="1:18" x14ac:dyDescent="0.25">
      <c r="A8454" s="6" t="s">
        <v>9480</v>
      </c>
      <c r="B8454" s="6" t="s">
        <v>600</v>
      </c>
      <c r="C8454" s="6" t="s">
        <v>242</v>
      </c>
      <c r="D8454" s="6" t="s">
        <v>30</v>
      </c>
      <c r="E8454" s="6" t="s">
        <v>524</v>
      </c>
      <c r="F8454" s="10">
        <v>43583</v>
      </c>
      <c r="G8454" s="6">
        <v>3</v>
      </c>
      <c r="H8454" s="11">
        <f>VLOOKUP(B8454,[1]!Product_Data[#Data],4,0)</f>
        <v>368</v>
      </c>
      <c r="I8454" s="11">
        <f>VLOOKUP(B8454,[1]!Product_Data[#Data],3,0)</f>
        <v>269</v>
      </c>
      <c r="J8454" s="11">
        <f t="shared" si="795"/>
        <v>807</v>
      </c>
      <c r="K8454" s="11">
        <f t="shared" si="796"/>
        <v>1104</v>
      </c>
      <c r="L8454" s="11">
        <f t="shared" si="797"/>
        <v>297</v>
      </c>
      <c r="M8454" t="str">
        <f>VLOOKUP(C8454,[1]!Location_Data[#Data],2,0)</f>
        <v>Downey</v>
      </c>
      <c r="N8454" t="str">
        <f>VLOOKUP(D8454,[1]!Salespeople_Data[#Data],2,0)</f>
        <v>Carl Hall</v>
      </c>
      <c r="O8454" t="str">
        <f>VLOOKUP(E8454,[1]!Customer_Data[#Data],2,0)</f>
        <v>Stephen Webb</v>
      </c>
      <c r="P8454" s="15">
        <f t="shared" si="792"/>
        <v>1</v>
      </c>
      <c r="Q8454">
        <f t="shared" si="793"/>
        <v>4</v>
      </c>
      <c r="R8454">
        <f t="shared" si="794"/>
        <v>2019</v>
      </c>
    </row>
    <row r="8455" spans="1:18" x14ac:dyDescent="0.25">
      <c r="A8455" s="6" t="s">
        <v>9481</v>
      </c>
      <c r="B8455" s="6" t="s">
        <v>235</v>
      </c>
      <c r="C8455" s="6" t="s">
        <v>215</v>
      </c>
      <c r="D8455" s="6" t="s">
        <v>91</v>
      </c>
      <c r="E8455" s="6" t="s">
        <v>294</v>
      </c>
      <c r="F8455" s="10">
        <v>43558</v>
      </c>
      <c r="G8455" s="6">
        <v>3</v>
      </c>
      <c r="H8455" s="11">
        <f>VLOOKUP(B8455,[1]!Product_Data[#Data],4,0)</f>
        <v>1887</v>
      </c>
      <c r="I8455" s="11">
        <f>VLOOKUP(B8455,[1]!Product_Data[#Data],3,0)</f>
        <v>1378</v>
      </c>
      <c r="J8455" s="11">
        <f t="shared" si="795"/>
        <v>4134</v>
      </c>
      <c r="K8455" s="11">
        <f t="shared" si="796"/>
        <v>5661</v>
      </c>
      <c r="L8455" s="11">
        <f t="shared" si="797"/>
        <v>1527</v>
      </c>
      <c r="M8455" t="str">
        <f>VLOOKUP(C8455,[1]!Location_Data[#Data],2,0)</f>
        <v>El Cajon</v>
      </c>
      <c r="N8455" t="str">
        <f>VLOOKUP(D8455,[1]!Salespeople_Data[#Data],2,0)</f>
        <v>Howard Gardner</v>
      </c>
      <c r="O8455" t="str">
        <f>VLOOKUP(E8455,[1]!Customer_Data[#Data],2,0)</f>
        <v>Eric Bowman</v>
      </c>
      <c r="P8455" s="15">
        <f t="shared" si="792"/>
        <v>4</v>
      </c>
      <c r="Q8455">
        <f t="shared" si="793"/>
        <v>4</v>
      </c>
      <c r="R8455">
        <f t="shared" si="794"/>
        <v>2019</v>
      </c>
    </row>
    <row r="8456" spans="1:18" x14ac:dyDescent="0.25">
      <c r="A8456" s="6" t="s">
        <v>9482</v>
      </c>
      <c r="B8456" s="6" t="s">
        <v>235</v>
      </c>
      <c r="C8456" s="6" t="s">
        <v>519</v>
      </c>
      <c r="D8456" s="6" t="s">
        <v>20</v>
      </c>
      <c r="E8456" s="6" t="s">
        <v>4801</v>
      </c>
      <c r="F8456" s="10">
        <v>43830</v>
      </c>
      <c r="G8456" s="6">
        <v>4</v>
      </c>
      <c r="H8456" s="11">
        <f>VLOOKUP(B8456,[1]!Product_Data[#Data],4,0)</f>
        <v>1887</v>
      </c>
      <c r="I8456" s="11">
        <f>VLOOKUP(B8456,[1]!Product_Data[#Data],3,0)</f>
        <v>1378</v>
      </c>
      <c r="J8456" s="11">
        <f t="shared" si="795"/>
        <v>5512</v>
      </c>
      <c r="K8456" s="11">
        <f t="shared" si="796"/>
        <v>7548</v>
      </c>
      <c r="L8456" s="11">
        <f t="shared" si="797"/>
        <v>2036</v>
      </c>
      <c r="M8456" t="str">
        <f>VLOOKUP(C8456,[1]!Location_Data[#Data],2,0)</f>
        <v>Anaheim</v>
      </c>
      <c r="N8456" t="str">
        <f>VLOOKUP(D8456,[1]!Salespeople_Data[#Data],2,0)</f>
        <v>Joshua Cook</v>
      </c>
      <c r="O8456" t="str">
        <f>VLOOKUP(E8456,[1]!Customer_Data[#Data],2,0)</f>
        <v>Eugene Murphy</v>
      </c>
      <c r="P8456" s="15">
        <f t="shared" si="792"/>
        <v>3</v>
      </c>
      <c r="Q8456">
        <f t="shared" si="793"/>
        <v>12</v>
      </c>
      <c r="R8456">
        <f t="shared" si="794"/>
        <v>2019</v>
      </c>
    </row>
    <row r="8457" spans="1:18" x14ac:dyDescent="0.25">
      <c r="A8457" s="6" t="s">
        <v>9483</v>
      </c>
      <c r="B8457" s="6" t="s">
        <v>479</v>
      </c>
      <c r="C8457" s="6" t="s">
        <v>349</v>
      </c>
      <c r="D8457" s="6" t="s">
        <v>165</v>
      </c>
      <c r="E8457" s="6" t="s">
        <v>833</v>
      </c>
      <c r="F8457" s="10">
        <v>43760</v>
      </c>
      <c r="G8457" s="6">
        <v>3</v>
      </c>
      <c r="H8457" s="11">
        <f>VLOOKUP(B8457,[1]!Product_Data[#Data],4,0)</f>
        <v>123</v>
      </c>
      <c r="I8457" s="11">
        <f>VLOOKUP(B8457,[1]!Product_Data[#Data],3,0)</f>
        <v>84</v>
      </c>
      <c r="J8457" s="11">
        <f t="shared" si="795"/>
        <v>252</v>
      </c>
      <c r="K8457" s="11">
        <f t="shared" si="796"/>
        <v>369</v>
      </c>
      <c r="L8457" s="11">
        <f t="shared" si="797"/>
        <v>117</v>
      </c>
      <c r="M8457" t="str">
        <f>VLOOKUP(C8457,[1]!Location_Data[#Data],2,0)</f>
        <v>Santa Clara</v>
      </c>
      <c r="N8457" t="str">
        <f>VLOOKUP(D8457,[1]!Salespeople_Data[#Data],2,0)</f>
        <v>Joe Sims</v>
      </c>
      <c r="O8457" t="str">
        <f>VLOOKUP(E8457,[1]!Customer_Data[#Data],2,0)</f>
        <v>Jose Barnes</v>
      </c>
      <c r="P8457" s="15">
        <f t="shared" si="792"/>
        <v>3</v>
      </c>
      <c r="Q8457">
        <f t="shared" si="793"/>
        <v>10</v>
      </c>
      <c r="R8457">
        <f t="shared" si="794"/>
        <v>2019</v>
      </c>
    </row>
    <row r="8458" spans="1:18" x14ac:dyDescent="0.25">
      <c r="A8458" s="6" t="s">
        <v>9484</v>
      </c>
      <c r="B8458" s="6" t="s">
        <v>155</v>
      </c>
      <c r="C8458" s="6" t="s">
        <v>174</v>
      </c>
      <c r="D8458" s="6" t="s">
        <v>75</v>
      </c>
      <c r="E8458" s="6" t="s">
        <v>1924</v>
      </c>
      <c r="F8458" s="10">
        <v>43542</v>
      </c>
      <c r="G8458" s="6">
        <v>3</v>
      </c>
      <c r="H8458" s="11">
        <f>VLOOKUP(B8458,[1]!Product_Data[#Data],4,0)</f>
        <v>1353</v>
      </c>
      <c r="I8458" s="11">
        <f>VLOOKUP(B8458,[1]!Product_Data[#Data],3,0)</f>
        <v>947</v>
      </c>
      <c r="J8458" s="11">
        <f t="shared" si="795"/>
        <v>2841</v>
      </c>
      <c r="K8458" s="11">
        <f t="shared" si="796"/>
        <v>4059</v>
      </c>
      <c r="L8458" s="11">
        <f t="shared" si="797"/>
        <v>1218</v>
      </c>
      <c r="M8458" t="str">
        <f>VLOOKUP(C8458,[1]!Location_Data[#Data],2,0)</f>
        <v>Norwalk</v>
      </c>
      <c r="N8458" t="str">
        <f>VLOOKUP(D8458,[1]!Salespeople_Data[#Data],2,0)</f>
        <v>Roger Robertson</v>
      </c>
      <c r="O8458" t="str">
        <f>VLOOKUP(E8458,[1]!Customer_Data[#Data],2,0)</f>
        <v>Eric Alvarez</v>
      </c>
      <c r="P8458" s="15">
        <f t="shared" si="792"/>
        <v>2</v>
      </c>
      <c r="Q8458">
        <f t="shared" si="793"/>
        <v>3</v>
      </c>
      <c r="R8458">
        <f t="shared" si="794"/>
        <v>2019</v>
      </c>
    </row>
    <row r="8459" spans="1:18" x14ac:dyDescent="0.25">
      <c r="A8459" s="6" t="s">
        <v>9485</v>
      </c>
      <c r="B8459" s="6" t="s">
        <v>43</v>
      </c>
      <c r="C8459" s="6" t="s">
        <v>731</v>
      </c>
      <c r="D8459" s="6" t="s">
        <v>216</v>
      </c>
      <c r="E8459" s="6" t="s">
        <v>1176</v>
      </c>
      <c r="F8459" s="10">
        <v>43705</v>
      </c>
      <c r="G8459" s="6">
        <v>2</v>
      </c>
      <c r="H8459" s="11">
        <f>VLOOKUP(B8459,[1]!Product_Data[#Data],4,0)</f>
        <v>356</v>
      </c>
      <c r="I8459" s="11">
        <f>VLOOKUP(B8459,[1]!Product_Data[#Data],3,0)</f>
        <v>292</v>
      </c>
      <c r="J8459" s="11">
        <f t="shared" si="795"/>
        <v>584</v>
      </c>
      <c r="K8459" s="11">
        <f t="shared" si="796"/>
        <v>712</v>
      </c>
      <c r="L8459" s="11">
        <f t="shared" si="797"/>
        <v>128</v>
      </c>
      <c r="M8459" t="str">
        <f>VLOOKUP(C8459,[1]!Location_Data[#Data],2,0)</f>
        <v>Costa Mesa</v>
      </c>
      <c r="N8459" t="str">
        <f>VLOOKUP(D8459,[1]!Salespeople_Data[#Data],2,0)</f>
        <v>Ernest Wagner</v>
      </c>
      <c r="O8459" t="str">
        <f>VLOOKUP(E8459,[1]!Customer_Data[#Data],2,0)</f>
        <v>John Robertson</v>
      </c>
      <c r="P8459" s="15">
        <f t="shared" si="792"/>
        <v>4</v>
      </c>
      <c r="Q8459">
        <f t="shared" si="793"/>
        <v>8</v>
      </c>
      <c r="R8459">
        <f t="shared" si="794"/>
        <v>2019</v>
      </c>
    </row>
    <row r="8460" spans="1:18" x14ac:dyDescent="0.25">
      <c r="A8460" s="6" t="s">
        <v>9486</v>
      </c>
      <c r="B8460" s="6" t="s">
        <v>139</v>
      </c>
      <c r="C8460" s="6" t="s">
        <v>224</v>
      </c>
      <c r="D8460" s="6" t="s">
        <v>146</v>
      </c>
      <c r="E8460" s="6" t="s">
        <v>1218</v>
      </c>
      <c r="F8460" s="10">
        <v>43476</v>
      </c>
      <c r="G8460" s="6">
        <v>3</v>
      </c>
      <c r="H8460" s="11">
        <f>VLOOKUP(B8460,[1]!Product_Data[#Data],4,0)</f>
        <v>817</v>
      </c>
      <c r="I8460" s="11">
        <f>VLOOKUP(B8460,[1]!Product_Data[#Data],3,0)</f>
        <v>409</v>
      </c>
      <c r="J8460" s="11">
        <f t="shared" si="795"/>
        <v>1227</v>
      </c>
      <c r="K8460" s="11">
        <f t="shared" si="796"/>
        <v>2451</v>
      </c>
      <c r="L8460" s="11">
        <f t="shared" si="797"/>
        <v>1224</v>
      </c>
      <c r="M8460" t="str">
        <f>VLOOKUP(C8460,[1]!Location_Data[#Data],2,0)</f>
        <v>Huntington Beach</v>
      </c>
      <c r="N8460" t="str">
        <f>VLOOKUP(D8460,[1]!Salespeople_Data[#Data],2,0)</f>
        <v>Carl Elliott</v>
      </c>
      <c r="O8460" t="str">
        <f>VLOOKUP(E8460,[1]!Customer_Data[#Data],2,0)</f>
        <v>Larry Ross</v>
      </c>
      <c r="P8460" s="15">
        <f t="shared" si="792"/>
        <v>6</v>
      </c>
      <c r="Q8460">
        <f t="shared" si="793"/>
        <v>1</v>
      </c>
      <c r="R8460">
        <f t="shared" si="794"/>
        <v>2019</v>
      </c>
    </row>
    <row r="8461" spans="1:18" x14ac:dyDescent="0.25">
      <c r="A8461" s="6" t="s">
        <v>9487</v>
      </c>
      <c r="B8461" s="6" t="s">
        <v>232</v>
      </c>
      <c r="C8461" s="6" t="s">
        <v>380</v>
      </c>
      <c r="D8461" s="6" t="s">
        <v>225</v>
      </c>
      <c r="E8461" s="6" t="s">
        <v>1152</v>
      </c>
      <c r="F8461" s="10">
        <v>43631</v>
      </c>
      <c r="G8461" s="6">
        <v>1</v>
      </c>
      <c r="H8461" s="11">
        <f>VLOOKUP(B8461,[1]!Product_Data[#Data],4,0)</f>
        <v>1119</v>
      </c>
      <c r="I8461" s="11">
        <f>VLOOKUP(B8461,[1]!Product_Data[#Data],3,0)</f>
        <v>683</v>
      </c>
      <c r="J8461" s="11">
        <f t="shared" si="795"/>
        <v>683</v>
      </c>
      <c r="K8461" s="11">
        <f t="shared" si="796"/>
        <v>1119</v>
      </c>
      <c r="L8461" s="11">
        <f t="shared" si="797"/>
        <v>436</v>
      </c>
      <c r="M8461" t="str">
        <f>VLOOKUP(C8461,[1]!Location_Data[#Data],2,0)</f>
        <v>Los Angeles</v>
      </c>
      <c r="N8461" t="str">
        <f>VLOOKUP(D8461,[1]!Salespeople_Data[#Data],2,0)</f>
        <v>Andrew Bowman</v>
      </c>
      <c r="O8461" t="str">
        <f>VLOOKUP(E8461,[1]!Customer_Data[#Data],2,0)</f>
        <v>Richard Young</v>
      </c>
      <c r="P8461" s="15">
        <f t="shared" si="792"/>
        <v>7</v>
      </c>
      <c r="Q8461">
        <f t="shared" si="793"/>
        <v>6</v>
      </c>
      <c r="R8461">
        <f t="shared" si="794"/>
        <v>2019</v>
      </c>
    </row>
    <row r="8462" spans="1:18" x14ac:dyDescent="0.25">
      <c r="A8462" s="6" t="s">
        <v>9488</v>
      </c>
      <c r="B8462" s="6" t="s">
        <v>99</v>
      </c>
      <c r="C8462" s="6" t="s">
        <v>44</v>
      </c>
      <c r="D8462" s="6" t="s">
        <v>146</v>
      </c>
      <c r="E8462" s="6" t="s">
        <v>1602</v>
      </c>
      <c r="F8462" s="10">
        <v>43783</v>
      </c>
      <c r="G8462" s="6">
        <v>1</v>
      </c>
      <c r="H8462" s="11">
        <f>VLOOKUP(B8462,[1]!Product_Data[#Data],4,0)</f>
        <v>1708</v>
      </c>
      <c r="I8462" s="11">
        <f>VLOOKUP(B8462,[1]!Product_Data[#Data],3,0)</f>
        <v>871</v>
      </c>
      <c r="J8462" s="11">
        <f t="shared" si="795"/>
        <v>871</v>
      </c>
      <c r="K8462" s="11">
        <f t="shared" si="796"/>
        <v>1708</v>
      </c>
      <c r="L8462" s="11">
        <f t="shared" si="797"/>
        <v>837</v>
      </c>
      <c r="M8462" t="str">
        <f>VLOOKUP(C8462,[1]!Location_Data[#Data],2,0)</f>
        <v>Moreno Valley</v>
      </c>
      <c r="N8462" t="str">
        <f>VLOOKUP(D8462,[1]!Salespeople_Data[#Data],2,0)</f>
        <v>Carl Elliott</v>
      </c>
      <c r="O8462" t="str">
        <f>VLOOKUP(E8462,[1]!Customer_Data[#Data],2,0)</f>
        <v>Anthony Banks</v>
      </c>
      <c r="P8462" s="15">
        <f t="shared" si="792"/>
        <v>5</v>
      </c>
      <c r="Q8462">
        <f t="shared" si="793"/>
        <v>11</v>
      </c>
      <c r="R8462">
        <f t="shared" si="794"/>
        <v>2019</v>
      </c>
    </row>
    <row r="8463" spans="1:18" x14ac:dyDescent="0.25">
      <c r="A8463" s="6" t="s">
        <v>9489</v>
      </c>
      <c r="B8463" s="6" t="s">
        <v>256</v>
      </c>
      <c r="C8463" s="6" t="s">
        <v>62</v>
      </c>
      <c r="D8463" s="6" t="s">
        <v>159</v>
      </c>
      <c r="E8463" s="6" t="s">
        <v>2348</v>
      </c>
      <c r="F8463" s="10">
        <v>43725</v>
      </c>
      <c r="G8463" s="6">
        <v>1</v>
      </c>
      <c r="H8463" s="11">
        <f>VLOOKUP(B8463,[1]!Product_Data[#Data],4,0)</f>
        <v>596</v>
      </c>
      <c r="I8463" s="11">
        <f>VLOOKUP(B8463,[1]!Product_Data[#Data],3,0)</f>
        <v>358</v>
      </c>
      <c r="J8463" s="11">
        <f t="shared" si="795"/>
        <v>358</v>
      </c>
      <c r="K8463" s="11">
        <f t="shared" si="796"/>
        <v>596</v>
      </c>
      <c r="L8463" s="11">
        <f t="shared" si="797"/>
        <v>238</v>
      </c>
      <c r="M8463" t="str">
        <f>VLOOKUP(C8463,[1]!Location_Data[#Data],2,0)</f>
        <v>Fairfield</v>
      </c>
      <c r="N8463" t="str">
        <f>VLOOKUP(D8463,[1]!Salespeople_Data[#Data],2,0)</f>
        <v>Bobby Russell</v>
      </c>
      <c r="O8463" t="str">
        <f>VLOOKUP(E8463,[1]!Customer_Data[#Data],2,0)</f>
        <v>John Long</v>
      </c>
      <c r="P8463" s="15">
        <f t="shared" si="792"/>
        <v>3</v>
      </c>
      <c r="Q8463">
        <f t="shared" si="793"/>
        <v>9</v>
      </c>
      <c r="R8463">
        <f t="shared" si="794"/>
        <v>2019</v>
      </c>
    </row>
    <row r="8464" spans="1:18" x14ac:dyDescent="0.25">
      <c r="A8464" s="6" t="s">
        <v>9490</v>
      </c>
      <c r="B8464" s="6" t="s">
        <v>219</v>
      </c>
      <c r="C8464" s="6" t="s">
        <v>286</v>
      </c>
      <c r="D8464" s="6" t="s">
        <v>91</v>
      </c>
      <c r="E8464" s="6" t="s">
        <v>254</v>
      </c>
      <c r="F8464" s="10">
        <v>43618</v>
      </c>
      <c r="G8464" s="6">
        <v>3</v>
      </c>
      <c r="H8464" s="11">
        <f>VLOOKUP(B8464,[1]!Product_Data[#Data],4,0)</f>
        <v>561</v>
      </c>
      <c r="I8464" s="11">
        <f>VLOOKUP(B8464,[1]!Product_Data[#Data],3,0)</f>
        <v>421</v>
      </c>
      <c r="J8464" s="11">
        <f t="shared" si="795"/>
        <v>1263</v>
      </c>
      <c r="K8464" s="11">
        <f t="shared" si="796"/>
        <v>1683</v>
      </c>
      <c r="L8464" s="11">
        <f t="shared" si="797"/>
        <v>420</v>
      </c>
      <c r="M8464" t="str">
        <f>VLOOKUP(C8464,[1]!Location_Data[#Data],2,0)</f>
        <v>El Monte</v>
      </c>
      <c r="N8464" t="str">
        <f>VLOOKUP(D8464,[1]!Salespeople_Data[#Data],2,0)</f>
        <v>Howard Gardner</v>
      </c>
      <c r="O8464" t="str">
        <f>VLOOKUP(E8464,[1]!Customer_Data[#Data],2,0)</f>
        <v>Wayne Rodriguez</v>
      </c>
      <c r="P8464" s="15">
        <f t="shared" si="792"/>
        <v>1</v>
      </c>
      <c r="Q8464">
        <f t="shared" si="793"/>
        <v>6</v>
      </c>
      <c r="R8464">
        <f t="shared" si="794"/>
        <v>2019</v>
      </c>
    </row>
    <row r="8465" spans="1:18" x14ac:dyDescent="0.25">
      <c r="A8465" s="6" t="s">
        <v>9491</v>
      </c>
      <c r="B8465" s="6" t="s">
        <v>858</v>
      </c>
      <c r="C8465" s="6" t="s">
        <v>135</v>
      </c>
      <c r="D8465" s="6" t="s">
        <v>20</v>
      </c>
      <c r="E8465" s="6" t="s">
        <v>989</v>
      </c>
      <c r="F8465" s="10">
        <v>43709</v>
      </c>
      <c r="G8465" s="6">
        <v>3</v>
      </c>
      <c r="H8465" s="11">
        <f>VLOOKUP(B8465,[1]!Product_Data[#Data],4,0)</f>
        <v>2294</v>
      </c>
      <c r="I8465" s="11">
        <f>VLOOKUP(B8465,[1]!Product_Data[#Data],3,0)</f>
        <v>1399</v>
      </c>
      <c r="J8465" s="11">
        <f t="shared" si="795"/>
        <v>4197</v>
      </c>
      <c r="K8465" s="11">
        <f t="shared" si="796"/>
        <v>6882</v>
      </c>
      <c r="L8465" s="11">
        <f t="shared" si="797"/>
        <v>2685</v>
      </c>
      <c r="M8465" t="str">
        <f>VLOOKUP(C8465,[1]!Location_Data[#Data],2,0)</f>
        <v>Oxnard</v>
      </c>
      <c r="N8465" t="str">
        <f>VLOOKUP(D8465,[1]!Salespeople_Data[#Data],2,0)</f>
        <v>Joshua Cook</v>
      </c>
      <c r="O8465" t="str">
        <f>VLOOKUP(E8465,[1]!Customer_Data[#Data],2,0)</f>
        <v>Patrick Hall</v>
      </c>
      <c r="P8465" s="15">
        <f t="shared" si="792"/>
        <v>1</v>
      </c>
      <c r="Q8465">
        <f t="shared" si="793"/>
        <v>9</v>
      </c>
      <c r="R8465">
        <f t="shared" si="794"/>
        <v>2019</v>
      </c>
    </row>
    <row r="8466" spans="1:18" x14ac:dyDescent="0.25">
      <c r="A8466" s="6" t="s">
        <v>9492</v>
      </c>
      <c r="B8466" s="6" t="s">
        <v>99</v>
      </c>
      <c r="C8466" s="6" t="s">
        <v>229</v>
      </c>
      <c r="D8466" s="6" t="s">
        <v>413</v>
      </c>
      <c r="E8466" s="6" t="s">
        <v>459</v>
      </c>
      <c r="F8466" s="10">
        <v>43584</v>
      </c>
      <c r="G8466" s="6">
        <v>4</v>
      </c>
      <c r="H8466" s="11">
        <f>VLOOKUP(B8466,[1]!Product_Data[#Data],4,0)</f>
        <v>1708</v>
      </c>
      <c r="I8466" s="11">
        <f>VLOOKUP(B8466,[1]!Product_Data[#Data],3,0)</f>
        <v>871</v>
      </c>
      <c r="J8466" s="11">
        <f t="shared" si="795"/>
        <v>3484</v>
      </c>
      <c r="K8466" s="11">
        <f t="shared" si="796"/>
        <v>6832</v>
      </c>
      <c r="L8466" s="11">
        <f t="shared" si="797"/>
        <v>3348</v>
      </c>
      <c r="M8466" t="str">
        <f>VLOOKUP(C8466,[1]!Location_Data[#Data],2,0)</f>
        <v>San Jose</v>
      </c>
      <c r="N8466" t="str">
        <f>VLOOKUP(D8466,[1]!Salespeople_Data[#Data],2,0)</f>
        <v>Kenneth Bradley</v>
      </c>
      <c r="O8466" t="str">
        <f>VLOOKUP(E8466,[1]!Customer_Data[#Data],2,0)</f>
        <v>Johnny Martinez</v>
      </c>
      <c r="P8466" s="15">
        <f t="shared" si="792"/>
        <v>2</v>
      </c>
      <c r="Q8466">
        <f t="shared" si="793"/>
        <v>4</v>
      </c>
      <c r="R8466">
        <f t="shared" si="794"/>
        <v>2019</v>
      </c>
    </row>
    <row r="8467" spans="1:18" x14ac:dyDescent="0.25">
      <c r="A8467" s="6" t="s">
        <v>9493</v>
      </c>
      <c r="B8467" s="6" t="s">
        <v>325</v>
      </c>
      <c r="C8467" s="6" t="s">
        <v>174</v>
      </c>
      <c r="D8467" s="6" t="s">
        <v>413</v>
      </c>
      <c r="E8467" s="6" t="s">
        <v>1192</v>
      </c>
      <c r="F8467" s="10">
        <v>43818</v>
      </c>
      <c r="G8467" s="6">
        <v>3</v>
      </c>
      <c r="H8467" s="11">
        <f>VLOOKUP(B8467,[1]!Product_Data[#Data],4,0)</f>
        <v>1526</v>
      </c>
      <c r="I8467" s="11">
        <f>VLOOKUP(B8467,[1]!Product_Data[#Data],3,0)</f>
        <v>1251</v>
      </c>
      <c r="J8467" s="11">
        <f t="shared" si="795"/>
        <v>3753</v>
      </c>
      <c r="K8467" s="11">
        <f t="shared" si="796"/>
        <v>4578</v>
      </c>
      <c r="L8467" s="11">
        <f t="shared" si="797"/>
        <v>825</v>
      </c>
      <c r="M8467" t="str">
        <f>VLOOKUP(C8467,[1]!Location_Data[#Data],2,0)</f>
        <v>Norwalk</v>
      </c>
      <c r="N8467" t="str">
        <f>VLOOKUP(D8467,[1]!Salespeople_Data[#Data],2,0)</f>
        <v>Kenneth Bradley</v>
      </c>
      <c r="O8467" t="str">
        <f>VLOOKUP(E8467,[1]!Customer_Data[#Data],2,0)</f>
        <v>Jimmy Harper</v>
      </c>
      <c r="P8467" s="15">
        <f t="shared" si="792"/>
        <v>5</v>
      </c>
      <c r="Q8467">
        <f t="shared" si="793"/>
        <v>12</v>
      </c>
      <c r="R8467">
        <f t="shared" si="794"/>
        <v>2019</v>
      </c>
    </row>
    <row r="8468" spans="1:18" x14ac:dyDescent="0.25">
      <c r="A8468" s="6" t="s">
        <v>9494</v>
      </c>
      <c r="B8468" s="6" t="s">
        <v>348</v>
      </c>
      <c r="C8468" s="6" t="s">
        <v>62</v>
      </c>
      <c r="D8468" s="6" t="s">
        <v>71</v>
      </c>
      <c r="E8468" s="6" t="s">
        <v>414</v>
      </c>
      <c r="F8468" s="10">
        <v>43791</v>
      </c>
      <c r="G8468" s="6">
        <v>1</v>
      </c>
      <c r="H8468" s="11">
        <f>VLOOKUP(B8468,[1]!Product_Data[#Data],4,0)</f>
        <v>603</v>
      </c>
      <c r="I8468" s="11">
        <f>VLOOKUP(B8468,[1]!Product_Data[#Data],3,0)</f>
        <v>416</v>
      </c>
      <c r="J8468" s="11">
        <f t="shared" si="795"/>
        <v>416</v>
      </c>
      <c r="K8468" s="11">
        <f t="shared" si="796"/>
        <v>603</v>
      </c>
      <c r="L8468" s="11">
        <f t="shared" si="797"/>
        <v>187</v>
      </c>
      <c r="M8468" t="str">
        <f>VLOOKUP(C8468,[1]!Location_Data[#Data],2,0)</f>
        <v>Fairfield</v>
      </c>
      <c r="N8468" t="str">
        <f>VLOOKUP(D8468,[1]!Salespeople_Data[#Data],2,0)</f>
        <v>Gary Rodriguez</v>
      </c>
      <c r="O8468" t="str">
        <f>VLOOKUP(E8468,[1]!Customer_Data[#Data],2,0)</f>
        <v>Samuel Fields</v>
      </c>
      <c r="P8468" s="15">
        <f t="shared" si="792"/>
        <v>6</v>
      </c>
      <c r="Q8468">
        <f t="shared" si="793"/>
        <v>11</v>
      </c>
      <c r="R8468">
        <f t="shared" si="794"/>
        <v>2019</v>
      </c>
    </row>
    <row r="8469" spans="1:18" x14ac:dyDescent="0.25">
      <c r="A8469" s="6" t="s">
        <v>9495</v>
      </c>
      <c r="B8469" s="6" t="s">
        <v>256</v>
      </c>
      <c r="C8469" s="6" t="s">
        <v>135</v>
      </c>
      <c r="D8469" s="6" t="s">
        <v>75</v>
      </c>
      <c r="E8469" s="6" t="s">
        <v>1321</v>
      </c>
      <c r="F8469" s="10">
        <v>43726</v>
      </c>
      <c r="G8469" s="6">
        <v>3</v>
      </c>
      <c r="H8469" s="11">
        <f>VLOOKUP(B8469,[1]!Product_Data[#Data],4,0)</f>
        <v>596</v>
      </c>
      <c r="I8469" s="11">
        <f>VLOOKUP(B8469,[1]!Product_Data[#Data],3,0)</f>
        <v>358</v>
      </c>
      <c r="J8469" s="11">
        <f t="shared" si="795"/>
        <v>1074</v>
      </c>
      <c r="K8469" s="11">
        <f t="shared" si="796"/>
        <v>1788</v>
      </c>
      <c r="L8469" s="11">
        <f t="shared" si="797"/>
        <v>714</v>
      </c>
      <c r="M8469" t="str">
        <f>VLOOKUP(C8469,[1]!Location_Data[#Data],2,0)</f>
        <v>Oxnard</v>
      </c>
      <c r="N8469" t="str">
        <f>VLOOKUP(D8469,[1]!Salespeople_Data[#Data],2,0)</f>
        <v>Roger Robertson</v>
      </c>
      <c r="O8469" t="str">
        <f>VLOOKUP(E8469,[1]!Customer_Data[#Data],2,0)</f>
        <v>Edward Wright</v>
      </c>
      <c r="P8469" s="15">
        <f t="shared" si="792"/>
        <v>4</v>
      </c>
      <c r="Q8469">
        <f t="shared" si="793"/>
        <v>9</v>
      </c>
      <c r="R8469">
        <f t="shared" si="794"/>
        <v>2019</v>
      </c>
    </row>
    <row r="8470" spans="1:18" x14ac:dyDescent="0.25">
      <c r="A8470" s="6" t="s">
        <v>9496</v>
      </c>
      <c r="B8470" s="6" t="s">
        <v>752</v>
      </c>
      <c r="C8470" s="6" t="s">
        <v>29</v>
      </c>
      <c r="D8470" s="6" t="s">
        <v>116</v>
      </c>
      <c r="E8470" s="6" t="s">
        <v>853</v>
      </c>
      <c r="F8470" s="10">
        <v>43518</v>
      </c>
      <c r="G8470" s="6">
        <v>4</v>
      </c>
      <c r="H8470" s="11">
        <f>VLOOKUP(B8470,[1]!Product_Data[#Data],4,0)</f>
        <v>95</v>
      </c>
      <c r="I8470" s="11">
        <f>VLOOKUP(B8470,[1]!Product_Data[#Data],3,0)</f>
        <v>61</v>
      </c>
      <c r="J8470" s="11">
        <f t="shared" si="795"/>
        <v>244</v>
      </c>
      <c r="K8470" s="11">
        <f t="shared" si="796"/>
        <v>380</v>
      </c>
      <c r="L8470" s="11">
        <f t="shared" si="797"/>
        <v>136</v>
      </c>
      <c r="M8470" t="str">
        <f>VLOOKUP(C8470,[1]!Location_Data[#Data],2,0)</f>
        <v>Santa Ana</v>
      </c>
      <c r="N8470" t="str">
        <f>VLOOKUP(D8470,[1]!Salespeople_Data[#Data],2,0)</f>
        <v>Roger Ramos</v>
      </c>
      <c r="O8470" t="str">
        <f>VLOOKUP(E8470,[1]!Customer_Data[#Data],2,0)</f>
        <v>Daniel Berry</v>
      </c>
      <c r="P8470" s="15">
        <f t="shared" si="792"/>
        <v>6</v>
      </c>
      <c r="Q8470">
        <f t="shared" si="793"/>
        <v>2</v>
      </c>
      <c r="R8470">
        <f t="shared" si="794"/>
        <v>2019</v>
      </c>
    </row>
    <row r="8471" spans="1:18" x14ac:dyDescent="0.25">
      <c r="A8471" s="6" t="s">
        <v>9497</v>
      </c>
      <c r="B8471" s="6" t="s">
        <v>256</v>
      </c>
      <c r="C8471" s="6" t="s">
        <v>512</v>
      </c>
      <c r="D8471" s="6" t="s">
        <v>356</v>
      </c>
      <c r="E8471" s="6" t="s">
        <v>592</v>
      </c>
      <c r="F8471" s="10">
        <v>43654</v>
      </c>
      <c r="G8471" s="6">
        <v>1</v>
      </c>
      <c r="H8471" s="11">
        <f>VLOOKUP(B8471,[1]!Product_Data[#Data],4,0)</f>
        <v>596</v>
      </c>
      <c r="I8471" s="11">
        <f>VLOOKUP(B8471,[1]!Product_Data[#Data],3,0)</f>
        <v>358</v>
      </c>
      <c r="J8471" s="11">
        <f t="shared" si="795"/>
        <v>358</v>
      </c>
      <c r="K8471" s="11">
        <f t="shared" si="796"/>
        <v>596</v>
      </c>
      <c r="L8471" s="11">
        <f t="shared" si="797"/>
        <v>238</v>
      </c>
      <c r="M8471" t="str">
        <f>VLOOKUP(C8471,[1]!Location_Data[#Data],2,0)</f>
        <v>Long Beach</v>
      </c>
      <c r="N8471" t="str">
        <f>VLOOKUP(D8471,[1]!Salespeople_Data[#Data],2,0)</f>
        <v>Jimmy Young</v>
      </c>
      <c r="O8471" t="str">
        <f>VLOOKUP(E8471,[1]!Customer_Data[#Data],2,0)</f>
        <v>George Stanley</v>
      </c>
      <c r="P8471" s="15">
        <f t="shared" si="792"/>
        <v>2</v>
      </c>
      <c r="Q8471">
        <f t="shared" si="793"/>
        <v>7</v>
      </c>
      <c r="R8471">
        <f t="shared" si="794"/>
        <v>2019</v>
      </c>
    </row>
    <row r="8472" spans="1:18" x14ac:dyDescent="0.25">
      <c r="A8472" s="6" t="s">
        <v>9498</v>
      </c>
      <c r="B8472" s="6" t="s">
        <v>8</v>
      </c>
      <c r="C8472" s="6" t="s">
        <v>472</v>
      </c>
      <c r="D8472" s="6" t="s">
        <v>35</v>
      </c>
      <c r="E8472" s="6" t="s">
        <v>2943</v>
      </c>
      <c r="F8472" s="10">
        <v>43775</v>
      </c>
      <c r="G8472" s="6">
        <v>1</v>
      </c>
      <c r="H8472" s="11">
        <f>VLOOKUP(B8472,[1]!Product_Data[#Data],4,0)</f>
        <v>1522</v>
      </c>
      <c r="I8472" s="11">
        <f>VLOOKUP(B8472,[1]!Product_Data[#Data],3,0)</f>
        <v>791</v>
      </c>
      <c r="J8472" s="11">
        <f t="shared" si="795"/>
        <v>791</v>
      </c>
      <c r="K8472" s="11">
        <f t="shared" si="796"/>
        <v>1522</v>
      </c>
      <c r="L8472" s="11">
        <f t="shared" si="797"/>
        <v>731</v>
      </c>
      <c r="M8472" t="str">
        <f>VLOOKUP(C8472,[1]!Location_Data[#Data],2,0)</f>
        <v>Concord</v>
      </c>
      <c r="N8472" t="str">
        <f>VLOOKUP(D8472,[1]!Salespeople_Data[#Data],2,0)</f>
        <v>Charles Harper</v>
      </c>
      <c r="O8472" t="str">
        <f>VLOOKUP(E8472,[1]!Customer_Data[#Data],2,0)</f>
        <v>Albert Robinson</v>
      </c>
      <c r="P8472" s="15">
        <f t="shared" si="792"/>
        <v>4</v>
      </c>
      <c r="Q8472">
        <f t="shared" si="793"/>
        <v>11</v>
      </c>
      <c r="R8472">
        <f t="shared" si="794"/>
        <v>2019</v>
      </c>
    </row>
    <row r="8473" spans="1:18" x14ac:dyDescent="0.25">
      <c r="A8473" s="6" t="s">
        <v>9499</v>
      </c>
      <c r="B8473" s="6" t="s">
        <v>256</v>
      </c>
      <c r="C8473" s="6" t="s">
        <v>512</v>
      </c>
      <c r="D8473" s="6" t="s">
        <v>239</v>
      </c>
      <c r="E8473" s="6" t="s">
        <v>774</v>
      </c>
      <c r="F8473" s="10">
        <v>43491</v>
      </c>
      <c r="G8473" s="6">
        <v>3</v>
      </c>
      <c r="H8473" s="11">
        <f>VLOOKUP(B8473,[1]!Product_Data[#Data],4,0)</f>
        <v>596</v>
      </c>
      <c r="I8473" s="11">
        <f>VLOOKUP(B8473,[1]!Product_Data[#Data],3,0)</f>
        <v>358</v>
      </c>
      <c r="J8473" s="11">
        <f t="shared" si="795"/>
        <v>1074</v>
      </c>
      <c r="K8473" s="11">
        <f t="shared" si="796"/>
        <v>1788</v>
      </c>
      <c r="L8473" s="11">
        <f t="shared" si="797"/>
        <v>714</v>
      </c>
      <c r="M8473" t="str">
        <f>VLOOKUP(C8473,[1]!Location_Data[#Data],2,0)</f>
        <v>Long Beach</v>
      </c>
      <c r="N8473" t="str">
        <f>VLOOKUP(D8473,[1]!Salespeople_Data[#Data],2,0)</f>
        <v>John Reyes</v>
      </c>
      <c r="O8473" t="str">
        <f>VLOOKUP(E8473,[1]!Customer_Data[#Data],2,0)</f>
        <v>Douglas Kennedy</v>
      </c>
      <c r="P8473" s="15">
        <f t="shared" si="792"/>
        <v>7</v>
      </c>
      <c r="Q8473">
        <f t="shared" si="793"/>
        <v>1</v>
      </c>
      <c r="R8473">
        <f t="shared" si="794"/>
        <v>2019</v>
      </c>
    </row>
    <row r="8474" spans="1:18" x14ac:dyDescent="0.25">
      <c r="A8474" s="6" t="s">
        <v>9500</v>
      </c>
      <c r="B8474" s="6" t="s">
        <v>228</v>
      </c>
      <c r="C8474" s="6" t="s">
        <v>392</v>
      </c>
      <c r="D8474" s="6" t="s">
        <v>15</v>
      </c>
      <c r="E8474" s="6" t="s">
        <v>1065</v>
      </c>
      <c r="F8474" s="10">
        <v>43633</v>
      </c>
      <c r="G8474" s="6">
        <v>4</v>
      </c>
      <c r="H8474" s="11">
        <f>VLOOKUP(B8474,[1]!Product_Data[#Data],4,0)</f>
        <v>1862</v>
      </c>
      <c r="I8474" s="11">
        <f>VLOOKUP(B8474,[1]!Product_Data[#Data],3,0)</f>
        <v>1173</v>
      </c>
      <c r="J8474" s="11">
        <f t="shared" si="795"/>
        <v>4692</v>
      </c>
      <c r="K8474" s="11">
        <f t="shared" si="796"/>
        <v>7448</v>
      </c>
      <c r="L8474" s="11">
        <f t="shared" si="797"/>
        <v>2756</v>
      </c>
      <c r="M8474" t="str">
        <f>VLOOKUP(C8474,[1]!Location_Data[#Data],2,0)</f>
        <v>Visalia</v>
      </c>
      <c r="N8474" t="str">
        <f>VLOOKUP(D8474,[1]!Salespeople_Data[#Data],2,0)</f>
        <v>Ryan Butler</v>
      </c>
      <c r="O8474" t="str">
        <f>VLOOKUP(E8474,[1]!Customer_Data[#Data],2,0)</f>
        <v>Wayne Stewart</v>
      </c>
      <c r="P8474" s="15">
        <f t="shared" si="792"/>
        <v>2</v>
      </c>
      <c r="Q8474">
        <f t="shared" si="793"/>
        <v>6</v>
      </c>
      <c r="R8474">
        <f t="shared" si="794"/>
        <v>2019</v>
      </c>
    </row>
    <row r="8475" spans="1:18" x14ac:dyDescent="0.25">
      <c r="A8475" s="6" t="s">
        <v>9501</v>
      </c>
      <c r="B8475" s="6" t="s">
        <v>129</v>
      </c>
      <c r="C8475" s="6" t="s">
        <v>530</v>
      </c>
      <c r="D8475" s="6" t="s">
        <v>126</v>
      </c>
      <c r="E8475" s="6" t="s">
        <v>1579</v>
      </c>
      <c r="F8475" s="10">
        <v>43611</v>
      </c>
      <c r="G8475" s="6">
        <v>2</v>
      </c>
      <c r="H8475" s="11">
        <f>VLOOKUP(B8475,[1]!Product_Data[#Data],4,0)</f>
        <v>127</v>
      </c>
      <c r="I8475" s="11">
        <f>VLOOKUP(B8475,[1]!Product_Data[#Data],3,0)</f>
        <v>79</v>
      </c>
      <c r="J8475" s="11">
        <f t="shared" si="795"/>
        <v>158</v>
      </c>
      <c r="K8475" s="11">
        <f t="shared" si="796"/>
        <v>254</v>
      </c>
      <c r="L8475" s="11">
        <f t="shared" si="797"/>
        <v>96</v>
      </c>
      <c r="M8475" t="str">
        <f>VLOOKUP(C8475,[1]!Location_Data[#Data],2,0)</f>
        <v>San Buenaventura (Ventura)</v>
      </c>
      <c r="N8475" t="str">
        <f>VLOOKUP(D8475,[1]!Salespeople_Data[#Data],2,0)</f>
        <v>Larry Castillo</v>
      </c>
      <c r="O8475" t="str">
        <f>VLOOKUP(E8475,[1]!Customer_Data[#Data],2,0)</f>
        <v>Charles Montgomery</v>
      </c>
      <c r="P8475" s="15">
        <f t="shared" si="792"/>
        <v>1</v>
      </c>
      <c r="Q8475">
        <f t="shared" si="793"/>
        <v>5</v>
      </c>
      <c r="R8475">
        <f t="shared" si="794"/>
        <v>2019</v>
      </c>
    </row>
    <row r="8476" spans="1:18" x14ac:dyDescent="0.25">
      <c r="A8476" s="6" t="s">
        <v>9502</v>
      </c>
      <c r="B8476" s="6" t="s">
        <v>152</v>
      </c>
      <c r="C8476" s="6" t="s">
        <v>596</v>
      </c>
      <c r="D8476" s="6" t="s">
        <v>257</v>
      </c>
      <c r="E8476" s="6" t="s">
        <v>1801</v>
      </c>
      <c r="F8476" s="10">
        <v>43808</v>
      </c>
      <c r="G8476" s="6">
        <v>3</v>
      </c>
      <c r="H8476" s="11">
        <f>VLOOKUP(B8476,[1]!Product_Data[#Data],4,0)</f>
        <v>951</v>
      </c>
      <c r="I8476" s="11">
        <f>VLOOKUP(B8476,[1]!Product_Data[#Data],3,0)</f>
        <v>504</v>
      </c>
      <c r="J8476" s="11">
        <f t="shared" si="795"/>
        <v>1512</v>
      </c>
      <c r="K8476" s="11">
        <f t="shared" si="796"/>
        <v>2853</v>
      </c>
      <c r="L8476" s="11">
        <f t="shared" si="797"/>
        <v>1341</v>
      </c>
      <c r="M8476" t="str">
        <f>VLOOKUP(C8476,[1]!Location_Data[#Data],2,0)</f>
        <v>Fremont</v>
      </c>
      <c r="N8476" t="str">
        <f>VLOOKUP(D8476,[1]!Salespeople_Data[#Data],2,0)</f>
        <v>Jerry Perry</v>
      </c>
      <c r="O8476" t="str">
        <f>VLOOKUP(E8476,[1]!Customer_Data[#Data],2,0)</f>
        <v>Larry Stone</v>
      </c>
      <c r="P8476" s="15">
        <f t="shared" si="792"/>
        <v>2</v>
      </c>
      <c r="Q8476">
        <f t="shared" si="793"/>
        <v>12</v>
      </c>
      <c r="R8476">
        <f t="shared" si="794"/>
        <v>2019</v>
      </c>
    </row>
    <row r="8477" spans="1:18" x14ac:dyDescent="0.25">
      <c r="A8477" s="6" t="s">
        <v>9503</v>
      </c>
      <c r="B8477" s="6" t="s">
        <v>271</v>
      </c>
      <c r="C8477" s="6" t="s">
        <v>249</v>
      </c>
      <c r="D8477" s="6" t="s">
        <v>212</v>
      </c>
      <c r="E8477" s="6" t="s">
        <v>6021</v>
      </c>
      <c r="F8477" s="10">
        <v>43572</v>
      </c>
      <c r="G8477" s="6">
        <v>2</v>
      </c>
      <c r="H8477" s="11">
        <f>VLOOKUP(B8477,[1]!Product_Data[#Data],4,0)</f>
        <v>1587</v>
      </c>
      <c r="I8477" s="11">
        <f>VLOOKUP(B8477,[1]!Product_Data[#Data],3,0)</f>
        <v>1301</v>
      </c>
      <c r="J8477" s="11">
        <f t="shared" si="795"/>
        <v>2602</v>
      </c>
      <c r="K8477" s="11">
        <f t="shared" si="796"/>
        <v>3174</v>
      </c>
      <c r="L8477" s="11">
        <f t="shared" si="797"/>
        <v>572</v>
      </c>
      <c r="M8477" t="str">
        <f>VLOOKUP(C8477,[1]!Location_Data[#Data],2,0)</f>
        <v>Roseville</v>
      </c>
      <c r="N8477" t="str">
        <f>VLOOKUP(D8477,[1]!Salespeople_Data[#Data],2,0)</f>
        <v>Ronald Reed</v>
      </c>
      <c r="O8477" t="str">
        <f>VLOOKUP(E8477,[1]!Customer_Data[#Data],2,0)</f>
        <v>Jonathan Jones</v>
      </c>
      <c r="P8477" s="15">
        <f t="shared" si="792"/>
        <v>4</v>
      </c>
      <c r="Q8477">
        <f t="shared" si="793"/>
        <v>4</v>
      </c>
      <c r="R8477">
        <f t="shared" si="794"/>
        <v>2019</v>
      </c>
    </row>
    <row r="8478" spans="1:18" x14ac:dyDescent="0.25">
      <c r="A8478" s="6" t="s">
        <v>9504</v>
      </c>
      <c r="B8478" s="6" t="s">
        <v>626</v>
      </c>
      <c r="C8478" s="6" t="s">
        <v>220</v>
      </c>
      <c r="D8478" s="6" t="s">
        <v>116</v>
      </c>
      <c r="E8478" s="6" t="s">
        <v>1796</v>
      </c>
      <c r="F8478" s="10">
        <v>43566</v>
      </c>
      <c r="G8478" s="6">
        <v>1</v>
      </c>
      <c r="H8478" s="11">
        <f>VLOOKUP(B8478,[1]!Product_Data[#Data],4,0)</f>
        <v>584</v>
      </c>
      <c r="I8478" s="11">
        <f>VLOOKUP(B8478,[1]!Product_Data[#Data],3,0)</f>
        <v>420</v>
      </c>
      <c r="J8478" s="11">
        <f t="shared" si="795"/>
        <v>420</v>
      </c>
      <c r="K8478" s="11">
        <f t="shared" si="796"/>
        <v>584</v>
      </c>
      <c r="L8478" s="11">
        <f t="shared" si="797"/>
        <v>164</v>
      </c>
      <c r="M8478" t="str">
        <f>VLOOKUP(C8478,[1]!Location_Data[#Data],2,0)</f>
        <v>Modesto</v>
      </c>
      <c r="N8478" t="str">
        <f>VLOOKUP(D8478,[1]!Salespeople_Data[#Data],2,0)</f>
        <v>Roger Ramos</v>
      </c>
      <c r="O8478" t="str">
        <f>VLOOKUP(E8478,[1]!Customer_Data[#Data],2,0)</f>
        <v>Fred Perez</v>
      </c>
      <c r="P8478" s="15">
        <f t="shared" si="792"/>
        <v>5</v>
      </c>
      <c r="Q8478">
        <f t="shared" si="793"/>
        <v>4</v>
      </c>
      <c r="R8478">
        <f t="shared" si="794"/>
        <v>2019</v>
      </c>
    </row>
    <row r="8479" spans="1:18" x14ac:dyDescent="0.25">
      <c r="A8479" s="6" t="s">
        <v>9505</v>
      </c>
      <c r="B8479" s="6" t="s">
        <v>109</v>
      </c>
      <c r="C8479" s="6" t="s">
        <v>731</v>
      </c>
      <c r="D8479" s="6" t="s">
        <v>269</v>
      </c>
      <c r="E8479" s="6" t="s">
        <v>445</v>
      </c>
      <c r="F8479" s="10">
        <v>43498</v>
      </c>
      <c r="G8479" s="6">
        <v>1</v>
      </c>
      <c r="H8479" s="11">
        <f>VLOOKUP(B8479,[1]!Product_Data[#Data],4,0)</f>
        <v>1783</v>
      </c>
      <c r="I8479" s="11">
        <f>VLOOKUP(B8479,[1]!Product_Data[#Data],3,0)</f>
        <v>1230</v>
      </c>
      <c r="J8479" s="11">
        <f t="shared" si="795"/>
        <v>1230</v>
      </c>
      <c r="K8479" s="11">
        <f t="shared" si="796"/>
        <v>1783</v>
      </c>
      <c r="L8479" s="11">
        <f t="shared" si="797"/>
        <v>553</v>
      </c>
      <c r="M8479" t="str">
        <f>VLOOKUP(C8479,[1]!Location_Data[#Data],2,0)</f>
        <v>Costa Mesa</v>
      </c>
      <c r="N8479" t="str">
        <f>VLOOKUP(D8479,[1]!Salespeople_Data[#Data],2,0)</f>
        <v>Kevin Butler</v>
      </c>
      <c r="O8479" t="str">
        <f>VLOOKUP(E8479,[1]!Customer_Data[#Data],2,0)</f>
        <v>Lawrence Rogers</v>
      </c>
      <c r="P8479" s="15">
        <f t="shared" si="792"/>
        <v>7</v>
      </c>
      <c r="Q8479">
        <f t="shared" si="793"/>
        <v>2</v>
      </c>
      <c r="R8479">
        <f t="shared" si="794"/>
        <v>2019</v>
      </c>
    </row>
    <row r="8480" spans="1:18" x14ac:dyDescent="0.25">
      <c r="A8480" s="6" t="s">
        <v>9506</v>
      </c>
      <c r="B8480" s="6" t="s">
        <v>252</v>
      </c>
      <c r="C8480" s="6" t="s">
        <v>145</v>
      </c>
      <c r="D8480" s="6" t="s">
        <v>75</v>
      </c>
      <c r="E8480" s="6" t="s">
        <v>1592</v>
      </c>
      <c r="F8480" s="10">
        <v>43667</v>
      </c>
      <c r="G8480" s="6">
        <v>2</v>
      </c>
      <c r="H8480" s="11">
        <f>VLOOKUP(B8480,[1]!Product_Data[#Data],4,0)</f>
        <v>1899</v>
      </c>
      <c r="I8480" s="11">
        <f>VLOOKUP(B8480,[1]!Product_Data[#Data],3,0)</f>
        <v>1044</v>
      </c>
      <c r="J8480" s="11">
        <f t="shared" si="795"/>
        <v>2088</v>
      </c>
      <c r="K8480" s="11">
        <f t="shared" si="796"/>
        <v>3798</v>
      </c>
      <c r="L8480" s="11">
        <f t="shared" si="797"/>
        <v>1710</v>
      </c>
      <c r="M8480" t="str">
        <f>VLOOKUP(C8480,[1]!Location_Data[#Data],2,0)</f>
        <v>Santa Maria</v>
      </c>
      <c r="N8480" t="str">
        <f>VLOOKUP(D8480,[1]!Salespeople_Data[#Data],2,0)</f>
        <v>Roger Robertson</v>
      </c>
      <c r="O8480" t="str">
        <f>VLOOKUP(E8480,[1]!Customer_Data[#Data],2,0)</f>
        <v>James Castillo</v>
      </c>
      <c r="P8480" s="15">
        <f t="shared" si="792"/>
        <v>1</v>
      </c>
      <c r="Q8480">
        <f t="shared" si="793"/>
        <v>7</v>
      </c>
      <c r="R8480">
        <f t="shared" si="794"/>
        <v>2019</v>
      </c>
    </row>
    <row r="8481" spans="1:18" x14ac:dyDescent="0.25">
      <c r="A8481" s="6" t="s">
        <v>9507</v>
      </c>
      <c r="B8481" s="6" t="s">
        <v>189</v>
      </c>
      <c r="C8481" s="6" t="s">
        <v>156</v>
      </c>
      <c r="D8481" s="6" t="s">
        <v>116</v>
      </c>
      <c r="E8481" s="6" t="s">
        <v>3533</v>
      </c>
      <c r="F8481" s="10">
        <v>43696</v>
      </c>
      <c r="G8481" s="6">
        <v>2</v>
      </c>
      <c r="H8481" s="11">
        <f>VLOOKUP(B8481,[1]!Product_Data[#Data],4,0)</f>
        <v>1783</v>
      </c>
      <c r="I8481" s="11">
        <f>VLOOKUP(B8481,[1]!Product_Data[#Data],3,0)</f>
        <v>1516</v>
      </c>
      <c r="J8481" s="11">
        <f t="shared" si="795"/>
        <v>3032</v>
      </c>
      <c r="K8481" s="11">
        <f t="shared" si="796"/>
        <v>3566</v>
      </c>
      <c r="L8481" s="11">
        <f t="shared" si="797"/>
        <v>534</v>
      </c>
      <c r="M8481" t="str">
        <f>VLOOKUP(C8481,[1]!Location_Data[#Data],2,0)</f>
        <v>Sacramento</v>
      </c>
      <c r="N8481" t="str">
        <f>VLOOKUP(D8481,[1]!Salespeople_Data[#Data],2,0)</f>
        <v>Roger Ramos</v>
      </c>
      <c r="O8481" t="str">
        <f>VLOOKUP(E8481,[1]!Customer_Data[#Data],2,0)</f>
        <v>Frank Weaver</v>
      </c>
      <c r="P8481" s="15">
        <f t="shared" si="792"/>
        <v>2</v>
      </c>
      <c r="Q8481">
        <f t="shared" si="793"/>
        <v>8</v>
      </c>
      <c r="R8481">
        <f t="shared" si="794"/>
        <v>2019</v>
      </c>
    </row>
    <row r="8482" spans="1:18" x14ac:dyDescent="0.25">
      <c r="A8482" s="6" t="s">
        <v>9508</v>
      </c>
      <c r="B8482" s="6" t="s">
        <v>129</v>
      </c>
      <c r="C8482" s="6" t="s">
        <v>14</v>
      </c>
      <c r="D8482" s="6" t="s">
        <v>35</v>
      </c>
      <c r="E8482" s="6" t="s">
        <v>1804</v>
      </c>
      <c r="F8482" s="10">
        <v>43554</v>
      </c>
      <c r="G8482" s="6">
        <v>1</v>
      </c>
      <c r="H8482" s="11">
        <f>VLOOKUP(B8482,[1]!Product_Data[#Data],4,0)</f>
        <v>127</v>
      </c>
      <c r="I8482" s="11">
        <f>VLOOKUP(B8482,[1]!Product_Data[#Data],3,0)</f>
        <v>79</v>
      </c>
      <c r="J8482" s="11">
        <f t="shared" si="795"/>
        <v>79</v>
      </c>
      <c r="K8482" s="11">
        <f t="shared" si="796"/>
        <v>127</v>
      </c>
      <c r="L8482" s="11">
        <f t="shared" si="797"/>
        <v>48</v>
      </c>
      <c r="M8482" t="str">
        <f>VLOOKUP(C8482,[1]!Location_Data[#Data],2,0)</f>
        <v>Santa Clarita</v>
      </c>
      <c r="N8482" t="str">
        <f>VLOOKUP(D8482,[1]!Salespeople_Data[#Data],2,0)</f>
        <v>Charles Harper</v>
      </c>
      <c r="O8482" t="str">
        <f>VLOOKUP(E8482,[1]!Customer_Data[#Data],2,0)</f>
        <v>Larry Ray</v>
      </c>
      <c r="P8482" s="15">
        <f t="shared" si="792"/>
        <v>7</v>
      </c>
      <c r="Q8482">
        <f t="shared" si="793"/>
        <v>3</v>
      </c>
      <c r="R8482">
        <f t="shared" si="794"/>
        <v>2019</v>
      </c>
    </row>
    <row r="8483" spans="1:18" x14ac:dyDescent="0.25">
      <c r="A8483" s="6" t="s">
        <v>9509</v>
      </c>
      <c r="B8483" s="6" t="s">
        <v>367</v>
      </c>
      <c r="C8483" s="6" t="s">
        <v>519</v>
      </c>
      <c r="D8483" s="6" t="s">
        <v>159</v>
      </c>
      <c r="E8483" s="6" t="s">
        <v>137</v>
      </c>
      <c r="F8483" s="10">
        <v>43727</v>
      </c>
      <c r="G8483" s="6">
        <v>1</v>
      </c>
      <c r="H8483" s="11">
        <f>VLOOKUP(B8483,[1]!Product_Data[#Data],4,0)</f>
        <v>530</v>
      </c>
      <c r="I8483" s="11">
        <f>VLOOKUP(B8483,[1]!Product_Data[#Data],3,0)</f>
        <v>424</v>
      </c>
      <c r="J8483" s="11">
        <f t="shared" si="795"/>
        <v>424</v>
      </c>
      <c r="K8483" s="11">
        <f t="shared" si="796"/>
        <v>530</v>
      </c>
      <c r="L8483" s="11">
        <f t="shared" si="797"/>
        <v>106</v>
      </c>
      <c r="M8483" t="str">
        <f>VLOOKUP(C8483,[1]!Location_Data[#Data],2,0)</f>
        <v>Anaheim</v>
      </c>
      <c r="N8483" t="str">
        <f>VLOOKUP(D8483,[1]!Salespeople_Data[#Data],2,0)</f>
        <v>Bobby Russell</v>
      </c>
      <c r="O8483" t="str">
        <f>VLOOKUP(E8483,[1]!Customer_Data[#Data],2,0)</f>
        <v>Louis Harris</v>
      </c>
      <c r="P8483" s="15">
        <f t="shared" si="792"/>
        <v>5</v>
      </c>
      <c r="Q8483">
        <f t="shared" si="793"/>
        <v>9</v>
      </c>
      <c r="R8483">
        <f t="shared" si="794"/>
        <v>2019</v>
      </c>
    </row>
    <row r="8484" spans="1:18" x14ac:dyDescent="0.25">
      <c r="A8484" s="6" t="s">
        <v>9510</v>
      </c>
      <c r="B8484" s="6" t="s">
        <v>311</v>
      </c>
      <c r="C8484" s="6" t="s">
        <v>79</v>
      </c>
      <c r="D8484" s="6" t="s">
        <v>264</v>
      </c>
      <c r="E8484" s="6" t="s">
        <v>41</v>
      </c>
      <c r="F8484" s="10">
        <v>43791</v>
      </c>
      <c r="G8484" s="6">
        <v>1</v>
      </c>
      <c r="H8484" s="11">
        <f>VLOOKUP(B8484,[1]!Product_Data[#Data],4,0)</f>
        <v>1743</v>
      </c>
      <c r="I8484" s="11">
        <f>VLOOKUP(B8484,[1]!Product_Data[#Data],3,0)</f>
        <v>872</v>
      </c>
      <c r="J8484" s="11">
        <f t="shared" si="795"/>
        <v>872</v>
      </c>
      <c r="K8484" s="11">
        <f t="shared" si="796"/>
        <v>1743</v>
      </c>
      <c r="L8484" s="11">
        <f t="shared" si="797"/>
        <v>871</v>
      </c>
      <c r="M8484" t="str">
        <f>VLOOKUP(C8484,[1]!Location_Data[#Data],2,0)</f>
        <v>Palmdale</v>
      </c>
      <c r="N8484" t="str">
        <f>VLOOKUP(D8484,[1]!Salespeople_Data[#Data],2,0)</f>
        <v>Ernest Wheeler</v>
      </c>
      <c r="O8484" t="str">
        <f>VLOOKUP(E8484,[1]!Customer_Data[#Data],2,0)</f>
        <v>Patrick Wells</v>
      </c>
      <c r="P8484" s="15">
        <f t="shared" si="792"/>
        <v>6</v>
      </c>
      <c r="Q8484">
        <f t="shared" si="793"/>
        <v>11</v>
      </c>
      <c r="R8484">
        <f t="shared" si="794"/>
        <v>2019</v>
      </c>
    </row>
    <row r="8485" spans="1:18" x14ac:dyDescent="0.25">
      <c r="A8485" s="6" t="s">
        <v>9511</v>
      </c>
      <c r="B8485" s="6" t="s">
        <v>69</v>
      </c>
      <c r="C8485" s="6" t="s">
        <v>140</v>
      </c>
      <c r="D8485" s="6" t="s">
        <v>225</v>
      </c>
      <c r="E8485" s="6" t="s">
        <v>563</v>
      </c>
      <c r="F8485" s="10">
        <v>43541</v>
      </c>
      <c r="G8485" s="6">
        <v>4</v>
      </c>
      <c r="H8485" s="11">
        <f>VLOOKUP(B8485,[1]!Product_Data[#Data],4,0)</f>
        <v>1351</v>
      </c>
      <c r="I8485" s="11">
        <f>VLOOKUP(B8485,[1]!Product_Data[#Data],3,0)</f>
        <v>1108</v>
      </c>
      <c r="J8485" s="11">
        <f t="shared" si="795"/>
        <v>4432</v>
      </c>
      <c r="K8485" s="11">
        <f t="shared" si="796"/>
        <v>5404</v>
      </c>
      <c r="L8485" s="11">
        <f t="shared" si="797"/>
        <v>972</v>
      </c>
      <c r="M8485" t="str">
        <f>VLOOKUP(C8485,[1]!Location_Data[#Data],2,0)</f>
        <v>Salinas</v>
      </c>
      <c r="N8485" t="str">
        <f>VLOOKUP(D8485,[1]!Salespeople_Data[#Data],2,0)</f>
        <v>Andrew Bowman</v>
      </c>
      <c r="O8485" t="str">
        <f>VLOOKUP(E8485,[1]!Customer_Data[#Data],2,0)</f>
        <v>Harold Matthews</v>
      </c>
      <c r="P8485" s="15">
        <f t="shared" si="792"/>
        <v>1</v>
      </c>
      <c r="Q8485">
        <f t="shared" si="793"/>
        <v>3</v>
      </c>
      <c r="R8485">
        <f t="shared" si="794"/>
        <v>2019</v>
      </c>
    </row>
    <row r="8486" spans="1:18" x14ac:dyDescent="0.25">
      <c r="A8486" s="6" t="s">
        <v>9512</v>
      </c>
      <c r="B8486" s="6" t="s">
        <v>352</v>
      </c>
      <c r="C8486" s="6" t="s">
        <v>39</v>
      </c>
      <c r="D8486" s="6" t="s">
        <v>15</v>
      </c>
      <c r="E8486" s="6" t="s">
        <v>3155</v>
      </c>
      <c r="F8486" s="10">
        <v>43585</v>
      </c>
      <c r="G8486" s="6">
        <v>2</v>
      </c>
      <c r="H8486" s="11">
        <f>VLOOKUP(B8486,[1]!Product_Data[#Data],4,0)</f>
        <v>203</v>
      </c>
      <c r="I8486" s="11">
        <f>VLOOKUP(B8486,[1]!Product_Data[#Data],3,0)</f>
        <v>154</v>
      </c>
      <c r="J8486" s="11">
        <f t="shared" si="795"/>
        <v>308</v>
      </c>
      <c r="K8486" s="11">
        <f t="shared" si="796"/>
        <v>406</v>
      </c>
      <c r="L8486" s="11">
        <f t="shared" si="797"/>
        <v>98</v>
      </c>
      <c r="M8486" t="str">
        <f>VLOOKUP(C8486,[1]!Location_Data[#Data],2,0)</f>
        <v>Oceanside</v>
      </c>
      <c r="N8486" t="str">
        <f>VLOOKUP(D8486,[1]!Salespeople_Data[#Data],2,0)</f>
        <v>Ryan Butler</v>
      </c>
      <c r="O8486" t="str">
        <f>VLOOKUP(E8486,[1]!Customer_Data[#Data],2,0)</f>
        <v>Gerald Reyes</v>
      </c>
      <c r="P8486" s="15">
        <f t="shared" si="792"/>
        <v>3</v>
      </c>
      <c r="Q8486">
        <f t="shared" si="793"/>
        <v>4</v>
      </c>
      <c r="R8486">
        <f t="shared" si="794"/>
        <v>2019</v>
      </c>
    </row>
    <row r="8487" spans="1:18" x14ac:dyDescent="0.25">
      <c r="A8487" s="6" t="s">
        <v>9513</v>
      </c>
      <c r="B8487" s="6" t="s">
        <v>28</v>
      </c>
      <c r="C8487" s="6" t="s">
        <v>204</v>
      </c>
      <c r="D8487" s="6" t="s">
        <v>63</v>
      </c>
      <c r="E8487" s="6" t="s">
        <v>1118</v>
      </c>
      <c r="F8487" s="10">
        <v>43545</v>
      </c>
      <c r="G8487" s="6">
        <v>3</v>
      </c>
      <c r="H8487" s="11">
        <f>VLOOKUP(B8487,[1]!Product_Data[#Data],4,0)</f>
        <v>684</v>
      </c>
      <c r="I8487" s="11">
        <f>VLOOKUP(B8487,[1]!Product_Data[#Data],3,0)</f>
        <v>561</v>
      </c>
      <c r="J8487" s="11">
        <f t="shared" si="795"/>
        <v>1683</v>
      </c>
      <c r="K8487" s="11">
        <f t="shared" si="796"/>
        <v>2052</v>
      </c>
      <c r="L8487" s="11">
        <f t="shared" si="797"/>
        <v>369</v>
      </c>
      <c r="M8487" t="str">
        <f>VLOOKUP(C8487,[1]!Location_Data[#Data],2,0)</f>
        <v>Corona</v>
      </c>
      <c r="N8487" t="str">
        <f>VLOOKUP(D8487,[1]!Salespeople_Data[#Data],2,0)</f>
        <v>Jeremy Mendoza</v>
      </c>
      <c r="O8487" t="str">
        <f>VLOOKUP(E8487,[1]!Customer_Data[#Data],2,0)</f>
        <v>Willie Day</v>
      </c>
      <c r="P8487" s="15">
        <f t="shared" si="792"/>
        <v>5</v>
      </c>
      <c r="Q8487">
        <f t="shared" si="793"/>
        <v>3</v>
      </c>
      <c r="R8487">
        <f t="shared" si="794"/>
        <v>2019</v>
      </c>
    </row>
    <row r="8488" spans="1:18" x14ac:dyDescent="0.25">
      <c r="A8488" s="6" t="s">
        <v>9514</v>
      </c>
      <c r="B8488" s="6" t="s">
        <v>18</v>
      </c>
      <c r="C8488" s="6" t="s">
        <v>596</v>
      </c>
      <c r="D8488" s="6" t="s">
        <v>15</v>
      </c>
      <c r="E8488" s="6" t="s">
        <v>2354</v>
      </c>
      <c r="F8488" s="10">
        <v>43822</v>
      </c>
      <c r="G8488" s="6">
        <v>4</v>
      </c>
      <c r="H8488" s="11">
        <f>VLOOKUP(B8488,[1]!Product_Data[#Data],4,0)</f>
        <v>880</v>
      </c>
      <c r="I8488" s="11">
        <f>VLOOKUP(B8488,[1]!Product_Data[#Data],3,0)</f>
        <v>634</v>
      </c>
      <c r="J8488" s="11">
        <f t="shared" si="795"/>
        <v>2536</v>
      </c>
      <c r="K8488" s="11">
        <f t="shared" si="796"/>
        <v>3520</v>
      </c>
      <c r="L8488" s="11">
        <f t="shared" si="797"/>
        <v>984</v>
      </c>
      <c r="M8488" t="str">
        <f>VLOOKUP(C8488,[1]!Location_Data[#Data],2,0)</f>
        <v>Fremont</v>
      </c>
      <c r="N8488" t="str">
        <f>VLOOKUP(D8488,[1]!Salespeople_Data[#Data],2,0)</f>
        <v>Ryan Butler</v>
      </c>
      <c r="O8488" t="str">
        <f>VLOOKUP(E8488,[1]!Customer_Data[#Data],2,0)</f>
        <v>Jeremy Porter</v>
      </c>
      <c r="P8488" s="15">
        <f t="shared" si="792"/>
        <v>2</v>
      </c>
      <c r="Q8488">
        <f t="shared" si="793"/>
        <v>12</v>
      </c>
      <c r="R8488">
        <f t="shared" si="794"/>
        <v>2019</v>
      </c>
    </row>
    <row r="8489" spans="1:18" x14ac:dyDescent="0.25">
      <c r="A8489" s="6" t="s">
        <v>9515</v>
      </c>
      <c r="B8489" s="6" t="s">
        <v>61</v>
      </c>
      <c r="C8489" s="6" t="s">
        <v>14</v>
      </c>
      <c r="D8489" s="6" t="s">
        <v>264</v>
      </c>
      <c r="E8489" s="6" t="s">
        <v>162</v>
      </c>
      <c r="F8489" s="10">
        <v>43596</v>
      </c>
      <c r="G8489" s="6">
        <v>1</v>
      </c>
      <c r="H8489" s="11">
        <f>VLOOKUP(B8489,[1]!Product_Data[#Data],4,0)</f>
        <v>1889</v>
      </c>
      <c r="I8489" s="11">
        <f>VLOOKUP(B8489,[1]!Product_Data[#Data],3,0)</f>
        <v>945</v>
      </c>
      <c r="J8489" s="11">
        <f t="shared" si="795"/>
        <v>945</v>
      </c>
      <c r="K8489" s="11">
        <f t="shared" si="796"/>
        <v>1889</v>
      </c>
      <c r="L8489" s="11">
        <f t="shared" si="797"/>
        <v>944</v>
      </c>
      <c r="M8489" t="str">
        <f>VLOOKUP(C8489,[1]!Location_Data[#Data],2,0)</f>
        <v>Santa Clarita</v>
      </c>
      <c r="N8489" t="str">
        <f>VLOOKUP(D8489,[1]!Salespeople_Data[#Data],2,0)</f>
        <v>Ernest Wheeler</v>
      </c>
      <c r="O8489" t="str">
        <f>VLOOKUP(E8489,[1]!Customer_Data[#Data],2,0)</f>
        <v>William Andrews</v>
      </c>
      <c r="P8489" s="15">
        <f t="shared" si="792"/>
        <v>7</v>
      </c>
      <c r="Q8489">
        <f t="shared" si="793"/>
        <v>5</v>
      </c>
      <c r="R8489">
        <f t="shared" si="794"/>
        <v>2019</v>
      </c>
    </row>
    <row r="8490" spans="1:18" x14ac:dyDescent="0.25">
      <c r="A8490" s="6" t="s">
        <v>9516</v>
      </c>
      <c r="B8490" s="6" t="s">
        <v>119</v>
      </c>
      <c r="C8490" s="6" t="s">
        <v>530</v>
      </c>
      <c r="D8490" s="6" t="s">
        <v>116</v>
      </c>
      <c r="E8490" s="6" t="s">
        <v>694</v>
      </c>
      <c r="F8490" s="10">
        <v>43578</v>
      </c>
      <c r="G8490" s="6">
        <v>1</v>
      </c>
      <c r="H8490" s="11">
        <f>VLOOKUP(B8490,[1]!Product_Data[#Data],4,0)</f>
        <v>1077</v>
      </c>
      <c r="I8490" s="11">
        <f>VLOOKUP(B8490,[1]!Product_Data[#Data],3,0)</f>
        <v>732</v>
      </c>
      <c r="J8490" s="11">
        <f t="shared" si="795"/>
        <v>732</v>
      </c>
      <c r="K8490" s="11">
        <f t="shared" si="796"/>
        <v>1077</v>
      </c>
      <c r="L8490" s="11">
        <f t="shared" si="797"/>
        <v>345</v>
      </c>
      <c r="M8490" t="str">
        <f>VLOOKUP(C8490,[1]!Location_Data[#Data],2,0)</f>
        <v>San Buenaventura (Ventura)</v>
      </c>
      <c r="N8490" t="str">
        <f>VLOOKUP(D8490,[1]!Salespeople_Data[#Data],2,0)</f>
        <v>Roger Ramos</v>
      </c>
      <c r="O8490" t="str">
        <f>VLOOKUP(E8490,[1]!Customer_Data[#Data],2,0)</f>
        <v>Ronald Burns</v>
      </c>
      <c r="P8490" s="15">
        <f t="shared" si="792"/>
        <v>3</v>
      </c>
      <c r="Q8490">
        <f t="shared" si="793"/>
        <v>4</v>
      </c>
      <c r="R8490">
        <f t="shared" si="794"/>
        <v>2019</v>
      </c>
    </row>
    <row r="8491" spans="1:18" x14ac:dyDescent="0.25">
      <c r="A8491" s="6" t="s">
        <v>9517</v>
      </c>
      <c r="B8491" s="6" t="s">
        <v>352</v>
      </c>
      <c r="C8491" s="6" t="s">
        <v>331</v>
      </c>
      <c r="D8491" s="6" t="s">
        <v>63</v>
      </c>
      <c r="E8491" s="6" t="s">
        <v>1570</v>
      </c>
      <c r="F8491" s="10">
        <v>43473</v>
      </c>
      <c r="G8491" s="6">
        <v>1</v>
      </c>
      <c r="H8491" s="11">
        <f>VLOOKUP(B8491,[1]!Product_Data[#Data],4,0)</f>
        <v>203</v>
      </c>
      <c r="I8491" s="11">
        <f>VLOOKUP(B8491,[1]!Product_Data[#Data],3,0)</f>
        <v>154</v>
      </c>
      <c r="J8491" s="11">
        <f t="shared" si="795"/>
        <v>154</v>
      </c>
      <c r="K8491" s="11">
        <f t="shared" si="796"/>
        <v>203</v>
      </c>
      <c r="L8491" s="11">
        <f t="shared" si="797"/>
        <v>49</v>
      </c>
      <c r="M8491" t="str">
        <f>VLOOKUP(C8491,[1]!Location_Data[#Data],2,0)</f>
        <v>Sunnyvale</v>
      </c>
      <c r="N8491" t="str">
        <f>VLOOKUP(D8491,[1]!Salespeople_Data[#Data],2,0)</f>
        <v>Jeremy Mendoza</v>
      </c>
      <c r="O8491" t="str">
        <f>VLOOKUP(E8491,[1]!Customer_Data[#Data],2,0)</f>
        <v>Jonathan Harris</v>
      </c>
      <c r="P8491" s="15">
        <f t="shared" si="792"/>
        <v>3</v>
      </c>
      <c r="Q8491">
        <f t="shared" si="793"/>
        <v>1</v>
      </c>
      <c r="R8491">
        <f t="shared" si="794"/>
        <v>2019</v>
      </c>
    </row>
    <row r="8492" spans="1:18" x14ac:dyDescent="0.25">
      <c r="A8492" s="6" t="s">
        <v>9518</v>
      </c>
      <c r="B8492" s="6" t="s">
        <v>412</v>
      </c>
      <c r="C8492" s="6" t="s">
        <v>34</v>
      </c>
      <c r="D8492" s="6" t="s">
        <v>136</v>
      </c>
      <c r="E8492" s="6" t="s">
        <v>608</v>
      </c>
      <c r="F8492" s="10">
        <v>43539</v>
      </c>
      <c r="G8492" s="6">
        <v>1</v>
      </c>
      <c r="H8492" s="11">
        <f>VLOOKUP(B8492,[1]!Product_Data[#Data],4,0)</f>
        <v>2396</v>
      </c>
      <c r="I8492" s="11">
        <f>VLOOKUP(B8492,[1]!Product_Data[#Data],3,0)</f>
        <v>1965</v>
      </c>
      <c r="J8492" s="11">
        <f t="shared" si="795"/>
        <v>1965</v>
      </c>
      <c r="K8492" s="11">
        <f t="shared" si="796"/>
        <v>2396</v>
      </c>
      <c r="L8492" s="11">
        <f t="shared" si="797"/>
        <v>431</v>
      </c>
      <c r="M8492" t="str">
        <f>VLOOKUP(C8492,[1]!Location_Data[#Data],2,0)</f>
        <v>Inglewood</v>
      </c>
      <c r="N8492" t="str">
        <f>VLOOKUP(D8492,[1]!Salespeople_Data[#Data],2,0)</f>
        <v>Clarence Fox</v>
      </c>
      <c r="O8492" t="str">
        <f>VLOOKUP(E8492,[1]!Customer_Data[#Data],2,0)</f>
        <v>Aaron Mills</v>
      </c>
      <c r="P8492" s="15">
        <f t="shared" si="792"/>
        <v>6</v>
      </c>
      <c r="Q8492">
        <f t="shared" si="793"/>
        <v>3</v>
      </c>
      <c r="R8492">
        <f t="shared" si="794"/>
        <v>2019</v>
      </c>
    </row>
    <row r="8493" spans="1:18" x14ac:dyDescent="0.25">
      <c r="A8493" s="6" t="s">
        <v>9519</v>
      </c>
      <c r="B8493" s="6" t="s">
        <v>289</v>
      </c>
      <c r="C8493" s="6" t="s">
        <v>145</v>
      </c>
      <c r="D8493" s="6" t="s">
        <v>63</v>
      </c>
      <c r="E8493" s="6" t="s">
        <v>417</v>
      </c>
      <c r="F8493" s="10">
        <v>43584</v>
      </c>
      <c r="G8493" s="6">
        <v>3</v>
      </c>
      <c r="H8493" s="11">
        <f>VLOOKUP(B8493,[1]!Product_Data[#Data],4,0)</f>
        <v>368</v>
      </c>
      <c r="I8493" s="11">
        <f>VLOOKUP(B8493,[1]!Product_Data[#Data],3,0)</f>
        <v>294</v>
      </c>
      <c r="J8493" s="11">
        <f t="shared" si="795"/>
        <v>882</v>
      </c>
      <c r="K8493" s="11">
        <f t="shared" si="796"/>
        <v>1104</v>
      </c>
      <c r="L8493" s="11">
        <f t="shared" si="797"/>
        <v>222</v>
      </c>
      <c r="M8493" t="str">
        <f>VLOOKUP(C8493,[1]!Location_Data[#Data],2,0)</f>
        <v>Santa Maria</v>
      </c>
      <c r="N8493" t="str">
        <f>VLOOKUP(D8493,[1]!Salespeople_Data[#Data],2,0)</f>
        <v>Jeremy Mendoza</v>
      </c>
      <c r="O8493" t="str">
        <f>VLOOKUP(E8493,[1]!Customer_Data[#Data],2,0)</f>
        <v>Brian Kim</v>
      </c>
      <c r="P8493" s="15">
        <f t="shared" si="792"/>
        <v>2</v>
      </c>
      <c r="Q8493">
        <f t="shared" si="793"/>
        <v>4</v>
      </c>
      <c r="R8493">
        <f t="shared" si="794"/>
        <v>2019</v>
      </c>
    </row>
    <row r="8494" spans="1:18" x14ac:dyDescent="0.25">
      <c r="A8494" s="6" t="s">
        <v>9520</v>
      </c>
      <c r="B8494" s="6" t="s">
        <v>389</v>
      </c>
      <c r="C8494" s="6" t="s">
        <v>450</v>
      </c>
      <c r="D8494" s="6" t="s">
        <v>101</v>
      </c>
      <c r="E8494" s="6" t="s">
        <v>821</v>
      </c>
      <c r="F8494" s="10">
        <v>43480</v>
      </c>
      <c r="G8494" s="6">
        <v>2</v>
      </c>
      <c r="H8494" s="11">
        <f>VLOOKUP(B8494,[1]!Product_Data[#Data],4,0)</f>
        <v>1367</v>
      </c>
      <c r="I8494" s="11">
        <f>VLOOKUP(B8494,[1]!Product_Data[#Data],3,0)</f>
        <v>984</v>
      </c>
      <c r="J8494" s="11">
        <f t="shared" si="795"/>
        <v>1968</v>
      </c>
      <c r="K8494" s="11">
        <f t="shared" si="796"/>
        <v>2734</v>
      </c>
      <c r="L8494" s="11">
        <f t="shared" si="797"/>
        <v>766</v>
      </c>
      <c r="M8494" t="str">
        <f>VLOOKUP(C8494,[1]!Location_Data[#Data],2,0)</f>
        <v>Simi Valley</v>
      </c>
      <c r="N8494" t="str">
        <f>VLOOKUP(D8494,[1]!Salespeople_Data[#Data],2,0)</f>
        <v>Scott Clark</v>
      </c>
      <c r="O8494" t="str">
        <f>VLOOKUP(E8494,[1]!Customer_Data[#Data],2,0)</f>
        <v>Gregory Jackson</v>
      </c>
      <c r="P8494" s="15">
        <f t="shared" si="792"/>
        <v>3</v>
      </c>
      <c r="Q8494">
        <f t="shared" si="793"/>
        <v>1</v>
      </c>
      <c r="R8494">
        <f t="shared" si="794"/>
        <v>2019</v>
      </c>
    </row>
    <row r="8495" spans="1:18" x14ac:dyDescent="0.25">
      <c r="A8495" s="6" t="s">
        <v>9521</v>
      </c>
      <c r="B8495" s="6" t="s">
        <v>626</v>
      </c>
      <c r="C8495" s="6" t="s">
        <v>100</v>
      </c>
      <c r="D8495" s="6" t="s">
        <v>269</v>
      </c>
      <c r="E8495" s="6" t="s">
        <v>107</v>
      </c>
      <c r="F8495" s="10">
        <v>43625</v>
      </c>
      <c r="G8495" s="6">
        <v>4</v>
      </c>
      <c r="H8495" s="11">
        <f>VLOOKUP(B8495,[1]!Product_Data[#Data],4,0)</f>
        <v>584</v>
      </c>
      <c r="I8495" s="11">
        <f>VLOOKUP(B8495,[1]!Product_Data[#Data],3,0)</f>
        <v>420</v>
      </c>
      <c r="J8495" s="11">
        <f t="shared" si="795"/>
        <v>1680</v>
      </c>
      <c r="K8495" s="11">
        <f t="shared" si="796"/>
        <v>2336</v>
      </c>
      <c r="L8495" s="11">
        <f t="shared" si="797"/>
        <v>656</v>
      </c>
      <c r="M8495" t="str">
        <f>VLOOKUP(C8495,[1]!Location_Data[#Data],2,0)</f>
        <v>Victorville</v>
      </c>
      <c r="N8495" t="str">
        <f>VLOOKUP(D8495,[1]!Salespeople_Data[#Data],2,0)</f>
        <v>Kevin Butler</v>
      </c>
      <c r="O8495" t="str">
        <f>VLOOKUP(E8495,[1]!Customer_Data[#Data],2,0)</f>
        <v>Jonathan Moreno</v>
      </c>
      <c r="P8495" s="15">
        <f t="shared" si="792"/>
        <v>1</v>
      </c>
      <c r="Q8495">
        <f t="shared" si="793"/>
        <v>6</v>
      </c>
      <c r="R8495">
        <f t="shared" si="794"/>
        <v>2019</v>
      </c>
    </row>
    <row r="8496" spans="1:18" x14ac:dyDescent="0.25">
      <c r="A8496" s="6" t="s">
        <v>9522</v>
      </c>
      <c r="B8496" s="6" t="s">
        <v>668</v>
      </c>
      <c r="C8496" s="6" t="s">
        <v>519</v>
      </c>
      <c r="D8496" s="6" t="s">
        <v>49</v>
      </c>
      <c r="E8496" s="6" t="s">
        <v>1889</v>
      </c>
      <c r="F8496" s="10">
        <v>43665</v>
      </c>
      <c r="G8496" s="6">
        <v>1</v>
      </c>
      <c r="H8496" s="11">
        <f>VLOOKUP(B8496,[1]!Product_Data[#Data],4,0)</f>
        <v>181</v>
      </c>
      <c r="I8496" s="11">
        <f>VLOOKUP(B8496,[1]!Product_Data[#Data],3,0)</f>
        <v>130</v>
      </c>
      <c r="J8496" s="11">
        <f t="shared" si="795"/>
        <v>130</v>
      </c>
      <c r="K8496" s="11">
        <f t="shared" si="796"/>
        <v>181</v>
      </c>
      <c r="L8496" s="11">
        <f t="shared" si="797"/>
        <v>51</v>
      </c>
      <c r="M8496" t="str">
        <f>VLOOKUP(C8496,[1]!Location_Data[#Data],2,0)</f>
        <v>Anaheim</v>
      </c>
      <c r="N8496" t="str">
        <f>VLOOKUP(D8496,[1]!Salespeople_Data[#Data],2,0)</f>
        <v>Walter Cook</v>
      </c>
      <c r="O8496" t="str">
        <f>VLOOKUP(E8496,[1]!Customer_Data[#Data],2,0)</f>
        <v>Terry Mills</v>
      </c>
      <c r="P8496" s="15">
        <f t="shared" si="792"/>
        <v>6</v>
      </c>
      <c r="Q8496">
        <f t="shared" si="793"/>
        <v>7</v>
      </c>
      <c r="R8496">
        <f t="shared" si="794"/>
        <v>2019</v>
      </c>
    </row>
    <row r="8497" spans="1:18" x14ac:dyDescent="0.25">
      <c r="A8497" s="6" t="s">
        <v>9523</v>
      </c>
      <c r="B8497" s="6" t="s">
        <v>389</v>
      </c>
      <c r="C8497" s="6" t="s">
        <v>512</v>
      </c>
      <c r="D8497" s="6" t="s">
        <v>191</v>
      </c>
      <c r="E8497" s="6" t="s">
        <v>671</v>
      </c>
      <c r="F8497" s="10">
        <v>43777</v>
      </c>
      <c r="G8497" s="6">
        <v>4</v>
      </c>
      <c r="H8497" s="11">
        <f>VLOOKUP(B8497,[1]!Product_Data[#Data],4,0)</f>
        <v>1367</v>
      </c>
      <c r="I8497" s="11">
        <f>VLOOKUP(B8497,[1]!Product_Data[#Data],3,0)</f>
        <v>984</v>
      </c>
      <c r="J8497" s="11">
        <f t="shared" si="795"/>
        <v>3936</v>
      </c>
      <c r="K8497" s="11">
        <f t="shared" si="796"/>
        <v>5468</v>
      </c>
      <c r="L8497" s="11">
        <f t="shared" si="797"/>
        <v>1532</v>
      </c>
      <c r="M8497" t="str">
        <f>VLOOKUP(C8497,[1]!Location_Data[#Data],2,0)</f>
        <v>Long Beach</v>
      </c>
      <c r="N8497" t="str">
        <f>VLOOKUP(D8497,[1]!Salespeople_Data[#Data],2,0)</f>
        <v>Robert Reed</v>
      </c>
      <c r="O8497" t="str">
        <f>VLOOKUP(E8497,[1]!Customer_Data[#Data],2,0)</f>
        <v>Brandon Bailey</v>
      </c>
      <c r="P8497" s="15">
        <f t="shared" si="792"/>
        <v>6</v>
      </c>
      <c r="Q8497">
        <f t="shared" si="793"/>
        <v>11</v>
      </c>
      <c r="R8497">
        <f t="shared" si="794"/>
        <v>2019</v>
      </c>
    </row>
    <row r="8498" spans="1:18" x14ac:dyDescent="0.25">
      <c r="A8498" s="6" t="s">
        <v>9524</v>
      </c>
      <c r="B8498" s="6" t="s">
        <v>370</v>
      </c>
      <c r="C8498" s="6" t="s">
        <v>286</v>
      </c>
      <c r="D8498" s="6" t="s">
        <v>15</v>
      </c>
      <c r="E8498" s="6" t="s">
        <v>84</v>
      </c>
      <c r="F8498" s="10">
        <v>43829</v>
      </c>
      <c r="G8498" s="6">
        <v>1</v>
      </c>
      <c r="H8498" s="11">
        <f>VLOOKUP(B8498,[1]!Product_Data[#Data],4,0)</f>
        <v>771</v>
      </c>
      <c r="I8498" s="11">
        <f>VLOOKUP(B8498,[1]!Product_Data[#Data],3,0)</f>
        <v>648</v>
      </c>
      <c r="J8498" s="11">
        <f t="shared" si="795"/>
        <v>648</v>
      </c>
      <c r="K8498" s="11">
        <f t="shared" si="796"/>
        <v>771</v>
      </c>
      <c r="L8498" s="11">
        <f t="shared" si="797"/>
        <v>123</v>
      </c>
      <c r="M8498" t="str">
        <f>VLOOKUP(C8498,[1]!Location_Data[#Data],2,0)</f>
        <v>El Monte</v>
      </c>
      <c r="N8498" t="str">
        <f>VLOOKUP(D8498,[1]!Salespeople_Data[#Data],2,0)</f>
        <v>Ryan Butler</v>
      </c>
      <c r="O8498" t="str">
        <f>VLOOKUP(E8498,[1]!Customer_Data[#Data],2,0)</f>
        <v>Brian Rice</v>
      </c>
      <c r="P8498" s="15">
        <f t="shared" si="792"/>
        <v>2</v>
      </c>
      <c r="Q8498">
        <f t="shared" si="793"/>
        <v>12</v>
      </c>
      <c r="R8498">
        <f t="shared" si="794"/>
        <v>2019</v>
      </c>
    </row>
    <row r="8499" spans="1:18" x14ac:dyDescent="0.25">
      <c r="A8499" s="6" t="s">
        <v>9525</v>
      </c>
      <c r="B8499" s="6" t="s">
        <v>228</v>
      </c>
      <c r="C8499" s="6" t="s">
        <v>211</v>
      </c>
      <c r="D8499" s="6" t="s">
        <v>10</v>
      </c>
      <c r="E8499" s="6" t="s">
        <v>613</v>
      </c>
      <c r="F8499" s="10">
        <v>43786</v>
      </c>
      <c r="G8499" s="6">
        <v>3</v>
      </c>
      <c r="H8499" s="11">
        <f>VLOOKUP(B8499,[1]!Product_Data[#Data],4,0)</f>
        <v>1862</v>
      </c>
      <c r="I8499" s="11">
        <f>VLOOKUP(B8499,[1]!Product_Data[#Data],3,0)</f>
        <v>1173</v>
      </c>
      <c r="J8499" s="11">
        <f t="shared" si="795"/>
        <v>3519</v>
      </c>
      <c r="K8499" s="11">
        <f t="shared" si="796"/>
        <v>5586</v>
      </c>
      <c r="L8499" s="11">
        <f t="shared" si="797"/>
        <v>2067</v>
      </c>
      <c r="M8499" t="str">
        <f>VLOOKUP(C8499,[1]!Location_Data[#Data],2,0)</f>
        <v>Chula Vista</v>
      </c>
      <c r="N8499" t="str">
        <f>VLOOKUP(D8499,[1]!Salespeople_Data[#Data],2,0)</f>
        <v>Justin Lynch</v>
      </c>
      <c r="O8499" t="str">
        <f>VLOOKUP(E8499,[1]!Customer_Data[#Data],2,0)</f>
        <v>Eric Armstrong</v>
      </c>
      <c r="P8499" s="15">
        <f t="shared" si="792"/>
        <v>1</v>
      </c>
      <c r="Q8499">
        <f t="shared" si="793"/>
        <v>11</v>
      </c>
      <c r="R8499">
        <f t="shared" si="794"/>
        <v>2019</v>
      </c>
    </row>
    <row r="8500" spans="1:18" x14ac:dyDescent="0.25">
      <c r="A8500" s="6" t="s">
        <v>9526</v>
      </c>
      <c r="B8500" s="6" t="s">
        <v>403</v>
      </c>
      <c r="C8500" s="6" t="s">
        <v>469</v>
      </c>
      <c r="D8500" s="6" t="s">
        <v>257</v>
      </c>
      <c r="E8500" s="6" t="s">
        <v>5654</v>
      </c>
      <c r="F8500" s="10">
        <v>43712</v>
      </c>
      <c r="G8500" s="6">
        <v>4</v>
      </c>
      <c r="H8500" s="11">
        <f>VLOOKUP(B8500,[1]!Product_Data[#Data],4,0)</f>
        <v>392</v>
      </c>
      <c r="I8500" s="11">
        <f>VLOOKUP(B8500,[1]!Product_Data[#Data],3,0)</f>
        <v>255</v>
      </c>
      <c r="J8500" s="11">
        <f t="shared" si="795"/>
        <v>1020</v>
      </c>
      <c r="K8500" s="11">
        <f t="shared" si="796"/>
        <v>1568</v>
      </c>
      <c r="L8500" s="11">
        <f t="shared" si="797"/>
        <v>548</v>
      </c>
      <c r="M8500" t="str">
        <f>VLOOKUP(C8500,[1]!Location_Data[#Data],2,0)</f>
        <v>Escondido</v>
      </c>
      <c r="N8500" t="str">
        <f>VLOOKUP(D8500,[1]!Salespeople_Data[#Data],2,0)</f>
        <v>Jerry Perry</v>
      </c>
      <c r="O8500" t="str">
        <f>VLOOKUP(E8500,[1]!Customer_Data[#Data],2,0)</f>
        <v>Jose Griffin</v>
      </c>
      <c r="P8500" s="15">
        <f t="shared" si="792"/>
        <v>4</v>
      </c>
      <c r="Q8500">
        <f t="shared" si="793"/>
        <v>9</v>
      </c>
      <c r="R8500">
        <f t="shared" si="794"/>
        <v>2019</v>
      </c>
    </row>
    <row r="8501" spans="1:18" x14ac:dyDescent="0.25">
      <c r="A8501" s="6" t="s">
        <v>9527</v>
      </c>
      <c r="B8501" s="6" t="s">
        <v>652</v>
      </c>
      <c r="C8501" s="6" t="s">
        <v>268</v>
      </c>
      <c r="D8501" s="6" t="s">
        <v>71</v>
      </c>
      <c r="E8501" s="6" t="s">
        <v>1374</v>
      </c>
      <c r="F8501" s="10">
        <v>43649</v>
      </c>
      <c r="G8501" s="6">
        <v>2</v>
      </c>
      <c r="H8501" s="11">
        <f>VLOOKUP(B8501,[1]!Product_Data[#Data],4,0)</f>
        <v>217</v>
      </c>
      <c r="I8501" s="11">
        <f>VLOOKUP(B8501,[1]!Product_Data[#Data],3,0)</f>
        <v>171</v>
      </c>
      <c r="J8501" s="11">
        <f t="shared" si="795"/>
        <v>342</v>
      </c>
      <c r="K8501" s="11">
        <f t="shared" si="796"/>
        <v>434</v>
      </c>
      <c r="L8501" s="11">
        <f t="shared" si="797"/>
        <v>92</v>
      </c>
      <c r="M8501" t="str">
        <f>VLOOKUP(C8501,[1]!Location_Data[#Data],2,0)</f>
        <v>Murrieta</v>
      </c>
      <c r="N8501" t="str">
        <f>VLOOKUP(D8501,[1]!Salespeople_Data[#Data],2,0)</f>
        <v>Gary Rodriguez</v>
      </c>
      <c r="O8501" t="str">
        <f>VLOOKUP(E8501,[1]!Customer_Data[#Data],2,0)</f>
        <v>Paul Lane</v>
      </c>
      <c r="P8501" s="15">
        <f t="shared" si="792"/>
        <v>4</v>
      </c>
      <c r="Q8501">
        <f t="shared" si="793"/>
        <v>7</v>
      </c>
      <c r="R8501">
        <f t="shared" si="794"/>
        <v>2019</v>
      </c>
    </row>
    <row r="8502" spans="1:18" x14ac:dyDescent="0.25">
      <c r="A8502" s="6" t="s">
        <v>9528</v>
      </c>
      <c r="B8502" s="6" t="s">
        <v>370</v>
      </c>
      <c r="C8502" s="6" t="s">
        <v>149</v>
      </c>
      <c r="D8502" s="6" t="s">
        <v>106</v>
      </c>
      <c r="E8502" s="6" t="s">
        <v>687</v>
      </c>
      <c r="F8502" s="10">
        <v>43523</v>
      </c>
      <c r="G8502" s="6">
        <v>1</v>
      </c>
      <c r="H8502" s="11">
        <f>VLOOKUP(B8502,[1]!Product_Data[#Data],4,0)</f>
        <v>771</v>
      </c>
      <c r="I8502" s="11">
        <f>VLOOKUP(B8502,[1]!Product_Data[#Data],3,0)</f>
        <v>648</v>
      </c>
      <c r="J8502" s="11">
        <f t="shared" si="795"/>
        <v>648</v>
      </c>
      <c r="K8502" s="11">
        <f t="shared" si="796"/>
        <v>771</v>
      </c>
      <c r="L8502" s="11">
        <f t="shared" si="797"/>
        <v>123</v>
      </c>
      <c r="M8502" t="str">
        <f>VLOOKUP(C8502,[1]!Location_Data[#Data],2,0)</f>
        <v>Antioch</v>
      </c>
      <c r="N8502" t="str">
        <f>VLOOKUP(D8502,[1]!Salespeople_Data[#Data],2,0)</f>
        <v>Patrick Ruiz</v>
      </c>
      <c r="O8502" t="str">
        <f>VLOOKUP(E8502,[1]!Customer_Data[#Data],2,0)</f>
        <v>David Garrett</v>
      </c>
      <c r="P8502" s="15">
        <f t="shared" si="792"/>
        <v>4</v>
      </c>
      <c r="Q8502">
        <f t="shared" si="793"/>
        <v>2</v>
      </c>
      <c r="R8502">
        <f t="shared" si="794"/>
        <v>2019</v>
      </c>
    </row>
    <row r="8503" spans="1:18" x14ac:dyDescent="0.25">
      <c r="A8503" s="6" t="s">
        <v>9529</v>
      </c>
      <c r="B8503" s="6" t="s">
        <v>18</v>
      </c>
      <c r="C8503" s="6" t="s">
        <v>450</v>
      </c>
      <c r="D8503" s="6" t="s">
        <v>170</v>
      </c>
      <c r="E8503" s="6" t="s">
        <v>59</v>
      </c>
      <c r="F8503" s="10">
        <v>43758</v>
      </c>
      <c r="G8503" s="6">
        <v>1</v>
      </c>
      <c r="H8503" s="11">
        <f>VLOOKUP(B8503,[1]!Product_Data[#Data],4,0)</f>
        <v>880</v>
      </c>
      <c r="I8503" s="11">
        <f>VLOOKUP(B8503,[1]!Product_Data[#Data],3,0)</f>
        <v>634</v>
      </c>
      <c r="J8503" s="11">
        <f t="shared" si="795"/>
        <v>634</v>
      </c>
      <c r="K8503" s="11">
        <f t="shared" si="796"/>
        <v>880</v>
      </c>
      <c r="L8503" s="11">
        <f t="shared" si="797"/>
        <v>246</v>
      </c>
      <c r="M8503" t="str">
        <f>VLOOKUP(C8503,[1]!Location_Data[#Data],2,0)</f>
        <v>Simi Valley</v>
      </c>
      <c r="N8503" t="str">
        <f>VLOOKUP(D8503,[1]!Salespeople_Data[#Data],2,0)</f>
        <v>Sean Miller</v>
      </c>
      <c r="O8503" t="str">
        <f>VLOOKUP(E8503,[1]!Customer_Data[#Data],2,0)</f>
        <v>Paul Henderson</v>
      </c>
      <c r="P8503" s="15">
        <f t="shared" si="792"/>
        <v>1</v>
      </c>
      <c r="Q8503">
        <f t="shared" si="793"/>
        <v>10</v>
      </c>
      <c r="R8503">
        <f t="shared" si="794"/>
        <v>2019</v>
      </c>
    </row>
    <row r="8504" spans="1:18" x14ac:dyDescent="0.25">
      <c r="A8504" s="6" t="s">
        <v>9530</v>
      </c>
      <c r="B8504" s="6" t="s">
        <v>61</v>
      </c>
      <c r="C8504" s="6" t="s">
        <v>14</v>
      </c>
      <c r="D8504" s="6" t="s">
        <v>63</v>
      </c>
      <c r="E8504" s="6" t="s">
        <v>1351</v>
      </c>
      <c r="F8504" s="10">
        <v>43537</v>
      </c>
      <c r="G8504" s="6">
        <v>1</v>
      </c>
      <c r="H8504" s="11">
        <f>VLOOKUP(B8504,[1]!Product_Data[#Data],4,0)</f>
        <v>1889</v>
      </c>
      <c r="I8504" s="11">
        <f>VLOOKUP(B8504,[1]!Product_Data[#Data],3,0)</f>
        <v>945</v>
      </c>
      <c r="J8504" s="11">
        <f t="shared" si="795"/>
        <v>945</v>
      </c>
      <c r="K8504" s="11">
        <f t="shared" si="796"/>
        <v>1889</v>
      </c>
      <c r="L8504" s="11">
        <f t="shared" si="797"/>
        <v>944</v>
      </c>
      <c r="M8504" t="str">
        <f>VLOOKUP(C8504,[1]!Location_Data[#Data],2,0)</f>
        <v>Santa Clarita</v>
      </c>
      <c r="N8504" t="str">
        <f>VLOOKUP(D8504,[1]!Salespeople_Data[#Data],2,0)</f>
        <v>Jeremy Mendoza</v>
      </c>
      <c r="O8504" t="str">
        <f>VLOOKUP(E8504,[1]!Customer_Data[#Data],2,0)</f>
        <v>Scott Gordon</v>
      </c>
      <c r="P8504" s="15">
        <f t="shared" si="792"/>
        <v>4</v>
      </c>
      <c r="Q8504">
        <f t="shared" si="793"/>
        <v>3</v>
      </c>
      <c r="R8504">
        <f t="shared" si="794"/>
        <v>2019</v>
      </c>
    </row>
    <row r="8505" spans="1:18" x14ac:dyDescent="0.25">
      <c r="A8505" s="6" t="s">
        <v>9531</v>
      </c>
      <c r="B8505" s="6" t="s">
        <v>330</v>
      </c>
      <c r="C8505" s="6" t="s">
        <v>519</v>
      </c>
      <c r="D8505" s="6" t="s">
        <v>40</v>
      </c>
      <c r="E8505" s="6" t="s">
        <v>589</v>
      </c>
      <c r="F8505" s="10">
        <v>43651</v>
      </c>
      <c r="G8505" s="6">
        <v>1</v>
      </c>
      <c r="H8505" s="11">
        <f>VLOOKUP(B8505,[1]!Product_Data[#Data],4,0)</f>
        <v>1635</v>
      </c>
      <c r="I8505" s="11">
        <f>VLOOKUP(B8505,[1]!Product_Data[#Data],3,0)</f>
        <v>1046</v>
      </c>
      <c r="J8505" s="11">
        <f t="shared" si="795"/>
        <v>1046</v>
      </c>
      <c r="K8505" s="11">
        <f t="shared" si="796"/>
        <v>1635</v>
      </c>
      <c r="L8505" s="11">
        <f t="shared" si="797"/>
        <v>589</v>
      </c>
      <c r="M8505" t="str">
        <f>VLOOKUP(C8505,[1]!Location_Data[#Data],2,0)</f>
        <v>Anaheim</v>
      </c>
      <c r="N8505" t="str">
        <f>VLOOKUP(D8505,[1]!Salespeople_Data[#Data],2,0)</f>
        <v>Brian Hansen</v>
      </c>
      <c r="O8505" t="str">
        <f>VLOOKUP(E8505,[1]!Customer_Data[#Data],2,0)</f>
        <v>Christopher Hudson</v>
      </c>
      <c r="P8505" s="15">
        <f t="shared" si="792"/>
        <v>6</v>
      </c>
      <c r="Q8505">
        <f t="shared" si="793"/>
        <v>7</v>
      </c>
      <c r="R8505">
        <f t="shared" si="794"/>
        <v>2019</v>
      </c>
    </row>
    <row r="8506" spans="1:18" x14ac:dyDescent="0.25">
      <c r="A8506" s="6" t="s">
        <v>9532</v>
      </c>
      <c r="B8506" s="6" t="s">
        <v>263</v>
      </c>
      <c r="C8506" s="6" t="s">
        <v>362</v>
      </c>
      <c r="D8506" s="6" t="s">
        <v>359</v>
      </c>
      <c r="E8506" s="6" t="s">
        <v>2085</v>
      </c>
      <c r="F8506" s="10">
        <v>43636</v>
      </c>
      <c r="G8506" s="6">
        <v>2</v>
      </c>
      <c r="H8506" s="11">
        <f>VLOOKUP(B8506,[1]!Product_Data[#Data],4,0)</f>
        <v>378</v>
      </c>
      <c r="I8506" s="11">
        <f>VLOOKUP(B8506,[1]!Product_Data[#Data],3,0)</f>
        <v>291</v>
      </c>
      <c r="J8506" s="11">
        <f t="shared" si="795"/>
        <v>582</v>
      </c>
      <c r="K8506" s="11">
        <f t="shared" si="796"/>
        <v>756</v>
      </c>
      <c r="L8506" s="11">
        <f t="shared" si="797"/>
        <v>174</v>
      </c>
      <c r="M8506" t="str">
        <f>VLOOKUP(C8506,[1]!Location_Data[#Data],2,0)</f>
        <v>San Bernardino</v>
      </c>
      <c r="N8506" t="str">
        <f>VLOOKUP(D8506,[1]!Salespeople_Data[#Data],2,0)</f>
        <v>Eugene Holmes</v>
      </c>
      <c r="O8506" t="str">
        <f>VLOOKUP(E8506,[1]!Customer_Data[#Data],2,0)</f>
        <v>Jesse Hernandez</v>
      </c>
      <c r="P8506" s="15">
        <f t="shared" si="792"/>
        <v>5</v>
      </c>
      <c r="Q8506">
        <f t="shared" si="793"/>
        <v>6</v>
      </c>
      <c r="R8506">
        <f t="shared" si="794"/>
        <v>2019</v>
      </c>
    </row>
    <row r="8507" spans="1:18" x14ac:dyDescent="0.25">
      <c r="A8507" s="6" t="s">
        <v>9533</v>
      </c>
      <c r="B8507" s="6" t="s">
        <v>144</v>
      </c>
      <c r="C8507" s="6" t="s">
        <v>74</v>
      </c>
      <c r="D8507" s="6" t="s">
        <v>308</v>
      </c>
      <c r="E8507" s="6" t="s">
        <v>2542</v>
      </c>
      <c r="F8507" s="10">
        <v>43785</v>
      </c>
      <c r="G8507" s="6">
        <v>2</v>
      </c>
      <c r="H8507" s="11">
        <f>VLOOKUP(B8507,[1]!Product_Data[#Data],4,0)</f>
        <v>2410</v>
      </c>
      <c r="I8507" s="11">
        <f>VLOOKUP(B8507,[1]!Product_Data[#Data],3,0)</f>
        <v>1518</v>
      </c>
      <c r="J8507" s="11">
        <f t="shared" si="795"/>
        <v>3036</v>
      </c>
      <c r="K8507" s="11">
        <f t="shared" si="796"/>
        <v>4820</v>
      </c>
      <c r="L8507" s="11">
        <f t="shared" si="797"/>
        <v>1784</v>
      </c>
      <c r="M8507" t="str">
        <f>VLOOKUP(C8507,[1]!Location_Data[#Data],2,0)</f>
        <v>West Covina</v>
      </c>
      <c r="N8507" t="str">
        <f>VLOOKUP(D8507,[1]!Salespeople_Data[#Data],2,0)</f>
        <v>Fred Robertson</v>
      </c>
      <c r="O8507" t="str">
        <f>VLOOKUP(E8507,[1]!Customer_Data[#Data],2,0)</f>
        <v>Michael Ward</v>
      </c>
      <c r="P8507" s="15">
        <f t="shared" si="792"/>
        <v>7</v>
      </c>
      <c r="Q8507">
        <f t="shared" si="793"/>
        <v>11</v>
      </c>
      <c r="R8507">
        <f t="shared" si="794"/>
        <v>2019</v>
      </c>
    </row>
    <row r="8508" spans="1:18" x14ac:dyDescent="0.25">
      <c r="A8508" s="6" t="s">
        <v>9534</v>
      </c>
      <c r="B8508" s="6" t="s">
        <v>275</v>
      </c>
      <c r="C8508" s="6" t="s">
        <v>9</v>
      </c>
      <c r="D8508" s="6" t="s">
        <v>269</v>
      </c>
      <c r="E8508" s="6" t="s">
        <v>16</v>
      </c>
      <c r="F8508" s="10">
        <v>43691</v>
      </c>
      <c r="G8508" s="6">
        <v>1</v>
      </c>
      <c r="H8508" s="11">
        <f>VLOOKUP(B8508,[1]!Product_Data[#Data],4,0)</f>
        <v>2353</v>
      </c>
      <c r="I8508" s="11">
        <f>VLOOKUP(B8508,[1]!Product_Data[#Data],3,0)</f>
        <v>1788</v>
      </c>
      <c r="J8508" s="11">
        <f t="shared" si="795"/>
        <v>1788</v>
      </c>
      <c r="K8508" s="11">
        <f t="shared" si="796"/>
        <v>2353</v>
      </c>
      <c r="L8508" s="11">
        <f t="shared" si="797"/>
        <v>565</v>
      </c>
      <c r="M8508" t="str">
        <f>VLOOKUP(C8508,[1]!Location_Data[#Data],2,0)</f>
        <v>San Mateo</v>
      </c>
      <c r="N8508" t="str">
        <f>VLOOKUP(D8508,[1]!Salespeople_Data[#Data],2,0)</f>
        <v>Kevin Butler</v>
      </c>
      <c r="O8508" t="str">
        <f>VLOOKUP(E8508,[1]!Customer_Data[#Data],2,0)</f>
        <v>Larry Dunn</v>
      </c>
      <c r="P8508" s="15">
        <f t="shared" si="792"/>
        <v>4</v>
      </c>
      <c r="Q8508">
        <f t="shared" si="793"/>
        <v>8</v>
      </c>
      <c r="R8508">
        <f t="shared" si="794"/>
        <v>2019</v>
      </c>
    </row>
    <row r="8509" spans="1:18" x14ac:dyDescent="0.25">
      <c r="A8509" s="6" t="s">
        <v>9535</v>
      </c>
      <c r="B8509" s="6" t="s">
        <v>43</v>
      </c>
      <c r="C8509" s="6" t="s">
        <v>48</v>
      </c>
      <c r="D8509" s="6" t="s">
        <v>87</v>
      </c>
      <c r="E8509" s="6" t="s">
        <v>97</v>
      </c>
      <c r="F8509" s="10">
        <v>43710</v>
      </c>
      <c r="G8509" s="6">
        <v>3</v>
      </c>
      <c r="H8509" s="11">
        <f>VLOOKUP(B8509,[1]!Product_Data[#Data],4,0)</f>
        <v>356</v>
      </c>
      <c r="I8509" s="11">
        <f>VLOOKUP(B8509,[1]!Product_Data[#Data],3,0)</f>
        <v>292</v>
      </c>
      <c r="J8509" s="11">
        <f t="shared" si="795"/>
        <v>876</v>
      </c>
      <c r="K8509" s="11">
        <f t="shared" si="796"/>
        <v>1068</v>
      </c>
      <c r="L8509" s="11">
        <f t="shared" si="797"/>
        <v>192</v>
      </c>
      <c r="M8509" t="str">
        <f>VLOOKUP(C8509,[1]!Location_Data[#Data],2,0)</f>
        <v>Rialto</v>
      </c>
      <c r="N8509" t="str">
        <f>VLOOKUP(D8509,[1]!Salespeople_Data[#Data],2,0)</f>
        <v>Martin Perry</v>
      </c>
      <c r="O8509" t="str">
        <f>VLOOKUP(E8509,[1]!Customer_Data[#Data],2,0)</f>
        <v>Mark Elliott</v>
      </c>
      <c r="P8509" s="15">
        <f t="shared" si="792"/>
        <v>2</v>
      </c>
      <c r="Q8509">
        <f t="shared" si="793"/>
        <v>9</v>
      </c>
      <c r="R8509">
        <f t="shared" si="794"/>
        <v>2019</v>
      </c>
    </row>
    <row r="8510" spans="1:18" x14ac:dyDescent="0.25">
      <c r="A8510" s="6" t="s">
        <v>9536</v>
      </c>
      <c r="B8510" s="6" t="s">
        <v>389</v>
      </c>
      <c r="C8510" s="6" t="s">
        <v>316</v>
      </c>
      <c r="D8510" s="6" t="s">
        <v>91</v>
      </c>
      <c r="E8510" s="6" t="s">
        <v>1065</v>
      </c>
      <c r="F8510" s="10">
        <v>43672</v>
      </c>
      <c r="G8510" s="6">
        <v>4</v>
      </c>
      <c r="H8510" s="11">
        <f>VLOOKUP(B8510,[1]!Product_Data[#Data],4,0)</f>
        <v>1367</v>
      </c>
      <c r="I8510" s="11">
        <f>VLOOKUP(B8510,[1]!Product_Data[#Data],3,0)</f>
        <v>984</v>
      </c>
      <c r="J8510" s="11">
        <f t="shared" si="795"/>
        <v>3936</v>
      </c>
      <c r="K8510" s="11">
        <f t="shared" si="796"/>
        <v>5468</v>
      </c>
      <c r="L8510" s="11">
        <f t="shared" si="797"/>
        <v>1532</v>
      </c>
      <c r="M8510" t="str">
        <f>VLOOKUP(C8510,[1]!Location_Data[#Data],2,0)</f>
        <v>East Los Angeles</v>
      </c>
      <c r="N8510" t="str">
        <f>VLOOKUP(D8510,[1]!Salespeople_Data[#Data],2,0)</f>
        <v>Howard Gardner</v>
      </c>
      <c r="O8510" t="str">
        <f>VLOOKUP(E8510,[1]!Customer_Data[#Data],2,0)</f>
        <v>Wayne Stewart</v>
      </c>
      <c r="P8510" s="15">
        <f t="shared" si="792"/>
        <v>6</v>
      </c>
      <c r="Q8510">
        <f t="shared" si="793"/>
        <v>7</v>
      </c>
      <c r="R8510">
        <f t="shared" si="794"/>
        <v>2019</v>
      </c>
    </row>
    <row r="8511" spans="1:18" x14ac:dyDescent="0.25">
      <c r="A8511" s="6" t="s">
        <v>9537</v>
      </c>
      <c r="B8511" s="6" t="s">
        <v>412</v>
      </c>
      <c r="C8511" s="6" t="s">
        <v>355</v>
      </c>
      <c r="D8511" s="6" t="s">
        <v>25</v>
      </c>
      <c r="E8511" s="6" t="s">
        <v>753</v>
      </c>
      <c r="F8511" s="10">
        <v>43762</v>
      </c>
      <c r="G8511" s="6">
        <v>2</v>
      </c>
      <c r="H8511" s="11">
        <f>VLOOKUP(B8511,[1]!Product_Data[#Data],4,0)</f>
        <v>2396</v>
      </c>
      <c r="I8511" s="11">
        <f>VLOOKUP(B8511,[1]!Product_Data[#Data],3,0)</f>
        <v>1965</v>
      </c>
      <c r="J8511" s="11">
        <f t="shared" si="795"/>
        <v>3930</v>
      </c>
      <c r="K8511" s="11">
        <f t="shared" si="796"/>
        <v>4792</v>
      </c>
      <c r="L8511" s="11">
        <f t="shared" si="797"/>
        <v>862</v>
      </c>
      <c r="M8511" t="str">
        <f>VLOOKUP(C8511,[1]!Location_Data[#Data],2,0)</f>
        <v>Burbank</v>
      </c>
      <c r="N8511" t="str">
        <f>VLOOKUP(D8511,[1]!Salespeople_Data[#Data],2,0)</f>
        <v>Brian Davis</v>
      </c>
      <c r="O8511" t="str">
        <f>VLOOKUP(E8511,[1]!Customer_Data[#Data],2,0)</f>
        <v>Benjamin Carter</v>
      </c>
      <c r="P8511" s="15">
        <f t="shared" si="792"/>
        <v>5</v>
      </c>
      <c r="Q8511">
        <f t="shared" si="793"/>
        <v>10</v>
      </c>
      <c r="R8511">
        <f t="shared" si="794"/>
        <v>2019</v>
      </c>
    </row>
    <row r="8512" spans="1:18" x14ac:dyDescent="0.25">
      <c r="A8512" s="6" t="s">
        <v>9538</v>
      </c>
      <c r="B8512" s="6" t="s">
        <v>219</v>
      </c>
      <c r="C8512" s="6" t="s">
        <v>52</v>
      </c>
      <c r="D8512" s="6" t="s">
        <v>40</v>
      </c>
      <c r="E8512" s="6" t="s">
        <v>2218</v>
      </c>
      <c r="F8512" s="10">
        <v>43717</v>
      </c>
      <c r="G8512" s="6">
        <v>1</v>
      </c>
      <c r="H8512" s="11">
        <f>VLOOKUP(B8512,[1]!Product_Data[#Data],4,0)</f>
        <v>561</v>
      </c>
      <c r="I8512" s="11">
        <f>VLOOKUP(B8512,[1]!Product_Data[#Data],3,0)</f>
        <v>421</v>
      </c>
      <c r="J8512" s="11">
        <f t="shared" si="795"/>
        <v>421</v>
      </c>
      <c r="K8512" s="11">
        <f t="shared" si="796"/>
        <v>561</v>
      </c>
      <c r="L8512" s="11">
        <f t="shared" si="797"/>
        <v>140</v>
      </c>
      <c r="M8512" t="str">
        <f>VLOOKUP(C8512,[1]!Location_Data[#Data],2,0)</f>
        <v>Pasadena</v>
      </c>
      <c r="N8512" t="str">
        <f>VLOOKUP(D8512,[1]!Salespeople_Data[#Data],2,0)</f>
        <v>Brian Hansen</v>
      </c>
      <c r="O8512" t="str">
        <f>VLOOKUP(E8512,[1]!Customer_Data[#Data],2,0)</f>
        <v>Jerry Andrews</v>
      </c>
      <c r="P8512" s="15">
        <f t="shared" si="792"/>
        <v>2</v>
      </c>
      <c r="Q8512">
        <f t="shared" si="793"/>
        <v>9</v>
      </c>
      <c r="R8512">
        <f t="shared" si="794"/>
        <v>2019</v>
      </c>
    </row>
    <row r="8513" spans="1:18" x14ac:dyDescent="0.25">
      <c r="A8513" s="6" t="s">
        <v>9539</v>
      </c>
      <c r="B8513" s="6" t="s">
        <v>119</v>
      </c>
      <c r="C8513" s="6" t="s">
        <v>74</v>
      </c>
      <c r="D8513" s="6" t="s">
        <v>359</v>
      </c>
      <c r="E8513" s="6" t="s">
        <v>648</v>
      </c>
      <c r="F8513" s="10">
        <v>43535</v>
      </c>
      <c r="G8513" s="6">
        <v>3</v>
      </c>
      <c r="H8513" s="11">
        <f>VLOOKUP(B8513,[1]!Product_Data[#Data],4,0)</f>
        <v>1077</v>
      </c>
      <c r="I8513" s="11">
        <f>VLOOKUP(B8513,[1]!Product_Data[#Data],3,0)</f>
        <v>732</v>
      </c>
      <c r="J8513" s="11">
        <f t="shared" si="795"/>
        <v>2196</v>
      </c>
      <c r="K8513" s="11">
        <f t="shared" si="796"/>
        <v>3231</v>
      </c>
      <c r="L8513" s="11">
        <f t="shared" si="797"/>
        <v>1035</v>
      </c>
      <c r="M8513" t="str">
        <f>VLOOKUP(C8513,[1]!Location_Data[#Data],2,0)</f>
        <v>West Covina</v>
      </c>
      <c r="N8513" t="str">
        <f>VLOOKUP(D8513,[1]!Salespeople_Data[#Data],2,0)</f>
        <v>Eugene Holmes</v>
      </c>
      <c r="O8513" t="str">
        <f>VLOOKUP(E8513,[1]!Customer_Data[#Data],2,0)</f>
        <v>Russell Alexander</v>
      </c>
      <c r="P8513" s="15">
        <f t="shared" si="792"/>
        <v>2</v>
      </c>
      <c r="Q8513">
        <f t="shared" si="793"/>
        <v>3</v>
      </c>
      <c r="R8513">
        <f t="shared" si="794"/>
        <v>2019</v>
      </c>
    </row>
    <row r="8514" spans="1:18" x14ac:dyDescent="0.25">
      <c r="A8514" s="6" t="s">
        <v>9540</v>
      </c>
      <c r="B8514" s="6" t="s">
        <v>400</v>
      </c>
      <c r="C8514" s="6" t="s">
        <v>195</v>
      </c>
      <c r="D8514" s="6" t="s">
        <v>40</v>
      </c>
      <c r="E8514" s="6" t="s">
        <v>1418</v>
      </c>
      <c r="F8514" s="10">
        <v>43645</v>
      </c>
      <c r="G8514" s="6">
        <v>1</v>
      </c>
      <c r="H8514" s="11">
        <f>VLOOKUP(B8514,[1]!Product_Data[#Data],4,0)</f>
        <v>886</v>
      </c>
      <c r="I8514" s="11">
        <f>VLOOKUP(B8514,[1]!Product_Data[#Data],3,0)</f>
        <v>478</v>
      </c>
      <c r="J8514" s="11">
        <f t="shared" si="795"/>
        <v>478</v>
      </c>
      <c r="K8514" s="11">
        <f t="shared" si="796"/>
        <v>886</v>
      </c>
      <c r="L8514" s="11">
        <f t="shared" si="797"/>
        <v>408</v>
      </c>
      <c r="M8514" t="str">
        <f>VLOOKUP(C8514,[1]!Location_Data[#Data],2,0)</f>
        <v>Pomona</v>
      </c>
      <c r="N8514" t="str">
        <f>VLOOKUP(D8514,[1]!Salespeople_Data[#Data],2,0)</f>
        <v>Brian Hansen</v>
      </c>
      <c r="O8514" t="str">
        <f>VLOOKUP(E8514,[1]!Customer_Data[#Data],2,0)</f>
        <v>Ronald Barnes</v>
      </c>
      <c r="P8514" s="15">
        <f t="shared" ref="P8514:P8577" si="798">WEEKDAY(F8514)</f>
        <v>7</v>
      </c>
      <c r="Q8514">
        <f t="shared" ref="Q8514:Q8577" si="799">MONTH(F8514)</f>
        <v>6</v>
      </c>
      <c r="R8514">
        <f t="shared" ref="R8514:R8577" si="800">YEAR(F8514)</f>
        <v>2019</v>
      </c>
    </row>
    <row r="8515" spans="1:18" x14ac:dyDescent="0.25">
      <c r="A8515" s="6" t="s">
        <v>9541</v>
      </c>
      <c r="B8515" s="6" t="s">
        <v>38</v>
      </c>
      <c r="C8515" s="6" t="s">
        <v>377</v>
      </c>
      <c r="D8515" s="6" t="s">
        <v>20</v>
      </c>
      <c r="E8515" s="6" t="s">
        <v>233</v>
      </c>
      <c r="F8515" s="10">
        <v>43642</v>
      </c>
      <c r="G8515" s="6">
        <v>2</v>
      </c>
      <c r="H8515" s="11">
        <f>VLOOKUP(B8515,[1]!Product_Data[#Data],4,0)</f>
        <v>2283</v>
      </c>
      <c r="I8515" s="11">
        <f>VLOOKUP(B8515,[1]!Product_Data[#Data],3,0)</f>
        <v>1484</v>
      </c>
      <c r="J8515" s="11">
        <f t="shared" ref="J8515:J8578" si="801">PRODUCT(I8515,G8515)</f>
        <v>2968</v>
      </c>
      <c r="K8515" s="11">
        <f t="shared" ref="K8515:K8578" si="802">PRODUCT(H8515,G8515)</f>
        <v>4566</v>
      </c>
      <c r="L8515" s="11">
        <f t="shared" ref="L8515:L8578" si="803">K8515-J8515</f>
        <v>1598</v>
      </c>
      <c r="M8515" t="str">
        <f>VLOOKUP(C8515,[1]!Location_Data[#Data],2,0)</f>
        <v>San Diego</v>
      </c>
      <c r="N8515" t="str">
        <f>VLOOKUP(D8515,[1]!Salespeople_Data[#Data],2,0)</f>
        <v>Joshua Cook</v>
      </c>
      <c r="O8515" t="str">
        <f>VLOOKUP(E8515,[1]!Customer_Data[#Data],2,0)</f>
        <v>Ralph Nichols</v>
      </c>
      <c r="P8515" s="15">
        <f t="shared" si="798"/>
        <v>4</v>
      </c>
      <c r="Q8515">
        <f t="shared" si="799"/>
        <v>6</v>
      </c>
      <c r="R8515">
        <f t="shared" si="800"/>
        <v>2019</v>
      </c>
    </row>
    <row r="8516" spans="1:18" x14ac:dyDescent="0.25">
      <c r="A8516" s="6" t="s">
        <v>9542</v>
      </c>
      <c r="B8516" s="6" t="s">
        <v>33</v>
      </c>
      <c r="C8516" s="6" t="s">
        <v>458</v>
      </c>
      <c r="D8516" s="6" t="s">
        <v>101</v>
      </c>
      <c r="E8516" s="6" t="s">
        <v>3579</v>
      </c>
      <c r="F8516" s="10">
        <v>43714</v>
      </c>
      <c r="G8516" s="6">
        <v>3</v>
      </c>
      <c r="H8516" s="11">
        <f>VLOOKUP(B8516,[1]!Product_Data[#Data],4,0)</f>
        <v>1582</v>
      </c>
      <c r="I8516" s="11">
        <f>VLOOKUP(B8516,[1]!Product_Data[#Data],3,0)</f>
        <v>1234</v>
      </c>
      <c r="J8516" s="11">
        <f t="shared" si="801"/>
        <v>3702</v>
      </c>
      <c r="K8516" s="11">
        <f t="shared" si="802"/>
        <v>4746</v>
      </c>
      <c r="L8516" s="11">
        <f t="shared" si="803"/>
        <v>1044</v>
      </c>
      <c r="M8516" t="str">
        <f>VLOOKUP(C8516,[1]!Location_Data[#Data],2,0)</f>
        <v>Fontana</v>
      </c>
      <c r="N8516" t="str">
        <f>VLOOKUP(D8516,[1]!Salespeople_Data[#Data],2,0)</f>
        <v>Scott Clark</v>
      </c>
      <c r="O8516" t="str">
        <f>VLOOKUP(E8516,[1]!Customer_Data[#Data],2,0)</f>
        <v>Samuel Jenkins</v>
      </c>
      <c r="P8516" s="15">
        <f t="shared" si="798"/>
        <v>6</v>
      </c>
      <c r="Q8516">
        <f t="shared" si="799"/>
        <v>9</v>
      </c>
      <c r="R8516">
        <f t="shared" si="800"/>
        <v>2019</v>
      </c>
    </row>
    <row r="8517" spans="1:18" x14ac:dyDescent="0.25">
      <c r="A8517" s="6" t="s">
        <v>9543</v>
      </c>
      <c r="B8517" s="6" t="s">
        <v>367</v>
      </c>
      <c r="C8517" s="6" t="s">
        <v>349</v>
      </c>
      <c r="D8517" s="6" t="s">
        <v>40</v>
      </c>
      <c r="E8517" s="6" t="s">
        <v>1796</v>
      </c>
      <c r="F8517" s="10">
        <v>43514</v>
      </c>
      <c r="G8517" s="6">
        <v>1</v>
      </c>
      <c r="H8517" s="11">
        <f>VLOOKUP(B8517,[1]!Product_Data[#Data],4,0)</f>
        <v>530</v>
      </c>
      <c r="I8517" s="11">
        <f>VLOOKUP(B8517,[1]!Product_Data[#Data],3,0)</f>
        <v>424</v>
      </c>
      <c r="J8517" s="11">
        <f t="shared" si="801"/>
        <v>424</v>
      </c>
      <c r="K8517" s="11">
        <f t="shared" si="802"/>
        <v>530</v>
      </c>
      <c r="L8517" s="11">
        <f t="shared" si="803"/>
        <v>106</v>
      </c>
      <c r="M8517" t="str">
        <f>VLOOKUP(C8517,[1]!Location_Data[#Data],2,0)</f>
        <v>Santa Clara</v>
      </c>
      <c r="N8517" t="str">
        <f>VLOOKUP(D8517,[1]!Salespeople_Data[#Data],2,0)</f>
        <v>Brian Hansen</v>
      </c>
      <c r="O8517" t="str">
        <f>VLOOKUP(E8517,[1]!Customer_Data[#Data],2,0)</f>
        <v>Fred Perez</v>
      </c>
      <c r="P8517" s="15">
        <f t="shared" si="798"/>
        <v>2</v>
      </c>
      <c r="Q8517">
        <f t="shared" si="799"/>
        <v>2</v>
      </c>
      <c r="R8517">
        <f t="shared" si="800"/>
        <v>2019</v>
      </c>
    </row>
    <row r="8518" spans="1:18" x14ac:dyDescent="0.25">
      <c r="A8518" s="6" t="s">
        <v>9544</v>
      </c>
      <c r="B8518" s="6" t="s">
        <v>457</v>
      </c>
      <c r="C8518" s="6" t="s">
        <v>242</v>
      </c>
      <c r="D8518" s="6" t="s">
        <v>101</v>
      </c>
      <c r="E8518" s="6" t="s">
        <v>1114</v>
      </c>
      <c r="F8518" s="10">
        <v>43646</v>
      </c>
      <c r="G8518" s="6">
        <v>1</v>
      </c>
      <c r="H8518" s="11">
        <f>VLOOKUP(B8518,[1]!Product_Data[#Data],4,0)</f>
        <v>947</v>
      </c>
      <c r="I8518" s="11">
        <f>VLOOKUP(B8518,[1]!Product_Data[#Data],3,0)</f>
        <v>786</v>
      </c>
      <c r="J8518" s="11">
        <f t="shared" si="801"/>
        <v>786</v>
      </c>
      <c r="K8518" s="11">
        <f t="shared" si="802"/>
        <v>947</v>
      </c>
      <c r="L8518" s="11">
        <f t="shared" si="803"/>
        <v>161</v>
      </c>
      <c r="M8518" t="str">
        <f>VLOOKUP(C8518,[1]!Location_Data[#Data],2,0)</f>
        <v>Downey</v>
      </c>
      <c r="N8518" t="str">
        <f>VLOOKUP(D8518,[1]!Salespeople_Data[#Data],2,0)</f>
        <v>Scott Clark</v>
      </c>
      <c r="O8518" t="str">
        <f>VLOOKUP(E8518,[1]!Customer_Data[#Data],2,0)</f>
        <v>Patrick Brown</v>
      </c>
      <c r="P8518" s="15">
        <f t="shared" si="798"/>
        <v>1</v>
      </c>
      <c r="Q8518">
        <f t="shared" si="799"/>
        <v>6</v>
      </c>
      <c r="R8518">
        <f t="shared" si="800"/>
        <v>2019</v>
      </c>
    </row>
    <row r="8519" spans="1:18" x14ac:dyDescent="0.25">
      <c r="A8519" s="6" t="s">
        <v>9545</v>
      </c>
      <c r="B8519" s="6" t="s">
        <v>33</v>
      </c>
      <c r="C8519" s="6" t="s">
        <v>276</v>
      </c>
      <c r="D8519" s="6" t="s">
        <v>71</v>
      </c>
      <c r="E8519" s="6" t="s">
        <v>429</v>
      </c>
      <c r="F8519" s="10">
        <v>43680</v>
      </c>
      <c r="G8519" s="6">
        <v>3</v>
      </c>
      <c r="H8519" s="11">
        <f>VLOOKUP(B8519,[1]!Product_Data[#Data],4,0)</f>
        <v>1582</v>
      </c>
      <c r="I8519" s="11">
        <f>VLOOKUP(B8519,[1]!Product_Data[#Data],3,0)</f>
        <v>1234</v>
      </c>
      <c r="J8519" s="11">
        <f t="shared" si="801"/>
        <v>3702</v>
      </c>
      <c r="K8519" s="11">
        <f t="shared" si="802"/>
        <v>4746</v>
      </c>
      <c r="L8519" s="11">
        <f t="shared" si="803"/>
        <v>1044</v>
      </c>
      <c r="M8519" t="str">
        <f>VLOOKUP(C8519,[1]!Location_Data[#Data],2,0)</f>
        <v>Orange</v>
      </c>
      <c r="N8519" t="str">
        <f>VLOOKUP(D8519,[1]!Salespeople_Data[#Data],2,0)</f>
        <v>Gary Rodriguez</v>
      </c>
      <c r="O8519" t="str">
        <f>VLOOKUP(E8519,[1]!Customer_Data[#Data],2,0)</f>
        <v>Jose Williams</v>
      </c>
      <c r="P8519" s="15">
        <f t="shared" si="798"/>
        <v>7</v>
      </c>
      <c r="Q8519">
        <f t="shared" si="799"/>
        <v>8</v>
      </c>
      <c r="R8519">
        <f t="shared" si="800"/>
        <v>2019</v>
      </c>
    </row>
    <row r="8520" spans="1:18" x14ac:dyDescent="0.25">
      <c r="A8520" s="6" t="s">
        <v>9546</v>
      </c>
      <c r="B8520" s="6" t="s">
        <v>421</v>
      </c>
      <c r="C8520" s="6" t="s">
        <v>149</v>
      </c>
      <c r="D8520" s="6" t="s">
        <v>356</v>
      </c>
      <c r="E8520" s="6" t="s">
        <v>701</v>
      </c>
      <c r="F8520" s="10">
        <v>43557</v>
      </c>
      <c r="G8520" s="6">
        <v>1</v>
      </c>
      <c r="H8520" s="11">
        <f>VLOOKUP(B8520,[1]!Product_Data[#Data],4,0)</f>
        <v>826</v>
      </c>
      <c r="I8520" s="11">
        <f>VLOOKUP(B8520,[1]!Product_Data[#Data],3,0)</f>
        <v>562</v>
      </c>
      <c r="J8520" s="11">
        <f t="shared" si="801"/>
        <v>562</v>
      </c>
      <c r="K8520" s="11">
        <f t="shared" si="802"/>
        <v>826</v>
      </c>
      <c r="L8520" s="11">
        <f t="shared" si="803"/>
        <v>264</v>
      </c>
      <c r="M8520" t="str">
        <f>VLOOKUP(C8520,[1]!Location_Data[#Data],2,0)</f>
        <v>Antioch</v>
      </c>
      <c r="N8520" t="str">
        <f>VLOOKUP(D8520,[1]!Salespeople_Data[#Data],2,0)</f>
        <v>Jimmy Young</v>
      </c>
      <c r="O8520" t="str">
        <f>VLOOKUP(E8520,[1]!Customer_Data[#Data],2,0)</f>
        <v>Martin Berry</v>
      </c>
      <c r="P8520" s="15">
        <f t="shared" si="798"/>
        <v>3</v>
      </c>
      <c r="Q8520">
        <f t="shared" si="799"/>
        <v>4</v>
      </c>
      <c r="R8520">
        <f t="shared" si="800"/>
        <v>2019</v>
      </c>
    </row>
    <row r="8521" spans="1:18" x14ac:dyDescent="0.25">
      <c r="A8521" s="6" t="s">
        <v>9547</v>
      </c>
      <c r="B8521" s="6" t="s">
        <v>340</v>
      </c>
      <c r="C8521" s="6" t="s">
        <v>186</v>
      </c>
      <c r="D8521" s="6" t="s">
        <v>212</v>
      </c>
      <c r="E8521" s="6" t="s">
        <v>2210</v>
      </c>
      <c r="F8521" s="10">
        <v>43718</v>
      </c>
      <c r="G8521" s="6">
        <v>1</v>
      </c>
      <c r="H8521" s="11">
        <f>VLOOKUP(B8521,[1]!Product_Data[#Data],4,0)</f>
        <v>1967</v>
      </c>
      <c r="I8521" s="11">
        <f>VLOOKUP(B8521,[1]!Product_Data[#Data],3,0)</f>
        <v>1397</v>
      </c>
      <c r="J8521" s="11">
        <f t="shared" si="801"/>
        <v>1397</v>
      </c>
      <c r="K8521" s="11">
        <f t="shared" si="802"/>
        <v>1967</v>
      </c>
      <c r="L8521" s="11">
        <f t="shared" si="803"/>
        <v>570</v>
      </c>
      <c r="M8521" t="str">
        <f>VLOOKUP(C8521,[1]!Location_Data[#Data],2,0)</f>
        <v>Riverside</v>
      </c>
      <c r="N8521" t="str">
        <f>VLOOKUP(D8521,[1]!Salespeople_Data[#Data],2,0)</f>
        <v>Ronald Reed</v>
      </c>
      <c r="O8521" t="str">
        <f>VLOOKUP(E8521,[1]!Customer_Data[#Data],2,0)</f>
        <v>Todd Roberts</v>
      </c>
      <c r="P8521" s="15">
        <f t="shared" si="798"/>
        <v>3</v>
      </c>
      <c r="Q8521">
        <f t="shared" si="799"/>
        <v>9</v>
      </c>
      <c r="R8521">
        <f t="shared" si="800"/>
        <v>2019</v>
      </c>
    </row>
    <row r="8522" spans="1:18" x14ac:dyDescent="0.25">
      <c r="A8522" s="6" t="s">
        <v>9548</v>
      </c>
      <c r="B8522" s="6" t="s">
        <v>400</v>
      </c>
      <c r="C8522" s="6" t="s">
        <v>316</v>
      </c>
      <c r="D8522" s="6" t="s">
        <v>58</v>
      </c>
      <c r="E8522" s="6" t="s">
        <v>254</v>
      </c>
      <c r="F8522" s="10">
        <v>43810</v>
      </c>
      <c r="G8522" s="6">
        <v>1</v>
      </c>
      <c r="H8522" s="11">
        <f>VLOOKUP(B8522,[1]!Product_Data[#Data],4,0)</f>
        <v>886</v>
      </c>
      <c r="I8522" s="11">
        <f>VLOOKUP(B8522,[1]!Product_Data[#Data],3,0)</f>
        <v>478</v>
      </c>
      <c r="J8522" s="11">
        <f t="shared" si="801"/>
        <v>478</v>
      </c>
      <c r="K8522" s="11">
        <f t="shared" si="802"/>
        <v>886</v>
      </c>
      <c r="L8522" s="11">
        <f t="shared" si="803"/>
        <v>408</v>
      </c>
      <c r="M8522" t="str">
        <f>VLOOKUP(C8522,[1]!Location_Data[#Data],2,0)</f>
        <v>East Los Angeles</v>
      </c>
      <c r="N8522" t="str">
        <f>VLOOKUP(D8522,[1]!Salespeople_Data[#Data],2,0)</f>
        <v>Christopher Tucker</v>
      </c>
      <c r="O8522" t="str">
        <f>VLOOKUP(E8522,[1]!Customer_Data[#Data],2,0)</f>
        <v>Wayne Rodriguez</v>
      </c>
      <c r="P8522" s="15">
        <f t="shared" si="798"/>
        <v>4</v>
      </c>
      <c r="Q8522">
        <f t="shared" si="799"/>
        <v>12</v>
      </c>
      <c r="R8522">
        <f t="shared" si="800"/>
        <v>2019</v>
      </c>
    </row>
    <row r="8523" spans="1:18" x14ac:dyDescent="0.25">
      <c r="A8523" s="6" t="s">
        <v>9549</v>
      </c>
      <c r="B8523" s="6" t="s">
        <v>818</v>
      </c>
      <c r="C8523" s="6" t="s">
        <v>115</v>
      </c>
      <c r="D8523" s="6" t="s">
        <v>250</v>
      </c>
      <c r="E8523" s="6" t="s">
        <v>1008</v>
      </c>
      <c r="F8523" s="10">
        <v>43593</v>
      </c>
      <c r="G8523" s="6">
        <v>3</v>
      </c>
      <c r="H8523" s="11">
        <f>VLOOKUP(B8523,[1]!Product_Data[#Data],4,0)</f>
        <v>1638</v>
      </c>
      <c r="I8523" s="11">
        <f>VLOOKUP(B8523,[1]!Product_Data[#Data],3,0)</f>
        <v>1261</v>
      </c>
      <c r="J8523" s="11">
        <f t="shared" si="801"/>
        <v>3783</v>
      </c>
      <c r="K8523" s="11">
        <f t="shared" si="802"/>
        <v>4914</v>
      </c>
      <c r="L8523" s="11">
        <f t="shared" si="803"/>
        <v>1131</v>
      </c>
      <c r="M8523" t="str">
        <f>VLOOKUP(C8523,[1]!Location_Data[#Data],2,0)</f>
        <v>Glendale</v>
      </c>
      <c r="N8523" t="str">
        <f>VLOOKUP(D8523,[1]!Salespeople_Data[#Data],2,0)</f>
        <v>Martin Carr</v>
      </c>
      <c r="O8523" t="str">
        <f>VLOOKUP(E8523,[1]!Customer_Data[#Data],2,0)</f>
        <v>Fred Evans</v>
      </c>
      <c r="P8523" s="15">
        <f t="shared" si="798"/>
        <v>4</v>
      </c>
      <c r="Q8523">
        <f t="shared" si="799"/>
        <v>5</v>
      </c>
      <c r="R8523">
        <f t="shared" si="800"/>
        <v>2019</v>
      </c>
    </row>
    <row r="8524" spans="1:18" x14ac:dyDescent="0.25">
      <c r="A8524" s="6" t="s">
        <v>9550</v>
      </c>
      <c r="B8524" s="6" t="s">
        <v>256</v>
      </c>
      <c r="C8524" s="6" t="s">
        <v>316</v>
      </c>
      <c r="D8524" s="6" t="s">
        <v>191</v>
      </c>
      <c r="E8524" s="6" t="s">
        <v>2607</v>
      </c>
      <c r="F8524" s="10">
        <v>43826</v>
      </c>
      <c r="G8524" s="6">
        <v>2</v>
      </c>
      <c r="H8524" s="11">
        <f>VLOOKUP(B8524,[1]!Product_Data[#Data],4,0)</f>
        <v>596</v>
      </c>
      <c r="I8524" s="11">
        <f>VLOOKUP(B8524,[1]!Product_Data[#Data],3,0)</f>
        <v>358</v>
      </c>
      <c r="J8524" s="11">
        <f t="shared" si="801"/>
        <v>716</v>
      </c>
      <c r="K8524" s="11">
        <f t="shared" si="802"/>
        <v>1192</v>
      </c>
      <c r="L8524" s="11">
        <f t="shared" si="803"/>
        <v>476</v>
      </c>
      <c r="M8524" t="str">
        <f>VLOOKUP(C8524,[1]!Location_Data[#Data],2,0)</f>
        <v>East Los Angeles</v>
      </c>
      <c r="N8524" t="str">
        <f>VLOOKUP(D8524,[1]!Salespeople_Data[#Data],2,0)</f>
        <v>Robert Reed</v>
      </c>
      <c r="O8524" t="str">
        <f>VLOOKUP(E8524,[1]!Customer_Data[#Data],2,0)</f>
        <v>Carlos Young</v>
      </c>
      <c r="P8524" s="15">
        <f t="shared" si="798"/>
        <v>6</v>
      </c>
      <c r="Q8524">
        <f t="shared" si="799"/>
        <v>12</v>
      </c>
      <c r="R8524">
        <f t="shared" si="800"/>
        <v>2019</v>
      </c>
    </row>
    <row r="8525" spans="1:18" x14ac:dyDescent="0.25">
      <c r="A8525" s="6" t="s">
        <v>9551</v>
      </c>
      <c r="B8525" s="6" t="s">
        <v>352</v>
      </c>
      <c r="C8525" s="6" t="s">
        <v>643</v>
      </c>
      <c r="D8525" s="6" t="s">
        <v>359</v>
      </c>
      <c r="E8525" s="6" t="s">
        <v>11</v>
      </c>
      <c r="F8525" s="10">
        <v>43485</v>
      </c>
      <c r="G8525" s="6">
        <v>1</v>
      </c>
      <c r="H8525" s="11">
        <f>VLOOKUP(B8525,[1]!Product_Data[#Data],4,0)</f>
        <v>203</v>
      </c>
      <c r="I8525" s="11">
        <f>VLOOKUP(B8525,[1]!Product_Data[#Data],3,0)</f>
        <v>154</v>
      </c>
      <c r="J8525" s="11">
        <f t="shared" si="801"/>
        <v>154</v>
      </c>
      <c r="K8525" s="11">
        <f t="shared" si="802"/>
        <v>203</v>
      </c>
      <c r="L8525" s="11">
        <f t="shared" si="803"/>
        <v>49</v>
      </c>
      <c r="M8525" t="str">
        <f>VLOOKUP(C8525,[1]!Location_Data[#Data],2,0)</f>
        <v>Hayward</v>
      </c>
      <c r="N8525" t="str">
        <f>VLOOKUP(D8525,[1]!Salespeople_Data[#Data],2,0)</f>
        <v>Eugene Holmes</v>
      </c>
      <c r="O8525" t="str">
        <f>VLOOKUP(E8525,[1]!Customer_Data[#Data],2,0)</f>
        <v>Benjamin Morgan</v>
      </c>
      <c r="P8525" s="15">
        <f t="shared" si="798"/>
        <v>1</v>
      </c>
      <c r="Q8525">
        <f t="shared" si="799"/>
        <v>1</v>
      </c>
      <c r="R8525">
        <f t="shared" si="800"/>
        <v>2019</v>
      </c>
    </row>
    <row r="8526" spans="1:18" x14ac:dyDescent="0.25">
      <c r="A8526" s="6" t="s">
        <v>9552</v>
      </c>
      <c r="B8526" s="6" t="s">
        <v>86</v>
      </c>
      <c r="C8526" s="6" t="s">
        <v>211</v>
      </c>
      <c r="D8526" s="6" t="s">
        <v>111</v>
      </c>
      <c r="E8526" s="6" t="s">
        <v>1201</v>
      </c>
      <c r="F8526" s="10">
        <v>43502</v>
      </c>
      <c r="G8526" s="6">
        <v>3</v>
      </c>
      <c r="H8526" s="11">
        <f>VLOOKUP(B8526,[1]!Product_Data[#Data],4,0)</f>
        <v>1725</v>
      </c>
      <c r="I8526" s="11">
        <f>VLOOKUP(B8526,[1]!Product_Data[#Data],3,0)</f>
        <v>1363</v>
      </c>
      <c r="J8526" s="11">
        <f t="shared" si="801"/>
        <v>4089</v>
      </c>
      <c r="K8526" s="11">
        <f t="shared" si="802"/>
        <v>5175</v>
      </c>
      <c r="L8526" s="11">
        <f t="shared" si="803"/>
        <v>1086</v>
      </c>
      <c r="M8526" t="str">
        <f>VLOOKUP(C8526,[1]!Location_Data[#Data],2,0)</f>
        <v>Chula Vista</v>
      </c>
      <c r="N8526" t="str">
        <f>VLOOKUP(D8526,[1]!Salespeople_Data[#Data],2,0)</f>
        <v>Ryan Welch</v>
      </c>
      <c r="O8526" t="str">
        <f>VLOOKUP(E8526,[1]!Customer_Data[#Data],2,0)</f>
        <v>Anthony Little</v>
      </c>
      <c r="P8526" s="15">
        <f t="shared" si="798"/>
        <v>4</v>
      </c>
      <c r="Q8526">
        <f t="shared" si="799"/>
        <v>2</v>
      </c>
      <c r="R8526">
        <f t="shared" si="800"/>
        <v>2019</v>
      </c>
    </row>
    <row r="8527" spans="1:18" x14ac:dyDescent="0.25">
      <c r="A8527" s="6" t="s">
        <v>9553</v>
      </c>
      <c r="B8527" s="6" t="s">
        <v>194</v>
      </c>
      <c r="C8527" s="6" t="s">
        <v>220</v>
      </c>
      <c r="D8527" s="6" t="s">
        <v>359</v>
      </c>
      <c r="E8527" s="6" t="s">
        <v>1702</v>
      </c>
      <c r="F8527" s="10">
        <v>43604</v>
      </c>
      <c r="G8527" s="6">
        <v>2</v>
      </c>
      <c r="H8527" s="11">
        <f>VLOOKUP(B8527,[1]!Product_Data[#Data],4,0)</f>
        <v>1278</v>
      </c>
      <c r="I8527" s="11">
        <f>VLOOKUP(B8527,[1]!Product_Data[#Data],3,0)</f>
        <v>665</v>
      </c>
      <c r="J8527" s="11">
        <f t="shared" si="801"/>
        <v>1330</v>
      </c>
      <c r="K8527" s="11">
        <f t="shared" si="802"/>
        <v>2556</v>
      </c>
      <c r="L8527" s="11">
        <f t="shared" si="803"/>
        <v>1226</v>
      </c>
      <c r="M8527" t="str">
        <f>VLOOKUP(C8527,[1]!Location_Data[#Data],2,0)</f>
        <v>Modesto</v>
      </c>
      <c r="N8527" t="str">
        <f>VLOOKUP(D8527,[1]!Salespeople_Data[#Data],2,0)</f>
        <v>Eugene Holmes</v>
      </c>
      <c r="O8527" t="str">
        <f>VLOOKUP(E8527,[1]!Customer_Data[#Data],2,0)</f>
        <v>Bruce Chapman</v>
      </c>
      <c r="P8527" s="15">
        <f t="shared" si="798"/>
        <v>1</v>
      </c>
      <c r="Q8527">
        <f t="shared" si="799"/>
        <v>5</v>
      </c>
      <c r="R8527">
        <f t="shared" si="800"/>
        <v>2019</v>
      </c>
    </row>
    <row r="8528" spans="1:18" x14ac:dyDescent="0.25">
      <c r="A8528" s="6" t="s">
        <v>9554</v>
      </c>
      <c r="B8528" s="6" t="s">
        <v>311</v>
      </c>
      <c r="C8528" s="6" t="s">
        <v>242</v>
      </c>
      <c r="D8528" s="6" t="s">
        <v>116</v>
      </c>
      <c r="E8528" s="6" t="s">
        <v>16</v>
      </c>
      <c r="F8528" s="10">
        <v>43684</v>
      </c>
      <c r="G8528" s="6">
        <v>1</v>
      </c>
      <c r="H8528" s="11">
        <f>VLOOKUP(B8528,[1]!Product_Data[#Data],4,0)</f>
        <v>1743</v>
      </c>
      <c r="I8528" s="11">
        <f>VLOOKUP(B8528,[1]!Product_Data[#Data],3,0)</f>
        <v>872</v>
      </c>
      <c r="J8528" s="11">
        <f t="shared" si="801"/>
        <v>872</v>
      </c>
      <c r="K8528" s="11">
        <f t="shared" si="802"/>
        <v>1743</v>
      </c>
      <c r="L8528" s="11">
        <f t="shared" si="803"/>
        <v>871</v>
      </c>
      <c r="M8528" t="str">
        <f>VLOOKUP(C8528,[1]!Location_Data[#Data],2,0)</f>
        <v>Downey</v>
      </c>
      <c r="N8528" t="str">
        <f>VLOOKUP(D8528,[1]!Salespeople_Data[#Data],2,0)</f>
        <v>Roger Ramos</v>
      </c>
      <c r="O8528" t="str">
        <f>VLOOKUP(E8528,[1]!Customer_Data[#Data],2,0)</f>
        <v>Larry Dunn</v>
      </c>
      <c r="P8528" s="15">
        <f t="shared" si="798"/>
        <v>4</v>
      </c>
      <c r="Q8528">
        <f t="shared" si="799"/>
        <v>8</v>
      </c>
      <c r="R8528">
        <f t="shared" si="800"/>
        <v>2019</v>
      </c>
    </row>
    <row r="8529" spans="1:18" x14ac:dyDescent="0.25">
      <c r="A8529" s="6" t="s">
        <v>9555</v>
      </c>
      <c r="B8529" s="6" t="s">
        <v>668</v>
      </c>
      <c r="C8529" s="6" t="s">
        <v>530</v>
      </c>
      <c r="D8529" s="6" t="s">
        <v>87</v>
      </c>
      <c r="E8529" s="6" t="s">
        <v>781</v>
      </c>
      <c r="F8529" s="10">
        <v>43636</v>
      </c>
      <c r="G8529" s="6">
        <v>1</v>
      </c>
      <c r="H8529" s="11">
        <f>VLOOKUP(B8529,[1]!Product_Data[#Data],4,0)</f>
        <v>181</v>
      </c>
      <c r="I8529" s="11">
        <f>VLOOKUP(B8529,[1]!Product_Data[#Data],3,0)</f>
        <v>130</v>
      </c>
      <c r="J8529" s="11">
        <f t="shared" si="801"/>
        <v>130</v>
      </c>
      <c r="K8529" s="11">
        <f t="shared" si="802"/>
        <v>181</v>
      </c>
      <c r="L8529" s="11">
        <f t="shared" si="803"/>
        <v>51</v>
      </c>
      <c r="M8529" t="str">
        <f>VLOOKUP(C8529,[1]!Location_Data[#Data],2,0)</f>
        <v>San Buenaventura (Ventura)</v>
      </c>
      <c r="N8529" t="str">
        <f>VLOOKUP(D8529,[1]!Salespeople_Data[#Data],2,0)</f>
        <v>Martin Perry</v>
      </c>
      <c r="O8529" t="str">
        <f>VLOOKUP(E8529,[1]!Customer_Data[#Data],2,0)</f>
        <v>Kenneth Simpson</v>
      </c>
      <c r="P8529" s="15">
        <f t="shared" si="798"/>
        <v>5</v>
      </c>
      <c r="Q8529">
        <f t="shared" si="799"/>
        <v>6</v>
      </c>
      <c r="R8529">
        <f t="shared" si="800"/>
        <v>2019</v>
      </c>
    </row>
    <row r="8530" spans="1:18" x14ac:dyDescent="0.25">
      <c r="A8530" s="6" t="s">
        <v>9556</v>
      </c>
      <c r="B8530" s="6" t="s">
        <v>235</v>
      </c>
      <c r="C8530" s="6" t="s">
        <v>349</v>
      </c>
      <c r="D8530" s="6" t="s">
        <v>96</v>
      </c>
      <c r="E8530" s="6" t="s">
        <v>76</v>
      </c>
      <c r="F8530" s="10">
        <v>43814</v>
      </c>
      <c r="G8530" s="6">
        <v>2</v>
      </c>
      <c r="H8530" s="11">
        <f>VLOOKUP(B8530,[1]!Product_Data[#Data],4,0)</f>
        <v>1887</v>
      </c>
      <c r="I8530" s="11">
        <f>VLOOKUP(B8530,[1]!Product_Data[#Data],3,0)</f>
        <v>1378</v>
      </c>
      <c r="J8530" s="11">
        <f t="shared" si="801"/>
        <v>2756</v>
      </c>
      <c r="K8530" s="11">
        <f t="shared" si="802"/>
        <v>3774</v>
      </c>
      <c r="L8530" s="11">
        <f t="shared" si="803"/>
        <v>1018</v>
      </c>
      <c r="M8530" t="str">
        <f>VLOOKUP(C8530,[1]!Location_Data[#Data],2,0)</f>
        <v>Santa Clara</v>
      </c>
      <c r="N8530" t="str">
        <f>VLOOKUP(D8530,[1]!Salespeople_Data[#Data],2,0)</f>
        <v>Brian Thomas</v>
      </c>
      <c r="O8530" t="str">
        <f>VLOOKUP(E8530,[1]!Customer_Data[#Data],2,0)</f>
        <v>Donald Andrews</v>
      </c>
      <c r="P8530" s="15">
        <f t="shared" si="798"/>
        <v>1</v>
      </c>
      <c r="Q8530">
        <f t="shared" si="799"/>
        <v>12</v>
      </c>
      <c r="R8530">
        <f t="shared" si="800"/>
        <v>2019</v>
      </c>
    </row>
    <row r="8531" spans="1:18" x14ac:dyDescent="0.25">
      <c r="A8531" s="6" t="s">
        <v>9557</v>
      </c>
      <c r="B8531" s="6" t="s">
        <v>168</v>
      </c>
      <c r="C8531" s="6" t="s">
        <v>272</v>
      </c>
      <c r="D8531" s="6" t="s">
        <v>298</v>
      </c>
      <c r="E8531" s="6" t="s">
        <v>1722</v>
      </c>
      <c r="F8531" s="10">
        <v>43559</v>
      </c>
      <c r="G8531" s="6">
        <v>2</v>
      </c>
      <c r="H8531" s="11">
        <f>VLOOKUP(B8531,[1]!Product_Data[#Data],4,0)</f>
        <v>112</v>
      </c>
      <c r="I8531" s="11">
        <f>VLOOKUP(B8531,[1]!Product_Data[#Data],3,0)</f>
        <v>90</v>
      </c>
      <c r="J8531" s="11">
        <f t="shared" si="801"/>
        <v>180</v>
      </c>
      <c r="K8531" s="11">
        <f t="shared" si="802"/>
        <v>224</v>
      </c>
      <c r="L8531" s="11">
        <f t="shared" si="803"/>
        <v>44</v>
      </c>
      <c r="M8531" t="str">
        <f>VLOOKUP(C8531,[1]!Location_Data[#Data],2,0)</f>
        <v>Torrance</v>
      </c>
      <c r="N8531" t="str">
        <f>VLOOKUP(D8531,[1]!Salespeople_Data[#Data],2,0)</f>
        <v>Kenneth Fields</v>
      </c>
      <c r="O8531" t="str">
        <f>VLOOKUP(E8531,[1]!Customer_Data[#Data],2,0)</f>
        <v>Jimmy Andrews</v>
      </c>
      <c r="P8531" s="15">
        <f t="shared" si="798"/>
        <v>5</v>
      </c>
      <c r="Q8531">
        <f t="shared" si="799"/>
        <v>4</v>
      </c>
      <c r="R8531">
        <f t="shared" si="800"/>
        <v>2019</v>
      </c>
    </row>
    <row r="8532" spans="1:18" x14ac:dyDescent="0.25">
      <c r="A8532" s="6" t="s">
        <v>9558</v>
      </c>
      <c r="B8532" s="6" t="s">
        <v>238</v>
      </c>
      <c r="C8532" s="6" t="s">
        <v>467</v>
      </c>
      <c r="D8532" s="6" t="s">
        <v>71</v>
      </c>
      <c r="E8532" s="6" t="s">
        <v>455</v>
      </c>
      <c r="F8532" s="10">
        <v>43491</v>
      </c>
      <c r="G8532" s="6">
        <v>1</v>
      </c>
      <c r="H8532" s="11">
        <f>VLOOKUP(B8532,[1]!Product_Data[#Data],4,0)</f>
        <v>871</v>
      </c>
      <c r="I8532" s="11">
        <f>VLOOKUP(B8532,[1]!Product_Data[#Data],3,0)</f>
        <v>540</v>
      </c>
      <c r="J8532" s="11">
        <f t="shared" si="801"/>
        <v>540</v>
      </c>
      <c r="K8532" s="11">
        <f t="shared" si="802"/>
        <v>871</v>
      </c>
      <c r="L8532" s="11">
        <f t="shared" si="803"/>
        <v>331</v>
      </c>
      <c r="M8532" t="str">
        <f>VLOOKUP(C8532,[1]!Location_Data[#Data],2,0)</f>
        <v>Garden Grove</v>
      </c>
      <c r="N8532" t="str">
        <f>VLOOKUP(D8532,[1]!Salespeople_Data[#Data],2,0)</f>
        <v>Gary Rodriguez</v>
      </c>
      <c r="O8532" t="str">
        <f>VLOOKUP(E8532,[1]!Customer_Data[#Data],2,0)</f>
        <v>Adam Bailey</v>
      </c>
      <c r="P8532" s="15">
        <f t="shared" si="798"/>
        <v>7</v>
      </c>
      <c r="Q8532">
        <f t="shared" si="799"/>
        <v>1</v>
      </c>
      <c r="R8532">
        <f t="shared" si="800"/>
        <v>2019</v>
      </c>
    </row>
    <row r="8533" spans="1:18" x14ac:dyDescent="0.25">
      <c r="A8533" s="6" t="s">
        <v>9559</v>
      </c>
      <c r="B8533" s="6" t="s">
        <v>194</v>
      </c>
      <c r="C8533" s="6" t="s">
        <v>211</v>
      </c>
      <c r="D8533" s="6" t="s">
        <v>35</v>
      </c>
      <c r="E8533" s="6" t="s">
        <v>2420</v>
      </c>
      <c r="F8533" s="10">
        <v>43618</v>
      </c>
      <c r="G8533" s="6">
        <v>2</v>
      </c>
      <c r="H8533" s="11">
        <f>VLOOKUP(B8533,[1]!Product_Data[#Data],4,0)</f>
        <v>1278</v>
      </c>
      <c r="I8533" s="11">
        <f>VLOOKUP(B8533,[1]!Product_Data[#Data],3,0)</f>
        <v>665</v>
      </c>
      <c r="J8533" s="11">
        <f t="shared" si="801"/>
        <v>1330</v>
      </c>
      <c r="K8533" s="11">
        <f t="shared" si="802"/>
        <v>2556</v>
      </c>
      <c r="L8533" s="11">
        <f t="shared" si="803"/>
        <v>1226</v>
      </c>
      <c r="M8533" t="str">
        <f>VLOOKUP(C8533,[1]!Location_Data[#Data],2,0)</f>
        <v>Chula Vista</v>
      </c>
      <c r="N8533" t="str">
        <f>VLOOKUP(D8533,[1]!Salespeople_Data[#Data],2,0)</f>
        <v>Charles Harper</v>
      </c>
      <c r="O8533" t="str">
        <f>VLOOKUP(E8533,[1]!Customer_Data[#Data],2,0)</f>
        <v>Shawn Ramos</v>
      </c>
      <c r="P8533" s="15">
        <f t="shared" si="798"/>
        <v>1</v>
      </c>
      <c r="Q8533">
        <f t="shared" si="799"/>
        <v>6</v>
      </c>
      <c r="R8533">
        <f t="shared" si="800"/>
        <v>2019</v>
      </c>
    </row>
    <row r="8534" spans="1:18" x14ac:dyDescent="0.25">
      <c r="A8534" s="6" t="s">
        <v>9560</v>
      </c>
      <c r="B8534" s="6" t="s">
        <v>177</v>
      </c>
      <c r="C8534" s="6" t="s">
        <v>643</v>
      </c>
      <c r="D8534" s="6" t="s">
        <v>20</v>
      </c>
      <c r="E8534" s="6" t="s">
        <v>1061</v>
      </c>
      <c r="F8534" s="10">
        <v>43501</v>
      </c>
      <c r="G8534" s="6">
        <v>2</v>
      </c>
      <c r="H8534" s="11">
        <f>VLOOKUP(B8534,[1]!Product_Data[#Data],4,0)</f>
        <v>2497</v>
      </c>
      <c r="I8534" s="11">
        <f>VLOOKUP(B8534,[1]!Product_Data[#Data],3,0)</f>
        <v>1473</v>
      </c>
      <c r="J8534" s="11">
        <f t="shared" si="801"/>
        <v>2946</v>
      </c>
      <c r="K8534" s="11">
        <f t="shared" si="802"/>
        <v>4994</v>
      </c>
      <c r="L8534" s="11">
        <f t="shared" si="803"/>
        <v>2048</v>
      </c>
      <c r="M8534" t="str">
        <f>VLOOKUP(C8534,[1]!Location_Data[#Data],2,0)</f>
        <v>Hayward</v>
      </c>
      <c r="N8534" t="str">
        <f>VLOOKUP(D8534,[1]!Salespeople_Data[#Data],2,0)</f>
        <v>Joshua Cook</v>
      </c>
      <c r="O8534" t="str">
        <f>VLOOKUP(E8534,[1]!Customer_Data[#Data],2,0)</f>
        <v>Paul Johnson</v>
      </c>
      <c r="P8534" s="15">
        <f t="shared" si="798"/>
        <v>3</v>
      </c>
      <c r="Q8534">
        <f t="shared" si="799"/>
        <v>2</v>
      </c>
      <c r="R8534">
        <f t="shared" si="800"/>
        <v>2019</v>
      </c>
    </row>
    <row r="8535" spans="1:18" x14ac:dyDescent="0.25">
      <c r="A8535" s="6" t="s">
        <v>9561</v>
      </c>
      <c r="B8535" s="6" t="s">
        <v>185</v>
      </c>
      <c r="C8535" s="6" t="s">
        <v>48</v>
      </c>
      <c r="D8535" s="6" t="s">
        <v>30</v>
      </c>
      <c r="E8535" s="6" t="s">
        <v>1882</v>
      </c>
      <c r="F8535" s="10">
        <v>43778</v>
      </c>
      <c r="G8535" s="6">
        <v>4</v>
      </c>
      <c r="H8535" s="11">
        <f>VLOOKUP(B8535,[1]!Product_Data[#Data],4,0)</f>
        <v>667</v>
      </c>
      <c r="I8535" s="11">
        <f>VLOOKUP(B8535,[1]!Product_Data[#Data],3,0)</f>
        <v>387</v>
      </c>
      <c r="J8535" s="11">
        <f t="shared" si="801"/>
        <v>1548</v>
      </c>
      <c r="K8535" s="11">
        <f t="shared" si="802"/>
        <v>2668</v>
      </c>
      <c r="L8535" s="11">
        <f t="shared" si="803"/>
        <v>1120</v>
      </c>
      <c r="M8535" t="str">
        <f>VLOOKUP(C8535,[1]!Location_Data[#Data],2,0)</f>
        <v>Rialto</v>
      </c>
      <c r="N8535" t="str">
        <f>VLOOKUP(D8535,[1]!Salespeople_Data[#Data],2,0)</f>
        <v>Carl Hall</v>
      </c>
      <c r="O8535" t="str">
        <f>VLOOKUP(E8535,[1]!Customer_Data[#Data],2,0)</f>
        <v>Joe Price</v>
      </c>
      <c r="P8535" s="15">
        <f t="shared" si="798"/>
        <v>7</v>
      </c>
      <c r="Q8535">
        <f t="shared" si="799"/>
        <v>11</v>
      </c>
      <c r="R8535">
        <f t="shared" si="800"/>
        <v>2019</v>
      </c>
    </row>
    <row r="8536" spans="1:18" x14ac:dyDescent="0.25">
      <c r="A8536" s="6" t="s">
        <v>9562</v>
      </c>
      <c r="B8536" s="6" t="s">
        <v>267</v>
      </c>
      <c r="C8536" s="6" t="s">
        <v>48</v>
      </c>
      <c r="D8536" s="6" t="s">
        <v>146</v>
      </c>
      <c r="E8536" s="6" t="s">
        <v>2511</v>
      </c>
      <c r="F8536" s="10">
        <v>43741</v>
      </c>
      <c r="G8536" s="6">
        <v>3</v>
      </c>
      <c r="H8536" s="11">
        <f>VLOOKUP(B8536,[1]!Product_Data[#Data],4,0)</f>
        <v>400</v>
      </c>
      <c r="I8536" s="11">
        <f>VLOOKUP(B8536,[1]!Product_Data[#Data],3,0)</f>
        <v>208</v>
      </c>
      <c r="J8536" s="11">
        <f t="shared" si="801"/>
        <v>624</v>
      </c>
      <c r="K8536" s="11">
        <f t="shared" si="802"/>
        <v>1200</v>
      </c>
      <c r="L8536" s="11">
        <f t="shared" si="803"/>
        <v>576</v>
      </c>
      <c r="M8536" t="str">
        <f>VLOOKUP(C8536,[1]!Location_Data[#Data],2,0)</f>
        <v>Rialto</v>
      </c>
      <c r="N8536" t="str">
        <f>VLOOKUP(D8536,[1]!Salespeople_Data[#Data],2,0)</f>
        <v>Carl Elliott</v>
      </c>
      <c r="O8536" t="str">
        <f>VLOOKUP(E8536,[1]!Customer_Data[#Data],2,0)</f>
        <v>Charles Henderson</v>
      </c>
      <c r="P8536" s="15">
        <f t="shared" si="798"/>
        <v>5</v>
      </c>
      <c r="Q8536">
        <f t="shared" si="799"/>
        <v>10</v>
      </c>
      <c r="R8536">
        <f t="shared" si="800"/>
        <v>2019</v>
      </c>
    </row>
    <row r="8537" spans="1:18" x14ac:dyDescent="0.25">
      <c r="A8537" s="6" t="s">
        <v>9563</v>
      </c>
      <c r="B8537" s="6" t="s">
        <v>605</v>
      </c>
      <c r="C8537" s="6" t="s">
        <v>596</v>
      </c>
      <c r="D8537" s="6" t="s">
        <v>30</v>
      </c>
      <c r="E8537" s="6" t="s">
        <v>1072</v>
      </c>
      <c r="F8537" s="10">
        <v>43715</v>
      </c>
      <c r="G8537" s="6">
        <v>3</v>
      </c>
      <c r="H8537" s="11">
        <f>VLOOKUP(B8537,[1]!Product_Data[#Data],4,0)</f>
        <v>913</v>
      </c>
      <c r="I8537" s="11">
        <f>VLOOKUP(B8537,[1]!Product_Data[#Data],3,0)</f>
        <v>584</v>
      </c>
      <c r="J8537" s="11">
        <f t="shared" si="801"/>
        <v>1752</v>
      </c>
      <c r="K8537" s="11">
        <f t="shared" si="802"/>
        <v>2739</v>
      </c>
      <c r="L8537" s="11">
        <f t="shared" si="803"/>
        <v>987</v>
      </c>
      <c r="M8537" t="str">
        <f>VLOOKUP(C8537,[1]!Location_Data[#Data],2,0)</f>
        <v>Fremont</v>
      </c>
      <c r="N8537" t="str">
        <f>VLOOKUP(D8537,[1]!Salespeople_Data[#Data],2,0)</f>
        <v>Carl Hall</v>
      </c>
      <c r="O8537" t="str">
        <f>VLOOKUP(E8537,[1]!Customer_Data[#Data],2,0)</f>
        <v>Anthony Fisher</v>
      </c>
      <c r="P8537" s="15">
        <f t="shared" si="798"/>
        <v>7</v>
      </c>
      <c r="Q8537">
        <f t="shared" si="799"/>
        <v>9</v>
      </c>
      <c r="R8537">
        <f t="shared" si="800"/>
        <v>2019</v>
      </c>
    </row>
    <row r="8538" spans="1:18" x14ac:dyDescent="0.25">
      <c r="A8538" s="6" t="s">
        <v>9564</v>
      </c>
      <c r="B8538" s="6" t="s">
        <v>330</v>
      </c>
      <c r="C8538" s="6" t="s">
        <v>458</v>
      </c>
      <c r="D8538" s="6" t="s">
        <v>87</v>
      </c>
      <c r="E8538" s="6" t="s">
        <v>1878</v>
      </c>
      <c r="F8538" s="10">
        <v>43576</v>
      </c>
      <c r="G8538" s="6">
        <v>1</v>
      </c>
      <c r="H8538" s="11">
        <f>VLOOKUP(B8538,[1]!Product_Data[#Data],4,0)</f>
        <v>1635</v>
      </c>
      <c r="I8538" s="11">
        <f>VLOOKUP(B8538,[1]!Product_Data[#Data],3,0)</f>
        <v>1046</v>
      </c>
      <c r="J8538" s="11">
        <f t="shared" si="801"/>
        <v>1046</v>
      </c>
      <c r="K8538" s="11">
        <f t="shared" si="802"/>
        <v>1635</v>
      </c>
      <c r="L8538" s="11">
        <f t="shared" si="803"/>
        <v>589</v>
      </c>
      <c r="M8538" t="str">
        <f>VLOOKUP(C8538,[1]!Location_Data[#Data],2,0)</f>
        <v>Fontana</v>
      </c>
      <c r="N8538" t="str">
        <f>VLOOKUP(D8538,[1]!Salespeople_Data[#Data],2,0)</f>
        <v>Martin Perry</v>
      </c>
      <c r="O8538" t="str">
        <f>VLOOKUP(E8538,[1]!Customer_Data[#Data],2,0)</f>
        <v>Joseph Walker</v>
      </c>
      <c r="P8538" s="15">
        <f t="shared" si="798"/>
        <v>1</v>
      </c>
      <c r="Q8538">
        <f t="shared" si="799"/>
        <v>4</v>
      </c>
      <c r="R8538">
        <f t="shared" si="800"/>
        <v>2019</v>
      </c>
    </row>
    <row r="8539" spans="1:18" x14ac:dyDescent="0.25">
      <c r="A8539" s="6" t="s">
        <v>9565</v>
      </c>
      <c r="B8539" s="6" t="s">
        <v>235</v>
      </c>
      <c r="C8539" s="6" t="s">
        <v>322</v>
      </c>
      <c r="D8539" s="6" t="s">
        <v>298</v>
      </c>
      <c r="E8539" s="6" t="s">
        <v>713</v>
      </c>
      <c r="F8539" s="10">
        <v>43791</v>
      </c>
      <c r="G8539" s="6">
        <v>2</v>
      </c>
      <c r="H8539" s="11">
        <f>VLOOKUP(B8539,[1]!Product_Data[#Data],4,0)</f>
        <v>1887</v>
      </c>
      <c r="I8539" s="11">
        <f>VLOOKUP(B8539,[1]!Product_Data[#Data],3,0)</f>
        <v>1378</v>
      </c>
      <c r="J8539" s="11">
        <f t="shared" si="801"/>
        <v>2756</v>
      </c>
      <c r="K8539" s="11">
        <f t="shared" si="802"/>
        <v>3774</v>
      </c>
      <c r="L8539" s="11">
        <f t="shared" si="803"/>
        <v>1018</v>
      </c>
      <c r="M8539" t="str">
        <f>VLOOKUP(C8539,[1]!Location_Data[#Data],2,0)</f>
        <v>Rancho Cucamonga</v>
      </c>
      <c r="N8539" t="str">
        <f>VLOOKUP(D8539,[1]!Salespeople_Data[#Data],2,0)</f>
        <v>Kenneth Fields</v>
      </c>
      <c r="O8539" t="str">
        <f>VLOOKUP(E8539,[1]!Customer_Data[#Data],2,0)</f>
        <v>Earl Franklin</v>
      </c>
      <c r="P8539" s="15">
        <f t="shared" si="798"/>
        <v>6</v>
      </c>
      <c r="Q8539">
        <f t="shared" si="799"/>
        <v>11</v>
      </c>
      <c r="R8539">
        <f t="shared" si="800"/>
        <v>2019</v>
      </c>
    </row>
    <row r="8540" spans="1:18" x14ac:dyDescent="0.25">
      <c r="A8540" s="6" t="s">
        <v>9566</v>
      </c>
      <c r="B8540" s="6" t="s">
        <v>155</v>
      </c>
      <c r="C8540" s="6" t="s">
        <v>145</v>
      </c>
      <c r="D8540" s="6" t="s">
        <v>250</v>
      </c>
      <c r="E8540" s="6" t="s">
        <v>920</v>
      </c>
      <c r="F8540" s="10">
        <v>43705</v>
      </c>
      <c r="G8540" s="6">
        <v>1</v>
      </c>
      <c r="H8540" s="11">
        <f>VLOOKUP(B8540,[1]!Product_Data[#Data],4,0)</f>
        <v>1353</v>
      </c>
      <c r="I8540" s="11">
        <f>VLOOKUP(B8540,[1]!Product_Data[#Data],3,0)</f>
        <v>947</v>
      </c>
      <c r="J8540" s="11">
        <f t="shared" si="801"/>
        <v>947</v>
      </c>
      <c r="K8540" s="11">
        <f t="shared" si="802"/>
        <v>1353</v>
      </c>
      <c r="L8540" s="11">
        <f t="shared" si="803"/>
        <v>406</v>
      </c>
      <c r="M8540" t="str">
        <f>VLOOKUP(C8540,[1]!Location_Data[#Data],2,0)</f>
        <v>Santa Maria</v>
      </c>
      <c r="N8540" t="str">
        <f>VLOOKUP(D8540,[1]!Salespeople_Data[#Data],2,0)</f>
        <v>Martin Carr</v>
      </c>
      <c r="O8540" t="str">
        <f>VLOOKUP(E8540,[1]!Customer_Data[#Data],2,0)</f>
        <v>Joshua Watkins</v>
      </c>
      <c r="P8540" s="15">
        <f t="shared" si="798"/>
        <v>4</v>
      </c>
      <c r="Q8540">
        <f t="shared" si="799"/>
        <v>8</v>
      </c>
      <c r="R8540">
        <f t="shared" si="800"/>
        <v>2019</v>
      </c>
    </row>
    <row r="8541" spans="1:18" x14ac:dyDescent="0.25">
      <c r="A8541" s="6" t="s">
        <v>9567</v>
      </c>
      <c r="B8541" s="6" t="s">
        <v>152</v>
      </c>
      <c r="C8541" s="6" t="s">
        <v>355</v>
      </c>
      <c r="D8541" s="6" t="s">
        <v>75</v>
      </c>
      <c r="E8541" s="6" t="s">
        <v>1252</v>
      </c>
      <c r="F8541" s="10">
        <v>43739</v>
      </c>
      <c r="G8541" s="6">
        <v>1</v>
      </c>
      <c r="H8541" s="11">
        <f>VLOOKUP(B8541,[1]!Product_Data[#Data],4,0)</f>
        <v>951</v>
      </c>
      <c r="I8541" s="11">
        <f>VLOOKUP(B8541,[1]!Product_Data[#Data],3,0)</f>
        <v>504</v>
      </c>
      <c r="J8541" s="11">
        <f t="shared" si="801"/>
        <v>504</v>
      </c>
      <c r="K8541" s="11">
        <f t="shared" si="802"/>
        <v>951</v>
      </c>
      <c r="L8541" s="11">
        <f t="shared" si="803"/>
        <v>447</v>
      </c>
      <c r="M8541" t="str">
        <f>VLOOKUP(C8541,[1]!Location_Data[#Data],2,0)</f>
        <v>Burbank</v>
      </c>
      <c r="N8541" t="str">
        <f>VLOOKUP(D8541,[1]!Salespeople_Data[#Data],2,0)</f>
        <v>Roger Robertson</v>
      </c>
      <c r="O8541" t="str">
        <f>VLOOKUP(E8541,[1]!Customer_Data[#Data],2,0)</f>
        <v>Clarence Austin</v>
      </c>
      <c r="P8541" s="15">
        <f t="shared" si="798"/>
        <v>3</v>
      </c>
      <c r="Q8541">
        <f t="shared" si="799"/>
        <v>10</v>
      </c>
      <c r="R8541">
        <f t="shared" si="800"/>
        <v>2019</v>
      </c>
    </row>
    <row r="8542" spans="1:18" x14ac:dyDescent="0.25">
      <c r="A8542" s="6" t="s">
        <v>9568</v>
      </c>
      <c r="B8542" s="6" t="s">
        <v>311</v>
      </c>
      <c r="C8542" s="6" t="s">
        <v>392</v>
      </c>
      <c r="D8542" s="6" t="s">
        <v>250</v>
      </c>
      <c r="E8542" s="6" t="s">
        <v>797</v>
      </c>
      <c r="F8542" s="10">
        <v>43546</v>
      </c>
      <c r="G8542" s="6">
        <v>1</v>
      </c>
      <c r="H8542" s="11">
        <f>VLOOKUP(B8542,[1]!Product_Data[#Data],4,0)</f>
        <v>1743</v>
      </c>
      <c r="I8542" s="11">
        <f>VLOOKUP(B8542,[1]!Product_Data[#Data],3,0)</f>
        <v>872</v>
      </c>
      <c r="J8542" s="11">
        <f t="shared" si="801"/>
        <v>872</v>
      </c>
      <c r="K8542" s="11">
        <f t="shared" si="802"/>
        <v>1743</v>
      </c>
      <c r="L8542" s="11">
        <f t="shared" si="803"/>
        <v>871</v>
      </c>
      <c r="M8542" t="str">
        <f>VLOOKUP(C8542,[1]!Location_Data[#Data],2,0)</f>
        <v>Visalia</v>
      </c>
      <c r="N8542" t="str">
        <f>VLOOKUP(D8542,[1]!Salespeople_Data[#Data],2,0)</f>
        <v>Martin Carr</v>
      </c>
      <c r="O8542" t="str">
        <f>VLOOKUP(E8542,[1]!Customer_Data[#Data],2,0)</f>
        <v>Peter Meyer</v>
      </c>
      <c r="P8542" s="15">
        <f t="shared" si="798"/>
        <v>6</v>
      </c>
      <c r="Q8542">
        <f t="shared" si="799"/>
        <v>3</v>
      </c>
      <c r="R8542">
        <f t="shared" si="800"/>
        <v>2019</v>
      </c>
    </row>
    <row r="8543" spans="1:18" x14ac:dyDescent="0.25">
      <c r="A8543" s="6" t="s">
        <v>9569</v>
      </c>
      <c r="B8543" s="6" t="s">
        <v>1149</v>
      </c>
      <c r="C8543" s="6" t="s">
        <v>467</v>
      </c>
      <c r="D8543" s="6" t="s">
        <v>136</v>
      </c>
      <c r="E8543" s="6" t="s">
        <v>133</v>
      </c>
      <c r="F8543" s="10">
        <v>43620</v>
      </c>
      <c r="G8543" s="6">
        <v>4</v>
      </c>
      <c r="H8543" s="11">
        <f>VLOOKUP(B8543,[1]!Product_Data[#Data],4,0)</f>
        <v>847</v>
      </c>
      <c r="I8543" s="11">
        <f>VLOOKUP(B8543,[1]!Product_Data[#Data],3,0)</f>
        <v>534</v>
      </c>
      <c r="J8543" s="11">
        <f t="shared" si="801"/>
        <v>2136</v>
      </c>
      <c r="K8543" s="11">
        <f t="shared" si="802"/>
        <v>3388</v>
      </c>
      <c r="L8543" s="11">
        <f t="shared" si="803"/>
        <v>1252</v>
      </c>
      <c r="M8543" t="str">
        <f>VLOOKUP(C8543,[1]!Location_Data[#Data],2,0)</f>
        <v>Garden Grove</v>
      </c>
      <c r="N8543" t="str">
        <f>VLOOKUP(D8543,[1]!Salespeople_Data[#Data],2,0)</f>
        <v>Clarence Fox</v>
      </c>
      <c r="O8543" t="str">
        <f>VLOOKUP(E8543,[1]!Customer_Data[#Data],2,0)</f>
        <v>Scott Rice</v>
      </c>
      <c r="P8543" s="15">
        <f t="shared" si="798"/>
        <v>3</v>
      </c>
      <c r="Q8543">
        <f t="shared" si="799"/>
        <v>6</v>
      </c>
      <c r="R8543">
        <f t="shared" si="800"/>
        <v>2019</v>
      </c>
    </row>
    <row r="8544" spans="1:18" x14ac:dyDescent="0.25">
      <c r="A8544" s="6" t="s">
        <v>9570</v>
      </c>
      <c r="B8544" s="6" t="s">
        <v>86</v>
      </c>
      <c r="C8544" s="6" t="s">
        <v>286</v>
      </c>
      <c r="D8544" s="6" t="s">
        <v>111</v>
      </c>
      <c r="E8544" s="6" t="s">
        <v>3202</v>
      </c>
      <c r="F8544" s="10">
        <v>43625</v>
      </c>
      <c r="G8544" s="6">
        <v>1</v>
      </c>
      <c r="H8544" s="11">
        <f>VLOOKUP(B8544,[1]!Product_Data[#Data],4,0)</f>
        <v>1725</v>
      </c>
      <c r="I8544" s="11">
        <f>VLOOKUP(B8544,[1]!Product_Data[#Data],3,0)</f>
        <v>1363</v>
      </c>
      <c r="J8544" s="11">
        <f t="shared" si="801"/>
        <v>1363</v>
      </c>
      <c r="K8544" s="11">
        <f t="shared" si="802"/>
        <v>1725</v>
      </c>
      <c r="L8544" s="11">
        <f t="shared" si="803"/>
        <v>362</v>
      </c>
      <c r="M8544" t="str">
        <f>VLOOKUP(C8544,[1]!Location_Data[#Data],2,0)</f>
        <v>El Monte</v>
      </c>
      <c r="N8544" t="str">
        <f>VLOOKUP(D8544,[1]!Salespeople_Data[#Data],2,0)</f>
        <v>Ryan Welch</v>
      </c>
      <c r="O8544" t="str">
        <f>VLOOKUP(E8544,[1]!Customer_Data[#Data],2,0)</f>
        <v>Thomas Daniels</v>
      </c>
      <c r="P8544" s="15">
        <f t="shared" si="798"/>
        <v>1</v>
      </c>
      <c r="Q8544">
        <f t="shared" si="799"/>
        <v>6</v>
      </c>
      <c r="R8544">
        <f t="shared" si="800"/>
        <v>2019</v>
      </c>
    </row>
    <row r="8545" spans="1:18" x14ac:dyDescent="0.25">
      <c r="A8545" s="6" t="s">
        <v>9571</v>
      </c>
      <c r="B8545" s="6" t="s">
        <v>373</v>
      </c>
      <c r="C8545" s="6" t="s">
        <v>322</v>
      </c>
      <c r="D8545" s="6" t="s">
        <v>111</v>
      </c>
      <c r="E8545" s="6" t="s">
        <v>2542</v>
      </c>
      <c r="F8545" s="10">
        <v>43692</v>
      </c>
      <c r="G8545" s="6">
        <v>1</v>
      </c>
      <c r="H8545" s="11">
        <f>VLOOKUP(B8545,[1]!Product_Data[#Data],4,0)</f>
        <v>2182</v>
      </c>
      <c r="I8545" s="11">
        <f>VLOOKUP(B8545,[1]!Product_Data[#Data],3,0)</f>
        <v>1200</v>
      </c>
      <c r="J8545" s="11">
        <f t="shared" si="801"/>
        <v>1200</v>
      </c>
      <c r="K8545" s="11">
        <f t="shared" si="802"/>
        <v>2182</v>
      </c>
      <c r="L8545" s="11">
        <f t="shared" si="803"/>
        <v>982</v>
      </c>
      <c r="M8545" t="str">
        <f>VLOOKUP(C8545,[1]!Location_Data[#Data],2,0)</f>
        <v>Rancho Cucamonga</v>
      </c>
      <c r="N8545" t="str">
        <f>VLOOKUP(D8545,[1]!Salespeople_Data[#Data],2,0)</f>
        <v>Ryan Welch</v>
      </c>
      <c r="O8545" t="str">
        <f>VLOOKUP(E8545,[1]!Customer_Data[#Data],2,0)</f>
        <v>Michael Ward</v>
      </c>
      <c r="P8545" s="15">
        <f t="shared" si="798"/>
        <v>5</v>
      </c>
      <c r="Q8545">
        <f t="shared" si="799"/>
        <v>8</v>
      </c>
      <c r="R8545">
        <f t="shared" si="800"/>
        <v>2019</v>
      </c>
    </row>
    <row r="8546" spans="1:18" x14ac:dyDescent="0.25">
      <c r="A8546" s="6" t="s">
        <v>9572</v>
      </c>
      <c r="B8546" s="6" t="s">
        <v>168</v>
      </c>
      <c r="C8546" s="6" t="s">
        <v>48</v>
      </c>
      <c r="D8546" s="6" t="s">
        <v>146</v>
      </c>
      <c r="E8546" s="6" t="s">
        <v>699</v>
      </c>
      <c r="F8546" s="10">
        <v>43592</v>
      </c>
      <c r="G8546" s="6">
        <v>3</v>
      </c>
      <c r="H8546" s="11">
        <f>VLOOKUP(B8546,[1]!Product_Data[#Data],4,0)</f>
        <v>112</v>
      </c>
      <c r="I8546" s="11">
        <f>VLOOKUP(B8546,[1]!Product_Data[#Data],3,0)</f>
        <v>90</v>
      </c>
      <c r="J8546" s="11">
        <f t="shared" si="801"/>
        <v>270</v>
      </c>
      <c r="K8546" s="11">
        <f t="shared" si="802"/>
        <v>336</v>
      </c>
      <c r="L8546" s="11">
        <f t="shared" si="803"/>
        <v>66</v>
      </c>
      <c r="M8546" t="str">
        <f>VLOOKUP(C8546,[1]!Location_Data[#Data],2,0)</f>
        <v>Rialto</v>
      </c>
      <c r="N8546" t="str">
        <f>VLOOKUP(D8546,[1]!Salespeople_Data[#Data],2,0)</f>
        <v>Carl Elliott</v>
      </c>
      <c r="O8546" t="str">
        <f>VLOOKUP(E8546,[1]!Customer_Data[#Data],2,0)</f>
        <v>Juan Harvey</v>
      </c>
      <c r="P8546" s="15">
        <f t="shared" si="798"/>
        <v>3</v>
      </c>
      <c r="Q8546">
        <f t="shared" si="799"/>
        <v>5</v>
      </c>
      <c r="R8546">
        <f t="shared" si="800"/>
        <v>2019</v>
      </c>
    </row>
    <row r="8547" spans="1:18" x14ac:dyDescent="0.25">
      <c r="A8547" s="6" t="s">
        <v>9573</v>
      </c>
      <c r="B8547" s="6" t="s">
        <v>603</v>
      </c>
      <c r="C8547" s="6" t="s">
        <v>286</v>
      </c>
      <c r="D8547" s="6" t="s">
        <v>58</v>
      </c>
      <c r="E8547" s="6" t="s">
        <v>6347</v>
      </c>
      <c r="F8547" s="10">
        <v>43596</v>
      </c>
      <c r="G8547" s="6">
        <v>3</v>
      </c>
      <c r="H8547" s="11">
        <f>VLOOKUP(B8547,[1]!Product_Data[#Data],4,0)</f>
        <v>2495</v>
      </c>
      <c r="I8547" s="11">
        <f>VLOOKUP(B8547,[1]!Product_Data[#Data],3,0)</f>
        <v>1896</v>
      </c>
      <c r="J8547" s="11">
        <f t="shared" si="801"/>
        <v>5688</v>
      </c>
      <c r="K8547" s="11">
        <f t="shared" si="802"/>
        <v>7485</v>
      </c>
      <c r="L8547" s="11">
        <f t="shared" si="803"/>
        <v>1797</v>
      </c>
      <c r="M8547" t="str">
        <f>VLOOKUP(C8547,[1]!Location_Data[#Data],2,0)</f>
        <v>El Monte</v>
      </c>
      <c r="N8547" t="str">
        <f>VLOOKUP(D8547,[1]!Salespeople_Data[#Data],2,0)</f>
        <v>Christopher Tucker</v>
      </c>
      <c r="O8547" t="str">
        <f>VLOOKUP(E8547,[1]!Customer_Data[#Data],2,0)</f>
        <v>Aaron Johnson</v>
      </c>
      <c r="P8547" s="15">
        <f t="shared" si="798"/>
        <v>7</v>
      </c>
      <c r="Q8547">
        <f t="shared" si="799"/>
        <v>5</v>
      </c>
      <c r="R8547">
        <f t="shared" si="800"/>
        <v>2019</v>
      </c>
    </row>
    <row r="8548" spans="1:18" x14ac:dyDescent="0.25">
      <c r="A8548" s="6" t="s">
        <v>9574</v>
      </c>
      <c r="B8548" s="6" t="s">
        <v>252</v>
      </c>
      <c r="C8548" s="6" t="s">
        <v>249</v>
      </c>
      <c r="D8548" s="6" t="s">
        <v>53</v>
      </c>
      <c r="E8548" s="6" t="s">
        <v>350</v>
      </c>
      <c r="F8548" s="10">
        <v>43509</v>
      </c>
      <c r="G8548" s="6">
        <v>1</v>
      </c>
      <c r="H8548" s="11">
        <f>VLOOKUP(B8548,[1]!Product_Data[#Data],4,0)</f>
        <v>1899</v>
      </c>
      <c r="I8548" s="11">
        <f>VLOOKUP(B8548,[1]!Product_Data[#Data],3,0)</f>
        <v>1044</v>
      </c>
      <c r="J8548" s="11">
        <f t="shared" si="801"/>
        <v>1044</v>
      </c>
      <c r="K8548" s="11">
        <f t="shared" si="802"/>
        <v>1899</v>
      </c>
      <c r="L8548" s="11">
        <f t="shared" si="803"/>
        <v>855</v>
      </c>
      <c r="M8548" t="str">
        <f>VLOOKUP(C8548,[1]!Location_Data[#Data],2,0)</f>
        <v>Roseville</v>
      </c>
      <c r="N8548" t="str">
        <f>VLOOKUP(D8548,[1]!Salespeople_Data[#Data],2,0)</f>
        <v>Scott Mason</v>
      </c>
      <c r="O8548" t="str">
        <f>VLOOKUP(E8548,[1]!Customer_Data[#Data],2,0)</f>
        <v>Shawn Henderson</v>
      </c>
      <c r="P8548" s="15">
        <f t="shared" si="798"/>
        <v>4</v>
      </c>
      <c r="Q8548">
        <f t="shared" si="799"/>
        <v>2</v>
      </c>
      <c r="R8548">
        <f t="shared" si="800"/>
        <v>2019</v>
      </c>
    </row>
    <row r="8549" spans="1:18" x14ac:dyDescent="0.25">
      <c r="A8549" s="6" t="s">
        <v>9575</v>
      </c>
      <c r="B8549" s="6" t="s">
        <v>367</v>
      </c>
      <c r="C8549" s="6" t="s">
        <v>211</v>
      </c>
      <c r="D8549" s="6" t="s">
        <v>87</v>
      </c>
      <c r="E8549" s="6" t="s">
        <v>1328</v>
      </c>
      <c r="F8549" s="10">
        <v>43566</v>
      </c>
      <c r="G8549" s="6">
        <v>3</v>
      </c>
      <c r="H8549" s="11">
        <f>VLOOKUP(B8549,[1]!Product_Data[#Data],4,0)</f>
        <v>530</v>
      </c>
      <c r="I8549" s="11">
        <f>VLOOKUP(B8549,[1]!Product_Data[#Data],3,0)</f>
        <v>424</v>
      </c>
      <c r="J8549" s="11">
        <f t="shared" si="801"/>
        <v>1272</v>
      </c>
      <c r="K8549" s="11">
        <f t="shared" si="802"/>
        <v>1590</v>
      </c>
      <c r="L8549" s="11">
        <f t="shared" si="803"/>
        <v>318</v>
      </c>
      <c r="M8549" t="str">
        <f>VLOOKUP(C8549,[1]!Location_Data[#Data],2,0)</f>
        <v>Chula Vista</v>
      </c>
      <c r="N8549" t="str">
        <f>VLOOKUP(D8549,[1]!Salespeople_Data[#Data],2,0)</f>
        <v>Martin Perry</v>
      </c>
      <c r="O8549" t="str">
        <f>VLOOKUP(E8549,[1]!Customer_Data[#Data],2,0)</f>
        <v>Willie Harrison</v>
      </c>
      <c r="P8549" s="15">
        <f t="shared" si="798"/>
        <v>5</v>
      </c>
      <c r="Q8549">
        <f t="shared" si="799"/>
        <v>4</v>
      </c>
      <c r="R8549">
        <f t="shared" si="800"/>
        <v>2019</v>
      </c>
    </row>
    <row r="8550" spans="1:18" x14ac:dyDescent="0.25">
      <c r="A8550" s="6" t="s">
        <v>9576</v>
      </c>
      <c r="B8550" s="6" t="s">
        <v>600</v>
      </c>
      <c r="C8550" s="6" t="s">
        <v>355</v>
      </c>
      <c r="D8550" s="6" t="s">
        <v>20</v>
      </c>
      <c r="E8550" s="6" t="s">
        <v>3164</v>
      </c>
      <c r="F8550" s="10">
        <v>43598</v>
      </c>
      <c r="G8550" s="6">
        <v>1</v>
      </c>
      <c r="H8550" s="11">
        <f>VLOOKUP(B8550,[1]!Product_Data[#Data],4,0)</f>
        <v>368</v>
      </c>
      <c r="I8550" s="11">
        <f>VLOOKUP(B8550,[1]!Product_Data[#Data],3,0)</f>
        <v>269</v>
      </c>
      <c r="J8550" s="11">
        <f t="shared" si="801"/>
        <v>269</v>
      </c>
      <c r="K8550" s="11">
        <f t="shared" si="802"/>
        <v>368</v>
      </c>
      <c r="L8550" s="11">
        <f t="shared" si="803"/>
        <v>99</v>
      </c>
      <c r="M8550" t="str">
        <f>VLOOKUP(C8550,[1]!Location_Data[#Data],2,0)</f>
        <v>Burbank</v>
      </c>
      <c r="N8550" t="str">
        <f>VLOOKUP(D8550,[1]!Salespeople_Data[#Data],2,0)</f>
        <v>Joshua Cook</v>
      </c>
      <c r="O8550" t="str">
        <f>VLOOKUP(E8550,[1]!Customer_Data[#Data],2,0)</f>
        <v>Harry Perkins</v>
      </c>
      <c r="P8550" s="15">
        <f t="shared" si="798"/>
        <v>2</v>
      </c>
      <c r="Q8550">
        <f t="shared" si="799"/>
        <v>5</v>
      </c>
      <c r="R8550">
        <f t="shared" si="800"/>
        <v>2019</v>
      </c>
    </row>
    <row r="8551" spans="1:18" x14ac:dyDescent="0.25">
      <c r="A8551" s="6" t="s">
        <v>9577</v>
      </c>
      <c r="B8551" s="6" t="s">
        <v>479</v>
      </c>
      <c r="C8551" s="6" t="s">
        <v>570</v>
      </c>
      <c r="D8551" s="6" t="s">
        <v>165</v>
      </c>
      <c r="E8551" s="6" t="s">
        <v>836</v>
      </c>
      <c r="F8551" s="10">
        <v>43666</v>
      </c>
      <c r="G8551" s="6">
        <v>3</v>
      </c>
      <c r="H8551" s="11">
        <f>VLOOKUP(B8551,[1]!Product_Data[#Data],4,0)</f>
        <v>123</v>
      </c>
      <c r="I8551" s="11">
        <f>VLOOKUP(B8551,[1]!Product_Data[#Data],3,0)</f>
        <v>84</v>
      </c>
      <c r="J8551" s="11">
        <f t="shared" si="801"/>
        <v>252</v>
      </c>
      <c r="K8551" s="11">
        <f t="shared" si="802"/>
        <v>369</v>
      </c>
      <c r="L8551" s="11">
        <f t="shared" si="803"/>
        <v>117</v>
      </c>
      <c r="M8551" t="str">
        <f>VLOOKUP(C8551,[1]!Location_Data[#Data],2,0)</f>
        <v>Fresno</v>
      </c>
      <c r="N8551" t="str">
        <f>VLOOKUP(D8551,[1]!Salespeople_Data[#Data],2,0)</f>
        <v>Joe Sims</v>
      </c>
      <c r="O8551" t="str">
        <f>VLOOKUP(E8551,[1]!Customer_Data[#Data],2,0)</f>
        <v>Philip Wheeler</v>
      </c>
      <c r="P8551" s="15">
        <f t="shared" si="798"/>
        <v>7</v>
      </c>
      <c r="Q8551">
        <f t="shared" si="799"/>
        <v>7</v>
      </c>
      <c r="R8551">
        <f t="shared" si="800"/>
        <v>2019</v>
      </c>
    </row>
    <row r="8552" spans="1:18" x14ac:dyDescent="0.25">
      <c r="A8552" s="6" t="s">
        <v>9578</v>
      </c>
      <c r="B8552" s="6" t="s">
        <v>155</v>
      </c>
      <c r="C8552" s="6" t="s">
        <v>268</v>
      </c>
      <c r="D8552" s="6" t="s">
        <v>191</v>
      </c>
      <c r="E8552" s="6" t="s">
        <v>1079</v>
      </c>
      <c r="F8552" s="10">
        <v>43481</v>
      </c>
      <c r="G8552" s="6">
        <v>1</v>
      </c>
      <c r="H8552" s="11">
        <f>VLOOKUP(B8552,[1]!Product_Data[#Data],4,0)</f>
        <v>1353</v>
      </c>
      <c r="I8552" s="11">
        <f>VLOOKUP(B8552,[1]!Product_Data[#Data],3,0)</f>
        <v>947</v>
      </c>
      <c r="J8552" s="11">
        <f t="shared" si="801"/>
        <v>947</v>
      </c>
      <c r="K8552" s="11">
        <f t="shared" si="802"/>
        <v>1353</v>
      </c>
      <c r="L8552" s="11">
        <f t="shared" si="803"/>
        <v>406</v>
      </c>
      <c r="M8552" t="str">
        <f>VLOOKUP(C8552,[1]!Location_Data[#Data],2,0)</f>
        <v>Murrieta</v>
      </c>
      <c r="N8552" t="str">
        <f>VLOOKUP(D8552,[1]!Salespeople_Data[#Data],2,0)</f>
        <v>Robert Reed</v>
      </c>
      <c r="O8552" t="str">
        <f>VLOOKUP(E8552,[1]!Customer_Data[#Data],2,0)</f>
        <v>Donald Reynolds</v>
      </c>
      <c r="P8552" s="15">
        <f t="shared" si="798"/>
        <v>4</v>
      </c>
      <c r="Q8552">
        <f t="shared" si="799"/>
        <v>1</v>
      </c>
      <c r="R8552">
        <f t="shared" si="800"/>
        <v>2019</v>
      </c>
    </row>
    <row r="8553" spans="1:18" x14ac:dyDescent="0.25">
      <c r="A8553" s="6" t="s">
        <v>9579</v>
      </c>
      <c r="B8553" s="6" t="s">
        <v>605</v>
      </c>
      <c r="C8553" s="6" t="s">
        <v>95</v>
      </c>
      <c r="D8553" s="6" t="s">
        <v>53</v>
      </c>
      <c r="E8553" s="6" t="s">
        <v>401</v>
      </c>
      <c r="F8553" s="10">
        <v>43776</v>
      </c>
      <c r="G8553" s="6">
        <v>3</v>
      </c>
      <c r="H8553" s="11">
        <f>VLOOKUP(B8553,[1]!Product_Data[#Data],4,0)</f>
        <v>913</v>
      </c>
      <c r="I8553" s="11">
        <f>VLOOKUP(B8553,[1]!Product_Data[#Data],3,0)</f>
        <v>584</v>
      </c>
      <c r="J8553" s="11">
        <f t="shared" si="801"/>
        <v>1752</v>
      </c>
      <c r="K8553" s="11">
        <f t="shared" si="802"/>
        <v>2739</v>
      </c>
      <c r="L8553" s="11">
        <f t="shared" si="803"/>
        <v>987</v>
      </c>
      <c r="M8553" t="str">
        <f>VLOOKUP(C8553,[1]!Location_Data[#Data],2,0)</f>
        <v>Fullerton</v>
      </c>
      <c r="N8553" t="str">
        <f>VLOOKUP(D8553,[1]!Salespeople_Data[#Data],2,0)</f>
        <v>Scott Mason</v>
      </c>
      <c r="O8553" t="str">
        <f>VLOOKUP(E8553,[1]!Customer_Data[#Data],2,0)</f>
        <v>Robert Murphy</v>
      </c>
      <c r="P8553" s="15">
        <f t="shared" si="798"/>
        <v>5</v>
      </c>
      <c r="Q8553">
        <f t="shared" si="799"/>
        <v>11</v>
      </c>
      <c r="R8553">
        <f t="shared" si="800"/>
        <v>2019</v>
      </c>
    </row>
    <row r="8554" spans="1:18" x14ac:dyDescent="0.25">
      <c r="A8554" s="6" t="s">
        <v>9580</v>
      </c>
      <c r="B8554" s="6" t="s">
        <v>219</v>
      </c>
      <c r="C8554" s="6" t="s">
        <v>570</v>
      </c>
      <c r="D8554" s="6" t="s">
        <v>216</v>
      </c>
      <c r="E8554" s="6" t="s">
        <v>196</v>
      </c>
      <c r="F8554" s="10">
        <v>43602</v>
      </c>
      <c r="G8554" s="6">
        <v>3</v>
      </c>
      <c r="H8554" s="11">
        <f>VLOOKUP(B8554,[1]!Product_Data[#Data],4,0)</f>
        <v>561</v>
      </c>
      <c r="I8554" s="11">
        <f>VLOOKUP(B8554,[1]!Product_Data[#Data],3,0)</f>
        <v>421</v>
      </c>
      <c r="J8554" s="11">
        <f t="shared" si="801"/>
        <v>1263</v>
      </c>
      <c r="K8554" s="11">
        <f t="shared" si="802"/>
        <v>1683</v>
      </c>
      <c r="L8554" s="11">
        <f t="shared" si="803"/>
        <v>420</v>
      </c>
      <c r="M8554" t="str">
        <f>VLOOKUP(C8554,[1]!Location_Data[#Data],2,0)</f>
        <v>Fresno</v>
      </c>
      <c r="N8554" t="str">
        <f>VLOOKUP(D8554,[1]!Salespeople_Data[#Data],2,0)</f>
        <v>Ernest Wagner</v>
      </c>
      <c r="O8554" t="str">
        <f>VLOOKUP(E8554,[1]!Customer_Data[#Data],2,0)</f>
        <v>Alan Sims</v>
      </c>
      <c r="P8554" s="15">
        <f t="shared" si="798"/>
        <v>6</v>
      </c>
      <c r="Q8554">
        <f t="shared" si="799"/>
        <v>5</v>
      </c>
      <c r="R8554">
        <f t="shared" si="800"/>
        <v>2019</v>
      </c>
    </row>
    <row r="8555" spans="1:18" x14ac:dyDescent="0.25">
      <c r="A8555" s="6" t="s">
        <v>9581</v>
      </c>
      <c r="B8555" s="6" t="s">
        <v>495</v>
      </c>
      <c r="C8555" s="6" t="s">
        <v>458</v>
      </c>
      <c r="D8555" s="6" t="s">
        <v>298</v>
      </c>
      <c r="E8555" s="6" t="s">
        <v>936</v>
      </c>
      <c r="F8555" s="10">
        <v>43575</v>
      </c>
      <c r="G8555" s="6">
        <v>1</v>
      </c>
      <c r="H8555" s="11">
        <f>VLOOKUP(B8555,[1]!Product_Data[#Data],4,0)</f>
        <v>1467</v>
      </c>
      <c r="I8555" s="11">
        <f>VLOOKUP(B8555,[1]!Product_Data[#Data],3,0)</f>
        <v>807</v>
      </c>
      <c r="J8555" s="11">
        <f t="shared" si="801"/>
        <v>807</v>
      </c>
      <c r="K8555" s="11">
        <f t="shared" si="802"/>
        <v>1467</v>
      </c>
      <c r="L8555" s="11">
        <f t="shared" si="803"/>
        <v>660</v>
      </c>
      <c r="M8555" t="str">
        <f>VLOOKUP(C8555,[1]!Location_Data[#Data],2,0)</f>
        <v>Fontana</v>
      </c>
      <c r="N8555" t="str">
        <f>VLOOKUP(D8555,[1]!Salespeople_Data[#Data],2,0)</f>
        <v>Kenneth Fields</v>
      </c>
      <c r="O8555" t="str">
        <f>VLOOKUP(E8555,[1]!Customer_Data[#Data],2,0)</f>
        <v>Ronald Watkins</v>
      </c>
      <c r="P8555" s="15">
        <f t="shared" si="798"/>
        <v>7</v>
      </c>
      <c r="Q8555">
        <f t="shared" si="799"/>
        <v>4</v>
      </c>
      <c r="R8555">
        <f t="shared" si="800"/>
        <v>2019</v>
      </c>
    </row>
    <row r="8556" spans="1:18" x14ac:dyDescent="0.25">
      <c r="A8556" s="6" t="s">
        <v>9582</v>
      </c>
      <c r="B8556" s="6" t="s">
        <v>553</v>
      </c>
      <c r="C8556" s="6" t="s">
        <v>436</v>
      </c>
      <c r="D8556" s="6" t="s">
        <v>239</v>
      </c>
      <c r="E8556" s="6" t="s">
        <v>624</v>
      </c>
      <c r="F8556" s="10">
        <v>43543</v>
      </c>
      <c r="G8556" s="6">
        <v>1</v>
      </c>
      <c r="H8556" s="11">
        <f>VLOOKUP(B8556,[1]!Product_Data[#Data],4,0)</f>
        <v>1798</v>
      </c>
      <c r="I8556" s="11">
        <f>VLOOKUP(B8556,[1]!Product_Data[#Data],3,0)</f>
        <v>971</v>
      </c>
      <c r="J8556" s="11">
        <f t="shared" si="801"/>
        <v>971</v>
      </c>
      <c r="K8556" s="11">
        <f t="shared" si="802"/>
        <v>1798</v>
      </c>
      <c r="L8556" s="11">
        <f t="shared" si="803"/>
        <v>827</v>
      </c>
      <c r="M8556" t="str">
        <f>VLOOKUP(C8556,[1]!Location_Data[#Data],2,0)</f>
        <v>Jurupa Valley</v>
      </c>
      <c r="N8556" t="str">
        <f>VLOOKUP(D8556,[1]!Salespeople_Data[#Data],2,0)</f>
        <v>John Reyes</v>
      </c>
      <c r="O8556" t="str">
        <f>VLOOKUP(E8556,[1]!Customer_Data[#Data],2,0)</f>
        <v>Steve Stewart</v>
      </c>
      <c r="P8556" s="15">
        <f t="shared" si="798"/>
        <v>3</v>
      </c>
      <c r="Q8556">
        <f t="shared" si="799"/>
        <v>3</v>
      </c>
      <c r="R8556">
        <f t="shared" si="800"/>
        <v>2019</v>
      </c>
    </row>
    <row r="8557" spans="1:18" x14ac:dyDescent="0.25">
      <c r="A8557" s="6" t="s">
        <v>9583</v>
      </c>
      <c r="B8557" s="6" t="s">
        <v>245</v>
      </c>
      <c r="C8557" s="6" t="s">
        <v>29</v>
      </c>
      <c r="D8557" s="6" t="s">
        <v>345</v>
      </c>
      <c r="E8557" s="6" t="s">
        <v>1207</v>
      </c>
      <c r="F8557" s="10">
        <v>43622</v>
      </c>
      <c r="G8557" s="6">
        <v>2</v>
      </c>
      <c r="H8557" s="11">
        <f>VLOOKUP(B8557,[1]!Product_Data[#Data],4,0)</f>
        <v>818</v>
      </c>
      <c r="I8557" s="11">
        <f>VLOOKUP(B8557,[1]!Product_Data[#Data],3,0)</f>
        <v>450</v>
      </c>
      <c r="J8557" s="11">
        <f t="shared" si="801"/>
        <v>900</v>
      </c>
      <c r="K8557" s="11">
        <f t="shared" si="802"/>
        <v>1636</v>
      </c>
      <c r="L8557" s="11">
        <f t="shared" si="803"/>
        <v>736</v>
      </c>
      <c r="M8557" t="str">
        <f>VLOOKUP(C8557,[1]!Location_Data[#Data],2,0)</f>
        <v>Santa Ana</v>
      </c>
      <c r="N8557" t="str">
        <f>VLOOKUP(D8557,[1]!Salespeople_Data[#Data],2,0)</f>
        <v>Larry Marshall</v>
      </c>
      <c r="O8557" t="str">
        <f>VLOOKUP(E8557,[1]!Customer_Data[#Data],2,0)</f>
        <v>Adam Hernandez</v>
      </c>
      <c r="P8557" s="15">
        <f t="shared" si="798"/>
        <v>5</v>
      </c>
      <c r="Q8557">
        <f t="shared" si="799"/>
        <v>6</v>
      </c>
      <c r="R8557">
        <f t="shared" si="800"/>
        <v>2019</v>
      </c>
    </row>
    <row r="8558" spans="1:18" x14ac:dyDescent="0.25">
      <c r="A8558" s="6" t="s">
        <v>9584</v>
      </c>
      <c r="B8558" s="6" t="s">
        <v>352</v>
      </c>
      <c r="C8558" s="6" t="s">
        <v>362</v>
      </c>
      <c r="D8558" s="6" t="s">
        <v>126</v>
      </c>
      <c r="E8558" s="6" t="s">
        <v>1831</v>
      </c>
      <c r="F8558" s="10">
        <v>43764</v>
      </c>
      <c r="G8558" s="6">
        <v>4</v>
      </c>
      <c r="H8558" s="11">
        <f>VLOOKUP(B8558,[1]!Product_Data[#Data],4,0)</f>
        <v>203</v>
      </c>
      <c r="I8558" s="11">
        <f>VLOOKUP(B8558,[1]!Product_Data[#Data],3,0)</f>
        <v>154</v>
      </c>
      <c r="J8558" s="11">
        <f t="shared" si="801"/>
        <v>616</v>
      </c>
      <c r="K8558" s="11">
        <f t="shared" si="802"/>
        <v>812</v>
      </c>
      <c r="L8558" s="11">
        <f t="shared" si="803"/>
        <v>196</v>
      </c>
      <c r="M8558" t="str">
        <f>VLOOKUP(C8558,[1]!Location_Data[#Data],2,0)</f>
        <v>San Bernardino</v>
      </c>
      <c r="N8558" t="str">
        <f>VLOOKUP(D8558,[1]!Salespeople_Data[#Data],2,0)</f>
        <v>Larry Castillo</v>
      </c>
      <c r="O8558" t="str">
        <f>VLOOKUP(E8558,[1]!Customer_Data[#Data],2,0)</f>
        <v>Benjamin Lynch</v>
      </c>
      <c r="P8558" s="15">
        <f t="shared" si="798"/>
        <v>7</v>
      </c>
      <c r="Q8558">
        <f t="shared" si="799"/>
        <v>10</v>
      </c>
      <c r="R8558">
        <f t="shared" si="800"/>
        <v>2019</v>
      </c>
    </row>
    <row r="8559" spans="1:18" x14ac:dyDescent="0.25">
      <c r="A8559" s="6" t="s">
        <v>9585</v>
      </c>
      <c r="B8559" s="6" t="s">
        <v>33</v>
      </c>
      <c r="C8559" s="6" t="s">
        <v>44</v>
      </c>
      <c r="D8559" s="6" t="s">
        <v>159</v>
      </c>
      <c r="E8559" s="6" t="s">
        <v>2010</v>
      </c>
      <c r="F8559" s="10">
        <v>43720</v>
      </c>
      <c r="G8559" s="6">
        <v>1</v>
      </c>
      <c r="H8559" s="11">
        <f>VLOOKUP(B8559,[1]!Product_Data[#Data],4,0)</f>
        <v>1582</v>
      </c>
      <c r="I8559" s="11">
        <f>VLOOKUP(B8559,[1]!Product_Data[#Data],3,0)</f>
        <v>1234</v>
      </c>
      <c r="J8559" s="11">
        <f t="shared" si="801"/>
        <v>1234</v>
      </c>
      <c r="K8559" s="11">
        <f t="shared" si="802"/>
        <v>1582</v>
      </c>
      <c r="L8559" s="11">
        <f t="shared" si="803"/>
        <v>348</v>
      </c>
      <c r="M8559" t="str">
        <f>VLOOKUP(C8559,[1]!Location_Data[#Data],2,0)</f>
        <v>Moreno Valley</v>
      </c>
      <c r="N8559" t="str">
        <f>VLOOKUP(D8559,[1]!Salespeople_Data[#Data],2,0)</f>
        <v>Bobby Russell</v>
      </c>
      <c r="O8559" t="str">
        <f>VLOOKUP(E8559,[1]!Customer_Data[#Data],2,0)</f>
        <v>Shawn Cook</v>
      </c>
      <c r="P8559" s="15">
        <f t="shared" si="798"/>
        <v>5</v>
      </c>
      <c r="Q8559">
        <f t="shared" si="799"/>
        <v>9</v>
      </c>
      <c r="R8559">
        <f t="shared" si="800"/>
        <v>2019</v>
      </c>
    </row>
    <row r="8560" spans="1:18" x14ac:dyDescent="0.25">
      <c r="A8560" s="6" t="s">
        <v>9586</v>
      </c>
      <c r="B8560" s="6" t="s">
        <v>256</v>
      </c>
      <c r="C8560" s="6" t="s">
        <v>34</v>
      </c>
      <c r="D8560" s="6" t="s">
        <v>178</v>
      </c>
      <c r="E8560" s="6" t="s">
        <v>294</v>
      </c>
      <c r="F8560" s="10">
        <v>43751</v>
      </c>
      <c r="G8560" s="6">
        <v>3</v>
      </c>
      <c r="H8560" s="11">
        <f>VLOOKUP(B8560,[1]!Product_Data[#Data],4,0)</f>
        <v>596</v>
      </c>
      <c r="I8560" s="11">
        <f>VLOOKUP(B8560,[1]!Product_Data[#Data],3,0)</f>
        <v>358</v>
      </c>
      <c r="J8560" s="11">
        <f t="shared" si="801"/>
        <v>1074</v>
      </c>
      <c r="K8560" s="11">
        <f t="shared" si="802"/>
        <v>1788</v>
      </c>
      <c r="L8560" s="11">
        <f t="shared" si="803"/>
        <v>714</v>
      </c>
      <c r="M8560" t="str">
        <f>VLOOKUP(C8560,[1]!Location_Data[#Data],2,0)</f>
        <v>Inglewood</v>
      </c>
      <c r="N8560" t="str">
        <f>VLOOKUP(D8560,[1]!Salespeople_Data[#Data],2,0)</f>
        <v>Joshua Taylor</v>
      </c>
      <c r="O8560" t="str">
        <f>VLOOKUP(E8560,[1]!Customer_Data[#Data],2,0)</f>
        <v>Eric Bowman</v>
      </c>
      <c r="P8560" s="15">
        <f t="shared" si="798"/>
        <v>1</v>
      </c>
      <c r="Q8560">
        <f t="shared" si="799"/>
        <v>10</v>
      </c>
      <c r="R8560">
        <f t="shared" si="800"/>
        <v>2019</v>
      </c>
    </row>
    <row r="8561" spans="1:18" x14ac:dyDescent="0.25">
      <c r="A8561" s="6" t="s">
        <v>9587</v>
      </c>
      <c r="B8561" s="6" t="s">
        <v>668</v>
      </c>
      <c r="C8561" s="6" t="s">
        <v>268</v>
      </c>
      <c r="D8561" s="6" t="s">
        <v>356</v>
      </c>
      <c r="E8561" s="6" t="s">
        <v>1236</v>
      </c>
      <c r="F8561" s="10">
        <v>43626</v>
      </c>
      <c r="G8561" s="6">
        <v>1</v>
      </c>
      <c r="H8561" s="11">
        <f>VLOOKUP(B8561,[1]!Product_Data[#Data],4,0)</f>
        <v>181</v>
      </c>
      <c r="I8561" s="11">
        <f>VLOOKUP(B8561,[1]!Product_Data[#Data],3,0)</f>
        <v>130</v>
      </c>
      <c r="J8561" s="11">
        <f t="shared" si="801"/>
        <v>130</v>
      </c>
      <c r="K8561" s="11">
        <f t="shared" si="802"/>
        <v>181</v>
      </c>
      <c r="L8561" s="11">
        <f t="shared" si="803"/>
        <v>51</v>
      </c>
      <c r="M8561" t="str">
        <f>VLOOKUP(C8561,[1]!Location_Data[#Data],2,0)</f>
        <v>Murrieta</v>
      </c>
      <c r="N8561" t="str">
        <f>VLOOKUP(D8561,[1]!Salespeople_Data[#Data],2,0)</f>
        <v>Jimmy Young</v>
      </c>
      <c r="O8561" t="str">
        <f>VLOOKUP(E8561,[1]!Customer_Data[#Data],2,0)</f>
        <v>Roger Mills</v>
      </c>
      <c r="P8561" s="15">
        <f t="shared" si="798"/>
        <v>2</v>
      </c>
      <c r="Q8561">
        <f t="shared" si="799"/>
        <v>6</v>
      </c>
      <c r="R8561">
        <f t="shared" si="800"/>
        <v>2019</v>
      </c>
    </row>
    <row r="8562" spans="1:18" x14ac:dyDescent="0.25">
      <c r="A8562" s="6" t="s">
        <v>9588</v>
      </c>
      <c r="B8562" s="6" t="s">
        <v>330</v>
      </c>
      <c r="C8562" s="6" t="s">
        <v>469</v>
      </c>
      <c r="D8562" s="6" t="s">
        <v>30</v>
      </c>
      <c r="E8562" s="6" t="s">
        <v>2723</v>
      </c>
      <c r="F8562" s="10">
        <v>43581</v>
      </c>
      <c r="G8562" s="6">
        <v>1</v>
      </c>
      <c r="H8562" s="11">
        <f>VLOOKUP(B8562,[1]!Product_Data[#Data],4,0)</f>
        <v>1635</v>
      </c>
      <c r="I8562" s="11">
        <f>VLOOKUP(B8562,[1]!Product_Data[#Data],3,0)</f>
        <v>1046</v>
      </c>
      <c r="J8562" s="11">
        <f t="shared" si="801"/>
        <v>1046</v>
      </c>
      <c r="K8562" s="11">
        <f t="shared" si="802"/>
        <v>1635</v>
      </c>
      <c r="L8562" s="11">
        <f t="shared" si="803"/>
        <v>589</v>
      </c>
      <c r="M8562" t="str">
        <f>VLOOKUP(C8562,[1]!Location_Data[#Data],2,0)</f>
        <v>Escondido</v>
      </c>
      <c r="N8562" t="str">
        <f>VLOOKUP(D8562,[1]!Salespeople_Data[#Data],2,0)</f>
        <v>Carl Hall</v>
      </c>
      <c r="O8562" t="str">
        <f>VLOOKUP(E8562,[1]!Customer_Data[#Data],2,0)</f>
        <v>Billy Olson</v>
      </c>
      <c r="P8562" s="15">
        <f t="shared" si="798"/>
        <v>6</v>
      </c>
      <c r="Q8562">
        <f t="shared" si="799"/>
        <v>4</v>
      </c>
      <c r="R8562">
        <f t="shared" si="800"/>
        <v>2019</v>
      </c>
    </row>
    <row r="8563" spans="1:18" x14ac:dyDescent="0.25">
      <c r="A8563" s="6" t="s">
        <v>9589</v>
      </c>
      <c r="B8563" s="6" t="s">
        <v>412</v>
      </c>
      <c r="C8563" s="6" t="s">
        <v>458</v>
      </c>
      <c r="D8563" s="6" t="s">
        <v>116</v>
      </c>
      <c r="E8563" s="6" t="s">
        <v>371</v>
      </c>
      <c r="F8563" s="10">
        <v>43693</v>
      </c>
      <c r="G8563" s="6">
        <v>4</v>
      </c>
      <c r="H8563" s="11">
        <f>VLOOKUP(B8563,[1]!Product_Data[#Data],4,0)</f>
        <v>2396</v>
      </c>
      <c r="I8563" s="11">
        <f>VLOOKUP(B8563,[1]!Product_Data[#Data],3,0)</f>
        <v>1965</v>
      </c>
      <c r="J8563" s="11">
        <f t="shared" si="801"/>
        <v>7860</v>
      </c>
      <c r="K8563" s="11">
        <f t="shared" si="802"/>
        <v>9584</v>
      </c>
      <c r="L8563" s="11">
        <f t="shared" si="803"/>
        <v>1724</v>
      </c>
      <c r="M8563" t="str">
        <f>VLOOKUP(C8563,[1]!Location_Data[#Data],2,0)</f>
        <v>Fontana</v>
      </c>
      <c r="N8563" t="str">
        <f>VLOOKUP(D8563,[1]!Salespeople_Data[#Data],2,0)</f>
        <v>Roger Ramos</v>
      </c>
      <c r="O8563" t="str">
        <f>VLOOKUP(E8563,[1]!Customer_Data[#Data],2,0)</f>
        <v>Wayne Gordon</v>
      </c>
      <c r="P8563" s="15">
        <f t="shared" si="798"/>
        <v>6</v>
      </c>
      <c r="Q8563">
        <f t="shared" si="799"/>
        <v>8</v>
      </c>
      <c r="R8563">
        <f t="shared" si="800"/>
        <v>2019</v>
      </c>
    </row>
    <row r="8564" spans="1:18" x14ac:dyDescent="0.25">
      <c r="A8564" s="6" t="s">
        <v>9590</v>
      </c>
      <c r="B8564" s="6" t="s">
        <v>703</v>
      </c>
      <c r="C8564" s="6" t="s">
        <v>467</v>
      </c>
      <c r="D8564" s="6" t="s">
        <v>87</v>
      </c>
      <c r="E8564" s="6" t="s">
        <v>92</v>
      </c>
      <c r="F8564" s="10">
        <v>43472</v>
      </c>
      <c r="G8564" s="6">
        <v>3</v>
      </c>
      <c r="H8564" s="11">
        <f>VLOOKUP(B8564,[1]!Product_Data[#Data],4,0)</f>
        <v>530</v>
      </c>
      <c r="I8564" s="11">
        <f>VLOOKUP(B8564,[1]!Product_Data[#Data],3,0)</f>
        <v>435</v>
      </c>
      <c r="J8564" s="11">
        <f t="shared" si="801"/>
        <v>1305</v>
      </c>
      <c r="K8564" s="11">
        <f t="shared" si="802"/>
        <v>1590</v>
      </c>
      <c r="L8564" s="11">
        <f t="shared" si="803"/>
        <v>285</v>
      </c>
      <c r="M8564" t="str">
        <f>VLOOKUP(C8564,[1]!Location_Data[#Data],2,0)</f>
        <v>Garden Grove</v>
      </c>
      <c r="N8564" t="str">
        <f>VLOOKUP(D8564,[1]!Salespeople_Data[#Data],2,0)</f>
        <v>Martin Perry</v>
      </c>
      <c r="O8564" t="str">
        <f>VLOOKUP(E8564,[1]!Customer_Data[#Data],2,0)</f>
        <v>Charles Hughes</v>
      </c>
      <c r="P8564" s="15">
        <f t="shared" si="798"/>
        <v>2</v>
      </c>
      <c r="Q8564">
        <f t="shared" si="799"/>
        <v>1</v>
      </c>
      <c r="R8564">
        <f t="shared" si="800"/>
        <v>2019</v>
      </c>
    </row>
    <row r="8565" spans="1:18" x14ac:dyDescent="0.25">
      <c r="A8565" s="6" t="s">
        <v>9591</v>
      </c>
      <c r="B8565" s="6" t="s">
        <v>275</v>
      </c>
      <c r="C8565" s="6" t="s">
        <v>268</v>
      </c>
      <c r="D8565" s="6" t="s">
        <v>257</v>
      </c>
      <c r="E8565" s="6" t="s">
        <v>26</v>
      </c>
      <c r="F8565" s="10">
        <v>43618</v>
      </c>
      <c r="G8565" s="6">
        <v>4</v>
      </c>
      <c r="H8565" s="11">
        <f>VLOOKUP(B8565,[1]!Product_Data[#Data],4,0)</f>
        <v>2353</v>
      </c>
      <c r="I8565" s="11">
        <f>VLOOKUP(B8565,[1]!Product_Data[#Data],3,0)</f>
        <v>1788</v>
      </c>
      <c r="J8565" s="11">
        <f t="shared" si="801"/>
        <v>7152</v>
      </c>
      <c r="K8565" s="11">
        <f t="shared" si="802"/>
        <v>9412</v>
      </c>
      <c r="L8565" s="11">
        <f t="shared" si="803"/>
        <v>2260</v>
      </c>
      <c r="M8565" t="str">
        <f>VLOOKUP(C8565,[1]!Location_Data[#Data],2,0)</f>
        <v>Murrieta</v>
      </c>
      <c r="N8565" t="str">
        <f>VLOOKUP(D8565,[1]!Salespeople_Data[#Data],2,0)</f>
        <v>Jerry Perry</v>
      </c>
      <c r="O8565" t="str">
        <f>VLOOKUP(E8565,[1]!Customer_Data[#Data],2,0)</f>
        <v>Roy Murphy</v>
      </c>
      <c r="P8565" s="15">
        <f t="shared" si="798"/>
        <v>1</v>
      </c>
      <c r="Q8565">
        <f t="shared" si="799"/>
        <v>6</v>
      </c>
      <c r="R8565">
        <f t="shared" si="800"/>
        <v>2019</v>
      </c>
    </row>
    <row r="8566" spans="1:18" x14ac:dyDescent="0.25">
      <c r="A8566" s="6" t="s">
        <v>9592</v>
      </c>
      <c r="B8566" s="6" t="s">
        <v>56</v>
      </c>
      <c r="C8566" s="6" t="s">
        <v>268</v>
      </c>
      <c r="D8566" s="6" t="s">
        <v>212</v>
      </c>
      <c r="E8566" s="6" t="s">
        <v>2717</v>
      </c>
      <c r="F8566" s="10">
        <v>43666</v>
      </c>
      <c r="G8566" s="6">
        <v>1</v>
      </c>
      <c r="H8566" s="11">
        <f>VLOOKUP(B8566,[1]!Product_Data[#Data],4,0)</f>
        <v>1848</v>
      </c>
      <c r="I8566" s="11">
        <f>VLOOKUP(B8566,[1]!Product_Data[#Data],3,0)</f>
        <v>1294</v>
      </c>
      <c r="J8566" s="11">
        <f t="shared" si="801"/>
        <v>1294</v>
      </c>
      <c r="K8566" s="11">
        <f t="shared" si="802"/>
        <v>1848</v>
      </c>
      <c r="L8566" s="11">
        <f t="shared" si="803"/>
        <v>554</v>
      </c>
      <c r="M8566" t="str">
        <f>VLOOKUP(C8566,[1]!Location_Data[#Data],2,0)</f>
        <v>Murrieta</v>
      </c>
      <c r="N8566" t="str">
        <f>VLOOKUP(D8566,[1]!Salespeople_Data[#Data],2,0)</f>
        <v>Ronald Reed</v>
      </c>
      <c r="O8566" t="str">
        <f>VLOOKUP(E8566,[1]!Customer_Data[#Data],2,0)</f>
        <v>Nicholas Sanders</v>
      </c>
      <c r="P8566" s="15">
        <f t="shared" si="798"/>
        <v>7</v>
      </c>
      <c r="Q8566">
        <f t="shared" si="799"/>
        <v>7</v>
      </c>
      <c r="R8566">
        <f t="shared" si="800"/>
        <v>2019</v>
      </c>
    </row>
    <row r="8567" spans="1:18" x14ac:dyDescent="0.25">
      <c r="A8567" s="6" t="s">
        <v>9593</v>
      </c>
      <c r="B8567" s="6" t="s">
        <v>537</v>
      </c>
      <c r="C8567" s="6" t="s">
        <v>276</v>
      </c>
      <c r="D8567" s="6" t="s">
        <v>191</v>
      </c>
      <c r="E8567" s="6" t="s">
        <v>943</v>
      </c>
      <c r="F8567" s="10">
        <v>43481</v>
      </c>
      <c r="G8567" s="6">
        <v>1</v>
      </c>
      <c r="H8567" s="11">
        <f>VLOOKUP(B8567,[1]!Product_Data[#Data],4,0)</f>
        <v>556</v>
      </c>
      <c r="I8567" s="11">
        <f>VLOOKUP(B8567,[1]!Product_Data[#Data],3,0)</f>
        <v>395</v>
      </c>
      <c r="J8567" s="11">
        <f t="shared" si="801"/>
        <v>395</v>
      </c>
      <c r="K8567" s="11">
        <f t="shared" si="802"/>
        <v>556</v>
      </c>
      <c r="L8567" s="11">
        <f t="shared" si="803"/>
        <v>161</v>
      </c>
      <c r="M8567" t="str">
        <f>VLOOKUP(C8567,[1]!Location_Data[#Data],2,0)</f>
        <v>Orange</v>
      </c>
      <c r="N8567" t="str">
        <f>VLOOKUP(D8567,[1]!Salespeople_Data[#Data],2,0)</f>
        <v>Robert Reed</v>
      </c>
      <c r="O8567" t="str">
        <f>VLOOKUP(E8567,[1]!Customer_Data[#Data],2,0)</f>
        <v>Paul Taylor</v>
      </c>
      <c r="P8567" s="15">
        <f t="shared" si="798"/>
        <v>4</v>
      </c>
      <c r="Q8567">
        <f t="shared" si="799"/>
        <v>1</v>
      </c>
      <c r="R8567">
        <f t="shared" si="800"/>
        <v>2019</v>
      </c>
    </row>
    <row r="8568" spans="1:18" x14ac:dyDescent="0.25">
      <c r="A8568" s="6" t="s">
        <v>9594</v>
      </c>
      <c r="B8568" s="6" t="s">
        <v>373</v>
      </c>
      <c r="C8568" s="6" t="s">
        <v>380</v>
      </c>
      <c r="D8568" s="6" t="s">
        <v>447</v>
      </c>
      <c r="E8568" s="6" t="s">
        <v>997</v>
      </c>
      <c r="F8568" s="10">
        <v>43619</v>
      </c>
      <c r="G8568" s="6">
        <v>1</v>
      </c>
      <c r="H8568" s="11">
        <f>VLOOKUP(B8568,[1]!Product_Data[#Data],4,0)</f>
        <v>2182</v>
      </c>
      <c r="I8568" s="11">
        <f>VLOOKUP(B8568,[1]!Product_Data[#Data],3,0)</f>
        <v>1200</v>
      </c>
      <c r="J8568" s="11">
        <f t="shared" si="801"/>
        <v>1200</v>
      </c>
      <c r="K8568" s="11">
        <f t="shared" si="802"/>
        <v>2182</v>
      </c>
      <c r="L8568" s="11">
        <f t="shared" si="803"/>
        <v>982</v>
      </c>
      <c r="M8568" t="str">
        <f>VLOOKUP(C8568,[1]!Location_Data[#Data],2,0)</f>
        <v>Los Angeles</v>
      </c>
      <c r="N8568" t="str">
        <f>VLOOKUP(D8568,[1]!Salespeople_Data[#Data],2,0)</f>
        <v>Howard Sims</v>
      </c>
      <c r="O8568" t="str">
        <f>VLOOKUP(E8568,[1]!Customer_Data[#Data],2,0)</f>
        <v>Henry Reyes</v>
      </c>
      <c r="P8568" s="15">
        <f t="shared" si="798"/>
        <v>2</v>
      </c>
      <c r="Q8568">
        <f t="shared" si="799"/>
        <v>6</v>
      </c>
      <c r="R8568">
        <f t="shared" si="800"/>
        <v>2019</v>
      </c>
    </row>
    <row r="8569" spans="1:18" x14ac:dyDescent="0.25">
      <c r="A8569" s="6" t="s">
        <v>9595</v>
      </c>
      <c r="B8569" s="6" t="s">
        <v>144</v>
      </c>
      <c r="C8569" s="6" t="s">
        <v>44</v>
      </c>
      <c r="D8569" s="6" t="s">
        <v>106</v>
      </c>
      <c r="E8569" s="6" t="s">
        <v>243</v>
      </c>
      <c r="F8569" s="10">
        <v>43507</v>
      </c>
      <c r="G8569" s="6">
        <v>1</v>
      </c>
      <c r="H8569" s="11">
        <f>VLOOKUP(B8569,[1]!Product_Data[#Data],4,0)</f>
        <v>2410</v>
      </c>
      <c r="I8569" s="11">
        <f>VLOOKUP(B8569,[1]!Product_Data[#Data],3,0)</f>
        <v>1518</v>
      </c>
      <c r="J8569" s="11">
        <f t="shared" si="801"/>
        <v>1518</v>
      </c>
      <c r="K8569" s="11">
        <f t="shared" si="802"/>
        <v>2410</v>
      </c>
      <c r="L8569" s="11">
        <f t="shared" si="803"/>
        <v>892</v>
      </c>
      <c r="M8569" t="str">
        <f>VLOOKUP(C8569,[1]!Location_Data[#Data],2,0)</f>
        <v>Moreno Valley</v>
      </c>
      <c r="N8569" t="str">
        <f>VLOOKUP(D8569,[1]!Salespeople_Data[#Data],2,0)</f>
        <v>Patrick Ruiz</v>
      </c>
      <c r="O8569" t="str">
        <f>VLOOKUP(E8569,[1]!Customer_Data[#Data],2,0)</f>
        <v>Joseph Lopez</v>
      </c>
      <c r="P8569" s="15">
        <f t="shared" si="798"/>
        <v>2</v>
      </c>
      <c r="Q8569">
        <f t="shared" si="799"/>
        <v>2</v>
      </c>
      <c r="R8569">
        <f t="shared" si="800"/>
        <v>2019</v>
      </c>
    </row>
    <row r="8570" spans="1:18" x14ac:dyDescent="0.25">
      <c r="A8570" s="6" t="s">
        <v>9596</v>
      </c>
      <c r="B8570" s="6" t="s">
        <v>119</v>
      </c>
      <c r="C8570" s="6" t="s">
        <v>469</v>
      </c>
      <c r="D8570" s="6" t="s">
        <v>308</v>
      </c>
      <c r="E8570" s="6" t="s">
        <v>613</v>
      </c>
      <c r="F8570" s="10">
        <v>43758</v>
      </c>
      <c r="G8570" s="6">
        <v>1</v>
      </c>
      <c r="H8570" s="11">
        <f>VLOOKUP(B8570,[1]!Product_Data[#Data],4,0)</f>
        <v>1077</v>
      </c>
      <c r="I8570" s="11">
        <f>VLOOKUP(B8570,[1]!Product_Data[#Data],3,0)</f>
        <v>732</v>
      </c>
      <c r="J8570" s="11">
        <f t="shared" si="801"/>
        <v>732</v>
      </c>
      <c r="K8570" s="11">
        <f t="shared" si="802"/>
        <v>1077</v>
      </c>
      <c r="L8570" s="11">
        <f t="shared" si="803"/>
        <v>345</v>
      </c>
      <c r="M8570" t="str">
        <f>VLOOKUP(C8570,[1]!Location_Data[#Data],2,0)</f>
        <v>Escondido</v>
      </c>
      <c r="N8570" t="str">
        <f>VLOOKUP(D8570,[1]!Salespeople_Data[#Data],2,0)</f>
        <v>Fred Robertson</v>
      </c>
      <c r="O8570" t="str">
        <f>VLOOKUP(E8570,[1]!Customer_Data[#Data],2,0)</f>
        <v>Eric Armstrong</v>
      </c>
      <c r="P8570" s="15">
        <f t="shared" si="798"/>
        <v>1</v>
      </c>
      <c r="Q8570">
        <f t="shared" si="799"/>
        <v>10</v>
      </c>
      <c r="R8570">
        <f t="shared" si="800"/>
        <v>2019</v>
      </c>
    </row>
    <row r="8571" spans="1:18" x14ac:dyDescent="0.25">
      <c r="A8571" s="6" t="s">
        <v>9597</v>
      </c>
      <c r="B8571" s="6" t="s">
        <v>144</v>
      </c>
      <c r="C8571" s="6" t="s">
        <v>596</v>
      </c>
      <c r="D8571" s="6" t="s">
        <v>216</v>
      </c>
      <c r="E8571" s="6" t="s">
        <v>1952</v>
      </c>
      <c r="F8571" s="10">
        <v>43812</v>
      </c>
      <c r="G8571" s="6">
        <v>3</v>
      </c>
      <c r="H8571" s="11">
        <f>VLOOKUP(B8571,[1]!Product_Data[#Data],4,0)</f>
        <v>2410</v>
      </c>
      <c r="I8571" s="11">
        <f>VLOOKUP(B8571,[1]!Product_Data[#Data],3,0)</f>
        <v>1518</v>
      </c>
      <c r="J8571" s="11">
        <f t="shared" si="801"/>
        <v>4554</v>
      </c>
      <c r="K8571" s="11">
        <f t="shared" si="802"/>
        <v>7230</v>
      </c>
      <c r="L8571" s="11">
        <f t="shared" si="803"/>
        <v>2676</v>
      </c>
      <c r="M8571" t="str">
        <f>VLOOKUP(C8571,[1]!Location_Data[#Data],2,0)</f>
        <v>Fremont</v>
      </c>
      <c r="N8571" t="str">
        <f>VLOOKUP(D8571,[1]!Salespeople_Data[#Data],2,0)</f>
        <v>Ernest Wagner</v>
      </c>
      <c r="O8571" t="str">
        <f>VLOOKUP(E8571,[1]!Customer_Data[#Data],2,0)</f>
        <v>Howard Moore</v>
      </c>
      <c r="P8571" s="15">
        <f t="shared" si="798"/>
        <v>6</v>
      </c>
      <c r="Q8571">
        <f t="shared" si="799"/>
        <v>12</v>
      </c>
      <c r="R8571">
        <f t="shared" si="800"/>
        <v>2019</v>
      </c>
    </row>
    <row r="8572" spans="1:18" x14ac:dyDescent="0.25">
      <c r="A8572" s="6" t="s">
        <v>9598</v>
      </c>
      <c r="B8572" s="6" t="s">
        <v>8</v>
      </c>
      <c r="C8572" s="6" t="s">
        <v>436</v>
      </c>
      <c r="D8572" s="6" t="s">
        <v>170</v>
      </c>
      <c r="E8572" s="6" t="s">
        <v>2357</v>
      </c>
      <c r="F8572" s="10">
        <v>43610</v>
      </c>
      <c r="G8572" s="6">
        <v>1</v>
      </c>
      <c r="H8572" s="11">
        <f>VLOOKUP(B8572,[1]!Product_Data[#Data],4,0)</f>
        <v>1522</v>
      </c>
      <c r="I8572" s="11">
        <f>VLOOKUP(B8572,[1]!Product_Data[#Data],3,0)</f>
        <v>791</v>
      </c>
      <c r="J8572" s="11">
        <f t="shared" si="801"/>
        <v>791</v>
      </c>
      <c r="K8572" s="11">
        <f t="shared" si="802"/>
        <v>1522</v>
      </c>
      <c r="L8572" s="11">
        <f t="shared" si="803"/>
        <v>731</v>
      </c>
      <c r="M8572" t="str">
        <f>VLOOKUP(C8572,[1]!Location_Data[#Data],2,0)</f>
        <v>Jurupa Valley</v>
      </c>
      <c r="N8572" t="str">
        <f>VLOOKUP(D8572,[1]!Salespeople_Data[#Data],2,0)</f>
        <v>Sean Miller</v>
      </c>
      <c r="O8572" t="str">
        <f>VLOOKUP(E8572,[1]!Customer_Data[#Data],2,0)</f>
        <v>Brian Murphy</v>
      </c>
      <c r="P8572" s="15">
        <f t="shared" si="798"/>
        <v>7</v>
      </c>
      <c r="Q8572">
        <f t="shared" si="799"/>
        <v>5</v>
      </c>
      <c r="R8572">
        <f t="shared" si="800"/>
        <v>2019</v>
      </c>
    </row>
    <row r="8573" spans="1:18" x14ac:dyDescent="0.25">
      <c r="A8573" s="6" t="s">
        <v>9599</v>
      </c>
      <c r="B8573" s="6" t="s">
        <v>235</v>
      </c>
      <c r="C8573" s="6" t="s">
        <v>19</v>
      </c>
      <c r="D8573" s="6" t="s">
        <v>250</v>
      </c>
      <c r="E8573" s="6" t="s">
        <v>484</v>
      </c>
      <c r="F8573" s="10">
        <v>43589</v>
      </c>
      <c r="G8573" s="6">
        <v>1</v>
      </c>
      <c r="H8573" s="11">
        <f>VLOOKUP(B8573,[1]!Product_Data[#Data],4,0)</f>
        <v>1887</v>
      </c>
      <c r="I8573" s="11">
        <f>VLOOKUP(B8573,[1]!Product_Data[#Data],3,0)</f>
        <v>1378</v>
      </c>
      <c r="J8573" s="11">
        <f t="shared" si="801"/>
        <v>1378</v>
      </c>
      <c r="K8573" s="11">
        <f t="shared" si="802"/>
        <v>1887</v>
      </c>
      <c r="L8573" s="11">
        <f t="shared" si="803"/>
        <v>509</v>
      </c>
      <c r="M8573" t="str">
        <f>VLOOKUP(C8573,[1]!Location_Data[#Data],2,0)</f>
        <v>Berkeley</v>
      </c>
      <c r="N8573" t="str">
        <f>VLOOKUP(D8573,[1]!Salespeople_Data[#Data],2,0)</f>
        <v>Martin Carr</v>
      </c>
      <c r="O8573" t="str">
        <f>VLOOKUP(E8573,[1]!Customer_Data[#Data],2,0)</f>
        <v>Todd George</v>
      </c>
      <c r="P8573" s="15">
        <f t="shared" si="798"/>
        <v>7</v>
      </c>
      <c r="Q8573">
        <f t="shared" si="799"/>
        <v>5</v>
      </c>
      <c r="R8573">
        <f t="shared" si="800"/>
        <v>2019</v>
      </c>
    </row>
    <row r="8574" spans="1:18" x14ac:dyDescent="0.25">
      <c r="A8574" s="6" t="s">
        <v>9600</v>
      </c>
      <c r="B8574" s="6" t="s">
        <v>370</v>
      </c>
      <c r="C8574" s="6" t="s">
        <v>469</v>
      </c>
      <c r="D8574" s="6" t="s">
        <v>141</v>
      </c>
      <c r="E8574" s="6" t="s">
        <v>4208</v>
      </c>
      <c r="F8574" s="10">
        <v>43512</v>
      </c>
      <c r="G8574" s="6">
        <v>1</v>
      </c>
      <c r="H8574" s="11">
        <f>VLOOKUP(B8574,[1]!Product_Data[#Data],4,0)</f>
        <v>771</v>
      </c>
      <c r="I8574" s="11">
        <f>VLOOKUP(B8574,[1]!Product_Data[#Data],3,0)</f>
        <v>648</v>
      </c>
      <c r="J8574" s="11">
        <f t="shared" si="801"/>
        <v>648</v>
      </c>
      <c r="K8574" s="11">
        <f t="shared" si="802"/>
        <v>771</v>
      </c>
      <c r="L8574" s="11">
        <f t="shared" si="803"/>
        <v>123</v>
      </c>
      <c r="M8574" t="str">
        <f>VLOOKUP(C8574,[1]!Location_Data[#Data],2,0)</f>
        <v>Escondido</v>
      </c>
      <c r="N8574" t="str">
        <f>VLOOKUP(D8574,[1]!Salespeople_Data[#Data],2,0)</f>
        <v>Arthur Mccoy</v>
      </c>
      <c r="O8574" t="str">
        <f>VLOOKUP(E8574,[1]!Customer_Data[#Data],2,0)</f>
        <v>Mark Kim</v>
      </c>
      <c r="P8574" s="15">
        <f t="shared" si="798"/>
        <v>7</v>
      </c>
      <c r="Q8574">
        <f t="shared" si="799"/>
        <v>2</v>
      </c>
      <c r="R8574">
        <f t="shared" si="800"/>
        <v>2019</v>
      </c>
    </row>
    <row r="8575" spans="1:18" x14ac:dyDescent="0.25">
      <c r="A8575" s="6" t="s">
        <v>9601</v>
      </c>
      <c r="B8575" s="6" t="s">
        <v>263</v>
      </c>
      <c r="C8575" s="6" t="s">
        <v>115</v>
      </c>
      <c r="D8575" s="6" t="s">
        <v>30</v>
      </c>
      <c r="E8575" s="6" t="s">
        <v>2371</v>
      </c>
      <c r="F8575" s="10">
        <v>43777</v>
      </c>
      <c r="G8575" s="6">
        <v>1</v>
      </c>
      <c r="H8575" s="11">
        <f>VLOOKUP(B8575,[1]!Product_Data[#Data],4,0)</f>
        <v>378</v>
      </c>
      <c r="I8575" s="11">
        <f>VLOOKUP(B8575,[1]!Product_Data[#Data],3,0)</f>
        <v>291</v>
      </c>
      <c r="J8575" s="11">
        <f t="shared" si="801"/>
        <v>291</v>
      </c>
      <c r="K8575" s="11">
        <f t="shared" si="802"/>
        <v>378</v>
      </c>
      <c r="L8575" s="11">
        <f t="shared" si="803"/>
        <v>87</v>
      </c>
      <c r="M8575" t="str">
        <f>VLOOKUP(C8575,[1]!Location_Data[#Data],2,0)</f>
        <v>Glendale</v>
      </c>
      <c r="N8575" t="str">
        <f>VLOOKUP(D8575,[1]!Salespeople_Data[#Data],2,0)</f>
        <v>Carl Hall</v>
      </c>
      <c r="O8575" t="str">
        <f>VLOOKUP(E8575,[1]!Customer_Data[#Data],2,0)</f>
        <v>Todd Lynch</v>
      </c>
      <c r="P8575" s="15">
        <f t="shared" si="798"/>
        <v>6</v>
      </c>
      <c r="Q8575">
        <f t="shared" si="799"/>
        <v>11</v>
      </c>
      <c r="R8575">
        <f t="shared" si="800"/>
        <v>2019</v>
      </c>
    </row>
    <row r="8576" spans="1:18" x14ac:dyDescent="0.25">
      <c r="A8576" s="6" t="s">
        <v>9602</v>
      </c>
      <c r="B8576" s="6" t="s">
        <v>389</v>
      </c>
      <c r="C8576" s="6" t="s">
        <v>355</v>
      </c>
      <c r="D8576" s="6" t="s">
        <v>191</v>
      </c>
      <c r="E8576" s="6" t="s">
        <v>585</v>
      </c>
      <c r="F8576" s="10">
        <v>43733</v>
      </c>
      <c r="G8576" s="6">
        <v>2</v>
      </c>
      <c r="H8576" s="11">
        <f>VLOOKUP(B8576,[1]!Product_Data[#Data],4,0)</f>
        <v>1367</v>
      </c>
      <c r="I8576" s="11">
        <f>VLOOKUP(B8576,[1]!Product_Data[#Data],3,0)</f>
        <v>984</v>
      </c>
      <c r="J8576" s="11">
        <f t="shared" si="801"/>
        <v>1968</v>
      </c>
      <c r="K8576" s="11">
        <f t="shared" si="802"/>
        <v>2734</v>
      </c>
      <c r="L8576" s="11">
        <f t="shared" si="803"/>
        <v>766</v>
      </c>
      <c r="M8576" t="str">
        <f>VLOOKUP(C8576,[1]!Location_Data[#Data],2,0)</f>
        <v>Burbank</v>
      </c>
      <c r="N8576" t="str">
        <f>VLOOKUP(D8576,[1]!Salespeople_Data[#Data],2,0)</f>
        <v>Robert Reed</v>
      </c>
      <c r="O8576" t="str">
        <f>VLOOKUP(E8576,[1]!Customer_Data[#Data],2,0)</f>
        <v>Anthony Berry</v>
      </c>
      <c r="P8576" s="15">
        <f t="shared" si="798"/>
        <v>4</v>
      </c>
      <c r="Q8576">
        <f t="shared" si="799"/>
        <v>9</v>
      </c>
      <c r="R8576">
        <f t="shared" si="800"/>
        <v>2019</v>
      </c>
    </row>
    <row r="8577" spans="1:18" x14ac:dyDescent="0.25">
      <c r="A8577" s="6" t="s">
        <v>9603</v>
      </c>
      <c r="B8577" s="6" t="s">
        <v>78</v>
      </c>
      <c r="C8577" s="6" t="s">
        <v>322</v>
      </c>
      <c r="D8577" s="6" t="s">
        <v>15</v>
      </c>
      <c r="E8577" s="6" t="s">
        <v>477</v>
      </c>
      <c r="F8577" s="10">
        <v>43671</v>
      </c>
      <c r="G8577" s="6">
        <v>1</v>
      </c>
      <c r="H8577" s="11">
        <f>VLOOKUP(B8577,[1]!Product_Data[#Data],4,0)</f>
        <v>1380</v>
      </c>
      <c r="I8577" s="11">
        <f>VLOOKUP(B8577,[1]!Product_Data[#Data],3,0)</f>
        <v>1090</v>
      </c>
      <c r="J8577" s="11">
        <f t="shared" si="801"/>
        <v>1090</v>
      </c>
      <c r="K8577" s="11">
        <f t="shared" si="802"/>
        <v>1380</v>
      </c>
      <c r="L8577" s="11">
        <f t="shared" si="803"/>
        <v>290</v>
      </c>
      <c r="M8577" t="str">
        <f>VLOOKUP(C8577,[1]!Location_Data[#Data],2,0)</f>
        <v>Rancho Cucamonga</v>
      </c>
      <c r="N8577" t="str">
        <f>VLOOKUP(D8577,[1]!Salespeople_Data[#Data],2,0)</f>
        <v>Ryan Butler</v>
      </c>
      <c r="O8577" t="str">
        <f>VLOOKUP(E8577,[1]!Customer_Data[#Data],2,0)</f>
        <v>Joe Coleman</v>
      </c>
      <c r="P8577" s="15">
        <f t="shared" si="798"/>
        <v>5</v>
      </c>
      <c r="Q8577">
        <f t="shared" si="799"/>
        <v>7</v>
      </c>
      <c r="R8577">
        <f t="shared" si="800"/>
        <v>2019</v>
      </c>
    </row>
    <row r="8578" spans="1:18" x14ac:dyDescent="0.25">
      <c r="A8578" s="6" t="s">
        <v>9604</v>
      </c>
      <c r="B8578" s="6" t="s">
        <v>400</v>
      </c>
      <c r="C8578" s="6" t="s">
        <v>249</v>
      </c>
      <c r="D8578" s="6" t="s">
        <v>53</v>
      </c>
      <c r="E8578" s="6" t="s">
        <v>1180</v>
      </c>
      <c r="F8578" s="10">
        <v>43742</v>
      </c>
      <c r="G8578" s="6">
        <v>1</v>
      </c>
      <c r="H8578" s="11">
        <f>VLOOKUP(B8578,[1]!Product_Data[#Data],4,0)</f>
        <v>886</v>
      </c>
      <c r="I8578" s="11">
        <f>VLOOKUP(B8578,[1]!Product_Data[#Data],3,0)</f>
        <v>478</v>
      </c>
      <c r="J8578" s="11">
        <f t="shared" si="801"/>
        <v>478</v>
      </c>
      <c r="K8578" s="11">
        <f t="shared" si="802"/>
        <v>886</v>
      </c>
      <c r="L8578" s="11">
        <f t="shared" si="803"/>
        <v>408</v>
      </c>
      <c r="M8578" t="str">
        <f>VLOOKUP(C8578,[1]!Location_Data[#Data],2,0)</f>
        <v>Roseville</v>
      </c>
      <c r="N8578" t="str">
        <f>VLOOKUP(D8578,[1]!Salespeople_Data[#Data],2,0)</f>
        <v>Scott Mason</v>
      </c>
      <c r="O8578" t="str">
        <f>VLOOKUP(E8578,[1]!Customer_Data[#Data],2,0)</f>
        <v>Brandon Martin</v>
      </c>
      <c r="P8578" s="15">
        <f t="shared" ref="P8578:P8641" si="804">WEEKDAY(F8578)</f>
        <v>6</v>
      </c>
      <c r="Q8578">
        <f t="shared" ref="Q8578:Q8641" si="805">MONTH(F8578)</f>
        <v>10</v>
      </c>
      <c r="R8578">
        <f t="shared" ref="R8578:R8641" si="806">YEAR(F8578)</f>
        <v>2019</v>
      </c>
    </row>
    <row r="8579" spans="1:18" x14ac:dyDescent="0.25">
      <c r="A8579" s="6" t="s">
        <v>9605</v>
      </c>
      <c r="B8579" s="6" t="s">
        <v>152</v>
      </c>
      <c r="C8579" s="6" t="s">
        <v>70</v>
      </c>
      <c r="D8579" s="6" t="s">
        <v>141</v>
      </c>
      <c r="E8579" s="6" t="s">
        <v>1030</v>
      </c>
      <c r="F8579" s="10">
        <v>43817</v>
      </c>
      <c r="G8579" s="6">
        <v>1</v>
      </c>
      <c r="H8579" s="11">
        <f>VLOOKUP(B8579,[1]!Product_Data[#Data],4,0)</f>
        <v>951</v>
      </c>
      <c r="I8579" s="11">
        <f>VLOOKUP(B8579,[1]!Product_Data[#Data],3,0)</f>
        <v>504</v>
      </c>
      <c r="J8579" s="11">
        <f t="shared" ref="J8579:J8642" si="807">PRODUCT(I8579,G8579)</f>
        <v>504</v>
      </c>
      <c r="K8579" s="11">
        <f t="shared" ref="K8579:K8642" si="808">PRODUCT(H8579,G8579)</f>
        <v>951</v>
      </c>
      <c r="L8579" s="11">
        <f t="shared" ref="L8579:L8642" si="809">K8579-J8579</f>
        <v>447</v>
      </c>
      <c r="M8579" t="str">
        <f>VLOOKUP(C8579,[1]!Location_Data[#Data],2,0)</f>
        <v>Clovis</v>
      </c>
      <c r="N8579" t="str">
        <f>VLOOKUP(D8579,[1]!Salespeople_Data[#Data],2,0)</f>
        <v>Arthur Mccoy</v>
      </c>
      <c r="O8579" t="str">
        <f>VLOOKUP(E8579,[1]!Customer_Data[#Data],2,0)</f>
        <v>Brandon Diaz</v>
      </c>
      <c r="P8579" s="15">
        <f t="shared" si="804"/>
        <v>4</v>
      </c>
      <c r="Q8579">
        <f t="shared" si="805"/>
        <v>12</v>
      </c>
      <c r="R8579">
        <f t="shared" si="806"/>
        <v>2019</v>
      </c>
    </row>
    <row r="8580" spans="1:18" x14ac:dyDescent="0.25">
      <c r="A8580" s="6" t="s">
        <v>9606</v>
      </c>
      <c r="B8580" s="6" t="s">
        <v>537</v>
      </c>
      <c r="C8580" s="6" t="s">
        <v>135</v>
      </c>
      <c r="D8580" s="6" t="s">
        <v>250</v>
      </c>
      <c r="E8580" s="6" t="s">
        <v>142</v>
      </c>
      <c r="F8580" s="10">
        <v>43469</v>
      </c>
      <c r="G8580" s="6">
        <v>1</v>
      </c>
      <c r="H8580" s="11">
        <f>VLOOKUP(B8580,[1]!Product_Data[#Data],4,0)</f>
        <v>556</v>
      </c>
      <c r="I8580" s="11">
        <f>VLOOKUP(B8580,[1]!Product_Data[#Data],3,0)</f>
        <v>395</v>
      </c>
      <c r="J8580" s="11">
        <f t="shared" si="807"/>
        <v>395</v>
      </c>
      <c r="K8580" s="11">
        <f t="shared" si="808"/>
        <v>556</v>
      </c>
      <c r="L8580" s="11">
        <f t="shared" si="809"/>
        <v>161</v>
      </c>
      <c r="M8580" t="str">
        <f>VLOOKUP(C8580,[1]!Location_Data[#Data],2,0)</f>
        <v>Oxnard</v>
      </c>
      <c r="N8580" t="str">
        <f>VLOOKUP(D8580,[1]!Salespeople_Data[#Data],2,0)</f>
        <v>Martin Carr</v>
      </c>
      <c r="O8580" t="str">
        <f>VLOOKUP(E8580,[1]!Customer_Data[#Data],2,0)</f>
        <v>Joshua Romero</v>
      </c>
      <c r="P8580" s="15">
        <f t="shared" si="804"/>
        <v>6</v>
      </c>
      <c r="Q8580">
        <f t="shared" si="805"/>
        <v>1</v>
      </c>
      <c r="R8580">
        <f t="shared" si="806"/>
        <v>2019</v>
      </c>
    </row>
    <row r="8581" spans="1:18" x14ac:dyDescent="0.25">
      <c r="A8581" s="6" t="s">
        <v>9607</v>
      </c>
      <c r="B8581" s="6" t="s">
        <v>263</v>
      </c>
      <c r="C8581" s="6" t="s">
        <v>70</v>
      </c>
      <c r="D8581" s="6" t="s">
        <v>298</v>
      </c>
      <c r="E8581" s="6" t="s">
        <v>1272</v>
      </c>
      <c r="F8581" s="10">
        <v>43829</v>
      </c>
      <c r="G8581" s="6">
        <v>1</v>
      </c>
      <c r="H8581" s="11">
        <f>VLOOKUP(B8581,[1]!Product_Data[#Data],4,0)</f>
        <v>378</v>
      </c>
      <c r="I8581" s="11">
        <f>VLOOKUP(B8581,[1]!Product_Data[#Data],3,0)</f>
        <v>291</v>
      </c>
      <c r="J8581" s="11">
        <f t="shared" si="807"/>
        <v>291</v>
      </c>
      <c r="K8581" s="11">
        <f t="shared" si="808"/>
        <v>378</v>
      </c>
      <c r="L8581" s="11">
        <f t="shared" si="809"/>
        <v>87</v>
      </c>
      <c r="M8581" t="str">
        <f>VLOOKUP(C8581,[1]!Location_Data[#Data],2,0)</f>
        <v>Clovis</v>
      </c>
      <c r="N8581" t="str">
        <f>VLOOKUP(D8581,[1]!Salespeople_Data[#Data],2,0)</f>
        <v>Kenneth Fields</v>
      </c>
      <c r="O8581" t="str">
        <f>VLOOKUP(E8581,[1]!Customer_Data[#Data],2,0)</f>
        <v>Michael Lewis</v>
      </c>
      <c r="P8581" s="15">
        <f t="shared" si="804"/>
        <v>2</v>
      </c>
      <c r="Q8581">
        <f t="shared" si="805"/>
        <v>12</v>
      </c>
      <c r="R8581">
        <f t="shared" si="806"/>
        <v>2019</v>
      </c>
    </row>
    <row r="8582" spans="1:18" x14ac:dyDescent="0.25">
      <c r="A8582" s="6" t="s">
        <v>9608</v>
      </c>
      <c r="B8582" s="6" t="s">
        <v>119</v>
      </c>
      <c r="C8582" s="6" t="s">
        <v>29</v>
      </c>
      <c r="D8582" s="6" t="s">
        <v>91</v>
      </c>
      <c r="E8582" s="6" t="s">
        <v>926</v>
      </c>
      <c r="F8582" s="10">
        <v>43529</v>
      </c>
      <c r="G8582" s="6">
        <v>1</v>
      </c>
      <c r="H8582" s="11">
        <f>VLOOKUP(B8582,[1]!Product_Data[#Data],4,0)</f>
        <v>1077</v>
      </c>
      <c r="I8582" s="11">
        <f>VLOOKUP(B8582,[1]!Product_Data[#Data],3,0)</f>
        <v>732</v>
      </c>
      <c r="J8582" s="11">
        <f t="shared" si="807"/>
        <v>732</v>
      </c>
      <c r="K8582" s="11">
        <f t="shared" si="808"/>
        <v>1077</v>
      </c>
      <c r="L8582" s="11">
        <f t="shared" si="809"/>
        <v>345</v>
      </c>
      <c r="M8582" t="str">
        <f>VLOOKUP(C8582,[1]!Location_Data[#Data],2,0)</f>
        <v>Santa Ana</v>
      </c>
      <c r="N8582" t="str">
        <f>VLOOKUP(D8582,[1]!Salespeople_Data[#Data],2,0)</f>
        <v>Howard Gardner</v>
      </c>
      <c r="O8582" t="str">
        <f>VLOOKUP(E8582,[1]!Customer_Data[#Data],2,0)</f>
        <v>Joe Powell</v>
      </c>
      <c r="P8582" s="15">
        <f t="shared" si="804"/>
        <v>3</v>
      </c>
      <c r="Q8582">
        <f t="shared" si="805"/>
        <v>3</v>
      </c>
      <c r="R8582">
        <f t="shared" si="806"/>
        <v>2019</v>
      </c>
    </row>
    <row r="8583" spans="1:18" x14ac:dyDescent="0.25">
      <c r="A8583" s="6" t="s">
        <v>9609</v>
      </c>
      <c r="B8583" s="6" t="s">
        <v>129</v>
      </c>
      <c r="C8583" s="6" t="s">
        <v>268</v>
      </c>
      <c r="D8583" s="6" t="s">
        <v>58</v>
      </c>
      <c r="E8583" s="6" t="s">
        <v>1928</v>
      </c>
      <c r="F8583" s="10">
        <v>43475</v>
      </c>
      <c r="G8583" s="6">
        <v>3</v>
      </c>
      <c r="H8583" s="11">
        <f>VLOOKUP(B8583,[1]!Product_Data[#Data],4,0)</f>
        <v>127</v>
      </c>
      <c r="I8583" s="11">
        <f>VLOOKUP(B8583,[1]!Product_Data[#Data],3,0)</f>
        <v>79</v>
      </c>
      <c r="J8583" s="11">
        <f t="shared" si="807"/>
        <v>237</v>
      </c>
      <c r="K8583" s="11">
        <f t="shared" si="808"/>
        <v>381</v>
      </c>
      <c r="L8583" s="11">
        <f t="shared" si="809"/>
        <v>144</v>
      </c>
      <c r="M8583" t="str">
        <f>VLOOKUP(C8583,[1]!Location_Data[#Data],2,0)</f>
        <v>Murrieta</v>
      </c>
      <c r="N8583" t="str">
        <f>VLOOKUP(D8583,[1]!Salespeople_Data[#Data],2,0)</f>
        <v>Christopher Tucker</v>
      </c>
      <c r="O8583" t="str">
        <f>VLOOKUP(E8583,[1]!Customer_Data[#Data],2,0)</f>
        <v>Donald Collins</v>
      </c>
      <c r="P8583" s="15">
        <f t="shared" si="804"/>
        <v>5</v>
      </c>
      <c r="Q8583">
        <f t="shared" si="805"/>
        <v>1</v>
      </c>
      <c r="R8583">
        <f t="shared" si="806"/>
        <v>2019</v>
      </c>
    </row>
    <row r="8584" spans="1:18" x14ac:dyDescent="0.25">
      <c r="A8584" s="6" t="s">
        <v>9610</v>
      </c>
      <c r="B8584" s="6" t="s">
        <v>168</v>
      </c>
      <c r="C8584" s="6" t="s">
        <v>195</v>
      </c>
      <c r="D8584" s="6" t="s">
        <v>40</v>
      </c>
      <c r="E8584" s="6" t="s">
        <v>2116</v>
      </c>
      <c r="F8584" s="10">
        <v>43666</v>
      </c>
      <c r="G8584" s="6">
        <v>2</v>
      </c>
      <c r="H8584" s="11">
        <f>VLOOKUP(B8584,[1]!Product_Data[#Data],4,0)</f>
        <v>112</v>
      </c>
      <c r="I8584" s="11">
        <f>VLOOKUP(B8584,[1]!Product_Data[#Data],3,0)</f>
        <v>90</v>
      </c>
      <c r="J8584" s="11">
        <f t="shared" si="807"/>
        <v>180</v>
      </c>
      <c r="K8584" s="11">
        <f t="shared" si="808"/>
        <v>224</v>
      </c>
      <c r="L8584" s="11">
        <f t="shared" si="809"/>
        <v>44</v>
      </c>
      <c r="M8584" t="str">
        <f>VLOOKUP(C8584,[1]!Location_Data[#Data],2,0)</f>
        <v>Pomona</v>
      </c>
      <c r="N8584" t="str">
        <f>VLOOKUP(D8584,[1]!Salespeople_Data[#Data],2,0)</f>
        <v>Brian Hansen</v>
      </c>
      <c r="O8584" t="str">
        <f>VLOOKUP(E8584,[1]!Customer_Data[#Data],2,0)</f>
        <v>Louis Ellis</v>
      </c>
      <c r="P8584" s="15">
        <f t="shared" si="804"/>
        <v>7</v>
      </c>
      <c r="Q8584">
        <f t="shared" si="805"/>
        <v>7</v>
      </c>
      <c r="R8584">
        <f t="shared" si="806"/>
        <v>2019</v>
      </c>
    </row>
    <row r="8585" spans="1:18" x14ac:dyDescent="0.25">
      <c r="A8585" s="6" t="s">
        <v>9611</v>
      </c>
      <c r="B8585" s="6" t="s">
        <v>569</v>
      </c>
      <c r="C8585" s="6" t="s">
        <v>643</v>
      </c>
      <c r="D8585" s="6" t="s">
        <v>75</v>
      </c>
      <c r="E8585" s="6" t="s">
        <v>950</v>
      </c>
      <c r="F8585" s="10">
        <v>43610</v>
      </c>
      <c r="G8585" s="6">
        <v>2</v>
      </c>
      <c r="H8585" s="11">
        <f>VLOOKUP(B8585,[1]!Product_Data[#Data],4,0)</f>
        <v>1178</v>
      </c>
      <c r="I8585" s="11">
        <f>VLOOKUP(B8585,[1]!Product_Data[#Data],3,0)</f>
        <v>683</v>
      </c>
      <c r="J8585" s="11">
        <f t="shared" si="807"/>
        <v>1366</v>
      </c>
      <c r="K8585" s="11">
        <f t="shared" si="808"/>
        <v>2356</v>
      </c>
      <c r="L8585" s="11">
        <f t="shared" si="809"/>
        <v>990</v>
      </c>
      <c r="M8585" t="str">
        <f>VLOOKUP(C8585,[1]!Location_Data[#Data],2,0)</f>
        <v>Hayward</v>
      </c>
      <c r="N8585" t="str">
        <f>VLOOKUP(D8585,[1]!Salespeople_Data[#Data],2,0)</f>
        <v>Roger Robertson</v>
      </c>
      <c r="O8585" t="str">
        <f>VLOOKUP(E8585,[1]!Customer_Data[#Data],2,0)</f>
        <v>Arthur Roberts</v>
      </c>
      <c r="P8585" s="15">
        <f t="shared" si="804"/>
        <v>7</v>
      </c>
      <c r="Q8585">
        <f t="shared" si="805"/>
        <v>5</v>
      </c>
      <c r="R8585">
        <f t="shared" si="806"/>
        <v>2019</v>
      </c>
    </row>
    <row r="8586" spans="1:18" x14ac:dyDescent="0.25">
      <c r="A8586" s="6" t="s">
        <v>9612</v>
      </c>
      <c r="B8586" s="6" t="s">
        <v>69</v>
      </c>
      <c r="C8586" s="6" t="s">
        <v>527</v>
      </c>
      <c r="D8586" s="6" t="s">
        <v>250</v>
      </c>
      <c r="E8586" s="6" t="s">
        <v>1288</v>
      </c>
      <c r="F8586" s="10">
        <v>43634</v>
      </c>
      <c r="G8586" s="6">
        <v>1</v>
      </c>
      <c r="H8586" s="11">
        <f>VLOOKUP(B8586,[1]!Product_Data[#Data],4,0)</f>
        <v>1351</v>
      </c>
      <c r="I8586" s="11">
        <f>VLOOKUP(B8586,[1]!Product_Data[#Data],3,0)</f>
        <v>1108</v>
      </c>
      <c r="J8586" s="11">
        <f t="shared" si="807"/>
        <v>1108</v>
      </c>
      <c r="K8586" s="11">
        <f t="shared" si="808"/>
        <v>1351</v>
      </c>
      <c r="L8586" s="11">
        <f t="shared" si="809"/>
        <v>243</v>
      </c>
      <c r="M8586" t="str">
        <f>VLOOKUP(C8586,[1]!Location_Data[#Data],2,0)</f>
        <v>Stockton</v>
      </c>
      <c r="N8586" t="str">
        <f>VLOOKUP(D8586,[1]!Salespeople_Data[#Data],2,0)</f>
        <v>Martin Carr</v>
      </c>
      <c r="O8586" t="str">
        <f>VLOOKUP(E8586,[1]!Customer_Data[#Data],2,0)</f>
        <v>Samuel Price</v>
      </c>
      <c r="P8586" s="15">
        <f t="shared" si="804"/>
        <v>3</v>
      </c>
      <c r="Q8586">
        <f t="shared" si="805"/>
        <v>6</v>
      </c>
      <c r="R8586">
        <f t="shared" si="806"/>
        <v>2019</v>
      </c>
    </row>
    <row r="8587" spans="1:18" x14ac:dyDescent="0.25">
      <c r="A8587" s="6" t="s">
        <v>9613</v>
      </c>
      <c r="B8587" s="6" t="s">
        <v>28</v>
      </c>
      <c r="C8587" s="6" t="s">
        <v>140</v>
      </c>
      <c r="D8587" s="6" t="s">
        <v>136</v>
      </c>
      <c r="E8587" s="6" t="s">
        <v>350</v>
      </c>
      <c r="F8587" s="10">
        <v>43707</v>
      </c>
      <c r="G8587" s="6">
        <v>1</v>
      </c>
      <c r="H8587" s="11">
        <f>VLOOKUP(B8587,[1]!Product_Data[#Data],4,0)</f>
        <v>684</v>
      </c>
      <c r="I8587" s="11">
        <f>VLOOKUP(B8587,[1]!Product_Data[#Data],3,0)</f>
        <v>561</v>
      </c>
      <c r="J8587" s="11">
        <f t="shared" si="807"/>
        <v>561</v>
      </c>
      <c r="K8587" s="11">
        <f t="shared" si="808"/>
        <v>684</v>
      </c>
      <c r="L8587" s="11">
        <f t="shared" si="809"/>
        <v>123</v>
      </c>
      <c r="M8587" t="str">
        <f>VLOOKUP(C8587,[1]!Location_Data[#Data],2,0)</f>
        <v>Salinas</v>
      </c>
      <c r="N8587" t="str">
        <f>VLOOKUP(D8587,[1]!Salespeople_Data[#Data],2,0)</f>
        <v>Clarence Fox</v>
      </c>
      <c r="O8587" t="str">
        <f>VLOOKUP(E8587,[1]!Customer_Data[#Data],2,0)</f>
        <v>Shawn Henderson</v>
      </c>
      <c r="P8587" s="15">
        <f t="shared" si="804"/>
        <v>6</v>
      </c>
      <c r="Q8587">
        <f t="shared" si="805"/>
        <v>8</v>
      </c>
      <c r="R8587">
        <f t="shared" si="806"/>
        <v>2019</v>
      </c>
    </row>
    <row r="8588" spans="1:18" x14ac:dyDescent="0.25">
      <c r="A8588" s="6" t="s">
        <v>9614</v>
      </c>
      <c r="B8588" s="6" t="s">
        <v>47</v>
      </c>
      <c r="C8588" s="6" t="s">
        <v>322</v>
      </c>
      <c r="D8588" s="6" t="s">
        <v>146</v>
      </c>
      <c r="E8588" s="6" t="s">
        <v>3164</v>
      </c>
      <c r="F8588" s="10">
        <v>43642</v>
      </c>
      <c r="G8588" s="6">
        <v>4</v>
      </c>
      <c r="H8588" s="11">
        <f>VLOOKUP(B8588,[1]!Product_Data[#Data],4,0)</f>
        <v>1812</v>
      </c>
      <c r="I8588" s="11">
        <f>VLOOKUP(B8588,[1]!Product_Data[#Data],3,0)</f>
        <v>1305</v>
      </c>
      <c r="J8588" s="11">
        <f t="shared" si="807"/>
        <v>5220</v>
      </c>
      <c r="K8588" s="11">
        <f t="shared" si="808"/>
        <v>7248</v>
      </c>
      <c r="L8588" s="11">
        <f t="shared" si="809"/>
        <v>2028</v>
      </c>
      <c r="M8588" t="str">
        <f>VLOOKUP(C8588,[1]!Location_Data[#Data],2,0)</f>
        <v>Rancho Cucamonga</v>
      </c>
      <c r="N8588" t="str">
        <f>VLOOKUP(D8588,[1]!Salespeople_Data[#Data],2,0)</f>
        <v>Carl Elliott</v>
      </c>
      <c r="O8588" t="str">
        <f>VLOOKUP(E8588,[1]!Customer_Data[#Data],2,0)</f>
        <v>Harry Perkins</v>
      </c>
      <c r="P8588" s="15">
        <f t="shared" si="804"/>
        <v>4</v>
      </c>
      <c r="Q8588">
        <f t="shared" si="805"/>
        <v>6</v>
      </c>
      <c r="R8588">
        <f t="shared" si="806"/>
        <v>2019</v>
      </c>
    </row>
    <row r="8589" spans="1:18" x14ac:dyDescent="0.25">
      <c r="A8589" s="6" t="s">
        <v>9615</v>
      </c>
      <c r="B8589" s="6" t="s">
        <v>553</v>
      </c>
      <c r="C8589" s="6" t="s">
        <v>52</v>
      </c>
      <c r="D8589" s="6" t="s">
        <v>136</v>
      </c>
      <c r="E8589" s="6" t="s">
        <v>842</v>
      </c>
      <c r="F8589" s="10">
        <v>43668</v>
      </c>
      <c r="G8589" s="6">
        <v>4</v>
      </c>
      <c r="H8589" s="11">
        <f>VLOOKUP(B8589,[1]!Product_Data[#Data],4,0)</f>
        <v>1798</v>
      </c>
      <c r="I8589" s="11">
        <f>VLOOKUP(B8589,[1]!Product_Data[#Data],3,0)</f>
        <v>971</v>
      </c>
      <c r="J8589" s="11">
        <f t="shared" si="807"/>
        <v>3884</v>
      </c>
      <c r="K8589" s="11">
        <f t="shared" si="808"/>
        <v>7192</v>
      </c>
      <c r="L8589" s="11">
        <f t="shared" si="809"/>
        <v>3308</v>
      </c>
      <c r="M8589" t="str">
        <f>VLOOKUP(C8589,[1]!Location_Data[#Data],2,0)</f>
        <v>Pasadena</v>
      </c>
      <c r="N8589" t="str">
        <f>VLOOKUP(D8589,[1]!Salespeople_Data[#Data],2,0)</f>
        <v>Clarence Fox</v>
      </c>
      <c r="O8589" t="str">
        <f>VLOOKUP(E8589,[1]!Customer_Data[#Data],2,0)</f>
        <v>Nicholas Garcia</v>
      </c>
      <c r="P8589" s="15">
        <f t="shared" si="804"/>
        <v>2</v>
      </c>
      <c r="Q8589">
        <f t="shared" si="805"/>
        <v>7</v>
      </c>
      <c r="R8589">
        <f t="shared" si="806"/>
        <v>2019</v>
      </c>
    </row>
    <row r="8590" spans="1:18" x14ac:dyDescent="0.25">
      <c r="A8590" s="6" t="s">
        <v>9616</v>
      </c>
      <c r="B8590" s="6" t="s">
        <v>132</v>
      </c>
      <c r="C8590" s="6" t="s">
        <v>24</v>
      </c>
      <c r="D8590" s="6" t="s">
        <v>159</v>
      </c>
      <c r="E8590" s="6" t="s">
        <v>1722</v>
      </c>
      <c r="F8590" s="10">
        <v>43815</v>
      </c>
      <c r="G8590" s="6">
        <v>3</v>
      </c>
      <c r="H8590" s="11">
        <f>VLOOKUP(B8590,[1]!Product_Data[#Data],4,0)</f>
        <v>2091</v>
      </c>
      <c r="I8590" s="11">
        <f>VLOOKUP(B8590,[1]!Product_Data[#Data],3,0)</f>
        <v>1485</v>
      </c>
      <c r="J8590" s="11">
        <f t="shared" si="807"/>
        <v>4455</v>
      </c>
      <c r="K8590" s="11">
        <f t="shared" si="808"/>
        <v>6273</v>
      </c>
      <c r="L8590" s="11">
        <f t="shared" si="809"/>
        <v>1818</v>
      </c>
      <c r="M8590" t="str">
        <f>VLOOKUP(C8590,[1]!Location_Data[#Data],2,0)</f>
        <v>Lancaster</v>
      </c>
      <c r="N8590" t="str">
        <f>VLOOKUP(D8590,[1]!Salespeople_Data[#Data],2,0)</f>
        <v>Bobby Russell</v>
      </c>
      <c r="O8590" t="str">
        <f>VLOOKUP(E8590,[1]!Customer_Data[#Data],2,0)</f>
        <v>Jimmy Andrews</v>
      </c>
      <c r="P8590" s="15">
        <f t="shared" si="804"/>
        <v>2</v>
      </c>
      <c r="Q8590">
        <f t="shared" si="805"/>
        <v>12</v>
      </c>
      <c r="R8590">
        <f t="shared" si="806"/>
        <v>2019</v>
      </c>
    </row>
    <row r="8591" spans="1:18" x14ac:dyDescent="0.25">
      <c r="A8591" s="6" t="s">
        <v>9617</v>
      </c>
      <c r="B8591" s="6" t="s">
        <v>33</v>
      </c>
      <c r="C8591" s="6" t="s">
        <v>349</v>
      </c>
      <c r="D8591" s="6" t="s">
        <v>58</v>
      </c>
      <c r="E8591" s="6" t="s">
        <v>1480</v>
      </c>
      <c r="F8591" s="10">
        <v>43780</v>
      </c>
      <c r="G8591" s="6">
        <v>1</v>
      </c>
      <c r="H8591" s="11">
        <f>VLOOKUP(B8591,[1]!Product_Data[#Data],4,0)</f>
        <v>1582</v>
      </c>
      <c r="I8591" s="11">
        <f>VLOOKUP(B8591,[1]!Product_Data[#Data],3,0)</f>
        <v>1234</v>
      </c>
      <c r="J8591" s="11">
        <f t="shared" si="807"/>
        <v>1234</v>
      </c>
      <c r="K8591" s="11">
        <f t="shared" si="808"/>
        <v>1582</v>
      </c>
      <c r="L8591" s="11">
        <f t="shared" si="809"/>
        <v>348</v>
      </c>
      <c r="M8591" t="str">
        <f>VLOOKUP(C8591,[1]!Location_Data[#Data],2,0)</f>
        <v>Santa Clara</v>
      </c>
      <c r="N8591" t="str">
        <f>VLOOKUP(D8591,[1]!Salespeople_Data[#Data],2,0)</f>
        <v>Christopher Tucker</v>
      </c>
      <c r="O8591" t="str">
        <f>VLOOKUP(E8591,[1]!Customer_Data[#Data],2,0)</f>
        <v>Shawn Snyder</v>
      </c>
      <c r="P8591" s="15">
        <f t="shared" si="804"/>
        <v>2</v>
      </c>
      <c r="Q8591">
        <f t="shared" si="805"/>
        <v>11</v>
      </c>
      <c r="R8591">
        <f t="shared" si="806"/>
        <v>2019</v>
      </c>
    </row>
    <row r="8592" spans="1:18" x14ac:dyDescent="0.25">
      <c r="A8592" s="6" t="s">
        <v>9618</v>
      </c>
      <c r="B8592" s="6" t="s">
        <v>626</v>
      </c>
      <c r="C8592" s="6" t="s">
        <v>380</v>
      </c>
      <c r="D8592" s="6" t="s">
        <v>20</v>
      </c>
      <c r="E8592" s="6" t="s">
        <v>2533</v>
      </c>
      <c r="F8592" s="10">
        <v>43712</v>
      </c>
      <c r="G8592" s="6">
        <v>3</v>
      </c>
      <c r="H8592" s="11">
        <f>VLOOKUP(B8592,[1]!Product_Data[#Data],4,0)</f>
        <v>584</v>
      </c>
      <c r="I8592" s="11">
        <f>VLOOKUP(B8592,[1]!Product_Data[#Data],3,0)</f>
        <v>420</v>
      </c>
      <c r="J8592" s="11">
        <f t="shared" si="807"/>
        <v>1260</v>
      </c>
      <c r="K8592" s="11">
        <f t="shared" si="808"/>
        <v>1752</v>
      </c>
      <c r="L8592" s="11">
        <f t="shared" si="809"/>
        <v>492</v>
      </c>
      <c r="M8592" t="str">
        <f>VLOOKUP(C8592,[1]!Location_Data[#Data],2,0)</f>
        <v>Los Angeles</v>
      </c>
      <c r="N8592" t="str">
        <f>VLOOKUP(D8592,[1]!Salespeople_Data[#Data],2,0)</f>
        <v>Joshua Cook</v>
      </c>
      <c r="O8592" t="str">
        <f>VLOOKUP(E8592,[1]!Customer_Data[#Data],2,0)</f>
        <v>Andrew Reynolds</v>
      </c>
      <c r="P8592" s="15">
        <f t="shared" si="804"/>
        <v>4</v>
      </c>
      <c r="Q8592">
        <f t="shared" si="805"/>
        <v>9</v>
      </c>
      <c r="R8592">
        <f t="shared" si="806"/>
        <v>2019</v>
      </c>
    </row>
    <row r="8593" spans="1:18" x14ac:dyDescent="0.25">
      <c r="A8593" s="6" t="s">
        <v>9619</v>
      </c>
      <c r="B8593" s="6" t="s">
        <v>263</v>
      </c>
      <c r="C8593" s="6" t="s">
        <v>527</v>
      </c>
      <c r="D8593" s="6" t="s">
        <v>40</v>
      </c>
      <c r="E8593" s="6" t="s">
        <v>567</v>
      </c>
      <c r="F8593" s="10">
        <v>43518</v>
      </c>
      <c r="G8593" s="6">
        <v>1</v>
      </c>
      <c r="H8593" s="11">
        <f>VLOOKUP(B8593,[1]!Product_Data[#Data],4,0)</f>
        <v>378</v>
      </c>
      <c r="I8593" s="11">
        <f>VLOOKUP(B8593,[1]!Product_Data[#Data],3,0)</f>
        <v>291</v>
      </c>
      <c r="J8593" s="11">
        <f t="shared" si="807"/>
        <v>291</v>
      </c>
      <c r="K8593" s="11">
        <f t="shared" si="808"/>
        <v>378</v>
      </c>
      <c r="L8593" s="11">
        <f t="shared" si="809"/>
        <v>87</v>
      </c>
      <c r="M8593" t="str">
        <f>VLOOKUP(C8593,[1]!Location_Data[#Data],2,0)</f>
        <v>Stockton</v>
      </c>
      <c r="N8593" t="str">
        <f>VLOOKUP(D8593,[1]!Salespeople_Data[#Data],2,0)</f>
        <v>Brian Hansen</v>
      </c>
      <c r="O8593" t="str">
        <f>VLOOKUP(E8593,[1]!Customer_Data[#Data],2,0)</f>
        <v>Juan Cruz</v>
      </c>
      <c r="P8593" s="15">
        <f t="shared" si="804"/>
        <v>6</v>
      </c>
      <c r="Q8593">
        <f t="shared" si="805"/>
        <v>2</v>
      </c>
      <c r="R8593">
        <f t="shared" si="806"/>
        <v>2019</v>
      </c>
    </row>
    <row r="8594" spans="1:18" x14ac:dyDescent="0.25">
      <c r="A8594" s="6" t="s">
        <v>9620</v>
      </c>
      <c r="B8594" s="6" t="s">
        <v>352</v>
      </c>
      <c r="C8594" s="6" t="s">
        <v>74</v>
      </c>
      <c r="D8594" s="6" t="s">
        <v>35</v>
      </c>
      <c r="E8594" s="6" t="s">
        <v>587</v>
      </c>
      <c r="F8594" s="10">
        <v>43759</v>
      </c>
      <c r="G8594" s="6">
        <v>1</v>
      </c>
      <c r="H8594" s="11">
        <f>VLOOKUP(B8594,[1]!Product_Data[#Data],4,0)</f>
        <v>203</v>
      </c>
      <c r="I8594" s="11">
        <f>VLOOKUP(B8594,[1]!Product_Data[#Data],3,0)</f>
        <v>154</v>
      </c>
      <c r="J8594" s="11">
        <f t="shared" si="807"/>
        <v>154</v>
      </c>
      <c r="K8594" s="11">
        <f t="shared" si="808"/>
        <v>203</v>
      </c>
      <c r="L8594" s="11">
        <f t="shared" si="809"/>
        <v>49</v>
      </c>
      <c r="M8594" t="str">
        <f>VLOOKUP(C8594,[1]!Location_Data[#Data],2,0)</f>
        <v>West Covina</v>
      </c>
      <c r="N8594" t="str">
        <f>VLOOKUP(D8594,[1]!Salespeople_Data[#Data],2,0)</f>
        <v>Charles Harper</v>
      </c>
      <c r="O8594" t="str">
        <f>VLOOKUP(E8594,[1]!Customer_Data[#Data],2,0)</f>
        <v>Albert Jacobs</v>
      </c>
      <c r="P8594" s="15">
        <f t="shared" si="804"/>
        <v>2</v>
      </c>
      <c r="Q8594">
        <f t="shared" si="805"/>
        <v>10</v>
      </c>
      <c r="R8594">
        <f t="shared" si="806"/>
        <v>2019</v>
      </c>
    </row>
    <row r="8595" spans="1:18" x14ac:dyDescent="0.25">
      <c r="A8595" s="6" t="s">
        <v>9621</v>
      </c>
      <c r="B8595" s="6" t="s">
        <v>461</v>
      </c>
      <c r="C8595" s="6" t="s">
        <v>44</v>
      </c>
      <c r="D8595" s="6" t="s">
        <v>63</v>
      </c>
      <c r="E8595" s="6" t="s">
        <v>1904</v>
      </c>
      <c r="F8595" s="10">
        <v>43668</v>
      </c>
      <c r="G8595" s="6">
        <v>4</v>
      </c>
      <c r="H8595" s="11">
        <f>VLOOKUP(B8595,[1]!Product_Data[#Data],4,0)</f>
        <v>35</v>
      </c>
      <c r="I8595" s="11">
        <f>VLOOKUP(B8595,[1]!Product_Data[#Data],3,0)</f>
        <v>22</v>
      </c>
      <c r="J8595" s="11">
        <f t="shared" si="807"/>
        <v>88</v>
      </c>
      <c r="K8595" s="11">
        <f t="shared" si="808"/>
        <v>140</v>
      </c>
      <c r="L8595" s="11">
        <f t="shared" si="809"/>
        <v>52</v>
      </c>
      <c r="M8595" t="str">
        <f>VLOOKUP(C8595,[1]!Location_Data[#Data],2,0)</f>
        <v>Moreno Valley</v>
      </c>
      <c r="N8595" t="str">
        <f>VLOOKUP(D8595,[1]!Salespeople_Data[#Data],2,0)</f>
        <v>Jeremy Mendoza</v>
      </c>
      <c r="O8595" t="str">
        <f>VLOOKUP(E8595,[1]!Customer_Data[#Data],2,0)</f>
        <v>Ernest Rivera</v>
      </c>
      <c r="P8595" s="15">
        <f t="shared" si="804"/>
        <v>2</v>
      </c>
      <c r="Q8595">
        <f t="shared" si="805"/>
        <v>7</v>
      </c>
      <c r="R8595">
        <f t="shared" si="806"/>
        <v>2019</v>
      </c>
    </row>
    <row r="8596" spans="1:18" x14ac:dyDescent="0.25">
      <c r="A8596" s="6" t="s">
        <v>9622</v>
      </c>
      <c r="B8596" s="6" t="s">
        <v>925</v>
      </c>
      <c r="C8596" s="6" t="s">
        <v>195</v>
      </c>
      <c r="D8596" s="6" t="s">
        <v>356</v>
      </c>
      <c r="E8596" s="6" t="s">
        <v>840</v>
      </c>
      <c r="F8596" s="10">
        <v>43674</v>
      </c>
      <c r="G8596" s="6">
        <v>3</v>
      </c>
      <c r="H8596" s="11">
        <f>VLOOKUP(B8596,[1]!Product_Data[#Data],4,0)</f>
        <v>136</v>
      </c>
      <c r="I8596" s="11">
        <f>VLOOKUP(B8596,[1]!Product_Data[#Data],3,0)</f>
        <v>72</v>
      </c>
      <c r="J8596" s="11">
        <f t="shared" si="807"/>
        <v>216</v>
      </c>
      <c r="K8596" s="11">
        <f t="shared" si="808"/>
        <v>408</v>
      </c>
      <c r="L8596" s="11">
        <f t="shared" si="809"/>
        <v>192</v>
      </c>
      <c r="M8596" t="str">
        <f>VLOOKUP(C8596,[1]!Location_Data[#Data],2,0)</f>
        <v>Pomona</v>
      </c>
      <c r="N8596" t="str">
        <f>VLOOKUP(D8596,[1]!Salespeople_Data[#Data],2,0)</f>
        <v>Jimmy Young</v>
      </c>
      <c r="O8596" t="str">
        <f>VLOOKUP(E8596,[1]!Customer_Data[#Data],2,0)</f>
        <v>Joshua Williams</v>
      </c>
      <c r="P8596" s="15">
        <f t="shared" si="804"/>
        <v>1</v>
      </c>
      <c r="Q8596">
        <f t="shared" si="805"/>
        <v>7</v>
      </c>
      <c r="R8596">
        <f t="shared" si="806"/>
        <v>2019</v>
      </c>
    </row>
    <row r="8597" spans="1:18" x14ac:dyDescent="0.25">
      <c r="A8597" s="6" t="s">
        <v>9623</v>
      </c>
      <c r="B8597" s="6" t="s">
        <v>238</v>
      </c>
      <c r="C8597" s="6" t="s">
        <v>115</v>
      </c>
      <c r="D8597" s="6" t="s">
        <v>63</v>
      </c>
      <c r="E8597" s="6" t="s">
        <v>1303</v>
      </c>
      <c r="F8597" s="10">
        <v>43514</v>
      </c>
      <c r="G8597" s="6">
        <v>1</v>
      </c>
      <c r="H8597" s="11">
        <f>VLOOKUP(B8597,[1]!Product_Data[#Data],4,0)</f>
        <v>871</v>
      </c>
      <c r="I8597" s="11">
        <f>VLOOKUP(B8597,[1]!Product_Data[#Data],3,0)</f>
        <v>540</v>
      </c>
      <c r="J8597" s="11">
        <f t="shared" si="807"/>
        <v>540</v>
      </c>
      <c r="K8597" s="11">
        <f t="shared" si="808"/>
        <v>871</v>
      </c>
      <c r="L8597" s="11">
        <f t="shared" si="809"/>
        <v>331</v>
      </c>
      <c r="M8597" t="str">
        <f>VLOOKUP(C8597,[1]!Location_Data[#Data],2,0)</f>
        <v>Glendale</v>
      </c>
      <c r="N8597" t="str">
        <f>VLOOKUP(D8597,[1]!Salespeople_Data[#Data],2,0)</f>
        <v>Jeremy Mendoza</v>
      </c>
      <c r="O8597" t="str">
        <f>VLOOKUP(E8597,[1]!Customer_Data[#Data],2,0)</f>
        <v>Terry Harris</v>
      </c>
      <c r="P8597" s="15">
        <f t="shared" si="804"/>
        <v>2</v>
      </c>
      <c r="Q8597">
        <f t="shared" si="805"/>
        <v>2</v>
      </c>
      <c r="R8597">
        <f t="shared" si="806"/>
        <v>2019</v>
      </c>
    </row>
    <row r="8598" spans="1:18" x14ac:dyDescent="0.25">
      <c r="A8598" s="6" t="s">
        <v>9624</v>
      </c>
      <c r="B8598" s="6" t="s">
        <v>464</v>
      </c>
      <c r="C8598" s="6" t="s">
        <v>19</v>
      </c>
      <c r="D8598" s="6" t="s">
        <v>269</v>
      </c>
      <c r="E8598" s="6" t="s">
        <v>859</v>
      </c>
      <c r="F8598" s="10">
        <v>43583</v>
      </c>
      <c r="G8598" s="6">
        <v>1</v>
      </c>
      <c r="H8598" s="11">
        <f>VLOOKUP(B8598,[1]!Product_Data[#Data],4,0)</f>
        <v>1566</v>
      </c>
      <c r="I8598" s="11">
        <f>VLOOKUP(B8598,[1]!Product_Data[#Data],3,0)</f>
        <v>1190</v>
      </c>
      <c r="J8598" s="11">
        <f t="shared" si="807"/>
        <v>1190</v>
      </c>
      <c r="K8598" s="11">
        <f t="shared" si="808"/>
        <v>1566</v>
      </c>
      <c r="L8598" s="11">
        <f t="shared" si="809"/>
        <v>376</v>
      </c>
      <c r="M8598" t="str">
        <f>VLOOKUP(C8598,[1]!Location_Data[#Data],2,0)</f>
        <v>Berkeley</v>
      </c>
      <c r="N8598" t="str">
        <f>VLOOKUP(D8598,[1]!Salespeople_Data[#Data],2,0)</f>
        <v>Kevin Butler</v>
      </c>
      <c r="O8598" t="str">
        <f>VLOOKUP(E8598,[1]!Customer_Data[#Data],2,0)</f>
        <v>Ralph Elliott</v>
      </c>
      <c r="P8598" s="15">
        <f t="shared" si="804"/>
        <v>1</v>
      </c>
      <c r="Q8598">
        <f t="shared" si="805"/>
        <v>4</v>
      </c>
      <c r="R8598">
        <f t="shared" si="806"/>
        <v>2019</v>
      </c>
    </row>
    <row r="8599" spans="1:18" x14ac:dyDescent="0.25">
      <c r="A8599" s="6" t="s">
        <v>9625</v>
      </c>
      <c r="B8599" s="6" t="s">
        <v>200</v>
      </c>
      <c r="C8599" s="6" t="s">
        <v>79</v>
      </c>
      <c r="D8599" s="6" t="s">
        <v>239</v>
      </c>
      <c r="E8599" s="6" t="s">
        <v>1008</v>
      </c>
      <c r="F8599" s="10">
        <v>43521</v>
      </c>
      <c r="G8599" s="6">
        <v>1</v>
      </c>
      <c r="H8599" s="11">
        <f>VLOOKUP(B8599,[1]!Product_Data[#Data],4,0)</f>
        <v>315</v>
      </c>
      <c r="I8599" s="11">
        <f>VLOOKUP(B8599,[1]!Product_Data[#Data],3,0)</f>
        <v>208</v>
      </c>
      <c r="J8599" s="11">
        <f t="shared" si="807"/>
        <v>208</v>
      </c>
      <c r="K8599" s="11">
        <f t="shared" si="808"/>
        <v>315</v>
      </c>
      <c r="L8599" s="11">
        <f t="shared" si="809"/>
        <v>107</v>
      </c>
      <c r="M8599" t="str">
        <f>VLOOKUP(C8599,[1]!Location_Data[#Data],2,0)</f>
        <v>Palmdale</v>
      </c>
      <c r="N8599" t="str">
        <f>VLOOKUP(D8599,[1]!Salespeople_Data[#Data],2,0)</f>
        <v>John Reyes</v>
      </c>
      <c r="O8599" t="str">
        <f>VLOOKUP(E8599,[1]!Customer_Data[#Data],2,0)</f>
        <v>Fred Evans</v>
      </c>
      <c r="P8599" s="15">
        <f t="shared" si="804"/>
        <v>2</v>
      </c>
      <c r="Q8599">
        <f t="shared" si="805"/>
        <v>2</v>
      </c>
      <c r="R8599">
        <f t="shared" si="806"/>
        <v>2019</v>
      </c>
    </row>
    <row r="8600" spans="1:18" x14ac:dyDescent="0.25">
      <c r="A8600" s="6" t="s">
        <v>9626</v>
      </c>
      <c r="B8600" s="6" t="s">
        <v>200</v>
      </c>
      <c r="C8600" s="6" t="s">
        <v>467</v>
      </c>
      <c r="D8600" s="6" t="s">
        <v>49</v>
      </c>
      <c r="E8600" s="6" t="s">
        <v>312</v>
      </c>
      <c r="F8600" s="10">
        <v>43525</v>
      </c>
      <c r="G8600" s="6">
        <v>1</v>
      </c>
      <c r="H8600" s="11">
        <f>VLOOKUP(B8600,[1]!Product_Data[#Data],4,0)</f>
        <v>315</v>
      </c>
      <c r="I8600" s="11">
        <f>VLOOKUP(B8600,[1]!Product_Data[#Data],3,0)</f>
        <v>208</v>
      </c>
      <c r="J8600" s="11">
        <f t="shared" si="807"/>
        <v>208</v>
      </c>
      <c r="K8600" s="11">
        <f t="shared" si="808"/>
        <v>315</v>
      </c>
      <c r="L8600" s="11">
        <f t="shared" si="809"/>
        <v>107</v>
      </c>
      <c r="M8600" t="str">
        <f>VLOOKUP(C8600,[1]!Location_Data[#Data],2,0)</f>
        <v>Garden Grove</v>
      </c>
      <c r="N8600" t="str">
        <f>VLOOKUP(D8600,[1]!Salespeople_Data[#Data],2,0)</f>
        <v>Walter Cook</v>
      </c>
      <c r="O8600" t="str">
        <f>VLOOKUP(E8600,[1]!Customer_Data[#Data],2,0)</f>
        <v>Adam Jenkins</v>
      </c>
      <c r="P8600" s="15">
        <f t="shared" si="804"/>
        <v>6</v>
      </c>
      <c r="Q8600">
        <f t="shared" si="805"/>
        <v>3</v>
      </c>
      <c r="R8600">
        <f t="shared" si="806"/>
        <v>2019</v>
      </c>
    </row>
    <row r="8601" spans="1:18" x14ac:dyDescent="0.25">
      <c r="A8601" s="6" t="s">
        <v>9627</v>
      </c>
      <c r="B8601" s="6" t="s">
        <v>83</v>
      </c>
      <c r="C8601" s="6" t="s">
        <v>530</v>
      </c>
      <c r="D8601" s="6" t="s">
        <v>80</v>
      </c>
      <c r="E8601" s="6" t="s">
        <v>142</v>
      </c>
      <c r="F8601" s="10">
        <v>43749</v>
      </c>
      <c r="G8601" s="6">
        <v>1</v>
      </c>
      <c r="H8601" s="11">
        <f>VLOOKUP(B8601,[1]!Product_Data[#Data],4,0)</f>
        <v>1972</v>
      </c>
      <c r="I8601" s="11">
        <f>VLOOKUP(B8601,[1]!Product_Data[#Data],3,0)</f>
        <v>1321</v>
      </c>
      <c r="J8601" s="11">
        <f t="shared" si="807"/>
        <v>1321</v>
      </c>
      <c r="K8601" s="11">
        <f t="shared" si="808"/>
        <v>1972</v>
      </c>
      <c r="L8601" s="11">
        <f t="shared" si="809"/>
        <v>651</v>
      </c>
      <c r="M8601" t="str">
        <f>VLOOKUP(C8601,[1]!Location_Data[#Data],2,0)</f>
        <v>San Buenaventura (Ventura)</v>
      </c>
      <c r="N8601" t="str">
        <f>VLOOKUP(D8601,[1]!Salespeople_Data[#Data],2,0)</f>
        <v>Henry Nelson</v>
      </c>
      <c r="O8601" t="str">
        <f>VLOOKUP(E8601,[1]!Customer_Data[#Data],2,0)</f>
        <v>Joshua Romero</v>
      </c>
      <c r="P8601" s="15">
        <f t="shared" si="804"/>
        <v>6</v>
      </c>
      <c r="Q8601">
        <f t="shared" si="805"/>
        <v>10</v>
      </c>
      <c r="R8601">
        <f t="shared" si="806"/>
        <v>2019</v>
      </c>
    </row>
    <row r="8602" spans="1:18" x14ac:dyDescent="0.25">
      <c r="A8602" s="6" t="s">
        <v>9628</v>
      </c>
      <c r="B8602" s="6" t="s">
        <v>603</v>
      </c>
      <c r="C8602" s="6" t="s">
        <v>512</v>
      </c>
      <c r="D8602" s="6" t="s">
        <v>25</v>
      </c>
      <c r="E8602" s="6" t="s">
        <v>1737</v>
      </c>
      <c r="F8602" s="10">
        <v>43652</v>
      </c>
      <c r="G8602" s="6">
        <v>1</v>
      </c>
      <c r="H8602" s="11">
        <f>VLOOKUP(B8602,[1]!Product_Data[#Data],4,0)</f>
        <v>2495</v>
      </c>
      <c r="I8602" s="11">
        <f>VLOOKUP(B8602,[1]!Product_Data[#Data],3,0)</f>
        <v>1896</v>
      </c>
      <c r="J8602" s="11">
        <f t="shared" si="807"/>
        <v>1896</v>
      </c>
      <c r="K8602" s="11">
        <f t="shared" si="808"/>
        <v>2495</v>
      </c>
      <c r="L8602" s="11">
        <f t="shared" si="809"/>
        <v>599</v>
      </c>
      <c r="M8602" t="str">
        <f>VLOOKUP(C8602,[1]!Location_Data[#Data],2,0)</f>
        <v>Long Beach</v>
      </c>
      <c r="N8602" t="str">
        <f>VLOOKUP(D8602,[1]!Salespeople_Data[#Data],2,0)</f>
        <v>Brian Davis</v>
      </c>
      <c r="O8602" t="str">
        <f>VLOOKUP(E8602,[1]!Customer_Data[#Data],2,0)</f>
        <v>Bobby Burton</v>
      </c>
      <c r="P8602" s="15">
        <f t="shared" si="804"/>
        <v>7</v>
      </c>
      <c r="Q8602">
        <f t="shared" si="805"/>
        <v>7</v>
      </c>
      <c r="R8602">
        <f t="shared" si="806"/>
        <v>2019</v>
      </c>
    </row>
    <row r="8603" spans="1:18" x14ac:dyDescent="0.25">
      <c r="A8603" s="6" t="s">
        <v>9629</v>
      </c>
      <c r="B8603" s="6" t="s">
        <v>139</v>
      </c>
      <c r="C8603" s="6" t="s">
        <v>472</v>
      </c>
      <c r="D8603" s="6" t="s">
        <v>40</v>
      </c>
      <c r="E8603" s="6" t="s">
        <v>4184</v>
      </c>
      <c r="F8603" s="10">
        <v>43503</v>
      </c>
      <c r="G8603" s="6">
        <v>2</v>
      </c>
      <c r="H8603" s="11">
        <f>VLOOKUP(B8603,[1]!Product_Data[#Data],4,0)</f>
        <v>817</v>
      </c>
      <c r="I8603" s="11">
        <f>VLOOKUP(B8603,[1]!Product_Data[#Data],3,0)</f>
        <v>409</v>
      </c>
      <c r="J8603" s="11">
        <f t="shared" si="807"/>
        <v>818</v>
      </c>
      <c r="K8603" s="11">
        <f t="shared" si="808"/>
        <v>1634</v>
      </c>
      <c r="L8603" s="11">
        <f t="shared" si="809"/>
        <v>816</v>
      </c>
      <c r="M8603" t="str">
        <f>VLOOKUP(C8603,[1]!Location_Data[#Data],2,0)</f>
        <v>Concord</v>
      </c>
      <c r="N8603" t="str">
        <f>VLOOKUP(D8603,[1]!Salespeople_Data[#Data],2,0)</f>
        <v>Brian Hansen</v>
      </c>
      <c r="O8603" t="str">
        <f>VLOOKUP(E8603,[1]!Customer_Data[#Data],2,0)</f>
        <v>Antonio Shaw</v>
      </c>
      <c r="P8603" s="15">
        <f t="shared" si="804"/>
        <v>5</v>
      </c>
      <c r="Q8603">
        <f t="shared" si="805"/>
        <v>2</v>
      </c>
      <c r="R8603">
        <f t="shared" si="806"/>
        <v>2019</v>
      </c>
    </row>
    <row r="8604" spans="1:18" x14ac:dyDescent="0.25">
      <c r="A8604" s="6" t="s">
        <v>9630</v>
      </c>
      <c r="B8604" s="6" t="s">
        <v>228</v>
      </c>
      <c r="C8604" s="6" t="s">
        <v>229</v>
      </c>
      <c r="D8604" s="6" t="s">
        <v>250</v>
      </c>
      <c r="E8604" s="6" t="s">
        <v>423</v>
      </c>
      <c r="F8604" s="10">
        <v>43605</v>
      </c>
      <c r="G8604" s="6">
        <v>4</v>
      </c>
      <c r="H8604" s="11">
        <f>VLOOKUP(B8604,[1]!Product_Data[#Data],4,0)</f>
        <v>1862</v>
      </c>
      <c r="I8604" s="11">
        <f>VLOOKUP(B8604,[1]!Product_Data[#Data],3,0)</f>
        <v>1173</v>
      </c>
      <c r="J8604" s="11">
        <f t="shared" si="807"/>
        <v>4692</v>
      </c>
      <c r="K8604" s="11">
        <f t="shared" si="808"/>
        <v>7448</v>
      </c>
      <c r="L8604" s="11">
        <f t="shared" si="809"/>
        <v>2756</v>
      </c>
      <c r="M8604" t="str">
        <f>VLOOKUP(C8604,[1]!Location_Data[#Data],2,0)</f>
        <v>San Jose</v>
      </c>
      <c r="N8604" t="str">
        <f>VLOOKUP(D8604,[1]!Salespeople_Data[#Data],2,0)</f>
        <v>Martin Carr</v>
      </c>
      <c r="O8604" t="str">
        <f>VLOOKUP(E8604,[1]!Customer_Data[#Data],2,0)</f>
        <v>Raymond Burke</v>
      </c>
      <c r="P8604" s="15">
        <f t="shared" si="804"/>
        <v>2</v>
      </c>
      <c r="Q8604">
        <f t="shared" si="805"/>
        <v>5</v>
      </c>
      <c r="R8604">
        <f t="shared" si="806"/>
        <v>2019</v>
      </c>
    </row>
    <row r="8605" spans="1:18" x14ac:dyDescent="0.25">
      <c r="A8605" s="6" t="s">
        <v>9631</v>
      </c>
      <c r="B8605" s="6" t="s">
        <v>858</v>
      </c>
      <c r="C8605" s="6" t="s">
        <v>29</v>
      </c>
      <c r="D8605" s="6" t="s">
        <v>53</v>
      </c>
      <c r="E8605" s="6" t="s">
        <v>3740</v>
      </c>
      <c r="F8605" s="10">
        <v>43745</v>
      </c>
      <c r="G8605" s="6">
        <v>1</v>
      </c>
      <c r="H8605" s="11">
        <f>VLOOKUP(B8605,[1]!Product_Data[#Data],4,0)</f>
        <v>2294</v>
      </c>
      <c r="I8605" s="11">
        <f>VLOOKUP(B8605,[1]!Product_Data[#Data],3,0)</f>
        <v>1399</v>
      </c>
      <c r="J8605" s="11">
        <f t="shared" si="807"/>
        <v>1399</v>
      </c>
      <c r="K8605" s="11">
        <f t="shared" si="808"/>
        <v>2294</v>
      </c>
      <c r="L8605" s="11">
        <f t="shared" si="809"/>
        <v>895</v>
      </c>
      <c r="M8605" t="str">
        <f>VLOOKUP(C8605,[1]!Location_Data[#Data],2,0)</f>
        <v>Santa Ana</v>
      </c>
      <c r="N8605" t="str">
        <f>VLOOKUP(D8605,[1]!Salespeople_Data[#Data],2,0)</f>
        <v>Scott Mason</v>
      </c>
      <c r="O8605" t="str">
        <f>VLOOKUP(E8605,[1]!Customer_Data[#Data],2,0)</f>
        <v>Donald Carroll</v>
      </c>
      <c r="P8605" s="15">
        <f t="shared" si="804"/>
        <v>2</v>
      </c>
      <c r="Q8605">
        <f t="shared" si="805"/>
        <v>10</v>
      </c>
      <c r="R8605">
        <f t="shared" si="806"/>
        <v>2019</v>
      </c>
    </row>
    <row r="8606" spans="1:18" x14ac:dyDescent="0.25">
      <c r="A8606" s="6" t="s">
        <v>9632</v>
      </c>
      <c r="B8606" s="6" t="s">
        <v>289</v>
      </c>
      <c r="C8606" s="6" t="s">
        <v>182</v>
      </c>
      <c r="D8606" s="6" t="s">
        <v>20</v>
      </c>
      <c r="E8606" s="6" t="s">
        <v>1050</v>
      </c>
      <c r="F8606" s="10">
        <v>43486</v>
      </c>
      <c r="G8606" s="6">
        <v>3</v>
      </c>
      <c r="H8606" s="11">
        <f>VLOOKUP(B8606,[1]!Product_Data[#Data],4,0)</f>
        <v>368</v>
      </c>
      <c r="I8606" s="11">
        <f>VLOOKUP(B8606,[1]!Product_Data[#Data],3,0)</f>
        <v>294</v>
      </c>
      <c r="J8606" s="11">
        <f t="shared" si="807"/>
        <v>882</v>
      </c>
      <c r="K8606" s="11">
        <f t="shared" si="808"/>
        <v>1104</v>
      </c>
      <c r="L8606" s="11">
        <f t="shared" si="809"/>
        <v>222</v>
      </c>
      <c r="M8606" t="str">
        <f>VLOOKUP(C8606,[1]!Location_Data[#Data],2,0)</f>
        <v>Vallejo</v>
      </c>
      <c r="N8606" t="str">
        <f>VLOOKUP(D8606,[1]!Salespeople_Data[#Data],2,0)</f>
        <v>Joshua Cook</v>
      </c>
      <c r="O8606" t="str">
        <f>VLOOKUP(E8606,[1]!Customer_Data[#Data],2,0)</f>
        <v>Aaron Moreno</v>
      </c>
      <c r="P8606" s="15">
        <f t="shared" si="804"/>
        <v>2</v>
      </c>
      <c r="Q8606">
        <f t="shared" si="805"/>
        <v>1</v>
      </c>
      <c r="R8606">
        <f t="shared" si="806"/>
        <v>2019</v>
      </c>
    </row>
    <row r="8607" spans="1:18" x14ac:dyDescent="0.25">
      <c r="A8607" s="6" t="s">
        <v>9633</v>
      </c>
      <c r="B8607" s="6" t="s">
        <v>389</v>
      </c>
      <c r="C8607" s="6" t="s">
        <v>105</v>
      </c>
      <c r="D8607" s="6" t="s">
        <v>116</v>
      </c>
      <c r="E8607" s="6" t="s">
        <v>171</v>
      </c>
      <c r="F8607" s="10">
        <v>43785</v>
      </c>
      <c r="G8607" s="6">
        <v>3</v>
      </c>
      <c r="H8607" s="11">
        <f>VLOOKUP(B8607,[1]!Product_Data[#Data],4,0)</f>
        <v>1367</v>
      </c>
      <c r="I8607" s="11">
        <f>VLOOKUP(B8607,[1]!Product_Data[#Data],3,0)</f>
        <v>984</v>
      </c>
      <c r="J8607" s="11">
        <f t="shared" si="807"/>
        <v>2952</v>
      </c>
      <c r="K8607" s="11">
        <f t="shared" si="808"/>
        <v>4101</v>
      </c>
      <c r="L8607" s="11">
        <f t="shared" si="809"/>
        <v>1149</v>
      </c>
      <c r="M8607" t="str">
        <f>VLOOKUP(C8607,[1]!Location_Data[#Data],2,0)</f>
        <v>Daly City</v>
      </c>
      <c r="N8607" t="str">
        <f>VLOOKUP(D8607,[1]!Salespeople_Data[#Data],2,0)</f>
        <v>Roger Ramos</v>
      </c>
      <c r="O8607" t="str">
        <f>VLOOKUP(E8607,[1]!Customer_Data[#Data],2,0)</f>
        <v>Eugene Weaver</v>
      </c>
      <c r="P8607" s="15">
        <f t="shared" si="804"/>
        <v>7</v>
      </c>
      <c r="Q8607">
        <f t="shared" si="805"/>
        <v>11</v>
      </c>
      <c r="R8607">
        <f t="shared" si="806"/>
        <v>2019</v>
      </c>
    </row>
    <row r="8608" spans="1:18" x14ac:dyDescent="0.25">
      <c r="A8608" s="6" t="s">
        <v>9634</v>
      </c>
      <c r="B8608" s="6" t="s">
        <v>177</v>
      </c>
      <c r="C8608" s="6" t="s">
        <v>149</v>
      </c>
      <c r="D8608" s="6" t="s">
        <v>58</v>
      </c>
      <c r="E8608" s="6" t="s">
        <v>1814</v>
      </c>
      <c r="F8608" s="10">
        <v>43695</v>
      </c>
      <c r="G8608" s="6">
        <v>1</v>
      </c>
      <c r="H8608" s="11">
        <f>VLOOKUP(B8608,[1]!Product_Data[#Data],4,0)</f>
        <v>2497</v>
      </c>
      <c r="I8608" s="11">
        <f>VLOOKUP(B8608,[1]!Product_Data[#Data],3,0)</f>
        <v>1473</v>
      </c>
      <c r="J8608" s="11">
        <f t="shared" si="807"/>
        <v>1473</v>
      </c>
      <c r="K8608" s="11">
        <f t="shared" si="808"/>
        <v>2497</v>
      </c>
      <c r="L8608" s="11">
        <f t="shared" si="809"/>
        <v>1024</v>
      </c>
      <c r="M8608" t="str">
        <f>VLOOKUP(C8608,[1]!Location_Data[#Data],2,0)</f>
        <v>Antioch</v>
      </c>
      <c r="N8608" t="str">
        <f>VLOOKUP(D8608,[1]!Salespeople_Data[#Data],2,0)</f>
        <v>Christopher Tucker</v>
      </c>
      <c r="O8608" t="str">
        <f>VLOOKUP(E8608,[1]!Customer_Data[#Data],2,0)</f>
        <v>Patrick Graham</v>
      </c>
      <c r="P8608" s="15">
        <f t="shared" si="804"/>
        <v>1</v>
      </c>
      <c r="Q8608">
        <f t="shared" si="805"/>
        <v>8</v>
      </c>
      <c r="R8608">
        <f t="shared" si="806"/>
        <v>2019</v>
      </c>
    </row>
    <row r="8609" spans="1:18" x14ac:dyDescent="0.25">
      <c r="A8609" s="6" t="s">
        <v>9635</v>
      </c>
      <c r="B8609" s="6" t="s">
        <v>69</v>
      </c>
      <c r="C8609" s="6" t="s">
        <v>195</v>
      </c>
      <c r="D8609" s="6" t="s">
        <v>30</v>
      </c>
      <c r="E8609" s="6" t="s">
        <v>716</v>
      </c>
      <c r="F8609" s="10">
        <v>43728</v>
      </c>
      <c r="G8609" s="6">
        <v>1</v>
      </c>
      <c r="H8609" s="11">
        <f>VLOOKUP(B8609,[1]!Product_Data[#Data],4,0)</f>
        <v>1351</v>
      </c>
      <c r="I8609" s="11">
        <f>VLOOKUP(B8609,[1]!Product_Data[#Data],3,0)</f>
        <v>1108</v>
      </c>
      <c r="J8609" s="11">
        <f t="shared" si="807"/>
        <v>1108</v>
      </c>
      <c r="K8609" s="11">
        <f t="shared" si="808"/>
        <v>1351</v>
      </c>
      <c r="L8609" s="11">
        <f t="shared" si="809"/>
        <v>243</v>
      </c>
      <c r="M8609" t="str">
        <f>VLOOKUP(C8609,[1]!Location_Data[#Data],2,0)</f>
        <v>Pomona</v>
      </c>
      <c r="N8609" t="str">
        <f>VLOOKUP(D8609,[1]!Salespeople_Data[#Data],2,0)</f>
        <v>Carl Hall</v>
      </c>
      <c r="O8609" t="str">
        <f>VLOOKUP(E8609,[1]!Customer_Data[#Data],2,0)</f>
        <v>Keith Murphy</v>
      </c>
      <c r="P8609" s="15">
        <f t="shared" si="804"/>
        <v>6</v>
      </c>
      <c r="Q8609">
        <f t="shared" si="805"/>
        <v>9</v>
      </c>
      <c r="R8609">
        <f t="shared" si="806"/>
        <v>2019</v>
      </c>
    </row>
    <row r="8610" spans="1:18" x14ac:dyDescent="0.25">
      <c r="A8610" s="6" t="s">
        <v>9636</v>
      </c>
      <c r="B8610" s="6" t="s">
        <v>403</v>
      </c>
      <c r="C8610" s="6" t="s">
        <v>268</v>
      </c>
      <c r="D8610" s="6" t="s">
        <v>250</v>
      </c>
      <c r="E8610" s="6" t="s">
        <v>1198</v>
      </c>
      <c r="F8610" s="10">
        <v>43682</v>
      </c>
      <c r="G8610" s="6">
        <v>1</v>
      </c>
      <c r="H8610" s="11">
        <f>VLOOKUP(B8610,[1]!Product_Data[#Data],4,0)</f>
        <v>392</v>
      </c>
      <c r="I8610" s="11">
        <f>VLOOKUP(B8610,[1]!Product_Data[#Data],3,0)</f>
        <v>255</v>
      </c>
      <c r="J8610" s="11">
        <f t="shared" si="807"/>
        <v>255</v>
      </c>
      <c r="K8610" s="11">
        <f t="shared" si="808"/>
        <v>392</v>
      </c>
      <c r="L8610" s="11">
        <f t="shared" si="809"/>
        <v>137</v>
      </c>
      <c r="M8610" t="str">
        <f>VLOOKUP(C8610,[1]!Location_Data[#Data],2,0)</f>
        <v>Murrieta</v>
      </c>
      <c r="N8610" t="str">
        <f>VLOOKUP(D8610,[1]!Salespeople_Data[#Data],2,0)</f>
        <v>Martin Carr</v>
      </c>
      <c r="O8610" t="str">
        <f>VLOOKUP(E8610,[1]!Customer_Data[#Data],2,0)</f>
        <v>Victor Watkins</v>
      </c>
      <c r="P8610" s="15">
        <f t="shared" si="804"/>
        <v>2</v>
      </c>
      <c r="Q8610">
        <f t="shared" si="805"/>
        <v>8</v>
      </c>
      <c r="R8610">
        <f t="shared" si="806"/>
        <v>2019</v>
      </c>
    </row>
    <row r="8611" spans="1:18" x14ac:dyDescent="0.25">
      <c r="A8611" s="6" t="s">
        <v>9637</v>
      </c>
      <c r="B8611" s="6" t="s">
        <v>352</v>
      </c>
      <c r="C8611" s="6" t="s">
        <v>436</v>
      </c>
      <c r="D8611" s="6" t="s">
        <v>447</v>
      </c>
      <c r="E8611" s="6" t="s">
        <v>594</v>
      </c>
      <c r="F8611" s="10">
        <v>43595</v>
      </c>
      <c r="G8611" s="6">
        <v>2</v>
      </c>
      <c r="H8611" s="11">
        <f>VLOOKUP(B8611,[1]!Product_Data[#Data],4,0)</f>
        <v>203</v>
      </c>
      <c r="I8611" s="11">
        <f>VLOOKUP(B8611,[1]!Product_Data[#Data],3,0)</f>
        <v>154</v>
      </c>
      <c r="J8611" s="11">
        <f t="shared" si="807"/>
        <v>308</v>
      </c>
      <c r="K8611" s="11">
        <f t="shared" si="808"/>
        <v>406</v>
      </c>
      <c r="L8611" s="11">
        <f t="shared" si="809"/>
        <v>98</v>
      </c>
      <c r="M8611" t="str">
        <f>VLOOKUP(C8611,[1]!Location_Data[#Data],2,0)</f>
        <v>Jurupa Valley</v>
      </c>
      <c r="N8611" t="str">
        <f>VLOOKUP(D8611,[1]!Salespeople_Data[#Data],2,0)</f>
        <v>Howard Sims</v>
      </c>
      <c r="O8611" t="str">
        <f>VLOOKUP(E8611,[1]!Customer_Data[#Data],2,0)</f>
        <v>Henry Andrews</v>
      </c>
      <c r="P8611" s="15">
        <f t="shared" si="804"/>
        <v>6</v>
      </c>
      <c r="Q8611">
        <f t="shared" si="805"/>
        <v>5</v>
      </c>
      <c r="R8611">
        <f t="shared" si="806"/>
        <v>2019</v>
      </c>
    </row>
    <row r="8612" spans="1:18" x14ac:dyDescent="0.25">
      <c r="A8612" s="6" t="s">
        <v>9638</v>
      </c>
      <c r="B8612" s="6" t="s">
        <v>256</v>
      </c>
      <c r="C8612" s="6" t="s">
        <v>100</v>
      </c>
      <c r="D8612" s="6" t="s">
        <v>58</v>
      </c>
      <c r="E8612" s="6" t="s">
        <v>646</v>
      </c>
      <c r="F8612" s="10">
        <v>43517</v>
      </c>
      <c r="G8612" s="6">
        <v>4</v>
      </c>
      <c r="H8612" s="11">
        <f>VLOOKUP(B8612,[1]!Product_Data[#Data],4,0)</f>
        <v>596</v>
      </c>
      <c r="I8612" s="11">
        <f>VLOOKUP(B8612,[1]!Product_Data[#Data],3,0)</f>
        <v>358</v>
      </c>
      <c r="J8612" s="11">
        <f t="shared" si="807"/>
        <v>1432</v>
      </c>
      <c r="K8612" s="11">
        <f t="shared" si="808"/>
        <v>2384</v>
      </c>
      <c r="L8612" s="11">
        <f t="shared" si="809"/>
        <v>952</v>
      </c>
      <c r="M8612" t="str">
        <f>VLOOKUP(C8612,[1]!Location_Data[#Data],2,0)</f>
        <v>Victorville</v>
      </c>
      <c r="N8612" t="str">
        <f>VLOOKUP(D8612,[1]!Salespeople_Data[#Data],2,0)</f>
        <v>Christopher Tucker</v>
      </c>
      <c r="O8612" t="str">
        <f>VLOOKUP(E8612,[1]!Customer_Data[#Data],2,0)</f>
        <v>Alan Gomez</v>
      </c>
      <c r="P8612" s="15">
        <f t="shared" si="804"/>
        <v>5</v>
      </c>
      <c r="Q8612">
        <f t="shared" si="805"/>
        <v>2</v>
      </c>
      <c r="R8612">
        <f t="shared" si="806"/>
        <v>2019</v>
      </c>
    </row>
    <row r="8613" spans="1:18" x14ac:dyDescent="0.25">
      <c r="A8613" s="6" t="s">
        <v>9639</v>
      </c>
      <c r="B8613" s="6" t="s">
        <v>203</v>
      </c>
      <c r="C8613" s="6" t="s">
        <v>90</v>
      </c>
      <c r="D8613" s="6" t="s">
        <v>58</v>
      </c>
      <c r="E8613" s="6" t="s">
        <v>1150</v>
      </c>
      <c r="F8613" s="10">
        <v>43530</v>
      </c>
      <c r="G8613" s="6">
        <v>1</v>
      </c>
      <c r="H8613" s="11">
        <f>VLOOKUP(B8613,[1]!Product_Data[#Data],4,0)</f>
        <v>1414</v>
      </c>
      <c r="I8613" s="11">
        <f>VLOOKUP(B8613,[1]!Product_Data[#Data],3,0)</f>
        <v>962</v>
      </c>
      <c r="J8613" s="11">
        <f t="shared" si="807"/>
        <v>962</v>
      </c>
      <c r="K8613" s="11">
        <f t="shared" si="808"/>
        <v>1414</v>
      </c>
      <c r="L8613" s="11">
        <f t="shared" si="809"/>
        <v>452</v>
      </c>
      <c r="M8613" t="str">
        <f>VLOOKUP(C8613,[1]!Location_Data[#Data],2,0)</f>
        <v>Irvine</v>
      </c>
      <c r="N8613" t="str">
        <f>VLOOKUP(D8613,[1]!Salespeople_Data[#Data],2,0)</f>
        <v>Christopher Tucker</v>
      </c>
      <c r="O8613" t="str">
        <f>VLOOKUP(E8613,[1]!Customer_Data[#Data],2,0)</f>
        <v>Peter Gilbert</v>
      </c>
      <c r="P8613" s="15">
        <f t="shared" si="804"/>
        <v>4</v>
      </c>
      <c r="Q8613">
        <f t="shared" si="805"/>
        <v>3</v>
      </c>
      <c r="R8613">
        <f t="shared" si="806"/>
        <v>2019</v>
      </c>
    </row>
    <row r="8614" spans="1:18" x14ac:dyDescent="0.25">
      <c r="A8614" s="6" t="s">
        <v>9640</v>
      </c>
      <c r="B8614" s="6" t="s">
        <v>275</v>
      </c>
      <c r="C8614" s="6" t="s">
        <v>472</v>
      </c>
      <c r="D8614" s="6" t="s">
        <v>212</v>
      </c>
      <c r="E8614" s="6" t="s">
        <v>563</v>
      </c>
      <c r="F8614" s="10">
        <v>43753</v>
      </c>
      <c r="G8614" s="6">
        <v>3</v>
      </c>
      <c r="H8614" s="11">
        <f>VLOOKUP(B8614,[1]!Product_Data[#Data],4,0)</f>
        <v>2353</v>
      </c>
      <c r="I8614" s="11">
        <f>VLOOKUP(B8614,[1]!Product_Data[#Data],3,0)</f>
        <v>1788</v>
      </c>
      <c r="J8614" s="11">
        <f t="shared" si="807"/>
        <v>5364</v>
      </c>
      <c r="K8614" s="11">
        <f t="shared" si="808"/>
        <v>7059</v>
      </c>
      <c r="L8614" s="11">
        <f t="shared" si="809"/>
        <v>1695</v>
      </c>
      <c r="M8614" t="str">
        <f>VLOOKUP(C8614,[1]!Location_Data[#Data],2,0)</f>
        <v>Concord</v>
      </c>
      <c r="N8614" t="str">
        <f>VLOOKUP(D8614,[1]!Salespeople_Data[#Data],2,0)</f>
        <v>Ronald Reed</v>
      </c>
      <c r="O8614" t="str">
        <f>VLOOKUP(E8614,[1]!Customer_Data[#Data],2,0)</f>
        <v>Harold Matthews</v>
      </c>
      <c r="P8614" s="15">
        <f t="shared" si="804"/>
        <v>3</v>
      </c>
      <c r="Q8614">
        <f t="shared" si="805"/>
        <v>10</v>
      </c>
      <c r="R8614">
        <f t="shared" si="806"/>
        <v>2019</v>
      </c>
    </row>
    <row r="8615" spans="1:18" x14ac:dyDescent="0.25">
      <c r="A8615" s="6" t="s">
        <v>9641</v>
      </c>
      <c r="B8615" s="6" t="s">
        <v>461</v>
      </c>
      <c r="C8615" s="6" t="s">
        <v>386</v>
      </c>
      <c r="D8615" s="6" t="s">
        <v>170</v>
      </c>
      <c r="E8615" s="6" t="s">
        <v>846</v>
      </c>
      <c r="F8615" s="10">
        <v>43686</v>
      </c>
      <c r="G8615" s="6">
        <v>1</v>
      </c>
      <c r="H8615" s="11">
        <f>VLOOKUP(B8615,[1]!Product_Data[#Data],4,0)</f>
        <v>35</v>
      </c>
      <c r="I8615" s="11">
        <f>VLOOKUP(B8615,[1]!Product_Data[#Data],3,0)</f>
        <v>22</v>
      </c>
      <c r="J8615" s="11">
        <f t="shared" si="807"/>
        <v>22</v>
      </c>
      <c r="K8615" s="11">
        <f t="shared" si="808"/>
        <v>35</v>
      </c>
      <c r="L8615" s="11">
        <f t="shared" si="809"/>
        <v>13</v>
      </c>
      <c r="M8615" t="str">
        <f>VLOOKUP(C8615,[1]!Location_Data[#Data],2,0)</f>
        <v>Carlsbad</v>
      </c>
      <c r="N8615" t="str">
        <f>VLOOKUP(D8615,[1]!Salespeople_Data[#Data],2,0)</f>
        <v>Sean Miller</v>
      </c>
      <c r="O8615" t="str">
        <f>VLOOKUP(E8615,[1]!Customer_Data[#Data],2,0)</f>
        <v>Steven Young</v>
      </c>
      <c r="P8615" s="15">
        <f t="shared" si="804"/>
        <v>6</v>
      </c>
      <c r="Q8615">
        <f t="shared" si="805"/>
        <v>8</v>
      </c>
      <c r="R8615">
        <f t="shared" si="806"/>
        <v>2019</v>
      </c>
    </row>
    <row r="8616" spans="1:18" x14ac:dyDescent="0.25">
      <c r="A8616" s="6" t="s">
        <v>9642</v>
      </c>
      <c r="B8616" s="6" t="s">
        <v>94</v>
      </c>
      <c r="C8616" s="6" t="s">
        <v>9</v>
      </c>
      <c r="D8616" s="6" t="s">
        <v>159</v>
      </c>
      <c r="E8616" s="6" t="s">
        <v>1370</v>
      </c>
      <c r="F8616" s="10">
        <v>43491</v>
      </c>
      <c r="G8616" s="6">
        <v>1</v>
      </c>
      <c r="H8616" s="11">
        <f>VLOOKUP(B8616,[1]!Product_Data[#Data],4,0)</f>
        <v>1639</v>
      </c>
      <c r="I8616" s="11">
        <f>VLOOKUP(B8616,[1]!Product_Data[#Data],3,0)</f>
        <v>1295</v>
      </c>
      <c r="J8616" s="11">
        <f t="shared" si="807"/>
        <v>1295</v>
      </c>
      <c r="K8616" s="11">
        <f t="shared" si="808"/>
        <v>1639</v>
      </c>
      <c r="L8616" s="11">
        <f t="shared" si="809"/>
        <v>344</v>
      </c>
      <c r="M8616" t="str">
        <f>VLOOKUP(C8616,[1]!Location_Data[#Data],2,0)</f>
        <v>San Mateo</v>
      </c>
      <c r="N8616" t="str">
        <f>VLOOKUP(D8616,[1]!Salespeople_Data[#Data],2,0)</f>
        <v>Bobby Russell</v>
      </c>
      <c r="O8616" t="str">
        <f>VLOOKUP(E8616,[1]!Customer_Data[#Data],2,0)</f>
        <v>Jason Ross</v>
      </c>
      <c r="P8616" s="15">
        <f t="shared" si="804"/>
        <v>7</v>
      </c>
      <c r="Q8616">
        <f t="shared" si="805"/>
        <v>1</v>
      </c>
      <c r="R8616">
        <f t="shared" si="806"/>
        <v>2019</v>
      </c>
    </row>
    <row r="8617" spans="1:18" x14ac:dyDescent="0.25">
      <c r="A8617" s="6" t="s">
        <v>9643</v>
      </c>
      <c r="B8617" s="6" t="s">
        <v>440</v>
      </c>
      <c r="C8617" s="6" t="s">
        <v>450</v>
      </c>
      <c r="D8617" s="6" t="s">
        <v>63</v>
      </c>
      <c r="E8617" s="6" t="s">
        <v>2426</v>
      </c>
      <c r="F8617" s="10">
        <v>43716</v>
      </c>
      <c r="G8617" s="6">
        <v>1</v>
      </c>
      <c r="H8617" s="11">
        <f>VLOOKUP(B8617,[1]!Product_Data[#Data],4,0)</f>
        <v>800</v>
      </c>
      <c r="I8617" s="11">
        <f>VLOOKUP(B8617,[1]!Product_Data[#Data],3,0)</f>
        <v>536</v>
      </c>
      <c r="J8617" s="11">
        <f t="shared" si="807"/>
        <v>536</v>
      </c>
      <c r="K8617" s="11">
        <f t="shared" si="808"/>
        <v>800</v>
      </c>
      <c r="L8617" s="11">
        <f t="shared" si="809"/>
        <v>264</v>
      </c>
      <c r="M8617" t="str">
        <f>VLOOKUP(C8617,[1]!Location_Data[#Data],2,0)</f>
        <v>Simi Valley</v>
      </c>
      <c r="N8617" t="str">
        <f>VLOOKUP(D8617,[1]!Salespeople_Data[#Data],2,0)</f>
        <v>Jeremy Mendoza</v>
      </c>
      <c r="O8617" t="str">
        <f>VLOOKUP(E8617,[1]!Customer_Data[#Data],2,0)</f>
        <v>Lawrence Watson</v>
      </c>
      <c r="P8617" s="15">
        <f t="shared" si="804"/>
        <v>1</v>
      </c>
      <c r="Q8617">
        <f t="shared" si="805"/>
        <v>9</v>
      </c>
      <c r="R8617">
        <f t="shared" si="806"/>
        <v>2019</v>
      </c>
    </row>
    <row r="8618" spans="1:18" x14ac:dyDescent="0.25">
      <c r="A8618" s="6" t="s">
        <v>9644</v>
      </c>
      <c r="B8618" s="6" t="s">
        <v>181</v>
      </c>
      <c r="C8618" s="6" t="s">
        <v>204</v>
      </c>
      <c r="D8618" s="6" t="s">
        <v>96</v>
      </c>
      <c r="E8618" s="6" t="s">
        <v>894</v>
      </c>
      <c r="F8618" s="10">
        <v>43815</v>
      </c>
      <c r="G8618" s="6">
        <v>2</v>
      </c>
      <c r="H8618" s="11">
        <f>VLOOKUP(B8618,[1]!Product_Data[#Data],4,0)</f>
        <v>1500</v>
      </c>
      <c r="I8618" s="11">
        <f>VLOOKUP(B8618,[1]!Product_Data[#Data],3,0)</f>
        <v>900</v>
      </c>
      <c r="J8618" s="11">
        <f t="shared" si="807"/>
        <v>1800</v>
      </c>
      <c r="K8618" s="11">
        <f t="shared" si="808"/>
        <v>3000</v>
      </c>
      <c r="L8618" s="11">
        <f t="shared" si="809"/>
        <v>1200</v>
      </c>
      <c r="M8618" t="str">
        <f>VLOOKUP(C8618,[1]!Location_Data[#Data],2,0)</f>
        <v>Corona</v>
      </c>
      <c r="N8618" t="str">
        <f>VLOOKUP(D8618,[1]!Salespeople_Data[#Data],2,0)</f>
        <v>Brian Thomas</v>
      </c>
      <c r="O8618" t="str">
        <f>VLOOKUP(E8618,[1]!Customer_Data[#Data],2,0)</f>
        <v>Jeremy Arnold</v>
      </c>
      <c r="P8618" s="15">
        <f t="shared" si="804"/>
        <v>2</v>
      </c>
      <c r="Q8618">
        <f t="shared" si="805"/>
        <v>12</v>
      </c>
      <c r="R8618">
        <f t="shared" si="806"/>
        <v>2019</v>
      </c>
    </row>
    <row r="8619" spans="1:18" x14ac:dyDescent="0.25">
      <c r="A8619" s="6" t="s">
        <v>9645</v>
      </c>
      <c r="B8619" s="6" t="s">
        <v>181</v>
      </c>
      <c r="C8619" s="6" t="s">
        <v>249</v>
      </c>
      <c r="D8619" s="6" t="s">
        <v>345</v>
      </c>
      <c r="E8619" s="6" t="s">
        <v>894</v>
      </c>
      <c r="F8619" s="10">
        <v>43575</v>
      </c>
      <c r="G8619" s="6">
        <v>4</v>
      </c>
      <c r="H8619" s="11">
        <f>VLOOKUP(B8619,[1]!Product_Data[#Data],4,0)</f>
        <v>1500</v>
      </c>
      <c r="I8619" s="11">
        <f>VLOOKUP(B8619,[1]!Product_Data[#Data],3,0)</f>
        <v>900</v>
      </c>
      <c r="J8619" s="11">
        <f t="shared" si="807"/>
        <v>3600</v>
      </c>
      <c r="K8619" s="11">
        <f t="shared" si="808"/>
        <v>6000</v>
      </c>
      <c r="L8619" s="11">
        <f t="shared" si="809"/>
        <v>2400</v>
      </c>
      <c r="M8619" t="str">
        <f>VLOOKUP(C8619,[1]!Location_Data[#Data],2,0)</f>
        <v>Roseville</v>
      </c>
      <c r="N8619" t="str">
        <f>VLOOKUP(D8619,[1]!Salespeople_Data[#Data],2,0)</f>
        <v>Larry Marshall</v>
      </c>
      <c r="O8619" t="str">
        <f>VLOOKUP(E8619,[1]!Customer_Data[#Data],2,0)</f>
        <v>Jeremy Arnold</v>
      </c>
      <c r="P8619" s="15">
        <f t="shared" si="804"/>
        <v>7</v>
      </c>
      <c r="Q8619">
        <f t="shared" si="805"/>
        <v>4</v>
      </c>
      <c r="R8619">
        <f t="shared" si="806"/>
        <v>2019</v>
      </c>
    </row>
    <row r="8620" spans="1:18" x14ac:dyDescent="0.25">
      <c r="A8620" s="6" t="s">
        <v>9646</v>
      </c>
      <c r="B8620" s="6" t="s">
        <v>256</v>
      </c>
      <c r="C8620" s="6" t="s">
        <v>195</v>
      </c>
      <c r="D8620" s="6" t="s">
        <v>359</v>
      </c>
      <c r="E8620" s="6" t="s">
        <v>531</v>
      </c>
      <c r="F8620" s="10">
        <v>43728</v>
      </c>
      <c r="G8620" s="6">
        <v>1</v>
      </c>
      <c r="H8620" s="11">
        <f>VLOOKUP(B8620,[1]!Product_Data[#Data],4,0)</f>
        <v>596</v>
      </c>
      <c r="I8620" s="11">
        <f>VLOOKUP(B8620,[1]!Product_Data[#Data],3,0)</f>
        <v>358</v>
      </c>
      <c r="J8620" s="11">
        <f t="shared" si="807"/>
        <v>358</v>
      </c>
      <c r="K8620" s="11">
        <f t="shared" si="808"/>
        <v>596</v>
      </c>
      <c r="L8620" s="11">
        <f t="shared" si="809"/>
        <v>238</v>
      </c>
      <c r="M8620" t="str">
        <f>VLOOKUP(C8620,[1]!Location_Data[#Data],2,0)</f>
        <v>Pomona</v>
      </c>
      <c r="N8620" t="str">
        <f>VLOOKUP(D8620,[1]!Salespeople_Data[#Data],2,0)</f>
        <v>Eugene Holmes</v>
      </c>
      <c r="O8620" t="str">
        <f>VLOOKUP(E8620,[1]!Customer_Data[#Data],2,0)</f>
        <v>Randy Hayes</v>
      </c>
      <c r="P8620" s="15">
        <f t="shared" si="804"/>
        <v>6</v>
      </c>
      <c r="Q8620">
        <f t="shared" si="805"/>
        <v>9</v>
      </c>
      <c r="R8620">
        <f t="shared" si="806"/>
        <v>2019</v>
      </c>
    </row>
    <row r="8621" spans="1:18" x14ac:dyDescent="0.25">
      <c r="A8621" s="6" t="s">
        <v>9647</v>
      </c>
      <c r="B8621" s="6" t="s">
        <v>114</v>
      </c>
      <c r="C8621" s="6" t="s">
        <v>286</v>
      </c>
      <c r="D8621" s="6" t="s">
        <v>264</v>
      </c>
      <c r="E8621" s="6" t="s">
        <v>453</v>
      </c>
      <c r="F8621" s="10">
        <v>43695</v>
      </c>
      <c r="G8621" s="6">
        <v>1</v>
      </c>
      <c r="H8621" s="11">
        <f>VLOOKUP(B8621,[1]!Product_Data[#Data],4,0)</f>
        <v>545</v>
      </c>
      <c r="I8621" s="11">
        <f>VLOOKUP(B8621,[1]!Product_Data[#Data],3,0)</f>
        <v>425</v>
      </c>
      <c r="J8621" s="11">
        <f t="shared" si="807"/>
        <v>425</v>
      </c>
      <c r="K8621" s="11">
        <f t="shared" si="808"/>
        <v>545</v>
      </c>
      <c r="L8621" s="11">
        <f t="shared" si="809"/>
        <v>120</v>
      </c>
      <c r="M8621" t="str">
        <f>VLOOKUP(C8621,[1]!Location_Data[#Data],2,0)</f>
        <v>El Monte</v>
      </c>
      <c r="N8621" t="str">
        <f>VLOOKUP(D8621,[1]!Salespeople_Data[#Data],2,0)</f>
        <v>Ernest Wheeler</v>
      </c>
      <c r="O8621" t="str">
        <f>VLOOKUP(E8621,[1]!Customer_Data[#Data],2,0)</f>
        <v>Jimmy Ray</v>
      </c>
      <c r="P8621" s="15">
        <f t="shared" si="804"/>
        <v>1</v>
      </c>
      <c r="Q8621">
        <f t="shared" si="805"/>
        <v>8</v>
      </c>
      <c r="R8621">
        <f t="shared" si="806"/>
        <v>2019</v>
      </c>
    </row>
    <row r="8622" spans="1:18" x14ac:dyDescent="0.25">
      <c r="A8622" s="6" t="s">
        <v>9648</v>
      </c>
      <c r="B8622" s="6" t="s">
        <v>207</v>
      </c>
      <c r="C8622" s="6" t="s">
        <v>100</v>
      </c>
      <c r="D8622" s="6" t="s">
        <v>101</v>
      </c>
      <c r="E8622" s="6" t="s">
        <v>1282</v>
      </c>
      <c r="F8622" s="10">
        <v>43508</v>
      </c>
      <c r="G8622" s="6">
        <v>2</v>
      </c>
      <c r="H8622" s="11">
        <f>VLOOKUP(B8622,[1]!Product_Data[#Data],4,0)</f>
        <v>2464</v>
      </c>
      <c r="I8622" s="11">
        <f>VLOOKUP(B8622,[1]!Product_Data[#Data],3,0)</f>
        <v>1774</v>
      </c>
      <c r="J8622" s="11">
        <f t="shared" si="807"/>
        <v>3548</v>
      </c>
      <c r="K8622" s="11">
        <f t="shared" si="808"/>
        <v>4928</v>
      </c>
      <c r="L8622" s="11">
        <f t="shared" si="809"/>
        <v>1380</v>
      </c>
      <c r="M8622" t="str">
        <f>VLOOKUP(C8622,[1]!Location_Data[#Data],2,0)</f>
        <v>Victorville</v>
      </c>
      <c r="N8622" t="str">
        <f>VLOOKUP(D8622,[1]!Salespeople_Data[#Data],2,0)</f>
        <v>Scott Clark</v>
      </c>
      <c r="O8622" t="str">
        <f>VLOOKUP(E8622,[1]!Customer_Data[#Data],2,0)</f>
        <v>Bruce Harris</v>
      </c>
      <c r="P8622" s="15">
        <f t="shared" si="804"/>
        <v>3</v>
      </c>
      <c r="Q8622">
        <f t="shared" si="805"/>
        <v>2</v>
      </c>
      <c r="R8622">
        <f t="shared" si="806"/>
        <v>2019</v>
      </c>
    </row>
    <row r="8623" spans="1:18" x14ac:dyDescent="0.25">
      <c r="A8623" s="6" t="s">
        <v>9649</v>
      </c>
      <c r="B8623" s="6" t="s">
        <v>104</v>
      </c>
      <c r="C8623" s="6" t="s">
        <v>90</v>
      </c>
      <c r="D8623" s="6" t="s">
        <v>308</v>
      </c>
      <c r="E8623" s="6" t="s">
        <v>1391</v>
      </c>
      <c r="F8623" s="10">
        <v>43828</v>
      </c>
      <c r="G8623" s="6">
        <v>1</v>
      </c>
      <c r="H8623" s="11">
        <f>VLOOKUP(B8623,[1]!Product_Data[#Data],4,0)</f>
        <v>1671</v>
      </c>
      <c r="I8623" s="11">
        <f>VLOOKUP(B8623,[1]!Product_Data[#Data],3,0)</f>
        <v>1220</v>
      </c>
      <c r="J8623" s="11">
        <f t="shared" si="807"/>
        <v>1220</v>
      </c>
      <c r="K8623" s="11">
        <f t="shared" si="808"/>
        <v>1671</v>
      </c>
      <c r="L8623" s="11">
        <f t="shared" si="809"/>
        <v>451</v>
      </c>
      <c r="M8623" t="str">
        <f>VLOOKUP(C8623,[1]!Location_Data[#Data],2,0)</f>
        <v>Irvine</v>
      </c>
      <c r="N8623" t="str">
        <f>VLOOKUP(D8623,[1]!Salespeople_Data[#Data],2,0)</f>
        <v>Fred Robertson</v>
      </c>
      <c r="O8623" t="str">
        <f>VLOOKUP(E8623,[1]!Customer_Data[#Data],2,0)</f>
        <v>Adam Duncan</v>
      </c>
      <c r="P8623" s="15">
        <f t="shared" si="804"/>
        <v>1</v>
      </c>
      <c r="Q8623">
        <f t="shared" si="805"/>
        <v>12</v>
      </c>
      <c r="R8623">
        <f t="shared" si="806"/>
        <v>2019</v>
      </c>
    </row>
    <row r="8624" spans="1:18" x14ac:dyDescent="0.25">
      <c r="A8624" s="6" t="s">
        <v>9650</v>
      </c>
      <c r="B8624" s="6" t="s">
        <v>1149</v>
      </c>
      <c r="C8624" s="6" t="s">
        <v>355</v>
      </c>
      <c r="D8624" s="6" t="s">
        <v>91</v>
      </c>
      <c r="E8624" s="6" t="s">
        <v>393</v>
      </c>
      <c r="F8624" s="10">
        <v>43789</v>
      </c>
      <c r="G8624" s="6">
        <v>1</v>
      </c>
      <c r="H8624" s="11">
        <f>VLOOKUP(B8624,[1]!Product_Data[#Data],4,0)</f>
        <v>847</v>
      </c>
      <c r="I8624" s="11">
        <f>VLOOKUP(B8624,[1]!Product_Data[#Data],3,0)</f>
        <v>534</v>
      </c>
      <c r="J8624" s="11">
        <f t="shared" si="807"/>
        <v>534</v>
      </c>
      <c r="K8624" s="11">
        <f t="shared" si="808"/>
        <v>847</v>
      </c>
      <c r="L8624" s="11">
        <f t="shared" si="809"/>
        <v>313</v>
      </c>
      <c r="M8624" t="str">
        <f>VLOOKUP(C8624,[1]!Location_Data[#Data],2,0)</f>
        <v>Burbank</v>
      </c>
      <c r="N8624" t="str">
        <f>VLOOKUP(D8624,[1]!Salespeople_Data[#Data],2,0)</f>
        <v>Howard Gardner</v>
      </c>
      <c r="O8624" t="str">
        <f>VLOOKUP(E8624,[1]!Customer_Data[#Data],2,0)</f>
        <v>Matthew Fernandez</v>
      </c>
      <c r="P8624" s="15">
        <f t="shared" si="804"/>
        <v>4</v>
      </c>
      <c r="Q8624">
        <f t="shared" si="805"/>
        <v>11</v>
      </c>
      <c r="R8624">
        <f t="shared" si="806"/>
        <v>2019</v>
      </c>
    </row>
    <row r="8625" spans="1:18" x14ac:dyDescent="0.25">
      <c r="A8625" s="6" t="s">
        <v>9651</v>
      </c>
      <c r="B8625" s="6" t="s">
        <v>652</v>
      </c>
      <c r="C8625" s="6" t="s">
        <v>9</v>
      </c>
      <c r="D8625" s="6" t="s">
        <v>136</v>
      </c>
      <c r="E8625" s="6" t="s">
        <v>201</v>
      </c>
      <c r="F8625" s="10">
        <v>43660</v>
      </c>
      <c r="G8625" s="6">
        <v>1</v>
      </c>
      <c r="H8625" s="11">
        <f>VLOOKUP(B8625,[1]!Product_Data[#Data],4,0)</f>
        <v>217</v>
      </c>
      <c r="I8625" s="11">
        <f>VLOOKUP(B8625,[1]!Product_Data[#Data],3,0)</f>
        <v>171</v>
      </c>
      <c r="J8625" s="11">
        <f t="shared" si="807"/>
        <v>171</v>
      </c>
      <c r="K8625" s="11">
        <f t="shared" si="808"/>
        <v>217</v>
      </c>
      <c r="L8625" s="11">
        <f t="shared" si="809"/>
        <v>46</v>
      </c>
      <c r="M8625" t="str">
        <f>VLOOKUP(C8625,[1]!Location_Data[#Data],2,0)</f>
        <v>San Mateo</v>
      </c>
      <c r="N8625" t="str">
        <f>VLOOKUP(D8625,[1]!Salespeople_Data[#Data],2,0)</f>
        <v>Clarence Fox</v>
      </c>
      <c r="O8625" t="str">
        <f>VLOOKUP(E8625,[1]!Customer_Data[#Data],2,0)</f>
        <v>Antonio Diaz</v>
      </c>
      <c r="P8625" s="15">
        <f t="shared" si="804"/>
        <v>1</v>
      </c>
      <c r="Q8625">
        <f t="shared" si="805"/>
        <v>7</v>
      </c>
      <c r="R8625">
        <f t="shared" si="806"/>
        <v>2019</v>
      </c>
    </row>
    <row r="8626" spans="1:18" x14ac:dyDescent="0.25">
      <c r="A8626" s="6" t="s">
        <v>9652</v>
      </c>
      <c r="B8626" s="6" t="s">
        <v>305</v>
      </c>
      <c r="C8626" s="6" t="s">
        <v>195</v>
      </c>
      <c r="D8626" s="6" t="s">
        <v>49</v>
      </c>
      <c r="E8626" s="6" t="s">
        <v>2759</v>
      </c>
      <c r="F8626" s="10">
        <v>43503</v>
      </c>
      <c r="G8626" s="6">
        <v>1</v>
      </c>
      <c r="H8626" s="11">
        <f>VLOOKUP(B8626,[1]!Product_Data[#Data],4,0)</f>
        <v>504</v>
      </c>
      <c r="I8626" s="11">
        <f>VLOOKUP(B8626,[1]!Product_Data[#Data],3,0)</f>
        <v>408</v>
      </c>
      <c r="J8626" s="11">
        <f t="shared" si="807"/>
        <v>408</v>
      </c>
      <c r="K8626" s="11">
        <f t="shared" si="808"/>
        <v>504</v>
      </c>
      <c r="L8626" s="11">
        <f t="shared" si="809"/>
        <v>96</v>
      </c>
      <c r="M8626" t="str">
        <f>VLOOKUP(C8626,[1]!Location_Data[#Data],2,0)</f>
        <v>Pomona</v>
      </c>
      <c r="N8626" t="str">
        <f>VLOOKUP(D8626,[1]!Salespeople_Data[#Data],2,0)</f>
        <v>Walter Cook</v>
      </c>
      <c r="O8626" t="str">
        <f>VLOOKUP(E8626,[1]!Customer_Data[#Data],2,0)</f>
        <v>Donald Morris</v>
      </c>
      <c r="P8626" s="15">
        <f t="shared" si="804"/>
        <v>5</v>
      </c>
      <c r="Q8626">
        <f t="shared" si="805"/>
        <v>2</v>
      </c>
      <c r="R8626">
        <f t="shared" si="806"/>
        <v>2019</v>
      </c>
    </row>
    <row r="8627" spans="1:18" x14ac:dyDescent="0.25">
      <c r="A8627" s="6" t="s">
        <v>9653</v>
      </c>
      <c r="B8627" s="6" t="s">
        <v>818</v>
      </c>
      <c r="C8627" s="6" t="s">
        <v>174</v>
      </c>
      <c r="D8627" s="6" t="s">
        <v>53</v>
      </c>
      <c r="E8627" s="6" t="s">
        <v>926</v>
      </c>
      <c r="F8627" s="10">
        <v>43742</v>
      </c>
      <c r="G8627" s="6">
        <v>1</v>
      </c>
      <c r="H8627" s="11">
        <f>VLOOKUP(B8627,[1]!Product_Data[#Data],4,0)</f>
        <v>1638</v>
      </c>
      <c r="I8627" s="11">
        <f>VLOOKUP(B8627,[1]!Product_Data[#Data],3,0)</f>
        <v>1261</v>
      </c>
      <c r="J8627" s="11">
        <f t="shared" si="807"/>
        <v>1261</v>
      </c>
      <c r="K8627" s="11">
        <f t="shared" si="808"/>
        <v>1638</v>
      </c>
      <c r="L8627" s="11">
        <f t="shared" si="809"/>
        <v>377</v>
      </c>
      <c r="M8627" t="str">
        <f>VLOOKUP(C8627,[1]!Location_Data[#Data],2,0)</f>
        <v>Norwalk</v>
      </c>
      <c r="N8627" t="str">
        <f>VLOOKUP(D8627,[1]!Salespeople_Data[#Data],2,0)</f>
        <v>Scott Mason</v>
      </c>
      <c r="O8627" t="str">
        <f>VLOOKUP(E8627,[1]!Customer_Data[#Data],2,0)</f>
        <v>Joe Powell</v>
      </c>
      <c r="P8627" s="15">
        <f t="shared" si="804"/>
        <v>6</v>
      </c>
      <c r="Q8627">
        <f t="shared" si="805"/>
        <v>10</v>
      </c>
      <c r="R8627">
        <f t="shared" si="806"/>
        <v>2019</v>
      </c>
    </row>
    <row r="8628" spans="1:18" x14ac:dyDescent="0.25">
      <c r="A8628" s="6" t="s">
        <v>9654</v>
      </c>
      <c r="B8628" s="6" t="s">
        <v>652</v>
      </c>
      <c r="C8628" s="6" t="s">
        <v>174</v>
      </c>
      <c r="D8628" s="6" t="s">
        <v>10</v>
      </c>
      <c r="E8628" s="6" t="s">
        <v>1560</v>
      </c>
      <c r="F8628" s="10">
        <v>43598</v>
      </c>
      <c r="G8628" s="6">
        <v>3</v>
      </c>
      <c r="H8628" s="11">
        <f>VLOOKUP(B8628,[1]!Product_Data[#Data],4,0)</f>
        <v>217</v>
      </c>
      <c r="I8628" s="11">
        <f>VLOOKUP(B8628,[1]!Product_Data[#Data],3,0)</f>
        <v>171</v>
      </c>
      <c r="J8628" s="11">
        <f t="shared" si="807"/>
        <v>513</v>
      </c>
      <c r="K8628" s="11">
        <f t="shared" si="808"/>
        <v>651</v>
      </c>
      <c r="L8628" s="11">
        <f t="shared" si="809"/>
        <v>138</v>
      </c>
      <c r="M8628" t="str">
        <f>VLOOKUP(C8628,[1]!Location_Data[#Data],2,0)</f>
        <v>Norwalk</v>
      </c>
      <c r="N8628" t="str">
        <f>VLOOKUP(D8628,[1]!Salespeople_Data[#Data],2,0)</f>
        <v>Justin Lynch</v>
      </c>
      <c r="O8628" t="str">
        <f>VLOOKUP(E8628,[1]!Customer_Data[#Data],2,0)</f>
        <v>Joe Hanson</v>
      </c>
      <c r="P8628" s="15">
        <f t="shared" si="804"/>
        <v>2</v>
      </c>
      <c r="Q8628">
        <f t="shared" si="805"/>
        <v>5</v>
      </c>
      <c r="R8628">
        <f t="shared" si="806"/>
        <v>2019</v>
      </c>
    </row>
    <row r="8629" spans="1:18" x14ac:dyDescent="0.25">
      <c r="A8629" s="6" t="s">
        <v>9655</v>
      </c>
      <c r="B8629" s="6" t="s">
        <v>1149</v>
      </c>
      <c r="C8629" s="6" t="s">
        <v>29</v>
      </c>
      <c r="D8629" s="6" t="s">
        <v>413</v>
      </c>
      <c r="E8629" s="6" t="s">
        <v>1116</v>
      </c>
      <c r="F8629" s="10">
        <v>43669</v>
      </c>
      <c r="G8629" s="6">
        <v>3</v>
      </c>
      <c r="H8629" s="11">
        <f>VLOOKUP(B8629,[1]!Product_Data[#Data],4,0)</f>
        <v>847</v>
      </c>
      <c r="I8629" s="11">
        <f>VLOOKUP(B8629,[1]!Product_Data[#Data],3,0)</f>
        <v>534</v>
      </c>
      <c r="J8629" s="11">
        <f t="shared" si="807"/>
        <v>1602</v>
      </c>
      <c r="K8629" s="11">
        <f t="shared" si="808"/>
        <v>2541</v>
      </c>
      <c r="L8629" s="11">
        <f t="shared" si="809"/>
        <v>939</v>
      </c>
      <c r="M8629" t="str">
        <f>VLOOKUP(C8629,[1]!Location_Data[#Data],2,0)</f>
        <v>Santa Ana</v>
      </c>
      <c r="N8629" t="str">
        <f>VLOOKUP(D8629,[1]!Salespeople_Data[#Data],2,0)</f>
        <v>Kenneth Bradley</v>
      </c>
      <c r="O8629" t="str">
        <f>VLOOKUP(E8629,[1]!Customer_Data[#Data],2,0)</f>
        <v>Christopher Kim</v>
      </c>
      <c r="P8629" s="15">
        <f t="shared" si="804"/>
        <v>3</v>
      </c>
      <c r="Q8629">
        <f t="shared" si="805"/>
        <v>7</v>
      </c>
      <c r="R8629">
        <f t="shared" si="806"/>
        <v>2019</v>
      </c>
    </row>
    <row r="8630" spans="1:18" x14ac:dyDescent="0.25">
      <c r="A8630" s="6" t="s">
        <v>9656</v>
      </c>
      <c r="B8630" s="6" t="s">
        <v>361</v>
      </c>
      <c r="C8630" s="6" t="s">
        <v>224</v>
      </c>
      <c r="D8630" s="6" t="s">
        <v>53</v>
      </c>
      <c r="E8630" s="6" t="s">
        <v>701</v>
      </c>
      <c r="F8630" s="10">
        <v>43716</v>
      </c>
      <c r="G8630" s="6">
        <v>1</v>
      </c>
      <c r="H8630" s="11">
        <f>VLOOKUP(B8630,[1]!Product_Data[#Data],4,0)</f>
        <v>1338</v>
      </c>
      <c r="I8630" s="11">
        <f>VLOOKUP(B8630,[1]!Product_Data[#Data],3,0)</f>
        <v>682</v>
      </c>
      <c r="J8630" s="11">
        <f t="shared" si="807"/>
        <v>682</v>
      </c>
      <c r="K8630" s="11">
        <f t="shared" si="808"/>
        <v>1338</v>
      </c>
      <c r="L8630" s="11">
        <f t="shared" si="809"/>
        <v>656</v>
      </c>
      <c r="M8630" t="str">
        <f>VLOOKUP(C8630,[1]!Location_Data[#Data],2,0)</f>
        <v>Huntington Beach</v>
      </c>
      <c r="N8630" t="str">
        <f>VLOOKUP(D8630,[1]!Salespeople_Data[#Data],2,0)</f>
        <v>Scott Mason</v>
      </c>
      <c r="O8630" t="str">
        <f>VLOOKUP(E8630,[1]!Customer_Data[#Data],2,0)</f>
        <v>Martin Berry</v>
      </c>
      <c r="P8630" s="15">
        <f t="shared" si="804"/>
        <v>1</v>
      </c>
      <c r="Q8630">
        <f t="shared" si="805"/>
        <v>9</v>
      </c>
      <c r="R8630">
        <f t="shared" si="806"/>
        <v>2019</v>
      </c>
    </row>
    <row r="8631" spans="1:18" x14ac:dyDescent="0.25">
      <c r="A8631" s="6" t="s">
        <v>9657</v>
      </c>
      <c r="B8631" s="6" t="s">
        <v>818</v>
      </c>
      <c r="C8631" s="6" t="s">
        <v>570</v>
      </c>
      <c r="D8631" s="6" t="s">
        <v>91</v>
      </c>
      <c r="E8631" s="6" t="s">
        <v>3030</v>
      </c>
      <c r="F8631" s="10">
        <v>43499</v>
      </c>
      <c r="G8631" s="6">
        <v>1</v>
      </c>
      <c r="H8631" s="11">
        <f>VLOOKUP(B8631,[1]!Product_Data[#Data],4,0)</f>
        <v>1638</v>
      </c>
      <c r="I8631" s="11">
        <f>VLOOKUP(B8631,[1]!Product_Data[#Data],3,0)</f>
        <v>1261</v>
      </c>
      <c r="J8631" s="11">
        <f t="shared" si="807"/>
        <v>1261</v>
      </c>
      <c r="K8631" s="11">
        <f t="shared" si="808"/>
        <v>1638</v>
      </c>
      <c r="L8631" s="11">
        <f t="shared" si="809"/>
        <v>377</v>
      </c>
      <c r="M8631" t="str">
        <f>VLOOKUP(C8631,[1]!Location_Data[#Data],2,0)</f>
        <v>Fresno</v>
      </c>
      <c r="N8631" t="str">
        <f>VLOOKUP(D8631,[1]!Salespeople_Data[#Data],2,0)</f>
        <v>Howard Gardner</v>
      </c>
      <c r="O8631" t="str">
        <f>VLOOKUP(E8631,[1]!Customer_Data[#Data],2,0)</f>
        <v>Adam Hunter</v>
      </c>
      <c r="P8631" s="15">
        <f t="shared" si="804"/>
        <v>1</v>
      </c>
      <c r="Q8631">
        <f t="shared" si="805"/>
        <v>2</v>
      </c>
      <c r="R8631">
        <f t="shared" si="806"/>
        <v>2019</v>
      </c>
    </row>
    <row r="8632" spans="1:18" x14ac:dyDescent="0.25">
      <c r="A8632" s="6" t="s">
        <v>9658</v>
      </c>
      <c r="B8632" s="6" t="s">
        <v>403</v>
      </c>
      <c r="C8632" s="6" t="s">
        <v>95</v>
      </c>
      <c r="D8632" s="6" t="s">
        <v>91</v>
      </c>
      <c r="E8632" s="6" t="s">
        <v>2230</v>
      </c>
      <c r="F8632" s="10">
        <v>43629</v>
      </c>
      <c r="G8632" s="6">
        <v>1</v>
      </c>
      <c r="H8632" s="11">
        <f>VLOOKUP(B8632,[1]!Product_Data[#Data],4,0)</f>
        <v>392</v>
      </c>
      <c r="I8632" s="11">
        <f>VLOOKUP(B8632,[1]!Product_Data[#Data],3,0)</f>
        <v>255</v>
      </c>
      <c r="J8632" s="11">
        <f t="shared" si="807"/>
        <v>255</v>
      </c>
      <c r="K8632" s="11">
        <f t="shared" si="808"/>
        <v>392</v>
      </c>
      <c r="L8632" s="11">
        <f t="shared" si="809"/>
        <v>137</v>
      </c>
      <c r="M8632" t="str">
        <f>VLOOKUP(C8632,[1]!Location_Data[#Data],2,0)</f>
        <v>Fullerton</v>
      </c>
      <c r="N8632" t="str">
        <f>VLOOKUP(D8632,[1]!Salespeople_Data[#Data],2,0)</f>
        <v>Howard Gardner</v>
      </c>
      <c r="O8632" t="str">
        <f>VLOOKUP(E8632,[1]!Customer_Data[#Data],2,0)</f>
        <v>Nicholas Williamson</v>
      </c>
      <c r="P8632" s="15">
        <f t="shared" si="804"/>
        <v>5</v>
      </c>
      <c r="Q8632">
        <f t="shared" si="805"/>
        <v>6</v>
      </c>
      <c r="R8632">
        <f t="shared" si="806"/>
        <v>2019</v>
      </c>
    </row>
    <row r="8633" spans="1:18" x14ac:dyDescent="0.25">
      <c r="A8633" s="6" t="s">
        <v>9659</v>
      </c>
      <c r="B8633" s="6" t="s">
        <v>132</v>
      </c>
      <c r="C8633" s="6" t="s">
        <v>52</v>
      </c>
      <c r="D8633" s="6" t="s">
        <v>191</v>
      </c>
      <c r="E8633" s="6" t="s">
        <v>849</v>
      </c>
      <c r="F8633" s="10">
        <v>43603</v>
      </c>
      <c r="G8633" s="6">
        <v>4</v>
      </c>
      <c r="H8633" s="11">
        <f>VLOOKUP(B8633,[1]!Product_Data[#Data],4,0)</f>
        <v>2091</v>
      </c>
      <c r="I8633" s="11">
        <f>VLOOKUP(B8633,[1]!Product_Data[#Data],3,0)</f>
        <v>1485</v>
      </c>
      <c r="J8633" s="11">
        <f t="shared" si="807"/>
        <v>5940</v>
      </c>
      <c r="K8633" s="11">
        <f t="shared" si="808"/>
        <v>8364</v>
      </c>
      <c r="L8633" s="11">
        <f t="shared" si="809"/>
        <v>2424</v>
      </c>
      <c r="M8633" t="str">
        <f>VLOOKUP(C8633,[1]!Location_Data[#Data],2,0)</f>
        <v>Pasadena</v>
      </c>
      <c r="N8633" t="str">
        <f>VLOOKUP(D8633,[1]!Salespeople_Data[#Data],2,0)</f>
        <v>Robert Reed</v>
      </c>
      <c r="O8633" t="str">
        <f>VLOOKUP(E8633,[1]!Customer_Data[#Data],2,0)</f>
        <v>Eric Ward</v>
      </c>
      <c r="P8633" s="15">
        <f t="shared" si="804"/>
        <v>7</v>
      </c>
      <c r="Q8633">
        <f t="shared" si="805"/>
        <v>5</v>
      </c>
      <c r="R8633">
        <f t="shared" si="806"/>
        <v>2019</v>
      </c>
    </row>
    <row r="8634" spans="1:18" x14ac:dyDescent="0.25">
      <c r="A8634" s="6" t="s">
        <v>9660</v>
      </c>
      <c r="B8634" s="6" t="s">
        <v>47</v>
      </c>
      <c r="C8634" s="6" t="s">
        <v>204</v>
      </c>
      <c r="D8634" s="6" t="s">
        <v>308</v>
      </c>
      <c r="E8634" s="6" t="s">
        <v>1607</v>
      </c>
      <c r="F8634" s="10">
        <v>43630</v>
      </c>
      <c r="G8634" s="6">
        <v>1</v>
      </c>
      <c r="H8634" s="11">
        <f>VLOOKUP(B8634,[1]!Product_Data[#Data],4,0)</f>
        <v>1812</v>
      </c>
      <c r="I8634" s="11">
        <f>VLOOKUP(B8634,[1]!Product_Data[#Data],3,0)</f>
        <v>1305</v>
      </c>
      <c r="J8634" s="11">
        <f t="shared" si="807"/>
        <v>1305</v>
      </c>
      <c r="K8634" s="11">
        <f t="shared" si="808"/>
        <v>1812</v>
      </c>
      <c r="L8634" s="11">
        <f t="shared" si="809"/>
        <v>507</v>
      </c>
      <c r="M8634" t="str">
        <f>VLOOKUP(C8634,[1]!Location_Data[#Data],2,0)</f>
        <v>Corona</v>
      </c>
      <c r="N8634" t="str">
        <f>VLOOKUP(D8634,[1]!Salespeople_Data[#Data],2,0)</f>
        <v>Fred Robertson</v>
      </c>
      <c r="O8634" t="str">
        <f>VLOOKUP(E8634,[1]!Customer_Data[#Data],2,0)</f>
        <v>Ralph Olson</v>
      </c>
      <c r="P8634" s="15">
        <f t="shared" si="804"/>
        <v>6</v>
      </c>
      <c r="Q8634">
        <f t="shared" si="805"/>
        <v>6</v>
      </c>
      <c r="R8634">
        <f t="shared" si="806"/>
        <v>2019</v>
      </c>
    </row>
    <row r="8635" spans="1:18" x14ac:dyDescent="0.25">
      <c r="A8635" s="6" t="s">
        <v>9661</v>
      </c>
      <c r="B8635" s="6" t="s">
        <v>560</v>
      </c>
      <c r="C8635" s="6" t="s">
        <v>436</v>
      </c>
      <c r="D8635" s="6" t="s">
        <v>53</v>
      </c>
      <c r="E8635" s="6" t="s">
        <v>2409</v>
      </c>
      <c r="F8635" s="10">
        <v>43725</v>
      </c>
      <c r="G8635" s="6">
        <v>1</v>
      </c>
      <c r="H8635" s="11">
        <f>VLOOKUP(B8635,[1]!Product_Data[#Data],4,0)</f>
        <v>1809</v>
      </c>
      <c r="I8635" s="11">
        <f>VLOOKUP(B8635,[1]!Product_Data[#Data],3,0)</f>
        <v>1067</v>
      </c>
      <c r="J8635" s="11">
        <f t="shared" si="807"/>
        <v>1067</v>
      </c>
      <c r="K8635" s="11">
        <f t="shared" si="808"/>
        <v>1809</v>
      </c>
      <c r="L8635" s="11">
        <f t="shared" si="809"/>
        <v>742</v>
      </c>
      <c r="M8635" t="str">
        <f>VLOOKUP(C8635,[1]!Location_Data[#Data],2,0)</f>
        <v>Jurupa Valley</v>
      </c>
      <c r="N8635" t="str">
        <f>VLOOKUP(D8635,[1]!Salespeople_Data[#Data],2,0)</f>
        <v>Scott Mason</v>
      </c>
      <c r="O8635" t="str">
        <f>VLOOKUP(E8635,[1]!Customer_Data[#Data],2,0)</f>
        <v>Daniel Carroll</v>
      </c>
      <c r="P8635" s="15">
        <f t="shared" si="804"/>
        <v>3</v>
      </c>
      <c r="Q8635">
        <f t="shared" si="805"/>
        <v>9</v>
      </c>
      <c r="R8635">
        <f t="shared" si="806"/>
        <v>2019</v>
      </c>
    </row>
    <row r="8636" spans="1:18" x14ac:dyDescent="0.25">
      <c r="A8636" s="6" t="s">
        <v>9662</v>
      </c>
      <c r="B8636" s="6" t="s">
        <v>173</v>
      </c>
      <c r="C8636" s="6" t="s">
        <v>100</v>
      </c>
      <c r="D8636" s="6" t="s">
        <v>111</v>
      </c>
      <c r="E8636" s="6" t="s">
        <v>1284</v>
      </c>
      <c r="F8636" s="10">
        <v>43513</v>
      </c>
      <c r="G8636" s="6">
        <v>4</v>
      </c>
      <c r="H8636" s="11">
        <f>VLOOKUP(B8636,[1]!Product_Data[#Data],4,0)</f>
        <v>2005</v>
      </c>
      <c r="I8636" s="11">
        <f>VLOOKUP(B8636,[1]!Product_Data[#Data],3,0)</f>
        <v>1223</v>
      </c>
      <c r="J8636" s="11">
        <f t="shared" si="807"/>
        <v>4892</v>
      </c>
      <c r="K8636" s="11">
        <f t="shared" si="808"/>
        <v>8020</v>
      </c>
      <c r="L8636" s="11">
        <f t="shared" si="809"/>
        <v>3128</v>
      </c>
      <c r="M8636" t="str">
        <f>VLOOKUP(C8636,[1]!Location_Data[#Data],2,0)</f>
        <v>Victorville</v>
      </c>
      <c r="N8636" t="str">
        <f>VLOOKUP(D8636,[1]!Salespeople_Data[#Data],2,0)</f>
        <v>Ryan Welch</v>
      </c>
      <c r="O8636" t="str">
        <f>VLOOKUP(E8636,[1]!Customer_Data[#Data],2,0)</f>
        <v>Shawn Fields</v>
      </c>
      <c r="P8636" s="15">
        <f t="shared" si="804"/>
        <v>1</v>
      </c>
      <c r="Q8636">
        <f t="shared" si="805"/>
        <v>2</v>
      </c>
      <c r="R8636">
        <f t="shared" si="806"/>
        <v>2019</v>
      </c>
    </row>
    <row r="8637" spans="1:18" x14ac:dyDescent="0.25">
      <c r="A8637" s="6" t="s">
        <v>9663</v>
      </c>
      <c r="B8637" s="6" t="s">
        <v>361</v>
      </c>
      <c r="C8637" s="6" t="s">
        <v>530</v>
      </c>
      <c r="D8637" s="6" t="s">
        <v>264</v>
      </c>
      <c r="E8637" s="6" t="s">
        <v>6347</v>
      </c>
      <c r="F8637" s="10">
        <v>43719</v>
      </c>
      <c r="G8637" s="6">
        <v>1</v>
      </c>
      <c r="H8637" s="11">
        <f>VLOOKUP(B8637,[1]!Product_Data[#Data],4,0)</f>
        <v>1338</v>
      </c>
      <c r="I8637" s="11">
        <f>VLOOKUP(B8637,[1]!Product_Data[#Data],3,0)</f>
        <v>682</v>
      </c>
      <c r="J8637" s="11">
        <f t="shared" si="807"/>
        <v>682</v>
      </c>
      <c r="K8637" s="11">
        <f t="shared" si="808"/>
        <v>1338</v>
      </c>
      <c r="L8637" s="11">
        <f t="shared" si="809"/>
        <v>656</v>
      </c>
      <c r="M8637" t="str">
        <f>VLOOKUP(C8637,[1]!Location_Data[#Data],2,0)</f>
        <v>San Buenaventura (Ventura)</v>
      </c>
      <c r="N8637" t="str">
        <f>VLOOKUP(D8637,[1]!Salespeople_Data[#Data],2,0)</f>
        <v>Ernest Wheeler</v>
      </c>
      <c r="O8637" t="str">
        <f>VLOOKUP(E8637,[1]!Customer_Data[#Data],2,0)</f>
        <v>Aaron Johnson</v>
      </c>
      <c r="P8637" s="15">
        <f t="shared" si="804"/>
        <v>4</v>
      </c>
      <c r="Q8637">
        <f t="shared" si="805"/>
        <v>9</v>
      </c>
      <c r="R8637">
        <f t="shared" si="806"/>
        <v>2019</v>
      </c>
    </row>
    <row r="8638" spans="1:18" x14ac:dyDescent="0.25">
      <c r="A8638" s="6" t="s">
        <v>9664</v>
      </c>
      <c r="B8638" s="6" t="s">
        <v>325</v>
      </c>
      <c r="C8638" s="6" t="s">
        <v>220</v>
      </c>
      <c r="D8638" s="6" t="s">
        <v>30</v>
      </c>
      <c r="E8638" s="6" t="s">
        <v>3226</v>
      </c>
      <c r="F8638" s="10">
        <v>43501</v>
      </c>
      <c r="G8638" s="6">
        <v>3</v>
      </c>
      <c r="H8638" s="11">
        <f>VLOOKUP(B8638,[1]!Product_Data[#Data],4,0)</f>
        <v>1526</v>
      </c>
      <c r="I8638" s="11">
        <f>VLOOKUP(B8638,[1]!Product_Data[#Data],3,0)</f>
        <v>1251</v>
      </c>
      <c r="J8638" s="11">
        <f t="shared" si="807"/>
        <v>3753</v>
      </c>
      <c r="K8638" s="11">
        <f t="shared" si="808"/>
        <v>4578</v>
      </c>
      <c r="L8638" s="11">
        <f t="shared" si="809"/>
        <v>825</v>
      </c>
      <c r="M8638" t="str">
        <f>VLOOKUP(C8638,[1]!Location_Data[#Data],2,0)</f>
        <v>Modesto</v>
      </c>
      <c r="N8638" t="str">
        <f>VLOOKUP(D8638,[1]!Salespeople_Data[#Data],2,0)</f>
        <v>Carl Hall</v>
      </c>
      <c r="O8638" t="str">
        <f>VLOOKUP(E8638,[1]!Customer_Data[#Data],2,0)</f>
        <v>Alan Thomas</v>
      </c>
      <c r="P8638" s="15">
        <f t="shared" si="804"/>
        <v>3</v>
      </c>
      <c r="Q8638">
        <f t="shared" si="805"/>
        <v>2</v>
      </c>
      <c r="R8638">
        <f t="shared" si="806"/>
        <v>2019</v>
      </c>
    </row>
    <row r="8639" spans="1:18" x14ac:dyDescent="0.25">
      <c r="A8639" s="6" t="s">
        <v>9665</v>
      </c>
      <c r="B8639" s="6" t="s">
        <v>144</v>
      </c>
      <c r="C8639" s="6" t="s">
        <v>211</v>
      </c>
      <c r="D8639" s="6" t="s">
        <v>126</v>
      </c>
      <c r="E8639" s="6" t="s">
        <v>3062</v>
      </c>
      <c r="F8639" s="10">
        <v>43618</v>
      </c>
      <c r="G8639" s="6">
        <v>2</v>
      </c>
      <c r="H8639" s="11">
        <f>VLOOKUP(B8639,[1]!Product_Data[#Data],4,0)</f>
        <v>2410</v>
      </c>
      <c r="I8639" s="11">
        <f>VLOOKUP(B8639,[1]!Product_Data[#Data],3,0)</f>
        <v>1518</v>
      </c>
      <c r="J8639" s="11">
        <f t="shared" si="807"/>
        <v>3036</v>
      </c>
      <c r="K8639" s="11">
        <f t="shared" si="808"/>
        <v>4820</v>
      </c>
      <c r="L8639" s="11">
        <f t="shared" si="809"/>
        <v>1784</v>
      </c>
      <c r="M8639" t="str">
        <f>VLOOKUP(C8639,[1]!Location_Data[#Data],2,0)</f>
        <v>Chula Vista</v>
      </c>
      <c r="N8639" t="str">
        <f>VLOOKUP(D8639,[1]!Salespeople_Data[#Data],2,0)</f>
        <v>Larry Castillo</v>
      </c>
      <c r="O8639" t="str">
        <f>VLOOKUP(E8639,[1]!Customer_Data[#Data],2,0)</f>
        <v>Jeremy Jenkins</v>
      </c>
      <c r="P8639" s="15">
        <f t="shared" si="804"/>
        <v>1</v>
      </c>
      <c r="Q8639">
        <f t="shared" si="805"/>
        <v>6</v>
      </c>
      <c r="R8639">
        <f t="shared" si="806"/>
        <v>2019</v>
      </c>
    </row>
    <row r="8640" spans="1:18" x14ac:dyDescent="0.25">
      <c r="A8640" s="6" t="s">
        <v>9666</v>
      </c>
      <c r="B8640" s="6" t="s">
        <v>431</v>
      </c>
      <c r="C8640" s="6" t="s">
        <v>66</v>
      </c>
      <c r="D8640" s="6" t="s">
        <v>75</v>
      </c>
      <c r="E8640" s="6" t="s">
        <v>1218</v>
      </c>
      <c r="F8640" s="10">
        <v>43487</v>
      </c>
      <c r="G8640" s="6">
        <v>1</v>
      </c>
      <c r="H8640" s="11">
        <f>VLOOKUP(B8640,[1]!Product_Data[#Data],4,0)</f>
        <v>290</v>
      </c>
      <c r="I8640" s="11">
        <f>VLOOKUP(B8640,[1]!Product_Data[#Data],3,0)</f>
        <v>200</v>
      </c>
      <c r="J8640" s="11">
        <f t="shared" si="807"/>
        <v>200</v>
      </c>
      <c r="K8640" s="11">
        <f t="shared" si="808"/>
        <v>290</v>
      </c>
      <c r="L8640" s="11">
        <f t="shared" si="809"/>
        <v>90</v>
      </c>
      <c r="M8640" t="str">
        <f>VLOOKUP(C8640,[1]!Location_Data[#Data],2,0)</f>
        <v>Ontario</v>
      </c>
      <c r="N8640" t="str">
        <f>VLOOKUP(D8640,[1]!Salespeople_Data[#Data],2,0)</f>
        <v>Roger Robertson</v>
      </c>
      <c r="O8640" t="str">
        <f>VLOOKUP(E8640,[1]!Customer_Data[#Data],2,0)</f>
        <v>Larry Ross</v>
      </c>
      <c r="P8640" s="15">
        <f t="shared" si="804"/>
        <v>3</v>
      </c>
      <c r="Q8640">
        <f t="shared" si="805"/>
        <v>1</v>
      </c>
      <c r="R8640">
        <f t="shared" si="806"/>
        <v>2019</v>
      </c>
    </row>
    <row r="8641" spans="1:18" x14ac:dyDescent="0.25">
      <c r="A8641" s="6" t="s">
        <v>9667</v>
      </c>
      <c r="B8641" s="6" t="s">
        <v>119</v>
      </c>
      <c r="C8641" s="6" t="s">
        <v>458</v>
      </c>
      <c r="D8641" s="6" t="s">
        <v>106</v>
      </c>
      <c r="E8641" s="6" t="s">
        <v>2803</v>
      </c>
      <c r="F8641" s="10">
        <v>43748</v>
      </c>
      <c r="G8641" s="6">
        <v>1</v>
      </c>
      <c r="H8641" s="11">
        <f>VLOOKUP(B8641,[1]!Product_Data[#Data],4,0)</f>
        <v>1077</v>
      </c>
      <c r="I8641" s="11">
        <f>VLOOKUP(B8641,[1]!Product_Data[#Data],3,0)</f>
        <v>732</v>
      </c>
      <c r="J8641" s="11">
        <f t="shared" si="807"/>
        <v>732</v>
      </c>
      <c r="K8641" s="11">
        <f t="shared" si="808"/>
        <v>1077</v>
      </c>
      <c r="L8641" s="11">
        <f t="shared" si="809"/>
        <v>345</v>
      </c>
      <c r="M8641" t="str">
        <f>VLOOKUP(C8641,[1]!Location_Data[#Data],2,0)</f>
        <v>Fontana</v>
      </c>
      <c r="N8641" t="str">
        <f>VLOOKUP(D8641,[1]!Salespeople_Data[#Data],2,0)</f>
        <v>Patrick Ruiz</v>
      </c>
      <c r="O8641" t="str">
        <f>VLOOKUP(E8641,[1]!Customer_Data[#Data],2,0)</f>
        <v>Gerald Andrews</v>
      </c>
      <c r="P8641" s="15">
        <f t="shared" si="804"/>
        <v>5</v>
      </c>
      <c r="Q8641">
        <f t="shared" si="805"/>
        <v>10</v>
      </c>
      <c r="R8641">
        <f t="shared" si="806"/>
        <v>2019</v>
      </c>
    </row>
    <row r="8642" spans="1:18" x14ac:dyDescent="0.25">
      <c r="A8642" s="6" t="s">
        <v>9668</v>
      </c>
      <c r="B8642" s="6" t="s">
        <v>114</v>
      </c>
      <c r="C8642" s="6" t="s">
        <v>643</v>
      </c>
      <c r="D8642" s="6" t="s">
        <v>141</v>
      </c>
      <c r="E8642" s="6" t="s">
        <v>1542</v>
      </c>
      <c r="F8642" s="10">
        <v>43821</v>
      </c>
      <c r="G8642" s="6">
        <v>3</v>
      </c>
      <c r="H8642" s="11">
        <f>VLOOKUP(B8642,[1]!Product_Data[#Data],4,0)</f>
        <v>545</v>
      </c>
      <c r="I8642" s="11">
        <f>VLOOKUP(B8642,[1]!Product_Data[#Data],3,0)</f>
        <v>425</v>
      </c>
      <c r="J8642" s="11">
        <f t="shared" si="807"/>
        <v>1275</v>
      </c>
      <c r="K8642" s="11">
        <f t="shared" si="808"/>
        <v>1635</v>
      </c>
      <c r="L8642" s="11">
        <f t="shared" si="809"/>
        <v>360</v>
      </c>
      <c r="M8642" t="str">
        <f>VLOOKUP(C8642,[1]!Location_Data[#Data],2,0)</f>
        <v>Hayward</v>
      </c>
      <c r="N8642" t="str">
        <f>VLOOKUP(D8642,[1]!Salespeople_Data[#Data],2,0)</f>
        <v>Arthur Mccoy</v>
      </c>
      <c r="O8642" t="str">
        <f>VLOOKUP(E8642,[1]!Customer_Data[#Data],2,0)</f>
        <v>Dennis Myers</v>
      </c>
      <c r="P8642" s="15">
        <f t="shared" ref="P8642:P8705" si="810">WEEKDAY(F8642)</f>
        <v>1</v>
      </c>
      <c r="Q8642">
        <f t="shared" ref="Q8642:Q8705" si="811">MONTH(F8642)</f>
        <v>12</v>
      </c>
      <c r="R8642">
        <f t="shared" ref="R8642:R8705" si="812">YEAR(F8642)</f>
        <v>2019</v>
      </c>
    </row>
    <row r="8643" spans="1:18" x14ac:dyDescent="0.25">
      <c r="A8643" s="6" t="s">
        <v>9669</v>
      </c>
      <c r="B8643" s="6" t="s">
        <v>47</v>
      </c>
      <c r="C8643" s="6" t="s">
        <v>34</v>
      </c>
      <c r="D8643" s="6" t="s">
        <v>111</v>
      </c>
      <c r="E8643" s="6" t="s">
        <v>1774</v>
      </c>
      <c r="F8643" s="10">
        <v>43750</v>
      </c>
      <c r="G8643" s="6">
        <v>1</v>
      </c>
      <c r="H8643" s="11">
        <f>VLOOKUP(B8643,[1]!Product_Data[#Data],4,0)</f>
        <v>1812</v>
      </c>
      <c r="I8643" s="11">
        <f>VLOOKUP(B8643,[1]!Product_Data[#Data],3,0)</f>
        <v>1305</v>
      </c>
      <c r="J8643" s="11">
        <f t="shared" ref="J8643:J8706" si="813">PRODUCT(I8643,G8643)</f>
        <v>1305</v>
      </c>
      <c r="K8643" s="11">
        <f t="shared" ref="K8643:K8706" si="814">PRODUCT(H8643,G8643)</f>
        <v>1812</v>
      </c>
      <c r="L8643" s="11">
        <f t="shared" ref="L8643:L8706" si="815">K8643-J8643</f>
        <v>507</v>
      </c>
      <c r="M8643" t="str">
        <f>VLOOKUP(C8643,[1]!Location_Data[#Data],2,0)</f>
        <v>Inglewood</v>
      </c>
      <c r="N8643" t="str">
        <f>VLOOKUP(D8643,[1]!Salespeople_Data[#Data],2,0)</f>
        <v>Ryan Welch</v>
      </c>
      <c r="O8643" t="str">
        <f>VLOOKUP(E8643,[1]!Customer_Data[#Data],2,0)</f>
        <v>Samuel Stewart</v>
      </c>
      <c r="P8643" s="15">
        <f t="shared" si="810"/>
        <v>7</v>
      </c>
      <c r="Q8643">
        <f t="shared" si="811"/>
        <v>10</v>
      </c>
      <c r="R8643">
        <f t="shared" si="812"/>
        <v>2019</v>
      </c>
    </row>
    <row r="8644" spans="1:18" x14ac:dyDescent="0.25">
      <c r="A8644" s="6" t="s">
        <v>9670</v>
      </c>
      <c r="B8644" s="6" t="s">
        <v>408</v>
      </c>
      <c r="C8644" s="6" t="s">
        <v>436</v>
      </c>
      <c r="D8644" s="6" t="s">
        <v>269</v>
      </c>
      <c r="E8644" s="6" t="s">
        <v>2174</v>
      </c>
      <c r="F8644" s="10">
        <v>43467</v>
      </c>
      <c r="G8644" s="6">
        <v>4</v>
      </c>
      <c r="H8644" s="11">
        <f>VLOOKUP(B8644,[1]!Product_Data[#Data],4,0)</f>
        <v>1405</v>
      </c>
      <c r="I8644" s="11">
        <f>VLOOKUP(B8644,[1]!Product_Data[#Data],3,0)</f>
        <v>1054</v>
      </c>
      <c r="J8644" s="11">
        <f t="shared" si="813"/>
        <v>4216</v>
      </c>
      <c r="K8644" s="11">
        <f t="shared" si="814"/>
        <v>5620</v>
      </c>
      <c r="L8644" s="11">
        <f t="shared" si="815"/>
        <v>1404</v>
      </c>
      <c r="M8644" t="str">
        <f>VLOOKUP(C8644,[1]!Location_Data[#Data],2,0)</f>
        <v>Jurupa Valley</v>
      </c>
      <c r="N8644" t="str">
        <f>VLOOKUP(D8644,[1]!Salespeople_Data[#Data],2,0)</f>
        <v>Kevin Butler</v>
      </c>
      <c r="O8644" t="str">
        <f>VLOOKUP(E8644,[1]!Customer_Data[#Data],2,0)</f>
        <v>Steven Carr</v>
      </c>
      <c r="P8644" s="15">
        <f t="shared" si="810"/>
        <v>4</v>
      </c>
      <c r="Q8644">
        <f t="shared" si="811"/>
        <v>1</v>
      </c>
      <c r="R8644">
        <f t="shared" si="812"/>
        <v>2019</v>
      </c>
    </row>
    <row r="8645" spans="1:18" x14ac:dyDescent="0.25">
      <c r="A8645" s="6" t="s">
        <v>9671</v>
      </c>
      <c r="B8645" s="6" t="s">
        <v>389</v>
      </c>
      <c r="C8645" s="6" t="s">
        <v>242</v>
      </c>
      <c r="D8645" s="6" t="s">
        <v>20</v>
      </c>
      <c r="E8645" s="6" t="s">
        <v>1348</v>
      </c>
      <c r="F8645" s="10">
        <v>43569</v>
      </c>
      <c r="G8645" s="6">
        <v>2</v>
      </c>
      <c r="H8645" s="11">
        <f>VLOOKUP(B8645,[1]!Product_Data[#Data],4,0)</f>
        <v>1367</v>
      </c>
      <c r="I8645" s="11">
        <f>VLOOKUP(B8645,[1]!Product_Data[#Data],3,0)</f>
        <v>984</v>
      </c>
      <c r="J8645" s="11">
        <f t="shared" si="813"/>
        <v>1968</v>
      </c>
      <c r="K8645" s="11">
        <f t="shared" si="814"/>
        <v>2734</v>
      </c>
      <c r="L8645" s="11">
        <f t="shared" si="815"/>
        <v>766</v>
      </c>
      <c r="M8645" t="str">
        <f>VLOOKUP(C8645,[1]!Location_Data[#Data],2,0)</f>
        <v>Downey</v>
      </c>
      <c r="N8645" t="str">
        <f>VLOOKUP(D8645,[1]!Salespeople_Data[#Data],2,0)</f>
        <v>Joshua Cook</v>
      </c>
      <c r="O8645" t="str">
        <f>VLOOKUP(E8645,[1]!Customer_Data[#Data],2,0)</f>
        <v>Timothy Howard</v>
      </c>
      <c r="P8645" s="15">
        <f t="shared" si="810"/>
        <v>1</v>
      </c>
      <c r="Q8645">
        <f t="shared" si="811"/>
        <v>4</v>
      </c>
      <c r="R8645">
        <f t="shared" si="812"/>
        <v>2019</v>
      </c>
    </row>
    <row r="8646" spans="1:18" x14ac:dyDescent="0.25">
      <c r="A8646" s="6" t="s">
        <v>9672</v>
      </c>
      <c r="B8646" s="6" t="s">
        <v>305</v>
      </c>
      <c r="C8646" s="6" t="s">
        <v>186</v>
      </c>
      <c r="D8646" s="6" t="s">
        <v>191</v>
      </c>
      <c r="E8646" s="6" t="s">
        <v>801</v>
      </c>
      <c r="F8646" s="10">
        <v>43619</v>
      </c>
      <c r="G8646" s="6">
        <v>2</v>
      </c>
      <c r="H8646" s="11">
        <f>VLOOKUP(B8646,[1]!Product_Data[#Data],4,0)</f>
        <v>504</v>
      </c>
      <c r="I8646" s="11">
        <f>VLOOKUP(B8646,[1]!Product_Data[#Data],3,0)</f>
        <v>408</v>
      </c>
      <c r="J8646" s="11">
        <f t="shared" si="813"/>
        <v>816</v>
      </c>
      <c r="K8646" s="11">
        <f t="shared" si="814"/>
        <v>1008</v>
      </c>
      <c r="L8646" s="11">
        <f t="shared" si="815"/>
        <v>192</v>
      </c>
      <c r="M8646" t="str">
        <f>VLOOKUP(C8646,[1]!Location_Data[#Data],2,0)</f>
        <v>Riverside</v>
      </c>
      <c r="N8646" t="str">
        <f>VLOOKUP(D8646,[1]!Salespeople_Data[#Data],2,0)</f>
        <v>Robert Reed</v>
      </c>
      <c r="O8646" t="str">
        <f>VLOOKUP(E8646,[1]!Customer_Data[#Data],2,0)</f>
        <v>Kenneth Hill</v>
      </c>
      <c r="P8646" s="15">
        <f t="shared" si="810"/>
        <v>2</v>
      </c>
      <c r="Q8646">
        <f t="shared" si="811"/>
        <v>6</v>
      </c>
      <c r="R8646">
        <f t="shared" si="812"/>
        <v>2019</v>
      </c>
    </row>
    <row r="8647" spans="1:18" x14ac:dyDescent="0.25">
      <c r="A8647" s="6" t="s">
        <v>9673</v>
      </c>
      <c r="B8647" s="6" t="s">
        <v>119</v>
      </c>
      <c r="C8647" s="6" t="s">
        <v>115</v>
      </c>
      <c r="D8647" s="6" t="s">
        <v>15</v>
      </c>
      <c r="E8647" s="6" t="s">
        <v>462</v>
      </c>
      <c r="F8647" s="10">
        <v>43632</v>
      </c>
      <c r="G8647" s="6">
        <v>2</v>
      </c>
      <c r="H8647" s="11">
        <f>VLOOKUP(B8647,[1]!Product_Data[#Data],4,0)</f>
        <v>1077</v>
      </c>
      <c r="I8647" s="11">
        <f>VLOOKUP(B8647,[1]!Product_Data[#Data],3,0)</f>
        <v>732</v>
      </c>
      <c r="J8647" s="11">
        <f t="shared" si="813"/>
        <v>1464</v>
      </c>
      <c r="K8647" s="11">
        <f t="shared" si="814"/>
        <v>2154</v>
      </c>
      <c r="L8647" s="11">
        <f t="shared" si="815"/>
        <v>690</v>
      </c>
      <c r="M8647" t="str">
        <f>VLOOKUP(C8647,[1]!Location_Data[#Data],2,0)</f>
        <v>Glendale</v>
      </c>
      <c r="N8647" t="str">
        <f>VLOOKUP(D8647,[1]!Salespeople_Data[#Data],2,0)</f>
        <v>Ryan Butler</v>
      </c>
      <c r="O8647" t="str">
        <f>VLOOKUP(E8647,[1]!Customer_Data[#Data],2,0)</f>
        <v>Thomas Chapman</v>
      </c>
      <c r="P8647" s="15">
        <f t="shared" si="810"/>
        <v>1</v>
      </c>
      <c r="Q8647">
        <f t="shared" si="811"/>
        <v>6</v>
      </c>
      <c r="R8647">
        <f t="shared" si="812"/>
        <v>2019</v>
      </c>
    </row>
    <row r="8648" spans="1:18" x14ac:dyDescent="0.25">
      <c r="A8648" s="6" t="s">
        <v>9674</v>
      </c>
      <c r="B8648" s="6" t="s">
        <v>18</v>
      </c>
      <c r="C8648" s="6" t="s">
        <v>115</v>
      </c>
      <c r="D8648" s="6" t="s">
        <v>159</v>
      </c>
      <c r="E8648" s="6" t="s">
        <v>1111</v>
      </c>
      <c r="F8648" s="10">
        <v>43601</v>
      </c>
      <c r="G8648" s="6">
        <v>2</v>
      </c>
      <c r="H8648" s="11">
        <f>VLOOKUP(B8648,[1]!Product_Data[#Data],4,0)</f>
        <v>880</v>
      </c>
      <c r="I8648" s="11">
        <f>VLOOKUP(B8648,[1]!Product_Data[#Data],3,0)</f>
        <v>634</v>
      </c>
      <c r="J8648" s="11">
        <f t="shared" si="813"/>
        <v>1268</v>
      </c>
      <c r="K8648" s="11">
        <f t="shared" si="814"/>
        <v>1760</v>
      </c>
      <c r="L8648" s="11">
        <f t="shared" si="815"/>
        <v>492</v>
      </c>
      <c r="M8648" t="str">
        <f>VLOOKUP(C8648,[1]!Location_Data[#Data],2,0)</f>
        <v>Glendale</v>
      </c>
      <c r="N8648" t="str">
        <f>VLOOKUP(D8648,[1]!Salespeople_Data[#Data],2,0)</f>
        <v>Bobby Russell</v>
      </c>
      <c r="O8648" t="str">
        <f>VLOOKUP(E8648,[1]!Customer_Data[#Data],2,0)</f>
        <v>Benjamin Carpenter</v>
      </c>
      <c r="P8648" s="15">
        <f t="shared" si="810"/>
        <v>5</v>
      </c>
      <c r="Q8648">
        <f t="shared" si="811"/>
        <v>5</v>
      </c>
      <c r="R8648">
        <f t="shared" si="812"/>
        <v>2019</v>
      </c>
    </row>
    <row r="8649" spans="1:18" x14ac:dyDescent="0.25">
      <c r="A8649" s="6" t="s">
        <v>9675</v>
      </c>
      <c r="B8649" s="6" t="s">
        <v>189</v>
      </c>
      <c r="C8649" s="6" t="s">
        <v>386</v>
      </c>
      <c r="D8649" s="6" t="s">
        <v>126</v>
      </c>
      <c r="E8649" s="6" t="s">
        <v>1441</v>
      </c>
      <c r="F8649" s="10">
        <v>43754</v>
      </c>
      <c r="G8649" s="6">
        <v>1</v>
      </c>
      <c r="H8649" s="11">
        <f>VLOOKUP(B8649,[1]!Product_Data[#Data],4,0)</f>
        <v>1783</v>
      </c>
      <c r="I8649" s="11">
        <f>VLOOKUP(B8649,[1]!Product_Data[#Data],3,0)</f>
        <v>1516</v>
      </c>
      <c r="J8649" s="11">
        <f t="shared" si="813"/>
        <v>1516</v>
      </c>
      <c r="K8649" s="11">
        <f t="shared" si="814"/>
        <v>1783</v>
      </c>
      <c r="L8649" s="11">
        <f t="shared" si="815"/>
        <v>267</v>
      </c>
      <c r="M8649" t="str">
        <f>VLOOKUP(C8649,[1]!Location_Data[#Data],2,0)</f>
        <v>Carlsbad</v>
      </c>
      <c r="N8649" t="str">
        <f>VLOOKUP(D8649,[1]!Salespeople_Data[#Data],2,0)</f>
        <v>Larry Castillo</v>
      </c>
      <c r="O8649" t="str">
        <f>VLOOKUP(E8649,[1]!Customer_Data[#Data],2,0)</f>
        <v>Sean Knight</v>
      </c>
      <c r="P8649" s="15">
        <f t="shared" si="810"/>
        <v>4</v>
      </c>
      <c r="Q8649">
        <f t="shared" si="811"/>
        <v>10</v>
      </c>
      <c r="R8649">
        <f t="shared" si="812"/>
        <v>2019</v>
      </c>
    </row>
    <row r="8650" spans="1:18" x14ac:dyDescent="0.25">
      <c r="A8650" s="6" t="s">
        <v>9676</v>
      </c>
      <c r="B8650" s="6" t="s">
        <v>28</v>
      </c>
      <c r="C8650" s="6" t="s">
        <v>135</v>
      </c>
      <c r="D8650" s="6" t="s">
        <v>75</v>
      </c>
      <c r="E8650" s="6" t="s">
        <v>2629</v>
      </c>
      <c r="F8650" s="10">
        <v>43780</v>
      </c>
      <c r="G8650" s="6">
        <v>2</v>
      </c>
      <c r="H8650" s="11">
        <f>VLOOKUP(B8650,[1]!Product_Data[#Data],4,0)</f>
        <v>684</v>
      </c>
      <c r="I8650" s="11">
        <f>VLOOKUP(B8650,[1]!Product_Data[#Data],3,0)</f>
        <v>561</v>
      </c>
      <c r="J8650" s="11">
        <f t="shared" si="813"/>
        <v>1122</v>
      </c>
      <c r="K8650" s="11">
        <f t="shared" si="814"/>
        <v>1368</v>
      </c>
      <c r="L8650" s="11">
        <f t="shared" si="815"/>
        <v>246</v>
      </c>
      <c r="M8650" t="str">
        <f>VLOOKUP(C8650,[1]!Location_Data[#Data],2,0)</f>
        <v>Oxnard</v>
      </c>
      <c r="N8650" t="str">
        <f>VLOOKUP(D8650,[1]!Salespeople_Data[#Data],2,0)</f>
        <v>Roger Robertson</v>
      </c>
      <c r="O8650" t="str">
        <f>VLOOKUP(E8650,[1]!Customer_Data[#Data],2,0)</f>
        <v>Roy Carpenter</v>
      </c>
      <c r="P8650" s="15">
        <f t="shared" si="810"/>
        <v>2</v>
      </c>
      <c r="Q8650">
        <f t="shared" si="811"/>
        <v>11</v>
      </c>
      <c r="R8650">
        <f t="shared" si="812"/>
        <v>2019</v>
      </c>
    </row>
    <row r="8651" spans="1:18" x14ac:dyDescent="0.25">
      <c r="A8651" s="6" t="s">
        <v>9677</v>
      </c>
      <c r="B8651" s="6" t="s">
        <v>228</v>
      </c>
      <c r="C8651" s="6" t="s">
        <v>74</v>
      </c>
      <c r="D8651" s="6" t="s">
        <v>165</v>
      </c>
      <c r="E8651" s="6" t="s">
        <v>3699</v>
      </c>
      <c r="F8651" s="10">
        <v>43615</v>
      </c>
      <c r="G8651" s="6">
        <v>3</v>
      </c>
      <c r="H8651" s="11">
        <f>VLOOKUP(B8651,[1]!Product_Data[#Data],4,0)</f>
        <v>1862</v>
      </c>
      <c r="I8651" s="11">
        <f>VLOOKUP(B8651,[1]!Product_Data[#Data],3,0)</f>
        <v>1173</v>
      </c>
      <c r="J8651" s="11">
        <f t="shared" si="813"/>
        <v>3519</v>
      </c>
      <c r="K8651" s="11">
        <f t="shared" si="814"/>
        <v>5586</v>
      </c>
      <c r="L8651" s="11">
        <f t="shared" si="815"/>
        <v>2067</v>
      </c>
      <c r="M8651" t="str">
        <f>VLOOKUP(C8651,[1]!Location_Data[#Data],2,0)</f>
        <v>West Covina</v>
      </c>
      <c r="N8651" t="str">
        <f>VLOOKUP(D8651,[1]!Salespeople_Data[#Data],2,0)</f>
        <v>Joe Sims</v>
      </c>
      <c r="O8651" t="str">
        <f>VLOOKUP(E8651,[1]!Customer_Data[#Data],2,0)</f>
        <v>Bruce King</v>
      </c>
      <c r="P8651" s="15">
        <f t="shared" si="810"/>
        <v>5</v>
      </c>
      <c r="Q8651">
        <f t="shared" si="811"/>
        <v>5</v>
      </c>
      <c r="R8651">
        <f t="shared" si="812"/>
        <v>2019</v>
      </c>
    </row>
    <row r="8652" spans="1:18" x14ac:dyDescent="0.25">
      <c r="A8652" s="6" t="s">
        <v>9678</v>
      </c>
      <c r="B8652" s="6" t="s">
        <v>271</v>
      </c>
      <c r="C8652" s="6" t="s">
        <v>52</v>
      </c>
      <c r="D8652" s="6" t="s">
        <v>106</v>
      </c>
      <c r="E8652" s="6" t="s">
        <v>704</v>
      </c>
      <c r="F8652" s="10">
        <v>43713</v>
      </c>
      <c r="G8652" s="6">
        <v>4</v>
      </c>
      <c r="H8652" s="11">
        <f>VLOOKUP(B8652,[1]!Product_Data[#Data],4,0)</f>
        <v>1587</v>
      </c>
      <c r="I8652" s="11">
        <f>VLOOKUP(B8652,[1]!Product_Data[#Data],3,0)</f>
        <v>1301</v>
      </c>
      <c r="J8652" s="11">
        <f t="shared" si="813"/>
        <v>5204</v>
      </c>
      <c r="K8652" s="11">
        <f t="shared" si="814"/>
        <v>6348</v>
      </c>
      <c r="L8652" s="11">
        <f t="shared" si="815"/>
        <v>1144</v>
      </c>
      <c r="M8652" t="str">
        <f>VLOOKUP(C8652,[1]!Location_Data[#Data],2,0)</f>
        <v>Pasadena</v>
      </c>
      <c r="N8652" t="str">
        <f>VLOOKUP(D8652,[1]!Salespeople_Data[#Data],2,0)</f>
        <v>Patrick Ruiz</v>
      </c>
      <c r="O8652" t="str">
        <f>VLOOKUP(E8652,[1]!Customer_Data[#Data],2,0)</f>
        <v>Benjamin Garza</v>
      </c>
      <c r="P8652" s="15">
        <f t="shared" si="810"/>
        <v>5</v>
      </c>
      <c r="Q8652">
        <f t="shared" si="811"/>
        <v>9</v>
      </c>
      <c r="R8652">
        <f t="shared" si="812"/>
        <v>2019</v>
      </c>
    </row>
    <row r="8653" spans="1:18" x14ac:dyDescent="0.25">
      <c r="A8653" s="6" t="s">
        <v>9679</v>
      </c>
      <c r="B8653" s="6" t="s">
        <v>703</v>
      </c>
      <c r="C8653" s="6" t="s">
        <v>246</v>
      </c>
      <c r="D8653" s="6" t="s">
        <v>257</v>
      </c>
      <c r="E8653" s="6" t="s">
        <v>240</v>
      </c>
      <c r="F8653" s="10">
        <v>43738</v>
      </c>
      <c r="G8653" s="6">
        <v>3</v>
      </c>
      <c r="H8653" s="11">
        <f>VLOOKUP(B8653,[1]!Product_Data[#Data],4,0)</f>
        <v>530</v>
      </c>
      <c r="I8653" s="11">
        <f>VLOOKUP(B8653,[1]!Product_Data[#Data],3,0)</f>
        <v>435</v>
      </c>
      <c r="J8653" s="11">
        <f t="shared" si="813"/>
        <v>1305</v>
      </c>
      <c r="K8653" s="11">
        <f t="shared" si="814"/>
        <v>1590</v>
      </c>
      <c r="L8653" s="11">
        <f t="shared" si="815"/>
        <v>285</v>
      </c>
      <c r="M8653" t="str">
        <f>VLOOKUP(C8653,[1]!Location_Data[#Data],2,0)</f>
        <v>San Francisco</v>
      </c>
      <c r="N8653" t="str">
        <f>VLOOKUP(D8653,[1]!Salespeople_Data[#Data],2,0)</f>
        <v>Jerry Perry</v>
      </c>
      <c r="O8653" t="str">
        <f>VLOOKUP(E8653,[1]!Customer_Data[#Data],2,0)</f>
        <v>Jack Stevens</v>
      </c>
      <c r="P8653" s="15">
        <f t="shared" si="810"/>
        <v>2</v>
      </c>
      <c r="Q8653">
        <f t="shared" si="811"/>
        <v>9</v>
      </c>
      <c r="R8653">
        <f t="shared" si="812"/>
        <v>2019</v>
      </c>
    </row>
    <row r="8654" spans="1:18" x14ac:dyDescent="0.25">
      <c r="A8654" s="6" t="s">
        <v>9680</v>
      </c>
      <c r="B8654" s="6" t="s">
        <v>194</v>
      </c>
      <c r="C8654" s="6" t="s">
        <v>44</v>
      </c>
      <c r="D8654" s="6" t="s">
        <v>75</v>
      </c>
      <c r="E8654" s="6" t="s">
        <v>455</v>
      </c>
      <c r="F8654" s="10">
        <v>43760</v>
      </c>
      <c r="G8654" s="6">
        <v>3</v>
      </c>
      <c r="H8654" s="11">
        <f>VLOOKUP(B8654,[1]!Product_Data[#Data],4,0)</f>
        <v>1278</v>
      </c>
      <c r="I8654" s="11">
        <f>VLOOKUP(B8654,[1]!Product_Data[#Data],3,0)</f>
        <v>665</v>
      </c>
      <c r="J8654" s="11">
        <f t="shared" si="813"/>
        <v>1995</v>
      </c>
      <c r="K8654" s="11">
        <f t="shared" si="814"/>
        <v>3834</v>
      </c>
      <c r="L8654" s="11">
        <f t="shared" si="815"/>
        <v>1839</v>
      </c>
      <c r="M8654" t="str">
        <f>VLOOKUP(C8654,[1]!Location_Data[#Data],2,0)</f>
        <v>Moreno Valley</v>
      </c>
      <c r="N8654" t="str">
        <f>VLOOKUP(D8654,[1]!Salespeople_Data[#Data],2,0)</f>
        <v>Roger Robertson</v>
      </c>
      <c r="O8654" t="str">
        <f>VLOOKUP(E8654,[1]!Customer_Data[#Data],2,0)</f>
        <v>Adam Bailey</v>
      </c>
      <c r="P8654" s="15">
        <f t="shared" si="810"/>
        <v>3</v>
      </c>
      <c r="Q8654">
        <f t="shared" si="811"/>
        <v>10</v>
      </c>
      <c r="R8654">
        <f t="shared" si="812"/>
        <v>2019</v>
      </c>
    </row>
    <row r="8655" spans="1:18" x14ac:dyDescent="0.25">
      <c r="A8655" s="6" t="s">
        <v>9681</v>
      </c>
      <c r="B8655" s="6" t="s">
        <v>114</v>
      </c>
      <c r="C8655" s="6" t="s">
        <v>105</v>
      </c>
      <c r="D8655" s="6" t="s">
        <v>96</v>
      </c>
      <c r="E8655" s="6" t="s">
        <v>4014</v>
      </c>
      <c r="F8655" s="10">
        <v>43493</v>
      </c>
      <c r="G8655" s="6">
        <v>1</v>
      </c>
      <c r="H8655" s="11">
        <f>VLOOKUP(B8655,[1]!Product_Data[#Data],4,0)</f>
        <v>545</v>
      </c>
      <c r="I8655" s="11">
        <f>VLOOKUP(B8655,[1]!Product_Data[#Data],3,0)</f>
        <v>425</v>
      </c>
      <c r="J8655" s="11">
        <f t="shared" si="813"/>
        <v>425</v>
      </c>
      <c r="K8655" s="11">
        <f t="shared" si="814"/>
        <v>545</v>
      </c>
      <c r="L8655" s="11">
        <f t="shared" si="815"/>
        <v>120</v>
      </c>
      <c r="M8655" t="str">
        <f>VLOOKUP(C8655,[1]!Location_Data[#Data],2,0)</f>
        <v>Daly City</v>
      </c>
      <c r="N8655" t="str">
        <f>VLOOKUP(D8655,[1]!Salespeople_Data[#Data],2,0)</f>
        <v>Brian Thomas</v>
      </c>
      <c r="O8655" t="str">
        <f>VLOOKUP(E8655,[1]!Customer_Data[#Data],2,0)</f>
        <v>Stephen Kelly</v>
      </c>
      <c r="P8655" s="15">
        <f t="shared" si="810"/>
        <v>2</v>
      </c>
      <c r="Q8655">
        <f t="shared" si="811"/>
        <v>1</v>
      </c>
      <c r="R8655">
        <f t="shared" si="812"/>
        <v>2019</v>
      </c>
    </row>
    <row r="8656" spans="1:18" x14ac:dyDescent="0.25">
      <c r="A8656" s="6" t="s">
        <v>9682</v>
      </c>
      <c r="B8656" s="6" t="s">
        <v>796</v>
      </c>
      <c r="C8656" s="6" t="s">
        <v>377</v>
      </c>
      <c r="D8656" s="6" t="s">
        <v>96</v>
      </c>
      <c r="E8656" s="6" t="s">
        <v>2263</v>
      </c>
      <c r="F8656" s="10">
        <v>43759</v>
      </c>
      <c r="G8656" s="6">
        <v>4</v>
      </c>
      <c r="H8656" s="11">
        <f>VLOOKUP(B8656,[1]!Product_Data[#Data],4,0)</f>
        <v>1103</v>
      </c>
      <c r="I8656" s="11">
        <f>VLOOKUP(B8656,[1]!Product_Data[#Data],3,0)</f>
        <v>838</v>
      </c>
      <c r="J8656" s="11">
        <f t="shared" si="813"/>
        <v>3352</v>
      </c>
      <c r="K8656" s="11">
        <f t="shared" si="814"/>
        <v>4412</v>
      </c>
      <c r="L8656" s="11">
        <f t="shared" si="815"/>
        <v>1060</v>
      </c>
      <c r="M8656" t="str">
        <f>VLOOKUP(C8656,[1]!Location_Data[#Data],2,0)</f>
        <v>San Diego</v>
      </c>
      <c r="N8656" t="str">
        <f>VLOOKUP(D8656,[1]!Salespeople_Data[#Data],2,0)</f>
        <v>Brian Thomas</v>
      </c>
      <c r="O8656" t="str">
        <f>VLOOKUP(E8656,[1]!Customer_Data[#Data],2,0)</f>
        <v>Jeffrey Carpenter</v>
      </c>
      <c r="P8656" s="15">
        <f t="shared" si="810"/>
        <v>2</v>
      </c>
      <c r="Q8656">
        <f t="shared" si="811"/>
        <v>10</v>
      </c>
      <c r="R8656">
        <f t="shared" si="812"/>
        <v>2019</v>
      </c>
    </row>
    <row r="8657" spans="1:18" x14ac:dyDescent="0.25">
      <c r="A8657" s="6" t="s">
        <v>9683</v>
      </c>
      <c r="B8657" s="6" t="s">
        <v>99</v>
      </c>
      <c r="C8657" s="6" t="s">
        <v>249</v>
      </c>
      <c r="D8657" s="6" t="s">
        <v>146</v>
      </c>
      <c r="E8657" s="6" t="s">
        <v>1146</v>
      </c>
      <c r="F8657" s="10">
        <v>43640</v>
      </c>
      <c r="G8657" s="6">
        <v>3</v>
      </c>
      <c r="H8657" s="11">
        <f>VLOOKUP(B8657,[1]!Product_Data[#Data],4,0)</f>
        <v>1708</v>
      </c>
      <c r="I8657" s="11">
        <f>VLOOKUP(B8657,[1]!Product_Data[#Data],3,0)</f>
        <v>871</v>
      </c>
      <c r="J8657" s="11">
        <f t="shared" si="813"/>
        <v>2613</v>
      </c>
      <c r="K8657" s="11">
        <f t="shared" si="814"/>
        <v>5124</v>
      </c>
      <c r="L8657" s="11">
        <f t="shared" si="815"/>
        <v>2511</v>
      </c>
      <c r="M8657" t="str">
        <f>VLOOKUP(C8657,[1]!Location_Data[#Data],2,0)</f>
        <v>Roseville</v>
      </c>
      <c r="N8657" t="str">
        <f>VLOOKUP(D8657,[1]!Salespeople_Data[#Data],2,0)</f>
        <v>Carl Elliott</v>
      </c>
      <c r="O8657" t="str">
        <f>VLOOKUP(E8657,[1]!Customer_Data[#Data],2,0)</f>
        <v>Jose Wright</v>
      </c>
      <c r="P8657" s="15">
        <f t="shared" si="810"/>
        <v>2</v>
      </c>
      <c r="Q8657">
        <f t="shared" si="811"/>
        <v>6</v>
      </c>
      <c r="R8657">
        <f t="shared" si="812"/>
        <v>2019</v>
      </c>
    </row>
    <row r="8658" spans="1:18" x14ac:dyDescent="0.25">
      <c r="A8658" s="6" t="s">
        <v>9684</v>
      </c>
      <c r="B8658" s="6" t="s">
        <v>305</v>
      </c>
      <c r="C8658" s="6" t="s">
        <v>34</v>
      </c>
      <c r="D8658" s="6" t="s">
        <v>191</v>
      </c>
      <c r="E8658" s="6" t="s">
        <v>2766</v>
      </c>
      <c r="F8658" s="10">
        <v>43651</v>
      </c>
      <c r="G8658" s="6">
        <v>1</v>
      </c>
      <c r="H8658" s="11">
        <f>VLOOKUP(B8658,[1]!Product_Data[#Data],4,0)</f>
        <v>504</v>
      </c>
      <c r="I8658" s="11">
        <f>VLOOKUP(B8658,[1]!Product_Data[#Data],3,0)</f>
        <v>408</v>
      </c>
      <c r="J8658" s="11">
        <f t="shared" si="813"/>
        <v>408</v>
      </c>
      <c r="K8658" s="11">
        <f t="shared" si="814"/>
        <v>504</v>
      </c>
      <c r="L8658" s="11">
        <f t="shared" si="815"/>
        <v>96</v>
      </c>
      <c r="M8658" t="str">
        <f>VLOOKUP(C8658,[1]!Location_Data[#Data],2,0)</f>
        <v>Inglewood</v>
      </c>
      <c r="N8658" t="str">
        <f>VLOOKUP(D8658,[1]!Salespeople_Data[#Data],2,0)</f>
        <v>Robert Reed</v>
      </c>
      <c r="O8658" t="str">
        <f>VLOOKUP(E8658,[1]!Customer_Data[#Data],2,0)</f>
        <v>Nicholas Morrison</v>
      </c>
      <c r="P8658" s="15">
        <f t="shared" si="810"/>
        <v>6</v>
      </c>
      <c r="Q8658">
        <f t="shared" si="811"/>
        <v>7</v>
      </c>
      <c r="R8658">
        <f t="shared" si="812"/>
        <v>2019</v>
      </c>
    </row>
    <row r="8659" spans="1:18" x14ac:dyDescent="0.25">
      <c r="A8659" s="6" t="s">
        <v>9685</v>
      </c>
      <c r="B8659" s="6" t="s">
        <v>305</v>
      </c>
      <c r="C8659" s="6" t="s">
        <v>362</v>
      </c>
      <c r="D8659" s="6" t="s">
        <v>80</v>
      </c>
      <c r="E8659" s="6" t="s">
        <v>2131</v>
      </c>
      <c r="F8659" s="10">
        <v>43608</v>
      </c>
      <c r="G8659" s="6">
        <v>2</v>
      </c>
      <c r="H8659" s="11">
        <f>VLOOKUP(B8659,[1]!Product_Data[#Data],4,0)</f>
        <v>504</v>
      </c>
      <c r="I8659" s="11">
        <f>VLOOKUP(B8659,[1]!Product_Data[#Data],3,0)</f>
        <v>408</v>
      </c>
      <c r="J8659" s="11">
        <f t="shared" si="813"/>
        <v>816</v>
      </c>
      <c r="K8659" s="11">
        <f t="shared" si="814"/>
        <v>1008</v>
      </c>
      <c r="L8659" s="11">
        <f t="shared" si="815"/>
        <v>192</v>
      </c>
      <c r="M8659" t="str">
        <f>VLOOKUP(C8659,[1]!Location_Data[#Data],2,0)</f>
        <v>San Bernardino</v>
      </c>
      <c r="N8659" t="str">
        <f>VLOOKUP(D8659,[1]!Salespeople_Data[#Data],2,0)</f>
        <v>Henry Nelson</v>
      </c>
      <c r="O8659" t="str">
        <f>VLOOKUP(E8659,[1]!Customer_Data[#Data],2,0)</f>
        <v>Raymond Allen</v>
      </c>
      <c r="P8659" s="15">
        <f t="shared" si="810"/>
        <v>5</v>
      </c>
      <c r="Q8659">
        <f t="shared" si="811"/>
        <v>5</v>
      </c>
      <c r="R8659">
        <f t="shared" si="812"/>
        <v>2019</v>
      </c>
    </row>
    <row r="8660" spans="1:18" x14ac:dyDescent="0.25">
      <c r="A8660" s="6" t="s">
        <v>9686</v>
      </c>
      <c r="B8660" s="6" t="s">
        <v>164</v>
      </c>
      <c r="C8660" s="6" t="s">
        <v>380</v>
      </c>
      <c r="D8660" s="6" t="s">
        <v>20</v>
      </c>
      <c r="E8660" s="6" t="s">
        <v>1053</v>
      </c>
      <c r="F8660" s="10">
        <v>43713</v>
      </c>
      <c r="G8660" s="6">
        <v>1</v>
      </c>
      <c r="H8660" s="11">
        <f>VLOOKUP(B8660,[1]!Product_Data[#Data],4,0)</f>
        <v>637</v>
      </c>
      <c r="I8660" s="11">
        <f>VLOOKUP(B8660,[1]!Product_Data[#Data],3,0)</f>
        <v>389</v>
      </c>
      <c r="J8660" s="11">
        <f t="shared" si="813"/>
        <v>389</v>
      </c>
      <c r="K8660" s="11">
        <f t="shared" si="814"/>
        <v>637</v>
      </c>
      <c r="L8660" s="11">
        <f t="shared" si="815"/>
        <v>248</v>
      </c>
      <c r="M8660" t="str">
        <f>VLOOKUP(C8660,[1]!Location_Data[#Data],2,0)</f>
        <v>Los Angeles</v>
      </c>
      <c r="N8660" t="str">
        <f>VLOOKUP(D8660,[1]!Salespeople_Data[#Data],2,0)</f>
        <v>Joshua Cook</v>
      </c>
      <c r="O8660" t="str">
        <f>VLOOKUP(E8660,[1]!Customer_Data[#Data],2,0)</f>
        <v>Carlos Wheeler</v>
      </c>
      <c r="P8660" s="15">
        <f t="shared" si="810"/>
        <v>5</v>
      </c>
      <c r="Q8660">
        <f t="shared" si="811"/>
        <v>9</v>
      </c>
      <c r="R8660">
        <f t="shared" si="812"/>
        <v>2019</v>
      </c>
    </row>
    <row r="8661" spans="1:18" x14ac:dyDescent="0.25">
      <c r="A8661" s="6" t="s">
        <v>9687</v>
      </c>
      <c r="B8661" s="6" t="s">
        <v>858</v>
      </c>
      <c r="C8661" s="6" t="s">
        <v>355</v>
      </c>
      <c r="D8661" s="6" t="s">
        <v>101</v>
      </c>
      <c r="E8661" s="6" t="s">
        <v>936</v>
      </c>
      <c r="F8661" s="10">
        <v>43483</v>
      </c>
      <c r="G8661" s="6">
        <v>2</v>
      </c>
      <c r="H8661" s="11">
        <f>VLOOKUP(B8661,[1]!Product_Data[#Data],4,0)</f>
        <v>2294</v>
      </c>
      <c r="I8661" s="11">
        <f>VLOOKUP(B8661,[1]!Product_Data[#Data],3,0)</f>
        <v>1399</v>
      </c>
      <c r="J8661" s="11">
        <f t="shared" si="813"/>
        <v>2798</v>
      </c>
      <c r="K8661" s="11">
        <f t="shared" si="814"/>
        <v>4588</v>
      </c>
      <c r="L8661" s="11">
        <f t="shared" si="815"/>
        <v>1790</v>
      </c>
      <c r="M8661" t="str">
        <f>VLOOKUP(C8661,[1]!Location_Data[#Data],2,0)</f>
        <v>Burbank</v>
      </c>
      <c r="N8661" t="str">
        <f>VLOOKUP(D8661,[1]!Salespeople_Data[#Data],2,0)</f>
        <v>Scott Clark</v>
      </c>
      <c r="O8661" t="str">
        <f>VLOOKUP(E8661,[1]!Customer_Data[#Data],2,0)</f>
        <v>Ronald Watkins</v>
      </c>
      <c r="P8661" s="15">
        <f t="shared" si="810"/>
        <v>6</v>
      </c>
      <c r="Q8661">
        <f t="shared" si="811"/>
        <v>1</v>
      </c>
      <c r="R8661">
        <f t="shared" si="812"/>
        <v>2019</v>
      </c>
    </row>
    <row r="8662" spans="1:18" x14ac:dyDescent="0.25">
      <c r="A8662" s="6" t="s">
        <v>9688</v>
      </c>
      <c r="B8662" s="6" t="s">
        <v>152</v>
      </c>
      <c r="C8662" s="6" t="s">
        <v>268</v>
      </c>
      <c r="D8662" s="6" t="s">
        <v>10</v>
      </c>
      <c r="E8662" s="6" t="s">
        <v>1689</v>
      </c>
      <c r="F8662" s="10">
        <v>43824</v>
      </c>
      <c r="G8662" s="6">
        <v>3</v>
      </c>
      <c r="H8662" s="11">
        <f>VLOOKUP(B8662,[1]!Product_Data[#Data],4,0)</f>
        <v>951</v>
      </c>
      <c r="I8662" s="11">
        <f>VLOOKUP(B8662,[1]!Product_Data[#Data],3,0)</f>
        <v>504</v>
      </c>
      <c r="J8662" s="11">
        <f t="shared" si="813"/>
        <v>1512</v>
      </c>
      <c r="K8662" s="11">
        <f t="shared" si="814"/>
        <v>2853</v>
      </c>
      <c r="L8662" s="11">
        <f t="shared" si="815"/>
        <v>1341</v>
      </c>
      <c r="M8662" t="str">
        <f>VLOOKUP(C8662,[1]!Location_Data[#Data],2,0)</f>
        <v>Murrieta</v>
      </c>
      <c r="N8662" t="str">
        <f>VLOOKUP(D8662,[1]!Salespeople_Data[#Data],2,0)</f>
        <v>Justin Lynch</v>
      </c>
      <c r="O8662" t="str">
        <f>VLOOKUP(E8662,[1]!Customer_Data[#Data],2,0)</f>
        <v>Billy Gonzales</v>
      </c>
      <c r="P8662" s="15">
        <f t="shared" si="810"/>
        <v>4</v>
      </c>
      <c r="Q8662">
        <f t="shared" si="811"/>
        <v>12</v>
      </c>
      <c r="R8662">
        <f t="shared" si="812"/>
        <v>2019</v>
      </c>
    </row>
    <row r="8663" spans="1:18" x14ac:dyDescent="0.25">
      <c r="A8663" s="6" t="s">
        <v>9689</v>
      </c>
      <c r="B8663" s="6" t="s">
        <v>203</v>
      </c>
      <c r="C8663" s="6" t="s">
        <v>242</v>
      </c>
      <c r="D8663" s="6" t="s">
        <v>269</v>
      </c>
      <c r="E8663" s="6" t="s">
        <v>1522</v>
      </c>
      <c r="F8663" s="10">
        <v>43467</v>
      </c>
      <c r="G8663" s="6">
        <v>1</v>
      </c>
      <c r="H8663" s="11">
        <f>VLOOKUP(B8663,[1]!Product_Data[#Data],4,0)</f>
        <v>1414</v>
      </c>
      <c r="I8663" s="11">
        <f>VLOOKUP(B8663,[1]!Product_Data[#Data],3,0)</f>
        <v>962</v>
      </c>
      <c r="J8663" s="11">
        <f t="shared" si="813"/>
        <v>962</v>
      </c>
      <c r="K8663" s="11">
        <f t="shared" si="814"/>
        <v>1414</v>
      </c>
      <c r="L8663" s="11">
        <f t="shared" si="815"/>
        <v>452</v>
      </c>
      <c r="M8663" t="str">
        <f>VLOOKUP(C8663,[1]!Location_Data[#Data],2,0)</f>
        <v>Downey</v>
      </c>
      <c r="N8663" t="str">
        <f>VLOOKUP(D8663,[1]!Salespeople_Data[#Data],2,0)</f>
        <v>Kevin Butler</v>
      </c>
      <c r="O8663" t="str">
        <f>VLOOKUP(E8663,[1]!Customer_Data[#Data],2,0)</f>
        <v>Ryan Ruiz</v>
      </c>
      <c r="P8663" s="15">
        <f t="shared" si="810"/>
        <v>4</v>
      </c>
      <c r="Q8663">
        <f t="shared" si="811"/>
        <v>1</v>
      </c>
      <c r="R8663">
        <f t="shared" si="812"/>
        <v>2019</v>
      </c>
    </row>
    <row r="8664" spans="1:18" x14ac:dyDescent="0.25">
      <c r="A8664" s="6" t="s">
        <v>9690</v>
      </c>
      <c r="B8664" s="6" t="s">
        <v>207</v>
      </c>
      <c r="C8664" s="6" t="s">
        <v>467</v>
      </c>
      <c r="D8664" s="6" t="s">
        <v>159</v>
      </c>
      <c r="E8664" s="6" t="s">
        <v>1016</v>
      </c>
      <c r="F8664" s="10">
        <v>43511</v>
      </c>
      <c r="G8664" s="6">
        <v>3</v>
      </c>
      <c r="H8664" s="11">
        <f>VLOOKUP(B8664,[1]!Product_Data[#Data],4,0)</f>
        <v>2464</v>
      </c>
      <c r="I8664" s="11">
        <f>VLOOKUP(B8664,[1]!Product_Data[#Data],3,0)</f>
        <v>1774</v>
      </c>
      <c r="J8664" s="11">
        <f t="shared" si="813"/>
        <v>5322</v>
      </c>
      <c r="K8664" s="11">
        <f t="shared" si="814"/>
        <v>7392</v>
      </c>
      <c r="L8664" s="11">
        <f t="shared" si="815"/>
        <v>2070</v>
      </c>
      <c r="M8664" t="str">
        <f>VLOOKUP(C8664,[1]!Location_Data[#Data],2,0)</f>
        <v>Garden Grove</v>
      </c>
      <c r="N8664" t="str">
        <f>VLOOKUP(D8664,[1]!Salespeople_Data[#Data],2,0)</f>
        <v>Bobby Russell</v>
      </c>
      <c r="O8664" t="str">
        <f>VLOOKUP(E8664,[1]!Customer_Data[#Data],2,0)</f>
        <v>Chris Fuller</v>
      </c>
      <c r="P8664" s="15">
        <f t="shared" si="810"/>
        <v>6</v>
      </c>
      <c r="Q8664">
        <f t="shared" si="811"/>
        <v>2</v>
      </c>
      <c r="R8664">
        <f t="shared" si="812"/>
        <v>2019</v>
      </c>
    </row>
    <row r="8665" spans="1:18" x14ac:dyDescent="0.25">
      <c r="A8665" s="6" t="s">
        <v>9691</v>
      </c>
      <c r="B8665" s="6" t="s">
        <v>56</v>
      </c>
      <c r="C8665" s="6" t="s">
        <v>190</v>
      </c>
      <c r="D8665" s="6" t="s">
        <v>298</v>
      </c>
      <c r="E8665" s="6" t="s">
        <v>2056</v>
      </c>
      <c r="F8665" s="10">
        <v>43800</v>
      </c>
      <c r="G8665" s="6">
        <v>3</v>
      </c>
      <c r="H8665" s="11">
        <f>VLOOKUP(B8665,[1]!Product_Data[#Data],4,0)</f>
        <v>1848</v>
      </c>
      <c r="I8665" s="11">
        <f>VLOOKUP(B8665,[1]!Product_Data[#Data],3,0)</f>
        <v>1294</v>
      </c>
      <c r="J8665" s="11">
        <f t="shared" si="813"/>
        <v>3882</v>
      </c>
      <c r="K8665" s="11">
        <f t="shared" si="814"/>
        <v>5544</v>
      </c>
      <c r="L8665" s="11">
        <f t="shared" si="815"/>
        <v>1662</v>
      </c>
      <c r="M8665" t="str">
        <f>VLOOKUP(C8665,[1]!Location_Data[#Data],2,0)</f>
        <v>Oakland</v>
      </c>
      <c r="N8665" t="str">
        <f>VLOOKUP(D8665,[1]!Salespeople_Data[#Data],2,0)</f>
        <v>Kenneth Fields</v>
      </c>
      <c r="O8665" t="str">
        <f>VLOOKUP(E8665,[1]!Customer_Data[#Data],2,0)</f>
        <v>Wayne Gardner</v>
      </c>
      <c r="P8665" s="15">
        <f t="shared" si="810"/>
        <v>1</v>
      </c>
      <c r="Q8665">
        <f t="shared" si="811"/>
        <v>12</v>
      </c>
      <c r="R8665">
        <f t="shared" si="812"/>
        <v>2019</v>
      </c>
    </row>
    <row r="8666" spans="1:18" x14ac:dyDescent="0.25">
      <c r="A8666" s="6" t="s">
        <v>9692</v>
      </c>
      <c r="B8666" s="6" t="s">
        <v>132</v>
      </c>
      <c r="C8666" s="6" t="s">
        <v>195</v>
      </c>
      <c r="D8666" s="6" t="s">
        <v>359</v>
      </c>
      <c r="E8666" s="6" t="s">
        <v>1429</v>
      </c>
      <c r="F8666" s="10">
        <v>43750</v>
      </c>
      <c r="G8666" s="6">
        <v>3</v>
      </c>
      <c r="H8666" s="11">
        <f>VLOOKUP(B8666,[1]!Product_Data[#Data],4,0)</f>
        <v>2091</v>
      </c>
      <c r="I8666" s="11">
        <f>VLOOKUP(B8666,[1]!Product_Data[#Data],3,0)</f>
        <v>1485</v>
      </c>
      <c r="J8666" s="11">
        <f t="shared" si="813"/>
        <v>4455</v>
      </c>
      <c r="K8666" s="11">
        <f t="shared" si="814"/>
        <v>6273</v>
      </c>
      <c r="L8666" s="11">
        <f t="shared" si="815"/>
        <v>1818</v>
      </c>
      <c r="M8666" t="str">
        <f>VLOOKUP(C8666,[1]!Location_Data[#Data],2,0)</f>
        <v>Pomona</v>
      </c>
      <c r="N8666" t="str">
        <f>VLOOKUP(D8666,[1]!Salespeople_Data[#Data],2,0)</f>
        <v>Eugene Holmes</v>
      </c>
      <c r="O8666" t="str">
        <f>VLOOKUP(E8666,[1]!Customer_Data[#Data],2,0)</f>
        <v>Juan Lawrence</v>
      </c>
      <c r="P8666" s="15">
        <f t="shared" si="810"/>
        <v>7</v>
      </c>
      <c r="Q8666">
        <f t="shared" si="811"/>
        <v>10</v>
      </c>
      <c r="R8666">
        <f t="shared" si="812"/>
        <v>2019</v>
      </c>
    </row>
    <row r="8667" spans="1:18" x14ac:dyDescent="0.25">
      <c r="A8667" s="6" t="s">
        <v>9693</v>
      </c>
      <c r="B8667" s="6" t="s">
        <v>389</v>
      </c>
      <c r="C8667" s="6" t="s">
        <v>731</v>
      </c>
      <c r="D8667" s="6" t="s">
        <v>359</v>
      </c>
      <c r="E8667" s="6" t="s">
        <v>341</v>
      </c>
      <c r="F8667" s="10">
        <v>43516</v>
      </c>
      <c r="G8667" s="6">
        <v>1</v>
      </c>
      <c r="H8667" s="11">
        <f>VLOOKUP(B8667,[1]!Product_Data[#Data],4,0)</f>
        <v>1367</v>
      </c>
      <c r="I8667" s="11">
        <f>VLOOKUP(B8667,[1]!Product_Data[#Data],3,0)</f>
        <v>984</v>
      </c>
      <c r="J8667" s="11">
        <f t="shared" si="813"/>
        <v>984</v>
      </c>
      <c r="K8667" s="11">
        <f t="shared" si="814"/>
        <v>1367</v>
      </c>
      <c r="L8667" s="11">
        <f t="shared" si="815"/>
        <v>383</v>
      </c>
      <c r="M8667" t="str">
        <f>VLOOKUP(C8667,[1]!Location_Data[#Data],2,0)</f>
        <v>Costa Mesa</v>
      </c>
      <c r="N8667" t="str">
        <f>VLOOKUP(D8667,[1]!Salespeople_Data[#Data],2,0)</f>
        <v>Eugene Holmes</v>
      </c>
      <c r="O8667" t="str">
        <f>VLOOKUP(E8667,[1]!Customer_Data[#Data],2,0)</f>
        <v>Kenneth Arnold</v>
      </c>
      <c r="P8667" s="15">
        <f t="shared" si="810"/>
        <v>4</v>
      </c>
      <c r="Q8667">
        <f t="shared" si="811"/>
        <v>2</v>
      </c>
      <c r="R8667">
        <f t="shared" si="812"/>
        <v>2019</v>
      </c>
    </row>
    <row r="8668" spans="1:18" x14ac:dyDescent="0.25">
      <c r="A8668" s="6" t="s">
        <v>9694</v>
      </c>
      <c r="B8668" s="6" t="s">
        <v>219</v>
      </c>
      <c r="C8668" s="6" t="s">
        <v>149</v>
      </c>
      <c r="D8668" s="6" t="s">
        <v>345</v>
      </c>
      <c r="E8668" s="6" t="s">
        <v>175</v>
      </c>
      <c r="F8668" s="10">
        <v>43509</v>
      </c>
      <c r="G8668" s="6">
        <v>3</v>
      </c>
      <c r="H8668" s="11">
        <f>VLOOKUP(B8668,[1]!Product_Data[#Data],4,0)</f>
        <v>561</v>
      </c>
      <c r="I8668" s="11">
        <f>VLOOKUP(B8668,[1]!Product_Data[#Data],3,0)</f>
        <v>421</v>
      </c>
      <c r="J8668" s="11">
        <f t="shared" si="813"/>
        <v>1263</v>
      </c>
      <c r="K8668" s="11">
        <f t="shared" si="814"/>
        <v>1683</v>
      </c>
      <c r="L8668" s="11">
        <f t="shared" si="815"/>
        <v>420</v>
      </c>
      <c r="M8668" t="str">
        <f>VLOOKUP(C8668,[1]!Location_Data[#Data],2,0)</f>
        <v>Antioch</v>
      </c>
      <c r="N8668" t="str">
        <f>VLOOKUP(D8668,[1]!Salespeople_Data[#Data],2,0)</f>
        <v>Larry Marshall</v>
      </c>
      <c r="O8668" t="str">
        <f>VLOOKUP(E8668,[1]!Customer_Data[#Data],2,0)</f>
        <v>Bobby Jackson</v>
      </c>
      <c r="P8668" s="15">
        <f t="shared" si="810"/>
        <v>4</v>
      </c>
      <c r="Q8668">
        <f t="shared" si="811"/>
        <v>2</v>
      </c>
      <c r="R8668">
        <f t="shared" si="812"/>
        <v>2019</v>
      </c>
    </row>
    <row r="8669" spans="1:18" x14ac:dyDescent="0.25">
      <c r="A8669" s="6" t="s">
        <v>9695</v>
      </c>
      <c r="B8669" s="6" t="s">
        <v>352</v>
      </c>
      <c r="C8669" s="6" t="s">
        <v>174</v>
      </c>
      <c r="D8669" s="6" t="s">
        <v>40</v>
      </c>
      <c r="E8669" s="6" t="s">
        <v>1096</v>
      </c>
      <c r="F8669" s="10">
        <v>43793</v>
      </c>
      <c r="G8669" s="6">
        <v>1</v>
      </c>
      <c r="H8669" s="11">
        <f>VLOOKUP(B8669,[1]!Product_Data[#Data],4,0)</f>
        <v>203</v>
      </c>
      <c r="I8669" s="11">
        <f>VLOOKUP(B8669,[1]!Product_Data[#Data],3,0)</f>
        <v>154</v>
      </c>
      <c r="J8669" s="11">
        <f t="shared" si="813"/>
        <v>154</v>
      </c>
      <c r="K8669" s="11">
        <f t="shared" si="814"/>
        <v>203</v>
      </c>
      <c r="L8669" s="11">
        <f t="shared" si="815"/>
        <v>49</v>
      </c>
      <c r="M8669" t="str">
        <f>VLOOKUP(C8669,[1]!Location_Data[#Data],2,0)</f>
        <v>Norwalk</v>
      </c>
      <c r="N8669" t="str">
        <f>VLOOKUP(D8669,[1]!Salespeople_Data[#Data],2,0)</f>
        <v>Brian Hansen</v>
      </c>
      <c r="O8669" t="str">
        <f>VLOOKUP(E8669,[1]!Customer_Data[#Data],2,0)</f>
        <v>Craig Wright</v>
      </c>
      <c r="P8669" s="15">
        <f t="shared" si="810"/>
        <v>1</v>
      </c>
      <c r="Q8669">
        <f t="shared" si="811"/>
        <v>11</v>
      </c>
      <c r="R8669">
        <f t="shared" si="812"/>
        <v>2019</v>
      </c>
    </row>
    <row r="8670" spans="1:18" x14ac:dyDescent="0.25">
      <c r="A8670" s="6" t="s">
        <v>9696</v>
      </c>
      <c r="B8670" s="6" t="s">
        <v>537</v>
      </c>
      <c r="C8670" s="6" t="s">
        <v>169</v>
      </c>
      <c r="D8670" s="6" t="s">
        <v>146</v>
      </c>
      <c r="E8670" s="6" t="s">
        <v>3895</v>
      </c>
      <c r="F8670" s="10">
        <v>43617</v>
      </c>
      <c r="G8670" s="6">
        <v>3</v>
      </c>
      <c r="H8670" s="11">
        <f>VLOOKUP(B8670,[1]!Product_Data[#Data],4,0)</f>
        <v>556</v>
      </c>
      <c r="I8670" s="11">
        <f>VLOOKUP(B8670,[1]!Product_Data[#Data],3,0)</f>
        <v>395</v>
      </c>
      <c r="J8670" s="11">
        <f t="shared" si="813"/>
        <v>1185</v>
      </c>
      <c r="K8670" s="11">
        <f t="shared" si="814"/>
        <v>1668</v>
      </c>
      <c r="L8670" s="11">
        <f t="shared" si="815"/>
        <v>483</v>
      </c>
      <c r="M8670" t="str">
        <f>VLOOKUP(C8670,[1]!Location_Data[#Data],2,0)</f>
        <v>Vista</v>
      </c>
      <c r="N8670" t="str">
        <f>VLOOKUP(D8670,[1]!Salespeople_Data[#Data],2,0)</f>
        <v>Carl Elliott</v>
      </c>
      <c r="O8670" t="str">
        <f>VLOOKUP(E8670,[1]!Customer_Data[#Data],2,0)</f>
        <v>James Foster</v>
      </c>
      <c r="P8670" s="15">
        <f t="shared" si="810"/>
        <v>7</v>
      </c>
      <c r="Q8670">
        <f t="shared" si="811"/>
        <v>6</v>
      </c>
      <c r="R8670">
        <f t="shared" si="812"/>
        <v>2019</v>
      </c>
    </row>
    <row r="8671" spans="1:18" x14ac:dyDescent="0.25">
      <c r="A8671" s="6" t="s">
        <v>9697</v>
      </c>
      <c r="B8671" s="6" t="s">
        <v>400</v>
      </c>
      <c r="C8671" s="6" t="s">
        <v>149</v>
      </c>
      <c r="D8671" s="6" t="s">
        <v>15</v>
      </c>
      <c r="E8671" s="6" t="s">
        <v>3579</v>
      </c>
      <c r="F8671" s="10">
        <v>43644</v>
      </c>
      <c r="G8671" s="6">
        <v>1</v>
      </c>
      <c r="H8671" s="11">
        <f>VLOOKUP(B8671,[1]!Product_Data[#Data],4,0)</f>
        <v>886</v>
      </c>
      <c r="I8671" s="11">
        <f>VLOOKUP(B8671,[1]!Product_Data[#Data],3,0)</f>
        <v>478</v>
      </c>
      <c r="J8671" s="11">
        <f t="shared" si="813"/>
        <v>478</v>
      </c>
      <c r="K8671" s="11">
        <f t="shared" si="814"/>
        <v>886</v>
      </c>
      <c r="L8671" s="11">
        <f t="shared" si="815"/>
        <v>408</v>
      </c>
      <c r="M8671" t="str">
        <f>VLOOKUP(C8671,[1]!Location_Data[#Data],2,0)</f>
        <v>Antioch</v>
      </c>
      <c r="N8671" t="str">
        <f>VLOOKUP(D8671,[1]!Salespeople_Data[#Data],2,0)</f>
        <v>Ryan Butler</v>
      </c>
      <c r="O8671" t="str">
        <f>VLOOKUP(E8671,[1]!Customer_Data[#Data],2,0)</f>
        <v>Samuel Jenkins</v>
      </c>
      <c r="P8671" s="15">
        <f t="shared" si="810"/>
        <v>6</v>
      </c>
      <c r="Q8671">
        <f t="shared" si="811"/>
        <v>6</v>
      </c>
      <c r="R8671">
        <f t="shared" si="812"/>
        <v>2019</v>
      </c>
    </row>
    <row r="8672" spans="1:18" x14ac:dyDescent="0.25">
      <c r="A8672" s="6" t="s">
        <v>9698</v>
      </c>
      <c r="B8672" s="6" t="s">
        <v>325</v>
      </c>
      <c r="C8672" s="6" t="s">
        <v>220</v>
      </c>
      <c r="D8672" s="6" t="s">
        <v>165</v>
      </c>
      <c r="E8672" s="6" t="s">
        <v>2157</v>
      </c>
      <c r="F8672" s="10">
        <v>43521</v>
      </c>
      <c r="G8672" s="6">
        <v>2</v>
      </c>
      <c r="H8672" s="11">
        <f>VLOOKUP(B8672,[1]!Product_Data[#Data],4,0)</f>
        <v>1526</v>
      </c>
      <c r="I8672" s="11">
        <f>VLOOKUP(B8672,[1]!Product_Data[#Data],3,0)</f>
        <v>1251</v>
      </c>
      <c r="J8672" s="11">
        <f t="shared" si="813"/>
        <v>2502</v>
      </c>
      <c r="K8672" s="11">
        <f t="shared" si="814"/>
        <v>3052</v>
      </c>
      <c r="L8672" s="11">
        <f t="shared" si="815"/>
        <v>550</v>
      </c>
      <c r="M8672" t="str">
        <f>VLOOKUP(C8672,[1]!Location_Data[#Data],2,0)</f>
        <v>Modesto</v>
      </c>
      <c r="N8672" t="str">
        <f>VLOOKUP(D8672,[1]!Salespeople_Data[#Data],2,0)</f>
        <v>Joe Sims</v>
      </c>
      <c r="O8672" t="str">
        <f>VLOOKUP(E8672,[1]!Customer_Data[#Data],2,0)</f>
        <v>Henry Elliott</v>
      </c>
      <c r="P8672" s="15">
        <f t="shared" si="810"/>
        <v>2</v>
      </c>
      <c r="Q8672">
        <f t="shared" si="811"/>
        <v>2</v>
      </c>
      <c r="R8672">
        <f t="shared" si="812"/>
        <v>2019</v>
      </c>
    </row>
    <row r="8673" spans="1:18" x14ac:dyDescent="0.25">
      <c r="A8673" s="6" t="s">
        <v>9699</v>
      </c>
      <c r="B8673" s="6" t="s">
        <v>155</v>
      </c>
      <c r="C8673" s="6" t="s">
        <v>145</v>
      </c>
      <c r="D8673" s="6" t="s">
        <v>35</v>
      </c>
      <c r="E8673" s="6" t="s">
        <v>1366</v>
      </c>
      <c r="F8673" s="10">
        <v>43824</v>
      </c>
      <c r="G8673" s="6">
        <v>1</v>
      </c>
      <c r="H8673" s="11">
        <f>VLOOKUP(B8673,[1]!Product_Data[#Data],4,0)</f>
        <v>1353</v>
      </c>
      <c r="I8673" s="11">
        <f>VLOOKUP(B8673,[1]!Product_Data[#Data],3,0)</f>
        <v>947</v>
      </c>
      <c r="J8673" s="11">
        <f t="shared" si="813"/>
        <v>947</v>
      </c>
      <c r="K8673" s="11">
        <f t="shared" si="814"/>
        <v>1353</v>
      </c>
      <c r="L8673" s="11">
        <f t="shared" si="815"/>
        <v>406</v>
      </c>
      <c r="M8673" t="str">
        <f>VLOOKUP(C8673,[1]!Location_Data[#Data],2,0)</f>
        <v>Santa Maria</v>
      </c>
      <c r="N8673" t="str">
        <f>VLOOKUP(D8673,[1]!Salespeople_Data[#Data],2,0)</f>
        <v>Charles Harper</v>
      </c>
      <c r="O8673" t="str">
        <f>VLOOKUP(E8673,[1]!Customer_Data[#Data],2,0)</f>
        <v>Benjamin Kim</v>
      </c>
      <c r="P8673" s="15">
        <f t="shared" si="810"/>
        <v>4</v>
      </c>
      <c r="Q8673">
        <f t="shared" si="811"/>
        <v>12</v>
      </c>
      <c r="R8673">
        <f t="shared" si="812"/>
        <v>2019</v>
      </c>
    </row>
    <row r="8674" spans="1:18" x14ac:dyDescent="0.25">
      <c r="A8674" s="6" t="s">
        <v>9700</v>
      </c>
      <c r="B8674" s="6" t="s">
        <v>321</v>
      </c>
      <c r="C8674" s="6" t="s">
        <v>253</v>
      </c>
      <c r="D8674" s="6" t="s">
        <v>10</v>
      </c>
      <c r="E8674" s="6" t="s">
        <v>187</v>
      </c>
      <c r="F8674" s="10">
        <v>43511</v>
      </c>
      <c r="G8674" s="6">
        <v>3</v>
      </c>
      <c r="H8674" s="11">
        <f>VLOOKUP(B8674,[1]!Product_Data[#Data],4,0)</f>
        <v>2391</v>
      </c>
      <c r="I8674" s="11">
        <f>VLOOKUP(B8674,[1]!Product_Data[#Data],3,0)</f>
        <v>1291</v>
      </c>
      <c r="J8674" s="11">
        <f t="shared" si="813"/>
        <v>3873</v>
      </c>
      <c r="K8674" s="11">
        <f t="shared" si="814"/>
        <v>7173</v>
      </c>
      <c r="L8674" s="11">
        <f t="shared" si="815"/>
        <v>3300</v>
      </c>
      <c r="M8674" t="str">
        <f>VLOOKUP(C8674,[1]!Location_Data[#Data],2,0)</f>
        <v>Bakersfield</v>
      </c>
      <c r="N8674" t="str">
        <f>VLOOKUP(D8674,[1]!Salespeople_Data[#Data],2,0)</f>
        <v>Justin Lynch</v>
      </c>
      <c r="O8674" t="str">
        <f>VLOOKUP(E8674,[1]!Customer_Data[#Data],2,0)</f>
        <v>Harry Hudson</v>
      </c>
      <c r="P8674" s="15">
        <f t="shared" si="810"/>
        <v>6</v>
      </c>
      <c r="Q8674">
        <f t="shared" si="811"/>
        <v>2</v>
      </c>
      <c r="R8674">
        <f t="shared" si="812"/>
        <v>2019</v>
      </c>
    </row>
    <row r="8675" spans="1:18" x14ac:dyDescent="0.25">
      <c r="A8675" s="6" t="s">
        <v>9701</v>
      </c>
      <c r="B8675" s="6" t="s">
        <v>152</v>
      </c>
      <c r="C8675" s="6" t="s">
        <v>182</v>
      </c>
      <c r="D8675" s="6" t="s">
        <v>15</v>
      </c>
      <c r="E8675" s="6" t="s">
        <v>1488</v>
      </c>
      <c r="F8675" s="10">
        <v>43802</v>
      </c>
      <c r="G8675" s="6">
        <v>1</v>
      </c>
      <c r="H8675" s="11">
        <f>VLOOKUP(B8675,[1]!Product_Data[#Data],4,0)</f>
        <v>951</v>
      </c>
      <c r="I8675" s="11">
        <f>VLOOKUP(B8675,[1]!Product_Data[#Data],3,0)</f>
        <v>504</v>
      </c>
      <c r="J8675" s="11">
        <f t="shared" si="813"/>
        <v>504</v>
      </c>
      <c r="K8675" s="11">
        <f t="shared" si="814"/>
        <v>951</v>
      </c>
      <c r="L8675" s="11">
        <f t="shared" si="815"/>
        <v>447</v>
      </c>
      <c r="M8675" t="str">
        <f>VLOOKUP(C8675,[1]!Location_Data[#Data],2,0)</f>
        <v>Vallejo</v>
      </c>
      <c r="N8675" t="str">
        <f>VLOOKUP(D8675,[1]!Salespeople_Data[#Data],2,0)</f>
        <v>Ryan Butler</v>
      </c>
      <c r="O8675" t="str">
        <f>VLOOKUP(E8675,[1]!Customer_Data[#Data],2,0)</f>
        <v>Johnny Ward</v>
      </c>
      <c r="P8675" s="15">
        <f t="shared" si="810"/>
        <v>3</v>
      </c>
      <c r="Q8675">
        <f t="shared" si="811"/>
        <v>12</v>
      </c>
      <c r="R8675">
        <f t="shared" si="812"/>
        <v>2019</v>
      </c>
    </row>
    <row r="8676" spans="1:18" x14ac:dyDescent="0.25">
      <c r="A8676" s="6" t="s">
        <v>9702</v>
      </c>
      <c r="B8676" s="6" t="s">
        <v>925</v>
      </c>
      <c r="C8676" s="6" t="s">
        <v>286</v>
      </c>
      <c r="D8676" s="6" t="s">
        <v>447</v>
      </c>
      <c r="E8676" s="6" t="s">
        <v>67</v>
      </c>
      <c r="F8676" s="10">
        <v>43504</v>
      </c>
      <c r="G8676" s="6">
        <v>1</v>
      </c>
      <c r="H8676" s="11">
        <f>VLOOKUP(B8676,[1]!Product_Data[#Data],4,0)</f>
        <v>136</v>
      </c>
      <c r="I8676" s="11">
        <f>VLOOKUP(B8676,[1]!Product_Data[#Data],3,0)</f>
        <v>72</v>
      </c>
      <c r="J8676" s="11">
        <f t="shared" si="813"/>
        <v>72</v>
      </c>
      <c r="K8676" s="11">
        <f t="shared" si="814"/>
        <v>136</v>
      </c>
      <c r="L8676" s="11">
        <f t="shared" si="815"/>
        <v>64</v>
      </c>
      <c r="M8676" t="str">
        <f>VLOOKUP(C8676,[1]!Location_Data[#Data],2,0)</f>
        <v>El Monte</v>
      </c>
      <c r="N8676" t="str">
        <f>VLOOKUP(D8676,[1]!Salespeople_Data[#Data],2,0)</f>
        <v>Howard Sims</v>
      </c>
      <c r="O8676" t="str">
        <f>VLOOKUP(E8676,[1]!Customer_Data[#Data],2,0)</f>
        <v>William James</v>
      </c>
      <c r="P8676" s="15">
        <f t="shared" si="810"/>
        <v>6</v>
      </c>
      <c r="Q8676">
        <f t="shared" si="811"/>
        <v>2</v>
      </c>
      <c r="R8676">
        <f t="shared" si="812"/>
        <v>2019</v>
      </c>
    </row>
    <row r="8677" spans="1:18" x14ac:dyDescent="0.25">
      <c r="A8677" s="6" t="s">
        <v>9703</v>
      </c>
      <c r="B8677" s="6" t="s">
        <v>207</v>
      </c>
      <c r="C8677" s="6" t="s">
        <v>215</v>
      </c>
      <c r="D8677" s="6" t="s">
        <v>191</v>
      </c>
      <c r="E8677" s="6" t="s">
        <v>900</v>
      </c>
      <c r="F8677" s="10">
        <v>43739</v>
      </c>
      <c r="G8677" s="6">
        <v>1</v>
      </c>
      <c r="H8677" s="11">
        <f>VLOOKUP(B8677,[1]!Product_Data[#Data],4,0)</f>
        <v>2464</v>
      </c>
      <c r="I8677" s="11">
        <f>VLOOKUP(B8677,[1]!Product_Data[#Data],3,0)</f>
        <v>1774</v>
      </c>
      <c r="J8677" s="11">
        <f t="shared" si="813"/>
        <v>1774</v>
      </c>
      <c r="K8677" s="11">
        <f t="shared" si="814"/>
        <v>2464</v>
      </c>
      <c r="L8677" s="11">
        <f t="shared" si="815"/>
        <v>690</v>
      </c>
      <c r="M8677" t="str">
        <f>VLOOKUP(C8677,[1]!Location_Data[#Data],2,0)</f>
        <v>El Cajon</v>
      </c>
      <c r="N8677" t="str">
        <f>VLOOKUP(D8677,[1]!Salespeople_Data[#Data],2,0)</f>
        <v>Robert Reed</v>
      </c>
      <c r="O8677" t="str">
        <f>VLOOKUP(E8677,[1]!Customer_Data[#Data],2,0)</f>
        <v>Gerald Clark</v>
      </c>
      <c r="P8677" s="15">
        <f t="shared" si="810"/>
        <v>3</v>
      </c>
      <c r="Q8677">
        <f t="shared" si="811"/>
        <v>10</v>
      </c>
      <c r="R8677">
        <f t="shared" si="812"/>
        <v>2019</v>
      </c>
    </row>
    <row r="8678" spans="1:18" x14ac:dyDescent="0.25">
      <c r="A8678" s="6" t="s">
        <v>9704</v>
      </c>
      <c r="B8678" s="6" t="s">
        <v>109</v>
      </c>
      <c r="C8678" s="6" t="s">
        <v>211</v>
      </c>
      <c r="D8678" s="6" t="s">
        <v>413</v>
      </c>
      <c r="E8678" s="6" t="s">
        <v>2746</v>
      </c>
      <c r="F8678" s="10">
        <v>43485</v>
      </c>
      <c r="G8678" s="6">
        <v>4</v>
      </c>
      <c r="H8678" s="11">
        <f>VLOOKUP(B8678,[1]!Product_Data[#Data],4,0)</f>
        <v>1783</v>
      </c>
      <c r="I8678" s="11">
        <f>VLOOKUP(B8678,[1]!Product_Data[#Data],3,0)</f>
        <v>1230</v>
      </c>
      <c r="J8678" s="11">
        <f t="shared" si="813"/>
        <v>4920</v>
      </c>
      <c r="K8678" s="11">
        <f t="shared" si="814"/>
        <v>7132</v>
      </c>
      <c r="L8678" s="11">
        <f t="shared" si="815"/>
        <v>2212</v>
      </c>
      <c r="M8678" t="str">
        <f>VLOOKUP(C8678,[1]!Location_Data[#Data],2,0)</f>
        <v>Chula Vista</v>
      </c>
      <c r="N8678" t="str">
        <f>VLOOKUP(D8678,[1]!Salespeople_Data[#Data],2,0)</f>
        <v>Kenneth Bradley</v>
      </c>
      <c r="O8678" t="str">
        <f>VLOOKUP(E8678,[1]!Customer_Data[#Data],2,0)</f>
        <v>Albert Kennedy</v>
      </c>
      <c r="P8678" s="15">
        <f t="shared" si="810"/>
        <v>1</v>
      </c>
      <c r="Q8678">
        <f t="shared" si="811"/>
        <v>1</v>
      </c>
      <c r="R8678">
        <f t="shared" si="812"/>
        <v>2019</v>
      </c>
    </row>
    <row r="8679" spans="1:18" x14ac:dyDescent="0.25">
      <c r="A8679" s="6" t="s">
        <v>9705</v>
      </c>
      <c r="B8679" s="6" t="s">
        <v>479</v>
      </c>
      <c r="C8679" s="6" t="s">
        <v>120</v>
      </c>
      <c r="D8679" s="6" t="s">
        <v>91</v>
      </c>
      <c r="E8679" s="6" t="s">
        <v>1096</v>
      </c>
      <c r="F8679" s="10">
        <v>43686</v>
      </c>
      <c r="G8679" s="6">
        <v>3</v>
      </c>
      <c r="H8679" s="11">
        <f>VLOOKUP(B8679,[1]!Product_Data[#Data],4,0)</f>
        <v>123</v>
      </c>
      <c r="I8679" s="11">
        <f>VLOOKUP(B8679,[1]!Product_Data[#Data],3,0)</f>
        <v>84</v>
      </c>
      <c r="J8679" s="11">
        <f t="shared" si="813"/>
        <v>252</v>
      </c>
      <c r="K8679" s="11">
        <f t="shared" si="814"/>
        <v>369</v>
      </c>
      <c r="L8679" s="11">
        <f t="shared" si="815"/>
        <v>117</v>
      </c>
      <c r="M8679" t="str">
        <f>VLOOKUP(C8679,[1]!Location_Data[#Data],2,0)</f>
        <v>Elk Grove</v>
      </c>
      <c r="N8679" t="str">
        <f>VLOOKUP(D8679,[1]!Salespeople_Data[#Data],2,0)</f>
        <v>Howard Gardner</v>
      </c>
      <c r="O8679" t="str">
        <f>VLOOKUP(E8679,[1]!Customer_Data[#Data],2,0)</f>
        <v>Craig Wright</v>
      </c>
      <c r="P8679" s="15">
        <f t="shared" si="810"/>
        <v>6</v>
      </c>
      <c r="Q8679">
        <f t="shared" si="811"/>
        <v>8</v>
      </c>
      <c r="R8679">
        <f t="shared" si="812"/>
        <v>2019</v>
      </c>
    </row>
    <row r="8680" spans="1:18" x14ac:dyDescent="0.25">
      <c r="A8680" s="6" t="s">
        <v>9706</v>
      </c>
      <c r="B8680" s="6" t="s">
        <v>275</v>
      </c>
      <c r="C8680" s="6" t="s">
        <v>24</v>
      </c>
      <c r="D8680" s="6" t="s">
        <v>212</v>
      </c>
      <c r="E8680" s="6" t="s">
        <v>171</v>
      </c>
      <c r="F8680" s="10">
        <v>43521</v>
      </c>
      <c r="G8680" s="6">
        <v>3</v>
      </c>
      <c r="H8680" s="11">
        <f>VLOOKUP(B8680,[1]!Product_Data[#Data],4,0)</f>
        <v>2353</v>
      </c>
      <c r="I8680" s="11">
        <f>VLOOKUP(B8680,[1]!Product_Data[#Data],3,0)</f>
        <v>1788</v>
      </c>
      <c r="J8680" s="11">
        <f t="shared" si="813"/>
        <v>5364</v>
      </c>
      <c r="K8680" s="11">
        <f t="shared" si="814"/>
        <v>7059</v>
      </c>
      <c r="L8680" s="11">
        <f t="shared" si="815"/>
        <v>1695</v>
      </c>
      <c r="M8680" t="str">
        <f>VLOOKUP(C8680,[1]!Location_Data[#Data],2,0)</f>
        <v>Lancaster</v>
      </c>
      <c r="N8680" t="str">
        <f>VLOOKUP(D8680,[1]!Salespeople_Data[#Data],2,0)</f>
        <v>Ronald Reed</v>
      </c>
      <c r="O8680" t="str">
        <f>VLOOKUP(E8680,[1]!Customer_Data[#Data],2,0)</f>
        <v>Eugene Weaver</v>
      </c>
      <c r="P8680" s="15">
        <f t="shared" si="810"/>
        <v>2</v>
      </c>
      <c r="Q8680">
        <f t="shared" si="811"/>
        <v>2</v>
      </c>
      <c r="R8680">
        <f t="shared" si="812"/>
        <v>2019</v>
      </c>
    </row>
    <row r="8681" spans="1:18" x14ac:dyDescent="0.25">
      <c r="A8681" s="6" t="s">
        <v>9707</v>
      </c>
      <c r="B8681" s="6" t="s">
        <v>152</v>
      </c>
      <c r="C8681" s="6" t="s">
        <v>115</v>
      </c>
      <c r="D8681" s="6" t="s">
        <v>225</v>
      </c>
      <c r="E8681" s="6" t="s">
        <v>36</v>
      </c>
      <c r="F8681" s="10">
        <v>43543</v>
      </c>
      <c r="G8681" s="6">
        <v>4</v>
      </c>
      <c r="H8681" s="11">
        <f>VLOOKUP(B8681,[1]!Product_Data[#Data],4,0)</f>
        <v>951</v>
      </c>
      <c r="I8681" s="11">
        <f>VLOOKUP(B8681,[1]!Product_Data[#Data],3,0)</f>
        <v>504</v>
      </c>
      <c r="J8681" s="11">
        <f t="shared" si="813"/>
        <v>2016</v>
      </c>
      <c r="K8681" s="11">
        <f t="shared" si="814"/>
        <v>3804</v>
      </c>
      <c r="L8681" s="11">
        <f t="shared" si="815"/>
        <v>1788</v>
      </c>
      <c r="M8681" t="str">
        <f>VLOOKUP(C8681,[1]!Location_Data[#Data],2,0)</f>
        <v>Glendale</v>
      </c>
      <c r="N8681" t="str">
        <f>VLOOKUP(D8681,[1]!Salespeople_Data[#Data],2,0)</f>
        <v>Andrew Bowman</v>
      </c>
      <c r="O8681" t="str">
        <f>VLOOKUP(E8681,[1]!Customer_Data[#Data],2,0)</f>
        <v>Joshua Anderson</v>
      </c>
      <c r="P8681" s="15">
        <f t="shared" si="810"/>
        <v>3</v>
      </c>
      <c r="Q8681">
        <f t="shared" si="811"/>
        <v>3</v>
      </c>
      <c r="R8681">
        <f t="shared" si="812"/>
        <v>2019</v>
      </c>
    </row>
    <row r="8682" spans="1:18" x14ac:dyDescent="0.25">
      <c r="A8682" s="6" t="s">
        <v>9708</v>
      </c>
      <c r="B8682" s="6" t="s">
        <v>289</v>
      </c>
      <c r="C8682" s="6" t="s">
        <v>380</v>
      </c>
      <c r="D8682" s="6" t="s">
        <v>216</v>
      </c>
      <c r="E8682" s="6" t="s">
        <v>786</v>
      </c>
      <c r="F8682" s="10">
        <v>43695</v>
      </c>
      <c r="G8682" s="6">
        <v>1</v>
      </c>
      <c r="H8682" s="11">
        <f>VLOOKUP(B8682,[1]!Product_Data[#Data],4,0)</f>
        <v>368</v>
      </c>
      <c r="I8682" s="11">
        <f>VLOOKUP(B8682,[1]!Product_Data[#Data],3,0)</f>
        <v>294</v>
      </c>
      <c r="J8682" s="11">
        <f t="shared" si="813"/>
        <v>294</v>
      </c>
      <c r="K8682" s="11">
        <f t="shared" si="814"/>
        <v>368</v>
      </c>
      <c r="L8682" s="11">
        <f t="shared" si="815"/>
        <v>74</v>
      </c>
      <c r="M8682" t="str">
        <f>VLOOKUP(C8682,[1]!Location_Data[#Data],2,0)</f>
        <v>Los Angeles</v>
      </c>
      <c r="N8682" t="str">
        <f>VLOOKUP(D8682,[1]!Salespeople_Data[#Data],2,0)</f>
        <v>Ernest Wagner</v>
      </c>
      <c r="O8682" t="str">
        <f>VLOOKUP(E8682,[1]!Customer_Data[#Data],2,0)</f>
        <v>Christopher Arnold</v>
      </c>
      <c r="P8682" s="15">
        <f t="shared" si="810"/>
        <v>1</v>
      </c>
      <c r="Q8682">
        <f t="shared" si="811"/>
        <v>8</v>
      </c>
      <c r="R8682">
        <f t="shared" si="812"/>
        <v>2019</v>
      </c>
    </row>
    <row r="8683" spans="1:18" x14ac:dyDescent="0.25">
      <c r="A8683" s="6" t="s">
        <v>9709</v>
      </c>
      <c r="B8683" s="6" t="s">
        <v>703</v>
      </c>
      <c r="C8683" s="6" t="s">
        <v>530</v>
      </c>
      <c r="D8683" s="6" t="s">
        <v>40</v>
      </c>
      <c r="E8683" s="6" t="s">
        <v>1401</v>
      </c>
      <c r="F8683" s="10">
        <v>43704</v>
      </c>
      <c r="G8683" s="6">
        <v>1</v>
      </c>
      <c r="H8683" s="11">
        <f>VLOOKUP(B8683,[1]!Product_Data[#Data],4,0)</f>
        <v>530</v>
      </c>
      <c r="I8683" s="11">
        <f>VLOOKUP(B8683,[1]!Product_Data[#Data],3,0)</f>
        <v>435</v>
      </c>
      <c r="J8683" s="11">
        <f t="shared" si="813"/>
        <v>435</v>
      </c>
      <c r="K8683" s="11">
        <f t="shared" si="814"/>
        <v>530</v>
      </c>
      <c r="L8683" s="11">
        <f t="shared" si="815"/>
        <v>95</v>
      </c>
      <c r="M8683" t="str">
        <f>VLOOKUP(C8683,[1]!Location_Data[#Data],2,0)</f>
        <v>San Buenaventura (Ventura)</v>
      </c>
      <c r="N8683" t="str">
        <f>VLOOKUP(D8683,[1]!Salespeople_Data[#Data],2,0)</f>
        <v>Brian Hansen</v>
      </c>
      <c r="O8683" t="str">
        <f>VLOOKUP(E8683,[1]!Customer_Data[#Data],2,0)</f>
        <v>Keith Murray</v>
      </c>
      <c r="P8683" s="15">
        <f t="shared" si="810"/>
        <v>3</v>
      </c>
      <c r="Q8683">
        <f t="shared" si="811"/>
        <v>8</v>
      </c>
      <c r="R8683">
        <f t="shared" si="812"/>
        <v>2019</v>
      </c>
    </row>
    <row r="8684" spans="1:18" x14ac:dyDescent="0.25">
      <c r="A8684" s="6" t="s">
        <v>9710</v>
      </c>
      <c r="B8684" s="6" t="s">
        <v>495</v>
      </c>
      <c r="C8684" s="6" t="s">
        <v>29</v>
      </c>
      <c r="D8684" s="6" t="s">
        <v>87</v>
      </c>
      <c r="E8684" s="6" t="s">
        <v>21</v>
      </c>
      <c r="F8684" s="10">
        <v>43493</v>
      </c>
      <c r="G8684" s="6">
        <v>4</v>
      </c>
      <c r="H8684" s="11">
        <f>VLOOKUP(B8684,[1]!Product_Data[#Data],4,0)</f>
        <v>1467</v>
      </c>
      <c r="I8684" s="11">
        <f>VLOOKUP(B8684,[1]!Product_Data[#Data],3,0)</f>
        <v>807</v>
      </c>
      <c r="J8684" s="11">
        <f t="shared" si="813"/>
        <v>3228</v>
      </c>
      <c r="K8684" s="11">
        <f t="shared" si="814"/>
        <v>5868</v>
      </c>
      <c r="L8684" s="11">
        <f t="shared" si="815"/>
        <v>2640</v>
      </c>
      <c r="M8684" t="str">
        <f>VLOOKUP(C8684,[1]!Location_Data[#Data],2,0)</f>
        <v>Santa Ana</v>
      </c>
      <c r="N8684" t="str">
        <f>VLOOKUP(D8684,[1]!Salespeople_Data[#Data],2,0)</f>
        <v>Martin Perry</v>
      </c>
      <c r="O8684" t="str">
        <f>VLOOKUP(E8684,[1]!Customer_Data[#Data],2,0)</f>
        <v>Jesse Graham</v>
      </c>
      <c r="P8684" s="15">
        <f t="shared" si="810"/>
        <v>2</v>
      </c>
      <c r="Q8684">
        <f t="shared" si="811"/>
        <v>1</v>
      </c>
      <c r="R8684">
        <f t="shared" si="812"/>
        <v>2019</v>
      </c>
    </row>
    <row r="8685" spans="1:18" x14ac:dyDescent="0.25">
      <c r="A8685" s="6" t="s">
        <v>9711</v>
      </c>
      <c r="B8685" s="6" t="s">
        <v>340</v>
      </c>
      <c r="C8685" s="6" t="s">
        <v>286</v>
      </c>
      <c r="D8685" s="6" t="s">
        <v>30</v>
      </c>
      <c r="E8685" s="6" t="s">
        <v>1476</v>
      </c>
      <c r="F8685" s="10">
        <v>43575</v>
      </c>
      <c r="G8685" s="6">
        <v>1</v>
      </c>
      <c r="H8685" s="11">
        <f>VLOOKUP(B8685,[1]!Product_Data[#Data],4,0)</f>
        <v>1967</v>
      </c>
      <c r="I8685" s="11">
        <f>VLOOKUP(B8685,[1]!Product_Data[#Data],3,0)</f>
        <v>1397</v>
      </c>
      <c r="J8685" s="11">
        <f t="shared" si="813"/>
        <v>1397</v>
      </c>
      <c r="K8685" s="11">
        <f t="shared" si="814"/>
        <v>1967</v>
      </c>
      <c r="L8685" s="11">
        <f t="shared" si="815"/>
        <v>570</v>
      </c>
      <c r="M8685" t="str">
        <f>VLOOKUP(C8685,[1]!Location_Data[#Data],2,0)</f>
        <v>El Monte</v>
      </c>
      <c r="N8685" t="str">
        <f>VLOOKUP(D8685,[1]!Salespeople_Data[#Data],2,0)</f>
        <v>Carl Hall</v>
      </c>
      <c r="O8685" t="str">
        <f>VLOOKUP(E8685,[1]!Customer_Data[#Data],2,0)</f>
        <v>Louis Torres</v>
      </c>
      <c r="P8685" s="15">
        <f t="shared" si="810"/>
        <v>7</v>
      </c>
      <c r="Q8685">
        <f t="shared" si="811"/>
        <v>4</v>
      </c>
      <c r="R8685">
        <f t="shared" si="812"/>
        <v>2019</v>
      </c>
    </row>
    <row r="8686" spans="1:18" x14ac:dyDescent="0.25">
      <c r="A8686" s="6" t="s">
        <v>9712</v>
      </c>
      <c r="B8686" s="6" t="s">
        <v>668</v>
      </c>
      <c r="C8686" s="6" t="s">
        <v>229</v>
      </c>
      <c r="D8686" s="6" t="s">
        <v>58</v>
      </c>
      <c r="E8686" s="6" t="s">
        <v>336</v>
      </c>
      <c r="F8686" s="10">
        <v>43644</v>
      </c>
      <c r="G8686" s="6">
        <v>2</v>
      </c>
      <c r="H8686" s="11">
        <f>VLOOKUP(B8686,[1]!Product_Data[#Data],4,0)</f>
        <v>181</v>
      </c>
      <c r="I8686" s="11">
        <f>VLOOKUP(B8686,[1]!Product_Data[#Data],3,0)</f>
        <v>130</v>
      </c>
      <c r="J8686" s="11">
        <f t="shared" si="813"/>
        <v>260</v>
      </c>
      <c r="K8686" s="11">
        <f t="shared" si="814"/>
        <v>362</v>
      </c>
      <c r="L8686" s="11">
        <f t="shared" si="815"/>
        <v>102</v>
      </c>
      <c r="M8686" t="str">
        <f>VLOOKUP(C8686,[1]!Location_Data[#Data],2,0)</f>
        <v>San Jose</v>
      </c>
      <c r="N8686" t="str">
        <f>VLOOKUP(D8686,[1]!Salespeople_Data[#Data],2,0)</f>
        <v>Christopher Tucker</v>
      </c>
      <c r="O8686" t="str">
        <f>VLOOKUP(E8686,[1]!Customer_Data[#Data],2,0)</f>
        <v>Mark Lee</v>
      </c>
      <c r="P8686" s="15">
        <f t="shared" si="810"/>
        <v>6</v>
      </c>
      <c r="Q8686">
        <f t="shared" si="811"/>
        <v>6</v>
      </c>
      <c r="R8686">
        <f t="shared" si="812"/>
        <v>2019</v>
      </c>
    </row>
    <row r="8687" spans="1:18" x14ac:dyDescent="0.25">
      <c r="A8687" s="6" t="s">
        <v>9713</v>
      </c>
      <c r="B8687" s="6" t="s">
        <v>252</v>
      </c>
      <c r="C8687" s="6" t="s">
        <v>95</v>
      </c>
      <c r="D8687" s="6" t="s">
        <v>106</v>
      </c>
      <c r="E8687" s="6" t="s">
        <v>387</v>
      </c>
      <c r="F8687" s="10">
        <v>43474</v>
      </c>
      <c r="G8687" s="6">
        <v>1</v>
      </c>
      <c r="H8687" s="11">
        <f>VLOOKUP(B8687,[1]!Product_Data[#Data],4,0)</f>
        <v>1899</v>
      </c>
      <c r="I8687" s="11">
        <f>VLOOKUP(B8687,[1]!Product_Data[#Data],3,0)</f>
        <v>1044</v>
      </c>
      <c r="J8687" s="11">
        <f t="shared" si="813"/>
        <v>1044</v>
      </c>
      <c r="K8687" s="11">
        <f t="shared" si="814"/>
        <v>1899</v>
      </c>
      <c r="L8687" s="11">
        <f t="shared" si="815"/>
        <v>855</v>
      </c>
      <c r="M8687" t="str">
        <f>VLOOKUP(C8687,[1]!Location_Data[#Data],2,0)</f>
        <v>Fullerton</v>
      </c>
      <c r="N8687" t="str">
        <f>VLOOKUP(D8687,[1]!Salespeople_Data[#Data],2,0)</f>
        <v>Patrick Ruiz</v>
      </c>
      <c r="O8687" t="str">
        <f>VLOOKUP(E8687,[1]!Customer_Data[#Data],2,0)</f>
        <v>Ralph Jacobs</v>
      </c>
      <c r="P8687" s="15">
        <f t="shared" si="810"/>
        <v>4</v>
      </c>
      <c r="Q8687">
        <f t="shared" si="811"/>
        <v>1</v>
      </c>
      <c r="R8687">
        <f t="shared" si="812"/>
        <v>2019</v>
      </c>
    </row>
    <row r="8688" spans="1:18" x14ac:dyDescent="0.25">
      <c r="A8688" s="6" t="s">
        <v>9714</v>
      </c>
      <c r="B8688" s="6" t="s">
        <v>435</v>
      </c>
      <c r="C8688" s="6" t="s">
        <v>74</v>
      </c>
      <c r="D8688" s="6" t="s">
        <v>257</v>
      </c>
      <c r="E8688" s="6" t="s">
        <v>772</v>
      </c>
      <c r="F8688" s="10">
        <v>43746</v>
      </c>
      <c r="G8688" s="6">
        <v>1</v>
      </c>
      <c r="H8688" s="11">
        <f>VLOOKUP(B8688,[1]!Product_Data[#Data],4,0)</f>
        <v>2141</v>
      </c>
      <c r="I8688" s="11">
        <f>VLOOKUP(B8688,[1]!Product_Data[#Data],3,0)</f>
        <v>1777</v>
      </c>
      <c r="J8688" s="11">
        <f t="shared" si="813"/>
        <v>1777</v>
      </c>
      <c r="K8688" s="11">
        <f t="shared" si="814"/>
        <v>2141</v>
      </c>
      <c r="L8688" s="11">
        <f t="shared" si="815"/>
        <v>364</v>
      </c>
      <c r="M8688" t="str">
        <f>VLOOKUP(C8688,[1]!Location_Data[#Data],2,0)</f>
        <v>West Covina</v>
      </c>
      <c r="N8688" t="str">
        <f>VLOOKUP(D8688,[1]!Salespeople_Data[#Data],2,0)</f>
        <v>Jerry Perry</v>
      </c>
      <c r="O8688" t="str">
        <f>VLOOKUP(E8688,[1]!Customer_Data[#Data],2,0)</f>
        <v>Antonio Green</v>
      </c>
      <c r="P8688" s="15">
        <f t="shared" si="810"/>
        <v>3</v>
      </c>
      <c r="Q8688">
        <f t="shared" si="811"/>
        <v>10</v>
      </c>
      <c r="R8688">
        <f t="shared" si="812"/>
        <v>2019</v>
      </c>
    </row>
    <row r="8689" spans="1:18" x14ac:dyDescent="0.25">
      <c r="A8689" s="6" t="s">
        <v>9715</v>
      </c>
      <c r="B8689" s="6" t="s">
        <v>23</v>
      </c>
      <c r="C8689" s="6" t="s">
        <v>24</v>
      </c>
      <c r="D8689" s="6" t="s">
        <v>111</v>
      </c>
      <c r="E8689" s="6" t="s">
        <v>936</v>
      </c>
      <c r="F8689" s="10">
        <v>43571</v>
      </c>
      <c r="G8689" s="6">
        <v>1</v>
      </c>
      <c r="H8689" s="11">
        <f>VLOOKUP(B8689,[1]!Product_Data[#Data],4,0)</f>
        <v>1052</v>
      </c>
      <c r="I8689" s="11">
        <f>VLOOKUP(B8689,[1]!Product_Data[#Data],3,0)</f>
        <v>589</v>
      </c>
      <c r="J8689" s="11">
        <f t="shared" si="813"/>
        <v>589</v>
      </c>
      <c r="K8689" s="11">
        <f t="shared" si="814"/>
        <v>1052</v>
      </c>
      <c r="L8689" s="11">
        <f t="shared" si="815"/>
        <v>463</v>
      </c>
      <c r="M8689" t="str">
        <f>VLOOKUP(C8689,[1]!Location_Data[#Data],2,0)</f>
        <v>Lancaster</v>
      </c>
      <c r="N8689" t="str">
        <f>VLOOKUP(D8689,[1]!Salespeople_Data[#Data],2,0)</f>
        <v>Ryan Welch</v>
      </c>
      <c r="O8689" t="str">
        <f>VLOOKUP(E8689,[1]!Customer_Data[#Data],2,0)</f>
        <v>Ronald Watkins</v>
      </c>
      <c r="P8689" s="15">
        <f t="shared" si="810"/>
        <v>3</v>
      </c>
      <c r="Q8689">
        <f t="shared" si="811"/>
        <v>4</v>
      </c>
      <c r="R8689">
        <f t="shared" si="812"/>
        <v>2019</v>
      </c>
    </row>
    <row r="8690" spans="1:18" x14ac:dyDescent="0.25">
      <c r="A8690" s="6" t="s">
        <v>9716</v>
      </c>
      <c r="B8690" s="6" t="s">
        <v>605</v>
      </c>
      <c r="C8690" s="6" t="s">
        <v>115</v>
      </c>
      <c r="D8690" s="6" t="s">
        <v>15</v>
      </c>
      <c r="E8690" s="6" t="s">
        <v>759</v>
      </c>
      <c r="F8690" s="10">
        <v>43480</v>
      </c>
      <c r="G8690" s="6">
        <v>4</v>
      </c>
      <c r="H8690" s="11">
        <f>VLOOKUP(B8690,[1]!Product_Data[#Data],4,0)</f>
        <v>913</v>
      </c>
      <c r="I8690" s="11">
        <f>VLOOKUP(B8690,[1]!Product_Data[#Data],3,0)</f>
        <v>584</v>
      </c>
      <c r="J8690" s="11">
        <f t="shared" si="813"/>
        <v>2336</v>
      </c>
      <c r="K8690" s="11">
        <f t="shared" si="814"/>
        <v>3652</v>
      </c>
      <c r="L8690" s="11">
        <f t="shared" si="815"/>
        <v>1316</v>
      </c>
      <c r="M8690" t="str">
        <f>VLOOKUP(C8690,[1]!Location_Data[#Data],2,0)</f>
        <v>Glendale</v>
      </c>
      <c r="N8690" t="str">
        <f>VLOOKUP(D8690,[1]!Salespeople_Data[#Data],2,0)</f>
        <v>Ryan Butler</v>
      </c>
      <c r="O8690" t="str">
        <f>VLOOKUP(E8690,[1]!Customer_Data[#Data],2,0)</f>
        <v>William Franklin</v>
      </c>
      <c r="P8690" s="15">
        <f t="shared" si="810"/>
        <v>3</v>
      </c>
      <c r="Q8690">
        <f t="shared" si="811"/>
        <v>1</v>
      </c>
      <c r="R8690">
        <f t="shared" si="812"/>
        <v>2019</v>
      </c>
    </row>
    <row r="8691" spans="1:18" x14ac:dyDescent="0.25">
      <c r="A8691" s="6" t="s">
        <v>9717</v>
      </c>
      <c r="B8691" s="6" t="s">
        <v>400</v>
      </c>
      <c r="C8691" s="6" t="s">
        <v>48</v>
      </c>
      <c r="D8691" s="6" t="s">
        <v>10</v>
      </c>
      <c r="E8691" s="6" t="s">
        <v>910</v>
      </c>
      <c r="F8691" s="10">
        <v>43725</v>
      </c>
      <c r="G8691" s="6">
        <v>1</v>
      </c>
      <c r="H8691" s="11">
        <f>VLOOKUP(B8691,[1]!Product_Data[#Data],4,0)</f>
        <v>886</v>
      </c>
      <c r="I8691" s="11">
        <f>VLOOKUP(B8691,[1]!Product_Data[#Data],3,0)</f>
        <v>478</v>
      </c>
      <c r="J8691" s="11">
        <f t="shared" si="813"/>
        <v>478</v>
      </c>
      <c r="K8691" s="11">
        <f t="shared" si="814"/>
        <v>886</v>
      </c>
      <c r="L8691" s="11">
        <f t="shared" si="815"/>
        <v>408</v>
      </c>
      <c r="M8691" t="str">
        <f>VLOOKUP(C8691,[1]!Location_Data[#Data],2,0)</f>
        <v>Rialto</v>
      </c>
      <c r="N8691" t="str">
        <f>VLOOKUP(D8691,[1]!Salespeople_Data[#Data],2,0)</f>
        <v>Justin Lynch</v>
      </c>
      <c r="O8691" t="str">
        <f>VLOOKUP(E8691,[1]!Customer_Data[#Data],2,0)</f>
        <v>Ralph Willis</v>
      </c>
      <c r="P8691" s="15">
        <f t="shared" si="810"/>
        <v>3</v>
      </c>
      <c r="Q8691">
        <f t="shared" si="811"/>
        <v>9</v>
      </c>
      <c r="R8691">
        <f t="shared" si="812"/>
        <v>2019</v>
      </c>
    </row>
    <row r="8692" spans="1:18" x14ac:dyDescent="0.25">
      <c r="A8692" s="6" t="s">
        <v>9718</v>
      </c>
      <c r="B8692" s="6" t="s">
        <v>352</v>
      </c>
      <c r="C8692" s="6" t="s">
        <v>272</v>
      </c>
      <c r="D8692" s="6" t="s">
        <v>146</v>
      </c>
      <c r="E8692" s="6" t="s">
        <v>1630</v>
      </c>
      <c r="F8692" s="10">
        <v>43797</v>
      </c>
      <c r="G8692" s="6">
        <v>1</v>
      </c>
      <c r="H8692" s="11">
        <f>VLOOKUP(B8692,[1]!Product_Data[#Data],4,0)</f>
        <v>203</v>
      </c>
      <c r="I8692" s="11">
        <f>VLOOKUP(B8692,[1]!Product_Data[#Data],3,0)</f>
        <v>154</v>
      </c>
      <c r="J8692" s="11">
        <f t="shared" si="813"/>
        <v>154</v>
      </c>
      <c r="K8692" s="11">
        <f t="shared" si="814"/>
        <v>203</v>
      </c>
      <c r="L8692" s="11">
        <f t="shared" si="815"/>
        <v>49</v>
      </c>
      <c r="M8692" t="str">
        <f>VLOOKUP(C8692,[1]!Location_Data[#Data],2,0)</f>
        <v>Torrance</v>
      </c>
      <c r="N8692" t="str">
        <f>VLOOKUP(D8692,[1]!Salespeople_Data[#Data],2,0)</f>
        <v>Carl Elliott</v>
      </c>
      <c r="O8692" t="str">
        <f>VLOOKUP(E8692,[1]!Customer_Data[#Data],2,0)</f>
        <v>Steven Nichols</v>
      </c>
      <c r="P8692" s="15">
        <f t="shared" si="810"/>
        <v>5</v>
      </c>
      <c r="Q8692">
        <f t="shared" si="811"/>
        <v>11</v>
      </c>
      <c r="R8692">
        <f t="shared" si="812"/>
        <v>2019</v>
      </c>
    </row>
    <row r="8693" spans="1:18" x14ac:dyDescent="0.25">
      <c r="A8693" s="6" t="s">
        <v>9719</v>
      </c>
      <c r="B8693" s="6" t="s">
        <v>858</v>
      </c>
      <c r="C8693" s="6" t="s">
        <v>100</v>
      </c>
      <c r="D8693" s="6" t="s">
        <v>96</v>
      </c>
      <c r="E8693" s="6" t="s">
        <v>1418</v>
      </c>
      <c r="F8693" s="10">
        <v>43699</v>
      </c>
      <c r="G8693" s="6">
        <v>1</v>
      </c>
      <c r="H8693" s="11">
        <f>VLOOKUP(B8693,[1]!Product_Data[#Data],4,0)</f>
        <v>2294</v>
      </c>
      <c r="I8693" s="11">
        <f>VLOOKUP(B8693,[1]!Product_Data[#Data],3,0)</f>
        <v>1399</v>
      </c>
      <c r="J8693" s="11">
        <f t="shared" si="813"/>
        <v>1399</v>
      </c>
      <c r="K8693" s="11">
        <f t="shared" si="814"/>
        <v>2294</v>
      </c>
      <c r="L8693" s="11">
        <f t="shared" si="815"/>
        <v>895</v>
      </c>
      <c r="M8693" t="str">
        <f>VLOOKUP(C8693,[1]!Location_Data[#Data],2,0)</f>
        <v>Victorville</v>
      </c>
      <c r="N8693" t="str">
        <f>VLOOKUP(D8693,[1]!Salespeople_Data[#Data],2,0)</f>
        <v>Brian Thomas</v>
      </c>
      <c r="O8693" t="str">
        <f>VLOOKUP(E8693,[1]!Customer_Data[#Data],2,0)</f>
        <v>Ronald Barnes</v>
      </c>
      <c r="P8693" s="15">
        <f t="shared" si="810"/>
        <v>5</v>
      </c>
      <c r="Q8693">
        <f t="shared" si="811"/>
        <v>8</v>
      </c>
      <c r="R8693">
        <f t="shared" si="812"/>
        <v>2019</v>
      </c>
    </row>
    <row r="8694" spans="1:18" x14ac:dyDescent="0.25">
      <c r="A8694" s="6" t="s">
        <v>9720</v>
      </c>
      <c r="B8694" s="6" t="s">
        <v>235</v>
      </c>
      <c r="C8694" s="6" t="s">
        <v>386</v>
      </c>
      <c r="D8694" s="6" t="s">
        <v>96</v>
      </c>
      <c r="E8694" s="6" t="s">
        <v>357</v>
      </c>
      <c r="F8694" s="10">
        <v>43475</v>
      </c>
      <c r="G8694" s="6">
        <v>1</v>
      </c>
      <c r="H8694" s="11">
        <f>VLOOKUP(B8694,[1]!Product_Data[#Data],4,0)</f>
        <v>1887</v>
      </c>
      <c r="I8694" s="11">
        <f>VLOOKUP(B8694,[1]!Product_Data[#Data],3,0)</f>
        <v>1378</v>
      </c>
      <c r="J8694" s="11">
        <f t="shared" si="813"/>
        <v>1378</v>
      </c>
      <c r="K8694" s="11">
        <f t="shared" si="814"/>
        <v>1887</v>
      </c>
      <c r="L8694" s="11">
        <f t="shared" si="815"/>
        <v>509</v>
      </c>
      <c r="M8694" t="str">
        <f>VLOOKUP(C8694,[1]!Location_Data[#Data],2,0)</f>
        <v>Carlsbad</v>
      </c>
      <c r="N8694" t="str">
        <f>VLOOKUP(D8694,[1]!Salespeople_Data[#Data],2,0)</f>
        <v>Brian Thomas</v>
      </c>
      <c r="O8694" t="str">
        <f>VLOOKUP(E8694,[1]!Customer_Data[#Data],2,0)</f>
        <v>Joshua Peterson</v>
      </c>
      <c r="P8694" s="15">
        <f t="shared" si="810"/>
        <v>5</v>
      </c>
      <c r="Q8694">
        <f t="shared" si="811"/>
        <v>1</v>
      </c>
      <c r="R8694">
        <f t="shared" si="812"/>
        <v>2019</v>
      </c>
    </row>
    <row r="8695" spans="1:18" x14ac:dyDescent="0.25">
      <c r="A8695" s="6" t="s">
        <v>9721</v>
      </c>
      <c r="B8695" s="6" t="s">
        <v>603</v>
      </c>
      <c r="C8695" s="6" t="s">
        <v>643</v>
      </c>
      <c r="D8695" s="6" t="s">
        <v>250</v>
      </c>
      <c r="E8695" s="6" t="s">
        <v>1374</v>
      </c>
      <c r="F8695" s="10">
        <v>43753</v>
      </c>
      <c r="G8695" s="6">
        <v>2</v>
      </c>
      <c r="H8695" s="11">
        <f>VLOOKUP(B8695,[1]!Product_Data[#Data],4,0)</f>
        <v>2495</v>
      </c>
      <c r="I8695" s="11">
        <f>VLOOKUP(B8695,[1]!Product_Data[#Data],3,0)</f>
        <v>1896</v>
      </c>
      <c r="J8695" s="11">
        <f t="shared" si="813"/>
        <v>3792</v>
      </c>
      <c r="K8695" s="11">
        <f t="shared" si="814"/>
        <v>4990</v>
      </c>
      <c r="L8695" s="11">
        <f t="shared" si="815"/>
        <v>1198</v>
      </c>
      <c r="M8695" t="str">
        <f>VLOOKUP(C8695,[1]!Location_Data[#Data],2,0)</f>
        <v>Hayward</v>
      </c>
      <c r="N8695" t="str">
        <f>VLOOKUP(D8695,[1]!Salespeople_Data[#Data],2,0)</f>
        <v>Martin Carr</v>
      </c>
      <c r="O8695" t="str">
        <f>VLOOKUP(E8695,[1]!Customer_Data[#Data],2,0)</f>
        <v>Paul Lane</v>
      </c>
      <c r="P8695" s="15">
        <f t="shared" si="810"/>
        <v>3</v>
      </c>
      <c r="Q8695">
        <f t="shared" si="811"/>
        <v>10</v>
      </c>
      <c r="R8695">
        <f t="shared" si="812"/>
        <v>2019</v>
      </c>
    </row>
    <row r="8696" spans="1:18" x14ac:dyDescent="0.25">
      <c r="A8696" s="6" t="s">
        <v>9722</v>
      </c>
      <c r="B8696" s="6" t="s">
        <v>38</v>
      </c>
      <c r="C8696" s="6" t="s">
        <v>349</v>
      </c>
      <c r="D8696" s="6" t="s">
        <v>136</v>
      </c>
      <c r="E8696" s="6" t="s">
        <v>2177</v>
      </c>
      <c r="F8696" s="10">
        <v>43481</v>
      </c>
      <c r="G8696" s="6">
        <v>4</v>
      </c>
      <c r="H8696" s="11">
        <f>VLOOKUP(B8696,[1]!Product_Data[#Data],4,0)</f>
        <v>2283</v>
      </c>
      <c r="I8696" s="11">
        <f>VLOOKUP(B8696,[1]!Product_Data[#Data],3,0)</f>
        <v>1484</v>
      </c>
      <c r="J8696" s="11">
        <f t="shared" si="813"/>
        <v>5936</v>
      </c>
      <c r="K8696" s="11">
        <f t="shared" si="814"/>
        <v>9132</v>
      </c>
      <c r="L8696" s="11">
        <f t="shared" si="815"/>
        <v>3196</v>
      </c>
      <c r="M8696" t="str">
        <f>VLOOKUP(C8696,[1]!Location_Data[#Data],2,0)</f>
        <v>Santa Clara</v>
      </c>
      <c r="N8696" t="str">
        <f>VLOOKUP(D8696,[1]!Salespeople_Data[#Data],2,0)</f>
        <v>Clarence Fox</v>
      </c>
      <c r="O8696" t="str">
        <f>VLOOKUP(E8696,[1]!Customer_Data[#Data],2,0)</f>
        <v>Earl Simpson</v>
      </c>
      <c r="P8696" s="15">
        <f t="shared" si="810"/>
        <v>4</v>
      </c>
      <c r="Q8696">
        <f t="shared" si="811"/>
        <v>1</v>
      </c>
      <c r="R8696">
        <f t="shared" si="812"/>
        <v>2019</v>
      </c>
    </row>
    <row r="8697" spans="1:18" x14ac:dyDescent="0.25">
      <c r="A8697" s="6" t="s">
        <v>9723</v>
      </c>
      <c r="B8697" s="6" t="s">
        <v>61</v>
      </c>
      <c r="C8697" s="6" t="s">
        <v>48</v>
      </c>
      <c r="D8697" s="6" t="s">
        <v>356</v>
      </c>
      <c r="E8697" s="6" t="s">
        <v>825</v>
      </c>
      <c r="F8697" s="10">
        <v>43473</v>
      </c>
      <c r="G8697" s="6">
        <v>1</v>
      </c>
      <c r="H8697" s="11">
        <f>VLOOKUP(B8697,[1]!Product_Data[#Data],4,0)</f>
        <v>1889</v>
      </c>
      <c r="I8697" s="11">
        <f>VLOOKUP(B8697,[1]!Product_Data[#Data],3,0)</f>
        <v>945</v>
      </c>
      <c r="J8697" s="11">
        <f t="shared" si="813"/>
        <v>945</v>
      </c>
      <c r="K8697" s="11">
        <f t="shared" si="814"/>
        <v>1889</v>
      </c>
      <c r="L8697" s="11">
        <f t="shared" si="815"/>
        <v>944</v>
      </c>
      <c r="M8697" t="str">
        <f>VLOOKUP(C8697,[1]!Location_Data[#Data],2,0)</f>
        <v>Rialto</v>
      </c>
      <c r="N8697" t="str">
        <f>VLOOKUP(D8697,[1]!Salespeople_Data[#Data],2,0)</f>
        <v>Jimmy Young</v>
      </c>
      <c r="O8697" t="str">
        <f>VLOOKUP(E8697,[1]!Customer_Data[#Data],2,0)</f>
        <v>Arthur Welch</v>
      </c>
      <c r="P8697" s="15">
        <f t="shared" si="810"/>
        <v>3</v>
      </c>
      <c r="Q8697">
        <f t="shared" si="811"/>
        <v>1</v>
      </c>
      <c r="R8697">
        <f t="shared" si="812"/>
        <v>2019</v>
      </c>
    </row>
    <row r="8698" spans="1:18" x14ac:dyDescent="0.25">
      <c r="A8698" s="6" t="s">
        <v>9724</v>
      </c>
      <c r="B8698" s="6" t="s">
        <v>119</v>
      </c>
      <c r="C8698" s="6" t="s">
        <v>57</v>
      </c>
      <c r="D8698" s="6" t="s">
        <v>71</v>
      </c>
      <c r="E8698" s="6" t="s">
        <v>1461</v>
      </c>
      <c r="F8698" s="10">
        <v>43702</v>
      </c>
      <c r="G8698" s="6">
        <v>1</v>
      </c>
      <c r="H8698" s="11">
        <f>VLOOKUP(B8698,[1]!Product_Data[#Data],4,0)</f>
        <v>1077</v>
      </c>
      <c r="I8698" s="11">
        <f>VLOOKUP(B8698,[1]!Product_Data[#Data],3,0)</f>
        <v>732</v>
      </c>
      <c r="J8698" s="11">
        <f t="shared" si="813"/>
        <v>732</v>
      </c>
      <c r="K8698" s="11">
        <f t="shared" si="814"/>
        <v>1077</v>
      </c>
      <c r="L8698" s="11">
        <f t="shared" si="815"/>
        <v>345</v>
      </c>
      <c r="M8698" t="str">
        <f>VLOOKUP(C8698,[1]!Location_Data[#Data],2,0)</f>
        <v>Thousand Oaks</v>
      </c>
      <c r="N8698" t="str">
        <f>VLOOKUP(D8698,[1]!Salespeople_Data[#Data],2,0)</f>
        <v>Gary Rodriguez</v>
      </c>
      <c r="O8698" t="str">
        <f>VLOOKUP(E8698,[1]!Customer_Data[#Data],2,0)</f>
        <v>Raymond Young</v>
      </c>
      <c r="P8698" s="15">
        <f t="shared" si="810"/>
        <v>1</v>
      </c>
      <c r="Q8698">
        <f t="shared" si="811"/>
        <v>8</v>
      </c>
      <c r="R8698">
        <f t="shared" si="812"/>
        <v>2019</v>
      </c>
    </row>
    <row r="8699" spans="1:18" x14ac:dyDescent="0.25">
      <c r="A8699" s="6" t="s">
        <v>9725</v>
      </c>
      <c r="B8699" s="6" t="s">
        <v>925</v>
      </c>
      <c r="C8699" s="6" t="s">
        <v>392</v>
      </c>
      <c r="D8699" s="6" t="s">
        <v>20</v>
      </c>
      <c r="E8699" s="6" t="s">
        <v>3895</v>
      </c>
      <c r="F8699" s="10">
        <v>43577</v>
      </c>
      <c r="G8699" s="6">
        <v>3</v>
      </c>
      <c r="H8699" s="11">
        <f>VLOOKUP(B8699,[1]!Product_Data[#Data],4,0)</f>
        <v>136</v>
      </c>
      <c r="I8699" s="11">
        <f>VLOOKUP(B8699,[1]!Product_Data[#Data],3,0)</f>
        <v>72</v>
      </c>
      <c r="J8699" s="11">
        <f t="shared" si="813"/>
        <v>216</v>
      </c>
      <c r="K8699" s="11">
        <f t="shared" si="814"/>
        <v>408</v>
      </c>
      <c r="L8699" s="11">
        <f t="shared" si="815"/>
        <v>192</v>
      </c>
      <c r="M8699" t="str">
        <f>VLOOKUP(C8699,[1]!Location_Data[#Data],2,0)</f>
        <v>Visalia</v>
      </c>
      <c r="N8699" t="str">
        <f>VLOOKUP(D8699,[1]!Salespeople_Data[#Data],2,0)</f>
        <v>Joshua Cook</v>
      </c>
      <c r="O8699" t="str">
        <f>VLOOKUP(E8699,[1]!Customer_Data[#Data],2,0)</f>
        <v>James Foster</v>
      </c>
      <c r="P8699" s="15">
        <f t="shared" si="810"/>
        <v>2</v>
      </c>
      <c r="Q8699">
        <f t="shared" si="811"/>
        <v>4</v>
      </c>
      <c r="R8699">
        <f t="shared" si="812"/>
        <v>2019</v>
      </c>
    </row>
    <row r="8700" spans="1:18" x14ac:dyDescent="0.25">
      <c r="A8700" s="6" t="s">
        <v>9726</v>
      </c>
      <c r="B8700" s="6" t="s">
        <v>194</v>
      </c>
      <c r="C8700" s="6" t="s">
        <v>527</v>
      </c>
      <c r="D8700" s="6" t="s">
        <v>91</v>
      </c>
      <c r="E8700" s="6" t="s">
        <v>491</v>
      </c>
      <c r="F8700" s="10">
        <v>43774</v>
      </c>
      <c r="G8700" s="6">
        <v>1</v>
      </c>
      <c r="H8700" s="11">
        <f>VLOOKUP(B8700,[1]!Product_Data[#Data],4,0)</f>
        <v>1278</v>
      </c>
      <c r="I8700" s="11">
        <f>VLOOKUP(B8700,[1]!Product_Data[#Data],3,0)</f>
        <v>665</v>
      </c>
      <c r="J8700" s="11">
        <f t="shared" si="813"/>
        <v>665</v>
      </c>
      <c r="K8700" s="11">
        <f t="shared" si="814"/>
        <v>1278</v>
      </c>
      <c r="L8700" s="11">
        <f t="shared" si="815"/>
        <v>613</v>
      </c>
      <c r="M8700" t="str">
        <f>VLOOKUP(C8700,[1]!Location_Data[#Data],2,0)</f>
        <v>Stockton</v>
      </c>
      <c r="N8700" t="str">
        <f>VLOOKUP(D8700,[1]!Salespeople_Data[#Data],2,0)</f>
        <v>Howard Gardner</v>
      </c>
      <c r="O8700" t="str">
        <f>VLOOKUP(E8700,[1]!Customer_Data[#Data],2,0)</f>
        <v>Jack Jackson</v>
      </c>
      <c r="P8700" s="15">
        <f t="shared" si="810"/>
        <v>3</v>
      </c>
      <c r="Q8700">
        <f t="shared" si="811"/>
        <v>11</v>
      </c>
      <c r="R8700">
        <f t="shared" si="812"/>
        <v>2019</v>
      </c>
    </row>
    <row r="8701" spans="1:18" x14ac:dyDescent="0.25">
      <c r="A8701" s="6" t="s">
        <v>9727</v>
      </c>
      <c r="B8701" s="6" t="s">
        <v>668</v>
      </c>
      <c r="C8701" s="6" t="s">
        <v>169</v>
      </c>
      <c r="D8701" s="6" t="s">
        <v>191</v>
      </c>
      <c r="E8701" s="6" t="s">
        <v>102</v>
      </c>
      <c r="F8701" s="10">
        <v>43609</v>
      </c>
      <c r="G8701" s="6">
        <v>1</v>
      </c>
      <c r="H8701" s="11">
        <f>VLOOKUP(B8701,[1]!Product_Data[#Data],4,0)</f>
        <v>181</v>
      </c>
      <c r="I8701" s="11">
        <f>VLOOKUP(B8701,[1]!Product_Data[#Data],3,0)</f>
        <v>130</v>
      </c>
      <c r="J8701" s="11">
        <f t="shared" si="813"/>
        <v>130</v>
      </c>
      <c r="K8701" s="11">
        <f t="shared" si="814"/>
        <v>181</v>
      </c>
      <c r="L8701" s="11">
        <f t="shared" si="815"/>
        <v>51</v>
      </c>
      <c r="M8701" t="str">
        <f>VLOOKUP(C8701,[1]!Location_Data[#Data],2,0)</f>
        <v>Vista</v>
      </c>
      <c r="N8701" t="str">
        <f>VLOOKUP(D8701,[1]!Salespeople_Data[#Data],2,0)</f>
        <v>Robert Reed</v>
      </c>
      <c r="O8701" t="str">
        <f>VLOOKUP(E8701,[1]!Customer_Data[#Data],2,0)</f>
        <v>Scott Mills</v>
      </c>
      <c r="P8701" s="15">
        <f t="shared" si="810"/>
        <v>6</v>
      </c>
      <c r="Q8701">
        <f t="shared" si="811"/>
        <v>5</v>
      </c>
      <c r="R8701">
        <f t="shared" si="812"/>
        <v>2019</v>
      </c>
    </row>
    <row r="8702" spans="1:18" x14ac:dyDescent="0.25">
      <c r="A8702" s="6" t="s">
        <v>9728</v>
      </c>
      <c r="B8702" s="6" t="s">
        <v>858</v>
      </c>
      <c r="C8702" s="6" t="s">
        <v>224</v>
      </c>
      <c r="D8702" s="6" t="s">
        <v>359</v>
      </c>
      <c r="E8702" s="6" t="s">
        <v>1618</v>
      </c>
      <c r="F8702" s="10">
        <v>43657</v>
      </c>
      <c r="G8702" s="6">
        <v>3</v>
      </c>
      <c r="H8702" s="11">
        <f>VLOOKUP(B8702,[1]!Product_Data[#Data],4,0)</f>
        <v>2294</v>
      </c>
      <c r="I8702" s="11">
        <f>VLOOKUP(B8702,[1]!Product_Data[#Data],3,0)</f>
        <v>1399</v>
      </c>
      <c r="J8702" s="11">
        <f t="shared" si="813"/>
        <v>4197</v>
      </c>
      <c r="K8702" s="11">
        <f t="shared" si="814"/>
        <v>6882</v>
      </c>
      <c r="L8702" s="11">
        <f t="shared" si="815"/>
        <v>2685</v>
      </c>
      <c r="M8702" t="str">
        <f>VLOOKUP(C8702,[1]!Location_Data[#Data],2,0)</f>
        <v>Huntington Beach</v>
      </c>
      <c r="N8702" t="str">
        <f>VLOOKUP(D8702,[1]!Salespeople_Data[#Data],2,0)</f>
        <v>Eugene Holmes</v>
      </c>
      <c r="O8702" t="str">
        <f>VLOOKUP(E8702,[1]!Customer_Data[#Data],2,0)</f>
        <v>Jose Watson</v>
      </c>
      <c r="P8702" s="15">
        <f t="shared" si="810"/>
        <v>5</v>
      </c>
      <c r="Q8702">
        <f t="shared" si="811"/>
        <v>7</v>
      </c>
      <c r="R8702">
        <f t="shared" si="812"/>
        <v>2019</v>
      </c>
    </row>
    <row r="8703" spans="1:18" x14ac:dyDescent="0.25">
      <c r="A8703" s="6" t="s">
        <v>9729</v>
      </c>
      <c r="B8703" s="6" t="s">
        <v>164</v>
      </c>
      <c r="C8703" s="6" t="s">
        <v>392</v>
      </c>
      <c r="D8703" s="6" t="s">
        <v>101</v>
      </c>
      <c r="E8703" s="6" t="s">
        <v>1021</v>
      </c>
      <c r="F8703" s="10">
        <v>43554</v>
      </c>
      <c r="G8703" s="6">
        <v>1</v>
      </c>
      <c r="H8703" s="11">
        <f>VLOOKUP(B8703,[1]!Product_Data[#Data],4,0)</f>
        <v>637</v>
      </c>
      <c r="I8703" s="11">
        <f>VLOOKUP(B8703,[1]!Product_Data[#Data],3,0)</f>
        <v>389</v>
      </c>
      <c r="J8703" s="11">
        <f t="shared" si="813"/>
        <v>389</v>
      </c>
      <c r="K8703" s="11">
        <f t="shared" si="814"/>
        <v>637</v>
      </c>
      <c r="L8703" s="11">
        <f t="shared" si="815"/>
        <v>248</v>
      </c>
      <c r="M8703" t="str">
        <f>VLOOKUP(C8703,[1]!Location_Data[#Data],2,0)</f>
        <v>Visalia</v>
      </c>
      <c r="N8703" t="str">
        <f>VLOOKUP(D8703,[1]!Salespeople_Data[#Data],2,0)</f>
        <v>Scott Clark</v>
      </c>
      <c r="O8703" t="str">
        <f>VLOOKUP(E8703,[1]!Customer_Data[#Data],2,0)</f>
        <v>Nicholas Stanley</v>
      </c>
      <c r="P8703" s="15">
        <f t="shared" si="810"/>
        <v>7</v>
      </c>
      <c r="Q8703">
        <f t="shared" si="811"/>
        <v>3</v>
      </c>
      <c r="R8703">
        <f t="shared" si="812"/>
        <v>2019</v>
      </c>
    </row>
    <row r="8704" spans="1:18" x14ac:dyDescent="0.25">
      <c r="A8704" s="6" t="s">
        <v>9730</v>
      </c>
      <c r="B8704" s="6" t="s">
        <v>78</v>
      </c>
      <c r="C8704" s="6" t="s">
        <v>570</v>
      </c>
      <c r="D8704" s="6" t="s">
        <v>75</v>
      </c>
      <c r="E8704" s="6" t="s">
        <v>1429</v>
      </c>
      <c r="F8704" s="10">
        <v>43768</v>
      </c>
      <c r="G8704" s="6">
        <v>1</v>
      </c>
      <c r="H8704" s="11">
        <f>VLOOKUP(B8704,[1]!Product_Data[#Data],4,0)</f>
        <v>1380</v>
      </c>
      <c r="I8704" s="11">
        <f>VLOOKUP(B8704,[1]!Product_Data[#Data],3,0)</f>
        <v>1090</v>
      </c>
      <c r="J8704" s="11">
        <f t="shared" si="813"/>
        <v>1090</v>
      </c>
      <c r="K8704" s="11">
        <f t="shared" si="814"/>
        <v>1380</v>
      </c>
      <c r="L8704" s="11">
        <f t="shared" si="815"/>
        <v>290</v>
      </c>
      <c r="M8704" t="str">
        <f>VLOOKUP(C8704,[1]!Location_Data[#Data],2,0)</f>
        <v>Fresno</v>
      </c>
      <c r="N8704" t="str">
        <f>VLOOKUP(D8704,[1]!Salespeople_Data[#Data],2,0)</f>
        <v>Roger Robertson</v>
      </c>
      <c r="O8704" t="str">
        <f>VLOOKUP(E8704,[1]!Customer_Data[#Data],2,0)</f>
        <v>Juan Lawrence</v>
      </c>
      <c r="P8704" s="15">
        <f t="shared" si="810"/>
        <v>4</v>
      </c>
      <c r="Q8704">
        <f t="shared" si="811"/>
        <v>10</v>
      </c>
      <c r="R8704">
        <f t="shared" si="812"/>
        <v>2019</v>
      </c>
    </row>
    <row r="8705" spans="1:18" x14ac:dyDescent="0.25">
      <c r="A8705" s="6" t="s">
        <v>9731</v>
      </c>
      <c r="B8705" s="6" t="s">
        <v>495</v>
      </c>
      <c r="C8705" s="6" t="s">
        <v>115</v>
      </c>
      <c r="D8705" s="6" t="s">
        <v>212</v>
      </c>
      <c r="E8705" s="6" t="s">
        <v>903</v>
      </c>
      <c r="F8705" s="10">
        <v>43548</v>
      </c>
      <c r="G8705" s="6">
        <v>1</v>
      </c>
      <c r="H8705" s="11">
        <f>VLOOKUP(B8705,[1]!Product_Data[#Data],4,0)</f>
        <v>1467</v>
      </c>
      <c r="I8705" s="11">
        <f>VLOOKUP(B8705,[1]!Product_Data[#Data],3,0)</f>
        <v>807</v>
      </c>
      <c r="J8705" s="11">
        <f t="shared" si="813"/>
        <v>807</v>
      </c>
      <c r="K8705" s="11">
        <f t="shared" si="814"/>
        <v>1467</v>
      </c>
      <c r="L8705" s="11">
        <f t="shared" si="815"/>
        <v>660</v>
      </c>
      <c r="M8705" t="str">
        <f>VLOOKUP(C8705,[1]!Location_Data[#Data],2,0)</f>
        <v>Glendale</v>
      </c>
      <c r="N8705" t="str">
        <f>VLOOKUP(D8705,[1]!Salespeople_Data[#Data],2,0)</f>
        <v>Ronald Reed</v>
      </c>
      <c r="O8705" t="str">
        <f>VLOOKUP(E8705,[1]!Customer_Data[#Data],2,0)</f>
        <v>Billy Kennedy</v>
      </c>
      <c r="P8705" s="15">
        <f t="shared" si="810"/>
        <v>1</v>
      </c>
      <c r="Q8705">
        <f t="shared" si="811"/>
        <v>3</v>
      </c>
      <c r="R8705">
        <f t="shared" si="812"/>
        <v>2019</v>
      </c>
    </row>
    <row r="8706" spans="1:18" x14ac:dyDescent="0.25">
      <c r="A8706" s="6" t="s">
        <v>9732</v>
      </c>
      <c r="B8706" s="6" t="s">
        <v>129</v>
      </c>
      <c r="C8706" s="6" t="s">
        <v>596</v>
      </c>
      <c r="D8706" s="6" t="s">
        <v>212</v>
      </c>
      <c r="E8706" s="6" t="s">
        <v>648</v>
      </c>
      <c r="F8706" s="10">
        <v>43618</v>
      </c>
      <c r="G8706" s="6">
        <v>4</v>
      </c>
      <c r="H8706" s="11">
        <f>VLOOKUP(B8706,[1]!Product_Data[#Data],4,0)</f>
        <v>127</v>
      </c>
      <c r="I8706" s="11">
        <f>VLOOKUP(B8706,[1]!Product_Data[#Data],3,0)</f>
        <v>79</v>
      </c>
      <c r="J8706" s="11">
        <f t="shared" si="813"/>
        <v>316</v>
      </c>
      <c r="K8706" s="11">
        <f t="shared" si="814"/>
        <v>508</v>
      </c>
      <c r="L8706" s="11">
        <f t="shared" si="815"/>
        <v>192</v>
      </c>
      <c r="M8706" t="str">
        <f>VLOOKUP(C8706,[1]!Location_Data[#Data],2,0)</f>
        <v>Fremont</v>
      </c>
      <c r="N8706" t="str">
        <f>VLOOKUP(D8706,[1]!Salespeople_Data[#Data],2,0)</f>
        <v>Ronald Reed</v>
      </c>
      <c r="O8706" t="str">
        <f>VLOOKUP(E8706,[1]!Customer_Data[#Data],2,0)</f>
        <v>Russell Alexander</v>
      </c>
      <c r="P8706" s="15">
        <f t="shared" ref="P8706:P8769" si="816">WEEKDAY(F8706)</f>
        <v>1</v>
      </c>
      <c r="Q8706">
        <f t="shared" ref="Q8706:Q8769" si="817">MONTH(F8706)</f>
        <v>6</v>
      </c>
      <c r="R8706">
        <f t="shared" ref="R8706:R8769" si="818">YEAR(F8706)</f>
        <v>2019</v>
      </c>
    </row>
    <row r="8707" spans="1:18" x14ac:dyDescent="0.25">
      <c r="A8707" s="6" t="s">
        <v>9733</v>
      </c>
      <c r="B8707" s="6" t="s">
        <v>395</v>
      </c>
      <c r="C8707" s="6" t="s">
        <v>436</v>
      </c>
      <c r="D8707" s="6" t="s">
        <v>71</v>
      </c>
      <c r="E8707" s="6" t="s">
        <v>637</v>
      </c>
      <c r="F8707" s="10">
        <v>43657</v>
      </c>
      <c r="G8707" s="6">
        <v>2</v>
      </c>
      <c r="H8707" s="11">
        <f>VLOOKUP(B8707,[1]!Product_Data[#Data],4,0)</f>
        <v>2257</v>
      </c>
      <c r="I8707" s="11">
        <f>VLOOKUP(B8707,[1]!Product_Data[#Data],3,0)</f>
        <v>1535</v>
      </c>
      <c r="J8707" s="11">
        <f t="shared" ref="J8707:J8770" si="819">PRODUCT(I8707,G8707)</f>
        <v>3070</v>
      </c>
      <c r="K8707" s="11">
        <f t="shared" ref="K8707:K8770" si="820">PRODUCT(H8707,G8707)</f>
        <v>4514</v>
      </c>
      <c r="L8707" s="11">
        <f t="shared" ref="L8707:L8770" si="821">K8707-J8707</f>
        <v>1444</v>
      </c>
      <c r="M8707" t="str">
        <f>VLOOKUP(C8707,[1]!Location_Data[#Data],2,0)</f>
        <v>Jurupa Valley</v>
      </c>
      <c r="N8707" t="str">
        <f>VLOOKUP(D8707,[1]!Salespeople_Data[#Data],2,0)</f>
        <v>Gary Rodriguez</v>
      </c>
      <c r="O8707" t="str">
        <f>VLOOKUP(E8707,[1]!Customer_Data[#Data],2,0)</f>
        <v>Stephen Reynolds</v>
      </c>
      <c r="P8707" s="15">
        <f t="shared" si="816"/>
        <v>5</v>
      </c>
      <c r="Q8707">
        <f t="shared" si="817"/>
        <v>7</v>
      </c>
      <c r="R8707">
        <f t="shared" si="818"/>
        <v>2019</v>
      </c>
    </row>
    <row r="8708" spans="1:18" x14ac:dyDescent="0.25">
      <c r="A8708" s="6" t="s">
        <v>9734</v>
      </c>
      <c r="B8708" s="6" t="s">
        <v>245</v>
      </c>
      <c r="C8708" s="6" t="s">
        <v>39</v>
      </c>
      <c r="D8708" s="6" t="s">
        <v>30</v>
      </c>
      <c r="E8708" s="6" t="s">
        <v>1534</v>
      </c>
      <c r="F8708" s="10">
        <v>43706</v>
      </c>
      <c r="G8708" s="6">
        <v>3</v>
      </c>
      <c r="H8708" s="11">
        <f>VLOOKUP(B8708,[1]!Product_Data[#Data],4,0)</f>
        <v>818</v>
      </c>
      <c r="I8708" s="11">
        <f>VLOOKUP(B8708,[1]!Product_Data[#Data],3,0)</f>
        <v>450</v>
      </c>
      <c r="J8708" s="11">
        <f t="shared" si="819"/>
        <v>1350</v>
      </c>
      <c r="K8708" s="11">
        <f t="shared" si="820"/>
        <v>2454</v>
      </c>
      <c r="L8708" s="11">
        <f t="shared" si="821"/>
        <v>1104</v>
      </c>
      <c r="M8708" t="str">
        <f>VLOOKUP(C8708,[1]!Location_Data[#Data],2,0)</f>
        <v>Oceanside</v>
      </c>
      <c r="N8708" t="str">
        <f>VLOOKUP(D8708,[1]!Salespeople_Data[#Data],2,0)</f>
        <v>Carl Hall</v>
      </c>
      <c r="O8708" t="str">
        <f>VLOOKUP(E8708,[1]!Customer_Data[#Data],2,0)</f>
        <v>Russell Bailey</v>
      </c>
      <c r="P8708" s="15">
        <f t="shared" si="816"/>
        <v>5</v>
      </c>
      <c r="Q8708">
        <f t="shared" si="817"/>
        <v>8</v>
      </c>
      <c r="R8708">
        <f t="shared" si="818"/>
        <v>2019</v>
      </c>
    </row>
    <row r="8709" spans="1:18" x14ac:dyDescent="0.25">
      <c r="A8709" s="6" t="s">
        <v>9735</v>
      </c>
      <c r="B8709" s="6" t="s">
        <v>94</v>
      </c>
      <c r="C8709" s="6" t="s">
        <v>57</v>
      </c>
      <c r="D8709" s="6" t="s">
        <v>250</v>
      </c>
      <c r="E8709" s="6" t="s">
        <v>1067</v>
      </c>
      <c r="F8709" s="10">
        <v>43565</v>
      </c>
      <c r="G8709" s="6">
        <v>1</v>
      </c>
      <c r="H8709" s="11">
        <f>VLOOKUP(B8709,[1]!Product_Data[#Data],4,0)</f>
        <v>1639</v>
      </c>
      <c r="I8709" s="11">
        <f>VLOOKUP(B8709,[1]!Product_Data[#Data],3,0)</f>
        <v>1295</v>
      </c>
      <c r="J8709" s="11">
        <f t="shared" si="819"/>
        <v>1295</v>
      </c>
      <c r="K8709" s="11">
        <f t="shared" si="820"/>
        <v>1639</v>
      </c>
      <c r="L8709" s="11">
        <f t="shared" si="821"/>
        <v>344</v>
      </c>
      <c r="M8709" t="str">
        <f>VLOOKUP(C8709,[1]!Location_Data[#Data],2,0)</f>
        <v>Thousand Oaks</v>
      </c>
      <c r="N8709" t="str">
        <f>VLOOKUP(D8709,[1]!Salespeople_Data[#Data],2,0)</f>
        <v>Martin Carr</v>
      </c>
      <c r="O8709" t="str">
        <f>VLOOKUP(E8709,[1]!Customer_Data[#Data],2,0)</f>
        <v>Antonio Cooper</v>
      </c>
      <c r="P8709" s="15">
        <f t="shared" si="816"/>
        <v>4</v>
      </c>
      <c r="Q8709">
        <f t="shared" si="817"/>
        <v>4</v>
      </c>
      <c r="R8709">
        <f t="shared" si="818"/>
        <v>2019</v>
      </c>
    </row>
    <row r="8710" spans="1:18" x14ac:dyDescent="0.25">
      <c r="A8710" s="6" t="s">
        <v>9736</v>
      </c>
      <c r="B8710" s="6" t="s">
        <v>403</v>
      </c>
      <c r="C8710" s="6" t="s">
        <v>355</v>
      </c>
      <c r="D8710" s="6" t="s">
        <v>106</v>
      </c>
      <c r="E8710" s="6" t="s">
        <v>1252</v>
      </c>
      <c r="F8710" s="10">
        <v>43648</v>
      </c>
      <c r="G8710" s="6">
        <v>2</v>
      </c>
      <c r="H8710" s="11">
        <f>VLOOKUP(B8710,[1]!Product_Data[#Data],4,0)</f>
        <v>392</v>
      </c>
      <c r="I8710" s="11">
        <f>VLOOKUP(B8710,[1]!Product_Data[#Data],3,0)</f>
        <v>255</v>
      </c>
      <c r="J8710" s="11">
        <f t="shared" si="819"/>
        <v>510</v>
      </c>
      <c r="K8710" s="11">
        <f t="shared" si="820"/>
        <v>784</v>
      </c>
      <c r="L8710" s="11">
        <f t="shared" si="821"/>
        <v>274</v>
      </c>
      <c r="M8710" t="str">
        <f>VLOOKUP(C8710,[1]!Location_Data[#Data],2,0)</f>
        <v>Burbank</v>
      </c>
      <c r="N8710" t="str">
        <f>VLOOKUP(D8710,[1]!Salespeople_Data[#Data],2,0)</f>
        <v>Patrick Ruiz</v>
      </c>
      <c r="O8710" t="str">
        <f>VLOOKUP(E8710,[1]!Customer_Data[#Data],2,0)</f>
        <v>Clarence Austin</v>
      </c>
      <c r="P8710" s="15">
        <f t="shared" si="816"/>
        <v>3</v>
      </c>
      <c r="Q8710">
        <f t="shared" si="817"/>
        <v>7</v>
      </c>
      <c r="R8710">
        <f t="shared" si="818"/>
        <v>2019</v>
      </c>
    </row>
    <row r="8711" spans="1:18" x14ac:dyDescent="0.25">
      <c r="A8711" s="6" t="s">
        <v>9737</v>
      </c>
      <c r="B8711" s="6" t="s">
        <v>13</v>
      </c>
      <c r="C8711" s="6" t="s">
        <v>570</v>
      </c>
      <c r="D8711" s="6" t="s">
        <v>257</v>
      </c>
      <c r="E8711" s="6" t="s">
        <v>513</v>
      </c>
      <c r="F8711" s="10">
        <v>43796</v>
      </c>
      <c r="G8711" s="6">
        <v>1</v>
      </c>
      <c r="H8711" s="11">
        <f>VLOOKUP(B8711,[1]!Product_Data[#Data],4,0)</f>
        <v>1022</v>
      </c>
      <c r="I8711" s="11">
        <f>VLOOKUP(B8711,[1]!Product_Data[#Data],3,0)</f>
        <v>818</v>
      </c>
      <c r="J8711" s="11">
        <f t="shared" si="819"/>
        <v>818</v>
      </c>
      <c r="K8711" s="11">
        <f t="shared" si="820"/>
        <v>1022</v>
      </c>
      <c r="L8711" s="11">
        <f t="shared" si="821"/>
        <v>204</v>
      </c>
      <c r="M8711" t="str">
        <f>VLOOKUP(C8711,[1]!Location_Data[#Data],2,0)</f>
        <v>Fresno</v>
      </c>
      <c r="N8711" t="str">
        <f>VLOOKUP(D8711,[1]!Salespeople_Data[#Data],2,0)</f>
        <v>Jerry Perry</v>
      </c>
      <c r="O8711" t="str">
        <f>VLOOKUP(E8711,[1]!Customer_Data[#Data],2,0)</f>
        <v>Wayne Hunter</v>
      </c>
      <c r="P8711" s="15">
        <f t="shared" si="816"/>
        <v>4</v>
      </c>
      <c r="Q8711">
        <f t="shared" si="817"/>
        <v>11</v>
      </c>
      <c r="R8711">
        <f t="shared" si="818"/>
        <v>2019</v>
      </c>
    </row>
    <row r="8712" spans="1:18" x14ac:dyDescent="0.25">
      <c r="A8712" s="6" t="s">
        <v>9738</v>
      </c>
      <c r="B8712" s="6" t="s">
        <v>403</v>
      </c>
      <c r="C8712" s="6" t="s">
        <v>149</v>
      </c>
      <c r="D8712" s="6" t="s">
        <v>170</v>
      </c>
      <c r="E8712" s="6" t="s">
        <v>493</v>
      </c>
      <c r="F8712" s="10">
        <v>43794</v>
      </c>
      <c r="G8712" s="6">
        <v>4</v>
      </c>
      <c r="H8712" s="11">
        <f>VLOOKUP(B8712,[1]!Product_Data[#Data],4,0)</f>
        <v>392</v>
      </c>
      <c r="I8712" s="11">
        <f>VLOOKUP(B8712,[1]!Product_Data[#Data],3,0)</f>
        <v>255</v>
      </c>
      <c r="J8712" s="11">
        <f t="shared" si="819"/>
        <v>1020</v>
      </c>
      <c r="K8712" s="11">
        <f t="shared" si="820"/>
        <v>1568</v>
      </c>
      <c r="L8712" s="11">
        <f t="shared" si="821"/>
        <v>548</v>
      </c>
      <c r="M8712" t="str">
        <f>VLOOKUP(C8712,[1]!Location_Data[#Data],2,0)</f>
        <v>Antioch</v>
      </c>
      <c r="N8712" t="str">
        <f>VLOOKUP(D8712,[1]!Salespeople_Data[#Data],2,0)</f>
        <v>Sean Miller</v>
      </c>
      <c r="O8712" t="str">
        <f>VLOOKUP(E8712,[1]!Customer_Data[#Data],2,0)</f>
        <v>Martin Reyes</v>
      </c>
      <c r="P8712" s="15">
        <f t="shared" si="816"/>
        <v>2</v>
      </c>
      <c r="Q8712">
        <f t="shared" si="817"/>
        <v>11</v>
      </c>
      <c r="R8712">
        <f t="shared" si="818"/>
        <v>2019</v>
      </c>
    </row>
    <row r="8713" spans="1:18" x14ac:dyDescent="0.25">
      <c r="A8713" s="6" t="s">
        <v>9739</v>
      </c>
      <c r="B8713" s="6" t="s">
        <v>703</v>
      </c>
      <c r="C8713" s="6" t="s">
        <v>90</v>
      </c>
      <c r="D8713" s="6" t="s">
        <v>40</v>
      </c>
      <c r="E8713" s="6" t="s">
        <v>2357</v>
      </c>
      <c r="F8713" s="10">
        <v>43819</v>
      </c>
      <c r="G8713" s="6">
        <v>3</v>
      </c>
      <c r="H8713" s="11">
        <f>VLOOKUP(B8713,[1]!Product_Data[#Data],4,0)</f>
        <v>530</v>
      </c>
      <c r="I8713" s="11">
        <f>VLOOKUP(B8713,[1]!Product_Data[#Data],3,0)</f>
        <v>435</v>
      </c>
      <c r="J8713" s="11">
        <f t="shared" si="819"/>
        <v>1305</v>
      </c>
      <c r="K8713" s="11">
        <f t="shared" si="820"/>
        <v>1590</v>
      </c>
      <c r="L8713" s="11">
        <f t="shared" si="821"/>
        <v>285</v>
      </c>
      <c r="M8713" t="str">
        <f>VLOOKUP(C8713,[1]!Location_Data[#Data],2,0)</f>
        <v>Irvine</v>
      </c>
      <c r="N8713" t="str">
        <f>VLOOKUP(D8713,[1]!Salespeople_Data[#Data],2,0)</f>
        <v>Brian Hansen</v>
      </c>
      <c r="O8713" t="str">
        <f>VLOOKUP(E8713,[1]!Customer_Data[#Data],2,0)</f>
        <v>Brian Murphy</v>
      </c>
      <c r="P8713" s="15">
        <f t="shared" si="816"/>
        <v>6</v>
      </c>
      <c r="Q8713">
        <f t="shared" si="817"/>
        <v>12</v>
      </c>
      <c r="R8713">
        <f t="shared" si="818"/>
        <v>2019</v>
      </c>
    </row>
    <row r="8714" spans="1:18" x14ac:dyDescent="0.25">
      <c r="A8714" s="6" t="s">
        <v>9740</v>
      </c>
      <c r="B8714" s="6" t="s">
        <v>703</v>
      </c>
      <c r="C8714" s="6" t="s">
        <v>386</v>
      </c>
      <c r="D8714" s="6" t="s">
        <v>447</v>
      </c>
      <c r="E8714" s="6" t="s">
        <v>2113</v>
      </c>
      <c r="F8714" s="10">
        <v>43491</v>
      </c>
      <c r="G8714" s="6">
        <v>2</v>
      </c>
      <c r="H8714" s="11">
        <f>VLOOKUP(B8714,[1]!Product_Data[#Data],4,0)</f>
        <v>530</v>
      </c>
      <c r="I8714" s="11">
        <f>VLOOKUP(B8714,[1]!Product_Data[#Data],3,0)</f>
        <v>435</v>
      </c>
      <c r="J8714" s="11">
        <f t="shared" si="819"/>
        <v>870</v>
      </c>
      <c r="K8714" s="11">
        <f t="shared" si="820"/>
        <v>1060</v>
      </c>
      <c r="L8714" s="11">
        <f t="shared" si="821"/>
        <v>190</v>
      </c>
      <c r="M8714" t="str">
        <f>VLOOKUP(C8714,[1]!Location_Data[#Data],2,0)</f>
        <v>Carlsbad</v>
      </c>
      <c r="N8714" t="str">
        <f>VLOOKUP(D8714,[1]!Salespeople_Data[#Data],2,0)</f>
        <v>Howard Sims</v>
      </c>
      <c r="O8714" t="str">
        <f>VLOOKUP(E8714,[1]!Customer_Data[#Data],2,0)</f>
        <v>Bruce Oliver</v>
      </c>
      <c r="P8714" s="15">
        <f t="shared" si="816"/>
        <v>7</v>
      </c>
      <c r="Q8714">
        <f t="shared" si="817"/>
        <v>1</v>
      </c>
      <c r="R8714">
        <f t="shared" si="818"/>
        <v>2019</v>
      </c>
    </row>
    <row r="8715" spans="1:18" x14ac:dyDescent="0.25">
      <c r="A8715" s="6" t="s">
        <v>9741</v>
      </c>
      <c r="B8715" s="6" t="s">
        <v>395</v>
      </c>
      <c r="C8715" s="6" t="s">
        <v>52</v>
      </c>
      <c r="D8715" s="6" t="s">
        <v>269</v>
      </c>
      <c r="E8715" s="6" t="s">
        <v>2099</v>
      </c>
      <c r="F8715" s="10">
        <v>43509</v>
      </c>
      <c r="G8715" s="6">
        <v>3</v>
      </c>
      <c r="H8715" s="11">
        <f>VLOOKUP(B8715,[1]!Product_Data[#Data],4,0)</f>
        <v>2257</v>
      </c>
      <c r="I8715" s="11">
        <f>VLOOKUP(B8715,[1]!Product_Data[#Data],3,0)</f>
        <v>1535</v>
      </c>
      <c r="J8715" s="11">
        <f t="shared" si="819"/>
        <v>4605</v>
      </c>
      <c r="K8715" s="11">
        <f t="shared" si="820"/>
        <v>6771</v>
      </c>
      <c r="L8715" s="11">
        <f t="shared" si="821"/>
        <v>2166</v>
      </c>
      <c r="M8715" t="str">
        <f>VLOOKUP(C8715,[1]!Location_Data[#Data],2,0)</f>
        <v>Pasadena</v>
      </c>
      <c r="N8715" t="str">
        <f>VLOOKUP(D8715,[1]!Salespeople_Data[#Data],2,0)</f>
        <v>Kevin Butler</v>
      </c>
      <c r="O8715" t="str">
        <f>VLOOKUP(E8715,[1]!Customer_Data[#Data],2,0)</f>
        <v>Eugene Hunter</v>
      </c>
      <c r="P8715" s="15">
        <f t="shared" si="816"/>
        <v>4</v>
      </c>
      <c r="Q8715">
        <f t="shared" si="817"/>
        <v>2</v>
      </c>
      <c r="R8715">
        <f t="shared" si="818"/>
        <v>2019</v>
      </c>
    </row>
    <row r="8716" spans="1:18" x14ac:dyDescent="0.25">
      <c r="A8716" s="6" t="s">
        <v>9742</v>
      </c>
      <c r="B8716" s="6" t="s">
        <v>553</v>
      </c>
      <c r="C8716" s="6" t="s">
        <v>215</v>
      </c>
      <c r="D8716" s="6" t="s">
        <v>10</v>
      </c>
      <c r="E8716" s="6" t="s">
        <v>993</v>
      </c>
      <c r="F8716" s="10">
        <v>43483</v>
      </c>
      <c r="G8716" s="6">
        <v>3</v>
      </c>
      <c r="H8716" s="11">
        <f>VLOOKUP(B8716,[1]!Product_Data[#Data],4,0)</f>
        <v>1798</v>
      </c>
      <c r="I8716" s="11">
        <f>VLOOKUP(B8716,[1]!Product_Data[#Data],3,0)</f>
        <v>971</v>
      </c>
      <c r="J8716" s="11">
        <f t="shared" si="819"/>
        <v>2913</v>
      </c>
      <c r="K8716" s="11">
        <f t="shared" si="820"/>
        <v>5394</v>
      </c>
      <c r="L8716" s="11">
        <f t="shared" si="821"/>
        <v>2481</v>
      </c>
      <c r="M8716" t="str">
        <f>VLOOKUP(C8716,[1]!Location_Data[#Data],2,0)</f>
        <v>El Cajon</v>
      </c>
      <c r="N8716" t="str">
        <f>VLOOKUP(D8716,[1]!Salespeople_Data[#Data],2,0)</f>
        <v>Justin Lynch</v>
      </c>
      <c r="O8716" t="str">
        <f>VLOOKUP(E8716,[1]!Customer_Data[#Data],2,0)</f>
        <v>Roy Jenkins</v>
      </c>
      <c r="P8716" s="15">
        <f t="shared" si="816"/>
        <v>6</v>
      </c>
      <c r="Q8716">
        <f t="shared" si="817"/>
        <v>1</v>
      </c>
      <c r="R8716">
        <f t="shared" si="818"/>
        <v>2019</v>
      </c>
    </row>
    <row r="8717" spans="1:18" x14ac:dyDescent="0.25">
      <c r="A8717" s="6" t="s">
        <v>9743</v>
      </c>
      <c r="B8717" s="6" t="s">
        <v>109</v>
      </c>
      <c r="C8717" s="6" t="s">
        <v>190</v>
      </c>
      <c r="D8717" s="6" t="s">
        <v>212</v>
      </c>
      <c r="E8717" s="6" t="s">
        <v>1096</v>
      </c>
      <c r="F8717" s="10">
        <v>43584</v>
      </c>
      <c r="G8717" s="6">
        <v>3</v>
      </c>
      <c r="H8717" s="11">
        <f>VLOOKUP(B8717,[1]!Product_Data[#Data],4,0)</f>
        <v>1783</v>
      </c>
      <c r="I8717" s="11">
        <f>VLOOKUP(B8717,[1]!Product_Data[#Data],3,0)</f>
        <v>1230</v>
      </c>
      <c r="J8717" s="11">
        <f t="shared" si="819"/>
        <v>3690</v>
      </c>
      <c r="K8717" s="11">
        <f t="shared" si="820"/>
        <v>5349</v>
      </c>
      <c r="L8717" s="11">
        <f t="shared" si="821"/>
        <v>1659</v>
      </c>
      <c r="M8717" t="str">
        <f>VLOOKUP(C8717,[1]!Location_Data[#Data],2,0)</f>
        <v>Oakland</v>
      </c>
      <c r="N8717" t="str">
        <f>VLOOKUP(D8717,[1]!Salespeople_Data[#Data],2,0)</f>
        <v>Ronald Reed</v>
      </c>
      <c r="O8717" t="str">
        <f>VLOOKUP(E8717,[1]!Customer_Data[#Data],2,0)</f>
        <v>Craig Wright</v>
      </c>
      <c r="P8717" s="15">
        <f t="shared" si="816"/>
        <v>2</v>
      </c>
      <c r="Q8717">
        <f t="shared" si="817"/>
        <v>4</v>
      </c>
      <c r="R8717">
        <f t="shared" si="818"/>
        <v>2019</v>
      </c>
    </row>
    <row r="8718" spans="1:18" x14ac:dyDescent="0.25">
      <c r="A8718" s="6" t="s">
        <v>9744</v>
      </c>
      <c r="B8718" s="6" t="s">
        <v>370</v>
      </c>
      <c r="C8718" s="6" t="s">
        <v>14</v>
      </c>
      <c r="D8718" s="6" t="s">
        <v>165</v>
      </c>
      <c r="E8718" s="6" t="s">
        <v>1109</v>
      </c>
      <c r="F8718" s="10">
        <v>43637</v>
      </c>
      <c r="G8718" s="6">
        <v>1</v>
      </c>
      <c r="H8718" s="11">
        <f>VLOOKUP(B8718,[1]!Product_Data[#Data],4,0)</f>
        <v>771</v>
      </c>
      <c r="I8718" s="11">
        <f>VLOOKUP(B8718,[1]!Product_Data[#Data],3,0)</f>
        <v>648</v>
      </c>
      <c r="J8718" s="11">
        <f t="shared" si="819"/>
        <v>648</v>
      </c>
      <c r="K8718" s="11">
        <f t="shared" si="820"/>
        <v>771</v>
      </c>
      <c r="L8718" s="11">
        <f t="shared" si="821"/>
        <v>123</v>
      </c>
      <c r="M8718" t="str">
        <f>VLOOKUP(C8718,[1]!Location_Data[#Data],2,0)</f>
        <v>Santa Clarita</v>
      </c>
      <c r="N8718" t="str">
        <f>VLOOKUP(D8718,[1]!Salespeople_Data[#Data],2,0)</f>
        <v>Joe Sims</v>
      </c>
      <c r="O8718" t="str">
        <f>VLOOKUP(E8718,[1]!Customer_Data[#Data],2,0)</f>
        <v>Daniel Fernandez</v>
      </c>
      <c r="P8718" s="15">
        <f t="shared" si="816"/>
        <v>6</v>
      </c>
      <c r="Q8718">
        <f t="shared" si="817"/>
        <v>6</v>
      </c>
      <c r="R8718">
        <f t="shared" si="818"/>
        <v>2019</v>
      </c>
    </row>
    <row r="8719" spans="1:18" x14ac:dyDescent="0.25">
      <c r="A8719" s="6" t="s">
        <v>9745</v>
      </c>
      <c r="B8719" s="6" t="s">
        <v>1149</v>
      </c>
      <c r="C8719" s="6" t="s">
        <v>512</v>
      </c>
      <c r="D8719" s="6" t="s">
        <v>96</v>
      </c>
      <c r="E8719" s="6" t="s">
        <v>179</v>
      </c>
      <c r="F8719" s="10">
        <v>43717</v>
      </c>
      <c r="G8719" s="6">
        <v>1</v>
      </c>
      <c r="H8719" s="11">
        <f>VLOOKUP(B8719,[1]!Product_Data[#Data],4,0)</f>
        <v>847</v>
      </c>
      <c r="I8719" s="11">
        <f>VLOOKUP(B8719,[1]!Product_Data[#Data],3,0)</f>
        <v>534</v>
      </c>
      <c r="J8719" s="11">
        <f t="shared" si="819"/>
        <v>534</v>
      </c>
      <c r="K8719" s="11">
        <f t="shared" si="820"/>
        <v>847</v>
      </c>
      <c r="L8719" s="11">
        <f t="shared" si="821"/>
        <v>313</v>
      </c>
      <c r="M8719" t="str">
        <f>VLOOKUP(C8719,[1]!Location_Data[#Data],2,0)</f>
        <v>Long Beach</v>
      </c>
      <c r="N8719" t="str">
        <f>VLOOKUP(D8719,[1]!Salespeople_Data[#Data],2,0)</f>
        <v>Brian Thomas</v>
      </c>
      <c r="O8719" t="str">
        <f>VLOOKUP(E8719,[1]!Customer_Data[#Data],2,0)</f>
        <v>Alan Miller</v>
      </c>
      <c r="P8719" s="15">
        <f t="shared" si="816"/>
        <v>2</v>
      </c>
      <c r="Q8719">
        <f t="shared" si="817"/>
        <v>9</v>
      </c>
      <c r="R8719">
        <f t="shared" si="818"/>
        <v>2019</v>
      </c>
    </row>
    <row r="8720" spans="1:18" x14ac:dyDescent="0.25">
      <c r="A8720" s="6" t="s">
        <v>9746</v>
      </c>
      <c r="B8720" s="6" t="s">
        <v>177</v>
      </c>
      <c r="C8720" s="6" t="s">
        <v>355</v>
      </c>
      <c r="D8720" s="6" t="s">
        <v>413</v>
      </c>
      <c r="E8720" s="6" t="s">
        <v>147</v>
      </c>
      <c r="F8720" s="10">
        <v>43481</v>
      </c>
      <c r="G8720" s="6">
        <v>1</v>
      </c>
      <c r="H8720" s="11">
        <f>VLOOKUP(B8720,[1]!Product_Data[#Data],4,0)</f>
        <v>2497</v>
      </c>
      <c r="I8720" s="11">
        <f>VLOOKUP(B8720,[1]!Product_Data[#Data],3,0)</f>
        <v>1473</v>
      </c>
      <c r="J8720" s="11">
        <f t="shared" si="819"/>
        <v>1473</v>
      </c>
      <c r="K8720" s="11">
        <f t="shared" si="820"/>
        <v>2497</v>
      </c>
      <c r="L8720" s="11">
        <f t="shared" si="821"/>
        <v>1024</v>
      </c>
      <c r="M8720" t="str">
        <f>VLOOKUP(C8720,[1]!Location_Data[#Data],2,0)</f>
        <v>Burbank</v>
      </c>
      <c r="N8720" t="str">
        <f>VLOOKUP(D8720,[1]!Salespeople_Data[#Data],2,0)</f>
        <v>Kenneth Bradley</v>
      </c>
      <c r="O8720" t="str">
        <f>VLOOKUP(E8720,[1]!Customer_Data[#Data],2,0)</f>
        <v>Steven Owens</v>
      </c>
      <c r="P8720" s="15">
        <f t="shared" si="816"/>
        <v>4</v>
      </c>
      <c r="Q8720">
        <f t="shared" si="817"/>
        <v>1</v>
      </c>
      <c r="R8720">
        <f t="shared" si="818"/>
        <v>2019</v>
      </c>
    </row>
    <row r="8721" spans="1:18" x14ac:dyDescent="0.25">
      <c r="A8721" s="6" t="s">
        <v>9747</v>
      </c>
      <c r="B8721" s="6" t="s">
        <v>668</v>
      </c>
      <c r="C8721" s="6" t="s">
        <v>70</v>
      </c>
      <c r="D8721" s="6" t="s">
        <v>25</v>
      </c>
      <c r="E8721" s="6" t="s">
        <v>1348</v>
      </c>
      <c r="F8721" s="10">
        <v>43744</v>
      </c>
      <c r="G8721" s="6">
        <v>4</v>
      </c>
      <c r="H8721" s="11">
        <f>VLOOKUP(B8721,[1]!Product_Data[#Data],4,0)</f>
        <v>181</v>
      </c>
      <c r="I8721" s="11">
        <f>VLOOKUP(B8721,[1]!Product_Data[#Data],3,0)</f>
        <v>130</v>
      </c>
      <c r="J8721" s="11">
        <f t="shared" si="819"/>
        <v>520</v>
      </c>
      <c r="K8721" s="11">
        <f t="shared" si="820"/>
        <v>724</v>
      </c>
      <c r="L8721" s="11">
        <f t="shared" si="821"/>
        <v>204</v>
      </c>
      <c r="M8721" t="str">
        <f>VLOOKUP(C8721,[1]!Location_Data[#Data],2,0)</f>
        <v>Clovis</v>
      </c>
      <c r="N8721" t="str">
        <f>VLOOKUP(D8721,[1]!Salespeople_Data[#Data],2,0)</f>
        <v>Brian Davis</v>
      </c>
      <c r="O8721" t="str">
        <f>VLOOKUP(E8721,[1]!Customer_Data[#Data],2,0)</f>
        <v>Timothy Howard</v>
      </c>
      <c r="P8721" s="15">
        <f t="shared" si="816"/>
        <v>1</v>
      </c>
      <c r="Q8721">
        <f t="shared" si="817"/>
        <v>10</v>
      </c>
      <c r="R8721">
        <f t="shared" si="818"/>
        <v>2019</v>
      </c>
    </row>
    <row r="8722" spans="1:18" x14ac:dyDescent="0.25">
      <c r="A8722" s="6" t="s">
        <v>9748</v>
      </c>
      <c r="B8722" s="6" t="s">
        <v>373</v>
      </c>
      <c r="C8722" s="6" t="s">
        <v>190</v>
      </c>
      <c r="D8722" s="6" t="s">
        <v>30</v>
      </c>
      <c r="E8722" s="6" t="s">
        <v>571</v>
      </c>
      <c r="F8722" s="10">
        <v>43745</v>
      </c>
      <c r="G8722" s="6">
        <v>1</v>
      </c>
      <c r="H8722" s="11">
        <f>VLOOKUP(B8722,[1]!Product_Data[#Data],4,0)</f>
        <v>2182</v>
      </c>
      <c r="I8722" s="11">
        <f>VLOOKUP(B8722,[1]!Product_Data[#Data],3,0)</f>
        <v>1200</v>
      </c>
      <c r="J8722" s="11">
        <f t="shared" si="819"/>
        <v>1200</v>
      </c>
      <c r="K8722" s="11">
        <f t="shared" si="820"/>
        <v>2182</v>
      </c>
      <c r="L8722" s="11">
        <f t="shared" si="821"/>
        <v>982</v>
      </c>
      <c r="M8722" t="str">
        <f>VLOOKUP(C8722,[1]!Location_Data[#Data],2,0)</f>
        <v>Oakland</v>
      </c>
      <c r="N8722" t="str">
        <f>VLOOKUP(D8722,[1]!Salespeople_Data[#Data],2,0)</f>
        <v>Carl Hall</v>
      </c>
      <c r="O8722" t="str">
        <f>VLOOKUP(E8722,[1]!Customer_Data[#Data],2,0)</f>
        <v>Jonathan Cox</v>
      </c>
      <c r="P8722" s="15">
        <f t="shared" si="816"/>
        <v>2</v>
      </c>
      <c r="Q8722">
        <f t="shared" si="817"/>
        <v>10</v>
      </c>
      <c r="R8722">
        <f t="shared" si="818"/>
        <v>2019</v>
      </c>
    </row>
    <row r="8723" spans="1:18" x14ac:dyDescent="0.25">
      <c r="A8723" s="6" t="s">
        <v>9749</v>
      </c>
      <c r="B8723" s="6" t="s">
        <v>1149</v>
      </c>
      <c r="C8723" s="6" t="s">
        <v>302</v>
      </c>
      <c r="D8723" s="6" t="s">
        <v>269</v>
      </c>
      <c r="E8723" s="6" t="s">
        <v>2032</v>
      </c>
      <c r="F8723" s="10">
        <v>43773</v>
      </c>
      <c r="G8723" s="6">
        <v>1</v>
      </c>
      <c r="H8723" s="11">
        <f>VLOOKUP(B8723,[1]!Product_Data[#Data],4,0)</f>
        <v>847</v>
      </c>
      <c r="I8723" s="11">
        <f>VLOOKUP(B8723,[1]!Product_Data[#Data],3,0)</f>
        <v>534</v>
      </c>
      <c r="J8723" s="11">
        <f t="shared" si="819"/>
        <v>534</v>
      </c>
      <c r="K8723" s="11">
        <f t="shared" si="820"/>
        <v>847</v>
      </c>
      <c r="L8723" s="11">
        <f t="shared" si="821"/>
        <v>313</v>
      </c>
      <c r="M8723" t="str">
        <f>VLOOKUP(C8723,[1]!Location_Data[#Data],2,0)</f>
        <v>Santa Rosa</v>
      </c>
      <c r="N8723" t="str">
        <f>VLOOKUP(D8723,[1]!Salespeople_Data[#Data],2,0)</f>
        <v>Kevin Butler</v>
      </c>
      <c r="O8723" t="str">
        <f>VLOOKUP(E8723,[1]!Customer_Data[#Data],2,0)</f>
        <v>Eugene Cooper</v>
      </c>
      <c r="P8723" s="15">
        <f t="shared" si="816"/>
        <v>2</v>
      </c>
      <c r="Q8723">
        <f t="shared" si="817"/>
        <v>11</v>
      </c>
      <c r="R8723">
        <f t="shared" si="818"/>
        <v>2019</v>
      </c>
    </row>
    <row r="8724" spans="1:18" x14ac:dyDescent="0.25">
      <c r="A8724" s="6" t="s">
        <v>9750</v>
      </c>
      <c r="B8724" s="6" t="s">
        <v>321</v>
      </c>
      <c r="C8724" s="6" t="s">
        <v>731</v>
      </c>
      <c r="D8724" s="6" t="s">
        <v>141</v>
      </c>
      <c r="E8724" s="6" t="s">
        <v>378</v>
      </c>
      <c r="F8724" s="10">
        <v>43587</v>
      </c>
      <c r="G8724" s="6">
        <v>3</v>
      </c>
      <c r="H8724" s="11">
        <f>VLOOKUP(B8724,[1]!Product_Data[#Data],4,0)</f>
        <v>2391</v>
      </c>
      <c r="I8724" s="11">
        <f>VLOOKUP(B8724,[1]!Product_Data[#Data],3,0)</f>
        <v>1291</v>
      </c>
      <c r="J8724" s="11">
        <f t="shared" si="819"/>
        <v>3873</v>
      </c>
      <c r="K8724" s="11">
        <f t="shared" si="820"/>
        <v>7173</v>
      </c>
      <c r="L8724" s="11">
        <f t="shared" si="821"/>
        <v>3300</v>
      </c>
      <c r="M8724" t="str">
        <f>VLOOKUP(C8724,[1]!Location_Data[#Data],2,0)</f>
        <v>Costa Mesa</v>
      </c>
      <c r="N8724" t="str">
        <f>VLOOKUP(D8724,[1]!Salespeople_Data[#Data],2,0)</f>
        <v>Arthur Mccoy</v>
      </c>
      <c r="O8724" t="str">
        <f>VLOOKUP(E8724,[1]!Customer_Data[#Data],2,0)</f>
        <v>Joe Baker</v>
      </c>
      <c r="P8724" s="15">
        <f t="shared" si="816"/>
        <v>5</v>
      </c>
      <c r="Q8724">
        <f t="shared" si="817"/>
        <v>5</v>
      </c>
      <c r="R8724">
        <f t="shared" si="818"/>
        <v>2019</v>
      </c>
    </row>
    <row r="8725" spans="1:18" x14ac:dyDescent="0.25">
      <c r="A8725" s="6" t="s">
        <v>9751</v>
      </c>
      <c r="B8725" s="6" t="s">
        <v>352</v>
      </c>
      <c r="C8725" s="6" t="s">
        <v>34</v>
      </c>
      <c r="D8725" s="6" t="s">
        <v>10</v>
      </c>
      <c r="E8725" s="6" t="s">
        <v>1348</v>
      </c>
      <c r="F8725" s="10">
        <v>43563</v>
      </c>
      <c r="G8725" s="6">
        <v>1</v>
      </c>
      <c r="H8725" s="11">
        <f>VLOOKUP(B8725,[1]!Product_Data[#Data],4,0)</f>
        <v>203</v>
      </c>
      <c r="I8725" s="11">
        <f>VLOOKUP(B8725,[1]!Product_Data[#Data],3,0)</f>
        <v>154</v>
      </c>
      <c r="J8725" s="11">
        <f t="shared" si="819"/>
        <v>154</v>
      </c>
      <c r="K8725" s="11">
        <f t="shared" si="820"/>
        <v>203</v>
      </c>
      <c r="L8725" s="11">
        <f t="shared" si="821"/>
        <v>49</v>
      </c>
      <c r="M8725" t="str">
        <f>VLOOKUP(C8725,[1]!Location_Data[#Data],2,0)</f>
        <v>Inglewood</v>
      </c>
      <c r="N8725" t="str">
        <f>VLOOKUP(D8725,[1]!Salespeople_Data[#Data],2,0)</f>
        <v>Justin Lynch</v>
      </c>
      <c r="O8725" t="str">
        <f>VLOOKUP(E8725,[1]!Customer_Data[#Data],2,0)</f>
        <v>Timothy Howard</v>
      </c>
      <c r="P8725" s="15">
        <f t="shared" si="816"/>
        <v>2</v>
      </c>
      <c r="Q8725">
        <f t="shared" si="817"/>
        <v>4</v>
      </c>
      <c r="R8725">
        <f t="shared" si="818"/>
        <v>2019</v>
      </c>
    </row>
    <row r="8726" spans="1:18" x14ac:dyDescent="0.25">
      <c r="A8726" s="6" t="s">
        <v>9752</v>
      </c>
      <c r="B8726" s="6" t="s">
        <v>252</v>
      </c>
      <c r="C8726" s="6" t="s">
        <v>204</v>
      </c>
      <c r="D8726" s="6" t="s">
        <v>96</v>
      </c>
      <c r="E8726" s="6" t="s">
        <v>912</v>
      </c>
      <c r="F8726" s="10">
        <v>43779</v>
      </c>
      <c r="G8726" s="6">
        <v>1</v>
      </c>
      <c r="H8726" s="11">
        <f>VLOOKUP(B8726,[1]!Product_Data[#Data],4,0)</f>
        <v>1899</v>
      </c>
      <c r="I8726" s="11">
        <f>VLOOKUP(B8726,[1]!Product_Data[#Data],3,0)</f>
        <v>1044</v>
      </c>
      <c r="J8726" s="11">
        <f t="shared" si="819"/>
        <v>1044</v>
      </c>
      <c r="K8726" s="11">
        <f t="shared" si="820"/>
        <v>1899</v>
      </c>
      <c r="L8726" s="11">
        <f t="shared" si="821"/>
        <v>855</v>
      </c>
      <c r="M8726" t="str">
        <f>VLOOKUP(C8726,[1]!Location_Data[#Data],2,0)</f>
        <v>Corona</v>
      </c>
      <c r="N8726" t="str">
        <f>VLOOKUP(D8726,[1]!Salespeople_Data[#Data],2,0)</f>
        <v>Brian Thomas</v>
      </c>
      <c r="O8726" t="str">
        <f>VLOOKUP(E8726,[1]!Customer_Data[#Data],2,0)</f>
        <v>Ralph Wheeler</v>
      </c>
      <c r="P8726" s="15">
        <f t="shared" si="816"/>
        <v>1</v>
      </c>
      <c r="Q8726">
        <f t="shared" si="817"/>
        <v>11</v>
      </c>
      <c r="R8726">
        <f t="shared" si="818"/>
        <v>2019</v>
      </c>
    </row>
    <row r="8727" spans="1:18" x14ac:dyDescent="0.25">
      <c r="A8727" s="6" t="s">
        <v>9753</v>
      </c>
      <c r="B8727" s="6" t="s">
        <v>13</v>
      </c>
      <c r="C8727" s="6" t="s">
        <v>9</v>
      </c>
      <c r="D8727" s="6" t="s">
        <v>25</v>
      </c>
      <c r="E8727" s="6" t="s">
        <v>1234</v>
      </c>
      <c r="F8727" s="10">
        <v>43625</v>
      </c>
      <c r="G8727" s="6">
        <v>1</v>
      </c>
      <c r="H8727" s="11">
        <f>VLOOKUP(B8727,[1]!Product_Data[#Data],4,0)</f>
        <v>1022</v>
      </c>
      <c r="I8727" s="11">
        <f>VLOOKUP(B8727,[1]!Product_Data[#Data],3,0)</f>
        <v>818</v>
      </c>
      <c r="J8727" s="11">
        <f t="shared" si="819"/>
        <v>818</v>
      </c>
      <c r="K8727" s="11">
        <f t="shared" si="820"/>
        <v>1022</v>
      </c>
      <c r="L8727" s="11">
        <f t="shared" si="821"/>
        <v>204</v>
      </c>
      <c r="M8727" t="str">
        <f>VLOOKUP(C8727,[1]!Location_Data[#Data],2,0)</f>
        <v>San Mateo</v>
      </c>
      <c r="N8727" t="str">
        <f>VLOOKUP(D8727,[1]!Salespeople_Data[#Data],2,0)</f>
        <v>Brian Davis</v>
      </c>
      <c r="O8727" t="str">
        <f>VLOOKUP(E8727,[1]!Customer_Data[#Data],2,0)</f>
        <v>Peter Fernandez</v>
      </c>
      <c r="P8727" s="15">
        <f t="shared" si="816"/>
        <v>1</v>
      </c>
      <c r="Q8727">
        <f t="shared" si="817"/>
        <v>6</v>
      </c>
      <c r="R8727">
        <f t="shared" si="818"/>
        <v>2019</v>
      </c>
    </row>
    <row r="8728" spans="1:18" x14ac:dyDescent="0.25">
      <c r="A8728" s="6" t="s">
        <v>9754</v>
      </c>
      <c r="B8728" s="6" t="s">
        <v>245</v>
      </c>
      <c r="C8728" s="6" t="s">
        <v>512</v>
      </c>
      <c r="D8728" s="6" t="s">
        <v>264</v>
      </c>
      <c r="E8728" s="6" t="s">
        <v>1336</v>
      </c>
      <c r="F8728" s="10">
        <v>43485</v>
      </c>
      <c r="G8728" s="6">
        <v>4</v>
      </c>
      <c r="H8728" s="11">
        <f>VLOOKUP(B8728,[1]!Product_Data[#Data],4,0)</f>
        <v>818</v>
      </c>
      <c r="I8728" s="11">
        <f>VLOOKUP(B8728,[1]!Product_Data[#Data],3,0)</f>
        <v>450</v>
      </c>
      <c r="J8728" s="11">
        <f t="shared" si="819"/>
        <v>1800</v>
      </c>
      <c r="K8728" s="11">
        <f t="shared" si="820"/>
        <v>3272</v>
      </c>
      <c r="L8728" s="11">
        <f t="shared" si="821"/>
        <v>1472</v>
      </c>
      <c r="M8728" t="str">
        <f>VLOOKUP(C8728,[1]!Location_Data[#Data],2,0)</f>
        <v>Long Beach</v>
      </c>
      <c r="N8728" t="str">
        <f>VLOOKUP(D8728,[1]!Salespeople_Data[#Data],2,0)</f>
        <v>Ernest Wheeler</v>
      </c>
      <c r="O8728" t="str">
        <f>VLOOKUP(E8728,[1]!Customer_Data[#Data],2,0)</f>
        <v>Bobby Willis</v>
      </c>
      <c r="P8728" s="15">
        <f t="shared" si="816"/>
        <v>1</v>
      </c>
      <c r="Q8728">
        <f t="shared" si="817"/>
        <v>1</v>
      </c>
      <c r="R8728">
        <f t="shared" si="818"/>
        <v>2019</v>
      </c>
    </row>
    <row r="8729" spans="1:18" x14ac:dyDescent="0.25">
      <c r="A8729" s="6" t="s">
        <v>9755</v>
      </c>
      <c r="B8729" s="6" t="s">
        <v>152</v>
      </c>
      <c r="C8729" s="6" t="s">
        <v>316</v>
      </c>
      <c r="D8729" s="6" t="s">
        <v>40</v>
      </c>
      <c r="E8729" s="6" t="s">
        <v>1737</v>
      </c>
      <c r="F8729" s="10">
        <v>43723</v>
      </c>
      <c r="G8729" s="6">
        <v>3</v>
      </c>
      <c r="H8729" s="11">
        <f>VLOOKUP(B8729,[1]!Product_Data[#Data],4,0)</f>
        <v>951</v>
      </c>
      <c r="I8729" s="11">
        <f>VLOOKUP(B8729,[1]!Product_Data[#Data],3,0)</f>
        <v>504</v>
      </c>
      <c r="J8729" s="11">
        <f t="shared" si="819"/>
        <v>1512</v>
      </c>
      <c r="K8729" s="11">
        <f t="shared" si="820"/>
        <v>2853</v>
      </c>
      <c r="L8729" s="11">
        <f t="shared" si="821"/>
        <v>1341</v>
      </c>
      <c r="M8729" t="str">
        <f>VLOOKUP(C8729,[1]!Location_Data[#Data],2,0)</f>
        <v>East Los Angeles</v>
      </c>
      <c r="N8729" t="str">
        <f>VLOOKUP(D8729,[1]!Salespeople_Data[#Data],2,0)</f>
        <v>Brian Hansen</v>
      </c>
      <c r="O8729" t="str">
        <f>VLOOKUP(E8729,[1]!Customer_Data[#Data],2,0)</f>
        <v>Bobby Burton</v>
      </c>
      <c r="P8729" s="15">
        <f t="shared" si="816"/>
        <v>1</v>
      </c>
      <c r="Q8729">
        <f t="shared" si="817"/>
        <v>9</v>
      </c>
      <c r="R8729">
        <f t="shared" si="818"/>
        <v>2019</v>
      </c>
    </row>
    <row r="8730" spans="1:18" x14ac:dyDescent="0.25">
      <c r="A8730" s="6" t="s">
        <v>9756</v>
      </c>
      <c r="B8730" s="6" t="s">
        <v>177</v>
      </c>
      <c r="C8730" s="6" t="s">
        <v>120</v>
      </c>
      <c r="D8730" s="6" t="s">
        <v>91</v>
      </c>
      <c r="E8730" s="6" t="s">
        <v>1911</v>
      </c>
      <c r="F8730" s="10">
        <v>43540</v>
      </c>
      <c r="G8730" s="6">
        <v>1</v>
      </c>
      <c r="H8730" s="11">
        <f>VLOOKUP(B8730,[1]!Product_Data[#Data],4,0)</f>
        <v>2497</v>
      </c>
      <c r="I8730" s="11">
        <f>VLOOKUP(B8730,[1]!Product_Data[#Data],3,0)</f>
        <v>1473</v>
      </c>
      <c r="J8730" s="11">
        <f t="shared" si="819"/>
        <v>1473</v>
      </c>
      <c r="K8730" s="11">
        <f t="shared" si="820"/>
        <v>2497</v>
      </c>
      <c r="L8730" s="11">
        <f t="shared" si="821"/>
        <v>1024</v>
      </c>
      <c r="M8730" t="str">
        <f>VLOOKUP(C8730,[1]!Location_Data[#Data],2,0)</f>
        <v>Elk Grove</v>
      </c>
      <c r="N8730" t="str">
        <f>VLOOKUP(D8730,[1]!Salespeople_Data[#Data],2,0)</f>
        <v>Howard Gardner</v>
      </c>
      <c r="O8730" t="str">
        <f>VLOOKUP(E8730,[1]!Customer_Data[#Data],2,0)</f>
        <v>Bruce Bowman</v>
      </c>
      <c r="P8730" s="15">
        <f t="shared" si="816"/>
        <v>7</v>
      </c>
      <c r="Q8730">
        <f t="shared" si="817"/>
        <v>3</v>
      </c>
      <c r="R8730">
        <f t="shared" si="818"/>
        <v>2019</v>
      </c>
    </row>
    <row r="8731" spans="1:18" x14ac:dyDescent="0.25">
      <c r="A8731" s="6" t="s">
        <v>9757</v>
      </c>
      <c r="B8731" s="6" t="s">
        <v>461</v>
      </c>
      <c r="C8731" s="6" t="s">
        <v>156</v>
      </c>
      <c r="D8731" s="6" t="s">
        <v>170</v>
      </c>
      <c r="E8731" s="6" t="s">
        <v>1397</v>
      </c>
      <c r="F8731" s="10">
        <v>43639</v>
      </c>
      <c r="G8731" s="6">
        <v>3</v>
      </c>
      <c r="H8731" s="11">
        <f>VLOOKUP(B8731,[1]!Product_Data[#Data],4,0)</f>
        <v>35</v>
      </c>
      <c r="I8731" s="11">
        <f>VLOOKUP(B8731,[1]!Product_Data[#Data],3,0)</f>
        <v>22</v>
      </c>
      <c r="J8731" s="11">
        <f t="shared" si="819"/>
        <v>66</v>
      </c>
      <c r="K8731" s="11">
        <f t="shared" si="820"/>
        <v>105</v>
      </c>
      <c r="L8731" s="11">
        <f t="shared" si="821"/>
        <v>39</v>
      </c>
      <c r="M8731" t="str">
        <f>VLOOKUP(C8731,[1]!Location_Data[#Data],2,0)</f>
        <v>Sacramento</v>
      </c>
      <c r="N8731" t="str">
        <f>VLOOKUP(D8731,[1]!Salespeople_Data[#Data],2,0)</f>
        <v>Sean Miller</v>
      </c>
      <c r="O8731" t="str">
        <f>VLOOKUP(E8731,[1]!Customer_Data[#Data],2,0)</f>
        <v>Louis Mccoy</v>
      </c>
      <c r="P8731" s="15">
        <f t="shared" si="816"/>
        <v>1</v>
      </c>
      <c r="Q8731">
        <f t="shared" si="817"/>
        <v>6</v>
      </c>
      <c r="R8731">
        <f t="shared" si="818"/>
        <v>2019</v>
      </c>
    </row>
    <row r="8732" spans="1:18" x14ac:dyDescent="0.25">
      <c r="A8732" s="6" t="s">
        <v>9758</v>
      </c>
      <c r="B8732" s="6" t="s">
        <v>403</v>
      </c>
      <c r="C8732" s="6" t="s">
        <v>204</v>
      </c>
      <c r="D8732" s="6" t="s">
        <v>111</v>
      </c>
      <c r="E8732" s="6" t="s">
        <v>1083</v>
      </c>
      <c r="F8732" s="10">
        <v>43485</v>
      </c>
      <c r="G8732" s="6">
        <v>1</v>
      </c>
      <c r="H8732" s="11">
        <f>VLOOKUP(B8732,[1]!Product_Data[#Data],4,0)</f>
        <v>392</v>
      </c>
      <c r="I8732" s="11">
        <f>VLOOKUP(B8732,[1]!Product_Data[#Data],3,0)</f>
        <v>255</v>
      </c>
      <c r="J8732" s="11">
        <f t="shared" si="819"/>
        <v>255</v>
      </c>
      <c r="K8732" s="11">
        <f t="shared" si="820"/>
        <v>392</v>
      </c>
      <c r="L8732" s="11">
        <f t="shared" si="821"/>
        <v>137</v>
      </c>
      <c r="M8732" t="str">
        <f>VLOOKUP(C8732,[1]!Location_Data[#Data],2,0)</f>
        <v>Corona</v>
      </c>
      <c r="N8732" t="str">
        <f>VLOOKUP(D8732,[1]!Salespeople_Data[#Data],2,0)</f>
        <v>Ryan Welch</v>
      </c>
      <c r="O8732" t="str">
        <f>VLOOKUP(E8732,[1]!Customer_Data[#Data],2,0)</f>
        <v>Carl Nguyen</v>
      </c>
      <c r="P8732" s="15">
        <f t="shared" si="816"/>
        <v>1</v>
      </c>
      <c r="Q8732">
        <f t="shared" si="817"/>
        <v>1</v>
      </c>
      <c r="R8732">
        <f t="shared" si="818"/>
        <v>2019</v>
      </c>
    </row>
    <row r="8733" spans="1:18" x14ac:dyDescent="0.25">
      <c r="A8733" s="6" t="s">
        <v>9759</v>
      </c>
      <c r="B8733" s="6" t="s">
        <v>400</v>
      </c>
      <c r="C8733" s="6" t="s">
        <v>145</v>
      </c>
      <c r="D8733" s="6" t="s">
        <v>141</v>
      </c>
      <c r="E8733" s="6" t="s">
        <v>1743</v>
      </c>
      <c r="F8733" s="10">
        <v>43725</v>
      </c>
      <c r="G8733" s="6">
        <v>1</v>
      </c>
      <c r="H8733" s="11">
        <f>VLOOKUP(B8733,[1]!Product_Data[#Data],4,0)</f>
        <v>886</v>
      </c>
      <c r="I8733" s="11">
        <f>VLOOKUP(B8733,[1]!Product_Data[#Data],3,0)</f>
        <v>478</v>
      </c>
      <c r="J8733" s="11">
        <f t="shared" si="819"/>
        <v>478</v>
      </c>
      <c r="K8733" s="11">
        <f t="shared" si="820"/>
        <v>886</v>
      </c>
      <c r="L8733" s="11">
        <f t="shared" si="821"/>
        <v>408</v>
      </c>
      <c r="M8733" t="str">
        <f>VLOOKUP(C8733,[1]!Location_Data[#Data],2,0)</f>
        <v>Santa Maria</v>
      </c>
      <c r="N8733" t="str">
        <f>VLOOKUP(D8733,[1]!Salespeople_Data[#Data],2,0)</f>
        <v>Arthur Mccoy</v>
      </c>
      <c r="O8733" t="str">
        <f>VLOOKUP(E8733,[1]!Customer_Data[#Data],2,0)</f>
        <v>Steve Wells</v>
      </c>
      <c r="P8733" s="15">
        <f t="shared" si="816"/>
        <v>3</v>
      </c>
      <c r="Q8733">
        <f t="shared" si="817"/>
        <v>9</v>
      </c>
      <c r="R8733">
        <f t="shared" si="818"/>
        <v>2019</v>
      </c>
    </row>
    <row r="8734" spans="1:18" x14ac:dyDescent="0.25">
      <c r="A8734" s="6" t="s">
        <v>9760</v>
      </c>
      <c r="B8734" s="6" t="s">
        <v>210</v>
      </c>
      <c r="C8734" s="6" t="s">
        <v>224</v>
      </c>
      <c r="D8734" s="6" t="s">
        <v>216</v>
      </c>
      <c r="E8734" s="6" t="s">
        <v>1758</v>
      </c>
      <c r="F8734" s="10">
        <v>43712</v>
      </c>
      <c r="G8734" s="6">
        <v>4</v>
      </c>
      <c r="H8734" s="11">
        <f>VLOOKUP(B8734,[1]!Product_Data[#Data],4,0)</f>
        <v>458</v>
      </c>
      <c r="I8734" s="11">
        <f>VLOOKUP(B8734,[1]!Product_Data[#Data],3,0)</f>
        <v>376</v>
      </c>
      <c r="J8734" s="11">
        <f t="shared" si="819"/>
        <v>1504</v>
      </c>
      <c r="K8734" s="11">
        <f t="shared" si="820"/>
        <v>1832</v>
      </c>
      <c r="L8734" s="11">
        <f t="shared" si="821"/>
        <v>328</v>
      </c>
      <c r="M8734" t="str">
        <f>VLOOKUP(C8734,[1]!Location_Data[#Data],2,0)</f>
        <v>Huntington Beach</v>
      </c>
      <c r="N8734" t="str">
        <f>VLOOKUP(D8734,[1]!Salespeople_Data[#Data],2,0)</f>
        <v>Ernest Wagner</v>
      </c>
      <c r="O8734" t="str">
        <f>VLOOKUP(E8734,[1]!Customer_Data[#Data],2,0)</f>
        <v>Lawrence Kelly</v>
      </c>
      <c r="P8734" s="15">
        <f t="shared" si="816"/>
        <v>4</v>
      </c>
      <c r="Q8734">
        <f t="shared" si="817"/>
        <v>9</v>
      </c>
      <c r="R8734">
        <f t="shared" si="818"/>
        <v>2019</v>
      </c>
    </row>
    <row r="8735" spans="1:18" x14ac:dyDescent="0.25">
      <c r="A8735" s="6" t="s">
        <v>9761</v>
      </c>
      <c r="B8735" s="6" t="s">
        <v>1149</v>
      </c>
      <c r="C8735" s="6" t="s">
        <v>39</v>
      </c>
      <c r="D8735" s="6" t="s">
        <v>239</v>
      </c>
      <c r="E8735" s="6" t="s">
        <v>982</v>
      </c>
      <c r="F8735" s="10">
        <v>43776</v>
      </c>
      <c r="G8735" s="6">
        <v>4</v>
      </c>
      <c r="H8735" s="11">
        <f>VLOOKUP(B8735,[1]!Product_Data[#Data],4,0)</f>
        <v>847</v>
      </c>
      <c r="I8735" s="11">
        <f>VLOOKUP(B8735,[1]!Product_Data[#Data],3,0)</f>
        <v>534</v>
      </c>
      <c r="J8735" s="11">
        <f t="shared" si="819"/>
        <v>2136</v>
      </c>
      <c r="K8735" s="11">
        <f t="shared" si="820"/>
        <v>3388</v>
      </c>
      <c r="L8735" s="11">
        <f t="shared" si="821"/>
        <v>1252</v>
      </c>
      <c r="M8735" t="str">
        <f>VLOOKUP(C8735,[1]!Location_Data[#Data],2,0)</f>
        <v>Oceanside</v>
      </c>
      <c r="N8735" t="str">
        <f>VLOOKUP(D8735,[1]!Salespeople_Data[#Data],2,0)</f>
        <v>John Reyes</v>
      </c>
      <c r="O8735" t="str">
        <f>VLOOKUP(E8735,[1]!Customer_Data[#Data],2,0)</f>
        <v>Arthur Gilbert</v>
      </c>
      <c r="P8735" s="15">
        <f t="shared" si="816"/>
        <v>5</v>
      </c>
      <c r="Q8735">
        <f t="shared" si="817"/>
        <v>11</v>
      </c>
      <c r="R8735">
        <f t="shared" si="818"/>
        <v>2019</v>
      </c>
    </row>
    <row r="8736" spans="1:18" x14ac:dyDescent="0.25">
      <c r="A8736" s="6" t="s">
        <v>9762</v>
      </c>
      <c r="B8736" s="6" t="s">
        <v>238</v>
      </c>
      <c r="C8736" s="6" t="s">
        <v>190</v>
      </c>
      <c r="D8736" s="6" t="s">
        <v>269</v>
      </c>
      <c r="E8736" s="6" t="s">
        <v>4801</v>
      </c>
      <c r="F8736" s="10">
        <v>43630</v>
      </c>
      <c r="G8736" s="6">
        <v>1</v>
      </c>
      <c r="H8736" s="11">
        <f>VLOOKUP(B8736,[1]!Product_Data[#Data],4,0)</f>
        <v>871</v>
      </c>
      <c r="I8736" s="11">
        <f>VLOOKUP(B8736,[1]!Product_Data[#Data],3,0)</f>
        <v>540</v>
      </c>
      <c r="J8736" s="11">
        <f t="shared" si="819"/>
        <v>540</v>
      </c>
      <c r="K8736" s="11">
        <f t="shared" si="820"/>
        <v>871</v>
      </c>
      <c r="L8736" s="11">
        <f t="shared" si="821"/>
        <v>331</v>
      </c>
      <c r="M8736" t="str">
        <f>VLOOKUP(C8736,[1]!Location_Data[#Data],2,0)</f>
        <v>Oakland</v>
      </c>
      <c r="N8736" t="str">
        <f>VLOOKUP(D8736,[1]!Salespeople_Data[#Data],2,0)</f>
        <v>Kevin Butler</v>
      </c>
      <c r="O8736" t="str">
        <f>VLOOKUP(E8736,[1]!Customer_Data[#Data],2,0)</f>
        <v>Eugene Murphy</v>
      </c>
      <c r="P8736" s="15">
        <f t="shared" si="816"/>
        <v>6</v>
      </c>
      <c r="Q8736">
        <f t="shared" si="817"/>
        <v>6</v>
      </c>
      <c r="R8736">
        <f t="shared" si="818"/>
        <v>2019</v>
      </c>
    </row>
    <row r="8737" spans="1:18" x14ac:dyDescent="0.25">
      <c r="A8737" s="6" t="s">
        <v>9763</v>
      </c>
      <c r="B8737" s="6" t="s">
        <v>275</v>
      </c>
      <c r="C8737" s="6" t="s">
        <v>249</v>
      </c>
      <c r="D8737" s="6" t="s">
        <v>178</v>
      </c>
      <c r="E8737" s="6" t="s">
        <v>1434</v>
      </c>
      <c r="F8737" s="10">
        <v>43577</v>
      </c>
      <c r="G8737" s="6">
        <v>3</v>
      </c>
      <c r="H8737" s="11">
        <f>VLOOKUP(B8737,[1]!Product_Data[#Data],4,0)</f>
        <v>2353</v>
      </c>
      <c r="I8737" s="11">
        <f>VLOOKUP(B8737,[1]!Product_Data[#Data],3,0)</f>
        <v>1788</v>
      </c>
      <c r="J8737" s="11">
        <f t="shared" si="819"/>
        <v>5364</v>
      </c>
      <c r="K8737" s="11">
        <f t="shared" si="820"/>
        <v>7059</v>
      </c>
      <c r="L8737" s="11">
        <f t="shared" si="821"/>
        <v>1695</v>
      </c>
      <c r="M8737" t="str">
        <f>VLOOKUP(C8737,[1]!Location_Data[#Data],2,0)</f>
        <v>Roseville</v>
      </c>
      <c r="N8737" t="str">
        <f>VLOOKUP(D8737,[1]!Salespeople_Data[#Data],2,0)</f>
        <v>Joshua Taylor</v>
      </c>
      <c r="O8737" t="str">
        <f>VLOOKUP(E8737,[1]!Customer_Data[#Data],2,0)</f>
        <v>Raymond Alexander</v>
      </c>
      <c r="P8737" s="15">
        <f t="shared" si="816"/>
        <v>2</v>
      </c>
      <c r="Q8737">
        <f t="shared" si="817"/>
        <v>4</v>
      </c>
      <c r="R8737">
        <f t="shared" si="818"/>
        <v>2019</v>
      </c>
    </row>
    <row r="8738" spans="1:18" x14ac:dyDescent="0.25">
      <c r="A8738" s="6" t="s">
        <v>9764</v>
      </c>
      <c r="B8738" s="6" t="s">
        <v>144</v>
      </c>
      <c r="C8738" s="6" t="s">
        <v>527</v>
      </c>
      <c r="D8738" s="6" t="s">
        <v>10</v>
      </c>
      <c r="E8738" s="6" t="s">
        <v>1613</v>
      </c>
      <c r="F8738" s="10">
        <v>43793</v>
      </c>
      <c r="G8738" s="6">
        <v>3</v>
      </c>
      <c r="H8738" s="11">
        <f>VLOOKUP(B8738,[1]!Product_Data[#Data],4,0)</f>
        <v>2410</v>
      </c>
      <c r="I8738" s="11">
        <f>VLOOKUP(B8738,[1]!Product_Data[#Data],3,0)</f>
        <v>1518</v>
      </c>
      <c r="J8738" s="11">
        <f t="shared" si="819"/>
        <v>4554</v>
      </c>
      <c r="K8738" s="11">
        <f t="shared" si="820"/>
        <v>7230</v>
      </c>
      <c r="L8738" s="11">
        <f t="shared" si="821"/>
        <v>2676</v>
      </c>
      <c r="M8738" t="str">
        <f>VLOOKUP(C8738,[1]!Location_Data[#Data],2,0)</f>
        <v>Stockton</v>
      </c>
      <c r="N8738" t="str">
        <f>VLOOKUP(D8738,[1]!Salespeople_Data[#Data],2,0)</f>
        <v>Justin Lynch</v>
      </c>
      <c r="O8738" t="str">
        <f>VLOOKUP(E8738,[1]!Customer_Data[#Data],2,0)</f>
        <v>Raymond Fields</v>
      </c>
      <c r="P8738" s="15">
        <f t="shared" si="816"/>
        <v>1</v>
      </c>
      <c r="Q8738">
        <f t="shared" si="817"/>
        <v>11</v>
      </c>
      <c r="R8738">
        <f t="shared" si="818"/>
        <v>2019</v>
      </c>
    </row>
    <row r="8739" spans="1:18" x14ac:dyDescent="0.25">
      <c r="A8739" s="6" t="s">
        <v>9765</v>
      </c>
      <c r="B8739" s="6" t="s">
        <v>94</v>
      </c>
      <c r="C8739" s="6" t="s">
        <v>66</v>
      </c>
      <c r="D8739" s="6" t="s">
        <v>71</v>
      </c>
      <c r="E8739" s="6" t="s">
        <v>4039</v>
      </c>
      <c r="F8739" s="10">
        <v>43512</v>
      </c>
      <c r="G8739" s="6">
        <v>1</v>
      </c>
      <c r="H8739" s="11">
        <f>VLOOKUP(B8739,[1]!Product_Data[#Data],4,0)</f>
        <v>1639</v>
      </c>
      <c r="I8739" s="11">
        <f>VLOOKUP(B8739,[1]!Product_Data[#Data],3,0)</f>
        <v>1295</v>
      </c>
      <c r="J8739" s="11">
        <f t="shared" si="819"/>
        <v>1295</v>
      </c>
      <c r="K8739" s="11">
        <f t="shared" si="820"/>
        <v>1639</v>
      </c>
      <c r="L8739" s="11">
        <f t="shared" si="821"/>
        <v>344</v>
      </c>
      <c r="M8739" t="str">
        <f>VLOOKUP(C8739,[1]!Location_Data[#Data],2,0)</f>
        <v>Ontario</v>
      </c>
      <c r="N8739" t="str">
        <f>VLOOKUP(D8739,[1]!Salespeople_Data[#Data],2,0)</f>
        <v>Gary Rodriguez</v>
      </c>
      <c r="O8739" t="str">
        <f>VLOOKUP(E8739,[1]!Customer_Data[#Data],2,0)</f>
        <v>Carl Martin</v>
      </c>
      <c r="P8739" s="15">
        <f t="shared" si="816"/>
        <v>7</v>
      </c>
      <c r="Q8739">
        <f t="shared" si="817"/>
        <v>2</v>
      </c>
      <c r="R8739">
        <f t="shared" si="818"/>
        <v>2019</v>
      </c>
    </row>
    <row r="8740" spans="1:18" x14ac:dyDescent="0.25">
      <c r="A8740" s="6" t="s">
        <v>9766</v>
      </c>
      <c r="B8740" s="6" t="s">
        <v>457</v>
      </c>
      <c r="C8740" s="6" t="s">
        <v>512</v>
      </c>
      <c r="D8740" s="6" t="s">
        <v>40</v>
      </c>
      <c r="E8740" s="6" t="s">
        <v>567</v>
      </c>
      <c r="F8740" s="10">
        <v>43504</v>
      </c>
      <c r="G8740" s="6">
        <v>4</v>
      </c>
      <c r="H8740" s="11">
        <f>VLOOKUP(B8740,[1]!Product_Data[#Data],4,0)</f>
        <v>947</v>
      </c>
      <c r="I8740" s="11">
        <f>VLOOKUP(B8740,[1]!Product_Data[#Data],3,0)</f>
        <v>786</v>
      </c>
      <c r="J8740" s="11">
        <f t="shared" si="819"/>
        <v>3144</v>
      </c>
      <c r="K8740" s="11">
        <f t="shared" si="820"/>
        <v>3788</v>
      </c>
      <c r="L8740" s="11">
        <f t="shared" si="821"/>
        <v>644</v>
      </c>
      <c r="M8740" t="str">
        <f>VLOOKUP(C8740,[1]!Location_Data[#Data],2,0)</f>
        <v>Long Beach</v>
      </c>
      <c r="N8740" t="str">
        <f>VLOOKUP(D8740,[1]!Salespeople_Data[#Data],2,0)</f>
        <v>Brian Hansen</v>
      </c>
      <c r="O8740" t="str">
        <f>VLOOKUP(E8740,[1]!Customer_Data[#Data],2,0)</f>
        <v>Juan Cruz</v>
      </c>
      <c r="P8740" s="15">
        <f t="shared" si="816"/>
        <v>6</v>
      </c>
      <c r="Q8740">
        <f t="shared" si="817"/>
        <v>2</v>
      </c>
      <c r="R8740">
        <f t="shared" si="818"/>
        <v>2019</v>
      </c>
    </row>
    <row r="8741" spans="1:18" x14ac:dyDescent="0.25">
      <c r="A8741" s="6" t="s">
        <v>9767</v>
      </c>
      <c r="B8741" s="6" t="s">
        <v>43</v>
      </c>
      <c r="C8741" s="6" t="s">
        <v>450</v>
      </c>
      <c r="D8741" s="6" t="s">
        <v>191</v>
      </c>
      <c r="E8741" s="6" t="s">
        <v>2544</v>
      </c>
      <c r="F8741" s="10">
        <v>43551</v>
      </c>
      <c r="G8741" s="6">
        <v>3</v>
      </c>
      <c r="H8741" s="11">
        <f>VLOOKUP(B8741,[1]!Product_Data[#Data],4,0)</f>
        <v>356</v>
      </c>
      <c r="I8741" s="11">
        <f>VLOOKUP(B8741,[1]!Product_Data[#Data],3,0)</f>
        <v>292</v>
      </c>
      <c r="J8741" s="11">
        <f t="shared" si="819"/>
        <v>876</v>
      </c>
      <c r="K8741" s="11">
        <f t="shared" si="820"/>
        <v>1068</v>
      </c>
      <c r="L8741" s="11">
        <f t="shared" si="821"/>
        <v>192</v>
      </c>
      <c r="M8741" t="str">
        <f>VLOOKUP(C8741,[1]!Location_Data[#Data],2,0)</f>
        <v>Simi Valley</v>
      </c>
      <c r="N8741" t="str">
        <f>VLOOKUP(D8741,[1]!Salespeople_Data[#Data],2,0)</f>
        <v>Robert Reed</v>
      </c>
      <c r="O8741" t="str">
        <f>VLOOKUP(E8741,[1]!Customer_Data[#Data],2,0)</f>
        <v>Thomas Gonzales</v>
      </c>
      <c r="P8741" s="15">
        <f t="shared" si="816"/>
        <v>4</v>
      </c>
      <c r="Q8741">
        <f t="shared" si="817"/>
        <v>3</v>
      </c>
      <c r="R8741">
        <f t="shared" si="818"/>
        <v>2019</v>
      </c>
    </row>
    <row r="8742" spans="1:18" x14ac:dyDescent="0.25">
      <c r="A8742" s="6" t="s">
        <v>9768</v>
      </c>
      <c r="B8742" s="6" t="s">
        <v>289</v>
      </c>
      <c r="C8742" s="6" t="s">
        <v>215</v>
      </c>
      <c r="D8742" s="6" t="s">
        <v>239</v>
      </c>
      <c r="E8742" s="6" t="s">
        <v>1026</v>
      </c>
      <c r="F8742" s="10">
        <v>43565</v>
      </c>
      <c r="G8742" s="6">
        <v>1</v>
      </c>
      <c r="H8742" s="11">
        <f>VLOOKUP(B8742,[1]!Product_Data[#Data],4,0)</f>
        <v>368</v>
      </c>
      <c r="I8742" s="11">
        <f>VLOOKUP(B8742,[1]!Product_Data[#Data],3,0)</f>
        <v>294</v>
      </c>
      <c r="J8742" s="11">
        <f t="shared" si="819"/>
        <v>294</v>
      </c>
      <c r="K8742" s="11">
        <f t="shared" si="820"/>
        <v>368</v>
      </c>
      <c r="L8742" s="11">
        <f t="shared" si="821"/>
        <v>74</v>
      </c>
      <c r="M8742" t="str">
        <f>VLOOKUP(C8742,[1]!Location_Data[#Data],2,0)</f>
        <v>El Cajon</v>
      </c>
      <c r="N8742" t="str">
        <f>VLOOKUP(D8742,[1]!Salespeople_Data[#Data],2,0)</f>
        <v>John Reyes</v>
      </c>
      <c r="O8742" t="str">
        <f>VLOOKUP(E8742,[1]!Customer_Data[#Data],2,0)</f>
        <v>Kevin Lopez</v>
      </c>
      <c r="P8742" s="15">
        <f t="shared" si="816"/>
        <v>4</v>
      </c>
      <c r="Q8742">
        <f t="shared" si="817"/>
        <v>4</v>
      </c>
      <c r="R8742">
        <f t="shared" si="818"/>
        <v>2019</v>
      </c>
    </row>
    <row r="8743" spans="1:18" x14ac:dyDescent="0.25">
      <c r="A8743" s="6" t="s">
        <v>9769</v>
      </c>
      <c r="B8743" s="6" t="s">
        <v>479</v>
      </c>
      <c r="C8743" s="6" t="s">
        <v>115</v>
      </c>
      <c r="D8743" s="6" t="s">
        <v>91</v>
      </c>
      <c r="E8743" s="6" t="s">
        <v>3773</v>
      </c>
      <c r="F8743" s="10">
        <v>43809</v>
      </c>
      <c r="G8743" s="6">
        <v>2</v>
      </c>
      <c r="H8743" s="11">
        <f>VLOOKUP(B8743,[1]!Product_Data[#Data],4,0)</f>
        <v>123</v>
      </c>
      <c r="I8743" s="11">
        <f>VLOOKUP(B8743,[1]!Product_Data[#Data],3,0)</f>
        <v>84</v>
      </c>
      <c r="J8743" s="11">
        <f t="shared" si="819"/>
        <v>168</v>
      </c>
      <c r="K8743" s="11">
        <f t="shared" si="820"/>
        <v>246</v>
      </c>
      <c r="L8743" s="11">
        <f t="shared" si="821"/>
        <v>78</v>
      </c>
      <c r="M8743" t="str">
        <f>VLOOKUP(C8743,[1]!Location_Data[#Data],2,0)</f>
        <v>Glendale</v>
      </c>
      <c r="N8743" t="str">
        <f>VLOOKUP(D8743,[1]!Salespeople_Data[#Data],2,0)</f>
        <v>Howard Gardner</v>
      </c>
      <c r="O8743" t="str">
        <f>VLOOKUP(E8743,[1]!Customer_Data[#Data],2,0)</f>
        <v>Earl Robinson</v>
      </c>
      <c r="P8743" s="15">
        <f t="shared" si="816"/>
        <v>3</v>
      </c>
      <c r="Q8743">
        <f t="shared" si="817"/>
        <v>12</v>
      </c>
      <c r="R8743">
        <f t="shared" si="818"/>
        <v>2019</v>
      </c>
    </row>
    <row r="8744" spans="1:18" x14ac:dyDescent="0.25">
      <c r="A8744" s="6" t="s">
        <v>9770</v>
      </c>
      <c r="B8744" s="6" t="s">
        <v>28</v>
      </c>
      <c r="C8744" s="6" t="s">
        <v>90</v>
      </c>
      <c r="D8744" s="6" t="s">
        <v>178</v>
      </c>
      <c r="E8744" s="6" t="s">
        <v>475</v>
      </c>
      <c r="F8744" s="10">
        <v>43491</v>
      </c>
      <c r="G8744" s="6">
        <v>3</v>
      </c>
      <c r="H8744" s="11">
        <f>VLOOKUP(B8744,[1]!Product_Data[#Data],4,0)</f>
        <v>684</v>
      </c>
      <c r="I8744" s="11">
        <f>VLOOKUP(B8744,[1]!Product_Data[#Data],3,0)</f>
        <v>561</v>
      </c>
      <c r="J8744" s="11">
        <f t="shared" si="819"/>
        <v>1683</v>
      </c>
      <c r="K8744" s="11">
        <f t="shared" si="820"/>
        <v>2052</v>
      </c>
      <c r="L8744" s="11">
        <f t="shared" si="821"/>
        <v>369</v>
      </c>
      <c r="M8744" t="str">
        <f>VLOOKUP(C8744,[1]!Location_Data[#Data],2,0)</f>
        <v>Irvine</v>
      </c>
      <c r="N8744" t="str">
        <f>VLOOKUP(D8744,[1]!Salespeople_Data[#Data],2,0)</f>
        <v>Joshua Taylor</v>
      </c>
      <c r="O8744" t="str">
        <f>VLOOKUP(E8744,[1]!Customer_Data[#Data],2,0)</f>
        <v>Peter Bradley</v>
      </c>
      <c r="P8744" s="15">
        <f t="shared" si="816"/>
        <v>7</v>
      </c>
      <c r="Q8744">
        <f t="shared" si="817"/>
        <v>1</v>
      </c>
      <c r="R8744">
        <f t="shared" si="818"/>
        <v>2019</v>
      </c>
    </row>
    <row r="8745" spans="1:18" x14ac:dyDescent="0.25">
      <c r="A8745" s="6" t="s">
        <v>9771</v>
      </c>
      <c r="B8745" s="6" t="s">
        <v>400</v>
      </c>
      <c r="C8745" s="6" t="s">
        <v>120</v>
      </c>
      <c r="D8745" s="6" t="s">
        <v>58</v>
      </c>
      <c r="E8745" s="6" t="s">
        <v>1577</v>
      </c>
      <c r="F8745" s="10">
        <v>43479</v>
      </c>
      <c r="G8745" s="6">
        <v>1</v>
      </c>
      <c r="H8745" s="11">
        <f>VLOOKUP(B8745,[1]!Product_Data[#Data],4,0)</f>
        <v>886</v>
      </c>
      <c r="I8745" s="11">
        <f>VLOOKUP(B8745,[1]!Product_Data[#Data],3,0)</f>
        <v>478</v>
      </c>
      <c r="J8745" s="11">
        <f t="shared" si="819"/>
        <v>478</v>
      </c>
      <c r="K8745" s="11">
        <f t="shared" si="820"/>
        <v>886</v>
      </c>
      <c r="L8745" s="11">
        <f t="shared" si="821"/>
        <v>408</v>
      </c>
      <c r="M8745" t="str">
        <f>VLOOKUP(C8745,[1]!Location_Data[#Data],2,0)</f>
        <v>Elk Grove</v>
      </c>
      <c r="N8745" t="str">
        <f>VLOOKUP(D8745,[1]!Salespeople_Data[#Data],2,0)</f>
        <v>Christopher Tucker</v>
      </c>
      <c r="O8745" t="str">
        <f>VLOOKUP(E8745,[1]!Customer_Data[#Data],2,0)</f>
        <v>Kevin Wood</v>
      </c>
      <c r="P8745" s="15">
        <f t="shared" si="816"/>
        <v>2</v>
      </c>
      <c r="Q8745">
        <f t="shared" si="817"/>
        <v>1</v>
      </c>
      <c r="R8745">
        <f t="shared" si="818"/>
        <v>2019</v>
      </c>
    </row>
    <row r="8746" spans="1:18" x14ac:dyDescent="0.25">
      <c r="A8746" s="6" t="s">
        <v>9772</v>
      </c>
      <c r="B8746" s="6" t="s">
        <v>189</v>
      </c>
      <c r="C8746" s="6" t="s">
        <v>215</v>
      </c>
      <c r="D8746" s="6" t="s">
        <v>96</v>
      </c>
      <c r="E8746" s="6" t="s">
        <v>2230</v>
      </c>
      <c r="F8746" s="10">
        <v>43713</v>
      </c>
      <c r="G8746" s="6">
        <v>2</v>
      </c>
      <c r="H8746" s="11">
        <f>VLOOKUP(B8746,[1]!Product_Data[#Data],4,0)</f>
        <v>1783</v>
      </c>
      <c r="I8746" s="11">
        <f>VLOOKUP(B8746,[1]!Product_Data[#Data],3,0)</f>
        <v>1516</v>
      </c>
      <c r="J8746" s="11">
        <f t="shared" si="819"/>
        <v>3032</v>
      </c>
      <c r="K8746" s="11">
        <f t="shared" si="820"/>
        <v>3566</v>
      </c>
      <c r="L8746" s="11">
        <f t="shared" si="821"/>
        <v>534</v>
      </c>
      <c r="M8746" t="str">
        <f>VLOOKUP(C8746,[1]!Location_Data[#Data],2,0)</f>
        <v>El Cajon</v>
      </c>
      <c r="N8746" t="str">
        <f>VLOOKUP(D8746,[1]!Salespeople_Data[#Data],2,0)</f>
        <v>Brian Thomas</v>
      </c>
      <c r="O8746" t="str">
        <f>VLOOKUP(E8746,[1]!Customer_Data[#Data],2,0)</f>
        <v>Nicholas Williamson</v>
      </c>
      <c r="P8746" s="15">
        <f t="shared" si="816"/>
        <v>5</v>
      </c>
      <c r="Q8746">
        <f t="shared" si="817"/>
        <v>9</v>
      </c>
      <c r="R8746">
        <f t="shared" si="818"/>
        <v>2019</v>
      </c>
    </row>
    <row r="8747" spans="1:18" x14ac:dyDescent="0.25">
      <c r="A8747" s="6" t="s">
        <v>9773</v>
      </c>
      <c r="B8747" s="6" t="s">
        <v>129</v>
      </c>
      <c r="C8747" s="6" t="s">
        <v>169</v>
      </c>
      <c r="D8747" s="6" t="s">
        <v>58</v>
      </c>
      <c r="E8747" s="6" t="s">
        <v>2598</v>
      </c>
      <c r="F8747" s="10">
        <v>43739</v>
      </c>
      <c r="G8747" s="6">
        <v>3</v>
      </c>
      <c r="H8747" s="11">
        <f>VLOOKUP(B8747,[1]!Product_Data[#Data],4,0)</f>
        <v>127</v>
      </c>
      <c r="I8747" s="11">
        <f>VLOOKUP(B8747,[1]!Product_Data[#Data],3,0)</f>
        <v>79</v>
      </c>
      <c r="J8747" s="11">
        <f t="shared" si="819"/>
        <v>237</v>
      </c>
      <c r="K8747" s="11">
        <f t="shared" si="820"/>
        <v>381</v>
      </c>
      <c r="L8747" s="11">
        <f t="shared" si="821"/>
        <v>144</v>
      </c>
      <c r="M8747" t="str">
        <f>VLOOKUP(C8747,[1]!Location_Data[#Data],2,0)</f>
        <v>Vista</v>
      </c>
      <c r="N8747" t="str">
        <f>VLOOKUP(D8747,[1]!Salespeople_Data[#Data],2,0)</f>
        <v>Christopher Tucker</v>
      </c>
      <c r="O8747" t="str">
        <f>VLOOKUP(E8747,[1]!Customer_Data[#Data],2,0)</f>
        <v>Jeffrey Phillips</v>
      </c>
      <c r="P8747" s="15">
        <f t="shared" si="816"/>
        <v>3</v>
      </c>
      <c r="Q8747">
        <f t="shared" si="817"/>
        <v>10</v>
      </c>
      <c r="R8747">
        <f t="shared" si="818"/>
        <v>2019</v>
      </c>
    </row>
    <row r="8748" spans="1:18" x14ac:dyDescent="0.25">
      <c r="A8748" s="6" t="s">
        <v>9774</v>
      </c>
      <c r="B8748" s="6" t="s">
        <v>703</v>
      </c>
      <c r="C8748" s="6" t="s">
        <v>211</v>
      </c>
      <c r="D8748" s="6" t="s">
        <v>40</v>
      </c>
      <c r="E8748" s="6" t="s">
        <v>836</v>
      </c>
      <c r="F8748" s="10">
        <v>43601</v>
      </c>
      <c r="G8748" s="6">
        <v>2</v>
      </c>
      <c r="H8748" s="11">
        <f>VLOOKUP(B8748,[1]!Product_Data[#Data],4,0)</f>
        <v>530</v>
      </c>
      <c r="I8748" s="11">
        <f>VLOOKUP(B8748,[1]!Product_Data[#Data],3,0)</f>
        <v>435</v>
      </c>
      <c r="J8748" s="11">
        <f t="shared" si="819"/>
        <v>870</v>
      </c>
      <c r="K8748" s="11">
        <f t="shared" si="820"/>
        <v>1060</v>
      </c>
      <c r="L8748" s="11">
        <f t="shared" si="821"/>
        <v>190</v>
      </c>
      <c r="M8748" t="str">
        <f>VLOOKUP(C8748,[1]!Location_Data[#Data],2,0)</f>
        <v>Chula Vista</v>
      </c>
      <c r="N8748" t="str">
        <f>VLOOKUP(D8748,[1]!Salespeople_Data[#Data],2,0)</f>
        <v>Brian Hansen</v>
      </c>
      <c r="O8748" t="str">
        <f>VLOOKUP(E8748,[1]!Customer_Data[#Data],2,0)</f>
        <v>Philip Wheeler</v>
      </c>
      <c r="P8748" s="15">
        <f t="shared" si="816"/>
        <v>5</v>
      </c>
      <c r="Q8748">
        <f t="shared" si="817"/>
        <v>5</v>
      </c>
      <c r="R8748">
        <f t="shared" si="818"/>
        <v>2019</v>
      </c>
    </row>
    <row r="8749" spans="1:18" x14ac:dyDescent="0.25">
      <c r="A8749" s="6" t="s">
        <v>9775</v>
      </c>
      <c r="B8749" s="6" t="s">
        <v>173</v>
      </c>
      <c r="C8749" s="6" t="s">
        <v>472</v>
      </c>
      <c r="D8749" s="6" t="s">
        <v>80</v>
      </c>
      <c r="E8749" s="6" t="s">
        <v>619</v>
      </c>
      <c r="F8749" s="10">
        <v>43549</v>
      </c>
      <c r="G8749" s="6">
        <v>1</v>
      </c>
      <c r="H8749" s="11">
        <f>VLOOKUP(B8749,[1]!Product_Data[#Data],4,0)</f>
        <v>2005</v>
      </c>
      <c r="I8749" s="11">
        <f>VLOOKUP(B8749,[1]!Product_Data[#Data],3,0)</f>
        <v>1223</v>
      </c>
      <c r="J8749" s="11">
        <f t="shared" si="819"/>
        <v>1223</v>
      </c>
      <c r="K8749" s="11">
        <f t="shared" si="820"/>
        <v>2005</v>
      </c>
      <c r="L8749" s="11">
        <f t="shared" si="821"/>
        <v>782</v>
      </c>
      <c r="M8749" t="str">
        <f>VLOOKUP(C8749,[1]!Location_Data[#Data],2,0)</f>
        <v>Concord</v>
      </c>
      <c r="N8749" t="str">
        <f>VLOOKUP(D8749,[1]!Salespeople_Data[#Data],2,0)</f>
        <v>Henry Nelson</v>
      </c>
      <c r="O8749" t="str">
        <f>VLOOKUP(E8749,[1]!Customer_Data[#Data],2,0)</f>
        <v>Billy Cook</v>
      </c>
      <c r="P8749" s="15">
        <f t="shared" si="816"/>
        <v>2</v>
      </c>
      <c r="Q8749">
        <f t="shared" si="817"/>
        <v>3</v>
      </c>
      <c r="R8749">
        <f t="shared" si="818"/>
        <v>2019</v>
      </c>
    </row>
    <row r="8750" spans="1:18" x14ac:dyDescent="0.25">
      <c r="A8750" s="6" t="s">
        <v>9776</v>
      </c>
      <c r="B8750" s="6" t="s">
        <v>152</v>
      </c>
      <c r="C8750" s="6" t="s">
        <v>362</v>
      </c>
      <c r="D8750" s="6" t="s">
        <v>345</v>
      </c>
      <c r="E8750" s="6" t="s">
        <v>2189</v>
      </c>
      <c r="F8750" s="10">
        <v>43493</v>
      </c>
      <c r="G8750" s="6">
        <v>1</v>
      </c>
      <c r="H8750" s="11">
        <f>VLOOKUP(B8750,[1]!Product_Data[#Data],4,0)</f>
        <v>951</v>
      </c>
      <c r="I8750" s="11">
        <f>VLOOKUP(B8750,[1]!Product_Data[#Data],3,0)</f>
        <v>504</v>
      </c>
      <c r="J8750" s="11">
        <f t="shared" si="819"/>
        <v>504</v>
      </c>
      <c r="K8750" s="11">
        <f t="shared" si="820"/>
        <v>951</v>
      </c>
      <c r="L8750" s="11">
        <f t="shared" si="821"/>
        <v>447</v>
      </c>
      <c r="M8750" t="str">
        <f>VLOOKUP(C8750,[1]!Location_Data[#Data],2,0)</f>
        <v>San Bernardino</v>
      </c>
      <c r="N8750" t="str">
        <f>VLOOKUP(D8750,[1]!Salespeople_Data[#Data],2,0)</f>
        <v>Larry Marshall</v>
      </c>
      <c r="O8750" t="str">
        <f>VLOOKUP(E8750,[1]!Customer_Data[#Data],2,0)</f>
        <v>Steve Hunt</v>
      </c>
      <c r="P8750" s="15">
        <f t="shared" si="816"/>
        <v>2</v>
      </c>
      <c r="Q8750">
        <f t="shared" si="817"/>
        <v>1</v>
      </c>
      <c r="R8750">
        <f t="shared" si="818"/>
        <v>2019</v>
      </c>
    </row>
    <row r="8751" spans="1:18" x14ac:dyDescent="0.25">
      <c r="A8751" s="6" t="s">
        <v>9777</v>
      </c>
      <c r="B8751" s="6" t="s">
        <v>330</v>
      </c>
      <c r="C8751" s="6" t="s">
        <v>79</v>
      </c>
      <c r="D8751" s="6" t="s">
        <v>345</v>
      </c>
      <c r="E8751" s="6" t="s">
        <v>1043</v>
      </c>
      <c r="F8751" s="10">
        <v>43773</v>
      </c>
      <c r="G8751" s="6">
        <v>3</v>
      </c>
      <c r="H8751" s="11">
        <f>VLOOKUP(B8751,[1]!Product_Data[#Data],4,0)</f>
        <v>1635</v>
      </c>
      <c r="I8751" s="11">
        <f>VLOOKUP(B8751,[1]!Product_Data[#Data],3,0)</f>
        <v>1046</v>
      </c>
      <c r="J8751" s="11">
        <f t="shared" si="819"/>
        <v>3138</v>
      </c>
      <c r="K8751" s="11">
        <f t="shared" si="820"/>
        <v>4905</v>
      </c>
      <c r="L8751" s="11">
        <f t="shared" si="821"/>
        <v>1767</v>
      </c>
      <c r="M8751" t="str">
        <f>VLOOKUP(C8751,[1]!Location_Data[#Data],2,0)</f>
        <v>Palmdale</v>
      </c>
      <c r="N8751" t="str">
        <f>VLOOKUP(D8751,[1]!Salespeople_Data[#Data],2,0)</f>
        <v>Larry Marshall</v>
      </c>
      <c r="O8751" t="str">
        <f>VLOOKUP(E8751,[1]!Customer_Data[#Data],2,0)</f>
        <v>Willie Daniels</v>
      </c>
      <c r="P8751" s="15">
        <f t="shared" si="816"/>
        <v>2</v>
      </c>
      <c r="Q8751">
        <f t="shared" si="817"/>
        <v>11</v>
      </c>
      <c r="R8751">
        <f t="shared" si="818"/>
        <v>2019</v>
      </c>
    </row>
    <row r="8752" spans="1:18" x14ac:dyDescent="0.25">
      <c r="A8752" s="6" t="s">
        <v>9778</v>
      </c>
      <c r="B8752" s="6" t="s">
        <v>94</v>
      </c>
      <c r="C8752" s="6" t="s">
        <v>362</v>
      </c>
      <c r="D8752" s="6" t="s">
        <v>96</v>
      </c>
      <c r="E8752" s="6" t="s">
        <v>2099</v>
      </c>
      <c r="F8752" s="10">
        <v>43598</v>
      </c>
      <c r="G8752" s="6">
        <v>1</v>
      </c>
      <c r="H8752" s="11">
        <f>VLOOKUP(B8752,[1]!Product_Data[#Data],4,0)</f>
        <v>1639</v>
      </c>
      <c r="I8752" s="11">
        <f>VLOOKUP(B8752,[1]!Product_Data[#Data],3,0)</f>
        <v>1295</v>
      </c>
      <c r="J8752" s="11">
        <f t="shared" si="819"/>
        <v>1295</v>
      </c>
      <c r="K8752" s="11">
        <f t="shared" si="820"/>
        <v>1639</v>
      </c>
      <c r="L8752" s="11">
        <f t="shared" si="821"/>
        <v>344</v>
      </c>
      <c r="M8752" t="str">
        <f>VLOOKUP(C8752,[1]!Location_Data[#Data],2,0)</f>
        <v>San Bernardino</v>
      </c>
      <c r="N8752" t="str">
        <f>VLOOKUP(D8752,[1]!Salespeople_Data[#Data],2,0)</f>
        <v>Brian Thomas</v>
      </c>
      <c r="O8752" t="str">
        <f>VLOOKUP(E8752,[1]!Customer_Data[#Data],2,0)</f>
        <v>Eugene Hunter</v>
      </c>
      <c r="P8752" s="15">
        <f t="shared" si="816"/>
        <v>2</v>
      </c>
      <c r="Q8752">
        <f t="shared" si="817"/>
        <v>5</v>
      </c>
      <c r="R8752">
        <f t="shared" si="818"/>
        <v>2019</v>
      </c>
    </row>
    <row r="8753" spans="1:18" x14ac:dyDescent="0.25">
      <c r="A8753" s="6" t="s">
        <v>9779</v>
      </c>
      <c r="B8753" s="6" t="s">
        <v>181</v>
      </c>
      <c r="C8753" s="6" t="s">
        <v>14</v>
      </c>
      <c r="D8753" s="6" t="s">
        <v>141</v>
      </c>
      <c r="E8753" s="6" t="s">
        <v>1607</v>
      </c>
      <c r="F8753" s="10">
        <v>43802</v>
      </c>
      <c r="G8753" s="6">
        <v>3</v>
      </c>
      <c r="H8753" s="11">
        <f>VLOOKUP(B8753,[1]!Product_Data[#Data],4,0)</f>
        <v>1500</v>
      </c>
      <c r="I8753" s="11">
        <f>VLOOKUP(B8753,[1]!Product_Data[#Data],3,0)</f>
        <v>900</v>
      </c>
      <c r="J8753" s="11">
        <f t="shared" si="819"/>
        <v>2700</v>
      </c>
      <c r="K8753" s="11">
        <f t="shared" si="820"/>
        <v>4500</v>
      </c>
      <c r="L8753" s="11">
        <f t="shared" si="821"/>
        <v>1800</v>
      </c>
      <c r="M8753" t="str">
        <f>VLOOKUP(C8753,[1]!Location_Data[#Data],2,0)</f>
        <v>Santa Clarita</v>
      </c>
      <c r="N8753" t="str">
        <f>VLOOKUP(D8753,[1]!Salespeople_Data[#Data],2,0)</f>
        <v>Arthur Mccoy</v>
      </c>
      <c r="O8753" t="str">
        <f>VLOOKUP(E8753,[1]!Customer_Data[#Data],2,0)</f>
        <v>Ralph Olson</v>
      </c>
      <c r="P8753" s="15">
        <f t="shared" si="816"/>
        <v>3</v>
      </c>
      <c r="Q8753">
        <f t="shared" si="817"/>
        <v>12</v>
      </c>
      <c r="R8753">
        <f t="shared" si="818"/>
        <v>2019</v>
      </c>
    </row>
    <row r="8754" spans="1:18" x14ac:dyDescent="0.25">
      <c r="A8754" s="6" t="s">
        <v>9780</v>
      </c>
      <c r="B8754" s="6" t="s">
        <v>330</v>
      </c>
      <c r="C8754" s="6" t="s">
        <v>115</v>
      </c>
      <c r="D8754" s="6" t="s">
        <v>75</v>
      </c>
      <c r="E8754" s="6" t="s">
        <v>2269</v>
      </c>
      <c r="F8754" s="10">
        <v>43505</v>
      </c>
      <c r="G8754" s="6">
        <v>1</v>
      </c>
      <c r="H8754" s="11">
        <f>VLOOKUP(B8754,[1]!Product_Data[#Data],4,0)</f>
        <v>1635</v>
      </c>
      <c r="I8754" s="11">
        <f>VLOOKUP(B8754,[1]!Product_Data[#Data],3,0)</f>
        <v>1046</v>
      </c>
      <c r="J8754" s="11">
        <f t="shared" si="819"/>
        <v>1046</v>
      </c>
      <c r="K8754" s="11">
        <f t="shared" si="820"/>
        <v>1635</v>
      </c>
      <c r="L8754" s="11">
        <f t="shared" si="821"/>
        <v>589</v>
      </c>
      <c r="M8754" t="str">
        <f>VLOOKUP(C8754,[1]!Location_Data[#Data],2,0)</f>
        <v>Glendale</v>
      </c>
      <c r="N8754" t="str">
        <f>VLOOKUP(D8754,[1]!Salespeople_Data[#Data],2,0)</f>
        <v>Roger Robertson</v>
      </c>
      <c r="O8754" t="str">
        <f>VLOOKUP(E8754,[1]!Customer_Data[#Data],2,0)</f>
        <v>Matthew Smith</v>
      </c>
      <c r="P8754" s="15">
        <f t="shared" si="816"/>
        <v>7</v>
      </c>
      <c r="Q8754">
        <f t="shared" si="817"/>
        <v>2</v>
      </c>
      <c r="R8754">
        <f t="shared" si="818"/>
        <v>2019</v>
      </c>
    </row>
    <row r="8755" spans="1:18" x14ac:dyDescent="0.25">
      <c r="A8755" s="6" t="s">
        <v>9781</v>
      </c>
      <c r="B8755" s="6" t="s">
        <v>403</v>
      </c>
      <c r="C8755" s="6" t="s">
        <v>392</v>
      </c>
      <c r="D8755" s="6" t="s">
        <v>30</v>
      </c>
      <c r="E8755" s="6" t="s">
        <v>1434</v>
      </c>
      <c r="F8755" s="10">
        <v>43830</v>
      </c>
      <c r="G8755" s="6">
        <v>1</v>
      </c>
      <c r="H8755" s="11">
        <f>VLOOKUP(B8755,[1]!Product_Data[#Data],4,0)</f>
        <v>392</v>
      </c>
      <c r="I8755" s="11">
        <f>VLOOKUP(B8755,[1]!Product_Data[#Data],3,0)</f>
        <v>255</v>
      </c>
      <c r="J8755" s="11">
        <f t="shared" si="819"/>
        <v>255</v>
      </c>
      <c r="K8755" s="11">
        <f t="shared" si="820"/>
        <v>392</v>
      </c>
      <c r="L8755" s="11">
        <f t="shared" si="821"/>
        <v>137</v>
      </c>
      <c r="M8755" t="str">
        <f>VLOOKUP(C8755,[1]!Location_Data[#Data],2,0)</f>
        <v>Visalia</v>
      </c>
      <c r="N8755" t="str">
        <f>VLOOKUP(D8755,[1]!Salespeople_Data[#Data],2,0)</f>
        <v>Carl Hall</v>
      </c>
      <c r="O8755" t="str">
        <f>VLOOKUP(E8755,[1]!Customer_Data[#Data],2,0)</f>
        <v>Raymond Alexander</v>
      </c>
      <c r="P8755" s="15">
        <f t="shared" si="816"/>
        <v>3</v>
      </c>
      <c r="Q8755">
        <f t="shared" si="817"/>
        <v>12</v>
      </c>
      <c r="R8755">
        <f t="shared" si="818"/>
        <v>2019</v>
      </c>
    </row>
    <row r="8756" spans="1:18" x14ac:dyDescent="0.25">
      <c r="A8756" s="6" t="s">
        <v>9782</v>
      </c>
      <c r="B8756" s="6" t="s">
        <v>164</v>
      </c>
      <c r="C8756" s="6" t="s">
        <v>386</v>
      </c>
      <c r="D8756" s="6" t="s">
        <v>15</v>
      </c>
      <c r="E8756" s="6" t="s">
        <v>2681</v>
      </c>
      <c r="F8756" s="10">
        <v>43620</v>
      </c>
      <c r="G8756" s="6">
        <v>2</v>
      </c>
      <c r="H8756" s="11">
        <f>VLOOKUP(B8756,[1]!Product_Data[#Data],4,0)</f>
        <v>637</v>
      </c>
      <c r="I8756" s="11">
        <f>VLOOKUP(B8756,[1]!Product_Data[#Data],3,0)</f>
        <v>389</v>
      </c>
      <c r="J8756" s="11">
        <f t="shared" si="819"/>
        <v>778</v>
      </c>
      <c r="K8756" s="11">
        <f t="shared" si="820"/>
        <v>1274</v>
      </c>
      <c r="L8756" s="11">
        <f t="shared" si="821"/>
        <v>496</v>
      </c>
      <c r="M8756" t="str">
        <f>VLOOKUP(C8756,[1]!Location_Data[#Data],2,0)</f>
        <v>Carlsbad</v>
      </c>
      <c r="N8756" t="str">
        <f>VLOOKUP(D8756,[1]!Salespeople_Data[#Data],2,0)</f>
        <v>Ryan Butler</v>
      </c>
      <c r="O8756" t="str">
        <f>VLOOKUP(E8756,[1]!Customer_Data[#Data],2,0)</f>
        <v>Billy Adams</v>
      </c>
      <c r="P8756" s="15">
        <f t="shared" si="816"/>
        <v>3</v>
      </c>
      <c r="Q8756">
        <f t="shared" si="817"/>
        <v>6</v>
      </c>
      <c r="R8756">
        <f t="shared" si="818"/>
        <v>2019</v>
      </c>
    </row>
    <row r="8757" spans="1:18" x14ac:dyDescent="0.25">
      <c r="A8757" s="6" t="s">
        <v>9783</v>
      </c>
      <c r="B8757" s="6" t="s">
        <v>495</v>
      </c>
      <c r="C8757" s="6" t="s">
        <v>512</v>
      </c>
      <c r="D8757" s="6" t="s">
        <v>15</v>
      </c>
      <c r="E8757" s="6" t="s">
        <v>896</v>
      </c>
      <c r="F8757" s="10">
        <v>43589</v>
      </c>
      <c r="G8757" s="6">
        <v>1</v>
      </c>
      <c r="H8757" s="11">
        <f>VLOOKUP(B8757,[1]!Product_Data[#Data],4,0)</f>
        <v>1467</v>
      </c>
      <c r="I8757" s="11">
        <f>VLOOKUP(B8757,[1]!Product_Data[#Data],3,0)</f>
        <v>807</v>
      </c>
      <c r="J8757" s="11">
        <f t="shared" si="819"/>
        <v>807</v>
      </c>
      <c r="K8757" s="11">
        <f t="shared" si="820"/>
        <v>1467</v>
      </c>
      <c r="L8757" s="11">
        <f t="shared" si="821"/>
        <v>660</v>
      </c>
      <c r="M8757" t="str">
        <f>VLOOKUP(C8757,[1]!Location_Data[#Data],2,0)</f>
        <v>Long Beach</v>
      </c>
      <c r="N8757" t="str">
        <f>VLOOKUP(D8757,[1]!Salespeople_Data[#Data],2,0)</f>
        <v>Ryan Butler</v>
      </c>
      <c r="O8757" t="str">
        <f>VLOOKUP(E8757,[1]!Customer_Data[#Data],2,0)</f>
        <v>Eric Bradley</v>
      </c>
      <c r="P8757" s="15">
        <f t="shared" si="816"/>
        <v>7</v>
      </c>
      <c r="Q8757">
        <f t="shared" si="817"/>
        <v>5</v>
      </c>
      <c r="R8757">
        <f t="shared" si="818"/>
        <v>2019</v>
      </c>
    </row>
    <row r="8758" spans="1:18" x14ac:dyDescent="0.25">
      <c r="A8758" s="6" t="s">
        <v>9784</v>
      </c>
      <c r="B8758" s="6" t="s">
        <v>479</v>
      </c>
      <c r="C8758" s="6" t="s">
        <v>249</v>
      </c>
      <c r="D8758" s="6" t="s">
        <v>170</v>
      </c>
      <c r="E8758" s="6" t="s">
        <v>3073</v>
      </c>
      <c r="F8758" s="10">
        <v>43592</v>
      </c>
      <c r="G8758" s="6">
        <v>1</v>
      </c>
      <c r="H8758" s="11">
        <f>VLOOKUP(B8758,[1]!Product_Data[#Data],4,0)</f>
        <v>123</v>
      </c>
      <c r="I8758" s="11">
        <f>VLOOKUP(B8758,[1]!Product_Data[#Data],3,0)</f>
        <v>84</v>
      </c>
      <c r="J8758" s="11">
        <f t="shared" si="819"/>
        <v>84</v>
      </c>
      <c r="K8758" s="11">
        <f t="shared" si="820"/>
        <v>123</v>
      </c>
      <c r="L8758" s="11">
        <f t="shared" si="821"/>
        <v>39</v>
      </c>
      <c r="M8758" t="str">
        <f>VLOOKUP(C8758,[1]!Location_Data[#Data],2,0)</f>
        <v>Roseville</v>
      </c>
      <c r="N8758" t="str">
        <f>VLOOKUP(D8758,[1]!Salespeople_Data[#Data],2,0)</f>
        <v>Sean Miller</v>
      </c>
      <c r="O8758" t="str">
        <f>VLOOKUP(E8758,[1]!Customer_Data[#Data],2,0)</f>
        <v>Daniel Nguyen</v>
      </c>
      <c r="P8758" s="15">
        <f t="shared" si="816"/>
        <v>3</v>
      </c>
      <c r="Q8758">
        <f t="shared" si="817"/>
        <v>5</v>
      </c>
      <c r="R8758">
        <f t="shared" si="818"/>
        <v>2019</v>
      </c>
    </row>
    <row r="8759" spans="1:18" x14ac:dyDescent="0.25">
      <c r="A8759" s="6" t="s">
        <v>9785</v>
      </c>
      <c r="B8759" s="6" t="s">
        <v>605</v>
      </c>
      <c r="C8759" s="6" t="s">
        <v>362</v>
      </c>
      <c r="D8759" s="6" t="s">
        <v>264</v>
      </c>
      <c r="E8759" s="6" t="s">
        <v>198</v>
      </c>
      <c r="F8759" s="10">
        <v>43640</v>
      </c>
      <c r="G8759" s="6">
        <v>2</v>
      </c>
      <c r="H8759" s="11">
        <f>VLOOKUP(B8759,[1]!Product_Data[#Data],4,0)</f>
        <v>913</v>
      </c>
      <c r="I8759" s="11">
        <f>VLOOKUP(B8759,[1]!Product_Data[#Data],3,0)</f>
        <v>584</v>
      </c>
      <c r="J8759" s="11">
        <f t="shared" si="819"/>
        <v>1168</v>
      </c>
      <c r="K8759" s="11">
        <f t="shared" si="820"/>
        <v>1826</v>
      </c>
      <c r="L8759" s="11">
        <f t="shared" si="821"/>
        <v>658</v>
      </c>
      <c r="M8759" t="str">
        <f>VLOOKUP(C8759,[1]!Location_Data[#Data],2,0)</f>
        <v>San Bernardino</v>
      </c>
      <c r="N8759" t="str">
        <f>VLOOKUP(D8759,[1]!Salespeople_Data[#Data],2,0)</f>
        <v>Ernest Wheeler</v>
      </c>
      <c r="O8759" t="str">
        <f>VLOOKUP(E8759,[1]!Customer_Data[#Data],2,0)</f>
        <v>Donald Stanley</v>
      </c>
      <c r="P8759" s="15">
        <f t="shared" si="816"/>
        <v>2</v>
      </c>
      <c r="Q8759">
        <f t="shared" si="817"/>
        <v>6</v>
      </c>
      <c r="R8759">
        <f t="shared" si="818"/>
        <v>2019</v>
      </c>
    </row>
    <row r="8760" spans="1:18" x14ac:dyDescent="0.25">
      <c r="A8760" s="6" t="s">
        <v>9786</v>
      </c>
      <c r="B8760" s="6" t="s">
        <v>260</v>
      </c>
      <c r="C8760" s="6" t="s">
        <v>140</v>
      </c>
      <c r="D8760" s="6" t="s">
        <v>106</v>
      </c>
      <c r="E8760" s="6" t="s">
        <v>261</v>
      </c>
      <c r="F8760" s="10">
        <v>43708</v>
      </c>
      <c r="G8760" s="6">
        <v>3</v>
      </c>
      <c r="H8760" s="11">
        <f>VLOOKUP(B8760,[1]!Product_Data[#Data],4,0)</f>
        <v>502</v>
      </c>
      <c r="I8760" s="11">
        <f>VLOOKUP(B8760,[1]!Product_Data[#Data],3,0)</f>
        <v>296</v>
      </c>
      <c r="J8760" s="11">
        <f t="shared" si="819"/>
        <v>888</v>
      </c>
      <c r="K8760" s="11">
        <f t="shared" si="820"/>
        <v>1506</v>
      </c>
      <c r="L8760" s="11">
        <f t="shared" si="821"/>
        <v>618</v>
      </c>
      <c r="M8760" t="str">
        <f>VLOOKUP(C8760,[1]!Location_Data[#Data],2,0)</f>
        <v>Salinas</v>
      </c>
      <c r="N8760" t="str">
        <f>VLOOKUP(D8760,[1]!Salespeople_Data[#Data],2,0)</f>
        <v>Patrick Ruiz</v>
      </c>
      <c r="O8760" t="str">
        <f>VLOOKUP(E8760,[1]!Customer_Data[#Data],2,0)</f>
        <v>Keith Hamilton</v>
      </c>
      <c r="P8760" s="15">
        <f t="shared" si="816"/>
        <v>7</v>
      </c>
      <c r="Q8760">
        <f t="shared" si="817"/>
        <v>8</v>
      </c>
      <c r="R8760">
        <f t="shared" si="818"/>
        <v>2019</v>
      </c>
    </row>
    <row r="8761" spans="1:18" x14ac:dyDescent="0.25">
      <c r="A8761" s="6" t="s">
        <v>9787</v>
      </c>
      <c r="B8761" s="6" t="s">
        <v>114</v>
      </c>
      <c r="C8761" s="6" t="s">
        <v>9</v>
      </c>
      <c r="D8761" s="6" t="s">
        <v>58</v>
      </c>
      <c r="E8761" s="6" t="s">
        <v>236</v>
      </c>
      <c r="F8761" s="10">
        <v>43468</v>
      </c>
      <c r="G8761" s="6">
        <v>4</v>
      </c>
      <c r="H8761" s="11">
        <f>VLOOKUP(B8761,[1]!Product_Data[#Data],4,0)</f>
        <v>545</v>
      </c>
      <c r="I8761" s="11">
        <f>VLOOKUP(B8761,[1]!Product_Data[#Data],3,0)</f>
        <v>425</v>
      </c>
      <c r="J8761" s="11">
        <f t="shared" si="819"/>
        <v>1700</v>
      </c>
      <c r="K8761" s="11">
        <f t="shared" si="820"/>
        <v>2180</v>
      </c>
      <c r="L8761" s="11">
        <f t="shared" si="821"/>
        <v>480</v>
      </c>
      <c r="M8761" t="str">
        <f>VLOOKUP(C8761,[1]!Location_Data[#Data],2,0)</f>
        <v>San Mateo</v>
      </c>
      <c r="N8761" t="str">
        <f>VLOOKUP(D8761,[1]!Salespeople_Data[#Data],2,0)</f>
        <v>Christopher Tucker</v>
      </c>
      <c r="O8761" t="str">
        <f>VLOOKUP(E8761,[1]!Customer_Data[#Data],2,0)</f>
        <v>Howard Harrison</v>
      </c>
      <c r="P8761" s="15">
        <f t="shared" si="816"/>
        <v>5</v>
      </c>
      <c r="Q8761">
        <f t="shared" si="817"/>
        <v>1</v>
      </c>
      <c r="R8761">
        <f t="shared" si="818"/>
        <v>2019</v>
      </c>
    </row>
    <row r="8762" spans="1:18" x14ac:dyDescent="0.25">
      <c r="A8762" s="6" t="s">
        <v>9788</v>
      </c>
      <c r="B8762" s="6" t="s">
        <v>256</v>
      </c>
      <c r="C8762" s="6" t="s">
        <v>115</v>
      </c>
      <c r="D8762" s="6" t="s">
        <v>308</v>
      </c>
      <c r="E8762" s="6" t="s">
        <v>205</v>
      </c>
      <c r="F8762" s="10">
        <v>43764</v>
      </c>
      <c r="G8762" s="6">
        <v>3</v>
      </c>
      <c r="H8762" s="11">
        <f>VLOOKUP(B8762,[1]!Product_Data[#Data],4,0)</f>
        <v>596</v>
      </c>
      <c r="I8762" s="11">
        <f>VLOOKUP(B8762,[1]!Product_Data[#Data],3,0)</f>
        <v>358</v>
      </c>
      <c r="J8762" s="11">
        <f t="shared" si="819"/>
        <v>1074</v>
      </c>
      <c r="K8762" s="11">
        <f t="shared" si="820"/>
        <v>1788</v>
      </c>
      <c r="L8762" s="11">
        <f t="shared" si="821"/>
        <v>714</v>
      </c>
      <c r="M8762" t="str">
        <f>VLOOKUP(C8762,[1]!Location_Data[#Data],2,0)</f>
        <v>Glendale</v>
      </c>
      <c r="N8762" t="str">
        <f>VLOOKUP(D8762,[1]!Salespeople_Data[#Data],2,0)</f>
        <v>Fred Robertson</v>
      </c>
      <c r="O8762" t="str">
        <f>VLOOKUP(E8762,[1]!Customer_Data[#Data],2,0)</f>
        <v>David Ford</v>
      </c>
      <c r="P8762" s="15">
        <f t="shared" si="816"/>
        <v>7</v>
      </c>
      <c r="Q8762">
        <f t="shared" si="817"/>
        <v>10</v>
      </c>
      <c r="R8762">
        <f t="shared" si="818"/>
        <v>2019</v>
      </c>
    </row>
    <row r="8763" spans="1:18" x14ac:dyDescent="0.25">
      <c r="A8763" s="6" t="s">
        <v>9789</v>
      </c>
      <c r="B8763" s="6" t="s">
        <v>61</v>
      </c>
      <c r="C8763" s="6" t="s">
        <v>731</v>
      </c>
      <c r="D8763" s="6" t="s">
        <v>216</v>
      </c>
      <c r="E8763" s="6" t="s">
        <v>381</v>
      </c>
      <c r="F8763" s="10">
        <v>43792</v>
      </c>
      <c r="G8763" s="6">
        <v>1</v>
      </c>
      <c r="H8763" s="11">
        <f>VLOOKUP(B8763,[1]!Product_Data[#Data],4,0)</f>
        <v>1889</v>
      </c>
      <c r="I8763" s="11">
        <f>VLOOKUP(B8763,[1]!Product_Data[#Data],3,0)</f>
        <v>945</v>
      </c>
      <c r="J8763" s="11">
        <f t="shared" si="819"/>
        <v>945</v>
      </c>
      <c r="K8763" s="11">
        <f t="shared" si="820"/>
        <v>1889</v>
      </c>
      <c r="L8763" s="11">
        <f t="shared" si="821"/>
        <v>944</v>
      </c>
      <c r="M8763" t="str">
        <f>VLOOKUP(C8763,[1]!Location_Data[#Data],2,0)</f>
        <v>Costa Mesa</v>
      </c>
      <c r="N8763" t="str">
        <f>VLOOKUP(D8763,[1]!Salespeople_Data[#Data],2,0)</f>
        <v>Ernest Wagner</v>
      </c>
      <c r="O8763" t="str">
        <f>VLOOKUP(E8763,[1]!Customer_Data[#Data],2,0)</f>
        <v>Paul Larson</v>
      </c>
      <c r="P8763" s="15">
        <f t="shared" si="816"/>
        <v>7</v>
      </c>
      <c r="Q8763">
        <f t="shared" si="817"/>
        <v>11</v>
      </c>
      <c r="R8763">
        <f t="shared" si="818"/>
        <v>2019</v>
      </c>
    </row>
    <row r="8764" spans="1:18" x14ac:dyDescent="0.25">
      <c r="A8764" s="6" t="s">
        <v>9790</v>
      </c>
      <c r="B8764" s="6" t="s">
        <v>330</v>
      </c>
      <c r="C8764" s="6" t="s">
        <v>190</v>
      </c>
      <c r="D8764" s="6" t="s">
        <v>15</v>
      </c>
      <c r="E8764" s="6" t="s">
        <v>3085</v>
      </c>
      <c r="F8764" s="10">
        <v>43681</v>
      </c>
      <c r="G8764" s="6">
        <v>1</v>
      </c>
      <c r="H8764" s="11">
        <f>VLOOKUP(B8764,[1]!Product_Data[#Data],4,0)</f>
        <v>1635</v>
      </c>
      <c r="I8764" s="11">
        <f>VLOOKUP(B8764,[1]!Product_Data[#Data],3,0)</f>
        <v>1046</v>
      </c>
      <c r="J8764" s="11">
        <f t="shared" si="819"/>
        <v>1046</v>
      </c>
      <c r="K8764" s="11">
        <f t="shared" si="820"/>
        <v>1635</v>
      </c>
      <c r="L8764" s="11">
        <f t="shared" si="821"/>
        <v>589</v>
      </c>
      <c r="M8764" t="str">
        <f>VLOOKUP(C8764,[1]!Location_Data[#Data],2,0)</f>
        <v>Oakland</v>
      </c>
      <c r="N8764" t="str">
        <f>VLOOKUP(D8764,[1]!Salespeople_Data[#Data],2,0)</f>
        <v>Ryan Butler</v>
      </c>
      <c r="O8764" t="str">
        <f>VLOOKUP(E8764,[1]!Customer_Data[#Data],2,0)</f>
        <v>Eugene Ryan</v>
      </c>
      <c r="P8764" s="15">
        <f t="shared" si="816"/>
        <v>1</v>
      </c>
      <c r="Q8764">
        <f t="shared" si="817"/>
        <v>8</v>
      </c>
      <c r="R8764">
        <f t="shared" si="818"/>
        <v>2019</v>
      </c>
    </row>
    <row r="8765" spans="1:18" x14ac:dyDescent="0.25">
      <c r="A8765" s="6" t="s">
        <v>9791</v>
      </c>
      <c r="B8765" s="6" t="s">
        <v>114</v>
      </c>
      <c r="C8765" s="6" t="s">
        <v>14</v>
      </c>
      <c r="D8765" s="6" t="s">
        <v>356</v>
      </c>
      <c r="E8765" s="6" t="s">
        <v>265</v>
      </c>
      <c r="F8765" s="10">
        <v>43518</v>
      </c>
      <c r="G8765" s="6">
        <v>2</v>
      </c>
      <c r="H8765" s="11">
        <f>VLOOKUP(B8765,[1]!Product_Data[#Data],4,0)</f>
        <v>545</v>
      </c>
      <c r="I8765" s="11">
        <f>VLOOKUP(B8765,[1]!Product_Data[#Data],3,0)</f>
        <v>425</v>
      </c>
      <c r="J8765" s="11">
        <f t="shared" si="819"/>
        <v>850</v>
      </c>
      <c r="K8765" s="11">
        <f t="shared" si="820"/>
        <v>1090</v>
      </c>
      <c r="L8765" s="11">
        <f t="shared" si="821"/>
        <v>240</v>
      </c>
      <c r="M8765" t="str">
        <f>VLOOKUP(C8765,[1]!Location_Data[#Data],2,0)</f>
        <v>Santa Clarita</v>
      </c>
      <c r="N8765" t="str">
        <f>VLOOKUP(D8765,[1]!Salespeople_Data[#Data],2,0)</f>
        <v>Jimmy Young</v>
      </c>
      <c r="O8765" t="str">
        <f>VLOOKUP(E8765,[1]!Customer_Data[#Data],2,0)</f>
        <v>Stephen Greene</v>
      </c>
      <c r="P8765" s="15">
        <f t="shared" si="816"/>
        <v>6</v>
      </c>
      <c r="Q8765">
        <f t="shared" si="817"/>
        <v>2</v>
      </c>
      <c r="R8765">
        <f t="shared" si="818"/>
        <v>2019</v>
      </c>
    </row>
    <row r="8766" spans="1:18" x14ac:dyDescent="0.25">
      <c r="A8766" s="6" t="s">
        <v>9792</v>
      </c>
      <c r="B8766" s="6" t="s">
        <v>33</v>
      </c>
      <c r="C8766" s="6" t="s">
        <v>44</v>
      </c>
      <c r="D8766" s="6" t="s">
        <v>165</v>
      </c>
      <c r="E8766" s="6" t="s">
        <v>1527</v>
      </c>
      <c r="F8766" s="10">
        <v>43662</v>
      </c>
      <c r="G8766" s="6">
        <v>3</v>
      </c>
      <c r="H8766" s="11">
        <f>VLOOKUP(B8766,[1]!Product_Data[#Data],4,0)</f>
        <v>1582</v>
      </c>
      <c r="I8766" s="11">
        <f>VLOOKUP(B8766,[1]!Product_Data[#Data],3,0)</f>
        <v>1234</v>
      </c>
      <c r="J8766" s="11">
        <f t="shared" si="819"/>
        <v>3702</v>
      </c>
      <c r="K8766" s="11">
        <f t="shared" si="820"/>
        <v>4746</v>
      </c>
      <c r="L8766" s="11">
        <f t="shared" si="821"/>
        <v>1044</v>
      </c>
      <c r="M8766" t="str">
        <f>VLOOKUP(C8766,[1]!Location_Data[#Data],2,0)</f>
        <v>Moreno Valley</v>
      </c>
      <c r="N8766" t="str">
        <f>VLOOKUP(D8766,[1]!Salespeople_Data[#Data],2,0)</f>
        <v>Joe Sims</v>
      </c>
      <c r="O8766" t="str">
        <f>VLOOKUP(E8766,[1]!Customer_Data[#Data],2,0)</f>
        <v>Joshua Garza</v>
      </c>
      <c r="P8766" s="15">
        <f t="shared" si="816"/>
        <v>3</v>
      </c>
      <c r="Q8766">
        <f t="shared" si="817"/>
        <v>7</v>
      </c>
      <c r="R8766">
        <f t="shared" si="818"/>
        <v>2019</v>
      </c>
    </row>
    <row r="8767" spans="1:18" x14ac:dyDescent="0.25">
      <c r="A8767" s="6" t="s">
        <v>9793</v>
      </c>
      <c r="B8767" s="6" t="s">
        <v>537</v>
      </c>
      <c r="C8767" s="6" t="s">
        <v>34</v>
      </c>
      <c r="D8767" s="6" t="s">
        <v>35</v>
      </c>
      <c r="E8767" s="6" t="s">
        <v>240</v>
      </c>
      <c r="F8767" s="10">
        <v>43475</v>
      </c>
      <c r="G8767" s="6">
        <v>4</v>
      </c>
      <c r="H8767" s="11">
        <f>VLOOKUP(B8767,[1]!Product_Data[#Data],4,0)</f>
        <v>556</v>
      </c>
      <c r="I8767" s="11">
        <f>VLOOKUP(B8767,[1]!Product_Data[#Data],3,0)</f>
        <v>395</v>
      </c>
      <c r="J8767" s="11">
        <f t="shared" si="819"/>
        <v>1580</v>
      </c>
      <c r="K8767" s="11">
        <f t="shared" si="820"/>
        <v>2224</v>
      </c>
      <c r="L8767" s="11">
        <f t="shared" si="821"/>
        <v>644</v>
      </c>
      <c r="M8767" t="str">
        <f>VLOOKUP(C8767,[1]!Location_Data[#Data],2,0)</f>
        <v>Inglewood</v>
      </c>
      <c r="N8767" t="str">
        <f>VLOOKUP(D8767,[1]!Salespeople_Data[#Data],2,0)</f>
        <v>Charles Harper</v>
      </c>
      <c r="O8767" t="str">
        <f>VLOOKUP(E8767,[1]!Customer_Data[#Data],2,0)</f>
        <v>Jack Stevens</v>
      </c>
      <c r="P8767" s="15">
        <f t="shared" si="816"/>
        <v>5</v>
      </c>
      <c r="Q8767">
        <f t="shared" si="817"/>
        <v>1</v>
      </c>
      <c r="R8767">
        <f t="shared" si="818"/>
        <v>2019</v>
      </c>
    </row>
    <row r="8768" spans="1:18" x14ac:dyDescent="0.25">
      <c r="A8768" s="6" t="s">
        <v>9794</v>
      </c>
      <c r="B8768" s="6" t="s">
        <v>173</v>
      </c>
      <c r="C8768" s="6" t="s">
        <v>276</v>
      </c>
      <c r="D8768" s="6" t="s">
        <v>49</v>
      </c>
      <c r="E8768" s="6" t="s">
        <v>3339</v>
      </c>
      <c r="F8768" s="10">
        <v>43618</v>
      </c>
      <c r="G8768" s="6">
        <v>1</v>
      </c>
      <c r="H8768" s="11">
        <f>VLOOKUP(B8768,[1]!Product_Data[#Data],4,0)</f>
        <v>2005</v>
      </c>
      <c r="I8768" s="11">
        <f>VLOOKUP(B8768,[1]!Product_Data[#Data],3,0)</f>
        <v>1223</v>
      </c>
      <c r="J8768" s="11">
        <f t="shared" si="819"/>
        <v>1223</v>
      </c>
      <c r="K8768" s="11">
        <f t="shared" si="820"/>
        <v>2005</v>
      </c>
      <c r="L8768" s="11">
        <f t="shared" si="821"/>
        <v>782</v>
      </c>
      <c r="M8768" t="str">
        <f>VLOOKUP(C8768,[1]!Location_Data[#Data],2,0)</f>
        <v>Orange</v>
      </c>
      <c r="N8768" t="str">
        <f>VLOOKUP(D8768,[1]!Salespeople_Data[#Data],2,0)</f>
        <v>Walter Cook</v>
      </c>
      <c r="O8768" t="str">
        <f>VLOOKUP(E8768,[1]!Customer_Data[#Data],2,0)</f>
        <v>Adam Alexander</v>
      </c>
      <c r="P8768" s="15">
        <f t="shared" si="816"/>
        <v>1</v>
      </c>
      <c r="Q8768">
        <f t="shared" si="817"/>
        <v>6</v>
      </c>
      <c r="R8768">
        <f t="shared" si="818"/>
        <v>2019</v>
      </c>
    </row>
    <row r="8769" spans="1:18" x14ac:dyDescent="0.25">
      <c r="A8769" s="6" t="s">
        <v>9795</v>
      </c>
      <c r="B8769" s="6" t="s">
        <v>256</v>
      </c>
      <c r="C8769" s="6" t="s">
        <v>135</v>
      </c>
      <c r="D8769" s="6" t="s">
        <v>20</v>
      </c>
      <c r="E8769" s="6" t="s">
        <v>2676</v>
      </c>
      <c r="F8769" s="10">
        <v>43466</v>
      </c>
      <c r="G8769" s="6">
        <v>1</v>
      </c>
      <c r="H8769" s="11">
        <f>VLOOKUP(B8769,[1]!Product_Data[#Data],4,0)</f>
        <v>596</v>
      </c>
      <c r="I8769" s="11">
        <f>VLOOKUP(B8769,[1]!Product_Data[#Data],3,0)</f>
        <v>358</v>
      </c>
      <c r="J8769" s="11">
        <f t="shared" si="819"/>
        <v>358</v>
      </c>
      <c r="K8769" s="11">
        <f t="shared" si="820"/>
        <v>596</v>
      </c>
      <c r="L8769" s="11">
        <f t="shared" si="821"/>
        <v>238</v>
      </c>
      <c r="M8769" t="str">
        <f>VLOOKUP(C8769,[1]!Location_Data[#Data],2,0)</f>
        <v>Oxnard</v>
      </c>
      <c r="N8769" t="str">
        <f>VLOOKUP(D8769,[1]!Salespeople_Data[#Data],2,0)</f>
        <v>Joshua Cook</v>
      </c>
      <c r="O8769" t="str">
        <f>VLOOKUP(E8769,[1]!Customer_Data[#Data],2,0)</f>
        <v>Billy West</v>
      </c>
      <c r="P8769" s="15">
        <f t="shared" si="816"/>
        <v>3</v>
      </c>
      <c r="Q8769">
        <f t="shared" si="817"/>
        <v>1</v>
      </c>
      <c r="R8769">
        <f t="shared" si="818"/>
        <v>2019</v>
      </c>
    </row>
    <row r="8770" spans="1:18" x14ac:dyDescent="0.25">
      <c r="A8770" s="6" t="s">
        <v>9796</v>
      </c>
      <c r="B8770" s="6" t="s">
        <v>340</v>
      </c>
      <c r="C8770" s="6" t="s">
        <v>512</v>
      </c>
      <c r="D8770" s="6" t="s">
        <v>141</v>
      </c>
      <c r="E8770" s="6" t="s">
        <v>538</v>
      </c>
      <c r="F8770" s="10">
        <v>43621</v>
      </c>
      <c r="G8770" s="6">
        <v>1</v>
      </c>
      <c r="H8770" s="11">
        <f>VLOOKUP(B8770,[1]!Product_Data[#Data],4,0)</f>
        <v>1967</v>
      </c>
      <c r="I8770" s="11">
        <f>VLOOKUP(B8770,[1]!Product_Data[#Data],3,0)</f>
        <v>1397</v>
      </c>
      <c r="J8770" s="11">
        <f t="shared" si="819"/>
        <v>1397</v>
      </c>
      <c r="K8770" s="11">
        <f t="shared" si="820"/>
        <v>1967</v>
      </c>
      <c r="L8770" s="11">
        <f t="shared" si="821"/>
        <v>570</v>
      </c>
      <c r="M8770" t="str">
        <f>VLOOKUP(C8770,[1]!Location_Data[#Data],2,0)</f>
        <v>Long Beach</v>
      </c>
      <c r="N8770" t="str">
        <f>VLOOKUP(D8770,[1]!Salespeople_Data[#Data],2,0)</f>
        <v>Arthur Mccoy</v>
      </c>
      <c r="O8770" t="str">
        <f>VLOOKUP(E8770,[1]!Customer_Data[#Data],2,0)</f>
        <v>Jonathan Lynch</v>
      </c>
      <c r="P8770" s="15">
        <f t="shared" ref="P8770:P8833" si="822">WEEKDAY(F8770)</f>
        <v>4</v>
      </c>
      <c r="Q8770">
        <f t="shared" ref="Q8770:Q8833" si="823">MONTH(F8770)</f>
        <v>6</v>
      </c>
      <c r="R8770">
        <f t="shared" ref="R8770:R8833" si="824">YEAR(F8770)</f>
        <v>2019</v>
      </c>
    </row>
    <row r="8771" spans="1:18" x14ac:dyDescent="0.25">
      <c r="A8771" s="6" t="s">
        <v>9797</v>
      </c>
      <c r="B8771" s="6" t="s">
        <v>352</v>
      </c>
      <c r="C8771" s="6" t="s">
        <v>120</v>
      </c>
      <c r="D8771" s="6" t="s">
        <v>87</v>
      </c>
      <c r="E8771" s="6" t="s">
        <v>2159</v>
      </c>
      <c r="F8771" s="10">
        <v>43778</v>
      </c>
      <c r="G8771" s="6">
        <v>3</v>
      </c>
      <c r="H8771" s="11">
        <f>VLOOKUP(B8771,[1]!Product_Data[#Data],4,0)</f>
        <v>203</v>
      </c>
      <c r="I8771" s="11">
        <f>VLOOKUP(B8771,[1]!Product_Data[#Data],3,0)</f>
        <v>154</v>
      </c>
      <c r="J8771" s="11">
        <f t="shared" ref="J8771:J8834" si="825">PRODUCT(I8771,G8771)</f>
        <v>462</v>
      </c>
      <c r="K8771" s="11">
        <f t="shared" ref="K8771:K8834" si="826">PRODUCT(H8771,G8771)</f>
        <v>609</v>
      </c>
      <c r="L8771" s="11">
        <f t="shared" ref="L8771:L8834" si="827">K8771-J8771</f>
        <v>147</v>
      </c>
      <c r="M8771" t="str">
        <f>VLOOKUP(C8771,[1]!Location_Data[#Data],2,0)</f>
        <v>Elk Grove</v>
      </c>
      <c r="N8771" t="str">
        <f>VLOOKUP(D8771,[1]!Salespeople_Data[#Data],2,0)</f>
        <v>Martin Perry</v>
      </c>
      <c r="O8771" t="str">
        <f>VLOOKUP(E8771,[1]!Customer_Data[#Data],2,0)</f>
        <v>Ernest Bradley</v>
      </c>
      <c r="P8771" s="15">
        <f t="shared" si="822"/>
        <v>7</v>
      </c>
      <c r="Q8771">
        <f t="shared" si="823"/>
        <v>11</v>
      </c>
      <c r="R8771">
        <f t="shared" si="824"/>
        <v>2019</v>
      </c>
    </row>
    <row r="8772" spans="1:18" x14ac:dyDescent="0.25">
      <c r="A8772" s="6" t="s">
        <v>9798</v>
      </c>
      <c r="B8772" s="6" t="s">
        <v>858</v>
      </c>
      <c r="C8772" s="6" t="s">
        <v>14</v>
      </c>
      <c r="D8772" s="6" t="s">
        <v>264</v>
      </c>
      <c r="E8772" s="6" t="s">
        <v>273</v>
      </c>
      <c r="F8772" s="10">
        <v>43593</v>
      </c>
      <c r="G8772" s="6">
        <v>2</v>
      </c>
      <c r="H8772" s="11">
        <f>VLOOKUP(B8772,[1]!Product_Data[#Data],4,0)</f>
        <v>2294</v>
      </c>
      <c r="I8772" s="11">
        <f>VLOOKUP(B8772,[1]!Product_Data[#Data],3,0)</f>
        <v>1399</v>
      </c>
      <c r="J8772" s="11">
        <f t="shared" si="825"/>
        <v>2798</v>
      </c>
      <c r="K8772" s="11">
        <f t="shared" si="826"/>
        <v>4588</v>
      </c>
      <c r="L8772" s="11">
        <f t="shared" si="827"/>
        <v>1790</v>
      </c>
      <c r="M8772" t="str">
        <f>VLOOKUP(C8772,[1]!Location_Data[#Data],2,0)</f>
        <v>Santa Clarita</v>
      </c>
      <c r="N8772" t="str">
        <f>VLOOKUP(D8772,[1]!Salespeople_Data[#Data],2,0)</f>
        <v>Ernest Wheeler</v>
      </c>
      <c r="O8772" t="str">
        <f>VLOOKUP(E8772,[1]!Customer_Data[#Data],2,0)</f>
        <v>James Williams</v>
      </c>
      <c r="P8772" s="15">
        <f t="shared" si="822"/>
        <v>4</v>
      </c>
      <c r="Q8772">
        <f t="shared" si="823"/>
        <v>5</v>
      </c>
      <c r="R8772">
        <f t="shared" si="824"/>
        <v>2019</v>
      </c>
    </row>
    <row r="8773" spans="1:18" x14ac:dyDescent="0.25">
      <c r="A8773" s="6" t="s">
        <v>9799</v>
      </c>
      <c r="B8773" s="6" t="s">
        <v>28</v>
      </c>
      <c r="C8773" s="6" t="s">
        <v>355</v>
      </c>
      <c r="D8773" s="6" t="s">
        <v>191</v>
      </c>
      <c r="E8773" s="6" t="s">
        <v>4184</v>
      </c>
      <c r="F8773" s="10">
        <v>43600</v>
      </c>
      <c r="G8773" s="6">
        <v>1</v>
      </c>
      <c r="H8773" s="11">
        <f>VLOOKUP(B8773,[1]!Product_Data[#Data],4,0)</f>
        <v>684</v>
      </c>
      <c r="I8773" s="11">
        <f>VLOOKUP(B8773,[1]!Product_Data[#Data],3,0)</f>
        <v>561</v>
      </c>
      <c r="J8773" s="11">
        <f t="shared" si="825"/>
        <v>561</v>
      </c>
      <c r="K8773" s="11">
        <f t="shared" si="826"/>
        <v>684</v>
      </c>
      <c r="L8773" s="11">
        <f t="shared" si="827"/>
        <v>123</v>
      </c>
      <c r="M8773" t="str">
        <f>VLOOKUP(C8773,[1]!Location_Data[#Data],2,0)</f>
        <v>Burbank</v>
      </c>
      <c r="N8773" t="str">
        <f>VLOOKUP(D8773,[1]!Salespeople_Data[#Data],2,0)</f>
        <v>Robert Reed</v>
      </c>
      <c r="O8773" t="str">
        <f>VLOOKUP(E8773,[1]!Customer_Data[#Data],2,0)</f>
        <v>Antonio Shaw</v>
      </c>
      <c r="P8773" s="15">
        <f t="shared" si="822"/>
        <v>4</v>
      </c>
      <c r="Q8773">
        <f t="shared" si="823"/>
        <v>5</v>
      </c>
      <c r="R8773">
        <f t="shared" si="824"/>
        <v>2019</v>
      </c>
    </row>
    <row r="8774" spans="1:18" x14ac:dyDescent="0.25">
      <c r="A8774" s="6" t="s">
        <v>9800</v>
      </c>
      <c r="B8774" s="6" t="s">
        <v>1149</v>
      </c>
      <c r="C8774" s="6" t="s">
        <v>224</v>
      </c>
      <c r="D8774" s="6" t="s">
        <v>413</v>
      </c>
      <c r="E8774" s="6" t="s">
        <v>1515</v>
      </c>
      <c r="F8774" s="10">
        <v>43541</v>
      </c>
      <c r="G8774" s="6">
        <v>4</v>
      </c>
      <c r="H8774" s="11">
        <f>VLOOKUP(B8774,[1]!Product_Data[#Data],4,0)</f>
        <v>847</v>
      </c>
      <c r="I8774" s="11">
        <f>VLOOKUP(B8774,[1]!Product_Data[#Data],3,0)</f>
        <v>534</v>
      </c>
      <c r="J8774" s="11">
        <f t="shared" si="825"/>
        <v>2136</v>
      </c>
      <c r="K8774" s="11">
        <f t="shared" si="826"/>
        <v>3388</v>
      </c>
      <c r="L8774" s="11">
        <f t="shared" si="827"/>
        <v>1252</v>
      </c>
      <c r="M8774" t="str">
        <f>VLOOKUP(C8774,[1]!Location_Data[#Data],2,0)</f>
        <v>Huntington Beach</v>
      </c>
      <c r="N8774" t="str">
        <f>VLOOKUP(D8774,[1]!Salespeople_Data[#Data],2,0)</f>
        <v>Kenneth Bradley</v>
      </c>
      <c r="O8774" t="str">
        <f>VLOOKUP(E8774,[1]!Customer_Data[#Data],2,0)</f>
        <v>Peter Gray</v>
      </c>
      <c r="P8774" s="15">
        <f t="shared" si="822"/>
        <v>1</v>
      </c>
      <c r="Q8774">
        <f t="shared" si="823"/>
        <v>3</v>
      </c>
      <c r="R8774">
        <f t="shared" si="824"/>
        <v>2019</v>
      </c>
    </row>
    <row r="8775" spans="1:18" x14ac:dyDescent="0.25">
      <c r="A8775" s="6" t="s">
        <v>9801</v>
      </c>
      <c r="B8775" s="6" t="s">
        <v>8</v>
      </c>
      <c r="C8775" s="6" t="s">
        <v>253</v>
      </c>
      <c r="D8775" s="6" t="s">
        <v>447</v>
      </c>
      <c r="E8775" s="6" t="s">
        <v>1441</v>
      </c>
      <c r="F8775" s="10">
        <v>43633</v>
      </c>
      <c r="G8775" s="6">
        <v>1</v>
      </c>
      <c r="H8775" s="11">
        <f>VLOOKUP(B8775,[1]!Product_Data[#Data],4,0)</f>
        <v>1522</v>
      </c>
      <c r="I8775" s="11">
        <f>VLOOKUP(B8775,[1]!Product_Data[#Data],3,0)</f>
        <v>791</v>
      </c>
      <c r="J8775" s="11">
        <f t="shared" si="825"/>
        <v>791</v>
      </c>
      <c r="K8775" s="11">
        <f t="shared" si="826"/>
        <v>1522</v>
      </c>
      <c r="L8775" s="11">
        <f t="shared" si="827"/>
        <v>731</v>
      </c>
      <c r="M8775" t="str">
        <f>VLOOKUP(C8775,[1]!Location_Data[#Data],2,0)</f>
        <v>Bakersfield</v>
      </c>
      <c r="N8775" t="str">
        <f>VLOOKUP(D8775,[1]!Salespeople_Data[#Data],2,0)</f>
        <v>Howard Sims</v>
      </c>
      <c r="O8775" t="str">
        <f>VLOOKUP(E8775,[1]!Customer_Data[#Data],2,0)</f>
        <v>Sean Knight</v>
      </c>
      <c r="P8775" s="15">
        <f t="shared" si="822"/>
        <v>2</v>
      </c>
      <c r="Q8775">
        <f t="shared" si="823"/>
        <v>6</v>
      </c>
      <c r="R8775">
        <f t="shared" si="824"/>
        <v>2019</v>
      </c>
    </row>
    <row r="8776" spans="1:18" x14ac:dyDescent="0.25">
      <c r="A8776" s="6" t="s">
        <v>9802</v>
      </c>
      <c r="B8776" s="6" t="s">
        <v>370</v>
      </c>
      <c r="C8776" s="6" t="s">
        <v>349</v>
      </c>
      <c r="D8776" s="6" t="s">
        <v>15</v>
      </c>
      <c r="E8776" s="6" t="s">
        <v>21</v>
      </c>
      <c r="F8776" s="10">
        <v>43699</v>
      </c>
      <c r="G8776" s="6">
        <v>2</v>
      </c>
      <c r="H8776" s="11">
        <f>VLOOKUP(B8776,[1]!Product_Data[#Data],4,0)</f>
        <v>771</v>
      </c>
      <c r="I8776" s="11">
        <f>VLOOKUP(B8776,[1]!Product_Data[#Data],3,0)</f>
        <v>648</v>
      </c>
      <c r="J8776" s="11">
        <f t="shared" si="825"/>
        <v>1296</v>
      </c>
      <c r="K8776" s="11">
        <f t="shared" si="826"/>
        <v>1542</v>
      </c>
      <c r="L8776" s="11">
        <f t="shared" si="827"/>
        <v>246</v>
      </c>
      <c r="M8776" t="str">
        <f>VLOOKUP(C8776,[1]!Location_Data[#Data],2,0)</f>
        <v>Santa Clara</v>
      </c>
      <c r="N8776" t="str">
        <f>VLOOKUP(D8776,[1]!Salespeople_Data[#Data],2,0)</f>
        <v>Ryan Butler</v>
      </c>
      <c r="O8776" t="str">
        <f>VLOOKUP(E8776,[1]!Customer_Data[#Data],2,0)</f>
        <v>Jesse Graham</v>
      </c>
      <c r="P8776" s="15">
        <f t="shared" si="822"/>
        <v>5</v>
      </c>
      <c r="Q8776">
        <f t="shared" si="823"/>
        <v>8</v>
      </c>
      <c r="R8776">
        <f t="shared" si="824"/>
        <v>2019</v>
      </c>
    </row>
    <row r="8777" spans="1:18" x14ac:dyDescent="0.25">
      <c r="A8777" s="6" t="s">
        <v>9803</v>
      </c>
      <c r="B8777" s="6" t="s">
        <v>144</v>
      </c>
      <c r="C8777" s="6" t="s">
        <v>249</v>
      </c>
      <c r="D8777" s="6" t="s">
        <v>212</v>
      </c>
      <c r="E8777" s="6" t="s">
        <v>41</v>
      </c>
      <c r="F8777" s="10">
        <v>43770</v>
      </c>
      <c r="G8777" s="6">
        <v>3</v>
      </c>
      <c r="H8777" s="11">
        <f>VLOOKUP(B8777,[1]!Product_Data[#Data],4,0)</f>
        <v>2410</v>
      </c>
      <c r="I8777" s="11">
        <f>VLOOKUP(B8777,[1]!Product_Data[#Data],3,0)</f>
        <v>1518</v>
      </c>
      <c r="J8777" s="11">
        <f t="shared" si="825"/>
        <v>4554</v>
      </c>
      <c r="K8777" s="11">
        <f t="shared" si="826"/>
        <v>7230</v>
      </c>
      <c r="L8777" s="11">
        <f t="shared" si="827"/>
        <v>2676</v>
      </c>
      <c r="M8777" t="str">
        <f>VLOOKUP(C8777,[1]!Location_Data[#Data],2,0)</f>
        <v>Roseville</v>
      </c>
      <c r="N8777" t="str">
        <f>VLOOKUP(D8777,[1]!Salespeople_Data[#Data],2,0)</f>
        <v>Ronald Reed</v>
      </c>
      <c r="O8777" t="str">
        <f>VLOOKUP(E8777,[1]!Customer_Data[#Data],2,0)</f>
        <v>Patrick Wells</v>
      </c>
      <c r="P8777" s="15">
        <f t="shared" si="822"/>
        <v>6</v>
      </c>
      <c r="Q8777">
        <f t="shared" si="823"/>
        <v>11</v>
      </c>
      <c r="R8777">
        <f t="shared" si="824"/>
        <v>2019</v>
      </c>
    </row>
    <row r="8778" spans="1:18" x14ac:dyDescent="0.25">
      <c r="A8778" s="6" t="s">
        <v>9804</v>
      </c>
      <c r="B8778" s="6" t="s">
        <v>703</v>
      </c>
      <c r="C8778" s="6" t="s">
        <v>512</v>
      </c>
      <c r="D8778" s="6" t="s">
        <v>116</v>
      </c>
      <c r="E8778" s="6" t="s">
        <v>198</v>
      </c>
      <c r="F8778" s="10">
        <v>43665</v>
      </c>
      <c r="G8778" s="6">
        <v>4</v>
      </c>
      <c r="H8778" s="11">
        <f>VLOOKUP(B8778,[1]!Product_Data[#Data],4,0)</f>
        <v>530</v>
      </c>
      <c r="I8778" s="11">
        <f>VLOOKUP(B8778,[1]!Product_Data[#Data],3,0)</f>
        <v>435</v>
      </c>
      <c r="J8778" s="11">
        <f t="shared" si="825"/>
        <v>1740</v>
      </c>
      <c r="K8778" s="11">
        <f t="shared" si="826"/>
        <v>2120</v>
      </c>
      <c r="L8778" s="11">
        <f t="shared" si="827"/>
        <v>380</v>
      </c>
      <c r="M8778" t="str">
        <f>VLOOKUP(C8778,[1]!Location_Data[#Data],2,0)</f>
        <v>Long Beach</v>
      </c>
      <c r="N8778" t="str">
        <f>VLOOKUP(D8778,[1]!Salespeople_Data[#Data],2,0)</f>
        <v>Roger Ramos</v>
      </c>
      <c r="O8778" t="str">
        <f>VLOOKUP(E8778,[1]!Customer_Data[#Data],2,0)</f>
        <v>Donald Stanley</v>
      </c>
      <c r="P8778" s="15">
        <f t="shared" si="822"/>
        <v>6</v>
      </c>
      <c r="Q8778">
        <f t="shared" si="823"/>
        <v>7</v>
      </c>
      <c r="R8778">
        <f t="shared" si="824"/>
        <v>2019</v>
      </c>
    </row>
    <row r="8779" spans="1:18" x14ac:dyDescent="0.25">
      <c r="A8779" s="6" t="s">
        <v>9805</v>
      </c>
      <c r="B8779" s="6" t="s">
        <v>47</v>
      </c>
      <c r="C8779" s="6" t="s">
        <v>19</v>
      </c>
      <c r="D8779" s="6" t="s">
        <v>298</v>
      </c>
      <c r="E8779" s="6" t="s">
        <v>517</v>
      </c>
      <c r="F8779" s="10">
        <v>43802</v>
      </c>
      <c r="G8779" s="6">
        <v>2</v>
      </c>
      <c r="H8779" s="11">
        <f>VLOOKUP(B8779,[1]!Product_Data[#Data],4,0)</f>
        <v>1812</v>
      </c>
      <c r="I8779" s="11">
        <f>VLOOKUP(B8779,[1]!Product_Data[#Data],3,0)</f>
        <v>1305</v>
      </c>
      <c r="J8779" s="11">
        <f t="shared" si="825"/>
        <v>2610</v>
      </c>
      <c r="K8779" s="11">
        <f t="shared" si="826"/>
        <v>3624</v>
      </c>
      <c r="L8779" s="11">
        <f t="shared" si="827"/>
        <v>1014</v>
      </c>
      <c r="M8779" t="str">
        <f>VLOOKUP(C8779,[1]!Location_Data[#Data],2,0)</f>
        <v>Berkeley</v>
      </c>
      <c r="N8779" t="str">
        <f>VLOOKUP(D8779,[1]!Salespeople_Data[#Data],2,0)</f>
        <v>Kenneth Fields</v>
      </c>
      <c r="O8779" t="str">
        <f>VLOOKUP(E8779,[1]!Customer_Data[#Data],2,0)</f>
        <v>Bruce Porter</v>
      </c>
      <c r="P8779" s="15">
        <f t="shared" si="822"/>
        <v>3</v>
      </c>
      <c r="Q8779">
        <f t="shared" si="823"/>
        <v>12</v>
      </c>
      <c r="R8779">
        <f t="shared" si="824"/>
        <v>2019</v>
      </c>
    </row>
    <row r="8780" spans="1:18" x14ac:dyDescent="0.25">
      <c r="A8780" s="6" t="s">
        <v>9806</v>
      </c>
      <c r="B8780" s="6" t="s">
        <v>228</v>
      </c>
      <c r="C8780" s="6" t="s">
        <v>169</v>
      </c>
      <c r="D8780" s="6" t="s">
        <v>96</v>
      </c>
      <c r="E8780" s="6" t="s">
        <v>2969</v>
      </c>
      <c r="F8780" s="10">
        <v>43619</v>
      </c>
      <c r="G8780" s="6">
        <v>1</v>
      </c>
      <c r="H8780" s="11">
        <f>VLOOKUP(B8780,[1]!Product_Data[#Data],4,0)</f>
        <v>1862</v>
      </c>
      <c r="I8780" s="11">
        <f>VLOOKUP(B8780,[1]!Product_Data[#Data],3,0)</f>
        <v>1173</v>
      </c>
      <c r="J8780" s="11">
        <f t="shared" si="825"/>
        <v>1173</v>
      </c>
      <c r="K8780" s="11">
        <f t="shared" si="826"/>
        <v>1862</v>
      </c>
      <c r="L8780" s="11">
        <f t="shared" si="827"/>
        <v>689</v>
      </c>
      <c r="M8780" t="str">
        <f>VLOOKUP(C8780,[1]!Location_Data[#Data],2,0)</f>
        <v>Vista</v>
      </c>
      <c r="N8780" t="str">
        <f>VLOOKUP(D8780,[1]!Salespeople_Data[#Data],2,0)</f>
        <v>Brian Thomas</v>
      </c>
      <c r="O8780" t="str">
        <f>VLOOKUP(E8780,[1]!Customer_Data[#Data],2,0)</f>
        <v>Daniel Barnes</v>
      </c>
      <c r="P8780" s="15">
        <f t="shared" si="822"/>
        <v>2</v>
      </c>
      <c r="Q8780">
        <f t="shared" si="823"/>
        <v>6</v>
      </c>
      <c r="R8780">
        <f t="shared" si="824"/>
        <v>2019</v>
      </c>
    </row>
    <row r="8781" spans="1:18" x14ac:dyDescent="0.25">
      <c r="A8781" s="6" t="s">
        <v>9807</v>
      </c>
      <c r="B8781" s="6" t="s">
        <v>537</v>
      </c>
      <c r="C8781" s="6" t="s">
        <v>436</v>
      </c>
      <c r="D8781" s="6" t="s">
        <v>30</v>
      </c>
      <c r="E8781" s="6" t="s">
        <v>1284</v>
      </c>
      <c r="F8781" s="10">
        <v>43784</v>
      </c>
      <c r="G8781" s="6">
        <v>1</v>
      </c>
      <c r="H8781" s="11">
        <f>VLOOKUP(B8781,[1]!Product_Data[#Data],4,0)</f>
        <v>556</v>
      </c>
      <c r="I8781" s="11">
        <f>VLOOKUP(B8781,[1]!Product_Data[#Data],3,0)</f>
        <v>395</v>
      </c>
      <c r="J8781" s="11">
        <f t="shared" si="825"/>
        <v>395</v>
      </c>
      <c r="K8781" s="11">
        <f t="shared" si="826"/>
        <v>556</v>
      </c>
      <c r="L8781" s="11">
        <f t="shared" si="827"/>
        <v>161</v>
      </c>
      <c r="M8781" t="str">
        <f>VLOOKUP(C8781,[1]!Location_Data[#Data],2,0)</f>
        <v>Jurupa Valley</v>
      </c>
      <c r="N8781" t="str">
        <f>VLOOKUP(D8781,[1]!Salespeople_Data[#Data],2,0)</f>
        <v>Carl Hall</v>
      </c>
      <c r="O8781" t="str">
        <f>VLOOKUP(E8781,[1]!Customer_Data[#Data],2,0)</f>
        <v>Shawn Fields</v>
      </c>
      <c r="P8781" s="15">
        <f t="shared" si="822"/>
        <v>6</v>
      </c>
      <c r="Q8781">
        <f t="shared" si="823"/>
        <v>11</v>
      </c>
      <c r="R8781">
        <f t="shared" si="824"/>
        <v>2019</v>
      </c>
    </row>
    <row r="8782" spans="1:18" x14ac:dyDescent="0.25">
      <c r="A8782" s="6" t="s">
        <v>9808</v>
      </c>
      <c r="B8782" s="6" t="s">
        <v>181</v>
      </c>
      <c r="C8782" s="6" t="s">
        <v>229</v>
      </c>
      <c r="D8782" s="6" t="s">
        <v>20</v>
      </c>
      <c r="E8782" s="6" t="s">
        <v>1351</v>
      </c>
      <c r="F8782" s="10">
        <v>43502</v>
      </c>
      <c r="G8782" s="6">
        <v>3</v>
      </c>
      <c r="H8782" s="11">
        <f>VLOOKUP(B8782,[1]!Product_Data[#Data],4,0)</f>
        <v>1500</v>
      </c>
      <c r="I8782" s="11">
        <f>VLOOKUP(B8782,[1]!Product_Data[#Data],3,0)</f>
        <v>900</v>
      </c>
      <c r="J8782" s="11">
        <f t="shared" si="825"/>
        <v>2700</v>
      </c>
      <c r="K8782" s="11">
        <f t="shared" si="826"/>
        <v>4500</v>
      </c>
      <c r="L8782" s="11">
        <f t="shared" si="827"/>
        <v>1800</v>
      </c>
      <c r="M8782" t="str">
        <f>VLOOKUP(C8782,[1]!Location_Data[#Data],2,0)</f>
        <v>San Jose</v>
      </c>
      <c r="N8782" t="str">
        <f>VLOOKUP(D8782,[1]!Salespeople_Data[#Data],2,0)</f>
        <v>Joshua Cook</v>
      </c>
      <c r="O8782" t="str">
        <f>VLOOKUP(E8782,[1]!Customer_Data[#Data],2,0)</f>
        <v>Scott Gordon</v>
      </c>
      <c r="P8782" s="15">
        <f t="shared" si="822"/>
        <v>4</v>
      </c>
      <c r="Q8782">
        <f t="shared" si="823"/>
        <v>2</v>
      </c>
      <c r="R8782">
        <f t="shared" si="824"/>
        <v>2019</v>
      </c>
    </row>
    <row r="8783" spans="1:18" x14ac:dyDescent="0.25">
      <c r="A8783" s="6" t="s">
        <v>9809</v>
      </c>
      <c r="B8783" s="6" t="s">
        <v>18</v>
      </c>
      <c r="C8783" s="6" t="s">
        <v>195</v>
      </c>
      <c r="D8783" s="6" t="s">
        <v>63</v>
      </c>
      <c r="E8783" s="6" t="s">
        <v>404</v>
      </c>
      <c r="F8783" s="10">
        <v>43673</v>
      </c>
      <c r="G8783" s="6">
        <v>1</v>
      </c>
      <c r="H8783" s="11">
        <f>VLOOKUP(B8783,[1]!Product_Data[#Data],4,0)</f>
        <v>880</v>
      </c>
      <c r="I8783" s="11">
        <f>VLOOKUP(B8783,[1]!Product_Data[#Data],3,0)</f>
        <v>634</v>
      </c>
      <c r="J8783" s="11">
        <f t="shared" si="825"/>
        <v>634</v>
      </c>
      <c r="K8783" s="11">
        <f t="shared" si="826"/>
        <v>880</v>
      </c>
      <c r="L8783" s="11">
        <f t="shared" si="827"/>
        <v>246</v>
      </c>
      <c r="M8783" t="str">
        <f>VLOOKUP(C8783,[1]!Location_Data[#Data],2,0)</f>
        <v>Pomona</v>
      </c>
      <c r="N8783" t="str">
        <f>VLOOKUP(D8783,[1]!Salespeople_Data[#Data],2,0)</f>
        <v>Jeremy Mendoza</v>
      </c>
      <c r="O8783" t="str">
        <f>VLOOKUP(E8783,[1]!Customer_Data[#Data],2,0)</f>
        <v>Bruce Morrison</v>
      </c>
      <c r="P8783" s="15">
        <f t="shared" si="822"/>
        <v>7</v>
      </c>
      <c r="Q8783">
        <f t="shared" si="823"/>
        <v>7</v>
      </c>
      <c r="R8783">
        <f t="shared" si="824"/>
        <v>2019</v>
      </c>
    </row>
    <row r="8784" spans="1:18" x14ac:dyDescent="0.25">
      <c r="A8784" s="6" t="s">
        <v>9810</v>
      </c>
      <c r="B8784" s="6" t="s">
        <v>858</v>
      </c>
      <c r="C8784" s="6" t="s">
        <v>731</v>
      </c>
      <c r="D8784" s="6" t="s">
        <v>58</v>
      </c>
      <c r="E8784" s="6" t="s">
        <v>1708</v>
      </c>
      <c r="F8784" s="10">
        <v>43620</v>
      </c>
      <c r="G8784" s="6">
        <v>1</v>
      </c>
      <c r="H8784" s="11">
        <f>VLOOKUP(B8784,[1]!Product_Data[#Data],4,0)</f>
        <v>2294</v>
      </c>
      <c r="I8784" s="11">
        <f>VLOOKUP(B8784,[1]!Product_Data[#Data],3,0)</f>
        <v>1399</v>
      </c>
      <c r="J8784" s="11">
        <f t="shared" si="825"/>
        <v>1399</v>
      </c>
      <c r="K8784" s="11">
        <f t="shared" si="826"/>
        <v>2294</v>
      </c>
      <c r="L8784" s="11">
        <f t="shared" si="827"/>
        <v>895</v>
      </c>
      <c r="M8784" t="str">
        <f>VLOOKUP(C8784,[1]!Location_Data[#Data],2,0)</f>
        <v>Costa Mesa</v>
      </c>
      <c r="N8784" t="str">
        <f>VLOOKUP(D8784,[1]!Salespeople_Data[#Data],2,0)</f>
        <v>Christopher Tucker</v>
      </c>
      <c r="O8784" t="str">
        <f>VLOOKUP(E8784,[1]!Customer_Data[#Data],2,0)</f>
        <v>Jason Diaz</v>
      </c>
      <c r="P8784" s="15">
        <f t="shared" si="822"/>
        <v>3</v>
      </c>
      <c r="Q8784">
        <f t="shared" si="823"/>
        <v>6</v>
      </c>
      <c r="R8784">
        <f t="shared" si="824"/>
        <v>2019</v>
      </c>
    </row>
    <row r="8785" spans="1:18" x14ac:dyDescent="0.25">
      <c r="A8785" s="6" t="s">
        <v>9811</v>
      </c>
      <c r="B8785" s="6" t="s">
        <v>537</v>
      </c>
      <c r="C8785" s="6" t="s">
        <v>467</v>
      </c>
      <c r="D8785" s="6" t="s">
        <v>269</v>
      </c>
      <c r="E8785" s="6" t="s">
        <v>1303</v>
      </c>
      <c r="F8785" s="10">
        <v>43550</v>
      </c>
      <c r="G8785" s="6">
        <v>3</v>
      </c>
      <c r="H8785" s="11">
        <f>VLOOKUP(B8785,[1]!Product_Data[#Data],4,0)</f>
        <v>556</v>
      </c>
      <c r="I8785" s="11">
        <f>VLOOKUP(B8785,[1]!Product_Data[#Data],3,0)</f>
        <v>395</v>
      </c>
      <c r="J8785" s="11">
        <f t="shared" si="825"/>
        <v>1185</v>
      </c>
      <c r="K8785" s="11">
        <f t="shared" si="826"/>
        <v>1668</v>
      </c>
      <c r="L8785" s="11">
        <f t="shared" si="827"/>
        <v>483</v>
      </c>
      <c r="M8785" t="str">
        <f>VLOOKUP(C8785,[1]!Location_Data[#Data],2,0)</f>
        <v>Garden Grove</v>
      </c>
      <c r="N8785" t="str">
        <f>VLOOKUP(D8785,[1]!Salespeople_Data[#Data],2,0)</f>
        <v>Kevin Butler</v>
      </c>
      <c r="O8785" t="str">
        <f>VLOOKUP(E8785,[1]!Customer_Data[#Data],2,0)</f>
        <v>Terry Harris</v>
      </c>
      <c r="P8785" s="15">
        <f t="shared" si="822"/>
        <v>3</v>
      </c>
      <c r="Q8785">
        <f t="shared" si="823"/>
        <v>3</v>
      </c>
      <c r="R8785">
        <f t="shared" si="824"/>
        <v>2019</v>
      </c>
    </row>
    <row r="8786" spans="1:18" x14ac:dyDescent="0.25">
      <c r="A8786" s="6" t="s">
        <v>9812</v>
      </c>
      <c r="B8786" s="6" t="s">
        <v>605</v>
      </c>
      <c r="C8786" s="6" t="s">
        <v>377</v>
      </c>
      <c r="D8786" s="6" t="s">
        <v>49</v>
      </c>
      <c r="E8786" s="6" t="s">
        <v>2245</v>
      </c>
      <c r="F8786" s="10">
        <v>43576</v>
      </c>
      <c r="G8786" s="6">
        <v>4</v>
      </c>
      <c r="H8786" s="11">
        <f>VLOOKUP(B8786,[1]!Product_Data[#Data],4,0)</f>
        <v>913</v>
      </c>
      <c r="I8786" s="11">
        <f>VLOOKUP(B8786,[1]!Product_Data[#Data],3,0)</f>
        <v>584</v>
      </c>
      <c r="J8786" s="11">
        <f t="shared" si="825"/>
        <v>2336</v>
      </c>
      <c r="K8786" s="11">
        <f t="shared" si="826"/>
        <v>3652</v>
      </c>
      <c r="L8786" s="11">
        <f t="shared" si="827"/>
        <v>1316</v>
      </c>
      <c r="M8786" t="str">
        <f>VLOOKUP(C8786,[1]!Location_Data[#Data],2,0)</f>
        <v>San Diego</v>
      </c>
      <c r="N8786" t="str">
        <f>VLOOKUP(D8786,[1]!Salespeople_Data[#Data],2,0)</f>
        <v>Walter Cook</v>
      </c>
      <c r="O8786" t="str">
        <f>VLOOKUP(E8786,[1]!Customer_Data[#Data],2,0)</f>
        <v>Charles Bell</v>
      </c>
      <c r="P8786" s="15">
        <f t="shared" si="822"/>
        <v>1</v>
      </c>
      <c r="Q8786">
        <f t="shared" si="823"/>
        <v>4</v>
      </c>
      <c r="R8786">
        <f t="shared" si="824"/>
        <v>2019</v>
      </c>
    </row>
    <row r="8787" spans="1:18" x14ac:dyDescent="0.25">
      <c r="A8787" s="6" t="s">
        <v>9813</v>
      </c>
      <c r="B8787" s="6" t="s">
        <v>200</v>
      </c>
      <c r="C8787" s="6" t="s">
        <v>135</v>
      </c>
      <c r="D8787" s="6" t="s">
        <v>30</v>
      </c>
      <c r="E8787" s="6" t="s">
        <v>1784</v>
      </c>
      <c r="F8787" s="10">
        <v>43719</v>
      </c>
      <c r="G8787" s="6">
        <v>3</v>
      </c>
      <c r="H8787" s="11">
        <f>VLOOKUP(B8787,[1]!Product_Data[#Data],4,0)</f>
        <v>315</v>
      </c>
      <c r="I8787" s="11">
        <f>VLOOKUP(B8787,[1]!Product_Data[#Data],3,0)</f>
        <v>208</v>
      </c>
      <c r="J8787" s="11">
        <f t="shared" si="825"/>
        <v>624</v>
      </c>
      <c r="K8787" s="11">
        <f t="shared" si="826"/>
        <v>945</v>
      </c>
      <c r="L8787" s="11">
        <f t="shared" si="827"/>
        <v>321</v>
      </c>
      <c r="M8787" t="str">
        <f>VLOOKUP(C8787,[1]!Location_Data[#Data],2,0)</f>
        <v>Oxnard</v>
      </c>
      <c r="N8787" t="str">
        <f>VLOOKUP(D8787,[1]!Salespeople_Data[#Data],2,0)</f>
        <v>Carl Hall</v>
      </c>
      <c r="O8787" t="str">
        <f>VLOOKUP(E8787,[1]!Customer_Data[#Data],2,0)</f>
        <v>Louis White</v>
      </c>
      <c r="P8787" s="15">
        <f t="shared" si="822"/>
        <v>4</v>
      </c>
      <c r="Q8787">
        <f t="shared" si="823"/>
        <v>9</v>
      </c>
      <c r="R8787">
        <f t="shared" si="824"/>
        <v>2019</v>
      </c>
    </row>
    <row r="8788" spans="1:18" x14ac:dyDescent="0.25">
      <c r="A8788" s="6" t="s">
        <v>9814</v>
      </c>
      <c r="B8788" s="6" t="s">
        <v>311</v>
      </c>
      <c r="C8788" s="6" t="s">
        <v>731</v>
      </c>
      <c r="D8788" s="6" t="s">
        <v>264</v>
      </c>
      <c r="E8788" s="6" t="s">
        <v>1666</v>
      </c>
      <c r="F8788" s="10">
        <v>43734</v>
      </c>
      <c r="G8788" s="6">
        <v>4</v>
      </c>
      <c r="H8788" s="11">
        <f>VLOOKUP(B8788,[1]!Product_Data[#Data],4,0)</f>
        <v>1743</v>
      </c>
      <c r="I8788" s="11">
        <f>VLOOKUP(B8788,[1]!Product_Data[#Data],3,0)</f>
        <v>872</v>
      </c>
      <c r="J8788" s="11">
        <f t="shared" si="825"/>
        <v>3488</v>
      </c>
      <c r="K8788" s="11">
        <f t="shared" si="826"/>
        <v>6972</v>
      </c>
      <c r="L8788" s="11">
        <f t="shared" si="827"/>
        <v>3484</v>
      </c>
      <c r="M8788" t="str">
        <f>VLOOKUP(C8788,[1]!Location_Data[#Data],2,0)</f>
        <v>Costa Mesa</v>
      </c>
      <c r="N8788" t="str">
        <f>VLOOKUP(D8788,[1]!Salespeople_Data[#Data],2,0)</f>
        <v>Ernest Wheeler</v>
      </c>
      <c r="O8788" t="str">
        <f>VLOOKUP(E8788,[1]!Customer_Data[#Data],2,0)</f>
        <v>Mark Montgomery</v>
      </c>
      <c r="P8788" s="15">
        <f t="shared" si="822"/>
        <v>5</v>
      </c>
      <c r="Q8788">
        <f t="shared" si="823"/>
        <v>9</v>
      </c>
      <c r="R8788">
        <f t="shared" si="824"/>
        <v>2019</v>
      </c>
    </row>
    <row r="8789" spans="1:18" x14ac:dyDescent="0.25">
      <c r="A8789" s="6" t="s">
        <v>9815</v>
      </c>
      <c r="B8789" s="6" t="s">
        <v>373</v>
      </c>
      <c r="C8789" s="6" t="s">
        <v>29</v>
      </c>
      <c r="D8789" s="6" t="s">
        <v>308</v>
      </c>
      <c r="E8789" s="6" t="s">
        <v>3993</v>
      </c>
      <c r="F8789" s="10">
        <v>43711</v>
      </c>
      <c r="G8789" s="6">
        <v>1</v>
      </c>
      <c r="H8789" s="11">
        <f>VLOOKUP(B8789,[1]!Product_Data[#Data],4,0)</f>
        <v>2182</v>
      </c>
      <c r="I8789" s="11">
        <f>VLOOKUP(B8789,[1]!Product_Data[#Data],3,0)</f>
        <v>1200</v>
      </c>
      <c r="J8789" s="11">
        <f t="shared" si="825"/>
        <v>1200</v>
      </c>
      <c r="K8789" s="11">
        <f t="shared" si="826"/>
        <v>2182</v>
      </c>
      <c r="L8789" s="11">
        <f t="shared" si="827"/>
        <v>982</v>
      </c>
      <c r="M8789" t="str">
        <f>VLOOKUP(C8789,[1]!Location_Data[#Data],2,0)</f>
        <v>Santa Ana</v>
      </c>
      <c r="N8789" t="str">
        <f>VLOOKUP(D8789,[1]!Salespeople_Data[#Data],2,0)</f>
        <v>Fred Robertson</v>
      </c>
      <c r="O8789" t="str">
        <f>VLOOKUP(E8789,[1]!Customer_Data[#Data],2,0)</f>
        <v>Adam Riley</v>
      </c>
      <c r="P8789" s="15">
        <f t="shared" si="822"/>
        <v>3</v>
      </c>
      <c r="Q8789">
        <f t="shared" si="823"/>
        <v>9</v>
      </c>
      <c r="R8789">
        <f t="shared" si="824"/>
        <v>2019</v>
      </c>
    </row>
    <row r="8790" spans="1:18" x14ac:dyDescent="0.25">
      <c r="A8790" s="6" t="s">
        <v>9816</v>
      </c>
      <c r="B8790" s="6" t="s">
        <v>440</v>
      </c>
      <c r="C8790" s="6" t="s">
        <v>490</v>
      </c>
      <c r="D8790" s="6" t="s">
        <v>116</v>
      </c>
      <c r="E8790" s="6" t="s">
        <v>1664</v>
      </c>
      <c r="F8790" s="10">
        <v>43647</v>
      </c>
      <c r="G8790" s="6">
        <v>3</v>
      </c>
      <c r="H8790" s="11">
        <f>VLOOKUP(B8790,[1]!Product_Data[#Data],4,0)</f>
        <v>800</v>
      </c>
      <c r="I8790" s="11">
        <f>VLOOKUP(B8790,[1]!Product_Data[#Data],3,0)</f>
        <v>536</v>
      </c>
      <c r="J8790" s="11">
        <f t="shared" si="825"/>
        <v>1608</v>
      </c>
      <c r="K8790" s="11">
        <f t="shared" si="826"/>
        <v>2400</v>
      </c>
      <c r="L8790" s="11">
        <f t="shared" si="827"/>
        <v>792</v>
      </c>
      <c r="M8790" t="str">
        <f>VLOOKUP(C8790,[1]!Location_Data[#Data],2,0)</f>
        <v>Temecula</v>
      </c>
      <c r="N8790" t="str">
        <f>VLOOKUP(D8790,[1]!Salespeople_Data[#Data],2,0)</f>
        <v>Roger Ramos</v>
      </c>
      <c r="O8790" t="str">
        <f>VLOOKUP(E8790,[1]!Customer_Data[#Data],2,0)</f>
        <v>Jesse Alvarez</v>
      </c>
      <c r="P8790" s="15">
        <f t="shared" si="822"/>
        <v>2</v>
      </c>
      <c r="Q8790">
        <f t="shared" si="823"/>
        <v>7</v>
      </c>
      <c r="R8790">
        <f t="shared" si="824"/>
        <v>2019</v>
      </c>
    </row>
    <row r="8791" spans="1:18" x14ac:dyDescent="0.25">
      <c r="A8791" s="6" t="s">
        <v>9817</v>
      </c>
      <c r="B8791" s="6" t="s">
        <v>245</v>
      </c>
      <c r="C8791" s="6" t="s">
        <v>57</v>
      </c>
      <c r="D8791" s="6" t="s">
        <v>96</v>
      </c>
      <c r="E8791" s="6" t="s">
        <v>699</v>
      </c>
      <c r="F8791" s="10">
        <v>43796</v>
      </c>
      <c r="G8791" s="6">
        <v>1</v>
      </c>
      <c r="H8791" s="11">
        <f>VLOOKUP(B8791,[1]!Product_Data[#Data],4,0)</f>
        <v>818</v>
      </c>
      <c r="I8791" s="11">
        <f>VLOOKUP(B8791,[1]!Product_Data[#Data],3,0)</f>
        <v>450</v>
      </c>
      <c r="J8791" s="11">
        <f t="shared" si="825"/>
        <v>450</v>
      </c>
      <c r="K8791" s="11">
        <f t="shared" si="826"/>
        <v>818</v>
      </c>
      <c r="L8791" s="11">
        <f t="shared" si="827"/>
        <v>368</v>
      </c>
      <c r="M8791" t="str">
        <f>VLOOKUP(C8791,[1]!Location_Data[#Data],2,0)</f>
        <v>Thousand Oaks</v>
      </c>
      <c r="N8791" t="str">
        <f>VLOOKUP(D8791,[1]!Salespeople_Data[#Data],2,0)</f>
        <v>Brian Thomas</v>
      </c>
      <c r="O8791" t="str">
        <f>VLOOKUP(E8791,[1]!Customer_Data[#Data],2,0)</f>
        <v>Juan Harvey</v>
      </c>
      <c r="P8791" s="15">
        <f t="shared" si="822"/>
        <v>4</v>
      </c>
      <c r="Q8791">
        <f t="shared" si="823"/>
        <v>11</v>
      </c>
      <c r="R8791">
        <f t="shared" si="824"/>
        <v>2019</v>
      </c>
    </row>
    <row r="8792" spans="1:18" x14ac:dyDescent="0.25">
      <c r="A8792" s="6" t="s">
        <v>9818</v>
      </c>
      <c r="B8792" s="6" t="s">
        <v>305</v>
      </c>
      <c r="C8792" s="6" t="s">
        <v>24</v>
      </c>
      <c r="D8792" s="6" t="s">
        <v>413</v>
      </c>
      <c r="E8792" s="6" t="s">
        <v>1154</v>
      </c>
      <c r="F8792" s="10">
        <v>43547</v>
      </c>
      <c r="G8792" s="6">
        <v>1</v>
      </c>
      <c r="H8792" s="11">
        <f>VLOOKUP(B8792,[1]!Product_Data[#Data],4,0)</f>
        <v>504</v>
      </c>
      <c r="I8792" s="11">
        <f>VLOOKUP(B8792,[1]!Product_Data[#Data],3,0)</f>
        <v>408</v>
      </c>
      <c r="J8792" s="11">
        <f t="shared" si="825"/>
        <v>408</v>
      </c>
      <c r="K8792" s="11">
        <f t="shared" si="826"/>
        <v>504</v>
      </c>
      <c r="L8792" s="11">
        <f t="shared" si="827"/>
        <v>96</v>
      </c>
      <c r="M8792" t="str">
        <f>VLOOKUP(C8792,[1]!Location_Data[#Data],2,0)</f>
        <v>Lancaster</v>
      </c>
      <c r="N8792" t="str">
        <f>VLOOKUP(D8792,[1]!Salespeople_Data[#Data],2,0)</f>
        <v>Kenneth Bradley</v>
      </c>
      <c r="O8792" t="str">
        <f>VLOOKUP(E8792,[1]!Customer_Data[#Data],2,0)</f>
        <v>Johnny Butler</v>
      </c>
      <c r="P8792" s="15">
        <f t="shared" si="822"/>
        <v>7</v>
      </c>
      <c r="Q8792">
        <f t="shared" si="823"/>
        <v>3</v>
      </c>
      <c r="R8792">
        <f t="shared" si="824"/>
        <v>2019</v>
      </c>
    </row>
    <row r="8793" spans="1:18" x14ac:dyDescent="0.25">
      <c r="A8793" s="6" t="s">
        <v>9819</v>
      </c>
      <c r="B8793" s="6" t="s">
        <v>232</v>
      </c>
      <c r="C8793" s="6" t="s">
        <v>62</v>
      </c>
      <c r="D8793" s="6" t="s">
        <v>80</v>
      </c>
      <c r="E8793" s="6" t="s">
        <v>221</v>
      </c>
      <c r="F8793" s="10">
        <v>43682</v>
      </c>
      <c r="G8793" s="6">
        <v>2</v>
      </c>
      <c r="H8793" s="11">
        <f>VLOOKUP(B8793,[1]!Product_Data[#Data],4,0)</f>
        <v>1119</v>
      </c>
      <c r="I8793" s="11">
        <f>VLOOKUP(B8793,[1]!Product_Data[#Data],3,0)</f>
        <v>683</v>
      </c>
      <c r="J8793" s="11">
        <f t="shared" si="825"/>
        <v>1366</v>
      </c>
      <c r="K8793" s="11">
        <f t="shared" si="826"/>
        <v>2238</v>
      </c>
      <c r="L8793" s="11">
        <f t="shared" si="827"/>
        <v>872</v>
      </c>
      <c r="M8793" t="str">
        <f>VLOOKUP(C8793,[1]!Location_Data[#Data],2,0)</f>
        <v>Fairfield</v>
      </c>
      <c r="N8793" t="str">
        <f>VLOOKUP(D8793,[1]!Salespeople_Data[#Data],2,0)</f>
        <v>Henry Nelson</v>
      </c>
      <c r="O8793" t="str">
        <f>VLOOKUP(E8793,[1]!Customer_Data[#Data],2,0)</f>
        <v>Adam Myers</v>
      </c>
      <c r="P8793" s="15">
        <f t="shared" si="822"/>
        <v>2</v>
      </c>
      <c r="Q8793">
        <f t="shared" si="823"/>
        <v>8</v>
      </c>
      <c r="R8793">
        <f t="shared" si="824"/>
        <v>2019</v>
      </c>
    </row>
    <row r="8794" spans="1:18" x14ac:dyDescent="0.25">
      <c r="A8794" s="6" t="s">
        <v>9820</v>
      </c>
      <c r="B8794" s="6" t="s">
        <v>181</v>
      </c>
      <c r="C8794" s="6" t="s">
        <v>322</v>
      </c>
      <c r="D8794" s="6" t="s">
        <v>116</v>
      </c>
      <c r="E8794" s="6" t="s">
        <v>522</v>
      </c>
      <c r="F8794" s="10">
        <v>43799</v>
      </c>
      <c r="G8794" s="6">
        <v>1</v>
      </c>
      <c r="H8794" s="11">
        <f>VLOOKUP(B8794,[1]!Product_Data[#Data],4,0)</f>
        <v>1500</v>
      </c>
      <c r="I8794" s="11">
        <f>VLOOKUP(B8794,[1]!Product_Data[#Data],3,0)</f>
        <v>900</v>
      </c>
      <c r="J8794" s="11">
        <f t="shared" si="825"/>
        <v>900</v>
      </c>
      <c r="K8794" s="11">
        <f t="shared" si="826"/>
        <v>1500</v>
      </c>
      <c r="L8794" s="11">
        <f t="shared" si="827"/>
        <v>600</v>
      </c>
      <c r="M8794" t="str">
        <f>VLOOKUP(C8794,[1]!Location_Data[#Data],2,0)</f>
        <v>Rancho Cucamonga</v>
      </c>
      <c r="N8794" t="str">
        <f>VLOOKUP(D8794,[1]!Salespeople_Data[#Data],2,0)</f>
        <v>Roger Ramos</v>
      </c>
      <c r="O8794" t="str">
        <f>VLOOKUP(E8794,[1]!Customer_Data[#Data],2,0)</f>
        <v>Ralph Davis</v>
      </c>
      <c r="P8794" s="15">
        <f t="shared" si="822"/>
        <v>7</v>
      </c>
      <c r="Q8794">
        <f t="shared" si="823"/>
        <v>11</v>
      </c>
      <c r="R8794">
        <f t="shared" si="824"/>
        <v>2019</v>
      </c>
    </row>
    <row r="8795" spans="1:18" x14ac:dyDescent="0.25">
      <c r="A8795" s="6" t="s">
        <v>9821</v>
      </c>
      <c r="B8795" s="6" t="s">
        <v>119</v>
      </c>
      <c r="C8795" s="6" t="s">
        <v>190</v>
      </c>
      <c r="D8795" s="6" t="s">
        <v>91</v>
      </c>
      <c r="E8795" s="6" t="s">
        <v>950</v>
      </c>
      <c r="F8795" s="10">
        <v>43515</v>
      </c>
      <c r="G8795" s="6">
        <v>1</v>
      </c>
      <c r="H8795" s="11">
        <f>VLOOKUP(B8795,[1]!Product_Data[#Data],4,0)</f>
        <v>1077</v>
      </c>
      <c r="I8795" s="11">
        <f>VLOOKUP(B8795,[1]!Product_Data[#Data],3,0)</f>
        <v>732</v>
      </c>
      <c r="J8795" s="11">
        <f t="shared" si="825"/>
        <v>732</v>
      </c>
      <c r="K8795" s="11">
        <f t="shared" si="826"/>
        <v>1077</v>
      </c>
      <c r="L8795" s="11">
        <f t="shared" si="827"/>
        <v>345</v>
      </c>
      <c r="M8795" t="str">
        <f>VLOOKUP(C8795,[1]!Location_Data[#Data],2,0)</f>
        <v>Oakland</v>
      </c>
      <c r="N8795" t="str">
        <f>VLOOKUP(D8795,[1]!Salespeople_Data[#Data],2,0)</f>
        <v>Howard Gardner</v>
      </c>
      <c r="O8795" t="str">
        <f>VLOOKUP(E8795,[1]!Customer_Data[#Data],2,0)</f>
        <v>Arthur Roberts</v>
      </c>
      <c r="P8795" s="15">
        <f t="shared" si="822"/>
        <v>3</v>
      </c>
      <c r="Q8795">
        <f t="shared" si="823"/>
        <v>2</v>
      </c>
      <c r="R8795">
        <f t="shared" si="824"/>
        <v>2019</v>
      </c>
    </row>
    <row r="8796" spans="1:18" x14ac:dyDescent="0.25">
      <c r="A8796" s="6" t="s">
        <v>9822</v>
      </c>
      <c r="B8796" s="6" t="s">
        <v>348</v>
      </c>
      <c r="C8796" s="6" t="s">
        <v>302</v>
      </c>
      <c r="D8796" s="6" t="s">
        <v>250</v>
      </c>
      <c r="E8796" s="6" t="s">
        <v>401</v>
      </c>
      <c r="F8796" s="10">
        <v>43550</v>
      </c>
      <c r="G8796" s="6">
        <v>4</v>
      </c>
      <c r="H8796" s="11">
        <f>VLOOKUP(B8796,[1]!Product_Data[#Data],4,0)</f>
        <v>603</v>
      </c>
      <c r="I8796" s="11">
        <f>VLOOKUP(B8796,[1]!Product_Data[#Data],3,0)</f>
        <v>416</v>
      </c>
      <c r="J8796" s="11">
        <f t="shared" si="825"/>
        <v>1664</v>
      </c>
      <c r="K8796" s="11">
        <f t="shared" si="826"/>
        <v>2412</v>
      </c>
      <c r="L8796" s="11">
        <f t="shared" si="827"/>
        <v>748</v>
      </c>
      <c r="M8796" t="str">
        <f>VLOOKUP(C8796,[1]!Location_Data[#Data],2,0)</f>
        <v>Santa Rosa</v>
      </c>
      <c r="N8796" t="str">
        <f>VLOOKUP(D8796,[1]!Salespeople_Data[#Data],2,0)</f>
        <v>Martin Carr</v>
      </c>
      <c r="O8796" t="str">
        <f>VLOOKUP(E8796,[1]!Customer_Data[#Data],2,0)</f>
        <v>Robert Murphy</v>
      </c>
      <c r="P8796" s="15">
        <f t="shared" si="822"/>
        <v>3</v>
      </c>
      <c r="Q8796">
        <f t="shared" si="823"/>
        <v>3</v>
      </c>
      <c r="R8796">
        <f t="shared" si="824"/>
        <v>2019</v>
      </c>
    </row>
    <row r="8797" spans="1:18" x14ac:dyDescent="0.25">
      <c r="A8797" s="6" t="s">
        <v>9823</v>
      </c>
      <c r="B8797" s="6" t="s">
        <v>200</v>
      </c>
      <c r="C8797" s="6" t="s">
        <v>115</v>
      </c>
      <c r="D8797" s="6" t="s">
        <v>106</v>
      </c>
      <c r="E8797" s="6" t="s">
        <v>504</v>
      </c>
      <c r="F8797" s="10">
        <v>43674</v>
      </c>
      <c r="G8797" s="6">
        <v>4</v>
      </c>
      <c r="H8797" s="11">
        <f>VLOOKUP(B8797,[1]!Product_Data[#Data],4,0)</f>
        <v>315</v>
      </c>
      <c r="I8797" s="11">
        <f>VLOOKUP(B8797,[1]!Product_Data[#Data],3,0)</f>
        <v>208</v>
      </c>
      <c r="J8797" s="11">
        <f t="shared" si="825"/>
        <v>832</v>
      </c>
      <c r="K8797" s="11">
        <f t="shared" si="826"/>
        <v>1260</v>
      </c>
      <c r="L8797" s="11">
        <f t="shared" si="827"/>
        <v>428</v>
      </c>
      <c r="M8797" t="str">
        <f>VLOOKUP(C8797,[1]!Location_Data[#Data],2,0)</f>
        <v>Glendale</v>
      </c>
      <c r="N8797" t="str">
        <f>VLOOKUP(D8797,[1]!Salespeople_Data[#Data],2,0)</f>
        <v>Patrick Ruiz</v>
      </c>
      <c r="O8797" t="str">
        <f>VLOOKUP(E8797,[1]!Customer_Data[#Data],2,0)</f>
        <v>Jerry Smith</v>
      </c>
      <c r="P8797" s="15">
        <f t="shared" si="822"/>
        <v>1</v>
      </c>
      <c r="Q8797">
        <f t="shared" si="823"/>
        <v>7</v>
      </c>
      <c r="R8797">
        <f t="shared" si="824"/>
        <v>2019</v>
      </c>
    </row>
    <row r="8798" spans="1:18" x14ac:dyDescent="0.25">
      <c r="A8798" s="6" t="s">
        <v>9824</v>
      </c>
      <c r="B8798" s="6" t="s">
        <v>400</v>
      </c>
      <c r="C8798" s="6" t="s">
        <v>322</v>
      </c>
      <c r="D8798" s="6" t="s">
        <v>239</v>
      </c>
      <c r="E8798" s="6" t="s">
        <v>2269</v>
      </c>
      <c r="F8798" s="10">
        <v>43794</v>
      </c>
      <c r="G8798" s="6">
        <v>2</v>
      </c>
      <c r="H8798" s="11">
        <f>VLOOKUP(B8798,[1]!Product_Data[#Data],4,0)</f>
        <v>886</v>
      </c>
      <c r="I8798" s="11">
        <f>VLOOKUP(B8798,[1]!Product_Data[#Data],3,0)</f>
        <v>478</v>
      </c>
      <c r="J8798" s="11">
        <f t="shared" si="825"/>
        <v>956</v>
      </c>
      <c r="K8798" s="11">
        <f t="shared" si="826"/>
        <v>1772</v>
      </c>
      <c r="L8798" s="11">
        <f t="shared" si="827"/>
        <v>816</v>
      </c>
      <c r="M8798" t="str">
        <f>VLOOKUP(C8798,[1]!Location_Data[#Data],2,0)</f>
        <v>Rancho Cucamonga</v>
      </c>
      <c r="N8798" t="str">
        <f>VLOOKUP(D8798,[1]!Salespeople_Data[#Data],2,0)</f>
        <v>John Reyes</v>
      </c>
      <c r="O8798" t="str">
        <f>VLOOKUP(E8798,[1]!Customer_Data[#Data],2,0)</f>
        <v>Matthew Smith</v>
      </c>
      <c r="P8798" s="15">
        <f t="shared" si="822"/>
        <v>2</v>
      </c>
      <c r="Q8798">
        <f t="shared" si="823"/>
        <v>11</v>
      </c>
      <c r="R8798">
        <f t="shared" si="824"/>
        <v>2019</v>
      </c>
    </row>
    <row r="8799" spans="1:18" x14ac:dyDescent="0.25">
      <c r="A8799" s="6" t="s">
        <v>9825</v>
      </c>
      <c r="B8799" s="6" t="s">
        <v>56</v>
      </c>
      <c r="C8799" s="6" t="s">
        <v>19</v>
      </c>
      <c r="D8799" s="6" t="s">
        <v>58</v>
      </c>
      <c r="E8799" s="6" t="s">
        <v>2357</v>
      </c>
      <c r="F8799" s="10">
        <v>43636</v>
      </c>
      <c r="G8799" s="6">
        <v>1</v>
      </c>
      <c r="H8799" s="11">
        <f>VLOOKUP(B8799,[1]!Product_Data[#Data],4,0)</f>
        <v>1848</v>
      </c>
      <c r="I8799" s="11">
        <f>VLOOKUP(B8799,[1]!Product_Data[#Data],3,0)</f>
        <v>1294</v>
      </c>
      <c r="J8799" s="11">
        <f t="shared" si="825"/>
        <v>1294</v>
      </c>
      <c r="K8799" s="11">
        <f t="shared" si="826"/>
        <v>1848</v>
      </c>
      <c r="L8799" s="11">
        <f t="shared" si="827"/>
        <v>554</v>
      </c>
      <c r="M8799" t="str">
        <f>VLOOKUP(C8799,[1]!Location_Data[#Data],2,0)</f>
        <v>Berkeley</v>
      </c>
      <c r="N8799" t="str">
        <f>VLOOKUP(D8799,[1]!Salespeople_Data[#Data],2,0)</f>
        <v>Christopher Tucker</v>
      </c>
      <c r="O8799" t="str">
        <f>VLOOKUP(E8799,[1]!Customer_Data[#Data],2,0)</f>
        <v>Brian Murphy</v>
      </c>
      <c r="P8799" s="15">
        <f t="shared" si="822"/>
        <v>5</v>
      </c>
      <c r="Q8799">
        <f t="shared" si="823"/>
        <v>6</v>
      </c>
      <c r="R8799">
        <f t="shared" si="824"/>
        <v>2019</v>
      </c>
    </row>
    <row r="8800" spans="1:18" x14ac:dyDescent="0.25">
      <c r="A8800" s="6" t="s">
        <v>9826</v>
      </c>
      <c r="B8800" s="6" t="s">
        <v>668</v>
      </c>
      <c r="C8800" s="6" t="s">
        <v>643</v>
      </c>
      <c r="D8800" s="6" t="s">
        <v>250</v>
      </c>
      <c r="E8800" s="6" t="s">
        <v>2348</v>
      </c>
      <c r="F8800" s="10">
        <v>43818</v>
      </c>
      <c r="G8800" s="6">
        <v>4</v>
      </c>
      <c r="H8800" s="11">
        <f>VLOOKUP(B8800,[1]!Product_Data[#Data],4,0)</f>
        <v>181</v>
      </c>
      <c r="I8800" s="11">
        <f>VLOOKUP(B8800,[1]!Product_Data[#Data],3,0)</f>
        <v>130</v>
      </c>
      <c r="J8800" s="11">
        <f t="shared" si="825"/>
        <v>520</v>
      </c>
      <c r="K8800" s="11">
        <f t="shared" si="826"/>
        <v>724</v>
      </c>
      <c r="L8800" s="11">
        <f t="shared" si="827"/>
        <v>204</v>
      </c>
      <c r="M8800" t="str">
        <f>VLOOKUP(C8800,[1]!Location_Data[#Data],2,0)</f>
        <v>Hayward</v>
      </c>
      <c r="N8800" t="str">
        <f>VLOOKUP(D8800,[1]!Salespeople_Data[#Data],2,0)</f>
        <v>Martin Carr</v>
      </c>
      <c r="O8800" t="str">
        <f>VLOOKUP(E8800,[1]!Customer_Data[#Data],2,0)</f>
        <v>John Long</v>
      </c>
      <c r="P8800" s="15">
        <f t="shared" si="822"/>
        <v>5</v>
      </c>
      <c r="Q8800">
        <f t="shared" si="823"/>
        <v>12</v>
      </c>
      <c r="R8800">
        <f t="shared" si="824"/>
        <v>2019</v>
      </c>
    </row>
    <row r="8801" spans="1:18" x14ac:dyDescent="0.25">
      <c r="A8801" s="6" t="s">
        <v>9827</v>
      </c>
      <c r="B8801" s="6" t="s">
        <v>408</v>
      </c>
      <c r="C8801" s="6" t="s">
        <v>386</v>
      </c>
      <c r="D8801" s="6" t="s">
        <v>170</v>
      </c>
      <c r="E8801" s="6" t="s">
        <v>844</v>
      </c>
      <c r="F8801" s="10">
        <v>43777</v>
      </c>
      <c r="G8801" s="6">
        <v>1</v>
      </c>
      <c r="H8801" s="11">
        <f>VLOOKUP(B8801,[1]!Product_Data[#Data],4,0)</f>
        <v>1405</v>
      </c>
      <c r="I8801" s="11">
        <f>VLOOKUP(B8801,[1]!Product_Data[#Data],3,0)</f>
        <v>1054</v>
      </c>
      <c r="J8801" s="11">
        <f t="shared" si="825"/>
        <v>1054</v>
      </c>
      <c r="K8801" s="11">
        <f t="shared" si="826"/>
        <v>1405</v>
      </c>
      <c r="L8801" s="11">
        <f t="shared" si="827"/>
        <v>351</v>
      </c>
      <c r="M8801" t="str">
        <f>VLOOKUP(C8801,[1]!Location_Data[#Data],2,0)</f>
        <v>Carlsbad</v>
      </c>
      <c r="N8801" t="str">
        <f>VLOOKUP(D8801,[1]!Salespeople_Data[#Data],2,0)</f>
        <v>Sean Miller</v>
      </c>
      <c r="O8801" t="str">
        <f>VLOOKUP(E8801,[1]!Customer_Data[#Data],2,0)</f>
        <v>Kevin Kim</v>
      </c>
      <c r="P8801" s="15">
        <f t="shared" si="822"/>
        <v>6</v>
      </c>
      <c r="Q8801">
        <f t="shared" si="823"/>
        <v>11</v>
      </c>
      <c r="R8801">
        <f t="shared" si="824"/>
        <v>2019</v>
      </c>
    </row>
    <row r="8802" spans="1:18" x14ac:dyDescent="0.25">
      <c r="A8802" s="6" t="s">
        <v>9828</v>
      </c>
      <c r="B8802" s="6" t="s">
        <v>104</v>
      </c>
      <c r="C8802" s="6" t="s">
        <v>276</v>
      </c>
      <c r="D8802" s="6" t="s">
        <v>25</v>
      </c>
      <c r="E8802" s="6" t="s">
        <v>2360</v>
      </c>
      <c r="F8802" s="10">
        <v>43661</v>
      </c>
      <c r="G8802" s="6">
        <v>1</v>
      </c>
      <c r="H8802" s="11">
        <f>VLOOKUP(B8802,[1]!Product_Data[#Data],4,0)</f>
        <v>1671</v>
      </c>
      <c r="I8802" s="11">
        <f>VLOOKUP(B8802,[1]!Product_Data[#Data],3,0)</f>
        <v>1220</v>
      </c>
      <c r="J8802" s="11">
        <f t="shared" si="825"/>
        <v>1220</v>
      </c>
      <c r="K8802" s="11">
        <f t="shared" si="826"/>
        <v>1671</v>
      </c>
      <c r="L8802" s="11">
        <f t="shared" si="827"/>
        <v>451</v>
      </c>
      <c r="M8802" t="str">
        <f>VLOOKUP(C8802,[1]!Location_Data[#Data],2,0)</f>
        <v>Orange</v>
      </c>
      <c r="N8802" t="str">
        <f>VLOOKUP(D8802,[1]!Salespeople_Data[#Data],2,0)</f>
        <v>Brian Davis</v>
      </c>
      <c r="O8802" t="str">
        <f>VLOOKUP(E8802,[1]!Customer_Data[#Data],2,0)</f>
        <v>Martin Johnston</v>
      </c>
      <c r="P8802" s="15">
        <f t="shared" si="822"/>
        <v>2</v>
      </c>
      <c r="Q8802">
        <f t="shared" si="823"/>
        <v>7</v>
      </c>
      <c r="R8802">
        <f t="shared" si="824"/>
        <v>2019</v>
      </c>
    </row>
    <row r="8803" spans="1:18" x14ac:dyDescent="0.25">
      <c r="A8803" s="6" t="s">
        <v>9829</v>
      </c>
      <c r="B8803" s="6" t="s">
        <v>925</v>
      </c>
      <c r="C8803" s="6" t="s">
        <v>331</v>
      </c>
      <c r="D8803" s="6" t="s">
        <v>49</v>
      </c>
      <c r="E8803" s="6" t="s">
        <v>2282</v>
      </c>
      <c r="F8803" s="10">
        <v>43782</v>
      </c>
      <c r="G8803" s="6">
        <v>3</v>
      </c>
      <c r="H8803" s="11">
        <f>VLOOKUP(B8803,[1]!Product_Data[#Data],4,0)</f>
        <v>136</v>
      </c>
      <c r="I8803" s="11">
        <f>VLOOKUP(B8803,[1]!Product_Data[#Data],3,0)</f>
        <v>72</v>
      </c>
      <c r="J8803" s="11">
        <f t="shared" si="825"/>
        <v>216</v>
      </c>
      <c r="K8803" s="11">
        <f t="shared" si="826"/>
        <v>408</v>
      </c>
      <c r="L8803" s="11">
        <f t="shared" si="827"/>
        <v>192</v>
      </c>
      <c r="M8803" t="str">
        <f>VLOOKUP(C8803,[1]!Location_Data[#Data],2,0)</f>
        <v>Sunnyvale</v>
      </c>
      <c r="N8803" t="str">
        <f>VLOOKUP(D8803,[1]!Salespeople_Data[#Data],2,0)</f>
        <v>Walter Cook</v>
      </c>
      <c r="O8803" t="str">
        <f>VLOOKUP(E8803,[1]!Customer_Data[#Data],2,0)</f>
        <v>Shawn Torres</v>
      </c>
      <c r="P8803" s="15">
        <f t="shared" si="822"/>
        <v>4</v>
      </c>
      <c r="Q8803">
        <f t="shared" si="823"/>
        <v>11</v>
      </c>
      <c r="R8803">
        <f t="shared" si="824"/>
        <v>2019</v>
      </c>
    </row>
    <row r="8804" spans="1:18" x14ac:dyDescent="0.25">
      <c r="A8804" s="6" t="s">
        <v>9830</v>
      </c>
      <c r="B8804" s="6" t="s">
        <v>23</v>
      </c>
      <c r="C8804" s="6" t="s">
        <v>731</v>
      </c>
      <c r="D8804" s="6" t="s">
        <v>165</v>
      </c>
      <c r="E8804" s="6" t="s">
        <v>419</v>
      </c>
      <c r="F8804" s="10">
        <v>43748</v>
      </c>
      <c r="G8804" s="6">
        <v>1</v>
      </c>
      <c r="H8804" s="11">
        <f>VLOOKUP(B8804,[1]!Product_Data[#Data],4,0)</f>
        <v>1052</v>
      </c>
      <c r="I8804" s="11">
        <f>VLOOKUP(B8804,[1]!Product_Data[#Data],3,0)</f>
        <v>589</v>
      </c>
      <c r="J8804" s="11">
        <f t="shared" si="825"/>
        <v>589</v>
      </c>
      <c r="K8804" s="11">
        <f t="shared" si="826"/>
        <v>1052</v>
      </c>
      <c r="L8804" s="11">
        <f t="shared" si="827"/>
        <v>463</v>
      </c>
      <c r="M8804" t="str">
        <f>VLOOKUP(C8804,[1]!Location_Data[#Data],2,0)</f>
        <v>Costa Mesa</v>
      </c>
      <c r="N8804" t="str">
        <f>VLOOKUP(D8804,[1]!Salespeople_Data[#Data],2,0)</f>
        <v>Joe Sims</v>
      </c>
      <c r="O8804" t="str">
        <f>VLOOKUP(E8804,[1]!Customer_Data[#Data],2,0)</f>
        <v>Bruce Armstrong</v>
      </c>
      <c r="P8804" s="15">
        <f t="shared" si="822"/>
        <v>5</v>
      </c>
      <c r="Q8804">
        <f t="shared" si="823"/>
        <v>10</v>
      </c>
      <c r="R8804">
        <f t="shared" si="824"/>
        <v>2019</v>
      </c>
    </row>
    <row r="8805" spans="1:18" x14ac:dyDescent="0.25">
      <c r="A8805" s="6" t="s">
        <v>9831</v>
      </c>
      <c r="B8805" s="6" t="s">
        <v>207</v>
      </c>
      <c r="C8805" s="6" t="s">
        <v>519</v>
      </c>
      <c r="D8805" s="6" t="s">
        <v>30</v>
      </c>
      <c r="E8805" s="6" t="s">
        <v>1635</v>
      </c>
      <c r="F8805" s="10">
        <v>43545</v>
      </c>
      <c r="G8805" s="6">
        <v>3</v>
      </c>
      <c r="H8805" s="11">
        <f>VLOOKUP(B8805,[1]!Product_Data[#Data],4,0)</f>
        <v>2464</v>
      </c>
      <c r="I8805" s="11">
        <f>VLOOKUP(B8805,[1]!Product_Data[#Data],3,0)</f>
        <v>1774</v>
      </c>
      <c r="J8805" s="11">
        <f t="shared" si="825"/>
        <v>5322</v>
      </c>
      <c r="K8805" s="11">
        <f t="shared" si="826"/>
        <v>7392</v>
      </c>
      <c r="L8805" s="11">
        <f t="shared" si="827"/>
        <v>2070</v>
      </c>
      <c r="M8805" t="str">
        <f>VLOOKUP(C8805,[1]!Location_Data[#Data],2,0)</f>
        <v>Anaheim</v>
      </c>
      <c r="N8805" t="str">
        <f>VLOOKUP(D8805,[1]!Salespeople_Data[#Data],2,0)</f>
        <v>Carl Hall</v>
      </c>
      <c r="O8805" t="str">
        <f>VLOOKUP(E8805,[1]!Customer_Data[#Data],2,0)</f>
        <v>Sean Andrews</v>
      </c>
      <c r="P8805" s="15">
        <f t="shared" si="822"/>
        <v>5</v>
      </c>
      <c r="Q8805">
        <f t="shared" si="823"/>
        <v>3</v>
      </c>
      <c r="R8805">
        <f t="shared" si="824"/>
        <v>2019</v>
      </c>
    </row>
    <row r="8806" spans="1:18" x14ac:dyDescent="0.25">
      <c r="A8806" s="6" t="s">
        <v>9832</v>
      </c>
      <c r="B8806" s="6" t="s">
        <v>263</v>
      </c>
      <c r="C8806" s="6" t="s">
        <v>246</v>
      </c>
      <c r="D8806" s="6" t="s">
        <v>165</v>
      </c>
      <c r="E8806" s="6" t="s">
        <v>371</v>
      </c>
      <c r="F8806" s="10">
        <v>43730</v>
      </c>
      <c r="G8806" s="6">
        <v>1</v>
      </c>
      <c r="H8806" s="11">
        <f>VLOOKUP(B8806,[1]!Product_Data[#Data],4,0)</f>
        <v>378</v>
      </c>
      <c r="I8806" s="11">
        <f>VLOOKUP(B8806,[1]!Product_Data[#Data],3,0)</f>
        <v>291</v>
      </c>
      <c r="J8806" s="11">
        <f t="shared" si="825"/>
        <v>291</v>
      </c>
      <c r="K8806" s="11">
        <f t="shared" si="826"/>
        <v>378</v>
      </c>
      <c r="L8806" s="11">
        <f t="shared" si="827"/>
        <v>87</v>
      </c>
      <c r="M8806" t="str">
        <f>VLOOKUP(C8806,[1]!Location_Data[#Data],2,0)</f>
        <v>San Francisco</v>
      </c>
      <c r="N8806" t="str">
        <f>VLOOKUP(D8806,[1]!Salespeople_Data[#Data],2,0)</f>
        <v>Joe Sims</v>
      </c>
      <c r="O8806" t="str">
        <f>VLOOKUP(E8806,[1]!Customer_Data[#Data],2,0)</f>
        <v>Wayne Gordon</v>
      </c>
      <c r="P8806" s="15">
        <f t="shared" si="822"/>
        <v>1</v>
      </c>
      <c r="Q8806">
        <f t="shared" si="823"/>
        <v>9</v>
      </c>
      <c r="R8806">
        <f t="shared" si="824"/>
        <v>2019</v>
      </c>
    </row>
    <row r="8807" spans="1:18" x14ac:dyDescent="0.25">
      <c r="A8807" s="6" t="s">
        <v>9833</v>
      </c>
      <c r="B8807" s="6" t="s">
        <v>289</v>
      </c>
      <c r="C8807" s="6" t="s">
        <v>731</v>
      </c>
      <c r="D8807" s="6" t="s">
        <v>10</v>
      </c>
      <c r="E8807" s="6" t="s">
        <v>208</v>
      </c>
      <c r="F8807" s="10">
        <v>43542</v>
      </c>
      <c r="G8807" s="6">
        <v>3</v>
      </c>
      <c r="H8807" s="11">
        <f>VLOOKUP(B8807,[1]!Product_Data[#Data],4,0)</f>
        <v>368</v>
      </c>
      <c r="I8807" s="11">
        <f>VLOOKUP(B8807,[1]!Product_Data[#Data],3,0)</f>
        <v>294</v>
      </c>
      <c r="J8807" s="11">
        <f t="shared" si="825"/>
        <v>882</v>
      </c>
      <c r="K8807" s="11">
        <f t="shared" si="826"/>
        <v>1104</v>
      </c>
      <c r="L8807" s="11">
        <f t="shared" si="827"/>
        <v>222</v>
      </c>
      <c r="M8807" t="str">
        <f>VLOOKUP(C8807,[1]!Location_Data[#Data],2,0)</f>
        <v>Costa Mesa</v>
      </c>
      <c r="N8807" t="str">
        <f>VLOOKUP(D8807,[1]!Salespeople_Data[#Data],2,0)</f>
        <v>Justin Lynch</v>
      </c>
      <c r="O8807" t="str">
        <f>VLOOKUP(E8807,[1]!Customer_Data[#Data],2,0)</f>
        <v>Douglas Perkins</v>
      </c>
      <c r="P8807" s="15">
        <f t="shared" si="822"/>
        <v>2</v>
      </c>
      <c r="Q8807">
        <f t="shared" si="823"/>
        <v>3</v>
      </c>
      <c r="R8807">
        <f t="shared" si="824"/>
        <v>2019</v>
      </c>
    </row>
    <row r="8808" spans="1:18" x14ac:dyDescent="0.25">
      <c r="A8808" s="6" t="s">
        <v>9834</v>
      </c>
      <c r="B8808" s="6" t="s">
        <v>152</v>
      </c>
      <c r="C8808" s="6" t="s">
        <v>135</v>
      </c>
      <c r="D8808" s="6" t="s">
        <v>10</v>
      </c>
      <c r="E8808" s="6" t="s">
        <v>2212</v>
      </c>
      <c r="F8808" s="10">
        <v>43595</v>
      </c>
      <c r="G8808" s="6">
        <v>3</v>
      </c>
      <c r="H8808" s="11">
        <f>VLOOKUP(B8808,[1]!Product_Data[#Data],4,0)</f>
        <v>951</v>
      </c>
      <c r="I8808" s="11">
        <f>VLOOKUP(B8808,[1]!Product_Data[#Data],3,0)</f>
        <v>504</v>
      </c>
      <c r="J8808" s="11">
        <f t="shared" si="825"/>
        <v>1512</v>
      </c>
      <c r="K8808" s="11">
        <f t="shared" si="826"/>
        <v>2853</v>
      </c>
      <c r="L8808" s="11">
        <f t="shared" si="827"/>
        <v>1341</v>
      </c>
      <c r="M8808" t="str">
        <f>VLOOKUP(C8808,[1]!Location_Data[#Data],2,0)</f>
        <v>Oxnard</v>
      </c>
      <c r="N8808" t="str">
        <f>VLOOKUP(D8808,[1]!Salespeople_Data[#Data],2,0)</f>
        <v>Justin Lynch</v>
      </c>
      <c r="O8808" t="str">
        <f>VLOOKUP(E8808,[1]!Customer_Data[#Data],2,0)</f>
        <v>Justin Rodriguez</v>
      </c>
      <c r="P8808" s="15">
        <f t="shared" si="822"/>
        <v>6</v>
      </c>
      <c r="Q8808">
        <f t="shared" si="823"/>
        <v>5</v>
      </c>
      <c r="R8808">
        <f t="shared" si="824"/>
        <v>2019</v>
      </c>
    </row>
    <row r="8809" spans="1:18" x14ac:dyDescent="0.25">
      <c r="A8809" s="6" t="s">
        <v>9835</v>
      </c>
      <c r="B8809" s="6" t="s">
        <v>185</v>
      </c>
      <c r="C8809" s="6" t="s">
        <v>249</v>
      </c>
      <c r="D8809" s="6" t="s">
        <v>225</v>
      </c>
      <c r="E8809" s="6" t="s">
        <v>2282</v>
      </c>
      <c r="F8809" s="10">
        <v>43686</v>
      </c>
      <c r="G8809" s="6">
        <v>1</v>
      </c>
      <c r="H8809" s="11">
        <f>VLOOKUP(B8809,[1]!Product_Data[#Data],4,0)</f>
        <v>667</v>
      </c>
      <c r="I8809" s="11">
        <f>VLOOKUP(B8809,[1]!Product_Data[#Data],3,0)</f>
        <v>387</v>
      </c>
      <c r="J8809" s="11">
        <f t="shared" si="825"/>
        <v>387</v>
      </c>
      <c r="K8809" s="11">
        <f t="shared" si="826"/>
        <v>667</v>
      </c>
      <c r="L8809" s="11">
        <f t="shared" si="827"/>
        <v>280</v>
      </c>
      <c r="M8809" t="str">
        <f>VLOOKUP(C8809,[1]!Location_Data[#Data],2,0)</f>
        <v>Roseville</v>
      </c>
      <c r="N8809" t="str">
        <f>VLOOKUP(D8809,[1]!Salespeople_Data[#Data],2,0)</f>
        <v>Andrew Bowman</v>
      </c>
      <c r="O8809" t="str">
        <f>VLOOKUP(E8809,[1]!Customer_Data[#Data],2,0)</f>
        <v>Shawn Torres</v>
      </c>
      <c r="P8809" s="15">
        <f t="shared" si="822"/>
        <v>6</v>
      </c>
      <c r="Q8809">
        <f t="shared" si="823"/>
        <v>8</v>
      </c>
      <c r="R8809">
        <f t="shared" si="824"/>
        <v>2019</v>
      </c>
    </row>
    <row r="8810" spans="1:18" x14ac:dyDescent="0.25">
      <c r="A8810" s="6" t="s">
        <v>9836</v>
      </c>
      <c r="B8810" s="6" t="s">
        <v>189</v>
      </c>
      <c r="C8810" s="6" t="s">
        <v>527</v>
      </c>
      <c r="D8810" s="6" t="s">
        <v>101</v>
      </c>
      <c r="E8810" s="6" t="s">
        <v>1406</v>
      </c>
      <c r="F8810" s="10">
        <v>43827</v>
      </c>
      <c r="G8810" s="6">
        <v>1</v>
      </c>
      <c r="H8810" s="11">
        <f>VLOOKUP(B8810,[1]!Product_Data[#Data],4,0)</f>
        <v>1783</v>
      </c>
      <c r="I8810" s="11">
        <f>VLOOKUP(B8810,[1]!Product_Data[#Data],3,0)</f>
        <v>1516</v>
      </c>
      <c r="J8810" s="11">
        <f t="shared" si="825"/>
        <v>1516</v>
      </c>
      <c r="K8810" s="11">
        <f t="shared" si="826"/>
        <v>1783</v>
      </c>
      <c r="L8810" s="11">
        <f t="shared" si="827"/>
        <v>267</v>
      </c>
      <c r="M8810" t="str">
        <f>VLOOKUP(C8810,[1]!Location_Data[#Data],2,0)</f>
        <v>Stockton</v>
      </c>
      <c r="N8810" t="str">
        <f>VLOOKUP(D8810,[1]!Salespeople_Data[#Data],2,0)</f>
        <v>Scott Clark</v>
      </c>
      <c r="O8810" t="str">
        <f>VLOOKUP(E8810,[1]!Customer_Data[#Data],2,0)</f>
        <v>Raymond Hall</v>
      </c>
      <c r="P8810" s="15">
        <f t="shared" si="822"/>
        <v>7</v>
      </c>
      <c r="Q8810">
        <f t="shared" si="823"/>
        <v>12</v>
      </c>
      <c r="R8810">
        <f t="shared" si="824"/>
        <v>2019</v>
      </c>
    </row>
    <row r="8811" spans="1:18" x14ac:dyDescent="0.25">
      <c r="A8811" s="6" t="s">
        <v>9837</v>
      </c>
      <c r="B8811" s="6" t="s">
        <v>210</v>
      </c>
      <c r="C8811" s="6" t="s">
        <v>349</v>
      </c>
      <c r="D8811" s="6" t="s">
        <v>170</v>
      </c>
      <c r="E8811" s="6" t="s">
        <v>2354</v>
      </c>
      <c r="F8811" s="10">
        <v>43516</v>
      </c>
      <c r="G8811" s="6">
        <v>4</v>
      </c>
      <c r="H8811" s="11">
        <f>VLOOKUP(B8811,[1]!Product_Data[#Data],4,0)</f>
        <v>458</v>
      </c>
      <c r="I8811" s="11">
        <f>VLOOKUP(B8811,[1]!Product_Data[#Data],3,0)</f>
        <v>376</v>
      </c>
      <c r="J8811" s="11">
        <f t="shared" si="825"/>
        <v>1504</v>
      </c>
      <c r="K8811" s="11">
        <f t="shared" si="826"/>
        <v>1832</v>
      </c>
      <c r="L8811" s="11">
        <f t="shared" si="827"/>
        <v>328</v>
      </c>
      <c r="M8811" t="str">
        <f>VLOOKUP(C8811,[1]!Location_Data[#Data],2,0)</f>
        <v>Santa Clara</v>
      </c>
      <c r="N8811" t="str">
        <f>VLOOKUP(D8811,[1]!Salespeople_Data[#Data],2,0)</f>
        <v>Sean Miller</v>
      </c>
      <c r="O8811" t="str">
        <f>VLOOKUP(E8811,[1]!Customer_Data[#Data],2,0)</f>
        <v>Jeremy Porter</v>
      </c>
      <c r="P8811" s="15">
        <f t="shared" si="822"/>
        <v>4</v>
      </c>
      <c r="Q8811">
        <f t="shared" si="823"/>
        <v>2</v>
      </c>
      <c r="R8811">
        <f t="shared" si="824"/>
        <v>2019</v>
      </c>
    </row>
    <row r="8812" spans="1:18" x14ac:dyDescent="0.25">
      <c r="A8812" s="6" t="s">
        <v>9838</v>
      </c>
      <c r="B8812" s="6" t="s">
        <v>348</v>
      </c>
      <c r="C8812" s="6" t="s">
        <v>211</v>
      </c>
      <c r="D8812" s="6" t="s">
        <v>269</v>
      </c>
      <c r="E8812" s="6" t="s">
        <v>2282</v>
      </c>
      <c r="F8812" s="10">
        <v>43657</v>
      </c>
      <c r="G8812" s="6">
        <v>1</v>
      </c>
      <c r="H8812" s="11">
        <f>VLOOKUP(B8812,[1]!Product_Data[#Data],4,0)</f>
        <v>603</v>
      </c>
      <c r="I8812" s="11">
        <f>VLOOKUP(B8812,[1]!Product_Data[#Data],3,0)</f>
        <v>416</v>
      </c>
      <c r="J8812" s="11">
        <f t="shared" si="825"/>
        <v>416</v>
      </c>
      <c r="K8812" s="11">
        <f t="shared" si="826"/>
        <v>603</v>
      </c>
      <c r="L8812" s="11">
        <f t="shared" si="827"/>
        <v>187</v>
      </c>
      <c r="M8812" t="str">
        <f>VLOOKUP(C8812,[1]!Location_Data[#Data],2,0)</f>
        <v>Chula Vista</v>
      </c>
      <c r="N8812" t="str">
        <f>VLOOKUP(D8812,[1]!Salespeople_Data[#Data],2,0)</f>
        <v>Kevin Butler</v>
      </c>
      <c r="O8812" t="str">
        <f>VLOOKUP(E8812,[1]!Customer_Data[#Data],2,0)</f>
        <v>Shawn Torres</v>
      </c>
      <c r="P8812" s="15">
        <f t="shared" si="822"/>
        <v>5</v>
      </c>
      <c r="Q8812">
        <f t="shared" si="823"/>
        <v>7</v>
      </c>
      <c r="R8812">
        <f t="shared" si="824"/>
        <v>2019</v>
      </c>
    </row>
    <row r="8813" spans="1:18" x14ac:dyDescent="0.25">
      <c r="A8813" s="6" t="s">
        <v>9839</v>
      </c>
      <c r="B8813" s="6" t="s">
        <v>457</v>
      </c>
      <c r="C8813" s="6" t="s">
        <v>115</v>
      </c>
      <c r="D8813" s="6" t="s">
        <v>116</v>
      </c>
      <c r="E8813" s="6" t="s">
        <v>922</v>
      </c>
      <c r="F8813" s="10">
        <v>43709</v>
      </c>
      <c r="G8813" s="6">
        <v>1</v>
      </c>
      <c r="H8813" s="11">
        <f>VLOOKUP(B8813,[1]!Product_Data[#Data],4,0)</f>
        <v>947</v>
      </c>
      <c r="I8813" s="11">
        <f>VLOOKUP(B8813,[1]!Product_Data[#Data],3,0)</f>
        <v>786</v>
      </c>
      <c r="J8813" s="11">
        <f t="shared" si="825"/>
        <v>786</v>
      </c>
      <c r="K8813" s="11">
        <f t="shared" si="826"/>
        <v>947</v>
      </c>
      <c r="L8813" s="11">
        <f t="shared" si="827"/>
        <v>161</v>
      </c>
      <c r="M8813" t="str">
        <f>VLOOKUP(C8813,[1]!Location_Data[#Data],2,0)</f>
        <v>Glendale</v>
      </c>
      <c r="N8813" t="str">
        <f>VLOOKUP(D8813,[1]!Salespeople_Data[#Data],2,0)</f>
        <v>Roger Ramos</v>
      </c>
      <c r="O8813" t="str">
        <f>VLOOKUP(E8813,[1]!Customer_Data[#Data],2,0)</f>
        <v>David Mendoza</v>
      </c>
      <c r="P8813" s="15">
        <f t="shared" si="822"/>
        <v>1</v>
      </c>
      <c r="Q8813">
        <f t="shared" si="823"/>
        <v>9</v>
      </c>
      <c r="R8813">
        <f t="shared" si="824"/>
        <v>2019</v>
      </c>
    </row>
    <row r="8814" spans="1:18" x14ac:dyDescent="0.25">
      <c r="A8814" s="6" t="s">
        <v>9840</v>
      </c>
      <c r="B8814" s="6" t="s">
        <v>626</v>
      </c>
      <c r="C8814" s="6" t="s">
        <v>331</v>
      </c>
      <c r="D8814" s="6" t="s">
        <v>106</v>
      </c>
      <c r="E8814" s="6" t="s">
        <v>885</v>
      </c>
      <c r="F8814" s="10">
        <v>43639</v>
      </c>
      <c r="G8814" s="6">
        <v>1</v>
      </c>
      <c r="H8814" s="11">
        <f>VLOOKUP(B8814,[1]!Product_Data[#Data],4,0)</f>
        <v>584</v>
      </c>
      <c r="I8814" s="11">
        <f>VLOOKUP(B8814,[1]!Product_Data[#Data],3,0)</f>
        <v>420</v>
      </c>
      <c r="J8814" s="11">
        <f t="shared" si="825"/>
        <v>420</v>
      </c>
      <c r="K8814" s="11">
        <f t="shared" si="826"/>
        <v>584</v>
      </c>
      <c r="L8814" s="11">
        <f t="shared" si="827"/>
        <v>164</v>
      </c>
      <c r="M8814" t="str">
        <f>VLOOKUP(C8814,[1]!Location_Data[#Data],2,0)</f>
        <v>Sunnyvale</v>
      </c>
      <c r="N8814" t="str">
        <f>VLOOKUP(D8814,[1]!Salespeople_Data[#Data],2,0)</f>
        <v>Patrick Ruiz</v>
      </c>
      <c r="O8814" t="str">
        <f>VLOOKUP(E8814,[1]!Customer_Data[#Data],2,0)</f>
        <v>Andrew Peters</v>
      </c>
      <c r="P8814" s="15">
        <f t="shared" si="822"/>
        <v>1</v>
      </c>
      <c r="Q8814">
        <f t="shared" si="823"/>
        <v>6</v>
      </c>
      <c r="R8814">
        <f t="shared" si="824"/>
        <v>2019</v>
      </c>
    </row>
    <row r="8815" spans="1:18" x14ac:dyDescent="0.25">
      <c r="A8815" s="6" t="s">
        <v>9841</v>
      </c>
      <c r="B8815" s="6" t="s">
        <v>352</v>
      </c>
      <c r="C8815" s="6" t="s">
        <v>380</v>
      </c>
      <c r="D8815" s="6" t="s">
        <v>225</v>
      </c>
      <c r="E8815" s="6" t="s">
        <v>955</v>
      </c>
      <c r="F8815" s="10">
        <v>43687</v>
      </c>
      <c r="G8815" s="6">
        <v>3</v>
      </c>
      <c r="H8815" s="11">
        <f>VLOOKUP(B8815,[1]!Product_Data[#Data],4,0)</f>
        <v>203</v>
      </c>
      <c r="I8815" s="11">
        <f>VLOOKUP(B8815,[1]!Product_Data[#Data],3,0)</f>
        <v>154</v>
      </c>
      <c r="J8815" s="11">
        <f t="shared" si="825"/>
        <v>462</v>
      </c>
      <c r="K8815" s="11">
        <f t="shared" si="826"/>
        <v>609</v>
      </c>
      <c r="L8815" s="11">
        <f t="shared" si="827"/>
        <v>147</v>
      </c>
      <c r="M8815" t="str">
        <f>VLOOKUP(C8815,[1]!Location_Data[#Data],2,0)</f>
        <v>Los Angeles</v>
      </c>
      <c r="N8815" t="str">
        <f>VLOOKUP(D8815,[1]!Salespeople_Data[#Data],2,0)</f>
        <v>Andrew Bowman</v>
      </c>
      <c r="O8815" t="str">
        <f>VLOOKUP(E8815,[1]!Customer_Data[#Data],2,0)</f>
        <v>Fred Peterson</v>
      </c>
      <c r="P8815" s="15">
        <f t="shared" si="822"/>
        <v>7</v>
      </c>
      <c r="Q8815">
        <f t="shared" si="823"/>
        <v>8</v>
      </c>
      <c r="R8815">
        <f t="shared" si="824"/>
        <v>2019</v>
      </c>
    </row>
    <row r="8816" spans="1:18" x14ac:dyDescent="0.25">
      <c r="A8816" s="6" t="s">
        <v>9842</v>
      </c>
      <c r="B8816" s="6" t="s">
        <v>652</v>
      </c>
      <c r="C8816" s="6" t="s">
        <v>596</v>
      </c>
      <c r="D8816" s="6" t="s">
        <v>165</v>
      </c>
      <c r="E8816" s="6" t="s">
        <v>2413</v>
      </c>
      <c r="F8816" s="10">
        <v>43603</v>
      </c>
      <c r="G8816" s="6">
        <v>3</v>
      </c>
      <c r="H8816" s="11">
        <f>VLOOKUP(B8816,[1]!Product_Data[#Data],4,0)</f>
        <v>217</v>
      </c>
      <c r="I8816" s="11">
        <f>VLOOKUP(B8816,[1]!Product_Data[#Data],3,0)</f>
        <v>171</v>
      </c>
      <c r="J8816" s="11">
        <f t="shared" si="825"/>
        <v>513</v>
      </c>
      <c r="K8816" s="11">
        <f t="shared" si="826"/>
        <v>651</v>
      </c>
      <c r="L8816" s="11">
        <f t="shared" si="827"/>
        <v>138</v>
      </c>
      <c r="M8816" t="str">
        <f>VLOOKUP(C8816,[1]!Location_Data[#Data],2,0)</f>
        <v>Fremont</v>
      </c>
      <c r="N8816" t="str">
        <f>VLOOKUP(D8816,[1]!Salespeople_Data[#Data],2,0)</f>
        <v>Joe Sims</v>
      </c>
      <c r="O8816" t="str">
        <f>VLOOKUP(E8816,[1]!Customer_Data[#Data],2,0)</f>
        <v>Willie Hicks</v>
      </c>
      <c r="P8816" s="15">
        <f t="shared" si="822"/>
        <v>7</v>
      </c>
      <c r="Q8816">
        <f t="shared" si="823"/>
        <v>5</v>
      </c>
      <c r="R8816">
        <f t="shared" si="824"/>
        <v>2019</v>
      </c>
    </row>
    <row r="8817" spans="1:18" x14ac:dyDescent="0.25">
      <c r="A8817" s="6" t="s">
        <v>9843</v>
      </c>
      <c r="B8817" s="6" t="s">
        <v>1149</v>
      </c>
      <c r="C8817" s="6" t="s">
        <v>34</v>
      </c>
      <c r="D8817" s="6" t="s">
        <v>58</v>
      </c>
      <c r="E8817" s="6" t="s">
        <v>2018</v>
      </c>
      <c r="F8817" s="10">
        <v>43617</v>
      </c>
      <c r="G8817" s="6">
        <v>1</v>
      </c>
      <c r="H8817" s="11">
        <f>VLOOKUP(B8817,[1]!Product_Data[#Data],4,0)</f>
        <v>847</v>
      </c>
      <c r="I8817" s="11">
        <f>VLOOKUP(B8817,[1]!Product_Data[#Data],3,0)</f>
        <v>534</v>
      </c>
      <c r="J8817" s="11">
        <f t="shared" si="825"/>
        <v>534</v>
      </c>
      <c r="K8817" s="11">
        <f t="shared" si="826"/>
        <v>847</v>
      </c>
      <c r="L8817" s="11">
        <f t="shared" si="827"/>
        <v>313</v>
      </c>
      <c r="M8817" t="str">
        <f>VLOOKUP(C8817,[1]!Location_Data[#Data],2,0)</f>
        <v>Inglewood</v>
      </c>
      <c r="N8817" t="str">
        <f>VLOOKUP(D8817,[1]!Salespeople_Data[#Data],2,0)</f>
        <v>Christopher Tucker</v>
      </c>
      <c r="O8817" t="str">
        <f>VLOOKUP(E8817,[1]!Customer_Data[#Data],2,0)</f>
        <v>Paul Chapman</v>
      </c>
      <c r="P8817" s="15">
        <f t="shared" si="822"/>
        <v>7</v>
      </c>
      <c r="Q8817">
        <f t="shared" si="823"/>
        <v>6</v>
      </c>
      <c r="R8817">
        <f t="shared" si="824"/>
        <v>2019</v>
      </c>
    </row>
    <row r="8818" spans="1:18" x14ac:dyDescent="0.25">
      <c r="A8818" s="6" t="s">
        <v>9844</v>
      </c>
      <c r="B8818" s="6" t="s">
        <v>395</v>
      </c>
      <c r="C8818" s="6" t="s">
        <v>643</v>
      </c>
      <c r="D8818" s="6" t="s">
        <v>25</v>
      </c>
      <c r="E8818" s="6" t="s">
        <v>3155</v>
      </c>
      <c r="F8818" s="10">
        <v>43728</v>
      </c>
      <c r="G8818" s="6">
        <v>1</v>
      </c>
      <c r="H8818" s="11">
        <f>VLOOKUP(B8818,[1]!Product_Data[#Data],4,0)</f>
        <v>2257</v>
      </c>
      <c r="I8818" s="11">
        <f>VLOOKUP(B8818,[1]!Product_Data[#Data],3,0)</f>
        <v>1535</v>
      </c>
      <c r="J8818" s="11">
        <f t="shared" si="825"/>
        <v>1535</v>
      </c>
      <c r="K8818" s="11">
        <f t="shared" si="826"/>
        <v>2257</v>
      </c>
      <c r="L8818" s="11">
        <f t="shared" si="827"/>
        <v>722</v>
      </c>
      <c r="M8818" t="str">
        <f>VLOOKUP(C8818,[1]!Location_Data[#Data],2,0)</f>
        <v>Hayward</v>
      </c>
      <c r="N8818" t="str">
        <f>VLOOKUP(D8818,[1]!Salespeople_Data[#Data],2,0)</f>
        <v>Brian Davis</v>
      </c>
      <c r="O8818" t="str">
        <f>VLOOKUP(E8818,[1]!Customer_Data[#Data],2,0)</f>
        <v>Gerald Reyes</v>
      </c>
      <c r="P8818" s="15">
        <f t="shared" si="822"/>
        <v>6</v>
      </c>
      <c r="Q8818">
        <f t="shared" si="823"/>
        <v>9</v>
      </c>
      <c r="R8818">
        <f t="shared" si="824"/>
        <v>2019</v>
      </c>
    </row>
    <row r="8819" spans="1:18" x14ac:dyDescent="0.25">
      <c r="A8819" s="6" t="s">
        <v>9845</v>
      </c>
      <c r="B8819" s="6" t="s">
        <v>23</v>
      </c>
      <c r="C8819" s="6" t="s">
        <v>145</v>
      </c>
      <c r="D8819" s="6" t="s">
        <v>40</v>
      </c>
      <c r="E8819" s="6" t="s">
        <v>2239</v>
      </c>
      <c r="F8819" s="10">
        <v>43640</v>
      </c>
      <c r="G8819" s="6">
        <v>2</v>
      </c>
      <c r="H8819" s="11">
        <f>VLOOKUP(B8819,[1]!Product_Data[#Data],4,0)</f>
        <v>1052</v>
      </c>
      <c r="I8819" s="11">
        <f>VLOOKUP(B8819,[1]!Product_Data[#Data],3,0)</f>
        <v>589</v>
      </c>
      <c r="J8819" s="11">
        <f t="shared" si="825"/>
        <v>1178</v>
      </c>
      <c r="K8819" s="11">
        <f t="shared" si="826"/>
        <v>2104</v>
      </c>
      <c r="L8819" s="11">
        <f t="shared" si="827"/>
        <v>926</v>
      </c>
      <c r="M8819" t="str">
        <f>VLOOKUP(C8819,[1]!Location_Data[#Data],2,0)</f>
        <v>Santa Maria</v>
      </c>
      <c r="N8819" t="str">
        <f>VLOOKUP(D8819,[1]!Salespeople_Data[#Data],2,0)</f>
        <v>Brian Hansen</v>
      </c>
      <c r="O8819" t="str">
        <f>VLOOKUP(E8819,[1]!Customer_Data[#Data],2,0)</f>
        <v>Jonathan Bowman</v>
      </c>
      <c r="P8819" s="15">
        <f t="shared" si="822"/>
        <v>2</v>
      </c>
      <c r="Q8819">
        <f t="shared" si="823"/>
        <v>6</v>
      </c>
      <c r="R8819">
        <f t="shared" si="824"/>
        <v>2019</v>
      </c>
    </row>
    <row r="8820" spans="1:18" x14ac:dyDescent="0.25">
      <c r="A8820" s="6" t="s">
        <v>9846</v>
      </c>
      <c r="B8820" s="6" t="s">
        <v>408</v>
      </c>
      <c r="C8820" s="6" t="s">
        <v>242</v>
      </c>
      <c r="D8820" s="6" t="s">
        <v>359</v>
      </c>
      <c r="E8820" s="6" t="s">
        <v>1441</v>
      </c>
      <c r="F8820" s="10">
        <v>43638</v>
      </c>
      <c r="G8820" s="6">
        <v>3</v>
      </c>
      <c r="H8820" s="11">
        <f>VLOOKUP(B8820,[1]!Product_Data[#Data],4,0)</f>
        <v>1405</v>
      </c>
      <c r="I8820" s="11">
        <f>VLOOKUP(B8820,[1]!Product_Data[#Data],3,0)</f>
        <v>1054</v>
      </c>
      <c r="J8820" s="11">
        <f t="shared" si="825"/>
        <v>3162</v>
      </c>
      <c r="K8820" s="11">
        <f t="shared" si="826"/>
        <v>4215</v>
      </c>
      <c r="L8820" s="11">
        <f t="shared" si="827"/>
        <v>1053</v>
      </c>
      <c r="M8820" t="str">
        <f>VLOOKUP(C8820,[1]!Location_Data[#Data],2,0)</f>
        <v>Downey</v>
      </c>
      <c r="N8820" t="str">
        <f>VLOOKUP(D8820,[1]!Salespeople_Data[#Data],2,0)</f>
        <v>Eugene Holmes</v>
      </c>
      <c r="O8820" t="str">
        <f>VLOOKUP(E8820,[1]!Customer_Data[#Data],2,0)</f>
        <v>Sean Knight</v>
      </c>
      <c r="P8820" s="15">
        <f t="shared" si="822"/>
        <v>7</v>
      </c>
      <c r="Q8820">
        <f t="shared" si="823"/>
        <v>6</v>
      </c>
      <c r="R8820">
        <f t="shared" si="824"/>
        <v>2019</v>
      </c>
    </row>
    <row r="8821" spans="1:18" x14ac:dyDescent="0.25">
      <c r="A8821" s="6" t="s">
        <v>9847</v>
      </c>
      <c r="B8821" s="6" t="s">
        <v>129</v>
      </c>
      <c r="C8821" s="6" t="s">
        <v>490</v>
      </c>
      <c r="D8821" s="6" t="s">
        <v>101</v>
      </c>
      <c r="E8821" s="6" t="s">
        <v>1664</v>
      </c>
      <c r="F8821" s="10">
        <v>43828</v>
      </c>
      <c r="G8821" s="6">
        <v>2</v>
      </c>
      <c r="H8821" s="11">
        <f>VLOOKUP(B8821,[1]!Product_Data[#Data],4,0)</f>
        <v>127</v>
      </c>
      <c r="I8821" s="11">
        <f>VLOOKUP(B8821,[1]!Product_Data[#Data],3,0)</f>
        <v>79</v>
      </c>
      <c r="J8821" s="11">
        <f t="shared" si="825"/>
        <v>158</v>
      </c>
      <c r="K8821" s="11">
        <f t="shared" si="826"/>
        <v>254</v>
      </c>
      <c r="L8821" s="11">
        <f t="shared" si="827"/>
        <v>96</v>
      </c>
      <c r="M8821" t="str">
        <f>VLOOKUP(C8821,[1]!Location_Data[#Data],2,0)</f>
        <v>Temecula</v>
      </c>
      <c r="N8821" t="str">
        <f>VLOOKUP(D8821,[1]!Salespeople_Data[#Data],2,0)</f>
        <v>Scott Clark</v>
      </c>
      <c r="O8821" t="str">
        <f>VLOOKUP(E8821,[1]!Customer_Data[#Data],2,0)</f>
        <v>Jesse Alvarez</v>
      </c>
      <c r="P8821" s="15">
        <f t="shared" si="822"/>
        <v>1</v>
      </c>
      <c r="Q8821">
        <f t="shared" si="823"/>
        <v>12</v>
      </c>
      <c r="R8821">
        <f t="shared" si="824"/>
        <v>2019</v>
      </c>
    </row>
    <row r="8822" spans="1:18" x14ac:dyDescent="0.25">
      <c r="A8822" s="6" t="s">
        <v>9848</v>
      </c>
      <c r="B8822" s="6" t="s">
        <v>235</v>
      </c>
      <c r="C8822" s="6" t="s">
        <v>242</v>
      </c>
      <c r="D8822" s="6" t="s">
        <v>250</v>
      </c>
      <c r="E8822" s="6" t="s">
        <v>608</v>
      </c>
      <c r="F8822" s="10">
        <v>43734</v>
      </c>
      <c r="G8822" s="6">
        <v>1</v>
      </c>
      <c r="H8822" s="11">
        <f>VLOOKUP(B8822,[1]!Product_Data[#Data],4,0)</f>
        <v>1887</v>
      </c>
      <c r="I8822" s="11">
        <f>VLOOKUP(B8822,[1]!Product_Data[#Data],3,0)</f>
        <v>1378</v>
      </c>
      <c r="J8822" s="11">
        <f t="shared" si="825"/>
        <v>1378</v>
      </c>
      <c r="K8822" s="11">
        <f t="shared" si="826"/>
        <v>1887</v>
      </c>
      <c r="L8822" s="11">
        <f t="shared" si="827"/>
        <v>509</v>
      </c>
      <c r="M8822" t="str">
        <f>VLOOKUP(C8822,[1]!Location_Data[#Data],2,0)</f>
        <v>Downey</v>
      </c>
      <c r="N8822" t="str">
        <f>VLOOKUP(D8822,[1]!Salespeople_Data[#Data],2,0)</f>
        <v>Martin Carr</v>
      </c>
      <c r="O8822" t="str">
        <f>VLOOKUP(E8822,[1]!Customer_Data[#Data],2,0)</f>
        <v>Aaron Mills</v>
      </c>
      <c r="P8822" s="15">
        <f t="shared" si="822"/>
        <v>5</v>
      </c>
      <c r="Q8822">
        <f t="shared" si="823"/>
        <v>9</v>
      </c>
      <c r="R8822">
        <f t="shared" si="824"/>
        <v>2019</v>
      </c>
    </row>
    <row r="8823" spans="1:18" x14ac:dyDescent="0.25">
      <c r="A8823" s="6" t="s">
        <v>9849</v>
      </c>
      <c r="B8823" s="6" t="s">
        <v>340</v>
      </c>
      <c r="C8823" s="6" t="s">
        <v>115</v>
      </c>
      <c r="D8823" s="6" t="s">
        <v>126</v>
      </c>
      <c r="E8823" s="6" t="s">
        <v>955</v>
      </c>
      <c r="F8823" s="10">
        <v>43501</v>
      </c>
      <c r="G8823" s="6">
        <v>3</v>
      </c>
      <c r="H8823" s="11">
        <f>VLOOKUP(B8823,[1]!Product_Data[#Data],4,0)</f>
        <v>1967</v>
      </c>
      <c r="I8823" s="11">
        <f>VLOOKUP(B8823,[1]!Product_Data[#Data],3,0)</f>
        <v>1397</v>
      </c>
      <c r="J8823" s="11">
        <f t="shared" si="825"/>
        <v>4191</v>
      </c>
      <c r="K8823" s="11">
        <f t="shared" si="826"/>
        <v>5901</v>
      </c>
      <c r="L8823" s="11">
        <f t="shared" si="827"/>
        <v>1710</v>
      </c>
      <c r="M8823" t="str">
        <f>VLOOKUP(C8823,[1]!Location_Data[#Data],2,0)</f>
        <v>Glendale</v>
      </c>
      <c r="N8823" t="str">
        <f>VLOOKUP(D8823,[1]!Salespeople_Data[#Data],2,0)</f>
        <v>Larry Castillo</v>
      </c>
      <c r="O8823" t="str">
        <f>VLOOKUP(E8823,[1]!Customer_Data[#Data],2,0)</f>
        <v>Fred Peterson</v>
      </c>
      <c r="P8823" s="15">
        <f t="shared" si="822"/>
        <v>3</v>
      </c>
      <c r="Q8823">
        <f t="shared" si="823"/>
        <v>2</v>
      </c>
      <c r="R8823">
        <f t="shared" si="824"/>
        <v>2019</v>
      </c>
    </row>
    <row r="8824" spans="1:18" x14ac:dyDescent="0.25">
      <c r="A8824" s="6" t="s">
        <v>9850</v>
      </c>
      <c r="B8824" s="6" t="s">
        <v>626</v>
      </c>
      <c r="C8824" s="6" t="s">
        <v>169</v>
      </c>
      <c r="D8824" s="6" t="s">
        <v>80</v>
      </c>
      <c r="E8824" s="6" t="s">
        <v>3098</v>
      </c>
      <c r="F8824" s="10">
        <v>43632</v>
      </c>
      <c r="G8824" s="6">
        <v>1</v>
      </c>
      <c r="H8824" s="11">
        <f>VLOOKUP(B8824,[1]!Product_Data[#Data],4,0)</f>
        <v>584</v>
      </c>
      <c r="I8824" s="11">
        <f>VLOOKUP(B8824,[1]!Product_Data[#Data],3,0)</f>
        <v>420</v>
      </c>
      <c r="J8824" s="11">
        <f t="shared" si="825"/>
        <v>420</v>
      </c>
      <c r="K8824" s="11">
        <f t="shared" si="826"/>
        <v>584</v>
      </c>
      <c r="L8824" s="11">
        <f t="shared" si="827"/>
        <v>164</v>
      </c>
      <c r="M8824" t="str">
        <f>VLOOKUP(C8824,[1]!Location_Data[#Data],2,0)</f>
        <v>Vista</v>
      </c>
      <c r="N8824" t="str">
        <f>VLOOKUP(D8824,[1]!Salespeople_Data[#Data],2,0)</f>
        <v>Henry Nelson</v>
      </c>
      <c r="O8824" t="str">
        <f>VLOOKUP(E8824,[1]!Customer_Data[#Data],2,0)</f>
        <v>Brian Warren</v>
      </c>
      <c r="P8824" s="15">
        <f t="shared" si="822"/>
        <v>1</v>
      </c>
      <c r="Q8824">
        <f t="shared" si="823"/>
        <v>6</v>
      </c>
      <c r="R8824">
        <f t="shared" si="824"/>
        <v>2019</v>
      </c>
    </row>
    <row r="8825" spans="1:18" x14ac:dyDescent="0.25">
      <c r="A8825" s="6" t="s">
        <v>9851</v>
      </c>
      <c r="B8825" s="6" t="s">
        <v>210</v>
      </c>
      <c r="C8825" s="6" t="s">
        <v>349</v>
      </c>
      <c r="D8825" s="6" t="s">
        <v>101</v>
      </c>
      <c r="E8825" s="6" t="s">
        <v>336</v>
      </c>
      <c r="F8825" s="10">
        <v>43754</v>
      </c>
      <c r="G8825" s="6">
        <v>2</v>
      </c>
      <c r="H8825" s="11">
        <f>VLOOKUP(B8825,[1]!Product_Data[#Data],4,0)</f>
        <v>458</v>
      </c>
      <c r="I8825" s="11">
        <f>VLOOKUP(B8825,[1]!Product_Data[#Data],3,0)</f>
        <v>376</v>
      </c>
      <c r="J8825" s="11">
        <f t="shared" si="825"/>
        <v>752</v>
      </c>
      <c r="K8825" s="11">
        <f t="shared" si="826"/>
        <v>916</v>
      </c>
      <c r="L8825" s="11">
        <f t="shared" si="827"/>
        <v>164</v>
      </c>
      <c r="M8825" t="str">
        <f>VLOOKUP(C8825,[1]!Location_Data[#Data],2,0)</f>
        <v>Santa Clara</v>
      </c>
      <c r="N8825" t="str">
        <f>VLOOKUP(D8825,[1]!Salespeople_Data[#Data],2,0)</f>
        <v>Scott Clark</v>
      </c>
      <c r="O8825" t="str">
        <f>VLOOKUP(E8825,[1]!Customer_Data[#Data],2,0)</f>
        <v>Mark Lee</v>
      </c>
      <c r="P8825" s="15">
        <f t="shared" si="822"/>
        <v>4</v>
      </c>
      <c r="Q8825">
        <f t="shared" si="823"/>
        <v>10</v>
      </c>
      <c r="R8825">
        <f t="shared" si="824"/>
        <v>2019</v>
      </c>
    </row>
    <row r="8826" spans="1:18" x14ac:dyDescent="0.25">
      <c r="A8826" s="6" t="s">
        <v>9852</v>
      </c>
      <c r="B8826" s="6" t="s">
        <v>252</v>
      </c>
      <c r="C8826" s="6" t="s">
        <v>19</v>
      </c>
      <c r="D8826" s="6" t="s">
        <v>447</v>
      </c>
      <c r="E8826" s="6" t="s">
        <v>1098</v>
      </c>
      <c r="F8826" s="10">
        <v>43787</v>
      </c>
      <c r="G8826" s="6">
        <v>3</v>
      </c>
      <c r="H8826" s="11">
        <f>VLOOKUP(B8826,[1]!Product_Data[#Data],4,0)</f>
        <v>1899</v>
      </c>
      <c r="I8826" s="11">
        <f>VLOOKUP(B8826,[1]!Product_Data[#Data],3,0)</f>
        <v>1044</v>
      </c>
      <c r="J8826" s="11">
        <f t="shared" si="825"/>
        <v>3132</v>
      </c>
      <c r="K8826" s="11">
        <f t="shared" si="826"/>
        <v>5697</v>
      </c>
      <c r="L8826" s="11">
        <f t="shared" si="827"/>
        <v>2565</v>
      </c>
      <c r="M8826" t="str">
        <f>VLOOKUP(C8826,[1]!Location_Data[#Data],2,0)</f>
        <v>Berkeley</v>
      </c>
      <c r="N8826" t="str">
        <f>VLOOKUP(D8826,[1]!Salespeople_Data[#Data],2,0)</f>
        <v>Howard Sims</v>
      </c>
      <c r="O8826" t="str">
        <f>VLOOKUP(E8826,[1]!Customer_Data[#Data],2,0)</f>
        <v>Jeremy Allen</v>
      </c>
      <c r="P8826" s="15">
        <f t="shared" si="822"/>
        <v>2</v>
      </c>
      <c r="Q8826">
        <f t="shared" si="823"/>
        <v>11</v>
      </c>
      <c r="R8826">
        <f t="shared" si="824"/>
        <v>2019</v>
      </c>
    </row>
    <row r="8827" spans="1:18" x14ac:dyDescent="0.25">
      <c r="A8827" s="6" t="s">
        <v>9853</v>
      </c>
      <c r="B8827" s="6" t="s">
        <v>605</v>
      </c>
      <c r="C8827" s="6" t="s">
        <v>57</v>
      </c>
      <c r="D8827" s="6" t="s">
        <v>111</v>
      </c>
      <c r="E8827" s="6" t="s">
        <v>1497</v>
      </c>
      <c r="F8827" s="10">
        <v>43748</v>
      </c>
      <c r="G8827" s="6">
        <v>1</v>
      </c>
      <c r="H8827" s="11">
        <f>VLOOKUP(B8827,[1]!Product_Data[#Data],4,0)</f>
        <v>913</v>
      </c>
      <c r="I8827" s="11">
        <f>VLOOKUP(B8827,[1]!Product_Data[#Data],3,0)</f>
        <v>584</v>
      </c>
      <c r="J8827" s="11">
        <f t="shared" si="825"/>
        <v>584</v>
      </c>
      <c r="K8827" s="11">
        <f t="shared" si="826"/>
        <v>913</v>
      </c>
      <c r="L8827" s="11">
        <f t="shared" si="827"/>
        <v>329</v>
      </c>
      <c r="M8827" t="str">
        <f>VLOOKUP(C8827,[1]!Location_Data[#Data],2,0)</f>
        <v>Thousand Oaks</v>
      </c>
      <c r="N8827" t="str">
        <f>VLOOKUP(D8827,[1]!Salespeople_Data[#Data],2,0)</f>
        <v>Ryan Welch</v>
      </c>
      <c r="O8827" t="str">
        <f>VLOOKUP(E8827,[1]!Customer_Data[#Data],2,0)</f>
        <v>Philip Bailey</v>
      </c>
      <c r="P8827" s="15">
        <f t="shared" si="822"/>
        <v>5</v>
      </c>
      <c r="Q8827">
        <f t="shared" si="823"/>
        <v>10</v>
      </c>
      <c r="R8827">
        <f t="shared" si="824"/>
        <v>2019</v>
      </c>
    </row>
    <row r="8828" spans="1:18" x14ac:dyDescent="0.25">
      <c r="A8828" s="6" t="s">
        <v>9854</v>
      </c>
      <c r="B8828" s="6" t="s">
        <v>99</v>
      </c>
      <c r="C8828" s="6" t="s">
        <v>29</v>
      </c>
      <c r="D8828" s="6" t="s">
        <v>91</v>
      </c>
      <c r="E8828" s="6" t="s">
        <v>955</v>
      </c>
      <c r="F8828" s="10">
        <v>43779</v>
      </c>
      <c r="G8828" s="6">
        <v>1</v>
      </c>
      <c r="H8828" s="11">
        <f>VLOOKUP(B8828,[1]!Product_Data[#Data],4,0)</f>
        <v>1708</v>
      </c>
      <c r="I8828" s="11">
        <f>VLOOKUP(B8828,[1]!Product_Data[#Data],3,0)</f>
        <v>871</v>
      </c>
      <c r="J8828" s="11">
        <f t="shared" si="825"/>
        <v>871</v>
      </c>
      <c r="K8828" s="11">
        <f t="shared" si="826"/>
        <v>1708</v>
      </c>
      <c r="L8828" s="11">
        <f t="shared" si="827"/>
        <v>837</v>
      </c>
      <c r="M8828" t="str">
        <f>VLOOKUP(C8828,[1]!Location_Data[#Data],2,0)</f>
        <v>Santa Ana</v>
      </c>
      <c r="N8828" t="str">
        <f>VLOOKUP(D8828,[1]!Salespeople_Data[#Data],2,0)</f>
        <v>Howard Gardner</v>
      </c>
      <c r="O8828" t="str">
        <f>VLOOKUP(E8828,[1]!Customer_Data[#Data],2,0)</f>
        <v>Fred Peterson</v>
      </c>
      <c r="P8828" s="15">
        <f t="shared" si="822"/>
        <v>1</v>
      </c>
      <c r="Q8828">
        <f t="shared" si="823"/>
        <v>11</v>
      </c>
      <c r="R8828">
        <f t="shared" si="824"/>
        <v>2019</v>
      </c>
    </row>
    <row r="8829" spans="1:18" x14ac:dyDescent="0.25">
      <c r="A8829" s="6" t="s">
        <v>9855</v>
      </c>
      <c r="B8829" s="6" t="s">
        <v>86</v>
      </c>
      <c r="C8829" s="6" t="s">
        <v>316</v>
      </c>
      <c r="D8829" s="6" t="s">
        <v>58</v>
      </c>
      <c r="E8829" s="6" t="s">
        <v>445</v>
      </c>
      <c r="F8829" s="10">
        <v>43528</v>
      </c>
      <c r="G8829" s="6">
        <v>3</v>
      </c>
      <c r="H8829" s="11">
        <f>VLOOKUP(B8829,[1]!Product_Data[#Data],4,0)</f>
        <v>1725</v>
      </c>
      <c r="I8829" s="11">
        <f>VLOOKUP(B8829,[1]!Product_Data[#Data],3,0)</f>
        <v>1363</v>
      </c>
      <c r="J8829" s="11">
        <f t="shared" si="825"/>
        <v>4089</v>
      </c>
      <c r="K8829" s="11">
        <f t="shared" si="826"/>
        <v>5175</v>
      </c>
      <c r="L8829" s="11">
        <f t="shared" si="827"/>
        <v>1086</v>
      </c>
      <c r="M8829" t="str">
        <f>VLOOKUP(C8829,[1]!Location_Data[#Data],2,0)</f>
        <v>East Los Angeles</v>
      </c>
      <c r="N8829" t="str">
        <f>VLOOKUP(D8829,[1]!Salespeople_Data[#Data],2,0)</f>
        <v>Christopher Tucker</v>
      </c>
      <c r="O8829" t="str">
        <f>VLOOKUP(E8829,[1]!Customer_Data[#Data],2,0)</f>
        <v>Lawrence Rogers</v>
      </c>
      <c r="P8829" s="15">
        <f t="shared" si="822"/>
        <v>2</v>
      </c>
      <c r="Q8829">
        <f t="shared" si="823"/>
        <v>3</v>
      </c>
      <c r="R8829">
        <f t="shared" si="824"/>
        <v>2019</v>
      </c>
    </row>
    <row r="8830" spans="1:18" x14ac:dyDescent="0.25">
      <c r="A8830" s="6" t="s">
        <v>9856</v>
      </c>
      <c r="B8830" s="6" t="s">
        <v>818</v>
      </c>
      <c r="C8830" s="6" t="s">
        <v>204</v>
      </c>
      <c r="D8830" s="6" t="s">
        <v>35</v>
      </c>
      <c r="E8830" s="6" t="s">
        <v>732</v>
      </c>
      <c r="F8830" s="10">
        <v>43531</v>
      </c>
      <c r="G8830" s="6">
        <v>1</v>
      </c>
      <c r="H8830" s="11">
        <f>VLOOKUP(B8830,[1]!Product_Data[#Data],4,0)</f>
        <v>1638</v>
      </c>
      <c r="I8830" s="11">
        <f>VLOOKUP(B8830,[1]!Product_Data[#Data],3,0)</f>
        <v>1261</v>
      </c>
      <c r="J8830" s="11">
        <f t="shared" si="825"/>
        <v>1261</v>
      </c>
      <c r="K8830" s="11">
        <f t="shared" si="826"/>
        <v>1638</v>
      </c>
      <c r="L8830" s="11">
        <f t="shared" si="827"/>
        <v>377</v>
      </c>
      <c r="M8830" t="str">
        <f>VLOOKUP(C8830,[1]!Location_Data[#Data],2,0)</f>
        <v>Corona</v>
      </c>
      <c r="N8830" t="str">
        <f>VLOOKUP(D8830,[1]!Salespeople_Data[#Data],2,0)</f>
        <v>Charles Harper</v>
      </c>
      <c r="O8830" t="str">
        <f>VLOOKUP(E8830,[1]!Customer_Data[#Data],2,0)</f>
        <v>Victor Rogers</v>
      </c>
      <c r="P8830" s="15">
        <f t="shared" si="822"/>
        <v>5</v>
      </c>
      <c r="Q8830">
        <f t="shared" si="823"/>
        <v>3</v>
      </c>
      <c r="R8830">
        <f t="shared" si="824"/>
        <v>2019</v>
      </c>
    </row>
    <row r="8831" spans="1:18" x14ac:dyDescent="0.25">
      <c r="A8831" s="6" t="s">
        <v>9857</v>
      </c>
      <c r="B8831" s="6" t="s">
        <v>83</v>
      </c>
      <c r="C8831" s="6" t="s">
        <v>204</v>
      </c>
      <c r="D8831" s="6" t="s">
        <v>356</v>
      </c>
      <c r="E8831" s="6" t="s">
        <v>1114</v>
      </c>
      <c r="F8831" s="10">
        <v>43703</v>
      </c>
      <c r="G8831" s="6">
        <v>1</v>
      </c>
      <c r="H8831" s="11">
        <f>VLOOKUP(B8831,[1]!Product_Data[#Data],4,0)</f>
        <v>1972</v>
      </c>
      <c r="I8831" s="11">
        <f>VLOOKUP(B8831,[1]!Product_Data[#Data],3,0)</f>
        <v>1321</v>
      </c>
      <c r="J8831" s="11">
        <f t="shared" si="825"/>
        <v>1321</v>
      </c>
      <c r="K8831" s="11">
        <f t="shared" si="826"/>
        <v>1972</v>
      </c>
      <c r="L8831" s="11">
        <f t="shared" si="827"/>
        <v>651</v>
      </c>
      <c r="M8831" t="str">
        <f>VLOOKUP(C8831,[1]!Location_Data[#Data],2,0)</f>
        <v>Corona</v>
      </c>
      <c r="N8831" t="str">
        <f>VLOOKUP(D8831,[1]!Salespeople_Data[#Data],2,0)</f>
        <v>Jimmy Young</v>
      </c>
      <c r="O8831" t="str">
        <f>VLOOKUP(E8831,[1]!Customer_Data[#Data],2,0)</f>
        <v>Patrick Brown</v>
      </c>
      <c r="P8831" s="15">
        <f t="shared" si="822"/>
        <v>2</v>
      </c>
      <c r="Q8831">
        <f t="shared" si="823"/>
        <v>8</v>
      </c>
      <c r="R8831">
        <f t="shared" si="824"/>
        <v>2019</v>
      </c>
    </row>
    <row r="8832" spans="1:18" x14ac:dyDescent="0.25">
      <c r="A8832" s="6" t="s">
        <v>9858</v>
      </c>
      <c r="B8832" s="6" t="s">
        <v>181</v>
      </c>
      <c r="C8832" s="6" t="s">
        <v>224</v>
      </c>
      <c r="D8832" s="6" t="s">
        <v>49</v>
      </c>
      <c r="E8832" s="6" t="s">
        <v>558</v>
      </c>
      <c r="F8832" s="10">
        <v>43818</v>
      </c>
      <c r="G8832" s="6">
        <v>3</v>
      </c>
      <c r="H8832" s="11">
        <f>VLOOKUP(B8832,[1]!Product_Data[#Data],4,0)</f>
        <v>1500</v>
      </c>
      <c r="I8832" s="11">
        <f>VLOOKUP(B8832,[1]!Product_Data[#Data],3,0)</f>
        <v>900</v>
      </c>
      <c r="J8832" s="11">
        <f t="shared" si="825"/>
        <v>2700</v>
      </c>
      <c r="K8832" s="11">
        <f t="shared" si="826"/>
        <v>4500</v>
      </c>
      <c r="L8832" s="11">
        <f t="shared" si="827"/>
        <v>1800</v>
      </c>
      <c r="M8832" t="str">
        <f>VLOOKUP(C8832,[1]!Location_Data[#Data],2,0)</f>
        <v>Huntington Beach</v>
      </c>
      <c r="N8832" t="str">
        <f>VLOOKUP(D8832,[1]!Salespeople_Data[#Data],2,0)</f>
        <v>Walter Cook</v>
      </c>
      <c r="O8832" t="str">
        <f>VLOOKUP(E8832,[1]!Customer_Data[#Data],2,0)</f>
        <v>Clarence Greene</v>
      </c>
      <c r="P8832" s="15">
        <f t="shared" si="822"/>
        <v>5</v>
      </c>
      <c r="Q8832">
        <f t="shared" si="823"/>
        <v>12</v>
      </c>
      <c r="R8832">
        <f t="shared" si="824"/>
        <v>2019</v>
      </c>
    </row>
    <row r="8833" spans="1:18" x14ac:dyDescent="0.25">
      <c r="A8833" s="6" t="s">
        <v>9859</v>
      </c>
      <c r="B8833" s="6" t="s">
        <v>189</v>
      </c>
      <c r="C8833" s="6" t="s">
        <v>527</v>
      </c>
      <c r="D8833" s="6" t="s">
        <v>96</v>
      </c>
      <c r="E8833" s="6" t="s">
        <v>601</v>
      </c>
      <c r="F8833" s="10">
        <v>43745</v>
      </c>
      <c r="G8833" s="6">
        <v>1</v>
      </c>
      <c r="H8833" s="11">
        <f>VLOOKUP(B8833,[1]!Product_Data[#Data],4,0)</f>
        <v>1783</v>
      </c>
      <c r="I8833" s="11">
        <f>VLOOKUP(B8833,[1]!Product_Data[#Data],3,0)</f>
        <v>1516</v>
      </c>
      <c r="J8833" s="11">
        <f t="shared" si="825"/>
        <v>1516</v>
      </c>
      <c r="K8833" s="11">
        <f t="shared" si="826"/>
        <v>1783</v>
      </c>
      <c r="L8833" s="11">
        <f t="shared" si="827"/>
        <v>267</v>
      </c>
      <c r="M8833" t="str">
        <f>VLOOKUP(C8833,[1]!Location_Data[#Data],2,0)</f>
        <v>Stockton</v>
      </c>
      <c r="N8833" t="str">
        <f>VLOOKUP(D8833,[1]!Salespeople_Data[#Data],2,0)</f>
        <v>Brian Thomas</v>
      </c>
      <c r="O8833" t="str">
        <f>VLOOKUP(E8833,[1]!Customer_Data[#Data],2,0)</f>
        <v>Brandon Dixon</v>
      </c>
      <c r="P8833" s="15">
        <f t="shared" si="822"/>
        <v>2</v>
      </c>
      <c r="Q8833">
        <f t="shared" si="823"/>
        <v>10</v>
      </c>
      <c r="R8833">
        <f t="shared" si="824"/>
        <v>2019</v>
      </c>
    </row>
    <row r="8834" spans="1:18" x14ac:dyDescent="0.25">
      <c r="A8834" s="6" t="s">
        <v>9860</v>
      </c>
      <c r="B8834" s="6" t="s">
        <v>752</v>
      </c>
      <c r="C8834" s="6" t="s">
        <v>596</v>
      </c>
      <c r="D8834" s="6" t="s">
        <v>146</v>
      </c>
      <c r="E8834" s="6" t="s">
        <v>846</v>
      </c>
      <c r="F8834" s="10">
        <v>43578</v>
      </c>
      <c r="G8834" s="6">
        <v>1</v>
      </c>
      <c r="H8834" s="11">
        <f>VLOOKUP(B8834,[1]!Product_Data[#Data],4,0)</f>
        <v>95</v>
      </c>
      <c r="I8834" s="11">
        <f>VLOOKUP(B8834,[1]!Product_Data[#Data],3,0)</f>
        <v>61</v>
      </c>
      <c r="J8834" s="11">
        <f t="shared" si="825"/>
        <v>61</v>
      </c>
      <c r="K8834" s="11">
        <f t="shared" si="826"/>
        <v>95</v>
      </c>
      <c r="L8834" s="11">
        <f t="shared" si="827"/>
        <v>34</v>
      </c>
      <c r="M8834" t="str">
        <f>VLOOKUP(C8834,[1]!Location_Data[#Data],2,0)</f>
        <v>Fremont</v>
      </c>
      <c r="N8834" t="str">
        <f>VLOOKUP(D8834,[1]!Salespeople_Data[#Data],2,0)</f>
        <v>Carl Elliott</v>
      </c>
      <c r="O8834" t="str">
        <f>VLOOKUP(E8834,[1]!Customer_Data[#Data],2,0)</f>
        <v>Steven Young</v>
      </c>
      <c r="P8834" s="15">
        <f t="shared" ref="P8834:P8897" si="828">WEEKDAY(F8834)</f>
        <v>3</v>
      </c>
      <c r="Q8834">
        <f t="shared" ref="Q8834:Q8897" si="829">MONTH(F8834)</f>
        <v>4</v>
      </c>
      <c r="R8834">
        <f t="shared" ref="R8834:R8897" si="830">YEAR(F8834)</f>
        <v>2019</v>
      </c>
    </row>
    <row r="8835" spans="1:18" x14ac:dyDescent="0.25">
      <c r="A8835" s="6" t="s">
        <v>9861</v>
      </c>
      <c r="B8835" s="6" t="s">
        <v>144</v>
      </c>
      <c r="C8835" s="6" t="s">
        <v>149</v>
      </c>
      <c r="D8835" s="6" t="s">
        <v>53</v>
      </c>
      <c r="E8835" s="6" t="s">
        <v>808</v>
      </c>
      <c r="F8835" s="10">
        <v>43661</v>
      </c>
      <c r="G8835" s="6">
        <v>1</v>
      </c>
      <c r="H8835" s="11">
        <f>VLOOKUP(B8835,[1]!Product_Data[#Data],4,0)</f>
        <v>2410</v>
      </c>
      <c r="I8835" s="11">
        <f>VLOOKUP(B8835,[1]!Product_Data[#Data],3,0)</f>
        <v>1518</v>
      </c>
      <c r="J8835" s="11">
        <f t="shared" ref="J8835:J8898" si="831">PRODUCT(I8835,G8835)</f>
        <v>1518</v>
      </c>
      <c r="K8835" s="11">
        <f t="shared" ref="K8835:K8898" si="832">PRODUCT(H8835,G8835)</f>
        <v>2410</v>
      </c>
      <c r="L8835" s="11">
        <f t="shared" ref="L8835:L8898" si="833">K8835-J8835</f>
        <v>892</v>
      </c>
      <c r="M8835" t="str">
        <f>VLOOKUP(C8835,[1]!Location_Data[#Data],2,0)</f>
        <v>Antioch</v>
      </c>
      <c r="N8835" t="str">
        <f>VLOOKUP(D8835,[1]!Salespeople_Data[#Data],2,0)</f>
        <v>Scott Mason</v>
      </c>
      <c r="O8835" t="str">
        <f>VLOOKUP(E8835,[1]!Customer_Data[#Data],2,0)</f>
        <v>Benjamin Murray</v>
      </c>
      <c r="P8835" s="15">
        <f t="shared" si="828"/>
        <v>2</v>
      </c>
      <c r="Q8835">
        <f t="shared" si="829"/>
        <v>7</v>
      </c>
      <c r="R8835">
        <f t="shared" si="830"/>
        <v>2019</v>
      </c>
    </row>
    <row r="8836" spans="1:18" x14ac:dyDescent="0.25">
      <c r="A8836" s="6" t="s">
        <v>9862</v>
      </c>
      <c r="B8836" s="6" t="s">
        <v>94</v>
      </c>
      <c r="C8836" s="6" t="s">
        <v>302</v>
      </c>
      <c r="D8836" s="6" t="s">
        <v>71</v>
      </c>
      <c r="E8836" s="6" t="s">
        <v>903</v>
      </c>
      <c r="F8836" s="10">
        <v>43734</v>
      </c>
      <c r="G8836" s="6">
        <v>1</v>
      </c>
      <c r="H8836" s="11">
        <f>VLOOKUP(B8836,[1]!Product_Data[#Data],4,0)</f>
        <v>1639</v>
      </c>
      <c r="I8836" s="11">
        <f>VLOOKUP(B8836,[1]!Product_Data[#Data],3,0)</f>
        <v>1295</v>
      </c>
      <c r="J8836" s="11">
        <f t="shared" si="831"/>
        <v>1295</v>
      </c>
      <c r="K8836" s="11">
        <f t="shared" si="832"/>
        <v>1639</v>
      </c>
      <c r="L8836" s="11">
        <f t="shared" si="833"/>
        <v>344</v>
      </c>
      <c r="M8836" t="str">
        <f>VLOOKUP(C8836,[1]!Location_Data[#Data],2,0)</f>
        <v>Santa Rosa</v>
      </c>
      <c r="N8836" t="str">
        <f>VLOOKUP(D8836,[1]!Salespeople_Data[#Data],2,0)</f>
        <v>Gary Rodriguez</v>
      </c>
      <c r="O8836" t="str">
        <f>VLOOKUP(E8836,[1]!Customer_Data[#Data],2,0)</f>
        <v>Billy Kennedy</v>
      </c>
      <c r="P8836" s="15">
        <f t="shared" si="828"/>
        <v>5</v>
      </c>
      <c r="Q8836">
        <f t="shared" si="829"/>
        <v>9</v>
      </c>
      <c r="R8836">
        <f t="shared" si="830"/>
        <v>2019</v>
      </c>
    </row>
    <row r="8837" spans="1:18" x14ac:dyDescent="0.25">
      <c r="A8837" s="6" t="s">
        <v>9863</v>
      </c>
      <c r="B8837" s="6" t="s">
        <v>275</v>
      </c>
      <c r="C8837" s="6" t="s">
        <v>224</v>
      </c>
      <c r="D8837" s="6" t="s">
        <v>359</v>
      </c>
      <c r="E8837" s="6" t="s">
        <v>2078</v>
      </c>
      <c r="F8837" s="10">
        <v>43814</v>
      </c>
      <c r="G8837" s="6">
        <v>4</v>
      </c>
      <c r="H8837" s="11">
        <f>VLOOKUP(B8837,[1]!Product_Data[#Data],4,0)</f>
        <v>2353</v>
      </c>
      <c r="I8837" s="11">
        <f>VLOOKUP(B8837,[1]!Product_Data[#Data],3,0)</f>
        <v>1788</v>
      </c>
      <c r="J8837" s="11">
        <f t="shared" si="831"/>
        <v>7152</v>
      </c>
      <c r="K8837" s="11">
        <f t="shared" si="832"/>
        <v>9412</v>
      </c>
      <c r="L8837" s="11">
        <f t="shared" si="833"/>
        <v>2260</v>
      </c>
      <c r="M8837" t="str">
        <f>VLOOKUP(C8837,[1]!Location_Data[#Data],2,0)</f>
        <v>Huntington Beach</v>
      </c>
      <c r="N8837" t="str">
        <f>VLOOKUP(D8837,[1]!Salespeople_Data[#Data],2,0)</f>
        <v>Eugene Holmes</v>
      </c>
      <c r="O8837" t="str">
        <f>VLOOKUP(E8837,[1]!Customer_Data[#Data],2,0)</f>
        <v>Kevin Webb</v>
      </c>
      <c r="P8837" s="15">
        <f t="shared" si="828"/>
        <v>1</v>
      </c>
      <c r="Q8837">
        <f t="shared" si="829"/>
        <v>12</v>
      </c>
      <c r="R8837">
        <f t="shared" si="830"/>
        <v>2019</v>
      </c>
    </row>
    <row r="8838" spans="1:18" x14ac:dyDescent="0.25">
      <c r="A8838" s="6" t="s">
        <v>9864</v>
      </c>
      <c r="B8838" s="6" t="s">
        <v>256</v>
      </c>
      <c r="C8838" s="6" t="s">
        <v>204</v>
      </c>
      <c r="D8838" s="6" t="s">
        <v>447</v>
      </c>
      <c r="E8838" s="6" t="s">
        <v>130</v>
      </c>
      <c r="F8838" s="10">
        <v>43814</v>
      </c>
      <c r="G8838" s="6">
        <v>2</v>
      </c>
      <c r="H8838" s="11">
        <f>VLOOKUP(B8838,[1]!Product_Data[#Data],4,0)</f>
        <v>596</v>
      </c>
      <c r="I8838" s="11">
        <f>VLOOKUP(B8838,[1]!Product_Data[#Data],3,0)</f>
        <v>358</v>
      </c>
      <c r="J8838" s="11">
        <f t="shared" si="831"/>
        <v>716</v>
      </c>
      <c r="K8838" s="11">
        <f t="shared" si="832"/>
        <v>1192</v>
      </c>
      <c r="L8838" s="11">
        <f t="shared" si="833"/>
        <v>476</v>
      </c>
      <c r="M8838" t="str">
        <f>VLOOKUP(C8838,[1]!Location_Data[#Data],2,0)</f>
        <v>Corona</v>
      </c>
      <c r="N8838" t="str">
        <f>VLOOKUP(D8838,[1]!Salespeople_Data[#Data],2,0)</f>
        <v>Howard Sims</v>
      </c>
      <c r="O8838" t="str">
        <f>VLOOKUP(E8838,[1]!Customer_Data[#Data],2,0)</f>
        <v>David Nguyen</v>
      </c>
      <c r="P8838" s="15">
        <f t="shared" si="828"/>
        <v>1</v>
      </c>
      <c r="Q8838">
        <f t="shared" si="829"/>
        <v>12</v>
      </c>
      <c r="R8838">
        <f t="shared" si="830"/>
        <v>2019</v>
      </c>
    </row>
    <row r="8839" spans="1:18" x14ac:dyDescent="0.25">
      <c r="A8839" s="6" t="s">
        <v>9865</v>
      </c>
      <c r="B8839" s="6" t="s">
        <v>560</v>
      </c>
      <c r="C8839" s="6" t="s">
        <v>436</v>
      </c>
      <c r="D8839" s="6" t="s">
        <v>91</v>
      </c>
      <c r="E8839" s="6" t="s">
        <v>1486</v>
      </c>
      <c r="F8839" s="10">
        <v>43504</v>
      </c>
      <c r="G8839" s="6">
        <v>1</v>
      </c>
      <c r="H8839" s="11">
        <f>VLOOKUP(B8839,[1]!Product_Data[#Data],4,0)</f>
        <v>1809</v>
      </c>
      <c r="I8839" s="11">
        <f>VLOOKUP(B8839,[1]!Product_Data[#Data],3,0)</f>
        <v>1067</v>
      </c>
      <c r="J8839" s="11">
        <f t="shared" si="831"/>
        <v>1067</v>
      </c>
      <c r="K8839" s="11">
        <f t="shared" si="832"/>
        <v>1809</v>
      </c>
      <c r="L8839" s="11">
        <f t="shared" si="833"/>
        <v>742</v>
      </c>
      <c r="M8839" t="str">
        <f>VLOOKUP(C8839,[1]!Location_Data[#Data],2,0)</f>
        <v>Jurupa Valley</v>
      </c>
      <c r="N8839" t="str">
        <f>VLOOKUP(D8839,[1]!Salespeople_Data[#Data],2,0)</f>
        <v>Howard Gardner</v>
      </c>
      <c r="O8839" t="str">
        <f>VLOOKUP(E8839,[1]!Customer_Data[#Data],2,0)</f>
        <v>Shawn Long</v>
      </c>
      <c r="P8839" s="15">
        <f t="shared" si="828"/>
        <v>6</v>
      </c>
      <c r="Q8839">
        <f t="shared" si="829"/>
        <v>2</v>
      </c>
      <c r="R8839">
        <f t="shared" si="830"/>
        <v>2019</v>
      </c>
    </row>
    <row r="8840" spans="1:18" x14ac:dyDescent="0.25">
      <c r="A8840" s="6" t="s">
        <v>9866</v>
      </c>
      <c r="B8840" s="6" t="s">
        <v>330</v>
      </c>
      <c r="C8840" s="6" t="s">
        <v>74</v>
      </c>
      <c r="D8840" s="6" t="s">
        <v>25</v>
      </c>
      <c r="E8840" s="6" t="s">
        <v>734</v>
      </c>
      <c r="F8840" s="10">
        <v>43800</v>
      </c>
      <c r="G8840" s="6">
        <v>1</v>
      </c>
      <c r="H8840" s="11">
        <f>VLOOKUP(B8840,[1]!Product_Data[#Data],4,0)</f>
        <v>1635</v>
      </c>
      <c r="I8840" s="11">
        <f>VLOOKUP(B8840,[1]!Product_Data[#Data],3,0)</f>
        <v>1046</v>
      </c>
      <c r="J8840" s="11">
        <f t="shared" si="831"/>
        <v>1046</v>
      </c>
      <c r="K8840" s="11">
        <f t="shared" si="832"/>
        <v>1635</v>
      </c>
      <c r="L8840" s="11">
        <f t="shared" si="833"/>
        <v>589</v>
      </c>
      <c r="M8840" t="str">
        <f>VLOOKUP(C8840,[1]!Location_Data[#Data],2,0)</f>
        <v>West Covina</v>
      </c>
      <c r="N8840" t="str">
        <f>VLOOKUP(D8840,[1]!Salespeople_Data[#Data],2,0)</f>
        <v>Brian Davis</v>
      </c>
      <c r="O8840" t="str">
        <f>VLOOKUP(E8840,[1]!Customer_Data[#Data],2,0)</f>
        <v>Henry Kelley</v>
      </c>
      <c r="P8840" s="15">
        <f t="shared" si="828"/>
        <v>1</v>
      </c>
      <c r="Q8840">
        <f t="shared" si="829"/>
        <v>12</v>
      </c>
      <c r="R8840">
        <f t="shared" si="830"/>
        <v>2019</v>
      </c>
    </row>
    <row r="8841" spans="1:18" x14ac:dyDescent="0.25">
      <c r="A8841" s="6" t="s">
        <v>9867</v>
      </c>
      <c r="B8841" s="6" t="s">
        <v>271</v>
      </c>
      <c r="C8841" s="6" t="s">
        <v>100</v>
      </c>
      <c r="D8841" s="6" t="s">
        <v>413</v>
      </c>
      <c r="E8841" s="6" t="s">
        <v>419</v>
      </c>
      <c r="F8841" s="10">
        <v>43543</v>
      </c>
      <c r="G8841" s="6">
        <v>4</v>
      </c>
      <c r="H8841" s="11">
        <f>VLOOKUP(B8841,[1]!Product_Data[#Data],4,0)</f>
        <v>1587</v>
      </c>
      <c r="I8841" s="11">
        <f>VLOOKUP(B8841,[1]!Product_Data[#Data],3,0)</f>
        <v>1301</v>
      </c>
      <c r="J8841" s="11">
        <f t="shared" si="831"/>
        <v>5204</v>
      </c>
      <c r="K8841" s="11">
        <f t="shared" si="832"/>
        <v>6348</v>
      </c>
      <c r="L8841" s="11">
        <f t="shared" si="833"/>
        <v>1144</v>
      </c>
      <c r="M8841" t="str">
        <f>VLOOKUP(C8841,[1]!Location_Data[#Data],2,0)</f>
        <v>Victorville</v>
      </c>
      <c r="N8841" t="str">
        <f>VLOOKUP(D8841,[1]!Salespeople_Data[#Data],2,0)</f>
        <v>Kenneth Bradley</v>
      </c>
      <c r="O8841" t="str">
        <f>VLOOKUP(E8841,[1]!Customer_Data[#Data],2,0)</f>
        <v>Bruce Armstrong</v>
      </c>
      <c r="P8841" s="15">
        <f t="shared" si="828"/>
        <v>3</v>
      </c>
      <c r="Q8841">
        <f t="shared" si="829"/>
        <v>3</v>
      </c>
      <c r="R8841">
        <f t="shared" si="830"/>
        <v>2019</v>
      </c>
    </row>
    <row r="8842" spans="1:18" x14ac:dyDescent="0.25">
      <c r="A8842" s="6" t="s">
        <v>9868</v>
      </c>
      <c r="B8842" s="6" t="s">
        <v>464</v>
      </c>
      <c r="C8842" s="6" t="s">
        <v>355</v>
      </c>
      <c r="D8842" s="6" t="s">
        <v>80</v>
      </c>
      <c r="E8842" s="6" t="s">
        <v>2713</v>
      </c>
      <c r="F8842" s="10">
        <v>43475</v>
      </c>
      <c r="G8842" s="6">
        <v>4</v>
      </c>
      <c r="H8842" s="11">
        <f>VLOOKUP(B8842,[1]!Product_Data[#Data],4,0)</f>
        <v>1566</v>
      </c>
      <c r="I8842" s="11">
        <f>VLOOKUP(B8842,[1]!Product_Data[#Data],3,0)</f>
        <v>1190</v>
      </c>
      <c r="J8842" s="11">
        <f t="shared" si="831"/>
        <v>4760</v>
      </c>
      <c r="K8842" s="11">
        <f t="shared" si="832"/>
        <v>6264</v>
      </c>
      <c r="L8842" s="11">
        <f t="shared" si="833"/>
        <v>1504</v>
      </c>
      <c r="M8842" t="str">
        <f>VLOOKUP(C8842,[1]!Location_Data[#Data],2,0)</f>
        <v>Burbank</v>
      </c>
      <c r="N8842" t="str">
        <f>VLOOKUP(D8842,[1]!Salespeople_Data[#Data],2,0)</f>
        <v>Henry Nelson</v>
      </c>
      <c r="O8842" t="str">
        <f>VLOOKUP(E8842,[1]!Customer_Data[#Data],2,0)</f>
        <v>Antonio Frazier</v>
      </c>
      <c r="P8842" s="15">
        <f t="shared" si="828"/>
        <v>5</v>
      </c>
      <c r="Q8842">
        <f t="shared" si="829"/>
        <v>1</v>
      </c>
      <c r="R8842">
        <f t="shared" si="830"/>
        <v>2019</v>
      </c>
    </row>
    <row r="8843" spans="1:18" x14ac:dyDescent="0.25">
      <c r="A8843" s="6" t="s">
        <v>9869</v>
      </c>
      <c r="B8843" s="6" t="s">
        <v>132</v>
      </c>
      <c r="C8843" s="6" t="s">
        <v>731</v>
      </c>
      <c r="D8843" s="6" t="s">
        <v>159</v>
      </c>
      <c r="E8843" s="6" t="s">
        <v>658</v>
      </c>
      <c r="F8843" s="10">
        <v>43783</v>
      </c>
      <c r="G8843" s="6">
        <v>1</v>
      </c>
      <c r="H8843" s="11">
        <f>VLOOKUP(B8843,[1]!Product_Data[#Data],4,0)</f>
        <v>2091</v>
      </c>
      <c r="I8843" s="11">
        <f>VLOOKUP(B8843,[1]!Product_Data[#Data],3,0)</f>
        <v>1485</v>
      </c>
      <c r="J8843" s="11">
        <f t="shared" si="831"/>
        <v>1485</v>
      </c>
      <c r="K8843" s="11">
        <f t="shared" si="832"/>
        <v>2091</v>
      </c>
      <c r="L8843" s="11">
        <f t="shared" si="833"/>
        <v>606</v>
      </c>
      <c r="M8843" t="str">
        <f>VLOOKUP(C8843,[1]!Location_Data[#Data],2,0)</f>
        <v>Costa Mesa</v>
      </c>
      <c r="N8843" t="str">
        <f>VLOOKUP(D8843,[1]!Salespeople_Data[#Data],2,0)</f>
        <v>Bobby Russell</v>
      </c>
      <c r="O8843" t="str">
        <f>VLOOKUP(E8843,[1]!Customer_Data[#Data],2,0)</f>
        <v>Martin Olson</v>
      </c>
      <c r="P8843" s="15">
        <f t="shared" si="828"/>
        <v>5</v>
      </c>
      <c r="Q8843">
        <f t="shared" si="829"/>
        <v>11</v>
      </c>
      <c r="R8843">
        <f t="shared" si="830"/>
        <v>2019</v>
      </c>
    </row>
    <row r="8844" spans="1:18" x14ac:dyDescent="0.25">
      <c r="A8844" s="6" t="s">
        <v>9870</v>
      </c>
      <c r="B8844" s="6" t="s">
        <v>228</v>
      </c>
      <c r="C8844" s="6" t="s">
        <v>322</v>
      </c>
      <c r="D8844" s="6" t="s">
        <v>359</v>
      </c>
      <c r="E8844" s="6" t="s">
        <v>1122</v>
      </c>
      <c r="F8844" s="10">
        <v>43479</v>
      </c>
      <c r="G8844" s="6">
        <v>4</v>
      </c>
      <c r="H8844" s="11">
        <f>VLOOKUP(B8844,[1]!Product_Data[#Data],4,0)</f>
        <v>1862</v>
      </c>
      <c r="I8844" s="11">
        <f>VLOOKUP(B8844,[1]!Product_Data[#Data],3,0)</f>
        <v>1173</v>
      </c>
      <c r="J8844" s="11">
        <f t="shared" si="831"/>
        <v>4692</v>
      </c>
      <c r="K8844" s="11">
        <f t="shared" si="832"/>
        <v>7448</v>
      </c>
      <c r="L8844" s="11">
        <f t="shared" si="833"/>
        <v>2756</v>
      </c>
      <c r="M8844" t="str">
        <f>VLOOKUP(C8844,[1]!Location_Data[#Data],2,0)</f>
        <v>Rancho Cucamonga</v>
      </c>
      <c r="N8844" t="str">
        <f>VLOOKUP(D8844,[1]!Salespeople_Data[#Data],2,0)</f>
        <v>Eugene Holmes</v>
      </c>
      <c r="O8844" t="str">
        <f>VLOOKUP(E8844,[1]!Customer_Data[#Data],2,0)</f>
        <v>Douglas Robinson</v>
      </c>
      <c r="P8844" s="15">
        <f t="shared" si="828"/>
        <v>2</v>
      </c>
      <c r="Q8844">
        <f t="shared" si="829"/>
        <v>1</v>
      </c>
      <c r="R8844">
        <f t="shared" si="830"/>
        <v>2019</v>
      </c>
    </row>
    <row r="8845" spans="1:18" x14ac:dyDescent="0.25">
      <c r="A8845" s="6" t="s">
        <v>9871</v>
      </c>
      <c r="B8845" s="6" t="s">
        <v>155</v>
      </c>
      <c r="C8845" s="6" t="s">
        <v>224</v>
      </c>
      <c r="D8845" s="6" t="s">
        <v>141</v>
      </c>
      <c r="E8845" s="6" t="s">
        <v>2032</v>
      </c>
      <c r="F8845" s="10">
        <v>43724</v>
      </c>
      <c r="G8845" s="6">
        <v>1</v>
      </c>
      <c r="H8845" s="11">
        <f>VLOOKUP(B8845,[1]!Product_Data[#Data],4,0)</f>
        <v>1353</v>
      </c>
      <c r="I8845" s="11">
        <f>VLOOKUP(B8845,[1]!Product_Data[#Data],3,0)</f>
        <v>947</v>
      </c>
      <c r="J8845" s="11">
        <f t="shared" si="831"/>
        <v>947</v>
      </c>
      <c r="K8845" s="11">
        <f t="shared" si="832"/>
        <v>1353</v>
      </c>
      <c r="L8845" s="11">
        <f t="shared" si="833"/>
        <v>406</v>
      </c>
      <c r="M8845" t="str">
        <f>VLOOKUP(C8845,[1]!Location_Data[#Data],2,0)</f>
        <v>Huntington Beach</v>
      </c>
      <c r="N8845" t="str">
        <f>VLOOKUP(D8845,[1]!Salespeople_Data[#Data],2,0)</f>
        <v>Arthur Mccoy</v>
      </c>
      <c r="O8845" t="str">
        <f>VLOOKUP(E8845,[1]!Customer_Data[#Data],2,0)</f>
        <v>Eugene Cooper</v>
      </c>
      <c r="P8845" s="15">
        <f t="shared" si="828"/>
        <v>2</v>
      </c>
      <c r="Q8845">
        <f t="shared" si="829"/>
        <v>9</v>
      </c>
      <c r="R8845">
        <f t="shared" si="830"/>
        <v>2019</v>
      </c>
    </row>
    <row r="8846" spans="1:18" x14ac:dyDescent="0.25">
      <c r="A8846" s="6" t="s">
        <v>9872</v>
      </c>
      <c r="B8846" s="6" t="s">
        <v>435</v>
      </c>
      <c r="C8846" s="6" t="s">
        <v>39</v>
      </c>
      <c r="D8846" s="6" t="s">
        <v>126</v>
      </c>
      <c r="E8846" s="6" t="s">
        <v>740</v>
      </c>
      <c r="F8846" s="10">
        <v>43473</v>
      </c>
      <c r="G8846" s="6">
        <v>3</v>
      </c>
      <c r="H8846" s="11">
        <f>VLOOKUP(B8846,[1]!Product_Data[#Data],4,0)</f>
        <v>2141</v>
      </c>
      <c r="I8846" s="11">
        <f>VLOOKUP(B8846,[1]!Product_Data[#Data],3,0)</f>
        <v>1777</v>
      </c>
      <c r="J8846" s="11">
        <f t="shared" si="831"/>
        <v>5331</v>
      </c>
      <c r="K8846" s="11">
        <f t="shared" si="832"/>
        <v>6423</v>
      </c>
      <c r="L8846" s="11">
        <f t="shared" si="833"/>
        <v>1092</v>
      </c>
      <c r="M8846" t="str">
        <f>VLOOKUP(C8846,[1]!Location_Data[#Data],2,0)</f>
        <v>Oceanside</v>
      </c>
      <c r="N8846" t="str">
        <f>VLOOKUP(D8846,[1]!Salespeople_Data[#Data],2,0)</f>
        <v>Larry Castillo</v>
      </c>
      <c r="O8846" t="str">
        <f>VLOOKUP(E8846,[1]!Customer_Data[#Data],2,0)</f>
        <v>Jeremy Schmidt</v>
      </c>
      <c r="P8846" s="15">
        <f t="shared" si="828"/>
        <v>3</v>
      </c>
      <c r="Q8846">
        <f t="shared" si="829"/>
        <v>1</v>
      </c>
      <c r="R8846">
        <f t="shared" si="830"/>
        <v>2019</v>
      </c>
    </row>
    <row r="8847" spans="1:18" x14ac:dyDescent="0.25">
      <c r="A8847" s="6" t="s">
        <v>9873</v>
      </c>
      <c r="B8847" s="6" t="s">
        <v>155</v>
      </c>
      <c r="C8847" s="6" t="s">
        <v>472</v>
      </c>
      <c r="D8847" s="6" t="s">
        <v>96</v>
      </c>
      <c r="E8847" s="6" t="s">
        <v>2542</v>
      </c>
      <c r="F8847" s="10">
        <v>43709</v>
      </c>
      <c r="G8847" s="6">
        <v>1</v>
      </c>
      <c r="H8847" s="11">
        <f>VLOOKUP(B8847,[1]!Product_Data[#Data],4,0)</f>
        <v>1353</v>
      </c>
      <c r="I8847" s="11">
        <f>VLOOKUP(B8847,[1]!Product_Data[#Data],3,0)</f>
        <v>947</v>
      </c>
      <c r="J8847" s="11">
        <f t="shared" si="831"/>
        <v>947</v>
      </c>
      <c r="K8847" s="11">
        <f t="shared" si="832"/>
        <v>1353</v>
      </c>
      <c r="L8847" s="11">
        <f t="shared" si="833"/>
        <v>406</v>
      </c>
      <c r="M8847" t="str">
        <f>VLOOKUP(C8847,[1]!Location_Data[#Data],2,0)</f>
        <v>Concord</v>
      </c>
      <c r="N8847" t="str">
        <f>VLOOKUP(D8847,[1]!Salespeople_Data[#Data],2,0)</f>
        <v>Brian Thomas</v>
      </c>
      <c r="O8847" t="str">
        <f>VLOOKUP(E8847,[1]!Customer_Data[#Data],2,0)</f>
        <v>Michael Ward</v>
      </c>
      <c r="P8847" s="15">
        <f t="shared" si="828"/>
        <v>1</v>
      </c>
      <c r="Q8847">
        <f t="shared" si="829"/>
        <v>9</v>
      </c>
      <c r="R8847">
        <f t="shared" si="830"/>
        <v>2019</v>
      </c>
    </row>
    <row r="8848" spans="1:18" x14ac:dyDescent="0.25">
      <c r="A8848" s="6" t="s">
        <v>9874</v>
      </c>
      <c r="B8848" s="6" t="s">
        <v>207</v>
      </c>
      <c r="C8848" s="6" t="s">
        <v>39</v>
      </c>
      <c r="D8848" s="6" t="s">
        <v>87</v>
      </c>
      <c r="E8848" s="6" t="s">
        <v>701</v>
      </c>
      <c r="F8848" s="10">
        <v>43643</v>
      </c>
      <c r="G8848" s="6">
        <v>3</v>
      </c>
      <c r="H8848" s="11">
        <f>VLOOKUP(B8848,[1]!Product_Data[#Data],4,0)</f>
        <v>2464</v>
      </c>
      <c r="I8848" s="11">
        <f>VLOOKUP(B8848,[1]!Product_Data[#Data],3,0)</f>
        <v>1774</v>
      </c>
      <c r="J8848" s="11">
        <f t="shared" si="831"/>
        <v>5322</v>
      </c>
      <c r="K8848" s="11">
        <f t="shared" si="832"/>
        <v>7392</v>
      </c>
      <c r="L8848" s="11">
        <f t="shared" si="833"/>
        <v>2070</v>
      </c>
      <c r="M8848" t="str">
        <f>VLOOKUP(C8848,[1]!Location_Data[#Data],2,0)</f>
        <v>Oceanside</v>
      </c>
      <c r="N8848" t="str">
        <f>VLOOKUP(D8848,[1]!Salespeople_Data[#Data],2,0)</f>
        <v>Martin Perry</v>
      </c>
      <c r="O8848" t="str">
        <f>VLOOKUP(E8848,[1]!Customer_Data[#Data],2,0)</f>
        <v>Martin Berry</v>
      </c>
      <c r="P8848" s="15">
        <f t="shared" si="828"/>
        <v>5</v>
      </c>
      <c r="Q8848">
        <f t="shared" si="829"/>
        <v>6</v>
      </c>
      <c r="R8848">
        <f t="shared" si="830"/>
        <v>2019</v>
      </c>
    </row>
    <row r="8849" spans="1:18" x14ac:dyDescent="0.25">
      <c r="A8849" s="6" t="s">
        <v>9875</v>
      </c>
      <c r="B8849" s="6" t="s">
        <v>177</v>
      </c>
      <c r="C8849" s="6" t="s">
        <v>24</v>
      </c>
      <c r="D8849" s="6" t="s">
        <v>250</v>
      </c>
      <c r="E8849" s="6" t="s">
        <v>1527</v>
      </c>
      <c r="F8849" s="10">
        <v>43811</v>
      </c>
      <c r="G8849" s="6">
        <v>2</v>
      </c>
      <c r="H8849" s="11">
        <f>VLOOKUP(B8849,[1]!Product_Data[#Data],4,0)</f>
        <v>2497</v>
      </c>
      <c r="I8849" s="11">
        <f>VLOOKUP(B8849,[1]!Product_Data[#Data],3,0)</f>
        <v>1473</v>
      </c>
      <c r="J8849" s="11">
        <f t="shared" si="831"/>
        <v>2946</v>
      </c>
      <c r="K8849" s="11">
        <f t="shared" si="832"/>
        <v>4994</v>
      </c>
      <c r="L8849" s="11">
        <f t="shared" si="833"/>
        <v>2048</v>
      </c>
      <c r="M8849" t="str">
        <f>VLOOKUP(C8849,[1]!Location_Data[#Data],2,0)</f>
        <v>Lancaster</v>
      </c>
      <c r="N8849" t="str">
        <f>VLOOKUP(D8849,[1]!Salespeople_Data[#Data],2,0)</f>
        <v>Martin Carr</v>
      </c>
      <c r="O8849" t="str">
        <f>VLOOKUP(E8849,[1]!Customer_Data[#Data],2,0)</f>
        <v>Joshua Garza</v>
      </c>
      <c r="P8849" s="15">
        <f t="shared" si="828"/>
        <v>5</v>
      </c>
      <c r="Q8849">
        <f t="shared" si="829"/>
        <v>12</v>
      </c>
      <c r="R8849">
        <f t="shared" si="830"/>
        <v>2019</v>
      </c>
    </row>
    <row r="8850" spans="1:18" x14ac:dyDescent="0.25">
      <c r="A8850" s="6" t="s">
        <v>9876</v>
      </c>
      <c r="B8850" s="6" t="s">
        <v>33</v>
      </c>
      <c r="C8850" s="6" t="s">
        <v>14</v>
      </c>
      <c r="D8850" s="6" t="s">
        <v>356</v>
      </c>
      <c r="E8850" s="6" t="s">
        <v>517</v>
      </c>
      <c r="F8850" s="10">
        <v>43600</v>
      </c>
      <c r="G8850" s="6">
        <v>1</v>
      </c>
      <c r="H8850" s="11">
        <f>VLOOKUP(B8850,[1]!Product_Data[#Data],4,0)</f>
        <v>1582</v>
      </c>
      <c r="I8850" s="11">
        <f>VLOOKUP(B8850,[1]!Product_Data[#Data],3,0)</f>
        <v>1234</v>
      </c>
      <c r="J8850" s="11">
        <f t="shared" si="831"/>
        <v>1234</v>
      </c>
      <c r="K8850" s="11">
        <f t="shared" si="832"/>
        <v>1582</v>
      </c>
      <c r="L8850" s="11">
        <f t="shared" si="833"/>
        <v>348</v>
      </c>
      <c r="M8850" t="str">
        <f>VLOOKUP(C8850,[1]!Location_Data[#Data],2,0)</f>
        <v>Santa Clarita</v>
      </c>
      <c r="N8850" t="str">
        <f>VLOOKUP(D8850,[1]!Salespeople_Data[#Data],2,0)</f>
        <v>Jimmy Young</v>
      </c>
      <c r="O8850" t="str">
        <f>VLOOKUP(E8850,[1]!Customer_Data[#Data],2,0)</f>
        <v>Bruce Porter</v>
      </c>
      <c r="P8850" s="15">
        <f t="shared" si="828"/>
        <v>4</v>
      </c>
      <c r="Q8850">
        <f t="shared" si="829"/>
        <v>5</v>
      </c>
      <c r="R8850">
        <f t="shared" si="830"/>
        <v>2019</v>
      </c>
    </row>
    <row r="8851" spans="1:18" x14ac:dyDescent="0.25">
      <c r="A8851" s="6" t="s">
        <v>9877</v>
      </c>
      <c r="B8851" s="6" t="s">
        <v>245</v>
      </c>
      <c r="C8851" s="6" t="s">
        <v>39</v>
      </c>
      <c r="D8851" s="6" t="s">
        <v>239</v>
      </c>
      <c r="E8851" s="6" t="s">
        <v>2091</v>
      </c>
      <c r="F8851" s="10">
        <v>43802</v>
      </c>
      <c r="G8851" s="6">
        <v>1</v>
      </c>
      <c r="H8851" s="11">
        <f>VLOOKUP(B8851,[1]!Product_Data[#Data],4,0)</f>
        <v>818</v>
      </c>
      <c r="I8851" s="11">
        <f>VLOOKUP(B8851,[1]!Product_Data[#Data],3,0)</f>
        <v>450</v>
      </c>
      <c r="J8851" s="11">
        <f t="shared" si="831"/>
        <v>450</v>
      </c>
      <c r="K8851" s="11">
        <f t="shared" si="832"/>
        <v>818</v>
      </c>
      <c r="L8851" s="11">
        <f t="shared" si="833"/>
        <v>368</v>
      </c>
      <c r="M8851" t="str">
        <f>VLOOKUP(C8851,[1]!Location_Data[#Data],2,0)</f>
        <v>Oceanside</v>
      </c>
      <c r="N8851" t="str">
        <f>VLOOKUP(D8851,[1]!Salespeople_Data[#Data],2,0)</f>
        <v>John Reyes</v>
      </c>
      <c r="O8851" t="str">
        <f>VLOOKUP(E8851,[1]!Customer_Data[#Data],2,0)</f>
        <v>Gerald Alvarez</v>
      </c>
      <c r="P8851" s="15">
        <f t="shared" si="828"/>
        <v>3</v>
      </c>
      <c r="Q8851">
        <f t="shared" si="829"/>
        <v>12</v>
      </c>
      <c r="R8851">
        <f t="shared" si="830"/>
        <v>2019</v>
      </c>
    </row>
    <row r="8852" spans="1:18" x14ac:dyDescent="0.25">
      <c r="A8852" s="6" t="s">
        <v>9878</v>
      </c>
      <c r="B8852" s="6" t="s">
        <v>408</v>
      </c>
      <c r="C8852" s="6" t="s">
        <v>472</v>
      </c>
      <c r="D8852" s="6" t="s">
        <v>146</v>
      </c>
      <c r="E8852" s="6" t="s">
        <v>601</v>
      </c>
      <c r="F8852" s="10">
        <v>43576</v>
      </c>
      <c r="G8852" s="6">
        <v>1</v>
      </c>
      <c r="H8852" s="11">
        <f>VLOOKUP(B8852,[1]!Product_Data[#Data],4,0)</f>
        <v>1405</v>
      </c>
      <c r="I8852" s="11">
        <f>VLOOKUP(B8852,[1]!Product_Data[#Data],3,0)</f>
        <v>1054</v>
      </c>
      <c r="J8852" s="11">
        <f t="shared" si="831"/>
        <v>1054</v>
      </c>
      <c r="K8852" s="11">
        <f t="shared" si="832"/>
        <v>1405</v>
      </c>
      <c r="L8852" s="11">
        <f t="shared" si="833"/>
        <v>351</v>
      </c>
      <c r="M8852" t="str">
        <f>VLOOKUP(C8852,[1]!Location_Data[#Data],2,0)</f>
        <v>Concord</v>
      </c>
      <c r="N8852" t="str">
        <f>VLOOKUP(D8852,[1]!Salespeople_Data[#Data],2,0)</f>
        <v>Carl Elliott</v>
      </c>
      <c r="O8852" t="str">
        <f>VLOOKUP(E8852,[1]!Customer_Data[#Data],2,0)</f>
        <v>Brandon Dixon</v>
      </c>
      <c r="P8852" s="15">
        <f t="shared" si="828"/>
        <v>1</v>
      </c>
      <c r="Q8852">
        <f t="shared" si="829"/>
        <v>4</v>
      </c>
      <c r="R8852">
        <f t="shared" si="830"/>
        <v>2019</v>
      </c>
    </row>
    <row r="8853" spans="1:18" x14ac:dyDescent="0.25">
      <c r="A8853" s="6" t="s">
        <v>9879</v>
      </c>
      <c r="B8853" s="6" t="s">
        <v>400</v>
      </c>
      <c r="C8853" s="6" t="s">
        <v>242</v>
      </c>
      <c r="D8853" s="6" t="s">
        <v>75</v>
      </c>
      <c r="E8853" s="6" t="s">
        <v>1218</v>
      </c>
      <c r="F8853" s="10">
        <v>43492</v>
      </c>
      <c r="G8853" s="6">
        <v>1</v>
      </c>
      <c r="H8853" s="11">
        <f>VLOOKUP(B8853,[1]!Product_Data[#Data],4,0)</f>
        <v>886</v>
      </c>
      <c r="I8853" s="11">
        <f>VLOOKUP(B8853,[1]!Product_Data[#Data],3,0)</f>
        <v>478</v>
      </c>
      <c r="J8853" s="11">
        <f t="shared" si="831"/>
        <v>478</v>
      </c>
      <c r="K8853" s="11">
        <f t="shared" si="832"/>
        <v>886</v>
      </c>
      <c r="L8853" s="11">
        <f t="shared" si="833"/>
        <v>408</v>
      </c>
      <c r="M8853" t="str">
        <f>VLOOKUP(C8853,[1]!Location_Data[#Data],2,0)</f>
        <v>Downey</v>
      </c>
      <c r="N8853" t="str">
        <f>VLOOKUP(D8853,[1]!Salespeople_Data[#Data],2,0)</f>
        <v>Roger Robertson</v>
      </c>
      <c r="O8853" t="str">
        <f>VLOOKUP(E8853,[1]!Customer_Data[#Data],2,0)</f>
        <v>Larry Ross</v>
      </c>
      <c r="P8853" s="15">
        <f t="shared" si="828"/>
        <v>1</v>
      </c>
      <c r="Q8853">
        <f t="shared" si="829"/>
        <v>1</v>
      </c>
      <c r="R8853">
        <f t="shared" si="830"/>
        <v>2019</v>
      </c>
    </row>
    <row r="8854" spans="1:18" x14ac:dyDescent="0.25">
      <c r="A8854" s="6" t="s">
        <v>9880</v>
      </c>
      <c r="B8854" s="6" t="s">
        <v>479</v>
      </c>
      <c r="C8854" s="6" t="s">
        <v>105</v>
      </c>
      <c r="D8854" s="6" t="s">
        <v>53</v>
      </c>
      <c r="E8854" s="6" t="s">
        <v>1544</v>
      </c>
      <c r="F8854" s="10">
        <v>43559</v>
      </c>
      <c r="G8854" s="6">
        <v>1</v>
      </c>
      <c r="H8854" s="11">
        <f>VLOOKUP(B8854,[1]!Product_Data[#Data],4,0)</f>
        <v>123</v>
      </c>
      <c r="I8854" s="11">
        <f>VLOOKUP(B8854,[1]!Product_Data[#Data],3,0)</f>
        <v>84</v>
      </c>
      <c r="J8854" s="11">
        <f t="shared" si="831"/>
        <v>84</v>
      </c>
      <c r="K8854" s="11">
        <f t="shared" si="832"/>
        <v>123</v>
      </c>
      <c r="L8854" s="11">
        <f t="shared" si="833"/>
        <v>39</v>
      </c>
      <c r="M8854" t="str">
        <f>VLOOKUP(C8854,[1]!Location_Data[#Data],2,0)</f>
        <v>Daly City</v>
      </c>
      <c r="N8854" t="str">
        <f>VLOOKUP(D8854,[1]!Salespeople_Data[#Data],2,0)</f>
        <v>Scott Mason</v>
      </c>
      <c r="O8854" t="str">
        <f>VLOOKUP(E8854,[1]!Customer_Data[#Data],2,0)</f>
        <v>Shawn Wallace</v>
      </c>
      <c r="P8854" s="15">
        <f t="shared" si="828"/>
        <v>5</v>
      </c>
      <c r="Q8854">
        <f t="shared" si="829"/>
        <v>4</v>
      </c>
      <c r="R8854">
        <f t="shared" si="830"/>
        <v>2019</v>
      </c>
    </row>
    <row r="8855" spans="1:18" x14ac:dyDescent="0.25">
      <c r="A8855" s="6" t="s">
        <v>9881</v>
      </c>
      <c r="B8855" s="6" t="s">
        <v>132</v>
      </c>
      <c r="C8855" s="6" t="s">
        <v>253</v>
      </c>
      <c r="D8855" s="6" t="s">
        <v>257</v>
      </c>
      <c r="E8855" s="6" t="s">
        <v>179</v>
      </c>
      <c r="F8855" s="10">
        <v>43488</v>
      </c>
      <c r="G8855" s="6">
        <v>2</v>
      </c>
      <c r="H8855" s="11">
        <f>VLOOKUP(B8855,[1]!Product_Data[#Data],4,0)</f>
        <v>2091</v>
      </c>
      <c r="I8855" s="11">
        <f>VLOOKUP(B8855,[1]!Product_Data[#Data],3,0)</f>
        <v>1485</v>
      </c>
      <c r="J8855" s="11">
        <f t="shared" si="831"/>
        <v>2970</v>
      </c>
      <c r="K8855" s="11">
        <f t="shared" si="832"/>
        <v>4182</v>
      </c>
      <c r="L8855" s="11">
        <f t="shared" si="833"/>
        <v>1212</v>
      </c>
      <c r="M8855" t="str">
        <f>VLOOKUP(C8855,[1]!Location_Data[#Data],2,0)</f>
        <v>Bakersfield</v>
      </c>
      <c r="N8855" t="str">
        <f>VLOOKUP(D8855,[1]!Salespeople_Data[#Data],2,0)</f>
        <v>Jerry Perry</v>
      </c>
      <c r="O8855" t="str">
        <f>VLOOKUP(E8855,[1]!Customer_Data[#Data],2,0)</f>
        <v>Alan Miller</v>
      </c>
      <c r="P8855" s="15">
        <f t="shared" si="828"/>
        <v>4</v>
      </c>
      <c r="Q8855">
        <f t="shared" si="829"/>
        <v>1</v>
      </c>
      <c r="R8855">
        <f t="shared" si="830"/>
        <v>2019</v>
      </c>
    </row>
    <row r="8856" spans="1:18" x14ac:dyDescent="0.25">
      <c r="A8856" s="6" t="s">
        <v>9882</v>
      </c>
      <c r="B8856" s="6" t="s">
        <v>125</v>
      </c>
      <c r="C8856" s="6" t="s">
        <v>596</v>
      </c>
      <c r="D8856" s="6" t="s">
        <v>106</v>
      </c>
      <c r="E8856" s="6" t="s">
        <v>898</v>
      </c>
      <c r="F8856" s="10">
        <v>43731</v>
      </c>
      <c r="G8856" s="6">
        <v>1</v>
      </c>
      <c r="H8856" s="11">
        <f>VLOOKUP(B8856,[1]!Product_Data[#Data],4,0)</f>
        <v>1826</v>
      </c>
      <c r="I8856" s="11">
        <f>VLOOKUP(B8856,[1]!Product_Data[#Data],3,0)</f>
        <v>1443</v>
      </c>
      <c r="J8856" s="11">
        <f t="shared" si="831"/>
        <v>1443</v>
      </c>
      <c r="K8856" s="11">
        <f t="shared" si="832"/>
        <v>1826</v>
      </c>
      <c r="L8856" s="11">
        <f t="shared" si="833"/>
        <v>383</v>
      </c>
      <c r="M8856" t="str">
        <f>VLOOKUP(C8856,[1]!Location_Data[#Data],2,0)</f>
        <v>Fremont</v>
      </c>
      <c r="N8856" t="str">
        <f>VLOOKUP(D8856,[1]!Salespeople_Data[#Data],2,0)</f>
        <v>Patrick Ruiz</v>
      </c>
      <c r="O8856" t="str">
        <f>VLOOKUP(E8856,[1]!Customer_Data[#Data],2,0)</f>
        <v>Roy Hamilton</v>
      </c>
      <c r="P8856" s="15">
        <f t="shared" si="828"/>
        <v>2</v>
      </c>
      <c r="Q8856">
        <f t="shared" si="829"/>
        <v>9</v>
      </c>
      <c r="R8856">
        <f t="shared" si="830"/>
        <v>2019</v>
      </c>
    </row>
    <row r="8857" spans="1:18" x14ac:dyDescent="0.25">
      <c r="A8857" s="6" t="s">
        <v>9883</v>
      </c>
      <c r="B8857" s="6" t="s">
        <v>431</v>
      </c>
      <c r="C8857" s="6" t="s">
        <v>643</v>
      </c>
      <c r="D8857" s="6" t="s">
        <v>20</v>
      </c>
      <c r="E8857" s="6" t="s">
        <v>1997</v>
      </c>
      <c r="F8857" s="10">
        <v>43486</v>
      </c>
      <c r="G8857" s="6">
        <v>3</v>
      </c>
      <c r="H8857" s="11">
        <f>VLOOKUP(B8857,[1]!Product_Data[#Data],4,0)</f>
        <v>290</v>
      </c>
      <c r="I8857" s="11">
        <f>VLOOKUP(B8857,[1]!Product_Data[#Data],3,0)</f>
        <v>200</v>
      </c>
      <c r="J8857" s="11">
        <f t="shared" si="831"/>
        <v>600</v>
      </c>
      <c r="K8857" s="11">
        <f t="shared" si="832"/>
        <v>870</v>
      </c>
      <c r="L8857" s="11">
        <f t="shared" si="833"/>
        <v>270</v>
      </c>
      <c r="M8857" t="str">
        <f>VLOOKUP(C8857,[1]!Location_Data[#Data],2,0)</f>
        <v>Hayward</v>
      </c>
      <c r="N8857" t="str">
        <f>VLOOKUP(D8857,[1]!Salespeople_Data[#Data],2,0)</f>
        <v>Joshua Cook</v>
      </c>
      <c r="O8857" t="str">
        <f>VLOOKUP(E8857,[1]!Customer_Data[#Data],2,0)</f>
        <v>Todd Watson</v>
      </c>
      <c r="P8857" s="15">
        <f t="shared" si="828"/>
        <v>2</v>
      </c>
      <c r="Q8857">
        <f t="shared" si="829"/>
        <v>1</v>
      </c>
      <c r="R8857">
        <f t="shared" si="830"/>
        <v>2019</v>
      </c>
    </row>
    <row r="8858" spans="1:18" x14ac:dyDescent="0.25">
      <c r="A8858" s="6" t="s">
        <v>9884</v>
      </c>
      <c r="B8858" s="6" t="s">
        <v>330</v>
      </c>
      <c r="C8858" s="6" t="s">
        <v>211</v>
      </c>
      <c r="D8858" s="6" t="s">
        <v>250</v>
      </c>
      <c r="E8858" s="6" t="s">
        <v>2199</v>
      </c>
      <c r="F8858" s="10">
        <v>43478</v>
      </c>
      <c r="G8858" s="6">
        <v>3</v>
      </c>
      <c r="H8858" s="11">
        <f>VLOOKUP(B8858,[1]!Product_Data[#Data],4,0)</f>
        <v>1635</v>
      </c>
      <c r="I8858" s="11">
        <f>VLOOKUP(B8858,[1]!Product_Data[#Data],3,0)</f>
        <v>1046</v>
      </c>
      <c r="J8858" s="11">
        <f t="shared" si="831"/>
        <v>3138</v>
      </c>
      <c r="K8858" s="11">
        <f t="shared" si="832"/>
        <v>4905</v>
      </c>
      <c r="L8858" s="11">
        <f t="shared" si="833"/>
        <v>1767</v>
      </c>
      <c r="M8858" t="str">
        <f>VLOOKUP(C8858,[1]!Location_Data[#Data],2,0)</f>
        <v>Chula Vista</v>
      </c>
      <c r="N8858" t="str">
        <f>VLOOKUP(D8858,[1]!Salespeople_Data[#Data],2,0)</f>
        <v>Martin Carr</v>
      </c>
      <c r="O8858" t="str">
        <f>VLOOKUP(E8858,[1]!Customer_Data[#Data],2,0)</f>
        <v>Harry Diaz</v>
      </c>
      <c r="P8858" s="15">
        <f t="shared" si="828"/>
        <v>1</v>
      </c>
      <c r="Q8858">
        <f t="shared" si="829"/>
        <v>1</v>
      </c>
      <c r="R8858">
        <f t="shared" si="830"/>
        <v>2019</v>
      </c>
    </row>
    <row r="8859" spans="1:18" x14ac:dyDescent="0.25">
      <c r="A8859" s="6" t="s">
        <v>9885</v>
      </c>
      <c r="B8859" s="6" t="s">
        <v>305</v>
      </c>
      <c r="C8859" s="6" t="s">
        <v>62</v>
      </c>
      <c r="D8859" s="6" t="s">
        <v>239</v>
      </c>
      <c r="E8859" s="6" t="s">
        <v>1079</v>
      </c>
      <c r="F8859" s="10">
        <v>43555</v>
      </c>
      <c r="G8859" s="6">
        <v>1</v>
      </c>
      <c r="H8859" s="11">
        <f>VLOOKUP(B8859,[1]!Product_Data[#Data],4,0)</f>
        <v>504</v>
      </c>
      <c r="I8859" s="11">
        <f>VLOOKUP(B8859,[1]!Product_Data[#Data],3,0)</f>
        <v>408</v>
      </c>
      <c r="J8859" s="11">
        <f t="shared" si="831"/>
        <v>408</v>
      </c>
      <c r="K8859" s="11">
        <f t="shared" si="832"/>
        <v>504</v>
      </c>
      <c r="L8859" s="11">
        <f t="shared" si="833"/>
        <v>96</v>
      </c>
      <c r="M8859" t="str">
        <f>VLOOKUP(C8859,[1]!Location_Data[#Data],2,0)</f>
        <v>Fairfield</v>
      </c>
      <c r="N8859" t="str">
        <f>VLOOKUP(D8859,[1]!Salespeople_Data[#Data],2,0)</f>
        <v>John Reyes</v>
      </c>
      <c r="O8859" t="str">
        <f>VLOOKUP(E8859,[1]!Customer_Data[#Data],2,0)</f>
        <v>Donald Reynolds</v>
      </c>
      <c r="P8859" s="15">
        <f t="shared" si="828"/>
        <v>1</v>
      </c>
      <c r="Q8859">
        <f t="shared" si="829"/>
        <v>3</v>
      </c>
      <c r="R8859">
        <f t="shared" si="830"/>
        <v>2019</v>
      </c>
    </row>
    <row r="8860" spans="1:18" x14ac:dyDescent="0.25">
      <c r="A8860" s="6" t="s">
        <v>9886</v>
      </c>
      <c r="B8860" s="6" t="s">
        <v>537</v>
      </c>
      <c r="C8860" s="6" t="s">
        <v>349</v>
      </c>
      <c r="D8860" s="6" t="s">
        <v>225</v>
      </c>
      <c r="E8860" s="6" t="s">
        <v>2018</v>
      </c>
      <c r="F8860" s="10">
        <v>43517</v>
      </c>
      <c r="G8860" s="6">
        <v>1</v>
      </c>
      <c r="H8860" s="11">
        <f>VLOOKUP(B8860,[1]!Product_Data[#Data],4,0)</f>
        <v>556</v>
      </c>
      <c r="I8860" s="11">
        <f>VLOOKUP(B8860,[1]!Product_Data[#Data],3,0)</f>
        <v>395</v>
      </c>
      <c r="J8860" s="11">
        <f t="shared" si="831"/>
        <v>395</v>
      </c>
      <c r="K8860" s="11">
        <f t="shared" si="832"/>
        <v>556</v>
      </c>
      <c r="L8860" s="11">
        <f t="shared" si="833"/>
        <v>161</v>
      </c>
      <c r="M8860" t="str">
        <f>VLOOKUP(C8860,[1]!Location_Data[#Data],2,0)</f>
        <v>Santa Clara</v>
      </c>
      <c r="N8860" t="str">
        <f>VLOOKUP(D8860,[1]!Salespeople_Data[#Data],2,0)</f>
        <v>Andrew Bowman</v>
      </c>
      <c r="O8860" t="str">
        <f>VLOOKUP(E8860,[1]!Customer_Data[#Data],2,0)</f>
        <v>Paul Chapman</v>
      </c>
      <c r="P8860" s="15">
        <f t="shared" si="828"/>
        <v>5</v>
      </c>
      <c r="Q8860">
        <f t="shared" si="829"/>
        <v>2</v>
      </c>
      <c r="R8860">
        <f t="shared" si="830"/>
        <v>2019</v>
      </c>
    </row>
    <row r="8861" spans="1:18" x14ac:dyDescent="0.25">
      <c r="A8861" s="6" t="s">
        <v>9887</v>
      </c>
      <c r="B8861" s="6" t="s">
        <v>352</v>
      </c>
      <c r="C8861" s="6" t="s">
        <v>224</v>
      </c>
      <c r="D8861" s="6" t="s">
        <v>178</v>
      </c>
      <c r="E8861" s="6" t="s">
        <v>558</v>
      </c>
      <c r="F8861" s="10">
        <v>43755</v>
      </c>
      <c r="G8861" s="6">
        <v>1</v>
      </c>
      <c r="H8861" s="11">
        <f>VLOOKUP(B8861,[1]!Product_Data[#Data],4,0)</f>
        <v>203</v>
      </c>
      <c r="I8861" s="11">
        <f>VLOOKUP(B8861,[1]!Product_Data[#Data],3,0)</f>
        <v>154</v>
      </c>
      <c r="J8861" s="11">
        <f t="shared" si="831"/>
        <v>154</v>
      </c>
      <c r="K8861" s="11">
        <f t="shared" si="832"/>
        <v>203</v>
      </c>
      <c r="L8861" s="11">
        <f t="shared" si="833"/>
        <v>49</v>
      </c>
      <c r="M8861" t="str">
        <f>VLOOKUP(C8861,[1]!Location_Data[#Data],2,0)</f>
        <v>Huntington Beach</v>
      </c>
      <c r="N8861" t="str">
        <f>VLOOKUP(D8861,[1]!Salespeople_Data[#Data],2,0)</f>
        <v>Joshua Taylor</v>
      </c>
      <c r="O8861" t="str">
        <f>VLOOKUP(E8861,[1]!Customer_Data[#Data],2,0)</f>
        <v>Clarence Greene</v>
      </c>
      <c r="P8861" s="15">
        <f t="shared" si="828"/>
        <v>5</v>
      </c>
      <c r="Q8861">
        <f t="shared" si="829"/>
        <v>10</v>
      </c>
      <c r="R8861">
        <f t="shared" si="830"/>
        <v>2019</v>
      </c>
    </row>
    <row r="8862" spans="1:18" x14ac:dyDescent="0.25">
      <c r="A8862" s="6" t="s">
        <v>9888</v>
      </c>
      <c r="B8862" s="6" t="s">
        <v>228</v>
      </c>
      <c r="C8862" s="6" t="s">
        <v>272</v>
      </c>
      <c r="D8862" s="6" t="s">
        <v>116</v>
      </c>
      <c r="E8862" s="6" t="s">
        <v>726</v>
      </c>
      <c r="F8862" s="10">
        <v>43687</v>
      </c>
      <c r="G8862" s="6">
        <v>1</v>
      </c>
      <c r="H8862" s="11">
        <f>VLOOKUP(B8862,[1]!Product_Data[#Data],4,0)</f>
        <v>1862</v>
      </c>
      <c r="I8862" s="11">
        <f>VLOOKUP(B8862,[1]!Product_Data[#Data],3,0)</f>
        <v>1173</v>
      </c>
      <c r="J8862" s="11">
        <f t="shared" si="831"/>
        <v>1173</v>
      </c>
      <c r="K8862" s="11">
        <f t="shared" si="832"/>
        <v>1862</v>
      </c>
      <c r="L8862" s="11">
        <f t="shared" si="833"/>
        <v>689</v>
      </c>
      <c r="M8862" t="str">
        <f>VLOOKUP(C8862,[1]!Location_Data[#Data],2,0)</f>
        <v>Torrance</v>
      </c>
      <c r="N8862" t="str">
        <f>VLOOKUP(D8862,[1]!Salespeople_Data[#Data],2,0)</f>
        <v>Roger Ramos</v>
      </c>
      <c r="O8862" t="str">
        <f>VLOOKUP(E8862,[1]!Customer_Data[#Data],2,0)</f>
        <v>Phillip Tucker</v>
      </c>
      <c r="P8862" s="15">
        <f t="shared" si="828"/>
        <v>7</v>
      </c>
      <c r="Q8862">
        <f t="shared" si="829"/>
        <v>8</v>
      </c>
      <c r="R8862">
        <f t="shared" si="830"/>
        <v>2019</v>
      </c>
    </row>
    <row r="8863" spans="1:18" x14ac:dyDescent="0.25">
      <c r="A8863" s="6" t="s">
        <v>9889</v>
      </c>
      <c r="B8863" s="6" t="s">
        <v>373</v>
      </c>
      <c r="C8863" s="6" t="s">
        <v>386</v>
      </c>
      <c r="D8863" s="6" t="s">
        <v>101</v>
      </c>
      <c r="E8863" s="6" t="s">
        <v>1689</v>
      </c>
      <c r="F8863" s="10">
        <v>43581</v>
      </c>
      <c r="G8863" s="6">
        <v>2</v>
      </c>
      <c r="H8863" s="11">
        <f>VLOOKUP(B8863,[1]!Product_Data[#Data],4,0)</f>
        <v>2182</v>
      </c>
      <c r="I8863" s="11">
        <f>VLOOKUP(B8863,[1]!Product_Data[#Data],3,0)</f>
        <v>1200</v>
      </c>
      <c r="J8863" s="11">
        <f t="shared" si="831"/>
        <v>2400</v>
      </c>
      <c r="K8863" s="11">
        <f t="shared" si="832"/>
        <v>4364</v>
      </c>
      <c r="L8863" s="11">
        <f t="shared" si="833"/>
        <v>1964</v>
      </c>
      <c r="M8863" t="str">
        <f>VLOOKUP(C8863,[1]!Location_Data[#Data],2,0)</f>
        <v>Carlsbad</v>
      </c>
      <c r="N8863" t="str">
        <f>VLOOKUP(D8863,[1]!Salespeople_Data[#Data],2,0)</f>
        <v>Scott Clark</v>
      </c>
      <c r="O8863" t="str">
        <f>VLOOKUP(E8863,[1]!Customer_Data[#Data],2,0)</f>
        <v>Billy Gonzales</v>
      </c>
      <c r="P8863" s="15">
        <f t="shared" si="828"/>
        <v>6</v>
      </c>
      <c r="Q8863">
        <f t="shared" si="829"/>
        <v>4</v>
      </c>
      <c r="R8863">
        <f t="shared" si="830"/>
        <v>2019</v>
      </c>
    </row>
    <row r="8864" spans="1:18" x14ac:dyDescent="0.25">
      <c r="A8864" s="6" t="s">
        <v>9890</v>
      </c>
      <c r="B8864" s="6" t="s">
        <v>796</v>
      </c>
      <c r="C8864" s="6" t="s">
        <v>186</v>
      </c>
      <c r="D8864" s="6" t="s">
        <v>216</v>
      </c>
      <c r="E8864" s="6" t="s">
        <v>2692</v>
      </c>
      <c r="F8864" s="10">
        <v>43466</v>
      </c>
      <c r="G8864" s="6">
        <v>4</v>
      </c>
      <c r="H8864" s="11">
        <f>VLOOKUP(B8864,[1]!Product_Data[#Data],4,0)</f>
        <v>1103</v>
      </c>
      <c r="I8864" s="11">
        <f>VLOOKUP(B8864,[1]!Product_Data[#Data],3,0)</f>
        <v>838</v>
      </c>
      <c r="J8864" s="11">
        <f t="shared" si="831"/>
        <v>3352</v>
      </c>
      <c r="K8864" s="11">
        <f t="shared" si="832"/>
        <v>4412</v>
      </c>
      <c r="L8864" s="11">
        <f t="shared" si="833"/>
        <v>1060</v>
      </c>
      <c r="M8864" t="str">
        <f>VLOOKUP(C8864,[1]!Location_Data[#Data],2,0)</f>
        <v>Riverside</v>
      </c>
      <c r="N8864" t="str">
        <f>VLOOKUP(D8864,[1]!Salespeople_Data[#Data],2,0)</f>
        <v>Ernest Wagner</v>
      </c>
      <c r="O8864" t="str">
        <f>VLOOKUP(E8864,[1]!Customer_Data[#Data],2,0)</f>
        <v>Fred Howell</v>
      </c>
      <c r="P8864" s="15">
        <f t="shared" si="828"/>
        <v>3</v>
      </c>
      <c r="Q8864">
        <f t="shared" si="829"/>
        <v>1</v>
      </c>
      <c r="R8864">
        <f t="shared" si="830"/>
        <v>2019</v>
      </c>
    </row>
    <row r="8865" spans="1:18" x14ac:dyDescent="0.25">
      <c r="A8865" s="6" t="s">
        <v>9891</v>
      </c>
      <c r="B8865" s="6" t="s">
        <v>431</v>
      </c>
      <c r="C8865" s="6" t="s">
        <v>224</v>
      </c>
      <c r="D8865" s="6" t="s">
        <v>212</v>
      </c>
      <c r="E8865" s="6" t="s">
        <v>198</v>
      </c>
      <c r="F8865" s="10">
        <v>43702</v>
      </c>
      <c r="G8865" s="6">
        <v>2</v>
      </c>
      <c r="H8865" s="11">
        <f>VLOOKUP(B8865,[1]!Product_Data[#Data],4,0)</f>
        <v>290</v>
      </c>
      <c r="I8865" s="11">
        <f>VLOOKUP(B8865,[1]!Product_Data[#Data],3,0)</f>
        <v>200</v>
      </c>
      <c r="J8865" s="11">
        <f t="shared" si="831"/>
        <v>400</v>
      </c>
      <c r="K8865" s="11">
        <f t="shared" si="832"/>
        <v>580</v>
      </c>
      <c r="L8865" s="11">
        <f t="shared" si="833"/>
        <v>180</v>
      </c>
      <c r="M8865" t="str">
        <f>VLOOKUP(C8865,[1]!Location_Data[#Data],2,0)</f>
        <v>Huntington Beach</v>
      </c>
      <c r="N8865" t="str">
        <f>VLOOKUP(D8865,[1]!Salespeople_Data[#Data],2,0)</f>
        <v>Ronald Reed</v>
      </c>
      <c r="O8865" t="str">
        <f>VLOOKUP(E8865,[1]!Customer_Data[#Data],2,0)</f>
        <v>Donald Stanley</v>
      </c>
      <c r="P8865" s="15">
        <f t="shared" si="828"/>
        <v>1</v>
      </c>
      <c r="Q8865">
        <f t="shared" si="829"/>
        <v>8</v>
      </c>
      <c r="R8865">
        <f t="shared" si="830"/>
        <v>2019</v>
      </c>
    </row>
    <row r="8866" spans="1:18" x14ac:dyDescent="0.25">
      <c r="A8866" s="6" t="s">
        <v>9892</v>
      </c>
      <c r="B8866" s="6" t="s">
        <v>352</v>
      </c>
      <c r="C8866" s="6" t="s">
        <v>249</v>
      </c>
      <c r="D8866" s="6" t="s">
        <v>10</v>
      </c>
      <c r="E8866" s="6" t="s">
        <v>1607</v>
      </c>
      <c r="F8866" s="10">
        <v>43564</v>
      </c>
      <c r="G8866" s="6">
        <v>1</v>
      </c>
      <c r="H8866" s="11">
        <f>VLOOKUP(B8866,[1]!Product_Data[#Data],4,0)</f>
        <v>203</v>
      </c>
      <c r="I8866" s="11">
        <f>VLOOKUP(B8866,[1]!Product_Data[#Data],3,0)</f>
        <v>154</v>
      </c>
      <c r="J8866" s="11">
        <f t="shared" si="831"/>
        <v>154</v>
      </c>
      <c r="K8866" s="11">
        <f t="shared" si="832"/>
        <v>203</v>
      </c>
      <c r="L8866" s="11">
        <f t="shared" si="833"/>
        <v>49</v>
      </c>
      <c r="M8866" t="str">
        <f>VLOOKUP(C8866,[1]!Location_Data[#Data],2,0)</f>
        <v>Roseville</v>
      </c>
      <c r="N8866" t="str">
        <f>VLOOKUP(D8866,[1]!Salespeople_Data[#Data],2,0)</f>
        <v>Justin Lynch</v>
      </c>
      <c r="O8866" t="str">
        <f>VLOOKUP(E8866,[1]!Customer_Data[#Data],2,0)</f>
        <v>Ralph Olson</v>
      </c>
      <c r="P8866" s="15">
        <f t="shared" si="828"/>
        <v>3</v>
      </c>
      <c r="Q8866">
        <f t="shared" si="829"/>
        <v>4</v>
      </c>
      <c r="R8866">
        <f t="shared" si="830"/>
        <v>2019</v>
      </c>
    </row>
    <row r="8867" spans="1:18" x14ac:dyDescent="0.25">
      <c r="A8867" s="6" t="s">
        <v>9893</v>
      </c>
      <c r="B8867" s="6" t="s">
        <v>139</v>
      </c>
      <c r="C8867" s="6" t="s">
        <v>190</v>
      </c>
      <c r="D8867" s="6" t="s">
        <v>225</v>
      </c>
      <c r="E8867" s="6" t="s">
        <v>130</v>
      </c>
      <c r="F8867" s="10">
        <v>43497</v>
      </c>
      <c r="G8867" s="6">
        <v>3</v>
      </c>
      <c r="H8867" s="11">
        <f>VLOOKUP(B8867,[1]!Product_Data[#Data],4,0)</f>
        <v>817</v>
      </c>
      <c r="I8867" s="11">
        <f>VLOOKUP(B8867,[1]!Product_Data[#Data],3,0)</f>
        <v>409</v>
      </c>
      <c r="J8867" s="11">
        <f t="shared" si="831"/>
        <v>1227</v>
      </c>
      <c r="K8867" s="11">
        <f t="shared" si="832"/>
        <v>2451</v>
      </c>
      <c r="L8867" s="11">
        <f t="shared" si="833"/>
        <v>1224</v>
      </c>
      <c r="M8867" t="str">
        <f>VLOOKUP(C8867,[1]!Location_Data[#Data],2,0)</f>
        <v>Oakland</v>
      </c>
      <c r="N8867" t="str">
        <f>VLOOKUP(D8867,[1]!Salespeople_Data[#Data],2,0)</f>
        <v>Andrew Bowman</v>
      </c>
      <c r="O8867" t="str">
        <f>VLOOKUP(E8867,[1]!Customer_Data[#Data],2,0)</f>
        <v>David Nguyen</v>
      </c>
      <c r="P8867" s="15">
        <f t="shared" si="828"/>
        <v>6</v>
      </c>
      <c r="Q8867">
        <f t="shared" si="829"/>
        <v>2</v>
      </c>
      <c r="R8867">
        <f t="shared" si="830"/>
        <v>2019</v>
      </c>
    </row>
    <row r="8868" spans="1:18" x14ac:dyDescent="0.25">
      <c r="A8868" s="6" t="s">
        <v>9894</v>
      </c>
      <c r="B8868" s="6" t="s">
        <v>33</v>
      </c>
      <c r="C8868" s="6" t="s">
        <v>145</v>
      </c>
      <c r="D8868" s="6" t="s">
        <v>178</v>
      </c>
      <c r="E8868" s="6" t="s">
        <v>656</v>
      </c>
      <c r="F8868" s="10">
        <v>43492</v>
      </c>
      <c r="G8868" s="6">
        <v>4</v>
      </c>
      <c r="H8868" s="11">
        <f>VLOOKUP(B8868,[1]!Product_Data[#Data],4,0)</f>
        <v>1582</v>
      </c>
      <c r="I8868" s="11">
        <f>VLOOKUP(B8868,[1]!Product_Data[#Data],3,0)</f>
        <v>1234</v>
      </c>
      <c r="J8868" s="11">
        <f t="shared" si="831"/>
        <v>4936</v>
      </c>
      <c r="K8868" s="11">
        <f t="shared" si="832"/>
        <v>6328</v>
      </c>
      <c r="L8868" s="11">
        <f t="shared" si="833"/>
        <v>1392</v>
      </c>
      <c r="M8868" t="str">
        <f>VLOOKUP(C8868,[1]!Location_Data[#Data],2,0)</f>
        <v>Santa Maria</v>
      </c>
      <c r="N8868" t="str">
        <f>VLOOKUP(D8868,[1]!Salespeople_Data[#Data],2,0)</f>
        <v>Joshua Taylor</v>
      </c>
      <c r="O8868" t="str">
        <f>VLOOKUP(E8868,[1]!Customer_Data[#Data],2,0)</f>
        <v>Harry Castillo</v>
      </c>
      <c r="P8868" s="15">
        <f t="shared" si="828"/>
        <v>1</v>
      </c>
      <c r="Q8868">
        <f t="shared" si="829"/>
        <v>1</v>
      </c>
      <c r="R8868">
        <f t="shared" si="830"/>
        <v>2019</v>
      </c>
    </row>
    <row r="8869" spans="1:18" x14ac:dyDescent="0.25">
      <c r="A8869" s="6" t="s">
        <v>9895</v>
      </c>
      <c r="B8869" s="6" t="s">
        <v>668</v>
      </c>
      <c r="C8869" s="6" t="s">
        <v>135</v>
      </c>
      <c r="D8869" s="6" t="s">
        <v>178</v>
      </c>
      <c r="E8869" s="6" t="s">
        <v>1784</v>
      </c>
      <c r="F8869" s="10">
        <v>43712</v>
      </c>
      <c r="G8869" s="6">
        <v>2</v>
      </c>
      <c r="H8869" s="11">
        <f>VLOOKUP(B8869,[1]!Product_Data[#Data],4,0)</f>
        <v>181</v>
      </c>
      <c r="I8869" s="11">
        <f>VLOOKUP(B8869,[1]!Product_Data[#Data],3,0)</f>
        <v>130</v>
      </c>
      <c r="J8869" s="11">
        <f t="shared" si="831"/>
        <v>260</v>
      </c>
      <c r="K8869" s="11">
        <f t="shared" si="832"/>
        <v>362</v>
      </c>
      <c r="L8869" s="11">
        <f t="shared" si="833"/>
        <v>102</v>
      </c>
      <c r="M8869" t="str">
        <f>VLOOKUP(C8869,[1]!Location_Data[#Data],2,0)</f>
        <v>Oxnard</v>
      </c>
      <c r="N8869" t="str">
        <f>VLOOKUP(D8869,[1]!Salespeople_Data[#Data],2,0)</f>
        <v>Joshua Taylor</v>
      </c>
      <c r="O8869" t="str">
        <f>VLOOKUP(E8869,[1]!Customer_Data[#Data],2,0)</f>
        <v>Louis White</v>
      </c>
      <c r="P8869" s="15">
        <f t="shared" si="828"/>
        <v>4</v>
      </c>
      <c r="Q8869">
        <f t="shared" si="829"/>
        <v>9</v>
      </c>
      <c r="R8869">
        <f t="shared" si="830"/>
        <v>2019</v>
      </c>
    </row>
    <row r="8870" spans="1:18" x14ac:dyDescent="0.25">
      <c r="A8870" s="6" t="s">
        <v>9896</v>
      </c>
      <c r="B8870" s="6" t="s">
        <v>464</v>
      </c>
      <c r="C8870" s="6" t="s">
        <v>74</v>
      </c>
      <c r="D8870" s="6" t="s">
        <v>80</v>
      </c>
      <c r="E8870" s="6" t="s">
        <v>3202</v>
      </c>
      <c r="F8870" s="10">
        <v>43647</v>
      </c>
      <c r="G8870" s="6">
        <v>1</v>
      </c>
      <c r="H8870" s="11">
        <f>VLOOKUP(B8870,[1]!Product_Data[#Data],4,0)</f>
        <v>1566</v>
      </c>
      <c r="I8870" s="11">
        <f>VLOOKUP(B8870,[1]!Product_Data[#Data],3,0)</f>
        <v>1190</v>
      </c>
      <c r="J8870" s="11">
        <f t="shared" si="831"/>
        <v>1190</v>
      </c>
      <c r="K8870" s="11">
        <f t="shared" si="832"/>
        <v>1566</v>
      </c>
      <c r="L8870" s="11">
        <f t="shared" si="833"/>
        <v>376</v>
      </c>
      <c r="M8870" t="str">
        <f>VLOOKUP(C8870,[1]!Location_Data[#Data],2,0)</f>
        <v>West Covina</v>
      </c>
      <c r="N8870" t="str">
        <f>VLOOKUP(D8870,[1]!Salespeople_Data[#Data],2,0)</f>
        <v>Henry Nelson</v>
      </c>
      <c r="O8870" t="str">
        <f>VLOOKUP(E8870,[1]!Customer_Data[#Data],2,0)</f>
        <v>Thomas Daniels</v>
      </c>
      <c r="P8870" s="15">
        <f t="shared" si="828"/>
        <v>2</v>
      </c>
      <c r="Q8870">
        <f t="shared" si="829"/>
        <v>7</v>
      </c>
      <c r="R8870">
        <f t="shared" si="830"/>
        <v>2019</v>
      </c>
    </row>
    <row r="8871" spans="1:18" x14ac:dyDescent="0.25">
      <c r="A8871" s="6" t="s">
        <v>9897</v>
      </c>
      <c r="B8871" s="6" t="s">
        <v>78</v>
      </c>
      <c r="C8871" s="6" t="s">
        <v>19</v>
      </c>
      <c r="D8871" s="6" t="s">
        <v>264</v>
      </c>
      <c r="E8871" s="6" t="s">
        <v>844</v>
      </c>
      <c r="F8871" s="10">
        <v>43677</v>
      </c>
      <c r="G8871" s="6">
        <v>1</v>
      </c>
      <c r="H8871" s="11">
        <f>VLOOKUP(B8871,[1]!Product_Data[#Data],4,0)</f>
        <v>1380</v>
      </c>
      <c r="I8871" s="11">
        <f>VLOOKUP(B8871,[1]!Product_Data[#Data],3,0)</f>
        <v>1090</v>
      </c>
      <c r="J8871" s="11">
        <f t="shared" si="831"/>
        <v>1090</v>
      </c>
      <c r="K8871" s="11">
        <f t="shared" si="832"/>
        <v>1380</v>
      </c>
      <c r="L8871" s="11">
        <f t="shared" si="833"/>
        <v>290</v>
      </c>
      <c r="M8871" t="str">
        <f>VLOOKUP(C8871,[1]!Location_Data[#Data],2,0)</f>
        <v>Berkeley</v>
      </c>
      <c r="N8871" t="str">
        <f>VLOOKUP(D8871,[1]!Salespeople_Data[#Data],2,0)</f>
        <v>Ernest Wheeler</v>
      </c>
      <c r="O8871" t="str">
        <f>VLOOKUP(E8871,[1]!Customer_Data[#Data],2,0)</f>
        <v>Kevin Kim</v>
      </c>
      <c r="P8871" s="15">
        <f t="shared" si="828"/>
        <v>4</v>
      </c>
      <c r="Q8871">
        <f t="shared" si="829"/>
        <v>7</v>
      </c>
      <c r="R8871">
        <f t="shared" si="830"/>
        <v>2019</v>
      </c>
    </row>
    <row r="8872" spans="1:18" x14ac:dyDescent="0.25">
      <c r="A8872" s="6" t="s">
        <v>9898</v>
      </c>
      <c r="B8872" s="6" t="s">
        <v>33</v>
      </c>
      <c r="C8872" s="6" t="s">
        <v>380</v>
      </c>
      <c r="D8872" s="6" t="s">
        <v>250</v>
      </c>
      <c r="E8872" s="6" t="s">
        <v>1743</v>
      </c>
      <c r="F8872" s="10">
        <v>43545</v>
      </c>
      <c r="G8872" s="6">
        <v>3</v>
      </c>
      <c r="H8872" s="11">
        <f>VLOOKUP(B8872,[1]!Product_Data[#Data],4,0)</f>
        <v>1582</v>
      </c>
      <c r="I8872" s="11">
        <f>VLOOKUP(B8872,[1]!Product_Data[#Data],3,0)</f>
        <v>1234</v>
      </c>
      <c r="J8872" s="11">
        <f t="shared" si="831"/>
        <v>3702</v>
      </c>
      <c r="K8872" s="11">
        <f t="shared" si="832"/>
        <v>4746</v>
      </c>
      <c r="L8872" s="11">
        <f t="shared" si="833"/>
        <v>1044</v>
      </c>
      <c r="M8872" t="str">
        <f>VLOOKUP(C8872,[1]!Location_Data[#Data],2,0)</f>
        <v>Los Angeles</v>
      </c>
      <c r="N8872" t="str">
        <f>VLOOKUP(D8872,[1]!Salespeople_Data[#Data],2,0)</f>
        <v>Martin Carr</v>
      </c>
      <c r="O8872" t="str">
        <f>VLOOKUP(E8872,[1]!Customer_Data[#Data],2,0)</f>
        <v>Steve Wells</v>
      </c>
      <c r="P8872" s="15">
        <f t="shared" si="828"/>
        <v>5</v>
      </c>
      <c r="Q8872">
        <f t="shared" si="829"/>
        <v>3</v>
      </c>
      <c r="R8872">
        <f t="shared" si="830"/>
        <v>2019</v>
      </c>
    </row>
    <row r="8873" spans="1:18" x14ac:dyDescent="0.25">
      <c r="A8873" s="6" t="s">
        <v>9899</v>
      </c>
      <c r="B8873" s="6" t="s">
        <v>61</v>
      </c>
      <c r="C8873" s="6" t="s">
        <v>450</v>
      </c>
      <c r="D8873" s="6" t="s">
        <v>15</v>
      </c>
      <c r="E8873" s="6" t="s">
        <v>664</v>
      </c>
      <c r="F8873" s="10">
        <v>43637</v>
      </c>
      <c r="G8873" s="6">
        <v>2</v>
      </c>
      <c r="H8873" s="11">
        <f>VLOOKUP(B8873,[1]!Product_Data[#Data],4,0)</f>
        <v>1889</v>
      </c>
      <c r="I8873" s="11">
        <f>VLOOKUP(B8873,[1]!Product_Data[#Data],3,0)</f>
        <v>945</v>
      </c>
      <c r="J8873" s="11">
        <f t="shared" si="831"/>
        <v>1890</v>
      </c>
      <c r="K8873" s="11">
        <f t="shared" si="832"/>
        <v>3778</v>
      </c>
      <c r="L8873" s="11">
        <f t="shared" si="833"/>
        <v>1888</v>
      </c>
      <c r="M8873" t="str">
        <f>VLOOKUP(C8873,[1]!Location_Data[#Data],2,0)</f>
        <v>Simi Valley</v>
      </c>
      <c r="N8873" t="str">
        <f>VLOOKUP(D8873,[1]!Salespeople_Data[#Data],2,0)</f>
        <v>Ryan Butler</v>
      </c>
      <c r="O8873" t="str">
        <f>VLOOKUP(E8873,[1]!Customer_Data[#Data],2,0)</f>
        <v>Harry Daniels</v>
      </c>
      <c r="P8873" s="15">
        <f t="shared" si="828"/>
        <v>6</v>
      </c>
      <c r="Q8873">
        <f t="shared" si="829"/>
        <v>6</v>
      </c>
      <c r="R8873">
        <f t="shared" si="830"/>
        <v>2019</v>
      </c>
    </row>
    <row r="8874" spans="1:18" x14ac:dyDescent="0.25">
      <c r="A8874" s="6" t="s">
        <v>9900</v>
      </c>
      <c r="B8874" s="6" t="s">
        <v>210</v>
      </c>
      <c r="C8874" s="6" t="s">
        <v>19</v>
      </c>
      <c r="D8874" s="6" t="s">
        <v>269</v>
      </c>
      <c r="E8874" s="6" t="s">
        <v>1218</v>
      </c>
      <c r="F8874" s="10">
        <v>43487</v>
      </c>
      <c r="G8874" s="6">
        <v>1</v>
      </c>
      <c r="H8874" s="11">
        <f>VLOOKUP(B8874,[1]!Product_Data[#Data],4,0)</f>
        <v>458</v>
      </c>
      <c r="I8874" s="11">
        <f>VLOOKUP(B8874,[1]!Product_Data[#Data],3,0)</f>
        <v>376</v>
      </c>
      <c r="J8874" s="11">
        <f t="shared" si="831"/>
        <v>376</v>
      </c>
      <c r="K8874" s="11">
        <f t="shared" si="832"/>
        <v>458</v>
      </c>
      <c r="L8874" s="11">
        <f t="shared" si="833"/>
        <v>82</v>
      </c>
      <c r="M8874" t="str">
        <f>VLOOKUP(C8874,[1]!Location_Data[#Data],2,0)</f>
        <v>Berkeley</v>
      </c>
      <c r="N8874" t="str">
        <f>VLOOKUP(D8874,[1]!Salespeople_Data[#Data],2,0)</f>
        <v>Kevin Butler</v>
      </c>
      <c r="O8874" t="str">
        <f>VLOOKUP(E8874,[1]!Customer_Data[#Data],2,0)</f>
        <v>Larry Ross</v>
      </c>
      <c r="P8874" s="15">
        <f t="shared" si="828"/>
        <v>3</v>
      </c>
      <c r="Q8874">
        <f t="shared" si="829"/>
        <v>1</v>
      </c>
      <c r="R8874">
        <f t="shared" si="830"/>
        <v>2019</v>
      </c>
    </row>
    <row r="8875" spans="1:18" x14ac:dyDescent="0.25">
      <c r="A8875" s="6" t="s">
        <v>9901</v>
      </c>
      <c r="B8875" s="6" t="s">
        <v>389</v>
      </c>
      <c r="C8875" s="6" t="s">
        <v>527</v>
      </c>
      <c r="D8875" s="6" t="s">
        <v>96</v>
      </c>
      <c r="E8875" s="6" t="s">
        <v>1212</v>
      </c>
      <c r="F8875" s="10">
        <v>43718</v>
      </c>
      <c r="G8875" s="6">
        <v>3</v>
      </c>
      <c r="H8875" s="11">
        <f>VLOOKUP(B8875,[1]!Product_Data[#Data],4,0)</f>
        <v>1367</v>
      </c>
      <c r="I8875" s="11">
        <f>VLOOKUP(B8875,[1]!Product_Data[#Data],3,0)</f>
        <v>984</v>
      </c>
      <c r="J8875" s="11">
        <f t="shared" si="831"/>
        <v>2952</v>
      </c>
      <c r="K8875" s="11">
        <f t="shared" si="832"/>
        <v>4101</v>
      </c>
      <c r="L8875" s="11">
        <f t="shared" si="833"/>
        <v>1149</v>
      </c>
      <c r="M8875" t="str">
        <f>VLOOKUP(C8875,[1]!Location_Data[#Data],2,0)</f>
        <v>Stockton</v>
      </c>
      <c r="N8875" t="str">
        <f>VLOOKUP(D8875,[1]!Salespeople_Data[#Data],2,0)</f>
        <v>Brian Thomas</v>
      </c>
      <c r="O8875" t="str">
        <f>VLOOKUP(E8875,[1]!Customer_Data[#Data],2,0)</f>
        <v>Jeffrey Sanders</v>
      </c>
      <c r="P8875" s="15">
        <f t="shared" si="828"/>
        <v>3</v>
      </c>
      <c r="Q8875">
        <f t="shared" si="829"/>
        <v>9</v>
      </c>
      <c r="R8875">
        <f t="shared" si="830"/>
        <v>2019</v>
      </c>
    </row>
    <row r="8876" spans="1:18" x14ac:dyDescent="0.25">
      <c r="A8876" s="6" t="s">
        <v>9902</v>
      </c>
      <c r="B8876" s="6" t="s">
        <v>431</v>
      </c>
      <c r="C8876" s="6" t="s">
        <v>220</v>
      </c>
      <c r="D8876" s="6" t="s">
        <v>308</v>
      </c>
      <c r="E8876" s="6" t="s">
        <v>2746</v>
      </c>
      <c r="F8876" s="10">
        <v>43485</v>
      </c>
      <c r="G8876" s="6">
        <v>3</v>
      </c>
      <c r="H8876" s="11">
        <f>VLOOKUP(B8876,[1]!Product_Data[#Data],4,0)</f>
        <v>290</v>
      </c>
      <c r="I8876" s="11">
        <f>VLOOKUP(B8876,[1]!Product_Data[#Data],3,0)</f>
        <v>200</v>
      </c>
      <c r="J8876" s="11">
        <f t="shared" si="831"/>
        <v>600</v>
      </c>
      <c r="K8876" s="11">
        <f t="shared" si="832"/>
        <v>870</v>
      </c>
      <c r="L8876" s="11">
        <f t="shared" si="833"/>
        <v>270</v>
      </c>
      <c r="M8876" t="str">
        <f>VLOOKUP(C8876,[1]!Location_Data[#Data],2,0)</f>
        <v>Modesto</v>
      </c>
      <c r="N8876" t="str">
        <f>VLOOKUP(D8876,[1]!Salespeople_Data[#Data],2,0)</f>
        <v>Fred Robertson</v>
      </c>
      <c r="O8876" t="str">
        <f>VLOOKUP(E8876,[1]!Customer_Data[#Data],2,0)</f>
        <v>Albert Kennedy</v>
      </c>
      <c r="P8876" s="15">
        <f t="shared" si="828"/>
        <v>1</v>
      </c>
      <c r="Q8876">
        <f t="shared" si="829"/>
        <v>1</v>
      </c>
      <c r="R8876">
        <f t="shared" si="830"/>
        <v>2019</v>
      </c>
    </row>
    <row r="8877" spans="1:18" x14ac:dyDescent="0.25">
      <c r="A8877" s="6" t="s">
        <v>9903</v>
      </c>
      <c r="B8877" s="6" t="s">
        <v>129</v>
      </c>
      <c r="C8877" s="6" t="s">
        <v>392</v>
      </c>
      <c r="D8877" s="6" t="s">
        <v>30</v>
      </c>
      <c r="E8877" s="6" t="s">
        <v>2124</v>
      </c>
      <c r="F8877" s="10">
        <v>43558</v>
      </c>
      <c r="G8877" s="6">
        <v>3</v>
      </c>
      <c r="H8877" s="11">
        <f>VLOOKUP(B8877,[1]!Product_Data[#Data],4,0)</f>
        <v>127</v>
      </c>
      <c r="I8877" s="11">
        <f>VLOOKUP(B8877,[1]!Product_Data[#Data],3,0)</f>
        <v>79</v>
      </c>
      <c r="J8877" s="11">
        <f t="shared" si="831"/>
        <v>237</v>
      </c>
      <c r="K8877" s="11">
        <f t="shared" si="832"/>
        <v>381</v>
      </c>
      <c r="L8877" s="11">
        <f t="shared" si="833"/>
        <v>144</v>
      </c>
      <c r="M8877" t="str">
        <f>VLOOKUP(C8877,[1]!Location_Data[#Data],2,0)</f>
        <v>Visalia</v>
      </c>
      <c r="N8877" t="str">
        <f>VLOOKUP(D8877,[1]!Salespeople_Data[#Data],2,0)</f>
        <v>Carl Hall</v>
      </c>
      <c r="O8877" t="str">
        <f>VLOOKUP(E8877,[1]!Customer_Data[#Data],2,0)</f>
        <v>Frank Schmidt</v>
      </c>
      <c r="P8877" s="15">
        <f t="shared" si="828"/>
        <v>4</v>
      </c>
      <c r="Q8877">
        <f t="shared" si="829"/>
        <v>4</v>
      </c>
      <c r="R8877">
        <f t="shared" si="830"/>
        <v>2019</v>
      </c>
    </row>
    <row r="8878" spans="1:18" x14ac:dyDescent="0.25">
      <c r="A8878" s="6" t="s">
        <v>9904</v>
      </c>
      <c r="B8878" s="6" t="s">
        <v>352</v>
      </c>
      <c r="C8878" s="6" t="s">
        <v>182</v>
      </c>
      <c r="D8878" s="6" t="s">
        <v>225</v>
      </c>
      <c r="E8878" s="6" t="s">
        <v>825</v>
      </c>
      <c r="F8878" s="10">
        <v>43825</v>
      </c>
      <c r="G8878" s="6">
        <v>3</v>
      </c>
      <c r="H8878" s="11">
        <f>VLOOKUP(B8878,[1]!Product_Data[#Data],4,0)</f>
        <v>203</v>
      </c>
      <c r="I8878" s="11">
        <f>VLOOKUP(B8878,[1]!Product_Data[#Data],3,0)</f>
        <v>154</v>
      </c>
      <c r="J8878" s="11">
        <f t="shared" si="831"/>
        <v>462</v>
      </c>
      <c r="K8878" s="11">
        <f t="shared" si="832"/>
        <v>609</v>
      </c>
      <c r="L8878" s="11">
        <f t="shared" si="833"/>
        <v>147</v>
      </c>
      <c r="M8878" t="str">
        <f>VLOOKUP(C8878,[1]!Location_Data[#Data],2,0)</f>
        <v>Vallejo</v>
      </c>
      <c r="N8878" t="str">
        <f>VLOOKUP(D8878,[1]!Salespeople_Data[#Data],2,0)</f>
        <v>Andrew Bowman</v>
      </c>
      <c r="O8878" t="str">
        <f>VLOOKUP(E8878,[1]!Customer_Data[#Data],2,0)</f>
        <v>Arthur Welch</v>
      </c>
      <c r="P8878" s="15">
        <f t="shared" si="828"/>
        <v>5</v>
      </c>
      <c r="Q8878">
        <f t="shared" si="829"/>
        <v>12</v>
      </c>
      <c r="R8878">
        <f t="shared" si="830"/>
        <v>2019</v>
      </c>
    </row>
    <row r="8879" spans="1:18" x14ac:dyDescent="0.25">
      <c r="A8879" s="6" t="s">
        <v>9905</v>
      </c>
      <c r="B8879" s="6" t="s">
        <v>129</v>
      </c>
      <c r="C8879" s="6" t="s">
        <v>224</v>
      </c>
      <c r="D8879" s="6" t="s">
        <v>106</v>
      </c>
      <c r="E8879" s="6" t="s">
        <v>631</v>
      </c>
      <c r="F8879" s="10">
        <v>43632</v>
      </c>
      <c r="G8879" s="6">
        <v>4</v>
      </c>
      <c r="H8879" s="11">
        <f>VLOOKUP(B8879,[1]!Product_Data[#Data],4,0)</f>
        <v>127</v>
      </c>
      <c r="I8879" s="11">
        <f>VLOOKUP(B8879,[1]!Product_Data[#Data],3,0)</f>
        <v>79</v>
      </c>
      <c r="J8879" s="11">
        <f t="shared" si="831"/>
        <v>316</v>
      </c>
      <c r="K8879" s="11">
        <f t="shared" si="832"/>
        <v>508</v>
      </c>
      <c r="L8879" s="11">
        <f t="shared" si="833"/>
        <v>192</v>
      </c>
      <c r="M8879" t="str">
        <f>VLOOKUP(C8879,[1]!Location_Data[#Data],2,0)</f>
        <v>Huntington Beach</v>
      </c>
      <c r="N8879" t="str">
        <f>VLOOKUP(D8879,[1]!Salespeople_Data[#Data],2,0)</f>
        <v>Patrick Ruiz</v>
      </c>
      <c r="O8879" t="str">
        <f>VLOOKUP(E8879,[1]!Customer_Data[#Data],2,0)</f>
        <v>Matthew Phillips</v>
      </c>
      <c r="P8879" s="15">
        <f t="shared" si="828"/>
        <v>1</v>
      </c>
      <c r="Q8879">
        <f t="shared" si="829"/>
        <v>6</v>
      </c>
      <c r="R8879">
        <f t="shared" si="830"/>
        <v>2019</v>
      </c>
    </row>
    <row r="8880" spans="1:18" x14ac:dyDescent="0.25">
      <c r="A8880" s="6" t="s">
        <v>9906</v>
      </c>
      <c r="B8880" s="6" t="s">
        <v>352</v>
      </c>
      <c r="C8880" s="6" t="s">
        <v>156</v>
      </c>
      <c r="D8880" s="6" t="s">
        <v>356</v>
      </c>
      <c r="E8880" s="6" t="s">
        <v>419</v>
      </c>
      <c r="F8880" s="10">
        <v>43602</v>
      </c>
      <c r="G8880" s="6">
        <v>1</v>
      </c>
      <c r="H8880" s="11">
        <f>VLOOKUP(B8880,[1]!Product_Data[#Data],4,0)</f>
        <v>203</v>
      </c>
      <c r="I8880" s="11">
        <f>VLOOKUP(B8880,[1]!Product_Data[#Data],3,0)</f>
        <v>154</v>
      </c>
      <c r="J8880" s="11">
        <f t="shared" si="831"/>
        <v>154</v>
      </c>
      <c r="K8880" s="11">
        <f t="shared" si="832"/>
        <v>203</v>
      </c>
      <c r="L8880" s="11">
        <f t="shared" si="833"/>
        <v>49</v>
      </c>
      <c r="M8880" t="str">
        <f>VLOOKUP(C8880,[1]!Location_Data[#Data],2,0)</f>
        <v>Sacramento</v>
      </c>
      <c r="N8880" t="str">
        <f>VLOOKUP(D8880,[1]!Salespeople_Data[#Data],2,0)</f>
        <v>Jimmy Young</v>
      </c>
      <c r="O8880" t="str">
        <f>VLOOKUP(E8880,[1]!Customer_Data[#Data],2,0)</f>
        <v>Bruce Armstrong</v>
      </c>
      <c r="P8880" s="15">
        <f t="shared" si="828"/>
        <v>6</v>
      </c>
      <c r="Q8880">
        <f t="shared" si="829"/>
        <v>5</v>
      </c>
      <c r="R8880">
        <f t="shared" si="830"/>
        <v>2019</v>
      </c>
    </row>
    <row r="8881" spans="1:18" x14ac:dyDescent="0.25">
      <c r="A8881" s="6" t="s">
        <v>9907</v>
      </c>
      <c r="B8881" s="6" t="s">
        <v>119</v>
      </c>
      <c r="C8881" s="6" t="s">
        <v>34</v>
      </c>
      <c r="D8881" s="6" t="s">
        <v>20</v>
      </c>
      <c r="E8881" s="6" t="s">
        <v>309</v>
      </c>
      <c r="F8881" s="10">
        <v>43497</v>
      </c>
      <c r="G8881" s="6">
        <v>3</v>
      </c>
      <c r="H8881" s="11">
        <f>VLOOKUP(B8881,[1]!Product_Data[#Data],4,0)</f>
        <v>1077</v>
      </c>
      <c r="I8881" s="11">
        <f>VLOOKUP(B8881,[1]!Product_Data[#Data],3,0)</f>
        <v>732</v>
      </c>
      <c r="J8881" s="11">
        <f t="shared" si="831"/>
        <v>2196</v>
      </c>
      <c r="K8881" s="11">
        <f t="shared" si="832"/>
        <v>3231</v>
      </c>
      <c r="L8881" s="11">
        <f t="shared" si="833"/>
        <v>1035</v>
      </c>
      <c r="M8881" t="str">
        <f>VLOOKUP(C8881,[1]!Location_Data[#Data],2,0)</f>
        <v>Inglewood</v>
      </c>
      <c r="N8881" t="str">
        <f>VLOOKUP(D8881,[1]!Salespeople_Data[#Data],2,0)</f>
        <v>Joshua Cook</v>
      </c>
      <c r="O8881" t="str">
        <f>VLOOKUP(E8881,[1]!Customer_Data[#Data],2,0)</f>
        <v>Sean Woods</v>
      </c>
      <c r="P8881" s="15">
        <f t="shared" si="828"/>
        <v>6</v>
      </c>
      <c r="Q8881">
        <f t="shared" si="829"/>
        <v>2</v>
      </c>
      <c r="R8881">
        <f t="shared" si="830"/>
        <v>2019</v>
      </c>
    </row>
    <row r="8882" spans="1:18" x14ac:dyDescent="0.25">
      <c r="A8882" s="6" t="s">
        <v>9908</v>
      </c>
      <c r="B8882" s="6" t="s">
        <v>461</v>
      </c>
      <c r="C8882" s="6" t="s">
        <v>66</v>
      </c>
      <c r="D8882" s="6" t="s">
        <v>20</v>
      </c>
      <c r="E8882" s="6" t="s">
        <v>1303</v>
      </c>
      <c r="F8882" s="10">
        <v>43565</v>
      </c>
      <c r="G8882" s="6">
        <v>1</v>
      </c>
      <c r="H8882" s="11">
        <f>VLOOKUP(B8882,[1]!Product_Data[#Data],4,0)</f>
        <v>35</v>
      </c>
      <c r="I8882" s="11">
        <f>VLOOKUP(B8882,[1]!Product_Data[#Data],3,0)</f>
        <v>22</v>
      </c>
      <c r="J8882" s="11">
        <f t="shared" si="831"/>
        <v>22</v>
      </c>
      <c r="K8882" s="11">
        <f t="shared" si="832"/>
        <v>35</v>
      </c>
      <c r="L8882" s="11">
        <f t="shared" si="833"/>
        <v>13</v>
      </c>
      <c r="M8882" t="str">
        <f>VLOOKUP(C8882,[1]!Location_Data[#Data],2,0)</f>
        <v>Ontario</v>
      </c>
      <c r="N8882" t="str">
        <f>VLOOKUP(D8882,[1]!Salespeople_Data[#Data],2,0)</f>
        <v>Joshua Cook</v>
      </c>
      <c r="O8882" t="str">
        <f>VLOOKUP(E8882,[1]!Customer_Data[#Data],2,0)</f>
        <v>Terry Harris</v>
      </c>
      <c r="P8882" s="15">
        <f t="shared" si="828"/>
        <v>4</v>
      </c>
      <c r="Q8882">
        <f t="shared" si="829"/>
        <v>4</v>
      </c>
      <c r="R8882">
        <f t="shared" si="830"/>
        <v>2019</v>
      </c>
    </row>
    <row r="8883" spans="1:18" x14ac:dyDescent="0.25">
      <c r="A8883" s="6" t="s">
        <v>9909</v>
      </c>
      <c r="B8883" s="6" t="s">
        <v>325</v>
      </c>
      <c r="C8883" s="6" t="s">
        <v>44</v>
      </c>
      <c r="D8883" s="6" t="s">
        <v>216</v>
      </c>
      <c r="E8883" s="6" t="s">
        <v>1574</v>
      </c>
      <c r="F8883" s="10">
        <v>43829</v>
      </c>
      <c r="G8883" s="6">
        <v>2</v>
      </c>
      <c r="H8883" s="11">
        <f>VLOOKUP(B8883,[1]!Product_Data[#Data],4,0)</f>
        <v>1526</v>
      </c>
      <c r="I8883" s="11">
        <f>VLOOKUP(B8883,[1]!Product_Data[#Data],3,0)</f>
        <v>1251</v>
      </c>
      <c r="J8883" s="11">
        <f t="shared" si="831"/>
        <v>2502</v>
      </c>
      <c r="K8883" s="11">
        <f t="shared" si="832"/>
        <v>3052</v>
      </c>
      <c r="L8883" s="11">
        <f t="shared" si="833"/>
        <v>550</v>
      </c>
      <c r="M8883" t="str">
        <f>VLOOKUP(C8883,[1]!Location_Data[#Data],2,0)</f>
        <v>Moreno Valley</v>
      </c>
      <c r="N8883" t="str">
        <f>VLOOKUP(D8883,[1]!Salespeople_Data[#Data],2,0)</f>
        <v>Ernest Wagner</v>
      </c>
      <c r="O8883" t="str">
        <f>VLOOKUP(E8883,[1]!Customer_Data[#Data],2,0)</f>
        <v>Anthony Simpson</v>
      </c>
      <c r="P8883" s="15">
        <f t="shared" si="828"/>
        <v>2</v>
      </c>
      <c r="Q8883">
        <f t="shared" si="829"/>
        <v>12</v>
      </c>
      <c r="R8883">
        <f t="shared" si="830"/>
        <v>2019</v>
      </c>
    </row>
    <row r="8884" spans="1:18" x14ac:dyDescent="0.25">
      <c r="A8884" s="6" t="s">
        <v>9910</v>
      </c>
      <c r="B8884" s="6" t="s">
        <v>605</v>
      </c>
      <c r="C8884" s="6" t="s">
        <v>182</v>
      </c>
      <c r="D8884" s="6" t="s">
        <v>178</v>
      </c>
      <c r="E8884" s="6" t="s">
        <v>2228</v>
      </c>
      <c r="F8884" s="10">
        <v>43636</v>
      </c>
      <c r="G8884" s="6">
        <v>1</v>
      </c>
      <c r="H8884" s="11">
        <f>VLOOKUP(B8884,[1]!Product_Data[#Data],4,0)</f>
        <v>913</v>
      </c>
      <c r="I8884" s="11">
        <f>VLOOKUP(B8884,[1]!Product_Data[#Data],3,0)</f>
        <v>584</v>
      </c>
      <c r="J8884" s="11">
        <f t="shared" si="831"/>
        <v>584</v>
      </c>
      <c r="K8884" s="11">
        <f t="shared" si="832"/>
        <v>913</v>
      </c>
      <c r="L8884" s="11">
        <f t="shared" si="833"/>
        <v>329</v>
      </c>
      <c r="M8884" t="str">
        <f>VLOOKUP(C8884,[1]!Location_Data[#Data],2,0)</f>
        <v>Vallejo</v>
      </c>
      <c r="N8884" t="str">
        <f>VLOOKUP(D8884,[1]!Salespeople_Data[#Data],2,0)</f>
        <v>Joshua Taylor</v>
      </c>
      <c r="O8884" t="str">
        <f>VLOOKUP(E8884,[1]!Customer_Data[#Data],2,0)</f>
        <v>Peter Cook</v>
      </c>
      <c r="P8884" s="15">
        <f t="shared" si="828"/>
        <v>5</v>
      </c>
      <c r="Q8884">
        <f t="shared" si="829"/>
        <v>6</v>
      </c>
      <c r="R8884">
        <f t="shared" si="830"/>
        <v>2019</v>
      </c>
    </row>
    <row r="8885" spans="1:18" x14ac:dyDescent="0.25">
      <c r="A8885" s="6" t="s">
        <v>9911</v>
      </c>
      <c r="B8885" s="6" t="s">
        <v>752</v>
      </c>
      <c r="C8885" s="6" t="s">
        <v>224</v>
      </c>
      <c r="D8885" s="6" t="s">
        <v>71</v>
      </c>
      <c r="E8885" s="6" t="s">
        <v>1826</v>
      </c>
      <c r="F8885" s="10">
        <v>43531</v>
      </c>
      <c r="G8885" s="6">
        <v>1</v>
      </c>
      <c r="H8885" s="11">
        <f>VLOOKUP(B8885,[1]!Product_Data[#Data],4,0)</f>
        <v>95</v>
      </c>
      <c r="I8885" s="11">
        <f>VLOOKUP(B8885,[1]!Product_Data[#Data],3,0)</f>
        <v>61</v>
      </c>
      <c r="J8885" s="11">
        <f t="shared" si="831"/>
        <v>61</v>
      </c>
      <c r="K8885" s="11">
        <f t="shared" si="832"/>
        <v>95</v>
      </c>
      <c r="L8885" s="11">
        <f t="shared" si="833"/>
        <v>34</v>
      </c>
      <c r="M8885" t="str">
        <f>VLOOKUP(C8885,[1]!Location_Data[#Data],2,0)</f>
        <v>Huntington Beach</v>
      </c>
      <c r="N8885" t="str">
        <f>VLOOKUP(D8885,[1]!Salespeople_Data[#Data],2,0)</f>
        <v>Gary Rodriguez</v>
      </c>
      <c r="O8885" t="str">
        <f>VLOOKUP(E8885,[1]!Customer_Data[#Data],2,0)</f>
        <v>Victor Lawson</v>
      </c>
      <c r="P8885" s="15">
        <f t="shared" si="828"/>
        <v>5</v>
      </c>
      <c r="Q8885">
        <f t="shared" si="829"/>
        <v>3</v>
      </c>
      <c r="R8885">
        <f t="shared" si="830"/>
        <v>2019</v>
      </c>
    </row>
    <row r="8886" spans="1:18" x14ac:dyDescent="0.25">
      <c r="A8886" s="6" t="s">
        <v>9912</v>
      </c>
      <c r="B8886" s="6" t="s">
        <v>219</v>
      </c>
      <c r="C8886" s="6" t="s">
        <v>450</v>
      </c>
      <c r="D8886" s="6" t="s">
        <v>298</v>
      </c>
      <c r="E8886" s="6" t="s">
        <v>1061</v>
      </c>
      <c r="F8886" s="10">
        <v>43617</v>
      </c>
      <c r="G8886" s="6">
        <v>4</v>
      </c>
      <c r="H8886" s="11">
        <f>VLOOKUP(B8886,[1]!Product_Data[#Data],4,0)</f>
        <v>561</v>
      </c>
      <c r="I8886" s="11">
        <f>VLOOKUP(B8886,[1]!Product_Data[#Data],3,0)</f>
        <v>421</v>
      </c>
      <c r="J8886" s="11">
        <f t="shared" si="831"/>
        <v>1684</v>
      </c>
      <c r="K8886" s="11">
        <f t="shared" si="832"/>
        <v>2244</v>
      </c>
      <c r="L8886" s="11">
        <f t="shared" si="833"/>
        <v>560</v>
      </c>
      <c r="M8886" t="str">
        <f>VLOOKUP(C8886,[1]!Location_Data[#Data],2,0)</f>
        <v>Simi Valley</v>
      </c>
      <c r="N8886" t="str">
        <f>VLOOKUP(D8886,[1]!Salespeople_Data[#Data],2,0)</f>
        <v>Kenneth Fields</v>
      </c>
      <c r="O8886" t="str">
        <f>VLOOKUP(E8886,[1]!Customer_Data[#Data],2,0)</f>
        <v>Paul Johnson</v>
      </c>
      <c r="P8886" s="15">
        <f t="shared" si="828"/>
        <v>7</v>
      </c>
      <c r="Q8886">
        <f t="shared" si="829"/>
        <v>6</v>
      </c>
      <c r="R8886">
        <f t="shared" si="830"/>
        <v>2019</v>
      </c>
    </row>
    <row r="8887" spans="1:18" x14ac:dyDescent="0.25">
      <c r="A8887" s="6" t="s">
        <v>9913</v>
      </c>
      <c r="B8887" s="6" t="s">
        <v>43</v>
      </c>
      <c r="C8887" s="6" t="s">
        <v>90</v>
      </c>
      <c r="D8887" s="6" t="s">
        <v>63</v>
      </c>
      <c r="E8887" s="6" t="s">
        <v>1644</v>
      </c>
      <c r="F8887" s="10">
        <v>43515</v>
      </c>
      <c r="G8887" s="6">
        <v>3</v>
      </c>
      <c r="H8887" s="11">
        <f>VLOOKUP(B8887,[1]!Product_Data[#Data],4,0)</f>
        <v>356</v>
      </c>
      <c r="I8887" s="11">
        <f>VLOOKUP(B8887,[1]!Product_Data[#Data],3,0)</f>
        <v>292</v>
      </c>
      <c r="J8887" s="11">
        <f t="shared" si="831"/>
        <v>876</v>
      </c>
      <c r="K8887" s="11">
        <f t="shared" si="832"/>
        <v>1068</v>
      </c>
      <c r="L8887" s="11">
        <f t="shared" si="833"/>
        <v>192</v>
      </c>
      <c r="M8887" t="str">
        <f>VLOOKUP(C8887,[1]!Location_Data[#Data],2,0)</f>
        <v>Irvine</v>
      </c>
      <c r="N8887" t="str">
        <f>VLOOKUP(D8887,[1]!Salespeople_Data[#Data],2,0)</f>
        <v>Jeremy Mendoza</v>
      </c>
      <c r="O8887" t="str">
        <f>VLOOKUP(E8887,[1]!Customer_Data[#Data],2,0)</f>
        <v>Kenneth Dunn</v>
      </c>
      <c r="P8887" s="15">
        <f t="shared" si="828"/>
        <v>3</v>
      </c>
      <c r="Q8887">
        <f t="shared" si="829"/>
        <v>2</v>
      </c>
      <c r="R8887">
        <f t="shared" si="830"/>
        <v>2019</v>
      </c>
    </row>
    <row r="8888" spans="1:18" x14ac:dyDescent="0.25">
      <c r="A8888" s="6" t="s">
        <v>9914</v>
      </c>
      <c r="B8888" s="6" t="s">
        <v>457</v>
      </c>
      <c r="C8888" s="6" t="s">
        <v>100</v>
      </c>
      <c r="D8888" s="6" t="s">
        <v>264</v>
      </c>
      <c r="E8888" s="6" t="s">
        <v>2340</v>
      </c>
      <c r="F8888" s="10">
        <v>43744</v>
      </c>
      <c r="G8888" s="6">
        <v>1</v>
      </c>
      <c r="H8888" s="11">
        <f>VLOOKUP(B8888,[1]!Product_Data[#Data],4,0)</f>
        <v>947</v>
      </c>
      <c r="I8888" s="11">
        <f>VLOOKUP(B8888,[1]!Product_Data[#Data],3,0)</f>
        <v>786</v>
      </c>
      <c r="J8888" s="11">
        <f t="shared" si="831"/>
        <v>786</v>
      </c>
      <c r="K8888" s="11">
        <f t="shared" si="832"/>
        <v>947</v>
      </c>
      <c r="L8888" s="11">
        <f t="shared" si="833"/>
        <v>161</v>
      </c>
      <c r="M8888" t="str">
        <f>VLOOKUP(C8888,[1]!Location_Data[#Data],2,0)</f>
        <v>Victorville</v>
      </c>
      <c r="N8888" t="str">
        <f>VLOOKUP(D8888,[1]!Salespeople_Data[#Data],2,0)</f>
        <v>Ernest Wheeler</v>
      </c>
      <c r="O8888" t="str">
        <f>VLOOKUP(E8888,[1]!Customer_Data[#Data],2,0)</f>
        <v>Ryan Price</v>
      </c>
      <c r="P8888" s="15">
        <f t="shared" si="828"/>
        <v>1</v>
      </c>
      <c r="Q8888">
        <f t="shared" si="829"/>
        <v>10</v>
      </c>
      <c r="R8888">
        <f t="shared" si="830"/>
        <v>2019</v>
      </c>
    </row>
    <row r="8889" spans="1:18" x14ac:dyDescent="0.25">
      <c r="A8889" s="6" t="s">
        <v>9915</v>
      </c>
      <c r="B8889" s="6" t="s">
        <v>94</v>
      </c>
      <c r="C8889" s="6" t="s">
        <v>242</v>
      </c>
      <c r="D8889" s="6" t="s">
        <v>212</v>
      </c>
      <c r="E8889" s="6" t="s">
        <v>2352</v>
      </c>
      <c r="F8889" s="10">
        <v>43692</v>
      </c>
      <c r="G8889" s="6">
        <v>2</v>
      </c>
      <c r="H8889" s="11">
        <f>VLOOKUP(B8889,[1]!Product_Data[#Data],4,0)</f>
        <v>1639</v>
      </c>
      <c r="I8889" s="11">
        <f>VLOOKUP(B8889,[1]!Product_Data[#Data],3,0)</f>
        <v>1295</v>
      </c>
      <c r="J8889" s="11">
        <f t="shared" si="831"/>
        <v>2590</v>
      </c>
      <c r="K8889" s="11">
        <f t="shared" si="832"/>
        <v>3278</v>
      </c>
      <c r="L8889" s="11">
        <f t="shared" si="833"/>
        <v>688</v>
      </c>
      <c r="M8889" t="str">
        <f>VLOOKUP(C8889,[1]!Location_Data[#Data],2,0)</f>
        <v>Downey</v>
      </c>
      <c r="N8889" t="str">
        <f>VLOOKUP(D8889,[1]!Salespeople_Data[#Data],2,0)</f>
        <v>Ronald Reed</v>
      </c>
      <c r="O8889" t="str">
        <f>VLOOKUP(E8889,[1]!Customer_Data[#Data],2,0)</f>
        <v>Carl Reid</v>
      </c>
      <c r="P8889" s="15">
        <f t="shared" si="828"/>
        <v>5</v>
      </c>
      <c r="Q8889">
        <f t="shared" si="829"/>
        <v>8</v>
      </c>
      <c r="R8889">
        <f t="shared" si="830"/>
        <v>2019</v>
      </c>
    </row>
    <row r="8890" spans="1:18" x14ac:dyDescent="0.25">
      <c r="A8890" s="6" t="s">
        <v>9916</v>
      </c>
      <c r="B8890" s="6" t="s">
        <v>600</v>
      </c>
      <c r="C8890" s="6" t="s">
        <v>169</v>
      </c>
      <c r="D8890" s="6" t="s">
        <v>413</v>
      </c>
      <c r="E8890" s="6" t="s">
        <v>2820</v>
      </c>
      <c r="F8890" s="10">
        <v>43632</v>
      </c>
      <c r="G8890" s="6">
        <v>4</v>
      </c>
      <c r="H8890" s="11">
        <f>VLOOKUP(B8890,[1]!Product_Data[#Data],4,0)</f>
        <v>368</v>
      </c>
      <c r="I8890" s="11">
        <f>VLOOKUP(B8890,[1]!Product_Data[#Data],3,0)</f>
        <v>269</v>
      </c>
      <c r="J8890" s="11">
        <f t="shared" si="831"/>
        <v>1076</v>
      </c>
      <c r="K8890" s="11">
        <f t="shared" si="832"/>
        <v>1472</v>
      </c>
      <c r="L8890" s="11">
        <f t="shared" si="833"/>
        <v>396</v>
      </c>
      <c r="M8890" t="str">
        <f>VLOOKUP(C8890,[1]!Location_Data[#Data],2,0)</f>
        <v>Vista</v>
      </c>
      <c r="N8890" t="str">
        <f>VLOOKUP(D8890,[1]!Salespeople_Data[#Data],2,0)</f>
        <v>Kenneth Bradley</v>
      </c>
      <c r="O8890" t="str">
        <f>VLOOKUP(E8890,[1]!Customer_Data[#Data],2,0)</f>
        <v>Edward Gonzalez</v>
      </c>
      <c r="P8890" s="15">
        <f t="shared" si="828"/>
        <v>1</v>
      </c>
      <c r="Q8890">
        <f t="shared" si="829"/>
        <v>6</v>
      </c>
      <c r="R8890">
        <f t="shared" si="830"/>
        <v>2019</v>
      </c>
    </row>
    <row r="8891" spans="1:18" x14ac:dyDescent="0.25">
      <c r="A8891" s="6" t="s">
        <v>9917</v>
      </c>
      <c r="B8891" s="6" t="s">
        <v>666</v>
      </c>
      <c r="C8891" s="6" t="s">
        <v>276</v>
      </c>
      <c r="D8891" s="6" t="s">
        <v>212</v>
      </c>
      <c r="E8891" s="6" t="s">
        <v>396</v>
      </c>
      <c r="F8891" s="10">
        <v>43647</v>
      </c>
      <c r="G8891" s="6">
        <v>1</v>
      </c>
      <c r="H8891" s="11">
        <f>VLOOKUP(B8891,[1]!Product_Data[#Data],4,0)</f>
        <v>2241</v>
      </c>
      <c r="I8891" s="11">
        <f>VLOOKUP(B8891,[1]!Product_Data[#Data],3,0)</f>
        <v>1367</v>
      </c>
      <c r="J8891" s="11">
        <f t="shared" si="831"/>
        <v>1367</v>
      </c>
      <c r="K8891" s="11">
        <f t="shared" si="832"/>
        <v>2241</v>
      </c>
      <c r="L8891" s="11">
        <f t="shared" si="833"/>
        <v>874</v>
      </c>
      <c r="M8891" t="str">
        <f>VLOOKUP(C8891,[1]!Location_Data[#Data],2,0)</f>
        <v>Orange</v>
      </c>
      <c r="N8891" t="str">
        <f>VLOOKUP(D8891,[1]!Salespeople_Data[#Data],2,0)</f>
        <v>Ronald Reed</v>
      </c>
      <c r="O8891" t="str">
        <f>VLOOKUP(E8891,[1]!Customer_Data[#Data],2,0)</f>
        <v>Benjamin Moreno</v>
      </c>
      <c r="P8891" s="15">
        <f t="shared" si="828"/>
        <v>2</v>
      </c>
      <c r="Q8891">
        <f t="shared" si="829"/>
        <v>7</v>
      </c>
      <c r="R8891">
        <f t="shared" si="830"/>
        <v>2019</v>
      </c>
    </row>
    <row r="8892" spans="1:18" x14ac:dyDescent="0.25">
      <c r="A8892" s="6" t="s">
        <v>9918</v>
      </c>
      <c r="B8892" s="6" t="s">
        <v>245</v>
      </c>
      <c r="C8892" s="6" t="s">
        <v>362</v>
      </c>
      <c r="D8892" s="6" t="s">
        <v>111</v>
      </c>
      <c r="E8892" s="6" t="s">
        <v>1114</v>
      </c>
      <c r="F8892" s="10">
        <v>43708</v>
      </c>
      <c r="G8892" s="6">
        <v>1</v>
      </c>
      <c r="H8892" s="11">
        <f>VLOOKUP(B8892,[1]!Product_Data[#Data],4,0)</f>
        <v>818</v>
      </c>
      <c r="I8892" s="11">
        <f>VLOOKUP(B8892,[1]!Product_Data[#Data],3,0)</f>
        <v>450</v>
      </c>
      <c r="J8892" s="11">
        <f t="shared" si="831"/>
        <v>450</v>
      </c>
      <c r="K8892" s="11">
        <f t="shared" si="832"/>
        <v>818</v>
      </c>
      <c r="L8892" s="11">
        <f t="shared" si="833"/>
        <v>368</v>
      </c>
      <c r="M8892" t="str">
        <f>VLOOKUP(C8892,[1]!Location_Data[#Data],2,0)</f>
        <v>San Bernardino</v>
      </c>
      <c r="N8892" t="str">
        <f>VLOOKUP(D8892,[1]!Salespeople_Data[#Data],2,0)</f>
        <v>Ryan Welch</v>
      </c>
      <c r="O8892" t="str">
        <f>VLOOKUP(E8892,[1]!Customer_Data[#Data],2,0)</f>
        <v>Patrick Brown</v>
      </c>
      <c r="P8892" s="15">
        <f t="shared" si="828"/>
        <v>7</v>
      </c>
      <c r="Q8892">
        <f t="shared" si="829"/>
        <v>8</v>
      </c>
      <c r="R8892">
        <f t="shared" si="830"/>
        <v>2019</v>
      </c>
    </row>
    <row r="8893" spans="1:18" x14ac:dyDescent="0.25">
      <c r="A8893" s="6" t="s">
        <v>9919</v>
      </c>
      <c r="B8893" s="6" t="s">
        <v>94</v>
      </c>
      <c r="C8893" s="6" t="s">
        <v>74</v>
      </c>
      <c r="D8893" s="6" t="s">
        <v>298</v>
      </c>
      <c r="E8893" s="6" t="s">
        <v>7314</v>
      </c>
      <c r="F8893" s="10">
        <v>43500</v>
      </c>
      <c r="G8893" s="6">
        <v>1</v>
      </c>
      <c r="H8893" s="11">
        <f>VLOOKUP(B8893,[1]!Product_Data[#Data],4,0)</f>
        <v>1639</v>
      </c>
      <c r="I8893" s="11">
        <f>VLOOKUP(B8893,[1]!Product_Data[#Data],3,0)</f>
        <v>1295</v>
      </c>
      <c r="J8893" s="11">
        <f t="shared" si="831"/>
        <v>1295</v>
      </c>
      <c r="K8893" s="11">
        <f t="shared" si="832"/>
        <v>1639</v>
      </c>
      <c r="L8893" s="11">
        <f t="shared" si="833"/>
        <v>344</v>
      </c>
      <c r="M8893" t="str">
        <f>VLOOKUP(C8893,[1]!Location_Data[#Data],2,0)</f>
        <v>West Covina</v>
      </c>
      <c r="N8893" t="str">
        <f>VLOOKUP(D8893,[1]!Salespeople_Data[#Data],2,0)</f>
        <v>Kenneth Fields</v>
      </c>
      <c r="O8893" t="str">
        <f>VLOOKUP(E8893,[1]!Customer_Data[#Data],2,0)</f>
        <v>David Wheeler</v>
      </c>
      <c r="P8893" s="15">
        <f t="shared" si="828"/>
        <v>2</v>
      </c>
      <c r="Q8893">
        <f t="shared" si="829"/>
        <v>2</v>
      </c>
      <c r="R8893">
        <f t="shared" si="830"/>
        <v>2019</v>
      </c>
    </row>
    <row r="8894" spans="1:18" x14ac:dyDescent="0.25">
      <c r="A8894" s="6" t="s">
        <v>9920</v>
      </c>
      <c r="B8894" s="6" t="s">
        <v>104</v>
      </c>
      <c r="C8894" s="6" t="s">
        <v>182</v>
      </c>
      <c r="D8894" s="6" t="s">
        <v>345</v>
      </c>
      <c r="E8894" s="6" t="s">
        <v>7840</v>
      </c>
      <c r="F8894" s="10">
        <v>43670</v>
      </c>
      <c r="G8894" s="6">
        <v>1</v>
      </c>
      <c r="H8894" s="11">
        <f>VLOOKUP(B8894,[1]!Product_Data[#Data],4,0)</f>
        <v>1671</v>
      </c>
      <c r="I8894" s="11">
        <f>VLOOKUP(B8894,[1]!Product_Data[#Data],3,0)</f>
        <v>1220</v>
      </c>
      <c r="J8894" s="11">
        <f t="shared" si="831"/>
        <v>1220</v>
      </c>
      <c r="K8894" s="11">
        <f t="shared" si="832"/>
        <v>1671</v>
      </c>
      <c r="L8894" s="11">
        <f t="shared" si="833"/>
        <v>451</v>
      </c>
      <c r="M8894" t="str">
        <f>VLOOKUP(C8894,[1]!Location_Data[#Data],2,0)</f>
        <v>Vallejo</v>
      </c>
      <c r="N8894" t="str">
        <f>VLOOKUP(D8894,[1]!Salespeople_Data[#Data],2,0)</f>
        <v>Larry Marshall</v>
      </c>
      <c r="O8894" t="str">
        <f>VLOOKUP(E8894,[1]!Customer_Data[#Data],2,0)</f>
        <v>Harold Adams</v>
      </c>
      <c r="P8894" s="15">
        <f t="shared" si="828"/>
        <v>4</v>
      </c>
      <c r="Q8894">
        <f t="shared" si="829"/>
        <v>7</v>
      </c>
      <c r="R8894">
        <f t="shared" si="830"/>
        <v>2019</v>
      </c>
    </row>
    <row r="8895" spans="1:18" x14ac:dyDescent="0.25">
      <c r="A8895" s="6" t="s">
        <v>9921</v>
      </c>
      <c r="B8895" s="6" t="s">
        <v>18</v>
      </c>
      <c r="C8895" s="6" t="s">
        <v>322</v>
      </c>
      <c r="D8895" s="6" t="s">
        <v>25</v>
      </c>
      <c r="E8895" s="6" t="s">
        <v>2676</v>
      </c>
      <c r="F8895" s="10">
        <v>43487</v>
      </c>
      <c r="G8895" s="6">
        <v>4</v>
      </c>
      <c r="H8895" s="11">
        <f>VLOOKUP(B8895,[1]!Product_Data[#Data],4,0)</f>
        <v>880</v>
      </c>
      <c r="I8895" s="11">
        <f>VLOOKUP(B8895,[1]!Product_Data[#Data],3,0)</f>
        <v>634</v>
      </c>
      <c r="J8895" s="11">
        <f t="shared" si="831"/>
        <v>2536</v>
      </c>
      <c r="K8895" s="11">
        <f t="shared" si="832"/>
        <v>3520</v>
      </c>
      <c r="L8895" s="11">
        <f t="shared" si="833"/>
        <v>984</v>
      </c>
      <c r="M8895" t="str">
        <f>VLOOKUP(C8895,[1]!Location_Data[#Data],2,0)</f>
        <v>Rancho Cucamonga</v>
      </c>
      <c r="N8895" t="str">
        <f>VLOOKUP(D8895,[1]!Salespeople_Data[#Data],2,0)</f>
        <v>Brian Davis</v>
      </c>
      <c r="O8895" t="str">
        <f>VLOOKUP(E8895,[1]!Customer_Data[#Data],2,0)</f>
        <v>Billy West</v>
      </c>
      <c r="P8895" s="15">
        <f t="shared" si="828"/>
        <v>3</v>
      </c>
      <c r="Q8895">
        <f t="shared" si="829"/>
        <v>1</v>
      </c>
      <c r="R8895">
        <f t="shared" si="830"/>
        <v>2019</v>
      </c>
    </row>
    <row r="8896" spans="1:18" x14ac:dyDescent="0.25">
      <c r="A8896" s="6" t="s">
        <v>9922</v>
      </c>
      <c r="B8896" s="6" t="s">
        <v>194</v>
      </c>
      <c r="C8896" s="6" t="s">
        <v>380</v>
      </c>
      <c r="D8896" s="6" t="s">
        <v>178</v>
      </c>
      <c r="E8896" s="6" t="s">
        <v>1743</v>
      </c>
      <c r="F8896" s="10">
        <v>43558</v>
      </c>
      <c r="G8896" s="6">
        <v>2</v>
      </c>
      <c r="H8896" s="11">
        <f>VLOOKUP(B8896,[1]!Product_Data[#Data],4,0)</f>
        <v>1278</v>
      </c>
      <c r="I8896" s="11">
        <f>VLOOKUP(B8896,[1]!Product_Data[#Data],3,0)</f>
        <v>665</v>
      </c>
      <c r="J8896" s="11">
        <f t="shared" si="831"/>
        <v>1330</v>
      </c>
      <c r="K8896" s="11">
        <f t="shared" si="832"/>
        <v>2556</v>
      </c>
      <c r="L8896" s="11">
        <f t="shared" si="833"/>
        <v>1226</v>
      </c>
      <c r="M8896" t="str">
        <f>VLOOKUP(C8896,[1]!Location_Data[#Data],2,0)</f>
        <v>Los Angeles</v>
      </c>
      <c r="N8896" t="str">
        <f>VLOOKUP(D8896,[1]!Salespeople_Data[#Data],2,0)</f>
        <v>Joshua Taylor</v>
      </c>
      <c r="O8896" t="str">
        <f>VLOOKUP(E8896,[1]!Customer_Data[#Data],2,0)</f>
        <v>Steve Wells</v>
      </c>
      <c r="P8896" s="15">
        <f t="shared" si="828"/>
        <v>4</v>
      </c>
      <c r="Q8896">
        <f t="shared" si="829"/>
        <v>4</v>
      </c>
      <c r="R8896">
        <f t="shared" si="830"/>
        <v>2019</v>
      </c>
    </row>
    <row r="8897" spans="1:18" x14ac:dyDescent="0.25">
      <c r="A8897" s="6" t="s">
        <v>9923</v>
      </c>
      <c r="B8897" s="6" t="s">
        <v>479</v>
      </c>
      <c r="C8897" s="6" t="s">
        <v>224</v>
      </c>
      <c r="D8897" s="6" t="s">
        <v>20</v>
      </c>
      <c r="E8897" s="6" t="s">
        <v>2426</v>
      </c>
      <c r="F8897" s="10">
        <v>43496</v>
      </c>
      <c r="G8897" s="6">
        <v>2</v>
      </c>
      <c r="H8897" s="11">
        <f>VLOOKUP(B8897,[1]!Product_Data[#Data],4,0)</f>
        <v>123</v>
      </c>
      <c r="I8897" s="11">
        <f>VLOOKUP(B8897,[1]!Product_Data[#Data],3,0)</f>
        <v>84</v>
      </c>
      <c r="J8897" s="11">
        <f t="shared" si="831"/>
        <v>168</v>
      </c>
      <c r="K8897" s="11">
        <f t="shared" si="832"/>
        <v>246</v>
      </c>
      <c r="L8897" s="11">
        <f t="shared" si="833"/>
        <v>78</v>
      </c>
      <c r="M8897" t="str">
        <f>VLOOKUP(C8897,[1]!Location_Data[#Data],2,0)</f>
        <v>Huntington Beach</v>
      </c>
      <c r="N8897" t="str">
        <f>VLOOKUP(D8897,[1]!Salespeople_Data[#Data],2,0)</f>
        <v>Joshua Cook</v>
      </c>
      <c r="O8897" t="str">
        <f>VLOOKUP(E8897,[1]!Customer_Data[#Data],2,0)</f>
        <v>Lawrence Watson</v>
      </c>
      <c r="P8897" s="15">
        <f t="shared" si="828"/>
        <v>5</v>
      </c>
      <c r="Q8897">
        <f t="shared" si="829"/>
        <v>1</v>
      </c>
      <c r="R8897">
        <f t="shared" si="830"/>
        <v>2019</v>
      </c>
    </row>
    <row r="8898" spans="1:18" x14ac:dyDescent="0.25">
      <c r="A8898" s="6" t="s">
        <v>9924</v>
      </c>
      <c r="B8898" s="6" t="s">
        <v>69</v>
      </c>
      <c r="C8898" s="6" t="s">
        <v>224</v>
      </c>
      <c r="D8898" s="6" t="s">
        <v>298</v>
      </c>
      <c r="E8898" s="6" t="s">
        <v>4839</v>
      </c>
      <c r="F8898" s="10">
        <v>43792</v>
      </c>
      <c r="G8898" s="6">
        <v>4</v>
      </c>
      <c r="H8898" s="11">
        <f>VLOOKUP(B8898,[1]!Product_Data[#Data],4,0)</f>
        <v>1351</v>
      </c>
      <c r="I8898" s="11">
        <f>VLOOKUP(B8898,[1]!Product_Data[#Data],3,0)</f>
        <v>1108</v>
      </c>
      <c r="J8898" s="11">
        <f t="shared" si="831"/>
        <v>4432</v>
      </c>
      <c r="K8898" s="11">
        <f t="shared" si="832"/>
        <v>5404</v>
      </c>
      <c r="L8898" s="11">
        <f t="shared" si="833"/>
        <v>972</v>
      </c>
      <c r="M8898" t="str">
        <f>VLOOKUP(C8898,[1]!Location_Data[#Data],2,0)</f>
        <v>Huntington Beach</v>
      </c>
      <c r="N8898" t="str">
        <f>VLOOKUP(D8898,[1]!Salespeople_Data[#Data],2,0)</f>
        <v>Kenneth Fields</v>
      </c>
      <c r="O8898" t="str">
        <f>VLOOKUP(E8898,[1]!Customer_Data[#Data],2,0)</f>
        <v>Joshua Rose</v>
      </c>
      <c r="P8898" s="15">
        <f t="shared" ref="P8898:P8961" si="834">WEEKDAY(F8898)</f>
        <v>7</v>
      </c>
      <c r="Q8898">
        <f t="shared" ref="Q8898:Q8961" si="835">MONTH(F8898)</f>
        <v>11</v>
      </c>
      <c r="R8898">
        <f t="shared" ref="R8898:R8961" si="836">YEAR(F8898)</f>
        <v>2019</v>
      </c>
    </row>
    <row r="8899" spans="1:18" x14ac:dyDescent="0.25">
      <c r="A8899" s="6" t="s">
        <v>9925</v>
      </c>
      <c r="B8899" s="6" t="s">
        <v>818</v>
      </c>
      <c r="C8899" s="6" t="s">
        <v>386</v>
      </c>
      <c r="D8899" s="6" t="s">
        <v>191</v>
      </c>
      <c r="E8899" s="6" t="s">
        <v>799</v>
      </c>
      <c r="F8899" s="10">
        <v>43503</v>
      </c>
      <c r="G8899" s="6">
        <v>1</v>
      </c>
      <c r="H8899" s="11">
        <f>VLOOKUP(B8899,[1]!Product_Data[#Data],4,0)</f>
        <v>1638</v>
      </c>
      <c r="I8899" s="11">
        <f>VLOOKUP(B8899,[1]!Product_Data[#Data],3,0)</f>
        <v>1261</v>
      </c>
      <c r="J8899" s="11">
        <f t="shared" ref="J8899:J8962" si="837">PRODUCT(I8899,G8899)</f>
        <v>1261</v>
      </c>
      <c r="K8899" s="11">
        <f t="shared" ref="K8899:K8962" si="838">PRODUCT(H8899,G8899)</f>
        <v>1638</v>
      </c>
      <c r="L8899" s="11">
        <f t="shared" ref="L8899:L8962" si="839">K8899-J8899</f>
        <v>377</v>
      </c>
      <c r="M8899" t="str">
        <f>VLOOKUP(C8899,[1]!Location_Data[#Data],2,0)</f>
        <v>Carlsbad</v>
      </c>
      <c r="N8899" t="str">
        <f>VLOOKUP(D8899,[1]!Salespeople_Data[#Data],2,0)</f>
        <v>Robert Reed</v>
      </c>
      <c r="O8899" t="str">
        <f>VLOOKUP(E8899,[1]!Customer_Data[#Data],2,0)</f>
        <v>Steven Howard</v>
      </c>
      <c r="P8899" s="15">
        <f t="shared" si="834"/>
        <v>5</v>
      </c>
      <c r="Q8899">
        <f t="shared" si="835"/>
        <v>2</v>
      </c>
      <c r="R8899">
        <f t="shared" si="836"/>
        <v>2019</v>
      </c>
    </row>
    <row r="8900" spans="1:18" x14ac:dyDescent="0.25">
      <c r="A8900" s="6" t="s">
        <v>9926</v>
      </c>
      <c r="B8900" s="6" t="s">
        <v>181</v>
      </c>
      <c r="C8900" s="6" t="s">
        <v>249</v>
      </c>
      <c r="D8900" s="6" t="s">
        <v>239</v>
      </c>
      <c r="E8900" s="6" t="s">
        <v>425</v>
      </c>
      <c r="F8900" s="10">
        <v>43612</v>
      </c>
      <c r="G8900" s="6">
        <v>1</v>
      </c>
      <c r="H8900" s="11">
        <f>VLOOKUP(B8900,[1]!Product_Data[#Data],4,0)</f>
        <v>1500</v>
      </c>
      <c r="I8900" s="11">
        <f>VLOOKUP(B8900,[1]!Product_Data[#Data],3,0)</f>
        <v>900</v>
      </c>
      <c r="J8900" s="11">
        <f t="shared" si="837"/>
        <v>900</v>
      </c>
      <c r="K8900" s="11">
        <f t="shared" si="838"/>
        <v>1500</v>
      </c>
      <c r="L8900" s="11">
        <f t="shared" si="839"/>
        <v>600</v>
      </c>
      <c r="M8900" t="str">
        <f>VLOOKUP(C8900,[1]!Location_Data[#Data],2,0)</f>
        <v>Roseville</v>
      </c>
      <c r="N8900" t="str">
        <f>VLOOKUP(D8900,[1]!Salespeople_Data[#Data],2,0)</f>
        <v>John Reyes</v>
      </c>
      <c r="O8900" t="str">
        <f>VLOOKUP(E8900,[1]!Customer_Data[#Data],2,0)</f>
        <v>Terry Payne</v>
      </c>
      <c r="P8900" s="15">
        <f t="shared" si="834"/>
        <v>2</v>
      </c>
      <c r="Q8900">
        <f t="shared" si="835"/>
        <v>5</v>
      </c>
      <c r="R8900">
        <f t="shared" si="836"/>
        <v>2019</v>
      </c>
    </row>
    <row r="8901" spans="1:18" x14ac:dyDescent="0.25">
      <c r="A8901" s="6" t="s">
        <v>9927</v>
      </c>
      <c r="B8901" s="6" t="s">
        <v>8</v>
      </c>
      <c r="C8901" s="6" t="s">
        <v>204</v>
      </c>
      <c r="D8901" s="6" t="s">
        <v>159</v>
      </c>
      <c r="E8901" s="6" t="s">
        <v>2032</v>
      </c>
      <c r="F8901" s="10">
        <v>43505</v>
      </c>
      <c r="G8901" s="6">
        <v>1</v>
      </c>
      <c r="H8901" s="11">
        <f>VLOOKUP(B8901,[1]!Product_Data[#Data],4,0)</f>
        <v>1522</v>
      </c>
      <c r="I8901" s="11">
        <f>VLOOKUP(B8901,[1]!Product_Data[#Data],3,0)</f>
        <v>791</v>
      </c>
      <c r="J8901" s="11">
        <f t="shared" si="837"/>
        <v>791</v>
      </c>
      <c r="K8901" s="11">
        <f t="shared" si="838"/>
        <v>1522</v>
      </c>
      <c r="L8901" s="11">
        <f t="shared" si="839"/>
        <v>731</v>
      </c>
      <c r="M8901" t="str">
        <f>VLOOKUP(C8901,[1]!Location_Data[#Data],2,0)</f>
        <v>Corona</v>
      </c>
      <c r="N8901" t="str">
        <f>VLOOKUP(D8901,[1]!Salespeople_Data[#Data],2,0)</f>
        <v>Bobby Russell</v>
      </c>
      <c r="O8901" t="str">
        <f>VLOOKUP(E8901,[1]!Customer_Data[#Data],2,0)</f>
        <v>Eugene Cooper</v>
      </c>
      <c r="P8901" s="15">
        <f t="shared" si="834"/>
        <v>7</v>
      </c>
      <c r="Q8901">
        <f t="shared" si="835"/>
        <v>2</v>
      </c>
      <c r="R8901">
        <f t="shared" si="836"/>
        <v>2019</v>
      </c>
    </row>
    <row r="8902" spans="1:18" x14ac:dyDescent="0.25">
      <c r="A8902" s="6" t="s">
        <v>9928</v>
      </c>
      <c r="B8902" s="6" t="s">
        <v>400</v>
      </c>
      <c r="C8902" s="6" t="s">
        <v>286</v>
      </c>
      <c r="D8902" s="6" t="s">
        <v>91</v>
      </c>
      <c r="E8902" s="6" t="s">
        <v>3098</v>
      </c>
      <c r="F8902" s="10">
        <v>43750</v>
      </c>
      <c r="G8902" s="6">
        <v>1</v>
      </c>
      <c r="H8902" s="11">
        <f>VLOOKUP(B8902,[1]!Product_Data[#Data],4,0)</f>
        <v>886</v>
      </c>
      <c r="I8902" s="11">
        <f>VLOOKUP(B8902,[1]!Product_Data[#Data],3,0)</f>
        <v>478</v>
      </c>
      <c r="J8902" s="11">
        <f t="shared" si="837"/>
        <v>478</v>
      </c>
      <c r="K8902" s="11">
        <f t="shared" si="838"/>
        <v>886</v>
      </c>
      <c r="L8902" s="11">
        <f t="shared" si="839"/>
        <v>408</v>
      </c>
      <c r="M8902" t="str">
        <f>VLOOKUP(C8902,[1]!Location_Data[#Data],2,0)</f>
        <v>El Monte</v>
      </c>
      <c r="N8902" t="str">
        <f>VLOOKUP(D8902,[1]!Salespeople_Data[#Data],2,0)</f>
        <v>Howard Gardner</v>
      </c>
      <c r="O8902" t="str">
        <f>VLOOKUP(E8902,[1]!Customer_Data[#Data],2,0)</f>
        <v>Brian Warren</v>
      </c>
      <c r="P8902" s="15">
        <f t="shared" si="834"/>
        <v>7</v>
      </c>
      <c r="Q8902">
        <f t="shared" si="835"/>
        <v>10</v>
      </c>
      <c r="R8902">
        <f t="shared" si="836"/>
        <v>2019</v>
      </c>
    </row>
    <row r="8903" spans="1:18" x14ac:dyDescent="0.25">
      <c r="A8903" s="6" t="s">
        <v>9929</v>
      </c>
      <c r="B8903" s="6" t="s">
        <v>238</v>
      </c>
      <c r="C8903" s="6" t="s">
        <v>519</v>
      </c>
      <c r="D8903" s="6" t="s">
        <v>10</v>
      </c>
      <c r="E8903" s="6" t="s">
        <v>1674</v>
      </c>
      <c r="F8903" s="10">
        <v>43746</v>
      </c>
      <c r="G8903" s="6">
        <v>1</v>
      </c>
      <c r="H8903" s="11">
        <f>VLOOKUP(B8903,[1]!Product_Data[#Data],4,0)</f>
        <v>871</v>
      </c>
      <c r="I8903" s="11">
        <f>VLOOKUP(B8903,[1]!Product_Data[#Data],3,0)</f>
        <v>540</v>
      </c>
      <c r="J8903" s="11">
        <f t="shared" si="837"/>
        <v>540</v>
      </c>
      <c r="K8903" s="11">
        <f t="shared" si="838"/>
        <v>871</v>
      </c>
      <c r="L8903" s="11">
        <f t="shared" si="839"/>
        <v>331</v>
      </c>
      <c r="M8903" t="str">
        <f>VLOOKUP(C8903,[1]!Location_Data[#Data],2,0)</f>
        <v>Anaheim</v>
      </c>
      <c r="N8903" t="str">
        <f>VLOOKUP(D8903,[1]!Salespeople_Data[#Data],2,0)</f>
        <v>Justin Lynch</v>
      </c>
      <c r="O8903" t="str">
        <f>VLOOKUP(E8903,[1]!Customer_Data[#Data],2,0)</f>
        <v>Gary Pierce</v>
      </c>
      <c r="P8903" s="15">
        <f t="shared" si="834"/>
        <v>3</v>
      </c>
      <c r="Q8903">
        <f t="shared" si="835"/>
        <v>10</v>
      </c>
      <c r="R8903">
        <f t="shared" si="836"/>
        <v>2019</v>
      </c>
    </row>
    <row r="8904" spans="1:18" x14ac:dyDescent="0.25">
      <c r="A8904" s="6" t="s">
        <v>9930</v>
      </c>
      <c r="B8904" s="6" t="s">
        <v>435</v>
      </c>
      <c r="C8904" s="6" t="s">
        <v>215</v>
      </c>
      <c r="D8904" s="6" t="s">
        <v>413</v>
      </c>
      <c r="E8904" s="6" t="s">
        <v>3370</v>
      </c>
      <c r="F8904" s="10">
        <v>43620</v>
      </c>
      <c r="G8904" s="6">
        <v>3</v>
      </c>
      <c r="H8904" s="11">
        <f>VLOOKUP(B8904,[1]!Product_Data[#Data],4,0)</f>
        <v>2141</v>
      </c>
      <c r="I8904" s="11">
        <f>VLOOKUP(B8904,[1]!Product_Data[#Data],3,0)</f>
        <v>1777</v>
      </c>
      <c r="J8904" s="11">
        <f t="shared" si="837"/>
        <v>5331</v>
      </c>
      <c r="K8904" s="11">
        <f t="shared" si="838"/>
        <v>6423</v>
      </c>
      <c r="L8904" s="11">
        <f t="shared" si="839"/>
        <v>1092</v>
      </c>
      <c r="M8904" t="str">
        <f>VLOOKUP(C8904,[1]!Location_Data[#Data],2,0)</f>
        <v>El Cajon</v>
      </c>
      <c r="N8904" t="str">
        <f>VLOOKUP(D8904,[1]!Salespeople_Data[#Data],2,0)</f>
        <v>Kenneth Bradley</v>
      </c>
      <c r="O8904" t="str">
        <f>VLOOKUP(E8904,[1]!Customer_Data[#Data],2,0)</f>
        <v>Mark Spencer</v>
      </c>
      <c r="P8904" s="15">
        <f t="shared" si="834"/>
        <v>3</v>
      </c>
      <c r="Q8904">
        <f t="shared" si="835"/>
        <v>6</v>
      </c>
      <c r="R8904">
        <f t="shared" si="836"/>
        <v>2019</v>
      </c>
    </row>
    <row r="8905" spans="1:18" x14ac:dyDescent="0.25">
      <c r="A8905" s="6" t="s">
        <v>9931</v>
      </c>
      <c r="B8905" s="6" t="s">
        <v>752</v>
      </c>
      <c r="C8905" s="6" t="s">
        <v>380</v>
      </c>
      <c r="D8905" s="6" t="s">
        <v>225</v>
      </c>
      <c r="E8905" s="6" t="s">
        <v>2422</v>
      </c>
      <c r="F8905" s="10">
        <v>43606</v>
      </c>
      <c r="G8905" s="6">
        <v>4</v>
      </c>
      <c r="H8905" s="11">
        <f>VLOOKUP(B8905,[1]!Product_Data[#Data],4,0)</f>
        <v>95</v>
      </c>
      <c r="I8905" s="11">
        <f>VLOOKUP(B8905,[1]!Product_Data[#Data],3,0)</f>
        <v>61</v>
      </c>
      <c r="J8905" s="11">
        <f t="shared" si="837"/>
        <v>244</v>
      </c>
      <c r="K8905" s="11">
        <f t="shared" si="838"/>
        <v>380</v>
      </c>
      <c r="L8905" s="11">
        <f t="shared" si="839"/>
        <v>136</v>
      </c>
      <c r="M8905" t="str">
        <f>VLOOKUP(C8905,[1]!Location_Data[#Data],2,0)</f>
        <v>Los Angeles</v>
      </c>
      <c r="N8905" t="str">
        <f>VLOOKUP(D8905,[1]!Salespeople_Data[#Data],2,0)</f>
        <v>Andrew Bowman</v>
      </c>
      <c r="O8905" t="str">
        <f>VLOOKUP(E8905,[1]!Customer_Data[#Data],2,0)</f>
        <v>John Hunt</v>
      </c>
      <c r="P8905" s="15">
        <f t="shared" si="834"/>
        <v>3</v>
      </c>
      <c r="Q8905">
        <f t="shared" si="835"/>
        <v>5</v>
      </c>
      <c r="R8905">
        <f t="shared" si="836"/>
        <v>2019</v>
      </c>
    </row>
    <row r="8906" spans="1:18" x14ac:dyDescent="0.25">
      <c r="A8906" s="6" t="s">
        <v>9932</v>
      </c>
      <c r="B8906" s="6" t="s">
        <v>173</v>
      </c>
      <c r="C8906" s="6" t="s">
        <v>169</v>
      </c>
      <c r="D8906" s="6" t="s">
        <v>269</v>
      </c>
      <c r="E8906" s="6" t="s">
        <v>1664</v>
      </c>
      <c r="F8906" s="10">
        <v>43774</v>
      </c>
      <c r="G8906" s="6">
        <v>1</v>
      </c>
      <c r="H8906" s="11">
        <f>VLOOKUP(B8906,[1]!Product_Data[#Data],4,0)</f>
        <v>2005</v>
      </c>
      <c r="I8906" s="11">
        <f>VLOOKUP(B8906,[1]!Product_Data[#Data],3,0)</f>
        <v>1223</v>
      </c>
      <c r="J8906" s="11">
        <f t="shared" si="837"/>
        <v>1223</v>
      </c>
      <c r="K8906" s="11">
        <f t="shared" si="838"/>
        <v>2005</v>
      </c>
      <c r="L8906" s="11">
        <f t="shared" si="839"/>
        <v>782</v>
      </c>
      <c r="M8906" t="str">
        <f>VLOOKUP(C8906,[1]!Location_Data[#Data],2,0)</f>
        <v>Vista</v>
      </c>
      <c r="N8906" t="str">
        <f>VLOOKUP(D8906,[1]!Salespeople_Data[#Data],2,0)</f>
        <v>Kevin Butler</v>
      </c>
      <c r="O8906" t="str">
        <f>VLOOKUP(E8906,[1]!Customer_Data[#Data],2,0)</f>
        <v>Jesse Alvarez</v>
      </c>
      <c r="P8906" s="15">
        <f t="shared" si="834"/>
        <v>3</v>
      </c>
      <c r="Q8906">
        <f t="shared" si="835"/>
        <v>11</v>
      </c>
      <c r="R8906">
        <f t="shared" si="836"/>
        <v>2019</v>
      </c>
    </row>
    <row r="8907" spans="1:18" x14ac:dyDescent="0.25">
      <c r="A8907" s="6" t="s">
        <v>9933</v>
      </c>
      <c r="B8907" s="6" t="s">
        <v>435</v>
      </c>
      <c r="C8907" s="6" t="s">
        <v>469</v>
      </c>
      <c r="D8907" s="6" t="s">
        <v>126</v>
      </c>
      <c r="E8907" s="6" t="s">
        <v>5547</v>
      </c>
      <c r="F8907" s="10">
        <v>43663</v>
      </c>
      <c r="G8907" s="6">
        <v>1</v>
      </c>
      <c r="H8907" s="11">
        <f>VLOOKUP(B8907,[1]!Product_Data[#Data],4,0)</f>
        <v>2141</v>
      </c>
      <c r="I8907" s="11">
        <f>VLOOKUP(B8907,[1]!Product_Data[#Data],3,0)</f>
        <v>1777</v>
      </c>
      <c r="J8907" s="11">
        <f t="shared" si="837"/>
        <v>1777</v>
      </c>
      <c r="K8907" s="11">
        <f t="shared" si="838"/>
        <v>2141</v>
      </c>
      <c r="L8907" s="11">
        <f t="shared" si="839"/>
        <v>364</v>
      </c>
      <c r="M8907" t="str">
        <f>VLOOKUP(C8907,[1]!Location_Data[#Data],2,0)</f>
        <v>Escondido</v>
      </c>
      <c r="N8907" t="str">
        <f>VLOOKUP(D8907,[1]!Salespeople_Data[#Data],2,0)</f>
        <v>Larry Castillo</v>
      </c>
      <c r="O8907" t="str">
        <f>VLOOKUP(E8907,[1]!Customer_Data[#Data],2,0)</f>
        <v>Joe Griffin</v>
      </c>
      <c r="P8907" s="15">
        <f t="shared" si="834"/>
        <v>4</v>
      </c>
      <c r="Q8907">
        <f t="shared" si="835"/>
        <v>7</v>
      </c>
      <c r="R8907">
        <f t="shared" si="836"/>
        <v>2019</v>
      </c>
    </row>
    <row r="8908" spans="1:18" x14ac:dyDescent="0.25">
      <c r="A8908" s="6" t="s">
        <v>9934</v>
      </c>
      <c r="B8908" s="6" t="s">
        <v>173</v>
      </c>
      <c r="C8908" s="6" t="s">
        <v>458</v>
      </c>
      <c r="D8908" s="6" t="s">
        <v>96</v>
      </c>
      <c r="E8908" s="6" t="s">
        <v>1187</v>
      </c>
      <c r="F8908" s="10">
        <v>43721</v>
      </c>
      <c r="G8908" s="6">
        <v>1</v>
      </c>
      <c r="H8908" s="11">
        <f>VLOOKUP(B8908,[1]!Product_Data[#Data],4,0)</f>
        <v>2005</v>
      </c>
      <c r="I8908" s="11">
        <f>VLOOKUP(B8908,[1]!Product_Data[#Data],3,0)</f>
        <v>1223</v>
      </c>
      <c r="J8908" s="11">
        <f t="shared" si="837"/>
        <v>1223</v>
      </c>
      <c r="K8908" s="11">
        <f t="shared" si="838"/>
        <v>2005</v>
      </c>
      <c r="L8908" s="11">
        <f t="shared" si="839"/>
        <v>782</v>
      </c>
      <c r="M8908" t="str">
        <f>VLOOKUP(C8908,[1]!Location_Data[#Data],2,0)</f>
        <v>Fontana</v>
      </c>
      <c r="N8908" t="str">
        <f>VLOOKUP(D8908,[1]!Salespeople_Data[#Data],2,0)</f>
        <v>Brian Thomas</v>
      </c>
      <c r="O8908" t="str">
        <f>VLOOKUP(E8908,[1]!Customer_Data[#Data],2,0)</f>
        <v>Jeremy Wilson</v>
      </c>
      <c r="P8908" s="15">
        <f t="shared" si="834"/>
        <v>6</v>
      </c>
      <c r="Q8908">
        <f t="shared" si="835"/>
        <v>9</v>
      </c>
      <c r="R8908">
        <f t="shared" si="836"/>
        <v>2019</v>
      </c>
    </row>
    <row r="8909" spans="1:18" x14ac:dyDescent="0.25">
      <c r="A8909" s="6" t="s">
        <v>9935</v>
      </c>
      <c r="B8909" s="6" t="s">
        <v>207</v>
      </c>
      <c r="C8909" s="6" t="s">
        <v>331</v>
      </c>
      <c r="D8909" s="6" t="s">
        <v>239</v>
      </c>
      <c r="E8909" s="6" t="s">
        <v>2787</v>
      </c>
      <c r="F8909" s="10">
        <v>43650</v>
      </c>
      <c r="G8909" s="6">
        <v>1</v>
      </c>
      <c r="H8909" s="11">
        <f>VLOOKUP(B8909,[1]!Product_Data[#Data],4,0)</f>
        <v>2464</v>
      </c>
      <c r="I8909" s="11">
        <f>VLOOKUP(B8909,[1]!Product_Data[#Data],3,0)</f>
        <v>1774</v>
      </c>
      <c r="J8909" s="11">
        <f t="shared" si="837"/>
        <v>1774</v>
      </c>
      <c r="K8909" s="11">
        <f t="shared" si="838"/>
        <v>2464</v>
      </c>
      <c r="L8909" s="11">
        <f t="shared" si="839"/>
        <v>690</v>
      </c>
      <c r="M8909" t="str">
        <f>VLOOKUP(C8909,[1]!Location_Data[#Data],2,0)</f>
        <v>Sunnyvale</v>
      </c>
      <c r="N8909" t="str">
        <f>VLOOKUP(D8909,[1]!Salespeople_Data[#Data],2,0)</f>
        <v>John Reyes</v>
      </c>
      <c r="O8909" t="str">
        <f>VLOOKUP(E8909,[1]!Customer_Data[#Data],2,0)</f>
        <v>Chris Armstrong</v>
      </c>
      <c r="P8909" s="15">
        <f t="shared" si="834"/>
        <v>5</v>
      </c>
      <c r="Q8909">
        <f t="shared" si="835"/>
        <v>7</v>
      </c>
      <c r="R8909">
        <f t="shared" si="836"/>
        <v>2019</v>
      </c>
    </row>
    <row r="8910" spans="1:18" x14ac:dyDescent="0.25">
      <c r="A8910" s="6" t="s">
        <v>9936</v>
      </c>
      <c r="B8910" s="6" t="s">
        <v>435</v>
      </c>
      <c r="C8910" s="6" t="s">
        <v>57</v>
      </c>
      <c r="D8910" s="6" t="s">
        <v>40</v>
      </c>
      <c r="E8910" s="6" t="s">
        <v>265</v>
      </c>
      <c r="F8910" s="10">
        <v>43741</v>
      </c>
      <c r="G8910" s="6">
        <v>4</v>
      </c>
      <c r="H8910" s="11">
        <f>VLOOKUP(B8910,[1]!Product_Data[#Data],4,0)</f>
        <v>2141</v>
      </c>
      <c r="I8910" s="11">
        <f>VLOOKUP(B8910,[1]!Product_Data[#Data],3,0)</f>
        <v>1777</v>
      </c>
      <c r="J8910" s="11">
        <f t="shared" si="837"/>
        <v>7108</v>
      </c>
      <c r="K8910" s="11">
        <f t="shared" si="838"/>
        <v>8564</v>
      </c>
      <c r="L8910" s="11">
        <f t="shared" si="839"/>
        <v>1456</v>
      </c>
      <c r="M8910" t="str">
        <f>VLOOKUP(C8910,[1]!Location_Data[#Data],2,0)</f>
        <v>Thousand Oaks</v>
      </c>
      <c r="N8910" t="str">
        <f>VLOOKUP(D8910,[1]!Salespeople_Data[#Data],2,0)</f>
        <v>Brian Hansen</v>
      </c>
      <c r="O8910" t="str">
        <f>VLOOKUP(E8910,[1]!Customer_Data[#Data],2,0)</f>
        <v>Stephen Greene</v>
      </c>
      <c r="P8910" s="15">
        <f t="shared" si="834"/>
        <v>5</v>
      </c>
      <c r="Q8910">
        <f t="shared" si="835"/>
        <v>10</v>
      </c>
      <c r="R8910">
        <f t="shared" si="836"/>
        <v>2019</v>
      </c>
    </row>
    <row r="8911" spans="1:18" x14ac:dyDescent="0.25">
      <c r="A8911" s="6" t="s">
        <v>9937</v>
      </c>
      <c r="B8911" s="6" t="s">
        <v>203</v>
      </c>
      <c r="C8911" s="6" t="s">
        <v>355</v>
      </c>
      <c r="D8911" s="6" t="s">
        <v>10</v>
      </c>
      <c r="E8911" s="6" t="s">
        <v>353</v>
      </c>
      <c r="F8911" s="10">
        <v>43668</v>
      </c>
      <c r="G8911" s="6">
        <v>3</v>
      </c>
      <c r="H8911" s="11">
        <f>VLOOKUP(B8911,[1]!Product_Data[#Data],4,0)</f>
        <v>1414</v>
      </c>
      <c r="I8911" s="11">
        <f>VLOOKUP(B8911,[1]!Product_Data[#Data],3,0)</f>
        <v>962</v>
      </c>
      <c r="J8911" s="11">
        <f t="shared" si="837"/>
        <v>2886</v>
      </c>
      <c r="K8911" s="11">
        <f t="shared" si="838"/>
        <v>4242</v>
      </c>
      <c r="L8911" s="11">
        <f t="shared" si="839"/>
        <v>1356</v>
      </c>
      <c r="M8911" t="str">
        <f>VLOOKUP(C8911,[1]!Location_Data[#Data],2,0)</f>
        <v>Burbank</v>
      </c>
      <c r="N8911" t="str">
        <f>VLOOKUP(D8911,[1]!Salespeople_Data[#Data],2,0)</f>
        <v>Justin Lynch</v>
      </c>
      <c r="O8911" t="str">
        <f>VLOOKUP(E8911,[1]!Customer_Data[#Data],2,0)</f>
        <v>Jimmy Wood</v>
      </c>
      <c r="P8911" s="15">
        <f t="shared" si="834"/>
        <v>2</v>
      </c>
      <c r="Q8911">
        <f t="shared" si="835"/>
        <v>7</v>
      </c>
      <c r="R8911">
        <f t="shared" si="836"/>
        <v>2019</v>
      </c>
    </row>
    <row r="8912" spans="1:18" x14ac:dyDescent="0.25">
      <c r="A8912" s="6" t="s">
        <v>9938</v>
      </c>
      <c r="B8912" s="6" t="s">
        <v>200</v>
      </c>
      <c r="C8912" s="6" t="s">
        <v>186</v>
      </c>
      <c r="D8912" s="6" t="s">
        <v>53</v>
      </c>
      <c r="E8912" s="6" t="s">
        <v>696</v>
      </c>
      <c r="F8912" s="10">
        <v>43492</v>
      </c>
      <c r="G8912" s="6">
        <v>3</v>
      </c>
      <c r="H8912" s="11">
        <f>VLOOKUP(B8912,[1]!Product_Data[#Data],4,0)</f>
        <v>315</v>
      </c>
      <c r="I8912" s="11">
        <f>VLOOKUP(B8912,[1]!Product_Data[#Data],3,0)</f>
        <v>208</v>
      </c>
      <c r="J8912" s="11">
        <f t="shared" si="837"/>
        <v>624</v>
      </c>
      <c r="K8912" s="11">
        <f t="shared" si="838"/>
        <v>945</v>
      </c>
      <c r="L8912" s="11">
        <f t="shared" si="839"/>
        <v>321</v>
      </c>
      <c r="M8912" t="str">
        <f>VLOOKUP(C8912,[1]!Location_Data[#Data],2,0)</f>
        <v>Riverside</v>
      </c>
      <c r="N8912" t="str">
        <f>VLOOKUP(D8912,[1]!Salespeople_Data[#Data],2,0)</f>
        <v>Scott Mason</v>
      </c>
      <c r="O8912" t="str">
        <f>VLOOKUP(E8912,[1]!Customer_Data[#Data],2,0)</f>
        <v>Jeremy Rice</v>
      </c>
      <c r="P8912" s="15">
        <f t="shared" si="834"/>
        <v>1</v>
      </c>
      <c r="Q8912">
        <f t="shared" si="835"/>
        <v>1</v>
      </c>
      <c r="R8912">
        <f t="shared" si="836"/>
        <v>2019</v>
      </c>
    </row>
    <row r="8913" spans="1:18" x14ac:dyDescent="0.25">
      <c r="A8913" s="6" t="s">
        <v>9939</v>
      </c>
      <c r="B8913" s="6" t="s">
        <v>129</v>
      </c>
      <c r="C8913" s="6" t="s">
        <v>229</v>
      </c>
      <c r="D8913" s="6" t="s">
        <v>71</v>
      </c>
      <c r="E8913" s="6" t="s">
        <v>2346</v>
      </c>
      <c r="F8913" s="10">
        <v>43482</v>
      </c>
      <c r="G8913" s="6">
        <v>4</v>
      </c>
      <c r="H8913" s="11">
        <f>VLOOKUP(B8913,[1]!Product_Data[#Data],4,0)</f>
        <v>127</v>
      </c>
      <c r="I8913" s="11">
        <f>VLOOKUP(B8913,[1]!Product_Data[#Data],3,0)</f>
        <v>79</v>
      </c>
      <c r="J8913" s="11">
        <f t="shared" si="837"/>
        <v>316</v>
      </c>
      <c r="K8913" s="11">
        <f t="shared" si="838"/>
        <v>508</v>
      </c>
      <c r="L8913" s="11">
        <f t="shared" si="839"/>
        <v>192</v>
      </c>
      <c r="M8913" t="str">
        <f>VLOOKUP(C8913,[1]!Location_Data[#Data],2,0)</f>
        <v>San Jose</v>
      </c>
      <c r="N8913" t="str">
        <f>VLOOKUP(D8913,[1]!Salespeople_Data[#Data],2,0)</f>
        <v>Gary Rodriguez</v>
      </c>
      <c r="O8913" t="str">
        <f>VLOOKUP(E8913,[1]!Customer_Data[#Data],2,0)</f>
        <v>Matthew Nguyen</v>
      </c>
      <c r="P8913" s="15">
        <f t="shared" si="834"/>
        <v>5</v>
      </c>
      <c r="Q8913">
        <f t="shared" si="835"/>
        <v>1</v>
      </c>
      <c r="R8913">
        <f t="shared" si="836"/>
        <v>2019</v>
      </c>
    </row>
    <row r="8914" spans="1:18" x14ac:dyDescent="0.25">
      <c r="A8914" s="6" t="s">
        <v>9940</v>
      </c>
      <c r="B8914" s="6" t="s">
        <v>421</v>
      </c>
      <c r="C8914" s="6" t="s">
        <v>100</v>
      </c>
      <c r="D8914" s="6" t="s">
        <v>146</v>
      </c>
      <c r="E8914" s="6" t="s">
        <v>1708</v>
      </c>
      <c r="F8914" s="10">
        <v>43681</v>
      </c>
      <c r="G8914" s="6">
        <v>1</v>
      </c>
      <c r="H8914" s="11">
        <f>VLOOKUP(B8914,[1]!Product_Data[#Data],4,0)</f>
        <v>826</v>
      </c>
      <c r="I8914" s="11">
        <f>VLOOKUP(B8914,[1]!Product_Data[#Data],3,0)</f>
        <v>562</v>
      </c>
      <c r="J8914" s="11">
        <f t="shared" si="837"/>
        <v>562</v>
      </c>
      <c r="K8914" s="11">
        <f t="shared" si="838"/>
        <v>826</v>
      </c>
      <c r="L8914" s="11">
        <f t="shared" si="839"/>
        <v>264</v>
      </c>
      <c r="M8914" t="str">
        <f>VLOOKUP(C8914,[1]!Location_Data[#Data],2,0)</f>
        <v>Victorville</v>
      </c>
      <c r="N8914" t="str">
        <f>VLOOKUP(D8914,[1]!Salespeople_Data[#Data],2,0)</f>
        <v>Carl Elliott</v>
      </c>
      <c r="O8914" t="str">
        <f>VLOOKUP(E8914,[1]!Customer_Data[#Data],2,0)</f>
        <v>Jason Diaz</v>
      </c>
      <c r="P8914" s="15">
        <f t="shared" si="834"/>
        <v>1</v>
      </c>
      <c r="Q8914">
        <f t="shared" si="835"/>
        <v>8</v>
      </c>
      <c r="R8914">
        <f t="shared" si="836"/>
        <v>2019</v>
      </c>
    </row>
    <row r="8915" spans="1:18" x14ac:dyDescent="0.25">
      <c r="A8915" s="6" t="s">
        <v>9941</v>
      </c>
      <c r="B8915" s="6" t="s">
        <v>232</v>
      </c>
      <c r="C8915" s="6" t="s">
        <v>469</v>
      </c>
      <c r="D8915" s="6" t="s">
        <v>106</v>
      </c>
      <c r="E8915" s="6" t="s">
        <v>535</v>
      </c>
      <c r="F8915" s="10">
        <v>43611</v>
      </c>
      <c r="G8915" s="6">
        <v>3</v>
      </c>
      <c r="H8915" s="11">
        <f>VLOOKUP(B8915,[1]!Product_Data[#Data],4,0)</f>
        <v>1119</v>
      </c>
      <c r="I8915" s="11">
        <f>VLOOKUP(B8915,[1]!Product_Data[#Data],3,0)</f>
        <v>683</v>
      </c>
      <c r="J8915" s="11">
        <f t="shared" si="837"/>
        <v>2049</v>
      </c>
      <c r="K8915" s="11">
        <f t="shared" si="838"/>
        <v>3357</v>
      </c>
      <c r="L8915" s="11">
        <f t="shared" si="839"/>
        <v>1308</v>
      </c>
      <c r="M8915" t="str">
        <f>VLOOKUP(C8915,[1]!Location_Data[#Data],2,0)</f>
        <v>Escondido</v>
      </c>
      <c r="N8915" t="str">
        <f>VLOOKUP(D8915,[1]!Salespeople_Data[#Data],2,0)</f>
        <v>Patrick Ruiz</v>
      </c>
      <c r="O8915" t="str">
        <f>VLOOKUP(E8915,[1]!Customer_Data[#Data],2,0)</f>
        <v>Andrew Martin</v>
      </c>
      <c r="P8915" s="15">
        <f t="shared" si="834"/>
        <v>1</v>
      </c>
      <c r="Q8915">
        <f t="shared" si="835"/>
        <v>5</v>
      </c>
      <c r="R8915">
        <f t="shared" si="836"/>
        <v>2019</v>
      </c>
    </row>
    <row r="8916" spans="1:18" x14ac:dyDescent="0.25">
      <c r="A8916" s="6" t="s">
        <v>9942</v>
      </c>
      <c r="B8916" s="6" t="s">
        <v>652</v>
      </c>
      <c r="C8916" s="6" t="s">
        <v>135</v>
      </c>
      <c r="D8916" s="6" t="s">
        <v>447</v>
      </c>
      <c r="E8916" s="6" t="s">
        <v>4102</v>
      </c>
      <c r="F8916" s="10">
        <v>43550</v>
      </c>
      <c r="G8916" s="6">
        <v>1</v>
      </c>
      <c r="H8916" s="11">
        <f>VLOOKUP(B8916,[1]!Product_Data[#Data],4,0)</f>
        <v>217</v>
      </c>
      <c r="I8916" s="11">
        <f>VLOOKUP(B8916,[1]!Product_Data[#Data],3,0)</f>
        <v>171</v>
      </c>
      <c r="J8916" s="11">
        <f t="shared" si="837"/>
        <v>171</v>
      </c>
      <c r="K8916" s="11">
        <f t="shared" si="838"/>
        <v>217</v>
      </c>
      <c r="L8916" s="11">
        <f t="shared" si="839"/>
        <v>46</v>
      </c>
      <c r="M8916" t="str">
        <f>VLOOKUP(C8916,[1]!Location_Data[#Data],2,0)</f>
        <v>Oxnard</v>
      </c>
      <c r="N8916" t="str">
        <f>VLOOKUP(D8916,[1]!Salespeople_Data[#Data],2,0)</f>
        <v>Howard Sims</v>
      </c>
      <c r="O8916" t="str">
        <f>VLOOKUP(E8916,[1]!Customer_Data[#Data],2,0)</f>
        <v>Sean Vasquez</v>
      </c>
      <c r="P8916" s="15">
        <f t="shared" si="834"/>
        <v>3</v>
      </c>
      <c r="Q8916">
        <f t="shared" si="835"/>
        <v>3</v>
      </c>
      <c r="R8916">
        <f t="shared" si="836"/>
        <v>2019</v>
      </c>
    </row>
    <row r="8917" spans="1:18" x14ac:dyDescent="0.25">
      <c r="A8917" s="6" t="s">
        <v>9943</v>
      </c>
      <c r="B8917" s="6" t="s">
        <v>818</v>
      </c>
      <c r="C8917" s="6" t="s">
        <v>331</v>
      </c>
      <c r="D8917" s="6" t="s">
        <v>35</v>
      </c>
      <c r="E8917" s="6" t="s">
        <v>617</v>
      </c>
      <c r="F8917" s="10">
        <v>43701</v>
      </c>
      <c r="G8917" s="6">
        <v>3</v>
      </c>
      <c r="H8917" s="11">
        <f>VLOOKUP(B8917,[1]!Product_Data[#Data],4,0)</f>
        <v>1638</v>
      </c>
      <c r="I8917" s="11">
        <f>VLOOKUP(B8917,[1]!Product_Data[#Data],3,0)</f>
        <v>1261</v>
      </c>
      <c r="J8917" s="11">
        <f t="shared" si="837"/>
        <v>3783</v>
      </c>
      <c r="K8917" s="11">
        <f t="shared" si="838"/>
        <v>4914</v>
      </c>
      <c r="L8917" s="11">
        <f t="shared" si="839"/>
        <v>1131</v>
      </c>
      <c r="M8917" t="str">
        <f>VLOOKUP(C8917,[1]!Location_Data[#Data],2,0)</f>
        <v>Sunnyvale</v>
      </c>
      <c r="N8917" t="str">
        <f>VLOOKUP(D8917,[1]!Salespeople_Data[#Data],2,0)</f>
        <v>Charles Harper</v>
      </c>
      <c r="O8917" t="str">
        <f>VLOOKUP(E8917,[1]!Customer_Data[#Data],2,0)</f>
        <v>Henry Harper</v>
      </c>
      <c r="P8917" s="15">
        <f t="shared" si="834"/>
        <v>7</v>
      </c>
      <c r="Q8917">
        <f t="shared" si="835"/>
        <v>8</v>
      </c>
      <c r="R8917">
        <f t="shared" si="836"/>
        <v>2019</v>
      </c>
    </row>
    <row r="8918" spans="1:18" x14ac:dyDescent="0.25">
      <c r="A8918" s="6" t="s">
        <v>9944</v>
      </c>
      <c r="B8918" s="6" t="s">
        <v>252</v>
      </c>
      <c r="C8918" s="6" t="s">
        <v>458</v>
      </c>
      <c r="D8918" s="6" t="s">
        <v>53</v>
      </c>
      <c r="E8918" s="6" t="s">
        <v>2500</v>
      </c>
      <c r="F8918" s="10">
        <v>43788</v>
      </c>
      <c r="G8918" s="6">
        <v>4</v>
      </c>
      <c r="H8918" s="11">
        <f>VLOOKUP(B8918,[1]!Product_Data[#Data],4,0)</f>
        <v>1899</v>
      </c>
      <c r="I8918" s="11">
        <f>VLOOKUP(B8918,[1]!Product_Data[#Data],3,0)</f>
        <v>1044</v>
      </c>
      <c r="J8918" s="11">
        <f t="shared" si="837"/>
        <v>4176</v>
      </c>
      <c r="K8918" s="11">
        <f t="shared" si="838"/>
        <v>7596</v>
      </c>
      <c r="L8918" s="11">
        <f t="shared" si="839"/>
        <v>3420</v>
      </c>
      <c r="M8918" t="str">
        <f>VLOOKUP(C8918,[1]!Location_Data[#Data],2,0)</f>
        <v>Fontana</v>
      </c>
      <c r="N8918" t="str">
        <f>VLOOKUP(D8918,[1]!Salespeople_Data[#Data],2,0)</f>
        <v>Scott Mason</v>
      </c>
      <c r="O8918" t="str">
        <f>VLOOKUP(E8918,[1]!Customer_Data[#Data],2,0)</f>
        <v>Philip Burton</v>
      </c>
      <c r="P8918" s="15">
        <f t="shared" si="834"/>
        <v>3</v>
      </c>
      <c r="Q8918">
        <f t="shared" si="835"/>
        <v>11</v>
      </c>
      <c r="R8918">
        <f t="shared" si="836"/>
        <v>2019</v>
      </c>
    </row>
    <row r="8919" spans="1:18" x14ac:dyDescent="0.25">
      <c r="A8919" s="6" t="s">
        <v>9945</v>
      </c>
      <c r="B8919" s="6" t="s">
        <v>537</v>
      </c>
      <c r="C8919" s="6" t="s">
        <v>469</v>
      </c>
      <c r="D8919" s="6" t="s">
        <v>159</v>
      </c>
      <c r="E8919" s="6" t="s">
        <v>1002</v>
      </c>
      <c r="F8919" s="10">
        <v>43615</v>
      </c>
      <c r="G8919" s="6">
        <v>3</v>
      </c>
      <c r="H8919" s="11">
        <f>VLOOKUP(B8919,[1]!Product_Data[#Data],4,0)</f>
        <v>556</v>
      </c>
      <c r="I8919" s="11">
        <f>VLOOKUP(B8919,[1]!Product_Data[#Data],3,0)</f>
        <v>395</v>
      </c>
      <c r="J8919" s="11">
        <f t="shared" si="837"/>
        <v>1185</v>
      </c>
      <c r="K8919" s="11">
        <f t="shared" si="838"/>
        <v>1668</v>
      </c>
      <c r="L8919" s="11">
        <f t="shared" si="839"/>
        <v>483</v>
      </c>
      <c r="M8919" t="str">
        <f>VLOOKUP(C8919,[1]!Location_Data[#Data],2,0)</f>
        <v>Escondido</v>
      </c>
      <c r="N8919" t="str">
        <f>VLOOKUP(D8919,[1]!Salespeople_Data[#Data],2,0)</f>
        <v>Bobby Russell</v>
      </c>
      <c r="O8919" t="str">
        <f>VLOOKUP(E8919,[1]!Customer_Data[#Data],2,0)</f>
        <v>Albert Cunningham</v>
      </c>
      <c r="P8919" s="15">
        <f t="shared" si="834"/>
        <v>5</v>
      </c>
      <c r="Q8919">
        <f t="shared" si="835"/>
        <v>5</v>
      </c>
      <c r="R8919">
        <f t="shared" si="836"/>
        <v>2019</v>
      </c>
    </row>
    <row r="8920" spans="1:18" x14ac:dyDescent="0.25">
      <c r="A8920" s="6" t="s">
        <v>9946</v>
      </c>
      <c r="B8920" s="6" t="s">
        <v>252</v>
      </c>
      <c r="C8920" s="6" t="s">
        <v>24</v>
      </c>
      <c r="D8920" s="6" t="s">
        <v>216</v>
      </c>
      <c r="E8920" s="6" t="s">
        <v>1046</v>
      </c>
      <c r="F8920" s="10">
        <v>43481</v>
      </c>
      <c r="G8920" s="6">
        <v>1</v>
      </c>
      <c r="H8920" s="11">
        <f>VLOOKUP(B8920,[1]!Product_Data[#Data],4,0)</f>
        <v>1899</v>
      </c>
      <c r="I8920" s="11">
        <f>VLOOKUP(B8920,[1]!Product_Data[#Data],3,0)</f>
        <v>1044</v>
      </c>
      <c r="J8920" s="11">
        <f t="shared" si="837"/>
        <v>1044</v>
      </c>
      <c r="K8920" s="11">
        <f t="shared" si="838"/>
        <v>1899</v>
      </c>
      <c r="L8920" s="11">
        <f t="shared" si="839"/>
        <v>855</v>
      </c>
      <c r="M8920" t="str">
        <f>VLOOKUP(C8920,[1]!Location_Data[#Data],2,0)</f>
        <v>Lancaster</v>
      </c>
      <c r="N8920" t="str">
        <f>VLOOKUP(D8920,[1]!Salespeople_Data[#Data],2,0)</f>
        <v>Ernest Wagner</v>
      </c>
      <c r="O8920" t="str">
        <f>VLOOKUP(E8920,[1]!Customer_Data[#Data],2,0)</f>
        <v>Keith Stephens</v>
      </c>
      <c r="P8920" s="15">
        <f t="shared" si="834"/>
        <v>4</v>
      </c>
      <c r="Q8920">
        <f t="shared" si="835"/>
        <v>1</v>
      </c>
      <c r="R8920">
        <f t="shared" si="836"/>
        <v>2019</v>
      </c>
    </row>
    <row r="8921" spans="1:18" x14ac:dyDescent="0.25">
      <c r="A8921" s="6" t="s">
        <v>9947</v>
      </c>
      <c r="B8921" s="6" t="s">
        <v>752</v>
      </c>
      <c r="C8921" s="6" t="s">
        <v>34</v>
      </c>
      <c r="D8921" s="6" t="s">
        <v>96</v>
      </c>
      <c r="E8921" s="6" t="s">
        <v>907</v>
      </c>
      <c r="F8921" s="10">
        <v>43474</v>
      </c>
      <c r="G8921" s="6">
        <v>2</v>
      </c>
      <c r="H8921" s="11">
        <f>VLOOKUP(B8921,[1]!Product_Data[#Data],4,0)</f>
        <v>95</v>
      </c>
      <c r="I8921" s="11">
        <f>VLOOKUP(B8921,[1]!Product_Data[#Data],3,0)</f>
        <v>61</v>
      </c>
      <c r="J8921" s="11">
        <f t="shared" si="837"/>
        <v>122</v>
      </c>
      <c r="K8921" s="11">
        <f t="shared" si="838"/>
        <v>190</v>
      </c>
      <c r="L8921" s="11">
        <f t="shared" si="839"/>
        <v>68</v>
      </c>
      <c r="M8921" t="str">
        <f>VLOOKUP(C8921,[1]!Location_Data[#Data],2,0)</f>
        <v>Inglewood</v>
      </c>
      <c r="N8921" t="str">
        <f>VLOOKUP(D8921,[1]!Salespeople_Data[#Data],2,0)</f>
        <v>Brian Thomas</v>
      </c>
      <c r="O8921" t="str">
        <f>VLOOKUP(E8921,[1]!Customer_Data[#Data],2,0)</f>
        <v>Carl Jones</v>
      </c>
      <c r="P8921" s="15">
        <f t="shared" si="834"/>
        <v>4</v>
      </c>
      <c r="Q8921">
        <f t="shared" si="835"/>
        <v>1</v>
      </c>
      <c r="R8921">
        <f t="shared" si="836"/>
        <v>2019</v>
      </c>
    </row>
    <row r="8922" spans="1:18" x14ac:dyDescent="0.25">
      <c r="A8922" s="6" t="s">
        <v>9948</v>
      </c>
      <c r="B8922" s="6" t="s">
        <v>78</v>
      </c>
      <c r="C8922" s="6" t="s">
        <v>211</v>
      </c>
      <c r="D8922" s="6" t="s">
        <v>345</v>
      </c>
      <c r="E8922" s="6" t="s">
        <v>1270</v>
      </c>
      <c r="F8922" s="10">
        <v>43829</v>
      </c>
      <c r="G8922" s="6">
        <v>1</v>
      </c>
      <c r="H8922" s="11">
        <f>VLOOKUP(B8922,[1]!Product_Data[#Data],4,0)</f>
        <v>1380</v>
      </c>
      <c r="I8922" s="11">
        <f>VLOOKUP(B8922,[1]!Product_Data[#Data],3,0)</f>
        <v>1090</v>
      </c>
      <c r="J8922" s="11">
        <f t="shared" si="837"/>
        <v>1090</v>
      </c>
      <c r="K8922" s="11">
        <f t="shared" si="838"/>
        <v>1380</v>
      </c>
      <c r="L8922" s="11">
        <f t="shared" si="839"/>
        <v>290</v>
      </c>
      <c r="M8922" t="str">
        <f>VLOOKUP(C8922,[1]!Location_Data[#Data],2,0)</f>
        <v>Chula Vista</v>
      </c>
      <c r="N8922" t="str">
        <f>VLOOKUP(D8922,[1]!Salespeople_Data[#Data],2,0)</f>
        <v>Larry Marshall</v>
      </c>
      <c r="O8922" t="str">
        <f>VLOOKUP(E8922,[1]!Customer_Data[#Data],2,0)</f>
        <v>Samuel Fowler</v>
      </c>
      <c r="P8922" s="15">
        <f t="shared" si="834"/>
        <v>2</v>
      </c>
      <c r="Q8922">
        <f t="shared" si="835"/>
        <v>12</v>
      </c>
      <c r="R8922">
        <f t="shared" si="836"/>
        <v>2019</v>
      </c>
    </row>
    <row r="8923" spans="1:18" x14ac:dyDescent="0.25">
      <c r="A8923" s="6" t="s">
        <v>9949</v>
      </c>
      <c r="B8923" s="6" t="s">
        <v>457</v>
      </c>
      <c r="C8923" s="6" t="s">
        <v>458</v>
      </c>
      <c r="D8923" s="6" t="s">
        <v>53</v>
      </c>
      <c r="E8923" s="6" t="s">
        <v>1154</v>
      </c>
      <c r="F8923" s="10">
        <v>43783</v>
      </c>
      <c r="G8923" s="6">
        <v>1</v>
      </c>
      <c r="H8923" s="11">
        <f>VLOOKUP(B8923,[1]!Product_Data[#Data],4,0)</f>
        <v>947</v>
      </c>
      <c r="I8923" s="11">
        <f>VLOOKUP(B8923,[1]!Product_Data[#Data],3,0)</f>
        <v>786</v>
      </c>
      <c r="J8923" s="11">
        <f t="shared" si="837"/>
        <v>786</v>
      </c>
      <c r="K8923" s="11">
        <f t="shared" si="838"/>
        <v>947</v>
      </c>
      <c r="L8923" s="11">
        <f t="shared" si="839"/>
        <v>161</v>
      </c>
      <c r="M8923" t="str">
        <f>VLOOKUP(C8923,[1]!Location_Data[#Data],2,0)</f>
        <v>Fontana</v>
      </c>
      <c r="N8923" t="str">
        <f>VLOOKUP(D8923,[1]!Salespeople_Data[#Data],2,0)</f>
        <v>Scott Mason</v>
      </c>
      <c r="O8923" t="str">
        <f>VLOOKUP(E8923,[1]!Customer_Data[#Data],2,0)</f>
        <v>Johnny Butler</v>
      </c>
      <c r="P8923" s="15">
        <f t="shared" si="834"/>
        <v>5</v>
      </c>
      <c r="Q8923">
        <f t="shared" si="835"/>
        <v>11</v>
      </c>
      <c r="R8923">
        <f t="shared" si="836"/>
        <v>2019</v>
      </c>
    </row>
    <row r="8924" spans="1:18" x14ac:dyDescent="0.25">
      <c r="A8924" s="6" t="s">
        <v>9950</v>
      </c>
      <c r="B8924" s="6" t="s">
        <v>129</v>
      </c>
      <c r="C8924" s="6" t="s">
        <v>380</v>
      </c>
      <c r="D8924" s="6" t="s">
        <v>20</v>
      </c>
      <c r="E8924" s="6" t="s">
        <v>2354</v>
      </c>
      <c r="F8924" s="10">
        <v>43615</v>
      </c>
      <c r="G8924" s="6">
        <v>2</v>
      </c>
      <c r="H8924" s="11">
        <f>VLOOKUP(B8924,[1]!Product_Data[#Data],4,0)</f>
        <v>127</v>
      </c>
      <c r="I8924" s="11">
        <f>VLOOKUP(B8924,[1]!Product_Data[#Data],3,0)</f>
        <v>79</v>
      </c>
      <c r="J8924" s="11">
        <f t="shared" si="837"/>
        <v>158</v>
      </c>
      <c r="K8924" s="11">
        <f t="shared" si="838"/>
        <v>254</v>
      </c>
      <c r="L8924" s="11">
        <f t="shared" si="839"/>
        <v>96</v>
      </c>
      <c r="M8924" t="str">
        <f>VLOOKUP(C8924,[1]!Location_Data[#Data],2,0)</f>
        <v>Los Angeles</v>
      </c>
      <c r="N8924" t="str">
        <f>VLOOKUP(D8924,[1]!Salespeople_Data[#Data],2,0)</f>
        <v>Joshua Cook</v>
      </c>
      <c r="O8924" t="str">
        <f>VLOOKUP(E8924,[1]!Customer_Data[#Data],2,0)</f>
        <v>Jeremy Porter</v>
      </c>
      <c r="P8924" s="15">
        <f t="shared" si="834"/>
        <v>5</v>
      </c>
      <c r="Q8924">
        <f t="shared" si="835"/>
        <v>5</v>
      </c>
      <c r="R8924">
        <f t="shared" si="836"/>
        <v>2019</v>
      </c>
    </row>
    <row r="8925" spans="1:18" x14ac:dyDescent="0.25">
      <c r="A8925" s="6" t="s">
        <v>9951</v>
      </c>
      <c r="B8925" s="6" t="s">
        <v>144</v>
      </c>
      <c r="C8925" s="6" t="s">
        <v>229</v>
      </c>
      <c r="D8925" s="6" t="s">
        <v>75</v>
      </c>
      <c r="E8925" s="6" t="s">
        <v>959</v>
      </c>
      <c r="F8925" s="10">
        <v>43587</v>
      </c>
      <c r="G8925" s="6">
        <v>1</v>
      </c>
      <c r="H8925" s="11">
        <f>VLOOKUP(B8925,[1]!Product_Data[#Data],4,0)</f>
        <v>2410</v>
      </c>
      <c r="I8925" s="11">
        <f>VLOOKUP(B8925,[1]!Product_Data[#Data],3,0)</f>
        <v>1518</v>
      </c>
      <c r="J8925" s="11">
        <f t="shared" si="837"/>
        <v>1518</v>
      </c>
      <c r="K8925" s="11">
        <f t="shared" si="838"/>
        <v>2410</v>
      </c>
      <c r="L8925" s="11">
        <f t="shared" si="839"/>
        <v>892</v>
      </c>
      <c r="M8925" t="str">
        <f>VLOOKUP(C8925,[1]!Location_Data[#Data],2,0)</f>
        <v>San Jose</v>
      </c>
      <c r="N8925" t="str">
        <f>VLOOKUP(D8925,[1]!Salespeople_Data[#Data],2,0)</f>
        <v>Roger Robertson</v>
      </c>
      <c r="O8925" t="str">
        <f>VLOOKUP(E8925,[1]!Customer_Data[#Data],2,0)</f>
        <v>Peter Castillo</v>
      </c>
      <c r="P8925" s="15">
        <f t="shared" si="834"/>
        <v>5</v>
      </c>
      <c r="Q8925">
        <f t="shared" si="835"/>
        <v>5</v>
      </c>
      <c r="R8925">
        <f t="shared" si="836"/>
        <v>2019</v>
      </c>
    </row>
    <row r="8926" spans="1:18" x14ac:dyDescent="0.25">
      <c r="A8926" s="6" t="s">
        <v>9952</v>
      </c>
      <c r="B8926" s="6" t="s">
        <v>139</v>
      </c>
      <c r="C8926" s="6" t="s">
        <v>458</v>
      </c>
      <c r="D8926" s="6" t="s">
        <v>298</v>
      </c>
      <c r="E8926" s="6" t="s">
        <v>390</v>
      </c>
      <c r="F8926" s="10">
        <v>43596</v>
      </c>
      <c r="G8926" s="6">
        <v>4</v>
      </c>
      <c r="H8926" s="11">
        <f>VLOOKUP(B8926,[1]!Product_Data[#Data],4,0)</f>
        <v>817</v>
      </c>
      <c r="I8926" s="11">
        <f>VLOOKUP(B8926,[1]!Product_Data[#Data],3,0)</f>
        <v>409</v>
      </c>
      <c r="J8926" s="11">
        <f t="shared" si="837"/>
        <v>1636</v>
      </c>
      <c r="K8926" s="11">
        <f t="shared" si="838"/>
        <v>3268</v>
      </c>
      <c r="L8926" s="11">
        <f t="shared" si="839"/>
        <v>1632</v>
      </c>
      <c r="M8926" t="str">
        <f>VLOOKUP(C8926,[1]!Location_Data[#Data],2,0)</f>
        <v>Fontana</v>
      </c>
      <c r="N8926" t="str">
        <f>VLOOKUP(D8926,[1]!Salespeople_Data[#Data],2,0)</f>
        <v>Kenneth Fields</v>
      </c>
      <c r="O8926" t="str">
        <f>VLOOKUP(E8926,[1]!Customer_Data[#Data],2,0)</f>
        <v>Chris Chapman</v>
      </c>
      <c r="P8926" s="15">
        <f t="shared" si="834"/>
        <v>7</v>
      </c>
      <c r="Q8926">
        <f t="shared" si="835"/>
        <v>5</v>
      </c>
      <c r="R8926">
        <f t="shared" si="836"/>
        <v>2019</v>
      </c>
    </row>
    <row r="8927" spans="1:18" x14ac:dyDescent="0.25">
      <c r="A8927" s="6" t="s">
        <v>9953</v>
      </c>
      <c r="B8927" s="6" t="s">
        <v>400</v>
      </c>
      <c r="C8927" s="6" t="s">
        <v>211</v>
      </c>
      <c r="D8927" s="6" t="s">
        <v>141</v>
      </c>
      <c r="E8927" s="6" t="s">
        <v>2943</v>
      </c>
      <c r="F8927" s="10">
        <v>43723</v>
      </c>
      <c r="G8927" s="6">
        <v>3</v>
      </c>
      <c r="H8927" s="11">
        <f>VLOOKUP(B8927,[1]!Product_Data[#Data],4,0)</f>
        <v>886</v>
      </c>
      <c r="I8927" s="11">
        <f>VLOOKUP(B8927,[1]!Product_Data[#Data],3,0)</f>
        <v>478</v>
      </c>
      <c r="J8927" s="11">
        <f t="shared" si="837"/>
        <v>1434</v>
      </c>
      <c r="K8927" s="11">
        <f t="shared" si="838"/>
        <v>2658</v>
      </c>
      <c r="L8927" s="11">
        <f t="shared" si="839"/>
        <v>1224</v>
      </c>
      <c r="M8927" t="str">
        <f>VLOOKUP(C8927,[1]!Location_Data[#Data],2,0)</f>
        <v>Chula Vista</v>
      </c>
      <c r="N8927" t="str">
        <f>VLOOKUP(D8927,[1]!Salespeople_Data[#Data],2,0)</f>
        <v>Arthur Mccoy</v>
      </c>
      <c r="O8927" t="str">
        <f>VLOOKUP(E8927,[1]!Customer_Data[#Data],2,0)</f>
        <v>Albert Robinson</v>
      </c>
      <c r="P8927" s="15">
        <f t="shared" si="834"/>
        <v>1</v>
      </c>
      <c r="Q8927">
        <f t="shared" si="835"/>
        <v>9</v>
      </c>
      <c r="R8927">
        <f t="shared" si="836"/>
        <v>2019</v>
      </c>
    </row>
    <row r="8928" spans="1:18" x14ac:dyDescent="0.25">
      <c r="A8928" s="6" t="s">
        <v>9954</v>
      </c>
      <c r="B8928" s="6" t="s">
        <v>155</v>
      </c>
      <c r="C8928" s="6" t="s">
        <v>530</v>
      </c>
      <c r="D8928" s="6" t="s">
        <v>159</v>
      </c>
      <c r="E8928" s="6" t="s">
        <v>500</v>
      </c>
      <c r="F8928" s="10">
        <v>43699</v>
      </c>
      <c r="G8928" s="6">
        <v>1</v>
      </c>
      <c r="H8928" s="11">
        <f>VLOOKUP(B8928,[1]!Product_Data[#Data],4,0)</f>
        <v>1353</v>
      </c>
      <c r="I8928" s="11">
        <f>VLOOKUP(B8928,[1]!Product_Data[#Data],3,0)</f>
        <v>947</v>
      </c>
      <c r="J8928" s="11">
        <f t="shared" si="837"/>
        <v>947</v>
      </c>
      <c r="K8928" s="11">
        <f t="shared" si="838"/>
        <v>1353</v>
      </c>
      <c r="L8928" s="11">
        <f t="shared" si="839"/>
        <v>406</v>
      </c>
      <c r="M8928" t="str">
        <f>VLOOKUP(C8928,[1]!Location_Data[#Data],2,0)</f>
        <v>San Buenaventura (Ventura)</v>
      </c>
      <c r="N8928" t="str">
        <f>VLOOKUP(D8928,[1]!Salespeople_Data[#Data],2,0)</f>
        <v>Bobby Russell</v>
      </c>
      <c r="O8928" t="str">
        <f>VLOOKUP(E8928,[1]!Customer_Data[#Data],2,0)</f>
        <v>William Medina</v>
      </c>
      <c r="P8928" s="15">
        <f t="shared" si="834"/>
        <v>5</v>
      </c>
      <c r="Q8928">
        <f t="shared" si="835"/>
        <v>8</v>
      </c>
      <c r="R8928">
        <f t="shared" si="836"/>
        <v>2019</v>
      </c>
    </row>
    <row r="8929" spans="1:18" x14ac:dyDescent="0.25">
      <c r="A8929" s="6" t="s">
        <v>9955</v>
      </c>
      <c r="B8929" s="6" t="s">
        <v>223</v>
      </c>
      <c r="C8929" s="6" t="s">
        <v>70</v>
      </c>
      <c r="D8929" s="6" t="s">
        <v>239</v>
      </c>
      <c r="E8929" s="6" t="s">
        <v>1323</v>
      </c>
      <c r="F8929" s="10">
        <v>43708</v>
      </c>
      <c r="G8929" s="6">
        <v>3</v>
      </c>
      <c r="H8929" s="11">
        <f>VLOOKUP(B8929,[1]!Product_Data[#Data],4,0)</f>
        <v>799</v>
      </c>
      <c r="I8929" s="11">
        <f>VLOOKUP(B8929,[1]!Product_Data[#Data],3,0)</f>
        <v>455</v>
      </c>
      <c r="J8929" s="11">
        <f t="shared" si="837"/>
        <v>1365</v>
      </c>
      <c r="K8929" s="11">
        <f t="shared" si="838"/>
        <v>2397</v>
      </c>
      <c r="L8929" s="11">
        <f t="shared" si="839"/>
        <v>1032</v>
      </c>
      <c r="M8929" t="str">
        <f>VLOOKUP(C8929,[1]!Location_Data[#Data],2,0)</f>
        <v>Clovis</v>
      </c>
      <c r="N8929" t="str">
        <f>VLOOKUP(D8929,[1]!Salespeople_Data[#Data],2,0)</f>
        <v>John Reyes</v>
      </c>
      <c r="O8929" t="str">
        <f>VLOOKUP(E8929,[1]!Customer_Data[#Data],2,0)</f>
        <v>Chris Howard</v>
      </c>
      <c r="P8929" s="15">
        <f t="shared" si="834"/>
        <v>7</v>
      </c>
      <c r="Q8929">
        <f t="shared" si="835"/>
        <v>8</v>
      </c>
      <c r="R8929">
        <f t="shared" si="836"/>
        <v>2019</v>
      </c>
    </row>
    <row r="8930" spans="1:18" x14ac:dyDescent="0.25">
      <c r="A8930" s="6" t="s">
        <v>9956</v>
      </c>
      <c r="B8930" s="6" t="s">
        <v>340</v>
      </c>
      <c r="C8930" s="6" t="s">
        <v>79</v>
      </c>
      <c r="D8930" s="6" t="s">
        <v>96</v>
      </c>
      <c r="E8930" s="6" t="s">
        <v>1597</v>
      </c>
      <c r="F8930" s="10">
        <v>43635</v>
      </c>
      <c r="G8930" s="6">
        <v>3</v>
      </c>
      <c r="H8930" s="11">
        <f>VLOOKUP(B8930,[1]!Product_Data[#Data],4,0)</f>
        <v>1967</v>
      </c>
      <c r="I8930" s="11">
        <f>VLOOKUP(B8930,[1]!Product_Data[#Data],3,0)</f>
        <v>1397</v>
      </c>
      <c r="J8930" s="11">
        <f t="shared" si="837"/>
        <v>4191</v>
      </c>
      <c r="K8930" s="11">
        <f t="shared" si="838"/>
        <v>5901</v>
      </c>
      <c r="L8930" s="11">
        <f t="shared" si="839"/>
        <v>1710</v>
      </c>
      <c r="M8930" t="str">
        <f>VLOOKUP(C8930,[1]!Location_Data[#Data],2,0)</f>
        <v>Palmdale</v>
      </c>
      <c r="N8930" t="str">
        <f>VLOOKUP(D8930,[1]!Salespeople_Data[#Data],2,0)</f>
        <v>Brian Thomas</v>
      </c>
      <c r="O8930" t="str">
        <f>VLOOKUP(E8930,[1]!Customer_Data[#Data],2,0)</f>
        <v>Edward Williams</v>
      </c>
      <c r="P8930" s="15">
        <f t="shared" si="834"/>
        <v>4</v>
      </c>
      <c r="Q8930">
        <f t="shared" si="835"/>
        <v>6</v>
      </c>
      <c r="R8930">
        <f t="shared" si="836"/>
        <v>2019</v>
      </c>
    </row>
    <row r="8931" spans="1:18" x14ac:dyDescent="0.25">
      <c r="A8931" s="6" t="s">
        <v>9957</v>
      </c>
      <c r="B8931" s="6" t="s">
        <v>435</v>
      </c>
      <c r="C8931" s="6" t="s">
        <v>302</v>
      </c>
      <c r="D8931" s="6" t="s">
        <v>71</v>
      </c>
      <c r="E8931" s="6" t="s">
        <v>283</v>
      </c>
      <c r="F8931" s="10">
        <v>43500</v>
      </c>
      <c r="G8931" s="6">
        <v>1</v>
      </c>
      <c r="H8931" s="11">
        <f>VLOOKUP(B8931,[1]!Product_Data[#Data],4,0)</f>
        <v>2141</v>
      </c>
      <c r="I8931" s="11">
        <f>VLOOKUP(B8931,[1]!Product_Data[#Data],3,0)</f>
        <v>1777</v>
      </c>
      <c r="J8931" s="11">
        <f t="shared" si="837"/>
        <v>1777</v>
      </c>
      <c r="K8931" s="11">
        <f t="shared" si="838"/>
        <v>2141</v>
      </c>
      <c r="L8931" s="11">
        <f t="shared" si="839"/>
        <v>364</v>
      </c>
      <c r="M8931" t="str">
        <f>VLOOKUP(C8931,[1]!Location_Data[#Data],2,0)</f>
        <v>Santa Rosa</v>
      </c>
      <c r="N8931" t="str">
        <f>VLOOKUP(D8931,[1]!Salespeople_Data[#Data],2,0)</f>
        <v>Gary Rodriguez</v>
      </c>
      <c r="O8931" t="str">
        <f>VLOOKUP(E8931,[1]!Customer_Data[#Data],2,0)</f>
        <v>Jose Lewis</v>
      </c>
      <c r="P8931" s="15">
        <f t="shared" si="834"/>
        <v>2</v>
      </c>
      <c r="Q8931">
        <f t="shared" si="835"/>
        <v>2</v>
      </c>
      <c r="R8931">
        <f t="shared" si="836"/>
        <v>2019</v>
      </c>
    </row>
    <row r="8932" spans="1:18" x14ac:dyDescent="0.25">
      <c r="A8932" s="6" t="s">
        <v>9958</v>
      </c>
      <c r="B8932" s="6" t="s">
        <v>325</v>
      </c>
      <c r="C8932" s="6" t="s">
        <v>190</v>
      </c>
      <c r="D8932" s="6" t="s">
        <v>96</v>
      </c>
      <c r="E8932" s="6" t="s">
        <v>1131</v>
      </c>
      <c r="F8932" s="10">
        <v>43661</v>
      </c>
      <c r="G8932" s="6">
        <v>1</v>
      </c>
      <c r="H8932" s="11">
        <f>VLOOKUP(B8932,[1]!Product_Data[#Data],4,0)</f>
        <v>1526</v>
      </c>
      <c r="I8932" s="11">
        <f>VLOOKUP(B8932,[1]!Product_Data[#Data],3,0)</f>
        <v>1251</v>
      </c>
      <c r="J8932" s="11">
        <f t="shared" si="837"/>
        <v>1251</v>
      </c>
      <c r="K8932" s="11">
        <f t="shared" si="838"/>
        <v>1526</v>
      </c>
      <c r="L8932" s="11">
        <f t="shared" si="839"/>
        <v>275</v>
      </c>
      <c r="M8932" t="str">
        <f>VLOOKUP(C8932,[1]!Location_Data[#Data],2,0)</f>
        <v>Oakland</v>
      </c>
      <c r="N8932" t="str">
        <f>VLOOKUP(D8932,[1]!Salespeople_Data[#Data],2,0)</f>
        <v>Brian Thomas</v>
      </c>
      <c r="O8932" t="str">
        <f>VLOOKUP(E8932,[1]!Customer_Data[#Data],2,0)</f>
        <v>Ernest Knight</v>
      </c>
      <c r="P8932" s="15">
        <f t="shared" si="834"/>
        <v>2</v>
      </c>
      <c r="Q8932">
        <f t="shared" si="835"/>
        <v>7</v>
      </c>
      <c r="R8932">
        <f t="shared" si="836"/>
        <v>2019</v>
      </c>
    </row>
    <row r="8933" spans="1:18" x14ac:dyDescent="0.25">
      <c r="A8933" s="6" t="s">
        <v>9959</v>
      </c>
      <c r="B8933" s="6" t="s">
        <v>537</v>
      </c>
      <c r="C8933" s="6" t="s">
        <v>268</v>
      </c>
      <c r="D8933" s="6" t="s">
        <v>75</v>
      </c>
      <c r="E8933" s="6" t="s">
        <v>920</v>
      </c>
      <c r="F8933" s="10">
        <v>43515</v>
      </c>
      <c r="G8933" s="6">
        <v>1</v>
      </c>
      <c r="H8933" s="11">
        <f>VLOOKUP(B8933,[1]!Product_Data[#Data],4,0)</f>
        <v>556</v>
      </c>
      <c r="I8933" s="11">
        <f>VLOOKUP(B8933,[1]!Product_Data[#Data],3,0)</f>
        <v>395</v>
      </c>
      <c r="J8933" s="11">
        <f t="shared" si="837"/>
        <v>395</v>
      </c>
      <c r="K8933" s="11">
        <f t="shared" si="838"/>
        <v>556</v>
      </c>
      <c r="L8933" s="11">
        <f t="shared" si="839"/>
        <v>161</v>
      </c>
      <c r="M8933" t="str">
        <f>VLOOKUP(C8933,[1]!Location_Data[#Data],2,0)</f>
        <v>Murrieta</v>
      </c>
      <c r="N8933" t="str">
        <f>VLOOKUP(D8933,[1]!Salespeople_Data[#Data],2,0)</f>
        <v>Roger Robertson</v>
      </c>
      <c r="O8933" t="str">
        <f>VLOOKUP(E8933,[1]!Customer_Data[#Data],2,0)</f>
        <v>Joshua Watkins</v>
      </c>
      <c r="P8933" s="15">
        <f t="shared" si="834"/>
        <v>3</v>
      </c>
      <c r="Q8933">
        <f t="shared" si="835"/>
        <v>2</v>
      </c>
      <c r="R8933">
        <f t="shared" si="836"/>
        <v>2019</v>
      </c>
    </row>
    <row r="8934" spans="1:18" x14ac:dyDescent="0.25">
      <c r="A8934" s="6" t="s">
        <v>9960</v>
      </c>
      <c r="B8934" s="6" t="s">
        <v>69</v>
      </c>
      <c r="C8934" s="6" t="s">
        <v>316</v>
      </c>
      <c r="D8934" s="6" t="s">
        <v>239</v>
      </c>
      <c r="E8934" s="6" t="s">
        <v>92</v>
      </c>
      <c r="F8934" s="10">
        <v>43734</v>
      </c>
      <c r="G8934" s="6">
        <v>2</v>
      </c>
      <c r="H8934" s="11">
        <f>VLOOKUP(B8934,[1]!Product_Data[#Data],4,0)</f>
        <v>1351</v>
      </c>
      <c r="I8934" s="11">
        <f>VLOOKUP(B8934,[1]!Product_Data[#Data],3,0)</f>
        <v>1108</v>
      </c>
      <c r="J8934" s="11">
        <f t="shared" si="837"/>
        <v>2216</v>
      </c>
      <c r="K8934" s="11">
        <f t="shared" si="838"/>
        <v>2702</v>
      </c>
      <c r="L8934" s="11">
        <f t="shared" si="839"/>
        <v>486</v>
      </c>
      <c r="M8934" t="str">
        <f>VLOOKUP(C8934,[1]!Location_Data[#Data],2,0)</f>
        <v>East Los Angeles</v>
      </c>
      <c r="N8934" t="str">
        <f>VLOOKUP(D8934,[1]!Salespeople_Data[#Data],2,0)</f>
        <v>John Reyes</v>
      </c>
      <c r="O8934" t="str">
        <f>VLOOKUP(E8934,[1]!Customer_Data[#Data],2,0)</f>
        <v>Charles Hughes</v>
      </c>
      <c r="P8934" s="15">
        <f t="shared" si="834"/>
        <v>5</v>
      </c>
      <c r="Q8934">
        <f t="shared" si="835"/>
        <v>9</v>
      </c>
      <c r="R8934">
        <f t="shared" si="836"/>
        <v>2019</v>
      </c>
    </row>
    <row r="8935" spans="1:18" x14ac:dyDescent="0.25">
      <c r="A8935" s="6" t="s">
        <v>9961</v>
      </c>
      <c r="B8935" s="6" t="s">
        <v>210</v>
      </c>
      <c r="C8935" s="6" t="s">
        <v>79</v>
      </c>
      <c r="D8935" s="6" t="s">
        <v>191</v>
      </c>
      <c r="E8935" s="6" t="s">
        <v>1542</v>
      </c>
      <c r="F8935" s="10">
        <v>43532</v>
      </c>
      <c r="G8935" s="6">
        <v>3</v>
      </c>
      <c r="H8935" s="11">
        <f>VLOOKUP(B8935,[1]!Product_Data[#Data],4,0)</f>
        <v>458</v>
      </c>
      <c r="I8935" s="11">
        <f>VLOOKUP(B8935,[1]!Product_Data[#Data],3,0)</f>
        <v>376</v>
      </c>
      <c r="J8935" s="11">
        <f t="shared" si="837"/>
        <v>1128</v>
      </c>
      <c r="K8935" s="11">
        <f t="shared" si="838"/>
        <v>1374</v>
      </c>
      <c r="L8935" s="11">
        <f t="shared" si="839"/>
        <v>246</v>
      </c>
      <c r="M8935" t="str">
        <f>VLOOKUP(C8935,[1]!Location_Data[#Data],2,0)</f>
        <v>Palmdale</v>
      </c>
      <c r="N8935" t="str">
        <f>VLOOKUP(D8935,[1]!Salespeople_Data[#Data],2,0)</f>
        <v>Robert Reed</v>
      </c>
      <c r="O8935" t="str">
        <f>VLOOKUP(E8935,[1]!Customer_Data[#Data],2,0)</f>
        <v>Dennis Myers</v>
      </c>
      <c r="P8935" s="15">
        <f t="shared" si="834"/>
        <v>6</v>
      </c>
      <c r="Q8935">
        <f t="shared" si="835"/>
        <v>3</v>
      </c>
      <c r="R8935">
        <f t="shared" si="836"/>
        <v>2019</v>
      </c>
    </row>
    <row r="8936" spans="1:18" x14ac:dyDescent="0.25">
      <c r="A8936" s="6" t="s">
        <v>9962</v>
      </c>
      <c r="B8936" s="6" t="s">
        <v>223</v>
      </c>
      <c r="C8936" s="6" t="s">
        <v>527</v>
      </c>
      <c r="D8936" s="6" t="s">
        <v>101</v>
      </c>
      <c r="E8936" s="6" t="s">
        <v>2177</v>
      </c>
      <c r="F8936" s="10">
        <v>43743</v>
      </c>
      <c r="G8936" s="6">
        <v>3</v>
      </c>
      <c r="H8936" s="11">
        <f>VLOOKUP(B8936,[1]!Product_Data[#Data],4,0)</f>
        <v>799</v>
      </c>
      <c r="I8936" s="11">
        <f>VLOOKUP(B8936,[1]!Product_Data[#Data],3,0)</f>
        <v>455</v>
      </c>
      <c r="J8936" s="11">
        <f t="shared" si="837"/>
        <v>1365</v>
      </c>
      <c r="K8936" s="11">
        <f t="shared" si="838"/>
        <v>2397</v>
      </c>
      <c r="L8936" s="11">
        <f t="shared" si="839"/>
        <v>1032</v>
      </c>
      <c r="M8936" t="str">
        <f>VLOOKUP(C8936,[1]!Location_Data[#Data],2,0)</f>
        <v>Stockton</v>
      </c>
      <c r="N8936" t="str">
        <f>VLOOKUP(D8936,[1]!Salespeople_Data[#Data],2,0)</f>
        <v>Scott Clark</v>
      </c>
      <c r="O8936" t="str">
        <f>VLOOKUP(E8936,[1]!Customer_Data[#Data],2,0)</f>
        <v>Earl Simpson</v>
      </c>
      <c r="P8936" s="15">
        <f t="shared" si="834"/>
        <v>7</v>
      </c>
      <c r="Q8936">
        <f t="shared" si="835"/>
        <v>10</v>
      </c>
      <c r="R8936">
        <f t="shared" si="836"/>
        <v>2019</v>
      </c>
    </row>
    <row r="8937" spans="1:18" x14ac:dyDescent="0.25">
      <c r="A8937" s="6" t="s">
        <v>9963</v>
      </c>
      <c r="B8937" s="6" t="s">
        <v>652</v>
      </c>
      <c r="C8937" s="6" t="s">
        <v>355</v>
      </c>
      <c r="D8937" s="6" t="s">
        <v>101</v>
      </c>
      <c r="E8937" s="6" t="s">
        <v>2969</v>
      </c>
      <c r="F8937" s="10">
        <v>43676</v>
      </c>
      <c r="G8937" s="6">
        <v>1</v>
      </c>
      <c r="H8937" s="11">
        <f>VLOOKUP(B8937,[1]!Product_Data[#Data],4,0)</f>
        <v>217</v>
      </c>
      <c r="I8937" s="11">
        <f>VLOOKUP(B8937,[1]!Product_Data[#Data],3,0)</f>
        <v>171</v>
      </c>
      <c r="J8937" s="11">
        <f t="shared" si="837"/>
        <v>171</v>
      </c>
      <c r="K8937" s="11">
        <f t="shared" si="838"/>
        <v>217</v>
      </c>
      <c r="L8937" s="11">
        <f t="shared" si="839"/>
        <v>46</v>
      </c>
      <c r="M8937" t="str">
        <f>VLOOKUP(C8937,[1]!Location_Data[#Data],2,0)</f>
        <v>Burbank</v>
      </c>
      <c r="N8937" t="str">
        <f>VLOOKUP(D8937,[1]!Salespeople_Data[#Data],2,0)</f>
        <v>Scott Clark</v>
      </c>
      <c r="O8937" t="str">
        <f>VLOOKUP(E8937,[1]!Customer_Data[#Data],2,0)</f>
        <v>Daniel Barnes</v>
      </c>
      <c r="P8937" s="15">
        <f t="shared" si="834"/>
        <v>3</v>
      </c>
      <c r="Q8937">
        <f t="shared" si="835"/>
        <v>7</v>
      </c>
      <c r="R8937">
        <f t="shared" si="836"/>
        <v>2019</v>
      </c>
    </row>
    <row r="8938" spans="1:18" x14ac:dyDescent="0.25">
      <c r="A8938" s="6" t="s">
        <v>9964</v>
      </c>
      <c r="B8938" s="6" t="s">
        <v>43</v>
      </c>
      <c r="C8938" s="6" t="s">
        <v>490</v>
      </c>
      <c r="D8938" s="6" t="s">
        <v>20</v>
      </c>
      <c r="E8938" s="6" t="s">
        <v>309</v>
      </c>
      <c r="F8938" s="10">
        <v>43499</v>
      </c>
      <c r="G8938" s="6">
        <v>1</v>
      </c>
      <c r="H8938" s="11">
        <f>VLOOKUP(B8938,[1]!Product_Data[#Data],4,0)</f>
        <v>356</v>
      </c>
      <c r="I8938" s="11">
        <f>VLOOKUP(B8938,[1]!Product_Data[#Data],3,0)</f>
        <v>292</v>
      </c>
      <c r="J8938" s="11">
        <f t="shared" si="837"/>
        <v>292</v>
      </c>
      <c r="K8938" s="11">
        <f t="shared" si="838"/>
        <v>356</v>
      </c>
      <c r="L8938" s="11">
        <f t="shared" si="839"/>
        <v>64</v>
      </c>
      <c r="M8938" t="str">
        <f>VLOOKUP(C8938,[1]!Location_Data[#Data],2,0)</f>
        <v>Temecula</v>
      </c>
      <c r="N8938" t="str">
        <f>VLOOKUP(D8938,[1]!Salespeople_Data[#Data],2,0)</f>
        <v>Joshua Cook</v>
      </c>
      <c r="O8938" t="str">
        <f>VLOOKUP(E8938,[1]!Customer_Data[#Data],2,0)</f>
        <v>Sean Woods</v>
      </c>
      <c r="P8938" s="15">
        <f t="shared" si="834"/>
        <v>1</v>
      </c>
      <c r="Q8938">
        <f t="shared" si="835"/>
        <v>2</v>
      </c>
      <c r="R8938">
        <f t="shared" si="836"/>
        <v>2019</v>
      </c>
    </row>
    <row r="8939" spans="1:18" x14ac:dyDescent="0.25">
      <c r="A8939" s="6" t="s">
        <v>9965</v>
      </c>
      <c r="B8939" s="6" t="s">
        <v>600</v>
      </c>
      <c r="C8939" s="6" t="s">
        <v>377</v>
      </c>
      <c r="D8939" s="6" t="s">
        <v>264</v>
      </c>
      <c r="E8939" s="6" t="s">
        <v>292</v>
      </c>
      <c r="F8939" s="10">
        <v>43680</v>
      </c>
      <c r="G8939" s="6">
        <v>3</v>
      </c>
      <c r="H8939" s="11">
        <f>VLOOKUP(B8939,[1]!Product_Data[#Data],4,0)</f>
        <v>368</v>
      </c>
      <c r="I8939" s="11">
        <f>VLOOKUP(B8939,[1]!Product_Data[#Data],3,0)</f>
        <v>269</v>
      </c>
      <c r="J8939" s="11">
        <f t="shared" si="837"/>
        <v>807</v>
      </c>
      <c r="K8939" s="11">
        <f t="shared" si="838"/>
        <v>1104</v>
      </c>
      <c r="L8939" s="11">
        <f t="shared" si="839"/>
        <v>297</v>
      </c>
      <c r="M8939" t="str">
        <f>VLOOKUP(C8939,[1]!Location_Data[#Data],2,0)</f>
        <v>San Diego</v>
      </c>
      <c r="N8939" t="str">
        <f>VLOOKUP(D8939,[1]!Salespeople_Data[#Data],2,0)</f>
        <v>Ernest Wheeler</v>
      </c>
      <c r="O8939" t="str">
        <f>VLOOKUP(E8939,[1]!Customer_Data[#Data],2,0)</f>
        <v>Clarence Grant</v>
      </c>
      <c r="P8939" s="15">
        <f t="shared" si="834"/>
        <v>7</v>
      </c>
      <c r="Q8939">
        <f t="shared" si="835"/>
        <v>8</v>
      </c>
      <c r="R8939">
        <f t="shared" si="836"/>
        <v>2019</v>
      </c>
    </row>
    <row r="8940" spans="1:18" x14ac:dyDescent="0.25">
      <c r="A8940" s="6" t="s">
        <v>9966</v>
      </c>
      <c r="B8940" s="6" t="s">
        <v>553</v>
      </c>
      <c r="C8940" s="6" t="s">
        <v>48</v>
      </c>
      <c r="D8940" s="6" t="s">
        <v>25</v>
      </c>
      <c r="E8940" s="6" t="s">
        <v>1585</v>
      </c>
      <c r="F8940" s="10">
        <v>43695</v>
      </c>
      <c r="G8940" s="6">
        <v>4</v>
      </c>
      <c r="H8940" s="11">
        <f>VLOOKUP(B8940,[1]!Product_Data[#Data],4,0)</f>
        <v>1798</v>
      </c>
      <c r="I8940" s="11">
        <f>VLOOKUP(B8940,[1]!Product_Data[#Data],3,0)</f>
        <v>971</v>
      </c>
      <c r="J8940" s="11">
        <f t="shared" si="837"/>
        <v>3884</v>
      </c>
      <c r="K8940" s="11">
        <f t="shared" si="838"/>
        <v>7192</v>
      </c>
      <c r="L8940" s="11">
        <f t="shared" si="839"/>
        <v>3308</v>
      </c>
      <c r="M8940" t="str">
        <f>VLOOKUP(C8940,[1]!Location_Data[#Data],2,0)</f>
        <v>Rialto</v>
      </c>
      <c r="N8940" t="str">
        <f>VLOOKUP(D8940,[1]!Salespeople_Data[#Data],2,0)</f>
        <v>Brian Davis</v>
      </c>
      <c r="O8940" t="str">
        <f>VLOOKUP(E8940,[1]!Customer_Data[#Data],2,0)</f>
        <v>Ronald Arnold</v>
      </c>
      <c r="P8940" s="15">
        <f t="shared" si="834"/>
        <v>1</v>
      </c>
      <c r="Q8940">
        <f t="shared" si="835"/>
        <v>8</v>
      </c>
      <c r="R8940">
        <f t="shared" si="836"/>
        <v>2019</v>
      </c>
    </row>
    <row r="8941" spans="1:18" x14ac:dyDescent="0.25">
      <c r="A8941" s="6" t="s">
        <v>9967</v>
      </c>
      <c r="B8941" s="6" t="s">
        <v>330</v>
      </c>
      <c r="C8941" s="6" t="s">
        <v>100</v>
      </c>
      <c r="D8941" s="6" t="s">
        <v>308</v>
      </c>
      <c r="E8941" s="6" t="s">
        <v>1897</v>
      </c>
      <c r="F8941" s="10">
        <v>43599</v>
      </c>
      <c r="G8941" s="6">
        <v>1</v>
      </c>
      <c r="H8941" s="11">
        <f>VLOOKUP(B8941,[1]!Product_Data[#Data],4,0)</f>
        <v>1635</v>
      </c>
      <c r="I8941" s="11">
        <f>VLOOKUP(B8941,[1]!Product_Data[#Data],3,0)</f>
        <v>1046</v>
      </c>
      <c r="J8941" s="11">
        <f t="shared" si="837"/>
        <v>1046</v>
      </c>
      <c r="K8941" s="11">
        <f t="shared" si="838"/>
        <v>1635</v>
      </c>
      <c r="L8941" s="11">
        <f t="shared" si="839"/>
        <v>589</v>
      </c>
      <c r="M8941" t="str">
        <f>VLOOKUP(C8941,[1]!Location_Data[#Data],2,0)</f>
        <v>Victorville</v>
      </c>
      <c r="N8941" t="str">
        <f>VLOOKUP(D8941,[1]!Salespeople_Data[#Data],2,0)</f>
        <v>Fred Robertson</v>
      </c>
      <c r="O8941" t="str">
        <f>VLOOKUP(E8941,[1]!Customer_Data[#Data],2,0)</f>
        <v>Charles Perry</v>
      </c>
      <c r="P8941" s="15">
        <f t="shared" si="834"/>
        <v>3</v>
      </c>
      <c r="Q8941">
        <f t="shared" si="835"/>
        <v>5</v>
      </c>
      <c r="R8941">
        <f t="shared" si="836"/>
        <v>2019</v>
      </c>
    </row>
    <row r="8942" spans="1:18" x14ac:dyDescent="0.25">
      <c r="A8942" s="6" t="s">
        <v>9968</v>
      </c>
      <c r="B8942" s="6" t="s">
        <v>666</v>
      </c>
      <c r="C8942" s="6" t="s">
        <v>140</v>
      </c>
      <c r="D8942" s="6" t="s">
        <v>191</v>
      </c>
      <c r="E8942" s="6" t="s">
        <v>1098</v>
      </c>
      <c r="F8942" s="10">
        <v>43746</v>
      </c>
      <c r="G8942" s="6">
        <v>1</v>
      </c>
      <c r="H8942" s="11">
        <f>VLOOKUP(B8942,[1]!Product_Data[#Data],4,0)</f>
        <v>2241</v>
      </c>
      <c r="I8942" s="11">
        <f>VLOOKUP(B8942,[1]!Product_Data[#Data],3,0)</f>
        <v>1367</v>
      </c>
      <c r="J8942" s="11">
        <f t="shared" si="837"/>
        <v>1367</v>
      </c>
      <c r="K8942" s="11">
        <f t="shared" si="838"/>
        <v>2241</v>
      </c>
      <c r="L8942" s="11">
        <f t="shared" si="839"/>
        <v>874</v>
      </c>
      <c r="M8942" t="str">
        <f>VLOOKUP(C8942,[1]!Location_Data[#Data],2,0)</f>
        <v>Salinas</v>
      </c>
      <c r="N8942" t="str">
        <f>VLOOKUP(D8942,[1]!Salespeople_Data[#Data],2,0)</f>
        <v>Robert Reed</v>
      </c>
      <c r="O8942" t="str">
        <f>VLOOKUP(E8942,[1]!Customer_Data[#Data],2,0)</f>
        <v>Jeremy Allen</v>
      </c>
      <c r="P8942" s="15">
        <f t="shared" si="834"/>
        <v>3</v>
      </c>
      <c r="Q8942">
        <f t="shared" si="835"/>
        <v>10</v>
      </c>
      <c r="R8942">
        <f t="shared" si="836"/>
        <v>2019</v>
      </c>
    </row>
    <row r="8943" spans="1:18" x14ac:dyDescent="0.25">
      <c r="A8943" s="6" t="s">
        <v>9969</v>
      </c>
      <c r="B8943" s="6" t="s">
        <v>275</v>
      </c>
      <c r="C8943" s="6" t="s">
        <v>90</v>
      </c>
      <c r="D8943" s="6" t="s">
        <v>191</v>
      </c>
      <c r="E8943" s="6" t="s">
        <v>277</v>
      </c>
      <c r="F8943" s="10">
        <v>43570</v>
      </c>
      <c r="G8943" s="6">
        <v>1</v>
      </c>
      <c r="H8943" s="11">
        <f>VLOOKUP(B8943,[1]!Product_Data[#Data],4,0)</f>
        <v>2353</v>
      </c>
      <c r="I8943" s="11">
        <f>VLOOKUP(B8943,[1]!Product_Data[#Data],3,0)</f>
        <v>1788</v>
      </c>
      <c r="J8943" s="11">
        <f t="shared" si="837"/>
        <v>1788</v>
      </c>
      <c r="K8943" s="11">
        <f t="shared" si="838"/>
        <v>2353</v>
      </c>
      <c r="L8943" s="11">
        <f t="shared" si="839"/>
        <v>565</v>
      </c>
      <c r="M8943" t="str">
        <f>VLOOKUP(C8943,[1]!Location_Data[#Data],2,0)</f>
        <v>Irvine</v>
      </c>
      <c r="N8943" t="str">
        <f>VLOOKUP(D8943,[1]!Salespeople_Data[#Data],2,0)</f>
        <v>Robert Reed</v>
      </c>
      <c r="O8943" t="str">
        <f>VLOOKUP(E8943,[1]!Customer_Data[#Data],2,0)</f>
        <v>Howard Lewis</v>
      </c>
      <c r="P8943" s="15">
        <f t="shared" si="834"/>
        <v>2</v>
      </c>
      <c r="Q8943">
        <f t="shared" si="835"/>
        <v>4</v>
      </c>
      <c r="R8943">
        <f t="shared" si="836"/>
        <v>2019</v>
      </c>
    </row>
    <row r="8944" spans="1:18" x14ac:dyDescent="0.25">
      <c r="A8944" s="6" t="s">
        <v>9970</v>
      </c>
      <c r="B8944" s="6" t="s">
        <v>13</v>
      </c>
      <c r="C8944" s="6" t="s">
        <v>110</v>
      </c>
      <c r="D8944" s="6" t="s">
        <v>106</v>
      </c>
      <c r="E8944" s="6" t="s">
        <v>601</v>
      </c>
      <c r="F8944" s="10">
        <v>43686</v>
      </c>
      <c r="G8944" s="6">
        <v>2</v>
      </c>
      <c r="H8944" s="11">
        <f>VLOOKUP(B8944,[1]!Product_Data[#Data],4,0)</f>
        <v>1022</v>
      </c>
      <c r="I8944" s="11">
        <f>VLOOKUP(B8944,[1]!Product_Data[#Data],3,0)</f>
        <v>818</v>
      </c>
      <c r="J8944" s="11">
        <f t="shared" si="837"/>
        <v>1636</v>
      </c>
      <c r="K8944" s="11">
        <f t="shared" si="838"/>
        <v>2044</v>
      </c>
      <c r="L8944" s="11">
        <f t="shared" si="839"/>
        <v>408</v>
      </c>
      <c r="M8944" t="str">
        <f>VLOOKUP(C8944,[1]!Location_Data[#Data],2,0)</f>
        <v>Richmond</v>
      </c>
      <c r="N8944" t="str">
        <f>VLOOKUP(D8944,[1]!Salespeople_Data[#Data],2,0)</f>
        <v>Patrick Ruiz</v>
      </c>
      <c r="O8944" t="str">
        <f>VLOOKUP(E8944,[1]!Customer_Data[#Data],2,0)</f>
        <v>Brandon Dixon</v>
      </c>
      <c r="P8944" s="15">
        <f t="shared" si="834"/>
        <v>6</v>
      </c>
      <c r="Q8944">
        <f t="shared" si="835"/>
        <v>8</v>
      </c>
      <c r="R8944">
        <f t="shared" si="836"/>
        <v>2019</v>
      </c>
    </row>
    <row r="8945" spans="1:18" x14ac:dyDescent="0.25">
      <c r="A8945" s="6" t="s">
        <v>9971</v>
      </c>
      <c r="B8945" s="6" t="s">
        <v>260</v>
      </c>
      <c r="C8945" s="6" t="s">
        <v>286</v>
      </c>
      <c r="D8945" s="6" t="s">
        <v>191</v>
      </c>
      <c r="E8945" s="6" t="s">
        <v>699</v>
      </c>
      <c r="F8945" s="10">
        <v>43514</v>
      </c>
      <c r="G8945" s="6">
        <v>3</v>
      </c>
      <c r="H8945" s="11">
        <f>VLOOKUP(B8945,[1]!Product_Data[#Data],4,0)</f>
        <v>502</v>
      </c>
      <c r="I8945" s="11">
        <f>VLOOKUP(B8945,[1]!Product_Data[#Data],3,0)</f>
        <v>296</v>
      </c>
      <c r="J8945" s="11">
        <f t="shared" si="837"/>
        <v>888</v>
      </c>
      <c r="K8945" s="11">
        <f t="shared" si="838"/>
        <v>1506</v>
      </c>
      <c r="L8945" s="11">
        <f t="shared" si="839"/>
        <v>618</v>
      </c>
      <c r="M8945" t="str">
        <f>VLOOKUP(C8945,[1]!Location_Data[#Data],2,0)</f>
        <v>El Monte</v>
      </c>
      <c r="N8945" t="str">
        <f>VLOOKUP(D8945,[1]!Salespeople_Data[#Data],2,0)</f>
        <v>Robert Reed</v>
      </c>
      <c r="O8945" t="str">
        <f>VLOOKUP(E8945,[1]!Customer_Data[#Data],2,0)</f>
        <v>Juan Harvey</v>
      </c>
      <c r="P8945" s="15">
        <f t="shared" si="834"/>
        <v>2</v>
      </c>
      <c r="Q8945">
        <f t="shared" si="835"/>
        <v>2</v>
      </c>
      <c r="R8945">
        <f t="shared" si="836"/>
        <v>2019</v>
      </c>
    </row>
    <row r="8946" spans="1:18" x14ac:dyDescent="0.25">
      <c r="A8946" s="6" t="s">
        <v>9972</v>
      </c>
      <c r="B8946" s="6" t="s">
        <v>271</v>
      </c>
      <c r="C8946" s="6" t="s">
        <v>220</v>
      </c>
      <c r="D8946" s="6" t="s">
        <v>269</v>
      </c>
      <c r="E8946" s="6" t="s">
        <v>166</v>
      </c>
      <c r="F8946" s="10">
        <v>43820</v>
      </c>
      <c r="G8946" s="6">
        <v>1</v>
      </c>
      <c r="H8946" s="11">
        <f>VLOOKUP(B8946,[1]!Product_Data[#Data],4,0)</f>
        <v>1587</v>
      </c>
      <c r="I8946" s="11">
        <f>VLOOKUP(B8946,[1]!Product_Data[#Data],3,0)</f>
        <v>1301</v>
      </c>
      <c r="J8946" s="11">
        <f t="shared" si="837"/>
        <v>1301</v>
      </c>
      <c r="K8946" s="11">
        <f t="shared" si="838"/>
        <v>1587</v>
      </c>
      <c r="L8946" s="11">
        <f t="shared" si="839"/>
        <v>286</v>
      </c>
      <c r="M8946" t="str">
        <f>VLOOKUP(C8946,[1]!Location_Data[#Data],2,0)</f>
        <v>Modesto</v>
      </c>
      <c r="N8946" t="str">
        <f>VLOOKUP(D8946,[1]!Salespeople_Data[#Data],2,0)</f>
        <v>Kevin Butler</v>
      </c>
      <c r="O8946" t="str">
        <f>VLOOKUP(E8946,[1]!Customer_Data[#Data],2,0)</f>
        <v>Gregory Ramirez</v>
      </c>
      <c r="P8946" s="15">
        <f t="shared" si="834"/>
        <v>7</v>
      </c>
      <c r="Q8946">
        <f t="shared" si="835"/>
        <v>12</v>
      </c>
      <c r="R8946">
        <f t="shared" si="836"/>
        <v>2019</v>
      </c>
    </row>
    <row r="8947" spans="1:18" x14ac:dyDescent="0.25">
      <c r="A8947" s="6" t="s">
        <v>9973</v>
      </c>
      <c r="B8947" s="6" t="s">
        <v>553</v>
      </c>
      <c r="C8947" s="6" t="s">
        <v>140</v>
      </c>
      <c r="D8947" s="6" t="s">
        <v>116</v>
      </c>
      <c r="E8947" s="6" t="s">
        <v>1218</v>
      </c>
      <c r="F8947" s="10">
        <v>43687</v>
      </c>
      <c r="G8947" s="6">
        <v>2</v>
      </c>
      <c r="H8947" s="11">
        <f>VLOOKUP(B8947,[1]!Product_Data[#Data],4,0)</f>
        <v>1798</v>
      </c>
      <c r="I8947" s="11">
        <f>VLOOKUP(B8947,[1]!Product_Data[#Data],3,0)</f>
        <v>971</v>
      </c>
      <c r="J8947" s="11">
        <f t="shared" si="837"/>
        <v>1942</v>
      </c>
      <c r="K8947" s="11">
        <f t="shared" si="838"/>
        <v>3596</v>
      </c>
      <c r="L8947" s="11">
        <f t="shared" si="839"/>
        <v>1654</v>
      </c>
      <c r="M8947" t="str">
        <f>VLOOKUP(C8947,[1]!Location_Data[#Data],2,0)</f>
        <v>Salinas</v>
      </c>
      <c r="N8947" t="str">
        <f>VLOOKUP(D8947,[1]!Salespeople_Data[#Data],2,0)</f>
        <v>Roger Ramos</v>
      </c>
      <c r="O8947" t="str">
        <f>VLOOKUP(E8947,[1]!Customer_Data[#Data],2,0)</f>
        <v>Larry Ross</v>
      </c>
      <c r="P8947" s="15">
        <f t="shared" si="834"/>
        <v>7</v>
      </c>
      <c r="Q8947">
        <f t="shared" si="835"/>
        <v>8</v>
      </c>
      <c r="R8947">
        <f t="shared" si="836"/>
        <v>2019</v>
      </c>
    </row>
    <row r="8948" spans="1:18" x14ac:dyDescent="0.25">
      <c r="A8948" s="6" t="s">
        <v>9974</v>
      </c>
      <c r="B8948" s="6" t="s">
        <v>495</v>
      </c>
      <c r="C8948" s="6" t="s">
        <v>362</v>
      </c>
      <c r="D8948" s="6" t="s">
        <v>96</v>
      </c>
      <c r="E8948" s="6" t="s">
        <v>496</v>
      </c>
      <c r="F8948" s="10">
        <v>43593</v>
      </c>
      <c r="G8948" s="6">
        <v>4</v>
      </c>
      <c r="H8948" s="11">
        <f>VLOOKUP(B8948,[1]!Product_Data[#Data],4,0)</f>
        <v>1467</v>
      </c>
      <c r="I8948" s="11">
        <f>VLOOKUP(B8948,[1]!Product_Data[#Data],3,0)</f>
        <v>807</v>
      </c>
      <c r="J8948" s="11">
        <f t="shared" si="837"/>
        <v>3228</v>
      </c>
      <c r="K8948" s="11">
        <f t="shared" si="838"/>
        <v>5868</v>
      </c>
      <c r="L8948" s="11">
        <f t="shared" si="839"/>
        <v>2640</v>
      </c>
      <c r="M8948" t="str">
        <f>VLOOKUP(C8948,[1]!Location_Data[#Data],2,0)</f>
        <v>San Bernardino</v>
      </c>
      <c r="N8948" t="str">
        <f>VLOOKUP(D8948,[1]!Salespeople_Data[#Data],2,0)</f>
        <v>Brian Thomas</v>
      </c>
      <c r="O8948" t="str">
        <f>VLOOKUP(E8948,[1]!Customer_Data[#Data],2,0)</f>
        <v>William Carpenter</v>
      </c>
      <c r="P8948" s="15">
        <f t="shared" si="834"/>
        <v>4</v>
      </c>
      <c r="Q8948">
        <f t="shared" si="835"/>
        <v>5</v>
      </c>
      <c r="R8948">
        <f t="shared" si="836"/>
        <v>2019</v>
      </c>
    </row>
    <row r="8949" spans="1:18" x14ac:dyDescent="0.25">
      <c r="A8949" s="6" t="s">
        <v>9975</v>
      </c>
      <c r="B8949" s="6" t="s">
        <v>189</v>
      </c>
      <c r="C8949" s="6" t="s">
        <v>14</v>
      </c>
      <c r="D8949" s="6" t="s">
        <v>49</v>
      </c>
      <c r="E8949" s="6" t="s">
        <v>401</v>
      </c>
      <c r="F8949" s="10">
        <v>43525</v>
      </c>
      <c r="G8949" s="6">
        <v>1</v>
      </c>
      <c r="H8949" s="11">
        <f>VLOOKUP(B8949,[1]!Product_Data[#Data],4,0)</f>
        <v>1783</v>
      </c>
      <c r="I8949" s="11">
        <f>VLOOKUP(B8949,[1]!Product_Data[#Data],3,0)</f>
        <v>1516</v>
      </c>
      <c r="J8949" s="11">
        <f t="shared" si="837"/>
        <v>1516</v>
      </c>
      <c r="K8949" s="11">
        <f t="shared" si="838"/>
        <v>1783</v>
      </c>
      <c r="L8949" s="11">
        <f t="shared" si="839"/>
        <v>267</v>
      </c>
      <c r="M8949" t="str">
        <f>VLOOKUP(C8949,[1]!Location_Data[#Data],2,0)</f>
        <v>Santa Clarita</v>
      </c>
      <c r="N8949" t="str">
        <f>VLOOKUP(D8949,[1]!Salespeople_Data[#Data],2,0)</f>
        <v>Walter Cook</v>
      </c>
      <c r="O8949" t="str">
        <f>VLOOKUP(E8949,[1]!Customer_Data[#Data],2,0)</f>
        <v>Robert Murphy</v>
      </c>
      <c r="P8949" s="15">
        <f t="shared" si="834"/>
        <v>6</v>
      </c>
      <c r="Q8949">
        <f t="shared" si="835"/>
        <v>3</v>
      </c>
      <c r="R8949">
        <f t="shared" si="836"/>
        <v>2019</v>
      </c>
    </row>
    <row r="8950" spans="1:18" x14ac:dyDescent="0.25">
      <c r="A8950" s="6" t="s">
        <v>9976</v>
      </c>
      <c r="B8950" s="6" t="s">
        <v>256</v>
      </c>
      <c r="C8950" s="6" t="s">
        <v>120</v>
      </c>
      <c r="D8950" s="6" t="s">
        <v>146</v>
      </c>
      <c r="E8950" s="6" t="s">
        <v>576</v>
      </c>
      <c r="F8950" s="10">
        <v>43728</v>
      </c>
      <c r="G8950" s="6">
        <v>2</v>
      </c>
      <c r="H8950" s="11">
        <f>VLOOKUP(B8950,[1]!Product_Data[#Data],4,0)</f>
        <v>596</v>
      </c>
      <c r="I8950" s="11">
        <f>VLOOKUP(B8950,[1]!Product_Data[#Data],3,0)</f>
        <v>358</v>
      </c>
      <c r="J8950" s="11">
        <f t="shared" si="837"/>
        <v>716</v>
      </c>
      <c r="K8950" s="11">
        <f t="shared" si="838"/>
        <v>1192</v>
      </c>
      <c r="L8950" s="11">
        <f t="shared" si="839"/>
        <v>476</v>
      </c>
      <c r="M8950" t="str">
        <f>VLOOKUP(C8950,[1]!Location_Data[#Data],2,0)</f>
        <v>Elk Grove</v>
      </c>
      <c r="N8950" t="str">
        <f>VLOOKUP(D8950,[1]!Salespeople_Data[#Data],2,0)</f>
        <v>Carl Elliott</v>
      </c>
      <c r="O8950" t="str">
        <f>VLOOKUP(E8950,[1]!Customer_Data[#Data],2,0)</f>
        <v>Samuel Kim</v>
      </c>
      <c r="P8950" s="15">
        <f t="shared" si="834"/>
        <v>6</v>
      </c>
      <c r="Q8950">
        <f t="shared" si="835"/>
        <v>9</v>
      </c>
      <c r="R8950">
        <f t="shared" si="836"/>
        <v>2019</v>
      </c>
    </row>
    <row r="8951" spans="1:18" x14ac:dyDescent="0.25">
      <c r="A8951" s="6" t="s">
        <v>9977</v>
      </c>
      <c r="B8951" s="6" t="s">
        <v>435</v>
      </c>
      <c r="C8951" s="6" t="s">
        <v>190</v>
      </c>
      <c r="D8951" s="6" t="s">
        <v>178</v>
      </c>
      <c r="E8951" s="6" t="s">
        <v>3098</v>
      </c>
      <c r="F8951" s="10">
        <v>43507</v>
      </c>
      <c r="G8951" s="6">
        <v>4</v>
      </c>
      <c r="H8951" s="11">
        <f>VLOOKUP(B8951,[1]!Product_Data[#Data],4,0)</f>
        <v>2141</v>
      </c>
      <c r="I8951" s="11">
        <f>VLOOKUP(B8951,[1]!Product_Data[#Data],3,0)</f>
        <v>1777</v>
      </c>
      <c r="J8951" s="11">
        <f t="shared" si="837"/>
        <v>7108</v>
      </c>
      <c r="K8951" s="11">
        <f t="shared" si="838"/>
        <v>8564</v>
      </c>
      <c r="L8951" s="11">
        <f t="shared" si="839"/>
        <v>1456</v>
      </c>
      <c r="M8951" t="str">
        <f>VLOOKUP(C8951,[1]!Location_Data[#Data],2,0)</f>
        <v>Oakland</v>
      </c>
      <c r="N8951" t="str">
        <f>VLOOKUP(D8951,[1]!Salespeople_Data[#Data],2,0)</f>
        <v>Joshua Taylor</v>
      </c>
      <c r="O8951" t="str">
        <f>VLOOKUP(E8951,[1]!Customer_Data[#Data],2,0)</f>
        <v>Brian Warren</v>
      </c>
      <c r="P8951" s="15">
        <f t="shared" si="834"/>
        <v>2</v>
      </c>
      <c r="Q8951">
        <f t="shared" si="835"/>
        <v>2</v>
      </c>
      <c r="R8951">
        <f t="shared" si="836"/>
        <v>2019</v>
      </c>
    </row>
    <row r="8952" spans="1:18" x14ac:dyDescent="0.25">
      <c r="A8952" s="6" t="s">
        <v>9978</v>
      </c>
      <c r="B8952" s="6" t="s">
        <v>155</v>
      </c>
      <c r="C8952" s="6" t="s">
        <v>135</v>
      </c>
      <c r="D8952" s="6" t="s">
        <v>80</v>
      </c>
      <c r="E8952" s="6" t="s">
        <v>2085</v>
      </c>
      <c r="F8952" s="10">
        <v>43756</v>
      </c>
      <c r="G8952" s="6">
        <v>1</v>
      </c>
      <c r="H8952" s="11">
        <f>VLOOKUP(B8952,[1]!Product_Data[#Data],4,0)</f>
        <v>1353</v>
      </c>
      <c r="I8952" s="11">
        <f>VLOOKUP(B8952,[1]!Product_Data[#Data],3,0)</f>
        <v>947</v>
      </c>
      <c r="J8952" s="11">
        <f t="shared" si="837"/>
        <v>947</v>
      </c>
      <c r="K8952" s="11">
        <f t="shared" si="838"/>
        <v>1353</v>
      </c>
      <c r="L8952" s="11">
        <f t="shared" si="839"/>
        <v>406</v>
      </c>
      <c r="M8952" t="str">
        <f>VLOOKUP(C8952,[1]!Location_Data[#Data],2,0)</f>
        <v>Oxnard</v>
      </c>
      <c r="N8952" t="str">
        <f>VLOOKUP(D8952,[1]!Salespeople_Data[#Data],2,0)</f>
        <v>Henry Nelson</v>
      </c>
      <c r="O8952" t="str">
        <f>VLOOKUP(E8952,[1]!Customer_Data[#Data],2,0)</f>
        <v>Jesse Hernandez</v>
      </c>
      <c r="P8952" s="15">
        <f t="shared" si="834"/>
        <v>6</v>
      </c>
      <c r="Q8952">
        <f t="shared" si="835"/>
        <v>10</v>
      </c>
      <c r="R8952">
        <f t="shared" si="836"/>
        <v>2019</v>
      </c>
    </row>
    <row r="8953" spans="1:18" x14ac:dyDescent="0.25">
      <c r="A8953" s="6" t="s">
        <v>9979</v>
      </c>
      <c r="B8953" s="6" t="s">
        <v>495</v>
      </c>
      <c r="C8953" s="6" t="s">
        <v>14</v>
      </c>
      <c r="D8953" s="6" t="s">
        <v>106</v>
      </c>
      <c r="E8953" s="6" t="s">
        <v>611</v>
      </c>
      <c r="F8953" s="10">
        <v>43779</v>
      </c>
      <c r="G8953" s="6">
        <v>1</v>
      </c>
      <c r="H8953" s="11">
        <f>VLOOKUP(B8953,[1]!Product_Data[#Data],4,0)</f>
        <v>1467</v>
      </c>
      <c r="I8953" s="11">
        <f>VLOOKUP(B8953,[1]!Product_Data[#Data],3,0)</f>
        <v>807</v>
      </c>
      <c r="J8953" s="11">
        <f t="shared" si="837"/>
        <v>807</v>
      </c>
      <c r="K8953" s="11">
        <f t="shared" si="838"/>
        <v>1467</v>
      </c>
      <c r="L8953" s="11">
        <f t="shared" si="839"/>
        <v>660</v>
      </c>
      <c r="M8953" t="str">
        <f>VLOOKUP(C8953,[1]!Location_Data[#Data],2,0)</f>
        <v>Santa Clarita</v>
      </c>
      <c r="N8953" t="str">
        <f>VLOOKUP(D8953,[1]!Salespeople_Data[#Data],2,0)</f>
        <v>Patrick Ruiz</v>
      </c>
      <c r="O8953" t="str">
        <f>VLOOKUP(E8953,[1]!Customer_Data[#Data],2,0)</f>
        <v>Joseph Murphy</v>
      </c>
      <c r="P8953" s="15">
        <f t="shared" si="834"/>
        <v>1</v>
      </c>
      <c r="Q8953">
        <f t="shared" si="835"/>
        <v>11</v>
      </c>
      <c r="R8953">
        <f t="shared" si="836"/>
        <v>2019</v>
      </c>
    </row>
    <row r="8954" spans="1:18" x14ac:dyDescent="0.25">
      <c r="A8954" s="6" t="s">
        <v>9980</v>
      </c>
      <c r="B8954" s="6" t="s">
        <v>395</v>
      </c>
      <c r="C8954" s="6" t="s">
        <v>57</v>
      </c>
      <c r="D8954" s="6" t="s">
        <v>20</v>
      </c>
      <c r="E8954" s="6" t="s">
        <v>1218</v>
      </c>
      <c r="F8954" s="10">
        <v>43765</v>
      </c>
      <c r="G8954" s="6">
        <v>3</v>
      </c>
      <c r="H8954" s="11">
        <f>VLOOKUP(B8954,[1]!Product_Data[#Data],4,0)</f>
        <v>2257</v>
      </c>
      <c r="I8954" s="11">
        <f>VLOOKUP(B8954,[1]!Product_Data[#Data],3,0)</f>
        <v>1535</v>
      </c>
      <c r="J8954" s="11">
        <f t="shared" si="837"/>
        <v>4605</v>
      </c>
      <c r="K8954" s="11">
        <f t="shared" si="838"/>
        <v>6771</v>
      </c>
      <c r="L8954" s="11">
        <f t="shared" si="839"/>
        <v>2166</v>
      </c>
      <c r="M8954" t="str">
        <f>VLOOKUP(C8954,[1]!Location_Data[#Data],2,0)</f>
        <v>Thousand Oaks</v>
      </c>
      <c r="N8954" t="str">
        <f>VLOOKUP(D8954,[1]!Salespeople_Data[#Data],2,0)</f>
        <v>Joshua Cook</v>
      </c>
      <c r="O8954" t="str">
        <f>VLOOKUP(E8954,[1]!Customer_Data[#Data],2,0)</f>
        <v>Larry Ross</v>
      </c>
      <c r="P8954" s="15">
        <f t="shared" si="834"/>
        <v>1</v>
      </c>
      <c r="Q8954">
        <f t="shared" si="835"/>
        <v>10</v>
      </c>
      <c r="R8954">
        <f t="shared" si="836"/>
        <v>2019</v>
      </c>
    </row>
    <row r="8955" spans="1:18" x14ac:dyDescent="0.25">
      <c r="A8955" s="6" t="s">
        <v>9981</v>
      </c>
      <c r="B8955" s="6" t="s">
        <v>383</v>
      </c>
      <c r="C8955" s="6" t="s">
        <v>220</v>
      </c>
      <c r="D8955" s="6" t="s">
        <v>239</v>
      </c>
      <c r="E8955" s="6" t="s">
        <v>353</v>
      </c>
      <c r="F8955" s="10">
        <v>43656</v>
      </c>
      <c r="G8955" s="6">
        <v>3</v>
      </c>
      <c r="H8955" s="11">
        <f>VLOOKUP(B8955,[1]!Product_Data[#Data],4,0)</f>
        <v>1494</v>
      </c>
      <c r="I8955" s="11">
        <f>VLOOKUP(B8955,[1]!Product_Data[#Data],3,0)</f>
        <v>971</v>
      </c>
      <c r="J8955" s="11">
        <f t="shared" si="837"/>
        <v>2913</v>
      </c>
      <c r="K8955" s="11">
        <f t="shared" si="838"/>
        <v>4482</v>
      </c>
      <c r="L8955" s="11">
        <f t="shared" si="839"/>
        <v>1569</v>
      </c>
      <c r="M8955" t="str">
        <f>VLOOKUP(C8955,[1]!Location_Data[#Data],2,0)</f>
        <v>Modesto</v>
      </c>
      <c r="N8955" t="str">
        <f>VLOOKUP(D8955,[1]!Salespeople_Data[#Data],2,0)</f>
        <v>John Reyes</v>
      </c>
      <c r="O8955" t="str">
        <f>VLOOKUP(E8955,[1]!Customer_Data[#Data],2,0)</f>
        <v>Jimmy Wood</v>
      </c>
      <c r="P8955" s="15">
        <f t="shared" si="834"/>
        <v>4</v>
      </c>
      <c r="Q8955">
        <f t="shared" si="835"/>
        <v>7</v>
      </c>
      <c r="R8955">
        <f t="shared" si="836"/>
        <v>2019</v>
      </c>
    </row>
    <row r="8956" spans="1:18" x14ac:dyDescent="0.25">
      <c r="A8956" s="6" t="s">
        <v>9982</v>
      </c>
      <c r="B8956" s="6" t="s">
        <v>181</v>
      </c>
      <c r="C8956" s="6" t="s">
        <v>19</v>
      </c>
      <c r="D8956" s="6" t="s">
        <v>239</v>
      </c>
      <c r="E8956" s="6" t="s">
        <v>3332</v>
      </c>
      <c r="F8956" s="10">
        <v>43597</v>
      </c>
      <c r="G8956" s="6">
        <v>2</v>
      </c>
      <c r="H8956" s="11">
        <f>VLOOKUP(B8956,[1]!Product_Data[#Data],4,0)</f>
        <v>1500</v>
      </c>
      <c r="I8956" s="11">
        <f>VLOOKUP(B8956,[1]!Product_Data[#Data],3,0)</f>
        <v>900</v>
      </c>
      <c r="J8956" s="11">
        <f t="shared" si="837"/>
        <v>1800</v>
      </c>
      <c r="K8956" s="11">
        <f t="shared" si="838"/>
        <v>3000</v>
      </c>
      <c r="L8956" s="11">
        <f t="shared" si="839"/>
        <v>1200</v>
      </c>
      <c r="M8956" t="str">
        <f>VLOOKUP(C8956,[1]!Location_Data[#Data],2,0)</f>
        <v>Berkeley</v>
      </c>
      <c r="N8956" t="str">
        <f>VLOOKUP(D8956,[1]!Salespeople_Data[#Data],2,0)</f>
        <v>John Reyes</v>
      </c>
      <c r="O8956" t="str">
        <f>VLOOKUP(E8956,[1]!Customer_Data[#Data],2,0)</f>
        <v>Victor Dean</v>
      </c>
      <c r="P8956" s="15">
        <f t="shared" si="834"/>
        <v>1</v>
      </c>
      <c r="Q8956">
        <f t="shared" si="835"/>
        <v>5</v>
      </c>
      <c r="R8956">
        <f t="shared" si="836"/>
        <v>2019</v>
      </c>
    </row>
    <row r="8957" spans="1:18" x14ac:dyDescent="0.25">
      <c r="A8957" s="6" t="s">
        <v>9983</v>
      </c>
      <c r="B8957" s="6" t="s">
        <v>560</v>
      </c>
      <c r="C8957" s="6" t="s">
        <v>57</v>
      </c>
      <c r="D8957" s="6" t="s">
        <v>91</v>
      </c>
      <c r="E8957" s="6" t="s">
        <v>922</v>
      </c>
      <c r="F8957" s="10">
        <v>43741</v>
      </c>
      <c r="G8957" s="6">
        <v>1</v>
      </c>
      <c r="H8957" s="11">
        <f>VLOOKUP(B8957,[1]!Product_Data[#Data],4,0)</f>
        <v>1809</v>
      </c>
      <c r="I8957" s="11">
        <f>VLOOKUP(B8957,[1]!Product_Data[#Data],3,0)</f>
        <v>1067</v>
      </c>
      <c r="J8957" s="11">
        <f t="shared" si="837"/>
        <v>1067</v>
      </c>
      <c r="K8957" s="11">
        <f t="shared" si="838"/>
        <v>1809</v>
      </c>
      <c r="L8957" s="11">
        <f t="shared" si="839"/>
        <v>742</v>
      </c>
      <c r="M8957" t="str">
        <f>VLOOKUP(C8957,[1]!Location_Data[#Data],2,0)</f>
        <v>Thousand Oaks</v>
      </c>
      <c r="N8957" t="str">
        <f>VLOOKUP(D8957,[1]!Salespeople_Data[#Data],2,0)</f>
        <v>Howard Gardner</v>
      </c>
      <c r="O8957" t="str">
        <f>VLOOKUP(E8957,[1]!Customer_Data[#Data],2,0)</f>
        <v>David Mendoza</v>
      </c>
      <c r="P8957" s="15">
        <f t="shared" si="834"/>
        <v>5</v>
      </c>
      <c r="Q8957">
        <f t="shared" si="835"/>
        <v>10</v>
      </c>
      <c r="R8957">
        <f t="shared" si="836"/>
        <v>2019</v>
      </c>
    </row>
    <row r="8958" spans="1:18" x14ac:dyDescent="0.25">
      <c r="A8958" s="6" t="s">
        <v>9984</v>
      </c>
      <c r="B8958" s="6" t="s">
        <v>389</v>
      </c>
      <c r="C8958" s="6" t="s">
        <v>156</v>
      </c>
      <c r="D8958" s="6" t="s">
        <v>126</v>
      </c>
      <c r="E8958" s="6" t="s">
        <v>1478</v>
      </c>
      <c r="F8958" s="10">
        <v>43584</v>
      </c>
      <c r="G8958" s="6">
        <v>1</v>
      </c>
      <c r="H8958" s="11">
        <f>VLOOKUP(B8958,[1]!Product_Data[#Data],4,0)</f>
        <v>1367</v>
      </c>
      <c r="I8958" s="11">
        <f>VLOOKUP(B8958,[1]!Product_Data[#Data],3,0)</f>
        <v>984</v>
      </c>
      <c r="J8958" s="11">
        <f t="shared" si="837"/>
        <v>984</v>
      </c>
      <c r="K8958" s="11">
        <f t="shared" si="838"/>
        <v>1367</v>
      </c>
      <c r="L8958" s="11">
        <f t="shared" si="839"/>
        <v>383</v>
      </c>
      <c r="M8958" t="str">
        <f>VLOOKUP(C8958,[1]!Location_Data[#Data],2,0)</f>
        <v>Sacramento</v>
      </c>
      <c r="N8958" t="str">
        <f>VLOOKUP(D8958,[1]!Salespeople_Data[#Data],2,0)</f>
        <v>Larry Castillo</v>
      </c>
      <c r="O8958" t="str">
        <f>VLOOKUP(E8958,[1]!Customer_Data[#Data],2,0)</f>
        <v>Jerry Simmons</v>
      </c>
      <c r="P8958" s="15">
        <f t="shared" si="834"/>
        <v>2</v>
      </c>
      <c r="Q8958">
        <f t="shared" si="835"/>
        <v>4</v>
      </c>
      <c r="R8958">
        <f t="shared" si="836"/>
        <v>2019</v>
      </c>
    </row>
    <row r="8959" spans="1:18" x14ac:dyDescent="0.25">
      <c r="A8959" s="6" t="s">
        <v>9985</v>
      </c>
      <c r="B8959" s="6" t="s">
        <v>925</v>
      </c>
      <c r="C8959" s="6" t="s">
        <v>145</v>
      </c>
      <c r="D8959" s="6" t="s">
        <v>159</v>
      </c>
      <c r="E8959" s="6" t="s">
        <v>4839</v>
      </c>
      <c r="F8959" s="10">
        <v>43772</v>
      </c>
      <c r="G8959" s="6">
        <v>3</v>
      </c>
      <c r="H8959" s="11">
        <f>VLOOKUP(B8959,[1]!Product_Data[#Data],4,0)</f>
        <v>136</v>
      </c>
      <c r="I8959" s="11">
        <f>VLOOKUP(B8959,[1]!Product_Data[#Data],3,0)</f>
        <v>72</v>
      </c>
      <c r="J8959" s="11">
        <f t="shared" si="837"/>
        <v>216</v>
      </c>
      <c r="K8959" s="11">
        <f t="shared" si="838"/>
        <v>408</v>
      </c>
      <c r="L8959" s="11">
        <f t="shared" si="839"/>
        <v>192</v>
      </c>
      <c r="M8959" t="str">
        <f>VLOOKUP(C8959,[1]!Location_Data[#Data],2,0)</f>
        <v>Santa Maria</v>
      </c>
      <c r="N8959" t="str">
        <f>VLOOKUP(D8959,[1]!Salespeople_Data[#Data],2,0)</f>
        <v>Bobby Russell</v>
      </c>
      <c r="O8959" t="str">
        <f>VLOOKUP(E8959,[1]!Customer_Data[#Data],2,0)</f>
        <v>Joshua Rose</v>
      </c>
      <c r="P8959" s="15">
        <f t="shared" si="834"/>
        <v>1</v>
      </c>
      <c r="Q8959">
        <f t="shared" si="835"/>
        <v>11</v>
      </c>
      <c r="R8959">
        <f t="shared" si="836"/>
        <v>2019</v>
      </c>
    </row>
    <row r="8960" spans="1:18" x14ac:dyDescent="0.25">
      <c r="A8960" s="6" t="s">
        <v>9986</v>
      </c>
      <c r="B8960" s="6" t="s">
        <v>144</v>
      </c>
      <c r="C8960" s="6" t="s">
        <v>79</v>
      </c>
      <c r="D8960" s="6" t="s">
        <v>269</v>
      </c>
      <c r="E8960" s="6" t="s">
        <v>1856</v>
      </c>
      <c r="F8960" s="10">
        <v>43629</v>
      </c>
      <c r="G8960" s="6">
        <v>3</v>
      </c>
      <c r="H8960" s="11">
        <f>VLOOKUP(B8960,[1]!Product_Data[#Data],4,0)</f>
        <v>2410</v>
      </c>
      <c r="I8960" s="11">
        <f>VLOOKUP(B8960,[1]!Product_Data[#Data],3,0)</f>
        <v>1518</v>
      </c>
      <c r="J8960" s="11">
        <f t="shared" si="837"/>
        <v>4554</v>
      </c>
      <c r="K8960" s="11">
        <f t="shared" si="838"/>
        <v>7230</v>
      </c>
      <c r="L8960" s="11">
        <f t="shared" si="839"/>
        <v>2676</v>
      </c>
      <c r="M8960" t="str">
        <f>VLOOKUP(C8960,[1]!Location_Data[#Data],2,0)</f>
        <v>Palmdale</v>
      </c>
      <c r="N8960" t="str">
        <f>VLOOKUP(D8960,[1]!Salespeople_Data[#Data],2,0)</f>
        <v>Kevin Butler</v>
      </c>
      <c r="O8960" t="str">
        <f>VLOOKUP(E8960,[1]!Customer_Data[#Data],2,0)</f>
        <v>Christopher Johnston</v>
      </c>
      <c r="P8960" s="15">
        <f t="shared" si="834"/>
        <v>5</v>
      </c>
      <c r="Q8960">
        <f t="shared" si="835"/>
        <v>6</v>
      </c>
      <c r="R8960">
        <f t="shared" si="836"/>
        <v>2019</v>
      </c>
    </row>
    <row r="8961" spans="1:18" x14ac:dyDescent="0.25">
      <c r="A8961" s="6" t="s">
        <v>9987</v>
      </c>
      <c r="B8961" s="6" t="s">
        <v>348</v>
      </c>
      <c r="C8961" s="6" t="s">
        <v>195</v>
      </c>
      <c r="D8961" s="6" t="s">
        <v>111</v>
      </c>
      <c r="E8961" s="6" t="s">
        <v>882</v>
      </c>
      <c r="F8961" s="10">
        <v>43801</v>
      </c>
      <c r="G8961" s="6">
        <v>2</v>
      </c>
      <c r="H8961" s="11">
        <f>VLOOKUP(B8961,[1]!Product_Data[#Data],4,0)</f>
        <v>603</v>
      </c>
      <c r="I8961" s="11">
        <f>VLOOKUP(B8961,[1]!Product_Data[#Data],3,0)</f>
        <v>416</v>
      </c>
      <c r="J8961" s="11">
        <f t="shared" si="837"/>
        <v>832</v>
      </c>
      <c r="K8961" s="11">
        <f t="shared" si="838"/>
        <v>1206</v>
      </c>
      <c r="L8961" s="11">
        <f t="shared" si="839"/>
        <v>374</v>
      </c>
      <c r="M8961" t="str">
        <f>VLOOKUP(C8961,[1]!Location_Data[#Data],2,0)</f>
        <v>Pomona</v>
      </c>
      <c r="N8961" t="str">
        <f>VLOOKUP(D8961,[1]!Salespeople_Data[#Data],2,0)</f>
        <v>Ryan Welch</v>
      </c>
      <c r="O8961" t="str">
        <f>VLOOKUP(E8961,[1]!Customer_Data[#Data],2,0)</f>
        <v>Jonathan Hawkins</v>
      </c>
      <c r="P8961" s="15">
        <f t="shared" si="834"/>
        <v>2</v>
      </c>
      <c r="Q8961">
        <f t="shared" si="835"/>
        <v>12</v>
      </c>
      <c r="R8961">
        <f t="shared" si="836"/>
        <v>2019</v>
      </c>
    </row>
    <row r="8962" spans="1:18" x14ac:dyDescent="0.25">
      <c r="A8962" s="6" t="s">
        <v>9988</v>
      </c>
      <c r="B8962" s="6" t="s">
        <v>603</v>
      </c>
      <c r="C8962" s="6" t="s">
        <v>169</v>
      </c>
      <c r="D8962" s="6" t="s">
        <v>356</v>
      </c>
      <c r="E8962" s="6" t="s">
        <v>753</v>
      </c>
      <c r="F8962" s="10">
        <v>43693</v>
      </c>
      <c r="G8962" s="6">
        <v>3</v>
      </c>
      <c r="H8962" s="11">
        <f>VLOOKUP(B8962,[1]!Product_Data[#Data],4,0)</f>
        <v>2495</v>
      </c>
      <c r="I8962" s="11">
        <f>VLOOKUP(B8962,[1]!Product_Data[#Data],3,0)</f>
        <v>1896</v>
      </c>
      <c r="J8962" s="11">
        <f t="shared" si="837"/>
        <v>5688</v>
      </c>
      <c r="K8962" s="11">
        <f t="shared" si="838"/>
        <v>7485</v>
      </c>
      <c r="L8962" s="11">
        <f t="shared" si="839"/>
        <v>1797</v>
      </c>
      <c r="M8962" t="str">
        <f>VLOOKUP(C8962,[1]!Location_Data[#Data],2,0)</f>
        <v>Vista</v>
      </c>
      <c r="N8962" t="str">
        <f>VLOOKUP(D8962,[1]!Salespeople_Data[#Data],2,0)</f>
        <v>Jimmy Young</v>
      </c>
      <c r="O8962" t="str">
        <f>VLOOKUP(E8962,[1]!Customer_Data[#Data],2,0)</f>
        <v>Benjamin Carter</v>
      </c>
      <c r="P8962" s="15">
        <f t="shared" ref="P8962:P9025" si="840">WEEKDAY(F8962)</f>
        <v>6</v>
      </c>
      <c r="Q8962">
        <f t="shared" ref="Q8962:Q9025" si="841">MONTH(F8962)</f>
        <v>8</v>
      </c>
      <c r="R8962">
        <f t="shared" ref="R8962:R9025" si="842">YEAR(F8962)</f>
        <v>2019</v>
      </c>
    </row>
    <row r="8963" spans="1:18" x14ac:dyDescent="0.25">
      <c r="A8963" s="6" t="s">
        <v>9989</v>
      </c>
      <c r="B8963" s="6" t="s">
        <v>109</v>
      </c>
      <c r="C8963" s="6" t="s">
        <v>249</v>
      </c>
      <c r="D8963" s="6" t="s">
        <v>136</v>
      </c>
      <c r="E8963" s="6" t="s">
        <v>757</v>
      </c>
      <c r="F8963" s="10">
        <v>43493</v>
      </c>
      <c r="G8963" s="6">
        <v>3</v>
      </c>
      <c r="H8963" s="11">
        <f>VLOOKUP(B8963,[1]!Product_Data[#Data],4,0)</f>
        <v>1783</v>
      </c>
      <c r="I8963" s="11">
        <f>VLOOKUP(B8963,[1]!Product_Data[#Data],3,0)</f>
        <v>1230</v>
      </c>
      <c r="J8963" s="11">
        <f t="shared" ref="J8963:J9026" si="843">PRODUCT(I8963,G8963)</f>
        <v>3690</v>
      </c>
      <c r="K8963" s="11">
        <f t="shared" ref="K8963:K9026" si="844">PRODUCT(H8963,G8963)</f>
        <v>5349</v>
      </c>
      <c r="L8963" s="11">
        <f t="shared" ref="L8963:L9026" si="845">K8963-J8963</f>
        <v>1659</v>
      </c>
      <c r="M8963" t="str">
        <f>VLOOKUP(C8963,[1]!Location_Data[#Data],2,0)</f>
        <v>Roseville</v>
      </c>
      <c r="N8963" t="str">
        <f>VLOOKUP(D8963,[1]!Salespeople_Data[#Data],2,0)</f>
        <v>Clarence Fox</v>
      </c>
      <c r="O8963" t="str">
        <f>VLOOKUP(E8963,[1]!Customer_Data[#Data],2,0)</f>
        <v>Paul Carpenter</v>
      </c>
      <c r="P8963" s="15">
        <f t="shared" si="840"/>
        <v>2</v>
      </c>
      <c r="Q8963">
        <f t="shared" si="841"/>
        <v>1</v>
      </c>
      <c r="R8963">
        <f t="shared" si="842"/>
        <v>2019</v>
      </c>
    </row>
    <row r="8964" spans="1:18" x14ac:dyDescent="0.25">
      <c r="A8964" s="6" t="s">
        <v>9990</v>
      </c>
      <c r="B8964" s="6" t="s">
        <v>129</v>
      </c>
      <c r="C8964" s="6" t="s">
        <v>386</v>
      </c>
      <c r="D8964" s="6" t="s">
        <v>141</v>
      </c>
      <c r="E8964" s="6" t="s">
        <v>502</v>
      </c>
      <c r="F8964" s="10">
        <v>43830</v>
      </c>
      <c r="G8964" s="6">
        <v>2</v>
      </c>
      <c r="H8964" s="11">
        <f>VLOOKUP(B8964,[1]!Product_Data[#Data],4,0)</f>
        <v>127</v>
      </c>
      <c r="I8964" s="11">
        <f>VLOOKUP(B8964,[1]!Product_Data[#Data],3,0)</f>
        <v>79</v>
      </c>
      <c r="J8964" s="11">
        <f t="shared" si="843"/>
        <v>158</v>
      </c>
      <c r="K8964" s="11">
        <f t="shared" si="844"/>
        <v>254</v>
      </c>
      <c r="L8964" s="11">
        <f t="shared" si="845"/>
        <v>96</v>
      </c>
      <c r="M8964" t="str">
        <f>VLOOKUP(C8964,[1]!Location_Data[#Data],2,0)</f>
        <v>Carlsbad</v>
      </c>
      <c r="N8964" t="str">
        <f>VLOOKUP(D8964,[1]!Salespeople_Data[#Data],2,0)</f>
        <v>Arthur Mccoy</v>
      </c>
      <c r="O8964" t="str">
        <f>VLOOKUP(E8964,[1]!Customer_Data[#Data],2,0)</f>
        <v>Ralph Richardson</v>
      </c>
      <c r="P8964" s="15">
        <f t="shared" si="840"/>
        <v>3</v>
      </c>
      <c r="Q8964">
        <f t="shared" si="841"/>
        <v>12</v>
      </c>
      <c r="R8964">
        <f t="shared" si="842"/>
        <v>2019</v>
      </c>
    </row>
    <row r="8965" spans="1:18" x14ac:dyDescent="0.25">
      <c r="A8965" s="6" t="s">
        <v>9991</v>
      </c>
      <c r="B8965" s="6" t="s">
        <v>177</v>
      </c>
      <c r="C8965" s="6" t="s">
        <v>195</v>
      </c>
      <c r="D8965" s="6" t="s">
        <v>178</v>
      </c>
      <c r="E8965" s="6" t="s">
        <v>127</v>
      </c>
      <c r="F8965" s="10">
        <v>43714</v>
      </c>
      <c r="G8965" s="6">
        <v>1</v>
      </c>
      <c r="H8965" s="11">
        <f>VLOOKUP(B8965,[1]!Product_Data[#Data],4,0)</f>
        <v>2497</v>
      </c>
      <c r="I8965" s="11">
        <f>VLOOKUP(B8965,[1]!Product_Data[#Data],3,0)</f>
        <v>1473</v>
      </c>
      <c r="J8965" s="11">
        <f t="shared" si="843"/>
        <v>1473</v>
      </c>
      <c r="K8965" s="11">
        <f t="shared" si="844"/>
        <v>2497</v>
      </c>
      <c r="L8965" s="11">
        <f t="shared" si="845"/>
        <v>1024</v>
      </c>
      <c r="M8965" t="str">
        <f>VLOOKUP(C8965,[1]!Location_Data[#Data],2,0)</f>
        <v>Pomona</v>
      </c>
      <c r="N8965" t="str">
        <f>VLOOKUP(D8965,[1]!Salespeople_Data[#Data],2,0)</f>
        <v>Joshua Taylor</v>
      </c>
      <c r="O8965" t="str">
        <f>VLOOKUP(E8965,[1]!Customer_Data[#Data],2,0)</f>
        <v>Carlos Smith</v>
      </c>
      <c r="P8965" s="15">
        <f t="shared" si="840"/>
        <v>6</v>
      </c>
      <c r="Q8965">
        <f t="shared" si="841"/>
        <v>9</v>
      </c>
      <c r="R8965">
        <f t="shared" si="842"/>
        <v>2019</v>
      </c>
    </row>
    <row r="8966" spans="1:18" x14ac:dyDescent="0.25">
      <c r="A8966" s="6" t="s">
        <v>9992</v>
      </c>
      <c r="B8966" s="6" t="s">
        <v>271</v>
      </c>
      <c r="C8966" s="6" t="s">
        <v>190</v>
      </c>
      <c r="D8966" s="6" t="s">
        <v>413</v>
      </c>
      <c r="E8966" s="6" t="s">
        <v>31</v>
      </c>
      <c r="F8966" s="10">
        <v>43810</v>
      </c>
      <c r="G8966" s="6">
        <v>1</v>
      </c>
      <c r="H8966" s="11">
        <f>VLOOKUP(B8966,[1]!Product_Data[#Data],4,0)</f>
        <v>1587</v>
      </c>
      <c r="I8966" s="11">
        <f>VLOOKUP(B8966,[1]!Product_Data[#Data],3,0)</f>
        <v>1301</v>
      </c>
      <c r="J8966" s="11">
        <f t="shared" si="843"/>
        <v>1301</v>
      </c>
      <c r="K8966" s="11">
        <f t="shared" si="844"/>
        <v>1587</v>
      </c>
      <c r="L8966" s="11">
        <f t="shared" si="845"/>
        <v>286</v>
      </c>
      <c r="M8966" t="str">
        <f>VLOOKUP(C8966,[1]!Location_Data[#Data],2,0)</f>
        <v>Oakland</v>
      </c>
      <c r="N8966" t="str">
        <f>VLOOKUP(D8966,[1]!Salespeople_Data[#Data],2,0)</f>
        <v>Kenneth Bradley</v>
      </c>
      <c r="O8966" t="str">
        <f>VLOOKUP(E8966,[1]!Customer_Data[#Data],2,0)</f>
        <v>Michael Allen</v>
      </c>
      <c r="P8966" s="15">
        <f t="shared" si="840"/>
        <v>4</v>
      </c>
      <c r="Q8966">
        <f t="shared" si="841"/>
        <v>12</v>
      </c>
      <c r="R8966">
        <f t="shared" si="842"/>
        <v>2019</v>
      </c>
    </row>
    <row r="8967" spans="1:18" x14ac:dyDescent="0.25">
      <c r="A8967" s="6" t="s">
        <v>9993</v>
      </c>
      <c r="B8967" s="6" t="s">
        <v>139</v>
      </c>
      <c r="C8967" s="6" t="s">
        <v>469</v>
      </c>
      <c r="D8967" s="6" t="s">
        <v>106</v>
      </c>
      <c r="E8967" s="6" t="s">
        <v>683</v>
      </c>
      <c r="F8967" s="10">
        <v>43784</v>
      </c>
      <c r="G8967" s="6">
        <v>1</v>
      </c>
      <c r="H8967" s="11">
        <f>VLOOKUP(B8967,[1]!Product_Data[#Data],4,0)</f>
        <v>817</v>
      </c>
      <c r="I8967" s="11">
        <f>VLOOKUP(B8967,[1]!Product_Data[#Data],3,0)</f>
        <v>409</v>
      </c>
      <c r="J8967" s="11">
        <f t="shared" si="843"/>
        <v>409</v>
      </c>
      <c r="K8967" s="11">
        <f t="shared" si="844"/>
        <v>817</v>
      </c>
      <c r="L8967" s="11">
        <f t="shared" si="845"/>
        <v>408</v>
      </c>
      <c r="M8967" t="str">
        <f>VLOOKUP(C8967,[1]!Location_Data[#Data],2,0)</f>
        <v>Escondido</v>
      </c>
      <c r="N8967" t="str">
        <f>VLOOKUP(D8967,[1]!Salespeople_Data[#Data],2,0)</f>
        <v>Patrick Ruiz</v>
      </c>
      <c r="O8967" t="str">
        <f>VLOOKUP(E8967,[1]!Customer_Data[#Data],2,0)</f>
        <v>Jonathan Freeman</v>
      </c>
      <c r="P8967" s="15">
        <f t="shared" si="840"/>
        <v>6</v>
      </c>
      <c r="Q8967">
        <f t="shared" si="841"/>
        <v>11</v>
      </c>
      <c r="R8967">
        <f t="shared" si="842"/>
        <v>2019</v>
      </c>
    </row>
    <row r="8968" spans="1:18" x14ac:dyDescent="0.25">
      <c r="A8968" s="6" t="s">
        <v>9994</v>
      </c>
      <c r="B8968" s="6" t="s">
        <v>129</v>
      </c>
      <c r="C8968" s="6" t="s">
        <v>24</v>
      </c>
      <c r="D8968" s="6" t="s">
        <v>30</v>
      </c>
      <c r="E8968" s="6" t="s">
        <v>1311</v>
      </c>
      <c r="F8968" s="10">
        <v>43589</v>
      </c>
      <c r="G8968" s="6">
        <v>1</v>
      </c>
      <c r="H8968" s="11">
        <f>VLOOKUP(B8968,[1]!Product_Data[#Data],4,0)</f>
        <v>127</v>
      </c>
      <c r="I8968" s="11">
        <f>VLOOKUP(B8968,[1]!Product_Data[#Data],3,0)</f>
        <v>79</v>
      </c>
      <c r="J8968" s="11">
        <f t="shared" si="843"/>
        <v>79</v>
      </c>
      <c r="K8968" s="11">
        <f t="shared" si="844"/>
        <v>127</v>
      </c>
      <c r="L8968" s="11">
        <f t="shared" si="845"/>
        <v>48</v>
      </c>
      <c r="M8968" t="str">
        <f>VLOOKUP(C8968,[1]!Location_Data[#Data],2,0)</f>
        <v>Lancaster</v>
      </c>
      <c r="N8968" t="str">
        <f>VLOOKUP(D8968,[1]!Salespeople_Data[#Data],2,0)</f>
        <v>Carl Hall</v>
      </c>
      <c r="O8968" t="str">
        <f>VLOOKUP(E8968,[1]!Customer_Data[#Data],2,0)</f>
        <v>Alan Scott</v>
      </c>
      <c r="P8968" s="15">
        <f t="shared" si="840"/>
        <v>7</v>
      </c>
      <c r="Q8968">
        <f t="shared" si="841"/>
        <v>5</v>
      </c>
      <c r="R8968">
        <f t="shared" si="842"/>
        <v>2019</v>
      </c>
    </row>
    <row r="8969" spans="1:18" x14ac:dyDescent="0.25">
      <c r="A8969" s="6" t="s">
        <v>9995</v>
      </c>
      <c r="B8969" s="6" t="s">
        <v>144</v>
      </c>
      <c r="C8969" s="6" t="s">
        <v>48</v>
      </c>
      <c r="D8969" s="6" t="s">
        <v>35</v>
      </c>
      <c r="E8969" s="6" t="s">
        <v>1560</v>
      </c>
      <c r="F8969" s="10">
        <v>43797</v>
      </c>
      <c r="G8969" s="6">
        <v>3</v>
      </c>
      <c r="H8969" s="11">
        <f>VLOOKUP(B8969,[1]!Product_Data[#Data],4,0)</f>
        <v>2410</v>
      </c>
      <c r="I8969" s="11">
        <f>VLOOKUP(B8969,[1]!Product_Data[#Data],3,0)</f>
        <v>1518</v>
      </c>
      <c r="J8969" s="11">
        <f t="shared" si="843"/>
        <v>4554</v>
      </c>
      <c r="K8969" s="11">
        <f t="shared" si="844"/>
        <v>7230</v>
      </c>
      <c r="L8969" s="11">
        <f t="shared" si="845"/>
        <v>2676</v>
      </c>
      <c r="M8969" t="str">
        <f>VLOOKUP(C8969,[1]!Location_Data[#Data],2,0)</f>
        <v>Rialto</v>
      </c>
      <c r="N8969" t="str">
        <f>VLOOKUP(D8969,[1]!Salespeople_Data[#Data],2,0)</f>
        <v>Charles Harper</v>
      </c>
      <c r="O8969" t="str">
        <f>VLOOKUP(E8969,[1]!Customer_Data[#Data],2,0)</f>
        <v>Joe Hanson</v>
      </c>
      <c r="P8969" s="15">
        <f t="shared" si="840"/>
        <v>5</v>
      </c>
      <c r="Q8969">
        <f t="shared" si="841"/>
        <v>11</v>
      </c>
      <c r="R8969">
        <f t="shared" si="842"/>
        <v>2019</v>
      </c>
    </row>
    <row r="8970" spans="1:18" x14ac:dyDescent="0.25">
      <c r="A8970" s="6" t="s">
        <v>9996</v>
      </c>
      <c r="B8970" s="6" t="s">
        <v>289</v>
      </c>
      <c r="C8970" s="6" t="s">
        <v>100</v>
      </c>
      <c r="D8970" s="6" t="s">
        <v>75</v>
      </c>
      <c r="E8970" s="6" t="s">
        <v>823</v>
      </c>
      <c r="F8970" s="10">
        <v>43641</v>
      </c>
      <c r="G8970" s="6">
        <v>2</v>
      </c>
      <c r="H8970" s="11">
        <f>VLOOKUP(B8970,[1]!Product_Data[#Data],4,0)</f>
        <v>368</v>
      </c>
      <c r="I8970" s="11">
        <f>VLOOKUP(B8970,[1]!Product_Data[#Data],3,0)</f>
        <v>294</v>
      </c>
      <c r="J8970" s="11">
        <f t="shared" si="843"/>
        <v>588</v>
      </c>
      <c r="K8970" s="11">
        <f t="shared" si="844"/>
        <v>736</v>
      </c>
      <c r="L8970" s="11">
        <f t="shared" si="845"/>
        <v>148</v>
      </c>
      <c r="M8970" t="str">
        <f>VLOOKUP(C8970,[1]!Location_Data[#Data],2,0)</f>
        <v>Victorville</v>
      </c>
      <c r="N8970" t="str">
        <f>VLOOKUP(D8970,[1]!Salespeople_Data[#Data],2,0)</f>
        <v>Roger Robertson</v>
      </c>
      <c r="O8970" t="str">
        <f>VLOOKUP(E8970,[1]!Customer_Data[#Data],2,0)</f>
        <v>Harold Turner</v>
      </c>
      <c r="P8970" s="15">
        <f t="shared" si="840"/>
        <v>3</v>
      </c>
      <c r="Q8970">
        <f t="shared" si="841"/>
        <v>6</v>
      </c>
      <c r="R8970">
        <f t="shared" si="842"/>
        <v>2019</v>
      </c>
    </row>
    <row r="8971" spans="1:18" x14ac:dyDescent="0.25">
      <c r="A8971" s="6" t="s">
        <v>9997</v>
      </c>
      <c r="B8971" s="6" t="s">
        <v>252</v>
      </c>
      <c r="C8971" s="6" t="s">
        <v>120</v>
      </c>
      <c r="D8971" s="6" t="s">
        <v>91</v>
      </c>
      <c r="E8971" s="6" t="s">
        <v>3993</v>
      </c>
      <c r="F8971" s="10">
        <v>43708</v>
      </c>
      <c r="G8971" s="6">
        <v>1</v>
      </c>
      <c r="H8971" s="11">
        <f>VLOOKUP(B8971,[1]!Product_Data[#Data],4,0)</f>
        <v>1899</v>
      </c>
      <c r="I8971" s="11">
        <f>VLOOKUP(B8971,[1]!Product_Data[#Data],3,0)</f>
        <v>1044</v>
      </c>
      <c r="J8971" s="11">
        <f t="shared" si="843"/>
        <v>1044</v>
      </c>
      <c r="K8971" s="11">
        <f t="shared" si="844"/>
        <v>1899</v>
      </c>
      <c r="L8971" s="11">
        <f t="shared" si="845"/>
        <v>855</v>
      </c>
      <c r="M8971" t="str">
        <f>VLOOKUP(C8971,[1]!Location_Data[#Data],2,0)</f>
        <v>Elk Grove</v>
      </c>
      <c r="N8971" t="str">
        <f>VLOOKUP(D8971,[1]!Salespeople_Data[#Data],2,0)</f>
        <v>Howard Gardner</v>
      </c>
      <c r="O8971" t="str">
        <f>VLOOKUP(E8971,[1]!Customer_Data[#Data],2,0)</f>
        <v>Adam Riley</v>
      </c>
      <c r="P8971" s="15">
        <f t="shared" si="840"/>
        <v>7</v>
      </c>
      <c r="Q8971">
        <f t="shared" si="841"/>
        <v>8</v>
      </c>
      <c r="R8971">
        <f t="shared" si="842"/>
        <v>2019</v>
      </c>
    </row>
    <row r="8972" spans="1:18" x14ac:dyDescent="0.25">
      <c r="A8972" s="6" t="s">
        <v>9998</v>
      </c>
      <c r="B8972" s="6" t="s">
        <v>412</v>
      </c>
      <c r="C8972" s="6" t="s">
        <v>286</v>
      </c>
      <c r="D8972" s="6" t="s">
        <v>49</v>
      </c>
      <c r="E8972" s="6" t="s">
        <v>2314</v>
      </c>
      <c r="F8972" s="10">
        <v>43540</v>
      </c>
      <c r="G8972" s="6">
        <v>1</v>
      </c>
      <c r="H8972" s="11">
        <f>VLOOKUP(B8972,[1]!Product_Data[#Data],4,0)</f>
        <v>2396</v>
      </c>
      <c r="I8972" s="11">
        <f>VLOOKUP(B8972,[1]!Product_Data[#Data],3,0)</f>
        <v>1965</v>
      </c>
      <c r="J8972" s="11">
        <f t="shared" si="843"/>
        <v>1965</v>
      </c>
      <c r="K8972" s="11">
        <f t="shared" si="844"/>
        <v>2396</v>
      </c>
      <c r="L8972" s="11">
        <f t="shared" si="845"/>
        <v>431</v>
      </c>
      <c r="M8972" t="str">
        <f>VLOOKUP(C8972,[1]!Location_Data[#Data],2,0)</f>
        <v>El Monte</v>
      </c>
      <c r="N8972" t="str">
        <f>VLOOKUP(D8972,[1]!Salespeople_Data[#Data],2,0)</f>
        <v>Walter Cook</v>
      </c>
      <c r="O8972" t="str">
        <f>VLOOKUP(E8972,[1]!Customer_Data[#Data],2,0)</f>
        <v>Roger Miller</v>
      </c>
      <c r="P8972" s="15">
        <f t="shared" si="840"/>
        <v>7</v>
      </c>
      <c r="Q8972">
        <f t="shared" si="841"/>
        <v>3</v>
      </c>
      <c r="R8972">
        <f t="shared" si="842"/>
        <v>2019</v>
      </c>
    </row>
    <row r="8973" spans="1:18" x14ac:dyDescent="0.25">
      <c r="A8973" s="6" t="s">
        <v>9999</v>
      </c>
      <c r="B8973" s="6" t="s">
        <v>400</v>
      </c>
      <c r="C8973" s="6" t="s">
        <v>70</v>
      </c>
      <c r="D8973" s="6" t="s">
        <v>136</v>
      </c>
      <c r="E8973" s="6" t="s">
        <v>3370</v>
      </c>
      <c r="F8973" s="10">
        <v>43509</v>
      </c>
      <c r="G8973" s="6">
        <v>4</v>
      </c>
      <c r="H8973" s="11">
        <f>VLOOKUP(B8973,[1]!Product_Data[#Data],4,0)</f>
        <v>886</v>
      </c>
      <c r="I8973" s="11">
        <f>VLOOKUP(B8973,[1]!Product_Data[#Data],3,0)</f>
        <v>478</v>
      </c>
      <c r="J8973" s="11">
        <f t="shared" si="843"/>
        <v>1912</v>
      </c>
      <c r="K8973" s="11">
        <f t="shared" si="844"/>
        <v>3544</v>
      </c>
      <c r="L8973" s="11">
        <f t="shared" si="845"/>
        <v>1632</v>
      </c>
      <c r="M8973" t="str">
        <f>VLOOKUP(C8973,[1]!Location_Data[#Data],2,0)</f>
        <v>Clovis</v>
      </c>
      <c r="N8973" t="str">
        <f>VLOOKUP(D8973,[1]!Salespeople_Data[#Data],2,0)</f>
        <v>Clarence Fox</v>
      </c>
      <c r="O8973" t="str">
        <f>VLOOKUP(E8973,[1]!Customer_Data[#Data],2,0)</f>
        <v>Mark Spencer</v>
      </c>
      <c r="P8973" s="15">
        <f t="shared" si="840"/>
        <v>4</v>
      </c>
      <c r="Q8973">
        <f t="shared" si="841"/>
        <v>2</v>
      </c>
      <c r="R8973">
        <f t="shared" si="842"/>
        <v>2019</v>
      </c>
    </row>
    <row r="8974" spans="1:18" x14ac:dyDescent="0.25">
      <c r="A8974" s="6" t="s">
        <v>10000</v>
      </c>
      <c r="B8974" s="6" t="s">
        <v>796</v>
      </c>
      <c r="C8974" s="6" t="s">
        <v>472</v>
      </c>
      <c r="D8974" s="6" t="s">
        <v>80</v>
      </c>
      <c r="E8974" s="6" t="s">
        <v>2420</v>
      </c>
      <c r="F8974" s="10">
        <v>43794</v>
      </c>
      <c r="G8974" s="6">
        <v>1</v>
      </c>
      <c r="H8974" s="11">
        <f>VLOOKUP(B8974,[1]!Product_Data[#Data],4,0)</f>
        <v>1103</v>
      </c>
      <c r="I8974" s="11">
        <f>VLOOKUP(B8974,[1]!Product_Data[#Data],3,0)</f>
        <v>838</v>
      </c>
      <c r="J8974" s="11">
        <f t="shared" si="843"/>
        <v>838</v>
      </c>
      <c r="K8974" s="11">
        <f t="shared" si="844"/>
        <v>1103</v>
      </c>
      <c r="L8974" s="11">
        <f t="shared" si="845"/>
        <v>265</v>
      </c>
      <c r="M8974" t="str">
        <f>VLOOKUP(C8974,[1]!Location_Data[#Data],2,0)</f>
        <v>Concord</v>
      </c>
      <c r="N8974" t="str">
        <f>VLOOKUP(D8974,[1]!Salespeople_Data[#Data],2,0)</f>
        <v>Henry Nelson</v>
      </c>
      <c r="O8974" t="str">
        <f>VLOOKUP(E8974,[1]!Customer_Data[#Data],2,0)</f>
        <v>Shawn Ramos</v>
      </c>
      <c r="P8974" s="15">
        <f t="shared" si="840"/>
        <v>2</v>
      </c>
      <c r="Q8974">
        <f t="shared" si="841"/>
        <v>11</v>
      </c>
      <c r="R8974">
        <f t="shared" si="842"/>
        <v>2019</v>
      </c>
    </row>
    <row r="8975" spans="1:18" x14ac:dyDescent="0.25">
      <c r="A8975" s="6" t="s">
        <v>10001</v>
      </c>
      <c r="B8975" s="6" t="s">
        <v>181</v>
      </c>
      <c r="C8975" s="6" t="s">
        <v>450</v>
      </c>
      <c r="D8975" s="6" t="s">
        <v>106</v>
      </c>
      <c r="E8975" s="6" t="s">
        <v>1299</v>
      </c>
      <c r="F8975" s="10">
        <v>43573</v>
      </c>
      <c r="G8975" s="6">
        <v>1</v>
      </c>
      <c r="H8975" s="11">
        <f>VLOOKUP(B8975,[1]!Product_Data[#Data],4,0)</f>
        <v>1500</v>
      </c>
      <c r="I8975" s="11">
        <f>VLOOKUP(B8975,[1]!Product_Data[#Data],3,0)</f>
        <v>900</v>
      </c>
      <c r="J8975" s="11">
        <f t="shared" si="843"/>
        <v>900</v>
      </c>
      <c r="K8975" s="11">
        <f t="shared" si="844"/>
        <v>1500</v>
      </c>
      <c r="L8975" s="11">
        <f t="shared" si="845"/>
        <v>600</v>
      </c>
      <c r="M8975" t="str">
        <f>VLOOKUP(C8975,[1]!Location_Data[#Data],2,0)</f>
        <v>Simi Valley</v>
      </c>
      <c r="N8975" t="str">
        <f>VLOOKUP(D8975,[1]!Salespeople_Data[#Data],2,0)</f>
        <v>Patrick Ruiz</v>
      </c>
      <c r="O8975" t="str">
        <f>VLOOKUP(E8975,[1]!Customer_Data[#Data],2,0)</f>
        <v>Christopher Matthews</v>
      </c>
      <c r="P8975" s="15">
        <f t="shared" si="840"/>
        <v>5</v>
      </c>
      <c r="Q8975">
        <f t="shared" si="841"/>
        <v>4</v>
      </c>
      <c r="R8975">
        <f t="shared" si="842"/>
        <v>2019</v>
      </c>
    </row>
    <row r="8976" spans="1:18" x14ac:dyDescent="0.25">
      <c r="A8976" s="6" t="s">
        <v>10002</v>
      </c>
      <c r="B8976" s="6" t="s">
        <v>38</v>
      </c>
      <c r="C8976" s="6" t="s">
        <v>380</v>
      </c>
      <c r="D8976" s="6" t="s">
        <v>159</v>
      </c>
      <c r="E8976" s="6" t="s">
        <v>1551</v>
      </c>
      <c r="F8976" s="10">
        <v>43628</v>
      </c>
      <c r="G8976" s="6">
        <v>3</v>
      </c>
      <c r="H8976" s="11">
        <f>VLOOKUP(B8976,[1]!Product_Data[#Data],4,0)</f>
        <v>2283</v>
      </c>
      <c r="I8976" s="11">
        <f>VLOOKUP(B8976,[1]!Product_Data[#Data],3,0)</f>
        <v>1484</v>
      </c>
      <c r="J8976" s="11">
        <f t="shared" si="843"/>
        <v>4452</v>
      </c>
      <c r="K8976" s="11">
        <f t="shared" si="844"/>
        <v>6849</v>
      </c>
      <c r="L8976" s="11">
        <f t="shared" si="845"/>
        <v>2397</v>
      </c>
      <c r="M8976" t="str">
        <f>VLOOKUP(C8976,[1]!Location_Data[#Data],2,0)</f>
        <v>Los Angeles</v>
      </c>
      <c r="N8976" t="str">
        <f>VLOOKUP(D8976,[1]!Salespeople_Data[#Data],2,0)</f>
        <v>Bobby Russell</v>
      </c>
      <c r="O8976" t="str">
        <f>VLOOKUP(E8976,[1]!Customer_Data[#Data],2,0)</f>
        <v>Charles Shaw</v>
      </c>
      <c r="P8976" s="15">
        <f t="shared" si="840"/>
        <v>4</v>
      </c>
      <c r="Q8976">
        <f t="shared" si="841"/>
        <v>6</v>
      </c>
      <c r="R8976">
        <f t="shared" si="842"/>
        <v>2019</v>
      </c>
    </row>
    <row r="8977" spans="1:18" x14ac:dyDescent="0.25">
      <c r="A8977" s="6" t="s">
        <v>10003</v>
      </c>
      <c r="B8977" s="6" t="s">
        <v>600</v>
      </c>
      <c r="C8977" s="6" t="s">
        <v>79</v>
      </c>
      <c r="D8977" s="6" t="s">
        <v>30</v>
      </c>
      <c r="E8977" s="6" t="s">
        <v>1666</v>
      </c>
      <c r="F8977" s="10">
        <v>43633</v>
      </c>
      <c r="G8977" s="6">
        <v>4</v>
      </c>
      <c r="H8977" s="11">
        <f>VLOOKUP(B8977,[1]!Product_Data[#Data],4,0)</f>
        <v>368</v>
      </c>
      <c r="I8977" s="11">
        <f>VLOOKUP(B8977,[1]!Product_Data[#Data],3,0)</f>
        <v>269</v>
      </c>
      <c r="J8977" s="11">
        <f t="shared" si="843"/>
        <v>1076</v>
      </c>
      <c r="K8977" s="11">
        <f t="shared" si="844"/>
        <v>1472</v>
      </c>
      <c r="L8977" s="11">
        <f t="shared" si="845"/>
        <v>396</v>
      </c>
      <c r="M8977" t="str">
        <f>VLOOKUP(C8977,[1]!Location_Data[#Data],2,0)</f>
        <v>Palmdale</v>
      </c>
      <c r="N8977" t="str">
        <f>VLOOKUP(D8977,[1]!Salespeople_Data[#Data],2,0)</f>
        <v>Carl Hall</v>
      </c>
      <c r="O8977" t="str">
        <f>VLOOKUP(E8977,[1]!Customer_Data[#Data],2,0)</f>
        <v>Mark Montgomery</v>
      </c>
      <c r="P8977" s="15">
        <f t="shared" si="840"/>
        <v>2</v>
      </c>
      <c r="Q8977">
        <f t="shared" si="841"/>
        <v>6</v>
      </c>
      <c r="R8977">
        <f t="shared" si="842"/>
        <v>2019</v>
      </c>
    </row>
    <row r="8978" spans="1:18" x14ac:dyDescent="0.25">
      <c r="A8978" s="6" t="s">
        <v>10004</v>
      </c>
      <c r="B8978" s="6" t="s">
        <v>168</v>
      </c>
      <c r="C8978" s="6" t="s">
        <v>190</v>
      </c>
      <c r="D8978" s="6" t="s">
        <v>413</v>
      </c>
      <c r="E8978" s="6" t="s">
        <v>508</v>
      </c>
      <c r="F8978" s="10">
        <v>43473</v>
      </c>
      <c r="G8978" s="6">
        <v>2</v>
      </c>
      <c r="H8978" s="11">
        <f>VLOOKUP(B8978,[1]!Product_Data[#Data],4,0)</f>
        <v>112</v>
      </c>
      <c r="I8978" s="11">
        <f>VLOOKUP(B8978,[1]!Product_Data[#Data],3,0)</f>
        <v>90</v>
      </c>
      <c r="J8978" s="11">
        <f t="shared" si="843"/>
        <v>180</v>
      </c>
      <c r="K8978" s="11">
        <f t="shared" si="844"/>
        <v>224</v>
      </c>
      <c r="L8978" s="11">
        <f t="shared" si="845"/>
        <v>44</v>
      </c>
      <c r="M8978" t="str">
        <f>VLOOKUP(C8978,[1]!Location_Data[#Data],2,0)</f>
        <v>Oakland</v>
      </c>
      <c r="N8978" t="str">
        <f>VLOOKUP(D8978,[1]!Salespeople_Data[#Data],2,0)</f>
        <v>Kenneth Bradley</v>
      </c>
      <c r="O8978" t="str">
        <f>VLOOKUP(E8978,[1]!Customer_Data[#Data],2,0)</f>
        <v>Gregory Welch</v>
      </c>
      <c r="P8978" s="15">
        <f t="shared" si="840"/>
        <v>3</v>
      </c>
      <c r="Q8978">
        <f t="shared" si="841"/>
        <v>1</v>
      </c>
      <c r="R8978">
        <f t="shared" si="842"/>
        <v>2019</v>
      </c>
    </row>
    <row r="8979" spans="1:18" x14ac:dyDescent="0.25">
      <c r="A8979" s="6" t="s">
        <v>10005</v>
      </c>
      <c r="B8979" s="6" t="s">
        <v>86</v>
      </c>
      <c r="C8979" s="6" t="s">
        <v>24</v>
      </c>
      <c r="D8979" s="6" t="s">
        <v>308</v>
      </c>
      <c r="E8979" s="6" t="s">
        <v>1032</v>
      </c>
      <c r="F8979" s="10">
        <v>43470</v>
      </c>
      <c r="G8979" s="6">
        <v>3</v>
      </c>
      <c r="H8979" s="11">
        <f>VLOOKUP(B8979,[1]!Product_Data[#Data],4,0)</f>
        <v>1725</v>
      </c>
      <c r="I8979" s="11">
        <f>VLOOKUP(B8979,[1]!Product_Data[#Data],3,0)</f>
        <v>1363</v>
      </c>
      <c r="J8979" s="11">
        <f t="shared" si="843"/>
        <v>4089</v>
      </c>
      <c r="K8979" s="11">
        <f t="shared" si="844"/>
        <v>5175</v>
      </c>
      <c r="L8979" s="11">
        <f t="shared" si="845"/>
        <v>1086</v>
      </c>
      <c r="M8979" t="str">
        <f>VLOOKUP(C8979,[1]!Location_Data[#Data],2,0)</f>
        <v>Lancaster</v>
      </c>
      <c r="N8979" t="str">
        <f>VLOOKUP(D8979,[1]!Salespeople_Data[#Data],2,0)</f>
        <v>Fred Robertson</v>
      </c>
      <c r="O8979" t="str">
        <f>VLOOKUP(E8979,[1]!Customer_Data[#Data],2,0)</f>
        <v>Sean Alexander</v>
      </c>
      <c r="P8979" s="15">
        <f t="shared" si="840"/>
        <v>7</v>
      </c>
      <c r="Q8979">
        <f t="shared" si="841"/>
        <v>1</v>
      </c>
      <c r="R8979">
        <f t="shared" si="842"/>
        <v>2019</v>
      </c>
    </row>
    <row r="8980" spans="1:18" x14ac:dyDescent="0.25">
      <c r="A8980" s="6" t="s">
        <v>10006</v>
      </c>
      <c r="B8980" s="6" t="s">
        <v>83</v>
      </c>
      <c r="C8980" s="6" t="s">
        <v>355</v>
      </c>
      <c r="D8980" s="6" t="s">
        <v>345</v>
      </c>
      <c r="E8980" s="6" t="s">
        <v>3164</v>
      </c>
      <c r="F8980" s="10">
        <v>43649</v>
      </c>
      <c r="G8980" s="6">
        <v>1</v>
      </c>
      <c r="H8980" s="11">
        <f>VLOOKUP(B8980,[1]!Product_Data[#Data],4,0)</f>
        <v>1972</v>
      </c>
      <c r="I8980" s="11">
        <f>VLOOKUP(B8980,[1]!Product_Data[#Data],3,0)</f>
        <v>1321</v>
      </c>
      <c r="J8980" s="11">
        <f t="shared" si="843"/>
        <v>1321</v>
      </c>
      <c r="K8980" s="11">
        <f t="shared" si="844"/>
        <v>1972</v>
      </c>
      <c r="L8980" s="11">
        <f t="shared" si="845"/>
        <v>651</v>
      </c>
      <c r="M8980" t="str">
        <f>VLOOKUP(C8980,[1]!Location_Data[#Data],2,0)</f>
        <v>Burbank</v>
      </c>
      <c r="N8980" t="str">
        <f>VLOOKUP(D8980,[1]!Salespeople_Data[#Data],2,0)</f>
        <v>Larry Marshall</v>
      </c>
      <c r="O8980" t="str">
        <f>VLOOKUP(E8980,[1]!Customer_Data[#Data],2,0)</f>
        <v>Harry Perkins</v>
      </c>
      <c r="P8980" s="15">
        <f t="shared" si="840"/>
        <v>4</v>
      </c>
      <c r="Q8980">
        <f t="shared" si="841"/>
        <v>7</v>
      </c>
      <c r="R8980">
        <f t="shared" si="842"/>
        <v>2019</v>
      </c>
    </row>
    <row r="8981" spans="1:18" x14ac:dyDescent="0.25">
      <c r="A8981" s="6" t="s">
        <v>10007</v>
      </c>
      <c r="B8981" s="6" t="s">
        <v>389</v>
      </c>
      <c r="C8981" s="6" t="s">
        <v>229</v>
      </c>
      <c r="D8981" s="6" t="s">
        <v>216</v>
      </c>
      <c r="E8981" s="6" t="s">
        <v>1758</v>
      </c>
      <c r="F8981" s="10">
        <v>43635</v>
      </c>
      <c r="G8981" s="6">
        <v>1</v>
      </c>
      <c r="H8981" s="11">
        <f>VLOOKUP(B8981,[1]!Product_Data[#Data],4,0)</f>
        <v>1367</v>
      </c>
      <c r="I8981" s="11">
        <f>VLOOKUP(B8981,[1]!Product_Data[#Data],3,0)</f>
        <v>984</v>
      </c>
      <c r="J8981" s="11">
        <f t="shared" si="843"/>
        <v>984</v>
      </c>
      <c r="K8981" s="11">
        <f t="shared" si="844"/>
        <v>1367</v>
      </c>
      <c r="L8981" s="11">
        <f t="shared" si="845"/>
        <v>383</v>
      </c>
      <c r="M8981" t="str">
        <f>VLOOKUP(C8981,[1]!Location_Data[#Data],2,0)</f>
        <v>San Jose</v>
      </c>
      <c r="N8981" t="str">
        <f>VLOOKUP(D8981,[1]!Salespeople_Data[#Data],2,0)</f>
        <v>Ernest Wagner</v>
      </c>
      <c r="O8981" t="str">
        <f>VLOOKUP(E8981,[1]!Customer_Data[#Data],2,0)</f>
        <v>Lawrence Kelly</v>
      </c>
      <c r="P8981" s="15">
        <f t="shared" si="840"/>
        <v>4</v>
      </c>
      <c r="Q8981">
        <f t="shared" si="841"/>
        <v>6</v>
      </c>
      <c r="R8981">
        <f t="shared" si="842"/>
        <v>2019</v>
      </c>
    </row>
    <row r="8982" spans="1:18" x14ac:dyDescent="0.25">
      <c r="A8982" s="6" t="s">
        <v>10008</v>
      </c>
      <c r="B8982" s="6" t="s">
        <v>421</v>
      </c>
      <c r="C8982" s="6" t="s">
        <v>246</v>
      </c>
      <c r="D8982" s="6" t="s">
        <v>111</v>
      </c>
      <c r="E8982" s="6" t="s">
        <v>1093</v>
      </c>
      <c r="F8982" s="10">
        <v>43811</v>
      </c>
      <c r="G8982" s="6">
        <v>3</v>
      </c>
      <c r="H8982" s="11">
        <f>VLOOKUP(B8982,[1]!Product_Data[#Data],4,0)</f>
        <v>826</v>
      </c>
      <c r="I8982" s="11">
        <f>VLOOKUP(B8982,[1]!Product_Data[#Data],3,0)</f>
        <v>562</v>
      </c>
      <c r="J8982" s="11">
        <f t="shared" si="843"/>
        <v>1686</v>
      </c>
      <c r="K8982" s="11">
        <f t="shared" si="844"/>
        <v>2478</v>
      </c>
      <c r="L8982" s="11">
        <f t="shared" si="845"/>
        <v>792</v>
      </c>
      <c r="M8982" t="str">
        <f>VLOOKUP(C8982,[1]!Location_Data[#Data],2,0)</f>
        <v>San Francisco</v>
      </c>
      <c r="N8982" t="str">
        <f>VLOOKUP(D8982,[1]!Salespeople_Data[#Data],2,0)</f>
        <v>Ryan Welch</v>
      </c>
      <c r="O8982" t="str">
        <f>VLOOKUP(E8982,[1]!Customer_Data[#Data],2,0)</f>
        <v>Victor Marshall</v>
      </c>
      <c r="P8982" s="15">
        <f t="shared" si="840"/>
        <v>5</v>
      </c>
      <c r="Q8982">
        <f t="shared" si="841"/>
        <v>12</v>
      </c>
      <c r="R8982">
        <f t="shared" si="842"/>
        <v>2019</v>
      </c>
    </row>
    <row r="8983" spans="1:18" x14ac:dyDescent="0.25">
      <c r="A8983" s="6" t="s">
        <v>10009</v>
      </c>
      <c r="B8983" s="6" t="s">
        <v>177</v>
      </c>
      <c r="C8983" s="6" t="s">
        <v>268</v>
      </c>
      <c r="D8983" s="6" t="s">
        <v>71</v>
      </c>
      <c r="E8983" s="6" t="s">
        <v>1720</v>
      </c>
      <c r="F8983" s="10">
        <v>43823</v>
      </c>
      <c r="G8983" s="6">
        <v>4</v>
      </c>
      <c r="H8983" s="11">
        <f>VLOOKUP(B8983,[1]!Product_Data[#Data],4,0)</f>
        <v>2497</v>
      </c>
      <c r="I8983" s="11">
        <f>VLOOKUP(B8983,[1]!Product_Data[#Data],3,0)</f>
        <v>1473</v>
      </c>
      <c r="J8983" s="11">
        <f t="shared" si="843"/>
        <v>5892</v>
      </c>
      <c r="K8983" s="11">
        <f t="shared" si="844"/>
        <v>9988</v>
      </c>
      <c r="L8983" s="11">
        <f t="shared" si="845"/>
        <v>4096</v>
      </c>
      <c r="M8983" t="str">
        <f>VLOOKUP(C8983,[1]!Location_Data[#Data],2,0)</f>
        <v>Murrieta</v>
      </c>
      <c r="N8983" t="str">
        <f>VLOOKUP(D8983,[1]!Salespeople_Data[#Data],2,0)</f>
        <v>Gary Rodriguez</v>
      </c>
      <c r="O8983" t="str">
        <f>VLOOKUP(E8983,[1]!Customer_Data[#Data],2,0)</f>
        <v>George Lewis</v>
      </c>
      <c r="P8983" s="15">
        <f t="shared" si="840"/>
        <v>3</v>
      </c>
      <c r="Q8983">
        <f t="shared" si="841"/>
        <v>12</v>
      </c>
      <c r="R8983">
        <f t="shared" si="842"/>
        <v>2019</v>
      </c>
    </row>
    <row r="8984" spans="1:18" x14ac:dyDescent="0.25">
      <c r="A8984" s="6" t="s">
        <v>10010</v>
      </c>
      <c r="B8984" s="6" t="s">
        <v>23</v>
      </c>
      <c r="C8984" s="6" t="s">
        <v>286</v>
      </c>
      <c r="D8984" s="6" t="s">
        <v>116</v>
      </c>
      <c r="E8984" s="6" t="s">
        <v>934</v>
      </c>
      <c r="F8984" s="10">
        <v>43788</v>
      </c>
      <c r="G8984" s="6">
        <v>1</v>
      </c>
      <c r="H8984" s="11">
        <f>VLOOKUP(B8984,[1]!Product_Data[#Data],4,0)</f>
        <v>1052</v>
      </c>
      <c r="I8984" s="11">
        <f>VLOOKUP(B8984,[1]!Product_Data[#Data],3,0)</f>
        <v>589</v>
      </c>
      <c r="J8984" s="11">
        <f t="shared" si="843"/>
        <v>589</v>
      </c>
      <c r="K8984" s="11">
        <f t="shared" si="844"/>
        <v>1052</v>
      </c>
      <c r="L8984" s="11">
        <f t="shared" si="845"/>
        <v>463</v>
      </c>
      <c r="M8984" t="str">
        <f>VLOOKUP(C8984,[1]!Location_Data[#Data],2,0)</f>
        <v>El Monte</v>
      </c>
      <c r="N8984" t="str">
        <f>VLOOKUP(D8984,[1]!Salespeople_Data[#Data],2,0)</f>
        <v>Roger Ramos</v>
      </c>
      <c r="O8984" t="str">
        <f>VLOOKUP(E8984,[1]!Customer_Data[#Data],2,0)</f>
        <v>Christopher Nguyen</v>
      </c>
      <c r="P8984" s="15">
        <f t="shared" si="840"/>
        <v>3</v>
      </c>
      <c r="Q8984">
        <f t="shared" si="841"/>
        <v>11</v>
      </c>
      <c r="R8984">
        <f t="shared" si="842"/>
        <v>2019</v>
      </c>
    </row>
    <row r="8985" spans="1:18" x14ac:dyDescent="0.25">
      <c r="A8985" s="6" t="s">
        <v>10011</v>
      </c>
      <c r="B8985" s="6" t="s">
        <v>152</v>
      </c>
      <c r="C8985" s="6" t="s">
        <v>377</v>
      </c>
      <c r="D8985" s="6" t="s">
        <v>413</v>
      </c>
      <c r="E8985" s="6" t="s">
        <v>1804</v>
      </c>
      <c r="F8985" s="10">
        <v>43496</v>
      </c>
      <c r="G8985" s="6">
        <v>2</v>
      </c>
      <c r="H8985" s="11">
        <f>VLOOKUP(B8985,[1]!Product_Data[#Data],4,0)</f>
        <v>951</v>
      </c>
      <c r="I8985" s="11">
        <f>VLOOKUP(B8985,[1]!Product_Data[#Data],3,0)</f>
        <v>504</v>
      </c>
      <c r="J8985" s="11">
        <f t="shared" si="843"/>
        <v>1008</v>
      </c>
      <c r="K8985" s="11">
        <f t="shared" si="844"/>
        <v>1902</v>
      </c>
      <c r="L8985" s="11">
        <f t="shared" si="845"/>
        <v>894</v>
      </c>
      <c r="M8985" t="str">
        <f>VLOOKUP(C8985,[1]!Location_Data[#Data],2,0)</f>
        <v>San Diego</v>
      </c>
      <c r="N8985" t="str">
        <f>VLOOKUP(D8985,[1]!Salespeople_Data[#Data],2,0)</f>
        <v>Kenneth Bradley</v>
      </c>
      <c r="O8985" t="str">
        <f>VLOOKUP(E8985,[1]!Customer_Data[#Data],2,0)</f>
        <v>Larry Ray</v>
      </c>
      <c r="P8985" s="15">
        <f t="shared" si="840"/>
        <v>5</v>
      </c>
      <c r="Q8985">
        <f t="shared" si="841"/>
        <v>1</v>
      </c>
      <c r="R8985">
        <f t="shared" si="842"/>
        <v>2019</v>
      </c>
    </row>
    <row r="8986" spans="1:18" x14ac:dyDescent="0.25">
      <c r="A8986" s="6" t="s">
        <v>10012</v>
      </c>
      <c r="B8986" s="6" t="s">
        <v>553</v>
      </c>
      <c r="C8986" s="6" t="s">
        <v>186</v>
      </c>
      <c r="D8986" s="6" t="s">
        <v>49</v>
      </c>
      <c r="E8986" s="6" t="s">
        <v>312</v>
      </c>
      <c r="F8986" s="10">
        <v>43642</v>
      </c>
      <c r="G8986" s="6">
        <v>3</v>
      </c>
      <c r="H8986" s="11">
        <f>VLOOKUP(B8986,[1]!Product_Data[#Data],4,0)</f>
        <v>1798</v>
      </c>
      <c r="I8986" s="11">
        <f>VLOOKUP(B8986,[1]!Product_Data[#Data],3,0)</f>
        <v>971</v>
      </c>
      <c r="J8986" s="11">
        <f t="shared" si="843"/>
        <v>2913</v>
      </c>
      <c r="K8986" s="11">
        <f t="shared" si="844"/>
        <v>5394</v>
      </c>
      <c r="L8986" s="11">
        <f t="shared" si="845"/>
        <v>2481</v>
      </c>
      <c r="M8986" t="str">
        <f>VLOOKUP(C8986,[1]!Location_Data[#Data],2,0)</f>
        <v>Riverside</v>
      </c>
      <c r="N8986" t="str">
        <f>VLOOKUP(D8986,[1]!Salespeople_Data[#Data],2,0)</f>
        <v>Walter Cook</v>
      </c>
      <c r="O8986" t="str">
        <f>VLOOKUP(E8986,[1]!Customer_Data[#Data],2,0)</f>
        <v>Adam Jenkins</v>
      </c>
      <c r="P8986" s="15">
        <f t="shared" si="840"/>
        <v>4</v>
      </c>
      <c r="Q8986">
        <f t="shared" si="841"/>
        <v>6</v>
      </c>
      <c r="R8986">
        <f t="shared" si="842"/>
        <v>2019</v>
      </c>
    </row>
    <row r="8987" spans="1:18" x14ac:dyDescent="0.25">
      <c r="A8987" s="6" t="s">
        <v>10013</v>
      </c>
      <c r="B8987" s="6" t="s">
        <v>219</v>
      </c>
      <c r="C8987" s="6" t="s">
        <v>215</v>
      </c>
      <c r="D8987" s="6" t="s">
        <v>87</v>
      </c>
      <c r="E8987" s="6" t="s">
        <v>662</v>
      </c>
      <c r="F8987" s="10">
        <v>43794</v>
      </c>
      <c r="G8987" s="6">
        <v>2</v>
      </c>
      <c r="H8987" s="11">
        <f>VLOOKUP(B8987,[1]!Product_Data[#Data],4,0)</f>
        <v>561</v>
      </c>
      <c r="I8987" s="11">
        <f>VLOOKUP(B8987,[1]!Product_Data[#Data],3,0)</f>
        <v>421</v>
      </c>
      <c r="J8987" s="11">
        <f t="shared" si="843"/>
        <v>842</v>
      </c>
      <c r="K8987" s="11">
        <f t="shared" si="844"/>
        <v>1122</v>
      </c>
      <c r="L8987" s="11">
        <f t="shared" si="845"/>
        <v>280</v>
      </c>
      <c r="M8987" t="str">
        <f>VLOOKUP(C8987,[1]!Location_Data[#Data],2,0)</f>
        <v>El Cajon</v>
      </c>
      <c r="N8987" t="str">
        <f>VLOOKUP(D8987,[1]!Salespeople_Data[#Data],2,0)</f>
        <v>Martin Perry</v>
      </c>
      <c r="O8987" t="str">
        <f>VLOOKUP(E8987,[1]!Customer_Data[#Data],2,0)</f>
        <v>George Thompson</v>
      </c>
      <c r="P8987" s="15">
        <f t="shared" si="840"/>
        <v>2</v>
      </c>
      <c r="Q8987">
        <f t="shared" si="841"/>
        <v>11</v>
      </c>
      <c r="R8987">
        <f t="shared" si="842"/>
        <v>2019</v>
      </c>
    </row>
    <row r="8988" spans="1:18" x14ac:dyDescent="0.25">
      <c r="A8988" s="6" t="s">
        <v>10014</v>
      </c>
      <c r="B8988" s="6" t="s">
        <v>796</v>
      </c>
      <c r="C8988" s="6" t="s">
        <v>450</v>
      </c>
      <c r="D8988" s="6" t="s">
        <v>53</v>
      </c>
      <c r="E8988" s="6" t="s">
        <v>1836</v>
      </c>
      <c r="F8988" s="10">
        <v>43671</v>
      </c>
      <c r="G8988" s="6">
        <v>2</v>
      </c>
      <c r="H8988" s="11">
        <f>VLOOKUP(B8988,[1]!Product_Data[#Data],4,0)</f>
        <v>1103</v>
      </c>
      <c r="I8988" s="11">
        <f>VLOOKUP(B8988,[1]!Product_Data[#Data],3,0)</f>
        <v>838</v>
      </c>
      <c r="J8988" s="11">
        <f t="shared" si="843"/>
        <v>1676</v>
      </c>
      <c r="K8988" s="11">
        <f t="shared" si="844"/>
        <v>2206</v>
      </c>
      <c r="L8988" s="11">
        <f t="shared" si="845"/>
        <v>530</v>
      </c>
      <c r="M8988" t="str">
        <f>VLOOKUP(C8988,[1]!Location_Data[#Data],2,0)</f>
        <v>Simi Valley</v>
      </c>
      <c r="N8988" t="str">
        <f>VLOOKUP(D8988,[1]!Salespeople_Data[#Data],2,0)</f>
        <v>Scott Mason</v>
      </c>
      <c r="O8988" t="str">
        <f>VLOOKUP(E8988,[1]!Customer_Data[#Data],2,0)</f>
        <v>Stephen Andrews</v>
      </c>
      <c r="P8988" s="15">
        <f t="shared" si="840"/>
        <v>5</v>
      </c>
      <c r="Q8988">
        <f t="shared" si="841"/>
        <v>7</v>
      </c>
      <c r="R8988">
        <f t="shared" si="842"/>
        <v>2019</v>
      </c>
    </row>
    <row r="8989" spans="1:18" x14ac:dyDescent="0.25">
      <c r="A8989" s="6" t="s">
        <v>10015</v>
      </c>
      <c r="B8989" s="6" t="s">
        <v>383</v>
      </c>
      <c r="C8989" s="6" t="s">
        <v>272</v>
      </c>
      <c r="D8989" s="6" t="s">
        <v>71</v>
      </c>
      <c r="E8989" s="6" t="s">
        <v>873</v>
      </c>
      <c r="F8989" s="10">
        <v>43706</v>
      </c>
      <c r="G8989" s="6">
        <v>3</v>
      </c>
      <c r="H8989" s="11">
        <f>VLOOKUP(B8989,[1]!Product_Data[#Data],4,0)</f>
        <v>1494</v>
      </c>
      <c r="I8989" s="11">
        <f>VLOOKUP(B8989,[1]!Product_Data[#Data],3,0)</f>
        <v>971</v>
      </c>
      <c r="J8989" s="11">
        <f t="shared" si="843"/>
        <v>2913</v>
      </c>
      <c r="K8989" s="11">
        <f t="shared" si="844"/>
        <v>4482</v>
      </c>
      <c r="L8989" s="11">
        <f t="shared" si="845"/>
        <v>1569</v>
      </c>
      <c r="M8989" t="str">
        <f>VLOOKUP(C8989,[1]!Location_Data[#Data],2,0)</f>
        <v>Torrance</v>
      </c>
      <c r="N8989" t="str">
        <f>VLOOKUP(D8989,[1]!Salespeople_Data[#Data],2,0)</f>
        <v>Gary Rodriguez</v>
      </c>
      <c r="O8989" t="str">
        <f>VLOOKUP(E8989,[1]!Customer_Data[#Data],2,0)</f>
        <v>Jimmy Grant</v>
      </c>
      <c r="P8989" s="15">
        <f t="shared" si="840"/>
        <v>5</v>
      </c>
      <c r="Q8989">
        <f t="shared" si="841"/>
        <v>8</v>
      </c>
      <c r="R8989">
        <f t="shared" si="842"/>
        <v>2019</v>
      </c>
    </row>
    <row r="8990" spans="1:18" x14ac:dyDescent="0.25">
      <c r="A8990" s="6" t="s">
        <v>10016</v>
      </c>
      <c r="B8990" s="6" t="s">
        <v>69</v>
      </c>
      <c r="C8990" s="6" t="s">
        <v>110</v>
      </c>
      <c r="D8990" s="6" t="s">
        <v>359</v>
      </c>
      <c r="E8990" s="6" t="s">
        <v>1075</v>
      </c>
      <c r="F8990" s="10">
        <v>43798</v>
      </c>
      <c r="G8990" s="6">
        <v>3</v>
      </c>
      <c r="H8990" s="11">
        <f>VLOOKUP(B8990,[1]!Product_Data[#Data],4,0)</f>
        <v>1351</v>
      </c>
      <c r="I8990" s="11">
        <f>VLOOKUP(B8990,[1]!Product_Data[#Data],3,0)</f>
        <v>1108</v>
      </c>
      <c r="J8990" s="11">
        <f t="shared" si="843"/>
        <v>3324</v>
      </c>
      <c r="K8990" s="11">
        <f t="shared" si="844"/>
        <v>4053</v>
      </c>
      <c r="L8990" s="11">
        <f t="shared" si="845"/>
        <v>729</v>
      </c>
      <c r="M8990" t="str">
        <f>VLOOKUP(C8990,[1]!Location_Data[#Data],2,0)</f>
        <v>Richmond</v>
      </c>
      <c r="N8990" t="str">
        <f>VLOOKUP(D8990,[1]!Salespeople_Data[#Data],2,0)</f>
        <v>Eugene Holmes</v>
      </c>
      <c r="O8990" t="str">
        <f>VLOOKUP(E8990,[1]!Customer_Data[#Data],2,0)</f>
        <v>Christopher Wright</v>
      </c>
      <c r="P8990" s="15">
        <f t="shared" si="840"/>
        <v>6</v>
      </c>
      <c r="Q8990">
        <f t="shared" si="841"/>
        <v>11</v>
      </c>
      <c r="R8990">
        <f t="shared" si="842"/>
        <v>2019</v>
      </c>
    </row>
    <row r="8991" spans="1:18" x14ac:dyDescent="0.25">
      <c r="A8991" s="6" t="s">
        <v>10017</v>
      </c>
      <c r="B8991" s="6" t="s">
        <v>605</v>
      </c>
      <c r="C8991" s="6" t="s">
        <v>242</v>
      </c>
      <c r="D8991" s="6" t="s">
        <v>111</v>
      </c>
      <c r="E8991" s="6" t="s">
        <v>1887</v>
      </c>
      <c r="F8991" s="10">
        <v>43586</v>
      </c>
      <c r="G8991" s="6">
        <v>1</v>
      </c>
      <c r="H8991" s="11">
        <f>VLOOKUP(B8991,[1]!Product_Data[#Data],4,0)</f>
        <v>913</v>
      </c>
      <c r="I8991" s="11">
        <f>VLOOKUP(B8991,[1]!Product_Data[#Data],3,0)</f>
        <v>584</v>
      </c>
      <c r="J8991" s="11">
        <f t="shared" si="843"/>
        <v>584</v>
      </c>
      <c r="K8991" s="11">
        <f t="shared" si="844"/>
        <v>913</v>
      </c>
      <c r="L8991" s="11">
        <f t="shared" si="845"/>
        <v>329</v>
      </c>
      <c r="M8991" t="str">
        <f>VLOOKUP(C8991,[1]!Location_Data[#Data],2,0)</f>
        <v>Downey</v>
      </c>
      <c r="N8991" t="str">
        <f>VLOOKUP(D8991,[1]!Salespeople_Data[#Data],2,0)</f>
        <v>Ryan Welch</v>
      </c>
      <c r="O8991" t="str">
        <f>VLOOKUP(E8991,[1]!Customer_Data[#Data],2,0)</f>
        <v>Justin Graham</v>
      </c>
      <c r="P8991" s="15">
        <f t="shared" si="840"/>
        <v>4</v>
      </c>
      <c r="Q8991">
        <f t="shared" si="841"/>
        <v>5</v>
      </c>
      <c r="R8991">
        <f t="shared" si="842"/>
        <v>2019</v>
      </c>
    </row>
    <row r="8992" spans="1:18" x14ac:dyDescent="0.25">
      <c r="A8992" s="6" t="s">
        <v>10018</v>
      </c>
      <c r="B8992" s="6" t="s">
        <v>238</v>
      </c>
      <c r="C8992" s="6" t="s">
        <v>100</v>
      </c>
      <c r="D8992" s="6" t="s">
        <v>191</v>
      </c>
      <c r="E8992" s="6" t="s">
        <v>993</v>
      </c>
      <c r="F8992" s="10">
        <v>43824</v>
      </c>
      <c r="G8992" s="6">
        <v>3</v>
      </c>
      <c r="H8992" s="11">
        <f>VLOOKUP(B8992,[1]!Product_Data[#Data],4,0)</f>
        <v>871</v>
      </c>
      <c r="I8992" s="11">
        <f>VLOOKUP(B8992,[1]!Product_Data[#Data],3,0)</f>
        <v>540</v>
      </c>
      <c r="J8992" s="11">
        <f t="shared" si="843"/>
        <v>1620</v>
      </c>
      <c r="K8992" s="11">
        <f t="shared" si="844"/>
        <v>2613</v>
      </c>
      <c r="L8992" s="11">
        <f t="shared" si="845"/>
        <v>993</v>
      </c>
      <c r="M8992" t="str">
        <f>VLOOKUP(C8992,[1]!Location_Data[#Data],2,0)</f>
        <v>Victorville</v>
      </c>
      <c r="N8992" t="str">
        <f>VLOOKUP(D8992,[1]!Salespeople_Data[#Data],2,0)</f>
        <v>Robert Reed</v>
      </c>
      <c r="O8992" t="str">
        <f>VLOOKUP(E8992,[1]!Customer_Data[#Data],2,0)</f>
        <v>Roy Jenkins</v>
      </c>
      <c r="P8992" s="15">
        <f t="shared" si="840"/>
        <v>4</v>
      </c>
      <c r="Q8992">
        <f t="shared" si="841"/>
        <v>12</v>
      </c>
      <c r="R8992">
        <f t="shared" si="842"/>
        <v>2019</v>
      </c>
    </row>
    <row r="8993" spans="1:18" x14ac:dyDescent="0.25">
      <c r="A8993" s="6" t="s">
        <v>10019</v>
      </c>
      <c r="B8993" s="6" t="s">
        <v>340</v>
      </c>
      <c r="C8993" s="6" t="s">
        <v>215</v>
      </c>
      <c r="D8993" s="6" t="s">
        <v>178</v>
      </c>
      <c r="E8993" s="6" t="s">
        <v>336</v>
      </c>
      <c r="F8993" s="10">
        <v>43659</v>
      </c>
      <c r="G8993" s="6">
        <v>1</v>
      </c>
      <c r="H8993" s="11">
        <f>VLOOKUP(B8993,[1]!Product_Data[#Data],4,0)</f>
        <v>1967</v>
      </c>
      <c r="I8993" s="11">
        <f>VLOOKUP(B8993,[1]!Product_Data[#Data],3,0)</f>
        <v>1397</v>
      </c>
      <c r="J8993" s="11">
        <f t="shared" si="843"/>
        <v>1397</v>
      </c>
      <c r="K8993" s="11">
        <f t="shared" si="844"/>
        <v>1967</v>
      </c>
      <c r="L8993" s="11">
        <f t="shared" si="845"/>
        <v>570</v>
      </c>
      <c r="M8993" t="str">
        <f>VLOOKUP(C8993,[1]!Location_Data[#Data],2,0)</f>
        <v>El Cajon</v>
      </c>
      <c r="N8993" t="str">
        <f>VLOOKUP(D8993,[1]!Salespeople_Data[#Data],2,0)</f>
        <v>Joshua Taylor</v>
      </c>
      <c r="O8993" t="str">
        <f>VLOOKUP(E8993,[1]!Customer_Data[#Data],2,0)</f>
        <v>Mark Lee</v>
      </c>
      <c r="P8993" s="15">
        <f t="shared" si="840"/>
        <v>7</v>
      </c>
      <c r="Q8993">
        <f t="shared" si="841"/>
        <v>7</v>
      </c>
      <c r="R8993">
        <f t="shared" si="842"/>
        <v>2019</v>
      </c>
    </row>
    <row r="8994" spans="1:18" x14ac:dyDescent="0.25">
      <c r="A8994" s="6" t="s">
        <v>10020</v>
      </c>
      <c r="B8994" s="6" t="s">
        <v>352</v>
      </c>
      <c r="C8994" s="6" t="s">
        <v>472</v>
      </c>
      <c r="D8994" s="6" t="s">
        <v>96</v>
      </c>
      <c r="E8994" s="6" t="s">
        <v>1486</v>
      </c>
      <c r="F8994" s="10">
        <v>43725</v>
      </c>
      <c r="G8994" s="6">
        <v>1</v>
      </c>
      <c r="H8994" s="11">
        <f>VLOOKUP(B8994,[1]!Product_Data[#Data],4,0)</f>
        <v>203</v>
      </c>
      <c r="I8994" s="11">
        <f>VLOOKUP(B8994,[1]!Product_Data[#Data],3,0)</f>
        <v>154</v>
      </c>
      <c r="J8994" s="11">
        <f t="shared" si="843"/>
        <v>154</v>
      </c>
      <c r="K8994" s="11">
        <f t="shared" si="844"/>
        <v>203</v>
      </c>
      <c r="L8994" s="11">
        <f t="shared" si="845"/>
        <v>49</v>
      </c>
      <c r="M8994" t="str">
        <f>VLOOKUP(C8994,[1]!Location_Data[#Data],2,0)</f>
        <v>Concord</v>
      </c>
      <c r="N8994" t="str">
        <f>VLOOKUP(D8994,[1]!Salespeople_Data[#Data],2,0)</f>
        <v>Brian Thomas</v>
      </c>
      <c r="O8994" t="str">
        <f>VLOOKUP(E8994,[1]!Customer_Data[#Data],2,0)</f>
        <v>Shawn Long</v>
      </c>
      <c r="P8994" s="15">
        <f t="shared" si="840"/>
        <v>3</v>
      </c>
      <c r="Q8994">
        <f t="shared" si="841"/>
        <v>9</v>
      </c>
      <c r="R8994">
        <f t="shared" si="842"/>
        <v>2019</v>
      </c>
    </row>
    <row r="8995" spans="1:18" x14ac:dyDescent="0.25">
      <c r="A8995" s="6" t="s">
        <v>10021</v>
      </c>
      <c r="B8995" s="6" t="s">
        <v>129</v>
      </c>
      <c r="C8995" s="6" t="s">
        <v>472</v>
      </c>
      <c r="D8995" s="6" t="s">
        <v>40</v>
      </c>
      <c r="E8995" s="6" t="s">
        <v>3363</v>
      </c>
      <c r="F8995" s="10">
        <v>43744</v>
      </c>
      <c r="G8995" s="6">
        <v>1</v>
      </c>
      <c r="H8995" s="11">
        <f>VLOOKUP(B8995,[1]!Product_Data[#Data],4,0)</f>
        <v>127</v>
      </c>
      <c r="I8995" s="11">
        <f>VLOOKUP(B8995,[1]!Product_Data[#Data],3,0)</f>
        <v>79</v>
      </c>
      <c r="J8995" s="11">
        <f t="shared" si="843"/>
        <v>79</v>
      </c>
      <c r="K8995" s="11">
        <f t="shared" si="844"/>
        <v>127</v>
      </c>
      <c r="L8995" s="11">
        <f t="shared" si="845"/>
        <v>48</v>
      </c>
      <c r="M8995" t="str">
        <f>VLOOKUP(C8995,[1]!Location_Data[#Data],2,0)</f>
        <v>Concord</v>
      </c>
      <c r="N8995" t="str">
        <f>VLOOKUP(D8995,[1]!Salespeople_Data[#Data],2,0)</f>
        <v>Brian Hansen</v>
      </c>
      <c r="O8995" t="str">
        <f>VLOOKUP(E8995,[1]!Customer_Data[#Data],2,0)</f>
        <v>Andrew Butler</v>
      </c>
      <c r="P8995" s="15">
        <f t="shared" si="840"/>
        <v>1</v>
      </c>
      <c r="Q8995">
        <f t="shared" si="841"/>
        <v>10</v>
      </c>
      <c r="R8995">
        <f t="shared" si="842"/>
        <v>2019</v>
      </c>
    </row>
    <row r="8996" spans="1:18" x14ac:dyDescent="0.25">
      <c r="A8996" s="6" t="s">
        <v>10022</v>
      </c>
      <c r="B8996" s="6" t="s">
        <v>228</v>
      </c>
      <c r="C8996" s="6" t="s">
        <v>286</v>
      </c>
      <c r="D8996" s="6" t="s">
        <v>35</v>
      </c>
      <c r="E8996" s="6" t="s">
        <v>2443</v>
      </c>
      <c r="F8996" s="10">
        <v>43679</v>
      </c>
      <c r="G8996" s="6">
        <v>3</v>
      </c>
      <c r="H8996" s="11">
        <f>VLOOKUP(B8996,[1]!Product_Data[#Data],4,0)</f>
        <v>1862</v>
      </c>
      <c r="I8996" s="11">
        <f>VLOOKUP(B8996,[1]!Product_Data[#Data],3,0)</f>
        <v>1173</v>
      </c>
      <c r="J8996" s="11">
        <f t="shared" si="843"/>
        <v>3519</v>
      </c>
      <c r="K8996" s="11">
        <f t="shared" si="844"/>
        <v>5586</v>
      </c>
      <c r="L8996" s="11">
        <f t="shared" si="845"/>
        <v>2067</v>
      </c>
      <c r="M8996" t="str">
        <f>VLOOKUP(C8996,[1]!Location_Data[#Data],2,0)</f>
        <v>El Monte</v>
      </c>
      <c r="N8996" t="str">
        <f>VLOOKUP(D8996,[1]!Salespeople_Data[#Data],2,0)</f>
        <v>Charles Harper</v>
      </c>
      <c r="O8996" t="str">
        <f>VLOOKUP(E8996,[1]!Customer_Data[#Data],2,0)</f>
        <v>Peter Warren</v>
      </c>
      <c r="P8996" s="15">
        <f t="shared" si="840"/>
        <v>6</v>
      </c>
      <c r="Q8996">
        <f t="shared" si="841"/>
        <v>8</v>
      </c>
      <c r="R8996">
        <f t="shared" si="842"/>
        <v>2019</v>
      </c>
    </row>
    <row r="8997" spans="1:18" x14ac:dyDescent="0.25">
      <c r="A8997" s="6" t="s">
        <v>10023</v>
      </c>
      <c r="B8997" s="6" t="s">
        <v>104</v>
      </c>
      <c r="C8997" s="6" t="s">
        <v>349</v>
      </c>
      <c r="D8997" s="6" t="s">
        <v>212</v>
      </c>
      <c r="E8997" s="6" t="s">
        <v>885</v>
      </c>
      <c r="F8997" s="10">
        <v>43746</v>
      </c>
      <c r="G8997" s="6">
        <v>1</v>
      </c>
      <c r="H8997" s="11">
        <f>VLOOKUP(B8997,[1]!Product_Data[#Data],4,0)</f>
        <v>1671</v>
      </c>
      <c r="I8997" s="11">
        <f>VLOOKUP(B8997,[1]!Product_Data[#Data],3,0)</f>
        <v>1220</v>
      </c>
      <c r="J8997" s="11">
        <f t="shared" si="843"/>
        <v>1220</v>
      </c>
      <c r="K8997" s="11">
        <f t="shared" si="844"/>
        <v>1671</v>
      </c>
      <c r="L8997" s="11">
        <f t="shared" si="845"/>
        <v>451</v>
      </c>
      <c r="M8997" t="str">
        <f>VLOOKUP(C8997,[1]!Location_Data[#Data],2,0)</f>
        <v>Santa Clara</v>
      </c>
      <c r="N8997" t="str">
        <f>VLOOKUP(D8997,[1]!Salespeople_Data[#Data],2,0)</f>
        <v>Ronald Reed</v>
      </c>
      <c r="O8997" t="str">
        <f>VLOOKUP(E8997,[1]!Customer_Data[#Data],2,0)</f>
        <v>Andrew Peters</v>
      </c>
      <c r="P8997" s="15">
        <f t="shared" si="840"/>
        <v>3</v>
      </c>
      <c r="Q8997">
        <f t="shared" si="841"/>
        <v>10</v>
      </c>
      <c r="R8997">
        <f t="shared" si="842"/>
        <v>2019</v>
      </c>
    </row>
    <row r="8998" spans="1:18" x14ac:dyDescent="0.25">
      <c r="A8998" s="6" t="s">
        <v>10024</v>
      </c>
      <c r="B8998" s="6" t="s">
        <v>219</v>
      </c>
      <c r="C8998" s="6" t="s">
        <v>19</v>
      </c>
      <c r="D8998" s="6" t="s">
        <v>308</v>
      </c>
      <c r="E8998" s="6" t="s">
        <v>2018</v>
      </c>
      <c r="F8998" s="10">
        <v>43817</v>
      </c>
      <c r="G8998" s="6">
        <v>1</v>
      </c>
      <c r="H8998" s="11">
        <f>VLOOKUP(B8998,[1]!Product_Data[#Data],4,0)</f>
        <v>561</v>
      </c>
      <c r="I8998" s="11">
        <f>VLOOKUP(B8998,[1]!Product_Data[#Data],3,0)</f>
        <v>421</v>
      </c>
      <c r="J8998" s="11">
        <f t="shared" si="843"/>
        <v>421</v>
      </c>
      <c r="K8998" s="11">
        <f t="shared" si="844"/>
        <v>561</v>
      </c>
      <c r="L8998" s="11">
        <f t="shared" si="845"/>
        <v>140</v>
      </c>
      <c r="M8998" t="str">
        <f>VLOOKUP(C8998,[1]!Location_Data[#Data],2,0)</f>
        <v>Berkeley</v>
      </c>
      <c r="N8998" t="str">
        <f>VLOOKUP(D8998,[1]!Salespeople_Data[#Data],2,0)</f>
        <v>Fred Robertson</v>
      </c>
      <c r="O8998" t="str">
        <f>VLOOKUP(E8998,[1]!Customer_Data[#Data],2,0)</f>
        <v>Paul Chapman</v>
      </c>
      <c r="P8998" s="15">
        <f t="shared" si="840"/>
        <v>4</v>
      </c>
      <c r="Q8998">
        <f t="shared" si="841"/>
        <v>12</v>
      </c>
      <c r="R8998">
        <f t="shared" si="842"/>
        <v>2019</v>
      </c>
    </row>
    <row r="8999" spans="1:18" x14ac:dyDescent="0.25">
      <c r="A8999" s="6" t="s">
        <v>10025</v>
      </c>
      <c r="B8999" s="6" t="s">
        <v>818</v>
      </c>
      <c r="C8999" s="6" t="s">
        <v>145</v>
      </c>
      <c r="D8999" s="6" t="s">
        <v>298</v>
      </c>
      <c r="E8999" s="6" t="s">
        <v>1683</v>
      </c>
      <c r="F8999" s="10">
        <v>43592</v>
      </c>
      <c r="G8999" s="6">
        <v>2</v>
      </c>
      <c r="H8999" s="11">
        <f>VLOOKUP(B8999,[1]!Product_Data[#Data],4,0)</f>
        <v>1638</v>
      </c>
      <c r="I8999" s="11">
        <f>VLOOKUP(B8999,[1]!Product_Data[#Data],3,0)</f>
        <v>1261</v>
      </c>
      <c r="J8999" s="11">
        <f t="shared" si="843"/>
        <v>2522</v>
      </c>
      <c r="K8999" s="11">
        <f t="shared" si="844"/>
        <v>3276</v>
      </c>
      <c r="L8999" s="11">
        <f t="shared" si="845"/>
        <v>754</v>
      </c>
      <c r="M8999" t="str">
        <f>VLOOKUP(C8999,[1]!Location_Data[#Data],2,0)</f>
        <v>Santa Maria</v>
      </c>
      <c r="N8999" t="str">
        <f>VLOOKUP(D8999,[1]!Salespeople_Data[#Data],2,0)</f>
        <v>Kenneth Fields</v>
      </c>
      <c r="O8999" t="str">
        <f>VLOOKUP(E8999,[1]!Customer_Data[#Data],2,0)</f>
        <v>Timothy Hamilton</v>
      </c>
      <c r="P8999" s="15">
        <f t="shared" si="840"/>
        <v>3</v>
      </c>
      <c r="Q8999">
        <f t="shared" si="841"/>
        <v>5</v>
      </c>
      <c r="R8999">
        <f t="shared" si="842"/>
        <v>2019</v>
      </c>
    </row>
    <row r="9000" spans="1:18" x14ac:dyDescent="0.25">
      <c r="A9000" s="6" t="s">
        <v>10026</v>
      </c>
      <c r="B9000" s="6" t="s">
        <v>99</v>
      </c>
      <c r="C9000" s="6" t="s">
        <v>242</v>
      </c>
      <c r="D9000" s="6" t="s">
        <v>116</v>
      </c>
      <c r="E9000" s="6" t="s">
        <v>5654</v>
      </c>
      <c r="F9000" s="10">
        <v>43673</v>
      </c>
      <c r="G9000" s="6">
        <v>4</v>
      </c>
      <c r="H9000" s="11">
        <f>VLOOKUP(B9000,[1]!Product_Data[#Data],4,0)</f>
        <v>1708</v>
      </c>
      <c r="I9000" s="11">
        <f>VLOOKUP(B9000,[1]!Product_Data[#Data],3,0)</f>
        <v>871</v>
      </c>
      <c r="J9000" s="11">
        <f t="shared" si="843"/>
        <v>3484</v>
      </c>
      <c r="K9000" s="11">
        <f t="shared" si="844"/>
        <v>6832</v>
      </c>
      <c r="L9000" s="11">
        <f t="shared" si="845"/>
        <v>3348</v>
      </c>
      <c r="M9000" t="str">
        <f>VLOOKUP(C9000,[1]!Location_Data[#Data],2,0)</f>
        <v>Downey</v>
      </c>
      <c r="N9000" t="str">
        <f>VLOOKUP(D9000,[1]!Salespeople_Data[#Data],2,0)</f>
        <v>Roger Ramos</v>
      </c>
      <c r="O9000" t="str">
        <f>VLOOKUP(E9000,[1]!Customer_Data[#Data],2,0)</f>
        <v>Jose Griffin</v>
      </c>
      <c r="P9000" s="15">
        <f t="shared" si="840"/>
        <v>7</v>
      </c>
      <c r="Q9000">
        <f t="shared" si="841"/>
        <v>7</v>
      </c>
      <c r="R9000">
        <f t="shared" si="842"/>
        <v>2019</v>
      </c>
    </row>
    <row r="9001" spans="1:18" x14ac:dyDescent="0.25">
      <c r="A9001" s="6" t="s">
        <v>10027</v>
      </c>
      <c r="B9001" s="6" t="s">
        <v>796</v>
      </c>
      <c r="C9001" s="6" t="s">
        <v>57</v>
      </c>
      <c r="D9001" s="6" t="s">
        <v>191</v>
      </c>
      <c r="E9001" s="6" t="s">
        <v>296</v>
      </c>
      <c r="F9001" s="10">
        <v>43779</v>
      </c>
      <c r="G9001" s="6">
        <v>4</v>
      </c>
      <c r="H9001" s="11">
        <f>VLOOKUP(B9001,[1]!Product_Data[#Data],4,0)</f>
        <v>1103</v>
      </c>
      <c r="I9001" s="11">
        <f>VLOOKUP(B9001,[1]!Product_Data[#Data],3,0)</f>
        <v>838</v>
      </c>
      <c r="J9001" s="11">
        <f t="shared" si="843"/>
        <v>3352</v>
      </c>
      <c r="K9001" s="11">
        <f t="shared" si="844"/>
        <v>4412</v>
      </c>
      <c r="L9001" s="11">
        <f t="shared" si="845"/>
        <v>1060</v>
      </c>
      <c r="M9001" t="str">
        <f>VLOOKUP(C9001,[1]!Location_Data[#Data],2,0)</f>
        <v>Thousand Oaks</v>
      </c>
      <c r="N9001" t="str">
        <f>VLOOKUP(D9001,[1]!Salespeople_Data[#Data],2,0)</f>
        <v>Robert Reed</v>
      </c>
      <c r="O9001" t="str">
        <f>VLOOKUP(E9001,[1]!Customer_Data[#Data],2,0)</f>
        <v>Raymond Barnes</v>
      </c>
      <c r="P9001" s="15">
        <f t="shared" si="840"/>
        <v>1</v>
      </c>
      <c r="Q9001">
        <f t="shared" si="841"/>
        <v>11</v>
      </c>
      <c r="R9001">
        <f t="shared" si="842"/>
        <v>2019</v>
      </c>
    </row>
    <row r="9002" spans="1:18" x14ac:dyDescent="0.25">
      <c r="A9002" s="6" t="s">
        <v>10028</v>
      </c>
      <c r="B9002" s="6" t="s">
        <v>194</v>
      </c>
      <c r="C9002" s="6" t="s">
        <v>195</v>
      </c>
      <c r="D9002" s="6" t="s">
        <v>71</v>
      </c>
      <c r="E9002" s="6" t="s">
        <v>1511</v>
      </c>
      <c r="F9002" s="10">
        <v>43718</v>
      </c>
      <c r="G9002" s="6">
        <v>3</v>
      </c>
      <c r="H9002" s="11">
        <f>VLOOKUP(B9002,[1]!Product_Data[#Data],4,0)</f>
        <v>1278</v>
      </c>
      <c r="I9002" s="11">
        <f>VLOOKUP(B9002,[1]!Product_Data[#Data],3,0)</f>
        <v>665</v>
      </c>
      <c r="J9002" s="11">
        <f t="shared" si="843"/>
        <v>1995</v>
      </c>
      <c r="K9002" s="11">
        <f t="shared" si="844"/>
        <v>3834</v>
      </c>
      <c r="L9002" s="11">
        <f t="shared" si="845"/>
        <v>1839</v>
      </c>
      <c r="M9002" t="str">
        <f>VLOOKUP(C9002,[1]!Location_Data[#Data],2,0)</f>
        <v>Pomona</v>
      </c>
      <c r="N9002" t="str">
        <f>VLOOKUP(D9002,[1]!Salespeople_Data[#Data],2,0)</f>
        <v>Gary Rodriguez</v>
      </c>
      <c r="O9002" t="str">
        <f>VLOOKUP(E9002,[1]!Customer_Data[#Data],2,0)</f>
        <v>Stephen Larson</v>
      </c>
      <c r="P9002" s="15">
        <f t="shared" si="840"/>
        <v>3</v>
      </c>
      <c r="Q9002">
        <f t="shared" si="841"/>
        <v>9</v>
      </c>
      <c r="R9002">
        <f t="shared" si="842"/>
        <v>2019</v>
      </c>
    </row>
    <row r="9003" spans="1:18" x14ac:dyDescent="0.25">
      <c r="A9003" s="6" t="s">
        <v>10029</v>
      </c>
      <c r="B9003" s="6" t="s">
        <v>144</v>
      </c>
      <c r="C9003" s="6" t="s">
        <v>286</v>
      </c>
      <c r="D9003" s="6" t="s">
        <v>413</v>
      </c>
      <c r="E9003" s="6" t="s">
        <v>1515</v>
      </c>
      <c r="F9003" s="10">
        <v>43607</v>
      </c>
      <c r="G9003" s="6">
        <v>2</v>
      </c>
      <c r="H9003" s="11">
        <f>VLOOKUP(B9003,[1]!Product_Data[#Data],4,0)</f>
        <v>2410</v>
      </c>
      <c r="I9003" s="11">
        <f>VLOOKUP(B9003,[1]!Product_Data[#Data],3,0)</f>
        <v>1518</v>
      </c>
      <c r="J9003" s="11">
        <f t="shared" si="843"/>
        <v>3036</v>
      </c>
      <c r="K9003" s="11">
        <f t="shared" si="844"/>
        <v>4820</v>
      </c>
      <c r="L9003" s="11">
        <f t="shared" si="845"/>
        <v>1784</v>
      </c>
      <c r="M9003" t="str">
        <f>VLOOKUP(C9003,[1]!Location_Data[#Data],2,0)</f>
        <v>El Monte</v>
      </c>
      <c r="N9003" t="str">
        <f>VLOOKUP(D9003,[1]!Salespeople_Data[#Data],2,0)</f>
        <v>Kenneth Bradley</v>
      </c>
      <c r="O9003" t="str">
        <f>VLOOKUP(E9003,[1]!Customer_Data[#Data],2,0)</f>
        <v>Peter Gray</v>
      </c>
      <c r="P9003" s="15">
        <f t="shared" si="840"/>
        <v>4</v>
      </c>
      <c r="Q9003">
        <f t="shared" si="841"/>
        <v>5</v>
      </c>
      <c r="R9003">
        <f t="shared" si="842"/>
        <v>2019</v>
      </c>
    </row>
    <row r="9004" spans="1:18" x14ac:dyDescent="0.25">
      <c r="A9004" s="6" t="s">
        <v>10030</v>
      </c>
      <c r="B9004" s="6" t="s">
        <v>232</v>
      </c>
      <c r="C9004" s="6" t="s">
        <v>100</v>
      </c>
      <c r="D9004" s="6" t="s">
        <v>257</v>
      </c>
      <c r="E9004" s="6" t="s">
        <v>2891</v>
      </c>
      <c r="F9004" s="10">
        <v>43488</v>
      </c>
      <c r="G9004" s="6">
        <v>2</v>
      </c>
      <c r="H9004" s="11">
        <f>VLOOKUP(B9004,[1]!Product_Data[#Data],4,0)</f>
        <v>1119</v>
      </c>
      <c r="I9004" s="11">
        <f>VLOOKUP(B9004,[1]!Product_Data[#Data],3,0)</f>
        <v>683</v>
      </c>
      <c r="J9004" s="11">
        <f t="shared" si="843"/>
        <v>1366</v>
      </c>
      <c r="K9004" s="11">
        <f t="shared" si="844"/>
        <v>2238</v>
      </c>
      <c r="L9004" s="11">
        <f t="shared" si="845"/>
        <v>872</v>
      </c>
      <c r="M9004" t="str">
        <f>VLOOKUP(C9004,[1]!Location_Data[#Data],2,0)</f>
        <v>Victorville</v>
      </c>
      <c r="N9004" t="str">
        <f>VLOOKUP(D9004,[1]!Salespeople_Data[#Data],2,0)</f>
        <v>Jerry Perry</v>
      </c>
      <c r="O9004" t="str">
        <f>VLOOKUP(E9004,[1]!Customer_Data[#Data],2,0)</f>
        <v>Gregory Simmons</v>
      </c>
      <c r="P9004" s="15">
        <f t="shared" si="840"/>
        <v>4</v>
      </c>
      <c r="Q9004">
        <f t="shared" si="841"/>
        <v>1</v>
      </c>
      <c r="R9004">
        <f t="shared" si="842"/>
        <v>2019</v>
      </c>
    </row>
    <row r="9005" spans="1:18" x14ac:dyDescent="0.25">
      <c r="A9005" s="6" t="s">
        <v>10031</v>
      </c>
      <c r="B9005" s="6" t="s">
        <v>457</v>
      </c>
      <c r="C9005" s="6" t="s">
        <v>643</v>
      </c>
      <c r="D9005" s="6" t="s">
        <v>96</v>
      </c>
      <c r="E9005" s="6" t="s">
        <v>1441</v>
      </c>
      <c r="F9005" s="10">
        <v>43706</v>
      </c>
      <c r="G9005" s="6">
        <v>1</v>
      </c>
      <c r="H9005" s="11">
        <f>VLOOKUP(B9005,[1]!Product_Data[#Data],4,0)</f>
        <v>947</v>
      </c>
      <c r="I9005" s="11">
        <f>VLOOKUP(B9005,[1]!Product_Data[#Data],3,0)</f>
        <v>786</v>
      </c>
      <c r="J9005" s="11">
        <f t="shared" si="843"/>
        <v>786</v>
      </c>
      <c r="K9005" s="11">
        <f t="shared" si="844"/>
        <v>947</v>
      </c>
      <c r="L9005" s="11">
        <f t="shared" si="845"/>
        <v>161</v>
      </c>
      <c r="M9005" t="str">
        <f>VLOOKUP(C9005,[1]!Location_Data[#Data],2,0)</f>
        <v>Hayward</v>
      </c>
      <c r="N9005" t="str">
        <f>VLOOKUP(D9005,[1]!Salespeople_Data[#Data],2,0)</f>
        <v>Brian Thomas</v>
      </c>
      <c r="O9005" t="str">
        <f>VLOOKUP(E9005,[1]!Customer_Data[#Data],2,0)</f>
        <v>Sean Knight</v>
      </c>
      <c r="P9005" s="15">
        <f t="shared" si="840"/>
        <v>5</v>
      </c>
      <c r="Q9005">
        <f t="shared" si="841"/>
        <v>8</v>
      </c>
      <c r="R9005">
        <f t="shared" si="842"/>
        <v>2019</v>
      </c>
    </row>
    <row r="9006" spans="1:18" x14ac:dyDescent="0.25">
      <c r="A9006" s="6" t="s">
        <v>10032</v>
      </c>
      <c r="B9006" s="6" t="s">
        <v>373</v>
      </c>
      <c r="C9006" s="6" t="s">
        <v>469</v>
      </c>
      <c r="D9006" s="6" t="s">
        <v>116</v>
      </c>
      <c r="E9006" s="6" t="s">
        <v>1016</v>
      </c>
      <c r="F9006" s="10">
        <v>43816</v>
      </c>
      <c r="G9006" s="6">
        <v>4</v>
      </c>
      <c r="H9006" s="11">
        <f>VLOOKUP(B9006,[1]!Product_Data[#Data],4,0)</f>
        <v>2182</v>
      </c>
      <c r="I9006" s="11">
        <f>VLOOKUP(B9006,[1]!Product_Data[#Data],3,0)</f>
        <v>1200</v>
      </c>
      <c r="J9006" s="11">
        <f t="shared" si="843"/>
        <v>4800</v>
      </c>
      <c r="K9006" s="11">
        <f t="shared" si="844"/>
        <v>8728</v>
      </c>
      <c r="L9006" s="11">
        <f t="shared" si="845"/>
        <v>3928</v>
      </c>
      <c r="M9006" t="str">
        <f>VLOOKUP(C9006,[1]!Location_Data[#Data],2,0)</f>
        <v>Escondido</v>
      </c>
      <c r="N9006" t="str">
        <f>VLOOKUP(D9006,[1]!Salespeople_Data[#Data],2,0)</f>
        <v>Roger Ramos</v>
      </c>
      <c r="O9006" t="str">
        <f>VLOOKUP(E9006,[1]!Customer_Data[#Data],2,0)</f>
        <v>Chris Fuller</v>
      </c>
      <c r="P9006" s="15">
        <f t="shared" si="840"/>
        <v>3</v>
      </c>
      <c r="Q9006">
        <f t="shared" si="841"/>
        <v>12</v>
      </c>
      <c r="R9006">
        <f t="shared" si="842"/>
        <v>2019</v>
      </c>
    </row>
    <row r="9007" spans="1:18" x14ac:dyDescent="0.25">
      <c r="A9007" s="6" t="s">
        <v>10033</v>
      </c>
      <c r="B9007" s="6" t="s">
        <v>605</v>
      </c>
      <c r="C9007" s="6" t="s">
        <v>174</v>
      </c>
      <c r="D9007" s="6" t="s">
        <v>116</v>
      </c>
      <c r="E9007" s="6" t="s">
        <v>2174</v>
      </c>
      <c r="F9007" s="10">
        <v>43540</v>
      </c>
      <c r="G9007" s="6">
        <v>2</v>
      </c>
      <c r="H9007" s="11">
        <f>VLOOKUP(B9007,[1]!Product_Data[#Data],4,0)</f>
        <v>913</v>
      </c>
      <c r="I9007" s="11">
        <f>VLOOKUP(B9007,[1]!Product_Data[#Data],3,0)</f>
        <v>584</v>
      </c>
      <c r="J9007" s="11">
        <f t="shared" si="843"/>
        <v>1168</v>
      </c>
      <c r="K9007" s="11">
        <f t="shared" si="844"/>
        <v>1826</v>
      </c>
      <c r="L9007" s="11">
        <f t="shared" si="845"/>
        <v>658</v>
      </c>
      <c r="M9007" t="str">
        <f>VLOOKUP(C9007,[1]!Location_Data[#Data],2,0)</f>
        <v>Norwalk</v>
      </c>
      <c r="N9007" t="str">
        <f>VLOOKUP(D9007,[1]!Salespeople_Data[#Data],2,0)</f>
        <v>Roger Ramos</v>
      </c>
      <c r="O9007" t="str">
        <f>VLOOKUP(E9007,[1]!Customer_Data[#Data],2,0)</f>
        <v>Steven Carr</v>
      </c>
      <c r="P9007" s="15">
        <f t="shared" si="840"/>
        <v>7</v>
      </c>
      <c r="Q9007">
        <f t="shared" si="841"/>
        <v>3</v>
      </c>
      <c r="R9007">
        <f t="shared" si="842"/>
        <v>2019</v>
      </c>
    </row>
    <row r="9008" spans="1:18" x14ac:dyDescent="0.25">
      <c r="A9008" s="6" t="s">
        <v>10034</v>
      </c>
      <c r="B9008" s="6" t="s">
        <v>61</v>
      </c>
      <c r="C9008" s="6" t="s">
        <v>48</v>
      </c>
      <c r="D9008" s="6" t="s">
        <v>35</v>
      </c>
      <c r="E9008" s="6" t="s">
        <v>1328</v>
      </c>
      <c r="F9008" s="10">
        <v>43662</v>
      </c>
      <c r="G9008" s="6">
        <v>1</v>
      </c>
      <c r="H9008" s="11">
        <f>VLOOKUP(B9008,[1]!Product_Data[#Data],4,0)</f>
        <v>1889</v>
      </c>
      <c r="I9008" s="11">
        <f>VLOOKUP(B9008,[1]!Product_Data[#Data],3,0)</f>
        <v>945</v>
      </c>
      <c r="J9008" s="11">
        <f t="shared" si="843"/>
        <v>945</v>
      </c>
      <c r="K9008" s="11">
        <f t="shared" si="844"/>
        <v>1889</v>
      </c>
      <c r="L9008" s="11">
        <f t="shared" si="845"/>
        <v>944</v>
      </c>
      <c r="M9008" t="str">
        <f>VLOOKUP(C9008,[1]!Location_Data[#Data],2,0)</f>
        <v>Rialto</v>
      </c>
      <c r="N9008" t="str">
        <f>VLOOKUP(D9008,[1]!Salespeople_Data[#Data],2,0)</f>
        <v>Charles Harper</v>
      </c>
      <c r="O9008" t="str">
        <f>VLOOKUP(E9008,[1]!Customer_Data[#Data],2,0)</f>
        <v>Willie Harrison</v>
      </c>
      <c r="P9008" s="15">
        <f t="shared" si="840"/>
        <v>3</v>
      </c>
      <c r="Q9008">
        <f t="shared" si="841"/>
        <v>7</v>
      </c>
      <c r="R9008">
        <f t="shared" si="842"/>
        <v>2019</v>
      </c>
    </row>
    <row r="9009" spans="1:18" x14ac:dyDescent="0.25">
      <c r="A9009" s="6" t="s">
        <v>10035</v>
      </c>
      <c r="B9009" s="6" t="s">
        <v>321</v>
      </c>
      <c r="C9009" s="6" t="s">
        <v>253</v>
      </c>
      <c r="D9009" s="6" t="s">
        <v>269</v>
      </c>
      <c r="E9009" s="6" t="s">
        <v>671</v>
      </c>
      <c r="F9009" s="10">
        <v>43474</v>
      </c>
      <c r="G9009" s="6">
        <v>1</v>
      </c>
      <c r="H9009" s="11">
        <f>VLOOKUP(B9009,[1]!Product_Data[#Data],4,0)</f>
        <v>2391</v>
      </c>
      <c r="I9009" s="11">
        <f>VLOOKUP(B9009,[1]!Product_Data[#Data],3,0)</f>
        <v>1291</v>
      </c>
      <c r="J9009" s="11">
        <f t="shared" si="843"/>
        <v>1291</v>
      </c>
      <c r="K9009" s="11">
        <f t="shared" si="844"/>
        <v>2391</v>
      </c>
      <c r="L9009" s="11">
        <f t="shared" si="845"/>
        <v>1100</v>
      </c>
      <c r="M9009" t="str">
        <f>VLOOKUP(C9009,[1]!Location_Data[#Data],2,0)</f>
        <v>Bakersfield</v>
      </c>
      <c r="N9009" t="str">
        <f>VLOOKUP(D9009,[1]!Salespeople_Data[#Data],2,0)</f>
        <v>Kevin Butler</v>
      </c>
      <c r="O9009" t="str">
        <f>VLOOKUP(E9009,[1]!Customer_Data[#Data],2,0)</f>
        <v>Brandon Bailey</v>
      </c>
      <c r="P9009" s="15">
        <f t="shared" si="840"/>
        <v>4</v>
      </c>
      <c r="Q9009">
        <f t="shared" si="841"/>
        <v>1</v>
      </c>
      <c r="R9009">
        <f t="shared" si="842"/>
        <v>2019</v>
      </c>
    </row>
    <row r="9010" spans="1:18" x14ac:dyDescent="0.25">
      <c r="A9010" s="6" t="s">
        <v>10036</v>
      </c>
      <c r="B9010" s="6" t="s">
        <v>348</v>
      </c>
      <c r="C9010" s="6" t="s">
        <v>79</v>
      </c>
      <c r="D9010" s="6" t="s">
        <v>178</v>
      </c>
      <c r="E9010" s="6" t="s">
        <v>1441</v>
      </c>
      <c r="F9010" s="10">
        <v>43657</v>
      </c>
      <c r="G9010" s="6">
        <v>3</v>
      </c>
      <c r="H9010" s="11">
        <f>VLOOKUP(B9010,[1]!Product_Data[#Data],4,0)</f>
        <v>603</v>
      </c>
      <c r="I9010" s="11">
        <f>VLOOKUP(B9010,[1]!Product_Data[#Data],3,0)</f>
        <v>416</v>
      </c>
      <c r="J9010" s="11">
        <f t="shared" si="843"/>
        <v>1248</v>
      </c>
      <c r="K9010" s="11">
        <f t="shared" si="844"/>
        <v>1809</v>
      </c>
      <c r="L9010" s="11">
        <f t="shared" si="845"/>
        <v>561</v>
      </c>
      <c r="M9010" t="str">
        <f>VLOOKUP(C9010,[1]!Location_Data[#Data],2,0)</f>
        <v>Palmdale</v>
      </c>
      <c r="N9010" t="str">
        <f>VLOOKUP(D9010,[1]!Salespeople_Data[#Data],2,0)</f>
        <v>Joshua Taylor</v>
      </c>
      <c r="O9010" t="str">
        <f>VLOOKUP(E9010,[1]!Customer_Data[#Data],2,0)</f>
        <v>Sean Knight</v>
      </c>
      <c r="P9010" s="15">
        <f t="shared" si="840"/>
        <v>5</v>
      </c>
      <c r="Q9010">
        <f t="shared" si="841"/>
        <v>7</v>
      </c>
      <c r="R9010">
        <f t="shared" si="842"/>
        <v>2019</v>
      </c>
    </row>
    <row r="9011" spans="1:18" x14ac:dyDescent="0.25">
      <c r="A9011" s="6" t="s">
        <v>10037</v>
      </c>
      <c r="B9011" s="6" t="s">
        <v>600</v>
      </c>
      <c r="C9011" s="6" t="s">
        <v>316</v>
      </c>
      <c r="D9011" s="6" t="s">
        <v>87</v>
      </c>
      <c r="E9011" s="6" t="s">
        <v>317</v>
      </c>
      <c r="F9011" s="10">
        <v>43668</v>
      </c>
      <c r="G9011" s="6">
        <v>2</v>
      </c>
      <c r="H9011" s="11">
        <f>VLOOKUP(B9011,[1]!Product_Data[#Data],4,0)</f>
        <v>368</v>
      </c>
      <c r="I9011" s="11">
        <f>VLOOKUP(B9011,[1]!Product_Data[#Data],3,0)</f>
        <v>269</v>
      </c>
      <c r="J9011" s="11">
        <f t="shared" si="843"/>
        <v>538</v>
      </c>
      <c r="K9011" s="11">
        <f t="shared" si="844"/>
        <v>736</v>
      </c>
      <c r="L9011" s="11">
        <f t="shared" si="845"/>
        <v>198</v>
      </c>
      <c r="M9011" t="str">
        <f>VLOOKUP(C9011,[1]!Location_Data[#Data],2,0)</f>
        <v>East Los Angeles</v>
      </c>
      <c r="N9011" t="str">
        <f>VLOOKUP(D9011,[1]!Salespeople_Data[#Data],2,0)</f>
        <v>Martin Perry</v>
      </c>
      <c r="O9011" t="str">
        <f>VLOOKUP(E9011,[1]!Customer_Data[#Data],2,0)</f>
        <v>Jimmy Morrison</v>
      </c>
      <c r="P9011" s="15">
        <f t="shared" si="840"/>
        <v>2</v>
      </c>
      <c r="Q9011">
        <f t="shared" si="841"/>
        <v>7</v>
      </c>
      <c r="R9011">
        <f t="shared" si="842"/>
        <v>2019</v>
      </c>
    </row>
    <row r="9012" spans="1:18" x14ac:dyDescent="0.25">
      <c r="A9012" s="6" t="s">
        <v>10038</v>
      </c>
      <c r="B9012" s="6" t="s">
        <v>94</v>
      </c>
      <c r="C9012" s="6" t="s">
        <v>249</v>
      </c>
      <c r="D9012" s="6" t="s">
        <v>170</v>
      </c>
      <c r="E9012" s="6" t="s">
        <v>217</v>
      </c>
      <c r="F9012" s="10">
        <v>43733</v>
      </c>
      <c r="G9012" s="6">
        <v>1</v>
      </c>
      <c r="H9012" s="11">
        <f>VLOOKUP(B9012,[1]!Product_Data[#Data],4,0)</f>
        <v>1639</v>
      </c>
      <c r="I9012" s="11">
        <f>VLOOKUP(B9012,[1]!Product_Data[#Data],3,0)</f>
        <v>1295</v>
      </c>
      <c r="J9012" s="11">
        <f t="shared" si="843"/>
        <v>1295</v>
      </c>
      <c r="K9012" s="11">
        <f t="shared" si="844"/>
        <v>1639</v>
      </c>
      <c r="L9012" s="11">
        <f t="shared" si="845"/>
        <v>344</v>
      </c>
      <c r="M9012" t="str">
        <f>VLOOKUP(C9012,[1]!Location_Data[#Data],2,0)</f>
        <v>Roseville</v>
      </c>
      <c r="N9012" t="str">
        <f>VLOOKUP(D9012,[1]!Salespeople_Data[#Data],2,0)</f>
        <v>Sean Miller</v>
      </c>
      <c r="O9012" t="str">
        <f>VLOOKUP(E9012,[1]!Customer_Data[#Data],2,0)</f>
        <v>George Fowler</v>
      </c>
      <c r="P9012" s="15">
        <f t="shared" si="840"/>
        <v>4</v>
      </c>
      <c r="Q9012">
        <f t="shared" si="841"/>
        <v>9</v>
      </c>
      <c r="R9012">
        <f t="shared" si="842"/>
        <v>2019</v>
      </c>
    </row>
    <row r="9013" spans="1:18" x14ac:dyDescent="0.25">
      <c r="A9013" s="6" t="s">
        <v>10039</v>
      </c>
      <c r="B9013" s="6" t="s">
        <v>796</v>
      </c>
      <c r="C9013" s="6" t="s">
        <v>186</v>
      </c>
      <c r="D9013" s="6" t="s">
        <v>359</v>
      </c>
      <c r="E9013" s="6" t="s">
        <v>867</v>
      </c>
      <c r="F9013" s="10">
        <v>43695</v>
      </c>
      <c r="G9013" s="6">
        <v>1</v>
      </c>
      <c r="H9013" s="11">
        <f>VLOOKUP(B9013,[1]!Product_Data[#Data],4,0)</f>
        <v>1103</v>
      </c>
      <c r="I9013" s="11">
        <f>VLOOKUP(B9013,[1]!Product_Data[#Data],3,0)</f>
        <v>838</v>
      </c>
      <c r="J9013" s="11">
        <f t="shared" si="843"/>
        <v>838</v>
      </c>
      <c r="K9013" s="11">
        <f t="shared" si="844"/>
        <v>1103</v>
      </c>
      <c r="L9013" s="11">
        <f t="shared" si="845"/>
        <v>265</v>
      </c>
      <c r="M9013" t="str">
        <f>VLOOKUP(C9013,[1]!Location_Data[#Data],2,0)</f>
        <v>Riverside</v>
      </c>
      <c r="N9013" t="str">
        <f>VLOOKUP(D9013,[1]!Salespeople_Data[#Data],2,0)</f>
        <v>Eugene Holmes</v>
      </c>
      <c r="O9013" t="str">
        <f>VLOOKUP(E9013,[1]!Customer_Data[#Data],2,0)</f>
        <v>Carl Anderson</v>
      </c>
      <c r="P9013" s="15">
        <f t="shared" si="840"/>
        <v>1</v>
      </c>
      <c r="Q9013">
        <f t="shared" si="841"/>
        <v>8</v>
      </c>
      <c r="R9013">
        <f t="shared" si="842"/>
        <v>2019</v>
      </c>
    </row>
    <row r="9014" spans="1:18" x14ac:dyDescent="0.25">
      <c r="A9014" s="6" t="s">
        <v>10040</v>
      </c>
      <c r="B9014" s="6" t="s">
        <v>383</v>
      </c>
      <c r="C9014" s="6" t="s">
        <v>195</v>
      </c>
      <c r="D9014" s="6" t="s">
        <v>20</v>
      </c>
      <c r="E9014" s="6" t="s">
        <v>1088</v>
      </c>
      <c r="F9014" s="10">
        <v>43822</v>
      </c>
      <c r="G9014" s="6">
        <v>3</v>
      </c>
      <c r="H9014" s="11">
        <f>VLOOKUP(B9014,[1]!Product_Data[#Data],4,0)</f>
        <v>1494</v>
      </c>
      <c r="I9014" s="11">
        <f>VLOOKUP(B9014,[1]!Product_Data[#Data],3,0)</f>
        <v>971</v>
      </c>
      <c r="J9014" s="11">
        <f t="shared" si="843"/>
        <v>2913</v>
      </c>
      <c r="K9014" s="11">
        <f t="shared" si="844"/>
        <v>4482</v>
      </c>
      <c r="L9014" s="11">
        <f t="shared" si="845"/>
        <v>1569</v>
      </c>
      <c r="M9014" t="str">
        <f>VLOOKUP(C9014,[1]!Location_Data[#Data],2,0)</f>
        <v>Pomona</v>
      </c>
      <c r="N9014" t="str">
        <f>VLOOKUP(D9014,[1]!Salespeople_Data[#Data],2,0)</f>
        <v>Joshua Cook</v>
      </c>
      <c r="O9014" t="str">
        <f>VLOOKUP(E9014,[1]!Customer_Data[#Data],2,0)</f>
        <v>Anthony Parker</v>
      </c>
      <c r="P9014" s="15">
        <f t="shared" si="840"/>
        <v>2</v>
      </c>
      <c r="Q9014">
        <f t="shared" si="841"/>
        <v>12</v>
      </c>
      <c r="R9014">
        <f t="shared" si="842"/>
        <v>2019</v>
      </c>
    </row>
    <row r="9015" spans="1:18" x14ac:dyDescent="0.25">
      <c r="A9015" s="6" t="s">
        <v>10041</v>
      </c>
      <c r="B9015" s="6" t="s">
        <v>400</v>
      </c>
      <c r="C9015" s="6" t="s">
        <v>79</v>
      </c>
      <c r="D9015" s="6" t="s">
        <v>40</v>
      </c>
      <c r="E9015" s="6" t="s">
        <v>1737</v>
      </c>
      <c r="F9015" s="10">
        <v>43736</v>
      </c>
      <c r="G9015" s="6">
        <v>1</v>
      </c>
      <c r="H9015" s="11">
        <f>VLOOKUP(B9015,[1]!Product_Data[#Data],4,0)</f>
        <v>886</v>
      </c>
      <c r="I9015" s="11">
        <f>VLOOKUP(B9015,[1]!Product_Data[#Data],3,0)</f>
        <v>478</v>
      </c>
      <c r="J9015" s="11">
        <f t="shared" si="843"/>
        <v>478</v>
      </c>
      <c r="K9015" s="11">
        <f t="shared" si="844"/>
        <v>886</v>
      </c>
      <c r="L9015" s="11">
        <f t="shared" si="845"/>
        <v>408</v>
      </c>
      <c r="M9015" t="str">
        <f>VLOOKUP(C9015,[1]!Location_Data[#Data],2,0)</f>
        <v>Palmdale</v>
      </c>
      <c r="N9015" t="str">
        <f>VLOOKUP(D9015,[1]!Salespeople_Data[#Data],2,0)</f>
        <v>Brian Hansen</v>
      </c>
      <c r="O9015" t="str">
        <f>VLOOKUP(E9015,[1]!Customer_Data[#Data],2,0)</f>
        <v>Bobby Burton</v>
      </c>
      <c r="P9015" s="15">
        <f t="shared" si="840"/>
        <v>7</v>
      </c>
      <c r="Q9015">
        <f t="shared" si="841"/>
        <v>9</v>
      </c>
      <c r="R9015">
        <f t="shared" si="842"/>
        <v>2019</v>
      </c>
    </row>
    <row r="9016" spans="1:18" x14ac:dyDescent="0.25">
      <c r="A9016" s="6" t="s">
        <v>10042</v>
      </c>
      <c r="B9016" s="6" t="s">
        <v>652</v>
      </c>
      <c r="C9016" s="6" t="s">
        <v>249</v>
      </c>
      <c r="D9016" s="6" t="s">
        <v>269</v>
      </c>
      <c r="E9016" s="6" t="s">
        <v>1376</v>
      </c>
      <c r="F9016" s="10">
        <v>43779</v>
      </c>
      <c r="G9016" s="6">
        <v>2</v>
      </c>
      <c r="H9016" s="11">
        <f>VLOOKUP(B9016,[1]!Product_Data[#Data],4,0)</f>
        <v>217</v>
      </c>
      <c r="I9016" s="11">
        <f>VLOOKUP(B9016,[1]!Product_Data[#Data],3,0)</f>
        <v>171</v>
      </c>
      <c r="J9016" s="11">
        <f t="shared" si="843"/>
        <v>342</v>
      </c>
      <c r="K9016" s="11">
        <f t="shared" si="844"/>
        <v>434</v>
      </c>
      <c r="L9016" s="11">
        <f t="shared" si="845"/>
        <v>92</v>
      </c>
      <c r="M9016" t="str">
        <f>VLOOKUP(C9016,[1]!Location_Data[#Data],2,0)</f>
        <v>Roseville</v>
      </c>
      <c r="N9016" t="str">
        <f>VLOOKUP(D9016,[1]!Salespeople_Data[#Data],2,0)</f>
        <v>Kevin Butler</v>
      </c>
      <c r="O9016" t="str">
        <f>VLOOKUP(E9016,[1]!Customer_Data[#Data],2,0)</f>
        <v>Adam Thompson</v>
      </c>
      <c r="P9016" s="15">
        <f t="shared" si="840"/>
        <v>1</v>
      </c>
      <c r="Q9016">
        <f t="shared" si="841"/>
        <v>11</v>
      </c>
      <c r="R9016">
        <f t="shared" si="842"/>
        <v>2019</v>
      </c>
    </row>
    <row r="9017" spans="1:18" x14ac:dyDescent="0.25">
      <c r="A9017" s="6" t="s">
        <v>10043</v>
      </c>
      <c r="B9017" s="6" t="s">
        <v>263</v>
      </c>
      <c r="C9017" s="6" t="s">
        <v>135</v>
      </c>
      <c r="D9017" s="6" t="s">
        <v>63</v>
      </c>
      <c r="E9017" s="6" t="s">
        <v>3098</v>
      </c>
      <c r="F9017" s="10">
        <v>43490</v>
      </c>
      <c r="G9017" s="6">
        <v>2</v>
      </c>
      <c r="H9017" s="11">
        <f>VLOOKUP(B9017,[1]!Product_Data[#Data],4,0)</f>
        <v>378</v>
      </c>
      <c r="I9017" s="11">
        <f>VLOOKUP(B9017,[1]!Product_Data[#Data],3,0)</f>
        <v>291</v>
      </c>
      <c r="J9017" s="11">
        <f t="shared" si="843"/>
        <v>582</v>
      </c>
      <c r="K9017" s="11">
        <f t="shared" si="844"/>
        <v>756</v>
      </c>
      <c r="L9017" s="11">
        <f t="shared" si="845"/>
        <v>174</v>
      </c>
      <c r="M9017" t="str">
        <f>VLOOKUP(C9017,[1]!Location_Data[#Data],2,0)</f>
        <v>Oxnard</v>
      </c>
      <c r="N9017" t="str">
        <f>VLOOKUP(D9017,[1]!Salespeople_Data[#Data],2,0)</f>
        <v>Jeremy Mendoza</v>
      </c>
      <c r="O9017" t="str">
        <f>VLOOKUP(E9017,[1]!Customer_Data[#Data],2,0)</f>
        <v>Brian Warren</v>
      </c>
      <c r="P9017" s="15">
        <f t="shared" si="840"/>
        <v>6</v>
      </c>
      <c r="Q9017">
        <f t="shared" si="841"/>
        <v>1</v>
      </c>
      <c r="R9017">
        <f t="shared" si="842"/>
        <v>2019</v>
      </c>
    </row>
    <row r="9018" spans="1:18" x14ac:dyDescent="0.25">
      <c r="A9018" s="6" t="s">
        <v>10044</v>
      </c>
      <c r="B9018" s="6" t="s">
        <v>238</v>
      </c>
      <c r="C9018" s="6" t="s">
        <v>377</v>
      </c>
      <c r="D9018" s="6" t="s">
        <v>87</v>
      </c>
      <c r="E9018" s="6" t="s">
        <v>1154</v>
      </c>
      <c r="F9018" s="10">
        <v>43683</v>
      </c>
      <c r="G9018" s="6">
        <v>3</v>
      </c>
      <c r="H9018" s="11">
        <f>VLOOKUP(B9018,[1]!Product_Data[#Data],4,0)</f>
        <v>871</v>
      </c>
      <c r="I9018" s="11">
        <f>VLOOKUP(B9018,[1]!Product_Data[#Data],3,0)</f>
        <v>540</v>
      </c>
      <c r="J9018" s="11">
        <f t="shared" si="843"/>
        <v>1620</v>
      </c>
      <c r="K9018" s="11">
        <f t="shared" si="844"/>
        <v>2613</v>
      </c>
      <c r="L9018" s="11">
        <f t="shared" si="845"/>
        <v>993</v>
      </c>
      <c r="M9018" t="str">
        <f>VLOOKUP(C9018,[1]!Location_Data[#Data],2,0)</f>
        <v>San Diego</v>
      </c>
      <c r="N9018" t="str">
        <f>VLOOKUP(D9018,[1]!Salespeople_Data[#Data],2,0)</f>
        <v>Martin Perry</v>
      </c>
      <c r="O9018" t="str">
        <f>VLOOKUP(E9018,[1]!Customer_Data[#Data],2,0)</f>
        <v>Johnny Butler</v>
      </c>
      <c r="P9018" s="15">
        <f t="shared" si="840"/>
        <v>3</v>
      </c>
      <c r="Q9018">
        <f t="shared" si="841"/>
        <v>8</v>
      </c>
      <c r="R9018">
        <f t="shared" si="842"/>
        <v>2019</v>
      </c>
    </row>
    <row r="9019" spans="1:18" x14ac:dyDescent="0.25">
      <c r="A9019" s="6" t="s">
        <v>10045</v>
      </c>
      <c r="B9019" s="6" t="s">
        <v>461</v>
      </c>
      <c r="C9019" s="6" t="s">
        <v>204</v>
      </c>
      <c r="D9019" s="6" t="s">
        <v>413</v>
      </c>
      <c r="E9019" s="6" t="s">
        <v>326</v>
      </c>
      <c r="F9019" s="10">
        <v>43480</v>
      </c>
      <c r="G9019" s="6">
        <v>1</v>
      </c>
      <c r="H9019" s="11">
        <f>VLOOKUP(B9019,[1]!Product_Data[#Data],4,0)</f>
        <v>35</v>
      </c>
      <c r="I9019" s="11">
        <f>VLOOKUP(B9019,[1]!Product_Data[#Data],3,0)</f>
        <v>22</v>
      </c>
      <c r="J9019" s="11">
        <f t="shared" si="843"/>
        <v>22</v>
      </c>
      <c r="K9019" s="11">
        <f t="shared" si="844"/>
        <v>35</v>
      </c>
      <c r="L9019" s="11">
        <f t="shared" si="845"/>
        <v>13</v>
      </c>
      <c r="M9019" t="str">
        <f>VLOOKUP(C9019,[1]!Location_Data[#Data],2,0)</f>
        <v>Corona</v>
      </c>
      <c r="N9019" t="str">
        <f>VLOOKUP(D9019,[1]!Salespeople_Data[#Data],2,0)</f>
        <v>Kenneth Bradley</v>
      </c>
      <c r="O9019" t="str">
        <f>VLOOKUP(E9019,[1]!Customer_Data[#Data],2,0)</f>
        <v>Kevin Willis</v>
      </c>
      <c r="P9019" s="15">
        <f t="shared" si="840"/>
        <v>3</v>
      </c>
      <c r="Q9019">
        <f t="shared" si="841"/>
        <v>1</v>
      </c>
      <c r="R9019">
        <f t="shared" si="842"/>
        <v>2019</v>
      </c>
    </row>
    <row r="9020" spans="1:18" x14ac:dyDescent="0.25">
      <c r="A9020" s="6" t="s">
        <v>10046</v>
      </c>
      <c r="B9020" s="6" t="s">
        <v>78</v>
      </c>
      <c r="C9020" s="6" t="s">
        <v>140</v>
      </c>
      <c r="D9020" s="6" t="s">
        <v>126</v>
      </c>
      <c r="E9020" s="6" t="s">
        <v>631</v>
      </c>
      <c r="F9020" s="10">
        <v>43812</v>
      </c>
      <c r="G9020" s="6">
        <v>1</v>
      </c>
      <c r="H9020" s="11">
        <f>VLOOKUP(B9020,[1]!Product_Data[#Data],4,0)</f>
        <v>1380</v>
      </c>
      <c r="I9020" s="11">
        <f>VLOOKUP(B9020,[1]!Product_Data[#Data],3,0)</f>
        <v>1090</v>
      </c>
      <c r="J9020" s="11">
        <f t="shared" si="843"/>
        <v>1090</v>
      </c>
      <c r="K9020" s="11">
        <f t="shared" si="844"/>
        <v>1380</v>
      </c>
      <c r="L9020" s="11">
        <f t="shared" si="845"/>
        <v>290</v>
      </c>
      <c r="M9020" t="str">
        <f>VLOOKUP(C9020,[1]!Location_Data[#Data],2,0)</f>
        <v>Salinas</v>
      </c>
      <c r="N9020" t="str">
        <f>VLOOKUP(D9020,[1]!Salespeople_Data[#Data],2,0)</f>
        <v>Larry Castillo</v>
      </c>
      <c r="O9020" t="str">
        <f>VLOOKUP(E9020,[1]!Customer_Data[#Data],2,0)</f>
        <v>Matthew Phillips</v>
      </c>
      <c r="P9020" s="15">
        <f t="shared" si="840"/>
        <v>6</v>
      </c>
      <c r="Q9020">
        <f t="shared" si="841"/>
        <v>12</v>
      </c>
      <c r="R9020">
        <f t="shared" si="842"/>
        <v>2019</v>
      </c>
    </row>
    <row r="9021" spans="1:18" x14ac:dyDescent="0.25">
      <c r="A9021" s="6" t="s">
        <v>10047</v>
      </c>
      <c r="B9021" s="6" t="s">
        <v>232</v>
      </c>
      <c r="C9021" s="6" t="s">
        <v>392</v>
      </c>
      <c r="D9021" s="6" t="s">
        <v>101</v>
      </c>
      <c r="E9021" s="6" t="s">
        <v>833</v>
      </c>
      <c r="F9021" s="10">
        <v>43650</v>
      </c>
      <c r="G9021" s="6">
        <v>1</v>
      </c>
      <c r="H9021" s="11">
        <f>VLOOKUP(B9021,[1]!Product_Data[#Data],4,0)</f>
        <v>1119</v>
      </c>
      <c r="I9021" s="11">
        <f>VLOOKUP(B9021,[1]!Product_Data[#Data],3,0)</f>
        <v>683</v>
      </c>
      <c r="J9021" s="11">
        <f t="shared" si="843"/>
        <v>683</v>
      </c>
      <c r="K9021" s="11">
        <f t="shared" si="844"/>
        <v>1119</v>
      </c>
      <c r="L9021" s="11">
        <f t="shared" si="845"/>
        <v>436</v>
      </c>
      <c r="M9021" t="str">
        <f>VLOOKUP(C9021,[1]!Location_Data[#Data],2,0)</f>
        <v>Visalia</v>
      </c>
      <c r="N9021" t="str">
        <f>VLOOKUP(D9021,[1]!Salespeople_Data[#Data],2,0)</f>
        <v>Scott Clark</v>
      </c>
      <c r="O9021" t="str">
        <f>VLOOKUP(E9021,[1]!Customer_Data[#Data],2,0)</f>
        <v>Jose Barnes</v>
      </c>
      <c r="P9021" s="15">
        <f t="shared" si="840"/>
        <v>5</v>
      </c>
      <c r="Q9021">
        <f t="shared" si="841"/>
        <v>7</v>
      </c>
      <c r="R9021">
        <f t="shared" si="842"/>
        <v>2019</v>
      </c>
    </row>
    <row r="9022" spans="1:18" x14ac:dyDescent="0.25">
      <c r="A9022" s="6" t="s">
        <v>10048</v>
      </c>
      <c r="B9022" s="6" t="s">
        <v>796</v>
      </c>
      <c r="C9022" s="6" t="s">
        <v>120</v>
      </c>
      <c r="D9022" s="6" t="s">
        <v>111</v>
      </c>
      <c r="E9022" s="6" t="s">
        <v>2413</v>
      </c>
      <c r="F9022" s="10">
        <v>43640</v>
      </c>
      <c r="G9022" s="6">
        <v>1</v>
      </c>
      <c r="H9022" s="11">
        <f>VLOOKUP(B9022,[1]!Product_Data[#Data],4,0)</f>
        <v>1103</v>
      </c>
      <c r="I9022" s="11">
        <f>VLOOKUP(B9022,[1]!Product_Data[#Data],3,0)</f>
        <v>838</v>
      </c>
      <c r="J9022" s="11">
        <f t="shared" si="843"/>
        <v>838</v>
      </c>
      <c r="K9022" s="11">
        <f t="shared" si="844"/>
        <v>1103</v>
      </c>
      <c r="L9022" s="11">
        <f t="shared" si="845"/>
        <v>265</v>
      </c>
      <c r="M9022" t="str">
        <f>VLOOKUP(C9022,[1]!Location_Data[#Data],2,0)</f>
        <v>Elk Grove</v>
      </c>
      <c r="N9022" t="str">
        <f>VLOOKUP(D9022,[1]!Salespeople_Data[#Data],2,0)</f>
        <v>Ryan Welch</v>
      </c>
      <c r="O9022" t="str">
        <f>VLOOKUP(E9022,[1]!Customer_Data[#Data],2,0)</f>
        <v>Willie Hicks</v>
      </c>
      <c r="P9022" s="15">
        <f t="shared" si="840"/>
        <v>2</v>
      </c>
      <c r="Q9022">
        <f t="shared" si="841"/>
        <v>6</v>
      </c>
      <c r="R9022">
        <f t="shared" si="842"/>
        <v>2019</v>
      </c>
    </row>
    <row r="9023" spans="1:18" x14ac:dyDescent="0.25">
      <c r="A9023" s="6" t="s">
        <v>10049</v>
      </c>
      <c r="B9023" s="6" t="s">
        <v>703</v>
      </c>
      <c r="C9023" s="6" t="s">
        <v>204</v>
      </c>
      <c r="D9023" s="6" t="s">
        <v>116</v>
      </c>
      <c r="E9023" s="6" t="s">
        <v>1050</v>
      </c>
      <c r="F9023" s="10">
        <v>43564</v>
      </c>
      <c r="G9023" s="6">
        <v>1</v>
      </c>
      <c r="H9023" s="11">
        <f>VLOOKUP(B9023,[1]!Product_Data[#Data],4,0)</f>
        <v>530</v>
      </c>
      <c r="I9023" s="11">
        <f>VLOOKUP(B9023,[1]!Product_Data[#Data],3,0)</f>
        <v>435</v>
      </c>
      <c r="J9023" s="11">
        <f t="shared" si="843"/>
        <v>435</v>
      </c>
      <c r="K9023" s="11">
        <f t="shared" si="844"/>
        <v>530</v>
      </c>
      <c r="L9023" s="11">
        <f t="shared" si="845"/>
        <v>95</v>
      </c>
      <c r="M9023" t="str">
        <f>VLOOKUP(C9023,[1]!Location_Data[#Data],2,0)</f>
        <v>Corona</v>
      </c>
      <c r="N9023" t="str">
        <f>VLOOKUP(D9023,[1]!Salespeople_Data[#Data],2,0)</f>
        <v>Roger Ramos</v>
      </c>
      <c r="O9023" t="str">
        <f>VLOOKUP(E9023,[1]!Customer_Data[#Data],2,0)</f>
        <v>Aaron Moreno</v>
      </c>
      <c r="P9023" s="15">
        <f t="shared" si="840"/>
        <v>3</v>
      </c>
      <c r="Q9023">
        <f t="shared" si="841"/>
        <v>4</v>
      </c>
      <c r="R9023">
        <f t="shared" si="842"/>
        <v>2019</v>
      </c>
    </row>
    <row r="9024" spans="1:18" x14ac:dyDescent="0.25">
      <c r="A9024" s="6" t="s">
        <v>10050</v>
      </c>
      <c r="B9024" s="6" t="s">
        <v>400</v>
      </c>
      <c r="C9024" s="6" t="s">
        <v>24</v>
      </c>
      <c r="D9024" s="6" t="s">
        <v>356</v>
      </c>
      <c r="E9024" s="6" t="s">
        <v>885</v>
      </c>
      <c r="F9024" s="10">
        <v>43723</v>
      </c>
      <c r="G9024" s="6">
        <v>3</v>
      </c>
      <c r="H9024" s="11">
        <f>VLOOKUP(B9024,[1]!Product_Data[#Data],4,0)</f>
        <v>886</v>
      </c>
      <c r="I9024" s="11">
        <f>VLOOKUP(B9024,[1]!Product_Data[#Data],3,0)</f>
        <v>478</v>
      </c>
      <c r="J9024" s="11">
        <f t="shared" si="843"/>
        <v>1434</v>
      </c>
      <c r="K9024" s="11">
        <f t="shared" si="844"/>
        <v>2658</v>
      </c>
      <c r="L9024" s="11">
        <f t="shared" si="845"/>
        <v>1224</v>
      </c>
      <c r="M9024" t="str">
        <f>VLOOKUP(C9024,[1]!Location_Data[#Data],2,0)</f>
        <v>Lancaster</v>
      </c>
      <c r="N9024" t="str">
        <f>VLOOKUP(D9024,[1]!Salespeople_Data[#Data],2,0)</f>
        <v>Jimmy Young</v>
      </c>
      <c r="O9024" t="str">
        <f>VLOOKUP(E9024,[1]!Customer_Data[#Data],2,0)</f>
        <v>Andrew Peters</v>
      </c>
      <c r="P9024" s="15">
        <f t="shared" si="840"/>
        <v>1</v>
      </c>
      <c r="Q9024">
        <f t="shared" si="841"/>
        <v>9</v>
      </c>
      <c r="R9024">
        <f t="shared" si="842"/>
        <v>2019</v>
      </c>
    </row>
    <row r="9025" spans="1:18" x14ac:dyDescent="0.25">
      <c r="A9025" s="6" t="s">
        <v>10051</v>
      </c>
      <c r="B9025" s="6" t="s">
        <v>668</v>
      </c>
      <c r="C9025" s="6" t="s">
        <v>467</v>
      </c>
      <c r="D9025" s="6" t="s">
        <v>178</v>
      </c>
      <c r="E9025" s="6" t="s">
        <v>748</v>
      </c>
      <c r="F9025" s="10">
        <v>43494</v>
      </c>
      <c r="G9025" s="6">
        <v>2</v>
      </c>
      <c r="H9025" s="11">
        <f>VLOOKUP(B9025,[1]!Product_Data[#Data],4,0)</f>
        <v>181</v>
      </c>
      <c r="I9025" s="11">
        <f>VLOOKUP(B9025,[1]!Product_Data[#Data],3,0)</f>
        <v>130</v>
      </c>
      <c r="J9025" s="11">
        <f t="shared" si="843"/>
        <v>260</v>
      </c>
      <c r="K9025" s="11">
        <f t="shared" si="844"/>
        <v>362</v>
      </c>
      <c r="L9025" s="11">
        <f t="shared" si="845"/>
        <v>102</v>
      </c>
      <c r="M9025" t="str">
        <f>VLOOKUP(C9025,[1]!Location_Data[#Data],2,0)</f>
        <v>Garden Grove</v>
      </c>
      <c r="N9025" t="str">
        <f>VLOOKUP(D9025,[1]!Salespeople_Data[#Data],2,0)</f>
        <v>Joshua Taylor</v>
      </c>
      <c r="O9025" t="str">
        <f>VLOOKUP(E9025,[1]!Customer_Data[#Data],2,0)</f>
        <v>Eric Moore</v>
      </c>
      <c r="P9025" s="15">
        <f t="shared" si="840"/>
        <v>3</v>
      </c>
      <c r="Q9025">
        <f t="shared" si="841"/>
        <v>1</v>
      </c>
      <c r="R9025">
        <f t="shared" si="842"/>
        <v>2019</v>
      </c>
    </row>
    <row r="9026" spans="1:18" x14ac:dyDescent="0.25">
      <c r="A9026" s="6" t="s">
        <v>10052</v>
      </c>
      <c r="B9026" s="6" t="s">
        <v>403</v>
      </c>
      <c r="C9026" s="6" t="s">
        <v>386</v>
      </c>
      <c r="D9026" s="6" t="s">
        <v>178</v>
      </c>
      <c r="E9026" s="6" t="s">
        <v>1205</v>
      </c>
      <c r="F9026" s="10">
        <v>43650</v>
      </c>
      <c r="G9026" s="6">
        <v>1</v>
      </c>
      <c r="H9026" s="11">
        <f>VLOOKUP(B9026,[1]!Product_Data[#Data],4,0)</f>
        <v>392</v>
      </c>
      <c r="I9026" s="11">
        <f>VLOOKUP(B9026,[1]!Product_Data[#Data],3,0)</f>
        <v>255</v>
      </c>
      <c r="J9026" s="11">
        <f t="shared" si="843"/>
        <v>255</v>
      </c>
      <c r="K9026" s="11">
        <f t="shared" si="844"/>
        <v>392</v>
      </c>
      <c r="L9026" s="11">
        <f t="shared" si="845"/>
        <v>137</v>
      </c>
      <c r="M9026" t="str">
        <f>VLOOKUP(C9026,[1]!Location_Data[#Data],2,0)</f>
        <v>Carlsbad</v>
      </c>
      <c r="N9026" t="str">
        <f>VLOOKUP(D9026,[1]!Salespeople_Data[#Data],2,0)</f>
        <v>Joshua Taylor</v>
      </c>
      <c r="O9026" t="str">
        <f>VLOOKUP(E9026,[1]!Customer_Data[#Data],2,0)</f>
        <v>Jesse Hill</v>
      </c>
      <c r="P9026" s="15">
        <f t="shared" ref="P9026:P9089" si="846">WEEKDAY(F9026)</f>
        <v>5</v>
      </c>
      <c r="Q9026">
        <f t="shared" ref="Q9026:Q9089" si="847">MONTH(F9026)</f>
        <v>7</v>
      </c>
      <c r="R9026">
        <f t="shared" ref="R9026:R9089" si="848">YEAR(F9026)</f>
        <v>2019</v>
      </c>
    </row>
    <row r="9027" spans="1:18" x14ac:dyDescent="0.25">
      <c r="A9027" s="6" t="s">
        <v>10053</v>
      </c>
      <c r="B9027" s="6" t="s">
        <v>256</v>
      </c>
      <c r="C9027" s="6" t="s">
        <v>490</v>
      </c>
      <c r="D9027" s="6" t="s">
        <v>250</v>
      </c>
      <c r="E9027" s="6" t="s">
        <v>1189</v>
      </c>
      <c r="F9027" s="10">
        <v>43755</v>
      </c>
      <c r="G9027" s="6">
        <v>1</v>
      </c>
      <c r="H9027" s="11">
        <f>VLOOKUP(B9027,[1]!Product_Data[#Data],4,0)</f>
        <v>596</v>
      </c>
      <c r="I9027" s="11">
        <f>VLOOKUP(B9027,[1]!Product_Data[#Data],3,0)</f>
        <v>358</v>
      </c>
      <c r="J9027" s="11">
        <f t="shared" ref="J9027:J9090" si="849">PRODUCT(I9027,G9027)</f>
        <v>358</v>
      </c>
      <c r="K9027" s="11">
        <f t="shared" ref="K9027:K9090" si="850">PRODUCT(H9027,G9027)</f>
        <v>596</v>
      </c>
      <c r="L9027" s="11">
        <f t="shared" ref="L9027:L9090" si="851">K9027-J9027</f>
        <v>238</v>
      </c>
      <c r="M9027" t="str">
        <f>VLOOKUP(C9027,[1]!Location_Data[#Data],2,0)</f>
        <v>Temecula</v>
      </c>
      <c r="N9027" t="str">
        <f>VLOOKUP(D9027,[1]!Salespeople_Data[#Data],2,0)</f>
        <v>Martin Carr</v>
      </c>
      <c r="O9027" t="str">
        <f>VLOOKUP(E9027,[1]!Customer_Data[#Data],2,0)</f>
        <v>Billy Nelson</v>
      </c>
      <c r="P9027" s="15">
        <f t="shared" si="846"/>
        <v>5</v>
      </c>
      <c r="Q9027">
        <f t="shared" si="847"/>
        <v>10</v>
      </c>
      <c r="R9027">
        <f t="shared" si="848"/>
        <v>2019</v>
      </c>
    </row>
    <row r="9028" spans="1:18" x14ac:dyDescent="0.25">
      <c r="A9028" s="6" t="s">
        <v>10054</v>
      </c>
      <c r="B9028" s="6" t="s">
        <v>340</v>
      </c>
      <c r="C9028" s="6" t="s">
        <v>570</v>
      </c>
      <c r="D9028" s="6" t="s">
        <v>49</v>
      </c>
      <c r="E9028" s="6" t="s">
        <v>1722</v>
      </c>
      <c r="F9028" s="10">
        <v>43511</v>
      </c>
      <c r="G9028" s="6">
        <v>3</v>
      </c>
      <c r="H9028" s="11">
        <f>VLOOKUP(B9028,[1]!Product_Data[#Data],4,0)</f>
        <v>1967</v>
      </c>
      <c r="I9028" s="11">
        <f>VLOOKUP(B9028,[1]!Product_Data[#Data],3,0)</f>
        <v>1397</v>
      </c>
      <c r="J9028" s="11">
        <f t="shared" si="849"/>
        <v>4191</v>
      </c>
      <c r="K9028" s="11">
        <f t="shared" si="850"/>
        <v>5901</v>
      </c>
      <c r="L9028" s="11">
        <f t="shared" si="851"/>
        <v>1710</v>
      </c>
      <c r="M9028" t="str">
        <f>VLOOKUP(C9028,[1]!Location_Data[#Data],2,0)</f>
        <v>Fresno</v>
      </c>
      <c r="N9028" t="str">
        <f>VLOOKUP(D9028,[1]!Salespeople_Data[#Data],2,0)</f>
        <v>Walter Cook</v>
      </c>
      <c r="O9028" t="str">
        <f>VLOOKUP(E9028,[1]!Customer_Data[#Data],2,0)</f>
        <v>Jimmy Andrews</v>
      </c>
      <c r="P9028" s="15">
        <f t="shared" si="846"/>
        <v>6</v>
      </c>
      <c r="Q9028">
        <f t="shared" si="847"/>
        <v>2</v>
      </c>
      <c r="R9028">
        <f t="shared" si="848"/>
        <v>2019</v>
      </c>
    </row>
    <row r="9029" spans="1:18" x14ac:dyDescent="0.25">
      <c r="A9029" s="6" t="s">
        <v>10055</v>
      </c>
      <c r="B9029" s="6" t="s">
        <v>1149</v>
      </c>
      <c r="C9029" s="6" t="s">
        <v>302</v>
      </c>
      <c r="D9029" s="6" t="s">
        <v>10</v>
      </c>
      <c r="E9029" s="6" t="s">
        <v>592</v>
      </c>
      <c r="F9029" s="10">
        <v>43581</v>
      </c>
      <c r="G9029" s="6">
        <v>1</v>
      </c>
      <c r="H9029" s="11">
        <f>VLOOKUP(B9029,[1]!Product_Data[#Data],4,0)</f>
        <v>847</v>
      </c>
      <c r="I9029" s="11">
        <f>VLOOKUP(B9029,[1]!Product_Data[#Data],3,0)</f>
        <v>534</v>
      </c>
      <c r="J9029" s="11">
        <f t="shared" si="849"/>
        <v>534</v>
      </c>
      <c r="K9029" s="11">
        <f t="shared" si="850"/>
        <v>847</v>
      </c>
      <c r="L9029" s="11">
        <f t="shared" si="851"/>
        <v>313</v>
      </c>
      <c r="M9029" t="str">
        <f>VLOOKUP(C9029,[1]!Location_Data[#Data],2,0)</f>
        <v>Santa Rosa</v>
      </c>
      <c r="N9029" t="str">
        <f>VLOOKUP(D9029,[1]!Salespeople_Data[#Data],2,0)</f>
        <v>Justin Lynch</v>
      </c>
      <c r="O9029" t="str">
        <f>VLOOKUP(E9029,[1]!Customer_Data[#Data],2,0)</f>
        <v>George Stanley</v>
      </c>
      <c r="P9029" s="15">
        <f t="shared" si="846"/>
        <v>6</v>
      </c>
      <c r="Q9029">
        <f t="shared" si="847"/>
        <v>4</v>
      </c>
      <c r="R9029">
        <f t="shared" si="848"/>
        <v>2019</v>
      </c>
    </row>
    <row r="9030" spans="1:18" x14ac:dyDescent="0.25">
      <c r="A9030" s="6" t="s">
        <v>10056</v>
      </c>
      <c r="B9030" s="6" t="s">
        <v>228</v>
      </c>
      <c r="C9030" s="6" t="s">
        <v>472</v>
      </c>
      <c r="D9030" s="6" t="s">
        <v>159</v>
      </c>
      <c r="E9030" s="6" t="s">
        <v>1592</v>
      </c>
      <c r="F9030" s="10">
        <v>43577</v>
      </c>
      <c r="G9030" s="6">
        <v>1</v>
      </c>
      <c r="H9030" s="11">
        <f>VLOOKUP(B9030,[1]!Product_Data[#Data],4,0)</f>
        <v>1862</v>
      </c>
      <c r="I9030" s="11">
        <f>VLOOKUP(B9030,[1]!Product_Data[#Data],3,0)</f>
        <v>1173</v>
      </c>
      <c r="J9030" s="11">
        <f t="shared" si="849"/>
        <v>1173</v>
      </c>
      <c r="K9030" s="11">
        <f t="shared" si="850"/>
        <v>1862</v>
      </c>
      <c r="L9030" s="11">
        <f t="shared" si="851"/>
        <v>689</v>
      </c>
      <c r="M9030" t="str">
        <f>VLOOKUP(C9030,[1]!Location_Data[#Data],2,0)</f>
        <v>Concord</v>
      </c>
      <c r="N9030" t="str">
        <f>VLOOKUP(D9030,[1]!Salespeople_Data[#Data],2,0)</f>
        <v>Bobby Russell</v>
      </c>
      <c r="O9030" t="str">
        <f>VLOOKUP(E9030,[1]!Customer_Data[#Data],2,0)</f>
        <v>James Castillo</v>
      </c>
      <c r="P9030" s="15">
        <f t="shared" si="846"/>
        <v>2</v>
      </c>
      <c r="Q9030">
        <f t="shared" si="847"/>
        <v>4</v>
      </c>
      <c r="R9030">
        <f t="shared" si="848"/>
        <v>2019</v>
      </c>
    </row>
    <row r="9031" spans="1:18" x14ac:dyDescent="0.25">
      <c r="A9031" s="6" t="s">
        <v>10057</v>
      </c>
      <c r="B9031" s="6" t="s">
        <v>626</v>
      </c>
      <c r="C9031" s="6" t="s">
        <v>211</v>
      </c>
      <c r="D9031" s="6" t="s">
        <v>191</v>
      </c>
      <c r="E9031" s="6" t="s">
        <v>1391</v>
      </c>
      <c r="F9031" s="10">
        <v>43791</v>
      </c>
      <c r="G9031" s="6">
        <v>1</v>
      </c>
      <c r="H9031" s="11">
        <f>VLOOKUP(B9031,[1]!Product_Data[#Data],4,0)</f>
        <v>584</v>
      </c>
      <c r="I9031" s="11">
        <f>VLOOKUP(B9031,[1]!Product_Data[#Data],3,0)</f>
        <v>420</v>
      </c>
      <c r="J9031" s="11">
        <f t="shared" si="849"/>
        <v>420</v>
      </c>
      <c r="K9031" s="11">
        <f t="shared" si="850"/>
        <v>584</v>
      </c>
      <c r="L9031" s="11">
        <f t="shared" si="851"/>
        <v>164</v>
      </c>
      <c r="M9031" t="str">
        <f>VLOOKUP(C9031,[1]!Location_Data[#Data],2,0)</f>
        <v>Chula Vista</v>
      </c>
      <c r="N9031" t="str">
        <f>VLOOKUP(D9031,[1]!Salespeople_Data[#Data],2,0)</f>
        <v>Robert Reed</v>
      </c>
      <c r="O9031" t="str">
        <f>VLOOKUP(E9031,[1]!Customer_Data[#Data],2,0)</f>
        <v>Adam Duncan</v>
      </c>
      <c r="P9031" s="15">
        <f t="shared" si="846"/>
        <v>6</v>
      </c>
      <c r="Q9031">
        <f t="shared" si="847"/>
        <v>11</v>
      </c>
      <c r="R9031">
        <f t="shared" si="848"/>
        <v>2019</v>
      </c>
    </row>
    <row r="9032" spans="1:18" x14ac:dyDescent="0.25">
      <c r="A9032" s="6" t="s">
        <v>10058</v>
      </c>
      <c r="B9032" s="6" t="s">
        <v>189</v>
      </c>
      <c r="C9032" s="6" t="s">
        <v>95</v>
      </c>
      <c r="D9032" s="6" t="s">
        <v>212</v>
      </c>
      <c r="E9032" s="6" t="s">
        <v>671</v>
      </c>
      <c r="F9032" s="10">
        <v>43508</v>
      </c>
      <c r="G9032" s="6">
        <v>2</v>
      </c>
      <c r="H9032" s="11">
        <f>VLOOKUP(B9032,[1]!Product_Data[#Data],4,0)</f>
        <v>1783</v>
      </c>
      <c r="I9032" s="11">
        <f>VLOOKUP(B9032,[1]!Product_Data[#Data],3,0)</f>
        <v>1516</v>
      </c>
      <c r="J9032" s="11">
        <f t="shared" si="849"/>
        <v>3032</v>
      </c>
      <c r="K9032" s="11">
        <f t="shared" si="850"/>
        <v>3566</v>
      </c>
      <c r="L9032" s="11">
        <f t="shared" si="851"/>
        <v>534</v>
      </c>
      <c r="M9032" t="str">
        <f>VLOOKUP(C9032,[1]!Location_Data[#Data],2,0)</f>
        <v>Fullerton</v>
      </c>
      <c r="N9032" t="str">
        <f>VLOOKUP(D9032,[1]!Salespeople_Data[#Data],2,0)</f>
        <v>Ronald Reed</v>
      </c>
      <c r="O9032" t="str">
        <f>VLOOKUP(E9032,[1]!Customer_Data[#Data],2,0)</f>
        <v>Brandon Bailey</v>
      </c>
      <c r="P9032" s="15">
        <f t="shared" si="846"/>
        <v>3</v>
      </c>
      <c r="Q9032">
        <f t="shared" si="847"/>
        <v>2</v>
      </c>
      <c r="R9032">
        <f t="shared" si="848"/>
        <v>2019</v>
      </c>
    </row>
    <row r="9033" spans="1:18" x14ac:dyDescent="0.25">
      <c r="A9033" s="6" t="s">
        <v>10059</v>
      </c>
      <c r="B9033" s="6" t="s">
        <v>189</v>
      </c>
      <c r="C9033" s="6" t="s">
        <v>436</v>
      </c>
      <c r="D9033" s="6" t="s">
        <v>298</v>
      </c>
      <c r="E9033" s="6" t="s">
        <v>1689</v>
      </c>
      <c r="F9033" s="10">
        <v>43620</v>
      </c>
      <c r="G9033" s="6">
        <v>1</v>
      </c>
      <c r="H9033" s="11">
        <f>VLOOKUP(B9033,[1]!Product_Data[#Data],4,0)</f>
        <v>1783</v>
      </c>
      <c r="I9033" s="11">
        <f>VLOOKUP(B9033,[1]!Product_Data[#Data],3,0)</f>
        <v>1516</v>
      </c>
      <c r="J9033" s="11">
        <f t="shared" si="849"/>
        <v>1516</v>
      </c>
      <c r="K9033" s="11">
        <f t="shared" si="850"/>
        <v>1783</v>
      </c>
      <c r="L9033" s="11">
        <f t="shared" si="851"/>
        <v>267</v>
      </c>
      <c r="M9033" t="str">
        <f>VLOOKUP(C9033,[1]!Location_Data[#Data],2,0)</f>
        <v>Jurupa Valley</v>
      </c>
      <c r="N9033" t="str">
        <f>VLOOKUP(D9033,[1]!Salespeople_Data[#Data],2,0)</f>
        <v>Kenneth Fields</v>
      </c>
      <c r="O9033" t="str">
        <f>VLOOKUP(E9033,[1]!Customer_Data[#Data],2,0)</f>
        <v>Billy Gonzales</v>
      </c>
      <c r="P9033" s="15">
        <f t="shared" si="846"/>
        <v>3</v>
      </c>
      <c r="Q9033">
        <f t="shared" si="847"/>
        <v>6</v>
      </c>
      <c r="R9033">
        <f t="shared" si="848"/>
        <v>2019</v>
      </c>
    </row>
    <row r="9034" spans="1:18" x14ac:dyDescent="0.25">
      <c r="A9034" s="6" t="s">
        <v>10060</v>
      </c>
      <c r="B9034" s="6" t="s">
        <v>703</v>
      </c>
      <c r="C9034" s="6" t="s">
        <v>302</v>
      </c>
      <c r="D9034" s="6" t="s">
        <v>257</v>
      </c>
      <c r="E9034" s="6" t="s">
        <v>732</v>
      </c>
      <c r="F9034" s="10">
        <v>43714</v>
      </c>
      <c r="G9034" s="6">
        <v>3</v>
      </c>
      <c r="H9034" s="11">
        <f>VLOOKUP(B9034,[1]!Product_Data[#Data],4,0)</f>
        <v>530</v>
      </c>
      <c r="I9034" s="11">
        <f>VLOOKUP(B9034,[1]!Product_Data[#Data],3,0)</f>
        <v>435</v>
      </c>
      <c r="J9034" s="11">
        <f t="shared" si="849"/>
        <v>1305</v>
      </c>
      <c r="K9034" s="11">
        <f t="shared" si="850"/>
        <v>1590</v>
      </c>
      <c r="L9034" s="11">
        <f t="shared" si="851"/>
        <v>285</v>
      </c>
      <c r="M9034" t="str">
        <f>VLOOKUP(C9034,[1]!Location_Data[#Data],2,0)</f>
        <v>Santa Rosa</v>
      </c>
      <c r="N9034" t="str">
        <f>VLOOKUP(D9034,[1]!Salespeople_Data[#Data],2,0)</f>
        <v>Jerry Perry</v>
      </c>
      <c r="O9034" t="str">
        <f>VLOOKUP(E9034,[1]!Customer_Data[#Data],2,0)</f>
        <v>Victor Rogers</v>
      </c>
      <c r="P9034" s="15">
        <f t="shared" si="846"/>
        <v>6</v>
      </c>
      <c r="Q9034">
        <f t="shared" si="847"/>
        <v>9</v>
      </c>
      <c r="R9034">
        <f t="shared" si="848"/>
        <v>2019</v>
      </c>
    </row>
    <row r="9035" spans="1:18" x14ac:dyDescent="0.25">
      <c r="A9035" s="6" t="s">
        <v>10061</v>
      </c>
      <c r="B9035" s="6" t="s">
        <v>232</v>
      </c>
      <c r="C9035" s="6" t="s">
        <v>490</v>
      </c>
      <c r="D9035" s="6" t="s">
        <v>136</v>
      </c>
      <c r="E9035" s="6" t="s">
        <v>2357</v>
      </c>
      <c r="F9035" s="10">
        <v>43521</v>
      </c>
      <c r="G9035" s="6">
        <v>4</v>
      </c>
      <c r="H9035" s="11">
        <f>VLOOKUP(B9035,[1]!Product_Data[#Data],4,0)</f>
        <v>1119</v>
      </c>
      <c r="I9035" s="11">
        <f>VLOOKUP(B9035,[1]!Product_Data[#Data],3,0)</f>
        <v>683</v>
      </c>
      <c r="J9035" s="11">
        <f t="shared" si="849"/>
        <v>2732</v>
      </c>
      <c r="K9035" s="11">
        <f t="shared" si="850"/>
        <v>4476</v>
      </c>
      <c r="L9035" s="11">
        <f t="shared" si="851"/>
        <v>1744</v>
      </c>
      <c r="M9035" t="str">
        <f>VLOOKUP(C9035,[1]!Location_Data[#Data],2,0)</f>
        <v>Temecula</v>
      </c>
      <c r="N9035" t="str">
        <f>VLOOKUP(D9035,[1]!Salespeople_Data[#Data],2,0)</f>
        <v>Clarence Fox</v>
      </c>
      <c r="O9035" t="str">
        <f>VLOOKUP(E9035,[1]!Customer_Data[#Data],2,0)</f>
        <v>Brian Murphy</v>
      </c>
      <c r="P9035" s="15">
        <f t="shared" si="846"/>
        <v>2</v>
      </c>
      <c r="Q9035">
        <f t="shared" si="847"/>
        <v>2</v>
      </c>
      <c r="R9035">
        <f t="shared" si="848"/>
        <v>2019</v>
      </c>
    </row>
    <row r="9036" spans="1:18" x14ac:dyDescent="0.25">
      <c r="A9036" s="6" t="s">
        <v>10062</v>
      </c>
      <c r="B9036" s="6" t="s">
        <v>129</v>
      </c>
      <c r="C9036" s="6" t="s">
        <v>469</v>
      </c>
      <c r="D9036" s="6" t="s">
        <v>356</v>
      </c>
      <c r="E9036" s="6" t="s">
        <v>147</v>
      </c>
      <c r="F9036" s="10">
        <v>43734</v>
      </c>
      <c r="G9036" s="6">
        <v>1</v>
      </c>
      <c r="H9036" s="11">
        <f>VLOOKUP(B9036,[1]!Product_Data[#Data],4,0)</f>
        <v>127</v>
      </c>
      <c r="I9036" s="11">
        <f>VLOOKUP(B9036,[1]!Product_Data[#Data],3,0)</f>
        <v>79</v>
      </c>
      <c r="J9036" s="11">
        <f t="shared" si="849"/>
        <v>79</v>
      </c>
      <c r="K9036" s="11">
        <f t="shared" si="850"/>
        <v>127</v>
      </c>
      <c r="L9036" s="11">
        <f t="shared" si="851"/>
        <v>48</v>
      </c>
      <c r="M9036" t="str">
        <f>VLOOKUP(C9036,[1]!Location_Data[#Data],2,0)</f>
        <v>Escondido</v>
      </c>
      <c r="N9036" t="str">
        <f>VLOOKUP(D9036,[1]!Salespeople_Data[#Data],2,0)</f>
        <v>Jimmy Young</v>
      </c>
      <c r="O9036" t="str">
        <f>VLOOKUP(E9036,[1]!Customer_Data[#Data],2,0)</f>
        <v>Steven Owens</v>
      </c>
      <c r="P9036" s="15">
        <f t="shared" si="846"/>
        <v>5</v>
      </c>
      <c r="Q9036">
        <f t="shared" si="847"/>
        <v>9</v>
      </c>
      <c r="R9036">
        <f t="shared" si="848"/>
        <v>2019</v>
      </c>
    </row>
    <row r="9037" spans="1:18" x14ac:dyDescent="0.25">
      <c r="A9037" s="6" t="s">
        <v>10063</v>
      </c>
      <c r="B9037" s="6" t="s">
        <v>155</v>
      </c>
      <c r="C9037" s="6" t="s">
        <v>377</v>
      </c>
      <c r="D9037" s="6" t="s">
        <v>126</v>
      </c>
      <c r="E9037" s="6" t="s">
        <v>2212</v>
      </c>
      <c r="F9037" s="10">
        <v>43581</v>
      </c>
      <c r="G9037" s="6">
        <v>1</v>
      </c>
      <c r="H9037" s="11">
        <f>VLOOKUP(B9037,[1]!Product_Data[#Data],4,0)</f>
        <v>1353</v>
      </c>
      <c r="I9037" s="11">
        <f>VLOOKUP(B9037,[1]!Product_Data[#Data],3,0)</f>
        <v>947</v>
      </c>
      <c r="J9037" s="11">
        <f t="shared" si="849"/>
        <v>947</v>
      </c>
      <c r="K9037" s="11">
        <f t="shared" si="850"/>
        <v>1353</v>
      </c>
      <c r="L9037" s="11">
        <f t="shared" si="851"/>
        <v>406</v>
      </c>
      <c r="M9037" t="str">
        <f>VLOOKUP(C9037,[1]!Location_Data[#Data],2,0)</f>
        <v>San Diego</v>
      </c>
      <c r="N9037" t="str">
        <f>VLOOKUP(D9037,[1]!Salespeople_Data[#Data],2,0)</f>
        <v>Larry Castillo</v>
      </c>
      <c r="O9037" t="str">
        <f>VLOOKUP(E9037,[1]!Customer_Data[#Data],2,0)</f>
        <v>Justin Rodriguez</v>
      </c>
      <c r="P9037" s="15">
        <f t="shared" si="846"/>
        <v>6</v>
      </c>
      <c r="Q9037">
        <f t="shared" si="847"/>
        <v>4</v>
      </c>
      <c r="R9037">
        <f t="shared" si="848"/>
        <v>2019</v>
      </c>
    </row>
    <row r="9038" spans="1:18" x14ac:dyDescent="0.25">
      <c r="A9038" s="6" t="s">
        <v>10064</v>
      </c>
      <c r="B9038" s="6" t="s">
        <v>152</v>
      </c>
      <c r="C9038" s="6" t="s">
        <v>512</v>
      </c>
      <c r="D9038" s="6" t="s">
        <v>257</v>
      </c>
      <c r="E9038" s="6" t="s">
        <v>72</v>
      </c>
      <c r="F9038" s="10">
        <v>43652</v>
      </c>
      <c r="G9038" s="6">
        <v>1</v>
      </c>
      <c r="H9038" s="11">
        <f>VLOOKUP(B9038,[1]!Product_Data[#Data],4,0)</f>
        <v>951</v>
      </c>
      <c r="I9038" s="11">
        <f>VLOOKUP(B9038,[1]!Product_Data[#Data],3,0)</f>
        <v>504</v>
      </c>
      <c r="J9038" s="11">
        <f t="shared" si="849"/>
        <v>504</v>
      </c>
      <c r="K9038" s="11">
        <f t="shared" si="850"/>
        <v>951</v>
      </c>
      <c r="L9038" s="11">
        <f t="shared" si="851"/>
        <v>447</v>
      </c>
      <c r="M9038" t="str">
        <f>VLOOKUP(C9038,[1]!Location_Data[#Data],2,0)</f>
        <v>Long Beach</v>
      </c>
      <c r="N9038" t="str">
        <f>VLOOKUP(D9038,[1]!Salespeople_Data[#Data],2,0)</f>
        <v>Jerry Perry</v>
      </c>
      <c r="O9038" t="str">
        <f>VLOOKUP(E9038,[1]!Customer_Data[#Data],2,0)</f>
        <v>Keith Campbell</v>
      </c>
      <c r="P9038" s="15">
        <f t="shared" si="846"/>
        <v>7</v>
      </c>
      <c r="Q9038">
        <f t="shared" si="847"/>
        <v>7</v>
      </c>
      <c r="R9038">
        <f t="shared" si="848"/>
        <v>2019</v>
      </c>
    </row>
    <row r="9039" spans="1:18" x14ac:dyDescent="0.25">
      <c r="A9039" s="6" t="s">
        <v>10065</v>
      </c>
      <c r="B9039" s="6" t="s">
        <v>321</v>
      </c>
      <c r="C9039" s="6" t="s">
        <v>596</v>
      </c>
      <c r="D9039" s="6" t="s">
        <v>53</v>
      </c>
      <c r="E9039" s="6" t="s">
        <v>1649</v>
      </c>
      <c r="F9039" s="10">
        <v>43483</v>
      </c>
      <c r="G9039" s="6">
        <v>3</v>
      </c>
      <c r="H9039" s="11">
        <f>VLOOKUP(B9039,[1]!Product_Data[#Data],4,0)</f>
        <v>2391</v>
      </c>
      <c r="I9039" s="11">
        <f>VLOOKUP(B9039,[1]!Product_Data[#Data],3,0)</f>
        <v>1291</v>
      </c>
      <c r="J9039" s="11">
        <f t="shared" si="849"/>
        <v>3873</v>
      </c>
      <c r="K9039" s="11">
        <f t="shared" si="850"/>
        <v>7173</v>
      </c>
      <c r="L9039" s="11">
        <f t="shared" si="851"/>
        <v>3300</v>
      </c>
      <c r="M9039" t="str">
        <f>VLOOKUP(C9039,[1]!Location_Data[#Data],2,0)</f>
        <v>Fremont</v>
      </c>
      <c r="N9039" t="str">
        <f>VLOOKUP(D9039,[1]!Salespeople_Data[#Data],2,0)</f>
        <v>Scott Mason</v>
      </c>
      <c r="O9039" t="str">
        <f>VLOOKUP(E9039,[1]!Customer_Data[#Data],2,0)</f>
        <v>James Simmons</v>
      </c>
      <c r="P9039" s="15">
        <f t="shared" si="846"/>
        <v>6</v>
      </c>
      <c r="Q9039">
        <f t="shared" si="847"/>
        <v>1</v>
      </c>
      <c r="R9039">
        <f t="shared" si="848"/>
        <v>2019</v>
      </c>
    </row>
    <row r="9040" spans="1:18" x14ac:dyDescent="0.25">
      <c r="A9040" s="6" t="s">
        <v>10066</v>
      </c>
      <c r="B9040" s="6" t="s">
        <v>325</v>
      </c>
      <c r="C9040" s="6" t="s">
        <v>70</v>
      </c>
      <c r="D9040" s="6" t="s">
        <v>101</v>
      </c>
      <c r="E9040" s="6" t="s">
        <v>678</v>
      </c>
      <c r="F9040" s="10">
        <v>43550</v>
      </c>
      <c r="G9040" s="6">
        <v>1</v>
      </c>
      <c r="H9040" s="11">
        <f>VLOOKUP(B9040,[1]!Product_Data[#Data],4,0)</f>
        <v>1526</v>
      </c>
      <c r="I9040" s="11">
        <f>VLOOKUP(B9040,[1]!Product_Data[#Data],3,0)</f>
        <v>1251</v>
      </c>
      <c r="J9040" s="11">
        <f t="shared" si="849"/>
        <v>1251</v>
      </c>
      <c r="K9040" s="11">
        <f t="shared" si="850"/>
        <v>1526</v>
      </c>
      <c r="L9040" s="11">
        <f t="shared" si="851"/>
        <v>275</v>
      </c>
      <c r="M9040" t="str">
        <f>VLOOKUP(C9040,[1]!Location_Data[#Data],2,0)</f>
        <v>Clovis</v>
      </c>
      <c r="N9040" t="str">
        <f>VLOOKUP(D9040,[1]!Salespeople_Data[#Data],2,0)</f>
        <v>Scott Clark</v>
      </c>
      <c r="O9040" t="str">
        <f>VLOOKUP(E9040,[1]!Customer_Data[#Data],2,0)</f>
        <v>Sean Morris</v>
      </c>
      <c r="P9040" s="15">
        <f t="shared" si="846"/>
        <v>3</v>
      </c>
      <c r="Q9040">
        <f t="shared" si="847"/>
        <v>3</v>
      </c>
      <c r="R9040">
        <f t="shared" si="848"/>
        <v>2019</v>
      </c>
    </row>
    <row r="9041" spans="1:18" x14ac:dyDescent="0.25">
      <c r="A9041" s="6" t="s">
        <v>10067</v>
      </c>
      <c r="B9041" s="6" t="s">
        <v>173</v>
      </c>
      <c r="C9041" s="6" t="s">
        <v>272</v>
      </c>
      <c r="D9041" s="6" t="s">
        <v>25</v>
      </c>
      <c r="E9041" s="6" t="s">
        <v>1348</v>
      </c>
      <c r="F9041" s="10">
        <v>43771</v>
      </c>
      <c r="G9041" s="6">
        <v>2</v>
      </c>
      <c r="H9041" s="11">
        <f>VLOOKUP(B9041,[1]!Product_Data[#Data],4,0)</f>
        <v>2005</v>
      </c>
      <c r="I9041" s="11">
        <f>VLOOKUP(B9041,[1]!Product_Data[#Data],3,0)</f>
        <v>1223</v>
      </c>
      <c r="J9041" s="11">
        <f t="shared" si="849"/>
        <v>2446</v>
      </c>
      <c r="K9041" s="11">
        <f t="shared" si="850"/>
        <v>4010</v>
      </c>
      <c r="L9041" s="11">
        <f t="shared" si="851"/>
        <v>1564</v>
      </c>
      <c r="M9041" t="str">
        <f>VLOOKUP(C9041,[1]!Location_Data[#Data],2,0)</f>
        <v>Torrance</v>
      </c>
      <c r="N9041" t="str">
        <f>VLOOKUP(D9041,[1]!Salespeople_Data[#Data],2,0)</f>
        <v>Brian Davis</v>
      </c>
      <c r="O9041" t="str">
        <f>VLOOKUP(E9041,[1]!Customer_Data[#Data],2,0)</f>
        <v>Timothy Howard</v>
      </c>
      <c r="P9041" s="15">
        <f t="shared" si="846"/>
        <v>7</v>
      </c>
      <c r="Q9041">
        <f t="shared" si="847"/>
        <v>11</v>
      </c>
      <c r="R9041">
        <f t="shared" si="848"/>
        <v>2019</v>
      </c>
    </row>
    <row r="9042" spans="1:18" x14ac:dyDescent="0.25">
      <c r="A9042" s="6" t="s">
        <v>10068</v>
      </c>
      <c r="B9042" s="6" t="s">
        <v>267</v>
      </c>
      <c r="C9042" s="6" t="s">
        <v>253</v>
      </c>
      <c r="D9042" s="6" t="s">
        <v>35</v>
      </c>
      <c r="E9042" s="6" t="s">
        <v>76</v>
      </c>
      <c r="F9042" s="10">
        <v>43734</v>
      </c>
      <c r="G9042" s="6">
        <v>1</v>
      </c>
      <c r="H9042" s="11">
        <f>VLOOKUP(B9042,[1]!Product_Data[#Data],4,0)</f>
        <v>400</v>
      </c>
      <c r="I9042" s="11">
        <f>VLOOKUP(B9042,[1]!Product_Data[#Data],3,0)</f>
        <v>208</v>
      </c>
      <c r="J9042" s="11">
        <f t="shared" si="849"/>
        <v>208</v>
      </c>
      <c r="K9042" s="11">
        <f t="shared" si="850"/>
        <v>400</v>
      </c>
      <c r="L9042" s="11">
        <f t="shared" si="851"/>
        <v>192</v>
      </c>
      <c r="M9042" t="str">
        <f>VLOOKUP(C9042,[1]!Location_Data[#Data],2,0)</f>
        <v>Bakersfield</v>
      </c>
      <c r="N9042" t="str">
        <f>VLOOKUP(D9042,[1]!Salespeople_Data[#Data],2,0)</f>
        <v>Charles Harper</v>
      </c>
      <c r="O9042" t="str">
        <f>VLOOKUP(E9042,[1]!Customer_Data[#Data],2,0)</f>
        <v>Donald Andrews</v>
      </c>
      <c r="P9042" s="15">
        <f t="shared" si="846"/>
        <v>5</v>
      </c>
      <c r="Q9042">
        <f t="shared" si="847"/>
        <v>9</v>
      </c>
      <c r="R9042">
        <f t="shared" si="848"/>
        <v>2019</v>
      </c>
    </row>
    <row r="9043" spans="1:18" x14ac:dyDescent="0.25">
      <c r="A9043" s="6" t="s">
        <v>10069</v>
      </c>
      <c r="B9043" s="6" t="s">
        <v>56</v>
      </c>
      <c r="C9043" s="6" t="s">
        <v>246</v>
      </c>
      <c r="D9043" s="6" t="s">
        <v>87</v>
      </c>
      <c r="E9043" s="6" t="s">
        <v>653</v>
      </c>
      <c r="F9043" s="10">
        <v>43662</v>
      </c>
      <c r="G9043" s="6">
        <v>3</v>
      </c>
      <c r="H9043" s="11">
        <f>VLOOKUP(B9043,[1]!Product_Data[#Data],4,0)</f>
        <v>1848</v>
      </c>
      <c r="I9043" s="11">
        <f>VLOOKUP(B9043,[1]!Product_Data[#Data],3,0)</f>
        <v>1294</v>
      </c>
      <c r="J9043" s="11">
        <f t="shared" si="849"/>
        <v>3882</v>
      </c>
      <c r="K9043" s="11">
        <f t="shared" si="850"/>
        <v>5544</v>
      </c>
      <c r="L9043" s="11">
        <f t="shared" si="851"/>
        <v>1662</v>
      </c>
      <c r="M9043" t="str">
        <f>VLOOKUP(C9043,[1]!Location_Data[#Data],2,0)</f>
        <v>San Francisco</v>
      </c>
      <c r="N9043" t="str">
        <f>VLOOKUP(D9043,[1]!Salespeople_Data[#Data],2,0)</f>
        <v>Martin Perry</v>
      </c>
      <c r="O9043" t="str">
        <f>VLOOKUP(E9043,[1]!Customer_Data[#Data],2,0)</f>
        <v>Todd Price</v>
      </c>
      <c r="P9043" s="15">
        <f t="shared" si="846"/>
        <v>3</v>
      </c>
      <c r="Q9043">
        <f t="shared" si="847"/>
        <v>7</v>
      </c>
      <c r="R9043">
        <f t="shared" si="848"/>
        <v>2019</v>
      </c>
    </row>
    <row r="9044" spans="1:18" x14ac:dyDescent="0.25">
      <c r="A9044" s="6" t="s">
        <v>10070</v>
      </c>
      <c r="B9044" s="6" t="s">
        <v>431</v>
      </c>
      <c r="C9044" s="6" t="s">
        <v>276</v>
      </c>
      <c r="D9044" s="6" t="s">
        <v>53</v>
      </c>
      <c r="E9044" s="6" t="s">
        <v>920</v>
      </c>
      <c r="F9044" s="10">
        <v>43698</v>
      </c>
      <c r="G9044" s="6">
        <v>1</v>
      </c>
      <c r="H9044" s="11">
        <f>VLOOKUP(B9044,[1]!Product_Data[#Data],4,0)</f>
        <v>290</v>
      </c>
      <c r="I9044" s="11">
        <f>VLOOKUP(B9044,[1]!Product_Data[#Data],3,0)</f>
        <v>200</v>
      </c>
      <c r="J9044" s="11">
        <f t="shared" si="849"/>
        <v>200</v>
      </c>
      <c r="K9044" s="11">
        <f t="shared" si="850"/>
        <v>290</v>
      </c>
      <c r="L9044" s="11">
        <f t="shared" si="851"/>
        <v>90</v>
      </c>
      <c r="M9044" t="str">
        <f>VLOOKUP(C9044,[1]!Location_Data[#Data],2,0)</f>
        <v>Orange</v>
      </c>
      <c r="N9044" t="str">
        <f>VLOOKUP(D9044,[1]!Salespeople_Data[#Data],2,0)</f>
        <v>Scott Mason</v>
      </c>
      <c r="O9044" t="str">
        <f>VLOOKUP(E9044,[1]!Customer_Data[#Data],2,0)</f>
        <v>Joshua Watkins</v>
      </c>
      <c r="P9044" s="15">
        <f t="shared" si="846"/>
        <v>4</v>
      </c>
      <c r="Q9044">
        <f t="shared" si="847"/>
        <v>8</v>
      </c>
      <c r="R9044">
        <f t="shared" si="848"/>
        <v>2019</v>
      </c>
    </row>
    <row r="9045" spans="1:18" x14ac:dyDescent="0.25">
      <c r="A9045" s="6" t="s">
        <v>10071</v>
      </c>
      <c r="B9045" s="6" t="s">
        <v>668</v>
      </c>
      <c r="C9045" s="6" t="s">
        <v>392</v>
      </c>
      <c r="D9045" s="6" t="s">
        <v>178</v>
      </c>
      <c r="E9045" s="6" t="s">
        <v>1079</v>
      </c>
      <c r="F9045" s="10">
        <v>43698</v>
      </c>
      <c r="G9045" s="6">
        <v>2</v>
      </c>
      <c r="H9045" s="11">
        <f>VLOOKUP(B9045,[1]!Product_Data[#Data],4,0)</f>
        <v>181</v>
      </c>
      <c r="I9045" s="11">
        <f>VLOOKUP(B9045,[1]!Product_Data[#Data],3,0)</f>
        <v>130</v>
      </c>
      <c r="J9045" s="11">
        <f t="shared" si="849"/>
        <v>260</v>
      </c>
      <c r="K9045" s="11">
        <f t="shared" si="850"/>
        <v>362</v>
      </c>
      <c r="L9045" s="11">
        <f t="shared" si="851"/>
        <v>102</v>
      </c>
      <c r="M9045" t="str">
        <f>VLOOKUP(C9045,[1]!Location_Data[#Data],2,0)</f>
        <v>Visalia</v>
      </c>
      <c r="N9045" t="str">
        <f>VLOOKUP(D9045,[1]!Salespeople_Data[#Data],2,0)</f>
        <v>Joshua Taylor</v>
      </c>
      <c r="O9045" t="str">
        <f>VLOOKUP(E9045,[1]!Customer_Data[#Data],2,0)</f>
        <v>Donald Reynolds</v>
      </c>
      <c r="P9045" s="15">
        <f t="shared" si="846"/>
        <v>4</v>
      </c>
      <c r="Q9045">
        <f t="shared" si="847"/>
        <v>8</v>
      </c>
      <c r="R9045">
        <f t="shared" si="848"/>
        <v>2019</v>
      </c>
    </row>
    <row r="9046" spans="1:18" x14ac:dyDescent="0.25">
      <c r="A9046" s="6" t="s">
        <v>10072</v>
      </c>
      <c r="B9046" s="6" t="s">
        <v>752</v>
      </c>
      <c r="C9046" s="6" t="s">
        <v>48</v>
      </c>
      <c r="D9046" s="6" t="s">
        <v>101</v>
      </c>
      <c r="E9046" s="6" t="s">
        <v>1133</v>
      </c>
      <c r="F9046" s="10">
        <v>43582</v>
      </c>
      <c r="G9046" s="6">
        <v>1</v>
      </c>
      <c r="H9046" s="11">
        <f>VLOOKUP(B9046,[1]!Product_Data[#Data],4,0)</f>
        <v>95</v>
      </c>
      <c r="I9046" s="11">
        <f>VLOOKUP(B9046,[1]!Product_Data[#Data],3,0)</f>
        <v>61</v>
      </c>
      <c r="J9046" s="11">
        <f t="shared" si="849"/>
        <v>61</v>
      </c>
      <c r="K9046" s="11">
        <f t="shared" si="850"/>
        <v>95</v>
      </c>
      <c r="L9046" s="11">
        <f t="shared" si="851"/>
        <v>34</v>
      </c>
      <c r="M9046" t="str">
        <f>VLOOKUP(C9046,[1]!Location_Data[#Data],2,0)</f>
        <v>Rialto</v>
      </c>
      <c r="N9046" t="str">
        <f>VLOOKUP(D9046,[1]!Salespeople_Data[#Data],2,0)</f>
        <v>Scott Clark</v>
      </c>
      <c r="O9046" t="str">
        <f>VLOOKUP(E9046,[1]!Customer_Data[#Data],2,0)</f>
        <v>Daniel West</v>
      </c>
      <c r="P9046" s="15">
        <f t="shared" si="846"/>
        <v>7</v>
      </c>
      <c r="Q9046">
        <f t="shared" si="847"/>
        <v>4</v>
      </c>
      <c r="R9046">
        <f t="shared" si="848"/>
        <v>2019</v>
      </c>
    </row>
    <row r="9047" spans="1:18" x14ac:dyDescent="0.25">
      <c r="A9047" s="6" t="s">
        <v>10073</v>
      </c>
      <c r="B9047" s="6" t="s">
        <v>666</v>
      </c>
      <c r="C9047" s="6" t="s">
        <v>95</v>
      </c>
      <c r="D9047" s="6" t="s">
        <v>257</v>
      </c>
      <c r="E9047" s="6" t="s">
        <v>662</v>
      </c>
      <c r="F9047" s="10">
        <v>43680</v>
      </c>
      <c r="G9047" s="6">
        <v>1</v>
      </c>
      <c r="H9047" s="11">
        <f>VLOOKUP(B9047,[1]!Product_Data[#Data],4,0)</f>
        <v>2241</v>
      </c>
      <c r="I9047" s="11">
        <f>VLOOKUP(B9047,[1]!Product_Data[#Data],3,0)</f>
        <v>1367</v>
      </c>
      <c r="J9047" s="11">
        <f t="shared" si="849"/>
        <v>1367</v>
      </c>
      <c r="K9047" s="11">
        <f t="shared" si="850"/>
        <v>2241</v>
      </c>
      <c r="L9047" s="11">
        <f t="shared" si="851"/>
        <v>874</v>
      </c>
      <c r="M9047" t="str">
        <f>VLOOKUP(C9047,[1]!Location_Data[#Data],2,0)</f>
        <v>Fullerton</v>
      </c>
      <c r="N9047" t="str">
        <f>VLOOKUP(D9047,[1]!Salespeople_Data[#Data],2,0)</f>
        <v>Jerry Perry</v>
      </c>
      <c r="O9047" t="str">
        <f>VLOOKUP(E9047,[1]!Customer_Data[#Data],2,0)</f>
        <v>George Thompson</v>
      </c>
      <c r="P9047" s="15">
        <f t="shared" si="846"/>
        <v>7</v>
      </c>
      <c r="Q9047">
        <f t="shared" si="847"/>
        <v>8</v>
      </c>
      <c r="R9047">
        <f t="shared" si="848"/>
        <v>2019</v>
      </c>
    </row>
    <row r="9048" spans="1:18" x14ac:dyDescent="0.25">
      <c r="A9048" s="6" t="s">
        <v>10074</v>
      </c>
      <c r="B9048" s="6" t="s">
        <v>56</v>
      </c>
      <c r="C9048" s="6" t="s">
        <v>272</v>
      </c>
      <c r="D9048" s="6" t="s">
        <v>80</v>
      </c>
      <c r="E9048" s="6" t="s">
        <v>764</v>
      </c>
      <c r="F9048" s="10">
        <v>43558</v>
      </c>
      <c r="G9048" s="6">
        <v>3</v>
      </c>
      <c r="H9048" s="11">
        <f>VLOOKUP(B9048,[1]!Product_Data[#Data],4,0)</f>
        <v>1848</v>
      </c>
      <c r="I9048" s="11">
        <f>VLOOKUP(B9048,[1]!Product_Data[#Data],3,0)</f>
        <v>1294</v>
      </c>
      <c r="J9048" s="11">
        <f t="shared" si="849"/>
        <v>3882</v>
      </c>
      <c r="K9048" s="11">
        <f t="shared" si="850"/>
        <v>5544</v>
      </c>
      <c r="L9048" s="11">
        <f t="shared" si="851"/>
        <v>1662</v>
      </c>
      <c r="M9048" t="str">
        <f>VLOOKUP(C9048,[1]!Location_Data[#Data],2,0)</f>
        <v>Torrance</v>
      </c>
      <c r="N9048" t="str">
        <f>VLOOKUP(D9048,[1]!Salespeople_Data[#Data],2,0)</f>
        <v>Henry Nelson</v>
      </c>
      <c r="O9048" t="str">
        <f>VLOOKUP(E9048,[1]!Customer_Data[#Data],2,0)</f>
        <v>Ronald Bradley</v>
      </c>
      <c r="P9048" s="15">
        <f t="shared" si="846"/>
        <v>4</v>
      </c>
      <c r="Q9048">
        <f t="shared" si="847"/>
        <v>4</v>
      </c>
      <c r="R9048">
        <f t="shared" si="848"/>
        <v>2019</v>
      </c>
    </row>
    <row r="9049" spans="1:18" x14ac:dyDescent="0.25">
      <c r="A9049" s="6" t="s">
        <v>10075</v>
      </c>
      <c r="B9049" s="6" t="s">
        <v>181</v>
      </c>
      <c r="C9049" s="6" t="s">
        <v>90</v>
      </c>
      <c r="D9049" s="6" t="s">
        <v>359</v>
      </c>
      <c r="E9049" s="6" t="s">
        <v>1644</v>
      </c>
      <c r="F9049" s="10">
        <v>43753</v>
      </c>
      <c r="G9049" s="6">
        <v>2</v>
      </c>
      <c r="H9049" s="11">
        <f>VLOOKUP(B9049,[1]!Product_Data[#Data],4,0)</f>
        <v>1500</v>
      </c>
      <c r="I9049" s="11">
        <f>VLOOKUP(B9049,[1]!Product_Data[#Data],3,0)</f>
        <v>900</v>
      </c>
      <c r="J9049" s="11">
        <f t="shared" si="849"/>
        <v>1800</v>
      </c>
      <c r="K9049" s="11">
        <f t="shared" si="850"/>
        <v>3000</v>
      </c>
      <c r="L9049" s="11">
        <f t="shared" si="851"/>
        <v>1200</v>
      </c>
      <c r="M9049" t="str">
        <f>VLOOKUP(C9049,[1]!Location_Data[#Data],2,0)</f>
        <v>Irvine</v>
      </c>
      <c r="N9049" t="str">
        <f>VLOOKUP(D9049,[1]!Salespeople_Data[#Data],2,0)</f>
        <v>Eugene Holmes</v>
      </c>
      <c r="O9049" t="str">
        <f>VLOOKUP(E9049,[1]!Customer_Data[#Data],2,0)</f>
        <v>Kenneth Dunn</v>
      </c>
      <c r="P9049" s="15">
        <f t="shared" si="846"/>
        <v>3</v>
      </c>
      <c r="Q9049">
        <f t="shared" si="847"/>
        <v>10</v>
      </c>
      <c r="R9049">
        <f t="shared" si="848"/>
        <v>2019</v>
      </c>
    </row>
    <row r="9050" spans="1:18" x14ac:dyDescent="0.25">
      <c r="A9050" s="6" t="s">
        <v>10076</v>
      </c>
      <c r="B9050" s="6" t="s">
        <v>263</v>
      </c>
      <c r="C9050" s="6" t="s">
        <v>519</v>
      </c>
      <c r="D9050" s="6" t="s">
        <v>191</v>
      </c>
      <c r="E9050" s="6" t="s">
        <v>1630</v>
      </c>
      <c r="F9050" s="10">
        <v>43622</v>
      </c>
      <c r="G9050" s="6">
        <v>1</v>
      </c>
      <c r="H9050" s="11">
        <f>VLOOKUP(B9050,[1]!Product_Data[#Data],4,0)</f>
        <v>378</v>
      </c>
      <c r="I9050" s="11">
        <f>VLOOKUP(B9050,[1]!Product_Data[#Data],3,0)</f>
        <v>291</v>
      </c>
      <c r="J9050" s="11">
        <f t="shared" si="849"/>
        <v>291</v>
      </c>
      <c r="K9050" s="11">
        <f t="shared" si="850"/>
        <v>378</v>
      </c>
      <c r="L9050" s="11">
        <f t="shared" si="851"/>
        <v>87</v>
      </c>
      <c r="M9050" t="str">
        <f>VLOOKUP(C9050,[1]!Location_Data[#Data],2,0)</f>
        <v>Anaheim</v>
      </c>
      <c r="N9050" t="str">
        <f>VLOOKUP(D9050,[1]!Salespeople_Data[#Data],2,0)</f>
        <v>Robert Reed</v>
      </c>
      <c r="O9050" t="str">
        <f>VLOOKUP(E9050,[1]!Customer_Data[#Data],2,0)</f>
        <v>Steven Nichols</v>
      </c>
      <c r="P9050" s="15">
        <f t="shared" si="846"/>
        <v>5</v>
      </c>
      <c r="Q9050">
        <f t="shared" si="847"/>
        <v>6</v>
      </c>
      <c r="R9050">
        <f t="shared" si="848"/>
        <v>2019</v>
      </c>
    </row>
    <row r="9051" spans="1:18" x14ac:dyDescent="0.25">
      <c r="A9051" s="6" t="s">
        <v>10077</v>
      </c>
      <c r="B9051" s="6" t="s">
        <v>464</v>
      </c>
      <c r="C9051" s="6" t="s">
        <v>386</v>
      </c>
      <c r="D9051" s="6" t="s">
        <v>126</v>
      </c>
      <c r="E9051" s="6" t="s">
        <v>510</v>
      </c>
      <c r="F9051" s="10">
        <v>43626</v>
      </c>
      <c r="G9051" s="6">
        <v>1</v>
      </c>
      <c r="H9051" s="11">
        <f>VLOOKUP(B9051,[1]!Product_Data[#Data],4,0)</f>
        <v>1566</v>
      </c>
      <c r="I9051" s="11">
        <f>VLOOKUP(B9051,[1]!Product_Data[#Data],3,0)</f>
        <v>1190</v>
      </c>
      <c r="J9051" s="11">
        <f t="shared" si="849"/>
        <v>1190</v>
      </c>
      <c r="K9051" s="11">
        <f t="shared" si="850"/>
        <v>1566</v>
      </c>
      <c r="L9051" s="11">
        <f t="shared" si="851"/>
        <v>376</v>
      </c>
      <c r="M9051" t="str">
        <f>VLOOKUP(C9051,[1]!Location_Data[#Data],2,0)</f>
        <v>Carlsbad</v>
      </c>
      <c r="N9051" t="str">
        <f>VLOOKUP(D9051,[1]!Salespeople_Data[#Data],2,0)</f>
        <v>Larry Castillo</v>
      </c>
      <c r="O9051" t="str">
        <f>VLOOKUP(E9051,[1]!Customer_Data[#Data],2,0)</f>
        <v>George Ellis</v>
      </c>
      <c r="P9051" s="15">
        <f t="shared" si="846"/>
        <v>2</v>
      </c>
      <c r="Q9051">
        <f t="shared" si="847"/>
        <v>6</v>
      </c>
      <c r="R9051">
        <f t="shared" si="848"/>
        <v>2019</v>
      </c>
    </row>
    <row r="9052" spans="1:18" x14ac:dyDescent="0.25">
      <c r="A9052" s="6" t="s">
        <v>10078</v>
      </c>
      <c r="B9052" s="6" t="s">
        <v>99</v>
      </c>
      <c r="C9052" s="6" t="s">
        <v>362</v>
      </c>
      <c r="D9052" s="6" t="s">
        <v>40</v>
      </c>
      <c r="E9052" s="6" t="s">
        <v>1497</v>
      </c>
      <c r="F9052" s="10">
        <v>43670</v>
      </c>
      <c r="G9052" s="6">
        <v>2</v>
      </c>
      <c r="H9052" s="11">
        <f>VLOOKUP(B9052,[1]!Product_Data[#Data],4,0)</f>
        <v>1708</v>
      </c>
      <c r="I9052" s="11">
        <f>VLOOKUP(B9052,[1]!Product_Data[#Data],3,0)</f>
        <v>871</v>
      </c>
      <c r="J9052" s="11">
        <f t="shared" si="849"/>
        <v>1742</v>
      </c>
      <c r="K9052" s="11">
        <f t="shared" si="850"/>
        <v>3416</v>
      </c>
      <c r="L9052" s="11">
        <f t="shared" si="851"/>
        <v>1674</v>
      </c>
      <c r="M9052" t="str">
        <f>VLOOKUP(C9052,[1]!Location_Data[#Data],2,0)</f>
        <v>San Bernardino</v>
      </c>
      <c r="N9052" t="str">
        <f>VLOOKUP(D9052,[1]!Salespeople_Data[#Data],2,0)</f>
        <v>Brian Hansen</v>
      </c>
      <c r="O9052" t="str">
        <f>VLOOKUP(E9052,[1]!Customer_Data[#Data],2,0)</f>
        <v>Philip Bailey</v>
      </c>
      <c r="P9052" s="15">
        <f t="shared" si="846"/>
        <v>4</v>
      </c>
      <c r="Q9052">
        <f t="shared" si="847"/>
        <v>7</v>
      </c>
      <c r="R9052">
        <f t="shared" si="848"/>
        <v>2019</v>
      </c>
    </row>
    <row r="9053" spans="1:18" x14ac:dyDescent="0.25">
      <c r="A9053" s="6" t="s">
        <v>10079</v>
      </c>
      <c r="B9053" s="6" t="s">
        <v>553</v>
      </c>
      <c r="C9053" s="6" t="s">
        <v>95</v>
      </c>
      <c r="D9053" s="6" t="s">
        <v>159</v>
      </c>
      <c r="E9053" s="6" t="s">
        <v>162</v>
      </c>
      <c r="F9053" s="10">
        <v>43819</v>
      </c>
      <c r="G9053" s="6">
        <v>4</v>
      </c>
      <c r="H9053" s="11">
        <f>VLOOKUP(B9053,[1]!Product_Data[#Data],4,0)</f>
        <v>1798</v>
      </c>
      <c r="I9053" s="11">
        <f>VLOOKUP(B9053,[1]!Product_Data[#Data],3,0)</f>
        <v>971</v>
      </c>
      <c r="J9053" s="11">
        <f t="shared" si="849"/>
        <v>3884</v>
      </c>
      <c r="K9053" s="11">
        <f t="shared" si="850"/>
        <v>7192</v>
      </c>
      <c r="L9053" s="11">
        <f t="shared" si="851"/>
        <v>3308</v>
      </c>
      <c r="M9053" t="str">
        <f>VLOOKUP(C9053,[1]!Location_Data[#Data],2,0)</f>
        <v>Fullerton</v>
      </c>
      <c r="N9053" t="str">
        <f>VLOOKUP(D9053,[1]!Salespeople_Data[#Data],2,0)</f>
        <v>Bobby Russell</v>
      </c>
      <c r="O9053" t="str">
        <f>VLOOKUP(E9053,[1]!Customer_Data[#Data],2,0)</f>
        <v>William Andrews</v>
      </c>
      <c r="P9053" s="15">
        <f t="shared" si="846"/>
        <v>6</v>
      </c>
      <c r="Q9053">
        <f t="shared" si="847"/>
        <v>12</v>
      </c>
      <c r="R9053">
        <f t="shared" si="848"/>
        <v>2019</v>
      </c>
    </row>
    <row r="9054" spans="1:18" x14ac:dyDescent="0.25">
      <c r="A9054" s="6" t="s">
        <v>10080</v>
      </c>
      <c r="B9054" s="6" t="s">
        <v>457</v>
      </c>
      <c r="C9054" s="6" t="s">
        <v>249</v>
      </c>
      <c r="D9054" s="6" t="s">
        <v>225</v>
      </c>
      <c r="E9054" s="6" t="s">
        <v>1710</v>
      </c>
      <c r="F9054" s="10">
        <v>43505</v>
      </c>
      <c r="G9054" s="6">
        <v>1</v>
      </c>
      <c r="H9054" s="11">
        <f>VLOOKUP(B9054,[1]!Product_Data[#Data],4,0)</f>
        <v>947</v>
      </c>
      <c r="I9054" s="11">
        <f>VLOOKUP(B9054,[1]!Product_Data[#Data],3,0)</f>
        <v>786</v>
      </c>
      <c r="J9054" s="11">
        <f t="shared" si="849"/>
        <v>786</v>
      </c>
      <c r="K9054" s="11">
        <f t="shared" si="850"/>
        <v>947</v>
      </c>
      <c r="L9054" s="11">
        <f t="shared" si="851"/>
        <v>161</v>
      </c>
      <c r="M9054" t="str">
        <f>VLOOKUP(C9054,[1]!Location_Data[#Data],2,0)</f>
        <v>Roseville</v>
      </c>
      <c r="N9054" t="str">
        <f>VLOOKUP(D9054,[1]!Salespeople_Data[#Data],2,0)</f>
        <v>Andrew Bowman</v>
      </c>
      <c r="O9054" t="str">
        <f>VLOOKUP(E9054,[1]!Customer_Data[#Data],2,0)</f>
        <v>Kevin Wheeler</v>
      </c>
      <c r="P9054" s="15">
        <f t="shared" si="846"/>
        <v>7</v>
      </c>
      <c r="Q9054">
        <f t="shared" si="847"/>
        <v>2</v>
      </c>
      <c r="R9054">
        <f t="shared" si="848"/>
        <v>2019</v>
      </c>
    </row>
    <row r="9055" spans="1:18" x14ac:dyDescent="0.25">
      <c r="A9055" s="6" t="s">
        <v>10081</v>
      </c>
      <c r="B9055" s="6" t="s">
        <v>252</v>
      </c>
      <c r="C9055" s="6" t="s">
        <v>220</v>
      </c>
      <c r="D9055" s="6" t="s">
        <v>71</v>
      </c>
      <c r="E9055" s="6" t="s">
        <v>312</v>
      </c>
      <c r="F9055" s="10">
        <v>43619</v>
      </c>
      <c r="G9055" s="6">
        <v>2</v>
      </c>
      <c r="H9055" s="11">
        <f>VLOOKUP(B9055,[1]!Product_Data[#Data],4,0)</f>
        <v>1899</v>
      </c>
      <c r="I9055" s="11">
        <f>VLOOKUP(B9055,[1]!Product_Data[#Data],3,0)</f>
        <v>1044</v>
      </c>
      <c r="J9055" s="11">
        <f t="shared" si="849"/>
        <v>2088</v>
      </c>
      <c r="K9055" s="11">
        <f t="shared" si="850"/>
        <v>3798</v>
      </c>
      <c r="L9055" s="11">
        <f t="shared" si="851"/>
        <v>1710</v>
      </c>
      <c r="M9055" t="str">
        <f>VLOOKUP(C9055,[1]!Location_Data[#Data],2,0)</f>
        <v>Modesto</v>
      </c>
      <c r="N9055" t="str">
        <f>VLOOKUP(D9055,[1]!Salespeople_Data[#Data],2,0)</f>
        <v>Gary Rodriguez</v>
      </c>
      <c r="O9055" t="str">
        <f>VLOOKUP(E9055,[1]!Customer_Data[#Data],2,0)</f>
        <v>Adam Jenkins</v>
      </c>
      <c r="P9055" s="15">
        <f t="shared" si="846"/>
        <v>2</v>
      </c>
      <c r="Q9055">
        <f t="shared" si="847"/>
        <v>6</v>
      </c>
      <c r="R9055">
        <f t="shared" si="848"/>
        <v>2019</v>
      </c>
    </row>
    <row r="9056" spans="1:18" x14ac:dyDescent="0.25">
      <c r="A9056" s="6" t="s">
        <v>10082</v>
      </c>
      <c r="B9056" s="6" t="s">
        <v>78</v>
      </c>
      <c r="C9056" s="6" t="s">
        <v>331</v>
      </c>
      <c r="D9056" s="6" t="s">
        <v>178</v>
      </c>
      <c r="E9056" s="6" t="s">
        <v>4208</v>
      </c>
      <c r="F9056" s="10">
        <v>43737</v>
      </c>
      <c r="G9056" s="6">
        <v>3</v>
      </c>
      <c r="H9056" s="11">
        <f>VLOOKUP(B9056,[1]!Product_Data[#Data],4,0)</f>
        <v>1380</v>
      </c>
      <c r="I9056" s="11">
        <f>VLOOKUP(B9056,[1]!Product_Data[#Data],3,0)</f>
        <v>1090</v>
      </c>
      <c r="J9056" s="11">
        <f t="shared" si="849"/>
        <v>3270</v>
      </c>
      <c r="K9056" s="11">
        <f t="shared" si="850"/>
        <v>4140</v>
      </c>
      <c r="L9056" s="11">
        <f t="shared" si="851"/>
        <v>870</v>
      </c>
      <c r="M9056" t="str">
        <f>VLOOKUP(C9056,[1]!Location_Data[#Data],2,0)</f>
        <v>Sunnyvale</v>
      </c>
      <c r="N9056" t="str">
        <f>VLOOKUP(D9056,[1]!Salespeople_Data[#Data],2,0)</f>
        <v>Joshua Taylor</v>
      </c>
      <c r="O9056" t="str">
        <f>VLOOKUP(E9056,[1]!Customer_Data[#Data],2,0)</f>
        <v>Mark Kim</v>
      </c>
      <c r="P9056" s="15">
        <f t="shared" si="846"/>
        <v>1</v>
      </c>
      <c r="Q9056">
        <f t="shared" si="847"/>
        <v>9</v>
      </c>
      <c r="R9056">
        <f t="shared" si="848"/>
        <v>2019</v>
      </c>
    </row>
    <row r="9057" spans="1:18" x14ac:dyDescent="0.25">
      <c r="A9057" s="6" t="s">
        <v>10083</v>
      </c>
      <c r="B9057" s="6" t="s">
        <v>114</v>
      </c>
      <c r="C9057" s="6" t="s">
        <v>220</v>
      </c>
      <c r="D9057" s="6" t="s">
        <v>250</v>
      </c>
      <c r="E9057" s="6" t="s">
        <v>2239</v>
      </c>
      <c r="F9057" s="10">
        <v>43782</v>
      </c>
      <c r="G9057" s="6">
        <v>2</v>
      </c>
      <c r="H9057" s="11">
        <f>VLOOKUP(B9057,[1]!Product_Data[#Data],4,0)</f>
        <v>545</v>
      </c>
      <c r="I9057" s="11">
        <f>VLOOKUP(B9057,[1]!Product_Data[#Data],3,0)</f>
        <v>425</v>
      </c>
      <c r="J9057" s="11">
        <f t="shared" si="849"/>
        <v>850</v>
      </c>
      <c r="K9057" s="11">
        <f t="shared" si="850"/>
        <v>1090</v>
      </c>
      <c r="L9057" s="11">
        <f t="shared" si="851"/>
        <v>240</v>
      </c>
      <c r="M9057" t="str">
        <f>VLOOKUP(C9057,[1]!Location_Data[#Data],2,0)</f>
        <v>Modesto</v>
      </c>
      <c r="N9057" t="str">
        <f>VLOOKUP(D9057,[1]!Salespeople_Data[#Data],2,0)</f>
        <v>Martin Carr</v>
      </c>
      <c r="O9057" t="str">
        <f>VLOOKUP(E9057,[1]!Customer_Data[#Data],2,0)</f>
        <v>Jonathan Bowman</v>
      </c>
      <c r="P9057" s="15">
        <f t="shared" si="846"/>
        <v>4</v>
      </c>
      <c r="Q9057">
        <f t="shared" si="847"/>
        <v>11</v>
      </c>
      <c r="R9057">
        <f t="shared" si="848"/>
        <v>2019</v>
      </c>
    </row>
    <row r="9058" spans="1:18" x14ac:dyDescent="0.25">
      <c r="A9058" s="6" t="s">
        <v>10084</v>
      </c>
      <c r="B9058" s="6" t="s">
        <v>238</v>
      </c>
      <c r="C9058" s="6" t="s">
        <v>469</v>
      </c>
      <c r="D9058" s="6" t="s">
        <v>87</v>
      </c>
      <c r="E9058" s="6" t="s">
        <v>11</v>
      </c>
      <c r="F9058" s="10">
        <v>43778</v>
      </c>
      <c r="G9058" s="6">
        <v>1</v>
      </c>
      <c r="H9058" s="11">
        <f>VLOOKUP(B9058,[1]!Product_Data[#Data],4,0)</f>
        <v>871</v>
      </c>
      <c r="I9058" s="11">
        <f>VLOOKUP(B9058,[1]!Product_Data[#Data],3,0)</f>
        <v>540</v>
      </c>
      <c r="J9058" s="11">
        <f t="shared" si="849"/>
        <v>540</v>
      </c>
      <c r="K9058" s="11">
        <f t="shared" si="850"/>
        <v>871</v>
      </c>
      <c r="L9058" s="11">
        <f t="shared" si="851"/>
        <v>331</v>
      </c>
      <c r="M9058" t="str">
        <f>VLOOKUP(C9058,[1]!Location_Data[#Data],2,0)</f>
        <v>Escondido</v>
      </c>
      <c r="N9058" t="str">
        <f>VLOOKUP(D9058,[1]!Salespeople_Data[#Data],2,0)</f>
        <v>Martin Perry</v>
      </c>
      <c r="O9058" t="str">
        <f>VLOOKUP(E9058,[1]!Customer_Data[#Data],2,0)</f>
        <v>Benjamin Morgan</v>
      </c>
      <c r="P9058" s="15">
        <f t="shared" si="846"/>
        <v>7</v>
      </c>
      <c r="Q9058">
        <f t="shared" si="847"/>
        <v>11</v>
      </c>
      <c r="R9058">
        <f t="shared" si="848"/>
        <v>2019</v>
      </c>
    </row>
    <row r="9059" spans="1:18" x14ac:dyDescent="0.25">
      <c r="A9059" s="6" t="s">
        <v>10085</v>
      </c>
      <c r="B9059" s="6" t="s">
        <v>370</v>
      </c>
      <c r="C9059" s="6" t="s">
        <v>14</v>
      </c>
      <c r="D9059" s="6" t="s">
        <v>359</v>
      </c>
      <c r="E9059" s="6" t="s">
        <v>718</v>
      </c>
      <c r="F9059" s="10">
        <v>43588</v>
      </c>
      <c r="G9059" s="6">
        <v>1</v>
      </c>
      <c r="H9059" s="11">
        <f>VLOOKUP(B9059,[1]!Product_Data[#Data],4,0)</f>
        <v>771</v>
      </c>
      <c r="I9059" s="11">
        <f>VLOOKUP(B9059,[1]!Product_Data[#Data],3,0)</f>
        <v>648</v>
      </c>
      <c r="J9059" s="11">
        <f t="shared" si="849"/>
        <v>648</v>
      </c>
      <c r="K9059" s="11">
        <f t="shared" si="850"/>
        <v>771</v>
      </c>
      <c r="L9059" s="11">
        <f t="shared" si="851"/>
        <v>123</v>
      </c>
      <c r="M9059" t="str">
        <f>VLOOKUP(C9059,[1]!Location_Data[#Data],2,0)</f>
        <v>Santa Clarita</v>
      </c>
      <c r="N9059" t="str">
        <f>VLOOKUP(D9059,[1]!Salespeople_Data[#Data],2,0)</f>
        <v>Eugene Holmes</v>
      </c>
      <c r="O9059" t="str">
        <f>VLOOKUP(E9059,[1]!Customer_Data[#Data],2,0)</f>
        <v>Shawn Bishop</v>
      </c>
      <c r="P9059" s="15">
        <f t="shared" si="846"/>
        <v>6</v>
      </c>
      <c r="Q9059">
        <f t="shared" si="847"/>
        <v>5</v>
      </c>
      <c r="R9059">
        <f t="shared" si="848"/>
        <v>2019</v>
      </c>
    </row>
    <row r="9060" spans="1:18" x14ac:dyDescent="0.25">
      <c r="A9060" s="6" t="s">
        <v>10086</v>
      </c>
      <c r="B9060" s="6" t="s">
        <v>440</v>
      </c>
      <c r="C9060" s="6" t="s">
        <v>105</v>
      </c>
      <c r="D9060" s="6" t="s">
        <v>80</v>
      </c>
      <c r="E9060" s="6" t="s">
        <v>1839</v>
      </c>
      <c r="F9060" s="10">
        <v>43566</v>
      </c>
      <c r="G9060" s="6">
        <v>2</v>
      </c>
      <c r="H9060" s="11">
        <f>VLOOKUP(B9060,[1]!Product_Data[#Data],4,0)</f>
        <v>800</v>
      </c>
      <c r="I9060" s="11">
        <f>VLOOKUP(B9060,[1]!Product_Data[#Data],3,0)</f>
        <v>536</v>
      </c>
      <c r="J9060" s="11">
        <f t="shared" si="849"/>
        <v>1072</v>
      </c>
      <c r="K9060" s="11">
        <f t="shared" si="850"/>
        <v>1600</v>
      </c>
      <c r="L9060" s="11">
        <f t="shared" si="851"/>
        <v>528</v>
      </c>
      <c r="M9060" t="str">
        <f>VLOOKUP(C9060,[1]!Location_Data[#Data],2,0)</f>
        <v>Daly City</v>
      </c>
      <c r="N9060" t="str">
        <f>VLOOKUP(D9060,[1]!Salespeople_Data[#Data],2,0)</f>
        <v>Henry Nelson</v>
      </c>
      <c r="O9060" t="str">
        <f>VLOOKUP(E9060,[1]!Customer_Data[#Data],2,0)</f>
        <v>Jason Duncan</v>
      </c>
      <c r="P9060" s="15">
        <f t="shared" si="846"/>
        <v>5</v>
      </c>
      <c r="Q9060">
        <f t="shared" si="847"/>
        <v>4</v>
      </c>
      <c r="R9060">
        <f t="shared" si="848"/>
        <v>2019</v>
      </c>
    </row>
    <row r="9061" spans="1:18" x14ac:dyDescent="0.25">
      <c r="A9061" s="6" t="s">
        <v>10087</v>
      </c>
      <c r="B9061" s="6" t="s">
        <v>245</v>
      </c>
      <c r="C9061" s="6" t="s">
        <v>62</v>
      </c>
      <c r="D9061" s="6" t="s">
        <v>75</v>
      </c>
      <c r="E9061" s="6" t="s">
        <v>462</v>
      </c>
      <c r="F9061" s="10">
        <v>43577</v>
      </c>
      <c r="G9061" s="6">
        <v>1</v>
      </c>
      <c r="H9061" s="11">
        <f>VLOOKUP(B9061,[1]!Product_Data[#Data],4,0)</f>
        <v>818</v>
      </c>
      <c r="I9061" s="11">
        <f>VLOOKUP(B9061,[1]!Product_Data[#Data],3,0)</f>
        <v>450</v>
      </c>
      <c r="J9061" s="11">
        <f t="shared" si="849"/>
        <v>450</v>
      </c>
      <c r="K9061" s="11">
        <f t="shared" si="850"/>
        <v>818</v>
      </c>
      <c r="L9061" s="11">
        <f t="shared" si="851"/>
        <v>368</v>
      </c>
      <c r="M9061" t="str">
        <f>VLOOKUP(C9061,[1]!Location_Data[#Data],2,0)</f>
        <v>Fairfield</v>
      </c>
      <c r="N9061" t="str">
        <f>VLOOKUP(D9061,[1]!Salespeople_Data[#Data],2,0)</f>
        <v>Roger Robertson</v>
      </c>
      <c r="O9061" t="str">
        <f>VLOOKUP(E9061,[1]!Customer_Data[#Data],2,0)</f>
        <v>Thomas Chapman</v>
      </c>
      <c r="P9061" s="15">
        <f t="shared" si="846"/>
        <v>2</v>
      </c>
      <c r="Q9061">
        <f t="shared" si="847"/>
        <v>4</v>
      </c>
      <c r="R9061">
        <f t="shared" si="848"/>
        <v>2019</v>
      </c>
    </row>
    <row r="9062" spans="1:18" x14ac:dyDescent="0.25">
      <c r="A9062" s="6" t="s">
        <v>10088</v>
      </c>
      <c r="B9062" s="6" t="s">
        <v>796</v>
      </c>
      <c r="C9062" s="6" t="s">
        <v>66</v>
      </c>
      <c r="D9062" s="6" t="s">
        <v>96</v>
      </c>
      <c r="E9062" s="6" t="s">
        <v>88</v>
      </c>
      <c r="F9062" s="10">
        <v>43470</v>
      </c>
      <c r="G9062" s="6">
        <v>2</v>
      </c>
      <c r="H9062" s="11">
        <f>VLOOKUP(B9062,[1]!Product_Data[#Data],4,0)</f>
        <v>1103</v>
      </c>
      <c r="I9062" s="11">
        <f>VLOOKUP(B9062,[1]!Product_Data[#Data],3,0)</f>
        <v>838</v>
      </c>
      <c r="J9062" s="11">
        <f t="shared" si="849"/>
        <v>1676</v>
      </c>
      <c r="K9062" s="11">
        <f t="shared" si="850"/>
        <v>2206</v>
      </c>
      <c r="L9062" s="11">
        <f t="shared" si="851"/>
        <v>530</v>
      </c>
      <c r="M9062" t="str">
        <f>VLOOKUP(C9062,[1]!Location_Data[#Data],2,0)</f>
        <v>Ontario</v>
      </c>
      <c r="N9062" t="str">
        <f>VLOOKUP(D9062,[1]!Salespeople_Data[#Data],2,0)</f>
        <v>Brian Thomas</v>
      </c>
      <c r="O9062" t="str">
        <f>VLOOKUP(E9062,[1]!Customer_Data[#Data],2,0)</f>
        <v>Aaron Tucker</v>
      </c>
      <c r="P9062" s="15">
        <f t="shared" si="846"/>
        <v>7</v>
      </c>
      <c r="Q9062">
        <f t="shared" si="847"/>
        <v>1</v>
      </c>
      <c r="R9062">
        <f t="shared" si="848"/>
        <v>2019</v>
      </c>
    </row>
    <row r="9063" spans="1:18" x14ac:dyDescent="0.25">
      <c r="A9063" s="6" t="s">
        <v>10089</v>
      </c>
      <c r="B9063" s="6" t="s">
        <v>796</v>
      </c>
      <c r="C9063" s="6" t="s">
        <v>731</v>
      </c>
      <c r="D9063" s="6" t="s">
        <v>40</v>
      </c>
      <c r="E9063" s="6" t="s">
        <v>1683</v>
      </c>
      <c r="F9063" s="10">
        <v>43489</v>
      </c>
      <c r="G9063" s="6">
        <v>1</v>
      </c>
      <c r="H9063" s="11">
        <f>VLOOKUP(B9063,[1]!Product_Data[#Data],4,0)</f>
        <v>1103</v>
      </c>
      <c r="I9063" s="11">
        <f>VLOOKUP(B9063,[1]!Product_Data[#Data],3,0)</f>
        <v>838</v>
      </c>
      <c r="J9063" s="11">
        <f t="shared" si="849"/>
        <v>838</v>
      </c>
      <c r="K9063" s="11">
        <f t="shared" si="850"/>
        <v>1103</v>
      </c>
      <c r="L9063" s="11">
        <f t="shared" si="851"/>
        <v>265</v>
      </c>
      <c r="M9063" t="str">
        <f>VLOOKUP(C9063,[1]!Location_Data[#Data],2,0)</f>
        <v>Costa Mesa</v>
      </c>
      <c r="N9063" t="str">
        <f>VLOOKUP(D9063,[1]!Salespeople_Data[#Data],2,0)</f>
        <v>Brian Hansen</v>
      </c>
      <c r="O9063" t="str">
        <f>VLOOKUP(E9063,[1]!Customer_Data[#Data],2,0)</f>
        <v>Timothy Hamilton</v>
      </c>
      <c r="P9063" s="15">
        <f t="shared" si="846"/>
        <v>5</v>
      </c>
      <c r="Q9063">
        <f t="shared" si="847"/>
        <v>1</v>
      </c>
      <c r="R9063">
        <f t="shared" si="848"/>
        <v>2019</v>
      </c>
    </row>
    <row r="9064" spans="1:18" x14ac:dyDescent="0.25">
      <c r="A9064" s="6" t="s">
        <v>10090</v>
      </c>
      <c r="B9064" s="6" t="s">
        <v>47</v>
      </c>
      <c r="C9064" s="6" t="s">
        <v>392</v>
      </c>
      <c r="D9064" s="6" t="s">
        <v>298</v>
      </c>
      <c r="E9064" s="6" t="s">
        <v>3164</v>
      </c>
      <c r="F9064" s="10">
        <v>43808</v>
      </c>
      <c r="G9064" s="6">
        <v>3</v>
      </c>
      <c r="H9064" s="11">
        <f>VLOOKUP(B9064,[1]!Product_Data[#Data],4,0)</f>
        <v>1812</v>
      </c>
      <c r="I9064" s="11">
        <f>VLOOKUP(B9064,[1]!Product_Data[#Data],3,0)</f>
        <v>1305</v>
      </c>
      <c r="J9064" s="11">
        <f t="shared" si="849"/>
        <v>3915</v>
      </c>
      <c r="K9064" s="11">
        <f t="shared" si="850"/>
        <v>5436</v>
      </c>
      <c r="L9064" s="11">
        <f t="shared" si="851"/>
        <v>1521</v>
      </c>
      <c r="M9064" t="str">
        <f>VLOOKUP(C9064,[1]!Location_Data[#Data],2,0)</f>
        <v>Visalia</v>
      </c>
      <c r="N9064" t="str">
        <f>VLOOKUP(D9064,[1]!Salespeople_Data[#Data],2,0)</f>
        <v>Kenneth Fields</v>
      </c>
      <c r="O9064" t="str">
        <f>VLOOKUP(E9064,[1]!Customer_Data[#Data],2,0)</f>
        <v>Harry Perkins</v>
      </c>
      <c r="P9064" s="15">
        <f t="shared" si="846"/>
        <v>2</v>
      </c>
      <c r="Q9064">
        <f t="shared" si="847"/>
        <v>12</v>
      </c>
      <c r="R9064">
        <f t="shared" si="848"/>
        <v>2019</v>
      </c>
    </row>
    <row r="9065" spans="1:18" x14ac:dyDescent="0.25">
      <c r="A9065" s="6" t="s">
        <v>10091</v>
      </c>
      <c r="B9065" s="6" t="s">
        <v>173</v>
      </c>
      <c r="C9065" s="6" t="s">
        <v>62</v>
      </c>
      <c r="D9065" s="6" t="s">
        <v>49</v>
      </c>
      <c r="E9065" s="6" t="s">
        <v>2273</v>
      </c>
      <c r="F9065" s="10">
        <v>43618</v>
      </c>
      <c r="G9065" s="6">
        <v>3</v>
      </c>
      <c r="H9065" s="11">
        <f>VLOOKUP(B9065,[1]!Product_Data[#Data],4,0)</f>
        <v>2005</v>
      </c>
      <c r="I9065" s="11">
        <f>VLOOKUP(B9065,[1]!Product_Data[#Data],3,0)</f>
        <v>1223</v>
      </c>
      <c r="J9065" s="11">
        <f t="shared" si="849"/>
        <v>3669</v>
      </c>
      <c r="K9065" s="11">
        <f t="shared" si="850"/>
        <v>6015</v>
      </c>
      <c r="L9065" s="11">
        <f t="shared" si="851"/>
        <v>2346</v>
      </c>
      <c r="M9065" t="str">
        <f>VLOOKUP(C9065,[1]!Location_Data[#Data],2,0)</f>
        <v>Fairfield</v>
      </c>
      <c r="N9065" t="str">
        <f>VLOOKUP(D9065,[1]!Salespeople_Data[#Data],2,0)</f>
        <v>Walter Cook</v>
      </c>
      <c r="O9065" t="str">
        <f>VLOOKUP(E9065,[1]!Customer_Data[#Data],2,0)</f>
        <v>Bobby Black</v>
      </c>
      <c r="P9065" s="15">
        <f t="shared" si="846"/>
        <v>1</v>
      </c>
      <c r="Q9065">
        <f t="shared" si="847"/>
        <v>6</v>
      </c>
      <c r="R9065">
        <f t="shared" si="848"/>
        <v>2019</v>
      </c>
    </row>
    <row r="9066" spans="1:18" x14ac:dyDescent="0.25">
      <c r="A9066" s="6" t="s">
        <v>10092</v>
      </c>
      <c r="B9066" s="6" t="s">
        <v>256</v>
      </c>
      <c r="C9066" s="6" t="s">
        <v>355</v>
      </c>
      <c r="D9066" s="6" t="s">
        <v>264</v>
      </c>
      <c r="E9066" s="6" t="s">
        <v>2113</v>
      </c>
      <c r="F9066" s="10">
        <v>43539</v>
      </c>
      <c r="G9066" s="6">
        <v>2</v>
      </c>
      <c r="H9066" s="11">
        <f>VLOOKUP(B9066,[1]!Product_Data[#Data],4,0)</f>
        <v>596</v>
      </c>
      <c r="I9066" s="11">
        <f>VLOOKUP(B9066,[1]!Product_Data[#Data],3,0)</f>
        <v>358</v>
      </c>
      <c r="J9066" s="11">
        <f t="shared" si="849"/>
        <v>716</v>
      </c>
      <c r="K9066" s="11">
        <f t="shared" si="850"/>
        <v>1192</v>
      </c>
      <c r="L9066" s="11">
        <f t="shared" si="851"/>
        <v>476</v>
      </c>
      <c r="M9066" t="str">
        <f>VLOOKUP(C9066,[1]!Location_Data[#Data],2,0)</f>
        <v>Burbank</v>
      </c>
      <c r="N9066" t="str">
        <f>VLOOKUP(D9066,[1]!Salespeople_Data[#Data],2,0)</f>
        <v>Ernest Wheeler</v>
      </c>
      <c r="O9066" t="str">
        <f>VLOOKUP(E9066,[1]!Customer_Data[#Data],2,0)</f>
        <v>Bruce Oliver</v>
      </c>
      <c r="P9066" s="15">
        <f t="shared" si="846"/>
        <v>6</v>
      </c>
      <c r="Q9066">
        <f t="shared" si="847"/>
        <v>3</v>
      </c>
      <c r="R9066">
        <f t="shared" si="848"/>
        <v>2019</v>
      </c>
    </row>
    <row r="9067" spans="1:18" x14ac:dyDescent="0.25">
      <c r="A9067" s="6" t="s">
        <v>10093</v>
      </c>
      <c r="B9067" s="6" t="s">
        <v>537</v>
      </c>
      <c r="C9067" s="6" t="s">
        <v>140</v>
      </c>
      <c r="D9067" s="6" t="s">
        <v>101</v>
      </c>
      <c r="E9067" s="6" t="s">
        <v>1376</v>
      </c>
      <c r="F9067" s="10">
        <v>43489</v>
      </c>
      <c r="G9067" s="6">
        <v>1</v>
      </c>
      <c r="H9067" s="11">
        <f>VLOOKUP(B9067,[1]!Product_Data[#Data],4,0)</f>
        <v>556</v>
      </c>
      <c r="I9067" s="11">
        <f>VLOOKUP(B9067,[1]!Product_Data[#Data],3,0)</f>
        <v>395</v>
      </c>
      <c r="J9067" s="11">
        <f t="shared" si="849"/>
        <v>395</v>
      </c>
      <c r="K9067" s="11">
        <f t="shared" si="850"/>
        <v>556</v>
      </c>
      <c r="L9067" s="11">
        <f t="shared" si="851"/>
        <v>161</v>
      </c>
      <c r="M9067" t="str">
        <f>VLOOKUP(C9067,[1]!Location_Data[#Data],2,0)</f>
        <v>Salinas</v>
      </c>
      <c r="N9067" t="str">
        <f>VLOOKUP(D9067,[1]!Salespeople_Data[#Data],2,0)</f>
        <v>Scott Clark</v>
      </c>
      <c r="O9067" t="str">
        <f>VLOOKUP(E9067,[1]!Customer_Data[#Data],2,0)</f>
        <v>Adam Thompson</v>
      </c>
      <c r="P9067" s="15">
        <f t="shared" si="846"/>
        <v>5</v>
      </c>
      <c r="Q9067">
        <f t="shared" si="847"/>
        <v>1</v>
      </c>
      <c r="R9067">
        <f t="shared" si="848"/>
        <v>2019</v>
      </c>
    </row>
    <row r="9068" spans="1:18" x14ac:dyDescent="0.25">
      <c r="A9068" s="6" t="s">
        <v>10094</v>
      </c>
      <c r="B9068" s="6" t="s">
        <v>189</v>
      </c>
      <c r="C9068" s="6" t="s">
        <v>66</v>
      </c>
      <c r="D9068" s="6" t="s">
        <v>136</v>
      </c>
      <c r="E9068" s="6" t="s">
        <v>1696</v>
      </c>
      <c r="F9068" s="10">
        <v>43743</v>
      </c>
      <c r="G9068" s="6">
        <v>2</v>
      </c>
      <c r="H9068" s="11">
        <f>VLOOKUP(B9068,[1]!Product_Data[#Data],4,0)</f>
        <v>1783</v>
      </c>
      <c r="I9068" s="11">
        <f>VLOOKUP(B9068,[1]!Product_Data[#Data],3,0)</f>
        <v>1516</v>
      </c>
      <c r="J9068" s="11">
        <f t="shared" si="849"/>
        <v>3032</v>
      </c>
      <c r="K9068" s="11">
        <f t="shared" si="850"/>
        <v>3566</v>
      </c>
      <c r="L9068" s="11">
        <f t="shared" si="851"/>
        <v>534</v>
      </c>
      <c r="M9068" t="str">
        <f>VLOOKUP(C9068,[1]!Location_Data[#Data],2,0)</f>
        <v>Ontario</v>
      </c>
      <c r="N9068" t="str">
        <f>VLOOKUP(D9068,[1]!Salespeople_Data[#Data],2,0)</f>
        <v>Clarence Fox</v>
      </c>
      <c r="O9068" t="str">
        <f>VLOOKUP(E9068,[1]!Customer_Data[#Data],2,0)</f>
        <v>Ernest Ortiz</v>
      </c>
      <c r="P9068" s="15">
        <f t="shared" si="846"/>
        <v>7</v>
      </c>
      <c r="Q9068">
        <f t="shared" si="847"/>
        <v>10</v>
      </c>
      <c r="R9068">
        <f t="shared" si="848"/>
        <v>2019</v>
      </c>
    </row>
    <row r="9069" spans="1:18" x14ac:dyDescent="0.25">
      <c r="A9069" s="6" t="s">
        <v>10095</v>
      </c>
      <c r="B9069" s="6" t="s">
        <v>421</v>
      </c>
      <c r="C9069" s="6" t="s">
        <v>519</v>
      </c>
      <c r="D9069" s="6" t="s">
        <v>75</v>
      </c>
      <c r="E9069" s="6" t="s">
        <v>1683</v>
      </c>
      <c r="F9069" s="10">
        <v>43525</v>
      </c>
      <c r="G9069" s="6">
        <v>1</v>
      </c>
      <c r="H9069" s="11">
        <f>VLOOKUP(B9069,[1]!Product_Data[#Data],4,0)</f>
        <v>826</v>
      </c>
      <c r="I9069" s="11">
        <f>VLOOKUP(B9069,[1]!Product_Data[#Data],3,0)</f>
        <v>562</v>
      </c>
      <c r="J9069" s="11">
        <f t="shared" si="849"/>
        <v>562</v>
      </c>
      <c r="K9069" s="11">
        <f t="shared" si="850"/>
        <v>826</v>
      </c>
      <c r="L9069" s="11">
        <f t="shared" si="851"/>
        <v>264</v>
      </c>
      <c r="M9069" t="str">
        <f>VLOOKUP(C9069,[1]!Location_Data[#Data],2,0)</f>
        <v>Anaheim</v>
      </c>
      <c r="N9069" t="str">
        <f>VLOOKUP(D9069,[1]!Salespeople_Data[#Data],2,0)</f>
        <v>Roger Robertson</v>
      </c>
      <c r="O9069" t="str">
        <f>VLOOKUP(E9069,[1]!Customer_Data[#Data],2,0)</f>
        <v>Timothy Hamilton</v>
      </c>
      <c r="P9069" s="15">
        <f t="shared" si="846"/>
        <v>6</v>
      </c>
      <c r="Q9069">
        <f t="shared" si="847"/>
        <v>3</v>
      </c>
      <c r="R9069">
        <f t="shared" si="848"/>
        <v>2019</v>
      </c>
    </row>
    <row r="9070" spans="1:18" x14ac:dyDescent="0.25">
      <c r="A9070" s="6" t="s">
        <v>10096</v>
      </c>
      <c r="B9070" s="6" t="s">
        <v>144</v>
      </c>
      <c r="C9070" s="6" t="s">
        <v>14</v>
      </c>
      <c r="D9070" s="6" t="s">
        <v>191</v>
      </c>
      <c r="E9070" s="6" t="s">
        <v>3258</v>
      </c>
      <c r="F9070" s="10">
        <v>43584</v>
      </c>
      <c r="G9070" s="6">
        <v>3</v>
      </c>
      <c r="H9070" s="11">
        <f>VLOOKUP(B9070,[1]!Product_Data[#Data],4,0)</f>
        <v>2410</v>
      </c>
      <c r="I9070" s="11">
        <f>VLOOKUP(B9070,[1]!Product_Data[#Data],3,0)</f>
        <v>1518</v>
      </c>
      <c r="J9070" s="11">
        <f t="shared" si="849"/>
        <v>4554</v>
      </c>
      <c r="K9070" s="11">
        <f t="shared" si="850"/>
        <v>7230</v>
      </c>
      <c r="L9070" s="11">
        <f t="shared" si="851"/>
        <v>2676</v>
      </c>
      <c r="M9070" t="str">
        <f>VLOOKUP(C9070,[1]!Location_Data[#Data],2,0)</f>
        <v>Santa Clarita</v>
      </c>
      <c r="N9070" t="str">
        <f>VLOOKUP(D9070,[1]!Salespeople_Data[#Data],2,0)</f>
        <v>Robert Reed</v>
      </c>
      <c r="O9070" t="str">
        <f>VLOOKUP(E9070,[1]!Customer_Data[#Data],2,0)</f>
        <v>Roger Thompson</v>
      </c>
      <c r="P9070" s="15">
        <f t="shared" si="846"/>
        <v>2</v>
      </c>
      <c r="Q9070">
        <f t="shared" si="847"/>
        <v>4</v>
      </c>
      <c r="R9070">
        <f t="shared" si="848"/>
        <v>2019</v>
      </c>
    </row>
    <row r="9071" spans="1:18" x14ac:dyDescent="0.25">
      <c r="A9071" s="6" t="s">
        <v>10097</v>
      </c>
      <c r="B9071" s="6" t="s">
        <v>155</v>
      </c>
      <c r="C9071" s="6" t="s">
        <v>386</v>
      </c>
      <c r="D9071" s="6" t="s">
        <v>106</v>
      </c>
      <c r="E9071" s="6" t="s">
        <v>2288</v>
      </c>
      <c r="F9071" s="10">
        <v>43641</v>
      </c>
      <c r="G9071" s="6">
        <v>1</v>
      </c>
      <c r="H9071" s="11">
        <f>VLOOKUP(B9071,[1]!Product_Data[#Data],4,0)</f>
        <v>1353</v>
      </c>
      <c r="I9071" s="11">
        <f>VLOOKUP(B9071,[1]!Product_Data[#Data],3,0)</f>
        <v>947</v>
      </c>
      <c r="J9071" s="11">
        <f t="shared" si="849"/>
        <v>947</v>
      </c>
      <c r="K9071" s="11">
        <f t="shared" si="850"/>
        <v>1353</v>
      </c>
      <c r="L9071" s="11">
        <f t="shared" si="851"/>
        <v>406</v>
      </c>
      <c r="M9071" t="str">
        <f>VLOOKUP(C9071,[1]!Location_Data[#Data],2,0)</f>
        <v>Carlsbad</v>
      </c>
      <c r="N9071" t="str">
        <f>VLOOKUP(D9071,[1]!Salespeople_Data[#Data],2,0)</f>
        <v>Patrick Ruiz</v>
      </c>
      <c r="O9071" t="str">
        <f>VLOOKUP(E9071,[1]!Customer_Data[#Data],2,0)</f>
        <v>Antonio Owens</v>
      </c>
      <c r="P9071" s="15">
        <f t="shared" si="846"/>
        <v>3</v>
      </c>
      <c r="Q9071">
        <f t="shared" si="847"/>
        <v>6</v>
      </c>
      <c r="R9071">
        <f t="shared" si="848"/>
        <v>2019</v>
      </c>
    </row>
    <row r="9072" spans="1:18" x14ac:dyDescent="0.25">
      <c r="A9072" s="6" t="s">
        <v>10098</v>
      </c>
      <c r="B9072" s="6" t="s">
        <v>43</v>
      </c>
      <c r="C9072" s="6" t="s">
        <v>527</v>
      </c>
      <c r="D9072" s="6" t="s">
        <v>257</v>
      </c>
      <c r="E9072" s="6" t="s">
        <v>784</v>
      </c>
      <c r="F9072" s="10">
        <v>43778</v>
      </c>
      <c r="G9072" s="6">
        <v>1</v>
      </c>
      <c r="H9072" s="11">
        <f>VLOOKUP(B9072,[1]!Product_Data[#Data],4,0)</f>
        <v>356</v>
      </c>
      <c r="I9072" s="11">
        <f>VLOOKUP(B9072,[1]!Product_Data[#Data],3,0)</f>
        <v>292</v>
      </c>
      <c r="J9072" s="11">
        <f t="shared" si="849"/>
        <v>292</v>
      </c>
      <c r="K9072" s="11">
        <f t="shared" si="850"/>
        <v>356</v>
      </c>
      <c r="L9072" s="11">
        <f t="shared" si="851"/>
        <v>64</v>
      </c>
      <c r="M9072" t="str">
        <f>VLOOKUP(C9072,[1]!Location_Data[#Data],2,0)</f>
        <v>Stockton</v>
      </c>
      <c r="N9072" t="str">
        <f>VLOOKUP(D9072,[1]!Salespeople_Data[#Data],2,0)</f>
        <v>Jerry Perry</v>
      </c>
      <c r="O9072" t="str">
        <f>VLOOKUP(E9072,[1]!Customer_Data[#Data],2,0)</f>
        <v>Terry Morris</v>
      </c>
      <c r="P9072" s="15">
        <f t="shared" si="846"/>
        <v>7</v>
      </c>
      <c r="Q9072">
        <f t="shared" si="847"/>
        <v>11</v>
      </c>
      <c r="R9072">
        <f t="shared" si="848"/>
        <v>2019</v>
      </c>
    </row>
    <row r="9073" spans="1:18" x14ac:dyDescent="0.25">
      <c r="A9073" s="6" t="s">
        <v>10099</v>
      </c>
      <c r="B9073" s="6" t="s">
        <v>99</v>
      </c>
      <c r="C9073" s="6" t="s">
        <v>386</v>
      </c>
      <c r="D9073" s="6" t="s">
        <v>15</v>
      </c>
      <c r="E9073" s="6" t="s">
        <v>885</v>
      </c>
      <c r="F9073" s="10">
        <v>43590</v>
      </c>
      <c r="G9073" s="6">
        <v>1</v>
      </c>
      <c r="H9073" s="11">
        <f>VLOOKUP(B9073,[1]!Product_Data[#Data],4,0)</f>
        <v>1708</v>
      </c>
      <c r="I9073" s="11">
        <f>VLOOKUP(B9073,[1]!Product_Data[#Data],3,0)</f>
        <v>871</v>
      </c>
      <c r="J9073" s="11">
        <f t="shared" si="849"/>
        <v>871</v>
      </c>
      <c r="K9073" s="11">
        <f t="shared" si="850"/>
        <v>1708</v>
      </c>
      <c r="L9073" s="11">
        <f t="shared" si="851"/>
        <v>837</v>
      </c>
      <c r="M9073" t="str">
        <f>VLOOKUP(C9073,[1]!Location_Data[#Data],2,0)</f>
        <v>Carlsbad</v>
      </c>
      <c r="N9073" t="str">
        <f>VLOOKUP(D9073,[1]!Salespeople_Data[#Data],2,0)</f>
        <v>Ryan Butler</v>
      </c>
      <c r="O9073" t="str">
        <f>VLOOKUP(E9073,[1]!Customer_Data[#Data],2,0)</f>
        <v>Andrew Peters</v>
      </c>
      <c r="P9073" s="15">
        <f t="shared" si="846"/>
        <v>1</v>
      </c>
      <c r="Q9073">
        <f t="shared" si="847"/>
        <v>5</v>
      </c>
      <c r="R9073">
        <f t="shared" si="848"/>
        <v>2019</v>
      </c>
    </row>
    <row r="9074" spans="1:18" x14ac:dyDescent="0.25">
      <c r="A9074" s="6" t="s">
        <v>10100</v>
      </c>
      <c r="B9074" s="6" t="s">
        <v>94</v>
      </c>
      <c r="C9074" s="6" t="s">
        <v>135</v>
      </c>
      <c r="D9074" s="6" t="s">
        <v>447</v>
      </c>
      <c r="E9074" s="6" t="s">
        <v>1254</v>
      </c>
      <c r="F9074" s="10">
        <v>43584</v>
      </c>
      <c r="G9074" s="6">
        <v>1</v>
      </c>
      <c r="H9074" s="11">
        <f>VLOOKUP(B9074,[1]!Product_Data[#Data],4,0)</f>
        <v>1639</v>
      </c>
      <c r="I9074" s="11">
        <f>VLOOKUP(B9074,[1]!Product_Data[#Data],3,0)</f>
        <v>1295</v>
      </c>
      <c r="J9074" s="11">
        <f t="shared" si="849"/>
        <v>1295</v>
      </c>
      <c r="K9074" s="11">
        <f t="shared" si="850"/>
        <v>1639</v>
      </c>
      <c r="L9074" s="11">
        <f t="shared" si="851"/>
        <v>344</v>
      </c>
      <c r="M9074" t="str">
        <f>VLOOKUP(C9074,[1]!Location_Data[#Data],2,0)</f>
        <v>Oxnard</v>
      </c>
      <c r="N9074" t="str">
        <f>VLOOKUP(D9074,[1]!Salespeople_Data[#Data],2,0)</f>
        <v>Howard Sims</v>
      </c>
      <c r="O9074" t="str">
        <f>VLOOKUP(E9074,[1]!Customer_Data[#Data],2,0)</f>
        <v>Daniel Moreno</v>
      </c>
      <c r="P9074" s="15">
        <f t="shared" si="846"/>
        <v>2</v>
      </c>
      <c r="Q9074">
        <f t="shared" si="847"/>
        <v>4</v>
      </c>
      <c r="R9074">
        <f t="shared" si="848"/>
        <v>2019</v>
      </c>
    </row>
    <row r="9075" spans="1:18" x14ac:dyDescent="0.25">
      <c r="A9075" s="6" t="s">
        <v>10101</v>
      </c>
      <c r="B9075" s="6" t="s">
        <v>652</v>
      </c>
      <c r="C9075" s="6" t="s">
        <v>530</v>
      </c>
      <c r="D9075" s="6" t="s">
        <v>216</v>
      </c>
      <c r="E9075" s="6" t="s">
        <v>759</v>
      </c>
      <c r="F9075" s="10">
        <v>43603</v>
      </c>
      <c r="G9075" s="6">
        <v>2</v>
      </c>
      <c r="H9075" s="11">
        <f>VLOOKUP(B9075,[1]!Product_Data[#Data],4,0)</f>
        <v>217</v>
      </c>
      <c r="I9075" s="11">
        <f>VLOOKUP(B9075,[1]!Product_Data[#Data],3,0)</f>
        <v>171</v>
      </c>
      <c r="J9075" s="11">
        <f t="shared" si="849"/>
        <v>342</v>
      </c>
      <c r="K9075" s="11">
        <f t="shared" si="850"/>
        <v>434</v>
      </c>
      <c r="L9075" s="11">
        <f t="shared" si="851"/>
        <v>92</v>
      </c>
      <c r="M9075" t="str">
        <f>VLOOKUP(C9075,[1]!Location_Data[#Data],2,0)</f>
        <v>San Buenaventura (Ventura)</v>
      </c>
      <c r="N9075" t="str">
        <f>VLOOKUP(D9075,[1]!Salespeople_Data[#Data],2,0)</f>
        <v>Ernest Wagner</v>
      </c>
      <c r="O9075" t="str">
        <f>VLOOKUP(E9075,[1]!Customer_Data[#Data],2,0)</f>
        <v>William Franklin</v>
      </c>
      <c r="P9075" s="15">
        <f t="shared" si="846"/>
        <v>7</v>
      </c>
      <c r="Q9075">
        <f t="shared" si="847"/>
        <v>5</v>
      </c>
      <c r="R9075">
        <f t="shared" si="848"/>
        <v>2019</v>
      </c>
    </row>
    <row r="9076" spans="1:18" x14ac:dyDescent="0.25">
      <c r="A9076" s="6" t="s">
        <v>10102</v>
      </c>
      <c r="B9076" s="6" t="s">
        <v>311</v>
      </c>
      <c r="C9076" s="6" t="s">
        <v>458</v>
      </c>
      <c r="D9076" s="6" t="s">
        <v>264</v>
      </c>
      <c r="E9076" s="6" t="s">
        <v>3773</v>
      </c>
      <c r="F9076" s="10">
        <v>43494</v>
      </c>
      <c r="G9076" s="6">
        <v>3</v>
      </c>
      <c r="H9076" s="11">
        <f>VLOOKUP(B9076,[1]!Product_Data[#Data],4,0)</f>
        <v>1743</v>
      </c>
      <c r="I9076" s="11">
        <f>VLOOKUP(B9076,[1]!Product_Data[#Data],3,0)</f>
        <v>872</v>
      </c>
      <c r="J9076" s="11">
        <f t="shared" si="849"/>
        <v>2616</v>
      </c>
      <c r="K9076" s="11">
        <f t="shared" si="850"/>
        <v>5229</v>
      </c>
      <c r="L9076" s="11">
        <f t="shared" si="851"/>
        <v>2613</v>
      </c>
      <c r="M9076" t="str">
        <f>VLOOKUP(C9076,[1]!Location_Data[#Data],2,0)</f>
        <v>Fontana</v>
      </c>
      <c r="N9076" t="str">
        <f>VLOOKUP(D9076,[1]!Salespeople_Data[#Data],2,0)</f>
        <v>Ernest Wheeler</v>
      </c>
      <c r="O9076" t="str">
        <f>VLOOKUP(E9076,[1]!Customer_Data[#Data],2,0)</f>
        <v>Earl Robinson</v>
      </c>
      <c r="P9076" s="15">
        <f t="shared" si="846"/>
        <v>3</v>
      </c>
      <c r="Q9076">
        <f t="shared" si="847"/>
        <v>1</v>
      </c>
      <c r="R9076">
        <f t="shared" si="848"/>
        <v>2019</v>
      </c>
    </row>
    <row r="9077" spans="1:18" x14ac:dyDescent="0.25">
      <c r="A9077" s="6" t="s">
        <v>10103</v>
      </c>
      <c r="B9077" s="6" t="s">
        <v>435</v>
      </c>
      <c r="C9077" s="6" t="s">
        <v>186</v>
      </c>
      <c r="D9077" s="6" t="s">
        <v>356</v>
      </c>
      <c r="E9077" s="6" t="s">
        <v>2133</v>
      </c>
      <c r="F9077" s="10">
        <v>43618</v>
      </c>
      <c r="G9077" s="6">
        <v>3</v>
      </c>
      <c r="H9077" s="11">
        <f>VLOOKUP(B9077,[1]!Product_Data[#Data],4,0)</f>
        <v>2141</v>
      </c>
      <c r="I9077" s="11">
        <f>VLOOKUP(B9077,[1]!Product_Data[#Data],3,0)</f>
        <v>1777</v>
      </c>
      <c r="J9077" s="11">
        <f t="shared" si="849"/>
        <v>5331</v>
      </c>
      <c r="K9077" s="11">
        <f t="shared" si="850"/>
        <v>6423</v>
      </c>
      <c r="L9077" s="11">
        <f t="shared" si="851"/>
        <v>1092</v>
      </c>
      <c r="M9077" t="str">
        <f>VLOOKUP(C9077,[1]!Location_Data[#Data],2,0)</f>
        <v>Riverside</v>
      </c>
      <c r="N9077" t="str">
        <f>VLOOKUP(D9077,[1]!Salespeople_Data[#Data],2,0)</f>
        <v>Jimmy Young</v>
      </c>
      <c r="O9077" t="str">
        <f>VLOOKUP(E9077,[1]!Customer_Data[#Data],2,0)</f>
        <v>Willie Mason</v>
      </c>
      <c r="P9077" s="15">
        <f t="shared" si="846"/>
        <v>1</v>
      </c>
      <c r="Q9077">
        <f t="shared" si="847"/>
        <v>6</v>
      </c>
      <c r="R9077">
        <f t="shared" si="848"/>
        <v>2019</v>
      </c>
    </row>
    <row r="9078" spans="1:18" x14ac:dyDescent="0.25">
      <c r="A9078" s="6" t="s">
        <v>10104</v>
      </c>
      <c r="B9078" s="6" t="s">
        <v>235</v>
      </c>
      <c r="C9078" s="6" t="s">
        <v>316</v>
      </c>
      <c r="D9078" s="6" t="s">
        <v>298</v>
      </c>
      <c r="E9078" s="6" t="s">
        <v>2598</v>
      </c>
      <c r="F9078" s="10">
        <v>43530</v>
      </c>
      <c r="G9078" s="6">
        <v>4</v>
      </c>
      <c r="H9078" s="11">
        <f>VLOOKUP(B9078,[1]!Product_Data[#Data],4,0)</f>
        <v>1887</v>
      </c>
      <c r="I9078" s="11">
        <f>VLOOKUP(B9078,[1]!Product_Data[#Data],3,0)</f>
        <v>1378</v>
      </c>
      <c r="J9078" s="11">
        <f t="shared" si="849"/>
        <v>5512</v>
      </c>
      <c r="K9078" s="11">
        <f t="shared" si="850"/>
        <v>7548</v>
      </c>
      <c r="L9078" s="11">
        <f t="shared" si="851"/>
        <v>2036</v>
      </c>
      <c r="M9078" t="str">
        <f>VLOOKUP(C9078,[1]!Location_Data[#Data],2,0)</f>
        <v>East Los Angeles</v>
      </c>
      <c r="N9078" t="str">
        <f>VLOOKUP(D9078,[1]!Salespeople_Data[#Data],2,0)</f>
        <v>Kenneth Fields</v>
      </c>
      <c r="O9078" t="str">
        <f>VLOOKUP(E9078,[1]!Customer_Data[#Data],2,0)</f>
        <v>Jeffrey Phillips</v>
      </c>
      <c r="P9078" s="15">
        <f t="shared" si="846"/>
        <v>4</v>
      </c>
      <c r="Q9078">
        <f t="shared" si="847"/>
        <v>3</v>
      </c>
      <c r="R9078">
        <f t="shared" si="848"/>
        <v>2019</v>
      </c>
    </row>
    <row r="9079" spans="1:18" x14ac:dyDescent="0.25">
      <c r="A9079" s="6" t="s">
        <v>10105</v>
      </c>
      <c r="B9079" s="6" t="s">
        <v>818</v>
      </c>
      <c r="C9079" s="6" t="s">
        <v>24</v>
      </c>
      <c r="D9079" s="6" t="s">
        <v>250</v>
      </c>
      <c r="E9079" s="6" t="s">
        <v>1495</v>
      </c>
      <c r="F9079" s="10">
        <v>43632</v>
      </c>
      <c r="G9079" s="6">
        <v>3</v>
      </c>
      <c r="H9079" s="11">
        <f>VLOOKUP(B9079,[1]!Product_Data[#Data],4,0)</f>
        <v>1638</v>
      </c>
      <c r="I9079" s="11">
        <f>VLOOKUP(B9079,[1]!Product_Data[#Data],3,0)</f>
        <v>1261</v>
      </c>
      <c r="J9079" s="11">
        <f t="shared" si="849"/>
        <v>3783</v>
      </c>
      <c r="K9079" s="11">
        <f t="shared" si="850"/>
        <v>4914</v>
      </c>
      <c r="L9079" s="11">
        <f t="shared" si="851"/>
        <v>1131</v>
      </c>
      <c r="M9079" t="str">
        <f>VLOOKUP(C9079,[1]!Location_Data[#Data],2,0)</f>
        <v>Lancaster</v>
      </c>
      <c r="N9079" t="str">
        <f>VLOOKUP(D9079,[1]!Salespeople_Data[#Data],2,0)</f>
        <v>Martin Carr</v>
      </c>
      <c r="O9079" t="str">
        <f>VLOOKUP(E9079,[1]!Customer_Data[#Data],2,0)</f>
        <v>Kevin Jones</v>
      </c>
      <c r="P9079" s="15">
        <f t="shared" si="846"/>
        <v>1</v>
      </c>
      <c r="Q9079">
        <f t="shared" si="847"/>
        <v>6</v>
      </c>
      <c r="R9079">
        <f t="shared" si="848"/>
        <v>2019</v>
      </c>
    </row>
    <row r="9080" spans="1:18" x14ac:dyDescent="0.25">
      <c r="A9080" s="6" t="s">
        <v>10106</v>
      </c>
      <c r="B9080" s="6" t="s">
        <v>252</v>
      </c>
      <c r="C9080" s="6" t="s">
        <v>14</v>
      </c>
      <c r="D9080" s="6" t="s">
        <v>359</v>
      </c>
      <c r="E9080" s="6" t="s">
        <v>1592</v>
      </c>
      <c r="F9080" s="10">
        <v>43756</v>
      </c>
      <c r="G9080" s="6">
        <v>1</v>
      </c>
      <c r="H9080" s="11">
        <f>VLOOKUP(B9080,[1]!Product_Data[#Data],4,0)</f>
        <v>1899</v>
      </c>
      <c r="I9080" s="11">
        <f>VLOOKUP(B9080,[1]!Product_Data[#Data],3,0)</f>
        <v>1044</v>
      </c>
      <c r="J9080" s="11">
        <f t="shared" si="849"/>
        <v>1044</v>
      </c>
      <c r="K9080" s="11">
        <f t="shared" si="850"/>
        <v>1899</v>
      </c>
      <c r="L9080" s="11">
        <f t="shared" si="851"/>
        <v>855</v>
      </c>
      <c r="M9080" t="str">
        <f>VLOOKUP(C9080,[1]!Location_Data[#Data],2,0)</f>
        <v>Santa Clarita</v>
      </c>
      <c r="N9080" t="str">
        <f>VLOOKUP(D9080,[1]!Salespeople_Data[#Data],2,0)</f>
        <v>Eugene Holmes</v>
      </c>
      <c r="O9080" t="str">
        <f>VLOOKUP(E9080,[1]!Customer_Data[#Data],2,0)</f>
        <v>James Castillo</v>
      </c>
      <c r="P9080" s="15">
        <f t="shared" si="846"/>
        <v>6</v>
      </c>
      <c r="Q9080">
        <f t="shared" si="847"/>
        <v>10</v>
      </c>
      <c r="R9080">
        <f t="shared" si="848"/>
        <v>2019</v>
      </c>
    </row>
    <row r="9081" spans="1:18" x14ac:dyDescent="0.25">
      <c r="A9081" s="6" t="s">
        <v>10107</v>
      </c>
      <c r="B9081" s="6" t="s">
        <v>457</v>
      </c>
      <c r="C9081" s="6" t="s">
        <v>220</v>
      </c>
      <c r="D9081" s="6" t="s">
        <v>111</v>
      </c>
      <c r="E9081" s="6" t="s">
        <v>2076</v>
      </c>
      <c r="F9081" s="10">
        <v>43795</v>
      </c>
      <c r="G9081" s="6">
        <v>4</v>
      </c>
      <c r="H9081" s="11">
        <f>VLOOKUP(B9081,[1]!Product_Data[#Data],4,0)</f>
        <v>947</v>
      </c>
      <c r="I9081" s="11">
        <f>VLOOKUP(B9081,[1]!Product_Data[#Data],3,0)</f>
        <v>786</v>
      </c>
      <c r="J9081" s="11">
        <f t="shared" si="849"/>
        <v>3144</v>
      </c>
      <c r="K9081" s="11">
        <f t="shared" si="850"/>
        <v>3788</v>
      </c>
      <c r="L9081" s="11">
        <f t="shared" si="851"/>
        <v>644</v>
      </c>
      <c r="M9081" t="str">
        <f>VLOOKUP(C9081,[1]!Location_Data[#Data],2,0)</f>
        <v>Modesto</v>
      </c>
      <c r="N9081" t="str">
        <f>VLOOKUP(D9081,[1]!Salespeople_Data[#Data],2,0)</f>
        <v>Ryan Welch</v>
      </c>
      <c r="O9081" t="str">
        <f>VLOOKUP(E9081,[1]!Customer_Data[#Data],2,0)</f>
        <v>Keith Robinson</v>
      </c>
      <c r="P9081" s="15">
        <f t="shared" si="846"/>
        <v>3</v>
      </c>
      <c r="Q9081">
        <f t="shared" si="847"/>
        <v>11</v>
      </c>
      <c r="R9081">
        <f t="shared" si="848"/>
        <v>2019</v>
      </c>
    </row>
    <row r="9082" spans="1:18" x14ac:dyDescent="0.25">
      <c r="A9082" s="6" t="s">
        <v>10108</v>
      </c>
      <c r="B9082" s="6" t="s">
        <v>99</v>
      </c>
      <c r="C9082" s="6" t="s">
        <v>204</v>
      </c>
      <c r="D9082" s="6" t="s">
        <v>40</v>
      </c>
      <c r="E9082" s="6" t="s">
        <v>1651</v>
      </c>
      <c r="F9082" s="10">
        <v>43602</v>
      </c>
      <c r="G9082" s="6">
        <v>1</v>
      </c>
      <c r="H9082" s="11">
        <f>VLOOKUP(B9082,[1]!Product_Data[#Data],4,0)</f>
        <v>1708</v>
      </c>
      <c r="I9082" s="11">
        <f>VLOOKUP(B9082,[1]!Product_Data[#Data],3,0)</f>
        <v>871</v>
      </c>
      <c r="J9082" s="11">
        <f t="shared" si="849"/>
        <v>871</v>
      </c>
      <c r="K9082" s="11">
        <f t="shared" si="850"/>
        <v>1708</v>
      </c>
      <c r="L9082" s="11">
        <f t="shared" si="851"/>
        <v>837</v>
      </c>
      <c r="M9082" t="str">
        <f>VLOOKUP(C9082,[1]!Location_Data[#Data],2,0)</f>
        <v>Corona</v>
      </c>
      <c r="N9082" t="str">
        <f>VLOOKUP(D9082,[1]!Salespeople_Data[#Data],2,0)</f>
        <v>Brian Hansen</v>
      </c>
      <c r="O9082" t="str">
        <f>VLOOKUP(E9082,[1]!Customer_Data[#Data],2,0)</f>
        <v>Douglas Wallace</v>
      </c>
      <c r="P9082" s="15">
        <f t="shared" si="846"/>
        <v>6</v>
      </c>
      <c r="Q9082">
        <f t="shared" si="847"/>
        <v>5</v>
      </c>
      <c r="R9082">
        <f t="shared" si="848"/>
        <v>2019</v>
      </c>
    </row>
    <row r="9083" spans="1:18" x14ac:dyDescent="0.25">
      <c r="A9083" s="6" t="s">
        <v>10109</v>
      </c>
      <c r="B9083" s="6" t="s">
        <v>238</v>
      </c>
      <c r="C9083" s="6" t="s">
        <v>242</v>
      </c>
      <c r="D9083" s="6" t="s">
        <v>91</v>
      </c>
      <c r="E9083" s="6" t="s">
        <v>4881</v>
      </c>
      <c r="F9083" s="10">
        <v>43752</v>
      </c>
      <c r="G9083" s="6">
        <v>1</v>
      </c>
      <c r="H9083" s="11">
        <f>VLOOKUP(B9083,[1]!Product_Data[#Data],4,0)</f>
        <v>871</v>
      </c>
      <c r="I9083" s="11">
        <f>VLOOKUP(B9083,[1]!Product_Data[#Data],3,0)</f>
        <v>540</v>
      </c>
      <c r="J9083" s="11">
        <f t="shared" si="849"/>
        <v>540</v>
      </c>
      <c r="K9083" s="11">
        <f t="shared" si="850"/>
        <v>871</v>
      </c>
      <c r="L9083" s="11">
        <f t="shared" si="851"/>
        <v>331</v>
      </c>
      <c r="M9083" t="str">
        <f>VLOOKUP(C9083,[1]!Location_Data[#Data],2,0)</f>
        <v>Downey</v>
      </c>
      <c r="N9083" t="str">
        <f>VLOOKUP(D9083,[1]!Salespeople_Data[#Data],2,0)</f>
        <v>Howard Gardner</v>
      </c>
      <c r="O9083" t="str">
        <f>VLOOKUP(E9083,[1]!Customer_Data[#Data],2,0)</f>
        <v>Douglas Foster</v>
      </c>
      <c r="P9083" s="15">
        <f t="shared" si="846"/>
        <v>2</v>
      </c>
      <c r="Q9083">
        <f t="shared" si="847"/>
        <v>10</v>
      </c>
      <c r="R9083">
        <f t="shared" si="848"/>
        <v>2019</v>
      </c>
    </row>
    <row r="9084" spans="1:18" x14ac:dyDescent="0.25">
      <c r="A9084" s="6" t="s">
        <v>10110</v>
      </c>
      <c r="B9084" s="6" t="s">
        <v>18</v>
      </c>
      <c r="C9084" s="6" t="s">
        <v>120</v>
      </c>
      <c r="D9084" s="6" t="s">
        <v>49</v>
      </c>
      <c r="E9084" s="6" t="s">
        <v>309</v>
      </c>
      <c r="F9084" s="10">
        <v>43765</v>
      </c>
      <c r="G9084" s="6">
        <v>2</v>
      </c>
      <c r="H9084" s="11">
        <f>VLOOKUP(B9084,[1]!Product_Data[#Data],4,0)</f>
        <v>880</v>
      </c>
      <c r="I9084" s="11">
        <f>VLOOKUP(B9084,[1]!Product_Data[#Data],3,0)</f>
        <v>634</v>
      </c>
      <c r="J9084" s="11">
        <f t="shared" si="849"/>
        <v>1268</v>
      </c>
      <c r="K9084" s="11">
        <f t="shared" si="850"/>
        <v>1760</v>
      </c>
      <c r="L9084" s="11">
        <f t="shared" si="851"/>
        <v>492</v>
      </c>
      <c r="M9084" t="str">
        <f>VLOOKUP(C9084,[1]!Location_Data[#Data],2,0)</f>
        <v>Elk Grove</v>
      </c>
      <c r="N9084" t="str">
        <f>VLOOKUP(D9084,[1]!Salespeople_Data[#Data],2,0)</f>
        <v>Walter Cook</v>
      </c>
      <c r="O9084" t="str">
        <f>VLOOKUP(E9084,[1]!Customer_Data[#Data],2,0)</f>
        <v>Sean Woods</v>
      </c>
      <c r="P9084" s="15">
        <f t="shared" si="846"/>
        <v>1</v>
      </c>
      <c r="Q9084">
        <f t="shared" si="847"/>
        <v>10</v>
      </c>
      <c r="R9084">
        <f t="shared" si="848"/>
        <v>2019</v>
      </c>
    </row>
    <row r="9085" spans="1:18" x14ac:dyDescent="0.25">
      <c r="A9085" s="6" t="s">
        <v>10111</v>
      </c>
      <c r="B9085" s="6" t="s">
        <v>164</v>
      </c>
      <c r="C9085" s="6" t="s">
        <v>100</v>
      </c>
      <c r="D9085" s="6" t="s">
        <v>159</v>
      </c>
      <c r="E9085" s="6" t="s">
        <v>2191</v>
      </c>
      <c r="F9085" s="10">
        <v>43605</v>
      </c>
      <c r="G9085" s="6">
        <v>3</v>
      </c>
      <c r="H9085" s="11">
        <f>VLOOKUP(B9085,[1]!Product_Data[#Data],4,0)</f>
        <v>637</v>
      </c>
      <c r="I9085" s="11">
        <f>VLOOKUP(B9085,[1]!Product_Data[#Data],3,0)</f>
        <v>389</v>
      </c>
      <c r="J9085" s="11">
        <f t="shared" si="849"/>
        <v>1167</v>
      </c>
      <c r="K9085" s="11">
        <f t="shared" si="850"/>
        <v>1911</v>
      </c>
      <c r="L9085" s="11">
        <f t="shared" si="851"/>
        <v>744</v>
      </c>
      <c r="M9085" t="str">
        <f>VLOOKUP(C9085,[1]!Location_Data[#Data],2,0)</f>
        <v>Victorville</v>
      </c>
      <c r="N9085" t="str">
        <f>VLOOKUP(D9085,[1]!Salespeople_Data[#Data],2,0)</f>
        <v>Bobby Russell</v>
      </c>
      <c r="O9085" t="str">
        <f>VLOOKUP(E9085,[1]!Customer_Data[#Data],2,0)</f>
        <v>Victor Gray</v>
      </c>
      <c r="P9085" s="15">
        <f t="shared" si="846"/>
        <v>2</v>
      </c>
      <c r="Q9085">
        <f t="shared" si="847"/>
        <v>5</v>
      </c>
      <c r="R9085">
        <f t="shared" si="848"/>
        <v>2019</v>
      </c>
    </row>
    <row r="9086" spans="1:18" x14ac:dyDescent="0.25">
      <c r="A9086" s="6" t="s">
        <v>10112</v>
      </c>
      <c r="B9086" s="6" t="s">
        <v>8</v>
      </c>
      <c r="C9086" s="6" t="s">
        <v>249</v>
      </c>
      <c r="D9086" s="6" t="s">
        <v>298</v>
      </c>
      <c r="E9086" s="6" t="s">
        <v>3433</v>
      </c>
      <c r="F9086" s="10">
        <v>43576</v>
      </c>
      <c r="G9086" s="6">
        <v>3</v>
      </c>
      <c r="H9086" s="11">
        <f>VLOOKUP(B9086,[1]!Product_Data[#Data],4,0)</f>
        <v>1522</v>
      </c>
      <c r="I9086" s="11">
        <f>VLOOKUP(B9086,[1]!Product_Data[#Data],3,0)</f>
        <v>791</v>
      </c>
      <c r="J9086" s="11">
        <f t="shared" si="849"/>
        <v>2373</v>
      </c>
      <c r="K9086" s="11">
        <f t="shared" si="850"/>
        <v>4566</v>
      </c>
      <c r="L9086" s="11">
        <f t="shared" si="851"/>
        <v>2193</v>
      </c>
      <c r="M9086" t="str">
        <f>VLOOKUP(C9086,[1]!Location_Data[#Data],2,0)</f>
        <v>Roseville</v>
      </c>
      <c r="N9086" t="str">
        <f>VLOOKUP(D9086,[1]!Salespeople_Data[#Data],2,0)</f>
        <v>Kenneth Fields</v>
      </c>
      <c r="O9086" t="str">
        <f>VLOOKUP(E9086,[1]!Customer_Data[#Data],2,0)</f>
        <v>Mark Gonzalez</v>
      </c>
      <c r="P9086" s="15">
        <f t="shared" si="846"/>
        <v>1</v>
      </c>
      <c r="Q9086">
        <f t="shared" si="847"/>
        <v>4</v>
      </c>
      <c r="R9086">
        <f t="shared" si="848"/>
        <v>2019</v>
      </c>
    </row>
    <row r="9087" spans="1:18" x14ac:dyDescent="0.25">
      <c r="A9087" s="6" t="s">
        <v>10113</v>
      </c>
      <c r="B9087" s="6" t="s">
        <v>28</v>
      </c>
      <c r="C9087" s="6" t="s">
        <v>316</v>
      </c>
      <c r="D9087" s="6" t="s">
        <v>71</v>
      </c>
      <c r="E9087" s="6" t="s">
        <v>608</v>
      </c>
      <c r="F9087" s="10">
        <v>43756</v>
      </c>
      <c r="G9087" s="6">
        <v>1</v>
      </c>
      <c r="H9087" s="11">
        <f>VLOOKUP(B9087,[1]!Product_Data[#Data],4,0)</f>
        <v>684</v>
      </c>
      <c r="I9087" s="11">
        <f>VLOOKUP(B9087,[1]!Product_Data[#Data],3,0)</f>
        <v>561</v>
      </c>
      <c r="J9087" s="11">
        <f t="shared" si="849"/>
        <v>561</v>
      </c>
      <c r="K9087" s="11">
        <f t="shared" si="850"/>
        <v>684</v>
      </c>
      <c r="L9087" s="11">
        <f t="shared" si="851"/>
        <v>123</v>
      </c>
      <c r="M9087" t="str">
        <f>VLOOKUP(C9087,[1]!Location_Data[#Data],2,0)</f>
        <v>East Los Angeles</v>
      </c>
      <c r="N9087" t="str">
        <f>VLOOKUP(D9087,[1]!Salespeople_Data[#Data],2,0)</f>
        <v>Gary Rodriguez</v>
      </c>
      <c r="O9087" t="str">
        <f>VLOOKUP(E9087,[1]!Customer_Data[#Data],2,0)</f>
        <v>Aaron Mills</v>
      </c>
      <c r="P9087" s="15">
        <f t="shared" si="846"/>
        <v>6</v>
      </c>
      <c r="Q9087">
        <f t="shared" si="847"/>
        <v>10</v>
      </c>
      <c r="R9087">
        <f t="shared" si="848"/>
        <v>2019</v>
      </c>
    </row>
    <row r="9088" spans="1:18" x14ac:dyDescent="0.25">
      <c r="A9088" s="6" t="s">
        <v>10114</v>
      </c>
      <c r="B9088" s="6" t="s">
        <v>858</v>
      </c>
      <c r="C9088" s="6" t="s">
        <v>149</v>
      </c>
      <c r="D9088" s="6" t="s">
        <v>159</v>
      </c>
      <c r="E9088" s="6" t="s">
        <v>1618</v>
      </c>
      <c r="F9088" s="10">
        <v>43486</v>
      </c>
      <c r="G9088" s="6">
        <v>1</v>
      </c>
      <c r="H9088" s="11">
        <f>VLOOKUP(B9088,[1]!Product_Data[#Data],4,0)</f>
        <v>2294</v>
      </c>
      <c r="I9088" s="11">
        <f>VLOOKUP(B9088,[1]!Product_Data[#Data],3,0)</f>
        <v>1399</v>
      </c>
      <c r="J9088" s="11">
        <f t="shared" si="849"/>
        <v>1399</v>
      </c>
      <c r="K9088" s="11">
        <f t="shared" si="850"/>
        <v>2294</v>
      </c>
      <c r="L9088" s="11">
        <f t="shared" si="851"/>
        <v>895</v>
      </c>
      <c r="M9088" t="str">
        <f>VLOOKUP(C9088,[1]!Location_Data[#Data],2,0)</f>
        <v>Antioch</v>
      </c>
      <c r="N9088" t="str">
        <f>VLOOKUP(D9088,[1]!Salespeople_Data[#Data],2,0)</f>
        <v>Bobby Russell</v>
      </c>
      <c r="O9088" t="str">
        <f>VLOOKUP(E9088,[1]!Customer_Data[#Data],2,0)</f>
        <v>Jose Watson</v>
      </c>
      <c r="P9088" s="15">
        <f t="shared" si="846"/>
        <v>2</v>
      </c>
      <c r="Q9088">
        <f t="shared" si="847"/>
        <v>1</v>
      </c>
      <c r="R9088">
        <f t="shared" si="848"/>
        <v>2019</v>
      </c>
    </row>
    <row r="9089" spans="1:18" x14ac:dyDescent="0.25">
      <c r="A9089" s="6" t="s">
        <v>10115</v>
      </c>
      <c r="B9089" s="6" t="s">
        <v>461</v>
      </c>
      <c r="C9089" s="6" t="s">
        <v>14</v>
      </c>
      <c r="D9089" s="6" t="s">
        <v>106</v>
      </c>
      <c r="E9089" s="6" t="s">
        <v>2616</v>
      </c>
      <c r="F9089" s="10">
        <v>43618</v>
      </c>
      <c r="G9089" s="6">
        <v>1</v>
      </c>
      <c r="H9089" s="11">
        <f>VLOOKUP(B9089,[1]!Product_Data[#Data],4,0)</f>
        <v>35</v>
      </c>
      <c r="I9089" s="11">
        <f>VLOOKUP(B9089,[1]!Product_Data[#Data],3,0)</f>
        <v>22</v>
      </c>
      <c r="J9089" s="11">
        <f t="shared" si="849"/>
        <v>22</v>
      </c>
      <c r="K9089" s="11">
        <f t="shared" si="850"/>
        <v>35</v>
      </c>
      <c r="L9089" s="11">
        <f t="shared" si="851"/>
        <v>13</v>
      </c>
      <c r="M9089" t="str">
        <f>VLOOKUP(C9089,[1]!Location_Data[#Data],2,0)</f>
        <v>Santa Clarita</v>
      </c>
      <c r="N9089" t="str">
        <f>VLOOKUP(D9089,[1]!Salespeople_Data[#Data],2,0)</f>
        <v>Patrick Ruiz</v>
      </c>
      <c r="O9089" t="str">
        <f>VLOOKUP(E9089,[1]!Customer_Data[#Data],2,0)</f>
        <v>James Armstrong</v>
      </c>
      <c r="P9089" s="15">
        <f t="shared" si="846"/>
        <v>1</v>
      </c>
      <c r="Q9089">
        <f t="shared" si="847"/>
        <v>6</v>
      </c>
      <c r="R9089">
        <f t="shared" si="848"/>
        <v>2019</v>
      </c>
    </row>
    <row r="9090" spans="1:18" x14ac:dyDescent="0.25">
      <c r="A9090" s="6" t="s">
        <v>10116</v>
      </c>
      <c r="B9090" s="6" t="s">
        <v>348</v>
      </c>
      <c r="C9090" s="6" t="s">
        <v>242</v>
      </c>
      <c r="D9090" s="6" t="s">
        <v>298</v>
      </c>
      <c r="E9090" s="6" t="s">
        <v>2831</v>
      </c>
      <c r="F9090" s="10">
        <v>43512</v>
      </c>
      <c r="G9090" s="6">
        <v>1</v>
      </c>
      <c r="H9090" s="11">
        <f>VLOOKUP(B9090,[1]!Product_Data[#Data],4,0)</f>
        <v>603</v>
      </c>
      <c r="I9090" s="11">
        <f>VLOOKUP(B9090,[1]!Product_Data[#Data],3,0)</f>
        <v>416</v>
      </c>
      <c r="J9090" s="11">
        <f t="shared" si="849"/>
        <v>416</v>
      </c>
      <c r="K9090" s="11">
        <f t="shared" si="850"/>
        <v>603</v>
      </c>
      <c r="L9090" s="11">
        <f t="shared" si="851"/>
        <v>187</v>
      </c>
      <c r="M9090" t="str">
        <f>VLOOKUP(C9090,[1]!Location_Data[#Data],2,0)</f>
        <v>Downey</v>
      </c>
      <c r="N9090" t="str">
        <f>VLOOKUP(D9090,[1]!Salespeople_Data[#Data],2,0)</f>
        <v>Kenneth Fields</v>
      </c>
      <c r="O9090" t="str">
        <f>VLOOKUP(E9090,[1]!Customer_Data[#Data],2,0)</f>
        <v>Donald Diaz</v>
      </c>
      <c r="P9090" s="15">
        <f t="shared" ref="P9090:P9153" si="852">WEEKDAY(F9090)</f>
        <v>7</v>
      </c>
      <c r="Q9090">
        <f t="shared" ref="Q9090:Q9153" si="853">MONTH(F9090)</f>
        <v>2</v>
      </c>
      <c r="R9090">
        <f t="shared" ref="R9090:R9153" si="854">YEAR(F9090)</f>
        <v>2019</v>
      </c>
    </row>
    <row r="9091" spans="1:18" x14ac:dyDescent="0.25">
      <c r="A9091" s="6" t="s">
        <v>10117</v>
      </c>
      <c r="B9091" s="6" t="s">
        <v>56</v>
      </c>
      <c r="C9091" s="6" t="s">
        <v>253</v>
      </c>
      <c r="D9091" s="6" t="s">
        <v>96</v>
      </c>
      <c r="E9091" s="6" t="s">
        <v>221</v>
      </c>
      <c r="F9091" s="10">
        <v>43714</v>
      </c>
      <c r="G9091" s="6">
        <v>1</v>
      </c>
      <c r="H9091" s="11">
        <f>VLOOKUP(B9091,[1]!Product_Data[#Data],4,0)</f>
        <v>1848</v>
      </c>
      <c r="I9091" s="11">
        <f>VLOOKUP(B9091,[1]!Product_Data[#Data],3,0)</f>
        <v>1294</v>
      </c>
      <c r="J9091" s="11">
        <f t="shared" ref="J9091:J9154" si="855">PRODUCT(I9091,G9091)</f>
        <v>1294</v>
      </c>
      <c r="K9091" s="11">
        <f t="shared" ref="K9091:K9154" si="856">PRODUCT(H9091,G9091)</f>
        <v>1848</v>
      </c>
      <c r="L9091" s="11">
        <f t="shared" ref="L9091:L9154" si="857">K9091-J9091</f>
        <v>554</v>
      </c>
      <c r="M9091" t="str">
        <f>VLOOKUP(C9091,[1]!Location_Data[#Data],2,0)</f>
        <v>Bakersfield</v>
      </c>
      <c r="N9091" t="str">
        <f>VLOOKUP(D9091,[1]!Salespeople_Data[#Data],2,0)</f>
        <v>Brian Thomas</v>
      </c>
      <c r="O9091" t="str">
        <f>VLOOKUP(E9091,[1]!Customer_Data[#Data],2,0)</f>
        <v>Adam Myers</v>
      </c>
      <c r="P9091" s="15">
        <f t="shared" si="852"/>
        <v>6</v>
      </c>
      <c r="Q9091">
        <f t="shared" si="853"/>
        <v>9</v>
      </c>
      <c r="R9091">
        <f t="shared" si="854"/>
        <v>2019</v>
      </c>
    </row>
    <row r="9092" spans="1:18" x14ac:dyDescent="0.25">
      <c r="A9092" s="6" t="s">
        <v>10118</v>
      </c>
      <c r="B9092" s="6" t="s">
        <v>818</v>
      </c>
      <c r="C9092" s="6" t="s">
        <v>386</v>
      </c>
      <c r="D9092" s="6" t="s">
        <v>269</v>
      </c>
      <c r="E9092" s="6" t="s">
        <v>3773</v>
      </c>
      <c r="F9092" s="10">
        <v>43621</v>
      </c>
      <c r="G9092" s="6">
        <v>4</v>
      </c>
      <c r="H9092" s="11">
        <f>VLOOKUP(B9092,[1]!Product_Data[#Data],4,0)</f>
        <v>1638</v>
      </c>
      <c r="I9092" s="11">
        <f>VLOOKUP(B9092,[1]!Product_Data[#Data],3,0)</f>
        <v>1261</v>
      </c>
      <c r="J9092" s="11">
        <f t="shared" si="855"/>
        <v>5044</v>
      </c>
      <c r="K9092" s="11">
        <f t="shared" si="856"/>
        <v>6552</v>
      </c>
      <c r="L9092" s="11">
        <f t="shared" si="857"/>
        <v>1508</v>
      </c>
      <c r="M9092" t="str">
        <f>VLOOKUP(C9092,[1]!Location_Data[#Data],2,0)</f>
        <v>Carlsbad</v>
      </c>
      <c r="N9092" t="str">
        <f>VLOOKUP(D9092,[1]!Salespeople_Data[#Data],2,0)</f>
        <v>Kevin Butler</v>
      </c>
      <c r="O9092" t="str">
        <f>VLOOKUP(E9092,[1]!Customer_Data[#Data],2,0)</f>
        <v>Earl Robinson</v>
      </c>
      <c r="P9092" s="15">
        <f t="shared" si="852"/>
        <v>4</v>
      </c>
      <c r="Q9092">
        <f t="shared" si="853"/>
        <v>6</v>
      </c>
      <c r="R9092">
        <f t="shared" si="854"/>
        <v>2019</v>
      </c>
    </row>
    <row r="9093" spans="1:18" x14ac:dyDescent="0.25">
      <c r="A9093" s="6" t="s">
        <v>10119</v>
      </c>
      <c r="B9093" s="6" t="s">
        <v>168</v>
      </c>
      <c r="C9093" s="6" t="s">
        <v>145</v>
      </c>
      <c r="D9093" s="6" t="s">
        <v>20</v>
      </c>
      <c r="E9093" s="6" t="s">
        <v>3164</v>
      </c>
      <c r="F9093" s="10">
        <v>43803</v>
      </c>
      <c r="G9093" s="6">
        <v>1</v>
      </c>
      <c r="H9093" s="11">
        <f>VLOOKUP(B9093,[1]!Product_Data[#Data],4,0)</f>
        <v>112</v>
      </c>
      <c r="I9093" s="11">
        <f>VLOOKUP(B9093,[1]!Product_Data[#Data],3,0)</f>
        <v>90</v>
      </c>
      <c r="J9093" s="11">
        <f t="shared" si="855"/>
        <v>90</v>
      </c>
      <c r="K9093" s="11">
        <f t="shared" si="856"/>
        <v>112</v>
      </c>
      <c r="L9093" s="11">
        <f t="shared" si="857"/>
        <v>22</v>
      </c>
      <c r="M9093" t="str">
        <f>VLOOKUP(C9093,[1]!Location_Data[#Data],2,0)</f>
        <v>Santa Maria</v>
      </c>
      <c r="N9093" t="str">
        <f>VLOOKUP(D9093,[1]!Salespeople_Data[#Data],2,0)</f>
        <v>Joshua Cook</v>
      </c>
      <c r="O9093" t="str">
        <f>VLOOKUP(E9093,[1]!Customer_Data[#Data],2,0)</f>
        <v>Harry Perkins</v>
      </c>
      <c r="P9093" s="15">
        <f t="shared" si="852"/>
        <v>4</v>
      </c>
      <c r="Q9093">
        <f t="shared" si="853"/>
        <v>12</v>
      </c>
      <c r="R9093">
        <f t="shared" si="854"/>
        <v>2019</v>
      </c>
    </row>
    <row r="9094" spans="1:18" x14ac:dyDescent="0.25">
      <c r="A9094" s="6" t="s">
        <v>10120</v>
      </c>
      <c r="B9094" s="6" t="s">
        <v>479</v>
      </c>
      <c r="C9094" s="6" t="s">
        <v>224</v>
      </c>
      <c r="D9094" s="6" t="s">
        <v>136</v>
      </c>
      <c r="E9094" s="6" t="s">
        <v>353</v>
      </c>
      <c r="F9094" s="10">
        <v>43558</v>
      </c>
      <c r="G9094" s="6">
        <v>3</v>
      </c>
      <c r="H9094" s="11">
        <f>VLOOKUP(B9094,[1]!Product_Data[#Data],4,0)</f>
        <v>123</v>
      </c>
      <c r="I9094" s="11">
        <f>VLOOKUP(B9094,[1]!Product_Data[#Data],3,0)</f>
        <v>84</v>
      </c>
      <c r="J9094" s="11">
        <f t="shared" si="855"/>
        <v>252</v>
      </c>
      <c r="K9094" s="11">
        <f t="shared" si="856"/>
        <v>369</v>
      </c>
      <c r="L9094" s="11">
        <f t="shared" si="857"/>
        <v>117</v>
      </c>
      <c r="M9094" t="str">
        <f>VLOOKUP(C9094,[1]!Location_Data[#Data],2,0)</f>
        <v>Huntington Beach</v>
      </c>
      <c r="N9094" t="str">
        <f>VLOOKUP(D9094,[1]!Salespeople_Data[#Data],2,0)</f>
        <v>Clarence Fox</v>
      </c>
      <c r="O9094" t="str">
        <f>VLOOKUP(E9094,[1]!Customer_Data[#Data],2,0)</f>
        <v>Jimmy Wood</v>
      </c>
      <c r="P9094" s="15">
        <f t="shared" si="852"/>
        <v>4</v>
      </c>
      <c r="Q9094">
        <f t="shared" si="853"/>
        <v>4</v>
      </c>
      <c r="R9094">
        <f t="shared" si="854"/>
        <v>2019</v>
      </c>
    </row>
    <row r="9095" spans="1:18" x14ac:dyDescent="0.25">
      <c r="A9095" s="6" t="s">
        <v>10121</v>
      </c>
      <c r="B9095" s="6" t="s">
        <v>94</v>
      </c>
      <c r="C9095" s="6" t="s">
        <v>472</v>
      </c>
      <c r="D9095" s="6" t="s">
        <v>40</v>
      </c>
      <c r="E9095" s="6" t="s">
        <v>878</v>
      </c>
      <c r="F9095" s="10">
        <v>43600</v>
      </c>
      <c r="G9095" s="6">
        <v>3</v>
      </c>
      <c r="H9095" s="11">
        <f>VLOOKUP(B9095,[1]!Product_Data[#Data],4,0)</f>
        <v>1639</v>
      </c>
      <c r="I9095" s="11">
        <f>VLOOKUP(B9095,[1]!Product_Data[#Data],3,0)</f>
        <v>1295</v>
      </c>
      <c r="J9095" s="11">
        <f t="shared" si="855"/>
        <v>3885</v>
      </c>
      <c r="K9095" s="11">
        <f t="shared" si="856"/>
        <v>4917</v>
      </c>
      <c r="L9095" s="11">
        <f t="shared" si="857"/>
        <v>1032</v>
      </c>
      <c r="M9095" t="str">
        <f>VLOOKUP(C9095,[1]!Location_Data[#Data],2,0)</f>
        <v>Concord</v>
      </c>
      <c r="N9095" t="str">
        <f>VLOOKUP(D9095,[1]!Salespeople_Data[#Data],2,0)</f>
        <v>Brian Hansen</v>
      </c>
      <c r="O9095" t="str">
        <f>VLOOKUP(E9095,[1]!Customer_Data[#Data],2,0)</f>
        <v>Thomas Gray</v>
      </c>
      <c r="P9095" s="15">
        <f t="shared" si="852"/>
        <v>4</v>
      </c>
      <c r="Q9095">
        <f t="shared" si="853"/>
        <v>5</v>
      </c>
      <c r="R9095">
        <f t="shared" si="854"/>
        <v>2019</v>
      </c>
    </row>
    <row r="9096" spans="1:18" x14ac:dyDescent="0.25">
      <c r="A9096" s="6" t="s">
        <v>10122</v>
      </c>
      <c r="B9096" s="6" t="s">
        <v>383</v>
      </c>
      <c r="C9096" s="6" t="s">
        <v>14</v>
      </c>
      <c r="D9096" s="6" t="s">
        <v>20</v>
      </c>
      <c r="E9096" s="6" t="s">
        <v>2586</v>
      </c>
      <c r="F9096" s="10">
        <v>43826</v>
      </c>
      <c r="G9096" s="6">
        <v>1</v>
      </c>
      <c r="H9096" s="11">
        <f>VLOOKUP(B9096,[1]!Product_Data[#Data],4,0)</f>
        <v>1494</v>
      </c>
      <c r="I9096" s="11">
        <f>VLOOKUP(B9096,[1]!Product_Data[#Data],3,0)</f>
        <v>971</v>
      </c>
      <c r="J9096" s="11">
        <f t="shared" si="855"/>
        <v>971</v>
      </c>
      <c r="K9096" s="11">
        <f t="shared" si="856"/>
        <v>1494</v>
      </c>
      <c r="L9096" s="11">
        <f t="shared" si="857"/>
        <v>523</v>
      </c>
      <c r="M9096" t="str">
        <f>VLOOKUP(C9096,[1]!Location_Data[#Data],2,0)</f>
        <v>Santa Clarita</v>
      </c>
      <c r="N9096" t="str">
        <f>VLOOKUP(D9096,[1]!Salespeople_Data[#Data],2,0)</f>
        <v>Joshua Cook</v>
      </c>
      <c r="O9096" t="str">
        <f>VLOOKUP(E9096,[1]!Customer_Data[#Data],2,0)</f>
        <v>Steve Tucker</v>
      </c>
      <c r="P9096" s="15">
        <f t="shared" si="852"/>
        <v>6</v>
      </c>
      <c r="Q9096">
        <f t="shared" si="853"/>
        <v>12</v>
      </c>
      <c r="R9096">
        <f t="shared" si="854"/>
        <v>2019</v>
      </c>
    </row>
    <row r="9097" spans="1:18" x14ac:dyDescent="0.25">
      <c r="A9097" s="6" t="s">
        <v>10123</v>
      </c>
      <c r="B9097" s="6" t="s">
        <v>86</v>
      </c>
      <c r="C9097" s="6" t="s">
        <v>149</v>
      </c>
      <c r="D9097" s="6" t="s">
        <v>413</v>
      </c>
      <c r="E9097" s="6" t="s">
        <v>1093</v>
      </c>
      <c r="F9097" s="10">
        <v>43638</v>
      </c>
      <c r="G9097" s="6">
        <v>2</v>
      </c>
      <c r="H9097" s="11">
        <f>VLOOKUP(B9097,[1]!Product_Data[#Data],4,0)</f>
        <v>1725</v>
      </c>
      <c r="I9097" s="11">
        <f>VLOOKUP(B9097,[1]!Product_Data[#Data],3,0)</f>
        <v>1363</v>
      </c>
      <c r="J9097" s="11">
        <f t="shared" si="855"/>
        <v>2726</v>
      </c>
      <c r="K9097" s="11">
        <f t="shared" si="856"/>
        <v>3450</v>
      </c>
      <c r="L9097" s="11">
        <f t="shared" si="857"/>
        <v>724</v>
      </c>
      <c r="M9097" t="str">
        <f>VLOOKUP(C9097,[1]!Location_Data[#Data],2,0)</f>
        <v>Antioch</v>
      </c>
      <c r="N9097" t="str">
        <f>VLOOKUP(D9097,[1]!Salespeople_Data[#Data],2,0)</f>
        <v>Kenneth Bradley</v>
      </c>
      <c r="O9097" t="str">
        <f>VLOOKUP(E9097,[1]!Customer_Data[#Data],2,0)</f>
        <v>Victor Marshall</v>
      </c>
      <c r="P9097" s="15">
        <f t="shared" si="852"/>
        <v>7</v>
      </c>
      <c r="Q9097">
        <f t="shared" si="853"/>
        <v>6</v>
      </c>
      <c r="R9097">
        <f t="shared" si="854"/>
        <v>2019</v>
      </c>
    </row>
    <row r="9098" spans="1:18" x14ac:dyDescent="0.25">
      <c r="A9098" s="6" t="s">
        <v>10124</v>
      </c>
      <c r="B9098" s="6" t="s">
        <v>203</v>
      </c>
      <c r="C9098" s="6" t="s">
        <v>731</v>
      </c>
      <c r="D9098" s="6" t="s">
        <v>75</v>
      </c>
      <c r="E9098" s="6" t="s">
        <v>662</v>
      </c>
      <c r="F9098" s="10">
        <v>43814</v>
      </c>
      <c r="G9098" s="6">
        <v>1</v>
      </c>
      <c r="H9098" s="11">
        <f>VLOOKUP(B9098,[1]!Product_Data[#Data],4,0)</f>
        <v>1414</v>
      </c>
      <c r="I9098" s="11">
        <f>VLOOKUP(B9098,[1]!Product_Data[#Data],3,0)</f>
        <v>962</v>
      </c>
      <c r="J9098" s="11">
        <f t="shared" si="855"/>
        <v>962</v>
      </c>
      <c r="K9098" s="11">
        <f t="shared" si="856"/>
        <v>1414</v>
      </c>
      <c r="L9098" s="11">
        <f t="shared" si="857"/>
        <v>452</v>
      </c>
      <c r="M9098" t="str">
        <f>VLOOKUP(C9098,[1]!Location_Data[#Data],2,0)</f>
        <v>Costa Mesa</v>
      </c>
      <c r="N9098" t="str">
        <f>VLOOKUP(D9098,[1]!Salespeople_Data[#Data],2,0)</f>
        <v>Roger Robertson</v>
      </c>
      <c r="O9098" t="str">
        <f>VLOOKUP(E9098,[1]!Customer_Data[#Data],2,0)</f>
        <v>George Thompson</v>
      </c>
      <c r="P9098" s="15">
        <f t="shared" si="852"/>
        <v>1</v>
      </c>
      <c r="Q9098">
        <f t="shared" si="853"/>
        <v>12</v>
      </c>
      <c r="R9098">
        <f t="shared" si="854"/>
        <v>2019</v>
      </c>
    </row>
    <row r="9099" spans="1:18" x14ac:dyDescent="0.25">
      <c r="A9099" s="6" t="s">
        <v>10125</v>
      </c>
      <c r="B9099" s="6" t="s">
        <v>38</v>
      </c>
      <c r="C9099" s="6" t="s">
        <v>24</v>
      </c>
      <c r="D9099" s="6" t="s">
        <v>298</v>
      </c>
      <c r="E9099" s="6" t="s">
        <v>1453</v>
      </c>
      <c r="F9099" s="10">
        <v>43565</v>
      </c>
      <c r="G9099" s="6">
        <v>4</v>
      </c>
      <c r="H9099" s="11">
        <f>VLOOKUP(B9099,[1]!Product_Data[#Data],4,0)</f>
        <v>2283</v>
      </c>
      <c r="I9099" s="11">
        <f>VLOOKUP(B9099,[1]!Product_Data[#Data],3,0)</f>
        <v>1484</v>
      </c>
      <c r="J9099" s="11">
        <f t="shared" si="855"/>
        <v>5936</v>
      </c>
      <c r="K9099" s="11">
        <f t="shared" si="856"/>
        <v>9132</v>
      </c>
      <c r="L9099" s="11">
        <f t="shared" si="857"/>
        <v>3196</v>
      </c>
      <c r="M9099" t="str">
        <f>VLOOKUP(C9099,[1]!Location_Data[#Data],2,0)</f>
        <v>Lancaster</v>
      </c>
      <c r="N9099" t="str">
        <f>VLOOKUP(D9099,[1]!Salespeople_Data[#Data],2,0)</f>
        <v>Kenneth Fields</v>
      </c>
      <c r="O9099" t="str">
        <f>VLOOKUP(E9099,[1]!Customer_Data[#Data],2,0)</f>
        <v>Henry Stanley</v>
      </c>
      <c r="P9099" s="15">
        <f t="shared" si="852"/>
        <v>4</v>
      </c>
      <c r="Q9099">
        <f t="shared" si="853"/>
        <v>4</v>
      </c>
      <c r="R9099">
        <f t="shared" si="854"/>
        <v>2019</v>
      </c>
    </row>
    <row r="9100" spans="1:18" x14ac:dyDescent="0.25">
      <c r="A9100" s="6" t="s">
        <v>10126</v>
      </c>
      <c r="B9100" s="6" t="s">
        <v>348</v>
      </c>
      <c r="C9100" s="6" t="s">
        <v>467</v>
      </c>
      <c r="D9100" s="6" t="s">
        <v>106</v>
      </c>
      <c r="E9100" s="6" t="s">
        <v>1664</v>
      </c>
      <c r="F9100" s="10">
        <v>43535</v>
      </c>
      <c r="G9100" s="6">
        <v>2</v>
      </c>
      <c r="H9100" s="11">
        <f>VLOOKUP(B9100,[1]!Product_Data[#Data],4,0)</f>
        <v>603</v>
      </c>
      <c r="I9100" s="11">
        <f>VLOOKUP(B9100,[1]!Product_Data[#Data],3,0)</f>
        <v>416</v>
      </c>
      <c r="J9100" s="11">
        <f t="shared" si="855"/>
        <v>832</v>
      </c>
      <c r="K9100" s="11">
        <f t="shared" si="856"/>
        <v>1206</v>
      </c>
      <c r="L9100" s="11">
        <f t="shared" si="857"/>
        <v>374</v>
      </c>
      <c r="M9100" t="str">
        <f>VLOOKUP(C9100,[1]!Location_Data[#Data],2,0)</f>
        <v>Garden Grove</v>
      </c>
      <c r="N9100" t="str">
        <f>VLOOKUP(D9100,[1]!Salespeople_Data[#Data],2,0)</f>
        <v>Patrick Ruiz</v>
      </c>
      <c r="O9100" t="str">
        <f>VLOOKUP(E9100,[1]!Customer_Data[#Data],2,0)</f>
        <v>Jesse Alvarez</v>
      </c>
      <c r="P9100" s="15">
        <f t="shared" si="852"/>
        <v>2</v>
      </c>
      <c r="Q9100">
        <f t="shared" si="853"/>
        <v>3</v>
      </c>
      <c r="R9100">
        <f t="shared" si="854"/>
        <v>2019</v>
      </c>
    </row>
    <row r="9101" spans="1:18" x14ac:dyDescent="0.25">
      <c r="A9101" s="6" t="s">
        <v>10127</v>
      </c>
      <c r="B9101" s="6" t="s">
        <v>461</v>
      </c>
      <c r="C9101" s="6" t="s">
        <v>70</v>
      </c>
      <c r="D9101" s="6" t="s">
        <v>111</v>
      </c>
      <c r="E9101" s="6" t="s">
        <v>2032</v>
      </c>
      <c r="F9101" s="10">
        <v>43503</v>
      </c>
      <c r="G9101" s="6">
        <v>4</v>
      </c>
      <c r="H9101" s="11">
        <f>VLOOKUP(B9101,[1]!Product_Data[#Data],4,0)</f>
        <v>35</v>
      </c>
      <c r="I9101" s="11">
        <f>VLOOKUP(B9101,[1]!Product_Data[#Data],3,0)</f>
        <v>22</v>
      </c>
      <c r="J9101" s="11">
        <f t="shared" si="855"/>
        <v>88</v>
      </c>
      <c r="K9101" s="11">
        <f t="shared" si="856"/>
        <v>140</v>
      </c>
      <c r="L9101" s="11">
        <f t="shared" si="857"/>
        <v>52</v>
      </c>
      <c r="M9101" t="str">
        <f>VLOOKUP(C9101,[1]!Location_Data[#Data],2,0)</f>
        <v>Clovis</v>
      </c>
      <c r="N9101" t="str">
        <f>VLOOKUP(D9101,[1]!Salespeople_Data[#Data],2,0)</f>
        <v>Ryan Welch</v>
      </c>
      <c r="O9101" t="str">
        <f>VLOOKUP(E9101,[1]!Customer_Data[#Data],2,0)</f>
        <v>Eugene Cooper</v>
      </c>
      <c r="P9101" s="15">
        <f t="shared" si="852"/>
        <v>5</v>
      </c>
      <c r="Q9101">
        <f t="shared" si="853"/>
        <v>2</v>
      </c>
      <c r="R9101">
        <f t="shared" si="854"/>
        <v>2019</v>
      </c>
    </row>
    <row r="9102" spans="1:18" x14ac:dyDescent="0.25">
      <c r="A9102" s="6" t="s">
        <v>10128</v>
      </c>
      <c r="B9102" s="6" t="s">
        <v>703</v>
      </c>
      <c r="C9102" s="6" t="s">
        <v>450</v>
      </c>
      <c r="D9102" s="6" t="s">
        <v>91</v>
      </c>
      <c r="E9102" s="6" t="s">
        <v>4184</v>
      </c>
      <c r="F9102" s="10">
        <v>43751</v>
      </c>
      <c r="G9102" s="6">
        <v>3</v>
      </c>
      <c r="H9102" s="11">
        <f>VLOOKUP(B9102,[1]!Product_Data[#Data],4,0)</f>
        <v>530</v>
      </c>
      <c r="I9102" s="11">
        <f>VLOOKUP(B9102,[1]!Product_Data[#Data],3,0)</f>
        <v>435</v>
      </c>
      <c r="J9102" s="11">
        <f t="shared" si="855"/>
        <v>1305</v>
      </c>
      <c r="K9102" s="11">
        <f t="shared" si="856"/>
        <v>1590</v>
      </c>
      <c r="L9102" s="11">
        <f t="shared" si="857"/>
        <v>285</v>
      </c>
      <c r="M9102" t="str">
        <f>VLOOKUP(C9102,[1]!Location_Data[#Data],2,0)</f>
        <v>Simi Valley</v>
      </c>
      <c r="N9102" t="str">
        <f>VLOOKUP(D9102,[1]!Salespeople_Data[#Data],2,0)</f>
        <v>Howard Gardner</v>
      </c>
      <c r="O9102" t="str">
        <f>VLOOKUP(E9102,[1]!Customer_Data[#Data],2,0)</f>
        <v>Antonio Shaw</v>
      </c>
      <c r="P9102" s="15">
        <f t="shared" si="852"/>
        <v>1</v>
      </c>
      <c r="Q9102">
        <f t="shared" si="853"/>
        <v>10</v>
      </c>
      <c r="R9102">
        <f t="shared" si="854"/>
        <v>2019</v>
      </c>
    </row>
    <row r="9103" spans="1:18" x14ac:dyDescent="0.25">
      <c r="A9103" s="6" t="s">
        <v>10129</v>
      </c>
      <c r="B9103" s="6" t="s">
        <v>605</v>
      </c>
      <c r="C9103" s="6" t="s">
        <v>182</v>
      </c>
      <c r="D9103" s="6" t="s">
        <v>178</v>
      </c>
      <c r="E9103" s="6" t="s">
        <v>486</v>
      </c>
      <c r="F9103" s="10">
        <v>43488</v>
      </c>
      <c r="G9103" s="6">
        <v>1</v>
      </c>
      <c r="H9103" s="11">
        <f>VLOOKUP(B9103,[1]!Product_Data[#Data],4,0)</f>
        <v>913</v>
      </c>
      <c r="I9103" s="11">
        <f>VLOOKUP(B9103,[1]!Product_Data[#Data],3,0)</f>
        <v>584</v>
      </c>
      <c r="J9103" s="11">
        <f t="shared" si="855"/>
        <v>584</v>
      </c>
      <c r="K9103" s="11">
        <f t="shared" si="856"/>
        <v>913</v>
      </c>
      <c r="L9103" s="11">
        <f t="shared" si="857"/>
        <v>329</v>
      </c>
      <c r="M9103" t="str">
        <f>VLOOKUP(C9103,[1]!Location_Data[#Data],2,0)</f>
        <v>Vallejo</v>
      </c>
      <c r="N9103" t="str">
        <f>VLOOKUP(D9103,[1]!Salespeople_Data[#Data],2,0)</f>
        <v>Joshua Taylor</v>
      </c>
      <c r="O9103" t="str">
        <f>VLOOKUP(E9103,[1]!Customer_Data[#Data],2,0)</f>
        <v>Jason Dixon</v>
      </c>
      <c r="P9103" s="15">
        <f t="shared" si="852"/>
        <v>4</v>
      </c>
      <c r="Q9103">
        <f t="shared" si="853"/>
        <v>1</v>
      </c>
      <c r="R9103">
        <f t="shared" si="854"/>
        <v>2019</v>
      </c>
    </row>
    <row r="9104" spans="1:18" x14ac:dyDescent="0.25">
      <c r="A9104" s="6" t="s">
        <v>10130</v>
      </c>
      <c r="B9104" s="6" t="s">
        <v>119</v>
      </c>
      <c r="C9104" s="6" t="s">
        <v>272</v>
      </c>
      <c r="D9104" s="6" t="s">
        <v>80</v>
      </c>
      <c r="E9104" s="6" t="s">
        <v>1957</v>
      </c>
      <c r="F9104" s="10">
        <v>43814</v>
      </c>
      <c r="G9104" s="6">
        <v>3</v>
      </c>
      <c r="H9104" s="11">
        <f>VLOOKUP(B9104,[1]!Product_Data[#Data],4,0)</f>
        <v>1077</v>
      </c>
      <c r="I9104" s="11">
        <f>VLOOKUP(B9104,[1]!Product_Data[#Data],3,0)</f>
        <v>732</v>
      </c>
      <c r="J9104" s="11">
        <f t="shared" si="855"/>
        <v>2196</v>
      </c>
      <c r="K9104" s="11">
        <f t="shared" si="856"/>
        <v>3231</v>
      </c>
      <c r="L9104" s="11">
        <f t="shared" si="857"/>
        <v>1035</v>
      </c>
      <c r="M9104" t="str">
        <f>VLOOKUP(C9104,[1]!Location_Data[#Data],2,0)</f>
        <v>Torrance</v>
      </c>
      <c r="N9104" t="str">
        <f>VLOOKUP(D9104,[1]!Salespeople_Data[#Data],2,0)</f>
        <v>Henry Nelson</v>
      </c>
      <c r="O9104" t="str">
        <f>VLOOKUP(E9104,[1]!Customer_Data[#Data],2,0)</f>
        <v>Terry Richards</v>
      </c>
      <c r="P9104" s="15">
        <f t="shared" si="852"/>
        <v>1</v>
      </c>
      <c r="Q9104">
        <f t="shared" si="853"/>
        <v>12</v>
      </c>
      <c r="R9104">
        <f t="shared" si="854"/>
        <v>2019</v>
      </c>
    </row>
    <row r="9105" spans="1:18" x14ac:dyDescent="0.25">
      <c r="A9105" s="6" t="s">
        <v>10131</v>
      </c>
      <c r="B9105" s="6" t="s">
        <v>83</v>
      </c>
      <c r="C9105" s="6" t="s">
        <v>195</v>
      </c>
      <c r="D9105" s="6" t="s">
        <v>96</v>
      </c>
      <c r="E9105" s="6" t="s">
        <v>236</v>
      </c>
      <c r="F9105" s="10">
        <v>43551</v>
      </c>
      <c r="G9105" s="6">
        <v>2</v>
      </c>
      <c r="H9105" s="11">
        <f>VLOOKUP(B9105,[1]!Product_Data[#Data],4,0)</f>
        <v>1972</v>
      </c>
      <c r="I9105" s="11">
        <f>VLOOKUP(B9105,[1]!Product_Data[#Data],3,0)</f>
        <v>1321</v>
      </c>
      <c r="J9105" s="11">
        <f t="shared" si="855"/>
        <v>2642</v>
      </c>
      <c r="K9105" s="11">
        <f t="shared" si="856"/>
        <v>3944</v>
      </c>
      <c r="L9105" s="11">
        <f t="shared" si="857"/>
        <v>1302</v>
      </c>
      <c r="M9105" t="str">
        <f>VLOOKUP(C9105,[1]!Location_Data[#Data],2,0)</f>
        <v>Pomona</v>
      </c>
      <c r="N9105" t="str">
        <f>VLOOKUP(D9105,[1]!Salespeople_Data[#Data],2,0)</f>
        <v>Brian Thomas</v>
      </c>
      <c r="O9105" t="str">
        <f>VLOOKUP(E9105,[1]!Customer_Data[#Data],2,0)</f>
        <v>Howard Harrison</v>
      </c>
      <c r="P9105" s="15">
        <f t="shared" si="852"/>
        <v>4</v>
      </c>
      <c r="Q9105">
        <f t="shared" si="853"/>
        <v>3</v>
      </c>
      <c r="R9105">
        <f t="shared" si="854"/>
        <v>2019</v>
      </c>
    </row>
    <row r="9106" spans="1:18" x14ac:dyDescent="0.25">
      <c r="A9106" s="6" t="s">
        <v>10132</v>
      </c>
      <c r="B9106" s="6" t="s">
        <v>553</v>
      </c>
      <c r="C9106" s="6" t="s">
        <v>249</v>
      </c>
      <c r="D9106" s="6" t="s">
        <v>447</v>
      </c>
      <c r="E9106" s="6" t="s">
        <v>896</v>
      </c>
      <c r="F9106" s="10">
        <v>43764</v>
      </c>
      <c r="G9106" s="6">
        <v>1</v>
      </c>
      <c r="H9106" s="11">
        <f>VLOOKUP(B9106,[1]!Product_Data[#Data],4,0)</f>
        <v>1798</v>
      </c>
      <c r="I9106" s="11">
        <f>VLOOKUP(B9106,[1]!Product_Data[#Data],3,0)</f>
        <v>971</v>
      </c>
      <c r="J9106" s="11">
        <f t="shared" si="855"/>
        <v>971</v>
      </c>
      <c r="K9106" s="11">
        <f t="shared" si="856"/>
        <v>1798</v>
      </c>
      <c r="L9106" s="11">
        <f t="shared" si="857"/>
        <v>827</v>
      </c>
      <c r="M9106" t="str">
        <f>VLOOKUP(C9106,[1]!Location_Data[#Data],2,0)</f>
        <v>Roseville</v>
      </c>
      <c r="N9106" t="str">
        <f>VLOOKUP(D9106,[1]!Salespeople_Data[#Data],2,0)</f>
        <v>Howard Sims</v>
      </c>
      <c r="O9106" t="str">
        <f>VLOOKUP(E9106,[1]!Customer_Data[#Data],2,0)</f>
        <v>Eric Bradley</v>
      </c>
      <c r="P9106" s="15">
        <f t="shared" si="852"/>
        <v>7</v>
      </c>
      <c r="Q9106">
        <f t="shared" si="853"/>
        <v>10</v>
      </c>
      <c r="R9106">
        <f t="shared" si="854"/>
        <v>2019</v>
      </c>
    </row>
    <row r="9107" spans="1:18" x14ac:dyDescent="0.25">
      <c r="A9107" s="6" t="s">
        <v>10133</v>
      </c>
      <c r="B9107" s="6" t="s">
        <v>370</v>
      </c>
      <c r="C9107" s="6" t="s">
        <v>286</v>
      </c>
      <c r="D9107" s="6" t="s">
        <v>269</v>
      </c>
      <c r="E9107" s="6" t="s">
        <v>2230</v>
      </c>
      <c r="F9107" s="10">
        <v>43633</v>
      </c>
      <c r="G9107" s="6">
        <v>2</v>
      </c>
      <c r="H9107" s="11">
        <f>VLOOKUP(B9107,[1]!Product_Data[#Data],4,0)</f>
        <v>771</v>
      </c>
      <c r="I9107" s="11">
        <f>VLOOKUP(B9107,[1]!Product_Data[#Data],3,0)</f>
        <v>648</v>
      </c>
      <c r="J9107" s="11">
        <f t="shared" si="855"/>
        <v>1296</v>
      </c>
      <c r="K9107" s="11">
        <f t="shared" si="856"/>
        <v>1542</v>
      </c>
      <c r="L9107" s="11">
        <f t="shared" si="857"/>
        <v>246</v>
      </c>
      <c r="M9107" t="str">
        <f>VLOOKUP(C9107,[1]!Location_Data[#Data],2,0)</f>
        <v>El Monte</v>
      </c>
      <c r="N9107" t="str">
        <f>VLOOKUP(D9107,[1]!Salespeople_Data[#Data],2,0)</f>
        <v>Kevin Butler</v>
      </c>
      <c r="O9107" t="str">
        <f>VLOOKUP(E9107,[1]!Customer_Data[#Data],2,0)</f>
        <v>Nicholas Williamson</v>
      </c>
      <c r="P9107" s="15">
        <f t="shared" si="852"/>
        <v>2</v>
      </c>
      <c r="Q9107">
        <f t="shared" si="853"/>
        <v>6</v>
      </c>
      <c r="R9107">
        <f t="shared" si="854"/>
        <v>2019</v>
      </c>
    </row>
    <row r="9108" spans="1:18" x14ac:dyDescent="0.25">
      <c r="A9108" s="6" t="s">
        <v>10134</v>
      </c>
      <c r="B9108" s="6" t="s">
        <v>238</v>
      </c>
      <c r="C9108" s="6" t="s">
        <v>643</v>
      </c>
      <c r="D9108" s="6" t="s">
        <v>96</v>
      </c>
      <c r="E9108" s="6" t="s">
        <v>427</v>
      </c>
      <c r="F9108" s="10">
        <v>43480</v>
      </c>
      <c r="G9108" s="6">
        <v>1</v>
      </c>
      <c r="H9108" s="11">
        <f>VLOOKUP(B9108,[1]!Product_Data[#Data],4,0)</f>
        <v>871</v>
      </c>
      <c r="I9108" s="11">
        <f>VLOOKUP(B9108,[1]!Product_Data[#Data],3,0)</f>
        <v>540</v>
      </c>
      <c r="J9108" s="11">
        <f t="shared" si="855"/>
        <v>540</v>
      </c>
      <c r="K9108" s="11">
        <f t="shared" si="856"/>
        <v>871</v>
      </c>
      <c r="L9108" s="11">
        <f t="shared" si="857"/>
        <v>331</v>
      </c>
      <c r="M9108" t="str">
        <f>VLOOKUP(C9108,[1]!Location_Data[#Data],2,0)</f>
        <v>Hayward</v>
      </c>
      <c r="N9108" t="str">
        <f>VLOOKUP(D9108,[1]!Salespeople_Data[#Data],2,0)</f>
        <v>Brian Thomas</v>
      </c>
      <c r="O9108" t="str">
        <f>VLOOKUP(E9108,[1]!Customer_Data[#Data],2,0)</f>
        <v>Phillip Peters</v>
      </c>
      <c r="P9108" s="15">
        <f t="shared" si="852"/>
        <v>3</v>
      </c>
      <c r="Q9108">
        <f t="shared" si="853"/>
        <v>1</v>
      </c>
      <c r="R9108">
        <f t="shared" si="854"/>
        <v>2019</v>
      </c>
    </row>
    <row r="9109" spans="1:18" x14ac:dyDescent="0.25">
      <c r="A9109" s="6" t="s">
        <v>10135</v>
      </c>
      <c r="B9109" s="6" t="s">
        <v>395</v>
      </c>
      <c r="C9109" s="6" t="s">
        <v>246</v>
      </c>
      <c r="D9109" s="6" t="s">
        <v>10</v>
      </c>
      <c r="E9109" s="6" t="s">
        <v>2245</v>
      </c>
      <c r="F9109" s="10">
        <v>43743</v>
      </c>
      <c r="G9109" s="6">
        <v>1</v>
      </c>
      <c r="H9109" s="11">
        <f>VLOOKUP(B9109,[1]!Product_Data[#Data],4,0)</f>
        <v>2257</v>
      </c>
      <c r="I9109" s="11">
        <f>VLOOKUP(B9109,[1]!Product_Data[#Data],3,0)</f>
        <v>1535</v>
      </c>
      <c r="J9109" s="11">
        <f t="shared" si="855"/>
        <v>1535</v>
      </c>
      <c r="K9109" s="11">
        <f t="shared" si="856"/>
        <v>2257</v>
      </c>
      <c r="L9109" s="11">
        <f t="shared" si="857"/>
        <v>722</v>
      </c>
      <c r="M9109" t="str">
        <f>VLOOKUP(C9109,[1]!Location_Data[#Data],2,0)</f>
        <v>San Francisco</v>
      </c>
      <c r="N9109" t="str">
        <f>VLOOKUP(D9109,[1]!Salespeople_Data[#Data],2,0)</f>
        <v>Justin Lynch</v>
      </c>
      <c r="O9109" t="str">
        <f>VLOOKUP(E9109,[1]!Customer_Data[#Data],2,0)</f>
        <v>Charles Bell</v>
      </c>
      <c r="P9109" s="15">
        <f t="shared" si="852"/>
        <v>7</v>
      </c>
      <c r="Q9109">
        <f t="shared" si="853"/>
        <v>10</v>
      </c>
      <c r="R9109">
        <f t="shared" si="854"/>
        <v>2019</v>
      </c>
    </row>
    <row r="9110" spans="1:18" x14ac:dyDescent="0.25">
      <c r="A9110" s="6" t="s">
        <v>10136</v>
      </c>
      <c r="B9110" s="6" t="s">
        <v>321</v>
      </c>
      <c r="C9110" s="6" t="s">
        <v>110</v>
      </c>
      <c r="D9110" s="6" t="s">
        <v>63</v>
      </c>
      <c r="E9110" s="6" t="s">
        <v>309</v>
      </c>
      <c r="F9110" s="10">
        <v>43788</v>
      </c>
      <c r="G9110" s="6">
        <v>3</v>
      </c>
      <c r="H9110" s="11">
        <f>VLOOKUP(B9110,[1]!Product_Data[#Data],4,0)</f>
        <v>2391</v>
      </c>
      <c r="I9110" s="11">
        <f>VLOOKUP(B9110,[1]!Product_Data[#Data],3,0)</f>
        <v>1291</v>
      </c>
      <c r="J9110" s="11">
        <f t="shared" si="855"/>
        <v>3873</v>
      </c>
      <c r="K9110" s="11">
        <f t="shared" si="856"/>
        <v>7173</v>
      </c>
      <c r="L9110" s="11">
        <f t="shared" si="857"/>
        <v>3300</v>
      </c>
      <c r="M9110" t="str">
        <f>VLOOKUP(C9110,[1]!Location_Data[#Data],2,0)</f>
        <v>Richmond</v>
      </c>
      <c r="N9110" t="str">
        <f>VLOOKUP(D9110,[1]!Salespeople_Data[#Data],2,0)</f>
        <v>Jeremy Mendoza</v>
      </c>
      <c r="O9110" t="str">
        <f>VLOOKUP(E9110,[1]!Customer_Data[#Data],2,0)</f>
        <v>Sean Woods</v>
      </c>
      <c r="P9110" s="15">
        <f t="shared" si="852"/>
        <v>3</v>
      </c>
      <c r="Q9110">
        <f t="shared" si="853"/>
        <v>11</v>
      </c>
      <c r="R9110">
        <f t="shared" si="854"/>
        <v>2019</v>
      </c>
    </row>
    <row r="9111" spans="1:18" x14ac:dyDescent="0.25">
      <c r="A9111" s="6" t="s">
        <v>10137</v>
      </c>
      <c r="B9111" s="6" t="s">
        <v>553</v>
      </c>
      <c r="C9111" s="6" t="s">
        <v>100</v>
      </c>
      <c r="D9111" s="6" t="s">
        <v>116</v>
      </c>
      <c r="E9111" s="6" t="s">
        <v>750</v>
      </c>
      <c r="F9111" s="10">
        <v>43707</v>
      </c>
      <c r="G9111" s="6">
        <v>1</v>
      </c>
      <c r="H9111" s="11">
        <f>VLOOKUP(B9111,[1]!Product_Data[#Data],4,0)</f>
        <v>1798</v>
      </c>
      <c r="I9111" s="11">
        <f>VLOOKUP(B9111,[1]!Product_Data[#Data],3,0)</f>
        <v>971</v>
      </c>
      <c r="J9111" s="11">
        <f t="shared" si="855"/>
        <v>971</v>
      </c>
      <c r="K9111" s="11">
        <f t="shared" si="856"/>
        <v>1798</v>
      </c>
      <c r="L9111" s="11">
        <f t="shared" si="857"/>
        <v>827</v>
      </c>
      <c r="M9111" t="str">
        <f>VLOOKUP(C9111,[1]!Location_Data[#Data],2,0)</f>
        <v>Victorville</v>
      </c>
      <c r="N9111" t="str">
        <f>VLOOKUP(D9111,[1]!Salespeople_Data[#Data],2,0)</f>
        <v>Roger Ramos</v>
      </c>
      <c r="O9111" t="str">
        <f>VLOOKUP(E9111,[1]!Customer_Data[#Data],2,0)</f>
        <v>Andrew Burns</v>
      </c>
      <c r="P9111" s="15">
        <f t="shared" si="852"/>
        <v>6</v>
      </c>
      <c r="Q9111">
        <f t="shared" si="853"/>
        <v>8</v>
      </c>
      <c r="R9111">
        <f t="shared" si="854"/>
        <v>2019</v>
      </c>
    </row>
    <row r="9112" spans="1:18" x14ac:dyDescent="0.25">
      <c r="A9112" s="6" t="s">
        <v>10138</v>
      </c>
      <c r="B9112" s="6" t="s">
        <v>275</v>
      </c>
      <c r="C9112" s="6" t="s">
        <v>145</v>
      </c>
      <c r="D9112" s="6" t="s">
        <v>20</v>
      </c>
      <c r="E9112" s="6" t="s">
        <v>1391</v>
      </c>
      <c r="F9112" s="10">
        <v>43511</v>
      </c>
      <c r="G9112" s="6">
        <v>3</v>
      </c>
      <c r="H9112" s="11">
        <f>VLOOKUP(B9112,[1]!Product_Data[#Data],4,0)</f>
        <v>2353</v>
      </c>
      <c r="I9112" s="11">
        <f>VLOOKUP(B9112,[1]!Product_Data[#Data],3,0)</f>
        <v>1788</v>
      </c>
      <c r="J9112" s="11">
        <f t="shared" si="855"/>
        <v>5364</v>
      </c>
      <c r="K9112" s="11">
        <f t="shared" si="856"/>
        <v>7059</v>
      </c>
      <c r="L9112" s="11">
        <f t="shared" si="857"/>
        <v>1695</v>
      </c>
      <c r="M9112" t="str">
        <f>VLOOKUP(C9112,[1]!Location_Data[#Data],2,0)</f>
        <v>Santa Maria</v>
      </c>
      <c r="N9112" t="str">
        <f>VLOOKUP(D9112,[1]!Salespeople_Data[#Data],2,0)</f>
        <v>Joshua Cook</v>
      </c>
      <c r="O9112" t="str">
        <f>VLOOKUP(E9112,[1]!Customer_Data[#Data],2,0)</f>
        <v>Adam Duncan</v>
      </c>
      <c r="P9112" s="15">
        <f t="shared" si="852"/>
        <v>6</v>
      </c>
      <c r="Q9112">
        <f t="shared" si="853"/>
        <v>2</v>
      </c>
      <c r="R9112">
        <f t="shared" si="854"/>
        <v>2019</v>
      </c>
    </row>
    <row r="9113" spans="1:18" x14ac:dyDescent="0.25">
      <c r="A9113" s="6" t="s">
        <v>10139</v>
      </c>
      <c r="B9113" s="6" t="s">
        <v>403</v>
      </c>
      <c r="C9113" s="6" t="s">
        <v>519</v>
      </c>
      <c r="D9113" s="6" t="s">
        <v>345</v>
      </c>
      <c r="E9113" s="6" t="s">
        <v>3882</v>
      </c>
      <c r="F9113" s="10">
        <v>43691</v>
      </c>
      <c r="G9113" s="6">
        <v>1</v>
      </c>
      <c r="H9113" s="11">
        <f>VLOOKUP(B9113,[1]!Product_Data[#Data],4,0)</f>
        <v>392</v>
      </c>
      <c r="I9113" s="11">
        <f>VLOOKUP(B9113,[1]!Product_Data[#Data],3,0)</f>
        <v>255</v>
      </c>
      <c r="J9113" s="11">
        <f t="shared" si="855"/>
        <v>255</v>
      </c>
      <c r="K9113" s="11">
        <f t="shared" si="856"/>
        <v>392</v>
      </c>
      <c r="L9113" s="11">
        <f t="shared" si="857"/>
        <v>137</v>
      </c>
      <c r="M9113" t="str">
        <f>VLOOKUP(C9113,[1]!Location_Data[#Data],2,0)</f>
        <v>Anaheim</v>
      </c>
      <c r="N9113" t="str">
        <f>VLOOKUP(D9113,[1]!Salespeople_Data[#Data],2,0)</f>
        <v>Larry Marshall</v>
      </c>
      <c r="O9113" t="str">
        <f>VLOOKUP(E9113,[1]!Customer_Data[#Data],2,0)</f>
        <v>Gary Porter</v>
      </c>
      <c r="P9113" s="15">
        <f t="shared" si="852"/>
        <v>4</v>
      </c>
      <c r="Q9113">
        <f t="shared" si="853"/>
        <v>8</v>
      </c>
      <c r="R9113">
        <f t="shared" si="854"/>
        <v>2019</v>
      </c>
    </row>
    <row r="9114" spans="1:18" x14ac:dyDescent="0.25">
      <c r="A9114" s="6" t="s">
        <v>10140</v>
      </c>
      <c r="B9114" s="6" t="s">
        <v>412</v>
      </c>
      <c r="C9114" s="6" t="s">
        <v>469</v>
      </c>
      <c r="D9114" s="6" t="s">
        <v>146</v>
      </c>
      <c r="E9114" s="6" t="s">
        <v>896</v>
      </c>
      <c r="F9114" s="10">
        <v>43760</v>
      </c>
      <c r="G9114" s="6">
        <v>2</v>
      </c>
      <c r="H9114" s="11">
        <f>VLOOKUP(B9114,[1]!Product_Data[#Data],4,0)</f>
        <v>2396</v>
      </c>
      <c r="I9114" s="11">
        <f>VLOOKUP(B9114,[1]!Product_Data[#Data],3,0)</f>
        <v>1965</v>
      </c>
      <c r="J9114" s="11">
        <f t="shared" si="855"/>
        <v>3930</v>
      </c>
      <c r="K9114" s="11">
        <f t="shared" si="856"/>
        <v>4792</v>
      </c>
      <c r="L9114" s="11">
        <f t="shared" si="857"/>
        <v>862</v>
      </c>
      <c r="M9114" t="str">
        <f>VLOOKUP(C9114,[1]!Location_Data[#Data],2,0)</f>
        <v>Escondido</v>
      </c>
      <c r="N9114" t="str">
        <f>VLOOKUP(D9114,[1]!Salespeople_Data[#Data],2,0)</f>
        <v>Carl Elliott</v>
      </c>
      <c r="O9114" t="str">
        <f>VLOOKUP(E9114,[1]!Customer_Data[#Data],2,0)</f>
        <v>Eric Bradley</v>
      </c>
      <c r="P9114" s="15">
        <f t="shared" si="852"/>
        <v>3</v>
      </c>
      <c r="Q9114">
        <f t="shared" si="853"/>
        <v>10</v>
      </c>
      <c r="R9114">
        <f t="shared" si="854"/>
        <v>2019</v>
      </c>
    </row>
    <row r="9115" spans="1:18" x14ac:dyDescent="0.25">
      <c r="A9115" s="6" t="s">
        <v>10141</v>
      </c>
      <c r="B9115" s="6" t="s">
        <v>435</v>
      </c>
      <c r="C9115" s="6" t="s">
        <v>519</v>
      </c>
      <c r="D9115" s="6" t="s">
        <v>25</v>
      </c>
      <c r="E9115" s="6" t="s">
        <v>1154</v>
      </c>
      <c r="F9115" s="10">
        <v>43771</v>
      </c>
      <c r="G9115" s="6">
        <v>1</v>
      </c>
      <c r="H9115" s="11">
        <f>VLOOKUP(B9115,[1]!Product_Data[#Data],4,0)</f>
        <v>2141</v>
      </c>
      <c r="I9115" s="11">
        <f>VLOOKUP(B9115,[1]!Product_Data[#Data],3,0)</f>
        <v>1777</v>
      </c>
      <c r="J9115" s="11">
        <f t="shared" si="855"/>
        <v>1777</v>
      </c>
      <c r="K9115" s="11">
        <f t="shared" si="856"/>
        <v>2141</v>
      </c>
      <c r="L9115" s="11">
        <f t="shared" si="857"/>
        <v>364</v>
      </c>
      <c r="M9115" t="str">
        <f>VLOOKUP(C9115,[1]!Location_Data[#Data],2,0)</f>
        <v>Anaheim</v>
      </c>
      <c r="N9115" t="str">
        <f>VLOOKUP(D9115,[1]!Salespeople_Data[#Data],2,0)</f>
        <v>Brian Davis</v>
      </c>
      <c r="O9115" t="str">
        <f>VLOOKUP(E9115,[1]!Customer_Data[#Data],2,0)</f>
        <v>Johnny Butler</v>
      </c>
      <c r="P9115" s="15">
        <f t="shared" si="852"/>
        <v>7</v>
      </c>
      <c r="Q9115">
        <f t="shared" si="853"/>
        <v>11</v>
      </c>
      <c r="R9115">
        <f t="shared" si="854"/>
        <v>2019</v>
      </c>
    </row>
    <row r="9116" spans="1:18" x14ac:dyDescent="0.25">
      <c r="A9116" s="6" t="s">
        <v>10142</v>
      </c>
      <c r="B9116" s="6" t="s">
        <v>569</v>
      </c>
      <c r="C9116" s="6" t="s">
        <v>316</v>
      </c>
      <c r="D9116" s="6" t="s">
        <v>87</v>
      </c>
      <c r="E9116" s="6" t="s">
        <v>2245</v>
      </c>
      <c r="F9116" s="10">
        <v>43628</v>
      </c>
      <c r="G9116" s="6">
        <v>1</v>
      </c>
      <c r="H9116" s="11">
        <f>VLOOKUP(B9116,[1]!Product_Data[#Data],4,0)</f>
        <v>1178</v>
      </c>
      <c r="I9116" s="11">
        <f>VLOOKUP(B9116,[1]!Product_Data[#Data],3,0)</f>
        <v>683</v>
      </c>
      <c r="J9116" s="11">
        <f t="shared" si="855"/>
        <v>683</v>
      </c>
      <c r="K9116" s="11">
        <f t="shared" si="856"/>
        <v>1178</v>
      </c>
      <c r="L9116" s="11">
        <f t="shared" si="857"/>
        <v>495</v>
      </c>
      <c r="M9116" t="str">
        <f>VLOOKUP(C9116,[1]!Location_Data[#Data],2,0)</f>
        <v>East Los Angeles</v>
      </c>
      <c r="N9116" t="str">
        <f>VLOOKUP(D9116,[1]!Salespeople_Data[#Data],2,0)</f>
        <v>Martin Perry</v>
      </c>
      <c r="O9116" t="str">
        <f>VLOOKUP(E9116,[1]!Customer_Data[#Data],2,0)</f>
        <v>Charles Bell</v>
      </c>
      <c r="P9116" s="15">
        <f t="shared" si="852"/>
        <v>4</v>
      </c>
      <c r="Q9116">
        <f t="shared" si="853"/>
        <v>6</v>
      </c>
      <c r="R9116">
        <f t="shared" si="854"/>
        <v>2019</v>
      </c>
    </row>
    <row r="9117" spans="1:18" x14ac:dyDescent="0.25">
      <c r="A9117" s="6" t="s">
        <v>10143</v>
      </c>
      <c r="B9117" s="6" t="s">
        <v>352</v>
      </c>
      <c r="C9117" s="6" t="s">
        <v>331</v>
      </c>
      <c r="D9117" s="6" t="s">
        <v>49</v>
      </c>
      <c r="E9117" s="6" t="s">
        <v>903</v>
      </c>
      <c r="F9117" s="10">
        <v>43804</v>
      </c>
      <c r="G9117" s="6">
        <v>4</v>
      </c>
      <c r="H9117" s="11">
        <f>VLOOKUP(B9117,[1]!Product_Data[#Data],4,0)</f>
        <v>203</v>
      </c>
      <c r="I9117" s="11">
        <f>VLOOKUP(B9117,[1]!Product_Data[#Data],3,0)</f>
        <v>154</v>
      </c>
      <c r="J9117" s="11">
        <f t="shared" si="855"/>
        <v>616</v>
      </c>
      <c r="K9117" s="11">
        <f t="shared" si="856"/>
        <v>812</v>
      </c>
      <c r="L9117" s="11">
        <f t="shared" si="857"/>
        <v>196</v>
      </c>
      <c r="M9117" t="str">
        <f>VLOOKUP(C9117,[1]!Location_Data[#Data],2,0)</f>
        <v>Sunnyvale</v>
      </c>
      <c r="N9117" t="str">
        <f>VLOOKUP(D9117,[1]!Salespeople_Data[#Data],2,0)</f>
        <v>Walter Cook</v>
      </c>
      <c r="O9117" t="str">
        <f>VLOOKUP(E9117,[1]!Customer_Data[#Data],2,0)</f>
        <v>Billy Kennedy</v>
      </c>
      <c r="P9117" s="15">
        <f t="shared" si="852"/>
        <v>5</v>
      </c>
      <c r="Q9117">
        <f t="shared" si="853"/>
        <v>12</v>
      </c>
      <c r="R9117">
        <f t="shared" si="854"/>
        <v>2019</v>
      </c>
    </row>
    <row r="9118" spans="1:18" x14ac:dyDescent="0.25">
      <c r="A9118" s="6" t="s">
        <v>10144</v>
      </c>
      <c r="B9118" s="6" t="s">
        <v>194</v>
      </c>
      <c r="C9118" s="6" t="s">
        <v>472</v>
      </c>
      <c r="D9118" s="6" t="s">
        <v>170</v>
      </c>
      <c r="E9118" s="6" t="s">
        <v>1088</v>
      </c>
      <c r="F9118" s="10">
        <v>43803</v>
      </c>
      <c r="G9118" s="6">
        <v>3</v>
      </c>
      <c r="H9118" s="11">
        <f>VLOOKUP(B9118,[1]!Product_Data[#Data],4,0)</f>
        <v>1278</v>
      </c>
      <c r="I9118" s="11">
        <f>VLOOKUP(B9118,[1]!Product_Data[#Data],3,0)</f>
        <v>665</v>
      </c>
      <c r="J9118" s="11">
        <f t="shared" si="855"/>
        <v>1995</v>
      </c>
      <c r="K9118" s="11">
        <f t="shared" si="856"/>
        <v>3834</v>
      </c>
      <c r="L9118" s="11">
        <f t="shared" si="857"/>
        <v>1839</v>
      </c>
      <c r="M9118" t="str">
        <f>VLOOKUP(C9118,[1]!Location_Data[#Data],2,0)</f>
        <v>Concord</v>
      </c>
      <c r="N9118" t="str">
        <f>VLOOKUP(D9118,[1]!Salespeople_Data[#Data],2,0)</f>
        <v>Sean Miller</v>
      </c>
      <c r="O9118" t="str">
        <f>VLOOKUP(E9118,[1]!Customer_Data[#Data],2,0)</f>
        <v>Anthony Parker</v>
      </c>
      <c r="P9118" s="15">
        <f t="shared" si="852"/>
        <v>4</v>
      </c>
      <c r="Q9118">
        <f t="shared" si="853"/>
        <v>12</v>
      </c>
      <c r="R9118">
        <f t="shared" si="854"/>
        <v>2019</v>
      </c>
    </row>
    <row r="9119" spans="1:18" x14ac:dyDescent="0.25">
      <c r="A9119" s="6" t="s">
        <v>10145</v>
      </c>
      <c r="B9119" s="6" t="s">
        <v>560</v>
      </c>
      <c r="C9119" s="6" t="s">
        <v>322</v>
      </c>
      <c r="D9119" s="6" t="s">
        <v>447</v>
      </c>
      <c r="E9119" s="6" t="s">
        <v>1348</v>
      </c>
      <c r="F9119" s="10">
        <v>43658</v>
      </c>
      <c r="G9119" s="6">
        <v>1</v>
      </c>
      <c r="H9119" s="11">
        <f>VLOOKUP(B9119,[1]!Product_Data[#Data],4,0)</f>
        <v>1809</v>
      </c>
      <c r="I9119" s="11">
        <f>VLOOKUP(B9119,[1]!Product_Data[#Data],3,0)</f>
        <v>1067</v>
      </c>
      <c r="J9119" s="11">
        <f t="shared" si="855"/>
        <v>1067</v>
      </c>
      <c r="K9119" s="11">
        <f t="shared" si="856"/>
        <v>1809</v>
      </c>
      <c r="L9119" s="11">
        <f t="shared" si="857"/>
        <v>742</v>
      </c>
      <c r="M9119" t="str">
        <f>VLOOKUP(C9119,[1]!Location_Data[#Data],2,0)</f>
        <v>Rancho Cucamonga</v>
      </c>
      <c r="N9119" t="str">
        <f>VLOOKUP(D9119,[1]!Salespeople_Data[#Data],2,0)</f>
        <v>Howard Sims</v>
      </c>
      <c r="O9119" t="str">
        <f>VLOOKUP(E9119,[1]!Customer_Data[#Data],2,0)</f>
        <v>Timothy Howard</v>
      </c>
      <c r="P9119" s="15">
        <f t="shared" si="852"/>
        <v>6</v>
      </c>
      <c r="Q9119">
        <f t="shared" si="853"/>
        <v>7</v>
      </c>
      <c r="R9119">
        <f t="shared" si="854"/>
        <v>2019</v>
      </c>
    </row>
    <row r="9120" spans="1:18" x14ac:dyDescent="0.25">
      <c r="A9120" s="6" t="s">
        <v>10146</v>
      </c>
      <c r="B9120" s="6" t="s">
        <v>61</v>
      </c>
      <c r="C9120" s="6" t="s">
        <v>182</v>
      </c>
      <c r="D9120" s="6" t="s">
        <v>58</v>
      </c>
      <c r="E9120" s="6" t="s">
        <v>1214</v>
      </c>
      <c r="F9120" s="10">
        <v>43595</v>
      </c>
      <c r="G9120" s="6">
        <v>1</v>
      </c>
      <c r="H9120" s="11">
        <f>VLOOKUP(B9120,[1]!Product_Data[#Data],4,0)</f>
        <v>1889</v>
      </c>
      <c r="I9120" s="11">
        <f>VLOOKUP(B9120,[1]!Product_Data[#Data],3,0)</f>
        <v>945</v>
      </c>
      <c r="J9120" s="11">
        <f t="shared" si="855"/>
        <v>945</v>
      </c>
      <c r="K9120" s="11">
        <f t="shared" si="856"/>
        <v>1889</v>
      </c>
      <c r="L9120" s="11">
        <f t="shared" si="857"/>
        <v>944</v>
      </c>
      <c r="M9120" t="str">
        <f>VLOOKUP(C9120,[1]!Location_Data[#Data],2,0)</f>
        <v>Vallejo</v>
      </c>
      <c r="N9120" t="str">
        <f>VLOOKUP(D9120,[1]!Salespeople_Data[#Data],2,0)</f>
        <v>Christopher Tucker</v>
      </c>
      <c r="O9120" t="str">
        <f>VLOOKUP(E9120,[1]!Customer_Data[#Data],2,0)</f>
        <v>Matthew Lewis</v>
      </c>
      <c r="P9120" s="15">
        <f t="shared" si="852"/>
        <v>6</v>
      </c>
      <c r="Q9120">
        <f t="shared" si="853"/>
        <v>5</v>
      </c>
      <c r="R9120">
        <f t="shared" si="854"/>
        <v>2019</v>
      </c>
    </row>
    <row r="9121" spans="1:18" x14ac:dyDescent="0.25">
      <c r="A9121" s="6" t="s">
        <v>10147</v>
      </c>
      <c r="B9121" s="6" t="s">
        <v>155</v>
      </c>
      <c r="C9121" s="6" t="s">
        <v>355</v>
      </c>
      <c r="D9121" s="6" t="s">
        <v>15</v>
      </c>
      <c r="E9121" s="6" t="s">
        <v>2174</v>
      </c>
      <c r="F9121" s="10">
        <v>43744</v>
      </c>
      <c r="G9121" s="6">
        <v>1</v>
      </c>
      <c r="H9121" s="11">
        <f>VLOOKUP(B9121,[1]!Product_Data[#Data],4,0)</f>
        <v>1353</v>
      </c>
      <c r="I9121" s="11">
        <f>VLOOKUP(B9121,[1]!Product_Data[#Data],3,0)</f>
        <v>947</v>
      </c>
      <c r="J9121" s="11">
        <f t="shared" si="855"/>
        <v>947</v>
      </c>
      <c r="K9121" s="11">
        <f t="shared" si="856"/>
        <v>1353</v>
      </c>
      <c r="L9121" s="11">
        <f t="shared" si="857"/>
        <v>406</v>
      </c>
      <c r="M9121" t="str">
        <f>VLOOKUP(C9121,[1]!Location_Data[#Data],2,0)</f>
        <v>Burbank</v>
      </c>
      <c r="N9121" t="str">
        <f>VLOOKUP(D9121,[1]!Salespeople_Data[#Data],2,0)</f>
        <v>Ryan Butler</v>
      </c>
      <c r="O9121" t="str">
        <f>VLOOKUP(E9121,[1]!Customer_Data[#Data],2,0)</f>
        <v>Steven Carr</v>
      </c>
      <c r="P9121" s="15">
        <f t="shared" si="852"/>
        <v>1</v>
      </c>
      <c r="Q9121">
        <f t="shared" si="853"/>
        <v>10</v>
      </c>
      <c r="R9121">
        <f t="shared" si="854"/>
        <v>2019</v>
      </c>
    </row>
    <row r="9122" spans="1:18" x14ac:dyDescent="0.25">
      <c r="A9122" s="6" t="s">
        <v>10148</v>
      </c>
      <c r="B9122" s="6" t="s">
        <v>129</v>
      </c>
      <c r="C9122" s="6" t="s">
        <v>149</v>
      </c>
      <c r="D9122" s="6" t="s">
        <v>49</v>
      </c>
      <c r="E9122" s="6" t="s">
        <v>1745</v>
      </c>
      <c r="F9122" s="10">
        <v>43712</v>
      </c>
      <c r="G9122" s="6">
        <v>3</v>
      </c>
      <c r="H9122" s="11">
        <f>VLOOKUP(B9122,[1]!Product_Data[#Data],4,0)</f>
        <v>127</v>
      </c>
      <c r="I9122" s="11">
        <f>VLOOKUP(B9122,[1]!Product_Data[#Data],3,0)</f>
        <v>79</v>
      </c>
      <c r="J9122" s="11">
        <f t="shared" si="855"/>
        <v>237</v>
      </c>
      <c r="K9122" s="11">
        <f t="shared" si="856"/>
        <v>381</v>
      </c>
      <c r="L9122" s="11">
        <f t="shared" si="857"/>
        <v>144</v>
      </c>
      <c r="M9122" t="str">
        <f>VLOOKUP(C9122,[1]!Location_Data[#Data],2,0)</f>
        <v>Antioch</v>
      </c>
      <c r="N9122" t="str">
        <f>VLOOKUP(D9122,[1]!Salespeople_Data[#Data],2,0)</f>
        <v>Walter Cook</v>
      </c>
      <c r="O9122" t="str">
        <f>VLOOKUP(E9122,[1]!Customer_Data[#Data],2,0)</f>
        <v>Eugene Scott</v>
      </c>
      <c r="P9122" s="15">
        <f t="shared" si="852"/>
        <v>4</v>
      </c>
      <c r="Q9122">
        <f t="shared" si="853"/>
        <v>9</v>
      </c>
      <c r="R9122">
        <f t="shared" si="854"/>
        <v>2019</v>
      </c>
    </row>
    <row r="9123" spans="1:18" x14ac:dyDescent="0.25">
      <c r="A9123" s="6" t="s">
        <v>10149</v>
      </c>
      <c r="B9123" s="6" t="s">
        <v>86</v>
      </c>
      <c r="C9123" s="6" t="s">
        <v>386</v>
      </c>
      <c r="D9123" s="6" t="s">
        <v>80</v>
      </c>
      <c r="E9123" s="6" t="s">
        <v>660</v>
      </c>
      <c r="F9123" s="10">
        <v>43540</v>
      </c>
      <c r="G9123" s="6">
        <v>1</v>
      </c>
      <c r="H9123" s="11">
        <f>VLOOKUP(B9123,[1]!Product_Data[#Data],4,0)</f>
        <v>1725</v>
      </c>
      <c r="I9123" s="11">
        <f>VLOOKUP(B9123,[1]!Product_Data[#Data],3,0)</f>
        <v>1363</v>
      </c>
      <c r="J9123" s="11">
        <f t="shared" si="855"/>
        <v>1363</v>
      </c>
      <c r="K9123" s="11">
        <f t="shared" si="856"/>
        <v>1725</v>
      </c>
      <c r="L9123" s="11">
        <f t="shared" si="857"/>
        <v>362</v>
      </c>
      <c r="M9123" t="str">
        <f>VLOOKUP(C9123,[1]!Location_Data[#Data],2,0)</f>
        <v>Carlsbad</v>
      </c>
      <c r="N9123" t="str">
        <f>VLOOKUP(D9123,[1]!Salespeople_Data[#Data],2,0)</f>
        <v>Henry Nelson</v>
      </c>
      <c r="O9123" t="str">
        <f>VLOOKUP(E9123,[1]!Customer_Data[#Data],2,0)</f>
        <v>James Sullivan</v>
      </c>
      <c r="P9123" s="15">
        <f t="shared" si="852"/>
        <v>7</v>
      </c>
      <c r="Q9123">
        <f t="shared" si="853"/>
        <v>3</v>
      </c>
      <c r="R9123">
        <f t="shared" si="854"/>
        <v>2019</v>
      </c>
    </row>
    <row r="9124" spans="1:18" x14ac:dyDescent="0.25">
      <c r="A9124" s="6" t="s">
        <v>10150</v>
      </c>
      <c r="B9124" s="6" t="s">
        <v>83</v>
      </c>
      <c r="C9124" s="6" t="s">
        <v>90</v>
      </c>
      <c r="D9124" s="6" t="s">
        <v>101</v>
      </c>
      <c r="E9124" s="6" t="s">
        <v>2598</v>
      </c>
      <c r="F9124" s="10">
        <v>43662</v>
      </c>
      <c r="G9124" s="6">
        <v>1</v>
      </c>
      <c r="H9124" s="11">
        <f>VLOOKUP(B9124,[1]!Product_Data[#Data],4,0)</f>
        <v>1972</v>
      </c>
      <c r="I9124" s="11">
        <f>VLOOKUP(B9124,[1]!Product_Data[#Data],3,0)</f>
        <v>1321</v>
      </c>
      <c r="J9124" s="11">
        <f t="shared" si="855"/>
        <v>1321</v>
      </c>
      <c r="K9124" s="11">
        <f t="shared" si="856"/>
        <v>1972</v>
      </c>
      <c r="L9124" s="11">
        <f t="shared" si="857"/>
        <v>651</v>
      </c>
      <c r="M9124" t="str">
        <f>VLOOKUP(C9124,[1]!Location_Data[#Data],2,0)</f>
        <v>Irvine</v>
      </c>
      <c r="N9124" t="str">
        <f>VLOOKUP(D9124,[1]!Salespeople_Data[#Data],2,0)</f>
        <v>Scott Clark</v>
      </c>
      <c r="O9124" t="str">
        <f>VLOOKUP(E9124,[1]!Customer_Data[#Data],2,0)</f>
        <v>Jeffrey Phillips</v>
      </c>
      <c r="P9124" s="15">
        <f t="shared" si="852"/>
        <v>3</v>
      </c>
      <c r="Q9124">
        <f t="shared" si="853"/>
        <v>7</v>
      </c>
      <c r="R9124">
        <f t="shared" si="854"/>
        <v>2019</v>
      </c>
    </row>
    <row r="9125" spans="1:18" x14ac:dyDescent="0.25">
      <c r="A9125" s="6" t="s">
        <v>10151</v>
      </c>
      <c r="B9125" s="6" t="s">
        <v>185</v>
      </c>
      <c r="C9125" s="6" t="s">
        <v>115</v>
      </c>
      <c r="D9125" s="6" t="s">
        <v>87</v>
      </c>
      <c r="E9125" s="6" t="s">
        <v>853</v>
      </c>
      <c r="F9125" s="10">
        <v>43502</v>
      </c>
      <c r="G9125" s="6">
        <v>4</v>
      </c>
      <c r="H9125" s="11">
        <f>VLOOKUP(B9125,[1]!Product_Data[#Data],4,0)</f>
        <v>667</v>
      </c>
      <c r="I9125" s="11">
        <f>VLOOKUP(B9125,[1]!Product_Data[#Data],3,0)</f>
        <v>387</v>
      </c>
      <c r="J9125" s="11">
        <f t="shared" si="855"/>
        <v>1548</v>
      </c>
      <c r="K9125" s="11">
        <f t="shared" si="856"/>
        <v>2668</v>
      </c>
      <c r="L9125" s="11">
        <f t="shared" si="857"/>
        <v>1120</v>
      </c>
      <c r="M9125" t="str">
        <f>VLOOKUP(C9125,[1]!Location_Data[#Data],2,0)</f>
        <v>Glendale</v>
      </c>
      <c r="N9125" t="str">
        <f>VLOOKUP(D9125,[1]!Salespeople_Data[#Data],2,0)</f>
        <v>Martin Perry</v>
      </c>
      <c r="O9125" t="str">
        <f>VLOOKUP(E9125,[1]!Customer_Data[#Data],2,0)</f>
        <v>Daniel Berry</v>
      </c>
      <c r="P9125" s="15">
        <f t="shared" si="852"/>
        <v>4</v>
      </c>
      <c r="Q9125">
        <f t="shared" si="853"/>
        <v>2</v>
      </c>
      <c r="R9125">
        <f t="shared" si="854"/>
        <v>2019</v>
      </c>
    </row>
    <row r="9126" spans="1:18" x14ac:dyDescent="0.25">
      <c r="A9126" s="6" t="s">
        <v>10152</v>
      </c>
      <c r="B9126" s="6" t="s">
        <v>99</v>
      </c>
      <c r="C9126" s="6" t="s">
        <v>79</v>
      </c>
      <c r="D9126" s="6" t="s">
        <v>96</v>
      </c>
      <c r="E9126" s="6" t="s">
        <v>192</v>
      </c>
      <c r="F9126" s="10">
        <v>43622</v>
      </c>
      <c r="G9126" s="6">
        <v>1</v>
      </c>
      <c r="H9126" s="11">
        <f>VLOOKUP(B9126,[1]!Product_Data[#Data],4,0)</f>
        <v>1708</v>
      </c>
      <c r="I9126" s="11">
        <f>VLOOKUP(B9126,[1]!Product_Data[#Data],3,0)</f>
        <v>871</v>
      </c>
      <c r="J9126" s="11">
        <f t="shared" si="855"/>
        <v>871</v>
      </c>
      <c r="K9126" s="11">
        <f t="shared" si="856"/>
        <v>1708</v>
      </c>
      <c r="L9126" s="11">
        <f t="shared" si="857"/>
        <v>837</v>
      </c>
      <c r="M9126" t="str">
        <f>VLOOKUP(C9126,[1]!Location_Data[#Data],2,0)</f>
        <v>Palmdale</v>
      </c>
      <c r="N9126" t="str">
        <f>VLOOKUP(D9126,[1]!Salespeople_Data[#Data],2,0)</f>
        <v>Brian Thomas</v>
      </c>
      <c r="O9126" t="str">
        <f>VLOOKUP(E9126,[1]!Customer_Data[#Data],2,0)</f>
        <v>Keith James</v>
      </c>
      <c r="P9126" s="15">
        <f t="shared" si="852"/>
        <v>5</v>
      </c>
      <c r="Q9126">
        <f t="shared" si="853"/>
        <v>6</v>
      </c>
      <c r="R9126">
        <f t="shared" si="854"/>
        <v>2019</v>
      </c>
    </row>
    <row r="9127" spans="1:18" x14ac:dyDescent="0.25">
      <c r="A9127" s="6" t="s">
        <v>10153</v>
      </c>
      <c r="B9127" s="6" t="s">
        <v>228</v>
      </c>
      <c r="C9127" s="6" t="s">
        <v>79</v>
      </c>
      <c r="D9127" s="6" t="s">
        <v>75</v>
      </c>
      <c r="E9127" s="6" t="s">
        <v>999</v>
      </c>
      <c r="F9127" s="10">
        <v>43504</v>
      </c>
      <c r="G9127" s="6">
        <v>2</v>
      </c>
      <c r="H9127" s="11">
        <f>VLOOKUP(B9127,[1]!Product_Data[#Data],4,0)</f>
        <v>1862</v>
      </c>
      <c r="I9127" s="11">
        <f>VLOOKUP(B9127,[1]!Product_Data[#Data],3,0)</f>
        <v>1173</v>
      </c>
      <c r="J9127" s="11">
        <f t="shared" si="855"/>
        <v>2346</v>
      </c>
      <c r="K9127" s="11">
        <f t="shared" si="856"/>
        <v>3724</v>
      </c>
      <c r="L9127" s="11">
        <f t="shared" si="857"/>
        <v>1378</v>
      </c>
      <c r="M9127" t="str">
        <f>VLOOKUP(C9127,[1]!Location_Data[#Data],2,0)</f>
        <v>Palmdale</v>
      </c>
      <c r="N9127" t="str">
        <f>VLOOKUP(D9127,[1]!Salespeople_Data[#Data],2,0)</f>
        <v>Roger Robertson</v>
      </c>
      <c r="O9127" t="str">
        <f>VLOOKUP(E9127,[1]!Customer_Data[#Data],2,0)</f>
        <v>Michael Cole</v>
      </c>
      <c r="P9127" s="15">
        <f t="shared" si="852"/>
        <v>6</v>
      </c>
      <c r="Q9127">
        <f t="shared" si="853"/>
        <v>2</v>
      </c>
      <c r="R9127">
        <f t="shared" si="854"/>
        <v>2019</v>
      </c>
    </row>
    <row r="9128" spans="1:18" x14ac:dyDescent="0.25">
      <c r="A9128" s="6" t="s">
        <v>10154</v>
      </c>
      <c r="B9128" s="6" t="s">
        <v>289</v>
      </c>
      <c r="C9128" s="6" t="s">
        <v>527</v>
      </c>
      <c r="D9128" s="6" t="s">
        <v>308</v>
      </c>
      <c r="E9128" s="6" t="s">
        <v>2481</v>
      </c>
      <c r="F9128" s="10">
        <v>43673</v>
      </c>
      <c r="G9128" s="6">
        <v>1</v>
      </c>
      <c r="H9128" s="11">
        <f>VLOOKUP(B9128,[1]!Product_Data[#Data],4,0)</f>
        <v>368</v>
      </c>
      <c r="I9128" s="11">
        <f>VLOOKUP(B9128,[1]!Product_Data[#Data],3,0)</f>
        <v>294</v>
      </c>
      <c r="J9128" s="11">
        <f t="shared" si="855"/>
        <v>294</v>
      </c>
      <c r="K9128" s="11">
        <f t="shared" si="856"/>
        <v>368</v>
      </c>
      <c r="L9128" s="11">
        <f t="shared" si="857"/>
        <v>74</v>
      </c>
      <c r="M9128" t="str">
        <f>VLOOKUP(C9128,[1]!Location_Data[#Data],2,0)</f>
        <v>Stockton</v>
      </c>
      <c r="N9128" t="str">
        <f>VLOOKUP(D9128,[1]!Salespeople_Data[#Data],2,0)</f>
        <v>Fred Robertson</v>
      </c>
      <c r="O9128" t="str">
        <f>VLOOKUP(E9128,[1]!Customer_Data[#Data],2,0)</f>
        <v>Gerald Palmer</v>
      </c>
      <c r="P9128" s="15">
        <f t="shared" si="852"/>
        <v>7</v>
      </c>
      <c r="Q9128">
        <f t="shared" si="853"/>
        <v>7</v>
      </c>
      <c r="R9128">
        <f t="shared" si="854"/>
        <v>2019</v>
      </c>
    </row>
    <row r="9129" spans="1:18" x14ac:dyDescent="0.25">
      <c r="A9129" s="6" t="s">
        <v>10155</v>
      </c>
      <c r="B9129" s="6" t="s">
        <v>403</v>
      </c>
      <c r="C9129" s="6" t="s">
        <v>57</v>
      </c>
      <c r="D9129" s="6" t="s">
        <v>264</v>
      </c>
      <c r="E9129" s="6" t="s">
        <v>1499</v>
      </c>
      <c r="F9129" s="10">
        <v>43478</v>
      </c>
      <c r="G9129" s="6">
        <v>2</v>
      </c>
      <c r="H9129" s="11">
        <f>VLOOKUP(B9129,[1]!Product_Data[#Data],4,0)</f>
        <v>392</v>
      </c>
      <c r="I9129" s="11">
        <f>VLOOKUP(B9129,[1]!Product_Data[#Data],3,0)</f>
        <v>255</v>
      </c>
      <c r="J9129" s="11">
        <f t="shared" si="855"/>
        <v>510</v>
      </c>
      <c r="K9129" s="11">
        <f t="shared" si="856"/>
        <v>784</v>
      </c>
      <c r="L9129" s="11">
        <f t="shared" si="857"/>
        <v>274</v>
      </c>
      <c r="M9129" t="str">
        <f>VLOOKUP(C9129,[1]!Location_Data[#Data],2,0)</f>
        <v>Thousand Oaks</v>
      </c>
      <c r="N9129" t="str">
        <f>VLOOKUP(D9129,[1]!Salespeople_Data[#Data],2,0)</f>
        <v>Ernest Wheeler</v>
      </c>
      <c r="O9129" t="str">
        <f>VLOOKUP(E9129,[1]!Customer_Data[#Data],2,0)</f>
        <v>Daniel Perry</v>
      </c>
      <c r="P9129" s="15">
        <f t="shared" si="852"/>
        <v>1</v>
      </c>
      <c r="Q9129">
        <f t="shared" si="853"/>
        <v>1</v>
      </c>
      <c r="R9129">
        <f t="shared" si="854"/>
        <v>2019</v>
      </c>
    </row>
    <row r="9130" spans="1:18" x14ac:dyDescent="0.25">
      <c r="A9130" s="6" t="s">
        <v>10156</v>
      </c>
      <c r="B9130" s="6" t="s">
        <v>370</v>
      </c>
      <c r="C9130" s="6" t="s">
        <v>519</v>
      </c>
      <c r="D9130" s="6" t="s">
        <v>308</v>
      </c>
      <c r="E9130" s="6" t="s">
        <v>681</v>
      </c>
      <c r="F9130" s="10">
        <v>43534</v>
      </c>
      <c r="G9130" s="6">
        <v>4</v>
      </c>
      <c r="H9130" s="11">
        <f>VLOOKUP(B9130,[1]!Product_Data[#Data],4,0)</f>
        <v>771</v>
      </c>
      <c r="I9130" s="11">
        <f>VLOOKUP(B9130,[1]!Product_Data[#Data],3,0)</f>
        <v>648</v>
      </c>
      <c r="J9130" s="11">
        <f t="shared" si="855"/>
        <v>2592</v>
      </c>
      <c r="K9130" s="11">
        <f t="shared" si="856"/>
        <v>3084</v>
      </c>
      <c r="L9130" s="11">
        <f t="shared" si="857"/>
        <v>492</v>
      </c>
      <c r="M9130" t="str">
        <f>VLOOKUP(C9130,[1]!Location_Data[#Data],2,0)</f>
        <v>Anaheim</v>
      </c>
      <c r="N9130" t="str">
        <f>VLOOKUP(D9130,[1]!Salespeople_Data[#Data],2,0)</f>
        <v>Fred Robertson</v>
      </c>
      <c r="O9130" t="str">
        <f>VLOOKUP(E9130,[1]!Customer_Data[#Data],2,0)</f>
        <v>Benjamin Jacobs</v>
      </c>
      <c r="P9130" s="15">
        <f t="shared" si="852"/>
        <v>1</v>
      </c>
      <c r="Q9130">
        <f t="shared" si="853"/>
        <v>3</v>
      </c>
      <c r="R9130">
        <f t="shared" si="854"/>
        <v>2019</v>
      </c>
    </row>
    <row r="9131" spans="1:18" x14ac:dyDescent="0.25">
      <c r="A9131" s="6" t="s">
        <v>10157</v>
      </c>
      <c r="B9131" s="6" t="s">
        <v>311</v>
      </c>
      <c r="C9131" s="6" t="s">
        <v>349</v>
      </c>
      <c r="D9131" s="6" t="s">
        <v>298</v>
      </c>
      <c r="E9131" s="6" t="s">
        <v>634</v>
      </c>
      <c r="F9131" s="10">
        <v>43514</v>
      </c>
      <c r="G9131" s="6">
        <v>1</v>
      </c>
      <c r="H9131" s="11">
        <f>VLOOKUP(B9131,[1]!Product_Data[#Data],4,0)</f>
        <v>1743</v>
      </c>
      <c r="I9131" s="11">
        <f>VLOOKUP(B9131,[1]!Product_Data[#Data],3,0)</f>
        <v>872</v>
      </c>
      <c r="J9131" s="11">
        <f t="shared" si="855"/>
        <v>872</v>
      </c>
      <c r="K9131" s="11">
        <f t="shared" si="856"/>
        <v>1743</v>
      </c>
      <c r="L9131" s="11">
        <f t="shared" si="857"/>
        <v>871</v>
      </c>
      <c r="M9131" t="str">
        <f>VLOOKUP(C9131,[1]!Location_Data[#Data],2,0)</f>
        <v>Santa Clara</v>
      </c>
      <c r="N9131" t="str">
        <f>VLOOKUP(D9131,[1]!Salespeople_Data[#Data],2,0)</f>
        <v>Kenneth Fields</v>
      </c>
      <c r="O9131" t="str">
        <f>VLOOKUP(E9131,[1]!Customer_Data[#Data],2,0)</f>
        <v>Jesse Castillo</v>
      </c>
      <c r="P9131" s="15">
        <f t="shared" si="852"/>
        <v>2</v>
      </c>
      <c r="Q9131">
        <f t="shared" si="853"/>
        <v>2</v>
      </c>
      <c r="R9131">
        <f t="shared" si="854"/>
        <v>2019</v>
      </c>
    </row>
    <row r="9132" spans="1:18" x14ac:dyDescent="0.25">
      <c r="A9132" s="6" t="s">
        <v>10158</v>
      </c>
      <c r="B9132" s="6" t="s">
        <v>461</v>
      </c>
      <c r="C9132" s="6" t="s">
        <v>169</v>
      </c>
      <c r="D9132" s="6" t="s">
        <v>126</v>
      </c>
      <c r="E9132" s="6" t="s">
        <v>1140</v>
      </c>
      <c r="F9132" s="10">
        <v>43811</v>
      </c>
      <c r="G9132" s="6">
        <v>3</v>
      </c>
      <c r="H9132" s="11">
        <f>VLOOKUP(B9132,[1]!Product_Data[#Data],4,0)</f>
        <v>35</v>
      </c>
      <c r="I9132" s="11">
        <f>VLOOKUP(B9132,[1]!Product_Data[#Data],3,0)</f>
        <v>22</v>
      </c>
      <c r="J9132" s="11">
        <f t="shared" si="855"/>
        <v>66</v>
      </c>
      <c r="K9132" s="11">
        <f t="shared" si="856"/>
        <v>105</v>
      </c>
      <c r="L9132" s="11">
        <f t="shared" si="857"/>
        <v>39</v>
      </c>
      <c r="M9132" t="str">
        <f>VLOOKUP(C9132,[1]!Location_Data[#Data],2,0)</f>
        <v>Vista</v>
      </c>
      <c r="N9132" t="str">
        <f>VLOOKUP(D9132,[1]!Salespeople_Data[#Data],2,0)</f>
        <v>Larry Castillo</v>
      </c>
      <c r="O9132" t="str">
        <f>VLOOKUP(E9132,[1]!Customer_Data[#Data],2,0)</f>
        <v>Craig Reyes</v>
      </c>
      <c r="P9132" s="15">
        <f t="shared" si="852"/>
        <v>5</v>
      </c>
      <c r="Q9132">
        <f t="shared" si="853"/>
        <v>12</v>
      </c>
      <c r="R9132">
        <f t="shared" si="854"/>
        <v>2019</v>
      </c>
    </row>
    <row r="9133" spans="1:18" x14ac:dyDescent="0.25">
      <c r="A9133" s="6" t="s">
        <v>10159</v>
      </c>
      <c r="B9133" s="6" t="s">
        <v>94</v>
      </c>
      <c r="C9133" s="6" t="s">
        <v>253</v>
      </c>
      <c r="D9133" s="6" t="s">
        <v>30</v>
      </c>
      <c r="E9133" s="6" t="s">
        <v>292</v>
      </c>
      <c r="F9133" s="10">
        <v>43607</v>
      </c>
      <c r="G9133" s="6">
        <v>1</v>
      </c>
      <c r="H9133" s="11">
        <f>VLOOKUP(B9133,[1]!Product_Data[#Data],4,0)</f>
        <v>1639</v>
      </c>
      <c r="I9133" s="11">
        <f>VLOOKUP(B9133,[1]!Product_Data[#Data],3,0)</f>
        <v>1295</v>
      </c>
      <c r="J9133" s="11">
        <f t="shared" si="855"/>
        <v>1295</v>
      </c>
      <c r="K9133" s="11">
        <f t="shared" si="856"/>
        <v>1639</v>
      </c>
      <c r="L9133" s="11">
        <f t="shared" si="857"/>
        <v>344</v>
      </c>
      <c r="M9133" t="str">
        <f>VLOOKUP(C9133,[1]!Location_Data[#Data],2,0)</f>
        <v>Bakersfield</v>
      </c>
      <c r="N9133" t="str">
        <f>VLOOKUP(D9133,[1]!Salespeople_Data[#Data],2,0)</f>
        <v>Carl Hall</v>
      </c>
      <c r="O9133" t="str">
        <f>VLOOKUP(E9133,[1]!Customer_Data[#Data],2,0)</f>
        <v>Clarence Grant</v>
      </c>
      <c r="P9133" s="15">
        <f t="shared" si="852"/>
        <v>4</v>
      </c>
      <c r="Q9133">
        <f t="shared" si="853"/>
        <v>5</v>
      </c>
      <c r="R9133">
        <f t="shared" si="854"/>
        <v>2019</v>
      </c>
    </row>
    <row r="9134" spans="1:18" x14ac:dyDescent="0.25">
      <c r="A9134" s="6" t="s">
        <v>10160</v>
      </c>
      <c r="B9134" s="6" t="s">
        <v>603</v>
      </c>
      <c r="C9134" s="6" t="s">
        <v>174</v>
      </c>
      <c r="D9134" s="6" t="s">
        <v>40</v>
      </c>
      <c r="E9134" s="6" t="s">
        <v>1353</v>
      </c>
      <c r="F9134" s="10">
        <v>43539</v>
      </c>
      <c r="G9134" s="6">
        <v>1</v>
      </c>
      <c r="H9134" s="11">
        <f>VLOOKUP(B9134,[1]!Product_Data[#Data],4,0)</f>
        <v>2495</v>
      </c>
      <c r="I9134" s="11">
        <f>VLOOKUP(B9134,[1]!Product_Data[#Data],3,0)</f>
        <v>1896</v>
      </c>
      <c r="J9134" s="11">
        <f t="shared" si="855"/>
        <v>1896</v>
      </c>
      <c r="K9134" s="11">
        <f t="shared" si="856"/>
        <v>2495</v>
      </c>
      <c r="L9134" s="11">
        <f t="shared" si="857"/>
        <v>599</v>
      </c>
      <c r="M9134" t="str">
        <f>VLOOKUP(C9134,[1]!Location_Data[#Data],2,0)</f>
        <v>Norwalk</v>
      </c>
      <c r="N9134" t="str">
        <f>VLOOKUP(D9134,[1]!Salespeople_Data[#Data],2,0)</f>
        <v>Brian Hansen</v>
      </c>
      <c r="O9134" t="str">
        <f>VLOOKUP(E9134,[1]!Customer_Data[#Data],2,0)</f>
        <v>Anthony Chapman</v>
      </c>
      <c r="P9134" s="15">
        <f t="shared" si="852"/>
        <v>6</v>
      </c>
      <c r="Q9134">
        <f t="shared" si="853"/>
        <v>3</v>
      </c>
      <c r="R9134">
        <f t="shared" si="854"/>
        <v>2019</v>
      </c>
    </row>
    <row r="9135" spans="1:18" x14ac:dyDescent="0.25">
      <c r="A9135" s="6" t="s">
        <v>10161</v>
      </c>
      <c r="B9135" s="6" t="s">
        <v>200</v>
      </c>
      <c r="C9135" s="6" t="s">
        <v>62</v>
      </c>
      <c r="D9135" s="6" t="s">
        <v>178</v>
      </c>
      <c r="E9135" s="6" t="s">
        <v>1136</v>
      </c>
      <c r="F9135" s="10">
        <v>43829</v>
      </c>
      <c r="G9135" s="6">
        <v>3</v>
      </c>
      <c r="H9135" s="11">
        <f>VLOOKUP(B9135,[1]!Product_Data[#Data],4,0)</f>
        <v>315</v>
      </c>
      <c r="I9135" s="11">
        <f>VLOOKUP(B9135,[1]!Product_Data[#Data],3,0)</f>
        <v>208</v>
      </c>
      <c r="J9135" s="11">
        <f t="shared" si="855"/>
        <v>624</v>
      </c>
      <c r="K9135" s="11">
        <f t="shared" si="856"/>
        <v>945</v>
      </c>
      <c r="L9135" s="11">
        <f t="shared" si="857"/>
        <v>321</v>
      </c>
      <c r="M9135" t="str">
        <f>VLOOKUP(C9135,[1]!Location_Data[#Data],2,0)</f>
        <v>Fairfield</v>
      </c>
      <c r="N9135" t="str">
        <f>VLOOKUP(D9135,[1]!Salespeople_Data[#Data],2,0)</f>
        <v>Joshua Taylor</v>
      </c>
      <c r="O9135" t="str">
        <f>VLOOKUP(E9135,[1]!Customer_Data[#Data],2,0)</f>
        <v>Juan Wood</v>
      </c>
      <c r="P9135" s="15">
        <f t="shared" si="852"/>
        <v>2</v>
      </c>
      <c r="Q9135">
        <f t="shared" si="853"/>
        <v>12</v>
      </c>
      <c r="R9135">
        <f t="shared" si="854"/>
        <v>2019</v>
      </c>
    </row>
    <row r="9136" spans="1:18" x14ac:dyDescent="0.25">
      <c r="A9136" s="6" t="s">
        <v>10162</v>
      </c>
      <c r="B9136" s="6" t="s">
        <v>38</v>
      </c>
      <c r="C9136" s="6" t="s">
        <v>527</v>
      </c>
      <c r="D9136" s="6" t="s">
        <v>170</v>
      </c>
      <c r="E9136" s="6" t="s">
        <v>2624</v>
      </c>
      <c r="F9136" s="10">
        <v>43701</v>
      </c>
      <c r="G9136" s="6">
        <v>1</v>
      </c>
      <c r="H9136" s="11">
        <f>VLOOKUP(B9136,[1]!Product_Data[#Data],4,0)</f>
        <v>2283</v>
      </c>
      <c r="I9136" s="11">
        <f>VLOOKUP(B9136,[1]!Product_Data[#Data],3,0)</f>
        <v>1484</v>
      </c>
      <c r="J9136" s="11">
        <f t="shared" si="855"/>
        <v>1484</v>
      </c>
      <c r="K9136" s="11">
        <f t="shared" si="856"/>
        <v>2283</v>
      </c>
      <c r="L9136" s="11">
        <f t="shared" si="857"/>
        <v>799</v>
      </c>
      <c r="M9136" t="str">
        <f>VLOOKUP(C9136,[1]!Location_Data[#Data],2,0)</f>
        <v>Stockton</v>
      </c>
      <c r="N9136" t="str">
        <f>VLOOKUP(D9136,[1]!Salespeople_Data[#Data],2,0)</f>
        <v>Sean Miller</v>
      </c>
      <c r="O9136" t="str">
        <f>VLOOKUP(E9136,[1]!Customer_Data[#Data],2,0)</f>
        <v>Daniel Dixon</v>
      </c>
      <c r="P9136" s="15">
        <f t="shared" si="852"/>
        <v>7</v>
      </c>
      <c r="Q9136">
        <f t="shared" si="853"/>
        <v>8</v>
      </c>
      <c r="R9136">
        <f t="shared" si="854"/>
        <v>2019</v>
      </c>
    </row>
    <row r="9137" spans="1:18" x14ac:dyDescent="0.25">
      <c r="A9137" s="6" t="s">
        <v>10163</v>
      </c>
      <c r="B9137" s="6" t="s">
        <v>69</v>
      </c>
      <c r="C9137" s="6" t="s">
        <v>204</v>
      </c>
      <c r="D9137" s="6" t="s">
        <v>298</v>
      </c>
      <c r="E9137" s="6" t="s">
        <v>2177</v>
      </c>
      <c r="F9137" s="10">
        <v>43524</v>
      </c>
      <c r="G9137" s="6">
        <v>1</v>
      </c>
      <c r="H9137" s="11">
        <f>VLOOKUP(B9137,[1]!Product_Data[#Data],4,0)</f>
        <v>1351</v>
      </c>
      <c r="I9137" s="11">
        <f>VLOOKUP(B9137,[1]!Product_Data[#Data],3,0)</f>
        <v>1108</v>
      </c>
      <c r="J9137" s="11">
        <f t="shared" si="855"/>
        <v>1108</v>
      </c>
      <c r="K9137" s="11">
        <f t="shared" si="856"/>
        <v>1351</v>
      </c>
      <c r="L9137" s="11">
        <f t="shared" si="857"/>
        <v>243</v>
      </c>
      <c r="M9137" t="str">
        <f>VLOOKUP(C9137,[1]!Location_Data[#Data],2,0)</f>
        <v>Corona</v>
      </c>
      <c r="N9137" t="str">
        <f>VLOOKUP(D9137,[1]!Salespeople_Data[#Data],2,0)</f>
        <v>Kenneth Fields</v>
      </c>
      <c r="O9137" t="str">
        <f>VLOOKUP(E9137,[1]!Customer_Data[#Data],2,0)</f>
        <v>Earl Simpson</v>
      </c>
      <c r="P9137" s="15">
        <f t="shared" si="852"/>
        <v>5</v>
      </c>
      <c r="Q9137">
        <f t="shared" si="853"/>
        <v>2</v>
      </c>
      <c r="R9137">
        <f t="shared" si="854"/>
        <v>2019</v>
      </c>
    </row>
    <row r="9138" spans="1:18" x14ac:dyDescent="0.25">
      <c r="A9138" s="6" t="s">
        <v>10164</v>
      </c>
      <c r="B9138" s="6" t="s">
        <v>652</v>
      </c>
      <c r="C9138" s="6" t="s">
        <v>276</v>
      </c>
      <c r="D9138" s="6" t="s">
        <v>359</v>
      </c>
      <c r="E9138" s="6" t="s">
        <v>1447</v>
      </c>
      <c r="F9138" s="10">
        <v>43636</v>
      </c>
      <c r="G9138" s="6">
        <v>3</v>
      </c>
      <c r="H9138" s="11">
        <f>VLOOKUP(B9138,[1]!Product_Data[#Data],4,0)</f>
        <v>217</v>
      </c>
      <c r="I9138" s="11">
        <f>VLOOKUP(B9138,[1]!Product_Data[#Data],3,0)</f>
        <v>171</v>
      </c>
      <c r="J9138" s="11">
        <f t="shared" si="855"/>
        <v>513</v>
      </c>
      <c r="K9138" s="11">
        <f t="shared" si="856"/>
        <v>651</v>
      </c>
      <c r="L9138" s="11">
        <f t="shared" si="857"/>
        <v>138</v>
      </c>
      <c r="M9138" t="str">
        <f>VLOOKUP(C9138,[1]!Location_Data[#Data],2,0)</f>
        <v>Orange</v>
      </c>
      <c r="N9138" t="str">
        <f>VLOOKUP(D9138,[1]!Salespeople_Data[#Data],2,0)</f>
        <v>Eugene Holmes</v>
      </c>
      <c r="O9138" t="str">
        <f>VLOOKUP(E9138,[1]!Customer_Data[#Data],2,0)</f>
        <v>Peter Wells</v>
      </c>
      <c r="P9138" s="15">
        <f t="shared" si="852"/>
        <v>5</v>
      </c>
      <c r="Q9138">
        <f t="shared" si="853"/>
        <v>6</v>
      </c>
      <c r="R9138">
        <f t="shared" si="854"/>
        <v>2019</v>
      </c>
    </row>
    <row r="9139" spans="1:18" x14ac:dyDescent="0.25">
      <c r="A9139" s="6" t="s">
        <v>10165</v>
      </c>
      <c r="B9139" s="6" t="s">
        <v>666</v>
      </c>
      <c r="C9139" s="6" t="s">
        <v>135</v>
      </c>
      <c r="D9139" s="6" t="s">
        <v>35</v>
      </c>
      <c r="E9139" s="6" t="s">
        <v>997</v>
      </c>
      <c r="F9139" s="10">
        <v>43686</v>
      </c>
      <c r="G9139" s="6">
        <v>2</v>
      </c>
      <c r="H9139" s="11">
        <f>VLOOKUP(B9139,[1]!Product_Data[#Data],4,0)</f>
        <v>2241</v>
      </c>
      <c r="I9139" s="11">
        <f>VLOOKUP(B9139,[1]!Product_Data[#Data],3,0)</f>
        <v>1367</v>
      </c>
      <c r="J9139" s="11">
        <f t="shared" si="855"/>
        <v>2734</v>
      </c>
      <c r="K9139" s="11">
        <f t="shared" si="856"/>
        <v>4482</v>
      </c>
      <c r="L9139" s="11">
        <f t="shared" si="857"/>
        <v>1748</v>
      </c>
      <c r="M9139" t="str">
        <f>VLOOKUP(C9139,[1]!Location_Data[#Data],2,0)</f>
        <v>Oxnard</v>
      </c>
      <c r="N9139" t="str">
        <f>VLOOKUP(D9139,[1]!Salespeople_Data[#Data],2,0)</f>
        <v>Charles Harper</v>
      </c>
      <c r="O9139" t="str">
        <f>VLOOKUP(E9139,[1]!Customer_Data[#Data],2,0)</f>
        <v>Henry Reyes</v>
      </c>
      <c r="P9139" s="15">
        <f t="shared" si="852"/>
        <v>6</v>
      </c>
      <c r="Q9139">
        <f t="shared" si="853"/>
        <v>8</v>
      </c>
      <c r="R9139">
        <f t="shared" si="854"/>
        <v>2019</v>
      </c>
    </row>
    <row r="9140" spans="1:18" x14ac:dyDescent="0.25">
      <c r="A9140" s="6" t="s">
        <v>10166</v>
      </c>
      <c r="B9140" s="6" t="s">
        <v>238</v>
      </c>
      <c r="C9140" s="6" t="s">
        <v>79</v>
      </c>
      <c r="D9140" s="6" t="s">
        <v>264</v>
      </c>
      <c r="E9140" s="6" t="s">
        <v>934</v>
      </c>
      <c r="F9140" s="10">
        <v>43628</v>
      </c>
      <c r="G9140" s="6">
        <v>2</v>
      </c>
      <c r="H9140" s="11">
        <f>VLOOKUP(B9140,[1]!Product_Data[#Data],4,0)</f>
        <v>871</v>
      </c>
      <c r="I9140" s="11">
        <f>VLOOKUP(B9140,[1]!Product_Data[#Data],3,0)</f>
        <v>540</v>
      </c>
      <c r="J9140" s="11">
        <f t="shared" si="855"/>
        <v>1080</v>
      </c>
      <c r="K9140" s="11">
        <f t="shared" si="856"/>
        <v>1742</v>
      </c>
      <c r="L9140" s="11">
        <f t="shared" si="857"/>
        <v>662</v>
      </c>
      <c r="M9140" t="str">
        <f>VLOOKUP(C9140,[1]!Location_Data[#Data],2,0)</f>
        <v>Palmdale</v>
      </c>
      <c r="N9140" t="str">
        <f>VLOOKUP(D9140,[1]!Salespeople_Data[#Data],2,0)</f>
        <v>Ernest Wheeler</v>
      </c>
      <c r="O9140" t="str">
        <f>VLOOKUP(E9140,[1]!Customer_Data[#Data],2,0)</f>
        <v>Christopher Nguyen</v>
      </c>
      <c r="P9140" s="15">
        <f t="shared" si="852"/>
        <v>4</v>
      </c>
      <c r="Q9140">
        <f t="shared" si="853"/>
        <v>6</v>
      </c>
      <c r="R9140">
        <f t="shared" si="854"/>
        <v>2019</v>
      </c>
    </row>
    <row r="9141" spans="1:18" x14ac:dyDescent="0.25">
      <c r="A9141" s="6" t="s">
        <v>10167</v>
      </c>
      <c r="B9141" s="6" t="s">
        <v>537</v>
      </c>
      <c r="C9141" s="6" t="s">
        <v>29</v>
      </c>
      <c r="D9141" s="6" t="s">
        <v>239</v>
      </c>
      <c r="E9141" s="6" t="s">
        <v>694</v>
      </c>
      <c r="F9141" s="10">
        <v>43591</v>
      </c>
      <c r="G9141" s="6">
        <v>1</v>
      </c>
      <c r="H9141" s="11">
        <f>VLOOKUP(B9141,[1]!Product_Data[#Data],4,0)</f>
        <v>556</v>
      </c>
      <c r="I9141" s="11">
        <f>VLOOKUP(B9141,[1]!Product_Data[#Data],3,0)</f>
        <v>395</v>
      </c>
      <c r="J9141" s="11">
        <f t="shared" si="855"/>
        <v>395</v>
      </c>
      <c r="K9141" s="11">
        <f t="shared" si="856"/>
        <v>556</v>
      </c>
      <c r="L9141" s="11">
        <f t="shared" si="857"/>
        <v>161</v>
      </c>
      <c r="M9141" t="str">
        <f>VLOOKUP(C9141,[1]!Location_Data[#Data],2,0)</f>
        <v>Santa Ana</v>
      </c>
      <c r="N9141" t="str">
        <f>VLOOKUP(D9141,[1]!Salespeople_Data[#Data],2,0)</f>
        <v>John Reyes</v>
      </c>
      <c r="O9141" t="str">
        <f>VLOOKUP(E9141,[1]!Customer_Data[#Data],2,0)</f>
        <v>Ronald Burns</v>
      </c>
      <c r="P9141" s="15">
        <f t="shared" si="852"/>
        <v>2</v>
      </c>
      <c r="Q9141">
        <f t="shared" si="853"/>
        <v>5</v>
      </c>
      <c r="R9141">
        <f t="shared" si="854"/>
        <v>2019</v>
      </c>
    </row>
    <row r="9142" spans="1:18" x14ac:dyDescent="0.25">
      <c r="A9142" s="6" t="s">
        <v>10168</v>
      </c>
      <c r="B9142" s="6" t="s">
        <v>83</v>
      </c>
      <c r="C9142" s="6" t="s">
        <v>220</v>
      </c>
      <c r="D9142" s="6" t="s">
        <v>30</v>
      </c>
      <c r="E9142" s="6" t="s">
        <v>205</v>
      </c>
      <c r="F9142" s="10">
        <v>43574</v>
      </c>
      <c r="G9142" s="6">
        <v>2</v>
      </c>
      <c r="H9142" s="11">
        <f>VLOOKUP(B9142,[1]!Product_Data[#Data],4,0)</f>
        <v>1972</v>
      </c>
      <c r="I9142" s="11">
        <f>VLOOKUP(B9142,[1]!Product_Data[#Data],3,0)</f>
        <v>1321</v>
      </c>
      <c r="J9142" s="11">
        <f t="shared" si="855"/>
        <v>2642</v>
      </c>
      <c r="K9142" s="11">
        <f t="shared" si="856"/>
        <v>3944</v>
      </c>
      <c r="L9142" s="11">
        <f t="shared" si="857"/>
        <v>1302</v>
      </c>
      <c r="M9142" t="str">
        <f>VLOOKUP(C9142,[1]!Location_Data[#Data],2,0)</f>
        <v>Modesto</v>
      </c>
      <c r="N9142" t="str">
        <f>VLOOKUP(D9142,[1]!Salespeople_Data[#Data],2,0)</f>
        <v>Carl Hall</v>
      </c>
      <c r="O9142" t="str">
        <f>VLOOKUP(E9142,[1]!Customer_Data[#Data],2,0)</f>
        <v>David Ford</v>
      </c>
      <c r="P9142" s="15">
        <f t="shared" si="852"/>
        <v>6</v>
      </c>
      <c r="Q9142">
        <f t="shared" si="853"/>
        <v>4</v>
      </c>
      <c r="R9142">
        <f t="shared" si="854"/>
        <v>2019</v>
      </c>
    </row>
    <row r="9143" spans="1:18" x14ac:dyDescent="0.25">
      <c r="A9143" s="6" t="s">
        <v>10169</v>
      </c>
      <c r="B9143" s="6" t="s">
        <v>818</v>
      </c>
      <c r="C9143" s="6" t="s">
        <v>458</v>
      </c>
      <c r="D9143" s="6" t="s">
        <v>225</v>
      </c>
      <c r="E9143" s="6" t="s">
        <v>1207</v>
      </c>
      <c r="F9143" s="10">
        <v>43701</v>
      </c>
      <c r="G9143" s="6">
        <v>1</v>
      </c>
      <c r="H9143" s="11">
        <f>VLOOKUP(B9143,[1]!Product_Data[#Data],4,0)</f>
        <v>1638</v>
      </c>
      <c r="I9143" s="11">
        <f>VLOOKUP(B9143,[1]!Product_Data[#Data],3,0)</f>
        <v>1261</v>
      </c>
      <c r="J9143" s="11">
        <f t="shared" si="855"/>
        <v>1261</v>
      </c>
      <c r="K9143" s="11">
        <f t="shared" si="856"/>
        <v>1638</v>
      </c>
      <c r="L9143" s="11">
        <f t="shared" si="857"/>
        <v>377</v>
      </c>
      <c r="M9143" t="str">
        <f>VLOOKUP(C9143,[1]!Location_Data[#Data],2,0)</f>
        <v>Fontana</v>
      </c>
      <c r="N9143" t="str">
        <f>VLOOKUP(D9143,[1]!Salespeople_Data[#Data],2,0)</f>
        <v>Andrew Bowman</v>
      </c>
      <c r="O9143" t="str">
        <f>VLOOKUP(E9143,[1]!Customer_Data[#Data],2,0)</f>
        <v>Adam Hernandez</v>
      </c>
      <c r="P9143" s="15">
        <f t="shared" si="852"/>
        <v>7</v>
      </c>
      <c r="Q9143">
        <f t="shared" si="853"/>
        <v>8</v>
      </c>
      <c r="R9143">
        <f t="shared" si="854"/>
        <v>2019</v>
      </c>
    </row>
    <row r="9144" spans="1:18" x14ac:dyDescent="0.25">
      <c r="A9144" s="6" t="s">
        <v>10170</v>
      </c>
      <c r="B9144" s="6" t="s">
        <v>668</v>
      </c>
      <c r="C9144" s="6" t="s">
        <v>272</v>
      </c>
      <c r="D9144" s="6" t="s">
        <v>25</v>
      </c>
      <c r="E9144" s="6" t="s">
        <v>1299</v>
      </c>
      <c r="F9144" s="10">
        <v>43691</v>
      </c>
      <c r="G9144" s="6">
        <v>1</v>
      </c>
      <c r="H9144" s="11">
        <f>VLOOKUP(B9144,[1]!Product_Data[#Data],4,0)</f>
        <v>181</v>
      </c>
      <c r="I9144" s="11">
        <f>VLOOKUP(B9144,[1]!Product_Data[#Data],3,0)</f>
        <v>130</v>
      </c>
      <c r="J9144" s="11">
        <f t="shared" si="855"/>
        <v>130</v>
      </c>
      <c r="K9144" s="11">
        <f t="shared" si="856"/>
        <v>181</v>
      </c>
      <c r="L9144" s="11">
        <f t="shared" si="857"/>
        <v>51</v>
      </c>
      <c r="M9144" t="str">
        <f>VLOOKUP(C9144,[1]!Location_Data[#Data],2,0)</f>
        <v>Torrance</v>
      </c>
      <c r="N9144" t="str">
        <f>VLOOKUP(D9144,[1]!Salespeople_Data[#Data],2,0)</f>
        <v>Brian Davis</v>
      </c>
      <c r="O9144" t="str">
        <f>VLOOKUP(E9144,[1]!Customer_Data[#Data],2,0)</f>
        <v>Christopher Matthews</v>
      </c>
      <c r="P9144" s="15">
        <f t="shared" si="852"/>
        <v>4</v>
      </c>
      <c r="Q9144">
        <f t="shared" si="853"/>
        <v>8</v>
      </c>
      <c r="R9144">
        <f t="shared" si="854"/>
        <v>2019</v>
      </c>
    </row>
    <row r="9145" spans="1:18" x14ac:dyDescent="0.25">
      <c r="A9145" s="6" t="s">
        <v>10171</v>
      </c>
      <c r="B9145" s="6" t="s">
        <v>252</v>
      </c>
      <c r="C9145" s="6" t="s">
        <v>145</v>
      </c>
      <c r="D9145" s="6" t="s">
        <v>191</v>
      </c>
      <c r="E9145" s="6" t="s">
        <v>1814</v>
      </c>
      <c r="F9145" s="10">
        <v>43605</v>
      </c>
      <c r="G9145" s="6">
        <v>1</v>
      </c>
      <c r="H9145" s="11">
        <f>VLOOKUP(B9145,[1]!Product_Data[#Data],4,0)</f>
        <v>1899</v>
      </c>
      <c r="I9145" s="11">
        <f>VLOOKUP(B9145,[1]!Product_Data[#Data],3,0)</f>
        <v>1044</v>
      </c>
      <c r="J9145" s="11">
        <f t="shared" si="855"/>
        <v>1044</v>
      </c>
      <c r="K9145" s="11">
        <f t="shared" si="856"/>
        <v>1899</v>
      </c>
      <c r="L9145" s="11">
        <f t="shared" si="857"/>
        <v>855</v>
      </c>
      <c r="M9145" t="str">
        <f>VLOOKUP(C9145,[1]!Location_Data[#Data],2,0)</f>
        <v>Santa Maria</v>
      </c>
      <c r="N9145" t="str">
        <f>VLOOKUP(D9145,[1]!Salespeople_Data[#Data],2,0)</f>
        <v>Robert Reed</v>
      </c>
      <c r="O9145" t="str">
        <f>VLOOKUP(E9145,[1]!Customer_Data[#Data],2,0)</f>
        <v>Patrick Graham</v>
      </c>
      <c r="P9145" s="15">
        <f t="shared" si="852"/>
        <v>2</v>
      </c>
      <c r="Q9145">
        <f t="shared" si="853"/>
        <v>5</v>
      </c>
      <c r="R9145">
        <f t="shared" si="854"/>
        <v>2019</v>
      </c>
    </row>
    <row r="9146" spans="1:18" x14ac:dyDescent="0.25">
      <c r="A9146" s="6" t="s">
        <v>10172</v>
      </c>
      <c r="B9146" s="6" t="s">
        <v>408</v>
      </c>
      <c r="C9146" s="6" t="s">
        <v>74</v>
      </c>
      <c r="D9146" s="6" t="s">
        <v>250</v>
      </c>
      <c r="E9146" s="6" t="s">
        <v>1467</v>
      </c>
      <c r="F9146" s="10">
        <v>43645</v>
      </c>
      <c r="G9146" s="6">
        <v>1</v>
      </c>
      <c r="H9146" s="11">
        <f>VLOOKUP(B9146,[1]!Product_Data[#Data],4,0)</f>
        <v>1405</v>
      </c>
      <c r="I9146" s="11">
        <f>VLOOKUP(B9146,[1]!Product_Data[#Data],3,0)</f>
        <v>1054</v>
      </c>
      <c r="J9146" s="11">
        <f t="shared" si="855"/>
        <v>1054</v>
      </c>
      <c r="K9146" s="11">
        <f t="shared" si="856"/>
        <v>1405</v>
      </c>
      <c r="L9146" s="11">
        <f t="shared" si="857"/>
        <v>351</v>
      </c>
      <c r="M9146" t="str">
        <f>VLOOKUP(C9146,[1]!Location_Data[#Data],2,0)</f>
        <v>West Covina</v>
      </c>
      <c r="N9146" t="str">
        <f>VLOOKUP(D9146,[1]!Salespeople_Data[#Data],2,0)</f>
        <v>Martin Carr</v>
      </c>
      <c r="O9146" t="str">
        <f>VLOOKUP(E9146,[1]!Customer_Data[#Data],2,0)</f>
        <v>Jeremy Peterson</v>
      </c>
      <c r="P9146" s="15">
        <f t="shared" si="852"/>
        <v>7</v>
      </c>
      <c r="Q9146">
        <f t="shared" si="853"/>
        <v>6</v>
      </c>
      <c r="R9146">
        <f t="shared" si="854"/>
        <v>2019</v>
      </c>
    </row>
    <row r="9147" spans="1:18" x14ac:dyDescent="0.25">
      <c r="A9147" s="6" t="s">
        <v>10173</v>
      </c>
      <c r="B9147" s="6" t="s">
        <v>232</v>
      </c>
      <c r="C9147" s="6" t="s">
        <v>386</v>
      </c>
      <c r="D9147" s="6" t="s">
        <v>250</v>
      </c>
      <c r="E9147" s="6" t="s">
        <v>1040</v>
      </c>
      <c r="F9147" s="10">
        <v>43578</v>
      </c>
      <c r="G9147" s="6">
        <v>4</v>
      </c>
      <c r="H9147" s="11">
        <f>VLOOKUP(B9147,[1]!Product_Data[#Data],4,0)</f>
        <v>1119</v>
      </c>
      <c r="I9147" s="11">
        <f>VLOOKUP(B9147,[1]!Product_Data[#Data],3,0)</f>
        <v>683</v>
      </c>
      <c r="J9147" s="11">
        <f t="shared" si="855"/>
        <v>2732</v>
      </c>
      <c r="K9147" s="11">
        <f t="shared" si="856"/>
        <v>4476</v>
      </c>
      <c r="L9147" s="11">
        <f t="shared" si="857"/>
        <v>1744</v>
      </c>
      <c r="M9147" t="str">
        <f>VLOOKUP(C9147,[1]!Location_Data[#Data],2,0)</f>
        <v>Carlsbad</v>
      </c>
      <c r="N9147" t="str">
        <f>VLOOKUP(D9147,[1]!Salespeople_Data[#Data],2,0)</f>
        <v>Martin Carr</v>
      </c>
      <c r="O9147" t="str">
        <f>VLOOKUP(E9147,[1]!Customer_Data[#Data],2,0)</f>
        <v>Carlos Stewart</v>
      </c>
      <c r="P9147" s="15">
        <f t="shared" si="852"/>
        <v>3</v>
      </c>
      <c r="Q9147">
        <f t="shared" si="853"/>
        <v>4</v>
      </c>
      <c r="R9147">
        <f t="shared" si="854"/>
        <v>2019</v>
      </c>
    </row>
    <row r="9148" spans="1:18" x14ac:dyDescent="0.25">
      <c r="A9148" s="6" t="s">
        <v>10174</v>
      </c>
      <c r="B9148" s="6" t="s">
        <v>18</v>
      </c>
      <c r="C9148" s="6" t="s">
        <v>349</v>
      </c>
      <c r="D9148" s="6" t="s">
        <v>30</v>
      </c>
      <c r="E9148" s="6" t="s">
        <v>1592</v>
      </c>
      <c r="F9148" s="10">
        <v>43517</v>
      </c>
      <c r="G9148" s="6">
        <v>3</v>
      </c>
      <c r="H9148" s="11">
        <f>VLOOKUP(B9148,[1]!Product_Data[#Data],4,0)</f>
        <v>880</v>
      </c>
      <c r="I9148" s="11">
        <f>VLOOKUP(B9148,[1]!Product_Data[#Data],3,0)</f>
        <v>634</v>
      </c>
      <c r="J9148" s="11">
        <f t="shared" si="855"/>
        <v>1902</v>
      </c>
      <c r="K9148" s="11">
        <f t="shared" si="856"/>
        <v>2640</v>
      </c>
      <c r="L9148" s="11">
        <f t="shared" si="857"/>
        <v>738</v>
      </c>
      <c r="M9148" t="str">
        <f>VLOOKUP(C9148,[1]!Location_Data[#Data],2,0)</f>
        <v>Santa Clara</v>
      </c>
      <c r="N9148" t="str">
        <f>VLOOKUP(D9148,[1]!Salespeople_Data[#Data],2,0)</f>
        <v>Carl Hall</v>
      </c>
      <c r="O9148" t="str">
        <f>VLOOKUP(E9148,[1]!Customer_Data[#Data],2,0)</f>
        <v>James Castillo</v>
      </c>
      <c r="P9148" s="15">
        <f t="shared" si="852"/>
        <v>5</v>
      </c>
      <c r="Q9148">
        <f t="shared" si="853"/>
        <v>2</v>
      </c>
      <c r="R9148">
        <f t="shared" si="854"/>
        <v>2019</v>
      </c>
    </row>
    <row r="9149" spans="1:18" x14ac:dyDescent="0.25">
      <c r="A9149" s="6" t="s">
        <v>10175</v>
      </c>
      <c r="B9149" s="6" t="s">
        <v>23</v>
      </c>
      <c r="C9149" s="6" t="s">
        <v>215</v>
      </c>
      <c r="D9149" s="6" t="s">
        <v>20</v>
      </c>
      <c r="E9149" s="6" t="s">
        <v>2713</v>
      </c>
      <c r="F9149" s="10">
        <v>43714</v>
      </c>
      <c r="G9149" s="6">
        <v>4</v>
      </c>
      <c r="H9149" s="11">
        <f>VLOOKUP(B9149,[1]!Product_Data[#Data],4,0)</f>
        <v>1052</v>
      </c>
      <c r="I9149" s="11">
        <f>VLOOKUP(B9149,[1]!Product_Data[#Data],3,0)</f>
        <v>589</v>
      </c>
      <c r="J9149" s="11">
        <f t="shared" si="855"/>
        <v>2356</v>
      </c>
      <c r="K9149" s="11">
        <f t="shared" si="856"/>
        <v>4208</v>
      </c>
      <c r="L9149" s="11">
        <f t="shared" si="857"/>
        <v>1852</v>
      </c>
      <c r="M9149" t="str">
        <f>VLOOKUP(C9149,[1]!Location_Data[#Data],2,0)</f>
        <v>El Cajon</v>
      </c>
      <c r="N9149" t="str">
        <f>VLOOKUP(D9149,[1]!Salespeople_Data[#Data],2,0)</f>
        <v>Joshua Cook</v>
      </c>
      <c r="O9149" t="str">
        <f>VLOOKUP(E9149,[1]!Customer_Data[#Data],2,0)</f>
        <v>Antonio Frazier</v>
      </c>
      <c r="P9149" s="15">
        <f t="shared" si="852"/>
        <v>6</v>
      </c>
      <c r="Q9149">
        <f t="shared" si="853"/>
        <v>9</v>
      </c>
      <c r="R9149">
        <f t="shared" si="854"/>
        <v>2019</v>
      </c>
    </row>
    <row r="9150" spans="1:18" x14ac:dyDescent="0.25">
      <c r="A9150" s="6" t="s">
        <v>10176</v>
      </c>
      <c r="B9150" s="6" t="s">
        <v>132</v>
      </c>
      <c r="C9150" s="6" t="s">
        <v>467</v>
      </c>
      <c r="D9150" s="6" t="s">
        <v>126</v>
      </c>
      <c r="E9150" s="6" t="s">
        <v>1423</v>
      </c>
      <c r="F9150" s="10">
        <v>43516</v>
      </c>
      <c r="G9150" s="6">
        <v>3</v>
      </c>
      <c r="H9150" s="11">
        <f>VLOOKUP(B9150,[1]!Product_Data[#Data],4,0)</f>
        <v>2091</v>
      </c>
      <c r="I9150" s="11">
        <f>VLOOKUP(B9150,[1]!Product_Data[#Data],3,0)</f>
        <v>1485</v>
      </c>
      <c r="J9150" s="11">
        <f t="shared" si="855"/>
        <v>4455</v>
      </c>
      <c r="K9150" s="11">
        <f t="shared" si="856"/>
        <v>6273</v>
      </c>
      <c r="L9150" s="11">
        <f t="shared" si="857"/>
        <v>1818</v>
      </c>
      <c r="M9150" t="str">
        <f>VLOOKUP(C9150,[1]!Location_Data[#Data],2,0)</f>
        <v>Garden Grove</v>
      </c>
      <c r="N9150" t="str">
        <f>VLOOKUP(D9150,[1]!Salespeople_Data[#Data],2,0)</f>
        <v>Larry Castillo</v>
      </c>
      <c r="O9150" t="str">
        <f>VLOOKUP(E9150,[1]!Customer_Data[#Data],2,0)</f>
        <v>Carlos Scott</v>
      </c>
      <c r="P9150" s="15">
        <f t="shared" si="852"/>
        <v>4</v>
      </c>
      <c r="Q9150">
        <f t="shared" si="853"/>
        <v>2</v>
      </c>
      <c r="R9150">
        <f t="shared" si="854"/>
        <v>2019</v>
      </c>
    </row>
    <row r="9151" spans="1:18" x14ac:dyDescent="0.25">
      <c r="A9151" s="6" t="s">
        <v>10177</v>
      </c>
      <c r="B9151" s="6" t="s">
        <v>263</v>
      </c>
      <c r="C9151" s="6" t="s">
        <v>52</v>
      </c>
      <c r="D9151" s="6" t="s">
        <v>225</v>
      </c>
      <c r="E9151" s="6" t="s">
        <v>1158</v>
      </c>
      <c r="F9151" s="10">
        <v>43692</v>
      </c>
      <c r="G9151" s="6">
        <v>1</v>
      </c>
      <c r="H9151" s="11">
        <f>VLOOKUP(B9151,[1]!Product_Data[#Data],4,0)</f>
        <v>378</v>
      </c>
      <c r="I9151" s="11">
        <f>VLOOKUP(B9151,[1]!Product_Data[#Data],3,0)</f>
        <v>291</v>
      </c>
      <c r="J9151" s="11">
        <f t="shared" si="855"/>
        <v>291</v>
      </c>
      <c r="K9151" s="11">
        <f t="shared" si="856"/>
        <v>378</v>
      </c>
      <c r="L9151" s="11">
        <f t="shared" si="857"/>
        <v>87</v>
      </c>
      <c r="M9151" t="str">
        <f>VLOOKUP(C9151,[1]!Location_Data[#Data],2,0)</f>
        <v>Pasadena</v>
      </c>
      <c r="N9151" t="str">
        <f>VLOOKUP(D9151,[1]!Salespeople_Data[#Data],2,0)</f>
        <v>Andrew Bowman</v>
      </c>
      <c r="O9151" t="str">
        <f>VLOOKUP(E9151,[1]!Customer_Data[#Data],2,0)</f>
        <v>Shawn Owens</v>
      </c>
      <c r="P9151" s="15">
        <f t="shared" si="852"/>
        <v>5</v>
      </c>
      <c r="Q9151">
        <f t="shared" si="853"/>
        <v>8</v>
      </c>
      <c r="R9151">
        <f t="shared" si="854"/>
        <v>2019</v>
      </c>
    </row>
    <row r="9152" spans="1:18" x14ac:dyDescent="0.25">
      <c r="A9152" s="6" t="s">
        <v>10178</v>
      </c>
      <c r="B9152" s="6" t="s">
        <v>132</v>
      </c>
      <c r="C9152" s="6" t="s">
        <v>512</v>
      </c>
      <c r="D9152" s="6" t="s">
        <v>345</v>
      </c>
      <c r="E9152" s="6" t="s">
        <v>299</v>
      </c>
      <c r="F9152" s="10">
        <v>43476</v>
      </c>
      <c r="G9152" s="6">
        <v>1</v>
      </c>
      <c r="H9152" s="11">
        <f>VLOOKUP(B9152,[1]!Product_Data[#Data],4,0)</f>
        <v>2091</v>
      </c>
      <c r="I9152" s="11">
        <f>VLOOKUP(B9152,[1]!Product_Data[#Data],3,0)</f>
        <v>1485</v>
      </c>
      <c r="J9152" s="11">
        <f t="shared" si="855"/>
        <v>1485</v>
      </c>
      <c r="K9152" s="11">
        <f t="shared" si="856"/>
        <v>2091</v>
      </c>
      <c r="L9152" s="11">
        <f t="shared" si="857"/>
        <v>606</v>
      </c>
      <c r="M9152" t="str">
        <f>VLOOKUP(C9152,[1]!Location_Data[#Data],2,0)</f>
        <v>Long Beach</v>
      </c>
      <c r="N9152" t="str">
        <f>VLOOKUP(D9152,[1]!Salespeople_Data[#Data],2,0)</f>
        <v>Larry Marshall</v>
      </c>
      <c r="O9152" t="str">
        <f>VLOOKUP(E9152,[1]!Customer_Data[#Data],2,0)</f>
        <v>Kenneth Ryan</v>
      </c>
      <c r="P9152" s="15">
        <f t="shared" si="852"/>
        <v>6</v>
      </c>
      <c r="Q9152">
        <f t="shared" si="853"/>
        <v>1</v>
      </c>
      <c r="R9152">
        <f t="shared" si="854"/>
        <v>2019</v>
      </c>
    </row>
    <row r="9153" spans="1:18" x14ac:dyDescent="0.25">
      <c r="A9153" s="6" t="s">
        <v>10179</v>
      </c>
      <c r="B9153" s="6" t="s">
        <v>263</v>
      </c>
      <c r="C9153" s="6" t="s">
        <v>48</v>
      </c>
      <c r="D9153" s="6" t="s">
        <v>345</v>
      </c>
      <c r="E9153" s="6" t="s">
        <v>1668</v>
      </c>
      <c r="F9153" s="10">
        <v>43531</v>
      </c>
      <c r="G9153" s="6">
        <v>1</v>
      </c>
      <c r="H9153" s="11">
        <f>VLOOKUP(B9153,[1]!Product_Data[#Data],4,0)</f>
        <v>378</v>
      </c>
      <c r="I9153" s="11">
        <f>VLOOKUP(B9153,[1]!Product_Data[#Data],3,0)</f>
        <v>291</v>
      </c>
      <c r="J9153" s="11">
        <f t="shared" si="855"/>
        <v>291</v>
      </c>
      <c r="K9153" s="11">
        <f t="shared" si="856"/>
        <v>378</v>
      </c>
      <c r="L9153" s="11">
        <f t="shared" si="857"/>
        <v>87</v>
      </c>
      <c r="M9153" t="str">
        <f>VLOOKUP(C9153,[1]!Location_Data[#Data],2,0)</f>
        <v>Rialto</v>
      </c>
      <c r="N9153" t="str">
        <f>VLOOKUP(D9153,[1]!Salespeople_Data[#Data],2,0)</f>
        <v>Larry Marshall</v>
      </c>
      <c r="O9153" t="str">
        <f>VLOOKUP(E9153,[1]!Customer_Data[#Data],2,0)</f>
        <v>Bruce Butler</v>
      </c>
      <c r="P9153" s="15">
        <f t="shared" si="852"/>
        <v>5</v>
      </c>
      <c r="Q9153">
        <f t="shared" si="853"/>
        <v>3</v>
      </c>
      <c r="R9153">
        <f t="shared" si="854"/>
        <v>2019</v>
      </c>
    </row>
    <row r="9154" spans="1:18" x14ac:dyDescent="0.25">
      <c r="A9154" s="6" t="s">
        <v>10180</v>
      </c>
      <c r="B9154" s="6" t="s">
        <v>408</v>
      </c>
      <c r="C9154" s="6" t="s">
        <v>469</v>
      </c>
      <c r="D9154" s="6" t="s">
        <v>126</v>
      </c>
      <c r="E9154" s="6" t="s">
        <v>678</v>
      </c>
      <c r="F9154" s="10">
        <v>43628</v>
      </c>
      <c r="G9154" s="6">
        <v>1</v>
      </c>
      <c r="H9154" s="11">
        <f>VLOOKUP(B9154,[1]!Product_Data[#Data],4,0)</f>
        <v>1405</v>
      </c>
      <c r="I9154" s="11">
        <f>VLOOKUP(B9154,[1]!Product_Data[#Data],3,0)</f>
        <v>1054</v>
      </c>
      <c r="J9154" s="11">
        <f t="shared" si="855"/>
        <v>1054</v>
      </c>
      <c r="K9154" s="11">
        <f t="shared" si="856"/>
        <v>1405</v>
      </c>
      <c r="L9154" s="11">
        <f t="shared" si="857"/>
        <v>351</v>
      </c>
      <c r="M9154" t="str">
        <f>VLOOKUP(C9154,[1]!Location_Data[#Data],2,0)</f>
        <v>Escondido</v>
      </c>
      <c r="N9154" t="str">
        <f>VLOOKUP(D9154,[1]!Salespeople_Data[#Data],2,0)</f>
        <v>Larry Castillo</v>
      </c>
      <c r="O9154" t="str">
        <f>VLOOKUP(E9154,[1]!Customer_Data[#Data],2,0)</f>
        <v>Sean Morris</v>
      </c>
      <c r="P9154" s="15">
        <f t="shared" ref="P9154:P9217" si="858">WEEKDAY(F9154)</f>
        <v>4</v>
      </c>
      <c r="Q9154">
        <f t="shared" ref="Q9154:Q9217" si="859">MONTH(F9154)</f>
        <v>6</v>
      </c>
      <c r="R9154">
        <f t="shared" ref="R9154:R9217" si="860">YEAR(F9154)</f>
        <v>2019</v>
      </c>
    </row>
    <row r="9155" spans="1:18" x14ac:dyDescent="0.25">
      <c r="A9155" s="6" t="s">
        <v>10181</v>
      </c>
      <c r="B9155" s="6" t="s">
        <v>189</v>
      </c>
      <c r="C9155" s="6" t="s">
        <v>472</v>
      </c>
      <c r="D9155" s="6" t="s">
        <v>101</v>
      </c>
      <c r="E9155" s="6" t="s">
        <v>528</v>
      </c>
      <c r="F9155" s="10">
        <v>43597</v>
      </c>
      <c r="G9155" s="6">
        <v>2</v>
      </c>
      <c r="H9155" s="11">
        <f>VLOOKUP(B9155,[1]!Product_Data[#Data],4,0)</f>
        <v>1783</v>
      </c>
      <c r="I9155" s="11">
        <f>VLOOKUP(B9155,[1]!Product_Data[#Data],3,0)</f>
        <v>1516</v>
      </c>
      <c r="J9155" s="11">
        <f t="shared" ref="J9155:J9218" si="861">PRODUCT(I9155,G9155)</f>
        <v>3032</v>
      </c>
      <c r="K9155" s="11">
        <f t="shared" ref="K9155:K9218" si="862">PRODUCT(H9155,G9155)</f>
        <v>3566</v>
      </c>
      <c r="L9155" s="11">
        <f t="shared" ref="L9155:L9218" si="863">K9155-J9155</f>
        <v>534</v>
      </c>
      <c r="M9155" t="str">
        <f>VLOOKUP(C9155,[1]!Location_Data[#Data],2,0)</f>
        <v>Concord</v>
      </c>
      <c r="N9155" t="str">
        <f>VLOOKUP(D9155,[1]!Salespeople_Data[#Data],2,0)</f>
        <v>Scott Clark</v>
      </c>
      <c r="O9155" t="str">
        <f>VLOOKUP(E9155,[1]!Customer_Data[#Data],2,0)</f>
        <v>Douglas Tucker</v>
      </c>
      <c r="P9155" s="15">
        <f t="shared" si="858"/>
        <v>1</v>
      </c>
      <c r="Q9155">
        <f t="shared" si="859"/>
        <v>5</v>
      </c>
      <c r="R9155">
        <f t="shared" si="860"/>
        <v>2019</v>
      </c>
    </row>
    <row r="9156" spans="1:18" x14ac:dyDescent="0.25">
      <c r="A9156" s="6" t="s">
        <v>10182</v>
      </c>
      <c r="B9156" s="6" t="s">
        <v>99</v>
      </c>
      <c r="C9156" s="6" t="s">
        <v>322</v>
      </c>
      <c r="D9156" s="6" t="s">
        <v>53</v>
      </c>
      <c r="E9156" s="6" t="s">
        <v>2413</v>
      </c>
      <c r="F9156" s="10">
        <v>43651</v>
      </c>
      <c r="G9156" s="6">
        <v>4</v>
      </c>
      <c r="H9156" s="11">
        <f>VLOOKUP(B9156,[1]!Product_Data[#Data],4,0)</f>
        <v>1708</v>
      </c>
      <c r="I9156" s="11">
        <f>VLOOKUP(B9156,[1]!Product_Data[#Data],3,0)</f>
        <v>871</v>
      </c>
      <c r="J9156" s="11">
        <f t="shared" si="861"/>
        <v>3484</v>
      </c>
      <c r="K9156" s="11">
        <f t="shared" si="862"/>
        <v>6832</v>
      </c>
      <c r="L9156" s="11">
        <f t="shared" si="863"/>
        <v>3348</v>
      </c>
      <c r="M9156" t="str">
        <f>VLOOKUP(C9156,[1]!Location_Data[#Data],2,0)</f>
        <v>Rancho Cucamonga</v>
      </c>
      <c r="N9156" t="str">
        <f>VLOOKUP(D9156,[1]!Salespeople_Data[#Data],2,0)</f>
        <v>Scott Mason</v>
      </c>
      <c r="O9156" t="str">
        <f>VLOOKUP(E9156,[1]!Customer_Data[#Data],2,0)</f>
        <v>Willie Hicks</v>
      </c>
      <c r="P9156" s="15">
        <f t="shared" si="858"/>
        <v>6</v>
      </c>
      <c r="Q9156">
        <f t="shared" si="859"/>
        <v>7</v>
      </c>
      <c r="R9156">
        <f t="shared" si="860"/>
        <v>2019</v>
      </c>
    </row>
    <row r="9157" spans="1:18" x14ac:dyDescent="0.25">
      <c r="A9157" s="6" t="s">
        <v>10183</v>
      </c>
      <c r="B9157" s="6" t="s">
        <v>189</v>
      </c>
      <c r="C9157" s="6" t="s">
        <v>458</v>
      </c>
      <c r="D9157" s="6" t="s">
        <v>264</v>
      </c>
      <c r="E9157" s="6" t="s">
        <v>1902</v>
      </c>
      <c r="F9157" s="10">
        <v>43476</v>
      </c>
      <c r="G9157" s="6">
        <v>2</v>
      </c>
      <c r="H9157" s="11">
        <f>VLOOKUP(B9157,[1]!Product_Data[#Data],4,0)</f>
        <v>1783</v>
      </c>
      <c r="I9157" s="11">
        <f>VLOOKUP(B9157,[1]!Product_Data[#Data],3,0)</f>
        <v>1516</v>
      </c>
      <c r="J9157" s="11">
        <f t="shared" si="861"/>
        <v>3032</v>
      </c>
      <c r="K9157" s="11">
        <f t="shared" si="862"/>
        <v>3566</v>
      </c>
      <c r="L9157" s="11">
        <f t="shared" si="863"/>
        <v>534</v>
      </c>
      <c r="M9157" t="str">
        <f>VLOOKUP(C9157,[1]!Location_Data[#Data],2,0)</f>
        <v>Fontana</v>
      </c>
      <c r="N9157" t="str">
        <f>VLOOKUP(D9157,[1]!Salespeople_Data[#Data],2,0)</f>
        <v>Ernest Wheeler</v>
      </c>
      <c r="O9157" t="str">
        <f>VLOOKUP(E9157,[1]!Customer_Data[#Data],2,0)</f>
        <v>Jeffrey Gibson</v>
      </c>
      <c r="P9157" s="15">
        <f t="shared" si="858"/>
        <v>6</v>
      </c>
      <c r="Q9157">
        <f t="shared" si="859"/>
        <v>1</v>
      </c>
      <c r="R9157">
        <f t="shared" si="860"/>
        <v>2019</v>
      </c>
    </row>
    <row r="9158" spans="1:18" x14ac:dyDescent="0.25">
      <c r="A9158" s="6" t="s">
        <v>10184</v>
      </c>
      <c r="B9158" s="6" t="s">
        <v>109</v>
      </c>
      <c r="C9158" s="6" t="s">
        <v>48</v>
      </c>
      <c r="D9158" s="6" t="s">
        <v>356</v>
      </c>
      <c r="E9158" s="6" t="s">
        <v>3459</v>
      </c>
      <c r="F9158" s="10">
        <v>43725</v>
      </c>
      <c r="G9158" s="6">
        <v>2</v>
      </c>
      <c r="H9158" s="11">
        <f>VLOOKUP(B9158,[1]!Product_Data[#Data],4,0)</f>
        <v>1783</v>
      </c>
      <c r="I9158" s="11">
        <f>VLOOKUP(B9158,[1]!Product_Data[#Data],3,0)</f>
        <v>1230</v>
      </c>
      <c r="J9158" s="11">
        <f t="shared" si="861"/>
        <v>2460</v>
      </c>
      <c r="K9158" s="11">
        <f t="shared" si="862"/>
        <v>3566</v>
      </c>
      <c r="L9158" s="11">
        <f t="shared" si="863"/>
        <v>1106</v>
      </c>
      <c r="M9158" t="str">
        <f>VLOOKUP(C9158,[1]!Location_Data[#Data],2,0)</f>
        <v>Rialto</v>
      </c>
      <c r="N9158" t="str">
        <f>VLOOKUP(D9158,[1]!Salespeople_Data[#Data],2,0)</f>
        <v>Jimmy Young</v>
      </c>
      <c r="O9158" t="str">
        <f>VLOOKUP(E9158,[1]!Customer_Data[#Data],2,0)</f>
        <v>Juan Perez</v>
      </c>
      <c r="P9158" s="15">
        <f t="shared" si="858"/>
        <v>3</v>
      </c>
      <c r="Q9158">
        <f t="shared" si="859"/>
        <v>9</v>
      </c>
      <c r="R9158">
        <f t="shared" si="860"/>
        <v>2019</v>
      </c>
    </row>
    <row r="9159" spans="1:18" x14ac:dyDescent="0.25">
      <c r="A9159" s="6" t="s">
        <v>10185</v>
      </c>
      <c r="B9159" s="6" t="s">
        <v>537</v>
      </c>
      <c r="C9159" s="6" t="s">
        <v>377</v>
      </c>
      <c r="D9159" s="6" t="s">
        <v>53</v>
      </c>
      <c r="E9159" s="6" t="s">
        <v>950</v>
      </c>
      <c r="F9159" s="10">
        <v>43748</v>
      </c>
      <c r="G9159" s="6">
        <v>1</v>
      </c>
      <c r="H9159" s="11">
        <f>VLOOKUP(B9159,[1]!Product_Data[#Data],4,0)</f>
        <v>556</v>
      </c>
      <c r="I9159" s="11">
        <f>VLOOKUP(B9159,[1]!Product_Data[#Data],3,0)</f>
        <v>395</v>
      </c>
      <c r="J9159" s="11">
        <f t="shared" si="861"/>
        <v>395</v>
      </c>
      <c r="K9159" s="11">
        <f t="shared" si="862"/>
        <v>556</v>
      </c>
      <c r="L9159" s="11">
        <f t="shared" si="863"/>
        <v>161</v>
      </c>
      <c r="M9159" t="str">
        <f>VLOOKUP(C9159,[1]!Location_Data[#Data],2,0)</f>
        <v>San Diego</v>
      </c>
      <c r="N9159" t="str">
        <f>VLOOKUP(D9159,[1]!Salespeople_Data[#Data],2,0)</f>
        <v>Scott Mason</v>
      </c>
      <c r="O9159" t="str">
        <f>VLOOKUP(E9159,[1]!Customer_Data[#Data],2,0)</f>
        <v>Arthur Roberts</v>
      </c>
      <c r="P9159" s="15">
        <f t="shared" si="858"/>
        <v>5</v>
      </c>
      <c r="Q9159">
        <f t="shared" si="859"/>
        <v>10</v>
      </c>
      <c r="R9159">
        <f t="shared" si="860"/>
        <v>2019</v>
      </c>
    </row>
    <row r="9160" spans="1:18" x14ac:dyDescent="0.25">
      <c r="A9160" s="6" t="s">
        <v>10186</v>
      </c>
      <c r="B9160" s="6" t="s">
        <v>495</v>
      </c>
      <c r="C9160" s="6" t="s">
        <v>220</v>
      </c>
      <c r="D9160" s="6" t="s">
        <v>447</v>
      </c>
      <c r="E9160" s="6" t="s">
        <v>2513</v>
      </c>
      <c r="F9160" s="10">
        <v>43561</v>
      </c>
      <c r="G9160" s="6">
        <v>2</v>
      </c>
      <c r="H9160" s="11">
        <f>VLOOKUP(B9160,[1]!Product_Data[#Data],4,0)</f>
        <v>1467</v>
      </c>
      <c r="I9160" s="11">
        <f>VLOOKUP(B9160,[1]!Product_Data[#Data],3,0)</f>
        <v>807</v>
      </c>
      <c r="J9160" s="11">
        <f t="shared" si="861"/>
        <v>1614</v>
      </c>
      <c r="K9160" s="11">
        <f t="shared" si="862"/>
        <v>2934</v>
      </c>
      <c r="L9160" s="11">
        <f t="shared" si="863"/>
        <v>1320</v>
      </c>
      <c r="M9160" t="str">
        <f>VLOOKUP(C9160,[1]!Location_Data[#Data],2,0)</f>
        <v>Modesto</v>
      </c>
      <c r="N9160" t="str">
        <f>VLOOKUP(D9160,[1]!Salespeople_Data[#Data],2,0)</f>
        <v>Howard Sims</v>
      </c>
      <c r="O9160" t="str">
        <f>VLOOKUP(E9160,[1]!Customer_Data[#Data],2,0)</f>
        <v>Andrew Hansen</v>
      </c>
      <c r="P9160" s="15">
        <f t="shared" si="858"/>
        <v>7</v>
      </c>
      <c r="Q9160">
        <f t="shared" si="859"/>
        <v>4</v>
      </c>
      <c r="R9160">
        <f t="shared" si="860"/>
        <v>2019</v>
      </c>
    </row>
    <row r="9161" spans="1:18" x14ac:dyDescent="0.25">
      <c r="A9161" s="6" t="s">
        <v>10187</v>
      </c>
      <c r="B9161" s="6" t="s">
        <v>228</v>
      </c>
      <c r="C9161" s="6" t="s">
        <v>105</v>
      </c>
      <c r="D9161" s="6" t="s">
        <v>80</v>
      </c>
      <c r="E9161" s="6" t="s">
        <v>2352</v>
      </c>
      <c r="F9161" s="10">
        <v>43779</v>
      </c>
      <c r="G9161" s="6">
        <v>1</v>
      </c>
      <c r="H9161" s="11">
        <f>VLOOKUP(B9161,[1]!Product_Data[#Data],4,0)</f>
        <v>1862</v>
      </c>
      <c r="I9161" s="11">
        <f>VLOOKUP(B9161,[1]!Product_Data[#Data],3,0)</f>
        <v>1173</v>
      </c>
      <c r="J9161" s="11">
        <f t="shared" si="861"/>
        <v>1173</v>
      </c>
      <c r="K9161" s="11">
        <f t="shared" si="862"/>
        <v>1862</v>
      </c>
      <c r="L9161" s="11">
        <f t="shared" si="863"/>
        <v>689</v>
      </c>
      <c r="M9161" t="str">
        <f>VLOOKUP(C9161,[1]!Location_Data[#Data],2,0)</f>
        <v>Daly City</v>
      </c>
      <c r="N9161" t="str">
        <f>VLOOKUP(D9161,[1]!Salespeople_Data[#Data],2,0)</f>
        <v>Henry Nelson</v>
      </c>
      <c r="O9161" t="str">
        <f>VLOOKUP(E9161,[1]!Customer_Data[#Data],2,0)</f>
        <v>Carl Reid</v>
      </c>
      <c r="P9161" s="15">
        <f t="shared" si="858"/>
        <v>1</v>
      </c>
      <c r="Q9161">
        <f t="shared" si="859"/>
        <v>11</v>
      </c>
      <c r="R9161">
        <f t="shared" si="860"/>
        <v>2019</v>
      </c>
    </row>
    <row r="9162" spans="1:18" x14ac:dyDescent="0.25">
      <c r="A9162" s="6" t="s">
        <v>10188</v>
      </c>
      <c r="B9162" s="6" t="s">
        <v>125</v>
      </c>
      <c r="C9162" s="6" t="s">
        <v>643</v>
      </c>
      <c r="D9162" s="6" t="s">
        <v>106</v>
      </c>
      <c r="E9162" s="6" t="s">
        <v>374</v>
      </c>
      <c r="F9162" s="10">
        <v>43668</v>
      </c>
      <c r="G9162" s="6">
        <v>1</v>
      </c>
      <c r="H9162" s="11">
        <f>VLOOKUP(B9162,[1]!Product_Data[#Data],4,0)</f>
        <v>1826</v>
      </c>
      <c r="I9162" s="11">
        <f>VLOOKUP(B9162,[1]!Product_Data[#Data],3,0)</f>
        <v>1443</v>
      </c>
      <c r="J9162" s="11">
        <f t="shared" si="861"/>
        <v>1443</v>
      </c>
      <c r="K9162" s="11">
        <f t="shared" si="862"/>
        <v>1826</v>
      </c>
      <c r="L9162" s="11">
        <f t="shared" si="863"/>
        <v>383</v>
      </c>
      <c r="M9162" t="str">
        <f>VLOOKUP(C9162,[1]!Location_Data[#Data],2,0)</f>
        <v>Hayward</v>
      </c>
      <c r="N9162" t="str">
        <f>VLOOKUP(D9162,[1]!Salespeople_Data[#Data],2,0)</f>
        <v>Patrick Ruiz</v>
      </c>
      <c r="O9162" t="str">
        <f>VLOOKUP(E9162,[1]!Customer_Data[#Data],2,0)</f>
        <v>David Wilson</v>
      </c>
      <c r="P9162" s="15">
        <f t="shared" si="858"/>
        <v>2</v>
      </c>
      <c r="Q9162">
        <f t="shared" si="859"/>
        <v>7</v>
      </c>
      <c r="R9162">
        <f t="shared" si="860"/>
        <v>2019</v>
      </c>
    </row>
    <row r="9163" spans="1:18" x14ac:dyDescent="0.25">
      <c r="A9163" s="6" t="s">
        <v>10189</v>
      </c>
      <c r="B9163" s="6" t="s">
        <v>78</v>
      </c>
      <c r="C9163" s="6" t="s">
        <v>74</v>
      </c>
      <c r="D9163" s="6" t="s">
        <v>15</v>
      </c>
      <c r="E9163" s="6" t="s">
        <v>198</v>
      </c>
      <c r="F9163" s="10">
        <v>43603</v>
      </c>
      <c r="G9163" s="6">
        <v>1</v>
      </c>
      <c r="H9163" s="11">
        <f>VLOOKUP(B9163,[1]!Product_Data[#Data],4,0)</f>
        <v>1380</v>
      </c>
      <c r="I9163" s="11">
        <f>VLOOKUP(B9163,[1]!Product_Data[#Data],3,0)</f>
        <v>1090</v>
      </c>
      <c r="J9163" s="11">
        <f t="shared" si="861"/>
        <v>1090</v>
      </c>
      <c r="K9163" s="11">
        <f t="shared" si="862"/>
        <v>1380</v>
      </c>
      <c r="L9163" s="11">
        <f t="shared" si="863"/>
        <v>290</v>
      </c>
      <c r="M9163" t="str">
        <f>VLOOKUP(C9163,[1]!Location_Data[#Data],2,0)</f>
        <v>West Covina</v>
      </c>
      <c r="N9163" t="str">
        <f>VLOOKUP(D9163,[1]!Salespeople_Data[#Data],2,0)</f>
        <v>Ryan Butler</v>
      </c>
      <c r="O9163" t="str">
        <f>VLOOKUP(E9163,[1]!Customer_Data[#Data],2,0)</f>
        <v>Donald Stanley</v>
      </c>
      <c r="P9163" s="15">
        <f t="shared" si="858"/>
        <v>7</v>
      </c>
      <c r="Q9163">
        <f t="shared" si="859"/>
        <v>5</v>
      </c>
      <c r="R9163">
        <f t="shared" si="860"/>
        <v>2019</v>
      </c>
    </row>
    <row r="9164" spans="1:18" x14ac:dyDescent="0.25">
      <c r="A9164" s="6" t="s">
        <v>10190</v>
      </c>
      <c r="B9164" s="6" t="s">
        <v>461</v>
      </c>
      <c r="C9164" s="6" t="s">
        <v>249</v>
      </c>
      <c r="D9164" s="6" t="s">
        <v>49</v>
      </c>
      <c r="E9164" s="6" t="s">
        <v>991</v>
      </c>
      <c r="F9164" s="10">
        <v>43609</v>
      </c>
      <c r="G9164" s="6">
        <v>1</v>
      </c>
      <c r="H9164" s="11">
        <f>VLOOKUP(B9164,[1]!Product_Data[#Data],4,0)</f>
        <v>35</v>
      </c>
      <c r="I9164" s="11">
        <f>VLOOKUP(B9164,[1]!Product_Data[#Data],3,0)</f>
        <v>22</v>
      </c>
      <c r="J9164" s="11">
        <f t="shared" si="861"/>
        <v>22</v>
      </c>
      <c r="K9164" s="11">
        <f t="shared" si="862"/>
        <v>35</v>
      </c>
      <c r="L9164" s="11">
        <f t="shared" si="863"/>
        <v>13</v>
      </c>
      <c r="M9164" t="str">
        <f>VLOOKUP(C9164,[1]!Location_Data[#Data],2,0)</f>
        <v>Roseville</v>
      </c>
      <c r="N9164" t="str">
        <f>VLOOKUP(D9164,[1]!Salespeople_Data[#Data],2,0)</f>
        <v>Walter Cook</v>
      </c>
      <c r="O9164" t="str">
        <f>VLOOKUP(E9164,[1]!Customer_Data[#Data],2,0)</f>
        <v>Russell Boyd</v>
      </c>
      <c r="P9164" s="15">
        <f t="shared" si="858"/>
        <v>6</v>
      </c>
      <c r="Q9164">
        <f t="shared" si="859"/>
        <v>5</v>
      </c>
      <c r="R9164">
        <f t="shared" si="860"/>
        <v>2019</v>
      </c>
    </row>
    <row r="9165" spans="1:18" x14ac:dyDescent="0.25">
      <c r="A9165" s="6" t="s">
        <v>10191</v>
      </c>
      <c r="B9165" s="6" t="s">
        <v>228</v>
      </c>
      <c r="C9165" s="6" t="s">
        <v>519</v>
      </c>
      <c r="D9165" s="6" t="s">
        <v>345</v>
      </c>
      <c r="E9165" s="6" t="s">
        <v>1395</v>
      </c>
      <c r="F9165" s="10">
        <v>43828</v>
      </c>
      <c r="G9165" s="6">
        <v>1</v>
      </c>
      <c r="H9165" s="11">
        <f>VLOOKUP(B9165,[1]!Product_Data[#Data],4,0)</f>
        <v>1862</v>
      </c>
      <c r="I9165" s="11">
        <f>VLOOKUP(B9165,[1]!Product_Data[#Data],3,0)</f>
        <v>1173</v>
      </c>
      <c r="J9165" s="11">
        <f t="shared" si="861"/>
        <v>1173</v>
      </c>
      <c r="K9165" s="11">
        <f t="shared" si="862"/>
        <v>1862</v>
      </c>
      <c r="L9165" s="11">
        <f t="shared" si="863"/>
        <v>689</v>
      </c>
      <c r="M9165" t="str">
        <f>VLOOKUP(C9165,[1]!Location_Data[#Data],2,0)</f>
        <v>Anaheim</v>
      </c>
      <c r="N9165" t="str">
        <f>VLOOKUP(D9165,[1]!Salespeople_Data[#Data],2,0)</f>
        <v>Larry Marshall</v>
      </c>
      <c r="O9165" t="str">
        <f>VLOOKUP(E9165,[1]!Customer_Data[#Data],2,0)</f>
        <v>Howard Lynch</v>
      </c>
      <c r="P9165" s="15">
        <f t="shared" si="858"/>
        <v>1</v>
      </c>
      <c r="Q9165">
        <f t="shared" si="859"/>
        <v>12</v>
      </c>
      <c r="R9165">
        <f t="shared" si="860"/>
        <v>2019</v>
      </c>
    </row>
    <row r="9166" spans="1:18" x14ac:dyDescent="0.25">
      <c r="A9166" s="6" t="s">
        <v>10192</v>
      </c>
      <c r="B9166" s="6" t="s">
        <v>28</v>
      </c>
      <c r="C9166" s="6" t="s">
        <v>286</v>
      </c>
      <c r="D9166" s="6" t="s">
        <v>80</v>
      </c>
      <c r="E9166" s="6" t="s">
        <v>1579</v>
      </c>
      <c r="F9166" s="10">
        <v>43805</v>
      </c>
      <c r="G9166" s="6">
        <v>4</v>
      </c>
      <c r="H9166" s="11">
        <f>VLOOKUP(B9166,[1]!Product_Data[#Data],4,0)</f>
        <v>684</v>
      </c>
      <c r="I9166" s="11">
        <f>VLOOKUP(B9166,[1]!Product_Data[#Data],3,0)</f>
        <v>561</v>
      </c>
      <c r="J9166" s="11">
        <f t="shared" si="861"/>
        <v>2244</v>
      </c>
      <c r="K9166" s="11">
        <f t="shared" si="862"/>
        <v>2736</v>
      </c>
      <c r="L9166" s="11">
        <f t="shared" si="863"/>
        <v>492</v>
      </c>
      <c r="M9166" t="str">
        <f>VLOOKUP(C9166,[1]!Location_Data[#Data],2,0)</f>
        <v>El Monte</v>
      </c>
      <c r="N9166" t="str">
        <f>VLOOKUP(D9166,[1]!Salespeople_Data[#Data],2,0)</f>
        <v>Henry Nelson</v>
      </c>
      <c r="O9166" t="str">
        <f>VLOOKUP(E9166,[1]!Customer_Data[#Data],2,0)</f>
        <v>Charles Montgomery</v>
      </c>
      <c r="P9166" s="15">
        <f t="shared" si="858"/>
        <v>6</v>
      </c>
      <c r="Q9166">
        <f t="shared" si="859"/>
        <v>12</v>
      </c>
      <c r="R9166">
        <f t="shared" si="860"/>
        <v>2019</v>
      </c>
    </row>
    <row r="9167" spans="1:18" x14ac:dyDescent="0.25">
      <c r="A9167" s="6" t="s">
        <v>10193</v>
      </c>
      <c r="B9167" s="6" t="s">
        <v>109</v>
      </c>
      <c r="C9167" s="6" t="s">
        <v>52</v>
      </c>
      <c r="D9167" s="6" t="s">
        <v>212</v>
      </c>
      <c r="E9167" s="6" t="s">
        <v>486</v>
      </c>
      <c r="F9167" s="10">
        <v>43604</v>
      </c>
      <c r="G9167" s="6">
        <v>1</v>
      </c>
      <c r="H9167" s="11">
        <f>VLOOKUP(B9167,[1]!Product_Data[#Data],4,0)</f>
        <v>1783</v>
      </c>
      <c r="I9167" s="11">
        <f>VLOOKUP(B9167,[1]!Product_Data[#Data],3,0)</f>
        <v>1230</v>
      </c>
      <c r="J9167" s="11">
        <f t="shared" si="861"/>
        <v>1230</v>
      </c>
      <c r="K9167" s="11">
        <f t="shared" si="862"/>
        <v>1783</v>
      </c>
      <c r="L9167" s="11">
        <f t="shared" si="863"/>
        <v>553</v>
      </c>
      <c r="M9167" t="str">
        <f>VLOOKUP(C9167,[1]!Location_Data[#Data],2,0)</f>
        <v>Pasadena</v>
      </c>
      <c r="N9167" t="str">
        <f>VLOOKUP(D9167,[1]!Salespeople_Data[#Data],2,0)</f>
        <v>Ronald Reed</v>
      </c>
      <c r="O9167" t="str">
        <f>VLOOKUP(E9167,[1]!Customer_Data[#Data],2,0)</f>
        <v>Jason Dixon</v>
      </c>
      <c r="P9167" s="15">
        <f t="shared" si="858"/>
        <v>1</v>
      </c>
      <c r="Q9167">
        <f t="shared" si="859"/>
        <v>5</v>
      </c>
      <c r="R9167">
        <f t="shared" si="860"/>
        <v>2019</v>
      </c>
    </row>
    <row r="9168" spans="1:18" x14ac:dyDescent="0.25">
      <c r="A9168" s="6" t="s">
        <v>10194</v>
      </c>
      <c r="B9168" s="6" t="s">
        <v>389</v>
      </c>
      <c r="C9168" s="6" t="s">
        <v>386</v>
      </c>
      <c r="D9168" s="6" t="s">
        <v>250</v>
      </c>
      <c r="E9168" s="6" t="s">
        <v>1820</v>
      </c>
      <c r="F9168" s="10">
        <v>43517</v>
      </c>
      <c r="G9168" s="6">
        <v>3</v>
      </c>
      <c r="H9168" s="11">
        <f>VLOOKUP(B9168,[1]!Product_Data[#Data],4,0)</f>
        <v>1367</v>
      </c>
      <c r="I9168" s="11">
        <f>VLOOKUP(B9168,[1]!Product_Data[#Data],3,0)</f>
        <v>984</v>
      </c>
      <c r="J9168" s="11">
        <f t="shared" si="861"/>
        <v>2952</v>
      </c>
      <c r="K9168" s="11">
        <f t="shared" si="862"/>
        <v>4101</v>
      </c>
      <c r="L9168" s="11">
        <f t="shared" si="863"/>
        <v>1149</v>
      </c>
      <c r="M9168" t="str">
        <f>VLOOKUP(C9168,[1]!Location_Data[#Data],2,0)</f>
        <v>Carlsbad</v>
      </c>
      <c r="N9168" t="str">
        <f>VLOOKUP(D9168,[1]!Salespeople_Data[#Data],2,0)</f>
        <v>Martin Carr</v>
      </c>
      <c r="O9168" t="str">
        <f>VLOOKUP(E9168,[1]!Customer_Data[#Data],2,0)</f>
        <v>Victor Scott</v>
      </c>
      <c r="P9168" s="15">
        <f t="shared" si="858"/>
        <v>5</v>
      </c>
      <c r="Q9168">
        <f t="shared" si="859"/>
        <v>2</v>
      </c>
      <c r="R9168">
        <f t="shared" si="860"/>
        <v>2019</v>
      </c>
    </row>
    <row r="9169" spans="1:18" x14ac:dyDescent="0.25">
      <c r="A9169" s="6" t="s">
        <v>10195</v>
      </c>
      <c r="B9169" s="6" t="s">
        <v>238</v>
      </c>
      <c r="C9169" s="6" t="s">
        <v>467</v>
      </c>
      <c r="D9169" s="6" t="s">
        <v>264</v>
      </c>
      <c r="E9169" s="6" t="s">
        <v>867</v>
      </c>
      <c r="F9169" s="10">
        <v>43532</v>
      </c>
      <c r="G9169" s="6">
        <v>1</v>
      </c>
      <c r="H9169" s="11">
        <f>VLOOKUP(B9169,[1]!Product_Data[#Data],4,0)</f>
        <v>871</v>
      </c>
      <c r="I9169" s="11">
        <f>VLOOKUP(B9169,[1]!Product_Data[#Data],3,0)</f>
        <v>540</v>
      </c>
      <c r="J9169" s="11">
        <f t="shared" si="861"/>
        <v>540</v>
      </c>
      <c r="K9169" s="11">
        <f t="shared" si="862"/>
        <v>871</v>
      </c>
      <c r="L9169" s="11">
        <f t="shared" si="863"/>
        <v>331</v>
      </c>
      <c r="M9169" t="str">
        <f>VLOOKUP(C9169,[1]!Location_Data[#Data],2,0)</f>
        <v>Garden Grove</v>
      </c>
      <c r="N9169" t="str">
        <f>VLOOKUP(D9169,[1]!Salespeople_Data[#Data],2,0)</f>
        <v>Ernest Wheeler</v>
      </c>
      <c r="O9169" t="str">
        <f>VLOOKUP(E9169,[1]!Customer_Data[#Data],2,0)</f>
        <v>Carl Anderson</v>
      </c>
      <c r="P9169" s="15">
        <f t="shared" si="858"/>
        <v>6</v>
      </c>
      <c r="Q9169">
        <f t="shared" si="859"/>
        <v>3</v>
      </c>
      <c r="R9169">
        <f t="shared" si="860"/>
        <v>2019</v>
      </c>
    </row>
    <row r="9170" spans="1:18" x14ac:dyDescent="0.25">
      <c r="A9170" s="6" t="s">
        <v>10196</v>
      </c>
      <c r="B9170" s="6" t="s">
        <v>321</v>
      </c>
      <c r="C9170" s="6" t="s">
        <v>52</v>
      </c>
      <c r="D9170" s="6" t="s">
        <v>413</v>
      </c>
      <c r="E9170" s="6" t="s">
        <v>1198</v>
      </c>
      <c r="F9170" s="10">
        <v>43588</v>
      </c>
      <c r="G9170" s="6">
        <v>4</v>
      </c>
      <c r="H9170" s="11">
        <f>VLOOKUP(B9170,[1]!Product_Data[#Data],4,0)</f>
        <v>2391</v>
      </c>
      <c r="I9170" s="11">
        <f>VLOOKUP(B9170,[1]!Product_Data[#Data],3,0)</f>
        <v>1291</v>
      </c>
      <c r="J9170" s="11">
        <f t="shared" si="861"/>
        <v>5164</v>
      </c>
      <c r="K9170" s="11">
        <f t="shared" si="862"/>
        <v>9564</v>
      </c>
      <c r="L9170" s="11">
        <f t="shared" si="863"/>
        <v>4400</v>
      </c>
      <c r="M9170" t="str">
        <f>VLOOKUP(C9170,[1]!Location_Data[#Data],2,0)</f>
        <v>Pasadena</v>
      </c>
      <c r="N9170" t="str">
        <f>VLOOKUP(D9170,[1]!Salespeople_Data[#Data],2,0)</f>
        <v>Kenneth Bradley</v>
      </c>
      <c r="O9170" t="str">
        <f>VLOOKUP(E9170,[1]!Customer_Data[#Data],2,0)</f>
        <v>Victor Watkins</v>
      </c>
      <c r="P9170" s="15">
        <f t="shared" si="858"/>
        <v>6</v>
      </c>
      <c r="Q9170">
        <f t="shared" si="859"/>
        <v>5</v>
      </c>
      <c r="R9170">
        <f t="shared" si="860"/>
        <v>2019</v>
      </c>
    </row>
    <row r="9171" spans="1:18" x14ac:dyDescent="0.25">
      <c r="A9171" s="6" t="s">
        <v>10197</v>
      </c>
      <c r="B9171" s="6" t="s">
        <v>461</v>
      </c>
      <c r="C9171" s="6" t="s">
        <v>276</v>
      </c>
      <c r="D9171" s="6" t="s">
        <v>30</v>
      </c>
      <c r="E9171" s="6" t="s">
        <v>764</v>
      </c>
      <c r="F9171" s="10">
        <v>43516</v>
      </c>
      <c r="G9171" s="6">
        <v>3</v>
      </c>
      <c r="H9171" s="11">
        <f>VLOOKUP(B9171,[1]!Product_Data[#Data],4,0)</f>
        <v>35</v>
      </c>
      <c r="I9171" s="11">
        <f>VLOOKUP(B9171,[1]!Product_Data[#Data],3,0)</f>
        <v>22</v>
      </c>
      <c r="J9171" s="11">
        <f t="shared" si="861"/>
        <v>66</v>
      </c>
      <c r="K9171" s="11">
        <f t="shared" si="862"/>
        <v>105</v>
      </c>
      <c r="L9171" s="11">
        <f t="shared" si="863"/>
        <v>39</v>
      </c>
      <c r="M9171" t="str">
        <f>VLOOKUP(C9171,[1]!Location_Data[#Data],2,0)</f>
        <v>Orange</v>
      </c>
      <c r="N9171" t="str">
        <f>VLOOKUP(D9171,[1]!Salespeople_Data[#Data],2,0)</f>
        <v>Carl Hall</v>
      </c>
      <c r="O9171" t="str">
        <f>VLOOKUP(E9171,[1]!Customer_Data[#Data],2,0)</f>
        <v>Ronald Bradley</v>
      </c>
      <c r="P9171" s="15">
        <f t="shared" si="858"/>
        <v>4</v>
      </c>
      <c r="Q9171">
        <f t="shared" si="859"/>
        <v>2</v>
      </c>
      <c r="R9171">
        <f t="shared" si="860"/>
        <v>2019</v>
      </c>
    </row>
    <row r="9172" spans="1:18" x14ac:dyDescent="0.25">
      <c r="A9172" s="6" t="s">
        <v>10198</v>
      </c>
      <c r="B9172" s="6" t="s">
        <v>104</v>
      </c>
      <c r="C9172" s="6" t="s">
        <v>519</v>
      </c>
      <c r="D9172" s="6" t="s">
        <v>111</v>
      </c>
      <c r="E9172" s="6" t="s">
        <v>2122</v>
      </c>
      <c r="F9172" s="10">
        <v>43552</v>
      </c>
      <c r="G9172" s="6">
        <v>1</v>
      </c>
      <c r="H9172" s="11">
        <f>VLOOKUP(B9172,[1]!Product_Data[#Data],4,0)</f>
        <v>1671</v>
      </c>
      <c r="I9172" s="11">
        <f>VLOOKUP(B9172,[1]!Product_Data[#Data],3,0)</f>
        <v>1220</v>
      </c>
      <c r="J9172" s="11">
        <f t="shared" si="861"/>
        <v>1220</v>
      </c>
      <c r="K9172" s="11">
        <f t="shared" si="862"/>
        <v>1671</v>
      </c>
      <c r="L9172" s="11">
        <f t="shared" si="863"/>
        <v>451</v>
      </c>
      <c r="M9172" t="str">
        <f>VLOOKUP(C9172,[1]!Location_Data[#Data],2,0)</f>
        <v>Anaheim</v>
      </c>
      <c r="N9172" t="str">
        <f>VLOOKUP(D9172,[1]!Salespeople_Data[#Data],2,0)</f>
        <v>Ryan Welch</v>
      </c>
      <c r="O9172" t="str">
        <f>VLOOKUP(E9172,[1]!Customer_Data[#Data],2,0)</f>
        <v>Frank Hawkins</v>
      </c>
      <c r="P9172" s="15">
        <f t="shared" si="858"/>
        <v>5</v>
      </c>
      <c r="Q9172">
        <f t="shared" si="859"/>
        <v>3</v>
      </c>
      <c r="R9172">
        <f t="shared" si="860"/>
        <v>2019</v>
      </c>
    </row>
    <row r="9173" spans="1:18" x14ac:dyDescent="0.25">
      <c r="A9173" s="6" t="s">
        <v>10199</v>
      </c>
      <c r="B9173" s="6" t="s">
        <v>325</v>
      </c>
      <c r="C9173" s="6" t="s">
        <v>377</v>
      </c>
      <c r="D9173" s="6" t="s">
        <v>345</v>
      </c>
      <c r="E9173" s="6" t="s">
        <v>2078</v>
      </c>
      <c r="F9173" s="10">
        <v>43781</v>
      </c>
      <c r="G9173" s="6">
        <v>1</v>
      </c>
      <c r="H9173" s="11">
        <f>VLOOKUP(B9173,[1]!Product_Data[#Data],4,0)</f>
        <v>1526</v>
      </c>
      <c r="I9173" s="11">
        <f>VLOOKUP(B9173,[1]!Product_Data[#Data],3,0)</f>
        <v>1251</v>
      </c>
      <c r="J9173" s="11">
        <f t="shared" si="861"/>
        <v>1251</v>
      </c>
      <c r="K9173" s="11">
        <f t="shared" si="862"/>
        <v>1526</v>
      </c>
      <c r="L9173" s="11">
        <f t="shared" si="863"/>
        <v>275</v>
      </c>
      <c r="M9173" t="str">
        <f>VLOOKUP(C9173,[1]!Location_Data[#Data],2,0)</f>
        <v>San Diego</v>
      </c>
      <c r="N9173" t="str">
        <f>VLOOKUP(D9173,[1]!Salespeople_Data[#Data],2,0)</f>
        <v>Larry Marshall</v>
      </c>
      <c r="O9173" t="str">
        <f>VLOOKUP(E9173,[1]!Customer_Data[#Data],2,0)</f>
        <v>Kevin Webb</v>
      </c>
      <c r="P9173" s="15">
        <f t="shared" si="858"/>
        <v>3</v>
      </c>
      <c r="Q9173">
        <f t="shared" si="859"/>
        <v>11</v>
      </c>
      <c r="R9173">
        <f t="shared" si="860"/>
        <v>2019</v>
      </c>
    </row>
    <row r="9174" spans="1:18" x14ac:dyDescent="0.25">
      <c r="A9174" s="6" t="s">
        <v>10200</v>
      </c>
      <c r="B9174" s="6" t="s">
        <v>185</v>
      </c>
      <c r="C9174" s="6" t="s">
        <v>110</v>
      </c>
      <c r="D9174" s="6" t="s">
        <v>71</v>
      </c>
      <c r="E9174" s="6" t="s">
        <v>2500</v>
      </c>
      <c r="F9174" s="10">
        <v>43824</v>
      </c>
      <c r="G9174" s="6">
        <v>2</v>
      </c>
      <c r="H9174" s="11">
        <f>VLOOKUP(B9174,[1]!Product_Data[#Data],4,0)</f>
        <v>667</v>
      </c>
      <c r="I9174" s="11">
        <f>VLOOKUP(B9174,[1]!Product_Data[#Data],3,0)</f>
        <v>387</v>
      </c>
      <c r="J9174" s="11">
        <f t="shared" si="861"/>
        <v>774</v>
      </c>
      <c r="K9174" s="11">
        <f t="shared" si="862"/>
        <v>1334</v>
      </c>
      <c r="L9174" s="11">
        <f t="shared" si="863"/>
        <v>560</v>
      </c>
      <c r="M9174" t="str">
        <f>VLOOKUP(C9174,[1]!Location_Data[#Data],2,0)</f>
        <v>Richmond</v>
      </c>
      <c r="N9174" t="str">
        <f>VLOOKUP(D9174,[1]!Salespeople_Data[#Data],2,0)</f>
        <v>Gary Rodriguez</v>
      </c>
      <c r="O9174" t="str">
        <f>VLOOKUP(E9174,[1]!Customer_Data[#Data],2,0)</f>
        <v>Philip Burton</v>
      </c>
      <c r="P9174" s="15">
        <f t="shared" si="858"/>
        <v>4</v>
      </c>
      <c r="Q9174">
        <f t="shared" si="859"/>
        <v>12</v>
      </c>
      <c r="R9174">
        <f t="shared" si="860"/>
        <v>2019</v>
      </c>
    </row>
    <row r="9175" spans="1:18" x14ac:dyDescent="0.25">
      <c r="A9175" s="6" t="s">
        <v>10201</v>
      </c>
      <c r="B9175" s="6" t="s">
        <v>479</v>
      </c>
      <c r="C9175" s="6" t="s">
        <v>377</v>
      </c>
      <c r="D9175" s="6" t="s">
        <v>269</v>
      </c>
      <c r="E9175" s="6" t="s">
        <v>417</v>
      </c>
      <c r="F9175" s="10">
        <v>43657</v>
      </c>
      <c r="G9175" s="6">
        <v>3</v>
      </c>
      <c r="H9175" s="11">
        <f>VLOOKUP(B9175,[1]!Product_Data[#Data],4,0)</f>
        <v>123</v>
      </c>
      <c r="I9175" s="11">
        <f>VLOOKUP(B9175,[1]!Product_Data[#Data],3,0)</f>
        <v>84</v>
      </c>
      <c r="J9175" s="11">
        <f t="shared" si="861"/>
        <v>252</v>
      </c>
      <c r="K9175" s="11">
        <f t="shared" si="862"/>
        <v>369</v>
      </c>
      <c r="L9175" s="11">
        <f t="shared" si="863"/>
        <v>117</v>
      </c>
      <c r="M9175" t="str">
        <f>VLOOKUP(C9175,[1]!Location_Data[#Data],2,0)</f>
        <v>San Diego</v>
      </c>
      <c r="N9175" t="str">
        <f>VLOOKUP(D9175,[1]!Salespeople_Data[#Data],2,0)</f>
        <v>Kevin Butler</v>
      </c>
      <c r="O9175" t="str">
        <f>VLOOKUP(E9175,[1]!Customer_Data[#Data],2,0)</f>
        <v>Brian Kim</v>
      </c>
      <c r="P9175" s="15">
        <f t="shared" si="858"/>
        <v>5</v>
      </c>
      <c r="Q9175">
        <f t="shared" si="859"/>
        <v>7</v>
      </c>
      <c r="R9175">
        <f t="shared" si="860"/>
        <v>2019</v>
      </c>
    </row>
    <row r="9176" spans="1:18" x14ac:dyDescent="0.25">
      <c r="A9176" s="6" t="s">
        <v>10202</v>
      </c>
      <c r="B9176" s="6" t="s">
        <v>132</v>
      </c>
      <c r="C9176" s="6" t="s">
        <v>490</v>
      </c>
      <c r="D9176" s="6" t="s">
        <v>111</v>
      </c>
      <c r="E9176" s="6" t="s">
        <v>681</v>
      </c>
      <c r="F9176" s="10">
        <v>43573</v>
      </c>
      <c r="G9176" s="6">
        <v>2</v>
      </c>
      <c r="H9176" s="11">
        <f>VLOOKUP(B9176,[1]!Product_Data[#Data],4,0)</f>
        <v>2091</v>
      </c>
      <c r="I9176" s="11">
        <f>VLOOKUP(B9176,[1]!Product_Data[#Data],3,0)</f>
        <v>1485</v>
      </c>
      <c r="J9176" s="11">
        <f t="shared" si="861"/>
        <v>2970</v>
      </c>
      <c r="K9176" s="11">
        <f t="shared" si="862"/>
        <v>4182</v>
      </c>
      <c r="L9176" s="11">
        <f t="shared" si="863"/>
        <v>1212</v>
      </c>
      <c r="M9176" t="str">
        <f>VLOOKUP(C9176,[1]!Location_Data[#Data],2,0)</f>
        <v>Temecula</v>
      </c>
      <c r="N9176" t="str">
        <f>VLOOKUP(D9176,[1]!Salespeople_Data[#Data],2,0)</f>
        <v>Ryan Welch</v>
      </c>
      <c r="O9176" t="str">
        <f>VLOOKUP(E9176,[1]!Customer_Data[#Data],2,0)</f>
        <v>Benjamin Jacobs</v>
      </c>
      <c r="P9176" s="15">
        <f t="shared" si="858"/>
        <v>5</v>
      </c>
      <c r="Q9176">
        <f t="shared" si="859"/>
        <v>4</v>
      </c>
      <c r="R9176">
        <f t="shared" si="860"/>
        <v>2019</v>
      </c>
    </row>
    <row r="9177" spans="1:18" x14ac:dyDescent="0.25">
      <c r="A9177" s="6" t="s">
        <v>10203</v>
      </c>
      <c r="B9177" s="6" t="s">
        <v>47</v>
      </c>
      <c r="C9177" s="6" t="s">
        <v>302</v>
      </c>
      <c r="D9177" s="6" t="s">
        <v>257</v>
      </c>
      <c r="E9177" s="6" t="s">
        <v>1058</v>
      </c>
      <c r="F9177" s="10">
        <v>43664</v>
      </c>
      <c r="G9177" s="6">
        <v>4</v>
      </c>
      <c r="H9177" s="11">
        <f>VLOOKUP(B9177,[1]!Product_Data[#Data],4,0)</f>
        <v>1812</v>
      </c>
      <c r="I9177" s="11">
        <f>VLOOKUP(B9177,[1]!Product_Data[#Data],3,0)</f>
        <v>1305</v>
      </c>
      <c r="J9177" s="11">
        <f t="shared" si="861"/>
        <v>5220</v>
      </c>
      <c r="K9177" s="11">
        <f t="shared" si="862"/>
        <v>7248</v>
      </c>
      <c r="L9177" s="11">
        <f t="shared" si="863"/>
        <v>2028</v>
      </c>
      <c r="M9177" t="str">
        <f>VLOOKUP(C9177,[1]!Location_Data[#Data],2,0)</f>
        <v>Santa Rosa</v>
      </c>
      <c r="N9177" t="str">
        <f>VLOOKUP(D9177,[1]!Salespeople_Data[#Data],2,0)</f>
        <v>Jerry Perry</v>
      </c>
      <c r="O9177" t="str">
        <f>VLOOKUP(E9177,[1]!Customer_Data[#Data],2,0)</f>
        <v>Craig Mills</v>
      </c>
      <c r="P9177" s="15">
        <f t="shared" si="858"/>
        <v>5</v>
      </c>
      <c r="Q9177">
        <f t="shared" si="859"/>
        <v>7</v>
      </c>
      <c r="R9177">
        <f t="shared" si="860"/>
        <v>2019</v>
      </c>
    </row>
    <row r="9178" spans="1:18" x14ac:dyDescent="0.25">
      <c r="A9178" s="6" t="s">
        <v>10204</v>
      </c>
      <c r="B9178" s="6" t="s">
        <v>173</v>
      </c>
      <c r="C9178" s="6" t="s">
        <v>643</v>
      </c>
      <c r="D9178" s="6" t="s">
        <v>447</v>
      </c>
      <c r="E9178" s="6" t="s">
        <v>387</v>
      </c>
      <c r="F9178" s="10">
        <v>43620</v>
      </c>
      <c r="G9178" s="6">
        <v>1</v>
      </c>
      <c r="H9178" s="11">
        <f>VLOOKUP(B9178,[1]!Product_Data[#Data],4,0)</f>
        <v>2005</v>
      </c>
      <c r="I9178" s="11">
        <f>VLOOKUP(B9178,[1]!Product_Data[#Data],3,0)</f>
        <v>1223</v>
      </c>
      <c r="J9178" s="11">
        <f t="shared" si="861"/>
        <v>1223</v>
      </c>
      <c r="K9178" s="11">
        <f t="shared" si="862"/>
        <v>2005</v>
      </c>
      <c r="L9178" s="11">
        <f t="shared" si="863"/>
        <v>782</v>
      </c>
      <c r="M9178" t="str">
        <f>VLOOKUP(C9178,[1]!Location_Data[#Data],2,0)</f>
        <v>Hayward</v>
      </c>
      <c r="N9178" t="str">
        <f>VLOOKUP(D9178,[1]!Salespeople_Data[#Data],2,0)</f>
        <v>Howard Sims</v>
      </c>
      <c r="O9178" t="str">
        <f>VLOOKUP(E9178,[1]!Customer_Data[#Data],2,0)</f>
        <v>Ralph Jacobs</v>
      </c>
      <c r="P9178" s="15">
        <f t="shared" si="858"/>
        <v>3</v>
      </c>
      <c r="Q9178">
        <f t="shared" si="859"/>
        <v>6</v>
      </c>
      <c r="R9178">
        <f t="shared" si="860"/>
        <v>2019</v>
      </c>
    </row>
    <row r="9179" spans="1:18" x14ac:dyDescent="0.25">
      <c r="A9179" s="6" t="s">
        <v>10205</v>
      </c>
      <c r="B9179" s="6" t="s">
        <v>189</v>
      </c>
      <c r="C9179" s="6" t="s">
        <v>140</v>
      </c>
      <c r="D9179" s="6" t="s">
        <v>159</v>
      </c>
      <c r="E9179" s="6" t="s">
        <v>1109</v>
      </c>
      <c r="F9179" s="10">
        <v>43489</v>
      </c>
      <c r="G9179" s="6">
        <v>2</v>
      </c>
      <c r="H9179" s="11">
        <f>VLOOKUP(B9179,[1]!Product_Data[#Data],4,0)</f>
        <v>1783</v>
      </c>
      <c r="I9179" s="11">
        <f>VLOOKUP(B9179,[1]!Product_Data[#Data],3,0)</f>
        <v>1516</v>
      </c>
      <c r="J9179" s="11">
        <f t="shared" si="861"/>
        <v>3032</v>
      </c>
      <c r="K9179" s="11">
        <f t="shared" si="862"/>
        <v>3566</v>
      </c>
      <c r="L9179" s="11">
        <f t="shared" si="863"/>
        <v>534</v>
      </c>
      <c r="M9179" t="str">
        <f>VLOOKUP(C9179,[1]!Location_Data[#Data],2,0)</f>
        <v>Salinas</v>
      </c>
      <c r="N9179" t="str">
        <f>VLOOKUP(D9179,[1]!Salespeople_Data[#Data],2,0)</f>
        <v>Bobby Russell</v>
      </c>
      <c r="O9179" t="str">
        <f>VLOOKUP(E9179,[1]!Customer_Data[#Data],2,0)</f>
        <v>Daniel Fernandez</v>
      </c>
      <c r="P9179" s="15">
        <f t="shared" si="858"/>
        <v>5</v>
      </c>
      <c r="Q9179">
        <f t="shared" si="859"/>
        <v>1</v>
      </c>
      <c r="R9179">
        <f t="shared" si="860"/>
        <v>2019</v>
      </c>
    </row>
    <row r="9180" spans="1:18" x14ac:dyDescent="0.25">
      <c r="A9180" s="6" t="s">
        <v>10206</v>
      </c>
      <c r="B9180" s="6" t="s">
        <v>94</v>
      </c>
      <c r="C9180" s="6" t="s">
        <v>140</v>
      </c>
      <c r="D9180" s="6" t="s">
        <v>239</v>
      </c>
      <c r="E9180" s="6" t="s">
        <v>2032</v>
      </c>
      <c r="F9180" s="10">
        <v>43765</v>
      </c>
      <c r="G9180" s="6">
        <v>1</v>
      </c>
      <c r="H9180" s="11">
        <f>VLOOKUP(B9180,[1]!Product_Data[#Data],4,0)</f>
        <v>1639</v>
      </c>
      <c r="I9180" s="11">
        <f>VLOOKUP(B9180,[1]!Product_Data[#Data],3,0)</f>
        <v>1295</v>
      </c>
      <c r="J9180" s="11">
        <f t="shared" si="861"/>
        <v>1295</v>
      </c>
      <c r="K9180" s="11">
        <f t="shared" si="862"/>
        <v>1639</v>
      </c>
      <c r="L9180" s="11">
        <f t="shared" si="863"/>
        <v>344</v>
      </c>
      <c r="M9180" t="str">
        <f>VLOOKUP(C9180,[1]!Location_Data[#Data],2,0)</f>
        <v>Salinas</v>
      </c>
      <c r="N9180" t="str">
        <f>VLOOKUP(D9180,[1]!Salespeople_Data[#Data],2,0)</f>
        <v>John Reyes</v>
      </c>
      <c r="O9180" t="str">
        <f>VLOOKUP(E9180,[1]!Customer_Data[#Data],2,0)</f>
        <v>Eugene Cooper</v>
      </c>
      <c r="P9180" s="15">
        <f t="shared" si="858"/>
        <v>1</v>
      </c>
      <c r="Q9180">
        <f t="shared" si="859"/>
        <v>10</v>
      </c>
      <c r="R9180">
        <f t="shared" si="860"/>
        <v>2019</v>
      </c>
    </row>
    <row r="9181" spans="1:18" x14ac:dyDescent="0.25">
      <c r="A9181" s="6" t="s">
        <v>10207</v>
      </c>
      <c r="B9181" s="6" t="s">
        <v>440</v>
      </c>
      <c r="C9181" s="6" t="s">
        <v>24</v>
      </c>
      <c r="D9181" s="6" t="s">
        <v>225</v>
      </c>
      <c r="E9181" s="6" t="s">
        <v>26</v>
      </c>
      <c r="F9181" s="10">
        <v>43787</v>
      </c>
      <c r="G9181" s="6">
        <v>2</v>
      </c>
      <c r="H9181" s="11">
        <f>VLOOKUP(B9181,[1]!Product_Data[#Data],4,0)</f>
        <v>800</v>
      </c>
      <c r="I9181" s="11">
        <f>VLOOKUP(B9181,[1]!Product_Data[#Data],3,0)</f>
        <v>536</v>
      </c>
      <c r="J9181" s="11">
        <f t="shared" si="861"/>
        <v>1072</v>
      </c>
      <c r="K9181" s="11">
        <f t="shared" si="862"/>
        <v>1600</v>
      </c>
      <c r="L9181" s="11">
        <f t="shared" si="863"/>
        <v>528</v>
      </c>
      <c r="M9181" t="str">
        <f>VLOOKUP(C9181,[1]!Location_Data[#Data],2,0)</f>
        <v>Lancaster</v>
      </c>
      <c r="N9181" t="str">
        <f>VLOOKUP(D9181,[1]!Salespeople_Data[#Data],2,0)</f>
        <v>Andrew Bowman</v>
      </c>
      <c r="O9181" t="str">
        <f>VLOOKUP(E9181,[1]!Customer_Data[#Data],2,0)</f>
        <v>Roy Murphy</v>
      </c>
      <c r="P9181" s="15">
        <f t="shared" si="858"/>
        <v>2</v>
      </c>
      <c r="Q9181">
        <f t="shared" si="859"/>
        <v>11</v>
      </c>
      <c r="R9181">
        <f t="shared" si="860"/>
        <v>2019</v>
      </c>
    </row>
    <row r="9182" spans="1:18" x14ac:dyDescent="0.25">
      <c r="A9182" s="6" t="s">
        <v>10208</v>
      </c>
      <c r="B9182" s="6" t="s">
        <v>796</v>
      </c>
      <c r="C9182" s="6" t="s">
        <v>66</v>
      </c>
      <c r="D9182" s="6" t="s">
        <v>136</v>
      </c>
      <c r="E9182" s="6" t="s">
        <v>1061</v>
      </c>
      <c r="F9182" s="10">
        <v>43729</v>
      </c>
      <c r="G9182" s="6">
        <v>4</v>
      </c>
      <c r="H9182" s="11">
        <f>VLOOKUP(B9182,[1]!Product_Data[#Data],4,0)</f>
        <v>1103</v>
      </c>
      <c r="I9182" s="11">
        <f>VLOOKUP(B9182,[1]!Product_Data[#Data],3,0)</f>
        <v>838</v>
      </c>
      <c r="J9182" s="11">
        <f t="shared" si="861"/>
        <v>3352</v>
      </c>
      <c r="K9182" s="11">
        <f t="shared" si="862"/>
        <v>4412</v>
      </c>
      <c r="L9182" s="11">
        <f t="shared" si="863"/>
        <v>1060</v>
      </c>
      <c r="M9182" t="str">
        <f>VLOOKUP(C9182,[1]!Location_Data[#Data],2,0)</f>
        <v>Ontario</v>
      </c>
      <c r="N9182" t="str">
        <f>VLOOKUP(D9182,[1]!Salespeople_Data[#Data],2,0)</f>
        <v>Clarence Fox</v>
      </c>
      <c r="O9182" t="str">
        <f>VLOOKUP(E9182,[1]!Customer_Data[#Data],2,0)</f>
        <v>Paul Johnson</v>
      </c>
      <c r="P9182" s="15">
        <f t="shared" si="858"/>
        <v>7</v>
      </c>
      <c r="Q9182">
        <f t="shared" si="859"/>
        <v>9</v>
      </c>
      <c r="R9182">
        <f t="shared" si="860"/>
        <v>2019</v>
      </c>
    </row>
    <row r="9183" spans="1:18" x14ac:dyDescent="0.25">
      <c r="A9183" s="6" t="s">
        <v>10209</v>
      </c>
      <c r="B9183" s="6" t="s">
        <v>56</v>
      </c>
      <c r="C9183" s="6" t="s">
        <v>386</v>
      </c>
      <c r="D9183" s="6" t="s">
        <v>250</v>
      </c>
      <c r="E9183" s="6" t="s">
        <v>2635</v>
      </c>
      <c r="F9183" s="10">
        <v>43758</v>
      </c>
      <c r="G9183" s="6">
        <v>3</v>
      </c>
      <c r="H9183" s="11">
        <f>VLOOKUP(B9183,[1]!Product_Data[#Data],4,0)</f>
        <v>1848</v>
      </c>
      <c r="I9183" s="11">
        <f>VLOOKUP(B9183,[1]!Product_Data[#Data],3,0)</f>
        <v>1294</v>
      </c>
      <c r="J9183" s="11">
        <f t="shared" si="861"/>
        <v>3882</v>
      </c>
      <c r="K9183" s="11">
        <f t="shared" si="862"/>
        <v>5544</v>
      </c>
      <c r="L9183" s="11">
        <f t="shared" si="863"/>
        <v>1662</v>
      </c>
      <c r="M9183" t="str">
        <f>VLOOKUP(C9183,[1]!Location_Data[#Data],2,0)</f>
        <v>Carlsbad</v>
      </c>
      <c r="N9183" t="str">
        <f>VLOOKUP(D9183,[1]!Salespeople_Data[#Data],2,0)</f>
        <v>Martin Carr</v>
      </c>
      <c r="O9183" t="str">
        <f>VLOOKUP(E9183,[1]!Customer_Data[#Data],2,0)</f>
        <v>Christopher Weaver</v>
      </c>
      <c r="P9183" s="15">
        <f t="shared" si="858"/>
        <v>1</v>
      </c>
      <c r="Q9183">
        <f t="shared" si="859"/>
        <v>10</v>
      </c>
      <c r="R9183">
        <f t="shared" si="860"/>
        <v>2019</v>
      </c>
    </row>
    <row r="9184" spans="1:18" x14ac:dyDescent="0.25">
      <c r="A9184" s="6" t="s">
        <v>10210</v>
      </c>
      <c r="B9184" s="6" t="s">
        <v>144</v>
      </c>
      <c r="C9184" s="6" t="s">
        <v>512</v>
      </c>
      <c r="D9184" s="6" t="s">
        <v>191</v>
      </c>
      <c r="E9184" s="6" t="s">
        <v>1677</v>
      </c>
      <c r="F9184" s="10">
        <v>43583</v>
      </c>
      <c r="G9184" s="6">
        <v>3</v>
      </c>
      <c r="H9184" s="11">
        <f>VLOOKUP(B9184,[1]!Product_Data[#Data],4,0)</f>
        <v>2410</v>
      </c>
      <c r="I9184" s="11">
        <f>VLOOKUP(B9184,[1]!Product_Data[#Data],3,0)</f>
        <v>1518</v>
      </c>
      <c r="J9184" s="11">
        <f t="shared" si="861"/>
        <v>4554</v>
      </c>
      <c r="K9184" s="11">
        <f t="shared" si="862"/>
        <v>7230</v>
      </c>
      <c r="L9184" s="11">
        <f t="shared" si="863"/>
        <v>2676</v>
      </c>
      <c r="M9184" t="str">
        <f>VLOOKUP(C9184,[1]!Location_Data[#Data],2,0)</f>
        <v>Long Beach</v>
      </c>
      <c r="N9184" t="str">
        <f>VLOOKUP(D9184,[1]!Salespeople_Data[#Data],2,0)</f>
        <v>Robert Reed</v>
      </c>
      <c r="O9184" t="str">
        <f>VLOOKUP(E9184,[1]!Customer_Data[#Data],2,0)</f>
        <v>Brandon Wood</v>
      </c>
      <c r="P9184" s="15">
        <f t="shared" si="858"/>
        <v>1</v>
      </c>
      <c r="Q9184">
        <f t="shared" si="859"/>
        <v>4</v>
      </c>
      <c r="R9184">
        <f t="shared" si="860"/>
        <v>2019</v>
      </c>
    </row>
    <row r="9185" spans="1:18" x14ac:dyDescent="0.25">
      <c r="A9185" s="6" t="s">
        <v>10211</v>
      </c>
      <c r="B9185" s="6" t="s">
        <v>125</v>
      </c>
      <c r="C9185" s="6" t="s">
        <v>186</v>
      </c>
      <c r="D9185" s="6" t="s">
        <v>75</v>
      </c>
      <c r="E9185" s="6" t="s">
        <v>371</v>
      </c>
      <c r="F9185" s="10">
        <v>43605</v>
      </c>
      <c r="G9185" s="6">
        <v>2</v>
      </c>
      <c r="H9185" s="11">
        <f>VLOOKUP(B9185,[1]!Product_Data[#Data],4,0)</f>
        <v>1826</v>
      </c>
      <c r="I9185" s="11">
        <f>VLOOKUP(B9185,[1]!Product_Data[#Data],3,0)</f>
        <v>1443</v>
      </c>
      <c r="J9185" s="11">
        <f t="shared" si="861"/>
        <v>2886</v>
      </c>
      <c r="K9185" s="11">
        <f t="shared" si="862"/>
        <v>3652</v>
      </c>
      <c r="L9185" s="11">
        <f t="shared" si="863"/>
        <v>766</v>
      </c>
      <c r="M9185" t="str">
        <f>VLOOKUP(C9185,[1]!Location_Data[#Data],2,0)</f>
        <v>Riverside</v>
      </c>
      <c r="N9185" t="str">
        <f>VLOOKUP(D9185,[1]!Salespeople_Data[#Data],2,0)</f>
        <v>Roger Robertson</v>
      </c>
      <c r="O9185" t="str">
        <f>VLOOKUP(E9185,[1]!Customer_Data[#Data],2,0)</f>
        <v>Wayne Gordon</v>
      </c>
      <c r="P9185" s="15">
        <f t="shared" si="858"/>
        <v>2</v>
      </c>
      <c r="Q9185">
        <f t="shared" si="859"/>
        <v>5</v>
      </c>
      <c r="R9185">
        <f t="shared" si="860"/>
        <v>2019</v>
      </c>
    </row>
    <row r="9186" spans="1:18" x14ac:dyDescent="0.25">
      <c r="A9186" s="6" t="s">
        <v>10212</v>
      </c>
      <c r="B9186" s="6" t="s">
        <v>177</v>
      </c>
      <c r="C9186" s="6" t="s">
        <v>643</v>
      </c>
      <c r="D9186" s="6" t="s">
        <v>212</v>
      </c>
      <c r="E9186" s="6" t="s">
        <v>147</v>
      </c>
      <c r="F9186" s="10">
        <v>43551</v>
      </c>
      <c r="G9186" s="6">
        <v>2</v>
      </c>
      <c r="H9186" s="11">
        <f>VLOOKUP(B9186,[1]!Product_Data[#Data],4,0)</f>
        <v>2497</v>
      </c>
      <c r="I9186" s="11">
        <f>VLOOKUP(B9186,[1]!Product_Data[#Data],3,0)</f>
        <v>1473</v>
      </c>
      <c r="J9186" s="11">
        <f t="shared" si="861"/>
        <v>2946</v>
      </c>
      <c r="K9186" s="11">
        <f t="shared" si="862"/>
        <v>4994</v>
      </c>
      <c r="L9186" s="11">
        <f t="shared" si="863"/>
        <v>2048</v>
      </c>
      <c r="M9186" t="str">
        <f>VLOOKUP(C9186,[1]!Location_Data[#Data],2,0)</f>
        <v>Hayward</v>
      </c>
      <c r="N9186" t="str">
        <f>VLOOKUP(D9186,[1]!Salespeople_Data[#Data],2,0)</f>
        <v>Ronald Reed</v>
      </c>
      <c r="O9186" t="str">
        <f>VLOOKUP(E9186,[1]!Customer_Data[#Data],2,0)</f>
        <v>Steven Owens</v>
      </c>
      <c r="P9186" s="15">
        <f t="shared" si="858"/>
        <v>4</v>
      </c>
      <c r="Q9186">
        <f t="shared" si="859"/>
        <v>3</v>
      </c>
      <c r="R9186">
        <f t="shared" si="860"/>
        <v>2019</v>
      </c>
    </row>
    <row r="9187" spans="1:18" x14ac:dyDescent="0.25">
      <c r="A9187" s="6" t="s">
        <v>10213</v>
      </c>
      <c r="B9187" s="6" t="s">
        <v>86</v>
      </c>
      <c r="C9187" s="6" t="s">
        <v>286</v>
      </c>
      <c r="D9187" s="6" t="s">
        <v>116</v>
      </c>
      <c r="E9187" s="6" t="s">
        <v>853</v>
      </c>
      <c r="F9187" s="10">
        <v>43711</v>
      </c>
      <c r="G9187" s="6">
        <v>1</v>
      </c>
      <c r="H9187" s="11">
        <f>VLOOKUP(B9187,[1]!Product_Data[#Data],4,0)</f>
        <v>1725</v>
      </c>
      <c r="I9187" s="11">
        <f>VLOOKUP(B9187,[1]!Product_Data[#Data],3,0)</f>
        <v>1363</v>
      </c>
      <c r="J9187" s="11">
        <f t="shared" si="861"/>
        <v>1363</v>
      </c>
      <c r="K9187" s="11">
        <f t="shared" si="862"/>
        <v>1725</v>
      </c>
      <c r="L9187" s="11">
        <f t="shared" si="863"/>
        <v>362</v>
      </c>
      <c r="M9187" t="str">
        <f>VLOOKUP(C9187,[1]!Location_Data[#Data],2,0)</f>
        <v>El Monte</v>
      </c>
      <c r="N9187" t="str">
        <f>VLOOKUP(D9187,[1]!Salespeople_Data[#Data],2,0)</f>
        <v>Roger Ramos</v>
      </c>
      <c r="O9187" t="str">
        <f>VLOOKUP(E9187,[1]!Customer_Data[#Data],2,0)</f>
        <v>Daniel Berry</v>
      </c>
      <c r="P9187" s="15">
        <f t="shared" si="858"/>
        <v>3</v>
      </c>
      <c r="Q9187">
        <f t="shared" si="859"/>
        <v>9</v>
      </c>
      <c r="R9187">
        <f t="shared" si="860"/>
        <v>2019</v>
      </c>
    </row>
    <row r="9188" spans="1:18" x14ac:dyDescent="0.25">
      <c r="A9188" s="6" t="s">
        <v>10214</v>
      </c>
      <c r="B9188" s="6" t="s">
        <v>61</v>
      </c>
      <c r="C9188" s="6" t="s">
        <v>392</v>
      </c>
      <c r="D9188" s="6" t="s">
        <v>40</v>
      </c>
      <c r="E9188" s="6" t="s">
        <v>1613</v>
      </c>
      <c r="F9188" s="10">
        <v>43819</v>
      </c>
      <c r="G9188" s="6">
        <v>2</v>
      </c>
      <c r="H9188" s="11">
        <f>VLOOKUP(B9188,[1]!Product_Data[#Data],4,0)</f>
        <v>1889</v>
      </c>
      <c r="I9188" s="11">
        <f>VLOOKUP(B9188,[1]!Product_Data[#Data],3,0)</f>
        <v>945</v>
      </c>
      <c r="J9188" s="11">
        <f t="shared" si="861"/>
        <v>1890</v>
      </c>
      <c r="K9188" s="11">
        <f t="shared" si="862"/>
        <v>3778</v>
      </c>
      <c r="L9188" s="11">
        <f t="shared" si="863"/>
        <v>1888</v>
      </c>
      <c r="M9188" t="str">
        <f>VLOOKUP(C9188,[1]!Location_Data[#Data],2,0)</f>
        <v>Visalia</v>
      </c>
      <c r="N9188" t="str">
        <f>VLOOKUP(D9188,[1]!Salespeople_Data[#Data],2,0)</f>
        <v>Brian Hansen</v>
      </c>
      <c r="O9188" t="str">
        <f>VLOOKUP(E9188,[1]!Customer_Data[#Data],2,0)</f>
        <v>Raymond Fields</v>
      </c>
      <c r="P9188" s="15">
        <f t="shared" si="858"/>
        <v>6</v>
      </c>
      <c r="Q9188">
        <f t="shared" si="859"/>
        <v>12</v>
      </c>
      <c r="R9188">
        <f t="shared" si="860"/>
        <v>2019</v>
      </c>
    </row>
    <row r="9189" spans="1:18" x14ac:dyDescent="0.25">
      <c r="A9189" s="6" t="s">
        <v>10215</v>
      </c>
      <c r="B9189" s="6" t="s">
        <v>271</v>
      </c>
      <c r="C9189" s="6" t="s">
        <v>316</v>
      </c>
      <c r="D9189" s="6" t="s">
        <v>15</v>
      </c>
      <c r="E9189" s="6" t="s">
        <v>2085</v>
      </c>
      <c r="F9189" s="10">
        <v>43817</v>
      </c>
      <c r="G9189" s="6">
        <v>2</v>
      </c>
      <c r="H9189" s="11">
        <f>VLOOKUP(B9189,[1]!Product_Data[#Data],4,0)</f>
        <v>1587</v>
      </c>
      <c r="I9189" s="11">
        <f>VLOOKUP(B9189,[1]!Product_Data[#Data],3,0)</f>
        <v>1301</v>
      </c>
      <c r="J9189" s="11">
        <f t="shared" si="861"/>
        <v>2602</v>
      </c>
      <c r="K9189" s="11">
        <f t="shared" si="862"/>
        <v>3174</v>
      </c>
      <c r="L9189" s="11">
        <f t="shared" si="863"/>
        <v>572</v>
      </c>
      <c r="M9189" t="str">
        <f>VLOOKUP(C9189,[1]!Location_Data[#Data],2,0)</f>
        <v>East Los Angeles</v>
      </c>
      <c r="N9189" t="str">
        <f>VLOOKUP(D9189,[1]!Salespeople_Data[#Data],2,0)</f>
        <v>Ryan Butler</v>
      </c>
      <c r="O9189" t="str">
        <f>VLOOKUP(E9189,[1]!Customer_Data[#Data],2,0)</f>
        <v>Jesse Hernandez</v>
      </c>
      <c r="P9189" s="15">
        <f t="shared" si="858"/>
        <v>4</v>
      </c>
      <c r="Q9189">
        <f t="shared" si="859"/>
        <v>12</v>
      </c>
      <c r="R9189">
        <f t="shared" si="860"/>
        <v>2019</v>
      </c>
    </row>
    <row r="9190" spans="1:18" x14ac:dyDescent="0.25">
      <c r="A9190" s="6" t="s">
        <v>10216</v>
      </c>
      <c r="B9190" s="6" t="s">
        <v>752</v>
      </c>
      <c r="C9190" s="6" t="s">
        <v>458</v>
      </c>
      <c r="D9190" s="6" t="s">
        <v>20</v>
      </c>
      <c r="E9190" s="6" t="s">
        <v>208</v>
      </c>
      <c r="F9190" s="10">
        <v>43652</v>
      </c>
      <c r="G9190" s="6">
        <v>3</v>
      </c>
      <c r="H9190" s="11">
        <f>VLOOKUP(B9190,[1]!Product_Data[#Data],4,0)</f>
        <v>95</v>
      </c>
      <c r="I9190" s="11">
        <f>VLOOKUP(B9190,[1]!Product_Data[#Data],3,0)</f>
        <v>61</v>
      </c>
      <c r="J9190" s="11">
        <f t="shared" si="861"/>
        <v>183</v>
      </c>
      <c r="K9190" s="11">
        <f t="shared" si="862"/>
        <v>285</v>
      </c>
      <c r="L9190" s="11">
        <f t="shared" si="863"/>
        <v>102</v>
      </c>
      <c r="M9190" t="str">
        <f>VLOOKUP(C9190,[1]!Location_Data[#Data],2,0)</f>
        <v>Fontana</v>
      </c>
      <c r="N9190" t="str">
        <f>VLOOKUP(D9190,[1]!Salespeople_Data[#Data],2,0)</f>
        <v>Joshua Cook</v>
      </c>
      <c r="O9190" t="str">
        <f>VLOOKUP(E9190,[1]!Customer_Data[#Data],2,0)</f>
        <v>Douglas Perkins</v>
      </c>
      <c r="P9190" s="15">
        <f t="shared" si="858"/>
        <v>7</v>
      </c>
      <c r="Q9190">
        <f t="shared" si="859"/>
        <v>7</v>
      </c>
      <c r="R9190">
        <f t="shared" si="860"/>
        <v>2019</v>
      </c>
    </row>
    <row r="9191" spans="1:18" x14ac:dyDescent="0.25">
      <c r="A9191" s="6" t="s">
        <v>10217</v>
      </c>
      <c r="B9191" s="6" t="s">
        <v>125</v>
      </c>
      <c r="C9191" s="6" t="s">
        <v>29</v>
      </c>
      <c r="D9191" s="6" t="s">
        <v>126</v>
      </c>
      <c r="E9191" s="6" t="s">
        <v>1642</v>
      </c>
      <c r="F9191" s="10">
        <v>43542</v>
      </c>
      <c r="G9191" s="6">
        <v>2</v>
      </c>
      <c r="H9191" s="11">
        <f>VLOOKUP(B9191,[1]!Product_Data[#Data],4,0)</f>
        <v>1826</v>
      </c>
      <c r="I9191" s="11">
        <f>VLOOKUP(B9191,[1]!Product_Data[#Data],3,0)</f>
        <v>1443</v>
      </c>
      <c r="J9191" s="11">
        <f t="shared" si="861"/>
        <v>2886</v>
      </c>
      <c r="K9191" s="11">
        <f t="shared" si="862"/>
        <v>3652</v>
      </c>
      <c r="L9191" s="11">
        <f t="shared" si="863"/>
        <v>766</v>
      </c>
      <c r="M9191" t="str">
        <f>VLOOKUP(C9191,[1]!Location_Data[#Data],2,0)</f>
        <v>Santa Ana</v>
      </c>
      <c r="N9191" t="str">
        <f>VLOOKUP(D9191,[1]!Salespeople_Data[#Data],2,0)</f>
        <v>Larry Castillo</v>
      </c>
      <c r="O9191" t="str">
        <f>VLOOKUP(E9191,[1]!Customer_Data[#Data],2,0)</f>
        <v>Samuel Palmer</v>
      </c>
      <c r="P9191" s="15">
        <f t="shared" si="858"/>
        <v>2</v>
      </c>
      <c r="Q9191">
        <f t="shared" si="859"/>
        <v>3</v>
      </c>
      <c r="R9191">
        <f t="shared" si="860"/>
        <v>2019</v>
      </c>
    </row>
    <row r="9192" spans="1:18" x14ac:dyDescent="0.25">
      <c r="A9192" s="6" t="s">
        <v>10218</v>
      </c>
      <c r="B9192" s="6" t="s">
        <v>925</v>
      </c>
      <c r="C9192" s="6" t="s">
        <v>145</v>
      </c>
      <c r="D9192" s="6" t="s">
        <v>80</v>
      </c>
      <c r="E9192" s="6" t="s">
        <v>1882</v>
      </c>
      <c r="F9192" s="10">
        <v>43646</v>
      </c>
      <c r="G9192" s="6">
        <v>3</v>
      </c>
      <c r="H9192" s="11">
        <f>VLOOKUP(B9192,[1]!Product_Data[#Data],4,0)</f>
        <v>136</v>
      </c>
      <c r="I9192" s="11">
        <f>VLOOKUP(B9192,[1]!Product_Data[#Data],3,0)</f>
        <v>72</v>
      </c>
      <c r="J9192" s="11">
        <f t="shared" si="861"/>
        <v>216</v>
      </c>
      <c r="K9192" s="11">
        <f t="shared" si="862"/>
        <v>408</v>
      </c>
      <c r="L9192" s="11">
        <f t="shared" si="863"/>
        <v>192</v>
      </c>
      <c r="M9192" t="str">
        <f>VLOOKUP(C9192,[1]!Location_Data[#Data],2,0)</f>
        <v>Santa Maria</v>
      </c>
      <c r="N9192" t="str">
        <f>VLOOKUP(D9192,[1]!Salespeople_Data[#Data],2,0)</f>
        <v>Henry Nelson</v>
      </c>
      <c r="O9192" t="str">
        <f>VLOOKUP(E9192,[1]!Customer_Data[#Data],2,0)</f>
        <v>Joe Price</v>
      </c>
      <c r="P9192" s="15">
        <f t="shared" si="858"/>
        <v>1</v>
      </c>
      <c r="Q9192">
        <f t="shared" si="859"/>
        <v>6</v>
      </c>
      <c r="R9192">
        <f t="shared" si="860"/>
        <v>2019</v>
      </c>
    </row>
    <row r="9193" spans="1:18" x14ac:dyDescent="0.25">
      <c r="A9193" s="6" t="s">
        <v>10219</v>
      </c>
      <c r="B9193" s="6" t="s">
        <v>321</v>
      </c>
      <c r="C9193" s="6" t="s">
        <v>349</v>
      </c>
      <c r="D9193" s="6" t="s">
        <v>264</v>
      </c>
      <c r="E9193" s="6" t="s">
        <v>41</v>
      </c>
      <c r="F9193" s="10">
        <v>43568</v>
      </c>
      <c r="G9193" s="6">
        <v>1</v>
      </c>
      <c r="H9193" s="11">
        <f>VLOOKUP(B9193,[1]!Product_Data[#Data],4,0)</f>
        <v>2391</v>
      </c>
      <c r="I9193" s="11">
        <f>VLOOKUP(B9193,[1]!Product_Data[#Data],3,0)</f>
        <v>1291</v>
      </c>
      <c r="J9193" s="11">
        <f t="shared" si="861"/>
        <v>1291</v>
      </c>
      <c r="K9193" s="11">
        <f t="shared" si="862"/>
        <v>2391</v>
      </c>
      <c r="L9193" s="11">
        <f t="shared" si="863"/>
        <v>1100</v>
      </c>
      <c r="M9193" t="str">
        <f>VLOOKUP(C9193,[1]!Location_Data[#Data],2,0)</f>
        <v>Santa Clara</v>
      </c>
      <c r="N9193" t="str">
        <f>VLOOKUP(D9193,[1]!Salespeople_Data[#Data],2,0)</f>
        <v>Ernest Wheeler</v>
      </c>
      <c r="O9193" t="str">
        <f>VLOOKUP(E9193,[1]!Customer_Data[#Data],2,0)</f>
        <v>Patrick Wells</v>
      </c>
      <c r="P9193" s="15">
        <f t="shared" si="858"/>
        <v>7</v>
      </c>
      <c r="Q9193">
        <f t="shared" si="859"/>
        <v>4</v>
      </c>
      <c r="R9193">
        <f t="shared" si="860"/>
        <v>2019</v>
      </c>
    </row>
    <row r="9194" spans="1:18" x14ac:dyDescent="0.25">
      <c r="A9194" s="6" t="s">
        <v>10220</v>
      </c>
      <c r="B9194" s="6" t="s">
        <v>431</v>
      </c>
      <c r="C9194" s="6" t="s">
        <v>436</v>
      </c>
      <c r="D9194" s="6" t="s">
        <v>116</v>
      </c>
      <c r="E9194" s="6" t="s">
        <v>153</v>
      </c>
      <c r="F9194" s="10">
        <v>43471</v>
      </c>
      <c r="G9194" s="6">
        <v>1</v>
      </c>
      <c r="H9194" s="11">
        <f>VLOOKUP(B9194,[1]!Product_Data[#Data],4,0)</f>
        <v>290</v>
      </c>
      <c r="I9194" s="11">
        <f>VLOOKUP(B9194,[1]!Product_Data[#Data],3,0)</f>
        <v>200</v>
      </c>
      <c r="J9194" s="11">
        <f t="shared" si="861"/>
        <v>200</v>
      </c>
      <c r="K9194" s="11">
        <f t="shared" si="862"/>
        <v>290</v>
      </c>
      <c r="L9194" s="11">
        <f t="shared" si="863"/>
        <v>90</v>
      </c>
      <c r="M9194" t="str">
        <f>VLOOKUP(C9194,[1]!Location_Data[#Data],2,0)</f>
        <v>Jurupa Valley</v>
      </c>
      <c r="N9194" t="str">
        <f>VLOOKUP(D9194,[1]!Salespeople_Data[#Data],2,0)</f>
        <v>Roger Ramos</v>
      </c>
      <c r="O9194" t="str">
        <f>VLOOKUP(E9194,[1]!Customer_Data[#Data],2,0)</f>
        <v>Charles Richards</v>
      </c>
      <c r="P9194" s="15">
        <f t="shared" si="858"/>
        <v>1</v>
      </c>
      <c r="Q9194">
        <f t="shared" si="859"/>
        <v>1</v>
      </c>
      <c r="R9194">
        <f t="shared" si="860"/>
        <v>2019</v>
      </c>
    </row>
    <row r="9195" spans="1:18" x14ac:dyDescent="0.25">
      <c r="A9195" s="6" t="s">
        <v>10221</v>
      </c>
      <c r="B9195" s="6" t="s">
        <v>263</v>
      </c>
      <c r="C9195" s="6" t="s">
        <v>386</v>
      </c>
      <c r="D9195" s="6" t="s">
        <v>191</v>
      </c>
      <c r="E9195" s="6" t="s">
        <v>1176</v>
      </c>
      <c r="F9195" s="10">
        <v>43475</v>
      </c>
      <c r="G9195" s="6">
        <v>1</v>
      </c>
      <c r="H9195" s="11">
        <f>VLOOKUP(B9195,[1]!Product_Data[#Data],4,0)</f>
        <v>378</v>
      </c>
      <c r="I9195" s="11">
        <f>VLOOKUP(B9195,[1]!Product_Data[#Data],3,0)</f>
        <v>291</v>
      </c>
      <c r="J9195" s="11">
        <f t="shared" si="861"/>
        <v>291</v>
      </c>
      <c r="K9195" s="11">
        <f t="shared" si="862"/>
        <v>378</v>
      </c>
      <c r="L9195" s="11">
        <f t="shared" si="863"/>
        <v>87</v>
      </c>
      <c r="M9195" t="str">
        <f>VLOOKUP(C9195,[1]!Location_Data[#Data],2,0)</f>
        <v>Carlsbad</v>
      </c>
      <c r="N9195" t="str">
        <f>VLOOKUP(D9195,[1]!Salespeople_Data[#Data],2,0)</f>
        <v>Robert Reed</v>
      </c>
      <c r="O9195" t="str">
        <f>VLOOKUP(E9195,[1]!Customer_Data[#Data],2,0)</f>
        <v>John Robertson</v>
      </c>
      <c r="P9195" s="15">
        <f t="shared" si="858"/>
        <v>5</v>
      </c>
      <c r="Q9195">
        <f t="shared" si="859"/>
        <v>1</v>
      </c>
      <c r="R9195">
        <f t="shared" si="860"/>
        <v>2019</v>
      </c>
    </row>
    <row r="9196" spans="1:18" x14ac:dyDescent="0.25">
      <c r="A9196" s="6" t="s">
        <v>10222</v>
      </c>
      <c r="B9196" s="6" t="s">
        <v>168</v>
      </c>
      <c r="C9196" s="6" t="s">
        <v>246</v>
      </c>
      <c r="D9196" s="6" t="s">
        <v>30</v>
      </c>
      <c r="E9196" s="6" t="s">
        <v>1539</v>
      </c>
      <c r="F9196" s="10">
        <v>43796</v>
      </c>
      <c r="G9196" s="6">
        <v>2</v>
      </c>
      <c r="H9196" s="11">
        <f>VLOOKUP(B9196,[1]!Product_Data[#Data],4,0)</f>
        <v>112</v>
      </c>
      <c r="I9196" s="11">
        <f>VLOOKUP(B9196,[1]!Product_Data[#Data],3,0)</f>
        <v>90</v>
      </c>
      <c r="J9196" s="11">
        <f t="shared" si="861"/>
        <v>180</v>
      </c>
      <c r="K9196" s="11">
        <f t="shared" si="862"/>
        <v>224</v>
      </c>
      <c r="L9196" s="11">
        <f t="shared" si="863"/>
        <v>44</v>
      </c>
      <c r="M9196" t="str">
        <f>VLOOKUP(C9196,[1]!Location_Data[#Data],2,0)</f>
        <v>San Francisco</v>
      </c>
      <c r="N9196" t="str">
        <f>VLOOKUP(D9196,[1]!Salespeople_Data[#Data],2,0)</f>
        <v>Carl Hall</v>
      </c>
      <c r="O9196" t="str">
        <f>VLOOKUP(E9196,[1]!Customer_Data[#Data],2,0)</f>
        <v>Jose Ellis</v>
      </c>
      <c r="P9196" s="15">
        <f t="shared" si="858"/>
        <v>4</v>
      </c>
      <c r="Q9196">
        <f t="shared" si="859"/>
        <v>11</v>
      </c>
      <c r="R9196">
        <f t="shared" si="860"/>
        <v>2019</v>
      </c>
    </row>
    <row r="9197" spans="1:18" x14ac:dyDescent="0.25">
      <c r="A9197" s="6" t="s">
        <v>10223</v>
      </c>
      <c r="B9197" s="6" t="s">
        <v>818</v>
      </c>
      <c r="C9197" s="6" t="s">
        <v>302</v>
      </c>
      <c r="D9197" s="6" t="s">
        <v>20</v>
      </c>
      <c r="E9197" s="6" t="s">
        <v>1715</v>
      </c>
      <c r="F9197" s="10">
        <v>43474</v>
      </c>
      <c r="G9197" s="6">
        <v>1</v>
      </c>
      <c r="H9197" s="11">
        <f>VLOOKUP(B9197,[1]!Product_Data[#Data],4,0)</f>
        <v>1638</v>
      </c>
      <c r="I9197" s="11">
        <f>VLOOKUP(B9197,[1]!Product_Data[#Data],3,0)</f>
        <v>1261</v>
      </c>
      <c r="J9197" s="11">
        <f t="shared" si="861"/>
        <v>1261</v>
      </c>
      <c r="K9197" s="11">
        <f t="shared" si="862"/>
        <v>1638</v>
      </c>
      <c r="L9197" s="11">
        <f t="shared" si="863"/>
        <v>377</v>
      </c>
      <c r="M9197" t="str">
        <f>VLOOKUP(C9197,[1]!Location_Data[#Data],2,0)</f>
        <v>Santa Rosa</v>
      </c>
      <c r="N9197" t="str">
        <f>VLOOKUP(D9197,[1]!Salespeople_Data[#Data],2,0)</f>
        <v>Joshua Cook</v>
      </c>
      <c r="O9197" t="str">
        <f>VLOOKUP(E9197,[1]!Customer_Data[#Data],2,0)</f>
        <v>Frank Gibson</v>
      </c>
      <c r="P9197" s="15">
        <f t="shared" si="858"/>
        <v>4</v>
      </c>
      <c r="Q9197">
        <f t="shared" si="859"/>
        <v>1</v>
      </c>
      <c r="R9197">
        <f t="shared" si="860"/>
        <v>2019</v>
      </c>
    </row>
    <row r="9198" spans="1:18" x14ac:dyDescent="0.25">
      <c r="A9198" s="6" t="s">
        <v>10224</v>
      </c>
      <c r="B9198" s="6" t="s">
        <v>330</v>
      </c>
      <c r="C9198" s="6" t="s">
        <v>90</v>
      </c>
      <c r="D9198" s="6" t="s">
        <v>413</v>
      </c>
      <c r="E9198" s="6" t="s">
        <v>1902</v>
      </c>
      <c r="F9198" s="10">
        <v>43642</v>
      </c>
      <c r="G9198" s="6">
        <v>1</v>
      </c>
      <c r="H9198" s="11">
        <f>VLOOKUP(B9198,[1]!Product_Data[#Data],4,0)</f>
        <v>1635</v>
      </c>
      <c r="I9198" s="11">
        <f>VLOOKUP(B9198,[1]!Product_Data[#Data],3,0)</f>
        <v>1046</v>
      </c>
      <c r="J9198" s="11">
        <f t="shared" si="861"/>
        <v>1046</v>
      </c>
      <c r="K9198" s="11">
        <f t="shared" si="862"/>
        <v>1635</v>
      </c>
      <c r="L9198" s="11">
        <f t="shared" si="863"/>
        <v>589</v>
      </c>
      <c r="M9198" t="str">
        <f>VLOOKUP(C9198,[1]!Location_Data[#Data],2,0)</f>
        <v>Irvine</v>
      </c>
      <c r="N9198" t="str">
        <f>VLOOKUP(D9198,[1]!Salespeople_Data[#Data],2,0)</f>
        <v>Kenneth Bradley</v>
      </c>
      <c r="O9198" t="str">
        <f>VLOOKUP(E9198,[1]!Customer_Data[#Data],2,0)</f>
        <v>Jeffrey Gibson</v>
      </c>
      <c r="P9198" s="15">
        <f t="shared" si="858"/>
        <v>4</v>
      </c>
      <c r="Q9198">
        <f t="shared" si="859"/>
        <v>6</v>
      </c>
      <c r="R9198">
        <f t="shared" si="860"/>
        <v>2019</v>
      </c>
    </row>
    <row r="9199" spans="1:18" x14ac:dyDescent="0.25">
      <c r="A9199" s="6" t="s">
        <v>10225</v>
      </c>
      <c r="B9199" s="6" t="s">
        <v>43</v>
      </c>
      <c r="C9199" s="6" t="s">
        <v>66</v>
      </c>
      <c r="D9199" s="6" t="s">
        <v>58</v>
      </c>
      <c r="E9199" s="6" t="s">
        <v>3134</v>
      </c>
      <c r="F9199" s="10">
        <v>43653</v>
      </c>
      <c r="G9199" s="6">
        <v>3</v>
      </c>
      <c r="H9199" s="11">
        <f>VLOOKUP(B9199,[1]!Product_Data[#Data],4,0)</f>
        <v>356</v>
      </c>
      <c r="I9199" s="11">
        <f>VLOOKUP(B9199,[1]!Product_Data[#Data],3,0)</f>
        <v>292</v>
      </c>
      <c r="J9199" s="11">
        <f t="shared" si="861"/>
        <v>876</v>
      </c>
      <c r="K9199" s="11">
        <f t="shared" si="862"/>
        <v>1068</v>
      </c>
      <c r="L9199" s="11">
        <f t="shared" si="863"/>
        <v>192</v>
      </c>
      <c r="M9199" t="str">
        <f>VLOOKUP(C9199,[1]!Location_Data[#Data],2,0)</f>
        <v>Ontario</v>
      </c>
      <c r="N9199" t="str">
        <f>VLOOKUP(D9199,[1]!Salespeople_Data[#Data],2,0)</f>
        <v>Christopher Tucker</v>
      </c>
      <c r="O9199" t="str">
        <f>VLOOKUP(E9199,[1]!Customer_Data[#Data],2,0)</f>
        <v>Juan Hunt</v>
      </c>
      <c r="P9199" s="15">
        <f t="shared" si="858"/>
        <v>1</v>
      </c>
      <c r="Q9199">
        <f t="shared" si="859"/>
        <v>7</v>
      </c>
      <c r="R9199">
        <f t="shared" si="860"/>
        <v>2019</v>
      </c>
    </row>
    <row r="9200" spans="1:18" x14ac:dyDescent="0.25">
      <c r="A9200" s="6" t="s">
        <v>10226</v>
      </c>
      <c r="B9200" s="6" t="s">
        <v>271</v>
      </c>
      <c r="C9200" s="6" t="s">
        <v>302</v>
      </c>
      <c r="D9200" s="6" t="s">
        <v>225</v>
      </c>
      <c r="E9200" s="6" t="s">
        <v>1544</v>
      </c>
      <c r="F9200" s="10">
        <v>43756</v>
      </c>
      <c r="G9200" s="6">
        <v>4</v>
      </c>
      <c r="H9200" s="11">
        <f>VLOOKUP(B9200,[1]!Product_Data[#Data],4,0)</f>
        <v>1587</v>
      </c>
      <c r="I9200" s="11">
        <f>VLOOKUP(B9200,[1]!Product_Data[#Data],3,0)</f>
        <v>1301</v>
      </c>
      <c r="J9200" s="11">
        <f t="shared" si="861"/>
        <v>5204</v>
      </c>
      <c r="K9200" s="11">
        <f t="shared" si="862"/>
        <v>6348</v>
      </c>
      <c r="L9200" s="11">
        <f t="shared" si="863"/>
        <v>1144</v>
      </c>
      <c r="M9200" t="str">
        <f>VLOOKUP(C9200,[1]!Location_Data[#Data],2,0)</f>
        <v>Santa Rosa</v>
      </c>
      <c r="N9200" t="str">
        <f>VLOOKUP(D9200,[1]!Salespeople_Data[#Data],2,0)</f>
        <v>Andrew Bowman</v>
      </c>
      <c r="O9200" t="str">
        <f>VLOOKUP(E9200,[1]!Customer_Data[#Data],2,0)</f>
        <v>Shawn Wallace</v>
      </c>
      <c r="P9200" s="15">
        <f t="shared" si="858"/>
        <v>6</v>
      </c>
      <c r="Q9200">
        <f t="shared" si="859"/>
        <v>10</v>
      </c>
      <c r="R9200">
        <f t="shared" si="860"/>
        <v>2019</v>
      </c>
    </row>
    <row r="9201" spans="1:18" x14ac:dyDescent="0.25">
      <c r="A9201" s="6" t="s">
        <v>10227</v>
      </c>
      <c r="B9201" s="6" t="s">
        <v>858</v>
      </c>
      <c r="C9201" s="6" t="s">
        <v>362</v>
      </c>
      <c r="D9201" s="6" t="s">
        <v>225</v>
      </c>
      <c r="E9201" s="6" t="s">
        <v>491</v>
      </c>
      <c r="F9201" s="10">
        <v>43515</v>
      </c>
      <c r="G9201" s="6">
        <v>1</v>
      </c>
      <c r="H9201" s="11">
        <f>VLOOKUP(B9201,[1]!Product_Data[#Data],4,0)</f>
        <v>2294</v>
      </c>
      <c r="I9201" s="11">
        <f>VLOOKUP(B9201,[1]!Product_Data[#Data],3,0)</f>
        <v>1399</v>
      </c>
      <c r="J9201" s="11">
        <f t="shared" si="861"/>
        <v>1399</v>
      </c>
      <c r="K9201" s="11">
        <f t="shared" si="862"/>
        <v>2294</v>
      </c>
      <c r="L9201" s="11">
        <f t="shared" si="863"/>
        <v>895</v>
      </c>
      <c r="M9201" t="str">
        <f>VLOOKUP(C9201,[1]!Location_Data[#Data],2,0)</f>
        <v>San Bernardino</v>
      </c>
      <c r="N9201" t="str">
        <f>VLOOKUP(D9201,[1]!Salespeople_Data[#Data],2,0)</f>
        <v>Andrew Bowman</v>
      </c>
      <c r="O9201" t="str">
        <f>VLOOKUP(E9201,[1]!Customer_Data[#Data],2,0)</f>
        <v>Jack Jackson</v>
      </c>
      <c r="P9201" s="15">
        <f t="shared" si="858"/>
        <v>3</v>
      </c>
      <c r="Q9201">
        <f t="shared" si="859"/>
        <v>2</v>
      </c>
      <c r="R9201">
        <f t="shared" si="860"/>
        <v>2019</v>
      </c>
    </row>
    <row r="9202" spans="1:18" x14ac:dyDescent="0.25">
      <c r="A9202" s="6" t="s">
        <v>10228</v>
      </c>
      <c r="B9202" s="6" t="s">
        <v>752</v>
      </c>
      <c r="C9202" s="6" t="s">
        <v>530</v>
      </c>
      <c r="D9202" s="6" t="s">
        <v>356</v>
      </c>
      <c r="E9202" s="6" t="s">
        <v>565</v>
      </c>
      <c r="F9202" s="10">
        <v>43634</v>
      </c>
      <c r="G9202" s="6">
        <v>1</v>
      </c>
      <c r="H9202" s="11">
        <f>VLOOKUP(B9202,[1]!Product_Data[#Data],4,0)</f>
        <v>95</v>
      </c>
      <c r="I9202" s="11">
        <f>VLOOKUP(B9202,[1]!Product_Data[#Data],3,0)</f>
        <v>61</v>
      </c>
      <c r="J9202" s="11">
        <f t="shared" si="861"/>
        <v>61</v>
      </c>
      <c r="K9202" s="11">
        <f t="shared" si="862"/>
        <v>95</v>
      </c>
      <c r="L9202" s="11">
        <f t="shared" si="863"/>
        <v>34</v>
      </c>
      <c r="M9202" t="str">
        <f>VLOOKUP(C9202,[1]!Location_Data[#Data],2,0)</f>
        <v>San Buenaventura (Ventura)</v>
      </c>
      <c r="N9202" t="str">
        <f>VLOOKUP(D9202,[1]!Salespeople_Data[#Data],2,0)</f>
        <v>Jimmy Young</v>
      </c>
      <c r="O9202" t="str">
        <f>VLOOKUP(E9202,[1]!Customer_Data[#Data],2,0)</f>
        <v>Nicholas Ward</v>
      </c>
      <c r="P9202" s="15">
        <f t="shared" si="858"/>
        <v>3</v>
      </c>
      <c r="Q9202">
        <f t="shared" si="859"/>
        <v>6</v>
      </c>
      <c r="R9202">
        <f t="shared" si="860"/>
        <v>2019</v>
      </c>
    </row>
    <row r="9203" spans="1:18" x14ac:dyDescent="0.25">
      <c r="A9203" s="6" t="s">
        <v>10229</v>
      </c>
      <c r="B9203" s="6" t="s">
        <v>652</v>
      </c>
      <c r="C9203" s="6" t="s">
        <v>355</v>
      </c>
      <c r="D9203" s="6" t="s">
        <v>10</v>
      </c>
      <c r="E9203" s="6" t="s">
        <v>750</v>
      </c>
      <c r="F9203" s="10">
        <v>43737</v>
      </c>
      <c r="G9203" s="6">
        <v>2</v>
      </c>
      <c r="H9203" s="11">
        <f>VLOOKUP(B9203,[1]!Product_Data[#Data],4,0)</f>
        <v>217</v>
      </c>
      <c r="I9203" s="11">
        <f>VLOOKUP(B9203,[1]!Product_Data[#Data],3,0)</f>
        <v>171</v>
      </c>
      <c r="J9203" s="11">
        <f t="shared" si="861"/>
        <v>342</v>
      </c>
      <c r="K9203" s="11">
        <f t="shared" si="862"/>
        <v>434</v>
      </c>
      <c r="L9203" s="11">
        <f t="shared" si="863"/>
        <v>92</v>
      </c>
      <c r="M9203" t="str">
        <f>VLOOKUP(C9203,[1]!Location_Data[#Data],2,0)</f>
        <v>Burbank</v>
      </c>
      <c r="N9203" t="str">
        <f>VLOOKUP(D9203,[1]!Salespeople_Data[#Data],2,0)</f>
        <v>Justin Lynch</v>
      </c>
      <c r="O9203" t="str">
        <f>VLOOKUP(E9203,[1]!Customer_Data[#Data],2,0)</f>
        <v>Andrew Burns</v>
      </c>
      <c r="P9203" s="15">
        <f t="shared" si="858"/>
        <v>1</v>
      </c>
      <c r="Q9203">
        <f t="shared" si="859"/>
        <v>9</v>
      </c>
      <c r="R9203">
        <f t="shared" si="860"/>
        <v>2019</v>
      </c>
    </row>
    <row r="9204" spans="1:18" x14ac:dyDescent="0.25">
      <c r="A9204" s="6" t="s">
        <v>10230</v>
      </c>
      <c r="B9204" s="6" t="s">
        <v>132</v>
      </c>
      <c r="C9204" s="6" t="s">
        <v>272</v>
      </c>
      <c r="D9204" s="6" t="s">
        <v>359</v>
      </c>
      <c r="E9204" s="6" t="s">
        <v>1018</v>
      </c>
      <c r="F9204" s="10">
        <v>43795</v>
      </c>
      <c r="G9204" s="6">
        <v>3</v>
      </c>
      <c r="H9204" s="11">
        <f>VLOOKUP(B9204,[1]!Product_Data[#Data],4,0)</f>
        <v>2091</v>
      </c>
      <c r="I9204" s="11">
        <f>VLOOKUP(B9204,[1]!Product_Data[#Data],3,0)</f>
        <v>1485</v>
      </c>
      <c r="J9204" s="11">
        <f t="shared" si="861"/>
        <v>4455</v>
      </c>
      <c r="K9204" s="11">
        <f t="shared" si="862"/>
        <v>6273</v>
      </c>
      <c r="L9204" s="11">
        <f t="shared" si="863"/>
        <v>1818</v>
      </c>
      <c r="M9204" t="str">
        <f>VLOOKUP(C9204,[1]!Location_Data[#Data],2,0)</f>
        <v>Torrance</v>
      </c>
      <c r="N9204" t="str">
        <f>VLOOKUP(D9204,[1]!Salespeople_Data[#Data],2,0)</f>
        <v>Eugene Holmes</v>
      </c>
      <c r="O9204" t="str">
        <f>VLOOKUP(E9204,[1]!Customer_Data[#Data],2,0)</f>
        <v>Victor Gutierrez</v>
      </c>
      <c r="P9204" s="15">
        <f t="shared" si="858"/>
        <v>3</v>
      </c>
      <c r="Q9204">
        <f t="shared" si="859"/>
        <v>11</v>
      </c>
      <c r="R9204">
        <f t="shared" si="860"/>
        <v>2019</v>
      </c>
    </row>
    <row r="9205" spans="1:18" x14ac:dyDescent="0.25">
      <c r="A9205" s="6" t="s">
        <v>10231</v>
      </c>
      <c r="B9205" s="6" t="s">
        <v>61</v>
      </c>
      <c r="C9205" s="6" t="s">
        <v>272</v>
      </c>
      <c r="D9205" s="6" t="s">
        <v>101</v>
      </c>
      <c r="E9205" s="6" t="s">
        <v>5077</v>
      </c>
      <c r="F9205" s="10">
        <v>43804</v>
      </c>
      <c r="G9205" s="6">
        <v>1</v>
      </c>
      <c r="H9205" s="11">
        <f>VLOOKUP(B9205,[1]!Product_Data[#Data],4,0)</f>
        <v>1889</v>
      </c>
      <c r="I9205" s="11">
        <f>VLOOKUP(B9205,[1]!Product_Data[#Data],3,0)</f>
        <v>945</v>
      </c>
      <c r="J9205" s="11">
        <f t="shared" si="861"/>
        <v>945</v>
      </c>
      <c r="K9205" s="11">
        <f t="shared" si="862"/>
        <v>1889</v>
      </c>
      <c r="L9205" s="11">
        <f t="shared" si="863"/>
        <v>944</v>
      </c>
      <c r="M9205" t="str">
        <f>VLOOKUP(C9205,[1]!Location_Data[#Data],2,0)</f>
        <v>Torrance</v>
      </c>
      <c r="N9205" t="str">
        <f>VLOOKUP(D9205,[1]!Salespeople_Data[#Data],2,0)</f>
        <v>Scott Clark</v>
      </c>
      <c r="O9205" t="str">
        <f>VLOOKUP(E9205,[1]!Customer_Data[#Data],2,0)</f>
        <v>Fred Bryant</v>
      </c>
      <c r="P9205" s="15">
        <f t="shared" si="858"/>
        <v>5</v>
      </c>
      <c r="Q9205">
        <f t="shared" si="859"/>
        <v>12</v>
      </c>
      <c r="R9205">
        <f t="shared" si="860"/>
        <v>2019</v>
      </c>
    </row>
    <row r="9206" spans="1:18" x14ac:dyDescent="0.25">
      <c r="A9206" s="6" t="s">
        <v>10232</v>
      </c>
      <c r="B9206" s="6" t="s">
        <v>260</v>
      </c>
      <c r="C9206" s="6" t="s">
        <v>169</v>
      </c>
      <c r="D9206" s="6" t="s">
        <v>308</v>
      </c>
      <c r="E9206" s="6" t="s">
        <v>1014</v>
      </c>
      <c r="F9206" s="10">
        <v>43724</v>
      </c>
      <c r="G9206" s="6">
        <v>2</v>
      </c>
      <c r="H9206" s="11">
        <f>VLOOKUP(B9206,[1]!Product_Data[#Data],4,0)</f>
        <v>502</v>
      </c>
      <c r="I9206" s="11">
        <f>VLOOKUP(B9206,[1]!Product_Data[#Data],3,0)</f>
        <v>296</v>
      </c>
      <c r="J9206" s="11">
        <f t="shared" si="861"/>
        <v>592</v>
      </c>
      <c r="K9206" s="11">
        <f t="shared" si="862"/>
        <v>1004</v>
      </c>
      <c r="L9206" s="11">
        <f t="shared" si="863"/>
        <v>412</v>
      </c>
      <c r="M9206" t="str">
        <f>VLOOKUP(C9206,[1]!Location_Data[#Data],2,0)</f>
        <v>Vista</v>
      </c>
      <c r="N9206" t="str">
        <f>VLOOKUP(D9206,[1]!Salespeople_Data[#Data],2,0)</f>
        <v>Fred Robertson</v>
      </c>
      <c r="O9206" t="str">
        <f>VLOOKUP(E9206,[1]!Customer_Data[#Data],2,0)</f>
        <v>Michael Hill</v>
      </c>
      <c r="P9206" s="15">
        <f t="shared" si="858"/>
        <v>2</v>
      </c>
      <c r="Q9206">
        <f t="shared" si="859"/>
        <v>9</v>
      </c>
      <c r="R9206">
        <f t="shared" si="860"/>
        <v>2019</v>
      </c>
    </row>
    <row r="9207" spans="1:18" x14ac:dyDescent="0.25">
      <c r="A9207" s="6" t="s">
        <v>10233</v>
      </c>
      <c r="B9207" s="6" t="s">
        <v>164</v>
      </c>
      <c r="C9207" s="6" t="s">
        <v>95</v>
      </c>
      <c r="D9207" s="6" t="s">
        <v>111</v>
      </c>
      <c r="E9207" s="6" t="s">
        <v>1229</v>
      </c>
      <c r="F9207" s="10">
        <v>43494</v>
      </c>
      <c r="G9207" s="6">
        <v>2</v>
      </c>
      <c r="H9207" s="11">
        <f>VLOOKUP(B9207,[1]!Product_Data[#Data],4,0)</f>
        <v>637</v>
      </c>
      <c r="I9207" s="11">
        <f>VLOOKUP(B9207,[1]!Product_Data[#Data],3,0)</f>
        <v>389</v>
      </c>
      <c r="J9207" s="11">
        <f t="shared" si="861"/>
        <v>778</v>
      </c>
      <c r="K9207" s="11">
        <f t="shared" si="862"/>
        <v>1274</v>
      </c>
      <c r="L9207" s="11">
        <f t="shared" si="863"/>
        <v>496</v>
      </c>
      <c r="M9207" t="str">
        <f>VLOOKUP(C9207,[1]!Location_Data[#Data],2,0)</f>
        <v>Fullerton</v>
      </c>
      <c r="N9207" t="str">
        <f>VLOOKUP(D9207,[1]!Salespeople_Data[#Data],2,0)</f>
        <v>Ryan Welch</v>
      </c>
      <c r="O9207" t="str">
        <f>VLOOKUP(E9207,[1]!Customer_Data[#Data],2,0)</f>
        <v>Jason Hanson</v>
      </c>
      <c r="P9207" s="15">
        <f t="shared" si="858"/>
        <v>3</v>
      </c>
      <c r="Q9207">
        <f t="shared" si="859"/>
        <v>1</v>
      </c>
      <c r="R9207">
        <f t="shared" si="860"/>
        <v>2019</v>
      </c>
    </row>
    <row r="9208" spans="1:18" x14ac:dyDescent="0.25">
      <c r="A9208" s="6" t="s">
        <v>10234</v>
      </c>
      <c r="B9208" s="6" t="s">
        <v>668</v>
      </c>
      <c r="C9208" s="6" t="s">
        <v>530</v>
      </c>
      <c r="D9208" s="6" t="s">
        <v>96</v>
      </c>
      <c r="E9208" s="6" t="s">
        <v>2348</v>
      </c>
      <c r="F9208" s="10">
        <v>43515</v>
      </c>
      <c r="G9208" s="6">
        <v>2</v>
      </c>
      <c r="H9208" s="11">
        <f>VLOOKUP(B9208,[1]!Product_Data[#Data],4,0)</f>
        <v>181</v>
      </c>
      <c r="I9208" s="11">
        <f>VLOOKUP(B9208,[1]!Product_Data[#Data],3,0)</f>
        <v>130</v>
      </c>
      <c r="J9208" s="11">
        <f t="shared" si="861"/>
        <v>260</v>
      </c>
      <c r="K9208" s="11">
        <f t="shared" si="862"/>
        <v>362</v>
      </c>
      <c r="L9208" s="11">
        <f t="shared" si="863"/>
        <v>102</v>
      </c>
      <c r="M9208" t="str">
        <f>VLOOKUP(C9208,[1]!Location_Data[#Data],2,0)</f>
        <v>San Buenaventura (Ventura)</v>
      </c>
      <c r="N9208" t="str">
        <f>VLOOKUP(D9208,[1]!Salespeople_Data[#Data],2,0)</f>
        <v>Brian Thomas</v>
      </c>
      <c r="O9208" t="str">
        <f>VLOOKUP(E9208,[1]!Customer_Data[#Data],2,0)</f>
        <v>John Long</v>
      </c>
      <c r="P9208" s="15">
        <f t="shared" si="858"/>
        <v>3</v>
      </c>
      <c r="Q9208">
        <f t="shared" si="859"/>
        <v>2</v>
      </c>
      <c r="R9208">
        <f t="shared" si="860"/>
        <v>2019</v>
      </c>
    </row>
    <row r="9209" spans="1:18" x14ac:dyDescent="0.25">
      <c r="A9209" s="6" t="s">
        <v>10235</v>
      </c>
      <c r="B9209" s="6" t="s">
        <v>155</v>
      </c>
      <c r="C9209" s="6" t="s">
        <v>512</v>
      </c>
      <c r="D9209" s="6" t="s">
        <v>239</v>
      </c>
      <c r="E9209" s="6" t="s">
        <v>580</v>
      </c>
      <c r="F9209" s="10">
        <v>43700</v>
      </c>
      <c r="G9209" s="6">
        <v>1</v>
      </c>
      <c r="H9209" s="11">
        <f>VLOOKUP(B9209,[1]!Product_Data[#Data],4,0)</f>
        <v>1353</v>
      </c>
      <c r="I9209" s="11">
        <f>VLOOKUP(B9209,[1]!Product_Data[#Data],3,0)</f>
        <v>947</v>
      </c>
      <c r="J9209" s="11">
        <f t="shared" si="861"/>
        <v>947</v>
      </c>
      <c r="K9209" s="11">
        <f t="shared" si="862"/>
        <v>1353</v>
      </c>
      <c r="L9209" s="11">
        <f t="shared" si="863"/>
        <v>406</v>
      </c>
      <c r="M9209" t="str">
        <f>VLOOKUP(C9209,[1]!Location_Data[#Data],2,0)</f>
        <v>Long Beach</v>
      </c>
      <c r="N9209" t="str">
        <f>VLOOKUP(D9209,[1]!Salespeople_Data[#Data],2,0)</f>
        <v>John Reyes</v>
      </c>
      <c r="O9209" t="str">
        <f>VLOOKUP(E9209,[1]!Customer_Data[#Data],2,0)</f>
        <v>Bobby Murray</v>
      </c>
      <c r="P9209" s="15">
        <f t="shared" si="858"/>
        <v>6</v>
      </c>
      <c r="Q9209">
        <f t="shared" si="859"/>
        <v>8</v>
      </c>
      <c r="R9209">
        <f t="shared" si="860"/>
        <v>2019</v>
      </c>
    </row>
    <row r="9210" spans="1:18" x14ac:dyDescent="0.25">
      <c r="A9210" s="6" t="s">
        <v>10236</v>
      </c>
      <c r="B9210" s="6" t="s">
        <v>752</v>
      </c>
      <c r="C9210" s="6" t="s">
        <v>276</v>
      </c>
      <c r="D9210" s="6" t="s">
        <v>257</v>
      </c>
      <c r="E9210" s="6" t="s">
        <v>1878</v>
      </c>
      <c r="F9210" s="10">
        <v>43647</v>
      </c>
      <c r="G9210" s="6">
        <v>4</v>
      </c>
      <c r="H9210" s="11">
        <f>VLOOKUP(B9210,[1]!Product_Data[#Data],4,0)</f>
        <v>95</v>
      </c>
      <c r="I9210" s="11">
        <f>VLOOKUP(B9210,[1]!Product_Data[#Data],3,0)</f>
        <v>61</v>
      </c>
      <c r="J9210" s="11">
        <f t="shared" si="861"/>
        <v>244</v>
      </c>
      <c r="K9210" s="11">
        <f t="shared" si="862"/>
        <v>380</v>
      </c>
      <c r="L9210" s="11">
        <f t="shared" si="863"/>
        <v>136</v>
      </c>
      <c r="M9210" t="str">
        <f>VLOOKUP(C9210,[1]!Location_Data[#Data],2,0)</f>
        <v>Orange</v>
      </c>
      <c r="N9210" t="str">
        <f>VLOOKUP(D9210,[1]!Salespeople_Data[#Data],2,0)</f>
        <v>Jerry Perry</v>
      </c>
      <c r="O9210" t="str">
        <f>VLOOKUP(E9210,[1]!Customer_Data[#Data],2,0)</f>
        <v>Joseph Walker</v>
      </c>
      <c r="P9210" s="15">
        <f t="shared" si="858"/>
        <v>2</v>
      </c>
      <c r="Q9210">
        <f t="shared" si="859"/>
        <v>7</v>
      </c>
      <c r="R9210">
        <f t="shared" si="860"/>
        <v>2019</v>
      </c>
    </row>
    <row r="9211" spans="1:18" x14ac:dyDescent="0.25">
      <c r="A9211" s="6" t="s">
        <v>10237</v>
      </c>
      <c r="B9211" s="6" t="s">
        <v>352</v>
      </c>
      <c r="C9211" s="6" t="s">
        <v>19</v>
      </c>
      <c r="D9211" s="6" t="s">
        <v>191</v>
      </c>
      <c r="E9211" s="6" t="s">
        <v>1035</v>
      </c>
      <c r="F9211" s="10">
        <v>43820</v>
      </c>
      <c r="G9211" s="6">
        <v>1</v>
      </c>
      <c r="H9211" s="11">
        <f>VLOOKUP(B9211,[1]!Product_Data[#Data],4,0)</f>
        <v>203</v>
      </c>
      <c r="I9211" s="11">
        <f>VLOOKUP(B9211,[1]!Product_Data[#Data],3,0)</f>
        <v>154</v>
      </c>
      <c r="J9211" s="11">
        <f t="shared" si="861"/>
        <v>154</v>
      </c>
      <c r="K9211" s="11">
        <f t="shared" si="862"/>
        <v>203</v>
      </c>
      <c r="L9211" s="11">
        <f t="shared" si="863"/>
        <v>49</v>
      </c>
      <c r="M9211" t="str">
        <f>VLOOKUP(C9211,[1]!Location_Data[#Data],2,0)</f>
        <v>Berkeley</v>
      </c>
      <c r="N9211" t="str">
        <f>VLOOKUP(D9211,[1]!Salespeople_Data[#Data],2,0)</f>
        <v>Robert Reed</v>
      </c>
      <c r="O9211" t="str">
        <f>VLOOKUP(E9211,[1]!Customer_Data[#Data],2,0)</f>
        <v>Sean Kelly</v>
      </c>
      <c r="P9211" s="15">
        <f t="shared" si="858"/>
        <v>7</v>
      </c>
      <c r="Q9211">
        <f t="shared" si="859"/>
        <v>12</v>
      </c>
      <c r="R9211">
        <f t="shared" si="860"/>
        <v>2019</v>
      </c>
    </row>
    <row r="9212" spans="1:18" x14ac:dyDescent="0.25">
      <c r="A9212" s="6" t="s">
        <v>10238</v>
      </c>
      <c r="B9212" s="6" t="s">
        <v>400</v>
      </c>
      <c r="C9212" s="6" t="s">
        <v>19</v>
      </c>
      <c r="D9212" s="6" t="s">
        <v>216</v>
      </c>
      <c r="E9212" s="6" t="s">
        <v>363</v>
      </c>
      <c r="F9212" s="10">
        <v>43472</v>
      </c>
      <c r="G9212" s="6">
        <v>1</v>
      </c>
      <c r="H9212" s="11">
        <f>VLOOKUP(B9212,[1]!Product_Data[#Data],4,0)</f>
        <v>886</v>
      </c>
      <c r="I9212" s="11">
        <f>VLOOKUP(B9212,[1]!Product_Data[#Data],3,0)</f>
        <v>478</v>
      </c>
      <c r="J9212" s="11">
        <f t="shared" si="861"/>
        <v>478</v>
      </c>
      <c r="K9212" s="11">
        <f t="shared" si="862"/>
        <v>886</v>
      </c>
      <c r="L9212" s="11">
        <f t="shared" si="863"/>
        <v>408</v>
      </c>
      <c r="M9212" t="str">
        <f>VLOOKUP(C9212,[1]!Location_Data[#Data],2,0)</f>
        <v>Berkeley</v>
      </c>
      <c r="N9212" t="str">
        <f>VLOOKUP(D9212,[1]!Salespeople_Data[#Data],2,0)</f>
        <v>Ernest Wagner</v>
      </c>
      <c r="O9212" t="str">
        <f>VLOOKUP(E9212,[1]!Customer_Data[#Data],2,0)</f>
        <v>Robert Carr</v>
      </c>
      <c r="P9212" s="15">
        <f t="shared" si="858"/>
        <v>2</v>
      </c>
      <c r="Q9212">
        <f t="shared" si="859"/>
        <v>1</v>
      </c>
      <c r="R9212">
        <f t="shared" si="860"/>
        <v>2019</v>
      </c>
    </row>
    <row r="9213" spans="1:18" x14ac:dyDescent="0.25">
      <c r="A9213" s="6" t="s">
        <v>10239</v>
      </c>
      <c r="B9213" s="6" t="s">
        <v>181</v>
      </c>
      <c r="C9213" s="6" t="s">
        <v>331</v>
      </c>
      <c r="D9213" s="6" t="s">
        <v>80</v>
      </c>
      <c r="E9213" s="6" t="s">
        <v>1170</v>
      </c>
      <c r="F9213" s="10">
        <v>43715</v>
      </c>
      <c r="G9213" s="6">
        <v>1</v>
      </c>
      <c r="H9213" s="11">
        <f>VLOOKUP(B9213,[1]!Product_Data[#Data],4,0)</f>
        <v>1500</v>
      </c>
      <c r="I9213" s="11">
        <f>VLOOKUP(B9213,[1]!Product_Data[#Data],3,0)</f>
        <v>900</v>
      </c>
      <c r="J9213" s="11">
        <f t="shared" si="861"/>
        <v>900</v>
      </c>
      <c r="K9213" s="11">
        <f t="shared" si="862"/>
        <v>1500</v>
      </c>
      <c r="L9213" s="11">
        <f t="shared" si="863"/>
        <v>600</v>
      </c>
      <c r="M9213" t="str">
        <f>VLOOKUP(C9213,[1]!Location_Data[#Data],2,0)</f>
        <v>Sunnyvale</v>
      </c>
      <c r="N9213" t="str">
        <f>VLOOKUP(D9213,[1]!Salespeople_Data[#Data],2,0)</f>
        <v>Henry Nelson</v>
      </c>
      <c r="O9213" t="str">
        <f>VLOOKUP(E9213,[1]!Customer_Data[#Data],2,0)</f>
        <v>George Adams</v>
      </c>
      <c r="P9213" s="15">
        <f t="shared" si="858"/>
        <v>7</v>
      </c>
      <c r="Q9213">
        <f t="shared" si="859"/>
        <v>9</v>
      </c>
      <c r="R9213">
        <f t="shared" si="860"/>
        <v>2019</v>
      </c>
    </row>
    <row r="9214" spans="1:18" x14ac:dyDescent="0.25">
      <c r="A9214" s="6" t="s">
        <v>10240</v>
      </c>
      <c r="B9214" s="6" t="s">
        <v>408</v>
      </c>
      <c r="C9214" s="6" t="s">
        <v>62</v>
      </c>
      <c r="D9214" s="6" t="s">
        <v>269</v>
      </c>
      <c r="E9214" s="6" t="s">
        <v>915</v>
      </c>
      <c r="F9214" s="10">
        <v>43542</v>
      </c>
      <c r="G9214" s="6">
        <v>1</v>
      </c>
      <c r="H9214" s="11">
        <f>VLOOKUP(B9214,[1]!Product_Data[#Data],4,0)</f>
        <v>1405</v>
      </c>
      <c r="I9214" s="11">
        <f>VLOOKUP(B9214,[1]!Product_Data[#Data],3,0)</f>
        <v>1054</v>
      </c>
      <c r="J9214" s="11">
        <f t="shared" si="861"/>
        <v>1054</v>
      </c>
      <c r="K9214" s="11">
        <f t="shared" si="862"/>
        <v>1405</v>
      </c>
      <c r="L9214" s="11">
        <f t="shared" si="863"/>
        <v>351</v>
      </c>
      <c r="M9214" t="str">
        <f>VLOOKUP(C9214,[1]!Location_Data[#Data],2,0)</f>
        <v>Fairfield</v>
      </c>
      <c r="N9214" t="str">
        <f>VLOOKUP(D9214,[1]!Salespeople_Data[#Data],2,0)</f>
        <v>Kevin Butler</v>
      </c>
      <c r="O9214" t="str">
        <f>VLOOKUP(E9214,[1]!Customer_Data[#Data],2,0)</f>
        <v>Carlos Kim</v>
      </c>
      <c r="P9214" s="15">
        <f t="shared" si="858"/>
        <v>2</v>
      </c>
      <c r="Q9214">
        <f t="shared" si="859"/>
        <v>3</v>
      </c>
      <c r="R9214">
        <f t="shared" si="860"/>
        <v>2019</v>
      </c>
    </row>
    <row r="9215" spans="1:18" x14ac:dyDescent="0.25">
      <c r="A9215" s="6" t="s">
        <v>10241</v>
      </c>
      <c r="B9215" s="6" t="s">
        <v>86</v>
      </c>
      <c r="C9215" s="6" t="s">
        <v>450</v>
      </c>
      <c r="D9215" s="6" t="s">
        <v>53</v>
      </c>
      <c r="E9215" s="6" t="s">
        <v>533</v>
      </c>
      <c r="F9215" s="10">
        <v>43630</v>
      </c>
      <c r="G9215" s="6">
        <v>2</v>
      </c>
      <c r="H9215" s="11">
        <f>VLOOKUP(B9215,[1]!Product_Data[#Data],4,0)</f>
        <v>1725</v>
      </c>
      <c r="I9215" s="11">
        <f>VLOOKUP(B9215,[1]!Product_Data[#Data],3,0)</f>
        <v>1363</v>
      </c>
      <c r="J9215" s="11">
        <f t="shared" si="861"/>
        <v>2726</v>
      </c>
      <c r="K9215" s="11">
        <f t="shared" si="862"/>
        <v>3450</v>
      </c>
      <c r="L9215" s="11">
        <f t="shared" si="863"/>
        <v>724</v>
      </c>
      <c r="M9215" t="str">
        <f>VLOOKUP(C9215,[1]!Location_Data[#Data],2,0)</f>
        <v>Simi Valley</v>
      </c>
      <c r="N9215" t="str">
        <f>VLOOKUP(D9215,[1]!Salespeople_Data[#Data],2,0)</f>
        <v>Scott Mason</v>
      </c>
      <c r="O9215" t="str">
        <f>VLOOKUP(E9215,[1]!Customer_Data[#Data],2,0)</f>
        <v>Kenneth Marshall</v>
      </c>
      <c r="P9215" s="15">
        <f t="shared" si="858"/>
        <v>6</v>
      </c>
      <c r="Q9215">
        <f t="shared" si="859"/>
        <v>6</v>
      </c>
      <c r="R9215">
        <f t="shared" si="860"/>
        <v>2019</v>
      </c>
    </row>
    <row r="9216" spans="1:18" x14ac:dyDescent="0.25">
      <c r="A9216" s="6" t="s">
        <v>10242</v>
      </c>
      <c r="B9216" s="6" t="s">
        <v>256</v>
      </c>
      <c r="C9216" s="6" t="s">
        <v>386</v>
      </c>
      <c r="D9216" s="6" t="s">
        <v>308</v>
      </c>
      <c r="E9216" s="6" t="s">
        <v>1098</v>
      </c>
      <c r="F9216" s="10">
        <v>43699</v>
      </c>
      <c r="G9216" s="6">
        <v>3</v>
      </c>
      <c r="H9216" s="11">
        <f>VLOOKUP(B9216,[1]!Product_Data[#Data],4,0)</f>
        <v>596</v>
      </c>
      <c r="I9216" s="11">
        <f>VLOOKUP(B9216,[1]!Product_Data[#Data],3,0)</f>
        <v>358</v>
      </c>
      <c r="J9216" s="11">
        <f t="shared" si="861"/>
        <v>1074</v>
      </c>
      <c r="K9216" s="11">
        <f t="shared" si="862"/>
        <v>1788</v>
      </c>
      <c r="L9216" s="11">
        <f t="shared" si="863"/>
        <v>714</v>
      </c>
      <c r="M9216" t="str">
        <f>VLOOKUP(C9216,[1]!Location_Data[#Data],2,0)</f>
        <v>Carlsbad</v>
      </c>
      <c r="N9216" t="str">
        <f>VLOOKUP(D9216,[1]!Salespeople_Data[#Data],2,0)</f>
        <v>Fred Robertson</v>
      </c>
      <c r="O9216" t="str">
        <f>VLOOKUP(E9216,[1]!Customer_Data[#Data],2,0)</f>
        <v>Jeremy Allen</v>
      </c>
      <c r="P9216" s="15">
        <f t="shared" si="858"/>
        <v>5</v>
      </c>
      <c r="Q9216">
        <f t="shared" si="859"/>
        <v>8</v>
      </c>
      <c r="R9216">
        <f t="shared" si="860"/>
        <v>2019</v>
      </c>
    </row>
    <row r="9217" spans="1:18" x14ac:dyDescent="0.25">
      <c r="A9217" s="6" t="s">
        <v>10243</v>
      </c>
      <c r="B9217" s="6" t="s">
        <v>210</v>
      </c>
      <c r="C9217" s="6" t="s">
        <v>57</v>
      </c>
      <c r="D9217" s="6" t="s">
        <v>170</v>
      </c>
      <c r="E9217" s="6" t="s">
        <v>1476</v>
      </c>
      <c r="F9217" s="10">
        <v>43668</v>
      </c>
      <c r="G9217" s="6">
        <v>4</v>
      </c>
      <c r="H9217" s="11">
        <f>VLOOKUP(B9217,[1]!Product_Data[#Data],4,0)</f>
        <v>458</v>
      </c>
      <c r="I9217" s="11">
        <f>VLOOKUP(B9217,[1]!Product_Data[#Data],3,0)</f>
        <v>376</v>
      </c>
      <c r="J9217" s="11">
        <f t="shared" si="861"/>
        <v>1504</v>
      </c>
      <c r="K9217" s="11">
        <f t="shared" si="862"/>
        <v>1832</v>
      </c>
      <c r="L9217" s="11">
        <f t="shared" si="863"/>
        <v>328</v>
      </c>
      <c r="M9217" t="str">
        <f>VLOOKUP(C9217,[1]!Location_Data[#Data],2,0)</f>
        <v>Thousand Oaks</v>
      </c>
      <c r="N9217" t="str">
        <f>VLOOKUP(D9217,[1]!Salespeople_Data[#Data],2,0)</f>
        <v>Sean Miller</v>
      </c>
      <c r="O9217" t="str">
        <f>VLOOKUP(E9217,[1]!Customer_Data[#Data],2,0)</f>
        <v>Louis Torres</v>
      </c>
      <c r="P9217" s="15">
        <f t="shared" si="858"/>
        <v>2</v>
      </c>
      <c r="Q9217">
        <f t="shared" si="859"/>
        <v>7</v>
      </c>
      <c r="R9217">
        <f t="shared" si="860"/>
        <v>2019</v>
      </c>
    </row>
    <row r="9218" spans="1:18" x14ac:dyDescent="0.25">
      <c r="A9218" s="6" t="s">
        <v>10244</v>
      </c>
      <c r="B9218" s="6" t="s">
        <v>189</v>
      </c>
      <c r="C9218" s="6" t="s">
        <v>570</v>
      </c>
      <c r="D9218" s="6" t="s">
        <v>106</v>
      </c>
      <c r="E9218" s="6" t="s">
        <v>2513</v>
      </c>
      <c r="F9218" s="10">
        <v>43815</v>
      </c>
      <c r="G9218" s="6">
        <v>1</v>
      </c>
      <c r="H9218" s="11">
        <f>VLOOKUP(B9218,[1]!Product_Data[#Data],4,0)</f>
        <v>1783</v>
      </c>
      <c r="I9218" s="11">
        <f>VLOOKUP(B9218,[1]!Product_Data[#Data],3,0)</f>
        <v>1516</v>
      </c>
      <c r="J9218" s="11">
        <f t="shared" si="861"/>
        <v>1516</v>
      </c>
      <c r="K9218" s="11">
        <f t="shared" si="862"/>
        <v>1783</v>
      </c>
      <c r="L9218" s="11">
        <f t="shared" si="863"/>
        <v>267</v>
      </c>
      <c r="M9218" t="str">
        <f>VLOOKUP(C9218,[1]!Location_Data[#Data],2,0)</f>
        <v>Fresno</v>
      </c>
      <c r="N9218" t="str">
        <f>VLOOKUP(D9218,[1]!Salespeople_Data[#Data],2,0)</f>
        <v>Patrick Ruiz</v>
      </c>
      <c r="O9218" t="str">
        <f>VLOOKUP(E9218,[1]!Customer_Data[#Data],2,0)</f>
        <v>Andrew Hansen</v>
      </c>
      <c r="P9218" s="15">
        <f t="shared" ref="P9218:P9281" si="864">WEEKDAY(F9218)</f>
        <v>2</v>
      </c>
      <c r="Q9218">
        <f t="shared" ref="Q9218:Q9281" si="865">MONTH(F9218)</f>
        <v>12</v>
      </c>
      <c r="R9218">
        <f t="shared" ref="R9218:R9281" si="866">YEAR(F9218)</f>
        <v>2019</v>
      </c>
    </row>
    <row r="9219" spans="1:18" x14ac:dyDescent="0.25">
      <c r="A9219" s="6" t="s">
        <v>10245</v>
      </c>
      <c r="B9219" s="6" t="s">
        <v>263</v>
      </c>
      <c r="C9219" s="6" t="s">
        <v>450</v>
      </c>
      <c r="D9219" s="6" t="s">
        <v>25</v>
      </c>
      <c r="E9219" s="6" t="s">
        <v>706</v>
      </c>
      <c r="F9219" s="10">
        <v>43578</v>
      </c>
      <c r="G9219" s="6">
        <v>1</v>
      </c>
      <c r="H9219" s="11">
        <f>VLOOKUP(B9219,[1]!Product_Data[#Data],4,0)</f>
        <v>378</v>
      </c>
      <c r="I9219" s="11">
        <f>VLOOKUP(B9219,[1]!Product_Data[#Data],3,0)</f>
        <v>291</v>
      </c>
      <c r="J9219" s="11">
        <f t="shared" ref="J9219:J9282" si="867">PRODUCT(I9219,G9219)</f>
        <v>291</v>
      </c>
      <c r="K9219" s="11">
        <f t="shared" ref="K9219:K9282" si="868">PRODUCT(H9219,G9219)</f>
        <v>378</v>
      </c>
      <c r="L9219" s="11">
        <f t="shared" ref="L9219:L9282" si="869">K9219-J9219</f>
        <v>87</v>
      </c>
      <c r="M9219" t="str">
        <f>VLOOKUP(C9219,[1]!Location_Data[#Data],2,0)</f>
        <v>Simi Valley</v>
      </c>
      <c r="N9219" t="str">
        <f>VLOOKUP(D9219,[1]!Salespeople_Data[#Data],2,0)</f>
        <v>Brian Davis</v>
      </c>
      <c r="O9219" t="str">
        <f>VLOOKUP(E9219,[1]!Customer_Data[#Data],2,0)</f>
        <v>Kenneth Foster</v>
      </c>
      <c r="P9219" s="15">
        <f t="shared" si="864"/>
        <v>3</v>
      </c>
      <c r="Q9219">
        <f t="shared" si="865"/>
        <v>4</v>
      </c>
      <c r="R9219">
        <f t="shared" si="866"/>
        <v>2019</v>
      </c>
    </row>
    <row r="9220" spans="1:18" x14ac:dyDescent="0.25">
      <c r="A9220" s="6" t="s">
        <v>10246</v>
      </c>
      <c r="B9220" s="6" t="s">
        <v>340</v>
      </c>
      <c r="C9220" s="6" t="s">
        <v>135</v>
      </c>
      <c r="D9220" s="6" t="s">
        <v>170</v>
      </c>
      <c r="E9220" s="6" t="s">
        <v>2422</v>
      </c>
      <c r="F9220" s="10">
        <v>43662</v>
      </c>
      <c r="G9220" s="6">
        <v>1</v>
      </c>
      <c r="H9220" s="11">
        <f>VLOOKUP(B9220,[1]!Product_Data[#Data],4,0)</f>
        <v>1967</v>
      </c>
      <c r="I9220" s="11">
        <f>VLOOKUP(B9220,[1]!Product_Data[#Data],3,0)</f>
        <v>1397</v>
      </c>
      <c r="J9220" s="11">
        <f t="shared" si="867"/>
        <v>1397</v>
      </c>
      <c r="K9220" s="11">
        <f t="shared" si="868"/>
        <v>1967</v>
      </c>
      <c r="L9220" s="11">
        <f t="shared" si="869"/>
        <v>570</v>
      </c>
      <c r="M9220" t="str">
        <f>VLOOKUP(C9220,[1]!Location_Data[#Data],2,0)</f>
        <v>Oxnard</v>
      </c>
      <c r="N9220" t="str">
        <f>VLOOKUP(D9220,[1]!Salespeople_Data[#Data],2,0)</f>
        <v>Sean Miller</v>
      </c>
      <c r="O9220" t="str">
        <f>VLOOKUP(E9220,[1]!Customer_Data[#Data],2,0)</f>
        <v>John Hunt</v>
      </c>
      <c r="P9220" s="15">
        <f t="shared" si="864"/>
        <v>3</v>
      </c>
      <c r="Q9220">
        <f t="shared" si="865"/>
        <v>7</v>
      </c>
      <c r="R9220">
        <f t="shared" si="866"/>
        <v>2019</v>
      </c>
    </row>
    <row r="9221" spans="1:18" x14ac:dyDescent="0.25">
      <c r="A9221" s="6" t="s">
        <v>10247</v>
      </c>
      <c r="B9221" s="6" t="s">
        <v>78</v>
      </c>
      <c r="C9221" s="6" t="s">
        <v>39</v>
      </c>
      <c r="D9221" s="6" t="s">
        <v>58</v>
      </c>
      <c r="E9221" s="6" t="s">
        <v>2263</v>
      </c>
      <c r="F9221" s="10">
        <v>43644</v>
      </c>
      <c r="G9221" s="6">
        <v>1</v>
      </c>
      <c r="H9221" s="11">
        <f>VLOOKUP(B9221,[1]!Product_Data[#Data],4,0)</f>
        <v>1380</v>
      </c>
      <c r="I9221" s="11">
        <f>VLOOKUP(B9221,[1]!Product_Data[#Data],3,0)</f>
        <v>1090</v>
      </c>
      <c r="J9221" s="11">
        <f t="shared" si="867"/>
        <v>1090</v>
      </c>
      <c r="K9221" s="11">
        <f t="shared" si="868"/>
        <v>1380</v>
      </c>
      <c r="L9221" s="11">
        <f t="shared" si="869"/>
        <v>290</v>
      </c>
      <c r="M9221" t="str">
        <f>VLOOKUP(C9221,[1]!Location_Data[#Data],2,0)</f>
        <v>Oceanside</v>
      </c>
      <c r="N9221" t="str">
        <f>VLOOKUP(D9221,[1]!Salespeople_Data[#Data],2,0)</f>
        <v>Christopher Tucker</v>
      </c>
      <c r="O9221" t="str">
        <f>VLOOKUP(E9221,[1]!Customer_Data[#Data],2,0)</f>
        <v>Jeffrey Carpenter</v>
      </c>
      <c r="P9221" s="15">
        <f t="shared" si="864"/>
        <v>6</v>
      </c>
      <c r="Q9221">
        <f t="shared" si="865"/>
        <v>6</v>
      </c>
      <c r="R9221">
        <f t="shared" si="866"/>
        <v>2019</v>
      </c>
    </row>
    <row r="9222" spans="1:18" x14ac:dyDescent="0.25">
      <c r="A9222" s="6" t="s">
        <v>10248</v>
      </c>
      <c r="B9222" s="6" t="s">
        <v>144</v>
      </c>
      <c r="C9222" s="6" t="s">
        <v>253</v>
      </c>
      <c r="D9222" s="6" t="s">
        <v>413</v>
      </c>
      <c r="E9222" s="6" t="s">
        <v>243</v>
      </c>
      <c r="F9222" s="10">
        <v>43730</v>
      </c>
      <c r="G9222" s="6">
        <v>3</v>
      </c>
      <c r="H9222" s="11">
        <f>VLOOKUP(B9222,[1]!Product_Data[#Data],4,0)</f>
        <v>2410</v>
      </c>
      <c r="I9222" s="11">
        <f>VLOOKUP(B9222,[1]!Product_Data[#Data],3,0)</f>
        <v>1518</v>
      </c>
      <c r="J9222" s="11">
        <f t="shared" si="867"/>
        <v>4554</v>
      </c>
      <c r="K9222" s="11">
        <f t="shared" si="868"/>
        <v>7230</v>
      </c>
      <c r="L9222" s="11">
        <f t="shared" si="869"/>
        <v>2676</v>
      </c>
      <c r="M9222" t="str">
        <f>VLOOKUP(C9222,[1]!Location_Data[#Data],2,0)</f>
        <v>Bakersfield</v>
      </c>
      <c r="N9222" t="str">
        <f>VLOOKUP(D9222,[1]!Salespeople_Data[#Data],2,0)</f>
        <v>Kenneth Bradley</v>
      </c>
      <c r="O9222" t="str">
        <f>VLOOKUP(E9222,[1]!Customer_Data[#Data],2,0)</f>
        <v>Joseph Lopez</v>
      </c>
      <c r="P9222" s="15">
        <f t="shared" si="864"/>
        <v>1</v>
      </c>
      <c r="Q9222">
        <f t="shared" si="865"/>
        <v>9</v>
      </c>
      <c r="R9222">
        <f t="shared" si="866"/>
        <v>2019</v>
      </c>
    </row>
    <row r="9223" spans="1:18" x14ac:dyDescent="0.25">
      <c r="A9223" s="6" t="s">
        <v>10249</v>
      </c>
      <c r="B9223" s="6" t="s">
        <v>99</v>
      </c>
      <c r="C9223" s="6" t="s">
        <v>331</v>
      </c>
      <c r="D9223" s="6" t="s">
        <v>146</v>
      </c>
      <c r="E9223" s="6" t="s">
        <v>451</v>
      </c>
      <c r="F9223" s="10">
        <v>43746</v>
      </c>
      <c r="G9223" s="6">
        <v>1</v>
      </c>
      <c r="H9223" s="11">
        <f>VLOOKUP(B9223,[1]!Product_Data[#Data],4,0)</f>
        <v>1708</v>
      </c>
      <c r="I9223" s="11">
        <f>VLOOKUP(B9223,[1]!Product_Data[#Data],3,0)</f>
        <v>871</v>
      </c>
      <c r="J9223" s="11">
        <f t="shared" si="867"/>
        <v>871</v>
      </c>
      <c r="K9223" s="11">
        <f t="shared" si="868"/>
        <v>1708</v>
      </c>
      <c r="L9223" s="11">
        <f t="shared" si="869"/>
        <v>837</v>
      </c>
      <c r="M9223" t="str">
        <f>VLOOKUP(C9223,[1]!Location_Data[#Data],2,0)</f>
        <v>Sunnyvale</v>
      </c>
      <c r="N9223" t="str">
        <f>VLOOKUP(D9223,[1]!Salespeople_Data[#Data],2,0)</f>
        <v>Carl Elliott</v>
      </c>
      <c r="O9223" t="str">
        <f>VLOOKUP(E9223,[1]!Customer_Data[#Data],2,0)</f>
        <v>David Olson</v>
      </c>
      <c r="P9223" s="15">
        <f t="shared" si="864"/>
        <v>3</v>
      </c>
      <c r="Q9223">
        <f t="shared" si="865"/>
        <v>10</v>
      </c>
      <c r="R9223">
        <f t="shared" si="866"/>
        <v>2019</v>
      </c>
    </row>
    <row r="9224" spans="1:18" x14ac:dyDescent="0.25">
      <c r="A9224" s="6" t="s">
        <v>10250</v>
      </c>
      <c r="B9224" s="6" t="s">
        <v>238</v>
      </c>
      <c r="C9224" s="6" t="s">
        <v>57</v>
      </c>
      <c r="D9224" s="6" t="s">
        <v>96</v>
      </c>
      <c r="E9224" s="6" t="s">
        <v>1187</v>
      </c>
      <c r="F9224" s="10">
        <v>43742</v>
      </c>
      <c r="G9224" s="6">
        <v>4</v>
      </c>
      <c r="H9224" s="11">
        <f>VLOOKUP(B9224,[1]!Product_Data[#Data],4,0)</f>
        <v>871</v>
      </c>
      <c r="I9224" s="11">
        <f>VLOOKUP(B9224,[1]!Product_Data[#Data],3,0)</f>
        <v>540</v>
      </c>
      <c r="J9224" s="11">
        <f t="shared" si="867"/>
        <v>2160</v>
      </c>
      <c r="K9224" s="11">
        <f t="shared" si="868"/>
        <v>3484</v>
      </c>
      <c r="L9224" s="11">
        <f t="shared" si="869"/>
        <v>1324</v>
      </c>
      <c r="M9224" t="str">
        <f>VLOOKUP(C9224,[1]!Location_Data[#Data],2,0)</f>
        <v>Thousand Oaks</v>
      </c>
      <c r="N9224" t="str">
        <f>VLOOKUP(D9224,[1]!Salespeople_Data[#Data],2,0)</f>
        <v>Brian Thomas</v>
      </c>
      <c r="O9224" t="str">
        <f>VLOOKUP(E9224,[1]!Customer_Data[#Data],2,0)</f>
        <v>Jeremy Wilson</v>
      </c>
      <c r="P9224" s="15">
        <f t="shared" si="864"/>
        <v>6</v>
      </c>
      <c r="Q9224">
        <f t="shared" si="865"/>
        <v>10</v>
      </c>
      <c r="R9224">
        <f t="shared" si="866"/>
        <v>2019</v>
      </c>
    </row>
    <row r="9225" spans="1:18" x14ac:dyDescent="0.25">
      <c r="A9225" s="6" t="s">
        <v>10251</v>
      </c>
      <c r="B9225" s="6" t="s">
        <v>305</v>
      </c>
      <c r="C9225" s="6" t="s">
        <v>24</v>
      </c>
      <c r="D9225" s="6" t="s">
        <v>80</v>
      </c>
      <c r="E9225" s="6" t="s">
        <v>722</v>
      </c>
      <c r="F9225" s="10">
        <v>43691</v>
      </c>
      <c r="G9225" s="6">
        <v>4</v>
      </c>
      <c r="H9225" s="11">
        <f>VLOOKUP(B9225,[1]!Product_Data[#Data],4,0)</f>
        <v>504</v>
      </c>
      <c r="I9225" s="11">
        <f>VLOOKUP(B9225,[1]!Product_Data[#Data],3,0)</f>
        <v>408</v>
      </c>
      <c r="J9225" s="11">
        <f t="shared" si="867"/>
        <v>1632</v>
      </c>
      <c r="K9225" s="11">
        <f t="shared" si="868"/>
        <v>2016</v>
      </c>
      <c r="L9225" s="11">
        <f t="shared" si="869"/>
        <v>384</v>
      </c>
      <c r="M9225" t="str">
        <f>VLOOKUP(C9225,[1]!Location_Data[#Data],2,0)</f>
        <v>Lancaster</v>
      </c>
      <c r="N9225" t="str">
        <f>VLOOKUP(D9225,[1]!Salespeople_Data[#Data],2,0)</f>
        <v>Henry Nelson</v>
      </c>
      <c r="O9225" t="str">
        <f>VLOOKUP(E9225,[1]!Customer_Data[#Data],2,0)</f>
        <v>Clarence Cunningham</v>
      </c>
      <c r="P9225" s="15">
        <f t="shared" si="864"/>
        <v>4</v>
      </c>
      <c r="Q9225">
        <f t="shared" si="865"/>
        <v>8</v>
      </c>
      <c r="R9225">
        <f t="shared" si="866"/>
        <v>2019</v>
      </c>
    </row>
    <row r="9226" spans="1:18" x14ac:dyDescent="0.25">
      <c r="A9226" s="6" t="s">
        <v>10252</v>
      </c>
      <c r="B9226" s="6" t="s">
        <v>603</v>
      </c>
      <c r="C9226" s="6" t="s">
        <v>519</v>
      </c>
      <c r="D9226" s="6" t="s">
        <v>136</v>
      </c>
      <c r="E9226" s="6" t="s">
        <v>920</v>
      </c>
      <c r="F9226" s="10">
        <v>43769</v>
      </c>
      <c r="G9226" s="6">
        <v>4</v>
      </c>
      <c r="H9226" s="11">
        <f>VLOOKUP(B9226,[1]!Product_Data[#Data],4,0)</f>
        <v>2495</v>
      </c>
      <c r="I9226" s="11">
        <f>VLOOKUP(B9226,[1]!Product_Data[#Data],3,0)</f>
        <v>1896</v>
      </c>
      <c r="J9226" s="11">
        <f t="shared" si="867"/>
        <v>7584</v>
      </c>
      <c r="K9226" s="11">
        <f t="shared" si="868"/>
        <v>9980</v>
      </c>
      <c r="L9226" s="11">
        <f t="shared" si="869"/>
        <v>2396</v>
      </c>
      <c r="M9226" t="str">
        <f>VLOOKUP(C9226,[1]!Location_Data[#Data],2,0)</f>
        <v>Anaheim</v>
      </c>
      <c r="N9226" t="str">
        <f>VLOOKUP(D9226,[1]!Salespeople_Data[#Data],2,0)</f>
        <v>Clarence Fox</v>
      </c>
      <c r="O9226" t="str">
        <f>VLOOKUP(E9226,[1]!Customer_Data[#Data],2,0)</f>
        <v>Joshua Watkins</v>
      </c>
      <c r="P9226" s="15">
        <f t="shared" si="864"/>
        <v>5</v>
      </c>
      <c r="Q9226">
        <f t="shared" si="865"/>
        <v>10</v>
      </c>
      <c r="R9226">
        <f t="shared" si="866"/>
        <v>2019</v>
      </c>
    </row>
    <row r="9227" spans="1:18" x14ac:dyDescent="0.25">
      <c r="A9227" s="6" t="s">
        <v>10253</v>
      </c>
      <c r="B9227" s="6" t="s">
        <v>245</v>
      </c>
      <c r="C9227" s="6" t="s">
        <v>120</v>
      </c>
      <c r="D9227" s="6" t="s">
        <v>63</v>
      </c>
      <c r="E9227" s="6" t="s">
        <v>1649</v>
      </c>
      <c r="F9227" s="10">
        <v>43479</v>
      </c>
      <c r="G9227" s="6">
        <v>1</v>
      </c>
      <c r="H9227" s="11">
        <f>VLOOKUP(B9227,[1]!Product_Data[#Data],4,0)</f>
        <v>818</v>
      </c>
      <c r="I9227" s="11">
        <f>VLOOKUP(B9227,[1]!Product_Data[#Data],3,0)</f>
        <v>450</v>
      </c>
      <c r="J9227" s="11">
        <f t="shared" si="867"/>
        <v>450</v>
      </c>
      <c r="K9227" s="11">
        <f t="shared" si="868"/>
        <v>818</v>
      </c>
      <c r="L9227" s="11">
        <f t="shared" si="869"/>
        <v>368</v>
      </c>
      <c r="M9227" t="str">
        <f>VLOOKUP(C9227,[1]!Location_Data[#Data],2,0)</f>
        <v>Elk Grove</v>
      </c>
      <c r="N9227" t="str">
        <f>VLOOKUP(D9227,[1]!Salespeople_Data[#Data],2,0)</f>
        <v>Jeremy Mendoza</v>
      </c>
      <c r="O9227" t="str">
        <f>VLOOKUP(E9227,[1]!Customer_Data[#Data],2,0)</f>
        <v>James Simmons</v>
      </c>
      <c r="P9227" s="15">
        <f t="shared" si="864"/>
        <v>2</v>
      </c>
      <c r="Q9227">
        <f t="shared" si="865"/>
        <v>1</v>
      </c>
      <c r="R9227">
        <f t="shared" si="866"/>
        <v>2019</v>
      </c>
    </row>
    <row r="9228" spans="1:18" x14ac:dyDescent="0.25">
      <c r="A9228" s="6" t="s">
        <v>10254</v>
      </c>
      <c r="B9228" s="6" t="s">
        <v>603</v>
      </c>
      <c r="C9228" s="6" t="s">
        <v>276</v>
      </c>
      <c r="D9228" s="6" t="s">
        <v>49</v>
      </c>
      <c r="E9228" s="6" t="s">
        <v>1391</v>
      </c>
      <c r="F9228" s="10">
        <v>43805</v>
      </c>
      <c r="G9228" s="6">
        <v>2</v>
      </c>
      <c r="H9228" s="11">
        <f>VLOOKUP(B9228,[1]!Product_Data[#Data],4,0)</f>
        <v>2495</v>
      </c>
      <c r="I9228" s="11">
        <f>VLOOKUP(B9228,[1]!Product_Data[#Data],3,0)</f>
        <v>1896</v>
      </c>
      <c r="J9228" s="11">
        <f t="shared" si="867"/>
        <v>3792</v>
      </c>
      <c r="K9228" s="11">
        <f t="shared" si="868"/>
        <v>4990</v>
      </c>
      <c r="L9228" s="11">
        <f t="shared" si="869"/>
        <v>1198</v>
      </c>
      <c r="M9228" t="str">
        <f>VLOOKUP(C9228,[1]!Location_Data[#Data],2,0)</f>
        <v>Orange</v>
      </c>
      <c r="N9228" t="str">
        <f>VLOOKUP(D9228,[1]!Salespeople_Data[#Data],2,0)</f>
        <v>Walter Cook</v>
      </c>
      <c r="O9228" t="str">
        <f>VLOOKUP(E9228,[1]!Customer_Data[#Data],2,0)</f>
        <v>Adam Duncan</v>
      </c>
      <c r="P9228" s="15">
        <f t="shared" si="864"/>
        <v>6</v>
      </c>
      <c r="Q9228">
        <f t="shared" si="865"/>
        <v>12</v>
      </c>
      <c r="R9228">
        <f t="shared" si="866"/>
        <v>2019</v>
      </c>
    </row>
    <row r="9229" spans="1:18" x14ac:dyDescent="0.25">
      <c r="A9229" s="6" t="s">
        <v>10255</v>
      </c>
      <c r="B9229" s="6" t="s">
        <v>321</v>
      </c>
      <c r="C9229" s="6" t="s">
        <v>95</v>
      </c>
      <c r="D9229" s="6" t="s">
        <v>30</v>
      </c>
      <c r="E9229" s="6" t="s">
        <v>1218</v>
      </c>
      <c r="F9229" s="10">
        <v>43760</v>
      </c>
      <c r="G9229" s="6">
        <v>1</v>
      </c>
      <c r="H9229" s="11">
        <f>VLOOKUP(B9229,[1]!Product_Data[#Data],4,0)</f>
        <v>2391</v>
      </c>
      <c r="I9229" s="11">
        <f>VLOOKUP(B9229,[1]!Product_Data[#Data],3,0)</f>
        <v>1291</v>
      </c>
      <c r="J9229" s="11">
        <f t="shared" si="867"/>
        <v>1291</v>
      </c>
      <c r="K9229" s="11">
        <f t="shared" si="868"/>
        <v>2391</v>
      </c>
      <c r="L9229" s="11">
        <f t="shared" si="869"/>
        <v>1100</v>
      </c>
      <c r="M9229" t="str">
        <f>VLOOKUP(C9229,[1]!Location_Data[#Data],2,0)</f>
        <v>Fullerton</v>
      </c>
      <c r="N9229" t="str">
        <f>VLOOKUP(D9229,[1]!Salespeople_Data[#Data],2,0)</f>
        <v>Carl Hall</v>
      </c>
      <c r="O9229" t="str">
        <f>VLOOKUP(E9229,[1]!Customer_Data[#Data],2,0)</f>
        <v>Larry Ross</v>
      </c>
      <c r="P9229" s="15">
        <f t="shared" si="864"/>
        <v>3</v>
      </c>
      <c r="Q9229">
        <f t="shared" si="865"/>
        <v>10</v>
      </c>
      <c r="R9229">
        <f t="shared" si="866"/>
        <v>2019</v>
      </c>
    </row>
    <row r="9230" spans="1:18" x14ac:dyDescent="0.25">
      <c r="A9230" s="6" t="s">
        <v>10256</v>
      </c>
      <c r="B9230" s="6" t="s">
        <v>752</v>
      </c>
      <c r="C9230" s="6" t="s">
        <v>362</v>
      </c>
      <c r="D9230" s="6" t="s">
        <v>111</v>
      </c>
      <c r="E9230" s="6" t="s">
        <v>3357</v>
      </c>
      <c r="F9230" s="10">
        <v>43814</v>
      </c>
      <c r="G9230" s="6">
        <v>1</v>
      </c>
      <c r="H9230" s="11">
        <f>VLOOKUP(B9230,[1]!Product_Data[#Data],4,0)</f>
        <v>95</v>
      </c>
      <c r="I9230" s="11">
        <f>VLOOKUP(B9230,[1]!Product_Data[#Data],3,0)</f>
        <v>61</v>
      </c>
      <c r="J9230" s="11">
        <f t="shared" si="867"/>
        <v>61</v>
      </c>
      <c r="K9230" s="11">
        <f t="shared" si="868"/>
        <v>95</v>
      </c>
      <c r="L9230" s="11">
        <f t="shared" si="869"/>
        <v>34</v>
      </c>
      <c r="M9230" t="str">
        <f>VLOOKUP(C9230,[1]!Location_Data[#Data],2,0)</f>
        <v>San Bernardino</v>
      </c>
      <c r="N9230" t="str">
        <f>VLOOKUP(D9230,[1]!Salespeople_Data[#Data],2,0)</f>
        <v>Ryan Welch</v>
      </c>
      <c r="O9230" t="str">
        <f>VLOOKUP(E9230,[1]!Customer_Data[#Data],2,0)</f>
        <v>Sean Olson</v>
      </c>
      <c r="P9230" s="15">
        <f t="shared" si="864"/>
        <v>1</v>
      </c>
      <c r="Q9230">
        <f t="shared" si="865"/>
        <v>12</v>
      </c>
      <c r="R9230">
        <f t="shared" si="866"/>
        <v>2019</v>
      </c>
    </row>
    <row r="9231" spans="1:18" x14ac:dyDescent="0.25">
      <c r="A9231" s="6" t="s">
        <v>10257</v>
      </c>
      <c r="B9231" s="6" t="s">
        <v>352</v>
      </c>
      <c r="C9231" s="6" t="s">
        <v>377</v>
      </c>
      <c r="D9231" s="6" t="s">
        <v>239</v>
      </c>
      <c r="E9231" s="6" t="s">
        <v>1836</v>
      </c>
      <c r="F9231" s="10">
        <v>43469</v>
      </c>
      <c r="G9231" s="6">
        <v>1</v>
      </c>
      <c r="H9231" s="11">
        <f>VLOOKUP(B9231,[1]!Product_Data[#Data],4,0)</f>
        <v>203</v>
      </c>
      <c r="I9231" s="11">
        <f>VLOOKUP(B9231,[1]!Product_Data[#Data],3,0)</f>
        <v>154</v>
      </c>
      <c r="J9231" s="11">
        <f t="shared" si="867"/>
        <v>154</v>
      </c>
      <c r="K9231" s="11">
        <f t="shared" si="868"/>
        <v>203</v>
      </c>
      <c r="L9231" s="11">
        <f t="shared" si="869"/>
        <v>49</v>
      </c>
      <c r="M9231" t="str">
        <f>VLOOKUP(C9231,[1]!Location_Data[#Data],2,0)</f>
        <v>San Diego</v>
      </c>
      <c r="N9231" t="str">
        <f>VLOOKUP(D9231,[1]!Salespeople_Data[#Data],2,0)</f>
        <v>John Reyes</v>
      </c>
      <c r="O9231" t="str">
        <f>VLOOKUP(E9231,[1]!Customer_Data[#Data],2,0)</f>
        <v>Stephen Andrews</v>
      </c>
      <c r="P9231" s="15">
        <f t="shared" si="864"/>
        <v>6</v>
      </c>
      <c r="Q9231">
        <f t="shared" si="865"/>
        <v>1</v>
      </c>
      <c r="R9231">
        <f t="shared" si="866"/>
        <v>2019</v>
      </c>
    </row>
    <row r="9232" spans="1:18" x14ac:dyDescent="0.25">
      <c r="A9232" s="6" t="s">
        <v>10258</v>
      </c>
      <c r="B9232" s="6" t="s">
        <v>605</v>
      </c>
      <c r="C9232" s="6" t="s">
        <v>527</v>
      </c>
      <c r="D9232" s="6" t="s">
        <v>250</v>
      </c>
      <c r="E9232" s="6" t="s">
        <v>1517</v>
      </c>
      <c r="F9232" s="10">
        <v>43673</v>
      </c>
      <c r="G9232" s="6">
        <v>4</v>
      </c>
      <c r="H9232" s="11">
        <f>VLOOKUP(B9232,[1]!Product_Data[#Data],4,0)</f>
        <v>913</v>
      </c>
      <c r="I9232" s="11">
        <f>VLOOKUP(B9232,[1]!Product_Data[#Data],3,0)</f>
        <v>584</v>
      </c>
      <c r="J9232" s="11">
        <f t="shared" si="867"/>
        <v>2336</v>
      </c>
      <c r="K9232" s="11">
        <f t="shared" si="868"/>
        <v>3652</v>
      </c>
      <c r="L9232" s="11">
        <f t="shared" si="869"/>
        <v>1316</v>
      </c>
      <c r="M9232" t="str">
        <f>VLOOKUP(C9232,[1]!Location_Data[#Data],2,0)</f>
        <v>Stockton</v>
      </c>
      <c r="N9232" t="str">
        <f>VLOOKUP(D9232,[1]!Salespeople_Data[#Data],2,0)</f>
        <v>Martin Carr</v>
      </c>
      <c r="O9232" t="str">
        <f>VLOOKUP(E9232,[1]!Customer_Data[#Data],2,0)</f>
        <v>Jason Murphy</v>
      </c>
      <c r="P9232" s="15">
        <f t="shared" si="864"/>
        <v>7</v>
      </c>
      <c r="Q9232">
        <f t="shared" si="865"/>
        <v>7</v>
      </c>
      <c r="R9232">
        <f t="shared" si="866"/>
        <v>2019</v>
      </c>
    </row>
    <row r="9233" spans="1:18" x14ac:dyDescent="0.25">
      <c r="A9233" s="6" t="s">
        <v>10259</v>
      </c>
      <c r="B9233" s="6" t="s">
        <v>168</v>
      </c>
      <c r="C9233" s="6" t="s">
        <v>149</v>
      </c>
      <c r="D9233" s="6" t="s">
        <v>447</v>
      </c>
      <c r="E9233" s="6" t="s">
        <v>1053</v>
      </c>
      <c r="F9233" s="10">
        <v>43783</v>
      </c>
      <c r="G9233" s="6">
        <v>1</v>
      </c>
      <c r="H9233" s="11">
        <f>VLOOKUP(B9233,[1]!Product_Data[#Data],4,0)</f>
        <v>112</v>
      </c>
      <c r="I9233" s="11">
        <f>VLOOKUP(B9233,[1]!Product_Data[#Data],3,0)</f>
        <v>90</v>
      </c>
      <c r="J9233" s="11">
        <f t="shared" si="867"/>
        <v>90</v>
      </c>
      <c r="K9233" s="11">
        <f t="shared" si="868"/>
        <v>112</v>
      </c>
      <c r="L9233" s="11">
        <f t="shared" si="869"/>
        <v>22</v>
      </c>
      <c r="M9233" t="str">
        <f>VLOOKUP(C9233,[1]!Location_Data[#Data],2,0)</f>
        <v>Antioch</v>
      </c>
      <c r="N9233" t="str">
        <f>VLOOKUP(D9233,[1]!Salespeople_Data[#Data],2,0)</f>
        <v>Howard Sims</v>
      </c>
      <c r="O9233" t="str">
        <f>VLOOKUP(E9233,[1]!Customer_Data[#Data],2,0)</f>
        <v>Carlos Wheeler</v>
      </c>
      <c r="P9233" s="15">
        <f t="shared" si="864"/>
        <v>5</v>
      </c>
      <c r="Q9233">
        <f t="shared" si="865"/>
        <v>11</v>
      </c>
      <c r="R9233">
        <f t="shared" si="866"/>
        <v>2019</v>
      </c>
    </row>
    <row r="9234" spans="1:18" x14ac:dyDescent="0.25">
      <c r="A9234" s="6" t="s">
        <v>10260</v>
      </c>
      <c r="B9234" s="6" t="s">
        <v>38</v>
      </c>
      <c r="C9234" s="6" t="s">
        <v>242</v>
      </c>
      <c r="D9234" s="6" t="s">
        <v>165</v>
      </c>
      <c r="E9234" s="6" t="s">
        <v>2577</v>
      </c>
      <c r="F9234" s="10">
        <v>43817</v>
      </c>
      <c r="G9234" s="6">
        <v>3</v>
      </c>
      <c r="H9234" s="11">
        <f>VLOOKUP(B9234,[1]!Product_Data[#Data],4,0)</f>
        <v>2283</v>
      </c>
      <c r="I9234" s="11">
        <f>VLOOKUP(B9234,[1]!Product_Data[#Data],3,0)</f>
        <v>1484</v>
      </c>
      <c r="J9234" s="11">
        <f t="shared" si="867"/>
        <v>4452</v>
      </c>
      <c r="K9234" s="11">
        <f t="shared" si="868"/>
        <v>6849</v>
      </c>
      <c r="L9234" s="11">
        <f t="shared" si="869"/>
        <v>2397</v>
      </c>
      <c r="M9234" t="str">
        <f>VLOOKUP(C9234,[1]!Location_Data[#Data],2,0)</f>
        <v>Downey</v>
      </c>
      <c r="N9234" t="str">
        <f>VLOOKUP(D9234,[1]!Salespeople_Data[#Data],2,0)</f>
        <v>Joe Sims</v>
      </c>
      <c r="O9234" t="str">
        <f>VLOOKUP(E9234,[1]!Customer_Data[#Data],2,0)</f>
        <v>Jerry Green</v>
      </c>
      <c r="P9234" s="15">
        <f t="shared" si="864"/>
        <v>4</v>
      </c>
      <c r="Q9234">
        <f t="shared" si="865"/>
        <v>12</v>
      </c>
      <c r="R9234">
        <f t="shared" si="866"/>
        <v>2019</v>
      </c>
    </row>
    <row r="9235" spans="1:18" x14ac:dyDescent="0.25">
      <c r="A9235" s="6" t="s">
        <v>10261</v>
      </c>
      <c r="B9235" s="6" t="s">
        <v>78</v>
      </c>
      <c r="C9235" s="6" t="s">
        <v>242</v>
      </c>
      <c r="D9235" s="6" t="s">
        <v>216</v>
      </c>
      <c r="E9235" s="6" t="s">
        <v>1046</v>
      </c>
      <c r="F9235" s="10">
        <v>43674</v>
      </c>
      <c r="G9235" s="6">
        <v>1</v>
      </c>
      <c r="H9235" s="11">
        <f>VLOOKUP(B9235,[1]!Product_Data[#Data],4,0)</f>
        <v>1380</v>
      </c>
      <c r="I9235" s="11">
        <f>VLOOKUP(B9235,[1]!Product_Data[#Data],3,0)</f>
        <v>1090</v>
      </c>
      <c r="J9235" s="11">
        <f t="shared" si="867"/>
        <v>1090</v>
      </c>
      <c r="K9235" s="11">
        <f t="shared" si="868"/>
        <v>1380</v>
      </c>
      <c r="L9235" s="11">
        <f t="shared" si="869"/>
        <v>290</v>
      </c>
      <c r="M9235" t="str">
        <f>VLOOKUP(C9235,[1]!Location_Data[#Data],2,0)</f>
        <v>Downey</v>
      </c>
      <c r="N9235" t="str">
        <f>VLOOKUP(D9235,[1]!Salespeople_Data[#Data],2,0)</f>
        <v>Ernest Wagner</v>
      </c>
      <c r="O9235" t="str">
        <f>VLOOKUP(E9235,[1]!Customer_Data[#Data],2,0)</f>
        <v>Keith Stephens</v>
      </c>
      <c r="P9235" s="15">
        <f t="shared" si="864"/>
        <v>1</v>
      </c>
      <c r="Q9235">
        <f t="shared" si="865"/>
        <v>7</v>
      </c>
      <c r="R9235">
        <f t="shared" si="866"/>
        <v>2019</v>
      </c>
    </row>
    <row r="9236" spans="1:18" x14ac:dyDescent="0.25">
      <c r="A9236" s="6" t="s">
        <v>10262</v>
      </c>
      <c r="B9236" s="6" t="s">
        <v>464</v>
      </c>
      <c r="C9236" s="6" t="s">
        <v>302</v>
      </c>
      <c r="D9236" s="6" t="s">
        <v>49</v>
      </c>
      <c r="E9236" s="6" t="s">
        <v>1453</v>
      </c>
      <c r="F9236" s="10">
        <v>43803</v>
      </c>
      <c r="G9236" s="6">
        <v>2</v>
      </c>
      <c r="H9236" s="11">
        <f>VLOOKUP(B9236,[1]!Product_Data[#Data],4,0)</f>
        <v>1566</v>
      </c>
      <c r="I9236" s="11">
        <f>VLOOKUP(B9236,[1]!Product_Data[#Data],3,0)</f>
        <v>1190</v>
      </c>
      <c r="J9236" s="11">
        <f t="shared" si="867"/>
        <v>2380</v>
      </c>
      <c r="K9236" s="11">
        <f t="shared" si="868"/>
        <v>3132</v>
      </c>
      <c r="L9236" s="11">
        <f t="shared" si="869"/>
        <v>752</v>
      </c>
      <c r="M9236" t="str">
        <f>VLOOKUP(C9236,[1]!Location_Data[#Data],2,0)</f>
        <v>Santa Rosa</v>
      </c>
      <c r="N9236" t="str">
        <f>VLOOKUP(D9236,[1]!Salespeople_Data[#Data],2,0)</f>
        <v>Walter Cook</v>
      </c>
      <c r="O9236" t="str">
        <f>VLOOKUP(E9236,[1]!Customer_Data[#Data],2,0)</f>
        <v>Henry Stanley</v>
      </c>
      <c r="P9236" s="15">
        <f t="shared" si="864"/>
        <v>4</v>
      </c>
      <c r="Q9236">
        <f t="shared" si="865"/>
        <v>12</v>
      </c>
      <c r="R9236">
        <f t="shared" si="866"/>
        <v>2019</v>
      </c>
    </row>
    <row r="9237" spans="1:18" x14ac:dyDescent="0.25">
      <c r="A9237" s="6" t="s">
        <v>10263</v>
      </c>
      <c r="B9237" s="6" t="s">
        <v>361</v>
      </c>
      <c r="C9237" s="6" t="s">
        <v>229</v>
      </c>
      <c r="D9237" s="6" t="s">
        <v>356</v>
      </c>
      <c r="E9237" s="6" t="s">
        <v>1133</v>
      </c>
      <c r="F9237" s="10">
        <v>43481</v>
      </c>
      <c r="G9237" s="6">
        <v>3</v>
      </c>
      <c r="H9237" s="11">
        <f>VLOOKUP(B9237,[1]!Product_Data[#Data],4,0)</f>
        <v>1338</v>
      </c>
      <c r="I9237" s="11">
        <f>VLOOKUP(B9237,[1]!Product_Data[#Data],3,0)</f>
        <v>682</v>
      </c>
      <c r="J9237" s="11">
        <f t="shared" si="867"/>
        <v>2046</v>
      </c>
      <c r="K9237" s="11">
        <f t="shared" si="868"/>
        <v>4014</v>
      </c>
      <c r="L9237" s="11">
        <f t="shared" si="869"/>
        <v>1968</v>
      </c>
      <c r="M9237" t="str">
        <f>VLOOKUP(C9237,[1]!Location_Data[#Data],2,0)</f>
        <v>San Jose</v>
      </c>
      <c r="N9237" t="str">
        <f>VLOOKUP(D9237,[1]!Salespeople_Data[#Data],2,0)</f>
        <v>Jimmy Young</v>
      </c>
      <c r="O9237" t="str">
        <f>VLOOKUP(E9237,[1]!Customer_Data[#Data],2,0)</f>
        <v>Daniel West</v>
      </c>
      <c r="P9237" s="15">
        <f t="shared" si="864"/>
        <v>4</v>
      </c>
      <c r="Q9237">
        <f t="shared" si="865"/>
        <v>1</v>
      </c>
      <c r="R9237">
        <f t="shared" si="866"/>
        <v>2019</v>
      </c>
    </row>
    <row r="9238" spans="1:18" x14ac:dyDescent="0.25">
      <c r="A9238" s="6" t="s">
        <v>10264</v>
      </c>
      <c r="B9238" s="6" t="s">
        <v>461</v>
      </c>
      <c r="C9238" s="6" t="s">
        <v>105</v>
      </c>
      <c r="D9238" s="6" t="s">
        <v>101</v>
      </c>
      <c r="E9238" s="6" t="s">
        <v>755</v>
      </c>
      <c r="F9238" s="10">
        <v>43762</v>
      </c>
      <c r="G9238" s="6">
        <v>4</v>
      </c>
      <c r="H9238" s="11">
        <f>VLOOKUP(B9238,[1]!Product_Data[#Data],4,0)</f>
        <v>35</v>
      </c>
      <c r="I9238" s="11">
        <f>VLOOKUP(B9238,[1]!Product_Data[#Data],3,0)</f>
        <v>22</v>
      </c>
      <c r="J9238" s="11">
        <f t="shared" si="867"/>
        <v>88</v>
      </c>
      <c r="K9238" s="11">
        <f t="shared" si="868"/>
        <v>140</v>
      </c>
      <c r="L9238" s="11">
        <f t="shared" si="869"/>
        <v>52</v>
      </c>
      <c r="M9238" t="str">
        <f>VLOOKUP(C9238,[1]!Location_Data[#Data],2,0)</f>
        <v>Daly City</v>
      </c>
      <c r="N9238" t="str">
        <f>VLOOKUP(D9238,[1]!Salespeople_Data[#Data],2,0)</f>
        <v>Scott Clark</v>
      </c>
      <c r="O9238" t="str">
        <f>VLOOKUP(E9238,[1]!Customer_Data[#Data],2,0)</f>
        <v>William Hawkins</v>
      </c>
      <c r="P9238" s="15">
        <f t="shared" si="864"/>
        <v>5</v>
      </c>
      <c r="Q9238">
        <f t="shared" si="865"/>
        <v>10</v>
      </c>
      <c r="R9238">
        <f t="shared" si="866"/>
        <v>2019</v>
      </c>
    </row>
    <row r="9239" spans="1:18" x14ac:dyDescent="0.25">
      <c r="A9239" s="6" t="s">
        <v>10265</v>
      </c>
      <c r="B9239" s="6" t="s">
        <v>605</v>
      </c>
      <c r="C9239" s="6" t="s">
        <v>530</v>
      </c>
      <c r="D9239" s="6" t="s">
        <v>308</v>
      </c>
      <c r="E9239" s="6" t="s">
        <v>265</v>
      </c>
      <c r="F9239" s="10">
        <v>43615</v>
      </c>
      <c r="G9239" s="6">
        <v>2</v>
      </c>
      <c r="H9239" s="11">
        <f>VLOOKUP(B9239,[1]!Product_Data[#Data],4,0)</f>
        <v>913</v>
      </c>
      <c r="I9239" s="11">
        <f>VLOOKUP(B9239,[1]!Product_Data[#Data],3,0)</f>
        <v>584</v>
      </c>
      <c r="J9239" s="11">
        <f t="shared" si="867"/>
        <v>1168</v>
      </c>
      <c r="K9239" s="11">
        <f t="shared" si="868"/>
        <v>1826</v>
      </c>
      <c r="L9239" s="11">
        <f t="shared" si="869"/>
        <v>658</v>
      </c>
      <c r="M9239" t="str">
        <f>VLOOKUP(C9239,[1]!Location_Data[#Data],2,0)</f>
        <v>San Buenaventura (Ventura)</v>
      </c>
      <c r="N9239" t="str">
        <f>VLOOKUP(D9239,[1]!Salespeople_Data[#Data],2,0)</f>
        <v>Fred Robertson</v>
      </c>
      <c r="O9239" t="str">
        <f>VLOOKUP(E9239,[1]!Customer_Data[#Data],2,0)</f>
        <v>Stephen Greene</v>
      </c>
      <c r="P9239" s="15">
        <f t="shared" si="864"/>
        <v>5</v>
      </c>
      <c r="Q9239">
        <f t="shared" si="865"/>
        <v>5</v>
      </c>
      <c r="R9239">
        <f t="shared" si="866"/>
        <v>2019</v>
      </c>
    </row>
    <row r="9240" spans="1:18" x14ac:dyDescent="0.25">
      <c r="A9240" s="6" t="s">
        <v>10266</v>
      </c>
      <c r="B9240" s="6" t="s">
        <v>86</v>
      </c>
      <c r="C9240" s="6" t="s">
        <v>174</v>
      </c>
      <c r="D9240" s="6" t="s">
        <v>257</v>
      </c>
      <c r="E9240" s="6" t="s">
        <v>2756</v>
      </c>
      <c r="F9240" s="10">
        <v>43562</v>
      </c>
      <c r="G9240" s="6">
        <v>1</v>
      </c>
      <c r="H9240" s="11">
        <f>VLOOKUP(B9240,[1]!Product_Data[#Data],4,0)</f>
        <v>1725</v>
      </c>
      <c r="I9240" s="11">
        <f>VLOOKUP(B9240,[1]!Product_Data[#Data],3,0)</f>
        <v>1363</v>
      </c>
      <c r="J9240" s="11">
        <f t="shared" si="867"/>
        <v>1363</v>
      </c>
      <c r="K9240" s="11">
        <f t="shared" si="868"/>
        <v>1725</v>
      </c>
      <c r="L9240" s="11">
        <f t="shared" si="869"/>
        <v>362</v>
      </c>
      <c r="M9240" t="str">
        <f>VLOOKUP(C9240,[1]!Location_Data[#Data],2,0)</f>
        <v>Norwalk</v>
      </c>
      <c r="N9240" t="str">
        <f>VLOOKUP(D9240,[1]!Salespeople_Data[#Data],2,0)</f>
        <v>Jerry Perry</v>
      </c>
      <c r="O9240" t="str">
        <f>VLOOKUP(E9240,[1]!Customer_Data[#Data],2,0)</f>
        <v>Earl Ortiz</v>
      </c>
      <c r="P9240" s="15">
        <f t="shared" si="864"/>
        <v>1</v>
      </c>
      <c r="Q9240">
        <f t="shared" si="865"/>
        <v>4</v>
      </c>
      <c r="R9240">
        <f t="shared" si="866"/>
        <v>2019</v>
      </c>
    </row>
    <row r="9241" spans="1:18" x14ac:dyDescent="0.25">
      <c r="A9241" s="6" t="s">
        <v>10267</v>
      </c>
      <c r="B9241" s="6" t="s">
        <v>370</v>
      </c>
      <c r="C9241" s="6" t="s">
        <v>79</v>
      </c>
      <c r="D9241" s="6" t="s">
        <v>15</v>
      </c>
      <c r="E9241" s="6" t="s">
        <v>508</v>
      </c>
      <c r="F9241" s="10">
        <v>43638</v>
      </c>
      <c r="G9241" s="6">
        <v>4</v>
      </c>
      <c r="H9241" s="11">
        <f>VLOOKUP(B9241,[1]!Product_Data[#Data],4,0)</f>
        <v>771</v>
      </c>
      <c r="I9241" s="11">
        <f>VLOOKUP(B9241,[1]!Product_Data[#Data],3,0)</f>
        <v>648</v>
      </c>
      <c r="J9241" s="11">
        <f t="shared" si="867"/>
        <v>2592</v>
      </c>
      <c r="K9241" s="11">
        <f t="shared" si="868"/>
        <v>3084</v>
      </c>
      <c r="L9241" s="11">
        <f t="shared" si="869"/>
        <v>492</v>
      </c>
      <c r="M9241" t="str">
        <f>VLOOKUP(C9241,[1]!Location_Data[#Data],2,0)</f>
        <v>Palmdale</v>
      </c>
      <c r="N9241" t="str">
        <f>VLOOKUP(D9241,[1]!Salespeople_Data[#Data],2,0)</f>
        <v>Ryan Butler</v>
      </c>
      <c r="O9241" t="str">
        <f>VLOOKUP(E9241,[1]!Customer_Data[#Data],2,0)</f>
        <v>Gregory Welch</v>
      </c>
      <c r="P9241" s="15">
        <f t="shared" si="864"/>
        <v>7</v>
      </c>
      <c r="Q9241">
        <f t="shared" si="865"/>
        <v>6</v>
      </c>
      <c r="R9241">
        <f t="shared" si="866"/>
        <v>2019</v>
      </c>
    </row>
    <row r="9242" spans="1:18" x14ac:dyDescent="0.25">
      <c r="A9242" s="6" t="s">
        <v>10268</v>
      </c>
      <c r="B9242" s="6" t="s">
        <v>69</v>
      </c>
      <c r="C9242" s="6" t="s">
        <v>211</v>
      </c>
      <c r="D9242" s="6" t="s">
        <v>136</v>
      </c>
      <c r="E9242" s="6" t="s">
        <v>45</v>
      </c>
      <c r="F9242" s="10">
        <v>43606</v>
      </c>
      <c r="G9242" s="6">
        <v>3</v>
      </c>
      <c r="H9242" s="11">
        <f>VLOOKUP(B9242,[1]!Product_Data[#Data],4,0)</f>
        <v>1351</v>
      </c>
      <c r="I9242" s="11">
        <f>VLOOKUP(B9242,[1]!Product_Data[#Data],3,0)</f>
        <v>1108</v>
      </c>
      <c r="J9242" s="11">
        <f t="shared" si="867"/>
        <v>3324</v>
      </c>
      <c r="K9242" s="11">
        <f t="shared" si="868"/>
        <v>4053</v>
      </c>
      <c r="L9242" s="11">
        <f t="shared" si="869"/>
        <v>729</v>
      </c>
      <c r="M9242" t="str">
        <f>VLOOKUP(C9242,[1]!Location_Data[#Data],2,0)</f>
        <v>Chula Vista</v>
      </c>
      <c r="N9242" t="str">
        <f>VLOOKUP(D9242,[1]!Salespeople_Data[#Data],2,0)</f>
        <v>Clarence Fox</v>
      </c>
      <c r="O9242" t="str">
        <f>VLOOKUP(E9242,[1]!Customer_Data[#Data],2,0)</f>
        <v>Jason Walker</v>
      </c>
      <c r="P9242" s="15">
        <f t="shared" si="864"/>
        <v>3</v>
      </c>
      <c r="Q9242">
        <f t="shared" si="865"/>
        <v>5</v>
      </c>
      <c r="R9242">
        <f t="shared" si="866"/>
        <v>2019</v>
      </c>
    </row>
    <row r="9243" spans="1:18" x14ac:dyDescent="0.25">
      <c r="A9243" s="6" t="s">
        <v>10269</v>
      </c>
      <c r="B9243" s="6" t="s">
        <v>330</v>
      </c>
      <c r="C9243" s="6" t="s">
        <v>242</v>
      </c>
      <c r="D9243" s="6" t="s">
        <v>10</v>
      </c>
      <c r="E9243" s="6" t="s">
        <v>299</v>
      </c>
      <c r="F9243" s="10">
        <v>43734</v>
      </c>
      <c r="G9243" s="6">
        <v>1</v>
      </c>
      <c r="H9243" s="11">
        <f>VLOOKUP(B9243,[1]!Product_Data[#Data],4,0)</f>
        <v>1635</v>
      </c>
      <c r="I9243" s="11">
        <f>VLOOKUP(B9243,[1]!Product_Data[#Data],3,0)</f>
        <v>1046</v>
      </c>
      <c r="J9243" s="11">
        <f t="shared" si="867"/>
        <v>1046</v>
      </c>
      <c r="K9243" s="11">
        <f t="shared" si="868"/>
        <v>1635</v>
      </c>
      <c r="L9243" s="11">
        <f t="shared" si="869"/>
        <v>589</v>
      </c>
      <c r="M9243" t="str">
        <f>VLOOKUP(C9243,[1]!Location_Data[#Data],2,0)</f>
        <v>Downey</v>
      </c>
      <c r="N9243" t="str">
        <f>VLOOKUP(D9243,[1]!Salespeople_Data[#Data],2,0)</f>
        <v>Justin Lynch</v>
      </c>
      <c r="O9243" t="str">
        <f>VLOOKUP(E9243,[1]!Customer_Data[#Data],2,0)</f>
        <v>Kenneth Ryan</v>
      </c>
      <c r="P9243" s="15">
        <f t="shared" si="864"/>
        <v>5</v>
      </c>
      <c r="Q9243">
        <f t="shared" si="865"/>
        <v>9</v>
      </c>
      <c r="R9243">
        <f t="shared" si="866"/>
        <v>2019</v>
      </c>
    </row>
    <row r="9244" spans="1:18" x14ac:dyDescent="0.25">
      <c r="A9244" s="6" t="s">
        <v>10270</v>
      </c>
      <c r="B9244" s="6" t="s">
        <v>200</v>
      </c>
      <c r="C9244" s="6" t="s">
        <v>182</v>
      </c>
      <c r="D9244" s="6" t="s">
        <v>146</v>
      </c>
      <c r="E9244" s="6" t="s">
        <v>1822</v>
      </c>
      <c r="F9244" s="10">
        <v>43671</v>
      </c>
      <c r="G9244" s="6">
        <v>2</v>
      </c>
      <c r="H9244" s="11">
        <f>VLOOKUP(B9244,[1]!Product_Data[#Data],4,0)</f>
        <v>315</v>
      </c>
      <c r="I9244" s="11">
        <f>VLOOKUP(B9244,[1]!Product_Data[#Data],3,0)</f>
        <v>208</v>
      </c>
      <c r="J9244" s="11">
        <f t="shared" si="867"/>
        <v>416</v>
      </c>
      <c r="K9244" s="11">
        <f t="shared" si="868"/>
        <v>630</v>
      </c>
      <c r="L9244" s="11">
        <f t="shared" si="869"/>
        <v>214</v>
      </c>
      <c r="M9244" t="str">
        <f>VLOOKUP(C9244,[1]!Location_Data[#Data],2,0)</f>
        <v>Vallejo</v>
      </c>
      <c r="N9244" t="str">
        <f>VLOOKUP(D9244,[1]!Salespeople_Data[#Data],2,0)</f>
        <v>Carl Elliott</v>
      </c>
      <c r="O9244" t="str">
        <f>VLOOKUP(E9244,[1]!Customer_Data[#Data],2,0)</f>
        <v>Carl Collins</v>
      </c>
      <c r="P9244" s="15">
        <f t="shared" si="864"/>
        <v>5</v>
      </c>
      <c r="Q9244">
        <f t="shared" si="865"/>
        <v>7</v>
      </c>
      <c r="R9244">
        <f t="shared" si="866"/>
        <v>2019</v>
      </c>
    </row>
    <row r="9245" spans="1:18" x14ac:dyDescent="0.25">
      <c r="A9245" s="6" t="s">
        <v>10271</v>
      </c>
      <c r="B9245" s="6" t="s">
        <v>305</v>
      </c>
      <c r="C9245" s="6" t="s">
        <v>472</v>
      </c>
      <c r="D9245" s="6" t="s">
        <v>356</v>
      </c>
      <c r="E9245" s="6" t="s">
        <v>1374</v>
      </c>
      <c r="F9245" s="10">
        <v>43476</v>
      </c>
      <c r="G9245" s="6">
        <v>1</v>
      </c>
      <c r="H9245" s="11">
        <f>VLOOKUP(B9245,[1]!Product_Data[#Data],4,0)</f>
        <v>504</v>
      </c>
      <c r="I9245" s="11">
        <f>VLOOKUP(B9245,[1]!Product_Data[#Data],3,0)</f>
        <v>408</v>
      </c>
      <c r="J9245" s="11">
        <f t="shared" si="867"/>
        <v>408</v>
      </c>
      <c r="K9245" s="11">
        <f t="shared" si="868"/>
        <v>504</v>
      </c>
      <c r="L9245" s="11">
        <f t="shared" si="869"/>
        <v>96</v>
      </c>
      <c r="M9245" t="str">
        <f>VLOOKUP(C9245,[1]!Location_Data[#Data],2,0)</f>
        <v>Concord</v>
      </c>
      <c r="N9245" t="str">
        <f>VLOOKUP(D9245,[1]!Salespeople_Data[#Data],2,0)</f>
        <v>Jimmy Young</v>
      </c>
      <c r="O9245" t="str">
        <f>VLOOKUP(E9245,[1]!Customer_Data[#Data],2,0)</f>
        <v>Paul Lane</v>
      </c>
      <c r="P9245" s="15">
        <f t="shared" si="864"/>
        <v>6</v>
      </c>
      <c r="Q9245">
        <f t="shared" si="865"/>
        <v>1</v>
      </c>
      <c r="R9245">
        <f t="shared" si="866"/>
        <v>2019</v>
      </c>
    </row>
    <row r="9246" spans="1:18" x14ac:dyDescent="0.25">
      <c r="A9246" s="6" t="s">
        <v>10272</v>
      </c>
      <c r="B9246" s="6" t="s">
        <v>305</v>
      </c>
      <c r="C9246" s="6" t="s">
        <v>110</v>
      </c>
      <c r="D9246" s="6" t="s">
        <v>191</v>
      </c>
      <c r="E9246" s="6" t="s">
        <v>414</v>
      </c>
      <c r="F9246" s="10">
        <v>43622</v>
      </c>
      <c r="G9246" s="6">
        <v>1</v>
      </c>
      <c r="H9246" s="11">
        <f>VLOOKUP(B9246,[1]!Product_Data[#Data],4,0)</f>
        <v>504</v>
      </c>
      <c r="I9246" s="11">
        <f>VLOOKUP(B9246,[1]!Product_Data[#Data],3,0)</f>
        <v>408</v>
      </c>
      <c r="J9246" s="11">
        <f t="shared" si="867"/>
        <v>408</v>
      </c>
      <c r="K9246" s="11">
        <f t="shared" si="868"/>
        <v>504</v>
      </c>
      <c r="L9246" s="11">
        <f t="shared" si="869"/>
        <v>96</v>
      </c>
      <c r="M9246" t="str">
        <f>VLOOKUP(C9246,[1]!Location_Data[#Data],2,0)</f>
        <v>Richmond</v>
      </c>
      <c r="N9246" t="str">
        <f>VLOOKUP(D9246,[1]!Salespeople_Data[#Data],2,0)</f>
        <v>Robert Reed</v>
      </c>
      <c r="O9246" t="str">
        <f>VLOOKUP(E9246,[1]!Customer_Data[#Data],2,0)</f>
        <v>Samuel Fields</v>
      </c>
      <c r="P9246" s="15">
        <f t="shared" si="864"/>
        <v>5</v>
      </c>
      <c r="Q9246">
        <f t="shared" si="865"/>
        <v>6</v>
      </c>
      <c r="R9246">
        <f t="shared" si="866"/>
        <v>2019</v>
      </c>
    </row>
    <row r="9247" spans="1:18" x14ac:dyDescent="0.25">
      <c r="A9247" s="6" t="s">
        <v>10273</v>
      </c>
      <c r="B9247" s="6" t="s">
        <v>464</v>
      </c>
      <c r="C9247" s="6" t="s">
        <v>229</v>
      </c>
      <c r="D9247" s="6" t="s">
        <v>308</v>
      </c>
      <c r="E9247" s="6" t="s">
        <v>1872</v>
      </c>
      <c r="F9247" s="10">
        <v>43629</v>
      </c>
      <c r="G9247" s="6">
        <v>1</v>
      </c>
      <c r="H9247" s="11">
        <f>VLOOKUP(B9247,[1]!Product_Data[#Data],4,0)</f>
        <v>1566</v>
      </c>
      <c r="I9247" s="11">
        <f>VLOOKUP(B9247,[1]!Product_Data[#Data],3,0)</f>
        <v>1190</v>
      </c>
      <c r="J9247" s="11">
        <f t="shared" si="867"/>
        <v>1190</v>
      </c>
      <c r="K9247" s="11">
        <f t="shared" si="868"/>
        <v>1566</v>
      </c>
      <c r="L9247" s="11">
        <f t="shared" si="869"/>
        <v>376</v>
      </c>
      <c r="M9247" t="str">
        <f>VLOOKUP(C9247,[1]!Location_Data[#Data],2,0)</f>
        <v>San Jose</v>
      </c>
      <c r="N9247" t="str">
        <f>VLOOKUP(D9247,[1]!Salespeople_Data[#Data],2,0)</f>
        <v>Fred Robertson</v>
      </c>
      <c r="O9247" t="str">
        <f>VLOOKUP(E9247,[1]!Customer_Data[#Data],2,0)</f>
        <v>Henry Bishop</v>
      </c>
      <c r="P9247" s="15">
        <f t="shared" si="864"/>
        <v>5</v>
      </c>
      <c r="Q9247">
        <f t="shared" si="865"/>
        <v>6</v>
      </c>
      <c r="R9247">
        <f t="shared" si="866"/>
        <v>2019</v>
      </c>
    </row>
    <row r="9248" spans="1:18" x14ac:dyDescent="0.25">
      <c r="A9248" s="6" t="s">
        <v>10274</v>
      </c>
      <c r="B9248" s="6" t="s">
        <v>99</v>
      </c>
      <c r="C9248" s="6" t="s">
        <v>156</v>
      </c>
      <c r="D9248" s="6" t="s">
        <v>49</v>
      </c>
      <c r="E9248" s="6" t="s">
        <v>2346</v>
      </c>
      <c r="F9248" s="10">
        <v>43799</v>
      </c>
      <c r="G9248" s="6">
        <v>1</v>
      </c>
      <c r="H9248" s="11">
        <f>VLOOKUP(B9248,[1]!Product_Data[#Data],4,0)</f>
        <v>1708</v>
      </c>
      <c r="I9248" s="11">
        <f>VLOOKUP(B9248,[1]!Product_Data[#Data],3,0)</f>
        <v>871</v>
      </c>
      <c r="J9248" s="11">
        <f t="shared" si="867"/>
        <v>871</v>
      </c>
      <c r="K9248" s="11">
        <f t="shared" si="868"/>
        <v>1708</v>
      </c>
      <c r="L9248" s="11">
        <f t="shared" si="869"/>
        <v>837</v>
      </c>
      <c r="M9248" t="str">
        <f>VLOOKUP(C9248,[1]!Location_Data[#Data],2,0)</f>
        <v>Sacramento</v>
      </c>
      <c r="N9248" t="str">
        <f>VLOOKUP(D9248,[1]!Salespeople_Data[#Data],2,0)</f>
        <v>Walter Cook</v>
      </c>
      <c r="O9248" t="str">
        <f>VLOOKUP(E9248,[1]!Customer_Data[#Data],2,0)</f>
        <v>Matthew Nguyen</v>
      </c>
      <c r="P9248" s="15">
        <f t="shared" si="864"/>
        <v>7</v>
      </c>
      <c r="Q9248">
        <f t="shared" si="865"/>
        <v>11</v>
      </c>
      <c r="R9248">
        <f t="shared" si="866"/>
        <v>2019</v>
      </c>
    </row>
    <row r="9249" spans="1:18" x14ac:dyDescent="0.25">
      <c r="A9249" s="6" t="s">
        <v>10275</v>
      </c>
      <c r="B9249" s="6" t="s">
        <v>245</v>
      </c>
      <c r="C9249" s="6" t="s">
        <v>331</v>
      </c>
      <c r="D9249" s="6" t="s">
        <v>58</v>
      </c>
      <c r="E9249" s="6" t="s">
        <v>1018</v>
      </c>
      <c r="F9249" s="10">
        <v>43581</v>
      </c>
      <c r="G9249" s="6">
        <v>2</v>
      </c>
      <c r="H9249" s="11">
        <f>VLOOKUP(B9249,[1]!Product_Data[#Data],4,0)</f>
        <v>818</v>
      </c>
      <c r="I9249" s="11">
        <f>VLOOKUP(B9249,[1]!Product_Data[#Data],3,0)</f>
        <v>450</v>
      </c>
      <c r="J9249" s="11">
        <f t="shared" si="867"/>
        <v>900</v>
      </c>
      <c r="K9249" s="11">
        <f t="shared" si="868"/>
        <v>1636</v>
      </c>
      <c r="L9249" s="11">
        <f t="shared" si="869"/>
        <v>736</v>
      </c>
      <c r="M9249" t="str">
        <f>VLOOKUP(C9249,[1]!Location_Data[#Data],2,0)</f>
        <v>Sunnyvale</v>
      </c>
      <c r="N9249" t="str">
        <f>VLOOKUP(D9249,[1]!Salespeople_Data[#Data],2,0)</f>
        <v>Christopher Tucker</v>
      </c>
      <c r="O9249" t="str">
        <f>VLOOKUP(E9249,[1]!Customer_Data[#Data],2,0)</f>
        <v>Victor Gutierrez</v>
      </c>
      <c r="P9249" s="15">
        <f t="shared" si="864"/>
        <v>6</v>
      </c>
      <c r="Q9249">
        <f t="shared" si="865"/>
        <v>4</v>
      </c>
      <c r="R9249">
        <f t="shared" si="866"/>
        <v>2019</v>
      </c>
    </row>
    <row r="9250" spans="1:18" x14ac:dyDescent="0.25">
      <c r="A9250" s="6" t="s">
        <v>10276</v>
      </c>
      <c r="B9250" s="6" t="s">
        <v>626</v>
      </c>
      <c r="C9250" s="6" t="s">
        <v>215</v>
      </c>
      <c r="D9250" s="6" t="s">
        <v>25</v>
      </c>
      <c r="E9250" s="6" t="s">
        <v>650</v>
      </c>
      <c r="F9250" s="10">
        <v>43734</v>
      </c>
      <c r="G9250" s="6">
        <v>2</v>
      </c>
      <c r="H9250" s="11">
        <f>VLOOKUP(B9250,[1]!Product_Data[#Data],4,0)</f>
        <v>584</v>
      </c>
      <c r="I9250" s="11">
        <f>VLOOKUP(B9250,[1]!Product_Data[#Data],3,0)</f>
        <v>420</v>
      </c>
      <c r="J9250" s="11">
        <f t="shared" si="867"/>
        <v>840</v>
      </c>
      <c r="K9250" s="11">
        <f t="shared" si="868"/>
        <v>1168</v>
      </c>
      <c r="L9250" s="11">
        <f t="shared" si="869"/>
        <v>328</v>
      </c>
      <c r="M9250" t="str">
        <f>VLOOKUP(C9250,[1]!Location_Data[#Data],2,0)</f>
        <v>El Cajon</v>
      </c>
      <c r="N9250" t="str">
        <f>VLOOKUP(D9250,[1]!Salespeople_Data[#Data],2,0)</f>
        <v>Brian Davis</v>
      </c>
      <c r="O9250" t="str">
        <f>VLOOKUP(E9250,[1]!Customer_Data[#Data],2,0)</f>
        <v>Louis Johnston</v>
      </c>
      <c r="P9250" s="15">
        <f t="shared" si="864"/>
        <v>5</v>
      </c>
      <c r="Q9250">
        <f t="shared" si="865"/>
        <v>9</v>
      </c>
      <c r="R9250">
        <f t="shared" si="866"/>
        <v>2019</v>
      </c>
    </row>
    <row r="9251" spans="1:18" x14ac:dyDescent="0.25">
      <c r="A9251" s="6" t="s">
        <v>10277</v>
      </c>
      <c r="B9251" s="6" t="s">
        <v>61</v>
      </c>
      <c r="C9251" s="6" t="s">
        <v>322</v>
      </c>
      <c r="D9251" s="6" t="s">
        <v>71</v>
      </c>
      <c r="E9251" s="6" t="s">
        <v>7314</v>
      </c>
      <c r="F9251" s="10">
        <v>43577</v>
      </c>
      <c r="G9251" s="6">
        <v>2</v>
      </c>
      <c r="H9251" s="11">
        <f>VLOOKUP(B9251,[1]!Product_Data[#Data],4,0)</f>
        <v>1889</v>
      </c>
      <c r="I9251" s="11">
        <f>VLOOKUP(B9251,[1]!Product_Data[#Data],3,0)</f>
        <v>945</v>
      </c>
      <c r="J9251" s="11">
        <f t="shared" si="867"/>
        <v>1890</v>
      </c>
      <c r="K9251" s="11">
        <f t="shared" si="868"/>
        <v>3778</v>
      </c>
      <c r="L9251" s="11">
        <f t="shared" si="869"/>
        <v>1888</v>
      </c>
      <c r="M9251" t="str">
        <f>VLOOKUP(C9251,[1]!Location_Data[#Data],2,0)</f>
        <v>Rancho Cucamonga</v>
      </c>
      <c r="N9251" t="str">
        <f>VLOOKUP(D9251,[1]!Salespeople_Data[#Data],2,0)</f>
        <v>Gary Rodriguez</v>
      </c>
      <c r="O9251" t="str">
        <f>VLOOKUP(E9251,[1]!Customer_Data[#Data],2,0)</f>
        <v>David Wheeler</v>
      </c>
      <c r="P9251" s="15">
        <f t="shared" si="864"/>
        <v>2</v>
      </c>
      <c r="Q9251">
        <f t="shared" si="865"/>
        <v>4</v>
      </c>
      <c r="R9251">
        <f t="shared" si="866"/>
        <v>2019</v>
      </c>
    </row>
    <row r="9252" spans="1:18" x14ac:dyDescent="0.25">
      <c r="A9252" s="6" t="s">
        <v>10278</v>
      </c>
      <c r="B9252" s="6" t="s">
        <v>352</v>
      </c>
      <c r="C9252" s="6" t="s">
        <v>276</v>
      </c>
      <c r="D9252" s="6" t="s">
        <v>58</v>
      </c>
      <c r="E9252" s="6" t="s">
        <v>1597</v>
      </c>
      <c r="F9252" s="10">
        <v>43683</v>
      </c>
      <c r="G9252" s="6">
        <v>1</v>
      </c>
      <c r="H9252" s="11">
        <f>VLOOKUP(B9252,[1]!Product_Data[#Data],4,0)</f>
        <v>203</v>
      </c>
      <c r="I9252" s="11">
        <f>VLOOKUP(B9252,[1]!Product_Data[#Data],3,0)</f>
        <v>154</v>
      </c>
      <c r="J9252" s="11">
        <f t="shared" si="867"/>
        <v>154</v>
      </c>
      <c r="K9252" s="11">
        <f t="shared" si="868"/>
        <v>203</v>
      </c>
      <c r="L9252" s="11">
        <f t="shared" si="869"/>
        <v>49</v>
      </c>
      <c r="M9252" t="str">
        <f>VLOOKUP(C9252,[1]!Location_Data[#Data],2,0)</f>
        <v>Orange</v>
      </c>
      <c r="N9252" t="str">
        <f>VLOOKUP(D9252,[1]!Salespeople_Data[#Data],2,0)</f>
        <v>Christopher Tucker</v>
      </c>
      <c r="O9252" t="str">
        <f>VLOOKUP(E9252,[1]!Customer_Data[#Data],2,0)</f>
        <v>Edward Williams</v>
      </c>
      <c r="P9252" s="15">
        <f t="shared" si="864"/>
        <v>3</v>
      </c>
      <c r="Q9252">
        <f t="shared" si="865"/>
        <v>8</v>
      </c>
      <c r="R9252">
        <f t="shared" si="866"/>
        <v>2019</v>
      </c>
    </row>
    <row r="9253" spans="1:18" x14ac:dyDescent="0.25">
      <c r="A9253" s="6" t="s">
        <v>10279</v>
      </c>
      <c r="B9253" s="6" t="s">
        <v>461</v>
      </c>
      <c r="C9253" s="6" t="s">
        <v>19</v>
      </c>
      <c r="D9253" s="6" t="s">
        <v>63</v>
      </c>
      <c r="E9253" s="6" t="s">
        <v>1607</v>
      </c>
      <c r="F9253" s="10">
        <v>43613</v>
      </c>
      <c r="G9253" s="6">
        <v>1</v>
      </c>
      <c r="H9253" s="11">
        <f>VLOOKUP(B9253,[1]!Product_Data[#Data],4,0)</f>
        <v>35</v>
      </c>
      <c r="I9253" s="11">
        <f>VLOOKUP(B9253,[1]!Product_Data[#Data],3,0)</f>
        <v>22</v>
      </c>
      <c r="J9253" s="11">
        <f t="shared" si="867"/>
        <v>22</v>
      </c>
      <c r="K9253" s="11">
        <f t="shared" si="868"/>
        <v>35</v>
      </c>
      <c r="L9253" s="11">
        <f t="shared" si="869"/>
        <v>13</v>
      </c>
      <c r="M9253" t="str">
        <f>VLOOKUP(C9253,[1]!Location_Data[#Data],2,0)</f>
        <v>Berkeley</v>
      </c>
      <c r="N9253" t="str">
        <f>VLOOKUP(D9253,[1]!Salespeople_Data[#Data],2,0)</f>
        <v>Jeremy Mendoza</v>
      </c>
      <c r="O9253" t="str">
        <f>VLOOKUP(E9253,[1]!Customer_Data[#Data],2,0)</f>
        <v>Ralph Olson</v>
      </c>
      <c r="P9253" s="15">
        <f t="shared" si="864"/>
        <v>3</v>
      </c>
      <c r="Q9253">
        <f t="shared" si="865"/>
        <v>5</v>
      </c>
      <c r="R9253">
        <f t="shared" si="866"/>
        <v>2019</v>
      </c>
    </row>
    <row r="9254" spans="1:18" x14ac:dyDescent="0.25">
      <c r="A9254" s="6" t="s">
        <v>10280</v>
      </c>
      <c r="B9254" s="6" t="s">
        <v>228</v>
      </c>
      <c r="C9254" s="6" t="s">
        <v>450</v>
      </c>
      <c r="D9254" s="6" t="s">
        <v>269</v>
      </c>
      <c r="E9254" s="6" t="s">
        <v>2641</v>
      </c>
      <c r="F9254" s="10">
        <v>43587</v>
      </c>
      <c r="G9254" s="6">
        <v>1</v>
      </c>
      <c r="H9254" s="11">
        <f>VLOOKUP(B9254,[1]!Product_Data[#Data],4,0)</f>
        <v>1862</v>
      </c>
      <c r="I9254" s="11">
        <f>VLOOKUP(B9254,[1]!Product_Data[#Data],3,0)</f>
        <v>1173</v>
      </c>
      <c r="J9254" s="11">
        <f t="shared" si="867"/>
        <v>1173</v>
      </c>
      <c r="K9254" s="11">
        <f t="shared" si="868"/>
        <v>1862</v>
      </c>
      <c r="L9254" s="11">
        <f t="shared" si="869"/>
        <v>689</v>
      </c>
      <c r="M9254" t="str">
        <f>VLOOKUP(C9254,[1]!Location_Data[#Data],2,0)</f>
        <v>Simi Valley</v>
      </c>
      <c r="N9254" t="str">
        <f>VLOOKUP(D9254,[1]!Salespeople_Data[#Data],2,0)</f>
        <v>Kevin Butler</v>
      </c>
      <c r="O9254" t="str">
        <f>VLOOKUP(E9254,[1]!Customer_Data[#Data],2,0)</f>
        <v>Nicholas Hernandez</v>
      </c>
      <c r="P9254" s="15">
        <f t="shared" si="864"/>
        <v>5</v>
      </c>
      <c r="Q9254">
        <f t="shared" si="865"/>
        <v>5</v>
      </c>
      <c r="R9254">
        <f t="shared" si="866"/>
        <v>2019</v>
      </c>
    </row>
    <row r="9255" spans="1:18" x14ac:dyDescent="0.25">
      <c r="A9255" s="6" t="s">
        <v>10281</v>
      </c>
      <c r="B9255" s="6" t="s">
        <v>185</v>
      </c>
      <c r="C9255" s="6" t="s">
        <v>392</v>
      </c>
      <c r="D9255" s="6" t="s">
        <v>20</v>
      </c>
      <c r="E9255" s="6" t="s">
        <v>1635</v>
      </c>
      <c r="F9255" s="10">
        <v>43480</v>
      </c>
      <c r="G9255" s="6">
        <v>1</v>
      </c>
      <c r="H9255" s="11">
        <f>VLOOKUP(B9255,[1]!Product_Data[#Data],4,0)</f>
        <v>667</v>
      </c>
      <c r="I9255" s="11">
        <f>VLOOKUP(B9255,[1]!Product_Data[#Data],3,0)</f>
        <v>387</v>
      </c>
      <c r="J9255" s="11">
        <f t="shared" si="867"/>
        <v>387</v>
      </c>
      <c r="K9255" s="11">
        <f t="shared" si="868"/>
        <v>667</v>
      </c>
      <c r="L9255" s="11">
        <f t="shared" si="869"/>
        <v>280</v>
      </c>
      <c r="M9255" t="str">
        <f>VLOOKUP(C9255,[1]!Location_Data[#Data],2,0)</f>
        <v>Visalia</v>
      </c>
      <c r="N9255" t="str">
        <f>VLOOKUP(D9255,[1]!Salespeople_Data[#Data],2,0)</f>
        <v>Joshua Cook</v>
      </c>
      <c r="O9255" t="str">
        <f>VLOOKUP(E9255,[1]!Customer_Data[#Data],2,0)</f>
        <v>Sean Andrews</v>
      </c>
      <c r="P9255" s="15">
        <f t="shared" si="864"/>
        <v>3</v>
      </c>
      <c r="Q9255">
        <f t="shared" si="865"/>
        <v>1</v>
      </c>
      <c r="R9255">
        <f t="shared" si="866"/>
        <v>2019</v>
      </c>
    </row>
    <row r="9256" spans="1:18" x14ac:dyDescent="0.25">
      <c r="A9256" s="6" t="s">
        <v>10282</v>
      </c>
      <c r="B9256" s="6" t="s">
        <v>560</v>
      </c>
      <c r="C9256" s="6" t="s">
        <v>377</v>
      </c>
      <c r="D9256" s="6" t="s">
        <v>71</v>
      </c>
      <c r="E9256" s="6" t="s">
        <v>1238</v>
      </c>
      <c r="F9256" s="10">
        <v>43737</v>
      </c>
      <c r="G9256" s="6">
        <v>1</v>
      </c>
      <c r="H9256" s="11">
        <f>VLOOKUP(B9256,[1]!Product_Data[#Data],4,0)</f>
        <v>1809</v>
      </c>
      <c r="I9256" s="11">
        <f>VLOOKUP(B9256,[1]!Product_Data[#Data],3,0)</f>
        <v>1067</v>
      </c>
      <c r="J9256" s="11">
        <f t="shared" si="867"/>
        <v>1067</v>
      </c>
      <c r="K9256" s="11">
        <f t="shared" si="868"/>
        <v>1809</v>
      </c>
      <c r="L9256" s="11">
        <f t="shared" si="869"/>
        <v>742</v>
      </c>
      <c r="M9256" t="str">
        <f>VLOOKUP(C9256,[1]!Location_Data[#Data],2,0)</f>
        <v>San Diego</v>
      </c>
      <c r="N9256" t="str">
        <f>VLOOKUP(D9256,[1]!Salespeople_Data[#Data],2,0)</f>
        <v>Gary Rodriguez</v>
      </c>
      <c r="O9256" t="str">
        <f>VLOOKUP(E9256,[1]!Customer_Data[#Data],2,0)</f>
        <v>Louis Chavez</v>
      </c>
      <c r="P9256" s="15">
        <f t="shared" si="864"/>
        <v>1</v>
      </c>
      <c r="Q9256">
        <f t="shared" si="865"/>
        <v>9</v>
      </c>
      <c r="R9256">
        <f t="shared" si="866"/>
        <v>2019</v>
      </c>
    </row>
    <row r="9257" spans="1:18" x14ac:dyDescent="0.25">
      <c r="A9257" s="6" t="s">
        <v>10283</v>
      </c>
      <c r="B9257" s="6" t="s">
        <v>321</v>
      </c>
      <c r="C9257" s="6" t="s">
        <v>57</v>
      </c>
      <c r="D9257" s="6" t="s">
        <v>101</v>
      </c>
      <c r="E9257" s="6" t="s">
        <v>473</v>
      </c>
      <c r="F9257" s="10">
        <v>43781</v>
      </c>
      <c r="G9257" s="6">
        <v>1</v>
      </c>
      <c r="H9257" s="11">
        <f>VLOOKUP(B9257,[1]!Product_Data[#Data],4,0)</f>
        <v>2391</v>
      </c>
      <c r="I9257" s="11">
        <f>VLOOKUP(B9257,[1]!Product_Data[#Data],3,0)</f>
        <v>1291</v>
      </c>
      <c r="J9257" s="11">
        <f t="shared" si="867"/>
        <v>1291</v>
      </c>
      <c r="K9257" s="11">
        <f t="shared" si="868"/>
        <v>2391</v>
      </c>
      <c r="L9257" s="11">
        <f t="shared" si="869"/>
        <v>1100</v>
      </c>
      <c r="M9257" t="str">
        <f>VLOOKUP(C9257,[1]!Location_Data[#Data],2,0)</f>
        <v>Thousand Oaks</v>
      </c>
      <c r="N9257" t="str">
        <f>VLOOKUP(D9257,[1]!Salespeople_Data[#Data],2,0)</f>
        <v>Scott Clark</v>
      </c>
      <c r="O9257" t="str">
        <f>VLOOKUP(E9257,[1]!Customer_Data[#Data],2,0)</f>
        <v>Richard Hudson</v>
      </c>
      <c r="P9257" s="15">
        <f t="shared" si="864"/>
        <v>3</v>
      </c>
      <c r="Q9257">
        <f t="shared" si="865"/>
        <v>11</v>
      </c>
      <c r="R9257">
        <f t="shared" si="866"/>
        <v>2019</v>
      </c>
    </row>
    <row r="9258" spans="1:18" x14ac:dyDescent="0.25">
      <c r="A9258" s="6" t="s">
        <v>10284</v>
      </c>
      <c r="B9258" s="6" t="s">
        <v>325</v>
      </c>
      <c r="C9258" s="6" t="s">
        <v>39</v>
      </c>
      <c r="D9258" s="6" t="s">
        <v>146</v>
      </c>
      <c r="E9258" s="6" t="s">
        <v>2598</v>
      </c>
      <c r="F9258" s="10">
        <v>43724</v>
      </c>
      <c r="G9258" s="6">
        <v>2</v>
      </c>
      <c r="H9258" s="11">
        <f>VLOOKUP(B9258,[1]!Product_Data[#Data],4,0)</f>
        <v>1526</v>
      </c>
      <c r="I9258" s="11">
        <f>VLOOKUP(B9258,[1]!Product_Data[#Data],3,0)</f>
        <v>1251</v>
      </c>
      <c r="J9258" s="11">
        <f t="shared" si="867"/>
        <v>2502</v>
      </c>
      <c r="K9258" s="11">
        <f t="shared" si="868"/>
        <v>3052</v>
      </c>
      <c r="L9258" s="11">
        <f t="shared" si="869"/>
        <v>550</v>
      </c>
      <c r="M9258" t="str">
        <f>VLOOKUP(C9258,[1]!Location_Data[#Data],2,0)</f>
        <v>Oceanside</v>
      </c>
      <c r="N9258" t="str">
        <f>VLOOKUP(D9258,[1]!Salespeople_Data[#Data],2,0)</f>
        <v>Carl Elliott</v>
      </c>
      <c r="O9258" t="str">
        <f>VLOOKUP(E9258,[1]!Customer_Data[#Data],2,0)</f>
        <v>Jeffrey Phillips</v>
      </c>
      <c r="P9258" s="15">
        <f t="shared" si="864"/>
        <v>2</v>
      </c>
      <c r="Q9258">
        <f t="shared" si="865"/>
        <v>9</v>
      </c>
      <c r="R9258">
        <f t="shared" si="866"/>
        <v>2019</v>
      </c>
    </row>
    <row r="9259" spans="1:18" x14ac:dyDescent="0.25">
      <c r="A9259" s="6" t="s">
        <v>10285</v>
      </c>
      <c r="B9259" s="6" t="s">
        <v>858</v>
      </c>
      <c r="C9259" s="6" t="s">
        <v>286</v>
      </c>
      <c r="D9259" s="6" t="s">
        <v>71</v>
      </c>
      <c r="E9259" s="6" t="s">
        <v>2191</v>
      </c>
      <c r="F9259" s="10">
        <v>43640</v>
      </c>
      <c r="G9259" s="6">
        <v>1</v>
      </c>
      <c r="H9259" s="11">
        <f>VLOOKUP(B9259,[1]!Product_Data[#Data],4,0)</f>
        <v>2294</v>
      </c>
      <c r="I9259" s="11">
        <f>VLOOKUP(B9259,[1]!Product_Data[#Data],3,0)</f>
        <v>1399</v>
      </c>
      <c r="J9259" s="11">
        <f t="shared" si="867"/>
        <v>1399</v>
      </c>
      <c r="K9259" s="11">
        <f t="shared" si="868"/>
        <v>2294</v>
      </c>
      <c r="L9259" s="11">
        <f t="shared" si="869"/>
        <v>895</v>
      </c>
      <c r="M9259" t="str">
        <f>VLOOKUP(C9259,[1]!Location_Data[#Data],2,0)</f>
        <v>El Monte</v>
      </c>
      <c r="N9259" t="str">
        <f>VLOOKUP(D9259,[1]!Salespeople_Data[#Data],2,0)</f>
        <v>Gary Rodriguez</v>
      </c>
      <c r="O9259" t="str">
        <f>VLOOKUP(E9259,[1]!Customer_Data[#Data],2,0)</f>
        <v>Victor Gray</v>
      </c>
      <c r="P9259" s="15">
        <f t="shared" si="864"/>
        <v>2</v>
      </c>
      <c r="Q9259">
        <f t="shared" si="865"/>
        <v>6</v>
      </c>
      <c r="R9259">
        <f t="shared" si="866"/>
        <v>2019</v>
      </c>
    </row>
    <row r="9260" spans="1:18" x14ac:dyDescent="0.25">
      <c r="A9260" s="6" t="s">
        <v>10286</v>
      </c>
      <c r="B9260" s="6" t="s">
        <v>389</v>
      </c>
      <c r="C9260" s="6" t="s">
        <v>302</v>
      </c>
      <c r="D9260" s="6" t="s">
        <v>159</v>
      </c>
      <c r="E9260" s="6" t="s">
        <v>2500</v>
      </c>
      <c r="F9260" s="10">
        <v>43745</v>
      </c>
      <c r="G9260" s="6">
        <v>1</v>
      </c>
      <c r="H9260" s="11">
        <f>VLOOKUP(B9260,[1]!Product_Data[#Data],4,0)</f>
        <v>1367</v>
      </c>
      <c r="I9260" s="11">
        <f>VLOOKUP(B9260,[1]!Product_Data[#Data],3,0)</f>
        <v>984</v>
      </c>
      <c r="J9260" s="11">
        <f t="shared" si="867"/>
        <v>984</v>
      </c>
      <c r="K9260" s="11">
        <f t="shared" si="868"/>
        <v>1367</v>
      </c>
      <c r="L9260" s="11">
        <f t="shared" si="869"/>
        <v>383</v>
      </c>
      <c r="M9260" t="str">
        <f>VLOOKUP(C9260,[1]!Location_Data[#Data],2,0)</f>
        <v>Santa Rosa</v>
      </c>
      <c r="N9260" t="str">
        <f>VLOOKUP(D9260,[1]!Salespeople_Data[#Data],2,0)</f>
        <v>Bobby Russell</v>
      </c>
      <c r="O9260" t="str">
        <f>VLOOKUP(E9260,[1]!Customer_Data[#Data],2,0)</f>
        <v>Philip Burton</v>
      </c>
      <c r="P9260" s="15">
        <f t="shared" si="864"/>
        <v>2</v>
      </c>
      <c r="Q9260">
        <f t="shared" si="865"/>
        <v>10</v>
      </c>
      <c r="R9260">
        <f t="shared" si="866"/>
        <v>2019</v>
      </c>
    </row>
    <row r="9261" spans="1:18" x14ac:dyDescent="0.25">
      <c r="A9261" s="6" t="s">
        <v>10287</v>
      </c>
      <c r="B9261" s="6" t="s">
        <v>109</v>
      </c>
      <c r="C9261" s="6" t="s">
        <v>211</v>
      </c>
      <c r="D9261" s="6" t="s">
        <v>35</v>
      </c>
      <c r="E9261" s="6" t="s">
        <v>1864</v>
      </c>
      <c r="F9261" s="10">
        <v>43719</v>
      </c>
      <c r="G9261" s="6">
        <v>1</v>
      </c>
      <c r="H9261" s="11">
        <f>VLOOKUP(B9261,[1]!Product_Data[#Data],4,0)</f>
        <v>1783</v>
      </c>
      <c r="I9261" s="11">
        <f>VLOOKUP(B9261,[1]!Product_Data[#Data],3,0)</f>
        <v>1230</v>
      </c>
      <c r="J9261" s="11">
        <f t="shared" si="867"/>
        <v>1230</v>
      </c>
      <c r="K9261" s="11">
        <f t="shared" si="868"/>
        <v>1783</v>
      </c>
      <c r="L9261" s="11">
        <f t="shared" si="869"/>
        <v>553</v>
      </c>
      <c r="M9261" t="str">
        <f>VLOOKUP(C9261,[1]!Location_Data[#Data],2,0)</f>
        <v>Chula Vista</v>
      </c>
      <c r="N9261" t="str">
        <f>VLOOKUP(D9261,[1]!Salespeople_Data[#Data],2,0)</f>
        <v>Charles Harper</v>
      </c>
      <c r="O9261" t="str">
        <f>VLOOKUP(E9261,[1]!Customer_Data[#Data],2,0)</f>
        <v>Juan Griffin</v>
      </c>
      <c r="P9261" s="15">
        <f t="shared" si="864"/>
        <v>4</v>
      </c>
      <c r="Q9261">
        <f t="shared" si="865"/>
        <v>9</v>
      </c>
      <c r="R9261">
        <f t="shared" si="866"/>
        <v>2019</v>
      </c>
    </row>
    <row r="9262" spans="1:18" x14ac:dyDescent="0.25">
      <c r="A9262" s="6" t="s">
        <v>10288</v>
      </c>
      <c r="B9262" s="6" t="s">
        <v>61</v>
      </c>
      <c r="C9262" s="6" t="s">
        <v>44</v>
      </c>
      <c r="D9262" s="6" t="s">
        <v>191</v>
      </c>
      <c r="E9262" s="6" t="s">
        <v>885</v>
      </c>
      <c r="F9262" s="10">
        <v>43699</v>
      </c>
      <c r="G9262" s="6">
        <v>2</v>
      </c>
      <c r="H9262" s="11">
        <f>VLOOKUP(B9262,[1]!Product_Data[#Data],4,0)</f>
        <v>1889</v>
      </c>
      <c r="I9262" s="11">
        <f>VLOOKUP(B9262,[1]!Product_Data[#Data],3,0)</f>
        <v>945</v>
      </c>
      <c r="J9262" s="11">
        <f t="shared" si="867"/>
        <v>1890</v>
      </c>
      <c r="K9262" s="11">
        <f t="shared" si="868"/>
        <v>3778</v>
      </c>
      <c r="L9262" s="11">
        <f t="shared" si="869"/>
        <v>1888</v>
      </c>
      <c r="M9262" t="str">
        <f>VLOOKUP(C9262,[1]!Location_Data[#Data],2,0)</f>
        <v>Moreno Valley</v>
      </c>
      <c r="N9262" t="str">
        <f>VLOOKUP(D9262,[1]!Salespeople_Data[#Data],2,0)</f>
        <v>Robert Reed</v>
      </c>
      <c r="O9262" t="str">
        <f>VLOOKUP(E9262,[1]!Customer_Data[#Data],2,0)</f>
        <v>Andrew Peters</v>
      </c>
      <c r="P9262" s="15">
        <f t="shared" si="864"/>
        <v>5</v>
      </c>
      <c r="Q9262">
        <f t="shared" si="865"/>
        <v>8</v>
      </c>
      <c r="R9262">
        <f t="shared" si="866"/>
        <v>2019</v>
      </c>
    </row>
    <row r="9263" spans="1:18" x14ac:dyDescent="0.25">
      <c r="A9263" s="6" t="s">
        <v>10289</v>
      </c>
      <c r="B9263" s="6" t="s">
        <v>164</v>
      </c>
      <c r="C9263" s="6" t="s">
        <v>186</v>
      </c>
      <c r="D9263" s="6" t="s">
        <v>10</v>
      </c>
      <c r="E9263" s="6" t="s">
        <v>2717</v>
      </c>
      <c r="F9263" s="10">
        <v>43493</v>
      </c>
      <c r="G9263" s="6">
        <v>2</v>
      </c>
      <c r="H9263" s="11">
        <f>VLOOKUP(B9263,[1]!Product_Data[#Data],4,0)</f>
        <v>637</v>
      </c>
      <c r="I9263" s="11">
        <f>VLOOKUP(B9263,[1]!Product_Data[#Data],3,0)</f>
        <v>389</v>
      </c>
      <c r="J9263" s="11">
        <f t="shared" si="867"/>
        <v>778</v>
      </c>
      <c r="K9263" s="11">
        <f t="shared" si="868"/>
        <v>1274</v>
      </c>
      <c r="L9263" s="11">
        <f t="shared" si="869"/>
        <v>496</v>
      </c>
      <c r="M9263" t="str">
        <f>VLOOKUP(C9263,[1]!Location_Data[#Data],2,0)</f>
        <v>Riverside</v>
      </c>
      <c r="N9263" t="str">
        <f>VLOOKUP(D9263,[1]!Salespeople_Data[#Data],2,0)</f>
        <v>Justin Lynch</v>
      </c>
      <c r="O9263" t="str">
        <f>VLOOKUP(E9263,[1]!Customer_Data[#Data],2,0)</f>
        <v>Nicholas Sanders</v>
      </c>
      <c r="P9263" s="15">
        <f t="shared" si="864"/>
        <v>2</v>
      </c>
      <c r="Q9263">
        <f t="shared" si="865"/>
        <v>1</v>
      </c>
      <c r="R9263">
        <f t="shared" si="866"/>
        <v>2019</v>
      </c>
    </row>
    <row r="9264" spans="1:18" x14ac:dyDescent="0.25">
      <c r="A9264" s="6" t="s">
        <v>10290</v>
      </c>
      <c r="B9264" s="6" t="s">
        <v>223</v>
      </c>
      <c r="C9264" s="6" t="s">
        <v>249</v>
      </c>
      <c r="D9264" s="6" t="s">
        <v>298</v>
      </c>
      <c r="E9264" s="6" t="s">
        <v>1611</v>
      </c>
      <c r="F9264" s="10">
        <v>43790</v>
      </c>
      <c r="G9264" s="6">
        <v>1</v>
      </c>
      <c r="H9264" s="11">
        <f>VLOOKUP(B9264,[1]!Product_Data[#Data],4,0)</f>
        <v>799</v>
      </c>
      <c r="I9264" s="11">
        <f>VLOOKUP(B9264,[1]!Product_Data[#Data],3,0)</f>
        <v>455</v>
      </c>
      <c r="J9264" s="11">
        <f t="shared" si="867"/>
        <v>455</v>
      </c>
      <c r="K9264" s="11">
        <f t="shared" si="868"/>
        <v>799</v>
      </c>
      <c r="L9264" s="11">
        <f t="shared" si="869"/>
        <v>344</v>
      </c>
      <c r="M9264" t="str">
        <f>VLOOKUP(C9264,[1]!Location_Data[#Data],2,0)</f>
        <v>Roseville</v>
      </c>
      <c r="N9264" t="str">
        <f>VLOOKUP(D9264,[1]!Salespeople_Data[#Data],2,0)</f>
        <v>Kenneth Fields</v>
      </c>
      <c r="O9264" t="str">
        <f>VLOOKUP(E9264,[1]!Customer_Data[#Data],2,0)</f>
        <v>Nicholas Arnold</v>
      </c>
      <c r="P9264" s="15">
        <f t="shared" si="864"/>
        <v>5</v>
      </c>
      <c r="Q9264">
        <f t="shared" si="865"/>
        <v>11</v>
      </c>
      <c r="R9264">
        <f t="shared" si="866"/>
        <v>2019</v>
      </c>
    </row>
    <row r="9265" spans="1:18" x14ac:dyDescent="0.25">
      <c r="A9265" s="6" t="s">
        <v>10291</v>
      </c>
      <c r="B9265" s="6" t="s">
        <v>23</v>
      </c>
      <c r="C9265" s="6" t="s">
        <v>52</v>
      </c>
      <c r="D9265" s="6" t="s">
        <v>53</v>
      </c>
      <c r="E9265" s="6" t="s">
        <v>401</v>
      </c>
      <c r="F9265" s="10">
        <v>43492</v>
      </c>
      <c r="G9265" s="6">
        <v>2</v>
      </c>
      <c r="H9265" s="11">
        <f>VLOOKUP(B9265,[1]!Product_Data[#Data],4,0)</f>
        <v>1052</v>
      </c>
      <c r="I9265" s="11">
        <f>VLOOKUP(B9265,[1]!Product_Data[#Data],3,0)</f>
        <v>589</v>
      </c>
      <c r="J9265" s="11">
        <f t="shared" si="867"/>
        <v>1178</v>
      </c>
      <c r="K9265" s="11">
        <f t="shared" si="868"/>
        <v>2104</v>
      </c>
      <c r="L9265" s="11">
        <f t="shared" si="869"/>
        <v>926</v>
      </c>
      <c r="M9265" t="str">
        <f>VLOOKUP(C9265,[1]!Location_Data[#Data],2,0)</f>
        <v>Pasadena</v>
      </c>
      <c r="N9265" t="str">
        <f>VLOOKUP(D9265,[1]!Salespeople_Data[#Data],2,0)</f>
        <v>Scott Mason</v>
      </c>
      <c r="O9265" t="str">
        <f>VLOOKUP(E9265,[1]!Customer_Data[#Data],2,0)</f>
        <v>Robert Murphy</v>
      </c>
      <c r="P9265" s="15">
        <f t="shared" si="864"/>
        <v>1</v>
      </c>
      <c r="Q9265">
        <f t="shared" si="865"/>
        <v>1</v>
      </c>
      <c r="R9265">
        <f t="shared" si="866"/>
        <v>2019</v>
      </c>
    </row>
    <row r="9266" spans="1:18" x14ac:dyDescent="0.25">
      <c r="A9266" s="6" t="s">
        <v>10292</v>
      </c>
      <c r="B9266" s="6" t="s">
        <v>47</v>
      </c>
      <c r="C9266" s="6" t="s">
        <v>596</v>
      </c>
      <c r="D9266" s="6" t="s">
        <v>257</v>
      </c>
      <c r="E9266" s="6" t="s">
        <v>1582</v>
      </c>
      <c r="F9266" s="10">
        <v>43509</v>
      </c>
      <c r="G9266" s="6">
        <v>3</v>
      </c>
      <c r="H9266" s="11">
        <f>VLOOKUP(B9266,[1]!Product_Data[#Data],4,0)</f>
        <v>1812</v>
      </c>
      <c r="I9266" s="11">
        <f>VLOOKUP(B9266,[1]!Product_Data[#Data],3,0)</f>
        <v>1305</v>
      </c>
      <c r="J9266" s="11">
        <f t="shared" si="867"/>
        <v>3915</v>
      </c>
      <c r="K9266" s="11">
        <f t="shared" si="868"/>
        <v>5436</v>
      </c>
      <c r="L9266" s="11">
        <f t="shared" si="869"/>
        <v>1521</v>
      </c>
      <c r="M9266" t="str">
        <f>VLOOKUP(C9266,[1]!Location_Data[#Data],2,0)</f>
        <v>Fremont</v>
      </c>
      <c r="N9266" t="str">
        <f>VLOOKUP(D9266,[1]!Salespeople_Data[#Data],2,0)</f>
        <v>Jerry Perry</v>
      </c>
      <c r="O9266" t="str">
        <f>VLOOKUP(E9266,[1]!Customer_Data[#Data],2,0)</f>
        <v>Carlos Martinez</v>
      </c>
      <c r="P9266" s="15">
        <f t="shared" si="864"/>
        <v>4</v>
      </c>
      <c r="Q9266">
        <f t="shared" si="865"/>
        <v>2</v>
      </c>
      <c r="R9266">
        <f t="shared" si="866"/>
        <v>2019</v>
      </c>
    </row>
    <row r="9267" spans="1:18" x14ac:dyDescent="0.25">
      <c r="A9267" s="6" t="s">
        <v>10293</v>
      </c>
      <c r="B9267" s="6" t="s">
        <v>340</v>
      </c>
      <c r="C9267" s="6" t="s">
        <v>472</v>
      </c>
      <c r="D9267" s="6" t="s">
        <v>413</v>
      </c>
      <c r="E9267" s="6" t="s">
        <v>1088</v>
      </c>
      <c r="F9267" s="10">
        <v>43677</v>
      </c>
      <c r="G9267" s="6">
        <v>1</v>
      </c>
      <c r="H9267" s="11">
        <f>VLOOKUP(B9267,[1]!Product_Data[#Data],4,0)</f>
        <v>1967</v>
      </c>
      <c r="I9267" s="11">
        <f>VLOOKUP(B9267,[1]!Product_Data[#Data],3,0)</f>
        <v>1397</v>
      </c>
      <c r="J9267" s="11">
        <f t="shared" si="867"/>
        <v>1397</v>
      </c>
      <c r="K9267" s="11">
        <f t="shared" si="868"/>
        <v>1967</v>
      </c>
      <c r="L9267" s="11">
        <f t="shared" si="869"/>
        <v>570</v>
      </c>
      <c r="M9267" t="str">
        <f>VLOOKUP(C9267,[1]!Location_Data[#Data],2,0)</f>
        <v>Concord</v>
      </c>
      <c r="N9267" t="str">
        <f>VLOOKUP(D9267,[1]!Salespeople_Data[#Data],2,0)</f>
        <v>Kenneth Bradley</v>
      </c>
      <c r="O9267" t="str">
        <f>VLOOKUP(E9267,[1]!Customer_Data[#Data],2,0)</f>
        <v>Anthony Parker</v>
      </c>
      <c r="P9267" s="15">
        <f t="shared" si="864"/>
        <v>4</v>
      </c>
      <c r="Q9267">
        <f t="shared" si="865"/>
        <v>7</v>
      </c>
      <c r="R9267">
        <f t="shared" si="866"/>
        <v>2019</v>
      </c>
    </row>
    <row r="9268" spans="1:18" x14ac:dyDescent="0.25">
      <c r="A9268" s="6" t="s">
        <v>10294</v>
      </c>
      <c r="B9268" s="6" t="s">
        <v>275</v>
      </c>
      <c r="C9268" s="6" t="s">
        <v>62</v>
      </c>
      <c r="D9268" s="6" t="s">
        <v>141</v>
      </c>
      <c r="E9268" s="6" t="s">
        <v>880</v>
      </c>
      <c r="F9268" s="10">
        <v>43497</v>
      </c>
      <c r="G9268" s="6">
        <v>1</v>
      </c>
      <c r="H9268" s="11">
        <f>VLOOKUP(B9268,[1]!Product_Data[#Data],4,0)</f>
        <v>2353</v>
      </c>
      <c r="I9268" s="11">
        <f>VLOOKUP(B9268,[1]!Product_Data[#Data],3,0)</f>
        <v>1788</v>
      </c>
      <c r="J9268" s="11">
        <f t="shared" si="867"/>
        <v>1788</v>
      </c>
      <c r="K9268" s="11">
        <f t="shared" si="868"/>
        <v>2353</v>
      </c>
      <c r="L9268" s="11">
        <f t="shared" si="869"/>
        <v>565</v>
      </c>
      <c r="M9268" t="str">
        <f>VLOOKUP(C9268,[1]!Location_Data[#Data],2,0)</f>
        <v>Fairfield</v>
      </c>
      <c r="N9268" t="str">
        <f>VLOOKUP(D9268,[1]!Salespeople_Data[#Data],2,0)</f>
        <v>Arthur Mccoy</v>
      </c>
      <c r="O9268" t="str">
        <f>VLOOKUP(E9268,[1]!Customer_Data[#Data],2,0)</f>
        <v>Terry Watson</v>
      </c>
      <c r="P9268" s="15">
        <f t="shared" si="864"/>
        <v>6</v>
      </c>
      <c r="Q9268">
        <f t="shared" si="865"/>
        <v>2</v>
      </c>
      <c r="R9268">
        <f t="shared" si="866"/>
        <v>2019</v>
      </c>
    </row>
    <row r="9269" spans="1:18" x14ac:dyDescent="0.25">
      <c r="A9269" s="6" t="s">
        <v>10295</v>
      </c>
      <c r="B9269" s="6" t="s">
        <v>267</v>
      </c>
      <c r="C9269" s="6" t="s">
        <v>436</v>
      </c>
      <c r="D9269" s="6" t="s">
        <v>75</v>
      </c>
      <c r="E9269" s="6" t="s">
        <v>396</v>
      </c>
      <c r="F9269" s="10">
        <v>43524</v>
      </c>
      <c r="G9269" s="6">
        <v>2</v>
      </c>
      <c r="H9269" s="11">
        <f>VLOOKUP(B9269,[1]!Product_Data[#Data],4,0)</f>
        <v>400</v>
      </c>
      <c r="I9269" s="11">
        <f>VLOOKUP(B9269,[1]!Product_Data[#Data],3,0)</f>
        <v>208</v>
      </c>
      <c r="J9269" s="11">
        <f t="shared" si="867"/>
        <v>416</v>
      </c>
      <c r="K9269" s="11">
        <f t="shared" si="868"/>
        <v>800</v>
      </c>
      <c r="L9269" s="11">
        <f t="shared" si="869"/>
        <v>384</v>
      </c>
      <c r="M9269" t="str">
        <f>VLOOKUP(C9269,[1]!Location_Data[#Data],2,0)</f>
        <v>Jurupa Valley</v>
      </c>
      <c r="N9269" t="str">
        <f>VLOOKUP(D9269,[1]!Salespeople_Data[#Data],2,0)</f>
        <v>Roger Robertson</v>
      </c>
      <c r="O9269" t="str">
        <f>VLOOKUP(E9269,[1]!Customer_Data[#Data],2,0)</f>
        <v>Benjamin Moreno</v>
      </c>
      <c r="P9269" s="15">
        <f t="shared" si="864"/>
        <v>5</v>
      </c>
      <c r="Q9269">
        <f t="shared" si="865"/>
        <v>2</v>
      </c>
      <c r="R9269">
        <f t="shared" si="866"/>
        <v>2019</v>
      </c>
    </row>
    <row r="9270" spans="1:18" x14ac:dyDescent="0.25">
      <c r="A9270" s="6" t="s">
        <v>10296</v>
      </c>
      <c r="B9270" s="6" t="s">
        <v>189</v>
      </c>
      <c r="C9270" s="6" t="s">
        <v>105</v>
      </c>
      <c r="D9270" s="6" t="s">
        <v>308</v>
      </c>
      <c r="E9270" s="6" t="s">
        <v>2820</v>
      </c>
      <c r="F9270" s="10">
        <v>43630</v>
      </c>
      <c r="G9270" s="6">
        <v>1</v>
      </c>
      <c r="H9270" s="11">
        <f>VLOOKUP(B9270,[1]!Product_Data[#Data],4,0)</f>
        <v>1783</v>
      </c>
      <c r="I9270" s="11">
        <f>VLOOKUP(B9270,[1]!Product_Data[#Data],3,0)</f>
        <v>1516</v>
      </c>
      <c r="J9270" s="11">
        <f t="shared" si="867"/>
        <v>1516</v>
      </c>
      <c r="K9270" s="11">
        <f t="shared" si="868"/>
        <v>1783</v>
      </c>
      <c r="L9270" s="11">
        <f t="shared" si="869"/>
        <v>267</v>
      </c>
      <c r="M9270" t="str">
        <f>VLOOKUP(C9270,[1]!Location_Data[#Data],2,0)</f>
        <v>Daly City</v>
      </c>
      <c r="N9270" t="str">
        <f>VLOOKUP(D9270,[1]!Salespeople_Data[#Data],2,0)</f>
        <v>Fred Robertson</v>
      </c>
      <c r="O9270" t="str">
        <f>VLOOKUP(E9270,[1]!Customer_Data[#Data],2,0)</f>
        <v>Edward Gonzalez</v>
      </c>
      <c r="P9270" s="15">
        <f t="shared" si="864"/>
        <v>6</v>
      </c>
      <c r="Q9270">
        <f t="shared" si="865"/>
        <v>6</v>
      </c>
      <c r="R9270">
        <f t="shared" si="866"/>
        <v>2019</v>
      </c>
    </row>
    <row r="9271" spans="1:18" x14ac:dyDescent="0.25">
      <c r="A9271" s="6" t="s">
        <v>10297</v>
      </c>
      <c r="B9271" s="6" t="s">
        <v>152</v>
      </c>
      <c r="C9271" s="6" t="s">
        <v>74</v>
      </c>
      <c r="D9271" s="6" t="s">
        <v>35</v>
      </c>
      <c r="E9271" s="6" t="s">
        <v>1311</v>
      </c>
      <c r="F9271" s="10">
        <v>43742</v>
      </c>
      <c r="G9271" s="6">
        <v>2</v>
      </c>
      <c r="H9271" s="11">
        <f>VLOOKUP(B9271,[1]!Product_Data[#Data],4,0)</f>
        <v>951</v>
      </c>
      <c r="I9271" s="11">
        <f>VLOOKUP(B9271,[1]!Product_Data[#Data],3,0)</f>
        <v>504</v>
      </c>
      <c r="J9271" s="11">
        <f t="shared" si="867"/>
        <v>1008</v>
      </c>
      <c r="K9271" s="11">
        <f t="shared" si="868"/>
        <v>1902</v>
      </c>
      <c r="L9271" s="11">
        <f t="shared" si="869"/>
        <v>894</v>
      </c>
      <c r="M9271" t="str">
        <f>VLOOKUP(C9271,[1]!Location_Data[#Data],2,0)</f>
        <v>West Covina</v>
      </c>
      <c r="N9271" t="str">
        <f>VLOOKUP(D9271,[1]!Salespeople_Data[#Data],2,0)</f>
        <v>Charles Harper</v>
      </c>
      <c r="O9271" t="str">
        <f>VLOOKUP(E9271,[1]!Customer_Data[#Data],2,0)</f>
        <v>Alan Scott</v>
      </c>
      <c r="P9271" s="15">
        <f t="shared" si="864"/>
        <v>6</v>
      </c>
      <c r="Q9271">
        <f t="shared" si="865"/>
        <v>10</v>
      </c>
      <c r="R9271">
        <f t="shared" si="866"/>
        <v>2019</v>
      </c>
    </row>
    <row r="9272" spans="1:18" x14ac:dyDescent="0.25">
      <c r="A9272" s="6" t="s">
        <v>10298</v>
      </c>
      <c r="B9272" s="6" t="s">
        <v>305</v>
      </c>
      <c r="C9272" s="6" t="s">
        <v>322</v>
      </c>
      <c r="D9272" s="6" t="s">
        <v>413</v>
      </c>
      <c r="E9272" s="6" t="s">
        <v>587</v>
      </c>
      <c r="F9272" s="10">
        <v>43472</v>
      </c>
      <c r="G9272" s="6">
        <v>4</v>
      </c>
      <c r="H9272" s="11">
        <f>VLOOKUP(B9272,[1]!Product_Data[#Data],4,0)</f>
        <v>504</v>
      </c>
      <c r="I9272" s="11">
        <f>VLOOKUP(B9272,[1]!Product_Data[#Data],3,0)</f>
        <v>408</v>
      </c>
      <c r="J9272" s="11">
        <f t="shared" si="867"/>
        <v>1632</v>
      </c>
      <c r="K9272" s="11">
        <f t="shared" si="868"/>
        <v>2016</v>
      </c>
      <c r="L9272" s="11">
        <f t="shared" si="869"/>
        <v>384</v>
      </c>
      <c r="M9272" t="str">
        <f>VLOOKUP(C9272,[1]!Location_Data[#Data],2,0)</f>
        <v>Rancho Cucamonga</v>
      </c>
      <c r="N9272" t="str">
        <f>VLOOKUP(D9272,[1]!Salespeople_Data[#Data],2,0)</f>
        <v>Kenneth Bradley</v>
      </c>
      <c r="O9272" t="str">
        <f>VLOOKUP(E9272,[1]!Customer_Data[#Data],2,0)</f>
        <v>Albert Jacobs</v>
      </c>
      <c r="P9272" s="15">
        <f t="shared" si="864"/>
        <v>2</v>
      </c>
      <c r="Q9272">
        <f t="shared" si="865"/>
        <v>1</v>
      </c>
      <c r="R9272">
        <f t="shared" si="866"/>
        <v>2019</v>
      </c>
    </row>
    <row r="9273" spans="1:18" x14ac:dyDescent="0.25">
      <c r="A9273" s="6" t="s">
        <v>10299</v>
      </c>
      <c r="B9273" s="6" t="s">
        <v>600</v>
      </c>
      <c r="C9273" s="6" t="s">
        <v>302</v>
      </c>
      <c r="D9273" s="6" t="s">
        <v>15</v>
      </c>
      <c r="E9273" s="6" t="s">
        <v>812</v>
      </c>
      <c r="F9273" s="10">
        <v>43505</v>
      </c>
      <c r="G9273" s="6">
        <v>1</v>
      </c>
      <c r="H9273" s="11">
        <f>VLOOKUP(B9273,[1]!Product_Data[#Data],4,0)</f>
        <v>368</v>
      </c>
      <c r="I9273" s="11">
        <f>VLOOKUP(B9273,[1]!Product_Data[#Data],3,0)</f>
        <v>269</v>
      </c>
      <c r="J9273" s="11">
        <f t="shared" si="867"/>
        <v>269</v>
      </c>
      <c r="K9273" s="11">
        <f t="shared" si="868"/>
        <v>368</v>
      </c>
      <c r="L9273" s="11">
        <f t="shared" si="869"/>
        <v>99</v>
      </c>
      <c r="M9273" t="str">
        <f>VLOOKUP(C9273,[1]!Location_Data[#Data],2,0)</f>
        <v>Santa Rosa</v>
      </c>
      <c r="N9273" t="str">
        <f>VLOOKUP(D9273,[1]!Salespeople_Data[#Data],2,0)</f>
        <v>Ryan Butler</v>
      </c>
      <c r="O9273" t="str">
        <f>VLOOKUP(E9273,[1]!Customer_Data[#Data],2,0)</f>
        <v>Shawn Reynolds</v>
      </c>
      <c r="P9273" s="15">
        <f t="shared" si="864"/>
        <v>7</v>
      </c>
      <c r="Q9273">
        <f t="shared" si="865"/>
        <v>2</v>
      </c>
      <c r="R9273">
        <f t="shared" si="866"/>
        <v>2019</v>
      </c>
    </row>
    <row r="9274" spans="1:18" x14ac:dyDescent="0.25">
      <c r="A9274" s="6" t="s">
        <v>10300</v>
      </c>
      <c r="B9274" s="6" t="s">
        <v>168</v>
      </c>
      <c r="C9274" s="6" t="s">
        <v>174</v>
      </c>
      <c r="D9274" s="6" t="s">
        <v>75</v>
      </c>
      <c r="E9274" s="6" t="s">
        <v>2894</v>
      </c>
      <c r="F9274" s="10">
        <v>43527</v>
      </c>
      <c r="G9274" s="6">
        <v>2</v>
      </c>
      <c r="H9274" s="11">
        <f>VLOOKUP(B9274,[1]!Product_Data[#Data],4,0)</f>
        <v>112</v>
      </c>
      <c r="I9274" s="11">
        <f>VLOOKUP(B9274,[1]!Product_Data[#Data],3,0)</f>
        <v>90</v>
      </c>
      <c r="J9274" s="11">
        <f t="shared" si="867"/>
        <v>180</v>
      </c>
      <c r="K9274" s="11">
        <f t="shared" si="868"/>
        <v>224</v>
      </c>
      <c r="L9274" s="11">
        <f t="shared" si="869"/>
        <v>44</v>
      </c>
      <c r="M9274" t="str">
        <f>VLOOKUP(C9274,[1]!Location_Data[#Data],2,0)</f>
        <v>Norwalk</v>
      </c>
      <c r="N9274" t="str">
        <f>VLOOKUP(D9274,[1]!Salespeople_Data[#Data],2,0)</f>
        <v>Roger Robertson</v>
      </c>
      <c r="O9274" t="str">
        <f>VLOOKUP(E9274,[1]!Customer_Data[#Data],2,0)</f>
        <v>Michael Austin</v>
      </c>
      <c r="P9274" s="15">
        <f t="shared" si="864"/>
        <v>1</v>
      </c>
      <c r="Q9274">
        <f t="shared" si="865"/>
        <v>3</v>
      </c>
      <c r="R9274">
        <f t="shared" si="866"/>
        <v>2019</v>
      </c>
    </row>
    <row r="9275" spans="1:18" x14ac:dyDescent="0.25">
      <c r="A9275" s="6" t="s">
        <v>10301</v>
      </c>
      <c r="B9275" s="6" t="s">
        <v>125</v>
      </c>
      <c r="C9275" s="6" t="s">
        <v>95</v>
      </c>
      <c r="D9275" s="6" t="s">
        <v>91</v>
      </c>
      <c r="E9275" s="6" t="s">
        <v>88</v>
      </c>
      <c r="F9275" s="10">
        <v>43669</v>
      </c>
      <c r="G9275" s="6">
        <v>2</v>
      </c>
      <c r="H9275" s="11">
        <f>VLOOKUP(B9275,[1]!Product_Data[#Data],4,0)</f>
        <v>1826</v>
      </c>
      <c r="I9275" s="11">
        <f>VLOOKUP(B9275,[1]!Product_Data[#Data],3,0)</f>
        <v>1443</v>
      </c>
      <c r="J9275" s="11">
        <f t="shared" si="867"/>
        <v>2886</v>
      </c>
      <c r="K9275" s="11">
        <f t="shared" si="868"/>
        <v>3652</v>
      </c>
      <c r="L9275" s="11">
        <f t="shared" si="869"/>
        <v>766</v>
      </c>
      <c r="M9275" t="str">
        <f>VLOOKUP(C9275,[1]!Location_Data[#Data],2,0)</f>
        <v>Fullerton</v>
      </c>
      <c r="N9275" t="str">
        <f>VLOOKUP(D9275,[1]!Salespeople_Data[#Data],2,0)</f>
        <v>Howard Gardner</v>
      </c>
      <c r="O9275" t="str">
        <f>VLOOKUP(E9275,[1]!Customer_Data[#Data],2,0)</f>
        <v>Aaron Tucker</v>
      </c>
      <c r="P9275" s="15">
        <f t="shared" si="864"/>
        <v>3</v>
      </c>
      <c r="Q9275">
        <f t="shared" si="865"/>
        <v>7</v>
      </c>
      <c r="R9275">
        <f t="shared" si="866"/>
        <v>2019</v>
      </c>
    </row>
    <row r="9276" spans="1:18" x14ac:dyDescent="0.25">
      <c r="A9276" s="6" t="s">
        <v>10302</v>
      </c>
      <c r="B9276" s="6" t="s">
        <v>412</v>
      </c>
      <c r="C9276" s="6" t="s">
        <v>331</v>
      </c>
      <c r="D9276" s="6" t="s">
        <v>345</v>
      </c>
      <c r="E9276" s="6" t="s">
        <v>650</v>
      </c>
      <c r="F9276" s="10">
        <v>43746</v>
      </c>
      <c r="G9276" s="6">
        <v>3</v>
      </c>
      <c r="H9276" s="11">
        <f>VLOOKUP(B9276,[1]!Product_Data[#Data],4,0)</f>
        <v>2396</v>
      </c>
      <c r="I9276" s="11">
        <f>VLOOKUP(B9276,[1]!Product_Data[#Data],3,0)</f>
        <v>1965</v>
      </c>
      <c r="J9276" s="11">
        <f t="shared" si="867"/>
        <v>5895</v>
      </c>
      <c r="K9276" s="11">
        <f t="shared" si="868"/>
        <v>7188</v>
      </c>
      <c r="L9276" s="11">
        <f t="shared" si="869"/>
        <v>1293</v>
      </c>
      <c r="M9276" t="str">
        <f>VLOOKUP(C9276,[1]!Location_Data[#Data],2,0)</f>
        <v>Sunnyvale</v>
      </c>
      <c r="N9276" t="str">
        <f>VLOOKUP(D9276,[1]!Salespeople_Data[#Data],2,0)</f>
        <v>Larry Marshall</v>
      </c>
      <c r="O9276" t="str">
        <f>VLOOKUP(E9276,[1]!Customer_Data[#Data],2,0)</f>
        <v>Louis Johnston</v>
      </c>
      <c r="P9276" s="15">
        <f t="shared" si="864"/>
        <v>3</v>
      </c>
      <c r="Q9276">
        <f t="shared" si="865"/>
        <v>10</v>
      </c>
      <c r="R9276">
        <f t="shared" si="866"/>
        <v>2019</v>
      </c>
    </row>
    <row r="9277" spans="1:18" x14ac:dyDescent="0.25">
      <c r="A9277" s="6" t="s">
        <v>10303</v>
      </c>
      <c r="B9277" s="6" t="s">
        <v>457</v>
      </c>
      <c r="C9277" s="6" t="s">
        <v>643</v>
      </c>
      <c r="D9277" s="6" t="s">
        <v>141</v>
      </c>
      <c r="E9277" s="6" t="s">
        <v>1722</v>
      </c>
      <c r="F9277" s="10">
        <v>43501</v>
      </c>
      <c r="G9277" s="6">
        <v>4</v>
      </c>
      <c r="H9277" s="11">
        <f>VLOOKUP(B9277,[1]!Product_Data[#Data],4,0)</f>
        <v>947</v>
      </c>
      <c r="I9277" s="11">
        <f>VLOOKUP(B9277,[1]!Product_Data[#Data],3,0)</f>
        <v>786</v>
      </c>
      <c r="J9277" s="11">
        <f t="shared" si="867"/>
        <v>3144</v>
      </c>
      <c r="K9277" s="11">
        <f t="shared" si="868"/>
        <v>3788</v>
      </c>
      <c r="L9277" s="11">
        <f t="shared" si="869"/>
        <v>644</v>
      </c>
      <c r="M9277" t="str">
        <f>VLOOKUP(C9277,[1]!Location_Data[#Data],2,0)</f>
        <v>Hayward</v>
      </c>
      <c r="N9277" t="str">
        <f>VLOOKUP(D9277,[1]!Salespeople_Data[#Data],2,0)</f>
        <v>Arthur Mccoy</v>
      </c>
      <c r="O9277" t="str">
        <f>VLOOKUP(E9277,[1]!Customer_Data[#Data],2,0)</f>
        <v>Jimmy Andrews</v>
      </c>
      <c r="P9277" s="15">
        <f t="shared" si="864"/>
        <v>3</v>
      </c>
      <c r="Q9277">
        <f t="shared" si="865"/>
        <v>2</v>
      </c>
      <c r="R9277">
        <f t="shared" si="866"/>
        <v>2019</v>
      </c>
    </row>
    <row r="9278" spans="1:18" x14ac:dyDescent="0.25">
      <c r="A9278" s="6" t="s">
        <v>10304</v>
      </c>
      <c r="B9278" s="6" t="s">
        <v>495</v>
      </c>
      <c r="C9278" s="6" t="s">
        <v>490</v>
      </c>
      <c r="D9278" s="6" t="s">
        <v>239</v>
      </c>
      <c r="E9278" s="6" t="s">
        <v>619</v>
      </c>
      <c r="F9278" s="10">
        <v>43488</v>
      </c>
      <c r="G9278" s="6">
        <v>1</v>
      </c>
      <c r="H9278" s="11">
        <f>VLOOKUP(B9278,[1]!Product_Data[#Data],4,0)</f>
        <v>1467</v>
      </c>
      <c r="I9278" s="11">
        <f>VLOOKUP(B9278,[1]!Product_Data[#Data],3,0)</f>
        <v>807</v>
      </c>
      <c r="J9278" s="11">
        <f t="shared" si="867"/>
        <v>807</v>
      </c>
      <c r="K9278" s="11">
        <f t="shared" si="868"/>
        <v>1467</v>
      </c>
      <c r="L9278" s="11">
        <f t="shared" si="869"/>
        <v>660</v>
      </c>
      <c r="M9278" t="str">
        <f>VLOOKUP(C9278,[1]!Location_Data[#Data],2,0)</f>
        <v>Temecula</v>
      </c>
      <c r="N9278" t="str">
        <f>VLOOKUP(D9278,[1]!Salespeople_Data[#Data],2,0)</f>
        <v>John Reyes</v>
      </c>
      <c r="O9278" t="str">
        <f>VLOOKUP(E9278,[1]!Customer_Data[#Data],2,0)</f>
        <v>Billy Cook</v>
      </c>
      <c r="P9278" s="15">
        <f t="shared" si="864"/>
        <v>4</v>
      </c>
      <c r="Q9278">
        <f t="shared" si="865"/>
        <v>1</v>
      </c>
      <c r="R9278">
        <f t="shared" si="866"/>
        <v>2019</v>
      </c>
    </row>
    <row r="9279" spans="1:18" x14ac:dyDescent="0.25">
      <c r="A9279" s="6" t="s">
        <v>10305</v>
      </c>
      <c r="B9279" s="6" t="s">
        <v>181</v>
      </c>
      <c r="C9279" s="6" t="s">
        <v>490</v>
      </c>
      <c r="D9279" s="6" t="s">
        <v>356</v>
      </c>
      <c r="E9279" s="6" t="s">
        <v>2831</v>
      </c>
      <c r="F9279" s="10">
        <v>43829</v>
      </c>
      <c r="G9279" s="6">
        <v>2</v>
      </c>
      <c r="H9279" s="11">
        <f>VLOOKUP(B9279,[1]!Product_Data[#Data],4,0)</f>
        <v>1500</v>
      </c>
      <c r="I9279" s="11">
        <f>VLOOKUP(B9279,[1]!Product_Data[#Data],3,0)</f>
        <v>900</v>
      </c>
      <c r="J9279" s="11">
        <f t="shared" si="867"/>
        <v>1800</v>
      </c>
      <c r="K9279" s="11">
        <f t="shared" si="868"/>
        <v>3000</v>
      </c>
      <c r="L9279" s="11">
        <f t="shared" si="869"/>
        <v>1200</v>
      </c>
      <c r="M9279" t="str">
        <f>VLOOKUP(C9279,[1]!Location_Data[#Data],2,0)</f>
        <v>Temecula</v>
      </c>
      <c r="N9279" t="str">
        <f>VLOOKUP(D9279,[1]!Salespeople_Data[#Data],2,0)</f>
        <v>Jimmy Young</v>
      </c>
      <c r="O9279" t="str">
        <f>VLOOKUP(E9279,[1]!Customer_Data[#Data],2,0)</f>
        <v>Donald Diaz</v>
      </c>
      <c r="P9279" s="15">
        <f t="shared" si="864"/>
        <v>2</v>
      </c>
      <c r="Q9279">
        <f t="shared" si="865"/>
        <v>12</v>
      </c>
      <c r="R9279">
        <f t="shared" si="866"/>
        <v>2019</v>
      </c>
    </row>
    <row r="9280" spans="1:18" x14ac:dyDescent="0.25">
      <c r="A9280" s="6" t="s">
        <v>10306</v>
      </c>
      <c r="B9280" s="6" t="s">
        <v>185</v>
      </c>
      <c r="C9280" s="6" t="s">
        <v>450</v>
      </c>
      <c r="D9280" s="6" t="s">
        <v>40</v>
      </c>
      <c r="E9280" s="6" t="s">
        <v>453</v>
      </c>
      <c r="F9280" s="10">
        <v>43686</v>
      </c>
      <c r="G9280" s="6">
        <v>1</v>
      </c>
      <c r="H9280" s="11">
        <f>VLOOKUP(B9280,[1]!Product_Data[#Data],4,0)</f>
        <v>667</v>
      </c>
      <c r="I9280" s="11">
        <f>VLOOKUP(B9280,[1]!Product_Data[#Data],3,0)</f>
        <v>387</v>
      </c>
      <c r="J9280" s="11">
        <f t="shared" si="867"/>
        <v>387</v>
      </c>
      <c r="K9280" s="11">
        <f t="shared" si="868"/>
        <v>667</v>
      </c>
      <c r="L9280" s="11">
        <f t="shared" si="869"/>
        <v>280</v>
      </c>
      <c r="M9280" t="str">
        <f>VLOOKUP(C9280,[1]!Location_Data[#Data],2,0)</f>
        <v>Simi Valley</v>
      </c>
      <c r="N9280" t="str">
        <f>VLOOKUP(D9280,[1]!Salespeople_Data[#Data],2,0)</f>
        <v>Brian Hansen</v>
      </c>
      <c r="O9280" t="str">
        <f>VLOOKUP(E9280,[1]!Customer_Data[#Data],2,0)</f>
        <v>Jimmy Ray</v>
      </c>
      <c r="P9280" s="15">
        <f t="shared" si="864"/>
        <v>6</v>
      </c>
      <c r="Q9280">
        <f t="shared" si="865"/>
        <v>8</v>
      </c>
      <c r="R9280">
        <f t="shared" si="866"/>
        <v>2019</v>
      </c>
    </row>
    <row r="9281" spans="1:18" x14ac:dyDescent="0.25">
      <c r="A9281" s="6" t="s">
        <v>10307</v>
      </c>
      <c r="B9281" s="6" t="s">
        <v>114</v>
      </c>
      <c r="C9281" s="6" t="s">
        <v>249</v>
      </c>
      <c r="D9281" s="6" t="s">
        <v>10</v>
      </c>
      <c r="E9281" s="6" t="s">
        <v>1904</v>
      </c>
      <c r="F9281" s="10">
        <v>43519</v>
      </c>
      <c r="G9281" s="6">
        <v>2</v>
      </c>
      <c r="H9281" s="11">
        <f>VLOOKUP(B9281,[1]!Product_Data[#Data],4,0)</f>
        <v>545</v>
      </c>
      <c r="I9281" s="11">
        <f>VLOOKUP(B9281,[1]!Product_Data[#Data],3,0)</f>
        <v>425</v>
      </c>
      <c r="J9281" s="11">
        <f t="shared" si="867"/>
        <v>850</v>
      </c>
      <c r="K9281" s="11">
        <f t="shared" si="868"/>
        <v>1090</v>
      </c>
      <c r="L9281" s="11">
        <f t="shared" si="869"/>
        <v>240</v>
      </c>
      <c r="M9281" t="str">
        <f>VLOOKUP(C9281,[1]!Location_Data[#Data],2,0)</f>
        <v>Roseville</v>
      </c>
      <c r="N9281" t="str">
        <f>VLOOKUP(D9281,[1]!Salespeople_Data[#Data],2,0)</f>
        <v>Justin Lynch</v>
      </c>
      <c r="O9281" t="str">
        <f>VLOOKUP(E9281,[1]!Customer_Data[#Data],2,0)</f>
        <v>Ernest Rivera</v>
      </c>
      <c r="P9281" s="15">
        <f t="shared" si="864"/>
        <v>7</v>
      </c>
      <c r="Q9281">
        <f t="shared" si="865"/>
        <v>2</v>
      </c>
      <c r="R9281">
        <f t="shared" si="866"/>
        <v>2019</v>
      </c>
    </row>
    <row r="9282" spans="1:18" x14ac:dyDescent="0.25">
      <c r="A9282" s="6" t="s">
        <v>10308</v>
      </c>
      <c r="B9282" s="6" t="s">
        <v>373</v>
      </c>
      <c r="C9282" s="6" t="s">
        <v>145</v>
      </c>
      <c r="D9282" s="6" t="s">
        <v>257</v>
      </c>
      <c r="E9282" s="6" t="s">
        <v>2756</v>
      </c>
      <c r="F9282" s="10">
        <v>43554</v>
      </c>
      <c r="G9282" s="6">
        <v>1</v>
      </c>
      <c r="H9282" s="11">
        <f>VLOOKUP(B9282,[1]!Product_Data[#Data],4,0)</f>
        <v>2182</v>
      </c>
      <c r="I9282" s="11">
        <f>VLOOKUP(B9282,[1]!Product_Data[#Data],3,0)</f>
        <v>1200</v>
      </c>
      <c r="J9282" s="11">
        <f t="shared" si="867"/>
        <v>1200</v>
      </c>
      <c r="K9282" s="11">
        <f t="shared" si="868"/>
        <v>2182</v>
      </c>
      <c r="L9282" s="11">
        <f t="shared" si="869"/>
        <v>982</v>
      </c>
      <c r="M9282" t="str">
        <f>VLOOKUP(C9282,[1]!Location_Data[#Data],2,0)</f>
        <v>Santa Maria</v>
      </c>
      <c r="N9282" t="str">
        <f>VLOOKUP(D9282,[1]!Salespeople_Data[#Data],2,0)</f>
        <v>Jerry Perry</v>
      </c>
      <c r="O9282" t="str">
        <f>VLOOKUP(E9282,[1]!Customer_Data[#Data],2,0)</f>
        <v>Earl Ortiz</v>
      </c>
      <c r="P9282" s="15">
        <f t="shared" ref="P9282:P9345" si="870">WEEKDAY(F9282)</f>
        <v>7</v>
      </c>
      <c r="Q9282">
        <f t="shared" ref="Q9282:Q9345" si="871">MONTH(F9282)</f>
        <v>3</v>
      </c>
      <c r="R9282">
        <f t="shared" ref="R9282:R9345" si="872">YEAR(F9282)</f>
        <v>2019</v>
      </c>
    </row>
    <row r="9283" spans="1:18" x14ac:dyDescent="0.25">
      <c r="A9283" s="6" t="s">
        <v>10309</v>
      </c>
      <c r="B9283" s="6" t="s">
        <v>352</v>
      </c>
      <c r="C9283" s="6" t="s">
        <v>220</v>
      </c>
      <c r="D9283" s="6" t="s">
        <v>178</v>
      </c>
      <c r="E9283" s="6" t="s">
        <v>681</v>
      </c>
      <c r="F9283" s="10">
        <v>43575</v>
      </c>
      <c r="G9283" s="6">
        <v>1</v>
      </c>
      <c r="H9283" s="11">
        <f>VLOOKUP(B9283,[1]!Product_Data[#Data],4,0)</f>
        <v>203</v>
      </c>
      <c r="I9283" s="11">
        <f>VLOOKUP(B9283,[1]!Product_Data[#Data],3,0)</f>
        <v>154</v>
      </c>
      <c r="J9283" s="11">
        <f t="shared" ref="J9283:J9346" si="873">PRODUCT(I9283,G9283)</f>
        <v>154</v>
      </c>
      <c r="K9283" s="11">
        <f t="shared" ref="K9283:K9346" si="874">PRODUCT(H9283,G9283)</f>
        <v>203</v>
      </c>
      <c r="L9283" s="11">
        <f t="shared" ref="L9283:L9346" si="875">K9283-J9283</f>
        <v>49</v>
      </c>
      <c r="M9283" t="str">
        <f>VLOOKUP(C9283,[1]!Location_Data[#Data],2,0)</f>
        <v>Modesto</v>
      </c>
      <c r="N9283" t="str">
        <f>VLOOKUP(D9283,[1]!Salespeople_Data[#Data],2,0)</f>
        <v>Joshua Taylor</v>
      </c>
      <c r="O9283" t="str">
        <f>VLOOKUP(E9283,[1]!Customer_Data[#Data],2,0)</f>
        <v>Benjamin Jacobs</v>
      </c>
      <c r="P9283" s="15">
        <f t="shared" si="870"/>
        <v>7</v>
      </c>
      <c r="Q9283">
        <f t="shared" si="871"/>
        <v>4</v>
      </c>
      <c r="R9283">
        <f t="shared" si="872"/>
        <v>2019</v>
      </c>
    </row>
    <row r="9284" spans="1:18" x14ac:dyDescent="0.25">
      <c r="A9284" s="6" t="s">
        <v>10310</v>
      </c>
      <c r="B9284" s="6" t="s">
        <v>185</v>
      </c>
      <c r="C9284" s="6" t="s">
        <v>145</v>
      </c>
      <c r="D9284" s="6" t="s">
        <v>25</v>
      </c>
      <c r="E9284" s="6" t="s">
        <v>1247</v>
      </c>
      <c r="F9284" s="10">
        <v>43564</v>
      </c>
      <c r="G9284" s="6">
        <v>1</v>
      </c>
      <c r="H9284" s="11">
        <f>VLOOKUP(B9284,[1]!Product_Data[#Data],4,0)</f>
        <v>667</v>
      </c>
      <c r="I9284" s="11">
        <f>VLOOKUP(B9284,[1]!Product_Data[#Data],3,0)</f>
        <v>387</v>
      </c>
      <c r="J9284" s="11">
        <f t="shared" si="873"/>
        <v>387</v>
      </c>
      <c r="K9284" s="11">
        <f t="shared" si="874"/>
        <v>667</v>
      </c>
      <c r="L9284" s="11">
        <f t="shared" si="875"/>
        <v>280</v>
      </c>
      <c r="M9284" t="str">
        <f>VLOOKUP(C9284,[1]!Location_Data[#Data],2,0)</f>
        <v>Santa Maria</v>
      </c>
      <c r="N9284" t="str">
        <f>VLOOKUP(D9284,[1]!Salespeople_Data[#Data],2,0)</f>
        <v>Brian Davis</v>
      </c>
      <c r="O9284" t="str">
        <f>VLOOKUP(E9284,[1]!Customer_Data[#Data],2,0)</f>
        <v>Louis Perry</v>
      </c>
      <c r="P9284" s="15">
        <f t="shared" si="870"/>
        <v>3</v>
      </c>
      <c r="Q9284">
        <f t="shared" si="871"/>
        <v>4</v>
      </c>
      <c r="R9284">
        <f t="shared" si="872"/>
        <v>2019</v>
      </c>
    </row>
    <row r="9285" spans="1:18" x14ac:dyDescent="0.25">
      <c r="A9285" s="6" t="s">
        <v>10311</v>
      </c>
      <c r="B9285" s="6" t="s">
        <v>305</v>
      </c>
      <c r="C9285" s="6" t="s">
        <v>349</v>
      </c>
      <c r="D9285" s="6" t="s">
        <v>58</v>
      </c>
      <c r="E9285" s="6" t="s">
        <v>2348</v>
      </c>
      <c r="F9285" s="10">
        <v>43542</v>
      </c>
      <c r="G9285" s="6">
        <v>4</v>
      </c>
      <c r="H9285" s="11">
        <f>VLOOKUP(B9285,[1]!Product_Data[#Data],4,0)</f>
        <v>504</v>
      </c>
      <c r="I9285" s="11">
        <f>VLOOKUP(B9285,[1]!Product_Data[#Data],3,0)</f>
        <v>408</v>
      </c>
      <c r="J9285" s="11">
        <f t="shared" si="873"/>
        <v>1632</v>
      </c>
      <c r="K9285" s="11">
        <f t="shared" si="874"/>
        <v>2016</v>
      </c>
      <c r="L9285" s="11">
        <f t="shared" si="875"/>
        <v>384</v>
      </c>
      <c r="M9285" t="str">
        <f>VLOOKUP(C9285,[1]!Location_Data[#Data],2,0)</f>
        <v>Santa Clara</v>
      </c>
      <c r="N9285" t="str">
        <f>VLOOKUP(D9285,[1]!Salespeople_Data[#Data],2,0)</f>
        <v>Christopher Tucker</v>
      </c>
      <c r="O9285" t="str">
        <f>VLOOKUP(E9285,[1]!Customer_Data[#Data],2,0)</f>
        <v>John Long</v>
      </c>
      <c r="P9285" s="15">
        <f t="shared" si="870"/>
        <v>2</v>
      </c>
      <c r="Q9285">
        <f t="shared" si="871"/>
        <v>3</v>
      </c>
      <c r="R9285">
        <f t="shared" si="872"/>
        <v>2019</v>
      </c>
    </row>
    <row r="9286" spans="1:18" x14ac:dyDescent="0.25">
      <c r="A9286" s="6" t="s">
        <v>10312</v>
      </c>
      <c r="B9286" s="6" t="s">
        <v>18</v>
      </c>
      <c r="C9286" s="6" t="s">
        <v>140</v>
      </c>
      <c r="D9286" s="6" t="s">
        <v>146</v>
      </c>
      <c r="E9286" s="6" t="s">
        <v>137</v>
      </c>
      <c r="F9286" s="10">
        <v>43758</v>
      </c>
      <c r="G9286" s="6">
        <v>3</v>
      </c>
      <c r="H9286" s="11">
        <f>VLOOKUP(B9286,[1]!Product_Data[#Data],4,0)</f>
        <v>880</v>
      </c>
      <c r="I9286" s="11">
        <f>VLOOKUP(B9286,[1]!Product_Data[#Data],3,0)</f>
        <v>634</v>
      </c>
      <c r="J9286" s="11">
        <f t="shared" si="873"/>
        <v>1902</v>
      </c>
      <c r="K9286" s="11">
        <f t="shared" si="874"/>
        <v>2640</v>
      </c>
      <c r="L9286" s="11">
        <f t="shared" si="875"/>
        <v>738</v>
      </c>
      <c r="M9286" t="str">
        <f>VLOOKUP(C9286,[1]!Location_Data[#Data],2,0)</f>
        <v>Salinas</v>
      </c>
      <c r="N9286" t="str">
        <f>VLOOKUP(D9286,[1]!Salespeople_Data[#Data],2,0)</f>
        <v>Carl Elliott</v>
      </c>
      <c r="O9286" t="str">
        <f>VLOOKUP(E9286,[1]!Customer_Data[#Data],2,0)</f>
        <v>Louis Harris</v>
      </c>
      <c r="P9286" s="15">
        <f t="shared" si="870"/>
        <v>1</v>
      </c>
      <c r="Q9286">
        <f t="shared" si="871"/>
        <v>10</v>
      </c>
      <c r="R9286">
        <f t="shared" si="872"/>
        <v>2019</v>
      </c>
    </row>
    <row r="9287" spans="1:18" x14ac:dyDescent="0.25">
      <c r="A9287" s="6" t="s">
        <v>10313</v>
      </c>
      <c r="B9287" s="6" t="s">
        <v>421</v>
      </c>
      <c r="C9287" s="6" t="s">
        <v>229</v>
      </c>
      <c r="D9287" s="6" t="s">
        <v>212</v>
      </c>
      <c r="E9287" s="6" t="s">
        <v>404</v>
      </c>
      <c r="F9287" s="10">
        <v>43537</v>
      </c>
      <c r="G9287" s="6">
        <v>4</v>
      </c>
      <c r="H9287" s="11">
        <f>VLOOKUP(B9287,[1]!Product_Data[#Data],4,0)</f>
        <v>826</v>
      </c>
      <c r="I9287" s="11">
        <f>VLOOKUP(B9287,[1]!Product_Data[#Data],3,0)</f>
        <v>562</v>
      </c>
      <c r="J9287" s="11">
        <f t="shared" si="873"/>
        <v>2248</v>
      </c>
      <c r="K9287" s="11">
        <f t="shared" si="874"/>
        <v>3304</v>
      </c>
      <c r="L9287" s="11">
        <f t="shared" si="875"/>
        <v>1056</v>
      </c>
      <c r="M9287" t="str">
        <f>VLOOKUP(C9287,[1]!Location_Data[#Data],2,0)</f>
        <v>San Jose</v>
      </c>
      <c r="N9287" t="str">
        <f>VLOOKUP(D9287,[1]!Salespeople_Data[#Data],2,0)</f>
        <v>Ronald Reed</v>
      </c>
      <c r="O9287" t="str">
        <f>VLOOKUP(E9287,[1]!Customer_Data[#Data],2,0)</f>
        <v>Bruce Morrison</v>
      </c>
      <c r="P9287" s="15">
        <f t="shared" si="870"/>
        <v>4</v>
      </c>
      <c r="Q9287">
        <f t="shared" si="871"/>
        <v>3</v>
      </c>
      <c r="R9287">
        <f t="shared" si="872"/>
        <v>2019</v>
      </c>
    </row>
    <row r="9288" spans="1:18" x14ac:dyDescent="0.25">
      <c r="A9288" s="6" t="s">
        <v>10314</v>
      </c>
      <c r="B9288" s="6" t="s">
        <v>189</v>
      </c>
      <c r="C9288" s="6" t="s">
        <v>62</v>
      </c>
      <c r="D9288" s="6" t="s">
        <v>15</v>
      </c>
      <c r="E9288" s="6" t="s">
        <v>401</v>
      </c>
      <c r="F9288" s="10">
        <v>43511</v>
      </c>
      <c r="G9288" s="6">
        <v>1</v>
      </c>
      <c r="H9288" s="11">
        <f>VLOOKUP(B9288,[1]!Product_Data[#Data],4,0)</f>
        <v>1783</v>
      </c>
      <c r="I9288" s="11">
        <f>VLOOKUP(B9288,[1]!Product_Data[#Data],3,0)</f>
        <v>1516</v>
      </c>
      <c r="J9288" s="11">
        <f t="shared" si="873"/>
        <v>1516</v>
      </c>
      <c r="K9288" s="11">
        <f t="shared" si="874"/>
        <v>1783</v>
      </c>
      <c r="L9288" s="11">
        <f t="shared" si="875"/>
        <v>267</v>
      </c>
      <c r="M9288" t="str">
        <f>VLOOKUP(C9288,[1]!Location_Data[#Data],2,0)</f>
        <v>Fairfield</v>
      </c>
      <c r="N9288" t="str">
        <f>VLOOKUP(D9288,[1]!Salespeople_Data[#Data],2,0)</f>
        <v>Ryan Butler</v>
      </c>
      <c r="O9288" t="str">
        <f>VLOOKUP(E9288,[1]!Customer_Data[#Data],2,0)</f>
        <v>Robert Murphy</v>
      </c>
      <c r="P9288" s="15">
        <f t="shared" si="870"/>
        <v>6</v>
      </c>
      <c r="Q9288">
        <f t="shared" si="871"/>
        <v>2</v>
      </c>
      <c r="R9288">
        <f t="shared" si="872"/>
        <v>2019</v>
      </c>
    </row>
    <row r="9289" spans="1:18" x14ac:dyDescent="0.25">
      <c r="A9289" s="6" t="s">
        <v>10315</v>
      </c>
      <c r="B9289" s="6" t="s">
        <v>267</v>
      </c>
      <c r="C9289" s="6" t="s">
        <v>57</v>
      </c>
      <c r="D9289" s="6" t="s">
        <v>126</v>
      </c>
      <c r="E9289" s="6" t="s">
        <v>1637</v>
      </c>
      <c r="F9289" s="10">
        <v>43665</v>
      </c>
      <c r="G9289" s="6">
        <v>3</v>
      </c>
      <c r="H9289" s="11">
        <f>VLOOKUP(B9289,[1]!Product_Data[#Data],4,0)</f>
        <v>400</v>
      </c>
      <c r="I9289" s="11">
        <f>VLOOKUP(B9289,[1]!Product_Data[#Data],3,0)</f>
        <v>208</v>
      </c>
      <c r="J9289" s="11">
        <f t="shared" si="873"/>
        <v>624</v>
      </c>
      <c r="K9289" s="11">
        <f t="shared" si="874"/>
        <v>1200</v>
      </c>
      <c r="L9289" s="11">
        <f t="shared" si="875"/>
        <v>576</v>
      </c>
      <c r="M9289" t="str">
        <f>VLOOKUP(C9289,[1]!Location_Data[#Data],2,0)</f>
        <v>Thousand Oaks</v>
      </c>
      <c r="N9289" t="str">
        <f>VLOOKUP(D9289,[1]!Salespeople_Data[#Data],2,0)</f>
        <v>Larry Castillo</v>
      </c>
      <c r="O9289" t="str">
        <f>VLOOKUP(E9289,[1]!Customer_Data[#Data],2,0)</f>
        <v>Peter Freeman</v>
      </c>
      <c r="P9289" s="15">
        <f t="shared" si="870"/>
        <v>6</v>
      </c>
      <c r="Q9289">
        <f t="shared" si="871"/>
        <v>7</v>
      </c>
      <c r="R9289">
        <f t="shared" si="872"/>
        <v>2019</v>
      </c>
    </row>
    <row r="9290" spans="1:18" x14ac:dyDescent="0.25">
      <c r="A9290" s="6" t="s">
        <v>10316</v>
      </c>
      <c r="B9290" s="6" t="s">
        <v>61</v>
      </c>
      <c r="C9290" s="6" t="s">
        <v>377</v>
      </c>
      <c r="D9290" s="6" t="s">
        <v>40</v>
      </c>
      <c r="E9290" s="6" t="s">
        <v>1918</v>
      </c>
      <c r="F9290" s="10">
        <v>43664</v>
      </c>
      <c r="G9290" s="6">
        <v>1</v>
      </c>
      <c r="H9290" s="11">
        <f>VLOOKUP(B9290,[1]!Product_Data[#Data],4,0)</f>
        <v>1889</v>
      </c>
      <c r="I9290" s="11">
        <f>VLOOKUP(B9290,[1]!Product_Data[#Data],3,0)</f>
        <v>945</v>
      </c>
      <c r="J9290" s="11">
        <f t="shared" si="873"/>
        <v>945</v>
      </c>
      <c r="K9290" s="11">
        <f t="shared" si="874"/>
        <v>1889</v>
      </c>
      <c r="L9290" s="11">
        <f t="shared" si="875"/>
        <v>944</v>
      </c>
      <c r="M9290" t="str">
        <f>VLOOKUP(C9290,[1]!Location_Data[#Data],2,0)</f>
        <v>San Diego</v>
      </c>
      <c r="N9290" t="str">
        <f>VLOOKUP(D9290,[1]!Salespeople_Data[#Data],2,0)</f>
        <v>Brian Hansen</v>
      </c>
      <c r="O9290" t="str">
        <f>VLOOKUP(E9290,[1]!Customer_Data[#Data],2,0)</f>
        <v>Jack Howell</v>
      </c>
      <c r="P9290" s="15">
        <f t="shared" si="870"/>
        <v>5</v>
      </c>
      <c r="Q9290">
        <f t="shared" si="871"/>
        <v>7</v>
      </c>
      <c r="R9290">
        <f t="shared" si="872"/>
        <v>2019</v>
      </c>
    </row>
    <row r="9291" spans="1:18" x14ac:dyDescent="0.25">
      <c r="A9291" s="6" t="s">
        <v>10317</v>
      </c>
      <c r="B9291" s="6" t="s">
        <v>18</v>
      </c>
      <c r="C9291" s="6" t="s">
        <v>190</v>
      </c>
      <c r="D9291" s="6" t="s">
        <v>116</v>
      </c>
      <c r="E9291" s="6" t="s">
        <v>1116</v>
      </c>
      <c r="F9291" s="10">
        <v>43810</v>
      </c>
      <c r="G9291" s="6">
        <v>2</v>
      </c>
      <c r="H9291" s="11">
        <f>VLOOKUP(B9291,[1]!Product_Data[#Data],4,0)</f>
        <v>880</v>
      </c>
      <c r="I9291" s="11">
        <f>VLOOKUP(B9291,[1]!Product_Data[#Data],3,0)</f>
        <v>634</v>
      </c>
      <c r="J9291" s="11">
        <f t="shared" si="873"/>
        <v>1268</v>
      </c>
      <c r="K9291" s="11">
        <f t="shared" si="874"/>
        <v>1760</v>
      </c>
      <c r="L9291" s="11">
        <f t="shared" si="875"/>
        <v>492</v>
      </c>
      <c r="M9291" t="str">
        <f>VLOOKUP(C9291,[1]!Location_Data[#Data],2,0)</f>
        <v>Oakland</v>
      </c>
      <c r="N9291" t="str">
        <f>VLOOKUP(D9291,[1]!Salespeople_Data[#Data],2,0)</f>
        <v>Roger Ramos</v>
      </c>
      <c r="O9291" t="str">
        <f>VLOOKUP(E9291,[1]!Customer_Data[#Data],2,0)</f>
        <v>Christopher Kim</v>
      </c>
      <c r="P9291" s="15">
        <f t="shared" si="870"/>
        <v>4</v>
      </c>
      <c r="Q9291">
        <f t="shared" si="871"/>
        <v>12</v>
      </c>
      <c r="R9291">
        <f t="shared" si="872"/>
        <v>2019</v>
      </c>
    </row>
    <row r="9292" spans="1:18" x14ac:dyDescent="0.25">
      <c r="A9292" s="6" t="s">
        <v>10318</v>
      </c>
      <c r="B9292" s="6" t="s">
        <v>119</v>
      </c>
      <c r="C9292" s="6" t="s">
        <v>362</v>
      </c>
      <c r="D9292" s="6" t="s">
        <v>15</v>
      </c>
      <c r="E9292" s="6" t="s">
        <v>1642</v>
      </c>
      <c r="F9292" s="10">
        <v>43732</v>
      </c>
      <c r="G9292" s="6">
        <v>4</v>
      </c>
      <c r="H9292" s="11">
        <f>VLOOKUP(B9292,[1]!Product_Data[#Data],4,0)</f>
        <v>1077</v>
      </c>
      <c r="I9292" s="11">
        <f>VLOOKUP(B9292,[1]!Product_Data[#Data],3,0)</f>
        <v>732</v>
      </c>
      <c r="J9292" s="11">
        <f t="shared" si="873"/>
        <v>2928</v>
      </c>
      <c r="K9292" s="11">
        <f t="shared" si="874"/>
        <v>4308</v>
      </c>
      <c r="L9292" s="11">
        <f t="shared" si="875"/>
        <v>1380</v>
      </c>
      <c r="M9292" t="str">
        <f>VLOOKUP(C9292,[1]!Location_Data[#Data],2,0)</f>
        <v>San Bernardino</v>
      </c>
      <c r="N9292" t="str">
        <f>VLOOKUP(D9292,[1]!Salespeople_Data[#Data],2,0)</f>
        <v>Ryan Butler</v>
      </c>
      <c r="O9292" t="str">
        <f>VLOOKUP(E9292,[1]!Customer_Data[#Data],2,0)</f>
        <v>Samuel Palmer</v>
      </c>
      <c r="P9292" s="15">
        <f t="shared" si="870"/>
        <v>3</v>
      </c>
      <c r="Q9292">
        <f t="shared" si="871"/>
        <v>9</v>
      </c>
      <c r="R9292">
        <f t="shared" si="872"/>
        <v>2019</v>
      </c>
    </row>
    <row r="9293" spans="1:18" x14ac:dyDescent="0.25">
      <c r="A9293" s="6" t="s">
        <v>10319</v>
      </c>
      <c r="B9293" s="6" t="s">
        <v>83</v>
      </c>
      <c r="C9293" s="6" t="s">
        <v>386</v>
      </c>
      <c r="D9293" s="6" t="s">
        <v>159</v>
      </c>
      <c r="E9293" s="6" t="s">
        <v>846</v>
      </c>
      <c r="F9293" s="10">
        <v>43802</v>
      </c>
      <c r="G9293" s="6">
        <v>1</v>
      </c>
      <c r="H9293" s="11">
        <f>VLOOKUP(B9293,[1]!Product_Data[#Data],4,0)</f>
        <v>1972</v>
      </c>
      <c r="I9293" s="11">
        <f>VLOOKUP(B9293,[1]!Product_Data[#Data],3,0)</f>
        <v>1321</v>
      </c>
      <c r="J9293" s="11">
        <f t="shared" si="873"/>
        <v>1321</v>
      </c>
      <c r="K9293" s="11">
        <f t="shared" si="874"/>
        <v>1972</v>
      </c>
      <c r="L9293" s="11">
        <f t="shared" si="875"/>
        <v>651</v>
      </c>
      <c r="M9293" t="str">
        <f>VLOOKUP(C9293,[1]!Location_Data[#Data],2,0)</f>
        <v>Carlsbad</v>
      </c>
      <c r="N9293" t="str">
        <f>VLOOKUP(D9293,[1]!Salespeople_Data[#Data],2,0)</f>
        <v>Bobby Russell</v>
      </c>
      <c r="O9293" t="str">
        <f>VLOOKUP(E9293,[1]!Customer_Data[#Data],2,0)</f>
        <v>Steven Young</v>
      </c>
      <c r="P9293" s="15">
        <f t="shared" si="870"/>
        <v>3</v>
      </c>
      <c r="Q9293">
        <f t="shared" si="871"/>
        <v>12</v>
      </c>
      <c r="R9293">
        <f t="shared" si="872"/>
        <v>2019</v>
      </c>
    </row>
    <row r="9294" spans="1:18" x14ac:dyDescent="0.25">
      <c r="A9294" s="6" t="s">
        <v>10320</v>
      </c>
      <c r="B9294" s="6" t="s">
        <v>99</v>
      </c>
      <c r="C9294" s="6" t="s">
        <v>276</v>
      </c>
      <c r="D9294" s="6" t="s">
        <v>101</v>
      </c>
      <c r="E9294" s="6" t="s">
        <v>2099</v>
      </c>
      <c r="F9294" s="10">
        <v>43736</v>
      </c>
      <c r="G9294" s="6">
        <v>1</v>
      </c>
      <c r="H9294" s="11">
        <f>VLOOKUP(B9294,[1]!Product_Data[#Data],4,0)</f>
        <v>1708</v>
      </c>
      <c r="I9294" s="11">
        <f>VLOOKUP(B9294,[1]!Product_Data[#Data],3,0)</f>
        <v>871</v>
      </c>
      <c r="J9294" s="11">
        <f t="shared" si="873"/>
        <v>871</v>
      </c>
      <c r="K9294" s="11">
        <f t="shared" si="874"/>
        <v>1708</v>
      </c>
      <c r="L9294" s="11">
        <f t="shared" si="875"/>
        <v>837</v>
      </c>
      <c r="M9294" t="str">
        <f>VLOOKUP(C9294,[1]!Location_Data[#Data],2,0)</f>
        <v>Orange</v>
      </c>
      <c r="N9294" t="str">
        <f>VLOOKUP(D9294,[1]!Salespeople_Data[#Data],2,0)</f>
        <v>Scott Clark</v>
      </c>
      <c r="O9294" t="str">
        <f>VLOOKUP(E9294,[1]!Customer_Data[#Data],2,0)</f>
        <v>Eugene Hunter</v>
      </c>
      <c r="P9294" s="15">
        <f t="shared" si="870"/>
        <v>7</v>
      </c>
      <c r="Q9294">
        <f t="shared" si="871"/>
        <v>9</v>
      </c>
      <c r="R9294">
        <f t="shared" si="872"/>
        <v>2019</v>
      </c>
    </row>
    <row r="9295" spans="1:18" x14ac:dyDescent="0.25">
      <c r="A9295" s="6" t="s">
        <v>10321</v>
      </c>
      <c r="B9295" s="6" t="s">
        <v>238</v>
      </c>
      <c r="C9295" s="6" t="s">
        <v>48</v>
      </c>
      <c r="D9295" s="6" t="s">
        <v>413</v>
      </c>
      <c r="E9295" s="6" t="s">
        <v>1689</v>
      </c>
      <c r="F9295" s="10">
        <v>43523</v>
      </c>
      <c r="G9295" s="6">
        <v>2</v>
      </c>
      <c r="H9295" s="11">
        <f>VLOOKUP(B9295,[1]!Product_Data[#Data],4,0)</f>
        <v>871</v>
      </c>
      <c r="I9295" s="11">
        <f>VLOOKUP(B9295,[1]!Product_Data[#Data],3,0)</f>
        <v>540</v>
      </c>
      <c r="J9295" s="11">
        <f t="shared" si="873"/>
        <v>1080</v>
      </c>
      <c r="K9295" s="11">
        <f t="shared" si="874"/>
        <v>1742</v>
      </c>
      <c r="L9295" s="11">
        <f t="shared" si="875"/>
        <v>662</v>
      </c>
      <c r="M9295" t="str">
        <f>VLOOKUP(C9295,[1]!Location_Data[#Data],2,0)</f>
        <v>Rialto</v>
      </c>
      <c r="N9295" t="str">
        <f>VLOOKUP(D9295,[1]!Salespeople_Data[#Data],2,0)</f>
        <v>Kenneth Bradley</v>
      </c>
      <c r="O9295" t="str">
        <f>VLOOKUP(E9295,[1]!Customer_Data[#Data],2,0)</f>
        <v>Billy Gonzales</v>
      </c>
      <c r="P9295" s="15">
        <f t="shared" si="870"/>
        <v>4</v>
      </c>
      <c r="Q9295">
        <f t="shared" si="871"/>
        <v>2</v>
      </c>
      <c r="R9295">
        <f t="shared" si="872"/>
        <v>2019</v>
      </c>
    </row>
    <row r="9296" spans="1:18" x14ac:dyDescent="0.25">
      <c r="A9296" s="6" t="s">
        <v>10322</v>
      </c>
      <c r="B9296" s="6" t="s">
        <v>114</v>
      </c>
      <c r="C9296" s="6" t="s">
        <v>74</v>
      </c>
      <c r="D9296" s="6" t="s">
        <v>25</v>
      </c>
      <c r="E9296" s="6" t="s">
        <v>615</v>
      </c>
      <c r="F9296" s="10">
        <v>43529</v>
      </c>
      <c r="G9296" s="6">
        <v>2</v>
      </c>
      <c r="H9296" s="11">
        <f>VLOOKUP(B9296,[1]!Product_Data[#Data],4,0)</f>
        <v>545</v>
      </c>
      <c r="I9296" s="11">
        <f>VLOOKUP(B9296,[1]!Product_Data[#Data],3,0)</f>
        <v>425</v>
      </c>
      <c r="J9296" s="11">
        <f t="shared" si="873"/>
        <v>850</v>
      </c>
      <c r="K9296" s="11">
        <f t="shared" si="874"/>
        <v>1090</v>
      </c>
      <c r="L9296" s="11">
        <f t="shared" si="875"/>
        <v>240</v>
      </c>
      <c r="M9296" t="str">
        <f>VLOOKUP(C9296,[1]!Location_Data[#Data],2,0)</f>
        <v>West Covina</v>
      </c>
      <c r="N9296" t="str">
        <f>VLOOKUP(D9296,[1]!Salespeople_Data[#Data],2,0)</f>
        <v>Brian Davis</v>
      </c>
      <c r="O9296" t="str">
        <f>VLOOKUP(E9296,[1]!Customer_Data[#Data],2,0)</f>
        <v>Timothy Lawrence</v>
      </c>
      <c r="P9296" s="15">
        <f t="shared" si="870"/>
        <v>3</v>
      </c>
      <c r="Q9296">
        <f t="shared" si="871"/>
        <v>3</v>
      </c>
      <c r="R9296">
        <f t="shared" si="872"/>
        <v>2019</v>
      </c>
    </row>
    <row r="9297" spans="1:18" x14ac:dyDescent="0.25">
      <c r="A9297" s="6" t="s">
        <v>10323</v>
      </c>
      <c r="B9297" s="6" t="s">
        <v>114</v>
      </c>
      <c r="C9297" s="6" t="s">
        <v>268</v>
      </c>
      <c r="D9297" s="6" t="s">
        <v>170</v>
      </c>
      <c r="E9297" s="6" t="s">
        <v>1380</v>
      </c>
      <c r="F9297" s="10">
        <v>43606</v>
      </c>
      <c r="G9297" s="6">
        <v>2</v>
      </c>
      <c r="H9297" s="11">
        <f>VLOOKUP(B9297,[1]!Product_Data[#Data],4,0)</f>
        <v>545</v>
      </c>
      <c r="I9297" s="11">
        <f>VLOOKUP(B9297,[1]!Product_Data[#Data],3,0)</f>
        <v>425</v>
      </c>
      <c r="J9297" s="11">
        <f t="shared" si="873"/>
        <v>850</v>
      </c>
      <c r="K9297" s="11">
        <f t="shared" si="874"/>
        <v>1090</v>
      </c>
      <c r="L9297" s="11">
        <f t="shared" si="875"/>
        <v>240</v>
      </c>
      <c r="M9297" t="str">
        <f>VLOOKUP(C9297,[1]!Location_Data[#Data],2,0)</f>
        <v>Murrieta</v>
      </c>
      <c r="N9297" t="str">
        <f>VLOOKUP(D9297,[1]!Salespeople_Data[#Data],2,0)</f>
        <v>Sean Miller</v>
      </c>
      <c r="O9297" t="str">
        <f>VLOOKUP(E9297,[1]!Customer_Data[#Data],2,0)</f>
        <v>Jose Riley</v>
      </c>
      <c r="P9297" s="15">
        <f t="shared" si="870"/>
        <v>3</v>
      </c>
      <c r="Q9297">
        <f t="shared" si="871"/>
        <v>5</v>
      </c>
      <c r="R9297">
        <f t="shared" si="872"/>
        <v>2019</v>
      </c>
    </row>
    <row r="9298" spans="1:18" x14ac:dyDescent="0.25">
      <c r="A9298" s="6" t="s">
        <v>10324</v>
      </c>
      <c r="B9298" s="6" t="s">
        <v>271</v>
      </c>
      <c r="C9298" s="6" t="s">
        <v>519</v>
      </c>
      <c r="D9298" s="6" t="s">
        <v>10</v>
      </c>
      <c r="E9298" s="6" t="s">
        <v>338</v>
      </c>
      <c r="F9298" s="10">
        <v>43827</v>
      </c>
      <c r="G9298" s="6">
        <v>2</v>
      </c>
      <c r="H9298" s="11">
        <f>VLOOKUP(B9298,[1]!Product_Data[#Data],4,0)</f>
        <v>1587</v>
      </c>
      <c r="I9298" s="11">
        <f>VLOOKUP(B9298,[1]!Product_Data[#Data],3,0)</f>
        <v>1301</v>
      </c>
      <c r="J9298" s="11">
        <f t="shared" si="873"/>
        <v>2602</v>
      </c>
      <c r="K9298" s="11">
        <f t="shared" si="874"/>
        <v>3174</v>
      </c>
      <c r="L9298" s="11">
        <f t="shared" si="875"/>
        <v>572</v>
      </c>
      <c r="M9298" t="str">
        <f>VLOOKUP(C9298,[1]!Location_Data[#Data],2,0)</f>
        <v>Anaheim</v>
      </c>
      <c r="N9298" t="str">
        <f>VLOOKUP(D9298,[1]!Salespeople_Data[#Data],2,0)</f>
        <v>Justin Lynch</v>
      </c>
      <c r="O9298" t="str">
        <f>VLOOKUP(E9298,[1]!Customer_Data[#Data],2,0)</f>
        <v>Christopher Ramos</v>
      </c>
      <c r="P9298" s="15">
        <f t="shared" si="870"/>
        <v>7</v>
      </c>
      <c r="Q9298">
        <f t="shared" si="871"/>
        <v>12</v>
      </c>
      <c r="R9298">
        <f t="shared" si="872"/>
        <v>2019</v>
      </c>
    </row>
    <row r="9299" spans="1:18" x14ac:dyDescent="0.25">
      <c r="A9299" s="6" t="s">
        <v>10325</v>
      </c>
      <c r="B9299" s="6" t="s">
        <v>340</v>
      </c>
      <c r="C9299" s="6" t="s">
        <v>302</v>
      </c>
      <c r="D9299" s="6" t="s">
        <v>25</v>
      </c>
      <c r="E9299" s="6" t="s">
        <v>1924</v>
      </c>
      <c r="F9299" s="10">
        <v>43580</v>
      </c>
      <c r="G9299" s="6">
        <v>1</v>
      </c>
      <c r="H9299" s="11">
        <f>VLOOKUP(B9299,[1]!Product_Data[#Data],4,0)</f>
        <v>1967</v>
      </c>
      <c r="I9299" s="11">
        <f>VLOOKUP(B9299,[1]!Product_Data[#Data],3,0)</f>
        <v>1397</v>
      </c>
      <c r="J9299" s="11">
        <f t="shared" si="873"/>
        <v>1397</v>
      </c>
      <c r="K9299" s="11">
        <f t="shared" si="874"/>
        <v>1967</v>
      </c>
      <c r="L9299" s="11">
        <f t="shared" si="875"/>
        <v>570</v>
      </c>
      <c r="M9299" t="str">
        <f>VLOOKUP(C9299,[1]!Location_Data[#Data],2,0)</f>
        <v>Santa Rosa</v>
      </c>
      <c r="N9299" t="str">
        <f>VLOOKUP(D9299,[1]!Salespeople_Data[#Data],2,0)</f>
        <v>Brian Davis</v>
      </c>
      <c r="O9299" t="str">
        <f>VLOOKUP(E9299,[1]!Customer_Data[#Data],2,0)</f>
        <v>Eric Alvarez</v>
      </c>
      <c r="P9299" s="15">
        <f t="shared" si="870"/>
        <v>5</v>
      </c>
      <c r="Q9299">
        <f t="shared" si="871"/>
        <v>4</v>
      </c>
      <c r="R9299">
        <f t="shared" si="872"/>
        <v>2019</v>
      </c>
    </row>
    <row r="9300" spans="1:18" x14ac:dyDescent="0.25">
      <c r="A9300" s="6" t="s">
        <v>10326</v>
      </c>
      <c r="B9300" s="6" t="s">
        <v>373</v>
      </c>
      <c r="C9300" s="6" t="s">
        <v>186</v>
      </c>
      <c r="D9300" s="6" t="s">
        <v>178</v>
      </c>
      <c r="E9300" s="6" t="s">
        <v>2309</v>
      </c>
      <c r="F9300" s="10">
        <v>43703</v>
      </c>
      <c r="G9300" s="6">
        <v>2</v>
      </c>
      <c r="H9300" s="11">
        <f>VLOOKUP(B9300,[1]!Product_Data[#Data],4,0)</f>
        <v>2182</v>
      </c>
      <c r="I9300" s="11">
        <f>VLOOKUP(B9300,[1]!Product_Data[#Data],3,0)</f>
        <v>1200</v>
      </c>
      <c r="J9300" s="11">
        <f t="shared" si="873"/>
        <v>2400</v>
      </c>
      <c r="K9300" s="11">
        <f t="shared" si="874"/>
        <v>4364</v>
      </c>
      <c r="L9300" s="11">
        <f t="shared" si="875"/>
        <v>1964</v>
      </c>
      <c r="M9300" t="str">
        <f>VLOOKUP(C9300,[1]!Location_Data[#Data],2,0)</f>
        <v>Riverside</v>
      </c>
      <c r="N9300" t="str">
        <f>VLOOKUP(D9300,[1]!Salespeople_Data[#Data],2,0)</f>
        <v>Joshua Taylor</v>
      </c>
      <c r="O9300" t="str">
        <f>VLOOKUP(E9300,[1]!Customer_Data[#Data],2,0)</f>
        <v>Ralph Banks</v>
      </c>
      <c r="P9300" s="15">
        <f t="shared" si="870"/>
        <v>2</v>
      </c>
      <c r="Q9300">
        <f t="shared" si="871"/>
        <v>8</v>
      </c>
      <c r="R9300">
        <f t="shared" si="872"/>
        <v>2019</v>
      </c>
    </row>
    <row r="9301" spans="1:18" x14ac:dyDescent="0.25">
      <c r="A9301" s="6" t="s">
        <v>10327</v>
      </c>
      <c r="B9301" s="6" t="s">
        <v>412</v>
      </c>
      <c r="C9301" s="6" t="s">
        <v>70</v>
      </c>
      <c r="D9301" s="6" t="s">
        <v>191</v>
      </c>
      <c r="E9301" s="6" t="s">
        <v>7840</v>
      </c>
      <c r="F9301" s="10">
        <v>43749</v>
      </c>
      <c r="G9301" s="6">
        <v>1</v>
      </c>
      <c r="H9301" s="11">
        <f>VLOOKUP(B9301,[1]!Product_Data[#Data],4,0)</f>
        <v>2396</v>
      </c>
      <c r="I9301" s="11">
        <f>VLOOKUP(B9301,[1]!Product_Data[#Data],3,0)</f>
        <v>1965</v>
      </c>
      <c r="J9301" s="11">
        <f t="shared" si="873"/>
        <v>1965</v>
      </c>
      <c r="K9301" s="11">
        <f t="shared" si="874"/>
        <v>2396</v>
      </c>
      <c r="L9301" s="11">
        <f t="shared" si="875"/>
        <v>431</v>
      </c>
      <c r="M9301" t="str">
        <f>VLOOKUP(C9301,[1]!Location_Data[#Data],2,0)</f>
        <v>Clovis</v>
      </c>
      <c r="N9301" t="str">
        <f>VLOOKUP(D9301,[1]!Salespeople_Data[#Data],2,0)</f>
        <v>Robert Reed</v>
      </c>
      <c r="O9301" t="str">
        <f>VLOOKUP(E9301,[1]!Customer_Data[#Data],2,0)</f>
        <v>Harold Adams</v>
      </c>
      <c r="P9301" s="15">
        <f t="shared" si="870"/>
        <v>6</v>
      </c>
      <c r="Q9301">
        <f t="shared" si="871"/>
        <v>10</v>
      </c>
      <c r="R9301">
        <f t="shared" si="872"/>
        <v>2019</v>
      </c>
    </row>
    <row r="9302" spans="1:18" x14ac:dyDescent="0.25">
      <c r="A9302" s="6" t="s">
        <v>10328</v>
      </c>
      <c r="B9302" s="6" t="s">
        <v>271</v>
      </c>
      <c r="C9302" s="6" t="s">
        <v>145</v>
      </c>
      <c r="D9302" s="6" t="s">
        <v>30</v>
      </c>
      <c r="E9302" s="6" t="s">
        <v>3459</v>
      </c>
      <c r="F9302" s="10">
        <v>43573</v>
      </c>
      <c r="G9302" s="6">
        <v>3</v>
      </c>
      <c r="H9302" s="11">
        <f>VLOOKUP(B9302,[1]!Product_Data[#Data],4,0)</f>
        <v>1587</v>
      </c>
      <c r="I9302" s="11">
        <f>VLOOKUP(B9302,[1]!Product_Data[#Data],3,0)</f>
        <v>1301</v>
      </c>
      <c r="J9302" s="11">
        <f t="shared" si="873"/>
        <v>3903</v>
      </c>
      <c r="K9302" s="11">
        <f t="shared" si="874"/>
        <v>4761</v>
      </c>
      <c r="L9302" s="11">
        <f t="shared" si="875"/>
        <v>858</v>
      </c>
      <c r="M9302" t="str">
        <f>VLOOKUP(C9302,[1]!Location_Data[#Data],2,0)</f>
        <v>Santa Maria</v>
      </c>
      <c r="N9302" t="str">
        <f>VLOOKUP(D9302,[1]!Salespeople_Data[#Data],2,0)</f>
        <v>Carl Hall</v>
      </c>
      <c r="O9302" t="str">
        <f>VLOOKUP(E9302,[1]!Customer_Data[#Data],2,0)</f>
        <v>Juan Perez</v>
      </c>
      <c r="P9302" s="15">
        <f t="shared" si="870"/>
        <v>5</v>
      </c>
      <c r="Q9302">
        <f t="shared" si="871"/>
        <v>4</v>
      </c>
      <c r="R9302">
        <f t="shared" si="872"/>
        <v>2019</v>
      </c>
    </row>
    <row r="9303" spans="1:18" x14ac:dyDescent="0.25">
      <c r="A9303" s="6" t="s">
        <v>10329</v>
      </c>
      <c r="B9303" s="6" t="s">
        <v>383</v>
      </c>
      <c r="C9303" s="6" t="s">
        <v>145</v>
      </c>
      <c r="D9303" s="6" t="s">
        <v>308</v>
      </c>
      <c r="E9303" s="6" t="s">
        <v>1158</v>
      </c>
      <c r="F9303" s="10">
        <v>43590</v>
      </c>
      <c r="G9303" s="6">
        <v>3</v>
      </c>
      <c r="H9303" s="11">
        <f>VLOOKUP(B9303,[1]!Product_Data[#Data],4,0)</f>
        <v>1494</v>
      </c>
      <c r="I9303" s="11">
        <f>VLOOKUP(B9303,[1]!Product_Data[#Data],3,0)</f>
        <v>971</v>
      </c>
      <c r="J9303" s="11">
        <f t="shared" si="873"/>
        <v>2913</v>
      </c>
      <c r="K9303" s="11">
        <f t="shared" si="874"/>
        <v>4482</v>
      </c>
      <c r="L9303" s="11">
        <f t="shared" si="875"/>
        <v>1569</v>
      </c>
      <c r="M9303" t="str">
        <f>VLOOKUP(C9303,[1]!Location_Data[#Data],2,0)</f>
        <v>Santa Maria</v>
      </c>
      <c r="N9303" t="str">
        <f>VLOOKUP(D9303,[1]!Salespeople_Data[#Data],2,0)</f>
        <v>Fred Robertson</v>
      </c>
      <c r="O9303" t="str">
        <f>VLOOKUP(E9303,[1]!Customer_Data[#Data],2,0)</f>
        <v>Shawn Owens</v>
      </c>
      <c r="P9303" s="15">
        <f t="shared" si="870"/>
        <v>1</v>
      </c>
      <c r="Q9303">
        <f t="shared" si="871"/>
        <v>5</v>
      </c>
      <c r="R9303">
        <f t="shared" si="872"/>
        <v>2019</v>
      </c>
    </row>
    <row r="9304" spans="1:18" x14ac:dyDescent="0.25">
      <c r="A9304" s="6" t="s">
        <v>10330</v>
      </c>
      <c r="B9304" s="6" t="s">
        <v>56</v>
      </c>
      <c r="C9304" s="6" t="s">
        <v>182</v>
      </c>
      <c r="D9304" s="6" t="s">
        <v>75</v>
      </c>
      <c r="E9304" s="6" t="s">
        <v>1582</v>
      </c>
      <c r="F9304" s="10">
        <v>43739</v>
      </c>
      <c r="G9304" s="6">
        <v>1</v>
      </c>
      <c r="H9304" s="11">
        <f>VLOOKUP(B9304,[1]!Product_Data[#Data],4,0)</f>
        <v>1848</v>
      </c>
      <c r="I9304" s="11">
        <f>VLOOKUP(B9304,[1]!Product_Data[#Data],3,0)</f>
        <v>1294</v>
      </c>
      <c r="J9304" s="11">
        <f t="shared" si="873"/>
        <v>1294</v>
      </c>
      <c r="K9304" s="11">
        <f t="shared" si="874"/>
        <v>1848</v>
      </c>
      <c r="L9304" s="11">
        <f t="shared" si="875"/>
        <v>554</v>
      </c>
      <c r="M9304" t="str">
        <f>VLOOKUP(C9304,[1]!Location_Data[#Data],2,0)</f>
        <v>Vallejo</v>
      </c>
      <c r="N9304" t="str">
        <f>VLOOKUP(D9304,[1]!Salespeople_Data[#Data],2,0)</f>
        <v>Roger Robertson</v>
      </c>
      <c r="O9304" t="str">
        <f>VLOOKUP(E9304,[1]!Customer_Data[#Data],2,0)</f>
        <v>Carlos Martinez</v>
      </c>
      <c r="P9304" s="15">
        <f t="shared" si="870"/>
        <v>3</v>
      </c>
      <c r="Q9304">
        <f t="shared" si="871"/>
        <v>10</v>
      </c>
      <c r="R9304">
        <f t="shared" si="872"/>
        <v>2019</v>
      </c>
    </row>
    <row r="9305" spans="1:18" x14ac:dyDescent="0.25">
      <c r="A9305" s="6" t="s">
        <v>10331</v>
      </c>
      <c r="B9305" s="6" t="s">
        <v>569</v>
      </c>
      <c r="C9305" s="6" t="s">
        <v>530</v>
      </c>
      <c r="D9305" s="6" t="s">
        <v>10</v>
      </c>
      <c r="E9305" s="6" t="s">
        <v>2245</v>
      </c>
      <c r="F9305" s="10">
        <v>43710</v>
      </c>
      <c r="G9305" s="6">
        <v>3</v>
      </c>
      <c r="H9305" s="11">
        <f>VLOOKUP(B9305,[1]!Product_Data[#Data],4,0)</f>
        <v>1178</v>
      </c>
      <c r="I9305" s="11">
        <f>VLOOKUP(B9305,[1]!Product_Data[#Data],3,0)</f>
        <v>683</v>
      </c>
      <c r="J9305" s="11">
        <f t="shared" si="873"/>
        <v>2049</v>
      </c>
      <c r="K9305" s="11">
        <f t="shared" si="874"/>
        <v>3534</v>
      </c>
      <c r="L9305" s="11">
        <f t="shared" si="875"/>
        <v>1485</v>
      </c>
      <c r="M9305" t="str">
        <f>VLOOKUP(C9305,[1]!Location_Data[#Data],2,0)</f>
        <v>San Buenaventura (Ventura)</v>
      </c>
      <c r="N9305" t="str">
        <f>VLOOKUP(D9305,[1]!Salespeople_Data[#Data],2,0)</f>
        <v>Justin Lynch</v>
      </c>
      <c r="O9305" t="str">
        <f>VLOOKUP(E9305,[1]!Customer_Data[#Data],2,0)</f>
        <v>Charles Bell</v>
      </c>
      <c r="P9305" s="15">
        <f t="shared" si="870"/>
        <v>2</v>
      </c>
      <c r="Q9305">
        <f t="shared" si="871"/>
        <v>9</v>
      </c>
      <c r="R9305">
        <f t="shared" si="872"/>
        <v>2019</v>
      </c>
    </row>
    <row r="9306" spans="1:18" x14ac:dyDescent="0.25">
      <c r="A9306" s="6" t="s">
        <v>10332</v>
      </c>
      <c r="B9306" s="6" t="s">
        <v>189</v>
      </c>
      <c r="C9306" s="6" t="s">
        <v>44</v>
      </c>
      <c r="D9306" s="6" t="s">
        <v>106</v>
      </c>
      <c r="E9306" s="6" t="s">
        <v>1488</v>
      </c>
      <c r="F9306" s="10">
        <v>43729</v>
      </c>
      <c r="G9306" s="6">
        <v>3</v>
      </c>
      <c r="H9306" s="11">
        <f>VLOOKUP(B9306,[1]!Product_Data[#Data],4,0)</f>
        <v>1783</v>
      </c>
      <c r="I9306" s="11">
        <f>VLOOKUP(B9306,[1]!Product_Data[#Data],3,0)</f>
        <v>1516</v>
      </c>
      <c r="J9306" s="11">
        <f t="shared" si="873"/>
        <v>4548</v>
      </c>
      <c r="K9306" s="11">
        <f t="shared" si="874"/>
        <v>5349</v>
      </c>
      <c r="L9306" s="11">
        <f t="shared" si="875"/>
        <v>801</v>
      </c>
      <c r="M9306" t="str">
        <f>VLOOKUP(C9306,[1]!Location_Data[#Data],2,0)</f>
        <v>Moreno Valley</v>
      </c>
      <c r="N9306" t="str">
        <f>VLOOKUP(D9306,[1]!Salespeople_Data[#Data],2,0)</f>
        <v>Patrick Ruiz</v>
      </c>
      <c r="O9306" t="str">
        <f>VLOOKUP(E9306,[1]!Customer_Data[#Data],2,0)</f>
        <v>Johnny Ward</v>
      </c>
      <c r="P9306" s="15">
        <f t="shared" si="870"/>
        <v>7</v>
      </c>
      <c r="Q9306">
        <f t="shared" si="871"/>
        <v>9</v>
      </c>
      <c r="R9306">
        <f t="shared" si="872"/>
        <v>2019</v>
      </c>
    </row>
    <row r="9307" spans="1:18" x14ac:dyDescent="0.25">
      <c r="A9307" s="6" t="s">
        <v>10333</v>
      </c>
      <c r="B9307" s="6" t="s">
        <v>858</v>
      </c>
      <c r="C9307" s="6" t="s">
        <v>286</v>
      </c>
      <c r="D9307" s="6" t="s">
        <v>71</v>
      </c>
      <c r="E9307" s="6" t="s">
        <v>1544</v>
      </c>
      <c r="F9307" s="10">
        <v>43740</v>
      </c>
      <c r="G9307" s="6">
        <v>3</v>
      </c>
      <c r="H9307" s="11">
        <f>VLOOKUP(B9307,[1]!Product_Data[#Data],4,0)</f>
        <v>2294</v>
      </c>
      <c r="I9307" s="11">
        <f>VLOOKUP(B9307,[1]!Product_Data[#Data],3,0)</f>
        <v>1399</v>
      </c>
      <c r="J9307" s="11">
        <f t="shared" si="873"/>
        <v>4197</v>
      </c>
      <c r="K9307" s="11">
        <f t="shared" si="874"/>
        <v>6882</v>
      </c>
      <c r="L9307" s="11">
        <f t="shared" si="875"/>
        <v>2685</v>
      </c>
      <c r="M9307" t="str">
        <f>VLOOKUP(C9307,[1]!Location_Data[#Data],2,0)</f>
        <v>El Monte</v>
      </c>
      <c r="N9307" t="str">
        <f>VLOOKUP(D9307,[1]!Salespeople_Data[#Data],2,0)</f>
        <v>Gary Rodriguez</v>
      </c>
      <c r="O9307" t="str">
        <f>VLOOKUP(E9307,[1]!Customer_Data[#Data],2,0)</f>
        <v>Shawn Wallace</v>
      </c>
      <c r="P9307" s="15">
        <f t="shared" si="870"/>
        <v>4</v>
      </c>
      <c r="Q9307">
        <f t="shared" si="871"/>
        <v>10</v>
      </c>
      <c r="R9307">
        <f t="shared" si="872"/>
        <v>2019</v>
      </c>
    </row>
    <row r="9308" spans="1:18" x14ac:dyDescent="0.25">
      <c r="A9308" s="6" t="s">
        <v>10334</v>
      </c>
      <c r="B9308" s="6" t="s">
        <v>560</v>
      </c>
      <c r="C9308" s="6" t="s">
        <v>229</v>
      </c>
      <c r="D9308" s="6" t="s">
        <v>87</v>
      </c>
      <c r="E9308" s="6" t="s">
        <v>759</v>
      </c>
      <c r="F9308" s="10">
        <v>43676</v>
      </c>
      <c r="G9308" s="6">
        <v>1</v>
      </c>
      <c r="H9308" s="11">
        <f>VLOOKUP(B9308,[1]!Product_Data[#Data],4,0)</f>
        <v>1809</v>
      </c>
      <c r="I9308" s="11">
        <f>VLOOKUP(B9308,[1]!Product_Data[#Data],3,0)</f>
        <v>1067</v>
      </c>
      <c r="J9308" s="11">
        <f t="shared" si="873"/>
        <v>1067</v>
      </c>
      <c r="K9308" s="11">
        <f t="shared" si="874"/>
        <v>1809</v>
      </c>
      <c r="L9308" s="11">
        <f t="shared" si="875"/>
        <v>742</v>
      </c>
      <c r="M9308" t="str">
        <f>VLOOKUP(C9308,[1]!Location_Data[#Data],2,0)</f>
        <v>San Jose</v>
      </c>
      <c r="N9308" t="str">
        <f>VLOOKUP(D9308,[1]!Salespeople_Data[#Data],2,0)</f>
        <v>Martin Perry</v>
      </c>
      <c r="O9308" t="str">
        <f>VLOOKUP(E9308,[1]!Customer_Data[#Data],2,0)</f>
        <v>William Franklin</v>
      </c>
      <c r="P9308" s="15">
        <f t="shared" si="870"/>
        <v>3</v>
      </c>
      <c r="Q9308">
        <f t="shared" si="871"/>
        <v>7</v>
      </c>
      <c r="R9308">
        <f t="shared" si="872"/>
        <v>2019</v>
      </c>
    </row>
    <row r="9309" spans="1:18" x14ac:dyDescent="0.25">
      <c r="A9309" s="6" t="s">
        <v>10335</v>
      </c>
      <c r="B9309" s="6" t="s">
        <v>464</v>
      </c>
      <c r="C9309" s="6" t="s">
        <v>52</v>
      </c>
      <c r="D9309" s="6" t="s">
        <v>239</v>
      </c>
      <c r="E9309" s="6" t="s">
        <v>2704</v>
      </c>
      <c r="F9309" s="10">
        <v>43797</v>
      </c>
      <c r="G9309" s="6">
        <v>1</v>
      </c>
      <c r="H9309" s="11">
        <f>VLOOKUP(B9309,[1]!Product_Data[#Data],4,0)</f>
        <v>1566</v>
      </c>
      <c r="I9309" s="11">
        <f>VLOOKUP(B9309,[1]!Product_Data[#Data],3,0)</f>
        <v>1190</v>
      </c>
      <c r="J9309" s="11">
        <f t="shared" si="873"/>
        <v>1190</v>
      </c>
      <c r="K9309" s="11">
        <f t="shared" si="874"/>
        <v>1566</v>
      </c>
      <c r="L9309" s="11">
        <f t="shared" si="875"/>
        <v>376</v>
      </c>
      <c r="M9309" t="str">
        <f>VLOOKUP(C9309,[1]!Location_Data[#Data],2,0)</f>
        <v>Pasadena</v>
      </c>
      <c r="N9309" t="str">
        <f>VLOOKUP(D9309,[1]!Salespeople_Data[#Data],2,0)</f>
        <v>John Reyes</v>
      </c>
      <c r="O9309" t="str">
        <f>VLOOKUP(E9309,[1]!Customer_Data[#Data],2,0)</f>
        <v>Benjamin Vasquez</v>
      </c>
      <c r="P9309" s="15">
        <f t="shared" si="870"/>
        <v>5</v>
      </c>
      <c r="Q9309">
        <f t="shared" si="871"/>
        <v>11</v>
      </c>
      <c r="R9309">
        <f t="shared" si="872"/>
        <v>2019</v>
      </c>
    </row>
    <row r="9310" spans="1:18" x14ac:dyDescent="0.25">
      <c r="A9310" s="6" t="s">
        <v>10336</v>
      </c>
      <c r="B9310" s="6" t="s">
        <v>223</v>
      </c>
      <c r="C9310" s="6" t="s">
        <v>120</v>
      </c>
      <c r="D9310" s="6" t="s">
        <v>170</v>
      </c>
      <c r="E9310" s="6" t="s">
        <v>3853</v>
      </c>
      <c r="F9310" s="10">
        <v>43515</v>
      </c>
      <c r="G9310" s="6">
        <v>1</v>
      </c>
      <c r="H9310" s="11">
        <f>VLOOKUP(B9310,[1]!Product_Data[#Data],4,0)</f>
        <v>799</v>
      </c>
      <c r="I9310" s="11">
        <f>VLOOKUP(B9310,[1]!Product_Data[#Data],3,0)</f>
        <v>455</v>
      </c>
      <c r="J9310" s="11">
        <f t="shared" si="873"/>
        <v>455</v>
      </c>
      <c r="K9310" s="11">
        <f t="shared" si="874"/>
        <v>799</v>
      </c>
      <c r="L9310" s="11">
        <f t="shared" si="875"/>
        <v>344</v>
      </c>
      <c r="M9310" t="str">
        <f>VLOOKUP(C9310,[1]!Location_Data[#Data],2,0)</f>
        <v>Elk Grove</v>
      </c>
      <c r="N9310" t="str">
        <f>VLOOKUP(D9310,[1]!Salespeople_Data[#Data],2,0)</f>
        <v>Sean Miller</v>
      </c>
      <c r="O9310" t="str">
        <f>VLOOKUP(E9310,[1]!Customer_Data[#Data],2,0)</f>
        <v>Phillip Webb</v>
      </c>
      <c r="P9310" s="15">
        <f t="shared" si="870"/>
        <v>3</v>
      </c>
      <c r="Q9310">
        <f t="shared" si="871"/>
        <v>2</v>
      </c>
      <c r="R9310">
        <f t="shared" si="872"/>
        <v>2019</v>
      </c>
    </row>
    <row r="9311" spans="1:18" x14ac:dyDescent="0.25">
      <c r="A9311" s="6" t="s">
        <v>10337</v>
      </c>
      <c r="B9311" s="6" t="s">
        <v>104</v>
      </c>
      <c r="C9311" s="6" t="s">
        <v>70</v>
      </c>
      <c r="D9311" s="6" t="s">
        <v>25</v>
      </c>
      <c r="E9311" s="6" t="s">
        <v>709</v>
      </c>
      <c r="F9311" s="10">
        <v>43750</v>
      </c>
      <c r="G9311" s="6">
        <v>2</v>
      </c>
      <c r="H9311" s="11">
        <f>VLOOKUP(B9311,[1]!Product_Data[#Data],4,0)</f>
        <v>1671</v>
      </c>
      <c r="I9311" s="11">
        <f>VLOOKUP(B9311,[1]!Product_Data[#Data],3,0)</f>
        <v>1220</v>
      </c>
      <c r="J9311" s="11">
        <f t="shared" si="873"/>
        <v>2440</v>
      </c>
      <c r="K9311" s="11">
        <f t="shared" si="874"/>
        <v>3342</v>
      </c>
      <c r="L9311" s="11">
        <f t="shared" si="875"/>
        <v>902</v>
      </c>
      <c r="M9311" t="str">
        <f>VLOOKUP(C9311,[1]!Location_Data[#Data],2,0)</f>
        <v>Clovis</v>
      </c>
      <c r="N9311" t="str">
        <f>VLOOKUP(D9311,[1]!Salespeople_Data[#Data],2,0)</f>
        <v>Brian Davis</v>
      </c>
      <c r="O9311" t="str">
        <f>VLOOKUP(E9311,[1]!Customer_Data[#Data],2,0)</f>
        <v>Stephen Cook</v>
      </c>
      <c r="P9311" s="15">
        <f t="shared" si="870"/>
        <v>7</v>
      </c>
      <c r="Q9311">
        <f t="shared" si="871"/>
        <v>10</v>
      </c>
      <c r="R9311">
        <f t="shared" si="872"/>
        <v>2019</v>
      </c>
    </row>
    <row r="9312" spans="1:18" x14ac:dyDescent="0.25">
      <c r="A9312" s="6" t="s">
        <v>10338</v>
      </c>
      <c r="B9312" s="6" t="s">
        <v>238</v>
      </c>
      <c r="C9312" s="6" t="s">
        <v>276</v>
      </c>
      <c r="D9312" s="6" t="s">
        <v>269</v>
      </c>
      <c r="E9312" s="6" t="s">
        <v>1517</v>
      </c>
      <c r="F9312" s="10">
        <v>43532</v>
      </c>
      <c r="G9312" s="6">
        <v>3</v>
      </c>
      <c r="H9312" s="11">
        <f>VLOOKUP(B9312,[1]!Product_Data[#Data],4,0)</f>
        <v>871</v>
      </c>
      <c r="I9312" s="11">
        <f>VLOOKUP(B9312,[1]!Product_Data[#Data],3,0)</f>
        <v>540</v>
      </c>
      <c r="J9312" s="11">
        <f t="shared" si="873"/>
        <v>1620</v>
      </c>
      <c r="K9312" s="11">
        <f t="shared" si="874"/>
        <v>2613</v>
      </c>
      <c r="L9312" s="11">
        <f t="shared" si="875"/>
        <v>993</v>
      </c>
      <c r="M9312" t="str">
        <f>VLOOKUP(C9312,[1]!Location_Data[#Data],2,0)</f>
        <v>Orange</v>
      </c>
      <c r="N9312" t="str">
        <f>VLOOKUP(D9312,[1]!Salespeople_Data[#Data],2,0)</f>
        <v>Kevin Butler</v>
      </c>
      <c r="O9312" t="str">
        <f>VLOOKUP(E9312,[1]!Customer_Data[#Data],2,0)</f>
        <v>Jason Murphy</v>
      </c>
      <c r="P9312" s="15">
        <f t="shared" si="870"/>
        <v>6</v>
      </c>
      <c r="Q9312">
        <f t="shared" si="871"/>
        <v>3</v>
      </c>
      <c r="R9312">
        <f t="shared" si="872"/>
        <v>2019</v>
      </c>
    </row>
    <row r="9313" spans="1:18" x14ac:dyDescent="0.25">
      <c r="A9313" s="6" t="s">
        <v>10339</v>
      </c>
      <c r="B9313" s="6" t="s">
        <v>23</v>
      </c>
      <c r="C9313" s="6" t="s">
        <v>242</v>
      </c>
      <c r="D9313" s="6" t="s">
        <v>136</v>
      </c>
      <c r="E9313" s="6" t="s">
        <v>1483</v>
      </c>
      <c r="F9313" s="10">
        <v>43763</v>
      </c>
      <c r="G9313" s="6">
        <v>2</v>
      </c>
      <c r="H9313" s="11">
        <f>VLOOKUP(B9313,[1]!Product_Data[#Data],4,0)</f>
        <v>1052</v>
      </c>
      <c r="I9313" s="11">
        <f>VLOOKUP(B9313,[1]!Product_Data[#Data],3,0)</f>
        <v>589</v>
      </c>
      <c r="J9313" s="11">
        <f t="shared" si="873"/>
        <v>1178</v>
      </c>
      <c r="K9313" s="11">
        <f t="shared" si="874"/>
        <v>2104</v>
      </c>
      <c r="L9313" s="11">
        <f t="shared" si="875"/>
        <v>926</v>
      </c>
      <c r="M9313" t="str">
        <f>VLOOKUP(C9313,[1]!Location_Data[#Data],2,0)</f>
        <v>Downey</v>
      </c>
      <c r="N9313" t="str">
        <f>VLOOKUP(D9313,[1]!Salespeople_Data[#Data],2,0)</f>
        <v>Clarence Fox</v>
      </c>
      <c r="O9313" t="str">
        <f>VLOOKUP(E9313,[1]!Customer_Data[#Data],2,0)</f>
        <v>Albert Rice</v>
      </c>
      <c r="P9313" s="15">
        <f t="shared" si="870"/>
        <v>6</v>
      </c>
      <c r="Q9313">
        <f t="shared" si="871"/>
        <v>10</v>
      </c>
      <c r="R9313">
        <f t="shared" si="872"/>
        <v>2019</v>
      </c>
    </row>
    <row r="9314" spans="1:18" x14ac:dyDescent="0.25">
      <c r="A9314" s="6" t="s">
        <v>10340</v>
      </c>
      <c r="B9314" s="6" t="s">
        <v>1149</v>
      </c>
      <c r="C9314" s="6" t="s">
        <v>224</v>
      </c>
      <c r="D9314" s="6" t="s">
        <v>80</v>
      </c>
      <c r="E9314" s="6" t="s">
        <v>880</v>
      </c>
      <c r="F9314" s="10">
        <v>43541</v>
      </c>
      <c r="G9314" s="6">
        <v>1</v>
      </c>
      <c r="H9314" s="11">
        <f>VLOOKUP(B9314,[1]!Product_Data[#Data],4,0)</f>
        <v>847</v>
      </c>
      <c r="I9314" s="11">
        <f>VLOOKUP(B9314,[1]!Product_Data[#Data],3,0)</f>
        <v>534</v>
      </c>
      <c r="J9314" s="11">
        <f t="shared" si="873"/>
        <v>534</v>
      </c>
      <c r="K9314" s="11">
        <f t="shared" si="874"/>
        <v>847</v>
      </c>
      <c r="L9314" s="11">
        <f t="shared" si="875"/>
        <v>313</v>
      </c>
      <c r="M9314" t="str">
        <f>VLOOKUP(C9314,[1]!Location_Data[#Data],2,0)</f>
        <v>Huntington Beach</v>
      </c>
      <c r="N9314" t="str">
        <f>VLOOKUP(D9314,[1]!Salespeople_Data[#Data],2,0)</f>
        <v>Henry Nelson</v>
      </c>
      <c r="O9314" t="str">
        <f>VLOOKUP(E9314,[1]!Customer_Data[#Data],2,0)</f>
        <v>Terry Watson</v>
      </c>
      <c r="P9314" s="15">
        <f t="shared" si="870"/>
        <v>1</v>
      </c>
      <c r="Q9314">
        <f t="shared" si="871"/>
        <v>3</v>
      </c>
      <c r="R9314">
        <f t="shared" si="872"/>
        <v>2019</v>
      </c>
    </row>
    <row r="9315" spans="1:18" x14ac:dyDescent="0.25">
      <c r="A9315" s="6" t="s">
        <v>10341</v>
      </c>
      <c r="B9315" s="6" t="s">
        <v>235</v>
      </c>
      <c r="C9315" s="6" t="s">
        <v>224</v>
      </c>
      <c r="D9315" s="6" t="s">
        <v>159</v>
      </c>
      <c r="E9315" s="6" t="s">
        <v>3697</v>
      </c>
      <c r="F9315" s="10">
        <v>43817</v>
      </c>
      <c r="G9315" s="6">
        <v>1</v>
      </c>
      <c r="H9315" s="11">
        <f>VLOOKUP(B9315,[1]!Product_Data[#Data],4,0)</f>
        <v>1887</v>
      </c>
      <c r="I9315" s="11">
        <f>VLOOKUP(B9315,[1]!Product_Data[#Data],3,0)</f>
        <v>1378</v>
      </c>
      <c r="J9315" s="11">
        <f t="shared" si="873"/>
        <v>1378</v>
      </c>
      <c r="K9315" s="11">
        <f t="shared" si="874"/>
        <v>1887</v>
      </c>
      <c r="L9315" s="11">
        <f t="shared" si="875"/>
        <v>509</v>
      </c>
      <c r="M9315" t="str">
        <f>VLOOKUP(C9315,[1]!Location_Data[#Data],2,0)</f>
        <v>Huntington Beach</v>
      </c>
      <c r="N9315" t="str">
        <f>VLOOKUP(D9315,[1]!Salespeople_Data[#Data],2,0)</f>
        <v>Bobby Russell</v>
      </c>
      <c r="O9315" t="str">
        <f>VLOOKUP(E9315,[1]!Customer_Data[#Data],2,0)</f>
        <v>Craig Rodriguez</v>
      </c>
      <c r="P9315" s="15">
        <f t="shared" si="870"/>
        <v>4</v>
      </c>
      <c r="Q9315">
        <f t="shared" si="871"/>
        <v>12</v>
      </c>
      <c r="R9315">
        <f t="shared" si="872"/>
        <v>2019</v>
      </c>
    </row>
    <row r="9316" spans="1:18" x14ac:dyDescent="0.25">
      <c r="A9316" s="6" t="s">
        <v>10342</v>
      </c>
      <c r="B9316" s="6" t="s">
        <v>603</v>
      </c>
      <c r="C9316" s="6" t="s">
        <v>74</v>
      </c>
      <c r="D9316" s="6" t="s">
        <v>40</v>
      </c>
      <c r="E9316" s="6" t="s">
        <v>1063</v>
      </c>
      <c r="F9316" s="10">
        <v>43569</v>
      </c>
      <c r="G9316" s="6">
        <v>4</v>
      </c>
      <c r="H9316" s="11">
        <f>VLOOKUP(B9316,[1]!Product_Data[#Data],4,0)</f>
        <v>2495</v>
      </c>
      <c r="I9316" s="11">
        <f>VLOOKUP(B9316,[1]!Product_Data[#Data],3,0)</f>
        <v>1896</v>
      </c>
      <c r="J9316" s="11">
        <f t="shared" si="873"/>
        <v>7584</v>
      </c>
      <c r="K9316" s="11">
        <f t="shared" si="874"/>
        <v>9980</v>
      </c>
      <c r="L9316" s="11">
        <f t="shared" si="875"/>
        <v>2396</v>
      </c>
      <c r="M9316" t="str">
        <f>VLOOKUP(C9316,[1]!Location_Data[#Data],2,0)</f>
        <v>West Covina</v>
      </c>
      <c r="N9316" t="str">
        <f>VLOOKUP(D9316,[1]!Salespeople_Data[#Data],2,0)</f>
        <v>Brian Hansen</v>
      </c>
      <c r="O9316" t="str">
        <f>VLOOKUP(E9316,[1]!Customer_Data[#Data],2,0)</f>
        <v>Michael Reed</v>
      </c>
      <c r="P9316" s="15">
        <f t="shared" si="870"/>
        <v>1</v>
      </c>
      <c r="Q9316">
        <f t="shared" si="871"/>
        <v>4</v>
      </c>
      <c r="R9316">
        <f t="shared" si="872"/>
        <v>2019</v>
      </c>
    </row>
    <row r="9317" spans="1:18" x14ac:dyDescent="0.25">
      <c r="A9317" s="6" t="s">
        <v>10343</v>
      </c>
      <c r="B9317" s="6" t="s">
        <v>232</v>
      </c>
      <c r="C9317" s="6" t="s">
        <v>596</v>
      </c>
      <c r="D9317" s="6" t="s">
        <v>257</v>
      </c>
      <c r="E9317" s="6" t="s">
        <v>880</v>
      </c>
      <c r="F9317" s="10">
        <v>43785</v>
      </c>
      <c r="G9317" s="6">
        <v>1</v>
      </c>
      <c r="H9317" s="11">
        <f>VLOOKUP(B9317,[1]!Product_Data[#Data],4,0)</f>
        <v>1119</v>
      </c>
      <c r="I9317" s="11">
        <f>VLOOKUP(B9317,[1]!Product_Data[#Data],3,0)</f>
        <v>683</v>
      </c>
      <c r="J9317" s="11">
        <f t="shared" si="873"/>
        <v>683</v>
      </c>
      <c r="K9317" s="11">
        <f t="shared" si="874"/>
        <v>1119</v>
      </c>
      <c r="L9317" s="11">
        <f t="shared" si="875"/>
        <v>436</v>
      </c>
      <c r="M9317" t="str">
        <f>VLOOKUP(C9317,[1]!Location_Data[#Data],2,0)</f>
        <v>Fremont</v>
      </c>
      <c r="N9317" t="str">
        <f>VLOOKUP(D9317,[1]!Salespeople_Data[#Data],2,0)</f>
        <v>Jerry Perry</v>
      </c>
      <c r="O9317" t="str">
        <f>VLOOKUP(E9317,[1]!Customer_Data[#Data],2,0)</f>
        <v>Terry Watson</v>
      </c>
      <c r="P9317" s="15">
        <f t="shared" si="870"/>
        <v>7</v>
      </c>
      <c r="Q9317">
        <f t="shared" si="871"/>
        <v>11</v>
      </c>
      <c r="R9317">
        <f t="shared" si="872"/>
        <v>2019</v>
      </c>
    </row>
    <row r="9318" spans="1:18" x14ac:dyDescent="0.25">
      <c r="A9318" s="6" t="s">
        <v>10344</v>
      </c>
      <c r="B9318" s="6" t="s">
        <v>189</v>
      </c>
      <c r="C9318" s="6" t="s">
        <v>355</v>
      </c>
      <c r="D9318" s="6" t="s">
        <v>447</v>
      </c>
      <c r="E9318" s="6" t="s">
        <v>1544</v>
      </c>
      <c r="F9318" s="10">
        <v>43609</v>
      </c>
      <c r="G9318" s="6">
        <v>2</v>
      </c>
      <c r="H9318" s="11">
        <f>VLOOKUP(B9318,[1]!Product_Data[#Data],4,0)</f>
        <v>1783</v>
      </c>
      <c r="I9318" s="11">
        <f>VLOOKUP(B9318,[1]!Product_Data[#Data],3,0)</f>
        <v>1516</v>
      </c>
      <c r="J9318" s="11">
        <f t="shared" si="873"/>
        <v>3032</v>
      </c>
      <c r="K9318" s="11">
        <f t="shared" si="874"/>
        <v>3566</v>
      </c>
      <c r="L9318" s="11">
        <f t="shared" si="875"/>
        <v>534</v>
      </c>
      <c r="M9318" t="str">
        <f>VLOOKUP(C9318,[1]!Location_Data[#Data],2,0)</f>
        <v>Burbank</v>
      </c>
      <c r="N9318" t="str">
        <f>VLOOKUP(D9318,[1]!Salespeople_Data[#Data],2,0)</f>
        <v>Howard Sims</v>
      </c>
      <c r="O9318" t="str">
        <f>VLOOKUP(E9318,[1]!Customer_Data[#Data],2,0)</f>
        <v>Shawn Wallace</v>
      </c>
      <c r="P9318" s="15">
        <f t="shared" si="870"/>
        <v>6</v>
      </c>
      <c r="Q9318">
        <f t="shared" si="871"/>
        <v>5</v>
      </c>
      <c r="R9318">
        <f t="shared" si="872"/>
        <v>2019</v>
      </c>
    </row>
    <row r="9319" spans="1:18" x14ac:dyDescent="0.25">
      <c r="A9319" s="6" t="s">
        <v>10345</v>
      </c>
      <c r="B9319" s="6" t="s">
        <v>232</v>
      </c>
      <c r="C9319" s="6" t="s">
        <v>643</v>
      </c>
      <c r="D9319" s="6" t="s">
        <v>359</v>
      </c>
      <c r="E9319" s="6" t="s">
        <v>2340</v>
      </c>
      <c r="F9319" s="10">
        <v>43813</v>
      </c>
      <c r="G9319" s="6">
        <v>3</v>
      </c>
      <c r="H9319" s="11">
        <f>VLOOKUP(B9319,[1]!Product_Data[#Data],4,0)</f>
        <v>1119</v>
      </c>
      <c r="I9319" s="11">
        <f>VLOOKUP(B9319,[1]!Product_Data[#Data],3,0)</f>
        <v>683</v>
      </c>
      <c r="J9319" s="11">
        <f t="shared" si="873"/>
        <v>2049</v>
      </c>
      <c r="K9319" s="11">
        <f t="shared" si="874"/>
        <v>3357</v>
      </c>
      <c r="L9319" s="11">
        <f t="shared" si="875"/>
        <v>1308</v>
      </c>
      <c r="M9319" t="str">
        <f>VLOOKUP(C9319,[1]!Location_Data[#Data],2,0)</f>
        <v>Hayward</v>
      </c>
      <c r="N9319" t="str">
        <f>VLOOKUP(D9319,[1]!Salespeople_Data[#Data],2,0)</f>
        <v>Eugene Holmes</v>
      </c>
      <c r="O9319" t="str">
        <f>VLOOKUP(E9319,[1]!Customer_Data[#Data],2,0)</f>
        <v>Ryan Price</v>
      </c>
      <c r="P9319" s="15">
        <f t="shared" si="870"/>
        <v>7</v>
      </c>
      <c r="Q9319">
        <f t="shared" si="871"/>
        <v>12</v>
      </c>
      <c r="R9319">
        <f t="shared" si="872"/>
        <v>2019</v>
      </c>
    </row>
    <row r="9320" spans="1:18" x14ac:dyDescent="0.25">
      <c r="A9320" s="6" t="s">
        <v>10346</v>
      </c>
      <c r="B9320" s="6" t="s">
        <v>203</v>
      </c>
      <c r="C9320" s="6" t="s">
        <v>105</v>
      </c>
      <c r="D9320" s="6" t="s">
        <v>146</v>
      </c>
      <c r="E9320" s="6" t="s">
        <v>3024</v>
      </c>
      <c r="F9320" s="10">
        <v>43491</v>
      </c>
      <c r="G9320" s="6">
        <v>2</v>
      </c>
      <c r="H9320" s="11">
        <f>VLOOKUP(B9320,[1]!Product_Data[#Data],4,0)</f>
        <v>1414</v>
      </c>
      <c r="I9320" s="11">
        <f>VLOOKUP(B9320,[1]!Product_Data[#Data],3,0)</f>
        <v>962</v>
      </c>
      <c r="J9320" s="11">
        <f t="shared" si="873"/>
        <v>1924</v>
      </c>
      <c r="K9320" s="11">
        <f t="shared" si="874"/>
        <v>2828</v>
      </c>
      <c r="L9320" s="11">
        <f t="shared" si="875"/>
        <v>904</v>
      </c>
      <c r="M9320" t="str">
        <f>VLOOKUP(C9320,[1]!Location_Data[#Data],2,0)</f>
        <v>Daly City</v>
      </c>
      <c r="N9320" t="str">
        <f>VLOOKUP(D9320,[1]!Salespeople_Data[#Data],2,0)</f>
        <v>Carl Elliott</v>
      </c>
      <c r="O9320" t="str">
        <f>VLOOKUP(E9320,[1]!Customer_Data[#Data],2,0)</f>
        <v>Richard Jordan</v>
      </c>
      <c r="P9320" s="15">
        <f t="shared" si="870"/>
        <v>7</v>
      </c>
      <c r="Q9320">
        <f t="shared" si="871"/>
        <v>1</v>
      </c>
      <c r="R9320">
        <f t="shared" si="872"/>
        <v>2019</v>
      </c>
    </row>
    <row r="9321" spans="1:18" x14ac:dyDescent="0.25">
      <c r="A9321" s="6" t="s">
        <v>10347</v>
      </c>
      <c r="B9321" s="6" t="s">
        <v>289</v>
      </c>
      <c r="C9321" s="6" t="s">
        <v>19</v>
      </c>
      <c r="D9321" s="6" t="s">
        <v>239</v>
      </c>
      <c r="E9321" s="6" t="s">
        <v>1522</v>
      </c>
      <c r="F9321" s="10">
        <v>43488</v>
      </c>
      <c r="G9321" s="6">
        <v>2</v>
      </c>
      <c r="H9321" s="11">
        <f>VLOOKUP(B9321,[1]!Product_Data[#Data],4,0)</f>
        <v>368</v>
      </c>
      <c r="I9321" s="11">
        <f>VLOOKUP(B9321,[1]!Product_Data[#Data],3,0)</f>
        <v>294</v>
      </c>
      <c r="J9321" s="11">
        <f t="shared" si="873"/>
        <v>588</v>
      </c>
      <c r="K9321" s="11">
        <f t="shared" si="874"/>
        <v>736</v>
      </c>
      <c r="L9321" s="11">
        <f t="shared" si="875"/>
        <v>148</v>
      </c>
      <c r="M9321" t="str">
        <f>VLOOKUP(C9321,[1]!Location_Data[#Data],2,0)</f>
        <v>Berkeley</v>
      </c>
      <c r="N9321" t="str">
        <f>VLOOKUP(D9321,[1]!Salespeople_Data[#Data],2,0)</f>
        <v>John Reyes</v>
      </c>
      <c r="O9321" t="str">
        <f>VLOOKUP(E9321,[1]!Customer_Data[#Data],2,0)</f>
        <v>Ryan Ruiz</v>
      </c>
      <c r="P9321" s="15">
        <f t="shared" si="870"/>
        <v>4</v>
      </c>
      <c r="Q9321">
        <f t="shared" si="871"/>
        <v>1</v>
      </c>
      <c r="R9321">
        <f t="shared" si="872"/>
        <v>2019</v>
      </c>
    </row>
    <row r="9322" spans="1:18" x14ac:dyDescent="0.25">
      <c r="A9322" s="6" t="s">
        <v>10348</v>
      </c>
      <c r="B9322" s="6" t="s">
        <v>263</v>
      </c>
      <c r="C9322" s="6" t="s">
        <v>349</v>
      </c>
      <c r="D9322" s="6" t="s">
        <v>53</v>
      </c>
      <c r="E9322" s="6" t="s">
        <v>5547</v>
      </c>
      <c r="F9322" s="10">
        <v>43467</v>
      </c>
      <c r="G9322" s="6">
        <v>1</v>
      </c>
      <c r="H9322" s="11">
        <f>VLOOKUP(B9322,[1]!Product_Data[#Data],4,0)</f>
        <v>378</v>
      </c>
      <c r="I9322" s="11">
        <f>VLOOKUP(B9322,[1]!Product_Data[#Data],3,0)</f>
        <v>291</v>
      </c>
      <c r="J9322" s="11">
        <f t="shared" si="873"/>
        <v>291</v>
      </c>
      <c r="K9322" s="11">
        <f t="shared" si="874"/>
        <v>378</v>
      </c>
      <c r="L9322" s="11">
        <f t="shared" si="875"/>
        <v>87</v>
      </c>
      <c r="M9322" t="str">
        <f>VLOOKUP(C9322,[1]!Location_Data[#Data],2,0)</f>
        <v>Santa Clara</v>
      </c>
      <c r="N9322" t="str">
        <f>VLOOKUP(D9322,[1]!Salespeople_Data[#Data],2,0)</f>
        <v>Scott Mason</v>
      </c>
      <c r="O9322" t="str">
        <f>VLOOKUP(E9322,[1]!Customer_Data[#Data],2,0)</f>
        <v>Joe Griffin</v>
      </c>
      <c r="P9322" s="15">
        <f t="shared" si="870"/>
        <v>4</v>
      </c>
      <c r="Q9322">
        <f t="shared" si="871"/>
        <v>1</v>
      </c>
      <c r="R9322">
        <f t="shared" si="872"/>
        <v>2019</v>
      </c>
    </row>
    <row r="9323" spans="1:18" x14ac:dyDescent="0.25">
      <c r="A9323" s="6" t="s">
        <v>10349</v>
      </c>
      <c r="B9323" s="6" t="s">
        <v>311</v>
      </c>
      <c r="C9323" s="6" t="s">
        <v>731</v>
      </c>
      <c r="D9323" s="6" t="s">
        <v>87</v>
      </c>
      <c r="E9323" s="6" t="s">
        <v>2157</v>
      </c>
      <c r="F9323" s="10">
        <v>43693</v>
      </c>
      <c r="G9323" s="6">
        <v>1</v>
      </c>
      <c r="H9323" s="11">
        <f>VLOOKUP(B9323,[1]!Product_Data[#Data],4,0)</f>
        <v>1743</v>
      </c>
      <c r="I9323" s="11">
        <f>VLOOKUP(B9323,[1]!Product_Data[#Data],3,0)</f>
        <v>872</v>
      </c>
      <c r="J9323" s="11">
        <f t="shared" si="873"/>
        <v>872</v>
      </c>
      <c r="K9323" s="11">
        <f t="shared" si="874"/>
        <v>1743</v>
      </c>
      <c r="L9323" s="11">
        <f t="shared" si="875"/>
        <v>871</v>
      </c>
      <c r="M9323" t="str">
        <f>VLOOKUP(C9323,[1]!Location_Data[#Data],2,0)</f>
        <v>Costa Mesa</v>
      </c>
      <c r="N9323" t="str">
        <f>VLOOKUP(D9323,[1]!Salespeople_Data[#Data],2,0)</f>
        <v>Martin Perry</v>
      </c>
      <c r="O9323" t="str">
        <f>VLOOKUP(E9323,[1]!Customer_Data[#Data],2,0)</f>
        <v>Henry Elliott</v>
      </c>
      <c r="P9323" s="15">
        <f t="shared" si="870"/>
        <v>6</v>
      </c>
      <c r="Q9323">
        <f t="shared" si="871"/>
        <v>8</v>
      </c>
      <c r="R9323">
        <f t="shared" si="872"/>
        <v>2019</v>
      </c>
    </row>
    <row r="9324" spans="1:18" x14ac:dyDescent="0.25">
      <c r="A9324" s="6" t="s">
        <v>10350</v>
      </c>
      <c r="B9324" s="6" t="s">
        <v>189</v>
      </c>
      <c r="C9324" s="6" t="s">
        <v>145</v>
      </c>
      <c r="D9324" s="6" t="s">
        <v>49</v>
      </c>
      <c r="E9324" s="6" t="s">
        <v>1542</v>
      </c>
      <c r="F9324" s="10">
        <v>43603</v>
      </c>
      <c r="G9324" s="6">
        <v>3</v>
      </c>
      <c r="H9324" s="11">
        <f>VLOOKUP(B9324,[1]!Product_Data[#Data],4,0)</f>
        <v>1783</v>
      </c>
      <c r="I9324" s="11">
        <f>VLOOKUP(B9324,[1]!Product_Data[#Data],3,0)</f>
        <v>1516</v>
      </c>
      <c r="J9324" s="11">
        <f t="shared" si="873"/>
        <v>4548</v>
      </c>
      <c r="K9324" s="11">
        <f t="shared" si="874"/>
        <v>5349</v>
      </c>
      <c r="L9324" s="11">
        <f t="shared" si="875"/>
        <v>801</v>
      </c>
      <c r="M9324" t="str">
        <f>VLOOKUP(C9324,[1]!Location_Data[#Data],2,0)</f>
        <v>Santa Maria</v>
      </c>
      <c r="N9324" t="str">
        <f>VLOOKUP(D9324,[1]!Salespeople_Data[#Data],2,0)</f>
        <v>Walter Cook</v>
      </c>
      <c r="O9324" t="str">
        <f>VLOOKUP(E9324,[1]!Customer_Data[#Data],2,0)</f>
        <v>Dennis Myers</v>
      </c>
      <c r="P9324" s="15">
        <f t="shared" si="870"/>
        <v>7</v>
      </c>
      <c r="Q9324">
        <f t="shared" si="871"/>
        <v>5</v>
      </c>
      <c r="R9324">
        <f t="shared" si="872"/>
        <v>2019</v>
      </c>
    </row>
    <row r="9325" spans="1:18" x14ac:dyDescent="0.25">
      <c r="A9325" s="6" t="s">
        <v>10351</v>
      </c>
      <c r="B9325" s="6" t="s">
        <v>232</v>
      </c>
      <c r="C9325" s="6" t="s">
        <v>9</v>
      </c>
      <c r="D9325" s="6" t="s">
        <v>116</v>
      </c>
      <c r="E9325" s="6" t="s">
        <v>1249</v>
      </c>
      <c r="F9325" s="10">
        <v>43771</v>
      </c>
      <c r="G9325" s="6">
        <v>3</v>
      </c>
      <c r="H9325" s="11">
        <f>VLOOKUP(B9325,[1]!Product_Data[#Data],4,0)</f>
        <v>1119</v>
      </c>
      <c r="I9325" s="11">
        <f>VLOOKUP(B9325,[1]!Product_Data[#Data],3,0)</f>
        <v>683</v>
      </c>
      <c r="J9325" s="11">
        <f t="shared" si="873"/>
        <v>2049</v>
      </c>
      <c r="K9325" s="11">
        <f t="shared" si="874"/>
        <v>3357</v>
      </c>
      <c r="L9325" s="11">
        <f t="shared" si="875"/>
        <v>1308</v>
      </c>
      <c r="M9325" t="str">
        <f>VLOOKUP(C9325,[1]!Location_Data[#Data],2,0)</f>
        <v>San Mateo</v>
      </c>
      <c r="N9325" t="str">
        <f>VLOOKUP(D9325,[1]!Salespeople_Data[#Data],2,0)</f>
        <v>Roger Ramos</v>
      </c>
      <c r="O9325" t="str">
        <f>VLOOKUP(E9325,[1]!Customer_Data[#Data],2,0)</f>
        <v>Alan Green</v>
      </c>
      <c r="P9325" s="15">
        <f t="shared" si="870"/>
        <v>7</v>
      </c>
      <c r="Q9325">
        <f t="shared" si="871"/>
        <v>11</v>
      </c>
      <c r="R9325">
        <f t="shared" si="872"/>
        <v>2019</v>
      </c>
    </row>
    <row r="9326" spans="1:18" x14ac:dyDescent="0.25">
      <c r="A9326" s="6" t="s">
        <v>10352</v>
      </c>
      <c r="B9326" s="6" t="s">
        <v>305</v>
      </c>
      <c r="C9326" s="6" t="s">
        <v>169</v>
      </c>
      <c r="D9326" s="6" t="s">
        <v>225</v>
      </c>
      <c r="E9326" s="6" t="s">
        <v>617</v>
      </c>
      <c r="F9326" s="10">
        <v>43697</v>
      </c>
      <c r="G9326" s="6">
        <v>1</v>
      </c>
      <c r="H9326" s="11">
        <f>VLOOKUP(B9326,[1]!Product_Data[#Data],4,0)</f>
        <v>504</v>
      </c>
      <c r="I9326" s="11">
        <f>VLOOKUP(B9326,[1]!Product_Data[#Data],3,0)</f>
        <v>408</v>
      </c>
      <c r="J9326" s="11">
        <f t="shared" si="873"/>
        <v>408</v>
      </c>
      <c r="K9326" s="11">
        <f t="shared" si="874"/>
        <v>504</v>
      </c>
      <c r="L9326" s="11">
        <f t="shared" si="875"/>
        <v>96</v>
      </c>
      <c r="M9326" t="str">
        <f>VLOOKUP(C9326,[1]!Location_Data[#Data],2,0)</f>
        <v>Vista</v>
      </c>
      <c r="N9326" t="str">
        <f>VLOOKUP(D9326,[1]!Salespeople_Data[#Data],2,0)</f>
        <v>Andrew Bowman</v>
      </c>
      <c r="O9326" t="str">
        <f>VLOOKUP(E9326,[1]!Customer_Data[#Data],2,0)</f>
        <v>Henry Harper</v>
      </c>
      <c r="P9326" s="15">
        <f t="shared" si="870"/>
        <v>3</v>
      </c>
      <c r="Q9326">
        <f t="shared" si="871"/>
        <v>8</v>
      </c>
      <c r="R9326">
        <f t="shared" si="872"/>
        <v>2019</v>
      </c>
    </row>
    <row r="9327" spans="1:18" x14ac:dyDescent="0.25">
      <c r="A9327" s="6" t="s">
        <v>10353</v>
      </c>
      <c r="B9327" s="6" t="s">
        <v>18</v>
      </c>
      <c r="C9327" s="6" t="s">
        <v>469</v>
      </c>
      <c r="D9327" s="6" t="s">
        <v>10</v>
      </c>
      <c r="E9327" s="6" t="s">
        <v>844</v>
      </c>
      <c r="F9327" s="10">
        <v>43727</v>
      </c>
      <c r="G9327" s="6">
        <v>3</v>
      </c>
      <c r="H9327" s="11">
        <f>VLOOKUP(B9327,[1]!Product_Data[#Data],4,0)</f>
        <v>880</v>
      </c>
      <c r="I9327" s="11">
        <f>VLOOKUP(B9327,[1]!Product_Data[#Data],3,0)</f>
        <v>634</v>
      </c>
      <c r="J9327" s="11">
        <f t="shared" si="873"/>
        <v>1902</v>
      </c>
      <c r="K9327" s="11">
        <f t="shared" si="874"/>
        <v>2640</v>
      </c>
      <c r="L9327" s="11">
        <f t="shared" si="875"/>
        <v>738</v>
      </c>
      <c r="M9327" t="str">
        <f>VLOOKUP(C9327,[1]!Location_Data[#Data],2,0)</f>
        <v>Escondido</v>
      </c>
      <c r="N9327" t="str">
        <f>VLOOKUP(D9327,[1]!Salespeople_Data[#Data],2,0)</f>
        <v>Justin Lynch</v>
      </c>
      <c r="O9327" t="str">
        <f>VLOOKUP(E9327,[1]!Customer_Data[#Data],2,0)</f>
        <v>Kevin Kim</v>
      </c>
      <c r="P9327" s="15">
        <f t="shared" si="870"/>
        <v>5</v>
      </c>
      <c r="Q9327">
        <f t="shared" si="871"/>
        <v>9</v>
      </c>
      <c r="R9327">
        <f t="shared" si="872"/>
        <v>2019</v>
      </c>
    </row>
    <row r="9328" spans="1:18" x14ac:dyDescent="0.25">
      <c r="A9328" s="6" t="s">
        <v>10354</v>
      </c>
      <c r="B9328" s="6" t="s">
        <v>185</v>
      </c>
      <c r="C9328" s="6" t="s">
        <v>362</v>
      </c>
      <c r="D9328" s="6" t="s">
        <v>58</v>
      </c>
      <c r="E9328" s="6" t="s">
        <v>736</v>
      </c>
      <c r="F9328" s="10">
        <v>43552</v>
      </c>
      <c r="G9328" s="6">
        <v>1</v>
      </c>
      <c r="H9328" s="11">
        <f>VLOOKUP(B9328,[1]!Product_Data[#Data],4,0)</f>
        <v>667</v>
      </c>
      <c r="I9328" s="11">
        <f>VLOOKUP(B9328,[1]!Product_Data[#Data],3,0)</f>
        <v>387</v>
      </c>
      <c r="J9328" s="11">
        <f t="shared" si="873"/>
        <v>387</v>
      </c>
      <c r="K9328" s="11">
        <f t="shared" si="874"/>
        <v>667</v>
      </c>
      <c r="L9328" s="11">
        <f t="shared" si="875"/>
        <v>280</v>
      </c>
      <c r="M9328" t="str">
        <f>VLOOKUP(C9328,[1]!Location_Data[#Data],2,0)</f>
        <v>San Bernardino</v>
      </c>
      <c r="N9328" t="str">
        <f>VLOOKUP(D9328,[1]!Salespeople_Data[#Data],2,0)</f>
        <v>Christopher Tucker</v>
      </c>
      <c r="O9328" t="str">
        <f>VLOOKUP(E9328,[1]!Customer_Data[#Data],2,0)</f>
        <v>Aaron Carr</v>
      </c>
      <c r="P9328" s="15">
        <f t="shared" si="870"/>
        <v>5</v>
      </c>
      <c r="Q9328">
        <f t="shared" si="871"/>
        <v>3</v>
      </c>
      <c r="R9328">
        <f t="shared" si="872"/>
        <v>2019</v>
      </c>
    </row>
    <row r="9329" spans="1:18" x14ac:dyDescent="0.25">
      <c r="A9329" s="6" t="s">
        <v>10355</v>
      </c>
      <c r="B9329" s="6" t="s">
        <v>289</v>
      </c>
      <c r="C9329" s="6" t="s">
        <v>44</v>
      </c>
      <c r="D9329" s="6" t="s">
        <v>345</v>
      </c>
      <c r="E9329" s="6" t="s">
        <v>2212</v>
      </c>
      <c r="F9329" s="10">
        <v>43797</v>
      </c>
      <c r="G9329" s="6">
        <v>1</v>
      </c>
      <c r="H9329" s="11">
        <f>VLOOKUP(B9329,[1]!Product_Data[#Data],4,0)</f>
        <v>368</v>
      </c>
      <c r="I9329" s="11">
        <f>VLOOKUP(B9329,[1]!Product_Data[#Data],3,0)</f>
        <v>294</v>
      </c>
      <c r="J9329" s="11">
        <f t="shared" si="873"/>
        <v>294</v>
      </c>
      <c r="K9329" s="11">
        <f t="shared" si="874"/>
        <v>368</v>
      </c>
      <c r="L9329" s="11">
        <f t="shared" si="875"/>
        <v>74</v>
      </c>
      <c r="M9329" t="str">
        <f>VLOOKUP(C9329,[1]!Location_Data[#Data],2,0)</f>
        <v>Moreno Valley</v>
      </c>
      <c r="N9329" t="str">
        <f>VLOOKUP(D9329,[1]!Salespeople_Data[#Data],2,0)</f>
        <v>Larry Marshall</v>
      </c>
      <c r="O9329" t="str">
        <f>VLOOKUP(E9329,[1]!Customer_Data[#Data],2,0)</f>
        <v>Justin Rodriguez</v>
      </c>
      <c r="P9329" s="15">
        <f t="shared" si="870"/>
        <v>5</v>
      </c>
      <c r="Q9329">
        <f t="shared" si="871"/>
        <v>11</v>
      </c>
      <c r="R9329">
        <f t="shared" si="872"/>
        <v>2019</v>
      </c>
    </row>
    <row r="9330" spans="1:18" x14ac:dyDescent="0.25">
      <c r="A9330" s="6" t="s">
        <v>10356</v>
      </c>
      <c r="B9330" s="6" t="s">
        <v>132</v>
      </c>
      <c r="C9330" s="6" t="s">
        <v>512</v>
      </c>
      <c r="D9330" s="6" t="s">
        <v>298</v>
      </c>
      <c r="E9330" s="6" t="s">
        <v>867</v>
      </c>
      <c r="F9330" s="10">
        <v>43678</v>
      </c>
      <c r="G9330" s="6">
        <v>3</v>
      </c>
      <c r="H9330" s="11">
        <f>VLOOKUP(B9330,[1]!Product_Data[#Data],4,0)</f>
        <v>2091</v>
      </c>
      <c r="I9330" s="11">
        <f>VLOOKUP(B9330,[1]!Product_Data[#Data],3,0)</f>
        <v>1485</v>
      </c>
      <c r="J9330" s="11">
        <f t="shared" si="873"/>
        <v>4455</v>
      </c>
      <c r="K9330" s="11">
        <f t="shared" si="874"/>
        <v>6273</v>
      </c>
      <c r="L9330" s="11">
        <f t="shared" si="875"/>
        <v>1818</v>
      </c>
      <c r="M9330" t="str">
        <f>VLOOKUP(C9330,[1]!Location_Data[#Data],2,0)</f>
        <v>Long Beach</v>
      </c>
      <c r="N9330" t="str">
        <f>VLOOKUP(D9330,[1]!Salespeople_Data[#Data],2,0)</f>
        <v>Kenneth Fields</v>
      </c>
      <c r="O9330" t="str">
        <f>VLOOKUP(E9330,[1]!Customer_Data[#Data],2,0)</f>
        <v>Carl Anderson</v>
      </c>
      <c r="P9330" s="15">
        <f t="shared" si="870"/>
        <v>5</v>
      </c>
      <c r="Q9330">
        <f t="shared" si="871"/>
        <v>8</v>
      </c>
      <c r="R9330">
        <f t="shared" si="872"/>
        <v>2019</v>
      </c>
    </row>
    <row r="9331" spans="1:18" x14ac:dyDescent="0.25">
      <c r="A9331" s="6" t="s">
        <v>10357</v>
      </c>
      <c r="B9331" s="6" t="s">
        <v>223</v>
      </c>
      <c r="C9331" s="6" t="s">
        <v>490</v>
      </c>
      <c r="D9331" s="6" t="s">
        <v>96</v>
      </c>
      <c r="E9331" s="6" t="s">
        <v>3193</v>
      </c>
      <c r="F9331" s="10">
        <v>43720</v>
      </c>
      <c r="G9331" s="6">
        <v>1</v>
      </c>
      <c r="H9331" s="11">
        <f>VLOOKUP(B9331,[1]!Product_Data[#Data],4,0)</f>
        <v>799</v>
      </c>
      <c r="I9331" s="11">
        <f>VLOOKUP(B9331,[1]!Product_Data[#Data],3,0)</f>
        <v>455</v>
      </c>
      <c r="J9331" s="11">
        <f t="shared" si="873"/>
        <v>455</v>
      </c>
      <c r="K9331" s="11">
        <f t="shared" si="874"/>
        <v>799</v>
      </c>
      <c r="L9331" s="11">
        <f t="shared" si="875"/>
        <v>344</v>
      </c>
      <c r="M9331" t="str">
        <f>VLOOKUP(C9331,[1]!Location_Data[#Data],2,0)</f>
        <v>Temecula</v>
      </c>
      <c r="N9331" t="str">
        <f>VLOOKUP(D9331,[1]!Salespeople_Data[#Data],2,0)</f>
        <v>Brian Thomas</v>
      </c>
      <c r="O9331" t="str">
        <f>VLOOKUP(E9331,[1]!Customer_Data[#Data],2,0)</f>
        <v>Bruce Hamilton</v>
      </c>
      <c r="P9331" s="15">
        <f t="shared" si="870"/>
        <v>5</v>
      </c>
      <c r="Q9331">
        <f t="shared" si="871"/>
        <v>9</v>
      </c>
      <c r="R9331">
        <f t="shared" si="872"/>
        <v>2019</v>
      </c>
    </row>
    <row r="9332" spans="1:18" x14ac:dyDescent="0.25">
      <c r="A9332" s="6" t="s">
        <v>10358</v>
      </c>
      <c r="B9332" s="6" t="s">
        <v>311</v>
      </c>
      <c r="C9332" s="6" t="s">
        <v>436</v>
      </c>
      <c r="D9332" s="6" t="s">
        <v>111</v>
      </c>
      <c r="E9332" s="6" t="s">
        <v>967</v>
      </c>
      <c r="F9332" s="10">
        <v>43515</v>
      </c>
      <c r="G9332" s="6">
        <v>2</v>
      </c>
      <c r="H9332" s="11">
        <f>VLOOKUP(B9332,[1]!Product_Data[#Data],4,0)</f>
        <v>1743</v>
      </c>
      <c r="I9332" s="11">
        <f>VLOOKUP(B9332,[1]!Product_Data[#Data],3,0)</f>
        <v>872</v>
      </c>
      <c r="J9332" s="11">
        <f t="shared" si="873"/>
        <v>1744</v>
      </c>
      <c r="K9332" s="11">
        <f t="shared" si="874"/>
        <v>3486</v>
      </c>
      <c r="L9332" s="11">
        <f t="shared" si="875"/>
        <v>1742</v>
      </c>
      <c r="M9332" t="str">
        <f>VLOOKUP(C9332,[1]!Location_Data[#Data],2,0)</f>
        <v>Jurupa Valley</v>
      </c>
      <c r="N9332" t="str">
        <f>VLOOKUP(D9332,[1]!Salespeople_Data[#Data],2,0)</f>
        <v>Ryan Welch</v>
      </c>
      <c r="O9332" t="str">
        <f>VLOOKUP(E9332,[1]!Customer_Data[#Data],2,0)</f>
        <v>Ronald Anderson</v>
      </c>
      <c r="P9332" s="15">
        <f t="shared" si="870"/>
        <v>3</v>
      </c>
      <c r="Q9332">
        <f t="shared" si="871"/>
        <v>2</v>
      </c>
      <c r="R9332">
        <f t="shared" si="872"/>
        <v>2019</v>
      </c>
    </row>
    <row r="9333" spans="1:18" x14ac:dyDescent="0.25">
      <c r="A9333" s="6" t="s">
        <v>10359</v>
      </c>
      <c r="B9333" s="6" t="s">
        <v>83</v>
      </c>
      <c r="C9333" s="6" t="s">
        <v>450</v>
      </c>
      <c r="D9333" s="6" t="s">
        <v>15</v>
      </c>
      <c r="E9333" s="6" t="s">
        <v>21</v>
      </c>
      <c r="F9333" s="10">
        <v>43594</v>
      </c>
      <c r="G9333" s="6">
        <v>2</v>
      </c>
      <c r="H9333" s="11">
        <f>VLOOKUP(B9333,[1]!Product_Data[#Data],4,0)</f>
        <v>1972</v>
      </c>
      <c r="I9333" s="11">
        <f>VLOOKUP(B9333,[1]!Product_Data[#Data],3,0)</f>
        <v>1321</v>
      </c>
      <c r="J9333" s="11">
        <f t="shared" si="873"/>
        <v>2642</v>
      </c>
      <c r="K9333" s="11">
        <f t="shared" si="874"/>
        <v>3944</v>
      </c>
      <c r="L9333" s="11">
        <f t="shared" si="875"/>
        <v>1302</v>
      </c>
      <c r="M9333" t="str">
        <f>VLOOKUP(C9333,[1]!Location_Data[#Data],2,0)</f>
        <v>Simi Valley</v>
      </c>
      <c r="N9333" t="str">
        <f>VLOOKUP(D9333,[1]!Salespeople_Data[#Data],2,0)</f>
        <v>Ryan Butler</v>
      </c>
      <c r="O9333" t="str">
        <f>VLOOKUP(E9333,[1]!Customer_Data[#Data],2,0)</f>
        <v>Jesse Graham</v>
      </c>
      <c r="P9333" s="15">
        <f t="shared" si="870"/>
        <v>5</v>
      </c>
      <c r="Q9333">
        <f t="shared" si="871"/>
        <v>5</v>
      </c>
      <c r="R9333">
        <f t="shared" si="872"/>
        <v>2019</v>
      </c>
    </row>
    <row r="9334" spans="1:18" x14ac:dyDescent="0.25">
      <c r="A9334" s="6" t="s">
        <v>10360</v>
      </c>
      <c r="B9334" s="6" t="s">
        <v>8</v>
      </c>
      <c r="C9334" s="6" t="s">
        <v>110</v>
      </c>
      <c r="D9334" s="6" t="s">
        <v>96</v>
      </c>
      <c r="E9334" s="6" t="s">
        <v>2759</v>
      </c>
      <c r="F9334" s="10">
        <v>43511</v>
      </c>
      <c r="G9334" s="6">
        <v>1</v>
      </c>
      <c r="H9334" s="11">
        <f>VLOOKUP(B9334,[1]!Product_Data[#Data],4,0)</f>
        <v>1522</v>
      </c>
      <c r="I9334" s="11">
        <f>VLOOKUP(B9334,[1]!Product_Data[#Data],3,0)</f>
        <v>791</v>
      </c>
      <c r="J9334" s="11">
        <f t="shared" si="873"/>
        <v>791</v>
      </c>
      <c r="K9334" s="11">
        <f t="shared" si="874"/>
        <v>1522</v>
      </c>
      <c r="L9334" s="11">
        <f t="shared" si="875"/>
        <v>731</v>
      </c>
      <c r="M9334" t="str">
        <f>VLOOKUP(C9334,[1]!Location_Data[#Data],2,0)</f>
        <v>Richmond</v>
      </c>
      <c r="N9334" t="str">
        <f>VLOOKUP(D9334,[1]!Salespeople_Data[#Data],2,0)</f>
        <v>Brian Thomas</v>
      </c>
      <c r="O9334" t="str">
        <f>VLOOKUP(E9334,[1]!Customer_Data[#Data],2,0)</f>
        <v>Donald Morris</v>
      </c>
      <c r="P9334" s="15">
        <f t="shared" si="870"/>
        <v>6</v>
      </c>
      <c r="Q9334">
        <f t="shared" si="871"/>
        <v>2</v>
      </c>
      <c r="R9334">
        <f t="shared" si="872"/>
        <v>2019</v>
      </c>
    </row>
    <row r="9335" spans="1:18" x14ac:dyDescent="0.25">
      <c r="A9335" s="6" t="s">
        <v>10361</v>
      </c>
      <c r="B9335" s="6" t="s">
        <v>18</v>
      </c>
      <c r="C9335" s="6" t="s">
        <v>115</v>
      </c>
      <c r="D9335" s="6" t="s">
        <v>298</v>
      </c>
      <c r="E9335" s="6" t="s">
        <v>738</v>
      </c>
      <c r="F9335" s="10">
        <v>43757</v>
      </c>
      <c r="G9335" s="6">
        <v>1</v>
      </c>
      <c r="H9335" s="11">
        <f>VLOOKUP(B9335,[1]!Product_Data[#Data],4,0)</f>
        <v>880</v>
      </c>
      <c r="I9335" s="11">
        <f>VLOOKUP(B9335,[1]!Product_Data[#Data],3,0)</f>
        <v>634</v>
      </c>
      <c r="J9335" s="11">
        <f t="shared" si="873"/>
        <v>634</v>
      </c>
      <c r="K9335" s="11">
        <f t="shared" si="874"/>
        <v>880</v>
      </c>
      <c r="L9335" s="11">
        <f t="shared" si="875"/>
        <v>246</v>
      </c>
      <c r="M9335" t="str">
        <f>VLOOKUP(C9335,[1]!Location_Data[#Data],2,0)</f>
        <v>Glendale</v>
      </c>
      <c r="N9335" t="str">
        <f>VLOOKUP(D9335,[1]!Salespeople_Data[#Data],2,0)</f>
        <v>Kenneth Fields</v>
      </c>
      <c r="O9335" t="str">
        <f>VLOOKUP(E9335,[1]!Customer_Data[#Data],2,0)</f>
        <v>Carlos Reed</v>
      </c>
      <c r="P9335" s="15">
        <f t="shared" si="870"/>
        <v>7</v>
      </c>
      <c r="Q9335">
        <f t="shared" si="871"/>
        <v>10</v>
      </c>
      <c r="R9335">
        <f t="shared" si="872"/>
        <v>2019</v>
      </c>
    </row>
    <row r="9336" spans="1:18" x14ac:dyDescent="0.25">
      <c r="A9336" s="6" t="s">
        <v>10362</v>
      </c>
      <c r="B9336" s="6" t="s">
        <v>352</v>
      </c>
      <c r="C9336" s="6" t="s">
        <v>386</v>
      </c>
      <c r="D9336" s="6" t="s">
        <v>159</v>
      </c>
      <c r="E9336" s="6" t="s">
        <v>2159</v>
      </c>
      <c r="F9336" s="10">
        <v>43702</v>
      </c>
      <c r="G9336" s="6">
        <v>1</v>
      </c>
      <c r="H9336" s="11">
        <f>VLOOKUP(B9336,[1]!Product_Data[#Data],4,0)</f>
        <v>203</v>
      </c>
      <c r="I9336" s="11">
        <f>VLOOKUP(B9336,[1]!Product_Data[#Data],3,0)</f>
        <v>154</v>
      </c>
      <c r="J9336" s="11">
        <f t="shared" si="873"/>
        <v>154</v>
      </c>
      <c r="K9336" s="11">
        <f t="shared" si="874"/>
        <v>203</v>
      </c>
      <c r="L9336" s="11">
        <f t="shared" si="875"/>
        <v>49</v>
      </c>
      <c r="M9336" t="str">
        <f>VLOOKUP(C9336,[1]!Location_Data[#Data],2,0)</f>
        <v>Carlsbad</v>
      </c>
      <c r="N9336" t="str">
        <f>VLOOKUP(D9336,[1]!Salespeople_Data[#Data],2,0)</f>
        <v>Bobby Russell</v>
      </c>
      <c r="O9336" t="str">
        <f>VLOOKUP(E9336,[1]!Customer_Data[#Data],2,0)</f>
        <v>Ernest Bradley</v>
      </c>
      <c r="P9336" s="15">
        <f t="shared" si="870"/>
        <v>1</v>
      </c>
      <c r="Q9336">
        <f t="shared" si="871"/>
        <v>8</v>
      </c>
      <c r="R9336">
        <f t="shared" si="872"/>
        <v>2019</v>
      </c>
    </row>
    <row r="9337" spans="1:18" x14ac:dyDescent="0.25">
      <c r="A9337" s="6" t="s">
        <v>10363</v>
      </c>
      <c r="B9337" s="6" t="s">
        <v>256</v>
      </c>
      <c r="C9337" s="6" t="s">
        <v>731</v>
      </c>
      <c r="D9337" s="6" t="s">
        <v>257</v>
      </c>
      <c r="E9337" s="6" t="s">
        <v>2759</v>
      </c>
      <c r="F9337" s="10">
        <v>43573</v>
      </c>
      <c r="G9337" s="6">
        <v>1</v>
      </c>
      <c r="H9337" s="11">
        <f>VLOOKUP(B9337,[1]!Product_Data[#Data],4,0)</f>
        <v>596</v>
      </c>
      <c r="I9337" s="11">
        <f>VLOOKUP(B9337,[1]!Product_Data[#Data],3,0)</f>
        <v>358</v>
      </c>
      <c r="J9337" s="11">
        <f t="shared" si="873"/>
        <v>358</v>
      </c>
      <c r="K9337" s="11">
        <f t="shared" si="874"/>
        <v>596</v>
      </c>
      <c r="L9337" s="11">
        <f t="shared" si="875"/>
        <v>238</v>
      </c>
      <c r="M9337" t="str">
        <f>VLOOKUP(C9337,[1]!Location_Data[#Data],2,0)</f>
        <v>Costa Mesa</v>
      </c>
      <c r="N9337" t="str">
        <f>VLOOKUP(D9337,[1]!Salespeople_Data[#Data],2,0)</f>
        <v>Jerry Perry</v>
      </c>
      <c r="O9337" t="str">
        <f>VLOOKUP(E9337,[1]!Customer_Data[#Data],2,0)</f>
        <v>Donald Morris</v>
      </c>
      <c r="P9337" s="15">
        <f t="shared" si="870"/>
        <v>5</v>
      </c>
      <c r="Q9337">
        <f t="shared" si="871"/>
        <v>4</v>
      </c>
      <c r="R9337">
        <f t="shared" si="872"/>
        <v>2019</v>
      </c>
    </row>
    <row r="9338" spans="1:18" x14ac:dyDescent="0.25">
      <c r="A9338" s="6" t="s">
        <v>10364</v>
      </c>
      <c r="B9338" s="6" t="s">
        <v>23</v>
      </c>
      <c r="C9338" s="6" t="s">
        <v>70</v>
      </c>
      <c r="D9338" s="6" t="s">
        <v>30</v>
      </c>
      <c r="E9338" s="6" t="s">
        <v>1623</v>
      </c>
      <c r="F9338" s="10">
        <v>43495</v>
      </c>
      <c r="G9338" s="6">
        <v>3</v>
      </c>
      <c r="H9338" s="11">
        <f>VLOOKUP(B9338,[1]!Product_Data[#Data],4,0)</f>
        <v>1052</v>
      </c>
      <c r="I9338" s="11">
        <f>VLOOKUP(B9338,[1]!Product_Data[#Data],3,0)</f>
        <v>589</v>
      </c>
      <c r="J9338" s="11">
        <f t="shared" si="873"/>
        <v>1767</v>
      </c>
      <c r="K9338" s="11">
        <f t="shared" si="874"/>
        <v>3156</v>
      </c>
      <c r="L9338" s="11">
        <f t="shared" si="875"/>
        <v>1389</v>
      </c>
      <c r="M9338" t="str">
        <f>VLOOKUP(C9338,[1]!Location_Data[#Data],2,0)</f>
        <v>Clovis</v>
      </c>
      <c r="N9338" t="str">
        <f>VLOOKUP(D9338,[1]!Salespeople_Data[#Data],2,0)</f>
        <v>Carl Hall</v>
      </c>
      <c r="O9338" t="str">
        <f>VLOOKUP(E9338,[1]!Customer_Data[#Data],2,0)</f>
        <v>Bobby Duncan</v>
      </c>
      <c r="P9338" s="15">
        <f t="shared" si="870"/>
        <v>4</v>
      </c>
      <c r="Q9338">
        <f t="shared" si="871"/>
        <v>1</v>
      </c>
      <c r="R9338">
        <f t="shared" si="872"/>
        <v>2019</v>
      </c>
    </row>
    <row r="9339" spans="1:18" x14ac:dyDescent="0.25">
      <c r="A9339" s="6" t="s">
        <v>10365</v>
      </c>
      <c r="B9339" s="6" t="s">
        <v>104</v>
      </c>
      <c r="C9339" s="6" t="s">
        <v>135</v>
      </c>
      <c r="D9339" s="6" t="s">
        <v>359</v>
      </c>
      <c r="E9339" s="6" t="s">
        <v>1236</v>
      </c>
      <c r="F9339" s="10">
        <v>43541</v>
      </c>
      <c r="G9339" s="6">
        <v>2</v>
      </c>
      <c r="H9339" s="11">
        <f>VLOOKUP(B9339,[1]!Product_Data[#Data],4,0)</f>
        <v>1671</v>
      </c>
      <c r="I9339" s="11">
        <f>VLOOKUP(B9339,[1]!Product_Data[#Data],3,0)</f>
        <v>1220</v>
      </c>
      <c r="J9339" s="11">
        <f t="shared" si="873"/>
        <v>2440</v>
      </c>
      <c r="K9339" s="11">
        <f t="shared" si="874"/>
        <v>3342</v>
      </c>
      <c r="L9339" s="11">
        <f t="shared" si="875"/>
        <v>902</v>
      </c>
      <c r="M9339" t="str">
        <f>VLOOKUP(C9339,[1]!Location_Data[#Data],2,0)</f>
        <v>Oxnard</v>
      </c>
      <c r="N9339" t="str">
        <f>VLOOKUP(D9339,[1]!Salespeople_Data[#Data],2,0)</f>
        <v>Eugene Holmes</v>
      </c>
      <c r="O9339" t="str">
        <f>VLOOKUP(E9339,[1]!Customer_Data[#Data],2,0)</f>
        <v>Roger Mills</v>
      </c>
      <c r="P9339" s="15">
        <f t="shared" si="870"/>
        <v>1</v>
      </c>
      <c r="Q9339">
        <f t="shared" si="871"/>
        <v>3</v>
      </c>
      <c r="R9339">
        <f t="shared" si="872"/>
        <v>2019</v>
      </c>
    </row>
    <row r="9340" spans="1:18" x14ac:dyDescent="0.25">
      <c r="A9340" s="6" t="s">
        <v>10366</v>
      </c>
      <c r="B9340" s="6" t="s">
        <v>125</v>
      </c>
      <c r="C9340" s="6" t="s">
        <v>436</v>
      </c>
      <c r="D9340" s="6" t="s">
        <v>75</v>
      </c>
      <c r="E9340" s="6" t="s">
        <v>1957</v>
      </c>
      <c r="F9340" s="10">
        <v>43668</v>
      </c>
      <c r="G9340" s="6">
        <v>3</v>
      </c>
      <c r="H9340" s="11">
        <f>VLOOKUP(B9340,[1]!Product_Data[#Data],4,0)</f>
        <v>1826</v>
      </c>
      <c r="I9340" s="11">
        <f>VLOOKUP(B9340,[1]!Product_Data[#Data],3,0)</f>
        <v>1443</v>
      </c>
      <c r="J9340" s="11">
        <f t="shared" si="873"/>
        <v>4329</v>
      </c>
      <c r="K9340" s="11">
        <f t="shared" si="874"/>
        <v>5478</v>
      </c>
      <c r="L9340" s="11">
        <f t="shared" si="875"/>
        <v>1149</v>
      </c>
      <c r="M9340" t="str">
        <f>VLOOKUP(C9340,[1]!Location_Data[#Data],2,0)</f>
        <v>Jurupa Valley</v>
      </c>
      <c r="N9340" t="str">
        <f>VLOOKUP(D9340,[1]!Salespeople_Data[#Data],2,0)</f>
        <v>Roger Robertson</v>
      </c>
      <c r="O9340" t="str">
        <f>VLOOKUP(E9340,[1]!Customer_Data[#Data],2,0)</f>
        <v>Terry Richards</v>
      </c>
      <c r="P9340" s="15">
        <f t="shared" si="870"/>
        <v>2</v>
      </c>
      <c r="Q9340">
        <f t="shared" si="871"/>
        <v>7</v>
      </c>
      <c r="R9340">
        <f t="shared" si="872"/>
        <v>2019</v>
      </c>
    </row>
    <row r="9341" spans="1:18" x14ac:dyDescent="0.25">
      <c r="A9341" s="6" t="s">
        <v>10367</v>
      </c>
      <c r="B9341" s="6" t="s">
        <v>245</v>
      </c>
      <c r="C9341" s="6" t="s">
        <v>316</v>
      </c>
      <c r="D9341" s="6" t="s">
        <v>40</v>
      </c>
      <c r="E9341" s="6" t="s">
        <v>1427</v>
      </c>
      <c r="F9341" s="10">
        <v>43642</v>
      </c>
      <c r="G9341" s="6">
        <v>1</v>
      </c>
      <c r="H9341" s="11">
        <f>VLOOKUP(B9341,[1]!Product_Data[#Data],4,0)</f>
        <v>818</v>
      </c>
      <c r="I9341" s="11">
        <f>VLOOKUP(B9341,[1]!Product_Data[#Data],3,0)</f>
        <v>450</v>
      </c>
      <c r="J9341" s="11">
        <f t="shared" si="873"/>
        <v>450</v>
      </c>
      <c r="K9341" s="11">
        <f t="shared" si="874"/>
        <v>818</v>
      </c>
      <c r="L9341" s="11">
        <f t="shared" si="875"/>
        <v>368</v>
      </c>
      <c r="M9341" t="str">
        <f>VLOOKUP(C9341,[1]!Location_Data[#Data],2,0)</f>
        <v>East Los Angeles</v>
      </c>
      <c r="N9341" t="str">
        <f>VLOOKUP(D9341,[1]!Salespeople_Data[#Data],2,0)</f>
        <v>Brian Hansen</v>
      </c>
      <c r="O9341" t="str">
        <f>VLOOKUP(E9341,[1]!Customer_Data[#Data],2,0)</f>
        <v>Roy Rice</v>
      </c>
      <c r="P9341" s="15">
        <f t="shared" si="870"/>
        <v>4</v>
      </c>
      <c r="Q9341">
        <f t="shared" si="871"/>
        <v>6</v>
      </c>
      <c r="R9341">
        <f t="shared" si="872"/>
        <v>2019</v>
      </c>
    </row>
    <row r="9342" spans="1:18" x14ac:dyDescent="0.25">
      <c r="A9342" s="6" t="s">
        <v>10368</v>
      </c>
      <c r="B9342" s="6" t="s">
        <v>289</v>
      </c>
      <c r="C9342" s="6" t="s">
        <v>643</v>
      </c>
      <c r="D9342" s="6" t="s">
        <v>216</v>
      </c>
      <c r="E9342" s="6" t="s">
        <v>2099</v>
      </c>
      <c r="F9342" s="10">
        <v>43717</v>
      </c>
      <c r="G9342" s="6">
        <v>4</v>
      </c>
      <c r="H9342" s="11">
        <f>VLOOKUP(B9342,[1]!Product_Data[#Data],4,0)</f>
        <v>368</v>
      </c>
      <c r="I9342" s="11">
        <f>VLOOKUP(B9342,[1]!Product_Data[#Data],3,0)</f>
        <v>294</v>
      </c>
      <c r="J9342" s="11">
        <f t="shared" si="873"/>
        <v>1176</v>
      </c>
      <c r="K9342" s="11">
        <f t="shared" si="874"/>
        <v>1472</v>
      </c>
      <c r="L9342" s="11">
        <f t="shared" si="875"/>
        <v>296</v>
      </c>
      <c r="M9342" t="str">
        <f>VLOOKUP(C9342,[1]!Location_Data[#Data],2,0)</f>
        <v>Hayward</v>
      </c>
      <c r="N9342" t="str">
        <f>VLOOKUP(D9342,[1]!Salespeople_Data[#Data],2,0)</f>
        <v>Ernest Wagner</v>
      </c>
      <c r="O9342" t="str">
        <f>VLOOKUP(E9342,[1]!Customer_Data[#Data],2,0)</f>
        <v>Eugene Hunter</v>
      </c>
      <c r="P9342" s="15">
        <f t="shared" si="870"/>
        <v>2</v>
      </c>
      <c r="Q9342">
        <f t="shared" si="871"/>
        <v>9</v>
      </c>
      <c r="R9342">
        <f t="shared" si="872"/>
        <v>2019</v>
      </c>
    </row>
    <row r="9343" spans="1:18" x14ac:dyDescent="0.25">
      <c r="A9343" s="6" t="s">
        <v>10369</v>
      </c>
      <c r="B9343" s="6" t="s">
        <v>605</v>
      </c>
      <c r="C9343" s="6" t="s">
        <v>74</v>
      </c>
      <c r="D9343" s="6" t="s">
        <v>63</v>
      </c>
      <c r="E9343" s="6" t="s">
        <v>1242</v>
      </c>
      <c r="F9343" s="10">
        <v>43814</v>
      </c>
      <c r="G9343" s="6">
        <v>3</v>
      </c>
      <c r="H9343" s="11">
        <f>VLOOKUP(B9343,[1]!Product_Data[#Data],4,0)</f>
        <v>913</v>
      </c>
      <c r="I9343" s="11">
        <f>VLOOKUP(B9343,[1]!Product_Data[#Data],3,0)</f>
        <v>584</v>
      </c>
      <c r="J9343" s="11">
        <f t="shared" si="873"/>
        <v>1752</v>
      </c>
      <c r="K9343" s="11">
        <f t="shared" si="874"/>
        <v>2739</v>
      </c>
      <c r="L9343" s="11">
        <f t="shared" si="875"/>
        <v>987</v>
      </c>
      <c r="M9343" t="str">
        <f>VLOOKUP(C9343,[1]!Location_Data[#Data],2,0)</f>
        <v>West Covina</v>
      </c>
      <c r="N9343" t="str">
        <f>VLOOKUP(D9343,[1]!Salespeople_Data[#Data],2,0)</f>
        <v>Jeremy Mendoza</v>
      </c>
      <c r="O9343" t="str">
        <f>VLOOKUP(E9343,[1]!Customer_Data[#Data],2,0)</f>
        <v>James Dean</v>
      </c>
      <c r="P9343" s="15">
        <f t="shared" si="870"/>
        <v>1</v>
      </c>
      <c r="Q9343">
        <f t="shared" si="871"/>
        <v>12</v>
      </c>
      <c r="R9343">
        <f t="shared" si="872"/>
        <v>2019</v>
      </c>
    </row>
    <row r="9344" spans="1:18" x14ac:dyDescent="0.25">
      <c r="A9344" s="6" t="s">
        <v>10370</v>
      </c>
      <c r="B9344" s="6" t="s">
        <v>210</v>
      </c>
      <c r="C9344" s="6" t="s">
        <v>355</v>
      </c>
      <c r="D9344" s="6" t="s">
        <v>191</v>
      </c>
      <c r="E9344" s="6" t="s">
        <v>1916</v>
      </c>
      <c r="F9344" s="10">
        <v>43487</v>
      </c>
      <c r="G9344" s="6">
        <v>1</v>
      </c>
      <c r="H9344" s="11">
        <f>VLOOKUP(B9344,[1]!Product_Data[#Data],4,0)</f>
        <v>458</v>
      </c>
      <c r="I9344" s="11">
        <f>VLOOKUP(B9344,[1]!Product_Data[#Data],3,0)</f>
        <v>376</v>
      </c>
      <c r="J9344" s="11">
        <f t="shared" si="873"/>
        <v>376</v>
      </c>
      <c r="K9344" s="11">
        <f t="shared" si="874"/>
        <v>458</v>
      </c>
      <c r="L9344" s="11">
        <f t="shared" si="875"/>
        <v>82</v>
      </c>
      <c r="M9344" t="str">
        <f>VLOOKUP(C9344,[1]!Location_Data[#Data],2,0)</f>
        <v>Burbank</v>
      </c>
      <c r="N9344" t="str">
        <f>VLOOKUP(D9344,[1]!Salespeople_Data[#Data],2,0)</f>
        <v>Robert Reed</v>
      </c>
      <c r="O9344" t="str">
        <f>VLOOKUP(E9344,[1]!Customer_Data[#Data],2,0)</f>
        <v>Kevin Gomez</v>
      </c>
      <c r="P9344" s="15">
        <f t="shared" si="870"/>
        <v>3</v>
      </c>
      <c r="Q9344">
        <f t="shared" si="871"/>
        <v>1</v>
      </c>
      <c r="R9344">
        <f t="shared" si="872"/>
        <v>2019</v>
      </c>
    </row>
    <row r="9345" spans="1:18" x14ac:dyDescent="0.25">
      <c r="A9345" s="6" t="s">
        <v>10371</v>
      </c>
      <c r="B9345" s="6" t="s">
        <v>479</v>
      </c>
      <c r="C9345" s="6" t="s">
        <v>110</v>
      </c>
      <c r="D9345" s="6" t="s">
        <v>116</v>
      </c>
      <c r="E9345" s="6" t="s">
        <v>1111</v>
      </c>
      <c r="F9345" s="10">
        <v>43480</v>
      </c>
      <c r="G9345" s="6">
        <v>1</v>
      </c>
      <c r="H9345" s="11">
        <f>VLOOKUP(B9345,[1]!Product_Data[#Data],4,0)</f>
        <v>123</v>
      </c>
      <c r="I9345" s="11">
        <f>VLOOKUP(B9345,[1]!Product_Data[#Data],3,0)</f>
        <v>84</v>
      </c>
      <c r="J9345" s="11">
        <f t="shared" si="873"/>
        <v>84</v>
      </c>
      <c r="K9345" s="11">
        <f t="shared" si="874"/>
        <v>123</v>
      </c>
      <c r="L9345" s="11">
        <f t="shared" si="875"/>
        <v>39</v>
      </c>
      <c r="M9345" t="str">
        <f>VLOOKUP(C9345,[1]!Location_Data[#Data],2,0)</f>
        <v>Richmond</v>
      </c>
      <c r="N9345" t="str">
        <f>VLOOKUP(D9345,[1]!Salespeople_Data[#Data],2,0)</f>
        <v>Roger Ramos</v>
      </c>
      <c r="O9345" t="str">
        <f>VLOOKUP(E9345,[1]!Customer_Data[#Data],2,0)</f>
        <v>Benjamin Carpenter</v>
      </c>
      <c r="P9345" s="15">
        <f t="shared" si="870"/>
        <v>3</v>
      </c>
      <c r="Q9345">
        <f t="shared" si="871"/>
        <v>1</v>
      </c>
      <c r="R9345">
        <f t="shared" si="872"/>
        <v>2019</v>
      </c>
    </row>
    <row r="9346" spans="1:18" x14ac:dyDescent="0.25">
      <c r="A9346" s="6" t="s">
        <v>10372</v>
      </c>
      <c r="B9346" s="6" t="s">
        <v>228</v>
      </c>
      <c r="C9346" s="6" t="s">
        <v>268</v>
      </c>
      <c r="D9346" s="6" t="s">
        <v>298</v>
      </c>
      <c r="E9346" s="6" t="s">
        <v>3363</v>
      </c>
      <c r="F9346" s="10">
        <v>43467</v>
      </c>
      <c r="G9346" s="6">
        <v>1</v>
      </c>
      <c r="H9346" s="11">
        <f>VLOOKUP(B9346,[1]!Product_Data[#Data],4,0)</f>
        <v>1862</v>
      </c>
      <c r="I9346" s="11">
        <f>VLOOKUP(B9346,[1]!Product_Data[#Data],3,0)</f>
        <v>1173</v>
      </c>
      <c r="J9346" s="11">
        <f t="shared" si="873"/>
        <v>1173</v>
      </c>
      <c r="K9346" s="11">
        <f t="shared" si="874"/>
        <v>1862</v>
      </c>
      <c r="L9346" s="11">
        <f t="shared" si="875"/>
        <v>689</v>
      </c>
      <c r="M9346" t="str">
        <f>VLOOKUP(C9346,[1]!Location_Data[#Data],2,0)</f>
        <v>Murrieta</v>
      </c>
      <c r="N9346" t="str">
        <f>VLOOKUP(D9346,[1]!Salespeople_Data[#Data],2,0)</f>
        <v>Kenneth Fields</v>
      </c>
      <c r="O9346" t="str">
        <f>VLOOKUP(E9346,[1]!Customer_Data[#Data],2,0)</f>
        <v>Andrew Butler</v>
      </c>
      <c r="P9346" s="15">
        <f t="shared" ref="P9346:P9409" si="876">WEEKDAY(F9346)</f>
        <v>4</v>
      </c>
      <c r="Q9346">
        <f t="shared" ref="Q9346:Q9409" si="877">MONTH(F9346)</f>
        <v>1</v>
      </c>
      <c r="R9346">
        <f t="shared" ref="R9346:R9409" si="878">YEAR(F9346)</f>
        <v>2019</v>
      </c>
    </row>
    <row r="9347" spans="1:18" x14ac:dyDescent="0.25">
      <c r="A9347" s="6" t="s">
        <v>10373</v>
      </c>
      <c r="B9347" s="6" t="s">
        <v>325</v>
      </c>
      <c r="C9347" s="6" t="s">
        <v>467</v>
      </c>
      <c r="D9347" s="6" t="s">
        <v>136</v>
      </c>
      <c r="E9347" s="6" t="s">
        <v>414</v>
      </c>
      <c r="F9347" s="10">
        <v>43776</v>
      </c>
      <c r="G9347" s="6">
        <v>1</v>
      </c>
      <c r="H9347" s="11">
        <f>VLOOKUP(B9347,[1]!Product_Data[#Data],4,0)</f>
        <v>1526</v>
      </c>
      <c r="I9347" s="11">
        <f>VLOOKUP(B9347,[1]!Product_Data[#Data],3,0)</f>
        <v>1251</v>
      </c>
      <c r="J9347" s="11">
        <f t="shared" ref="J9347:J9410" si="879">PRODUCT(I9347,G9347)</f>
        <v>1251</v>
      </c>
      <c r="K9347" s="11">
        <f t="shared" ref="K9347:K9410" si="880">PRODUCT(H9347,G9347)</f>
        <v>1526</v>
      </c>
      <c r="L9347" s="11">
        <f t="shared" ref="L9347:L9410" si="881">K9347-J9347</f>
        <v>275</v>
      </c>
      <c r="M9347" t="str">
        <f>VLOOKUP(C9347,[1]!Location_Data[#Data],2,0)</f>
        <v>Garden Grove</v>
      </c>
      <c r="N9347" t="str">
        <f>VLOOKUP(D9347,[1]!Salespeople_Data[#Data],2,0)</f>
        <v>Clarence Fox</v>
      </c>
      <c r="O9347" t="str">
        <f>VLOOKUP(E9347,[1]!Customer_Data[#Data],2,0)</f>
        <v>Samuel Fields</v>
      </c>
      <c r="P9347" s="15">
        <f t="shared" si="876"/>
        <v>5</v>
      </c>
      <c r="Q9347">
        <f t="shared" si="877"/>
        <v>11</v>
      </c>
      <c r="R9347">
        <f t="shared" si="878"/>
        <v>2019</v>
      </c>
    </row>
    <row r="9348" spans="1:18" x14ac:dyDescent="0.25">
      <c r="A9348" s="6" t="s">
        <v>10374</v>
      </c>
      <c r="B9348" s="6" t="s">
        <v>400</v>
      </c>
      <c r="C9348" s="6" t="s">
        <v>596</v>
      </c>
      <c r="D9348" s="6" t="s">
        <v>170</v>
      </c>
      <c r="E9348" s="6" t="s">
        <v>303</v>
      </c>
      <c r="F9348" s="10">
        <v>43809</v>
      </c>
      <c r="G9348" s="6">
        <v>3</v>
      </c>
      <c r="H9348" s="11">
        <f>VLOOKUP(B9348,[1]!Product_Data[#Data],4,0)</f>
        <v>886</v>
      </c>
      <c r="I9348" s="11">
        <f>VLOOKUP(B9348,[1]!Product_Data[#Data],3,0)</f>
        <v>478</v>
      </c>
      <c r="J9348" s="11">
        <f t="shared" si="879"/>
        <v>1434</v>
      </c>
      <c r="K9348" s="11">
        <f t="shared" si="880"/>
        <v>2658</v>
      </c>
      <c r="L9348" s="11">
        <f t="shared" si="881"/>
        <v>1224</v>
      </c>
      <c r="M9348" t="str">
        <f>VLOOKUP(C9348,[1]!Location_Data[#Data],2,0)</f>
        <v>Fremont</v>
      </c>
      <c r="N9348" t="str">
        <f>VLOOKUP(D9348,[1]!Salespeople_Data[#Data],2,0)</f>
        <v>Sean Miller</v>
      </c>
      <c r="O9348" t="str">
        <f>VLOOKUP(E9348,[1]!Customer_Data[#Data],2,0)</f>
        <v>Johnny Hawkins</v>
      </c>
      <c r="P9348" s="15">
        <f t="shared" si="876"/>
        <v>3</v>
      </c>
      <c r="Q9348">
        <f t="shared" si="877"/>
        <v>12</v>
      </c>
      <c r="R9348">
        <f t="shared" si="878"/>
        <v>2019</v>
      </c>
    </row>
    <row r="9349" spans="1:18" x14ac:dyDescent="0.25">
      <c r="A9349" s="6" t="s">
        <v>10375</v>
      </c>
      <c r="B9349" s="6" t="s">
        <v>185</v>
      </c>
      <c r="C9349" s="6" t="s">
        <v>490</v>
      </c>
      <c r="D9349" s="6" t="s">
        <v>71</v>
      </c>
      <c r="E9349" s="6" t="s">
        <v>2122</v>
      </c>
      <c r="F9349" s="10">
        <v>43802</v>
      </c>
      <c r="G9349" s="6">
        <v>2</v>
      </c>
      <c r="H9349" s="11">
        <f>VLOOKUP(B9349,[1]!Product_Data[#Data],4,0)</f>
        <v>667</v>
      </c>
      <c r="I9349" s="11">
        <f>VLOOKUP(B9349,[1]!Product_Data[#Data],3,0)</f>
        <v>387</v>
      </c>
      <c r="J9349" s="11">
        <f t="shared" si="879"/>
        <v>774</v>
      </c>
      <c r="K9349" s="11">
        <f t="shared" si="880"/>
        <v>1334</v>
      </c>
      <c r="L9349" s="11">
        <f t="shared" si="881"/>
        <v>560</v>
      </c>
      <c r="M9349" t="str">
        <f>VLOOKUP(C9349,[1]!Location_Data[#Data],2,0)</f>
        <v>Temecula</v>
      </c>
      <c r="N9349" t="str">
        <f>VLOOKUP(D9349,[1]!Salespeople_Data[#Data],2,0)</f>
        <v>Gary Rodriguez</v>
      </c>
      <c r="O9349" t="str">
        <f>VLOOKUP(E9349,[1]!Customer_Data[#Data],2,0)</f>
        <v>Frank Hawkins</v>
      </c>
      <c r="P9349" s="15">
        <f t="shared" si="876"/>
        <v>3</v>
      </c>
      <c r="Q9349">
        <f t="shared" si="877"/>
        <v>12</v>
      </c>
      <c r="R9349">
        <f t="shared" si="878"/>
        <v>2019</v>
      </c>
    </row>
    <row r="9350" spans="1:18" x14ac:dyDescent="0.25">
      <c r="A9350" s="6" t="s">
        <v>10376</v>
      </c>
      <c r="B9350" s="6" t="s">
        <v>408</v>
      </c>
      <c r="C9350" s="6" t="s">
        <v>70</v>
      </c>
      <c r="D9350" s="6" t="s">
        <v>96</v>
      </c>
      <c r="E9350" s="6" t="s">
        <v>1339</v>
      </c>
      <c r="F9350" s="10">
        <v>43811</v>
      </c>
      <c r="G9350" s="6">
        <v>3</v>
      </c>
      <c r="H9350" s="11">
        <f>VLOOKUP(B9350,[1]!Product_Data[#Data],4,0)</f>
        <v>1405</v>
      </c>
      <c r="I9350" s="11">
        <f>VLOOKUP(B9350,[1]!Product_Data[#Data],3,0)</f>
        <v>1054</v>
      </c>
      <c r="J9350" s="11">
        <f t="shared" si="879"/>
        <v>3162</v>
      </c>
      <c r="K9350" s="11">
        <f t="shared" si="880"/>
        <v>4215</v>
      </c>
      <c r="L9350" s="11">
        <f t="shared" si="881"/>
        <v>1053</v>
      </c>
      <c r="M9350" t="str">
        <f>VLOOKUP(C9350,[1]!Location_Data[#Data],2,0)</f>
        <v>Clovis</v>
      </c>
      <c r="N9350" t="str">
        <f>VLOOKUP(D9350,[1]!Salespeople_Data[#Data],2,0)</f>
        <v>Brian Thomas</v>
      </c>
      <c r="O9350" t="str">
        <f>VLOOKUP(E9350,[1]!Customer_Data[#Data],2,0)</f>
        <v>Jesse Evans</v>
      </c>
      <c r="P9350" s="15">
        <f t="shared" si="876"/>
        <v>5</v>
      </c>
      <c r="Q9350">
        <f t="shared" si="877"/>
        <v>12</v>
      </c>
      <c r="R9350">
        <f t="shared" si="878"/>
        <v>2019</v>
      </c>
    </row>
    <row r="9351" spans="1:18" x14ac:dyDescent="0.25">
      <c r="A9351" s="6" t="s">
        <v>10377</v>
      </c>
      <c r="B9351" s="6" t="s">
        <v>132</v>
      </c>
      <c r="C9351" s="6" t="s">
        <v>140</v>
      </c>
      <c r="D9351" s="6" t="s">
        <v>359</v>
      </c>
      <c r="E9351" s="6" t="s">
        <v>4603</v>
      </c>
      <c r="F9351" s="10">
        <v>43657</v>
      </c>
      <c r="G9351" s="6">
        <v>3</v>
      </c>
      <c r="H9351" s="11">
        <f>VLOOKUP(B9351,[1]!Product_Data[#Data],4,0)</f>
        <v>2091</v>
      </c>
      <c r="I9351" s="11">
        <f>VLOOKUP(B9351,[1]!Product_Data[#Data],3,0)</f>
        <v>1485</v>
      </c>
      <c r="J9351" s="11">
        <f t="shared" si="879"/>
        <v>4455</v>
      </c>
      <c r="K9351" s="11">
        <f t="shared" si="880"/>
        <v>6273</v>
      </c>
      <c r="L9351" s="11">
        <f t="shared" si="881"/>
        <v>1818</v>
      </c>
      <c r="M9351" t="str">
        <f>VLOOKUP(C9351,[1]!Location_Data[#Data],2,0)</f>
        <v>Salinas</v>
      </c>
      <c r="N9351" t="str">
        <f>VLOOKUP(D9351,[1]!Salespeople_Data[#Data],2,0)</f>
        <v>Eugene Holmes</v>
      </c>
      <c r="O9351" t="str">
        <f>VLOOKUP(E9351,[1]!Customer_Data[#Data],2,0)</f>
        <v>Shawn Stephens</v>
      </c>
      <c r="P9351" s="15">
        <f t="shared" si="876"/>
        <v>5</v>
      </c>
      <c r="Q9351">
        <f t="shared" si="877"/>
        <v>7</v>
      </c>
      <c r="R9351">
        <f t="shared" si="878"/>
        <v>2019</v>
      </c>
    </row>
    <row r="9352" spans="1:18" x14ac:dyDescent="0.25">
      <c r="A9352" s="6" t="s">
        <v>10378</v>
      </c>
      <c r="B9352" s="6" t="s">
        <v>408</v>
      </c>
      <c r="C9352" s="6" t="s">
        <v>70</v>
      </c>
      <c r="D9352" s="6" t="s">
        <v>170</v>
      </c>
      <c r="E9352" s="6" t="s">
        <v>1623</v>
      </c>
      <c r="F9352" s="10">
        <v>43619</v>
      </c>
      <c r="G9352" s="6">
        <v>1</v>
      </c>
      <c r="H9352" s="11">
        <f>VLOOKUP(B9352,[1]!Product_Data[#Data],4,0)</f>
        <v>1405</v>
      </c>
      <c r="I9352" s="11">
        <f>VLOOKUP(B9352,[1]!Product_Data[#Data],3,0)</f>
        <v>1054</v>
      </c>
      <c r="J9352" s="11">
        <f t="shared" si="879"/>
        <v>1054</v>
      </c>
      <c r="K9352" s="11">
        <f t="shared" si="880"/>
        <v>1405</v>
      </c>
      <c r="L9352" s="11">
        <f t="shared" si="881"/>
        <v>351</v>
      </c>
      <c r="M9352" t="str">
        <f>VLOOKUP(C9352,[1]!Location_Data[#Data],2,0)</f>
        <v>Clovis</v>
      </c>
      <c r="N9352" t="str">
        <f>VLOOKUP(D9352,[1]!Salespeople_Data[#Data],2,0)</f>
        <v>Sean Miller</v>
      </c>
      <c r="O9352" t="str">
        <f>VLOOKUP(E9352,[1]!Customer_Data[#Data],2,0)</f>
        <v>Bobby Duncan</v>
      </c>
      <c r="P9352" s="15">
        <f t="shared" si="876"/>
        <v>2</v>
      </c>
      <c r="Q9352">
        <f t="shared" si="877"/>
        <v>6</v>
      </c>
      <c r="R9352">
        <f t="shared" si="878"/>
        <v>2019</v>
      </c>
    </row>
    <row r="9353" spans="1:18" x14ac:dyDescent="0.25">
      <c r="A9353" s="6" t="s">
        <v>10379</v>
      </c>
      <c r="B9353" s="6" t="s">
        <v>666</v>
      </c>
      <c r="C9353" s="6" t="s">
        <v>57</v>
      </c>
      <c r="D9353" s="6" t="s">
        <v>250</v>
      </c>
      <c r="E9353" s="6" t="s">
        <v>2225</v>
      </c>
      <c r="F9353" s="10">
        <v>43566</v>
      </c>
      <c r="G9353" s="6">
        <v>2</v>
      </c>
      <c r="H9353" s="11">
        <f>VLOOKUP(B9353,[1]!Product_Data[#Data],4,0)</f>
        <v>2241</v>
      </c>
      <c r="I9353" s="11">
        <f>VLOOKUP(B9353,[1]!Product_Data[#Data],3,0)</f>
        <v>1367</v>
      </c>
      <c r="J9353" s="11">
        <f t="shared" si="879"/>
        <v>2734</v>
      </c>
      <c r="K9353" s="11">
        <f t="shared" si="880"/>
        <v>4482</v>
      </c>
      <c r="L9353" s="11">
        <f t="shared" si="881"/>
        <v>1748</v>
      </c>
      <c r="M9353" t="str">
        <f>VLOOKUP(C9353,[1]!Location_Data[#Data],2,0)</f>
        <v>Thousand Oaks</v>
      </c>
      <c r="N9353" t="str">
        <f>VLOOKUP(D9353,[1]!Salespeople_Data[#Data],2,0)</f>
        <v>Martin Carr</v>
      </c>
      <c r="O9353" t="str">
        <f>VLOOKUP(E9353,[1]!Customer_Data[#Data],2,0)</f>
        <v>Ronald George</v>
      </c>
      <c r="P9353" s="15">
        <f t="shared" si="876"/>
        <v>5</v>
      </c>
      <c r="Q9353">
        <f t="shared" si="877"/>
        <v>4</v>
      </c>
      <c r="R9353">
        <f t="shared" si="878"/>
        <v>2019</v>
      </c>
    </row>
    <row r="9354" spans="1:18" x14ac:dyDescent="0.25">
      <c r="A9354" s="6" t="s">
        <v>10380</v>
      </c>
      <c r="B9354" s="6" t="s">
        <v>330</v>
      </c>
      <c r="C9354" s="6" t="s">
        <v>215</v>
      </c>
      <c r="D9354" s="6" t="s">
        <v>264</v>
      </c>
      <c r="E9354" s="6" t="s">
        <v>6347</v>
      </c>
      <c r="F9354" s="10">
        <v>43532</v>
      </c>
      <c r="G9354" s="6">
        <v>2</v>
      </c>
      <c r="H9354" s="11">
        <f>VLOOKUP(B9354,[1]!Product_Data[#Data],4,0)</f>
        <v>1635</v>
      </c>
      <c r="I9354" s="11">
        <f>VLOOKUP(B9354,[1]!Product_Data[#Data],3,0)</f>
        <v>1046</v>
      </c>
      <c r="J9354" s="11">
        <f t="shared" si="879"/>
        <v>2092</v>
      </c>
      <c r="K9354" s="11">
        <f t="shared" si="880"/>
        <v>3270</v>
      </c>
      <c r="L9354" s="11">
        <f t="shared" si="881"/>
        <v>1178</v>
      </c>
      <c r="M9354" t="str">
        <f>VLOOKUP(C9354,[1]!Location_Data[#Data],2,0)</f>
        <v>El Cajon</v>
      </c>
      <c r="N9354" t="str">
        <f>VLOOKUP(D9354,[1]!Salespeople_Data[#Data],2,0)</f>
        <v>Ernest Wheeler</v>
      </c>
      <c r="O9354" t="str">
        <f>VLOOKUP(E9354,[1]!Customer_Data[#Data],2,0)</f>
        <v>Aaron Johnson</v>
      </c>
      <c r="P9354" s="15">
        <f t="shared" si="876"/>
        <v>6</v>
      </c>
      <c r="Q9354">
        <f t="shared" si="877"/>
        <v>3</v>
      </c>
      <c r="R9354">
        <f t="shared" si="878"/>
        <v>2019</v>
      </c>
    </row>
    <row r="9355" spans="1:18" x14ac:dyDescent="0.25">
      <c r="A9355" s="6" t="s">
        <v>10381</v>
      </c>
      <c r="B9355" s="6" t="s">
        <v>370</v>
      </c>
      <c r="C9355" s="6" t="s">
        <v>95</v>
      </c>
      <c r="D9355" s="6" t="s">
        <v>30</v>
      </c>
      <c r="E9355" s="6" t="s">
        <v>1524</v>
      </c>
      <c r="F9355" s="10">
        <v>43623</v>
      </c>
      <c r="G9355" s="6">
        <v>1</v>
      </c>
      <c r="H9355" s="11">
        <f>VLOOKUP(B9355,[1]!Product_Data[#Data],4,0)</f>
        <v>771</v>
      </c>
      <c r="I9355" s="11">
        <f>VLOOKUP(B9355,[1]!Product_Data[#Data],3,0)</f>
        <v>648</v>
      </c>
      <c r="J9355" s="11">
        <f t="shared" si="879"/>
        <v>648</v>
      </c>
      <c r="K9355" s="11">
        <f t="shared" si="880"/>
        <v>771</v>
      </c>
      <c r="L9355" s="11">
        <f t="shared" si="881"/>
        <v>123</v>
      </c>
      <c r="M9355" t="str">
        <f>VLOOKUP(C9355,[1]!Location_Data[#Data],2,0)</f>
        <v>Fullerton</v>
      </c>
      <c r="N9355" t="str">
        <f>VLOOKUP(D9355,[1]!Salespeople_Data[#Data],2,0)</f>
        <v>Carl Hall</v>
      </c>
      <c r="O9355" t="str">
        <f>VLOOKUP(E9355,[1]!Customer_Data[#Data],2,0)</f>
        <v>Raymond Arnold</v>
      </c>
      <c r="P9355" s="15">
        <f t="shared" si="876"/>
        <v>6</v>
      </c>
      <c r="Q9355">
        <f t="shared" si="877"/>
        <v>6</v>
      </c>
      <c r="R9355">
        <f t="shared" si="878"/>
        <v>2019</v>
      </c>
    </row>
    <row r="9356" spans="1:18" x14ac:dyDescent="0.25">
      <c r="A9356" s="6" t="s">
        <v>10382</v>
      </c>
      <c r="B9356" s="6" t="s">
        <v>400</v>
      </c>
      <c r="C9356" s="6" t="s">
        <v>29</v>
      </c>
      <c r="D9356" s="6" t="s">
        <v>141</v>
      </c>
      <c r="E9356" s="6" t="s">
        <v>589</v>
      </c>
      <c r="F9356" s="10">
        <v>43695</v>
      </c>
      <c r="G9356" s="6">
        <v>1</v>
      </c>
      <c r="H9356" s="11">
        <f>VLOOKUP(B9356,[1]!Product_Data[#Data],4,0)</f>
        <v>886</v>
      </c>
      <c r="I9356" s="11">
        <f>VLOOKUP(B9356,[1]!Product_Data[#Data],3,0)</f>
        <v>478</v>
      </c>
      <c r="J9356" s="11">
        <f t="shared" si="879"/>
        <v>478</v>
      </c>
      <c r="K9356" s="11">
        <f t="shared" si="880"/>
        <v>886</v>
      </c>
      <c r="L9356" s="11">
        <f t="shared" si="881"/>
        <v>408</v>
      </c>
      <c r="M9356" t="str">
        <f>VLOOKUP(C9356,[1]!Location_Data[#Data],2,0)</f>
        <v>Santa Ana</v>
      </c>
      <c r="N9356" t="str">
        <f>VLOOKUP(D9356,[1]!Salespeople_Data[#Data],2,0)</f>
        <v>Arthur Mccoy</v>
      </c>
      <c r="O9356" t="str">
        <f>VLOOKUP(E9356,[1]!Customer_Data[#Data],2,0)</f>
        <v>Christopher Hudson</v>
      </c>
      <c r="P9356" s="15">
        <f t="shared" si="876"/>
        <v>1</v>
      </c>
      <c r="Q9356">
        <f t="shared" si="877"/>
        <v>8</v>
      </c>
      <c r="R9356">
        <f t="shared" si="878"/>
        <v>2019</v>
      </c>
    </row>
    <row r="9357" spans="1:18" x14ac:dyDescent="0.25">
      <c r="A9357" s="6" t="s">
        <v>10383</v>
      </c>
      <c r="B9357" s="6" t="s">
        <v>464</v>
      </c>
      <c r="C9357" s="6" t="s">
        <v>95</v>
      </c>
      <c r="D9357" s="6" t="s">
        <v>239</v>
      </c>
      <c r="E9357" s="6" t="s">
        <v>3993</v>
      </c>
      <c r="F9357" s="10">
        <v>43589</v>
      </c>
      <c r="G9357" s="6">
        <v>1</v>
      </c>
      <c r="H9357" s="11">
        <f>VLOOKUP(B9357,[1]!Product_Data[#Data],4,0)</f>
        <v>1566</v>
      </c>
      <c r="I9357" s="11">
        <f>VLOOKUP(B9357,[1]!Product_Data[#Data],3,0)</f>
        <v>1190</v>
      </c>
      <c r="J9357" s="11">
        <f t="shared" si="879"/>
        <v>1190</v>
      </c>
      <c r="K9357" s="11">
        <f t="shared" si="880"/>
        <v>1566</v>
      </c>
      <c r="L9357" s="11">
        <f t="shared" si="881"/>
        <v>376</v>
      </c>
      <c r="M9357" t="str">
        <f>VLOOKUP(C9357,[1]!Location_Data[#Data],2,0)</f>
        <v>Fullerton</v>
      </c>
      <c r="N9357" t="str">
        <f>VLOOKUP(D9357,[1]!Salespeople_Data[#Data],2,0)</f>
        <v>John Reyes</v>
      </c>
      <c r="O9357" t="str">
        <f>VLOOKUP(E9357,[1]!Customer_Data[#Data],2,0)</f>
        <v>Adam Riley</v>
      </c>
      <c r="P9357" s="15">
        <f t="shared" si="876"/>
        <v>7</v>
      </c>
      <c r="Q9357">
        <f t="shared" si="877"/>
        <v>5</v>
      </c>
      <c r="R9357">
        <f t="shared" si="878"/>
        <v>2019</v>
      </c>
    </row>
    <row r="9358" spans="1:18" x14ac:dyDescent="0.25">
      <c r="A9358" s="6" t="s">
        <v>10384</v>
      </c>
      <c r="B9358" s="6" t="s">
        <v>23</v>
      </c>
      <c r="C9358" s="6" t="s">
        <v>66</v>
      </c>
      <c r="D9358" s="6" t="s">
        <v>111</v>
      </c>
      <c r="E9358" s="6" t="s">
        <v>2199</v>
      </c>
      <c r="F9358" s="10">
        <v>43696</v>
      </c>
      <c r="G9358" s="6">
        <v>1</v>
      </c>
      <c r="H9358" s="11">
        <f>VLOOKUP(B9358,[1]!Product_Data[#Data],4,0)</f>
        <v>1052</v>
      </c>
      <c r="I9358" s="11">
        <f>VLOOKUP(B9358,[1]!Product_Data[#Data],3,0)</f>
        <v>589</v>
      </c>
      <c r="J9358" s="11">
        <f t="shared" si="879"/>
        <v>589</v>
      </c>
      <c r="K9358" s="11">
        <f t="shared" si="880"/>
        <v>1052</v>
      </c>
      <c r="L9358" s="11">
        <f t="shared" si="881"/>
        <v>463</v>
      </c>
      <c r="M9358" t="str">
        <f>VLOOKUP(C9358,[1]!Location_Data[#Data],2,0)</f>
        <v>Ontario</v>
      </c>
      <c r="N9358" t="str">
        <f>VLOOKUP(D9358,[1]!Salespeople_Data[#Data],2,0)</f>
        <v>Ryan Welch</v>
      </c>
      <c r="O9358" t="str">
        <f>VLOOKUP(E9358,[1]!Customer_Data[#Data],2,0)</f>
        <v>Harry Diaz</v>
      </c>
      <c r="P9358" s="15">
        <f t="shared" si="876"/>
        <v>2</v>
      </c>
      <c r="Q9358">
        <f t="shared" si="877"/>
        <v>8</v>
      </c>
      <c r="R9358">
        <f t="shared" si="878"/>
        <v>2019</v>
      </c>
    </row>
    <row r="9359" spans="1:18" x14ac:dyDescent="0.25">
      <c r="A9359" s="6" t="s">
        <v>10385</v>
      </c>
      <c r="B9359" s="6" t="s">
        <v>33</v>
      </c>
      <c r="C9359" s="6" t="s">
        <v>331</v>
      </c>
      <c r="D9359" s="6" t="s">
        <v>212</v>
      </c>
      <c r="E9359" s="6" t="s">
        <v>1986</v>
      </c>
      <c r="F9359" s="10">
        <v>43503</v>
      </c>
      <c r="G9359" s="6">
        <v>1</v>
      </c>
      <c r="H9359" s="11">
        <f>VLOOKUP(B9359,[1]!Product_Data[#Data],4,0)</f>
        <v>1582</v>
      </c>
      <c r="I9359" s="11">
        <f>VLOOKUP(B9359,[1]!Product_Data[#Data],3,0)</f>
        <v>1234</v>
      </c>
      <c r="J9359" s="11">
        <f t="shared" si="879"/>
        <v>1234</v>
      </c>
      <c r="K9359" s="11">
        <f t="shared" si="880"/>
        <v>1582</v>
      </c>
      <c r="L9359" s="11">
        <f t="shared" si="881"/>
        <v>348</v>
      </c>
      <c r="M9359" t="str">
        <f>VLOOKUP(C9359,[1]!Location_Data[#Data],2,0)</f>
        <v>Sunnyvale</v>
      </c>
      <c r="N9359" t="str">
        <f>VLOOKUP(D9359,[1]!Salespeople_Data[#Data],2,0)</f>
        <v>Ronald Reed</v>
      </c>
      <c r="O9359" t="str">
        <f>VLOOKUP(E9359,[1]!Customer_Data[#Data],2,0)</f>
        <v>Joshua Ryan</v>
      </c>
      <c r="P9359" s="15">
        <f t="shared" si="876"/>
        <v>5</v>
      </c>
      <c r="Q9359">
        <f t="shared" si="877"/>
        <v>2</v>
      </c>
      <c r="R9359">
        <f t="shared" si="878"/>
        <v>2019</v>
      </c>
    </row>
    <row r="9360" spans="1:18" x14ac:dyDescent="0.25">
      <c r="A9360" s="6" t="s">
        <v>10386</v>
      </c>
      <c r="B9360" s="6" t="s">
        <v>235</v>
      </c>
      <c r="C9360" s="6" t="s">
        <v>204</v>
      </c>
      <c r="D9360" s="6" t="s">
        <v>264</v>
      </c>
      <c r="E9360" s="6" t="s">
        <v>2409</v>
      </c>
      <c r="F9360" s="10">
        <v>43718</v>
      </c>
      <c r="G9360" s="6">
        <v>3</v>
      </c>
      <c r="H9360" s="11">
        <f>VLOOKUP(B9360,[1]!Product_Data[#Data],4,0)</f>
        <v>1887</v>
      </c>
      <c r="I9360" s="11">
        <f>VLOOKUP(B9360,[1]!Product_Data[#Data],3,0)</f>
        <v>1378</v>
      </c>
      <c r="J9360" s="11">
        <f t="shared" si="879"/>
        <v>4134</v>
      </c>
      <c r="K9360" s="11">
        <f t="shared" si="880"/>
        <v>5661</v>
      </c>
      <c r="L9360" s="11">
        <f t="shared" si="881"/>
        <v>1527</v>
      </c>
      <c r="M9360" t="str">
        <f>VLOOKUP(C9360,[1]!Location_Data[#Data],2,0)</f>
        <v>Corona</v>
      </c>
      <c r="N9360" t="str">
        <f>VLOOKUP(D9360,[1]!Salespeople_Data[#Data],2,0)</f>
        <v>Ernest Wheeler</v>
      </c>
      <c r="O9360" t="str">
        <f>VLOOKUP(E9360,[1]!Customer_Data[#Data],2,0)</f>
        <v>Daniel Carroll</v>
      </c>
      <c r="P9360" s="15">
        <f t="shared" si="876"/>
        <v>3</v>
      </c>
      <c r="Q9360">
        <f t="shared" si="877"/>
        <v>9</v>
      </c>
      <c r="R9360">
        <f t="shared" si="878"/>
        <v>2019</v>
      </c>
    </row>
    <row r="9361" spans="1:18" x14ac:dyDescent="0.25">
      <c r="A9361" s="6" t="s">
        <v>10387</v>
      </c>
      <c r="B9361" s="6" t="s">
        <v>403</v>
      </c>
      <c r="C9361" s="6" t="s">
        <v>530</v>
      </c>
      <c r="D9361" s="6" t="s">
        <v>298</v>
      </c>
      <c r="E9361" s="6" t="s">
        <v>1503</v>
      </c>
      <c r="F9361" s="10">
        <v>43784</v>
      </c>
      <c r="G9361" s="6">
        <v>1</v>
      </c>
      <c r="H9361" s="11">
        <f>VLOOKUP(B9361,[1]!Product_Data[#Data],4,0)</f>
        <v>392</v>
      </c>
      <c r="I9361" s="11">
        <f>VLOOKUP(B9361,[1]!Product_Data[#Data],3,0)</f>
        <v>255</v>
      </c>
      <c r="J9361" s="11">
        <f t="shared" si="879"/>
        <v>255</v>
      </c>
      <c r="K9361" s="11">
        <f t="shared" si="880"/>
        <v>392</v>
      </c>
      <c r="L9361" s="11">
        <f t="shared" si="881"/>
        <v>137</v>
      </c>
      <c r="M9361" t="str">
        <f>VLOOKUP(C9361,[1]!Location_Data[#Data],2,0)</f>
        <v>San Buenaventura (Ventura)</v>
      </c>
      <c r="N9361" t="str">
        <f>VLOOKUP(D9361,[1]!Salespeople_Data[#Data],2,0)</f>
        <v>Kenneth Fields</v>
      </c>
      <c r="O9361" t="str">
        <f>VLOOKUP(E9361,[1]!Customer_Data[#Data],2,0)</f>
        <v>Ralph Wood</v>
      </c>
      <c r="P9361" s="15">
        <f t="shared" si="876"/>
        <v>6</v>
      </c>
      <c r="Q9361">
        <f t="shared" si="877"/>
        <v>11</v>
      </c>
      <c r="R9361">
        <f t="shared" si="878"/>
        <v>2019</v>
      </c>
    </row>
    <row r="9362" spans="1:18" x14ac:dyDescent="0.25">
      <c r="A9362" s="6" t="s">
        <v>10388</v>
      </c>
      <c r="B9362" s="6" t="s">
        <v>219</v>
      </c>
      <c r="C9362" s="6" t="s">
        <v>74</v>
      </c>
      <c r="D9362" s="6" t="s">
        <v>239</v>
      </c>
      <c r="E9362" s="6" t="s">
        <v>1192</v>
      </c>
      <c r="F9362" s="10">
        <v>43725</v>
      </c>
      <c r="G9362" s="6">
        <v>1</v>
      </c>
      <c r="H9362" s="11">
        <f>VLOOKUP(B9362,[1]!Product_Data[#Data],4,0)</f>
        <v>561</v>
      </c>
      <c r="I9362" s="11">
        <f>VLOOKUP(B9362,[1]!Product_Data[#Data],3,0)</f>
        <v>421</v>
      </c>
      <c r="J9362" s="11">
        <f t="shared" si="879"/>
        <v>421</v>
      </c>
      <c r="K9362" s="11">
        <f t="shared" si="880"/>
        <v>561</v>
      </c>
      <c r="L9362" s="11">
        <f t="shared" si="881"/>
        <v>140</v>
      </c>
      <c r="M9362" t="str">
        <f>VLOOKUP(C9362,[1]!Location_Data[#Data],2,0)</f>
        <v>West Covina</v>
      </c>
      <c r="N9362" t="str">
        <f>VLOOKUP(D9362,[1]!Salespeople_Data[#Data],2,0)</f>
        <v>John Reyes</v>
      </c>
      <c r="O9362" t="str">
        <f>VLOOKUP(E9362,[1]!Customer_Data[#Data],2,0)</f>
        <v>Jimmy Harper</v>
      </c>
      <c r="P9362" s="15">
        <f t="shared" si="876"/>
        <v>3</v>
      </c>
      <c r="Q9362">
        <f t="shared" si="877"/>
        <v>9</v>
      </c>
      <c r="R9362">
        <f t="shared" si="878"/>
        <v>2019</v>
      </c>
    </row>
    <row r="9363" spans="1:18" x14ac:dyDescent="0.25">
      <c r="A9363" s="6" t="s">
        <v>10389</v>
      </c>
      <c r="B9363" s="6" t="s">
        <v>194</v>
      </c>
      <c r="C9363" s="6" t="s">
        <v>66</v>
      </c>
      <c r="D9363" s="6" t="s">
        <v>165</v>
      </c>
      <c r="E9363" s="6" t="s">
        <v>1441</v>
      </c>
      <c r="F9363" s="10">
        <v>43710</v>
      </c>
      <c r="G9363" s="6">
        <v>1</v>
      </c>
      <c r="H9363" s="11">
        <f>VLOOKUP(B9363,[1]!Product_Data[#Data],4,0)</f>
        <v>1278</v>
      </c>
      <c r="I9363" s="11">
        <f>VLOOKUP(B9363,[1]!Product_Data[#Data],3,0)</f>
        <v>665</v>
      </c>
      <c r="J9363" s="11">
        <f t="shared" si="879"/>
        <v>665</v>
      </c>
      <c r="K9363" s="11">
        <f t="shared" si="880"/>
        <v>1278</v>
      </c>
      <c r="L9363" s="11">
        <f t="shared" si="881"/>
        <v>613</v>
      </c>
      <c r="M9363" t="str">
        <f>VLOOKUP(C9363,[1]!Location_Data[#Data],2,0)</f>
        <v>Ontario</v>
      </c>
      <c r="N9363" t="str">
        <f>VLOOKUP(D9363,[1]!Salespeople_Data[#Data],2,0)</f>
        <v>Joe Sims</v>
      </c>
      <c r="O9363" t="str">
        <f>VLOOKUP(E9363,[1]!Customer_Data[#Data],2,0)</f>
        <v>Sean Knight</v>
      </c>
      <c r="P9363" s="15">
        <f t="shared" si="876"/>
        <v>2</v>
      </c>
      <c r="Q9363">
        <f t="shared" si="877"/>
        <v>9</v>
      </c>
      <c r="R9363">
        <f t="shared" si="878"/>
        <v>2019</v>
      </c>
    </row>
    <row r="9364" spans="1:18" x14ac:dyDescent="0.25">
      <c r="A9364" s="6" t="s">
        <v>10390</v>
      </c>
      <c r="B9364" s="6" t="s">
        <v>223</v>
      </c>
      <c r="C9364" s="6" t="s">
        <v>377</v>
      </c>
      <c r="D9364" s="6" t="s">
        <v>159</v>
      </c>
      <c r="E9364" s="6" t="s">
        <v>1952</v>
      </c>
      <c r="F9364" s="10">
        <v>43471</v>
      </c>
      <c r="G9364" s="6">
        <v>3</v>
      </c>
      <c r="H9364" s="11">
        <f>VLOOKUP(B9364,[1]!Product_Data[#Data],4,0)</f>
        <v>799</v>
      </c>
      <c r="I9364" s="11">
        <f>VLOOKUP(B9364,[1]!Product_Data[#Data],3,0)</f>
        <v>455</v>
      </c>
      <c r="J9364" s="11">
        <f t="shared" si="879"/>
        <v>1365</v>
      </c>
      <c r="K9364" s="11">
        <f t="shared" si="880"/>
        <v>2397</v>
      </c>
      <c r="L9364" s="11">
        <f t="shared" si="881"/>
        <v>1032</v>
      </c>
      <c r="M9364" t="str">
        <f>VLOOKUP(C9364,[1]!Location_Data[#Data],2,0)</f>
        <v>San Diego</v>
      </c>
      <c r="N9364" t="str">
        <f>VLOOKUP(D9364,[1]!Salespeople_Data[#Data],2,0)</f>
        <v>Bobby Russell</v>
      </c>
      <c r="O9364" t="str">
        <f>VLOOKUP(E9364,[1]!Customer_Data[#Data],2,0)</f>
        <v>Howard Moore</v>
      </c>
      <c r="P9364" s="15">
        <f t="shared" si="876"/>
        <v>1</v>
      </c>
      <c r="Q9364">
        <f t="shared" si="877"/>
        <v>1</v>
      </c>
      <c r="R9364">
        <f t="shared" si="878"/>
        <v>2019</v>
      </c>
    </row>
    <row r="9365" spans="1:18" x14ac:dyDescent="0.25">
      <c r="A9365" s="6" t="s">
        <v>10391</v>
      </c>
      <c r="B9365" s="6" t="s">
        <v>260</v>
      </c>
      <c r="C9365" s="6" t="s">
        <v>135</v>
      </c>
      <c r="D9365" s="6" t="s">
        <v>216</v>
      </c>
      <c r="E9365" s="6" t="s">
        <v>912</v>
      </c>
      <c r="F9365" s="10">
        <v>43652</v>
      </c>
      <c r="G9365" s="6">
        <v>4</v>
      </c>
      <c r="H9365" s="11">
        <f>VLOOKUP(B9365,[1]!Product_Data[#Data],4,0)</f>
        <v>502</v>
      </c>
      <c r="I9365" s="11">
        <f>VLOOKUP(B9365,[1]!Product_Data[#Data],3,0)</f>
        <v>296</v>
      </c>
      <c r="J9365" s="11">
        <f t="shared" si="879"/>
        <v>1184</v>
      </c>
      <c r="K9365" s="11">
        <f t="shared" si="880"/>
        <v>2008</v>
      </c>
      <c r="L9365" s="11">
        <f t="shared" si="881"/>
        <v>824</v>
      </c>
      <c r="M9365" t="str">
        <f>VLOOKUP(C9365,[1]!Location_Data[#Data],2,0)</f>
        <v>Oxnard</v>
      </c>
      <c r="N9365" t="str">
        <f>VLOOKUP(D9365,[1]!Salespeople_Data[#Data],2,0)</f>
        <v>Ernest Wagner</v>
      </c>
      <c r="O9365" t="str">
        <f>VLOOKUP(E9365,[1]!Customer_Data[#Data],2,0)</f>
        <v>Ralph Wheeler</v>
      </c>
      <c r="P9365" s="15">
        <f t="shared" si="876"/>
        <v>7</v>
      </c>
      <c r="Q9365">
        <f t="shared" si="877"/>
        <v>7</v>
      </c>
      <c r="R9365">
        <f t="shared" si="878"/>
        <v>2019</v>
      </c>
    </row>
    <row r="9366" spans="1:18" x14ac:dyDescent="0.25">
      <c r="A9366" s="6" t="s">
        <v>10392</v>
      </c>
      <c r="B9366" s="6" t="s">
        <v>228</v>
      </c>
      <c r="C9366" s="6" t="s">
        <v>242</v>
      </c>
      <c r="D9366" s="6" t="s">
        <v>116</v>
      </c>
      <c r="E9366" s="6" t="s">
        <v>1431</v>
      </c>
      <c r="F9366" s="10">
        <v>43605</v>
      </c>
      <c r="G9366" s="6">
        <v>1</v>
      </c>
      <c r="H9366" s="11">
        <f>VLOOKUP(B9366,[1]!Product_Data[#Data],4,0)</f>
        <v>1862</v>
      </c>
      <c r="I9366" s="11">
        <f>VLOOKUP(B9366,[1]!Product_Data[#Data],3,0)</f>
        <v>1173</v>
      </c>
      <c r="J9366" s="11">
        <f t="shared" si="879"/>
        <v>1173</v>
      </c>
      <c r="K9366" s="11">
        <f t="shared" si="880"/>
        <v>1862</v>
      </c>
      <c r="L9366" s="11">
        <f t="shared" si="881"/>
        <v>689</v>
      </c>
      <c r="M9366" t="str">
        <f>VLOOKUP(C9366,[1]!Location_Data[#Data],2,0)</f>
        <v>Downey</v>
      </c>
      <c r="N9366" t="str">
        <f>VLOOKUP(D9366,[1]!Salespeople_Data[#Data],2,0)</f>
        <v>Roger Ramos</v>
      </c>
      <c r="O9366" t="str">
        <f>VLOOKUP(E9366,[1]!Customer_Data[#Data],2,0)</f>
        <v>Fred Reid</v>
      </c>
      <c r="P9366" s="15">
        <f t="shared" si="876"/>
        <v>2</v>
      </c>
      <c r="Q9366">
        <f t="shared" si="877"/>
        <v>5</v>
      </c>
      <c r="R9366">
        <f t="shared" si="878"/>
        <v>2019</v>
      </c>
    </row>
    <row r="9367" spans="1:18" x14ac:dyDescent="0.25">
      <c r="A9367" s="6" t="s">
        <v>10393</v>
      </c>
      <c r="B9367" s="6" t="s">
        <v>164</v>
      </c>
      <c r="C9367" s="6" t="s">
        <v>70</v>
      </c>
      <c r="D9367" s="6" t="s">
        <v>239</v>
      </c>
      <c r="E9367" s="6" t="s">
        <v>849</v>
      </c>
      <c r="F9367" s="10">
        <v>43698</v>
      </c>
      <c r="G9367" s="6">
        <v>2</v>
      </c>
      <c r="H9367" s="11">
        <f>VLOOKUP(B9367,[1]!Product_Data[#Data],4,0)</f>
        <v>637</v>
      </c>
      <c r="I9367" s="11">
        <f>VLOOKUP(B9367,[1]!Product_Data[#Data],3,0)</f>
        <v>389</v>
      </c>
      <c r="J9367" s="11">
        <f t="shared" si="879"/>
        <v>778</v>
      </c>
      <c r="K9367" s="11">
        <f t="shared" si="880"/>
        <v>1274</v>
      </c>
      <c r="L9367" s="11">
        <f t="shared" si="881"/>
        <v>496</v>
      </c>
      <c r="M9367" t="str">
        <f>VLOOKUP(C9367,[1]!Location_Data[#Data],2,0)</f>
        <v>Clovis</v>
      </c>
      <c r="N9367" t="str">
        <f>VLOOKUP(D9367,[1]!Salespeople_Data[#Data],2,0)</f>
        <v>John Reyes</v>
      </c>
      <c r="O9367" t="str">
        <f>VLOOKUP(E9367,[1]!Customer_Data[#Data],2,0)</f>
        <v>Eric Ward</v>
      </c>
      <c r="P9367" s="15">
        <f t="shared" si="876"/>
        <v>4</v>
      </c>
      <c r="Q9367">
        <f t="shared" si="877"/>
        <v>8</v>
      </c>
      <c r="R9367">
        <f t="shared" si="878"/>
        <v>2019</v>
      </c>
    </row>
    <row r="9368" spans="1:18" x14ac:dyDescent="0.25">
      <c r="A9368" s="6" t="s">
        <v>10394</v>
      </c>
      <c r="B9368" s="6" t="s">
        <v>305</v>
      </c>
      <c r="C9368" s="6" t="s">
        <v>731</v>
      </c>
      <c r="D9368" s="6" t="s">
        <v>165</v>
      </c>
      <c r="E9368" s="6" t="s">
        <v>2091</v>
      </c>
      <c r="F9368" s="10">
        <v>43479</v>
      </c>
      <c r="G9368" s="6">
        <v>3</v>
      </c>
      <c r="H9368" s="11">
        <f>VLOOKUP(B9368,[1]!Product_Data[#Data],4,0)</f>
        <v>504</v>
      </c>
      <c r="I9368" s="11">
        <f>VLOOKUP(B9368,[1]!Product_Data[#Data],3,0)</f>
        <v>408</v>
      </c>
      <c r="J9368" s="11">
        <f t="shared" si="879"/>
        <v>1224</v>
      </c>
      <c r="K9368" s="11">
        <f t="shared" si="880"/>
        <v>1512</v>
      </c>
      <c r="L9368" s="11">
        <f t="shared" si="881"/>
        <v>288</v>
      </c>
      <c r="M9368" t="str">
        <f>VLOOKUP(C9368,[1]!Location_Data[#Data],2,0)</f>
        <v>Costa Mesa</v>
      </c>
      <c r="N9368" t="str">
        <f>VLOOKUP(D9368,[1]!Salespeople_Data[#Data],2,0)</f>
        <v>Joe Sims</v>
      </c>
      <c r="O9368" t="str">
        <f>VLOOKUP(E9368,[1]!Customer_Data[#Data],2,0)</f>
        <v>Gerald Alvarez</v>
      </c>
      <c r="P9368" s="15">
        <f t="shared" si="876"/>
        <v>2</v>
      </c>
      <c r="Q9368">
        <f t="shared" si="877"/>
        <v>1</v>
      </c>
      <c r="R9368">
        <f t="shared" si="878"/>
        <v>2019</v>
      </c>
    </row>
    <row r="9369" spans="1:18" x14ac:dyDescent="0.25">
      <c r="A9369" s="6" t="s">
        <v>10395</v>
      </c>
      <c r="B9369" s="6" t="s">
        <v>13</v>
      </c>
      <c r="C9369" s="6" t="s">
        <v>44</v>
      </c>
      <c r="D9369" s="6" t="s">
        <v>298</v>
      </c>
      <c r="E9369" s="6" t="s">
        <v>1536</v>
      </c>
      <c r="F9369" s="10">
        <v>43697</v>
      </c>
      <c r="G9369" s="6">
        <v>1</v>
      </c>
      <c r="H9369" s="11">
        <f>VLOOKUP(B9369,[1]!Product_Data[#Data],4,0)</f>
        <v>1022</v>
      </c>
      <c r="I9369" s="11">
        <f>VLOOKUP(B9369,[1]!Product_Data[#Data],3,0)</f>
        <v>818</v>
      </c>
      <c r="J9369" s="11">
        <f t="shared" si="879"/>
        <v>818</v>
      </c>
      <c r="K9369" s="11">
        <f t="shared" si="880"/>
        <v>1022</v>
      </c>
      <c r="L9369" s="11">
        <f t="shared" si="881"/>
        <v>204</v>
      </c>
      <c r="M9369" t="str">
        <f>VLOOKUP(C9369,[1]!Location_Data[#Data],2,0)</f>
        <v>Moreno Valley</v>
      </c>
      <c r="N9369" t="str">
        <f>VLOOKUP(D9369,[1]!Salespeople_Data[#Data],2,0)</f>
        <v>Kenneth Fields</v>
      </c>
      <c r="O9369" t="str">
        <f>VLOOKUP(E9369,[1]!Customer_Data[#Data],2,0)</f>
        <v>Sean Snyder</v>
      </c>
      <c r="P9369" s="15">
        <f t="shared" si="876"/>
        <v>3</v>
      </c>
      <c r="Q9369">
        <f t="shared" si="877"/>
        <v>8</v>
      </c>
      <c r="R9369">
        <f t="shared" si="878"/>
        <v>2019</v>
      </c>
    </row>
    <row r="9370" spans="1:18" x14ac:dyDescent="0.25">
      <c r="A9370" s="6" t="s">
        <v>10396</v>
      </c>
      <c r="B9370" s="6" t="s">
        <v>139</v>
      </c>
      <c r="C9370" s="6" t="s">
        <v>322</v>
      </c>
      <c r="D9370" s="6" t="s">
        <v>91</v>
      </c>
      <c r="E9370" s="6" t="s">
        <v>764</v>
      </c>
      <c r="F9370" s="10">
        <v>43782</v>
      </c>
      <c r="G9370" s="6">
        <v>4</v>
      </c>
      <c r="H9370" s="11">
        <f>VLOOKUP(B9370,[1]!Product_Data[#Data],4,0)</f>
        <v>817</v>
      </c>
      <c r="I9370" s="11">
        <f>VLOOKUP(B9370,[1]!Product_Data[#Data],3,0)</f>
        <v>409</v>
      </c>
      <c r="J9370" s="11">
        <f t="shared" si="879"/>
        <v>1636</v>
      </c>
      <c r="K9370" s="11">
        <f t="shared" si="880"/>
        <v>3268</v>
      </c>
      <c r="L9370" s="11">
        <f t="shared" si="881"/>
        <v>1632</v>
      </c>
      <c r="M9370" t="str">
        <f>VLOOKUP(C9370,[1]!Location_Data[#Data],2,0)</f>
        <v>Rancho Cucamonga</v>
      </c>
      <c r="N9370" t="str">
        <f>VLOOKUP(D9370,[1]!Salespeople_Data[#Data],2,0)</f>
        <v>Howard Gardner</v>
      </c>
      <c r="O9370" t="str">
        <f>VLOOKUP(E9370,[1]!Customer_Data[#Data],2,0)</f>
        <v>Ronald Bradley</v>
      </c>
      <c r="P9370" s="15">
        <f t="shared" si="876"/>
        <v>4</v>
      </c>
      <c r="Q9370">
        <f t="shared" si="877"/>
        <v>11</v>
      </c>
      <c r="R9370">
        <f t="shared" si="878"/>
        <v>2019</v>
      </c>
    </row>
    <row r="9371" spans="1:18" x14ac:dyDescent="0.25">
      <c r="A9371" s="6" t="s">
        <v>10397</v>
      </c>
      <c r="B9371" s="6" t="s">
        <v>219</v>
      </c>
      <c r="C9371" s="6" t="s">
        <v>530</v>
      </c>
      <c r="D9371" s="6" t="s">
        <v>106</v>
      </c>
      <c r="E9371" s="6" t="s">
        <v>2542</v>
      </c>
      <c r="F9371" s="10">
        <v>43649</v>
      </c>
      <c r="G9371" s="6">
        <v>1</v>
      </c>
      <c r="H9371" s="11">
        <f>VLOOKUP(B9371,[1]!Product_Data[#Data],4,0)</f>
        <v>561</v>
      </c>
      <c r="I9371" s="11">
        <f>VLOOKUP(B9371,[1]!Product_Data[#Data],3,0)</f>
        <v>421</v>
      </c>
      <c r="J9371" s="11">
        <f t="shared" si="879"/>
        <v>421</v>
      </c>
      <c r="K9371" s="11">
        <f t="shared" si="880"/>
        <v>561</v>
      </c>
      <c r="L9371" s="11">
        <f t="shared" si="881"/>
        <v>140</v>
      </c>
      <c r="M9371" t="str">
        <f>VLOOKUP(C9371,[1]!Location_Data[#Data],2,0)</f>
        <v>San Buenaventura (Ventura)</v>
      </c>
      <c r="N9371" t="str">
        <f>VLOOKUP(D9371,[1]!Salespeople_Data[#Data],2,0)</f>
        <v>Patrick Ruiz</v>
      </c>
      <c r="O9371" t="str">
        <f>VLOOKUP(E9371,[1]!Customer_Data[#Data],2,0)</f>
        <v>Michael Ward</v>
      </c>
      <c r="P9371" s="15">
        <f t="shared" si="876"/>
        <v>4</v>
      </c>
      <c r="Q9371">
        <f t="shared" si="877"/>
        <v>7</v>
      </c>
      <c r="R9371">
        <f t="shared" si="878"/>
        <v>2019</v>
      </c>
    </row>
    <row r="9372" spans="1:18" x14ac:dyDescent="0.25">
      <c r="A9372" s="6" t="s">
        <v>10398</v>
      </c>
      <c r="B9372" s="6" t="s">
        <v>260</v>
      </c>
      <c r="C9372" s="6" t="s">
        <v>149</v>
      </c>
      <c r="D9372" s="6" t="s">
        <v>71</v>
      </c>
      <c r="E9372" s="6" t="s">
        <v>2218</v>
      </c>
      <c r="F9372" s="10">
        <v>43682</v>
      </c>
      <c r="G9372" s="6">
        <v>1</v>
      </c>
      <c r="H9372" s="11">
        <f>VLOOKUP(B9372,[1]!Product_Data[#Data],4,0)</f>
        <v>502</v>
      </c>
      <c r="I9372" s="11">
        <f>VLOOKUP(B9372,[1]!Product_Data[#Data],3,0)</f>
        <v>296</v>
      </c>
      <c r="J9372" s="11">
        <f t="shared" si="879"/>
        <v>296</v>
      </c>
      <c r="K9372" s="11">
        <f t="shared" si="880"/>
        <v>502</v>
      </c>
      <c r="L9372" s="11">
        <f t="shared" si="881"/>
        <v>206</v>
      </c>
      <c r="M9372" t="str">
        <f>VLOOKUP(C9372,[1]!Location_Data[#Data],2,0)</f>
        <v>Antioch</v>
      </c>
      <c r="N9372" t="str">
        <f>VLOOKUP(D9372,[1]!Salespeople_Data[#Data],2,0)</f>
        <v>Gary Rodriguez</v>
      </c>
      <c r="O9372" t="str">
        <f>VLOOKUP(E9372,[1]!Customer_Data[#Data],2,0)</f>
        <v>Jerry Andrews</v>
      </c>
      <c r="P9372" s="15">
        <f t="shared" si="876"/>
        <v>2</v>
      </c>
      <c r="Q9372">
        <f t="shared" si="877"/>
        <v>8</v>
      </c>
      <c r="R9372">
        <f t="shared" si="878"/>
        <v>2019</v>
      </c>
    </row>
    <row r="9373" spans="1:18" x14ac:dyDescent="0.25">
      <c r="A9373" s="6" t="s">
        <v>10399</v>
      </c>
      <c r="B9373" s="6" t="s">
        <v>99</v>
      </c>
      <c r="C9373" s="6" t="s">
        <v>24</v>
      </c>
      <c r="D9373" s="6" t="s">
        <v>87</v>
      </c>
      <c r="E9373" s="6" t="s">
        <v>991</v>
      </c>
      <c r="F9373" s="10">
        <v>43593</v>
      </c>
      <c r="G9373" s="6">
        <v>2</v>
      </c>
      <c r="H9373" s="11">
        <f>VLOOKUP(B9373,[1]!Product_Data[#Data],4,0)</f>
        <v>1708</v>
      </c>
      <c r="I9373" s="11">
        <f>VLOOKUP(B9373,[1]!Product_Data[#Data],3,0)</f>
        <v>871</v>
      </c>
      <c r="J9373" s="11">
        <f t="shared" si="879"/>
        <v>1742</v>
      </c>
      <c r="K9373" s="11">
        <f t="shared" si="880"/>
        <v>3416</v>
      </c>
      <c r="L9373" s="11">
        <f t="shared" si="881"/>
        <v>1674</v>
      </c>
      <c r="M9373" t="str">
        <f>VLOOKUP(C9373,[1]!Location_Data[#Data],2,0)</f>
        <v>Lancaster</v>
      </c>
      <c r="N9373" t="str">
        <f>VLOOKUP(D9373,[1]!Salespeople_Data[#Data],2,0)</f>
        <v>Martin Perry</v>
      </c>
      <c r="O9373" t="str">
        <f>VLOOKUP(E9373,[1]!Customer_Data[#Data],2,0)</f>
        <v>Russell Boyd</v>
      </c>
      <c r="P9373" s="15">
        <f t="shared" si="876"/>
        <v>4</v>
      </c>
      <c r="Q9373">
        <f t="shared" si="877"/>
        <v>5</v>
      </c>
      <c r="R9373">
        <f t="shared" si="878"/>
        <v>2019</v>
      </c>
    </row>
    <row r="9374" spans="1:18" x14ac:dyDescent="0.25">
      <c r="A9374" s="6" t="s">
        <v>10400</v>
      </c>
      <c r="B9374" s="6" t="s">
        <v>603</v>
      </c>
      <c r="C9374" s="6" t="s">
        <v>204</v>
      </c>
      <c r="D9374" s="6" t="s">
        <v>165</v>
      </c>
      <c r="E9374" s="6" t="s">
        <v>3357</v>
      </c>
      <c r="F9374" s="10">
        <v>43791</v>
      </c>
      <c r="G9374" s="6">
        <v>1</v>
      </c>
      <c r="H9374" s="11">
        <f>VLOOKUP(B9374,[1]!Product_Data[#Data],4,0)</f>
        <v>2495</v>
      </c>
      <c r="I9374" s="11">
        <f>VLOOKUP(B9374,[1]!Product_Data[#Data],3,0)</f>
        <v>1896</v>
      </c>
      <c r="J9374" s="11">
        <f t="shared" si="879"/>
        <v>1896</v>
      </c>
      <c r="K9374" s="11">
        <f t="shared" si="880"/>
        <v>2495</v>
      </c>
      <c r="L9374" s="11">
        <f t="shared" si="881"/>
        <v>599</v>
      </c>
      <c r="M9374" t="str">
        <f>VLOOKUP(C9374,[1]!Location_Data[#Data],2,0)</f>
        <v>Corona</v>
      </c>
      <c r="N9374" t="str">
        <f>VLOOKUP(D9374,[1]!Salespeople_Data[#Data],2,0)</f>
        <v>Joe Sims</v>
      </c>
      <c r="O9374" t="str">
        <f>VLOOKUP(E9374,[1]!Customer_Data[#Data],2,0)</f>
        <v>Sean Olson</v>
      </c>
      <c r="P9374" s="15">
        <f t="shared" si="876"/>
        <v>6</v>
      </c>
      <c r="Q9374">
        <f t="shared" si="877"/>
        <v>11</v>
      </c>
      <c r="R9374">
        <f t="shared" si="878"/>
        <v>2019</v>
      </c>
    </row>
    <row r="9375" spans="1:18" x14ac:dyDescent="0.25">
      <c r="A9375" s="6" t="s">
        <v>10401</v>
      </c>
      <c r="B9375" s="6" t="s">
        <v>330</v>
      </c>
      <c r="C9375" s="6" t="s">
        <v>100</v>
      </c>
      <c r="D9375" s="6" t="s">
        <v>15</v>
      </c>
      <c r="E9375" s="6" t="s">
        <v>687</v>
      </c>
      <c r="F9375" s="10">
        <v>43511</v>
      </c>
      <c r="G9375" s="6">
        <v>1</v>
      </c>
      <c r="H9375" s="11">
        <f>VLOOKUP(B9375,[1]!Product_Data[#Data],4,0)</f>
        <v>1635</v>
      </c>
      <c r="I9375" s="11">
        <f>VLOOKUP(B9375,[1]!Product_Data[#Data],3,0)</f>
        <v>1046</v>
      </c>
      <c r="J9375" s="11">
        <f t="shared" si="879"/>
        <v>1046</v>
      </c>
      <c r="K9375" s="11">
        <f t="shared" si="880"/>
        <v>1635</v>
      </c>
      <c r="L9375" s="11">
        <f t="shared" si="881"/>
        <v>589</v>
      </c>
      <c r="M9375" t="str">
        <f>VLOOKUP(C9375,[1]!Location_Data[#Data],2,0)</f>
        <v>Victorville</v>
      </c>
      <c r="N9375" t="str">
        <f>VLOOKUP(D9375,[1]!Salespeople_Data[#Data],2,0)</f>
        <v>Ryan Butler</v>
      </c>
      <c r="O9375" t="str">
        <f>VLOOKUP(E9375,[1]!Customer_Data[#Data],2,0)</f>
        <v>David Garrett</v>
      </c>
      <c r="P9375" s="15">
        <f t="shared" si="876"/>
        <v>6</v>
      </c>
      <c r="Q9375">
        <f t="shared" si="877"/>
        <v>2</v>
      </c>
      <c r="R9375">
        <f t="shared" si="878"/>
        <v>2019</v>
      </c>
    </row>
    <row r="9376" spans="1:18" x14ac:dyDescent="0.25">
      <c r="A9376" s="6" t="s">
        <v>10402</v>
      </c>
      <c r="B9376" s="6" t="s">
        <v>177</v>
      </c>
      <c r="C9376" s="6" t="s">
        <v>52</v>
      </c>
      <c r="D9376" s="6" t="s">
        <v>165</v>
      </c>
      <c r="E9376" s="6" t="s">
        <v>3895</v>
      </c>
      <c r="F9376" s="10">
        <v>43783</v>
      </c>
      <c r="G9376" s="6">
        <v>1</v>
      </c>
      <c r="H9376" s="11">
        <f>VLOOKUP(B9376,[1]!Product_Data[#Data],4,0)</f>
        <v>2497</v>
      </c>
      <c r="I9376" s="11">
        <f>VLOOKUP(B9376,[1]!Product_Data[#Data],3,0)</f>
        <v>1473</v>
      </c>
      <c r="J9376" s="11">
        <f t="shared" si="879"/>
        <v>1473</v>
      </c>
      <c r="K9376" s="11">
        <f t="shared" si="880"/>
        <v>2497</v>
      </c>
      <c r="L9376" s="11">
        <f t="shared" si="881"/>
        <v>1024</v>
      </c>
      <c r="M9376" t="str">
        <f>VLOOKUP(C9376,[1]!Location_Data[#Data],2,0)</f>
        <v>Pasadena</v>
      </c>
      <c r="N9376" t="str">
        <f>VLOOKUP(D9376,[1]!Salespeople_Data[#Data],2,0)</f>
        <v>Joe Sims</v>
      </c>
      <c r="O9376" t="str">
        <f>VLOOKUP(E9376,[1]!Customer_Data[#Data],2,0)</f>
        <v>James Foster</v>
      </c>
      <c r="P9376" s="15">
        <f t="shared" si="876"/>
        <v>5</v>
      </c>
      <c r="Q9376">
        <f t="shared" si="877"/>
        <v>11</v>
      </c>
      <c r="R9376">
        <f t="shared" si="878"/>
        <v>2019</v>
      </c>
    </row>
    <row r="9377" spans="1:18" x14ac:dyDescent="0.25">
      <c r="A9377" s="6" t="s">
        <v>10403</v>
      </c>
      <c r="B9377" s="6" t="s">
        <v>28</v>
      </c>
      <c r="C9377" s="6" t="s">
        <v>436</v>
      </c>
      <c r="D9377" s="6" t="s">
        <v>212</v>
      </c>
      <c r="E9377" s="6" t="s">
        <v>287</v>
      </c>
      <c r="F9377" s="10">
        <v>43632</v>
      </c>
      <c r="G9377" s="6">
        <v>2</v>
      </c>
      <c r="H9377" s="11">
        <f>VLOOKUP(B9377,[1]!Product_Data[#Data],4,0)</f>
        <v>684</v>
      </c>
      <c r="I9377" s="11">
        <f>VLOOKUP(B9377,[1]!Product_Data[#Data],3,0)</f>
        <v>561</v>
      </c>
      <c r="J9377" s="11">
        <f t="shared" si="879"/>
        <v>1122</v>
      </c>
      <c r="K9377" s="11">
        <f t="shared" si="880"/>
        <v>1368</v>
      </c>
      <c r="L9377" s="11">
        <f t="shared" si="881"/>
        <v>246</v>
      </c>
      <c r="M9377" t="str">
        <f>VLOOKUP(C9377,[1]!Location_Data[#Data],2,0)</f>
        <v>Jurupa Valley</v>
      </c>
      <c r="N9377" t="str">
        <f>VLOOKUP(D9377,[1]!Salespeople_Data[#Data],2,0)</f>
        <v>Ronald Reed</v>
      </c>
      <c r="O9377" t="str">
        <f>VLOOKUP(E9377,[1]!Customer_Data[#Data],2,0)</f>
        <v>Billy Miller</v>
      </c>
      <c r="P9377" s="15">
        <f t="shared" si="876"/>
        <v>1</v>
      </c>
      <c r="Q9377">
        <f t="shared" si="877"/>
        <v>6</v>
      </c>
      <c r="R9377">
        <f t="shared" si="878"/>
        <v>2019</v>
      </c>
    </row>
    <row r="9378" spans="1:18" x14ac:dyDescent="0.25">
      <c r="A9378" s="6" t="s">
        <v>10404</v>
      </c>
      <c r="B9378" s="6" t="s">
        <v>457</v>
      </c>
      <c r="C9378" s="6" t="s">
        <v>66</v>
      </c>
      <c r="D9378" s="6" t="s">
        <v>87</v>
      </c>
      <c r="E9378" s="6" t="s">
        <v>1254</v>
      </c>
      <c r="F9378" s="10">
        <v>43500</v>
      </c>
      <c r="G9378" s="6">
        <v>4</v>
      </c>
      <c r="H9378" s="11">
        <f>VLOOKUP(B9378,[1]!Product_Data[#Data],4,0)</f>
        <v>947</v>
      </c>
      <c r="I9378" s="11">
        <f>VLOOKUP(B9378,[1]!Product_Data[#Data],3,0)</f>
        <v>786</v>
      </c>
      <c r="J9378" s="11">
        <f t="shared" si="879"/>
        <v>3144</v>
      </c>
      <c r="K9378" s="11">
        <f t="shared" si="880"/>
        <v>3788</v>
      </c>
      <c r="L9378" s="11">
        <f t="shared" si="881"/>
        <v>644</v>
      </c>
      <c r="M9378" t="str">
        <f>VLOOKUP(C9378,[1]!Location_Data[#Data],2,0)</f>
        <v>Ontario</v>
      </c>
      <c r="N9378" t="str">
        <f>VLOOKUP(D9378,[1]!Salespeople_Data[#Data],2,0)</f>
        <v>Martin Perry</v>
      </c>
      <c r="O9378" t="str">
        <f>VLOOKUP(E9378,[1]!Customer_Data[#Data],2,0)</f>
        <v>Daniel Moreno</v>
      </c>
      <c r="P9378" s="15">
        <f t="shared" si="876"/>
        <v>2</v>
      </c>
      <c r="Q9378">
        <f t="shared" si="877"/>
        <v>2</v>
      </c>
      <c r="R9378">
        <f t="shared" si="878"/>
        <v>2019</v>
      </c>
    </row>
    <row r="9379" spans="1:18" x14ac:dyDescent="0.25">
      <c r="A9379" s="6" t="s">
        <v>10405</v>
      </c>
      <c r="B9379" s="6" t="s">
        <v>600</v>
      </c>
      <c r="C9379" s="6" t="s">
        <v>316</v>
      </c>
      <c r="D9379" s="6" t="s">
        <v>345</v>
      </c>
      <c r="E9379" s="6" t="s">
        <v>3459</v>
      </c>
      <c r="F9379" s="10">
        <v>43614</v>
      </c>
      <c r="G9379" s="6">
        <v>1</v>
      </c>
      <c r="H9379" s="11">
        <f>VLOOKUP(B9379,[1]!Product_Data[#Data],4,0)</f>
        <v>368</v>
      </c>
      <c r="I9379" s="11">
        <f>VLOOKUP(B9379,[1]!Product_Data[#Data],3,0)</f>
        <v>269</v>
      </c>
      <c r="J9379" s="11">
        <f t="shared" si="879"/>
        <v>269</v>
      </c>
      <c r="K9379" s="11">
        <f t="shared" si="880"/>
        <v>368</v>
      </c>
      <c r="L9379" s="11">
        <f t="shared" si="881"/>
        <v>99</v>
      </c>
      <c r="M9379" t="str">
        <f>VLOOKUP(C9379,[1]!Location_Data[#Data],2,0)</f>
        <v>East Los Angeles</v>
      </c>
      <c r="N9379" t="str">
        <f>VLOOKUP(D9379,[1]!Salespeople_Data[#Data],2,0)</f>
        <v>Larry Marshall</v>
      </c>
      <c r="O9379" t="str">
        <f>VLOOKUP(E9379,[1]!Customer_Data[#Data],2,0)</f>
        <v>Juan Perez</v>
      </c>
      <c r="P9379" s="15">
        <f t="shared" si="876"/>
        <v>4</v>
      </c>
      <c r="Q9379">
        <f t="shared" si="877"/>
        <v>5</v>
      </c>
      <c r="R9379">
        <f t="shared" si="878"/>
        <v>2019</v>
      </c>
    </row>
    <row r="9380" spans="1:18" x14ac:dyDescent="0.25">
      <c r="A9380" s="6" t="s">
        <v>10406</v>
      </c>
      <c r="B9380" s="6" t="s">
        <v>352</v>
      </c>
      <c r="C9380" s="6" t="s">
        <v>286</v>
      </c>
      <c r="D9380" s="6" t="s">
        <v>165</v>
      </c>
      <c r="E9380" s="6" t="s">
        <v>637</v>
      </c>
      <c r="F9380" s="10">
        <v>43793</v>
      </c>
      <c r="G9380" s="6">
        <v>1</v>
      </c>
      <c r="H9380" s="11">
        <f>VLOOKUP(B9380,[1]!Product_Data[#Data],4,0)</f>
        <v>203</v>
      </c>
      <c r="I9380" s="11">
        <f>VLOOKUP(B9380,[1]!Product_Data[#Data],3,0)</f>
        <v>154</v>
      </c>
      <c r="J9380" s="11">
        <f t="shared" si="879"/>
        <v>154</v>
      </c>
      <c r="K9380" s="11">
        <f t="shared" si="880"/>
        <v>203</v>
      </c>
      <c r="L9380" s="11">
        <f t="shared" si="881"/>
        <v>49</v>
      </c>
      <c r="M9380" t="str">
        <f>VLOOKUP(C9380,[1]!Location_Data[#Data],2,0)</f>
        <v>El Monte</v>
      </c>
      <c r="N9380" t="str">
        <f>VLOOKUP(D9380,[1]!Salespeople_Data[#Data],2,0)</f>
        <v>Joe Sims</v>
      </c>
      <c r="O9380" t="str">
        <f>VLOOKUP(E9380,[1]!Customer_Data[#Data],2,0)</f>
        <v>Stephen Reynolds</v>
      </c>
      <c r="P9380" s="15">
        <f t="shared" si="876"/>
        <v>1</v>
      </c>
      <c r="Q9380">
        <f t="shared" si="877"/>
        <v>11</v>
      </c>
      <c r="R9380">
        <f t="shared" si="878"/>
        <v>2019</v>
      </c>
    </row>
    <row r="9381" spans="1:18" x14ac:dyDescent="0.25">
      <c r="A9381" s="6" t="s">
        <v>10407</v>
      </c>
      <c r="B9381" s="6" t="s">
        <v>605</v>
      </c>
      <c r="C9381" s="6" t="s">
        <v>272</v>
      </c>
      <c r="D9381" s="6" t="s">
        <v>80</v>
      </c>
      <c r="E9381" s="6" t="s">
        <v>1483</v>
      </c>
      <c r="F9381" s="10">
        <v>43701</v>
      </c>
      <c r="G9381" s="6">
        <v>4</v>
      </c>
      <c r="H9381" s="11">
        <f>VLOOKUP(B9381,[1]!Product_Data[#Data],4,0)</f>
        <v>913</v>
      </c>
      <c r="I9381" s="11">
        <f>VLOOKUP(B9381,[1]!Product_Data[#Data],3,0)</f>
        <v>584</v>
      </c>
      <c r="J9381" s="11">
        <f t="shared" si="879"/>
        <v>2336</v>
      </c>
      <c r="K9381" s="11">
        <f t="shared" si="880"/>
        <v>3652</v>
      </c>
      <c r="L9381" s="11">
        <f t="shared" si="881"/>
        <v>1316</v>
      </c>
      <c r="M9381" t="str">
        <f>VLOOKUP(C9381,[1]!Location_Data[#Data],2,0)</f>
        <v>Torrance</v>
      </c>
      <c r="N9381" t="str">
        <f>VLOOKUP(D9381,[1]!Salespeople_Data[#Data],2,0)</f>
        <v>Henry Nelson</v>
      </c>
      <c r="O9381" t="str">
        <f>VLOOKUP(E9381,[1]!Customer_Data[#Data],2,0)</f>
        <v>Albert Rice</v>
      </c>
      <c r="P9381" s="15">
        <f t="shared" si="876"/>
        <v>7</v>
      </c>
      <c r="Q9381">
        <f t="shared" si="877"/>
        <v>8</v>
      </c>
      <c r="R9381">
        <f t="shared" si="878"/>
        <v>2019</v>
      </c>
    </row>
    <row r="9382" spans="1:18" x14ac:dyDescent="0.25">
      <c r="A9382" s="6" t="s">
        <v>10408</v>
      </c>
      <c r="B9382" s="6" t="s">
        <v>703</v>
      </c>
      <c r="C9382" s="6" t="s">
        <v>39</v>
      </c>
      <c r="D9382" s="6" t="s">
        <v>250</v>
      </c>
      <c r="E9382" s="6" t="s">
        <v>123</v>
      </c>
      <c r="F9382" s="10">
        <v>43610</v>
      </c>
      <c r="G9382" s="6">
        <v>4</v>
      </c>
      <c r="H9382" s="11">
        <f>VLOOKUP(B9382,[1]!Product_Data[#Data],4,0)</f>
        <v>530</v>
      </c>
      <c r="I9382" s="11">
        <f>VLOOKUP(B9382,[1]!Product_Data[#Data],3,0)</f>
        <v>435</v>
      </c>
      <c r="J9382" s="11">
        <f t="shared" si="879"/>
        <v>1740</v>
      </c>
      <c r="K9382" s="11">
        <f t="shared" si="880"/>
        <v>2120</v>
      </c>
      <c r="L9382" s="11">
        <f t="shared" si="881"/>
        <v>380</v>
      </c>
      <c r="M9382" t="str">
        <f>VLOOKUP(C9382,[1]!Location_Data[#Data],2,0)</f>
        <v>Oceanside</v>
      </c>
      <c r="N9382" t="str">
        <f>VLOOKUP(D9382,[1]!Salespeople_Data[#Data],2,0)</f>
        <v>Martin Carr</v>
      </c>
      <c r="O9382" t="str">
        <f>VLOOKUP(E9382,[1]!Customer_Data[#Data],2,0)</f>
        <v>Frank Webb</v>
      </c>
      <c r="P9382" s="15">
        <f t="shared" si="876"/>
        <v>7</v>
      </c>
      <c r="Q9382">
        <f t="shared" si="877"/>
        <v>5</v>
      </c>
      <c r="R9382">
        <f t="shared" si="878"/>
        <v>2019</v>
      </c>
    </row>
    <row r="9383" spans="1:18" x14ac:dyDescent="0.25">
      <c r="A9383" s="6" t="s">
        <v>10409</v>
      </c>
      <c r="B9383" s="6" t="s">
        <v>600</v>
      </c>
      <c r="C9383" s="6" t="s">
        <v>66</v>
      </c>
      <c r="D9383" s="6" t="s">
        <v>136</v>
      </c>
      <c r="E9383" s="6" t="s">
        <v>2263</v>
      </c>
      <c r="F9383" s="10">
        <v>43677</v>
      </c>
      <c r="G9383" s="6">
        <v>3</v>
      </c>
      <c r="H9383" s="11">
        <f>VLOOKUP(B9383,[1]!Product_Data[#Data],4,0)</f>
        <v>368</v>
      </c>
      <c r="I9383" s="11">
        <f>VLOOKUP(B9383,[1]!Product_Data[#Data],3,0)</f>
        <v>269</v>
      </c>
      <c r="J9383" s="11">
        <f t="shared" si="879"/>
        <v>807</v>
      </c>
      <c r="K9383" s="11">
        <f t="shared" si="880"/>
        <v>1104</v>
      </c>
      <c r="L9383" s="11">
        <f t="shared" si="881"/>
        <v>297</v>
      </c>
      <c r="M9383" t="str">
        <f>VLOOKUP(C9383,[1]!Location_Data[#Data],2,0)</f>
        <v>Ontario</v>
      </c>
      <c r="N9383" t="str">
        <f>VLOOKUP(D9383,[1]!Salespeople_Data[#Data],2,0)</f>
        <v>Clarence Fox</v>
      </c>
      <c r="O9383" t="str">
        <f>VLOOKUP(E9383,[1]!Customer_Data[#Data],2,0)</f>
        <v>Jeffrey Carpenter</v>
      </c>
      <c r="P9383" s="15">
        <f t="shared" si="876"/>
        <v>4</v>
      </c>
      <c r="Q9383">
        <f t="shared" si="877"/>
        <v>7</v>
      </c>
      <c r="R9383">
        <f t="shared" si="878"/>
        <v>2019</v>
      </c>
    </row>
    <row r="9384" spans="1:18" x14ac:dyDescent="0.25">
      <c r="A9384" s="6" t="s">
        <v>10410</v>
      </c>
      <c r="B9384" s="6" t="s">
        <v>479</v>
      </c>
      <c r="C9384" s="6" t="s">
        <v>29</v>
      </c>
      <c r="D9384" s="6" t="s">
        <v>126</v>
      </c>
      <c r="E9384" s="6" t="s">
        <v>1560</v>
      </c>
      <c r="F9384" s="10">
        <v>43534</v>
      </c>
      <c r="G9384" s="6">
        <v>1</v>
      </c>
      <c r="H9384" s="11">
        <f>VLOOKUP(B9384,[1]!Product_Data[#Data],4,0)</f>
        <v>123</v>
      </c>
      <c r="I9384" s="11">
        <f>VLOOKUP(B9384,[1]!Product_Data[#Data],3,0)</f>
        <v>84</v>
      </c>
      <c r="J9384" s="11">
        <f t="shared" si="879"/>
        <v>84</v>
      </c>
      <c r="K9384" s="11">
        <f t="shared" si="880"/>
        <v>123</v>
      </c>
      <c r="L9384" s="11">
        <f t="shared" si="881"/>
        <v>39</v>
      </c>
      <c r="M9384" t="str">
        <f>VLOOKUP(C9384,[1]!Location_Data[#Data],2,0)</f>
        <v>Santa Ana</v>
      </c>
      <c r="N9384" t="str">
        <f>VLOOKUP(D9384,[1]!Salespeople_Data[#Data],2,0)</f>
        <v>Larry Castillo</v>
      </c>
      <c r="O9384" t="str">
        <f>VLOOKUP(E9384,[1]!Customer_Data[#Data],2,0)</f>
        <v>Joe Hanson</v>
      </c>
      <c r="P9384" s="15">
        <f t="shared" si="876"/>
        <v>1</v>
      </c>
      <c r="Q9384">
        <f t="shared" si="877"/>
        <v>3</v>
      </c>
      <c r="R9384">
        <f t="shared" si="878"/>
        <v>2019</v>
      </c>
    </row>
    <row r="9385" spans="1:18" x14ac:dyDescent="0.25">
      <c r="A9385" s="6" t="s">
        <v>10411</v>
      </c>
      <c r="B9385" s="6" t="s">
        <v>703</v>
      </c>
      <c r="C9385" s="6" t="s">
        <v>570</v>
      </c>
      <c r="D9385" s="6" t="s">
        <v>63</v>
      </c>
      <c r="E9385" s="6" t="s">
        <v>1743</v>
      </c>
      <c r="F9385" s="10">
        <v>43555</v>
      </c>
      <c r="G9385" s="6">
        <v>1</v>
      </c>
      <c r="H9385" s="11">
        <f>VLOOKUP(B9385,[1]!Product_Data[#Data],4,0)</f>
        <v>530</v>
      </c>
      <c r="I9385" s="11">
        <f>VLOOKUP(B9385,[1]!Product_Data[#Data],3,0)</f>
        <v>435</v>
      </c>
      <c r="J9385" s="11">
        <f t="shared" si="879"/>
        <v>435</v>
      </c>
      <c r="K9385" s="11">
        <f t="shared" si="880"/>
        <v>530</v>
      </c>
      <c r="L9385" s="11">
        <f t="shared" si="881"/>
        <v>95</v>
      </c>
      <c r="M9385" t="str">
        <f>VLOOKUP(C9385,[1]!Location_Data[#Data],2,0)</f>
        <v>Fresno</v>
      </c>
      <c r="N9385" t="str">
        <f>VLOOKUP(D9385,[1]!Salespeople_Data[#Data],2,0)</f>
        <v>Jeremy Mendoza</v>
      </c>
      <c r="O9385" t="str">
        <f>VLOOKUP(E9385,[1]!Customer_Data[#Data],2,0)</f>
        <v>Steve Wells</v>
      </c>
      <c r="P9385" s="15">
        <f t="shared" si="876"/>
        <v>1</v>
      </c>
      <c r="Q9385">
        <f t="shared" si="877"/>
        <v>3</v>
      </c>
      <c r="R9385">
        <f t="shared" si="878"/>
        <v>2019</v>
      </c>
    </row>
    <row r="9386" spans="1:18" x14ac:dyDescent="0.25">
      <c r="A9386" s="6" t="s">
        <v>10412</v>
      </c>
      <c r="B9386" s="6" t="s">
        <v>132</v>
      </c>
      <c r="C9386" s="6" t="s">
        <v>14</v>
      </c>
      <c r="D9386" s="6" t="s">
        <v>308</v>
      </c>
      <c r="E9386" s="6" t="s">
        <v>882</v>
      </c>
      <c r="F9386" s="10">
        <v>43759</v>
      </c>
      <c r="G9386" s="6">
        <v>2</v>
      </c>
      <c r="H9386" s="11">
        <f>VLOOKUP(B9386,[1]!Product_Data[#Data],4,0)</f>
        <v>2091</v>
      </c>
      <c r="I9386" s="11">
        <f>VLOOKUP(B9386,[1]!Product_Data[#Data],3,0)</f>
        <v>1485</v>
      </c>
      <c r="J9386" s="11">
        <f t="shared" si="879"/>
        <v>2970</v>
      </c>
      <c r="K9386" s="11">
        <f t="shared" si="880"/>
        <v>4182</v>
      </c>
      <c r="L9386" s="11">
        <f t="shared" si="881"/>
        <v>1212</v>
      </c>
      <c r="M9386" t="str">
        <f>VLOOKUP(C9386,[1]!Location_Data[#Data],2,0)</f>
        <v>Santa Clarita</v>
      </c>
      <c r="N9386" t="str">
        <f>VLOOKUP(D9386,[1]!Salespeople_Data[#Data],2,0)</f>
        <v>Fred Robertson</v>
      </c>
      <c r="O9386" t="str">
        <f>VLOOKUP(E9386,[1]!Customer_Data[#Data],2,0)</f>
        <v>Jonathan Hawkins</v>
      </c>
      <c r="P9386" s="15">
        <f t="shared" si="876"/>
        <v>2</v>
      </c>
      <c r="Q9386">
        <f t="shared" si="877"/>
        <v>10</v>
      </c>
      <c r="R9386">
        <f t="shared" si="878"/>
        <v>2019</v>
      </c>
    </row>
    <row r="9387" spans="1:18" x14ac:dyDescent="0.25">
      <c r="A9387" s="6" t="s">
        <v>10413</v>
      </c>
      <c r="B9387" s="6" t="s">
        <v>256</v>
      </c>
      <c r="C9387" s="6" t="s">
        <v>246</v>
      </c>
      <c r="D9387" s="6" t="s">
        <v>101</v>
      </c>
      <c r="E9387" s="6" t="s">
        <v>892</v>
      </c>
      <c r="F9387" s="10">
        <v>43729</v>
      </c>
      <c r="G9387" s="6">
        <v>1</v>
      </c>
      <c r="H9387" s="11">
        <f>VLOOKUP(B9387,[1]!Product_Data[#Data],4,0)</f>
        <v>596</v>
      </c>
      <c r="I9387" s="11">
        <f>VLOOKUP(B9387,[1]!Product_Data[#Data],3,0)</f>
        <v>358</v>
      </c>
      <c r="J9387" s="11">
        <f t="shared" si="879"/>
        <v>358</v>
      </c>
      <c r="K9387" s="11">
        <f t="shared" si="880"/>
        <v>596</v>
      </c>
      <c r="L9387" s="11">
        <f t="shared" si="881"/>
        <v>238</v>
      </c>
      <c r="M9387" t="str">
        <f>VLOOKUP(C9387,[1]!Location_Data[#Data],2,0)</f>
        <v>San Francisco</v>
      </c>
      <c r="N9387" t="str">
        <f>VLOOKUP(D9387,[1]!Salespeople_Data[#Data],2,0)</f>
        <v>Scott Clark</v>
      </c>
      <c r="O9387" t="str">
        <f>VLOOKUP(E9387,[1]!Customer_Data[#Data],2,0)</f>
        <v>Randy Webb</v>
      </c>
      <c r="P9387" s="15">
        <f t="shared" si="876"/>
        <v>7</v>
      </c>
      <c r="Q9387">
        <f t="shared" si="877"/>
        <v>9</v>
      </c>
      <c r="R9387">
        <f t="shared" si="878"/>
        <v>2019</v>
      </c>
    </row>
    <row r="9388" spans="1:18" x14ac:dyDescent="0.25">
      <c r="A9388" s="6" t="s">
        <v>10414</v>
      </c>
      <c r="B9388" s="6" t="s">
        <v>383</v>
      </c>
      <c r="C9388" s="6" t="s">
        <v>145</v>
      </c>
      <c r="D9388" s="6" t="s">
        <v>447</v>
      </c>
      <c r="E9388" s="6" t="s">
        <v>1551</v>
      </c>
      <c r="F9388" s="10">
        <v>43702</v>
      </c>
      <c r="G9388" s="6">
        <v>1</v>
      </c>
      <c r="H9388" s="11">
        <f>VLOOKUP(B9388,[1]!Product_Data[#Data],4,0)</f>
        <v>1494</v>
      </c>
      <c r="I9388" s="11">
        <f>VLOOKUP(B9388,[1]!Product_Data[#Data],3,0)</f>
        <v>971</v>
      </c>
      <c r="J9388" s="11">
        <f t="shared" si="879"/>
        <v>971</v>
      </c>
      <c r="K9388" s="11">
        <f t="shared" si="880"/>
        <v>1494</v>
      </c>
      <c r="L9388" s="11">
        <f t="shared" si="881"/>
        <v>523</v>
      </c>
      <c r="M9388" t="str">
        <f>VLOOKUP(C9388,[1]!Location_Data[#Data],2,0)</f>
        <v>Santa Maria</v>
      </c>
      <c r="N9388" t="str">
        <f>VLOOKUP(D9388,[1]!Salespeople_Data[#Data],2,0)</f>
        <v>Howard Sims</v>
      </c>
      <c r="O9388" t="str">
        <f>VLOOKUP(E9388,[1]!Customer_Data[#Data],2,0)</f>
        <v>Charles Shaw</v>
      </c>
      <c r="P9388" s="15">
        <f t="shared" si="876"/>
        <v>1</v>
      </c>
      <c r="Q9388">
        <f t="shared" si="877"/>
        <v>8</v>
      </c>
      <c r="R9388">
        <f t="shared" si="878"/>
        <v>2019</v>
      </c>
    </row>
    <row r="9389" spans="1:18" x14ac:dyDescent="0.25">
      <c r="A9389" s="6" t="s">
        <v>10415</v>
      </c>
      <c r="B9389" s="6" t="s">
        <v>94</v>
      </c>
      <c r="C9389" s="6" t="s">
        <v>100</v>
      </c>
      <c r="D9389" s="6" t="s">
        <v>96</v>
      </c>
      <c r="E9389" s="6" t="s">
        <v>1630</v>
      </c>
      <c r="F9389" s="10">
        <v>43750</v>
      </c>
      <c r="G9389" s="6">
        <v>1</v>
      </c>
      <c r="H9389" s="11">
        <f>VLOOKUP(B9389,[1]!Product_Data[#Data],4,0)</f>
        <v>1639</v>
      </c>
      <c r="I9389" s="11">
        <f>VLOOKUP(B9389,[1]!Product_Data[#Data],3,0)</f>
        <v>1295</v>
      </c>
      <c r="J9389" s="11">
        <f t="shared" si="879"/>
        <v>1295</v>
      </c>
      <c r="K9389" s="11">
        <f t="shared" si="880"/>
        <v>1639</v>
      </c>
      <c r="L9389" s="11">
        <f t="shared" si="881"/>
        <v>344</v>
      </c>
      <c r="M9389" t="str">
        <f>VLOOKUP(C9389,[1]!Location_Data[#Data],2,0)</f>
        <v>Victorville</v>
      </c>
      <c r="N9389" t="str">
        <f>VLOOKUP(D9389,[1]!Salespeople_Data[#Data],2,0)</f>
        <v>Brian Thomas</v>
      </c>
      <c r="O9389" t="str">
        <f>VLOOKUP(E9389,[1]!Customer_Data[#Data],2,0)</f>
        <v>Steven Nichols</v>
      </c>
      <c r="P9389" s="15">
        <f t="shared" si="876"/>
        <v>7</v>
      </c>
      <c r="Q9389">
        <f t="shared" si="877"/>
        <v>10</v>
      </c>
      <c r="R9389">
        <f t="shared" si="878"/>
        <v>2019</v>
      </c>
    </row>
    <row r="9390" spans="1:18" x14ac:dyDescent="0.25">
      <c r="A9390" s="6" t="s">
        <v>10416</v>
      </c>
      <c r="B9390" s="6" t="s">
        <v>666</v>
      </c>
      <c r="C9390" s="6" t="s">
        <v>204</v>
      </c>
      <c r="D9390" s="6" t="s">
        <v>308</v>
      </c>
      <c r="E9390" s="6" t="s">
        <v>1790</v>
      </c>
      <c r="F9390" s="10">
        <v>43644</v>
      </c>
      <c r="G9390" s="6">
        <v>1</v>
      </c>
      <c r="H9390" s="11">
        <f>VLOOKUP(B9390,[1]!Product_Data[#Data],4,0)</f>
        <v>2241</v>
      </c>
      <c r="I9390" s="11">
        <f>VLOOKUP(B9390,[1]!Product_Data[#Data],3,0)</f>
        <v>1367</v>
      </c>
      <c r="J9390" s="11">
        <f t="shared" si="879"/>
        <v>1367</v>
      </c>
      <c r="K9390" s="11">
        <f t="shared" si="880"/>
        <v>2241</v>
      </c>
      <c r="L9390" s="11">
        <f t="shared" si="881"/>
        <v>874</v>
      </c>
      <c r="M9390" t="str">
        <f>VLOOKUP(C9390,[1]!Location_Data[#Data],2,0)</f>
        <v>Corona</v>
      </c>
      <c r="N9390" t="str">
        <f>VLOOKUP(D9390,[1]!Salespeople_Data[#Data],2,0)</f>
        <v>Fred Robertson</v>
      </c>
      <c r="O9390" t="str">
        <f>VLOOKUP(E9390,[1]!Customer_Data[#Data],2,0)</f>
        <v>Alan Parker</v>
      </c>
      <c r="P9390" s="15">
        <f t="shared" si="876"/>
        <v>6</v>
      </c>
      <c r="Q9390">
        <f t="shared" si="877"/>
        <v>6</v>
      </c>
      <c r="R9390">
        <f t="shared" si="878"/>
        <v>2019</v>
      </c>
    </row>
    <row r="9391" spans="1:18" x14ac:dyDescent="0.25">
      <c r="A9391" s="6" t="s">
        <v>10417</v>
      </c>
      <c r="B9391" s="6" t="s">
        <v>18</v>
      </c>
      <c r="C9391" s="6" t="s">
        <v>100</v>
      </c>
      <c r="D9391" s="6" t="s">
        <v>10</v>
      </c>
      <c r="E9391" s="6" t="s">
        <v>443</v>
      </c>
      <c r="F9391" s="10">
        <v>43712</v>
      </c>
      <c r="G9391" s="6">
        <v>1</v>
      </c>
      <c r="H9391" s="11">
        <f>VLOOKUP(B9391,[1]!Product_Data[#Data],4,0)</f>
        <v>880</v>
      </c>
      <c r="I9391" s="11">
        <f>VLOOKUP(B9391,[1]!Product_Data[#Data],3,0)</f>
        <v>634</v>
      </c>
      <c r="J9391" s="11">
        <f t="shared" si="879"/>
        <v>634</v>
      </c>
      <c r="K9391" s="11">
        <f t="shared" si="880"/>
        <v>880</v>
      </c>
      <c r="L9391" s="11">
        <f t="shared" si="881"/>
        <v>246</v>
      </c>
      <c r="M9391" t="str">
        <f>VLOOKUP(C9391,[1]!Location_Data[#Data],2,0)</f>
        <v>Victorville</v>
      </c>
      <c r="N9391" t="str">
        <f>VLOOKUP(D9391,[1]!Salespeople_Data[#Data],2,0)</f>
        <v>Justin Lynch</v>
      </c>
      <c r="O9391" t="str">
        <f>VLOOKUP(E9391,[1]!Customer_Data[#Data],2,0)</f>
        <v>Alan Perry</v>
      </c>
      <c r="P9391" s="15">
        <f t="shared" si="876"/>
        <v>4</v>
      </c>
      <c r="Q9391">
        <f t="shared" si="877"/>
        <v>9</v>
      </c>
      <c r="R9391">
        <f t="shared" si="878"/>
        <v>2019</v>
      </c>
    </row>
    <row r="9392" spans="1:18" x14ac:dyDescent="0.25">
      <c r="A9392" s="6" t="s">
        <v>10418</v>
      </c>
      <c r="B9392" s="6" t="s">
        <v>252</v>
      </c>
      <c r="C9392" s="6" t="s">
        <v>39</v>
      </c>
      <c r="D9392" s="6" t="s">
        <v>10</v>
      </c>
      <c r="E9392" s="6" t="s">
        <v>2352</v>
      </c>
      <c r="F9392" s="10">
        <v>43621</v>
      </c>
      <c r="G9392" s="6">
        <v>1</v>
      </c>
      <c r="H9392" s="11">
        <f>VLOOKUP(B9392,[1]!Product_Data[#Data],4,0)</f>
        <v>1899</v>
      </c>
      <c r="I9392" s="11">
        <f>VLOOKUP(B9392,[1]!Product_Data[#Data],3,0)</f>
        <v>1044</v>
      </c>
      <c r="J9392" s="11">
        <f t="shared" si="879"/>
        <v>1044</v>
      </c>
      <c r="K9392" s="11">
        <f t="shared" si="880"/>
        <v>1899</v>
      </c>
      <c r="L9392" s="11">
        <f t="shared" si="881"/>
        <v>855</v>
      </c>
      <c r="M9392" t="str">
        <f>VLOOKUP(C9392,[1]!Location_Data[#Data],2,0)</f>
        <v>Oceanside</v>
      </c>
      <c r="N9392" t="str">
        <f>VLOOKUP(D9392,[1]!Salespeople_Data[#Data],2,0)</f>
        <v>Justin Lynch</v>
      </c>
      <c r="O9392" t="str">
        <f>VLOOKUP(E9392,[1]!Customer_Data[#Data],2,0)</f>
        <v>Carl Reid</v>
      </c>
      <c r="P9392" s="15">
        <f t="shared" si="876"/>
        <v>4</v>
      </c>
      <c r="Q9392">
        <f t="shared" si="877"/>
        <v>6</v>
      </c>
      <c r="R9392">
        <f t="shared" si="878"/>
        <v>2019</v>
      </c>
    </row>
    <row r="9393" spans="1:18" x14ac:dyDescent="0.25">
      <c r="A9393" s="6" t="s">
        <v>10419</v>
      </c>
      <c r="B9393" s="6" t="s">
        <v>164</v>
      </c>
      <c r="C9393" s="6" t="s">
        <v>362</v>
      </c>
      <c r="D9393" s="6" t="s">
        <v>165</v>
      </c>
      <c r="E9393" s="6" t="s">
        <v>896</v>
      </c>
      <c r="F9393" s="10">
        <v>43673</v>
      </c>
      <c r="G9393" s="6">
        <v>3</v>
      </c>
      <c r="H9393" s="11">
        <f>VLOOKUP(B9393,[1]!Product_Data[#Data],4,0)</f>
        <v>637</v>
      </c>
      <c r="I9393" s="11">
        <f>VLOOKUP(B9393,[1]!Product_Data[#Data],3,0)</f>
        <v>389</v>
      </c>
      <c r="J9393" s="11">
        <f t="shared" si="879"/>
        <v>1167</v>
      </c>
      <c r="K9393" s="11">
        <f t="shared" si="880"/>
        <v>1911</v>
      </c>
      <c r="L9393" s="11">
        <f t="shared" si="881"/>
        <v>744</v>
      </c>
      <c r="M9393" t="str">
        <f>VLOOKUP(C9393,[1]!Location_Data[#Data],2,0)</f>
        <v>San Bernardino</v>
      </c>
      <c r="N9393" t="str">
        <f>VLOOKUP(D9393,[1]!Salespeople_Data[#Data],2,0)</f>
        <v>Joe Sims</v>
      </c>
      <c r="O9393" t="str">
        <f>VLOOKUP(E9393,[1]!Customer_Data[#Data],2,0)</f>
        <v>Eric Bradley</v>
      </c>
      <c r="P9393" s="15">
        <f t="shared" si="876"/>
        <v>7</v>
      </c>
      <c r="Q9393">
        <f t="shared" si="877"/>
        <v>7</v>
      </c>
      <c r="R9393">
        <f t="shared" si="878"/>
        <v>2019</v>
      </c>
    </row>
    <row r="9394" spans="1:18" x14ac:dyDescent="0.25">
      <c r="A9394" s="6" t="s">
        <v>10420</v>
      </c>
      <c r="B9394" s="6" t="s">
        <v>389</v>
      </c>
      <c r="C9394" s="6" t="s">
        <v>195</v>
      </c>
      <c r="D9394" s="6" t="s">
        <v>111</v>
      </c>
      <c r="E9394" s="6" t="s">
        <v>594</v>
      </c>
      <c r="F9394" s="10">
        <v>43632</v>
      </c>
      <c r="G9394" s="6">
        <v>2</v>
      </c>
      <c r="H9394" s="11">
        <f>VLOOKUP(B9394,[1]!Product_Data[#Data],4,0)</f>
        <v>1367</v>
      </c>
      <c r="I9394" s="11">
        <f>VLOOKUP(B9394,[1]!Product_Data[#Data],3,0)</f>
        <v>984</v>
      </c>
      <c r="J9394" s="11">
        <f t="shared" si="879"/>
        <v>1968</v>
      </c>
      <c r="K9394" s="11">
        <f t="shared" si="880"/>
        <v>2734</v>
      </c>
      <c r="L9394" s="11">
        <f t="shared" si="881"/>
        <v>766</v>
      </c>
      <c r="M9394" t="str">
        <f>VLOOKUP(C9394,[1]!Location_Data[#Data],2,0)</f>
        <v>Pomona</v>
      </c>
      <c r="N9394" t="str">
        <f>VLOOKUP(D9394,[1]!Salespeople_Data[#Data],2,0)</f>
        <v>Ryan Welch</v>
      </c>
      <c r="O9394" t="str">
        <f>VLOOKUP(E9394,[1]!Customer_Data[#Data],2,0)</f>
        <v>Henry Andrews</v>
      </c>
      <c r="P9394" s="15">
        <f t="shared" si="876"/>
        <v>1</v>
      </c>
      <c r="Q9394">
        <f t="shared" si="877"/>
        <v>6</v>
      </c>
      <c r="R9394">
        <f t="shared" si="878"/>
        <v>2019</v>
      </c>
    </row>
    <row r="9395" spans="1:18" x14ac:dyDescent="0.25">
      <c r="A9395" s="6" t="s">
        <v>10421</v>
      </c>
      <c r="B9395" s="6" t="s">
        <v>260</v>
      </c>
      <c r="C9395" s="6" t="s">
        <v>62</v>
      </c>
      <c r="D9395" s="6" t="s">
        <v>126</v>
      </c>
      <c r="E9395" s="6" t="s">
        <v>779</v>
      </c>
      <c r="F9395" s="10">
        <v>43704</v>
      </c>
      <c r="G9395" s="6">
        <v>2</v>
      </c>
      <c r="H9395" s="11">
        <f>VLOOKUP(B9395,[1]!Product_Data[#Data],4,0)</f>
        <v>502</v>
      </c>
      <c r="I9395" s="11">
        <f>VLOOKUP(B9395,[1]!Product_Data[#Data],3,0)</f>
        <v>296</v>
      </c>
      <c r="J9395" s="11">
        <f t="shared" si="879"/>
        <v>592</v>
      </c>
      <c r="K9395" s="11">
        <f t="shared" si="880"/>
        <v>1004</v>
      </c>
      <c r="L9395" s="11">
        <f t="shared" si="881"/>
        <v>412</v>
      </c>
      <c r="M9395" t="str">
        <f>VLOOKUP(C9395,[1]!Location_Data[#Data],2,0)</f>
        <v>Fairfield</v>
      </c>
      <c r="N9395" t="str">
        <f>VLOOKUP(D9395,[1]!Salespeople_Data[#Data],2,0)</f>
        <v>Larry Castillo</v>
      </c>
      <c r="O9395" t="str">
        <f>VLOOKUP(E9395,[1]!Customer_Data[#Data],2,0)</f>
        <v>Matthew Walker</v>
      </c>
      <c r="P9395" s="15">
        <f t="shared" si="876"/>
        <v>3</v>
      </c>
      <c r="Q9395">
        <f t="shared" si="877"/>
        <v>8</v>
      </c>
      <c r="R9395">
        <f t="shared" si="878"/>
        <v>2019</v>
      </c>
    </row>
    <row r="9396" spans="1:18" x14ac:dyDescent="0.25">
      <c r="A9396" s="6" t="s">
        <v>10422</v>
      </c>
      <c r="B9396" s="6" t="s">
        <v>400</v>
      </c>
      <c r="C9396" s="6" t="s">
        <v>52</v>
      </c>
      <c r="D9396" s="6" t="s">
        <v>359</v>
      </c>
      <c r="E9396" s="6" t="s">
        <v>755</v>
      </c>
      <c r="F9396" s="10">
        <v>43633</v>
      </c>
      <c r="G9396" s="6">
        <v>2</v>
      </c>
      <c r="H9396" s="11">
        <f>VLOOKUP(B9396,[1]!Product_Data[#Data],4,0)</f>
        <v>886</v>
      </c>
      <c r="I9396" s="11">
        <f>VLOOKUP(B9396,[1]!Product_Data[#Data],3,0)</f>
        <v>478</v>
      </c>
      <c r="J9396" s="11">
        <f t="shared" si="879"/>
        <v>956</v>
      </c>
      <c r="K9396" s="11">
        <f t="shared" si="880"/>
        <v>1772</v>
      </c>
      <c r="L9396" s="11">
        <f t="shared" si="881"/>
        <v>816</v>
      </c>
      <c r="M9396" t="str">
        <f>VLOOKUP(C9396,[1]!Location_Data[#Data],2,0)</f>
        <v>Pasadena</v>
      </c>
      <c r="N9396" t="str">
        <f>VLOOKUP(D9396,[1]!Salespeople_Data[#Data],2,0)</f>
        <v>Eugene Holmes</v>
      </c>
      <c r="O9396" t="str">
        <f>VLOOKUP(E9396,[1]!Customer_Data[#Data],2,0)</f>
        <v>William Hawkins</v>
      </c>
      <c r="P9396" s="15">
        <f t="shared" si="876"/>
        <v>2</v>
      </c>
      <c r="Q9396">
        <f t="shared" si="877"/>
        <v>6</v>
      </c>
      <c r="R9396">
        <f t="shared" si="878"/>
        <v>2019</v>
      </c>
    </row>
    <row r="9397" spans="1:18" x14ac:dyDescent="0.25">
      <c r="A9397" s="6" t="s">
        <v>10423</v>
      </c>
      <c r="B9397" s="6" t="s">
        <v>155</v>
      </c>
      <c r="C9397" s="6" t="s">
        <v>220</v>
      </c>
      <c r="D9397" s="6" t="s">
        <v>96</v>
      </c>
      <c r="E9397" s="6" t="s">
        <v>384</v>
      </c>
      <c r="F9397" s="10">
        <v>43608</v>
      </c>
      <c r="G9397" s="6">
        <v>1</v>
      </c>
      <c r="H9397" s="11">
        <f>VLOOKUP(B9397,[1]!Product_Data[#Data],4,0)</f>
        <v>1353</v>
      </c>
      <c r="I9397" s="11">
        <f>VLOOKUP(B9397,[1]!Product_Data[#Data],3,0)</f>
        <v>947</v>
      </c>
      <c r="J9397" s="11">
        <f t="shared" si="879"/>
        <v>947</v>
      </c>
      <c r="K9397" s="11">
        <f t="shared" si="880"/>
        <v>1353</v>
      </c>
      <c r="L9397" s="11">
        <f t="shared" si="881"/>
        <v>406</v>
      </c>
      <c r="M9397" t="str">
        <f>VLOOKUP(C9397,[1]!Location_Data[#Data],2,0)</f>
        <v>Modesto</v>
      </c>
      <c r="N9397" t="str">
        <f>VLOOKUP(D9397,[1]!Salespeople_Data[#Data],2,0)</f>
        <v>Brian Thomas</v>
      </c>
      <c r="O9397" t="str">
        <f>VLOOKUP(E9397,[1]!Customer_Data[#Data],2,0)</f>
        <v>Gerald Henry</v>
      </c>
      <c r="P9397" s="15">
        <f t="shared" si="876"/>
        <v>5</v>
      </c>
      <c r="Q9397">
        <f t="shared" si="877"/>
        <v>5</v>
      </c>
      <c r="R9397">
        <f t="shared" si="878"/>
        <v>2019</v>
      </c>
    </row>
    <row r="9398" spans="1:18" x14ac:dyDescent="0.25">
      <c r="A9398" s="6" t="s">
        <v>10424</v>
      </c>
      <c r="B9398" s="6" t="s">
        <v>305</v>
      </c>
      <c r="C9398" s="6" t="s">
        <v>472</v>
      </c>
      <c r="D9398" s="6" t="s">
        <v>239</v>
      </c>
      <c r="E9398" s="6" t="s">
        <v>1152</v>
      </c>
      <c r="F9398" s="10">
        <v>43795</v>
      </c>
      <c r="G9398" s="6">
        <v>1</v>
      </c>
      <c r="H9398" s="11">
        <f>VLOOKUP(B9398,[1]!Product_Data[#Data],4,0)</f>
        <v>504</v>
      </c>
      <c r="I9398" s="11">
        <f>VLOOKUP(B9398,[1]!Product_Data[#Data],3,0)</f>
        <v>408</v>
      </c>
      <c r="J9398" s="11">
        <f t="shared" si="879"/>
        <v>408</v>
      </c>
      <c r="K9398" s="11">
        <f t="shared" si="880"/>
        <v>504</v>
      </c>
      <c r="L9398" s="11">
        <f t="shared" si="881"/>
        <v>96</v>
      </c>
      <c r="M9398" t="str">
        <f>VLOOKUP(C9398,[1]!Location_Data[#Data],2,0)</f>
        <v>Concord</v>
      </c>
      <c r="N9398" t="str">
        <f>VLOOKUP(D9398,[1]!Salespeople_Data[#Data],2,0)</f>
        <v>John Reyes</v>
      </c>
      <c r="O9398" t="str">
        <f>VLOOKUP(E9398,[1]!Customer_Data[#Data],2,0)</f>
        <v>Richard Young</v>
      </c>
      <c r="P9398" s="15">
        <f t="shared" si="876"/>
        <v>3</v>
      </c>
      <c r="Q9398">
        <f t="shared" si="877"/>
        <v>11</v>
      </c>
      <c r="R9398">
        <f t="shared" si="878"/>
        <v>2019</v>
      </c>
    </row>
    <row r="9399" spans="1:18" x14ac:dyDescent="0.25">
      <c r="A9399" s="6" t="s">
        <v>10425</v>
      </c>
      <c r="B9399" s="6" t="s">
        <v>367</v>
      </c>
      <c r="C9399" s="6" t="s">
        <v>380</v>
      </c>
      <c r="D9399" s="6" t="s">
        <v>141</v>
      </c>
      <c r="E9399" s="6" t="s">
        <v>882</v>
      </c>
      <c r="F9399" s="10">
        <v>43715</v>
      </c>
      <c r="G9399" s="6">
        <v>2</v>
      </c>
      <c r="H9399" s="11">
        <f>VLOOKUP(B9399,[1]!Product_Data[#Data],4,0)</f>
        <v>530</v>
      </c>
      <c r="I9399" s="11">
        <f>VLOOKUP(B9399,[1]!Product_Data[#Data],3,0)</f>
        <v>424</v>
      </c>
      <c r="J9399" s="11">
        <f t="shared" si="879"/>
        <v>848</v>
      </c>
      <c r="K9399" s="11">
        <f t="shared" si="880"/>
        <v>1060</v>
      </c>
      <c r="L9399" s="11">
        <f t="shared" si="881"/>
        <v>212</v>
      </c>
      <c r="M9399" t="str">
        <f>VLOOKUP(C9399,[1]!Location_Data[#Data],2,0)</f>
        <v>Los Angeles</v>
      </c>
      <c r="N9399" t="str">
        <f>VLOOKUP(D9399,[1]!Salespeople_Data[#Data],2,0)</f>
        <v>Arthur Mccoy</v>
      </c>
      <c r="O9399" t="str">
        <f>VLOOKUP(E9399,[1]!Customer_Data[#Data],2,0)</f>
        <v>Jonathan Hawkins</v>
      </c>
      <c r="P9399" s="15">
        <f t="shared" si="876"/>
        <v>7</v>
      </c>
      <c r="Q9399">
        <f t="shared" si="877"/>
        <v>9</v>
      </c>
      <c r="R9399">
        <f t="shared" si="878"/>
        <v>2019</v>
      </c>
    </row>
    <row r="9400" spans="1:18" x14ac:dyDescent="0.25">
      <c r="A9400" s="6" t="s">
        <v>10426</v>
      </c>
      <c r="B9400" s="6" t="s">
        <v>219</v>
      </c>
      <c r="C9400" s="6" t="s">
        <v>95</v>
      </c>
      <c r="D9400" s="6" t="s">
        <v>80</v>
      </c>
      <c r="E9400" s="6" t="s">
        <v>1043</v>
      </c>
      <c r="F9400" s="10">
        <v>43667</v>
      </c>
      <c r="G9400" s="6">
        <v>1</v>
      </c>
      <c r="H9400" s="11">
        <f>VLOOKUP(B9400,[1]!Product_Data[#Data],4,0)</f>
        <v>561</v>
      </c>
      <c r="I9400" s="11">
        <f>VLOOKUP(B9400,[1]!Product_Data[#Data],3,0)</f>
        <v>421</v>
      </c>
      <c r="J9400" s="11">
        <f t="shared" si="879"/>
        <v>421</v>
      </c>
      <c r="K9400" s="11">
        <f t="shared" si="880"/>
        <v>561</v>
      </c>
      <c r="L9400" s="11">
        <f t="shared" si="881"/>
        <v>140</v>
      </c>
      <c r="M9400" t="str">
        <f>VLOOKUP(C9400,[1]!Location_Data[#Data],2,0)</f>
        <v>Fullerton</v>
      </c>
      <c r="N9400" t="str">
        <f>VLOOKUP(D9400,[1]!Salespeople_Data[#Data],2,0)</f>
        <v>Henry Nelson</v>
      </c>
      <c r="O9400" t="str">
        <f>VLOOKUP(E9400,[1]!Customer_Data[#Data],2,0)</f>
        <v>Willie Daniels</v>
      </c>
      <c r="P9400" s="15">
        <f t="shared" si="876"/>
        <v>1</v>
      </c>
      <c r="Q9400">
        <f t="shared" si="877"/>
        <v>7</v>
      </c>
      <c r="R9400">
        <f t="shared" si="878"/>
        <v>2019</v>
      </c>
    </row>
    <row r="9401" spans="1:18" x14ac:dyDescent="0.25">
      <c r="A9401" s="6" t="s">
        <v>10427</v>
      </c>
      <c r="B9401" s="6" t="s">
        <v>668</v>
      </c>
      <c r="C9401" s="6" t="s">
        <v>249</v>
      </c>
      <c r="D9401" s="6" t="s">
        <v>49</v>
      </c>
      <c r="E9401" s="6" t="s">
        <v>1562</v>
      </c>
      <c r="F9401" s="10">
        <v>43586</v>
      </c>
      <c r="G9401" s="6">
        <v>1</v>
      </c>
      <c r="H9401" s="11">
        <f>VLOOKUP(B9401,[1]!Product_Data[#Data],4,0)</f>
        <v>181</v>
      </c>
      <c r="I9401" s="11">
        <f>VLOOKUP(B9401,[1]!Product_Data[#Data],3,0)</f>
        <v>130</v>
      </c>
      <c r="J9401" s="11">
        <f t="shared" si="879"/>
        <v>130</v>
      </c>
      <c r="K9401" s="11">
        <f t="shared" si="880"/>
        <v>181</v>
      </c>
      <c r="L9401" s="11">
        <f t="shared" si="881"/>
        <v>51</v>
      </c>
      <c r="M9401" t="str">
        <f>VLOOKUP(C9401,[1]!Location_Data[#Data],2,0)</f>
        <v>Roseville</v>
      </c>
      <c r="N9401" t="str">
        <f>VLOOKUP(D9401,[1]!Salespeople_Data[#Data],2,0)</f>
        <v>Walter Cook</v>
      </c>
      <c r="O9401" t="str">
        <f>VLOOKUP(E9401,[1]!Customer_Data[#Data],2,0)</f>
        <v>Samuel Hamilton</v>
      </c>
      <c r="P9401" s="15">
        <f t="shared" si="876"/>
        <v>4</v>
      </c>
      <c r="Q9401">
        <f t="shared" si="877"/>
        <v>5</v>
      </c>
      <c r="R9401">
        <f t="shared" si="878"/>
        <v>2019</v>
      </c>
    </row>
    <row r="9402" spans="1:18" x14ac:dyDescent="0.25">
      <c r="A9402" s="6" t="s">
        <v>10428</v>
      </c>
      <c r="B9402" s="6" t="s">
        <v>203</v>
      </c>
      <c r="C9402" s="6" t="s">
        <v>100</v>
      </c>
      <c r="D9402" s="6" t="s">
        <v>10</v>
      </c>
      <c r="E9402" s="6" t="s">
        <v>4039</v>
      </c>
      <c r="F9402" s="10">
        <v>43644</v>
      </c>
      <c r="G9402" s="6">
        <v>1</v>
      </c>
      <c r="H9402" s="11">
        <f>VLOOKUP(B9402,[1]!Product_Data[#Data],4,0)</f>
        <v>1414</v>
      </c>
      <c r="I9402" s="11">
        <f>VLOOKUP(B9402,[1]!Product_Data[#Data],3,0)</f>
        <v>962</v>
      </c>
      <c r="J9402" s="11">
        <f t="shared" si="879"/>
        <v>962</v>
      </c>
      <c r="K9402" s="11">
        <f t="shared" si="880"/>
        <v>1414</v>
      </c>
      <c r="L9402" s="11">
        <f t="shared" si="881"/>
        <v>452</v>
      </c>
      <c r="M9402" t="str">
        <f>VLOOKUP(C9402,[1]!Location_Data[#Data],2,0)</f>
        <v>Victorville</v>
      </c>
      <c r="N9402" t="str">
        <f>VLOOKUP(D9402,[1]!Salespeople_Data[#Data],2,0)</f>
        <v>Justin Lynch</v>
      </c>
      <c r="O9402" t="str">
        <f>VLOOKUP(E9402,[1]!Customer_Data[#Data],2,0)</f>
        <v>Carl Martin</v>
      </c>
      <c r="P9402" s="15">
        <f t="shared" si="876"/>
        <v>6</v>
      </c>
      <c r="Q9402">
        <f t="shared" si="877"/>
        <v>6</v>
      </c>
      <c r="R9402">
        <f t="shared" si="878"/>
        <v>2019</v>
      </c>
    </row>
    <row r="9403" spans="1:18" x14ac:dyDescent="0.25">
      <c r="A9403" s="6" t="s">
        <v>10429</v>
      </c>
      <c r="B9403" s="6" t="s">
        <v>155</v>
      </c>
      <c r="C9403" s="6" t="s">
        <v>355</v>
      </c>
      <c r="D9403" s="6" t="s">
        <v>53</v>
      </c>
      <c r="E9403" s="6" t="s">
        <v>571</v>
      </c>
      <c r="F9403" s="10">
        <v>43541</v>
      </c>
      <c r="G9403" s="6">
        <v>4</v>
      </c>
      <c r="H9403" s="11">
        <f>VLOOKUP(B9403,[1]!Product_Data[#Data],4,0)</f>
        <v>1353</v>
      </c>
      <c r="I9403" s="11">
        <f>VLOOKUP(B9403,[1]!Product_Data[#Data],3,0)</f>
        <v>947</v>
      </c>
      <c r="J9403" s="11">
        <f t="shared" si="879"/>
        <v>3788</v>
      </c>
      <c r="K9403" s="11">
        <f t="shared" si="880"/>
        <v>5412</v>
      </c>
      <c r="L9403" s="11">
        <f t="shared" si="881"/>
        <v>1624</v>
      </c>
      <c r="M9403" t="str">
        <f>VLOOKUP(C9403,[1]!Location_Data[#Data],2,0)</f>
        <v>Burbank</v>
      </c>
      <c r="N9403" t="str">
        <f>VLOOKUP(D9403,[1]!Salespeople_Data[#Data],2,0)</f>
        <v>Scott Mason</v>
      </c>
      <c r="O9403" t="str">
        <f>VLOOKUP(E9403,[1]!Customer_Data[#Data],2,0)</f>
        <v>Jonathan Cox</v>
      </c>
      <c r="P9403" s="15">
        <f t="shared" si="876"/>
        <v>1</v>
      </c>
      <c r="Q9403">
        <f t="shared" si="877"/>
        <v>3</v>
      </c>
      <c r="R9403">
        <f t="shared" si="878"/>
        <v>2019</v>
      </c>
    </row>
    <row r="9404" spans="1:18" x14ac:dyDescent="0.25">
      <c r="A9404" s="6" t="s">
        <v>10430</v>
      </c>
      <c r="B9404" s="6" t="s">
        <v>330</v>
      </c>
      <c r="C9404" s="6" t="s">
        <v>392</v>
      </c>
      <c r="D9404" s="6" t="s">
        <v>250</v>
      </c>
      <c r="E9404" s="6" t="s">
        <v>2667</v>
      </c>
      <c r="F9404" s="10">
        <v>43791</v>
      </c>
      <c r="G9404" s="6">
        <v>1</v>
      </c>
      <c r="H9404" s="11">
        <f>VLOOKUP(B9404,[1]!Product_Data[#Data],4,0)</f>
        <v>1635</v>
      </c>
      <c r="I9404" s="11">
        <f>VLOOKUP(B9404,[1]!Product_Data[#Data],3,0)</f>
        <v>1046</v>
      </c>
      <c r="J9404" s="11">
        <f t="shared" si="879"/>
        <v>1046</v>
      </c>
      <c r="K9404" s="11">
        <f t="shared" si="880"/>
        <v>1635</v>
      </c>
      <c r="L9404" s="11">
        <f t="shared" si="881"/>
        <v>589</v>
      </c>
      <c r="M9404" t="str">
        <f>VLOOKUP(C9404,[1]!Location_Data[#Data],2,0)</f>
        <v>Visalia</v>
      </c>
      <c r="N9404" t="str">
        <f>VLOOKUP(D9404,[1]!Salespeople_Data[#Data],2,0)</f>
        <v>Martin Carr</v>
      </c>
      <c r="O9404" t="str">
        <f>VLOOKUP(E9404,[1]!Customer_Data[#Data],2,0)</f>
        <v>Roger Elliott</v>
      </c>
      <c r="P9404" s="15">
        <f t="shared" si="876"/>
        <v>6</v>
      </c>
      <c r="Q9404">
        <f t="shared" si="877"/>
        <v>11</v>
      </c>
      <c r="R9404">
        <f t="shared" si="878"/>
        <v>2019</v>
      </c>
    </row>
    <row r="9405" spans="1:18" x14ac:dyDescent="0.25">
      <c r="A9405" s="6" t="s">
        <v>10431</v>
      </c>
      <c r="B9405" s="6" t="s">
        <v>23</v>
      </c>
      <c r="C9405" s="6" t="s">
        <v>253</v>
      </c>
      <c r="D9405" s="6" t="s">
        <v>126</v>
      </c>
      <c r="E9405" s="6" t="s">
        <v>915</v>
      </c>
      <c r="F9405" s="10">
        <v>43470</v>
      </c>
      <c r="G9405" s="6">
        <v>1</v>
      </c>
      <c r="H9405" s="11">
        <f>VLOOKUP(B9405,[1]!Product_Data[#Data],4,0)</f>
        <v>1052</v>
      </c>
      <c r="I9405" s="11">
        <f>VLOOKUP(B9405,[1]!Product_Data[#Data],3,0)</f>
        <v>589</v>
      </c>
      <c r="J9405" s="11">
        <f t="shared" si="879"/>
        <v>589</v>
      </c>
      <c r="K9405" s="11">
        <f t="shared" si="880"/>
        <v>1052</v>
      </c>
      <c r="L9405" s="11">
        <f t="shared" si="881"/>
        <v>463</v>
      </c>
      <c r="M9405" t="str">
        <f>VLOOKUP(C9405,[1]!Location_Data[#Data],2,0)</f>
        <v>Bakersfield</v>
      </c>
      <c r="N9405" t="str">
        <f>VLOOKUP(D9405,[1]!Salespeople_Data[#Data],2,0)</f>
        <v>Larry Castillo</v>
      </c>
      <c r="O9405" t="str">
        <f>VLOOKUP(E9405,[1]!Customer_Data[#Data],2,0)</f>
        <v>Carlos Kim</v>
      </c>
      <c r="P9405" s="15">
        <f t="shared" si="876"/>
        <v>7</v>
      </c>
      <c r="Q9405">
        <f t="shared" si="877"/>
        <v>1</v>
      </c>
      <c r="R9405">
        <f t="shared" si="878"/>
        <v>2019</v>
      </c>
    </row>
    <row r="9406" spans="1:18" x14ac:dyDescent="0.25">
      <c r="A9406" s="6" t="s">
        <v>10432</v>
      </c>
      <c r="B9406" s="6" t="s">
        <v>537</v>
      </c>
      <c r="C9406" s="6" t="s">
        <v>174</v>
      </c>
      <c r="D9406" s="6" t="s">
        <v>106</v>
      </c>
      <c r="E9406" s="6" t="s">
        <v>920</v>
      </c>
      <c r="F9406" s="10">
        <v>43769</v>
      </c>
      <c r="G9406" s="6">
        <v>1</v>
      </c>
      <c r="H9406" s="11">
        <f>VLOOKUP(B9406,[1]!Product_Data[#Data],4,0)</f>
        <v>556</v>
      </c>
      <c r="I9406" s="11">
        <f>VLOOKUP(B9406,[1]!Product_Data[#Data],3,0)</f>
        <v>395</v>
      </c>
      <c r="J9406" s="11">
        <f t="shared" si="879"/>
        <v>395</v>
      </c>
      <c r="K9406" s="11">
        <f t="shared" si="880"/>
        <v>556</v>
      </c>
      <c r="L9406" s="11">
        <f t="shared" si="881"/>
        <v>161</v>
      </c>
      <c r="M9406" t="str">
        <f>VLOOKUP(C9406,[1]!Location_Data[#Data],2,0)</f>
        <v>Norwalk</v>
      </c>
      <c r="N9406" t="str">
        <f>VLOOKUP(D9406,[1]!Salespeople_Data[#Data],2,0)</f>
        <v>Patrick Ruiz</v>
      </c>
      <c r="O9406" t="str">
        <f>VLOOKUP(E9406,[1]!Customer_Data[#Data],2,0)</f>
        <v>Joshua Watkins</v>
      </c>
      <c r="P9406" s="15">
        <f t="shared" si="876"/>
        <v>5</v>
      </c>
      <c r="Q9406">
        <f t="shared" si="877"/>
        <v>10</v>
      </c>
      <c r="R9406">
        <f t="shared" si="878"/>
        <v>2019</v>
      </c>
    </row>
    <row r="9407" spans="1:18" x14ac:dyDescent="0.25">
      <c r="A9407" s="6" t="s">
        <v>10433</v>
      </c>
      <c r="B9407" s="6" t="s">
        <v>370</v>
      </c>
      <c r="C9407" s="6" t="s">
        <v>229</v>
      </c>
      <c r="D9407" s="6" t="s">
        <v>25</v>
      </c>
      <c r="E9407" s="6" t="s">
        <v>398</v>
      </c>
      <c r="F9407" s="10">
        <v>43689</v>
      </c>
      <c r="G9407" s="6">
        <v>1</v>
      </c>
      <c r="H9407" s="11">
        <f>VLOOKUP(B9407,[1]!Product_Data[#Data],4,0)</f>
        <v>771</v>
      </c>
      <c r="I9407" s="11">
        <f>VLOOKUP(B9407,[1]!Product_Data[#Data],3,0)</f>
        <v>648</v>
      </c>
      <c r="J9407" s="11">
        <f t="shared" si="879"/>
        <v>648</v>
      </c>
      <c r="K9407" s="11">
        <f t="shared" si="880"/>
        <v>771</v>
      </c>
      <c r="L9407" s="11">
        <f t="shared" si="881"/>
        <v>123</v>
      </c>
      <c r="M9407" t="str">
        <f>VLOOKUP(C9407,[1]!Location_Data[#Data],2,0)</f>
        <v>San Jose</v>
      </c>
      <c r="N9407" t="str">
        <f>VLOOKUP(D9407,[1]!Salespeople_Data[#Data],2,0)</f>
        <v>Brian Davis</v>
      </c>
      <c r="O9407" t="str">
        <f>VLOOKUP(E9407,[1]!Customer_Data[#Data],2,0)</f>
        <v>Steven Hayes</v>
      </c>
      <c r="P9407" s="15">
        <f t="shared" si="876"/>
        <v>2</v>
      </c>
      <c r="Q9407">
        <f t="shared" si="877"/>
        <v>8</v>
      </c>
      <c r="R9407">
        <f t="shared" si="878"/>
        <v>2019</v>
      </c>
    </row>
    <row r="9408" spans="1:18" x14ac:dyDescent="0.25">
      <c r="A9408" s="6" t="s">
        <v>10434</v>
      </c>
      <c r="B9408" s="6" t="s">
        <v>155</v>
      </c>
      <c r="C9408" s="6" t="s">
        <v>182</v>
      </c>
      <c r="D9408" s="6" t="s">
        <v>413</v>
      </c>
      <c r="E9408" s="6" t="s">
        <v>1458</v>
      </c>
      <c r="F9408" s="10">
        <v>43563</v>
      </c>
      <c r="G9408" s="6">
        <v>4</v>
      </c>
      <c r="H9408" s="11">
        <f>VLOOKUP(B9408,[1]!Product_Data[#Data],4,0)</f>
        <v>1353</v>
      </c>
      <c r="I9408" s="11">
        <f>VLOOKUP(B9408,[1]!Product_Data[#Data],3,0)</f>
        <v>947</v>
      </c>
      <c r="J9408" s="11">
        <f t="shared" si="879"/>
        <v>3788</v>
      </c>
      <c r="K9408" s="11">
        <f t="shared" si="880"/>
        <v>5412</v>
      </c>
      <c r="L9408" s="11">
        <f t="shared" si="881"/>
        <v>1624</v>
      </c>
      <c r="M9408" t="str">
        <f>VLOOKUP(C9408,[1]!Location_Data[#Data],2,0)</f>
        <v>Vallejo</v>
      </c>
      <c r="N9408" t="str">
        <f>VLOOKUP(D9408,[1]!Salespeople_Data[#Data],2,0)</f>
        <v>Kenneth Bradley</v>
      </c>
      <c r="O9408" t="str">
        <f>VLOOKUP(E9408,[1]!Customer_Data[#Data],2,0)</f>
        <v>Steve Miller</v>
      </c>
      <c r="P9408" s="15">
        <f t="shared" si="876"/>
        <v>2</v>
      </c>
      <c r="Q9408">
        <f t="shared" si="877"/>
        <v>4</v>
      </c>
      <c r="R9408">
        <f t="shared" si="878"/>
        <v>2019</v>
      </c>
    </row>
    <row r="9409" spans="1:18" x14ac:dyDescent="0.25">
      <c r="A9409" s="6" t="s">
        <v>10435</v>
      </c>
      <c r="B9409" s="6" t="s">
        <v>56</v>
      </c>
      <c r="C9409" s="6" t="s">
        <v>386</v>
      </c>
      <c r="D9409" s="6" t="s">
        <v>250</v>
      </c>
      <c r="E9409" s="6" t="s">
        <v>2817</v>
      </c>
      <c r="F9409" s="10">
        <v>43564</v>
      </c>
      <c r="G9409" s="6">
        <v>1</v>
      </c>
      <c r="H9409" s="11">
        <f>VLOOKUP(B9409,[1]!Product_Data[#Data],4,0)</f>
        <v>1848</v>
      </c>
      <c r="I9409" s="11">
        <f>VLOOKUP(B9409,[1]!Product_Data[#Data],3,0)</f>
        <v>1294</v>
      </c>
      <c r="J9409" s="11">
        <f t="shared" si="879"/>
        <v>1294</v>
      </c>
      <c r="K9409" s="11">
        <f t="shared" si="880"/>
        <v>1848</v>
      </c>
      <c r="L9409" s="11">
        <f t="shared" si="881"/>
        <v>554</v>
      </c>
      <c r="M9409" t="str">
        <f>VLOOKUP(C9409,[1]!Location_Data[#Data],2,0)</f>
        <v>Carlsbad</v>
      </c>
      <c r="N9409" t="str">
        <f>VLOOKUP(D9409,[1]!Salespeople_Data[#Data],2,0)</f>
        <v>Martin Carr</v>
      </c>
      <c r="O9409" t="str">
        <f>VLOOKUP(E9409,[1]!Customer_Data[#Data],2,0)</f>
        <v>Raymond Spencer</v>
      </c>
      <c r="P9409" s="15">
        <f t="shared" si="876"/>
        <v>3</v>
      </c>
      <c r="Q9409">
        <f t="shared" si="877"/>
        <v>4</v>
      </c>
      <c r="R9409">
        <f t="shared" si="878"/>
        <v>2019</v>
      </c>
    </row>
    <row r="9410" spans="1:18" x14ac:dyDescent="0.25">
      <c r="A9410" s="6" t="s">
        <v>10436</v>
      </c>
      <c r="B9410" s="6" t="s">
        <v>275</v>
      </c>
      <c r="C9410" s="6" t="s">
        <v>242</v>
      </c>
      <c r="D9410" s="6" t="s">
        <v>159</v>
      </c>
      <c r="E9410" s="6" t="s">
        <v>3790</v>
      </c>
      <c r="F9410" s="10">
        <v>43796</v>
      </c>
      <c r="G9410" s="6">
        <v>1</v>
      </c>
      <c r="H9410" s="11">
        <f>VLOOKUP(B9410,[1]!Product_Data[#Data],4,0)</f>
        <v>2353</v>
      </c>
      <c r="I9410" s="11">
        <f>VLOOKUP(B9410,[1]!Product_Data[#Data],3,0)</f>
        <v>1788</v>
      </c>
      <c r="J9410" s="11">
        <f t="shared" si="879"/>
        <v>1788</v>
      </c>
      <c r="K9410" s="11">
        <f t="shared" si="880"/>
        <v>2353</v>
      </c>
      <c r="L9410" s="11">
        <f t="shared" si="881"/>
        <v>565</v>
      </c>
      <c r="M9410" t="str">
        <f>VLOOKUP(C9410,[1]!Location_Data[#Data],2,0)</f>
        <v>Downey</v>
      </c>
      <c r="N9410" t="str">
        <f>VLOOKUP(D9410,[1]!Salespeople_Data[#Data],2,0)</f>
        <v>Bobby Russell</v>
      </c>
      <c r="O9410" t="str">
        <f>VLOOKUP(E9410,[1]!Customer_Data[#Data],2,0)</f>
        <v>Joe Carroll</v>
      </c>
      <c r="P9410" s="15">
        <f t="shared" ref="P9410:P9473" si="882">WEEKDAY(F9410)</f>
        <v>4</v>
      </c>
      <c r="Q9410">
        <f t="shared" ref="Q9410:Q9473" si="883">MONTH(F9410)</f>
        <v>11</v>
      </c>
      <c r="R9410">
        <f t="shared" ref="R9410:R9473" si="884">YEAR(F9410)</f>
        <v>2019</v>
      </c>
    </row>
    <row r="9411" spans="1:18" x14ac:dyDescent="0.25">
      <c r="A9411" s="6" t="s">
        <v>10437</v>
      </c>
      <c r="B9411" s="6" t="s">
        <v>383</v>
      </c>
      <c r="C9411" s="6" t="s">
        <v>24</v>
      </c>
      <c r="D9411" s="6" t="s">
        <v>298</v>
      </c>
      <c r="E9411" s="6" t="s">
        <v>133</v>
      </c>
      <c r="F9411" s="10">
        <v>43788</v>
      </c>
      <c r="G9411" s="6">
        <v>3</v>
      </c>
      <c r="H9411" s="11">
        <f>VLOOKUP(B9411,[1]!Product_Data[#Data],4,0)</f>
        <v>1494</v>
      </c>
      <c r="I9411" s="11">
        <f>VLOOKUP(B9411,[1]!Product_Data[#Data],3,0)</f>
        <v>971</v>
      </c>
      <c r="J9411" s="11">
        <f t="shared" ref="J9411:J9474" si="885">PRODUCT(I9411,G9411)</f>
        <v>2913</v>
      </c>
      <c r="K9411" s="11">
        <f t="shared" ref="K9411:K9474" si="886">PRODUCT(H9411,G9411)</f>
        <v>4482</v>
      </c>
      <c r="L9411" s="11">
        <f t="shared" ref="L9411:L9474" si="887">K9411-J9411</f>
        <v>1569</v>
      </c>
      <c r="M9411" t="str">
        <f>VLOOKUP(C9411,[1]!Location_Data[#Data],2,0)</f>
        <v>Lancaster</v>
      </c>
      <c r="N9411" t="str">
        <f>VLOOKUP(D9411,[1]!Salespeople_Data[#Data],2,0)</f>
        <v>Kenneth Fields</v>
      </c>
      <c r="O9411" t="str">
        <f>VLOOKUP(E9411,[1]!Customer_Data[#Data],2,0)</f>
        <v>Scott Rice</v>
      </c>
      <c r="P9411" s="15">
        <f t="shared" si="882"/>
        <v>3</v>
      </c>
      <c r="Q9411">
        <f t="shared" si="883"/>
        <v>11</v>
      </c>
      <c r="R9411">
        <f t="shared" si="884"/>
        <v>2019</v>
      </c>
    </row>
    <row r="9412" spans="1:18" x14ac:dyDescent="0.25">
      <c r="A9412" s="6" t="s">
        <v>10438</v>
      </c>
      <c r="B9412" s="6" t="s">
        <v>389</v>
      </c>
      <c r="C9412" s="6" t="s">
        <v>220</v>
      </c>
      <c r="D9412" s="6" t="s">
        <v>170</v>
      </c>
      <c r="E9412" s="6" t="s">
        <v>567</v>
      </c>
      <c r="F9412" s="10">
        <v>43801</v>
      </c>
      <c r="G9412" s="6">
        <v>2</v>
      </c>
      <c r="H9412" s="11">
        <f>VLOOKUP(B9412,[1]!Product_Data[#Data],4,0)</f>
        <v>1367</v>
      </c>
      <c r="I9412" s="11">
        <f>VLOOKUP(B9412,[1]!Product_Data[#Data],3,0)</f>
        <v>984</v>
      </c>
      <c r="J9412" s="11">
        <f t="shared" si="885"/>
        <v>1968</v>
      </c>
      <c r="K9412" s="11">
        <f t="shared" si="886"/>
        <v>2734</v>
      </c>
      <c r="L9412" s="11">
        <f t="shared" si="887"/>
        <v>766</v>
      </c>
      <c r="M9412" t="str">
        <f>VLOOKUP(C9412,[1]!Location_Data[#Data],2,0)</f>
        <v>Modesto</v>
      </c>
      <c r="N9412" t="str">
        <f>VLOOKUP(D9412,[1]!Salespeople_Data[#Data],2,0)</f>
        <v>Sean Miller</v>
      </c>
      <c r="O9412" t="str">
        <f>VLOOKUP(E9412,[1]!Customer_Data[#Data],2,0)</f>
        <v>Juan Cruz</v>
      </c>
      <c r="P9412" s="15">
        <f t="shared" si="882"/>
        <v>2</v>
      </c>
      <c r="Q9412">
        <f t="shared" si="883"/>
        <v>12</v>
      </c>
      <c r="R9412">
        <f t="shared" si="884"/>
        <v>2019</v>
      </c>
    </row>
    <row r="9413" spans="1:18" x14ac:dyDescent="0.25">
      <c r="A9413" s="6" t="s">
        <v>10439</v>
      </c>
      <c r="B9413" s="6" t="s">
        <v>28</v>
      </c>
      <c r="C9413" s="6" t="s">
        <v>19</v>
      </c>
      <c r="D9413" s="6" t="s">
        <v>80</v>
      </c>
      <c r="E9413" s="6" t="s">
        <v>4355</v>
      </c>
      <c r="F9413" s="10">
        <v>43605</v>
      </c>
      <c r="G9413" s="6">
        <v>2</v>
      </c>
      <c r="H9413" s="11">
        <f>VLOOKUP(B9413,[1]!Product_Data[#Data],4,0)</f>
        <v>684</v>
      </c>
      <c r="I9413" s="11">
        <f>VLOOKUP(B9413,[1]!Product_Data[#Data],3,0)</f>
        <v>561</v>
      </c>
      <c r="J9413" s="11">
        <f t="shared" si="885"/>
        <v>1122</v>
      </c>
      <c r="K9413" s="11">
        <f t="shared" si="886"/>
        <v>1368</v>
      </c>
      <c r="L9413" s="11">
        <f t="shared" si="887"/>
        <v>246</v>
      </c>
      <c r="M9413" t="str">
        <f>VLOOKUP(C9413,[1]!Location_Data[#Data],2,0)</f>
        <v>Berkeley</v>
      </c>
      <c r="N9413" t="str">
        <f>VLOOKUP(D9413,[1]!Salespeople_Data[#Data],2,0)</f>
        <v>Henry Nelson</v>
      </c>
      <c r="O9413" t="str">
        <f>VLOOKUP(E9413,[1]!Customer_Data[#Data],2,0)</f>
        <v>Richard Cunningham</v>
      </c>
      <c r="P9413" s="15">
        <f t="shared" si="882"/>
        <v>2</v>
      </c>
      <c r="Q9413">
        <f t="shared" si="883"/>
        <v>5</v>
      </c>
      <c r="R9413">
        <f t="shared" si="884"/>
        <v>2019</v>
      </c>
    </row>
    <row r="9414" spans="1:18" x14ac:dyDescent="0.25">
      <c r="A9414" s="6" t="s">
        <v>10440</v>
      </c>
      <c r="B9414" s="6" t="s">
        <v>311</v>
      </c>
      <c r="C9414" s="6" t="s">
        <v>472</v>
      </c>
      <c r="D9414" s="6" t="s">
        <v>80</v>
      </c>
      <c r="E9414" s="6" t="s">
        <v>294</v>
      </c>
      <c r="F9414" s="10">
        <v>43734</v>
      </c>
      <c r="G9414" s="6">
        <v>2</v>
      </c>
      <c r="H9414" s="11">
        <f>VLOOKUP(B9414,[1]!Product_Data[#Data],4,0)</f>
        <v>1743</v>
      </c>
      <c r="I9414" s="11">
        <f>VLOOKUP(B9414,[1]!Product_Data[#Data],3,0)</f>
        <v>872</v>
      </c>
      <c r="J9414" s="11">
        <f t="shared" si="885"/>
        <v>1744</v>
      </c>
      <c r="K9414" s="11">
        <f t="shared" si="886"/>
        <v>3486</v>
      </c>
      <c r="L9414" s="11">
        <f t="shared" si="887"/>
        <v>1742</v>
      </c>
      <c r="M9414" t="str">
        <f>VLOOKUP(C9414,[1]!Location_Data[#Data],2,0)</f>
        <v>Concord</v>
      </c>
      <c r="N9414" t="str">
        <f>VLOOKUP(D9414,[1]!Salespeople_Data[#Data],2,0)</f>
        <v>Henry Nelson</v>
      </c>
      <c r="O9414" t="str">
        <f>VLOOKUP(E9414,[1]!Customer_Data[#Data],2,0)</f>
        <v>Eric Bowman</v>
      </c>
      <c r="P9414" s="15">
        <f t="shared" si="882"/>
        <v>5</v>
      </c>
      <c r="Q9414">
        <f t="shared" si="883"/>
        <v>9</v>
      </c>
      <c r="R9414">
        <f t="shared" si="884"/>
        <v>2019</v>
      </c>
    </row>
    <row r="9415" spans="1:18" x14ac:dyDescent="0.25">
      <c r="A9415" s="6" t="s">
        <v>10441</v>
      </c>
      <c r="B9415" s="6" t="s">
        <v>263</v>
      </c>
      <c r="C9415" s="6" t="s">
        <v>19</v>
      </c>
      <c r="D9415" s="6" t="s">
        <v>250</v>
      </c>
      <c r="E9415" s="6" t="s">
        <v>2787</v>
      </c>
      <c r="F9415" s="10">
        <v>43697</v>
      </c>
      <c r="G9415" s="6">
        <v>4</v>
      </c>
      <c r="H9415" s="11">
        <f>VLOOKUP(B9415,[1]!Product_Data[#Data],4,0)</f>
        <v>378</v>
      </c>
      <c r="I9415" s="11">
        <f>VLOOKUP(B9415,[1]!Product_Data[#Data],3,0)</f>
        <v>291</v>
      </c>
      <c r="J9415" s="11">
        <f t="shared" si="885"/>
        <v>1164</v>
      </c>
      <c r="K9415" s="11">
        <f t="shared" si="886"/>
        <v>1512</v>
      </c>
      <c r="L9415" s="11">
        <f t="shared" si="887"/>
        <v>348</v>
      </c>
      <c r="M9415" t="str">
        <f>VLOOKUP(C9415,[1]!Location_Data[#Data],2,0)</f>
        <v>Berkeley</v>
      </c>
      <c r="N9415" t="str">
        <f>VLOOKUP(D9415,[1]!Salespeople_Data[#Data],2,0)</f>
        <v>Martin Carr</v>
      </c>
      <c r="O9415" t="str">
        <f>VLOOKUP(E9415,[1]!Customer_Data[#Data],2,0)</f>
        <v>Chris Armstrong</v>
      </c>
      <c r="P9415" s="15">
        <f t="shared" si="882"/>
        <v>3</v>
      </c>
      <c r="Q9415">
        <f t="shared" si="883"/>
        <v>8</v>
      </c>
      <c r="R9415">
        <f t="shared" si="884"/>
        <v>2019</v>
      </c>
    </row>
    <row r="9416" spans="1:18" x14ac:dyDescent="0.25">
      <c r="A9416" s="6" t="s">
        <v>10442</v>
      </c>
      <c r="B9416" s="6" t="s">
        <v>232</v>
      </c>
      <c r="C9416" s="6" t="s">
        <v>392</v>
      </c>
      <c r="D9416" s="6" t="s">
        <v>447</v>
      </c>
      <c r="E9416" s="6" t="s">
        <v>1476</v>
      </c>
      <c r="F9416" s="10">
        <v>43487</v>
      </c>
      <c r="G9416" s="6">
        <v>1</v>
      </c>
      <c r="H9416" s="11">
        <f>VLOOKUP(B9416,[1]!Product_Data[#Data],4,0)</f>
        <v>1119</v>
      </c>
      <c r="I9416" s="11">
        <f>VLOOKUP(B9416,[1]!Product_Data[#Data],3,0)</f>
        <v>683</v>
      </c>
      <c r="J9416" s="11">
        <f t="shared" si="885"/>
        <v>683</v>
      </c>
      <c r="K9416" s="11">
        <f t="shared" si="886"/>
        <v>1119</v>
      </c>
      <c r="L9416" s="11">
        <f t="shared" si="887"/>
        <v>436</v>
      </c>
      <c r="M9416" t="str">
        <f>VLOOKUP(C9416,[1]!Location_Data[#Data],2,0)</f>
        <v>Visalia</v>
      </c>
      <c r="N9416" t="str">
        <f>VLOOKUP(D9416,[1]!Salespeople_Data[#Data],2,0)</f>
        <v>Howard Sims</v>
      </c>
      <c r="O9416" t="str">
        <f>VLOOKUP(E9416,[1]!Customer_Data[#Data],2,0)</f>
        <v>Louis Torres</v>
      </c>
      <c r="P9416" s="15">
        <f t="shared" si="882"/>
        <v>3</v>
      </c>
      <c r="Q9416">
        <f t="shared" si="883"/>
        <v>1</v>
      </c>
      <c r="R9416">
        <f t="shared" si="884"/>
        <v>2019</v>
      </c>
    </row>
    <row r="9417" spans="1:18" x14ac:dyDescent="0.25">
      <c r="A9417" s="6" t="s">
        <v>10443</v>
      </c>
      <c r="B9417" s="6" t="s">
        <v>403</v>
      </c>
      <c r="C9417" s="6" t="s">
        <v>249</v>
      </c>
      <c r="D9417" s="6" t="s">
        <v>298</v>
      </c>
      <c r="E9417" s="6" t="s">
        <v>123</v>
      </c>
      <c r="F9417" s="10">
        <v>43731</v>
      </c>
      <c r="G9417" s="6">
        <v>4</v>
      </c>
      <c r="H9417" s="11">
        <f>VLOOKUP(B9417,[1]!Product_Data[#Data],4,0)</f>
        <v>392</v>
      </c>
      <c r="I9417" s="11">
        <f>VLOOKUP(B9417,[1]!Product_Data[#Data],3,0)</f>
        <v>255</v>
      </c>
      <c r="J9417" s="11">
        <f t="shared" si="885"/>
        <v>1020</v>
      </c>
      <c r="K9417" s="11">
        <f t="shared" si="886"/>
        <v>1568</v>
      </c>
      <c r="L9417" s="11">
        <f t="shared" si="887"/>
        <v>548</v>
      </c>
      <c r="M9417" t="str">
        <f>VLOOKUP(C9417,[1]!Location_Data[#Data],2,0)</f>
        <v>Roseville</v>
      </c>
      <c r="N9417" t="str">
        <f>VLOOKUP(D9417,[1]!Salespeople_Data[#Data],2,0)</f>
        <v>Kenneth Fields</v>
      </c>
      <c r="O9417" t="str">
        <f>VLOOKUP(E9417,[1]!Customer_Data[#Data],2,0)</f>
        <v>Frank Webb</v>
      </c>
      <c r="P9417" s="15">
        <f t="shared" si="882"/>
        <v>2</v>
      </c>
      <c r="Q9417">
        <f t="shared" si="883"/>
        <v>9</v>
      </c>
      <c r="R9417">
        <f t="shared" si="884"/>
        <v>2019</v>
      </c>
    </row>
    <row r="9418" spans="1:18" x14ac:dyDescent="0.25">
      <c r="A9418" s="6" t="s">
        <v>10444</v>
      </c>
      <c r="B9418" s="6" t="s">
        <v>177</v>
      </c>
      <c r="C9418" s="6" t="s">
        <v>57</v>
      </c>
      <c r="D9418" s="6" t="s">
        <v>111</v>
      </c>
      <c r="E9418" s="6" t="s">
        <v>1282</v>
      </c>
      <c r="F9418" s="10">
        <v>43634</v>
      </c>
      <c r="G9418" s="6">
        <v>4</v>
      </c>
      <c r="H9418" s="11">
        <f>VLOOKUP(B9418,[1]!Product_Data[#Data],4,0)</f>
        <v>2497</v>
      </c>
      <c r="I9418" s="11">
        <f>VLOOKUP(B9418,[1]!Product_Data[#Data],3,0)</f>
        <v>1473</v>
      </c>
      <c r="J9418" s="11">
        <f t="shared" si="885"/>
        <v>5892</v>
      </c>
      <c r="K9418" s="11">
        <f t="shared" si="886"/>
        <v>9988</v>
      </c>
      <c r="L9418" s="11">
        <f t="shared" si="887"/>
        <v>4096</v>
      </c>
      <c r="M9418" t="str">
        <f>VLOOKUP(C9418,[1]!Location_Data[#Data],2,0)</f>
        <v>Thousand Oaks</v>
      </c>
      <c r="N9418" t="str">
        <f>VLOOKUP(D9418,[1]!Salespeople_Data[#Data],2,0)</f>
        <v>Ryan Welch</v>
      </c>
      <c r="O9418" t="str">
        <f>VLOOKUP(E9418,[1]!Customer_Data[#Data],2,0)</f>
        <v>Bruce Harris</v>
      </c>
      <c r="P9418" s="15">
        <f t="shared" si="882"/>
        <v>3</v>
      </c>
      <c r="Q9418">
        <f t="shared" si="883"/>
        <v>6</v>
      </c>
      <c r="R9418">
        <f t="shared" si="884"/>
        <v>2019</v>
      </c>
    </row>
    <row r="9419" spans="1:18" x14ac:dyDescent="0.25">
      <c r="A9419" s="6" t="s">
        <v>10445</v>
      </c>
      <c r="B9419" s="6" t="s">
        <v>383</v>
      </c>
      <c r="C9419" s="6" t="s">
        <v>355</v>
      </c>
      <c r="D9419" s="6" t="s">
        <v>101</v>
      </c>
      <c r="E9419" s="6" t="s">
        <v>226</v>
      </c>
      <c r="F9419" s="10">
        <v>43665</v>
      </c>
      <c r="G9419" s="6">
        <v>2</v>
      </c>
      <c r="H9419" s="11">
        <f>VLOOKUP(B9419,[1]!Product_Data[#Data],4,0)</f>
        <v>1494</v>
      </c>
      <c r="I9419" s="11">
        <f>VLOOKUP(B9419,[1]!Product_Data[#Data],3,0)</f>
        <v>971</v>
      </c>
      <c r="J9419" s="11">
        <f t="shared" si="885"/>
        <v>1942</v>
      </c>
      <c r="K9419" s="11">
        <f t="shared" si="886"/>
        <v>2988</v>
      </c>
      <c r="L9419" s="11">
        <f t="shared" si="887"/>
        <v>1046</v>
      </c>
      <c r="M9419" t="str">
        <f>VLOOKUP(C9419,[1]!Location_Data[#Data],2,0)</f>
        <v>Burbank</v>
      </c>
      <c r="N9419" t="str">
        <f>VLOOKUP(D9419,[1]!Salespeople_Data[#Data],2,0)</f>
        <v>Scott Clark</v>
      </c>
      <c r="O9419" t="str">
        <f>VLOOKUP(E9419,[1]!Customer_Data[#Data],2,0)</f>
        <v>Ronald Duncan</v>
      </c>
      <c r="P9419" s="15">
        <f t="shared" si="882"/>
        <v>6</v>
      </c>
      <c r="Q9419">
        <f t="shared" si="883"/>
        <v>7</v>
      </c>
      <c r="R9419">
        <f t="shared" si="884"/>
        <v>2019</v>
      </c>
    </row>
    <row r="9420" spans="1:18" x14ac:dyDescent="0.25">
      <c r="A9420" s="6" t="s">
        <v>10446</v>
      </c>
      <c r="B9420" s="6" t="s">
        <v>181</v>
      </c>
      <c r="C9420" s="6" t="s">
        <v>74</v>
      </c>
      <c r="D9420" s="6" t="s">
        <v>136</v>
      </c>
      <c r="E9420" s="6" t="s">
        <v>3073</v>
      </c>
      <c r="F9420" s="10">
        <v>43737</v>
      </c>
      <c r="G9420" s="6">
        <v>1</v>
      </c>
      <c r="H9420" s="11">
        <f>VLOOKUP(B9420,[1]!Product_Data[#Data],4,0)</f>
        <v>1500</v>
      </c>
      <c r="I9420" s="11">
        <f>VLOOKUP(B9420,[1]!Product_Data[#Data],3,0)</f>
        <v>900</v>
      </c>
      <c r="J9420" s="11">
        <f t="shared" si="885"/>
        <v>900</v>
      </c>
      <c r="K9420" s="11">
        <f t="shared" si="886"/>
        <v>1500</v>
      </c>
      <c r="L9420" s="11">
        <f t="shared" si="887"/>
        <v>600</v>
      </c>
      <c r="M9420" t="str">
        <f>VLOOKUP(C9420,[1]!Location_Data[#Data],2,0)</f>
        <v>West Covina</v>
      </c>
      <c r="N9420" t="str">
        <f>VLOOKUP(D9420,[1]!Salespeople_Data[#Data],2,0)</f>
        <v>Clarence Fox</v>
      </c>
      <c r="O9420" t="str">
        <f>VLOOKUP(E9420,[1]!Customer_Data[#Data],2,0)</f>
        <v>Daniel Nguyen</v>
      </c>
      <c r="P9420" s="15">
        <f t="shared" si="882"/>
        <v>1</v>
      </c>
      <c r="Q9420">
        <f t="shared" si="883"/>
        <v>9</v>
      </c>
      <c r="R9420">
        <f t="shared" si="884"/>
        <v>2019</v>
      </c>
    </row>
    <row r="9421" spans="1:18" x14ac:dyDescent="0.25">
      <c r="A9421" s="6" t="s">
        <v>10447</v>
      </c>
      <c r="B9421" s="6" t="s">
        <v>114</v>
      </c>
      <c r="C9421" s="6" t="s">
        <v>490</v>
      </c>
      <c r="D9421" s="6" t="s">
        <v>359</v>
      </c>
      <c r="E9421" s="6" t="s">
        <v>323</v>
      </c>
      <c r="F9421" s="10">
        <v>43632</v>
      </c>
      <c r="G9421" s="6">
        <v>3</v>
      </c>
      <c r="H9421" s="11">
        <f>VLOOKUP(B9421,[1]!Product_Data[#Data],4,0)</f>
        <v>545</v>
      </c>
      <c r="I9421" s="11">
        <f>VLOOKUP(B9421,[1]!Product_Data[#Data],3,0)</f>
        <v>425</v>
      </c>
      <c r="J9421" s="11">
        <f t="shared" si="885"/>
        <v>1275</v>
      </c>
      <c r="K9421" s="11">
        <f t="shared" si="886"/>
        <v>1635</v>
      </c>
      <c r="L9421" s="11">
        <f t="shared" si="887"/>
        <v>360</v>
      </c>
      <c r="M9421" t="str">
        <f>VLOOKUP(C9421,[1]!Location_Data[#Data],2,0)</f>
        <v>Temecula</v>
      </c>
      <c r="N9421" t="str">
        <f>VLOOKUP(D9421,[1]!Salespeople_Data[#Data],2,0)</f>
        <v>Eugene Holmes</v>
      </c>
      <c r="O9421" t="str">
        <f>VLOOKUP(E9421,[1]!Customer_Data[#Data],2,0)</f>
        <v>Douglas Franklin</v>
      </c>
      <c r="P9421" s="15">
        <f t="shared" si="882"/>
        <v>1</v>
      </c>
      <c r="Q9421">
        <f t="shared" si="883"/>
        <v>6</v>
      </c>
      <c r="R9421">
        <f t="shared" si="884"/>
        <v>2019</v>
      </c>
    </row>
    <row r="9422" spans="1:18" x14ac:dyDescent="0.25">
      <c r="A9422" s="6" t="s">
        <v>10448</v>
      </c>
      <c r="B9422" s="6" t="s">
        <v>155</v>
      </c>
      <c r="C9422" s="6" t="s">
        <v>95</v>
      </c>
      <c r="D9422" s="6" t="s">
        <v>101</v>
      </c>
      <c r="E9422" s="6" t="s">
        <v>1050</v>
      </c>
      <c r="F9422" s="10">
        <v>43558</v>
      </c>
      <c r="G9422" s="6">
        <v>1</v>
      </c>
      <c r="H9422" s="11">
        <f>VLOOKUP(B9422,[1]!Product_Data[#Data],4,0)</f>
        <v>1353</v>
      </c>
      <c r="I9422" s="11">
        <f>VLOOKUP(B9422,[1]!Product_Data[#Data],3,0)</f>
        <v>947</v>
      </c>
      <c r="J9422" s="11">
        <f t="shared" si="885"/>
        <v>947</v>
      </c>
      <c r="K9422" s="11">
        <f t="shared" si="886"/>
        <v>1353</v>
      </c>
      <c r="L9422" s="11">
        <f t="shared" si="887"/>
        <v>406</v>
      </c>
      <c r="M9422" t="str">
        <f>VLOOKUP(C9422,[1]!Location_Data[#Data],2,0)</f>
        <v>Fullerton</v>
      </c>
      <c r="N9422" t="str">
        <f>VLOOKUP(D9422,[1]!Salespeople_Data[#Data],2,0)</f>
        <v>Scott Clark</v>
      </c>
      <c r="O9422" t="str">
        <f>VLOOKUP(E9422,[1]!Customer_Data[#Data],2,0)</f>
        <v>Aaron Moreno</v>
      </c>
      <c r="P9422" s="15">
        <f t="shared" si="882"/>
        <v>4</v>
      </c>
      <c r="Q9422">
        <f t="shared" si="883"/>
        <v>4</v>
      </c>
      <c r="R9422">
        <f t="shared" si="884"/>
        <v>2019</v>
      </c>
    </row>
    <row r="9423" spans="1:18" x14ac:dyDescent="0.25">
      <c r="A9423" s="6" t="s">
        <v>10449</v>
      </c>
      <c r="B9423" s="6" t="s">
        <v>537</v>
      </c>
      <c r="C9423" s="6" t="s">
        <v>182</v>
      </c>
      <c r="D9423" s="6" t="s">
        <v>216</v>
      </c>
      <c r="E9423" s="6" t="s">
        <v>1240</v>
      </c>
      <c r="F9423" s="10">
        <v>43757</v>
      </c>
      <c r="G9423" s="6">
        <v>1</v>
      </c>
      <c r="H9423" s="11">
        <f>VLOOKUP(B9423,[1]!Product_Data[#Data],4,0)</f>
        <v>556</v>
      </c>
      <c r="I9423" s="11">
        <f>VLOOKUP(B9423,[1]!Product_Data[#Data],3,0)</f>
        <v>395</v>
      </c>
      <c r="J9423" s="11">
        <f t="shared" si="885"/>
        <v>395</v>
      </c>
      <c r="K9423" s="11">
        <f t="shared" si="886"/>
        <v>556</v>
      </c>
      <c r="L9423" s="11">
        <f t="shared" si="887"/>
        <v>161</v>
      </c>
      <c r="M9423" t="str">
        <f>VLOOKUP(C9423,[1]!Location_Data[#Data],2,0)</f>
        <v>Vallejo</v>
      </c>
      <c r="N9423" t="str">
        <f>VLOOKUP(D9423,[1]!Salespeople_Data[#Data],2,0)</f>
        <v>Ernest Wagner</v>
      </c>
      <c r="O9423" t="str">
        <f>VLOOKUP(E9423,[1]!Customer_Data[#Data],2,0)</f>
        <v>Richard Carr</v>
      </c>
      <c r="P9423" s="15">
        <f t="shared" si="882"/>
        <v>7</v>
      </c>
      <c r="Q9423">
        <f t="shared" si="883"/>
        <v>10</v>
      </c>
      <c r="R9423">
        <f t="shared" si="884"/>
        <v>2019</v>
      </c>
    </row>
    <row r="9424" spans="1:18" x14ac:dyDescent="0.25">
      <c r="A9424" s="6" t="s">
        <v>10450</v>
      </c>
      <c r="B9424" s="6" t="s">
        <v>925</v>
      </c>
      <c r="C9424" s="6" t="s">
        <v>182</v>
      </c>
      <c r="D9424" s="6" t="s">
        <v>87</v>
      </c>
      <c r="E9424" s="6" t="s">
        <v>1284</v>
      </c>
      <c r="F9424" s="10">
        <v>43712</v>
      </c>
      <c r="G9424" s="6">
        <v>3</v>
      </c>
      <c r="H9424" s="11">
        <f>VLOOKUP(B9424,[1]!Product_Data[#Data],4,0)</f>
        <v>136</v>
      </c>
      <c r="I9424" s="11">
        <f>VLOOKUP(B9424,[1]!Product_Data[#Data],3,0)</f>
        <v>72</v>
      </c>
      <c r="J9424" s="11">
        <f t="shared" si="885"/>
        <v>216</v>
      </c>
      <c r="K9424" s="11">
        <f t="shared" si="886"/>
        <v>408</v>
      </c>
      <c r="L9424" s="11">
        <f t="shared" si="887"/>
        <v>192</v>
      </c>
      <c r="M9424" t="str">
        <f>VLOOKUP(C9424,[1]!Location_Data[#Data],2,0)</f>
        <v>Vallejo</v>
      </c>
      <c r="N9424" t="str">
        <f>VLOOKUP(D9424,[1]!Salespeople_Data[#Data],2,0)</f>
        <v>Martin Perry</v>
      </c>
      <c r="O9424" t="str">
        <f>VLOOKUP(E9424,[1]!Customer_Data[#Data],2,0)</f>
        <v>Shawn Fields</v>
      </c>
      <c r="P9424" s="15">
        <f t="shared" si="882"/>
        <v>4</v>
      </c>
      <c r="Q9424">
        <f t="shared" si="883"/>
        <v>9</v>
      </c>
      <c r="R9424">
        <f t="shared" si="884"/>
        <v>2019</v>
      </c>
    </row>
    <row r="9425" spans="1:18" x14ac:dyDescent="0.25">
      <c r="A9425" s="6" t="s">
        <v>10451</v>
      </c>
      <c r="B9425" s="6" t="s">
        <v>370</v>
      </c>
      <c r="C9425" s="6" t="s">
        <v>100</v>
      </c>
      <c r="D9425" s="6" t="s">
        <v>356</v>
      </c>
      <c r="E9425" s="6" t="s">
        <v>2018</v>
      </c>
      <c r="F9425" s="10">
        <v>43528</v>
      </c>
      <c r="G9425" s="6">
        <v>1</v>
      </c>
      <c r="H9425" s="11">
        <f>VLOOKUP(B9425,[1]!Product_Data[#Data],4,0)</f>
        <v>771</v>
      </c>
      <c r="I9425" s="11">
        <f>VLOOKUP(B9425,[1]!Product_Data[#Data],3,0)</f>
        <v>648</v>
      </c>
      <c r="J9425" s="11">
        <f t="shared" si="885"/>
        <v>648</v>
      </c>
      <c r="K9425" s="11">
        <f t="shared" si="886"/>
        <v>771</v>
      </c>
      <c r="L9425" s="11">
        <f t="shared" si="887"/>
        <v>123</v>
      </c>
      <c r="M9425" t="str">
        <f>VLOOKUP(C9425,[1]!Location_Data[#Data],2,0)</f>
        <v>Victorville</v>
      </c>
      <c r="N9425" t="str">
        <f>VLOOKUP(D9425,[1]!Salespeople_Data[#Data],2,0)</f>
        <v>Jimmy Young</v>
      </c>
      <c r="O9425" t="str">
        <f>VLOOKUP(E9425,[1]!Customer_Data[#Data],2,0)</f>
        <v>Paul Chapman</v>
      </c>
      <c r="P9425" s="15">
        <f t="shared" si="882"/>
        <v>2</v>
      </c>
      <c r="Q9425">
        <f t="shared" si="883"/>
        <v>3</v>
      </c>
      <c r="R9425">
        <f t="shared" si="884"/>
        <v>2019</v>
      </c>
    </row>
    <row r="9426" spans="1:18" x14ac:dyDescent="0.25">
      <c r="A9426" s="6" t="s">
        <v>10452</v>
      </c>
      <c r="B9426" s="6" t="s">
        <v>33</v>
      </c>
      <c r="C9426" s="6" t="s">
        <v>302</v>
      </c>
      <c r="D9426" s="6" t="s">
        <v>25</v>
      </c>
      <c r="E9426" s="6" t="s">
        <v>3202</v>
      </c>
      <c r="F9426" s="10">
        <v>43581</v>
      </c>
      <c r="G9426" s="6">
        <v>1</v>
      </c>
      <c r="H9426" s="11">
        <f>VLOOKUP(B9426,[1]!Product_Data[#Data],4,0)</f>
        <v>1582</v>
      </c>
      <c r="I9426" s="11">
        <f>VLOOKUP(B9426,[1]!Product_Data[#Data],3,0)</f>
        <v>1234</v>
      </c>
      <c r="J9426" s="11">
        <f t="shared" si="885"/>
        <v>1234</v>
      </c>
      <c r="K9426" s="11">
        <f t="shared" si="886"/>
        <v>1582</v>
      </c>
      <c r="L9426" s="11">
        <f t="shared" si="887"/>
        <v>348</v>
      </c>
      <c r="M9426" t="str">
        <f>VLOOKUP(C9426,[1]!Location_Data[#Data],2,0)</f>
        <v>Santa Rosa</v>
      </c>
      <c r="N9426" t="str">
        <f>VLOOKUP(D9426,[1]!Salespeople_Data[#Data],2,0)</f>
        <v>Brian Davis</v>
      </c>
      <c r="O9426" t="str">
        <f>VLOOKUP(E9426,[1]!Customer_Data[#Data],2,0)</f>
        <v>Thomas Daniels</v>
      </c>
      <c r="P9426" s="15">
        <f t="shared" si="882"/>
        <v>6</v>
      </c>
      <c r="Q9426">
        <f t="shared" si="883"/>
        <v>4</v>
      </c>
      <c r="R9426">
        <f t="shared" si="884"/>
        <v>2019</v>
      </c>
    </row>
    <row r="9427" spans="1:18" x14ac:dyDescent="0.25">
      <c r="A9427" s="6" t="s">
        <v>10453</v>
      </c>
      <c r="B9427" s="6" t="s">
        <v>457</v>
      </c>
      <c r="C9427" s="6" t="s">
        <v>52</v>
      </c>
      <c r="D9427" s="6" t="s">
        <v>191</v>
      </c>
      <c r="E9427" s="6" t="s">
        <v>3226</v>
      </c>
      <c r="F9427" s="10">
        <v>43707</v>
      </c>
      <c r="G9427" s="6">
        <v>2</v>
      </c>
      <c r="H9427" s="11">
        <f>VLOOKUP(B9427,[1]!Product_Data[#Data],4,0)</f>
        <v>947</v>
      </c>
      <c r="I9427" s="11">
        <f>VLOOKUP(B9427,[1]!Product_Data[#Data],3,0)</f>
        <v>786</v>
      </c>
      <c r="J9427" s="11">
        <f t="shared" si="885"/>
        <v>1572</v>
      </c>
      <c r="K9427" s="11">
        <f t="shared" si="886"/>
        <v>1894</v>
      </c>
      <c r="L9427" s="11">
        <f t="shared" si="887"/>
        <v>322</v>
      </c>
      <c r="M9427" t="str">
        <f>VLOOKUP(C9427,[1]!Location_Data[#Data],2,0)</f>
        <v>Pasadena</v>
      </c>
      <c r="N9427" t="str">
        <f>VLOOKUP(D9427,[1]!Salespeople_Data[#Data],2,0)</f>
        <v>Robert Reed</v>
      </c>
      <c r="O9427" t="str">
        <f>VLOOKUP(E9427,[1]!Customer_Data[#Data],2,0)</f>
        <v>Alan Thomas</v>
      </c>
      <c r="P9427" s="15">
        <f t="shared" si="882"/>
        <v>6</v>
      </c>
      <c r="Q9427">
        <f t="shared" si="883"/>
        <v>8</v>
      </c>
      <c r="R9427">
        <f t="shared" si="884"/>
        <v>2019</v>
      </c>
    </row>
    <row r="9428" spans="1:18" x14ac:dyDescent="0.25">
      <c r="A9428" s="6" t="s">
        <v>10454</v>
      </c>
      <c r="B9428" s="6" t="s">
        <v>200</v>
      </c>
      <c r="C9428" s="6" t="s">
        <v>268</v>
      </c>
      <c r="D9428" s="6" t="s">
        <v>80</v>
      </c>
      <c r="E9428" s="6" t="s">
        <v>3790</v>
      </c>
      <c r="F9428" s="10">
        <v>43639</v>
      </c>
      <c r="G9428" s="6">
        <v>2</v>
      </c>
      <c r="H9428" s="11">
        <f>VLOOKUP(B9428,[1]!Product_Data[#Data],4,0)</f>
        <v>315</v>
      </c>
      <c r="I9428" s="11">
        <f>VLOOKUP(B9428,[1]!Product_Data[#Data],3,0)</f>
        <v>208</v>
      </c>
      <c r="J9428" s="11">
        <f t="shared" si="885"/>
        <v>416</v>
      </c>
      <c r="K9428" s="11">
        <f t="shared" si="886"/>
        <v>630</v>
      </c>
      <c r="L9428" s="11">
        <f t="shared" si="887"/>
        <v>214</v>
      </c>
      <c r="M9428" t="str">
        <f>VLOOKUP(C9428,[1]!Location_Data[#Data],2,0)</f>
        <v>Murrieta</v>
      </c>
      <c r="N9428" t="str">
        <f>VLOOKUP(D9428,[1]!Salespeople_Data[#Data],2,0)</f>
        <v>Henry Nelson</v>
      </c>
      <c r="O9428" t="str">
        <f>VLOOKUP(E9428,[1]!Customer_Data[#Data],2,0)</f>
        <v>Joe Carroll</v>
      </c>
      <c r="P9428" s="15">
        <f t="shared" si="882"/>
        <v>1</v>
      </c>
      <c r="Q9428">
        <f t="shared" si="883"/>
        <v>6</v>
      </c>
      <c r="R9428">
        <f t="shared" si="884"/>
        <v>2019</v>
      </c>
    </row>
    <row r="9429" spans="1:18" x14ac:dyDescent="0.25">
      <c r="A9429" s="6" t="s">
        <v>10455</v>
      </c>
      <c r="B9429" s="6" t="s">
        <v>553</v>
      </c>
      <c r="C9429" s="6" t="s">
        <v>182</v>
      </c>
      <c r="D9429" s="6" t="s">
        <v>20</v>
      </c>
      <c r="E9429" s="6" t="s">
        <v>2122</v>
      </c>
      <c r="F9429" s="10">
        <v>43830</v>
      </c>
      <c r="G9429" s="6">
        <v>4</v>
      </c>
      <c r="H9429" s="11">
        <f>VLOOKUP(B9429,[1]!Product_Data[#Data],4,0)</f>
        <v>1798</v>
      </c>
      <c r="I9429" s="11">
        <f>VLOOKUP(B9429,[1]!Product_Data[#Data],3,0)</f>
        <v>971</v>
      </c>
      <c r="J9429" s="11">
        <f t="shared" si="885"/>
        <v>3884</v>
      </c>
      <c r="K9429" s="11">
        <f t="shared" si="886"/>
        <v>7192</v>
      </c>
      <c r="L9429" s="11">
        <f t="shared" si="887"/>
        <v>3308</v>
      </c>
      <c r="M9429" t="str">
        <f>VLOOKUP(C9429,[1]!Location_Data[#Data],2,0)</f>
        <v>Vallejo</v>
      </c>
      <c r="N9429" t="str">
        <f>VLOOKUP(D9429,[1]!Salespeople_Data[#Data],2,0)</f>
        <v>Joshua Cook</v>
      </c>
      <c r="O9429" t="str">
        <f>VLOOKUP(E9429,[1]!Customer_Data[#Data],2,0)</f>
        <v>Frank Hawkins</v>
      </c>
      <c r="P9429" s="15">
        <f t="shared" si="882"/>
        <v>3</v>
      </c>
      <c r="Q9429">
        <f t="shared" si="883"/>
        <v>12</v>
      </c>
      <c r="R9429">
        <f t="shared" si="884"/>
        <v>2019</v>
      </c>
    </row>
    <row r="9430" spans="1:18" x14ac:dyDescent="0.25">
      <c r="A9430" s="6" t="s">
        <v>10456</v>
      </c>
      <c r="B9430" s="6" t="s">
        <v>395</v>
      </c>
      <c r="C9430" s="6" t="s">
        <v>436</v>
      </c>
      <c r="D9430" s="6" t="s">
        <v>298</v>
      </c>
      <c r="E9430" s="6" t="s">
        <v>922</v>
      </c>
      <c r="F9430" s="10">
        <v>43823</v>
      </c>
      <c r="G9430" s="6">
        <v>1</v>
      </c>
      <c r="H9430" s="11">
        <f>VLOOKUP(B9430,[1]!Product_Data[#Data],4,0)</f>
        <v>2257</v>
      </c>
      <c r="I9430" s="11">
        <f>VLOOKUP(B9430,[1]!Product_Data[#Data],3,0)</f>
        <v>1535</v>
      </c>
      <c r="J9430" s="11">
        <f t="shared" si="885"/>
        <v>1535</v>
      </c>
      <c r="K9430" s="11">
        <f t="shared" si="886"/>
        <v>2257</v>
      </c>
      <c r="L9430" s="11">
        <f t="shared" si="887"/>
        <v>722</v>
      </c>
      <c r="M9430" t="str">
        <f>VLOOKUP(C9430,[1]!Location_Data[#Data],2,0)</f>
        <v>Jurupa Valley</v>
      </c>
      <c r="N9430" t="str">
        <f>VLOOKUP(D9430,[1]!Salespeople_Data[#Data],2,0)</f>
        <v>Kenneth Fields</v>
      </c>
      <c r="O9430" t="str">
        <f>VLOOKUP(E9430,[1]!Customer_Data[#Data],2,0)</f>
        <v>David Mendoza</v>
      </c>
      <c r="P9430" s="15">
        <f t="shared" si="882"/>
        <v>3</v>
      </c>
      <c r="Q9430">
        <f t="shared" si="883"/>
        <v>12</v>
      </c>
      <c r="R9430">
        <f t="shared" si="884"/>
        <v>2019</v>
      </c>
    </row>
    <row r="9431" spans="1:18" x14ac:dyDescent="0.25">
      <c r="A9431" s="6" t="s">
        <v>10457</v>
      </c>
      <c r="B9431" s="6" t="s">
        <v>43</v>
      </c>
      <c r="C9431" s="6" t="s">
        <v>436</v>
      </c>
      <c r="D9431" s="6" t="s">
        <v>308</v>
      </c>
      <c r="E9431" s="6" t="s">
        <v>617</v>
      </c>
      <c r="F9431" s="10">
        <v>43576</v>
      </c>
      <c r="G9431" s="6">
        <v>1</v>
      </c>
      <c r="H9431" s="11">
        <f>VLOOKUP(B9431,[1]!Product_Data[#Data],4,0)</f>
        <v>356</v>
      </c>
      <c r="I9431" s="11">
        <f>VLOOKUP(B9431,[1]!Product_Data[#Data],3,0)</f>
        <v>292</v>
      </c>
      <c r="J9431" s="11">
        <f t="shared" si="885"/>
        <v>292</v>
      </c>
      <c r="K9431" s="11">
        <f t="shared" si="886"/>
        <v>356</v>
      </c>
      <c r="L9431" s="11">
        <f t="shared" si="887"/>
        <v>64</v>
      </c>
      <c r="M9431" t="str">
        <f>VLOOKUP(C9431,[1]!Location_Data[#Data],2,0)</f>
        <v>Jurupa Valley</v>
      </c>
      <c r="N9431" t="str">
        <f>VLOOKUP(D9431,[1]!Salespeople_Data[#Data],2,0)</f>
        <v>Fred Robertson</v>
      </c>
      <c r="O9431" t="str">
        <f>VLOOKUP(E9431,[1]!Customer_Data[#Data],2,0)</f>
        <v>Henry Harper</v>
      </c>
      <c r="P9431" s="15">
        <f t="shared" si="882"/>
        <v>1</v>
      </c>
      <c r="Q9431">
        <f t="shared" si="883"/>
        <v>4</v>
      </c>
      <c r="R9431">
        <f t="shared" si="884"/>
        <v>2019</v>
      </c>
    </row>
    <row r="9432" spans="1:18" x14ac:dyDescent="0.25">
      <c r="A9432" s="6" t="s">
        <v>10458</v>
      </c>
      <c r="B9432" s="6" t="s">
        <v>275</v>
      </c>
      <c r="C9432" s="6" t="s">
        <v>286</v>
      </c>
      <c r="D9432" s="6" t="s">
        <v>53</v>
      </c>
      <c r="E9432" s="6" t="s">
        <v>685</v>
      </c>
      <c r="F9432" s="10">
        <v>43814</v>
      </c>
      <c r="G9432" s="6">
        <v>3</v>
      </c>
      <c r="H9432" s="11">
        <f>VLOOKUP(B9432,[1]!Product_Data[#Data],4,0)</f>
        <v>2353</v>
      </c>
      <c r="I9432" s="11">
        <f>VLOOKUP(B9432,[1]!Product_Data[#Data],3,0)</f>
        <v>1788</v>
      </c>
      <c r="J9432" s="11">
        <f t="shared" si="885"/>
        <v>5364</v>
      </c>
      <c r="K9432" s="11">
        <f t="shared" si="886"/>
        <v>7059</v>
      </c>
      <c r="L9432" s="11">
        <f t="shared" si="887"/>
        <v>1695</v>
      </c>
      <c r="M9432" t="str">
        <f>VLOOKUP(C9432,[1]!Location_Data[#Data],2,0)</f>
        <v>El Monte</v>
      </c>
      <c r="N9432" t="str">
        <f>VLOOKUP(D9432,[1]!Salespeople_Data[#Data],2,0)</f>
        <v>Scott Mason</v>
      </c>
      <c r="O9432" t="str">
        <f>VLOOKUP(E9432,[1]!Customer_Data[#Data],2,0)</f>
        <v>Roger Tucker</v>
      </c>
      <c r="P9432" s="15">
        <f t="shared" si="882"/>
        <v>1</v>
      </c>
      <c r="Q9432">
        <f t="shared" si="883"/>
        <v>12</v>
      </c>
      <c r="R9432">
        <f t="shared" si="884"/>
        <v>2019</v>
      </c>
    </row>
    <row r="9433" spans="1:18" x14ac:dyDescent="0.25">
      <c r="A9433" s="6" t="s">
        <v>10459</v>
      </c>
      <c r="B9433" s="6" t="s">
        <v>412</v>
      </c>
      <c r="C9433" s="6" t="s">
        <v>140</v>
      </c>
      <c r="D9433" s="6" t="s">
        <v>447</v>
      </c>
      <c r="E9433" s="6" t="s">
        <v>334</v>
      </c>
      <c r="F9433" s="10">
        <v>43614</v>
      </c>
      <c r="G9433" s="6">
        <v>1</v>
      </c>
      <c r="H9433" s="11">
        <f>VLOOKUP(B9433,[1]!Product_Data[#Data],4,0)</f>
        <v>2396</v>
      </c>
      <c r="I9433" s="11">
        <f>VLOOKUP(B9433,[1]!Product_Data[#Data],3,0)</f>
        <v>1965</v>
      </c>
      <c r="J9433" s="11">
        <f t="shared" si="885"/>
        <v>1965</v>
      </c>
      <c r="K9433" s="11">
        <f t="shared" si="886"/>
        <v>2396</v>
      </c>
      <c r="L9433" s="11">
        <f t="shared" si="887"/>
        <v>431</v>
      </c>
      <c r="M9433" t="str">
        <f>VLOOKUP(C9433,[1]!Location_Data[#Data],2,0)</f>
        <v>Salinas</v>
      </c>
      <c r="N9433" t="str">
        <f>VLOOKUP(D9433,[1]!Salespeople_Data[#Data],2,0)</f>
        <v>Howard Sims</v>
      </c>
      <c r="O9433" t="str">
        <f>VLOOKUP(E9433,[1]!Customer_Data[#Data],2,0)</f>
        <v>Gregory Porter</v>
      </c>
      <c r="P9433" s="15">
        <f t="shared" si="882"/>
        <v>4</v>
      </c>
      <c r="Q9433">
        <f t="shared" si="883"/>
        <v>5</v>
      </c>
      <c r="R9433">
        <f t="shared" si="884"/>
        <v>2019</v>
      </c>
    </row>
    <row r="9434" spans="1:18" x14ac:dyDescent="0.25">
      <c r="A9434" s="6" t="s">
        <v>10460</v>
      </c>
      <c r="B9434" s="6" t="s">
        <v>181</v>
      </c>
      <c r="C9434" s="6" t="s">
        <v>100</v>
      </c>
      <c r="D9434" s="6" t="s">
        <v>25</v>
      </c>
      <c r="E9434" s="6" t="s">
        <v>812</v>
      </c>
      <c r="F9434" s="10">
        <v>43624</v>
      </c>
      <c r="G9434" s="6">
        <v>1</v>
      </c>
      <c r="H9434" s="11">
        <f>VLOOKUP(B9434,[1]!Product_Data[#Data],4,0)</f>
        <v>1500</v>
      </c>
      <c r="I9434" s="11">
        <f>VLOOKUP(B9434,[1]!Product_Data[#Data],3,0)</f>
        <v>900</v>
      </c>
      <c r="J9434" s="11">
        <f t="shared" si="885"/>
        <v>900</v>
      </c>
      <c r="K9434" s="11">
        <f t="shared" si="886"/>
        <v>1500</v>
      </c>
      <c r="L9434" s="11">
        <f t="shared" si="887"/>
        <v>600</v>
      </c>
      <c r="M9434" t="str">
        <f>VLOOKUP(C9434,[1]!Location_Data[#Data],2,0)</f>
        <v>Victorville</v>
      </c>
      <c r="N9434" t="str">
        <f>VLOOKUP(D9434,[1]!Salespeople_Data[#Data],2,0)</f>
        <v>Brian Davis</v>
      </c>
      <c r="O9434" t="str">
        <f>VLOOKUP(E9434,[1]!Customer_Data[#Data],2,0)</f>
        <v>Shawn Reynolds</v>
      </c>
      <c r="P9434" s="15">
        <f t="shared" si="882"/>
        <v>7</v>
      </c>
      <c r="Q9434">
        <f t="shared" si="883"/>
        <v>6</v>
      </c>
      <c r="R9434">
        <f t="shared" si="884"/>
        <v>2019</v>
      </c>
    </row>
    <row r="9435" spans="1:18" x14ac:dyDescent="0.25">
      <c r="A9435" s="6" t="s">
        <v>10461</v>
      </c>
      <c r="B9435" s="6" t="s">
        <v>28</v>
      </c>
      <c r="C9435" s="6" t="s">
        <v>29</v>
      </c>
      <c r="D9435" s="6" t="s">
        <v>40</v>
      </c>
      <c r="E9435" s="6" t="s">
        <v>865</v>
      </c>
      <c r="F9435" s="10">
        <v>43768</v>
      </c>
      <c r="G9435" s="6">
        <v>1</v>
      </c>
      <c r="H9435" s="11">
        <f>VLOOKUP(B9435,[1]!Product_Data[#Data],4,0)</f>
        <v>684</v>
      </c>
      <c r="I9435" s="11">
        <f>VLOOKUP(B9435,[1]!Product_Data[#Data],3,0)</f>
        <v>561</v>
      </c>
      <c r="J9435" s="11">
        <f t="shared" si="885"/>
        <v>561</v>
      </c>
      <c r="K9435" s="11">
        <f t="shared" si="886"/>
        <v>684</v>
      </c>
      <c r="L9435" s="11">
        <f t="shared" si="887"/>
        <v>123</v>
      </c>
      <c r="M9435" t="str">
        <f>VLOOKUP(C9435,[1]!Location_Data[#Data],2,0)</f>
        <v>Santa Ana</v>
      </c>
      <c r="N9435" t="str">
        <f>VLOOKUP(D9435,[1]!Salespeople_Data[#Data],2,0)</f>
        <v>Brian Hansen</v>
      </c>
      <c r="O9435" t="str">
        <f>VLOOKUP(E9435,[1]!Customer_Data[#Data],2,0)</f>
        <v>Aaron Cruz</v>
      </c>
      <c r="P9435" s="15">
        <f t="shared" si="882"/>
        <v>4</v>
      </c>
      <c r="Q9435">
        <f t="shared" si="883"/>
        <v>10</v>
      </c>
      <c r="R9435">
        <f t="shared" si="884"/>
        <v>2019</v>
      </c>
    </row>
    <row r="9436" spans="1:18" x14ac:dyDescent="0.25">
      <c r="A9436" s="6" t="s">
        <v>10462</v>
      </c>
      <c r="B9436" s="6" t="s">
        <v>271</v>
      </c>
      <c r="C9436" s="6" t="s">
        <v>469</v>
      </c>
      <c r="D9436" s="6" t="s">
        <v>269</v>
      </c>
      <c r="E9436" s="6" t="s">
        <v>963</v>
      </c>
      <c r="F9436" s="10">
        <v>43523</v>
      </c>
      <c r="G9436" s="6">
        <v>1</v>
      </c>
      <c r="H9436" s="11">
        <f>VLOOKUP(B9436,[1]!Product_Data[#Data],4,0)</f>
        <v>1587</v>
      </c>
      <c r="I9436" s="11">
        <f>VLOOKUP(B9436,[1]!Product_Data[#Data],3,0)</f>
        <v>1301</v>
      </c>
      <c r="J9436" s="11">
        <f t="shared" si="885"/>
        <v>1301</v>
      </c>
      <c r="K9436" s="11">
        <f t="shared" si="886"/>
        <v>1587</v>
      </c>
      <c r="L9436" s="11">
        <f t="shared" si="887"/>
        <v>286</v>
      </c>
      <c r="M9436" t="str">
        <f>VLOOKUP(C9436,[1]!Location_Data[#Data],2,0)</f>
        <v>Escondido</v>
      </c>
      <c r="N9436" t="str">
        <f>VLOOKUP(D9436,[1]!Salespeople_Data[#Data],2,0)</f>
        <v>Kevin Butler</v>
      </c>
      <c r="O9436" t="str">
        <f>VLOOKUP(E9436,[1]!Customer_Data[#Data],2,0)</f>
        <v>Ralph Oliver</v>
      </c>
      <c r="P9436" s="15">
        <f t="shared" si="882"/>
        <v>4</v>
      </c>
      <c r="Q9436">
        <f t="shared" si="883"/>
        <v>2</v>
      </c>
      <c r="R9436">
        <f t="shared" si="884"/>
        <v>2019</v>
      </c>
    </row>
    <row r="9437" spans="1:18" x14ac:dyDescent="0.25">
      <c r="A9437" s="6" t="s">
        <v>10463</v>
      </c>
      <c r="B9437" s="6" t="s">
        <v>457</v>
      </c>
      <c r="C9437" s="6" t="s">
        <v>246</v>
      </c>
      <c r="D9437" s="6" t="s">
        <v>359</v>
      </c>
      <c r="E9437" s="6" t="s">
        <v>2251</v>
      </c>
      <c r="F9437" s="10">
        <v>43782</v>
      </c>
      <c r="G9437" s="6">
        <v>3</v>
      </c>
      <c r="H9437" s="11">
        <f>VLOOKUP(B9437,[1]!Product_Data[#Data],4,0)</f>
        <v>947</v>
      </c>
      <c r="I9437" s="11">
        <f>VLOOKUP(B9437,[1]!Product_Data[#Data],3,0)</f>
        <v>786</v>
      </c>
      <c r="J9437" s="11">
        <f t="shared" si="885"/>
        <v>2358</v>
      </c>
      <c r="K9437" s="11">
        <f t="shared" si="886"/>
        <v>2841</v>
      </c>
      <c r="L9437" s="11">
        <f t="shared" si="887"/>
        <v>483</v>
      </c>
      <c r="M9437" t="str">
        <f>VLOOKUP(C9437,[1]!Location_Data[#Data],2,0)</f>
        <v>San Francisco</v>
      </c>
      <c r="N9437" t="str">
        <f>VLOOKUP(D9437,[1]!Salespeople_Data[#Data],2,0)</f>
        <v>Eugene Holmes</v>
      </c>
      <c r="O9437" t="str">
        <f>VLOOKUP(E9437,[1]!Customer_Data[#Data],2,0)</f>
        <v>Timothy Bowman</v>
      </c>
      <c r="P9437" s="15">
        <f t="shared" si="882"/>
        <v>4</v>
      </c>
      <c r="Q9437">
        <f t="shared" si="883"/>
        <v>11</v>
      </c>
      <c r="R9437">
        <f t="shared" si="884"/>
        <v>2019</v>
      </c>
    </row>
    <row r="9438" spans="1:18" x14ac:dyDescent="0.25">
      <c r="A9438" s="6" t="s">
        <v>10464</v>
      </c>
      <c r="B9438" s="6" t="s">
        <v>83</v>
      </c>
      <c r="C9438" s="6" t="s">
        <v>596</v>
      </c>
      <c r="D9438" s="6" t="s">
        <v>96</v>
      </c>
      <c r="E9438" s="6" t="s">
        <v>1577</v>
      </c>
      <c r="F9438" s="10">
        <v>43677</v>
      </c>
      <c r="G9438" s="6">
        <v>1</v>
      </c>
      <c r="H9438" s="11">
        <f>VLOOKUP(B9438,[1]!Product_Data[#Data],4,0)</f>
        <v>1972</v>
      </c>
      <c r="I9438" s="11">
        <f>VLOOKUP(B9438,[1]!Product_Data[#Data],3,0)</f>
        <v>1321</v>
      </c>
      <c r="J9438" s="11">
        <f t="shared" si="885"/>
        <v>1321</v>
      </c>
      <c r="K9438" s="11">
        <f t="shared" si="886"/>
        <v>1972</v>
      </c>
      <c r="L9438" s="11">
        <f t="shared" si="887"/>
        <v>651</v>
      </c>
      <c r="M9438" t="str">
        <f>VLOOKUP(C9438,[1]!Location_Data[#Data],2,0)</f>
        <v>Fremont</v>
      </c>
      <c r="N9438" t="str">
        <f>VLOOKUP(D9438,[1]!Salespeople_Data[#Data],2,0)</f>
        <v>Brian Thomas</v>
      </c>
      <c r="O9438" t="str">
        <f>VLOOKUP(E9438,[1]!Customer_Data[#Data],2,0)</f>
        <v>Kevin Wood</v>
      </c>
      <c r="P9438" s="15">
        <f t="shared" si="882"/>
        <v>4</v>
      </c>
      <c r="Q9438">
        <f t="shared" si="883"/>
        <v>7</v>
      </c>
      <c r="R9438">
        <f t="shared" si="884"/>
        <v>2019</v>
      </c>
    </row>
    <row r="9439" spans="1:18" x14ac:dyDescent="0.25">
      <c r="A9439" s="6" t="s">
        <v>10465</v>
      </c>
      <c r="B9439" s="6" t="s">
        <v>818</v>
      </c>
      <c r="C9439" s="6" t="s">
        <v>169</v>
      </c>
      <c r="D9439" s="6" t="s">
        <v>91</v>
      </c>
      <c r="E9439" s="6" t="s">
        <v>7314</v>
      </c>
      <c r="F9439" s="10">
        <v>43556</v>
      </c>
      <c r="G9439" s="6">
        <v>4</v>
      </c>
      <c r="H9439" s="11">
        <f>VLOOKUP(B9439,[1]!Product_Data[#Data],4,0)</f>
        <v>1638</v>
      </c>
      <c r="I9439" s="11">
        <f>VLOOKUP(B9439,[1]!Product_Data[#Data],3,0)</f>
        <v>1261</v>
      </c>
      <c r="J9439" s="11">
        <f t="shared" si="885"/>
        <v>5044</v>
      </c>
      <c r="K9439" s="11">
        <f t="shared" si="886"/>
        <v>6552</v>
      </c>
      <c r="L9439" s="11">
        <f t="shared" si="887"/>
        <v>1508</v>
      </c>
      <c r="M9439" t="str">
        <f>VLOOKUP(C9439,[1]!Location_Data[#Data],2,0)</f>
        <v>Vista</v>
      </c>
      <c r="N9439" t="str">
        <f>VLOOKUP(D9439,[1]!Salespeople_Data[#Data],2,0)</f>
        <v>Howard Gardner</v>
      </c>
      <c r="O9439" t="str">
        <f>VLOOKUP(E9439,[1]!Customer_Data[#Data],2,0)</f>
        <v>David Wheeler</v>
      </c>
      <c r="P9439" s="15">
        <f t="shared" si="882"/>
        <v>2</v>
      </c>
      <c r="Q9439">
        <f t="shared" si="883"/>
        <v>4</v>
      </c>
      <c r="R9439">
        <f t="shared" si="884"/>
        <v>2019</v>
      </c>
    </row>
    <row r="9440" spans="1:18" x14ac:dyDescent="0.25">
      <c r="A9440" s="6" t="s">
        <v>10466</v>
      </c>
      <c r="B9440" s="6" t="s">
        <v>23</v>
      </c>
      <c r="C9440" s="6" t="s">
        <v>186</v>
      </c>
      <c r="D9440" s="6" t="s">
        <v>212</v>
      </c>
      <c r="E9440" s="6" t="s">
        <v>1102</v>
      </c>
      <c r="F9440" s="10">
        <v>43780</v>
      </c>
      <c r="G9440" s="6">
        <v>1</v>
      </c>
      <c r="H9440" s="11">
        <f>VLOOKUP(B9440,[1]!Product_Data[#Data],4,0)</f>
        <v>1052</v>
      </c>
      <c r="I9440" s="11">
        <f>VLOOKUP(B9440,[1]!Product_Data[#Data],3,0)</f>
        <v>589</v>
      </c>
      <c r="J9440" s="11">
        <f t="shared" si="885"/>
        <v>589</v>
      </c>
      <c r="K9440" s="11">
        <f t="shared" si="886"/>
        <v>1052</v>
      </c>
      <c r="L9440" s="11">
        <f t="shared" si="887"/>
        <v>463</v>
      </c>
      <c r="M9440" t="str">
        <f>VLOOKUP(C9440,[1]!Location_Data[#Data],2,0)</f>
        <v>Riverside</v>
      </c>
      <c r="N9440" t="str">
        <f>VLOOKUP(D9440,[1]!Salespeople_Data[#Data],2,0)</f>
        <v>Ronald Reed</v>
      </c>
      <c r="O9440" t="str">
        <f>VLOOKUP(E9440,[1]!Customer_Data[#Data],2,0)</f>
        <v>Brian Taylor</v>
      </c>
      <c r="P9440" s="15">
        <f t="shared" si="882"/>
        <v>2</v>
      </c>
      <c r="Q9440">
        <f t="shared" si="883"/>
        <v>11</v>
      </c>
      <c r="R9440">
        <f t="shared" si="884"/>
        <v>2019</v>
      </c>
    </row>
    <row r="9441" spans="1:18" x14ac:dyDescent="0.25">
      <c r="A9441" s="6" t="s">
        <v>10467</v>
      </c>
      <c r="B9441" s="6" t="s">
        <v>203</v>
      </c>
      <c r="C9441" s="6" t="s">
        <v>120</v>
      </c>
      <c r="D9441" s="6" t="s">
        <v>170</v>
      </c>
      <c r="E9441" s="6" t="s">
        <v>1136</v>
      </c>
      <c r="F9441" s="10">
        <v>43558</v>
      </c>
      <c r="G9441" s="6">
        <v>1</v>
      </c>
      <c r="H9441" s="11">
        <f>VLOOKUP(B9441,[1]!Product_Data[#Data],4,0)</f>
        <v>1414</v>
      </c>
      <c r="I9441" s="11">
        <f>VLOOKUP(B9441,[1]!Product_Data[#Data],3,0)</f>
        <v>962</v>
      </c>
      <c r="J9441" s="11">
        <f t="shared" si="885"/>
        <v>962</v>
      </c>
      <c r="K9441" s="11">
        <f t="shared" si="886"/>
        <v>1414</v>
      </c>
      <c r="L9441" s="11">
        <f t="shared" si="887"/>
        <v>452</v>
      </c>
      <c r="M9441" t="str">
        <f>VLOOKUP(C9441,[1]!Location_Data[#Data],2,0)</f>
        <v>Elk Grove</v>
      </c>
      <c r="N9441" t="str">
        <f>VLOOKUP(D9441,[1]!Salespeople_Data[#Data],2,0)</f>
        <v>Sean Miller</v>
      </c>
      <c r="O9441" t="str">
        <f>VLOOKUP(E9441,[1]!Customer_Data[#Data],2,0)</f>
        <v>Juan Wood</v>
      </c>
      <c r="P9441" s="15">
        <f t="shared" si="882"/>
        <v>4</v>
      </c>
      <c r="Q9441">
        <f t="shared" si="883"/>
        <v>4</v>
      </c>
      <c r="R9441">
        <f t="shared" si="884"/>
        <v>2019</v>
      </c>
    </row>
    <row r="9442" spans="1:18" x14ac:dyDescent="0.25">
      <c r="A9442" s="6" t="s">
        <v>10468</v>
      </c>
      <c r="B9442" s="6" t="s">
        <v>56</v>
      </c>
      <c r="C9442" s="6" t="s">
        <v>286</v>
      </c>
      <c r="D9442" s="6" t="s">
        <v>116</v>
      </c>
      <c r="E9442" s="6" t="s">
        <v>5547</v>
      </c>
      <c r="F9442" s="10">
        <v>43638</v>
      </c>
      <c r="G9442" s="6">
        <v>2</v>
      </c>
      <c r="H9442" s="11">
        <f>VLOOKUP(B9442,[1]!Product_Data[#Data],4,0)</f>
        <v>1848</v>
      </c>
      <c r="I9442" s="11">
        <f>VLOOKUP(B9442,[1]!Product_Data[#Data],3,0)</f>
        <v>1294</v>
      </c>
      <c r="J9442" s="11">
        <f t="shared" si="885"/>
        <v>2588</v>
      </c>
      <c r="K9442" s="11">
        <f t="shared" si="886"/>
        <v>3696</v>
      </c>
      <c r="L9442" s="11">
        <f t="shared" si="887"/>
        <v>1108</v>
      </c>
      <c r="M9442" t="str">
        <f>VLOOKUP(C9442,[1]!Location_Data[#Data],2,0)</f>
        <v>El Monte</v>
      </c>
      <c r="N9442" t="str">
        <f>VLOOKUP(D9442,[1]!Salespeople_Data[#Data],2,0)</f>
        <v>Roger Ramos</v>
      </c>
      <c r="O9442" t="str">
        <f>VLOOKUP(E9442,[1]!Customer_Data[#Data],2,0)</f>
        <v>Joe Griffin</v>
      </c>
      <c r="P9442" s="15">
        <f t="shared" si="882"/>
        <v>7</v>
      </c>
      <c r="Q9442">
        <f t="shared" si="883"/>
        <v>6</v>
      </c>
      <c r="R9442">
        <f t="shared" si="884"/>
        <v>2019</v>
      </c>
    </row>
    <row r="9443" spans="1:18" x14ac:dyDescent="0.25">
      <c r="A9443" s="6" t="s">
        <v>10469</v>
      </c>
      <c r="B9443" s="6" t="s">
        <v>164</v>
      </c>
      <c r="C9443" s="6" t="s">
        <v>190</v>
      </c>
      <c r="D9443" s="6" t="s">
        <v>308</v>
      </c>
      <c r="E9443" s="6" t="s">
        <v>50</v>
      </c>
      <c r="F9443" s="10">
        <v>43572</v>
      </c>
      <c r="G9443" s="6">
        <v>1</v>
      </c>
      <c r="H9443" s="11">
        <f>VLOOKUP(B9443,[1]!Product_Data[#Data],4,0)</f>
        <v>637</v>
      </c>
      <c r="I9443" s="11">
        <f>VLOOKUP(B9443,[1]!Product_Data[#Data],3,0)</f>
        <v>389</v>
      </c>
      <c r="J9443" s="11">
        <f t="shared" si="885"/>
        <v>389</v>
      </c>
      <c r="K9443" s="11">
        <f t="shared" si="886"/>
        <v>637</v>
      </c>
      <c r="L9443" s="11">
        <f t="shared" si="887"/>
        <v>248</v>
      </c>
      <c r="M9443" t="str">
        <f>VLOOKUP(C9443,[1]!Location_Data[#Data],2,0)</f>
        <v>Oakland</v>
      </c>
      <c r="N9443" t="str">
        <f>VLOOKUP(D9443,[1]!Salespeople_Data[#Data],2,0)</f>
        <v>Fred Robertson</v>
      </c>
      <c r="O9443" t="str">
        <f>VLOOKUP(E9443,[1]!Customer_Data[#Data],2,0)</f>
        <v>David Perkins</v>
      </c>
      <c r="P9443" s="15">
        <f t="shared" si="882"/>
        <v>4</v>
      </c>
      <c r="Q9443">
        <f t="shared" si="883"/>
        <v>4</v>
      </c>
      <c r="R9443">
        <f t="shared" si="884"/>
        <v>2019</v>
      </c>
    </row>
    <row r="9444" spans="1:18" x14ac:dyDescent="0.25">
      <c r="A9444" s="6" t="s">
        <v>10470</v>
      </c>
      <c r="B9444" s="6" t="s">
        <v>33</v>
      </c>
      <c r="C9444" s="6" t="s">
        <v>380</v>
      </c>
      <c r="D9444" s="6" t="s">
        <v>212</v>
      </c>
      <c r="E9444" s="6" t="s">
        <v>736</v>
      </c>
      <c r="F9444" s="10">
        <v>43505</v>
      </c>
      <c r="G9444" s="6">
        <v>1</v>
      </c>
      <c r="H9444" s="11">
        <f>VLOOKUP(B9444,[1]!Product_Data[#Data],4,0)</f>
        <v>1582</v>
      </c>
      <c r="I9444" s="11">
        <f>VLOOKUP(B9444,[1]!Product_Data[#Data],3,0)</f>
        <v>1234</v>
      </c>
      <c r="J9444" s="11">
        <f t="shared" si="885"/>
        <v>1234</v>
      </c>
      <c r="K9444" s="11">
        <f t="shared" si="886"/>
        <v>1582</v>
      </c>
      <c r="L9444" s="11">
        <f t="shared" si="887"/>
        <v>348</v>
      </c>
      <c r="M9444" t="str">
        <f>VLOOKUP(C9444,[1]!Location_Data[#Data],2,0)</f>
        <v>Los Angeles</v>
      </c>
      <c r="N9444" t="str">
        <f>VLOOKUP(D9444,[1]!Salespeople_Data[#Data],2,0)</f>
        <v>Ronald Reed</v>
      </c>
      <c r="O9444" t="str">
        <f>VLOOKUP(E9444,[1]!Customer_Data[#Data],2,0)</f>
        <v>Aaron Carr</v>
      </c>
      <c r="P9444" s="15">
        <f t="shared" si="882"/>
        <v>7</v>
      </c>
      <c r="Q9444">
        <f t="shared" si="883"/>
        <v>2</v>
      </c>
      <c r="R9444">
        <f t="shared" si="884"/>
        <v>2019</v>
      </c>
    </row>
    <row r="9445" spans="1:18" x14ac:dyDescent="0.25">
      <c r="A9445" s="6" t="s">
        <v>10471</v>
      </c>
      <c r="B9445" s="6" t="s">
        <v>400</v>
      </c>
      <c r="C9445" s="6" t="s">
        <v>349</v>
      </c>
      <c r="D9445" s="6" t="s">
        <v>58</v>
      </c>
      <c r="E9445" s="6" t="s">
        <v>1318</v>
      </c>
      <c r="F9445" s="10">
        <v>43741</v>
      </c>
      <c r="G9445" s="6">
        <v>3</v>
      </c>
      <c r="H9445" s="11">
        <f>VLOOKUP(B9445,[1]!Product_Data[#Data],4,0)</f>
        <v>886</v>
      </c>
      <c r="I9445" s="11">
        <f>VLOOKUP(B9445,[1]!Product_Data[#Data],3,0)</f>
        <v>478</v>
      </c>
      <c r="J9445" s="11">
        <f t="shared" si="885"/>
        <v>1434</v>
      </c>
      <c r="K9445" s="11">
        <f t="shared" si="886"/>
        <v>2658</v>
      </c>
      <c r="L9445" s="11">
        <f t="shared" si="887"/>
        <v>1224</v>
      </c>
      <c r="M9445" t="str">
        <f>VLOOKUP(C9445,[1]!Location_Data[#Data],2,0)</f>
        <v>Santa Clara</v>
      </c>
      <c r="N9445" t="str">
        <f>VLOOKUP(D9445,[1]!Salespeople_Data[#Data],2,0)</f>
        <v>Christopher Tucker</v>
      </c>
      <c r="O9445" t="str">
        <f>VLOOKUP(E9445,[1]!Customer_Data[#Data],2,0)</f>
        <v>Roy Scott</v>
      </c>
      <c r="P9445" s="15">
        <f t="shared" si="882"/>
        <v>5</v>
      </c>
      <c r="Q9445">
        <f t="shared" si="883"/>
        <v>10</v>
      </c>
      <c r="R9445">
        <f t="shared" si="884"/>
        <v>2019</v>
      </c>
    </row>
    <row r="9446" spans="1:18" x14ac:dyDescent="0.25">
      <c r="A9446" s="6" t="s">
        <v>10472</v>
      </c>
      <c r="B9446" s="6" t="s">
        <v>119</v>
      </c>
      <c r="C9446" s="6" t="s">
        <v>349</v>
      </c>
      <c r="D9446" s="6" t="s">
        <v>298</v>
      </c>
      <c r="E9446" s="6" t="s">
        <v>236</v>
      </c>
      <c r="F9446" s="10">
        <v>43593</v>
      </c>
      <c r="G9446" s="6">
        <v>3</v>
      </c>
      <c r="H9446" s="11">
        <f>VLOOKUP(B9446,[1]!Product_Data[#Data],4,0)</f>
        <v>1077</v>
      </c>
      <c r="I9446" s="11">
        <f>VLOOKUP(B9446,[1]!Product_Data[#Data],3,0)</f>
        <v>732</v>
      </c>
      <c r="J9446" s="11">
        <f t="shared" si="885"/>
        <v>2196</v>
      </c>
      <c r="K9446" s="11">
        <f t="shared" si="886"/>
        <v>3231</v>
      </c>
      <c r="L9446" s="11">
        <f t="shared" si="887"/>
        <v>1035</v>
      </c>
      <c r="M9446" t="str">
        <f>VLOOKUP(C9446,[1]!Location_Data[#Data],2,0)</f>
        <v>Santa Clara</v>
      </c>
      <c r="N9446" t="str">
        <f>VLOOKUP(D9446,[1]!Salespeople_Data[#Data],2,0)</f>
        <v>Kenneth Fields</v>
      </c>
      <c r="O9446" t="str">
        <f>VLOOKUP(E9446,[1]!Customer_Data[#Data],2,0)</f>
        <v>Howard Harrison</v>
      </c>
      <c r="P9446" s="15">
        <f t="shared" si="882"/>
        <v>4</v>
      </c>
      <c r="Q9446">
        <f t="shared" si="883"/>
        <v>5</v>
      </c>
      <c r="R9446">
        <f t="shared" si="884"/>
        <v>2019</v>
      </c>
    </row>
    <row r="9447" spans="1:18" x14ac:dyDescent="0.25">
      <c r="A9447" s="6" t="s">
        <v>10473</v>
      </c>
      <c r="B9447" s="6" t="s">
        <v>440</v>
      </c>
      <c r="C9447" s="6" t="s">
        <v>224</v>
      </c>
      <c r="D9447" s="6" t="s">
        <v>170</v>
      </c>
      <c r="E9447" s="6" t="s">
        <v>1040</v>
      </c>
      <c r="F9447" s="10">
        <v>43569</v>
      </c>
      <c r="G9447" s="6">
        <v>2</v>
      </c>
      <c r="H9447" s="11">
        <f>VLOOKUP(B9447,[1]!Product_Data[#Data],4,0)</f>
        <v>800</v>
      </c>
      <c r="I9447" s="11">
        <f>VLOOKUP(B9447,[1]!Product_Data[#Data],3,0)</f>
        <v>536</v>
      </c>
      <c r="J9447" s="11">
        <f t="shared" si="885"/>
        <v>1072</v>
      </c>
      <c r="K9447" s="11">
        <f t="shared" si="886"/>
        <v>1600</v>
      </c>
      <c r="L9447" s="11">
        <f t="shared" si="887"/>
        <v>528</v>
      </c>
      <c r="M9447" t="str">
        <f>VLOOKUP(C9447,[1]!Location_Data[#Data],2,0)</f>
        <v>Huntington Beach</v>
      </c>
      <c r="N9447" t="str">
        <f>VLOOKUP(D9447,[1]!Salespeople_Data[#Data],2,0)</f>
        <v>Sean Miller</v>
      </c>
      <c r="O9447" t="str">
        <f>VLOOKUP(E9447,[1]!Customer_Data[#Data],2,0)</f>
        <v>Carlos Stewart</v>
      </c>
      <c r="P9447" s="15">
        <f t="shared" si="882"/>
        <v>1</v>
      </c>
      <c r="Q9447">
        <f t="shared" si="883"/>
        <v>4</v>
      </c>
      <c r="R9447">
        <f t="shared" si="884"/>
        <v>2019</v>
      </c>
    </row>
    <row r="9448" spans="1:18" x14ac:dyDescent="0.25">
      <c r="A9448" s="6" t="s">
        <v>10474</v>
      </c>
      <c r="B9448" s="6" t="s">
        <v>181</v>
      </c>
      <c r="C9448" s="6" t="s">
        <v>268</v>
      </c>
      <c r="D9448" s="6" t="s">
        <v>87</v>
      </c>
      <c r="E9448" s="6" t="s">
        <v>2443</v>
      </c>
      <c r="F9448" s="10">
        <v>43544</v>
      </c>
      <c r="G9448" s="6">
        <v>2</v>
      </c>
      <c r="H9448" s="11">
        <f>VLOOKUP(B9448,[1]!Product_Data[#Data],4,0)</f>
        <v>1500</v>
      </c>
      <c r="I9448" s="11">
        <f>VLOOKUP(B9448,[1]!Product_Data[#Data],3,0)</f>
        <v>900</v>
      </c>
      <c r="J9448" s="11">
        <f t="shared" si="885"/>
        <v>1800</v>
      </c>
      <c r="K9448" s="11">
        <f t="shared" si="886"/>
        <v>3000</v>
      </c>
      <c r="L9448" s="11">
        <f t="shared" si="887"/>
        <v>1200</v>
      </c>
      <c r="M9448" t="str">
        <f>VLOOKUP(C9448,[1]!Location_Data[#Data],2,0)</f>
        <v>Murrieta</v>
      </c>
      <c r="N9448" t="str">
        <f>VLOOKUP(D9448,[1]!Salespeople_Data[#Data],2,0)</f>
        <v>Martin Perry</v>
      </c>
      <c r="O9448" t="str">
        <f>VLOOKUP(E9448,[1]!Customer_Data[#Data],2,0)</f>
        <v>Peter Warren</v>
      </c>
      <c r="P9448" s="15">
        <f t="shared" si="882"/>
        <v>4</v>
      </c>
      <c r="Q9448">
        <f t="shared" si="883"/>
        <v>3</v>
      </c>
      <c r="R9448">
        <f t="shared" si="884"/>
        <v>2019</v>
      </c>
    </row>
    <row r="9449" spans="1:18" x14ac:dyDescent="0.25">
      <c r="A9449" s="6" t="s">
        <v>10475</v>
      </c>
      <c r="B9449" s="6" t="s">
        <v>352</v>
      </c>
      <c r="C9449" s="6" t="s">
        <v>286</v>
      </c>
      <c r="D9449" s="6" t="s">
        <v>257</v>
      </c>
      <c r="E9449" s="6" t="s">
        <v>230</v>
      </c>
      <c r="F9449" s="10">
        <v>43790</v>
      </c>
      <c r="G9449" s="6">
        <v>3</v>
      </c>
      <c r="H9449" s="11">
        <f>VLOOKUP(B9449,[1]!Product_Data[#Data],4,0)</f>
        <v>203</v>
      </c>
      <c r="I9449" s="11">
        <f>VLOOKUP(B9449,[1]!Product_Data[#Data],3,0)</f>
        <v>154</v>
      </c>
      <c r="J9449" s="11">
        <f t="shared" si="885"/>
        <v>462</v>
      </c>
      <c r="K9449" s="11">
        <f t="shared" si="886"/>
        <v>609</v>
      </c>
      <c r="L9449" s="11">
        <f t="shared" si="887"/>
        <v>147</v>
      </c>
      <c r="M9449" t="str">
        <f>VLOOKUP(C9449,[1]!Location_Data[#Data],2,0)</f>
        <v>El Monte</v>
      </c>
      <c r="N9449" t="str">
        <f>VLOOKUP(D9449,[1]!Salespeople_Data[#Data],2,0)</f>
        <v>Jerry Perry</v>
      </c>
      <c r="O9449" t="str">
        <f>VLOOKUP(E9449,[1]!Customer_Data[#Data],2,0)</f>
        <v>Roy Bennett</v>
      </c>
      <c r="P9449" s="15">
        <f t="shared" si="882"/>
        <v>5</v>
      </c>
      <c r="Q9449">
        <f t="shared" si="883"/>
        <v>11</v>
      </c>
      <c r="R9449">
        <f t="shared" si="884"/>
        <v>2019</v>
      </c>
    </row>
    <row r="9450" spans="1:18" x14ac:dyDescent="0.25">
      <c r="A9450" s="6" t="s">
        <v>10476</v>
      </c>
      <c r="B9450" s="6" t="s">
        <v>203</v>
      </c>
      <c r="C9450" s="6" t="s">
        <v>469</v>
      </c>
      <c r="D9450" s="6" t="s">
        <v>80</v>
      </c>
      <c r="E9450" s="6" t="s">
        <v>742</v>
      </c>
      <c r="F9450" s="10">
        <v>43546</v>
      </c>
      <c r="G9450" s="6">
        <v>2</v>
      </c>
      <c r="H9450" s="11">
        <f>VLOOKUP(B9450,[1]!Product_Data[#Data],4,0)</f>
        <v>1414</v>
      </c>
      <c r="I9450" s="11">
        <f>VLOOKUP(B9450,[1]!Product_Data[#Data],3,0)</f>
        <v>962</v>
      </c>
      <c r="J9450" s="11">
        <f t="shared" si="885"/>
        <v>1924</v>
      </c>
      <c r="K9450" s="11">
        <f t="shared" si="886"/>
        <v>2828</v>
      </c>
      <c r="L9450" s="11">
        <f t="shared" si="887"/>
        <v>904</v>
      </c>
      <c r="M9450" t="str">
        <f>VLOOKUP(C9450,[1]!Location_Data[#Data],2,0)</f>
        <v>Escondido</v>
      </c>
      <c r="N9450" t="str">
        <f>VLOOKUP(D9450,[1]!Salespeople_Data[#Data],2,0)</f>
        <v>Henry Nelson</v>
      </c>
      <c r="O9450" t="str">
        <f>VLOOKUP(E9450,[1]!Customer_Data[#Data],2,0)</f>
        <v>Joe Rose</v>
      </c>
      <c r="P9450" s="15">
        <f t="shared" si="882"/>
        <v>6</v>
      </c>
      <c r="Q9450">
        <f t="shared" si="883"/>
        <v>3</v>
      </c>
      <c r="R9450">
        <f t="shared" si="884"/>
        <v>2019</v>
      </c>
    </row>
    <row r="9451" spans="1:18" x14ac:dyDescent="0.25">
      <c r="A9451" s="6" t="s">
        <v>10477</v>
      </c>
      <c r="B9451" s="6" t="s">
        <v>389</v>
      </c>
      <c r="C9451" s="6" t="s">
        <v>458</v>
      </c>
      <c r="D9451" s="6" t="s">
        <v>308</v>
      </c>
      <c r="E9451" s="6" t="s">
        <v>704</v>
      </c>
      <c r="F9451" s="10">
        <v>43583</v>
      </c>
      <c r="G9451" s="6">
        <v>1</v>
      </c>
      <c r="H9451" s="11">
        <f>VLOOKUP(B9451,[1]!Product_Data[#Data],4,0)</f>
        <v>1367</v>
      </c>
      <c r="I9451" s="11">
        <f>VLOOKUP(B9451,[1]!Product_Data[#Data],3,0)</f>
        <v>984</v>
      </c>
      <c r="J9451" s="11">
        <f t="shared" si="885"/>
        <v>984</v>
      </c>
      <c r="K9451" s="11">
        <f t="shared" si="886"/>
        <v>1367</v>
      </c>
      <c r="L9451" s="11">
        <f t="shared" si="887"/>
        <v>383</v>
      </c>
      <c r="M9451" t="str">
        <f>VLOOKUP(C9451,[1]!Location_Data[#Data],2,0)</f>
        <v>Fontana</v>
      </c>
      <c r="N9451" t="str">
        <f>VLOOKUP(D9451,[1]!Salespeople_Data[#Data],2,0)</f>
        <v>Fred Robertson</v>
      </c>
      <c r="O9451" t="str">
        <f>VLOOKUP(E9451,[1]!Customer_Data[#Data],2,0)</f>
        <v>Benjamin Garza</v>
      </c>
      <c r="P9451" s="15">
        <f t="shared" si="882"/>
        <v>1</v>
      </c>
      <c r="Q9451">
        <f t="shared" si="883"/>
        <v>4</v>
      </c>
      <c r="R9451">
        <f t="shared" si="884"/>
        <v>2019</v>
      </c>
    </row>
    <row r="9452" spans="1:18" x14ac:dyDescent="0.25">
      <c r="A9452" s="6" t="s">
        <v>10478</v>
      </c>
      <c r="B9452" s="6" t="s">
        <v>305</v>
      </c>
      <c r="C9452" s="6" t="s">
        <v>79</v>
      </c>
      <c r="D9452" s="6" t="s">
        <v>165</v>
      </c>
      <c r="E9452" s="6" t="s">
        <v>950</v>
      </c>
      <c r="F9452" s="10">
        <v>43551</v>
      </c>
      <c r="G9452" s="6">
        <v>2</v>
      </c>
      <c r="H9452" s="11">
        <f>VLOOKUP(B9452,[1]!Product_Data[#Data],4,0)</f>
        <v>504</v>
      </c>
      <c r="I9452" s="11">
        <f>VLOOKUP(B9452,[1]!Product_Data[#Data],3,0)</f>
        <v>408</v>
      </c>
      <c r="J9452" s="11">
        <f t="shared" si="885"/>
        <v>816</v>
      </c>
      <c r="K9452" s="11">
        <f t="shared" si="886"/>
        <v>1008</v>
      </c>
      <c r="L9452" s="11">
        <f t="shared" si="887"/>
        <v>192</v>
      </c>
      <c r="M9452" t="str">
        <f>VLOOKUP(C9452,[1]!Location_Data[#Data],2,0)</f>
        <v>Palmdale</v>
      </c>
      <c r="N9452" t="str">
        <f>VLOOKUP(D9452,[1]!Salespeople_Data[#Data],2,0)</f>
        <v>Joe Sims</v>
      </c>
      <c r="O9452" t="str">
        <f>VLOOKUP(E9452,[1]!Customer_Data[#Data],2,0)</f>
        <v>Arthur Roberts</v>
      </c>
      <c r="P9452" s="15">
        <f t="shared" si="882"/>
        <v>4</v>
      </c>
      <c r="Q9452">
        <f t="shared" si="883"/>
        <v>3</v>
      </c>
      <c r="R9452">
        <f t="shared" si="884"/>
        <v>2019</v>
      </c>
    </row>
    <row r="9453" spans="1:18" x14ac:dyDescent="0.25">
      <c r="A9453" s="6" t="s">
        <v>10479</v>
      </c>
      <c r="B9453" s="6" t="s">
        <v>232</v>
      </c>
      <c r="C9453" s="6" t="s">
        <v>570</v>
      </c>
      <c r="D9453" s="6" t="s">
        <v>298</v>
      </c>
      <c r="E9453" s="6" t="s">
        <v>664</v>
      </c>
      <c r="F9453" s="10">
        <v>43555</v>
      </c>
      <c r="G9453" s="6">
        <v>1</v>
      </c>
      <c r="H9453" s="11">
        <f>VLOOKUP(B9453,[1]!Product_Data[#Data],4,0)</f>
        <v>1119</v>
      </c>
      <c r="I9453" s="11">
        <f>VLOOKUP(B9453,[1]!Product_Data[#Data],3,0)</f>
        <v>683</v>
      </c>
      <c r="J9453" s="11">
        <f t="shared" si="885"/>
        <v>683</v>
      </c>
      <c r="K9453" s="11">
        <f t="shared" si="886"/>
        <v>1119</v>
      </c>
      <c r="L9453" s="11">
        <f t="shared" si="887"/>
        <v>436</v>
      </c>
      <c r="M9453" t="str">
        <f>VLOOKUP(C9453,[1]!Location_Data[#Data],2,0)</f>
        <v>Fresno</v>
      </c>
      <c r="N9453" t="str">
        <f>VLOOKUP(D9453,[1]!Salespeople_Data[#Data],2,0)</f>
        <v>Kenneth Fields</v>
      </c>
      <c r="O9453" t="str">
        <f>VLOOKUP(E9453,[1]!Customer_Data[#Data],2,0)</f>
        <v>Harry Daniels</v>
      </c>
      <c r="P9453" s="15">
        <f t="shared" si="882"/>
        <v>1</v>
      </c>
      <c r="Q9453">
        <f t="shared" si="883"/>
        <v>3</v>
      </c>
      <c r="R9453">
        <f t="shared" si="884"/>
        <v>2019</v>
      </c>
    </row>
    <row r="9454" spans="1:18" x14ac:dyDescent="0.25">
      <c r="A9454" s="6" t="s">
        <v>10480</v>
      </c>
      <c r="B9454" s="6" t="s">
        <v>256</v>
      </c>
      <c r="C9454" s="6" t="s">
        <v>110</v>
      </c>
      <c r="D9454" s="6" t="s">
        <v>308</v>
      </c>
      <c r="E9454" s="6" t="s">
        <v>861</v>
      </c>
      <c r="F9454" s="10">
        <v>43706</v>
      </c>
      <c r="G9454" s="6">
        <v>1</v>
      </c>
      <c r="H9454" s="11">
        <f>VLOOKUP(B9454,[1]!Product_Data[#Data],4,0)</f>
        <v>596</v>
      </c>
      <c r="I9454" s="11">
        <f>VLOOKUP(B9454,[1]!Product_Data[#Data],3,0)</f>
        <v>358</v>
      </c>
      <c r="J9454" s="11">
        <f t="shared" si="885"/>
        <v>358</v>
      </c>
      <c r="K9454" s="11">
        <f t="shared" si="886"/>
        <v>596</v>
      </c>
      <c r="L9454" s="11">
        <f t="shared" si="887"/>
        <v>238</v>
      </c>
      <c r="M9454" t="str">
        <f>VLOOKUP(C9454,[1]!Location_Data[#Data],2,0)</f>
        <v>Richmond</v>
      </c>
      <c r="N9454" t="str">
        <f>VLOOKUP(D9454,[1]!Salespeople_Data[#Data],2,0)</f>
        <v>Fred Robertson</v>
      </c>
      <c r="O9454" t="str">
        <f>VLOOKUP(E9454,[1]!Customer_Data[#Data],2,0)</f>
        <v>Arthur Webb</v>
      </c>
      <c r="P9454" s="15">
        <f t="shared" si="882"/>
        <v>5</v>
      </c>
      <c r="Q9454">
        <f t="shared" si="883"/>
        <v>8</v>
      </c>
      <c r="R9454">
        <f t="shared" si="884"/>
        <v>2019</v>
      </c>
    </row>
    <row r="9455" spans="1:18" x14ac:dyDescent="0.25">
      <c r="A9455" s="6" t="s">
        <v>10481</v>
      </c>
      <c r="B9455" s="6" t="s">
        <v>560</v>
      </c>
      <c r="C9455" s="6" t="s">
        <v>174</v>
      </c>
      <c r="D9455" s="6" t="s">
        <v>87</v>
      </c>
      <c r="E9455" s="6" t="s">
        <v>2629</v>
      </c>
      <c r="F9455" s="10">
        <v>43805</v>
      </c>
      <c r="G9455" s="6">
        <v>2</v>
      </c>
      <c r="H9455" s="11">
        <f>VLOOKUP(B9455,[1]!Product_Data[#Data],4,0)</f>
        <v>1809</v>
      </c>
      <c r="I9455" s="11">
        <f>VLOOKUP(B9455,[1]!Product_Data[#Data],3,0)</f>
        <v>1067</v>
      </c>
      <c r="J9455" s="11">
        <f t="shared" si="885"/>
        <v>2134</v>
      </c>
      <c r="K9455" s="11">
        <f t="shared" si="886"/>
        <v>3618</v>
      </c>
      <c r="L9455" s="11">
        <f t="shared" si="887"/>
        <v>1484</v>
      </c>
      <c r="M9455" t="str">
        <f>VLOOKUP(C9455,[1]!Location_Data[#Data],2,0)</f>
        <v>Norwalk</v>
      </c>
      <c r="N9455" t="str">
        <f>VLOOKUP(D9455,[1]!Salespeople_Data[#Data],2,0)</f>
        <v>Martin Perry</v>
      </c>
      <c r="O9455" t="str">
        <f>VLOOKUP(E9455,[1]!Customer_Data[#Data],2,0)</f>
        <v>Roy Carpenter</v>
      </c>
      <c r="P9455" s="15">
        <f t="shared" si="882"/>
        <v>6</v>
      </c>
      <c r="Q9455">
        <f t="shared" si="883"/>
        <v>12</v>
      </c>
      <c r="R9455">
        <f t="shared" si="884"/>
        <v>2019</v>
      </c>
    </row>
    <row r="9456" spans="1:18" x14ac:dyDescent="0.25">
      <c r="A9456" s="6" t="s">
        <v>10482</v>
      </c>
      <c r="B9456" s="6" t="s">
        <v>440</v>
      </c>
      <c r="C9456" s="6" t="s">
        <v>90</v>
      </c>
      <c r="D9456" s="6" t="s">
        <v>80</v>
      </c>
      <c r="E9456" s="6" t="s">
        <v>498</v>
      </c>
      <c r="F9456" s="10">
        <v>43540</v>
      </c>
      <c r="G9456" s="6">
        <v>2</v>
      </c>
      <c r="H9456" s="11">
        <f>VLOOKUP(B9456,[1]!Product_Data[#Data],4,0)</f>
        <v>800</v>
      </c>
      <c r="I9456" s="11">
        <f>VLOOKUP(B9456,[1]!Product_Data[#Data],3,0)</f>
        <v>536</v>
      </c>
      <c r="J9456" s="11">
        <f t="shared" si="885"/>
        <v>1072</v>
      </c>
      <c r="K9456" s="11">
        <f t="shared" si="886"/>
        <v>1600</v>
      </c>
      <c r="L9456" s="11">
        <f t="shared" si="887"/>
        <v>528</v>
      </c>
      <c r="M9456" t="str">
        <f>VLOOKUP(C9456,[1]!Location_Data[#Data],2,0)</f>
        <v>Irvine</v>
      </c>
      <c r="N9456" t="str">
        <f>VLOOKUP(D9456,[1]!Salespeople_Data[#Data],2,0)</f>
        <v>Henry Nelson</v>
      </c>
      <c r="O9456" t="str">
        <f>VLOOKUP(E9456,[1]!Customer_Data[#Data],2,0)</f>
        <v>Ernest Austin</v>
      </c>
      <c r="P9456" s="15">
        <f t="shared" si="882"/>
        <v>7</v>
      </c>
      <c r="Q9456">
        <f t="shared" si="883"/>
        <v>3</v>
      </c>
      <c r="R9456">
        <f t="shared" si="884"/>
        <v>2019</v>
      </c>
    </row>
    <row r="9457" spans="1:18" x14ac:dyDescent="0.25">
      <c r="A9457" s="6" t="s">
        <v>10483</v>
      </c>
      <c r="B9457" s="6" t="s">
        <v>464</v>
      </c>
      <c r="C9457" s="6" t="s">
        <v>19</v>
      </c>
      <c r="D9457" s="6" t="s">
        <v>53</v>
      </c>
      <c r="E9457" s="6" t="s">
        <v>290</v>
      </c>
      <c r="F9457" s="10">
        <v>43615</v>
      </c>
      <c r="G9457" s="6">
        <v>1</v>
      </c>
      <c r="H9457" s="11">
        <f>VLOOKUP(B9457,[1]!Product_Data[#Data],4,0)</f>
        <v>1566</v>
      </c>
      <c r="I9457" s="11">
        <f>VLOOKUP(B9457,[1]!Product_Data[#Data],3,0)</f>
        <v>1190</v>
      </c>
      <c r="J9457" s="11">
        <f t="shared" si="885"/>
        <v>1190</v>
      </c>
      <c r="K9457" s="11">
        <f t="shared" si="886"/>
        <v>1566</v>
      </c>
      <c r="L9457" s="11">
        <f t="shared" si="887"/>
        <v>376</v>
      </c>
      <c r="M9457" t="str">
        <f>VLOOKUP(C9457,[1]!Location_Data[#Data],2,0)</f>
        <v>Berkeley</v>
      </c>
      <c r="N9457" t="str">
        <f>VLOOKUP(D9457,[1]!Salespeople_Data[#Data],2,0)</f>
        <v>Scott Mason</v>
      </c>
      <c r="O9457" t="str">
        <f>VLOOKUP(E9457,[1]!Customer_Data[#Data],2,0)</f>
        <v>Keith Moore</v>
      </c>
      <c r="P9457" s="15">
        <f t="shared" si="882"/>
        <v>5</v>
      </c>
      <c r="Q9457">
        <f t="shared" si="883"/>
        <v>5</v>
      </c>
      <c r="R9457">
        <f t="shared" si="884"/>
        <v>2019</v>
      </c>
    </row>
    <row r="9458" spans="1:18" x14ac:dyDescent="0.25">
      <c r="A9458" s="6" t="s">
        <v>10484</v>
      </c>
      <c r="B9458" s="6" t="s">
        <v>177</v>
      </c>
      <c r="C9458" s="6" t="s">
        <v>467</v>
      </c>
      <c r="D9458" s="6" t="s">
        <v>20</v>
      </c>
      <c r="E9458" s="6" t="s">
        <v>871</v>
      </c>
      <c r="F9458" s="10">
        <v>43711</v>
      </c>
      <c r="G9458" s="6">
        <v>4</v>
      </c>
      <c r="H9458" s="11">
        <f>VLOOKUP(B9458,[1]!Product_Data[#Data],4,0)</f>
        <v>2497</v>
      </c>
      <c r="I9458" s="11">
        <f>VLOOKUP(B9458,[1]!Product_Data[#Data],3,0)</f>
        <v>1473</v>
      </c>
      <c r="J9458" s="11">
        <f t="shared" si="885"/>
        <v>5892</v>
      </c>
      <c r="K9458" s="11">
        <f t="shared" si="886"/>
        <v>9988</v>
      </c>
      <c r="L9458" s="11">
        <f t="shared" si="887"/>
        <v>4096</v>
      </c>
      <c r="M9458" t="str">
        <f>VLOOKUP(C9458,[1]!Location_Data[#Data],2,0)</f>
        <v>Garden Grove</v>
      </c>
      <c r="N9458" t="str">
        <f>VLOOKUP(D9458,[1]!Salespeople_Data[#Data],2,0)</f>
        <v>Joshua Cook</v>
      </c>
      <c r="O9458" t="str">
        <f>VLOOKUP(E9458,[1]!Customer_Data[#Data],2,0)</f>
        <v>Dennis Ruiz</v>
      </c>
      <c r="P9458" s="15">
        <f t="shared" si="882"/>
        <v>3</v>
      </c>
      <c r="Q9458">
        <f t="shared" si="883"/>
        <v>9</v>
      </c>
      <c r="R9458">
        <f t="shared" si="884"/>
        <v>2019</v>
      </c>
    </row>
    <row r="9459" spans="1:18" x14ac:dyDescent="0.25">
      <c r="A9459" s="6" t="s">
        <v>10485</v>
      </c>
      <c r="B9459" s="6" t="s">
        <v>47</v>
      </c>
      <c r="C9459" s="6" t="s">
        <v>380</v>
      </c>
      <c r="D9459" s="6" t="s">
        <v>25</v>
      </c>
      <c r="E9459" s="6" t="s">
        <v>317</v>
      </c>
      <c r="F9459" s="10">
        <v>43811</v>
      </c>
      <c r="G9459" s="6">
        <v>1</v>
      </c>
      <c r="H9459" s="11">
        <f>VLOOKUP(B9459,[1]!Product_Data[#Data],4,0)</f>
        <v>1812</v>
      </c>
      <c r="I9459" s="11">
        <f>VLOOKUP(B9459,[1]!Product_Data[#Data],3,0)</f>
        <v>1305</v>
      </c>
      <c r="J9459" s="11">
        <f t="shared" si="885"/>
        <v>1305</v>
      </c>
      <c r="K9459" s="11">
        <f t="shared" si="886"/>
        <v>1812</v>
      </c>
      <c r="L9459" s="11">
        <f t="shared" si="887"/>
        <v>507</v>
      </c>
      <c r="M9459" t="str">
        <f>VLOOKUP(C9459,[1]!Location_Data[#Data],2,0)</f>
        <v>Los Angeles</v>
      </c>
      <c r="N9459" t="str">
        <f>VLOOKUP(D9459,[1]!Salespeople_Data[#Data],2,0)</f>
        <v>Brian Davis</v>
      </c>
      <c r="O9459" t="str">
        <f>VLOOKUP(E9459,[1]!Customer_Data[#Data],2,0)</f>
        <v>Jimmy Morrison</v>
      </c>
      <c r="P9459" s="15">
        <f t="shared" si="882"/>
        <v>5</v>
      </c>
      <c r="Q9459">
        <f t="shared" si="883"/>
        <v>12</v>
      </c>
      <c r="R9459">
        <f t="shared" si="884"/>
        <v>2019</v>
      </c>
    </row>
    <row r="9460" spans="1:18" x14ac:dyDescent="0.25">
      <c r="A9460" s="6" t="s">
        <v>10486</v>
      </c>
      <c r="B9460" s="6" t="s">
        <v>28</v>
      </c>
      <c r="C9460" s="6" t="s">
        <v>512</v>
      </c>
      <c r="D9460" s="6" t="s">
        <v>212</v>
      </c>
      <c r="E9460" s="6" t="s">
        <v>130</v>
      </c>
      <c r="F9460" s="10">
        <v>43808</v>
      </c>
      <c r="G9460" s="6">
        <v>1</v>
      </c>
      <c r="H9460" s="11">
        <f>VLOOKUP(B9460,[1]!Product_Data[#Data],4,0)</f>
        <v>684</v>
      </c>
      <c r="I9460" s="11">
        <f>VLOOKUP(B9460,[1]!Product_Data[#Data],3,0)</f>
        <v>561</v>
      </c>
      <c r="J9460" s="11">
        <f t="shared" si="885"/>
        <v>561</v>
      </c>
      <c r="K9460" s="11">
        <f t="shared" si="886"/>
        <v>684</v>
      </c>
      <c r="L9460" s="11">
        <f t="shared" si="887"/>
        <v>123</v>
      </c>
      <c r="M9460" t="str">
        <f>VLOOKUP(C9460,[1]!Location_Data[#Data],2,0)</f>
        <v>Long Beach</v>
      </c>
      <c r="N9460" t="str">
        <f>VLOOKUP(D9460,[1]!Salespeople_Data[#Data],2,0)</f>
        <v>Ronald Reed</v>
      </c>
      <c r="O9460" t="str">
        <f>VLOOKUP(E9460,[1]!Customer_Data[#Data],2,0)</f>
        <v>David Nguyen</v>
      </c>
      <c r="P9460" s="15">
        <f t="shared" si="882"/>
        <v>2</v>
      </c>
      <c r="Q9460">
        <f t="shared" si="883"/>
        <v>12</v>
      </c>
      <c r="R9460">
        <f t="shared" si="884"/>
        <v>2019</v>
      </c>
    </row>
    <row r="9461" spans="1:18" x14ac:dyDescent="0.25">
      <c r="A9461" s="6" t="s">
        <v>10487</v>
      </c>
      <c r="B9461" s="6" t="s">
        <v>289</v>
      </c>
      <c r="C9461" s="6" t="s">
        <v>469</v>
      </c>
      <c r="D9461" s="6" t="s">
        <v>80</v>
      </c>
      <c r="E9461" s="6" t="s">
        <v>292</v>
      </c>
      <c r="F9461" s="10">
        <v>43724</v>
      </c>
      <c r="G9461" s="6">
        <v>3</v>
      </c>
      <c r="H9461" s="11">
        <f>VLOOKUP(B9461,[1]!Product_Data[#Data],4,0)</f>
        <v>368</v>
      </c>
      <c r="I9461" s="11">
        <f>VLOOKUP(B9461,[1]!Product_Data[#Data],3,0)</f>
        <v>294</v>
      </c>
      <c r="J9461" s="11">
        <f t="shared" si="885"/>
        <v>882</v>
      </c>
      <c r="K9461" s="11">
        <f t="shared" si="886"/>
        <v>1104</v>
      </c>
      <c r="L9461" s="11">
        <f t="shared" si="887"/>
        <v>222</v>
      </c>
      <c r="M9461" t="str">
        <f>VLOOKUP(C9461,[1]!Location_Data[#Data],2,0)</f>
        <v>Escondido</v>
      </c>
      <c r="N9461" t="str">
        <f>VLOOKUP(D9461,[1]!Salespeople_Data[#Data],2,0)</f>
        <v>Henry Nelson</v>
      </c>
      <c r="O9461" t="str">
        <f>VLOOKUP(E9461,[1]!Customer_Data[#Data],2,0)</f>
        <v>Clarence Grant</v>
      </c>
      <c r="P9461" s="15">
        <f t="shared" si="882"/>
        <v>2</v>
      </c>
      <c r="Q9461">
        <f t="shared" si="883"/>
        <v>9</v>
      </c>
      <c r="R9461">
        <f t="shared" si="884"/>
        <v>2019</v>
      </c>
    </row>
    <row r="9462" spans="1:18" x14ac:dyDescent="0.25">
      <c r="A9462" s="6" t="s">
        <v>10488</v>
      </c>
      <c r="B9462" s="6" t="s">
        <v>537</v>
      </c>
      <c r="C9462" s="6" t="s">
        <v>215</v>
      </c>
      <c r="D9462" s="6" t="s">
        <v>15</v>
      </c>
      <c r="E9462" s="6" t="s">
        <v>2820</v>
      </c>
      <c r="F9462" s="10">
        <v>43732</v>
      </c>
      <c r="G9462" s="6">
        <v>1</v>
      </c>
      <c r="H9462" s="11">
        <f>VLOOKUP(B9462,[1]!Product_Data[#Data],4,0)</f>
        <v>556</v>
      </c>
      <c r="I9462" s="11">
        <f>VLOOKUP(B9462,[1]!Product_Data[#Data],3,0)</f>
        <v>395</v>
      </c>
      <c r="J9462" s="11">
        <f t="shared" si="885"/>
        <v>395</v>
      </c>
      <c r="K9462" s="11">
        <f t="shared" si="886"/>
        <v>556</v>
      </c>
      <c r="L9462" s="11">
        <f t="shared" si="887"/>
        <v>161</v>
      </c>
      <c r="M9462" t="str">
        <f>VLOOKUP(C9462,[1]!Location_Data[#Data],2,0)</f>
        <v>El Cajon</v>
      </c>
      <c r="N9462" t="str">
        <f>VLOOKUP(D9462,[1]!Salespeople_Data[#Data],2,0)</f>
        <v>Ryan Butler</v>
      </c>
      <c r="O9462" t="str">
        <f>VLOOKUP(E9462,[1]!Customer_Data[#Data],2,0)</f>
        <v>Edward Gonzalez</v>
      </c>
      <c r="P9462" s="15">
        <f t="shared" si="882"/>
        <v>3</v>
      </c>
      <c r="Q9462">
        <f t="shared" si="883"/>
        <v>9</v>
      </c>
      <c r="R9462">
        <f t="shared" si="884"/>
        <v>2019</v>
      </c>
    </row>
    <row r="9463" spans="1:18" x14ac:dyDescent="0.25">
      <c r="A9463" s="6" t="s">
        <v>10489</v>
      </c>
      <c r="B9463" s="6" t="s">
        <v>235</v>
      </c>
      <c r="C9463" s="6" t="s">
        <v>66</v>
      </c>
      <c r="D9463" s="6" t="s">
        <v>91</v>
      </c>
      <c r="E9463" s="6" t="s">
        <v>2131</v>
      </c>
      <c r="F9463" s="10">
        <v>43545</v>
      </c>
      <c r="G9463" s="6">
        <v>2</v>
      </c>
      <c r="H9463" s="11">
        <f>VLOOKUP(B9463,[1]!Product_Data[#Data],4,0)</f>
        <v>1887</v>
      </c>
      <c r="I9463" s="11">
        <f>VLOOKUP(B9463,[1]!Product_Data[#Data],3,0)</f>
        <v>1378</v>
      </c>
      <c r="J9463" s="11">
        <f t="shared" si="885"/>
        <v>2756</v>
      </c>
      <c r="K9463" s="11">
        <f t="shared" si="886"/>
        <v>3774</v>
      </c>
      <c r="L9463" s="11">
        <f t="shared" si="887"/>
        <v>1018</v>
      </c>
      <c r="M9463" t="str">
        <f>VLOOKUP(C9463,[1]!Location_Data[#Data],2,0)</f>
        <v>Ontario</v>
      </c>
      <c r="N9463" t="str">
        <f>VLOOKUP(D9463,[1]!Salespeople_Data[#Data],2,0)</f>
        <v>Howard Gardner</v>
      </c>
      <c r="O9463" t="str">
        <f>VLOOKUP(E9463,[1]!Customer_Data[#Data],2,0)</f>
        <v>Raymond Allen</v>
      </c>
      <c r="P9463" s="15">
        <f t="shared" si="882"/>
        <v>5</v>
      </c>
      <c r="Q9463">
        <f t="shared" si="883"/>
        <v>3</v>
      </c>
      <c r="R9463">
        <f t="shared" si="884"/>
        <v>2019</v>
      </c>
    </row>
    <row r="9464" spans="1:18" x14ac:dyDescent="0.25">
      <c r="A9464" s="6" t="s">
        <v>10490</v>
      </c>
      <c r="B9464" s="6" t="s">
        <v>23</v>
      </c>
      <c r="C9464" s="6" t="s">
        <v>355</v>
      </c>
      <c r="D9464" s="6" t="s">
        <v>49</v>
      </c>
      <c r="E9464" s="6" t="s">
        <v>2263</v>
      </c>
      <c r="F9464" s="10">
        <v>43766</v>
      </c>
      <c r="G9464" s="6">
        <v>4</v>
      </c>
      <c r="H9464" s="11">
        <f>VLOOKUP(B9464,[1]!Product_Data[#Data],4,0)</f>
        <v>1052</v>
      </c>
      <c r="I9464" s="11">
        <f>VLOOKUP(B9464,[1]!Product_Data[#Data],3,0)</f>
        <v>589</v>
      </c>
      <c r="J9464" s="11">
        <f t="shared" si="885"/>
        <v>2356</v>
      </c>
      <c r="K9464" s="11">
        <f t="shared" si="886"/>
        <v>4208</v>
      </c>
      <c r="L9464" s="11">
        <f t="shared" si="887"/>
        <v>1852</v>
      </c>
      <c r="M9464" t="str">
        <f>VLOOKUP(C9464,[1]!Location_Data[#Data],2,0)</f>
        <v>Burbank</v>
      </c>
      <c r="N9464" t="str">
        <f>VLOOKUP(D9464,[1]!Salespeople_Data[#Data],2,0)</f>
        <v>Walter Cook</v>
      </c>
      <c r="O9464" t="str">
        <f>VLOOKUP(E9464,[1]!Customer_Data[#Data],2,0)</f>
        <v>Jeffrey Carpenter</v>
      </c>
      <c r="P9464" s="15">
        <f t="shared" si="882"/>
        <v>2</v>
      </c>
      <c r="Q9464">
        <f t="shared" si="883"/>
        <v>10</v>
      </c>
      <c r="R9464">
        <f t="shared" si="884"/>
        <v>2019</v>
      </c>
    </row>
    <row r="9465" spans="1:18" x14ac:dyDescent="0.25">
      <c r="A9465" s="6" t="s">
        <v>10491</v>
      </c>
      <c r="B9465" s="6" t="s">
        <v>796</v>
      </c>
      <c r="C9465" s="6" t="s">
        <v>14</v>
      </c>
      <c r="D9465" s="6" t="s">
        <v>87</v>
      </c>
      <c r="E9465" s="6" t="s">
        <v>842</v>
      </c>
      <c r="F9465" s="10">
        <v>43695</v>
      </c>
      <c r="G9465" s="6">
        <v>3</v>
      </c>
      <c r="H9465" s="11">
        <f>VLOOKUP(B9465,[1]!Product_Data[#Data],4,0)</f>
        <v>1103</v>
      </c>
      <c r="I9465" s="11">
        <f>VLOOKUP(B9465,[1]!Product_Data[#Data],3,0)</f>
        <v>838</v>
      </c>
      <c r="J9465" s="11">
        <f t="shared" si="885"/>
        <v>2514</v>
      </c>
      <c r="K9465" s="11">
        <f t="shared" si="886"/>
        <v>3309</v>
      </c>
      <c r="L9465" s="11">
        <f t="shared" si="887"/>
        <v>795</v>
      </c>
      <c r="M9465" t="str">
        <f>VLOOKUP(C9465,[1]!Location_Data[#Data],2,0)</f>
        <v>Santa Clarita</v>
      </c>
      <c r="N9465" t="str">
        <f>VLOOKUP(D9465,[1]!Salespeople_Data[#Data],2,0)</f>
        <v>Martin Perry</v>
      </c>
      <c r="O9465" t="str">
        <f>VLOOKUP(E9465,[1]!Customer_Data[#Data],2,0)</f>
        <v>Nicholas Garcia</v>
      </c>
      <c r="P9465" s="15">
        <f t="shared" si="882"/>
        <v>1</v>
      </c>
      <c r="Q9465">
        <f t="shared" si="883"/>
        <v>8</v>
      </c>
      <c r="R9465">
        <f t="shared" si="884"/>
        <v>2019</v>
      </c>
    </row>
    <row r="9466" spans="1:18" x14ac:dyDescent="0.25">
      <c r="A9466" s="6" t="s">
        <v>10492</v>
      </c>
      <c r="B9466" s="6" t="s">
        <v>289</v>
      </c>
      <c r="C9466" s="6" t="s">
        <v>52</v>
      </c>
      <c r="D9466" s="6" t="s">
        <v>308</v>
      </c>
      <c r="E9466" s="6" t="s">
        <v>346</v>
      </c>
      <c r="F9466" s="10">
        <v>43617</v>
      </c>
      <c r="G9466" s="6">
        <v>1</v>
      </c>
      <c r="H9466" s="11">
        <f>VLOOKUP(B9466,[1]!Product_Data[#Data],4,0)</f>
        <v>368</v>
      </c>
      <c r="I9466" s="11">
        <f>VLOOKUP(B9466,[1]!Product_Data[#Data],3,0)</f>
        <v>294</v>
      </c>
      <c r="J9466" s="11">
        <f t="shared" si="885"/>
        <v>294</v>
      </c>
      <c r="K9466" s="11">
        <f t="shared" si="886"/>
        <v>368</v>
      </c>
      <c r="L9466" s="11">
        <f t="shared" si="887"/>
        <v>74</v>
      </c>
      <c r="M9466" t="str">
        <f>VLOOKUP(C9466,[1]!Location_Data[#Data],2,0)</f>
        <v>Pasadena</v>
      </c>
      <c r="N9466" t="str">
        <f>VLOOKUP(D9466,[1]!Salespeople_Data[#Data],2,0)</f>
        <v>Fred Robertson</v>
      </c>
      <c r="O9466" t="str">
        <f>VLOOKUP(E9466,[1]!Customer_Data[#Data],2,0)</f>
        <v>Eugene Cunningham</v>
      </c>
      <c r="P9466" s="15">
        <f t="shared" si="882"/>
        <v>7</v>
      </c>
      <c r="Q9466">
        <f t="shared" si="883"/>
        <v>6</v>
      </c>
      <c r="R9466">
        <f t="shared" si="884"/>
        <v>2019</v>
      </c>
    </row>
    <row r="9467" spans="1:18" x14ac:dyDescent="0.25">
      <c r="A9467" s="6" t="s">
        <v>10493</v>
      </c>
      <c r="B9467" s="6" t="s">
        <v>370</v>
      </c>
      <c r="C9467" s="6" t="s">
        <v>467</v>
      </c>
      <c r="D9467" s="6" t="s">
        <v>308</v>
      </c>
      <c r="E9467" s="6" t="s">
        <v>368</v>
      </c>
      <c r="F9467" s="10">
        <v>43560</v>
      </c>
      <c r="G9467" s="6">
        <v>2</v>
      </c>
      <c r="H9467" s="11">
        <f>VLOOKUP(B9467,[1]!Product_Data[#Data],4,0)</f>
        <v>771</v>
      </c>
      <c r="I9467" s="11">
        <f>VLOOKUP(B9467,[1]!Product_Data[#Data],3,0)</f>
        <v>648</v>
      </c>
      <c r="J9467" s="11">
        <f t="shared" si="885"/>
        <v>1296</v>
      </c>
      <c r="K9467" s="11">
        <f t="shared" si="886"/>
        <v>1542</v>
      </c>
      <c r="L9467" s="11">
        <f t="shared" si="887"/>
        <v>246</v>
      </c>
      <c r="M9467" t="str">
        <f>VLOOKUP(C9467,[1]!Location_Data[#Data],2,0)</f>
        <v>Garden Grove</v>
      </c>
      <c r="N9467" t="str">
        <f>VLOOKUP(D9467,[1]!Salespeople_Data[#Data],2,0)</f>
        <v>Fred Robertson</v>
      </c>
      <c r="O9467" t="str">
        <f>VLOOKUP(E9467,[1]!Customer_Data[#Data],2,0)</f>
        <v>Wayne Owens</v>
      </c>
      <c r="P9467" s="15">
        <f t="shared" si="882"/>
        <v>6</v>
      </c>
      <c r="Q9467">
        <f t="shared" si="883"/>
        <v>4</v>
      </c>
      <c r="R9467">
        <f t="shared" si="884"/>
        <v>2019</v>
      </c>
    </row>
    <row r="9468" spans="1:18" x14ac:dyDescent="0.25">
      <c r="A9468" s="6" t="s">
        <v>10494</v>
      </c>
      <c r="B9468" s="6" t="s">
        <v>652</v>
      </c>
      <c r="C9468" s="6" t="s">
        <v>9</v>
      </c>
      <c r="D9468" s="6" t="s">
        <v>269</v>
      </c>
      <c r="E9468" s="6" t="s">
        <v>378</v>
      </c>
      <c r="F9468" s="10">
        <v>43678</v>
      </c>
      <c r="G9468" s="6">
        <v>1</v>
      </c>
      <c r="H9468" s="11">
        <f>VLOOKUP(B9468,[1]!Product_Data[#Data],4,0)</f>
        <v>217</v>
      </c>
      <c r="I9468" s="11">
        <f>VLOOKUP(B9468,[1]!Product_Data[#Data],3,0)</f>
        <v>171</v>
      </c>
      <c r="J9468" s="11">
        <f t="shared" si="885"/>
        <v>171</v>
      </c>
      <c r="K9468" s="11">
        <f t="shared" si="886"/>
        <v>217</v>
      </c>
      <c r="L9468" s="11">
        <f t="shared" si="887"/>
        <v>46</v>
      </c>
      <c r="M9468" t="str">
        <f>VLOOKUP(C9468,[1]!Location_Data[#Data],2,0)</f>
        <v>San Mateo</v>
      </c>
      <c r="N9468" t="str">
        <f>VLOOKUP(D9468,[1]!Salespeople_Data[#Data],2,0)</f>
        <v>Kevin Butler</v>
      </c>
      <c r="O9468" t="str">
        <f>VLOOKUP(E9468,[1]!Customer_Data[#Data],2,0)</f>
        <v>Joe Baker</v>
      </c>
      <c r="P9468" s="15">
        <f t="shared" si="882"/>
        <v>5</v>
      </c>
      <c r="Q9468">
        <f t="shared" si="883"/>
        <v>8</v>
      </c>
      <c r="R9468">
        <f t="shared" si="884"/>
        <v>2019</v>
      </c>
    </row>
    <row r="9469" spans="1:18" x14ac:dyDescent="0.25">
      <c r="A9469" s="6" t="s">
        <v>10495</v>
      </c>
      <c r="B9469" s="6" t="s">
        <v>8</v>
      </c>
      <c r="C9469" s="6" t="s">
        <v>19</v>
      </c>
      <c r="D9469" s="6" t="s">
        <v>126</v>
      </c>
      <c r="E9469" s="6" t="s">
        <v>3773</v>
      </c>
      <c r="F9469" s="10">
        <v>43479</v>
      </c>
      <c r="G9469" s="6">
        <v>1</v>
      </c>
      <c r="H9469" s="11">
        <f>VLOOKUP(B9469,[1]!Product_Data[#Data],4,0)</f>
        <v>1522</v>
      </c>
      <c r="I9469" s="11">
        <f>VLOOKUP(B9469,[1]!Product_Data[#Data],3,0)</f>
        <v>791</v>
      </c>
      <c r="J9469" s="11">
        <f t="shared" si="885"/>
        <v>791</v>
      </c>
      <c r="K9469" s="11">
        <f t="shared" si="886"/>
        <v>1522</v>
      </c>
      <c r="L9469" s="11">
        <f t="shared" si="887"/>
        <v>731</v>
      </c>
      <c r="M9469" t="str">
        <f>VLOOKUP(C9469,[1]!Location_Data[#Data],2,0)</f>
        <v>Berkeley</v>
      </c>
      <c r="N9469" t="str">
        <f>VLOOKUP(D9469,[1]!Salespeople_Data[#Data],2,0)</f>
        <v>Larry Castillo</v>
      </c>
      <c r="O9469" t="str">
        <f>VLOOKUP(E9469,[1]!Customer_Data[#Data],2,0)</f>
        <v>Earl Robinson</v>
      </c>
      <c r="P9469" s="15">
        <f t="shared" si="882"/>
        <v>2</v>
      </c>
      <c r="Q9469">
        <f t="shared" si="883"/>
        <v>1</v>
      </c>
      <c r="R9469">
        <f t="shared" si="884"/>
        <v>2019</v>
      </c>
    </row>
    <row r="9470" spans="1:18" x14ac:dyDescent="0.25">
      <c r="A9470" s="6" t="s">
        <v>10496</v>
      </c>
      <c r="B9470" s="6" t="s">
        <v>256</v>
      </c>
      <c r="C9470" s="6" t="s">
        <v>100</v>
      </c>
      <c r="D9470" s="6" t="s">
        <v>106</v>
      </c>
      <c r="E9470" s="6" t="s">
        <v>326</v>
      </c>
      <c r="F9470" s="10">
        <v>43601</v>
      </c>
      <c r="G9470" s="6">
        <v>1</v>
      </c>
      <c r="H9470" s="11">
        <f>VLOOKUP(B9470,[1]!Product_Data[#Data],4,0)</f>
        <v>596</v>
      </c>
      <c r="I9470" s="11">
        <f>VLOOKUP(B9470,[1]!Product_Data[#Data],3,0)</f>
        <v>358</v>
      </c>
      <c r="J9470" s="11">
        <f t="shared" si="885"/>
        <v>358</v>
      </c>
      <c r="K9470" s="11">
        <f t="shared" si="886"/>
        <v>596</v>
      </c>
      <c r="L9470" s="11">
        <f t="shared" si="887"/>
        <v>238</v>
      </c>
      <c r="M9470" t="str">
        <f>VLOOKUP(C9470,[1]!Location_Data[#Data],2,0)</f>
        <v>Victorville</v>
      </c>
      <c r="N9470" t="str">
        <f>VLOOKUP(D9470,[1]!Salespeople_Data[#Data],2,0)</f>
        <v>Patrick Ruiz</v>
      </c>
      <c r="O9470" t="str">
        <f>VLOOKUP(E9470,[1]!Customer_Data[#Data],2,0)</f>
        <v>Kevin Willis</v>
      </c>
      <c r="P9470" s="15">
        <f t="shared" si="882"/>
        <v>5</v>
      </c>
      <c r="Q9470">
        <f t="shared" si="883"/>
        <v>5</v>
      </c>
      <c r="R9470">
        <f t="shared" si="884"/>
        <v>2019</v>
      </c>
    </row>
    <row r="9471" spans="1:18" x14ac:dyDescent="0.25">
      <c r="A9471" s="6" t="s">
        <v>10497</v>
      </c>
      <c r="B9471" s="6" t="s">
        <v>435</v>
      </c>
      <c r="C9471" s="6" t="s">
        <v>472</v>
      </c>
      <c r="D9471" s="6" t="s">
        <v>413</v>
      </c>
      <c r="E9471" s="6" t="s">
        <v>1229</v>
      </c>
      <c r="F9471" s="10">
        <v>43502</v>
      </c>
      <c r="G9471" s="6">
        <v>2</v>
      </c>
      <c r="H9471" s="11">
        <f>VLOOKUP(B9471,[1]!Product_Data[#Data],4,0)</f>
        <v>2141</v>
      </c>
      <c r="I9471" s="11">
        <f>VLOOKUP(B9471,[1]!Product_Data[#Data],3,0)</f>
        <v>1777</v>
      </c>
      <c r="J9471" s="11">
        <f t="shared" si="885"/>
        <v>3554</v>
      </c>
      <c r="K9471" s="11">
        <f t="shared" si="886"/>
        <v>4282</v>
      </c>
      <c r="L9471" s="11">
        <f t="shared" si="887"/>
        <v>728</v>
      </c>
      <c r="M9471" t="str">
        <f>VLOOKUP(C9471,[1]!Location_Data[#Data],2,0)</f>
        <v>Concord</v>
      </c>
      <c r="N9471" t="str">
        <f>VLOOKUP(D9471,[1]!Salespeople_Data[#Data],2,0)</f>
        <v>Kenneth Bradley</v>
      </c>
      <c r="O9471" t="str">
        <f>VLOOKUP(E9471,[1]!Customer_Data[#Data],2,0)</f>
        <v>Jason Hanson</v>
      </c>
      <c r="P9471" s="15">
        <f t="shared" si="882"/>
        <v>4</v>
      </c>
      <c r="Q9471">
        <f t="shared" si="883"/>
        <v>2</v>
      </c>
      <c r="R9471">
        <f t="shared" si="884"/>
        <v>2019</v>
      </c>
    </row>
    <row r="9472" spans="1:18" x14ac:dyDescent="0.25">
      <c r="A9472" s="6" t="s">
        <v>10498</v>
      </c>
      <c r="B9472" s="6" t="s">
        <v>395</v>
      </c>
      <c r="C9472" s="6" t="s">
        <v>472</v>
      </c>
      <c r="D9472" s="6" t="s">
        <v>126</v>
      </c>
      <c r="E9472" s="6" t="s">
        <v>1150</v>
      </c>
      <c r="F9472" s="10">
        <v>43481</v>
      </c>
      <c r="G9472" s="6">
        <v>1</v>
      </c>
      <c r="H9472" s="11">
        <f>VLOOKUP(B9472,[1]!Product_Data[#Data],4,0)</f>
        <v>2257</v>
      </c>
      <c r="I9472" s="11">
        <f>VLOOKUP(B9472,[1]!Product_Data[#Data],3,0)</f>
        <v>1535</v>
      </c>
      <c r="J9472" s="11">
        <f t="shared" si="885"/>
        <v>1535</v>
      </c>
      <c r="K9472" s="11">
        <f t="shared" si="886"/>
        <v>2257</v>
      </c>
      <c r="L9472" s="11">
        <f t="shared" si="887"/>
        <v>722</v>
      </c>
      <c r="M9472" t="str">
        <f>VLOOKUP(C9472,[1]!Location_Data[#Data],2,0)</f>
        <v>Concord</v>
      </c>
      <c r="N9472" t="str">
        <f>VLOOKUP(D9472,[1]!Salespeople_Data[#Data],2,0)</f>
        <v>Larry Castillo</v>
      </c>
      <c r="O9472" t="str">
        <f>VLOOKUP(E9472,[1]!Customer_Data[#Data],2,0)</f>
        <v>Peter Gilbert</v>
      </c>
      <c r="P9472" s="15">
        <f t="shared" si="882"/>
        <v>4</v>
      </c>
      <c r="Q9472">
        <f t="shared" si="883"/>
        <v>1</v>
      </c>
      <c r="R9472">
        <f t="shared" si="884"/>
        <v>2019</v>
      </c>
    </row>
    <row r="9473" spans="1:18" x14ac:dyDescent="0.25">
      <c r="A9473" s="6" t="s">
        <v>10499</v>
      </c>
      <c r="B9473" s="6" t="s">
        <v>311</v>
      </c>
      <c r="C9473" s="6" t="s">
        <v>215</v>
      </c>
      <c r="D9473" s="6" t="s">
        <v>15</v>
      </c>
      <c r="E9473" s="6" t="s">
        <v>1878</v>
      </c>
      <c r="F9473" s="10">
        <v>43563</v>
      </c>
      <c r="G9473" s="6">
        <v>1</v>
      </c>
      <c r="H9473" s="11">
        <f>VLOOKUP(B9473,[1]!Product_Data[#Data],4,0)</f>
        <v>1743</v>
      </c>
      <c r="I9473" s="11">
        <f>VLOOKUP(B9473,[1]!Product_Data[#Data],3,0)</f>
        <v>872</v>
      </c>
      <c r="J9473" s="11">
        <f t="shared" si="885"/>
        <v>872</v>
      </c>
      <c r="K9473" s="11">
        <f t="shared" si="886"/>
        <v>1743</v>
      </c>
      <c r="L9473" s="11">
        <f t="shared" si="887"/>
        <v>871</v>
      </c>
      <c r="M9473" t="str">
        <f>VLOOKUP(C9473,[1]!Location_Data[#Data],2,0)</f>
        <v>El Cajon</v>
      </c>
      <c r="N9473" t="str">
        <f>VLOOKUP(D9473,[1]!Salespeople_Data[#Data],2,0)</f>
        <v>Ryan Butler</v>
      </c>
      <c r="O9473" t="str">
        <f>VLOOKUP(E9473,[1]!Customer_Data[#Data],2,0)</f>
        <v>Joseph Walker</v>
      </c>
      <c r="P9473" s="15">
        <f t="shared" si="882"/>
        <v>2</v>
      </c>
      <c r="Q9473">
        <f t="shared" si="883"/>
        <v>4</v>
      </c>
      <c r="R9473">
        <f t="shared" si="884"/>
        <v>2019</v>
      </c>
    </row>
    <row r="9474" spans="1:18" x14ac:dyDescent="0.25">
      <c r="A9474" s="6" t="s">
        <v>10500</v>
      </c>
      <c r="B9474" s="6" t="s">
        <v>457</v>
      </c>
      <c r="C9474" s="6" t="s">
        <v>14</v>
      </c>
      <c r="D9474" s="6" t="s">
        <v>116</v>
      </c>
      <c r="E9474" s="6" t="s">
        <v>1842</v>
      </c>
      <c r="F9474" s="10">
        <v>43477</v>
      </c>
      <c r="G9474" s="6">
        <v>1</v>
      </c>
      <c r="H9474" s="11">
        <f>VLOOKUP(B9474,[1]!Product_Data[#Data],4,0)</f>
        <v>947</v>
      </c>
      <c r="I9474" s="11">
        <f>VLOOKUP(B9474,[1]!Product_Data[#Data],3,0)</f>
        <v>786</v>
      </c>
      <c r="J9474" s="11">
        <f t="shared" si="885"/>
        <v>786</v>
      </c>
      <c r="K9474" s="11">
        <f t="shared" si="886"/>
        <v>947</v>
      </c>
      <c r="L9474" s="11">
        <f t="shared" si="887"/>
        <v>161</v>
      </c>
      <c r="M9474" t="str">
        <f>VLOOKUP(C9474,[1]!Location_Data[#Data],2,0)</f>
        <v>Santa Clarita</v>
      </c>
      <c r="N9474" t="str">
        <f>VLOOKUP(D9474,[1]!Salespeople_Data[#Data],2,0)</f>
        <v>Roger Ramos</v>
      </c>
      <c r="O9474" t="str">
        <f>VLOOKUP(E9474,[1]!Customer_Data[#Data],2,0)</f>
        <v>Wayne Johnson</v>
      </c>
      <c r="P9474" s="15">
        <f t="shared" ref="P9474:P9537" si="888">WEEKDAY(F9474)</f>
        <v>7</v>
      </c>
      <c r="Q9474">
        <f t="shared" ref="Q9474:Q9537" si="889">MONTH(F9474)</f>
        <v>1</v>
      </c>
      <c r="R9474">
        <f t="shared" ref="R9474:R9537" si="890">YEAR(F9474)</f>
        <v>2019</v>
      </c>
    </row>
    <row r="9475" spans="1:18" x14ac:dyDescent="0.25">
      <c r="A9475" s="6" t="s">
        <v>10501</v>
      </c>
      <c r="B9475" s="6" t="s">
        <v>173</v>
      </c>
      <c r="C9475" s="6" t="s">
        <v>380</v>
      </c>
      <c r="D9475" s="6" t="s">
        <v>111</v>
      </c>
      <c r="E9475" s="6" t="s">
        <v>41</v>
      </c>
      <c r="F9475" s="10">
        <v>43497</v>
      </c>
      <c r="G9475" s="6">
        <v>3</v>
      </c>
      <c r="H9475" s="11">
        <f>VLOOKUP(B9475,[1]!Product_Data[#Data],4,0)</f>
        <v>2005</v>
      </c>
      <c r="I9475" s="11">
        <f>VLOOKUP(B9475,[1]!Product_Data[#Data],3,0)</f>
        <v>1223</v>
      </c>
      <c r="J9475" s="11">
        <f t="shared" ref="J9475:J9538" si="891">PRODUCT(I9475,G9475)</f>
        <v>3669</v>
      </c>
      <c r="K9475" s="11">
        <f t="shared" ref="K9475:K9538" si="892">PRODUCT(H9475,G9475)</f>
        <v>6015</v>
      </c>
      <c r="L9475" s="11">
        <f t="shared" ref="L9475:L9538" si="893">K9475-J9475</f>
        <v>2346</v>
      </c>
      <c r="M9475" t="str">
        <f>VLOOKUP(C9475,[1]!Location_Data[#Data],2,0)</f>
        <v>Los Angeles</v>
      </c>
      <c r="N9475" t="str">
        <f>VLOOKUP(D9475,[1]!Salespeople_Data[#Data],2,0)</f>
        <v>Ryan Welch</v>
      </c>
      <c r="O9475" t="str">
        <f>VLOOKUP(E9475,[1]!Customer_Data[#Data],2,0)</f>
        <v>Patrick Wells</v>
      </c>
      <c r="P9475" s="15">
        <f t="shared" si="888"/>
        <v>6</v>
      </c>
      <c r="Q9475">
        <f t="shared" si="889"/>
        <v>2</v>
      </c>
      <c r="R9475">
        <f t="shared" si="890"/>
        <v>2019</v>
      </c>
    </row>
    <row r="9476" spans="1:18" x14ac:dyDescent="0.25">
      <c r="A9476" s="6" t="s">
        <v>10502</v>
      </c>
      <c r="B9476" s="6" t="s">
        <v>228</v>
      </c>
      <c r="C9476" s="6" t="s">
        <v>62</v>
      </c>
      <c r="D9476" s="6" t="s">
        <v>146</v>
      </c>
      <c r="E9476" s="6" t="s">
        <v>2230</v>
      </c>
      <c r="F9476" s="10">
        <v>43539</v>
      </c>
      <c r="G9476" s="6">
        <v>1</v>
      </c>
      <c r="H9476" s="11">
        <f>VLOOKUP(B9476,[1]!Product_Data[#Data],4,0)</f>
        <v>1862</v>
      </c>
      <c r="I9476" s="11">
        <f>VLOOKUP(B9476,[1]!Product_Data[#Data],3,0)</f>
        <v>1173</v>
      </c>
      <c r="J9476" s="11">
        <f t="shared" si="891"/>
        <v>1173</v>
      </c>
      <c r="K9476" s="11">
        <f t="shared" si="892"/>
        <v>1862</v>
      </c>
      <c r="L9476" s="11">
        <f t="shared" si="893"/>
        <v>689</v>
      </c>
      <c r="M9476" t="str">
        <f>VLOOKUP(C9476,[1]!Location_Data[#Data],2,0)</f>
        <v>Fairfield</v>
      </c>
      <c r="N9476" t="str">
        <f>VLOOKUP(D9476,[1]!Salespeople_Data[#Data],2,0)</f>
        <v>Carl Elliott</v>
      </c>
      <c r="O9476" t="str">
        <f>VLOOKUP(E9476,[1]!Customer_Data[#Data],2,0)</f>
        <v>Nicholas Williamson</v>
      </c>
      <c r="P9476" s="15">
        <f t="shared" si="888"/>
        <v>6</v>
      </c>
      <c r="Q9476">
        <f t="shared" si="889"/>
        <v>3</v>
      </c>
      <c r="R9476">
        <f t="shared" si="890"/>
        <v>2019</v>
      </c>
    </row>
    <row r="9477" spans="1:18" x14ac:dyDescent="0.25">
      <c r="A9477" s="6" t="s">
        <v>10503</v>
      </c>
      <c r="B9477" s="6" t="s">
        <v>263</v>
      </c>
      <c r="C9477" s="6" t="s">
        <v>450</v>
      </c>
      <c r="D9477" s="6" t="s">
        <v>212</v>
      </c>
      <c r="E9477" s="6" t="s">
        <v>3895</v>
      </c>
      <c r="F9477" s="10">
        <v>43819</v>
      </c>
      <c r="G9477" s="6">
        <v>1</v>
      </c>
      <c r="H9477" s="11">
        <f>VLOOKUP(B9477,[1]!Product_Data[#Data],4,0)</f>
        <v>378</v>
      </c>
      <c r="I9477" s="11">
        <f>VLOOKUP(B9477,[1]!Product_Data[#Data],3,0)</f>
        <v>291</v>
      </c>
      <c r="J9477" s="11">
        <f t="shared" si="891"/>
        <v>291</v>
      </c>
      <c r="K9477" s="11">
        <f t="shared" si="892"/>
        <v>378</v>
      </c>
      <c r="L9477" s="11">
        <f t="shared" si="893"/>
        <v>87</v>
      </c>
      <c r="M9477" t="str">
        <f>VLOOKUP(C9477,[1]!Location_Data[#Data],2,0)</f>
        <v>Simi Valley</v>
      </c>
      <c r="N9477" t="str">
        <f>VLOOKUP(D9477,[1]!Salespeople_Data[#Data],2,0)</f>
        <v>Ronald Reed</v>
      </c>
      <c r="O9477" t="str">
        <f>VLOOKUP(E9477,[1]!Customer_Data[#Data],2,0)</f>
        <v>James Foster</v>
      </c>
      <c r="P9477" s="15">
        <f t="shared" si="888"/>
        <v>6</v>
      </c>
      <c r="Q9477">
        <f t="shared" si="889"/>
        <v>12</v>
      </c>
      <c r="R9477">
        <f t="shared" si="890"/>
        <v>2019</v>
      </c>
    </row>
    <row r="9478" spans="1:18" x14ac:dyDescent="0.25">
      <c r="A9478" s="6" t="s">
        <v>10504</v>
      </c>
      <c r="B9478" s="6" t="s">
        <v>569</v>
      </c>
      <c r="C9478" s="6" t="s">
        <v>48</v>
      </c>
      <c r="D9478" s="6" t="s">
        <v>96</v>
      </c>
      <c r="E9478" s="6" t="s">
        <v>613</v>
      </c>
      <c r="F9478" s="10">
        <v>43558</v>
      </c>
      <c r="G9478" s="6">
        <v>2</v>
      </c>
      <c r="H9478" s="11">
        <f>VLOOKUP(B9478,[1]!Product_Data[#Data],4,0)</f>
        <v>1178</v>
      </c>
      <c r="I9478" s="11">
        <f>VLOOKUP(B9478,[1]!Product_Data[#Data],3,0)</f>
        <v>683</v>
      </c>
      <c r="J9478" s="11">
        <f t="shared" si="891"/>
        <v>1366</v>
      </c>
      <c r="K9478" s="11">
        <f t="shared" si="892"/>
        <v>2356</v>
      </c>
      <c r="L9478" s="11">
        <f t="shared" si="893"/>
        <v>990</v>
      </c>
      <c r="M9478" t="str">
        <f>VLOOKUP(C9478,[1]!Location_Data[#Data],2,0)</f>
        <v>Rialto</v>
      </c>
      <c r="N9478" t="str">
        <f>VLOOKUP(D9478,[1]!Salespeople_Data[#Data],2,0)</f>
        <v>Brian Thomas</v>
      </c>
      <c r="O9478" t="str">
        <f>VLOOKUP(E9478,[1]!Customer_Data[#Data],2,0)</f>
        <v>Eric Armstrong</v>
      </c>
      <c r="P9478" s="15">
        <f t="shared" si="888"/>
        <v>4</v>
      </c>
      <c r="Q9478">
        <f t="shared" si="889"/>
        <v>4</v>
      </c>
      <c r="R9478">
        <f t="shared" si="890"/>
        <v>2019</v>
      </c>
    </row>
    <row r="9479" spans="1:18" x14ac:dyDescent="0.25">
      <c r="A9479" s="6" t="s">
        <v>10505</v>
      </c>
      <c r="B9479" s="6" t="s">
        <v>23</v>
      </c>
      <c r="C9479" s="6" t="s">
        <v>79</v>
      </c>
      <c r="D9479" s="6" t="s">
        <v>178</v>
      </c>
      <c r="E9479" s="6" t="s">
        <v>353</v>
      </c>
      <c r="F9479" s="10">
        <v>43482</v>
      </c>
      <c r="G9479" s="6">
        <v>1</v>
      </c>
      <c r="H9479" s="11">
        <f>VLOOKUP(B9479,[1]!Product_Data[#Data],4,0)</f>
        <v>1052</v>
      </c>
      <c r="I9479" s="11">
        <f>VLOOKUP(B9479,[1]!Product_Data[#Data],3,0)</f>
        <v>589</v>
      </c>
      <c r="J9479" s="11">
        <f t="shared" si="891"/>
        <v>589</v>
      </c>
      <c r="K9479" s="11">
        <f t="shared" si="892"/>
        <v>1052</v>
      </c>
      <c r="L9479" s="11">
        <f t="shared" si="893"/>
        <v>463</v>
      </c>
      <c r="M9479" t="str">
        <f>VLOOKUP(C9479,[1]!Location_Data[#Data],2,0)</f>
        <v>Palmdale</v>
      </c>
      <c r="N9479" t="str">
        <f>VLOOKUP(D9479,[1]!Salespeople_Data[#Data],2,0)</f>
        <v>Joshua Taylor</v>
      </c>
      <c r="O9479" t="str">
        <f>VLOOKUP(E9479,[1]!Customer_Data[#Data],2,0)</f>
        <v>Jimmy Wood</v>
      </c>
      <c r="P9479" s="15">
        <f t="shared" si="888"/>
        <v>5</v>
      </c>
      <c r="Q9479">
        <f t="shared" si="889"/>
        <v>1</v>
      </c>
      <c r="R9479">
        <f t="shared" si="890"/>
        <v>2019</v>
      </c>
    </row>
    <row r="9480" spans="1:18" x14ac:dyDescent="0.25">
      <c r="A9480" s="6" t="s">
        <v>10506</v>
      </c>
      <c r="B9480" s="6" t="s">
        <v>340</v>
      </c>
      <c r="C9480" s="6" t="s">
        <v>246</v>
      </c>
      <c r="D9480" s="6" t="s">
        <v>178</v>
      </c>
      <c r="E9480" s="6" t="s">
        <v>3433</v>
      </c>
      <c r="F9480" s="10">
        <v>43797</v>
      </c>
      <c r="G9480" s="6">
        <v>2</v>
      </c>
      <c r="H9480" s="11">
        <f>VLOOKUP(B9480,[1]!Product_Data[#Data],4,0)</f>
        <v>1967</v>
      </c>
      <c r="I9480" s="11">
        <f>VLOOKUP(B9480,[1]!Product_Data[#Data],3,0)</f>
        <v>1397</v>
      </c>
      <c r="J9480" s="11">
        <f t="shared" si="891"/>
        <v>2794</v>
      </c>
      <c r="K9480" s="11">
        <f t="shared" si="892"/>
        <v>3934</v>
      </c>
      <c r="L9480" s="11">
        <f t="shared" si="893"/>
        <v>1140</v>
      </c>
      <c r="M9480" t="str">
        <f>VLOOKUP(C9480,[1]!Location_Data[#Data],2,0)</f>
        <v>San Francisco</v>
      </c>
      <c r="N9480" t="str">
        <f>VLOOKUP(D9480,[1]!Salespeople_Data[#Data],2,0)</f>
        <v>Joshua Taylor</v>
      </c>
      <c r="O9480" t="str">
        <f>VLOOKUP(E9480,[1]!Customer_Data[#Data],2,0)</f>
        <v>Mark Gonzalez</v>
      </c>
      <c r="P9480" s="15">
        <f t="shared" si="888"/>
        <v>5</v>
      </c>
      <c r="Q9480">
        <f t="shared" si="889"/>
        <v>11</v>
      </c>
      <c r="R9480">
        <f t="shared" si="890"/>
        <v>2019</v>
      </c>
    </row>
    <row r="9481" spans="1:18" x14ac:dyDescent="0.25">
      <c r="A9481" s="6" t="s">
        <v>10507</v>
      </c>
      <c r="B9481" s="6" t="s">
        <v>61</v>
      </c>
      <c r="C9481" s="6" t="s">
        <v>110</v>
      </c>
      <c r="D9481" s="6" t="s">
        <v>264</v>
      </c>
      <c r="E9481" s="6" t="s">
        <v>3740</v>
      </c>
      <c r="F9481" s="10">
        <v>43540</v>
      </c>
      <c r="G9481" s="6">
        <v>1</v>
      </c>
      <c r="H9481" s="11">
        <f>VLOOKUP(B9481,[1]!Product_Data[#Data],4,0)</f>
        <v>1889</v>
      </c>
      <c r="I9481" s="11">
        <f>VLOOKUP(B9481,[1]!Product_Data[#Data],3,0)</f>
        <v>945</v>
      </c>
      <c r="J9481" s="11">
        <f t="shared" si="891"/>
        <v>945</v>
      </c>
      <c r="K9481" s="11">
        <f t="shared" si="892"/>
        <v>1889</v>
      </c>
      <c r="L9481" s="11">
        <f t="shared" si="893"/>
        <v>944</v>
      </c>
      <c r="M9481" t="str">
        <f>VLOOKUP(C9481,[1]!Location_Data[#Data],2,0)</f>
        <v>Richmond</v>
      </c>
      <c r="N9481" t="str">
        <f>VLOOKUP(D9481,[1]!Salespeople_Data[#Data],2,0)</f>
        <v>Ernest Wheeler</v>
      </c>
      <c r="O9481" t="str">
        <f>VLOOKUP(E9481,[1]!Customer_Data[#Data],2,0)</f>
        <v>Donald Carroll</v>
      </c>
      <c r="P9481" s="15">
        <f t="shared" si="888"/>
        <v>7</v>
      </c>
      <c r="Q9481">
        <f t="shared" si="889"/>
        <v>3</v>
      </c>
      <c r="R9481">
        <f t="shared" si="890"/>
        <v>2019</v>
      </c>
    </row>
    <row r="9482" spans="1:18" x14ac:dyDescent="0.25">
      <c r="A9482" s="6" t="s">
        <v>10508</v>
      </c>
      <c r="B9482" s="6" t="s">
        <v>271</v>
      </c>
      <c r="C9482" s="6" t="s">
        <v>316</v>
      </c>
      <c r="D9482" s="6" t="s">
        <v>10</v>
      </c>
      <c r="E9482" s="6" t="s">
        <v>2174</v>
      </c>
      <c r="F9482" s="10">
        <v>43534</v>
      </c>
      <c r="G9482" s="6">
        <v>1</v>
      </c>
      <c r="H9482" s="11">
        <f>VLOOKUP(B9482,[1]!Product_Data[#Data],4,0)</f>
        <v>1587</v>
      </c>
      <c r="I9482" s="11">
        <f>VLOOKUP(B9482,[1]!Product_Data[#Data],3,0)</f>
        <v>1301</v>
      </c>
      <c r="J9482" s="11">
        <f t="shared" si="891"/>
        <v>1301</v>
      </c>
      <c r="K9482" s="11">
        <f t="shared" si="892"/>
        <v>1587</v>
      </c>
      <c r="L9482" s="11">
        <f t="shared" si="893"/>
        <v>286</v>
      </c>
      <c r="M9482" t="str">
        <f>VLOOKUP(C9482,[1]!Location_Data[#Data],2,0)</f>
        <v>East Los Angeles</v>
      </c>
      <c r="N9482" t="str">
        <f>VLOOKUP(D9482,[1]!Salespeople_Data[#Data],2,0)</f>
        <v>Justin Lynch</v>
      </c>
      <c r="O9482" t="str">
        <f>VLOOKUP(E9482,[1]!Customer_Data[#Data],2,0)</f>
        <v>Steven Carr</v>
      </c>
      <c r="P9482" s="15">
        <f t="shared" si="888"/>
        <v>1</v>
      </c>
      <c r="Q9482">
        <f t="shared" si="889"/>
        <v>3</v>
      </c>
      <c r="R9482">
        <f t="shared" si="890"/>
        <v>2019</v>
      </c>
    </row>
    <row r="9483" spans="1:18" x14ac:dyDescent="0.25">
      <c r="A9483" s="6" t="s">
        <v>10509</v>
      </c>
      <c r="B9483" s="6" t="s">
        <v>252</v>
      </c>
      <c r="C9483" s="6" t="s">
        <v>436</v>
      </c>
      <c r="D9483" s="6" t="s">
        <v>116</v>
      </c>
      <c r="E9483" s="6" t="s">
        <v>713</v>
      </c>
      <c r="F9483" s="10">
        <v>43589</v>
      </c>
      <c r="G9483" s="6">
        <v>3</v>
      </c>
      <c r="H9483" s="11">
        <f>VLOOKUP(B9483,[1]!Product_Data[#Data],4,0)</f>
        <v>1899</v>
      </c>
      <c r="I9483" s="11">
        <f>VLOOKUP(B9483,[1]!Product_Data[#Data],3,0)</f>
        <v>1044</v>
      </c>
      <c r="J9483" s="11">
        <f t="shared" si="891"/>
        <v>3132</v>
      </c>
      <c r="K9483" s="11">
        <f t="shared" si="892"/>
        <v>5697</v>
      </c>
      <c r="L9483" s="11">
        <f t="shared" si="893"/>
        <v>2565</v>
      </c>
      <c r="M9483" t="str">
        <f>VLOOKUP(C9483,[1]!Location_Data[#Data],2,0)</f>
        <v>Jurupa Valley</v>
      </c>
      <c r="N9483" t="str">
        <f>VLOOKUP(D9483,[1]!Salespeople_Data[#Data],2,0)</f>
        <v>Roger Ramos</v>
      </c>
      <c r="O9483" t="str">
        <f>VLOOKUP(E9483,[1]!Customer_Data[#Data],2,0)</f>
        <v>Earl Franklin</v>
      </c>
      <c r="P9483" s="15">
        <f t="shared" si="888"/>
        <v>7</v>
      </c>
      <c r="Q9483">
        <f t="shared" si="889"/>
        <v>5</v>
      </c>
      <c r="R9483">
        <f t="shared" si="890"/>
        <v>2019</v>
      </c>
    </row>
    <row r="9484" spans="1:18" x14ac:dyDescent="0.25">
      <c r="A9484" s="6" t="s">
        <v>10510</v>
      </c>
      <c r="B9484" s="6" t="s">
        <v>104</v>
      </c>
      <c r="C9484" s="6" t="s">
        <v>731</v>
      </c>
      <c r="D9484" s="6" t="s">
        <v>126</v>
      </c>
      <c r="E9484" s="6" t="s">
        <v>1602</v>
      </c>
      <c r="F9484" s="10">
        <v>43570</v>
      </c>
      <c r="G9484" s="6">
        <v>2</v>
      </c>
      <c r="H9484" s="11">
        <f>VLOOKUP(B9484,[1]!Product_Data[#Data],4,0)</f>
        <v>1671</v>
      </c>
      <c r="I9484" s="11">
        <f>VLOOKUP(B9484,[1]!Product_Data[#Data],3,0)</f>
        <v>1220</v>
      </c>
      <c r="J9484" s="11">
        <f t="shared" si="891"/>
        <v>2440</v>
      </c>
      <c r="K9484" s="11">
        <f t="shared" si="892"/>
        <v>3342</v>
      </c>
      <c r="L9484" s="11">
        <f t="shared" si="893"/>
        <v>902</v>
      </c>
      <c r="M9484" t="str">
        <f>VLOOKUP(C9484,[1]!Location_Data[#Data],2,0)</f>
        <v>Costa Mesa</v>
      </c>
      <c r="N9484" t="str">
        <f>VLOOKUP(D9484,[1]!Salespeople_Data[#Data],2,0)</f>
        <v>Larry Castillo</v>
      </c>
      <c r="O9484" t="str">
        <f>VLOOKUP(E9484,[1]!Customer_Data[#Data],2,0)</f>
        <v>Anthony Banks</v>
      </c>
      <c r="P9484" s="15">
        <f t="shared" si="888"/>
        <v>2</v>
      </c>
      <c r="Q9484">
        <f t="shared" si="889"/>
        <v>4</v>
      </c>
      <c r="R9484">
        <f t="shared" si="890"/>
        <v>2019</v>
      </c>
    </row>
    <row r="9485" spans="1:18" x14ac:dyDescent="0.25">
      <c r="A9485" s="6" t="s">
        <v>10511</v>
      </c>
      <c r="B9485" s="6" t="s">
        <v>560</v>
      </c>
      <c r="C9485" s="6" t="s">
        <v>472</v>
      </c>
      <c r="D9485" s="6" t="s">
        <v>165</v>
      </c>
      <c r="E9485" s="6" t="s">
        <v>3024</v>
      </c>
      <c r="F9485" s="10">
        <v>43822</v>
      </c>
      <c r="G9485" s="6">
        <v>3</v>
      </c>
      <c r="H9485" s="11">
        <f>VLOOKUP(B9485,[1]!Product_Data[#Data],4,0)</f>
        <v>1809</v>
      </c>
      <c r="I9485" s="11">
        <f>VLOOKUP(B9485,[1]!Product_Data[#Data],3,0)</f>
        <v>1067</v>
      </c>
      <c r="J9485" s="11">
        <f t="shared" si="891"/>
        <v>3201</v>
      </c>
      <c r="K9485" s="11">
        <f t="shared" si="892"/>
        <v>5427</v>
      </c>
      <c r="L9485" s="11">
        <f t="shared" si="893"/>
        <v>2226</v>
      </c>
      <c r="M9485" t="str">
        <f>VLOOKUP(C9485,[1]!Location_Data[#Data],2,0)</f>
        <v>Concord</v>
      </c>
      <c r="N9485" t="str">
        <f>VLOOKUP(D9485,[1]!Salespeople_Data[#Data],2,0)</f>
        <v>Joe Sims</v>
      </c>
      <c r="O9485" t="str">
        <f>VLOOKUP(E9485,[1]!Customer_Data[#Data],2,0)</f>
        <v>Richard Jordan</v>
      </c>
      <c r="P9485" s="15">
        <f t="shared" si="888"/>
        <v>2</v>
      </c>
      <c r="Q9485">
        <f t="shared" si="889"/>
        <v>12</v>
      </c>
      <c r="R9485">
        <f t="shared" si="890"/>
        <v>2019</v>
      </c>
    </row>
    <row r="9486" spans="1:18" x14ac:dyDescent="0.25">
      <c r="A9486" s="6" t="s">
        <v>10512</v>
      </c>
      <c r="B9486" s="6" t="s">
        <v>858</v>
      </c>
      <c r="C9486" s="6" t="s">
        <v>530</v>
      </c>
      <c r="D9486" s="6" t="s">
        <v>111</v>
      </c>
      <c r="E9486" s="6" t="s">
        <v>806</v>
      </c>
      <c r="F9486" s="10">
        <v>43484</v>
      </c>
      <c r="G9486" s="6">
        <v>2</v>
      </c>
      <c r="H9486" s="11">
        <f>VLOOKUP(B9486,[1]!Product_Data[#Data],4,0)</f>
        <v>2294</v>
      </c>
      <c r="I9486" s="11">
        <f>VLOOKUP(B9486,[1]!Product_Data[#Data],3,0)</f>
        <v>1399</v>
      </c>
      <c r="J9486" s="11">
        <f t="shared" si="891"/>
        <v>2798</v>
      </c>
      <c r="K9486" s="11">
        <f t="shared" si="892"/>
        <v>4588</v>
      </c>
      <c r="L9486" s="11">
        <f t="shared" si="893"/>
        <v>1790</v>
      </c>
      <c r="M9486" t="str">
        <f>VLOOKUP(C9486,[1]!Location_Data[#Data],2,0)</f>
        <v>San Buenaventura (Ventura)</v>
      </c>
      <c r="N9486" t="str">
        <f>VLOOKUP(D9486,[1]!Salespeople_Data[#Data],2,0)</f>
        <v>Ryan Welch</v>
      </c>
      <c r="O9486" t="str">
        <f>VLOOKUP(E9486,[1]!Customer_Data[#Data],2,0)</f>
        <v>Michael Thomas</v>
      </c>
      <c r="P9486" s="15">
        <f t="shared" si="888"/>
        <v>7</v>
      </c>
      <c r="Q9486">
        <f t="shared" si="889"/>
        <v>1</v>
      </c>
      <c r="R9486">
        <f t="shared" si="890"/>
        <v>2019</v>
      </c>
    </row>
    <row r="9487" spans="1:18" x14ac:dyDescent="0.25">
      <c r="A9487" s="6" t="s">
        <v>10513</v>
      </c>
      <c r="B9487" s="6" t="s">
        <v>603</v>
      </c>
      <c r="C9487" s="6" t="s">
        <v>272</v>
      </c>
      <c r="D9487" s="6" t="s">
        <v>111</v>
      </c>
      <c r="E9487" s="6" t="s">
        <v>2174</v>
      </c>
      <c r="F9487" s="10">
        <v>43711</v>
      </c>
      <c r="G9487" s="6">
        <v>2</v>
      </c>
      <c r="H9487" s="11">
        <f>VLOOKUP(B9487,[1]!Product_Data[#Data],4,0)</f>
        <v>2495</v>
      </c>
      <c r="I9487" s="11">
        <f>VLOOKUP(B9487,[1]!Product_Data[#Data],3,0)</f>
        <v>1896</v>
      </c>
      <c r="J9487" s="11">
        <f t="shared" si="891"/>
        <v>3792</v>
      </c>
      <c r="K9487" s="11">
        <f t="shared" si="892"/>
        <v>4990</v>
      </c>
      <c r="L9487" s="11">
        <f t="shared" si="893"/>
        <v>1198</v>
      </c>
      <c r="M9487" t="str">
        <f>VLOOKUP(C9487,[1]!Location_Data[#Data],2,0)</f>
        <v>Torrance</v>
      </c>
      <c r="N9487" t="str">
        <f>VLOOKUP(D9487,[1]!Salespeople_Data[#Data],2,0)</f>
        <v>Ryan Welch</v>
      </c>
      <c r="O9487" t="str">
        <f>VLOOKUP(E9487,[1]!Customer_Data[#Data],2,0)</f>
        <v>Steven Carr</v>
      </c>
      <c r="P9487" s="15">
        <f t="shared" si="888"/>
        <v>3</v>
      </c>
      <c r="Q9487">
        <f t="shared" si="889"/>
        <v>9</v>
      </c>
      <c r="R9487">
        <f t="shared" si="890"/>
        <v>2019</v>
      </c>
    </row>
    <row r="9488" spans="1:18" x14ac:dyDescent="0.25">
      <c r="A9488" s="6" t="s">
        <v>10514</v>
      </c>
      <c r="B9488" s="6" t="s">
        <v>703</v>
      </c>
      <c r="C9488" s="6" t="s">
        <v>19</v>
      </c>
      <c r="D9488" s="6" t="s">
        <v>146</v>
      </c>
      <c r="E9488" s="6" t="s">
        <v>102</v>
      </c>
      <c r="F9488" s="10">
        <v>43713</v>
      </c>
      <c r="G9488" s="6">
        <v>1</v>
      </c>
      <c r="H9488" s="11">
        <f>VLOOKUP(B9488,[1]!Product_Data[#Data],4,0)</f>
        <v>530</v>
      </c>
      <c r="I9488" s="11">
        <f>VLOOKUP(B9488,[1]!Product_Data[#Data],3,0)</f>
        <v>435</v>
      </c>
      <c r="J9488" s="11">
        <f t="shared" si="891"/>
        <v>435</v>
      </c>
      <c r="K9488" s="11">
        <f t="shared" si="892"/>
        <v>530</v>
      </c>
      <c r="L9488" s="11">
        <f t="shared" si="893"/>
        <v>95</v>
      </c>
      <c r="M9488" t="str">
        <f>VLOOKUP(C9488,[1]!Location_Data[#Data],2,0)</f>
        <v>Berkeley</v>
      </c>
      <c r="N9488" t="str">
        <f>VLOOKUP(D9488,[1]!Salespeople_Data[#Data],2,0)</f>
        <v>Carl Elliott</v>
      </c>
      <c r="O9488" t="str">
        <f>VLOOKUP(E9488,[1]!Customer_Data[#Data],2,0)</f>
        <v>Scott Mills</v>
      </c>
      <c r="P9488" s="15">
        <f t="shared" si="888"/>
        <v>5</v>
      </c>
      <c r="Q9488">
        <f t="shared" si="889"/>
        <v>9</v>
      </c>
      <c r="R9488">
        <f t="shared" si="890"/>
        <v>2019</v>
      </c>
    </row>
    <row r="9489" spans="1:18" x14ac:dyDescent="0.25">
      <c r="A9489" s="6" t="s">
        <v>10515</v>
      </c>
      <c r="B9489" s="6" t="s">
        <v>361</v>
      </c>
      <c r="C9489" s="6" t="s">
        <v>220</v>
      </c>
      <c r="D9489" s="6" t="s">
        <v>87</v>
      </c>
      <c r="E9489" s="6" t="s">
        <v>576</v>
      </c>
      <c r="F9489" s="10">
        <v>43570</v>
      </c>
      <c r="G9489" s="6">
        <v>3</v>
      </c>
      <c r="H9489" s="11">
        <f>VLOOKUP(B9489,[1]!Product_Data[#Data],4,0)</f>
        <v>1338</v>
      </c>
      <c r="I9489" s="11">
        <f>VLOOKUP(B9489,[1]!Product_Data[#Data],3,0)</f>
        <v>682</v>
      </c>
      <c r="J9489" s="11">
        <f t="shared" si="891"/>
        <v>2046</v>
      </c>
      <c r="K9489" s="11">
        <f t="shared" si="892"/>
        <v>4014</v>
      </c>
      <c r="L9489" s="11">
        <f t="shared" si="893"/>
        <v>1968</v>
      </c>
      <c r="M9489" t="str">
        <f>VLOOKUP(C9489,[1]!Location_Data[#Data],2,0)</f>
        <v>Modesto</v>
      </c>
      <c r="N9489" t="str">
        <f>VLOOKUP(D9489,[1]!Salespeople_Data[#Data],2,0)</f>
        <v>Martin Perry</v>
      </c>
      <c r="O9489" t="str">
        <f>VLOOKUP(E9489,[1]!Customer_Data[#Data],2,0)</f>
        <v>Samuel Kim</v>
      </c>
      <c r="P9489" s="15">
        <f t="shared" si="888"/>
        <v>2</v>
      </c>
      <c r="Q9489">
        <f t="shared" si="889"/>
        <v>4</v>
      </c>
      <c r="R9489">
        <f t="shared" si="890"/>
        <v>2019</v>
      </c>
    </row>
    <row r="9490" spans="1:18" x14ac:dyDescent="0.25">
      <c r="A9490" s="6" t="s">
        <v>10516</v>
      </c>
      <c r="B9490" s="6" t="s">
        <v>666</v>
      </c>
      <c r="C9490" s="6" t="s">
        <v>643</v>
      </c>
      <c r="D9490" s="6" t="s">
        <v>87</v>
      </c>
      <c r="E9490" s="6" t="s">
        <v>1353</v>
      </c>
      <c r="F9490" s="10">
        <v>43822</v>
      </c>
      <c r="G9490" s="6">
        <v>2</v>
      </c>
      <c r="H9490" s="11">
        <f>VLOOKUP(B9490,[1]!Product_Data[#Data],4,0)</f>
        <v>2241</v>
      </c>
      <c r="I9490" s="11">
        <f>VLOOKUP(B9490,[1]!Product_Data[#Data],3,0)</f>
        <v>1367</v>
      </c>
      <c r="J9490" s="11">
        <f t="shared" si="891"/>
        <v>2734</v>
      </c>
      <c r="K9490" s="11">
        <f t="shared" si="892"/>
        <v>4482</v>
      </c>
      <c r="L9490" s="11">
        <f t="shared" si="893"/>
        <v>1748</v>
      </c>
      <c r="M9490" t="str">
        <f>VLOOKUP(C9490,[1]!Location_Data[#Data],2,0)</f>
        <v>Hayward</v>
      </c>
      <c r="N9490" t="str">
        <f>VLOOKUP(D9490,[1]!Salespeople_Data[#Data],2,0)</f>
        <v>Martin Perry</v>
      </c>
      <c r="O9490" t="str">
        <f>VLOOKUP(E9490,[1]!Customer_Data[#Data],2,0)</f>
        <v>Anthony Chapman</v>
      </c>
      <c r="P9490" s="15">
        <f t="shared" si="888"/>
        <v>2</v>
      </c>
      <c r="Q9490">
        <f t="shared" si="889"/>
        <v>12</v>
      </c>
      <c r="R9490">
        <f t="shared" si="890"/>
        <v>2019</v>
      </c>
    </row>
    <row r="9491" spans="1:18" x14ac:dyDescent="0.25">
      <c r="A9491" s="6" t="s">
        <v>10517</v>
      </c>
      <c r="B9491" s="6" t="s">
        <v>168</v>
      </c>
      <c r="C9491" s="6" t="s">
        <v>52</v>
      </c>
      <c r="D9491" s="6" t="s">
        <v>58</v>
      </c>
      <c r="E9491" s="6" t="s">
        <v>829</v>
      </c>
      <c r="F9491" s="10">
        <v>43787</v>
      </c>
      <c r="G9491" s="6">
        <v>1</v>
      </c>
      <c r="H9491" s="11">
        <f>VLOOKUP(B9491,[1]!Product_Data[#Data],4,0)</f>
        <v>112</v>
      </c>
      <c r="I9491" s="11">
        <f>VLOOKUP(B9491,[1]!Product_Data[#Data],3,0)</f>
        <v>90</v>
      </c>
      <c r="J9491" s="11">
        <f t="shared" si="891"/>
        <v>90</v>
      </c>
      <c r="K9491" s="11">
        <f t="shared" si="892"/>
        <v>112</v>
      </c>
      <c r="L9491" s="11">
        <f t="shared" si="893"/>
        <v>22</v>
      </c>
      <c r="M9491" t="str">
        <f>VLOOKUP(C9491,[1]!Location_Data[#Data],2,0)</f>
        <v>Pasadena</v>
      </c>
      <c r="N9491" t="str">
        <f>VLOOKUP(D9491,[1]!Salespeople_Data[#Data],2,0)</f>
        <v>Christopher Tucker</v>
      </c>
      <c r="O9491" t="str">
        <f>VLOOKUP(E9491,[1]!Customer_Data[#Data],2,0)</f>
        <v>Shawn Ray</v>
      </c>
      <c r="P9491" s="15">
        <f t="shared" si="888"/>
        <v>2</v>
      </c>
      <c r="Q9491">
        <f t="shared" si="889"/>
        <v>11</v>
      </c>
      <c r="R9491">
        <f t="shared" si="890"/>
        <v>2019</v>
      </c>
    </row>
    <row r="9492" spans="1:18" x14ac:dyDescent="0.25">
      <c r="A9492" s="6" t="s">
        <v>10518</v>
      </c>
      <c r="B9492" s="6" t="s">
        <v>666</v>
      </c>
      <c r="C9492" s="6" t="s">
        <v>156</v>
      </c>
      <c r="D9492" s="6" t="s">
        <v>111</v>
      </c>
      <c r="E9492" s="6" t="s">
        <v>4477</v>
      </c>
      <c r="F9492" s="10">
        <v>43549</v>
      </c>
      <c r="G9492" s="6">
        <v>1</v>
      </c>
      <c r="H9492" s="11">
        <f>VLOOKUP(B9492,[1]!Product_Data[#Data],4,0)</f>
        <v>2241</v>
      </c>
      <c r="I9492" s="11">
        <f>VLOOKUP(B9492,[1]!Product_Data[#Data],3,0)</f>
        <v>1367</v>
      </c>
      <c r="J9492" s="11">
        <f t="shared" si="891"/>
        <v>1367</v>
      </c>
      <c r="K9492" s="11">
        <f t="shared" si="892"/>
        <v>2241</v>
      </c>
      <c r="L9492" s="11">
        <f t="shared" si="893"/>
        <v>874</v>
      </c>
      <c r="M9492" t="str">
        <f>VLOOKUP(C9492,[1]!Location_Data[#Data],2,0)</f>
        <v>Sacramento</v>
      </c>
      <c r="N9492" t="str">
        <f>VLOOKUP(D9492,[1]!Salespeople_Data[#Data],2,0)</f>
        <v>Ryan Welch</v>
      </c>
      <c r="O9492" t="str">
        <f>VLOOKUP(E9492,[1]!Customer_Data[#Data],2,0)</f>
        <v>Wayne Stone</v>
      </c>
      <c r="P9492" s="15">
        <f t="shared" si="888"/>
        <v>2</v>
      </c>
      <c r="Q9492">
        <f t="shared" si="889"/>
        <v>3</v>
      </c>
      <c r="R9492">
        <f t="shared" si="890"/>
        <v>2019</v>
      </c>
    </row>
    <row r="9493" spans="1:18" x14ac:dyDescent="0.25">
      <c r="A9493" s="6" t="s">
        <v>10519</v>
      </c>
      <c r="B9493" s="6" t="s">
        <v>43</v>
      </c>
      <c r="C9493" s="6" t="s">
        <v>458</v>
      </c>
      <c r="D9493" s="6" t="s">
        <v>170</v>
      </c>
      <c r="E9493" s="6" t="s">
        <v>254</v>
      </c>
      <c r="F9493" s="10">
        <v>43611</v>
      </c>
      <c r="G9493" s="6">
        <v>1</v>
      </c>
      <c r="H9493" s="11">
        <f>VLOOKUP(B9493,[1]!Product_Data[#Data],4,0)</f>
        <v>356</v>
      </c>
      <c r="I9493" s="11">
        <f>VLOOKUP(B9493,[1]!Product_Data[#Data],3,0)</f>
        <v>292</v>
      </c>
      <c r="J9493" s="11">
        <f t="shared" si="891"/>
        <v>292</v>
      </c>
      <c r="K9493" s="11">
        <f t="shared" si="892"/>
        <v>356</v>
      </c>
      <c r="L9493" s="11">
        <f t="shared" si="893"/>
        <v>64</v>
      </c>
      <c r="M9493" t="str">
        <f>VLOOKUP(C9493,[1]!Location_Data[#Data],2,0)</f>
        <v>Fontana</v>
      </c>
      <c r="N9493" t="str">
        <f>VLOOKUP(D9493,[1]!Salespeople_Data[#Data],2,0)</f>
        <v>Sean Miller</v>
      </c>
      <c r="O9493" t="str">
        <f>VLOOKUP(E9493,[1]!Customer_Data[#Data],2,0)</f>
        <v>Wayne Rodriguez</v>
      </c>
      <c r="P9493" s="15">
        <f t="shared" si="888"/>
        <v>1</v>
      </c>
      <c r="Q9493">
        <f t="shared" si="889"/>
        <v>5</v>
      </c>
      <c r="R9493">
        <f t="shared" si="890"/>
        <v>2019</v>
      </c>
    </row>
    <row r="9494" spans="1:18" x14ac:dyDescent="0.25">
      <c r="A9494" s="6" t="s">
        <v>10520</v>
      </c>
      <c r="B9494" s="6" t="s">
        <v>99</v>
      </c>
      <c r="C9494" s="6" t="s">
        <v>322</v>
      </c>
      <c r="D9494" s="6" t="s">
        <v>40</v>
      </c>
      <c r="E9494" s="6" t="s">
        <v>2481</v>
      </c>
      <c r="F9494" s="10">
        <v>43640</v>
      </c>
      <c r="G9494" s="6">
        <v>3</v>
      </c>
      <c r="H9494" s="11">
        <f>VLOOKUP(B9494,[1]!Product_Data[#Data],4,0)</f>
        <v>1708</v>
      </c>
      <c r="I9494" s="11">
        <f>VLOOKUP(B9494,[1]!Product_Data[#Data],3,0)</f>
        <v>871</v>
      </c>
      <c r="J9494" s="11">
        <f t="shared" si="891"/>
        <v>2613</v>
      </c>
      <c r="K9494" s="11">
        <f t="shared" si="892"/>
        <v>5124</v>
      </c>
      <c r="L9494" s="11">
        <f t="shared" si="893"/>
        <v>2511</v>
      </c>
      <c r="M9494" t="str">
        <f>VLOOKUP(C9494,[1]!Location_Data[#Data],2,0)</f>
        <v>Rancho Cucamonga</v>
      </c>
      <c r="N9494" t="str">
        <f>VLOOKUP(D9494,[1]!Salespeople_Data[#Data],2,0)</f>
        <v>Brian Hansen</v>
      </c>
      <c r="O9494" t="str">
        <f>VLOOKUP(E9494,[1]!Customer_Data[#Data],2,0)</f>
        <v>Gerald Palmer</v>
      </c>
      <c r="P9494" s="15">
        <f t="shared" si="888"/>
        <v>2</v>
      </c>
      <c r="Q9494">
        <f t="shared" si="889"/>
        <v>6</v>
      </c>
      <c r="R9494">
        <f t="shared" si="890"/>
        <v>2019</v>
      </c>
    </row>
    <row r="9495" spans="1:18" x14ac:dyDescent="0.25">
      <c r="A9495" s="6" t="s">
        <v>10521</v>
      </c>
      <c r="B9495" s="6" t="s">
        <v>537</v>
      </c>
      <c r="C9495" s="6" t="s">
        <v>190</v>
      </c>
      <c r="D9495" s="6" t="s">
        <v>298</v>
      </c>
      <c r="E9495" s="6" t="s">
        <v>277</v>
      </c>
      <c r="F9495" s="10">
        <v>43819</v>
      </c>
      <c r="G9495" s="6">
        <v>1</v>
      </c>
      <c r="H9495" s="11">
        <f>VLOOKUP(B9495,[1]!Product_Data[#Data],4,0)</f>
        <v>556</v>
      </c>
      <c r="I9495" s="11">
        <f>VLOOKUP(B9495,[1]!Product_Data[#Data],3,0)</f>
        <v>395</v>
      </c>
      <c r="J9495" s="11">
        <f t="shared" si="891"/>
        <v>395</v>
      </c>
      <c r="K9495" s="11">
        <f t="shared" si="892"/>
        <v>556</v>
      </c>
      <c r="L9495" s="11">
        <f t="shared" si="893"/>
        <v>161</v>
      </c>
      <c r="M9495" t="str">
        <f>VLOOKUP(C9495,[1]!Location_Data[#Data],2,0)</f>
        <v>Oakland</v>
      </c>
      <c r="N9495" t="str">
        <f>VLOOKUP(D9495,[1]!Salespeople_Data[#Data],2,0)</f>
        <v>Kenneth Fields</v>
      </c>
      <c r="O9495" t="str">
        <f>VLOOKUP(E9495,[1]!Customer_Data[#Data],2,0)</f>
        <v>Howard Lewis</v>
      </c>
      <c r="P9495" s="15">
        <f t="shared" si="888"/>
        <v>6</v>
      </c>
      <c r="Q9495">
        <f t="shared" si="889"/>
        <v>12</v>
      </c>
      <c r="R9495">
        <f t="shared" si="890"/>
        <v>2019</v>
      </c>
    </row>
    <row r="9496" spans="1:18" x14ac:dyDescent="0.25">
      <c r="A9496" s="6" t="s">
        <v>10522</v>
      </c>
      <c r="B9496" s="6" t="s">
        <v>373</v>
      </c>
      <c r="C9496" s="6" t="s">
        <v>229</v>
      </c>
      <c r="D9496" s="6" t="s">
        <v>101</v>
      </c>
      <c r="E9496" s="6" t="s">
        <v>950</v>
      </c>
      <c r="F9496" s="10">
        <v>43746</v>
      </c>
      <c r="G9496" s="6">
        <v>1</v>
      </c>
      <c r="H9496" s="11">
        <f>VLOOKUP(B9496,[1]!Product_Data[#Data],4,0)</f>
        <v>2182</v>
      </c>
      <c r="I9496" s="11">
        <f>VLOOKUP(B9496,[1]!Product_Data[#Data],3,0)</f>
        <v>1200</v>
      </c>
      <c r="J9496" s="11">
        <f t="shared" si="891"/>
        <v>1200</v>
      </c>
      <c r="K9496" s="11">
        <f t="shared" si="892"/>
        <v>2182</v>
      </c>
      <c r="L9496" s="11">
        <f t="shared" si="893"/>
        <v>982</v>
      </c>
      <c r="M9496" t="str">
        <f>VLOOKUP(C9496,[1]!Location_Data[#Data],2,0)</f>
        <v>San Jose</v>
      </c>
      <c r="N9496" t="str">
        <f>VLOOKUP(D9496,[1]!Salespeople_Data[#Data],2,0)</f>
        <v>Scott Clark</v>
      </c>
      <c r="O9496" t="str">
        <f>VLOOKUP(E9496,[1]!Customer_Data[#Data],2,0)</f>
        <v>Arthur Roberts</v>
      </c>
      <c r="P9496" s="15">
        <f t="shared" si="888"/>
        <v>3</v>
      </c>
      <c r="Q9496">
        <f t="shared" si="889"/>
        <v>10</v>
      </c>
      <c r="R9496">
        <f t="shared" si="890"/>
        <v>2019</v>
      </c>
    </row>
    <row r="9497" spans="1:18" x14ac:dyDescent="0.25">
      <c r="A9497" s="6" t="s">
        <v>10523</v>
      </c>
      <c r="B9497" s="6" t="s">
        <v>408</v>
      </c>
      <c r="C9497" s="6" t="s">
        <v>174</v>
      </c>
      <c r="D9497" s="6" t="s">
        <v>126</v>
      </c>
      <c r="E9497" s="6" t="s">
        <v>1957</v>
      </c>
      <c r="F9497" s="10">
        <v>43652</v>
      </c>
      <c r="G9497" s="6">
        <v>1</v>
      </c>
      <c r="H9497" s="11">
        <f>VLOOKUP(B9497,[1]!Product_Data[#Data],4,0)</f>
        <v>1405</v>
      </c>
      <c r="I9497" s="11">
        <f>VLOOKUP(B9497,[1]!Product_Data[#Data],3,0)</f>
        <v>1054</v>
      </c>
      <c r="J9497" s="11">
        <f t="shared" si="891"/>
        <v>1054</v>
      </c>
      <c r="K9497" s="11">
        <f t="shared" si="892"/>
        <v>1405</v>
      </c>
      <c r="L9497" s="11">
        <f t="shared" si="893"/>
        <v>351</v>
      </c>
      <c r="M9497" t="str">
        <f>VLOOKUP(C9497,[1]!Location_Data[#Data],2,0)</f>
        <v>Norwalk</v>
      </c>
      <c r="N9497" t="str">
        <f>VLOOKUP(D9497,[1]!Salespeople_Data[#Data],2,0)</f>
        <v>Larry Castillo</v>
      </c>
      <c r="O9497" t="str">
        <f>VLOOKUP(E9497,[1]!Customer_Data[#Data],2,0)</f>
        <v>Terry Richards</v>
      </c>
      <c r="P9497" s="15">
        <f t="shared" si="888"/>
        <v>7</v>
      </c>
      <c r="Q9497">
        <f t="shared" si="889"/>
        <v>7</v>
      </c>
      <c r="R9497">
        <f t="shared" si="890"/>
        <v>2019</v>
      </c>
    </row>
    <row r="9498" spans="1:18" x14ac:dyDescent="0.25">
      <c r="A9498" s="6" t="s">
        <v>10524</v>
      </c>
      <c r="B9498" s="6" t="s">
        <v>144</v>
      </c>
      <c r="C9498" s="6" t="s">
        <v>362</v>
      </c>
      <c r="D9498" s="6" t="s">
        <v>170</v>
      </c>
      <c r="E9498" s="6" t="s">
        <v>750</v>
      </c>
      <c r="F9498" s="10">
        <v>43675</v>
      </c>
      <c r="G9498" s="6">
        <v>2</v>
      </c>
      <c r="H9498" s="11">
        <f>VLOOKUP(B9498,[1]!Product_Data[#Data],4,0)</f>
        <v>2410</v>
      </c>
      <c r="I9498" s="11">
        <f>VLOOKUP(B9498,[1]!Product_Data[#Data],3,0)</f>
        <v>1518</v>
      </c>
      <c r="J9498" s="11">
        <f t="shared" si="891"/>
        <v>3036</v>
      </c>
      <c r="K9498" s="11">
        <f t="shared" si="892"/>
        <v>4820</v>
      </c>
      <c r="L9498" s="11">
        <f t="shared" si="893"/>
        <v>1784</v>
      </c>
      <c r="M9498" t="str">
        <f>VLOOKUP(C9498,[1]!Location_Data[#Data],2,0)</f>
        <v>San Bernardino</v>
      </c>
      <c r="N9498" t="str">
        <f>VLOOKUP(D9498,[1]!Salespeople_Data[#Data],2,0)</f>
        <v>Sean Miller</v>
      </c>
      <c r="O9498" t="str">
        <f>VLOOKUP(E9498,[1]!Customer_Data[#Data],2,0)</f>
        <v>Andrew Burns</v>
      </c>
      <c r="P9498" s="15">
        <f t="shared" si="888"/>
        <v>2</v>
      </c>
      <c r="Q9498">
        <f t="shared" si="889"/>
        <v>7</v>
      </c>
      <c r="R9498">
        <f t="shared" si="890"/>
        <v>2019</v>
      </c>
    </row>
    <row r="9499" spans="1:18" x14ac:dyDescent="0.25">
      <c r="A9499" s="6" t="s">
        <v>10525</v>
      </c>
      <c r="B9499" s="6" t="s">
        <v>818</v>
      </c>
      <c r="C9499" s="6" t="s">
        <v>229</v>
      </c>
      <c r="D9499" s="6" t="s">
        <v>257</v>
      </c>
      <c r="E9499" s="6" t="s">
        <v>624</v>
      </c>
      <c r="F9499" s="10">
        <v>43737</v>
      </c>
      <c r="G9499" s="6">
        <v>1</v>
      </c>
      <c r="H9499" s="11">
        <f>VLOOKUP(B9499,[1]!Product_Data[#Data],4,0)</f>
        <v>1638</v>
      </c>
      <c r="I9499" s="11">
        <f>VLOOKUP(B9499,[1]!Product_Data[#Data],3,0)</f>
        <v>1261</v>
      </c>
      <c r="J9499" s="11">
        <f t="shared" si="891"/>
        <v>1261</v>
      </c>
      <c r="K9499" s="11">
        <f t="shared" si="892"/>
        <v>1638</v>
      </c>
      <c r="L9499" s="11">
        <f t="shared" si="893"/>
        <v>377</v>
      </c>
      <c r="M9499" t="str">
        <f>VLOOKUP(C9499,[1]!Location_Data[#Data],2,0)</f>
        <v>San Jose</v>
      </c>
      <c r="N9499" t="str">
        <f>VLOOKUP(D9499,[1]!Salespeople_Data[#Data],2,0)</f>
        <v>Jerry Perry</v>
      </c>
      <c r="O9499" t="str">
        <f>VLOOKUP(E9499,[1]!Customer_Data[#Data],2,0)</f>
        <v>Steve Stewart</v>
      </c>
      <c r="P9499" s="15">
        <f t="shared" si="888"/>
        <v>1</v>
      </c>
      <c r="Q9499">
        <f t="shared" si="889"/>
        <v>9</v>
      </c>
      <c r="R9499">
        <f t="shared" si="890"/>
        <v>2019</v>
      </c>
    </row>
    <row r="9500" spans="1:18" x14ac:dyDescent="0.25">
      <c r="A9500" s="6" t="s">
        <v>10526</v>
      </c>
      <c r="B9500" s="6" t="s">
        <v>238</v>
      </c>
      <c r="C9500" s="6" t="s">
        <v>527</v>
      </c>
      <c r="D9500" s="6" t="s">
        <v>308</v>
      </c>
      <c r="E9500" s="6" t="s">
        <v>2282</v>
      </c>
      <c r="F9500" s="10">
        <v>43708</v>
      </c>
      <c r="G9500" s="6">
        <v>3</v>
      </c>
      <c r="H9500" s="11">
        <f>VLOOKUP(B9500,[1]!Product_Data[#Data],4,0)</f>
        <v>871</v>
      </c>
      <c r="I9500" s="11">
        <f>VLOOKUP(B9500,[1]!Product_Data[#Data],3,0)</f>
        <v>540</v>
      </c>
      <c r="J9500" s="11">
        <f t="shared" si="891"/>
        <v>1620</v>
      </c>
      <c r="K9500" s="11">
        <f t="shared" si="892"/>
        <v>2613</v>
      </c>
      <c r="L9500" s="11">
        <f t="shared" si="893"/>
        <v>993</v>
      </c>
      <c r="M9500" t="str">
        <f>VLOOKUP(C9500,[1]!Location_Data[#Data],2,0)</f>
        <v>Stockton</v>
      </c>
      <c r="N9500" t="str">
        <f>VLOOKUP(D9500,[1]!Salespeople_Data[#Data],2,0)</f>
        <v>Fred Robertson</v>
      </c>
      <c r="O9500" t="str">
        <f>VLOOKUP(E9500,[1]!Customer_Data[#Data],2,0)</f>
        <v>Shawn Torres</v>
      </c>
      <c r="P9500" s="15">
        <f t="shared" si="888"/>
        <v>7</v>
      </c>
      <c r="Q9500">
        <f t="shared" si="889"/>
        <v>8</v>
      </c>
      <c r="R9500">
        <f t="shared" si="890"/>
        <v>2019</v>
      </c>
    </row>
    <row r="9501" spans="1:18" x14ac:dyDescent="0.25">
      <c r="A9501" s="6" t="s">
        <v>10527</v>
      </c>
      <c r="B9501" s="6" t="s">
        <v>305</v>
      </c>
      <c r="C9501" s="6" t="s">
        <v>149</v>
      </c>
      <c r="D9501" s="6" t="s">
        <v>165</v>
      </c>
      <c r="E9501" s="6" t="s">
        <v>5547</v>
      </c>
      <c r="F9501" s="10">
        <v>43636</v>
      </c>
      <c r="G9501" s="6">
        <v>4</v>
      </c>
      <c r="H9501" s="11">
        <f>VLOOKUP(B9501,[1]!Product_Data[#Data],4,0)</f>
        <v>504</v>
      </c>
      <c r="I9501" s="11">
        <f>VLOOKUP(B9501,[1]!Product_Data[#Data],3,0)</f>
        <v>408</v>
      </c>
      <c r="J9501" s="11">
        <f t="shared" si="891"/>
        <v>1632</v>
      </c>
      <c r="K9501" s="11">
        <f t="shared" si="892"/>
        <v>2016</v>
      </c>
      <c r="L9501" s="11">
        <f t="shared" si="893"/>
        <v>384</v>
      </c>
      <c r="M9501" t="str">
        <f>VLOOKUP(C9501,[1]!Location_Data[#Data],2,0)</f>
        <v>Antioch</v>
      </c>
      <c r="N9501" t="str">
        <f>VLOOKUP(D9501,[1]!Salespeople_Data[#Data],2,0)</f>
        <v>Joe Sims</v>
      </c>
      <c r="O9501" t="str">
        <f>VLOOKUP(E9501,[1]!Customer_Data[#Data],2,0)</f>
        <v>Joe Griffin</v>
      </c>
      <c r="P9501" s="15">
        <f t="shared" si="888"/>
        <v>5</v>
      </c>
      <c r="Q9501">
        <f t="shared" si="889"/>
        <v>6</v>
      </c>
      <c r="R9501">
        <f t="shared" si="890"/>
        <v>2019</v>
      </c>
    </row>
    <row r="9502" spans="1:18" x14ac:dyDescent="0.25">
      <c r="A9502" s="6" t="s">
        <v>10528</v>
      </c>
      <c r="B9502" s="6" t="s">
        <v>168</v>
      </c>
      <c r="C9502" s="6" t="s">
        <v>355</v>
      </c>
      <c r="D9502" s="6" t="s">
        <v>356</v>
      </c>
      <c r="E9502" s="6" t="s">
        <v>3265</v>
      </c>
      <c r="F9502" s="10">
        <v>43489</v>
      </c>
      <c r="G9502" s="6">
        <v>3</v>
      </c>
      <c r="H9502" s="11">
        <f>VLOOKUP(B9502,[1]!Product_Data[#Data],4,0)</f>
        <v>112</v>
      </c>
      <c r="I9502" s="11">
        <f>VLOOKUP(B9502,[1]!Product_Data[#Data],3,0)</f>
        <v>90</v>
      </c>
      <c r="J9502" s="11">
        <f t="shared" si="891"/>
        <v>270</v>
      </c>
      <c r="K9502" s="11">
        <f t="shared" si="892"/>
        <v>336</v>
      </c>
      <c r="L9502" s="11">
        <f t="shared" si="893"/>
        <v>66</v>
      </c>
      <c r="M9502" t="str">
        <f>VLOOKUP(C9502,[1]!Location_Data[#Data],2,0)</f>
        <v>Burbank</v>
      </c>
      <c r="N9502" t="str">
        <f>VLOOKUP(D9502,[1]!Salespeople_Data[#Data],2,0)</f>
        <v>Jimmy Young</v>
      </c>
      <c r="O9502" t="str">
        <f>VLOOKUP(E9502,[1]!Customer_Data[#Data],2,0)</f>
        <v>Larry Freeman</v>
      </c>
      <c r="P9502" s="15">
        <f t="shared" si="888"/>
        <v>5</v>
      </c>
      <c r="Q9502">
        <f t="shared" si="889"/>
        <v>1</v>
      </c>
      <c r="R9502">
        <f t="shared" si="890"/>
        <v>2019</v>
      </c>
    </row>
    <row r="9503" spans="1:18" x14ac:dyDescent="0.25">
      <c r="A9503" s="6" t="s">
        <v>10529</v>
      </c>
      <c r="B9503" s="6" t="s">
        <v>203</v>
      </c>
      <c r="C9503" s="6" t="s">
        <v>156</v>
      </c>
      <c r="D9503" s="6" t="s">
        <v>250</v>
      </c>
      <c r="E9503" s="6" t="s">
        <v>2225</v>
      </c>
      <c r="F9503" s="10">
        <v>43798</v>
      </c>
      <c r="G9503" s="6">
        <v>1</v>
      </c>
      <c r="H9503" s="11">
        <f>VLOOKUP(B9503,[1]!Product_Data[#Data],4,0)</f>
        <v>1414</v>
      </c>
      <c r="I9503" s="11">
        <f>VLOOKUP(B9503,[1]!Product_Data[#Data],3,0)</f>
        <v>962</v>
      </c>
      <c r="J9503" s="11">
        <f t="shared" si="891"/>
        <v>962</v>
      </c>
      <c r="K9503" s="11">
        <f t="shared" si="892"/>
        <v>1414</v>
      </c>
      <c r="L9503" s="11">
        <f t="shared" si="893"/>
        <v>452</v>
      </c>
      <c r="M9503" t="str">
        <f>VLOOKUP(C9503,[1]!Location_Data[#Data],2,0)</f>
        <v>Sacramento</v>
      </c>
      <c r="N9503" t="str">
        <f>VLOOKUP(D9503,[1]!Salespeople_Data[#Data],2,0)</f>
        <v>Martin Carr</v>
      </c>
      <c r="O9503" t="str">
        <f>VLOOKUP(E9503,[1]!Customer_Data[#Data],2,0)</f>
        <v>Ronald George</v>
      </c>
      <c r="P9503" s="15">
        <f t="shared" si="888"/>
        <v>6</v>
      </c>
      <c r="Q9503">
        <f t="shared" si="889"/>
        <v>11</v>
      </c>
      <c r="R9503">
        <f t="shared" si="890"/>
        <v>2019</v>
      </c>
    </row>
    <row r="9504" spans="1:18" x14ac:dyDescent="0.25">
      <c r="A9504" s="6" t="s">
        <v>10530</v>
      </c>
      <c r="B9504" s="6" t="s">
        <v>383</v>
      </c>
      <c r="C9504" s="6" t="s">
        <v>436</v>
      </c>
      <c r="D9504" s="6" t="s">
        <v>141</v>
      </c>
      <c r="E9504" s="6" t="s">
        <v>1209</v>
      </c>
      <c r="F9504" s="10">
        <v>43532</v>
      </c>
      <c r="G9504" s="6">
        <v>1</v>
      </c>
      <c r="H9504" s="11">
        <f>VLOOKUP(B9504,[1]!Product_Data[#Data],4,0)</f>
        <v>1494</v>
      </c>
      <c r="I9504" s="11">
        <f>VLOOKUP(B9504,[1]!Product_Data[#Data],3,0)</f>
        <v>971</v>
      </c>
      <c r="J9504" s="11">
        <f t="shared" si="891"/>
        <v>971</v>
      </c>
      <c r="K9504" s="11">
        <f t="shared" si="892"/>
        <v>1494</v>
      </c>
      <c r="L9504" s="11">
        <f t="shared" si="893"/>
        <v>523</v>
      </c>
      <c r="M9504" t="str">
        <f>VLOOKUP(C9504,[1]!Location_Data[#Data],2,0)</f>
        <v>Jurupa Valley</v>
      </c>
      <c r="N9504" t="str">
        <f>VLOOKUP(D9504,[1]!Salespeople_Data[#Data],2,0)</f>
        <v>Arthur Mccoy</v>
      </c>
      <c r="O9504" t="str">
        <f>VLOOKUP(E9504,[1]!Customer_Data[#Data],2,0)</f>
        <v>Fred Stone</v>
      </c>
      <c r="P9504" s="15">
        <f t="shared" si="888"/>
        <v>6</v>
      </c>
      <c r="Q9504">
        <f t="shared" si="889"/>
        <v>3</v>
      </c>
      <c r="R9504">
        <f t="shared" si="890"/>
        <v>2019</v>
      </c>
    </row>
    <row r="9505" spans="1:18" x14ac:dyDescent="0.25">
      <c r="A9505" s="6" t="s">
        <v>10531</v>
      </c>
      <c r="B9505" s="6" t="s">
        <v>666</v>
      </c>
      <c r="C9505" s="6" t="s">
        <v>519</v>
      </c>
      <c r="D9505" s="6" t="s">
        <v>87</v>
      </c>
      <c r="E9505" s="6" t="s">
        <v>76</v>
      </c>
      <c r="F9505" s="10">
        <v>43560</v>
      </c>
      <c r="G9505" s="6">
        <v>2</v>
      </c>
      <c r="H9505" s="11">
        <f>VLOOKUP(B9505,[1]!Product_Data[#Data],4,0)</f>
        <v>2241</v>
      </c>
      <c r="I9505" s="11">
        <f>VLOOKUP(B9505,[1]!Product_Data[#Data],3,0)</f>
        <v>1367</v>
      </c>
      <c r="J9505" s="11">
        <f t="shared" si="891"/>
        <v>2734</v>
      </c>
      <c r="K9505" s="11">
        <f t="shared" si="892"/>
        <v>4482</v>
      </c>
      <c r="L9505" s="11">
        <f t="shared" si="893"/>
        <v>1748</v>
      </c>
      <c r="M9505" t="str">
        <f>VLOOKUP(C9505,[1]!Location_Data[#Data],2,0)</f>
        <v>Anaheim</v>
      </c>
      <c r="N9505" t="str">
        <f>VLOOKUP(D9505,[1]!Salespeople_Data[#Data],2,0)</f>
        <v>Martin Perry</v>
      </c>
      <c r="O9505" t="str">
        <f>VLOOKUP(E9505,[1]!Customer_Data[#Data],2,0)</f>
        <v>Donald Andrews</v>
      </c>
      <c r="P9505" s="15">
        <f t="shared" si="888"/>
        <v>6</v>
      </c>
      <c r="Q9505">
        <f t="shared" si="889"/>
        <v>4</v>
      </c>
      <c r="R9505">
        <f t="shared" si="890"/>
        <v>2019</v>
      </c>
    </row>
    <row r="9506" spans="1:18" x14ac:dyDescent="0.25">
      <c r="A9506" s="6" t="s">
        <v>10532</v>
      </c>
      <c r="B9506" s="6" t="s">
        <v>223</v>
      </c>
      <c r="C9506" s="6" t="s">
        <v>253</v>
      </c>
      <c r="D9506" s="6" t="s">
        <v>239</v>
      </c>
      <c r="E9506" s="6" t="s">
        <v>2018</v>
      </c>
      <c r="F9506" s="10">
        <v>43527</v>
      </c>
      <c r="G9506" s="6">
        <v>2</v>
      </c>
      <c r="H9506" s="11">
        <f>VLOOKUP(B9506,[1]!Product_Data[#Data],4,0)</f>
        <v>799</v>
      </c>
      <c r="I9506" s="11">
        <f>VLOOKUP(B9506,[1]!Product_Data[#Data],3,0)</f>
        <v>455</v>
      </c>
      <c r="J9506" s="11">
        <f t="shared" si="891"/>
        <v>910</v>
      </c>
      <c r="K9506" s="11">
        <f t="shared" si="892"/>
        <v>1598</v>
      </c>
      <c r="L9506" s="11">
        <f t="shared" si="893"/>
        <v>688</v>
      </c>
      <c r="M9506" t="str">
        <f>VLOOKUP(C9506,[1]!Location_Data[#Data],2,0)</f>
        <v>Bakersfield</v>
      </c>
      <c r="N9506" t="str">
        <f>VLOOKUP(D9506,[1]!Salespeople_Data[#Data],2,0)</f>
        <v>John Reyes</v>
      </c>
      <c r="O9506" t="str">
        <f>VLOOKUP(E9506,[1]!Customer_Data[#Data],2,0)</f>
        <v>Paul Chapman</v>
      </c>
      <c r="P9506" s="15">
        <f t="shared" si="888"/>
        <v>1</v>
      </c>
      <c r="Q9506">
        <f t="shared" si="889"/>
        <v>3</v>
      </c>
      <c r="R9506">
        <f t="shared" si="890"/>
        <v>2019</v>
      </c>
    </row>
    <row r="9507" spans="1:18" x14ac:dyDescent="0.25">
      <c r="A9507" s="6" t="s">
        <v>10533</v>
      </c>
      <c r="B9507" s="6" t="s">
        <v>238</v>
      </c>
      <c r="C9507" s="6" t="s">
        <v>29</v>
      </c>
      <c r="D9507" s="6" t="s">
        <v>25</v>
      </c>
      <c r="E9507" s="6" t="s">
        <v>1114</v>
      </c>
      <c r="F9507" s="10">
        <v>43808</v>
      </c>
      <c r="G9507" s="6">
        <v>1</v>
      </c>
      <c r="H9507" s="11">
        <f>VLOOKUP(B9507,[1]!Product_Data[#Data],4,0)</f>
        <v>871</v>
      </c>
      <c r="I9507" s="11">
        <f>VLOOKUP(B9507,[1]!Product_Data[#Data],3,0)</f>
        <v>540</v>
      </c>
      <c r="J9507" s="11">
        <f t="shared" si="891"/>
        <v>540</v>
      </c>
      <c r="K9507" s="11">
        <f t="shared" si="892"/>
        <v>871</v>
      </c>
      <c r="L9507" s="11">
        <f t="shared" si="893"/>
        <v>331</v>
      </c>
      <c r="M9507" t="str">
        <f>VLOOKUP(C9507,[1]!Location_Data[#Data],2,0)</f>
        <v>Santa Ana</v>
      </c>
      <c r="N9507" t="str">
        <f>VLOOKUP(D9507,[1]!Salespeople_Data[#Data],2,0)</f>
        <v>Brian Davis</v>
      </c>
      <c r="O9507" t="str">
        <f>VLOOKUP(E9507,[1]!Customer_Data[#Data],2,0)</f>
        <v>Patrick Brown</v>
      </c>
      <c r="P9507" s="15">
        <f t="shared" si="888"/>
        <v>2</v>
      </c>
      <c r="Q9507">
        <f t="shared" si="889"/>
        <v>12</v>
      </c>
      <c r="R9507">
        <f t="shared" si="890"/>
        <v>2019</v>
      </c>
    </row>
    <row r="9508" spans="1:18" x14ac:dyDescent="0.25">
      <c r="A9508" s="6" t="s">
        <v>10534</v>
      </c>
      <c r="B9508" s="6" t="s">
        <v>43</v>
      </c>
      <c r="C9508" s="6" t="s">
        <v>29</v>
      </c>
      <c r="D9508" s="6" t="s">
        <v>96</v>
      </c>
      <c r="E9508" s="6" t="s">
        <v>2948</v>
      </c>
      <c r="F9508" s="10">
        <v>43678</v>
      </c>
      <c r="G9508" s="6">
        <v>4</v>
      </c>
      <c r="H9508" s="11">
        <f>VLOOKUP(B9508,[1]!Product_Data[#Data],4,0)</f>
        <v>356</v>
      </c>
      <c r="I9508" s="11">
        <f>VLOOKUP(B9508,[1]!Product_Data[#Data],3,0)</f>
        <v>292</v>
      </c>
      <c r="J9508" s="11">
        <f t="shared" si="891"/>
        <v>1168</v>
      </c>
      <c r="K9508" s="11">
        <f t="shared" si="892"/>
        <v>1424</v>
      </c>
      <c r="L9508" s="11">
        <f t="shared" si="893"/>
        <v>256</v>
      </c>
      <c r="M9508" t="str">
        <f>VLOOKUP(C9508,[1]!Location_Data[#Data],2,0)</f>
        <v>Santa Ana</v>
      </c>
      <c r="N9508" t="str">
        <f>VLOOKUP(D9508,[1]!Salespeople_Data[#Data],2,0)</f>
        <v>Brian Thomas</v>
      </c>
      <c r="O9508" t="str">
        <f>VLOOKUP(E9508,[1]!Customer_Data[#Data],2,0)</f>
        <v>Douglas Greene</v>
      </c>
      <c r="P9508" s="15">
        <f t="shared" si="888"/>
        <v>5</v>
      </c>
      <c r="Q9508">
        <f t="shared" si="889"/>
        <v>8</v>
      </c>
      <c r="R9508">
        <f t="shared" si="890"/>
        <v>2019</v>
      </c>
    </row>
    <row r="9509" spans="1:18" x14ac:dyDescent="0.25">
      <c r="A9509" s="6" t="s">
        <v>10535</v>
      </c>
      <c r="B9509" s="6" t="s">
        <v>219</v>
      </c>
      <c r="C9509" s="6" t="s">
        <v>115</v>
      </c>
      <c r="D9509" s="6" t="s">
        <v>106</v>
      </c>
      <c r="E9509" s="6" t="s">
        <v>2026</v>
      </c>
      <c r="F9509" s="10">
        <v>43579</v>
      </c>
      <c r="G9509" s="6">
        <v>3</v>
      </c>
      <c r="H9509" s="11">
        <f>VLOOKUP(B9509,[1]!Product_Data[#Data],4,0)</f>
        <v>561</v>
      </c>
      <c r="I9509" s="11">
        <f>VLOOKUP(B9509,[1]!Product_Data[#Data],3,0)</f>
        <v>421</v>
      </c>
      <c r="J9509" s="11">
        <f t="shared" si="891"/>
        <v>1263</v>
      </c>
      <c r="K9509" s="11">
        <f t="shared" si="892"/>
        <v>1683</v>
      </c>
      <c r="L9509" s="11">
        <f t="shared" si="893"/>
        <v>420</v>
      </c>
      <c r="M9509" t="str">
        <f>VLOOKUP(C9509,[1]!Location_Data[#Data],2,0)</f>
        <v>Glendale</v>
      </c>
      <c r="N9509" t="str">
        <f>VLOOKUP(D9509,[1]!Salespeople_Data[#Data],2,0)</f>
        <v>Patrick Ruiz</v>
      </c>
      <c r="O9509" t="str">
        <f>VLOOKUP(E9509,[1]!Customer_Data[#Data],2,0)</f>
        <v>Roy Shaw</v>
      </c>
      <c r="P9509" s="15">
        <f t="shared" si="888"/>
        <v>4</v>
      </c>
      <c r="Q9509">
        <f t="shared" si="889"/>
        <v>4</v>
      </c>
      <c r="R9509">
        <f t="shared" si="890"/>
        <v>2019</v>
      </c>
    </row>
    <row r="9510" spans="1:18" x14ac:dyDescent="0.25">
      <c r="A9510" s="6" t="s">
        <v>10536</v>
      </c>
      <c r="B9510" s="6" t="s">
        <v>267</v>
      </c>
      <c r="C9510" s="6" t="s">
        <v>229</v>
      </c>
      <c r="D9510" s="6" t="s">
        <v>136</v>
      </c>
      <c r="E9510" s="6" t="s">
        <v>2085</v>
      </c>
      <c r="F9510" s="10">
        <v>43551</v>
      </c>
      <c r="G9510" s="6">
        <v>2</v>
      </c>
      <c r="H9510" s="11">
        <f>VLOOKUP(B9510,[1]!Product_Data[#Data],4,0)</f>
        <v>400</v>
      </c>
      <c r="I9510" s="11">
        <f>VLOOKUP(B9510,[1]!Product_Data[#Data],3,0)</f>
        <v>208</v>
      </c>
      <c r="J9510" s="11">
        <f t="shared" si="891"/>
        <v>416</v>
      </c>
      <c r="K9510" s="11">
        <f t="shared" si="892"/>
        <v>800</v>
      </c>
      <c r="L9510" s="11">
        <f t="shared" si="893"/>
        <v>384</v>
      </c>
      <c r="M9510" t="str">
        <f>VLOOKUP(C9510,[1]!Location_Data[#Data],2,0)</f>
        <v>San Jose</v>
      </c>
      <c r="N9510" t="str">
        <f>VLOOKUP(D9510,[1]!Salespeople_Data[#Data],2,0)</f>
        <v>Clarence Fox</v>
      </c>
      <c r="O9510" t="str">
        <f>VLOOKUP(E9510,[1]!Customer_Data[#Data],2,0)</f>
        <v>Jesse Hernandez</v>
      </c>
      <c r="P9510" s="15">
        <f t="shared" si="888"/>
        <v>4</v>
      </c>
      <c r="Q9510">
        <f t="shared" si="889"/>
        <v>3</v>
      </c>
      <c r="R9510">
        <f t="shared" si="890"/>
        <v>2019</v>
      </c>
    </row>
    <row r="9511" spans="1:18" x14ac:dyDescent="0.25">
      <c r="A9511" s="6" t="s">
        <v>10537</v>
      </c>
      <c r="B9511" s="6" t="s">
        <v>370</v>
      </c>
      <c r="C9511" s="6" t="s">
        <v>349</v>
      </c>
      <c r="D9511" s="6" t="s">
        <v>58</v>
      </c>
      <c r="E9511" s="6" t="s">
        <v>734</v>
      </c>
      <c r="F9511" s="10">
        <v>43789</v>
      </c>
      <c r="G9511" s="6">
        <v>2</v>
      </c>
      <c r="H9511" s="11">
        <f>VLOOKUP(B9511,[1]!Product_Data[#Data],4,0)</f>
        <v>771</v>
      </c>
      <c r="I9511" s="11">
        <f>VLOOKUP(B9511,[1]!Product_Data[#Data],3,0)</f>
        <v>648</v>
      </c>
      <c r="J9511" s="11">
        <f t="shared" si="891"/>
        <v>1296</v>
      </c>
      <c r="K9511" s="11">
        <f t="shared" si="892"/>
        <v>1542</v>
      </c>
      <c r="L9511" s="11">
        <f t="shared" si="893"/>
        <v>246</v>
      </c>
      <c r="M9511" t="str">
        <f>VLOOKUP(C9511,[1]!Location_Data[#Data],2,0)</f>
        <v>Santa Clara</v>
      </c>
      <c r="N9511" t="str">
        <f>VLOOKUP(D9511,[1]!Salespeople_Data[#Data],2,0)</f>
        <v>Christopher Tucker</v>
      </c>
      <c r="O9511" t="str">
        <f>VLOOKUP(E9511,[1]!Customer_Data[#Data],2,0)</f>
        <v>Henry Kelley</v>
      </c>
      <c r="P9511" s="15">
        <f t="shared" si="888"/>
        <v>4</v>
      </c>
      <c r="Q9511">
        <f t="shared" si="889"/>
        <v>11</v>
      </c>
      <c r="R9511">
        <f t="shared" si="890"/>
        <v>2019</v>
      </c>
    </row>
    <row r="9512" spans="1:18" x14ac:dyDescent="0.25">
      <c r="A9512" s="6" t="s">
        <v>10538</v>
      </c>
      <c r="B9512" s="6" t="s">
        <v>537</v>
      </c>
      <c r="C9512" s="6" t="s">
        <v>186</v>
      </c>
      <c r="D9512" s="6" t="s">
        <v>25</v>
      </c>
      <c r="E9512" s="6" t="s">
        <v>1008</v>
      </c>
      <c r="F9512" s="10">
        <v>43577</v>
      </c>
      <c r="G9512" s="6">
        <v>3</v>
      </c>
      <c r="H9512" s="11">
        <f>VLOOKUP(B9512,[1]!Product_Data[#Data],4,0)</f>
        <v>556</v>
      </c>
      <c r="I9512" s="11">
        <f>VLOOKUP(B9512,[1]!Product_Data[#Data],3,0)</f>
        <v>395</v>
      </c>
      <c r="J9512" s="11">
        <f t="shared" si="891"/>
        <v>1185</v>
      </c>
      <c r="K9512" s="11">
        <f t="shared" si="892"/>
        <v>1668</v>
      </c>
      <c r="L9512" s="11">
        <f t="shared" si="893"/>
        <v>483</v>
      </c>
      <c r="M9512" t="str">
        <f>VLOOKUP(C9512,[1]!Location_Data[#Data],2,0)</f>
        <v>Riverside</v>
      </c>
      <c r="N9512" t="str">
        <f>VLOOKUP(D9512,[1]!Salespeople_Data[#Data],2,0)</f>
        <v>Brian Davis</v>
      </c>
      <c r="O9512" t="str">
        <f>VLOOKUP(E9512,[1]!Customer_Data[#Data],2,0)</f>
        <v>Fred Evans</v>
      </c>
      <c r="P9512" s="15">
        <f t="shared" si="888"/>
        <v>2</v>
      </c>
      <c r="Q9512">
        <f t="shared" si="889"/>
        <v>4</v>
      </c>
      <c r="R9512">
        <f t="shared" si="890"/>
        <v>2019</v>
      </c>
    </row>
    <row r="9513" spans="1:18" x14ac:dyDescent="0.25">
      <c r="A9513" s="6" t="s">
        <v>10539</v>
      </c>
      <c r="B9513" s="6" t="s">
        <v>33</v>
      </c>
      <c r="C9513" s="6" t="s">
        <v>120</v>
      </c>
      <c r="D9513" s="6" t="s">
        <v>239</v>
      </c>
      <c r="E9513" s="6" t="s">
        <v>920</v>
      </c>
      <c r="F9513" s="10">
        <v>43798</v>
      </c>
      <c r="G9513" s="6">
        <v>4</v>
      </c>
      <c r="H9513" s="11">
        <f>VLOOKUP(B9513,[1]!Product_Data[#Data],4,0)</f>
        <v>1582</v>
      </c>
      <c r="I9513" s="11">
        <f>VLOOKUP(B9513,[1]!Product_Data[#Data],3,0)</f>
        <v>1234</v>
      </c>
      <c r="J9513" s="11">
        <f t="shared" si="891"/>
        <v>4936</v>
      </c>
      <c r="K9513" s="11">
        <f t="shared" si="892"/>
        <v>6328</v>
      </c>
      <c r="L9513" s="11">
        <f t="shared" si="893"/>
        <v>1392</v>
      </c>
      <c r="M9513" t="str">
        <f>VLOOKUP(C9513,[1]!Location_Data[#Data],2,0)</f>
        <v>Elk Grove</v>
      </c>
      <c r="N9513" t="str">
        <f>VLOOKUP(D9513,[1]!Salespeople_Data[#Data],2,0)</f>
        <v>John Reyes</v>
      </c>
      <c r="O9513" t="str">
        <f>VLOOKUP(E9513,[1]!Customer_Data[#Data],2,0)</f>
        <v>Joshua Watkins</v>
      </c>
      <c r="P9513" s="15">
        <f t="shared" si="888"/>
        <v>6</v>
      </c>
      <c r="Q9513">
        <f t="shared" si="889"/>
        <v>11</v>
      </c>
      <c r="R9513">
        <f t="shared" si="890"/>
        <v>2019</v>
      </c>
    </row>
    <row r="9514" spans="1:18" x14ac:dyDescent="0.25">
      <c r="A9514" s="6" t="s">
        <v>10540</v>
      </c>
      <c r="B9514" s="6" t="s">
        <v>114</v>
      </c>
      <c r="C9514" s="6" t="s">
        <v>115</v>
      </c>
      <c r="D9514" s="6" t="s">
        <v>269</v>
      </c>
      <c r="E9514" s="6" t="s">
        <v>2443</v>
      </c>
      <c r="F9514" s="10">
        <v>43738</v>
      </c>
      <c r="G9514" s="6">
        <v>1</v>
      </c>
      <c r="H9514" s="11">
        <f>VLOOKUP(B9514,[1]!Product_Data[#Data],4,0)</f>
        <v>545</v>
      </c>
      <c r="I9514" s="11">
        <f>VLOOKUP(B9514,[1]!Product_Data[#Data],3,0)</f>
        <v>425</v>
      </c>
      <c r="J9514" s="11">
        <f t="shared" si="891"/>
        <v>425</v>
      </c>
      <c r="K9514" s="11">
        <f t="shared" si="892"/>
        <v>545</v>
      </c>
      <c r="L9514" s="11">
        <f t="shared" si="893"/>
        <v>120</v>
      </c>
      <c r="M9514" t="str">
        <f>VLOOKUP(C9514,[1]!Location_Data[#Data],2,0)</f>
        <v>Glendale</v>
      </c>
      <c r="N9514" t="str">
        <f>VLOOKUP(D9514,[1]!Salespeople_Data[#Data],2,0)</f>
        <v>Kevin Butler</v>
      </c>
      <c r="O9514" t="str">
        <f>VLOOKUP(E9514,[1]!Customer_Data[#Data],2,0)</f>
        <v>Peter Warren</v>
      </c>
      <c r="P9514" s="15">
        <f t="shared" si="888"/>
        <v>2</v>
      </c>
      <c r="Q9514">
        <f t="shared" si="889"/>
        <v>9</v>
      </c>
      <c r="R9514">
        <f t="shared" si="890"/>
        <v>2019</v>
      </c>
    </row>
    <row r="9515" spans="1:18" x14ac:dyDescent="0.25">
      <c r="A9515" s="6" t="s">
        <v>10541</v>
      </c>
      <c r="B9515" s="6" t="s">
        <v>858</v>
      </c>
      <c r="C9515" s="6" t="s">
        <v>467</v>
      </c>
      <c r="D9515" s="6" t="s">
        <v>53</v>
      </c>
      <c r="E9515" s="6" t="s">
        <v>50</v>
      </c>
      <c r="F9515" s="10">
        <v>43631</v>
      </c>
      <c r="G9515" s="6">
        <v>1</v>
      </c>
      <c r="H9515" s="11">
        <f>VLOOKUP(B9515,[1]!Product_Data[#Data],4,0)</f>
        <v>2294</v>
      </c>
      <c r="I9515" s="11">
        <f>VLOOKUP(B9515,[1]!Product_Data[#Data],3,0)</f>
        <v>1399</v>
      </c>
      <c r="J9515" s="11">
        <f t="shared" si="891"/>
        <v>1399</v>
      </c>
      <c r="K9515" s="11">
        <f t="shared" si="892"/>
        <v>2294</v>
      </c>
      <c r="L9515" s="11">
        <f t="shared" si="893"/>
        <v>895</v>
      </c>
      <c r="M9515" t="str">
        <f>VLOOKUP(C9515,[1]!Location_Data[#Data],2,0)</f>
        <v>Garden Grove</v>
      </c>
      <c r="N9515" t="str">
        <f>VLOOKUP(D9515,[1]!Salespeople_Data[#Data],2,0)</f>
        <v>Scott Mason</v>
      </c>
      <c r="O9515" t="str">
        <f>VLOOKUP(E9515,[1]!Customer_Data[#Data],2,0)</f>
        <v>David Perkins</v>
      </c>
      <c r="P9515" s="15">
        <f t="shared" si="888"/>
        <v>7</v>
      </c>
      <c r="Q9515">
        <f t="shared" si="889"/>
        <v>6</v>
      </c>
      <c r="R9515">
        <f t="shared" si="890"/>
        <v>2019</v>
      </c>
    </row>
    <row r="9516" spans="1:18" x14ac:dyDescent="0.25">
      <c r="A9516" s="6" t="s">
        <v>10542</v>
      </c>
      <c r="B9516" s="6" t="s">
        <v>330</v>
      </c>
      <c r="C9516" s="6" t="s">
        <v>643</v>
      </c>
      <c r="D9516" s="6" t="s">
        <v>25</v>
      </c>
      <c r="E9516" s="6" t="s">
        <v>2340</v>
      </c>
      <c r="F9516" s="10">
        <v>43623</v>
      </c>
      <c r="G9516" s="6">
        <v>1</v>
      </c>
      <c r="H9516" s="11">
        <f>VLOOKUP(B9516,[1]!Product_Data[#Data],4,0)</f>
        <v>1635</v>
      </c>
      <c r="I9516" s="11">
        <f>VLOOKUP(B9516,[1]!Product_Data[#Data],3,0)</f>
        <v>1046</v>
      </c>
      <c r="J9516" s="11">
        <f t="shared" si="891"/>
        <v>1046</v>
      </c>
      <c r="K9516" s="11">
        <f t="shared" si="892"/>
        <v>1635</v>
      </c>
      <c r="L9516" s="11">
        <f t="shared" si="893"/>
        <v>589</v>
      </c>
      <c r="M9516" t="str">
        <f>VLOOKUP(C9516,[1]!Location_Data[#Data],2,0)</f>
        <v>Hayward</v>
      </c>
      <c r="N9516" t="str">
        <f>VLOOKUP(D9516,[1]!Salespeople_Data[#Data],2,0)</f>
        <v>Brian Davis</v>
      </c>
      <c r="O9516" t="str">
        <f>VLOOKUP(E9516,[1]!Customer_Data[#Data],2,0)</f>
        <v>Ryan Price</v>
      </c>
      <c r="P9516" s="15">
        <f t="shared" si="888"/>
        <v>6</v>
      </c>
      <c r="Q9516">
        <f t="shared" si="889"/>
        <v>6</v>
      </c>
      <c r="R9516">
        <f t="shared" si="890"/>
        <v>2019</v>
      </c>
    </row>
    <row r="9517" spans="1:18" x14ac:dyDescent="0.25">
      <c r="A9517" s="6" t="s">
        <v>10543</v>
      </c>
      <c r="B9517" s="6" t="s">
        <v>560</v>
      </c>
      <c r="C9517" s="6" t="s">
        <v>570</v>
      </c>
      <c r="D9517" s="6" t="s">
        <v>257</v>
      </c>
      <c r="E9517" s="6" t="s">
        <v>334</v>
      </c>
      <c r="F9517" s="10">
        <v>43545</v>
      </c>
      <c r="G9517" s="6">
        <v>2</v>
      </c>
      <c r="H9517" s="11">
        <f>VLOOKUP(B9517,[1]!Product_Data[#Data],4,0)</f>
        <v>1809</v>
      </c>
      <c r="I9517" s="11">
        <f>VLOOKUP(B9517,[1]!Product_Data[#Data],3,0)</f>
        <v>1067</v>
      </c>
      <c r="J9517" s="11">
        <f t="shared" si="891"/>
        <v>2134</v>
      </c>
      <c r="K9517" s="11">
        <f t="shared" si="892"/>
        <v>3618</v>
      </c>
      <c r="L9517" s="11">
        <f t="shared" si="893"/>
        <v>1484</v>
      </c>
      <c r="M9517" t="str">
        <f>VLOOKUP(C9517,[1]!Location_Data[#Data],2,0)</f>
        <v>Fresno</v>
      </c>
      <c r="N9517" t="str">
        <f>VLOOKUP(D9517,[1]!Salespeople_Data[#Data],2,0)</f>
        <v>Jerry Perry</v>
      </c>
      <c r="O9517" t="str">
        <f>VLOOKUP(E9517,[1]!Customer_Data[#Data],2,0)</f>
        <v>Gregory Porter</v>
      </c>
      <c r="P9517" s="15">
        <f t="shared" si="888"/>
        <v>5</v>
      </c>
      <c r="Q9517">
        <f t="shared" si="889"/>
        <v>3</v>
      </c>
      <c r="R9517">
        <f t="shared" si="890"/>
        <v>2019</v>
      </c>
    </row>
    <row r="9518" spans="1:18" x14ac:dyDescent="0.25">
      <c r="A9518" s="6" t="s">
        <v>10544</v>
      </c>
      <c r="B9518" s="6" t="s">
        <v>435</v>
      </c>
      <c r="C9518" s="6" t="s">
        <v>105</v>
      </c>
      <c r="D9518" s="6" t="s">
        <v>58</v>
      </c>
      <c r="E9518" s="6" t="s">
        <v>480</v>
      </c>
      <c r="F9518" s="10">
        <v>43662</v>
      </c>
      <c r="G9518" s="6">
        <v>1</v>
      </c>
      <c r="H9518" s="11">
        <f>VLOOKUP(B9518,[1]!Product_Data[#Data],4,0)</f>
        <v>2141</v>
      </c>
      <c r="I9518" s="11">
        <f>VLOOKUP(B9518,[1]!Product_Data[#Data],3,0)</f>
        <v>1777</v>
      </c>
      <c r="J9518" s="11">
        <f t="shared" si="891"/>
        <v>1777</v>
      </c>
      <c r="K9518" s="11">
        <f t="shared" si="892"/>
        <v>2141</v>
      </c>
      <c r="L9518" s="11">
        <f t="shared" si="893"/>
        <v>364</v>
      </c>
      <c r="M9518" t="str">
        <f>VLOOKUP(C9518,[1]!Location_Data[#Data],2,0)</f>
        <v>Daly City</v>
      </c>
      <c r="N9518" t="str">
        <f>VLOOKUP(D9518,[1]!Salespeople_Data[#Data],2,0)</f>
        <v>Christopher Tucker</v>
      </c>
      <c r="O9518" t="str">
        <f>VLOOKUP(E9518,[1]!Customer_Data[#Data],2,0)</f>
        <v>Mark Morales</v>
      </c>
      <c r="P9518" s="15">
        <f t="shared" si="888"/>
        <v>3</v>
      </c>
      <c r="Q9518">
        <f t="shared" si="889"/>
        <v>7</v>
      </c>
      <c r="R9518">
        <f t="shared" si="890"/>
        <v>2019</v>
      </c>
    </row>
    <row r="9519" spans="1:18" x14ac:dyDescent="0.25">
      <c r="A9519" s="6" t="s">
        <v>10545</v>
      </c>
      <c r="B9519" s="6" t="s">
        <v>603</v>
      </c>
      <c r="C9519" s="6" t="s">
        <v>95</v>
      </c>
      <c r="D9519" s="6" t="s">
        <v>87</v>
      </c>
      <c r="E9519" s="6" t="s">
        <v>319</v>
      </c>
      <c r="F9519" s="10">
        <v>43575</v>
      </c>
      <c r="G9519" s="6">
        <v>1</v>
      </c>
      <c r="H9519" s="11">
        <f>VLOOKUP(B9519,[1]!Product_Data[#Data],4,0)</f>
        <v>2495</v>
      </c>
      <c r="I9519" s="11">
        <f>VLOOKUP(B9519,[1]!Product_Data[#Data],3,0)</f>
        <v>1896</v>
      </c>
      <c r="J9519" s="11">
        <f t="shared" si="891"/>
        <v>1896</v>
      </c>
      <c r="K9519" s="11">
        <f t="shared" si="892"/>
        <v>2495</v>
      </c>
      <c r="L9519" s="11">
        <f t="shared" si="893"/>
        <v>599</v>
      </c>
      <c r="M9519" t="str">
        <f>VLOOKUP(C9519,[1]!Location_Data[#Data],2,0)</f>
        <v>Fullerton</v>
      </c>
      <c r="N9519" t="str">
        <f>VLOOKUP(D9519,[1]!Salespeople_Data[#Data],2,0)</f>
        <v>Martin Perry</v>
      </c>
      <c r="O9519" t="str">
        <f>VLOOKUP(E9519,[1]!Customer_Data[#Data],2,0)</f>
        <v>Walter Watson</v>
      </c>
      <c r="P9519" s="15">
        <f t="shared" si="888"/>
        <v>7</v>
      </c>
      <c r="Q9519">
        <f t="shared" si="889"/>
        <v>4</v>
      </c>
      <c r="R9519">
        <f t="shared" si="890"/>
        <v>2019</v>
      </c>
    </row>
    <row r="9520" spans="1:18" x14ac:dyDescent="0.25">
      <c r="A9520" s="6" t="s">
        <v>10546</v>
      </c>
      <c r="B9520" s="6" t="s">
        <v>305</v>
      </c>
      <c r="C9520" s="6" t="s">
        <v>62</v>
      </c>
      <c r="D9520" s="6" t="s">
        <v>146</v>
      </c>
      <c r="E9520" s="6" t="s">
        <v>781</v>
      </c>
      <c r="F9520" s="10">
        <v>43795</v>
      </c>
      <c r="G9520" s="6">
        <v>1</v>
      </c>
      <c r="H9520" s="11">
        <f>VLOOKUP(B9520,[1]!Product_Data[#Data],4,0)</f>
        <v>504</v>
      </c>
      <c r="I9520" s="11">
        <f>VLOOKUP(B9520,[1]!Product_Data[#Data],3,0)</f>
        <v>408</v>
      </c>
      <c r="J9520" s="11">
        <f t="shared" si="891"/>
        <v>408</v>
      </c>
      <c r="K9520" s="11">
        <f t="shared" si="892"/>
        <v>504</v>
      </c>
      <c r="L9520" s="11">
        <f t="shared" si="893"/>
        <v>96</v>
      </c>
      <c r="M9520" t="str">
        <f>VLOOKUP(C9520,[1]!Location_Data[#Data],2,0)</f>
        <v>Fairfield</v>
      </c>
      <c r="N9520" t="str">
        <f>VLOOKUP(D9520,[1]!Salespeople_Data[#Data],2,0)</f>
        <v>Carl Elliott</v>
      </c>
      <c r="O9520" t="str">
        <f>VLOOKUP(E9520,[1]!Customer_Data[#Data],2,0)</f>
        <v>Kenneth Simpson</v>
      </c>
      <c r="P9520" s="15">
        <f t="shared" si="888"/>
        <v>3</v>
      </c>
      <c r="Q9520">
        <f t="shared" si="889"/>
        <v>11</v>
      </c>
      <c r="R9520">
        <f t="shared" si="890"/>
        <v>2019</v>
      </c>
    </row>
    <row r="9521" spans="1:18" x14ac:dyDescent="0.25">
      <c r="A9521" s="6" t="s">
        <v>10547</v>
      </c>
      <c r="B9521" s="6" t="s">
        <v>189</v>
      </c>
      <c r="C9521" s="6" t="s">
        <v>450</v>
      </c>
      <c r="D9521" s="6" t="s">
        <v>126</v>
      </c>
      <c r="E9521" s="6" t="s">
        <v>1030</v>
      </c>
      <c r="F9521" s="10">
        <v>43641</v>
      </c>
      <c r="G9521" s="6">
        <v>1</v>
      </c>
      <c r="H9521" s="11">
        <f>VLOOKUP(B9521,[1]!Product_Data[#Data],4,0)</f>
        <v>1783</v>
      </c>
      <c r="I9521" s="11">
        <f>VLOOKUP(B9521,[1]!Product_Data[#Data],3,0)</f>
        <v>1516</v>
      </c>
      <c r="J9521" s="11">
        <f t="shared" si="891"/>
        <v>1516</v>
      </c>
      <c r="K9521" s="11">
        <f t="shared" si="892"/>
        <v>1783</v>
      </c>
      <c r="L9521" s="11">
        <f t="shared" si="893"/>
        <v>267</v>
      </c>
      <c r="M9521" t="str">
        <f>VLOOKUP(C9521,[1]!Location_Data[#Data],2,0)</f>
        <v>Simi Valley</v>
      </c>
      <c r="N9521" t="str">
        <f>VLOOKUP(D9521,[1]!Salespeople_Data[#Data],2,0)</f>
        <v>Larry Castillo</v>
      </c>
      <c r="O9521" t="str">
        <f>VLOOKUP(E9521,[1]!Customer_Data[#Data],2,0)</f>
        <v>Brandon Diaz</v>
      </c>
      <c r="P9521" s="15">
        <f t="shared" si="888"/>
        <v>3</v>
      </c>
      <c r="Q9521">
        <f t="shared" si="889"/>
        <v>6</v>
      </c>
      <c r="R9521">
        <f t="shared" si="890"/>
        <v>2019</v>
      </c>
    </row>
    <row r="9522" spans="1:18" x14ac:dyDescent="0.25">
      <c r="A9522" s="6" t="s">
        <v>10548</v>
      </c>
      <c r="B9522" s="6" t="s">
        <v>703</v>
      </c>
      <c r="C9522" s="6" t="s">
        <v>472</v>
      </c>
      <c r="D9522" s="6" t="s">
        <v>63</v>
      </c>
      <c r="E9522" s="6" t="s">
        <v>201</v>
      </c>
      <c r="F9522" s="10">
        <v>43797</v>
      </c>
      <c r="G9522" s="6">
        <v>4</v>
      </c>
      <c r="H9522" s="11">
        <f>VLOOKUP(B9522,[1]!Product_Data[#Data],4,0)</f>
        <v>530</v>
      </c>
      <c r="I9522" s="11">
        <f>VLOOKUP(B9522,[1]!Product_Data[#Data],3,0)</f>
        <v>435</v>
      </c>
      <c r="J9522" s="11">
        <f t="shared" si="891"/>
        <v>1740</v>
      </c>
      <c r="K9522" s="11">
        <f t="shared" si="892"/>
        <v>2120</v>
      </c>
      <c r="L9522" s="11">
        <f t="shared" si="893"/>
        <v>380</v>
      </c>
      <c r="M9522" t="str">
        <f>VLOOKUP(C9522,[1]!Location_Data[#Data],2,0)</f>
        <v>Concord</v>
      </c>
      <c r="N9522" t="str">
        <f>VLOOKUP(D9522,[1]!Salespeople_Data[#Data],2,0)</f>
        <v>Jeremy Mendoza</v>
      </c>
      <c r="O9522" t="str">
        <f>VLOOKUP(E9522,[1]!Customer_Data[#Data],2,0)</f>
        <v>Antonio Diaz</v>
      </c>
      <c r="P9522" s="15">
        <f t="shared" si="888"/>
        <v>5</v>
      </c>
      <c r="Q9522">
        <f t="shared" si="889"/>
        <v>11</v>
      </c>
      <c r="R9522">
        <f t="shared" si="890"/>
        <v>2019</v>
      </c>
    </row>
    <row r="9523" spans="1:18" x14ac:dyDescent="0.25">
      <c r="A9523" s="6" t="s">
        <v>10549</v>
      </c>
      <c r="B9523" s="6" t="s">
        <v>796</v>
      </c>
      <c r="C9523" s="6" t="s">
        <v>195</v>
      </c>
      <c r="D9523" s="6" t="s">
        <v>191</v>
      </c>
      <c r="E9523" s="6" t="s">
        <v>1670</v>
      </c>
      <c r="F9523" s="10">
        <v>43686</v>
      </c>
      <c r="G9523" s="6">
        <v>1</v>
      </c>
      <c r="H9523" s="11">
        <f>VLOOKUP(B9523,[1]!Product_Data[#Data],4,0)</f>
        <v>1103</v>
      </c>
      <c r="I9523" s="11">
        <f>VLOOKUP(B9523,[1]!Product_Data[#Data],3,0)</f>
        <v>838</v>
      </c>
      <c r="J9523" s="11">
        <f t="shared" si="891"/>
        <v>838</v>
      </c>
      <c r="K9523" s="11">
        <f t="shared" si="892"/>
        <v>1103</v>
      </c>
      <c r="L9523" s="11">
        <f t="shared" si="893"/>
        <v>265</v>
      </c>
      <c r="M9523" t="str">
        <f>VLOOKUP(C9523,[1]!Location_Data[#Data],2,0)</f>
        <v>Pomona</v>
      </c>
      <c r="N9523" t="str">
        <f>VLOOKUP(D9523,[1]!Salespeople_Data[#Data],2,0)</f>
        <v>Robert Reed</v>
      </c>
      <c r="O9523" t="str">
        <f>VLOOKUP(E9523,[1]!Customer_Data[#Data],2,0)</f>
        <v>Todd Davis</v>
      </c>
      <c r="P9523" s="15">
        <f t="shared" si="888"/>
        <v>6</v>
      </c>
      <c r="Q9523">
        <f t="shared" si="889"/>
        <v>8</v>
      </c>
      <c r="R9523">
        <f t="shared" si="890"/>
        <v>2019</v>
      </c>
    </row>
    <row r="9524" spans="1:18" x14ac:dyDescent="0.25">
      <c r="A9524" s="6" t="s">
        <v>10550</v>
      </c>
      <c r="B9524" s="6" t="s">
        <v>457</v>
      </c>
      <c r="C9524" s="6" t="s">
        <v>286</v>
      </c>
      <c r="D9524" s="6" t="s">
        <v>116</v>
      </c>
      <c r="E9524" s="6" t="s">
        <v>2787</v>
      </c>
      <c r="F9524" s="10">
        <v>43780</v>
      </c>
      <c r="G9524" s="6">
        <v>3</v>
      </c>
      <c r="H9524" s="11">
        <f>VLOOKUP(B9524,[1]!Product_Data[#Data],4,0)</f>
        <v>947</v>
      </c>
      <c r="I9524" s="11">
        <f>VLOOKUP(B9524,[1]!Product_Data[#Data],3,0)</f>
        <v>786</v>
      </c>
      <c r="J9524" s="11">
        <f t="shared" si="891"/>
        <v>2358</v>
      </c>
      <c r="K9524" s="11">
        <f t="shared" si="892"/>
        <v>2841</v>
      </c>
      <c r="L9524" s="11">
        <f t="shared" si="893"/>
        <v>483</v>
      </c>
      <c r="M9524" t="str">
        <f>VLOOKUP(C9524,[1]!Location_Data[#Data],2,0)</f>
        <v>El Monte</v>
      </c>
      <c r="N9524" t="str">
        <f>VLOOKUP(D9524,[1]!Salespeople_Data[#Data],2,0)</f>
        <v>Roger Ramos</v>
      </c>
      <c r="O9524" t="str">
        <f>VLOOKUP(E9524,[1]!Customer_Data[#Data],2,0)</f>
        <v>Chris Armstrong</v>
      </c>
      <c r="P9524" s="15">
        <f t="shared" si="888"/>
        <v>2</v>
      </c>
      <c r="Q9524">
        <f t="shared" si="889"/>
        <v>11</v>
      </c>
      <c r="R9524">
        <f t="shared" si="890"/>
        <v>2019</v>
      </c>
    </row>
    <row r="9525" spans="1:18" x14ac:dyDescent="0.25">
      <c r="A9525" s="6" t="s">
        <v>10551</v>
      </c>
      <c r="B9525" s="6" t="s">
        <v>321</v>
      </c>
      <c r="C9525" s="6" t="s">
        <v>95</v>
      </c>
      <c r="D9525" s="6" t="s">
        <v>20</v>
      </c>
      <c r="E9525" s="6" t="s">
        <v>2177</v>
      </c>
      <c r="F9525" s="10">
        <v>43515</v>
      </c>
      <c r="G9525" s="6">
        <v>1</v>
      </c>
      <c r="H9525" s="11">
        <f>VLOOKUP(B9525,[1]!Product_Data[#Data],4,0)</f>
        <v>2391</v>
      </c>
      <c r="I9525" s="11">
        <f>VLOOKUP(B9525,[1]!Product_Data[#Data],3,0)</f>
        <v>1291</v>
      </c>
      <c r="J9525" s="11">
        <f t="shared" si="891"/>
        <v>1291</v>
      </c>
      <c r="K9525" s="11">
        <f t="shared" si="892"/>
        <v>2391</v>
      </c>
      <c r="L9525" s="11">
        <f t="shared" si="893"/>
        <v>1100</v>
      </c>
      <c r="M9525" t="str">
        <f>VLOOKUP(C9525,[1]!Location_Data[#Data],2,0)</f>
        <v>Fullerton</v>
      </c>
      <c r="N9525" t="str">
        <f>VLOOKUP(D9525,[1]!Salespeople_Data[#Data],2,0)</f>
        <v>Joshua Cook</v>
      </c>
      <c r="O9525" t="str">
        <f>VLOOKUP(E9525,[1]!Customer_Data[#Data],2,0)</f>
        <v>Earl Simpson</v>
      </c>
      <c r="P9525" s="15">
        <f t="shared" si="888"/>
        <v>3</v>
      </c>
      <c r="Q9525">
        <f t="shared" si="889"/>
        <v>2</v>
      </c>
      <c r="R9525">
        <f t="shared" si="890"/>
        <v>2019</v>
      </c>
    </row>
    <row r="9526" spans="1:18" x14ac:dyDescent="0.25">
      <c r="A9526" s="6" t="s">
        <v>10552</v>
      </c>
      <c r="B9526" s="6" t="s">
        <v>181</v>
      </c>
      <c r="C9526" s="6" t="s">
        <v>380</v>
      </c>
      <c r="D9526" s="6" t="s">
        <v>146</v>
      </c>
      <c r="E9526" s="6" t="s">
        <v>1640</v>
      </c>
      <c r="F9526" s="10">
        <v>43659</v>
      </c>
      <c r="G9526" s="6">
        <v>1</v>
      </c>
      <c r="H9526" s="11">
        <f>VLOOKUP(B9526,[1]!Product_Data[#Data],4,0)</f>
        <v>1500</v>
      </c>
      <c r="I9526" s="11">
        <f>VLOOKUP(B9526,[1]!Product_Data[#Data],3,0)</f>
        <v>900</v>
      </c>
      <c r="J9526" s="11">
        <f t="shared" si="891"/>
        <v>900</v>
      </c>
      <c r="K9526" s="11">
        <f t="shared" si="892"/>
        <v>1500</v>
      </c>
      <c r="L9526" s="11">
        <f t="shared" si="893"/>
        <v>600</v>
      </c>
      <c r="M9526" t="str">
        <f>VLOOKUP(C9526,[1]!Location_Data[#Data],2,0)</f>
        <v>Los Angeles</v>
      </c>
      <c r="N9526" t="str">
        <f>VLOOKUP(D9526,[1]!Salespeople_Data[#Data],2,0)</f>
        <v>Carl Elliott</v>
      </c>
      <c r="O9526" t="str">
        <f>VLOOKUP(E9526,[1]!Customer_Data[#Data],2,0)</f>
        <v>Stephen Payne</v>
      </c>
      <c r="P9526" s="15">
        <f t="shared" si="888"/>
        <v>7</v>
      </c>
      <c r="Q9526">
        <f t="shared" si="889"/>
        <v>7</v>
      </c>
      <c r="R9526">
        <f t="shared" si="890"/>
        <v>2019</v>
      </c>
    </row>
    <row r="9527" spans="1:18" x14ac:dyDescent="0.25">
      <c r="A9527" s="6" t="s">
        <v>10553</v>
      </c>
      <c r="B9527" s="6" t="s">
        <v>18</v>
      </c>
      <c r="C9527" s="6" t="s">
        <v>195</v>
      </c>
      <c r="D9527" s="6" t="s">
        <v>40</v>
      </c>
      <c r="E9527" s="6" t="s">
        <v>2704</v>
      </c>
      <c r="F9527" s="10">
        <v>43555</v>
      </c>
      <c r="G9527" s="6">
        <v>1</v>
      </c>
      <c r="H9527" s="11">
        <f>VLOOKUP(B9527,[1]!Product_Data[#Data],4,0)</f>
        <v>880</v>
      </c>
      <c r="I9527" s="11">
        <f>VLOOKUP(B9527,[1]!Product_Data[#Data],3,0)</f>
        <v>634</v>
      </c>
      <c r="J9527" s="11">
        <f t="shared" si="891"/>
        <v>634</v>
      </c>
      <c r="K9527" s="11">
        <f t="shared" si="892"/>
        <v>880</v>
      </c>
      <c r="L9527" s="11">
        <f t="shared" si="893"/>
        <v>246</v>
      </c>
      <c r="M9527" t="str">
        <f>VLOOKUP(C9527,[1]!Location_Data[#Data],2,0)</f>
        <v>Pomona</v>
      </c>
      <c r="N9527" t="str">
        <f>VLOOKUP(D9527,[1]!Salespeople_Data[#Data],2,0)</f>
        <v>Brian Hansen</v>
      </c>
      <c r="O9527" t="str">
        <f>VLOOKUP(E9527,[1]!Customer_Data[#Data],2,0)</f>
        <v>Benjamin Vasquez</v>
      </c>
      <c r="P9527" s="15">
        <f t="shared" si="888"/>
        <v>1</v>
      </c>
      <c r="Q9527">
        <f t="shared" si="889"/>
        <v>3</v>
      </c>
      <c r="R9527">
        <f t="shared" si="890"/>
        <v>2019</v>
      </c>
    </row>
    <row r="9528" spans="1:18" x14ac:dyDescent="0.25">
      <c r="A9528" s="6" t="s">
        <v>10554</v>
      </c>
      <c r="B9528" s="6" t="s">
        <v>200</v>
      </c>
      <c r="C9528" s="6" t="s">
        <v>9</v>
      </c>
      <c r="D9528" s="6" t="s">
        <v>298</v>
      </c>
      <c r="E9528" s="6" t="s">
        <v>121</v>
      </c>
      <c r="F9528" s="10">
        <v>43790</v>
      </c>
      <c r="G9528" s="6">
        <v>1</v>
      </c>
      <c r="H9528" s="11">
        <f>VLOOKUP(B9528,[1]!Product_Data[#Data],4,0)</f>
        <v>315</v>
      </c>
      <c r="I9528" s="11">
        <f>VLOOKUP(B9528,[1]!Product_Data[#Data],3,0)</f>
        <v>208</v>
      </c>
      <c r="J9528" s="11">
        <f t="shared" si="891"/>
        <v>208</v>
      </c>
      <c r="K9528" s="11">
        <f t="shared" si="892"/>
        <v>315</v>
      </c>
      <c r="L9528" s="11">
        <f t="shared" si="893"/>
        <v>107</v>
      </c>
      <c r="M9528" t="str">
        <f>VLOOKUP(C9528,[1]!Location_Data[#Data],2,0)</f>
        <v>San Mateo</v>
      </c>
      <c r="N9528" t="str">
        <f>VLOOKUP(D9528,[1]!Salespeople_Data[#Data],2,0)</f>
        <v>Kenneth Fields</v>
      </c>
      <c r="O9528" t="str">
        <f>VLOOKUP(E9528,[1]!Customer_Data[#Data],2,0)</f>
        <v>Steven Walker</v>
      </c>
      <c r="P9528" s="15">
        <f t="shared" si="888"/>
        <v>5</v>
      </c>
      <c r="Q9528">
        <f t="shared" si="889"/>
        <v>11</v>
      </c>
      <c r="R9528">
        <f t="shared" si="890"/>
        <v>2019</v>
      </c>
    </row>
    <row r="9529" spans="1:18" x14ac:dyDescent="0.25">
      <c r="A9529" s="6" t="s">
        <v>10555</v>
      </c>
      <c r="B9529" s="6" t="s">
        <v>305</v>
      </c>
      <c r="C9529" s="6" t="s">
        <v>24</v>
      </c>
      <c r="D9529" s="6" t="s">
        <v>116</v>
      </c>
      <c r="E9529" s="6" t="s">
        <v>314</v>
      </c>
      <c r="F9529" s="10">
        <v>43700</v>
      </c>
      <c r="G9529" s="6">
        <v>1</v>
      </c>
      <c r="H9529" s="11">
        <f>VLOOKUP(B9529,[1]!Product_Data[#Data],4,0)</f>
        <v>504</v>
      </c>
      <c r="I9529" s="11">
        <f>VLOOKUP(B9529,[1]!Product_Data[#Data],3,0)</f>
        <v>408</v>
      </c>
      <c r="J9529" s="11">
        <f t="shared" si="891"/>
        <v>408</v>
      </c>
      <c r="K9529" s="11">
        <f t="shared" si="892"/>
        <v>504</v>
      </c>
      <c r="L9529" s="11">
        <f t="shared" si="893"/>
        <v>96</v>
      </c>
      <c r="M9529" t="str">
        <f>VLOOKUP(C9529,[1]!Location_Data[#Data],2,0)</f>
        <v>Lancaster</v>
      </c>
      <c r="N9529" t="str">
        <f>VLOOKUP(D9529,[1]!Salespeople_Data[#Data],2,0)</f>
        <v>Roger Ramos</v>
      </c>
      <c r="O9529" t="str">
        <f>VLOOKUP(E9529,[1]!Customer_Data[#Data],2,0)</f>
        <v>Dennis Morris</v>
      </c>
      <c r="P9529" s="15">
        <f t="shared" si="888"/>
        <v>6</v>
      </c>
      <c r="Q9529">
        <f t="shared" si="889"/>
        <v>8</v>
      </c>
      <c r="R9529">
        <f t="shared" si="890"/>
        <v>2019</v>
      </c>
    </row>
    <row r="9530" spans="1:18" x14ac:dyDescent="0.25">
      <c r="A9530" s="6" t="s">
        <v>10556</v>
      </c>
      <c r="B9530" s="6" t="s">
        <v>652</v>
      </c>
      <c r="C9530" s="6" t="s">
        <v>731</v>
      </c>
      <c r="D9530" s="6" t="s">
        <v>106</v>
      </c>
      <c r="E9530" s="6" t="s">
        <v>213</v>
      </c>
      <c r="F9530" s="10">
        <v>43470</v>
      </c>
      <c r="G9530" s="6">
        <v>3</v>
      </c>
      <c r="H9530" s="11">
        <f>VLOOKUP(B9530,[1]!Product_Data[#Data],4,0)</f>
        <v>217</v>
      </c>
      <c r="I9530" s="11">
        <f>VLOOKUP(B9530,[1]!Product_Data[#Data],3,0)</f>
        <v>171</v>
      </c>
      <c r="J9530" s="11">
        <f t="shared" si="891"/>
        <v>513</v>
      </c>
      <c r="K9530" s="11">
        <f t="shared" si="892"/>
        <v>651</v>
      </c>
      <c r="L9530" s="11">
        <f t="shared" si="893"/>
        <v>138</v>
      </c>
      <c r="M9530" t="str">
        <f>VLOOKUP(C9530,[1]!Location_Data[#Data],2,0)</f>
        <v>Costa Mesa</v>
      </c>
      <c r="N9530" t="str">
        <f>VLOOKUP(D9530,[1]!Salespeople_Data[#Data],2,0)</f>
        <v>Patrick Ruiz</v>
      </c>
      <c r="O9530" t="str">
        <f>VLOOKUP(E9530,[1]!Customer_Data[#Data],2,0)</f>
        <v>Sean Price</v>
      </c>
      <c r="P9530" s="15">
        <f t="shared" si="888"/>
        <v>7</v>
      </c>
      <c r="Q9530">
        <f t="shared" si="889"/>
        <v>1</v>
      </c>
      <c r="R9530">
        <f t="shared" si="890"/>
        <v>2019</v>
      </c>
    </row>
    <row r="9531" spans="1:18" x14ac:dyDescent="0.25">
      <c r="A9531" s="6" t="s">
        <v>10557</v>
      </c>
      <c r="B9531" s="6" t="s">
        <v>86</v>
      </c>
      <c r="C9531" s="6" t="s">
        <v>467</v>
      </c>
      <c r="D9531" s="6" t="s">
        <v>356</v>
      </c>
      <c r="E9531" s="6" t="s">
        <v>1497</v>
      </c>
      <c r="F9531" s="10">
        <v>43642</v>
      </c>
      <c r="G9531" s="6">
        <v>3</v>
      </c>
      <c r="H9531" s="11">
        <f>VLOOKUP(B9531,[1]!Product_Data[#Data],4,0)</f>
        <v>1725</v>
      </c>
      <c r="I9531" s="11">
        <f>VLOOKUP(B9531,[1]!Product_Data[#Data],3,0)</f>
        <v>1363</v>
      </c>
      <c r="J9531" s="11">
        <f t="shared" si="891"/>
        <v>4089</v>
      </c>
      <c r="K9531" s="11">
        <f t="shared" si="892"/>
        <v>5175</v>
      </c>
      <c r="L9531" s="11">
        <f t="shared" si="893"/>
        <v>1086</v>
      </c>
      <c r="M9531" t="str">
        <f>VLOOKUP(C9531,[1]!Location_Data[#Data],2,0)</f>
        <v>Garden Grove</v>
      </c>
      <c r="N9531" t="str">
        <f>VLOOKUP(D9531,[1]!Salespeople_Data[#Data],2,0)</f>
        <v>Jimmy Young</v>
      </c>
      <c r="O9531" t="str">
        <f>VLOOKUP(E9531,[1]!Customer_Data[#Data],2,0)</f>
        <v>Philip Bailey</v>
      </c>
      <c r="P9531" s="15">
        <f t="shared" si="888"/>
        <v>4</v>
      </c>
      <c r="Q9531">
        <f t="shared" si="889"/>
        <v>6</v>
      </c>
      <c r="R9531">
        <f t="shared" si="890"/>
        <v>2019</v>
      </c>
    </row>
    <row r="9532" spans="1:18" x14ac:dyDescent="0.25">
      <c r="A9532" s="6" t="s">
        <v>10558</v>
      </c>
      <c r="B9532" s="6" t="s">
        <v>43</v>
      </c>
      <c r="C9532" s="6" t="s">
        <v>145</v>
      </c>
      <c r="D9532" s="6" t="s">
        <v>146</v>
      </c>
      <c r="E9532" s="6" t="s">
        <v>1420</v>
      </c>
      <c r="F9532" s="10">
        <v>43546</v>
      </c>
      <c r="G9532" s="6">
        <v>4</v>
      </c>
      <c r="H9532" s="11">
        <f>VLOOKUP(B9532,[1]!Product_Data[#Data],4,0)</f>
        <v>356</v>
      </c>
      <c r="I9532" s="11">
        <f>VLOOKUP(B9532,[1]!Product_Data[#Data],3,0)</f>
        <v>292</v>
      </c>
      <c r="J9532" s="11">
        <f t="shared" si="891"/>
        <v>1168</v>
      </c>
      <c r="K9532" s="11">
        <f t="shared" si="892"/>
        <v>1424</v>
      </c>
      <c r="L9532" s="11">
        <f t="shared" si="893"/>
        <v>256</v>
      </c>
      <c r="M9532" t="str">
        <f>VLOOKUP(C9532,[1]!Location_Data[#Data],2,0)</f>
        <v>Santa Maria</v>
      </c>
      <c r="N9532" t="str">
        <f>VLOOKUP(D9532,[1]!Salespeople_Data[#Data],2,0)</f>
        <v>Carl Elliott</v>
      </c>
      <c r="O9532" t="str">
        <f>VLOOKUP(E9532,[1]!Customer_Data[#Data],2,0)</f>
        <v>Robert Ferguson</v>
      </c>
      <c r="P9532" s="15">
        <f t="shared" si="888"/>
        <v>6</v>
      </c>
      <c r="Q9532">
        <f t="shared" si="889"/>
        <v>3</v>
      </c>
      <c r="R9532">
        <f t="shared" si="890"/>
        <v>2019</v>
      </c>
    </row>
    <row r="9533" spans="1:18" x14ac:dyDescent="0.25">
      <c r="A9533" s="6" t="s">
        <v>10559</v>
      </c>
      <c r="B9533" s="6" t="s">
        <v>99</v>
      </c>
      <c r="C9533" s="6" t="s">
        <v>224</v>
      </c>
      <c r="D9533" s="6" t="s">
        <v>35</v>
      </c>
      <c r="E9533" s="6" t="s">
        <v>1856</v>
      </c>
      <c r="F9533" s="10">
        <v>43576</v>
      </c>
      <c r="G9533" s="6">
        <v>1</v>
      </c>
      <c r="H9533" s="11">
        <f>VLOOKUP(B9533,[1]!Product_Data[#Data],4,0)</f>
        <v>1708</v>
      </c>
      <c r="I9533" s="11">
        <f>VLOOKUP(B9533,[1]!Product_Data[#Data],3,0)</f>
        <v>871</v>
      </c>
      <c r="J9533" s="11">
        <f t="shared" si="891"/>
        <v>871</v>
      </c>
      <c r="K9533" s="11">
        <f t="shared" si="892"/>
        <v>1708</v>
      </c>
      <c r="L9533" s="11">
        <f t="shared" si="893"/>
        <v>837</v>
      </c>
      <c r="M9533" t="str">
        <f>VLOOKUP(C9533,[1]!Location_Data[#Data],2,0)</f>
        <v>Huntington Beach</v>
      </c>
      <c r="N9533" t="str">
        <f>VLOOKUP(D9533,[1]!Salespeople_Data[#Data],2,0)</f>
        <v>Charles Harper</v>
      </c>
      <c r="O9533" t="str">
        <f>VLOOKUP(E9533,[1]!Customer_Data[#Data],2,0)</f>
        <v>Christopher Johnston</v>
      </c>
      <c r="P9533" s="15">
        <f t="shared" si="888"/>
        <v>1</v>
      </c>
      <c r="Q9533">
        <f t="shared" si="889"/>
        <v>4</v>
      </c>
      <c r="R9533">
        <f t="shared" si="890"/>
        <v>2019</v>
      </c>
    </row>
    <row r="9534" spans="1:18" x14ac:dyDescent="0.25">
      <c r="A9534" s="6" t="s">
        <v>10560</v>
      </c>
      <c r="B9534" s="6" t="s">
        <v>132</v>
      </c>
      <c r="C9534" s="6" t="s">
        <v>14</v>
      </c>
      <c r="D9534" s="6" t="s">
        <v>126</v>
      </c>
      <c r="E9534" s="6" t="s">
        <v>1088</v>
      </c>
      <c r="F9534" s="10">
        <v>43595</v>
      </c>
      <c r="G9534" s="6">
        <v>1</v>
      </c>
      <c r="H9534" s="11">
        <f>VLOOKUP(B9534,[1]!Product_Data[#Data],4,0)</f>
        <v>2091</v>
      </c>
      <c r="I9534" s="11">
        <f>VLOOKUP(B9534,[1]!Product_Data[#Data],3,0)</f>
        <v>1485</v>
      </c>
      <c r="J9534" s="11">
        <f t="shared" si="891"/>
        <v>1485</v>
      </c>
      <c r="K9534" s="11">
        <f t="shared" si="892"/>
        <v>2091</v>
      </c>
      <c r="L9534" s="11">
        <f t="shared" si="893"/>
        <v>606</v>
      </c>
      <c r="M9534" t="str">
        <f>VLOOKUP(C9534,[1]!Location_Data[#Data],2,0)</f>
        <v>Santa Clarita</v>
      </c>
      <c r="N9534" t="str">
        <f>VLOOKUP(D9534,[1]!Salespeople_Data[#Data],2,0)</f>
        <v>Larry Castillo</v>
      </c>
      <c r="O9534" t="str">
        <f>VLOOKUP(E9534,[1]!Customer_Data[#Data],2,0)</f>
        <v>Anthony Parker</v>
      </c>
      <c r="P9534" s="15">
        <f t="shared" si="888"/>
        <v>6</v>
      </c>
      <c r="Q9534">
        <f t="shared" si="889"/>
        <v>5</v>
      </c>
      <c r="R9534">
        <f t="shared" si="890"/>
        <v>2019</v>
      </c>
    </row>
    <row r="9535" spans="1:18" x14ac:dyDescent="0.25">
      <c r="A9535" s="6" t="s">
        <v>10561</v>
      </c>
      <c r="B9535" s="6" t="s">
        <v>194</v>
      </c>
      <c r="C9535" s="6" t="s">
        <v>110</v>
      </c>
      <c r="D9535" s="6" t="s">
        <v>15</v>
      </c>
      <c r="E9535" s="6" t="s">
        <v>201</v>
      </c>
      <c r="F9535" s="10">
        <v>43479</v>
      </c>
      <c r="G9535" s="6">
        <v>1</v>
      </c>
      <c r="H9535" s="11">
        <f>VLOOKUP(B9535,[1]!Product_Data[#Data],4,0)</f>
        <v>1278</v>
      </c>
      <c r="I9535" s="11">
        <f>VLOOKUP(B9535,[1]!Product_Data[#Data],3,0)</f>
        <v>665</v>
      </c>
      <c r="J9535" s="11">
        <f t="shared" si="891"/>
        <v>665</v>
      </c>
      <c r="K9535" s="11">
        <f t="shared" si="892"/>
        <v>1278</v>
      </c>
      <c r="L9535" s="11">
        <f t="shared" si="893"/>
        <v>613</v>
      </c>
      <c r="M9535" t="str">
        <f>VLOOKUP(C9535,[1]!Location_Data[#Data],2,0)</f>
        <v>Richmond</v>
      </c>
      <c r="N9535" t="str">
        <f>VLOOKUP(D9535,[1]!Salespeople_Data[#Data],2,0)</f>
        <v>Ryan Butler</v>
      </c>
      <c r="O9535" t="str">
        <f>VLOOKUP(E9535,[1]!Customer_Data[#Data],2,0)</f>
        <v>Antonio Diaz</v>
      </c>
      <c r="P9535" s="15">
        <f t="shared" si="888"/>
        <v>2</v>
      </c>
      <c r="Q9535">
        <f t="shared" si="889"/>
        <v>1</v>
      </c>
      <c r="R9535">
        <f t="shared" si="890"/>
        <v>2019</v>
      </c>
    </row>
    <row r="9536" spans="1:18" x14ac:dyDescent="0.25">
      <c r="A9536" s="6" t="s">
        <v>10562</v>
      </c>
      <c r="B9536" s="6" t="s">
        <v>238</v>
      </c>
      <c r="C9536" s="6" t="s">
        <v>14</v>
      </c>
      <c r="D9536" s="6" t="s">
        <v>264</v>
      </c>
      <c r="E9536" s="6" t="s">
        <v>1401</v>
      </c>
      <c r="F9536" s="10">
        <v>43660</v>
      </c>
      <c r="G9536" s="6">
        <v>1</v>
      </c>
      <c r="H9536" s="11">
        <f>VLOOKUP(B9536,[1]!Product_Data[#Data],4,0)</f>
        <v>871</v>
      </c>
      <c r="I9536" s="11">
        <f>VLOOKUP(B9536,[1]!Product_Data[#Data],3,0)</f>
        <v>540</v>
      </c>
      <c r="J9536" s="11">
        <f t="shared" si="891"/>
        <v>540</v>
      </c>
      <c r="K9536" s="11">
        <f t="shared" si="892"/>
        <v>871</v>
      </c>
      <c r="L9536" s="11">
        <f t="shared" si="893"/>
        <v>331</v>
      </c>
      <c r="M9536" t="str">
        <f>VLOOKUP(C9536,[1]!Location_Data[#Data],2,0)</f>
        <v>Santa Clarita</v>
      </c>
      <c r="N9536" t="str">
        <f>VLOOKUP(D9536,[1]!Salespeople_Data[#Data],2,0)</f>
        <v>Ernest Wheeler</v>
      </c>
      <c r="O9536" t="str">
        <f>VLOOKUP(E9536,[1]!Customer_Data[#Data],2,0)</f>
        <v>Keith Murray</v>
      </c>
      <c r="P9536" s="15">
        <f t="shared" si="888"/>
        <v>1</v>
      </c>
      <c r="Q9536">
        <f t="shared" si="889"/>
        <v>7</v>
      </c>
      <c r="R9536">
        <f t="shared" si="890"/>
        <v>2019</v>
      </c>
    </row>
    <row r="9537" spans="1:18" x14ac:dyDescent="0.25">
      <c r="A9537" s="6" t="s">
        <v>10563</v>
      </c>
      <c r="B9537" s="6" t="s">
        <v>373</v>
      </c>
      <c r="C9537" s="6" t="s">
        <v>14</v>
      </c>
      <c r="D9537" s="6" t="s">
        <v>264</v>
      </c>
      <c r="E9537" s="6" t="s">
        <v>1408</v>
      </c>
      <c r="F9537" s="10">
        <v>43666</v>
      </c>
      <c r="G9537" s="6">
        <v>1</v>
      </c>
      <c r="H9537" s="11">
        <f>VLOOKUP(B9537,[1]!Product_Data[#Data],4,0)</f>
        <v>2182</v>
      </c>
      <c r="I9537" s="11">
        <f>VLOOKUP(B9537,[1]!Product_Data[#Data],3,0)</f>
        <v>1200</v>
      </c>
      <c r="J9537" s="11">
        <f t="shared" si="891"/>
        <v>1200</v>
      </c>
      <c r="K9537" s="11">
        <f t="shared" si="892"/>
        <v>2182</v>
      </c>
      <c r="L9537" s="11">
        <f t="shared" si="893"/>
        <v>982</v>
      </c>
      <c r="M9537" t="str">
        <f>VLOOKUP(C9537,[1]!Location_Data[#Data],2,0)</f>
        <v>Santa Clarita</v>
      </c>
      <c r="N9537" t="str">
        <f>VLOOKUP(D9537,[1]!Salespeople_Data[#Data],2,0)</f>
        <v>Ernest Wheeler</v>
      </c>
      <c r="O9537" t="str">
        <f>VLOOKUP(E9537,[1]!Customer_Data[#Data],2,0)</f>
        <v>Steve Barnes</v>
      </c>
      <c r="P9537" s="15">
        <f t="shared" si="888"/>
        <v>7</v>
      </c>
      <c r="Q9537">
        <f t="shared" si="889"/>
        <v>7</v>
      </c>
      <c r="R9537">
        <f t="shared" si="890"/>
        <v>2019</v>
      </c>
    </row>
    <row r="9538" spans="1:18" x14ac:dyDescent="0.25">
      <c r="A9538" s="6" t="s">
        <v>10564</v>
      </c>
      <c r="B9538" s="6" t="s">
        <v>389</v>
      </c>
      <c r="C9538" s="6" t="s">
        <v>472</v>
      </c>
      <c r="D9538" s="6" t="s">
        <v>356</v>
      </c>
      <c r="E9538" s="6" t="s">
        <v>398</v>
      </c>
      <c r="F9538" s="10">
        <v>43479</v>
      </c>
      <c r="G9538" s="6">
        <v>1</v>
      </c>
      <c r="H9538" s="11">
        <f>VLOOKUP(B9538,[1]!Product_Data[#Data],4,0)</f>
        <v>1367</v>
      </c>
      <c r="I9538" s="11">
        <f>VLOOKUP(B9538,[1]!Product_Data[#Data],3,0)</f>
        <v>984</v>
      </c>
      <c r="J9538" s="11">
        <f t="shared" si="891"/>
        <v>984</v>
      </c>
      <c r="K9538" s="11">
        <f t="shared" si="892"/>
        <v>1367</v>
      </c>
      <c r="L9538" s="11">
        <f t="shared" si="893"/>
        <v>383</v>
      </c>
      <c r="M9538" t="str">
        <f>VLOOKUP(C9538,[1]!Location_Data[#Data],2,0)</f>
        <v>Concord</v>
      </c>
      <c r="N9538" t="str">
        <f>VLOOKUP(D9538,[1]!Salespeople_Data[#Data],2,0)</f>
        <v>Jimmy Young</v>
      </c>
      <c r="O9538" t="str">
        <f>VLOOKUP(E9538,[1]!Customer_Data[#Data],2,0)</f>
        <v>Steven Hayes</v>
      </c>
      <c r="P9538" s="15">
        <f t="shared" ref="P9538:P9601" si="894">WEEKDAY(F9538)</f>
        <v>2</v>
      </c>
      <c r="Q9538">
        <f t="shared" ref="Q9538:Q9601" si="895">MONTH(F9538)</f>
        <v>1</v>
      </c>
      <c r="R9538">
        <f t="shared" ref="R9538:R9601" si="896">YEAR(F9538)</f>
        <v>2019</v>
      </c>
    </row>
    <row r="9539" spans="1:18" x14ac:dyDescent="0.25">
      <c r="A9539" s="6" t="s">
        <v>10565</v>
      </c>
      <c r="B9539" s="6" t="s">
        <v>605</v>
      </c>
      <c r="C9539" s="6" t="s">
        <v>14</v>
      </c>
      <c r="D9539" s="6" t="s">
        <v>308</v>
      </c>
      <c r="E9539" s="6" t="s">
        <v>334</v>
      </c>
      <c r="F9539" s="10">
        <v>43741</v>
      </c>
      <c r="G9539" s="6">
        <v>1</v>
      </c>
      <c r="H9539" s="11">
        <f>VLOOKUP(B9539,[1]!Product_Data[#Data],4,0)</f>
        <v>913</v>
      </c>
      <c r="I9539" s="11">
        <f>VLOOKUP(B9539,[1]!Product_Data[#Data],3,0)</f>
        <v>584</v>
      </c>
      <c r="J9539" s="11">
        <f t="shared" ref="J9539:J9602" si="897">PRODUCT(I9539,G9539)</f>
        <v>584</v>
      </c>
      <c r="K9539" s="11">
        <f t="shared" ref="K9539:K9602" si="898">PRODUCT(H9539,G9539)</f>
        <v>913</v>
      </c>
      <c r="L9539" s="11">
        <f t="shared" ref="L9539:L9602" si="899">K9539-J9539</f>
        <v>329</v>
      </c>
      <c r="M9539" t="str">
        <f>VLOOKUP(C9539,[1]!Location_Data[#Data],2,0)</f>
        <v>Santa Clarita</v>
      </c>
      <c r="N9539" t="str">
        <f>VLOOKUP(D9539,[1]!Salespeople_Data[#Data],2,0)</f>
        <v>Fred Robertson</v>
      </c>
      <c r="O9539" t="str">
        <f>VLOOKUP(E9539,[1]!Customer_Data[#Data],2,0)</f>
        <v>Gregory Porter</v>
      </c>
      <c r="P9539" s="15">
        <f t="shared" si="894"/>
        <v>5</v>
      </c>
      <c r="Q9539">
        <f t="shared" si="895"/>
        <v>10</v>
      </c>
      <c r="R9539">
        <f t="shared" si="896"/>
        <v>2019</v>
      </c>
    </row>
    <row r="9540" spans="1:18" x14ac:dyDescent="0.25">
      <c r="A9540" s="6" t="s">
        <v>10566</v>
      </c>
      <c r="B9540" s="6" t="s">
        <v>652</v>
      </c>
      <c r="C9540" s="6" t="s">
        <v>302</v>
      </c>
      <c r="D9540" s="6" t="s">
        <v>136</v>
      </c>
      <c r="E9540" s="6" t="s">
        <v>1674</v>
      </c>
      <c r="F9540" s="10">
        <v>43653</v>
      </c>
      <c r="G9540" s="6">
        <v>1</v>
      </c>
      <c r="H9540" s="11">
        <f>VLOOKUP(B9540,[1]!Product_Data[#Data],4,0)</f>
        <v>217</v>
      </c>
      <c r="I9540" s="11">
        <f>VLOOKUP(B9540,[1]!Product_Data[#Data],3,0)</f>
        <v>171</v>
      </c>
      <c r="J9540" s="11">
        <f t="shared" si="897"/>
        <v>171</v>
      </c>
      <c r="K9540" s="11">
        <f t="shared" si="898"/>
        <v>217</v>
      </c>
      <c r="L9540" s="11">
        <f t="shared" si="899"/>
        <v>46</v>
      </c>
      <c r="M9540" t="str">
        <f>VLOOKUP(C9540,[1]!Location_Data[#Data],2,0)</f>
        <v>Santa Rosa</v>
      </c>
      <c r="N9540" t="str">
        <f>VLOOKUP(D9540,[1]!Salespeople_Data[#Data],2,0)</f>
        <v>Clarence Fox</v>
      </c>
      <c r="O9540" t="str">
        <f>VLOOKUP(E9540,[1]!Customer_Data[#Data],2,0)</f>
        <v>Gary Pierce</v>
      </c>
      <c r="P9540" s="15">
        <f t="shared" si="894"/>
        <v>1</v>
      </c>
      <c r="Q9540">
        <f t="shared" si="895"/>
        <v>7</v>
      </c>
      <c r="R9540">
        <f t="shared" si="896"/>
        <v>2019</v>
      </c>
    </row>
    <row r="9541" spans="1:18" x14ac:dyDescent="0.25">
      <c r="A9541" s="6" t="s">
        <v>10567</v>
      </c>
      <c r="B9541" s="6" t="s">
        <v>200</v>
      </c>
      <c r="C9541" s="6" t="s">
        <v>380</v>
      </c>
      <c r="D9541" s="6" t="s">
        <v>96</v>
      </c>
      <c r="E9541" s="6" t="s">
        <v>1585</v>
      </c>
      <c r="F9541" s="10">
        <v>43530</v>
      </c>
      <c r="G9541" s="6">
        <v>1</v>
      </c>
      <c r="H9541" s="11">
        <f>VLOOKUP(B9541,[1]!Product_Data[#Data],4,0)</f>
        <v>315</v>
      </c>
      <c r="I9541" s="11">
        <f>VLOOKUP(B9541,[1]!Product_Data[#Data],3,0)</f>
        <v>208</v>
      </c>
      <c r="J9541" s="11">
        <f t="shared" si="897"/>
        <v>208</v>
      </c>
      <c r="K9541" s="11">
        <f t="shared" si="898"/>
        <v>315</v>
      </c>
      <c r="L9541" s="11">
        <f t="shared" si="899"/>
        <v>107</v>
      </c>
      <c r="M9541" t="str">
        <f>VLOOKUP(C9541,[1]!Location_Data[#Data],2,0)</f>
        <v>Los Angeles</v>
      </c>
      <c r="N9541" t="str">
        <f>VLOOKUP(D9541,[1]!Salespeople_Data[#Data],2,0)</f>
        <v>Brian Thomas</v>
      </c>
      <c r="O9541" t="str">
        <f>VLOOKUP(E9541,[1]!Customer_Data[#Data],2,0)</f>
        <v>Ronald Arnold</v>
      </c>
      <c r="P9541" s="15">
        <f t="shared" si="894"/>
        <v>4</v>
      </c>
      <c r="Q9541">
        <f t="shared" si="895"/>
        <v>3</v>
      </c>
      <c r="R9541">
        <f t="shared" si="896"/>
        <v>2019</v>
      </c>
    </row>
    <row r="9542" spans="1:18" x14ac:dyDescent="0.25">
      <c r="A9542" s="6" t="s">
        <v>10568</v>
      </c>
      <c r="B9542" s="6" t="s">
        <v>164</v>
      </c>
      <c r="C9542" s="6" t="s">
        <v>268</v>
      </c>
      <c r="D9542" s="6" t="s">
        <v>191</v>
      </c>
      <c r="E9542" s="6" t="s">
        <v>1524</v>
      </c>
      <c r="F9542" s="10">
        <v>43675</v>
      </c>
      <c r="G9542" s="6">
        <v>3</v>
      </c>
      <c r="H9542" s="11">
        <f>VLOOKUP(B9542,[1]!Product_Data[#Data],4,0)</f>
        <v>637</v>
      </c>
      <c r="I9542" s="11">
        <f>VLOOKUP(B9542,[1]!Product_Data[#Data],3,0)</f>
        <v>389</v>
      </c>
      <c r="J9542" s="11">
        <f t="shared" si="897"/>
        <v>1167</v>
      </c>
      <c r="K9542" s="11">
        <f t="shared" si="898"/>
        <v>1911</v>
      </c>
      <c r="L9542" s="11">
        <f t="shared" si="899"/>
        <v>744</v>
      </c>
      <c r="M9542" t="str">
        <f>VLOOKUP(C9542,[1]!Location_Data[#Data],2,0)</f>
        <v>Murrieta</v>
      </c>
      <c r="N9542" t="str">
        <f>VLOOKUP(D9542,[1]!Salespeople_Data[#Data],2,0)</f>
        <v>Robert Reed</v>
      </c>
      <c r="O9542" t="str">
        <f>VLOOKUP(E9542,[1]!Customer_Data[#Data],2,0)</f>
        <v>Raymond Arnold</v>
      </c>
      <c r="P9542" s="15">
        <f t="shared" si="894"/>
        <v>2</v>
      </c>
      <c r="Q9542">
        <f t="shared" si="895"/>
        <v>7</v>
      </c>
      <c r="R9542">
        <f t="shared" si="896"/>
        <v>2019</v>
      </c>
    </row>
    <row r="9543" spans="1:18" x14ac:dyDescent="0.25">
      <c r="A9543" s="6" t="s">
        <v>10569</v>
      </c>
      <c r="B9543" s="6" t="s">
        <v>189</v>
      </c>
      <c r="C9543" s="6" t="s">
        <v>224</v>
      </c>
      <c r="D9543" s="6" t="s">
        <v>216</v>
      </c>
      <c r="E9543" s="6" t="s">
        <v>2679</v>
      </c>
      <c r="F9543" s="10">
        <v>43492</v>
      </c>
      <c r="G9543" s="6">
        <v>3</v>
      </c>
      <c r="H9543" s="11">
        <f>VLOOKUP(B9543,[1]!Product_Data[#Data],4,0)</f>
        <v>1783</v>
      </c>
      <c r="I9543" s="11">
        <f>VLOOKUP(B9543,[1]!Product_Data[#Data],3,0)</f>
        <v>1516</v>
      </c>
      <c r="J9543" s="11">
        <f t="shared" si="897"/>
        <v>4548</v>
      </c>
      <c r="K9543" s="11">
        <f t="shared" si="898"/>
        <v>5349</v>
      </c>
      <c r="L9543" s="11">
        <f t="shared" si="899"/>
        <v>801</v>
      </c>
      <c r="M9543" t="str">
        <f>VLOOKUP(C9543,[1]!Location_Data[#Data],2,0)</f>
        <v>Huntington Beach</v>
      </c>
      <c r="N9543" t="str">
        <f>VLOOKUP(D9543,[1]!Salespeople_Data[#Data],2,0)</f>
        <v>Ernest Wagner</v>
      </c>
      <c r="O9543" t="str">
        <f>VLOOKUP(E9543,[1]!Customer_Data[#Data],2,0)</f>
        <v>George Lee</v>
      </c>
      <c r="P9543" s="15">
        <f t="shared" si="894"/>
        <v>1</v>
      </c>
      <c r="Q9543">
        <f t="shared" si="895"/>
        <v>1</v>
      </c>
      <c r="R9543">
        <f t="shared" si="896"/>
        <v>2019</v>
      </c>
    </row>
    <row r="9544" spans="1:18" x14ac:dyDescent="0.25">
      <c r="A9544" s="6" t="s">
        <v>10570</v>
      </c>
      <c r="B9544" s="6" t="s">
        <v>457</v>
      </c>
      <c r="C9544" s="6" t="s">
        <v>211</v>
      </c>
      <c r="D9544" s="6" t="s">
        <v>239</v>
      </c>
      <c r="E9544" s="6" t="s">
        <v>699</v>
      </c>
      <c r="F9544" s="10">
        <v>43498</v>
      </c>
      <c r="G9544" s="6">
        <v>3</v>
      </c>
      <c r="H9544" s="11">
        <f>VLOOKUP(B9544,[1]!Product_Data[#Data],4,0)</f>
        <v>947</v>
      </c>
      <c r="I9544" s="11">
        <f>VLOOKUP(B9544,[1]!Product_Data[#Data],3,0)</f>
        <v>786</v>
      </c>
      <c r="J9544" s="11">
        <f t="shared" si="897"/>
        <v>2358</v>
      </c>
      <c r="K9544" s="11">
        <f t="shared" si="898"/>
        <v>2841</v>
      </c>
      <c r="L9544" s="11">
        <f t="shared" si="899"/>
        <v>483</v>
      </c>
      <c r="M9544" t="str">
        <f>VLOOKUP(C9544,[1]!Location_Data[#Data],2,0)</f>
        <v>Chula Vista</v>
      </c>
      <c r="N9544" t="str">
        <f>VLOOKUP(D9544,[1]!Salespeople_Data[#Data],2,0)</f>
        <v>John Reyes</v>
      </c>
      <c r="O9544" t="str">
        <f>VLOOKUP(E9544,[1]!Customer_Data[#Data],2,0)</f>
        <v>Juan Harvey</v>
      </c>
      <c r="P9544" s="15">
        <f t="shared" si="894"/>
        <v>7</v>
      </c>
      <c r="Q9544">
        <f t="shared" si="895"/>
        <v>2</v>
      </c>
      <c r="R9544">
        <f t="shared" si="896"/>
        <v>2019</v>
      </c>
    </row>
    <row r="9545" spans="1:18" x14ac:dyDescent="0.25">
      <c r="A9545" s="6" t="s">
        <v>10571</v>
      </c>
      <c r="B9545" s="6" t="s">
        <v>83</v>
      </c>
      <c r="C9545" s="6" t="s">
        <v>220</v>
      </c>
      <c r="D9545" s="6" t="s">
        <v>58</v>
      </c>
      <c r="E9545" s="6" t="s">
        <v>2598</v>
      </c>
      <c r="F9545" s="10">
        <v>43652</v>
      </c>
      <c r="G9545" s="6">
        <v>2</v>
      </c>
      <c r="H9545" s="11">
        <f>VLOOKUP(B9545,[1]!Product_Data[#Data],4,0)</f>
        <v>1972</v>
      </c>
      <c r="I9545" s="11">
        <f>VLOOKUP(B9545,[1]!Product_Data[#Data],3,0)</f>
        <v>1321</v>
      </c>
      <c r="J9545" s="11">
        <f t="shared" si="897"/>
        <v>2642</v>
      </c>
      <c r="K9545" s="11">
        <f t="shared" si="898"/>
        <v>3944</v>
      </c>
      <c r="L9545" s="11">
        <f t="shared" si="899"/>
        <v>1302</v>
      </c>
      <c r="M9545" t="str">
        <f>VLOOKUP(C9545,[1]!Location_Data[#Data],2,0)</f>
        <v>Modesto</v>
      </c>
      <c r="N9545" t="str">
        <f>VLOOKUP(D9545,[1]!Salespeople_Data[#Data],2,0)</f>
        <v>Christopher Tucker</v>
      </c>
      <c r="O9545" t="str">
        <f>VLOOKUP(E9545,[1]!Customer_Data[#Data],2,0)</f>
        <v>Jeffrey Phillips</v>
      </c>
      <c r="P9545" s="15">
        <f t="shared" si="894"/>
        <v>7</v>
      </c>
      <c r="Q9545">
        <f t="shared" si="895"/>
        <v>7</v>
      </c>
      <c r="R9545">
        <f t="shared" si="896"/>
        <v>2019</v>
      </c>
    </row>
    <row r="9546" spans="1:18" x14ac:dyDescent="0.25">
      <c r="A9546" s="6" t="s">
        <v>10572</v>
      </c>
      <c r="B9546" s="6" t="s">
        <v>421</v>
      </c>
      <c r="C9546" s="6" t="s">
        <v>105</v>
      </c>
      <c r="D9546" s="6" t="s">
        <v>170</v>
      </c>
      <c r="E9546" s="6" t="s">
        <v>1252</v>
      </c>
      <c r="F9546" s="10">
        <v>43706</v>
      </c>
      <c r="G9546" s="6">
        <v>3</v>
      </c>
      <c r="H9546" s="11">
        <f>VLOOKUP(B9546,[1]!Product_Data[#Data],4,0)</f>
        <v>826</v>
      </c>
      <c r="I9546" s="11">
        <f>VLOOKUP(B9546,[1]!Product_Data[#Data],3,0)</f>
        <v>562</v>
      </c>
      <c r="J9546" s="11">
        <f t="shared" si="897"/>
        <v>1686</v>
      </c>
      <c r="K9546" s="11">
        <f t="shared" si="898"/>
        <v>2478</v>
      </c>
      <c r="L9546" s="11">
        <f t="shared" si="899"/>
        <v>792</v>
      </c>
      <c r="M9546" t="str">
        <f>VLOOKUP(C9546,[1]!Location_Data[#Data],2,0)</f>
        <v>Daly City</v>
      </c>
      <c r="N9546" t="str">
        <f>VLOOKUP(D9546,[1]!Salespeople_Data[#Data],2,0)</f>
        <v>Sean Miller</v>
      </c>
      <c r="O9546" t="str">
        <f>VLOOKUP(E9546,[1]!Customer_Data[#Data],2,0)</f>
        <v>Clarence Austin</v>
      </c>
      <c r="P9546" s="15">
        <f t="shared" si="894"/>
        <v>5</v>
      </c>
      <c r="Q9546">
        <f t="shared" si="895"/>
        <v>8</v>
      </c>
      <c r="R9546">
        <f t="shared" si="896"/>
        <v>2019</v>
      </c>
    </row>
    <row r="9547" spans="1:18" x14ac:dyDescent="0.25">
      <c r="A9547" s="6" t="s">
        <v>10573</v>
      </c>
      <c r="B9547" s="6" t="s">
        <v>461</v>
      </c>
      <c r="C9547" s="6" t="s">
        <v>322</v>
      </c>
      <c r="D9547" s="6" t="s">
        <v>146</v>
      </c>
      <c r="E9547" s="6" t="s">
        <v>601</v>
      </c>
      <c r="F9547" s="10">
        <v>43663</v>
      </c>
      <c r="G9547" s="6">
        <v>4</v>
      </c>
      <c r="H9547" s="11">
        <f>VLOOKUP(B9547,[1]!Product_Data[#Data],4,0)</f>
        <v>35</v>
      </c>
      <c r="I9547" s="11">
        <f>VLOOKUP(B9547,[1]!Product_Data[#Data],3,0)</f>
        <v>22</v>
      </c>
      <c r="J9547" s="11">
        <f t="shared" si="897"/>
        <v>88</v>
      </c>
      <c r="K9547" s="11">
        <f t="shared" si="898"/>
        <v>140</v>
      </c>
      <c r="L9547" s="11">
        <f t="shared" si="899"/>
        <v>52</v>
      </c>
      <c r="M9547" t="str">
        <f>VLOOKUP(C9547,[1]!Location_Data[#Data],2,0)</f>
        <v>Rancho Cucamonga</v>
      </c>
      <c r="N9547" t="str">
        <f>VLOOKUP(D9547,[1]!Salespeople_Data[#Data],2,0)</f>
        <v>Carl Elliott</v>
      </c>
      <c r="O9547" t="str">
        <f>VLOOKUP(E9547,[1]!Customer_Data[#Data],2,0)</f>
        <v>Brandon Dixon</v>
      </c>
      <c r="P9547" s="15">
        <f t="shared" si="894"/>
        <v>4</v>
      </c>
      <c r="Q9547">
        <f t="shared" si="895"/>
        <v>7</v>
      </c>
      <c r="R9547">
        <f t="shared" si="896"/>
        <v>2019</v>
      </c>
    </row>
    <row r="9548" spans="1:18" x14ac:dyDescent="0.25">
      <c r="A9548" s="6" t="s">
        <v>10574</v>
      </c>
      <c r="B9548" s="6" t="s">
        <v>13</v>
      </c>
      <c r="C9548" s="6" t="s">
        <v>44</v>
      </c>
      <c r="D9548" s="6" t="s">
        <v>116</v>
      </c>
      <c r="E9548" s="6" t="s">
        <v>2167</v>
      </c>
      <c r="F9548" s="10">
        <v>43702</v>
      </c>
      <c r="G9548" s="6">
        <v>1</v>
      </c>
      <c r="H9548" s="11">
        <f>VLOOKUP(B9548,[1]!Product_Data[#Data],4,0)</f>
        <v>1022</v>
      </c>
      <c r="I9548" s="11">
        <f>VLOOKUP(B9548,[1]!Product_Data[#Data],3,0)</f>
        <v>818</v>
      </c>
      <c r="J9548" s="11">
        <f t="shared" si="897"/>
        <v>818</v>
      </c>
      <c r="K9548" s="11">
        <f t="shared" si="898"/>
        <v>1022</v>
      </c>
      <c r="L9548" s="11">
        <f t="shared" si="899"/>
        <v>204</v>
      </c>
      <c r="M9548" t="str">
        <f>VLOOKUP(C9548,[1]!Location_Data[#Data],2,0)</f>
        <v>Moreno Valley</v>
      </c>
      <c r="N9548" t="str">
        <f>VLOOKUP(D9548,[1]!Salespeople_Data[#Data],2,0)</f>
        <v>Roger Ramos</v>
      </c>
      <c r="O9548" t="str">
        <f>VLOOKUP(E9548,[1]!Customer_Data[#Data],2,0)</f>
        <v>Jonathan Pierce</v>
      </c>
      <c r="P9548" s="15">
        <f t="shared" si="894"/>
        <v>1</v>
      </c>
      <c r="Q9548">
        <f t="shared" si="895"/>
        <v>8</v>
      </c>
      <c r="R9548">
        <f t="shared" si="896"/>
        <v>2019</v>
      </c>
    </row>
    <row r="9549" spans="1:18" x14ac:dyDescent="0.25">
      <c r="A9549" s="6" t="s">
        <v>10575</v>
      </c>
      <c r="B9549" s="6" t="s">
        <v>537</v>
      </c>
      <c r="C9549" s="6" t="s">
        <v>472</v>
      </c>
      <c r="D9549" s="6" t="s">
        <v>141</v>
      </c>
      <c r="E9549" s="6" t="s">
        <v>299</v>
      </c>
      <c r="F9549" s="10">
        <v>43782</v>
      </c>
      <c r="G9549" s="6">
        <v>3</v>
      </c>
      <c r="H9549" s="11">
        <f>VLOOKUP(B9549,[1]!Product_Data[#Data],4,0)</f>
        <v>556</v>
      </c>
      <c r="I9549" s="11">
        <f>VLOOKUP(B9549,[1]!Product_Data[#Data],3,0)</f>
        <v>395</v>
      </c>
      <c r="J9549" s="11">
        <f t="shared" si="897"/>
        <v>1185</v>
      </c>
      <c r="K9549" s="11">
        <f t="shared" si="898"/>
        <v>1668</v>
      </c>
      <c r="L9549" s="11">
        <f t="shared" si="899"/>
        <v>483</v>
      </c>
      <c r="M9549" t="str">
        <f>VLOOKUP(C9549,[1]!Location_Data[#Data],2,0)</f>
        <v>Concord</v>
      </c>
      <c r="N9549" t="str">
        <f>VLOOKUP(D9549,[1]!Salespeople_Data[#Data],2,0)</f>
        <v>Arthur Mccoy</v>
      </c>
      <c r="O9549" t="str">
        <f>VLOOKUP(E9549,[1]!Customer_Data[#Data],2,0)</f>
        <v>Kenneth Ryan</v>
      </c>
      <c r="P9549" s="15">
        <f t="shared" si="894"/>
        <v>4</v>
      </c>
      <c r="Q9549">
        <f t="shared" si="895"/>
        <v>11</v>
      </c>
      <c r="R9549">
        <f t="shared" si="896"/>
        <v>2019</v>
      </c>
    </row>
    <row r="9550" spans="1:18" x14ac:dyDescent="0.25">
      <c r="A9550" s="6" t="s">
        <v>10576</v>
      </c>
      <c r="B9550" s="6" t="s">
        <v>104</v>
      </c>
      <c r="C9550" s="6" t="s">
        <v>519</v>
      </c>
      <c r="D9550" s="6" t="s">
        <v>49</v>
      </c>
      <c r="E9550" s="6" t="s">
        <v>3699</v>
      </c>
      <c r="F9550" s="10">
        <v>43673</v>
      </c>
      <c r="G9550" s="6">
        <v>1</v>
      </c>
      <c r="H9550" s="11">
        <f>VLOOKUP(B9550,[1]!Product_Data[#Data],4,0)</f>
        <v>1671</v>
      </c>
      <c r="I9550" s="11">
        <f>VLOOKUP(B9550,[1]!Product_Data[#Data],3,0)</f>
        <v>1220</v>
      </c>
      <c r="J9550" s="11">
        <f t="shared" si="897"/>
        <v>1220</v>
      </c>
      <c r="K9550" s="11">
        <f t="shared" si="898"/>
        <v>1671</v>
      </c>
      <c r="L9550" s="11">
        <f t="shared" si="899"/>
        <v>451</v>
      </c>
      <c r="M9550" t="str">
        <f>VLOOKUP(C9550,[1]!Location_Data[#Data],2,0)</f>
        <v>Anaheim</v>
      </c>
      <c r="N9550" t="str">
        <f>VLOOKUP(D9550,[1]!Salespeople_Data[#Data],2,0)</f>
        <v>Walter Cook</v>
      </c>
      <c r="O9550" t="str">
        <f>VLOOKUP(E9550,[1]!Customer_Data[#Data],2,0)</f>
        <v>Bruce King</v>
      </c>
      <c r="P9550" s="15">
        <f t="shared" si="894"/>
        <v>7</v>
      </c>
      <c r="Q9550">
        <f t="shared" si="895"/>
        <v>7</v>
      </c>
      <c r="R9550">
        <f t="shared" si="896"/>
        <v>2019</v>
      </c>
    </row>
    <row r="9551" spans="1:18" x14ac:dyDescent="0.25">
      <c r="A9551" s="6" t="s">
        <v>10577</v>
      </c>
      <c r="B9551" s="6" t="s">
        <v>305</v>
      </c>
      <c r="C9551" s="6" t="s">
        <v>490</v>
      </c>
      <c r="D9551" s="6" t="s">
        <v>40</v>
      </c>
      <c r="E9551" s="6" t="s">
        <v>876</v>
      </c>
      <c r="F9551" s="10">
        <v>43618</v>
      </c>
      <c r="G9551" s="6">
        <v>1</v>
      </c>
      <c r="H9551" s="11">
        <f>VLOOKUP(B9551,[1]!Product_Data[#Data],4,0)</f>
        <v>504</v>
      </c>
      <c r="I9551" s="11">
        <f>VLOOKUP(B9551,[1]!Product_Data[#Data],3,0)</f>
        <v>408</v>
      </c>
      <c r="J9551" s="11">
        <f t="shared" si="897"/>
        <v>408</v>
      </c>
      <c r="K9551" s="11">
        <f t="shared" si="898"/>
        <v>504</v>
      </c>
      <c r="L9551" s="11">
        <f t="shared" si="899"/>
        <v>96</v>
      </c>
      <c r="M9551" t="str">
        <f>VLOOKUP(C9551,[1]!Location_Data[#Data],2,0)</f>
        <v>Temecula</v>
      </c>
      <c r="N9551" t="str">
        <f>VLOOKUP(D9551,[1]!Salespeople_Data[#Data],2,0)</f>
        <v>Brian Hansen</v>
      </c>
      <c r="O9551" t="str">
        <f>VLOOKUP(E9551,[1]!Customer_Data[#Data],2,0)</f>
        <v>Edward Mason</v>
      </c>
      <c r="P9551" s="15">
        <f t="shared" si="894"/>
        <v>1</v>
      </c>
      <c r="Q9551">
        <f t="shared" si="895"/>
        <v>6</v>
      </c>
      <c r="R9551">
        <f t="shared" si="896"/>
        <v>2019</v>
      </c>
    </row>
    <row r="9552" spans="1:18" x14ac:dyDescent="0.25">
      <c r="A9552" s="6" t="s">
        <v>10578</v>
      </c>
      <c r="B9552" s="6" t="s">
        <v>796</v>
      </c>
      <c r="C9552" s="6" t="s">
        <v>115</v>
      </c>
      <c r="D9552" s="6" t="s">
        <v>359</v>
      </c>
      <c r="E9552" s="6" t="s">
        <v>76</v>
      </c>
      <c r="F9552" s="10">
        <v>43535</v>
      </c>
      <c r="G9552" s="6">
        <v>2</v>
      </c>
      <c r="H9552" s="11">
        <f>VLOOKUP(B9552,[1]!Product_Data[#Data],4,0)</f>
        <v>1103</v>
      </c>
      <c r="I9552" s="11">
        <f>VLOOKUP(B9552,[1]!Product_Data[#Data],3,0)</f>
        <v>838</v>
      </c>
      <c r="J9552" s="11">
        <f t="shared" si="897"/>
        <v>1676</v>
      </c>
      <c r="K9552" s="11">
        <f t="shared" si="898"/>
        <v>2206</v>
      </c>
      <c r="L9552" s="11">
        <f t="shared" si="899"/>
        <v>530</v>
      </c>
      <c r="M9552" t="str">
        <f>VLOOKUP(C9552,[1]!Location_Data[#Data],2,0)</f>
        <v>Glendale</v>
      </c>
      <c r="N9552" t="str">
        <f>VLOOKUP(D9552,[1]!Salespeople_Data[#Data],2,0)</f>
        <v>Eugene Holmes</v>
      </c>
      <c r="O9552" t="str">
        <f>VLOOKUP(E9552,[1]!Customer_Data[#Data],2,0)</f>
        <v>Donald Andrews</v>
      </c>
      <c r="P9552" s="15">
        <f t="shared" si="894"/>
        <v>2</v>
      </c>
      <c r="Q9552">
        <f t="shared" si="895"/>
        <v>3</v>
      </c>
      <c r="R9552">
        <f t="shared" si="896"/>
        <v>2019</v>
      </c>
    </row>
    <row r="9553" spans="1:18" x14ac:dyDescent="0.25">
      <c r="A9553" s="6" t="s">
        <v>10579</v>
      </c>
      <c r="B9553" s="6" t="s">
        <v>383</v>
      </c>
      <c r="C9553" s="6" t="s">
        <v>215</v>
      </c>
      <c r="D9553" s="6" t="s">
        <v>413</v>
      </c>
      <c r="E9553" s="6" t="s">
        <v>1577</v>
      </c>
      <c r="F9553" s="10">
        <v>43770</v>
      </c>
      <c r="G9553" s="6">
        <v>1</v>
      </c>
      <c r="H9553" s="11">
        <f>VLOOKUP(B9553,[1]!Product_Data[#Data],4,0)</f>
        <v>1494</v>
      </c>
      <c r="I9553" s="11">
        <f>VLOOKUP(B9553,[1]!Product_Data[#Data],3,0)</f>
        <v>971</v>
      </c>
      <c r="J9553" s="11">
        <f t="shared" si="897"/>
        <v>971</v>
      </c>
      <c r="K9553" s="11">
        <f t="shared" si="898"/>
        <v>1494</v>
      </c>
      <c r="L9553" s="11">
        <f t="shared" si="899"/>
        <v>523</v>
      </c>
      <c r="M9553" t="str">
        <f>VLOOKUP(C9553,[1]!Location_Data[#Data],2,0)</f>
        <v>El Cajon</v>
      </c>
      <c r="N9553" t="str">
        <f>VLOOKUP(D9553,[1]!Salespeople_Data[#Data],2,0)</f>
        <v>Kenneth Bradley</v>
      </c>
      <c r="O9553" t="str">
        <f>VLOOKUP(E9553,[1]!Customer_Data[#Data],2,0)</f>
        <v>Kevin Wood</v>
      </c>
      <c r="P9553" s="15">
        <f t="shared" si="894"/>
        <v>6</v>
      </c>
      <c r="Q9553">
        <f t="shared" si="895"/>
        <v>11</v>
      </c>
      <c r="R9553">
        <f t="shared" si="896"/>
        <v>2019</v>
      </c>
    </row>
    <row r="9554" spans="1:18" x14ac:dyDescent="0.25">
      <c r="A9554" s="6" t="s">
        <v>10580</v>
      </c>
      <c r="B9554" s="6" t="s">
        <v>177</v>
      </c>
      <c r="C9554" s="6" t="s">
        <v>140</v>
      </c>
      <c r="D9554" s="6" t="s">
        <v>170</v>
      </c>
      <c r="E9554" s="6" t="s">
        <v>1270</v>
      </c>
      <c r="F9554" s="10">
        <v>43562</v>
      </c>
      <c r="G9554" s="6">
        <v>3</v>
      </c>
      <c r="H9554" s="11">
        <f>VLOOKUP(B9554,[1]!Product_Data[#Data],4,0)</f>
        <v>2497</v>
      </c>
      <c r="I9554" s="11">
        <f>VLOOKUP(B9554,[1]!Product_Data[#Data],3,0)</f>
        <v>1473</v>
      </c>
      <c r="J9554" s="11">
        <f t="shared" si="897"/>
        <v>4419</v>
      </c>
      <c r="K9554" s="11">
        <f t="shared" si="898"/>
        <v>7491</v>
      </c>
      <c r="L9554" s="11">
        <f t="shared" si="899"/>
        <v>3072</v>
      </c>
      <c r="M9554" t="str">
        <f>VLOOKUP(C9554,[1]!Location_Data[#Data],2,0)</f>
        <v>Salinas</v>
      </c>
      <c r="N9554" t="str">
        <f>VLOOKUP(D9554,[1]!Salespeople_Data[#Data],2,0)</f>
        <v>Sean Miller</v>
      </c>
      <c r="O9554" t="str">
        <f>VLOOKUP(E9554,[1]!Customer_Data[#Data],2,0)</f>
        <v>Samuel Fowler</v>
      </c>
      <c r="P9554" s="15">
        <f t="shared" si="894"/>
        <v>1</v>
      </c>
      <c r="Q9554">
        <f t="shared" si="895"/>
        <v>4</v>
      </c>
      <c r="R9554">
        <f t="shared" si="896"/>
        <v>2019</v>
      </c>
    </row>
    <row r="9555" spans="1:18" x14ac:dyDescent="0.25">
      <c r="A9555" s="6" t="s">
        <v>10581</v>
      </c>
      <c r="B9555" s="6" t="s">
        <v>361</v>
      </c>
      <c r="C9555" s="6" t="s">
        <v>229</v>
      </c>
      <c r="D9555" s="6" t="s">
        <v>178</v>
      </c>
      <c r="E9555" s="6" t="s">
        <v>561</v>
      </c>
      <c r="F9555" s="10">
        <v>43620</v>
      </c>
      <c r="G9555" s="6">
        <v>1</v>
      </c>
      <c r="H9555" s="11">
        <f>VLOOKUP(B9555,[1]!Product_Data[#Data],4,0)</f>
        <v>1338</v>
      </c>
      <c r="I9555" s="11">
        <f>VLOOKUP(B9555,[1]!Product_Data[#Data],3,0)</f>
        <v>682</v>
      </c>
      <c r="J9555" s="11">
        <f t="shared" si="897"/>
        <v>682</v>
      </c>
      <c r="K9555" s="11">
        <f t="shared" si="898"/>
        <v>1338</v>
      </c>
      <c r="L9555" s="11">
        <f t="shared" si="899"/>
        <v>656</v>
      </c>
      <c r="M9555" t="str">
        <f>VLOOKUP(C9555,[1]!Location_Data[#Data],2,0)</f>
        <v>San Jose</v>
      </c>
      <c r="N9555" t="str">
        <f>VLOOKUP(D9555,[1]!Salespeople_Data[#Data],2,0)</f>
        <v>Joshua Taylor</v>
      </c>
      <c r="O9555" t="str">
        <f>VLOOKUP(E9555,[1]!Customer_Data[#Data],2,0)</f>
        <v>Thomas Holmes</v>
      </c>
      <c r="P9555" s="15">
        <f t="shared" si="894"/>
        <v>3</v>
      </c>
      <c r="Q9555">
        <f t="shared" si="895"/>
        <v>6</v>
      </c>
      <c r="R9555">
        <f t="shared" si="896"/>
        <v>2019</v>
      </c>
    </row>
    <row r="9556" spans="1:18" x14ac:dyDescent="0.25">
      <c r="A9556" s="6" t="s">
        <v>10582</v>
      </c>
      <c r="B9556" s="6" t="s">
        <v>200</v>
      </c>
      <c r="C9556" s="6" t="s">
        <v>362</v>
      </c>
      <c r="D9556" s="6" t="s">
        <v>225</v>
      </c>
      <c r="E9556" s="6" t="s">
        <v>871</v>
      </c>
      <c r="F9556" s="10">
        <v>43698</v>
      </c>
      <c r="G9556" s="6">
        <v>1</v>
      </c>
      <c r="H9556" s="11">
        <f>VLOOKUP(B9556,[1]!Product_Data[#Data],4,0)</f>
        <v>315</v>
      </c>
      <c r="I9556" s="11">
        <f>VLOOKUP(B9556,[1]!Product_Data[#Data],3,0)</f>
        <v>208</v>
      </c>
      <c r="J9556" s="11">
        <f t="shared" si="897"/>
        <v>208</v>
      </c>
      <c r="K9556" s="11">
        <f t="shared" si="898"/>
        <v>315</v>
      </c>
      <c r="L9556" s="11">
        <f t="shared" si="899"/>
        <v>107</v>
      </c>
      <c r="M9556" t="str">
        <f>VLOOKUP(C9556,[1]!Location_Data[#Data],2,0)</f>
        <v>San Bernardino</v>
      </c>
      <c r="N9556" t="str">
        <f>VLOOKUP(D9556,[1]!Salespeople_Data[#Data],2,0)</f>
        <v>Andrew Bowman</v>
      </c>
      <c r="O9556" t="str">
        <f>VLOOKUP(E9556,[1]!Customer_Data[#Data],2,0)</f>
        <v>Dennis Ruiz</v>
      </c>
      <c r="P9556" s="15">
        <f t="shared" si="894"/>
        <v>4</v>
      </c>
      <c r="Q9556">
        <f t="shared" si="895"/>
        <v>8</v>
      </c>
      <c r="R9556">
        <f t="shared" si="896"/>
        <v>2019</v>
      </c>
    </row>
    <row r="9557" spans="1:18" x14ac:dyDescent="0.25">
      <c r="A9557" s="6" t="s">
        <v>10583</v>
      </c>
      <c r="B9557" s="6" t="s">
        <v>652</v>
      </c>
      <c r="C9557" s="6" t="s">
        <v>105</v>
      </c>
      <c r="D9557" s="6" t="s">
        <v>87</v>
      </c>
      <c r="E9557" s="6" t="s">
        <v>606</v>
      </c>
      <c r="F9557" s="10">
        <v>43719</v>
      </c>
      <c r="G9557" s="6">
        <v>1</v>
      </c>
      <c r="H9557" s="11">
        <f>VLOOKUP(B9557,[1]!Product_Data[#Data],4,0)</f>
        <v>217</v>
      </c>
      <c r="I9557" s="11">
        <f>VLOOKUP(B9557,[1]!Product_Data[#Data],3,0)</f>
        <v>171</v>
      </c>
      <c r="J9557" s="11">
        <f t="shared" si="897"/>
        <v>171</v>
      </c>
      <c r="K9557" s="11">
        <f t="shared" si="898"/>
        <v>217</v>
      </c>
      <c r="L9557" s="11">
        <f t="shared" si="899"/>
        <v>46</v>
      </c>
      <c r="M9557" t="str">
        <f>VLOOKUP(C9557,[1]!Location_Data[#Data],2,0)</f>
        <v>Daly City</v>
      </c>
      <c r="N9557" t="str">
        <f>VLOOKUP(D9557,[1]!Salespeople_Data[#Data],2,0)</f>
        <v>Martin Perry</v>
      </c>
      <c r="O9557" t="str">
        <f>VLOOKUP(E9557,[1]!Customer_Data[#Data],2,0)</f>
        <v>Walter Russell</v>
      </c>
      <c r="P9557" s="15">
        <f t="shared" si="894"/>
        <v>4</v>
      </c>
      <c r="Q9557">
        <f t="shared" si="895"/>
        <v>9</v>
      </c>
      <c r="R9557">
        <f t="shared" si="896"/>
        <v>2019</v>
      </c>
    </row>
    <row r="9558" spans="1:18" x14ac:dyDescent="0.25">
      <c r="A9558" s="6" t="s">
        <v>10584</v>
      </c>
      <c r="B9558" s="6" t="s">
        <v>228</v>
      </c>
      <c r="C9558" s="6" t="s">
        <v>272</v>
      </c>
      <c r="D9558" s="6" t="s">
        <v>269</v>
      </c>
      <c r="E9558" s="6" t="s">
        <v>2426</v>
      </c>
      <c r="F9558" s="10">
        <v>43796</v>
      </c>
      <c r="G9558" s="6">
        <v>1</v>
      </c>
      <c r="H9558" s="11">
        <f>VLOOKUP(B9558,[1]!Product_Data[#Data],4,0)</f>
        <v>1862</v>
      </c>
      <c r="I9558" s="11">
        <f>VLOOKUP(B9558,[1]!Product_Data[#Data],3,0)</f>
        <v>1173</v>
      </c>
      <c r="J9558" s="11">
        <f t="shared" si="897"/>
        <v>1173</v>
      </c>
      <c r="K9558" s="11">
        <f t="shared" si="898"/>
        <v>1862</v>
      </c>
      <c r="L9558" s="11">
        <f t="shared" si="899"/>
        <v>689</v>
      </c>
      <c r="M9558" t="str">
        <f>VLOOKUP(C9558,[1]!Location_Data[#Data],2,0)</f>
        <v>Torrance</v>
      </c>
      <c r="N9558" t="str">
        <f>VLOOKUP(D9558,[1]!Salespeople_Data[#Data],2,0)</f>
        <v>Kevin Butler</v>
      </c>
      <c r="O9558" t="str">
        <f>VLOOKUP(E9558,[1]!Customer_Data[#Data],2,0)</f>
        <v>Lawrence Watson</v>
      </c>
      <c r="P9558" s="15">
        <f t="shared" si="894"/>
        <v>4</v>
      </c>
      <c r="Q9558">
        <f t="shared" si="895"/>
        <v>11</v>
      </c>
      <c r="R9558">
        <f t="shared" si="896"/>
        <v>2019</v>
      </c>
    </row>
    <row r="9559" spans="1:18" x14ac:dyDescent="0.25">
      <c r="A9559" s="6" t="s">
        <v>10585</v>
      </c>
      <c r="B9559" s="6" t="s">
        <v>78</v>
      </c>
      <c r="C9559" s="6" t="s">
        <v>195</v>
      </c>
      <c r="D9559" s="6" t="s">
        <v>250</v>
      </c>
      <c r="E9559" s="6" t="s">
        <v>903</v>
      </c>
      <c r="F9559" s="10">
        <v>43801</v>
      </c>
      <c r="G9559" s="6">
        <v>1</v>
      </c>
      <c r="H9559" s="11">
        <f>VLOOKUP(B9559,[1]!Product_Data[#Data],4,0)</f>
        <v>1380</v>
      </c>
      <c r="I9559" s="11">
        <f>VLOOKUP(B9559,[1]!Product_Data[#Data],3,0)</f>
        <v>1090</v>
      </c>
      <c r="J9559" s="11">
        <f t="shared" si="897"/>
        <v>1090</v>
      </c>
      <c r="K9559" s="11">
        <f t="shared" si="898"/>
        <v>1380</v>
      </c>
      <c r="L9559" s="11">
        <f t="shared" si="899"/>
        <v>290</v>
      </c>
      <c r="M9559" t="str">
        <f>VLOOKUP(C9559,[1]!Location_Data[#Data],2,0)</f>
        <v>Pomona</v>
      </c>
      <c r="N9559" t="str">
        <f>VLOOKUP(D9559,[1]!Salespeople_Data[#Data],2,0)</f>
        <v>Martin Carr</v>
      </c>
      <c r="O9559" t="str">
        <f>VLOOKUP(E9559,[1]!Customer_Data[#Data],2,0)</f>
        <v>Billy Kennedy</v>
      </c>
      <c r="P9559" s="15">
        <f t="shared" si="894"/>
        <v>2</v>
      </c>
      <c r="Q9559">
        <f t="shared" si="895"/>
        <v>12</v>
      </c>
      <c r="R9559">
        <f t="shared" si="896"/>
        <v>2019</v>
      </c>
    </row>
    <row r="9560" spans="1:18" x14ac:dyDescent="0.25">
      <c r="A9560" s="6" t="s">
        <v>10586</v>
      </c>
      <c r="B9560" s="6" t="s">
        <v>33</v>
      </c>
      <c r="C9560" s="6" t="s">
        <v>268</v>
      </c>
      <c r="D9560" s="6" t="s">
        <v>141</v>
      </c>
      <c r="E9560" s="6" t="s">
        <v>1724</v>
      </c>
      <c r="F9560" s="10">
        <v>43687</v>
      </c>
      <c r="G9560" s="6">
        <v>3</v>
      </c>
      <c r="H9560" s="11">
        <f>VLOOKUP(B9560,[1]!Product_Data[#Data],4,0)</f>
        <v>1582</v>
      </c>
      <c r="I9560" s="11">
        <f>VLOOKUP(B9560,[1]!Product_Data[#Data],3,0)</f>
        <v>1234</v>
      </c>
      <c r="J9560" s="11">
        <f t="shared" si="897"/>
        <v>3702</v>
      </c>
      <c r="K9560" s="11">
        <f t="shared" si="898"/>
        <v>4746</v>
      </c>
      <c r="L9560" s="11">
        <f t="shared" si="899"/>
        <v>1044</v>
      </c>
      <c r="M9560" t="str">
        <f>VLOOKUP(C9560,[1]!Location_Data[#Data],2,0)</f>
        <v>Murrieta</v>
      </c>
      <c r="N9560" t="str">
        <f>VLOOKUP(D9560,[1]!Salespeople_Data[#Data],2,0)</f>
        <v>Arthur Mccoy</v>
      </c>
      <c r="O9560" t="str">
        <f>VLOOKUP(E9560,[1]!Customer_Data[#Data],2,0)</f>
        <v>Keith Schmidt</v>
      </c>
      <c r="P9560" s="15">
        <f t="shared" si="894"/>
        <v>7</v>
      </c>
      <c r="Q9560">
        <f t="shared" si="895"/>
        <v>8</v>
      </c>
      <c r="R9560">
        <f t="shared" si="896"/>
        <v>2019</v>
      </c>
    </row>
    <row r="9561" spans="1:18" x14ac:dyDescent="0.25">
      <c r="A9561" s="6" t="s">
        <v>10587</v>
      </c>
      <c r="B9561" s="6" t="s">
        <v>43</v>
      </c>
      <c r="C9561" s="6" t="s">
        <v>362</v>
      </c>
      <c r="D9561" s="6" t="s">
        <v>126</v>
      </c>
      <c r="E9561" s="6" t="s">
        <v>1136</v>
      </c>
      <c r="F9561" s="10">
        <v>43822</v>
      </c>
      <c r="G9561" s="6">
        <v>3</v>
      </c>
      <c r="H9561" s="11">
        <f>VLOOKUP(B9561,[1]!Product_Data[#Data],4,0)</f>
        <v>356</v>
      </c>
      <c r="I9561" s="11">
        <f>VLOOKUP(B9561,[1]!Product_Data[#Data],3,0)</f>
        <v>292</v>
      </c>
      <c r="J9561" s="11">
        <f t="shared" si="897"/>
        <v>876</v>
      </c>
      <c r="K9561" s="11">
        <f t="shared" si="898"/>
        <v>1068</v>
      </c>
      <c r="L9561" s="11">
        <f t="shared" si="899"/>
        <v>192</v>
      </c>
      <c r="M9561" t="str">
        <f>VLOOKUP(C9561,[1]!Location_Data[#Data],2,0)</f>
        <v>San Bernardino</v>
      </c>
      <c r="N9561" t="str">
        <f>VLOOKUP(D9561,[1]!Salespeople_Data[#Data],2,0)</f>
        <v>Larry Castillo</v>
      </c>
      <c r="O9561" t="str">
        <f>VLOOKUP(E9561,[1]!Customer_Data[#Data],2,0)</f>
        <v>Juan Wood</v>
      </c>
      <c r="P9561" s="15">
        <f t="shared" si="894"/>
        <v>2</v>
      </c>
      <c r="Q9561">
        <f t="shared" si="895"/>
        <v>12</v>
      </c>
      <c r="R9561">
        <f t="shared" si="896"/>
        <v>2019</v>
      </c>
    </row>
    <row r="9562" spans="1:18" x14ac:dyDescent="0.25">
      <c r="A9562" s="6" t="s">
        <v>10588</v>
      </c>
      <c r="B9562" s="6" t="s">
        <v>383</v>
      </c>
      <c r="C9562" s="6" t="s">
        <v>24</v>
      </c>
      <c r="D9562" s="6" t="s">
        <v>75</v>
      </c>
      <c r="E9562" s="6" t="s">
        <v>341</v>
      </c>
      <c r="F9562" s="10">
        <v>43613</v>
      </c>
      <c r="G9562" s="6">
        <v>4</v>
      </c>
      <c r="H9562" s="11">
        <f>VLOOKUP(B9562,[1]!Product_Data[#Data],4,0)</f>
        <v>1494</v>
      </c>
      <c r="I9562" s="11">
        <f>VLOOKUP(B9562,[1]!Product_Data[#Data],3,0)</f>
        <v>971</v>
      </c>
      <c r="J9562" s="11">
        <f t="shared" si="897"/>
        <v>3884</v>
      </c>
      <c r="K9562" s="11">
        <f t="shared" si="898"/>
        <v>5976</v>
      </c>
      <c r="L9562" s="11">
        <f t="shared" si="899"/>
        <v>2092</v>
      </c>
      <c r="M9562" t="str">
        <f>VLOOKUP(C9562,[1]!Location_Data[#Data],2,0)</f>
        <v>Lancaster</v>
      </c>
      <c r="N9562" t="str">
        <f>VLOOKUP(D9562,[1]!Salespeople_Data[#Data],2,0)</f>
        <v>Roger Robertson</v>
      </c>
      <c r="O9562" t="str">
        <f>VLOOKUP(E9562,[1]!Customer_Data[#Data],2,0)</f>
        <v>Kenneth Arnold</v>
      </c>
      <c r="P9562" s="15">
        <f t="shared" si="894"/>
        <v>3</v>
      </c>
      <c r="Q9562">
        <f t="shared" si="895"/>
        <v>5</v>
      </c>
      <c r="R9562">
        <f t="shared" si="896"/>
        <v>2019</v>
      </c>
    </row>
    <row r="9563" spans="1:18" x14ac:dyDescent="0.25">
      <c r="A9563" s="6" t="s">
        <v>10589</v>
      </c>
      <c r="B9563" s="6" t="s">
        <v>232</v>
      </c>
      <c r="C9563" s="6" t="s">
        <v>268</v>
      </c>
      <c r="D9563" s="6" t="s">
        <v>356</v>
      </c>
      <c r="E9563" s="6" t="s">
        <v>660</v>
      </c>
      <c r="F9563" s="10">
        <v>43742</v>
      </c>
      <c r="G9563" s="6">
        <v>1</v>
      </c>
      <c r="H9563" s="11">
        <f>VLOOKUP(B9563,[1]!Product_Data[#Data],4,0)</f>
        <v>1119</v>
      </c>
      <c r="I9563" s="11">
        <f>VLOOKUP(B9563,[1]!Product_Data[#Data],3,0)</f>
        <v>683</v>
      </c>
      <c r="J9563" s="11">
        <f t="shared" si="897"/>
        <v>683</v>
      </c>
      <c r="K9563" s="11">
        <f t="shared" si="898"/>
        <v>1119</v>
      </c>
      <c r="L9563" s="11">
        <f t="shared" si="899"/>
        <v>436</v>
      </c>
      <c r="M9563" t="str">
        <f>VLOOKUP(C9563,[1]!Location_Data[#Data],2,0)</f>
        <v>Murrieta</v>
      </c>
      <c r="N9563" t="str">
        <f>VLOOKUP(D9563,[1]!Salespeople_Data[#Data],2,0)</f>
        <v>Jimmy Young</v>
      </c>
      <c r="O9563" t="str">
        <f>VLOOKUP(E9563,[1]!Customer_Data[#Data],2,0)</f>
        <v>James Sullivan</v>
      </c>
      <c r="P9563" s="15">
        <f t="shared" si="894"/>
        <v>6</v>
      </c>
      <c r="Q9563">
        <f t="shared" si="895"/>
        <v>10</v>
      </c>
      <c r="R9563">
        <f t="shared" si="896"/>
        <v>2019</v>
      </c>
    </row>
    <row r="9564" spans="1:18" x14ac:dyDescent="0.25">
      <c r="A9564" s="6" t="s">
        <v>10590</v>
      </c>
      <c r="B9564" s="6" t="s">
        <v>109</v>
      </c>
      <c r="C9564" s="6" t="s">
        <v>149</v>
      </c>
      <c r="D9564" s="6" t="s">
        <v>40</v>
      </c>
      <c r="E9564" s="6" t="s">
        <v>1878</v>
      </c>
      <c r="F9564" s="10">
        <v>43665</v>
      </c>
      <c r="G9564" s="6">
        <v>1</v>
      </c>
      <c r="H9564" s="11">
        <f>VLOOKUP(B9564,[1]!Product_Data[#Data],4,0)</f>
        <v>1783</v>
      </c>
      <c r="I9564" s="11">
        <f>VLOOKUP(B9564,[1]!Product_Data[#Data],3,0)</f>
        <v>1230</v>
      </c>
      <c r="J9564" s="11">
        <f t="shared" si="897"/>
        <v>1230</v>
      </c>
      <c r="K9564" s="11">
        <f t="shared" si="898"/>
        <v>1783</v>
      </c>
      <c r="L9564" s="11">
        <f t="shared" si="899"/>
        <v>553</v>
      </c>
      <c r="M9564" t="str">
        <f>VLOOKUP(C9564,[1]!Location_Data[#Data],2,0)</f>
        <v>Antioch</v>
      </c>
      <c r="N9564" t="str">
        <f>VLOOKUP(D9564,[1]!Salespeople_Data[#Data],2,0)</f>
        <v>Brian Hansen</v>
      </c>
      <c r="O9564" t="str">
        <f>VLOOKUP(E9564,[1]!Customer_Data[#Data],2,0)</f>
        <v>Joseph Walker</v>
      </c>
      <c r="P9564" s="15">
        <f t="shared" si="894"/>
        <v>6</v>
      </c>
      <c r="Q9564">
        <f t="shared" si="895"/>
        <v>7</v>
      </c>
      <c r="R9564">
        <f t="shared" si="896"/>
        <v>2019</v>
      </c>
    </row>
    <row r="9565" spans="1:18" x14ac:dyDescent="0.25">
      <c r="A9565" s="6" t="s">
        <v>10591</v>
      </c>
      <c r="B9565" s="6" t="s">
        <v>569</v>
      </c>
      <c r="C9565" s="6" t="s">
        <v>253</v>
      </c>
      <c r="D9565" s="6" t="s">
        <v>170</v>
      </c>
      <c r="E9565" s="6" t="s">
        <v>59</v>
      </c>
      <c r="F9565" s="10">
        <v>43739</v>
      </c>
      <c r="G9565" s="6">
        <v>3</v>
      </c>
      <c r="H9565" s="11">
        <f>VLOOKUP(B9565,[1]!Product_Data[#Data],4,0)</f>
        <v>1178</v>
      </c>
      <c r="I9565" s="11">
        <f>VLOOKUP(B9565,[1]!Product_Data[#Data],3,0)</f>
        <v>683</v>
      </c>
      <c r="J9565" s="11">
        <f t="shared" si="897"/>
        <v>2049</v>
      </c>
      <c r="K9565" s="11">
        <f t="shared" si="898"/>
        <v>3534</v>
      </c>
      <c r="L9565" s="11">
        <f t="shared" si="899"/>
        <v>1485</v>
      </c>
      <c r="M9565" t="str">
        <f>VLOOKUP(C9565,[1]!Location_Data[#Data],2,0)</f>
        <v>Bakersfield</v>
      </c>
      <c r="N9565" t="str">
        <f>VLOOKUP(D9565,[1]!Salespeople_Data[#Data],2,0)</f>
        <v>Sean Miller</v>
      </c>
      <c r="O9565" t="str">
        <f>VLOOKUP(E9565,[1]!Customer_Data[#Data],2,0)</f>
        <v>Paul Henderson</v>
      </c>
      <c r="P9565" s="15">
        <f t="shared" si="894"/>
        <v>3</v>
      </c>
      <c r="Q9565">
        <f t="shared" si="895"/>
        <v>10</v>
      </c>
      <c r="R9565">
        <f t="shared" si="896"/>
        <v>2019</v>
      </c>
    </row>
    <row r="9566" spans="1:18" x14ac:dyDescent="0.25">
      <c r="A9566" s="6" t="s">
        <v>10592</v>
      </c>
      <c r="B9566" s="6" t="s">
        <v>263</v>
      </c>
      <c r="C9566" s="6" t="s">
        <v>220</v>
      </c>
      <c r="D9566" s="6" t="s">
        <v>239</v>
      </c>
      <c r="E9566" s="6" t="s">
        <v>208</v>
      </c>
      <c r="F9566" s="10">
        <v>43515</v>
      </c>
      <c r="G9566" s="6">
        <v>3</v>
      </c>
      <c r="H9566" s="11">
        <f>VLOOKUP(B9566,[1]!Product_Data[#Data],4,0)</f>
        <v>378</v>
      </c>
      <c r="I9566" s="11">
        <f>VLOOKUP(B9566,[1]!Product_Data[#Data],3,0)</f>
        <v>291</v>
      </c>
      <c r="J9566" s="11">
        <f t="shared" si="897"/>
        <v>873</v>
      </c>
      <c r="K9566" s="11">
        <f t="shared" si="898"/>
        <v>1134</v>
      </c>
      <c r="L9566" s="11">
        <f t="shared" si="899"/>
        <v>261</v>
      </c>
      <c r="M9566" t="str">
        <f>VLOOKUP(C9566,[1]!Location_Data[#Data],2,0)</f>
        <v>Modesto</v>
      </c>
      <c r="N9566" t="str">
        <f>VLOOKUP(D9566,[1]!Salespeople_Data[#Data],2,0)</f>
        <v>John Reyes</v>
      </c>
      <c r="O9566" t="str">
        <f>VLOOKUP(E9566,[1]!Customer_Data[#Data],2,0)</f>
        <v>Douglas Perkins</v>
      </c>
      <c r="P9566" s="15">
        <f t="shared" si="894"/>
        <v>3</v>
      </c>
      <c r="Q9566">
        <f t="shared" si="895"/>
        <v>2</v>
      </c>
      <c r="R9566">
        <f t="shared" si="896"/>
        <v>2019</v>
      </c>
    </row>
    <row r="9567" spans="1:18" x14ac:dyDescent="0.25">
      <c r="A9567" s="6" t="s">
        <v>10593</v>
      </c>
      <c r="B9567" s="6" t="s">
        <v>232</v>
      </c>
      <c r="C9567" s="6" t="s">
        <v>316</v>
      </c>
      <c r="D9567" s="6" t="s">
        <v>159</v>
      </c>
      <c r="E9567" s="6" t="s">
        <v>1079</v>
      </c>
      <c r="F9567" s="10">
        <v>43536</v>
      </c>
      <c r="G9567" s="6">
        <v>4</v>
      </c>
      <c r="H9567" s="11">
        <f>VLOOKUP(B9567,[1]!Product_Data[#Data],4,0)</f>
        <v>1119</v>
      </c>
      <c r="I9567" s="11">
        <f>VLOOKUP(B9567,[1]!Product_Data[#Data],3,0)</f>
        <v>683</v>
      </c>
      <c r="J9567" s="11">
        <f t="shared" si="897"/>
        <v>2732</v>
      </c>
      <c r="K9567" s="11">
        <f t="shared" si="898"/>
        <v>4476</v>
      </c>
      <c r="L9567" s="11">
        <f t="shared" si="899"/>
        <v>1744</v>
      </c>
      <c r="M9567" t="str">
        <f>VLOOKUP(C9567,[1]!Location_Data[#Data],2,0)</f>
        <v>East Los Angeles</v>
      </c>
      <c r="N9567" t="str">
        <f>VLOOKUP(D9567,[1]!Salespeople_Data[#Data],2,0)</f>
        <v>Bobby Russell</v>
      </c>
      <c r="O9567" t="str">
        <f>VLOOKUP(E9567,[1]!Customer_Data[#Data],2,0)</f>
        <v>Donald Reynolds</v>
      </c>
      <c r="P9567" s="15">
        <f t="shared" si="894"/>
        <v>3</v>
      </c>
      <c r="Q9567">
        <f t="shared" si="895"/>
        <v>3</v>
      </c>
      <c r="R9567">
        <f t="shared" si="896"/>
        <v>2019</v>
      </c>
    </row>
    <row r="9568" spans="1:18" x14ac:dyDescent="0.25">
      <c r="A9568" s="6" t="s">
        <v>10594</v>
      </c>
      <c r="B9568" s="6" t="s">
        <v>181</v>
      </c>
      <c r="C9568" s="6" t="s">
        <v>215</v>
      </c>
      <c r="D9568" s="6" t="s">
        <v>87</v>
      </c>
      <c r="E9568" s="6" t="s">
        <v>1120</v>
      </c>
      <c r="F9568" s="10">
        <v>43675</v>
      </c>
      <c r="G9568" s="6">
        <v>3</v>
      </c>
      <c r="H9568" s="11">
        <f>VLOOKUP(B9568,[1]!Product_Data[#Data],4,0)</f>
        <v>1500</v>
      </c>
      <c r="I9568" s="11">
        <f>VLOOKUP(B9568,[1]!Product_Data[#Data],3,0)</f>
        <v>900</v>
      </c>
      <c r="J9568" s="11">
        <f t="shared" si="897"/>
        <v>2700</v>
      </c>
      <c r="K9568" s="11">
        <f t="shared" si="898"/>
        <v>4500</v>
      </c>
      <c r="L9568" s="11">
        <f t="shared" si="899"/>
        <v>1800</v>
      </c>
      <c r="M9568" t="str">
        <f>VLOOKUP(C9568,[1]!Location_Data[#Data],2,0)</f>
        <v>El Cajon</v>
      </c>
      <c r="N9568" t="str">
        <f>VLOOKUP(D9568,[1]!Salespeople_Data[#Data],2,0)</f>
        <v>Martin Perry</v>
      </c>
      <c r="O9568" t="str">
        <f>VLOOKUP(E9568,[1]!Customer_Data[#Data],2,0)</f>
        <v>Fred Russell</v>
      </c>
      <c r="P9568" s="15">
        <f t="shared" si="894"/>
        <v>2</v>
      </c>
      <c r="Q9568">
        <f t="shared" si="895"/>
        <v>7</v>
      </c>
      <c r="R9568">
        <f t="shared" si="896"/>
        <v>2019</v>
      </c>
    </row>
    <row r="9569" spans="1:18" x14ac:dyDescent="0.25">
      <c r="A9569" s="6" t="s">
        <v>10595</v>
      </c>
      <c r="B9569" s="6" t="s">
        <v>479</v>
      </c>
      <c r="C9569" s="6" t="s">
        <v>190</v>
      </c>
      <c r="D9569" s="6" t="s">
        <v>49</v>
      </c>
      <c r="E9569" s="6" t="s">
        <v>637</v>
      </c>
      <c r="F9569" s="10">
        <v>43466</v>
      </c>
      <c r="G9569" s="6">
        <v>1</v>
      </c>
      <c r="H9569" s="11">
        <f>VLOOKUP(B9569,[1]!Product_Data[#Data],4,0)</f>
        <v>123</v>
      </c>
      <c r="I9569" s="11">
        <f>VLOOKUP(B9569,[1]!Product_Data[#Data],3,0)</f>
        <v>84</v>
      </c>
      <c r="J9569" s="11">
        <f t="shared" si="897"/>
        <v>84</v>
      </c>
      <c r="K9569" s="11">
        <f t="shared" si="898"/>
        <v>123</v>
      </c>
      <c r="L9569" s="11">
        <f t="shared" si="899"/>
        <v>39</v>
      </c>
      <c r="M9569" t="str">
        <f>VLOOKUP(C9569,[1]!Location_Data[#Data],2,0)</f>
        <v>Oakland</v>
      </c>
      <c r="N9569" t="str">
        <f>VLOOKUP(D9569,[1]!Salespeople_Data[#Data],2,0)</f>
        <v>Walter Cook</v>
      </c>
      <c r="O9569" t="str">
        <f>VLOOKUP(E9569,[1]!Customer_Data[#Data],2,0)</f>
        <v>Stephen Reynolds</v>
      </c>
      <c r="P9569" s="15">
        <f t="shared" si="894"/>
        <v>3</v>
      </c>
      <c r="Q9569">
        <f t="shared" si="895"/>
        <v>1</v>
      </c>
      <c r="R9569">
        <f t="shared" si="896"/>
        <v>2019</v>
      </c>
    </row>
    <row r="9570" spans="1:18" x14ac:dyDescent="0.25">
      <c r="A9570" s="6" t="s">
        <v>10596</v>
      </c>
      <c r="B9570" s="6" t="s">
        <v>33</v>
      </c>
      <c r="C9570" s="6" t="s">
        <v>276</v>
      </c>
      <c r="D9570" s="6" t="s">
        <v>106</v>
      </c>
      <c r="E9570" s="6" t="s">
        <v>54</v>
      </c>
      <c r="F9570" s="10">
        <v>43642</v>
      </c>
      <c r="G9570" s="6">
        <v>2</v>
      </c>
      <c r="H9570" s="11">
        <f>VLOOKUP(B9570,[1]!Product_Data[#Data],4,0)</f>
        <v>1582</v>
      </c>
      <c r="I9570" s="11">
        <f>VLOOKUP(B9570,[1]!Product_Data[#Data],3,0)</f>
        <v>1234</v>
      </c>
      <c r="J9570" s="11">
        <f t="shared" si="897"/>
        <v>2468</v>
      </c>
      <c r="K9570" s="11">
        <f t="shared" si="898"/>
        <v>3164</v>
      </c>
      <c r="L9570" s="11">
        <f t="shared" si="899"/>
        <v>696</v>
      </c>
      <c r="M9570" t="str">
        <f>VLOOKUP(C9570,[1]!Location_Data[#Data],2,0)</f>
        <v>Orange</v>
      </c>
      <c r="N9570" t="str">
        <f>VLOOKUP(D9570,[1]!Salespeople_Data[#Data],2,0)</f>
        <v>Patrick Ruiz</v>
      </c>
      <c r="O9570" t="str">
        <f>VLOOKUP(E9570,[1]!Customer_Data[#Data],2,0)</f>
        <v>Ralph Kelley</v>
      </c>
      <c r="P9570" s="15">
        <f t="shared" si="894"/>
        <v>4</v>
      </c>
      <c r="Q9570">
        <f t="shared" si="895"/>
        <v>6</v>
      </c>
      <c r="R9570">
        <f t="shared" si="896"/>
        <v>2019</v>
      </c>
    </row>
    <row r="9571" spans="1:18" x14ac:dyDescent="0.25">
      <c r="A9571" s="6" t="s">
        <v>10597</v>
      </c>
      <c r="B9571" s="6" t="s">
        <v>652</v>
      </c>
      <c r="C9571" s="6" t="s">
        <v>272</v>
      </c>
      <c r="D9571" s="6" t="s">
        <v>10</v>
      </c>
      <c r="E9571" s="6" t="s">
        <v>759</v>
      </c>
      <c r="F9571" s="10">
        <v>43585</v>
      </c>
      <c r="G9571" s="6">
        <v>1</v>
      </c>
      <c r="H9571" s="11">
        <f>VLOOKUP(B9571,[1]!Product_Data[#Data],4,0)</f>
        <v>217</v>
      </c>
      <c r="I9571" s="11">
        <f>VLOOKUP(B9571,[1]!Product_Data[#Data],3,0)</f>
        <v>171</v>
      </c>
      <c r="J9571" s="11">
        <f t="shared" si="897"/>
        <v>171</v>
      </c>
      <c r="K9571" s="11">
        <f t="shared" si="898"/>
        <v>217</v>
      </c>
      <c r="L9571" s="11">
        <f t="shared" si="899"/>
        <v>46</v>
      </c>
      <c r="M9571" t="str">
        <f>VLOOKUP(C9571,[1]!Location_Data[#Data],2,0)</f>
        <v>Torrance</v>
      </c>
      <c r="N9571" t="str">
        <f>VLOOKUP(D9571,[1]!Salespeople_Data[#Data],2,0)</f>
        <v>Justin Lynch</v>
      </c>
      <c r="O9571" t="str">
        <f>VLOOKUP(E9571,[1]!Customer_Data[#Data],2,0)</f>
        <v>William Franklin</v>
      </c>
      <c r="P9571" s="15">
        <f t="shared" si="894"/>
        <v>3</v>
      </c>
      <c r="Q9571">
        <f t="shared" si="895"/>
        <v>4</v>
      </c>
      <c r="R9571">
        <f t="shared" si="896"/>
        <v>2019</v>
      </c>
    </row>
    <row r="9572" spans="1:18" x14ac:dyDescent="0.25">
      <c r="A9572" s="6" t="s">
        <v>10598</v>
      </c>
      <c r="B9572" s="6" t="s">
        <v>553</v>
      </c>
      <c r="C9572" s="6" t="s">
        <v>458</v>
      </c>
      <c r="D9572" s="6" t="s">
        <v>308</v>
      </c>
      <c r="E9572" s="6" t="s">
        <v>201</v>
      </c>
      <c r="F9572" s="10">
        <v>43711</v>
      </c>
      <c r="G9572" s="6">
        <v>1</v>
      </c>
      <c r="H9572" s="11">
        <f>VLOOKUP(B9572,[1]!Product_Data[#Data],4,0)</f>
        <v>1798</v>
      </c>
      <c r="I9572" s="11">
        <f>VLOOKUP(B9572,[1]!Product_Data[#Data],3,0)</f>
        <v>971</v>
      </c>
      <c r="J9572" s="11">
        <f t="shared" si="897"/>
        <v>971</v>
      </c>
      <c r="K9572" s="11">
        <f t="shared" si="898"/>
        <v>1798</v>
      </c>
      <c r="L9572" s="11">
        <f t="shared" si="899"/>
        <v>827</v>
      </c>
      <c r="M9572" t="str">
        <f>VLOOKUP(C9572,[1]!Location_Data[#Data],2,0)</f>
        <v>Fontana</v>
      </c>
      <c r="N9572" t="str">
        <f>VLOOKUP(D9572,[1]!Salespeople_Data[#Data],2,0)</f>
        <v>Fred Robertson</v>
      </c>
      <c r="O9572" t="str">
        <f>VLOOKUP(E9572,[1]!Customer_Data[#Data],2,0)</f>
        <v>Antonio Diaz</v>
      </c>
      <c r="P9572" s="15">
        <f t="shared" si="894"/>
        <v>3</v>
      </c>
      <c r="Q9572">
        <f t="shared" si="895"/>
        <v>9</v>
      </c>
      <c r="R9572">
        <f t="shared" si="896"/>
        <v>2019</v>
      </c>
    </row>
    <row r="9573" spans="1:18" x14ac:dyDescent="0.25">
      <c r="A9573" s="6" t="s">
        <v>10599</v>
      </c>
      <c r="B9573" s="6" t="s">
        <v>752</v>
      </c>
      <c r="C9573" s="6" t="s">
        <v>386</v>
      </c>
      <c r="D9573" s="6" t="s">
        <v>225</v>
      </c>
      <c r="E9573" s="6" t="s">
        <v>918</v>
      </c>
      <c r="F9573" s="10">
        <v>43665</v>
      </c>
      <c r="G9573" s="6">
        <v>1</v>
      </c>
      <c r="H9573" s="11">
        <f>VLOOKUP(B9573,[1]!Product_Data[#Data],4,0)</f>
        <v>95</v>
      </c>
      <c r="I9573" s="11">
        <f>VLOOKUP(B9573,[1]!Product_Data[#Data],3,0)</f>
        <v>61</v>
      </c>
      <c r="J9573" s="11">
        <f t="shared" si="897"/>
        <v>61</v>
      </c>
      <c r="K9573" s="11">
        <f t="shared" si="898"/>
        <v>95</v>
      </c>
      <c r="L9573" s="11">
        <f t="shared" si="899"/>
        <v>34</v>
      </c>
      <c r="M9573" t="str">
        <f>VLOOKUP(C9573,[1]!Location_Data[#Data],2,0)</f>
        <v>Carlsbad</v>
      </c>
      <c r="N9573" t="str">
        <f>VLOOKUP(D9573,[1]!Salespeople_Data[#Data],2,0)</f>
        <v>Andrew Bowman</v>
      </c>
      <c r="O9573" t="str">
        <f>VLOOKUP(E9573,[1]!Customer_Data[#Data],2,0)</f>
        <v>Keith Wheeler</v>
      </c>
      <c r="P9573" s="15">
        <f t="shared" si="894"/>
        <v>6</v>
      </c>
      <c r="Q9573">
        <f t="shared" si="895"/>
        <v>7</v>
      </c>
      <c r="R9573">
        <f t="shared" si="896"/>
        <v>2019</v>
      </c>
    </row>
    <row r="9574" spans="1:18" x14ac:dyDescent="0.25">
      <c r="A9574" s="6" t="s">
        <v>10600</v>
      </c>
      <c r="B9574" s="6" t="s">
        <v>252</v>
      </c>
      <c r="C9574" s="6" t="s">
        <v>156</v>
      </c>
      <c r="D9574" s="6" t="s">
        <v>91</v>
      </c>
      <c r="E9574" s="6" t="s">
        <v>2357</v>
      </c>
      <c r="F9574" s="10">
        <v>43704</v>
      </c>
      <c r="G9574" s="6">
        <v>4</v>
      </c>
      <c r="H9574" s="11">
        <f>VLOOKUP(B9574,[1]!Product_Data[#Data],4,0)</f>
        <v>1899</v>
      </c>
      <c r="I9574" s="11">
        <f>VLOOKUP(B9574,[1]!Product_Data[#Data],3,0)</f>
        <v>1044</v>
      </c>
      <c r="J9574" s="11">
        <f t="shared" si="897"/>
        <v>4176</v>
      </c>
      <c r="K9574" s="11">
        <f t="shared" si="898"/>
        <v>7596</v>
      </c>
      <c r="L9574" s="11">
        <f t="shared" si="899"/>
        <v>3420</v>
      </c>
      <c r="M9574" t="str">
        <f>VLOOKUP(C9574,[1]!Location_Data[#Data],2,0)</f>
        <v>Sacramento</v>
      </c>
      <c r="N9574" t="str">
        <f>VLOOKUP(D9574,[1]!Salespeople_Data[#Data],2,0)</f>
        <v>Howard Gardner</v>
      </c>
      <c r="O9574" t="str">
        <f>VLOOKUP(E9574,[1]!Customer_Data[#Data],2,0)</f>
        <v>Brian Murphy</v>
      </c>
      <c r="P9574" s="15">
        <f t="shared" si="894"/>
        <v>3</v>
      </c>
      <c r="Q9574">
        <f t="shared" si="895"/>
        <v>8</v>
      </c>
      <c r="R9574">
        <f t="shared" si="896"/>
        <v>2019</v>
      </c>
    </row>
    <row r="9575" spans="1:18" x14ac:dyDescent="0.25">
      <c r="A9575" s="6" t="s">
        <v>10601</v>
      </c>
      <c r="B9575" s="6" t="s">
        <v>373</v>
      </c>
      <c r="C9575" s="6" t="s">
        <v>731</v>
      </c>
      <c r="D9575" s="6" t="s">
        <v>35</v>
      </c>
      <c r="E9575" s="6" t="s">
        <v>299</v>
      </c>
      <c r="F9575" s="10">
        <v>43768</v>
      </c>
      <c r="G9575" s="6">
        <v>2</v>
      </c>
      <c r="H9575" s="11">
        <f>VLOOKUP(B9575,[1]!Product_Data[#Data],4,0)</f>
        <v>2182</v>
      </c>
      <c r="I9575" s="11">
        <f>VLOOKUP(B9575,[1]!Product_Data[#Data],3,0)</f>
        <v>1200</v>
      </c>
      <c r="J9575" s="11">
        <f t="shared" si="897"/>
        <v>2400</v>
      </c>
      <c r="K9575" s="11">
        <f t="shared" si="898"/>
        <v>4364</v>
      </c>
      <c r="L9575" s="11">
        <f t="shared" si="899"/>
        <v>1964</v>
      </c>
      <c r="M9575" t="str">
        <f>VLOOKUP(C9575,[1]!Location_Data[#Data],2,0)</f>
        <v>Costa Mesa</v>
      </c>
      <c r="N9575" t="str">
        <f>VLOOKUP(D9575,[1]!Salespeople_Data[#Data],2,0)</f>
        <v>Charles Harper</v>
      </c>
      <c r="O9575" t="str">
        <f>VLOOKUP(E9575,[1]!Customer_Data[#Data],2,0)</f>
        <v>Kenneth Ryan</v>
      </c>
      <c r="P9575" s="15">
        <f t="shared" si="894"/>
        <v>4</v>
      </c>
      <c r="Q9575">
        <f t="shared" si="895"/>
        <v>10</v>
      </c>
      <c r="R9575">
        <f t="shared" si="896"/>
        <v>2019</v>
      </c>
    </row>
    <row r="9576" spans="1:18" x14ac:dyDescent="0.25">
      <c r="A9576" s="6" t="s">
        <v>10602</v>
      </c>
      <c r="B9576" s="6" t="s">
        <v>457</v>
      </c>
      <c r="C9576" s="6" t="s">
        <v>519</v>
      </c>
      <c r="D9576" s="6" t="s">
        <v>75</v>
      </c>
      <c r="E9576" s="6" t="s">
        <v>764</v>
      </c>
      <c r="F9576" s="10">
        <v>43796</v>
      </c>
      <c r="G9576" s="6">
        <v>1</v>
      </c>
      <c r="H9576" s="11">
        <f>VLOOKUP(B9576,[1]!Product_Data[#Data],4,0)</f>
        <v>947</v>
      </c>
      <c r="I9576" s="11">
        <f>VLOOKUP(B9576,[1]!Product_Data[#Data],3,0)</f>
        <v>786</v>
      </c>
      <c r="J9576" s="11">
        <f t="shared" si="897"/>
        <v>786</v>
      </c>
      <c r="K9576" s="11">
        <f t="shared" si="898"/>
        <v>947</v>
      </c>
      <c r="L9576" s="11">
        <f t="shared" si="899"/>
        <v>161</v>
      </c>
      <c r="M9576" t="str">
        <f>VLOOKUP(C9576,[1]!Location_Data[#Data],2,0)</f>
        <v>Anaheim</v>
      </c>
      <c r="N9576" t="str">
        <f>VLOOKUP(D9576,[1]!Salespeople_Data[#Data],2,0)</f>
        <v>Roger Robertson</v>
      </c>
      <c r="O9576" t="str">
        <f>VLOOKUP(E9576,[1]!Customer_Data[#Data],2,0)</f>
        <v>Ronald Bradley</v>
      </c>
      <c r="P9576" s="15">
        <f t="shared" si="894"/>
        <v>4</v>
      </c>
      <c r="Q9576">
        <f t="shared" si="895"/>
        <v>11</v>
      </c>
      <c r="R9576">
        <f t="shared" si="896"/>
        <v>2019</v>
      </c>
    </row>
    <row r="9577" spans="1:18" x14ac:dyDescent="0.25">
      <c r="A9577" s="6" t="s">
        <v>10603</v>
      </c>
      <c r="B9577" s="6" t="s">
        <v>321</v>
      </c>
      <c r="C9577" s="6" t="s">
        <v>105</v>
      </c>
      <c r="D9577" s="6" t="s">
        <v>20</v>
      </c>
      <c r="E9577" s="6" t="s">
        <v>4208</v>
      </c>
      <c r="F9577" s="10">
        <v>43587</v>
      </c>
      <c r="G9577" s="6">
        <v>1</v>
      </c>
      <c r="H9577" s="11">
        <f>VLOOKUP(B9577,[1]!Product_Data[#Data],4,0)</f>
        <v>2391</v>
      </c>
      <c r="I9577" s="11">
        <f>VLOOKUP(B9577,[1]!Product_Data[#Data],3,0)</f>
        <v>1291</v>
      </c>
      <c r="J9577" s="11">
        <f t="shared" si="897"/>
        <v>1291</v>
      </c>
      <c r="K9577" s="11">
        <f t="shared" si="898"/>
        <v>2391</v>
      </c>
      <c r="L9577" s="11">
        <f t="shared" si="899"/>
        <v>1100</v>
      </c>
      <c r="M9577" t="str">
        <f>VLOOKUP(C9577,[1]!Location_Data[#Data],2,0)</f>
        <v>Daly City</v>
      </c>
      <c r="N9577" t="str">
        <f>VLOOKUP(D9577,[1]!Salespeople_Data[#Data],2,0)</f>
        <v>Joshua Cook</v>
      </c>
      <c r="O9577" t="str">
        <f>VLOOKUP(E9577,[1]!Customer_Data[#Data],2,0)</f>
        <v>Mark Kim</v>
      </c>
      <c r="P9577" s="15">
        <f t="shared" si="894"/>
        <v>5</v>
      </c>
      <c r="Q9577">
        <f t="shared" si="895"/>
        <v>5</v>
      </c>
      <c r="R9577">
        <f t="shared" si="896"/>
        <v>2019</v>
      </c>
    </row>
    <row r="9578" spans="1:18" x14ac:dyDescent="0.25">
      <c r="A9578" s="6" t="s">
        <v>10604</v>
      </c>
      <c r="B9578" s="6" t="s">
        <v>479</v>
      </c>
      <c r="C9578" s="6" t="s">
        <v>19</v>
      </c>
      <c r="D9578" s="6" t="s">
        <v>356</v>
      </c>
      <c r="E9578" s="6" t="s">
        <v>522</v>
      </c>
      <c r="F9578" s="10">
        <v>43535</v>
      </c>
      <c r="G9578" s="6">
        <v>1</v>
      </c>
      <c r="H9578" s="11">
        <f>VLOOKUP(B9578,[1]!Product_Data[#Data],4,0)</f>
        <v>123</v>
      </c>
      <c r="I9578" s="11">
        <f>VLOOKUP(B9578,[1]!Product_Data[#Data],3,0)</f>
        <v>84</v>
      </c>
      <c r="J9578" s="11">
        <f t="shared" si="897"/>
        <v>84</v>
      </c>
      <c r="K9578" s="11">
        <f t="shared" si="898"/>
        <v>123</v>
      </c>
      <c r="L9578" s="11">
        <f t="shared" si="899"/>
        <v>39</v>
      </c>
      <c r="M9578" t="str">
        <f>VLOOKUP(C9578,[1]!Location_Data[#Data],2,0)</f>
        <v>Berkeley</v>
      </c>
      <c r="N9578" t="str">
        <f>VLOOKUP(D9578,[1]!Salespeople_Data[#Data],2,0)</f>
        <v>Jimmy Young</v>
      </c>
      <c r="O9578" t="str">
        <f>VLOOKUP(E9578,[1]!Customer_Data[#Data],2,0)</f>
        <v>Ralph Davis</v>
      </c>
      <c r="P9578" s="15">
        <f t="shared" si="894"/>
        <v>2</v>
      </c>
      <c r="Q9578">
        <f t="shared" si="895"/>
        <v>3</v>
      </c>
      <c r="R9578">
        <f t="shared" si="896"/>
        <v>2019</v>
      </c>
    </row>
    <row r="9579" spans="1:18" x14ac:dyDescent="0.25">
      <c r="A9579" s="6" t="s">
        <v>10605</v>
      </c>
      <c r="B9579" s="6" t="s">
        <v>144</v>
      </c>
      <c r="C9579" s="6" t="s">
        <v>70</v>
      </c>
      <c r="D9579" s="6" t="s">
        <v>10</v>
      </c>
      <c r="E9579" s="6" t="s">
        <v>1348</v>
      </c>
      <c r="F9579" s="10">
        <v>43661</v>
      </c>
      <c r="G9579" s="6">
        <v>1</v>
      </c>
      <c r="H9579" s="11">
        <f>VLOOKUP(B9579,[1]!Product_Data[#Data],4,0)</f>
        <v>2410</v>
      </c>
      <c r="I9579" s="11">
        <f>VLOOKUP(B9579,[1]!Product_Data[#Data],3,0)</f>
        <v>1518</v>
      </c>
      <c r="J9579" s="11">
        <f t="shared" si="897"/>
        <v>1518</v>
      </c>
      <c r="K9579" s="11">
        <f t="shared" si="898"/>
        <v>2410</v>
      </c>
      <c r="L9579" s="11">
        <f t="shared" si="899"/>
        <v>892</v>
      </c>
      <c r="M9579" t="str">
        <f>VLOOKUP(C9579,[1]!Location_Data[#Data],2,0)</f>
        <v>Clovis</v>
      </c>
      <c r="N9579" t="str">
        <f>VLOOKUP(D9579,[1]!Salespeople_Data[#Data],2,0)</f>
        <v>Justin Lynch</v>
      </c>
      <c r="O9579" t="str">
        <f>VLOOKUP(E9579,[1]!Customer_Data[#Data],2,0)</f>
        <v>Timothy Howard</v>
      </c>
      <c r="P9579" s="15">
        <f t="shared" si="894"/>
        <v>2</v>
      </c>
      <c r="Q9579">
        <f t="shared" si="895"/>
        <v>7</v>
      </c>
      <c r="R9579">
        <f t="shared" si="896"/>
        <v>2019</v>
      </c>
    </row>
    <row r="9580" spans="1:18" x14ac:dyDescent="0.25">
      <c r="A9580" s="6" t="s">
        <v>10606</v>
      </c>
      <c r="B9580" s="6" t="s">
        <v>435</v>
      </c>
      <c r="C9580" s="6" t="s">
        <v>530</v>
      </c>
      <c r="D9580" s="6" t="s">
        <v>225</v>
      </c>
      <c r="E9580" s="6" t="s">
        <v>3466</v>
      </c>
      <c r="F9580" s="10">
        <v>43592</v>
      </c>
      <c r="G9580" s="6">
        <v>1</v>
      </c>
      <c r="H9580" s="11">
        <f>VLOOKUP(B9580,[1]!Product_Data[#Data],4,0)</f>
        <v>2141</v>
      </c>
      <c r="I9580" s="11">
        <f>VLOOKUP(B9580,[1]!Product_Data[#Data],3,0)</f>
        <v>1777</v>
      </c>
      <c r="J9580" s="11">
        <f t="shared" si="897"/>
        <v>1777</v>
      </c>
      <c r="K9580" s="11">
        <f t="shared" si="898"/>
        <v>2141</v>
      </c>
      <c r="L9580" s="11">
        <f t="shared" si="899"/>
        <v>364</v>
      </c>
      <c r="M9580" t="str">
        <f>VLOOKUP(C9580,[1]!Location_Data[#Data],2,0)</f>
        <v>San Buenaventura (Ventura)</v>
      </c>
      <c r="N9580" t="str">
        <f>VLOOKUP(D9580,[1]!Salespeople_Data[#Data],2,0)</f>
        <v>Andrew Bowman</v>
      </c>
      <c r="O9580" t="str">
        <f>VLOOKUP(E9580,[1]!Customer_Data[#Data],2,0)</f>
        <v>Brian Hunter</v>
      </c>
      <c r="P9580" s="15">
        <f t="shared" si="894"/>
        <v>3</v>
      </c>
      <c r="Q9580">
        <f t="shared" si="895"/>
        <v>5</v>
      </c>
      <c r="R9580">
        <f t="shared" si="896"/>
        <v>2019</v>
      </c>
    </row>
    <row r="9581" spans="1:18" x14ac:dyDescent="0.25">
      <c r="A9581" s="6" t="s">
        <v>10607</v>
      </c>
      <c r="B9581" s="6" t="s">
        <v>435</v>
      </c>
      <c r="C9581" s="6" t="s">
        <v>140</v>
      </c>
      <c r="D9581" s="6" t="s">
        <v>116</v>
      </c>
      <c r="E9581" s="6" t="s">
        <v>1163</v>
      </c>
      <c r="F9581" s="10">
        <v>43559</v>
      </c>
      <c r="G9581" s="6">
        <v>2</v>
      </c>
      <c r="H9581" s="11">
        <f>VLOOKUP(B9581,[1]!Product_Data[#Data],4,0)</f>
        <v>2141</v>
      </c>
      <c r="I9581" s="11">
        <f>VLOOKUP(B9581,[1]!Product_Data[#Data],3,0)</f>
        <v>1777</v>
      </c>
      <c r="J9581" s="11">
        <f t="shared" si="897"/>
        <v>3554</v>
      </c>
      <c r="K9581" s="11">
        <f t="shared" si="898"/>
        <v>4282</v>
      </c>
      <c r="L9581" s="11">
        <f t="shared" si="899"/>
        <v>728</v>
      </c>
      <c r="M9581" t="str">
        <f>VLOOKUP(C9581,[1]!Location_Data[#Data],2,0)</f>
        <v>Salinas</v>
      </c>
      <c r="N9581" t="str">
        <f>VLOOKUP(D9581,[1]!Salespeople_Data[#Data],2,0)</f>
        <v>Roger Ramos</v>
      </c>
      <c r="O9581" t="str">
        <f>VLOOKUP(E9581,[1]!Customer_Data[#Data],2,0)</f>
        <v>Randy Simpson</v>
      </c>
      <c r="P9581" s="15">
        <f t="shared" si="894"/>
        <v>5</v>
      </c>
      <c r="Q9581">
        <f t="shared" si="895"/>
        <v>4</v>
      </c>
      <c r="R9581">
        <f t="shared" si="896"/>
        <v>2019</v>
      </c>
    </row>
    <row r="9582" spans="1:18" x14ac:dyDescent="0.25">
      <c r="A9582" s="6" t="s">
        <v>10608</v>
      </c>
      <c r="B9582" s="6" t="s">
        <v>271</v>
      </c>
      <c r="C9582" s="6" t="s">
        <v>186</v>
      </c>
      <c r="D9582" s="6" t="s">
        <v>269</v>
      </c>
      <c r="E9582" s="6" t="s">
        <v>326</v>
      </c>
      <c r="F9582" s="10">
        <v>43823</v>
      </c>
      <c r="G9582" s="6">
        <v>1</v>
      </c>
      <c r="H9582" s="11">
        <f>VLOOKUP(B9582,[1]!Product_Data[#Data],4,0)</f>
        <v>1587</v>
      </c>
      <c r="I9582" s="11">
        <f>VLOOKUP(B9582,[1]!Product_Data[#Data],3,0)</f>
        <v>1301</v>
      </c>
      <c r="J9582" s="11">
        <f t="shared" si="897"/>
        <v>1301</v>
      </c>
      <c r="K9582" s="11">
        <f t="shared" si="898"/>
        <v>1587</v>
      </c>
      <c r="L9582" s="11">
        <f t="shared" si="899"/>
        <v>286</v>
      </c>
      <c r="M9582" t="str">
        <f>VLOOKUP(C9582,[1]!Location_Data[#Data],2,0)</f>
        <v>Riverside</v>
      </c>
      <c r="N9582" t="str">
        <f>VLOOKUP(D9582,[1]!Salespeople_Data[#Data],2,0)</f>
        <v>Kevin Butler</v>
      </c>
      <c r="O9582" t="str">
        <f>VLOOKUP(E9582,[1]!Customer_Data[#Data],2,0)</f>
        <v>Kevin Willis</v>
      </c>
      <c r="P9582" s="15">
        <f t="shared" si="894"/>
        <v>3</v>
      </c>
      <c r="Q9582">
        <f t="shared" si="895"/>
        <v>12</v>
      </c>
      <c r="R9582">
        <f t="shared" si="896"/>
        <v>2019</v>
      </c>
    </row>
    <row r="9583" spans="1:18" x14ac:dyDescent="0.25">
      <c r="A9583" s="6" t="s">
        <v>10609</v>
      </c>
      <c r="B9583" s="6" t="s">
        <v>479</v>
      </c>
      <c r="C9583" s="6" t="s">
        <v>355</v>
      </c>
      <c r="D9583" s="6" t="s">
        <v>298</v>
      </c>
      <c r="E9583" s="6" t="s">
        <v>768</v>
      </c>
      <c r="F9583" s="10">
        <v>43718</v>
      </c>
      <c r="G9583" s="6">
        <v>1</v>
      </c>
      <c r="H9583" s="11">
        <f>VLOOKUP(B9583,[1]!Product_Data[#Data],4,0)</f>
        <v>123</v>
      </c>
      <c r="I9583" s="11">
        <f>VLOOKUP(B9583,[1]!Product_Data[#Data],3,0)</f>
        <v>84</v>
      </c>
      <c r="J9583" s="11">
        <f t="shared" si="897"/>
        <v>84</v>
      </c>
      <c r="K9583" s="11">
        <f t="shared" si="898"/>
        <v>123</v>
      </c>
      <c r="L9583" s="11">
        <f t="shared" si="899"/>
        <v>39</v>
      </c>
      <c r="M9583" t="str">
        <f>VLOOKUP(C9583,[1]!Location_Data[#Data],2,0)</f>
        <v>Burbank</v>
      </c>
      <c r="N9583" t="str">
        <f>VLOOKUP(D9583,[1]!Salespeople_Data[#Data],2,0)</f>
        <v>Kenneth Fields</v>
      </c>
      <c r="O9583" t="str">
        <f>VLOOKUP(E9583,[1]!Customer_Data[#Data],2,0)</f>
        <v>Victor Hughes</v>
      </c>
      <c r="P9583" s="15">
        <f t="shared" si="894"/>
        <v>3</v>
      </c>
      <c r="Q9583">
        <f t="shared" si="895"/>
        <v>9</v>
      </c>
      <c r="R9583">
        <f t="shared" si="896"/>
        <v>2019</v>
      </c>
    </row>
    <row r="9584" spans="1:18" x14ac:dyDescent="0.25">
      <c r="A9584" s="6" t="s">
        <v>10610</v>
      </c>
      <c r="B9584" s="6" t="s">
        <v>139</v>
      </c>
      <c r="C9584" s="6" t="s">
        <v>120</v>
      </c>
      <c r="D9584" s="6" t="s">
        <v>250</v>
      </c>
      <c r="E9584" s="6" t="s">
        <v>1380</v>
      </c>
      <c r="F9584" s="10">
        <v>43669</v>
      </c>
      <c r="G9584" s="6">
        <v>1</v>
      </c>
      <c r="H9584" s="11">
        <f>VLOOKUP(B9584,[1]!Product_Data[#Data],4,0)</f>
        <v>817</v>
      </c>
      <c r="I9584" s="11">
        <f>VLOOKUP(B9584,[1]!Product_Data[#Data],3,0)</f>
        <v>409</v>
      </c>
      <c r="J9584" s="11">
        <f t="shared" si="897"/>
        <v>409</v>
      </c>
      <c r="K9584" s="11">
        <f t="shared" si="898"/>
        <v>817</v>
      </c>
      <c r="L9584" s="11">
        <f t="shared" si="899"/>
        <v>408</v>
      </c>
      <c r="M9584" t="str">
        <f>VLOOKUP(C9584,[1]!Location_Data[#Data],2,0)</f>
        <v>Elk Grove</v>
      </c>
      <c r="N9584" t="str">
        <f>VLOOKUP(D9584,[1]!Salespeople_Data[#Data],2,0)</f>
        <v>Martin Carr</v>
      </c>
      <c r="O9584" t="str">
        <f>VLOOKUP(E9584,[1]!Customer_Data[#Data],2,0)</f>
        <v>Jose Riley</v>
      </c>
      <c r="P9584" s="15">
        <f t="shared" si="894"/>
        <v>3</v>
      </c>
      <c r="Q9584">
        <f t="shared" si="895"/>
        <v>7</v>
      </c>
      <c r="R9584">
        <f t="shared" si="896"/>
        <v>2019</v>
      </c>
    </row>
    <row r="9585" spans="1:18" x14ac:dyDescent="0.25">
      <c r="A9585" s="6" t="s">
        <v>10611</v>
      </c>
      <c r="B9585" s="6" t="s">
        <v>457</v>
      </c>
      <c r="C9585" s="6" t="s">
        <v>224</v>
      </c>
      <c r="D9585" s="6" t="s">
        <v>25</v>
      </c>
      <c r="E9585" s="6" t="s">
        <v>3030</v>
      </c>
      <c r="F9585" s="10">
        <v>43624</v>
      </c>
      <c r="G9585" s="6">
        <v>1</v>
      </c>
      <c r="H9585" s="11">
        <f>VLOOKUP(B9585,[1]!Product_Data[#Data],4,0)</f>
        <v>947</v>
      </c>
      <c r="I9585" s="11">
        <f>VLOOKUP(B9585,[1]!Product_Data[#Data],3,0)</f>
        <v>786</v>
      </c>
      <c r="J9585" s="11">
        <f t="shared" si="897"/>
        <v>786</v>
      </c>
      <c r="K9585" s="11">
        <f t="shared" si="898"/>
        <v>947</v>
      </c>
      <c r="L9585" s="11">
        <f t="shared" si="899"/>
        <v>161</v>
      </c>
      <c r="M9585" t="str">
        <f>VLOOKUP(C9585,[1]!Location_Data[#Data],2,0)</f>
        <v>Huntington Beach</v>
      </c>
      <c r="N9585" t="str">
        <f>VLOOKUP(D9585,[1]!Salespeople_Data[#Data],2,0)</f>
        <v>Brian Davis</v>
      </c>
      <c r="O9585" t="str">
        <f>VLOOKUP(E9585,[1]!Customer_Data[#Data],2,0)</f>
        <v>Adam Hunter</v>
      </c>
      <c r="P9585" s="15">
        <f t="shared" si="894"/>
        <v>7</v>
      </c>
      <c r="Q9585">
        <f t="shared" si="895"/>
        <v>6</v>
      </c>
      <c r="R9585">
        <f t="shared" si="896"/>
        <v>2019</v>
      </c>
    </row>
    <row r="9586" spans="1:18" x14ac:dyDescent="0.25">
      <c r="A9586" s="6" t="s">
        <v>10612</v>
      </c>
      <c r="B9586" s="6" t="s">
        <v>104</v>
      </c>
      <c r="C9586" s="6" t="s">
        <v>156</v>
      </c>
      <c r="D9586" s="6" t="s">
        <v>126</v>
      </c>
      <c r="E9586" s="6" t="s">
        <v>757</v>
      </c>
      <c r="F9586" s="10">
        <v>43595</v>
      </c>
      <c r="G9586" s="6">
        <v>2</v>
      </c>
      <c r="H9586" s="11">
        <f>VLOOKUP(B9586,[1]!Product_Data[#Data],4,0)</f>
        <v>1671</v>
      </c>
      <c r="I9586" s="11">
        <f>VLOOKUP(B9586,[1]!Product_Data[#Data],3,0)</f>
        <v>1220</v>
      </c>
      <c r="J9586" s="11">
        <f t="shared" si="897"/>
        <v>2440</v>
      </c>
      <c r="K9586" s="11">
        <f t="shared" si="898"/>
        <v>3342</v>
      </c>
      <c r="L9586" s="11">
        <f t="shared" si="899"/>
        <v>902</v>
      </c>
      <c r="M9586" t="str">
        <f>VLOOKUP(C9586,[1]!Location_Data[#Data],2,0)</f>
        <v>Sacramento</v>
      </c>
      <c r="N9586" t="str">
        <f>VLOOKUP(D9586,[1]!Salespeople_Data[#Data],2,0)</f>
        <v>Larry Castillo</v>
      </c>
      <c r="O9586" t="str">
        <f>VLOOKUP(E9586,[1]!Customer_Data[#Data],2,0)</f>
        <v>Paul Carpenter</v>
      </c>
      <c r="P9586" s="15">
        <f t="shared" si="894"/>
        <v>6</v>
      </c>
      <c r="Q9586">
        <f t="shared" si="895"/>
        <v>5</v>
      </c>
      <c r="R9586">
        <f t="shared" si="896"/>
        <v>2019</v>
      </c>
    </row>
    <row r="9587" spans="1:18" x14ac:dyDescent="0.25">
      <c r="A9587" s="6" t="s">
        <v>10613</v>
      </c>
      <c r="B9587" s="6" t="s">
        <v>600</v>
      </c>
      <c r="C9587" s="6" t="s">
        <v>145</v>
      </c>
      <c r="D9587" s="6" t="s">
        <v>126</v>
      </c>
      <c r="E9587" s="6" t="s">
        <v>1189</v>
      </c>
      <c r="F9587" s="10">
        <v>43548</v>
      </c>
      <c r="G9587" s="6">
        <v>3</v>
      </c>
      <c r="H9587" s="11">
        <f>VLOOKUP(B9587,[1]!Product_Data[#Data],4,0)</f>
        <v>368</v>
      </c>
      <c r="I9587" s="11">
        <f>VLOOKUP(B9587,[1]!Product_Data[#Data],3,0)</f>
        <v>269</v>
      </c>
      <c r="J9587" s="11">
        <f t="shared" si="897"/>
        <v>807</v>
      </c>
      <c r="K9587" s="11">
        <f t="shared" si="898"/>
        <v>1104</v>
      </c>
      <c r="L9587" s="11">
        <f t="shared" si="899"/>
        <v>297</v>
      </c>
      <c r="M9587" t="str">
        <f>VLOOKUP(C9587,[1]!Location_Data[#Data],2,0)</f>
        <v>Santa Maria</v>
      </c>
      <c r="N9587" t="str">
        <f>VLOOKUP(D9587,[1]!Salespeople_Data[#Data],2,0)</f>
        <v>Larry Castillo</v>
      </c>
      <c r="O9587" t="str">
        <f>VLOOKUP(E9587,[1]!Customer_Data[#Data],2,0)</f>
        <v>Billy Nelson</v>
      </c>
      <c r="P9587" s="15">
        <f t="shared" si="894"/>
        <v>1</v>
      </c>
      <c r="Q9587">
        <f t="shared" si="895"/>
        <v>3</v>
      </c>
      <c r="R9587">
        <f t="shared" si="896"/>
        <v>2019</v>
      </c>
    </row>
    <row r="9588" spans="1:18" x14ac:dyDescent="0.25">
      <c r="A9588" s="6" t="s">
        <v>10614</v>
      </c>
      <c r="B9588" s="6" t="s">
        <v>207</v>
      </c>
      <c r="C9588" s="6" t="s">
        <v>70</v>
      </c>
      <c r="D9588" s="6" t="s">
        <v>53</v>
      </c>
      <c r="E9588" s="6" t="s">
        <v>368</v>
      </c>
      <c r="F9588" s="10">
        <v>43786</v>
      </c>
      <c r="G9588" s="6">
        <v>4</v>
      </c>
      <c r="H9588" s="11">
        <f>VLOOKUP(B9588,[1]!Product_Data[#Data],4,0)</f>
        <v>2464</v>
      </c>
      <c r="I9588" s="11">
        <f>VLOOKUP(B9588,[1]!Product_Data[#Data],3,0)</f>
        <v>1774</v>
      </c>
      <c r="J9588" s="11">
        <f t="shared" si="897"/>
        <v>7096</v>
      </c>
      <c r="K9588" s="11">
        <f t="shared" si="898"/>
        <v>9856</v>
      </c>
      <c r="L9588" s="11">
        <f t="shared" si="899"/>
        <v>2760</v>
      </c>
      <c r="M9588" t="str">
        <f>VLOOKUP(C9588,[1]!Location_Data[#Data],2,0)</f>
        <v>Clovis</v>
      </c>
      <c r="N9588" t="str">
        <f>VLOOKUP(D9588,[1]!Salespeople_Data[#Data],2,0)</f>
        <v>Scott Mason</v>
      </c>
      <c r="O9588" t="str">
        <f>VLOOKUP(E9588,[1]!Customer_Data[#Data],2,0)</f>
        <v>Wayne Owens</v>
      </c>
      <c r="P9588" s="15">
        <f t="shared" si="894"/>
        <v>1</v>
      </c>
      <c r="Q9588">
        <f t="shared" si="895"/>
        <v>11</v>
      </c>
      <c r="R9588">
        <f t="shared" si="896"/>
        <v>2019</v>
      </c>
    </row>
    <row r="9589" spans="1:18" x14ac:dyDescent="0.25">
      <c r="A9589" s="6" t="s">
        <v>10615</v>
      </c>
      <c r="B9589" s="6" t="s">
        <v>605</v>
      </c>
      <c r="C9589" s="6" t="s">
        <v>512</v>
      </c>
      <c r="D9589" s="6" t="s">
        <v>106</v>
      </c>
      <c r="E9589" s="6" t="s">
        <v>926</v>
      </c>
      <c r="F9589" s="10">
        <v>43535</v>
      </c>
      <c r="G9589" s="6">
        <v>1</v>
      </c>
      <c r="H9589" s="11">
        <f>VLOOKUP(B9589,[1]!Product_Data[#Data],4,0)</f>
        <v>913</v>
      </c>
      <c r="I9589" s="11">
        <f>VLOOKUP(B9589,[1]!Product_Data[#Data],3,0)</f>
        <v>584</v>
      </c>
      <c r="J9589" s="11">
        <f t="shared" si="897"/>
        <v>584</v>
      </c>
      <c r="K9589" s="11">
        <f t="shared" si="898"/>
        <v>913</v>
      </c>
      <c r="L9589" s="11">
        <f t="shared" si="899"/>
        <v>329</v>
      </c>
      <c r="M9589" t="str">
        <f>VLOOKUP(C9589,[1]!Location_Data[#Data],2,0)</f>
        <v>Long Beach</v>
      </c>
      <c r="N9589" t="str">
        <f>VLOOKUP(D9589,[1]!Salespeople_Data[#Data],2,0)</f>
        <v>Patrick Ruiz</v>
      </c>
      <c r="O9589" t="str">
        <f>VLOOKUP(E9589,[1]!Customer_Data[#Data],2,0)</f>
        <v>Joe Powell</v>
      </c>
      <c r="P9589" s="15">
        <f t="shared" si="894"/>
        <v>2</v>
      </c>
      <c r="Q9589">
        <f t="shared" si="895"/>
        <v>3</v>
      </c>
      <c r="R9589">
        <f t="shared" si="896"/>
        <v>2019</v>
      </c>
    </row>
    <row r="9590" spans="1:18" x14ac:dyDescent="0.25">
      <c r="A9590" s="6" t="s">
        <v>10616</v>
      </c>
      <c r="B9590" s="6" t="s">
        <v>207</v>
      </c>
      <c r="C9590" s="6" t="s">
        <v>149</v>
      </c>
      <c r="D9590" s="6" t="s">
        <v>136</v>
      </c>
      <c r="E9590" s="6" t="s">
        <v>2085</v>
      </c>
      <c r="F9590" s="10">
        <v>43635</v>
      </c>
      <c r="G9590" s="6">
        <v>1</v>
      </c>
      <c r="H9590" s="11">
        <f>VLOOKUP(B9590,[1]!Product_Data[#Data],4,0)</f>
        <v>2464</v>
      </c>
      <c r="I9590" s="11">
        <f>VLOOKUP(B9590,[1]!Product_Data[#Data],3,0)</f>
        <v>1774</v>
      </c>
      <c r="J9590" s="11">
        <f t="shared" si="897"/>
        <v>1774</v>
      </c>
      <c r="K9590" s="11">
        <f t="shared" si="898"/>
        <v>2464</v>
      </c>
      <c r="L9590" s="11">
        <f t="shared" si="899"/>
        <v>690</v>
      </c>
      <c r="M9590" t="str">
        <f>VLOOKUP(C9590,[1]!Location_Data[#Data],2,0)</f>
        <v>Antioch</v>
      </c>
      <c r="N9590" t="str">
        <f>VLOOKUP(D9590,[1]!Salespeople_Data[#Data],2,0)</f>
        <v>Clarence Fox</v>
      </c>
      <c r="O9590" t="str">
        <f>VLOOKUP(E9590,[1]!Customer_Data[#Data],2,0)</f>
        <v>Jesse Hernandez</v>
      </c>
      <c r="P9590" s="15">
        <f t="shared" si="894"/>
        <v>4</v>
      </c>
      <c r="Q9590">
        <f t="shared" si="895"/>
        <v>6</v>
      </c>
      <c r="R9590">
        <f t="shared" si="896"/>
        <v>2019</v>
      </c>
    </row>
    <row r="9591" spans="1:18" x14ac:dyDescent="0.25">
      <c r="A9591" s="6" t="s">
        <v>10617</v>
      </c>
      <c r="B9591" s="6" t="s">
        <v>114</v>
      </c>
      <c r="C9591" s="6" t="s">
        <v>211</v>
      </c>
      <c r="D9591" s="6" t="s">
        <v>264</v>
      </c>
      <c r="E9591" s="6" t="s">
        <v>3740</v>
      </c>
      <c r="F9591" s="10">
        <v>43639</v>
      </c>
      <c r="G9591" s="6">
        <v>1</v>
      </c>
      <c r="H9591" s="11">
        <f>VLOOKUP(B9591,[1]!Product_Data[#Data],4,0)</f>
        <v>545</v>
      </c>
      <c r="I9591" s="11">
        <f>VLOOKUP(B9591,[1]!Product_Data[#Data],3,0)</f>
        <v>425</v>
      </c>
      <c r="J9591" s="11">
        <f t="shared" si="897"/>
        <v>425</v>
      </c>
      <c r="K9591" s="11">
        <f t="shared" si="898"/>
        <v>545</v>
      </c>
      <c r="L9591" s="11">
        <f t="shared" si="899"/>
        <v>120</v>
      </c>
      <c r="M9591" t="str">
        <f>VLOOKUP(C9591,[1]!Location_Data[#Data],2,0)</f>
        <v>Chula Vista</v>
      </c>
      <c r="N9591" t="str">
        <f>VLOOKUP(D9591,[1]!Salespeople_Data[#Data],2,0)</f>
        <v>Ernest Wheeler</v>
      </c>
      <c r="O9591" t="str">
        <f>VLOOKUP(E9591,[1]!Customer_Data[#Data],2,0)</f>
        <v>Donald Carroll</v>
      </c>
      <c r="P9591" s="15">
        <f t="shared" si="894"/>
        <v>1</v>
      </c>
      <c r="Q9591">
        <f t="shared" si="895"/>
        <v>6</v>
      </c>
      <c r="R9591">
        <f t="shared" si="896"/>
        <v>2019</v>
      </c>
    </row>
    <row r="9592" spans="1:18" x14ac:dyDescent="0.25">
      <c r="A9592" s="6" t="s">
        <v>10618</v>
      </c>
      <c r="B9592" s="6" t="s">
        <v>289</v>
      </c>
      <c r="C9592" s="6" t="s">
        <v>643</v>
      </c>
      <c r="D9592" s="6" t="s">
        <v>269</v>
      </c>
      <c r="E9592" s="6" t="s">
        <v>2723</v>
      </c>
      <c r="F9592" s="10">
        <v>43733</v>
      </c>
      <c r="G9592" s="6">
        <v>1</v>
      </c>
      <c r="H9592" s="11">
        <f>VLOOKUP(B9592,[1]!Product_Data[#Data],4,0)</f>
        <v>368</v>
      </c>
      <c r="I9592" s="11">
        <f>VLOOKUP(B9592,[1]!Product_Data[#Data],3,0)</f>
        <v>294</v>
      </c>
      <c r="J9592" s="11">
        <f t="shared" si="897"/>
        <v>294</v>
      </c>
      <c r="K9592" s="11">
        <f t="shared" si="898"/>
        <v>368</v>
      </c>
      <c r="L9592" s="11">
        <f t="shared" si="899"/>
        <v>74</v>
      </c>
      <c r="M9592" t="str">
        <f>VLOOKUP(C9592,[1]!Location_Data[#Data],2,0)</f>
        <v>Hayward</v>
      </c>
      <c r="N9592" t="str">
        <f>VLOOKUP(D9592,[1]!Salespeople_Data[#Data],2,0)</f>
        <v>Kevin Butler</v>
      </c>
      <c r="O9592" t="str">
        <f>VLOOKUP(E9592,[1]!Customer_Data[#Data],2,0)</f>
        <v>Billy Olson</v>
      </c>
      <c r="P9592" s="15">
        <f t="shared" si="894"/>
        <v>4</v>
      </c>
      <c r="Q9592">
        <f t="shared" si="895"/>
        <v>9</v>
      </c>
      <c r="R9592">
        <f t="shared" si="896"/>
        <v>2019</v>
      </c>
    </row>
    <row r="9593" spans="1:18" x14ac:dyDescent="0.25">
      <c r="A9593" s="6" t="s">
        <v>10619</v>
      </c>
      <c r="B9593" s="6" t="s">
        <v>47</v>
      </c>
      <c r="C9593" s="6" t="s">
        <v>349</v>
      </c>
      <c r="D9593" s="6" t="s">
        <v>264</v>
      </c>
      <c r="E9593" s="6" t="s">
        <v>856</v>
      </c>
      <c r="F9593" s="10">
        <v>43506</v>
      </c>
      <c r="G9593" s="6">
        <v>1</v>
      </c>
      <c r="H9593" s="11">
        <f>VLOOKUP(B9593,[1]!Product_Data[#Data],4,0)</f>
        <v>1812</v>
      </c>
      <c r="I9593" s="11">
        <f>VLOOKUP(B9593,[1]!Product_Data[#Data],3,0)</f>
        <v>1305</v>
      </c>
      <c r="J9593" s="11">
        <f t="shared" si="897"/>
        <v>1305</v>
      </c>
      <c r="K9593" s="11">
        <f t="shared" si="898"/>
        <v>1812</v>
      </c>
      <c r="L9593" s="11">
        <f t="shared" si="899"/>
        <v>507</v>
      </c>
      <c r="M9593" t="str">
        <f>VLOOKUP(C9593,[1]!Location_Data[#Data],2,0)</f>
        <v>Santa Clara</v>
      </c>
      <c r="N9593" t="str">
        <f>VLOOKUP(D9593,[1]!Salespeople_Data[#Data],2,0)</f>
        <v>Ernest Wheeler</v>
      </c>
      <c r="O9593" t="str">
        <f>VLOOKUP(E9593,[1]!Customer_Data[#Data],2,0)</f>
        <v>Jesse Wells</v>
      </c>
      <c r="P9593" s="15">
        <f t="shared" si="894"/>
        <v>1</v>
      </c>
      <c r="Q9593">
        <f t="shared" si="895"/>
        <v>2</v>
      </c>
      <c r="R9593">
        <f t="shared" si="896"/>
        <v>2019</v>
      </c>
    </row>
    <row r="9594" spans="1:18" x14ac:dyDescent="0.25">
      <c r="A9594" s="6" t="s">
        <v>10620</v>
      </c>
      <c r="B9594" s="6" t="s">
        <v>263</v>
      </c>
      <c r="C9594" s="6" t="s">
        <v>52</v>
      </c>
      <c r="D9594" s="6" t="s">
        <v>359</v>
      </c>
      <c r="E9594" s="6" t="s">
        <v>160</v>
      </c>
      <c r="F9594" s="10">
        <v>43503</v>
      </c>
      <c r="G9594" s="6">
        <v>1</v>
      </c>
      <c r="H9594" s="11">
        <f>VLOOKUP(B9594,[1]!Product_Data[#Data],4,0)</f>
        <v>378</v>
      </c>
      <c r="I9594" s="11">
        <f>VLOOKUP(B9594,[1]!Product_Data[#Data],3,0)</f>
        <v>291</v>
      </c>
      <c r="J9594" s="11">
        <f t="shared" si="897"/>
        <v>291</v>
      </c>
      <c r="K9594" s="11">
        <f t="shared" si="898"/>
        <v>378</v>
      </c>
      <c r="L9594" s="11">
        <f t="shared" si="899"/>
        <v>87</v>
      </c>
      <c r="M9594" t="str">
        <f>VLOOKUP(C9594,[1]!Location_Data[#Data],2,0)</f>
        <v>Pasadena</v>
      </c>
      <c r="N9594" t="str">
        <f>VLOOKUP(D9594,[1]!Salespeople_Data[#Data],2,0)</f>
        <v>Eugene Holmes</v>
      </c>
      <c r="O9594" t="str">
        <f>VLOOKUP(E9594,[1]!Customer_Data[#Data],2,0)</f>
        <v>Scott Roberts</v>
      </c>
      <c r="P9594" s="15">
        <f t="shared" si="894"/>
        <v>5</v>
      </c>
      <c r="Q9594">
        <f t="shared" si="895"/>
        <v>2</v>
      </c>
      <c r="R9594">
        <f t="shared" si="896"/>
        <v>2019</v>
      </c>
    </row>
    <row r="9595" spans="1:18" x14ac:dyDescent="0.25">
      <c r="A9595" s="6" t="s">
        <v>10621</v>
      </c>
      <c r="B9595" s="6" t="s">
        <v>129</v>
      </c>
      <c r="C9595" s="6" t="s">
        <v>195</v>
      </c>
      <c r="D9595" s="6" t="s">
        <v>264</v>
      </c>
      <c r="E9595" s="6" t="s">
        <v>398</v>
      </c>
      <c r="F9595" s="10">
        <v>43565</v>
      </c>
      <c r="G9595" s="6">
        <v>1</v>
      </c>
      <c r="H9595" s="11">
        <f>VLOOKUP(B9595,[1]!Product_Data[#Data],4,0)</f>
        <v>127</v>
      </c>
      <c r="I9595" s="11">
        <f>VLOOKUP(B9595,[1]!Product_Data[#Data],3,0)</f>
        <v>79</v>
      </c>
      <c r="J9595" s="11">
        <f t="shared" si="897"/>
        <v>79</v>
      </c>
      <c r="K9595" s="11">
        <f t="shared" si="898"/>
        <v>127</v>
      </c>
      <c r="L9595" s="11">
        <f t="shared" si="899"/>
        <v>48</v>
      </c>
      <c r="M9595" t="str">
        <f>VLOOKUP(C9595,[1]!Location_Data[#Data],2,0)</f>
        <v>Pomona</v>
      </c>
      <c r="N9595" t="str">
        <f>VLOOKUP(D9595,[1]!Salespeople_Data[#Data],2,0)</f>
        <v>Ernest Wheeler</v>
      </c>
      <c r="O9595" t="str">
        <f>VLOOKUP(E9595,[1]!Customer_Data[#Data],2,0)</f>
        <v>Steven Hayes</v>
      </c>
      <c r="P9595" s="15">
        <f t="shared" si="894"/>
        <v>4</v>
      </c>
      <c r="Q9595">
        <f t="shared" si="895"/>
        <v>4</v>
      </c>
      <c r="R9595">
        <f t="shared" si="896"/>
        <v>2019</v>
      </c>
    </row>
    <row r="9596" spans="1:18" x14ac:dyDescent="0.25">
      <c r="A9596" s="6" t="s">
        <v>10622</v>
      </c>
      <c r="B9596" s="6" t="s">
        <v>203</v>
      </c>
      <c r="C9596" s="6" t="s">
        <v>362</v>
      </c>
      <c r="D9596" s="6" t="s">
        <v>250</v>
      </c>
      <c r="E9596" s="6" t="s">
        <v>16</v>
      </c>
      <c r="F9596" s="10">
        <v>43704</v>
      </c>
      <c r="G9596" s="6">
        <v>4</v>
      </c>
      <c r="H9596" s="11">
        <f>VLOOKUP(B9596,[1]!Product_Data[#Data],4,0)</f>
        <v>1414</v>
      </c>
      <c r="I9596" s="11">
        <f>VLOOKUP(B9596,[1]!Product_Data[#Data],3,0)</f>
        <v>962</v>
      </c>
      <c r="J9596" s="11">
        <f t="shared" si="897"/>
        <v>3848</v>
      </c>
      <c r="K9596" s="11">
        <f t="shared" si="898"/>
        <v>5656</v>
      </c>
      <c r="L9596" s="11">
        <f t="shared" si="899"/>
        <v>1808</v>
      </c>
      <c r="M9596" t="str">
        <f>VLOOKUP(C9596,[1]!Location_Data[#Data],2,0)</f>
        <v>San Bernardino</v>
      </c>
      <c r="N9596" t="str">
        <f>VLOOKUP(D9596,[1]!Salespeople_Data[#Data],2,0)</f>
        <v>Martin Carr</v>
      </c>
      <c r="O9596" t="str">
        <f>VLOOKUP(E9596,[1]!Customer_Data[#Data],2,0)</f>
        <v>Larry Dunn</v>
      </c>
      <c r="P9596" s="15">
        <f t="shared" si="894"/>
        <v>3</v>
      </c>
      <c r="Q9596">
        <f t="shared" si="895"/>
        <v>8</v>
      </c>
      <c r="R9596">
        <f t="shared" si="896"/>
        <v>2019</v>
      </c>
    </row>
    <row r="9597" spans="1:18" x14ac:dyDescent="0.25">
      <c r="A9597" s="6" t="s">
        <v>10623</v>
      </c>
      <c r="B9597" s="6" t="s">
        <v>408</v>
      </c>
      <c r="C9597" s="6" t="s">
        <v>211</v>
      </c>
      <c r="D9597" s="6" t="s">
        <v>165</v>
      </c>
      <c r="E9597" s="6" t="s">
        <v>221</v>
      </c>
      <c r="F9597" s="10">
        <v>43513</v>
      </c>
      <c r="G9597" s="6">
        <v>1</v>
      </c>
      <c r="H9597" s="11">
        <f>VLOOKUP(B9597,[1]!Product_Data[#Data],4,0)</f>
        <v>1405</v>
      </c>
      <c r="I9597" s="11">
        <f>VLOOKUP(B9597,[1]!Product_Data[#Data],3,0)</f>
        <v>1054</v>
      </c>
      <c r="J9597" s="11">
        <f t="shared" si="897"/>
        <v>1054</v>
      </c>
      <c r="K9597" s="11">
        <f t="shared" si="898"/>
        <v>1405</v>
      </c>
      <c r="L9597" s="11">
        <f t="shared" si="899"/>
        <v>351</v>
      </c>
      <c r="M9597" t="str">
        <f>VLOOKUP(C9597,[1]!Location_Data[#Data],2,0)</f>
        <v>Chula Vista</v>
      </c>
      <c r="N9597" t="str">
        <f>VLOOKUP(D9597,[1]!Salespeople_Data[#Data],2,0)</f>
        <v>Joe Sims</v>
      </c>
      <c r="O9597" t="str">
        <f>VLOOKUP(E9597,[1]!Customer_Data[#Data],2,0)</f>
        <v>Adam Myers</v>
      </c>
      <c r="P9597" s="15">
        <f t="shared" si="894"/>
        <v>1</v>
      </c>
      <c r="Q9597">
        <f t="shared" si="895"/>
        <v>2</v>
      </c>
      <c r="R9597">
        <f t="shared" si="896"/>
        <v>2019</v>
      </c>
    </row>
    <row r="9598" spans="1:18" x14ac:dyDescent="0.25">
      <c r="A9598" s="6" t="s">
        <v>10624</v>
      </c>
      <c r="B9598" s="6" t="s">
        <v>129</v>
      </c>
      <c r="C9598" s="6" t="s">
        <v>519</v>
      </c>
      <c r="D9598" s="6" t="s">
        <v>212</v>
      </c>
      <c r="E9598" s="6" t="s">
        <v>3853</v>
      </c>
      <c r="F9598" s="10">
        <v>43563</v>
      </c>
      <c r="G9598" s="6">
        <v>3</v>
      </c>
      <c r="H9598" s="11">
        <f>VLOOKUP(B9598,[1]!Product_Data[#Data],4,0)</f>
        <v>127</v>
      </c>
      <c r="I9598" s="11">
        <f>VLOOKUP(B9598,[1]!Product_Data[#Data],3,0)</f>
        <v>79</v>
      </c>
      <c r="J9598" s="11">
        <f t="shared" si="897"/>
        <v>237</v>
      </c>
      <c r="K9598" s="11">
        <f t="shared" si="898"/>
        <v>381</v>
      </c>
      <c r="L9598" s="11">
        <f t="shared" si="899"/>
        <v>144</v>
      </c>
      <c r="M9598" t="str">
        <f>VLOOKUP(C9598,[1]!Location_Data[#Data],2,0)</f>
        <v>Anaheim</v>
      </c>
      <c r="N9598" t="str">
        <f>VLOOKUP(D9598,[1]!Salespeople_Data[#Data],2,0)</f>
        <v>Ronald Reed</v>
      </c>
      <c r="O9598" t="str">
        <f>VLOOKUP(E9598,[1]!Customer_Data[#Data],2,0)</f>
        <v>Phillip Webb</v>
      </c>
      <c r="P9598" s="15">
        <f t="shared" si="894"/>
        <v>2</v>
      </c>
      <c r="Q9598">
        <f t="shared" si="895"/>
        <v>4</v>
      </c>
      <c r="R9598">
        <f t="shared" si="896"/>
        <v>2019</v>
      </c>
    </row>
    <row r="9599" spans="1:18" x14ac:dyDescent="0.25">
      <c r="A9599" s="6" t="s">
        <v>10625</v>
      </c>
      <c r="B9599" s="6" t="s">
        <v>858</v>
      </c>
      <c r="C9599" s="6" t="s">
        <v>386</v>
      </c>
      <c r="D9599" s="6" t="s">
        <v>80</v>
      </c>
      <c r="E9599" s="6" t="s">
        <v>7096</v>
      </c>
      <c r="F9599" s="10">
        <v>43483</v>
      </c>
      <c r="G9599" s="6">
        <v>3</v>
      </c>
      <c r="H9599" s="11">
        <f>VLOOKUP(B9599,[1]!Product_Data[#Data],4,0)</f>
        <v>2294</v>
      </c>
      <c r="I9599" s="11">
        <f>VLOOKUP(B9599,[1]!Product_Data[#Data],3,0)</f>
        <v>1399</v>
      </c>
      <c r="J9599" s="11">
        <f t="shared" si="897"/>
        <v>4197</v>
      </c>
      <c r="K9599" s="11">
        <f t="shared" si="898"/>
        <v>6882</v>
      </c>
      <c r="L9599" s="11">
        <f t="shared" si="899"/>
        <v>2685</v>
      </c>
      <c r="M9599" t="str">
        <f>VLOOKUP(C9599,[1]!Location_Data[#Data],2,0)</f>
        <v>Carlsbad</v>
      </c>
      <c r="N9599" t="str">
        <f>VLOOKUP(D9599,[1]!Salespeople_Data[#Data],2,0)</f>
        <v>Henry Nelson</v>
      </c>
      <c r="O9599" t="str">
        <f>VLOOKUP(E9599,[1]!Customer_Data[#Data],2,0)</f>
        <v>Ryan Taylor</v>
      </c>
      <c r="P9599" s="15">
        <f t="shared" si="894"/>
        <v>6</v>
      </c>
      <c r="Q9599">
        <f t="shared" si="895"/>
        <v>1</v>
      </c>
      <c r="R9599">
        <f t="shared" si="896"/>
        <v>2019</v>
      </c>
    </row>
    <row r="9600" spans="1:18" x14ac:dyDescent="0.25">
      <c r="A9600" s="6" t="s">
        <v>10626</v>
      </c>
      <c r="B9600" s="6" t="s">
        <v>440</v>
      </c>
      <c r="C9600" s="6" t="s">
        <v>527</v>
      </c>
      <c r="D9600" s="6" t="s">
        <v>136</v>
      </c>
      <c r="E9600" s="6" t="s">
        <v>1447</v>
      </c>
      <c r="F9600" s="10">
        <v>43520</v>
      </c>
      <c r="G9600" s="6">
        <v>3</v>
      </c>
      <c r="H9600" s="11">
        <f>VLOOKUP(B9600,[1]!Product_Data[#Data],4,0)</f>
        <v>800</v>
      </c>
      <c r="I9600" s="11">
        <f>VLOOKUP(B9600,[1]!Product_Data[#Data],3,0)</f>
        <v>536</v>
      </c>
      <c r="J9600" s="11">
        <f t="shared" si="897"/>
        <v>1608</v>
      </c>
      <c r="K9600" s="11">
        <f t="shared" si="898"/>
        <v>2400</v>
      </c>
      <c r="L9600" s="11">
        <f t="shared" si="899"/>
        <v>792</v>
      </c>
      <c r="M9600" t="str">
        <f>VLOOKUP(C9600,[1]!Location_Data[#Data],2,0)</f>
        <v>Stockton</v>
      </c>
      <c r="N9600" t="str">
        <f>VLOOKUP(D9600,[1]!Salespeople_Data[#Data],2,0)</f>
        <v>Clarence Fox</v>
      </c>
      <c r="O9600" t="str">
        <f>VLOOKUP(E9600,[1]!Customer_Data[#Data],2,0)</f>
        <v>Peter Wells</v>
      </c>
      <c r="P9600" s="15">
        <f t="shared" si="894"/>
        <v>1</v>
      </c>
      <c r="Q9600">
        <f t="shared" si="895"/>
        <v>2</v>
      </c>
      <c r="R9600">
        <f t="shared" si="896"/>
        <v>2019</v>
      </c>
    </row>
    <row r="9601" spans="1:18" x14ac:dyDescent="0.25">
      <c r="A9601" s="6" t="s">
        <v>10627</v>
      </c>
      <c r="B9601" s="6" t="s">
        <v>605</v>
      </c>
      <c r="C9601" s="6" t="s">
        <v>331</v>
      </c>
      <c r="D9601" s="6" t="s">
        <v>30</v>
      </c>
      <c r="E9601" s="6" t="s">
        <v>2841</v>
      </c>
      <c r="F9601" s="10">
        <v>43648</v>
      </c>
      <c r="G9601" s="6">
        <v>1</v>
      </c>
      <c r="H9601" s="11">
        <f>VLOOKUP(B9601,[1]!Product_Data[#Data],4,0)</f>
        <v>913</v>
      </c>
      <c r="I9601" s="11">
        <f>VLOOKUP(B9601,[1]!Product_Data[#Data],3,0)</f>
        <v>584</v>
      </c>
      <c r="J9601" s="11">
        <f t="shared" si="897"/>
        <v>584</v>
      </c>
      <c r="K9601" s="11">
        <f t="shared" si="898"/>
        <v>913</v>
      </c>
      <c r="L9601" s="11">
        <f t="shared" si="899"/>
        <v>329</v>
      </c>
      <c r="M9601" t="str">
        <f>VLOOKUP(C9601,[1]!Location_Data[#Data],2,0)</f>
        <v>Sunnyvale</v>
      </c>
      <c r="N9601" t="str">
        <f>VLOOKUP(D9601,[1]!Salespeople_Data[#Data],2,0)</f>
        <v>Carl Hall</v>
      </c>
      <c r="O9601" t="str">
        <f>VLOOKUP(E9601,[1]!Customer_Data[#Data],2,0)</f>
        <v>Howard Morgan</v>
      </c>
      <c r="P9601" s="15">
        <f t="shared" si="894"/>
        <v>3</v>
      </c>
      <c r="Q9601">
        <f t="shared" si="895"/>
        <v>7</v>
      </c>
      <c r="R9601">
        <f t="shared" si="896"/>
        <v>2019</v>
      </c>
    </row>
    <row r="9602" spans="1:18" x14ac:dyDescent="0.25">
      <c r="A9602" s="6" t="s">
        <v>10628</v>
      </c>
      <c r="B9602" s="6" t="s">
        <v>152</v>
      </c>
      <c r="C9602" s="6" t="s">
        <v>57</v>
      </c>
      <c r="D9602" s="6" t="s">
        <v>126</v>
      </c>
      <c r="E9602" s="6" t="s">
        <v>201</v>
      </c>
      <c r="F9602" s="10">
        <v>43517</v>
      </c>
      <c r="G9602" s="6">
        <v>4</v>
      </c>
      <c r="H9602" s="11">
        <f>VLOOKUP(B9602,[1]!Product_Data[#Data],4,0)</f>
        <v>951</v>
      </c>
      <c r="I9602" s="11">
        <f>VLOOKUP(B9602,[1]!Product_Data[#Data],3,0)</f>
        <v>504</v>
      </c>
      <c r="J9602" s="11">
        <f t="shared" si="897"/>
        <v>2016</v>
      </c>
      <c r="K9602" s="11">
        <f t="shared" si="898"/>
        <v>3804</v>
      </c>
      <c r="L9602" s="11">
        <f t="shared" si="899"/>
        <v>1788</v>
      </c>
      <c r="M9602" t="str">
        <f>VLOOKUP(C9602,[1]!Location_Data[#Data],2,0)</f>
        <v>Thousand Oaks</v>
      </c>
      <c r="N9602" t="str">
        <f>VLOOKUP(D9602,[1]!Salespeople_Data[#Data],2,0)</f>
        <v>Larry Castillo</v>
      </c>
      <c r="O9602" t="str">
        <f>VLOOKUP(E9602,[1]!Customer_Data[#Data],2,0)</f>
        <v>Antonio Diaz</v>
      </c>
      <c r="P9602" s="15">
        <f t="shared" ref="P9602:P9665" si="900">WEEKDAY(F9602)</f>
        <v>5</v>
      </c>
      <c r="Q9602">
        <f t="shared" ref="Q9602:Q9665" si="901">MONTH(F9602)</f>
        <v>2</v>
      </c>
      <c r="R9602">
        <f t="shared" ref="R9602:R9665" si="902">YEAR(F9602)</f>
        <v>2019</v>
      </c>
    </row>
    <row r="9603" spans="1:18" x14ac:dyDescent="0.25">
      <c r="A9603" s="6" t="s">
        <v>10629</v>
      </c>
      <c r="B9603" s="6" t="s">
        <v>86</v>
      </c>
      <c r="C9603" s="6" t="s">
        <v>74</v>
      </c>
      <c r="D9603" s="6" t="s">
        <v>413</v>
      </c>
      <c r="E9603" s="6" t="s">
        <v>3993</v>
      </c>
      <c r="F9603" s="10">
        <v>43747</v>
      </c>
      <c r="G9603" s="6">
        <v>1</v>
      </c>
      <c r="H9603" s="11">
        <f>VLOOKUP(B9603,[1]!Product_Data[#Data],4,0)</f>
        <v>1725</v>
      </c>
      <c r="I9603" s="11">
        <f>VLOOKUP(B9603,[1]!Product_Data[#Data],3,0)</f>
        <v>1363</v>
      </c>
      <c r="J9603" s="11">
        <f t="shared" ref="J9603:J9666" si="903">PRODUCT(I9603,G9603)</f>
        <v>1363</v>
      </c>
      <c r="K9603" s="11">
        <f t="shared" ref="K9603:K9666" si="904">PRODUCT(H9603,G9603)</f>
        <v>1725</v>
      </c>
      <c r="L9603" s="11">
        <f t="shared" ref="L9603:L9666" si="905">K9603-J9603</f>
        <v>362</v>
      </c>
      <c r="M9603" t="str">
        <f>VLOOKUP(C9603,[1]!Location_Data[#Data],2,0)</f>
        <v>West Covina</v>
      </c>
      <c r="N9603" t="str">
        <f>VLOOKUP(D9603,[1]!Salespeople_Data[#Data],2,0)</f>
        <v>Kenneth Bradley</v>
      </c>
      <c r="O9603" t="str">
        <f>VLOOKUP(E9603,[1]!Customer_Data[#Data],2,0)</f>
        <v>Adam Riley</v>
      </c>
      <c r="P9603" s="15">
        <f t="shared" si="900"/>
        <v>4</v>
      </c>
      <c r="Q9603">
        <f t="shared" si="901"/>
        <v>10</v>
      </c>
      <c r="R9603">
        <f t="shared" si="902"/>
        <v>2019</v>
      </c>
    </row>
    <row r="9604" spans="1:18" x14ac:dyDescent="0.25">
      <c r="A9604" s="6" t="s">
        <v>10630</v>
      </c>
      <c r="B9604" s="6" t="s">
        <v>99</v>
      </c>
      <c r="C9604" s="6" t="s">
        <v>211</v>
      </c>
      <c r="D9604" s="6" t="s">
        <v>178</v>
      </c>
      <c r="E9604" s="6" t="s">
        <v>1010</v>
      </c>
      <c r="F9604" s="10">
        <v>43625</v>
      </c>
      <c r="G9604" s="6">
        <v>3</v>
      </c>
      <c r="H9604" s="11">
        <f>VLOOKUP(B9604,[1]!Product_Data[#Data],4,0)</f>
        <v>1708</v>
      </c>
      <c r="I9604" s="11">
        <f>VLOOKUP(B9604,[1]!Product_Data[#Data],3,0)</f>
        <v>871</v>
      </c>
      <c r="J9604" s="11">
        <f t="shared" si="903"/>
        <v>2613</v>
      </c>
      <c r="K9604" s="11">
        <f t="shared" si="904"/>
        <v>5124</v>
      </c>
      <c r="L9604" s="11">
        <f t="shared" si="905"/>
        <v>2511</v>
      </c>
      <c r="M9604" t="str">
        <f>VLOOKUP(C9604,[1]!Location_Data[#Data],2,0)</f>
        <v>Chula Vista</v>
      </c>
      <c r="N9604" t="str">
        <f>VLOOKUP(D9604,[1]!Salespeople_Data[#Data],2,0)</f>
        <v>Joshua Taylor</v>
      </c>
      <c r="O9604" t="str">
        <f>VLOOKUP(E9604,[1]!Customer_Data[#Data],2,0)</f>
        <v>Andrew James</v>
      </c>
      <c r="P9604" s="15">
        <f t="shared" si="900"/>
        <v>1</v>
      </c>
      <c r="Q9604">
        <f t="shared" si="901"/>
        <v>6</v>
      </c>
      <c r="R9604">
        <f t="shared" si="902"/>
        <v>2019</v>
      </c>
    </row>
    <row r="9605" spans="1:18" x14ac:dyDescent="0.25">
      <c r="A9605" s="6" t="s">
        <v>10631</v>
      </c>
      <c r="B9605" s="6" t="s">
        <v>210</v>
      </c>
      <c r="C9605" s="6" t="s">
        <v>190</v>
      </c>
      <c r="D9605" s="6" t="s">
        <v>71</v>
      </c>
      <c r="E9605" s="6" t="s">
        <v>1240</v>
      </c>
      <c r="F9605" s="10">
        <v>43579</v>
      </c>
      <c r="G9605" s="6">
        <v>3</v>
      </c>
      <c r="H9605" s="11">
        <f>VLOOKUP(B9605,[1]!Product_Data[#Data],4,0)</f>
        <v>458</v>
      </c>
      <c r="I9605" s="11">
        <f>VLOOKUP(B9605,[1]!Product_Data[#Data],3,0)</f>
        <v>376</v>
      </c>
      <c r="J9605" s="11">
        <f t="shared" si="903"/>
        <v>1128</v>
      </c>
      <c r="K9605" s="11">
        <f t="shared" si="904"/>
        <v>1374</v>
      </c>
      <c r="L9605" s="11">
        <f t="shared" si="905"/>
        <v>246</v>
      </c>
      <c r="M9605" t="str">
        <f>VLOOKUP(C9605,[1]!Location_Data[#Data],2,0)</f>
        <v>Oakland</v>
      </c>
      <c r="N9605" t="str">
        <f>VLOOKUP(D9605,[1]!Salespeople_Data[#Data],2,0)</f>
        <v>Gary Rodriguez</v>
      </c>
      <c r="O9605" t="str">
        <f>VLOOKUP(E9605,[1]!Customer_Data[#Data],2,0)</f>
        <v>Richard Carr</v>
      </c>
      <c r="P9605" s="15">
        <f t="shared" si="900"/>
        <v>4</v>
      </c>
      <c r="Q9605">
        <f t="shared" si="901"/>
        <v>4</v>
      </c>
      <c r="R9605">
        <f t="shared" si="902"/>
        <v>2019</v>
      </c>
    </row>
    <row r="9606" spans="1:18" x14ac:dyDescent="0.25">
      <c r="A9606" s="6" t="s">
        <v>10632</v>
      </c>
      <c r="B9606" s="6" t="s">
        <v>260</v>
      </c>
      <c r="C9606" s="6" t="s">
        <v>186</v>
      </c>
      <c r="D9606" s="6" t="s">
        <v>30</v>
      </c>
      <c r="E9606" s="6" t="s">
        <v>948</v>
      </c>
      <c r="F9606" s="10">
        <v>43764</v>
      </c>
      <c r="G9606" s="6">
        <v>1</v>
      </c>
      <c r="H9606" s="11">
        <f>VLOOKUP(B9606,[1]!Product_Data[#Data],4,0)</f>
        <v>502</v>
      </c>
      <c r="I9606" s="11">
        <f>VLOOKUP(B9606,[1]!Product_Data[#Data],3,0)</f>
        <v>296</v>
      </c>
      <c r="J9606" s="11">
        <f t="shared" si="903"/>
        <v>296</v>
      </c>
      <c r="K9606" s="11">
        <f t="shared" si="904"/>
        <v>502</v>
      </c>
      <c r="L9606" s="11">
        <f t="shared" si="905"/>
        <v>206</v>
      </c>
      <c r="M9606" t="str">
        <f>VLOOKUP(C9606,[1]!Location_Data[#Data],2,0)</f>
        <v>Riverside</v>
      </c>
      <c r="N9606" t="str">
        <f>VLOOKUP(D9606,[1]!Salespeople_Data[#Data],2,0)</f>
        <v>Carl Hall</v>
      </c>
      <c r="O9606" t="str">
        <f>VLOOKUP(E9606,[1]!Customer_Data[#Data],2,0)</f>
        <v>Andrew Adams</v>
      </c>
      <c r="P9606" s="15">
        <f t="shared" si="900"/>
        <v>7</v>
      </c>
      <c r="Q9606">
        <f t="shared" si="901"/>
        <v>10</v>
      </c>
      <c r="R9606">
        <f t="shared" si="902"/>
        <v>2019</v>
      </c>
    </row>
    <row r="9607" spans="1:18" x14ac:dyDescent="0.25">
      <c r="A9607" s="6" t="s">
        <v>10633</v>
      </c>
      <c r="B9607" s="6" t="s">
        <v>400</v>
      </c>
      <c r="C9607" s="6" t="s">
        <v>186</v>
      </c>
      <c r="D9607" s="6" t="s">
        <v>35</v>
      </c>
      <c r="E9607" s="6" t="s">
        <v>2943</v>
      </c>
      <c r="F9607" s="10">
        <v>43583</v>
      </c>
      <c r="G9607" s="6">
        <v>3</v>
      </c>
      <c r="H9607" s="11">
        <f>VLOOKUP(B9607,[1]!Product_Data[#Data],4,0)</f>
        <v>886</v>
      </c>
      <c r="I9607" s="11">
        <f>VLOOKUP(B9607,[1]!Product_Data[#Data],3,0)</f>
        <v>478</v>
      </c>
      <c r="J9607" s="11">
        <f t="shared" si="903"/>
        <v>1434</v>
      </c>
      <c r="K9607" s="11">
        <f t="shared" si="904"/>
        <v>2658</v>
      </c>
      <c r="L9607" s="11">
        <f t="shared" si="905"/>
        <v>1224</v>
      </c>
      <c r="M9607" t="str">
        <f>VLOOKUP(C9607,[1]!Location_Data[#Data],2,0)</f>
        <v>Riverside</v>
      </c>
      <c r="N9607" t="str">
        <f>VLOOKUP(D9607,[1]!Salespeople_Data[#Data],2,0)</f>
        <v>Charles Harper</v>
      </c>
      <c r="O9607" t="str">
        <f>VLOOKUP(E9607,[1]!Customer_Data[#Data],2,0)</f>
        <v>Albert Robinson</v>
      </c>
      <c r="P9607" s="15">
        <f t="shared" si="900"/>
        <v>1</v>
      </c>
      <c r="Q9607">
        <f t="shared" si="901"/>
        <v>4</v>
      </c>
      <c r="R9607">
        <f t="shared" si="902"/>
        <v>2019</v>
      </c>
    </row>
    <row r="9608" spans="1:18" x14ac:dyDescent="0.25">
      <c r="A9608" s="6" t="s">
        <v>10634</v>
      </c>
      <c r="B9608" s="6" t="s">
        <v>668</v>
      </c>
      <c r="C9608" s="6" t="s">
        <v>272</v>
      </c>
      <c r="D9608" s="6" t="s">
        <v>413</v>
      </c>
      <c r="E9608" s="6" t="s">
        <v>1635</v>
      </c>
      <c r="F9608" s="10">
        <v>43796</v>
      </c>
      <c r="G9608" s="6">
        <v>4</v>
      </c>
      <c r="H9608" s="11">
        <f>VLOOKUP(B9608,[1]!Product_Data[#Data],4,0)</f>
        <v>181</v>
      </c>
      <c r="I9608" s="11">
        <f>VLOOKUP(B9608,[1]!Product_Data[#Data],3,0)</f>
        <v>130</v>
      </c>
      <c r="J9608" s="11">
        <f t="shared" si="903"/>
        <v>520</v>
      </c>
      <c r="K9608" s="11">
        <f t="shared" si="904"/>
        <v>724</v>
      </c>
      <c r="L9608" s="11">
        <f t="shared" si="905"/>
        <v>204</v>
      </c>
      <c r="M9608" t="str">
        <f>VLOOKUP(C9608,[1]!Location_Data[#Data],2,0)</f>
        <v>Torrance</v>
      </c>
      <c r="N9608" t="str">
        <f>VLOOKUP(D9608,[1]!Salespeople_Data[#Data],2,0)</f>
        <v>Kenneth Bradley</v>
      </c>
      <c r="O9608" t="str">
        <f>VLOOKUP(E9608,[1]!Customer_Data[#Data],2,0)</f>
        <v>Sean Andrews</v>
      </c>
      <c r="P9608" s="15">
        <f t="shared" si="900"/>
        <v>4</v>
      </c>
      <c r="Q9608">
        <f t="shared" si="901"/>
        <v>11</v>
      </c>
      <c r="R9608">
        <f t="shared" si="902"/>
        <v>2019</v>
      </c>
    </row>
    <row r="9609" spans="1:18" x14ac:dyDescent="0.25">
      <c r="A9609" s="6" t="s">
        <v>10635</v>
      </c>
      <c r="B9609" s="6" t="s">
        <v>13</v>
      </c>
      <c r="C9609" s="6" t="s">
        <v>52</v>
      </c>
      <c r="D9609" s="6" t="s">
        <v>146</v>
      </c>
      <c r="E9609" s="6" t="s">
        <v>1524</v>
      </c>
      <c r="F9609" s="10">
        <v>43703</v>
      </c>
      <c r="G9609" s="6">
        <v>2</v>
      </c>
      <c r="H9609" s="11">
        <f>VLOOKUP(B9609,[1]!Product_Data[#Data],4,0)</f>
        <v>1022</v>
      </c>
      <c r="I9609" s="11">
        <f>VLOOKUP(B9609,[1]!Product_Data[#Data],3,0)</f>
        <v>818</v>
      </c>
      <c r="J9609" s="11">
        <f t="shared" si="903"/>
        <v>1636</v>
      </c>
      <c r="K9609" s="11">
        <f t="shared" si="904"/>
        <v>2044</v>
      </c>
      <c r="L9609" s="11">
        <f t="shared" si="905"/>
        <v>408</v>
      </c>
      <c r="M9609" t="str">
        <f>VLOOKUP(C9609,[1]!Location_Data[#Data],2,0)</f>
        <v>Pasadena</v>
      </c>
      <c r="N9609" t="str">
        <f>VLOOKUP(D9609,[1]!Salespeople_Data[#Data],2,0)</f>
        <v>Carl Elliott</v>
      </c>
      <c r="O9609" t="str">
        <f>VLOOKUP(E9609,[1]!Customer_Data[#Data],2,0)</f>
        <v>Raymond Arnold</v>
      </c>
      <c r="P9609" s="15">
        <f t="shared" si="900"/>
        <v>2</v>
      </c>
      <c r="Q9609">
        <f t="shared" si="901"/>
        <v>8</v>
      </c>
      <c r="R9609">
        <f t="shared" si="902"/>
        <v>2019</v>
      </c>
    </row>
    <row r="9610" spans="1:18" x14ac:dyDescent="0.25">
      <c r="A9610" s="6" t="s">
        <v>10636</v>
      </c>
      <c r="B9610" s="6" t="s">
        <v>177</v>
      </c>
      <c r="C9610" s="6" t="s">
        <v>66</v>
      </c>
      <c r="D9610" s="6" t="s">
        <v>216</v>
      </c>
      <c r="E9610" s="6" t="s">
        <v>764</v>
      </c>
      <c r="F9610" s="10">
        <v>43520</v>
      </c>
      <c r="G9610" s="6">
        <v>4</v>
      </c>
      <c r="H9610" s="11">
        <f>VLOOKUP(B9610,[1]!Product_Data[#Data],4,0)</f>
        <v>2497</v>
      </c>
      <c r="I9610" s="11">
        <f>VLOOKUP(B9610,[1]!Product_Data[#Data],3,0)</f>
        <v>1473</v>
      </c>
      <c r="J9610" s="11">
        <f t="shared" si="903"/>
        <v>5892</v>
      </c>
      <c r="K9610" s="11">
        <f t="shared" si="904"/>
        <v>9988</v>
      </c>
      <c r="L9610" s="11">
        <f t="shared" si="905"/>
        <v>4096</v>
      </c>
      <c r="M9610" t="str">
        <f>VLOOKUP(C9610,[1]!Location_Data[#Data],2,0)</f>
        <v>Ontario</v>
      </c>
      <c r="N9610" t="str">
        <f>VLOOKUP(D9610,[1]!Salespeople_Data[#Data],2,0)</f>
        <v>Ernest Wagner</v>
      </c>
      <c r="O9610" t="str">
        <f>VLOOKUP(E9610,[1]!Customer_Data[#Data],2,0)</f>
        <v>Ronald Bradley</v>
      </c>
      <c r="P9610" s="15">
        <f t="shared" si="900"/>
        <v>1</v>
      </c>
      <c r="Q9610">
        <f t="shared" si="901"/>
        <v>2</v>
      </c>
      <c r="R9610">
        <f t="shared" si="902"/>
        <v>2019</v>
      </c>
    </row>
    <row r="9611" spans="1:18" x14ac:dyDescent="0.25">
      <c r="A9611" s="6" t="s">
        <v>10637</v>
      </c>
      <c r="B9611" s="6" t="s">
        <v>152</v>
      </c>
      <c r="C9611" s="6" t="s">
        <v>110</v>
      </c>
      <c r="D9611" s="6" t="s">
        <v>30</v>
      </c>
      <c r="E9611" s="6" t="s">
        <v>3697</v>
      </c>
      <c r="F9611" s="10">
        <v>43700</v>
      </c>
      <c r="G9611" s="6">
        <v>2</v>
      </c>
      <c r="H9611" s="11">
        <f>VLOOKUP(B9611,[1]!Product_Data[#Data],4,0)</f>
        <v>951</v>
      </c>
      <c r="I9611" s="11">
        <f>VLOOKUP(B9611,[1]!Product_Data[#Data],3,0)</f>
        <v>504</v>
      </c>
      <c r="J9611" s="11">
        <f t="shared" si="903"/>
        <v>1008</v>
      </c>
      <c r="K9611" s="11">
        <f t="shared" si="904"/>
        <v>1902</v>
      </c>
      <c r="L9611" s="11">
        <f t="shared" si="905"/>
        <v>894</v>
      </c>
      <c r="M9611" t="str">
        <f>VLOOKUP(C9611,[1]!Location_Data[#Data],2,0)</f>
        <v>Richmond</v>
      </c>
      <c r="N9611" t="str">
        <f>VLOOKUP(D9611,[1]!Salespeople_Data[#Data],2,0)</f>
        <v>Carl Hall</v>
      </c>
      <c r="O9611" t="str">
        <f>VLOOKUP(E9611,[1]!Customer_Data[#Data],2,0)</f>
        <v>Craig Rodriguez</v>
      </c>
      <c r="P9611" s="15">
        <f t="shared" si="900"/>
        <v>6</v>
      </c>
      <c r="Q9611">
        <f t="shared" si="901"/>
        <v>8</v>
      </c>
      <c r="R9611">
        <f t="shared" si="902"/>
        <v>2019</v>
      </c>
    </row>
    <row r="9612" spans="1:18" x14ac:dyDescent="0.25">
      <c r="A9612" s="6" t="s">
        <v>10638</v>
      </c>
      <c r="B9612" s="6" t="s">
        <v>275</v>
      </c>
      <c r="C9612" s="6" t="s">
        <v>302</v>
      </c>
      <c r="D9612" s="6" t="s">
        <v>80</v>
      </c>
      <c r="E9612" s="6" t="s">
        <v>634</v>
      </c>
      <c r="F9612" s="10">
        <v>43697</v>
      </c>
      <c r="G9612" s="6">
        <v>2</v>
      </c>
      <c r="H9612" s="11">
        <f>VLOOKUP(B9612,[1]!Product_Data[#Data],4,0)</f>
        <v>2353</v>
      </c>
      <c r="I9612" s="11">
        <f>VLOOKUP(B9612,[1]!Product_Data[#Data],3,0)</f>
        <v>1788</v>
      </c>
      <c r="J9612" s="11">
        <f t="shared" si="903"/>
        <v>3576</v>
      </c>
      <c r="K9612" s="11">
        <f t="shared" si="904"/>
        <v>4706</v>
      </c>
      <c r="L9612" s="11">
        <f t="shared" si="905"/>
        <v>1130</v>
      </c>
      <c r="M9612" t="str">
        <f>VLOOKUP(C9612,[1]!Location_Data[#Data],2,0)</f>
        <v>Santa Rosa</v>
      </c>
      <c r="N9612" t="str">
        <f>VLOOKUP(D9612,[1]!Salespeople_Data[#Data],2,0)</f>
        <v>Henry Nelson</v>
      </c>
      <c r="O9612" t="str">
        <f>VLOOKUP(E9612,[1]!Customer_Data[#Data],2,0)</f>
        <v>Jesse Castillo</v>
      </c>
      <c r="P9612" s="15">
        <f t="shared" si="900"/>
        <v>3</v>
      </c>
      <c r="Q9612">
        <f t="shared" si="901"/>
        <v>8</v>
      </c>
      <c r="R9612">
        <f t="shared" si="902"/>
        <v>2019</v>
      </c>
    </row>
    <row r="9613" spans="1:18" x14ac:dyDescent="0.25">
      <c r="A9613" s="6" t="s">
        <v>10639</v>
      </c>
      <c r="B9613" s="6" t="s">
        <v>352</v>
      </c>
      <c r="C9613" s="6" t="s">
        <v>355</v>
      </c>
      <c r="D9613" s="6" t="s">
        <v>53</v>
      </c>
      <c r="E9613" s="6" t="s">
        <v>1689</v>
      </c>
      <c r="F9613" s="10">
        <v>43589</v>
      </c>
      <c r="G9613" s="6">
        <v>1</v>
      </c>
      <c r="H9613" s="11">
        <f>VLOOKUP(B9613,[1]!Product_Data[#Data],4,0)</f>
        <v>203</v>
      </c>
      <c r="I9613" s="11">
        <f>VLOOKUP(B9613,[1]!Product_Data[#Data],3,0)</f>
        <v>154</v>
      </c>
      <c r="J9613" s="11">
        <f t="shared" si="903"/>
        <v>154</v>
      </c>
      <c r="K9613" s="11">
        <f t="shared" si="904"/>
        <v>203</v>
      </c>
      <c r="L9613" s="11">
        <f t="shared" si="905"/>
        <v>49</v>
      </c>
      <c r="M9613" t="str">
        <f>VLOOKUP(C9613,[1]!Location_Data[#Data],2,0)</f>
        <v>Burbank</v>
      </c>
      <c r="N9613" t="str">
        <f>VLOOKUP(D9613,[1]!Salespeople_Data[#Data],2,0)</f>
        <v>Scott Mason</v>
      </c>
      <c r="O9613" t="str">
        <f>VLOOKUP(E9613,[1]!Customer_Data[#Data],2,0)</f>
        <v>Billy Gonzales</v>
      </c>
      <c r="P9613" s="15">
        <f t="shared" si="900"/>
        <v>7</v>
      </c>
      <c r="Q9613">
        <f t="shared" si="901"/>
        <v>5</v>
      </c>
      <c r="R9613">
        <f t="shared" si="902"/>
        <v>2019</v>
      </c>
    </row>
    <row r="9614" spans="1:18" x14ac:dyDescent="0.25">
      <c r="A9614" s="6" t="s">
        <v>10640</v>
      </c>
      <c r="B9614" s="6" t="s">
        <v>168</v>
      </c>
      <c r="C9614" s="6" t="s">
        <v>57</v>
      </c>
      <c r="D9614" s="6" t="s">
        <v>250</v>
      </c>
      <c r="E9614" s="6" t="s">
        <v>2713</v>
      </c>
      <c r="F9614" s="10">
        <v>43493</v>
      </c>
      <c r="G9614" s="6">
        <v>2</v>
      </c>
      <c r="H9614" s="11">
        <f>VLOOKUP(B9614,[1]!Product_Data[#Data],4,0)</f>
        <v>112</v>
      </c>
      <c r="I9614" s="11">
        <f>VLOOKUP(B9614,[1]!Product_Data[#Data],3,0)</f>
        <v>90</v>
      </c>
      <c r="J9614" s="11">
        <f t="shared" si="903"/>
        <v>180</v>
      </c>
      <c r="K9614" s="11">
        <f t="shared" si="904"/>
        <v>224</v>
      </c>
      <c r="L9614" s="11">
        <f t="shared" si="905"/>
        <v>44</v>
      </c>
      <c r="M9614" t="str">
        <f>VLOOKUP(C9614,[1]!Location_Data[#Data],2,0)</f>
        <v>Thousand Oaks</v>
      </c>
      <c r="N9614" t="str">
        <f>VLOOKUP(D9614,[1]!Salespeople_Data[#Data],2,0)</f>
        <v>Martin Carr</v>
      </c>
      <c r="O9614" t="str">
        <f>VLOOKUP(E9614,[1]!Customer_Data[#Data],2,0)</f>
        <v>Antonio Frazier</v>
      </c>
      <c r="P9614" s="15">
        <f t="shared" si="900"/>
        <v>2</v>
      </c>
      <c r="Q9614">
        <f t="shared" si="901"/>
        <v>1</v>
      </c>
      <c r="R9614">
        <f t="shared" si="902"/>
        <v>2019</v>
      </c>
    </row>
    <row r="9615" spans="1:18" x14ac:dyDescent="0.25">
      <c r="A9615" s="6" t="s">
        <v>10641</v>
      </c>
      <c r="B9615" s="6" t="s">
        <v>260</v>
      </c>
      <c r="C9615" s="6" t="s">
        <v>39</v>
      </c>
      <c r="D9615" s="6" t="s">
        <v>141</v>
      </c>
      <c r="E9615" s="6" t="s">
        <v>5077</v>
      </c>
      <c r="F9615" s="10">
        <v>43575</v>
      </c>
      <c r="G9615" s="6">
        <v>1</v>
      </c>
      <c r="H9615" s="11">
        <f>VLOOKUP(B9615,[1]!Product_Data[#Data],4,0)</f>
        <v>502</v>
      </c>
      <c r="I9615" s="11">
        <f>VLOOKUP(B9615,[1]!Product_Data[#Data],3,0)</f>
        <v>296</v>
      </c>
      <c r="J9615" s="11">
        <f t="shared" si="903"/>
        <v>296</v>
      </c>
      <c r="K9615" s="11">
        <f t="shared" si="904"/>
        <v>502</v>
      </c>
      <c r="L9615" s="11">
        <f t="shared" si="905"/>
        <v>206</v>
      </c>
      <c r="M9615" t="str">
        <f>VLOOKUP(C9615,[1]!Location_Data[#Data],2,0)</f>
        <v>Oceanside</v>
      </c>
      <c r="N9615" t="str">
        <f>VLOOKUP(D9615,[1]!Salespeople_Data[#Data],2,0)</f>
        <v>Arthur Mccoy</v>
      </c>
      <c r="O9615" t="str">
        <f>VLOOKUP(E9615,[1]!Customer_Data[#Data],2,0)</f>
        <v>Fred Bryant</v>
      </c>
      <c r="P9615" s="15">
        <f t="shared" si="900"/>
        <v>7</v>
      </c>
      <c r="Q9615">
        <f t="shared" si="901"/>
        <v>4</v>
      </c>
      <c r="R9615">
        <f t="shared" si="902"/>
        <v>2019</v>
      </c>
    </row>
    <row r="9616" spans="1:18" x14ac:dyDescent="0.25">
      <c r="A9616" s="6" t="s">
        <v>10642</v>
      </c>
      <c r="B9616" s="6" t="s">
        <v>8</v>
      </c>
      <c r="C9616" s="6" t="s">
        <v>215</v>
      </c>
      <c r="D9616" s="6" t="s">
        <v>356</v>
      </c>
      <c r="E9616" s="6" t="s">
        <v>183</v>
      </c>
      <c r="F9616" s="10">
        <v>43602</v>
      </c>
      <c r="G9616" s="6">
        <v>2</v>
      </c>
      <c r="H9616" s="11">
        <f>VLOOKUP(B9616,[1]!Product_Data[#Data],4,0)</f>
        <v>1522</v>
      </c>
      <c r="I9616" s="11">
        <f>VLOOKUP(B9616,[1]!Product_Data[#Data],3,0)</f>
        <v>791</v>
      </c>
      <c r="J9616" s="11">
        <f t="shared" si="903"/>
        <v>1582</v>
      </c>
      <c r="K9616" s="11">
        <f t="shared" si="904"/>
        <v>3044</v>
      </c>
      <c r="L9616" s="11">
        <f t="shared" si="905"/>
        <v>1462</v>
      </c>
      <c r="M9616" t="str">
        <f>VLOOKUP(C9616,[1]!Location_Data[#Data],2,0)</f>
        <v>El Cajon</v>
      </c>
      <c r="N9616" t="str">
        <f>VLOOKUP(D9616,[1]!Salespeople_Data[#Data],2,0)</f>
        <v>Jimmy Young</v>
      </c>
      <c r="O9616" t="str">
        <f>VLOOKUP(E9616,[1]!Customer_Data[#Data],2,0)</f>
        <v>Jerry Reed</v>
      </c>
      <c r="P9616" s="15">
        <f t="shared" si="900"/>
        <v>6</v>
      </c>
      <c r="Q9616">
        <f t="shared" si="901"/>
        <v>5</v>
      </c>
      <c r="R9616">
        <f t="shared" si="902"/>
        <v>2019</v>
      </c>
    </row>
    <row r="9617" spans="1:18" x14ac:dyDescent="0.25">
      <c r="A9617" s="6" t="s">
        <v>10643</v>
      </c>
      <c r="B9617" s="6" t="s">
        <v>464</v>
      </c>
      <c r="C9617" s="6" t="s">
        <v>249</v>
      </c>
      <c r="D9617" s="6" t="s">
        <v>165</v>
      </c>
      <c r="E9617" s="6" t="s">
        <v>187</v>
      </c>
      <c r="F9617" s="10">
        <v>43472</v>
      </c>
      <c r="G9617" s="6">
        <v>2</v>
      </c>
      <c r="H9617" s="11">
        <f>VLOOKUP(B9617,[1]!Product_Data[#Data],4,0)</f>
        <v>1566</v>
      </c>
      <c r="I9617" s="11">
        <f>VLOOKUP(B9617,[1]!Product_Data[#Data],3,0)</f>
        <v>1190</v>
      </c>
      <c r="J9617" s="11">
        <f t="shared" si="903"/>
        <v>2380</v>
      </c>
      <c r="K9617" s="11">
        <f t="shared" si="904"/>
        <v>3132</v>
      </c>
      <c r="L9617" s="11">
        <f t="shared" si="905"/>
        <v>752</v>
      </c>
      <c r="M9617" t="str">
        <f>VLOOKUP(C9617,[1]!Location_Data[#Data],2,0)</f>
        <v>Roseville</v>
      </c>
      <c r="N9617" t="str">
        <f>VLOOKUP(D9617,[1]!Salespeople_Data[#Data],2,0)</f>
        <v>Joe Sims</v>
      </c>
      <c r="O9617" t="str">
        <f>VLOOKUP(E9617,[1]!Customer_Data[#Data],2,0)</f>
        <v>Harry Hudson</v>
      </c>
      <c r="P9617" s="15">
        <f t="shared" si="900"/>
        <v>2</v>
      </c>
      <c r="Q9617">
        <f t="shared" si="901"/>
        <v>1</v>
      </c>
      <c r="R9617">
        <f t="shared" si="902"/>
        <v>2019</v>
      </c>
    </row>
    <row r="9618" spans="1:18" x14ac:dyDescent="0.25">
      <c r="A9618" s="6" t="s">
        <v>10644</v>
      </c>
      <c r="B9618" s="6" t="s">
        <v>1149</v>
      </c>
      <c r="C9618" s="6" t="s">
        <v>156</v>
      </c>
      <c r="D9618" s="6" t="s">
        <v>216</v>
      </c>
      <c r="E9618" s="6" t="s">
        <v>2641</v>
      </c>
      <c r="F9618" s="10">
        <v>43770</v>
      </c>
      <c r="G9618" s="6">
        <v>4</v>
      </c>
      <c r="H9618" s="11">
        <f>VLOOKUP(B9618,[1]!Product_Data[#Data],4,0)</f>
        <v>847</v>
      </c>
      <c r="I9618" s="11">
        <f>VLOOKUP(B9618,[1]!Product_Data[#Data],3,0)</f>
        <v>534</v>
      </c>
      <c r="J9618" s="11">
        <f t="shared" si="903"/>
        <v>2136</v>
      </c>
      <c r="K9618" s="11">
        <f t="shared" si="904"/>
        <v>3388</v>
      </c>
      <c r="L9618" s="11">
        <f t="shared" si="905"/>
        <v>1252</v>
      </c>
      <c r="M9618" t="str">
        <f>VLOOKUP(C9618,[1]!Location_Data[#Data],2,0)</f>
        <v>Sacramento</v>
      </c>
      <c r="N9618" t="str">
        <f>VLOOKUP(D9618,[1]!Salespeople_Data[#Data],2,0)</f>
        <v>Ernest Wagner</v>
      </c>
      <c r="O9618" t="str">
        <f>VLOOKUP(E9618,[1]!Customer_Data[#Data],2,0)</f>
        <v>Nicholas Hernandez</v>
      </c>
      <c r="P9618" s="15">
        <f t="shared" si="900"/>
        <v>6</v>
      </c>
      <c r="Q9618">
        <f t="shared" si="901"/>
        <v>11</v>
      </c>
      <c r="R9618">
        <f t="shared" si="902"/>
        <v>2019</v>
      </c>
    </row>
    <row r="9619" spans="1:18" x14ac:dyDescent="0.25">
      <c r="A9619" s="6" t="s">
        <v>10645</v>
      </c>
      <c r="B9619" s="6" t="s">
        <v>668</v>
      </c>
      <c r="C9619" s="6" t="s">
        <v>79</v>
      </c>
      <c r="D9619" s="6" t="s">
        <v>264</v>
      </c>
      <c r="E9619" s="6" t="s">
        <v>2091</v>
      </c>
      <c r="F9619" s="10">
        <v>43608</v>
      </c>
      <c r="G9619" s="6">
        <v>4</v>
      </c>
      <c r="H9619" s="11">
        <f>VLOOKUP(B9619,[1]!Product_Data[#Data],4,0)</f>
        <v>181</v>
      </c>
      <c r="I9619" s="11">
        <f>VLOOKUP(B9619,[1]!Product_Data[#Data],3,0)</f>
        <v>130</v>
      </c>
      <c r="J9619" s="11">
        <f t="shared" si="903"/>
        <v>520</v>
      </c>
      <c r="K9619" s="11">
        <f t="shared" si="904"/>
        <v>724</v>
      </c>
      <c r="L9619" s="11">
        <f t="shared" si="905"/>
        <v>204</v>
      </c>
      <c r="M9619" t="str">
        <f>VLOOKUP(C9619,[1]!Location_Data[#Data],2,0)</f>
        <v>Palmdale</v>
      </c>
      <c r="N9619" t="str">
        <f>VLOOKUP(D9619,[1]!Salespeople_Data[#Data],2,0)</f>
        <v>Ernest Wheeler</v>
      </c>
      <c r="O9619" t="str">
        <f>VLOOKUP(E9619,[1]!Customer_Data[#Data],2,0)</f>
        <v>Gerald Alvarez</v>
      </c>
      <c r="P9619" s="15">
        <f t="shared" si="900"/>
        <v>5</v>
      </c>
      <c r="Q9619">
        <f t="shared" si="901"/>
        <v>5</v>
      </c>
      <c r="R9619">
        <f t="shared" si="902"/>
        <v>2019</v>
      </c>
    </row>
    <row r="9620" spans="1:18" x14ac:dyDescent="0.25">
      <c r="A9620" s="6" t="s">
        <v>10646</v>
      </c>
      <c r="B9620" s="6" t="s">
        <v>139</v>
      </c>
      <c r="C9620" s="6" t="s">
        <v>115</v>
      </c>
      <c r="D9620" s="6" t="s">
        <v>71</v>
      </c>
      <c r="E9620" s="6" t="s">
        <v>4014</v>
      </c>
      <c r="F9620" s="10">
        <v>43789</v>
      </c>
      <c r="G9620" s="6">
        <v>4</v>
      </c>
      <c r="H9620" s="11">
        <f>VLOOKUP(B9620,[1]!Product_Data[#Data],4,0)</f>
        <v>817</v>
      </c>
      <c r="I9620" s="11">
        <f>VLOOKUP(B9620,[1]!Product_Data[#Data],3,0)</f>
        <v>409</v>
      </c>
      <c r="J9620" s="11">
        <f t="shared" si="903"/>
        <v>1636</v>
      </c>
      <c r="K9620" s="11">
        <f t="shared" si="904"/>
        <v>3268</v>
      </c>
      <c r="L9620" s="11">
        <f t="shared" si="905"/>
        <v>1632</v>
      </c>
      <c r="M9620" t="str">
        <f>VLOOKUP(C9620,[1]!Location_Data[#Data],2,0)</f>
        <v>Glendale</v>
      </c>
      <c r="N9620" t="str">
        <f>VLOOKUP(D9620,[1]!Salespeople_Data[#Data],2,0)</f>
        <v>Gary Rodriguez</v>
      </c>
      <c r="O9620" t="str">
        <f>VLOOKUP(E9620,[1]!Customer_Data[#Data],2,0)</f>
        <v>Stephen Kelly</v>
      </c>
      <c r="P9620" s="15">
        <f t="shared" si="900"/>
        <v>4</v>
      </c>
      <c r="Q9620">
        <f t="shared" si="901"/>
        <v>11</v>
      </c>
      <c r="R9620">
        <f t="shared" si="902"/>
        <v>2019</v>
      </c>
    </row>
    <row r="9621" spans="1:18" x14ac:dyDescent="0.25">
      <c r="A9621" s="6" t="s">
        <v>10647</v>
      </c>
      <c r="B9621" s="6" t="s">
        <v>104</v>
      </c>
      <c r="C9621" s="6" t="s">
        <v>34</v>
      </c>
      <c r="D9621" s="6" t="s">
        <v>212</v>
      </c>
      <c r="E9621" s="6" t="s">
        <v>812</v>
      </c>
      <c r="F9621" s="10">
        <v>43611</v>
      </c>
      <c r="G9621" s="6">
        <v>2</v>
      </c>
      <c r="H9621" s="11">
        <f>VLOOKUP(B9621,[1]!Product_Data[#Data],4,0)</f>
        <v>1671</v>
      </c>
      <c r="I9621" s="11">
        <f>VLOOKUP(B9621,[1]!Product_Data[#Data],3,0)</f>
        <v>1220</v>
      </c>
      <c r="J9621" s="11">
        <f t="shared" si="903"/>
        <v>2440</v>
      </c>
      <c r="K9621" s="11">
        <f t="shared" si="904"/>
        <v>3342</v>
      </c>
      <c r="L9621" s="11">
        <f t="shared" si="905"/>
        <v>902</v>
      </c>
      <c r="M9621" t="str">
        <f>VLOOKUP(C9621,[1]!Location_Data[#Data],2,0)</f>
        <v>Inglewood</v>
      </c>
      <c r="N9621" t="str">
        <f>VLOOKUP(D9621,[1]!Salespeople_Data[#Data],2,0)</f>
        <v>Ronald Reed</v>
      </c>
      <c r="O9621" t="str">
        <f>VLOOKUP(E9621,[1]!Customer_Data[#Data],2,0)</f>
        <v>Shawn Reynolds</v>
      </c>
      <c r="P9621" s="15">
        <f t="shared" si="900"/>
        <v>1</v>
      </c>
      <c r="Q9621">
        <f t="shared" si="901"/>
        <v>5</v>
      </c>
      <c r="R9621">
        <f t="shared" si="902"/>
        <v>2019</v>
      </c>
    </row>
    <row r="9622" spans="1:18" x14ac:dyDescent="0.25">
      <c r="A9622" s="6" t="s">
        <v>10648</v>
      </c>
      <c r="B9622" s="6" t="s">
        <v>114</v>
      </c>
      <c r="C9622" s="6" t="s">
        <v>380</v>
      </c>
      <c r="D9622" s="6" t="s">
        <v>106</v>
      </c>
      <c r="E9622" s="6" t="s">
        <v>540</v>
      </c>
      <c r="F9622" s="10">
        <v>43674</v>
      </c>
      <c r="G9622" s="6">
        <v>1</v>
      </c>
      <c r="H9622" s="11">
        <f>VLOOKUP(B9622,[1]!Product_Data[#Data],4,0)</f>
        <v>545</v>
      </c>
      <c r="I9622" s="11">
        <f>VLOOKUP(B9622,[1]!Product_Data[#Data],3,0)</f>
        <v>425</v>
      </c>
      <c r="J9622" s="11">
        <f t="shared" si="903"/>
        <v>425</v>
      </c>
      <c r="K9622" s="11">
        <f t="shared" si="904"/>
        <v>545</v>
      </c>
      <c r="L9622" s="11">
        <f t="shared" si="905"/>
        <v>120</v>
      </c>
      <c r="M9622" t="str">
        <f>VLOOKUP(C9622,[1]!Location_Data[#Data],2,0)</f>
        <v>Los Angeles</v>
      </c>
      <c r="N9622" t="str">
        <f>VLOOKUP(D9622,[1]!Salespeople_Data[#Data],2,0)</f>
        <v>Patrick Ruiz</v>
      </c>
      <c r="O9622" t="str">
        <f>VLOOKUP(E9622,[1]!Customer_Data[#Data],2,0)</f>
        <v>Billy Reid</v>
      </c>
      <c r="P9622" s="15">
        <f t="shared" si="900"/>
        <v>1</v>
      </c>
      <c r="Q9622">
        <f t="shared" si="901"/>
        <v>7</v>
      </c>
      <c r="R9622">
        <f t="shared" si="902"/>
        <v>2019</v>
      </c>
    </row>
    <row r="9623" spans="1:18" x14ac:dyDescent="0.25">
      <c r="A9623" s="6" t="s">
        <v>10649</v>
      </c>
      <c r="B9623" s="6" t="s">
        <v>43</v>
      </c>
      <c r="C9623" s="6" t="s">
        <v>322</v>
      </c>
      <c r="D9623" s="6" t="s">
        <v>225</v>
      </c>
      <c r="E9623" s="6" t="s">
        <v>338</v>
      </c>
      <c r="F9623" s="10">
        <v>43517</v>
      </c>
      <c r="G9623" s="6">
        <v>1</v>
      </c>
      <c r="H9623" s="11">
        <f>VLOOKUP(B9623,[1]!Product_Data[#Data],4,0)</f>
        <v>356</v>
      </c>
      <c r="I9623" s="11">
        <f>VLOOKUP(B9623,[1]!Product_Data[#Data],3,0)</f>
        <v>292</v>
      </c>
      <c r="J9623" s="11">
        <f t="shared" si="903"/>
        <v>292</v>
      </c>
      <c r="K9623" s="11">
        <f t="shared" si="904"/>
        <v>356</v>
      </c>
      <c r="L9623" s="11">
        <f t="shared" si="905"/>
        <v>64</v>
      </c>
      <c r="M9623" t="str">
        <f>VLOOKUP(C9623,[1]!Location_Data[#Data],2,0)</f>
        <v>Rancho Cucamonga</v>
      </c>
      <c r="N9623" t="str">
        <f>VLOOKUP(D9623,[1]!Salespeople_Data[#Data],2,0)</f>
        <v>Andrew Bowman</v>
      </c>
      <c r="O9623" t="str">
        <f>VLOOKUP(E9623,[1]!Customer_Data[#Data],2,0)</f>
        <v>Christopher Ramos</v>
      </c>
      <c r="P9623" s="15">
        <f t="shared" si="900"/>
        <v>5</v>
      </c>
      <c r="Q9623">
        <f t="shared" si="901"/>
        <v>2</v>
      </c>
      <c r="R9623">
        <f t="shared" si="902"/>
        <v>2019</v>
      </c>
    </row>
    <row r="9624" spans="1:18" x14ac:dyDescent="0.25">
      <c r="A9624" s="6" t="s">
        <v>10650</v>
      </c>
      <c r="B9624" s="6" t="s">
        <v>367</v>
      </c>
      <c r="C9624" s="6" t="s">
        <v>377</v>
      </c>
      <c r="D9624" s="6" t="s">
        <v>20</v>
      </c>
      <c r="E9624" s="6" t="s">
        <v>3882</v>
      </c>
      <c r="F9624" s="10">
        <v>43811</v>
      </c>
      <c r="G9624" s="6">
        <v>4</v>
      </c>
      <c r="H9624" s="11">
        <f>VLOOKUP(B9624,[1]!Product_Data[#Data],4,0)</f>
        <v>530</v>
      </c>
      <c r="I9624" s="11">
        <f>VLOOKUP(B9624,[1]!Product_Data[#Data],3,0)</f>
        <v>424</v>
      </c>
      <c r="J9624" s="11">
        <f t="shared" si="903"/>
        <v>1696</v>
      </c>
      <c r="K9624" s="11">
        <f t="shared" si="904"/>
        <v>2120</v>
      </c>
      <c r="L9624" s="11">
        <f t="shared" si="905"/>
        <v>424</v>
      </c>
      <c r="M9624" t="str">
        <f>VLOOKUP(C9624,[1]!Location_Data[#Data],2,0)</f>
        <v>San Diego</v>
      </c>
      <c r="N9624" t="str">
        <f>VLOOKUP(D9624,[1]!Salespeople_Data[#Data],2,0)</f>
        <v>Joshua Cook</v>
      </c>
      <c r="O9624" t="str">
        <f>VLOOKUP(E9624,[1]!Customer_Data[#Data],2,0)</f>
        <v>Gary Porter</v>
      </c>
      <c r="P9624" s="15">
        <f t="shared" si="900"/>
        <v>5</v>
      </c>
      <c r="Q9624">
        <f t="shared" si="901"/>
        <v>12</v>
      </c>
      <c r="R9624">
        <f t="shared" si="902"/>
        <v>2019</v>
      </c>
    </row>
    <row r="9625" spans="1:18" x14ac:dyDescent="0.25">
      <c r="A9625" s="6" t="s">
        <v>10651</v>
      </c>
      <c r="B9625" s="6" t="s">
        <v>47</v>
      </c>
      <c r="C9625" s="6" t="s">
        <v>100</v>
      </c>
      <c r="D9625" s="6" t="s">
        <v>165</v>
      </c>
      <c r="E9625" s="6" t="s">
        <v>187</v>
      </c>
      <c r="F9625" s="10">
        <v>43774</v>
      </c>
      <c r="G9625" s="6">
        <v>1</v>
      </c>
      <c r="H9625" s="11">
        <f>VLOOKUP(B9625,[1]!Product_Data[#Data],4,0)</f>
        <v>1812</v>
      </c>
      <c r="I9625" s="11">
        <f>VLOOKUP(B9625,[1]!Product_Data[#Data],3,0)</f>
        <v>1305</v>
      </c>
      <c r="J9625" s="11">
        <f t="shared" si="903"/>
        <v>1305</v>
      </c>
      <c r="K9625" s="11">
        <f t="shared" si="904"/>
        <v>1812</v>
      </c>
      <c r="L9625" s="11">
        <f t="shared" si="905"/>
        <v>507</v>
      </c>
      <c r="M9625" t="str">
        <f>VLOOKUP(C9625,[1]!Location_Data[#Data],2,0)</f>
        <v>Victorville</v>
      </c>
      <c r="N9625" t="str">
        <f>VLOOKUP(D9625,[1]!Salespeople_Data[#Data],2,0)</f>
        <v>Joe Sims</v>
      </c>
      <c r="O9625" t="str">
        <f>VLOOKUP(E9625,[1]!Customer_Data[#Data],2,0)</f>
        <v>Harry Hudson</v>
      </c>
      <c r="P9625" s="15">
        <f t="shared" si="900"/>
        <v>3</v>
      </c>
      <c r="Q9625">
        <f t="shared" si="901"/>
        <v>11</v>
      </c>
      <c r="R9625">
        <f t="shared" si="902"/>
        <v>2019</v>
      </c>
    </row>
    <row r="9626" spans="1:18" x14ac:dyDescent="0.25">
      <c r="A9626" s="6" t="s">
        <v>10652</v>
      </c>
      <c r="B9626" s="6" t="s">
        <v>173</v>
      </c>
      <c r="C9626" s="6" t="s">
        <v>458</v>
      </c>
      <c r="D9626" s="6" t="s">
        <v>63</v>
      </c>
      <c r="E9626" s="6" t="s">
        <v>856</v>
      </c>
      <c r="F9626" s="10">
        <v>43791</v>
      </c>
      <c r="G9626" s="6">
        <v>1</v>
      </c>
      <c r="H9626" s="11">
        <f>VLOOKUP(B9626,[1]!Product_Data[#Data],4,0)</f>
        <v>2005</v>
      </c>
      <c r="I9626" s="11">
        <f>VLOOKUP(B9626,[1]!Product_Data[#Data],3,0)</f>
        <v>1223</v>
      </c>
      <c r="J9626" s="11">
        <f t="shared" si="903"/>
        <v>1223</v>
      </c>
      <c r="K9626" s="11">
        <f t="shared" si="904"/>
        <v>2005</v>
      </c>
      <c r="L9626" s="11">
        <f t="shared" si="905"/>
        <v>782</v>
      </c>
      <c r="M9626" t="str">
        <f>VLOOKUP(C9626,[1]!Location_Data[#Data],2,0)</f>
        <v>Fontana</v>
      </c>
      <c r="N9626" t="str">
        <f>VLOOKUP(D9626,[1]!Salespeople_Data[#Data],2,0)</f>
        <v>Jeremy Mendoza</v>
      </c>
      <c r="O9626" t="str">
        <f>VLOOKUP(E9626,[1]!Customer_Data[#Data],2,0)</f>
        <v>Jesse Wells</v>
      </c>
      <c r="P9626" s="15">
        <f t="shared" si="900"/>
        <v>6</v>
      </c>
      <c r="Q9626">
        <f t="shared" si="901"/>
        <v>11</v>
      </c>
      <c r="R9626">
        <f t="shared" si="902"/>
        <v>2019</v>
      </c>
    </row>
    <row r="9627" spans="1:18" x14ac:dyDescent="0.25">
      <c r="A9627" s="6" t="s">
        <v>10653</v>
      </c>
      <c r="B9627" s="6" t="s">
        <v>605</v>
      </c>
      <c r="C9627" s="6" t="s">
        <v>120</v>
      </c>
      <c r="D9627" s="6" t="s">
        <v>35</v>
      </c>
      <c r="E9627" s="6" t="s">
        <v>788</v>
      </c>
      <c r="F9627" s="10">
        <v>43677</v>
      </c>
      <c r="G9627" s="6">
        <v>1</v>
      </c>
      <c r="H9627" s="11">
        <f>VLOOKUP(B9627,[1]!Product_Data[#Data],4,0)</f>
        <v>913</v>
      </c>
      <c r="I9627" s="11">
        <f>VLOOKUP(B9627,[1]!Product_Data[#Data],3,0)</f>
        <v>584</v>
      </c>
      <c r="J9627" s="11">
        <f t="shared" si="903"/>
        <v>584</v>
      </c>
      <c r="K9627" s="11">
        <f t="shared" si="904"/>
        <v>913</v>
      </c>
      <c r="L9627" s="11">
        <f t="shared" si="905"/>
        <v>329</v>
      </c>
      <c r="M9627" t="str">
        <f>VLOOKUP(C9627,[1]!Location_Data[#Data],2,0)</f>
        <v>Elk Grove</v>
      </c>
      <c r="N9627" t="str">
        <f>VLOOKUP(D9627,[1]!Salespeople_Data[#Data],2,0)</f>
        <v>Charles Harper</v>
      </c>
      <c r="O9627" t="str">
        <f>VLOOKUP(E9627,[1]!Customer_Data[#Data],2,0)</f>
        <v>Albert Young</v>
      </c>
      <c r="P9627" s="15">
        <f t="shared" si="900"/>
        <v>4</v>
      </c>
      <c r="Q9627">
        <f t="shared" si="901"/>
        <v>7</v>
      </c>
      <c r="R9627">
        <f t="shared" si="902"/>
        <v>2019</v>
      </c>
    </row>
    <row r="9628" spans="1:18" x14ac:dyDescent="0.25">
      <c r="A9628" s="6" t="s">
        <v>10654</v>
      </c>
      <c r="B9628" s="6" t="s">
        <v>223</v>
      </c>
      <c r="C9628" s="6" t="s">
        <v>377</v>
      </c>
      <c r="D9628" s="6" t="s">
        <v>191</v>
      </c>
      <c r="E9628" s="6" t="s">
        <v>513</v>
      </c>
      <c r="F9628" s="10">
        <v>43521</v>
      </c>
      <c r="G9628" s="6">
        <v>1</v>
      </c>
      <c r="H9628" s="11">
        <f>VLOOKUP(B9628,[1]!Product_Data[#Data],4,0)</f>
        <v>799</v>
      </c>
      <c r="I9628" s="11">
        <f>VLOOKUP(B9628,[1]!Product_Data[#Data],3,0)</f>
        <v>455</v>
      </c>
      <c r="J9628" s="11">
        <f t="shared" si="903"/>
        <v>455</v>
      </c>
      <c r="K9628" s="11">
        <f t="shared" si="904"/>
        <v>799</v>
      </c>
      <c r="L9628" s="11">
        <f t="shared" si="905"/>
        <v>344</v>
      </c>
      <c r="M9628" t="str">
        <f>VLOOKUP(C9628,[1]!Location_Data[#Data],2,0)</f>
        <v>San Diego</v>
      </c>
      <c r="N9628" t="str">
        <f>VLOOKUP(D9628,[1]!Salespeople_Data[#Data],2,0)</f>
        <v>Robert Reed</v>
      </c>
      <c r="O9628" t="str">
        <f>VLOOKUP(E9628,[1]!Customer_Data[#Data],2,0)</f>
        <v>Wayne Hunter</v>
      </c>
      <c r="P9628" s="15">
        <f t="shared" si="900"/>
        <v>2</v>
      </c>
      <c r="Q9628">
        <f t="shared" si="901"/>
        <v>2</v>
      </c>
      <c r="R9628">
        <f t="shared" si="902"/>
        <v>2019</v>
      </c>
    </row>
    <row r="9629" spans="1:18" x14ac:dyDescent="0.25">
      <c r="A9629" s="6" t="s">
        <v>10655</v>
      </c>
      <c r="B9629" s="6" t="s">
        <v>818</v>
      </c>
      <c r="C9629" s="6" t="s">
        <v>95</v>
      </c>
      <c r="D9629" s="6" t="s">
        <v>30</v>
      </c>
      <c r="E9629" s="6" t="s">
        <v>2542</v>
      </c>
      <c r="F9629" s="10">
        <v>43604</v>
      </c>
      <c r="G9629" s="6">
        <v>4</v>
      </c>
      <c r="H9629" s="11">
        <f>VLOOKUP(B9629,[1]!Product_Data[#Data],4,0)</f>
        <v>1638</v>
      </c>
      <c r="I9629" s="11">
        <f>VLOOKUP(B9629,[1]!Product_Data[#Data],3,0)</f>
        <v>1261</v>
      </c>
      <c r="J9629" s="11">
        <f t="shared" si="903"/>
        <v>5044</v>
      </c>
      <c r="K9629" s="11">
        <f t="shared" si="904"/>
        <v>6552</v>
      </c>
      <c r="L9629" s="11">
        <f t="shared" si="905"/>
        <v>1508</v>
      </c>
      <c r="M9629" t="str">
        <f>VLOOKUP(C9629,[1]!Location_Data[#Data],2,0)</f>
        <v>Fullerton</v>
      </c>
      <c r="N9629" t="str">
        <f>VLOOKUP(D9629,[1]!Salespeople_Data[#Data],2,0)</f>
        <v>Carl Hall</v>
      </c>
      <c r="O9629" t="str">
        <f>VLOOKUP(E9629,[1]!Customer_Data[#Data],2,0)</f>
        <v>Michael Ward</v>
      </c>
      <c r="P9629" s="15">
        <f t="shared" si="900"/>
        <v>1</v>
      </c>
      <c r="Q9629">
        <f t="shared" si="901"/>
        <v>5</v>
      </c>
      <c r="R9629">
        <f t="shared" si="902"/>
        <v>2019</v>
      </c>
    </row>
    <row r="9630" spans="1:18" x14ac:dyDescent="0.25">
      <c r="A9630" s="6" t="s">
        <v>10656</v>
      </c>
      <c r="B9630" s="6" t="s">
        <v>86</v>
      </c>
      <c r="C9630" s="6" t="s">
        <v>436</v>
      </c>
      <c r="D9630" s="6" t="s">
        <v>58</v>
      </c>
      <c r="E9630" s="6" t="s">
        <v>1839</v>
      </c>
      <c r="F9630" s="10">
        <v>43563</v>
      </c>
      <c r="G9630" s="6">
        <v>3</v>
      </c>
      <c r="H9630" s="11">
        <f>VLOOKUP(B9630,[1]!Product_Data[#Data],4,0)</f>
        <v>1725</v>
      </c>
      <c r="I9630" s="11">
        <f>VLOOKUP(B9630,[1]!Product_Data[#Data],3,0)</f>
        <v>1363</v>
      </c>
      <c r="J9630" s="11">
        <f t="shared" si="903"/>
        <v>4089</v>
      </c>
      <c r="K9630" s="11">
        <f t="shared" si="904"/>
        <v>5175</v>
      </c>
      <c r="L9630" s="11">
        <f t="shared" si="905"/>
        <v>1086</v>
      </c>
      <c r="M9630" t="str">
        <f>VLOOKUP(C9630,[1]!Location_Data[#Data],2,0)</f>
        <v>Jurupa Valley</v>
      </c>
      <c r="N9630" t="str">
        <f>VLOOKUP(D9630,[1]!Salespeople_Data[#Data],2,0)</f>
        <v>Christopher Tucker</v>
      </c>
      <c r="O9630" t="str">
        <f>VLOOKUP(E9630,[1]!Customer_Data[#Data],2,0)</f>
        <v>Jason Duncan</v>
      </c>
      <c r="P9630" s="15">
        <f t="shared" si="900"/>
        <v>2</v>
      </c>
      <c r="Q9630">
        <f t="shared" si="901"/>
        <v>4</v>
      </c>
      <c r="R9630">
        <f t="shared" si="902"/>
        <v>2019</v>
      </c>
    </row>
    <row r="9631" spans="1:18" x14ac:dyDescent="0.25">
      <c r="A9631" s="6" t="s">
        <v>10657</v>
      </c>
      <c r="B9631" s="6" t="s">
        <v>652</v>
      </c>
      <c r="C9631" s="6" t="s">
        <v>110</v>
      </c>
      <c r="D9631" s="6" t="s">
        <v>141</v>
      </c>
      <c r="E9631" s="6" t="s">
        <v>859</v>
      </c>
      <c r="F9631" s="10">
        <v>43570</v>
      </c>
      <c r="G9631" s="6">
        <v>1</v>
      </c>
      <c r="H9631" s="11">
        <f>VLOOKUP(B9631,[1]!Product_Data[#Data],4,0)</f>
        <v>217</v>
      </c>
      <c r="I9631" s="11">
        <f>VLOOKUP(B9631,[1]!Product_Data[#Data],3,0)</f>
        <v>171</v>
      </c>
      <c r="J9631" s="11">
        <f t="shared" si="903"/>
        <v>171</v>
      </c>
      <c r="K9631" s="11">
        <f t="shared" si="904"/>
        <v>217</v>
      </c>
      <c r="L9631" s="11">
        <f t="shared" si="905"/>
        <v>46</v>
      </c>
      <c r="M9631" t="str">
        <f>VLOOKUP(C9631,[1]!Location_Data[#Data],2,0)</f>
        <v>Richmond</v>
      </c>
      <c r="N9631" t="str">
        <f>VLOOKUP(D9631,[1]!Salespeople_Data[#Data],2,0)</f>
        <v>Arthur Mccoy</v>
      </c>
      <c r="O9631" t="str">
        <f>VLOOKUP(E9631,[1]!Customer_Data[#Data],2,0)</f>
        <v>Ralph Elliott</v>
      </c>
      <c r="P9631" s="15">
        <f t="shared" si="900"/>
        <v>2</v>
      </c>
      <c r="Q9631">
        <f t="shared" si="901"/>
        <v>4</v>
      </c>
      <c r="R9631">
        <f t="shared" si="902"/>
        <v>2019</v>
      </c>
    </row>
    <row r="9632" spans="1:18" x14ac:dyDescent="0.25">
      <c r="A9632" s="6" t="s">
        <v>10658</v>
      </c>
      <c r="B9632" s="6" t="s">
        <v>373</v>
      </c>
      <c r="C9632" s="6" t="s">
        <v>355</v>
      </c>
      <c r="D9632" s="6" t="s">
        <v>212</v>
      </c>
      <c r="E9632" s="6" t="s">
        <v>465</v>
      </c>
      <c r="F9632" s="10">
        <v>43828</v>
      </c>
      <c r="G9632" s="6">
        <v>3</v>
      </c>
      <c r="H9632" s="11">
        <f>VLOOKUP(B9632,[1]!Product_Data[#Data],4,0)</f>
        <v>2182</v>
      </c>
      <c r="I9632" s="11">
        <f>VLOOKUP(B9632,[1]!Product_Data[#Data],3,0)</f>
        <v>1200</v>
      </c>
      <c r="J9632" s="11">
        <f t="shared" si="903"/>
        <v>3600</v>
      </c>
      <c r="K9632" s="11">
        <f t="shared" si="904"/>
        <v>6546</v>
      </c>
      <c r="L9632" s="11">
        <f t="shared" si="905"/>
        <v>2946</v>
      </c>
      <c r="M9632" t="str">
        <f>VLOOKUP(C9632,[1]!Location_Data[#Data],2,0)</f>
        <v>Burbank</v>
      </c>
      <c r="N9632" t="str">
        <f>VLOOKUP(D9632,[1]!Salespeople_Data[#Data],2,0)</f>
        <v>Ronald Reed</v>
      </c>
      <c r="O9632" t="str">
        <f>VLOOKUP(E9632,[1]!Customer_Data[#Data],2,0)</f>
        <v>Keith Griffin</v>
      </c>
      <c r="P9632" s="15">
        <f t="shared" si="900"/>
        <v>1</v>
      </c>
      <c r="Q9632">
        <f t="shared" si="901"/>
        <v>12</v>
      </c>
      <c r="R9632">
        <f t="shared" si="902"/>
        <v>2019</v>
      </c>
    </row>
    <row r="9633" spans="1:18" x14ac:dyDescent="0.25">
      <c r="A9633" s="6" t="s">
        <v>10659</v>
      </c>
      <c r="B9633" s="6" t="s">
        <v>223</v>
      </c>
      <c r="C9633" s="6" t="s">
        <v>95</v>
      </c>
      <c r="D9633" s="6" t="s">
        <v>58</v>
      </c>
      <c r="E9633" s="6" t="s">
        <v>50</v>
      </c>
      <c r="F9633" s="10">
        <v>43523</v>
      </c>
      <c r="G9633" s="6">
        <v>2</v>
      </c>
      <c r="H9633" s="11">
        <f>VLOOKUP(B9633,[1]!Product_Data[#Data],4,0)</f>
        <v>799</v>
      </c>
      <c r="I9633" s="11">
        <f>VLOOKUP(B9633,[1]!Product_Data[#Data],3,0)</f>
        <v>455</v>
      </c>
      <c r="J9633" s="11">
        <f t="shared" si="903"/>
        <v>910</v>
      </c>
      <c r="K9633" s="11">
        <f t="shared" si="904"/>
        <v>1598</v>
      </c>
      <c r="L9633" s="11">
        <f t="shared" si="905"/>
        <v>688</v>
      </c>
      <c r="M9633" t="str">
        <f>VLOOKUP(C9633,[1]!Location_Data[#Data],2,0)</f>
        <v>Fullerton</v>
      </c>
      <c r="N9633" t="str">
        <f>VLOOKUP(D9633,[1]!Salespeople_Data[#Data],2,0)</f>
        <v>Christopher Tucker</v>
      </c>
      <c r="O9633" t="str">
        <f>VLOOKUP(E9633,[1]!Customer_Data[#Data],2,0)</f>
        <v>David Perkins</v>
      </c>
      <c r="P9633" s="15">
        <f t="shared" si="900"/>
        <v>4</v>
      </c>
      <c r="Q9633">
        <f t="shared" si="901"/>
        <v>2</v>
      </c>
      <c r="R9633">
        <f t="shared" si="902"/>
        <v>2019</v>
      </c>
    </row>
    <row r="9634" spans="1:18" x14ac:dyDescent="0.25">
      <c r="A9634" s="6" t="s">
        <v>10660</v>
      </c>
      <c r="B9634" s="6" t="s">
        <v>238</v>
      </c>
      <c r="C9634" s="6" t="s">
        <v>120</v>
      </c>
      <c r="D9634" s="6" t="s">
        <v>250</v>
      </c>
      <c r="E9634" s="6" t="s">
        <v>1623</v>
      </c>
      <c r="F9634" s="10">
        <v>43513</v>
      </c>
      <c r="G9634" s="6">
        <v>2</v>
      </c>
      <c r="H9634" s="11">
        <f>VLOOKUP(B9634,[1]!Product_Data[#Data],4,0)</f>
        <v>871</v>
      </c>
      <c r="I9634" s="11">
        <f>VLOOKUP(B9634,[1]!Product_Data[#Data],3,0)</f>
        <v>540</v>
      </c>
      <c r="J9634" s="11">
        <f t="shared" si="903"/>
        <v>1080</v>
      </c>
      <c r="K9634" s="11">
        <f t="shared" si="904"/>
        <v>1742</v>
      </c>
      <c r="L9634" s="11">
        <f t="shared" si="905"/>
        <v>662</v>
      </c>
      <c r="M9634" t="str">
        <f>VLOOKUP(C9634,[1]!Location_Data[#Data],2,0)</f>
        <v>Elk Grove</v>
      </c>
      <c r="N9634" t="str">
        <f>VLOOKUP(D9634,[1]!Salespeople_Data[#Data],2,0)</f>
        <v>Martin Carr</v>
      </c>
      <c r="O9634" t="str">
        <f>VLOOKUP(E9634,[1]!Customer_Data[#Data],2,0)</f>
        <v>Bobby Duncan</v>
      </c>
      <c r="P9634" s="15">
        <f t="shared" si="900"/>
        <v>1</v>
      </c>
      <c r="Q9634">
        <f t="shared" si="901"/>
        <v>2</v>
      </c>
      <c r="R9634">
        <f t="shared" si="902"/>
        <v>2019</v>
      </c>
    </row>
    <row r="9635" spans="1:18" x14ac:dyDescent="0.25">
      <c r="A9635" s="6" t="s">
        <v>10661</v>
      </c>
      <c r="B9635" s="6" t="s">
        <v>152</v>
      </c>
      <c r="C9635" s="6" t="s">
        <v>74</v>
      </c>
      <c r="D9635" s="6" t="s">
        <v>40</v>
      </c>
      <c r="E9635" s="6" t="s">
        <v>406</v>
      </c>
      <c r="F9635" s="10">
        <v>43766</v>
      </c>
      <c r="G9635" s="6">
        <v>4</v>
      </c>
      <c r="H9635" s="11">
        <f>VLOOKUP(B9635,[1]!Product_Data[#Data],4,0)</f>
        <v>951</v>
      </c>
      <c r="I9635" s="11">
        <f>VLOOKUP(B9635,[1]!Product_Data[#Data],3,0)</f>
        <v>504</v>
      </c>
      <c r="J9635" s="11">
        <f t="shared" si="903"/>
        <v>2016</v>
      </c>
      <c r="K9635" s="11">
        <f t="shared" si="904"/>
        <v>3804</v>
      </c>
      <c r="L9635" s="11">
        <f t="shared" si="905"/>
        <v>1788</v>
      </c>
      <c r="M9635" t="str">
        <f>VLOOKUP(C9635,[1]!Location_Data[#Data],2,0)</f>
        <v>West Covina</v>
      </c>
      <c r="N9635" t="str">
        <f>VLOOKUP(D9635,[1]!Salespeople_Data[#Data],2,0)</f>
        <v>Brian Hansen</v>
      </c>
      <c r="O9635" t="str">
        <f>VLOOKUP(E9635,[1]!Customer_Data[#Data],2,0)</f>
        <v>Phillip Harvey</v>
      </c>
      <c r="P9635" s="15">
        <f t="shared" si="900"/>
        <v>2</v>
      </c>
      <c r="Q9635">
        <f t="shared" si="901"/>
        <v>10</v>
      </c>
      <c r="R9635">
        <f t="shared" si="902"/>
        <v>2019</v>
      </c>
    </row>
    <row r="9636" spans="1:18" x14ac:dyDescent="0.25">
      <c r="A9636" s="6" t="s">
        <v>10662</v>
      </c>
      <c r="B9636" s="6" t="s">
        <v>403</v>
      </c>
      <c r="C9636" s="6" t="s">
        <v>331</v>
      </c>
      <c r="D9636" s="6" t="s">
        <v>35</v>
      </c>
      <c r="E9636" s="6" t="s">
        <v>634</v>
      </c>
      <c r="F9636" s="10">
        <v>43660</v>
      </c>
      <c r="G9636" s="6">
        <v>3</v>
      </c>
      <c r="H9636" s="11">
        <f>VLOOKUP(B9636,[1]!Product_Data[#Data],4,0)</f>
        <v>392</v>
      </c>
      <c r="I9636" s="11">
        <f>VLOOKUP(B9636,[1]!Product_Data[#Data],3,0)</f>
        <v>255</v>
      </c>
      <c r="J9636" s="11">
        <f t="shared" si="903"/>
        <v>765</v>
      </c>
      <c r="K9636" s="11">
        <f t="shared" si="904"/>
        <v>1176</v>
      </c>
      <c r="L9636" s="11">
        <f t="shared" si="905"/>
        <v>411</v>
      </c>
      <c r="M9636" t="str">
        <f>VLOOKUP(C9636,[1]!Location_Data[#Data],2,0)</f>
        <v>Sunnyvale</v>
      </c>
      <c r="N9636" t="str">
        <f>VLOOKUP(D9636,[1]!Salespeople_Data[#Data],2,0)</f>
        <v>Charles Harper</v>
      </c>
      <c r="O9636" t="str">
        <f>VLOOKUP(E9636,[1]!Customer_Data[#Data],2,0)</f>
        <v>Jesse Castillo</v>
      </c>
      <c r="P9636" s="15">
        <f t="shared" si="900"/>
        <v>1</v>
      </c>
      <c r="Q9636">
        <f t="shared" si="901"/>
        <v>7</v>
      </c>
      <c r="R9636">
        <f t="shared" si="902"/>
        <v>2019</v>
      </c>
    </row>
    <row r="9637" spans="1:18" x14ac:dyDescent="0.25">
      <c r="A9637" s="6" t="s">
        <v>10663</v>
      </c>
      <c r="B9637" s="6" t="s">
        <v>18</v>
      </c>
      <c r="C9637" s="6" t="s">
        <v>268</v>
      </c>
      <c r="D9637" s="6" t="s">
        <v>35</v>
      </c>
      <c r="E9637" s="6" t="s">
        <v>2817</v>
      </c>
      <c r="F9637" s="10">
        <v>43746</v>
      </c>
      <c r="G9637" s="6">
        <v>1</v>
      </c>
      <c r="H9637" s="11">
        <f>VLOOKUP(B9637,[1]!Product_Data[#Data],4,0)</f>
        <v>880</v>
      </c>
      <c r="I9637" s="11">
        <f>VLOOKUP(B9637,[1]!Product_Data[#Data],3,0)</f>
        <v>634</v>
      </c>
      <c r="J9637" s="11">
        <f t="shared" si="903"/>
        <v>634</v>
      </c>
      <c r="K9637" s="11">
        <f t="shared" si="904"/>
        <v>880</v>
      </c>
      <c r="L9637" s="11">
        <f t="shared" si="905"/>
        <v>246</v>
      </c>
      <c r="M9637" t="str">
        <f>VLOOKUP(C9637,[1]!Location_Data[#Data],2,0)</f>
        <v>Murrieta</v>
      </c>
      <c r="N9637" t="str">
        <f>VLOOKUP(D9637,[1]!Salespeople_Data[#Data],2,0)</f>
        <v>Charles Harper</v>
      </c>
      <c r="O9637" t="str">
        <f>VLOOKUP(E9637,[1]!Customer_Data[#Data],2,0)</f>
        <v>Raymond Spencer</v>
      </c>
      <c r="P9637" s="15">
        <f t="shared" si="900"/>
        <v>3</v>
      </c>
      <c r="Q9637">
        <f t="shared" si="901"/>
        <v>10</v>
      </c>
      <c r="R9637">
        <f t="shared" si="902"/>
        <v>2019</v>
      </c>
    </row>
    <row r="9638" spans="1:18" x14ac:dyDescent="0.25">
      <c r="A9638" s="6" t="s">
        <v>10664</v>
      </c>
      <c r="B9638" s="6" t="s">
        <v>383</v>
      </c>
      <c r="C9638" s="6" t="s">
        <v>149</v>
      </c>
      <c r="D9638" s="6" t="s">
        <v>257</v>
      </c>
      <c r="E9638" s="6" t="s">
        <v>1906</v>
      </c>
      <c r="F9638" s="10">
        <v>43619</v>
      </c>
      <c r="G9638" s="6">
        <v>1</v>
      </c>
      <c r="H9638" s="11">
        <f>VLOOKUP(B9638,[1]!Product_Data[#Data],4,0)</f>
        <v>1494</v>
      </c>
      <c r="I9638" s="11">
        <f>VLOOKUP(B9638,[1]!Product_Data[#Data],3,0)</f>
        <v>971</v>
      </c>
      <c r="J9638" s="11">
        <f t="shared" si="903"/>
        <v>971</v>
      </c>
      <c r="K9638" s="11">
        <f t="shared" si="904"/>
        <v>1494</v>
      </c>
      <c r="L9638" s="11">
        <f t="shared" si="905"/>
        <v>523</v>
      </c>
      <c r="M9638" t="str">
        <f>VLOOKUP(C9638,[1]!Location_Data[#Data],2,0)</f>
        <v>Antioch</v>
      </c>
      <c r="N9638" t="str">
        <f>VLOOKUP(D9638,[1]!Salespeople_Data[#Data],2,0)</f>
        <v>Jerry Perry</v>
      </c>
      <c r="O9638" t="str">
        <f>VLOOKUP(E9638,[1]!Customer_Data[#Data],2,0)</f>
        <v>Philip Cunningham</v>
      </c>
      <c r="P9638" s="15">
        <f t="shared" si="900"/>
        <v>2</v>
      </c>
      <c r="Q9638">
        <f t="shared" si="901"/>
        <v>6</v>
      </c>
      <c r="R9638">
        <f t="shared" si="902"/>
        <v>2019</v>
      </c>
    </row>
    <row r="9639" spans="1:18" x14ac:dyDescent="0.25">
      <c r="A9639" s="6" t="s">
        <v>10665</v>
      </c>
      <c r="B9639" s="6" t="s">
        <v>38</v>
      </c>
      <c r="C9639" s="6" t="s">
        <v>490</v>
      </c>
      <c r="D9639" s="6" t="s">
        <v>58</v>
      </c>
      <c r="E9639" s="6" t="s">
        <v>1497</v>
      </c>
      <c r="F9639" s="10">
        <v>43537</v>
      </c>
      <c r="G9639" s="6">
        <v>2</v>
      </c>
      <c r="H9639" s="11">
        <f>VLOOKUP(B9639,[1]!Product_Data[#Data],4,0)</f>
        <v>2283</v>
      </c>
      <c r="I9639" s="11">
        <f>VLOOKUP(B9639,[1]!Product_Data[#Data],3,0)</f>
        <v>1484</v>
      </c>
      <c r="J9639" s="11">
        <f t="shared" si="903"/>
        <v>2968</v>
      </c>
      <c r="K9639" s="11">
        <f t="shared" si="904"/>
        <v>4566</v>
      </c>
      <c r="L9639" s="11">
        <f t="shared" si="905"/>
        <v>1598</v>
      </c>
      <c r="M9639" t="str">
        <f>VLOOKUP(C9639,[1]!Location_Data[#Data],2,0)</f>
        <v>Temecula</v>
      </c>
      <c r="N9639" t="str">
        <f>VLOOKUP(D9639,[1]!Salespeople_Data[#Data],2,0)</f>
        <v>Christopher Tucker</v>
      </c>
      <c r="O9639" t="str">
        <f>VLOOKUP(E9639,[1]!Customer_Data[#Data],2,0)</f>
        <v>Philip Bailey</v>
      </c>
      <c r="P9639" s="15">
        <f t="shared" si="900"/>
        <v>4</v>
      </c>
      <c r="Q9639">
        <f t="shared" si="901"/>
        <v>3</v>
      </c>
      <c r="R9639">
        <f t="shared" si="902"/>
        <v>2019</v>
      </c>
    </row>
    <row r="9640" spans="1:18" x14ac:dyDescent="0.25">
      <c r="A9640" s="6" t="s">
        <v>10666</v>
      </c>
      <c r="B9640" s="6" t="s">
        <v>311</v>
      </c>
      <c r="C9640" s="6" t="s">
        <v>380</v>
      </c>
      <c r="D9640" s="6" t="s">
        <v>10</v>
      </c>
      <c r="E9640" s="6" t="s">
        <v>853</v>
      </c>
      <c r="F9640" s="10">
        <v>43805</v>
      </c>
      <c r="G9640" s="6">
        <v>1</v>
      </c>
      <c r="H9640" s="11">
        <f>VLOOKUP(B9640,[1]!Product_Data[#Data],4,0)</f>
        <v>1743</v>
      </c>
      <c r="I9640" s="11">
        <f>VLOOKUP(B9640,[1]!Product_Data[#Data],3,0)</f>
        <v>872</v>
      </c>
      <c r="J9640" s="11">
        <f t="shared" si="903"/>
        <v>872</v>
      </c>
      <c r="K9640" s="11">
        <f t="shared" si="904"/>
        <v>1743</v>
      </c>
      <c r="L9640" s="11">
        <f t="shared" si="905"/>
        <v>871</v>
      </c>
      <c r="M9640" t="str">
        <f>VLOOKUP(C9640,[1]!Location_Data[#Data],2,0)</f>
        <v>Los Angeles</v>
      </c>
      <c r="N9640" t="str">
        <f>VLOOKUP(D9640,[1]!Salespeople_Data[#Data],2,0)</f>
        <v>Justin Lynch</v>
      </c>
      <c r="O9640" t="str">
        <f>VLOOKUP(E9640,[1]!Customer_Data[#Data],2,0)</f>
        <v>Daniel Berry</v>
      </c>
      <c r="P9640" s="15">
        <f t="shared" si="900"/>
        <v>6</v>
      </c>
      <c r="Q9640">
        <f t="shared" si="901"/>
        <v>12</v>
      </c>
      <c r="R9640">
        <f t="shared" si="902"/>
        <v>2019</v>
      </c>
    </row>
    <row r="9641" spans="1:18" x14ac:dyDescent="0.25">
      <c r="A9641" s="6" t="s">
        <v>10667</v>
      </c>
      <c r="B9641" s="6" t="s">
        <v>479</v>
      </c>
      <c r="C9641" s="6" t="s">
        <v>95</v>
      </c>
      <c r="D9641" s="6" t="s">
        <v>170</v>
      </c>
      <c r="E9641" s="6" t="s">
        <v>3790</v>
      </c>
      <c r="F9641" s="10">
        <v>43669</v>
      </c>
      <c r="G9641" s="6">
        <v>2</v>
      </c>
      <c r="H9641" s="11">
        <f>VLOOKUP(B9641,[1]!Product_Data[#Data],4,0)</f>
        <v>123</v>
      </c>
      <c r="I9641" s="11">
        <f>VLOOKUP(B9641,[1]!Product_Data[#Data],3,0)</f>
        <v>84</v>
      </c>
      <c r="J9641" s="11">
        <f t="shared" si="903"/>
        <v>168</v>
      </c>
      <c r="K9641" s="11">
        <f t="shared" si="904"/>
        <v>246</v>
      </c>
      <c r="L9641" s="11">
        <f t="shared" si="905"/>
        <v>78</v>
      </c>
      <c r="M9641" t="str">
        <f>VLOOKUP(C9641,[1]!Location_Data[#Data],2,0)</f>
        <v>Fullerton</v>
      </c>
      <c r="N9641" t="str">
        <f>VLOOKUP(D9641,[1]!Salespeople_Data[#Data],2,0)</f>
        <v>Sean Miller</v>
      </c>
      <c r="O9641" t="str">
        <f>VLOOKUP(E9641,[1]!Customer_Data[#Data],2,0)</f>
        <v>Joe Carroll</v>
      </c>
      <c r="P9641" s="15">
        <f t="shared" si="900"/>
        <v>3</v>
      </c>
      <c r="Q9641">
        <f t="shared" si="901"/>
        <v>7</v>
      </c>
      <c r="R9641">
        <f t="shared" si="902"/>
        <v>2019</v>
      </c>
    </row>
    <row r="9642" spans="1:18" x14ac:dyDescent="0.25">
      <c r="A9642" s="6" t="s">
        <v>10668</v>
      </c>
      <c r="B9642" s="6" t="s">
        <v>33</v>
      </c>
      <c r="C9642" s="6" t="s">
        <v>90</v>
      </c>
      <c r="D9642" s="6" t="s">
        <v>225</v>
      </c>
      <c r="E9642" s="6" t="s">
        <v>486</v>
      </c>
      <c r="F9642" s="10">
        <v>43674</v>
      </c>
      <c r="G9642" s="6">
        <v>1</v>
      </c>
      <c r="H9642" s="11">
        <f>VLOOKUP(B9642,[1]!Product_Data[#Data],4,0)</f>
        <v>1582</v>
      </c>
      <c r="I9642" s="11">
        <f>VLOOKUP(B9642,[1]!Product_Data[#Data],3,0)</f>
        <v>1234</v>
      </c>
      <c r="J9642" s="11">
        <f t="shared" si="903"/>
        <v>1234</v>
      </c>
      <c r="K9642" s="11">
        <f t="shared" si="904"/>
        <v>1582</v>
      </c>
      <c r="L9642" s="11">
        <f t="shared" si="905"/>
        <v>348</v>
      </c>
      <c r="M9642" t="str">
        <f>VLOOKUP(C9642,[1]!Location_Data[#Data],2,0)</f>
        <v>Irvine</v>
      </c>
      <c r="N9642" t="str">
        <f>VLOOKUP(D9642,[1]!Salespeople_Data[#Data],2,0)</f>
        <v>Andrew Bowman</v>
      </c>
      <c r="O9642" t="str">
        <f>VLOOKUP(E9642,[1]!Customer_Data[#Data],2,0)</f>
        <v>Jason Dixon</v>
      </c>
      <c r="P9642" s="15">
        <f t="shared" si="900"/>
        <v>1</v>
      </c>
      <c r="Q9642">
        <f t="shared" si="901"/>
        <v>7</v>
      </c>
      <c r="R9642">
        <f t="shared" si="902"/>
        <v>2019</v>
      </c>
    </row>
    <row r="9643" spans="1:18" x14ac:dyDescent="0.25">
      <c r="A9643" s="6" t="s">
        <v>10669</v>
      </c>
      <c r="B9643" s="6" t="s">
        <v>33</v>
      </c>
      <c r="C9643" s="6" t="s">
        <v>190</v>
      </c>
      <c r="D9643" s="6" t="s">
        <v>20</v>
      </c>
      <c r="E9643" s="6" t="s">
        <v>2330</v>
      </c>
      <c r="F9643" s="10">
        <v>43739</v>
      </c>
      <c r="G9643" s="6">
        <v>1</v>
      </c>
      <c r="H9643" s="11">
        <f>VLOOKUP(B9643,[1]!Product_Data[#Data],4,0)</f>
        <v>1582</v>
      </c>
      <c r="I9643" s="11">
        <f>VLOOKUP(B9643,[1]!Product_Data[#Data],3,0)</f>
        <v>1234</v>
      </c>
      <c r="J9643" s="11">
        <f t="shared" si="903"/>
        <v>1234</v>
      </c>
      <c r="K9643" s="11">
        <f t="shared" si="904"/>
        <v>1582</v>
      </c>
      <c r="L9643" s="11">
        <f t="shared" si="905"/>
        <v>348</v>
      </c>
      <c r="M9643" t="str">
        <f>VLOOKUP(C9643,[1]!Location_Data[#Data],2,0)</f>
        <v>Oakland</v>
      </c>
      <c r="N9643" t="str">
        <f>VLOOKUP(D9643,[1]!Salespeople_Data[#Data],2,0)</f>
        <v>Joshua Cook</v>
      </c>
      <c r="O9643" t="str">
        <f>VLOOKUP(E9643,[1]!Customer_Data[#Data],2,0)</f>
        <v>Bobby Hughes</v>
      </c>
      <c r="P9643" s="15">
        <f t="shared" si="900"/>
        <v>3</v>
      </c>
      <c r="Q9643">
        <f t="shared" si="901"/>
        <v>10</v>
      </c>
      <c r="R9643">
        <f t="shared" si="902"/>
        <v>2019</v>
      </c>
    </row>
    <row r="9644" spans="1:18" x14ac:dyDescent="0.25">
      <c r="A9644" s="6" t="s">
        <v>10670</v>
      </c>
      <c r="B9644" s="6" t="s">
        <v>164</v>
      </c>
      <c r="C9644" s="6" t="s">
        <v>204</v>
      </c>
      <c r="D9644" s="6" t="s">
        <v>53</v>
      </c>
      <c r="E9644" s="6" t="s">
        <v>290</v>
      </c>
      <c r="F9644" s="10">
        <v>43597</v>
      </c>
      <c r="G9644" s="6">
        <v>4</v>
      </c>
      <c r="H9644" s="11">
        <f>VLOOKUP(B9644,[1]!Product_Data[#Data],4,0)</f>
        <v>637</v>
      </c>
      <c r="I9644" s="11">
        <f>VLOOKUP(B9644,[1]!Product_Data[#Data],3,0)</f>
        <v>389</v>
      </c>
      <c r="J9644" s="11">
        <f t="shared" si="903"/>
        <v>1556</v>
      </c>
      <c r="K9644" s="11">
        <f t="shared" si="904"/>
        <v>2548</v>
      </c>
      <c r="L9644" s="11">
        <f t="shared" si="905"/>
        <v>992</v>
      </c>
      <c r="M9644" t="str">
        <f>VLOOKUP(C9644,[1]!Location_Data[#Data],2,0)</f>
        <v>Corona</v>
      </c>
      <c r="N9644" t="str">
        <f>VLOOKUP(D9644,[1]!Salespeople_Data[#Data],2,0)</f>
        <v>Scott Mason</v>
      </c>
      <c r="O9644" t="str">
        <f>VLOOKUP(E9644,[1]!Customer_Data[#Data],2,0)</f>
        <v>Keith Moore</v>
      </c>
      <c r="P9644" s="15">
        <f t="shared" si="900"/>
        <v>1</v>
      </c>
      <c r="Q9644">
        <f t="shared" si="901"/>
        <v>5</v>
      </c>
      <c r="R9644">
        <f t="shared" si="902"/>
        <v>2019</v>
      </c>
    </row>
    <row r="9645" spans="1:18" x14ac:dyDescent="0.25">
      <c r="A9645" s="6" t="s">
        <v>10671</v>
      </c>
      <c r="B9645" s="6" t="s">
        <v>403</v>
      </c>
      <c r="C9645" s="6" t="s">
        <v>57</v>
      </c>
      <c r="D9645" s="6" t="s">
        <v>71</v>
      </c>
      <c r="E9645" s="6" t="s">
        <v>801</v>
      </c>
      <c r="F9645" s="10">
        <v>43733</v>
      </c>
      <c r="G9645" s="6">
        <v>1</v>
      </c>
      <c r="H9645" s="11">
        <f>VLOOKUP(B9645,[1]!Product_Data[#Data],4,0)</f>
        <v>392</v>
      </c>
      <c r="I9645" s="11">
        <f>VLOOKUP(B9645,[1]!Product_Data[#Data],3,0)</f>
        <v>255</v>
      </c>
      <c r="J9645" s="11">
        <f t="shared" si="903"/>
        <v>255</v>
      </c>
      <c r="K9645" s="11">
        <f t="shared" si="904"/>
        <v>392</v>
      </c>
      <c r="L9645" s="11">
        <f t="shared" si="905"/>
        <v>137</v>
      </c>
      <c r="M9645" t="str">
        <f>VLOOKUP(C9645,[1]!Location_Data[#Data],2,0)</f>
        <v>Thousand Oaks</v>
      </c>
      <c r="N9645" t="str">
        <f>VLOOKUP(D9645,[1]!Salespeople_Data[#Data],2,0)</f>
        <v>Gary Rodriguez</v>
      </c>
      <c r="O9645" t="str">
        <f>VLOOKUP(E9645,[1]!Customer_Data[#Data],2,0)</f>
        <v>Kenneth Hill</v>
      </c>
      <c r="P9645" s="15">
        <f t="shared" si="900"/>
        <v>4</v>
      </c>
      <c r="Q9645">
        <f t="shared" si="901"/>
        <v>9</v>
      </c>
      <c r="R9645">
        <f t="shared" si="902"/>
        <v>2019</v>
      </c>
    </row>
    <row r="9646" spans="1:18" x14ac:dyDescent="0.25">
      <c r="A9646" s="6" t="s">
        <v>10672</v>
      </c>
      <c r="B9646" s="6" t="s">
        <v>23</v>
      </c>
      <c r="C9646" s="6" t="s">
        <v>731</v>
      </c>
      <c r="D9646" s="6" t="s">
        <v>146</v>
      </c>
      <c r="E9646" s="6" t="s">
        <v>470</v>
      </c>
      <c r="F9646" s="10">
        <v>43574</v>
      </c>
      <c r="G9646" s="6">
        <v>3</v>
      </c>
      <c r="H9646" s="11">
        <f>VLOOKUP(B9646,[1]!Product_Data[#Data],4,0)</f>
        <v>1052</v>
      </c>
      <c r="I9646" s="11">
        <f>VLOOKUP(B9646,[1]!Product_Data[#Data],3,0)</f>
        <v>589</v>
      </c>
      <c r="J9646" s="11">
        <f t="shared" si="903"/>
        <v>1767</v>
      </c>
      <c r="K9646" s="11">
        <f t="shared" si="904"/>
        <v>3156</v>
      </c>
      <c r="L9646" s="11">
        <f t="shared" si="905"/>
        <v>1389</v>
      </c>
      <c r="M9646" t="str">
        <f>VLOOKUP(C9646,[1]!Location_Data[#Data],2,0)</f>
        <v>Costa Mesa</v>
      </c>
      <c r="N9646" t="str">
        <f>VLOOKUP(D9646,[1]!Salespeople_Data[#Data],2,0)</f>
        <v>Carl Elliott</v>
      </c>
      <c r="O9646" t="str">
        <f>VLOOKUP(E9646,[1]!Customer_Data[#Data],2,0)</f>
        <v>Fred Jenkins</v>
      </c>
      <c r="P9646" s="15">
        <f t="shared" si="900"/>
        <v>6</v>
      </c>
      <c r="Q9646">
        <f t="shared" si="901"/>
        <v>4</v>
      </c>
      <c r="R9646">
        <f t="shared" si="902"/>
        <v>2019</v>
      </c>
    </row>
    <row r="9647" spans="1:18" x14ac:dyDescent="0.25">
      <c r="A9647" s="6" t="s">
        <v>10673</v>
      </c>
      <c r="B9647" s="6" t="s">
        <v>435</v>
      </c>
      <c r="C9647" s="6" t="s">
        <v>195</v>
      </c>
      <c r="D9647" s="6" t="s">
        <v>80</v>
      </c>
      <c r="E9647" s="6" t="s">
        <v>459</v>
      </c>
      <c r="F9647" s="10">
        <v>43783</v>
      </c>
      <c r="G9647" s="6">
        <v>1</v>
      </c>
      <c r="H9647" s="11">
        <f>VLOOKUP(B9647,[1]!Product_Data[#Data],4,0)</f>
        <v>2141</v>
      </c>
      <c r="I9647" s="11">
        <f>VLOOKUP(B9647,[1]!Product_Data[#Data],3,0)</f>
        <v>1777</v>
      </c>
      <c r="J9647" s="11">
        <f t="shared" si="903"/>
        <v>1777</v>
      </c>
      <c r="K9647" s="11">
        <f t="shared" si="904"/>
        <v>2141</v>
      </c>
      <c r="L9647" s="11">
        <f t="shared" si="905"/>
        <v>364</v>
      </c>
      <c r="M9647" t="str">
        <f>VLOOKUP(C9647,[1]!Location_Data[#Data],2,0)</f>
        <v>Pomona</v>
      </c>
      <c r="N9647" t="str">
        <f>VLOOKUP(D9647,[1]!Salespeople_Data[#Data],2,0)</f>
        <v>Henry Nelson</v>
      </c>
      <c r="O9647" t="str">
        <f>VLOOKUP(E9647,[1]!Customer_Data[#Data],2,0)</f>
        <v>Johnny Martinez</v>
      </c>
      <c r="P9647" s="15">
        <f t="shared" si="900"/>
        <v>5</v>
      </c>
      <c r="Q9647">
        <f t="shared" si="901"/>
        <v>11</v>
      </c>
      <c r="R9647">
        <f t="shared" si="902"/>
        <v>2019</v>
      </c>
    </row>
    <row r="9648" spans="1:18" x14ac:dyDescent="0.25">
      <c r="A9648" s="6" t="s">
        <v>10674</v>
      </c>
      <c r="B9648" s="6" t="s">
        <v>47</v>
      </c>
      <c r="C9648" s="6" t="s">
        <v>149</v>
      </c>
      <c r="D9648" s="6" t="s">
        <v>30</v>
      </c>
      <c r="E9648" s="6" t="s">
        <v>2420</v>
      </c>
      <c r="F9648" s="10">
        <v>43619</v>
      </c>
      <c r="G9648" s="6">
        <v>1</v>
      </c>
      <c r="H9648" s="11">
        <f>VLOOKUP(B9648,[1]!Product_Data[#Data],4,0)</f>
        <v>1812</v>
      </c>
      <c r="I9648" s="11">
        <f>VLOOKUP(B9648,[1]!Product_Data[#Data],3,0)</f>
        <v>1305</v>
      </c>
      <c r="J9648" s="11">
        <f t="shared" si="903"/>
        <v>1305</v>
      </c>
      <c r="K9648" s="11">
        <f t="shared" si="904"/>
        <v>1812</v>
      </c>
      <c r="L9648" s="11">
        <f t="shared" si="905"/>
        <v>507</v>
      </c>
      <c r="M9648" t="str">
        <f>VLOOKUP(C9648,[1]!Location_Data[#Data],2,0)</f>
        <v>Antioch</v>
      </c>
      <c r="N9648" t="str">
        <f>VLOOKUP(D9648,[1]!Salespeople_Data[#Data],2,0)</f>
        <v>Carl Hall</v>
      </c>
      <c r="O9648" t="str">
        <f>VLOOKUP(E9648,[1]!Customer_Data[#Data],2,0)</f>
        <v>Shawn Ramos</v>
      </c>
      <c r="P9648" s="15">
        <f t="shared" si="900"/>
        <v>2</v>
      </c>
      <c r="Q9648">
        <f t="shared" si="901"/>
        <v>6</v>
      </c>
      <c r="R9648">
        <f t="shared" si="902"/>
        <v>2019</v>
      </c>
    </row>
    <row r="9649" spans="1:18" x14ac:dyDescent="0.25">
      <c r="A9649" s="6" t="s">
        <v>10675</v>
      </c>
      <c r="B9649" s="6" t="s">
        <v>605</v>
      </c>
      <c r="C9649" s="6" t="s">
        <v>14</v>
      </c>
      <c r="D9649" s="6" t="s">
        <v>75</v>
      </c>
      <c r="E9649" s="6" t="s">
        <v>1534</v>
      </c>
      <c r="F9649" s="10">
        <v>43761</v>
      </c>
      <c r="G9649" s="6">
        <v>1</v>
      </c>
      <c r="H9649" s="11">
        <f>VLOOKUP(B9649,[1]!Product_Data[#Data],4,0)</f>
        <v>913</v>
      </c>
      <c r="I9649" s="11">
        <f>VLOOKUP(B9649,[1]!Product_Data[#Data],3,0)</f>
        <v>584</v>
      </c>
      <c r="J9649" s="11">
        <f t="shared" si="903"/>
        <v>584</v>
      </c>
      <c r="K9649" s="11">
        <f t="shared" si="904"/>
        <v>913</v>
      </c>
      <c r="L9649" s="11">
        <f t="shared" si="905"/>
        <v>329</v>
      </c>
      <c r="M9649" t="str">
        <f>VLOOKUP(C9649,[1]!Location_Data[#Data],2,0)</f>
        <v>Santa Clarita</v>
      </c>
      <c r="N9649" t="str">
        <f>VLOOKUP(D9649,[1]!Salespeople_Data[#Data],2,0)</f>
        <v>Roger Robertson</v>
      </c>
      <c r="O9649" t="str">
        <f>VLOOKUP(E9649,[1]!Customer_Data[#Data],2,0)</f>
        <v>Russell Bailey</v>
      </c>
      <c r="P9649" s="15">
        <f t="shared" si="900"/>
        <v>4</v>
      </c>
      <c r="Q9649">
        <f t="shared" si="901"/>
        <v>10</v>
      </c>
      <c r="R9649">
        <f t="shared" si="902"/>
        <v>2019</v>
      </c>
    </row>
    <row r="9650" spans="1:18" x14ac:dyDescent="0.25">
      <c r="A9650" s="6" t="s">
        <v>10676</v>
      </c>
      <c r="B9650" s="6" t="s">
        <v>238</v>
      </c>
      <c r="C9650" s="6" t="s">
        <v>331</v>
      </c>
      <c r="D9650" s="6" t="s">
        <v>116</v>
      </c>
      <c r="E9650" s="6" t="s">
        <v>896</v>
      </c>
      <c r="F9650" s="10">
        <v>43484</v>
      </c>
      <c r="G9650" s="6">
        <v>1</v>
      </c>
      <c r="H9650" s="11">
        <f>VLOOKUP(B9650,[1]!Product_Data[#Data],4,0)</f>
        <v>871</v>
      </c>
      <c r="I9650" s="11">
        <f>VLOOKUP(B9650,[1]!Product_Data[#Data],3,0)</f>
        <v>540</v>
      </c>
      <c r="J9650" s="11">
        <f t="shared" si="903"/>
        <v>540</v>
      </c>
      <c r="K9650" s="11">
        <f t="shared" si="904"/>
        <v>871</v>
      </c>
      <c r="L9650" s="11">
        <f t="shared" si="905"/>
        <v>331</v>
      </c>
      <c r="M9650" t="str">
        <f>VLOOKUP(C9650,[1]!Location_Data[#Data],2,0)</f>
        <v>Sunnyvale</v>
      </c>
      <c r="N9650" t="str">
        <f>VLOOKUP(D9650,[1]!Salespeople_Data[#Data],2,0)</f>
        <v>Roger Ramos</v>
      </c>
      <c r="O9650" t="str">
        <f>VLOOKUP(E9650,[1]!Customer_Data[#Data],2,0)</f>
        <v>Eric Bradley</v>
      </c>
      <c r="P9650" s="15">
        <f t="shared" si="900"/>
        <v>7</v>
      </c>
      <c r="Q9650">
        <f t="shared" si="901"/>
        <v>1</v>
      </c>
      <c r="R9650">
        <f t="shared" si="902"/>
        <v>2019</v>
      </c>
    </row>
    <row r="9651" spans="1:18" x14ac:dyDescent="0.25">
      <c r="A9651" s="6" t="s">
        <v>10677</v>
      </c>
      <c r="B9651" s="6" t="s">
        <v>1149</v>
      </c>
      <c r="C9651" s="6" t="s">
        <v>120</v>
      </c>
      <c r="D9651" s="6" t="s">
        <v>212</v>
      </c>
      <c r="E9651" s="6" t="s">
        <v>882</v>
      </c>
      <c r="F9651" s="10">
        <v>43521</v>
      </c>
      <c r="G9651" s="6">
        <v>3</v>
      </c>
      <c r="H9651" s="11">
        <f>VLOOKUP(B9651,[1]!Product_Data[#Data],4,0)</f>
        <v>847</v>
      </c>
      <c r="I9651" s="11">
        <f>VLOOKUP(B9651,[1]!Product_Data[#Data],3,0)</f>
        <v>534</v>
      </c>
      <c r="J9651" s="11">
        <f t="shared" si="903"/>
        <v>1602</v>
      </c>
      <c r="K9651" s="11">
        <f t="shared" si="904"/>
        <v>2541</v>
      </c>
      <c r="L9651" s="11">
        <f t="shared" si="905"/>
        <v>939</v>
      </c>
      <c r="M9651" t="str">
        <f>VLOOKUP(C9651,[1]!Location_Data[#Data],2,0)</f>
        <v>Elk Grove</v>
      </c>
      <c r="N9651" t="str">
        <f>VLOOKUP(D9651,[1]!Salespeople_Data[#Data],2,0)</f>
        <v>Ronald Reed</v>
      </c>
      <c r="O9651" t="str">
        <f>VLOOKUP(E9651,[1]!Customer_Data[#Data],2,0)</f>
        <v>Jonathan Hawkins</v>
      </c>
      <c r="P9651" s="15">
        <f t="shared" si="900"/>
        <v>2</v>
      </c>
      <c r="Q9651">
        <f t="shared" si="901"/>
        <v>2</v>
      </c>
      <c r="R9651">
        <f t="shared" si="902"/>
        <v>2019</v>
      </c>
    </row>
    <row r="9652" spans="1:18" x14ac:dyDescent="0.25">
      <c r="A9652" s="6" t="s">
        <v>10678</v>
      </c>
      <c r="B9652" s="6" t="s">
        <v>408</v>
      </c>
      <c r="C9652" s="6" t="s">
        <v>24</v>
      </c>
      <c r="D9652" s="6" t="s">
        <v>58</v>
      </c>
      <c r="E9652" s="6" t="s">
        <v>757</v>
      </c>
      <c r="F9652" s="10">
        <v>43528</v>
      </c>
      <c r="G9652" s="6">
        <v>1</v>
      </c>
      <c r="H9652" s="11">
        <f>VLOOKUP(B9652,[1]!Product_Data[#Data],4,0)</f>
        <v>1405</v>
      </c>
      <c r="I9652" s="11">
        <f>VLOOKUP(B9652,[1]!Product_Data[#Data],3,0)</f>
        <v>1054</v>
      </c>
      <c r="J9652" s="11">
        <f t="shared" si="903"/>
        <v>1054</v>
      </c>
      <c r="K9652" s="11">
        <f t="shared" si="904"/>
        <v>1405</v>
      </c>
      <c r="L9652" s="11">
        <f t="shared" si="905"/>
        <v>351</v>
      </c>
      <c r="M9652" t="str">
        <f>VLOOKUP(C9652,[1]!Location_Data[#Data],2,0)</f>
        <v>Lancaster</v>
      </c>
      <c r="N9652" t="str">
        <f>VLOOKUP(D9652,[1]!Salespeople_Data[#Data],2,0)</f>
        <v>Christopher Tucker</v>
      </c>
      <c r="O9652" t="str">
        <f>VLOOKUP(E9652,[1]!Customer_Data[#Data],2,0)</f>
        <v>Paul Carpenter</v>
      </c>
      <c r="P9652" s="15">
        <f t="shared" si="900"/>
        <v>2</v>
      </c>
      <c r="Q9652">
        <f t="shared" si="901"/>
        <v>3</v>
      </c>
      <c r="R9652">
        <f t="shared" si="902"/>
        <v>2019</v>
      </c>
    </row>
    <row r="9653" spans="1:18" x14ac:dyDescent="0.25">
      <c r="A9653" s="6" t="s">
        <v>10679</v>
      </c>
      <c r="B9653" s="6" t="s">
        <v>228</v>
      </c>
      <c r="C9653" s="6" t="s">
        <v>349</v>
      </c>
      <c r="D9653" s="6" t="s">
        <v>359</v>
      </c>
      <c r="E9653" s="6" t="s">
        <v>3098</v>
      </c>
      <c r="F9653" s="10">
        <v>43792</v>
      </c>
      <c r="G9653" s="6">
        <v>1</v>
      </c>
      <c r="H9653" s="11">
        <f>VLOOKUP(B9653,[1]!Product_Data[#Data],4,0)</f>
        <v>1862</v>
      </c>
      <c r="I9653" s="11">
        <f>VLOOKUP(B9653,[1]!Product_Data[#Data],3,0)</f>
        <v>1173</v>
      </c>
      <c r="J9653" s="11">
        <f t="shared" si="903"/>
        <v>1173</v>
      </c>
      <c r="K9653" s="11">
        <f t="shared" si="904"/>
        <v>1862</v>
      </c>
      <c r="L9653" s="11">
        <f t="shared" si="905"/>
        <v>689</v>
      </c>
      <c r="M9653" t="str">
        <f>VLOOKUP(C9653,[1]!Location_Data[#Data],2,0)</f>
        <v>Santa Clara</v>
      </c>
      <c r="N9653" t="str">
        <f>VLOOKUP(D9653,[1]!Salespeople_Data[#Data],2,0)</f>
        <v>Eugene Holmes</v>
      </c>
      <c r="O9653" t="str">
        <f>VLOOKUP(E9653,[1]!Customer_Data[#Data],2,0)</f>
        <v>Brian Warren</v>
      </c>
      <c r="P9653" s="15">
        <f t="shared" si="900"/>
        <v>7</v>
      </c>
      <c r="Q9653">
        <f t="shared" si="901"/>
        <v>11</v>
      </c>
      <c r="R9653">
        <f t="shared" si="902"/>
        <v>2019</v>
      </c>
    </row>
    <row r="9654" spans="1:18" x14ac:dyDescent="0.25">
      <c r="A9654" s="6" t="s">
        <v>10680</v>
      </c>
      <c r="B9654" s="6" t="s">
        <v>412</v>
      </c>
      <c r="C9654" s="6" t="s">
        <v>169</v>
      </c>
      <c r="D9654" s="6" t="s">
        <v>10</v>
      </c>
      <c r="E9654" s="6" t="s">
        <v>117</v>
      </c>
      <c r="F9654" s="10">
        <v>43509</v>
      </c>
      <c r="G9654" s="6">
        <v>2</v>
      </c>
      <c r="H9654" s="11">
        <f>VLOOKUP(B9654,[1]!Product_Data[#Data],4,0)</f>
        <v>2396</v>
      </c>
      <c r="I9654" s="11">
        <f>VLOOKUP(B9654,[1]!Product_Data[#Data],3,0)</f>
        <v>1965</v>
      </c>
      <c r="J9654" s="11">
        <f t="shared" si="903"/>
        <v>3930</v>
      </c>
      <c r="K9654" s="11">
        <f t="shared" si="904"/>
        <v>4792</v>
      </c>
      <c r="L9654" s="11">
        <f t="shared" si="905"/>
        <v>862</v>
      </c>
      <c r="M9654" t="str">
        <f>VLOOKUP(C9654,[1]!Location_Data[#Data],2,0)</f>
        <v>Vista</v>
      </c>
      <c r="N9654" t="str">
        <f>VLOOKUP(D9654,[1]!Salespeople_Data[#Data],2,0)</f>
        <v>Justin Lynch</v>
      </c>
      <c r="O9654" t="str">
        <f>VLOOKUP(E9654,[1]!Customer_Data[#Data],2,0)</f>
        <v>Anthony Turner</v>
      </c>
      <c r="P9654" s="15">
        <f t="shared" si="900"/>
        <v>4</v>
      </c>
      <c r="Q9654">
        <f t="shared" si="901"/>
        <v>2</v>
      </c>
      <c r="R9654">
        <f t="shared" si="902"/>
        <v>2019</v>
      </c>
    </row>
    <row r="9655" spans="1:18" x14ac:dyDescent="0.25">
      <c r="A9655" s="6" t="s">
        <v>10681</v>
      </c>
      <c r="B9655" s="6" t="s">
        <v>94</v>
      </c>
      <c r="C9655" s="6" t="s">
        <v>44</v>
      </c>
      <c r="D9655" s="6" t="s">
        <v>10</v>
      </c>
      <c r="E9655" s="6" t="s">
        <v>4355</v>
      </c>
      <c r="F9655" s="10">
        <v>43570</v>
      </c>
      <c r="G9655" s="6">
        <v>1</v>
      </c>
      <c r="H9655" s="11">
        <f>VLOOKUP(B9655,[1]!Product_Data[#Data],4,0)</f>
        <v>1639</v>
      </c>
      <c r="I9655" s="11">
        <f>VLOOKUP(B9655,[1]!Product_Data[#Data],3,0)</f>
        <v>1295</v>
      </c>
      <c r="J9655" s="11">
        <f t="shared" si="903"/>
        <v>1295</v>
      </c>
      <c r="K9655" s="11">
        <f t="shared" si="904"/>
        <v>1639</v>
      </c>
      <c r="L9655" s="11">
        <f t="shared" si="905"/>
        <v>344</v>
      </c>
      <c r="M9655" t="str">
        <f>VLOOKUP(C9655,[1]!Location_Data[#Data],2,0)</f>
        <v>Moreno Valley</v>
      </c>
      <c r="N9655" t="str">
        <f>VLOOKUP(D9655,[1]!Salespeople_Data[#Data],2,0)</f>
        <v>Justin Lynch</v>
      </c>
      <c r="O9655" t="str">
        <f>VLOOKUP(E9655,[1]!Customer_Data[#Data],2,0)</f>
        <v>Richard Cunningham</v>
      </c>
      <c r="P9655" s="15">
        <f t="shared" si="900"/>
        <v>2</v>
      </c>
      <c r="Q9655">
        <f t="shared" si="901"/>
        <v>4</v>
      </c>
      <c r="R9655">
        <f t="shared" si="902"/>
        <v>2019</v>
      </c>
    </row>
    <row r="9656" spans="1:18" x14ac:dyDescent="0.25">
      <c r="A9656" s="6" t="s">
        <v>10682</v>
      </c>
      <c r="B9656" s="6" t="s">
        <v>395</v>
      </c>
      <c r="C9656" s="6" t="s">
        <v>204</v>
      </c>
      <c r="D9656" s="6" t="s">
        <v>96</v>
      </c>
      <c r="E9656" s="6" t="s">
        <v>1086</v>
      </c>
      <c r="F9656" s="10">
        <v>43548</v>
      </c>
      <c r="G9656" s="6">
        <v>1</v>
      </c>
      <c r="H9656" s="11">
        <f>VLOOKUP(B9656,[1]!Product_Data[#Data],4,0)</f>
        <v>2257</v>
      </c>
      <c r="I9656" s="11">
        <f>VLOOKUP(B9656,[1]!Product_Data[#Data],3,0)</f>
        <v>1535</v>
      </c>
      <c r="J9656" s="11">
        <f t="shared" si="903"/>
        <v>1535</v>
      </c>
      <c r="K9656" s="11">
        <f t="shared" si="904"/>
        <v>2257</v>
      </c>
      <c r="L9656" s="11">
        <f t="shared" si="905"/>
        <v>722</v>
      </c>
      <c r="M9656" t="str">
        <f>VLOOKUP(C9656,[1]!Location_Data[#Data],2,0)</f>
        <v>Corona</v>
      </c>
      <c r="N9656" t="str">
        <f>VLOOKUP(D9656,[1]!Salespeople_Data[#Data],2,0)</f>
        <v>Brian Thomas</v>
      </c>
      <c r="O9656" t="str">
        <f>VLOOKUP(E9656,[1]!Customer_Data[#Data],2,0)</f>
        <v>Shawn Day</v>
      </c>
      <c r="P9656" s="15">
        <f t="shared" si="900"/>
        <v>1</v>
      </c>
      <c r="Q9656">
        <f t="shared" si="901"/>
        <v>3</v>
      </c>
      <c r="R9656">
        <f t="shared" si="902"/>
        <v>2019</v>
      </c>
    </row>
    <row r="9657" spans="1:18" x14ac:dyDescent="0.25">
      <c r="A9657" s="6" t="s">
        <v>10683</v>
      </c>
      <c r="B9657" s="6" t="s">
        <v>181</v>
      </c>
      <c r="C9657" s="6" t="s">
        <v>70</v>
      </c>
      <c r="D9657" s="6" t="s">
        <v>25</v>
      </c>
      <c r="E9657" s="6" t="s">
        <v>1483</v>
      </c>
      <c r="F9657" s="10">
        <v>43732</v>
      </c>
      <c r="G9657" s="6">
        <v>2</v>
      </c>
      <c r="H9657" s="11">
        <f>VLOOKUP(B9657,[1]!Product_Data[#Data],4,0)</f>
        <v>1500</v>
      </c>
      <c r="I9657" s="11">
        <f>VLOOKUP(B9657,[1]!Product_Data[#Data],3,0)</f>
        <v>900</v>
      </c>
      <c r="J9657" s="11">
        <f t="shared" si="903"/>
        <v>1800</v>
      </c>
      <c r="K9657" s="11">
        <f t="shared" si="904"/>
        <v>3000</v>
      </c>
      <c r="L9657" s="11">
        <f t="shared" si="905"/>
        <v>1200</v>
      </c>
      <c r="M9657" t="str">
        <f>VLOOKUP(C9657,[1]!Location_Data[#Data],2,0)</f>
        <v>Clovis</v>
      </c>
      <c r="N9657" t="str">
        <f>VLOOKUP(D9657,[1]!Salespeople_Data[#Data],2,0)</f>
        <v>Brian Davis</v>
      </c>
      <c r="O9657" t="str">
        <f>VLOOKUP(E9657,[1]!Customer_Data[#Data],2,0)</f>
        <v>Albert Rice</v>
      </c>
      <c r="P9657" s="15">
        <f t="shared" si="900"/>
        <v>3</v>
      </c>
      <c r="Q9657">
        <f t="shared" si="901"/>
        <v>9</v>
      </c>
      <c r="R9657">
        <f t="shared" si="902"/>
        <v>2019</v>
      </c>
    </row>
    <row r="9658" spans="1:18" x14ac:dyDescent="0.25">
      <c r="A9658" s="6" t="s">
        <v>10684</v>
      </c>
      <c r="B9658" s="6" t="s">
        <v>245</v>
      </c>
      <c r="C9658" s="6" t="s">
        <v>316</v>
      </c>
      <c r="D9658" s="6" t="s">
        <v>116</v>
      </c>
      <c r="E9658" s="6" t="s">
        <v>279</v>
      </c>
      <c r="F9658" s="10">
        <v>43732</v>
      </c>
      <c r="G9658" s="6">
        <v>3</v>
      </c>
      <c r="H9658" s="11">
        <f>VLOOKUP(B9658,[1]!Product_Data[#Data],4,0)</f>
        <v>818</v>
      </c>
      <c r="I9658" s="11">
        <f>VLOOKUP(B9658,[1]!Product_Data[#Data],3,0)</f>
        <v>450</v>
      </c>
      <c r="J9658" s="11">
        <f t="shared" si="903"/>
        <v>1350</v>
      </c>
      <c r="K9658" s="11">
        <f t="shared" si="904"/>
        <v>2454</v>
      </c>
      <c r="L9658" s="11">
        <f t="shared" si="905"/>
        <v>1104</v>
      </c>
      <c r="M9658" t="str">
        <f>VLOOKUP(C9658,[1]!Location_Data[#Data],2,0)</f>
        <v>East Los Angeles</v>
      </c>
      <c r="N9658" t="str">
        <f>VLOOKUP(D9658,[1]!Salespeople_Data[#Data],2,0)</f>
        <v>Roger Ramos</v>
      </c>
      <c r="O9658" t="str">
        <f>VLOOKUP(E9658,[1]!Customer_Data[#Data],2,0)</f>
        <v>Joshua Bennett</v>
      </c>
      <c r="P9658" s="15">
        <f t="shared" si="900"/>
        <v>3</v>
      </c>
      <c r="Q9658">
        <f t="shared" si="901"/>
        <v>9</v>
      </c>
      <c r="R9658">
        <f t="shared" si="902"/>
        <v>2019</v>
      </c>
    </row>
    <row r="9659" spans="1:18" x14ac:dyDescent="0.25">
      <c r="A9659" s="6" t="s">
        <v>10685</v>
      </c>
      <c r="B9659" s="6" t="s">
        <v>164</v>
      </c>
      <c r="C9659" s="6" t="s">
        <v>48</v>
      </c>
      <c r="D9659" s="6" t="s">
        <v>159</v>
      </c>
      <c r="E9659" s="6" t="s">
        <v>656</v>
      </c>
      <c r="F9659" s="10">
        <v>43651</v>
      </c>
      <c r="G9659" s="6">
        <v>4</v>
      </c>
      <c r="H9659" s="11">
        <f>VLOOKUP(B9659,[1]!Product_Data[#Data],4,0)</f>
        <v>637</v>
      </c>
      <c r="I9659" s="11">
        <f>VLOOKUP(B9659,[1]!Product_Data[#Data],3,0)</f>
        <v>389</v>
      </c>
      <c r="J9659" s="11">
        <f t="shared" si="903"/>
        <v>1556</v>
      </c>
      <c r="K9659" s="11">
        <f t="shared" si="904"/>
        <v>2548</v>
      </c>
      <c r="L9659" s="11">
        <f t="shared" si="905"/>
        <v>992</v>
      </c>
      <c r="M9659" t="str">
        <f>VLOOKUP(C9659,[1]!Location_Data[#Data],2,0)</f>
        <v>Rialto</v>
      </c>
      <c r="N9659" t="str">
        <f>VLOOKUP(D9659,[1]!Salespeople_Data[#Data],2,0)</f>
        <v>Bobby Russell</v>
      </c>
      <c r="O9659" t="str">
        <f>VLOOKUP(E9659,[1]!Customer_Data[#Data],2,0)</f>
        <v>Harry Castillo</v>
      </c>
      <c r="P9659" s="15">
        <f t="shared" si="900"/>
        <v>6</v>
      </c>
      <c r="Q9659">
        <f t="shared" si="901"/>
        <v>7</v>
      </c>
      <c r="R9659">
        <f t="shared" si="902"/>
        <v>2019</v>
      </c>
    </row>
    <row r="9660" spans="1:18" x14ac:dyDescent="0.25">
      <c r="A9660" s="6" t="s">
        <v>10686</v>
      </c>
      <c r="B9660" s="6" t="s">
        <v>210</v>
      </c>
      <c r="C9660" s="6" t="s">
        <v>380</v>
      </c>
      <c r="D9660" s="6" t="s">
        <v>159</v>
      </c>
      <c r="E9660" s="6" t="s">
        <v>3773</v>
      </c>
      <c r="F9660" s="10">
        <v>43712</v>
      </c>
      <c r="G9660" s="6">
        <v>1</v>
      </c>
      <c r="H9660" s="11">
        <f>VLOOKUP(B9660,[1]!Product_Data[#Data],4,0)</f>
        <v>458</v>
      </c>
      <c r="I9660" s="11">
        <f>VLOOKUP(B9660,[1]!Product_Data[#Data],3,0)</f>
        <v>376</v>
      </c>
      <c r="J9660" s="11">
        <f t="shared" si="903"/>
        <v>376</v>
      </c>
      <c r="K9660" s="11">
        <f t="shared" si="904"/>
        <v>458</v>
      </c>
      <c r="L9660" s="11">
        <f t="shared" si="905"/>
        <v>82</v>
      </c>
      <c r="M9660" t="str">
        <f>VLOOKUP(C9660,[1]!Location_Data[#Data],2,0)</f>
        <v>Los Angeles</v>
      </c>
      <c r="N9660" t="str">
        <f>VLOOKUP(D9660,[1]!Salespeople_Data[#Data],2,0)</f>
        <v>Bobby Russell</v>
      </c>
      <c r="O9660" t="str">
        <f>VLOOKUP(E9660,[1]!Customer_Data[#Data],2,0)</f>
        <v>Earl Robinson</v>
      </c>
      <c r="P9660" s="15">
        <f t="shared" si="900"/>
        <v>4</v>
      </c>
      <c r="Q9660">
        <f t="shared" si="901"/>
        <v>9</v>
      </c>
      <c r="R9660">
        <f t="shared" si="902"/>
        <v>2019</v>
      </c>
    </row>
    <row r="9661" spans="1:18" x14ac:dyDescent="0.25">
      <c r="A9661" s="6" t="s">
        <v>10687</v>
      </c>
      <c r="B9661" s="6" t="s">
        <v>370</v>
      </c>
      <c r="C9661" s="6" t="s">
        <v>110</v>
      </c>
      <c r="D9661" s="6" t="s">
        <v>116</v>
      </c>
      <c r="E9661" s="6" t="s">
        <v>1933</v>
      </c>
      <c r="F9661" s="10">
        <v>43675</v>
      </c>
      <c r="G9661" s="6">
        <v>1</v>
      </c>
      <c r="H9661" s="11">
        <f>VLOOKUP(B9661,[1]!Product_Data[#Data],4,0)</f>
        <v>771</v>
      </c>
      <c r="I9661" s="11">
        <f>VLOOKUP(B9661,[1]!Product_Data[#Data],3,0)</f>
        <v>648</v>
      </c>
      <c r="J9661" s="11">
        <f t="shared" si="903"/>
        <v>648</v>
      </c>
      <c r="K9661" s="11">
        <f t="shared" si="904"/>
        <v>771</v>
      </c>
      <c r="L9661" s="11">
        <f t="shared" si="905"/>
        <v>123</v>
      </c>
      <c r="M9661" t="str">
        <f>VLOOKUP(C9661,[1]!Location_Data[#Data],2,0)</f>
        <v>Richmond</v>
      </c>
      <c r="N9661" t="str">
        <f>VLOOKUP(D9661,[1]!Salespeople_Data[#Data],2,0)</f>
        <v>Roger Ramos</v>
      </c>
      <c r="O9661" t="str">
        <f>VLOOKUP(E9661,[1]!Customer_Data[#Data],2,0)</f>
        <v>Juan Collins</v>
      </c>
      <c r="P9661" s="15">
        <f t="shared" si="900"/>
        <v>2</v>
      </c>
      <c r="Q9661">
        <f t="shared" si="901"/>
        <v>7</v>
      </c>
      <c r="R9661">
        <f t="shared" si="902"/>
        <v>2019</v>
      </c>
    </row>
    <row r="9662" spans="1:18" x14ac:dyDescent="0.25">
      <c r="A9662" s="6" t="s">
        <v>10688</v>
      </c>
      <c r="B9662" s="6" t="s">
        <v>352</v>
      </c>
      <c r="C9662" s="6" t="s">
        <v>380</v>
      </c>
      <c r="D9662" s="6" t="s">
        <v>413</v>
      </c>
      <c r="E9662" s="6" t="s">
        <v>885</v>
      </c>
      <c r="F9662" s="10">
        <v>43787</v>
      </c>
      <c r="G9662" s="6">
        <v>2</v>
      </c>
      <c r="H9662" s="11">
        <f>VLOOKUP(B9662,[1]!Product_Data[#Data],4,0)</f>
        <v>203</v>
      </c>
      <c r="I9662" s="11">
        <f>VLOOKUP(B9662,[1]!Product_Data[#Data],3,0)</f>
        <v>154</v>
      </c>
      <c r="J9662" s="11">
        <f t="shared" si="903"/>
        <v>308</v>
      </c>
      <c r="K9662" s="11">
        <f t="shared" si="904"/>
        <v>406</v>
      </c>
      <c r="L9662" s="11">
        <f t="shared" si="905"/>
        <v>98</v>
      </c>
      <c r="M9662" t="str">
        <f>VLOOKUP(C9662,[1]!Location_Data[#Data],2,0)</f>
        <v>Los Angeles</v>
      </c>
      <c r="N9662" t="str">
        <f>VLOOKUP(D9662,[1]!Salespeople_Data[#Data],2,0)</f>
        <v>Kenneth Bradley</v>
      </c>
      <c r="O9662" t="str">
        <f>VLOOKUP(E9662,[1]!Customer_Data[#Data],2,0)</f>
        <v>Andrew Peters</v>
      </c>
      <c r="P9662" s="15">
        <f t="shared" si="900"/>
        <v>2</v>
      </c>
      <c r="Q9662">
        <f t="shared" si="901"/>
        <v>11</v>
      </c>
      <c r="R9662">
        <f t="shared" si="902"/>
        <v>2019</v>
      </c>
    </row>
    <row r="9663" spans="1:18" x14ac:dyDescent="0.25">
      <c r="A9663" s="6" t="s">
        <v>10689</v>
      </c>
      <c r="B9663" s="6" t="s">
        <v>256</v>
      </c>
      <c r="C9663" s="6" t="s">
        <v>386</v>
      </c>
      <c r="D9663" s="6" t="s">
        <v>101</v>
      </c>
      <c r="E9663" s="6" t="s">
        <v>433</v>
      </c>
      <c r="F9663" s="10">
        <v>43785</v>
      </c>
      <c r="G9663" s="6">
        <v>1</v>
      </c>
      <c r="H9663" s="11">
        <f>VLOOKUP(B9663,[1]!Product_Data[#Data],4,0)</f>
        <v>596</v>
      </c>
      <c r="I9663" s="11">
        <f>VLOOKUP(B9663,[1]!Product_Data[#Data],3,0)</f>
        <v>358</v>
      </c>
      <c r="J9663" s="11">
        <f t="shared" si="903"/>
        <v>358</v>
      </c>
      <c r="K9663" s="11">
        <f t="shared" si="904"/>
        <v>596</v>
      </c>
      <c r="L9663" s="11">
        <f t="shared" si="905"/>
        <v>238</v>
      </c>
      <c r="M9663" t="str">
        <f>VLOOKUP(C9663,[1]!Location_Data[#Data],2,0)</f>
        <v>Carlsbad</v>
      </c>
      <c r="N9663" t="str">
        <f>VLOOKUP(D9663,[1]!Salespeople_Data[#Data],2,0)</f>
        <v>Scott Clark</v>
      </c>
      <c r="O9663" t="str">
        <f>VLOOKUP(E9663,[1]!Customer_Data[#Data],2,0)</f>
        <v>Thomas Campbell</v>
      </c>
      <c r="P9663" s="15">
        <f t="shared" si="900"/>
        <v>7</v>
      </c>
      <c r="Q9663">
        <f t="shared" si="901"/>
        <v>11</v>
      </c>
      <c r="R9663">
        <f t="shared" si="902"/>
        <v>2019</v>
      </c>
    </row>
    <row r="9664" spans="1:18" x14ac:dyDescent="0.25">
      <c r="A9664" s="6" t="s">
        <v>10690</v>
      </c>
      <c r="B9664" s="6" t="s">
        <v>325</v>
      </c>
      <c r="C9664" s="6" t="s">
        <v>190</v>
      </c>
      <c r="D9664" s="6" t="s">
        <v>25</v>
      </c>
      <c r="E9664" s="6" t="s">
        <v>563</v>
      </c>
      <c r="F9664" s="10">
        <v>43715</v>
      </c>
      <c r="G9664" s="6">
        <v>3</v>
      </c>
      <c r="H9664" s="11">
        <f>VLOOKUP(B9664,[1]!Product_Data[#Data],4,0)</f>
        <v>1526</v>
      </c>
      <c r="I9664" s="11">
        <f>VLOOKUP(B9664,[1]!Product_Data[#Data],3,0)</f>
        <v>1251</v>
      </c>
      <c r="J9664" s="11">
        <f t="shared" si="903"/>
        <v>3753</v>
      </c>
      <c r="K9664" s="11">
        <f t="shared" si="904"/>
        <v>4578</v>
      </c>
      <c r="L9664" s="11">
        <f t="shared" si="905"/>
        <v>825</v>
      </c>
      <c r="M9664" t="str">
        <f>VLOOKUP(C9664,[1]!Location_Data[#Data],2,0)</f>
        <v>Oakland</v>
      </c>
      <c r="N9664" t="str">
        <f>VLOOKUP(D9664,[1]!Salespeople_Data[#Data],2,0)</f>
        <v>Brian Davis</v>
      </c>
      <c r="O9664" t="str">
        <f>VLOOKUP(E9664,[1]!Customer_Data[#Data],2,0)</f>
        <v>Harold Matthews</v>
      </c>
      <c r="P9664" s="15">
        <f t="shared" si="900"/>
        <v>7</v>
      </c>
      <c r="Q9664">
        <f t="shared" si="901"/>
        <v>9</v>
      </c>
      <c r="R9664">
        <f t="shared" si="902"/>
        <v>2019</v>
      </c>
    </row>
    <row r="9665" spans="1:18" x14ac:dyDescent="0.25">
      <c r="A9665" s="6" t="s">
        <v>10691</v>
      </c>
      <c r="B9665" s="6" t="s">
        <v>129</v>
      </c>
      <c r="C9665" s="6" t="s">
        <v>211</v>
      </c>
      <c r="D9665" s="6" t="s">
        <v>87</v>
      </c>
      <c r="E9665" s="6" t="s">
        <v>475</v>
      </c>
      <c r="F9665" s="10">
        <v>43638</v>
      </c>
      <c r="G9665" s="6">
        <v>1</v>
      </c>
      <c r="H9665" s="11">
        <f>VLOOKUP(B9665,[1]!Product_Data[#Data],4,0)</f>
        <v>127</v>
      </c>
      <c r="I9665" s="11">
        <f>VLOOKUP(B9665,[1]!Product_Data[#Data],3,0)</f>
        <v>79</v>
      </c>
      <c r="J9665" s="11">
        <f t="shared" si="903"/>
        <v>79</v>
      </c>
      <c r="K9665" s="11">
        <f t="shared" si="904"/>
        <v>127</v>
      </c>
      <c r="L9665" s="11">
        <f t="shared" si="905"/>
        <v>48</v>
      </c>
      <c r="M9665" t="str">
        <f>VLOOKUP(C9665,[1]!Location_Data[#Data],2,0)</f>
        <v>Chula Vista</v>
      </c>
      <c r="N9665" t="str">
        <f>VLOOKUP(D9665,[1]!Salespeople_Data[#Data],2,0)</f>
        <v>Martin Perry</v>
      </c>
      <c r="O9665" t="str">
        <f>VLOOKUP(E9665,[1]!Customer_Data[#Data],2,0)</f>
        <v>Peter Bradley</v>
      </c>
      <c r="P9665" s="15">
        <f t="shared" si="900"/>
        <v>7</v>
      </c>
      <c r="Q9665">
        <f t="shared" si="901"/>
        <v>6</v>
      </c>
      <c r="R9665">
        <f t="shared" si="902"/>
        <v>2019</v>
      </c>
    </row>
    <row r="9666" spans="1:18" x14ac:dyDescent="0.25">
      <c r="A9666" s="6" t="s">
        <v>10692</v>
      </c>
      <c r="B9666" s="6" t="s">
        <v>440</v>
      </c>
      <c r="C9666" s="6" t="s">
        <v>195</v>
      </c>
      <c r="D9666" s="6" t="s">
        <v>269</v>
      </c>
      <c r="E9666" s="6" t="s">
        <v>3357</v>
      </c>
      <c r="F9666" s="10">
        <v>43633</v>
      </c>
      <c r="G9666" s="6">
        <v>1</v>
      </c>
      <c r="H9666" s="11">
        <f>VLOOKUP(B9666,[1]!Product_Data[#Data],4,0)</f>
        <v>800</v>
      </c>
      <c r="I9666" s="11">
        <f>VLOOKUP(B9666,[1]!Product_Data[#Data],3,0)</f>
        <v>536</v>
      </c>
      <c r="J9666" s="11">
        <f t="shared" si="903"/>
        <v>536</v>
      </c>
      <c r="K9666" s="11">
        <f t="shared" si="904"/>
        <v>800</v>
      </c>
      <c r="L9666" s="11">
        <f t="shared" si="905"/>
        <v>264</v>
      </c>
      <c r="M9666" t="str">
        <f>VLOOKUP(C9666,[1]!Location_Data[#Data],2,0)</f>
        <v>Pomona</v>
      </c>
      <c r="N9666" t="str">
        <f>VLOOKUP(D9666,[1]!Salespeople_Data[#Data],2,0)</f>
        <v>Kevin Butler</v>
      </c>
      <c r="O9666" t="str">
        <f>VLOOKUP(E9666,[1]!Customer_Data[#Data],2,0)</f>
        <v>Sean Olson</v>
      </c>
      <c r="P9666" s="15">
        <f t="shared" ref="P9666:P9729" si="906">WEEKDAY(F9666)</f>
        <v>2</v>
      </c>
      <c r="Q9666">
        <f t="shared" ref="Q9666:Q9729" si="907">MONTH(F9666)</f>
        <v>6</v>
      </c>
      <c r="R9666">
        <f t="shared" ref="R9666:R9729" si="908">YEAR(F9666)</f>
        <v>2019</v>
      </c>
    </row>
    <row r="9667" spans="1:18" x14ac:dyDescent="0.25">
      <c r="A9667" s="6" t="s">
        <v>10693</v>
      </c>
      <c r="B9667" s="6" t="s">
        <v>256</v>
      </c>
      <c r="C9667" s="6" t="s">
        <v>286</v>
      </c>
      <c r="D9667" s="6" t="s">
        <v>146</v>
      </c>
      <c r="E9667" s="6" t="s">
        <v>2577</v>
      </c>
      <c r="F9667" s="10">
        <v>43743</v>
      </c>
      <c r="G9667" s="6">
        <v>2</v>
      </c>
      <c r="H9667" s="11">
        <f>VLOOKUP(B9667,[1]!Product_Data[#Data],4,0)</f>
        <v>596</v>
      </c>
      <c r="I9667" s="11">
        <f>VLOOKUP(B9667,[1]!Product_Data[#Data],3,0)</f>
        <v>358</v>
      </c>
      <c r="J9667" s="11">
        <f t="shared" ref="J9667:J9730" si="909">PRODUCT(I9667,G9667)</f>
        <v>716</v>
      </c>
      <c r="K9667" s="11">
        <f t="shared" ref="K9667:K9730" si="910">PRODUCT(H9667,G9667)</f>
        <v>1192</v>
      </c>
      <c r="L9667" s="11">
        <f t="shared" ref="L9667:L9730" si="911">K9667-J9667</f>
        <v>476</v>
      </c>
      <c r="M9667" t="str">
        <f>VLOOKUP(C9667,[1]!Location_Data[#Data],2,0)</f>
        <v>El Monte</v>
      </c>
      <c r="N9667" t="str">
        <f>VLOOKUP(D9667,[1]!Salespeople_Data[#Data],2,0)</f>
        <v>Carl Elliott</v>
      </c>
      <c r="O9667" t="str">
        <f>VLOOKUP(E9667,[1]!Customer_Data[#Data],2,0)</f>
        <v>Jerry Green</v>
      </c>
      <c r="P9667" s="15">
        <f t="shared" si="906"/>
        <v>7</v>
      </c>
      <c r="Q9667">
        <f t="shared" si="907"/>
        <v>10</v>
      </c>
      <c r="R9667">
        <f t="shared" si="908"/>
        <v>2019</v>
      </c>
    </row>
    <row r="9668" spans="1:18" x14ac:dyDescent="0.25">
      <c r="A9668" s="6" t="s">
        <v>10694</v>
      </c>
      <c r="B9668" s="6" t="s">
        <v>925</v>
      </c>
      <c r="C9668" s="6" t="s">
        <v>246</v>
      </c>
      <c r="D9668" s="6" t="s">
        <v>136</v>
      </c>
      <c r="E9668" s="6" t="s">
        <v>6347</v>
      </c>
      <c r="F9668" s="10">
        <v>43529</v>
      </c>
      <c r="G9668" s="6">
        <v>4</v>
      </c>
      <c r="H9668" s="11">
        <f>VLOOKUP(B9668,[1]!Product_Data[#Data],4,0)</f>
        <v>136</v>
      </c>
      <c r="I9668" s="11">
        <f>VLOOKUP(B9668,[1]!Product_Data[#Data],3,0)</f>
        <v>72</v>
      </c>
      <c r="J9668" s="11">
        <f t="shared" si="909"/>
        <v>288</v>
      </c>
      <c r="K9668" s="11">
        <f t="shared" si="910"/>
        <v>544</v>
      </c>
      <c r="L9668" s="11">
        <f t="shared" si="911"/>
        <v>256</v>
      </c>
      <c r="M9668" t="str">
        <f>VLOOKUP(C9668,[1]!Location_Data[#Data],2,0)</f>
        <v>San Francisco</v>
      </c>
      <c r="N9668" t="str">
        <f>VLOOKUP(D9668,[1]!Salespeople_Data[#Data],2,0)</f>
        <v>Clarence Fox</v>
      </c>
      <c r="O9668" t="str">
        <f>VLOOKUP(E9668,[1]!Customer_Data[#Data],2,0)</f>
        <v>Aaron Johnson</v>
      </c>
      <c r="P9668" s="15">
        <f t="shared" si="906"/>
        <v>3</v>
      </c>
      <c r="Q9668">
        <f t="shared" si="907"/>
        <v>3</v>
      </c>
      <c r="R9668">
        <f t="shared" si="908"/>
        <v>2019</v>
      </c>
    </row>
    <row r="9669" spans="1:18" x14ac:dyDescent="0.25">
      <c r="A9669" s="6" t="s">
        <v>10695</v>
      </c>
      <c r="B9669" s="6" t="s">
        <v>464</v>
      </c>
      <c r="C9669" s="6" t="s">
        <v>286</v>
      </c>
      <c r="D9669" s="6" t="s">
        <v>159</v>
      </c>
      <c r="E9669" s="6" t="s">
        <v>465</v>
      </c>
      <c r="F9669" s="10">
        <v>43682</v>
      </c>
      <c r="G9669" s="6">
        <v>1</v>
      </c>
      <c r="H9669" s="11">
        <f>VLOOKUP(B9669,[1]!Product_Data[#Data],4,0)</f>
        <v>1566</v>
      </c>
      <c r="I9669" s="11">
        <f>VLOOKUP(B9669,[1]!Product_Data[#Data],3,0)</f>
        <v>1190</v>
      </c>
      <c r="J9669" s="11">
        <f t="shared" si="909"/>
        <v>1190</v>
      </c>
      <c r="K9669" s="11">
        <f t="shared" si="910"/>
        <v>1566</v>
      </c>
      <c r="L9669" s="11">
        <f t="shared" si="911"/>
        <v>376</v>
      </c>
      <c r="M9669" t="str">
        <f>VLOOKUP(C9669,[1]!Location_Data[#Data],2,0)</f>
        <v>El Monte</v>
      </c>
      <c r="N9669" t="str">
        <f>VLOOKUP(D9669,[1]!Salespeople_Data[#Data],2,0)</f>
        <v>Bobby Russell</v>
      </c>
      <c r="O9669" t="str">
        <f>VLOOKUP(E9669,[1]!Customer_Data[#Data],2,0)</f>
        <v>Keith Griffin</v>
      </c>
      <c r="P9669" s="15">
        <f t="shared" si="906"/>
        <v>2</v>
      </c>
      <c r="Q9669">
        <f t="shared" si="907"/>
        <v>8</v>
      </c>
      <c r="R9669">
        <f t="shared" si="908"/>
        <v>2019</v>
      </c>
    </row>
    <row r="9670" spans="1:18" x14ac:dyDescent="0.25">
      <c r="A9670" s="6" t="s">
        <v>10696</v>
      </c>
      <c r="B9670" s="6" t="s">
        <v>457</v>
      </c>
      <c r="C9670" s="6" t="s">
        <v>467</v>
      </c>
      <c r="D9670" s="6" t="s">
        <v>146</v>
      </c>
      <c r="E9670" s="6" t="s">
        <v>2681</v>
      </c>
      <c r="F9670" s="10">
        <v>43562</v>
      </c>
      <c r="G9670" s="6">
        <v>2</v>
      </c>
      <c r="H9670" s="11">
        <f>VLOOKUP(B9670,[1]!Product_Data[#Data],4,0)</f>
        <v>947</v>
      </c>
      <c r="I9670" s="11">
        <f>VLOOKUP(B9670,[1]!Product_Data[#Data],3,0)</f>
        <v>786</v>
      </c>
      <c r="J9670" s="11">
        <f t="shared" si="909"/>
        <v>1572</v>
      </c>
      <c r="K9670" s="11">
        <f t="shared" si="910"/>
        <v>1894</v>
      </c>
      <c r="L9670" s="11">
        <f t="shared" si="911"/>
        <v>322</v>
      </c>
      <c r="M9670" t="str">
        <f>VLOOKUP(C9670,[1]!Location_Data[#Data],2,0)</f>
        <v>Garden Grove</v>
      </c>
      <c r="N9670" t="str">
        <f>VLOOKUP(D9670,[1]!Salespeople_Data[#Data],2,0)</f>
        <v>Carl Elliott</v>
      </c>
      <c r="O9670" t="str">
        <f>VLOOKUP(E9670,[1]!Customer_Data[#Data],2,0)</f>
        <v>Billy Adams</v>
      </c>
      <c r="P9670" s="15">
        <f t="shared" si="906"/>
        <v>1</v>
      </c>
      <c r="Q9670">
        <f t="shared" si="907"/>
        <v>4</v>
      </c>
      <c r="R9670">
        <f t="shared" si="908"/>
        <v>2019</v>
      </c>
    </row>
    <row r="9671" spans="1:18" x14ac:dyDescent="0.25">
      <c r="A9671" s="6" t="s">
        <v>10697</v>
      </c>
      <c r="B9671" s="6" t="s">
        <v>367</v>
      </c>
      <c r="C9671" s="6" t="s">
        <v>62</v>
      </c>
      <c r="D9671" s="6" t="s">
        <v>116</v>
      </c>
      <c r="E9671" s="6" t="s">
        <v>912</v>
      </c>
      <c r="F9671" s="10">
        <v>43815</v>
      </c>
      <c r="G9671" s="6">
        <v>1</v>
      </c>
      <c r="H9671" s="11">
        <f>VLOOKUP(B9671,[1]!Product_Data[#Data],4,0)</f>
        <v>530</v>
      </c>
      <c r="I9671" s="11">
        <f>VLOOKUP(B9671,[1]!Product_Data[#Data],3,0)</f>
        <v>424</v>
      </c>
      <c r="J9671" s="11">
        <f t="shared" si="909"/>
        <v>424</v>
      </c>
      <c r="K9671" s="11">
        <f t="shared" si="910"/>
        <v>530</v>
      </c>
      <c r="L9671" s="11">
        <f t="shared" si="911"/>
        <v>106</v>
      </c>
      <c r="M9671" t="str">
        <f>VLOOKUP(C9671,[1]!Location_Data[#Data],2,0)</f>
        <v>Fairfield</v>
      </c>
      <c r="N9671" t="str">
        <f>VLOOKUP(D9671,[1]!Salespeople_Data[#Data],2,0)</f>
        <v>Roger Ramos</v>
      </c>
      <c r="O9671" t="str">
        <f>VLOOKUP(E9671,[1]!Customer_Data[#Data],2,0)</f>
        <v>Ralph Wheeler</v>
      </c>
      <c r="P9671" s="15">
        <f t="shared" si="906"/>
        <v>2</v>
      </c>
      <c r="Q9671">
        <f t="shared" si="907"/>
        <v>12</v>
      </c>
      <c r="R9671">
        <f t="shared" si="908"/>
        <v>2019</v>
      </c>
    </row>
    <row r="9672" spans="1:18" x14ac:dyDescent="0.25">
      <c r="A9672" s="6" t="s">
        <v>10698</v>
      </c>
      <c r="B9672" s="6" t="s">
        <v>168</v>
      </c>
      <c r="C9672" s="6" t="s">
        <v>169</v>
      </c>
      <c r="D9672" s="6" t="s">
        <v>25</v>
      </c>
      <c r="E9672" s="6" t="s">
        <v>1839</v>
      </c>
      <c r="F9672" s="10">
        <v>43671</v>
      </c>
      <c r="G9672" s="6">
        <v>1</v>
      </c>
      <c r="H9672" s="11">
        <f>VLOOKUP(B9672,[1]!Product_Data[#Data],4,0)</f>
        <v>112</v>
      </c>
      <c r="I9672" s="11">
        <f>VLOOKUP(B9672,[1]!Product_Data[#Data],3,0)</f>
        <v>90</v>
      </c>
      <c r="J9672" s="11">
        <f t="shared" si="909"/>
        <v>90</v>
      </c>
      <c r="K9672" s="11">
        <f t="shared" si="910"/>
        <v>112</v>
      </c>
      <c r="L9672" s="11">
        <f t="shared" si="911"/>
        <v>22</v>
      </c>
      <c r="M9672" t="str">
        <f>VLOOKUP(C9672,[1]!Location_Data[#Data],2,0)</f>
        <v>Vista</v>
      </c>
      <c r="N9672" t="str">
        <f>VLOOKUP(D9672,[1]!Salespeople_Data[#Data],2,0)</f>
        <v>Brian Davis</v>
      </c>
      <c r="O9672" t="str">
        <f>VLOOKUP(E9672,[1]!Customer_Data[#Data],2,0)</f>
        <v>Jason Duncan</v>
      </c>
      <c r="P9672" s="15">
        <f t="shared" si="906"/>
        <v>5</v>
      </c>
      <c r="Q9672">
        <f t="shared" si="907"/>
        <v>7</v>
      </c>
      <c r="R9672">
        <f t="shared" si="908"/>
        <v>2019</v>
      </c>
    </row>
    <row r="9673" spans="1:18" x14ac:dyDescent="0.25">
      <c r="A9673" s="6" t="s">
        <v>10699</v>
      </c>
      <c r="B9673" s="6" t="s">
        <v>431</v>
      </c>
      <c r="C9673" s="6" t="s">
        <v>34</v>
      </c>
      <c r="D9673" s="6" t="s">
        <v>96</v>
      </c>
      <c r="E9673" s="6" t="s">
        <v>226</v>
      </c>
      <c r="F9673" s="10">
        <v>43768</v>
      </c>
      <c r="G9673" s="6">
        <v>2</v>
      </c>
      <c r="H9673" s="11">
        <f>VLOOKUP(B9673,[1]!Product_Data[#Data],4,0)</f>
        <v>290</v>
      </c>
      <c r="I9673" s="11">
        <f>VLOOKUP(B9673,[1]!Product_Data[#Data],3,0)</f>
        <v>200</v>
      </c>
      <c r="J9673" s="11">
        <f t="shared" si="909"/>
        <v>400</v>
      </c>
      <c r="K9673" s="11">
        <f t="shared" si="910"/>
        <v>580</v>
      </c>
      <c r="L9673" s="11">
        <f t="shared" si="911"/>
        <v>180</v>
      </c>
      <c r="M9673" t="str">
        <f>VLOOKUP(C9673,[1]!Location_Data[#Data],2,0)</f>
        <v>Inglewood</v>
      </c>
      <c r="N9673" t="str">
        <f>VLOOKUP(D9673,[1]!Salespeople_Data[#Data],2,0)</f>
        <v>Brian Thomas</v>
      </c>
      <c r="O9673" t="str">
        <f>VLOOKUP(E9673,[1]!Customer_Data[#Data],2,0)</f>
        <v>Ronald Duncan</v>
      </c>
      <c r="P9673" s="15">
        <f t="shared" si="906"/>
        <v>4</v>
      </c>
      <c r="Q9673">
        <f t="shared" si="907"/>
        <v>10</v>
      </c>
      <c r="R9673">
        <f t="shared" si="908"/>
        <v>2019</v>
      </c>
    </row>
    <row r="9674" spans="1:18" x14ac:dyDescent="0.25">
      <c r="A9674" s="6" t="s">
        <v>10700</v>
      </c>
      <c r="B9674" s="6" t="s">
        <v>373</v>
      </c>
      <c r="C9674" s="6" t="s">
        <v>362</v>
      </c>
      <c r="D9674" s="6" t="s">
        <v>30</v>
      </c>
      <c r="E9674" s="6" t="s">
        <v>631</v>
      </c>
      <c r="F9674" s="10">
        <v>43708</v>
      </c>
      <c r="G9674" s="6">
        <v>1</v>
      </c>
      <c r="H9674" s="11">
        <f>VLOOKUP(B9674,[1]!Product_Data[#Data],4,0)</f>
        <v>2182</v>
      </c>
      <c r="I9674" s="11">
        <f>VLOOKUP(B9674,[1]!Product_Data[#Data],3,0)</f>
        <v>1200</v>
      </c>
      <c r="J9674" s="11">
        <f t="shared" si="909"/>
        <v>1200</v>
      </c>
      <c r="K9674" s="11">
        <f t="shared" si="910"/>
        <v>2182</v>
      </c>
      <c r="L9674" s="11">
        <f t="shared" si="911"/>
        <v>982</v>
      </c>
      <c r="M9674" t="str">
        <f>VLOOKUP(C9674,[1]!Location_Data[#Data],2,0)</f>
        <v>San Bernardino</v>
      </c>
      <c r="N9674" t="str">
        <f>VLOOKUP(D9674,[1]!Salespeople_Data[#Data],2,0)</f>
        <v>Carl Hall</v>
      </c>
      <c r="O9674" t="str">
        <f>VLOOKUP(E9674,[1]!Customer_Data[#Data],2,0)</f>
        <v>Matthew Phillips</v>
      </c>
      <c r="P9674" s="15">
        <f t="shared" si="906"/>
        <v>7</v>
      </c>
      <c r="Q9674">
        <f t="shared" si="907"/>
        <v>8</v>
      </c>
      <c r="R9674">
        <f t="shared" si="908"/>
        <v>2019</v>
      </c>
    </row>
    <row r="9675" spans="1:18" x14ac:dyDescent="0.25">
      <c r="A9675" s="6" t="s">
        <v>10701</v>
      </c>
      <c r="B9675" s="6" t="s">
        <v>373</v>
      </c>
      <c r="C9675" s="6" t="s">
        <v>253</v>
      </c>
      <c r="D9675" s="6" t="s">
        <v>87</v>
      </c>
      <c r="E9675" s="6" t="s">
        <v>1933</v>
      </c>
      <c r="F9675" s="10">
        <v>43742</v>
      </c>
      <c r="G9675" s="6">
        <v>1</v>
      </c>
      <c r="H9675" s="11">
        <f>VLOOKUP(B9675,[1]!Product_Data[#Data],4,0)</f>
        <v>2182</v>
      </c>
      <c r="I9675" s="11">
        <f>VLOOKUP(B9675,[1]!Product_Data[#Data],3,0)</f>
        <v>1200</v>
      </c>
      <c r="J9675" s="11">
        <f t="shared" si="909"/>
        <v>1200</v>
      </c>
      <c r="K9675" s="11">
        <f t="shared" si="910"/>
        <v>2182</v>
      </c>
      <c r="L9675" s="11">
        <f t="shared" si="911"/>
        <v>982</v>
      </c>
      <c r="M9675" t="str">
        <f>VLOOKUP(C9675,[1]!Location_Data[#Data],2,0)</f>
        <v>Bakersfield</v>
      </c>
      <c r="N9675" t="str">
        <f>VLOOKUP(D9675,[1]!Salespeople_Data[#Data],2,0)</f>
        <v>Martin Perry</v>
      </c>
      <c r="O9675" t="str">
        <f>VLOOKUP(E9675,[1]!Customer_Data[#Data],2,0)</f>
        <v>Juan Collins</v>
      </c>
      <c r="P9675" s="15">
        <f t="shared" si="906"/>
        <v>6</v>
      </c>
      <c r="Q9675">
        <f t="shared" si="907"/>
        <v>10</v>
      </c>
      <c r="R9675">
        <f t="shared" si="908"/>
        <v>2019</v>
      </c>
    </row>
    <row r="9676" spans="1:18" x14ac:dyDescent="0.25">
      <c r="A9676" s="6" t="s">
        <v>10702</v>
      </c>
      <c r="B9676" s="6" t="s">
        <v>537</v>
      </c>
      <c r="C9676" s="6" t="s">
        <v>120</v>
      </c>
      <c r="D9676" s="6" t="s">
        <v>216</v>
      </c>
      <c r="E9676" s="6" t="s">
        <v>1397</v>
      </c>
      <c r="F9676" s="10">
        <v>43768</v>
      </c>
      <c r="G9676" s="6">
        <v>3</v>
      </c>
      <c r="H9676" s="11">
        <f>VLOOKUP(B9676,[1]!Product_Data[#Data],4,0)</f>
        <v>556</v>
      </c>
      <c r="I9676" s="11">
        <f>VLOOKUP(B9676,[1]!Product_Data[#Data],3,0)</f>
        <v>395</v>
      </c>
      <c r="J9676" s="11">
        <f t="shared" si="909"/>
        <v>1185</v>
      </c>
      <c r="K9676" s="11">
        <f t="shared" si="910"/>
        <v>1668</v>
      </c>
      <c r="L9676" s="11">
        <f t="shared" si="911"/>
        <v>483</v>
      </c>
      <c r="M9676" t="str">
        <f>VLOOKUP(C9676,[1]!Location_Data[#Data],2,0)</f>
        <v>Elk Grove</v>
      </c>
      <c r="N9676" t="str">
        <f>VLOOKUP(D9676,[1]!Salespeople_Data[#Data],2,0)</f>
        <v>Ernest Wagner</v>
      </c>
      <c r="O9676" t="str">
        <f>VLOOKUP(E9676,[1]!Customer_Data[#Data],2,0)</f>
        <v>Louis Mccoy</v>
      </c>
      <c r="P9676" s="15">
        <f t="shared" si="906"/>
        <v>4</v>
      </c>
      <c r="Q9676">
        <f t="shared" si="907"/>
        <v>10</v>
      </c>
      <c r="R9676">
        <f t="shared" si="908"/>
        <v>2019</v>
      </c>
    </row>
    <row r="9677" spans="1:18" x14ac:dyDescent="0.25">
      <c r="A9677" s="6" t="s">
        <v>10703</v>
      </c>
      <c r="B9677" s="6" t="s">
        <v>352</v>
      </c>
      <c r="C9677" s="6" t="s">
        <v>34</v>
      </c>
      <c r="D9677" s="6" t="s">
        <v>96</v>
      </c>
      <c r="E9677" s="6" t="s">
        <v>3339</v>
      </c>
      <c r="F9677" s="10">
        <v>43793</v>
      </c>
      <c r="G9677" s="6">
        <v>1</v>
      </c>
      <c r="H9677" s="11">
        <f>VLOOKUP(B9677,[1]!Product_Data[#Data],4,0)</f>
        <v>203</v>
      </c>
      <c r="I9677" s="11">
        <f>VLOOKUP(B9677,[1]!Product_Data[#Data],3,0)</f>
        <v>154</v>
      </c>
      <c r="J9677" s="11">
        <f t="shared" si="909"/>
        <v>154</v>
      </c>
      <c r="K9677" s="11">
        <f t="shared" si="910"/>
        <v>203</v>
      </c>
      <c r="L9677" s="11">
        <f t="shared" si="911"/>
        <v>49</v>
      </c>
      <c r="M9677" t="str">
        <f>VLOOKUP(C9677,[1]!Location_Data[#Data],2,0)</f>
        <v>Inglewood</v>
      </c>
      <c r="N9677" t="str">
        <f>VLOOKUP(D9677,[1]!Salespeople_Data[#Data],2,0)</f>
        <v>Brian Thomas</v>
      </c>
      <c r="O9677" t="str">
        <f>VLOOKUP(E9677,[1]!Customer_Data[#Data],2,0)</f>
        <v>Adam Alexander</v>
      </c>
      <c r="P9677" s="15">
        <f t="shared" si="906"/>
        <v>1</v>
      </c>
      <c r="Q9677">
        <f t="shared" si="907"/>
        <v>11</v>
      </c>
      <c r="R9677">
        <f t="shared" si="908"/>
        <v>2019</v>
      </c>
    </row>
    <row r="9678" spans="1:18" x14ac:dyDescent="0.25">
      <c r="A9678" s="6" t="s">
        <v>10704</v>
      </c>
      <c r="B9678" s="6" t="s">
        <v>144</v>
      </c>
      <c r="C9678" s="6" t="s">
        <v>276</v>
      </c>
      <c r="D9678" s="6" t="s">
        <v>96</v>
      </c>
      <c r="E9678" s="6" t="s">
        <v>900</v>
      </c>
      <c r="F9678" s="10">
        <v>43582</v>
      </c>
      <c r="G9678" s="6">
        <v>3</v>
      </c>
      <c r="H9678" s="11">
        <f>VLOOKUP(B9678,[1]!Product_Data[#Data],4,0)</f>
        <v>2410</v>
      </c>
      <c r="I9678" s="11">
        <f>VLOOKUP(B9678,[1]!Product_Data[#Data],3,0)</f>
        <v>1518</v>
      </c>
      <c r="J9678" s="11">
        <f t="shared" si="909"/>
        <v>4554</v>
      </c>
      <c r="K9678" s="11">
        <f t="shared" si="910"/>
        <v>7230</v>
      </c>
      <c r="L9678" s="11">
        <f t="shared" si="911"/>
        <v>2676</v>
      </c>
      <c r="M9678" t="str">
        <f>VLOOKUP(C9678,[1]!Location_Data[#Data],2,0)</f>
        <v>Orange</v>
      </c>
      <c r="N9678" t="str">
        <f>VLOOKUP(D9678,[1]!Salespeople_Data[#Data],2,0)</f>
        <v>Brian Thomas</v>
      </c>
      <c r="O9678" t="str">
        <f>VLOOKUP(E9678,[1]!Customer_Data[#Data],2,0)</f>
        <v>Gerald Clark</v>
      </c>
      <c r="P9678" s="15">
        <f t="shared" si="906"/>
        <v>7</v>
      </c>
      <c r="Q9678">
        <f t="shared" si="907"/>
        <v>4</v>
      </c>
      <c r="R9678">
        <f t="shared" si="908"/>
        <v>2019</v>
      </c>
    </row>
    <row r="9679" spans="1:18" x14ac:dyDescent="0.25">
      <c r="A9679" s="6" t="s">
        <v>10705</v>
      </c>
      <c r="B9679" s="6" t="s">
        <v>129</v>
      </c>
      <c r="C9679" s="6" t="s">
        <v>302</v>
      </c>
      <c r="D9679" s="6" t="s">
        <v>257</v>
      </c>
      <c r="E9679" s="6" t="s">
        <v>2360</v>
      </c>
      <c r="F9679" s="10">
        <v>43602</v>
      </c>
      <c r="G9679" s="6">
        <v>3</v>
      </c>
      <c r="H9679" s="11">
        <f>VLOOKUP(B9679,[1]!Product_Data[#Data],4,0)</f>
        <v>127</v>
      </c>
      <c r="I9679" s="11">
        <f>VLOOKUP(B9679,[1]!Product_Data[#Data],3,0)</f>
        <v>79</v>
      </c>
      <c r="J9679" s="11">
        <f t="shared" si="909"/>
        <v>237</v>
      </c>
      <c r="K9679" s="11">
        <f t="shared" si="910"/>
        <v>381</v>
      </c>
      <c r="L9679" s="11">
        <f t="shared" si="911"/>
        <v>144</v>
      </c>
      <c r="M9679" t="str">
        <f>VLOOKUP(C9679,[1]!Location_Data[#Data],2,0)</f>
        <v>Santa Rosa</v>
      </c>
      <c r="N9679" t="str">
        <f>VLOOKUP(D9679,[1]!Salespeople_Data[#Data],2,0)</f>
        <v>Jerry Perry</v>
      </c>
      <c r="O9679" t="str">
        <f>VLOOKUP(E9679,[1]!Customer_Data[#Data],2,0)</f>
        <v>Martin Johnston</v>
      </c>
      <c r="P9679" s="15">
        <f t="shared" si="906"/>
        <v>6</v>
      </c>
      <c r="Q9679">
        <f t="shared" si="907"/>
        <v>5</v>
      </c>
      <c r="R9679">
        <f t="shared" si="908"/>
        <v>2019</v>
      </c>
    </row>
    <row r="9680" spans="1:18" x14ac:dyDescent="0.25">
      <c r="A9680" s="6" t="s">
        <v>10706</v>
      </c>
      <c r="B9680" s="6" t="s">
        <v>330</v>
      </c>
      <c r="C9680" s="6" t="s">
        <v>115</v>
      </c>
      <c r="D9680" s="6" t="s">
        <v>25</v>
      </c>
      <c r="E9680" s="6" t="s">
        <v>1158</v>
      </c>
      <c r="F9680" s="10">
        <v>43660</v>
      </c>
      <c r="G9680" s="6">
        <v>2</v>
      </c>
      <c r="H9680" s="11">
        <f>VLOOKUP(B9680,[1]!Product_Data[#Data],4,0)</f>
        <v>1635</v>
      </c>
      <c r="I9680" s="11">
        <f>VLOOKUP(B9680,[1]!Product_Data[#Data],3,0)</f>
        <v>1046</v>
      </c>
      <c r="J9680" s="11">
        <f t="shared" si="909"/>
        <v>2092</v>
      </c>
      <c r="K9680" s="11">
        <f t="shared" si="910"/>
        <v>3270</v>
      </c>
      <c r="L9680" s="11">
        <f t="shared" si="911"/>
        <v>1178</v>
      </c>
      <c r="M9680" t="str">
        <f>VLOOKUP(C9680,[1]!Location_Data[#Data],2,0)</f>
        <v>Glendale</v>
      </c>
      <c r="N9680" t="str">
        <f>VLOOKUP(D9680,[1]!Salespeople_Data[#Data],2,0)</f>
        <v>Brian Davis</v>
      </c>
      <c r="O9680" t="str">
        <f>VLOOKUP(E9680,[1]!Customer_Data[#Data],2,0)</f>
        <v>Shawn Owens</v>
      </c>
      <c r="P9680" s="15">
        <f t="shared" si="906"/>
        <v>1</v>
      </c>
      <c r="Q9680">
        <f t="shared" si="907"/>
        <v>7</v>
      </c>
      <c r="R9680">
        <f t="shared" si="908"/>
        <v>2019</v>
      </c>
    </row>
    <row r="9681" spans="1:18" x14ac:dyDescent="0.25">
      <c r="A9681" s="6" t="s">
        <v>10707</v>
      </c>
      <c r="B9681" s="6" t="s">
        <v>83</v>
      </c>
      <c r="C9681" s="6" t="s">
        <v>149</v>
      </c>
      <c r="D9681" s="6" t="s">
        <v>216</v>
      </c>
      <c r="E9681" s="6" t="s">
        <v>1696</v>
      </c>
      <c r="F9681" s="10">
        <v>43691</v>
      </c>
      <c r="G9681" s="6">
        <v>1</v>
      </c>
      <c r="H9681" s="11">
        <f>VLOOKUP(B9681,[1]!Product_Data[#Data],4,0)</f>
        <v>1972</v>
      </c>
      <c r="I9681" s="11">
        <f>VLOOKUP(B9681,[1]!Product_Data[#Data],3,0)</f>
        <v>1321</v>
      </c>
      <c r="J9681" s="11">
        <f t="shared" si="909"/>
        <v>1321</v>
      </c>
      <c r="K9681" s="11">
        <f t="shared" si="910"/>
        <v>1972</v>
      </c>
      <c r="L9681" s="11">
        <f t="shared" si="911"/>
        <v>651</v>
      </c>
      <c r="M9681" t="str">
        <f>VLOOKUP(C9681,[1]!Location_Data[#Data],2,0)</f>
        <v>Antioch</v>
      </c>
      <c r="N9681" t="str">
        <f>VLOOKUP(D9681,[1]!Salespeople_Data[#Data],2,0)</f>
        <v>Ernest Wagner</v>
      </c>
      <c r="O9681" t="str">
        <f>VLOOKUP(E9681,[1]!Customer_Data[#Data],2,0)</f>
        <v>Ernest Ortiz</v>
      </c>
      <c r="P9681" s="15">
        <f t="shared" si="906"/>
        <v>4</v>
      </c>
      <c r="Q9681">
        <f t="shared" si="907"/>
        <v>8</v>
      </c>
      <c r="R9681">
        <f t="shared" si="908"/>
        <v>2019</v>
      </c>
    </row>
    <row r="9682" spans="1:18" x14ac:dyDescent="0.25">
      <c r="A9682" s="6" t="s">
        <v>10708</v>
      </c>
      <c r="B9682" s="6" t="s">
        <v>752</v>
      </c>
      <c r="C9682" s="6" t="s">
        <v>100</v>
      </c>
      <c r="D9682" s="6" t="s">
        <v>71</v>
      </c>
      <c r="E9682" s="6" t="s">
        <v>1205</v>
      </c>
      <c r="F9682" s="10">
        <v>43468</v>
      </c>
      <c r="G9682" s="6">
        <v>2</v>
      </c>
      <c r="H9682" s="11">
        <f>VLOOKUP(B9682,[1]!Product_Data[#Data],4,0)</f>
        <v>95</v>
      </c>
      <c r="I9682" s="11">
        <f>VLOOKUP(B9682,[1]!Product_Data[#Data],3,0)</f>
        <v>61</v>
      </c>
      <c r="J9682" s="11">
        <f t="shared" si="909"/>
        <v>122</v>
      </c>
      <c r="K9682" s="11">
        <f t="shared" si="910"/>
        <v>190</v>
      </c>
      <c r="L9682" s="11">
        <f t="shared" si="911"/>
        <v>68</v>
      </c>
      <c r="M9682" t="str">
        <f>VLOOKUP(C9682,[1]!Location_Data[#Data],2,0)</f>
        <v>Victorville</v>
      </c>
      <c r="N9682" t="str">
        <f>VLOOKUP(D9682,[1]!Salespeople_Data[#Data],2,0)</f>
        <v>Gary Rodriguez</v>
      </c>
      <c r="O9682" t="str">
        <f>VLOOKUP(E9682,[1]!Customer_Data[#Data],2,0)</f>
        <v>Jesse Hill</v>
      </c>
      <c r="P9682" s="15">
        <f t="shared" si="906"/>
        <v>5</v>
      </c>
      <c r="Q9682">
        <f t="shared" si="907"/>
        <v>1</v>
      </c>
      <c r="R9682">
        <f t="shared" si="908"/>
        <v>2019</v>
      </c>
    </row>
    <row r="9683" spans="1:18" x14ac:dyDescent="0.25">
      <c r="A9683" s="6" t="s">
        <v>10709</v>
      </c>
      <c r="B9683" s="6" t="s">
        <v>321</v>
      </c>
      <c r="C9683" s="6" t="s">
        <v>145</v>
      </c>
      <c r="D9683" s="6" t="s">
        <v>96</v>
      </c>
      <c r="E9683" s="6" t="s">
        <v>2681</v>
      </c>
      <c r="F9683" s="10">
        <v>43673</v>
      </c>
      <c r="G9683" s="6">
        <v>2</v>
      </c>
      <c r="H9683" s="11">
        <f>VLOOKUP(B9683,[1]!Product_Data[#Data],4,0)</f>
        <v>2391</v>
      </c>
      <c r="I9683" s="11">
        <f>VLOOKUP(B9683,[1]!Product_Data[#Data],3,0)</f>
        <v>1291</v>
      </c>
      <c r="J9683" s="11">
        <f t="shared" si="909"/>
        <v>2582</v>
      </c>
      <c r="K9683" s="11">
        <f t="shared" si="910"/>
        <v>4782</v>
      </c>
      <c r="L9683" s="11">
        <f t="shared" si="911"/>
        <v>2200</v>
      </c>
      <c r="M9683" t="str">
        <f>VLOOKUP(C9683,[1]!Location_Data[#Data],2,0)</f>
        <v>Santa Maria</v>
      </c>
      <c r="N9683" t="str">
        <f>VLOOKUP(D9683,[1]!Salespeople_Data[#Data],2,0)</f>
        <v>Brian Thomas</v>
      </c>
      <c r="O9683" t="str">
        <f>VLOOKUP(E9683,[1]!Customer_Data[#Data],2,0)</f>
        <v>Billy Adams</v>
      </c>
      <c r="P9683" s="15">
        <f t="shared" si="906"/>
        <v>7</v>
      </c>
      <c r="Q9683">
        <f t="shared" si="907"/>
        <v>7</v>
      </c>
      <c r="R9683">
        <f t="shared" si="908"/>
        <v>2019</v>
      </c>
    </row>
    <row r="9684" spans="1:18" x14ac:dyDescent="0.25">
      <c r="A9684" s="6" t="s">
        <v>10710</v>
      </c>
      <c r="B9684" s="6" t="s">
        <v>28</v>
      </c>
      <c r="C9684" s="6" t="s">
        <v>115</v>
      </c>
      <c r="D9684" s="6" t="s">
        <v>165</v>
      </c>
      <c r="E9684" s="6" t="s">
        <v>561</v>
      </c>
      <c r="F9684" s="10">
        <v>43517</v>
      </c>
      <c r="G9684" s="6">
        <v>2</v>
      </c>
      <c r="H9684" s="11">
        <f>VLOOKUP(B9684,[1]!Product_Data[#Data],4,0)</f>
        <v>684</v>
      </c>
      <c r="I9684" s="11">
        <f>VLOOKUP(B9684,[1]!Product_Data[#Data],3,0)</f>
        <v>561</v>
      </c>
      <c r="J9684" s="11">
        <f t="shared" si="909"/>
        <v>1122</v>
      </c>
      <c r="K9684" s="11">
        <f t="shared" si="910"/>
        <v>1368</v>
      </c>
      <c r="L9684" s="11">
        <f t="shared" si="911"/>
        <v>246</v>
      </c>
      <c r="M9684" t="str">
        <f>VLOOKUP(C9684,[1]!Location_Data[#Data],2,0)</f>
        <v>Glendale</v>
      </c>
      <c r="N9684" t="str">
        <f>VLOOKUP(D9684,[1]!Salespeople_Data[#Data],2,0)</f>
        <v>Joe Sims</v>
      </c>
      <c r="O9684" t="str">
        <f>VLOOKUP(E9684,[1]!Customer_Data[#Data],2,0)</f>
        <v>Thomas Holmes</v>
      </c>
      <c r="P9684" s="15">
        <f t="shared" si="906"/>
        <v>5</v>
      </c>
      <c r="Q9684">
        <f t="shared" si="907"/>
        <v>2</v>
      </c>
      <c r="R9684">
        <f t="shared" si="908"/>
        <v>2019</v>
      </c>
    </row>
    <row r="9685" spans="1:18" x14ac:dyDescent="0.25">
      <c r="A9685" s="6" t="s">
        <v>10711</v>
      </c>
      <c r="B9685" s="6" t="s">
        <v>56</v>
      </c>
      <c r="C9685" s="6" t="s">
        <v>316</v>
      </c>
      <c r="D9685" s="6" t="s">
        <v>178</v>
      </c>
      <c r="E9685" s="6" t="s">
        <v>326</v>
      </c>
      <c r="F9685" s="10">
        <v>43516</v>
      </c>
      <c r="G9685" s="6">
        <v>1</v>
      </c>
      <c r="H9685" s="11">
        <f>VLOOKUP(B9685,[1]!Product_Data[#Data],4,0)</f>
        <v>1848</v>
      </c>
      <c r="I9685" s="11">
        <f>VLOOKUP(B9685,[1]!Product_Data[#Data],3,0)</f>
        <v>1294</v>
      </c>
      <c r="J9685" s="11">
        <f t="shared" si="909"/>
        <v>1294</v>
      </c>
      <c r="K9685" s="11">
        <f t="shared" si="910"/>
        <v>1848</v>
      </c>
      <c r="L9685" s="11">
        <f t="shared" si="911"/>
        <v>554</v>
      </c>
      <c r="M9685" t="str">
        <f>VLOOKUP(C9685,[1]!Location_Data[#Data],2,0)</f>
        <v>East Los Angeles</v>
      </c>
      <c r="N9685" t="str">
        <f>VLOOKUP(D9685,[1]!Salespeople_Data[#Data],2,0)</f>
        <v>Joshua Taylor</v>
      </c>
      <c r="O9685" t="str">
        <f>VLOOKUP(E9685,[1]!Customer_Data[#Data],2,0)</f>
        <v>Kevin Willis</v>
      </c>
      <c r="P9685" s="15">
        <f t="shared" si="906"/>
        <v>4</v>
      </c>
      <c r="Q9685">
        <f t="shared" si="907"/>
        <v>2</v>
      </c>
      <c r="R9685">
        <f t="shared" si="908"/>
        <v>2019</v>
      </c>
    </row>
    <row r="9686" spans="1:18" x14ac:dyDescent="0.25">
      <c r="A9686" s="6" t="s">
        <v>10712</v>
      </c>
      <c r="B9686" s="6" t="s">
        <v>464</v>
      </c>
      <c r="C9686" s="6" t="s">
        <v>450</v>
      </c>
      <c r="D9686" s="6" t="s">
        <v>80</v>
      </c>
      <c r="E9686" s="6" t="s">
        <v>687</v>
      </c>
      <c r="F9686" s="10">
        <v>43800</v>
      </c>
      <c r="G9686" s="6">
        <v>4</v>
      </c>
      <c r="H9686" s="11">
        <f>VLOOKUP(B9686,[1]!Product_Data[#Data],4,0)</f>
        <v>1566</v>
      </c>
      <c r="I9686" s="11">
        <f>VLOOKUP(B9686,[1]!Product_Data[#Data],3,0)</f>
        <v>1190</v>
      </c>
      <c r="J9686" s="11">
        <f t="shared" si="909"/>
        <v>4760</v>
      </c>
      <c r="K9686" s="11">
        <f t="shared" si="910"/>
        <v>6264</v>
      </c>
      <c r="L9686" s="11">
        <f t="shared" si="911"/>
        <v>1504</v>
      </c>
      <c r="M9686" t="str">
        <f>VLOOKUP(C9686,[1]!Location_Data[#Data],2,0)</f>
        <v>Simi Valley</v>
      </c>
      <c r="N9686" t="str">
        <f>VLOOKUP(D9686,[1]!Salespeople_Data[#Data],2,0)</f>
        <v>Henry Nelson</v>
      </c>
      <c r="O9686" t="str">
        <f>VLOOKUP(E9686,[1]!Customer_Data[#Data],2,0)</f>
        <v>David Garrett</v>
      </c>
      <c r="P9686" s="15">
        <f t="shared" si="906"/>
        <v>1</v>
      </c>
      <c r="Q9686">
        <f t="shared" si="907"/>
        <v>12</v>
      </c>
      <c r="R9686">
        <f t="shared" si="908"/>
        <v>2019</v>
      </c>
    </row>
    <row r="9687" spans="1:18" x14ac:dyDescent="0.25">
      <c r="A9687" s="6" t="s">
        <v>10713</v>
      </c>
      <c r="B9687" s="6" t="s">
        <v>626</v>
      </c>
      <c r="C9687" s="6" t="s">
        <v>156</v>
      </c>
      <c r="D9687" s="6" t="s">
        <v>413</v>
      </c>
      <c r="E9687" s="6" t="s">
        <v>1146</v>
      </c>
      <c r="F9687" s="10">
        <v>43829</v>
      </c>
      <c r="G9687" s="6">
        <v>2</v>
      </c>
      <c r="H9687" s="11">
        <f>VLOOKUP(B9687,[1]!Product_Data[#Data],4,0)</f>
        <v>584</v>
      </c>
      <c r="I9687" s="11">
        <f>VLOOKUP(B9687,[1]!Product_Data[#Data],3,0)</f>
        <v>420</v>
      </c>
      <c r="J9687" s="11">
        <f t="shared" si="909"/>
        <v>840</v>
      </c>
      <c r="K9687" s="11">
        <f t="shared" si="910"/>
        <v>1168</v>
      </c>
      <c r="L9687" s="11">
        <f t="shared" si="911"/>
        <v>328</v>
      </c>
      <c r="M9687" t="str">
        <f>VLOOKUP(C9687,[1]!Location_Data[#Data],2,0)</f>
        <v>Sacramento</v>
      </c>
      <c r="N9687" t="str">
        <f>VLOOKUP(D9687,[1]!Salespeople_Data[#Data],2,0)</f>
        <v>Kenneth Bradley</v>
      </c>
      <c r="O9687" t="str">
        <f>VLOOKUP(E9687,[1]!Customer_Data[#Data],2,0)</f>
        <v>Jose Wright</v>
      </c>
      <c r="P9687" s="15">
        <f t="shared" si="906"/>
        <v>2</v>
      </c>
      <c r="Q9687">
        <f t="shared" si="907"/>
        <v>12</v>
      </c>
      <c r="R9687">
        <f t="shared" si="908"/>
        <v>2019</v>
      </c>
    </row>
    <row r="9688" spans="1:18" x14ac:dyDescent="0.25">
      <c r="A9688" s="6" t="s">
        <v>10714</v>
      </c>
      <c r="B9688" s="6" t="s">
        <v>412</v>
      </c>
      <c r="C9688" s="6" t="s">
        <v>48</v>
      </c>
      <c r="D9688" s="6" t="s">
        <v>447</v>
      </c>
      <c r="E9688" s="6" t="s">
        <v>1018</v>
      </c>
      <c r="F9688" s="10">
        <v>43720</v>
      </c>
      <c r="G9688" s="6">
        <v>3</v>
      </c>
      <c r="H9688" s="11">
        <f>VLOOKUP(B9688,[1]!Product_Data[#Data],4,0)</f>
        <v>2396</v>
      </c>
      <c r="I9688" s="11">
        <f>VLOOKUP(B9688,[1]!Product_Data[#Data],3,0)</f>
        <v>1965</v>
      </c>
      <c r="J9688" s="11">
        <f t="shared" si="909"/>
        <v>5895</v>
      </c>
      <c r="K9688" s="11">
        <f t="shared" si="910"/>
        <v>7188</v>
      </c>
      <c r="L9688" s="11">
        <f t="shared" si="911"/>
        <v>1293</v>
      </c>
      <c r="M9688" t="str">
        <f>VLOOKUP(C9688,[1]!Location_Data[#Data],2,0)</f>
        <v>Rialto</v>
      </c>
      <c r="N9688" t="str">
        <f>VLOOKUP(D9688,[1]!Salespeople_Data[#Data],2,0)</f>
        <v>Howard Sims</v>
      </c>
      <c r="O9688" t="str">
        <f>VLOOKUP(E9688,[1]!Customer_Data[#Data],2,0)</f>
        <v>Victor Gutierrez</v>
      </c>
      <c r="P9688" s="15">
        <f t="shared" si="906"/>
        <v>5</v>
      </c>
      <c r="Q9688">
        <f t="shared" si="907"/>
        <v>9</v>
      </c>
      <c r="R9688">
        <f t="shared" si="908"/>
        <v>2019</v>
      </c>
    </row>
    <row r="9689" spans="1:18" x14ac:dyDescent="0.25">
      <c r="A9689" s="6" t="s">
        <v>10715</v>
      </c>
      <c r="B9689" s="6" t="s">
        <v>119</v>
      </c>
      <c r="C9689" s="6" t="s">
        <v>14</v>
      </c>
      <c r="D9689" s="6" t="s">
        <v>111</v>
      </c>
      <c r="E9689" s="6" t="s">
        <v>2426</v>
      </c>
      <c r="F9689" s="10">
        <v>43690</v>
      </c>
      <c r="G9689" s="6">
        <v>1</v>
      </c>
      <c r="H9689" s="11">
        <f>VLOOKUP(B9689,[1]!Product_Data[#Data],4,0)</f>
        <v>1077</v>
      </c>
      <c r="I9689" s="11">
        <f>VLOOKUP(B9689,[1]!Product_Data[#Data],3,0)</f>
        <v>732</v>
      </c>
      <c r="J9689" s="11">
        <f t="shared" si="909"/>
        <v>732</v>
      </c>
      <c r="K9689" s="11">
        <f t="shared" si="910"/>
        <v>1077</v>
      </c>
      <c r="L9689" s="11">
        <f t="shared" si="911"/>
        <v>345</v>
      </c>
      <c r="M9689" t="str">
        <f>VLOOKUP(C9689,[1]!Location_Data[#Data],2,0)</f>
        <v>Santa Clarita</v>
      </c>
      <c r="N9689" t="str">
        <f>VLOOKUP(D9689,[1]!Salespeople_Data[#Data],2,0)</f>
        <v>Ryan Welch</v>
      </c>
      <c r="O9689" t="str">
        <f>VLOOKUP(E9689,[1]!Customer_Data[#Data],2,0)</f>
        <v>Lawrence Watson</v>
      </c>
      <c r="P9689" s="15">
        <f t="shared" si="906"/>
        <v>3</v>
      </c>
      <c r="Q9689">
        <f t="shared" si="907"/>
        <v>8</v>
      </c>
      <c r="R9689">
        <f t="shared" si="908"/>
        <v>2019</v>
      </c>
    </row>
    <row r="9690" spans="1:18" x14ac:dyDescent="0.25">
      <c r="A9690" s="6" t="s">
        <v>10716</v>
      </c>
      <c r="B9690" s="6" t="s">
        <v>38</v>
      </c>
      <c r="C9690" s="6" t="s">
        <v>377</v>
      </c>
      <c r="D9690" s="6" t="s">
        <v>40</v>
      </c>
      <c r="E9690" s="6" t="s">
        <v>3699</v>
      </c>
      <c r="F9690" s="10">
        <v>43517</v>
      </c>
      <c r="G9690" s="6">
        <v>1</v>
      </c>
      <c r="H9690" s="11">
        <f>VLOOKUP(B9690,[1]!Product_Data[#Data],4,0)</f>
        <v>2283</v>
      </c>
      <c r="I9690" s="11">
        <f>VLOOKUP(B9690,[1]!Product_Data[#Data],3,0)</f>
        <v>1484</v>
      </c>
      <c r="J9690" s="11">
        <f t="shared" si="909"/>
        <v>1484</v>
      </c>
      <c r="K9690" s="11">
        <f t="shared" si="910"/>
        <v>2283</v>
      </c>
      <c r="L9690" s="11">
        <f t="shared" si="911"/>
        <v>799</v>
      </c>
      <c r="M9690" t="str">
        <f>VLOOKUP(C9690,[1]!Location_Data[#Data],2,0)</f>
        <v>San Diego</v>
      </c>
      <c r="N9690" t="str">
        <f>VLOOKUP(D9690,[1]!Salespeople_Data[#Data],2,0)</f>
        <v>Brian Hansen</v>
      </c>
      <c r="O9690" t="str">
        <f>VLOOKUP(E9690,[1]!Customer_Data[#Data],2,0)</f>
        <v>Bruce King</v>
      </c>
      <c r="P9690" s="15">
        <f t="shared" si="906"/>
        <v>5</v>
      </c>
      <c r="Q9690">
        <f t="shared" si="907"/>
        <v>2</v>
      </c>
      <c r="R9690">
        <f t="shared" si="908"/>
        <v>2019</v>
      </c>
    </row>
    <row r="9691" spans="1:18" x14ac:dyDescent="0.25">
      <c r="A9691" s="6" t="s">
        <v>10717</v>
      </c>
      <c r="B9691" s="6" t="s">
        <v>28</v>
      </c>
      <c r="C9691" s="6" t="s">
        <v>105</v>
      </c>
      <c r="D9691" s="6" t="s">
        <v>191</v>
      </c>
      <c r="E9691" s="6" t="s">
        <v>1086</v>
      </c>
      <c r="F9691" s="10">
        <v>43693</v>
      </c>
      <c r="G9691" s="6">
        <v>3</v>
      </c>
      <c r="H9691" s="11">
        <f>VLOOKUP(B9691,[1]!Product_Data[#Data],4,0)</f>
        <v>684</v>
      </c>
      <c r="I9691" s="11">
        <f>VLOOKUP(B9691,[1]!Product_Data[#Data],3,0)</f>
        <v>561</v>
      </c>
      <c r="J9691" s="11">
        <f t="shared" si="909"/>
        <v>1683</v>
      </c>
      <c r="K9691" s="11">
        <f t="shared" si="910"/>
        <v>2052</v>
      </c>
      <c r="L9691" s="11">
        <f t="shared" si="911"/>
        <v>369</v>
      </c>
      <c r="M9691" t="str">
        <f>VLOOKUP(C9691,[1]!Location_Data[#Data],2,0)</f>
        <v>Daly City</v>
      </c>
      <c r="N9691" t="str">
        <f>VLOOKUP(D9691,[1]!Salespeople_Data[#Data],2,0)</f>
        <v>Robert Reed</v>
      </c>
      <c r="O9691" t="str">
        <f>VLOOKUP(E9691,[1]!Customer_Data[#Data],2,0)</f>
        <v>Shawn Day</v>
      </c>
      <c r="P9691" s="15">
        <f t="shared" si="906"/>
        <v>6</v>
      </c>
      <c r="Q9691">
        <f t="shared" si="907"/>
        <v>8</v>
      </c>
      <c r="R9691">
        <f t="shared" si="908"/>
        <v>2019</v>
      </c>
    </row>
    <row r="9692" spans="1:18" x14ac:dyDescent="0.25">
      <c r="A9692" s="6" t="s">
        <v>10718</v>
      </c>
      <c r="B9692" s="6" t="s">
        <v>232</v>
      </c>
      <c r="C9692" s="6" t="s">
        <v>48</v>
      </c>
      <c r="D9692" s="6" t="s">
        <v>101</v>
      </c>
      <c r="E9692" s="6" t="s">
        <v>2700</v>
      </c>
      <c r="F9692" s="10">
        <v>43470</v>
      </c>
      <c r="G9692" s="6">
        <v>1</v>
      </c>
      <c r="H9692" s="11">
        <f>VLOOKUP(B9692,[1]!Product_Data[#Data],4,0)</f>
        <v>1119</v>
      </c>
      <c r="I9692" s="11">
        <f>VLOOKUP(B9692,[1]!Product_Data[#Data],3,0)</f>
        <v>683</v>
      </c>
      <c r="J9692" s="11">
        <f t="shared" si="909"/>
        <v>683</v>
      </c>
      <c r="K9692" s="11">
        <f t="shared" si="910"/>
        <v>1119</v>
      </c>
      <c r="L9692" s="11">
        <f t="shared" si="911"/>
        <v>436</v>
      </c>
      <c r="M9692" t="str">
        <f>VLOOKUP(C9692,[1]!Location_Data[#Data],2,0)</f>
        <v>Rialto</v>
      </c>
      <c r="N9692" t="str">
        <f>VLOOKUP(D9692,[1]!Salespeople_Data[#Data],2,0)</f>
        <v>Scott Clark</v>
      </c>
      <c r="O9692" t="str">
        <f>VLOOKUP(E9692,[1]!Customer_Data[#Data],2,0)</f>
        <v>Joshua Flores</v>
      </c>
      <c r="P9692" s="15">
        <f t="shared" si="906"/>
        <v>7</v>
      </c>
      <c r="Q9692">
        <f t="shared" si="907"/>
        <v>1</v>
      </c>
      <c r="R9692">
        <f t="shared" si="908"/>
        <v>2019</v>
      </c>
    </row>
    <row r="9693" spans="1:18" x14ac:dyDescent="0.25">
      <c r="A9693" s="6" t="s">
        <v>10719</v>
      </c>
      <c r="B9693" s="6" t="s">
        <v>99</v>
      </c>
      <c r="C9693" s="6" t="s">
        <v>110</v>
      </c>
      <c r="D9693" s="6" t="s">
        <v>225</v>
      </c>
      <c r="E9693" s="6" t="s">
        <v>1677</v>
      </c>
      <c r="F9693" s="10">
        <v>43630</v>
      </c>
      <c r="G9693" s="6">
        <v>1</v>
      </c>
      <c r="H9693" s="11">
        <f>VLOOKUP(B9693,[1]!Product_Data[#Data],4,0)</f>
        <v>1708</v>
      </c>
      <c r="I9693" s="11">
        <f>VLOOKUP(B9693,[1]!Product_Data[#Data],3,0)</f>
        <v>871</v>
      </c>
      <c r="J9693" s="11">
        <f t="shared" si="909"/>
        <v>871</v>
      </c>
      <c r="K9693" s="11">
        <f t="shared" si="910"/>
        <v>1708</v>
      </c>
      <c r="L9693" s="11">
        <f t="shared" si="911"/>
        <v>837</v>
      </c>
      <c r="M9693" t="str">
        <f>VLOOKUP(C9693,[1]!Location_Data[#Data],2,0)</f>
        <v>Richmond</v>
      </c>
      <c r="N9693" t="str">
        <f>VLOOKUP(D9693,[1]!Salespeople_Data[#Data],2,0)</f>
        <v>Andrew Bowman</v>
      </c>
      <c r="O9693" t="str">
        <f>VLOOKUP(E9693,[1]!Customer_Data[#Data],2,0)</f>
        <v>Brandon Wood</v>
      </c>
      <c r="P9693" s="15">
        <f t="shared" si="906"/>
        <v>6</v>
      </c>
      <c r="Q9693">
        <f t="shared" si="907"/>
        <v>6</v>
      </c>
      <c r="R9693">
        <f t="shared" si="908"/>
        <v>2019</v>
      </c>
    </row>
    <row r="9694" spans="1:18" x14ac:dyDescent="0.25">
      <c r="A9694" s="6" t="s">
        <v>10720</v>
      </c>
      <c r="B9694" s="6" t="s">
        <v>252</v>
      </c>
      <c r="C9694" s="6" t="s">
        <v>570</v>
      </c>
      <c r="D9694" s="6" t="s">
        <v>30</v>
      </c>
      <c r="E9694" s="6" t="s">
        <v>425</v>
      </c>
      <c r="F9694" s="10">
        <v>43713</v>
      </c>
      <c r="G9694" s="6">
        <v>2</v>
      </c>
      <c r="H9694" s="11">
        <f>VLOOKUP(B9694,[1]!Product_Data[#Data],4,0)</f>
        <v>1899</v>
      </c>
      <c r="I9694" s="11">
        <f>VLOOKUP(B9694,[1]!Product_Data[#Data],3,0)</f>
        <v>1044</v>
      </c>
      <c r="J9694" s="11">
        <f t="shared" si="909"/>
        <v>2088</v>
      </c>
      <c r="K9694" s="11">
        <f t="shared" si="910"/>
        <v>3798</v>
      </c>
      <c r="L9694" s="11">
        <f t="shared" si="911"/>
        <v>1710</v>
      </c>
      <c r="M9694" t="str">
        <f>VLOOKUP(C9694,[1]!Location_Data[#Data],2,0)</f>
        <v>Fresno</v>
      </c>
      <c r="N9694" t="str">
        <f>VLOOKUP(D9694,[1]!Salespeople_Data[#Data],2,0)</f>
        <v>Carl Hall</v>
      </c>
      <c r="O9694" t="str">
        <f>VLOOKUP(E9694,[1]!Customer_Data[#Data],2,0)</f>
        <v>Terry Payne</v>
      </c>
      <c r="P9694" s="15">
        <f t="shared" si="906"/>
        <v>5</v>
      </c>
      <c r="Q9694">
        <f t="shared" si="907"/>
        <v>9</v>
      </c>
      <c r="R9694">
        <f t="shared" si="908"/>
        <v>2019</v>
      </c>
    </row>
    <row r="9695" spans="1:18" x14ac:dyDescent="0.25">
      <c r="A9695" s="6" t="s">
        <v>10721</v>
      </c>
      <c r="B9695" s="6" t="s">
        <v>139</v>
      </c>
      <c r="C9695" s="6" t="s">
        <v>530</v>
      </c>
      <c r="D9695" s="6" t="s">
        <v>58</v>
      </c>
      <c r="E9695" s="6" t="s">
        <v>2500</v>
      </c>
      <c r="F9695" s="10">
        <v>43524</v>
      </c>
      <c r="G9695" s="6">
        <v>2</v>
      </c>
      <c r="H9695" s="11">
        <f>VLOOKUP(B9695,[1]!Product_Data[#Data],4,0)</f>
        <v>817</v>
      </c>
      <c r="I9695" s="11">
        <f>VLOOKUP(B9695,[1]!Product_Data[#Data],3,0)</f>
        <v>409</v>
      </c>
      <c r="J9695" s="11">
        <f t="shared" si="909"/>
        <v>818</v>
      </c>
      <c r="K9695" s="11">
        <f t="shared" si="910"/>
        <v>1634</v>
      </c>
      <c r="L9695" s="11">
        <f t="shared" si="911"/>
        <v>816</v>
      </c>
      <c r="M9695" t="str">
        <f>VLOOKUP(C9695,[1]!Location_Data[#Data],2,0)</f>
        <v>San Buenaventura (Ventura)</v>
      </c>
      <c r="N9695" t="str">
        <f>VLOOKUP(D9695,[1]!Salespeople_Data[#Data],2,0)</f>
        <v>Christopher Tucker</v>
      </c>
      <c r="O9695" t="str">
        <f>VLOOKUP(E9695,[1]!Customer_Data[#Data],2,0)</f>
        <v>Philip Burton</v>
      </c>
      <c r="P9695" s="15">
        <f t="shared" si="906"/>
        <v>5</v>
      </c>
      <c r="Q9695">
        <f t="shared" si="907"/>
        <v>2</v>
      </c>
      <c r="R9695">
        <f t="shared" si="908"/>
        <v>2019</v>
      </c>
    </row>
    <row r="9696" spans="1:18" x14ac:dyDescent="0.25">
      <c r="A9696" s="6" t="s">
        <v>10722</v>
      </c>
      <c r="B9696" s="6" t="s">
        <v>373</v>
      </c>
      <c r="C9696" s="6" t="s">
        <v>229</v>
      </c>
      <c r="D9696" s="6" t="s">
        <v>136</v>
      </c>
      <c r="E9696" s="6" t="s">
        <v>1024</v>
      </c>
      <c r="F9696" s="10">
        <v>43690</v>
      </c>
      <c r="G9696" s="6">
        <v>1</v>
      </c>
      <c r="H9696" s="11">
        <f>VLOOKUP(B9696,[1]!Product_Data[#Data],4,0)</f>
        <v>2182</v>
      </c>
      <c r="I9696" s="11">
        <f>VLOOKUP(B9696,[1]!Product_Data[#Data],3,0)</f>
        <v>1200</v>
      </c>
      <c r="J9696" s="11">
        <f t="shared" si="909"/>
        <v>1200</v>
      </c>
      <c r="K9696" s="11">
        <f t="shared" si="910"/>
        <v>2182</v>
      </c>
      <c r="L9696" s="11">
        <f t="shared" si="911"/>
        <v>982</v>
      </c>
      <c r="M9696" t="str">
        <f>VLOOKUP(C9696,[1]!Location_Data[#Data],2,0)</f>
        <v>San Jose</v>
      </c>
      <c r="N9696" t="str">
        <f>VLOOKUP(D9696,[1]!Salespeople_Data[#Data],2,0)</f>
        <v>Clarence Fox</v>
      </c>
      <c r="O9696" t="str">
        <f>VLOOKUP(E9696,[1]!Customer_Data[#Data],2,0)</f>
        <v>Justin Johnston</v>
      </c>
      <c r="P9696" s="15">
        <f t="shared" si="906"/>
        <v>3</v>
      </c>
      <c r="Q9696">
        <f t="shared" si="907"/>
        <v>8</v>
      </c>
      <c r="R9696">
        <f t="shared" si="908"/>
        <v>2019</v>
      </c>
    </row>
    <row r="9697" spans="1:18" x14ac:dyDescent="0.25">
      <c r="A9697" s="6" t="s">
        <v>10723</v>
      </c>
      <c r="B9697" s="6" t="s">
        <v>185</v>
      </c>
      <c r="C9697" s="6" t="s">
        <v>186</v>
      </c>
      <c r="D9697" s="6" t="s">
        <v>101</v>
      </c>
      <c r="E9697" s="6" t="s">
        <v>1376</v>
      </c>
      <c r="F9697" s="10">
        <v>43479</v>
      </c>
      <c r="G9697" s="6">
        <v>2</v>
      </c>
      <c r="H9697" s="11">
        <f>VLOOKUP(B9697,[1]!Product_Data[#Data],4,0)</f>
        <v>667</v>
      </c>
      <c r="I9697" s="11">
        <f>VLOOKUP(B9697,[1]!Product_Data[#Data],3,0)</f>
        <v>387</v>
      </c>
      <c r="J9697" s="11">
        <f t="shared" si="909"/>
        <v>774</v>
      </c>
      <c r="K9697" s="11">
        <f t="shared" si="910"/>
        <v>1334</v>
      </c>
      <c r="L9697" s="11">
        <f t="shared" si="911"/>
        <v>560</v>
      </c>
      <c r="M9697" t="str">
        <f>VLOOKUP(C9697,[1]!Location_Data[#Data],2,0)</f>
        <v>Riverside</v>
      </c>
      <c r="N9697" t="str">
        <f>VLOOKUP(D9697,[1]!Salespeople_Data[#Data],2,0)</f>
        <v>Scott Clark</v>
      </c>
      <c r="O9697" t="str">
        <f>VLOOKUP(E9697,[1]!Customer_Data[#Data],2,0)</f>
        <v>Adam Thompson</v>
      </c>
      <c r="P9697" s="15">
        <f t="shared" si="906"/>
        <v>2</v>
      </c>
      <c r="Q9697">
        <f t="shared" si="907"/>
        <v>1</v>
      </c>
      <c r="R9697">
        <f t="shared" si="908"/>
        <v>2019</v>
      </c>
    </row>
    <row r="9698" spans="1:18" x14ac:dyDescent="0.25">
      <c r="A9698" s="6" t="s">
        <v>10724</v>
      </c>
      <c r="B9698" s="6" t="s">
        <v>553</v>
      </c>
      <c r="C9698" s="6" t="s">
        <v>377</v>
      </c>
      <c r="D9698" s="6" t="s">
        <v>71</v>
      </c>
      <c r="E9698" s="6" t="s">
        <v>2277</v>
      </c>
      <c r="F9698" s="10">
        <v>43703</v>
      </c>
      <c r="G9698" s="6">
        <v>1</v>
      </c>
      <c r="H9698" s="11">
        <f>VLOOKUP(B9698,[1]!Product_Data[#Data],4,0)</f>
        <v>1798</v>
      </c>
      <c r="I9698" s="11">
        <f>VLOOKUP(B9698,[1]!Product_Data[#Data],3,0)</f>
        <v>971</v>
      </c>
      <c r="J9698" s="11">
        <f t="shared" si="909"/>
        <v>971</v>
      </c>
      <c r="K9698" s="11">
        <f t="shared" si="910"/>
        <v>1798</v>
      </c>
      <c r="L9698" s="11">
        <f t="shared" si="911"/>
        <v>827</v>
      </c>
      <c r="M9698" t="str">
        <f>VLOOKUP(C9698,[1]!Location_Data[#Data],2,0)</f>
        <v>San Diego</v>
      </c>
      <c r="N9698" t="str">
        <f>VLOOKUP(D9698,[1]!Salespeople_Data[#Data],2,0)</f>
        <v>Gary Rodriguez</v>
      </c>
      <c r="O9698" t="str">
        <f>VLOOKUP(E9698,[1]!Customer_Data[#Data],2,0)</f>
        <v>Justin Butler</v>
      </c>
      <c r="P9698" s="15">
        <f t="shared" si="906"/>
        <v>2</v>
      </c>
      <c r="Q9698">
        <f t="shared" si="907"/>
        <v>8</v>
      </c>
      <c r="R9698">
        <f t="shared" si="908"/>
        <v>2019</v>
      </c>
    </row>
    <row r="9699" spans="1:18" x14ac:dyDescent="0.25">
      <c r="A9699" s="6" t="s">
        <v>10725</v>
      </c>
      <c r="B9699" s="6" t="s">
        <v>457</v>
      </c>
      <c r="C9699" s="6" t="s">
        <v>52</v>
      </c>
      <c r="D9699" s="6" t="s">
        <v>359</v>
      </c>
      <c r="E9699" s="6" t="s">
        <v>3773</v>
      </c>
      <c r="F9699" s="10">
        <v>43476</v>
      </c>
      <c r="G9699" s="6">
        <v>3</v>
      </c>
      <c r="H9699" s="11">
        <f>VLOOKUP(B9699,[1]!Product_Data[#Data],4,0)</f>
        <v>947</v>
      </c>
      <c r="I9699" s="11">
        <f>VLOOKUP(B9699,[1]!Product_Data[#Data],3,0)</f>
        <v>786</v>
      </c>
      <c r="J9699" s="11">
        <f t="shared" si="909"/>
        <v>2358</v>
      </c>
      <c r="K9699" s="11">
        <f t="shared" si="910"/>
        <v>2841</v>
      </c>
      <c r="L9699" s="11">
        <f t="shared" si="911"/>
        <v>483</v>
      </c>
      <c r="M9699" t="str">
        <f>VLOOKUP(C9699,[1]!Location_Data[#Data],2,0)</f>
        <v>Pasadena</v>
      </c>
      <c r="N9699" t="str">
        <f>VLOOKUP(D9699,[1]!Salespeople_Data[#Data],2,0)</f>
        <v>Eugene Holmes</v>
      </c>
      <c r="O9699" t="str">
        <f>VLOOKUP(E9699,[1]!Customer_Data[#Data],2,0)</f>
        <v>Earl Robinson</v>
      </c>
      <c r="P9699" s="15">
        <f t="shared" si="906"/>
        <v>6</v>
      </c>
      <c r="Q9699">
        <f t="shared" si="907"/>
        <v>1</v>
      </c>
      <c r="R9699">
        <f t="shared" si="908"/>
        <v>2019</v>
      </c>
    </row>
    <row r="9700" spans="1:18" x14ac:dyDescent="0.25">
      <c r="A9700" s="6" t="s">
        <v>10726</v>
      </c>
      <c r="B9700" s="6" t="s">
        <v>189</v>
      </c>
      <c r="C9700" s="6" t="s">
        <v>249</v>
      </c>
      <c r="D9700" s="6" t="s">
        <v>126</v>
      </c>
      <c r="E9700" s="6" t="s">
        <v>50</v>
      </c>
      <c r="F9700" s="10">
        <v>43614</v>
      </c>
      <c r="G9700" s="6">
        <v>3</v>
      </c>
      <c r="H9700" s="11">
        <f>VLOOKUP(B9700,[1]!Product_Data[#Data],4,0)</f>
        <v>1783</v>
      </c>
      <c r="I9700" s="11">
        <f>VLOOKUP(B9700,[1]!Product_Data[#Data],3,0)</f>
        <v>1516</v>
      </c>
      <c r="J9700" s="11">
        <f t="shared" si="909"/>
        <v>4548</v>
      </c>
      <c r="K9700" s="11">
        <f t="shared" si="910"/>
        <v>5349</v>
      </c>
      <c r="L9700" s="11">
        <f t="shared" si="911"/>
        <v>801</v>
      </c>
      <c r="M9700" t="str">
        <f>VLOOKUP(C9700,[1]!Location_Data[#Data],2,0)</f>
        <v>Roseville</v>
      </c>
      <c r="N9700" t="str">
        <f>VLOOKUP(D9700,[1]!Salespeople_Data[#Data],2,0)</f>
        <v>Larry Castillo</v>
      </c>
      <c r="O9700" t="str">
        <f>VLOOKUP(E9700,[1]!Customer_Data[#Data],2,0)</f>
        <v>David Perkins</v>
      </c>
      <c r="P9700" s="15">
        <f t="shared" si="906"/>
        <v>4</v>
      </c>
      <c r="Q9700">
        <f t="shared" si="907"/>
        <v>5</v>
      </c>
      <c r="R9700">
        <f t="shared" si="908"/>
        <v>2019</v>
      </c>
    </row>
    <row r="9701" spans="1:18" x14ac:dyDescent="0.25">
      <c r="A9701" s="6" t="s">
        <v>10727</v>
      </c>
      <c r="B9701" s="6" t="s">
        <v>340</v>
      </c>
      <c r="C9701" s="6" t="s">
        <v>100</v>
      </c>
      <c r="D9701" s="6" t="s">
        <v>40</v>
      </c>
      <c r="E9701" s="6" t="s">
        <v>812</v>
      </c>
      <c r="F9701" s="10">
        <v>43548</v>
      </c>
      <c r="G9701" s="6">
        <v>2</v>
      </c>
      <c r="H9701" s="11">
        <f>VLOOKUP(B9701,[1]!Product_Data[#Data],4,0)</f>
        <v>1967</v>
      </c>
      <c r="I9701" s="11">
        <f>VLOOKUP(B9701,[1]!Product_Data[#Data],3,0)</f>
        <v>1397</v>
      </c>
      <c r="J9701" s="11">
        <f t="shared" si="909"/>
        <v>2794</v>
      </c>
      <c r="K9701" s="11">
        <f t="shared" si="910"/>
        <v>3934</v>
      </c>
      <c r="L9701" s="11">
        <f t="shared" si="911"/>
        <v>1140</v>
      </c>
      <c r="M9701" t="str">
        <f>VLOOKUP(C9701,[1]!Location_Data[#Data],2,0)</f>
        <v>Victorville</v>
      </c>
      <c r="N9701" t="str">
        <f>VLOOKUP(D9701,[1]!Salespeople_Data[#Data],2,0)</f>
        <v>Brian Hansen</v>
      </c>
      <c r="O9701" t="str">
        <f>VLOOKUP(E9701,[1]!Customer_Data[#Data],2,0)</f>
        <v>Shawn Reynolds</v>
      </c>
      <c r="P9701" s="15">
        <f t="shared" si="906"/>
        <v>1</v>
      </c>
      <c r="Q9701">
        <f t="shared" si="907"/>
        <v>3</v>
      </c>
      <c r="R9701">
        <f t="shared" si="908"/>
        <v>2019</v>
      </c>
    </row>
    <row r="9702" spans="1:18" x14ac:dyDescent="0.25">
      <c r="A9702" s="6" t="s">
        <v>10728</v>
      </c>
      <c r="B9702" s="6" t="s">
        <v>232</v>
      </c>
      <c r="C9702" s="6" t="s">
        <v>169</v>
      </c>
      <c r="D9702" s="6" t="s">
        <v>345</v>
      </c>
      <c r="E9702" s="6" t="s">
        <v>2352</v>
      </c>
      <c r="F9702" s="10">
        <v>43618</v>
      </c>
      <c r="G9702" s="6">
        <v>1</v>
      </c>
      <c r="H9702" s="11">
        <f>VLOOKUP(B9702,[1]!Product_Data[#Data],4,0)</f>
        <v>1119</v>
      </c>
      <c r="I9702" s="11">
        <f>VLOOKUP(B9702,[1]!Product_Data[#Data],3,0)</f>
        <v>683</v>
      </c>
      <c r="J9702" s="11">
        <f t="shared" si="909"/>
        <v>683</v>
      </c>
      <c r="K9702" s="11">
        <f t="shared" si="910"/>
        <v>1119</v>
      </c>
      <c r="L9702" s="11">
        <f t="shared" si="911"/>
        <v>436</v>
      </c>
      <c r="M9702" t="str">
        <f>VLOOKUP(C9702,[1]!Location_Data[#Data],2,0)</f>
        <v>Vista</v>
      </c>
      <c r="N9702" t="str">
        <f>VLOOKUP(D9702,[1]!Salespeople_Data[#Data],2,0)</f>
        <v>Larry Marshall</v>
      </c>
      <c r="O9702" t="str">
        <f>VLOOKUP(E9702,[1]!Customer_Data[#Data],2,0)</f>
        <v>Carl Reid</v>
      </c>
      <c r="P9702" s="15">
        <f t="shared" si="906"/>
        <v>1</v>
      </c>
      <c r="Q9702">
        <f t="shared" si="907"/>
        <v>6</v>
      </c>
      <c r="R9702">
        <f t="shared" si="908"/>
        <v>2019</v>
      </c>
    </row>
    <row r="9703" spans="1:18" x14ac:dyDescent="0.25">
      <c r="A9703" s="6" t="s">
        <v>10729</v>
      </c>
      <c r="B9703" s="6" t="s">
        <v>8</v>
      </c>
      <c r="C9703" s="6" t="s">
        <v>355</v>
      </c>
      <c r="D9703" s="6" t="s">
        <v>257</v>
      </c>
      <c r="E9703" s="6" t="s">
        <v>1562</v>
      </c>
      <c r="F9703" s="10">
        <v>43676</v>
      </c>
      <c r="G9703" s="6">
        <v>1</v>
      </c>
      <c r="H9703" s="11">
        <f>VLOOKUP(B9703,[1]!Product_Data[#Data],4,0)</f>
        <v>1522</v>
      </c>
      <c r="I9703" s="11">
        <f>VLOOKUP(B9703,[1]!Product_Data[#Data],3,0)</f>
        <v>791</v>
      </c>
      <c r="J9703" s="11">
        <f t="shared" si="909"/>
        <v>791</v>
      </c>
      <c r="K9703" s="11">
        <f t="shared" si="910"/>
        <v>1522</v>
      </c>
      <c r="L9703" s="11">
        <f t="shared" si="911"/>
        <v>731</v>
      </c>
      <c r="M9703" t="str">
        <f>VLOOKUP(C9703,[1]!Location_Data[#Data],2,0)</f>
        <v>Burbank</v>
      </c>
      <c r="N9703" t="str">
        <f>VLOOKUP(D9703,[1]!Salespeople_Data[#Data],2,0)</f>
        <v>Jerry Perry</v>
      </c>
      <c r="O9703" t="str">
        <f>VLOOKUP(E9703,[1]!Customer_Data[#Data],2,0)</f>
        <v>Samuel Hamilton</v>
      </c>
      <c r="P9703" s="15">
        <f t="shared" si="906"/>
        <v>3</v>
      </c>
      <c r="Q9703">
        <f t="shared" si="907"/>
        <v>7</v>
      </c>
      <c r="R9703">
        <f t="shared" si="908"/>
        <v>2019</v>
      </c>
    </row>
    <row r="9704" spans="1:18" x14ac:dyDescent="0.25">
      <c r="A9704" s="6" t="s">
        <v>10730</v>
      </c>
      <c r="B9704" s="6" t="s">
        <v>421</v>
      </c>
      <c r="C9704" s="6" t="s">
        <v>229</v>
      </c>
      <c r="D9704" s="6" t="s">
        <v>80</v>
      </c>
      <c r="E9704" s="6" t="s">
        <v>1743</v>
      </c>
      <c r="F9704" s="10">
        <v>43483</v>
      </c>
      <c r="G9704" s="6">
        <v>2</v>
      </c>
      <c r="H9704" s="11">
        <f>VLOOKUP(B9704,[1]!Product_Data[#Data],4,0)</f>
        <v>826</v>
      </c>
      <c r="I9704" s="11">
        <f>VLOOKUP(B9704,[1]!Product_Data[#Data],3,0)</f>
        <v>562</v>
      </c>
      <c r="J9704" s="11">
        <f t="shared" si="909"/>
        <v>1124</v>
      </c>
      <c r="K9704" s="11">
        <f t="shared" si="910"/>
        <v>1652</v>
      </c>
      <c r="L9704" s="11">
        <f t="shared" si="911"/>
        <v>528</v>
      </c>
      <c r="M9704" t="str">
        <f>VLOOKUP(C9704,[1]!Location_Data[#Data],2,0)</f>
        <v>San Jose</v>
      </c>
      <c r="N9704" t="str">
        <f>VLOOKUP(D9704,[1]!Salespeople_Data[#Data],2,0)</f>
        <v>Henry Nelson</v>
      </c>
      <c r="O9704" t="str">
        <f>VLOOKUP(E9704,[1]!Customer_Data[#Data],2,0)</f>
        <v>Steve Wells</v>
      </c>
      <c r="P9704" s="15">
        <f t="shared" si="906"/>
        <v>6</v>
      </c>
      <c r="Q9704">
        <f t="shared" si="907"/>
        <v>1</v>
      </c>
      <c r="R9704">
        <f t="shared" si="908"/>
        <v>2019</v>
      </c>
    </row>
    <row r="9705" spans="1:18" x14ac:dyDescent="0.25">
      <c r="A9705" s="6" t="s">
        <v>10731</v>
      </c>
      <c r="B9705" s="6" t="s">
        <v>256</v>
      </c>
      <c r="C9705" s="6" t="s">
        <v>186</v>
      </c>
      <c r="D9705" s="6" t="s">
        <v>111</v>
      </c>
      <c r="E9705" s="6" t="s">
        <v>878</v>
      </c>
      <c r="F9705" s="10">
        <v>43549</v>
      </c>
      <c r="G9705" s="6">
        <v>2</v>
      </c>
      <c r="H9705" s="11">
        <f>VLOOKUP(B9705,[1]!Product_Data[#Data],4,0)</f>
        <v>596</v>
      </c>
      <c r="I9705" s="11">
        <f>VLOOKUP(B9705,[1]!Product_Data[#Data],3,0)</f>
        <v>358</v>
      </c>
      <c r="J9705" s="11">
        <f t="shared" si="909"/>
        <v>716</v>
      </c>
      <c r="K9705" s="11">
        <f t="shared" si="910"/>
        <v>1192</v>
      </c>
      <c r="L9705" s="11">
        <f t="shared" si="911"/>
        <v>476</v>
      </c>
      <c r="M9705" t="str">
        <f>VLOOKUP(C9705,[1]!Location_Data[#Data],2,0)</f>
        <v>Riverside</v>
      </c>
      <c r="N9705" t="str">
        <f>VLOOKUP(D9705,[1]!Salespeople_Data[#Data],2,0)</f>
        <v>Ryan Welch</v>
      </c>
      <c r="O9705" t="str">
        <f>VLOOKUP(E9705,[1]!Customer_Data[#Data],2,0)</f>
        <v>Thomas Gray</v>
      </c>
      <c r="P9705" s="15">
        <f t="shared" si="906"/>
        <v>2</v>
      </c>
      <c r="Q9705">
        <f t="shared" si="907"/>
        <v>3</v>
      </c>
      <c r="R9705">
        <f t="shared" si="908"/>
        <v>2019</v>
      </c>
    </row>
    <row r="9706" spans="1:18" x14ac:dyDescent="0.25">
      <c r="A9706" s="6" t="s">
        <v>10732</v>
      </c>
      <c r="B9706" s="6" t="s">
        <v>168</v>
      </c>
      <c r="C9706" s="6" t="s">
        <v>519</v>
      </c>
      <c r="D9706" s="6" t="s">
        <v>25</v>
      </c>
      <c r="E9706" s="6" t="s">
        <v>1874</v>
      </c>
      <c r="F9706" s="10">
        <v>43635</v>
      </c>
      <c r="G9706" s="6">
        <v>1</v>
      </c>
      <c r="H9706" s="11">
        <f>VLOOKUP(B9706,[1]!Product_Data[#Data],4,0)</f>
        <v>112</v>
      </c>
      <c r="I9706" s="11">
        <f>VLOOKUP(B9706,[1]!Product_Data[#Data],3,0)</f>
        <v>90</v>
      </c>
      <c r="J9706" s="11">
        <f t="shared" si="909"/>
        <v>90</v>
      </c>
      <c r="K9706" s="11">
        <f t="shared" si="910"/>
        <v>112</v>
      </c>
      <c r="L9706" s="11">
        <f t="shared" si="911"/>
        <v>22</v>
      </c>
      <c r="M9706" t="str">
        <f>VLOOKUP(C9706,[1]!Location_Data[#Data],2,0)</f>
        <v>Anaheim</v>
      </c>
      <c r="N9706" t="str">
        <f>VLOOKUP(D9706,[1]!Salespeople_Data[#Data],2,0)</f>
        <v>Brian Davis</v>
      </c>
      <c r="O9706" t="str">
        <f>VLOOKUP(E9706,[1]!Customer_Data[#Data],2,0)</f>
        <v>Jesse Bishop</v>
      </c>
      <c r="P9706" s="15">
        <f t="shared" si="906"/>
        <v>4</v>
      </c>
      <c r="Q9706">
        <f t="shared" si="907"/>
        <v>6</v>
      </c>
      <c r="R9706">
        <f t="shared" si="908"/>
        <v>2019</v>
      </c>
    </row>
    <row r="9707" spans="1:18" x14ac:dyDescent="0.25">
      <c r="A9707" s="6" t="s">
        <v>10733</v>
      </c>
      <c r="B9707" s="6" t="s">
        <v>600</v>
      </c>
      <c r="C9707" s="6" t="s">
        <v>70</v>
      </c>
      <c r="D9707" s="6" t="s">
        <v>141</v>
      </c>
      <c r="E9707" s="6" t="s">
        <v>67</v>
      </c>
      <c r="F9707" s="10">
        <v>43726</v>
      </c>
      <c r="G9707" s="6">
        <v>1</v>
      </c>
      <c r="H9707" s="11">
        <f>VLOOKUP(B9707,[1]!Product_Data[#Data],4,0)</f>
        <v>368</v>
      </c>
      <c r="I9707" s="11">
        <f>VLOOKUP(B9707,[1]!Product_Data[#Data],3,0)</f>
        <v>269</v>
      </c>
      <c r="J9707" s="11">
        <f t="shared" si="909"/>
        <v>269</v>
      </c>
      <c r="K9707" s="11">
        <f t="shared" si="910"/>
        <v>368</v>
      </c>
      <c r="L9707" s="11">
        <f t="shared" si="911"/>
        <v>99</v>
      </c>
      <c r="M9707" t="str">
        <f>VLOOKUP(C9707,[1]!Location_Data[#Data],2,0)</f>
        <v>Clovis</v>
      </c>
      <c r="N9707" t="str">
        <f>VLOOKUP(D9707,[1]!Salespeople_Data[#Data],2,0)</f>
        <v>Arthur Mccoy</v>
      </c>
      <c r="O9707" t="str">
        <f>VLOOKUP(E9707,[1]!Customer_Data[#Data],2,0)</f>
        <v>William James</v>
      </c>
      <c r="P9707" s="15">
        <f t="shared" si="906"/>
        <v>4</v>
      </c>
      <c r="Q9707">
        <f t="shared" si="907"/>
        <v>9</v>
      </c>
      <c r="R9707">
        <f t="shared" si="908"/>
        <v>2019</v>
      </c>
    </row>
    <row r="9708" spans="1:18" x14ac:dyDescent="0.25">
      <c r="A9708" s="6" t="s">
        <v>10734</v>
      </c>
      <c r="B9708" s="6" t="s">
        <v>189</v>
      </c>
      <c r="C9708" s="6" t="s">
        <v>472</v>
      </c>
      <c r="D9708" s="6" t="s">
        <v>191</v>
      </c>
      <c r="E9708" s="6" t="s">
        <v>1332</v>
      </c>
      <c r="F9708" s="10">
        <v>43746</v>
      </c>
      <c r="G9708" s="6">
        <v>3</v>
      </c>
      <c r="H9708" s="11">
        <f>VLOOKUP(B9708,[1]!Product_Data[#Data],4,0)</f>
        <v>1783</v>
      </c>
      <c r="I9708" s="11">
        <f>VLOOKUP(B9708,[1]!Product_Data[#Data],3,0)</f>
        <v>1516</v>
      </c>
      <c r="J9708" s="11">
        <f t="shared" si="909"/>
        <v>4548</v>
      </c>
      <c r="K9708" s="11">
        <f t="shared" si="910"/>
        <v>5349</v>
      </c>
      <c r="L9708" s="11">
        <f t="shared" si="911"/>
        <v>801</v>
      </c>
      <c r="M9708" t="str">
        <f>VLOOKUP(C9708,[1]!Location_Data[#Data],2,0)</f>
        <v>Concord</v>
      </c>
      <c r="N9708" t="str">
        <f>VLOOKUP(D9708,[1]!Salespeople_Data[#Data],2,0)</f>
        <v>Robert Reed</v>
      </c>
      <c r="O9708" t="str">
        <f>VLOOKUP(E9708,[1]!Customer_Data[#Data],2,0)</f>
        <v>Martin Mason</v>
      </c>
      <c r="P9708" s="15">
        <f t="shared" si="906"/>
        <v>3</v>
      </c>
      <c r="Q9708">
        <f t="shared" si="907"/>
        <v>10</v>
      </c>
      <c r="R9708">
        <f t="shared" si="908"/>
        <v>2019</v>
      </c>
    </row>
    <row r="9709" spans="1:18" x14ac:dyDescent="0.25">
      <c r="A9709" s="6" t="s">
        <v>10735</v>
      </c>
      <c r="B9709" s="6" t="s">
        <v>38</v>
      </c>
      <c r="C9709" s="6" t="s">
        <v>242</v>
      </c>
      <c r="D9709" s="6" t="s">
        <v>359</v>
      </c>
      <c r="E9709" s="6" t="s">
        <v>892</v>
      </c>
      <c r="F9709" s="10">
        <v>43502</v>
      </c>
      <c r="G9709" s="6">
        <v>1</v>
      </c>
      <c r="H9709" s="11">
        <f>VLOOKUP(B9709,[1]!Product_Data[#Data],4,0)</f>
        <v>2283</v>
      </c>
      <c r="I9709" s="11">
        <f>VLOOKUP(B9709,[1]!Product_Data[#Data],3,0)</f>
        <v>1484</v>
      </c>
      <c r="J9709" s="11">
        <f t="shared" si="909"/>
        <v>1484</v>
      </c>
      <c r="K9709" s="11">
        <f t="shared" si="910"/>
        <v>2283</v>
      </c>
      <c r="L9709" s="11">
        <f t="shared" si="911"/>
        <v>799</v>
      </c>
      <c r="M9709" t="str">
        <f>VLOOKUP(C9709,[1]!Location_Data[#Data],2,0)</f>
        <v>Downey</v>
      </c>
      <c r="N9709" t="str">
        <f>VLOOKUP(D9709,[1]!Salespeople_Data[#Data],2,0)</f>
        <v>Eugene Holmes</v>
      </c>
      <c r="O9709" t="str">
        <f>VLOOKUP(E9709,[1]!Customer_Data[#Data],2,0)</f>
        <v>Randy Webb</v>
      </c>
      <c r="P9709" s="15">
        <f t="shared" si="906"/>
        <v>4</v>
      </c>
      <c r="Q9709">
        <f t="shared" si="907"/>
        <v>2</v>
      </c>
      <c r="R9709">
        <f t="shared" si="908"/>
        <v>2019</v>
      </c>
    </row>
    <row r="9710" spans="1:18" x14ac:dyDescent="0.25">
      <c r="A9710" s="6" t="s">
        <v>10736</v>
      </c>
      <c r="B9710" s="6" t="s">
        <v>28</v>
      </c>
      <c r="C9710" s="6" t="s">
        <v>174</v>
      </c>
      <c r="D9710" s="6" t="s">
        <v>63</v>
      </c>
      <c r="E9710" s="6" t="s">
        <v>701</v>
      </c>
      <c r="F9710" s="10">
        <v>43573</v>
      </c>
      <c r="G9710" s="6">
        <v>1</v>
      </c>
      <c r="H9710" s="11">
        <f>VLOOKUP(B9710,[1]!Product_Data[#Data],4,0)</f>
        <v>684</v>
      </c>
      <c r="I9710" s="11">
        <f>VLOOKUP(B9710,[1]!Product_Data[#Data],3,0)</f>
        <v>561</v>
      </c>
      <c r="J9710" s="11">
        <f t="shared" si="909"/>
        <v>561</v>
      </c>
      <c r="K9710" s="11">
        <f t="shared" si="910"/>
        <v>684</v>
      </c>
      <c r="L9710" s="11">
        <f t="shared" si="911"/>
        <v>123</v>
      </c>
      <c r="M9710" t="str">
        <f>VLOOKUP(C9710,[1]!Location_Data[#Data],2,0)</f>
        <v>Norwalk</v>
      </c>
      <c r="N9710" t="str">
        <f>VLOOKUP(D9710,[1]!Salespeople_Data[#Data],2,0)</f>
        <v>Jeremy Mendoza</v>
      </c>
      <c r="O9710" t="str">
        <f>VLOOKUP(E9710,[1]!Customer_Data[#Data],2,0)</f>
        <v>Martin Berry</v>
      </c>
      <c r="P9710" s="15">
        <f t="shared" si="906"/>
        <v>5</v>
      </c>
      <c r="Q9710">
        <f t="shared" si="907"/>
        <v>4</v>
      </c>
      <c r="R9710">
        <f t="shared" si="908"/>
        <v>2019</v>
      </c>
    </row>
    <row r="9711" spans="1:18" x14ac:dyDescent="0.25">
      <c r="A9711" s="6" t="s">
        <v>10737</v>
      </c>
      <c r="B9711" s="6" t="s">
        <v>560</v>
      </c>
      <c r="C9711" s="6" t="s">
        <v>519</v>
      </c>
      <c r="D9711" s="6" t="s">
        <v>10</v>
      </c>
      <c r="E9711" s="6" t="s">
        <v>3332</v>
      </c>
      <c r="F9711" s="10">
        <v>43519</v>
      </c>
      <c r="G9711" s="6">
        <v>2</v>
      </c>
      <c r="H9711" s="11">
        <f>VLOOKUP(B9711,[1]!Product_Data[#Data],4,0)</f>
        <v>1809</v>
      </c>
      <c r="I9711" s="11">
        <f>VLOOKUP(B9711,[1]!Product_Data[#Data],3,0)</f>
        <v>1067</v>
      </c>
      <c r="J9711" s="11">
        <f t="shared" si="909"/>
        <v>2134</v>
      </c>
      <c r="K9711" s="11">
        <f t="shared" si="910"/>
        <v>3618</v>
      </c>
      <c r="L9711" s="11">
        <f t="shared" si="911"/>
        <v>1484</v>
      </c>
      <c r="M9711" t="str">
        <f>VLOOKUP(C9711,[1]!Location_Data[#Data],2,0)</f>
        <v>Anaheim</v>
      </c>
      <c r="N9711" t="str">
        <f>VLOOKUP(D9711,[1]!Salespeople_Data[#Data],2,0)</f>
        <v>Justin Lynch</v>
      </c>
      <c r="O9711" t="str">
        <f>VLOOKUP(E9711,[1]!Customer_Data[#Data],2,0)</f>
        <v>Victor Dean</v>
      </c>
      <c r="P9711" s="15">
        <f t="shared" si="906"/>
        <v>7</v>
      </c>
      <c r="Q9711">
        <f t="shared" si="907"/>
        <v>2</v>
      </c>
      <c r="R9711">
        <f t="shared" si="908"/>
        <v>2019</v>
      </c>
    </row>
    <row r="9712" spans="1:18" x14ac:dyDescent="0.25">
      <c r="A9712" s="6" t="s">
        <v>10738</v>
      </c>
      <c r="B9712" s="6" t="s">
        <v>1149</v>
      </c>
      <c r="C9712" s="6" t="s">
        <v>52</v>
      </c>
      <c r="D9712" s="6" t="s">
        <v>53</v>
      </c>
      <c r="E9712" s="6" t="s">
        <v>205</v>
      </c>
      <c r="F9712" s="10">
        <v>43767</v>
      </c>
      <c r="G9712" s="6">
        <v>1</v>
      </c>
      <c r="H9712" s="11">
        <f>VLOOKUP(B9712,[1]!Product_Data[#Data],4,0)</f>
        <v>847</v>
      </c>
      <c r="I9712" s="11">
        <f>VLOOKUP(B9712,[1]!Product_Data[#Data],3,0)</f>
        <v>534</v>
      </c>
      <c r="J9712" s="11">
        <f t="shared" si="909"/>
        <v>534</v>
      </c>
      <c r="K9712" s="11">
        <f t="shared" si="910"/>
        <v>847</v>
      </c>
      <c r="L9712" s="11">
        <f t="shared" si="911"/>
        <v>313</v>
      </c>
      <c r="M9712" t="str">
        <f>VLOOKUP(C9712,[1]!Location_Data[#Data],2,0)</f>
        <v>Pasadena</v>
      </c>
      <c r="N9712" t="str">
        <f>VLOOKUP(D9712,[1]!Salespeople_Data[#Data],2,0)</f>
        <v>Scott Mason</v>
      </c>
      <c r="O9712" t="str">
        <f>VLOOKUP(E9712,[1]!Customer_Data[#Data],2,0)</f>
        <v>David Ford</v>
      </c>
      <c r="P9712" s="15">
        <f t="shared" si="906"/>
        <v>3</v>
      </c>
      <c r="Q9712">
        <f t="shared" si="907"/>
        <v>10</v>
      </c>
      <c r="R9712">
        <f t="shared" si="908"/>
        <v>2019</v>
      </c>
    </row>
    <row r="9713" spans="1:18" x14ac:dyDescent="0.25">
      <c r="A9713" s="6" t="s">
        <v>10739</v>
      </c>
      <c r="B9713" s="6" t="s">
        <v>666</v>
      </c>
      <c r="C9713" s="6" t="s">
        <v>140</v>
      </c>
      <c r="D9713" s="6" t="s">
        <v>165</v>
      </c>
      <c r="E9713" s="6" t="s">
        <v>1270</v>
      </c>
      <c r="F9713" s="10">
        <v>43812</v>
      </c>
      <c r="G9713" s="6">
        <v>2</v>
      </c>
      <c r="H9713" s="11">
        <f>VLOOKUP(B9713,[1]!Product_Data[#Data],4,0)</f>
        <v>2241</v>
      </c>
      <c r="I9713" s="11">
        <f>VLOOKUP(B9713,[1]!Product_Data[#Data],3,0)</f>
        <v>1367</v>
      </c>
      <c r="J9713" s="11">
        <f t="shared" si="909"/>
        <v>2734</v>
      </c>
      <c r="K9713" s="11">
        <f t="shared" si="910"/>
        <v>4482</v>
      </c>
      <c r="L9713" s="11">
        <f t="shared" si="911"/>
        <v>1748</v>
      </c>
      <c r="M9713" t="str">
        <f>VLOOKUP(C9713,[1]!Location_Data[#Data],2,0)</f>
        <v>Salinas</v>
      </c>
      <c r="N9713" t="str">
        <f>VLOOKUP(D9713,[1]!Salespeople_Data[#Data],2,0)</f>
        <v>Joe Sims</v>
      </c>
      <c r="O9713" t="str">
        <f>VLOOKUP(E9713,[1]!Customer_Data[#Data],2,0)</f>
        <v>Samuel Fowler</v>
      </c>
      <c r="P9713" s="15">
        <f t="shared" si="906"/>
        <v>6</v>
      </c>
      <c r="Q9713">
        <f t="shared" si="907"/>
        <v>12</v>
      </c>
      <c r="R9713">
        <f t="shared" si="908"/>
        <v>2019</v>
      </c>
    </row>
    <row r="9714" spans="1:18" x14ac:dyDescent="0.25">
      <c r="A9714" s="6" t="s">
        <v>10740</v>
      </c>
      <c r="B9714" s="6" t="s">
        <v>603</v>
      </c>
      <c r="C9714" s="6" t="s">
        <v>286</v>
      </c>
      <c r="D9714" s="6" t="s">
        <v>225</v>
      </c>
      <c r="E9714" s="6" t="s">
        <v>1651</v>
      </c>
      <c r="F9714" s="10">
        <v>43729</v>
      </c>
      <c r="G9714" s="6">
        <v>1</v>
      </c>
      <c r="H9714" s="11">
        <f>VLOOKUP(B9714,[1]!Product_Data[#Data],4,0)</f>
        <v>2495</v>
      </c>
      <c r="I9714" s="11">
        <f>VLOOKUP(B9714,[1]!Product_Data[#Data],3,0)</f>
        <v>1896</v>
      </c>
      <c r="J9714" s="11">
        <f t="shared" si="909"/>
        <v>1896</v>
      </c>
      <c r="K9714" s="11">
        <f t="shared" si="910"/>
        <v>2495</v>
      </c>
      <c r="L9714" s="11">
        <f t="shared" si="911"/>
        <v>599</v>
      </c>
      <c r="M9714" t="str">
        <f>VLOOKUP(C9714,[1]!Location_Data[#Data],2,0)</f>
        <v>El Monte</v>
      </c>
      <c r="N9714" t="str">
        <f>VLOOKUP(D9714,[1]!Salespeople_Data[#Data],2,0)</f>
        <v>Andrew Bowman</v>
      </c>
      <c r="O9714" t="str">
        <f>VLOOKUP(E9714,[1]!Customer_Data[#Data],2,0)</f>
        <v>Douglas Wallace</v>
      </c>
      <c r="P9714" s="15">
        <f t="shared" si="906"/>
        <v>7</v>
      </c>
      <c r="Q9714">
        <f t="shared" si="907"/>
        <v>9</v>
      </c>
      <c r="R9714">
        <f t="shared" si="908"/>
        <v>2019</v>
      </c>
    </row>
    <row r="9715" spans="1:18" x14ac:dyDescent="0.25">
      <c r="A9715" s="6" t="s">
        <v>10741</v>
      </c>
      <c r="B9715" s="6" t="s">
        <v>389</v>
      </c>
      <c r="C9715" s="6" t="s">
        <v>249</v>
      </c>
      <c r="D9715" s="6" t="s">
        <v>170</v>
      </c>
      <c r="E9715" s="6" t="s">
        <v>2969</v>
      </c>
      <c r="F9715" s="10">
        <v>43471</v>
      </c>
      <c r="G9715" s="6">
        <v>1</v>
      </c>
      <c r="H9715" s="11">
        <f>VLOOKUP(B9715,[1]!Product_Data[#Data],4,0)</f>
        <v>1367</v>
      </c>
      <c r="I9715" s="11">
        <f>VLOOKUP(B9715,[1]!Product_Data[#Data],3,0)</f>
        <v>984</v>
      </c>
      <c r="J9715" s="11">
        <f t="shared" si="909"/>
        <v>984</v>
      </c>
      <c r="K9715" s="11">
        <f t="shared" si="910"/>
        <v>1367</v>
      </c>
      <c r="L9715" s="11">
        <f t="shared" si="911"/>
        <v>383</v>
      </c>
      <c r="M9715" t="str">
        <f>VLOOKUP(C9715,[1]!Location_Data[#Data],2,0)</f>
        <v>Roseville</v>
      </c>
      <c r="N9715" t="str">
        <f>VLOOKUP(D9715,[1]!Salespeople_Data[#Data],2,0)</f>
        <v>Sean Miller</v>
      </c>
      <c r="O9715" t="str">
        <f>VLOOKUP(E9715,[1]!Customer_Data[#Data],2,0)</f>
        <v>Daniel Barnes</v>
      </c>
      <c r="P9715" s="15">
        <f t="shared" si="906"/>
        <v>1</v>
      </c>
      <c r="Q9715">
        <f t="shared" si="907"/>
        <v>1</v>
      </c>
      <c r="R9715">
        <f t="shared" si="908"/>
        <v>2019</v>
      </c>
    </row>
    <row r="9716" spans="1:18" x14ac:dyDescent="0.25">
      <c r="A9716" s="6" t="s">
        <v>10742</v>
      </c>
      <c r="B9716" s="6" t="s">
        <v>321</v>
      </c>
      <c r="C9716" s="6" t="s">
        <v>472</v>
      </c>
      <c r="D9716" s="6" t="s">
        <v>53</v>
      </c>
      <c r="E9716" s="6" t="s">
        <v>3370</v>
      </c>
      <c r="F9716" s="10">
        <v>43610</v>
      </c>
      <c r="G9716" s="6">
        <v>4</v>
      </c>
      <c r="H9716" s="11">
        <f>VLOOKUP(B9716,[1]!Product_Data[#Data],4,0)</f>
        <v>2391</v>
      </c>
      <c r="I9716" s="11">
        <f>VLOOKUP(B9716,[1]!Product_Data[#Data],3,0)</f>
        <v>1291</v>
      </c>
      <c r="J9716" s="11">
        <f t="shared" si="909"/>
        <v>5164</v>
      </c>
      <c r="K9716" s="11">
        <f t="shared" si="910"/>
        <v>9564</v>
      </c>
      <c r="L9716" s="11">
        <f t="shared" si="911"/>
        <v>4400</v>
      </c>
      <c r="M9716" t="str">
        <f>VLOOKUP(C9716,[1]!Location_Data[#Data],2,0)</f>
        <v>Concord</v>
      </c>
      <c r="N9716" t="str">
        <f>VLOOKUP(D9716,[1]!Salespeople_Data[#Data],2,0)</f>
        <v>Scott Mason</v>
      </c>
      <c r="O9716" t="str">
        <f>VLOOKUP(E9716,[1]!Customer_Data[#Data],2,0)</f>
        <v>Mark Spencer</v>
      </c>
      <c r="P9716" s="15">
        <f t="shared" si="906"/>
        <v>7</v>
      </c>
      <c r="Q9716">
        <f t="shared" si="907"/>
        <v>5</v>
      </c>
      <c r="R9716">
        <f t="shared" si="908"/>
        <v>2019</v>
      </c>
    </row>
    <row r="9717" spans="1:18" x14ac:dyDescent="0.25">
      <c r="A9717" s="6" t="s">
        <v>10743</v>
      </c>
      <c r="B9717" s="6" t="s">
        <v>600</v>
      </c>
      <c r="C9717" s="6" t="s">
        <v>156</v>
      </c>
      <c r="D9717" s="6" t="s">
        <v>87</v>
      </c>
      <c r="E9717" s="6" t="s">
        <v>1391</v>
      </c>
      <c r="F9717" s="10">
        <v>43653</v>
      </c>
      <c r="G9717" s="6">
        <v>1</v>
      </c>
      <c r="H9717" s="11">
        <f>VLOOKUP(B9717,[1]!Product_Data[#Data],4,0)</f>
        <v>368</v>
      </c>
      <c r="I9717" s="11">
        <f>VLOOKUP(B9717,[1]!Product_Data[#Data],3,0)</f>
        <v>269</v>
      </c>
      <c r="J9717" s="11">
        <f t="shared" si="909"/>
        <v>269</v>
      </c>
      <c r="K9717" s="11">
        <f t="shared" si="910"/>
        <v>368</v>
      </c>
      <c r="L9717" s="11">
        <f t="shared" si="911"/>
        <v>99</v>
      </c>
      <c r="M9717" t="str">
        <f>VLOOKUP(C9717,[1]!Location_Data[#Data],2,0)</f>
        <v>Sacramento</v>
      </c>
      <c r="N9717" t="str">
        <f>VLOOKUP(D9717,[1]!Salespeople_Data[#Data],2,0)</f>
        <v>Martin Perry</v>
      </c>
      <c r="O9717" t="str">
        <f>VLOOKUP(E9717,[1]!Customer_Data[#Data],2,0)</f>
        <v>Adam Duncan</v>
      </c>
      <c r="P9717" s="15">
        <f t="shared" si="906"/>
        <v>1</v>
      </c>
      <c r="Q9717">
        <f t="shared" si="907"/>
        <v>7</v>
      </c>
      <c r="R9717">
        <f t="shared" si="908"/>
        <v>2019</v>
      </c>
    </row>
    <row r="9718" spans="1:18" x14ac:dyDescent="0.25">
      <c r="A9718" s="6" t="s">
        <v>10744</v>
      </c>
      <c r="B9718" s="6" t="s">
        <v>652</v>
      </c>
      <c r="C9718" s="6" t="s">
        <v>229</v>
      </c>
      <c r="D9718" s="6" t="s">
        <v>111</v>
      </c>
      <c r="E9718" s="6" t="s">
        <v>1683</v>
      </c>
      <c r="F9718" s="10">
        <v>43642</v>
      </c>
      <c r="G9718" s="6">
        <v>4</v>
      </c>
      <c r="H9718" s="11">
        <f>VLOOKUP(B9718,[1]!Product_Data[#Data],4,0)</f>
        <v>217</v>
      </c>
      <c r="I9718" s="11">
        <f>VLOOKUP(B9718,[1]!Product_Data[#Data],3,0)</f>
        <v>171</v>
      </c>
      <c r="J9718" s="11">
        <f t="shared" si="909"/>
        <v>684</v>
      </c>
      <c r="K9718" s="11">
        <f t="shared" si="910"/>
        <v>868</v>
      </c>
      <c r="L9718" s="11">
        <f t="shared" si="911"/>
        <v>184</v>
      </c>
      <c r="M9718" t="str">
        <f>VLOOKUP(C9718,[1]!Location_Data[#Data],2,0)</f>
        <v>San Jose</v>
      </c>
      <c r="N9718" t="str">
        <f>VLOOKUP(D9718,[1]!Salespeople_Data[#Data],2,0)</f>
        <v>Ryan Welch</v>
      </c>
      <c r="O9718" t="str">
        <f>VLOOKUP(E9718,[1]!Customer_Data[#Data],2,0)</f>
        <v>Timothy Hamilton</v>
      </c>
      <c r="P9718" s="15">
        <f t="shared" si="906"/>
        <v>4</v>
      </c>
      <c r="Q9718">
        <f t="shared" si="907"/>
        <v>6</v>
      </c>
      <c r="R9718">
        <f t="shared" si="908"/>
        <v>2019</v>
      </c>
    </row>
    <row r="9719" spans="1:18" x14ac:dyDescent="0.25">
      <c r="A9719" s="6" t="s">
        <v>10745</v>
      </c>
      <c r="B9719" s="6" t="s">
        <v>125</v>
      </c>
      <c r="C9719" s="6" t="s">
        <v>145</v>
      </c>
      <c r="D9719" s="6" t="s">
        <v>264</v>
      </c>
      <c r="E9719" s="6" t="s">
        <v>2348</v>
      </c>
      <c r="F9719" s="10">
        <v>43570</v>
      </c>
      <c r="G9719" s="6">
        <v>1</v>
      </c>
      <c r="H9719" s="11">
        <f>VLOOKUP(B9719,[1]!Product_Data[#Data],4,0)</f>
        <v>1826</v>
      </c>
      <c r="I9719" s="11">
        <f>VLOOKUP(B9719,[1]!Product_Data[#Data],3,0)</f>
        <v>1443</v>
      </c>
      <c r="J9719" s="11">
        <f t="shared" si="909"/>
        <v>1443</v>
      </c>
      <c r="K9719" s="11">
        <f t="shared" si="910"/>
        <v>1826</v>
      </c>
      <c r="L9719" s="11">
        <f t="shared" si="911"/>
        <v>383</v>
      </c>
      <c r="M9719" t="str">
        <f>VLOOKUP(C9719,[1]!Location_Data[#Data],2,0)</f>
        <v>Santa Maria</v>
      </c>
      <c r="N9719" t="str">
        <f>VLOOKUP(D9719,[1]!Salespeople_Data[#Data],2,0)</f>
        <v>Ernest Wheeler</v>
      </c>
      <c r="O9719" t="str">
        <f>VLOOKUP(E9719,[1]!Customer_Data[#Data],2,0)</f>
        <v>John Long</v>
      </c>
      <c r="P9719" s="15">
        <f t="shared" si="906"/>
        <v>2</v>
      </c>
      <c r="Q9719">
        <f t="shared" si="907"/>
        <v>4</v>
      </c>
      <c r="R9719">
        <f t="shared" si="908"/>
        <v>2019</v>
      </c>
    </row>
    <row r="9720" spans="1:18" x14ac:dyDescent="0.25">
      <c r="A9720" s="6" t="s">
        <v>10746</v>
      </c>
      <c r="B9720" s="6" t="s">
        <v>18</v>
      </c>
      <c r="C9720" s="6" t="s">
        <v>79</v>
      </c>
      <c r="D9720" s="6" t="s">
        <v>447</v>
      </c>
      <c r="E9720" s="6" t="s">
        <v>2078</v>
      </c>
      <c r="F9720" s="10">
        <v>43512</v>
      </c>
      <c r="G9720" s="6">
        <v>4</v>
      </c>
      <c r="H9720" s="11">
        <f>VLOOKUP(B9720,[1]!Product_Data[#Data],4,0)</f>
        <v>880</v>
      </c>
      <c r="I9720" s="11">
        <f>VLOOKUP(B9720,[1]!Product_Data[#Data],3,0)</f>
        <v>634</v>
      </c>
      <c r="J9720" s="11">
        <f t="shared" si="909"/>
        <v>2536</v>
      </c>
      <c r="K9720" s="11">
        <f t="shared" si="910"/>
        <v>3520</v>
      </c>
      <c r="L9720" s="11">
        <f t="shared" si="911"/>
        <v>984</v>
      </c>
      <c r="M9720" t="str">
        <f>VLOOKUP(C9720,[1]!Location_Data[#Data],2,0)</f>
        <v>Palmdale</v>
      </c>
      <c r="N9720" t="str">
        <f>VLOOKUP(D9720,[1]!Salespeople_Data[#Data],2,0)</f>
        <v>Howard Sims</v>
      </c>
      <c r="O9720" t="str">
        <f>VLOOKUP(E9720,[1]!Customer_Data[#Data],2,0)</f>
        <v>Kevin Webb</v>
      </c>
      <c r="P9720" s="15">
        <f t="shared" si="906"/>
        <v>7</v>
      </c>
      <c r="Q9720">
        <f t="shared" si="907"/>
        <v>2</v>
      </c>
      <c r="R9720">
        <f t="shared" si="908"/>
        <v>2019</v>
      </c>
    </row>
    <row r="9721" spans="1:18" x14ac:dyDescent="0.25">
      <c r="A9721" s="6" t="s">
        <v>10747</v>
      </c>
      <c r="B9721" s="6" t="s">
        <v>119</v>
      </c>
      <c r="C9721" s="6" t="s">
        <v>362</v>
      </c>
      <c r="D9721" s="6" t="s">
        <v>159</v>
      </c>
      <c r="E9721" s="6" t="s">
        <v>2273</v>
      </c>
      <c r="F9721" s="10">
        <v>43762</v>
      </c>
      <c r="G9721" s="6">
        <v>1</v>
      </c>
      <c r="H9721" s="11">
        <f>VLOOKUP(B9721,[1]!Product_Data[#Data],4,0)</f>
        <v>1077</v>
      </c>
      <c r="I9721" s="11">
        <f>VLOOKUP(B9721,[1]!Product_Data[#Data],3,0)</f>
        <v>732</v>
      </c>
      <c r="J9721" s="11">
        <f t="shared" si="909"/>
        <v>732</v>
      </c>
      <c r="K9721" s="11">
        <f t="shared" si="910"/>
        <v>1077</v>
      </c>
      <c r="L9721" s="11">
        <f t="shared" si="911"/>
        <v>345</v>
      </c>
      <c r="M9721" t="str">
        <f>VLOOKUP(C9721,[1]!Location_Data[#Data],2,0)</f>
        <v>San Bernardino</v>
      </c>
      <c r="N9721" t="str">
        <f>VLOOKUP(D9721,[1]!Salespeople_Data[#Data],2,0)</f>
        <v>Bobby Russell</v>
      </c>
      <c r="O9721" t="str">
        <f>VLOOKUP(E9721,[1]!Customer_Data[#Data],2,0)</f>
        <v>Bobby Black</v>
      </c>
      <c r="P9721" s="15">
        <f t="shared" si="906"/>
        <v>5</v>
      </c>
      <c r="Q9721">
        <f t="shared" si="907"/>
        <v>10</v>
      </c>
      <c r="R9721">
        <f t="shared" si="908"/>
        <v>2019</v>
      </c>
    </row>
    <row r="9722" spans="1:18" x14ac:dyDescent="0.25">
      <c r="A9722" s="6" t="s">
        <v>10748</v>
      </c>
      <c r="B9722" s="6" t="s">
        <v>132</v>
      </c>
      <c r="C9722" s="6" t="s">
        <v>322</v>
      </c>
      <c r="D9722" s="6" t="s">
        <v>225</v>
      </c>
      <c r="E9722" s="6" t="s">
        <v>729</v>
      </c>
      <c r="F9722" s="10">
        <v>43627</v>
      </c>
      <c r="G9722" s="6">
        <v>1</v>
      </c>
      <c r="H9722" s="11">
        <f>VLOOKUP(B9722,[1]!Product_Data[#Data],4,0)</f>
        <v>2091</v>
      </c>
      <c r="I9722" s="11">
        <f>VLOOKUP(B9722,[1]!Product_Data[#Data],3,0)</f>
        <v>1485</v>
      </c>
      <c r="J9722" s="11">
        <f t="shared" si="909"/>
        <v>1485</v>
      </c>
      <c r="K9722" s="11">
        <f t="shared" si="910"/>
        <v>2091</v>
      </c>
      <c r="L9722" s="11">
        <f t="shared" si="911"/>
        <v>606</v>
      </c>
      <c r="M9722" t="str">
        <f>VLOOKUP(C9722,[1]!Location_Data[#Data],2,0)</f>
        <v>Rancho Cucamonga</v>
      </c>
      <c r="N9722" t="str">
        <f>VLOOKUP(D9722,[1]!Salespeople_Data[#Data],2,0)</f>
        <v>Andrew Bowman</v>
      </c>
      <c r="O9722" t="str">
        <f>VLOOKUP(E9722,[1]!Customer_Data[#Data],2,0)</f>
        <v>Gerald Gray</v>
      </c>
      <c r="P9722" s="15">
        <f t="shared" si="906"/>
        <v>3</v>
      </c>
      <c r="Q9722">
        <f t="shared" si="907"/>
        <v>6</v>
      </c>
      <c r="R9722">
        <f t="shared" si="908"/>
        <v>2019</v>
      </c>
    </row>
    <row r="9723" spans="1:18" x14ac:dyDescent="0.25">
      <c r="A9723" s="6" t="s">
        <v>10749</v>
      </c>
      <c r="B9723" s="6" t="s">
        <v>703</v>
      </c>
      <c r="C9723" s="6" t="s">
        <v>322</v>
      </c>
      <c r="D9723" s="6" t="s">
        <v>25</v>
      </c>
      <c r="E9723" s="6" t="s">
        <v>2078</v>
      </c>
      <c r="F9723" s="10">
        <v>43638</v>
      </c>
      <c r="G9723" s="6">
        <v>3</v>
      </c>
      <c r="H9723" s="11">
        <f>VLOOKUP(B9723,[1]!Product_Data[#Data],4,0)</f>
        <v>530</v>
      </c>
      <c r="I9723" s="11">
        <f>VLOOKUP(B9723,[1]!Product_Data[#Data],3,0)</f>
        <v>435</v>
      </c>
      <c r="J9723" s="11">
        <f t="shared" si="909"/>
        <v>1305</v>
      </c>
      <c r="K9723" s="11">
        <f t="shared" si="910"/>
        <v>1590</v>
      </c>
      <c r="L9723" s="11">
        <f t="shared" si="911"/>
        <v>285</v>
      </c>
      <c r="M9723" t="str">
        <f>VLOOKUP(C9723,[1]!Location_Data[#Data],2,0)</f>
        <v>Rancho Cucamonga</v>
      </c>
      <c r="N9723" t="str">
        <f>VLOOKUP(D9723,[1]!Salespeople_Data[#Data],2,0)</f>
        <v>Brian Davis</v>
      </c>
      <c r="O9723" t="str">
        <f>VLOOKUP(E9723,[1]!Customer_Data[#Data],2,0)</f>
        <v>Kevin Webb</v>
      </c>
      <c r="P9723" s="15">
        <f t="shared" si="906"/>
        <v>7</v>
      </c>
      <c r="Q9723">
        <f t="shared" si="907"/>
        <v>6</v>
      </c>
      <c r="R9723">
        <f t="shared" si="908"/>
        <v>2019</v>
      </c>
    </row>
    <row r="9724" spans="1:18" x14ac:dyDescent="0.25">
      <c r="A9724" s="6" t="s">
        <v>10750</v>
      </c>
      <c r="B9724" s="6" t="s">
        <v>383</v>
      </c>
      <c r="C9724" s="6" t="s">
        <v>450</v>
      </c>
      <c r="D9724" s="6" t="s">
        <v>20</v>
      </c>
      <c r="E9724" s="6" t="s">
        <v>500</v>
      </c>
      <c r="F9724" s="10">
        <v>43723</v>
      </c>
      <c r="G9724" s="6">
        <v>3</v>
      </c>
      <c r="H9724" s="11">
        <f>VLOOKUP(B9724,[1]!Product_Data[#Data],4,0)</f>
        <v>1494</v>
      </c>
      <c r="I9724" s="11">
        <f>VLOOKUP(B9724,[1]!Product_Data[#Data],3,0)</f>
        <v>971</v>
      </c>
      <c r="J9724" s="11">
        <f t="shared" si="909"/>
        <v>2913</v>
      </c>
      <c r="K9724" s="11">
        <f t="shared" si="910"/>
        <v>4482</v>
      </c>
      <c r="L9724" s="11">
        <f t="shared" si="911"/>
        <v>1569</v>
      </c>
      <c r="M9724" t="str">
        <f>VLOOKUP(C9724,[1]!Location_Data[#Data],2,0)</f>
        <v>Simi Valley</v>
      </c>
      <c r="N9724" t="str">
        <f>VLOOKUP(D9724,[1]!Salespeople_Data[#Data],2,0)</f>
        <v>Joshua Cook</v>
      </c>
      <c r="O9724" t="str">
        <f>VLOOKUP(E9724,[1]!Customer_Data[#Data],2,0)</f>
        <v>William Medina</v>
      </c>
      <c r="P9724" s="15">
        <f t="shared" si="906"/>
        <v>1</v>
      </c>
      <c r="Q9724">
        <f t="shared" si="907"/>
        <v>9</v>
      </c>
      <c r="R9724">
        <f t="shared" si="908"/>
        <v>2019</v>
      </c>
    </row>
    <row r="9725" spans="1:18" x14ac:dyDescent="0.25">
      <c r="A9725" s="6" t="s">
        <v>10751</v>
      </c>
      <c r="B9725" s="6" t="s">
        <v>114</v>
      </c>
      <c r="C9725" s="6" t="s">
        <v>519</v>
      </c>
      <c r="D9725" s="6" t="s">
        <v>178</v>
      </c>
      <c r="E9725" s="6" t="s">
        <v>2803</v>
      </c>
      <c r="F9725" s="10">
        <v>43731</v>
      </c>
      <c r="G9725" s="6">
        <v>1</v>
      </c>
      <c r="H9725" s="11">
        <f>VLOOKUP(B9725,[1]!Product_Data[#Data],4,0)</f>
        <v>545</v>
      </c>
      <c r="I9725" s="11">
        <f>VLOOKUP(B9725,[1]!Product_Data[#Data],3,0)</f>
        <v>425</v>
      </c>
      <c r="J9725" s="11">
        <f t="shared" si="909"/>
        <v>425</v>
      </c>
      <c r="K9725" s="11">
        <f t="shared" si="910"/>
        <v>545</v>
      </c>
      <c r="L9725" s="11">
        <f t="shared" si="911"/>
        <v>120</v>
      </c>
      <c r="M9725" t="str">
        <f>VLOOKUP(C9725,[1]!Location_Data[#Data],2,0)</f>
        <v>Anaheim</v>
      </c>
      <c r="N9725" t="str">
        <f>VLOOKUP(D9725,[1]!Salespeople_Data[#Data],2,0)</f>
        <v>Joshua Taylor</v>
      </c>
      <c r="O9725" t="str">
        <f>VLOOKUP(E9725,[1]!Customer_Data[#Data],2,0)</f>
        <v>Gerald Andrews</v>
      </c>
      <c r="P9725" s="15">
        <f t="shared" si="906"/>
        <v>2</v>
      </c>
      <c r="Q9725">
        <f t="shared" si="907"/>
        <v>9</v>
      </c>
      <c r="R9725">
        <f t="shared" si="908"/>
        <v>2019</v>
      </c>
    </row>
    <row r="9726" spans="1:18" x14ac:dyDescent="0.25">
      <c r="A9726" s="6" t="s">
        <v>10752</v>
      </c>
      <c r="B9726" s="6" t="s">
        <v>403</v>
      </c>
      <c r="C9726" s="6" t="s">
        <v>9</v>
      </c>
      <c r="D9726" s="6" t="s">
        <v>53</v>
      </c>
      <c r="E9726" s="6" t="s">
        <v>1429</v>
      </c>
      <c r="F9726" s="10">
        <v>43695</v>
      </c>
      <c r="G9726" s="6">
        <v>2</v>
      </c>
      <c r="H9726" s="11">
        <f>VLOOKUP(B9726,[1]!Product_Data[#Data],4,0)</f>
        <v>392</v>
      </c>
      <c r="I9726" s="11">
        <f>VLOOKUP(B9726,[1]!Product_Data[#Data],3,0)</f>
        <v>255</v>
      </c>
      <c r="J9726" s="11">
        <f t="shared" si="909"/>
        <v>510</v>
      </c>
      <c r="K9726" s="11">
        <f t="shared" si="910"/>
        <v>784</v>
      </c>
      <c r="L9726" s="11">
        <f t="shared" si="911"/>
        <v>274</v>
      </c>
      <c r="M9726" t="str">
        <f>VLOOKUP(C9726,[1]!Location_Data[#Data],2,0)</f>
        <v>San Mateo</v>
      </c>
      <c r="N9726" t="str">
        <f>VLOOKUP(D9726,[1]!Salespeople_Data[#Data],2,0)</f>
        <v>Scott Mason</v>
      </c>
      <c r="O9726" t="str">
        <f>VLOOKUP(E9726,[1]!Customer_Data[#Data],2,0)</f>
        <v>Juan Lawrence</v>
      </c>
      <c r="P9726" s="15">
        <f t="shared" si="906"/>
        <v>1</v>
      </c>
      <c r="Q9726">
        <f t="shared" si="907"/>
        <v>8</v>
      </c>
      <c r="R9726">
        <f t="shared" si="908"/>
        <v>2019</v>
      </c>
    </row>
    <row r="9727" spans="1:18" x14ac:dyDescent="0.25">
      <c r="A9727" s="6" t="s">
        <v>10753</v>
      </c>
      <c r="B9727" s="6" t="s">
        <v>194</v>
      </c>
      <c r="C9727" s="6" t="s">
        <v>145</v>
      </c>
      <c r="D9727" s="6" t="s">
        <v>308</v>
      </c>
      <c r="E9727" s="6" t="s">
        <v>502</v>
      </c>
      <c r="F9727" s="10">
        <v>43589</v>
      </c>
      <c r="G9727" s="6">
        <v>1</v>
      </c>
      <c r="H9727" s="11">
        <f>VLOOKUP(B9727,[1]!Product_Data[#Data],4,0)</f>
        <v>1278</v>
      </c>
      <c r="I9727" s="11">
        <f>VLOOKUP(B9727,[1]!Product_Data[#Data],3,0)</f>
        <v>665</v>
      </c>
      <c r="J9727" s="11">
        <f t="shared" si="909"/>
        <v>665</v>
      </c>
      <c r="K9727" s="11">
        <f t="shared" si="910"/>
        <v>1278</v>
      </c>
      <c r="L9727" s="11">
        <f t="shared" si="911"/>
        <v>613</v>
      </c>
      <c r="M9727" t="str">
        <f>VLOOKUP(C9727,[1]!Location_Data[#Data],2,0)</f>
        <v>Santa Maria</v>
      </c>
      <c r="N9727" t="str">
        <f>VLOOKUP(D9727,[1]!Salespeople_Data[#Data],2,0)</f>
        <v>Fred Robertson</v>
      </c>
      <c r="O9727" t="str">
        <f>VLOOKUP(E9727,[1]!Customer_Data[#Data],2,0)</f>
        <v>Ralph Richardson</v>
      </c>
      <c r="P9727" s="15">
        <f t="shared" si="906"/>
        <v>7</v>
      </c>
      <c r="Q9727">
        <f t="shared" si="907"/>
        <v>5</v>
      </c>
      <c r="R9727">
        <f t="shared" si="908"/>
        <v>2019</v>
      </c>
    </row>
    <row r="9728" spans="1:18" x14ac:dyDescent="0.25">
      <c r="A9728" s="6" t="s">
        <v>10754</v>
      </c>
      <c r="B9728" s="6" t="s">
        <v>412</v>
      </c>
      <c r="C9728" s="6" t="s">
        <v>467</v>
      </c>
      <c r="D9728" s="6" t="s">
        <v>10</v>
      </c>
      <c r="E9728" s="6" t="s">
        <v>3258</v>
      </c>
      <c r="F9728" s="10">
        <v>43501</v>
      </c>
      <c r="G9728" s="6">
        <v>1</v>
      </c>
      <c r="H9728" s="11">
        <f>VLOOKUP(B9728,[1]!Product_Data[#Data],4,0)</f>
        <v>2396</v>
      </c>
      <c r="I9728" s="11">
        <f>VLOOKUP(B9728,[1]!Product_Data[#Data],3,0)</f>
        <v>1965</v>
      </c>
      <c r="J9728" s="11">
        <f t="shared" si="909"/>
        <v>1965</v>
      </c>
      <c r="K9728" s="11">
        <f t="shared" si="910"/>
        <v>2396</v>
      </c>
      <c r="L9728" s="11">
        <f t="shared" si="911"/>
        <v>431</v>
      </c>
      <c r="M9728" t="str">
        <f>VLOOKUP(C9728,[1]!Location_Data[#Data],2,0)</f>
        <v>Garden Grove</v>
      </c>
      <c r="N9728" t="str">
        <f>VLOOKUP(D9728,[1]!Salespeople_Data[#Data],2,0)</f>
        <v>Justin Lynch</v>
      </c>
      <c r="O9728" t="str">
        <f>VLOOKUP(E9728,[1]!Customer_Data[#Data],2,0)</f>
        <v>Roger Thompson</v>
      </c>
      <c r="P9728" s="15">
        <f t="shared" si="906"/>
        <v>3</v>
      </c>
      <c r="Q9728">
        <f t="shared" si="907"/>
        <v>2</v>
      </c>
      <c r="R9728">
        <f t="shared" si="908"/>
        <v>2019</v>
      </c>
    </row>
    <row r="9729" spans="1:18" x14ac:dyDescent="0.25">
      <c r="A9729" s="6" t="s">
        <v>10755</v>
      </c>
      <c r="B9729" s="6" t="s">
        <v>553</v>
      </c>
      <c r="C9729" s="6" t="s">
        <v>105</v>
      </c>
      <c r="D9729" s="6" t="s">
        <v>49</v>
      </c>
      <c r="E9729" s="6" t="s">
        <v>1109</v>
      </c>
      <c r="F9729" s="10">
        <v>43486</v>
      </c>
      <c r="G9729" s="6">
        <v>3</v>
      </c>
      <c r="H9729" s="11">
        <f>VLOOKUP(B9729,[1]!Product_Data[#Data],4,0)</f>
        <v>1798</v>
      </c>
      <c r="I9729" s="11">
        <f>VLOOKUP(B9729,[1]!Product_Data[#Data],3,0)</f>
        <v>971</v>
      </c>
      <c r="J9729" s="11">
        <f t="shared" si="909"/>
        <v>2913</v>
      </c>
      <c r="K9729" s="11">
        <f t="shared" si="910"/>
        <v>5394</v>
      </c>
      <c r="L9729" s="11">
        <f t="shared" si="911"/>
        <v>2481</v>
      </c>
      <c r="M9729" t="str">
        <f>VLOOKUP(C9729,[1]!Location_Data[#Data],2,0)</f>
        <v>Daly City</v>
      </c>
      <c r="N9729" t="str">
        <f>VLOOKUP(D9729,[1]!Salespeople_Data[#Data],2,0)</f>
        <v>Walter Cook</v>
      </c>
      <c r="O9729" t="str">
        <f>VLOOKUP(E9729,[1]!Customer_Data[#Data],2,0)</f>
        <v>Daniel Fernandez</v>
      </c>
      <c r="P9729" s="15">
        <f t="shared" si="906"/>
        <v>2</v>
      </c>
      <c r="Q9729">
        <f t="shared" si="907"/>
        <v>1</v>
      </c>
      <c r="R9729">
        <f t="shared" si="908"/>
        <v>2019</v>
      </c>
    </row>
    <row r="9730" spans="1:18" x14ac:dyDescent="0.25">
      <c r="A9730" s="6" t="s">
        <v>10756</v>
      </c>
      <c r="B9730" s="6" t="s">
        <v>194</v>
      </c>
      <c r="C9730" s="6" t="s">
        <v>512</v>
      </c>
      <c r="D9730" s="6" t="s">
        <v>298</v>
      </c>
      <c r="E9730" s="6" t="s">
        <v>2500</v>
      </c>
      <c r="F9730" s="10">
        <v>43479</v>
      </c>
      <c r="G9730" s="6">
        <v>1</v>
      </c>
      <c r="H9730" s="11">
        <f>VLOOKUP(B9730,[1]!Product_Data[#Data],4,0)</f>
        <v>1278</v>
      </c>
      <c r="I9730" s="11">
        <f>VLOOKUP(B9730,[1]!Product_Data[#Data],3,0)</f>
        <v>665</v>
      </c>
      <c r="J9730" s="11">
        <f t="shared" si="909"/>
        <v>665</v>
      </c>
      <c r="K9730" s="11">
        <f t="shared" si="910"/>
        <v>1278</v>
      </c>
      <c r="L9730" s="11">
        <f t="shared" si="911"/>
        <v>613</v>
      </c>
      <c r="M9730" t="str">
        <f>VLOOKUP(C9730,[1]!Location_Data[#Data],2,0)</f>
        <v>Long Beach</v>
      </c>
      <c r="N9730" t="str">
        <f>VLOOKUP(D9730,[1]!Salespeople_Data[#Data],2,0)</f>
        <v>Kenneth Fields</v>
      </c>
      <c r="O9730" t="str">
        <f>VLOOKUP(E9730,[1]!Customer_Data[#Data],2,0)</f>
        <v>Philip Burton</v>
      </c>
      <c r="P9730" s="15">
        <f t="shared" ref="P9730:P9793" si="912">WEEKDAY(F9730)</f>
        <v>2</v>
      </c>
      <c r="Q9730">
        <f t="shared" ref="Q9730:Q9793" si="913">MONTH(F9730)</f>
        <v>1</v>
      </c>
      <c r="R9730">
        <f t="shared" ref="R9730:R9793" si="914">YEAR(F9730)</f>
        <v>2019</v>
      </c>
    </row>
    <row r="9731" spans="1:18" x14ac:dyDescent="0.25">
      <c r="A9731" s="6" t="s">
        <v>10757</v>
      </c>
      <c r="B9731" s="6" t="s">
        <v>109</v>
      </c>
      <c r="C9731" s="6" t="s">
        <v>362</v>
      </c>
      <c r="D9731" s="6" t="s">
        <v>269</v>
      </c>
      <c r="E9731" s="6" t="s">
        <v>1431</v>
      </c>
      <c r="F9731" s="10">
        <v>43685</v>
      </c>
      <c r="G9731" s="6">
        <v>4</v>
      </c>
      <c r="H9731" s="11">
        <f>VLOOKUP(B9731,[1]!Product_Data[#Data],4,0)</f>
        <v>1783</v>
      </c>
      <c r="I9731" s="11">
        <f>VLOOKUP(B9731,[1]!Product_Data[#Data],3,0)</f>
        <v>1230</v>
      </c>
      <c r="J9731" s="11">
        <f t="shared" ref="J9731:J9794" si="915">PRODUCT(I9731,G9731)</f>
        <v>4920</v>
      </c>
      <c r="K9731" s="11">
        <f t="shared" ref="K9731:K9794" si="916">PRODUCT(H9731,G9731)</f>
        <v>7132</v>
      </c>
      <c r="L9731" s="11">
        <f t="shared" ref="L9731:L9794" si="917">K9731-J9731</f>
        <v>2212</v>
      </c>
      <c r="M9731" t="str">
        <f>VLOOKUP(C9731,[1]!Location_Data[#Data],2,0)</f>
        <v>San Bernardino</v>
      </c>
      <c r="N9731" t="str">
        <f>VLOOKUP(D9731,[1]!Salespeople_Data[#Data],2,0)</f>
        <v>Kevin Butler</v>
      </c>
      <c r="O9731" t="str">
        <f>VLOOKUP(E9731,[1]!Customer_Data[#Data],2,0)</f>
        <v>Fred Reid</v>
      </c>
      <c r="P9731" s="15">
        <f t="shared" si="912"/>
        <v>5</v>
      </c>
      <c r="Q9731">
        <f t="shared" si="913"/>
        <v>8</v>
      </c>
      <c r="R9731">
        <f t="shared" si="914"/>
        <v>2019</v>
      </c>
    </row>
    <row r="9732" spans="1:18" x14ac:dyDescent="0.25">
      <c r="A9732" s="6" t="s">
        <v>10758</v>
      </c>
      <c r="B9732" s="6" t="s">
        <v>177</v>
      </c>
      <c r="C9732" s="6" t="s">
        <v>145</v>
      </c>
      <c r="D9732" s="6" t="s">
        <v>239</v>
      </c>
      <c r="E9732" s="6" t="s">
        <v>11</v>
      </c>
      <c r="F9732" s="10">
        <v>43639</v>
      </c>
      <c r="G9732" s="6">
        <v>1</v>
      </c>
      <c r="H9732" s="11">
        <f>VLOOKUP(B9732,[1]!Product_Data[#Data],4,0)</f>
        <v>2497</v>
      </c>
      <c r="I9732" s="11">
        <f>VLOOKUP(B9732,[1]!Product_Data[#Data],3,0)</f>
        <v>1473</v>
      </c>
      <c r="J9732" s="11">
        <f t="shared" si="915"/>
        <v>1473</v>
      </c>
      <c r="K9732" s="11">
        <f t="shared" si="916"/>
        <v>2497</v>
      </c>
      <c r="L9732" s="11">
        <f t="shared" si="917"/>
        <v>1024</v>
      </c>
      <c r="M9732" t="str">
        <f>VLOOKUP(C9732,[1]!Location_Data[#Data],2,0)</f>
        <v>Santa Maria</v>
      </c>
      <c r="N9732" t="str">
        <f>VLOOKUP(D9732,[1]!Salespeople_Data[#Data],2,0)</f>
        <v>John Reyes</v>
      </c>
      <c r="O9732" t="str">
        <f>VLOOKUP(E9732,[1]!Customer_Data[#Data],2,0)</f>
        <v>Benjamin Morgan</v>
      </c>
      <c r="P9732" s="15">
        <f t="shared" si="912"/>
        <v>1</v>
      </c>
      <c r="Q9732">
        <f t="shared" si="913"/>
        <v>6</v>
      </c>
      <c r="R9732">
        <f t="shared" si="914"/>
        <v>2019</v>
      </c>
    </row>
    <row r="9733" spans="1:18" x14ac:dyDescent="0.25">
      <c r="A9733" s="6" t="s">
        <v>10759</v>
      </c>
      <c r="B9733" s="6" t="s">
        <v>275</v>
      </c>
      <c r="C9733" s="6" t="s">
        <v>392</v>
      </c>
      <c r="D9733" s="6" t="s">
        <v>35</v>
      </c>
      <c r="E9733" s="6" t="s">
        <v>1165</v>
      </c>
      <c r="F9733" s="10">
        <v>43683</v>
      </c>
      <c r="G9733" s="6">
        <v>4</v>
      </c>
      <c r="H9733" s="11">
        <f>VLOOKUP(B9733,[1]!Product_Data[#Data],4,0)</f>
        <v>2353</v>
      </c>
      <c r="I9733" s="11">
        <f>VLOOKUP(B9733,[1]!Product_Data[#Data],3,0)</f>
        <v>1788</v>
      </c>
      <c r="J9733" s="11">
        <f t="shared" si="915"/>
        <v>7152</v>
      </c>
      <c r="K9733" s="11">
        <f t="shared" si="916"/>
        <v>9412</v>
      </c>
      <c r="L9733" s="11">
        <f t="shared" si="917"/>
        <v>2260</v>
      </c>
      <c r="M9733" t="str">
        <f>VLOOKUP(C9733,[1]!Location_Data[#Data],2,0)</f>
        <v>Visalia</v>
      </c>
      <c r="N9733" t="str">
        <f>VLOOKUP(D9733,[1]!Salespeople_Data[#Data],2,0)</f>
        <v>Charles Harper</v>
      </c>
      <c r="O9733" t="str">
        <f>VLOOKUP(E9733,[1]!Customer_Data[#Data],2,0)</f>
        <v>Aaron Miller</v>
      </c>
      <c r="P9733" s="15">
        <f t="shared" si="912"/>
        <v>3</v>
      </c>
      <c r="Q9733">
        <f t="shared" si="913"/>
        <v>8</v>
      </c>
      <c r="R9733">
        <f t="shared" si="914"/>
        <v>2019</v>
      </c>
    </row>
    <row r="9734" spans="1:18" x14ac:dyDescent="0.25">
      <c r="A9734" s="6" t="s">
        <v>10760</v>
      </c>
      <c r="B9734" s="6" t="s">
        <v>119</v>
      </c>
      <c r="C9734" s="6" t="s">
        <v>322</v>
      </c>
      <c r="D9734" s="6" t="s">
        <v>216</v>
      </c>
      <c r="E9734" s="6" t="s">
        <v>2542</v>
      </c>
      <c r="F9734" s="10">
        <v>43581</v>
      </c>
      <c r="G9734" s="6">
        <v>1</v>
      </c>
      <c r="H9734" s="11">
        <f>VLOOKUP(B9734,[1]!Product_Data[#Data],4,0)</f>
        <v>1077</v>
      </c>
      <c r="I9734" s="11">
        <f>VLOOKUP(B9734,[1]!Product_Data[#Data],3,0)</f>
        <v>732</v>
      </c>
      <c r="J9734" s="11">
        <f t="shared" si="915"/>
        <v>732</v>
      </c>
      <c r="K9734" s="11">
        <f t="shared" si="916"/>
        <v>1077</v>
      </c>
      <c r="L9734" s="11">
        <f t="shared" si="917"/>
        <v>345</v>
      </c>
      <c r="M9734" t="str">
        <f>VLOOKUP(C9734,[1]!Location_Data[#Data],2,0)</f>
        <v>Rancho Cucamonga</v>
      </c>
      <c r="N9734" t="str">
        <f>VLOOKUP(D9734,[1]!Salespeople_Data[#Data],2,0)</f>
        <v>Ernest Wagner</v>
      </c>
      <c r="O9734" t="str">
        <f>VLOOKUP(E9734,[1]!Customer_Data[#Data],2,0)</f>
        <v>Michael Ward</v>
      </c>
      <c r="P9734" s="15">
        <f t="shared" si="912"/>
        <v>6</v>
      </c>
      <c r="Q9734">
        <f t="shared" si="913"/>
        <v>4</v>
      </c>
      <c r="R9734">
        <f t="shared" si="914"/>
        <v>2019</v>
      </c>
    </row>
    <row r="9735" spans="1:18" x14ac:dyDescent="0.25">
      <c r="A9735" s="6" t="s">
        <v>10761</v>
      </c>
      <c r="B9735" s="6" t="s">
        <v>168</v>
      </c>
      <c r="C9735" s="6" t="s">
        <v>52</v>
      </c>
      <c r="D9735" s="6" t="s">
        <v>141</v>
      </c>
      <c r="E9735" s="6" t="s">
        <v>810</v>
      </c>
      <c r="F9735" s="10">
        <v>43697</v>
      </c>
      <c r="G9735" s="6">
        <v>1</v>
      </c>
      <c r="H9735" s="11">
        <f>VLOOKUP(B9735,[1]!Product_Data[#Data],4,0)</f>
        <v>112</v>
      </c>
      <c r="I9735" s="11">
        <f>VLOOKUP(B9735,[1]!Product_Data[#Data],3,0)</f>
        <v>90</v>
      </c>
      <c r="J9735" s="11">
        <f t="shared" si="915"/>
        <v>90</v>
      </c>
      <c r="K9735" s="11">
        <f t="shared" si="916"/>
        <v>112</v>
      </c>
      <c r="L9735" s="11">
        <f t="shared" si="917"/>
        <v>22</v>
      </c>
      <c r="M9735" t="str">
        <f>VLOOKUP(C9735,[1]!Location_Data[#Data],2,0)</f>
        <v>Pasadena</v>
      </c>
      <c r="N9735" t="str">
        <f>VLOOKUP(D9735,[1]!Salespeople_Data[#Data],2,0)</f>
        <v>Arthur Mccoy</v>
      </c>
      <c r="O9735" t="str">
        <f>VLOOKUP(E9735,[1]!Customer_Data[#Data],2,0)</f>
        <v>Nicholas Gilbert</v>
      </c>
      <c r="P9735" s="15">
        <f t="shared" si="912"/>
        <v>3</v>
      </c>
      <c r="Q9735">
        <f t="shared" si="913"/>
        <v>8</v>
      </c>
      <c r="R9735">
        <f t="shared" si="914"/>
        <v>2019</v>
      </c>
    </row>
    <row r="9736" spans="1:18" x14ac:dyDescent="0.25">
      <c r="A9736" s="6" t="s">
        <v>10762</v>
      </c>
      <c r="B9736" s="6" t="s">
        <v>61</v>
      </c>
      <c r="C9736" s="6" t="s">
        <v>450</v>
      </c>
      <c r="D9736" s="6" t="s">
        <v>345</v>
      </c>
      <c r="E9736" s="6" t="s">
        <v>2288</v>
      </c>
      <c r="F9736" s="10">
        <v>43794</v>
      </c>
      <c r="G9736" s="6">
        <v>3</v>
      </c>
      <c r="H9736" s="11">
        <f>VLOOKUP(B9736,[1]!Product_Data[#Data],4,0)</f>
        <v>1889</v>
      </c>
      <c r="I9736" s="11">
        <f>VLOOKUP(B9736,[1]!Product_Data[#Data],3,0)</f>
        <v>945</v>
      </c>
      <c r="J9736" s="11">
        <f t="shared" si="915"/>
        <v>2835</v>
      </c>
      <c r="K9736" s="11">
        <f t="shared" si="916"/>
        <v>5667</v>
      </c>
      <c r="L9736" s="11">
        <f t="shared" si="917"/>
        <v>2832</v>
      </c>
      <c r="M9736" t="str">
        <f>VLOOKUP(C9736,[1]!Location_Data[#Data],2,0)</f>
        <v>Simi Valley</v>
      </c>
      <c r="N9736" t="str">
        <f>VLOOKUP(D9736,[1]!Salespeople_Data[#Data],2,0)</f>
        <v>Larry Marshall</v>
      </c>
      <c r="O9736" t="str">
        <f>VLOOKUP(E9736,[1]!Customer_Data[#Data],2,0)</f>
        <v>Antonio Owens</v>
      </c>
      <c r="P9736" s="15">
        <f t="shared" si="912"/>
        <v>2</v>
      </c>
      <c r="Q9736">
        <f t="shared" si="913"/>
        <v>11</v>
      </c>
      <c r="R9736">
        <f t="shared" si="914"/>
        <v>2019</v>
      </c>
    </row>
    <row r="9737" spans="1:18" x14ac:dyDescent="0.25">
      <c r="A9737" s="6" t="s">
        <v>10763</v>
      </c>
      <c r="B9737" s="6" t="s">
        <v>666</v>
      </c>
      <c r="C9737" s="6" t="s">
        <v>380</v>
      </c>
      <c r="D9737" s="6" t="s">
        <v>413</v>
      </c>
      <c r="E9737" s="6" t="s">
        <v>2635</v>
      </c>
      <c r="F9737" s="10">
        <v>43536</v>
      </c>
      <c r="G9737" s="6">
        <v>1</v>
      </c>
      <c r="H9737" s="11">
        <f>VLOOKUP(B9737,[1]!Product_Data[#Data],4,0)</f>
        <v>2241</v>
      </c>
      <c r="I9737" s="11">
        <f>VLOOKUP(B9737,[1]!Product_Data[#Data],3,0)</f>
        <v>1367</v>
      </c>
      <c r="J9737" s="11">
        <f t="shared" si="915"/>
        <v>1367</v>
      </c>
      <c r="K9737" s="11">
        <f t="shared" si="916"/>
        <v>2241</v>
      </c>
      <c r="L9737" s="11">
        <f t="shared" si="917"/>
        <v>874</v>
      </c>
      <c r="M9737" t="str">
        <f>VLOOKUP(C9737,[1]!Location_Data[#Data],2,0)</f>
        <v>Los Angeles</v>
      </c>
      <c r="N9737" t="str">
        <f>VLOOKUP(D9737,[1]!Salespeople_Data[#Data],2,0)</f>
        <v>Kenneth Bradley</v>
      </c>
      <c r="O9737" t="str">
        <f>VLOOKUP(E9737,[1]!Customer_Data[#Data],2,0)</f>
        <v>Christopher Weaver</v>
      </c>
      <c r="P9737" s="15">
        <f t="shared" si="912"/>
        <v>3</v>
      </c>
      <c r="Q9737">
        <f t="shared" si="913"/>
        <v>3</v>
      </c>
      <c r="R9737">
        <f t="shared" si="914"/>
        <v>2019</v>
      </c>
    </row>
    <row r="9738" spans="1:18" x14ac:dyDescent="0.25">
      <c r="A9738" s="6" t="s">
        <v>10764</v>
      </c>
      <c r="B9738" s="6" t="s">
        <v>260</v>
      </c>
      <c r="C9738" s="6" t="s">
        <v>120</v>
      </c>
      <c r="D9738" s="6" t="s">
        <v>298</v>
      </c>
      <c r="E9738" s="6" t="s">
        <v>443</v>
      </c>
      <c r="F9738" s="10">
        <v>43544</v>
      </c>
      <c r="G9738" s="6">
        <v>3</v>
      </c>
      <c r="H9738" s="11">
        <f>VLOOKUP(B9738,[1]!Product_Data[#Data],4,0)</f>
        <v>502</v>
      </c>
      <c r="I9738" s="11">
        <f>VLOOKUP(B9738,[1]!Product_Data[#Data],3,0)</f>
        <v>296</v>
      </c>
      <c r="J9738" s="11">
        <f t="shared" si="915"/>
        <v>888</v>
      </c>
      <c r="K9738" s="11">
        <f t="shared" si="916"/>
        <v>1506</v>
      </c>
      <c r="L9738" s="11">
        <f t="shared" si="917"/>
        <v>618</v>
      </c>
      <c r="M9738" t="str">
        <f>VLOOKUP(C9738,[1]!Location_Data[#Data],2,0)</f>
        <v>Elk Grove</v>
      </c>
      <c r="N9738" t="str">
        <f>VLOOKUP(D9738,[1]!Salespeople_Data[#Data],2,0)</f>
        <v>Kenneth Fields</v>
      </c>
      <c r="O9738" t="str">
        <f>VLOOKUP(E9738,[1]!Customer_Data[#Data],2,0)</f>
        <v>Alan Perry</v>
      </c>
      <c r="P9738" s="15">
        <f t="shared" si="912"/>
        <v>4</v>
      </c>
      <c r="Q9738">
        <f t="shared" si="913"/>
        <v>3</v>
      </c>
      <c r="R9738">
        <f t="shared" si="914"/>
        <v>2019</v>
      </c>
    </row>
    <row r="9739" spans="1:18" x14ac:dyDescent="0.25">
      <c r="A9739" s="6" t="s">
        <v>10765</v>
      </c>
      <c r="B9739" s="6" t="s">
        <v>69</v>
      </c>
      <c r="C9739" s="6" t="s">
        <v>331</v>
      </c>
      <c r="D9739" s="6" t="s">
        <v>53</v>
      </c>
      <c r="E9739" s="6" t="s">
        <v>2330</v>
      </c>
      <c r="F9739" s="10">
        <v>43707</v>
      </c>
      <c r="G9739" s="6">
        <v>1</v>
      </c>
      <c r="H9739" s="11">
        <f>VLOOKUP(B9739,[1]!Product_Data[#Data],4,0)</f>
        <v>1351</v>
      </c>
      <c r="I9739" s="11">
        <f>VLOOKUP(B9739,[1]!Product_Data[#Data],3,0)</f>
        <v>1108</v>
      </c>
      <c r="J9739" s="11">
        <f t="shared" si="915"/>
        <v>1108</v>
      </c>
      <c r="K9739" s="11">
        <f t="shared" si="916"/>
        <v>1351</v>
      </c>
      <c r="L9739" s="11">
        <f t="shared" si="917"/>
        <v>243</v>
      </c>
      <c r="M9739" t="str">
        <f>VLOOKUP(C9739,[1]!Location_Data[#Data],2,0)</f>
        <v>Sunnyvale</v>
      </c>
      <c r="N9739" t="str">
        <f>VLOOKUP(D9739,[1]!Salespeople_Data[#Data],2,0)</f>
        <v>Scott Mason</v>
      </c>
      <c r="O9739" t="str">
        <f>VLOOKUP(E9739,[1]!Customer_Data[#Data],2,0)</f>
        <v>Bobby Hughes</v>
      </c>
      <c r="P9739" s="15">
        <f t="shared" si="912"/>
        <v>6</v>
      </c>
      <c r="Q9739">
        <f t="shared" si="913"/>
        <v>8</v>
      </c>
      <c r="R9739">
        <f t="shared" si="914"/>
        <v>2019</v>
      </c>
    </row>
    <row r="9740" spans="1:18" x14ac:dyDescent="0.25">
      <c r="A9740" s="6" t="s">
        <v>10766</v>
      </c>
      <c r="B9740" s="6" t="s">
        <v>668</v>
      </c>
      <c r="C9740" s="6" t="s">
        <v>229</v>
      </c>
      <c r="D9740" s="6" t="s">
        <v>101</v>
      </c>
      <c r="E9740" s="6" t="s">
        <v>1642</v>
      </c>
      <c r="F9740" s="10">
        <v>43657</v>
      </c>
      <c r="G9740" s="6">
        <v>1</v>
      </c>
      <c r="H9740" s="11">
        <f>VLOOKUP(B9740,[1]!Product_Data[#Data],4,0)</f>
        <v>181</v>
      </c>
      <c r="I9740" s="11">
        <f>VLOOKUP(B9740,[1]!Product_Data[#Data],3,0)</f>
        <v>130</v>
      </c>
      <c r="J9740" s="11">
        <f t="shared" si="915"/>
        <v>130</v>
      </c>
      <c r="K9740" s="11">
        <f t="shared" si="916"/>
        <v>181</v>
      </c>
      <c r="L9740" s="11">
        <f t="shared" si="917"/>
        <v>51</v>
      </c>
      <c r="M9740" t="str">
        <f>VLOOKUP(C9740,[1]!Location_Data[#Data],2,0)</f>
        <v>San Jose</v>
      </c>
      <c r="N9740" t="str">
        <f>VLOOKUP(D9740,[1]!Salespeople_Data[#Data],2,0)</f>
        <v>Scott Clark</v>
      </c>
      <c r="O9740" t="str">
        <f>VLOOKUP(E9740,[1]!Customer_Data[#Data],2,0)</f>
        <v>Samuel Palmer</v>
      </c>
      <c r="P9740" s="15">
        <f t="shared" si="912"/>
        <v>5</v>
      </c>
      <c r="Q9740">
        <f t="shared" si="913"/>
        <v>7</v>
      </c>
      <c r="R9740">
        <f t="shared" si="914"/>
        <v>2019</v>
      </c>
    </row>
    <row r="9741" spans="1:18" x14ac:dyDescent="0.25">
      <c r="A9741" s="6" t="s">
        <v>10767</v>
      </c>
      <c r="B9741" s="6" t="s">
        <v>435</v>
      </c>
      <c r="C9741" s="6" t="s">
        <v>29</v>
      </c>
      <c r="D9741" s="6" t="s">
        <v>264</v>
      </c>
      <c r="E9741" s="6" t="s">
        <v>2169</v>
      </c>
      <c r="F9741" s="10">
        <v>43576</v>
      </c>
      <c r="G9741" s="6">
        <v>3</v>
      </c>
      <c r="H9741" s="11">
        <f>VLOOKUP(B9741,[1]!Product_Data[#Data],4,0)</f>
        <v>2141</v>
      </c>
      <c r="I9741" s="11">
        <f>VLOOKUP(B9741,[1]!Product_Data[#Data],3,0)</f>
        <v>1777</v>
      </c>
      <c r="J9741" s="11">
        <f t="shared" si="915"/>
        <v>5331</v>
      </c>
      <c r="K9741" s="11">
        <f t="shared" si="916"/>
        <v>6423</v>
      </c>
      <c r="L9741" s="11">
        <f t="shared" si="917"/>
        <v>1092</v>
      </c>
      <c r="M9741" t="str">
        <f>VLOOKUP(C9741,[1]!Location_Data[#Data],2,0)</f>
        <v>Santa Ana</v>
      </c>
      <c r="N9741" t="str">
        <f>VLOOKUP(D9741,[1]!Salespeople_Data[#Data],2,0)</f>
        <v>Ernest Wheeler</v>
      </c>
      <c r="O9741" t="str">
        <f>VLOOKUP(E9741,[1]!Customer_Data[#Data],2,0)</f>
        <v>Paul Holmes</v>
      </c>
      <c r="P9741" s="15">
        <f t="shared" si="912"/>
        <v>1</v>
      </c>
      <c r="Q9741">
        <f t="shared" si="913"/>
        <v>4</v>
      </c>
      <c r="R9741">
        <f t="shared" si="914"/>
        <v>2019</v>
      </c>
    </row>
    <row r="9742" spans="1:18" x14ac:dyDescent="0.25">
      <c r="A9742" s="6" t="s">
        <v>10768</v>
      </c>
      <c r="B9742" s="6" t="s">
        <v>348</v>
      </c>
      <c r="C9742" s="6" t="s">
        <v>140</v>
      </c>
      <c r="D9742" s="6" t="s">
        <v>58</v>
      </c>
      <c r="E9742" s="6" t="s">
        <v>2260</v>
      </c>
      <c r="F9742" s="10">
        <v>43547</v>
      </c>
      <c r="G9742" s="6">
        <v>1</v>
      </c>
      <c r="H9742" s="11">
        <f>VLOOKUP(B9742,[1]!Product_Data[#Data],4,0)</f>
        <v>603</v>
      </c>
      <c r="I9742" s="11">
        <f>VLOOKUP(B9742,[1]!Product_Data[#Data],3,0)</f>
        <v>416</v>
      </c>
      <c r="J9742" s="11">
        <f t="shared" si="915"/>
        <v>416</v>
      </c>
      <c r="K9742" s="11">
        <f t="shared" si="916"/>
        <v>603</v>
      </c>
      <c r="L9742" s="11">
        <f t="shared" si="917"/>
        <v>187</v>
      </c>
      <c r="M9742" t="str">
        <f>VLOOKUP(C9742,[1]!Location_Data[#Data],2,0)</f>
        <v>Salinas</v>
      </c>
      <c r="N9742" t="str">
        <f>VLOOKUP(D9742,[1]!Salespeople_Data[#Data],2,0)</f>
        <v>Christopher Tucker</v>
      </c>
      <c r="O9742" t="str">
        <f>VLOOKUP(E9742,[1]!Customer_Data[#Data],2,0)</f>
        <v>Dennis Scott</v>
      </c>
      <c r="P9742" s="15">
        <f t="shared" si="912"/>
        <v>7</v>
      </c>
      <c r="Q9742">
        <f t="shared" si="913"/>
        <v>3</v>
      </c>
      <c r="R9742">
        <f t="shared" si="914"/>
        <v>2019</v>
      </c>
    </row>
    <row r="9743" spans="1:18" x14ac:dyDescent="0.25">
      <c r="A9743" s="6" t="s">
        <v>10769</v>
      </c>
      <c r="B9743" s="6" t="s">
        <v>47</v>
      </c>
      <c r="C9743" s="6" t="s">
        <v>149</v>
      </c>
      <c r="D9743" s="6" t="s">
        <v>15</v>
      </c>
      <c r="E9743" s="6" t="s">
        <v>1447</v>
      </c>
      <c r="F9743" s="10">
        <v>43741</v>
      </c>
      <c r="G9743" s="6">
        <v>3</v>
      </c>
      <c r="H9743" s="11">
        <f>VLOOKUP(B9743,[1]!Product_Data[#Data],4,0)</f>
        <v>1812</v>
      </c>
      <c r="I9743" s="11">
        <f>VLOOKUP(B9743,[1]!Product_Data[#Data],3,0)</f>
        <v>1305</v>
      </c>
      <c r="J9743" s="11">
        <f t="shared" si="915"/>
        <v>3915</v>
      </c>
      <c r="K9743" s="11">
        <f t="shared" si="916"/>
        <v>5436</v>
      </c>
      <c r="L9743" s="11">
        <f t="shared" si="917"/>
        <v>1521</v>
      </c>
      <c r="M9743" t="str">
        <f>VLOOKUP(C9743,[1]!Location_Data[#Data],2,0)</f>
        <v>Antioch</v>
      </c>
      <c r="N9743" t="str">
        <f>VLOOKUP(D9743,[1]!Salespeople_Data[#Data],2,0)</f>
        <v>Ryan Butler</v>
      </c>
      <c r="O9743" t="str">
        <f>VLOOKUP(E9743,[1]!Customer_Data[#Data],2,0)</f>
        <v>Peter Wells</v>
      </c>
      <c r="P9743" s="15">
        <f t="shared" si="912"/>
        <v>5</v>
      </c>
      <c r="Q9743">
        <f t="shared" si="913"/>
        <v>10</v>
      </c>
      <c r="R9743">
        <f t="shared" si="914"/>
        <v>2019</v>
      </c>
    </row>
    <row r="9744" spans="1:18" x14ac:dyDescent="0.25">
      <c r="A9744" s="6" t="s">
        <v>10770</v>
      </c>
      <c r="B9744" s="6" t="s">
        <v>752</v>
      </c>
      <c r="C9744" s="6" t="s">
        <v>436</v>
      </c>
      <c r="D9744" s="6" t="s">
        <v>116</v>
      </c>
      <c r="E9744" s="6" t="s">
        <v>699</v>
      </c>
      <c r="F9744" s="10">
        <v>43560</v>
      </c>
      <c r="G9744" s="6">
        <v>3</v>
      </c>
      <c r="H9744" s="11">
        <f>VLOOKUP(B9744,[1]!Product_Data[#Data],4,0)</f>
        <v>95</v>
      </c>
      <c r="I9744" s="11">
        <f>VLOOKUP(B9744,[1]!Product_Data[#Data],3,0)</f>
        <v>61</v>
      </c>
      <c r="J9744" s="11">
        <f t="shared" si="915"/>
        <v>183</v>
      </c>
      <c r="K9744" s="11">
        <f t="shared" si="916"/>
        <v>285</v>
      </c>
      <c r="L9744" s="11">
        <f t="shared" si="917"/>
        <v>102</v>
      </c>
      <c r="M9744" t="str">
        <f>VLOOKUP(C9744,[1]!Location_Data[#Data],2,0)</f>
        <v>Jurupa Valley</v>
      </c>
      <c r="N9744" t="str">
        <f>VLOOKUP(D9744,[1]!Salespeople_Data[#Data],2,0)</f>
        <v>Roger Ramos</v>
      </c>
      <c r="O9744" t="str">
        <f>VLOOKUP(E9744,[1]!Customer_Data[#Data],2,0)</f>
        <v>Juan Harvey</v>
      </c>
      <c r="P9744" s="15">
        <f t="shared" si="912"/>
        <v>6</v>
      </c>
      <c r="Q9744">
        <f t="shared" si="913"/>
        <v>4</v>
      </c>
      <c r="R9744">
        <f t="shared" si="914"/>
        <v>2019</v>
      </c>
    </row>
    <row r="9745" spans="1:18" x14ac:dyDescent="0.25">
      <c r="A9745" s="6" t="s">
        <v>10771</v>
      </c>
      <c r="B9745" s="6" t="s">
        <v>203</v>
      </c>
      <c r="C9745" s="6" t="s">
        <v>596</v>
      </c>
      <c r="D9745" s="6" t="s">
        <v>413</v>
      </c>
      <c r="E9745" s="6" t="s">
        <v>929</v>
      </c>
      <c r="F9745" s="10">
        <v>43662</v>
      </c>
      <c r="G9745" s="6">
        <v>2</v>
      </c>
      <c r="H9745" s="11">
        <f>VLOOKUP(B9745,[1]!Product_Data[#Data],4,0)</f>
        <v>1414</v>
      </c>
      <c r="I9745" s="11">
        <f>VLOOKUP(B9745,[1]!Product_Data[#Data],3,0)</f>
        <v>962</v>
      </c>
      <c r="J9745" s="11">
        <f t="shared" si="915"/>
        <v>1924</v>
      </c>
      <c r="K9745" s="11">
        <f t="shared" si="916"/>
        <v>2828</v>
      </c>
      <c r="L9745" s="11">
        <f t="shared" si="917"/>
        <v>904</v>
      </c>
      <c r="M9745" t="str">
        <f>VLOOKUP(C9745,[1]!Location_Data[#Data],2,0)</f>
        <v>Fremont</v>
      </c>
      <c r="N9745" t="str">
        <f>VLOOKUP(D9745,[1]!Salespeople_Data[#Data],2,0)</f>
        <v>Kenneth Bradley</v>
      </c>
      <c r="O9745" t="str">
        <f>VLOOKUP(E9745,[1]!Customer_Data[#Data],2,0)</f>
        <v>Victor Ramos</v>
      </c>
      <c r="P9745" s="15">
        <f t="shared" si="912"/>
        <v>3</v>
      </c>
      <c r="Q9745">
        <f t="shared" si="913"/>
        <v>7</v>
      </c>
      <c r="R9745">
        <f t="shared" si="914"/>
        <v>2019</v>
      </c>
    </row>
    <row r="9746" spans="1:18" x14ac:dyDescent="0.25">
      <c r="A9746" s="6" t="s">
        <v>10772</v>
      </c>
      <c r="B9746" s="6" t="s">
        <v>925</v>
      </c>
      <c r="C9746" s="6" t="s">
        <v>62</v>
      </c>
      <c r="D9746" s="6" t="s">
        <v>356</v>
      </c>
      <c r="E9746" s="6" t="s">
        <v>2838</v>
      </c>
      <c r="F9746" s="10">
        <v>43780</v>
      </c>
      <c r="G9746" s="6">
        <v>2</v>
      </c>
      <c r="H9746" s="11">
        <f>VLOOKUP(B9746,[1]!Product_Data[#Data],4,0)</f>
        <v>136</v>
      </c>
      <c r="I9746" s="11">
        <f>VLOOKUP(B9746,[1]!Product_Data[#Data],3,0)</f>
        <v>72</v>
      </c>
      <c r="J9746" s="11">
        <f t="shared" si="915"/>
        <v>144</v>
      </c>
      <c r="K9746" s="11">
        <f t="shared" si="916"/>
        <v>272</v>
      </c>
      <c r="L9746" s="11">
        <f t="shared" si="917"/>
        <v>128</v>
      </c>
      <c r="M9746" t="str">
        <f>VLOOKUP(C9746,[1]!Location_Data[#Data],2,0)</f>
        <v>Fairfield</v>
      </c>
      <c r="N9746" t="str">
        <f>VLOOKUP(D9746,[1]!Salespeople_Data[#Data],2,0)</f>
        <v>Jimmy Young</v>
      </c>
      <c r="O9746" t="str">
        <f>VLOOKUP(E9746,[1]!Customer_Data[#Data],2,0)</f>
        <v>Michael Mills</v>
      </c>
      <c r="P9746" s="15">
        <f t="shared" si="912"/>
        <v>2</v>
      </c>
      <c r="Q9746">
        <f t="shared" si="913"/>
        <v>11</v>
      </c>
      <c r="R9746">
        <f t="shared" si="914"/>
        <v>2019</v>
      </c>
    </row>
    <row r="9747" spans="1:18" x14ac:dyDescent="0.25">
      <c r="A9747" s="6" t="s">
        <v>10773</v>
      </c>
      <c r="B9747" s="6" t="s">
        <v>119</v>
      </c>
      <c r="C9747" s="6" t="s">
        <v>436</v>
      </c>
      <c r="D9747" s="6" t="s">
        <v>63</v>
      </c>
      <c r="E9747" s="6" t="s">
        <v>459</v>
      </c>
      <c r="F9747" s="10">
        <v>43739</v>
      </c>
      <c r="G9747" s="6">
        <v>2</v>
      </c>
      <c r="H9747" s="11">
        <f>VLOOKUP(B9747,[1]!Product_Data[#Data],4,0)</f>
        <v>1077</v>
      </c>
      <c r="I9747" s="11">
        <f>VLOOKUP(B9747,[1]!Product_Data[#Data],3,0)</f>
        <v>732</v>
      </c>
      <c r="J9747" s="11">
        <f t="shared" si="915"/>
        <v>1464</v>
      </c>
      <c r="K9747" s="11">
        <f t="shared" si="916"/>
        <v>2154</v>
      </c>
      <c r="L9747" s="11">
        <f t="shared" si="917"/>
        <v>690</v>
      </c>
      <c r="M9747" t="str">
        <f>VLOOKUP(C9747,[1]!Location_Data[#Data],2,0)</f>
        <v>Jurupa Valley</v>
      </c>
      <c r="N9747" t="str">
        <f>VLOOKUP(D9747,[1]!Salespeople_Data[#Data],2,0)</f>
        <v>Jeremy Mendoza</v>
      </c>
      <c r="O9747" t="str">
        <f>VLOOKUP(E9747,[1]!Customer_Data[#Data],2,0)</f>
        <v>Johnny Martinez</v>
      </c>
      <c r="P9747" s="15">
        <f t="shared" si="912"/>
        <v>3</v>
      </c>
      <c r="Q9747">
        <f t="shared" si="913"/>
        <v>10</v>
      </c>
      <c r="R9747">
        <f t="shared" si="914"/>
        <v>2019</v>
      </c>
    </row>
    <row r="9748" spans="1:18" x14ac:dyDescent="0.25">
      <c r="A9748" s="6" t="s">
        <v>10774</v>
      </c>
      <c r="B9748" s="6" t="s">
        <v>553</v>
      </c>
      <c r="C9748" s="6" t="s">
        <v>74</v>
      </c>
      <c r="D9748" s="6" t="s">
        <v>25</v>
      </c>
      <c r="E9748" s="6" t="s">
        <v>1720</v>
      </c>
      <c r="F9748" s="10">
        <v>43687</v>
      </c>
      <c r="G9748" s="6">
        <v>2</v>
      </c>
      <c r="H9748" s="11">
        <f>VLOOKUP(B9748,[1]!Product_Data[#Data],4,0)</f>
        <v>1798</v>
      </c>
      <c r="I9748" s="11">
        <f>VLOOKUP(B9748,[1]!Product_Data[#Data],3,0)</f>
        <v>971</v>
      </c>
      <c r="J9748" s="11">
        <f t="shared" si="915"/>
        <v>1942</v>
      </c>
      <c r="K9748" s="11">
        <f t="shared" si="916"/>
        <v>3596</v>
      </c>
      <c r="L9748" s="11">
        <f t="shared" si="917"/>
        <v>1654</v>
      </c>
      <c r="M9748" t="str">
        <f>VLOOKUP(C9748,[1]!Location_Data[#Data],2,0)</f>
        <v>West Covina</v>
      </c>
      <c r="N9748" t="str">
        <f>VLOOKUP(D9748,[1]!Salespeople_Data[#Data],2,0)</f>
        <v>Brian Davis</v>
      </c>
      <c r="O9748" t="str">
        <f>VLOOKUP(E9748,[1]!Customer_Data[#Data],2,0)</f>
        <v>George Lewis</v>
      </c>
      <c r="P9748" s="15">
        <f t="shared" si="912"/>
        <v>7</v>
      </c>
      <c r="Q9748">
        <f t="shared" si="913"/>
        <v>8</v>
      </c>
      <c r="R9748">
        <f t="shared" si="914"/>
        <v>2019</v>
      </c>
    </row>
    <row r="9749" spans="1:18" x14ac:dyDescent="0.25">
      <c r="A9749" s="6" t="s">
        <v>10775</v>
      </c>
      <c r="B9749" s="6" t="s">
        <v>569</v>
      </c>
      <c r="C9749" s="6" t="s">
        <v>190</v>
      </c>
      <c r="D9749" s="6" t="s">
        <v>141</v>
      </c>
      <c r="E9749" s="6" t="s">
        <v>123</v>
      </c>
      <c r="F9749" s="10">
        <v>43519</v>
      </c>
      <c r="G9749" s="6">
        <v>3</v>
      </c>
      <c r="H9749" s="11">
        <f>VLOOKUP(B9749,[1]!Product_Data[#Data],4,0)</f>
        <v>1178</v>
      </c>
      <c r="I9749" s="11">
        <f>VLOOKUP(B9749,[1]!Product_Data[#Data],3,0)</f>
        <v>683</v>
      </c>
      <c r="J9749" s="11">
        <f t="shared" si="915"/>
        <v>2049</v>
      </c>
      <c r="K9749" s="11">
        <f t="shared" si="916"/>
        <v>3534</v>
      </c>
      <c r="L9749" s="11">
        <f t="shared" si="917"/>
        <v>1485</v>
      </c>
      <c r="M9749" t="str">
        <f>VLOOKUP(C9749,[1]!Location_Data[#Data],2,0)</f>
        <v>Oakland</v>
      </c>
      <c r="N9749" t="str">
        <f>VLOOKUP(D9749,[1]!Salespeople_Data[#Data],2,0)</f>
        <v>Arthur Mccoy</v>
      </c>
      <c r="O9749" t="str">
        <f>VLOOKUP(E9749,[1]!Customer_Data[#Data],2,0)</f>
        <v>Frank Webb</v>
      </c>
      <c r="P9749" s="15">
        <f t="shared" si="912"/>
        <v>7</v>
      </c>
      <c r="Q9749">
        <f t="shared" si="913"/>
        <v>2</v>
      </c>
      <c r="R9749">
        <f t="shared" si="914"/>
        <v>2019</v>
      </c>
    </row>
    <row r="9750" spans="1:18" x14ac:dyDescent="0.25">
      <c r="A9750" s="6" t="s">
        <v>10776</v>
      </c>
      <c r="B9750" s="6" t="s">
        <v>119</v>
      </c>
      <c r="C9750" s="6" t="s">
        <v>362</v>
      </c>
      <c r="D9750" s="6" t="s">
        <v>298</v>
      </c>
      <c r="E9750" s="6" t="s">
        <v>597</v>
      </c>
      <c r="F9750" s="10">
        <v>43719</v>
      </c>
      <c r="G9750" s="6">
        <v>2</v>
      </c>
      <c r="H9750" s="11">
        <f>VLOOKUP(B9750,[1]!Product_Data[#Data],4,0)</f>
        <v>1077</v>
      </c>
      <c r="I9750" s="11">
        <f>VLOOKUP(B9750,[1]!Product_Data[#Data],3,0)</f>
        <v>732</v>
      </c>
      <c r="J9750" s="11">
        <f t="shared" si="915"/>
        <v>1464</v>
      </c>
      <c r="K9750" s="11">
        <f t="shared" si="916"/>
        <v>2154</v>
      </c>
      <c r="L9750" s="11">
        <f t="shared" si="917"/>
        <v>690</v>
      </c>
      <c r="M9750" t="str">
        <f>VLOOKUP(C9750,[1]!Location_Data[#Data],2,0)</f>
        <v>San Bernardino</v>
      </c>
      <c r="N9750" t="str">
        <f>VLOOKUP(D9750,[1]!Salespeople_Data[#Data],2,0)</f>
        <v>Kenneth Fields</v>
      </c>
      <c r="O9750" t="str">
        <f>VLOOKUP(E9750,[1]!Customer_Data[#Data],2,0)</f>
        <v>Antonio Dixon</v>
      </c>
      <c r="P9750" s="15">
        <f t="shared" si="912"/>
        <v>4</v>
      </c>
      <c r="Q9750">
        <f t="shared" si="913"/>
        <v>9</v>
      </c>
      <c r="R9750">
        <f t="shared" si="914"/>
        <v>2019</v>
      </c>
    </row>
    <row r="9751" spans="1:18" x14ac:dyDescent="0.25">
      <c r="A9751" s="6" t="s">
        <v>10777</v>
      </c>
      <c r="B9751" s="6" t="s">
        <v>479</v>
      </c>
      <c r="C9751" s="6" t="s">
        <v>19</v>
      </c>
      <c r="D9751" s="6" t="s">
        <v>216</v>
      </c>
      <c r="E9751" s="6" t="s">
        <v>538</v>
      </c>
      <c r="F9751" s="10">
        <v>43500</v>
      </c>
      <c r="G9751" s="6">
        <v>1</v>
      </c>
      <c r="H9751" s="11">
        <f>VLOOKUP(B9751,[1]!Product_Data[#Data],4,0)</f>
        <v>123</v>
      </c>
      <c r="I9751" s="11">
        <f>VLOOKUP(B9751,[1]!Product_Data[#Data],3,0)</f>
        <v>84</v>
      </c>
      <c r="J9751" s="11">
        <f t="shared" si="915"/>
        <v>84</v>
      </c>
      <c r="K9751" s="11">
        <f t="shared" si="916"/>
        <v>123</v>
      </c>
      <c r="L9751" s="11">
        <f t="shared" si="917"/>
        <v>39</v>
      </c>
      <c r="M9751" t="str">
        <f>VLOOKUP(C9751,[1]!Location_Data[#Data],2,0)</f>
        <v>Berkeley</v>
      </c>
      <c r="N9751" t="str">
        <f>VLOOKUP(D9751,[1]!Salespeople_Data[#Data],2,0)</f>
        <v>Ernest Wagner</v>
      </c>
      <c r="O9751" t="str">
        <f>VLOOKUP(E9751,[1]!Customer_Data[#Data],2,0)</f>
        <v>Jonathan Lynch</v>
      </c>
      <c r="P9751" s="15">
        <f t="shared" si="912"/>
        <v>2</v>
      </c>
      <c r="Q9751">
        <f t="shared" si="913"/>
        <v>2</v>
      </c>
      <c r="R9751">
        <f t="shared" si="914"/>
        <v>2019</v>
      </c>
    </row>
    <row r="9752" spans="1:18" x14ac:dyDescent="0.25">
      <c r="A9752" s="6" t="s">
        <v>10778</v>
      </c>
      <c r="B9752" s="6" t="s">
        <v>668</v>
      </c>
      <c r="C9752" s="6" t="s">
        <v>39</v>
      </c>
      <c r="D9752" s="6" t="s">
        <v>178</v>
      </c>
      <c r="E9752" s="6" t="s">
        <v>2657</v>
      </c>
      <c r="F9752" s="10">
        <v>43801</v>
      </c>
      <c r="G9752" s="6">
        <v>2</v>
      </c>
      <c r="H9752" s="11">
        <f>VLOOKUP(B9752,[1]!Product_Data[#Data],4,0)</f>
        <v>181</v>
      </c>
      <c r="I9752" s="11">
        <f>VLOOKUP(B9752,[1]!Product_Data[#Data],3,0)</f>
        <v>130</v>
      </c>
      <c r="J9752" s="11">
        <f t="shared" si="915"/>
        <v>260</v>
      </c>
      <c r="K9752" s="11">
        <f t="shared" si="916"/>
        <v>362</v>
      </c>
      <c r="L9752" s="11">
        <f t="shared" si="917"/>
        <v>102</v>
      </c>
      <c r="M9752" t="str">
        <f>VLOOKUP(C9752,[1]!Location_Data[#Data],2,0)</f>
        <v>Oceanside</v>
      </c>
      <c r="N9752" t="str">
        <f>VLOOKUP(D9752,[1]!Salespeople_Data[#Data],2,0)</f>
        <v>Joshua Taylor</v>
      </c>
      <c r="O9752" t="str">
        <f>VLOOKUP(E9752,[1]!Customer_Data[#Data],2,0)</f>
        <v>Jonathan Reed</v>
      </c>
      <c r="P9752" s="15">
        <f t="shared" si="912"/>
        <v>2</v>
      </c>
      <c r="Q9752">
        <f t="shared" si="913"/>
        <v>12</v>
      </c>
      <c r="R9752">
        <f t="shared" si="914"/>
        <v>2019</v>
      </c>
    </row>
    <row r="9753" spans="1:18" x14ac:dyDescent="0.25">
      <c r="A9753" s="6" t="s">
        <v>10779</v>
      </c>
      <c r="B9753" s="6" t="s">
        <v>603</v>
      </c>
      <c r="C9753" s="6" t="s">
        <v>135</v>
      </c>
      <c r="D9753" s="6" t="s">
        <v>191</v>
      </c>
      <c r="E9753" s="6" t="s">
        <v>1106</v>
      </c>
      <c r="F9753" s="10">
        <v>43545</v>
      </c>
      <c r="G9753" s="6">
        <v>1</v>
      </c>
      <c r="H9753" s="11">
        <f>VLOOKUP(B9753,[1]!Product_Data[#Data],4,0)</f>
        <v>2495</v>
      </c>
      <c r="I9753" s="11">
        <f>VLOOKUP(B9753,[1]!Product_Data[#Data],3,0)</f>
        <v>1896</v>
      </c>
      <c r="J9753" s="11">
        <f t="shared" si="915"/>
        <v>1896</v>
      </c>
      <c r="K9753" s="11">
        <f t="shared" si="916"/>
        <v>2495</v>
      </c>
      <c r="L9753" s="11">
        <f t="shared" si="917"/>
        <v>599</v>
      </c>
      <c r="M9753" t="str">
        <f>VLOOKUP(C9753,[1]!Location_Data[#Data],2,0)</f>
        <v>Oxnard</v>
      </c>
      <c r="N9753" t="str">
        <f>VLOOKUP(D9753,[1]!Salespeople_Data[#Data],2,0)</f>
        <v>Robert Reed</v>
      </c>
      <c r="O9753" t="str">
        <f>VLOOKUP(E9753,[1]!Customer_Data[#Data],2,0)</f>
        <v>Arthur Reid</v>
      </c>
      <c r="P9753" s="15">
        <f t="shared" si="912"/>
        <v>5</v>
      </c>
      <c r="Q9753">
        <f t="shared" si="913"/>
        <v>3</v>
      </c>
      <c r="R9753">
        <f t="shared" si="914"/>
        <v>2019</v>
      </c>
    </row>
    <row r="9754" spans="1:18" x14ac:dyDescent="0.25">
      <c r="A9754" s="6" t="s">
        <v>10780</v>
      </c>
      <c r="B9754" s="6" t="s">
        <v>666</v>
      </c>
      <c r="C9754" s="6" t="s">
        <v>105</v>
      </c>
      <c r="D9754" s="6" t="s">
        <v>111</v>
      </c>
      <c r="E9754" s="6" t="s">
        <v>97</v>
      </c>
      <c r="F9754" s="10">
        <v>43770</v>
      </c>
      <c r="G9754" s="6">
        <v>1</v>
      </c>
      <c r="H9754" s="11">
        <f>VLOOKUP(B9754,[1]!Product_Data[#Data],4,0)</f>
        <v>2241</v>
      </c>
      <c r="I9754" s="11">
        <f>VLOOKUP(B9754,[1]!Product_Data[#Data],3,0)</f>
        <v>1367</v>
      </c>
      <c r="J9754" s="11">
        <f t="shared" si="915"/>
        <v>1367</v>
      </c>
      <c r="K9754" s="11">
        <f t="shared" si="916"/>
        <v>2241</v>
      </c>
      <c r="L9754" s="11">
        <f t="shared" si="917"/>
        <v>874</v>
      </c>
      <c r="M9754" t="str">
        <f>VLOOKUP(C9754,[1]!Location_Data[#Data],2,0)</f>
        <v>Daly City</v>
      </c>
      <c r="N9754" t="str">
        <f>VLOOKUP(D9754,[1]!Salespeople_Data[#Data],2,0)</f>
        <v>Ryan Welch</v>
      </c>
      <c r="O9754" t="str">
        <f>VLOOKUP(E9754,[1]!Customer_Data[#Data],2,0)</f>
        <v>Mark Elliott</v>
      </c>
      <c r="P9754" s="15">
        <f t="shared" si="912"/>
        <v>6</v>
      </c>
      <c r="Q9754">
        <f t="shared" si="913"/>
        <v>11</v>
      </c>
      <c r="R9754">
        <f t="shared" si="914"/>
        <v>2019</v>
      </c>
    </row>
    <row r="9755" spans="1:18" x14ac:dyDescent="0.25">
      <c r="A9755" s="6" t="s">
        <v>10781</v>
      </c>
      <c r="B9755" s="6" t="s">
        <v>114</v>
      </c>
      <c r="C9755" s="6" t="s">
        <v>643</v>
      </c>
      <c r="D9755" s="6" t="s">
        <v>136</v>
      </c>
      <c r="E9755" s="6" t="s">
        <v>3433</v>
      </c>
      <c r="F9755" s="10">
        <v>43516</v>
      </c>
      <c r="G9755" s="6">
        <v>1</v>
      </c>
      <c r="H9755" s="11">
        <f>VLOOKUP(B9755,[1]!Product_Data[#Data],4,0)</f>
        <v>545</v>
      </c>
      <c r="I9755" s="11">
        <f>VLOOKUP(B9755,[1]!Product_Data[#Data],3,0)</f>
        <v>425</v>
      </c>
      <c r="J9755" s="11">
        <f t="shared" si="915"/>
        <v>425</v>
      </c>
      <c r="K9755" s="11">
        <f t="shared" si="916"/>
        <v>545</v>
      </c>
      <c r="L9755" s="11">
        <f t="shared" si="917"/>
        <v>120</v>
      </c>
      <c r="M9755" t="str">
        <f>VLOOKUP(C9755,[1]!Location_Data[#Data],2,0)</f>
        <v>Hayward</v>
      </c>
      <c r="N9755" t="str">
        <f>VLOOKUP(D9755,[1]!Salespeople_Data[#Data],2,0)</f>
        <v>Clarence Fox</v>
      </c>
      <c r="O9755" t="str">
        <f>VLOOKUP(E9755,[1]!Customer_Data[#Data],2,0)</f>
        <v>Mark Gonzalez</v>
      </c>
      <c r="P9755" s="15">
        <f t="shared" si="912"/>
        <v>4</v>
      </c>
      <c r="Q9755">
        <f t="shared" si="913"/>
        <v>2</v>
      </c>
      <c r="R9755">
        <f t="shared" si="914"/>
        <v>2019</v>
      </c>
    </row>
    <row r="9756" spans="1:18" x14ac:dyDescent="0.25">
      <c r="A9756" s="6" t="s">
        <v>10782</v>
      </c>
      <c r="B9756" s="6" t="s">
        <v>252</v>
      </c>
      <c r="C9756" s="6" t="s">
        <v>169</v>
      </c>
      <c r="D9756" s="6" t="s">
        <v>239</v>
      </c>
      <c r="E9756" s="6" t="s">
        <v>1106</v>
      </c>
      <c r="F9756" s="10">
        <v>43586</v>
      </c>
      <c r="G9756" s="6">
        <v>3</v>
      </c>
      <c r="H9756" s="11">
        <f>VLOOKUP(B9756,[1]!Product_Data[#Data],4,0)</f>
        <v>1899</v>
      </c>
      <c r="I9756" s="11">
        <f>VLOOKUP(B9756,[1]!Product_Data[#Data],3,0)</f>
        <v>1044</v>
      </c>
      <c r="J9756" s="11">
        <f t="shared" si="915"/>
        <v>3132</v>
      </c>
      <c r="K9756" s="11">
        <f t="shared" si="916"/>
        <v>5697</v>
      </c>
      <c r="L9756" s="11">
        <f t="shared" si="917"/>
        <v>2565</v>
      </c>
      <c r="M9756" t="str">
        <f>VLOOKUP(C9756,[1]!Location_Data[#Data],2,0)</f>
        <v>Vista</v>
      </c>
      <c r="N9756" t="str">
        <f>VLOOKUP(D9756,[1]!Salespeople_Data[#Data],2,0)</f>
        <v>John Reyes</v>
      </c>
      <c r="O9756" t="str">
        <f>VLOOKUP(E9756,[1]!Customer_Data[#Data],2,0)</f>
        <v>Arthur Reid</v>
      </c>
      <c r="P9756" s="15">
        <f t="shared" si="912"/>
        <v>4</v>
      </c>
      <c r="Q9756">
        <f t="shared" si="913"/>
        <v>5</v>
      </c>
      <c r="R9756">
        <f t="shared" si="914"/>
        <v>2019</v>
      </c>
    </row>
    <row r="9757" spans="1:18" x14ac:dyDescent="0.25">
      <c r="A9757" s="6" t="s">
        <v>10783</v>
      </c>
      <c r="B9757" s="6" t="s">
        <v>69</v>
      </c>
      <c r="C9757" s="6" t="s">
        <v>349</v>
      </c>
      <c r="D9757" s="6" t="s">
        <v>146</v>
      </c>
      <c r="E9757" s="6" t="s">
        <v>1544</v>
      </c>
      <c r="F9757" s="10">
        <v>43759</v>
      </c>
      <c r="G9757" s="6">
        <v>1</v>
      </c>
      <c r="H9757" s="11">
        <f>VLOOKUP(B9757,[1]!Product_Data[#Data],4,0)</f>
        <v>1351</v>
      </c>
      <c r="I9757" s="11">
        <f>VLOOKUP(B9757,[1]!Product_Data[#Data],3,0)</f>
        <v>1108</v>
      </c>
      <c r="J9757" s="11">
        <f t="shared" si="915"/>
        <v>1108</v>
      </c>
      <c r="K9757" s="11">
        <f t="shared" si="916"/>
        <v>1351</v>
      </c>
      <c r="L9757" s="11">
        <f t="shared" si="917"/>
        <v>243</v>
      </c>
      <c r="M9757" t="str">
        <f>VLOOKUP(C9757,[1]!Location_Data[#Data],2,0)</f>
        <v>Santa Clara</v>
      </c>
      <c r="N9757" t="str">
        <f>VLOOKUP(D9757,[1]!Salespeople_Data[#Data],2,0)</f>
        <v>Carl Elliott</v>
      </c>
      <c r="O9757" t="str">
        <f>VLOOKUP(E9757,[1]!Customer_Data[#Data],2,0)</f>
        <v>Shawn Wallace</v>
      </c>
      <c r="P9757" s="15">
        <f t="shared" si="912"/>
        <v>2</v>
      </c>
      <c r="Q9757">
        <f t="shared" si="913"/>
        <v>10</v>
      </c>
      <c r="R9757">
        <f t="shared" si="914"/>
        <v>2019</v>
      </c>
    </row>
    <row r="9758" spans="1:18" x14ac:dyDescent="0.25">
      <c r="A9758" s="6" t="s">
        <v>10784</v>
      </c>
      <c r="B9758" s="6" t="s">
        <v>495</v>
      </c>
      <c r="C9758" s="6" t="s">
        <v>349</v>
      </c>
      <c r="D9758" s="6" t="s">
        <v>298</v>
      </c>
      <c r="E9758" s="6" t="s">
        <v>4014</v>
      </c>
      <c r="F9758" s="10">
        <v>43828</v>
      </c>
      <c r="G9758" s="6">
        <v>1</v>
      </c>
      <c r="H9758" s="11">
        <f>VLOOKUP(B9758,[1]!Product_Data[#Data],4,0)</f>
        <v>1467</v>
      </c>
      <c r="I9758" s="11">
        <f>VLOOKUP(B9758,[1]!Product_Data[#Data],3,0)</f>
        <v>807</v>
      </c>
      <c r="J9758" s="11">
        <f t="shared" si="915"/>
        <v>807</v>
      </c>
      <c r="K9758" s="11">
        <f t="shared" si="916"/>
        <v>1467</v>
      </c>
      <c r="L9758" s="11">
        <f t="shared" si="917"/>
        <v>660</v>
      </c>
      <c r="M9758" t="str">
        <f>VLOOKUP(C9758,[1]!Location_Data[#Data],2,0)</f>
        <v>Santa Clara</v>
      </c>
      <c r="N9758" t="str">
        <f>VLOOKUP(D9758,[1]!Salespeople_Data[#Data],2,0)</f>
        <v>Kenneth Fields</v>
      </c>
      <c r="O9758" t="str">
        <f>VLOOKUP(E9758,[1]!Customer_Data[#Data],2,0)</f>
        <v>Stephen Kelly</v>
      </c>
      <c r="P9758" s="15">
        <f t="shared" si="912"/>
        <v>1</v>
      </c>
      <c r="Q9758">
        <f t="shared" si="913"/>
        <v>12</v>
      </c>
      <c r="R9758">
        <f t="shared" si="914"/>
        <v>2019</v>
      </c>
    </row>
    <row r="9759" spans="1:18" x14ac:dyDescent="0.25">
      <c r="A9759" s="6" t="s">
        <v>10785</v>
      </c>
      <c r="B9759" s="6" t="s">
        <v>194</v>
      </c>
      <c r="C9759" s="6" t="s">
        <v>140</v>
      </c>
      <c r="D9759" s="6" t="s">
        <v>345</v>
      </c>
      <c r="E9759" s="6" t="s">
        <v>306</v>
      </c>
      <c r="F9759" s="10">
        <v>43594</v>
      </c>
      <c r="G9759" s="6">
        <v>3</v>
      </c>
      <c r="H9759" s="11">
        <f>VLOOKUP(B9759,[1]!Product_Data[#Data],4,0)</f>
        <v>1278</v>
      </c>
      <c r="I9759" s="11">
        <f>VLOOKUP(B9759,[1]!Product_Data[#Data],3,0)</f>
        <v>665</v>
      </c>
      <c r="J9759" s="11">
        <f t="shared" si="915"/>
        <v>1995</v>
      </c>
      <c r="K9759" s="11">
        <f t="shared" si="916"/>
        <v>3834</v>
      </c>
      <c r="L9759" s="11">
        <f t="shared" si="917"/>
        <v>1839</v>
      </c>
      <c r="M9759" t="str">
        <f>VLOOKUP(C9759,[1]!Location_Data[#Data],2,0)</f>
        <v>Salinas</v>
      </c>
      <c r="N9759" t="str">
        <f>VLOOKUP(D9759,[1]!Salespeople_Data[#Data],2,0)</f>
        <v>Larry Marshall</v>
      </c>
      <c r="O9759" t="str">
        <f>VLOOKUP(E9759,[1]!Customer_Data[#Data],2,0)</f>
        <v>Sean Black</v>
      </c>
      <c r="P9759" s="15">
        <f t="shared" si="912"/>
        <v>5</v>
      </c>
      <c r="Q9759">
        <f t="shared" si="913"/>
        <v>5</v>
      </c>
      <c r="R9759">
        <f t="shared" si="914"/>
        <v>2019</v>
      </c>
    </row>
    <row r="9760" spans="1:18" x14ac:dyDescent="0.25">
      <c r="A9760" s="6" t="s">
        <v>10786</v>
      </c>
      <c r="B9760" s="6" t="s">
        <v>626</v>
      </c>
      <c r="C9760" s="6" t="s">
        <v>322</v>
      </c>
      <c r="D9760" s="6" t="s">
        <v>91</v>
      </c>
      <c r="E9760" s="6" t="s">
        <v>3511</v>
      </c>
      <c r="F9760" s="10">
        <v>43691</v>
      </c>
      <c r="G9760" s="6">
        <v>1</v>
      </c>
      <c r="H9760" s="11">
        <f>VLOOKUP(B9760,[1]!Product_Data[#Data],4,0)</f>
        <v>584</v>
      </c>
      <c r="I9760" s="11">
        <f>VLOOKUP(B9760,[1]!Product_Data[#Data],3,0)</f>
        <v>420</v>
      </c>
      <c r="J9760" s="11">
        <f t="shared" si="915"/>
        <v>420</v>
      </c>
      <c r="K9760" s="11">
        <f t="shared" si="916"/>
        <v>584</v>
      </c>
      <c r="L9760" s="11">
        <f t="shared" si="917"/>
        <v>164</v>
      </c>
      <c r="M9760" t="str">
        <f>VLOOKUP(C9760,[1]!Location_Data[#Data],2,0)</f>
        <v>Rancho Cucamonga</v>
      </c>
      <c r="N9760" t="str">
        <f>VLOOKUP(D9760,[1]!Salespeople_Data[#Data],2,0)</f>
        <v>Howard Gardner</v>
      </c>
      <c r="O9760" t="str">
        <f>VLOOKUP(E9760,[1]!Customer_Data[#Data],2,0)</f>
        <v>Raymond Roberts</v>
      </c>
      <c r="P9760" s="15">
        <f t="shared" si="912"/>
        <v>4</v>
      </c>
      <c r="Q9760">
        <f t="shared" si="913"/>
        <v>8</v>
      </c>
      <c r="R9760">
        <f t="shared" si="914"/>
        <v>2019</v>
      </c>
    </row>
    <row r="9761" spans="1:18" x14ac:dyDescent="0.25">
      <c r="A9761" s="6" t="s">
        <v>10787</v>
      </c>
      <c r="B9761" s="6" t="s">
        <v>537</v>
      </c>
      <c r="C9761" s="6" t="s">
        <v>211</v>
      </c>
      <c r="D9761" s="6" t="s">
        <v>20</v>
      </c>
      <c r="E9761" s="6" t="s">
        <v>2169</v>
      </c>
      <c r="F9761" s="10">
        <v>43553</v>
      </c>
      <c r="G9761" s="6">
        <v>4</v>
      </c>
      <c r="H9761" s="11">
        <f>VLOOKUP(B9761,[1]!Product_Data[#Data],4,0)</f>
        <v>556</v>
      </c>
      <c r="I9761" s="11">
        <f>VLOOKUP(B9761,[1]!Product_Data[#Data],3,0)</f>
        <v>395</v>
      </c>
      <c r="J9761" s="11">
        <f t="shared" si="915"/>
        <v>1580</v>
      </c>
      <c r="K9761" s="11">
        <f t="shared" si="916"/>
        <v>2224</v>
      </c>
      <c r="L9761" s="11">
        <f t="shared" si="917"/>
        <v>644</v>
      </c>
      <c r="M9761" t="str">
        <f>VLOOKUP(C9761,[1]!Location_Data[#Data],2,0)</f>
        <v>Chula Vista</v>
      </c>
      <c r="N9761" t="str">
        <f>VLOOKUP(D9761,[1]!Salespeople_Data[#Data],2,0)</f>
        <v>Joshua Cook</v>
      </c>
      <c r="O9761" t="str">
        <f>VLOOKUP(E9761,[1]!Customer_Data[#Data],2,0)</f>
        <v>Paul Holmes</v>
      </c>
      <c r="P9761" s="15">
        <f t="shared" si="912"/>
        <v>6</v>
      </c>
      <c r="Q9761">
        <f t="shared" si="913"/>
        <v>3</v>
      </c>
      <c r="R9761">
        <f t="shared" si="914"/>
        <v>2019</v>
      </c>
    </row>
    <row r="9762" spans="1:18" x14ac:dyDescent="0.25">
      <c r="A9762" s="6" t="s">
        <v>10788</v>
      </c>
      <c r="B9762" s="6" t="s">
        <v>370</v>
      </c>
      <c r="C9762" s="6" t="s">
        <v>362</v>
      </c>
      <c r="D9762" s="6" t="s">
        <v>447</v>
      </c>
      <c r="E9762" s="6" t="s">
        <v>350</v>
      </c>
      <c r="F9762" s="10">
        <v>43618</v>
      </c>
      <c r="G9762" s="6">
        <v>1</v>
      </c>
      <c r="H9762" s="11">
        <f>VLOOKUP(B9762,[1]!Product_Data[#Data],4,0)</f>
        <v>771</v>
      </c>
      <c r="I9762" s="11">
        <f>VLOOKUP(B9762,[1]!Product_Data[#Data],3,0)</f>
        <v>648</v>
      </c>
      <c r="J9762" s="11">
        <f t="shared" si="915"/>
        <v>648</v>
      </c>
      <c r="K9762" s="11">
        <f t="shared" si="916"/>
        <v>771</v>
      </c>
      <c r="L9762" s="11">
        <f t="shared" si="917"/>
        <v>123</v>
      </c>
      <c r="M9762" t="str">
        <f>VLOOKUP(C9762,[1]!Location_Data[#Data],2,0)</f>
        <v>San Bernardino</v>
      </c>
      <c r="N9762" t="str">
        <f>VLOOKUP(D9762,[1]!Salespeople_Data[#Data],2,0)</f>
        <v>Howard Sims</v>
      </c>
      <c r="O9762" t="str">
        <f>VLOOKUP(E9762,[1]!Customer_Data[#Data],2,0)</f>
        <v>Shawn Henderson</v>
      </c>
      <c r="P9762" s="15">
        <f t="shared" si="912"/>
        <v>1</v>
      </c>
      <c r="Q9762">
        <f t="shared" si="913"/>
        <v>6</v>
      </c>
      <c r="R9762">
        <f t="shared" si="914"/>
        <v>2019</v>
      </c>
    </row>
    <row r="9763" spans="1:18" x14ac:dyDescent="0.25">
      <c r="A9763" s="6" t="s">
        <v>10789</v>
      </c>
      <c r="B9763" s="6" t="s">
        <v>464</v>
      </c>
      <c r="C9763" s="6" t="s">
        <v>512</v>
      </c>
      <c r="D9763" s="6" t="s">
        <v>447</v>
      </c>
      <c r="E9763" s="6" t="s">
        <v>142</v>
      </c>
      <c r="F9763" s="10">
        <v>43700</v>
      </c>
      <c r="G9763" s="6">
        <v>3</v>
      </c>
      <c r="H9763" s="11">
        <f>VLOOKUP(B9763,[1]!Product_Data[#Data],4,0)</f>
        <v>1566</v>
      </c>
      <c r="I9763" s="11">
        <f>VLOOKUP(B9763,[1]!Product_Data[#Data],3,0)</f>
        <v>1190</v>
      </c>
      <c r="J9763" s="11">
        <f t="shared" si="915"/>
        <v>3570</v>
      </c>
      <c r="K9763" s="11">
        <f t="shared" si="916"/>
        <v>4698</v>
      </c>
      <c r="L9763" s="11">
        <f t="shared" si="917"/>
        <v>1128</v>
      </c>
      <c r="M9763" t="str">
        <f>VLOOKUP(C9763,[1]!Location_Data[#Data],2,0)</f>
        <v>Long Beach</v>
      </c>
      <c r="N9763" t="str">
        <f>VLOOKUP(D9763,[1]!Salespeople_Data[#Data],2,0)</f>
        <v>Howard Sims</v>
      </c>
      <c r="O9763" t="str">
        <f>VLOOKUP(E9763,[1]!Customer_Data[#Data],2,0)</f>
        <v>Joshua Romero</v>
      </c>
      <c r="P9763" s="15">
        <f t="shared" si="912"/>
        <v>6</v>
      </c>
      <c r="Q9763">
        <f t="shared" si="913"/>
        <v>8</v>
      </c>
      <c r="R9763">
        <f t="shared" si="914"/>
        <v>2019</v>
      </c>
    </row>
    <row r="9764" spans="1:18" x14ac:dyDescent="0.25">
      <c r="A9764" s="6" t="s">
        <v>10790</v>
      </c>
      <c r="B9764" s="6" t="s">
        <v>129</v>
      </c>
      <c r="C9764" s="6" t="s">
        <v>286</v>
      </c>
      <c r="D9764" s="6" t="s">
        <v>212</v>
      </c>
      <c r="E9764" s="6" t="s">
        <v>640</v>
      </c>
      <c r="F9764" s="10">
        <v>43745</v>
      </c>
      <c r="G9764" s="6">
        <v>2</v>
      </c>
      <c r="H9764" s="11">
        <f>VLOOKUP(B9764,[1]!Product_Data[#Data],4,0)</f>
        <v>127</v>
      </c>
      <c r="I9764" s="11">
        <f>VLOOKUP(B9764,[1]!Product_Data[#Data],3,0)</f>
        <v>79</v>
      </c>
      <c r="J9764" s="11">
        <f t="shared" si="915"/>
        <v>158</v>
      </c>
      <c r="K9764" s="11">
        <f t="shared" si="916"/>
        <v>254</v>
      </c>
      <c r="L9764" s="11">
        <f t="shared" si="917"/>
        <v>96</v>
      </c>
      <c r="M9764" t="str">
        <f>VLOOKUP(C9764,[1]!Location_Data[#Data],2,0)</f>
        <v>El Monte</v>
      </c>
      <c r="N9764" t="str">
        <f>VLOOKUP(D9764,[1]!Salespeople_Data[#Data],2,0)</f>
        <v>Ronald Reed</v>
      </c>
      <c r="O9764" t="str">
        <f>VLOOKUP(E9764,[1]!Customer_Data[#Data],2,0)</f>
        <v>Johnny Ramos</v>
      </c>
      <c r="P9764" s="15">
        <f t="shared" si="912"/>
        <v>2</v>
      </c>
      <c r="Q9764">
        <f t="shared" si="913"/>
        <v>10</v>
      </c>
      <c r="R9764">
        <f t="shared" si="914"/>
        <v>2019</v>
      </c>
    </row>
    <row r="9765" spans="1:18" x14ac:dyDescent="0.25">
      <c r="A9765" s="6" t="s">
        <v>10791</v>
      </c>
      <c r="B9765" s="6" t="s">
        <v>289</v>
      </c>
      <c r="C9765" s="6" t="s">
        <v>57</v>
      </c>
      <c r="D9765" s="6" t="s">
        <v>159</v>
      </c>
      <c r="E9765" s="6" t="s">
        <v>2371</v>
      </c>
      <c r="F9765" s="10">
        <v>43469</v>
      </c>
      <c r="G9765" s="6">
        <v>1</v>
      </c>
      <c r="H9765" s="11">
        <f>VLOOKUP(B9765,[1]!Product_Data[#Data],4,0)</f>
        <v>368</v>
      </c>
      <c r="I9765" s="11">
        <f>VLOOKUP(B9765,[1]!Product_Data[#Data],3,0)</f>
        <v>294</v>
      </c>
      <c r="J9765" s="11">
        <f t="shared" si="915"/>
        <v>294</v>
      </c>
      <c r="K9765" s="11">
        <f t="shared" si="916"/>
        <v>368</v>
      </c>
      <c r="L9765" s="11">
        <f t="shared" si="917"/>
        <v>74</v>
      </c>
      <c r="M9765" t="str">
        <f>VLOOKUP(C9765,[1]!Location_Data[#Data],2,0)</f>
        <v>Thousand Oaks</v>
      </c>
      <c r="N9765" t="str">
        <f>VLOOKUP(D9765,[1]!Salespeople_Data[#Data],2,0)</f>
        <v>Bobby Russell</v>
      </c>
      <c r="O9765" t="str">
        <f>VLOOKUP(E9765,[1]!Customer_Data[#Data],2,0)</f>
        <v>Todd Lynch</v>
      </c>
      <c r="P9765" s="15">
        <f t="shared" si="912"/>
        <v>6</v>
      </c>
      <c r="Q9765">
        <f t="shared" si="913"/>
        <v>1</v>
      </c>
      <c r="R9765">
        <f t="shared" si="914"/>
        <v>2019</v>
      </c>
    </row>
    <row r="9766" spans="1:18" x14ac:dyDescent="0.25">
      <c r="A9766" s="6" t="s">
        <v>10792</v>
      </c>
      <c r="B9766" s="6" t="s">
        <v>389</v>
      </c>
      <c r="C9766" s="6" t="s">
        <v>115</v>
      </c>
      <c r="D9766" s="6" t="s">
        <v>356</v>
      </c>
      <c r="E9766" s="6" t="s">
        <v>1395</v>
      </c>
      <c r="F9766" s="10">
        <v>43482</v>
      </c>
      <c r="G9766" s="6">
        <v>1</v>
      </c>
      <c r="H9766" s="11">
        <f>VLOOKUP(B9766,[1]!Product_Data[#Data],4,0)</f>
        <v>1367</v>
      </c>
      <c r="I9766" s="11">
        <f>VLOOKUP(B9766,[1]!Product_Data[#Data],3,0)</f>
        <v>984</v>
      </c>
      <c r="J9766" s="11">
        <f t="shared" si="915"/>
        <v>984</v>
      </c>
      <c r="K9766" s="11">
        <f t="shared" si="916"/>
        <v>1367</v>
      </c>
      <c r="L9766" s="11">
        <f t="shared" si="917"/>
        <v>383</v>
      </c>
      <c r="M9766" t="str">
        <f>VLOOKUP(C9766,[1]!Location_Data[#Data],2,0)</f>
        <v>Glendale</v>
      </c>
      <c r="N9766" t="str">
        <f>VLOOKUP(D9766,[1]!Salespeople_Data[#Data],2,0)</f>
        <v>Jimmy Young</v>
      </c>
      <c r="O9766" t="str">
        <f>VLOOKUP(E9766,[1]!Customer_Data[#Data],2,0)</f>
        <v>Howard Lynch</v>
      </c>
      <c r="P9766" s="15">
        <f t="shared" si="912"/>
        <v>5</v>
      </c>
      <c r="Q9766">
        <f t="shared" si="913"/>
        <v>1</v>
      </c>
      <c r="R9766">
        <f t="shared" si="914"/>
        <v>2019</v>
      </c>
    </row>
    <row r="9767" spans="1:18" x14ac:dyDescent="0.25">
      <c r="A9767" s="6" t="s">
        <v>10793</v>
      </c>
      <c r="B9767" s="6" t="s">
        <v>8</v>
      </c>
      <c r="C9767" s="6" t="s">
        <v>380</v>
      </c>
      <c r="D9767" s="6" t="s">
        <v>191</v>
      </c>
      <c r="E9767" s="6" t="s">
        <v>1058</v>
      </c>
      <c r="F9767" s="10">
        <v>43762</v>
      </c>
      <c r="G9767" s="6">
        <v>1</v>
      </c>
      <c r="H9767" s="11">
        <f>VLOOKUP(B9767,[1]!Product_Data[#Data],4,0)</f>
        <v>1522</v>
      </c>
      <c r="I9767" s="11">
        <f>VLOOKUP(B9767,[1]!Product_Data[#Data],3,0)</f>
        <v>791</v>
      </c>
      <c r="J9767" s="11">
        <f t="shared" si="915"/>
        <v>791</v>
      </c>
      <c r="K9767" s="11">
        <f t="shared" si="916"/>
        <v>1522</v>
      </c>
      <c r="L9767" s="11">
        <f t="shared" si="917"/>
        <v>731</v>
      </c>
      <c r="M9767" t="str">
        <f>VLOOKUP(C9767,[1]!Location_Data[#Data],2,0)</f>
        <v>Los Angeles</v>
      </c>
      <c r="N9767" t="str">
        <f>VLOOKUP(D9767,[1]!Salespeople_Data[#Data],2,0)</f>
        <v>Robert Reed</v>
      </c>
      <c r="O9767" t="str">
        <f>VLOOKUP(E9767,[1]!Customer_Data[#Data],2,0)</f>
        <v>Craig Mills</v>
      </c>
      <c r="P9767" s="15">
        <f t="shared" si="912"/>
        <v>5</v>
      </c>
      <c r="Q9767">
        <f t="shared" si="913"/>
        <v>10</v>
      </c>
      <c r="R9767">
        <f t="shared" si="914"/>
        <v>2019</v>
      </c>
    </row>
    <row r="9768" spans="1:18" x14ac:dyDescent="0.25">
      <c r="A9768" s="6" t="s">
        <v>10794</v>
      </c>
      <c r="B9768" s="6" t="s">
        <v>605</v>
      </c>
      <c r="C9768" s="6" t="s">
        <v>450</v>
      </c>
      <c r="D9768" s="6" t="s">
        <v>116</v>
      </c>
      <c r="E9768" s="6" t="s">
        <v>1651</v>
      </c>
      <c r="F9768" s="10">
        <v>43468</v>
      </c>
      <c r="G9768" s="6">
        <v>1</v>
      </c>
      <c r="H9768" s="11">
        <f>VLOOKUP(B9768,[1]!Product_Data[#Data],4,0)</f>
        <v>913</v>
      </c>
      <c r="I9768" s="11">
        <f>VLOOKUP(B9768,[1]!Product_Data[#Data],3,0)</f>
        <v>584</v>
      </c>
      <c r="J9768" s="11">
        <f t="shared" si="915"/>
        <v>584</v>
      </c>
      <c r="K9768" s="11">
        <f t="shared" si="916"/>
        <v>913</v>
      </c>
      <c r="L9768" s="11">
        <f t="shared" si="917"/>
        <v>329</v>
      </c>
      <c r="M9768" t="str">
        <f>VLOOKUP(C9768,[1]!Location_Data[#Data],2,0)</f>
        <v>Simi Valley</v>
      </c>
      <c r="N9768" t="str">
        <f>VLOOKUP(D9768,[1]!Salespeople_Data[#Data],2,0)</f>
        <v>Roger Ramos</v>
      </c>
      <c r="O9768" t="str">
        <f>VLOOKUP(E9768,[1]!Customer_Data[#Data],2,0)</f>
        <v>Douglas Wallace</v>
      </c>
      <c r="P9768" s="15">
        <f t="shared" si="912"/>
        <v>5</v>
      </c>
      <c r="Q9768">
        <f t="shared" si="913"/>
        <v>1</v>
      </c>
      <c r="R9768">
        <f t="shared" si="914"/>
        <v>2019</v>
      </c>
    </row>
    <row r="9769" spans="1:18" x14ac:dyDescent="0.25">
      <c r="A9769" s="6" t="s">
        <v>10795</v>
      </c>
      <c r="B9769" s="6" t="s">
        <v>925</v>
      </c>
      <c r="C9769" s="6" t="s">
        <v>450</v>
      </c>
      <c r="D9769" s="6" t="s">
        <v>447</v>
      </c>
      <c r="E9769" s="6" t="s">
        <v>1668</v>
      </c>
      <c r="F9769" s="10">
        <v>43496</v>
      </c>
      <c r="G9769" s="6">
        <v>4</v>
      </c>
      <c r="H9769" s="11">
        <f>VLOOKUP(B9769,[1]!Product_Data[#Data],4,0)</f>
        <v>136</v>
      </c>
      <c r="I9769" s="11">
        <f>VLOOKUP(B9769,[1]!Product_Data[#Data],3,0)</f>
        <v>72</v>
      </c>
      <c r="J9769" s="11">
        <f t="shared" si="915"/>
        <v>288</v>
      </c>
      <c r="K9769" s="11">
        <f t="shared" si="916"/>
        <v>544</v>
      </c>
      <c r="L9769" s="11">
        <f t="shared" si="917"/>
        <v>256</v>
      </c>
      <c r="M9769" t="str">
        <f>VLOOKUP(C9769,[1]!Location_Data[#Data],2,0)</f>
        <v>Simi Valley</v>
      </c>
      <c r="N9769" t="str">
        <f>VLOOKUP(D9769,[1]!Salespeople_Data[#Data],2,0)</f>
        <v>Howard Sims</v>
      </c>
      <c r="O9769" t="str">
        <f>VLOOKUP(E9769,[1]!Customer_Data[#Data],2,0)</f>
        <v>Bruce Butler</v>
      </c>
      <c r="P9769" s="15">
        <f t="shared" si="912"/>
        <v>5</v>
      </c>
      <c r="Q9769">
        <f t="shared" si="913"/>
        <v>1</v>
      </c>
      <c r="R9769">
        <f t="shared" si="914"/>
        <v>2019</v>
      </c>
    </row>
    <row r="9770" spans="1:18" x14ac:dyDescent="0.25">
      <c r="A9770" s="6" t="s">
        <v>10796</v>
      </c>
      <c r="B9770" s="6" t="s">
        <v>569</v>
      </c>
      <c r="C9770" s="6" t="s">
        <v>519</v>
      </c>
      <c r="D9770" s="6" t="s">
        <v>264</v>
      </c>
      <c r="E9770" s="6" t="s">
        <v>1336</v>
      </c>
      <c r="F9770" s="10">
        <v>43539</v>
      </c>
      <c r="G9770" s="6">
        <v>3</v>
      </c>
      <c r="H9770" s="11">
        <f>VLOOKUP(B9770,[1]!Product_Data[#Data],4,0)</f>
        <v>1178</v>
      </c>
      <c r="I9770" s="11">
        <f>VLOOKUP(B9770,[1]!Product_Data[#Data],3,0)</f>
        <v>683</v>
      </c>
      <c r="J9770" s="11">
        <f t="shared" si="915"/>
        <v>2049</v>
      </c>
      <c r="K9770" s="11">
        <f t="shared" si="916"/>
        <v>3534</v>
      </c>
      <c r="L9770" s="11">
        <f t="shared" si="917"/>
        <v>1485</v>
      </c>
      <c r="M9770" t="str">
        <f>VLOOKUP(C9770,[1]!Location_Data[#Data],2,0)</f>
        <v>Anaheim</v>
      </c>
      <c r="N9770" t="str">
        <f>VLOOKUP(D9770,[1]!Salespeople_Data[#Data],2,0)</f>
        <v>Ernest Wheeler</v>
      </c>
      <c r="O9770" t="str">
        <f>VLOOKUP(E9770,[1]!Customer_Data[#Data],2,0)</f>
        <v>Bobby Willis</v>
      </c>
      <c r="P9770" s="15">
        <f t="shared" si="912"/>
        <v>6</v>
      </c>
      <c r="Q9770">
        <f t="shared" si="913"/>
        <v>3</v>
      </c>
      <c r="R9770">
        <f t="shared" si="914"/>
        <v>2019</v>
      </c>
    </row>
    <row r="9771" spans="1:18" x14ac:dyDescent="0.25">
      <c r="A9771" s="6" t="s">
        <v>10797</v>
      </c>
      <c r="B9771" s="6" t="s">
        <v>219</v>
      </c>
      <c r="C9771" s="6" t="s">
        <v>90</v>
      </c>
      <c r="D9771" s="6" t="s">
        <v>106</v>
      </c>
      <c r="E9771" s="6" t="s">
        <v>3895</v>
      </c>
      <c r="F9771" s="10">
        <v>43680</v>
      </c>
      <c r="G9771" s="6">
        <v>2</v>
      </c>
      <c r="H9771" s="11">
        <f>VLOOKUP(B9771,[1]!Product_Data[#Data],4,0)</f>
        <v>561</v>
      </c>
      <c r="I9771" s="11">
        <f>VLOOKUP(B9771,[1]!Product_Data[#Data],3,0)</f>
        <v>421</v>
      </c>
      <c r="J9771" s="11">
        <f t="shared" si="915"/>
        <v>842</v>
      </c>
      <c r="K9771" s="11">
        <f t="shared" si="916"/>
        <v>1122</v>
      </c>
      <c r="L9771" s="11">
        <f t="shared" si="917"/>
        <v>280</v>
      </c>
      <c r="M9771" t="str">
        <f>VLOOKUP(C9771,[1]!Location_Data[#Data],2,0)</f>
        <v>Irvine</v>
      </c>
      <c r="N9771" t="str">
        <f>VLOOKUP(D9771,[1]!Salespeople_Data[#Data],2,0)</f>
        <v>Patrick Ruiz</v>
      </c>
      <c r="O9771" t="str">
        <f>VLOOKUP(E9771,[1]!Customer_Data[#Data],2,0)</f>
        <v>James Foster</v>
      </c>
      <c r="P9771" s="15">
        <f t="shared" si="912"/>
        <v>7</v>
      </c>
      <c r="Q9771">
        <f t="shared" si="913"/>
        <v>8</v>
      </c>
      <c r="R9771">
        <f t="shared" si="914"/>
        <v>2019</v>
      </c>
    </row>
    <row r="9772" spans="1:18" x14ac:dyDescent="0.25">
      <c r="A9772" s="6" t="s">
        <v>10798</v>
      </c>
      <c r="B9772" s="6" t="s">
        <v>271</v>
      </c>
      <c r="C9772" s="6" t="s">
        <v>120</v>
      </c>
      <c r="D9772" s="6" t="s">
        <v>80</v>
      </c>
      <c r="E9772" s="6" t="s">
        <v>486</v>
      </c>
      <c r="F9772" s="10">
        <v>43492</v>
      </c>
      <c r="G9772" s="6">
        <v>1</v>
      </c>
      <c r="H9772" s="11">
        <f>VLOOKUP(B9772,[1]!Product_Data[#Data],4,0)</f>
        <v>1587</v>
      </c>
      <c r="I9772" s="11">
        <f>VLOOKUP(B9772,[1]!Product_Data[#Data],3,0)</f>
        <v>1301</v>
      </c>
      <c r="J9772" s="11">
        <f t="shared" si="915"/>
        <v>1301</v>
      </c>
      <c r="K9772" s="11">
        <f t="shared" si="916"/>
        <v>1587</v>
      </c>
      <c r="L9772" s="11">
        <f t="shared" si="917"/>
        <v>286</v>
      </c>
      <c r="M9772" t="str">
        <f>VLOOKUP(C9772,[1]!Location_Data[#Data],2,0)</f>
        <v>Elk Grove</v>
      </c>
      <c r="N9772" t="str">
        <f>VLOOKUP(D9772,[1]!Salespeople_Data[#Data],2,0)</f>
        <v>Henry Nelson</v>
      </c>
      <c r="O9772" t="str">
        <f>VLOOKUP(E9772,[1]!Customer_Data[#Data],2,0)</f>
        <v>Jason Dixon</v>
      </c>
      <c r="P9772" s="15">
        <f t="shared" si="912"/>
        <v>1</v>
      </c>
      <c r="Q9772">
        <f t="shared" si="913"/>
        <v>1</v>
      </c>
      <c r="R9772">
        <f t="shared" si="914"/>
        <v>2019</v>
      </c>
    </row>
    <row r="9773" spans="1:18" x14ac:dyDescent="0.25">
      <c r="A9773" s="6" t="s">
        <v>10799</v>
      </c>
      <c r="B9773" s="6" t="s">
        <v>367</v>
      </c>
      <c r="C9773" s="6" t="s">
        <v>530</v>
      </c>
      <c r="D9773" s="6" t="s">
        <v>126</v>
      </c>
      <c r="E9773" s="6" t="s">
        <v>102</v>
      </c>
      <c r="F9773" s="10">
        <v>43695</v>
      </c>
      <c r="G9773" s="6">
        <v>1</v>
      </c>
      <c r="H9773" s="11">
        <f>VLOOKUP(B9773,[1]!Product_Data[#Data],4,0)</f>
        <v>530</v>
      </c>
      <c r="I9773" s="11">
        <f>VLOOKUP(B9773,[1]!Product_Data[#Data],3,0)</f>
        <v>424</v>
      </c>
      <c r="J9773" s="11">
        <f t="shared" si="915"/>
        <v>424</v>
      </c>
      <c r="K9773" s="11">
        <f t="shared" si="916"/>
        <v>530</v>
      </c>
      <c r="L9773" s="11">
        <f t="shared" si="917"/>
        <v>106</v>
      </c>
      <c r="M9773" t="str">
        <f>VLOOKUP(C9773,[1]!Location_Data[#Data],2,0)</f>
        <v>San Buenaventura (Ventura)</v>
      </c>
      <c r="N9773" t="str">
        <f>VLOOKUP(D9773,[1]!Salespeople_Data[#Data],2,0)</f>
        <v>Larry Castillo</v>
      </c>
      <c r="O9773" t="str">
        <f>VLOOKUP(E9773,[1]!Customer_Data[#Data],2,0)</f>
        <v>Scott Mills</v>
      </c>
      <c r="P9773" s="15">
        <f t="shared" si="912"/>
        <v>1</v>
      </c>
      <c r="Q9773">
        <f t="shared" si="913"/>
        <v>8</v>
      </c>
      <c r="R9773">
        <f t="shared" si="914"/>
        <v>2019</v>
      </c>
    </row>
    <row r="9774" spans="1:18" x14ac:dyDescent="0.25">
      <c r="A9774" s="6" t="s">
        <v>10800</v>
      </c>
      <c r="B9774" s="6" t="s">
        <v>412</v>
      </c>
      <c r="C9774" s="6" t="s">
        <v>34</v>
      </c>
      <c r="D9774" s="6" t="s">
        <v>225</v>
      </c>
      <c r="E9774" s="6" t="s">
        <v>3357</v>
      </c>
      <c r="F9774" s="10">
        <v>43551</v>
      </c>
      <c r="G9774" s="6">
        <v>1</v>
      </c>
      <c r="H9774" s="11">
        <f>VLOOKUP(B9774,[1]!Product_Data[#Data],4,0)</f>
        <v>2396</v>
      </c>
      <c r="I9774" s="11">
        <f>VLOOKUP(B9774,[1]!Product_Data[#Data],3,0)</f>
        <v>1965</v>
      </c>
      <c r="J9774" s="11">
        <f t="shared" si="915"/>
        <v>1965</v>
      </c>
      <c r="K9774" s="11">
        <f t="shared" si="916"/>
        <v>2396</v>
      </c>
      <c r="L9774" s="11">
        <f t="shared" si="917"/>
        <v>431</v>
      </c>
      <c r="M9774" t="str">
        <f>VLOOKUP(C9774,[1]!Location_Data[#Data],2,0)</f>
        <v>Inglewood</v>
      </c>
      <c r="N9774" t="str">
        <f>VLOOKUP(D9774,[1]!Salespeople_Data[#Data],2,0)</f>
        <v>Andrew Bowman</v>
      </c>
      <c r="O9774" t="str">
        <f>VLOOKUP(E9774,[1]!Customer_Data[#Data],2,0)</f>
        <v>Sean Olson</v>
      </c>
      <c r="P9774" s="15">
        <f t="shared" si="912"/>
        <v>4</v>
      </c>
      <c r="Q9774">
        <f t="shared" si="913"/>
        <v>3</v>
      </c>
      <c r="R9774">
        <f t="shared" si="914"/>
        <v>2019</v>
      </c>
    </row>
    <row r="9775" spans="1:18" x14ac:dyDescent="0.25">
      <c r="A9775" s="6" t="s">
        <v>10801</v>
      </c>
      <c r="B9775" s="6" t="s">
        <v>8</v>
      </c>
      <c r="C9775" s="6" t="s">
        <v>115</v>
      </c>
      <c r="D9775" s="6" t="s">
        <v>96</v>
      </c>
      <c r="E9775" s="6" t="s">
        <v>2305</v>
      </c>
      <c r="F9775" s="10">
        <v>43721</v>
      </c>
      <c r="G9775" s="6">
        <v>1</v>
      </c>
      <c r="H9775" s="11">
        <f>VLOOKUP(B9775,[1]!Product_Data[#Data],4,0)</f>
        <v>1522</v>
      </c>
      <c r="I9775" s="11">
        <f>VLOOKUP(B9775,[1]!Product_Data[#Data],3,0)</f>
        <v>791</v>
      </c>
      <c r="J9775" s="11">
        <f t="shared" si="915"/>
        <v>791</v>
      </c>
      <c r="K9775" s="11">
        <f t="shared" si="916"/>
        <v>1522</v>
      </c>
      <c r="L9775" s="11">
        <f t="shared" si="917"/>
        <v>731</v>
      </c>
      <c r="M9775" t="str">
        <f>VLOOKUP(C9775,[1]!Location_Data[#Data],2,0)</f>
        <v>Glendale</v>
      </c>
      <c r="N9775" t="str">
        <f>VLOOKUP(D9775,[1]!Salespeople_Data[#Data],2,0)</f>
        <v>Brian Thomas</v>
      </c>
      <c r="O9775" t="str">
        <f>VLOOKUP(E9775,[1]!Customer_Data[#Data],2,0)</f>
        <v>Nicholas Hamilton</v>
      </c>
      <c r="P9775" s="15">
        <f t="shared" si="912"/>
        <v>6</v>
      </c>
      <c r="Q9775">
        <f t="shared" si="913"/>
        <v>9</v>
      </c>
      <c r="R9775">
        <f t="shared" si="914"/>
        <v>2019</v>
      </c>
    </row>
    <row r="9776" spans="1:18" x14ac:dyDescent="0.25">
      <c r="A9776" s="6" t="s">
        <v>10802</v>
      </c>
      <c r="B9776" s="6" t="s">
        <v>289</v>
      </c>
      <c r="C9776" s="6" t="s">
        <v>90</v>
      </c>
      <c r="D9776" s="6" t="s">
        <v>49</v>
      </c>
      <c r="E9776" s="6" t="s">
        <v>1822</v>
      </c>
      <c r="F9776" s="10">
        <v>43650</v>
      </c>
      <c r="G9776" s="6">
        <v>1</v>
      </c>
      <c r="H9776" s="11">
        <f>VLOOKUP(B9776,[1]!Product_Data[#Data],4,0)</f>
        <v>368</v>
      </c>
      <c r="I9776" s="11">
        <f>VLOOKUP(B9776,[1]!Product_Data[#Data],3,0)</f>
        <v>294</v>
      </c>
      <c r="J9776" s="11">
        <f t="shared" si="915"/>
        <v>294</v>
      </c>
      <c r="K9776" s="11">
        <f t="shared" si="916"/>
        <v>368</v>
      </c>
      <c r="L9776" s="11">
        <f t="shared" si="917"/>
        <v>74</v>
      </c>
      <c r="M9776" t="str">
        <f>VLOOKUP(C9776,[1]!Location_Data[#Data],2,0)</f>
        <v>Irvine</v>
      </c>
      <c r="N9776" t="str">
        <f>VLOOKUP(D9776,[1]!Salespeople_Data[#Data],2,0)</f>
        <v>Walter Cook</v>
      </c>
      <c r="O9776" t="str">
        <f>VLOOKUP(E9776,[1]!Customer_Data[#Data],2,0)</f>
        <v>Carl Collins</v>
      </c>
      <c r="P9776" s="15">
        <f t="shared" si="912"/>
        <v>5</v>
      </c>
      <c r="Q9776">
        <f t="shared" si="913"/>
        <v>7</v>
      </c>
      <c r="R9776">
        <f t="shared" si="914"/>
        <v>2019</v>
      </c>
    </row>
    <row r="9777" spans="1:18" x14ac:dyDescent="0.25">
      <c r="A9777" s="6" t="s">
        <v>10803</v>
      </c>
      <c r="B9777" s="6" t="s">
        <v>370</v>
      </c>
      <c r="C9777" s="6" t="s">
        <v>34</v>
      </c>
      <c r="D9777" s="6" t="s">
        <v>165</v>
      </c>
      <c r="E9777" s="6" t="s">
        <v>880</v>
      </c>
      <c r="F9777" s="10">
        <v>43573</v>
      </c>
      <c r="G9777" s="6">
        <v>1</v>
      </c>
      <c r="H9777" s="11">
        <f>VLOOKUP(B9777,[1]!Product_Data[#Data],4,0)</f>
        <v>771</v>
      </c>
      <c r="I9777" s="11">
        <f>VLOOKUP(B9777,[1]!Product_Data[#Data],3,0)</f>
        <v>648</v>
      </c>
      <c r="J9777" s="11">
        <f t="shared" si="915"/>
        <v>648</v>
      </c>
      <c r="K9777" s="11">
        <f t="shared" si="916"/>
        <v>771</v>
      </c>
      <c r="L9777" s="11">
        <f t="shared" si="917"/>
        <v>123</v>
      </c>
      <c r="M9777" t="str">
        <f>VLOOKUP(C9777,[1]!Location_Data[#Data],2,0)</f>
        <v>Inglewood</v>
      </c>
      <c r="N9777" t="str">
        <f>VLOOKUP(D9777,[1]!Salespeople_Data[#Data],2,0)</f>
        <v>Joe Sims</v>
      </c>
      <c r="O9777" t="str">
        <f>VLOOKUP(E9777,[1]!Customer_Data[#Data],2,0)</f>
        <v>Terry Watson</v>
      </c>
      <c r="P9777" s="15">
        <f t="shared" si="912"/>
        <v>5</v>
      </c>
      <c r="Q9777">
        <f t="shared" si="913"/>
        <v>4</v>
      </c>
      <c r="R9777">
        <f t="shared" si="914"/>
        <v>2019</v>
      </c>
    </row>
    <row r="9778" spans="1:18" x14ac:dyDescent="0.25">
      <c r="A9778" s="6" t="s">
        <v>10804</v>
      </c>
      <c r="B9778" s="6" t="s">
        <v>668</v>
      </c>
      <c r="C9778" s="6" t="s">
        <v>472</v>
      </c>
      <c r="D9778" s="6" t="s">
        <v>80</v>
      </c>
      <c r="E9778" s="6" t="s">
        <v>1918</v>
      </c>
      <c r="F9778" s="10">
        <v>43779</v>
      </c>
      <c r="G9778" s="6">
        <v>1</v>
      </c>
      <c r="H9778" s="11">
        <f>VLOOKUP(B9778,[1]!Product_Data[#Data],4,0)</f>
        <v>181</v>
      </c>
      <c r="I9778" s="11">
        <f>VLOOKUP(B9778,[1]!Product_Data[#Data],3,0)</f>
        <v>130</v>
      </c>
      <c r="J9778" s="11">
        <f t="shared" si="915"/>
        <v>130</v>
      </c>
      <c r="K9778" s="11">
        <f t="shared" si="916"/>
        <v>181</v>
      </c>
      <c r="L9778" s="11">
        <f t="shared" si="917"/>
        <v>51</v>
      </c>
      <c r="M9778" t="str">
        <f>VLOOKUP(C9778,[1]!Location_Data[#Data],2,0)</f>
        <v>Concord</v>
      </c>
      <c r="N9778" t="str">
        <f>VLOOKUP(D9778,[1]!Salespeople_Data[#Data],2,0)</f>
        <v>Henry Nelson</v>
      </c>
      <c r="O9778" t="str">
        <f>VLOOKUP(E9778,[1]!Customer_Data[#Data],2,0)</f>
        <v>Jack Howell</v>
      </c>
      <c r="P9778" s="15">
        <f t="shared" si="912"/>
        <v>1</v>
      </c>
      <c r="Q9778">
        <f t="shared" si="913"/>
        <v>11</v>
      </c>
      <c r="R9778">
        <f t="shared" si="914"/>
        <v>2019</v>
      </c>
    </row>
    <row r="9779" spans="1:18" x14ac:dyDescent="0.25">
      <c r="A9779" s="6" t="s">
        <v>10805</v>
      </c>
      <c r="B9779" s="6" t="s">
        <v>569</v>
      </c>
      <c r="C9779" s="6" t="s">
        <v>286</v>
      </c>
      <c r="D9779" s="6" t="s">
        <v>212</v>
      </c>
      <c r="E9779" s="6" t="s">
        <v>398</v>
      </c>
      <c r="F9779" s="10">
        <v>43718</v>
      </c>
      <c r="G9779" s="6">
        <v>4</v>
      </c>
      <c r="H9779" s="11">
        <f>VLOOKUP(B9779,[1]!Product_Data[#Data],4,0)</f>
        <v>1178</v>
      </c>
      <c r="I9779" s="11">
        <f>VLOOKUP(B9779,[1]!Product_Data[#Data],3,0)</f>
        <v>683</v>
      </c>
      <c r="J9779" s="11">
        <f t="shared" si="915"/>
        <v>2732</v>
      </c>
      <c r="K9779" s="11">
        <f t="shared" si="916"/>
        <v>4712</v>
      </c>
      <c r="L9779" s="11">
        <f t="shared" si="917"/>
        <v>1980</v>
      </c>
      <c r="M9779" t="str">
        <f>VLOOKUP(C9779,[1]!Location_Data[#Data],2,0)</f>
        <v>El Monte</v>
      </c>
      <c r="N9779" t="str">
        <f>VLOOKUP(D9779,[1]!Salespeople_Data[#Data],2,0)</f>
        <v>Ronald Reed</v>
      </c>
      <c r="O9779" t="str">
        <f>VLOOKUP(E9779,[1]!Customer_Data[#Data],2,0)</f>
        <v>Steven Hayes</v>
      </c>
      <c r="P9779" s="15">
        <f t="shared" si="912"/>
        <v>3</v>
      </c>
      <c r="Q9779">
        <f t="shared" si="913"/>
        <v>9</v>
      </c>
      <c r="R9779">
        <f t="shared" si="914"/>
        <v>2019</v>
      </c>
    </row>
    <row r="9780" spans="1:18" x14ac:dyDescent="0.25">
      <c r="A9780" s="6" t="s">
        <v>10806</v>
      </c>
      <c r="B9780" s="6" t="s">
        <v>119</v>
      </c>
      <c r="C9780" s="6" t="s">
        <v>186</v>
      </c>
      <c r="D9780" s="6" t="s">
        <v>15</v>
      </c>
      <c r="E9780" s="6" t="s">
        <v>578</v>
      </c>
      <c r="F9780" s="10">
        <v>43668</v>
      </c>
      <c r="G9780" s="6">
        <v>1</v>
      </c>
      <c r="H9780" s="11">
        <f>VLOOKUP(B9780,[1]!Product_Data[#Data],4,0)</f>
        <v>1077</v>
      </c>
      <c r="I9780" s="11">
        <f>VLOOKUP(B9780,[1]!Product_Data[#Data],3,0)</f>
        <v>732</v>
      </c>
      <c r="J9780" s="11">
        <f t="shared" si="915"/>
        <v>732</v>
      </c>
      <c r="K9780" s="11">
        <f t="shared" si="916"/>
        <v>1077</v>
      </c>
      <c r="L9780" s="11">
        <f t="shared" si="917"/>
        <v>345</v>
      </c>
      <c r="M9780" t="str">
        <f>VLOOKUP(C9780,[1]!Location_Data[#Data],2,0)</f>
        <v>Riverside</v>
      </c>
      <c r="N9780" t="str">
        <f>VLOOKUP(D9780,[1]!Salespeople_Data[#Data],2,0)</f>
        <v>Ryan Butler</v>
      </c>
      <c r="O9780" t="str">
        <f>VLOOKUP(E9780,[1]!Customer_Data[#Data],2,0)</f>
        <v>Gerald Rogers</v>
      </c>
      <c r="P9780" s="15">
        <f t="shared" si="912"/>
        <v>2</v>
      </c>
      <c r="Q9780">
        <f t="shared" si="913"/>
        <v>7</v>
      </c>
      <c r="R9780">
        <f t="shared" si="914"/>
        <v>2019</v>
      </c>
    </row>
    <row r="9781" spans="1:18" x14ac:dyDescent="0.25">
      <c r="A9781" s="6" t="s">
        <v>10807</v>
      </c>
      <c r="B9781" s="6" t="s">
        <v>232</v>
      </c>
      <c r="C9781" s="6" t="s">
        <v>19</v>
      </c>
      <c r="D9781" s="6" t="s">
        <v>345</v>
      </c>
      <c r="E9781" s="6" t="s">
        <v>192</v>
      </c>
      <c r="F9781" s="10">
        <v>43685</v>
      </c>
      <c r="G9781" s="6">
        <v>1</v>
      </c>
      <c r="H9781" s="11">
        <f>VLOOKUP(B9781,[1]!Product_Data[#Data],4,0)</f>
        <v>1119</v>
      </c>
      <c r="I9781" s="11">
        <f>VLOOKUP(B9781,[1]!Product_Data[#Data],3,0)</f>
        <v>683</v>
      </c>
      <c r="J9781" s="11">
        <f t="shared" si="915"/>
        <v>683</v>
      </c>
      <c r="K9781" s="11">
        <f t="shared" si="916"/>
        <v>1119</v>
      </c>
      <c r="L9781" s="11">
        <f t="shared" si="917"/>
        <v>436</v>
      </c>
      <c r="M9781" t="str">
        <f>VLOOKUP(C9781,[1]!Location_Data[#Data],2,0)</f>
        <v>Berkeley</v>
      </c>
      <c r="N9781" t="str">
        <f>VLOOKUP(D9781,[1]!Salespeople_Data[#Data],2,0)</f>
        <v>Larry Marshall</v>
      </c>
      <c r="O9781" t="str">
        <f>VLOOKUP(E9781,[1]!Customer_Data[#Data],2,0)</f>
        <v>Keith James</v>
      </c>
      <c r="P9781" s="15">
        <f t="shared" si="912"/>
        <v>5</v>
      </c>
      <c r="Q9781">
        <f t="shared" si="913"/>
        <v>8</v>
      </c>
      <c r="R9781">
        <f t="shared" si="914"/>
        <v>2019</v>
      </c>
    </row>
    <row r="9782" spans="1:18" x14ac:dyDescent="0.25">
      <c r="A9782" s="6" t="s">
        <v>10808</v>
      </c>
      <c r="B9782" s="6" t="s">
        <v>129</v>
      </c>
      <c r="C9782" s="6" t="s">
        <v>302</v>
      </c>
      <c r="D9782" s="6" t="s">
        <v>413</v>
      </c>
      <c r="E9782" s="6" t="s">
        <v>648</v>
      </c>
      <c r="F9782" s="10">
        <v>43600</v>
      </c>
      <c r="G9782" s="6">
        <v>2</v>
      </c>
      <c r="H9782" s="11">
        <f>VLOOKUP(B9782,[1]!Product_Data[#Data],4,0)</f>
        <v>127</v>
      </c>
      <c r="I9782" s="11">
        <f>VLOOKUP(B9782,[1]!Product_Data[#Data],3,0)</f>
        <v>79</v>
      </c>
      <c r="J9782" s="11">
        <f t="shared" si="915"/>
        <v>158</v>
      </c>
      <c r="K9782" s="11">
        <f t="shared" si="916"/>
        <v>254</v>
      </c>
      <c r="L9782" s="11">
        <f t="shared" si="917"/>
        <v>96</v>
      </c>
      <c r="M9782" t="str">
        <f>VLOOKUP(C9782,[1]!Location_Data[#Data],2,0)</f>
        <v>Santa Rosa</v>
      </c>
      <c r="N9782" t="str">
        <f>VLOOKUP(D9782,[1]!Salespeople_Data[#Data],2,0)</f>
        <v>Kenneth Bradley</v>
      </c>
      <c r="O9782" t="str">
        <f>VLOOKUP(E9782,[1]!Customer_Data[#Data],2,0)</f>
        <v>Russell Alexander</v>
      </c>
      <c r="P9782" s="15">
        <f t="shared" si="912"/>
        <v>4</v>
      </c>
      <c r="Q9782">
        <f t="shared" si="913"/>
        <v>5</v>
      </c>
      <c r="R9782">
        <f t="shared" si="914"/>
        <v>2019</v>
      </c>
    </row>
    <row r="9783" spans="1:18" x14ac:dyDescent="0.25">
      <c r="A9783" s="6" t="s">
        <v>10809</v>
      </c>
      <c r="B9783" s="6" t="s">
        <v>164</v>
      </c>
      <c r="C9783" s="6" t="s">
        <v>120</v>
      </c>
      <c r="D9783" s="6" t="s">
        <v>136</v>
      </c>
      <c r="E9783" s="6" t="s">
        <v>999</v>
      </c>
      <c r="F9783" s="10">
        <v>43554</v>
      </c>
      <c r="G9783" s="6">
        <v>1</v>
      </c>
      <c r="H9783" s="11">
        <f>VLOOKUP(B9783,[1]!Product_Data[#Data],4,0)</f>
        <v>637</v>
      </c>
      <c r="I9783" s="11">
        <f>VLOOKUP(B9783,[1]!Product_Data[#Data],3,0)</f>
        <v>389</v>
      </c>
      <c r="J9783" s="11">
        <f t="shared" si="915"/>
        <v>389</v>
      </c>
      <c r="K9783" s="11">
        <f t="shared" si="916"/>
        <v>637</v>
      </c>
      <c r="L9783" s="11">
        <f t="shared" si="917"/>
        <v>248</v>
      </c>
      <c r="M9783" t="str">
        <f>VLOOKUP(C9783,[1]!Location_Data[#Data],2,0)</f>
        <v>Elk Grove</v>
      </c>
      <c r="N9783" t="str">
        <f>VLOOKUP(D9783,[1]!Salespeople_Data[#Data],2,0)</f>
        <v>Clarence Fox</v>
      </c>
      <c r="O9783" t="str">
        <f>VLOOKUP(E9783,[1]!Customer_Data[#Data],2,0)</f>
        <v>Michael Cole</v>
      </c>
      <c r="P9783" s="15">
        <f t="shared" si="912"/>
        <v>7</v>
      </c>
      <c r="Q9783">
        <f t="shared" si="913"/>
        <v>3</v>
      </c>
      <c r="R9783">
        <f t="shared" si="914"/>
        <v>2019</v>
      </c>
    </row>
    <row r="9784" spans="1:18" x14ac:dyDescent="0.25">
      <c r="A9784" s="6" t="s">
        <v>10810</v>
      </c>
      <c r="B9784" s="6" t="s">
        <v>925</v>
      </c>
      <c r="C9784" s="6" t="s">
        <v>322</v>
      </c>
      <c r="D9784" s="6" t="s">
        <v>212</v>
      </c>
      <c r="E9784" s="6" t="s">
        <v>488</v>
      </c>
      <c r="F9784" s="10">
        <v>43621</v>
      </c>
      <c r="G9784" s="6">
        <v>1</v>
      </c>
      <c r="H9784" s="11">
        <f>VLOOKUP(B9784,[1]!Product_Data[#Data],4,0)</f>
        <v>136</v>
      </c>
      <c r="I9784" s="11">
        <f>VLOOKUP(B9784,[1]!Product_Data[#Data],3,0)</f>
        <v>72</v>
      </c>
      <c r="J9784" s="11">
        <f t="shared" si="915"/>
        <v>72</v>
      </c>
      <c r="K9784" s="11">
        <f t="shared" si="916"/>
        <v>136</v>
      </c>
      <c r="L9784" s="11">
        <f t="shared" si="917"/>
        <v>64</v>
      </c>
      <c r="M9784" t="str">
        <f>VLOOKUP(C9784,[1]!Location_Data[#Data],2,0)</f>
        <v>Rancho Cucamonga</v>
      </c>
      <c r="N9784" t="str">
        <f>VLOOKUP(D9784,[1]!Salespeople_Data[#Data],2,0)</f>
        <v>Ronald Reed</v>
      </c>
      <c r="O9784" t="str">
        <f>VLOOKUP(E9784,[1]!Customer_Data[#Data],2,0)</f>
        <v>Richard Peterson</v>
      </c>
      <c r="P9784" s="15">
        <f t="shared" si="912"/>
        <v>4</v>
      </c>
      <c r="Q9784">
        <f t="shared" si="913"/>
        <v>6</v>
      </c>
      <c r="R9784">
        <f t="shared" si="914"/>
        <v>2019</v>
      </c>
    </row>
    <row r="9785" spans="1:18" x14ac:dyDescent="0.25">
      <c r="A9785" s="6" t="s">
        <v>10811</v>
      </c>
      <c r="B9785" s="6" t="s">
        <v>421</v>
      </c>
      <c r="C9785" s="6" t="s">
        <v>145</v>
      </c>
      <c r="D9785" s="6" t="s">
        <v>80</v>
      </c>
      <c r="E9785" s="6" t="s">
        <v>1242</v>
      </c>
      <c r="F9785" s="10">
        <v>43688</v>
      </c>
      <c r="G9785" s="6">
        <v>1</v>
      </c>
      <c r="H9785" s="11">
        <f>VLOOKUP(B9785,[1]!Product_Data[#Data],4,0)</f>
        <v>826</v>
      </c>
      <c r="I9785" s="11">
        <f>VLOOKUP(B9785,[1]!Product_Data[#Data],3,0)</f>
        <v>562</v>
      </c>
      <c r="J9785" s="11">
        <f t="shared" si="915"/>
        <v>562</v>
      </c>
      <c r="K9785" s="11">
        <f t="shared" si="916"/>
        <v>826</v>
      </c>
      <c r="L9785" s="11">
        <f t="shared" si="917"/>
        <v>264</v>
      </c>
      <c r="M9785" t="str">
        <f>VLOOKUP(C9785,[1]!Location_Data[#Data],2,0)</f>
        <v>Santa Maria</v>
      </c>
      <c r="N9785" t="str">
        <f>VLOOKUP(D9785,[1]!Salespeople_Data[#Data],2,0)</f>
        <v>Henry Nelson</v>
      </c>
      <c r="O9785" t="str">
        <f>VLOOKUP(E9785,[1]!Customer_Data[#Data],2,0)</f>
        <v>James Dean</v>
      </c>
      <c r="P9785" s="15">
        <f t="shared" si="912"/>
        <v>1</v>
      </c>
      <c r="Q9785">
        <f t="shared" si="913"/>
        <v>8</v>
      </c>
      <c r="R9785">
        <f t="shared" si="914"/>
        <v>2019</v>
      </c>
    </row>
    <row r="9786" spans="1:18" x14ac:dyDescent="0.25">
      <c r="A9786" s="6" t="s">
        <v>10812</v>
      </c>
      <c r="B9786" s="6" t="s">
        <v>194</v>
      </c>
      <c r="C9786" s="6" t="s">
        <v>322</v>
      </c>
      <c r="D9786" s="6" t="s">
        <v>136</v>
      </c>
      <c r="E9786" s="6" t="s">
        <v>350</v>
      </c>
      <c r="F9786" s="10">
        <v>43498</v>
      </c>
      <c r="G9786" s="6">
        <v>2</v>
      </c>
      <c r="H9786" s="11">
        <f>VLOOKUP(B9786,[1]!Product_Data[#Data],4,0)</f>
        <v>1278</v>
      </c>
      <c r="I9786" s="11">
        <f>VLOOKUP(B9786,[1]!Product_Data[#Data],3,0)</f>
        <v>665</v>
      </c>
      <c r="J9786" s="11">
        <f t="shared" si="915"/>
        <v>1330</v>
      </c>
      <c r="K9786" s="11">
        <f t="shared" si="916"/>
        <v>2556</v>
      </c>
      <c r="L9786" s="11">
        <f t="shared" si="917"/>
        <v>1226</v>
      </c>
      <c r="M9786" t="str">
        <f>VLOOKUP(C9786,[1]!Location_Data[#Data],2,0)</f>
        <v>Rancho Cucamonga</v>
      </c>
      <c r="N9786" t="str">
        <f>VLOOKUP(D9786,[1]!Salespeople_Data[#Data],2,0)</f>
        <v>Clarence Fox</v>
      </c>
      <c r="O9786" t="str">
        <f>VLOOKUP(E9786,[1]!Customer_Data[#Data],2,0)</f>
        <v>Shawn Henderson</v>
      </c>
      <c r="P9786" s="15">
        <f t="shared" si="912"/>
        <v>7</v>
      </c>
      <c r="Q9786">
        <f t="shared" si="913"/>
        <v>2</v>
      </c>
      <c r="R9786">
        <f t="shared" si="914"/>
        <v>2019</v>
      </c>
    </row>
    <row r="9787" spans="1:18" x14ac:dyDescent="0.25">
      <c r="A9787" s="6" t="s">
        <v>10813</v>
      </c>
      <c r="B9787" s="6" t="s">
        <v>395</v>
      </c>
      <c r="C9787" s="6" t="s">
        <v>472</v>
      </c>
      <c r="D9787" s="6" t="s">
        <v>106</v>
      </c>
      <c r="E9787" s="6" t="s">
        <v>1170</v>
      </c>
      <c r="F9787" s="10">
        <v>43744</v>
      </c>
      <c r="G9787" s="6">
        <v>3</v>
      </c>
      <c r="H9787" s="11">
        <f>VLOOKUP(B9787,[1]!Product_Data[#Data],4,0)</f>
        <v>2257</v>
      </c>
      <c r="I9787" s="11">
        <f>VLOOKUP(B9787,[1]!Product_Data[#Data],3,0)</f>
        <v>1535</v>
      </c>
      <c r="J9787" s="11">
        <f t="shared" si="915"/>
        <v>4605</v>
      </c>
      <c r="K9787" s="11">
        <f t="shared" si="916"/>
        <v>6771</v>
      </c>
      <c r="L9787" s="11">
        <f t="shared" si="917"/>
        <v>2166</v>
      </c>
      <c r="M9787" t="str">
        <f>VLOOKUP(C9787,[1]!Location_Data[#Data],2,0)</f>
        <v>Concord</v>
      </c>
      <c r="N9787" t="str">
        <f>VLOOKUP(D9787,[1]!Salespeople_Data[#Data],2,0)</f>
        <v>Patrick Ruiz</v>
      </c>
      <c r="O9787" t="str">
        <f>VLOOKUP(E9787,[1]!Customer_Data[#Data],2,0)</f>
        <v>George Adams</v>
      </c>
      <c r="P9787" s="15">
        <f t="shared" si="912"/>
        <v>1</v>
      </c>
      <c r="Q9787">
        <f t="shared" si="913"/>
        <v>10</v>
      </c>
      <c r="R9787">
        <f t="shared" si="914"/>
        <v>2019</v>
      </c>
    </row>
    <row r="9788" spans="1:18" x14ac:dyDescent="0.25">
      <c r="A9788" s="6" t="s">
        <v>10814</v>
      </c>
      <c r="B9788" s="6" t="s">
        <v>435</v>
      </c>
      <c r="C9788" s="6" t="s">
        <v>286</v>
      </c>
      <c r="D9788" s="6" t="s">
        <v>212</v>
      </c>
      <c r="E9788" s="6" t="s">
        <v>81</v>
      </c>
      <c r="F9788" s="10">
        <v>43674</v>
      </c>
      <c r="G9788" s="6">
        <v>3</v>
      </c>
      <c r="H9788" s="11">
        <f>VLOOKUP(B9788,[1]!Product_Data[#Data],4,0)</f>
        <v>2141</v>
      </c>
      <c r="I9788" s="11">
        <f>VLOOKUP(B9788,[1]!Product_Data[#Data],3,0)</f>
        <v>1777</v>
      </c>
      <c r="J9788" s="11">
        <f t="shared" si="915"/>
        <v>5331</v>
      </c>
      <c r="K9788" s="11">
        <f t="shared" si="916"/>
        <v>6423</v>
      </c>
      <c r="L9788" s="11">
        <f t="shared" si="917"/>
        <v>1092</v>
      </c>
      <c r="M9788" t="str">
        <f>VLOOKUP(C9788,[1]!Location_Data[#Data],2,0)</f>
        <v>El Monte</v>
      </c>
      <c r="N9788" t="str">
        <f>VLOOKUP(D9788,[1]!Salespeople_Data[#Data],2,0)</f>
        <v>Ronald Reed</v>
      </c>
      <c r="O9788" t="str">
        <f>VLOOKUP(E9788,[1]!Customer_Data[#Data],2,0)</f>
        <v>Henry Boyd</v>
      </c>
      <c r="P9788" s="15">
        <f t="shared" si="912"/>
        <v>1</v>
      </c>
      <c r="Q9788">
        <f t="shared" si="913"/>
        <v>7</v>
      </c>
      <c r="R9788">
        <f t="shared" si="914"/>
        <v>2019</v>
      </c>
    </row>
    <row r="9789" spans="1:18" x14ac:dyDescent="0.25">
      <c r="A9789" s="6" t="s">
        <v>10815</v>
      </c>
      <c r="B9789" s="6" t="s">
        <v>408</v>
      </c>
      <c r="C9789" s="6" t="s">
        <v>135</v>
      </c>
      <c r="D9789" s="6" t="s">
        <v>106</v>
      </c>
      <c r="E9789" s="6" t="s">
        <v>722</v>
      </c>
      <c r="F9789" s="10">
        <v>43528</v>
      </c>
      <c r="G9789" s="6">
        <v>1</v>
      </c>
      <c r="H9789" s="11">
        <f>VLOOKUP(B9789,[1]!Product_Data[#Data],4,0)</f>
        <v>1405</v>
      </c>
      <c r="I9789" s="11">
        <f>VLOOKUP(B9789,[1]!Product_Data[#Data],3,0)</f>
        <v>1054</v>
      </c>
      <c r="J9789" s="11">
        <f t="shared" si="915"/>
        <v>1054</v>
      </c>
      <c r="K9789" s="11">
        <f t="shared" si="916"/>
        <v>1405</v>
      </c>
      <c r="L9789" s="11">
        <f t="shared" si="917"/>
        <v>351</v>
      </c>
      <c r="M9789" t="str">
        <f>VLOOKUP(C9789,[1]!Location_Data[#Data],2,0)</f>
        <v>Oxnard</v>
      </c>
      <c r="N9789" t="str">
        <f>VLOOKUP(D9789,[1]!Salespeople_Data[#Data],2,0)</f>
        <v>Patrick Ruiz</v>
      </c>
      <c r="O9789" t="str">
        <f>VLOOKUP(E9789,[1]!Customer_Data[#Data],2,0)</f>
        <v>Clarence Cunningham</v>
      </c>
      <c r="P9789" s="15">
        <f t="shared" si="912"/>
        <v>2</v>
      </c>
      <c r="Q9789">
        <f t="shared" si="913"/>
        <v>3</v>
      </c>
      <c r="R9789">
        <f t="shared" si="914"/>
        <v>2019</v>
      </c>
    </row>
    <row r="9790" spans="1:18" x14ac:dyDescent="0.25">
      <c r="A9790" s="6" t="s">
        <v>10816</v>
      </c>
      <c r="B9790" s="6" t="s">
        <v>403</v>
      </c>
      <c r="C9790" s="6" t="s">
        <v>458</v>
      </c>
      <c r="D9790" s="6" t="s">
        <v>71</v>
      </c>
      <c r="E9790" s="6" t="s">
        <v>863</v>
      </c>
      <c r="F9790" s="10">
        <v>43472</v>
      </c>
      <c r="G9790" s="6">
        <v>2</v>
      </c>
      <c r="H9790" s="11">
        <f>VLOOKUP(B9790,[1]!Product_Data[#Data],4,0)</f>
        <v>392</v>
      </c>
      <c r="I9790" s="11">
        <f>VLOOKUP(B9790,[1]!Product_Data[#Data],3,0)</f>
        <v>255</v>
      </c>
      <c r="J9790" s="11">
        <f t="shared" si="915"/>
        <v>510</v>
      </c>
      <c r="K9790" s="11">
        <f t="shared" si="916"/>
        <v>784</v>
      </c>
      <c r="L9790" s="11">
        <f t="shared" si="917"/>
        <v>274</v>
      </c>
      <c r="M9790" t="str">
        <f>VLOOKUP(C9790,[1]!Location_Data[#Data],2,0)</f>
        <v>Fontana</v>
      </c>
      <c r="N9790" t="str">
        <f>VLOOKUP(D9790,[1]!Salespeople_Data[#Data],2,0)</f>
        <v>Gary Rodriguez</v>
      </c>
      <c r="O9790" t="str">
        <f>VLOOKUP(E9790,[1]!Customer_Data[#Data],2,0)</f>
        <v>Henry Cox</v>
      </c>
      <c r="P9790" s="15">
        <f t="shared" si="912"/>
        <v>2</v>
      </c>
      <c r="Q9790">
        <f t="shared" si="913"/>
        <v>1</v>
      </c>
      <c r="R9790">
        <f t="shared" si="914"/>
        <v>2019</v>
      </c>
    </row>
    <row r="9791" spans="1:18" x14ac:dyDescent="0.25">
      <c r="A9791" s="6" t="s">
        <v>10817</v>
      </c>
      <c r="B9791" s="6" t="s">
        <v>210</v>
      </c>
      <c r="C9791" s="6" t="s">
        <v>190</v>
      </c>
      <c r="D9791" s="6" t="s">
        <v>49</v>
      </c>
      <c r="E9791" s="6" t="s">
        <v>547</v>
      </c>
      <c r="F9791" s="10">
        <v>43476</v>
      </c>
      <c r="G9791" s="6">
        <v>1</v>
      </c>
      <c r="H9791" s="11">
        <f>VLOOKUP(B9791,[1]!Product_Data[#Data],4,0)</f>
        <v>458</v>
      </c>
      <c r="I9791" s="11">
        <f>VLOOKUP(B9791,[1]!Product_Data[#Data],3,0)</f>
        <v>376</v>
      </c>
      <c r="J9791" s="11">
        <f t="shared" si="915"/>
        <v>376</v>
      </c>
      <c r="K9791" s="11">
        <f t="shared" si="916"/>
        <v>458</v>
      </c>
      <c r="L9791" s="11">
        <f t="shared" si="917"/>
        <v>82</v>
      </c>
      <c r="M9791" t="str">
        <f>VLOOKUP(C9791,[1]!Location_Data[#Data],2,0)</f>
        <v>Oakland</v>
      </c>
      <c r="N9791" t="str">
        <f>VLOOKUP(D9791,[1]!Salespeople_Data[#Data],2,0)</f>
        <v>Walter Cook</v>
      </c>
      <c r="O9791" t="str">
        <f>VLOOKUP(E9791,[1]!Customer_Data[#Data],2,0)</f>
        <v>Joseph Lawson</v>
      </c>
      <c r="P9791" s="15">
        <f t="shared" si="912"/>
        <v>6</v>
      </c>
      <c r="Q9791">
        <f t="shared" si="913"/>
        <v>1</v>
      </c>
      <c r="R9791">
        <f t="shared" si="914"/>
        <v>2019</v>
      </c>
    </row>
    <row r="9792" spans="1:18" x14ac:dyDescent="0.25">
      <c r="A9792" s="6" t="s">
        <v>10818</v>
      </c>
      <c r="B9792" s="6" t="s">
        <v>389</v>
      </c>
      <c r="C9792" s="6" t="s">
        <v>512</v>
      </c>
      <c r="D9792" s="6" t="s">
        <v>257</v>
      </c>
      <c r="E9792" s="6" t="s">
        <v>918</v>
      </c>
      <c r="F9792" s="10">
        <v>43717</v>
      </c>
      <c r="G9792" s="6">
        <v>1</v>
      </c>
      <c r="H9792" s="11">
        <f>VLOOKUP(B9792,[1]!Product_Data[#Data],4,0)</f>
        <v>1367</v>
      </c>
      <c r="I9792" s="11">
        <f>VLOOKUP(B9792,[1]!Product_Data[#Data],3,0)</f>
        <v>984</v>
      </c>
      <c r="J9792" s="11">
        <f t="shared" si="915"/>
        <v>984</v>
      </c>
      <c r="K9792" s="11">
        <f t="shared" si="916"/>
        <v>1367</v>
      </c>
      <c r="L9792" s="11">
        <f t="shared" si="917"/>
        <v>383</v>
      </c>
      <c r="M9792" t="str">
        <f>VLOOKUP(C9792,[1]!Location_Data[#Data],2,0)</f>
        <v>Long Beach</v>
      </c>
      <c r="N9792" t="str">
        <f>VLOOKUP(D9792,[1]!Salespeople_Data[#Data],2,0)</f>
        <v>Jerry Perry</v>
      </c>
      <c r="O9792" t="str">
        <f>VLOOKUP(E9792,[1]!Customer_Data[#Data],2,0)</f>
        <v>Keith Wheeler</v>
      </c>
      <c r="P9792" s="15">
        <f t="shared" si="912"/>
        <v>2</v>
      </c>
      <c r="Q9792">
        <f t="shared" si="913"/>
        <v>9</v>
      </c>
      <c r="R9792">
        <f t="shared" si="914"/>
        <v>2019</v>
      </c>
    </row>
    <row r="9793" spans="1:18" x14ac:dyDescent="0.25">
      <c r="A9793" s="6" t="s">
        <v>10819</v>
      </c>
      <c r="B9793" s="6" t="s">
        <v>78</v>
      </c>
      <c r="C9793" s="6" t="s">
        <v>242</v>
      </c>
      <c r="D9793" s="6" t="s">
        <v>101</v>
      </c>
      <c r="E9793" s="6" t="s">
        <v>319</v>
      </c>
      <c r="F9793" s="10">
        <v>43715</v>
      </c>
      <c r="G9793" s="6">
        <v>1</v>
      </c>
      <c r="H9793" s="11">
        <f>VLOOKUP(B9793,[1]!Product_Data[#Data],4,0)</f>
        <v>1380</v>
      </c>
      <c r="I9793" s="11">
        <f>VLOOKUP(B9793,[1]!Product_Data[#Data],3,0)</f>
        <v>1090</v>
      </c>
      <c r="J9793" s="11">
        <f t="shared" si="915"/>
        <v>1090</v>
      </c>
      <c r="K9793" s="11">
        <f t="shared" si="916"/>
        <v>1380</v>
      </c>
      <c r="L9793" s="11">
        <f t="shared" si="917"/>
        <v>290</v>
      </c>
      <c r="M9793" t="str">
        <f>VLOOKUP(C9793,[1]!Location_Data[#Data],2,0)</f>
        <v>Downey</v>
      </c>
      <c r="N9793" t="str">
        <f>VLOOKUP(D9793,[1]!Salespeople_Data[#Data],2,0)</f>
        <v>Scott Clark</v>
      </c>
      <c r="O9793" t="str">
        <f>VLOOKUP(E9793,[1]!Customer_Data[#Data],2,0)</f>
        <v>Walter Watson</v>
      </c>
      <c r="P9793" s="15">
        <f t="shared" si="912"/>
        <v>7</v>
      </c>
      <c r="Q9793">
        <f t="shared" si="913"/>
        <v>9</v>
      </c>
      <c r="R9793">
        <f t="shared" si="914"/>
        <v>2019</v>
      </c>
    </row>
    <row r="9794" spans="1:18" x14ac:dyDescent="0.25">
      <c r="A9794" s="6" t="s">
        <v>10820</v>
      </c>
      <c r="B9794" s="6" t="s">
        <v>223</v>
      </c>
      <c r="C9794" s="6" t="s">
        <v>135</v>
      </c>
      <c r="D9794" s="6" t="s">
        <v>257</v>
      </c>
      <c r="E9794" s="6" t="s">
        <v>283</v>
      </c>
      <c r="F9794" s="10">
        <v>43662</v>
      </c>
      <c r="G9794" s="6">
        <v>1</v>
      </c>
      <c r="H9794" s="11">
        <f>VLOOKUP(B9794,[1]!Product_Data[#Data],4,0)</f>
        <v>799</v>
      </c>
      <c r="I9794" s="11">
        <f>VLOOKUP(B9794,[1]!Product_Data[#Data],3,0)</f>
        <v>455</v>
      </c>
      <c r="J9794" s="11">
        <f t="shared" si="915"/>
        <v>455</v>
      </c>
      <c r="K9794" s="11">
        <f t="shared" si="916"/>
        <v>799</v>
      </c>
      <c r="L9794" s="11">
        <f t="shared" si="917"/>
        <v>344</v>
      </c>
      <c r="M9794" t="str">
        <f>VLOOKUP(C9794,[1]!Location_Data[#Data],2,0)</f>
        <v>Oxnard</v>
      </c>
      <c r="N9794" t="str">
        <f>VLOOKUP(D9794,[1]!Salespeople_Data[#Data],2,0)</f>
        <v>Jerry Perry</v>
      </c>
      <c r="O9794" t="str">
        <f>VLOOKUP(E9794,[1]!Customer_Data[#Data],2,0)</f>
        <v>Jose Lewis</v>
      </c>
      <c r="P9794" s="15">
        <f t="shared" ref="P9794:P9857" si="918">WEEKDAY(F9794)</f>
        <v>3</v>
      </c>
      <c r="Q9794">
        <f t="shared" ref="Q9794:Q9857" si="919">MONTH(F9794)</f>
        <v>7</v>
      </c>
      <c r="R9794">
        <f t="shared" ref="R9794:R9857" si="920">YEAR(F9794)</f>
        <v>2019</v>
      </c>
    </row>
    <row r="9795" spans="1:18" x14ac:dyDescent="0.25">
      <c r="A9795" s="6" t="s">
        <v>10821</v>
      </c>
      <c r="B9795" s="6" t="s">
        <v>129</v>
      </c>
      <c r="C9795" s="6" t="s">
        <v>19</v>
      </c>
      <c r="D9795" s="6" t="s">
        <v>359</v>
      </c>
      <c r="E9795" s="6" t="s">
        <v>1637</v>
      </c>
      <c r="F9795" s="10">
        <v>43708</v>
      </c>
      <c r="G9795" s="6">
        <v>1</v>
      </c>
      <c r="H9795" s="11">
        <f>VLOOKUP(B9795,[1]!Product_Data[#Data],4,0)</f>
        <v>127</v>
      </c>
      <c r="I9795" s="11">
        <f>VLOOKUP(B9795,[1]!Product_Data[#Data],3,0)</f>
        <v>79</v>
      </c>
      <c r="J9795" s="11">
        <f t="shared" ref="J9795:J9858" si="921">PRODUCT(I9795,G9795)</f>
        <v>79</v>
      </c>
      <c r="K9795" s="11">
        <f t="shared" ref="K9795:K9858" si="922">PRODUCT(H9795,G9795)</f>
        <v>127</v>
      </c>
      <c r="L9795" s="11">
        <f t="shared" ref="L9795:L9858" si="923">K9795-J9795</f>
        <v>48</v>
      </c>
      <c r="M9795" t="str">
        <f>VLOOKUP(C9795,[1]!Location_Data[#Data],2,0)</f>
        <v>Berkeley</v>
      </c>
      <c r="N9795" t="str">
        <f>VLOOKUP(D9795,[1]!Salespeople_Data[#Data],2,0)</f>
        <v>Eugene Holmes</v>
      </c>
      <c r="O9795" t="str">
        <f>VLOOKUP(E9795,[1]!Customer_Data[#Data],2,0)</f>
        <v>Peter Freeman</v>
      </c>
      <c r="P9795" s="15">
        <f t="shared" si="918"/>
        <v>7</v>
      </c>
      <c r="Q9795">
        <f t="shared" si="919"/>
        <v>8</v>
      </c>
      <c r="R9795">
        <f t="shared" si="920"/>
        <v>2019</v>
      </c>
    </row>
    <row r="9796" spans="1:18" x14ac:dyDescent="0.25">
      <c r="A9796" s="6" t="s">
        <v>10822</v>
      </c>
      <c r="B9796" s="6" t="s">
        <v>440</v>
      </c>
      <c r="C9796" s="6" t="s">
        <v>469</v>
      </c>
      <c r="D9796" s="6" t="s">
        <v>141</v>
      </c>
      <c r="E9796" s="6" t="s">
        <v>922</v>
      </c>
      <c r="F9796" s="10">
        <v>43716</v>
      </c>
      <c r="G9796" s="6">
        <v>3</v>
      </c>
      <c r="H9796" s="11">
        <f>VLOOKUP(B9796,[1]!Product_Data[#Data],4,0)</f>
        <v>800</v>
      </c>
      <c r="I9796" s="11">
        <f>VLOOKUP(B9796,[1]!Product_Data[#Data],3,0)</f>
        <v>536</v>
      </c>
      <c r="J9796" s="11">
        <f t="shared" si="921"/>
        <v>1608</v>
      </c>
      <c r="K9796" s="11">
        <f t="shared" si="922"/>
        <v>2400</v>
      </c>
      <c r="L9796" s="11">
        <f t="shared" si="923"/>
        <v>792</v>
      </c>
      <c r="M9796" t="str">
        <f>VLOOKUP(C9796,[1]!Location_Data[#Data],2,0)</f>
        <v>Escondido</v>
      </c>
      <c r="N9796" t="str">
        <f>VLOOKUP(D9796,[1]!Salespeople_Data[#Data],2,0)</f>
        <v>Arthur Mccoy</v>
      </c>
      <c r="O9796" t="str">
        <f>VLOOKUP(E9796,[1]!Customer_Data[#Data],2,0)</f>
        <v>David Mendoza</v>
      </c>
      <c r="P9796" s="15">
        <f t="shared" si="918"/>
        <v>1</v>
      </c>
      <c r="Q9796">
        <f t="shared" si="919"/>
        <v>9</v>
      </c>
      <c r="R9796">
        <f t="shared" si="920"/>
        <v>2019</v>
      </c>
    </row>
    <row r="9797" spans="1:18" x14ac:dyDescent="0.25">
      <c r="A9797" s="6" t="s">
        <v>10823</v>
      </c>
      <c r="B9797" s="6" t="s">
        <v>228</v>
      </c>
      <c r="C9797" s="6" t="s">
        <v>100</v>
      </c>
      <c r="D9797" s="6" t="s">
        <v>225</v>
      </c>
      <c r="E9797" s="6" t="s">
        <v>836</v>
      </c>
      <c r="F9797" s="10">
        <v>43656</v>
      </c>
      <c r="G9797" s="6">
        <v>1</v>
      </c>
      <c r="H9797" s="11">
        <f>VLOOKUP(B9797,[1]!Product_Data[#Data],4,0)</f>
        <v>1862</v>
      </c>
      <c r="I9797" s="11">
        <f>VLOOKUP(B9797,[1]!Product_Data[#Data],3,0)</f>
        <v>1173</v>
      </c>
      <c r="J9797" s="11">
        <f t="shared" si="921"/>
        <v>1173</v>
      </c>
      <c r="K9797" s="11">
        <f t="shared" si="922"/>
        <v>1862</v>
      </c>
      <c r="L9797" s="11">
        <f t="shared" si="923"/>
        <v>689</v>
      </c>
      <c r="M9797" t="str">
        <f>VLOOKUP(C9797,[1]!Location_Data[#Data],2,0)</f>
        <v>Victorville</v>
      </c>
      <c r="N9797" t="str">
        <f>VLOOKUP(D9797,[1]!Salespeople_Data[#Data],2,0)</f>
        <v>Andrew Bowman</v>
      </c>
      <c r="O9797" t="str">
        <f>VLOOKUP(E9797,[1]!Customer_Data[#Data],2,0)</f>
        <v>Philip Wheeler</v>
      </c>
      <c r="P9797" s="15">
        <f t="shared" si="918"/>
        <v>4</v>
      </c>
      <c r="Q9797">
        <f t="shared" si="919"/>
        <v>7</v>
      </c>
      <c r="R9797">
        <f t="shared" si="920"/>
        <v>2019</v>
      </c>
    </row>
    <row r="9798" spans="1:18" x14ac:dyDescent="0.25">
      <c r="A9798" s="6" t="s">
        <v>10824</v>
      </c>
      <c r="B9798" s="6" t="s">
        <v>321</v>
      </c>
      <c r="C9798" s="6" t="s">
        <v>519</v>
      </c>
      <c r="D9798" s="6" t="s">
        <v>239</v>
      </c>
      <c r="E9798" s="6" t="s">
        <v>685</v>
      </c>
      <c r="F9798" s="10">
        <v>43534</v>
      </c>
      <c r="G9798" s="6">
        <v>1</v>
      </c>
      <c r="H9798" s="11">
        <f>VLOOKUP(B9798,[1]!Product_Data[#Data],4,0)</f>
        <v>2391</v>
      </c>
      <c r="I9798" s="11">
        <f>VLOOKUP(B9798,[1]!Product_Data[#Data],3,0)</f>
        <v>1291</v>
      </c>
      <c r="J9798" s="11">
        <f t="shared" si="921"/>
        <v>1291</v>
      </c>
      <c r="K9798" s="11">
        <f t="shared" si="922"/>
        <v>2391</v>
      </c>
      <c r="L9798" s="11">
        <f t="shared" si="923"/>
        <v>1100</v>
      </c>
      <c r="M9798" t="str">
        <f>VLOOKUP(C9798,[1]!Location_Data[#Data],2,0)</f>
        <v>Anaheim</v>
      </c>
      <c r="N9798" t="str">
        <f>VLOOKUP(D9798,[1]!Salespeople_Data[#Data],2,0)</f>
        <v>John Reyes</v>
      </c>
      <c r="O9798" t="str">
        <f>VLOOKUP(E9798,[1]!Customer_Data[#Data],2,0)</f>
        <v>Roger Tucker</v>
      </c>
      <c r="P9798" s="15">
        <f t="shared" si="918"/>
        <v>1</v>
      </c>
      <c r="Q9798">
        <f t="shared" si="919"/>
        <v>3</v>
      </c>
      <c r="R9798">
        <f t="shared" si="920"/>
        <v>2019</v>
      </c>
    </row>
    <row r="9799" spans="1:18" x14ac:dyDescent="0.25">
      <c r="A9799" s="6" t="s">
        <v>10825</v>
      </c>
      <c r="B9799" s="6" t="s">
        <v>752</v>
      </c>
      <c r="C9799" s="6" t="s">
        <v>458</v>
      </c>
      <c r="D9799" s="6" t="s">
        <v>264</v>
      </c>
      <c r="E9799" s="6" t="s">
        <v>2091</v>
      </c>
      <c r="F9799" s="10">
        <v>43623</v>
      </c>
      <c r="G9799" s="6">
        <v>1</v>
      </c>
      <c r="H9799" s="11">
        <f>VLOOKUP(B9799,[1]!Product_Data[#Data],4,0)</f>
        <v>95</v>
      </c>
      <c r="I9799" s="11">
        <f>VLOOKUP(B9799,[1]!Product_Data[#Data],3,0)</f>
        <v>61</v>
      </c>
      <c r="J9799" s="11">
        <f t="shared" si="921"/>
        <v>61</v>
      </c>
      <c r="K9799" s="11">
        <f t="shared" si="922"/>
        <v>95</v>
      </c>
      <c r="L9799" s="11">
        <f t="shared" si="923"/>
        <v>34</v>
      </c>
      <c r="M9799" t="str">
        <f>VLOOKUP(C9799,[1]!Location_Data[#Data],2,0)</f>
        <v>Fontana</v>
      </c>
      <c r="N9799" t="str">
        <f>VLOOKUP(D9799,[1]!Salespeople_Data[#Data],2,0)</f>
        <v>Ernest Wheeler</v>
      </c>
      <c r="O9799" t="str">
        <f>VLOOKUP(E9799,[1]!Customer_Data[#Data],2,0)</f>
        <v>Gerald Alvarez</v>
      </c>
      <c r="P9799" s="15">
        <f t="shared" si="918"/>
        <v>6</v>
      </c>
      <c r="Q9799">
        <f t="shared" si="919"/>
        <v>6</v>
      </c>
      <c r="R9799">
        <f t="shared" si="920"/>
        <v>2019</v>
      </c>
    </row>
    <row r="9800" spans="1:18" x14ac:dyDescent="0.25">
      <c r="A9800" s="6" t="s">
        <v>10826</v>
      </c>
      <c r="B9800" s="6" t="s">
        <v>23</v>
      </c>
      <c r="C9800" s="6" t="s">
        <v>469</v>
      </c>
      <c r="D9800" s="6" t="s">
        <v>264</v>
      </c>
      <c r="E9800" s="6" t="s">
        <v>513</v>
      </c>
      <c r="F9800" s="10">
        <v>43713</v>
      </c>
      <c r="G9800" s="6">
        <v>3</v>
      </c>
      <c r="H9800" s="11">
        <f>VLOOKUP(B9800,[1]!Product_Data[#Data],4,0)</f>
        <v>1052</v>
      </c>
      <c r="I9800" s="11">
        <f>VLOOKUP(B9800,[1]!Product_Data[#Data],3,0)</f>
        <v>589</v>
      </c>
      <c r="J9800" s="11">
        <f t="shared" si="921"/>
        <v>1767</v>
      </c>
      <c r="K9800" s="11">
        <f t="shared" si="922"/>
        <v>3156</v>
      </c>
      <c r="L9800" s="11">
        <f t="shared" si="923"/>
        <v>1389</v>
      </c>
      <c r="M9800" t="str">
        <f>VLOOKUP(C9800,[1]!Location_Data[#Data],2,0)</f>
        <v>Escondido</v>
      </c>
      <c r="N9800" t="str">
        <f>VLOOKUP(D9800,[1]!Salespeople_Data[#Data],2,0)</f>
        <v>Ernest Wheeler</v>
      </c>
      <c r="O9800" t="str">
        <f>VLOOKUP(E9800,[1]!Customer_Data[#Data],2,0)</f>
        <v>Wayne Hunter</v>
      </c>
      <c r="P9800" s="15">
        <f t="shared" si="918"/>
        <v>5</v>
      </c>
      <c r="Q9800">
        <f t="shared" si="919"/>
        <v>9</v>
      </c>
      <c r="R9800">
        <f t="shared" si="920"/>
        <v>2019</v>
      </c>
    </row>
    <row r="9801" spans="1:18" x14ac:dyDescent="0.25">
      <c r="A9801" s="6" t="s">
        <v>10827</v>
      </c>
      <c r="B9801" s="6" t="s">
        <v>440</v>
      </c>
      <c r="C9801" s="6" t="s">
        <v>229</v>
      </c>
      <c r="D9801" s="6" t="s">
        <v>264</v>
      </c>
      <c r="E9801" s="6" t="s">
        <v>1570</v>
      </c>
      <c r="F9801" s="10">
        <v>43800</v>
      </c>
      <c r="G9801" s="6">
        <v>1</v>
      </c>
      <c r="H9801" s="11">
        <f>VLOOKUP(B9801,[1]!Product_Data[#Data],4,0)</f>
        <v>800</v>
      </c>
      <c r="I9801" s="11">
        <f>VLOOKUP(B9801,[1]!Product_Data[#Data],3,0)</f>
        <v>536</v>
      </c>
      <c r="J9801" s="11">
        <f t="shared" si="921"/>
        <v>536</v>
      </c>
      <c r="K9801" s="11">
        <f t="shared" si="922"/>
        <v>800</v>
      </c>
      <c r="L9801" s="11">
        <f t="shared" si="923"/>
        <v>264</v>
      </c>
      <c r="M9801" t="str">
        <f>VLOOKUP(C9801,[1]!Location_Data[#Data],2,0)</f>
        <v>San Jose</v>
      </c>
      <c r="N9801" t="str">
        <f>VLOOKUP(D9801,[1]!Salespeople_Data[#Data],2,0)</f>
        <v>Ernest Wheeler</v>
      </c>
      <c r="O9801" t="str">
        <f>VLOOKUP(E9801,[1]!Customer_Data[#Data],2,0)</f>
        <v>Jonathan Harris</v>
      </c>
      <c r="P9801" s="15">
        <f t="shared" si="918"/>
        <v>1</v>
      </c>
      <c r="Q9801">
        <f t="shared" si="919"/>
        <v>12</v>
      </c>
      <c r="R9801">
        <f t="shared" si="920"/>
        <v>2019</v>
      </c>
    </row>
    <row r="9802" spans="1:18" x14ac:dyDescent="0.25">
      <c r="A9802" s="6" t="s">
        <v>10828</v>
      </c>
      <c r="B9802" s="6" t="s">
        <v>330</v>
      </c>
      <c r="C9802" s="6" t="s">
        <v>44</v>
      </c>
      <c r="D9802" s="6" t="s">
        <v>191</v>
      </c>
      <c r="E9802" s="6" t="s">
        <v>513</v>
      </c>
      <c r="F9802" s="10">
        <v>43826</v>
      </c>
      <c r="G9802" s="6">
        <v>3</v>
      </c>
      <c r="H9802" s="11">
        <f>VLOOKUP(B9802,[1]!Product_Data[#Data],4,0)</f>
        <v>1635</v>
      </c>
      <c r="I9802" s="11">
        <f>VLOOKUP(B9802,[1]!Product_Data[#Data],3,0)</f>
        <v>1046</v>
      </c>
      <c r="J9802" s="11">
        <f t="shared" si="921"/>
        <v>3138</v>
      </c>
      <c r="K9802" s="11">
        <f t="shared" si="922"/>
        <v>4905</v>
      </c>
      <c r="L9802" s="11">
        <f t="shared" si="923"/>
        <v>1767</v>
      </c>
      <c r="M9802" t="str">
        <f>VLOOKUP(C9802,[1]!Location_Data[#Data],2,0)</f>
        <v>Moreno Valley</v>
      </c>
      <c r="N9802" t="str">
        <f>VLOOKUP(D9802,[1]!Salespeople_Data[#Data],2,0)</f>
        <v>Robert Reed</v>
      </c>
      <c r="O9802" t="str">
        <f>VLOOKUP(E9802,[1]!Customer_Data[#Data],2,0)</f>
        <v>Wayne Hunter</v>
      </c>
      <c r="P9802" s="15">
        <f t="shared" si="918"/>
        <v>6</v>
      </c>
      <c r="Q9802">
        <f t="shared" si="919"/>
        <v>12</v>
      </c>
      <c r="R9802">
        <f t="shared" si="920"/>
        <v>2019</v>
      </c>
    </row>
    <row r="9803" spans="1:18" x14ac:dyDescent="0.25">
      <c r="A9803" s="6" t="s">
        <v>10829</v>
      </c>
      <c r="B9803" s="6" t="s">
        <v>114</v>
      </c>
      <c r="C9803" s="6" t="s">
        <v>224</v>
      </c>
      <c r="D9803" s="6" t="s">
        <v>30</v>
      </c>
      <c r="E9803" s="6" t="s">
        <v>1911</v>
      </c>
      <c r="F9803" s="10">
        <v>43559</v>
      </c>
      <c r="G9803" s="6">
        <v>3</v>
      </c>
      <c r="H9803" s="11">
        <f>VLOOKUP(B9803,[1]!Product_Data[#Data],4,0)</f>
        <v>545</v>
      </c>
      <c r="I9803" s="11">
        <f>VLOOKUP(B9803,[1]!Product_Data[#Data],3,0)</f>
        <v>425</v>
      </c>
      <c r="J9803" s="11">
        <f t="shared" si="921"/>
        <v>1275</v>
      </c>
      <c r="K9803" s="11">
        <f t="shared" si="922"/>
        <v>1635</v>
      </c>
      <c r="L9803" s="11">
        <f t="shared" si="923"/>
        <v>360</v>
      </c>
      <c r="M9803" t="str">
        <f>VLOOKUP(C9803,[1]!Location_Data[#Data],2,0)</f>
        <v>Huntington Beach</v>
      </c>
      <c r="N9803" t="str">
        <f>VLOOKUP(D9803,[1]!Salespeople_Data[#Data],2,0)</f>
        <v>Carl Hall</v>
      </c>
      <c r="O9803" t="str">
        <f>VLOOKUP(E9803,[1]!Customer_Data[#Data],2,0)</f>
        <v>Bruce Bowman</v>
      </c>
      <c r="P9803" s="15">
        <f t="shared" si="918"/>
        <v>5</v>
      </c>
      <c r="Q9803">
        <f t="shared" si="919"/>
        <v>4</v>
      </c>
      <c r="R9803">
        <f t="shared" si="920"/>
        <v>2019</v>
      </c>
    </row>
    <row r="9804" spans="1:18" x14ac:dyDescent="0.25">
      <c r="A9804" s="6" t="s">
        <v>10830</v>
      </c>
      <c r="B9804" s="6" t="s">
        <v>305</v>
      </c>
      <c r="C9804" s="6" t="s">
        <v>149</v>
      </c>
      <c r="D9804" s="6" t="s">
        <v>80</v>
      </c>
      <c r="E9804" s="6" t="s">
        <v>1014</v>
      </c>
      <c r="F9804" s="10">
        <v>43783</v>
      </c>
      <c r="G9804" s="6">
        <v>4</v>
      </c>
      <c r="H9804" s="11">
        <f>VLOOKUP(B9804,[1]!Product_Data[#Data],4,0)</f>
        <v>504</v>
      </c>
      <c r="I9804" s="11">
        <f>VLOOKUP(B9804,[1]!Product_Data[#Data],3,0)</f>
        <v>408</v>
      </c>
      <c r="J9804" s="11">
        <f t="shared" si="921"/>
        <v>1632</v>
      </c>
      <c r="K9804" s="11">
        <f t="shared" si="922"/>
        <v>2016</v>
      </c>
      <c r="L9804" s="11">
        <f t="shared" si="923"/>
        <v>384</v>
      </c>
      <c r="M9804" t="str">
        <f>VLOOKUP(C9804,[1]!Location_Data[#Data],2,0)</f>
        <v>Antioch</v>
      </c>
      <c r="N9804" t="str">
        <f>VLOOKUP(D9804,[1]!Salespeople_Data[#Data],2,0)</f>
        <v>Henry Nelson</v>
      </c>
      <c r="O9804" t="str">
        <f>VLOOKUP(E9804,[1]!Customer_Data[#Data],2,0)</f>
        <v>Michael Hill</v>
      </c>
      <c r="P9804" s="15">
        <f t="shared" si="918"/>
        <v>5</v>
      </c>
      <c r="Q9804">
        <f t="shared" si="919"/>
        <v>11</v>
      </c>
      <c r="R9804">
        <f t="shared" si="920"/>
        <v>2019</v>
      </c>
    </row>
    <row r="9805" spans="1:18" x14ac:dyDescent="0.25">
      <c r="A9805" s="6" t="s">
        <v>10831</v>
      </c>
      <c r="B9805" s="6" t="s">
        <v>373</v>
      </c>
      <c r="C9805" s="6" t="s">
        <v>169</v>
      </c>
      <c r="D9805" s="6" t="s">
        <v>141</v>
      </c>
      <c r="E9805" s="6" t="s">
        <v>1503</v>
      </c>
      <c r="F9805" s="10">
        <v>43607</v>
      </c>
      <c r="G9805" s="6">
        <v>3</v>
      </c>
      <c r="H9805" s="11">
        <f>VLOOKUP(B9805,[1]!Product_Data[#Data],4,0)</f>
        <v>2182</v>
      </c>
      <c r="I9805" s="11">
        <f>VLOOKUP(B9805,[1]!Product_Data[#Data],3,0)</f>
        <v>1200</v>
      </c>
      <c r="J9805" s="11">
        <f t="shared" si="921"/>
        <v>3600</v>
      </c>
      <c r="K9805" s="11">
        <f t="shared" si="922"/>
        <v>6546</v>
      </c>
      <c r="L9805" s="11">
        <f t="shared" si="923"/>
        <v>2946</v>
      </c>
      <c r="M9805" t="str">
        <f>VLOOKUP(C9805,[1]!Location_Data[#Data],2,0)</f>
        <v>Vista</v>
      </c>
      <c r="N9805" t="str">
        <f>VLOOKUP(D9805,[1]!Salespeople_Data[#Data],2,0)</f>
        <v>Arthur Mccoy</v>
      </c>
      <c r="O9805" t="str">
        <f>VLOOKUP(E9805,[1]!Customer_Data[#Data],2,0)</f>
        <v>Ralph Wood</v>
      </c>
      <c r="P9805" s="15">
        <f t="shared" si="918"/>
        <v>4</v>
      </c>
      <c r="Q9805">
        <f t="shared" si="919"/>
        <v>5</v>
      </c>
      <c r="R9805">
        <f t="shared" si="920"/>
        <v>2019</v>
      </c>
    </row>
    <row r="9806" spans="1:18" x14ac:dyDescent="0.25">
      <c r="A9806" s="6" t="s">
        <v>10832</v>
      </c>
      <c r="B9806" s="6" t="s">
        <v>109</v>
      </c>
      <c r="C9806" s="6" t="s">
        <v>224</v>
      </c>
      <c r="D9806" s="6" t="s">
        <v>49</v>
      </c>
      <c r="E9806" s="6" t="s">
        <v>4271</v>
      </c>
      <c r="F9806" s="10">
        <v>43554</v>
      </c>
      <c r="G9806" s="6">
        <v>2</v>
      </c>
      <c r="H9806" s="11">
        <f>VLOOKUP(B9806,[1]!Product_Data[#Data],4,0)</f>
        <v>1783</v>
      </c>
      <c r="I9806" s="11">
        <f>VLOOKUP(B9806,[1]!Product_Data[#Data],3,0)</f>
        <v>1230</v>
      </c>
      <c r="J9806" s="11">
        <f t="shared" si="921"/>
        <v>2460</v>
      </c>
      <c r="K9806" s="11">
        <f t="shared" si="922"/>
        <v>3566</v>
      </c>
      <c r="L9806" s="11">
        <f t="shared" si="923"/>
        <v>1106</v>
      </c>
      <c r="M9806" t="str">
        <f>VLOOKUP(C9806,[1]!Location_Data[#Data],2,0)</f>
        <v>Huntington Beach</v>
      </c>
      <c r="N9806" t="str">
        <f>VLOOKUP(D9806,[1]!Salespeople_Data[#Data],2,0)</f>
        <v>Walter Cook</v>
      </c>
      <c r="O9806" t="str">
        <f>VLOOKUP(E9806,[1]!Customer_Data[#Data],2,0)</f>
        <v>Walter Duncan</v>
      </c>
      <c r="P9806" s="15">
        <f t="shared" si="918"/>
        <v>7</v>
      </c>
      <c r="Q9806">
        <f t="shared" si="919"/>
        <v>3</v>
      </c>
      <c r="R9806">
        <f t="shared" si="920"/>
        <v>2019</v>
      </c>
    </row>
    <row r="9807" spans="1:18" x14ac:dyDescent="0.25">
      <c r="A9807" s="6" t="s">
        <v>10833</v>
      </c>
      <c r="B9807" s="6" t="s">
        <v>173</v>
      </c>
      <c r="C9807" s="6" t="s">
        <v>349</v>
      </c>
      <c r="D9807" s="6" t="s">
        <v>212</v>
      </c>
      <c r="E9807" s="6" t="s">
        <v>4039</v>
      </c>
      <c r="F9807" s="10">
        <v>43730</v>
      </c>
      <c r="G9807" s="6">
        <v>1</v>
      </c>
      <c r="H9807" s="11">
        <f>VLOOKUP(B9807,[1]!Product_Data[#Data],4,0)</f>
        <v>2005</v>
      </c>
      <c r="I9807" s="11">
        <f>VLOOKUP(B9807,[1]!Product_Data[#Data],3,0)</f>
        <v>1223</v>
      </c>
      <c r="J9807" s="11">
        <f t="shared" si="921"/>
        <v>1223</v>
      </c>
      <c r="K9807" s="11">
        <f t="shared" si="922"/>
        <v>2005</v>
      </c>
      <c r="L9807" s="11">
        <f t="shared" si="923"/>
        <v>782</v>
      </c>
      <c r="M9807" t="str">
        <f>VLOOKUP(C9807,[1]!Location_Data[#Data],2,0)</f>
        <v>Santa Clara</v>
      </c>
      <c r="N9807" t="str">
        <f>VLOOKUP(D9807,[1]!Salespeople_Data[#Data],2,0)</f>
        <v>Ronald Reed</v>
      </c>
      <c r="O9807" t="str">
        <f>VLOOKUP(E9807,[1]!Customer_Data[#Data],2,0)</f>
        <v>Carl Martin</v>
      </c>
      <c r="P9807" s="15">
        <f t="shared" si="918"/>
        <v>1</v>
      </c>
      <c r="Q9807">
        <f t="shared" si="919"/>
        <v>9</v>
      </c>
      <c r="R9807">
        <f t="shared" si="920"/>
        <v>2019</v>
      </c>
    </row>
    <row r="9808" spans="1:18" x14ac:dyDescent="0.25">
      <c r="A9808" s="6" t="s">
        <v>10834</v>
      </c>
      <c r="B9808" s="6" t="s">
        <v>626</v>
      </c>
      <c r="C9808" s="6" t="s">
        <v>469</v>
      </c>
      <c r="D9808" s="6" t="s">
        <v>25</v>
      </c>
      <c r="E9808" s="6" t="s">
        <v>1476</v>
      </c>
      <c r="F9808" s="10">
        <v>43729</v>
      </c>
      <c r="G9808" s="6">
        <v>2</v>
      </c>
      <c r="H9808" s="11">
        <f>VLOOKUP(B9808,[1]!Product_Data[#Data],4,0)</f>
        <v>584</v>
      </c>
      <c r="I9808" s="11">
        <f>VLOOKUP(B9808,[1]!Product_Data[#Data],3,0)</f>
        <v>420</v>
      </c>
      <c r="J9808" s="11">
        <f t="shared" si="921"/>
        <v>840</v>
      </c>
      <c r="K9808" s="11">
        <f t="shared" si="922"/>
        <v>1168</v>
      </c>
      <c r="L9808" s="11">
        <f t="shared" si="923"/>
        <v>328</v>
      </c>
      <c r="M9808" t="str">
        <f>VLOOKUP(C9808,[1]!Location_Data[#Data],2,0)</f>
        <v>Escondido</v>
      </c>
      <c r="N9808" t="str">
        <f>VLOOKUP(D9808,[1]!Salespeople_Data[#Data],2,0)</f>
        <v>Brian Davis</v>
      </c>
      <c r="O9808" t="str">
        <f>VLOOKUP(E9808,[1]!Customer_Data[#Data],2,0)</f>
        <v>Louis Torres</v>
      </c>
      <c r="P9808" s="15">
        <f t="shared" si="918"/>
        <v>7</v>
      </c>
      <c r="Q9808">
        <f t="shared" si="919"/>
        <v>9</v>
      </c>
      <c r="R9808">
        <f t="shared" si="920"/>
        <v>2019</v>
      </c>
    </row>
    <row r="9809" spans="1:18" x14ac:dyDescent="0.25">
      <c r="A9809" s="6" t="s">
        <v>10835</v>
      </c>
      <c r="B9809" s="6" t="s">
        <v>605</v>
      </c>
      <c r="C9809" s="6" t="s">
        <v>174</v>
      </c>
      <c r="D9809" s="6" t="s">
        <v>63</v>
      </c>
      <c r="E9809" s="6" t="s">
        <v>3773</v>
      </c>
      <c r="F9809" s="10">
        <v>43761</v>
      </c>
      <c r="G9809" s="6">
        <v>3</v>
      </c>
      <c r="H9809" s="11">
        <f>VLOOKUP(B9809,[1]!Product_Data[#Data],4,0)</f>
        <v>913</v>
      </c>
      <c r="I9809" s="11">
        <f>VLOOKUP(B9809,[1]!Product_Data[#Data],3,0)</f>
        <v>584</v>
      </c>
      <c r="J9809" s="11">
        <f t="shared" si="921"/>
        <v>1752</v>
      </c>
      <c r="K9809" s="11">
        <f t="shared" si="922"/>
        <v>2739</v>
      </c>
      <c r="L9809" s="11">
        <f t="shared" si="923"/>
        <v>987</v>
      </c>
      <c r="M9809" t="str">
        <f>VLOOKUP(C9809,[1]!Location_Data[#Data],2,0)</f>
        <v>Norwalk</v>
      </c>
      <c r="N9809" t="str">
        <f>VLOOKUP(D9809,[1]!Salespeople_Data[#Data],2,0)</f>
        <v>Jeremy Mendoza</v>
      </c>
      <c r="O9809" t="str">
        <f>VLOOKUP(E9809,[1]!Customer_Data[#Data],2,0)</f>
        <v>Earl Robinson</v>
      </c>
      <c r="P9809" s="15">
        <f t="shared" si="918"/>
        <v>4</v>
      </c>
      <c r="Q9809">
        <f t="shared" si="919"/>
        <v>10</v>
      </c>
      <c r="R9809">
        <f t="shared" si="920"/>
        <v>2019</v>
      </c>
    </row>
    <row r="9810" spans="1:18" x14ac:dyDescent="0.25">
      <c r="A9810" s="6" t="s">
        <v>10836</v>
      </c>
      <c r="B9810" s="6" t="s">
        <v>207</v>
      </c>
      <c r="C9810" s="6" t="s">
        <v>377</v>
      </c>
      <c r="D9810" s="6" t="s">
        <v>212</v>
      </c>
      <c r="E9810" s="6" t="s">
        <v>1904</v>
      </c>
      <c r="F9810" s="10">
        <v>43576</v>
      </c>
      <c r="G9810" s="6">
        <v>3</v>
      </c>
      <c r="H9810" s="11">
        <f>VLOOKUP(B9810,[1]!Product_Data[#Data],4,0)</f>
        <v>2464</v>
      </c>
      <c r="I9810" s="11">
        <f>VLOOKUP(B9810,[1]!Product_Data[#Data],3,0)</f>
        <v>1774</v>
      </c>
      <c r="J9810" s="11">
        <f t="shared" si="921"/>
        <v>5322</v>
      </c>
      <c r="K9810" s="11">
        <f t="shared" si="922"/>
        <v>7392</v>
      </c>
      <c r="L9810" s="11">
        <f t="shared" si="923"/>
        <v>2070</v>
      </c>
      <c r="M9810" t="str">
        <f>VLOOKUP(C9810,[1]!Location_Data[#Data],2,0)</f>
        <v>San Diego</v>
      </c>
      <c r="N9810" t="str">
        <f>VLOOKUP(D9810,[1]!Salespeople_Data[#Data],2,0)</f>
        <v>Ronald Reed</v>
      </c>
      <c r="O9810" t="str">
        <f>VLOOKUP(E9810,[1]!Customer_Data[#Data],2,0)</f>
        <v>Ernest Rivera</v>
      </c>
      <c r="P9810" s="15">
        <f t="shared" si="918"/>
        <v>1</v>
      </c>
      <c r="Q9810">
        <f t="shared" si="919"/>
        <v>4</v>
      </c>
      <c r="R9810">
        <f t="shared" si="920"/>
        <v>2019</v>
      </c>
    </row>
    <row r="9811" spans="1:18" x14ac:dyDescent="0.25">
      <c r="A9811" s="6" t="s">
        <v>10837</v>
      </c>
      <c r="B9811" s="6" t="s">
        <v>330</v>
      </c>
      <c r="C9811" s="6" t="s">
        <v>377</v>
      </c>
      <c r="D9811" s="6" t="s">
        <v>269</v>
      </c>
      <c r="E9811" s="6" t="s">
        <v>578</v>
      </c>
      <c r="F9811" s="10">
        <v>43527</v>
      </c>
      <c r="G9811" s="6">
        <v>2</v>
      </c>
      <c r="H9811" s="11">
        <f>VLOOKUP(B9811,[1]!Product_Data[#Data],4,0)</f>
        <v>1635</v>
      </c>
      <c r="I9811" s="11">
        <f>VLOOKUP(B9811,[1]!Product_Data[#Data],3,0)</f>
        <v>1046</v>
      </c>
      <c r="J9811" s="11">
        <f t="shared" si="921"/>
        <v>2092</v>
      </c>
      <c r="K9811" s="11">
        <f t="shared" si="922"/>
        <v>3270</v>
      </c>
      <c r="L9811" s="11">
        <f t="shared" si="923"/>
        <v>1178</v>
      </c>
      <c r="M9811" t="str">
        <f>VLOOKUP(C9811,[1]!Location_Data[#Data],2,0)</f>
        <v>San Diego</v>
      </c>
      <c r="N9811" t="str">
        <f>VLOOKUP(D9811,[1]!Salespeople_Data[#Data],2,0)</f>
        <v>Kevin Butler</v>
      </c>
      <c r="O9811" t="str">
        <f>VLOOKUP(E9811,[1]!Customer_Data[#Data],2,0)</f>
        <v>Gerald Rogers</v>
      </c>
      <c r="P9811" s="15">
        <f t="shared" si="918"/>
        <v>1</v>
      </c>
      <c r="Q9811">
        <f t="shared" si="919"/>
        <v>3</v>
      </c>
      <c r="R9811">
        <f t="shared" si="920"/>
        <v>2019</v>
      </c>
    </row>
    <row r="9812" spans="1:18" x14ac:dyDescent="0.25">
      <c r="A9812" s="6" t="s">
        <v>10838</v>
      </c>
      <c r="B9812" s="6" t="s">
        <v>348</v>
      </c>
      <c r="C9812" s="6" t="s">
        <v>380</v>
      </c>
      <c r="D9812" s="6" t="s">
        <v>413</v>
      </c>
      <c r="E9812" s="6" t="s">
        <v>957</v>
      </c>
      <c r="F9812" s="10">
        <v>43762</v>
      </c>
      <c r="G9812" s="6">
        <v>1</v>
      </c>
      <c r="H9812" s="11">
        <f>VLOOKUP(B9812,[1]!Product_Data[#Data],4,0)</f>
        <v>603</v>
      </c>
      <c r="I9812" s="11">
        <f>VLOOKUP(B9812,[1]!Product_Data[#Data],3,0)</f>
        <v>416</v>
      </c>
      <c r="J9812" s="11">
        <f t="shared" si="921"/>
        <v>416</v>
      </c>
      <c r="K9812" s="11">
        <f t="shared" si="922"/>
        <v>603</v>
      </c>
      <c r="L9812" s="11">
        <f t="shared" si="923"/>
        <v>187</v>
      </c>
      <c r="M9812" t="str">
        <f>VLOOKUP(C9812,[1]!Location_Data[#Data],2,0)</f>
        <v>Los Angeles</v>
      </c>
      <c r="N9812" t="str">
        <f>VLOOKUP(D9812,[1]!Salespeople_Data[#Data],2,0)</f>
        <v>Kenneth Bradley</v>
      </c>
      <c r="O9812" t="str">
        <f>VLOOKUP(E9812,[1]!Customer_Data[#Data],2,0)</f>
        <v>Robert Jackson</v>
      </c>
      <c r="P9812" s="15">
        <f t="shared" si="918"/>
        <v>5</v>
      </c>
      <c r="Q9812">
        <f t="shared" si="919"/>
        <v>10</v>
      </c>
      <c r="R9812">
        <f t="shared" si="920"/>
        <v>2019</v>
      </c>
    </row>
    <row r="9813" spans="1:18" x14ac:dyDescent="0.25">
      <c r="A9813" s="6" t="s">
        <v>10839</v>
      </c>
      <c r="B9813" s="6" t="s">
        <v>18</v>
      </c>
      <c r="C9813" s="6" t="s">
        <v>229</v>
      </c>
      <c r="D9813" s="6" t="s">
        <v>264</v>
      </c>
      <c r="E9813" s="6" t="s">
        <v>1423</v>
      </c>
      <c r="F9813" s="10">
        <v>43686</v>
      </c>
      <c r="G9813" s="6">
        <v>1</v>
      </c>
      <c r="H9813" s="11">
        <f>VLOOKUP(B9813,[1]!Product_Data[#Data],4,0)</f>
        <v>880</v>
      </c>
      <c r="I9813" s="11">
        <f>VLOOKUP(B9813,[1]!Product_Data[#Data],3,0)</f>
        <v>634</v>
      </c>
      <c r="J9813" s="11">
        <f t="shared" si="921"/>
        <v>634</v>
      </c>
      <c r="K9813" s="11">
        <f t="shared" si="922"/>
        <v>880</v>
      </c>
      <c r="L9813" s="11">
        <f t="shared" si="923"/>
        <v>246</v>
      </c>
      <c r="M9813" t="str">
        <f>VLOOKUP(C9813,[1]!Location_Data[#Data],2,0)</f>
        <v>San Jose</v>
      </c>
      <c r="N9813" t="str">
        <f>VLOOKUP(D9813,[1]!Salespeople_Data[#Data],2,0)</f>
        <v>Ernest Wheeler</v>
      </c>
      <c r="O9813" t="str">
        <f>VLOOKUP(E9813,[1]!Customer_Data[#Data],2,0)</f>
        <v>Carlos Scott</v>
      </c>
      <c r="P9813" s="15">
        <f t="shared" si="918"/>
        <v>6</v>
      </c>
      <c r="Q9813">
        <f t="shared" si="919"/>
        <v>8</v>
      </c>
      <c r="R9813">
        <f t="shared" si="920"/>
        <v>2019</v>
      </c>
    </row>
    <row r="9814" spans="1:18" x14ac:dyDescent="0.25">
      <c r="A9814" s="6" t="s">
        <v>10840</v>
      </c>
      <c r="B9814" s="6" t="s">
        <v>99</v>
      </c>
      <c r="C9814" s="6" t="s">
        <v>48</v>
      </c>
      <c r="D9814" s="6" t="s">
        <v>159</v>
      </c>
      <c r="E9814" s="6" t="s">
        <v>757</v>
      </c>
      <c r="F9814" s="10">
        <v>43602</v>
      </c>
      <c r="G9814" s="6">
        <v>1</v>
      </c>
      <c r="H9814" s="11">
        <f>VLOOKUP(B9814,[1]!Product_Data[#Data],4,0)</f>
        <v>1708</v>
      </c>
      <c r="I9814" s="11">
        <f>VLOOKUP(B9814,[1]!Product_Data[#Data],3,0)</f>
        <v>871</v>
      </c>
      <c r="J9814" s="11">
        <f t="shared" si="921"/>
        <v>871</v>
      </c>
      <c r="K9814" s="11">
        <f t="shared" si="922"/>
        <v>1708</v>
      </c>
      <c r="L9814" s="11">
        <f t="shared" si="923"/>
        <v>837</v>
      </c>
      <c r="M9814" t="str">
        <f>VLOOKUP(C9814,[1]!Location_Data[#Data],2,0)</f>
        <v>Rialto</v>
      </c>
      <c r="N9814" t="str">
        <f>VLOOKUP(D9814,[1]!Salespeople_Data[#Data],2,0)</f>
        <v>Bobby Russell</v>
      </c>
      <c r="O9814" t="str">
        <f>VLOOKUP(E9814,[1]!Customer_Data[#Data],2,0)</f>
        <v>Paul Carpenter</v>
      </c>
      <c r="P9814" s="15">
        <f t="shared" si="918"/>
        <v>6</v>
      </c>
      <c r="Q9814">
        <f t="shared" si="919"/>
        <v>5</v>
      </c>
      <c r="R9814">
        <f t="shared" si="920"/>
        <v>2019</v>
      </c>
    </row>
    <row r="9815" spans="1:18" x14ac:dyDescent="0.25">
      <c r="A9815" s="6" t="s">
        <v>10841</v>
      </c>
      <c r="B9815" s="6" t="s">
        <v>144</v>
      </c>
      <c r="C9815" s="6" t="s">
        <v>34</v>
      </c>
      <c r="D9815" s="6" t="s">
        <v>356</v>
      </c>
      <c r="E9815" s="6" t="s">
        <v>961</v>
      </c>
      <c r="F9815" s="10">
        <v>43539</v>
      </c>
      <c r="G9815" s="6">
        <v>1</v>
      </c>
      <c r="H9815" s="11">
        <f>VLOOKUP(B9815,[1]!Product_Data[#Data],4,0)</f>
        <v>2410</v>
      </c>
      <c r="I9815" s="11">
        <f>VLOOKUP(B9815,[1]!Product_Data[#Data],3,0)</f>
        <v>1518</v>
      </c>
      <c r="J9815" s="11">
        <f t="shared" si="921"/>
        <v>1518</v>
      </c>
      <c r="K9815" s="11">
        <f t="shared" si="922"/>
        <v>2410</v>
      </c>
      <c r="L9815" s="11">
        <f t="shared" si="923"/>
        <v>892</v>
      </c>
      <c r="M9815" t="str">
        <f>VLOOKUP(C9815,[1]!Location_Data[#Data],2,0)</f>
        <v>Inglewood</v>
      </c>
      <c r="N9815" t="str">
        <f>VLOOKUP(D9815,[1]!Salespeople_Data[#Data],2,0)</f>
        <v>Jimmy Young</v>
      </c>
      <c r="O9815" t="str">
        <f>VLOOKUP(E9815,[1]!Customer_Data[#Data],2,0)</f>
        <v>Andrew Fernandez</v>
      </c>
      <c r="P9815" s="15">
        <f t="shared" si="918"/>
        <v>6</v>
      </c>
      <c r="Q9815">
        <f t="shared" si="919"/>
        <v>3</v>
      </c>
      <c r="R9815">
        <f t="shared" si="920"/>
        <v>2019</v>
      </c>
    </row>
    <row r="9816" spans="1:18" x14ac:dyDescent="0.25">
      <c r="A9816" s="6" t="s">
        <v>10842</v>
      </c>
      <c r="B9816" s="6" t="s">
        <v>155</v>
      </c>
      <c r="C9816" s="6" t="s">
        <v>70</v>
      </c>
      <c r="D9816" s="6" t="s">
        <v>87</v>
      </c>
      <c r="E9816" s="6" t="s">
        <v>1046</v>
      </c>
      <c r="F9816" s="10">
        <v>43528</v>
      </c>
      <c r="G9816" s="6">
        <v>1</v>
      </c>
      <c r="H9816" s="11">
        <f>VLOOKUP(B9816,[1]!Product_Data[#Data],4,0)</f>
        <v>1353</v>
      </c>
      <c r="I9816" s="11">
        <f>VLOOKUP(B9816,[1]!Product_Data[#Data],3,0)</f>
        <v>947</v>
      </c>
      <c r="J9816" s="11">
        <f t="shared" si="921"/>
        <v>947</v>
      </c>
      <c r="K9816" s="11">
        <f t="shared" si="922"/>
        <v>1353</v>
      </c>
      <c r="L9816" s="11">
        <f t="shared" si="923"/>
        <v>406</v>
      </c>
      <c r="M9816" t="str">
        <f>VLOOKUP(C9816,[1]!Location_Data[#Data],2,0)</f>
        <v>Clovis</v>
      </c>
      <c r="N9816" t="str">
        <f>VLOOKUP(D9816,[1]!Salespeople_Data[#Data],2,0)</f>
        <v>Martin Perry</v>
      </c>
      <c r="O9816" t="str">
        <f>VLOOKUP(E9816,[1]!Customer_Data[#Data],2,0)</f>
        <v>Keith Stephens</v>
      </c>
      <c r="P9816" s="15">
        <f t="shared" si="918"/>
        <v>2</v>
      </c>
      <c r="Q9816">
        <f t="shared" si="919"/>
        <v>3</v>
      </c>
      <c r="R9816">
        <f t="shared" si="920"/>
        <v>2019</v>
      </c>
    </row>
    <row r="9817" spans="1:18" x14ac:dyDescent="0.25">
      <c r="A9817" s="6" t="s">
        <v>10843</v>
      </c>
      <c r="B9817" s="6" t="s">
        <v>94</v>
      </c>
      <c r="C9817" s="6" t="s">
        <v>195</v>
      </c>
      <c r="D9817" s="6" t="s">
        <v>40</v>
      </c>
      <c r="E9817" s="6" t="s">
        <v>613</v>
      </c>
      <c r="F9817" s="10">
        <v>43471</v>
      </c>
      <c r="G9817" s="6">
        <v>2</v>
      </c>
      <c r="H9817" s="11">
        <f>VLOOKUP(B9817,[1]!Product_Data[#Data],4,0)</f>
        <v>1639</v>
      </c>
      <c r="I9817" s="11">
        <f>VLOOKUP(B9817,[1]!Product_Data[#Data],3,0)</f>
        <v>1295</v>
      </c>
      <c r="J9817" s="11">
        <f t="shared" si="921"/>
        <v>2590</v>
      </c>
      <c r="K9817" s="11">
        <f t="shared" si="922"/>
        <v>3278</v>
      </c>
      <c r="L9817" s="11">
        <f t="shared" si="923"/>
        <v>688</v>
      </c>
      <c r="M9817" t="str">
        <f>VLOOKUP(C9817,[1]!Location_Data[#Data],2,0)</f>
        <v>Pomona</v>
      </c>
      <c r="N9817" t="str">
        <f>VLOOKUP(D9817,[1]!Salespeople_Data[#Data],2,0)</f>
        <v>Brian Hansen</v>
      </c>
      <c r="O9817" t="str">
        <f>VLOOKUP(E9817,[1]!Customer_Data[#Data],2,0)</f>
        <v>Eric Armstrong</v>
      </c>
      <c r="P9817" s="15">
        <f t="shared" si="918"/>
        <v>1</v>
      </c>
      <c r="Q9817">
        <f t="shared" si="919"/>
        <v>1</v>
      </c>
      <c r="R9817">
        <f t="shared" si="920"/>
        <v>2019</v>
      </c>
    </row>
    <row r="9818" spans="1:18" x14ac:dyDescent="0.25">
      <c r="A9818" s="6" t="s">
        <v>10844</v>
      </c>
      <c r="B9818" s="6" t="s">
        <v>373</v>
      </c>
      <c r="C9818" s="6" t="s">
        <v>450</v>
      </c>
      <c r="D9818" s="6" t="s">
        <v>212</v>
      </c>
      <c r="E9818" s="6" t="s">
        <v>1236</v>
      </c>
      <c r="F9818" s="10">
        <v>43808</v>
      </c>
      <c r="G9818" s="6">
        <v>4</v>
      </c>
      <c r="H9818" s="11">
        <f>VLOOKUP(B9818,[1]!Product_Data[#Data],4,0)</f>
        <v>2182</v>
      </c>
      <c r="I9818" s="11">
        <f>VLOOKUP(B9818,[1]!Product_Data[#Data],3,0)</f>
        <v>1200</v>
      </c>
      <c r="J9818" s="11">
        <f t="shared" si="921"/>
        <v>4800</v>
      </c>
      <c r="K9818" s="11">
        <f t="shared" si="922"/>
        <v>8728</v>
      </c>
      <c r="L9818" s="11">
        <f t="shared" si="923"/>
        <v>3928</v>
      </c>
      <c r="M9818" t="str">
        <f>VLOOKUP(C9818,[1]!Location_Data[#Data],2,0)</f>
        <v>Simi Valley</v>
      </c>
      <c r="N9818" t="str">
        <f>VLOOKUP(D9818,[1]!Salespeople_Data[#Data],2,0)</f>
        <v>Ronald Reed</v>
      </c>
      <c r="O9818" t="str">
        <f>VLOOKUP(E9818,[1]!Customer_Data[#Data],2,0)</f>
        <v>Roger Mills</v>
      </c>
      <c r="P9818" s="15">
        <f t="shared" si="918"/>
        <v>2</v>
      </c>
      <c r="Q9818">
        <f t="shared" si="919"/>
        <v>12</v>
      </c>
      <c r="R9818">
        <f t="shared" si="920"/>
        <v>2019</v>
      </c>
    </row>
    <row r="9819" spans="1:18" x14ac:dyDescent="0.25">
      <c r="A9819" s="6" t="s">
        <v>10845</v>
      </c>
      <c r="B9819" s="6" t="s">
        <v>652</v>
      </c>
      <c r="C9819" s="6" t="s">
        <v>450</v>
      </c>
      <c r="D9819" s="6" t="s">
        <v>159</v>
      </c>
      <c r="E9819" s="6" t="s">
        <v>982</v>
      </c>
      <c r="F9819" s="10">
        <v>43808</v>
      </c>
      <c r="G9819" s="6">
        <v>1</v>
      </c>
      <c r="H9819" s="11">
        <f>VLOOKUP(B9819,[1]!Product_Data[#Data],4,0)</f>
        <v>217</v>
      </c>
      <c r="I9819" s="11">
        <f>VLOOKUP(B9819,[1]!Product_Data[#Data],3,0)</f>
        <v>171</v>
      </c>
      <c r="J9819" s="11">
        <f t="shared" si="921"/>
        <v>171</v>
      </c>
      <c r="K9819" s="11">
        <f t="shared" si="922"/>
        <v>217</v>
      </c>
      <c r="L9819" s="11">
        <f t="shared" si="923"/>
        <v>46</v>
      </c>
      <c r="M9819" t="str">
        <f>VLOOKUP(C9819,[1]!Location_Data[#Data],2,0)</f>
        <v>Simi Valley</v>
      </c>
      <c r="N9819" t="str">
        <f>VLOOKUP(D9819,[1]!Salespeople_Data[#Data],2,0)</f>
        <v>Bobby Russell</v>
      </c>
      <c r="O9819" t="str">
        <f>VLOOKUP(E9819,[1]!Customer_Data[#Data],2,0)</f>
        <v>Arthur Gilbert</v>
      </c>
      <c r="P9819" s="15">
        <f t="shared" si="918"/>
        <v>2</v>
      </c>
      <c r="Q9819">
        <f t="shared" si="919"/>
        <v>12</v>
      </c>
      <c r="R9819">
        <f t="shared" si="920"/>
        <v>2019</v>
      </c>
    </row>
    <row r="9820" spans="1:18" x14ac:dyDescent="0.25">
      <c r="A9820" s="6" t="s">
        <v>10846</v>
      </c>
      <c r="B9820" s="6" t="s">
        <v>139</v>
      </c>
      <c r="C9820" s="6" t="s">
        <v>355</v>
      </c>
      <c r="D9820" s="6" t="s">
        <v>20</v>
      </c>
      <c r="E9820" s="6" t="s">
        <v>1539</v>
      </c>
      <c r="F9820" s="10">
        <v>43716</v>
      </c>
      <c r="G9820" s="6">
        <v>1</v>
      </c>
      <c r="H9820" s="11">
        <f>VLOOKUP(B9820,[1]!Product_Data[#Data],4,0)</f>
        <v>817</v>
      </c>
      <c r="I9820" s="11">
        <f>VLOOKUP(B9820,[1]!Product_Data[#Data],3,0)</f>
        <v>409</v>
      </c>
      <c r="J9820" s="11">
        <f t="shared" si="921"/>
        <v>409</v>
      </c>
      <c r="K9820" s="11">
        <f t="shared" si="922"/>
        <v>817</v>
      </c>
      <c r="L9820" s="11">
        <f t="shared" si="923"/>
        <v>408</v>
      </c>
      <c r="M9820" t="str">
        <f>VLOOKUP(C9820,[1]!Location_Data[#Data],2,0)</f>
        <v>Burbank</v>
      </c>
      <c r="N9820" t="str">
        <f>VLOOKUP(D9820,[1]!Salespeople_Data[#Data],2,0)</f>
        <v>Joshua Cook</v>
      </c>
      <c r="O9820" t="str">
        <f>VLOOKUP(E9820,[1]!Customer_Data[#Data],2,0)</f>
        <v>Jose Ellis</v>
      </c>
      <c r="P9820" s="15">
        <f t="shared" si="918"/>
        <v>1</v>
      </c>
      <c r="Q9820">
        <f t="shared" si="919"/>
        <v>9</v>
      </c>
      <c r="R9820">
        <f t="shared" si="920"/>
        <v>2019</v>
      </c>
    </row>
    <row r="9821" spans="1:18" x14ac:dyDescent="0.25">
      <c r="A9821" s="6" t="s">
        <v>10847</v>
      </c>
      <c r="B9821" s="6" t="s">
        <v>189</v>
      </c>
      <c r="C9821" s="6" t="s">
        <v>135</v>
      </c>
      <c r="D9821" s="6" t="s">
        <v>170</v>
      </c>
      <c r="E9821" s="6" t="s">
        <v>2154</v>
      </c>
      <c r="F9821" s="10">
        <v>43567</v>
      </c>
      <c r="G9821" s="6">
        <v>1</v>
      </c>
      <c r="H9821" s="11">
        <f>VLOOKUP(B9821,[1]!Product_Data[#Data],4,0)</f>
        <v>1783</v>
      </c>
      <c r="I9821" s="11">
        <f>VLOOKUP(B9821,[1]!Product_Data[#Data],3,0)</f>
        <v>1516</v>
      </c>
      <c r="J9821" s="11">
        <f t="shared" si="921"/>
        <v>1516</v>
      </c>
      <c r="K9821" s="11">
        <f t="shared" si="922"/>
        <v>1783</v>
      </c>
      <c r="L9821" s="11">
        <f t="shared" si="923"/>
        <v>267</v>
      </c>
      <c r="M9821" t="str">
        <f>VLOOKUP(C9821,[1]!Location_Data[#Data],2,0)</f>
        <v>Oxnard</v>
      </c>
      <c r="N9821" t="str">
        <f>VLOOKUP(D9821,[1]!Salespeople_Data[#Data],2,0)</f>
        <v>Sean Miller</v>
      </c>
      <c r="O9821" t="str">
        <f>VLOOKUP(E9821,[1]!Customer_Data[#Data],2,0)</f>
        <v>Adam Mccoy</v>
      </c>
      <c r="P9821" s="15">
        <f t="shared" si="918"/>
        <v>6</v>
      </c>
      <c r="Q9821">
        <f t="shared" si="919"/>
        <v>4</v>
      </c>
      <c r="R9821">
        <f t="shared" si="920"/>
        <v>2019</v>
      </c>
    </row>
    <row r="9822" spans="1:18" x14ac:dyDescent="0.25">
      <c r="A9822" s="6" t="s">
        <v>10848</v>
      </c>
      <c r="B9822" s="6" t="s">
        <v>232</v>
      </c>
      <c r="C9822" s="6" t="s">
        <v>229</v>
      </c>
      <c r="D9822" s="6" t="s">
        <v>250</v>
      </c>
      <c r="E9822" s="6" t="s">
        <v>1920</v>
      </c>
      <c r="F9822" s="10">
        <v>43803</v>
      </c>
      <c r="G9822" s="6">
        <v>1</v>
      </c>
      <c r="H9822" s="11">
        <f>VLOOKUP(B9822,[1]!Product_Data[#Data],4,0)</f>
        <v>1119</v>
      </c>
      <c r="I9822" s="11">
        <f>VLOOKUP(B9822,[1]!Product_Data[#Data],3,0)</f>
        <v>683</v>
      </c>
      <c r="J9822" s="11">
        <f t="shared" si="921"/>
        <v>683</v>
      </c>
      <c r="K9822" s="11">
        <f t="shared" si="922"/>
        <v>1119</v>
      </c>
      <c r="L9822" s="11">
        <f t="shared" si="923"/>
        <v>436</v>
      </c>
      <c r="M9822" t="str">
        <f>VLOOKUP(C9822,[1]!Location_Data[#Data],2,0)</f>
        <v>San Jose</v>
      </c>
      <c r="N9822" t="str">
        <f>VLOOKUP(D9822,[1]!Salespeople_Data[#Data],2,0)</f>
        <v>Martin Carr</v>
      </c>
      <c r="O9822" t="str">
        <f>VLOOKUP(E9822,[1]!Customer_Data[#Data],2,0)</f>
        <v>Gerald Porter</v>
      </c>
      <c r="P9822" s="15">
        <f t="shared" si="918"/>
        <v>4</v>
      </c>
      <c r="Q9822">
        <f t="shared" si="919"/>
        <v>12</v>
      </c>
      <c r="R9822">
        <f t="shared" si="920"/>
        <v>2019</v>
      </c>
    </row>
    <row r="9823" spans="1:18" x14ac:dyDescent="0.25">
      <c r="A9823" s="6" t="s">
        <v>10849</v>
      </c>
      <c r="B9823" s="6" t="s">
        <v>275</v>
      </c>
      <c r="C9823" s="6" t="s">
        <v>596</v>
      </c>
      <c r="D9823" s="6" t="s">
        <v>30</v>
      </c>
      <c r="E9823" s="6" t="s">
        <v>3098</v>
      </c>
      <c r="F9823" s="10">
        <v>43470</v>
      </c>
      <c r="G9823" s="6">
        <v>2</v>
      </c>
      <c r="H9823" s="11">
        <f>VLOOKUP(B9823,[1]!Product_Data[#Data],4,0)</f>
        <v>2353</v>
      </c>
      <c r="I9823" s="11">
        <f>VLOOKUP(B9823,[1]!Product_Data[#Data],3,0)</f>
        <v>1788</v>
      </c>
      <c r="J9823" s="11">
        <f t="shared" si="921"/>
        <v>3576</v>
      </c>
      <c r="K9823" s="11">
        <f t="shared" si="922"/>
        <v>4706</v>
      </c>
      <c r="L9823" s="11">
        <f t="shared" si="923"/>
        <v>1130</v>
      </c>
      <c r="M9823" t="str">
        <f>VLOOKUP(C9823,[1]!Location_Data[#Data],2,0)</f>
        <v>Fremont</v>
      </c>
      <c r="N9823" t="str">
        <f>VLOOKUP(D9823,[1]!Salespeople_Data[#Data],2,0)</f>
        <v>Carl Hall</v>
      </c>
      <c r="O9823" t="str">
        <f>VLOOKUP(E9823,[1]!Customer_Data[#Data],2,0)</f>
        <v>Brian Warren</v>
      </c>
      <c r="P9823" s="15">
        <f t="shared" si="918"/>
        <v>7</v>
      </c>
      <c r="Q9823">
        <f t="shared" si="919"/>
        <v>1</v>
      </c>
      <c r="R9823">
        <f t="shared" si="920"/>
        <v>2019</v>
      </c>
    </row>
    <row r="9824" spans="1:18" x14ac:dyDescent="0.25">
      <c r="A9824" s="6" t="s">
        <v>10850</v>
      </c>
      <c r="B9824" s="6" t="s">
        <v>144</v>
      </c>
      <c r="C9824" s="6" t="s">
        <v>355</v>
      </c>
      <c r="D9824" s="6" t="s">
        <v>71</v>
      </c>
      <c r="E9824" s="6" t="s">
        <v>1864</v>
      </c>
      <c r="F9824" s="10">
        <v>43532</v>
      </c>
      <c r="G9824" s="6">
        <v>3</v>
      </c>
      <c r="H9824" s="11">
        <f>VLOOKUP(B9824,[1]!Product_Data[#Data],4,0)</f>
        <v>2410</v>
      </c>
      <c r="I9824" s="11">
        <f>VLOOKUP(B9824,[1]!Product_Data[#Data],3,0)</f>
        <v>1518</v>
      </c>
      <c r="J9824" s="11">
        <f t="shared" si="921"/>
        <v>4554</v>
      </c>
      <c r="K9824" s="11">
        <f t="shared" si="922"/>
        <v>7230</v>
      </c>
      <c r="L9824" s="11">
        <f t="shared" si="923"/>
        <v>2676</v>
      </c>
      <c r="M9824" t="str">
        <f>VLOOKUP(C9824,[1]!Location_Data[#Data],2,0)</f>
        <v>Burbank</v>
      </c>
      <c r="N9824" t="str">
        <f>VLOOKUP(D9824,[1]!Salespeople_Data[#Data],2,0)</f>
        <v>Gary Rodriguez</v>
      </c>
      <c r="O9824" t="str">
        <f>VLOOKUP(E9824,[1]!Customer_Data[#Data],2,0)</f>
        <v>Juan Griffin</v>
      </c>
      <c r="P9824" s="15">
        <f t="shared" si="918"/>
        <v>6</v>
      </c>
      <c r="Q9824">
        <f t="shared" si="919"/>
        <v>3</v>
      </c>
      <c r="R9824">
        <f t="shared" si="920"/>
        <v>2019</v>
      </c>
    </row>
    <row r="9825" spans="1:18" x14ac:dyDescent="0.25">
      <c r="A9825" s="6" t="s">
        <v>10851</v>
      </c>
      <c r="B9825" s="6" t="s">
        <v>267</v>
      </c>
      <c r="C9825" s="6" t="s">
        <v>253</v>
      </c>
      <c r="D9825" s="6" t="s">
        <v>49</v>
      </c>
      <c r="E9825" s="6" t="s">
        <v>950</v>
      </c>
      <c r="F9825" s="10">
        <v>43786</v>
      </c>
      <c r="G9825" s="6">
        <v>1</v>
      </c>
      <c r="H9825" s="11">
        <f>VLOOKUP(B9825,[1]!Product_Data[#Data],4,0)</f>
        <v>400</v>
      </c>
      <c r="I9825" s="11">
        <f>VLOOKUP(B9825,[1]!Product_Data[#Data],3,0)</f>
        <v>208</v>
      </c>
      <c r="J9825" s="11">
        <f t="shared" si="921"/>
        <v>208</v>
      </c>
      <c r="K9825" s="11">
        <f t="shared" si="922"/>
        <v>400</v>
      </c>
      <c r="L9825" s="11">
        <f t="shared" si="923"/>
        <v>192</v>
      </c>
      <c r="M9825" t="str">
        <f>VLOOKUP(C9825,[1]!Location_Data[#Data],2,0)</f>
        <v>Bakersfield</v>
      </c>
      <c r="N9825" t="str">
        <f>VLOOKUP(D9825,[1]!Salespeople_Data[#Data],2,0)</f>
        <v>Walter Cook</v>
      </c>
      <c r="O9825" t="str">
        <f>VLOOKUP(E9825,[1]!Customer_Data[#Data],2,0)</f>
        <v>Arthur Roberts</v>
      </c>
      <c r="P9825" s="15">
        <f t="shared" si="918"/>
        <v>1</v>
      </c>
      <c r="Q9825">
        <f t="shared" si="919"/>
        <v>11</v>
      </c>
      <c r="R9825">
        <f t="shared" si="920"/>
        <v>2019</v>
      </c>
    </row>
    <row r="9826" spans="1:18" x14ac:dyDescent="0.25">
      <c r="A9826" s="6" t="s">
        <v>10852</v>
      </c>
      <c r="B9826" s="6" t="s">
        <v>47</v>
      </c>
      <c r="C9826" s="6" t="s">
        <v>215</v>
      </c>
      <c r="D9826" s="6" t="s">
        <v>53</v>
      </c>
      <c r="E9826" s="6" t="s">
        <v>838</v>
      </c>
      <c r="F9826" s="10">
        <v>43632</v>
      </c>
      <c r="G9826" s="6">
        <v>4</v>
      </c>
      <c r="H9826" s="11">
        <f>VLOOKUP(B9826,[1]!Product_Data[#Data],4,0)</f>
        <v>1812</v>
      </c>
      <c r="I9826" s="11">
        <f>VLOOKUP(B9826,[1]!Product_Data[#Data],3,0)</f>
        <v>1305</v>
      </c>
      <c r="J9826" s="11">
        <f t="shared" si="921"/>
        <v>5220</v>
      </c>
      <c r="K9826" s="11">
        <f t="shared" si="922"/>
        <v>7248</v>
      </c>
      <c r="L9826" s="11">
        <f t="shared" si="923"/>
        <v>2028</v>
      </c>
      <c r="M9826" t="str">
        <f>VLOOKUP(C9826,[1]!Location_Data[#Data],2,0)</f>
        <v>El Cajon</v>
      </c>
      <c r="N9826" t="str">
        <f>VLOOKUP(D9826,[1]!Salespeople_Data[#Data],2,0)</f>
        <v>Scott Mason</v>
      </c>
      <c r="O9826" t="str">
        <f>VLOOKUP(E9826,[1]!Customer_Data[#Data],2,0)</f>
        <v>Matthew Duncan</v>
      </c>
      <c r="P9826" s="15">
        <f t="shared" si="918"/>
        <v>1</v>
      </c>
      <c r="Q9826">
        <f t="shared" si="919"/>
        <v>6</v>
      </c>
      <c r="R9826">
        <f t="shared" si="920"/>
        <v>2019</v>
      </c>
    </row>
    <row r="9827" spans="1:18" x14ac:dyDescent="0.25">
      <c r="A9827" s="6" t="s">
        <v>10853</v>
      </c>
      <c r="B9827" s="6" t="s">
        <v>83</v>
      </c>
      <c r="C9827" s="6" t="s">
        <v>204</v>
      </c>
      <c r="D9827" s="6" t="s">
        <v>159</v>
      </c>
      <c r="E9827" s="6" t="s">
        <v>406</v>
      </c>
      <c r="F9827" s="10">
        <v>43556</v>
      </c>
      <c r="G9827" s="6">
        <v>3</v>
      </c>
      <c r="H9827" s="11">
        <f>VLOOKUP(B9827,[1]!Product_Data[#Data],4,0)</f>
        <v>1972</v>
      </c>
      <c r="I9827" s="11">
        <f>VLOOKUP(B9827,[1]!Product_Data[#Data],3,0)</f>
        <v>1321</v>
      </c>
      <c r="J9827" s="11">
        <f t="shared" si="921"/>
        <v>3963</v>
      </c>
      <c r="K9827" s="11">
        <f t="shared" si="922"/>
        <v>5916</v>
      </c>
      <c r="L9827" s="11">
        <f t="shared" si="923"/>
        <v>1953</v>
      </c>
      <c r="M9827" t="str">
        <f>VLOOKUP(C9827,[1]!Location_Data[#Data],2,0)</f>
        <v>Corona</v>
      </c>
      <c r="N9827" t="str">
        <f>VLOOKUP(D9827,[1]!Salespeople_Data[#Data],2,0)</f>
        <v>Bobby Russell</v>
      </c>
      <c r="O9827" t="str">
        <f>VLOOKUP(E9827,[1]!Customer_Data[#Data],2,0)</f>
        <v>Phillip Harvey</v>
      </c>
      <c r="P9827" s="15">
        <f t="shared" si="918"/>
        <v>2</v>
      </c>
      <c r="Q9827">
        <f t="shared" si="919"/>
        <v>4</v>
      </c>
      <c r="R9827">
        <f t="shared" si="920"/>
        <v>2019</v>
      </c>
    </row>
    <row r="9828" spans="1:18" x14ac:dyDescent="0.25">
      <c r="A9828" s="6" t="s">
        <v>10854</v>
      </c>
      <c r="B9828" s="6" t="s">
        <v>395</v>
      </c>
      <c r="C9828" s="6" t="s">
        <v>286</v>
      </c>
      <c r="D9828" s="6" t="s">
        <v>49</v>
      </c>
      <c r="E9828" s="6" t="s">
        <v>2149</v>
      </c>
      <c r="F9828" s="10">
        <v>43624</v>
      </c>
      <c r="G9828" s="6">
        <v>1</v>
      </c>
      <c r="H9828" s="11">
        <f>VLOOKUP(B9828,[1]!Product_Data[#Data],4,0)</f>
        <v>2257</v>
      </c>
      <c r="I9828" s="11">
        <f>VLOOKUP(B9828,[1]!Product_Data[#Data],3,0)</f>
        <v>1535</v>
      </c>
      <c r="J9828" s="11">
        <f t="shared" si="921"/>
        <v>1535</v>
      </c>
      <c r="K9828" s="11">
        <f t="shared" si="922"/>
        <v>2257</v>
      </c>
      <c r="L9828" s="11">
        <f t="shared" si="923"/>
        <v>722</v>
      </c>
      <c r="M9828" t="str">
        <f>VLOOKUP(C9828,[1]!Location_Data[#Data],2,0)</f>
        <v>El Monte</v>
      </c>
      <c r="N9828" t="str">
        <f>VLOOKUP(D9828,[1]!Salespeople_Data[#Data],2,0)</f>
        <v>Walter Cook</v>
      </c>
      <c r="O9828" t="str">
        <f>VLOOKUP(E9828,[1]!Customer_Data[#Data],2,0)</f>
        <v>Victor Medina</v>
      </c>
      <c r="P9828" s="15">
        <f t="shared" si="918"/>
        <v>7</v>
      </c>
      <c r="Q9828">
        <f t="shared" si="919"/>
        <v>6</v>
      </c>
      <c r="R9828">
        <f t="shared" si="920"/>
        <v>2019</v>
      </c>
    </row>
    <row r="9829" spans="1:18" x14ac:dyDescent="0.25">
      <c r="A9829" s="6" t="s">
        <v>10855</v>
      </c>
      <c r="B9829" s="6" t="s">
        <v>38</v>
      </c>
      <c r="C9829" s="6" t="s">
        <v>276</v>
      </c>
      <c r="D9829" s="6" t="s">
        <v>447</v>
      </c>
      <c r="E9829" s="6" t="s">
        <v>328</v>
      </c>
      <c r="F9829" s="10">
        <v>43777</v>
      </c>
      <c r="G9829" s="6">
        <v>2</v>
      </c>
      <c r="H9829" s="11">
        <f>VLOOKUP(B9829,[1]!Product_Data[#Data],4,0)</f>
        <v>2283</v>
      </c>
      <c r="I9829" s="11">
        <f>VLOOKUP(B9829,[1]!Product_Data[#Data],3,0)</f>
        <v>1484</v>
      </c>
      <c r="J9829" s="11">
        <f t="shared" si="921"/>
        <v>2968</v>
      </c>
      <c r="K9829" s="11">
        <f t="shared" si="922"/>
        <v>4566</v>
      </c>
      <c r="L9829" s="11">
        <f t="shared" si="923"/>
        <v>1598</v>
      </c>
      <c r="M9829" t="str">
        <f>VLOOKUP(C9829,[1]!Location_Data[#Data],2,0)</f>
        <v>Orange</v>
      </c>
      <c r="N9829" t="str">
        <f>VLOOKUP(D9829,[1]!Salespeople_Data[#Data],2,0)</f>
        <v>Howard Sims</v>
      </c>
      <c r="O9829" t="str">
        <f>VLOOKUP(E9829,[1]!Customer_Data[#Data],2,0)</f>
        <v>Charles Sims</v>
      </c>
      <c r="P9829" s="15">
        <f t="shared" si="918"/>
        <v>6</v>
      </c>
      <c r="Q9829">
        <f t="shared" si="919"/>
        <v>11</v>
      </c>
      <c r="R9829">
        <f t="shared" si="920"/>
        <v>2019</v>
      </c>
    </row>
    <row r="9830" spans="1:18" x14ac:dyDescent="0.25">
      <c r="A9830" s="6" t="s">
        <v>10856</v>
      </c>
      <c r="B9830" s="6" t="s">
        <v>235</v>
      </c>
      <c r="C9830" s="6" t="s">
        <v>120</v>
      </c>
      <c r="D9830" s="6" t="s">
        <v>126</v>
      </c>
      <c r="E9830" s="6" t="s">
        <v>1410</v>
      </c>
      <c r="F9830" s="10">
        <v>43507</v>
      </c>
      <c r="G9830" s="6">
        <v>4</v>
      </c>
      <c r="H9830" s="11">
        <f>VLOOKUP(B9830,[1]!Product_Data[#Data],4,0)</f>
        <v>1887</v>
      </c>
      <c r="I9830" s="11">
        <f>VLOOKUP(B9830,[1]!Product_Data[#Data],3,0)</f>
        <v>1378</v>
      </c>
      <c r="J9830" s="11">
        <f t="shared" si="921"/>
        <v>5512</v>
      </c>
      <c r="K9830" s="11">
        <f t="shared" si="922"/>
        <v>7548</v>
      </c>
      <c r="L9830" s="11">
        <f t="shared" si="923"/>
        <v>2036</v>
      </c>
      <c r="M9830" t="str">
        <f>VLOOKUP(C9830,[1]!Location_Data[#Data],2,0)</f>
        <v>Elk Grove</v>
      </c>
      <c r="N9830" t="str">
        <f>VLOOKUP(D9830,[1]!Salespeople_Data[#Data],2,0)</f>
        <v>Larry Castillo</v>
      </c>
      <c r="O9830" t="str">
        <f>VLOOKUP(E9830,[1]!Customer_Data[#Data],2,0)</f>
        <v>Wayne Williams</v>
      </c>
      <c r="P9830" s="15">
        <f t="shared" si="918"/>
        <v>2</v>
      </c>
      <c r="Q9830">
        <f t="shared" si="919"/>
        <v>2</v>
      </c>
      <c r="R9830">
        <f t="shared" si="920"/>
        <v>2019</v>
      </c>
    </row>
    <row r="9831" spans="1:18" x14ac:dyDescent="0.25">
      <c r="A9831" s="6" t="s">
        <v>10857</v>
      </c>
      <c r="B9831" s="6" t="s">
        <v>626</v>
      </c>
      <c r="C9831" s="6" t="s">
        <v>14</v>
      </c>
      <c r="D9831" s="6" t="s">
        <v>49</v>
      </c>
      <c r="E9831" s="6" t="s">
        <v>823</v>
      </c>
      <c r="F9831" s="10">
        <v>43522</v>
      </c>
      <c r="G9831" s="6">
        <v>1</v>
      </c>
      <c r="H9831" s="11">
        <f>VLOOKUP(B9831,[1]!Product_Data[#Data],4,0)</f>
        <v>584</v>
      </c>
      <c r="I9831" s="11">
        <f>VLOOKUP(B9831,[1]!Product_Data[#Data],3,0)</f>
        <v>420</v>
      </c>
      <c r="J9831" s="11">
        <f t="shared" si="921"/>
        <v>420</v>
      </c>
      <c r="K9831" s="11">
        <f t="shared" si="922"/>
        <v>584</v>
      </c>
      <c r="L9831" s="11">
        <f t="shared" si="923"/>
        <v>164</v>
      </c>
      <c r="M9831" t="str">
        <f>VLOOKUP(C9831,[1]!Location_Data[#Data],2,0)</f>
        <v>Santa Clarita</v>
      </c>
      <c r="N9831" t="str">
        <f>VLOOKUP(D9831,[1]!Salespeople_Data[#Data],2,0)</f>
        <v>Walter Cook</v>
      </c>
      <c r="O9831" t="str">
        <f>VLOOKUP(E9831,[1]!Customer_Data[#Data],2,0)</f>
        <v>Harold Turner</v>
      </c>
      <c r="P9831" s="15">
        <f t="shared" si="918"/>
        <v>3</v>
      </c>
      <c r="Q9831">
        <f t="shared" si="919"/>
        <v>2</v>
      </c>
      <c r="R9831">
        <f t="shared" si="920"/>
        <v>2019</v>
      </c>
    </row>
    <row r="9832" spans="1:18" x14ac:dyDescent="0.25">
      <c r="A9832" s="6" t="s">
        <v>10858</v>
      </c>
      <c r="B9832" s="6" t="s">
        <v>464</v>
      </c>
      <c r="C9832" s="6" t="s">
        <v>149</v>
      </c>
      <c r="D9832" s="6" t="s">
        <v>10</v>
      </c>
      <c r="E9832" s="6" t="s">
        <v>1933</v>
      </c>
      <c r="F9832" s="10">
        <v>43723</v>
      </c>
      <c r="G9832" s="6">
        <v>1</v>
      </c>
      <c r="H9832" s="11">
        <f>VLOOKUP(B9832,[1]!Product_Data[#Data],4,0)</f>
        <v>1566</v>
      </c>
      <c r="I9832" s="11">
        <f>VLOOKUP(B9832,[1]!Product_Data[#Data],3,0)</f>
        <v>1190</v>
      </c>
      <c r="J9832" s="11">
        <f t="shared" si="921"/>
        <v>1190</v>
      </c>
      <c r="K9832" s="11">
        <f t="shared" si="922"/>
        <v>1566</v>
      </c>
      <c r="L9832" s="11">
        <f t="shared" si="923"/>
        <v>376</v>
      </c>
      <c r="M9832" t="str">
        <f>VLOOKUP(C9832,[1]!Location_Data[#Data],2,0)</f>
        <v>Antioch</v>
      </c>
      <c r="N9832" t="str">
        <f>VLOOKUP(D9832,[1]!Salespeople_Data[#Data],2,0)</f>
        <v>Justin Lynch</v>
      </c>
      <c r="O9832" t="str">
        <f>VLOOKUP(E9832,[1]!Customer_Data[#Data],2,0)</f>
        <v>Juan Collins</v>
      </c>
      <c r="P9832" s="15">
        <f t="shared" si="918"/>
        <v>1</v>
      </c>
      <c r="Q9832">
        <f t="shared" si="919"/>
        <v>9</v>
      </c>
      <c r="R9832">
        <f t="shared" si="920"/>
        <v>2019</v>
      </c>
    </row>
    <row r="9833" spans="1:18" x14ac:dyDescent="0.25">
      <c r="A9833" s="6" t="s">
        <v>10859</v>
      </c>
      <c r="B9833" s="6" t="s">
        <v>408</v>
      </c>
      <c r="C9833" s="6" t="s">
        <v>253</v>
      </c>
      <c r="D9833" s="6" t="s">
        <v>413</v>
      </c>
      <c r="E9833" s="6" t="s">
        <v>617</v>
      </c>
      <c r="F9833" s="10">
        <v>43641</v>
      </c>
      <c r="G9833" s="6">
        <v>1</v>
      </c>
      <c r="H9833" s="11">
        <f>VLOOKUP(B9833,[1]!Product_Data[#Data],4,0)</f>
        <v>1405</v>
      </c>
      <c r="I9833" s="11">
        <f>VLOOKUP(B9833,[1]!Product_Data[#Data],3,0)</f>
        <v>1054</v>
      </c>
      <c r="J9833" s="11">
        <f t="shared" si="921"/>
        <v>1054</v>
      </c>
      <c r="K9833" s="11">
        <f t="shared" si="922"/>
        <v>1405</v>
      </c>
      <c r="L9833" s="11">
        <f t="shared" si="923"/>
        <v>351</v>
      </c>
      <c r="M9833" t="str">
        <f>VLOOKUP(C9833,[1]!Location_Data[#Data],2,0)</f>
        <v>Bakersfield</v>
      </c>
      <c r="N9833" t="str">
        <f>VLOOKUP(D9833,[1]!Salespeople_Data[#Data],2,0)</f>
        <v>Kenneth Bradley</v>
      </c>
      <c r="O9833" t="str">
        <f>VLOOKUP(E9833,[1]!Customer_Data[#Data],2,0)</f>
        <v>Henry Harper</v>
      </c>
      <c r="P9833" s="15">
        <f t="shared" si="918"/>
        <v>3</v>
      </c>
      <c r="Q9833">
        <f t="shared" si="919"/>
        <v>6</v>
      </c>
      <c r="R9833">
        <f t="shared" si="920"/>
        <v>2019</v>
      </c>
    </row>
    <row r="9834" spans="1:18" x14ac:dyDescent="0.25">
      <c r="A9834" s="6" t="s">
        <v>10860</v>
      </c>
      <c r="B9834" s="6" t="s">
        <v>33</v>
      </c>
      <c r="C9834" s="6" t="s">
        <v>316</v>
      </c>
      <c r="D9834" s="6" t="s">
        <v>87</v>
      </c>
      <c r="E9834" s="6" t="s">
        <v>314</v>
      </c>
      <c r="F9834" s="10">
        <v>43771</v>
      </c>
      <c r="G9834" s="6">
        <v>3</v>
      </c>
      <c r="H9834" s="11">
        <f>VLOOKUP(B9834,[1]!Product_Data[#Data],4,0)</f>
        <v>1582</v>
      </c>
      <c r="I9834" s="11">
        <f>VLOOKUP(B9834,[1]!Product_Data[#Data],3,0)</f>
        <v>1234</v>
      </c>
      <c r="J9834" s="11">
        <f t="shared" si="921"/>
        <v>3702</v>
      </c>
      <c r="K9834" s="11">
        <f t="shared" si="922"/>
        <v>4746</v>
      </c>
      <c r="L9834" s="11">
        <f t="shared" si="923"/>
        <v>1044</v>
      </c>
      <c r="M9834" t="str">
        <f>VLOOKUP(C9834,[1]!Location_Data[#Data],2,0)</f>
        <v>East Los Angeles</v>
      </c>
      <c r="N9834" t="str">
        <f>VLOOKUP(D9834,[1]!Salespeople_Data[#Data],2,0)</f>
        <v>Martin Perry</v>
      </c>
      <c r="O9834" t="str">
        <f>VLOOKUP(E9834,[1]!Customer_Data[#Data],2,0)</f>
        <v>Dennis Morris</v>
      </c>
      <c r="P9834" s="15">
        <f t="shared" si="918"/>
        <v>7</v>
      </c>
      <c r="Q9834">
        <f t="shared" si="919"/>
        <v>11</v>
      </c>
      <c r="R9834">
        <f t="shared" si="920"/>
        <v>2019</v>
      </c>
    </row>
    <row r="9835" spans="1:18" x14ac:dyDescent="0.25">
      <c r="A9835" s="6" t="s">
        <v>10861</v>
      </c>
      <c r="B9835" s="6" t="s">
        <v>18</v>
      </c>
      <c r="C9835" s="6" t="s">
        <v>530</v>
      </c>
      <c r="D9835" s="6" t="s">
        <v>87</v>
      </c>
      <c r="E9835" s="6" t="s">
        <v>1332</v>
      </c>
      <c r="F9835" s="10">
        <v>43554</v>
      </c>
      <c r="G9835" s="6">
        <v>1</v>
      </c>
      <c r="H9835" s="11">
        <f>VLOOKUP(B9835,[1]!Product_Data[#Data],4,0)</f>
        <v>880</v>
      </c>
      <c r="I9835" s="11">
        <f>VLOOKUP(B9835,[1]!Product_Data[#Data],3,0)</f>
        <v>634</v>
      </c>
      <c r="J9835" s="11">
        <f t="shared" si="921"/>
        <v>634</v>
      </c>
      <c r="K9835" s="11">
        <f t="shared" si="922"/>
        <v>880</v>
      </c>
      <c r="L9835" s="11">
        <f t="shared" si="923"/>
        <v>246</v>
      </c>
      <c r="M9835" t="str">
        <f>VLOOKUP(C9835,[1]!Location_Data[#Data],2,0)</f>
        <v>San Buenaventura (Ventura)</v>
      </c>
      <c r="N9835" t="str">
        <f>VLOOKUP(D9835,[1]!Salespeople_Data[#Data],2,0)</f>
        <v>Martin Perry</v>
      </c>
      <c r="O9835" t="str">
        <f>VLOOKUP(E9835,[1]!Customer_Data[#Data],2,0)</f>
        <v>Martin Mason</v>
      </c>
      <c r="P9835" s="15">
        <f t="shared" si="918"/>
        <v>7</v>
      </c>
      <c r="Q9835">
        <f t="shared" si="919"/>
        <v>3</v>
      </c>
      <c r="R9835">
        <f t="shared" si="920"/>
        <v>2019</v>
      </c>
    </row>
    <row r="9836" spans="1:18" x14ac:dyDescent="0.25">
      <c r="A9836" s="6" t="s">
        <v>10862</v>
      </c>
      <c r="B9836" s="6" t="s">
        <v>464</v>
      </c>
      <c r="C9836" s="6" t="s">
        <v>570</v>
      </c>
      <c r="D9836" s="6" t="s">
        <v>264</v>
      </c>
      <c r="E9836" s="6" t="s">
        <v>2116</v>
      </c>
      <c r="F9836" s="10">
        <v>43797</v>
      </c>
      <c r="G9836" s="6">
        <v>2</v>
      </c>
      <c r="H9836" s="11">
        <f>VLOOKUP(B9836,[1]!Product_Data[#Data],4,0)</f>
        <v>1566</v>
      </c>
      <c r="I9836" s="11">
        <f>VLOOKUP(B9836,[1]!Product_Data[#Data],3,0)</f>
        <v>1190</v>
      </c>
      <c r="J9836" s="11">
        <f t="shared" si="921"/>
        <v>2380</v>
      </c>
      <c r="K9836" s="11">
        <f t="shared" si="922"/>
        <v>3132</v>
      </c>
      <c r="L9836" s="11">
        <f t="shared" si="923"/>
        <v>752</v>
      </c>
      <c r="M9836" t="str">
        <f>VLOOKUP(C9836,[1]!Location_Data[#Data],2,0)</f>
        <v>Fresno</v>
      </c>
      <c r="N9836" t="str">
        <f>VLOOKUP(D9836,[1]!Salespeople_Data[#Data],2,0)</f>
        <v>Ernest Wheeler</v>
      </c>
      <c r="O9836" t="str">
        <f>VLOOKUP(E9836,[1]!Customer_Data[#Data],2,0)</f>
        <v>Louis Ellis</v>
      </c>
      <c r="P9836" s="15">
        <f t="shared" si="918"/>
        <v>5</v>
      </c>
      <c r="Q9836">
        <f t="shared" si="919"/>
        <v>11</v>
      </c>
      <c r="R9836">
        <f t="shared" si="920"/>
        <v>2019</v>
      </c>
    </row>
    <row r="9837" spans="1:18" x14ac:dyDescent="0.25">
      <c r="A9837" s="6" t="s">
        <v>10863</v>
      </c>
      <c r="B9837" s="6" t="s">
        <v>1149</v>
      </c>
      <c r="C9837" s="6" t="s">
        <v>57</v>
      </c>
      <c r="D9837" s="6" t="s">
        <v>40</v>
      </c>
      <c r="E9837" s="6" t="s">
        <v>7840</v>
      </c>
      <c r="F9837" s="10">
        <v>43486</v>
      </c>
      <c r="G9837" s="6">
        <v>2</v>
      </c>
      <c r="H9837" s="11">
        <f>VLOOKUP(B9837,[1]!Product_Data[#Data],4,0)</f>
        <v>847</v>
      </c>
      <c r="I9837" s="11">
        <f>VLOOKUP(B9837,[1]!Product_Data[#Data],3,0)</f>
        <v>534</v>
      </c>
      <c r="J9837" s="11">
        <f t="shared" si="921"/>
        <v>1068</v>
      </c>
      <c r="K9837" s="11">
        <f t="shared" si="922"/>
        <v>1694</v>
      </c>
      <c r="L9837" s="11">
        <f t="shared" si="923"/>
        <v>626</v>
      </c>
      <c r="M9837" t="str">
        <f>VLOOKUP(C9837,[1]!Location_Data[#Data],2,0)</f>
        <v>Thousand Oaks</v>
      </c>
      <c r="N9837" t="str">
        <f>VLOOKUP(D9837,[1]!Salespeople_Data[#Data],2,0)</f>
        <v>Brian Hansen</v>
      </c>
      <c r="O9837" t="str">
        <f>VLOOKUP(E9837,[1]!Customer_Data[#Data],2,0)</f>
        <v>Harold Adams</v>
      </c>
      <c r="P9837" s="15">
        <f t="shared" si="918"/>
        <v>2</v>
      </c>
      <c r="Q9837">
        <f t="shared" si="919"/>
        <v>1</v>
      </c>
      <c r="R9837">
        <f t="shared" si="920"/>
        <v>2019</v>
      </c>
    </row>
    <row r="9838" spans="1:18" x14ac:dyDescent="0.25">
      <c r="A9838" s="6" t="s">
        <v>10864</v>
      </c>
      <c r="B9838" s="6" t="s">
        <v>114</v>
      </c>
      <c r="C9838" s="6" t="s">
        <v>377</v>
      </c>
      <c r="D9838" s="6" t="s">
        <v>87</v>
      </c>
      <c r="E9838" s="6" t="s">
        <v>1214</v>
      </c>
      <c r="F9838" s="10">
        <v>43540</v>
      </c>
      <c r="G9838" s="6">
        <v>2</v>
      </c>
      <c r="H9838" s="11">
        <f>VLOOKUP(B9838,[1]!Product_Data[#Data],4,0)</f>
        <v>545</v>
      </c>
      <c r="I9838" s="11">
        <f>VLOOKUP(B9838,[1]!Product_Data[#Data],3,0)</f>
        <v>425</v>
      </c>
      <c r="J9838" s="11">
        <f t="shared" si="921"/>
        <v>850</v>
      </c>
      <c r="K9838" s="11">
        <f t="shared" si="922"/>
        <v>1090</v>
      </c>
      <c r="L9838" s="11">
        <f t="shared" si="923"/>
        <v>240</v>
      </c>
      <c r="M9838" t="str">
        <f>VLOOKUP(C9838,[1]!Location_Data[#Data],2,0)</f>
        <v>San Diego</v>
      </c>
      <c r="N9838" t="str">
        <f>VLOOKUP(D9838,[1]!Salespeople_Data[#Data],2,0)</f>
        <v>Martin Perry</v>
      </c>
      <c r="O9838" t="str">
        <f>VLOOKUP(E9838,[1]!Customer_Data[#Data],2,0)</f>
        <v>Matthew Lewis</v>
      </c>
      <c r="P9838" s="15">
        <f t="shared" si="918"/>
        <v>7</v>
      </c>
      <c r="Q9838">
        <f t="shared" si="919"/>
        <v>3</v>
      </c>
      <c r="R9838">
        <f t="shared" si="920"/>
        <v>2019</v>
      </c>
    </row>
    <row r="9839" spans="1:18" x14ac:dyDescent="0.25">
      <c r="A9839" s="6" t="s">
        <v>10865</v>
      </c>
      <c r="B9839" s="6" t="s">
        <v>228</v>
      </c>
      <c r="C9839" s="6" t="s">
        <v>29</v>
      </c>
      <c r="D9839" s="6" t="s">
        <v>264</v>
      </c>
      <c r="E9839" s="6" t="s">
        <v>1628</v>
      </c>
      <c r="F9839" s="10">
        <v>43764</v>
      </c>
      <c r="G9839" s="6">
        <v>2</v>
      </c>
      <c r="H9839" s="11">
        <f>VLOOKUP(B9839,[1]!Product_Data[#Data],4,0)</f>
        <v>1862</v>
      </c>
      <c r="I9839" s="11">
        <f>VLOOKUP(B9839,[1]!Product_Data[#Data],3,0)</f>
        <v>1173</v>
      </c>
      <c r="J9839" s="11">
        <f t="shared" si="921"/>
        <v>2346</v>
      </c>
      <c r="K9839" s="11">
        <f t="shared" si="922"/>
        <v>3724</v>
      </c>
      <c r="L9839" s="11">
        <f t="shared" si="923"/>
        <v>1378</v>
      </c>
      <c r="M9839" t="str">
        <f>VLOOKUP(C9839,[1]!Location_Data[#Data],2,0)</f>
        <v>Santa Ana</v>
      </c>
      <c r="N9839" t="str">
        <f>VLOOKUP(D9839,[1]!Salespeople_Data[#Data],2,0)</f>
        <v>Ernest Wheeler</v>
      </c>
      <c r="O9839" t="str">
        <f>VLOOKUP(E9839,[1]!Customer_Data[#Data],2,0)</f>
        <v>Antonio Nelson</v>
      </c>
      <c r="P9839" s="15">
        <f t="shared" si="918"/>
        <v>7</v>
      </c>
      <c r="Q9839">
        <f t="shared" si="919"/>
        <v>10</v>
      </c>
      <c r="R9839">
        <f t="shared" si="920"/>
        <v>2019</v>
      </c>
    </row>
    <row r="9840" spans="1:18" x14ac:dyDescent="0.25">
      <c r="A9840" s="6" t="s">
        <v>10866</v>
      </c>
      <c r="B9840" s="6" t="s">
        <v>263</v>
      </c>
      <c r="C9840" s="6" t="s">
        <v>519</v>
      </c>
      <c r="D9840" s="6" t="s">
        <v>111</v>
      </c>
      <c r="E9840" s="6" t="s">
        <v>484</v>
      </c>
      <c r="F9840" s="10">
        <v>43485</v>
      </c>
      <c r="G9840" s="6">
        <v>1</v>
      </c>
      <c r="H9840" s="11">
        <f>VLOOKUP(B9840,[1]!Product_Data[#Data],4,0)</f>
        <v>378</v>
      </c>
      <c r="I9840" s="11">
        <f>VLOOKUP(B9840,[1]!Product_Data[#Data],3,0)</f>
        <v>291</v>
      </c>
      <c r="J9840" s="11">
        <f t="shared" si="921"/>
        <v>291</v>
      </c>
      <c r="K9840" s="11">
        <f t="shared" si="922"/>
        <v>378</v>
      </c>
      <c r="L9840" s="11">
        <f t="shared" si="923"/>
        <v>87</v>
      </c>
      <c r="M9840" t="str">
        <f>VLOOKUP(C9840,[1]!Location_Data[#Data],2,0)</f>
        <v>Anaheim</v>
      </c>
      <c r="N9840" t="str">
        <f>VLOOKUP(D9840,[1]!Salespeople_Data[#Data],2,0)</f>
        <v>Ryan Welch</v>
      </c>
      <c r="O9840" t="str">
        <f>VLOOKUP(E9840,[1]!Customer_Data[#Data],2,0)</f>
        <v>Todd George</v>
      </c>
      <c r="P9840" s="15">
        <f t="shared" si="918"/>
        <v>1</v>
      </c>
      <c r="Q9840">
        <f t="shared" si="919"/>
        <v>1</v>
      </c>
      <c r="R9840">
        <f t="shared" si="920"/>
        <v>2019</v>
      </c>
    </row>
    <row r="9841" spans="1:18" x14ac:dyDescent="0.25">
      <c r="A9841" s="6" t="s">
        <v>10867</v>
      </c>
      <c r="B9841" s="6" t="s">
        <v>652</v>
      </c>
      <c r="C9841" s="6" t="s">
        <v>512</v>
      </c>
      <c r="D9841" s="6" t="s">
        <v>191</v>
      </c>
      <c r="E9841" s="6" t="s">
        <v>1040</v>
      </c>
      <c r="F9841" s="10">
        <v>43666</v>
      </c>
      <c r="G9841" s="6">
        <v>1</v>
      </c>
      <c r="H9841" s="11">
        <f>VLOOKUP(B9841,[1]!Product_Data[#Data],4,0)</f>
        <v>217</v>
      </c>
      <c r="I9841" s="11">
        <f>VLOOKUP(B9841,[1]!Product_Data[#Data],3,0)</f>
        <v>171</v>
      </c>
      <c r="J9841" s="11">
        <f t="shared" si="921"/>
        <v>171</v>
      </c>
      <c r="K9841" s="11">
        <f t="shared" si="922"/>
        <v>217</v>
      </c>
      <c r="L9841" s="11">
        <f t="shared" si="923"/>
        <v>46</v>
      </c>
      <c r="M9841" t="str">
        <f>VLOOKUP(C9841,[1]!Location_Data[#Data],2,0)</f>
        <v>Long Beach</v>
      </c>
      <c r="N9841" t="str">
        <f>VLOOKUP(D9841,[1]!Salespeople_Data[#Data],2,0)</f>
        <v>Robert Reed</v>
      </c>
      <c r="O9841" t="str">
        <f>VLOOKUP(E9841,[1]!Customer_Data[#Data],2,0)</f>
        <v>Carlos Stewart</v>
      </c>
      <c r="P9841" s="15">
        <f t="shared" si="918"/>
        <v>7</v>
      </c>
      <c r="Q9841">
        <f t="shared" si="919"/>
        <v>7</v>
      </c>
      <c r="R9841">
        <f t="shared" si="920"/>
        <v>2019</v>
      </c>
    </row>
    <row r="9842" spans="1:18" x14ac:dyDescent="0.25">
      <c r="A9842" s="6" t="s">
        <v>10868</v>
      </c>
      <c r="B9842" s="6" t="s">
        <v>311</v>
      </c>
      <c r="C9842" s="6" t="s">
        <v>115</v>
      </c>
      <c r="D9842" s="6" t="s">
        <v>239</v>
      </c>
      <c r="E9842" s="6" t="s">
        <v>912</v>
      </c>
      <c r="F9842" s="10">
        <v>43514</v>
      </c>
      <c r="G9842" s="6">
        <v>1</v>
      </c>
      <c r="H9842" s="11">
        <f>VLOOKUP(B9842,[1]!Product_Data[#Data],4,0)</f>
        <v>1743</v>
      </c>
      <c r="I9842" s="11">
        <f>VLOOKUP(B9842,[1]!Product_Data[#Data],3,0)</f>
        <v>872</v>
      </c>
      <c r="J9842" s="11">
        <f t="shared" si="921"/>
        <v>872</v>
      </c>
      <c r="K9842" s="11">
        <f t="shared" si="922"/>
        <v>1743</v>
      </c>
      <c r="L9842" s="11">
        <f t="shared" si="923"/>
        <v>871</v>
      </c>
      <c r="M9842" t="str">
        <f>VLOOKUP(C9842,[1]!Location_Data[#Data],2,0)</f>
        <v>Glendale</v>
      </c>
      <c r="N9842" t="str">
        <f>VLOOKUP(D9842,[1]!Salespeople_Data[#Data],2,0)</f>
        <v>John Reyes</v>
      </c>
      <c r="O9842" t="str">
        <f>VLOOKUP(E9842,[1]!Customer_Data[#Data],2,0)</f>
        <v>Ralph Wheeler</v>
      </c>
      <c r="P9842" s="15">
        <f t="shared" si="918"/>
        <v>2</v>
      </c>
      <c r="Q9842">
        <f t="shared" si="919"/>
        <v>2</v>
      </c>
      <c r="R9842">
        <f t="shared" si="920"/>
        <v>2019</v>
      </c>
    </row>
    <row r="9843" spans="1:18" x14ac:dyDescent="0.25">
      <c r="A9843" s="6" t="s">
        <v>10869</v>
      </c>
      <c r="B9843" s="6" t="s">
        <v>440</v>
      </c>
      <c r="C9843" s="6" t="s">
        <v>145</v>
      </c>
      <c r="D9843" s="6" t="s">
        <v>63</v>
      </c>
      <c r="E9843" s="6" t="s">
        <v>1249</v>
      </c>
      <c r="F9843" s="10">
        <v>43780</v>
      </c>
      <c r="G9843" s="6">
        <v>3</v>
      </c>
      <c r="H9843" s="11">
        <f>VLOOKUP(B9843,[1]!Product_Data[#Data],4,0)</f>
        <v>800</v>
      </c>
      <c r="I9843" s="11">
        <f>VLOOKUP(B9843,[1]!Product_Data[#Data],3,0)</f>
        <v>536</v>
      </c>
      <c r="J9843" s="11">
        <f t="shared" si="921"/>
        <v>1608</v>
      </c>
      <c r="K9843" s="11">
        <f t="shared" si="922"/>
        <v>2400</v>
      </c>
      <c r="L9843" s="11">
        <f t="shared" si="923"/>
        <v>792</v>
      </c>
      <c r="M9843" t="str">
        <f>VLOOKUP(C9843,[1]!Location_Data[#Data],2,0)</f>
        <v>Santa Maria</v>
      </c>
      <c r="N9843" t="str">
        <f>VLOOKUP(D9843,[1]!Salespeople_Data[#Data],2,0)</f>
        <v>Jeremy Mendoza</v>
      </c>
      <c r="O9843" t="str">
        <f>VLOOKUP(E9843,[1]!Customer_Data[#Data],2,0)</f>
        <v>Alan Green</v>
      </c>
      <c r="P9843" s="15">
        <f t="shared" si="918"/>
        <v>2</v>
      </c>
      <c r="Q9843">
        <f t="shared" si="919"/>
        <v>11</v>
      </c>
      <c r="R9843">
        <f t="shared" si="920"/>
        <v>2019</v>
      </c>
    </row>
    <row r="9844" spans="1:18" x14ac:dyDescent="0.25">
      <c r="A9844" s="6" t="s">
        <v>10870</v>
      </c>
      <c r="B9844" s="6" t="s">
        <v>119</v>
      </c>
      <c r="C9844" s="6" t="s">
        <v>90</v>
      </c>
      <c r="D9844" s="6" t="s">
        <v>257</v>
      </c>
      <c r="E9844" s="6" t="s">
        <v>619</v>
      </c>
      <c r="F9844" s="10">
        <v>43554</v>
      </c>
      <c r="G9844" s="6">
        <v>1</v>
      </c>
      <c r="H9844" s="11">
        <f>VLOOKUP(B9844,[1]!Product_Data[#Data],4,0)</f>
        <v>1077</v>
      </c>
      <c r="I9844" s="11">
        <f>VLOOKUP(B9844,[1]!Product_Data[#Data],3,0)</f>
        <v>732</v>
      </c>
      <c r="J9844" s="11">
        <f t="shared" si="921"/>
        <v>732</v>
      </c>
      <c r="K9844" s="11">
        <f t="shared" si="922"/>
        <v>1077</v>
      </c>
      <c r="L9844" s="11">
        <f t="shared" si="923"/>
        <v>345</v>
      </c>
      <c r="M9844" t="str">
        <f>VLOOKUP(C9844,[1]!Location_Data[#Data],2,0)</f>
        <v>Irvine</v>
      </c>
      <c r="N9844" t="str">
        <f>VLOOKUP(D9844,[1]!Salespeople_Data[#Data],2,0)</f>
        <v>Jerry Perry</v>
      </c>
      <c r="O9844" t="str">
        <f>VLOOKUP(E9844,[1]!Customer_Data[#Data],2,0)</f>
        <v>Billy Cook</v>
      </c>
      <c r="P9844" s="15">
        <f t="shared" si="918"/>
        <v>7</v>
      </c>
      <c r="Q9844">
        <f t="shared" si="919"/>
        <v>3</v>
      </c>
      <c r="R9844">
        <f t="shared" si="920"/>
        <v>2019</v>
      </c>
    </row>
    <row r="9845" spans="1:18" x14ac:dyDescent="0.25">
      <c r="A9845" s="6" t="s">
        <v>10871</v>
      </c>
      <c r="B9845" s="6" t="s">
        <v>155</v>
      </c>
      <c r="C9845" s="6" t="s">
        <v>24</v>
      </c>
      <c r="D9845" s="6" t="s">
        <v>96</v>
      </c>
      <c r="E9845" s="6" t="s">
        <v>1687</v>
      </c>
      <c r="F9845" s="10">
        <v>43808</v>
      </c>
      <c r="G9845" s="6">
        <v>1</v>
      </c>
      <c r="H9845" s="11">
        <f>VLOOKUP(B9845,[1]!Product_Data[#Data],4,0)</f>
        <v>1353</v>
      </c>
      <c r="I9845" s="11">
        <f>VLOOKUP(B9845,[1]!Product_Data[#Data],3,0)</f>
        <v>947</v>
      </c>
      <c r="J9845" s="11">
        <f t="shared" si="921"/>
        <v>947</v>
      </c>
      <c r="K9845" s="11">
        <f t="shared" si="922"/>
        <v>1353</v>
      </c>
      <c r="L9845" s="11">
        <f t="shared" si="923"/>
        <v>406</v>
      </c>
      <c r="M9845" t="str">
        <f>VLOOKUP(C9845,[1]!Location_Data[#Data],2,0)</f>
        <v>Lancaster</v>
      </c>
      <c r="N9845" t="str">
        <f>VLOOKUP(D9845,[1]!Salespeople_Data[#Data],2,0)</f>
        <v>Brian Thomas</v>
      </c>
      <c r="O9845" t="str">
        <f>VLOOKUP(E9845,[1]!Customer_Data[#Data],2,0)</f>
        <v>Victor Chapman</v>
      </c>
      <c r="P9845" s="15">
        <f t="shared" si="918"/>
        <v>2</v>
      </c>
      <c r="Q9845">
        <f t="shared" si="919"/>
        <v>12</v>
      </c>
      <c r="R9845">
        <f t="shared" si="920"/>
        <v>2019</v>
      </c>
    </row>
    <row r="9846" spans="1:18" x14ac:dyDescent="0.25">
      <c r="A9846" s="6" t="s">
        <v>10872</v>
      </c>
      <c r="B9846" s="6" t="s">
        <v>408</v>
      </c>
      <c r="C9846" s="6" t="s">
        <v>204</v>
      </c>
      <c r="D9846" s="6" t="s">
        <v>191</v>
      </c>
      <c r="E9846" s="6" t="s">
        <v>1864</v>
      </c>
      <c r="F9846" s="10">
        <v>43621</v>
      </c>
      <c r="G9846" s="6">
        <v>2</v>
      </c>
      <c r="H9846" s="11">
        <f>VLOOKUP(B9846,[1]!Product_Data[#Data],4,0)</f>
        <v>1405</v>
      </c>
      <c r="I9846" s="11">
        <f>VLOOKUP(B9846,[1]!Product_Data[#Data],3,0)</f>
        <v>1054</v>
      </c>
      <c r="J9846" s="11">
        <f t="shared" si="921"/>
        <v>2108</v>
      </c>
      <c r="K9846" s="11">
        <f t="shared" si="922"/>
        <v>2810</v>
      </c>
      <c r="L9846" s="11">
        <f t="shared" si="923"/>
        <v>702</v>
      </c>
      <c r="M9846" t="str">
        <f>VLOOKUP(C9846,[1]!Location_Data[#Data],2,0)</f>
        <v>Corona</v>
      </c>
      <c r="N9846" t="str">
        <f>VLOOKUP(D9846,[1]!Salespeople_Data[#Data],2,0)</f>
        <v>Robert Reed</v>
      </c>
      <c r="O9846" t="str">
        <f>VLOOKUP(E9846,[1]!Customer_Data[#Data],2,0)</f>
        <v>Juan Griffin</v>
      </c>
      <c r="P9846" s="15">
        <f t="shared" si="918"/>
        <v>4</v>
      </c>
      <c r="Q9846">
        <f t="shared" si="919"/>
        <v>6</v>
      </c>
      <c r="R9846">
        <f t="shared" si="920"/>
        <v>2019</v>
      </c>
    </row>
    <row r="9847" spans="1:18" x14ac:dyDescent="0.25">
      <c r="A9847" s="6" t="s">
        <v>10873</v>
      </c>
      <c r="B9847" s="6" t="s">
        <v>155</v>
      </c>
      <c r="C9847" s="6" t="s">
        <v>272</v>
      </c>
      <c r="D9847" s="6" t="s">
        <v>136</v>
      </c>
      <c r="E9847" s="6" t="s">
        <v>2667</v>
      </c>
      <c r="F9847" s="10">
        <v>43775</v>
      </c>
      <c r="G9847" s="6">
        <v>3</v>
      </c>
      <c r="H9847" s="11">
        <f>VLOOKUP(B9847,[1]!Product_Data[#Data],4,0)</f>
        <v>1353</v>
      </c>
      <c r="I9847" s="11">
        <f>VLOOKUP(B9847,[1]!Product_Data[#Data],3,0)</f>
        <v>947</v>
      </c>
      <c r="J9847" s="11">
        <f t="shared" si="921"/>
        <v>2841</v>
      </c>
      <c r="K9847" s="11">
        <f t="shared" si="922"/>
        <v>4059</v>
      </c>
      <c r="L9847" s="11">
        <f t="shared" si="923"/>
        <v>1218</v>
      </c>
      <c r="M9847" t="str">
        <f>VLOOKUP(C9847,[1]!Location_Data[#Data],2,0)</f>
        <v>Torrance</v>
      </c>
      <c r="N9847" t="str">
        <f>VLOOKUP(D9847,[1]!Salespeople_Data[#Data],2,0)</f>
        <v>Clarence Fox</v>
      </c>
      <c r="O9847" t="str">
        <f>VLOOKUP(E9847,[1]!Customer_Data[#Data],2,0)</f>
        <v>Roger Elliott</v>
      </c>
      <c r="P9847" s="15">
        <f t="shared" si="918"/>
        <v>4</v>
      </c>
      <c r="Q9847">
        <f t="shared" si="919"/>
        <v>11</v>
      </c>
      <c r="R9847">
        <f t="shared" si="920"/>
        <v>2019</v>
      </c>
    </row>
    <row r="9848" spans="1:18" x14ac:dyDescent="0.25">
      <c r="A9848" s="6" t="s">
        <v>10874</v>
      </c>
      <c r="B9848" s="6" t="s">
        <v>412</v>
      </c>
      <c r="C9848" s="6" t="s">
        <v>519</v>
      </c>
      <c r="D9848" s="6" t="s">
        <v>10</v>
      </c>
      <c r="E9848" s="6" t="s">
        <v>946</v>
      </c>
      <c r="F9848" s="10">
        <v>43654</v>
      </c>
      <c r="G9848" s="6">
        <v>1</v>
      </c>
      <c r="H9848" s="11">
        <f>VLOOKUP(B9848,[1]!Product_Data[#Data],4,0)</f>
        <v>2396</v>
      </c>
      <c r="I9848" s="11">
        <f>VLOOKUP(B9848,[1]!Product_Data[#Data],3,0)</f>
        <v>1965</v>
      </c>
      <c r="J9848" s="11">
        <f t="shared" si="921"/>
        <v>1965</v>
      </c>
      <c r="K9848" s="11">
        <f t="shared" si="922"/>
        <v>2396</v>
      </c>
      <c r="L9848" s="11">
        <f t="shared" si="923"/>
        <v>431</v>
      </c>
      <c r="M9848" t="str">
        <f>VLOOKUP(C9848,[1]!Location_Data[#Data],2,0)</f>
        <v>Anaheim</v>
      </c>
      <c r="N9848" t="str">
        <f>VLOOKUP(D9848,[1]!Salespeople_Data[#Data],2,0)</f>
        <v>Justin Lynch</v>
      </c>
      <c r="O9848" t="str">
        <f>VLOOKUP(E9848,[1]!Customer_Data[#Data],2,0)</f>
        <v>Phillip Edwards</v>
      </c>
      <c r="P9848" s="15">
        <f t="shared" si="918"/>
        <v>2</v>
      </c>
      <c r="Q9848">
        <f t="shared" si="919"/>
        <v>7</v>
      </c>
      <c r="R9848">
        <f t="shared" si="920"/>
        <v>2019</v>
      </c>
    </row>
    <row r="9849" spans="1:18" x14ac:dyDescent="0.25">
      <c r="A9849" s="6" t="s">
        <v>10875</v>
      </c>
      <c r="B9849" s="6" t="s">
        <v>321</v>
      </c>
      <c r="C9849" s="6" t="s">
        <v>349</v>
      </c>
      <c r="D9849" s="6" t="s">
        <v>53</v>
      </c>
      <c r="E9849" s="6" t="s">
        <v>1218</v>
      </c>
      <c r="F9849" s="10">
        <v>43660</v>
      </c>
      <c r="G9849" s="6">
        <v>1</v>
      </c>
      <c r="H9849" s="11">
        <f>VLOOKUP(B9849,[1]!Product_Data[#Data],4,0)</f>
        <v>2391</v>
      </c>
      <c r="I9849" s="11">
        <f>VLOOKUP(B9849,[1]!Product_Data[#Data],3,0)</f>
        <v>1291</v>
      </c>
      <c r="J9849" s="11">
        <f t="shared" si="921"/>
        <v>1291</v>
      </c>
      <c r="K9849" s="11">
        <f t="shared" si="922"/>
        <v>2391</v>
      </c>
      <c r="L9849" s="11">
        <f t="shared" si="923"/>
        <v>1100</v>
      </c>
      <c r="M9849" t="str">
        <f>VLOOKUP(C9849,[1]!Location_Data[#Data],2,0)</f>
        <v>Santa Clara</v>
      </c>
      <c r="N9849" t="str">
        <f>VLOOKUP(D9849,[1]!Salespeople_Data[#Data],2,0)</f>
        <v>Scott Mason</v>
      </c>
      <c r="O9849" t="str">
        <f>VLOOKUP(E9849,[1]!Customer_Data[#Data],2,0)</f>
        <v>Larry Ross</v>
      </c>
      <c r="P9849" s="15">
        <f t="shared" si="918"/>
        <v>1</v>
      </c>
      <c r="Q9849">
        <f t="shared" si="919"/>
        <v>7</v>
      </c>
      <c r="R9849">
        <f t="shared" si="920"/>
        <v>2019</v>
      </c>
    </row>
    <row r="9850" spans="1:18" x14ac:dyDescent="0.25">
      <c r="A9850" s="6" t="s">
        <v>10876</v>
      </c>
      <c r="B9850" s="6" t="s">
        <v>168</v>
      </c>
      <c r="C9850" s="6" t="s">
        <v>272</v>
      </c>
      <c r="D9850" s="6" t="s">
        <v>30</v>
      </c>
      <c r="E9850" s="6" t="s">
        <v>480</v>
      </c>
      <c r="F9850" s="10">
        <v>43666</v>
      </c>
      <c r="G9850" s="6">
        <v>1</v>
      </c>
      <c r="H9850" s="11">
        <f>VLOOKUP(B9850,[1]!Product_Data[#Data],4,0)</f>
        <v>112</v>
      </c>
      <c r="I9850" s="11">
        <f>VLOOKUP(B9850,[1]!Product_Data[#Data],3,0)</f>
        <v>90</v>
      </c>
      <c r="J9850" s="11">
        <f t="shared" si="921"/>
        <v>90</v>
      </c>
      <c r="K9850" s="11">
        <f t="shared" si="922"/>
        <v>112</v>
      </c>
      <c r="L9850" s="11">
        <f t="shared" si="923"/>
        <v>22</v>
      </c>
      <c r="M9850" t="str">
        <f>VLOOKUP(C9850,[1]!Location_Data[#Data],2,0)</f>
        <v>Torrance</v>
      </c>
      <c r="N9850" t="str">
        <f>VLOOKUP(D9850,[1]!Salespeople_Data[#Data],2,0)</f>
        <v>Carl Hall</v>
      </c>
      <c r="O9850" t="str">
        <f>VLOOKUP(E9850,[1]!Customer_Data[#Data],2,0)</f>
        <v>Mark Morales</v>
      </c>
      <c r="P9850" s="15">
        <f t="shared" si="918"/>
        <v>7</v>
      </c>
      <c r="Q9850">
        <f t="shared" si="919"/>
        <v>7</v>
      </c>
      <c r="R9850">
        <f t="shared" si="920"/>
        <v>2019</v>
      </c>
    </row>
    <row r="9851" spans="1:18" x14ac:dyDescent="0.25">
      <c r="A9851" s="6" t="s">
        <v>10877</v>
      </c>
      <c r="B9851" s="6" t="s">
        <v>203</v>
      </c>
      <c r="C9851" s="6" t="s">
        <v>195</v>
      </c>
      <c r="D9851" s="6" t="s">
        <v>413</v>
      </c>
      <c r="E9851" s="6" t="s">
        <v>279</v>
      </c>
      <c r="F9851" s="10">
        <v>43479</v>
      </c>
      <c r="G9851" s="6">
        <v>4</v>
      </c>
      <c r="H9851" s="11">
        <f>VLOOKUP(B9851,[1]!Product_Data[#Data],4,0)</f>
        <v>1414</v>
      </c>
      <c r="I9851" s="11">
        <f>VLOOKUP(B9851,[1]!Product_Data[#Data],3,0)</f>
        <v>962</v>
      </c>
      <c r="J9851" s="11">
        <f t="shared" si="921"/>
        <v>3848</v>
      </c>
      <c r="K9851" s="11">
        <f t="shared" si="922"/>
        <v>5656</v>
      </c>
      <c r="L9851" s="11">
        <f t="shared" si="923"/>
        <v>1808</v>
      </c>
      <c r="M9851" t="str">
        <f>VLOOKUP(C9851,[1]!Location_Data[#Data],2,0)</f>
        <v>Pomona</v>
      </c>
      <c r="N9851" t="str">
        <f>VLOOKUP(D9851,[1]!Salespeople_Data[#Data],2,0)</f>
        <v>Kenneth Bradley</v>
      </c>
      <c r="O9851" t="str">
        <f>VLOOKUP(E9851,[1]!Customer_Data[#Data],2,0)</f>
        <v>Joshua Bennett</v>
      </c>
      <c r="P9851" s="15">
        <f t="shared" si="918"/>
        <v>2</v>
      </c>
      <c r="Q9851">
        <f t="shared" si="919"/>
        <v>1</v>
      </c>
      <c r="R9851">
        <f t="shared" si="920"/>
        <v>2019</v>
      </c>
    </row>
    <row r="9852" spans="1:18" x14ac:dyDescent="0.25">
      <c r="A9852" s="6" t="s">
        <v>10878</v>
      </c>
      <c r="B9852" s="6" t="s">
        <v>267</v>
      </c>
      <c r="C9852" s="6" t="s">
        <v>272</v>
      </c>
      <c r="D9852" s="6" t="s">
        <v>165</v>
      </c>
      <c r="E9852" s="6" t="s">
        <v>498</v>
      </c>
      <c r="F9852" s="10">
        <v>43648</v>
      </c>
      <c r="G9852" s="6">
        <v>1</v>
      </c>
      <c r="H9852" s="11">
        <f>VLOOKUP(B9852,[1]!Product_Data[#Data],4,0)</f>
        <v>400</v>
      </c>
      <c r="I9852" s="11">
        <f>VLOOKUP(B9852,[1]!Product_Data[#Data],3,0)</f>
        <v>208</v>
      </c>
      <c r="J9852" s="11">
        <f t="shared" si="921"/>
        <v>208</v>
      </c>
      <c r="K9852" s="11">
        <f t="shared" si="922"/>
        <v>400</v>
      </c>
      <c r="L9852" s="11">
        <f t="shared" si="923"/>
        <v>192</v>
      </c>
      <c r="M9852" t="str">
        <f>VLOOKUP(C9852,[1]!Location_Data[#Data],2,0)</f>
        <v>Torrance</v>
      </c>
      <c r="N9852" t="str">
        <f>VLOOKUP(D9852,[1]!Salespeople_Data[#Data],2,0)</f>
        <v>Joe Sims</v>
      </c>
      <c r="O9852" t="str">
        <f>VLOOKUP(E9852,[1]!Customer_Data[#Data],2,0)</f>
        <v>Ernest Austin</v>
      </c>
      <c r="P9852" s="15">
        <f t="shared" si="918"/>
        <v>3</v>
      </c>
      <c r="Q9852">
        <f t="shared" si="919"/>
        <v>7</v>
      </c>
      <c r="R9852">
        <f t="shared" si="920"/>
        <v>2019</v>
      </c>
    </row>
    <row r="9853" spans="1:18" x14ac:dyDescent="0.25">
      <c r="A9853" s="6" t="s">
        <v>10879</v>
      </c>
      <c r="B9853" s="6" t="s">
        <v>626</v>
      </c>
      <c r="C9853" s="6" t="s">
        <v>322</v>
      </c>
      <c r="D9853" s="6" t="s">
        <v>178</v>
      </c>
      <c r="E9853" s="6" t="s">
        <v>750</v>
      </c>
      <c r="F9853" s="10">
        <v>43699</v>
      </c>
      <c r="G9853" s="6">
        <v>3</v>
      </c>
      <c r="H9853" s="11">
        <f>VLOOKUP(B9853,[1]!Product_Data[#Data],4,0)</f>
        <v>584</v>
      </c>
      <c r="I9853" s="11">
        <f>VLOOKUP(B9853,[1]!Product_Data[#Data],3,0)</f>
        <v>420</v>
      </c>
      <c r="J9853" s="11">
        <f t="shared" si="921"/>
        <v>1260</v>
      </c>
      <c r="K9853" s="11">
        <f t="shared" si="922"/>
        <v>1752</v>
      </c>
      <c r="L9853" s="11">
        <f t="shared" si="923"/>
        <v>492</v>
      </c>
      <c r="M9853" t="str">
        <f>VLOOKUP(C9853,[1]!Location_Data[#Data],2,0)</f>
        <v>Rancho Cucamonga</v>
      </c>
      <c r="N9853" t="str">
        <f>VLOOKUP(D9853,[1]!Salespeople_Data[#Data],2,0)</f>
        <v>Joshua Taylor</v>
      </c>
      <c r="O9853" t="str">
        <f>VLOOKUP(E9853,[1]!Customer_Data[#Data],2,0)</f>
        <v>Andrew Burns</v>
      </c>
      <c r="P9853" s="15">
        <f t="shared" si="918"/>
        <v>5</v>
      </c>
      <c r="Q9853">
        <f t="shared" si="919"/>
        <v>8</v>
      </c>
      <c r="R9853">
        <f t="shared" si="920"/>
        <v>2019</v>
      </c>
    </row>
    <row r="9854" spans="1:18" x14ac:dyDescent="0.25">
      <c r="A9854" s="6" t="s">
        <v>10880</v>
      </c>
      <c r="B9854" s="6" t="s">
        <v>752</v>
      </c>
      <c r="C9854" s="6" t="s">
        <v>268</v>
      </c>
      <c r="D9854" s="6" t="s">
        <v>165</v>
      </c>
      <c r="E9854" s="6" t="s">
        <v>1376</v>
      </c>
      <c r="F9854" s="10">
        <v>43734</v>
      </c>
      <c r="G9854" s="6">
        <v>3</v>
      </c>
      <c r="H9854" s="11">
        <f>VLOOKUP(B9854,[1]!Product_Data[#Data],4,0)</f>
        <v>95</v>
      </c>
      <c r="I9854" s="11">
        <f>VLOOKUP(B9854,[1]!Product_Data[#Data],3,0)</f>
        <v>61</v>
      </c>
      <c r="J9854" s="11">
        <f t="shared" si="921"/>
        <v>183</v>
      </c>
      <c r="K9854" s="11">
        <f t="shared" si="922"/>
        <v>285</v>
      </c>
      <c r="L9854" s="11">
        <f t="shared" si="923"/>
        <v>102</v>
      </c>
      <c r="M9854" t="str">
        <f>VLOOKUP(C9854,[1]!Location_Data[#Data],2,0)</f>
        <v>Murrieta</v>
      </c>
      <c r="N9854" t="str">
        <f>VLOOKUP(D9854,[1]!Salespeople_Data[#Data],2,0)</f>
        <v>Joe Sims</v>
      </c>
      <c r="O9854" t="str">
        <f>VLOOKUP(E9854,[1]!Customer_Data[#Data],2,0)</f>
        <v>Adam Thompson</v>
      </c>
      <c r="P9854" s="15">
        <f t="shared" si="918"/>
        <v>5</v>
      </c>
      <c r="Q9854">
        <f t="shared" si="919"/>
        <v>9</v>
      </c>
      <c r="R9854">
        <f t="shared" si="920"/>
        <v>2019</v>
      </c>
    </row>
    <row r="9855" spans="1:18" x14ac:dyDescent="0.25">
      <c r="A9855" s="6" t="s">
        <v>10881</v>
      </c>
      <c r="B9855" s="6" t="s">
        <v>370</v>
      </c>
      <c r="C9855" s="6" t="s">
        <v>246</v>
      </c>
      <c r="D9855" s="6" t="s">
        <v>20</v>
      </c>
      <c r="E9855" s="6" t="s">
        <v>1318</v>
      </c>
      <c r="F9855" s="10">
        <v>43738</v>
      </c>
      <c r="G9855" s="6">
        <v>1</v>
      </c>
      <c r="H9855" s="11">
        <f>VLOOKUP(B9855,[1]!Product_Data[#Data],4,0)</f>
        <v>771</v>
      </c>
      <c r="I9855" s="11">
        <f>VLOOKUP(B9855,[1]!Product_Data[#Data],3,0)</f>
        <v>648</v>
      </c>
      <c r="J9855" s="11">
        <f t="shared" si="921"/>
        <v>648</v>
      </c>
      <c r="K9855" s="11">
        <f t="shared" si="922"/>
        <v>771</v>
      </c>
      <c r="L9855" s="11">
        <f t="shared" si="923"/>
        <v>123</v>
      </c>
      <c r="M9855" t="str">
        <f>VLOOKUP(C9855,[1]!Location_Data[#Data],2,0)</f>
        <v>San Francisco</v>
      </c>
      <c r="N9855" t="str">
        <f>VLOOKUP(D9855,[1]!Salespeople_Data[#Data],2,0)</f>
        <v>Joshua Cook</v>
      </c>
      <c r="O9855" t="str">
        <f>VLOOKUP(E9855,[1]!Customer_Data[#Data],2,0)</f>
        <v>Roy Scott</v>
      </c>
      <c r="P9855" s="15">
        <f t="shared" si="918"/>
        <v>2</v>
      </c>
      <c r="Q9855">
        <f t="shared" si="919"/>
        <v>9</v>
      </c>
      <c r="R9855">
        <f t="shared" si="920"/>
        <v>2019</v>
      </c>
    </row>
    <row r="9856" spans="1:18" x14ac:dyDescent="0.25">
      <c r="A9856" s="6" t="s">
        <v>10882</v>
      </c>
      <c r="B9856" s="6" t="s">
        <v>114</v>
      </c>
      <c r="C9856" s="6" t="s">
        <v>24</v>
      </c>
      <c r="D9856" s="6" t="s">
        <v>96</v>
      </c>
      <c r="E9856" s="6" t="s">
        <v>3882</v>
      </c>
      <c r="F9856" s="10">
        <v>43664</v>
      </c>
      <c r="G9856" s="6">
        <v>1</v>
      </c>
      <c r="H9856" s="11">
        <f>VLOOKUP(B9856,[1]!Product_Data[#Data],4,0)</f>
        <v>545</v>
      </c>
      <c r="I9856" s="11">
        <f>VLOOKUP(B9856,[1]!Product_Data[#Data],3,0)</f>
        <v>425</v>
      </c>
      <c r="J9856" s="11">
        <f t="shared" si="921"/>
        <v>425</v>
      </c>
      <c r="K9856" s="11">
        <f t="shared" si="922"/>
        <v>545</v>
      </c>
      <c r="L9856" s="11">
        <f t="shared" si="923"/>
        <v>120</v>
      </c>
      <c r="M9856" t="str">
        <f>VLOOKUP(C9856,[1]!Location_Data[#Data],2,0)</f>
        <v>Lancaster</v>
      </c>
      <c r="N9856" t="str">
        <f>VLOOKUP(D9856,[1]!Salespeople_Data[#Data],2,0)</f>
        <v>Brian Thomas</v>
      </c>
      <c r="O9856" t="str">
        <f>VLOOKUP(E9856,[1]!Customer_Data[#Data],2,0)</f>
        <v>Gary Porter</v>
      </c>
      <c r="P9856" s="15">
        <f t="shared" si="918"/>
        <v>5</v>
      </c>
      <c r="Q9856">
        <f t="shared" si="919"/>
        <v>7</v>
      </c>
      <c r="R9856">
        <f t="shared" si="920"/>
        <v>2019</v>
      </c>
    </row>
    <row r="9857" spans="1:18" x14ac:dyDescent="0.25">
      <c r="A9857" s="6" t="s">
        <v>10883</v>
      </c>
      <c r="B9857" s="6" t="s">
        <v>666</v>
      </c>
      <c r="C9857" s="6" t="s">
        <v>436</v>
      </c>
      <c r="D9857" s="6" t="s">
        <v>53</v>
      </c>
      <c r="E9857" s="6" t="s">
        <v>198</v>
      </c>
      <c r="F9857" s="10">
        <v>43653</v>
      </c>
      <c r="G9857" s="6">
        <v>2</v>
      </c>
      <c r="H9857" s="11">
        <f>VLOOKUP(B9857,[1]!Product_Data[#Data],4,0)</f>
        <v>2241</v>
      </c>
      <c r="I9857" s="11">
        <f>VLOOKUP(B9857,[1]!Product_Data[#Data],3,0)</f>
        <v>1367</v>
      </c>
      <c r="J9857" s="11">
        <f t="shared" si="921"/>
        <v>2734</v>
      </c>
      <c r="K9857" s="11">
        <f t="shared" si="922"/>
        <v>4482</v>
      </c>
      <c r="L9857" s="11">
        <f t="shared" si="923"/>
        <v>1748</v>
      </c>
      <c r="M9857" t="str">
        <f>VLOOKUP(C9857,[1]!Location_Data[#Data],2,0)</f>
        <v>Jurupa Valley</v>
      </c>
      <c r="N9857" t="str">
        <f>VLOOKUP(D9857,[1]!Salespeople_Data[#Data],2,0)</f>
        <v>Scott Mason</v>
      </c>
      <c r="O9857" t="str">
        <f>VLOOKUP(E9857,[1]!Customer_Data[#Data],2,0)</f>
        <v>Donald Stanley</v>
      </c>
      <c r="P9857" s="15">
        <f t="shared" si="918"/>
        <v>1</v>
      </c>
      <c r="Q9857">
        <f t="shared" si="919"/>
        <v>7</v>
      </c>
      <c r="R9857">
        <f t="shared" si="920"/>
        <v>2019</v>
      </c>
    </row>
    <row r="9858" spans="1:18" x14ac:dyDescent="0.25">
      <c r="A9858" s="6" t="s">
        <v>10884</v>
      </c>
      <c r="B9858" s="6" t="s">
        <v>305</v>
      </c>
      <c r="C9858" s="6" t="s">
        <v>220</v>
      </c>
      <c r="D9858" s="6" t="s">
        <v>146</v>
      </c>
      <c r="E9858" s="6" t="s">
        <v>2305</v>
      </c>
      <c r="F9858" s="10">
        <v>43615</v>
      </c>
      <c r="G9858" s="6">
        <v>1</v>
      </c>
      <c r="H9858" s="11">
        <f>VLOOKUP(B9858,[1]!Product_Data[#Data],4,0)</f>
        <v>504</v>
      </c>
      <c r="I9858" s="11">
        <f>VLOOKUP(B9858,[1]!Product_Data[#Data],3,0)</f>
        <v>408</v>
      </c>
      <c r="J9858" s="11">
        <f t="shared" si="921"/>
        <v>408</v>
      </c>
      <c r="K9858" s="11">
        <f t="shared" si="922"/>
        <v>504</v>
      </c>
      <c r="L9858" s="11">
        <f t="shared" si="923"/>
        <v>96</v>
      </c>
      <c r="M9858" t="str">
        <f>VLOOKUP(C9858,[1]!Location_Data[#Data],2,0)</f>
        <v>Modesto</v>
      </c>
      <c r="N9858" t="str">
        <f>VLOOKUP(D9858,[1]!Salespeople_Data[#Data],2,0)</f>
        <v>Carl Elliott</v>
      </c>
      <c r="O9858" t="str">
        <f>VLOOKUP(E9858,[1]!Customer_Data[#Data],2,0)</f>
        <v>Nicholas Hamilton</v>
      </c>
      <c r="P9858" s="15">
        <f t="shared" ref="P9858:P9921" si="924">WEEKDAY(F9858)</f>
        <v>5</v>
      </c>
      <c r="Q9858">
        <f t="shared" ref="Q9858:Q9921" si="925">MONTH(F9858)</f>
        <v>5</v>
      </c>
      <c r="R9858">
        <f t="shared" ref="R9858:R9921" si="926">YEAR(F9858)</f>
        <v>2019</v>
      </c>
    </row>
    <row r="9859" spans="1:18" x14ac:dyDescent="0.25">
      <c r="A9859" s="6" t="s">
        <v>10885</v>
      </c>
      <c r="B9859" s="6" t="s">
        <v>537</v>
      </c>
      <c r="C9859" s="6" t="s">
        <v>135</v>
      </c>
      <c r="D9859" s="6" t="s">
        <v>298</v>
      </c>
      <c r="E9859" s="6" t="s">
        <v>2700</v>
      </c>
      <c r="F9859" s="10">
        <v>43706</v>
      </c>
      <c r="G9859" s="6">
        <v>3</v>
      </c>
      <c r="H9859" s="11">
        <f>VLOOKUP(B9859,[1]!Product_Data[#Data],4,0)</f>
        <v>556</v>
      </c>
      <c r="I9859" s="11">
        <f>VLOOKUP(B9859,[1]!Product_Data[#Data],3,0)</f>
        <v>395</v>
      </c>
      <c r="J9859" s="11">
        <f t="shared" ref="J9859:J9922" si="927">PRODUCT(I9859,G9859)</f>
        <v>1185</v>
      </c>
      <c r="K9859" s="11">
        <f t="shared" ref="K9859:K9922" si="928">PRODUCT(H9859,G9859)</f>
        <v>1668</v>
      </c>
      <c r="L9859" s="11">
        <f t="shared" ref="L9859:L9922" si="929">K9859-J9859</f>
        <v>483</v>
      </c>
      <c r="M9859" t="str">
        <f>VLOOKUP(C9859,[1]!Location_Data[#Data],2,0)</f>
        <v>Oxnard</v>
      </c>
      <c r="N9859" t="str">
        <f>VLOOKUP(D9859,[1]!Salespeople_Data[#Data],2,0)</f>
        <v>Kenneth Fields</v>
      </c>
      <c r="O9859" t="str">
        <f>VLOOKUP(E9859,[1]!Customer_Data[#Data],2,0)</f>
        <v>Joshua Flores</v>
      </c>
      <c r="P9859" s="15">
        <f t="shared" si="924"/>
        <v>5</v>
      </c>
      <c r="Q9859">
        <f t="shared" si="925"/>
        <v>8</v>
      </c>
      <c r="R9859">
        <f t="shared" si="926"/>
        <v>2019</v>
      </c>
    </row>
    <row r="9860" spans="1:18" x14ac:dyDescent="0.25">
      <c r="A9860" s="6" t="s">
        <v>10886</v>
      </c>
      <c r="B9860" s="6" t="s">
        <v>38</v>
      </c>
      <c r="C9860" s="6" t="s">
        <v>220</v>
      </c>
      <c r="D9860" s="6" t="s">
        <v>80</v>
      </c>
      <c r="E9860" s="6" t="s">
        <v>1348</v>
      </c>
      <c r="F9860" s="10">
        <v>43542</v>
      </c>
      <c r="G9860" s="6">
        <v>2</v>
      </c>
      <c r="H9860" s="11">
        <f>VLOOKUP(B9860,[1]!Product_Data[#Data],4,0)</f>
        <v>2283</v>
      </c>
      <c r="I9860" s="11">
        <f>VLOOKUP(B9860,[1]!Product_Data[#Data],3,0)</f>
        <v>1484</v>
      </c>
      <c r="J9860" s="11">
        <f t="shared" si="927"/>
        <v>2968</v>
      </c>
      <c r="K9860" s="11">
        <f t="shared" si="928"/>
        <v>4566</v>
      </c>
      <c r="L9860" s="11">
        <f t="shared" si="929"/>
        <v>1598</v>
      </c>
      <c r="M9860" t="str">
        <f>VLOOKUP(C9860,[1]!Location_Data[#Data],2,0)</f>
        <v>Modesto</v>
      </c>
      <c r="N9860" t="str">
        <f>VLOOKUP(D9860,[1]!Salespeople_Data[#Data],2,0)</f>
        <v>Henry Nelson</v>
      </c>
      <c r="O9860" t="str">
        <f>VLOOKUP(E9860,[1]!Customer_Data[#Data],2,0)</f>
        <v>Timothy Howard</v>
      </c>
      <c r="P9860" s="15">
        <f t="shared" si="924"/>
        <v>2</v>
      </c>
      <c r="Q9860">
        <f t="shared" si="925"/>
        <v>3</v>
      </c>
      <c r="R9860">
        <f t="shared" si="926"/>
        <v>2019</v>
      </c>
    </row>
    <row r="9861" spans="1:18" x14ac:dyDescent="0.25">
      <c r="A9861" s="6" t="s">
        <v>10887</v>
      </c>
      <c r="B9861" s="6" t="s">
        <v>256</v>
      </c>
      <c r="C9861" s="6" t="s">
        <v>596</v>
      </c>
      <c r="D9861" s="6" t="s">
        <v>298</v>
      </c>
      <c r="E9861" s="6" t="s">
        <v>226</v>
      </c>
      <c r="F9861" s="10">
        <v>43655</v>
      </c>
      <c r="G9861" s="6">
        <v>2</v>
      </c>
      <c r="H9861" s="11">
        <f>VLOOKUP(B9861,[1]!Product_Data[#Data],4,0)</f>
        <v>596</v>
      </c>
      <c r="I9861" s="11">
        <f>VLOOKUP(B9861,[1]!Product_Data[#Data],3,0)</f>
        <v>358</v>
      </c>
      <c r="J9861" s="11">
        <f t="shared" si="927"/>
        <v>716</v>
      </c>
      <c r="K9861" s="11">
        <f t="shared" si="928"/>
        <v>1192</v>
      </c>
      <c r="L9861" s="11">
        <f t="shared" si="929"/>
        <v>476</v>
      </c>
      <c r="M9861" t="str">
        <f>VLOOKUP(C9861,[1]!Location_Data[#Data],2,0)</f>
        <v>Fremont</v>
      </c>
      <c r="N9861" t="str">
        <f>VLOOKUP(D9861,[1]!Salespeople_Data[#Data],2,0)</f>
        <v>Kenneth Fields</v>
      </c>
      <c r="O9861" t="str">
        <f>VLOOKUP(E9861,[1]!Customer_Data[#Data],2,0)</f>
        <v>Ronald Duncan</v>
      </c>
      <c r="P9861" s="15">
        <f t="shared" si="924"/>
        <v>3</v>
      </c>
      <c r="Q9861">
        <f t="shared" si="925"/>
        <v>7</v>
      </c>
      <c r="R9861">
        <f t="shared" si="926"/>
        <v>2019</v>
      </c>
    </row>
    <row r="9862" spans="1:18" x14ac:dyDescent="0.25">
      <c r="A9862" s="6" t="s">
        <v>10888</v>
      </c>
      <c r="B9862" s="6" t="s">
        <v>553</v>
      </c>
      <c r="C9862" s="6" t="s">
        <v>215</v>
      </c>
      <c r="D9862" s="6" t="s">
        <v>25</v>
      </c>
      <c r="E9862" s="6" t="s">
        <v>381</v>
      </c>
      <c r="F9862" s="10">
        <v>43484</v>
      </c>
      <c r="G9862" s="6">
        <v>1</v>
      </c>
      <c r="H9862" s="11">
        <f>VLOOKUP(B9862,[1]!Product_Data[#Data],4,0)</f>
        <v>1798</v>
      </c>
      <c r="I9862" s="11">
        <f>VLOOKUP(B9862,[1]!Product_Data[#Data],3,0)</f>
        <v>971</v>
      </c>
      <c r="J9862" s="11">
        <f t="shared" si="927"/>
        <v>971</v>
      </c>
      <c r="K9862" s="11">
        <f t="shared" si="928"/>
        <v>1798</v>
      </c>
      <c r="L9862" s="11">
        <f t="shared" si="929"/>
        <v>827</v>
      </c>
      <c r="M9862" t="str">
        <f>VLOOKUP(C9862,[1]!Location_Data[#Data],2,0)</f>
        <v>El Cajon</v>
      </c>
      <c r="N9862" t="str">
        <f>VLOOKUP(D9862,[1]!Salespeople_Data[#Data],2,0)</f>
        <v>Brian Davis</v>
      </c>
      <c r="O9862" t="str">
        <f>VLOOKUP(E9862,[1]!Customer_Data[#Data],2,0)</f>
        <v>Paul Larson</v>
      </c>
      <c r="P9862" s="15">
        <f t="shared" si="924"/>
        <v>7</v>
      </c>
      <c r="Q9862">
        <f t="shared" si="925"/>
        <v>1</v>
      </c>
      <c r="R9862">
        <f t="shared" si="926"/>
        <v>2019</v>
      </c>
    </row>
    <row r="9863" spans="1:18" x14ac:dyDescent="0.25">
      <c r="A9863" s="6" t="s">
        <v>10889</v>
      </c>
      <c r="B9863" s="6" t="s">
        <v>600</v>
      </c>
      <c r="C9863" s="6" t="s">
        <v>182</v>
      </c>
      <c r="D9863" s="6" t="s">
        <v>40</v>
      </c>
      <c r="E9863" s="6" t="s">
        <v>2513</v>
      </c>
      <c r="F9863" s="10">
        <v>43583</v>
      </c>
      <c r="G9863" s="6">
        <v>1</v>
      </c>
      <c r="H9863" s="11">
        <f>VLOOKUP(B9863,[1]!Product_Data[#Data],4,0)</f>
        <v>368</v>
      </c>
      <c r="I9863" s="11">
        <f>VLOOKUP(B9863,[1]!Product_Data[#Data],3,0)</f>
        <v>269</v>
      </c>
      <c r="J9863" s="11">
        <f t="shared" si="927"/>
        <v>269</v>
      </c>
      <c r="K9863" s="11">
        <f t="shared" si="928"/>
        <v>368</v>
      </c>
      <c r="L9863" s="11">
        <f t="shared" si="929"/>
        <v>99</v>
      </c>
      <c r="M9863" t="str">
        <f>VLOOKUP(C9863,[1]!Location_Data[#Data],2,0)</f>
        <v>Vallejo</v>
      </c>
      <c r="N9863" t="str">
        <f>VLOOKUP(D9863,[1]!Salespeople_Data[#Data],2,0)</f>
        <v>Brian Hansen</v>
      </c>
      <c r="O9863" t="str">
        <f>VLOOKUP(E9863,[1]!Customer_Data[#Data],2,0)</f>
        <v>Andrew Hansen</v>
      </c>
      <c r="P9863" s="15">
        <f t="shared" si="924"/>
        <v>1</v>
      </c>
      <c r="Q9863">
        <f t="shared" si="925"/>
        <v>4</v>
      </c>
      <c r="R9863">
        <f t="shared" si="926"/>
        <v>2019</v>
      </c>
    </row>
    <row r="9864" spans="1:18" x14ac:dyDescent="0.25">
      <c r="A9864" s="6" t="s">
        <v>10890</v>
      </c>
      <c r="B9864" s="6" t="s">
        <v>271</v>
      </c>
      <c r="C9864" s="6" t="s">
        <v>66</v>
      </c>
      <c r="D9864" s="6" t="s">
        <v>159</v>
      </c>
      <c r="E9864" s="6" t="s">
        <v>2167</v>
      </c>
      <c r="F9864" s="10">
        <v>43810</v>
      </c>
      <c r="G9864" s="6">
        <v>3</v>
      </c>
      <c r="H9864" s="11">
        <f>VLOOKUP(B9864,[1]!Product_Data[#Data],4,0)</f>
        <v>1587</v>
      </c>
      <c r="I9864" s="11">
        <f>VLOOKUP(B9864,[1]!Product_Data[#Data],3,0)</f>
        <v>1301</v>
      </c>
      <c r="J9864" s="11">
        <f t="shared" si="927"/>
        <v>3903</v>
      </c>
      <c r="K9864" s="11">
        <f t="shared" si="928"/>
        <v>4761</v>
      </c>
      <c r="L9864" s="11">
        <f t="shared" si="929"/>
        <v>858</v>
      </c>
      <c r="M9864" t="str">
        <f>VLOOKUP(C9864,[1]!Location_Data[#Data],2,0)</f>
        <v>Ontario</v>
      </c>
      <c r="N9864" t="str">
        <f>VLOOKUP(D9864,[1]!Salespeople_Data[#Data],2,0)</f>
        <v>Bobby Russell</v>
      </c>
      <c r="O9864" t="str">
        <f>VLOOKUP(E9864,[1]!Customer_Data[#Data],2,0)</f>
        <v>Jonathan Pierce</v>
      </c>
      <c r="P9864" s="15">
        <f t="shared" si="924"/>
        <v>4</v>
      </c>
      <c r="Q9864">
        <f t="shared" si="925"/>
        <v>12</v>
      </c>
      <c r="R9864">
        <f t="shared" si="926"/>
        <v>2019</v>
      </c>
    </row>
    <row r="9865" spans="1:18" x14ac:dyDescent="0.25">
      <c r="A9865" s="6" t="s">
        <v>10891</v>
      </c>
      <c r="B9865" s="6" t="s">
        <v>271</v>
      </c>
      <c r="C9865" s="6" t="s">
        <v>115</v>
      </c>
      <c r="D9865" s="6" t="s">
        <v>63</v>
      </c>
      <c r="E9865" s="6" t="s">
        <v>3433</v>
      </c>
      <c r="F9865" s="10">
        <v>43519</v>
      </c>
      <c r="G9865" s="6">
        <v>1</v>
      </c>
      <c r="H9865" s="11">
        <f>VLOOKUP(B9865,[1]!Product_Data[#Data],4,0)</f>
        <v>1587</v>
      </c>
      <c r="I9865" s="11">
        <f>VLOOKUP(B9865,[1]!Product_Data[#Data],3,0)</f>
        <v>1301</v>
      </c>
      <c r="J9865" s="11">
        <f t="shared" si="927"/>
        <v>1301</v>
      </c>
      <c r="K9865" s="11">
        <f t="shared" si="928"/>
        <v>1587</v>
      </c>
      <c r="L9865" s="11">
        <f t="shared" si="929"/>
        <v>286</v>
      </c>
      <c r="M9865" t="str">
        <f>VLOOKUP(C9865,[1]!Location_Data[#Data],2,0)</f>
        <v>Glendale</v>
      </c>
      <c r="N9865" t="str">
        <f>VLOOKUP(D9865,[1]!Salespeople_Data[#Data],2,0)</f>
        <v>Jeremy Mendoza</v>
      </c>
      <c r="O9865" t="str">
        <f>VLOOKUP(E9865,[1]!Customer_Data[#Data],2,0)</f>
        <v>Mark Gonzalez</v>
      </c>
      <c r="P9865" s="15">
        <f t="shared" si="924"/>
        <v>7</v>
      </c>
      <c r="Q9865">
        <f t="shared" si="925"/>
        <v>2</v>
      </c>
      <c r="R9865">
        <f t="shared" si="926"/>
        <v>2019</v>
      </c>
    </row>
    <row r="9866" spans="1:18" x14ac:dyDescent="0.25">
      <c r="A9866" s="6" t="s">
        <v>10892</v>
      </c>
      <c r="B9866" s="6" t="s">
        <v>223</v>
      </c>
      <c r="C9866" s="6" t="s">
        <v>512</v>
      </c>
      <c r="D9866" s="6" t="s">
        <v>111</v>
      </c>
      <c r="E9866" s="6" t="s">
        <v>1374</v>
      </c>
      <c r="F9866" s="10">
        <v>43699</v>
      </c>
      <c r="G9866" s="6">
        <v>3</v>
      </c>
      <c r="H9866" s="11">
        <f>VLOOKUP(B9866,[1]!Product_Data[#Data],4,0)</f>
        <v>799</v>
      </c>
      <c r="I9866" s="11">
        <f>VLOOKUP(B9866,[1]!Product_Data[#Data],3,0)</f>
        <v>455</v>
      </c>
      <c r="J9866" s="11">
        <f t="shared" si="927"/>
        <v>1365</v>
      </c>
      <c r="K9866" s="11">
        <f t="shared" si="928"/>
        <v>2397</v>
      </c>
      <c r="L9866" s="11">
        <f t="shared" si="929"/>
        <v>1032</v>
      </c>
      <c r="M9866" t="str">
        <f>VLOOKUP(C9866,[1]!Location_Data[#Data],2,0)</f>
        <v>Long Beach</v>
      </c>
      <c r="N9866" t="str">
        <f>VLOOKUP(D9866,[1]!Salespeople_Data[#Data],2,0)</f>
        <v>Ryan Welch</v>
      </c>
      <c r="O9866" t="str">
        <f>VLOOKUP(E9866,[1]!Customer_Data[#Data],2,0)</f>
        <v>Paul Lane</v>
      </c>
      <c r="P9866" s="15">
        <f t="shared" si="924"/>
        <v>5</v>
      </c>
      <c r="Q9866">
        <f t="shared" si="925"/>
        <v>8</v>
      </c>
      <c r="R9866">
        <f t="shared" si="926"/>
        <v>2019</v>
      </c>
    </row>
    <row r="9867" spans="1:18" x14ac:dyDescent="0.25">
      <c r="A9867" s="6" t="s">
        <v>10893</v>
      </c>
      <c r="B9867" s="6" t="s">
        <v>537</v>
      </c>
      <c r="C9867" s="6" t="s">
        <v>211</v>
      </c>
      <c r="D9867" s="6" t="s">
        <v>257</v>
      </c>
      <c r="E9867" s="6" t="s">
        <v>567</v>
      </c>
      <c r="F9867" s="10">
        <v>43788</v>
      </c>
      <c r="G9867" s="6">
        <v>3</v>
      </c>
      <c r="H9867" s="11">
        <f>VLOOKUP(B9867,[1]!Product_Data[#Data],4,0)</f>
        <v>556</v>
      </c>
      <c r="I9867" s="11">
        <f>VLOOKUP(B9867,[1]!Product_Data[#Data],3,0)</f>
        <v>395</v>
      </c>
      <c r="J9867" s="11">
        <f t="shared" si="927"/>
        <v>1185</v>
      </c>
      <c r="K9867" s="11">
        <f t="shared" si="928"/>
        <v>1668</v>
      </c>
      <c r="L9867" s="11">
        <f t="shared" si="929"/>
        <v>483</v>
      </c>
      <c r="M9867" t="str">
        <f>VLOOKUP(C9867,[1]!Location_Data[#Data],2,0)</f>
        <v>Chula Vista</v>
      </c>
      <c r="N9867" t="str">
        <f>VLOOKUP(D9867,[1]!Salespeople_Data[#Data],2,0)</f>
        <v>Jerry Perry</v>
      </c>
      <c r="O9867" t="str">
        <f>VLOOKUP(E9867,[1]!Customer_Data[#Data],2,0)</f>
        <v>Juan Cruz</v>
      </c>
      <c r="P9867" s="15">
        <f t="shared" si="924"/>
        <v>3</v>
      </c>
      <c r="Q9867">
        <f t="shared" si="925"/>
        <v>11</v>
      </c>
      <c r="R9867">
        <f t="shared" si="926"/>
        <v>2019</v>
      </c>
    </row>
    <row r="9868" spans="1:18" x14ac:dyDescent="0.25">
      <c r="A9868" s="6" t="s">
        <v>10894</v>
      </c>
      <c r="B9868" s="6" t="s">
        <v>177</v>
      </c>
      <c r="C9868" s="6" t="s">
        <v>331</v>
      </c>
      <c r="D9868" s="6" t="s">
        <v>10</v>
      </c>
      <c r="E9868" s="6" t="s">
        <v>611</v>
      </c>
      <c r="F9868" s="10">
        <v>43775</v>
      </c>
      <c r="G9868" s="6">
        <v>1</v>
      </c>
      <c r="H9868" s="11">
        <f>VLOOKUP(B9868,[1]!Product_Data[#Data],4,0)</f>
        <v>2497</v>
      </c>
      <c r="I9868" s="11">
        <f>VLOOKUP(B9868,[1]!Product_Data[#Data],3,0)</f>
        <v>1473</v>
      </c>
      <c r="J9868" s="11">
        <f t="shared" si="927"/>
        <v>1473</v>
      </c>
      <c r="K9868" s="11">
        <f t="shared" si="928"/>
        <v>2497</v>
      </c>
      <c r="L9868" s="11">
        <f t="shared" si="929"/>
        <v>1024</v>
      </c>
      <c r="M9868" t="str">
        <f>VLOOKUP(C9868,[1]!Location_Data[#Data],2,0)</f>
        <v>Sunnyvale</v>
      </c>
      <c r="N9868" t="str">
        <f>VLOOKUP(D9868,[1]!Salespeople_Data[#Data],2,0)</f>
        <v>Justin Lynch</v>
      </c>
      <c r="O9868" t="str">
        <f>VLOOKUP(E9868,[1]!Customer_Data[#Data],2,0)</f>
        <v>Joseph Murphy</v>
      </c>
      <c r="P9868" s="15">
        <f t="shared" si="924"/>
        <v>4</v>
      </c>
      <c r="Q9868">
        <f t="shared" si="925"/>
        <v>11</v>
      </c>
      <c r="R9868">
        <f t="shared" si="926"/>
        <v>2019</v>
      </c>
    </row>
    <row r="9869" spans="1:18" x14ac:dyDescent="0.25">
      <c r="A9869" s="6" t="s">
        <v>10895</v>
      </c>
      <c r="B9869" s="6" t="s">
        <v>340</v>
      </c>
      <c r="C9869" s="6" t="s">
        <v>355</v>
      </c>
      <c r="D9869" s="6" t="s">
        <v>58</v>
      </c>
      <c r="E9869" s="6" t="s">
        <v>2189</v>
      </c>
      <c r="F9869" s="10">
        <v>43638</v>
      </c>
      <c r="G9869" s="6">
        <v>2</v>
      </c>
      <c r="H9869" s="11">
        <f>VLOOKUP(B9869,[1]!Product_Data[#Data],4,0)</f>
        <v>1967</v>
      </c>
      <c r="I9869" s="11">
        <f>VLOOKUP(B9869,[1]!Product_Data[#Data],3,0)</f>
        <v>1397</v>
      </c>
      <c r="J9869" s="11">
        <f t="shared" si="927"/>
        <v>2794</v>
      </c>
      <c r="K9869" s="11">
        <f t="shared" si="928"/>
        <v>3934</v>
      </c>
      <c r="L9869" s="11">
        <f t="shared" si="929"/>
        <v>1140</v>
      </c>
      <c r="M9869" t="str">
        <f>VLOOKUP(C9869,[1]!Location_Data[#Data],2,0)</f>
        <v>Burbank</v>
      </c>
      <c r="N9869" t="str">
        <f>VLOOKUP(D9869,[1]!Salespeople_Data[#Data],2,0)</f>
        <v>Christopher Tucker</v>
      </c>
      <c r="O9869" t="str">
        <f>VLOOKUP(E9869,[1]!Customer_Data[#Data],2,0)</f>
        <v>Steve Hunt</v>
      </c>
      <c r="P9869" s="15">
        <f t="shared" si="924"/>
        <v>7</v>
      </c>
      <c r="Q9869">
        <f t="shared" si="925"/>
        <v>6</v>
      </c>
      <c r="R9869">
        <f t="shared" si="926"/>
        <v>2019</v>
      </c>
    </row>
    <row r="9870" spans="1:18" x14ac:dyDescent="0.25">
      <c r="A9870" s="6" t="s">
        <v>10896</v>
      </c>
      <c r="B9870" s="6" t="s">
        <v>311</v>
      </c>
      <c r="C9870" s="6" t="s">
        <v>253</v>
      </c>
      <c r="D9870" s="6" t="s">
        <v>25</v>
      </c>
      <c r="E9870" s="6" t="s">
        <v>183</v>
      </c>
      <c r="F9870" s="10">
        <v>43597</v>
      </c>
      <c r="G9870" s="6">
        <v>1</v>
      </c>
      <c r="H9870" s="11">
        <f>VLOOKUP(B9870,[1]!Product_Data[#Data],4,0)</f>
        <v>1743</v>
      </c>
      <c r="I9870" s="11">
        <f>VLOOKUP(B9870,[1]!Product_Data[#Data],3,0)</f>
        <v>872</v>
      </c>
      <c r="J9870" s="11">
        <f t="shared" si="927"/>
        <v>872</v>
      </c>
      <c r="K9870" s="11">
        <f t="shared" si="928"/>
        <v>1743</v>
      </c>
      <c r="L9870" s="11">
        <f t="shared" si="929"/>
        <v>871</v>
      </c>
      <c r="M9870" t="str">
        <f>VLOOKUP(C9870,[1]!Location_Data[#Data],2,0)</f>
        <v>Bakersfield</v>
      </c>
      <c r="N9870" t="str">
        <f>VLOOKUP(D9870,[1]!Salespeople_Data[#Data],2,0)</f>
        <v>Brian Davis</v>
      </c>
      <c r="O9870" t="str">
        <f>VLOOKUP(E9870,[1]!Customer_Data[#Data],2,0)</f>
        <v>Jerry Reed</v>
      </c>
      <c r="P9870" s="15">
        <f t="shared" si="924"/>
        <v>1</v>
      </c>
      <c r="Q9870">
        <f t="shared" si="925"/>
        <v>5</v>
      </c>
      <c r="R9870">
        <f t="shared" si="926"/>
        <v>2019</v>
      </c>
    </row>
    <row r="9871" spans="1:18" x14ac:dyDescent="0.25">
      <c r="A9871" s="6" t="s">
        <v>10897</v>
      </c>
      <c r="B9871" s="6" t="s">
        <v>605</v>
      </c>
      <c r="C9871" s="6" t="s">
        <v>229</v>
      </c>
      <c r="D9871" s="6" t="s">
        <v>216</v>
      </c>
      <c r="E9871" s="6" t="s">
        <v>233</v>
      </c>
      <c r="F9871" s="10">
        <v>43732</v>
      </c>
      <c r="G9871" s="6">
        <v>2</v>
      </c>
      <c r="H9871" s="11">
        <f>VLOOKUP(B9871,[1]!Product_Data[#Data],4,0)</f>
        <v>913</v>
      </c>
      <c r="I9871" s="11">
        <f>VLOOKUP(B9871,[1]!Product_Data[#Data],3,0)</f>
        <v>584</v>
      </c>
      <c r="J9871" s="11">
        <f t="shared" si="927"/>
        <v>1168</v>
      </c>
      <c r="K9871" s="11">
        <f t="shared" si="928"/>
        <v>1826</v>
      </c>
      <c r="L9871" s="11">
        <f t="shared" si="929"/>
        <v>658</v>
      </c>
      <c r="M9871" t="str">
        <f>VLOOKUP(C9871,[1]!Location_Data[#Data],2,0)</f>
        <v>San Jose</v>
      </c>
      <c r="N9871" t="str">
        <f>VLOOKUP(D9871,[1]!Salespeople_Data[#Data],2,0)</f>
        <v>Ernest Wagner</v>
      </c>
      <c r="O9871" t="str">
        <f>VLOOKUP(E9871,[1]!Customer_Data[#Data],2,0)</f>
        <v>Ralph Nichols</v>
      </c>
      <c r="P9871" s="15">
        <f t="shared" si="924"/>
        <v>3</v>
      </c>
      <c r="Q9871">
        <f t="shared" si="925"/>
        <v>9</v>
      </c>
      <c r="R9871">
        <f t="shared" si="926"/>
        <v>2019</v>
      </c>
    </row>
    <row r="9872" spans="1:18" x14ac:dyDescent="0.25">
      <c r="A9872" s="6" t="s">
        <v>10898</v>
      </c>
      <c r="B9872" s="6" t="s">
        <v>352</v>
      </c>
      <c r="C9872" s="6" t="s">
        <v>362</v>
      </c>
      <c r="D9872" s="6" t="s">
        <v>239</v>
      </c>
      <c r="E9872" s="6" t="s">
        <v>2704</v>
      </c>
      <c r="F9872" s="10">
        <v>43564</v>
      </c>
      <c r="G9872" s="6">
        <v>3</v>
      </c>
      <c r="H9872" s="11">
        <f>VLOOKUP(B9872,[1]!Product_Data[#Data],4,0)</f>
        <v>203</v>
      </c>
      <c r="I9872" s="11">
        <f>VLOOKUP(B9872,[1]!Product_Data[#Data],3,0)</f>
        <v>154</v>
      </c>
      <c r="J9872" s="11">
        <f t="shared" si="927"/>
        <v>462</v>
      </c>
      <c r="K9872" s="11">
        <f t="shared" si="928"/>
        <v>609</v>
      </c>
      <c r="L9872" s="11">
        <f t="shared" si="929"/>
        <v>147</v>
      </c>
      <c r="M9872" t="str">
        <f>VLOOKUP(C9872,[1]!Location_Data[#Data],2,0)</f>
        <v>San Bernardino</v>
      </c>
      <c r="N9872" t="str">
        <f>VLOOKUP(D9872,[1]!Salespeople_Data[#Data],2,0)</f>
        <v>John Reyes</v>
      </c>
      <c r="O9872" t="str">
        <f>VLOOKUP(E9872,[1]!Customer_Data[#Data],2,0)</f>
        <v>Benjamin Vasquez</v>
      </c>
      <c r="P9872" s="15">
        <f t="shared" si="924"/>
        <v>3</v>
      </c>
      <c r="Q9872">
        <f t="shared" si="925"/>
        <v>4</v>
      </c>
      <c r="R9872">
        <f t="shared" si="926"/>
        <v>2019</v>
      </c>
    </row>
    <row r="9873" spans="1:18" x14ac:dyDescent="0.25">
      <c r="A9873" s="6" t="s">
        <v>10899</v>
      </c>
      <c r="B9873" s="6" t="s">
        <v>104</v>
      </c>
      <c r="C9873" s="6" t="s">
        <v>249</v>
      </c>
      <c r="D9873" s="6" t="s">
        <v>63</v>
      </c>
      <c r="E9873" s="6" t="s">
        <v>1758</v>
      </c>
      <c r="F9873" s="10">
        <v>43516</v>
      </c>
      <c r="G9873" s="6">
        <v>1</v>
      </c>
      <c r="H9873" s="11">
        <f>VLOOKUP(B9873,[1]!Product_Data[#Data],4,0)</f>
        <v>1671</v>
      </c>
      <c r="I9873" s="11">
        <f>VLOOKUP(B9873,[1]!Product_Data[#Data],3,0)</f>
        <v>1220</v>
      </c>
      <c r="J9873" s="11">
        <f t="shared" si="927"/>
        <v>1220</v>
      </c>
      <c r="K9873" s="11">
        <f t="shared" si="928"/>
        <v>1671</v>
      </c>
      <c r="L9873" s="11">
        <f t="shared" si="929"/>
        <v>451</v>
      </c>
      <c r="M9873" t="str">
        <f>VLOOKUP(C9873,[1]!Location_Data[#Data],2,0)</f>
        <v>Roseville</v>
      </c>
      <c r="N9873" t="str">
        <f>VLOOKUP(D9873,[1]!Salespeople_Data[#Data],2,0)</f>
        <v>Jeremy Mendoza</v>
      </c>
      <c r="O9873" t="str">
        <f>VLOOKUP(E9873,[1]!Customer_Data[#Data],2,0)</f>
        <v>Lawrence Kelly</v>
      </c>
      <c r="P9873" s="15">
        <f t="shared" si="924"/>
        <v>4</v>
      </c>
      <c r="Q9873">
        <f t="shared" si="925"/>
        <v>2</v>
      </c>
      <c r="R9873">
        <f t="shared" si="926"/>
        <v>2019</v>
      </c>
    </row>
    <row r="9874" spans="1:18" x14ac:dyDescent="0.25">
      <c r="A9874" s="6" t="s">
        <v>10900</v>
      </c>
      <c r="B9874" s="6" t="s">
        <v>400</v>
      </c>
      <c r="C9874" s="6" t="s">
        <v>145</v>
      </c>
      <c r="D9874" s="6" t="s">
        <v>35</v>
      </c>
      <c r="E9874" s="6" t="s">
        <v>198</v>
      </c>
      <c r="F9874" s="10">
        <v>43760</v>
      </c>
      <c r="G9874" s="6">
        <v>1</v>
      </c>
      <c r="H9874" s="11">
        <f>VLOOKUP(B9874,[1]!Product_Data[#Data],4,0)</f>
        <v>886</v>
      </c>
      <c r="I9874" s="11">
        <f>VLOOKUP(B9874,[1]!Product_Data[#Data],3,0)</f>
        <v>478</v>
      </c>
      <c r="J9874" s="11">
        <f t="shared" si="927"/>
        <v>478</v>
      </c>
      <c r="K9874" s="11">
        <f t="shared" si="928"/>
        <v>886</v>
      </c>
      <c r="L9874" s="11">
        <f t="shared" si="929"/>
        <v>408</v>
      </c>
      <c r="M9874" t="str">
        <f>VLOOKUP(C9874,[1]!Location_Data[#Data],2,0)</f>
        <v>Santa Maria</v>
      </c>
      <c r="N9874" t="str">
        <f>VLOOKUP(D9874,[1]!Salespeople_Data[#Data],2,0)</f>
        <v>Charles Harper</v>
      </c>
      <c r="O9874" t="str">
        <f>VLOOKUP(E9874,[1]!Customer_Data[#Data],2,0)</f>
        <v>Donald Stanley</v>
      </c>
      <c r="P9874" s="15">
        <f t="shared" si="924"/>
        <v>3</v>
      </c>
      <c r="Q9874">
        <f t="shared" si="925"/>
        <v>10</v>
      </c>
      <c r="R9874">
        <f t="shared" si="926"/>
        <v>2019</v>
      </c>
    </row>
    <row r="9875" spans="1:18" x14ac:dyDescent="0.25">
      <c r="A9875" s="6" t="s">
        <v>10901</v>
      </c>
      <c r="B9875" s="6" t="s">
        <v>189</v>
      </c>
      <c r="C9875" s="6" t="s">
        <v>246</v>
      </c>
      <c r="D9875" s="6" t="s">
        <v>25</v>
      </c>
      <c r="E9875" s="6" t="s">
        <v>378</v>
      </c>
      <c r="F9875" s="10">
        <v>43505</v>
      </c>
      <c r="G9875" s="6">
        <v>2</v>
      </c>
      <c r="H9875" s="11">
        <f>VLOOKUP(B9875,[1]!Product_Data[#Data],4,0)</f>
        <v>1783</v>
      </c>
      <c r="I9875" s="11">
        <f>VLOOKUP(B9875,[1]!Product_Data[#Data],3,0)</f>
        <v>1516</v>
      </c>
      <c r="J9875" s="11">
        <f t="shared" si="927"/>
        <v>3032</v>
      </c>
      <c r="K9875" s="11">
        <f t="shared" si="928"/>
        <v>3566</v>
      </c>
      <c r="L9875" s="11">
        <f t="shared" si="929"/>
        <v>534</v>
      </c>
      <c r="M9875" t="str">
        <f>VLOOKUP(C9875,[1]!Location_Data[#Data],2,0)</f>
        <v>San Francisco</v>
      </c>
      <c r="N9875" t="str">
        <f>VLOOKUP(D9875,[1]!Salespeople_Data[#Data],2,0)</f>
        <v>Brian Davis</v>
      </c>
      <c r="O9875" t="str">
        <f>VLOOKUP(E9875,[1]!Customer_Data[#Data],2,0)</f>
        <v>Joe Baker</v>
      </c>
      <c r="P9875" s="15">
        <f t="shared" si="924"/>
        <v>7</v>
      </c>
      <c r="Q9875">
        <f t="shared" si="925"/>
        <v>2</v>
      </c>
      <c r="R9875">
        <f t="shared" si="926"/>
        <v>2019</v>
      </c>
    </row>
    <row r="9876" spans="1:18" x14ac:dyDescent="0.25">
      <c r="A9876" s="6" t="s">
        <v>10902</v>
      </c>
      <c r="B9876" s="6" t="s">
        <v>99</v>
      </c>
      <c r="C9876" s="6" t="s">
        <v>39</v>
      </c>
      <c r="D9876" s="6" t="s">
        <v>53</v>
      </c>
      <c r="E9876" s="6" t="s">
        <v>16</v>
      </c>
      <c r="F9876" s="10">
        <v>43620</v>
      </c>
      <c r="G9876" s="6">
        <v>1</v>
      </c>
      <c r="H9876" s="11">
        <f>VLOOKUP(B9876,[1]!Product_Data[#Data],4,0)</f>
        <v>1708</v>
      </c>
      <c r="I9876" s="11">
        <f>VLOOKUP(B9876,[1]!Product_Data[#Data],3,0)</f>
        <v>871</v>
      </c>
      <c r="J9876" s="11">
        <f t="shared" si="927"/>
        <v>871</v>
      </c>
      <c r="K9876" s="11">
        <f t="shared" si="928"/>
        <v>1708</v>
      </c>
      <c r="L9876" s="11">
        <f t="shared" si="929"/>
        <v>837</v>
      </c>
      <c r="M9876" t="str">
        <f>VLOOKUP(C9876,[1]!Location_Data[#Data],2,0)</f>
        <v>Oceanside</v>
      </c>
      <c r="N9876" t="str">
        <f>VLOOKUP(D9876,[1]!Salespeople_Data[#Data],2,0)</f>
        <v>Scott Mason</v>
      </c>
      <c r="O9876" t="str">
        <f>VLOOKUP(E9876,[1]!Customer_Data[#Data],2,0)</f>
        <v>Larry Dunn</v>
      </c>
      <c r="P9876" s="15">
        <f t="shared" si="924"/>
        <v>3</v>
      </c>
      <c r="Q9876">
        <f t="shared" si="925"/>
        <v>6</v>
      </c>
      <c r="R9876">
        <f t="shared" si="926"/>
        <v>2019</v>
      </c>
    </row>
    <row r="9877" spans="1:18" x14ac:dyDescent="0.25">
      <c r="A9877" s="6" t="s">
        <v>10903</v>
      </c>
      <c r="B9877" s="6" t="s">
        <v>28</v>
      </c>
      <c r="C9877" s="6" t="s">
        <v>24</v>
      </c>
      <c r="D9877" s="6" t="s">
        <v>250</v>
      </c>
      <c r="E9877" s="6" t="s">
        <v>1623</v>
      </c>
      <c r="F9877" s="10">
        <v>43468</v>
      </c>
      <c r="G9877" s="6">
        <v>3</v>
      </c>
      <c r="H9877" s="11">
        <f>VLOOKUP(B9877,[1]!Product_Data[#Data],4,0)</f>
        <v>684</v>
      </c>
      <c r="I9877" s="11">
        <f>VLOOKUP(B9877,[1]!Product_Data[#Data],3,0)</f>
        <v>561</v>
      </c>
      <c r="J9877" s="11">
        <f t="shared" si="927"/>
        <v>1683</v>
      </c>
      <c r="K9877" s="11">
        <f t="shared" si="928"/>
        <v>2052</v>
      </c>
      <c r="L9877" s="11">
        <f t="shared" si="929"/>
        <v>369</v>
      </c>
      <c r="M9877" t="str">
        <f>VLOOKUP(C9877,[1]!Location_Data[#Data],2,0)</f>
        <v>Lancaster</v>
      </c>
      <c r="N9877" t="str">
        <f>VLOOKUP(D9877,[1]!Salespeople_Data[#Data],2,0)</f>
        <v>Martin Carr</v>
      </c>
      <c r="O9877" t="str">
        <f>VLOOKUP(E9877,[1]!Customer_Data[#Data],2,0)</f>
        <v>Bobby Duncan</v>
      </c>
      <c r="P9877" s="15">
        <f t="shared" si="924"/>
        <v>5</v>
      </c>
      <c r="Q9877">
        <f t="shared" si="925"/>
        <v>1</v>
      </c>
      <c r="R9877">
        <f t="shared" si="926"/>
        <v>2019</v>
      </c>
    </row>
    <row r="9878" spans="1:18" x14ac:dyDescent="0.25">
      <c r="A9878" s="6" t="s">
        <v>10904</v>
      </c>
      <c r="B9878" s="6" t="s">
        <v>23</v>
      </c>
      <c r="C9878" s="6" t="s">
        <v>331</v>
      </c>
      <c r="D9878" s="6" t="s">
        <v>126</v>
      </c>
      <c r="E9878" s="6" t="s">
        <v>92</v>
      </c>
      <c r="F9878" s="10">
        <v>43708</v>
      </c>
      <c r="G9878" s="6">
        <v>1</v>
      </c>
      <c r="H9878" s="11">
        <f>VLOOKUP(B9878,[1]!Product_Data[#Data],4,0)</f>
        <v>1052</v>
      </c>
      <c r="I9878" s="11">
        <f>VLOOKUP(B9878,[1]!Product_Data[#Data],3,0)</f>
        <v>589</v>
      </c>
      <c r="J9878" s="11">
        <f t="shared" si="927"/>
        <v>589</v>
      </c>
      <c r="K9878" s="11">
        <f t="shared" si="928"/>
        <v>1052</v>
      </c>
      <c r="L9878" s="11">
        <f t="shared" si="929"/>
        <v>463</v>
      </c>
      <c r="M9878" t="str">
        <f>VLOOKUP(C9878,[1]!Location_Data[#Data],2,0)</f>
        <v>Sunnyvale</v>
      </c>
      <c r="N9878" t="str">
        <f>VLOOKUP(D9878,[1]!Salespeople_Data[#Data],2,0)</f>
        <v>Larry Castillo</v>
      </c>
      <c r="O9878" t="str">
        <f>VLOOKUP(E9878,[1]!Customer_Data[#Data],2,0)</f>
        <v>Charles Hughes</v>
      </c>
      <c r="P9878" s="15">
        <f t="shared" si="924"/>
        <v>7</v>
      </c>
      <c r="Q9878">
        <f t="shared" si="925"/>
        <v>8</v>
      </c>
      <c r="R9878">
        <f t="shared" si="926"/>
        <v>2019</v>
      </c>
    </row>
    <row r="9879" spans="1:18" x14ac:dyDescent="0.25">
      <c r="A9879" s="6" t="s">
        <v>10905</v>
      </c>
      <c r="B9879" s="6" t="s">
        <v>139</v>
      </c>
      <c r="C9879" s="6" t="s">
        <v>44</v>
      </c>
      <c r="D9879" s="6" t="s">
        <v>35</v>
      </c>
      <c r="E9879" s="6" t="s">
        <v>2269</v>
      </c>
      <c r="F9879" s="10">
        <v>43552</v>
      </c>
      <c r="G9879" s="6">
        <v>4</v>
      </c>
      <c r="H9879" s="11">
        <f>VLOOKUP(B9879,[1]!Product_Data[#Data],4,0)</f>
        <v>817</v>
      </c>
      <c r="I9879" s="11">
        <f>VLOOKUP(B9879,[1]!Product_Data[#Data],3,0)</f>
        <v>409</v>
      </c>
      <c r="J9879" s="11">
        <f t="shared" si="927"/>
        <v>1636</v>
      </c>
      <c r="K9879" s="11">
        <f t="shared" si="928"/>
        <v>3268</v>
      </c>
      <c r="L9879" s="11">
        <f t="shared" si="929"/>
        <v>1632</v>
      </c>
      <c r="M9879" t="str">
        <f>VLOOKUP(C9879,[1]!Location_Data[#Data],2,0)</f>
        <v>Moreno Valley</v>
      </c>
      <c r="N9879" t="str">
        <f>VLOOKUP(D9879,[1]!Salespeople_Data[#Data],2,0)</f>
        <v>Charles Harper</v>
      </c>
      <c r="O9879" t="str">
        <f>VLOOKUP(E9879,[1]!Customer_Data[#Data],2,0)</f>
        <v>Matthew Smith</v>
      </c>
      <c r="P9879" s="15">
        <f t="shared" si="924"/>
        <v>5</v>
      </c>
      <c r="Q9879">
        <f t="shared" si="925"/>
        <v>3</v>
      </c>
      <c r="R9879">
        <f t="shared" si="926"/>
        <v>2019</v>
      </c>
    </row>
    <row r="9880" spans="1:18" x14ac:dyDescent="0.25">
      <c r="A9880" s="6" t="s">
        <v>10906</v>
      </c>
      <c r="B9880" s="6" t="s">
        <v>43</v>
      </c>
      <c r="C9880" s="6" t="s">
        <v>392</v>
      </c>
      <c r="D9880" s="6" t="s">
        <v>308</v>
      </c>
      <c r="E9880" s="6" t="s">
        <v>175</v>
      </c>
      <c r="F9880" s="10">
        <v>43586</v>
      </c>
      <c r="G9880" s="6">
        <v>3</v>
      </c>
      <c r="H9880" s="11">
        <f>VLOOKUP(B9880,[1]!Product_Data[#Data],4,0)</f>
        <v>356</v>
      </c>
      <c r="I9880" s="11">
        <f>VLOOKUP(B9880,[1]!Product_Data[#Data],3,0)</f>
        <v>292</v>
      </c>
      <c r="J9880" s="11">
        <f t="shared" si="927"/>
        <v>876</v>
      </c>
      <c r="K9880" s="11">
        <f t="shared" si="928"/>
        <v>1068</v>
      </c>
      <c r="L9880" s="11">
        <f t="shared" si="929"/>
        <v>192</v>
      </c>
      <c r="M9880" t="str">
        <f>VLOOKUP(C9880,[1]!Location_Data[#Data],2,0)</f>
        <v>Visalia</v>
      </c>
      <c r="N9880" t="str">
        <f>VLOOKUP(D9880,[1]!Salespeople_Data[#Data],2,0)</f>
        <v>Fred Robertson</v>
      </c>
      <c r="O9880" t="str">
        <f>VLOOKUP(E9880,[1]!Customer_Data[#Data],2,0)</f>
        <v>Bobby Jackson</v>
      </c>
      <c r="P9880" s="15">
        <f t="shared" si="924"/>
        <v>4</v>
      </c>
      <c r="Q9880">
        <f t="shared" si="925"/>
        <v>5</v>
      </c>
      <c r="R9880">
        <f t="shared" si="926"/>
        <v>2019</v>
      </c>
    </row>
    <row r="9881" spans="1:18" x14ac:dyDescent="0.25">
      <c r="A9881" s="6" t="s">
        <v>10907</v>
      </c>
      <c r="B9881" s="6" t="s">
        <v>321</v>
      </c>
      <c r="C9881" s="6" t="s">
        <v>211</v>
      </c>
      <c r="D9881" s="6" t="s">
        <v>116</v>
      </c>
      <c r="E9881" s="6" t="s">
        <v>247</v>
      </c>
      <c r="F9881" s="10">
        <v>43828</v>
      </c>
      <c r="G9881" s="6">
        <v>1</v>
      </c>
      <c r="H9881" s="11">
        <f>VLOOKUP(B9881,[1]!Product_Data[#Data],4,0)</f>
        <v>2391</v>
      </c>
      <c r="I9881" s="11">
        <f>VLOOKUP(B9881,[1]!Product_Data[#Data],3,0)</f>
        <v>1291</v>
      </c>
      <c r="J9881" s="11">
        <f t="shared" si="927"/>
        <v>1291</v>
      </c>
      <c r="K9881" s="11">
        <f t="shared" si="928"/>
        <v>2391</v>
      </c>
      <c r="L9881" s="11">
        <f t="shared" si="929"/>
        <v>1100</v>
      </c>
      <c r="M9881" t="str">
        <f>VLOOKUP(C9881,[1]!Location_Data[#Data],2,0)</f>
        <v>Chula Vista</v>
      </c>
      <c r="N9881" t="str">
        <f>VLOOKUP(D9881,[1]!Salespeople_Data[#Data],2,0)</f>
        <v>Roger Ramos</v>
      </c>
      <c r="O9881" t="str">
        <f>VLOOKUP(E9881,[1]!Customer_Data[#Data],2,0)</f>
        <v>Jack Reid</v>
      </c>
      <c r="P9881" s="15">
        <f t="shared" si="924"/>
        <v>1</v>
      </c>
      <c r="Q9881">
        <f t="shared" si="925"/>
        <v>12</v>
      </c>
      <c r="R9881">
        <f t="shared" si="926"/>
        <v>2019</v>
      </c>
    </row>
    <row r="9882" spans="1:18" x14ac:dyDescent="0.25">
      <c r="A9882" s="6" t="s">
        <v>10908</v>
      </c>
      <c r="B9882" s="6" t="s">
        <v>389</v>
      </c>
      <c r="C9882" s="6" t="s">
        <v>48</v>
      </c>
      <c r="D9882" s="6" t="s">
        <v>345</v>
      </c>
      <c r="E9882" s="6" t="s">
        <v>2230</v>
      </c>
      <c r="F9882" s="10">
        <v>43740</v>
      </c>
      <c r="G9882" s="6">
        <v>2</v>
      </c>
      <c r="H9882" s="11">
        <f>VLOOKUP(B9882,[1]!Product_Data[#Data],4,0)</f>
        <v>1367</v>
      </c>
      <c r="I9882" s="11">
        <f>VLOOKUP(B9882,[1]!Product_Data[#Data],3,0)</f>
        <v>984</v>
      </c>
      <c r="J9882" s="11">
        <f t="shared" si="927"/>
        <v>1968</v>
      </c>
      <c r="K9882" s="11">
        <f t="shared" si="928"/>
        <v>2734</v>
      </c>
      <c r="L9882" s="11">
        <f t="shared" si="929"/>
        <v>766</v>
      </c>
      <c r="M9882" t="str">
        <f>VLOOKUP(C9882,[1]!Location_Data[#Data],2,0)</f>
        <v>Rialto</v>
      </c>
      <c r="N9882" t="str">
        <f>VLOOKUP(D9882,[1]!Salespeople_Data[#Data],2,0)</f>
        <v>Larry Marshall</v>
      </c>
      <c r="O9882" t="str">
        <f>VLOOKUP(E9882,[1]!Customer_Data[#Data],2,0)</f>
        <v>Nicholas Williamson</v>
      </c>
      <c r="P9882" s="15">
        <f t="shared" si="924"/>
        <v>4</v>
      </c>
      <c r="Q9882">
        <f t="shared" si="925"/>
        <v>10</v>
      </c>
      <c r="R9882">
        <f t="shared" si="926"/>
        <v>2019</v>
      </c>
    </row>
    <row r="9883" spans="1:18" x14ac:dyDescent="0.25">
      <c r="A9883" s="6" t="s">
        <v>10909</v>
      </c>
      <c r="B9883" s="6" t="s">
        <v>78</v>
      </c>
      <c r="C9883" s="6" t="s">
        <v>100</v>
      </c>
      <c r="D9883" s="6" t="s">
        <v>264</v>
      </c>
      <c r="E9883" s="6" t="s">
        <v>67</v>
      </c>
      <c r="F9883" s="10">
        <v>43493</v>
      </c>
      <c r="G9883" s="6">
        <v>1</v>
      </c>
      <c r="H9883" s="11">
        <f>VLOOKUP(B9883,[1]!Product_Data[#Data],4,0)</f>
        <v>1380</v>
      </c>
      <c r="I9883" s="11">
        <f>VLOOKUP(B9883,[1]!Product_Data[#Data],3,0)</f>
        <v>1090</v>
      </c>
      <c r="J9883" s="11">
        <f t="shared" si="927"/>
        <v>1090</v>
      </c>
      <c r="K9883" s="11">
        <f t="shared" si="928"/>
        <v>1380</v>
      </c>
      <c r="L9883" s="11">
        <f t="shared" si="929"/>
        <v>290</v>
      </c>
      <c r="M9883" t="str">
        <f>VLOOKUP(C9883,[1]!Location_Data[#Data],2,0)</f>
        <v>Victorville</v>
      </c>
      <c r="N9883" t="str">
        <f>VLOOKUP(D9883,[1]!Salespeople_Data[#Data],2,0)</f>
        <v>Ernest Wheeler</v>
      </c>
      <c r="O9883" t="str">
        <f>VLOOKUP(E9883,[1]!Customer_Data[#Data],2,0)</f>
        <v>William James</v>
      </c>
      <c r="P9883" s="15">
        <f t="shared" si="924"/>
        <v>2</v>
      </c>
      <c r="Q9883">
        <f t="shared" si="925"/>
        <v>1</v>
      </c>
      <c r="R9883">
        <f t="shared" si="926"/>
        <v>2019</v>
      </c>
    </row>
    <row r="9884" spans="1:18" x14ac:dyDescent="0.25">
      <c r="A9884" s="6" t="s">
        <v>10910</v>
      </c>
      <c r="B9884" s="6" t="s">
        <v>818</v>
      </c>
      <c r="C9884" s="6" t="s">
        <v>115</v>
      </c>
      <c r="D9884" s="6" t="s">
        <v>216</v>
      </c>
      <c r="E9884" s="6" t="s">
        <v>1605</v>
      </c>
      <c r="F9884" s="10">
        <v>43539</v>
      </c>
      <c r="G9884" s="6">
        <v>4</v>
      </c>
      <c r="H9884" s="11">
        <f>VLOOKUP(B9884,[1]!Product_Data[#Data],4,0)</f>
        <v>1638</v>
      </c>
      <c r="I9884" s="11">
        <f>VLOOKUP(B9884,[1]!Product_Data[#Data],3,0)</f>
        <v>1261</v>
      </c>
      <c r="J9884" s="11">
        <f t="shared" si="927"/>
        <v>5044</v>
      </c>
      <c r="K9884" s="11">
        <f t="shared" si="928"/>
        <v>6552</v>
      </c>
      <c r="L9884" s="11">
        <f t="shared" si="929"/>
        <v>1508</v>
      </c>
      <c r="M9884" t="str">
        <f>VLOOKUP(C9884,[1]!Location_Data[#Data],2,0)</f>
        <v>Glendale</v>
      </c>
      <c r="N9884" t="str">
        <f>VLOOKUP(D9884,[1]!Salespeople_Data[#Data],2,0)</f>
        <v>Ernest Wagner</v>
      </c>
      <c r="O9884" t="str">
        <f>VLOOKUP(E9884,[1]!Customer_Data[#Data],2,0)</f>
        <v>Phillip Morrison</v>
      </c>
      <c r="P9884" s="15">
        <f t="shared" si="924"/>
        <v>6</v>
      </c>
      <c r="Q9884">
        <f t="shared" si="925"/>
        <v>3</v>
      </c>
      <c r="R9884">
        <f t="shared" si="926"/>
        <v>2019</v>
      </c>
    </row>
    <row r="9885" spans="1:18" x14ac:dyDescent="0.25">
      <c r="A9885" s="6" t="s">
        <v>10911</v>
      </c>
      <c r="B9885" s="6" t="s">
        <v>252</v>
      </c>
      <c r="C9885" s="6" t="s">
        <v>316</v>
      </c>
      <c r="D9885" s="6" t="s">
        <v>111</v>
      </c>
      <c r="E9885" s="6" t="s">
        <v>2212</v>
      </c>
      <c r="F9885" s="10">
        <v>43674</v>
      </c>
      <c r="G9885" s="6">
        <v>2</v>
      </c>
      <c r="H9885" s="11">
        <f>VLOOKUP(B9885,[1]!Product_Data[#Data],4,0)</f>
        <v>1899</v>
      </c>
      <c r="I9885" s="11">
        <f>VLOOKUP(B9885,[1]!Product_Data[#Data],3,0)</f>
        <v>1044</v>
      </c>
      <c r="J9885" s="11">
        <f t="shared" si="927"/>
        <v>2088</v>
      </c>
      <c r="K9885" s="11">
        <f t="shared" si="928"/>
        <v>3798</v>
      </c>
      <c r="L9885" s="11">
        <f t="shared" si="929"/>
        <v>1710</v>
      </c>
      <c r="M9885" t="str">
        <f>VLOOKUP(C9885,[1]!Location_Data[#Data],2,0)</f>
        <v>East Los Angeles</v>
      </c>
      <c r="N9885" t="str">
        <f>VLOOKUP(D9885,[1]!Salespeople_Data[#Data],2,0)</f>
        <v>Ryan Welch</v>
      </c>
      <c r="O9885" t="str">
        <f>VLOOKUP(E9885,[1]!Customer_Data[#Data],2,0)</f>
        <v>Justin Rodriguez</v>
      </c>
      <c r="P9885" s="15">
        <f t="shared" si="924"/>
        <v>1</v>
      </c>
      <c r="Q9885">
        <f t="shared" si="925"/>
        <v>7</v>
      </c>
      <c r="R9885">
        <f t="shared" si="926"/>
        <v>2019</v>
      </c>
    </row>
    <row r="9886" spans="1:18" x14ac:dyDescent="0.25">
      <c r="A9886" s="6" t="s">
        <v>10912</v>
      </c>
      <c r="B9886" s="6" t="s">
        <v>86</v>
      </c>
      <c r="C9886" s="6" t="s">
        <v>392</v>
      </c>
      <c r="D9886" s="6" t="s">
        <v>225</v>
      </c>
      <c r="E9886" s="6" t="s">
        <v>853</v>
      </c>
      <c r="F9886" s="10">
        <v>43591</v>
      </c>
      <c r="G9886" s="6">
        <v>1</v>
      </c>
      <c r="H9886" s="11">
        <f>VLOOKUP(B9886,[1]!Product_Data[#Data],4,0)</f>
        <v>1725</v>
      </c>
      <c r="I9886" s="11">
        <f>VLOOKUP(B9886,[1]!Product_Data[#Data],3,0)</f>
        <v>1363</v>
      </c>
      <c r="J9886" s="11">
        <f t="shared" si="927"/>
        <v>1363</v>
      </c>
      <c r="K9886" s="11">
        <f t="shared" si="928"/>
        <v>1725</v>
      </c>
      <c r="L9886" s="11">
        <f t="shared" si="929"/>
        <v>362</v>
      </c>
      <c r="M9886" t="str">
        <f>VLOOKUP(C9886,[1]!Location_Data[#Data],2,0)</f>
        <v>Visalia</v>
      </c>
      <c r="N9886" t="str">
        <f>VLOOKUP(D9886,[1]!Salespeople_Data[#Data],2,0)</f>
        <v>Andrew Bowman</v>
      </c>
      <c r="O9886" t="str">
        <f>VLOOKUP(E9886,[1]!Customer_Data[#Data],2,0)</f>
        <v>Daniel Berry</v>
      </c>
      <c r="P9886" s="15">
        <f t="shared" si="924"/>
        <v>2</v>
      </c>
      <c r="Q9886">
        <f t="shared" si="925"/>
        <v>5</v>
      </c>
      <c r="R9886">
        <f t="shared" si="926"/>
        <v>2019</v>
      </c>
    </row>
    <row r="9887" spans="1:18" x14ac:dyDescent="0.25">
      <c r="A9887" s="6" t="s">
        <v>10913</v>
      </c>
      <c r="B9887" s="6" t="s">
        <v>367</v>
      </c>
      <c r="C9887" s="6" t="s">
        <v>229</v>
      </c>
      <c r="D9887" s="6" t="s">
        <v>91</v>
      </c>
      <c r="E9887" s="6" t="s">
        <v>3164</v>
      </c>
      <c r="F9887" s="10">
        <v>43814</v>
      </c>
      <c r="G9887" s="6">
        <v>1</v>
      </c>
      <c r="H9887" s="11">
        <f>VLOOKUP(B9887,[1]!Product_Data[#Data],4,0)</f>
        <v>530</v>
      </c>
      <c r="I9887" s="11">
        <f>VLOOKUP(B9887,[1]!Product_Data[#Data],3,0)</f>
        <v>424</v>
      </c>
      <c r="J9887" s="11">
        <f t="shared" si="927"/>
        <v>424</v>
      </c>
      <c r="K9887" s="11">
        <f t="shared" si="928"/>
        <v>530</v>
      </c>
      <c r="L9887" s="11">
        <f t="shared" si="929"/>
        <v>106</v>
      </c>
      <c r="M9887" t="str">
        <f>VLOOKUP(C9887,[1]!Location_Data[#Data],2,0)</f>
        <v>San Jose</v>
      </c>
      <c r="N9887" t="str">
        <f>VLOOKUP(D9887,[1]!Salespeople_Data[#Data],2,0)</f>
        <v>Howard Gardner</v>
      </c>
      <c r="O9887" t="str">
        <f>VLOOKUP(E9887,[1]!Customer_Data[#Data],2,0)</f>
        <v>Harry Perkins</v>
      </c>
      <c r="P9887" s="15">
        <f t="shared" si="924"/>
        <v>1</v>
      </c>
      <c r="Q9887">
        <f t="shared" si="925"/>
        <v>12</v>
      </c>
      <c r="R9887">
        <f t="shared" si="926"/>
        <v>2019</v>
      </c>
    </row>
    <row r="9888" spans="1:18" x14ac:dyDescent="0.25">
      <c r="A9888" s="6" t="s">
        <v>10914</v>
      </c>
      <c r="B9888" s="6" t="s">
        <v>457</v>
      </c>
      <c r="C9888" s="6" t="s">
        <v>380</v>
      </c>
      <c r="D9888" s="6" t="s">
        <v>308</v>
      </c>
      <c r="E9888" s="6" t="s">
        <v>2056</v>
      </c>
      <c r="F9888" s="10">
        <v>43479</v>
      </c>
      <c r="G9888" s="6">
        <v>1</v>
      </c>
      <c r="H9888" s="11">
        <f>VLOOKUP(B9888,[1]!Product_Data[#Data],4,0)</f>
        <v>947</v>
      </c>
      <c r="I9888" s="11">
        <f>VLOOKUP(B9888,[1]!Product_Data[#Data],3,0)</f>
        <v>786</v>
      </c>
      <c r="J9888" s="11">
        <f t="shared" si="927"/>
        <v>786</v>
      </c>
      <c r="K9888" s="11">
        <f t="shared" si="928"/>
        <v>947</v>
      </c>
      <c r="L9888" s="11">
        <f t="shared" si="929"/>
        <v>161</v>
      </c>
      <c r="M9888" t="str">
        <f>VLOOKUP(C9888,[1]!Location_Data[#Data],2,0)</f>
        <v>Los Angeles</v>
      </c>
      <c r="N9888" t="str">
        <f>VLOOKUP(D9888,[1]!Salespeople_Data[#Data],2,0)</f>
        <v>Fred Robertson</v>
      </c>
      <c r="O9888" t="str">
        <f>VLOOKUP(E9888,[1]!Customer_Data[#Data],2,0)</f>
        <v>Wayne Gardner</v>
      </c>
      <c r="P9888" s="15">
        <f t="shared" si="924"/>
        <v>2</v>
      </c>
      <c r="Q9888">
        <f t="shared" si="925"/>
        <v>1</v>
      </c>
      <c r="R9888">
        <f t="shared" si="926"/>
        <v>2019</v>
      </c>
    </row>
    <row r="9889" spans="1:18" x14ac:dyDescent="0.25">
      <c r="A9889" s="6" t="s">
        <v>10915</v>
      </c>
      <c r="B9889" s="6" t="s">
        <v>263</v>
      </c>
      <c r="C9889" s="6" t="s">
        <v>249</v>
      </c>
      <c r="D9889" s="6" t="s">
        <v>20</v>
      </c>
      <c r="E9889" s="6" t="s">
        <v>900</v>
      </c>
      <c r="F9889" s="10">
        <v>43702</v>
      </c>
      <c r="G9889" s="6">
        <v>1</v>
      </c>
      <c r="H9889" s="11">
        <f>VLOOKUP(B9889,[1]!Product_Data[#Data],4,0)</f>
        <v>378</v>
      </c>
      <c r="I9889" s="11">
        <f>VLOOKUP(B9889,[1]!Product_Data[#Data],3,0)</f>
        <v>291</v>
      </c>
      <c r="J9889" s="11">
        <f t="shared" si="927"/>
        <v>291</v>
      </c>
      <c r="K9889" s="11">
        <f t="shared" si="928"/>
        <v>378</v>
      </c>
      <c r="L9889" s="11">
        <f t="shared" si="929"/>
        <v>87</v>
      </c>
      <c r="M9889" t="str">
        <f>VLOOKUP(C9889,[1]!Location_Data[#Data],2,0)</f>
        <v>Roseville</v>
      </c>
      <c r="N9889" t="str">
        <f>VLOOKUP(D9889,[1]!Salespeople_Data[#Data],2,0)</f>
        <v>Joshua Cook</v>
      </c>
      <c r="O9889" t="str">
        <f>VLOOKUP(E9889,[1]!Customer_Data[#Data],2,0)</f>
        <v>Gerald Clark</v>
      </c>
      <c r="P9889" s="15">
        <f t="shared" si="924"/>
        <v>1</v>
      </c>
      <c r="Q9889">
        <f t="shared" si="925"/>
        <v>8</v>
      </c>
      <c r="R9889">
        <f t="shared" si="926"/>
        <v>2019</v>
      </c>
    </row>
    <row r="9890" spans="1:18" x14ac:dyDescent="0.25">
      <c r="A9890" s="6" t="s">
        <v>10916</v>
      </c>
      <c r="B9890" s="6" t="s">
        <v>289</v>
      </c>
      <c r="C9890" s="6" t="s">
        <v>156</v>
      </c>
      <c r="D9890" s="6" t="s">
        <v>257</v>
      </c>
      <c r="E9890" s="6" t="s">
        <v>1889</v>
      </c>
      <c r="F9890" s="10">
        <v>43779</v>
      </c>
      <c r="G9890" s="6">
        <v>2</v>
      </c>
      <c r="H9890" s="11">
        <f>VLOOKUP(B9890,[1]!Product_Data[#Data],4,0)</f>
        <v>368</v>
      </c>
      <c r="I9890" s="11">
        <f>VLOOKUP(B9890,[1]!Product_Data[#Data],3,0)</f>
        <v>294</v>
      </c>
      <c r="J9890" s="11">
        <f t="shared" si="927"/>
        <v>588</v>
      </c>
      <c r="K9890" s="11">
        <f t="shared" si="928"/>
        <v>736</v>
      </c>
      <c r="L9890" s="11">
        <f t="shared" si="929"/>
        <v>148</v>
      </c>
      <c r="M9890" t="str">
        <f>VLOOKUP(C9890,[1]!Location_Data[#Data],2,0)</f>
        <v>Sacramento</v>
      </c>
      <c r="N9890" t="str">
        <f>VLOOKUP(D9890,[1]!Salespeople_Data[#Data],2,0)</f>
        <v>Jerry Perry</v>
      </c>
      <c r="O9890" t="str">
        <f>VLOOKUP(E9890,[1]!Customer_Data[#Data],2,0)</f>
        <v>Terry Mills</v>
      </c>
      <c r="P9890" s="15">
        <f t="shared" si="924"/>
        <v>1</v>
      </c>
      <c r="Q9890">
        <f t="shared" si="925"/>
        <v>11</v>
      </c>
      <c r="R9890">
        <f t="shared" si="926"/>
        <v>2019</v>
      </c>
    </row>
    <row r="9891" spans="1:18" x14ac:dyDescent="0.25">
      <c r="A9891" s="6" t="s">
        <v>10917</v>
      </c>
      <c r="B9891" s="6" t="s">
        <v>47</v>
      </c>
      <c r="C9891" s="6" t="s">
        <v>190</v>
      </c>
      <c r="D9891" s="6" t="s">
        <v>269</v>
      </c>
      <c r="E9891" s="6" t="s">
        <v>258</v>
      </c>
      <c r="F9891" s="10">
        <v>43522</v>
      </c>
      <c r="G9891" s="6">
        <v>1</v>
      </c>
      <c r="H9891" s="11">
        <f>VLOOKUP(B9891,[1]!Product_Data[#Data],4,0)</f>
        <v>1812</v>
      </c>
      <c r="I9891" s="11">
        <f>VLOOKUP(B9891,[1]!Product_Data[#Data],3,0)</f>
        <v>1305</v>
      </c>
      <c r="J9891" s="11">
        <f t="shared" si="927"/>
        <v>1305</v>
      </c>
      <c r="K9891" s="11">
        <f t="shared" si="928"/>
        <v>1812</v>
      </c>
      <c r="L9891" s="11">
        <f t="shared" si="929"/>
        <v>507</v>
      </c>
      <c r="M9891" t="str">
        <f>VLOOKUP(C9891,[1]!Location_Data[#Data],2,0)</f>
        <v>Oakland</v>
      </c>
      <c r="N9891" t="str">
        <f>VLOOKUP(D9891,[1]!Salespeople_Data[#Data],2,0)</f>
        <v>Kevin Butler</v>
      </c>
      <c r="O9891" t="str">
        <f>VLOOKUP(E9891,[1]!Customer_Data[#Data],2,0)</f>
        <v>Antonio Morris</v>
      </c>
      <c r="P9891" s="15">
        <f t="shared" si="924"/>
        <v>3</v>
      </c>
      <c r="Q9891">
        <f t="shared" si="925"/>
        <v>2</v>
      </c>
      <c r="R9891">
        <f t="shared" si="926"/>
        <v>2019</v>
      </c>
    </row>
    <row r="9892" spans="1:18" x14ac:dyDescent="0.25">
      <c r="A9892" s="6" t="s">
        <v>10918</v>
      </c>
      <c r="B9892" s="6" t="s">
        <v>703</v>
      </c>
      <c r="C9892" s="6" t="s">
        <v>527</v>
      </c>
      <c r="D9892" s="6" t="s">
        <v>165</v>
      </c>
      <c r="E9892" s="6" t="s">
        <v>1425</v>
      </c>
      <c r="F9892" s="10">
        <v>43476</v>
      </c>
      <c r="G9892" s="6">
        <v>1</v>
      </c>
      <c r="H9892" s="11">
        <f>VLOOKUP(B9892,[1]!Product_Data[#Data],4,0)</f>
        <v>530</v>
      </c>
      <c r="I9892" s="11">
        <f>VLOOKUP(B9892,[1]!Product_Data[#Data],3,0)</f>
        <v>435</v>
      </c>
      <c r="J9892" s="11">
        <f t="shared" si="927"/>
        <v>435</v>
      </c>
      <c r="K9892" s="11">
        <f t="shared" si="928"/>
        <v>530</v>
      </c>
      <c r="L9892" s="11">
        <f t="shared" si="929"/>
        <v>95</v>
      </c>
      <c r="M9892" t="str">
        <f>VLOOKUP(C9892,[1]!Location_Data[#Data],2,0)</f>
        <v>Stockton</v>
      </c>
      <c r="N9892" t="str">
        <f>VLOOKUP(D9892,[1]!Salespeople_Data[#Data],2,0)</f>
        <v>Joe Sims</v>
      </c>
      <c r="O9892" t="str">
        <f>VLOOKUP(E9892,[1]!Customer_Data[#Data],2,0)</f>
        <v>Johnny Andrews</v>
      </c>
      <c r="P9892" s="15">
        <f t="shared" si="924"/>
        <v>6</v>
      </c>
      <c r="Q9892">
        <f t="shared" si="925"/>
        <v>1</v>
      </c>
      <c r="R9892">
        <f t="shared" si="926"/>
        <v>2019</v>
      </c>
    </row>
    <row r="9893" spans="1:18" x14ac:dyDescent="0.25">
      <c r="A9893" s="6" t="s">
        <v>10919</v>
      </c>
      <c r="B9893" s="6" t="s">
        <v>569</v>
      </c>
      <c r="C9893" s="6" t="s">
        <v>490</v>
      </c>
      <c r="D9893" s="6" t="s">
        <v>250</v>
      </c>
      <c r="E9893" s="6" t="s">
        <v>326</v>
      </c>
      <c r="F9893" s="10">
        <v>43595</v>
      </c>
      <c r="G9893" s="6">
        <v>3</v>
      </c>
      <c r="H9893" s="11">
        <f>VLOOKUP(B9893,[1]!Product_Data[#Data],4,0)</f>
        <v>1178</v>
      </c>
      <c r="I9893" s="11">
        <f>VLOOKUP(B9893,[1]!Product_Data[#Data],3,0)</f>
        <v>683</v>
      </c>
      <c r="J9893" s="11">
        <f t="shared" si="927"/>
        <v>2049</v>
      </c>
      <c r="K9893" s="11">
        <f t="shared" si="928"/>
        <v>3534</v>
      </c>
      <c r="L9893" s="11">
        <f t="shared" si="929"/>
        <v>1485</v>
      </c>
      <c r="M9893" t="str">
        <f>VLOOKUP(C9893,[1]!Location_Data[#Data],2,0)</f>
        <v>Temecula</v>
      </c>
      <c r="N9893" t="str">
        <f>VLOOKUP(D9893,[1]!Salespeople_Data[#Data],2,0)</f>
        <v>Martin Carr</v>
      </c>
      <c r="O9893" t="str">
        <f>VLOOKUP(E9893,[1]!Customer_Data[#Data],2,0)</f>
        <v>Kevin Willis</v>
      </c>
      <c r="P9893" s="15">
        <f t="shared" si="924"/>
        <v>6</v>
      </c>
      <c r="Q9893">
        <f t="shared" si="925"/>
        <v>5</v>
      </c>
      <c r="R9893">
        <f t="shared" si="926"/>
        <v>2019</v>
      </c>
    </row>
    <row r="9894" spans="1:18" x14ac:dyDescent="0.25">
      <c r="A9894" s="6" t="s">
        <v>10920</v>
      </c>
      <c r="B9894" s="6" t="s">
        <v>703</v>
      </c>
      <c r="C9894" s="6" t="s">
        <v>512</v>
      </c>
      <c r="D9894" s="6" t="s">
        <v>165</v>
      </c>
      <c r="E9894" s="6" t="s">
        <v>816</v>
      </c>
      <c r="F9894" s="10">
        <v>43503</v>
      </c>
      <c r="G9894" s="6">
        <v>3</v>
      </c>
      <c r="H9894" s="11">
        <f>VLOOKUP(B9894,[1]!Product_Data[#Data],4,0)</f>
        <v>530</v>
      </c>
      <c r="I9894" s="11">
        <f>VLOOKUP(B9894,[1]!Product_Data[#Data],3,0)</f>
        <v>435</v>
      </c>
      <c r="J9894" s="11">
        <f t="shared" si="927"/>
        <v>1305</v>
      </c>
      <c r="K9894" s="11">
        <f t="shared" si="928"/>
        <v>1590</v>
      </c>
      <c r="L9894" s="11">
        <f t="shared" si="929"/>
        <v>285</v>
      </c>
      <c r="M9894" t="str">
        <f>VLOOKUP(C9894,[1]!Location_Data[#Data],2,0)</f>
        <v>Long Beach</v>
      </c>
      <c r="N9894" t="str">
        <f>VLOOKUP(D9894,[1]!Salespeople_Data[#Data],2,0)</f>
        <v>Joe Sims</v>
      </c>
      <c r="O9894" t="str">
        <f>VLOOKUP(E9894,[1]!Customer_Data[#Data],2,0)</f>
        <v>Steven Martinez</v>
      </c>
      <c r="P9894" s="15">
        <f t="shared" si="924"/>
        <v>5</v>
      </c>
      <c r="Q9894">
        <f t="shared" si="925"/>
        <v>2</v>
      </c>
      <c r="R9894">
        <f t="shared" si="926"/>
        <v>2019</v>
      </c>
    </row>
    <row r="9895" spans="1:18" x14ac:dyDescent="0.25">
      <c r="A9895" s="6" t="s">
        <v>10921</v>
      </c>
      <c r="B9895" s="6" t="s">
        <v>238</v>
      </c>
      <c r="C9895" s="6" t="s">
        <v>286</v>
      </c>
      <c r="D9895" s="6" t="s">
        <v>159</v>
      </c>
      <c r="E9895" s="6" t="s">
        <v>576</v>
      </c>
      <c r="F9895" s="10">
        <v>43502</v>
      </c>
      <c r="G9895" s="6">
        <v>1</v>
      </c>
      <c r="H9895" s="11">
        <f>VLOOKUP(B9895,[1]!Product_Data[#Data],4,0)</f>
        <v>871</v>
      </c>
      <c r="I9895" s="11">
        <f>VLOOKUP(B9895,[1]!Product_Data[#Data],3,0)</f>
        <v>540</v>
      </c>
      <c r="J9895" s="11">
        <f t="shared" si="927"/>
        <v>540</v>
      </c>
      <c r="K9895" s="11">
        <f t="shared" si="928"/>
        <v>871</v>
      </c>
      <c r="L9895" s="11">
        <f t="shared" si="929"/>
        <v>331</v>
      </c>
      <c r="M9895" t="str">
        <f>VLOOKUP(C9895,[1]!Location_Data[#Data],2,0)</f>
        <v>El Monte</v>
      </c>
      <c r="N9895" t="str">
        <f>VLOOKUP(D9895,[1]!Salespeople_Data[#Data],2,0)</f>
        <v>Bobby Russell</v>
      </c>
      <c r="O9895" t="str">
        <f>VLOOKUP(E9895,[1]!Customer_Data[#Data],2,0)</f>
        <v>Samuel Kim</v>
      </c>
      <c r="P9895" s="15">
        <f t="shared" si="924"/>
        <v>4</v>
      </c>
      <c r="Q9895">
        <f t="shared" si="925"/>
        <v>2</v>
      </c>
      <c r="R9895">
        <f t="shared" si="926"/>
        <v>2019</v>
      </c>
    </row>
    <row r="9896" spans="1:18" x14ac:dyDescent="0.25">
      <c r="A9896" s="6" t="s">
        <v>10922</v>
      </c>
      <c r="B9896" s="6" t="s">
        <v>361</v>
      </c>
      <c r="C9896" s="6" t="s">
        <v>211</v>
      </c>
      <c r="D9896" s="6" t="s">
        <v>106</v>
      </c>
      <c r="E9896" s="6" t="s">
        <v>1063</v>
      </c>
      <c r="F9896" s="10">
        <v>43706</v>
      </c>
      <c r="G9896" s="6">
        <v>1</v>
      </c>
      <c r="H9896" s="11">
        <f>VLOOKUP(B9896,[1]!Product_Data[#Data],4,0)</f>
        <v>1338</v>
      </c>
      <c r="I9896" s="11">
        <f>VLOOKUP(B9896,[1]!Product_Data[#Data],3,0)</f>
        <v>682</v>
      </c>
      <c r="J9896" s="11">
        <f t="shared" si="927"/>
        <v>682</v>
      </c>
      <c r="K9896" s="11">
        <f t="shared" si="928"/>
        <v>1338</v>
      </c>
      <c r="L9896" s="11">
        <f t="shared" si="929"/>
        <v>656</v>
      </c>
      <c r="M9896" t="str">
        <f>VLOOKUP(C9896,[1]!Location_Data[#Data],2,0)</f>
        <v>Chula Vista</v>
      </c>
      <c r="N9896" t="str">
        <f>VLOOKUP(D9896,[1]!Salespeople_Data[#Data],2,0)</f>
        <v>Patrick Ruiz</v>
      </c>
      <c r="O9896" t="str">
        <f>VLOOKUP(E9896,[1]!Customer_Data[#Data],2,0)</f>
        <v>Michael Reed</v>
      </c>
      <c r="P9896" s="15">
        <f t="shared" si="924"/>
        <v>5</v>
      </c>
      <c r="Q9896">
        <f t="shared" si="925"/>
        <v>8</v>
      </c>
      <c r="R9896">
        <f t="shared" si="926"/>
        <v>2019</v>
      </c>
    </row>
    <row r="9897" spans="1:18" x14ac:dyDescent="0.25">
      <c r="A9897" s="6" t="s">
        <v>10923</v>
      </c>
      <c r="B9897" s="6" t="s">
        <v>185</v>
      </c>
      <c r="C9897" s="6" t="s">
        <v>276</v>
      </c>
      <c r="D9897" s="6" t="s">
        <v>170</v>
      </c>
      <c r="E9897" s="6" t="s">
        <v>299</v>
      </c>
      <c r="F9897" s="10">
        <v>43733</v>
      </c>
      <c r="G9897" s="6">
        <v>1</v>
      </c>
      <c r="H9897" s="11">
        <f>VLOOKUP(B9897,[1]!Product_Data[#Data],4,0)</f>
        <v>667</v>
      </c>
      <c r="I9897" s="11">
        <f>VLOOKUP(B9897,[1]!Product_Data[#Data],3,0)</f>
        <v>387</v>
      </c>
      <c r="J9897" s="11">
        <f t="shared" si="927"/>
        <v>387</v>
      </c>
      <c r="K9897" s="11">
        <f t="shared" si="928"/>
        <v>667</v>
      </c>
      <c r="L9897" s="11">
        <f t="shared" si="929"/>
        <v>280</v>
      </c>
      <c r="M9897" t="str">
        <f>VLOOKUP(C9897,[1]!Location_Data[#Data],2,0)</f>
        <v>Orange</v>
      </c>
      <c r="N9897" t="str">
        <f>VLOOKUP(D9897,[1]!Salespeople_Data[#Data],2,0)</f>
        <v>Sean Miller</v>
      </c>
      <c r="O9897" t="str">
        <f>VLOOKUP(E9897,[1]!Customer_Data[#Data],2,0)</f>
        <v>Kenneth Ryan</v>
      </c>
      <c r="P9897" s="15">
        <f t="shared" si="924"/>
        <v>4</v>
      </c>
      <c r="Q9897">
        <f t="shared" si="925"/>
        <v>9</v>
      </c>
      <c r="R9897">
        <f t="shared" si="926"/>
        <v>2019</v>
      </c>
    </row>
    <row r="9898" spans="1:18" x14ac:dyDescent="0.25">
      <c r="A9898" s="6" t="s">
        <v>10924</v>
      </c>
      <c r="B9898" s="6" t="s">
        <v>132</v>
      </c>
      <c r="C9898" s="6" t="s">
        <v>490</v>
      </c>
      <c r="D9898" s="6" t="s">
        <v>80</v>
      </c>
      <c r="E9898" s="6" t="s">
        <v>1856</v>
      </c>
      <c r="F9898" s="10">
        <v>43636</v>
      </c>
      <c r="G9898" s="6">
        <v>2</v>
      </c>
      <c r="H9898" s="11">
        <f>VLOOKUP(B9898,[1]!Product_Data[#Data],4,0)</f>
        <v>2091</v>
      </c>
      <c r="I9898" s="11">
        <f>VLOOKUP(B9898,[1]!Product_Data[#Data],3,0)</f>
        <v>1485</v>
      </c>
      <c r="J9898" s="11">
        <f t="shared" si="927"/>
        <v>2970</v>
      </c>
      <c r="K9898" s="11">
        <f t="shared" si="928"/>
        <v>4182</v>
      </c>
      <c r="L9898" s="11">
        <f t="shared" si="929"/>
        <v>1212</v>
      </c>
      <c r="M9898" t="str">
        <f>VLOOKUP(C9898,[1]!Location_Data[#Data],2,0)</f>
        <v>Temecula</v>
      </c>
      <c r="N9898" t="str">
        <f>VLOOKUP(D9898,[1]!Salespeople_Data[#Data],2,0)</f>
        <v>Henry Nelson</v>
      </c>
      <c r="O9898" t="str">
        <f>VLOOKUP(E9898,[1]!Customer_Data[#Data],2,0)</f>
        <v>Christopher Johnston</v>
      </c>
      <c r="P9898" s="15">
        <f t="shared" si="924"/>
        <v>5</v>
      </c>
      <c r="Q9898">
        <f t="shared" si="925"/>
        <v>6</v>
      </c>
      <c r="R9898">
        <f t="shared" si="926"/>
        <v>2019</v>
      </c>
    </row>
    <row r="9899" spans="1:18" x14ac:dyDescent="0.25">
      <c r="A9899" s="6" t="s">
        <v>10925</v>
      </c>
      <c r="B9899" s="6" t="s">
        <v>461</v>
      </c>
      <c r="C9899" s="6" t="s">
        <v>570</v>
      </c>
      <c r="D9899" s="6" t="s">
        <v>58</v>
      </c>
      <c r="E9899" s="6" t="s">
        <v>1267</v>
      </c>
      <c r="F9899" s="10">
        <v>43828</v>
      </c>
      <c r="G9899" s="6">
        <v>2</v>
      </c>
      <c r="H9899" s="11">
        <f>VLOOKUP(B9899,[1]!Product_Data[#Data],4,0)</f>
        <v>35</v>
      </c>
      <c r="I9899" s="11">
        <f>VLOOKUP(B9899,[1]!Product_Data[#Data],3,0)</f>
        <v>22</v>
      </c>
      <c r="J9899" s="11">
        <f t="shared" si="927"/>
        <v>44</v>
      </c>
      <c r="K9899" s="11">
        <f t="shared" si="928"/>
        <v>70</v>
      </c>
      <c r="L9899" s="11">
        <f t="shared" si="929"/>
        <v>26</v>
      </c>
      <c r="M9899" t="str">
        <f>VLOOKUP(C9899,[1]!Location_Data[#Data],2,0)</f>
        <v>Fresno</v>
      </c>
      <c r="N9899" t="str">
        <f>VLOOKUP(D9899,[1]!Salespeople_Data[#Data],2,0)</f>
        <v>Christopher Tucker</v>
      </c>
      <c r="O9899" t="str">
        <f>VLOOKUP(E9899,[1]!Customer_Data[#Data],2,0)</f>
        <v>Kevin Gilbert</v>
      </c>
      <c r="P9899" s="15">
        <f t="shared" si="924"/>
        <v>1</v>
      </c>
      <c r="Q9899">
        <f t="shared" si="925"/>
        <v>12</v>
      </c>
      <c r="R9899">
        <f t="shared" si="926"/>
        <v>2019</v>
      </c>
    </row>
    <row r="9900" spans="1:18" x14ac:dyDescent="0.25">
      <c r="A9900" s="6" t="s">
        <v>10926</v>
      </c>
      <c r="B9900" s="6" t="s">
        <v>412</v>
      </c>
      <c r="C9900" s="6" t="s">
        <v>380</v>
      </c>
      <c r="D9900" s="6" t="s">
        <v>250</v>
      </c>
      <c r="E9900" s="6" t="s">
        <v>2580</v>
      </c>
      <c r="F9900" s="10">
        <v>43754</v>
      </c>
      <c r="G9900" s="6">
        <v>3</v>
      </c>
      <c r="H9900" s="11">
        <f>VLOOKUP(B9900,[1]!Product_Data[#Data],4,0)</f>
        <v>2396</v>
      </c>
      <c r="I9900" s="11">
        <f>VLOOKUP(B9900,[1]!Product_Data[#Data],3,0)</f>
        <v>1965</v>
      </c>
      <c r="J9900" s="11">
        <f t="shared" si="927"/>
        <v>5895</v>
      </c>
      <c r="K9900" s="11">
        <f t="shared" si="928"/>
        <v>7188</v>
      </c>
      <c r="L9900" s="11">
        <f t="shared" si="929"/>
        <v>1293</v>
      </c>
      <c r="M9900" t="str">
        <f>VLOOKUP(C9900,[1]!Location_Data[#Data],2,0)</f>
        <v>Los Angeles</v>
      </c>
      <c r="N9900" t="str">
        <f>VLOOKUP(D9900,[1]!Salespeople_Data[#Data],2,0)</f>
        <v>Martin Carr</v>
      </c>
      <c r="O9900" t="str">
        <f>VLOOKUP(E9900,[1]!Customer_Data[#Data],2,0)</f>
        <v>Jerry Barnes</v>
      </c>
      <c r="P9900" s="15">
        <f t="shared" si="924"/>
        <v>4</v>
      </c>
      <c r="Q9900">
        <f t="shared" si="925"/>
        <v>10</v>
      </c>
      <c r="R9900">
        <f t="shared" si="926"/>
        <v>2019</v>
      </c>
    </row>
    <row r="9901" spans="1:18" x14ac:dyDescent="0.25">
      <c r="A9901" s="6" t="s">
        <v>10927</v>
      </c>
      <c r="B9901" s="6" t="s">
        <v>408</v>
      </c>
      <c r="C9901" s="6" t="s">
        <v>490</v>
      </c>
      <c r="D9901" s="6" t="s">
        <v>413</v>
      </c>
      <c r="E9901" s="6" t="s">
        <v>2580</v>
      </c>
      <c r="F9901" s="10">
        <v>43643</v>
      </c>
      <c r="G9901" s="6">
        <v>4</v>
      </c>
      <c r="H9901" s="11">
        <f>VLOOKUP(B9901,[1]!Product_Data[#Data],4,0)</f>
        <v>1405</v>
      </c>
      <c r="I9901" s="11">
        <f>VLOOKUP(B9901,[1]!Product_Data[#Data],3,0)</f>
        <v>1054</v>
      </c>
      <c r="J9901" s="11">
        <f t="shared" si="927"/>
        <v>4216</v>
      </c>
      <c r="K9901" s="11">
        <f t="shared" si="928"/>
        <v>5620</v>
      </c>
      <c r="L9901" s="11">
        <f t="shared" si="929"/>
        <v>1404</v>
      </c>
      <c r="M9901" t="str">
        <f>VLOOKUP(C9901,[1]!Location_Data[#Data],2,0)</f>
        <v>Temecula</v>
      </c>
      <c r="N9901" t="str">
        <f>VLOOKUP(D9901,[1]!Salespeople_Data[#Data],2,0)</f>
        <v>Kenneth Bradley</v>
      </c>
      <c r="O9901" t="str">
        <f>VLOOKUP(E9901,[1]!Customer_Data[#Data],2,0)</f>
        <v>Jerry Barnes</v>
      </c>
      <c r="P9901" s="15">
        <f t="shared" si="924"/>
        <v>5</v>
      </c>
      <c r="Q9901">
        <f t="shared" si="925"/>
        <v>6</v>
      </c>
      <c r="R9901">
        <f t="shared" si="926"/>
        <v>2019</v>
      </c>
    </row>
    <row r="9902" spans="1:18" x14ac:dyDescent="0.25">
      <c r="A9902" s="6" t="s">
        <v>10928</v>
      </c>
      <c r="B9902" s="6" t="s">
        <v>61</v>
      </c>
      <c r="C9902" s="6" t="s">
        <v>204</v>
      </c>
      <c r="D9902" s="6" t="s">
        <v>447</v>
      </c>
      <c r="E9902" s="6" t="s">
        <v>2704</v>
      </c>
      <c r="F9902" s="10">
        <v>43734</v>
      </c>
      <c r="G9902" s="6">
        <v>3</v>
      </c>
      <c r="H9902" s="11">
        <f>VLOOKUP(B9902,[1]!Product_Data[#Data],4,0)</f>
        <v>1889</v>
      </c>
      <c r="I9902" s="11">
        <f>VLOOKUP(B9902,[1]!Product_Data[#Data],3,0)</f>
        <v>945</v>
      </c>
      <c r="J9902" s="11">
        <f t="shared" si="927"/>
        <v>2835</v>
      </c>
      <c r="K9902" s="11">
        <f t="shared" si="928"/>
        <v>5667</v>
      </c>
      <c r="L9902" s="11">
        <f t="shared" si="929"/>
        <v>2832</v>
      </c>
      <c r="M9902" t="str">
        <f>VLOOKUP(C9902,[1]!Location_Data[#Data],2,0)</f>
        <v>Corona</v>
      </c>
      <c r="N9902" t="str">
        <f>VLOOKUP(D9902,[1]!Salespeople_Data[#Data],2,0)</f>
        <v>Howard Sims</v>
      </c>
      <c r="O9902" t="str">
        <f>VLOOKUP(E9902,[1]!Customer_Data[#Data],2,0)</f>
        <v>Benjamin Vasquez</v>
      </c>
      <c r="P9902" s="15">
        <f t="shared" si="924"/>
        <v>5</v>
      </c>
      <c r="Q9902">
        <f t="shared" si="925"/>
        <v>9</v>
      </c>
      <c r="R9902">
        <f t="shared" si="926"/>
        <v>2019</v>
      </c>
    </row>
    <row r="9903" spans="1:18" x14ac:dyDescent="0.25">
      <c r="A9903" s="6" t="s">
        <v>10929</v>
      </c>
      <c r="B9903" s="6" t="s">
        <v>752</v>
      </c>
      <c r="C9903" s="6" t="s">
        <v>135</v>
      </c>
      <c r="D9903" s="6" t="s">
        <v>106</v>
      </c>
      <c r="E9903" s="6" t="s">
        <v>1822</v>
      </c>
      <c r="F9903" s="10">
        <v>43553</v>
      </c>
      <c r="G9903" s="6">
        <v>1</v>
      </c>
      <c r="H9903" s="11">
        <f>VLOOKUP(B9903,[1]!Product_Data[#Data],4,0)</f>
        <v>95</v>
      </c>
      <c r="I9903" s="11">
        <f>VLOOKUP(B9903,[1]!Product_Data[#Data],3,0)</f>
        <v>61</v>
      </c>
      <c r="J9903" s="11">
        <f t="shared" si="927"/>
        <v>61</v>
      </c>
      <c r="K9903" s="11">
        <f t="shared" si="928"/>
        <v>95</v>
      </c>
      <c r="L9903" s="11">
        <f t="shared" si="929"/>
        <v>34</v>
      </c>
      <c r="M9903" t="str">
        <f>VLOOKUP(C9903,[1]!Location_Data[#Data],2,0)</f>
        <v>Oxnard</v>
      </c>
      <c r="N9903" t="str">
        <f>VLOOKUP(D9903,[1]!Salespeople_Data[#Data],2,0)</f>
        <v>Patrick Ruiz</v>
      </c>
      <c r="O9903" t="str">
        <f>VLOOKUP(E9903,[1]!Customer_Data[#Data],2,0)</f>
        <v>Carl Collins</v>
      </c>
      <c r="P9903" s="15">
        <f t="shared" si="924"/>
        <v>6</v>
      </c>
      <c r="Q9903">
        <f t="shared" si="925"/>
        <v>3</v>
      </c>
      <c r="R9903">
        <f t="shared" si="926"/>
        <v>2019</v>
      </c>
    </row>
    <row r="9904" spans="1:18" x14ac:dyDescent="0.25">
      <c r="A9904" s="6" t="s">
        <v>10930</v>
      </c>
      <c r="B9904" s="6" t="s">
        <v>245</v>
      </c>
      <c r="C9904" s="6" t="s">
        <v>34</v>
      </c>
      <c r="D9904" s="6" t="s">
        <v>165</v>
      </c>
      <c r="E9904" s="6" t="s">
        <v>905</v>
      </c>
      <c r="F9904" s="10">
        <v>43692</v>
      </c>
      <c r="G9904" s="6">
        <v>4</v>
      </c>
      <c r="H9904" s="11">
        <f>VLOOKUP(B9904,[1]!Product_Data[#Data],4,0)</f>
        <v>818</v>
      </c>
      <c r="I9904" s="11">
        <f>VLOOKUP(B9904,[1]!Product_Data[#Data],3,0)</f>
        <v>450</v>
      </c>
      <c r="J9904" s="11">
        <f t="shared" si="927"/>
        <v>1800</v>
      </c>
      <c r="K9904" s="11">
        <f t="shared" si="928"/>
        <v>3272</v>
      </c>
      <c r="L9904" s="11">
        <f t="shared" si="929"/>
        <v>1472</v>
      </c>
      <c r="M9904" t="str">
        <f>VLOOKUP(C9904,[1]!Location_Data[#Data],2,0)</f>
        <v>Inglewood</v>
      </c>
      <c r="N9904" t="str">
        <f>VLOOKUP(D9904,[1]!Salespeople_Data[#Data],2,0)</f>
        <v>Joe Sims</v>
      </c>
      <c r="O9904" t="str">
        <f>VLOOKUP(E9904,[1]!Customer_Data[#Data],2,0)</f>
        <v>Clarence Warren</v>
      </c>
      <c r="P9904" s="15">
        <f t="shared" si="924"/>
        <v>5</v>
      </c>
      <c r="Q9904">
        <f t="shared" si="925"/>
        <v>8</v>
      </c>
      <c r="R9904">
        <f t="shared" si="926"/>
        <v>2019</v>
      </c>
    </row>
    <row r="9905" spans="1:18" x14ac:dyDescent="0.25">
      <c r="A9905" s="6" t="s">
        <v>10931</v>
      </c>
      <c r="B9905" s="6" t="s">
        <v>858</v>
      </c>
      <c r="C9905" s="6" t="s">
        <v>100</v>
      </c>
      <c r="D9905" s="6" t="s">
        <v>91</v>
      </c>
      <c r="E9905" s="6" t="s">
        <v>147</v>
      </c>
      <c r="F9905" s="10">
        <v>43582</v>
      </c>
      <c r="G9905" s="6">
        <v>1</v>
      </c>
      <c r="H9905" s="11">
        <f>VLOOKUP(B9905,[1]!Product_Data[#Data],4,0)</f>
        <v>2294</v>
      </c>
      <c r="I9905" s="11">
        <f>VLOOKUP(B9905,[1]!Product_Data[#Data],3,0)</f>
        <v>1399</v>
      </c>
      <c r="J9905" s="11">
        <f t="shared" si="927"/>
        <v>1399</v>
      </c>
      <c r="K9905" s="11">
        <f t="shared" si="928"/>
        <v>2294</v>
      </c>
      <c r="L9905" s="11">
        <f t="shared" si="929"/>
        <v>895</v>
      </c>
      <c r="M9905" t="str">
        <f>VLOOKUP(C9905,[1]!Location_Data[#Data],2,0)</f>
        <v>Victorville</v>
      </c>
      <c r="N9905" t="str">
        <f>VLOOKUP(D9905,[1]!Salespeople_Data[#Data],2,0)</f>
        <v>Howard Gardner</v>
      </c>
      <c r="O9905" t="str">
        <f>VLOOKUP(E9905,[1]!Customer_Data[#Data],2,0)</f>
        <v>Steven Owens</v>
      </c>
      <c r="P9905" s="15">
        <f t="shared" si="924"/>
        <v>7</v>
      </c>
      <c r="Q9905">
        <f t="shared" si="925"/>
        <v>4</v>
      </c>
      <c r="R9905">
        <f t="shared" si="926"/>
        <v>2019</v>
      </c>
    </row>
    <row r="9906" spans="1:18" x14ac:dyDescent="0.25">
      <c r="A9906" s="6" t="s">
        <v>10932</v>
      </c>
      <c r="B9906" s="6" t="s">
        <v>181</v>
      </c>
      <c r="C9906" s="6" t="s">
        <v>140</v>
      </c>
      <c r="D9906" s="6" t="s">
        <v>170</v>
      </c>
      <c r="E9906" s="6" t="s">
        <v>1486</v>
      </c>
      <c r="F9906" s="10">
        <v>43493</v>
      </c>
      <c r="G9906" s="6">
        <v>1</v>
      </c>
      <c r="H9906" s="11">
        <f>VLOOKUP(B9906,[1]!Product_Data[#Data],4,0)</f>
        <v>1500</v>
      </c>
      <c r="I9906" s="11">
        <f>VLOOKUP(B9906,[1]!Product_Data[#Data],3,0)</f>
        <v>900</v>
      </c>
      <c r="J9906" s="11">
        <f t="shared" si="927"/>
        <v>900</v>
      </c>
      <c r="K9906" s="11">
        <f t="shared" si="928"/>
        <v>1500</v>
      </c>
      <c r="L9906" s="11">
        <f t="shared" si="929"/>
        <v>600</v>
      </c>
      <c r="M9906" t="str">
        <f>VLOOKUP(C9906,[1]!Location_Data[#Data],2,0)</f>
        <v>Salinas</v>
      </c>
      <c r="N9906" t="str">
        <f>VLOOKUP(D9906,[1]!Salespeople_Data[#Data],2,0)</f>
        <v>Sean Miller</v>
      </c>
      <c r="O9906" t="str">
        <f>VLOOKUP(E9906,[1]!Customer_Data[#Data],2,0)</f>
        <v>Shawn Long</v>
      </c>
      <c r="P9906" s="15">
        <f t="shared" si="924"/>
        <v>2</v>
      </c>
      <c r="Q9906">
        <f t="shared" si="925"/>
        <v>1</v>
      </c>
      <c r="R9906">
        <f t="shared" si="926"/>
        <v>2019</v>
      </c>
    </row>
    <row r="9907" spans="1:18" x14ac:dyDescent="0.25">
      <c r="A9907" s="6" t="s">
        <v>10933</v>
      </c>
      <c r="B9907" s="6" t="s">
        <v>83</v>
      </c>
      <c r="C9907" s="6" t="s">
        <v>362</v>
      </c>
      <c r="D9907" s="6" t="s">
        <v>225</v>
      </c>
      <c r="E9907" s="6" t="s">
        <v>1332</v>
      </c>
      <c r="F9907" s="10">
        <v>43532</v>
      </c>
      <c r="G9907" s="6">
        <v>4</v>
      </c>
      <c r="H9907" s="11">
        <f>VLOOKUP(B9907,[1]!Product_Data[#Data],4,0)</f>
        <v>1972</v>
      </c>
      <c r="I9907" s="11">
        <f>VLOOKUP(B9907,[1]!Product_Data[#Data],3,0)</f>
        <v>1321</v>
      </c>
      <c r="J9907" s="11">
        <f t="shared" si="927"/>
        <v>5284</v>
      </c>
      <c r="K9907" s="11">
        <f t="shared" si="928"/>
        <v>7888</v>
      </c>
      <c r="L9907" s="11">
        <f t="shared" si="929"/>
        <v>2604</v>
      </c>
      <c r="M9907" t="str">
        <f>VLOOKUP(C9907,[1]!Location_Data[#Data],2,0)</f>
        <v>San Bernardino</v>
      </c>
      <c r="N9907" t="str">
        <f>VLOOKUP(D9907,[1]!Salespeople_Data[#Data],2,0)</f>
        <v>Andrew Bowman</v>
      </c>
      <c r="O9907" t="str">
        <f>VLOOKUP(E9907,[1]!Customer_Data[#Data],2,0)</f>
        <v>Martin Mason</v>
      </c>
      <c r="P9907" s="15">
        <f t="shared" si="924"/>
        <v>6</v>
      </c>
      <c r="Q9907">
        <f t="shared" si="925"/>
        <v>3</v>
      </c>
      <c r="R9907">
        <f t="shared" si="926"/>
        <v>2019</v>
      </c>
    </row>
    <row r="9908" spans="1:18" x14ac:dyDescent="0.25">
      <c r="A9908" s="6" t="s">
        <v>10934</v>
      </c>
      <c r="B9908" s="6" t="s">
        <v>370</v>
      </c>
      <c r="C9908" s="6" t="s">
        <v>392</v>
      </c>
      <c r="D9908" s="6" t="s">
        <v>269</v>
      </c>
      <c r="E9908" s="6" t="s">
        <v>574</v>
      </c>
      <c r="F9908" s="10">
        <v>43667</v>
      </c>
      <c r="G9908" s="6">
        <v>1</v>
      </c>
      <c r="H9908" s="11">
        <f>VLOOKUP(B9908,[1]!Product_Data[#Data],4,0)</f>
        <v>771</v>
      </c>
      <c r="I9908" s="11">
        <f>VLOOKUP(B9908,[1]!Product_Data[#Data],3,0)</f>
        <v>648</v>
      </c>
      <c r="J9908" s="11">
        <f t="shared" si="927"/>
        <v>648</v>
      </c>
      <c r="K9908" s="11">
        <f t="shared" si="928"/>
        <v>771</v>
      </c>
      <c r="L9908" s="11">
        <f t="shared" si="929"/>
        <v>123</v>
      </c>
      <c r="M9908" t="str">
        <f>VLOOKUP(C9908,[1]!Location_Data[#Data],2,0)</f>
        <v>Visalia</v>
      </c>
      <c r="N9908" t="str">
        <f>VLOOKUP(D9908,[1]!Salespeople_Data[#Data],2,0)</f>
        <v>Kevin Butler</v>
      </c>
      <c r="O9908" t="str">
        <f>VLOOKUP(E9908,[1]!Customer_Data[#Data],2,0)</f>
        <v>Jesse Barnes</v>
      </c>
      <c r="P9908" s="15">
        <f t="shared" si="924"/>
        <v>1</v>
      </c>
      <c r="Q9908">
        <f t="shared" si="925"/>
        <v>7</v>
      </c>
      <c r="R9908">
        <f t="shared" si="926"/>
        <v>2019</v>
      </c>
    </row>
    <row r="9909" spans="1:18" x14ac:dyDescent="0.25">
      <c r="A9909" s="6" t="s">
        <v>10935</v>
      </c>
      <c r="B9909" s="6" t="s">
        <v>435</v>
      </c>
      <c r="C9909" s="6" t="s">
        <v>380</v>
      </c>
      <c r="D9909" s="6" t="s">
        <v>40</v>
      </c>
      <c r="E9909" s="6" t="s">
        <v>2609</v>
      </c>
      <c r="F9909" s="10">
        <v>43802</v>
      </c>
      <c r="G9909" s="6">
        <v>4</v>
      </c>
      <c r="H9909" s="11">
        <f>VLOOKUP(B9909,[1]!Product_Data[#Data],4,0)</f>
        <v>2141</v>
      </c>
      <c r="I9909" s="11">
        <f>VLOOKUP(B9909,[1]!Product_Data[#Data],3,0)</f>
        <v>1777</v>
      </c>
      <c r="J9909" s="11">
        <f t="shared" si="927"/>
        <v>7108</v>
      </c>
      <c r="K9909" s="11">
        <f t="shared" si="928"/>
        <v>8564</v>
      </c>
      <c r="L9909" s="11">
        <f t="shared" si="929"/>
        <v>1456</v>
      </c>
      <c r="M9909" t="str">
        <f>VLOOKUP(C9909,[1]!Location_Data[#Data],2,0)</f>
        <v>Los Angeles</v>
      </c>
      <c r="N9909" t="str">
        <f>VLOOKUP(D9909,[1]!Salespeople_Data[#Data],2,0)</f>
        <v>Brian Hansen</v>
      </c>
      <c r="O9909" t="str">
        <f>VLOOKUP(E9909,[1]!Customer_Data[#Data],2,0)</f>
        <v>Steve Diaz</v>
      </c>
      <c r="P9909" s="15">
        <f t="shared" si="924"/>
        <v>3</v>
      </c>
      <c r="Q9909">
        <f t="shared" si="925"/>
        <v>12</v>
      </c>
      <c r="R9909">
        <f t="shared" si="926"/>
        <v>2019</v>
      </c>
    </row>
    <row r="9910" spans="1:18" x14ac:dyDescent="0.25">
      <c r="A9910" s="6" t="s">
        <v>10936</v>
      </c>
      <c r="B9910" s="6" t="s">
        <v>94</v>
      </c>
      <c r="C9910" s="6" t="s">
        <v>100</v>
      </c>
      <c r="D9910" s="6" t="s">
        <v>111</v>
      </c>
      <c r="E9910" s="6" t="s">
        <v>2314</v>
      </c>
      <c r="F9910" s="10">
        <v>43621</v>
      </c>
      <c r="G9910" s="6">
        <v>2</v>
      </c>
      <c r="H9910" s="11">
        <f>VLOOKUP(B9910,[1]!Product_Data[#Data],4,0)</f>
        <v>1639</v>
      </c>
      <c r="I9910" s="11">
        <f>VLOOKUP(B9910,[1]!Product_Data[#Data],3,0)</f>
        <v>1295</v>
      </c>
      <c r="J9910" s="11">
        <f t="shared" si="927"/>
        <v>2590</v>
      </c>
      <c r="K9910" s="11">
        <f t="shared" si="928"/>
        <v>3278</v>
      </c>
      <c r="L9910" s="11">
        <f t="shared" si="929"/>
        <v>688</v>
      </c>
      <c r="M9910" t="str">
        <f>VLOOKUP(C9910,[1]!Location_Data[#Data],2,0)</f>
        <v>Victorville</v>
      </c>
      <c r="N9910" t="str">
        <f>VLOOKUP(D9910,[1]!Salespeople_Data[#Data],2,0)</f>
        <v>Ryan Welch</v>
      </c>
      <c r="O9910" t="str">
        <f>VLOOKUP(E9910,[1]!Customer_Data[#Data],2,0)</f>
        <v>Roger Miller</v>
      </c>
      <c r="P9910" s="15">
        <f t="shared" si="924"/>
        <v>4</v>
      </c>
      <c r="Q9910">
        <f t="shared" si="925"/>
        <v>6</v>
      </c>
      <c r="R9910">
        <f t="shared" si="926"/>
        <v>2019</v>
      </c>
    </row>
    <row r="9911" spans="1:18" x14ac:dyDescent="0.25">
      <c r="A9911" s="6" t="s">
        <v>10937</v>
      </c>
      <c r="B9911" s="6" t="s">
        <v>421</v>
      </c>
      <c r="C9911" s="6" t="s">
        <v>286</v>
      </c>
      <c r="D9911" s="6" t="s">
        <v>126</v>
      </c>
      <c r="E9911" s="6" t="s">
        <v>401</v>
      </c>
      <c r="F9911" s="10">
        <v>43603</v>
      </c>
      <c r="G9911" s="6">
        <v>1</v>
      </c>
      <c r="H9911" s="11">
        <f>VLOOKUP(B9911,[1]!Product_Data[#Data],4,0)</f>
        <v>826</v>
      </c>
      <c r="I9911" s="11">
        <f>VLOOKUP(B9911,[1]!Product_Data[#Data],3,0)</f>
        <v>562</v>
      </c>
      <c r="J9911" s="11">
        <f t="shared" si="927"/>
        <v>562</v>
      </c>
      <c r="K9911" s="11">
        <f t="shared" si="928"/>
        <v>826</v>
      </c>
      <c r="L9911" s="11">
        <f t="shared" si="929"/>
        <v>264</v>
      </c>
      <c r="M9911" t="str">
        <f>VLOOKUP(C9911,[1]!Location_Data[#Data],2,0)</f>
        <v>El Monte</v>
      </c>
      <c r="N9911" t="str">
        <f>VLOOKUP(D9911,[1]!Salespeople_Data[#Data],2,0)</f>
        <v>Larry Castillo</v>
      </c>
      <c r="O9911" t="str">
        <f>VLOOKUP(E9911,[1]!Customer_Data[#Data],2,0)</f>
        <v>Robert Murphy</v>
      </c>
      <c r="P9911" s="15">
        <f t="shared" si="924"/>
        <v>7</v>
      </c>
      <c r="Q9911">
        <f t="shared" si="925"/>
        <v>5</v>
      </c>
      <c r="R9911">
        <f t="shared" si="926"/>
        <v>2019</v>
      </c>
    </row>
    <row r="9912" spans="1:18" x14ac:dyDescent="0.25">
      <c r="A9912" s="6" t="s">
        <v>10938</v>
      </c>
      <c r="B9912" s="6" t="s">
        <v>144</v>
      </c>
      <c r="C9912" s="6" t="s">
        <v>467</v>
      </c>
      <c r="D9912" s="6" t="s">
        <v>35</v>
      </c>
      <c r="E9912" s="6" t="s">
        <v>1668</v>
      </c>
      <c r="F9912" s="10">
        <v>43646</v>
      </c>
      <c r="G9912" s="6">
        <v>2</v>
      </c>
      <c r="H9912" s="11">
        <f>VLOOKUP(B9912,[1]!Product_Data[#Data],4,0)</f>
        <v>2410</v>
      </c>
      <c r="I9912" s="11">
        <f>VLOOKUP(B9912,[1]!Product_Data[#Data],3,0)</f>
        <v>1518</v>
      </c>
      <c r="J9912" s="11">
        <f t="shared" si="927"/>
        <v>3036</v>
      </c>
      <c r="K9912" s="11">
        <f t="shared" si="928"/>
        <v>4820</v>
      </c>
      <c r="L9912" s="11">
        <f t="shared" si="929"/>
        <v>1784</v>
      </c>
      <c r="M9912" t="str">
        <f>VLOOKUP(C9912,[1]!Location_Data[#Data],2,0)</f>
        <v>Garden Grove</v>
      </c>
      <c r="N9912" t="str">
        <f>VLOOKUP(D9912,[1]!Salespeople_Data[#Data],2,0)</f>
        <v>Charles Harper</v>
      </c>
      <c r="O9912" t="str">
        <f>VLOOKUP(E9912,[1]!Customer_Data[#Data],2,0)</f>
        <v>Bruce Butler</v>
      </c>
      <c r="P9912" s="15">
        <f t="shared" si="924"/>
        <v>1</v>
      </c>
      <c r="Q9912">
        <f t="shared" si="925"/>
        <v>6</v>
      </c>
      <c r="R9912">
        <f t="shared" si="926"/>
        <v>2019</v>
      </c>
    </row>
    <row r="9913" spans="1:18" x14ac:dyDescent="0.25">
      <c r="A9913" s="6" t="s">
        <v>10939</v>
      </c>
      <c r="B9913" s="6" t="s">
        <v>1149</v>
      </c>
      <c r="C9913" s="6" t="s">
        <v>39</v>
      </c>
      <c r="D9913" s="6" t="s">
        <v>359</v>
      </c>
      <c r="E9913" s="6" t="s">
        <v>2373</v>
      </c>
      <c r="F9913" s="10">
        <v>43827</v>
      </c>
      <c r="G9913" s="6">
        <v>2</v>
      </c>
      <c r="H9913" s="11">
        <f>VLOOKUP(B9913,[1]!Product_Data[#Data],4,0)</f>
        <v>847</v>
      </c>
      <c r="I9913" s="11">
        <f>VLOOKUP(B9913,[1]!Product_Data[#Data],3,0)</f>
        <v>534</v>
      </c>
      <c r="J9913" s="11">
        <f t="shared" si="927"/>
        <v>1068</v>
      </c>
      <c r="K9913" s="11">
        <f t="shared" si="928"/>
        <v>1694</v>
      </c>
      <c r="L9913" s="11">
        <f t="shared" si="929"/>
        <v>626</v>
      </c>
      <c r="M9913" t="str">
        <f>VLOOKUP(C9913,[1]!Location_Data[#Data],2,0)</f>
        <v>Oceanside</v>
      </c>
      <c r="N9913" t="str">
        <f>VLOOKUP(D9913,[1]!Salespeople_Data[#Data],2,0)</f>
        <v>Eugene Holmes</v>
      </c>
      <c r="O9913" t="str">
        <f>VLOOKUP(E9913,[1]!Customer_Data[#Data],2,0)</f>
        <v>Shawn Scott</v>
      </c>
      <c r="P9913" s="15">
        <f t="shared" si="924"/>
        <v>7</v>
      </c>
      <c r="Q9913">
        <f t="shared" si="925"/>
        <v>12</v>
      </c>
      <c r="R9913">
        <f t="shared" si="926"/>
        <v>2019</v>
      </c>
    </row>
    <row r="9914" spans="1:18" x14ac:dyDescent="0.25">
      <c r="A9914" s="6" t="s">
        <v>10940</v>
      </c>
      <c r="B9914" s="6" t="s">
        <v>119</v>
      </c>
      <c r="C9914" s="6" t="s">
        <v>472</v>
      </c>
      <c r="D9914" s="6" t="s">
        <v>146</v>
      </c>
      <c r="E9914" s="6" t="s">
        <v>1911</v>
      </c>
      <c r="F9914" s="10">
        <v>43817</v>
      </c>
      <c r="G9914" s="6">
        <v>1</v>
      </c>
      <c r="H9914" s="11">
        <f>VLOOKUP(B9914,[1]!Product_Data[#Data],4,0)</f>
        <v>1077</v>
      </c>
      <c r="I9914" s="11">
        <f>VLOOKUP(B9914,[1]!Product_Data[#Data],3,0)</f>
        <v>732</v>
      </c>
      <c r="J9914" s="11">
        <f t="shared" si="927"/>
        <v>732</v>
      </c>
      <c r="K9914" s="11">
        <f t="shared" si="928"/>
        <v>1077</v>
      </c>
      <c r="L9914" s="11">
        <f t="shared" si="929"/>
        <v>345</v>
      </c>
      <c r="M9914" t="str">
        <f>VLOOKUP(C9914,[1]!Location_Data[#Data],2,0)</f>
        <v>Concord</v>
      </c>
      <c r="N9914" t="str">
        <f>VLOOKUP(D9914,[1]!Salespeople_Data[#Data],2,0)</f>
        <v>Carl Elliott</v>
      </c>
      <c r="O9914" t="str">
        <f>VLOOKUP(E9914,[1]!Customer_Data[#Data],2,0)</f>
        <v>Bruce Bowman</v>
      </c>
      <c r="P9914" s="15">
        <f t="shared" si="924"/>
        <v>4</v>
      </c>
      <c r="Q9914">
        <f t="shared" si="925"/>
        <v>12</v>
      </c>
      <c r="R9914">
        <f t="shared" si="926"/>
        <v>2019</v>
      </c>
    </row>
    <row r="9915" spans="1:18" x14ac:dyDescent="0.25">
      <c r="A9915" s="6" t="s">
        <v>10941</v>
      </c>
      <c r="B9915" s="6" t="s">
        <v>181</v>
      </c>
      <c r="C9915" s="6" t="s">
        <v>596</v>
      </c>
      <c r="D9915" s="6" t="s">
        <v>106</v>
      </c>
      <c r="E9915" s="6" t="s">
        <v>957</v>
      </c>
      <c r="F9915" s="10">
        <v>43477</v>
      </c>
      <c r="G9915" s="6">
        <v>3</v>
      </c>
      <c r="H9915" s="11">
        <f>VLOOKUP(B9915,[1]!Product_Data[#Data],4,0)</f>
        <v>1500</v>
      </c>
      <c r="I9915" s="11">
        <f>VLOOKUP(B9915,[1]!Product_Data[#Data],3,0)</f>
        <v>900</v>
      </c>
      <c r="J9915" s="11">
        <f t="shared" si="927"/>
        <v>2700</v>
      </c>
      <c r="K9915" s="11">
        <f t="shared" si="928"/>
        <v>4500</v>
      </c>
      <c r="L9915" s="11">
        <f t="shared" si="929"/>
        <v>1800</v>
      </c>
      <c r="M9915" t="str">
        <f>VLOOKUP(C9915,[1]!Location_Data[#Data],2,0)</f>
        <v>Fremont</v>
      </c>
      <c r="N9915" t="str">
        <f>VLOOKUP(D9915,[1]!Salespeople_Data[#Data],2,0)</f>
        <v>Patrick Ruiz</v>
      </c>
      <c r="O9915" t="str">
        <f>VLOOKUP(E9915,[1]!Customer_Data[#Data],2,0)</f>
        <v>Robert Jackson</v>
      </c>
      <c r="P9915" s="15">
        <f t="shared" si="924"/>
        <v>7</v>
      </c>
      <c r="Q9915">
        <f t="shared" si="925"/>
        <v>1</v>
      </c>
      <c r="R9915">
        <f t="shared" si="926"/>
        <v>2019</v>
      </c>
    </row>
    <row r="9916" spans="1:18" x14ac:dyDescent="0.25">
      <c r="A9916" s="6" t="s">
        <v>10942</v>
      </c>
      <c r="B9916" s="6" t="s">
        <v>858</v>
      </c>
      <c r="C9916" s="6" t="s">
        <v>182</v>
      </c>
      <c r="D9916" s="6" t="s">
        <v>212</v>
      </c>
      <c r="E9916" s="6" t="s">
        <v>273</v>
      </c>
      <c r="F9916" s="10">
        <v>43523</v>
      </c>
      <c r="G9916" s="6">
        <v>1</v>
      </c>
      <c r="H9916" s="11">
        <f>VLOOKUP(B9916,[1]!Product_Data[#Data],4,0)</f>
        <v>2294</v>
      </c>
      <c r="I9916" s="11">
        <f>VLOOKUP(B9916,[1]!Product_Data[#Data],3,0)</f>
        <v>1399</v>
      </c>
      <c r="J9916" s="11">
        <f t="shared" si="927"/>
        <v>1399</v>
      </c>
      <c r="K9916" s="11">
        <f t="shared" si="928"/>
        <v>2294</v>
      </c>
      <c r="L9916" s="11">
        <f t="shared" si="929"/>
        <v>895</v>
      </c>
      <c r="M9916" t="str">
        <f>VLOOKUP(C9916,[1]!Location_Data[#Data],2,0)</f>
        <v>Vallejo</v>
      </c>
      <c r="N9916" t="str">
        <f>VLOOKUP(D9916,[1]!Salespeople_Data[#Data],2,0)</f>
        <v>Ronald Reed</v>
      </c>
      <c r="O9916" t="str">
        <f>VLOOKUP(E9916,[1]!Customer_Data[#Data],2,0)</f>
        <v>James Williams</v>
      </c>
      <c r="P9916" s="15">
        <f t="shared" si="924"/>
        <v>4</v>
      </c>
      <c r="Q9916">
        <f t="shared" si="925"/>
        <v>2</v>
      </c>
      <c r="R9916">
        <f t="shared" si="926"/>
        <v>2019</v>
      </c>
    </row>
    <row r="9917" spans="1:18" x14ac:dyDescent="0.25">
      <c r="A9917" s="6" t="s">
        <v>10943</v>
      </c>
      <c r="B9917" s="6" t="s">
        <v>703</v>
      </c>
      <c r="C9917" s="6" t="s">
        <v>530</v>
      </c>
      <c r="D9917" s="6" t="s">
        <v>269</v>
      </c>
      <c r="E9917" s="6" t="s">
        <v>1939</v>
      </c>
      <c r="F9917" s="10">
        <v>43608</v>
      </c>
      <c r="G9917" s="6">
        <v>4</v>
      </c>
      <c r="H9917" s="11">
        <f>VLOOKUP(B9917,[1]!Product_Data[#Data],4,0)</f>
        <v>530</v>
      </c>
      <c r="I9917" s="11">
        <f>VLOOKUP(B9917,[1]!Product_Data[#Data],3,0)</f>
        <v>435</v>
      </c>
      <c r="J9917" s="11">
        <f t="shared" si="927"/>
        <v>1740</v>
      </c>
      <c r="K9917" s="11">
        <f t="shared" si="928"/>
        <v>2120</v>
      </c>
      <c r="L9917" s="11">
        <f t="shared" si="929"/>
        <v>380</v>
      </c>
      <c r="M9917" t="str">
        <f>VLOOKUP(C9917,[1]!Location_Data[#Data],2,0)</f>
        <v>San Buenaventura (Ventura)</v>
      </c>
      <c r="N9917" t="str">
        <f>VLOOKUP(D9917,[1]!Salespeople_Data[#Data],2,0)</f>
        <v>Kevin Butler</v>
      </c>
      <c r="O9917" t="str">
        <f>VLOOKUP(E9917,[1]!Customer_Data[#Data],2,0)</f>
        <v>Gary Baker</v>
      </c>
      <c r="P9917" s="15">
        <f t="shared" si="924"/>
        <v>5</v>
      </c>
      <c r="Q9917">
        <f t="shared" si="925"/>
        <v>5</v>
      </c>
      <c r="R9917">
        <f t="shared" si="926"/>
        <v>2019</v>
      </c>
    </row>
    <row r="9918" spans="1:18" x14ac:dyDescent="0.25">
      <c r="A9918" s="6" t="s">
        <v>10944</v>
      </c>
      <c r="B9918" s="6" t="s">
        <v>252</v>
      </c>
      <c r="C9918" s="6" t="s">
        <v>215</v>
      </c>
      <c r="D9918" s="6" t="s">
        <v>75</v>
      </c>
      <c r="E9918" s="6" t="s">
        <v>1767</v>
      </c>
      <c r="F9918" s="10">
        <v>43529</v>
      </c>
      <c r="G9918" s="6">
        <v>1</v>
      </c>
      <c r="H9918" s="11">
        <f>VLOOKUP(B9918,[1]!Product_Data[#Data],4,0)</f>
        <v>1899</v>
      </c>
      <c r="I9918" s="11">
        <f>VLOOKUP(B9918,[1]!Product_Data[#Data],3,0)</f>
        <v>1044</v>
      </c>
      <c r="J9918" s="11">
        <f t="shared" si="927"/>
        <v>1044</v>
      </c>
      <c r="K9918" s="11">
        <f t="shared" si="928"/>
        <v>1899</v>
      </c>
      <c r="L9918" s="11">
        <f t="shared" si="929"/>
        <v>855</v>
      </c>
      <c r="M9918" t="str">
        <f>VLOOKUP(C9918,[1]!Location_Data[#Data],2,0)</f>
        <v>El Cajon</v>
      </c>
      <c r="N9918" t="str">
        <f>VLOOKUP(D9918,[1]!Salespeople_Data[#Data],2,0)</f>
        <v>Roger Robertson</v>
      </c>
      <c r="O9918" t="str">
        <f>VLOOKUP(E9918,[1]!Customer_Data[#Data],2,0)</f>
        <v>Jeremy Gomez</v>
      </c>
      <c r="P9918" s="15">
        <f t="shared" si="924"/>
        <v>3</v>
      </c>
      <c r="Q9918">
        <f t="shared" si="925"/>
        <v>3</v>
      </c>
      <c r="R9918">
        <f t="shared" si="926"/>
        <v>2019</v>
      </c>
    </row>
    <row r="9919" spans="1:18" x14ac:dyDescent="0.25">
      <c r="A9919" s="6" t="s">
        <v>10945</v>
      </c>
      <c r="B9919" s="6" t="s">
        <v>232</v>
      </c>
      <c r="C9919" s="6" t="s">
        <v>377</v>
      </c>
      <c r="D9919" s="6" t="s">
        <v>356</v>
      </c>
      <c r="E9919" s="6" t="s">
        <v>1341</v>
      </c>
      <c r="F9919" s="10">
        <v>43779</v>
      </c>
      <c r="G9919" s="6">
        <v>1</v>
      </c>
      <c r="H9919" s="11">
        <f>VLOOKUP(B9919,[1]!Product_Data[#Data],4,0)</f>
        <v>1119</v>
      </c>
      <c r="I9919" s="11">
        <f>VLOOKUP(B9919,[1]!Product_Data[#Data],3,0)</f>
        <v>683</v>
      </c>
      <c r="J9919" s="11">
        <f t="shared" si="927"/>
        <v>683</v>
      </c>
      <c r="K9919" s="11">
        <f t="shared" si="928"/>
        <v>1119</v>
      </c>
      <c r="L9919" s="11">
        <f t="shared" si="929"/>
        <v>436</v>
      </c>
      <c r="M9919" t="str">
        <f>VLOOKUP(C9919,[1]!Location_Data[#Data],2,0)</f>
        <v>San Diego</v>
      </c>
      <c r="N9919" t="str">
        <f>VLOOKUP(D9919,[1]!Salespeople_Data[#Data],2,0)</f>
        <v>Jimmy Young</v>
      </c>
      <c r="O9919" t="str">
        <f>VLOOKUP(E9919,[1]!Customer_Data[#Data],2,0)</f>
        <v>Frank Mason</v>
      </c>
      <c r="P9919" s="15">
        <f t="shared" si="924"/>
        <v>1</v>
      </c>
      <c r="Q9919">
        <f t="shared" si="925"/>
        <v>11</v>
      </c>
      <c r="R9919">
        <f t="shared" si="926"/>
        <v>2019</v>
      </c>
    </row>
    <row r="9920" spans="1:18" x14ac:dyDescent="0.25">
      <c r="A9920" s="6" t="s">
        <v>10946</v>
      </c>
      <c r="B9920" s="6" t="s">
        <v>267</v>
      </c>
      <c r="C9920" s="6" t="s">
        <v>62</v>
      </c>
      <c r="D9920" s="6" t="s">
        <v>58</v>
      </c>
      <c r="E9920" s="6" t="s">
        <v>936</v>
      </c>
      <c r="F9920" s="10">
        <v>43709</v>
      </c>
      <c r="G9920" s="6">
        <v>4</v>
      </c>
      <c r="H9920" s="11">
        <f>VLOOKUP(B9920,[1]!Product_Data[#Data],4,0)</f>
        <v>400</v>
      </c>
      <c r="I9920" s="11">
        <f>VLOOKUP(B9920,[1]!Product_Data[#Data],3,0)</f>
        <v>208</v>
      </c>
      <c r="J9920" s="11">
        <f t="shared" si="927"/>
        <v>832</v>
      </c>
      <c r="K9920" s="11">
        <f t="shared" si="928"/>
        <v>1600</v>
      </c>
      <c r="L9920" s="11">
        <f t="shared" si="929"/>
        <v>768</v>
      </c>
      <c r="M9920" t="str">
        <f>VLOOKUP(C9920,[1]!Location_Data[#Data],2,0)</f>
        <v>Fairfield</v>
      </c>
      <c r="N9920" t="str">
        <f>VLOOKUP(D9920,[1]!Salespeople_Data[#Data],2,0)</f>
        <v>Christopher Tucker</v>
      </c>
      <c r="O9920" t="str">
        <f>VLOOKUP(E9920,[1]!Customer_Data[#Data],2,0)</f>
        <v>Ronald Watkins</v>
      </c>
      <c r="P9920" s="15">
        <f t="shared" si="924"/>
        <v>1</v>
      </c>
      <c r="Q9920">
        <f t="shared" si="925"/>
        <v>9</v>
      </c>
      <c r="R9920">
        <f t="shared" si="926"/>
        <v>2019</v>
      </c>
    </row>
    <row r="9921" spans="1:18" x14ac:dyDescent="0.25">
      <c r="A9921" s="6" t="s">
        <v>10947</v>
      </c>
      <c r="B9921" s="6" t="s">
        <v>56</v>
      </c>
      <c r="C9921" s="6" t="s">
        <v>253</v>
      </c>
      <c r="D9921" s="6" t="s">
        <v>413</v>
      </c>
      <c r="E9921" s="6" t="s">
        <v>574</v>
      </c>
      <c r="F9921" s="10">
        <v>43563</v>
      </c>
      <c r="G9921" s="6">
        <v>4</v>
      </c>
      <c r="H9921" s="11">
        <f>VLOOKUP(B9921,[1]!Product_Data[#Data],4,0)</f>
        <v>1848</v>
      </c>
      <c r="I9921" s="11">
        <f>VLOOKUP(B9921,[1]!Product_Data[#Data],3,0)</f>
        <v>1294</v>
      </c>
      <c r="J9921" s="11">
        <f t="shared" si="927"/>
        <v>5176</v>
      </c>
      <c r="K9921" s="11">
        <f t="shared" si="928"/>
        <v>7392</v>
      </c>
      <c r="L9921" s="11">
        <f t="shared" si="929"/>
        <v>2216</v>
      </c>
      <c r="M9921" t="str">
        <f>VLOOKUP(C9921,[1]!Location_Data[#Data],2,0)</f>
        <v>Bakersfield</v>
      </c>
      <c r="N9921" t="str">
        <f>VLOOKUP(D9921,[1]!Salespeople_Data[#Data],2,0)</f>
        <v>Kenneth Bradley</v>
      </c>
      <c r="O9921" t="str">
        <f>VLOOKUP(E9921,[1]!Customer_Data[#Data],2,0)</f>
        <v>Jesse Barnes</v>
      </c>
      <c r="P9921" s="15">
        <f t="shared" si="924"/>
        <v>2</v>
      </c>
      <c r="Q9921">
        <f t="shared" si="925"/>
        <v>4</v>
      </c>
      <c r="R9921">
        <f t="shared" si="926"/>
        <v>2019</v>
      </c>
    </row>
    <row r="9922" spans="1:18" x14ac:dyDescent="0.25">
      <c r="A9922" s="6" t="s">
        <v>10948</v>
      </c>
      <c r="B9922" s="6" t="s">
        <v>38</v>
      </c>
      <c r="C9922" s="6" t="s">
        <v>9</v>
      </c>
      <c r="D9922" s="6" t="s">
        <v>356</v>
      </c>
      <c r="E9922" s="6" t="s">
        <v>838</v>
      </c>
      <c r="F9922" s="10">
        <v>43716</v>
      </c>
      <c r="G9922" s="6">
        <v>4</v>
      </c>
      <c r="H9922" s="11">
        <f>VLOOKUP(B9922,[1]!Product_Data[#Data],4,0)</f>
        <v>2283</v>
      </c>
      <c r="I9922" s="11">
        <f>VLOOKUP(B9922,[1]!Product_Data[#Data],3,0)</f>
        <v>1484</v>
      </c>
      <c r="J9922" s="11">
        <f t="shared" si="927"/>
        <v>5936</v>
      </c>
      <c r="K9922" s="11">
        <f t="shared" si="928"/>
        <v>9132</v>
      </c>
      <c r="L9922" s="11">
        <f t="shared" si="929"/>
        <v>3196</v>
      </c>
      <c r="M9922" t="str">
        <f>VLOOKUP(C9922,[1]!Location_Data[#Data],2,0)</f>
        <v>San Mateo</v>
      </c>
      <c r="N9922" t="str">
        <f>VLOOKUP(D9922,[1]!Salespeople_Data[#Data],2,0)</f>
        <v>Jimmy Young</v>
      </c>
      <c r="O9922" t="str">
        <f>VLOOKUP(E9922,[1]!Customer_Data[#Data],2,0)</f>
        <v>Matthew Duncan</v>
      </c>
      <c r="P9922" s="15">
        <f t="shared" ref="P9922:P9985" si="930">WEEKDAY(F9922)</f>
        <v>1</v>
      </c>
      <c r="Q9922">
        <f t="shared" ref="Q9922:Q9985" si="931">MONTH(F9922)</f>
        <v>9</v>
      </c>
      <c r="R9922">
        <f t="shared" ref="R9922:R9985" si="932">YEAR(F9922)</f>
        <v>2019</v>
      </c>
    </row>
    <row r="9923" spans="1:18" x14ac:dyDescent="0.25">
      <c r="A9923" s="6" t="s">
        <v>10949</v>
      </c>
      <c r="B9923" s="6" t="s">
        <v>185</v>
      </c>
      <c r="C9923" s="6" t="s">
        <v>224</v>
      </c>
      <c r="D9923" s="6" t="s">
        <v>101</v>
      </c>
      <c r="E9923" s="6" t="s">
        <v>1252</v>
      </c>
      <c r="F9923" s="10">
        <v>43746</v>
      </c>
      <c r="G9923" s="6">
        <v>1</v>
      </c>
      <c r="H9923" s="11">
        <f>VLOOKUP(B9923,[1]!Product_Data[#Data],4,0)</f>
        <v>667</v>
      </c>
      <c r="I9923" s="11">
        <f>VLOOKUP(B9923,[1]!Product_Data[#Data],3,0)</f>
        <v>387</v>
      </c>
      <c r="J9923" s="11">
        <f t="shared" ref="J9923:J9986" si="933">PRODUCT(I9923,G9923)</f>
        <v>387</v>
      </c>
      <c r="K9923" s="11">
        <f t="shared" ref="K9923:K9986" si="934">PRODUCT(H9923,G9923)</f>
        <v>667</v>
      </c>
      <c r="L9923" s="11">
        <f t="shared" ref="L9923:L9986" si="935">K9923-J9923</f>
        <v>280</v>
      </c>
      <c r="M9923" t="str">
        <f>VLOOKUP(C9923,[1]!Location_Data[#Data],2,0)</f>
        <v>Huntington Beach</v>
      </c>
      <c r="N9923" t="str">
        <f>VLOOKUP(D9923,[1]!Salespeople_Data[#Data],2,0)</f>
        <v>Scott Clark</v>
      </c>
      <c r="O9923" t="str">
        <f>VLOOKUP(E9923,[1]!Customer_Data[#Data],2,0)</f>
        <v>Clarence Austin</v>
      </c>
      <c r="P9923" s="15">
        <f t="shared" si="930"/>
        <v>3</v>
      </c>
      <c r="Q9923">
        <f t="shared" si="931"/>
        <v>10</v>
      </c>
      <c r="R9923">
        <f t="shared" si="932"/>
        <v>2019</v>
      </c>
    </row>
    <row r="9924" spans="1:18" x14ac:dyDescent="0.25">
      <c r="A9924" s="6" t="s">
        <v>10950</v>
      </c>
      <c r="B9924" s="6" t="s">
        <v>223</v>
      </c>
      <c r="C9924" s="6" t="s">
        <v>643</v>
      </c>
      <c r="D9924" s="6" t="s">
        <v>49</v>
      </c>
      <c r="E9924" s="6" t="s">
        <v>963</v>
      </c>
      <c r="F9924" s="10">
        <v>43762</v>
      </c>
      <c r="G9924" s="6">
        <v>3</v>
      </c>
      <c r="H9924" s="11">
        <f>VLOOKUP(B9924,[1]!Product_Data[#Data],4,0)</f>
        <v>799</v>
      </c>
      <c r="I9924" s="11">
        <f>VLOOKUP(B9924,[1]!Product_Data[#Data],3,0)</f>
        <v>455</v>
      </c>
      <c r="J9924" s="11">
        <f t="shared" si="933"/>
        <v>1365</v>
      </c>
      <c r="K9924" s="11">
        <f t="shared" si="934"/>
        <v>2397</v>
      </c>
      <c r="L9924" s="11">
        <f t="shared" si="935"/>
        <v>1032</v>
      </c>
      <c r="M9924" t="str">
        <f>VLOOKUP(C9924,[1]!Location_Data[#Data],2,0)</f>
        <v>Hayward</v>
      </c>
      <c r="N9924" t="str">
        <f>VLOOKUP(D9924,[1]!Salespeople_Data[#Data],2,0)</f>
        <v>Walter Cook</v>
      </c>
      <c r="O9924" t="str">
        <f>VLOOKUP(E9924,[1]!Customer_Data[#Data],2,0)</f>
        <v>Ralph Oliver</v>
      </c>
      <c r="P9924" s="15">
        <f t="shared" si="930"/>
        <v>5</v>
      </c>
      <c r="Q9924">
        <f t="shared" si="931"/>
        <v>10</v>
      </c>
      <c r="R9924">
        <f t="shared" si="932"/>
        <v>2019</v>
      </c>
    </row>
    <row r="9925" spans="1:18" x14ac:dyDescent="0.25">
      <c r="A9925" s="6" t="s">
        <v>10951</v>
      </c>
      <c r="B9925" s="6" t="s">
        <v>537</v>
      </c>
      <c r="C9925" s="6" t="s">
        <v>527</v>
      </c>
      <c r="D9925" s="6" t="s">
        <v>106</v>
      </c>
      <c r="E9925" s="6" t="s">
        <v>7840</v>
      </c>
      <c r="F9925" s="10">
        <v>43715</v>
      </c>
      <c r="G9925" s="6">
        <v>1</v>
      </c>
      <c r="H9925" s="11">
        <f>VLOOKUP(B9925,[1]!Product_Data[#Data],4,0)</f>
        <v>556</v>
      </c>
      <c r="I9925" s="11">
        <f>VLOOKUP(B9925,[1]!Product_Data[#Data],3,0)</f>
        <v>395</v>
      </c>
      <c r="J9925" s="11">
        <f t="shared" si="933"/>
        <v>395</v>
      </c>
      <c r="K9925" s="11">
        <f t="shared" si="934"/>
        <v>556</v>
      </c>
      <c r="L9925" s="11">
        <f t="shared" si="935"/>
        <v>161</v>
      </c>
      <c r="M9925" t="str">
        <f>VLOOKUP(C9925,[1]!Location_Data[#Data],2,0)</f>
        <v>Stockton</v>
      </c>
      <c r="N9925" t="str">
        <f>VLOOKUP(D9925,[1]!Salespeople_Data[#Data],2,0)</f>
        <v>Patrick Ruiz</v>
      </c>
      <c r="O9925" t="str">
        <f>VLOOKUP(E9925,[1]!Customer_Data[#Data],2,0)</f>
        <v>Harold Adams</v>
      </c>
      <c r="P9925" s="15">
        <f t="shared" si="930"/>
        <v>7</v>
      </c>
      <c r="Q9925">
        <f t="shared" si="931"/>
        <v>9</v>
      </c>
      <c r="R9925">
        <f t="shared" si="932"/>
        <v>2019</v>
      </c>
    </row>
    <row r="9926" spans="1:18" x14ac:dyDescent="0.25">
      <c r="A9926" s="6" t="s">
        <v>10952</v>
      </c>
      <c r="B9926" s="6" t="s">
        <v>164</v>
      </c>
      <c r="C9926" s="6" t="s">
        <v>120</v>
      </c>
      <c r="D9926" s="6" t="s">
        <v>269</v>
      </c>
      <c r="E9926" s="6" t="s">
        <v>2214</v>
      </c>
      <c r="F9926" s="10">
        <v>43554</v>
      </c>
      <c r="G9926" s="6">
        <v>3</v>
      </c>
      <c r="H9926" s="11">
        <f>VLOOKUP(B9926,[1]!Product_Data[#Data],4,0)</f>
        <v>637</v>
      </c>
      <c r="I9926" s="11">
        <f>VLOOKUP(B9926,[1]!Product_Data[#Data],3,0)</f>
        <v>389</v>
      </c>
      <c r="J9926" s="11">
        <f t="shared" si="933"/>
        <v>1167</v>
      </c>
      <c r="K9926" s="11">
        <f t="shared" si="934"/>
        <v>1911</v>
      </c>
      <c r="L9926" s="11">
        <f t="shared" si="935"/>
        <v>744</v>
      </c>
      <c r="M9926" t="str">
        <f>VLOOKUP(C9926,[1]!Location_Data[#Data],2,0)</f>
        <v>Elk Grove</v>
      </c>
      <c r="N9926" t="str">
        <f>VLOOKUP(D9926,[1]!Salespeople_Data[#Data],2,0)</f>
        <v>Kevin Butler</v>
      </c>
      <c r="O9926" t="str">
        <f>VLOOKUP(E9926,[1]!Customer_Data[#Data],2,0)</f>
        <v>Nicholas West</v>
      </c>
      <c r="P9926" s="15">
        <f t="shared" si="930"/>
        <v>7</v>
      </c>
      <c r="Q9926">
        <f t="shared" si="931"/>
        <v>3</v>
      </c>
      <c r="R9926">
        <f t="shared" si="932"/>
        <v>2019</v>
      </c>
    </row>
    <row r="9927" spans="1:18" x14ac:dyDescent="0.25">
      <c r="A9927" s="6" t="s">
        <v>10953</v>
      </c>
      <c r="B9927" s="6" t="s">
        <v>173</v>
      </c>
      <c r="C9927" s="6" t="s">
        <v>211</v>
      </c>
      <c r="D9927" s="6" t="s">
        <v>264</v>
      </c>
      <c r="E9927" s="6" t="s">
        <v>2169</v>
      </c>
      <c r="F9927" s="10">
        <v>43810</v>
      </c>
      <c r="G9927" s="6">
        <v>1</v>
      </c>
      <c r="H9927" s="11">
        <f>VLOOKUP(B9927,[1]!Product_Data[#Data],4,0)</f>
        <v>2005</v>
      </c>
      <c r="I9927" s="11">
        <f>VLOOKUP(B9927,[1]!Product_Data[#Data],3,0)</f>
        <v>1223</v>
      </c>
      <c r="J9927" s="11">
        <f t="shared" si="933"/>
        <v>1223</v>
      </c>
      <c r="K9927" s="11">
        <f t="shared" si="934"/>
        <v>2005</v>
      </c>
      <c r="L9927" s="11">
        <f t="shared" si="935"/>
        <v>782</v>
      </c>
      <c r="M9927" t="str">
        <f>VLOOKUP(C9927,[1]!Location_Data[#Data],2,0)</f>
        <v>Chula Vista</v>
      </c>
      <c r="N9927" t="str">
        <f>VLOOKUP(D9927,[1]!Salespeople_Data[#Data],2,0)</f>
        <v>Ernest Wheeler</v>
      </c>
      <c r="O9927" t="str">
        <f>VLOOKUP(E9927,[1]!Customer_Data[#Data],2,0)</f>
        <v>Paul Holmes</v>
      </c>
      <c r="P9927" s="15">
        <f t="shared" si="930"/>
        <v>4</v>
      </c>
      <c r="Q9927">
        <f t="shared" si="931"/>
        <v>12</v>
      </c>
      <c r="R9927">
        <f t="shared" si="932"/>
        <v>2019</v>
      </c>
    </row>
    <row r="9928" spans="1:18" x14ac:dyDescent="0.25">
      <c r="A9928" s="6" t="s">
        <v>10954</v>
      </c>
      <c r="B9928" s="6" t="s">
        <v>263</v>
      </c>
      <c r="C9928" s="6" t="s">
        <v>512</v>
      </c>
      <c r="D9928" s="6" t="s">
        <v>91</v>
      </c>
      <c r="E9928" s="6" t="s">
        <v>2091</v>
      </c>
      <c r="F9928" s="10">
        <v>43614</v>
      </c>
      <c r="G9928" s="6">
        <v>1</v>
      </c>
      <c r="H9928" s="11">
        <f>VLOOKUP(B9928,[1]!Product_Data[#Data],4,0)</f>
        <v>378</v>
      </c>
      <c r="I9928" s="11">
        <f>VLOOKUP(B9928,[1]!Product_Data[#Data],3,0)</f>
        <v>291</v>
      </c>
      <c r="J9928" s="11">
        <f t="shared" si="933"/>
        <v>291</v>
      </c>
      <c r="K9928" s="11">
        <f t="shared" si="934"/>
        <v>378</v>
      </c>
      <c r="L9928" s="11">
        <f t="shared" si="935"/>
        <v>87</v>
      </c>
      <c r="M9928" t="str">
        <f>VLOOKUP(C9928,[1]!Location_Data[#Data],2,0)</f>
        <v>Long Beach</v>
      </c>
      <c r="N9928" t="str">
        <f>VLOOKUP(D9928,[1]!Salespeople_Data[#Data],2,0)</f>
        <v>Howard Gardner</v>
      </c>
      <c r="O9928" t="str">
        <f>VLOOKUP(E9928,[1]!Customer_Data[#Data],2,0)</f>
        <v>Gerald Alvarez</v>
      </c>
      <c r="P9928" s="15">
        <f t="shared" si="930"/>
        <v>4</v>
      </c>
      <c r="Q9928">
        <f t="shared" si="931"/>
        <v>5</v>
      </c>
      <c r="R9928">
        <f t="shared" si="932"/>
        <v>2019</v>
      </c>
    </row>
    <row r="9929" spans="1:18" x14ac:dyDescent="0.25">
      <c r="A9929" s="6" t="s">
        <v>10955</v>
      </c>
      <c r="B9929" s="6" t="s">
        <v>56</v>
      </c>
      <c r="C9929" s="6" t="s">
        <v>377</v>
      </c>
      <c r="D9929" s="6" t="s">
        <v>178</v>
      </c>
      <c r="E9929" s="6" t="s">
        <v>1503</v>
      </c>
      <c r="F9929" s="10">
        <v>43679</v>
      </c>
      <c r="G9929" s="6">
        <v>1</v>
      </c>
      <c r="H9929" s="11">
        <f>VLOOKUP(B9929,[1]!Product_Data[#Data],4,0)</f>
        <v>1848</v>
      </c>
      <c r="I9929" s="11">
        <f>VLOOKUP(B9929,[1]!Product_Data[#Data],3,0)</f>
        <v>1294</v>
      </c>
      <c r="J9929" s="11">
        <f t="shared" si="933"/>
        <v>1294</v>
      </c>
      <c r="K9929" s="11">
        <f t="shared" si="934"/>
        <v>1848</v>
      </c>
      <c r="L9929" s="11">
        <f t="shared" si="935"/>
        <v>554</v>
      </c>
      <c r="M9929" t="str">
        <f>VLOOKUP(C9929,[1]!Location_Data[#Data],2,0)</f>
        <v>San Diego</v>
      </c>
      <c r="N9929" t="str">
        <f>VLOOKUP(D9929,[1]!Salespeople_Data[#Data],2,0)</f>
        <v>Joshua Taylor</v>
      </c>
      <c r="O9929" t="str">
        <f>VLOOKUP(E9929,[1]!Customer_Data[#Data],2,0)</f>
        <v>Ralph Wood</v>
      </c>
      <c r="P9929" s="15">
        <f t="shared" si="930"/>
        <v>6</v>
      </c>
      <c r="Q9929">
        <f t="shared" si="931"/>
        <v>8</v>
      </c>
      <c r="R9929">
        <f t="shared" si="932"/>
        <v>2019</v>
      </c>
    </row>
    <row r="9930" spans="1:18" x14ac:dyDescent="0.25">
      <c r="A9930" s="6" t="s">
        <v>10956</v>
      </c>
      <c r="B9930" s="6" t="s">
        <v>652</v>
      </c>
      <c r="C9930" s="6" t="s">
        <v>392</v>
      </c>
      <c r="D9930" s="6" t="s">
        <v>20</v>
      </c>
      <c r="E9930" s="6" t="s">
        <v>2681</v>
      </c>
      <c r="F9930" s="10">
        <v>43796</v>
      </c>
      <c r="G9930" s="6">
        <v>1</v>
      </c>
      <c r="H9930" s="11">
        <f>VLOOKUP(B9930,[1]!Product_Data[#Data],4,0)</f>
        <v>217</v>
      </c>
      <c r="I9930" s="11">
        <f>VLOOKUP(B9930,[1]!Product_Data[#Data],3,0)</f>
        <v>171</v>
      </c>
      <c r="J9930" s="11">
        <f t="shared" si="933"/>
        <v>171</v>
      </c>
      <c r="K9930" s="11">
        <f t="shared" si="934"/>
        <v>217</v>
      </c>
      <c r="L9930" s="11">
        <f t="shared" si="935"/>
        <v>46</v>
      </c>
      <c r="M9930" t="str">
        <f>VLOOKUP(C9930,[1]!Location_Data[#Data],2,0)</f>
        <v>Visalia</v>
      </c>
      <c r="N9930" t="str">
        <f>VLOOKUP(D9930,[1]!Salespeople_Data[#Data],2,0)</f>
        <v>Joshua Cook</v>
      </c>
      <c r="O9930" t="str">
        <f>VLOOKUP(E9930,[1]!Customer_Data[#Data],2,0)</f>
        <v>Billy Adams</v>
      </c>
      <c r="P9930" s="15">
        <f t="shared" si="930"/>
        <v>4</v>
      </c>
      <c r="Q9930">
        <f t="shared" si="931"/>
        <v>11</v>
      </c>
      <c r="R9930">
        <f t="shared" si="932"/>
        <v>2019</v>
      </c>
    </row>
    <row r="9931" spans="1:18" x14ac:dyDescent="0.25">
      <c r="A9931" s="6" t="s">
        <v>10957</v>
      </c>
      <c r="B9931" s="6" t="s">
        <v>18</v>
      </c>
      <c r="C9931" s="6" t="s">
        <v>386</v>
      </c>
      <c r="D9931" s="6" t="s">
        <v>250</v>
      </c>
      <c r="E9931" s="6" t="s">
        <v>160</v>
      </c>
      <c r="F9931" s="10">
        <v>43505</v>
      </c>
      <c r="G9931" s="6">
        <v>2</v>
      </c>
      <c r="H9931" s="11">
        <f>VLOOKUP(B9931,[1]!Product_Data[#Data],4,0)</f>
        <v>880</v>
      </c>
      <c r="I9931" s="11">
        <f>VLOOKUP(B9931,[1]!Product_Data[#Data],3,0)</f>
        <v>634</v>
      </c>
      <c r="J9931" s="11">
        <f t="shared" si="933"/>
        <v>1268</v>
      </c>
      <c r="K9931" s="11">
        <f t="shared" si="934"/>
        <v>1760</v>
      </c>
      <c r="L9931" s="11">
        <f t="shared" si="935"/>
        <v>492</v>
      </c>
      <c r="M9931" t="str">
        <f>VLOOKUP(C9931,[1]!Location_Data[#Data],2,0)</f>
        <v>Carlsbad</v>
      </c>
      <c r="N9931" t="str">
        <f>VLOOKUP(D9931,[1]!Salespeople_Data[#Data],2,0)</f>
        <v>Martin Carr</v>
      </c>
      <c r="O9931" t="str">
        <f>VLOOKUP(E9931,[1]!Customer_Data[#Data],2,0)</f>
        <v>Scott Roberts</v>
      </c>
      <c r="P9931" s="15">
        <f t="shared" si="930"/>
        <v>7</v>
      </c>
      <c r="Q9931">
        <f t="shared" si="931"/>
        <v>2</v>
      </c>
      <c r="R9931">
        <f t="shared" si="932"/>
        <v>2019</v>
      </c>
    </row>
    <row r="9932" spans="1:18" x14ac:dyDescent="0.25">
      <c r="A9932" s="6" t="s">
        <v>10958</v>
      </c>
      <c r="B9932" s="6" t="s">
        <v>553</v>
      </c>
      <c r="C9932" s="6" t="s">
        <v>182</v>
      </c>
      <c r="D9932" s="6" t="s">
        <v>35</v>
      </c>
      <c r="E9932" s="6" t="s">
        <v>67</v>
      </c>
      <c r="F9932" s="10">
        <v>43756</v>
      </c>
      <c r="G9932" s="6">
        <v>3</v>
      </c>
      <c r="H9932" s="11">
        <f>VLOOKUP(B9932,[1]!Product_Data[#Data],4,0)</f>
        <v>1798</v>
      </c>
      <c r="I9932" s="11">
        <f>VLOOKUP(B9932,[1]!Product_Data[#Data],3,0)</f>
        <v>971</v>
      </c>
      <c r="J9932" s="11">
        <f t="shared" si="933"/>
        <v>2913</v>
      </c>
      <c r="K9932" s="11">
        <f t="shared" si="934"/>
        <v>5394</v>
      </c>
      <c r="L9932" s="11">
        <f t="shared" si="935"/>
        <v>2481</v>
      </c>
      <c r="M9932" t="str">
        <f>VLOOKUP(C9932,[1]!Location_Data[#Data],2,0)</f>
        <v>Vallejo</v>
      </c>
      <c r="N9932" t="str">
        <f>VLOOKUP(D9932,[1]!Salespeople_Data[#Data],2,0)</f>
        <v>Charles Harper</v>
      </c>
      <c r="O9932" t="str">
        <f>VLOOKUP(E9932,[1]!Customer_Data[#Data],2,0)</f>
        <v>William James</v>
      </c>
      <c r="P9932" s="15">
        <f t="shared" si="930"/>
        <v>6</v>
      </c>
      <c r="Q9932">
        <f t="shared" si="931"/>
        <v>10</v>
      </c>
      <c r="R9932">
        <f t="shared" si="932"/>
        <v>2019</v>
      </c>
    </row>
    <row r="9933" spans="1:18" x14ac:dyDescent="0.25">
      <c r="A9933" s="6" t="s">
        <v>10959</v>
      </c>
      <c r="B9933" s="6" t="s">
        <v>235</v>
      </c>
      <c r="C9933" s="6" t="s">
        <v>14</v>
      </c>
      <c r="D9933" s="6" t="s">
        <v>298</v>
      </c>
      <c r="E9933" s="6" t="s">
        <v>1152</v>
      </c>
      <c r="F9933" s="10">
        <v>43829</v>
      </c>
      <c r="G9933" s="6">
        <v>2</v>
      </c>
      <c r="H9933" s="11">
        <f>VLOOKUP(B9933,[1]!Product_Data[#Data],4,0)</f>
        <v>1887</v>
      </c>
      <c r="I9933" s="11">
        <f>VLOOKUP(B9933,[1]!Product_Data[#Data],3,0)</f>
        <v>1378</v>
      </c>
      <c r="J9933" s="11">
        <f t="shared" si="933"/>
        <v>2756</v>
      </c>
      <c r="K9933" s="11">
        <f t="shared" si="934"/>
        <v>3774</v>
      </c>
      <c r="L9933" s="11">
        <f t="shared" si="935"/>
        <v>1018</v>
      </c>
      <c r="M9933" t="str">
        <f>VLOOKUP(C9933,[1]!Location_Data[#Data],2,0)</f>
        <v>Santa Clarita</v>
      </c>
      <c r="N9933" t="str">
        <f>VLOOKUP(D9933,[1]!Salespeople_Data[#Data],2,0)</f>
        <v>Kenneth Fields</v>
      </c>
      <c r="O9933" t="str">
        <f>VLOOKUP(E9933,[1]!Customer_Data[#Data],2,0)</f>
        <v>Richard Young</v>
      </c>
      <c r="P9933" s="15">
        <f t="shared" si="930"/>
        <v>2</v>
      </c>
      <c r="Q9933">
        <f t="shared" si="931"/>
        <v>12</v>
      </c>
      <c r="R9933">
        <f t="shared" si="932"/>
        <v>2019</v>
      </c>
    </row>
    <row r="9934" spans="1:18" x14ac:dyDescent="0.25">
      <c r="A9934" s="6" t="s">
        <v>10960</v>
      </c>
      <c r="B9934" s="6" t="s">
        <v>28</v>
      </c>
      <c r="C9934" s="6" t="s">
        <v>467</v>
      </c>
      <c r="D9934" s="6" t="s">
        <v>30</v>
      </c>
      <c r="E9934" s="6" t="s">
        <v>2746</v>
      </c>
      <c r="F9934" s="10">
        <v>43572</v>
      </c>
      <c r="G9934" s="6">
        <v>1</v>
      </c>
      <c r="H9934" s="11">
        <f>VLOOKUP(B9934,[1]!Product_Data[#Data],4,0)</f>
        <v>684</v>
      </c>
      <c r="I9934" s="11">
        <f>VLOOKUP(B9934,[1]!Product_Data[#Data],3,0)</f>
        <v>561</v>
      </c>
      <c r="J9934" s="11">
        <f t="shared" si="933"/>
        <v>561</v>
      </c>
      <c r="K9934" s="11">
        <f t="shared" si="934"/>
        <v>684</v>
      </c>
      <c r="L9934" s="11">
        <f t="shared" si="935"/>
        <v>123</v>
      </c>
      <c r="M9934" t="str">
        <f>VLOOKUP(C9934,[1]!Location_Data[#Data],2,0)</f>
        <v>Garden Grove</v>
      </c>
      <c r="N9934" t="str">
        <f>VLOOKUP(D9934,[1]!Salespeople_Data[#Data],2,0)</f>
        <v>Carl Hall</v>
      </c>
      <c r="O9934" t="str">
        <f>VLOOKUP(E9934,[1]!Customer_Data[#Data],2,0)</f>
        <v>Albert Kennedy</v>
      </c>
      <c r="P9934" s="15">
        <f t="shared" si="930"/>
        <v>4</v>
      </c>
      <c r="Q9934">
        <f t="shared" si="931"/>
        <v>4</v>
      </c>
      <c r="R9934">
        <f t="shared" si="932"/>
        <v>2019</v>
      </c>
    </row>
    <row r="9935" spans="1:18" x14ac:dyDescent="0.25">
      <c r="A9935" s="6" t="s">
        <v>10961</v>
      </c>
      <c r="B9935" s="6" t="s">
        <v>164</v>
      </c>
      <c r="C9935" s="6" t="s">
        <v>204</v>
      </c>
      <c r="D9935" s="6" t="s">
        <v>178</v>
      </c>
      <c r="E9935" s="6" t="s">
        <v>437</v>
      </c>
      <c r="F9935" s="10">
        <v>43577</v>
      </c>
      <c r="G9935" s="6">
        <v>1</v>
      </c>
      <c r="H9935" s="11">
        <f>VLOOKUP(B9935,[1]!Product_Data[#Data],4,0)</f>
        <v>637</v>
      </c>
      <c r="I9935" s="11">
        <f>VLOOKUP(B9935,[1]!Product_Data[#Data],3,0)</f>
        <v>389</v>
      </c>
      <c r="J9935" s="11">
        <f t="shared" si="933"/>
        <v>389</v>
      </c>
      <c r="K9935" s="11">
        <f t="shared" si="934"/>
        <v>637</v>
      </c>
      <c r="L9935" s="11">
        <f t="shared" si="935"/>
        <v>248</v>
      </c>
      <c r="M9935" t="str">
        <f>VLOOKUP(C9935,[1]!Location_Data[#Data],2,0)</f>
        <v>Corona</v>
      </c>
      <c r="N9935" t="str">
        <f>VLOOKUP(D9935,[1]!Salespeople_Data[#Data],2,0)</f>
        <v>Joshua Taylor</v>
      </c>
      <c r="O9935" t="str">
        <f>VLOOKUP(E9935,[1]!Customer_Data[#Data],2,0)</f>
        <v>Carl Murphy</v>
      </c>
      <c r="P9935" s="15">
        <f t="shared" si="930"/>
        <v>2</v>
      </c>
      <c r="Q9935">
        <f t="shared" si="931"/>
        <v>4</v>
      </c>
      <c r="R9935">
        <f t="shared" si="932"/>
        <v>2019</v>
      </c>
    </row>
    <row r="9936" spans="1:18" x14ac:dyDescent="0.25">
      <c r="A9936" s="6" t="s">
        <v>10962</v>
      </c>
      <c r="B9936" s="6" t="s">
        <v>666</v>
      </c>
      <c r="C9936" s="6" t="s">
        <v>19</v>
      </c>
      <c r="D9936" s="6" t="s">
        <v>49</v>
      </c>
      <c r="E9936" s="6" t="s">
        <v>425</v>
      </c>
      <c r="F9936" s="10">
        <v>43826</v>
      </c>
      <c r="G9936" s="6">
        <v>3</v>
      </c>
      <c r="H9936" s="11">
        <f>VLOOKUP(B9936,[1]!Product_Data[#Data],4,0)</f>
        <v>2241</v>
      </c>
      <c r="I9936" s="11">
        <f>VLOOKUP(B9936,[1]!Product_Data[#Data],3,0)</f>
        <v>1367</v>
      </c>
      <c r="J9936" s="11">
        <f t="shared" si="933"/>
        <v>4101</v>
      </c>
      <c r="K9936" s="11">
        <f t="shared" si="934"/>
        <v>6723</v>
      </c>
      <c r="L9936" s="11">
        <f t="shared" si="935"/>
        <v>2622</v>
      </c>
      <c r="M9936" t="str">
        <f>VLOOKUP(C9936,[1]!Location_Data[#Data],2,0)</f>
        <v>Berkeley</v>
      </c>
      <c r="N9936" t="str">
        <f>VLOOKUP(D9936,[1]!Salespeople_Data[#Data],2,0)</f>
        <v>Walter Cook</v>
      </c>
      <c r="O9936" t="str">
        <f>VLOOKUP(E9936,[1]!Customer_Data[#Data],2,0)</f>
        <v>Terry Payne</v>
      </c>
      <c r="P9936" s="15">
        <f t="shared" si="930"/>
        <v>6</v>
      </c>
      <c r="Q9936">
        <f t="shared" si="931"/>
        <v>12</v>
      </c>
      <c r="R9936">
        <f t="shared" si="932"/>
        <v>2019</v>
      </c>
    </row>
    <row r="9937" spans="1:18" x14ac:dyDescent="0.25">
      <c r="A9937" s="6" t="s">
        <v>10963</v>
      </c>
      <c r="B9937" s="6" t="s">
        <v>348</v>
      </c>
      <c r="C9937" s="6" t="s">
        <v>211</v>
      </c>
      <c r="D9937" s="6" t="s">
        <v>225</v>
      </c>
      <c r="E9937" s="6" t="s">
        <v>729</v>
      </c>
      <c r="F9937" s="10">
        <v>43579</v>
      </c>
      <c r="G9937" s="6">
        <v>3</v>
      </c>
      <c r="H9937" s="11">
        <f>VLOOKUP(B9937,[1]!Product_Data[#Data],4,0)</f>
        <v>603</v>
      </c>
      <c r="I9937" s="11">
        <f>VLOOKUP(B9937,[1]!Product_Data[#Data],3,0)</f>
        <v>416</v>
      </c>
      <c r="J9937" s="11">
        <f t="shared" si="933"/>
        <v>1248</v>
      </c>
      <c r="K9937" s="11">
        <f t="shared" si="934"/>
        <v>1809</v>
      </c>
      <c r="L9937" s="11">
        <f t="shared" si="935"/>
        <v>561</v>
      </c>
      <c r="M9937" t="str">
        <f>VLOOKUP(C9937,[1]!Location_Data[#Data],2,0)</f>
        <v>Chula Vista</v>
      </c>
      <c r="N9937" t="str">
        <f>VLOOKUP(D9937,[1]!Salespeople_Data[#Data],2,0)</f>
        <v>Andrew Bowman</v>
      </c>
      <c r="O9937" t="str">
        <f>VLOOKUP(E9937,[1]!Customer_Data[#Data],2,0)</f>
        <v>Gerald Gray</v>
      </c>
      <c r="P9937" s="15">
        <f t="shared" si="930"/>
        <v>4</v>
      </c>
      <c r="Q9937">
        <f t="shared" si="931"/>
        <v>4</v>
      </c>
      <c r="R9937">
        <f t="shared" si="932"/>
        <v>2019</v>
      </c>
    </row>
    <row r="9938" spans="1:18" x14ac:dyDescent="0.25">
      <c r="A9938" s="6" t="s">
        <v>10964</v>
      </c>
      <c r="B9938" s="6" t="s">
        <v>139</v>
      </c>
      <c r="C9938" s="6" t="s">
        <v>145</v>
      </c>
      <c r="D9938" s="6" t="s">
        <v>359</v>
      </c>
      <c r="E9938" s="6" t="s">
        <v>578</v>
      </c>
      <c r="F9938" s="10">
        <v>43674</v>
      </c>
      <c r="G9938" s="6">
        <v>1</v>
      </c>
      <c r="H9938" s="11">
        <f>VLOOKUP(B9938,[1]!Product_Data[#Data],4,0)</f>
        <v>817</v>
      </c>
      <c r="I9938" s="11">
        <f>VLOOKUP(B9938,[1]!Product_Data[#Data],3,0)</f>
        <v>409</v>
      </c>
      <c r="J9938" s="11">
        <f t="shared" si="933"/>
        <v>409</v>
      </c>
      <c r="K9938" s="11">
        <f t="shared" si="934"/>
        <v>817</v>
      </c>
      <c r="L9938" s="11">
        <f t="shared" si="935"/>
        <v>408</v>
      </c>
      <c r="M9938" t="str">
        <f>VLOOKUP(C9938,[1]!Location_Data[#Data],2,0)</f>
        <v>Santa Maria</v>
      </c>
      <c r="N9938" t="str">
        <f>VLOOKUP(D9938,[1]!Salespeople_Data[#Data],2,0)</f>
        <v>Eugene Holmes</v>
      </c>
      <c r="O9938" t="str">
        <f>VLOOKUP(E9938,[1]!Customer_Data[#Data],2,0)</f>
        <v>Gerald Rogers</v>
      </c>
      <c r="P9938" s="15">
        <f t="shared" si="930"/>
        <v>1</v>
      </c>
      <c r="Q9938">
        <f t="shared" si="931"/>
        <v>7</v>
      </c>
      <c r="R9938">
        <f t="shared" si="932"/>
        <v>2019</v>
      </c>
    </row>
    <row r="9939" spans="1:18" x14ac:dyDescent="0.25">
      <c r="A9939" s="6" t="s">
        <v>10965</v>
      </c>
      <c r="B9939" s="6" t="s">
        <v>228</v>
      </c>
      <c r="C9939" s="6" t="s">
        <v>643</v>
      </c>
      <c r="D9939" s="6" t="s">
        <v>87</v>
      </c>
      <c r="E9939" s="6" t="s">
        <v>563</v>
      </c>
      <c r="F9939" s="10">
        <v>43669</v>
      </c>
      <c r="G9939" s="6">
        <v>1</v>
      </c>
      <c r="H9939" s="11">
        <f>VLOOKUP(B9939,[1]!Product_Data[#Data],4,0)</f>
        <v>1862</v>
      </c>
      <c r="I9939" s="11">
        <f>VLOOKUP(B9939,[1]!Product_Data[#Data],3,0)</f>
        <v>1173</v>
      </c>
      <c r="J9939" s="11">
        <f t="shared" si="933"/>
        <v>1173</v>
      </c>
      <c r="K9939" s="11">
        <f t="shared" si="934"/>
        <v>1862</v>
      </c>
      <c r="L9939" s="11">
        <f t="shared" si="935"/>
        <v>689</v>
      </c>
      <c r="M9939" t="str">
        <f>VLOOKUP(C9939,[1]!Location_Data[#Data],2,0)</f>
        <v>Hayward</v>
      </c>
      <c r="N9939" t="str">
        <f>VLOOKUP(D9939,[1]!Salespeople_Data[#Data],2,0)</f>
        <v>Martin Perry</v>
      </c>
      <c r="O9939" t="str">
        <f>VLOOKUP(E9939,[1]!Customer_Data[#Data],2,0)</f>
        <v>Harold Matthews</v>
      </c>
      <c r="P9939" s="15">
        <f t="shared" si="930"/>
        <v>3</v>
      </c>
      <c r="Q9939">
        <f t="shared" si="931"/>
        <v>7</v>
      </c>
      <c r="R9939">
        <f t="shared" si="932"/>
        <v>2019</v>
      </c>
    </row>
    <row r="9940" spans="1:18" x14ac:dyDescent="0.25">
      <c r="A9940" s="6" t="s">
        <v>10966</v>
      </c>
      <c r="B9940" s="6" t="s">
        <v>703</v>
      </c>
      <c r="C9940" s="6" t="s">
        <v>268</v>
      </c>
      <c r="D9940" s="6" t="s">
        <v>116</v>
      </c>
      <c r="E9940" s="6" t="s">
        <v>1551</v>
      </c>
      <c r="F9940" s="10">
        <v>43641</v>
      </c>
      <c r="G9940" s="6">
        <v>3</v>
      </c>
      <c r="H9940" s="11">
        <f>VLOOKUP(B9940,[1]!Product_Data[#Data],4,0)</f>
        <v>530</v>
      </c>
      <c r="I9940" s="11">
        <f>VLOOKUP(B9940,[1]!Product_Data[#Data],3,0)</f>
        <v>435</v>
      </c>
      <c r="J9940" s="11">
        <f t="shared" si="933"/>
        <v>1305</v>
      </c>
      <c r="K9940" s="11">
        <f t="shared" si="934"/>
        <v>1590</v>
      </c>
      <c r="L9940" s="11">
        <f t="shared" si="935"/>
        <v>285</v>
      </c>
      <c r="M9940" t="str">
        <f>VLOOKUP(C9940,[1]!Location_Data[#Data],2,0)</f>
        <v>Murrieta</v>
      </c>
      <c r="N9940" t="str">
        <f>VLOOKUP(D9940,[1]!Salespeople_Data[#Data],2,0)</f>
        <v>Roger Ramos</v>
      </c>
      <c r="O9940" t="str">
        <f>VLOOKUP(E9940,[1]!Customer_Data[#Data],2,0)</f>
        <v>Charles Shaw</v>
      </c>
      <c r="P9940" s="15">
        <f t="shared" si="930"/>
        <v>3</v>
      </c>
      <c r="Q9940">
        <f t="shared" si="931"/>
        <v>6</v>
      </c>
      <c r="R9940">
        <f t="shared" si="932"/>
        <v>2019</v>
      </c>
    </row>
    <row r="9941" spans="1:18" x14ac:dyDescent="0.25">
      <c r="A9941" s="6" t="s">
        <v>10967</v>
      </c>
      <c r="B9941" s="6" t="s">
        <v>383</v>
      </c>
      <c r="C9941" s="6" t="s">
        <v>9</v>
      </c>
      <c r="D9941" s="6" t="s">
        <v>178</v>
      </c>
      <c r="E9941" s="6" t="s">
        <v>1872</v>
      </c>
      <c r="F9941" s="10">
        <v>43820</v>
      </c>
      <c r="G9941" s="6">
        <v>1</v>
      </c>
      <c r="H9941" s="11">
        <f>VLOOKUP(B9941,[1]!Product_Data[#Data],4,0)</f>
        <v>1494</v>
      </c>
      <c r="I9941" s="11">
        <f>VLOOKUP(B9941,[1]!Product_Data[#Data],3,0)</f>
        <v>971</v>
      </c>
      <c r="J9941" s="11">
        <f t="shared" si="933"/>
        <v>971</v>
      </c>
      <c r="K9941" s="11">
        <f t="shared" si="934"/>
        <v>1494</v>
      </c>
      <c r="L9941" s="11">
        <f t="shared" si="935"/>
        <v>523</v>
      </c>
      <c r="M9941" t="str">
        <f>VLOOKUP(C9941,[1]!Location_Data[#Data],2,0)</f>
        <v>San Mateo</v>
      </c>
      <c r="N9941" t="str">
        <f>VLOOKUP(D9941,[1]!Salespeople_Data[#Data],2,0)</f>
        <v>Joshua Taylor</v>
      </c>
      <c r="O9941" t="str">
        <f>VLOOKUP(E9941,[1]!Customer_Data[#Data],2,0)</f>
        <v>Henry Bishop</v>
      </c>
      <c r="P9941" s="15">
        <f t="shared" si="930"/>
        <v>7</v>
      </c>
      <c r="Q9941">
        <f t="shared" si="931"/>
        <v>12</v>
      </c>
      <c r="R9941">
        <f t="shared" si="932"/>
        <v>2019</v>
      </c>
    </row>
    <row r="9942" spans="1:18" x14ac:dyDescent="0.25">
      <c r="A9942" s="6" t="s">
        <v>10968</v>
      </c>
      <c r="B9942" s="6" t="s">
        <v>28</v>
      </c>
      <c r="C9942" s="6" t="s">
        <v>9</v>
      </c>
      <c r="D9942" s="6" t="s">
        <v>264</v>
      </c>
      <c r="E9942" s="6" t="s">
        <v>5077</v>
      </c>
      <c r="F9942" s="10">
        <v>43544</v>
      </c>
      <c r="G9942" s="6">
        <v>1</v>
      </c>
      <c r="H9942" s="11">
        <f>VLOOKUP(B9942,[1]!Product_Data[#Data],4,0)</f>
        <v>684</v>
      </c>
      <c r="I9942" s="11">
        <f>VLOOKUP(B9942,[1]!Product_Data[#Data],3,0)</f>
        <v>561</v>
      </c>
      <c r="J9942" s="11">
        <f t="shared" si="933"/>
        <v>561</v>
      </c>
      <c r="K9942" s="11">
        <f t="shared" si="934"/>
        <v>684</v>
      </c>
      <c r="L9942" s="11">
        <f t="shared" si="935"/>
        <v>123</v>
      </c>
      <c r="M9942" t="str">
        <f>VLOOKUP(C9942,[1]!Location_Data[#Data],2,0)</f>
        <v>San Mateo</v>
      </c>
      <c r="N9942" t="str">
        <f>VLOOKUP(D9942,[1]!Salespeople_Data[#Data],2,0)</f>
        <v>Ernest Wheeler</v>
      </c>
      <c r="O9942" t="str">
        <f>VLOOKUP(E9942,[1]!Customer_Data[#Data],2,0)</f>
        <v>Fred Bryant</v>
      </c>
      <c r="P9942" s="15">
        <f t="shared" si="930"/>
        <v>4</v>
      </c>
      <c r="Q9942">
        <f t="shared" si="931"/>
        <v>3</v>
      </c>
      <c r="R9942">
        <f t="shared" si="932"/>
        <v>2019</v>
      </c>
    </row>
    <row r="9943" spans="1:18" x14ac:dyDescent="0.25">
      <c r="A9943" s="6" t="s">
        <v>10969</v>
      </c>
      <c r="B9943" s="6" t="s">
        <v>200</v>
      </c>
      <c r="C9943" s="6" t="s">
        <v>95</v>
      </c>
      <c r="D9943" s="6" t="s">
        <v>447</v>
      </c>
      <c r="E9943" s="6" t="s">
        <v>2635</v>
      </c>
      <c r="F9943" s="10">
        <v>43480</v>
      </c>
      <c r="G9943" s="6">
        <v>1</v>
      </c>
      <c r="H9943" s="11">
        <f>VLOOKUP(B9943,[1]!Product_Data[#Data],4,0)</f>
        <v>315</v>
      </c>
      <c r="I9943" s="11">
        <f>VLOOKUP(B9943,[1]!Product_Data[#Data],3,0)</f>
        <v>208</v>
      </c>
      <c r="J9943" s="11">
        <f t="shared" si="933"/>
        <v>208</v>
      </c>
      <c r="K9943" s="11">
        <f t="shared" si="934"/>
        <v>315</v>
      </c>
      <c r="L9943" s="11">
        <f t="shared" si="935"/>
        <v>107</v>
      </c>
      <c r="M9943" t="str">
        <f>VLOOKUP(C9943,[1]!Location_Data[#Data],2,0)</f>
        <v>Fullerton</v>
      </c>
      <c r="N9943" t="str">
        <f>VLOOKUP(D9943,[1]!Salespeople_Data[#Data],2,0)</f>
        <v>Howard Sims</v>
      </c>
      <c r="O9943" t="str">
        <f>VLOOKUP(E9943,[1]!Customer_Data[#Data],2,0)</f>
        <v>Christopher Weaver</v>
      </c>
      <c r="P9943" s="15">
        <f t="shared" si="930"/>
        <v>3</v>
      </c>
      <c r="Q9943">
        <f t="shared" si="931"/>
        <v>1</v>
      </c>
      <c r="R9943">
        <f t="shared" si="932"/>
        <v>2019</v>
      </c>
    </row>
    <row r="9944" spans="1:18" x14ac:dyDescent="0.25">
      <c r="A9944" s="6" t="s">
        <v>10970</v>
      </c>
      <c r="B9944" s="6" t="s">
        <v>33</v>
      </c>
      <c r="C9944" s="6" t="s">
        <v>79</v>
      </c>
      <c r="D9944" s="6" t="s">
        <v>191</v>
      </c>
      <c r="E9944" s="6" t="s">
        <v>580</v>
      </c>
      <c r="F9944" s="10">
        <v>43554</v>
      </c>
      <c r="G9944" s="6">
        <v>3</v>
      </c>
      <c r="H9944" s="11">
        <f>VLOOKUP(B9944,[1]!Product_Data[#Data],4,0)</f>
        <v>1582</v>
      </c>
      <c r="I9944" s="11">
        <f>VLOOKUP(B9944,[1]!Product_Data[#Data],3,0)</f>
        <v>1234</v>
      </c>
      <c r="J9944" s="11">
        <f t="shared" si="933"/>
        <v>3702</v>
      </c>
      <c r="K9944" s="11">
        <f t="shared" si="934"/>
        <v>4746</v>
      </c>
      <c r="L9944" s="11">
        <f t="shared" si="935"/>
        <v>1044</v>
      </c>
      <c r="M9944" t="str">
        <f>VLOOKUP(C9944,[1]!Location_Data[#Data],2,0)</f>
        <v>Palmdale</v>
      </c>
      <c r="N9944" t="str">
        <f>VLOOKUP(D9944,[1]!Salespeople_Data[#Data],2,0)</f>
        <v>Robert Reed</v>
      </c>
      <c r="O9944" t="str">
        <f>VLOOKUP(E9944,[1]!Customer_Data[#Data],2,0)</f>
        <v>Bobby Murray</v>
      </c>
      <c r="P9944" s="15">
        <f t="shared" si="930"/>
        <v>7</v>
      </c>
      <c r="Q9944">
        <f t="shared" si="931"/>
        <v>3</v>
      </c>
      <c r="R9944">
        <f t="shared" si="932"/>
        <v>2019</v>
      </c>
    </row>
    <row r="9945" spans="1:18" x14ac:dyDescent="0.25">
      <c r="A9945" s="6" t="s">
        <v>10971</v>
      </c>
      <c r="B9945" s="6" t="s">
        <v>245</v>
      </c>
      <c r="C9945" s="6" t="s">
        <v>527</v>
      </c>
      <c r="D9945" s="6" t="s">
        <v>80</v>
      </c>
      <c r="E9945" s="6" t="s">
        <v>2191</v>
      </c>
      <c r="F9945" s="10">
        <v>43704</v>
      </c>
      <c r="G9945" s="6">
        <v>1</v>
      </c>
      <c r="H9945" s="11">
        <f>VLOOKUP(B9945,[1]!Product_Data[#Data],4,0)</f>
        <v>818</v>
      </c>
      <c r="I9945" s="11">
        <f>VLOOKUP(B9945,[1]!Product_Data[#Data],3,0)</f>
        <v>450</v>
      </c>
      <c r="J9945" s="11">
        <f t="shared" si="933"/>
        <v>450</v>
      </c>
      <c r="K9945" s="11">
        <f t="shared" si="934"/>
        <v>818</v>
      </c>
      <c r="L9945" s="11">
        <f t="shared" si="935"/>
        <v>368</v>
      </c>
      <c r="M9945" t="str">
        <f>VLOOKUP(C9945,[1]!Location_Data[#Data],2,0)</f>
        <v>Stockton</v>
      </c>
      <c r="N9945" t="str">
        <f>VLOOKUP(D9945,[1]!Salespeople_Data[#Data],2,0)</f>
        <v>Henry Nelson</v>
      </c>
      <c r="O9945" t="str">
        <f>VLOOKUP(E9945,[1]!Customer_Data[#Data],2,0)</f>
        <v>Victor Gray</v>
      </c>
      <c r="P9945" s="15">
        <f t="shared" si="930"/>
        <v>3</v>
      </c>
      <c r="Q9945">
        <f t="shared" si="931"/>
        <v>8</v>
      </c>
      <c r="R9945">
        <f t="shared" si="932"/>
        <v>2019</v>
      </c>
    </row>
    <row r="9946" spans="1:18" x14ac:dyDescent="0.25">
      <c r="A9946" s="6" t="s">
        <v>10972</v>
      </c>
      <c r="B9946" s="6" t="s">
        <v>457</v>
      </c>
      <c r="C9946" s="6" t="s">
        <v>272</v>
      </c>
      <c r="D9946" s="6" t="s">
        <v>136</v>
      </c>
      <c r="E9946" s="6" t="s">
        <v>535</v>
      </c>
      <c r="F9946" s="10">
        <v>43566</v>
      </c>
      <c r="G9946" s="6">
        <v>2</v>
      </c>
      <c r="H9946" s="11">
        <f>VLOOKUP(B9946,[1]!Product_Data[#Data],4,0)</f>
        <v>947</v>
      </c>
      <c r="I9946" s="11">
        <f>VLOOKUP(B9946,[1]!Product_Data[#Data],3,0)</f>
        <v>786</v>
      </c>
      <c r="J9946" s="11">
        <f t="shared" si="933"/>
        <v>1572</v>
      </c>
      <c r="K9946" s="11">
        <f t="shared" si="934"/>
        <v>1894</v>
      </c>
      <c r="L9946" s="11">
        <f t="shared" si="935"/>
        <v>322</v>
      </c>
      <c r="M9946" t="str">
        <f>VLOOKUP(C9946,[1]!Location_Data[#Data],2,0)</f>
        <v>Torrance</v>
      </c>
      <c r="N9946" t="str">
        <f>VLOOKUP(D9946,[1]!Salespeople_Data[#Data],2,0)</f>
        <v>Clarence Fox</v>
      </c>
      <c r="O9946" t="str">
        <f>VLOOKUP(E9946,[1]!Customer_Data[#Data],2,0)</f>
        <v>Andrew Martin</v>
      </c>
      <c r="P9946" s="15">
        <f t="shared" si="930"/>
        <v>5</v>
      </c>
      <c r="Q9946">
        <f t="shared" si="931"/>
        <v>4</v>
      </c>
      <c r="R9946">
        <f t="shared" si="932"/>
        <v>2019</v>
      </c>
    </row>
    <row r="9947" spans="1:18" x14ac:dyDescent="0.25">
      <c r="A9947" s="6" t="s">
        <v>10973</v>
      </c>
      <c r="B9947" s="6" t="s">
        <v>796</v>
      </c>
      <c r="C9947" s="6" t="s">
        <v>24</v>
      </c>
      <c r="D9947" s="6" t="s">
        <v>101</v>
      </c>
      <c r="E9947" s="6" t="s">
        <v>2260</v>
      </c>
      <c r="F9947" s="10">
        <v>43620</v>
      </c>
      <c r="G9947" s="6">
        <v>1</v>
      </c>
      <c r="H9947" s="11">
        <f>VLOOKUP(B9947,[1]!Product_Data[#Data],4,0)</f>
        <v>1103</v>
      </c>
      <c r="I9947" s="11">
        <f>VLOOKUP(B9947,[1]!Product_Data[#Data],3,0)</f>
        <v>838</v>
      </c>
      <c r="J9947" s="11">
        <f t="shared" si="933"/>
        <v>838</v>
      </c>
      <c r="K9947" s="11">
        <f t="shared" si="934"/>
        <v>1103</v>
      </c>
      <c r="L9947" s="11">
        <f t="shared" si="935"/>
        <v>265</v>
      </c>
      <c r="M9947" t="str">
        <f>VLOOKUP(C9947,[1]!Location_Data[#Data],2,0)</f>
        <v>Lancaster</v>
      </c>
      <c r="N9947" t="str">
        <f>VLOOKUP(D9947,[1]!Salespeople_Data[#Data],2,0)</f>
        <v>Scott Clark</v>
      </c>
      <c r="O9947" t="str">
        <f>VLOOKUP(E9947,[1]!Customer_Data[#Data],2,0)</f>
        <v>Dennis Scott</v>
      </c>
      <c r="P9947" s="15">
        <f t="shared" si="930"/>
        <v>3</v>
      </c>
      <c r="Q9947">
        <f t="shared" si="931"/>
        <v>6</v>
      </c>
      <c r="R9947">
        <f t="shared" si="932"/>
        <v>2019</v>
      </c>
    </row>
    <row r="9948" spans="1:18" x14ac:dyDescent="0.25">
      <c r="A9948" s="6" t="s">
        <v>10974</v>
      </c>
      <c r="B9948" s="6" t="s">
        <v>129</v>
      </c>
      <c r="C9948" s="6" t="s">
        <v>74</v>
      </c>
      <c r="D9948" s="6" t="s">
        <v>75</v>
      </c>
      <c r="E9948" s="6" t="s">
        <v>722</v>
      </c>
      <c r="F9948" s="10">
        <v>43809</v>
      </c>
      <c r="G9948" s="6">
        <v>4</v>
      </c>
      <c r="H9948" s="11">
        <f>VLOOKUP(B9948,[1]!Product_Data[#Data],4,0)</f>
        <v>127</v>
      </c>
      <c r="I9948" s="11">
        <f>VLOOKUP(B9948,[1]!Product_Data[#Data],3,0)</f>
        <v>79</v>
      </c>
      <c r="J9948" s="11">
        <f t="shared" si="933"/>
        <v>316</v>
      </c>
      <c r="K9948" s="11">
        <f t="shared" si="934"/>
        <v>508</v>
      </c>
      <c r="L9948" s="11">
        <f t="shared" si="935"/>
        <v>192</v>
      </c>
      <c r="M9948" t="str">
        <f>VLOOKUP(C9948,[1]!Location_Data[#Data],2,0)</f>
        <v>West Covina</v>
      </c>
      <c r="N9948" t="str">
        <f>VLOOKUP(D9948,[1]!Salespeople_Data[#Data],2,0)</f>
        <v>Roger Robertson</v>
      </c>
      <c r="O9948" t="str">
        <f>VLOOKUP(E9948,[1]!Customer_Data[#Data],2,0)</f>
        <v>Clarence Cunningham</v>
      </c>
      <c r="P9948" s="15">
        <f t="shared" si="930"/>
        <v>3</v>
      </c>
      <c r="Q9948">
        <f t="shared" si="931"/>
        <v>12</v>
      </c>
      <c r="R9948">
        <f t="shared" si="932"/>
        <v>2019</v>
      </c>
    </row>
    <row r="9949" spans="1:18" x14ac:dyDescent="0.25">
      <c r="A9949" s="6" t="s">
        <v>10975</v>
      </c>
      <c r="B9949" s="6" t="s">
        <v>61</v>
      </c>
      <c r="C9949" s="6" t="s">
        <v>322</v>
      </c>
      <c r="D9949" s="6" t="s">
        <v>170</v>
      </c>
      <c r="E9949" s="6" t="s">
        <v>694</v>
      </c>
      <c r="F9949" s="10">
        <v>43717</v>
      </c>
      <c r="G9949" s="6">
        <v>1</v>
      </c>
      <c r="H9949" s="11">
        <f>VLOOKUP(B9949,[1]!Product_Data[#Data],4,0)</f>
        <v>1889</v>
      </c>
      <c r="I9949" s="11">
        <f>VLOOKUP(B9949,[1]!Product_Data[#Data],3,0)</f>
        <v>945</v>
      </c>
      <c r="J9949" s="11">
        <f t="shared" si="933"/>
        <v>945</v>
      </c>
      <c r="K9949" s="11">
        <f t="shared" si="934"/>
        <v>1889</v>
      </c>
      <c r="L9949" s="11">
        <f t="shared" si="935"/>
        <v>944</v>
      </c>
      <c r="M9949" t="str">
        <f>VLOOKUP(C9949,[1]!Location_Data[#Data],2,0)</f>
        <v>Rancho Cucamonga</v>
      </c>
      <c r="N9949" t="str">
        <f>VLOOKUP(D9949,[1]!Salespeople_Data[#Data],2,0)</f>
        <v>Sean Miller</v>
      </c>
      <c r="O9949" t="str">
        <f>VLOOKUP(E9949,[1]!Customer_Data[#Data],2,0)</f>
        <v>Ronald Burns</v>
      </c>
      <c r="P9949" s="15">
        <f t="shared" si="930"/>
        <v>2</v>
      </c>
      <c r="Q9949">
        <f t="shared" si="931"/>
        <v>9</v>
      </c>
      <c r="R9949">
        <f t="shared" si="932"/>
        <v>2019</v>
      </c>
    </row>
    <row r="9950" spans="1:18" x14ac:dyDescent="0.25">
      <c r="A9950" s="6" t="s">
        <v>10976</v>
      </c>
      <c r="B9950" s="6" t="s">
        <v>23</v>
      </c>
      <c r="C9950" s="6" t="s">
        <v>29</v>
      </c>
      <c r="D9950" s="6" t="s">
        <v>63</v>
      </c>
      <c r="E9950" s="6" t="s">
        <v>2191</v>
      </c>
      <c r="F9950" s="10">
        <v>43697</v>
      </c>
      <c r="G9950" s="6">
        <v>1</v>
      </c>
      <c r="H9950" s="11">
        <f>VLOOKUP(B9950,[1]!Product_Data[#Data],4,0)</f>
        <v>1052</v>
      </c>
      <c r="I9950" s="11">
        <f>VLOOKUP(B9950,[1]!Product_Data[#Data],3,0)</f>
        <v>589</v>
      </c>
      <c r="J9950" s="11">
        <f t="shared" si="933"/>
        <v>589</v>
      </c>
      <c r="K9950" s="11">
        <f t="shared" si="934"/>
        <v>1052</v>
      </c>
      <c r="L9950" s="11">
        <f t="shared" si="935"/>
        <v>463</v>
      </c>
      <c r="M9950" t="str">
        <f>VLOOKUP(C9950,[1]!Location_Data[#Data],2,0)</f>
        <v>Santa Ana</v>
      </c>
      <c r="N9950" t="str">
        <f>VLOOKUP(D9950,[1]!Salespeople_Data[#Data],2,0)</f>
        <v>Jeremy Mendoza</v>
      </c>
      <c r="O9950" t="str">
        <f>VLOOKUP(E9950,[1]!Customer_Data[#Data],2,0)</f>
        <v>Victor Gray</v>
      </c>
      <c r="P9950" s="15">
        <f t="shared" si="930"/>
        <v>3</v>
      </c>
      <c r="Q9950">
        <f t="shared" si="931"/>
        <v>8</v>
      </c>
      <c r="R9950">
        <f t="shared" si="932"/>
        <v>2019</v>
      </c>
    </row>
    <row r="9951" spans="1:18" x14ac:dyDescent="0.25">
      <c r="A9951" s="6" t="s">
        <v>10977</v>
      </c>
      <c r="B9951" s="6" t="s">
        <v>537</v>
      </c>
      <c r="C9951" s="6" t="s">
        <v>95</v>
      </c>
      <c r="D9951" s="6" t="s">
        <v>126</v>
      </c>
      <c r="E9951" s="6" t="s">
        <v>804</v>
      </c>
      <c r="F9951" s="10">
        <v>43571</v>
      </c>
      <c r="G9951" s="6">
        <v>1</v>
      </c>
      <c r="H9951" s="11">
        <f>VLOOKUP(B9951,[1]!Product_Data[#Data],4,0)</f>
        <v>556</v>
      </c>
      <c r="I9951" s="11">
        <f>VLOOKUP(B9951,[1]!Product_Data[#Data],3,0)</f>
        <v>395</v>
      </c>
      <c r="J9951" s="11">
        <f t="shared" si="933"/>
        <v>395</v>
      </c>
      <c r="K9951" s="11">
        <f t="shared" si="934"/>
        <v>556</v>
      </c>
      <c r="L9951" s="11">
        <f t="shared" si="935"/>
        <v>161</v>
      </c>
      <c r="M9951" t="str">
        <f>VLOOKUP(C9951,[1]!Location_Data[#Data],2,0)</f>
        <v>Fullerton</v>
      </c>
      <c r="N9951" t="str">
        <f>VLOOKUP(D9951,[1]!Salespeople_Data[#Data],2,0)</f>
        <v>Larry Castillo</v>
      </c>
      <c r="O9951" t="str">
        <f>VLOOKUP(E9951,[1]!Customer_Data[#Data],2,0)</f>
        <v>Gregory Boyd</v>
      </c>
      <c r="P9951" s="15">
        <f t="shared" si="930"/>
        <v>3</v>
      </c>
      <c r="Q9951">
        <f t="shared" si="931"/>
        <v>4</v>
      </c>
      <c r="R9951">
        <f t="shared" si="932"/>
        <v>2019</v>
      </c>
    </row>
    <row r="9952" spans="1:18" x14ac:dyDescent="0.25">
      <c r="A9952" s="6" t="s">
        <v>10978</v>
      </c>
      <c r="B9952" s="6" t="s">
        <v>61</v>
      </c>
      <c r="C9952" s="6" t="s">
        <v>110</v>
      </c>
      <c r="D9952" s="6" t="s">
        <v>146</v>
      </c>
      <c r="E9952" s="6" t="s">
        <v>838</v>
      </c>
      <c r="F9952" s="10">
        <v>43676</v>
      </c>
      <c r="G9952" s="6">
        <v>1</v>
      </c>
      <c r="H9952" s="11">
        <f>VLOOKUP(B9952,[1]!Product_Data[#Data],4,0)</f>
        <v>1889</v>
      </c>
      <c r="I9952" s="11">
        <f>VLOOKUP(B9952,[1]!Product_Data[#Data],3,0)</f>
        <v>945</v>
      </c>
      <c r="J9952" s="11">
        <f t="shared" si="933"/>
        <v>945</v>
      </c>
      <c r="K9952" s="11">
        <f t="shared" si="934"/>
        <v>1889</v>
      </c>
      <c r="L9952" s="11">
        <f t="shared" si="935"/>
        <v>944</v>
      </c>
      <c r="M9952" t="str">
        <f>VLOOKUP(C9952,[1]!Location_Data[#Data],2,0)</f>
        <v>Richmond</v>
      </c>
      <c r="N9952" t="str">
        <f>VLOOKUP(D9952,[1]!Salespeople_Data[#Data],2,0)</f>
        <v>Carl Elliott</v>
      </c>
      <c r="O9952" t="str">
        <f>VLOOKUP(E9952,[1]!Customer_Data[#Data],2,0)</f>
        <v>Matthew Duncan</v>
      </c>
      <c r="P9952" s="15">
        <f t="shared" si="930"/>
        <v>3</v>
      </c>
      <c r="Q9952">
        <f t="shared" si="931"/>
        <v>7</v>
      </c>
      <c r="R9952">
        <f t="shared" si="932"/>
        <v>2019</v>
      </c>
    </row>
    <row r="9953" spans="1:18" x14ac:dyDescent="0.25">
      <c r="A9953" s="6" t="s">
        <v>10979</v>
      </c>
      <c r="B9953" s="6" t="s">
        <v>340</v>
      </c>
      <c r="C9953" s="6" t="s">
        <v>253</v>
      </c>
      <c r="D9953" s="6" t="s">
        <v>91</v>
      </c>
      <c r="E9953" s="6" t="s">
        <v>1618</v>
      </c>
      <c r="F9953" s="10">
        <v>43809</v>
      </c>
      <c r="G9953" s="6">
        <v>2</v>
      </c>
      <c r="H9953" s="11">
        <f>VLOOKUP(B9953,[1]!Product_Data[#Data],4,0)</f>
        <v>1967</v>
      </c>
      <c r="I9953" s="11">
        <f>VLOOKUP(B9953,[1]!Product_Data[#Data],3,0)</f>
        <v>1397</v>
      </c>
      <c r="J9953" s="11">
        <f t="shared" si="933"/>
        <v>2794</v>
      </c>
      <c r="K9953" s="11">
        <f t="shared" si="934"/>
        <v>3934</v>
      </c>
      <c r="L9953" s="11">
        <f t="shared" si="935"/>
        <v>1140</v>
      </c>
      <c r="M9953" t="str">
        <f>VLOOKUP(C9953,[1]!Location_Data[#Data],2,0)</f>
        <v>Bakersfield</v>
      </c>
      <c r="N9953" t="str">
        <f>VLOOKUP(D9953,[1]!Salespeople_Data[#Data],2,0)</f>
        <v>Howard Gardner</v>
      </c>
      <c r="O9953" t="str">
        <f>VLOOKUP(E9953,[1]!Customer_Data[#Data],2,0)</f>
        <v>Jose Watson</v>
      </c>
      <c r="P9953" s="15">
        <f t="shared" si="930"/>
        <v>3</v>
      </c>
      <c r="Q9953">
        <f t="shared" si="931"/>
        <v>12</v>
      </c>
      <c r="R9953">
        <f t="shared" si="932"/>
        <v>2019</v>
      </c>
    </row>
    <row r="9954" spans="1:18" x14ac:dyDescent="0.25">
      <c r="A9954" s="6" t="s">
        <v>10980</v>
      </c>
      <c r="B9954" s="6" t="s">
        <v>421</v>
      </c>
      <c r="C9954" s="6" t="s">
        <v>316</v>
      </c>
      <c r="D9954" s="6" t="s">
        <v>298</v>
      </c>
      <c r="E9954" s="6" t="s">
        <v>972</v>
      </c>
      <c r="F9954" s="10">
        <v>43690</v>
      </c>
      <c r="G9954" s="6">
        <v>1</v>
      </c>
      <c r="H9954" s="11">
        <f>VLOOKUP(B9954,[1]!Product_Data[#Data],4,0)</f>
        <v>826</v>
      </c>
      <c r="I9954" s="11">
        <f>VLOOKUP(B9954,[1]!Product_Data[#Data],3,0)</f>
        <v>562</v>
      </c>
      <c r="J9954" s="11">
        <f t="shared" si="933"/>
        <v>562</v>
      </c>
      <c r="K9954" s="11">
        <f t="shared" si="934"/>
        <v>826</v>
      </c>
      <c r="L9954" s="11">
        <f t="shared" si="935"/>
        <v>264</v>
      </c>
      <c r="M9954" t="str">
        <f>VLOOKUP(C9954,[1]!Location_Data[#Data],2,0)</f>
        <v>East Los Angeles</v>
      </c>
      <c r="N9954" t="str">
        <f>VLOOKUP(D9954,[1]!Salespeople_Data[#Data],2,0)</f>
        <v>Kenneth Fields</v>
      </c>
      <c r="O9954" t="str">
        <f>VLOOKUP(E9954,[1]!Customer_Data[#Data],2,0)</f>
        <v>Adam Wheeler</v>
      </c>
      <c r="P9954" s="15">
        <f t="shared" si="930"/>
        <v>3</v>
      </c>
      <c r="Q9954">
        <f t="shared" si="931"/>
        <v>8</v>
      </c>
      <c r="R9954">
        <f t="shared" si="932"/>
        <v>2019</v>
      </c>
    </row>
    <row r="9955" spans="1:18" x14ac:dyDescent="0.25">
      <c r="A9955" s="6" t="s">
        <v>10981</v>
      </c>
      <c r="B9955" s="6" t="s">
        <v>252</v>
      </c>
      <c r="C9955" s="6" t="s">
        <v>249</v>
      </c>
      <c r="D9955" s="6" t="s">
        <v>356</v>
      </c>
      <c r="E9955" s="6" t="s">
        <v>910</v>
      </c>
      <c r="F9955" s="10">
        <v>43771</v>
      </c>
      <c r="G9955" s="6">
        <v>3</v>
      </c>
      <c r="H9955" s="11">
        <f>VLOOKUP(B9955,[1]!Product_Data[#Data],4,0)</f>
        <v>1899</v>
      </c>
      <c r="I9955" s="11">
        <f>VLOOKUP(B9955,[1]!Product_Data[#Data],3,0)</f>
        <v>1044</v>
      </c>
      <c r="J9955" s="11">
        <f t="shared" si="933"/>
        <v>3132</v>
      </c>
      <c r="K9955" s="11">
        <f t="shared" si="934"/>
        <v>5697</v>
      </c>
      <c r="L9955" s="11">
        <f t="shared" si="935"/>
        <v>2565</v>
      </c>
      <c r="M9955" t="str">
        <f>VLOOKUP(C9955,[1]!Location_Data[#Data],2,0)</f>
        <v>Roseville</v>
      </c>
      <c r="N9955" t="str">
        <f>VLOOKUP(D9955,[1]!Salespeople_Data[#Data],2,0)</f>
        <v>Jimmy Young</v>
      </c>
      <c r="O9955" t="str">
        <f>VLOOKUP(E9955,[1]!Customer_Data[#Data],2,0)</f>
        <v>Ralph Willis</v>
      </c>
      <c r="P9955" s="15">
        <f t="shared" si="930"/>
        <v>7</v>
      </c>
      <c r="Q9955">
        <f t="shared" si="931"/>
        <v>11</v>
      </c>
      <c r="R9955">
        <f t="shared" si="932"/>
        <v>2019</v>
      </c>
    </row>
    <row r="9956" spans="1:18" x14ac:dyDescent="0.25">
      <c r="A9956" s="6" t="s">
        <v>10982</v>
      </c>
      <c r="B9956" s="6" t="s">
        <v>395</v>
      </c>
      <c r="C9956" s="6" t="s">
        <v>29</v>
      </c>
      <c r="D9956" s="6" t="s">
        <v>15</v>
      </c>
      <c r="E9956" s="6" t="s">
        <v>72</v>
      </c>
      <c r="F9956" s="10">
        <v>43654</v>
      </c>
      <c r="G9956" s="6">
        <v>4</v>
      </c>
      <c r="H9956" s="11">
        <f>VLOOKUP(B9956,[1]!Product_Data[#Data],4,0)</f>
        <v>2257</v>
      </c>
      <c r="I9956" s="11">
        <f>VLOOKUP(B9956,[1]!Product_Data[#Data],3,0)</f>
        <v>1535</v>
      </c>
      <c r="J9956" s="11">
        <f t="shared" si="933"/>
        <v>6140</v>
      </c>
      <c r="K9956" s="11">
        <f t="shared" si="934"/>
        <v>9028</v>
      </c>
      <c r="L9956" s="11">
        <f t="shared" si="935"/>
        <v>2888</v>
      </c>
      <c r="M9956" t="str">
        <f>VLOOKUP(C9956,[1]!Location_Data[#Data],2,0)</f>
        <v>Santa Ana</v>
      </c>
      <c r="N9956" t="str">
        <f>VLOOKUP(D9956,[1]!Salespeople_Data[#Data],2,0)</f>
        <v>Ryan Butler</v>
      </c>
      <c r="O9956" t="str">
        <f>VLOOKUP(E9956,[1]!Customer_Data[#Data],2,0)</f>
        <v>Keith Campbell</v>
      </c>
      <c r="P9956" s="15">
        <f t="shared" si="930"/>
        <v>2</v>
      </c>
      <c r="Q9956">
        <f t="shared" si="931"/>
        <v>7</v>
      </c>
      <c r="R9956">
        <f t="shared" si="932"/>
        <v>2019</v>
      </c>
    </row>
    <row r="9957" spans="1:18" x14ac:dyDescent="0.25">
      <c r="A9957" s="6" t="s">
        <v>10983</v>
      </c>
      <c r="B9957" s="6" t="s">
        <v>495</v>
      </c>
      <c r="C9957" s="6" t="s">
        <v>195</v>
      </c>
      <c r="D9957" s="6" t="s">
        <v>356</v>
      </c>
      <c r="E9957" s="6" t="s">
        <v>279</v>
      </c>
      <c r="F9957" s="10">
        <v>43797</v>
      </c>
      <c r="G9957" s="6">
        <v>1</v>
      </c>
      <c r="H9957" s="11">
        <f>VLOOKUP(B9957,[1]!Product_Data[#Data],4,0)</f>
        <v>1467</v>
      </c>
      <c r="I9957" s="11">
        <f>VLOOKUP(B9957,[1]!Product_Data[#Data],3,0)</f>
        <v>807</v>
      </c>
      <c r="J9957" s="11">
        <f t="shared" si="933"/>
        <v>807</v>
      </c>
      <c r="K9957" s="11">
        <f t="shared" si="934"/>
        <v>1467</v>
      </c>
      <c r="L9957" s="11">
        <f t="shared" si="935"/>
        <v>660</v>
      </c>
      <c r="M9957" t="str">
        <f>VLOOKUP(C9957,[1]!Location_Data[#Data],2,0)</f>
        <v>Pomona</v>
      </c>
      <c r="N9957" t="str">
        <f>VLOOKUP(D9957,[1]!Salespeople_Data[#Data],2,0)</f>
        <v>Jimmy Young</v>
      </c>
      <c r="O9957" t="str">
        <f>VLOOKUP(E9957,[1]!Customer_Data[#Data],2,0)</f>
        <v>Joshua Bennett</v>
      </c>
      <c r="P9957" s="15">
        <f t="shared" si="930"/>
        <v>5</v>
      </c>
      <c r="Q9957">
        <f t="shared" si="931"/>
        <v>11</v>
      </c>
      <c r="R9957">
        <f t="shared" si="932"/>
        <v>2019</v>
      </c>
    </row>
    <row r="9958" spans="1:18" x14ac:dyDescent="0.25">
      <c r="A9958" s="6" t="s">
        <v>10984</v>
      </c>
      <c r="B9958" s="6" t="s">
        <v>104</v>
      </c>
      <c r="C9958" s="6" t="s">
        <v>204</v>
      </c>
      <c r="D9958" s="6" t="s">
        <v>178</v>
      </c>
      <c r="E9958" s="6" t="s">
        <v>283</v>
      </c>
      <c r="F9958" s="10">
        <v>43644</v>
      </c>
      <c r="G9958" s="6">
        <v>1</v>
      </c>
      <c r="H9958" s="11">
        <f>VLOOKUP(B9958,[1]!Product_Data[#Data],4,0)</f>
        <v>1671</v>
      </c>
      <c r="I9958" s="11">
        <f>VLOOKUP(B9958,[1]!Product_Data[#Data],3,0)</f>
        <v>1220</v>
      </c>
      <c r="J9958" s="11">
        <f t="shared" si="933"/>
        <v>1220</v>
      </c>
      <c r="K9958" s="11">
        <f t="shared" si="934"/>
        <v>1671</v>
      </c>
      <c r="L9958" s="11">
        <f t="shared" si="935"/>
        <v>451</v>
      </c>
      <c r="M9958" t="str">
        <f>VLOOKUP(C9958,[1]!Location_Data[#Data],2,0)</f>
        <v>Corona</v>
      </c>
      <c r="N9958" t="str">
        <f>VLOOKUP(D9958,[1]!Salespeople_Data[#Data],2,0)</f>
        <v>Joshua Taylor</v>
      </c>
      <c r="O9958" t="str">
        <f>VLOOKUP(E9958,[1]!Customer_Data[#Data],2,0)</f>
        <v>Jose Lewis</v>
      </c>
      <c r="P9958" s="15">
        <f t="shared" si="930"/>
        <v>6</v>
      </c>
      <c r="Q9958">
        <f t="shared" si="931"/>
        <v>6</v>
      </c>
      <c r="R9958">
        <f t="shared" si="932"/>
        <v>2019</v>
      </c>
    </row>
    <row r="9959" spans="1:18" x14ac:dyDescent="0.25">
      <c r="A9959" s="6" t="s">
        <v>10985</v>
      </c>
      <c r="B9959" s="6" t="s">
        <v>245</v>
      </c>
      <c r="C9959" s="6" t="s">
        <v>253</v>
      </c>
      <c r="D9959" s="6" t="s">
        <v>58</v>
      </c>
      <c r="E9959" s="6" t="s">
        <v>613</v>
      </c>
      <c r="F9959" s="10">
        <v>43783</v>
      </c>
      <c r="G9959" s="6">
        <v>4</v>
      </c>
      <c r="H9959" s="11">
        <f>VLOOKUP(B9959,[1]!Product_Data[#Data],4,0)</f>
        <v>818</v>
      </c>
      <c r="I9959" s="11">
        <f>VLOOKUP(B9959,[1]!Product_Data[#Data],3,0)</f>
        <v>450</v>
      </c>
      <c r="J9959" s="11">
        <f t="shared" si="933"/>
        <v>1800</v>
      </c>
      <c r="K9959" s="11">
        <f t="shared" si="934"/>
        <v>3272</v>
      </c>
      <c r="L9959" s="11">
        <f t="shared" si="935"/>
        <v>1472</v>
      </c>
      <c r="M9959" t="str">
        <f>VLOOKUP(C9959,[1]!Location_Data[#Data],2,0)</f>
        <v>Bakersfield</v>
      </c>
      <c r="N9959" t="str">
        <f>VLOOKUP(D9959,[1]!Salespeople_Data[#Data],2,0)</f>
        <v>Christopher Tucker</v>
      </c>
      <c r="O9959" t="str">
        <f>VLOOKUP(E9959,[1]!Customer_Data[#Data],2,0)</f>
        <v>Eric Armstrong</v>
      </c>
      <c r="P9959" s="15">
        <f t="shared" si="930"/>
        <v>5</v>
      </c>
      <c r="Q9959">
        <f t="shared" si="931"/>
        <v>11</v>
      </c>
      <c r="R9959">
        <f t="shared" si="932"/>
        <v>2019</v>
      </c>
    </row>
    <row r="9960" spans="1:18" x14ac:dyDescent="0.25">
      <c r="A9960" s="6" t="s">
        <v>10986</v>
      </c>
      <c r="B9960" s="6" t="s">
        <v>412</v>
      </c>
      <c r="C9960" s="6" t="s">
        <v>377</v>
      </c>
      <c r="D9960" s="6" t="s">
        <v>298</v>
      </c>
      <c r="E9960" s="6" t="s">
        <v>1458</v>
      </c>
      <c r="F9960" s="10">
        <v>43797</v>
      </c>
      <c r="G9960" s="6">
        <v>1</v>
      </c>
      <c r="H9960" s="11">
        <f>VLOOKUP(B9960,[1]!Product_Data[#Data],4,0)</f>
        <v>2396</v>
      </c>
      <c r="I9960" s="11">
        <f>VLOOKUP(B9960,[1]!Product_Data[#Data],3,0)</f>
        <v>1965</v>
      </c>
      <c r="J9960" s="11">
        <f t="shared" si="933"/>
        <v>1965</v>
      </c>
      <c r="K9960" s="11">
        <f t="shared" si="934"/>
        <v>2396</v>
      </c>
      <c r="L9960" s="11">
        <f t="shared" si="935"/>
        <v>431</v>
      </c>
      <c r="M9960" t="str">
        <f>VLOOKUP(C9960,[1]!Location_Data[#Data],2,0)</f>
        <v>San Diego</v>
      </c>
      <c r="N9960" t="str">
        <f>VLOOKUP(D9960,[1]!Salespeople_Data[#Data],2,0)</f>
        <v>Kenneth Fields</v>
      </c>
      <c r="O9960" t="str">
        <f>VLOOKUP(E9960,[1]!Customer_Data[#Data],2,0)</f>
        <v>Steve Miller</v>
      </c>
      <c r="P9960" s="15">
        <f t="shared" si="930"/>
        <v>5</v>
      </c>
      <c r="Q9960">
        <f t="shared" si="931"/>
        <v>11</v>
      </c>
      <c r="R9960">
        <f t="shared" si="932"/>
        <v>2019</v>
      </c>
    </row>
    <row r="9961" spans="1:18" x14ac:dyDescent="0.25">
      <c r="A9961" s="6" t="s">
        <v>10987</v>
      </c>
      <c r="B9961" s="6" t="s">
        <v>173</v>
      </c>
      <c r="C9961" s="6" t="s">
        <v>215</v>
      </c>
      <c r="D9961" s="6" t="s">
        <v>413</v>
      </c>
      <c r="E9961" s="6" t="s">
        <v>283</v>
      </c>
      <c r="F9961" s="10">
        <v>43631</v>
      </c>
      <c r="G9961" s="6">
        <v>1</v>
      </c>
      <c r="H9961" s="11">
        <f>VLOOKUP(B9961,[1]!Product_Data[#Data],4,0)</f>
        <v>2005</v>
      </c>
      <c r="I9961" s="11">
        <f>VLOOKUP(B9961,[1]!Product_Data[#Data],3,0)</f>
        <v>1223</v>
      </c>
      <c r="J9961" s="11">
        <f t="shared" si="933"/>
        <v>1223</v>
      </c>
      <c r="K9961" s="11">
        <f t="shared" si="934"/>
        <v>2005</v>
      </c>
      <c r="L9961" s="11">
        <f t="shared" si="935"/>
        <v>782</v>
      </c>
      <c r="M9961" t="str">
        <f>VLOOKUP(C9961,[1]!Location_Data[#Data],2,0)</f>
        <v>El Cajon</v>
      </c>
      <c r="N9961" t="str">
        <f>VLOOKUP(D9961,[1]!Salespeople_Data[#Data],2,0)</f>
        <v>Kenneth Bradley</v>
      </c>
      <c r="O9961" t="str">
        <f>VLOOKUP(E9961,[1]!Customer_Data[#Data],2,0)</f>
        <v>Jose Lewis</v>
      </c>
      <c r="P9961" s="15">
        <f t="shared" si="930"/>
        <v>7</v>
      </c>
      <c r="Q9961">
        <f t="shared" si="931"/>
        <v>6</v>
      </c>
      <c r="R9961">
        <f t="shared" si="932"/>
        <v>2019</v>
      </c>
    </row>
    <row r="9962" spans="1:18" x14ac:dyDescent="0.25">
      <c r="A9962" s="6" t="s">
        <v>10988</v>
      </c>
      <c r="B9962" s="6" t="s">
        <v>139</v>
      </c>
      <c r="C9962" s="6" t="s">
        <v>105</v>
      </c>
      <c r="D9962" s="6" t="s">
        <v>225</v>
      </c>
      <c r="E9962" s="6" t="s">
        <v>7314</v>
      </c>
      <c r="F9962" s="10">
        <v>43561</v>
      </c>
      <c r="G9962" s="6">
        <v>3</v>
      </c>
      <c r="H9962" s="11">
        <f>VLOOKUP(B9962,[1]!Product_Data[#Data],4,0)</f>
        <v>817</v>
      </c>
      <c r="I9962" s="11">
        <f>VLOOKUP(B9962,[1]!Product_Data[#Data],3,0)</f>
        <v>409</v>
      </c>
      <c r="J9962" s="11">
        <f t="shared" si="933"/>
        <v>1227</v>
      </c>
      <c r="K9962" s="11">
        <f t="shared" si="934"/>
        <v>2451</v>
      </c>
      <c r="L9962" s="11">
        <f t="shared" si="935"/>
        <v>1224</v>
      </c>
      <c r="M9962" t="str">
        <f>VLOOKUP(C9962,[1]!Location_Data[#Data],2,0)</f>
        <v>Daly City</v>
      </c>
      <c r="N9962" t="str">
        <f>VLOOKUP(D9962,[1]!Salespeople_Data[#Data],2,0)</f>
        <v>Andrew Bowman</v>
      </c>
      <c r="O9962" t="str">
        <f>VLOOKUP(E9962,[1]!Customer_Data[#Data],2,0)</f>
        <v>David Wheeler</v>
      </c>
      <c r="P9962" s="15">
        <f t="shared" si="930"/>
        <v>7</v>
      </c>
      <c r="Q9962">
        <f t="shared" si="931"/>
        <v>4</v>
      </c>
      <c r="R9962">
        <f t="shared" si="932"/>
        <v>2019</v>
      </c>
    </row>
    <row r="9963" spans="1:18" x14ac:dyDescent="0.25">
      <c r="A9963" s="6" t="s">
        <v>10989</v>
      </c>
      <c r="B9963" s="6" t="s">
        <v>435</v>
      </c>
      <c r="C9963" s="6" t="s">
        <v>530</v>
      </c>
      <c r="D9963" s="6" t="s">
        <v>136</v>
      </c>
      <c r="E9963" s="6" t="s">
        <v>829</v>
      </c>
      <c r="F9963" s="10">
        <v>43621</v>
      </c>
      <c r="G9963" s="6">
        <v>2</v>
      </c>
      <c r="H9963" s="11">
        <f>VLOOKUP(B9963,[1]!Product_Data[#Data],4,0)</f>
        <v>2141</v>
      </c>
      <c r="I9963" s="11">
        <f>VLOOKUP(B9963,[1]!Product_Data[#Data],3,0)</f>
        <v>1777</v>
      </c>
      <c r="J9963" s="11">
        <f t="shared" si="933"/>
        <v>3554</v>
      </c>
      <c r="K9963" s="11">
        <f t="shared" si="934"/>
        <v>4282</v>
      </c>
      <c r="L9963" s="11">
        <f t="shared" si="935"/>
        <v>728</v>
      </c>
      <c r="M9963" t="str">
        <f>VLOOKUP(C9963,[1]!Location_Data[#Data],2,0)</f>
        <v>San Buenaventura (Ventura)</v>
      </c>
      <c r="N9963" t="str">
        <f>VLOOKUP(D9963,[1]!Salespeople_Data[#Data],2,0)</f>
        <v>Clarence Fox</v>
      </c>
      <c r="O9963" t="str">
        <f>VLOOKUP(E9963,[1]!Customer_Data[#Data],2,0)</f>
        <v>Shawn Ray</v>
      </c>
      <c r="P9963" s="15">
        <f t="shared" si="930"/>
        <v>4</v>
      </c>
      <c r="Q9963">
        <f t="shared" si="931"/>
        <v>6</v>
      </c>
      <c r="R9963">
        <f t="shared" si="932"/>
        <v>2019</v>
      </c>
    </row>
    <row r="9964" spans="1:18" x14ac:dyDescent="0.25">
      <c r="A9964" s="6" t="s">
        <v>10990</v>
      </c>
      <c r="B9964" s="6" t="s">
        <v>189</v>
      </c>
      <c r="C9964" s="6" t="s">
        <v>57</v>
      </c>
      <c r="D9964" s="6" t="s">
        <v>25</v>
      </c>
      <c r="E9964" s="6" t="s">
        <v>1136</v>
      </c>
      <c r="F9964" s="10">
        <v>43485</v>
      </c>
      <c r="G9964" s="6">
        <v>1</v>
      </c>
      <c r="H9964" s="11">
        <f>VLOOKUP(B9964,[1]!Product_Data[#Data],4,0)</f>
        <v>1783</v>
      </c>
      <c r="I9964" s="11">
        <f>VLOOKUP(B9964,[1]!Product_Data[#Data],3,0)</f>
        <v>1516</v>
      </c>
      <c r="J9964" s="11">
        <f t="shared" si="933"/>
        <v>1516</v>
      </c>
      <c r="K9964" s="11">
        <f t="shared" si="934"/>
        <v>1783</v>
      </c>
      <c r="L9964" s="11">
        <f t="shared" si="935"/>
        <v>267</v>
      </c>
      <c r="M9964" t="str">
        <f>VLOOKUP(C9964,[1]!Location_Data[#Data],2,0)</f>
        <v>Thousand Oaks</v>
      </c>
      <c r="N9964" t="str">
        <f>VLOOKUP(D9964,[1]!Salespeople_Data[#Data],2,0)</f>
        <v>Brian Davis</v>
      </c>
      <c r="O9964" t="str">
        <f>VLOOKUP(E9964,[1]!Customer_Data[#Data],2,0)</f>
        <v>Juan Wood</v>
      </c>
      <c r="P9964" s="15">
        <f t="shared" si="930"/>
        <v>1</v>
      </c>
      <c r="Q9964">
        <f t="shared" si="931"/>
        <v>1</v>
      </c>
      <c r="R9964">
        <f t="shared" si="932"/>
        <v>2019</v>
      </c>
    </row>
    <row r="9965" spans="1:18" x14ac:dyDescent="0.25">
      <c r="A9965" s="6" t="s">
        <v>10991</v>
      </c>
      <c r="B9965" s="6" t="s">
        <v>403</v>
      </c>
      <c r="C9965" s="6" t="s">
        <v>349</v>
      </c>
      <c r="D9965" s="6" t="s">
        <v>91</v>
      </c>
      <c r="E9965" s="6" t="s">
        <v>2245</v>
      </c>
      <c r="F9965" s="10">
        <v>43780</v>
      </c>
      <c r="G9965" s="6">
        <v>2</v>
      </c>
      <c r="H9965" s="11">
        <f>VLOOKUP(B9965,[1]!Product_Data[#Data],4,0)</f>
        <v>392</v>
      </c>
      <c r="I9965" s="11">
        <f>VLOOKUP(B9965,[1]!Product_Data[#Data],3,0)</f>
        <v>255</v>
      </c>
      <c r="J9965" s="11">
        <f t="shared" si="933"/>
        <v>510</v>
      </c>
      <c r="K9965" s="11">
        <f t="shared" si="934"/>
        <v>784</v>
      </c>
      <c r="L9965" s="11">
        <f t="shared" si="935"/>
        <v>274</v>
      </c>
      <c r="M9965" t="str">
        <f>VLOOKUP(C9965,[1]!Location_Data[#Data],2,0)</f>
        <v>Santa Clara</v>
      </c>
      <c r="N9965" t="str">
        <f>VLOOKUP(D9965,[1]!Salespeople_Data[#Data],2,0)</f>
        <v>Howard Gardner</v>
      </c>
      <c r="O9965" t="str">
        <f>VLOOKUP(E9965,[1]!Customer_Data[#Data],2,0)</f>
        <v>Charles Bell</v>
      </c>
      <c r="P9965" s="15">
        <f t="shared" si="930"/>
        <v>2</v>
      </c>
      <c r="Q9965">
        <f t="shared" si="931"/>
        <v>11</v>
      </c>
      <c r="R9965">
        <f t="shared" si="932"/>
        <v>2019</v>
      </c>
    </row>
    <row r="9966" spans="1:18" x14ac:dyDescent="0.25">
      <c r="A9966" s="6" t="s">
        <v>10992</v>
      </c>
      <c r="B9966" s="6" t="s">
        <v>43</v>
      </c>
      <c r="C9966" s="6" t="s">
        <v>29</v>
      </c>
      <c r="D9966" s="6" t="s">
        <v>20</v>
      </c>
      <c r="E9966" s="6" t="s">
        <v>788</v>
      </c>
      <c r="F9966" s="10">
        <v>43472</v>
      </c>
      <c r="G9966" s="6">
        <v>1</v>
      </c>
      <c r="H9966" s="11">
        <f>VLOOKUP(B9966,[1]!Product_Data[#Data],4,0)</f>
        <v>356</v>
      </c>
      <c r="I9966" s="11">
        <f>VLOOKUP(B9966,[1]!Product_Data[#Data],3,0)</f>
        <v>292</v>
      </c>
      <c r="J9966" s="11">
        <f t="shared" si="933"/>
        <v>292</v>
      </c>
      <c r="K9966" s="11">
        <f t="shared" si="934"/>
        <v>356</v>
      </c>
      <c r="L9966" s="11">
        <f t="shared" si="935"/>
        <v>64</v>
      </c>
      <c r="M9966" t="str">
        <f>VLOOKUP(C9966,[1]!Location_Data[#Data],2,0)</f>
        <v>Santa Ana</v>
      </c>
      <c r="N9966" t="str">
        <f>VLOOKUP(D9966,[1]!Salespeople_Data[#Data],2,0)</f>
        <v>Joshua Cook</v>
      </c>
      <c r="O9966" t="str">
        <f>VLOOKUP(E9966,[1]!Customer_Data[#Data],2,0)</f>
        <v>Albert Young</v>
      </c>
      <c r="P9966" s="15">
        <f t="shared" si="930"/>
        <v>2</v>
      </c>
      <c r="Q9966">
        <f t="shared" si="931"/>
        <v>1</v>
      </c>
      <c r="R9966">
        <f t="shared" si="932"/>
        <v>2019</v>
      </c>
    </row>
    <row r="9967" spans="1:18" x14ac:dyDescent="0.25">
      <c r="A9967" s="6" t="s">
        <v>10993</v>
      </c>
      <c r="B9967" s="6" t="s">
        <v>181</v>
      </c>
      <c r="C9967" s="6" t="s">
        <v>135</v>
      </c>
      <c r="D9967" s="6" t="s">
        <v>170</v>
      </c>
      <c r="E9967" s="6" t="s">
        <v>799</v>
      </c>
      <c r="F9967" s="10">
        <v>43640</v>
      </c>
      <c r="G9967" s="6">
        <v>1</v>
      </c>
      <c r="H9967" s="11">
        <f>VLOOKUP(B9967,[1]!Product_Data[#Data],4,0)</f>
        <v>1500</v>
      </c>
      <c r="I9967" s="11">
        <f>VLOOKUP(B9967,[1]!Product_Data[#Data],3,0)</f>
        <v>900</v>
      </c>
      <c r="J9967" s="11">
        <f t="shared" si="933"/>
        <v>900</v>
      </c>
      <c r="K9967" s="11">
        <f t="shared" si="934"/>
        <v>1500</v>
      </c>
      <c r="L9967" s="11">
        <f t="shared" si="935"/>
        <v>600</v>
      </c>
      <c r="M9967" t="str">
        <f>VLOOKUP(C9967,[1]!Location_Data[#Data],2,0)</f>
        <v>Oxnard</v>
      </c>
      <c r="N9967" t="str">
        <f>VLOOKUP(D9967,[1]!Salespeople_Data[#Data],2,0)</f>
        <v>Sean Miller</v>
      </c>
      <c r="O9967" t="str">
        <f>VLOOKUP(E9967,[1]!Customer_Data[#Data],2,0)</f>
        <v>Steven Howard</v>
      </c>
      <c r="P9967" s="15">
        <f t="shared" si="930"/>
        <v>2</v>
      </c>
      <c r="Q9967">
        <f t="shared" si="931"/>
        <v>6</v>
      </c>
      <c r="R9967">
        <f t="shared" si="932"/>
        <v>2019</v>
      </c>
    </row>
    <row r="9968" spans="1:18" x14ac:dyDescent="0.25">
      <c r="A9968" s="6" t="s">
        <v>10994</v>
      </c>
      <c r="B9968" s="6" t="s">
        <v>752</v>
      </c>
      <c r="C9968" s="6" t="s">
        <v>386</v>
      </c>
      <c r="D9968" s="6" t="s">
        <v>87</v>
      </c>
      <c r="E9968" s="6" t="s">
        <v>254</v>
      </c>
      <c r="F9968" s="10">
        <v>43754</v>
      </c>
      <c r="G9968" s="6">
        <v>1</v>
      </c>
      <c r="H9968" s="11">
        <f>VLOOKUP(B9968,[1]!Product_Data[#Data],4,0)</f>
        <v>95</v>
      </c>
      <c r="I9968" s="11">
        <f>VLOOKUP(B9968,[1]!Product_Data[#Data],3,0)</f>
        <v>61</v>
      </c>
      <c r="J9968" s="11">
        <f t="shared" si="933"/>
        <v>61</v>
      </c>
      <c r="K9968" s="11">
        <f t="shared" si="934"/>
        <v>95</v>
      </c>
      <c r="L9968" s="11">
        <f t="shared" si="935"/>
        <v>34</v>
      </c>
      <c r="M9968" t="str">
        <f>VLOOKUP(C9968,[1]!Location_Data[#Data],2,0)</f>
        <v>Carlsbad</v>
      </c>
      <c r="N9968" t="str">
        <f>VLOOKUP(D9968,[1]!Salespeople_Data[#Data],2,0)</f>
        <v>Martin Perry</v>
      </c>
      <c r="O9968" t="str">
        <f>VLOOKUP(E9968,[1]!Customer_Data[#Data],2,0)</f>
        <v>Wayne Rodriguez</v>
      </c>
      <c r="P9968" s="15">
        <f t="shared" si="930"/>
        <v>4</v>
      </c>
      <c r="Q9968">
        <f t="shared" si="931"/>
        <v>10</v>
      </c>
      <c r="R9968">
        <f t="shared" si="932"/>
        <v>2019</v>
      </c>
    </row>
    <row r="9969" spans="1:18" x14ac:dyDescent="0.25">
      <c r="A9969" s="6" t="s">
        <v>10995</v>
      </c>
      <c r="B9969" s="6" t="s">
        <v>752</v>
      </c>
      <c r="C9969" s="6" t="s">
        <v>215</v>
      </c>
      <c r="D9969" s="6" t="s">
        <v>40</v>
      </c>
      <c r="E9969" s="6" t="s">
        <v>709</v>
      </c>
      <c r="F9969" s="10">
        <v>43754</v>
      </c>
      <c r="G9969" s="6">
        <v>2</v>
      </c>
      <c r="H9969" s="11">
        <f>VLOOKUP(B9969,[1]!Product_Data[#Data],4,0)</f>
        <v>95</v>
      </c>
      <c r="I9969" s="11">
        <f>VLOOKUP(B9969,[1]!Product_Data[#Data],3,0)</f>
        <v>61</v>
      </c>
      <c r="J9969" s="11">
        <f t="shared" si="933"/>
        <v>122</v>
      </c>
      <c r="K9969" s="11">
        <f t="shared" si="934"/>
        <v>190</v>
      </c>
      <c r="L9969" s="11">
        <f t="shared" si="935"/>
        <v>68</v>
      </c>
      <c r="M9969" t="str">
        <f>VLOOKUP(C9969,[1]!Location_Data[#Data],2,0)</f>
        <v>El Cajon</v>
      </c>
      <c r="N9969" t="str">
        <f>VLOOKUP(D9969,[1]!Salespeople_Data[#Data],2,0)</f>
        <v>Brian Hansen</v>
      </c>
      <c r="O9969" t="str">
        <f>VLOOKUP(E9969,[1]!Customer_Data[#Data],2,0)</f>
        <v>Stephen Cook</v>
      </c>
      <c r="P9969" s="15">
        <f t="shared" si="930"/>
        <v>4</v>
      </c>
      <c r="Q9969">
        <f t="shared" si="931"/>
        <v>10</v>
      </c>
      <c r="R9969">
        <f t="shared" si="932"/>
        <v>2019</v>
      </c>
    </row>
    <row r="9970" spans="1:18" x14ac:dyDescent="0.25">
      <c r="A9970" s="6" t="s">
        <v>10996</v>
      </c>
      <c r="B9970" s="6" t="s">
        <v>245</v>
      </c>
      <c r="C9970" s="6" t="s">
        <v>19</v>
      </c>
      <c r="D9970" s="6" t="s">
        <v>216</v>
      </c>
      <c r="E9970" s="6" t="s">
        <v>1722</v>
      </c>
      <c r="F9970" s="10">
        <v>43759</v>
      </c>
      <c r="G9970" s="6">
        <v>2</v>
      </c>
      <c r="H9970" s="11">
        <f>VLOOKUP(B9970,[1]!Product_Data[#Data],4,0)</f>
        <v>818</v>
      </c>
      <c r="I9970" s="11">
        <f>VLOOKUP(B9970,[1]!Product_Data[#Data],3,0)</f>
        <v>450</v>
      </c>
      <c r="J9970" s="11">
        <f t="shared" si="933"/>
        <v>900</v>
      </c>
      <c r="K9970" s="11">
        <f t="shared" si="934"/>
        <v>1636</v>
      </c>
      <c r="L9970" s="11">
        <f t="shared" si="935"/>
        <v>736</v>
      </c>
      <c r="M9970" t="str">
        <f>VLOOKUP(C9970,[1]!Location_Data[#Data],2,0)</f>
        <v>Berkeley</v>
      </c>
      <c r="N9970" t="str">
        <f>VLOOKUP(D9970,[1]!Salespeople_Data[#Data],2,0)</f>
        <v>Ernest Wagner</v>
      </c>
      <c r="O9970" t="str">
        <f>VLOOKUP(E9970,[1]!Customer_Data[#Data],2,0)</f>
        <v>Jimmy Andrews</v>
      </c>
      <c r="P9970" s="15">
        <f t="shared" si="930"/>
        <v>2</v>
      </c>
      <c r="Q9970">
        <f t="shared" si="931"/>
        <v>10</v>
      </c>
      <c r="R9970">
        <f t="shared" si="932"/>
        <v>2019</v>
      </c>
    </row>
    <row r="9971" spans="1:18" x14ac:dyDescent="0.25">
      <c r="A9971" s="6" t="s">
        <v>10997</v>
      </c>
      <c r="B9971" s="6" t="s">
        <v>47</v>
      </c>
      <c r="C9971" s="6" t="s">
        <v>14</v>
      </c>
      <c r="D9971" s="6" t="s">
        <v>356</v>
      </c>
      <c r="E9971" s="6" t="s">
        <v>1397</v>
      </c>
      <c r="F9971" s="10">
        <v>43578</v>
      </c>
      <c r="G9971" s="6">
        <v>3</v>
      </c>
      <c r="H9971" s="11">
        <f>VLOOKUP(B9971,[1]!Product_Data[#Data],4,0)</f>
        <v>1812</v>
      </c>
      <c r="I9971" s="11">
        <f>VLOOKUP(B9971,[1]!Product_Data[#Data],3,0)</f>
        <v>1305</v>
      </c>
      <c r="J9971" s="11">
        <f t="shared" si="933"/>
        <v>3915</v>
      </c>
      <c r="K9971" s="11">
        <f t="shared" si="934"/>
        <v>5436</v>
      </c>
      <c r="L9971" s="11">
        <f t="shared" si="935"/>
        <v>1521</v>
      </c>
      <c r="M9971" t="str">
        <f>VLOOKUP(C9971,[1]!Location_Data[#Data],2,0)</f>
        <v>Santa Clarita</v>
      </c>
      <c r="N9971" t="str">
        <f>VLOOKUP(D9971,[1]!Salespeople_Data[#Data],2,0)</f>
        <v>Jimmy Young</v>
      </c>
      <c r="O9971" t="str">
        <f>VLOOKUP(E9971,[1]!Customer_Data[#Data],2,0)</f>
        <v>Louis Mccoy</v>
      </c>
      <c r="P9971" s="15">
        <f t="shared" si="930"/>
        <v>3</v>
      </c>
      <c r="Q9971">
        <f t="shared" si="931"/>
        <v>4</v>
      </c>
      <c r="R9971">
        <f t="shared" si="932"/>
        <v>2019</v>
      </c>
    </row>
    <row r="9972" spans="1:18" x14ac:dyDescent="0.25">
      <c r="A9972" s="6" t="s">
        <v>10998</v>
      </c>
      <c r="B9972" s="6" t="s">
        <v>400</v>
      </c>
      <c r="C9972" s="6" t="s">
        <v>186</v>
      </c>
      <c r="D9972" s="6" t="s">
        <v>356</v>
      </c>
      <c r="E9972" s="6" t="s">
        <v>2667</v>
      </c>
      <c r="F9972" s="10">
        <v>43582</v>
      </c>
      <c r="G9972" s="6">
        <v>1</v>
      </c>
      <c r="H9972" s="11">
        <f>VLOOKUP(B9972,[1]!Product_Data[#Data],4,0)</f>
        <v>886</v>
      </c>
      <c r="I9972" s="11">
        <f>VLOOKUP(B9972,[1]!Product_Data[#Data],3,0)</f>
        <v>478</v>
      </c>
      <c r="J9972" s="11">
        <f t="shared" si="933"/>
        <v>478</v>
      </c>
      <c r="K9972" s="11">
        <f t="shared" si="934"/>
        <v>886</v>
      </c>
      <c r="L9972" s="11">
        <f t="shared" si="935"/>
        <v>408</v>
      </c>
      <c r="M9972" t="str">
        <f>VLOOKUP(C9972,[1]!Location_Data[#Data],2,0)</f>
        <v>Riverside</v>
      </c>
      <c r="N9972" t="str">
        <f>VLOOKUP(D9972,[1]!Salespeople_Data[#Data],2,0)</f>
        <v>Jimmy Young</v>
      </c>
      <c r="O9972" t="str">
        <f>VLOOKUP(E9972,[1]!Customer_Data[#Data],2,0)</f>
        <v>Roger Elliott</v>
      </c>
      <c r="P9972" s="15">
        <f t="shared" si="930"/>
        <v>7</v>
      </c>
      <c r="Q9972">
        <f t="shared" si="931"/>
        <v>4</v>
      </c>
      <c r="R9972">
        <f t="shared" si="932"/>
        <v>2019</v>
      </c>
    </row>
    <row r="9973" spans="1:18" x14ac:dyDescent="0.25">
      <c r="A9973" s="6" t="s">
        <v>10999</v>
      </c>
      <c r="B9973" s="6" t="s">
        <v>464</v>
      </c>
      <c r="C9973" s="6" t="s">
        <v>302</v>
      </c>
      <c r="D9973" s="6" t="s">
        <v>141</v>
      </c>
      <c r="E9973" s="6" t="s">
        <v>2607</v>
      </c>
      <c r="F9973" s="10">
        <v>43700</v>
      </c>
      <c r="G9973" s="6">
        <v>4</v>
      </c>
      <c r="H9973" s="11">
        <f>VLOOKUP(B9973,[1]!Product_Data[#Data],4,0)</f>
        <v>1566</v>
      </c>
      <c r="I9973" s="11">
        <f>VLOOKUP(B9973,[1]!Product_Data[#Data],3,0)</f>
        <v>1190</v>
      </c>
      <c r="J9973" s="11">
        <f t="shared" si="933"/>
        <v>4760</v>
      </c>
      <c r="K9973" s="11">
        <f t="shared" si="934"/>
        <v>6264</v>
      </c>
      <c r="L9973" s="11">
        <f t="shared" si="935"/>
        <v>1504</v>
      </c>
      <c r="M9973" t="str">
        <f>VLOOKUP(C9973,[1]!Location_Data[#Data],2,0)</f>
        <v>Santa Rosa</v>
      </c>
      <c r="N9973" t="str">
        <f>VLOOKUP(D9973,[1]!Salespeople_Data[#Data],2,0)</f>
        <v>Arthur Mccoy</v>
      </c>
      <c r="O9973" t="str">
        <f>VLOOKUP(E9973,[1]!Customer_Data[#Data],2,0)</f>
        <v>Carlos Young</v>
      </c>
      <c r="P9973" s="15">
        <f t="shared" si="930"/>
        <v>6</v>
      </c>
      <c r="Q9973">
        <f t="shared" si="931"/>
        <v>8</v>
      </c>
      <c r="R9973">
        <f t="shared" si="932"/>
        <v>2019</v>
      </c>
    </row>
    <row r="9974" spans="1:18" x14ac:dyDescent="0.25">
      <c r="A9974" s="6" t="s">
        <v>11000</v>
      </c>
      <c r="B9974" s="6" t="s">
        <v>181</v>
      </c>
      <c r="C9974" s="6" t="s">
        <v>519</v>
      </c>
      <c r="D9974" s="6" t="s">
        <v>63</v>
      </c>
      <c r="E9974" s="6" t="s">
        <v>957</v>
      </c>
      <c r="F9974" s="10">
        <v>43509</v>
      </c>
      <c r="G9974" s="6">
        <v>1</v>
      </c>
      <c r="H9974" s="11">
        <f>VLOOKUP(B9974,[1]!Product_Data[#Data],4,0)</f>
        <v>1500</v>
      </c>
      <c r="I9974" s="11">
        <f>VLOOKUP(B9974,[1]!Product_Data[#Data],3,0)</f>
        <v>900</v>
      </c>
      <c r="J9974" s="11">
        <f t="shared" si="933"/>
        <v>900</v>
      </c>
      <c r="K9974" s="11">
        <f t="shared" si="934"/>
        <v>1500</v>
      </c>
      <c r="L9974" s="11">
        <f t="shared" si="935"/>
        <v>600</v>
      </c>
      <c r="M9974" t="str">
        <f>VLOOKUP(C9974,[1]!Location_Data[#Data],2,0)</f>
        <v>Anaheim</v>
      </c>
      <c r="N9974" t="str">
        <f>VLOOKUP(D9974,[1]!Salespeople_Data[#Data],2,0)</f>
        <v>Jeremy Mendoza</v>
      </c>
      <c r="O9974" t="str">
        <f>VLOOKUP(E9974,[1]!Customer_Data[#Data],2,0)</f>
        <v>Robert Jackson</v>
      </c>
      <c r="P9974" s="15">
        <f t="shared" si="930"/>
        <v>4</v>
      </c>
      <c r="Q9974">
        <f t="shared" si="931"/>
        <v>2</v>
      </c>
      <c r="R9974">
        <f t="shared" si="932"/>
        <v>2019</v>
      </c>
    </row>
    <row r="9975" spans="1:18" x14ac:dyDescent="0.25">
      <c r="A9975" s="6" t="s">
        <v>11001</v>
      </c>
      <c r="B9975" s="6" t="s">
        <v>86</v>
      </c>
      <c r="C9975" s="6" t="s">
        <v>472</v>
      </c>
      <c r="D9975" s="6" t="s">
        <v>356</v>
      </c>
      <c r="E9975" s="6" t="s">
        <v>4801</v>
      </c>
      <c r="F9975" s="10">
        <v>43608</v>
      </c>
      <c r="G9975" s="6">
        <v>2</v>
      </c>
      <c r="H9975" s="11">
        <f>VLOOKUP(B9975,[1]!Product_Data[#Data],4,0)</f>
        <v>1725</v>
      </c>
      <c r="I9975" s="11">
        <f>VLOOKUP(B9975,[1]!Product_Data[#Data],3,0)</f>
        <v>1363</v>
      </c>
      <c r="J9975" s="11">
        <f t="shared" si="933"/>
        <v>2726</v>
      </c>
      <c r="K9975" s="11">
        <f t="shared" si="934"/>
        <v>3450</v>
      </c>
      <c r="L9975" s="11">
        <f t="shared" si="935"/>
        <v>724</v>
      </c>
      <c r="M9975" t="str">
        <f>VLOOKUP(C9975,[1]!Location_Data[#Data],2,0)</f>
        <v>Concord</v>
      </c>
      <c r="N9975" t="str">
        <f>VLOOKUP(D9975,[1]!Salespeople_Data[#Data],2,0)</f>
        <v>Jimmy Young</v>
      </c>
      <c r="O9975" t="str">
        <f>VLOOKUP(E9975,[1]!Customer_Data[#Data],2,0)</f>
        <v>Eugene Murphy</v>
      </c>
      <c r="P9975" s="15">
        <f t="shared" si="930"/>
        <v>5</v>
      </c>
      <c r="Q9975">
        <f t="shared" si="931"/>
        <v>5</v>
      </c>
      <c r="R9975">
        <f t="shared" si="932"/>
        <v>2019</v>
      </c>
    </row>
    <row r="9976" spans="1:18" x14ac:dyDescent="0.25">
      <c r="A9976" s="6" t="s">
        <v>11002</v>
      </c>
      <c r="B9976" s="6" t="s">
        <v>389</v>
      </c>
      <c r="C9976" s="6" t="s">
        <v>253</v>
      </c>
      <c r="D9976" s="6" t="s">
        <v>170</v>
      </c>
      <c r="E9976" s="6" t="s">
        <v>2076</v>
      </c>
      <c r="F9976" s="10">
        <v>43754</v>
      </c>
      <c r="G9976" s="6">
        <v>2</v>
      </c>
      <c r="H9976" s="11">
        <f>VLOOKUP(B9976,[1]!Product_Data[#Data],4,0)</f>
        <v>1367</v>
      </c>
      <c r="I9976" s="11">
        <f>VLOOKUP(B9976,[1]!Product_Data[#Data],3,0)</f>
        <v>984</v>
      </c>
      <c r="J9976" s="11">
        <f t="shared" si="933"/>
        <v>1968</v>
      </c>
      <c r="K9976" s="11">
        <f t="shared" si="934"/>
        <v>2734</v>
      </c>
      <c r="L9976" s="11">
        <f t="shared" si="935"/>
        <v>766</v>
      </c>
      <c r="M9976" t="str">
        <f>VLOOKUP(C9976,[1]!Location_Data[#Data],2,0)</f>
        <v>Bakersfield</v>
      </c>
      <c r="N9976" t="str">
        <f>VLOOKUP(D9976,[1]!Salespeople_Data[#Data],2,0)</f>
        <v>Sean Miller</v>
      </c>
      <c r="O9976" t="str">
        <f>VLOOKUP(E9976,[1]!Customer_Data[#Data],2,0)</f>
        <v>Keith Robinson</v>
      </c>
      <c r="P9976" s="15">
        <f t="shared" si="930"/>
        <v>4</v>
      </c>
      <c r="Q9976">
        <f t="shared" si="931"/>
        <v>10</v>
      </c>
      <c r="R9976">
        <f t="shared" si="932"/>
        <v>2019</v>
      </c>
    </row>
    <row r="9977" spans="1:18" x14ac:dyDescent="0.25">
      <c r="A9977" s="6" t="s">
        <v>11003</v>
      </c>
      <c r="B9977" s="6" t="s">
        <v>28</v>
      </c>
      <c r="C9977" s="6" t="s">
        <v>204</v>
      </c>
      <c r="D9977" s="6" t="s">
        <v>58</v>
      </c>
      <c r="E9977" s="6" t="s">
        <v>786</v>
      </c>
      <c r="F9977" s="10">
        <v>43717</v>
      </c>
      <c r="G9977" s="6">
        <v>2</v>
      </c>
      <c r="H9977" s="11">
        <f>VLOOKUP(B9977,[1]!Product_Data[#Data],4,0)</f>
        <v>684</v>
      </c>
      <c r="I9977" s="11">
        <f>VLOOKUP(B9977,[1]!Product_Data[#Data],3,0)</f>
        <v>561</v>
      </c>
      <c r="J9977" s="11">
        <f t="shared" si="933"/>
        <v>1122</v>
      </c>
      <c r="K9977" s="11">
        <f t="shared" si="934"/>
        <v>1368</v>
      </c>
      <c r="L9977" s="11">
        <f t="shared" si="935"/>
        <v>246</v>
      </c>
      <c r="M9977" t="str">
        <f>VLOOKUP(C9977,[1]!Location_Data[#Data],2,0)</f>
        <v>Corona</v>
      </c>
      <c r="N9977" t="str">
        <f>VLOOKUP(D9977,[1]!Salespeople_Data[#Data],2,0)</f>
        <v>Christopher Tucker</v>
      </c>
      <c r="O9977" t="str">
        <f>VLOOKUP(E9977,[1]!Customer_Data[#Data],2,0)</f>
        <v>Christopher Arnold</v>
      </c>
      <c r="P9977" s="15">
        <f t="shared" si="930"/>
        <v>2</v>
      </c>
      <c r="Q9977">
        <f t="shared" si="931"/>
        <v>9</v>
      </c>
      <c r="R9977">
        <f t="shared" si="932"/>
        <v>2019</v>
      </c>
    </row>
    <row r="9978" spans="1:18" x14ac:dyDescent="0.25">
      <c r="A9978" s="6" t="s">
        <v>11004</v>
      </c>
      <c r="B9978" s="6" t="s">
        <v>33</v>
      </c>
      <c r="C9978" s="6" t="s">
        <v>211</v>
      </c>
      <c r="D9978" s="6" t="s">
        <v>269</v>
      </c>
      <c r="E9978" s="6" t="s">
        <v>836</v>
      </c>
      <c r="F9978" s="10">
        <v>43753</v>
      </c>
      <c r="G9978" s="6">
        <v>2</v>
      </c>
      <c r="H9978" s="11">
        <f>VLOOKUP(B9978,[1]!Product_Data[#Data],4,0)</f>
        <v>1582</v>
      </c>
      <c r="I9978" s="11">
        <f>VLOOKUP(B9978,[1]!Product_Data[#Data],3,0)</f>
        <v>1234</v>
      </c>
      <c r="J9978" s="11">
        <f t="shared" si="933"/>
        <v>2468</v>
      </c>
      <c r="K9978" s="11">
        <f t="shared" si="934"/>
        <v>3164</v>
      </c>
      <c r="L9978" s="11">
        <f t="shared" si="935"/>
        <v>696</v>
      </c>
      <c r="M9978" t="str">
        <f>VLOOKUP(C9978,[1]!Location_Data[#Data],2,0)</f>
        <v>Chula Vista</v>
      </c>
      <c r="N9978" t="str">
        <f>VLOOKUP(D9978,[1]!Salespeople_Data[#Data],2,0)</f>
        <v>Kevin Butler</v>
      </c>
      <c r="O9978" t="str">
        <f>VLOOKUP(E9978,[1]!Customer_Data[#Data],2,0)</f>
        <v>Philip Wheeler</v>
      </c>
      <c r="P9978" s="15">
        <f t="shared" si="930"/>
        <v>3</v>
      </c>
      <c r="Q9978">
        <f t="shared" si="931"/>
        <v>10</v>
      </c>
      <c r="R9978">
        <f t="shared" si="932"/>
        <v>2019</v>
      </c>
    </row>
    <row r="9979" spans="1:18" x14ac:dyDescent="0.25">
      <c r="A9979" s="6" t="s">
        <v>11005</v>
      </c>
      <c r="B9979" s="6" t="s">
        <v>440</v>
      </c>
      <c r="C9979" s="6" t="s">
        <v>596</v>
      </c>
      <c r="D9979" s="6" t="s">
        <v>101</v>
      </c>
      <c r="E9979" s="6" t="s">
        <v>2239</v>
      </c>
      <c r="F9979" s="10">
        <v>43504</v>
      </c>
      <c r="G9979" s="6">
        <v>2</v>
      </c>
      <c r="H9979" s="11">
        <f>VLOOKUP(B9979,[1]!Product_Data[#Data],4,0)</f>
        <v>800</v>
      </c>
      <c r="I9979" s="11">
        <f>VLOOKUP(B9979,[1]!Product_Data[#Data],3,0)</f>
        <v>536</v>
      </c>
      <c r="J9979" s="11">
        <f t="shared" si="933"/>
        <v>1072</v>
      </c>
      <c r="K9979" s="11">
        <f t="shared" si="934"/>
        <v>1600</v>
      </c>
      <c r="L9979" s="11">
        <f t="shared" si="935"/>
        <v>528</v>
      </c>
      <c r="M9979" t="str">
        <f>VLOOKUP(C9979,[1]!Location_Data[#Data],2,0)</f>
        <v>Fremont</v>
      </c>
      <c r="N9979" t="str">
        <f>VLOOKUP(D9979,[1]!Salespeople_Data[#Data],2,0)</f>
        <v>Scott Clark</v>
      </c>
      <c r="O9979" t="str">
        <f>VLOOKUP(E9979,[1]!Customer_Data[#Data],2,0)</f>
        <v>Jonathan Bowman</v>
      </c>
      <c r="P9979" s="15">
        <f t="shared" si="930"/>
        <v>6</v>
      </c>
      <c r="Q9979">
        <f t="shared" si="931"/>
        <v>2</v>
      </c>
      <c r="R9979">
        <f t="shared" si="932"/>
        <v>2019</v>
      </c>
    </row>
    <row r="9980" spans="1:18" x14ac:dyDescent="0.25">
      <c r="A9980" s="6" t="s">
        <v>11006</v>
      </c>
      <c r="B9980" s="6" t="s">
        <v>139</v>
      </c>
      <c r="C9980" s="6" t="s">
        <v>195</v>
      </c>
      <c r="D9980" s="6" t="s">
        <v>141</v>
      </c>
      <c r="E9980" s="6" t="s">
        <v>819</v>
      </c>
      <c r="F9980" s="10">
        <v>43684</v>
      </c>
      <c r="G9980" s="6">
        <v>1</v>
      </c>
      <c r="H9980" s="11">
        <f>VLOOKUP(B9980,[1]!Product_Data[#Data],4,0)</f>
        <v>817</v>
      </c>
      <c r="I9980" s="11">
        <f>VLOOKUP(B9980,[1]!Product_Data[#Data],3,0)</f>
        <v>409</v>
      </c>
      <c r="J9980" s="11">
        <f t="shared" si="933"/>
        <v>409</v>
      </c>
      <c r="K9980" s="11">
        <f t="shared" si="934"/>
        <v>817</v>
      </c>
      <c r="L9980" s="11">
        <f t="shared" si="935"/>
        <v>408</v>
      </c>
      <c r="M9980" t="str">
        <f>VLOOKUP(C9980,[1]!Location_Data[#Data],2,0)</f>
        <v>Pomona</v>
      </c>
      <c r="N9980" t="str">
        <f>VLOOKUP(D9980,[1]!Salespeople_Data[#Data],2,0)</f>
        <v>Arthur Mccoy</v>
      </c>
      <c r="O9980" t="str">
        <f>VLOOKUP(E9980,[1]!Customer_Data[#Data],2,0)</f>
        <v>Bobby Greene</v>
      </c>
      <c r="P9980" s="15">
        <f t="shared" si="930"/>
        <v>4</v>
      </c>
      <c r="Q9980">
        <f t="shared" si="931"/>
        <v>8</v>
      </c>
      <c r="R9980">
        <f t="shared" si="932"/>
        <v>2019</v>
      </c>
    </row>
    <row r="9981" spans="1:18" x14ac:dyDescent="0.25">
      <c r="A9981" s="6" t="s">
        <v>11007</v>
      </c>
      <c r="B9981" s="6" t="s">
        <v>132</v>
      </c>
      <c r="C9981" s="6" t="s">
        <v>14</v>
      </c>
      <c r="D9981" s="6" t="s">
        <v>71</v>
      </c>
      <c r="E9981" s="6" t="s">
        <v>967</v>
      </c>
      <c r="F9981" s="10">
        <v>43677</v>
      </c>
      <c r="G9981" s="6">
        <v>1</v>
      </c>
      <c r="H9981" s="11">
        <f>VLOOKUP(B9981,[1]!Product_Data[#Data],4,0)</f>
        <v>2091</v>
      </c>
      <c r="I9981" s="11">
        <f>VLOOKUP(B9981,[1]!Product_Data[#Data],3,0)</f>
        <v>1485</v>
      </c>
      <c r="J9981" s="11">
        <f t="shared" si="933"/>
        <v>1485</v>
      </c>
      <c r="K9981" s="11">
        <f t="shared" si="934"/>
        <v>2091</v>
      </c>
      <c r="L9981" s="11">
        <f t="shared" si="935"/>
        <v>606</v>
      </c>
      <c r="M9981" t="str">
        <f>VLOOKUP(C9981,[1]!Location_Data[#Data],2,0)</f>
        <v>Santa Clarita</v>
      </c>
      <c r="N9981" t="str">
        <f>VLOOKUP(D9981,[1]!Salespeople_Data[#Data],2,0)</f>
        <v>Gary Rodriguez</v>
      </c>
      <c r="O9981" t="str">
        <f>VLOOKUP(E9981,[1]!Customer_Data[#Data],2,0)</f>
        <v>Ronald Anderson</v>
      </c>
      <c r="P9981" s="15">
        <f t="shared" si="930"/>
        <v>4</v>
      </c>
      <c r="Q9981">
        <f t="shared" si="931"/>
        <v>7</v>
      </c>
      <c r="R9981">
        <f t="shared" si="932"/>
        <v>2019</v>
      </c>
    </row>
    <row r="9982" spans="1:18" x14ac:dyDescent="0.25">
      <c r="A9982" s="6" t="s">
        <v>11008</v>
      </c>
      <c r="B9982" s="6" t="s">
        <v>203</v>
      </c>
      <c r="C9982" s="6" t="s">
        <v>39</v>
      </c>
      <c r="D9982" s="6" t="s">
        <v>71</v>
      </c>
      <c r="E9982" s="6" t="s">
        <v>1456</v>
      </c>
      <c r="F9982" s="10">
        <v>43751</v>
      </c>
      <c r="G9982" s="6">
        <v>1</v>
      </c>
      <c r="H9982" s="11">
        <f>VLOOKUP(B9982,[1]!Product_Data[#Data],4,0)</f>
        <v>1414</v>
      </c>
      <c r="I9982" s="11">
        <f>VLOOKUP(B9982,[1]!Product_Data[#Data],3,0)</f>
        <v>962</v>
      </c>
      <c r="J9982" s="11">
        <f t="shared" si="933"/>
        <v>962</v>
      </c>
      <c r="K9982" s="11">
        <f t="shared" si="934"/>
        <v>1414</v>
      </c>
      <c r="L9982" s="11">
        <f t="shared" si="935"/>
        <v>452</v>
      </c>
      <c r="M9982" t="str">
        <f>VLOOKUP(C9982,[1]!Location_Data[#Data],2,0)</f>
        <v>Oceanside</v>
      </c>
      <c r="N9982" t="str">
        <f>VLOOKUP(D9982,[1]!Salespeople_Data[#Data],2,0)</f>
        <v>Gary Rodriguez</v>
      </c>
      <c r="O9982" t="str">
        <f>VLOOKUP(E9982,[1]!Customer_Data[#Data],2,0)</f>
        <v>Jerry Harvey</v>
      </c>
      <c r="P9982" s="15">
        <f t="shared" si="930"/>
        <v>1</v>
      </c>
      <c r="Q9982">
        <f t="shared" si="931"/>
        <v>10</v>
      </c>
      <c r="R9982">
        <f t="shared" si="932"/>
        <v>2019</v>
      </c>
    </row>
    <row r="9983" spans="1:18" x14ac:dyDescent="0.25">
      <c r="A9983" s="6" t="s">
        <v>11009</v>
      </c>
      <c r="B9983" s="6" t="s">
        <v>219</v>
      </c>
      <c r="C9983" s="6" t="s">
        <v>149</v>
      </c>
      <c r="D9983" s="6" t="s">
        <v>80</v>
      </c>
      <c r="E9983" s="6" t="s">
        <v>706</v>
      </c>
      <c r="F9983" s="10">
        <v>43575</v>
      </c>
      <c r="G9983" s="6">
        <v>1</v>
      </c>
      <c r="H9983" s="11">
        <f>VLOOKUP(B9983,[1]!Product_Data[#Data],4,0)</f>
        <v>561</v>
      </c>
      <c r="I9983" s="11">
        <f>VLOOKUP(B9983,[1]!Product_Data[#Data],3,0)</f>
        <v>421</v>
      </c>
      <c r="J9983" s="11">
        <f t="shared" si="933"/>
        <v>421</v>
      </c>
      <c r="K9983" s="11">
        <f t="shared" si="934"/>
        <v>561</v>
      </c>
      <c r="L9983" s="11">
        <f t="shared" si="935"/>
        <v>140</v>
      </c>
      <c r="M9983" t="str">
        <f>VLOOKUP(C9983,[1]!Location_Data[#Data],2,0)</f>
        <v>Antioch</v>
      </c>
      <c r="N9983" t="str">
        <f>VLOOKUP(D9983,[1]!Salespeople_Data[#Data],2,0)</f>
        <v>Henry Nelson</v>
      </c>
      <c r="O9983" t="str">
        <f>VLOOKUP(E9983,[1]!Customer_Data[#Data],2,0)</f>
        <v>Kenneth Foster</v>
      </c>
      <c r="P9983" s="15">
        <f t="shared" si="930"/>
        <v>7</v>
      </c>
      <c r="Q9983">
        <f t="shared" si="931"/>
        <v>4</v>
      </c>
      <c r="R9983">
        <f t="shared" si="932"/>
        <v>2019</v>
      </c>
    </row>
    <row r="9984" spans="1:18" x14ac:dyDescent="0.25">
      <c r="A9984" s="6" t="s">
        <v>11010</v>
      </c>
      <c r="B9984" s="6" t="s">
        <v>69</v>
      </c>
      <c r="C9984" s="6" t="s">
        <v>224</v>
      </c>
      <c r="D9984" s="6" t="s">
        <v>80</v>
      </c>
      <c r="E9984" s="6" t="s">
        <v>3993</v>
      </c>
      <c r="F9984" s="10">
        <v>43756</v>
      </c>
      <c r="G9984" s="6">
        <v>1</v>
      </c>
      <c r="H9984" s="11">
        <f>VLOOKUP(B9984,[1]!Product_Data[#Data],4,0)</f>
        <v>1351</v>
      </c>
      <c r="I9984" s="11">
        <f>VLOOKUP(B9984,[1]!Product_Data[#Data],3,0)</f>
        <v>1108</v>
      </c>
      <c r="J9984" s="11">
        <f t="shared" si="933"/>
        <v>1108</v>
      </c>
      <c r="K9984" s="11">
        <f t="shared" si="934"/>
        <v>1351</v>
      </c>
      <c r="L9984" s="11">
        <f t="shared" si="935"/>
        <v>243</v>
      </c>
      <c r="M9984" t="str">
        <f>VLOOKUP(C9984,[1]!Location_Data[#Data],2,0)</f>
        <v>Huntington Beach</v>
      </c>
      <c r="N9984" t="str">
        <f>VLOOKUP(D9984,[1]!Salespeople_Data[#Data],2,0)</f>
        <v>Henry Nelson</v>
      </c>
      <c r="O9984" t="str">
        <f>VLOOKUP(E9984,[1]!Customer_Data[#Data],2,0)</f>
        <v>Adam Riley</v>
      </c>
      <c r="P9984" s="15">
        <f t="shared" si="930"/>
        <v>6</v>
      </c>
      <c r="Q9984">
        <f t="shared" si="931"/>
        <v>10</v>
      </c>
      <c r="R9984">
        <f t="shared" si="932"/>
        <v>2019</v>
      </c>
    </row>
    <row r="9985" spans="1:18" x14ac:dyDescent="0.25">
      <c r="A9985" s="6" t="s">
        <v>11011</v>
      </c>
      <c r="B9985" s="6" t="s">
        <v>132</v>
      </c>
      <c r="C9985" s="6" t="s">
        <v>355</v>
      </c>
      <c r="D9985" s="6" t="s">
        <v>178</v>
      </c>
      <c r="E9985" s="6" t="s">
        <v>213</v>
      </c>
      <c r="F9985" s="10">
        <v>43501</v>
      </c>
      <c r="G9985" s="6">
        <v>1</v>
      </c>
      <c r="H9985" s="11">
        <f>VLOOKUP(B9985,[1]!Product_Data[#Data],4,0)</f>
        <v>2091</v>
      </c>
      <c r="I9985" s="11">
        <f>VLOOKUP(B9985,[1]!Product_Data[#Data],3,0)</f>
        <v>1485</v>
      </c>
      <c r="J9985" s="11">
        <f t="shared" si="933"/>
        <v>1485</v>
      </c>
      <c r="K9985" s="11">
        <f t="shared" si="934"/>
        <v>2091</v>
      </c>
      <c r="L9985" s="11">
        <f t="shared" si="935"/>
        <v>606</v>
      </c>
      <c r="M9985" t="str">
        <f>VLOOKUP(C9985,[1]!Location_Data[#Data],2,0)</f>
        <v>Burbank</v>
      </c>
      <c r="N9985" t="str">
        <f>VLOOKUP(D9985,[1]!Salespeople_Data[#Data],2,0)</f>
        <v>Joshua Taylor</v>
      </c>
      <c r="O9985" t="str">
        <f>VLOOKUP(E9985,[1]!Customer_Data[#Data],2,0)</f>
        <v>Sean Price</v>
      </c>
      <c r="P9985" s="15">
        <f t="shared" si="930"/>
        <v>3</v>
      </c>
      <c r="Q9985">
        <f t="shared" si="931"/>
        <v>2</v>
      </c>
      <c r="R9985">
        <f t="shared" si="932"/>
        <v>2019</v>
      </c>
    </row>
    <row r="9986" spans="1:18" x14ac:dyDescent="0.25">
      <c r="A9986" s="6" t="s">
        <v>11012</v>
      </c>
      <c r="B9986" s="6" t="s">
        <v>260</v>
      </c>
      <c r="C9986" s="6" t="s">
        <v>469</v>
      </c>
      <c r="D9986" s="6" t="s">
        <v>308</v>
      </c>
      <c r="E9986" s="6" t="s">
        <v>1651</v>
      </c>
      <c r="F9986" s="10">
        <v>43674</v>
      </c>
      <c r="G9986" s="6">
        <v>2</v>
      </c>
      <c r="H9986" s="11">
        <f>VLOOKUP(B9986,[1]!Product_Data[#Data],4,0)</f>
        <v>502</v>
      </c>
      <c r="I9986" s="11">
        <f>VLOOKUP(B9986,[1]!Product_Data[#Data],3,0)</f>
        <v>296</v>
      </c>
      <c r="J9986" s="11">
        <f t="shared" si="933"/>
        <v>592</v>
      </c>
      <c r="K9986" s="11">
        <f t="shared" si="934"/>
        <v>1004</v>
      </c>
      <c r="L9986" s="11">
        <f t="shared" si="935"/>
        <v>412</v>
      </c>
      <c r="M9986" t="str">
        <f>VLOOKUP(C9986,[1]!Location_Data[#Data],2,0)</f>
        <v>Escondido</v>
      </c>
      <c r="N9986" t="str">
        <f>VLOOKUP(D9986,[1]!Salespeople_Data[#Data],2,0)</f>
        <v>Fred Robertson</v>
      </c>
      <c r="O9986" t="str">
        <f>VLOOKUP(E9986,[1]!Customer_Data[#Data],2,0)</f>
        <v>Douglas Wallace</v>
      </c>
      <c r="P9986" s="15">
        <f t="shared" ref="P9986:P10049" si="936">WEEKDAY(F9986)</f>
        <v>1</v>
      </c>
      <c r="Q9986">
        <f t="shared" ref="Q9986:Q10049" si="937">MONTH(F9986)</f>
        <v>7</v>
      </c>
      <c r="R9986">
        <f t="shared" ref="R9986:R10049" si="938">YEAR(F9986)</f>
        <v>2019</v>
      </c>
    </row>
    <row r="9987" spans="1:18" x14ac:dyDescent="0.25">
      <c r="A9987" s="6" t="s">
        <v>11013</v>
      </c>
      <c r="B9987" s="6" t="s">
        <v>605</v>
      </c>
      <c r="C9987" s="6" t="s">
        <v>135</v>
      </c>
      <c r="D9987" s="6" t="s">
        <v>447</v>
      </c>
      <c r="E9987" s="6" t="s">
        <v>979</v>
      </c>
      <c r="F9987" s="10">
        <v>43481</v>
      </c>
      <c r="G9987" s="6">
        <v>3</v>
      </c>
      <c r="H9987" s="11">
        <f>VLOOKUP(B9987,[1]!Product_Data[#Data],4,0)</f>
        <v>913</v>
      </c>
      <c r="I9987" s="11">
        <f>VLOOKUP(B9987,[1]!Product_Data[#Data],3,0)</f>
        <v>584</v>
      </c>
      <c r="J9987" s="11">
        <f t="shared" ref="J9987:J10050" si="939">PRODUCT(I9987,G9987)</f>
        <v>1752</v>
      </c>
      <c r="K9987" s="11">
        <f t="shared" ref="K9987:K10050" si="940">PRODUCT(H9987,G9987)</f>
        <v>2739</v>
      </c>
      <c r="L9987" s="11">
        <f t="shared" ref="L9987:L10050" si="941">K9987-J9987</f>
        <v>987</v>
      </c>
      <c r="M9987" t="str">
        <f>VLOOKUP(C9987,[1]!Location_Data[#Data],2,0)</f>
        <v>Oxnard</v>
      </c>
      <c r="N9987" t="str">
        <f>VLOOKUP(D9987,[1]!Salespeople_Data[#Data],2,0)</f>
        <v>Howard Sims</v>
      </c>
      <c r="O9987" t="str">
        <f>VLOOKUP(E9987,[1]!Customer_Data[#Data],2,0)</f>
        <v>Joshua Jones</v>
      </c>
      <c r="P9987" s="15">
        <f t="shared" si="936"/>
        <v>4</v>
      </c>
      <c r="Q9987">
        <f t="shared" si="937"/>
        <v>1</v>
      </c>
      <c r="R9987">
        <f t="shared" si="938"/>
        <v>2019</v>
      </c>
    </row>
    <row r="9988" spans="1:18" x14ac:dyDescent="0.25">
      <c r="A9988" s="6" t="s">
        <v>11014</v>
      </c>
      <c r="B9988" s="6" t="s">
        <v>263</v>
      </c>
      <c r="C9988" s="6" t="s">
        <v>19</v>
      </c>
      <c r="D9988" s="6" t="s">
        <v>359</v>
      </c>
      <c r="E9988" s="6" t="s">
        <v>1542</v>
      </c>
      <c r="F9988" s="10">
        <v>43643</v>
      </c>
      <c r="G9988" s="6">
        <v>4</v>
      </c>
      <c r="H9988" s="11">
        <f>VLOOKUP(B9988,[1]!Product_Data[#Data],4,0)</f>
        <v>378</v>
      </c>
      <c r="I9988" s="11">
        <f>VLOOKUP(B9988,[1]!Product_Data[#Data],3,0)</f>
        <v>291</v>
      </c>
      <c r="J9988" s="11">
        <f t="shared" si="939"/>
        <v>1164</v>
      </c>
      <c r="K9988" s="11">
        <f t="shared" si="940"/>
        <v>1512</v>
      </c>
      <c r="L9988" s="11">
        <f t="shared" si="941"/>
        <v>348</v>
      </c>
      <c r="M9988" t="str">
        <f>VLOOKUP(C9988,[1]!Location_Data[#Data],2,0)</f>
        <v>Berkeley</v>
      </c>
      <c r="N9988" t="str">
        <f>VLOOKUP(D9988,[1]!Salespeople_Data[#Data],2,0)</f>
        <v>Eugene Holmes</v>
      </c>
      <c r="O9988" t="str">
        <f>VLOOKUP(E9988,[1]!Customer_Data[#Data],2,0)</f>
        <v>Dennis Myers</v>
      </c>
      <c r="P9988" s="15">
        <f t="shared" si="936"/>
        <v>5</v>
      </c>
      <c r="Q9988">
        <f t="shared" si="937"/>
        <v>6</v>
      </c>
      <c r="R9988">
        <f t="shared" si="938"/>
        <v>2019</v>
      </c>
    </row>
    <row r="9989" spans="1:18" x14ac:dyDescent="0.25">
      <c r="A9989" s="6" t="s">
        <v>11015</v>
      </c>
      <c r="B9989" s="6" t="s">
        <v>389</v>
      </c>
      <c r="C9989" s="6" t="s">
        <v>220</v>
      </c>
      <c r="D9989" s="6" t="s">
        <v>91</v>
      </c>
      <c r="E9989" s="6" t="s">
        <v>1328</v>
      </c>
      <c r="F9989" s="10">
        <v>43751</v>
      </c>
      <c r="G9989" s="6">
        <v>2</v>
      </c>
      <c r="H9989" s="11">
        <f>VLOOKUP(B9989,[1]!Product_Data[#Data],4,0)</f>
        <v>1367</v>
      </c>
      <c r="I9989" s="11">
        <f>VLOOKUP(B9989,[1]!Product_Data[#Data],3,0)</f>
        <v>984</v>
      </c>
      <c r="J9989" s="11">
        <f t="shared" si="939"/>
        <v>1968</v>
      </c>
      <c r="K9989" s="11">
        <f t="shared" si="940"/>
        <v>2734</v>
      </c>
      <c r="L9989" s="11">
        <f t="shared" si="941"/>
        <v>766</v>
      </c>
      <c r="M9989" t="str">
        <f>VLOOKUP(C9989,[1]!Location_Data[#Data],2,0)</f>
        <v>Modesto</v>
      </c>
      <c r="N9989" t="str">
        <f>VLOOKUP(D9989,[1]!Salespeople_Data[#Data],2,0)</f>
        <v>Howard Gardner</v>
      </c>
      <c r="O9989" t="str">
        <f>VLOOKUP(E9989,[1]!Customer_Data[#Data],2,0)</f>
        <v>Willie Harrison</v>
      </c>
      <c r="P9989" s="15">
        <f t="shared" si="936"/>
        <v>1</v>
      </c>
      <c r="Q9989">
        <f t="shared" si="937"/>
        <v>10</v>
      </c>
      <c r="R9989">
        <f t="shared" si="938"/>
        <v>2019</v>
      </c>
    </row>
    <row r="9990" spans="1:18" x14ac:dyDescent="0.25">
      <c r="A9990" s="6" t="s">
        <v>11016</v>
      </c>
      <c r="B9990" s="6" t="s">
        <v>457</v>
      </c>
      <c r="C9990" s="6" t="s">
        <v>386</v>
      </c>
      <c r="D9990" s="6" t="s">
        <v>178</v>
      </c>
      <c r="E9990" s="6" t="s">
        <v>273</v>
      </c>
      <c r="F9990" s="10">
        <v>43758</v>
      </c>
      <c r="G9990" s="6">
        <v>1</v>
      </c>
      <c r="H9990" s="11">
        <f>VLOOKUP(B9990,[1]!Product_Data[#Data],4,0)</f>
        <v>947</v>
      </c>
      <c r="I9990" s="11">
        <f>VLOOKUP(B9990,[1]!Product_Data[#Data],3,0)</f>
        <v>786</v>
      </c>
      <c r="J9990" s="11">
        <f t="shared" si="939"/>
        <v>786</v>
      </c>
      <c r="K9990" s="11">
        <f t="shared" si="940"/>
        <v>947</v>
      </c>
      <c r="L9990" s="11">
        <f t="shared" si="941"/>
        <v>161</v>
      </c>
      <c r="M9990" t="str">
        <f>VLOOKUP(C9990,[1]!Location_Data[#Data],2,0)</f>
        <v>Carlsbad</v>
      </c>
      <c r="N9990" t="str">
        <f>VLOOKUP(D9990,[1]!Salespeople_Data[#Data],2,0)</f>
        <v>Joshua Taylor</v>
      </c>
      <c r="O9990" t="str">
        <f>VLOOKUP(E9990,[1]!Customer_Data[#Data],2,0)</f>
        <v>James Williams</v>
      </c>
      <c r="P9990" s="15">
        <f t="shared" si="936"/>
        <v>1</v>
      </c>
      <c r="Q9990">
        <f t="shared" si="937"/>
        <v>10</v>
      </c>
      <c r="R9990">
        <f t="shared" si="938"/>
        <v>2019</v>
      </c>
    </row>
    <row r="9991" spans="1:18" x14ac:dyDescent="0.25">
      <c r="A9991" s="6" t="s">
        <v>11017</v>
      </c>
      <c r="B9991" s="6" t="s">
        <v>537</v>
      </c>
      <c r="C9991" s="6" t="s">
        <v>380</v>
      </c>
      <c r="D9991" s="6" t="s">
        <v>126</v>
      </c>
      <c r="E9991" s="6" t="s">
        <v>936</v>
      </c>
      <c r="F9991" s="10">
        <v>43552</v>
      </c>
      <c r="G9991" s="6">
        <v>2</v>
      </c>
      <c r="H9991" s="11">
        <f>VLOOKUP(B9991,[1]!Product_Data[#Data],4,0)</f>
        <v>556</v>
      </c>
      <c r="I9991" s="11">
        <f>VLOOKUP(B9991,[1]!Product_Data[#Data],3,0)</f>
        <v>395</v>
      </c>
      <c r="J9991" s="11">
        <f t="shared" si="939"/>
        <v>790</v>
      </c>
      <c r="K9991" s="11">
        <f t="shared" si="940"/>
        <v>1112</v>
      </c>
      <c r="L9991" s="11">
        <f t="shared" si="941"/>
        <v>322</v>
      </c>
      <c r="M9991" t="str">
        <f>VLOOKUP(C9991,[1]!Location_Data[#Data],2,0)</f>
        <v>Los Angeles</v>
      </c>
      <c r="N9991" t="str">
        <f>VLOOKUP(D9991,[1]!Salespeople_Data[#Data],2,0)</f>
        <v>Larry Castillo</v>
      </c>
      <c r="O9991" t="str">
        <f>VLOOKUP(E9991,[1]!Customer_Data[#Data],2,0)</f>
        <v>Ronald Watkins</v>
      </c>
      <c r="P9991" s="15">
        <f t="shared" si="936"/>
        <v>5</v>
      </c>
      <c r="Q9991">
        <f t="shared" si="937"/>
        <v>3</v>
      </c>
      <c r="R9991">
        <f t="shared" si="938"/>
        <v>2019</v>
      </c>
    </row>
    <row r="9992" spans="1:18" x14ac:dyDescent="0.25">
      <c r="A9992" s="6" t="s">
        <v>11018</v>
      </c>
      <c r="B9992" s="6" t="s">
        <v>164</v>
      </c>
      <c r="C9992" s="6" t="s">
        <v>39</v>
      </c>
      <c r="D9992" s="6" t="s">
        <v>96</v>
      </c>
      <c r="E9992" s="6" t="s">
        <v>1588</v>
      </c>
      <c r="F9992" s="10">
        <v>43823</v>
      </c>
      <c r="G9992" s="6">
        <v>1</v>
      </c>
      <c r="H9992" s="11">
        <f>VLOOKUP(B9992,[1]!Product_Data[#Data],4,0)</f>
        <v>637</v>
      </c>
      <c r="I9992" s="11">
        <f>VLOOKUP(B9992,[1]!Product_Data[#Data],3,0)</f>
        <v>389</v>
      </c>
      <c r="J9992" s="11">
        <f t="shared" si="939"/>
        <v>389</v>
      </c>
      <c r="K9992" s="11">
        <f t="shared" si="940"/>
        <v>637</v>
      </c>
      <c r="L9992" s="11">
        <f t="shared" si="941"/>
        <v>248</v>
      </c>
      <c r="M9992" t="str">
        <f>VLOOKUP(C9992,[1]!Location_Data[#Data],2,0)</f>
        <v>Oceanside</v>
      </c>
      <c r="N9992" t="str">
        <f>VLOOKUP(D9992,[1]!Salespeople_Data[#Data],2,0)</f>
        <v>Brian Thomas</v>
      </c>
      <c r="O9992" t="str">
        <f>VLOOKUP(E9992,[1]!Customer_Data[#Data],2,0)</f>
        <v>Keith Jordan</v>
      </c>
      <c r="P9992" s="15">
        <f t="shared" si="936"/>
        <v>3</v>
      </c>
      <c r="Q9992">
        <f t="shared" si="937"/>
        <v>12</v>
      </c>
      <c r="R9992">
        <f t="shared" si="938"/>
        <v>2019</v>
      </c>
    </row>
    <row r="9993" spans="1:18" x14ac:dyDescent="0.25">
      <c r="A9993" s="6" t="s">
        <v>11019</v>
      </c>
      <c r="B9993" s="6" t="s">
        <v>99</v>
      </c>
      <c r="C9993" s="6" t="s">
        <v>174</v>
      </c>
      <c r="D9993" s="6" t="s">
        <v>25</v>
      </c>
      <c r="E9993" s="6" t="s">
        <v>829</v>
      </c>
      <c r="F9993" s="10">
        <v>43573</v>
      </c>
      <c r="G9993" s="6">
        <v>2</v>
      </c>
      <c r="H9993" s="11">
        <f>VLOOKUP(B9993,[1]!Product_Data[#Data],4,0)</f>
        <v>1708</v>
      </c>
      <c r="I9993" s="11">
        <f>VLOOKUP(B9993,[1]!Product_Data[#Data],3,0)</f>
        <v>871</v>
      </c>
      <c r="J9993" s="11">
        <f t="shared" si="939"/>
        <v>1742</v>
      </c>
      <c r="K9993" s="11">
        <f t="shared" si="940"/>
        <v>3416</v>
      </c>
      <c r="L9993" s="11">
        <f t="shared" si="941"/>
        <v>1674</v>
      </c>
      <c r="M9993" t="str">
        <f>VLOOKUP(C9993,[1]!Location_Data[#Data],2,0)</f>
        <v>Norwalk</v>
      </c>
      <c r="N9993" t="str">
        <f>VLOOKUP(D9993,[1]!Salespeople_Data[#Data],2,0)</f>
        <v>Brian Davis</v>
      </c>
      <c r="O9993" t="str">
        <f>VLOOKUP(E9993,[1]!Customer_Data[#Data],2,0)</f>
        <v>Shawn Ray</v>
      </c>
      <c r="P9993" s="15">
        <f t="shared" si="936"/>
        <v>5</v>
      </c>
      <c r="Q9993">
        <f t="shared" si="937"/>
        <v>4</v>
      </c>
      <c r="R9993">
        <f t="shared" si="938"/>
        <v>2019</v>
      </c>
    </row>
    <row r="9994" spans="1:18" x14ac:dyDescent="0.25">
      <c r="A9994" s="6" t="s">
        <v>11020</v>
      </c>
      <c r="B9994" s="6" t="s">
        <v>119</v>
      </c>
      <c r="C9994" s="6" t="s">
        <v>186</v>
      </c>
      <c r="D9994" s="6" t="s">
        <v>239</v>
      </c>
      <c r="E9994" s="6" t="s">
        <v>1116</v>
      </c>
      <c r="F9994" s="10">
        <v>43676</v>
      </c>
      <c r="G9994" s="6">
        <v>1</v>
      </c>
      <c r="H9994" s="11">
        <f>VLOOKUP(B9994,[1]!Product_Data[#Data],4,0)</f>
        <v>1077</v>
      </c>
      <c r="I9994" s="11">
        <f>VLOOKUP(B9994,[1]!Product_Data[#Data],3,0)</f>
        <v>732</v>
      </c>
      <c r="J9994" s="11">
        <f t="shared" si="939"/>
        <v>732</v>
      </c>
      <c r="K9994" s="11">
        <f t="shared" si="940"/>
        <v>1077</v>
      </c>
      <c r="L9994" s="11">
        <f t="shared" si="941"/>
        <v>345</v>
      </c>
      <c r="M9994" t="str">
        <f>VLOOKUP(C9994,[1]!Location_Data[#Data],2,0)</f>
        <v>Riverside</v>
      </c>
      <c r="N9994" t="str">
        <f>VLOOKUP(D9994,[1]!Salespeople_Data[#Data],2,0)</f>
        <v>John Reyes</v>
      </c>
      <c r="O9994" t="str">
        <f>VLOOKUP(E9994,[1]!Customer_Data[#Data],2,0)</f>
        <v>Christopher Kim</v>
      </c>
      <c r="P9994" s="15">
        <f t="shared" si="936"/>
        <v>3</v>
      </c>
      <c r="Q9994">
        <f t="shared" si="937"/>
        <v>7</v>
      </c>
      <c r="R9994">
        <f t="shared" si="938"/>
        <v>2019</v>
      </c>
    </row>
    <row r="9995" spans="1:18" x14ac:dyDescent="0.25">
      <c r="A9995" s="6" t="s">
        <v>11021</v>
      </c>
      <c r="B9995" s="6" t="s">
        <v>104</v>
      </c>
      <c r="C9995" s="6" t="s">
        <v>182</v>
      </c>
      <c r="D9995" s="6" t="s">
        <v>15</v>
      </c>
      <c r="E9995" s="6" t="s">
        <v>45</v>
      </c>
      <c r="F9995" s="10">
        <v>43750</v>
      </c>
      <c r="G9995" s="6">
        <v>3</v>
      </c>
      <c r="H9995" s="11">
        <f>VLOOKUP(B9995,[1]!Product_Data[#Data],4,0)</f>
        <v>1671</v>
      </c>
      <c r="I9995" s="11">
        <f>VLOOKUP(B9995,[1]!Product_Data[#Data],3,0)</f>
        <v>1220</v>
      </c>
      <c r="J9995" s="11">
        <f t="shared" si="939"/>
        <v>3660</v>
      </c>
      <c r="K9995" s="11">
        <f t="shared" si="940"/>
        <v>5013</v>
      </c>
      <c r="L9995" s="11">
        <f t="shared" si="941"/>
        <v>1353</v>
      </c>
      <c r="M9995" t="str">
        <f>VLOOKUP(C9995,[1]!Location_Data[#Data],2,0)</f>
        <v>Vallejo</v>
      </c>
      <c r="N9995" t="str">
        <f>VLOOKUP(D9995,[1]!Salespeople_Data[#Data],2,0)</f>
        <v>Ryan Butler</v>
      </c>
      <c r="O9995" t="str">
        <f>VLOOKUP(E9995,[1]!Customer_Data[#Data],2,0)</f>
        <v>Jason Walker</v>
      </c>
      <c r="P9995" s="15">
        <f t="shared" si="936"/>
        <v>7</v>
      </c>
      <c r="Q9995">
        <f t="shared" si="937"/>
        <v>10</v>
      </c>
      <c r="R9995">
        <f t="shared" si="938"/>
        <v>2019</v>
      </c>
    </row>
    <row r="9996" spans="1:18" x14ac:dyDescent="0.25">
      <c r="A9996" s="6" t="s">
        <v>11022</v>
      </c>
      <c r="B9996" s="6" t="s">
        <v>479</v>
      </c>
      <c r="C9996" s="6" t="s">
        <v>135</v>
      </c>
      <c r="D9996" s="6" t="s">
        <v>250</v>
      </c>
      <c r="E9996" s="6" t="s">
        <v>107</v>
      </c>
      <c r="F9996" s="10">
        <v>43769</v>
      </c>
      <c r="G9996" s="6">
        <v>1</v>
      </c>
      <c r="H9996" s="11">
        <f>VLOOKUP(B9996,[1]!Product_Data[#Data],4,0)</f>
        <v>123</v>
      </c>
      <c r="I9996" s="11">
        <f>VLOOKUP(B9996,[1]!Product_Data[#Data],3,0)</f>
        <v>84</v>
      </c>
      <c r="J9996" s="11">
        <f t="shared" si="939"/>
        <v>84</v>
      </c>
      <c r="K9996" s="11">
        <f t="shared" si="940"/>
        <v>123</v>
      </c>
      <c r="L9996" s="11">
        <f t="shared" si="941"/>
        <v>39</v>
      </c>
      <c r="M9996" t="str">
        <f>VLOOKUP(C9996,[1]!Location_Data[#Data],2,0)</f>
        <v>Oxnard</v>
      </c>
      <c r="N9996" t="str">
        <f>VLOOKUP(D9996,[1]!Salespeople_Data[#Data],2,0)</f>
        <v>Martin Carr</v>
      </c>
      <c r="O9996" t="str">
        <f>VLOOKUP(E9996,[1]!Customer_Data[#Data],2,0)</f>
        <v>Jonathan Moreno</v>
      </c>
      <c r="P9996" s="15">
        <f t="shared" si="936"/>
        <v>5</v>
      </c>
      <c r="Q9996">
        <f t="shared" si="937"/>
        <v>10</v>
      </c>
      <c r="R9996">
        <f t="shared" si="938"/>
        <v>2019</v>
      </c>
    </row>
    <row r="9997" spans="1:18" x14ac:dyDescent="0.25">
      <c r="A9997" s="6" t="s">
        <v>11023</v>
      </c>
      <c r="B9997" s="6" t="s">
        <v>652</v>
      </c>
      <c r="C9997" s="6" t="s">
        <v>377</v>
      </c>
      <c r="D9997" s="6" t="s">
        <v>10</v>
      </c>
      <c r="E9997" s="6" t="s">
        <v>4102</v>
      </c>
      <c r="F9997" s="10">
        <v>43775</v>
      </c>
      <c r="G9997" s="6">
        <v>3</v>
      </c>
      <c r="H9997" s="11">
        <f>VLOOKUP(B9997,[1]!Product_Data[#Data],4,0)</f>
        <v>217</v>
      </c>
      <c r="I9997" s="11">
        <f>VLOOKUP(B9997,[1]!Product_Data[#Data],3,0)</f>
        <v>171</v>
      </c>
      <c r="J9997" s="11">
        <f t="shared" si="939"/>
        <v>513</v>
      </c>
      <c r="K9997" s="11">
        <f t="shared" si="940"/>
        <v>651</v>
      </c>
      <c r="L9997" s="11">
        <f t="shared" si="941"/>
        <v>138</v>
      </c>
      <c r="M9997" t="str">
        <f>VLOOKUP(C9997,[1]!Location_Data[#Data],2,0)</f>
        <v>San Diego</v>
      </c>
      <c r="N9997" t="str">
        <f>VLOOKUP(D9997,[1]!Salespeople_Data[#Data],2,0)</f>
        <v>Justin Lynch</v>
      </c>
      <c r="O9997" t="str">
        <f>VLOOKUP(E9997,[1]!Customer_Data[#Data],2,0)</f>
        <v>Sean Vasquez</v>
      </c>
      <c r="P9997" s="15">
        <f t="shared" si="936"/>
        <v>4</v>
      </c>
      <c r="Q9997">
        <f t="shared" si="937"/>
        <v>11</v>
      </c>
      <c r="R9997">
        <f t="shared" si="938"/>
        <v>2019</v>
      </c>
    </row>
    <row r="9998" spans="1:18" x14ac:dyDescent="0.25">
      <c r="A9998" s="6" t="s">
        <v>11024</v>
      </c>
      <c r="B9998" s="6" t="s">
        <v>94</v>
      </c>
      <c r="C9998" s="6" t="s">
        <v>105</v>
      </c>
      <c r="D9998" s="6" t="s">
        <v>106</v>
      </c>
      <c r="E9998" s="6" t="s">
        <v>1737</v>
      </c>
      <c r="F9998" s="10">
        <v>43480</v>
      </c>
      <c r="G9998" s="6">
        <v>1</v>
      </c>
      <c r="H9998" s="11">
        <f>VLOOKUP(B9998,[1]!Product_Data[#Data],4,0)</f>
        <v>1639</v>
      </c>
      <c r="I9998" s="11">
        <f>VLOOKUP(B9998,[1]!Product_Data[#Data],3,0)</f>
        <v>1295</v>
      </c>
      <c r="J9998" s="11">
        <f t="shared" si="939"/>
        <v>1295</v>
      </c>
      <c r="K9998" s="11">
        <f t="shared" si="940"/>
        <v>1639</v>
      </c>
      <c r="L9998" s="11">
        <f t="shared" si="941"/>
        <v>344</v>
      </c>
      <c r="M9998" t="str">
        <f>VLOOKUP(C9998,[1]!Location_Data[#Data],2,0)</f>
        <v>Daly City</v>
      </c>
      <c r="N9998" t="str">
        <f>VLOOKUP(D9998,[1]!Salespeople_Data[#Data],2,0)</f>
        <v>Patrick Ruiz</v>
      </c>
      <c r="O9998" t="str">
        <f>VLOOKUP(E9998,[1]!Customer_Data[#Data],2,0)</f>
        <v>Bobby Burton</v>
      </c>
      <c r="P9998" s="15">
        <f t="shared" si="936"/>
        <v>3</v>
      </c>
      <c r="Q9998">
        <f t="shared" si="937"/>
        <v>1</v>
      </c>
      <c r="R9998">
        <f t="shared" si="938"/>
        <v>2019</v>
      </c>
    </row>
    <row r="9999" spans="1:18" x14ac:dyDescent="0.25">
      <c r="A9999" s="6" t="s">
        <v>11025</v>
      </c>
      <c r="B9999" s="6" t="s">
        <v>200</v>
      </c>
      <c r="C9999" s="6" t="s">
        <v>220</v>
      </c>
      <c r="D9999" s="6" t="s">
        <v>298</v>
      </c>
      <c r="E9999" s="6" t="s">
        <v>498</v>
      </c>
      <c r="F9999" s="10">
        <v>43776</v>
      </c>
      <c r="G9999" s="6">
        <v>3</v>
      </c>
      <c r="H9999" s="11">
        <f>VLOOKUP(B9999,[1]!Product_Data[#Data],4,0)</f>
        <v>315</v>
      </c>
      <c r="I9999" s="11">
        <f>VLOOKUP(B9999,[1]!Product_Data[#Data],3,0)</f>
        <v>208</v>
      </c>
      <c r="J9999" s="11">
        <f t="shared" si="939"/>
        <v>624</v>
      </c>
      <c r="K9999" s="11">
        <f t="shared" si="940"/>
        <v>945</v>
      </c>
      <c r="L9999" s="11">
        <f t="shared" si="941"/>
        <v>321</v>
      </c>
      <c r="M9999" t="str">
        <f>VLOOKUP(C9999,[1]!Location_Data[#Data],2,0)</f>
        <v>Modesto</v>
      </c>
      <c r="N9999" t="str">
        <f>VLOOKUP(D9999,[1]!Salespeople_Data[#Data],2,0)</f>
        <v>Kenneth Fields</v>
      </c>
      <c r="O9999" t="str">
        <f>VLOOKUP(E9999,[1]!Customer_Data[#Data],2,0)</f>
        <v>Ernest Austin</v>
      </c>
      <c r="P9999" s="15">
        <f t="shared" si="936"/>
        <v>5</v>
      </c>
      <c r="Q9999">
        <f t="shared" si="937"/>
        <v>11</v>
      </c>
      <c r="R9999">
        <f t="shared" si="938"/>
        <v>2019</v>
      </c>
    </row>
    <row r="10000" spans="1:18" x14ac:dyDescent="0.25">
      <c r="A10000" s="6" t="s">
        <v>11026</v>
      </c>
      <c r="B10000" s="6" t="s">
        <v>796</v>
      </c>
      <c r="C10000" s="6" t="s">
        <v>44</v>
      </c>
      <c r="D10000" s="6" t="s">
        <v>75</v>
      </c>
      <c r="E10000" s="6" t="s">
        <v>1814</v>
      </c>
      <c r="F10000" s="10">
        <v>43747</v>
      </c>
      <c r="G10000" s="6">
        <v>1</v>
      </c>
      <c r="H10000" s="11">
        <f>VLOOKUP(B10000,[1]!Product_Data[#Data],4,0)</f>
        <v>1103</v>
      </c>
      <c r="I10000" s="11">
        <f>VLOOKUP(B10000,[1]!Product_Data[#Data],3,0)</f>
        <v>838</v>
      </c>
      <c r="J10000" s="11">
        <f t="shared" si="939"/>
        <v>838</v>
      </c>
      <c r="K10000" s="11">
        <f t="shared" si="940"/>
        <v>1103</v>
      </c>
      <c r="L10000" s="11">
        <f t="shared" si="941"/>
        <v>265</v>
      </c>
      <c r="M10000" t="str">
        <f>VLOOKUP(C10000,[1]!Location_Data[#Data],2,0)</f>
        <v>Moreno Valley</v>
      </c>
      <c r="N10000" t="str">
        <f>VLOOKUP(D10000,[1]!Salespeople_Data[#Data],2,0)</f>
        <v>Roger Robertson</v>
      </c>
      <c r="O10000" t="str">
        <f>VLOOKUP(E10000,[1]!Customer_Data[#Data],2,0)</f>
        <v>Patrick Graham</v>
      </c>
      <c r="P10000" s="15">
        <f t="shared" si="936"/>
        <v>4</v>
      </c>
      <c r="Q10000">
        <f t="shared" si="937"/>
        <v>10</v>
      </c>
      <c r="R10000">
        <f t="shared" si="938"/>
        <v>2019</v>
      </c>
    </row>
    <row r="10001" spans="1:18" x14ac:dyDescent="0.25">
      <c r="A10001" s="6" t="s">
        <v>11027</v>
      </c>
      <c r="B10001" s="6" t="s">
        <v>181</v>
      </c>
      <c r="C10001" s="6" t="s">
        <v>24</v>
      </c>
      <c r="D10001" s="6" t="s">
        <v>96</v>
      </c>
      <c r="E10001" s="6" t="s">
        <v>319</v>
      </c>
      <c r="F10001" s="10">
        <v>43738</v>
      </c>
      <c r="G10001" s="6">
        <v>1</v>
      </c>
      <c r="H10001" s="11">
        <f>VLOOKUP(B10001,[1]!Product_Data[#Data],4,0)</f>
        <v>1500</v>
      </c>
      <c r="I10001" s="11">
        <f>VLOOKUP(B10001,[1]!Product_Data[#Data],3,0)</f>
        <v>900</v>
      </c>
      <c r="J10001" s="11">
        <f t="shared" si="939"/>
        <v>900</v>
      </c>
      <c r="K10001" s="11">
        <f t="shared" si="940"/>
        <v>1500</v>
      </c>
      <c r="L10001" s="11">
        <f t="shared" si="941"/>
        <v>600</v>
      </c>
      <c r="M10001" t="str">
        <f>VLOOKUP(C10001,[1]!Location_Data[#Data],2,0)</f>
        <v>Lancaster</v>
      </c>
      <c r="N10001" t="str">
        <f>VLOOKUP(D10001,[1]!Salespeople_Data[#Data],2,0)</f>
        <v>Brian Thomas</v>
      </c>
      <c r="O10001" t="str">
        <f>VLOOKUP(E10001,[1]!Customer_Data[#Data],2,0)</f>
        <v>Walter Watson</v>
      </c>
      <c r="P10001" s="15">
        <f t="shared" si="936"/>
        <v>2</v>
      </c>
      <c r="Q10001">
        <f t="shared" si="937"/>
        <v>9</v>
      </c>
      <c r="R10001">
        <f t="shared" si="938"/>
        <v>2019</v>
      </c>
    </row>
    <row r="10002" spans="1:18" x14ac:dyDescent="0.25">
      <c r="A10002" s="6" t="s">
        <v>11028</v>
      </c>
      <c r="B10002" s="6" t="s">
        <v>330</v>
      </c>
      <c r="C10002" s="6" t="s">
        <v>276</v>
      </c>
      <c r="D10002" s="6" t="s">
        <v>191</v>
      </c>
      <c r="E10002" s="6" t="s">
        <v>617</v>
      </c>
      <c r="F10002" s="10">
        <v>43712</v>
      </c>
      <c r="G10002" s="6">
        <v>1</v>
      </c>
      <c r="H10002" s="11">
        <f>VLOOKUP(B10002,[1]!Product_Data[#Data],4,0)</f>
        <v>1635</v>
      </c>
      <c r="I10002" s="11">
        <f>VLOOKUP(B10002,[1]!Product_Data[#Data],3,0)</f>
        <v>1046</v>
      </c>
      <c r="J10002" s="11">
        <f t="shared" si="939"/>
        <v>1046</v>
      </c>
      <c r="K10002" s="11">
        <f t="shared" si="940"/>
        <v>1635</v>
      </c>
      <c r="L10002" s="11">
        <f t="shared" si="941"/>
        <v>589</v>
      </c>
      <c r="M10002" t="str">
        <f>VLOOKUP(C10002,[1]!Location_Data[#Data],2,0)</f>
        <v>Orange</v>
      </c>
      <c r="N10002" t="str">
        <f>VLOOKUP(D10002,[1]!Salespeople_Data[#Data],2,0)</f>
        <v>Robert Reed</v>
      </c>
      <c r="O10002" t="str">
        <f>VLOOKUP(E10002,[1]!Customer_Data[#Data],2,0)</f>
        <v>Henry Harper</v>
      </c>
      <c r="P10002" s="15">
        <f t="shared" si="936"/>
        <v>4</v>
      </c>
      <c r="Q10002">
        <f t="shared" si="937"/>
        <v>9</v>
      </c>
      <c r="R10002">
        <f t="shared" si="938"/>
        <v>2019</v>
      </c>
    </row>
    <row r="10003" spans="1:18" x14ac:dyDescent="0.25">
      <c r="A10003" s="6" t="s">
        <v>11029</v>
      </c>
      <c r="B10003" s="6" t="s">
        <v>440</v>
      </c>
      <c r="C10003" s="6" t="s">
        <v>302</v>
      </c>
      <c r="D10003" s="6" t="s">
        <v>63</v>
      </c>
      <c r="E10003" s="6" t="s">
        <v>3339</v>
      </c>
      <c r="F10003" s="10">
        <v>43468</v>
      </c>
      <c r="G10003" s="6">
        <v>3</v>
      </c>
      <c r="H10003" s="11">
        <f>VLOOKUP(B10003,[1]!Product_Data[#Data],4,0)</f>
        <v>800</v>
      </c>
      <c r="I10003" s="11">
        <f>VLOOKUP(B10003,[1]!Product_Data[#Data],3,0)</f>
        <v>536</v>
      </c>
      <c r="J10003" s="11">
        <f t="shared" si="939"/>
        <v>1608</v>
      </c>
      <c r="K10003" s="11">
        <f t="shared" si="940"/>
        <v>2400</v>
      </c>
      <c r="L10003" s="11">
        <f t="shared" si="941"/>
        <v>792</v>
      </c>
      <c r="M10003" t="str">
        <f>VLOOKUP(C10003,[1]!Location_Data[#Data],2,0)</f>
        <v>Santa Rosa</v>
      </c>
      <c r="N10003" t="str">
        <f>VLOOKUP(D10003,[1]!Salespeople_Data[#Data],2,0)</f>
        <v>Jeremy Mendoza</v>
      </c>
      <c r="O10003" t="str">
        <f>VLOOKUP(E10003,[1]!Customer_Data[#Data],2,0)</f>
        <v>Adam Alexander</v>
      </c>
      <c r="P10003" s="15">
        <f t="shared" si="936"/>
        <v>5</v>
      </c>
      <c r="Q10003">
        <f t="shared" si="937"/>
        <v>1</v>
      </c>
      <c r="R10003">
        <f t="shared" si="938"/>
        <v>2019</v>
      </c>
    </row>
    <row r="10004" spans="1:18" x14ac:dyDescent="0.25">
      <c r="A10004" s="6" t="s">
        <v>11030</v>
      </c>
      <c r="B10004" s="6" t="s">
        <v>537</v>
      </c>
      <c r="C10004" s="6" t="s">
        <v>472</v>
      </c>
      <c r="D10004" s="6" t="s">
        <v>116</v>
      </c>
      <c r="E10004" s="6" t="s">
        <v>3773</v>
      </c>
      <c r="F10004" s="10">
        <v>43572</v>
      </c>
      <c r="G10004" s="6">
        <v>1</v>
      </c>
      <c r="H10004" s="11">
        <f>VLOOKUP(B10004,[1]!Product_Data[#Data],4,0)</f>
        <v>556</v>
      </c>
      <c r="I10004" s="11">
        <f>VLOOKUP(B10004,[1]!Product_Data[#Data],3,0)</f>
        <v>395</v>
      </c>
      <c r="J10004" s="11">
        <f t="shared" si="939"/>
        <v>395</v>
      </c>
      <c r="K10004" s="11">
        <f t="shared" si="940"/>
        <v>556</v>
      </c>
      <c r="L10004" s="11">
        <f t="shared" si="941"/>
        <v>161</v>
      </c>
      <c r="M10004" t="str">
        <f>VLOOKUP(C10004,[1]!Location_Data[#Data],2,0)</f>
        <v>Concord</v>
      </c>
      <c r="N10004" t="str">
        <f>VLOOKUP(D10004,[1]!Salespeople_Data[#Data],2,0)</f>
        <v>Roger Ramos</v>
      </c>
      <c r="O10004" t="str">
        <f>VLOOKUP(E10004,[1]!Customer_Data[#Data],2,0)</f>
        <v>Earl Robinson</v>
      </c>
      <c r="P10004" s="15">
        <f t="shared" si="936"/>
        <v>4</v>
      </c>
      <c r="Q10004">
        <f t="shared" si="937"/>
        <v>4</v>
      </c>
      <c r="R10004">
        <f t="shared" si="938"/>
        <v>2019</v>
      </c>
    </row>
    <row r="10005" spans="1:18" x14ac:dyDescent="0.25">
      <c r="A10005" s="6" t="s">
        <v>11031</v>
      </c>
      <c r="B10005" s="6" t="s">
        <v>311</v>
      </c>
      <c r="C10005" s="6" t="s">
        <v>215</v>
      </c>
      <c r="D10005" s="6" t="s">
        <v>225</v>
      </c>
      <c r="E10005" s="6" t="s">
        <v>517</v>
      </c>
      <c r="F10005" s="10">
        <v>43683</v>
      </c>
      <c r="G10005" s="6">
        <v>1</v>
      </c>
      <c r="H10005" s="11">
        <f>VLOOKUP(B10005,[1]!Product_Data[#Data],4,0)</f>
        <v>1743</v>
      </c>
      <c r="I10005" s="11">
        <f>VLOOKUP(B10005,[1]!Product_Data[#Data],3,0)</f>
        <v>872</v>
      </c>
      <c r="J10005" s="11">
        <f t="shared" si="939"/>
        <v>872</v>
      </c>
      <c r="K10005" s="11">
        <f t="shared" si="940"/>
        <v>1743</v>
      </c>
      <c r="L10005" s="11">
        <f t="shared" si="941"/>
        <v>871</v>
      </c>
      <c r="M10005" t="str">
        <f>VLOOKUP(C10005,[1]!Location_Data[#Data],2,0)</f>
        <v>El Cajon</v>
      </c>
      <c r="N10005" t="str">
        <f>VLOOKUP(D10005,[1]!Salespeople_Data[#Data],2,0)</f>
        <v>Andrew Bowman</v>
      </c>
      <c r="O10005" t="str">
        <f>VLOOKUP(E10005,[1]!Customer_Data[#Data],2,0)</f>
        <v>Bruce Porter</v>
      </c>
      <c r="P10005" s="15">
        <f t="shared" si="936"/>
        <v>3</v>
      </c>
      <c r="Q10005">
        <f t="shared" si="937"/>
        <v>8</v>
      </c>
      <c r="R10005">
        <f t="shared" si="938"/>
        <v>2019</v>
      </c>
    </row>
    <row r="10006" spans="1:18" x14ac:dyDescent="0.25">
      <c r="A10006" s="6" t="s">
        <v>11032</v>
      </c>
      <c r="B10006" s="6" t="s">
        <v>305</v>
      </c>
      <c r="C10006" s="6" t="s">
        <v>140</v>
      </c>
      <c r="D10006" s="6" t="s">
        <v>53</v>
      </c>
      <c r="E10006" s="6" t="s">
        <v>880</v>
      </c>
      <c r="F10006" s="10">
        <v>43702</v>
      </c>
      <c r="G10006" s="6">
        <v>1</v>
      </c>
      <c r="H10006" s="11">
        <f>VLOOKUP(B10006,[1]!Product_Data[#Data],4,0)</f>
        <v>504</v>
      </c>
      <c r="I10006" s="11">
        <f>VLOOKUP(B10006,[1]!Product_Data[#Data],3,0)</f>
        <v>408</v>
      </c>
      <c r="J10006" s="11">
        <f t="shared" si="939"/>
        <v>408</v>
      </c>
      <c r="K10006" s="11">
        <f t="shared" si="940"/>
        <v>504</v>
      </c>
      <c r="L10006" s="11">
        <f t="shared" si="941"/>
        <v>96</v>
      </c>
      <c r="M10006" t="str">
        <f>VLOOKUP(C10006,[1]!Location_Data[#Data],2,0)</f>
        <v>Salinas</v>
      </c>
      <c r="N10006" t="str">
        <f>VLOOKUP(D10006,[1]!Salespeople_Data[#Data],2,0)</f>
        <v>Scott Mason</v>
      </c>
      <c r="O10006" t="str">
        <f>VLOOKUP(E10006,[1]!Customer_Data[#Data],2,0)</f>
        <v>Terry Watson</v>
      </c>
      <c r="P10006" s="15">
        <f t="shared" si="936"/>
        <v>1</v>
      </c>
      <c r="Q10006">
        <f t="shared" si="937"/>
        <v>8</v>
      </c>
      <c r="R10006">
        <f t="shared" si="938"/>
        <v>2019</v>
      </c>
    </row>
    <row r="10007" spans="1:18" x14ac:dyDescent="0.25">
      <c r="A10007" s="6" t="s">
        <v>11033</v>
      </c>
      <c r="B10007" s="6" t="s">
        <v>28</v>
      </c>
      <c r="C10007" s="6" t="s">
        <v>316</v>
      </c>
      <c r="D10007" s="6" t="s">
        <v>96</v>
      </c>
      <c r="E10007" s="6" t="s">
        <v>861</v>
      </c>
      <c r="F10007" s="10">
        <v>43657</v>
      </c>
      <c r="G10007" s="6">
        <v>1</v>
      </c>
      <c r="H10007" s="11">
        <f>VLOOKUP(B10007,[1]!Product_Data[#Data],4,0)</f>
        <v>684</v>
      </c>
      <c r="I10007" s="11">
        <f>VLOOKUP(B10007,[1]!Product_Data[#Data],3,0)</f>
        <v>561</v>
      </c>
      <c r="J10007" s="11">
        <f t="shared" si="939"/>
        <v>561</v>
      </c>
      <c r="K10007" s="11">
        <f t="shared" si="940"/>
        <v>684</v>
      </c>
      <c r="L10007" s="11">
        <f t="shared" si="941"/>
        <v>123</v>
      </c>
      <c r="M10007" t="str">
        <f>VLOOKUP(C10007,[1]!Location_Data[#Data],2,0)</f>
        <v>East Los Angeles</v>
      </c>
      <c r="N10007" t="str">
        <f>VLOOKUP(D10007,[1]!Salespeople_Data[#Data],2,0)</f>
        <v>Brian Thomas</v>
      </c>
      <c r="O10007" t="str">
        <f>VLOOKUP(E10007,[1]!Customer_Data[#Data],2,0)</f>
        <v>Arthur Webb</v>
      </c>
      <c r="P10007" s="15">
        <f t="shared" si="936"/>
        <v>5</v>
      </c>
      <c r="Q10007">
        <f t="shared" si="937"/>
        <v>7</v>
      </c>
      <c r="R10007">
        <f t="shared" si="938"/>
        <v>2019</v>
      </c>
    </row>
    <row r="10008" spans="1:18" x14ac:dyDescent="0.25">
      <c r="A10008" s="6" t="s">
        <v>11034</v>
      </c>
      <c r="B10008" s="6" t="s">
        <v>129</v>
      </c>
      <c r="C10008" s="6" t="s">
        <v>253</v>
      </c>
      <c r="D10008" s="6" t="s">
        <v>264</v>
      </c>
      <c r="E10008" s="6" t="s">
        <v>856</v>
      </c>
      <c r="F10008" s="10">
        <v>43625</v>
      </c>
      <c r="G10008" s="6">
        <v>3</v>
      </c>
      <c r="H10008" s="11">
        <f>VLOOKUP(B10008,[1]!Product_Data[#Data],4,0)</f>
        <v>127</v>
      </c>
      <c r="I10008" s="11">
        <f>VLOOKUP(B10008,[1]!Product_Data[#Data],3,0)</f>
        <v>79</v>
      </c>
      <c r="J10008" s="11">
        <f t="shared" si="939"/>
        <v>237</v>
      </c>
      <c r="K10008" s="11">
        <f t="shared" si="940"/>
        <v>381</v>
      </c>
      <c r="L10008" s="11">
        <f t="shared" si="941"/>
        <v>144</v>
      </c>
      <c r="M10008" t="str">
        <f>VLOOKUP(C10008,[1]!Location_Data[#Data],2,0)</f>
        <v>Bakersfield</v>
      </c>
      <c r="N10008" t="str">
        <f>VLOOKUP(D10008,[1]!Salespeople_Data[#Data],2,0)</f>
        <v>Ernest Wheeler</v>
      </c>
      <c r="O10008" t="str">
        <f>VLOOKUP(E10008,[1]!Customer_Data[#Data],2,0)</f>
        <v>Jesse Wells</v>
      </c>
      <c r="P10008" s="15">
        <f t="shared" si="936"/>
        <v>1</v>
      </c>
      <c r="Q10008">
        <f t="shared" si="937"/>
        <v>6</v>
      </c>
      <c r="R10008">
        <f t="shared" si="938"/>
        <v>2019</v>
      </c>
    </row>
    <row r="10009" spans="1:18" x14ac:dyDescent="0.25">
      <c r="A10009" s="6" t="s">
        <v>11035</v>
      </c>
      <c r="B10009" s="6" t="s">
        <v>435</v>
      </c>
      <c r="C10009" s="6" t="s">
        <v>190</v>
      </c>
      <c r="D10009" s="6" t="s">
        <v>269</v>
      </c>
      <c r="E10009" s="6" t="s">
        <v>2026</v>
      </c>
      <c r="F10009" s="10">
        <v>43550</v>
      </c>
      <c r="G10009" s="6">
        <v>1</v>
      </c>
      <c r="H10009" s="11">
        <f>VLOOKUP(B10009,[1]!Product_Data[#Data],4,0)</f>
        <v>2141</v>
      </c>
      <c r="I10009" s="11">
        <f>VLOOKUP(B10009,[1]!Product_Data[#Data],3,0)</f>
        <v>1777</v>
      </c>
      <c r="J10009" s="11">
        <f t="shared" si="939"/>
        <v>1777</v>
      </c>
      <c r="K10009" s="11">
        <f t="shared" si="940"/>
        <v>2141</v>
      </c>
      <c r="L10009" s="11">
        <f t="shared" si="941"/>
        <v>364</v>
      </c>
      <c r="M10009" t="str">
        <f>VLOOKUP(C10009,[1]!Location_Data[#Data],2,0)</f>
        <v>Oakland</v>
      </c>
      <c r="N10009" t="str">
        <f>VLOOKUP(D10009,[1]!Salespeople_Data[#Data],2,0)</f>
        <v>Kevin Butler</v>
      </c>
      <c r="O10009" t="str">
        <f>VLOOKUP(E10009,[1]!Customer_Data[#Data],2,0)</f>
        <v>Roy Shaw</v>
      </c>
      <c r="P10009" s="15">
        <f t="shared" si="936"/>
        <v>3</v>
      </c>
      <c r="Q10009">
        <f t="shared" si="937"/>
        <v>3</v>
      </c>
      <c r="R10009">
        <f t="shared" si="938"/>
        <v>2019</v>
      </c>
    </row>
    <row r="10010" spans="1:18" x14ac:dyDescent="0.25">
      <c r="A10010" s="6" t="s">
        <v>11036</v>
      </c>
      <c r="B10010" s="6" t="s">
        <v>435</v>
      </c>
      <c r="C10010" s="6" t="s">
        <v>436</v>
      </c>
      <c r="D10010" s="6" t="s">
        <v>35</v>
      </c>
      <c r="E10010" s="6" t="s">
        <v>1096</v>
      </c>
      <c r="F10010" s="10">
        <v>43684</v>
      </c>
      <c r="G10010" s="6">
        <v>2</v>
      </c>
      <c r="H10010" s="11">
        <f>VLOOKUP(B10010,[1]!Product_Data[#Data],4,0)</f>
        <v>2141</v>
      </c>
      <c r="I10010" s="11">
        <f>VLOOKUP(B10010,[1]!Product_Data[#Data],3,0)</f>
        <v>1777</v>
      </c>
      <c r="J10010" s="11">
        <f t="shared" si="939"/>
        <v>3554</v>
      </c>
      <c r="K10010" s="11">
        <f t="shared" si="940"/>
        <v>4282</v>
      </c>
      <c r="L10010" s="11">
        <f t="shared" si="941"/>
        <v>728</v>
      </c>
      <c r="M10010" t="str">
        <f>VLOOKUP(C10010,[1]!Location_Data[#Data],2,0)</f>
        <v>Jurupa Valley</v>
      </c>
      <c r="N10010" t="str">
        <f>VLOOKUP(D10010,[1]!Salespeople_Data[#Data],2,0)</f>
        <v>Charles Harper</v>
      </c>
      <c r="O10010" t="str">
        <f>VLOOKUP(E10010,[1]!Customer_Data[#Data],2,0)</f>
        <v>Craig Wright</v>
      </c>
      <c r="P10010" s="15">
        <f t="shared" si="936"/>
        <v>4</v>
      </c>
      <c r="Q10010">
        <f t="shared" si="937"/>
        <v>8</v>
      </c>
      <c r="R10010">
        <f t="shared" si="938"/>
        <v>2019</v>
      </c>
    </row>
    <row r="10011" spans="1:18" x14ac:dyDescent="0.25">
      <c r="A10011" s="6" t="s">
        <v>11037</v>
      </c>
      <c r="B10011" s="6" t="s">
        <v>305</v>
      </c>
      <c r="C10011" s="6" t="s">
        <v>95</v>
      </c>
      <c r="D10011" s="6" t="s">
        <v>298</v>
      </c>
      <c r="E10011" s="6" t="s">
        <v>1972</v>
      </c>
      <c r="F10011" s="10">
        <v>43785</v>
      </c>
      <c r="G10011" s="6">
        <v>1</v>
      </c>
      <c r="H10011" s="11">
        <f>VLOOKUP(B10011,[1]!Product_Data[#Data],4,0)</f>
        <v>504</v>
      </c>
      <c r="I10011" s="11">
        <f>VLOOKUP(B10011,[1]!Product_Data[#Data],3,0)</f>
        <v>408</v>
      </c>
      <c r="J10011" s="11">
        <f t="shared" si="939"/>
        <v>408</v>
      </c>
      <c r="K10011" s="11">
        <f t="shared" si="940"/>
        <v>504</v>
      </c>
      <c r="L10011" s="11">
        <f t="shared" si="941"/>
        <v>96</v>
      </c>
      <c r="M10011" t="str">
        <f>VLOOKUP(C10011,[1]!Location_Data[#Data],2,0)</f>
        <v>Fullerton</v>
      </c>
      <c r="N10011" t="str">
        <f>VLOOKUP(D10011,[1]!Salespeople_Data[#Data],2,0)</f>
        <v>Kenneth Fields</v>
      </c>
      <c r="O10011" t="str">
        <f>VLOOKUP(E10011,[1]!Customer_Data[#Data],2,0)</f>
        <v>Frank Ortiz</v>
      </c>
      <c r="P10011" s="15">
        <f t="shared" si="936"/>
        <v>7</v>
      </c>
      <c r="Q10011">
        <f t="shared" si="937"/>
        <v>11</v>
      </c>
      <c r="R10011">
        <f t="shared" si="938"/>
        <v>2019</v>
      </c>
    </row>
    <row r="10012" spans="1:18" x14ac:dyDescent="0.25">
      <c r="A10012" s="6" t="s">
        <v>11038</v>
      </c>
      <c r="B10012" s="6" t="s">
        <v>818</v>
      </c>
      <c r="C10012" s="6" t="s">
        <v>110</v>
      </c>
      <c r="D10012" s="6" t="s">
        <v>101</v>
      </c>
      <c r="E10012" s="6" t="s">
        <v>496</v>
      </c>
      <c r="F10012" s="10">
        <v>43784</v>
      </c>
      <c r="G10012" s="6">
        <v>1</v>
      </c>
      <c r="H10012" s="11">
        <f>VLOOKUP(B10012,[1]!Product_Data[#Data],4,0)</f>
        <v>1638</v>
      </c>
      <c r="I10012" s="11">
        <f>VLOOKUP(B10012,[1]!Product_Data[#Data],3,0)</f>
        <v>1261</v>
      </c>
      <c r="J10012" s="11">
        <f t="shared" si="939"/>
        <v>1261</v>
      </c>
      <c r="K10012" s="11">
        <f t="shared" si="940"/>
        <v>1638</v>
      </c>
      <c r="L10012" s="11">
        <f t="shared" si="941"/>
        <v>377</v>
      </c>
      <c r="M10012" t="str">
        <f>VLOOKUP(C10012,[1]!Location_Data[#Data],2,0)</f>
        <v>Richmond</v>
      </c>
      <c r="N10012" t="str">
        <f>VLOOKUP(D10012,[1]!Salespeople_Data[#Data],2,0)</f>
        <v>Scott Clark</v>
      </c>
      <c r="O10012" t="str">
        <f>VLOOKUP(E10012,[1]!Customer_Data[#Data],2,0)</f>
        <v>William Carpenter</v>
      </c>
      <c r="P10012" s="15">
        <f t="shared" si="936"/>
        <v>6</v>
      </c>
      <c r="Q10012">
        <f t="shared" si="937"/>
        <v>11</v>
      </c>
      <c r="R10012">
        <f t="shared" si="938"/>
        <v>2019</v>
      </c>
    </row>
    <row r="10013" spans="1:18" x14ac:dyDescent="0.25">
      <c r="A10013" s="6" t="s">
        <v>11039</v>
      </c>
      <c r="B10013" s="6" t="s">
        <v>464</v>
      </c>
      <c r="C10013" s="6" t="s">
        <v>229</v>
      </c>
      <c r="D10013" s="6" t="s">
        <v>239</v>
      </c>
      <c r="E10013" s="6" t="s">
        <v>443</v>
      </c>
      <c r="F10013" s="10">
        <v>43702</v>
      </c>
      <c r="G10013" s="6">
        <v>2</v>
      </c>
      <c r="H10013" s="11">
        <f>VLOOKUP(B10013,[1]!Product_Data[#Data],4,0)</f>
        <v>1566</v>
      </c>
      <c r="I10013" s="11">
        <f>VLOOKUP(B10013,[1]!Product_Data[#Data],3,0)</f>
        <v>1190</v>
      </c>
      <c r="J10013" s="11">
        <f t="shared" si="939"/>
        <v>2380</v>
      </c>
      <c r="K10013" s="11">
        <f t="shared" si="940"/>
        <v>3132</v>
      </c>
      <c r="L10013" s="11">
        <f t="shared" si="941"/>
        <v>752</v>
      </c>
      <c r="M10013" t="str">
        <f>VLOOKUP(C10013,[1]!Location_Data[#Data],2,0)</f>
        <v>San Jose</v>
      </c>
      <c r="N10013" t="str">
        <f>VLOOKUP(D10013,[1]!Salespeople_Data[#Data],2,0)</f>
        <v>John Reyes</v>
      </c>
      <c r="O10013" t="str">
        <f>VLOOKUP(E10013,[1]!Customer_Data[#Data],2,0)</f>
        <v>Alan Perry</v>
      </c>
      <c r="P10013" s="15">
        <f t="shared" si="936"/>
        <v>1</v>
      </c>
      <c r="Q10013">
        <f t="shared" si="937"/>
        <v>8</v>
      </c>
      <c r="R10013">
        <f t="shared" si="938"/>
        <v>2019</v>
      </c>
    </row>
    <row r="10014" spans="1:18" x14ac:dyDescent="0.25">
      <c r="A10014" s="6" t="s">
        <v>11040</v>
      </c>
      <c r="B10014" s="6" t="s">
        <v>461</v>
      </c>
      <c r="C10014" s="6" t="s">
        <v>242</v>
      </c>
      <c r="D10014" s="6" t="s">
        <v>216</v>
      </c>
      <c r="E10014" s="6" t="s">
        <v>701</v>
      </c>
      <c r="F10014" s="10">
        <v>43573</v>
      </c>
      <c r="G10014" s="6">
        <v>1</v>
      </c>
      <c r="H10014" s="11">
        <f>VLOOKUP(B10014,[1]!Product_Data[#Data],4,0)</f>
        <v>35</v>
      </c>
      <c r="I10014" s="11">
        <f>VLOOKUP(B10014,[1]!Product_Data[#Data],3,0)</f>
        <v>22</v>
      </c>
      <c r="J10014" s="11">
        <f t="shared" si="939"/>
        <v>22</v>
      </c>
      <c r="K10014" s="11">
        <f t="shared" si="940"/>
        <v>35</v>
      </c>
      <c r="L10014" s="11">
        <f t="shared" si="941"/>
        <v>13</v>
      </c>
      <c r="M10014" t="str">
        <f>VLOOKUP(C10014,[1]!Location_Data[#Data],2,0)</f>
        <v>Downey</v>
      </c>
      <c r="N10014" t="str">
        <f>VLOOKUP(D10014,[1]!Salespeople_Data[#Data],2,0)</f>
        <v>Ernest Wagner</v>
      </c>
      <c r="O10014" t="str">
        <f>VLOOKUP(E10014,[1]!Customer_Data[#Data],2,0)</f>
        <v>Martin Berry</v>
      </c>
      <c r="P10014" s="15">
        <f t="shared" si="936"/>
        <v>5</v>
      </c>
      <c r="Q10014">
        <f t="shared" si="937"/>
        <v>4</v>
      </c>
      <c r="R10014">
        <f t="shared" si="938"/>
        <v>2019</v>
      </c>
    </row>
    <row r="10015" spans="1:18" x14ac:dyDescent="0.25">
      <c r="A10015" s="6" t="s">
        <v>11041</v>
      </c>
      <c r="B10015" s="6" t="s">
        <v>232</v>
      </c>
      <c r="C10015" s="6" t="s">
        <v>469</v>
      </c>
      <c r="D10015" s="6" t="s">
        <v>264</v>
      </c>
      <c r="E10015" s="6" t="s">
        <v>722</v>
      </c>
      <c r="F10015" s="10">
        <v>43549</v>
      </c>
      <c r="G10015" s="6">
        <v>4</v>
      </c>
      <c r="H10015" s="11">
        <f>VLOOKUP(B10015,[1]!Product_Data[#Data],4,0)</f>
        <v>1119</v>
      </c>
      <c r="I10015" s="11">
        <f>VLOOKUP(B10015,[1]!Product_Data[#Data],3,0)</f>
        <v>683</v>
      </c>
      <c r="J10015" s="11">
        <f t="shared" si="939"/>
        <v>2732</v>
      </c>
      <c r="K10015" s="11">
        <f t="shared" si="940"/>
        <v>4476</v>
      </c>
      <c r="L10015" s="11">
        <f t="shared" si="941"/>
        <v>1744</v>
      </c>
      <c r="M10015" t="str">
        <f>VLOOKUP(C10015,[1]!Location_Data[#Data],2,0)</f>
        <v>Escondido</v>
      </c>
      <c r="N10015" t="str">
        <f>VLOOKUP(D10015,[1]!Salespeople_Data[#Data],2,0)</f>
        <v>Ernest Wheeler</v>
      </c>
      <c r="O10015" t="str">
        <f>VLOOKUP(E10015,[1]!Customer_Data[#Data],2,0)</f>
        <v>Clarence Cunningham</v>
      </c>
      <c r="P10015" s="15">
        <f t="shared" si="936"/>
        <v>2</v>
      </c>
      <c r="Q10015">
        <f t="shared" si="937"/>
        <v>3</v>
      </c>
      <c r="R10015">
        <f t="shared" si="938"/>
        <v>2019</v>
      </c>
    </row>
    <row r="10016" spans="1:18" x14ac:dyDescent="0.25">
      <c r="A10016" s="6" t="s">
        <v>11042</v>
      </c>
      <c r="B10016" s="6" t="s">
        <v>223</v>
      </c>
      <c r="C10016" s="6" t="s">
        <v>39</v>
      </c>
      <c r="D10016" s="6" t="s">
        <v>170</v>
      </c>
      <c r="E10016" s="6" t="s">
        <v>233</v>
      </c>
      <c r="F10016" s="10">
        <v>43725</v>
      </c>
      <c r="G10016" s="6">
        <v>1</v>
      </c>
      <c r="H10016" s="11">
        <f>VLOOKUP(B10016,[1]!Product_Data[#Data],4,0)</f>
        <v>799</v>
      </c>
      <c r="I10016" s="11">
        <f>VLOOKUP(B10016,[1]!Product_Data[#Data],3,0)</f>
        <v>455</v>
      </c>
      <c r="J10016" s="11">
        <f t="shared" si="939"/>
        <v>455</v>
      </c>
      <c r="K10016" s="11">
        <f t="shared" si="940"/>
        <v>799</v>
      </c>
      <c r="L10016" s="11">
        <f t="shared" si="941"/>
        <v>344</v>
      </c>
      <c r="M10016" t="str">
        <f>VLOOKUP(C10016,[1]!Location_Data[#Data],2,0)</f>
        <v>Oceanside</v>
      </c>
      <c r="N10016" t="str">
        <f>VLOOKUP(D10016,[1]!Salespeople_Data[#Data],2,0)</f>
        <v>Sean Miller</v>
      </c>
      <c r="O10016" t="str">
        <f>VLOOKUP(E10016,[1]!Customer_Data[#Data],2,0)</f>
        <v>Ralph Nichols</v>
      </c>
      <c r="P10016" s="15">
        <f t="shared" si="936"/>
        <v>3</v>
      </c>
      <c r="Q10016">
        <f t="shared" si="937"/>
        <v>9</v>
      </c>
      <c r="R10016">
        <f t="shared" si="938"/>
        <v>2019</v>
      </c>
    </row>
    <row r="10017" spans="1:18" x14ac:dyDescent="0.25">
      <c r="A10017" s="6" t="s">
        <v>11043</v>
      </c>
      <c r="B10017" s="6" t="s">
        <v>457</v>
      </c>
      <c r="C10017" s="6" t="s">
        <v>436</v>
      </c>
      <c r="D10017" s="6" t="s">
        <v>264</v>
      </c>
      <c r="E10017" s="6" t="s">
        <v>1836</v>
      </c>
      <c r="F10017" s="10">
        <v>43643</v>
      </c>
      <c r="G10017" s="6">
        <v>2</v>
      </c>
      <c r="H10017" s="11">
        <f>VLOOKUP(B10017,[1]!Product_Data[#Data],4,0)</f>
        <v>947</v>
      </c>
      <c r="I10017" s="11">
        <f>VLOOKUP(B10017,[1]!Product_Data[#Data],3,0)</f>
        <v>786</v>
      </c>
      <c r="J10017" s="11">
        <f t="shared" si="939"/>
        <v>1572</v>
      </c>
      <c r="K10017" s="11">
        <f t="shared" si="940"/>
        <v>1894</v>
      </c>
      <c r="L10017" s="11">
        <f t="shared" si="941"/>
        <v>322</v>
      </c>
      <c r="M10017" t="str">
        <f>VLOOKUP(C10017,[1]!Location_Data[#Data],2,0)</f>
        <v>Jurupa Valley</v>
      </c>
      <c r="N10017" t="str">
        <f>VLOOKUP(D10017,[1]!Salespeople_Data[#Data],2,0)</f>
        <v>Ernest Wheeler</v>
      </c>
      <c r="O10017" t="str">
        <f>VLOOKUP(E10017,[1]!Customer_Data[#Data],2,0)</f>
        <v>Stephen Andrews</v>
      </c>
      <c r="P10017" s="15">
        <f t="shared" si="936"/>
        <v>5</v>
      </c>
      <c r="Q10017">
        <f t="shared" si="937"/>
        <v>6</v>
      </c>
      <c r="R10017">
        <f t="shared" si="938"/>
        <v>2019</v>
      </c>
    </row>
    <row r="10018" spans="1:18" x14ac:dyDescent="0.25">
      <c r="A10018" s="6" t="s">
        <v>11044</v>
      </c>
      <c r="B10018" s="6" t="s">
        <v>104</v>
      </c>
      <c r="C10018" s="6" t="s">
        <v>100</v>
      </c>
      <c r="D10018" s="6" t="s">
        <v>71</v>
      </c>
      <c r="E10018" s="6" t="s">
        <v>808</v>
      </c>
      <c r="F10018" s="10">
        <v>43586</v>
      </c>
      <c r="G10018" s="6">
        <v>1</v>
      </c>
      <c r="H10018" s="11">
        <f>VLOOKUP(B10018,[1]!Product_Data[#Data],4,0)</f>
        <v>1671</v>
      </c>
      <c r="I10018" s="11">
        <f>VLOOKUP(B10018,[1]!Product_Data[#Data],3,0)</f>
        <v>1220</v>
      </c>
      <c r="J10018" s="11">
        <f t="shared" si="939"/>
        <v>1220</v>
      </c>
      <c r="K10018" s="11">
        <f t="shared" si="940"/>
        <v>1671</v>
      </c>
      <c r="L10018" s="11">
        <f t="shared" si="941"/>
        <v>451</v>
      </c>
      <c r="M10018" t="str">
        <f>VLOOKUP(C10018,[1]!Location_Data[#Data],2,0)</f>
        <v>Victorville</v>
      </c>
      <c r="N10018" t="str">
        <f>VLOOKUP(D10018,[1]!Salespeople_Data[#Data],2,0)</f>
        <v>Gary Rodriguez</v>
      </c>
      <c r="O10018" t="str">
        <f>VLOOKUP(E10018,[1]!Customer_Data[#Data],2,0)</f>
        <v>Benjamin Murray</v>
      </c>
      <c r="P10018" s="15">
        <f t="shared" si="936"/>
        <v>4</v>
      </c>
      <c r="Q10018">
        <f t="shared" si="937"/>
        <v>5</v>
      </c>
      <c r="R10018">
        <f t="shared" si="938"/>
        <v>2019</v>
      </c>
    </row>
    <row r="10019" spans="1:18" x14ac:dyDescent="0.25">
      <c r="A10019" s="6" t="s">
        <v>11045</v>
      </c>
      <c r="B10019" s="6" t="s">
        <v>858</v>
      </c>
      <c r="C10019" s="6" t="s">
        <v>220</v>
      </c>
      <c r="D10019" s="6" t="s">
        <v>159</v>
      </c>
      <c r="E10019" s="6" t="s">
        <v>1872</v>
      </c>
      <c r="F10019" s="10">
        <v>43771</v>
      </c>
      <c r="G10019" s="6">
        <v>2</v>
      </c>
      <c r="H10019" s="11">
        <f>VLOOKUP(B10019,[1]!Product_Data[#Data],4,0)</f>
        <v>2294</v>
      </c>
      <c r="I10019" s="11">
        <f>VLOOKUP(B10019,[1]!Product_Data[#Data],3,0)</f>
        <v>1399</v>
      </c>
      <c r="J10019" s="11">
        <f t="shared" si="939"/>
        <v>2798</v>
      </c>
      <c r="K10019" s="11">
        <f t="shared" si="940"/>
        <v>4588</v>
      </c>
      <c r="L10019" s="11">
        <f t="shared" si="941"/>
        <v>1790</v>
      </c>
      <c r="M10019" t="str">
        <f>VLOOKUP(C10019,[1]!Location_Data[#Data],2,0)</f>
        <v>Modesto</v>
      </c>
      <c r="N10019" t="str">
        <f>VLOOKUP(D10019,[1]!Salespeople_Data[#Data],2,0)</f>
        <v>Bobby Russell</v>
      </c>
      <c r="O10019" t="str">
        <f>VLOOKUP(E10019,[1]!Customer_Data[#Data],2,0)</f>
        <v>Henry Bishop</v>
      </c>
      <c r="P10019" s="15">
        <f t="shared" si="936"/>
        <v>7</v>
      </c>
      <c r="Q10019">
        <f t="shared" si="937"/>
        <v>11</v>
      </c>
      <c r="R10019">
        <f t="shared" si="938"/>
        <v>2019</v>
      </c>
    </row>
    <row r="10020" spans="1:18" x14ac:dyDescent="0.25">
      <c r="A10020" s="6" t="s">
        <v>11046</v>
      </c>
      <c r="B10020" s="6" t="s">
        <v>245</v>
      </c>
      <c r="C10020" s="6" t="s">
        <v>24</v>
      </c>
      <c r="D10020" s="6" t="s">
        <v>170</v>
      </c>
      <c r="E10020" s="6" t="s">
        <v>2026</v>
      </c>
      <c r="F10020" s="10">
        <v>43654</v>
      </c>
      <c r="G10020" s="6">
        <v>3</v>
      </c>
      <c r="H10020" s="11">
        <f>VLOOKUP(B10020,[1]!Product_Data[#Data],4,0)</f>
        <v>818</v>
      </c>
      <c r="I10020" s="11">
        <f>VLOOKUP(B10020,[1]!Product_Data[#Data],3,0)</f>
        <v>450</v>
      </c>
      <c r="J10020" s="11">
        <f t="shared" si="939"/>
        <v>1350</v>
      </c>
      <c r="K10020" s="11">
        <f t="shared" si="940"/>
        <v>2454</v>
      </c>
      <c r="L10020" s="11">
        <f t="shared" si="941"/>
        <v>1104</v>
      </c>
      <c r="M10020" t="str">
        <f>VLOOKUP(C10020,[1]!Location_Data[#Data],2,0)</f>
        <v>Lancaster</v>
      </c>
      <c r="N10020" t="str">
        <f>VLOOKUP(D10020,[1]!Salespeople_Data[#Data],2,0)</f>
        <v>Sean Miller</v>
      </c>
      <c r="O10020" t="str">
        <f>VLOOKUP(E10020,[1]!Customer_Data[#Data],2,0)</f>
        <v>Roy Shaw</v>
      </c>
      <c r="P10020" s="15">
        <f t="shared" si="936"/>
        <v>2</v>
      </c>
      <c r="Q10020">
        <f t="shared" si="937"/>
        <v>7</v>
      </c>
      <c r="R10020">
        <f t="shared" si="938"/>
        <v>2019</v>
      </c>
    </row>
    <row r="10021" spans="1:18" x14ac:dyDescent="0.25">
      <c r="A10021" s="6" t="s">
        <v>11047</v>
      </c>
      <c r="B10021" s="6" t="s">
        <v>275</v>
      </c>
      <c r="C10021" s="6" t="s">
        <v>34</v>
      </c>
      <c r="D10021" s="6" t="s">
        <v>136</v>
      </c>
      <c r="E10021" s="6" t="s">
        <v>804</v>
      </c>
      <c r="F10021" s="10">
        <v>43469</v>
      </c>
      <c r="G10021" s="6">
        <v>2</v>
      </c>
      <c r="H10021" s="11">
        <f>VLOOKUP(B10021,[1]!Product_Data[#Data],4,0)</f>
        <v>2353</v>
      </c>
      <c r="I10021" s="11">
        <f>VLOOKUP(B10021,[1]!Product_Data[#Data],3,0)</f>
        <v>1788</v>
      </c>
      <c r="J10021" s="11">
        <f t="shared" si="939"/>
        <v>3576</v>
      </c>
      <c r="K10021" s="11">
        <f t="shared" si="940"/>
        <v>4706</v>
      </c>
      <c r="L10021" s="11">
        <f t="shared" si="941"/>
        <v>1130</v>
      </c>
      <c r="M10021" t="str">
        <f>VLOOKUP(C10021,[1]!Location_Data[#Data],2,0)</f>
        <v>Inglewood</v>
      </c>
      <c r="N10021" t="str">
        <f>VLOOKUP(D10021,[1]!Salespeople_Data[#Data],2,0)</f>
        <v>Clarence Fox</v>
      </c>
      <c r="O10021" t="str">
        <f>VLOOKUP(E10021,[1]!Customer_Data[#Data],2,0)</f>
        <v>Gregory Boyd</v>
      </c>
      <c r="P10021" s="15">
        <f t="shared" si="936"/>
        <v>6</v>
      </c>
      <c r="Q10021">
        <f t="shared" si="937"/>
        <v>1</v>
      </c>
      <c r="R10021">
        <f t="shared" si="938"/>
        <v>2019</v>
      </c>
    </row>
    <row r="10022" spans="1:18" x14ac:dyDescent="0.25">
      <c r="A10022" s="6" t="s">
        <v>11048</v>
      </c>
      <c r="B10022" s="6" t="s">
        <v>305</v>
      </c>
      <c r="C10022" s="6" t="s">
        <v>66</v>
      </c>
      <c r="D10022" s="6" t="s">
        <v>225</v>
      </c>
      <c r="E10022" s="6" t="s">
        <v>576</v>
      </c>
      <c r="F10022" s="10">
        <v>43799</v>
      </c>
      <c r="G10022" s="6">
        <v>1</v>
      </c>
      <c r="H10022" s="11">
        <f>VLOOKUP(B10022,[1]!Product_Data[#Data],4,0)</f>
        <v>504</v>
      </c>
      <c r="I10022" s="11">
        <f>VLOOKUP(B10022,[1]!Product_Data[#Data],3,0)</f>
        <v>408</v>
      </c>
      <c r="J10022" s="11">
        <f t="shared" si="939"/>
        <v>408</v>
      </c>
      <c r="K10022" s="11">
        <f t="shared" si="940"/>
        <v>504</v>
      </c>
      <c r="L10022" s="11">
        <f t="shared" si="941"/>
        <v>96</v>
      </c>
      <c r="M10022" t="str">
        <f>VLOOKUP(C10022,[1]!Location_Data[#Data],2,0)</f>
        <v>Ontario</v>
      </c>
      <c r="N10022" t="str">
        <f>VLOOKUP(D10022,[1]!Salespeople_Data[#Data],2,0)</f>
        <v>Andrew Bowman</v>
      </c>
      <c r="O10022" t="str">
        <f>VLOOKUP(E10022,[1]!Customer_Data[#Data],2,0)</f>
        <v>Samuel Kim</v>
      </c>
      <c r="P10022" s="15">
        <f t="shared" si="936"/>
        <v>7</v>
      </c>
      <c r="Q10022">
        <f t="shared" si="937"/>
        <v>11</v>
      </c>
      <c r="R10022">
        <f t="shared" si="938"/>
        <v>2019</v>
      </c>
    </row>
    <row r="10023" spans="1:18" x14ac:dyDescent="0.25">
      <c r="A10023" s="6" t="s">
        <v>11049</v>
      </c>
      <c r="B10023" s="6" t="s">
        <v>431</v>
      </c>
      <c r="C10023" s="6" t="s">
        <v>377</v>
      </c>
      <c r="D10023" s="6" t="s">
        <v>250</v>
      </c>
      <c r="E10023" s="6" t="s">
        <v>2787</v>
      </c>
      <c r="F10023" s="10">
        <v>43798</v>
      </c>
      <c r="G10023" s="6">
        <v>1</v>
      </c>
      <c r="H10023" s="11">
        <f>VLOOKUP(B10023,[1]!Product_Data[#Data],4,0)</f>
        <v>290</v>
      </c>
      <c r="I10023" s="11">
        <f>VLOOKUP(B10023,[1]!Product_Data[#Data],3,0)</f>
        <v>200</v>
      </c>
      <c r="J10023" s="11">
        <f t="shared" si="939"/>
        <v>200</v>
      </c>
      <c r="K10023" s="11">
        <f t="shared" si="940"/>
        <v>290</v>
      </c>
      <c r="L10023" s="11">
        <f t="shared" si="941"/>
        <v>90</v>
      </c>
      <c r="M10023" t="str">
        <f>VLOOKUP(C10023,[1]!Location_Data[#Data],2,0)</f>
        <v>San Diego</v>
      </c>
      <c r="N10023" t="str">
        <f>VLOOKUP(D10023,[1]!Salespeople_Data[#Data],2,0)</f>
        <v>Martin Carr</v>
      </c>
      <c r="O10023" t="str">
        <f>VLOOKUP(E10023,[1]!Customer_Data[#Data],2,0)</f>
        <v>Chris Armstrong</v>
      </c>
      <c r="P10023" s="15">
        <f t="shared" si="936"/>
        <v>6</v>
      </c>
      <c r="Q10023">
        <f t="shared" si="937"/>
        <v>11</v>
      </c>
      <c r="R10023">
        <f t="shared" si="938"/>
        <v>2019</v>
      </c>
    </row>
    <row r="10024" spans="1:18" x14ac:dyDescent="0.25">
      <c r="A10024" s="6" t="s">
        <v>11050</v>
      </c>
      <c r="B10024" s="6" t="s">
        <v>56</v>
      </c>
      <c r="C10024" s="6" t="s">
        <v>24</v>
      </c>
      <c r="D10024" s="6" t="s">
        <v>165</v>
      </c>
      <c r="E10024" s="6" t="s">
        <v>2085</v>
      </c>
      <c r="F10024" s="10">
        <v>43631</v>
      </c>
      <c r="G10024" s="6">
        <v>1</v>
      </c>
      <c r="H10024" s="11">
        <f>VLOOKUP(B10024,[1]!Product_Data[#Data],4,0)</f>
        <v>1848</v>
      </c>
      <c r="I10024" s="11">
        <f>VLOOKUP(B10024,[1]!Product_Data[#Data],3,0)</f>
        <v>1294</v>
      </c>
      <c r="J10024" s="11">
        <f t="shared" si="939"/>
        <v>1294</v>
      </c>
      <c r="K10024" s="11">
        <f t="shared" si="940"/>
        <v>1848</v>
      </c>
      <c r="L10024" s="11">
        <f t="shared" si="941"/>
        <v>554</v>
      </c>
      <c r="M10024" t="str">
        <f>VLOOKUP(C10024,[1]!Location_Data[#Data],2,0)</f>
        <v>Lancaster</v>
      </c>
      <c r="N10024" t="str">
        <f>VLOOKUP(D10024,[1]!Salespeople_Data[#Data],2,0)</f>
        <v>Joe Sims</v>
      </c>
      <c r="O10024" t="str">
        <f>VLOOKUP(E10024,[1]!Customer_Data[#Data],2,0)</f>
        <v>Jesse Hernandez</v>
      </c>
      <c r="P10024" s="15">
        <f t="shared" si="936"/>
        <v>7</v>
      </c>
      <c r="Q10024">
        <f t="shared" si="937"/>
        <v>6</v>
      </c>
      <c r="R10024">
        <f t="shared" si="938"/>
        <v>2019</v>
      </c>
    </row>
    <row r="10025" spans="1:18" x14ac:dyDescent="0.25">
      <c r="A10025" s="6" t="s">
        <v>11051</v>
      </c>
      <c r="B10025" s="6" t="s">
        <v>435</v>
      </c>
      <c r="C10025" s="6" t="s">
        <v>643</v>
      </c>
      <c r="D10025" s="6" t="s">
        <v>101</v>
      </c>
      <c r="E10025" s="6" t="s">
        <v>3134</v>
      </c>
      <c r="F10025" s="10">
        <v>43754</v>
      </c>
      <c r="G10025" s="6">
        <v>1</v>
      </c>
      <c r="H10025" s="11">
        <f>VLOOKUP(B10025,[1]!Product_Data[#Data],4,0)</f>
        <v>2141</v>
      </c>
      <c r="I10025" s="11">
        <f>VLOOKUP(B10025,[1]!Product_Data[#Data],3,0)</f>
        <v>1777</v>
      </c>
      <c r="J10025" s="11">
        <f t="shared" si="939"/>
        <v>1777</v>
      </c>
      <c r="K10025" s="11">
        <f t="shared" si="940"/>
        <v>2141</v>
      </c>
      <c r="L10025" s="11">
        <f t="shared" si="941"/>
        <v>364</v>
      </c>
      <c r="M10025" t="str">
        <f>VLOOKUP(C10025,[1]!Location_Data[#Data],2,0)</f>
        <v>Hayward</v>
      </c>
      <c r="N10025" t="str">
        <f>VLOOKUP(D10025,[1]!Salespeople_Data[#Data],2,0)</f>
        <v>Scott Clark</v>
      </c>
      <c r="O10025" t="str">
        <f>VLOOKUP(E10025,[1]!Customer_Data[#Data],2,0)</f>
        <v>Juan Hunt</v>
      </c>
      <c r="P10025" s="15">
        <f t="shared" si="936"/>
        <v>4</v>
      </c>
      <c r="Q10025">
        <f t="shared" si="937"/>
        <v>10</v>
      </c>
      <c r="R10025">
        <f t="shared" si="938"/>
        <v>2019</v>
      </c>
    </row>
    <row r="10026" spans="1:18" x14ac:dyDescent="0.25">
      <c r="A10026" s="6" t="s">
        <v>11052</v>
      </c>
      <c r="B10026" s="6" t="s">
        <v>8</v>
      </c>
      <c r="C10026" s="6" t="s">
        <v>512</v>
      </c>
      <c r="D10026" s="6" t="s">
        <v>53</v>
      </c>
      <c r="E10026" s="6" t="s">
        <v>1222</v>
      </c>
      <c r="F10026" s="10">
        <v>43655</v>
      </c>
      <c r="G10026" s="6">
        <v>1</v>
      </c>
      <c r="H10026" s="11">
        <f>VLOOKUP(B10026,[1]!Product_Data[#Data],4,0)</f>
        <v>1522</v>
      </c>
      <c r="I10026" s="11">
        <f>VLOOKUP(B10026,[1]!Product_Data[#Data],3,0)</f>
        <v>791</v>
      </c>
      <c r="J10026" s="11">
        <f t="shared" si="939"/>
        <v>791</v>
      </c>
      <c r="K10026" s="11">
        <f t="shared" si="940"/>
        <v>1522</v>
      </c>
      <c r="L10026" s="11">
        <f t="shared" si="941"/>
        <v>731</v>
      </c>
      <c r="M10026" t="str">
        <f>VLOOKUP(C10026,[1]!Location_Data[#Data],2,0)</f>
        <v>Long Beach</v>
      </c>
      <c r="N10026" t="str">
        <f>VLOOKUP(D10026,[1]!Salespeople_Data[#Data],2,0)</f>
        <v>Scott Mason</v>
      </c>
      <c r="O10026" t="str">
        <f>VLOOKUP(E10026,[1]!Customer_Data[#Data],2,0)</f>
        <v>Nicholas Simmons</v>
      </c>
      <c r="P10026" s="15">
        <f t="shared" si="936"/>
        <v>3</v>
      </c>
      <c r="Q10026">
        <f t="shared" si="937"/>
        <v>7</v>
      </c>
      <c r="R10026">
        <f t="shared" si="938"/>
        <v>2019</v>
      </c>
    </row>
    <row r="10027" spans="1:18" x14ac:dyDescent="0.25">
      <c r="A10027" s="6" t="s">
        <v>11053</v>
      </c>
      <c r="B10027" s="6" t="s">
        <v>605</v>
      </c>
      <c r="C10027" s="6" t="s">
        <v>190</v>
      </c>
      <c r="D10027" s="6" t="s">
        <v>257</v>
      </c>
      <c r="E10027" s="6" t="s">
        <v>1724</v>
      </c>
      <c r="F10027" s="10">
        <v>43733</v>
      </c>
      <c r="G10027" s="6">
        <v>3</v>
      </c>
      <c r="H10027" s="11">
        <f>VLOOKUP(B10027,[1]!Product_Data[#Data],4,0)</f>
        <v>913</v>
      </c>
      <c r="I10027" s="11">
        <f>VLOOKUP(B10027,[1]!Product_Data[#Data],3,0)</f>
        <v>584</v>
      </c>
      <c r="J10027" s="11">
        <f t="shared" si="939"/>
        <v>1752</v>
      </c>
      <c r="K10027" s="11">
        <f t="shared" si="940"/>
        <v>2739</v>
      </c>
      <c r="L10027" s="11">
        <f t="shared" si="941"/>
        <v>987</v>
      </c>
      <c r="M10027" t="str">
        <f>VLOOKUP(C10027,[1]!Location_Data[#Data],2,0)</f>
        <v>Oakland</v>
      </c>
      <c r="N10027" t="str">
        <f>VLOOKUP(D10027,[1]!Salespeople_Data[#Data],2,0)</f>
        <v>Jerry Perry</v>
      </c>
      <c r="O10027" t="str">
        <f>VLOOKUP(E10027,[1]!Customer_Data[#Data],2,0)</f>
        <v>Keith Schmidt</v>
      </c>
      <c r="P10027" s="15">
        <f t="shared" si="936"/>
        <v>4</v>
      </c>
      <c r="Q10027">
        <f t="shared" si="937"/>
        <v>9</v>
      </c>
      <c r="R10027">
        <f t="shared" si="938"/>
        <v>2019</v>
      </c>
    </row>
    <row r="10028" spans="1:18" x14ac:dyDescent="0.25">
      <c r="A10028" s="6" t="s">
        <v>11054</v>
      </c>
      <c r="B10028" s="6" t="s">
        <v>99</v>
      </c>
      <c r="C10028" s="6" t="s">
        <v>527</v>
      </c>
      <c r="D10028" s="6" t="s">
        <v>216</v>
      </c>
      <c r="E10028" s="6" t="s">
        <v>4271</v>
      </c>
      <c r="F10028" s="10">
        <v>43724</v>
      </c>
      <c r="G10028" s="6">
        <v>3</v>
      </c>
      <c r="H10028" s="11">
        <f>VLOOKUP(B10028,[1]!Product_Data[#Data],4,0)</f>
        <v>1708</v>
      </c>
      <c r="I10028" s="11">
        <f>VLOOKUP(B10028,[1]!Product_Data[#Data],3,0)</f>
        <v>871</v>
      </c>
      <c r="J10028" s="11">
        <f t="shared" si="939"/>
        <v>2613</v>
      </c>
      <c r="K10028" s="11">
        <f t="shared" si="940"/>
        <v>5124</v>
      </c>
      <c r="L10028" s="11">
        <f t="shared" si="941"/>
        <v>2511</v>
      </c>
      <c r="M10028" t="str">
        <f>VLOOKUP(C10028,[1]!Location_Data[#Data],2,0)</f>
        <v>Stockton</v>
      </c>
      <c r="N10028" t="str">
        <f>VLOOKUP(D10028,[1]!Salespeople_Data[#Data],2,0)</f>
        <v>Ernest Wagner</v>
      </c>
      <c r="O10028" t="str">
        <f>VLOOKUP(E10028,[1]!Customer_Data[#Data],2,0)</f>
        <v>Walter Duncan</v>
      </c>
      <c r="P10028" s="15">
        <f t="shared" si="936"/>
        <v>2</v>
      </c>
      <c r="Q10028">
        <f t="shared" si="937"/>
        <v>9</v>
      </c>
      <c r="R10028">
        <f t="shared" si="938"/>
        <v>2019</v>
      </c>
    </row>
    <row r="10029" spans="1:18" x14ac:dyDescent="0.25">
      <c r="A10029" s="6" t="s">
        <v>11055</v>
      </c>
      <c r="B10029" s="6" t="s">
        <v>271</v>
      </c>
      <c r="C10029" s="6" t="s">
        <v>643</v>
      </c>
      <c r="D10029" s="6" t="s">
        <v>35</v>
      </c>
      <c r="E10029" s="6" t="s">
        <v>786</v>
      </c>
      <c r="F10029" s="10">
        <v>43548</v>
      </c>
      <c r="G10029" s="6">
        <v>1</v>
      </c>
      <c r="H10029" s="11">
        <f>VLOOKUP(B10029,[1]!Product_Data[#Data],4,0)</f>
        <v>1587</v>
      </c>
      <c r="I10029" s="11">
        <f>VLOOKUP(B10029,[1]!Product_Data[#Data],3,0)</f>
        <v>1301</v>
      </c>
      <c r="J10029" s="11">
        <f t="shared" si="939"/>
        <v>1301</v>
      </c>
      <c r="K10029" s="11">
        <f t="shared" si="940"/>
        <v>1587</v>
      </c>
      <c r="L10029" s="11">
        <f t="shared" si="941"/>
        <v>286</v>
      </c>
      <c r="M10029" t="str">
        <f>VLOOKUP(C10029,[1]!Location_Data[#Data],2,0)</f>
        <v>Hayward</v>
      </c>
      <c r="N10029" t="str">
        <f>VLOOKUP(D10029,[1]!Salespeople_Data[#Data],2,0)</f>
        <v>Charles Harper</v>
      </c>
      <c r="O10029" t="str">
        <f>VLOOKUP(E10029,[1]!Customer_Data[#Data],2,0)</f>
        <v>Christopher Arnold</v>
      </c>
      <c r="P10029" s="15">
        <f t="shared" si="936"/>
        <v>1</v>
      </c>
      <c r="Q10029">
        <f t="shared" si="937"/>
        <v>3</v>
      </c>
      <c r="R10029">
        <f t="shared" si="938"/>
        <v>2019</v>
      </c>
    </row>
    <row r="10030" spans="1:18" x14ac:dyDescent="0.25">
      <c r="A10030" s="6" t="s">
        <v>11056</v>
      </c>
      <c r="B10030" s="6" t="s">
        <v>210</v>
      </c>
      <c r="C10030" s="6" t="s">
        <v>596</v>
      </c>
      <c r="D10030" s="6" t="s">
        <v>356</v>
      </c>
      <c r="E10030" s="6" t="s">
        <v>1207</v>
      </c>
      <c r="F10030" s="10">
        <v>43490</v>
      </c>
      <c r="G10030" s="6">
        <v>1</v>
      </c>
      <c r="H10030" s="11">
        <f>VLOOKUP(B10030,[1]!Product_Data[#Data],4,0)</f>
        <v>458</v>
      </c>
      <c r="I10030" s="11">
        <f>VLOOKUP(B10030,[1]!Product_Data[#Data],3,0)</f>
        <v>376</v>
      </c>
      <c r="J10030" s="11">
        <f t="shared" si="939"/>
        <v>376</v>
      </c>
      <c r="K10030" s="11">
        <f t="shared" si="940"/>
        <v>458</v>
      </c>
      <c r="L10030" s="11">
        <f t="shared" si="941"/>
        <v>82</v>
      </c>
      <c r="M10030" t="str">
        <f>VLOOKUP(C10030,[1]!Location_Data[#Data],2,0)</f>
        <v>Fremont</v>
      </c>
      <c r="N10030" t="str">
        <f>VLOOKUP(D10030,[1]!Salespeople_Data[#Data],2,0)</f>
        <v>Jimmy Young</v>
      </c>
      <c r="O10030" t="str">
        <f>VLOOKUP(E10030,[1]!Customer_Data[#Data],2,0)</f>
        <v>Adam Hernandez</v>
      </c>
      <c r="P10030" s="15">
        <f t="shared" si="936"/>
        <v>6</v>
      </c>
      <c r="Q10030">
        <f t="shared" si="937"/>
        <v>1</v>
      </c>
      <c r="R10030">
        <f t="shared" si="938"/>
        <v>2019</v>
      </c>
    </row>
    <row r="10031" spans="1:18" x14ac:dyDescent="0.25">
      <c r="A10031" s="6" t="s">
        <v>11057</v>
      </c>
      <c r="B10031" s="6" t="s">
        <v>311</v>
      </c>
      <c r="C10031" s="6" t="s">
        <v>322</v>
      </c>
      <c r="D10031" s="6" t="s">
        <v>71</v>
      </c>
      <c r="E10031" s="6" t="s">
        <v>1981</v>
      </c>
      <c r="F10031" s="10">
        <v>43686</v>
      </c>
      <c r="G10031" s="6">
        <v>1</v>
      </c>
      <c r="H10031" s="11">
        <f>VLOOKUP(B10031,[1]!Product_Data[#Data],4,0)</f>
        <v>1743</v>
      </c>
      <c r="I10031" s="11">
        <f>VLOOKUP(B10031,[1]!Product_Data[#Data],3,0)</f>
        <v>872</v>
      </c>
      <c r="J10031" s="11">
        <f t="shared" si="939"/>
        <v>872</v>
      </c>
      <c r="K10031" s="11">
        <f t="shared" si="940"/>
        <v>1743</v>
      </c>
      <c r="L10031" s="11">
        <f t="shared" si="941"/>
        <v>871</v>
      </c>
      <c r="M10031" t="str">
        <f>VLOOKUP(C10031,[1]!Location_Data[#Data],2,0)</f>
        <v>Rancho Cucamonga</v>
      </c>
      <c r="N10031" t="str">
        <f>VLOOKUP(D10031,[1]!Salespeople_Data[#Data],2,0)</f>
        <v>Gary Rodriguez</v>
      </c>
      <c r="O10031" t="str">
        <f>VLOOKUP(E10031,[1]!Customer_Data[#Data],2,0)</f>
        <v>Walter Harris</v>
      </c>
      <c r="P10031" s="15">
        <f t="shared" si="936"/>
        <v>6</v>
      </c>
      <c r="Q10031">
        <f t="shared" si="937"/>
        <v>8</v>
      </c>
      <c r="R10031">
        <f t="shared" si="938"/>
        <v>2019</v>
      </c>
    </row>
    <row r="10032" spans="1:18" x14ac:dyDescent="0.25">
      <c r="A10032" s="6" t="s">
        <v>11058</v>
      </c>
      <c r="B10032" s="6" t="s">
        <v>78</v>
      </c>
      <c r="C10032" s="6" t="s">
        <v>156</v>
      </c>
      <c r="D10032" s="6" t="s">
        <v>269</v>
      </c>
      <c r="E10032" s="6" t="s">
        <v>2511</v>
      </c>
      <c r="F10032" s="10">
        <v>43603</v>
      </c>
      <c r="G10032" s="6">
        <v>3</v>
      </c>
      <c r="H10032" s="11">
        <f>VLOOKUP(B10032,[1]!Product_Data[#Data],4,0)</f>
        <v>1380</v>
      </c>
      <c r="I10032" s="11">
        <f>VLOOKUP(B10032,[1]!Product_Data[#Data],3,0)</f>
        <v>1090</v>
      </c>
      <c r="J10032" s="11">
        <f t="shared" si="939"/>
        <v>3270</v>
      </c>
      <c r="K10032" s="11">
        <f t="shared" si="940"/>
        <v>4140</v>
      </c>
      <c r="L10032" s="11">
        <f t="shared" si="941"/>
        <v>870</v>
      </c>
      <c r="M10032" t="str">
        <f>VLOOKUP(C10032,[1]!Location_Data[#Data],2,0)</f>
        <v>Sacramento</v>
      </c>
      <c r="N10032" t="str">
        <f>VLOOKUP(D10032,[1]!Salespeople_Data[#Data],2,0)</f>
        <v>Kevin Butler</v>
      </c>
      <c r="O10032" t="str">
        <f>VLOOKUP(E10032,[1]!Customer_Data[#Data],2,0)</f>
        <v>Charles Henderson</v>
      </c>
      <c r="P10032" s="15">
        <f t="shared" si="936"/>
        <v>7</v>
      </c>
      <c r="Q10032">
        <f t="shared" si="937"/>
        <v>5</v>
      </c>
      <c r="R10032">
        <f t="shared" si="938"/>
        <v>2019</v>
      </c>
    </row>
    <row r="10033" spans="1:18" x14ac:dyDescent="0.25">
      <c r="A10033" s="6" t="s">
        <v>11059</v>
      </c>
      <c r="B10033" s="6" t="s">
        <v>537</v>
      </c>
      <c r="C10033" s="6" t="s">
        <v>302</v>
      </c>
      <c r="D10033" s="6" t="s">
        <v>191</v>
      </c>
      <c r="E10033" s="6" t="s">
        <v>934</v>
      </c>
      <c r="F10033" s="10">
        <v>43586</v>
      </c>
      <c r="G10033" s="6">
        <v>1</v>
      </c>
      <c r="H10033" s="11">
        <f>VLOOKUP(B10033,[1]!Product_Data[#Data],4,0)</f>
        <v>556</v>
      </c>
      <c r="I10033" s="11">
        <f>VLOOKUP(B10033,[1]!Product_Data[#Data],3,0)</f>
        <v>395</v>
      </c>
      <c r="J10033" s="11">
        <f t="shared" si="939"/>
        <v>395</v>
      </c>
      <c r="K10033" s="11">
        <f t="shared" si="940"/>
        <v>556</v>
      </c>
      <c r="L10033" s="11">
        <f t="shared" si="941"/>
        <v>161</v>
      </c>
      <c r="M10033" t="str">
        <f>VLOOKUP(C10033,[1]!Location_Data[#Data],2,0)</f>
        <v>Santa Rosa</v>
      </c>
      <c r="N10033" t="str">
        <f>VLOOKUP(D10033,[1]!Salespeople_Data[#Data],2,0)</f>
        <v>Robert Reed</v>
      </c>
      <c r="O10033" t="str">
        <f>VLOOKUP(E10033,[1]!Customer_Data[#Data],2,0)</f>
        <v>Christopher Nguyen</v>
      </c>
      <c r="P10033" s="15">
        <f t="shared" si="936"/>
        <v>4</v>
      </c>
      <c r="Q10033">
        <f t="shared" si="937"/>
        <v>5</v>
      </c>
      <c r="R10033">
        <f t="shared" si="938"/>
        <v>2019</v>
      </c>
    </row>
    <row r="10034" spans="1:18" x14ac:dyDescent="0.25">
      <c r="A10034" s="6" t="s">
        <v>11060</v>
      </c>
      <c r="B10034" s="6" t="s">
        <v>403</v>
      </c>
      <c r="C10034" s="6" t="s">
        <v>512</v>
      </c>
      <c r="D10034" s="6" t="s">
        <v>413</v>
      </c>
      <c r="E10034" s="6" t="s">
        <v>885</v>
      </c>
      <c r="F10034" s="10">
        <v>43536</v>
      </c>
      <c r="G10034" s="6">
        <v>3</v>
      </c>
      <c r="H10034" s="11">
        <f>VLOOKUP(B10034,[1]!Product_Data[#Data],4,0)</f>
        <v>392</v>
      </c>
      <c r="I10034" s="11">
        <f>VLOOKUP(B10034,[1]!Product_Data[#Data],3,0)</f>
        <v>255</v>
      </c>
      <c r="J10034" s="11">
        <f t="shared" si="939"/>
        <v>765</v>
      </c>
      <c r="K10034" s="11">
        <f t="shared" si="940"/>
        <v>1176</v>
      </c>
      <c r="L10034" s="11">
        <f t="shared" si="941"/>
        <v>411</v>
      </c>
      <c r="M10034" t="str">
        <f>VLOOKUP(C10034,[1]!Location_Data[#Data],2,0)</f>
        <v>Long Beach</v>
      </c>
      <c r="N10034" t="str">
        <f>VLOOKUP(D10034,[1]!Salespeople_Data[#Data],2,0)</f>
        <v>Kenneth Bradley</v>
      </c>
      <c r="O10034" t="str">
        <f>VLOOKUP(E10034,[1]!Customer_Data[#Data],2,0)</f>
        <v>Andrew Peters</v>
      </c>
      <c r="P10034" s="15">
        <f t="shared" si="936"/>
        <v>3</v>
      </c>
      <c r="Q10034">
        <f t="shared" si="937"/>
        <v>3</v>
      </c>
      <c r="R10034">
        <f t="shared" si="938"/>
        <v>2019</v>
      </c>
    </row>
    <row r="10035" spans="1:18" x14ac:dyDescent="0.25">
      <c r="A10035" s="6" t="s">
        <v>11061</v>
      </c>
      <c r="B10035" s="6" t="s">
        <v>129</v>
      </c>
      <c r="C10035" s="6" t="s">
        <v>527</v>
      </c>
      <c r="D10035" s="6" t="s">
        <v>30</v>
      </c>
      <c r="E10035" s="6" t="s">
        <v>1920</v>
      </c>
      <c r="F10035" s="10">
        <v>43779</v>
      </c>
      <c r="G10035" s="6">
        <v>4</v>
      </c>
      <c r="H10035" s="11">
        <f>VLOOKUP(B10035,[1]!Product_Data[#Data],4,0)</f>
        <v>127</v>
      </c>
      <c r="I10035" s="11">
        <f>VLOOKUP(B10035,[1]!Product_Data[#Data],3,0)</f>
        <v>79</v>
      </c>
      <c r="J10035" s="11">
        <f t="shared" si="939"/>
        <v>316</v>
      </c>
      <c r="K10035" s="11">
        <f t="shared" si="940"/>
        <v>508</v>
      </c>
      <c r="L10035" s="11">
        <f t="shared" si="941"/>
        <v>192</v>
      </c>
      <c r="M10035" t="str">
        <f>VLOOKUP(C10035,[1]!Location_Data[#Data],2,0)</f>
        <v>Stockton</v>
      </c>
      <c r="N10035" t="str">
        <f>VLOOKUP(D10035,[1]!Salespeople_Data[#Data],2,0)</f>
        <v>Carl Hall</v>
      </c>
      <c r="O10035" t="str">
        <f>VLOOKUP(E10035,[1]!Customer_Data[#Data],2,0)</f>
        <v>Gerald Porter</v>
      </c>
      <c r="P10035" s="15">
        <f t="shared" si="936"/>
        <v>1</v>
      </c>
      <c r="Q10035">
        <f t="shared" si="937"/>
        <v>11</v>
      </c>
      <c r="R10035">
        <f t="shared" si="938"/>
        <v>2019</v>
      </c>
    </row>
    <row r="10036" spans="1:18" x14ac:dyDescent="0.25">
      <c r="A10036" s="6" t="s">
        <v>11062</v>
      </c>
      <c r="B10036" s="6" t="s">
        <v>858</v>
      </c>
      <c r="C10036" s="6" t="s">
        <v>322</v>
      </c>
      <c r="D10036" s="6" t="s">
        <v>345</v>
      </c>
      <c r="E10036" s="6" t="s">
        <v>491</v>
      </c>
      <c r="F10036" s="10">
        <v>43685</v>
      </c>
      <c r="G10036" s="6">
        <v>1</v>
      </c>
      <c r="H10036" s="11">
        <f>VLOOKUP(B10036,[1]!Product_Data[#Data],4,0)</f>
        <v>2294</v>
      </c>
      <c r="I10036" s="11">
        <f>VLOOKUP(B10036,[1]!Product_Data[#Data],3,0)</f>
        <v>1399</v>
      </c>
      <c r="J10036" s="11">
        <f t="shared" si="939"/>
        <v>1399</v>
      </c>
      <c r="K10036" s="11">
        <f t="shared" si="940"/>
        <v>2294</v>
      </c>
      <c r="L10036" s="11">
        <f t="shared" si="941"/>
        <v>895</v>
      </c>
      <c r="M10036" t="str">
        <f>VLOOKUP(C10036,[1]!Location_Data[#Data],2,0)</f>
        <v>Rancho Cucamonga</v>
      </c>
      <c r="N10036" t="str">
        <f>VLOOKUP(D10036,[1]!Salespeople_Data[#Data],2,0)</f>
        <v>Larry Marshall</v>
      </c>
      <c r="O10036" t="str">
        <f>VLOOKUP(E10036,[1]!Customer_Data[#Data],2,0)</f>
        <v>Jack Jackson</v>
      </c>
      <c r="P10036" s="15">
        <f t="shared" si="936"/>
        <v>5</v>
      </c>
      <c r="Q10036">
        <f t="shared" si="937"/>
        <v>8</v>
      </c>
      <c r="R10036">
        <f t="shared" si="938"/>
        <v>2019</v>
      </c>
    </row>
    <row r="10037" spans="1:18" x14ac:dyDescent="0.25">
      <c r="A10037" s="6" t="s">
        <v>11063</v>
      </c>
      <c r="B10037" s="6" t="s">
        <v>189</v>
      </c>
      <c r="C10037" s="6" t="s">
        <v>182</v>
      </c>
      <c r="D10037" s="6" t="s">
        <v>191</v>
      </c>
      <c r="E10037" s="6" t="s">
        <v>2663</v>
      </c>
      <c r="F10037" s="10">
        <v>43710</v>
      </c>
      <c r="G10037" s="6">
        <v>2</v>
      </c>
      <c r="H10037" s="11">
        <f>VLOOKUP(B10037,[1]!Product_Data[#Data],4,0)</f>
        <v>1783</v>
      </c>
      <c r="I10037" s="11">
        <f>VLOOKUP(B10037,[1]!Product_Data[#Data],3,0)</f>
        <v>1516</v>
      </c>
      <c r="J10037" s="11">
        <f t="shared" si="939"/>
        <v>3032</v>
      </c>
      <c r="K10037" s="11">
        <f t="shared" si="940"/>
        <v>3566</v>
      </c>
      <c r="L10037" s="11">
        <f t="shared" si="941"/>
        <v>534</v>
      </c>
      <c r="M10037" t="str">
        <f>VLOOKUP(C10037,[1]!Location_Data[#Data],2,0)</f>
        <v>Vallejo</v>
      </c>
      <c r="N10037" t="str">
        <f>VLOOKUP(D10037,[1]!Salespeople_Data[#Data],2,0)</f>
        <v>Robert Reed</v>
      </c>
      <c r="O10037" t="str">
        <f>VLOOKUP(E10037,[1]!Customer_Data[#Data],2,0)</f>
        <v>Walter Woods</v>
      </c>
      <c r="P10037" s="15">
        <f t="shared" si="936"/>
        <v>2</v>
      </c>
      <c r="Q10037">
        <f t="shared" si="937"/>
        <v>9</v>
      </c>
      <c r="R10037">
        <f t="shared" si="938"/>
        <v>2019</v>
      </c>
    </row>
    <row r="10038" spans="1:18" x14ac:dyDescent="0.25">
      <c r="A10038" s="6" t="s">
        <v>11064</v>
      </c>
      <c r="B10038" s="6" t="s">
        <v>340</v>
      </c>
      <c r="C10038" s="6" t="s">
        <v>286</v>
      </c>
      <c r="D10038" s="6" t="s">
        <v>20</v>
      </c>
      <c r="E10038" s="6" t="s">
        <v>1109</v>
      </c>
      <c r="F10038" s="10">
        <v>43817</v>
      </c>
      <c r="G10038" s="6">
        <v>4</v>
      </c>
      <c r="H10038" s="11">
        <f>VLOOKUP(B10038,[1]!Product_Data[#Data],4,0)</f>
        <v>1967</v>
      </c>
      <c r="I10038" s="11">
        <f>VLOOKUP(B10038,[1]!Product_Data[#Data],3,0)</f>
        <v>1397</v>
      </c>
      <c r="J10038" s="11">
        <f t="shared" si="939"/>
        <v>5588</v>
      </c>
      <c r="K10038" s="11">
        <f t="shared" si="940"/>
        <v>7868</v>
      </c>
      <c r="L10038" s="11">
        <f t="shared" si="941"/>
        <v>2280</v>
      </c>
      <c r="M10038" t="str">
        <f>VLOOKUP(C10038,[1]!Location_Data[#Data],2,0)</f>
        <v>El Monte</v>
      </c>
      <c r="N10038" t="str">
        <f>VLOOKUP(D10038,[1]!Salespeople_Data[#Data],2,0)</f>
        <v>Joshua Cook</v>
      </c>
      <c r="O10038" t="str">
        <f>VLOOKUP(E10038,[1]!Customer_Data[#Data],2,0)</f>
        <v>Daniel Fernandez</v>
      </c>
      <c r="P10038" s="15">
        <f t="shared" si="936"/>
        <v>4</v>
      </c>
      <c r="Q10038">
        <f t="shared" si="937"/>
        <v>12</v>
      </c>
      <c r="R10038">
        <f t="shared" si="938"/>
        <v>2019</v>
      </c>
    </row>
    <row r="10039" spans="1:18" x14ac:dyDescent="0.25">
      <c r="A10039" s="6" t="s">
        <v>11065</v>
      </c>
      <c r="B10039" s="6" t="s">
        <v>207</v>
      </c>
      <c r="C10039" s="6" t="s">
        <v>120</v>
      </c>
      <c r="D10039" s="6" t="s">
        <v>159</v>
      </c>
      <c r="E10039" s="6" t="s">
        <v>1527</v>
      </c>
      <c r="F10039" s="10">
        <v>43476</v>
      </c>
      <c r="G10039" s="6">
        <v>4</v>
      </c>
      <c r="H10039" s="11">
        <f>VLOOKUP(B10039,[1]!Product_Data[#Data],4,0)</f>
        <v>2464</v>
      </c>
      <c r="I10039" s="11">
        <f>VLOOKUP(B10039,[1]!Product_Data[#Data],3,0)</f>
        <v>1774</v>
      </c>
      <c r="J10039" s="11">
        <f t="shared" si="939"/>
        <v>7096</v>
      </c>
      <c r="K10039" s="11">
        <f t="shared" si="940"/>
        <v>9856</v>
      </c>
      <c r="L10039" s="11">
        <f t="shared" si="941"/>
        <v>2760</v>
      </c>
      <c r="M10039" t="str">
        <f>VLOOKUP(C10039,[1]!Location_Data[#Data],2,0)</f>
        <v>Elk Grove</v>
      </c>
      <c r="N10039" t="str">
        <f>VLOOKUP(D10039,[1]!Salespeople_Data[#Data],2,0)</f>
        <v>Bobby Russell</v>
      </c>
      <c r="O10039" t="str">
        <f>VLOOKUP(E10039,[1]!Customer_Data[#Data],2,0)</f>
        <v>Joshua Garza</v>
      </c>
      <c r="P10039" s="15">
        <f t="shared" si="936"/>
        <v>6</v>
      </c>
      <c r="Q10039">
        <f t="shared" si="937"/>
        <v>1</v>
      </c>
      <c r="R10039">
        <f t="shared" si="938"/>
        <v>2019</v>
      </c>
    </row>
    <row r="10040" spans="1:18" x14ac:dyDescent="0.25">
      <c r="A10040" s="6" t="s">
        <v>11066</v>
      </c>
      <c r="B10040" s="6" t="s">
        <v>605</v>
      </c>
      <c r="C10040" s="6" t="s">
        <v>174</v>
      </c>
      <c r="D10040" s="6" t="s">
        <v>191</v>
      </c>
      <c r="E10040" s="6" t="s">
        <v>1574</v>
      </c>
      <c r="F10040" s="10">
        <v>43678</v>
      </c>
      <c r="G10040" s="6">
        <v>1</v>
      </c>
      <c r="H10040" s="11">
        <f>VLOOKUP(B10040,[1]!Product_Data[#Data],4,0)</f>
        <v>913</v>
      </c>
      <c r="I10040" s="11">
        <f>VLOOKUP(B10040,[1]!Product_Data[#Data],3,0)</f>
        <v>584</v>
      </c>
      <c r="J10040" s="11">
        <f t="shared" si="939"/>
        <v>584</v>
      </c>
      <c r="K10040" s="11">
        <f t="shared" si="940"/>
        <v>913</v>
      </c>
      <c r="L10040" s="11">
        <f t="shared" si="941"/>
        <v>329</v>
      </c>
      <c r="M10040" t="str">
        <f>VLOOKUP(C10040,[1]!Location_Data[#Data],2,0)</f>
        <v>Norwalk</v>
      </c>
      <c r="N10040" t="str">
        <f>VLOOKUP(D10040,[1]!Salespeople_Data[#Data],2,0)</f>
        <v>Robert Reed</v>
      </c>
      <c r="O10040" t="str">
        <f>VLOOKUP(E10040,[1]!Customer_Data[#Data],2,0)</f>
        <v>Anthony Simpson</v>
      </c>
      <c r="P10040" s="15">
        <f t="shared" si="936"/>
        <v>5</v>
      </c>
      <c r="Q10040">
        <f t="shared" si="937"/>
        <v>8</v>
      </c>
      <c r="R10040">
        <f t="shared" si="938"/>
        <v>2019</v>
      </c>
    </row>
    <row r="10041" spans="1:18" x14ac:dyDescent="0.25">
      <c r="A10041" s="6" t="s">
        <v>11067</v>
      </c>
      <c r="B10041" s="6" t="s">
        <v>370</v>
      </c>
      <c r="C10041" s="6" t="s">
        <v>331</v>
      </c>
      <c r="D10041" s="6" t="s">
        <v>126</v>
      </c>
      <c r="E10041" s="6" t="s">
        <v>1522</v>
      </c>
      <c r="F10041" s="10">
        <v>43519</v>
      </c>
      <c r="G10041" s="6">
        <v>2</v>
      </c>
      <c r="H10041" s="11">
        <f>VLOOKUP(B10041,[1]!Product_Data[#Data],4,0)</f>
        <v>771</v>
      </c>
      <c r="I10041" s="11">
        <f>VLOOKUP(B10041,[1]!Product_Data[#Data],3,0)</f>
        <v>648</v>
      </c>
      <c r="J10041" s="11">
        <f t="shared" si="939"/>
        <v>1296</v>
      </c>
      <c r="K10041" s="11">
        <f t="shared" si="940"/>
        <v>1542</v>
      </c>
      <c r="L10041" s="11">
        <f t="shared" si="941"/>
        <v>246</v>
      </c>
      <c r="M10041" t="str">
        <f>VLOOKUP(C10041,[1]!Location_Data[#Data],2,0)</f>
        <v>Sunnyvale</v>
      </c>
      <c r="N10041" t="str">
        <f>VLOOKUP(D10041,[1]!Salespeople_Data[#Data],2,0)</f>
        <v>Larry Castillo</v>
      </c>
      <c r="O10041" t="str">
        <f>VLOOKUP(E10041,[1]!Customer_Data[#Data],2,0)</f>
        <v>Ryan Ruiz</v>
      </c>
      <c r="P10041" s="15">
        <f t="shared" si="936"/>
        <v>7</v>
      </c>
      <c r="Q10041">
        <f t="shared" si="937"/>
        <v>2</v>
      </c>
      <c r="R10041">
        <f t="shared" si="938"/>
        <v>2019</v>
      </c>
    </row>
    <row r="10042" spans="1:18" x14ac:dyDescent="0.25">
      <c r="A10042" s="6" t="s">
        <v>11068</v>
      </c>
      <c r="B10042" s="6" t="s">
        <v>152</v>
      </c>
      <c r="C10042" s="6" t="s">
        <v>186</v>
      </c>
      <c r="D10042" s="6" t="s">
        <v>49</v>
      </c>
      <c r="E10042" s="6" t="s">
        <v>2713</v>
      </c>
      <c r="F10042" s="10">
        <v>43578</v>
      </c>
      <c r="G10042" s="6">
        <v>1</v>
      </c>
      <c r="H10042" s="11">
        <f>VLOOKUP(B10042,[1]!Product_Data[#Data],4,0)</f>
        <v>951</v>
      </c>
      <c r="I10042" s="11">
        <f>VLOOKUP(B10042,[1]!Product_Data[#Data],3,0)</f>
        <v>504</v>
      </c>
      <c r="J10042" s="11">
        <f t="shared" si="939"/>
        <v>504</v>
      </c>
      <c r="K10042" s="11">
        <f t="shared" si="940"/>
        <v>951</v>
      </c>
      <c r="L10042" s="11">
        <f t="shared" si="941"/>
        <v>447</v>
      </c>
      <c r="M10042" t="str">
        <f>VLOOKUP(C10042,[1]!Location_Data[#Data],2,0)</f>
        <v>Riverside</v>
      </c>
      <c r="N10042" t="str">
        <f>VLOOKUP(D10042,[1]!Salespeople_Data[#Data],2,0)</f>
        <v>Walter Cook</v>
      </c>
      <c r="O10042" t="str">
        <f>VLOOKUP(E10042,[1]!Customer_Data[#Data],2,0)</f>
        <v>Antonio Frazier</v>
      </c>
      <c r="P10042" s="15">
        <f t="shared" si="936"/>
        <v>3</v>
      </c>
      <c r="Q10042">
        <f t="shared" si="937"/>
        <v>4</v>
      </c>
      <c r="R10042">
        <f t="shared" si="938"/>
        <v>2019</v>
      </c>
    </row>
    <row r="10043" spans="1:18" x14ac:dyDescent="0.25">
      <c r="A10043" s="6" t="s">
        <v>11069</v>
      </c>
      <c r="B10043" s="6" t="s">
        <v>232</v>
      </c>
      <c r="C10043" s="6" t="s">
        <v>731</v>
      </c>
      <c r="D10043" s="6" t="s">
        <v>101</v>
      </c>
      <c r="E10043" s="6" t="s">
        <v>5654</v>
      </c>
      <c r="F10043" s="10">
        <v>43709</v>
      </c>
      <c r="G10043" s="6">
        <v>1</v>
      </c>
      <c r="H10043" s="11">
        <f>VLOOKUP(B10043,[1]!Product_Data[#Data],4,0)</f>
        <v>1119</v>
      </c>
      <c r="I10043" s="11">
        <f>VLOOKUP(B10043,[1]!Product_Data[#Data],3,0)</f>
        <v>683</v>
      </c>
      <c r="J10043" s="11">
        <f t="shared" si="939"/>
        <v>683</v>
      </c>
      <c r="K10043" s="11">
        <f t="shared" si="940"/>
        <v>1119</v>
      </c>
      <c r="L10043" s="11">
        <f t="shared" si="941"/>
        <v>436</v>
      </c>
      <c r="M10043" t="str">
        <f>VLOOKUP(C10043,[1]!Location_Data[#Data],2,0)</f>
        <v>Costa Mesa</v>
      </c>
      <c r="N10043" t="str">
        <f>VLOOKUP(D10043,[1]!Salespeople_Data[#Data],2,0)</f>
        <v>Scott Clark</v>
      </c>
      <c r="O10043" t="str">
        <f>VLOOKUP(E10043,[1]!Customer_Data[#Data],2,0)</f>
        <v>Jose Griffin</v>
      </c>
      <c r="P10043" s="15">
        <f t="shared" si="936"/>
        <v>1</v>
      </c>
      <c r="Q10043">
        <f t="shared" si="937"/>
        <v>9</v>
      </c>
      <c r="R10043">
        <f t="shared" si="938"/>
        <v>2019</v>
      </c>
    </row>
    <row r="10044" spans="1:18" x14ac:dyDescent="0.25">
      <c r="A10044" s="6" t="s">
        <v>11070</v>
      </c>
      <c r="B10044" s="6" t="s">
        <v>321</v>
      </c>
      <c r="C10044" s="6" t="s">
        <v>436</v>
      </c>
      <c r="D10044" s="6" t="s">
        <v>345</v>
      </c>
      <c r="E10044" s="6" t="s">
        <v>2273</v>
      </c>
      <c r="F10044" s="10">
        <v>43684</v>
      </c>
      <c r="G10044" s="6">
        <v>3</v>
      </c>
      <c r="H10044" s="11">
        <f>VLOOKUP(B10044,[1]!Product_Data[#Data],4,0)</f>
        <v>2391</v>
      </c>
      <c r="I10044" s="11">
        <f>VLOOKUP(B10044,[1]!Product_Data[#Data],3,0)</f>
        <v>1291</v>
      </c>
      <c r="J10044" s="11">
        <f t="shared" si="939"/>
        <v>3873</v>
      </c>
      <c r="K10044" s="11">
        <f t="shared" si="940"/>
        <v>7173</v>
      </c>
      <c r="L10044" s="11">
        <f t="shared" si="941"/>
        <v>3300</v>
      </c>
      <c r="M10044" t="str">
        <f>VLOOKUP(C10044,[1]!Location_Data[#Data],2,0)</f>
        <v>Jurupa Valley</v>
      </c>
      <c r="N10044" t="str">
        <f>VLOOKUP(D10044,[1]!Salespeople_Data[#Data],2,0)</f>
        <v>Larry Marshall</v>
      </c>
      <c r="O10044" t="str">
        <f>VLOOKUP(E10044,[1]!Customer_Data[#Data],2,0)</f>
        <v>Bobby Black</v>
      </c>
      <c r="P10044" s="15">
        <f t="shared" si="936"/>
        <v>4</v>
      </c>
      <c r="Q10044">
        <f t="shared" si="937"/>
        <v>8</v>
      </c>
      <c r="R10044">
        <f t="shared" si="938"/>
        <v>2019</v>
      </c>
    </row>
    <row r="10045" spans="1:18" x14ac:dyDescent="0.25">
      <c r="A10045" s="6" t="s">
        <v>11071</v>
      </c>
      <c r="B10045" s="6" t="s">
        <v>352</v>
      </c>
      <c r="C10045" s="6" t="s">
        <v>519</v>
      </c>
      <c r="D10045" s="6" t="s">
        <v>136</v>
      </c>
      <c r="E10045" s="6" t="s">
        <v>1370</v>
      </c>
      <c r="F10045" s="10">
        <v>43689</v>
      </c>
      <c r="G10045" s="6">
        <v>2</v>
      </c>
      <c r="H10045" s="11">
        <f>VLOOKUP(B10045,[1]!Product_Data[#Data],4,0)</f>
        <v>203</v>
      </c>
      <c r="I10045" s="11">
        <f>VLOOKUP(B10045,[1]!Product_Data[#Data],3,0)</f>
        <v>154</v>
      </c>
      <c r="J10045" s="11">
        <f t="shared" si="939"/>
        <v>308</v>
      </c>
      <c r="K10045" s="11">
        <f t="shared" si="940"/>
        <v>406</v>
      </c>
      <c r="L10045" s="11">
        <f t="shared" si="941"/>
        <v>98</v>
      </c>
      <c r="M10045" t="str">
        <f>VLOOKUP(C10045,[1]!Location_Data[#Data],2,0)</f>
        <v>Anaheim</v>
      </c>
      <c r="N10045" t="str">
        <f>VLOOKUP(D10045,[1]!Salespeople_Data[#Data],2,0)</f>
        <v>Clarence Fox</v>
      </c>
      <c r="O10045" t="str">
        <f>VLOOKUP(E10045,[1]!Customer_Data[#Data],2,0)</f>
        <v>Jason Ross</v>
      </c>
      <c r="P10045" s="15">
        <f t="shared" si="936"/>
        <v>2</v>
      </c>
      <c r="Q10045">
        <f t="shared" si="937"/>
        <v>8</v>
      </c>
      <c r="R10045">
        <f t="shared" si="938"/>
        <v>2019</v>
      </c>
    </row>
    <row r="10046" spans="1:18" x14ac:dyDescent="0.25">
      <c r="A10046" s="6" t="s">
        <v>11072</v>
      </c>
      <c r="B10046" s="6" t="s">
        <v>194</v>
      </c>
      <c r="C10046" s="6" t="s">
        <v>472</v>
      </c>
      <c r="D10046" s="6" t="s">
        <v>257</v>
      </c>
      <c r="E10046" s="6" t="s">
        <v>797</v>
      </c>
      <c r="F10046" s="10">
        <v>43601</v>
      </c>
      <c r="G10046" s="6">
        <v>3</v>
      </c>
      <c r="H10046" s="11">
        <f>VLOOKUP(B10046,[1]!Product_Data[#Data],4,0)</f>
        <v>1278</v>
      </c>
      <c r="I10046" s="11">
        <f>VLOOKUP(B10046,[1]!Product_Data[#Data],3,0)</f>
        <v>665</v>
      </c>
      <c r="J10046" s="11">
        <f t="shared" si="939"/>
        <v>1995</v>
      </c>
      <c r="K10046" s="11">
        <f t="shared" si="940"/>
        <v>3834</v>
      </c>
      <c r="L10046" s="11">
        <f t="shared" si="941"/>
        <v>1839</v>
      </c>
      <c r="M10046" t="str">
        <f>VLOOKUP(C10046,[1]!Location_Data[#Data],2,0)</f>
        <v>Concord</v>
      </c>
      <c r="N10046" t="str">
        <f>VLOOKUP(D10046,[1]!Salespeople_Data[#Data],2,0)</f>
        <v>Jerry Perry</v>
      </c>
      <c r="O10046" t="str">
        <f>VLOOKUP(E10046,[1]!Customer_Data[#Data],2,0)</f>
        <v>Peter Meyer</v>
      </c>
      <c r="P10046" s="15">
        <f t="shared" si="936"/>
        <v>5</v>
      </c>
      <c r="Q10046">
        <f t="shared" si="937"/>
        <v>5</v>
      </c>
      <c r="R10046">
        <f t="shared" si="938"/>
        <v>2019</v>
      </c>
    </row>
    <row r="10047" spans="1:18" x14ac:dyDescent="0.25">
      <c r="A10047" s="6" t="s">
        <v>11073</v>
      </c>
      <c r="B10047" s="6" t="s">
        <v>395</v>
      </c>
      <c r="C10047" s="6" t="s">
        <v>57</v>
      </c>
      <c r="D10047" s="6" t="s">
        <v>25</v>
      </c>
      <c r="E10047" s="6" t="s">
        <v>2943</v>
      </c>
      <c r="F10047" s="10">
        <v>43674</v>
      </c>
      <c r="G10047" s="6">
        <v>4</v>
      </c>
      <c r="H10047" s="11">
        <f>VLOOKUP(B10047,[1]!Product_Data[#Data],4,0)</f>
        <v>2257</v>
      </c>
      <c r="I10047" s="11">
        <f>VLOOKUP(B10047,[1]!Product_Data[#Data],3,0)</f>
        <v>1535</v>
      </c>
      <c r="J10047" s="11">
        <f t="shared" si="939"/>
        <v>6140</v>
      </c>
      <c r="K10047" s="11">
        <f t="shared" si="940"/>
        <v>9028</v>
      </c>
      <c r="L10047" s="11">
        <f t="shared" si="941"/>
        <v>2888</v>
      </c>
      <c r="M10047" t="str">
        <f>VLOOKUP(C10047,[1]!Location_Data[#Data],2,0)</f>
        <v>Thousand Oaks</v>
      </c>
      <c r="N10047" t="str">
        <f>VLOOKUP(D10047,[1]!Salespeople_Data[#Data],2,0)</f>
        <v>Brian Davis</v>
      </c>
      <c r="O10047" t="str">
        <f>VLOOKUP(E10047,[1]!Customer_Data[#Data],2,0)</f>
        <v>Albert Robinson</v>
      </c>
      <c r="P10047" s="15">
        <f t="shared" si="936"/>
        <v>1</v>
      </c>
      <c r="Q10047">
        <f t="shared" si="937"/>
        <v>7</v>
      </c>
      <c r="R10047">
        <f t="shared" si="938"/>
        <v>2019</v>
      </c>
    </row>
    <row r="10048" spans="1:18" x14ac:dyDescent="0.25">
      <c r="A10048" s="6" t="s">
        <v>11074</v>
      </c>
      <c r="B10048" s="6" t="s">
        <v>275</v>
      </c>
      <c r="C10048" s="6" t="s">
        <v>24</v>
      </c>
      <c r="D10048" s="6" t="s">
        <v>165</v>
      </c>
      <c r="E10048" s="6" t="s">
        <v>1820</v>
      </c>
      <c r="F10048" s="10">
        <v>43484</v>
      </c>
      <c r="G10048" s="6">
        <v>1</v>
      </c>
      <c r="H10048" s="11">
        <f>VLOOKUP(B10048,[1]!Product_Data[#Data],4,0)</f>
        <v>2353</v>
      </c>
      <c r="I10048" s="11">
        <f>VLOOKUP(B10048,[1]!Product_Data[#Data],3,0)</f>
        <v>1788</v>
      </c>
      <c r="J10048" s="11">
        <f t="shared" si="939"/>
        <v>1788</v>
      </c>
      <c r="K10048" s="11">
        <f t="shared" si="940"/>
        <v>2353</v>
      </c>
      <c r="L10048" s="11">
        <f t="shared" si="941"/>
        <v>565</v>
      </c>
      <c r="M10048" t="str">
        <f>VLOOKUP(C10048,[1]!Location_Data[#Data],2,0)</f>
        <v>Lancaster</v>
      </c>
      <c r="N10048" t="str">
        <f>VLOOKUP(D10048,[1]!Salespeople_Data[#Data],2,0)</f>
        <v>Joe Sims</v>
      </c>
      <c r="O10048" t="str">
        <f>VLOOKUP(E10048,[1]!Customer_Data[#Data],2,0)</f>
        <v>Victor Scott</v>
      </c>
      <c r="P10048" s="15">
        <f t="shared" si="936"/>
        <v>7</v>
      </c>
      <c r="Q10048">
        <f t="shared" si="937"/>
        <v>1</v>
      </c>
      <c r="R10048">
        <f t="shared" si="938"/>
        <v>2019</v>
      </c>
    </row>
    <row r="10049" spans="1:18" x14ac:dyDescent="0.25">
      <c r="A10049" s="6" t="s">
        <v>11075</v>
      </c>
      <c r="B10049" s="6" t="s">
        <v>479</v>
      </c>
      <c r="C10049" s="6" t="s">
        <v>24</v>
      </c>
      <c r="D10049" s="6" t="s">
        <v>413</v>
      </c>
      <c r="E10049" s="6" t="s">
        <v>41</v>
      </c>
      <c r="F10049" s="10">
        <v>43771</v>
      </c>
      <c r="G10049" s="6">
        <v>2</v>
      </c>
      <c r="H10049" s="11">
        <f>VLOOKUP(B10049,[1]!Product_Data[#Data],4,0)</f>
        <v>123</v>
      </c>
      <c r="I10049" s="11">
        <f>VLOOKUP(B10049,[1]!Product_Data[#Data],3,0)</f>
        <v>84</v>
      </c>
      <c r="J10049" s="11">
        <f t="shared" si="939"/>
        <v>168</v>
      </c>
      <c r="K10049" s="11">
        <f t="shared" si="940"/>
        <v>246</v>
      </c>
      <c r="L10049" s="11">
        <f t="shared" si="941"/>
        <v>78</v>
      </c>
      <c r="M10049" t="str">
        <f>VLOOKUP(C10049,[1]!Location_Data[#Data],2,0)</f>
        <v>Lancaster</v>
      </c>
      <c r="N10049" t="str">
        <f>VLOOKUP(D10049,[1]!Salespeople_Data[#Data],2,0)</f>
        <v>Kenneth Bradley</v>
      </c>
      <c r="O10049" t="str">
        <f>VLOOKUP(E10049,[1]!Customer_Data[#Data],2,0)</f>
        <v>Patrick Wells</v>
      </c>
      <c r="P10049" s="15">
        <f t="shared" si="936"/>
        <v>7</v>
      </c>
      <c r="Q10049">
        <f t="shared" si="937"/>
        <v>11</v>
      </c>
      <c r="R10049">
        <f t="shared" si="938"/>
        <v>2019</v>
      </c>
    </row>
    <row r="10050" spans="1:18" x14ac:dyDescent="0.25">
      <c r="A10050" s="6" t="s">
        <v>11076</v>
      </c>
      <c r="B10050" s="6" t="s">
        <v>668</v>
      </c>
      <c r="C10050" s="6" t="s">
        <v>140</v>
      </c>
      <c r="D10050" s="6" t="s">
        <v>126</v>
      </c>
      <c r="E10050" s="6" t="s">
        <v>496</v>
      </c>
      <c r="F10050" s="10">
        <v>43816</v>
      </c>
      <c r="G10050" s="6">
        <v>2</v>
      </c>
      <c r="H10050" s="11">
        <f>VLOOKUP(B10050,[1]!Product_Data[#Data],4,0)</f>
        <v>181</v>
      </c>
      <c r="I10050" s="11">
        <f>VLOOKUP(B10050,[1]!Product_Data[#Data],3,0)</f>
        <v>130</v>
      </c>
      <c r="J10050" s="11">
        <f t="shared" si="939"/>
        <v>260</v>
      </c>
      <c r="K10050" s="11">
        <f t="shared" si="940"/>
        <v>362</v>
      </c>
      <c r="L10050" s="11">
        <f t="shared" si="941"/>
        <v>102</v>
      </c>
      <c r="M10050" t="str">
        <f>VLOOKUP(C10050,[1]!Location_Data[#Data],2,0)</f>
        <v>Salinas</v>
      </c>
      <c r="N10050" t="str">
        <f>VLOOKUP(D10050,[1]!Salespeople_Data[#Data],2,0)</f>
        <v>Larry Castillo</v>
      </c>
      <c r="O10050" t="str">
        <f>VLOOKUP(E10050,[1]!Customer_Data[#Data],2,0)</f>
        <v>William Carpenter</v>
      </c>
      <c r="P10050" s="15">
        <f t="shared" ref="P10050:P10113" si="942">WEEKDAY(F10050)</f>
        <v>3</v>
      </c>
      <c r="Q10050">
        <f t="shared" ref="Q10050:Q10113" si="943">MONTH(F10050)</f>
        <v>12</v>
      </c>
      <c r="R10050">
        <f t="shared" ref="R10050:R10113" si="944">YEAR(F10050)</f>
        <v>2019</v>
      </c>
    </row>
    <row r="10051" spans="1:18" x14ac:dyDescent="0.25">
      <c r="A10051" s="6" t="s">
        <v>11077</v>
      </c>
      <c r="B10051" s="6" t="s">
        <v>289</v>
      </c>
      <c r="C10051" s="6" t="s">
        <v>386</v>
      </c>
      <c r="D10051" s="6" t="s">
        <v>25</v>
      </c>
      <c r="E10051" s="6" t="s">
        <v>4839</v>
      </c>
      <c r="F10051" s="10">
        <v>43573</v>
      </c>
      <c r="G10051" s="6">
        <v>3</v>
      </c>
      <c r="H10051" s="11">
        <f>VLOOKUP(B10051,[1]!Product_Data[#Data],4,0)</f>
        <v>368</v>
      </c>
      <c r="I10051" s="11">
        <f>VLOOKUP(B10051,[1]!Product_Data[#Data],3,0)</f>
        <v>294</v>
      </c>
      <c r="J10051" s="11">
        <f t="shared" ref="J10051:J10114" si="945">PRODUCT(I10051,G10051)</f>
        <v>882</v>
      </c>
      <c r="K10051" s="11">
        <f t="shared" ref="K10051:K10114" si="946">PRODUCT(H10051,G10051)</f>
        <v>1104</v>
      </c>
      <c r="L10051" s="11">
        <f t="shared" ref="L10051:L10114" si="947">K10051-J10051</f>
        <v>222</v>
      </c>
      <c r="M10051" t="str">
        <f>VLOOKUP(C10051,[1]!Location_Data[#Data],2,0)</f>
        <v>Carlsbad</v>
      </c>
      <c r="N10051" t="str">
        <f>VLOOKUP(D10051,[1]!Salespeople_Data[#Data],2,0)</f>
        <v>Brian Davis</v>
      </c>
      <c r="O10051" t="str">
        <f>VLOOKUP(E10051,[1]!Customer_Data[#Data],2,0)</f>
        <v>Joshua Rose</v>
      </c>
      <c r="P10051" s="15">
        <f t="shared" si="942"/>
        <v>5</v>
      </c>
      <c r="Q10051">
        <f t="shared" si="943"/>
        <v>4</v>
      </c>
      <c r="R10051">
        <f t="shared" si="944"/>
        <v>2019</v>
      </c>
    </row>
    <row r="10052" spans="1:18" x14ac:dyDescent="0.25">
      <c r="A10052" s="6" t="s">
        <v>11078</v>
      </c>
      <c r="B10052" s="6" t="s">
        <v>560</v>
      </c>
      <c r="C10052" s="6" t="s">
        <v>57</v>
      </c>
      <c r="D10052" s="6" t="s">
        <v>239</v>
      </c>
      <c r="E10052" s="6" t="s">
        <v>117</v>
      </c>
      <c r="F10052" s="10">
        <v>43488</v>
      </c>
      <c r="G10052" s="6">
        <v>3</v>
      </c>
      <c r="H10052" s="11">
        <f>VLOOKUP(B10052,[1]!Product_Data[#Data],4,0)</f>
        <v>1809</v>
      </c>
      <c r="I10052" s="11">
        <f>VLOOKUP(B10052,[1]!Product_Data[#Data],3,0)</f>
        <v>1067</v>
      </c>
      <c r="J10052" s="11">
        <f t="shared" si="945"/>
        <v>3201</v>
      </c>
      <c r="K10052" s="11">
        <f t="shared" si="946"/>
        <v>5427</v>
      </c>
      <c r="L10052" s="11">
        <f t="shared" si="947"/>
        <v>2226</v>
      </c>
      <c r="M10052" t="str">
        <f>VLOOKUP(C10052,[1]!Location_Data[#Data],2,0)</f>
        <v>Thousand Oaks</v>
      </c>
      <c r="N10052" t="str">
        <f>VLOOKUP(D10052,[1]!Salespeople_Data[#Data],2,0)</f>
        <v>John Reyes</v>
      </c>
      <c r="O10052" t="str">
        <f>VLOOKUP(E10052,[1]!Customer_Data[#Data],2,0)</f>
        <v>Anthony Turner</v>
      </c>
      <c r="P10052" s="15">
        <f t="shared" si="942"/>
        <v>4</v>
      </c>
      <c r="Q10052">
        <f t="shared" si="943"/>
        <v>1</v>
      </c>
      <c r="R10052">
        <f t="shared" si="944"/>
        <v>2019</v>
      </c>
    </row>
    <row r="10053" spans="1:18" x14ac:dyDescent="0.25">
      <c r="A10053" s="6" t="s">
        <v>11079</v>
      </c>
      <c r="B10053" s="6" t="s">
        <v>370</v>
      </c>
      <c r="C10053" s="6" t="s">
        <v>450</v>
      </c>
      <c r="D10053" s="6" t="s">
        <v>35</v>
      </c>
      <c r="E10053" s="6" t="s">
        <v>1267</v>
      </c>
      <c r="F10053" s="10">
        <v>43789</v>
      </c>
      <c r="G10053" s="6">
        <v>2</v>
      </c>
      <c r="H10053" s="11">
        <f>VLOOKUP(B10053,[1]!Product_Data[#Data],4,0)</f>
        <v>771</v>
      </c>
      <c r="I10053" s="11">
        <f>VLOOKUP(B10053,[1]!Product_Data[#Data],3,0)</f>
        <v>648</v>
      </c>
      <c r="J10053" s="11">
        <f t="shared" si="945"/>
        <v>1296</v>
      </c>
      <c r="K10053" s="11">
        <f t="shared" si="946"/>
        <v>1542</v>
      </c>
      <c r="L10053" s="11">
        <f t="shared" si="947"/>
        <v>246</v>
      </c>
      <c r="M10053" t="str">
        <f>VLOOKUP(C10053,[1]!Location_Data[#Data],2,0)</f>
        <v>Simi Valley</v>
      </c>
      <c r="N10053" t="str">
        <f>VLOOKUP(D10053,[1]!Salespeople_Data[#Data],2,0)</f>
        <v>Charles Harper</v>
      </c>
      <c r="O10053" t="str">
        <f>VLOOKUP(E10053,[1]!Customer_Data[#Data],2,0)</f>
        <v>Kevin Gilbert</v>
      </c>
      <c r="P10053" s="15">
        <f t="shared" si="942"/>
        <v>4</v>
      </c>
      <c r="Q10053">
        <f t="shared" si="943"/>
        <v>11</v>
      </c>
      <c r="R10053">
        <f t="shared" si="944"/>
        <v>2019</v>
      </c>
    </row>
    <row r="10054" spans="1:18" x14ac:dyDescent="0.25">
      <c r="A10054" s="6" t="s">
        <v>11080</v>
      </c>
      <c r="B10054" s="6" t="s">
        <v>440</v>
      </c>
      <c r="C10054" s="6" t="s">
        <v>643</v>
      </c>
      <c r="D10054" s="6" t="s">
        <v>30</v>
      </c>
      <c r="E10054" s="6" t="s">
        <v>1131</v>
      </c>
      <c r="F10054" s="10">
        <v>43663</v>
      </c>
      <c r="G10054" s="6">
        <v>1</v>
      </c>
      <c r="H10054" s="11">
        <f>VLOOKUP(B10054,[1]!Product_Data[#Data],4,0)</f>
        <v>800</v>
      </c>
      <c r="I10054" s="11">
        <f>VLOOKUP(B10054,[1]!Product_Data[#Data],3,0)</f>
        <v>536</v>
      </c>
      <c r="J10054" s="11">
        <f t="shared" si="945"/>
        <v>536</v>
      </c>
      <c r="K10054" s="11">
        <f t="shared" si="946"/>
        <v>800</v>
      </c>
      <c r="L10054" s="11">
        <f t="shared" si="947"/>
        <v>264</v>
      </c>
      <c r="M10054" t="str">
        <f>VLOOKUP(C10054,[1]!Location_Data[#Data],2,0)</f>
        <v>Hayward</v>
      </c>
      <c r="N10054" t="str">
        <f>VLOOKUP(D10054,[1]!Salespeople_Data[#Data],2,0)</f>
        <v>Carl Hall</v>
      </c>
      <c r="O10054" t="str">
        <f>VLOOKUP(E10054,[1]!Customer_Data[#Data],2,0)</f>
        <v>Ernest Knight</v>
      </c>
      <c r="P10054" s="15">
        <f t="shared" si="942"/>
        <v>4</v>
      </c>
      <c r="Q10054">
        <f t="shared" si="943"/>
        <v>7</v>
      </c>
      <c r="R10054">
        <f t="shared" si="944"/>
        <v>2019</v>
      </c>
    </row>
    <row r="10055" spans="1:18" x14ac:dyDescent="0.25">
      <c r="A10055" s="6" t="s">
        <v>11081</v>
      </c>
      <c r="B10055" s="6" t="s">
        <v>177</v>
      </c>
      <c r="C10055" s="6" t="s">
        <v>467</v>
      </c>
      <c r="D10055" s="6" t="s">
        <v>101</v>
      </c>
      <c r="E10055" s="6" t="s">
        <v>2212</v>
      </c>
      <c r="F10055" s="10">
        <v>43624</v>
      </c>
      <c r="G10055" s="6">
        <v>2</v>
      </c>
      <c r="H10055" s="11">
        <f>VLOOKUP(B10055,[1]!Product_Data[#Data],4,0)</f>
        <v>2497</v>
      </c>
      <c r="I10055" s="11">
        <f>VLOOKUP(B10055,[1]!Product_Data[#Data],3,0)</f>
        <v>1473</v>
      </c>
      <c r="J10055" s="11">
        <f t="shared" si="945"/>
        <v>2946</v>
      </c>
      <c r="K10055" s="11">
        <f t="shared" si="946"/>
        <v>4994</v>
      </c>
      <c r="L10055" s="11">
        <f t="shared" si="947"/>
        <v>2048</v>
      </c>
      <c r="M10055" t="str">
        <f>VLOOKUP(C10055,[1]!Location_Data[#Data],2,0)</f>
        <v>Garden Grove</v>
      </c>
      <c r="N10055" t="str">
        <f>VLOOKUP(D10055,[1]!Salespeople_Data[#Data],2,0)</f>
        <v>Scott Clark</v>
      </c>
      <c r="O10055" t="str">
        <f>VLOOKUP(E10055,[1]!Customer_Data[#Data],2,0)</f>
        <v>Justin Rodriguez</v>
      </c>
      <c r="P10055" s="15">
        <f t="shared" si="942"/>
        <v>7</v>
      </c>
      <c r="Q10055">
        <f t="shared" si="943"/>
        <v>6</v>
      </c>
      <c r="R10055">
        <f t="shared" si="944"/>
        <v>2019</v>
      </c>
    </row>
    <row r="10056" spans="1:18" x14ac:dyDescent="0.25">
      <c r="A10056" s="6" t="s">
        <v>11082</v>
      </c>
      <c r="B10056" s="6" t="s">
        <v>858</v>
      </c>
      <c r="C10056" s="6" t="s">
        <v>95</v>
      </c>
      <c r="D10056" s="6" t="s">
        <v>308</v>
      </c>
      <c r="E10056" s="6" t="s">
        <v>465</v>
      </c>
      <c r="F10056" s="10">
        <v>43774</v>
      </c>
      <c r="G10056" s="6">
        <v>1</v>
      </c>
      <c r="H10056" s="11">
        <f>VLOOKUP(B10056,[1]!Product_Data[#Data],4,0)</f>
        <v>2294</v>
      </c>
      <c r="I10056" s="11">
        <f>VLOOKUP(B10056,[1]!Product_Data[#Data],3,0)</f>
        <v>1399</v>
      </c>
      <c r="J10056" s="11">
        <f t="shared" si="945"/>
        <v>1399</v>
      </c>
      <c r="K10056" s="11">
        <f t="shared" si="946"/>
        <v>2294</v>
      </c>
      <c r="L10056" s="11">
        <f t="shared" si="947"/>
        <v>895</v>
      </c>
      <c r="M10056" t="str">
        <f>VLOOKUP(C10056,[1]!Location_Data[#Data],2,0)</f>
        <v>Fullerton</v>
      </c>
      <c r="N10056" t="str">
        <f>VLOOKUP(D10056,[1]!Salespeople_Data[#Data],2,0)</f>
        <v>Fred Robertson</v>
      </c>
      <c r="O10056" t="str">
        <f>VLOOKUP(E10056,[1]!Customer_Data[#Data],2,0)</f>
        <v>Keith Griffin</v>
      </c>
      <c r="P10056" s="15">
        <f t="shared" si="942"/>
        <v>3</v>
      </c>
      <c r="Q10056">
        <f t="shared" si="943"/>
        <v>11</v>
      </c>
      <c r="R10056">
        <f t="shared" si="944"/>
        <v>2019</v>
      </c>
    </row>
    <row r="10057" spans="1:18" x14ac:dyDescent="0.25">
      <c r="A10057" s="6" t="s">
        <v>11083</v>
      </c>
      <c r="B10057" s="6" t="s">
        <v>189</v>
      </c>
      <c r="C10057" s="6" t="s">
        <v>100</v>
      </c>
      <c r="D10057" s="6" t="s">
        <v>58</v>
      </c>
      <c r="E10057" s="6" t="s">
        <v>498</v>
      </c>
      <c r="F10057" s="10">
        <v>43531</v>
      </c>
      <c r="G10057" s="6">
        <v>3</v>
      </c>
      <c r="H10057" s="11">
        <f>VLOOKUP(B10057,[1]!Product_Data[#Data],4,0)</f>
        <v>1783</v>
      </c>
      <c r="I10057" s="11">
        <f>VLOOKUP(B10057,[1]!Product_Data[#Data],3,0)</f>
        <v>1516</v>
      </c>
      <c r="J10057" s="11">
        <f t="shared" si="945"/>
        <v>4548</v>
      </c>
      <c r="K10057" s="11">
        <f t="shared" si="946"/>
        <v>5349</v>
      </c>
      <c r="L10057" s="11">
        <f t="shared" si="947"/>
        <v>801</v>
      </c>
      <c r="M10057" t="str">
        <f>VLOOKUP(C10057,[1]!Location_Data[#Data],2,0)</f>
        <v>Victorville</v>
      </c>
      <c r="N10057" t="str">
        <f>VLOOKUP(D10057,[1]!Salespeople_Data[#Data],2,0)</f>
        <v>Christopher Tucker</v>
      </c>
      <c r="O10057" t="str">
        <f>VLOOKUP(E10057,[1]!Customer_Data[#Data],2,0)</f>
        <v>Ernest Austin</v>
      </c>
      <c r="P10057" s="15">
        <f t="shared" si="942"/>
        <v>5</v>
      </c>
      <c r="Q10057">
        <f t="shared" si="943"/>
        <v>3</v>
      </c>
      <c r="R10057">
        <f t="shared" si="944"/>
        <v>2019</v>
      </c>
    </row>
    <row r="10058" spans="1:18" x14ac:dyDescent="0.25">
      <c r="A10058" s="6" t="s">
        <v>11084</v>
      </c>
      <c r="B10058" s="6" t="s">
        <v>361</v>
      </c>
      <c r="C10058" s="6" t="s">
        <v>229</v>
      </c>
      <c r="D10058" s="6" t="s">
        <v>49</v>
      </c>
      <c r="E10058" s="6" t="s">
        <v>622</v>
      </c>
      <c r="F10058" s="10">
        <v>43680</v>
      </c>
      <c r="G10058" s="6">
        <v>4</v>
      </c>
      <c r="H10058" s="11">
        <f>VLOOKUP(B10058,[1]!Product_Data[#Data],4,0)</f>
        <v>1338</v>
      </c>
      <c r="I10058" s="11">
        <f>VLOOKUP(B10058,[1]!Product_Data[#Data],3,0)</f>
        <v>682</v>
      </c>
      <c r="J10058" s="11">
        <f t="shared" si="945"/>
        <v>2728</v>
      </c>
      <c r="K10058" s="11">
        <f t="shared" si="946"/>
        <v>5352</v>
      </c>
      <c r="L10058" s="11">
        <f t="shared" si="947"/>
        <v>2624</v>
      </c>
      <c r="M10058" t="str">
        <f>VLOOKUP(C10058,[1]!Location_Data[#Data],2,0)</f>
        <v>San Jose</v>
      </c>
      <c r="N10058" t="str">
        <f>VLOOKUP(D10058,[1]!Salespeople_Data[#Data],2,0)</f>
        <v>Walter Cook</v>
      </c>
      <c r="O10058" t="str">
        <f>VLOOKUP(E10058,[1]!Customer_Data[#Data],2,0)</f>
        <v>Patrick Williamson</v>
      </c>
      <c r="P10058" s="15">
        <f t="shared" si="942"/>
        <v>7</v>
      </c>
      <c r="Q10058">
        <f t="shared" si="943"/>
        <v>8</v>
      </c>
      <c r="R10058">
        <f t="shared" si="944"/>
        <v>2019</v>
      </c>
    </row>
    <row r="10059" spans="1:18" x14ac:dyDescent="0.25">
      <c r="A10059" s="6" t="s">
        <v>11085</v>
      </c>
      <c r="B10059" s="6" t="s">
        <v>1149</v>
      </c>
      <c r="C10059" s="6" t="s">
        <v>458</v>
      </c>
      <c r="D10059" s="6" t="s">
        <v>308</v>
      </c>
      <c r="E10059" s="6" t="s">
        <v>1201</v>
      </c>
      <c r="F10059" s="10">
        <v>43521</v>
      </c>
      <c r="G10059" s="6">
        <v>3</v>
      </c>
      <c r="H10059" s="11">
        <f>VLOOKUP(B10059,[1]!Product_Data[#Data],4,0)</f>
        <v>847</v>
      </c>
      <c r="I10059" s="11">
        <f>VLOOKUP(B10059,[1]!Product_Data[#Data],3,0)</f>
        <v>534</v>
      </c>
      <c r="J10059" s="11">
        <f t="shared" si="945"/>
        <v>1602</v>
      </c>
      <c r="K10059" s="11">
        <f t="shared" si="946"/>
        <v>2541</v>
      </c>
      <c r="L10059" s="11">
        <f t="shared" si="947"/>
        <v>939</v>
      </c>
      <c r="M10059" t="str">
        <f>VLOOKUP(C10059,[1]!Location_Data[#Data],2,0)</f>
        <v>Fontana</v>
      </c>
      <c r="N10059" t="str">
        <f>VLOOKUP(D10059,[1]!Salespeople_Data[#Data],2,0)</f>
        <v>Fred Robertson</v>
      </c>
      <c r="O10059" t="str">
        <f>VLOOKUP(E10059,[1]!Customer_Data[#Data],2,0)</f>
        <v>Anthony Little</v>
      </c>
      <c r="P10059" s="15">
        <f t="shared" si="942"/>
        <v>2</v>
      </c>
      <c r="Q10059">
        <f t="shared" si="943"/>
        <v>2</v>
      </c>
      <c r="R10059">
        <f t="shared" si="944"/>
        <v>2019</v>
      </c>
    </row>
    <row r="10060" spans="1:18" x14ac:dyDescent="0.25">
      <c r="A10060" s="6" t="s">
        <v>11086</v>
      </c>
      <c r="B10060" s="6" t="s">
        <v>189</v>
      </c>
      <c r="C10060" s="6" t="s">
        <v>62</v>
      </c>
      <c r="D10060" s="6" t="s">
        <v>308</v>
      </c>
      <c r="E10060" s="6" t="s">
        <v>1737</v>
      </c>
      <c r="F10060" s="10">
        <v>43653</v>
      </c>
      <c r="G10060" s="6">
        <v>2</v>
      </c>
      <c r="H10060" s="11">
        <f>VLOOKUP(B10060,[1]!Product_Data[#Data],4,0)</f>
        <v>1783</v>
      </c>
      <c r="I10060" s="11">
        <f>VLOOKUP(B10060,[1]!Product_Data[#Data],3,0)</f>
        <v>1516</v>
      </c>
      <c r="J10060" s="11">
        <f t="shared" si="945"/>
        <v>3032</v>
      </c>
      <c r="K10060" s="11">
        <f t="shared" si="946"/>
        <v>3566</v>
      </c>
      <c r="L10060" s="11">
        <f t="shared" si="947"/>
        <v>534</v>
      </c>
      <c r="M10060" t="str">
        <f>VLOOKUP(C10060,[1]!Location_Data[#Data],2,0)</f>
        <v>Fairfield</v>
      </c>
      <c r="N10060" t="str">
        <f>VLOOKUP(D10060,[1]!Salespeople_Data[#Data],2,0)</f>
        <v>Fred Robertson</v>
      </c>
      <c r="O10060" t="str">
        <f>VLOOKUP(E10060,[1]!Customer_Data[#Data],2,0)</f>
        <v>Bobby Burton</v>
      </c>
      <c r="P10060" s="15">
        <f t="shared" si="942"/>
        <v>1</v>
      </c>
      <c r="Q10060">
        <f t="shared" si="943"/>
        <v>7</v>
      </c>
      <c r="R10060">
        <f t="shared" si="944"/>
        <v>2019</v>
      </c>
    </row>
    <row r="10061" spans="1:18" x14ac:dyDescent="0.25">
      <c r="A10061" s="6" t="s">
        <v>11087</v>
      </c>
      <c r="B10061" s="6" t="s">
        <v>245</v>
      </c>
      <c r="C10061" s="6" t="s">
        <v>643</v>
      </c>
      <c r="D10061" s="6" t="s">
        <v>356</v>
      </c>
      <c r="E10061" s="6" t="s">
        <v>894</v>
      </c>
      <c r="F10061" s="10">
        <v>43661</v>
      </c>
      <c r="G10061" s="6">
        <v>4</v>
      </c>
      <c r="H10061" s="11">
        <f>VLOOKUP(B10061,[1]!Product_Data[#Data],4,0)</f>
        <v>818</v>
      </c>
      <c r="I10061" s="11">
        <f>VLOOKUP(B10061,[1]!Product_Data[#Data],3,0)</f>
        <v>450</v>
      </c>
      <c r="J10061" s="11">
        <f t="shared" si="945"/>
        <v>1800</v>
      </c>
      <c r="K10061" s="11">
        <f t="shared" si="946"/>
        <v>3272</v>
      </c>
      <c r="L10061" s="11">
        <f t="shared" si="947"/>
        <v>1472</v>
      </c>
      <c r="M10061" t="str">
        <f>VLOOKUP(C10061,[1]!Location_Data[#Data],2,0)</f>
        <v>Hayward</v>
      </c>
      <c r="N10061" t="str">
        <f>VLOOKUP(D10061,[1]!Salespeople_Data[#Data],2,0)</f>
        <v>Jimmy Young</v>
      </c>
      <c r="O10061" t="str">
        <f>VLOOKUP(E10061,[1]!Customer_Data[#Data],2,0)</f>
        <v>Jeremy Arnold</v>
      </c>
      <c r="P10061" s="15">
        <f t="shared" si="942"/>
        <v>2</v>
      </c>
      <c r="Q10061">
        <f t="shared" si="943"/>
        <v>7</v>
      </c>
      <c r="R10061">
        <f t="shared" si="944"/>
        <v>2019</v>
      </c>
    </row>
    <row r="10062" spans="1:18" x14ac:dyDescent="0.25">
      <c r="A10062" s="6" t="s">
        <v>11088</v>
      </c>
      <c r="B10062" s="6" t="s">
        <v>152</v>
      </c>
      <c r="C10062" s="6" t="s">
        <v>115</v>
      </c>
      <c r="D10062" s="6" t="s">
        <v>239</v>
      </c>
      <c r="E10062" s="6" t="s">
        <v>3533</v>
      </c>
      <c r="F10062" s="10">
        <v>43537</v>
      </c>
      <c r="G10062" s="6">
        <v>1</v>
      </c>
      <c r="H10062" s="11">
        <f>VLOOKUP(B10062,[1]!Product_Data[#Data],4,0)</f>
        <v>951</v>
      </c>
      <c r="I10062" s="11">
        <f>VLOOKUP(B10062,[1]!Product_Data[#Data],3,0)</f>
        <v>504</v>
      </c>
      <c r="J10062" s="11">
        <f t="shared" si="945"/>
        <v>504</v>
      </c>
      <c r="K10062" s="11">
        <f t="shared" si="946"/>
        <v>951</v>
      </c>
      <c r="L10062" s="11">
        <f t="shared" si="947"/>
        <v>447</v>
      </c>
      <c r="M10062" t="str">
        <f>VLOOKUP(C10062,[1]!Location_Data[#Data],2,0)</f>
        <v>Glendale</v>
      </c>
      <c r="N10062" t="str">
        <f>VLOOKUP(D10062,[1]!Salespeople_Data[#Data],2,0)</f>
        <v>John Reyes</v>
      </c>
      <c r="O10062" t="str">
        <f>VLOOKUP(E10062,[1]!Customer_Data[#Data],2,0)</f>
        <v>Frank Weaver</v>
      </c>
      <c r="P10062" s="15">
        <f t="shared" si="942"/>
        <v>4</v>
      </c>
      <c r="Q10062">
        <f t="shared" si="943"/>
        <v>3</v>
      </c>
      <c r="R10062">
        <f t="shared" si="944"/>
        <v>2019</v>
      </c>
    </row>
    <row r="10063" spans="1:18" x14ac:dyDescent="0.25">
      <c r="A10063" s="6" t="s">
        <v>11089</v>
      </c>
      <c r="B10063" s="6" t="s">
        <v>352</v>
      </c>
      <c r="C10063" s="6" t="s">
        <v>145</v>
      </c>
      <c r="D10063" s="6" t="s">
        <v>298</v>
      </c>
      <c r="E10063" s="6" t="s">
        <v>443</v>
      </c>
      <c r="F10063" s="10">
        <v>43555</v>
      </c>
      <c r="G10063" s="6">
        <v>1</v>
      </c>
      <c r="H10063" s="11">
        <f>VLOOKUP(B10063,[1]!Product_Data[#Data],4,0)</f>
        <v>203</v>
      </c>
      <c r="I10063" s="11">
        <f>VLOOKUP(B10063,[1]!Product_Data[#Data],3,0)</f>
        <v>154</v>
      </c>
      <c r="J10063" s="11">
        <f t="shared" si="945"/>
        <v>154</v>
      </c>
      <c r="K10063" s="11">
        <f t="shared" si="946"/>
        <v>203</v>
      </c>
      <c r="L10063" s="11">
        <f t="shared" si="947"/>
        <v>49</v>
      </c>
      <c r="M10063" t="str">
        <f>VLOOKUP(C10063,[1]!Location_Data[#Data],2,0)</f>
        <v>Santa Maria</v>
      </c>
      <c r="N10063" t="str">
        <f>VLOOKUP(D10063,[1]!Salespeople_Data[#Data],2,0)</f>
        <v>Kenneth Fields</v>
      </c>
      <c r="O10063" t="str">
        <f>VLOOKUP(E10063,[1]!Customer_Data[#Data],2,0)</f>
        <v>Alan Perry</v>
      </c>
      <c r="P10063" s="15">
        <f t="shared" si="942"/>
        <v>1</v>
      </c>
      <c r="Q10063">
        <f t="shared" si="943"/>
        <v>3</v>
      </c>
      <c r="R10063">
        <f t="shared" si="944"/>
        <v>2019</v>
      </c>
    </row>
    <row r="10064" spans="1:18" x14ac:dyDescent="0.25">
      <c r="A10064" s="6" t="s">
        <v>11090</v>
      </c>
      <c r="B10064" s="6" t="s">
        <v>43</v>
      </c>
      <c r="C10064" s="6" t="s">
        <v>458</v>
      </c>
      <c r="D10064" s="6" t="s">
        <v>216</v>
      </c>
      <c r="E10064" s="6" t="s">
        <v>179</v>
      </c>
      <c r="F10064" s="10">
        <v>43627</v>
      </c>
      <c r="G10064" s="6">
        <v>1</v>
      </c>
      <c r="H10064" s="11">
        <f>VLOOKUP(B10064,[1]!Product_Data[#Data],4,0)</f>
        <v>356</v>
      </c>
      <c r="I10064" s="11">
        <f>VLOOKUP(B10064,[1]!Product_Data[#Data],3,0)</f>
        <v>292</v>
      </c>
      <c r="J10064" s="11">
        <f t="shared" si="945"/>
        <v>292</v>
      </c>
      <c r="K10064" s="11">
        <f t="shared" si="946"/>
        <v>356</v>
      </c>
      <c r="L10064" s="11">
        <f t="shared" si="947"/>
        <v>64</v>
      </c>
      <c r="M10064" t="str">
        <f>VLOOKUP(C10064,[1]!Location_Data[#Data],2,0)</f>
        <v>Fontana</v>
      </c>
      <c r="N10064" t="str">
        <f>VLOOKUP(D10064,[1]!Salespeople_Data[#Data],2,0)</f>
        <v>Ernest Wagner</v>
      </c>
      <c r="O10064" t="str">
        <f>VLOOKUP(E10064,[1]!Customer_Data[#Data],2,0)</f>
        <v>Alan Miller</v>
      </c>
      <c r="P10064" s="15">
        <f t="shared" si="942"/>
        <v>3</v>
      </c>
      <c r="Q10064">
        <f t="shared" si="943"/>
        <v>6</v>
      </c>
      <c r="R10064">
        <f t="shared" si="944"/>
        <v>2019</v>
      </c>
    </row>
    <row r="10065" spans="1:18" x14ac:dyDescent="0.25">
      <c r="A10065" s="6" t="s">
        <v>11091</v>
      </c>
      <c r="B10065" s="6" t="s">
        <v>177</v>
      </c>
      <c r="C10065" s="6" t="s">
        <v>70</v>
      </c>
      <c r="D10065" s="6" t="s">
        <v>250</v>
      </c>
      <c r="E10065" s="6" t="s">
        <v>1820</v>
      </c>
      <c r="F10065" s="10">
        <v>43562</v>
      </c>
      <c r="G10065" s="6">
        <v>3</v>
      </c>
      <c r="H10065" s="11">
        <f>VLOOKUP(B10065,[1]!Product_Data[#Data],4,0)</f>
        <v>2497</v>
      </c>
      <c r="I10065" s="11">
        <f>VLOOKUP(B10065,[1]!Product_Data[#Data],3,0)</f>
        <v>1473</v>
      </c>
      <c r="J10065" s="11">
        <f t="shared" si="945"/>
        <v>4419</v>
      </c>
      <c r="K10065" s="11">
        <f t="shared" si="946"/>
        <v>7491</v>
      </c>
      <c r="L10065" s="11">
        <f t="shared" si="947"/>
        <v>3072</v>
      </c>
      <c r="M10065" t="str">
        <f>VLOOKUP(C10065,[1]!Location_Data[#Data],2,0)</f>
        <v>Clovis</v>
      </c>
      <c r="N10065" t="str">
        <f>VLOOKUP(D10065,[1]!Salespeople_Data[#Data],2,0)</f>
        <v>Martin Carr</v>
      </c>
      <c r="O10065" t="str">
        <f>VLOOKUP(E10065,[1]!Customer_Data[#Data],2,0)</f>
        <v>Victor Scott</v>
      </c>
      <c r="P10065" s="15">
        <f t="shared" si="942"/>
        <v>1</v>
      </c>
      <c r="Q10065">
        <f t="shared" si="943"/>
        <v>4</v>
      </c>
      <c r="R10065">
        <f t="shared" si="944"/>
        <v>2019</v>
      </c>
    </row>
    <row r="10066" spans="1:18" x14ac:dyDescent="0.25">
      <c r="A10066" s="6" t="s">
        <v>11092</v>
      </c>
      <c r="B10066" s="6" t="s">
        <v>626</v>
      </c>
      <c r="C10066" s="6" t="s">
        <v>14</v>
      </c>
      <c r="D10066" s="6" t="s">
        <v>413</v>
      </c>
      <c r="E10066" s="6" t="s">
        <v>617</v>
      </c>
      <c r="F10066" s="10">
        <v>43479</v>
      </c>
      <c r="G10066" s="6">
        <v>4</v>
      </c>
      <c r="H10066" s="11">
        <f>VLOOKUP(B10066,[1]!Product_Data[#Data],4,0)</f>
        <v>584</v>
      </c>
      <c r="I10066" s="11">
        <f>VLOOKUP(B10066,[1]!Product_Data[#Data],3,0)</f>
        <v>420</v>
      </c>
      <c r="J10066" s="11">
        <f t="shared" si="945"/>
        <v>1680</v>
      </c>
      <c r="K10066" s="11">
        <f t="shared" si="946"/>
        <v>2336</v>
      </c>
      <c r="L10066" s="11">
        <f t="shared" si="947"/>
        <v>656</v>
      </c>
      <c r="M10066" t="str">
        <f>VLOOKUP(C10066,[1]!Location_Data[#Data],2,0)</f>
        <v>Santa Clarita</v>
      </c>
      <c r="N10066" t="str">
        <f>VLOOKUP(D10066,[1]!Salespeople_Data[#Data],2,0)</f>
        <v>Kenneth Bradley</v>
      </c>
      <c r="O10066" t="str">
        <f>VLOOKUP(E10066,[1]!Customer_Data[#Data],2,0)</f>
        <v>Henry Harper</v>
      </c>
      <c r="P10066" s="15">
        <f t="shared" si="942"/>
        <v>2</v>
      </c>
      <c r="Q10066">
        <f t="shared" si="943"/>
        <v>1</v>
      </c>
      <c r="R10066">
        <f t="shared" si="944"/>
        <v>2019</v>
      </c>
    </row>
    <row r="10067" spans="1:18" x14ac:dyDescent="0.25">
      <c r="A10067" s="6" t="s">
        <v>11093</v>
      </c>
      <c r="B10067" s="6" t="s">
        <v>132</v>
      </c>
      <c r="C10067" s="6" t="s">
        <v>215</v>
      </c>
      <c r="D10067" s="6" t="s">
        <v>359</v>
      </c>
      <c r="E10067" s="6" t="s">
        <v>2607</v>
      </c>
      <c r="F10067" s="10">
        <v>43604</v>
      </c>
      <c r="G10067" s="6">
        <v>2</v>
      </c>
      <c r="H10067" s="11">
        <f>VLOOKUP(B10067,[1]!Product_Data[#Data],4,0)</f>
        <v>2091</v>
      </c>
      <c r="I10067" s="11">
        <f>VLOOKUP(B10067,[1]!Product_Data[#Data],3,0)</f>
        <v>1485</v>
      </c>
      <c r="J10067" s="11">
        <f t="shared" si="945"/>
        <v>2970</v>
      </c>
      <c r="K10067" s="11">
        <f t="shared" si="946"/>
        <v>4182</v>
      </c>
      <c r="L10067" s="11">
        <f t="shared" si="947"/>
        <v>1212</v>
      </c>
      <c r="M10067" t="str">
        <f>VLOOKUP(C10067,[1]!Location_Data[#Data],2,0)</f>
        <v>El Cajon</v>
      </c>
      <c r="N10067" t="str">
        <f>VLOOKUP(D10067,[1]!Salespeople_Data[#Data],2,0)</f>
        <v>Eugene Holmes</v>
      </c>
      <c r="O10067" t="str">
        <f>VLOOKUP(E10067,[1]!Customer_Data[#Data],2,0)</f>
        <v>Carlos Young</v>
      </c>
      <c r="P10067" s="15">
        <f t="shared" si="942"/>
        <v>1</v>
      </c>
      <c r="Q10067">
        <f t="shared" si="943"/>
        <v>5</v>
      </c>
      <c r="R10067">
        <f t="shared" si="944"/>
        <v>2019</v>
      </c>
    </row>
    <row r="10068" spans="1:18" x14ac:dyDescent="0.25">
      <c r="A10068" s="6" t="s">
        <v>11094</v>
      </c>
      <c r="B10068" s="6" t="s">
        <v>605</v>
      </c>
      <c r="C10068" s="6" t="s">
        <v>490</v>
      </c>
      <c r="D10068" s="6" t="s">
        <v>257</v>
      </c>
      <c r="E10068" s="6" t="s">
        <v>1067</v>
      </c>
      <c r="F10068" s="10">
        <v>43664</v>
      </c>
      <c r="G10068" s="6">
        <v>1</v>
      </c>
      <c r="H10068" s="11">
        <f>VLOOKUP(B10068,[1]!Product_Data[#Data],4,0)</f>
        <v>913</v>
      </c>
      <c r="I10068" s="11">
        <f>VLOOKUP(B10068,[1]!Product_Data[#Data],3,0)</f>
        <v>584</v>
      </c>
      <c r="J10068" s="11">
        <f t="shared" si="945"/>
        <v>584</v>
      </c>
      <c r="K10068" s="11">
        <f t="shared" si="946"/>
        <v>913</v>
      </c>
      <c r="L10068" s="11">
        <f t="shared" si="947"/>
        <v>329</v>
      </c>
      <c r="M10068" t="str">
        <f>VLOOKUP(C10068,[1]!Location_Data[#Data],2,0)</f>
        <v>Temecula</v>
      </c>
      <c r="N10068" t="str">
        <f>VLOOKUP(D10068,[1]!Salespeople_Data[#Data],2,0)</f>
        <v>Jerry Perry</v>
      </c>
      <c r="O10068" t="str">
        <f>VLOOKUP(E10068,[1]!Customer_Data[#Data],2,0)</f>
        <v>Antonio Cooper</v>
      </c>
      <c r="P10068" s="15">
        <f t="shared" si="942"/>
        <v>5</v>
      </c>
      <c r="Q10068">
        <f t="shared" si="943"/>
        <v>7</v>
      </c>
      <c r="R10068">
        <f t="shared" si="944"/>
        <v>2019</v>
      </c>
    </row>
    <row r="10069" spans="1:18" x14ac:dyDescent="0.25">
      <c r="A10069" s="6" t="s">
        <v>11095</v>
      </c>
      <c r="B10069" s="6" t="s">
        <v>605</v>
      </c>
      <c r="C10069" s="6" t="s">
        <v>24</v>
      </c>
      <c r="D10069" s="6" t="s">
        <v>165</v>
      </c>
      <c r="E10069" s="6" t="s">
        <v>1024</v>
      </c>
      <c r="F10069" s="10">
        <v>43615</v>
      </c>
      <c r="G10069" s="6">
        <v>1</v>
      </c>
      <c r="H10069" s="11">
        <f>VLOOKUP(B10069,[1]!Product_Data[#Data],4,0)</f>
        <v>913</v>
      </c>
      <c r="I10069" s="11">
        <f>VLOOKUP(B10069,[1]!Product_Data[#Data],3,0)</f>
        <v>584</v>
      </c>
      <c r="J10069" s="11">
        <f t="shared" si="945"/>
        <v>584</v>
      </c>
      <c r="K10069" s="11">
        <f t="shared" si="946"/>
        <v>913</v>
      </c>
      <c r="L10069" s="11">
        <f t="shared" si="947"/>
        <v>329</v>
      </c>
      <c r="M10069" t="str">
        <f>VLOOKUP(C10069,[1]!Location_Data[#Data],2,0)</f>
        <v>Lancaster</v>
      </c>
      <c r="N10069" t="str">
        <f>VLOOKUP(D10069,[1]!Salespeople_Data[#Data],2,0)</f>
        <v>Joe Sims</v>
      </c>
      <c r="O10069" t="str">
        <f>VLOOKUP(E10069,[1]!Customer_Data[#Data],2,0)</f>
        <v>Justin Johnston</v>
      </c>
      <c r="P10069" s="15">
        <f t="shared" si="942"/>
        <v>5</v>
      </c>
      <c r="Q10069">
        <f t="shared" si="943"/>
        <v>5</v>
      </c>
      <c r="R10069">
        <f t="shared" si="944"/>
        <v>2019</v>
      </c>
    </row>
    <row r="10070" spans="1:18" x14ac:dyDescent="0.25">
      <c r="A10070" s="6" t="s">
        <v>11096</v>
      </c>
      <c r="B10070" s="6" t="s">
        <v>703</v>
      </c>
      <c r="C10070" s="6" t="s">
        <v>322</v>
      </c>
      <c r="D10070" s="6" t="s">
        <v>178</v>
      </c>
      <c r="E10070" s="6" t="s">
        <v>658</v>
      </c>
      <c r="F10070" s="10">
        <v>43619</v>
      </c>
      <c r="G10070" s="6">
        <v>1</v>
      </c>
      <c r="H10070" s="11">
        <f>VLOOKUP(B10070,[1]!Product_Data[#Data],4,0)</f>
        <v>530</v>
      </c>
      <c r="I10070" s="11">
        <f>VLOOKUP(B10070,[1]!Product_Data[#Data],3,0)</f>
        <v>435</v>
      </c>
      <c r="J10070" s="11">
        <f t="shared" si="945"/>
        <v>435</v>
      </c>
      <c r="K10070" s="11">
        <f t="shared" si="946"/>
        <v>530</v>
      </c>
      <c r="L10070" s="11">
        <f t="shared" si="947"/>
        <v>95</v>
      </c>
      <c r="M10070" t="str">
        <f>VLOOKUP(C10070,[1]!Location_Data[#Data],2,0)</f>
        <v>Rancho Cucamonga</v>
      </c>
      <c r="N10070" t="str">
        <f>VLOOKUP(D10070,[1]!Salespeople_Data[#Data],2,0)</f>
        <v>Joshua Taylor</v>
      </c>
      <c r="O10070" t="str">
        <f>VLOOKUP(E10070,[1]!Customer_Data[#Data],2,0)</f>
        <v>Martin Olson</v>
      </c>
      <c r="P10070" s="15">
        <f t="shared" si="942"/>
        <v>2</v>
      </c>
      <c r="Q10070">
        <f t="shared" si="943"/>
        <v>6</v>
      </c>
      <c r="R10070">
        <f t="shared" si="944"/>
        <v>2019</v>
      </c>
    </row>
    <row r="10071" spans="1:18" x14ac:dyDescent="0.25">
      <c r="A10071" s="6" t="s">
        <v>11097</v>
      </c>
      <c r="B10071" s="6" t="s">
        <v>600</v>
      </c>
      <c r="C10071" s="6" t="s">
        <v>110</v>
      </c>
      <c r="D10071" s="6" t="s">
        <v>91</v>
      </c>
      <c r="E10071" s="6" t="s">
        <v>59</v>
      </c>
      <c r="F10071" s="10">
        <v>43766</v>
      </c>
      <c r="G10071" s="6">
        <v>4</v>
      </c>
      <c r="H10071" s="11">
        <f>VLOOKUP(B10071,[1]!Product_Data[#Data],4,0)</f>
        <v>368</v>
      </c>
      <c r="I10071" s="11">
        <f>VLOOKUP(B10071,[1]!Product_Data[#Data],3,0)</f>
        <v>269</v>
      </c>
      <c r="J10071" s="11">
        <f t="shared" si="945"/>
        <v>1076</v>
      </c>
      <c r="K10071" s="11">
        <f t="shared" si="946"/>
        <v>1472</v>
      </c>
      <c r="L10071" s="11">
        <f t="shared" si="947"/>
        <v>396</v>
      </c>
      <c r="M10071" t="str">
        <f>VLOOKUP(C10071,[1]!Location_Data[#Data],2,0)</f>
        <v>Richmond</v>
      </c>
      <c r="N10071" t="str">
        <f>VLOOKUP(D10071,[1]!Salespeople_Data[#Data],2,0)</f>
        <v>Howard Gardner</v>
      </c>
      <c r="O10071" t="str">
        <f>VLOOKUP(E10071,[1]!Customer_Data[#Data],2,0)</f>
        <v>Paul Henderson</v>
      </c>
      <c r="P10071" s="15">
        <f t="shared" si="942"/>
        <v>2</v>
      </c>
      <c r="Q10071">
        <f t="shared" si="943"/>
        <v>10</v>
      </c>
      <c r="R10071">
        <f t="shared" si="944"/>
        <v>2019</v>
      </c>
    </row>
    <row r="10072" spans="1:18" x14ac:dyDescent="0.25">
      <c r="A10072" s="6" t="s">
        <v>11098</v>
      </c>
      <c r="B10072" s="6" t="s">
        <v>78</v>
      </c>
      <c r="C10072" s="6" t="s">
        <v>302</v>
      </c>
      <c r="D10072" s="6" t="s">
        <v>49</v>
      </c>
      <c r="E10072" s="6" t="s">
        <v>681</v>
      </c>
      <c r="F10072" s="10">
        <v>43587</v>
      </c>
      <c r="G10072" s="6">
        <v>2</v>
      </c>
      <c r="H10072" s="11">
        <f>VLOOKUP(B10072,[1]!Product_Data[#Data],4,0)</f>
        <v>1380</v>
      </c>
      <c r="I10072" s="11">
        <f>VLOOKUP(B10072,[1]!Product_Data[#Data],3,0)</f>
        <v>1090</v>
      </c>
      <c r="J10072" s="11">
        <f t="shared" si="945"/>
        <v>2180</v>
      </c>
      <c r="K10072" s="11">
        <f t="shared" si="946"/>
        <v>2760</v>
      </c>
      <c r="L10072" s="11">
        <f t="shared" si="947"/>
        <v>580</v>
      </c>
      <c r="M10072" t="str">
        <f>VLOOKUP(C10072,[1]!Location_Data[#Data],2,0)</f>
        <v>Santa Rosa</v>
      </c>
      <c r="N10072" t="str">
        <f>VLOOKUP(D10072,[1]!Salespeople_Data[#Data],2,0)</f>
        <v>Walter Cook</v>
      </c>
      <c r="O10072" t="str">
        <f>VLOOKUP(E10072,[1]!Customer_Data[#Data],2,0)</f>
        <v>Benjamin Jacobs</v>
      </c>
      <c r="P10072" s="15">
        <f t="shared" si="942"/>
        <v>5</v>
      </c>
      <c r="Q10072">
        <f t="shared" si="943"/>
        <v>5</v>
      </c>
      <c r="R10072">
        <f t="shared" si="944"/>
        <v>2019</v>
      </c>
    </row>
    <row r="10073" spans="1:18" x14ac:dyDescent="0.25">
      <c r="A10073" s="6" t="s">
        <v>11099</v>
      </c>
      <c r="B10073" s="6" t="s">
        <v>626</v>
      </c>
      <c r="C10073" s="6" t="s">
        <v>349</v>
      </c>
      <c r="D10073" s="6" t="s">
        <v>80</v>
      </c>
      <c r="E10073" s="6" t="s">
        <v>748</v>
      </c>
      <c r="F10073" s="10">
        <v>43722</v>
      </c>
      <c r="G10073" s="6">
        <v>3</v>
      </c>
      <c r="H10073" s="11">
        <f>VLOOKUP(B10073,[1]!Product_Data[#Data],4,0)</f>
        <v>584</v>
      </c>
      <c r="I10073" s="11">
        <f>VLOOKUP(B10073,[1]!Product_Data[#Data],3,0)</f>
        <v>420</v>
      </c>
      <c r="J10073" s="11">
        <f t="shared" si="945"/>
        <v>1260</v>
      </c>
      <c r="K10073" s="11">
        <f t="shared" si="946"/>
        <v>1752</v>
      </c>
      <c r="L10073" s="11">
        <f t="shared" si="947"/>
        <v>492</v>
      </c>
      <c r="M10073" t="str">
        <f>VLOOKUP(C10073,[1]!Location_Data[#Data],2,0)</f>
        <v>Santa Clara</v>
      </c>
      <c r="N10073" t="str">
        <f>VLOOKUP(D10073,[1]!Salespeople_Data[#Data],2,0)</f>
        <v>Henry Nelson</v>
      </c>
      <c r="O10073" t="str">
        <f>VLOOKUP(E10073,[1]!Customer_Data[#Data],2,0)</f>
        <v>Eric Moore</v>
      </c>
      <c r="P10073" s="15">
        <f t="shared" si="942"/>
        <v>7</v>
      </c>
      <c r="Q10073">
        <f t="shared" si="943"/>
        <v>9</v>
      </c>
      <c r="R10073">
        <f t="shared" si="944"/>
        <v>2019</v>
      </c>
    </row>
    <row r="10074" spans="1:18" x14ac:dyDescent="0.25">
      <c r="A10074" s="6" t="s">
        <v>11100</v>
      </c>
      <c r="B10074" s="6" t="s">
        <v>495</v>
      </c>
      <c r="C10074" s="6" t="s">
        <v>458</v>
      </c>
      <c r="D10074" s="6" t="s">
        <v>239</v>
      </c>
      <c r="E10074" s="6" t="s">
        <v>2607</v>
      </c>
      <c r="F10074" s="10">
        <v>43484</v>
      </c>
      <c r="G10074" s="6">
        <v>1</v>
      </c>
      <c r="H10074" s="11">
        <f>VLOOKUP(B10074,[1]!Product_Data[#Data],4,0)</f>
        <v>1467</v>
      </c>
      <c r="I10074" s="11">
        <f>VLOOKUP(B10074,[1]!Product_Data[#Data],3,0)</f>
        <v>807</v>
      </c>
      <c r="J10074" s="11">
        <f t="shared" si="945"/>
        <v>807</v>
      </c>
      <c r="K10074" s="11">
        <f t="shared" si="946"/>
        <v>1467</v>
      </c>
      <c r="L10074" s="11">
        <f t="shared" si="947"/>
        <v>660</v>
      </c>
      <c r="M10074" t="str">
        <f>VLOOKUP(C10074,[1]!Location_Data[#Data],2,0)</f>
        <v>Fontana</v>
      </c>
      <c r="N10074" t="str">
        <f>VLOOKUP(D10074,[1]!Salespeople_Data[#Data],2,0)</f>
        <v>John Reyes</v>
      </c>
      <c r="O10074" t="str">
        <f>VLOOKUP(E10074,[1]!Customer_Data[#Data],2,0)</f>
        <v>Carlos Young</v>
      </c>
      <c r="P10074" s="15">
        <f t="shared" si="942"/>
        <v>7</v>
      </c>
      <c r="Q10074">
        <f t="shared" si="943"/>
        <v>1</v>
      </c>
      <c r="R10074">
        <f t="shared" si="944"/>
        <v>2019</v>
      </c>
    </row>
    <row r="10075" spans="1:18" x14ac:dyDescent="0.25">
      <c r="A10075" s="6" t="s">
        <v>11101</v>
      </c>
      <c r="B10075" s="6" t="s">
        <v>223</v>
      </c>
      <c r="C10075" s="6" t="s">
        <v>224</v>
      </c>
      <c r="D10075" s="6" t="s">
        <v>25</v>
      </c>
      <c r="E10075" s="6" t="s">
        <v>827</v>
      </c>
      <c r="F10075" s="10">
        <v>43734</v>
      </c>
      <c r="G10075" s="6">
        <v>2</v>
      </c>
      <c r="H10075" s="11">
        <f>VLOOKUP(B10075,[1]!Product_Data[#Data],4,0)</f>
        <v>799</v>
      </c>
      <c r="I10075" s="11">
        <f>VLOOKUP(B10075,[1]!Product_Data[#Data],3,0)</f>
        <v>455</v>
      </c>
      <c r="J10075" s="11">
        <f t="shared" si="945"/>
        <v>910</v>
      </c>
      <c r="K10075" s="11">
        <f t="shared" si="946"/>
        <v>1598</v>
      </c>
      <c r="L10075" s="11">
        <f t="shared" si="947"/>
        <v>688</v>
      </c>
      <c r="M10075" t="str">
        <f>VLOOKUP(C10075,[1]!Location_Data[#Data],2,0)</f>
        <v>Huntington Beach</v>
      </c>
      <c r="N10075" t="str">
        <f>VLOOKUP(D10075,[1]!Salespeople_Data[#Data],2,0)</f>
        <v>Brian Davis</v>
      </c>
      <c r="O10075" t="str">
        <f>VLOOKUP(E10075,[1]!Customer_Data[#Data],2,0)</f>
        <v>Philip Foster</v>
      </c>
      <c r="P10075" s="15">
        <f t="shared" si="942"/>
        <v>5</v>
      </c>
      <c r="Q10075">
        <f t="shared" si="943"/>
        <v>9</v>
      </c>
      <c r="R10075">
        <f t="shared" si="944"/>
        <v>2019</v>
      </c>
    </row>
    <row r="10076" spans="1:18" x14ac:dyDescent="0.25">
      <c r="A10076" s="6" t="s">
        <v>11102</v>
      </c>
      <c r="B10076" s="6" t="s">
        <v>395</v>
      </c>
      <c r="C10076" s="6" t="s">
        <v>458</v>
      </c>
      <c r="D10076" s="6" t="s">
        <v>141</v>
      </c>
      <c r="E10076" s="6" t="s">
        <v>592</v>
      </c>
      <c r="F10076" s="10">
        <v>43751</v>
      </c>
      <c r="G10076" s="6">
        <v>2</v>
      </c>
      <c r="H10076" s="11">
        <f>VLOOKUP(B10076,[1]!Product_Data[#Data],4,0)</f>
        <v>2257</v>
      </c>
      <c r="I10076" s="11">
        <f>VLOOKUP(B10076,[1]!Product_Data[#Data],3,0)</f>
        <v>1535</v>
      </c>
      <c r="J10076" s="11">
        <f t="shared" si="945"/>
        <v>3070</v>
      </c>
      <c r="K10076" s="11">
        <f t="shared" si="946"/>
        <v>4514</v>
      </c>
      <c r="L10076" s="11">
        <f t="shared" si="947"/>
        <v>1444</v>
      </c>
      <c r="M10076" t="str">
        <f>VLOOKUP(C10076,[1]!Location_Data[#Data],2,0)</f>
        <v>Fontana</v>
      </c>
      <c r="N10076" t="str">
        <f>VLOOKUP(D10076,[1]!Salespeople_Data[#Data],2,0)</f>
        <v>Arthur Mccoy</v>
      </c>
      <c r="O10076" t="str">
        <f>VLOOKUP(E10076,[1]!Customer_Data[#Data],2,0)</f>
        <v>George Stanley</v>
      </c>
      <c r="P10076" s="15">
        <f t="shared" si="942"/>
        <v>1</v>
      </c>
      <c r="Q10076">
        <f t="shared" si="943"/>
        <v>10</v>
      </c>
      <c r="R10076">
        <f t="shared" si="944"/>
        <v>2019</v>
      </c>
    </row>
    <row r="10077" spans="1:18" x14ac:dyDescent="0.25">
      <c r="A10077" s="6" t="s">
        <v>11103</v>
      </c>
      <c r="B10077" s="6" t="s">
        <v>47</v>
      </c>
      <c r="C10077" s="6" t="s">
        <v>249</v>
      </c>
      <c r="D10077" s="6" t="s">
        <v>101</v>
      </c>
      <c r="E10077" s="6" t="s">
        <v>768</v>
      </c>
      <c r="F10077" s="10">
        <v>43476</v>
      </c>
      <c r="G10077" s="6">
        <v>3</v>
      </c>
      <c r="H10077" s="11">
        <f>VLOOKUP(B10077,[1]!Product_Data[#Data],4,0)</f>
        <v>1812</v>
      </c>
      <c r="I10077" s="11">
        <f>VLOOKUP(B10077,[1]!Product_Data[#Data],3,0)</f>
        <v>1305</v>
      </c>
      <c r="J10077" s="11">
        <f t="shared" si="945"/>
        <v>3915</v>
      </c>
      <c r="K10077" s="11">
        <f t="shared" si="946"/>
        <v>5436</v>
      </c>
      <c r="L10077" s="11">
        <f t="shared" si="947"/>
        <v>1521</v>
      </c>
      <c r="M10077" t="str">
        <f>VLOOKUP(C10077,[1]!Location_Data[#Data],2,0)</f>
        <v>Roseville</v>
      </c>
      <c r="N10077" t="str">
        <f>VLOOKUP(D10077,[1]!Salespeople_Data[#Data],2,0)</f>
        <v>Scott Clark</v>
      </c>
      <c r="O10077" t="str">
        <f>VLOOKUP(E10077,[1]!Customer_Data[#Data],2,0)</f>
        <v>Victor Hughes</v>
      </c>
      <c r="P10077" s="15">
        <f t="shared" si="942"/>
        <v>6</v>
      </c>
      <c r="Q10077">
        <f t="shared" si="943"/>
        <v>1</v>
      </c>
      <c r="R10077">
        <f t="shared" si="944"/>
        <v>2019</v>
      </c>
    </row>
    <row r="10078" spans="1:18" x14ac:dyDescent="0.25">
      <c r="A10078" s="6" t="s">
        <v>11104</v>
      </c>
      <c r="B10078" s="6" t="s">
        <v>207</v>
      </c>
      <c r="C10078" s="6" t="s">
        <v>472</v>
      </c>
      <c r="D10078" s="6" t="s">
        <v>30</v>
      </c>
      <c r="E10078" s="6" t="s">
        <v>2056</v>
      </c>
      <c r="F10078" s="10">
        <v>43613</v>
      </c>
      <c r="G10078" s="6">
        <v>1</v>
      </c>
      <c r="H10078" s="11">
        <f>VLOOKUP(B10078,[1]!Product_Data[#Data],4,0)</f>
        <v>2464</v>
      </c>
      <c r="I10078" s="11">
        <f>VLOOKUP(B10078,[1]!Product_Data[#Data],3,0)</f>
        <v>1774</v>
      </c>
      <c r="J10078" s="11">
        <f t="shared" si="945"/>
        <v>1774</v>
      </c>
      <c r="K10078" s="11">
        <f t="shared" si="946"/>
        <v>2464</v>
      </c>
      <c r="L10078" s="11">
        <f t="shared" si="947"/>
        <v>690</v>
      </c>
      <c r="M10078" t="str">
        <f>VLOOKUP(C10078,[1]!Location_Data[#Data],2,0)</f>
        <v>Concord</v>
      </c>
      <c r="N10078" t="str">
        <f>VLOOKUP(D10078,[1]!Salespeople_Data[#Data],2,0)</f>
        <v>Carl Hall</v>
      </c>
      <c r="O10078" t="str">
        <f>VLOOKUP(E10078,[1]!Customer_Data[#Data],2,0)</f>
        <v>Wayne Gardner</v>
      </c>
      <c r="P10078" s="15">
        <f t="shared" si="942"/>
        <v>3</v>
      </c>
      <c r="Q10078">
        <f t="shared" si="943"/>
        <v>5</v>
      </c>
      <c r="R10078">
        <f t="shared" si="944"/>
        <v>2019</v>
      </c>
    </row>
    <row r="10079" spans="1:18" x14ac:dyDescent="0.25">
      <c r="A10079" s="6" t="s">
        <v>11105</v>
      </c>
      <c r="B10079" s="6" t="s">
        <v>271</v>
      </c>
      <c r="C10079" s="6" t="s">
        <v>643</v>
      </c>
      <c r="D10079" s="6" t="s">
        <v>257</v>
      </c>
      <c r="E10079" s="6" t="s">
        <v>1002</v>
      </c>
      <c r="F10079" s="10">
        <v>43636</v>
      </c>
      <c r="G10079" s="6">
        <v>3</v>
      </c>
      <c r="H10079" s="11">
        <f>VLOOKUP(B10079,[1]!Product_Data[#Data],4,0)</f>
        <v>1587</v>
      </c>
      <c r="I10079" s="11">
        <f>VLOOKUP(B10079,[1]!Product_Data[#Data],3,0)</f>
        <v>1301</v>
      </c>
      <c r="J10079" s="11">
        <f t="shared" si="945"/>
        <v>3903</v>
      </c>
      <c r="K10079" s="11">
        <f t="shared" si="946"/>
        <v>4761</v>
      </c>
      <c r="L10079" s="11">
        <f t="shared" si="947"/>
        <v>858</v>
      </c>
      <c r="M10079" t="str">
        <f>VLOOKUP(C10079,[1]!Location_Data[#Data],2,0)</f>
        <v>Hayward</v>
      </c>
      <c r="N10079" t="str">
        <f>VLOOKUP(D10079,[1]!Salespeople_Data[#Data],2,0)</f>
        <v>Jerry Perry</v>
      </c>
      <c r="O10079" t="str">
        <f>VLOOKUP(E10079,[1]!Customer_Data[#Data],2,0)</f>
        <v>Albert Cunningham</v>
      </c>
      <c r="P10079" s="15">
        <f t="shared" si="942"/>
        <v>5</v>
      </c>
      <c r="Q10079">
        <f t="shared" si="943"/>
        <v>6</v>
      </c>
      <c r="R10079">
        <f t="shared" si="944"/>
        <v>2019</v>
      </c>
    </row>
    <row r="10080" spans="1:18" x14ac:dyDescent="0.25">
      <c r="A10080" s="6" t="s">
        <v>11106</v>
      </c>
      <c r="B10080" s="6" t="s">
        <v>104</v>
      </c>
      <c r="C10080" s="6" t="s">
        <v>90</v>
      </c>
      <c r="D10080" s="6" t="s">
        <v>80</v>
      </c>
      <c r="E10080" s="6" t="s">
        <v>1303</v>
      </c>
      <c r="F10080" s="10">
        <v>43656</v>
      </c>
      <c r="G10080" s="6">
        <v>2</v>
      </c>
      <c r="H10080" s="11">
        <f>VLOOKUP(B10080,[1]!Product_Data[#Data],4,0)</f>
        <v>1671</v>
      </c>
      <c r="I10080" s="11">
        <f>VLOOKUP(B10080,[1]!Product_Data[#Data],3,0)</f>
        <v>1220</v>
      </c>
      <c r="J10080" s="11">
        <f t="shared" si="945"/>
        <v>2440</v>
      </c>
      <c r="K10080" s="11">
        <f t="shared" si="946"/>
        <v>3342</v>
      </c>
      <c r="L10080" s="11">
        <f t="shared" si="947"/>
        <v>902</v>
      </c>
      <c r="M10080" t="str">
        <f>VLOOKUP(C10080,[1]!Location_Data[#Data],2,0)</f>
        <v>Irvine</v>
      </c>
      <c r="N10080" t="str">
        <f>VLOOKUP(D10080,[1]!Salespeople_Data[#Data],2,0)</f>
        <v>Henry Nelson</v>
      </c>
      <c r="O10080" t="str">
        <f>VLOOKUP(E10080,[1]!Customer_Data[#Data],2,0)</f>
        <v>Terry Harris</v>
      </c>
      <c r="P10080" s="15">
        <f t="shared" si="942"/>
        <v>4</v>
      </c>
      <c r="Q10080">
        <f t="shared" si="943"/>
        <v>7</v>
      </c>
      <c r="R10080">
        <f t="shared" si="944"/>
        <v>2019</v>
      </c>
    </row>
    <row r="10081" spans="1:18" x14ac:dyDescent="0.25">
      <c r="A10081" s="6" t="s">
        <v>11107</v>
      </c>
      <c r="B10081" s="6" t="s">
        <v>194</v>
      </c>
      <c r="C10081" s="6" t="s">
        <v>220</v>
      </c>
      <c r="D10081" s="6" t="s">
        <v>111</v>
      </c>
      <c r="E10081" s="6" t="s">
        <v>7096</v>
      </c>
      <c r="F10081" s="10">
        <v>43528</v>
      </c>
      <c r="G10081" s="6">
        <v>1</v>
      </c>
      <c r="H10081" s="11">
        <f>VLOOKUP(B10081,[1]!Product_Data[#Data],4,0)</f>
        <v>1278</v>
      </c>
      <c r="I10081" s="11">
        <f>VLOOKUP(B10081,[1]!Product_Data[#Data],3,0)</f>
        <v>665</v>
      </c>
      <c r="J10081" s="11">
        <f t="shared" si="945"/>
        <v>665</v>
      </c>
      <c r="K10081" s="11">
        <f t="shared" si="946"/>
        <v>1278</v>
      </c>
      <c r="L10081" s="11">
        <f t="shared" si="947"/>
        <v>613</v>
      </c>
      <c r="M10081" t="str">
        <f>VLOOKUP(C10081,[1]!Location_Data[#Data],2,0)</f>
        <v>Modesto</v>
      </c>
      <c r="N10081" t="str">
        <f>VLOOKUP(D10081,[1]!Salespeople_Data[#Data],2,0)</f>
        <v>Ryan Welch</v>
      </c>
      <c r="O10081" t="str">
        <f>VLOOKUP(E10081,[1]!Customer_Data[#Data],2,0)</f>
        <v>Ryan Taylor</v>
      </c>
      <c r="P10081" s="15">
        <f t="shared" si="942"/>
        <v>2</v>
      </c>
      <c r="Q10081">
        <f t="shared" si="943"/>
        <v>3</v>
      </c>
      <c r="R10081">
        <f t="shared" si="944"/>
        <v>2019</v>
      </c>
    </row>
    <row r="10082" spans="1:18" x14ac:dyDescent="0.25">
      <c r="A10082" s="6" t="s">
        <v>11108</v>
      </c>
      <c r="B10082" s="6" t="s">
        <v>99</v>
      </c>
      <c r="C10082" s="6" t="s">
        <v>190</v>
      </c>
      <c r="D10082" s="6" t="s">
        <v>49</v>
      </c>
      <c r="E10082" s="6" t="s">
        <v>696</v>
      </c>
      <c r="F10082" s="10">
        <v>43742</v>
      </c>
      <c r="G10082" s="6">
        <v>4</v>
      </c>
      <c r="H10082" s="11">
        <f>VLOOKUP(B10082,[1]!Product_Data[#Data],4,0)</f>
        <v>1708</v>
      </c>
      <c r="I10082" s="11">
        <f>VLOOKUP(B10082,[1]!Product_Data[#Data],3,0)</f>
        <v>871</v>
      </c>
      <c r="J10082" s="11">
        <f t="shared" si="945"/>
        <v>3484</v>
      </c>
      <c r="K10082" s="11">
        <f t="shared" si="946"/>
        <v>6832</v>
      </c>
      <c r="L10082" s="11">
        <f t="shared" si="947"/>
        <v>3348</v>
      </c>
      <c r="M10082" t="str">
        <f>VLOOKUP(C10082,[1]!Location_Data[#Data],2,0)</f>
        <v>Oakland</v>
      </c>
      <c r="N10082" t="str">
        <f>VLOOKUP(D10082,[1]!Salespeople_Data[#Data],2,0)</f>
        <v>Walter Cook</v>
      </c>
      <c r="O10082" t="str">
        <f>VLOOKUP(E10082,[1]!Customer_Data[#Data],2,0)</f>
        <v>Jeremy Rice</v>
      </c>
      <c r="P10082" s="15">
        <f t="shared" si="942"/>
        <v>6</v>
      </c>
      <c r="Q10082">
        <f t="shared" si="943"/>
        <v>10</v>
      </c>
      <c r="R10082">
        <f t="shared" si="944"/>
        <v>2019</v>
      </c>
    </row>
    <row r="10083" spans="1:18" x14ac:dyDescent="0.25">
      <c r="A10083" s="6" t="s">
        <v>11109</v>
      </c>
      <c r="B10083" s="6" t="s">
        <v>479</v>
      </c>
      <c r="C10083" s="6" t="s">
        <v>190</v>
      </c>
      <c r="D10083" s="6" t="s">
        <v>49</v>
      </c>
      <c r="E10083" s="6" t="s">
        <v>1522</v>
      </c>
      <c r="F10083" s="10">
        <v>43778</v>
      </c>
      <c r="G10083" s="6">
        <v>4</v>
      </c>
      <c r="H10083" s="11">
        <f>VLOOKUP(B10083,[1]!Product_Data[#Data],4,0)</f>
        <v>123</v>
      </c>
      <c r="I10083" s="11">
        <f>VLOOKUP(B10083,[1]!Product_Data[#Data],3,0)</f>
        <v>84</v>
      </c>
      <c r="J10083" s="11">
        <f t="shared" si="945"/>
        <v>336</v>
      </c>
      <c r="K10083" s="11">
        <f t="shared" si="946"/>
        <v>492</v>
      </c>
      <c r="L10083" s="11">
        <f t="shared" si="947"/>
        <v>156</v>
      </c>
      <c r="M10083" t="str">
        <f>VLOOKUP(C10083,[1]!Location_Data[#Data],2,0)</f>
        <v>Oakland</v>
      </c>
      <c r="N10083" t="str">
        <f>VLOOKUP(D10083,[1]!Salespeople_Data[#Data],2,0)</f>
        <v>Walter Cook</v>
      </c>
      <c r="O10083" t="str">
        <f>VLOOKUP(E10083,[1]!Customer_Data[#Data],2,0)</f>
        <v>Ryan Ruiz</v>
      </c>
      <c r="P10083" s="15">
        <f t="shared" si="942"/>
        <v>7</v>
      </c>
      <c r="Q10083">
        <f t="shared" si="943"/>
        <v>11</v>
      </c>
      <c r="R10083">
        <f t="shared" si="944"/>
        <v>2019</v>
      </c>
    </row>
    <row r="10084" spans="1:18" x14ac:dyDescent="0.25">
      <c r="A10084" s="6" t="s">
        <v>11110</v>
      </c>
      <c r="B10084" s="6" t="s">
        <v>271</v>
      </c>
      <c r="C10084" s="6" t="s">
        <v>220</v>
      </c>
      <c r="D10084" s="6" t="s">
        <v>225</v>
      </c>
      <c r="E10084" s="6" t="s">
        <v>1517</v>
      </c>
      <c r="F10084" s="10">
        <v>43669</v>
      </c>
      <c r="G10084" s="6">
        <v>2</v>
      </c>
      <c r="H10084" s="11">
        <f>VLOOKUP(B10084,[1]!Product_Data[#Data],4,0)</f>
        <v>1587</v>
      </c>
      <c r="I10084" s="11">
        <f>VLOOKUP(B10084,[1]!Product_Data[#Data],3,0)</f>
        <v>1301</v>
      </c>
      <c r="J10084" s="11">
        <f t="shared" si="945"/>
        <v>2602</v>
      </c>
      <c r="K10084" s="11">
        <f t="shared" si="946"/>
        <v>3174</v>
      </c>
      <c r="L10084" s="11">
        <f t="shared" si="947"/>
        <v>572</v>
      </c>
      <c r="M10084" t="str">
        <f>VLOOKUP(C10084,[1]!Location_Data[#Data],2,0)</f>
        <v>Modesto</v>
      </c>
      <c r="N10084" t="str">
        <f>VLOOKUP(D10084,[1]!Salespeople_Data[#Data],2,0)</f>
        <v>Andrew Bowman</v>
      </c>
      <c r="O10084" t="str">
        <f>VLOOKUP(E10084,[1]!Customer_Data[#Data],2,0)</f>
        <v>Jason Murphy</v>
      </c>
      <c r="P10084" s="15">
        <f t="shared" si="942"/>
        <v>3</v>
      </c>
      <c r="Q10084">
        <f t="shared" si="943"/>
        <v>7</v>
      </c>
      <c r="R10084">
        <f t="shared" si="944"/>
        <v>2019</v>
      </c>
    </row>
    <row r="10085" spans="1:18" x14ac:dyDescent="0.25">
      <c r="A10085" s="6" t="s">
        <v>11111</v>
      </c>
      <c r="B10085" s="6" t="s">
        <v>252</v>
      </c>
      <c r="C10085" s="6" t="s">
        <v>110</v>
      </c>
      <c r="D10085" s="6" t="s">
        <v>96</v>
      </c>
      <c r="E10085" s="6" t="s">
        <v>627</v>
      </c>
      <c r="F10085" s="10">
        <v>43794</v>
      </c>
      <c r="G10085" s="6">
        <v>1</v>
      </c>
      <c r="H10085" s="11">
        <f>VLOOKUP(B10085,[1]!Product_Data[#Data],4,0)</f>
        <v>1899</v>
      </c>
      <c r="I10085" s="11">
        <f>VLOOKUP(B10085,[1]!Product_Data[#Data],3,0)</f>
        <v>1044</v>
      </c>
      <c r="J10085" s="11">
        <f t="shared" si="945"/>
        <v>1044</v>
      </c>
      <c r="K10085" s="11">
        <f t="shared" si="946"/>
        <v>1899</v>
      </c>
      <c r="L10085" s="11">
        <f t="shared" si="947"/>
        <v>855</v>
      </c>
      <c r="M10085" t="str">
        <f>VLOOKUP(C10085,[1]!Location_Data[#Data],2,0)</f>
        <v>Richmond</v>
      </c>
      <c r="N10085" t="str">
        <f>VLOOKUP(D10085,[1]!Salespeople_Data[#Data],2,0)</f>
        <v>Brian Thomas</v>
      </c>
      <c r="O10085" t="str">
        <f>VLOOKUP(E10085,[1]!Customer_Data[#Data],2,0)</f>
        <v>Chris Hall</v>
      </c>
      <c r="P10085" s="15">
        <f t="shared" si="942"/>
        <v>2</v>
      </c>
      <c r="Q10085">
        <f t="shared" si="943"/>
        <v>11</v>
      </c>
      <c r="R10085">
        <f t="shared" si="944"/>
        <v>2019</v>
      </c>
    </row>
    <row r="10086" spans="1:18" x14ac:dyDescent="0.25">
      <c r="A10086" s="6" t="s">
        <v>11112</v>
      </c>
      <c r="B10086" s="6" t="s">
        <v>495</v>
      </c>
      <c r="C10086" s="6" t="s">
        <v>458</v>
      </c>
      <c r="D10086" s="6" t="s">
        <v>257</v>
      </c>
      <c r="E10086" s="6" t="s">
        <v>1299</v>
      </c>
      <c r="F10086" s="10">
        <v>43756</v>
      </c>
      <c r="G10086" s="6">
        <v>4</v>
      </c>
      <c r="H10086" s="11">
        <f>VLOOKUP(B10086,[1]!Product_Data[#Data],4,0)</f>
        <v>1467</v>
      </c>
      <c r="I10086" s="11">
        <f>VLOOKUP(B10086,[1]!Product_Data[#Data],3,0)</f>
        <v>807</v>
      </c>
      <c r="J10086" s="11">
        <f t="shared" si="945"/>
        <v>3228</v>
      </c>
      <c r="K10086" s="11">
        <f t="shared" si="946"/>
        <v>5868</v>
      </c>
      <c r="L10086" s="11">
        <f t="shared" si="947"/>
        <v>2640</v>
      </c>
      <c r="M10086" t="str">
        <f>VLOOKUP(C10086,[1]!Location_Data[#Data],2,0)</f>
        <v>Fontana</v>
      </c>
      <c r="N10086" t="str">
        <f>VLOOKUP(D10086,[1]!Salespeople_Data[#Data],2,0)</f>
        <v>Jerry Perry</v>
      </c>
      <c r="O10086" t="str">
        <f>VLOOKUP(E10086,[1]!Customer_Data[#Data],2,0)</f>
        <v>Christopher Matthews</v>
      </c>
      <c r="P10086" s="15">
        <f t="shared" si="942"/>
        <v>6</v>
      </c>
      <c r="Q10086">
        <f t="shared" si="943"/>
        <v>10</v>
      </c>
      <c r="R10086">
        <f t="shared" si="944"/>
        <v>2019</v>
      </c>
    </row>
    <row r="10087" spans="1:18" x14ac:dyDescent="0.25">
      <c r="A10087" s="6" t="s">
        <v>11113</v>
      </c>
      <c r="B10087" s="6" t="s">
        <v>569</v>
      </c>
      <c r="C10087" s="6" t="s">
        <v>135</v>
      </c>
      <c r="D10087" s="6" t="s">
        <v>298</v>
      </c>
      <c r="E10087" s="6" t="s">
        <v>781</v>
      </c>
      <c r="F10087" s="10">
        <v>43751</v>
      </c>
      <c r="G10087" s="6">
        <v>2</v>
      </c>
      <c r="H10087" s="11">
        <f>VLOOKUP(B10087,[1]!Product_Data[#Data],4,0)</f>
        <v>1178</v>
      </c>
      <c r="I10087" s="11">
        <f>VLOOKUP(B10087,[1]!Product_Data[#Data],3,0)</f>
        <v>683</v>
      </c>
      <c r="J10087" s="11">
        <f t="shared" si="945"/>
        <v>1366</v>
      </c>
      <c r="K10087" s="11">
        <f t="shared" si="946"/>
        <v>2356</v>
      </c>
      <c r="L10087" s="11">
        <f t="shared" si="947"/>
        <v>990</v>
      </c>
      <c r="M10087" t="str">
        <f>VLOOKUP(C10087,[1]!Location_Data[#Data],2,0)</f>
        <v>Oxnard</v>
      </c>
      <c r="N10087" t="str">
        <f>VLOOKUP(D10087,[1]!Salespeople_Data[#Data],2,0)</f>
        <v>Kenneth Fields</v>
      </c>
      <c r="O10087" t="str">
        <f>VLOOKUP(E10087,[1]!Customer_Data[#Data],2,0)</f>
        <v>Kenneth Simpson</v>
      </c>
      <c r="P10087" s="15">
        <f t="shared" si="942"/>
        <v>1</v>
      </c>
      <c r="Q10087">
        <f t="shared" si="943"/>
        <v>10</v>
      </c>
      <c r="R10087">
        <f t="shared" si="944"/>
        <v>2019</v>
      </c>
    </row>
    <row r="10088" spans="1:18" x14ac:dyDescent="0.25">
      <c r="A10088" s="6" t="s">
        <v>11114</v>
      </c>
      <c r="B10088" s="6" t="s">
        <v>223</v>
      </c>
      <c r="C10088" s="6" t="s">
        <v>355</v>
      </c>
      <c r="D10088" s="6" t="s">
        <v>146</v>
      </c>
      <c r="E10088" s="6" t="s">
        <v>419</v>
      </c>
      <c r="F10088" s="10">
        <v>43827</v>
      </c>
      <c r="G10088" s="6">
        <v>1</v>
      </c>
      <c r="H10088" s="11">
        <f>VLOOKUP(B10088,[1]!Product_Data[#Data],4,0)</f>
        <v>799</v>
      </c>
      <c r="I10088" s="11">
        <f>VLOOKUP(B10088,[1]!Product_Data[#Data],3,0)</f>
        <v>455</v>
      </c>
      <c r="J10088" s="11">
        <f t="shared" si="945"/>
        <v>455</v>
      </c>
      <c r="K10088" s="11">
        <f t="shared" si="946"/>
        <v>799</v>
      </c>
      <c r="L10088" s="11">
        <f t="shared" si="947"/>
        <v>344</v>
      </c>
      <c r="M10088" t="str">
        <f>VLOOKUP(C10088,[1]!Location_Data[#Data],2,0)</f>
        <v>Burbank</v>
      </c>
      <c r="N10088" t="str">
        <f>VLOOKUP(D10088,[1]!Salespeople_Data[#Data],2,0)</f>
        <v>Carl Elliott</v>
      </c>
      <c r="O10088" t="str">
        <f>VLOOKUP(E10088,[1]!Customer_Data[#Data],2,0)</f>
        <v>Bruce Armstrong</v>
      </c>
      <c r="P10088" s="15">
        <f t="shared" si="942"/>
        <v>7</v>
      </c>
      <c r="Q10088">
        <f t="shared" si="943"/>
        <v>12</v>
      </c>
      <c r="R10088">
        <f t="shared" si="944"/>
        <v>2019</v>
      </c>
    </row>
    <row r="10089" spans="1:18" x14ac:dyDescent="0.25">
      <c r="A10089" s="6" t="s">
        <v>11115</v>
      </c>
      <c r="B10089" s="6" t="s">
        <v>305</v>
      </c>
      <c r="C10089" s="6" t="s">
        <v>570</v>
      </c>
      <c r="D10089" s="6" t="s">
        <v>106</v>
      </c>
      <c r="E10089" s="6" t="s">
        <v>1961</v>
      </c>
      <c r="F10089" s="10">
        <v>43563</v>
      </c>
      <c r="G10089" s="6">
        <v>2</v>
      </c>
      <c r="H10089" s="11">
        <f>VLOOKUP(B10089,[1]!Product_Data[#Data],4,0)</f>
        <v>504</v>
      </c>
      <c r="I10089" s="11">
        <f>VLOOKUP(B10089,[1]!Product_Data[#Data],3,0)</f>
        <v>408</v>
      </c>
      <c r="J10089" s="11">
        <f t="shared" si="945"/>
        <v>816</v>
      </c>
      <c r="K10089" s="11">
        <f t="shared" si="946"/>
        <v>1008</v>
      </c>
      <c r="L10089" s="11">
        <f t="shared" si="947"/>
        <v>192</v>
      </c>
      <c r="M10089" t="str">
        <f>VLOOKUP(C10089,[1]!Location_Data[#Data],2,0)</f>
        <v>Fresno</v>
      </c>
      <c r="N10089" t="str">
        <f>VLOOKUP(D10089,[1]!Salespeople_Data[#Data],2,0)</f>
        <v>Patrick Ruiz</v>
      </c>
      <c r="O10089" t="str">
        <f>VLOOKUP(E10089,[1]!Customer_Data[#Data],2,0)</f>
        <v>Eric Shaw</v>
      </c>
      <c r="P10089" s="15">
        <f t="shared" si="942"/>
        <v>2</v>
      </c>
      <c r="Q10089">
        <f t="shared" si="943"/>
        <v>4</v>
      </c>
      <c r="R10089">
        <f t="shared" si="944"/>
        <v>2019</v>
      </c>
    </row>
    <row r="10090" spans="1:18" x14ac:dyDescent="0.25">
      <c r="A10090" s="6" t="s">
        <v>11116</v>
      </c>
      <c r="B10090" s="6" t="s">
        <v>78</v>
      </c>
      <c r="C10090" s="6" t="s">
        <v>66</v>
      </c>
      <c r="D10090" s="6" t="s">
        <v>170</v>
      </c>
      <c r="E10090" s="6" t="s">
        <v>3332</v>
      </c>
      <c r="F10090" s="10">
        <v>43771</v>
      </c>
      <c r="G10090" s="6">
        <v>3</v>
      </c>
      <c r="H10090" s="11">
        <f>VLOOKUP(B10090,[1]!Product_Data[#Data],4,0)</f>
        <v>1380</v>
      </c>
      <c r="I10090" s="11">
        <f>VLOOKUP(B10090,[1]!Product_Data[#Data],3,0)</f>
        <v>1090</v>
      </c>
      <c r="J10090" s="11">
        <f t="shared" si="945"/>
        <v>3270</v>
      </c>
      <c r="K10090" s="11">
        <f t="shared" si="946"/>
        <v>4140</v>
      </c>
      <c r="L10090" s="11">
        <f t="shared" si="947"/>
        <v>870</v>
      </c>
      <c r="M10090" t="str">
        <f>VLOOKUP(C10090,[1]!Location_Data[#Data],2,0)</f>
        <v>Ontario</v>
      </c>
      <c r="N10090" t="str">
        <f>VLOOKUP(D10090,[1]!Salespeople_Data[#Data],2,0)</f>
        <v>Sean Miller</v>
      </c>
      <c r="O10090" t="str">
        <f>VLOOKUP(E10090,[1]!Customer_Data[#Data],2,0)</f>
        <v>Victor Dean</v>
      </c>
      <c r="P10090" s="15">
        <f t="shared" si="942"/>
        <v>7</v>
      </c>
      <c r="Q10090">
        <f t="shared" si="943"/>
        <v>11</v>
      </c>
      <c r="R10090">
        <f t="shared" si="944"/>
        <v>2019</v>
      </c>
    </row>
    <row r="10091" spans="1:18" x14ac:dyDescent="0.25">
      <c r="A10091" s="6" t="s">
        <v>11117</v>
      </c>
      <c r="B10091" s="6" t="s">
        <v>139</v>
      </c>
      <c r="C10091" s="6" t="s">
        <v>44</v>
      </c>
      <c r="D10091" s="6" t="s">
        <v>75</v>
      </c>
      <c r="E10091" s="6" t="s">
        <v>972</v>
      </c>
      <c r="F10091" s="10">
        <v>43516</v>
      </c>
      <c r="G10091" s="6">
        <v>1</v>
      </c>
      <c r="H10091" s="11">
        <f>VLOOKUP(B10091,[1]!Product_Data[#Data],4,0)</f>
        <v>817</v>
      </c>
      <c r="I10091" s="11">
        <f>VLOOKUP(B10091,[1]!Product_Data[#Data],3,0)</f>
        <v>409</v>
      </c>
      <c r="J10091" s="11">
        <f t="shared" si="945"/>
        <v>409</v>
      </c>
      <c r="K10091" s="11">
        <f t="shared" si="946"/>
        <v>817</v>
      </c>
      <c r="L10091" s="11">
        <f t="shared" si="947"/>
        <v>408</v>
      </c>
      <c r="M10091" t="str">
        <f>VLOOKUP(C10091,[1]!Location_Data[#Data],2,0)</f>
        <v>Moreno Valley</v>
      </c>
      <c r="N10091" t="str">
        <f>VLOOKUP(D10091,[1]!Salespeople_Data[#Data],2,0)</f>
        <v>Roger Robertson</v>
      </c>
      <c r="O10091" t="str">
        <f>VLOOKUP(E10091,[1]!Customer_Data[#Data],2,0)</f>
        <v>Adam Wheeler</v>
      </c>
      <c r="P10091" s="15">
        <f t="shared" si="942"/>
        <v>4</v>
      </c>
      <c r="Q10091">
        <f t="shared" si="943"/>
        <v>2</v>
      </c>
      <c r="R10091">
        <f t="shared" si="944"/>
        <v>2019</v>
      </c>
    </row>
    <row r="10092" spans="1:18" x14ac:dyDescent="0.25">
      <c r="A10092" s="6" t="s">
        <v>11118</v>
      </c>
      <c r="B10092" s="6" t="s">
        <v>114</v>
      </c>
      <c r="C10092" s="6" t="s">
        <v>380</v>
      </c>
      <c r="D10092" s="6" t="s">
        <v>116</v>
      </c>
      <c r="E10092" s="6" t="s">
        <v>16</v>
      </c>
      <c r="F10092" s="10">
        <v>43634</v>
      </c>
      <c r="G10092" s="6">
        <v>1</v>
      </c>
      <c r="H10092" s="11">
        <f>VLOOKUP(B10092,[1]!Product_Data[#Data],4,0)</f>
        <v>545</v>
      </c>
      <c r="I10092" s="11">
        <f>VLOOKUP(B10092,[1]!Product_Data[#Data],3,0)</f>
        <v>425</v>
      </c>
      <c r="J10092" s="11">
        <f t="shared" si="945"/>
        <v>425</v>
      </c>
      <c r="K10092" s="11">
        <f t="shared" si="946"/>
        <v>545</v>
      </c>
      <c r="L10092" s="11">
        <f t="shared" si="947"/>
        <v>120</v>
      </c>
      <c r="M10092" t="str">
        <f>VLOOKUP(C10092,[1]!Location_Data[#Data],2,0)</f>
        <v>Los Angeles</v>
      </c>
      <c r="N10092" t="str">
        <f>VLOOKUP(D10092,[1]!Salespeople_Data[#Data],2,0)</f>
        <v>Roger Ramos</v>
      </c>
      <c r="O10092" t="str">
        <f>VLOOKUP(E10092,[1]!Customer_Data[#Data],2,0)</f>
        <v>Larry Dunn</v>
      </c>
      <c r="P10092" s="15">
        <f t="shared" si="942"/>
        <v>3</v>
      </c>
      <c r="Q10092">
        <f t="shared" si="943"/>
        <v>6</v>
      </c>
      <c r="R10092">
        <f t="shared" si="944"/>
        <v>2019</v>
      </c>
    </row>
    <row r="10093" spans="1:18" x14ac:dyDescent="0.25">
      <c r="A10093" s="6" t="s">
        <v>11119</v>
      </c>
      <c r="B10093" s="6" t="s">
        <v>78</v>
      </c>
      <c r="C10093" s="6" t="s">
        <v>169</v>
      </c>
      <c r="D10093" s="6" t="s">
        <v>359</v>
      </c>
      <c r="E10093" s="6" t="s">
        <v>1476</v>
      </c>
      <c r="F10093" s="10">
        <v>43521</v>
      </c>
      <c r="G10093" s="6">
        <v>1</v>
      </c>
      <c r="H10093" s="11">
        <f>VLOOKUP(B10093,[1]!Product_Data[#Data],4,0)</f>
        <v>1380</v>
      </c>
      <c r="I10093" s="11">
        <f>VLOOKUP(B10093,[1]!Product_Data[#Data],3,0)</f>
        <v>1090</v>
      </c>
      <c r="J10093" s="11">
        <f t="shared" si="945"/>
        <v>1090</v>
      </c>
      <c r="K10093" s="11">
        <f t="shared" si="946"/>
        <v>1380</v>
      </c>
      <c r="L10093" s="11">
        <f t="shared" si="947"/>
        <v>290</v>
      </c>
      <c r="M10093" t="str">
        <f>VLOOKUP(C10093,[1]!Location_Data[#Data],2,0)</f>
        <v>Vista</v>
      </c>
      <c r="N10093" t="str">
        <f>VLOOKUP(D10093,[1]!Salespeople_Data[#Data],2,0)</f>
        <v>Eugene Holmes</v>
      </c>
      <c r="O10093" t="str">
        <f>VLOOKUP(E10093,[1]!Customer_Data[#Data],2,0)</f>
        <v>Louis Torres</v>
      </c>
      <c r="P10093" s="15">
        <f t="shared" si="942"/>
        <v>2</v>
      </c>
      <c r="Q10093">
        <f t="shared" si="943"/>
        <v>2</v>
      </c>
      <c r="R10093">
        <f t="shared" si="944"/>
        <v>2019</v>
      </c>
    </row>
    <row r="10094" spans="1:18" x14ac:dyDescent="0.25">
      <c r="A10094" s="6" t="s">
        <v>11120</v>
      </c>
      <c r="B10094" s="6" t="s">
        <v>78</v>
      </c>
      <c r="C10094" s="6" t="s">
        <v>530</v>
      </c>
      <c r="D10094" s="6" t="s">
        <v>10</v>
      </c>
      <c r="E10094" s="6" t="s">
        <v>533</v>
      </c>
      <c r="F10094" s="10">
        <v>43551</v>
      </c>
      <c r="G10094" s="6">
        <v>3</v>
      </c>
      <c r="H10094" s="11">
        <f>VLOOKUP(B10094,[1]!Product_Data[#Data],4,0)</f>
        <v>1380</v>
      </c>
      <c r="I10094" s="11">
        <f>VLOOKUP(B10094,[1]!Product_Data[#Data],3,0)</f>
        <v>1090</v>
      </c>
      <c r="J10094" s="11">
        <f t="shared" si="945"/>
        <v>3270</v>
      </c>
      <c r="K10094" s="11">
        <f t="shared" si="946"/>
        <v>4140</v>
      </c>
      <c r="L10094" s="11">
        <f t="shared" si="947"/>
        <v>870</v>
      </c>
      <c r="M10094" t="str">
        <f>VLOOKUP(C10094,[1]!Location_Data[#Data],2,0)</f>
        <v>San Buenaventura (Ventura)</v>
      </c>
      <c r="N10094" t="str">
        <f>VLOOKUP(D10094,[1]!Salespeople_Data[#Data],2,0)</f>
        <v>Justin Lynch</v>
      </c>
      <c r="O10094" t="str">
        <f>VLOOKUP(E10094,[1]!Customer_Data[#Data],2,0)</f>
        <v>Kenneth Marshall</v>
      </c>
      <c r="P10094" s="15">
        <f t="shared" si="942"/>
        <v>4</v>
      </c>
      <c r="Q10094">
        <f t="shared" si="943"/>
        <v>3</v>
      </c>
      <c r="R10094">
        <f t="shared" si="944"/>
        <v>2019</v>
      </c>
    </row>
    <row r="10095" spans="1:18" x14ac:dyDescent="0.25">
      <c r="A10095" s="6" t="s">
        <v>11121</v>
      </c>
      <c r="B10095" s="6" t="s">
        <v>78</v>
      </c>
      <c r="C10095" s="6" t="s">
        <v>74</v>
      </c>
      <c r="D10095" s="6" t="s">
        <v>159</v>
      </c>
      <c r="E10095" s="6" t="s">
        <v>955</v>
      </c>
      <c r="F10095" s="10">
        <v>43675</v>
      </c>
      <c r="G10095" s="6">
        <v>1</v>
      </c>
      <c r="H10095" s="11">
        <f>VLOOKUP(B10095,[1]!Product_Data[#Data],4,0)</f>
        <v>1380</v>
      </c>
      <c r="I10095" s="11">
        <f>VLOOKUP(B10095,[1]!Product_Data[#Data],3,0)</f>
        <v>1090</v>
      </c>
      <c r="J10095" s="11">
        <f t="shared" si="945"/>
        <v>1090</v>
      </c>
      <c r="K10095" s="11">
        <f t="shared" si="946"/>
        <v>1380</v>
      </c>
      <c r="L10095" s="11">
        <f t="shared" si="947"/>
        <v>290</v>
      </c>
      <c r="M10095" t="str">
        <f>VLOOKUP(C10095,[1]!Location_Data[#Data],2,0)</f>
        <v>West Covina</v>
      </c>
      <c r="N10095" t="str">
        <f>VLOOKUP(D10095,[1]!Salespeople_Data[#Data],2,0)</f>
        <v>Bobby Russell</v>
      </c>
      <c r="O10095" t="str">
        <f>VLOOKUP(E10095,[1]!Customer_Data[#Data],2,0)</f>
        <v>Fred Peterson</v>
      </c>
      <c r="P10095" s="15">
        <f t="shared" si="942"/>
        <v>2</v>
      </c>
      <c r="Q10095">
        <f t="shared" si="943"/>
        <v>7</v>
      </c>
      <c r="R10095">
        <f t="shared" si="944"/>
        <v>2019</v>
      </c>
    </row>
    <row r="10096" spans="1:18" x14ac:dyDescent="0.25">
      <c r="A10096" s="6" t="s">
        <v>11122</v>
      </c>
      <c r="B10096" s="6" t="s">
        <v>340</v>
      </c>
      <c r="C10096" s="6" t="s">
        <v>115</v>
      </c>
      <c r="D10096" s="6" t="s">
        <v>116</v>
      </c>
      <c r="E10096" s="6" t="s">
        <v>162</v>
      </c>
      <c r="F10096" s="10">
        <v>43635</v>
      </c>
      <c r="G10096" s="6">
        <v>2</v>
      </c>
      <c r="H10096" s="11">
        <f>VLOOKUP(B10096,[1]!Product_Data[#Data],4,0)</f>
        <v>1967</v>
      </c>
      <c r="I10096" s="11">
        <f>VLOOKUP(B10096,[1]!Product_Data[#Data],3,0)</f>
        <v>1397</v>
      </c>
      <c r="J10096" s="11">
        <f t="shared" si="945"/>
        <v>2794</v>
      </c>
      <c r="K10096" s="11">
        <f t="shared" si="946"/>
        <v>3934</v>
      </c>
      <c r="L10096" s="11">
        <f t="shared" si="947"/>
        <v>1140</v>
      </c>
      <c r="M10096" t="str">
        <f>VLOOKUP(C10096,[1]!Location_Data[#Data],2,0)</f>
        <v>Glendale</v>
      </c>
      <c r="N10096" t="str">
        <f>VLOOKUP(D10096,[1]!Salespeople_Data[#Data],2,0)</f>
        <v>Roger Ramos</v>
      </c>
      <c r="O10096" t="str">
        <f>VLOOKUP(E10096,[1]!Customer_Data[#Data],2,0)</f>
        <v>William Andrews</v>
      </c>
      <c r="P10096" s="15">
        <f t="shared" si="942"/>
        <v>4</v>
      </c>
      <c r="Q10096">
        <f t="shared" si="943"/>
        <v>6</v>
      </c>
      <c r="R10096">
        <f t="shared" si="944"/>
        <v>2019</v>
      </c>
    </row>
    <row r="10097" spans="1:18" x14ac:dyDescent="0.25">
      <c r="A10097" s="6" t="s">
        <v>11123</v>
      </c>
      <c r="B10097" s="6" t="s">
        <v>340</v>
      </c>
      <c r="C10097" s="6" t="s">
        <v>272</v>
      </c>
      <c r="D10097" s="6" t="s">
        <v>146</v>
      </c>
      <c r="E10097" s="6" t="s">
        <v>1035</v>
      </c>
      <c r="F10097" s="10">
        <v>43806</v>
      </c>
      <c r="G10097" s="6">
        <v>1</v>
      </c>
      <c r="H10097" s="11">
        <f>VLOOKUP(B10097,[1]!Product_Data[#Data],4,0)</f>
        <v>1967</v>
      </c>
      <c r="I10097" s="11">
        <f>VLOOKUP(B10097,[1]!Product_Data[#Data],3,0)</f>
        <v>1397</v>
      </c>
      <c r="J10097" s="11">
        <f t="shared" si="945"/>
        <v>1397</v>
      </c>
      <c r="K10097" s="11">
        <f t="shared" si="946"/>
        <v>1967</v>
      </c>
      <c r="L10097" s="11">
        <f t="shared" si="947"/>
        <v>570</v>
      </c>
      <c r="M10097" t="str">
        <f>VLOOKUP(C10097,[1]!Location_Data[#Data],2,0)</f>
        <v>Torrance</v>
      </c>
      <c r="N10097" t="str">
        <f>VLOOKUP(D10097,[1]!Salespeople_Data[#Data],2,0)</f>
        <v>Carl Elliott</v>
      </c>
      <c r="O10097" t="str">
        <f>VLOOKUP(E10097,[1]!Customer_Data[#Data],2,0)</f>
        <v>Sean Kelly</v>
      </c>
      <c r="P10097" s="15">
        <f t="shared" si="942"/>
        <v>7</v>
      </c>
      <c r="Q10097">
        <f t="shared" si="943"/>
        <v>12</v>
      </c>
      <c r="R10097">
        <f t="shared" si="944"/>
        <v>2019</v>
      </c>
    </row>
    <row r="10098" spans="1:18" x14ac:dyDescent="0.25">
      <c r="A10098" s="6" t="s">
        <v>11124</v>
      </c>
      <c r="B10098" s="6" t="s">
        <v>132</v>
      </c>
      <c r="C10098" s="6" t="s">
        <v>39</v>
      </c>
      <c r="D10098" s="6" t="s">
        <v>308</v>
      </c>
      <c r="E10098" s="6" t="s">
        <v>406</v>
      </c>
      <c r="F10098" s="10">
        <v>43719</v>
      </c>
      <c r="G10098" s="6">
        <v>3</v>
      </c>
      <c r="H10098" s="11">
        <f>VLOOKUP(B10098,[1]!Product_Data[#Data],4,0)</f>
        <v>2091</v>
      </c>
      <c r="I10098" s="11">
        <f>VLOOKUP(B10098,[1]!Product_Data[#Data],3,0)</f>
        <v>1485</v>
      </c>
      <c r="J10098" s="11">
        <f t="shared" si="945"/>
        <v>4455</v>
      </c>
      <c r="K10098" s="11">
        <f t="shared" si="946"/>
        <v>6273</v>
      </c>
      <c r="L10098" s="11">
        <f t="shared" si="947"/>
        <v>1818</v>
      </c>
      <c r="M10098" t="str">
        <f>VLOOKUP(C10098,[1]!Location_Data[#Data],2,0)</f>
        <v>Oceanside</v>
      </c>
      <c r="N10098" t="str">
        <f>VLOOKUP(D10098,[1]!Salespeople_Data[#Data],2,0)</f>
        <v>Fred Robertson</v>
      </c>
      <c r="O10098" t="str">
        <f>VLOOKUP(E10098,[1]!Customer_Data[#Data],2,0)</f>
        <v>Phillip Harvey</v>
      </c>
      <c r="P10098" s="15">
        <f t="shared" si="942"/>
        <v>4</v>
      </c>
      <c r="Q10098">
        <f t="shared" si="943"/>
        <v>9</v>
      </c>
      <c r="R10098">
        <f t="shared" si="944"/>
        <v>2019</v>
      </c>
    </row>
    <row r="10099" spans="1:18" x14ac:dyDescent="0.25">
      <c r="A10099" s="6" t="s">
        <v>11125</v>
      </c>
      <c r="B10099" s="6" t="s">
        <v>132</v>
      </c>
      <c r="C10099" s="6" t="s">
        <v>135</v>
      </c>
      <c r="D10099" s="6" t="s">
        <v>91</v>
      </c>
      <c r="E10099" s="6" t="s">
        <v>967</v>
      </c>
      <c r="F10099" s="10">
        <v>43743</v>
      </c>
      <c r="G10099" s="6">
        <v>2</v>
      </c>
      <c r="H10099" s="11">
        <f>VLOOKUP(B10099,[1]!Product_Data[#Data],4,0)</f>
        <v>2091</v>
      </c>
      <c r="I10099" s="11">
        <f>VLOOKUP(B10099,[1]!Product_Data[#Data],3,0)</f>
        <v>1485</v>
      </c>
      <c r="J10099" s="11">
        <f t="shared" si="945"/>
        <v>2970</v>
      </c>
      <c r="K10099" s="11">
        <f t="shared" si="946"/>
        <v>4182</v>
      </c>
      <c r="L10099" s="11">
        <f t="shared" si="947"/>
        <v>1212</v>
      </c>
      <c r="M10099" t="str">
        <f>VLOOKUP(C10099,[1]!Location_Data[#Data],2,0)</f>
        <v>Oxnard</v>
      </c>
      <c r="N10099" t="str">
        <f>VLOOKUP(D10099,[1]!Salespeople_Data[#Data],2,0)</f>
        <v>Howard Gardner</v>
      </c>
      <c r="O10099" t="str">
        <f>VLOOKUP(E10099,[1]!Customer_Data[#Data],2,0)</f>
        <v>Ronald Anderson</v>
      </c>
      <c r="P10099" s="15">
        <f t="shared" si="942"/>
        <v>7</v>
      </c>
      <c r="Q10099">
        <f t="shared" si="943"/>
        <v>10</v>
      </c>
      <c r="R10099">
        <f t="shared" si="944"/>
        <v>2019</v>
      </c>
    </row>
    <row r="10100" spans="1:18" x14ac:dyDescent="0.25">
      <c r="A10100" s="6" t="s">
        <v>11126</v>
      </c>
      <c r="B10100" s="6" t="s">
        <v>38</v>
      </c>
      <c r="C10100" s="6" t="s">
        <v>242</v>
      </c>
      <c r="D10100" s="6" t="s">
        <v>212</v>
      </c>
      <c r="E10100" s="6" t="s">
        <v>1150</v>
      </c>
      <c r="F10100" s="10">
        <v>43680</v>
      </c>
      <c r="G10100" s="6">
        <v>2</v>
      </c>
      <c r="H10100" s="11">
        <f>VLOOKUP(B10100,[1]!Product_Data[#Data],4,0)</f>
        <v>2283</v>
      </c>
      <c r="I10100" s="11">
        <f>VLOOKUP(B10100,[1]!Product_Data[#Data],3,0)</f>
        <v>1484</v>
      </c>
      <c r="J10100" s="11">
        <f t="shared" si="945"/>
        <v>2968</v>
      </c>
      <c r="K10100" s="11">
        <f t="shared" si="946"/>
        <v>4566</v>
      </c>
      <c r="L10100" s="11">
        <f t="shared" si="947"/>
        <v>1598</v>
      </c>
      <c r="M10100" t="str">
        <f>VLOOKUP(C10100,[1]!Location_Data[#Data],2,0)</f>
        <v>Downey</v>
      </c>
      <c r="N10100" t="str">
        <f>VLOOKUP(D10100,[1]!Salespeople_Data[#Data],2,0)</f>
        <v>Ronald Reed</v>
      </c>
      <c r="O10100" t="str">
        <f>VLOOKUP(E10100,[1]!Customer_Data[#Data],2,0)</f>
        <v>Peter Gilbert</v>
      </c>
      <c r="P10100" s="15">
        <f t="shared" si="942"/>
        <v>7</v>
      </c>
      <c r="Q10100">
        <f t="shared" si="943"/>
        <v>8</v>
      </c>
      <c r="R10100">
        <f t="shared" si="944"/>
        <v>2019</v>
      </c>
    </row>
    <row r="10101" spans="1:18" x14ac:dyDescent="0.25">
      <c r="A10101" s="6" t="s">
        <v>11127</v>
      </c>
      <c r="B10101" s="6" t="s">
        <v>228</v>
      </c>
      <c r="C10101" s="6" t="s">
        <v>286</v>
      </c>
      <c r="D10101" s="6" t="s">
        <v>146</v>
      </c>
      <c r="E10101" s="6" t="s">
        <v>1456</v>
      </c>
      <c r="F10101" s="10">
        <v>43624</v>
      </c>
      <c r="G10101" s="6">
        <v>1</v>
      </c>
      <c r="H10101" s="11">
        <f>VLOOKUP(B10101,[1]!Product_Data[#Data],4,0)</f>
        <v>1862</v>
      </c>
      <c r="I10101" s="11">
        <f>VLOOKUP(B10101,[1]!Product_Data[#Data],3,0)</f>
        <v>1173</v>
      </c>
      <c r="J10101" s="11">
        <f t="shared" si="945"/>
        <v>1173</v>
      </c>
      <c r="K10101" s="11">
        <f t="shared" si="946"/>
        <v>1862</v>
      </c>
      <c r="L10101" s="11">
        <f t="shared" si="947"/>
        <v>689</v>
      </c>
      <c r="M10101" t="str">
        <f>VLOOKUP(C10101,[1]!Location_Data[#Data],2,0)</f>
        <v>El Monte</v>
      </c>
      <c r="N10101" t="str">
        <f>VLOOKUP(D10101,[1]!Salespeople_Data[#Data],2,0)</f>
        <v>Carl Elliott</v>
      </c>
      <c r="O10101" t="str">
        <f>VLOOKUP(E10101,[1]!Customer_Data[#Data],2,0)</f>
        <v>Jerry Harvey</v>
      </c>
      <c r="P10101" s="15">
        <f t="shared" si="942"/>
        <v>7</v>
      </c>
      <c r="Q10101">
        <f t="shared" si="943"/>
        <v>6</v>
      </c>
      <c r="R10101">
        <f t="shared" si="944"/>
        <v>2019</v>
      </c>
    </row>
    <row r="10102" spans="1:18" x14ac:dyDescent="0.25">
      <c r="A10102" s="6" t="s">
        <v>11128</v>
      </c>
      <c r="B10102" s="6" t="s">
        <v>235</v>
      </c>
      <c r="C10102" s="6" t="s">
        <v>276</v>
      </c>
      <c r="D10102" s="6" t="s">
        <v>101</v>
      </c>
      <c r="E10102" s="6" t="s">
        <v>934</v>
      </c>
      <c r="F10102" s="10">
        <v>43679</v>
      </c>
      <c r="G10102" s="6">
        <v>1</v>
      </c>
      <c r="H10102" s="11">
        <f>VLOOKUP(B10102,[1]!Product_Data[#Data],4,0)</f>
        <v>1887</v>
      </c>
      <c r="I10102" s="11">
        <f>VLOOKUP(B10102,[1]!Product_Data[#Data],3,0)</f>
        <v>1378</v>
      </c>
      <c r="J10102" s="11">
        <f t="shared" si="945"/>
        <v>1378</v>
      </c>
      <c r="K10102" s="11">
        <f t="shared" si="946"/>
        <v>1887</v>
      </c>
      <c r="L10102" s="11">
        <f t="shared" si="947"/>
        <v>509</v>
      </c>
      <c r="M10102" t="str">
        <f>VLOOKUP(C10102,[1]!Location_Data[#Data],2,0)</f>
        <v>Orange</v>
      </c>
      <c r="N10102" t="str">
        <f>VLOOKUP(D10102,[1]!Salespeople_Data[#Data],2,0)</f>
        <v>Scott Clark</v>
      </c>
      <c r="O10102" t="str">
        <f>VLOOKUP(E10102,[1]!Customer_Data[#Data],2,0)</f>
        <v>Christopher Nguyen</v>
      </c>
      <c r="P10102" s="15">
        <f t="shared" si="942"/>
        <v>6</v>
      </c>
      <c r="Q10102">
        <f t="shared" si="943"/>
        <v>8</v>
      </c>
      <c r="R10102">
        <f t="shared" si="944"/>
        <v>2019</v>
      </c>
    </row>
    <row r="10103" spans="1:18" x14ac:dyDescent="0.25">
      <c r="A10103" s="6" t="s">
        <v>11129</v>
      </c>
      <c r="B10103" s="6" t="s">
        <v>421</v>
      </c>
      <c r="C10103" s="6" t="s">
        <v>643</v>
      </c>
      <c r="D10103" s="6" t="s">
        <v>356</v>
      </c>
      <c r="E10103" s="6" t="s">
        <v>3085</v>
      </c>
      <c r="F10103" s="10">
        <v>43636</v>
      </c>
      <c r="G10103" s="6">
        <v>3</v>
      </c>
      <c r="H10103" s="11">
        <f>VLOOKUP(B10103,[1]!Product_Data[#Data],4,0)</f>
        <v>826</v>
      </c>
      <c r="I10103" s="11">
        <f>VLOOKUP(B10103,[1]!Product_Data[#Data],3,0)</f>
        <v>562</v>
      </c>
      <c r="J10103" s="11">
        <f t="shared" si="945"/>
        <v>1686</v>
      </c>
      <c r="K10103" s="11">
        <f t="shared" si="946"/>
        <v>2478</v>
      </c>
      <c r="L10103" s="11">
        <f t="shared" si="947"/>
        <v>792</v>
      </c>
      <c r="M10103" t="str">
        <f>VLOOKUP(C10103,[1]!Location_Data[#Data],2,0)</f>
        <v>Hayward</v>
      </c>
      <c r="N10103" t="str">
        <f>VLOOKUP(D10103,[1]!Salespeople_Data[#Data],2,0)</f>
        <v>Jimmy Young</v>
      </c>
      <c r="O10103" t="str">
        <f>VLOOKUP(E10103,[1]!Customer_Data[#Data],2,0)</f>
        <v>Eugene Ryan</v>
      </c>
      <c r="P10103" s="15">
        <f t="shared" si="942"/>
        <v>5</v>
      </c>
      <c r="Q10103">
        <f t="shared" si="943"/>
        <v>6</v>
      </c>
      <c r="R10103">
        <f t="shared" si="944"/>
        <v>2019</v>
      </c>
    </row>
    <row r="10104" spans="1:18" x14ac:dyDescent="0.25">
      <c r="A10104" s="6" t="s">
        <v>11130</v>
      </c>
      <c r="B10104" s="6" t="s">
        <v>61</v>
      </c>
      <c r="C10104" s="6" t="s">
        <v>105</v>
      </c>
      <c r="D10104" s="6" t="s">
        <v>101</v>
      </c>
      <c r="E10104" s="6" t="s">
        <v>806</v>
      </c>
      <c r="F10104" s="10">
        <v>43477</v>
      </c>
      <c r="G10104" s="6">
        <v>4</v>
      </c>
      <c r="H10104" s="11">
        <f>VLOOKUP(B10104,[1]!Product_Data[#Data],4,0)</f>
        <v>1889</v>
      </c>
      <c r="I10104" s="11">
        <f>VLOOKUP(B10104,[1]!Product_Data[#Data],3,0)</f>
        <v>945</v>
      </c>
      <c r="J10104" s="11">
        <f t="shared" si="945"/>
        <v>3780</v>
      </c>
      <c r="K10104" s="11">
        <f t="shared" si="946"/>
        <v>7556</v>
      </c>
      <c r="L10104" s="11">
        <f t="shared" si="947"/>
        <v>3776</v>
      </c>
      <c r="M10104" t="str">
        <f>VLOOKUP(C10104,[1]!Location_Data[#Data],2,0)</f>
        <v>Daly City</v>
      </c>
      <c r="N10104" t="str">
        <f>VLOOKUP(D10104,[1]!Salespeople_Data[#Data],2,0)</f>
        <v>Scott Clark</v>
      </c>
      <c r="O10104" t="str">
        <f>VLOOKUP(E10104,[1]!Customer_Data[#Data],2,0)</f>
        <v>Michael Thomas</v>
      </c>
      <c r="P10104" s="15">
        <f t="shared" si="942"/>
        <v>7</v>
      </c>
      <c r="Q10104">
        <f t="shared" si="943"/>
        <v>1</v>
      </c>
      <c r="R10104">
        <f t="shared" si="944"/>
        <v>2019</v>
      </c>
    </row>
    <row r="10105" spans="1:18" x14ac:dyDescent="0.25">
      <c r="A10105" s="6" t="s">
        <v>11131</v>
      </c>
      <c r="B10105" s="6" t="s">
        <v>132</v>
      </c>
      <c r="C10105" s="6" t="s">
        <v>74</v>
      </c>
      <c r="D10105" s="6" t="s">
        <v>298</v>
      </c>
      <c r="E10105" s="6" t="s">
        <v>1708</v>
      </c>
      <c r="F10105" s="10">
        <v>43658</v>
      </c>
      <c r="G10105" s="6">
        <v>1</v>
      </c>
      <c r="H10105" s="11">
        <f>VLOOKUP(B10105,[1]!Product_Data[#Data],4,0)</f>
        <v>2091</v>
      </c>
      <c r="I10105" s="11">
        <f>VLOOKUP(B10105,[1]!Product_Data[#Data],3,0)</f>
        <v>1485</v>
      </c>
      <c r="J10105" s="11">
        <f t="shared" si="945"/>
        <v>1485</v>
      </c>
      <c r="K10105" s="11">
        <f t="shared" si="946"/>
        <v>2091</v>
      </c>
      <c r="L10105" s="11">
        <f t="shared" si="947"/>
        <v>606</v>
      </c>
      <c r="M10105" t="str">
        <f>VLOOKUP(C10105,[1]!Location_Data[#Data],2,0)</f>
        <v>West Covina</v>
      </c>
      <c r="N10105" t="str">
        <f>VLOOKUP(D10105,[1]!Salespeople_Data[#Data],2,0)</f>
        <v>Kenneth Fields</v>
      </c>
      <c r="O10105" t="str">
        <f>VLOOKUP(E10105,[1]!Customer_Data[#Data],2,0)</f>
        <v>Jason Diaz</v>
      </c>
      <c r="P10105" s="15">
        <f t="shared" si="942"/>
        <v>6</v>
      </c>
      <c r="Q10105">
        <f t="shared" si="943"/>
        <v>7</v>
      </c>
      <c r="R10105">
        <f t="shared" si="944"/>
        <v>2019</v>
      </c>
    </row>
    <row r="10106" spans="1:18" x14ac:dyDescent="0.25">
      <c r="A10106" s="6" t="s">
        <v>11132</v>
      </c>
      <c r="B10106" s="6" t="s">
        <v>668</v>
      </c>
      <c r="C10106" s="6" t="s">
        <v>24</v>
      </c>
      <c r="D10106" s="6" t="s">
        <v>264</v>
      </c>
      <c r="E10106" s="6" t="s">
        <v>1628</v>
      </c>
      <c r="F10106" s="10">
        <v>43823</v>
      </c>
      <c r="G10106" s="6">
        <v>1</v>
      </c>
      <c r="H10106" s="11">
        <f>VLOOKUP(B10106,[1]!Product_Data[#Data],4,0)</f>
        <v>181</v>
      </c>
      <c r="I10106" s="11">
        <f>VLOOKUP(B10106,[1]!Product_Data[#Data],3,0)</f>
        <v>130</v>
      </c>
      <c r="J10106" s="11">
        <f t="shared" si="945"/>
        <v>130</v>
      </c>
      <c r="K10106" s="11">
        <f t="shared" si="946"/>
        <v>181</v>
      </c>
      <c r="L10106" s="11">
        <f t="shared" si="947"/>
        <v>51</v>
      </c>
      <c r="M10106" t="str">
        <f>VLOOKUP(C10106,[1]!Location_Data[#Data],2,0)</f>
        <v>Lancaster</v>
      </c>
      <c r="N10106" t="str">
        <f>VLOOKUP(D10106,[1]!Salespeople_Data[#Data],2,0)</f>
        <v>Ernest Wheeler</v>
      </c>
      <c r="O10106" t="str">
        <f>VLOOKUP(E10106,[1]!Customer_Data[#Data],2,0)</f>
        <v>Antonio Nelson</v>
      </c>
      <c r="P10106" s="15">
        <f t="shared" si="942"/>
        <v>3</v>
      </c>
      <c r="Q10106">
        <f t="shared" si="943"/>
        <v>12</v>
      </c>
      <c r="R10106">
        <f t="shared" si="944"/>
        <v>2019</v>
      </c>
    </row>
    <row r="10107" spans="1:18" x14ac:dyDescent="0.25">
      <c r="A10107" s="6" t="s">
        <v>11133</v>
      </c>
      <c r="B10107" s="6" t="s">
        <v>173</v>
      </c>
      <c r="C10107" s="6" t="s">
        <v>14</v>
      </c>
      <c r="D10107" s="6" t="s">
        <v>216</v>
      </c>
      <c r="E10107" s="6" t="s">
        <v>2113</v>
      </c>
      <c r="F10107" s="10">
        <v>43613</v>
      </c>
      <c r="G10107" s="6">
        <v>2</v>
      </c>
      <c r="H10107" s="11">
        <f>VLOOKUP(B10107,[1]!Product_Data[#Data],4,0)</f>
        <v>2005</v>
      </c>
      <c r="I10107" s="11">
        <f>VLOOKUP(B10107,[1]!Product_Data[#Data],3,0)</f>
        <v>1223</v>
      </c>
      <c r="J10107" s="11">
        <f t="shared" si="945"/>
        <v>2446</v>
      </c>
      <c r="K10107" s="11">
        <f t="shared" si="946"/>
        <v>4010</v>
      </c>
      <c r="L10107" s="11">
        <f t="shared" si="947"/>
        <v>1564</v>
      </c>
      <c r="M10107" t="str">
        <f>VLOOKUP(C10107,[1]!Location_Data[#Data],2,0)</f>
        <v>Santa Clarita</v>
      </c>
      <c r="N10107" t="str">
        <f>VLOOKUP(D10107,[1]!Salespeople_Data[#Data],2,0)</f>
        <v>Ernest Wagner</v>
      </c>
      <c r="O10107" t="str">
        <f>VLOOKUP(E10107,[1]!Customer_Data[#Data],2,0)</f>
        <v>Bruce Oliver</v>
      </c>
      <c r="P10107" s="15">
        <f t="shared" si="942"/>
        <v>3</v>
      </c>
      <c r="Q10107">
        <f t="shared" si="943"/>
        <v>5</v>
      </c>
      <c r="R10107">
        <f t="shared" si="944"/>
        <v>2019</v>
      </c>
    </row>
    <row r="10108" spans="1:18" x14ac:dyDescent="0.25">
      <c r="A10108" s="6" t="s">
        <v>11134</v>
      </c>
      <c r="B10108" s="6" t="s">
        <v>600</v>
      </c>
      <c r="C10108" s="6" t="s">
        <v>48</v>
      </c>
      <c r="D10108" s="6" t="s">
        <v>30</v>
      </c>
      <c r="E10108" s="6" t="s">
        <v>137</v>
      </c>
      <c r="F10108" s="10">
        <v>43485</v>
      </c>
      <c r="G10108" s="6">
        <v>1</v>
      </c>
      <c r="H10108" s="11">
        <f>VLOOKUP(B10108,[1]!Product_Data[#Data],4,0)</f>
        <v>368</v>
      </c>
      <c r="I10108" s="11">
        <f>VLOOKUP(B10108,[1]!Product_Data[#Data],3,0)</f>
        <v>269</v>
      </c>
      <c r="J10108" s="11">
        <f t="shared" si="945"/>
        <v>269</v>
      </c>
      <c r="K10108" s="11">
        <f t="shared" si="946"/>
        <v>368</v>
      </c>
      <c r="L10108" s="11">
        <f t="shared" si="947"/>
        <v>99</v>
      </c>
      <c r="M10108" t="str">
        <f>VLOOKUP(C10108,[1]!Location_Data[#Data],2,0)</f>
        <v>Rialto</v>
      </c>
      <c r="N10108" t="str">
        <f>VLOOKUP(D10108,[1]!Salespeople_Data[#Data],2,0)</f>
        <v>Carl Hall</v>
      </c>
      <c r="O10108" t="str">
        <f>VLOOKUP(E10108,[1]!Customer_Data[#Data],2,0)</f>
        <v>Louis Harris</v>
      </c>
      <c r="P10108" s="15">
        <f t="shared" si="942"/>
        <v>1</v>
      </c>
      <c r="Q10108">
        <f t="shared" si="943"/>
        <v>1</v>
      </c>
      <c r="R10108">
        <f t="shared" si="944"/>
        <v>2019</v>
      </c>
    </row>
    <row r="10109" spans="1:18" x14ac:dyDescent="0.25">
      <c r="A10109" s="6" t="s">
        <v>11135</v>
      </c>
      <c r="B10109" s="6" t="s">
        <v>818</v>
      </c>
      <c r="C10109" s="6" t="s">
        <v>596</v>
      </c>
      <c r="D10109" s="6" t="s">
        <v>71</v>
      </c>
      <c r="E10109" s="6" t="s">
        <v>941</v>
      </c>
      <c r="F10109" s="10">
        <v>43795</v>
      </c>
      <c r="G10109" s="6">
        <v>2</v>
      </c>
      <c r="H10109" s="11">
        <f>VLOOKUP(B10109,[1]!Product_Data[#Data],4,0)</f>
        <v>1638</v>
      </c>
      <c r="I10109" s="11">
        <f>VLOOKUP(B10109,[1]!Product_Data[#Data],3,0)</f>
        <v>1261</v>
      </c>
      <c r="J10109" s="11">
        <f t="shared" si="945"/>
        <v>2522</v>
      </c>
      <c r="K10109" s="11">
        <f t="shared" si="946"/>
        <v>3276</v>
      </c>
      <c r="L10109" s="11">
        <f t="shared" si="947"/>
        <v>754</v>
      </c>
      <c r="M10109" t="str">
        <f>VLOOKUP(C10109,[1]!Location_Data[#Data],2,0)</f>
        <v>Fremont</v>
      </c>
      <c r="N10109" t="str">
        <f>VLOOKUP(D10109,[1]!Salespeople_Data[#Data],2,0)</f>
        <v>Gary Rodriguez</v>
      </c>
      <c r="O10109" t="str">
        <f>VLOOKUP(E10109,[1]!Customer_Data[#Data],2,0)</f>
        <v>Aaron Day</v>
      </c>
      <c r="P10109" s="15">
        <f t="shared" si="942"/>
        <v>3</v>
      </c>
      <c r="Q10109">
        <f t="shared" si="943"/>
        <v>11</v>
      </c>
      <c r="R10109">
        <f t="shared" si="944"/>
        <v>2019</v>
      </c>
    </row>
    <row r="10110" spans="1:18" x14ac:dyDescent="0.25">
      <c r="A10110" s="6" t="s">
        <v>11136</v>
      </c>
      <c r="B10110" s="6" t="s">
        <v>796</v>
      </c>
      <c r="C10110" s="6" t="s">
        <v>643</v>
      </c>
      <c r="D10110" s="6" t="s">
        <v>225</v>
      </c>
      <c r="E10110" s="6" t="s">
        <v>1874</v>
      </c>
      <c r="F10110" s="10">
        <v>43674</v>
      </c>
      <c r="G10110" s="6">
        <v>1</v>
      </c>
      <c r="H10110" s="11">
        <f>VLOOKUP(B10110,[1]!Product_Data[#Data],4,0)</f>
        <v>1103</v>
      </c>
      <c r="I10110" s="11">
        <f>VLOOKUP(B10110,[1]!Product_Data[#Data],3,0)</f>
        <v>838</v>
      </c>
      <c r="J10110" s="11">
        <f t="shared" si="945"/>
        <v>838</v>
      </c>
      <c r="K10110" s="11">
        <f t="shared" si="946"/>
        <v>1103</v>
      </c>
      <c r="L10110" s="11">
        <f t="shared" si="947"/>
        <v>265</v>
      </c>
      <c r="M10110" t="str">
        <f>VLOOKUP(C10110,[1]!Location_Data[#Data],2,0)</f>
        <v>Hayward</v>
      </c>
      <c r="N10110" t="str">
        <f>VLOOKUP(D10110,[1]!Salespeople_Data[#Data],2,0)</f>
        <v>Andrew Bowman</v>
      </c>
      <c r="O10110" t="str">
        <f>VLOOKUP(E10110,[1]!Customer_Data[#Data],2,0)</f>
        <v>Jesse Bishop</v>
      </c>
      <c r="P10110" s="15">
        <f t="shared" si="942"/>
        <v>1</v>
      </c>
      <c r="Q10110">
        <f t="shared" si="943"/>
        <v>7</v>
      </c>
      <c r="R10110">
        <f t="shared" si="944"/>
        <v>2019</v>
      </c>
    </row>
    <row r="10111" spans="1:18" x14ac:dyDescent="0.25">
      <c r="A10111" s="6" t="s">
        <v>11137</v>
      </c>
      <c r="B10111" s="6" t="s">
        <v>203</v>
      </c>
      <c r="C10111" s="6" t="s">
        <v>249</v>
      </c>
      <c r="D10111" s="6" t="s">
        <v>75</v>
      </c>
      <c r="E10111" s="6" t="s">
        <v>323</v>
      </c>
      <c r="F10111" s="10">
        <v>43606</v>
      </c>
      <c r="G10111" s="6">
        <v>4</v>
      </c>
      <c r="H10111" s="11">
        <f>VLOOKUP(B10111,[1]!Product_Data[#Data],4,0)</f>
        <v>1414</v>
      </c>
      <c r="I10111" s="11">
        <f>VLOOKUP(B10111,[1]!Product_Data[#Data],3,0)</f>
        <v>962</v>
      </c>
      <c r="J10111" s="11">
        <f t="shared" si="945"/>
        <v>3848</v>
      </c>
      <c r="K10111" s="11">
        <f t="shared" si="946"/>
        <v>5656</v>
      </c>
      <c r="L10111" s="11">
        <f t="shared" si="947"/>
        <v>1808</v>
      </c>
      <c r="M10111" t="str">
        <f>VLOOKUP(C10111,[1]!Location_Data[#Data],2,0)</f>
        <v>Roseville</v>
      </c>
      <c r="N10111" t="str">
        <f>VLOOKUP(D10111,[1]!Salespeople_Data[#Data],2,0)</f>
        <v>Roger Robertson</v>
      </c>
      <c r="O10111" t="str">
        <f>VLOOKUP(E10111,[1]!Customer_Data[#Data],2,0)</f>
        <v>Douglas Franklin</v>
      </c>
      <c r="P10111" s="15">
        <f t="shared" si="942"/>
        <v>3</v>
      </c>
      <c r="Q10111">
        <f t="shared" si="943"/>
        <v>5</v>
      </c>
      <c r="R10111">
        <f t="shared" si="944"/>
        <v>2019</v>
      </c>
    </row>
    <row r="10112" spans="1:18" x14ac:dyDescent="0.25">
      <c r="A10112" s="6" t="s">
        <v>11138</v>
      </c>
      <c r="B10112" s="6" t="s">
        <v>271</v>
      </c>
      <c r="C10112" s="6" t="s">
        <v>135</v>
      </c>
      <c r="D10112" s="6" t="s">
        <v>239</v>
      </c>
      <c r="E10112" s="6" t="s">
        <v>2030</v>
      </c>
      <c r="F10112" s="10">
        <v>43635</v>
      </c>
      <c r="G10112" s="6">
        <v>3</v>
      </c>
      <c r="H10112" s="11">
        <f>VLOOKUP(B10112,[1]!Product_Data[#Data],4,0)</f>
        <v>1587</v>
      </c>
      <c r="I10112" s="11">
        <f>VLOOKUP(B10112,[1]!Product_Data[#Data],3,0)</f>
        <v>1301</v>
      </c>
      <c r="J10112" s="11">
        <f t="shared" si="945"/>
        <v>3903</v>
      </c>
      <c r="K10112" s="11">
        <f t="shared" si="946"/>
        <v>4761</v>
      </c>
      <c r="L10112" s="11">
        <f t="shared" si="947"/>
        <v>858</v>
      </c>
      <c r="M10112" t="str">
        <f>VLOOKUP(C10112,[1]!Location_Data[#Data],2,0)</f>
        <v>Oxnard</v>
      </c>
      <c r="N10112" t="str">
        <f>VLOOKUP(D10112,[1]!Salespeople_Data[#Data],2,0)</f>
        <v>John Reyes</v>
      </c>
      <c r="O10112" t="str">
        <f>VLOOKUP(E10112,[1]!Customer_Data[#Data],2,0)</f>
        <v>Adam Mcdonald</v>
      </c>
      <c r="P10112" s="15">
        <f t="shared" si="942"/>
        <v>4</v>
      </c>
      <c r="Q10112">
        <f t="shared" si="943"/>
        <v>6</v>
      </c>
      <c r="R10112">
        <f t="shared" si="944"/>
        <v>2019</v>
      </c>
    </row>
    <row r="10113" spans="1:18" x14ac:dyDescent="0.25">
      <c r="A10113" s="6" t="s">
        <v>11139</v>
      </c>
      <c r="B10113" s="6" t="s">
        <v>370</v>
      </c>
      <c r="C10113" s="6" t="s">
        <v>204</v>
      </c>
      <c r="D10113" s="6" t="s">
        <v>146</v>
      </c>
      <c r="E10113" s="6" t="s">
        <v>1063</v>
      </c>
      <c r="F10113" s="10">
        <v>43632</v>
      </c>
      <c r="G10113" s="6">
        <v>1</v>
      </c>
      <c r="H10113" s="11">
        <f>VLOOKUP(B10113,[1]!Product_Data[#Data],4,0)</f>
        <v>771</v>
      </c>
      <c r="I10113" s="11">
        <f>VLOOKUP(B10113,[1]!Product_Data[#Data],3,0)</f>
        <v>648</v>
      </c>
      <c r="J10113" s="11">
        <f t="shared" si="945"/>
        <v>648</v>
      </c>
      <c r="K10113" s="11">
        <f t="shared" si="946"/>
        <v>771</v>
      </c>
      <c r="L10113" s="11">
        <f t="shared" si="947"/>
        <v>123</v>
      </c>
      <c r="M10113" t="str">
        <f>VLOOKUP(C10113,[1]!Location_Data[#Data],2,0)</f>
        <v>Corona</v>
      </c>
      <c r="N10113" t="str">
        <f>VLOOKUP(D10113,[1]!Salespeople_Data[#Data],2,0)</f>
        <v>Carl Elliott</v>
      </c>
      <c r="O10113" t="str">
        <f>VLOOKUP(E10113,[1]!Customer_Data[#Data],2,0)</f>
        <v>Michael Reed</v>
      </c>
      <c r="P10113" s="15">
        <f t="shared" si="942"/>
        <v>1</v>
      </c>
      <c r="Q10113">
        <f t="shared" si="943"/>
        <v>6</v>
      </c>
      <c r="R10113">
        <f t="shared" si="944"/>
        <v>2019</v>
      </c>
    </row>
    <row r="10114" spans="1:18" x14ac:dyDescent="0.25">
      <c r="A10114" s="6" t="s">
        <v>11140</v>
      </c>
      <c r="B10114" s="6" t="s">
        <v>260</v>
      </c>
      <c r="C10114" s="6" t="s">
        <v>39</v>
      </c>
      <c r="D10114" s="6" t="s">
        <v>96</v>
      </c>
      <c r="E10114" s="6" t="s">
        <v>1170</v>
      </c>
      <c r="F10114" s="10">
        <v>43652</v>
      </c>
      <c r="G10114" s="6">
        <v>2</v>
      </c>
      <c r="H10114" s="11">
        <f>VLOOKUP(B10114,[1]!Product_Data[#Data],4,0)</f>
        <v>502</v>
      </c>
      <c r="I10114" s="11">
        <f>VLOOKUP(B10114,[1]!Product_Data[#Data],3,0)</f>
        <v>296</v>
      </c>
      <c r="J10114" s="11">
        <f t="shared" si="945"/>
        <v>592</v>
      </c>
      <c r="K10114" s="11">
        <f t="shared" si="946"/>
        <v>1004</v>
      </c>
      <c r="L10114" s="11">
        <f t="shared" si="947"/>
        <v>412</v>
      </c>
      <c r="M10114" t="str">
        <f>VLOOKUP(C10114,[1]!Location_Data[#Data],2,0)</f>
        <v>Oceanside</v>
      </c>
      <c r="N10114" t="str">
        <f>VLOOKUP(D10114,[1]!Salespeople_Data[#Data],2,0)</f>
        <v>Brian Thomas</v>
      </c>
      <c r="O10114" t="str">
        <f>VLOOKUP(E10114,[1]!Customer_Data[#Data],2,0)</f>
        <v>George Adams</v>
      </c>
      <c r="P10114" s="15">
        <f t="shared" ref="P10114:P10177" si="948">WEEKDAY(F10114)</f>
        <v>7</v>
      </c>
      <c r="Q10114">
        <f t="shared" ref="Q10114:Q10177" si="949">MONTH(F10114)</f>
        <v>7</v>
      </c>
      <c r="R10114">
        <f t="shared" ref="R10114:R10177" si="950">YEAR(F10114)</f>
        <v>2019</v>
      </c>
    </row>
    <row r="10115" spans="1:18" x14ac:dyDescent="0.25">
      <c r="A10115" s="6" t="s">
        <v>11141</v>
      </c>
      <c r="B10115" s="6" t="s">
        <v>703</v>
      </c>
      <c r="C10115" s="6" t="s">
        <v>190</v>
      </c>
      <c r="D10115" s="6" t="s">
        <v>264</v>
      </c>
      <c r="E10115" s="6" t="s">
        <v>812</v>
      </c>
      <c r="F10115" s="10">
        <v>43538</v>
      </c>
      <c r="G10115" s="6">
        <v>4</v>
      </c>
      <c r="H10115" s="11">
        <f>VLOOKUP(B10115,[1]!Product_Data[#Data],4,0)</f>
        <v>530</v>
      </c>
      <c r="I10115" s="11">
        <f>VLOOKUP(B10115,[1]!Product_Data[#Data],3,0)</f>
        <v>435</v>
      </c>
      <c r="J10115" s="11">
        <f t="shared" ref="J10115:J10178" si="951">PRODUCT(I10115,G10115)</f>
        <v>1740</v>
      </c>
      <c r="K10115" s="11">
        <f t="shared" ref="K10115:K10178" si="952">PRODUCT(H10115,G10115)</f>
        <v>2120</v>
      </c>
      <c r="L10115" s="11">
        <f t="shared" ref="L10115:L10178" si="953">K10115-J10115</f>
        <v>380</v>
      </c>
      <c r="M10115" t="str">
        <f>VLOOKUP(C10115,[1]!Location_Data[#Data],2,0)</f>
        <v>Oakland</v>
      </c>
      <c r="N10115" t="str">
        <f>VLOOKUP(D10115,[1]!Salespeople_Data[#Data],2,0)</f>
        <v>Ernest Wheeler</v>
      </c>
      <c r="O10115" t="str">
        <f>VLOOKUP(E10115,[1]!Customer_Data[#Data],2,0)</f>
        <v>Shawn Reynolds</v>
      </c>
      <c r="P10115" s="15">
        <f t="shared" si="948"/>
        <v>5</v>
      </c>
      <c r="Q10115">
        <f t="shared" si="949"/>
        <v>3</v>
      </c>
      <c r="R10115">
        <f t="shared" si="950"/>
        <v>2019</v>
      </c>
    </row>
    <row r="10116" spans="1:18" x14ac:dyDescent="0.25">
      <c r="A10116" s="6" t="s">
        <v>11142</v>
      </c>
      <c r="B10116" s="6" t="s">
        <v>403</v>
      </c>
      <c r="C10116" s="6" t="s">
        <v>316</v>
      </c>
      <c r="D10116" s="6" t="s">
        <v>345</v>
      </c>
      <c r="E10116" s="6" t="s">
        <v>1588</v>
      </c>
      <c r="F10116" s="10">
        <v>43686</v>
      </c>
      <c r="G10116" s="6">
        <v>1</v>
      </c>
      <c r="H10116" s="11">
        <f>VLOOKUP(B10116,[1]!Product_Data[#Data],4,0)</f>
        <v>392</v>
      </c>
      <c r="I10116" s="11">
        <f>VLOOKUP(B10116,[1]!Product_Data[#Data],3,0)</f>
        <v>255</v>
      </c>
      <c r="J10116" s="11">
        <f t="shared" si="951"/>
        <v>255</v>
      </c>
      <c r="K10116" s="11">
        <f t="shared" si="952"/>
        <v>392</v>
      </c>
      <c r="L10116" s="11">
        <f t="shared" si="953"/>
        <v>137</v>
      </c>
      <c r="M10116" t="str">
        <f>VLOOKUP(C10116,[1]!Location_Data[#Data],2,0)</f>
        <v>East Los Angeles</v>
      </c>
      <c r="N10116" t="str">
        <f>VLOOKUP(D10116,[1]!Salespeople_Data[#Data],2,0)</f>
        <v>Larry Marshall</v>
      </c>
      <c r="O10116" t="str">
        <f>VLOOKUP(E10116,[1]!Customer_Data[#Data],2,0)</f>
        <v>Keith Jordan</v>
      </c>
      <c r="P10116" s="15">
        <f t="shared" si="948"/>
        <v>6</v>
      </c>
      <c r="Q10116">
        <f t="shared" si="949"/>
        <v>8</v>
      </c>
      <c r="R10116">
        <f t="shared" si="950"/>
        <v>2019</v>
      </c>
    </row>
    <row r="10117" spans="1:18" x14ac:dyDescent="0.25">
      <c r="A10117" s="6" t="s">
        <v>11143</v>
      </c>
      <c r="B10117" s="6" t="s">
        <v>311</v>
      </c>
      <c r="C10117" s="6" t="s">
        <v>276</v>
      </c>
      <c r="D10117" s="6" t="s">
        <v>75</v>
      </c>
      <c r="E10117" s="6" t="s">
        <v>1046</v>
      </c>
      <c r="F10117" s="10">
        <v>43619</v>
      </c>
      <c r="G10117" s="6">
        <v>1</v>
      </c>
      <c r="H10117" s="11">
        <f>VLOOKUP(B10117,[1]!Product_Data[#Data],4,0)</f>
        <v>1743</v>
      </c>
      <c r="I10117" s="11">
        <f>VLOOKUP(B10117,[1]!Product_Data[#Data],3,0)</f>
        <v>872</v>
      </c>
      <c r="J10117" s="11">
        <f t="shared" si="951"/>
        <v>872</v>
      </c>
      <c r="K10117" s="11">
        <f t="shared" si="952"/>
        <v>1743</v>
      </c>
      <c r="L10117" s="11">
        <f t="shared" si="953"/>
        <v>871</v>
      </c>
      <c r="M10117" t="str">
        <f>VLOOKUP(C10117,[1]!Location_Data[#Data],2,0)</f>
        <v>Orange</v>
      </c>
      <c r="N10117" t="str">
        <f>VLOOKUP(D10117,[1]!Salespeople_Data[#Data],2,0)</f>
        <v>Roger Robertson</v>
      </c>
      <c r="O10117" t="str">
        <f>VLOOKUP(E10117,[1]!Customer_Data[#Data],2,0)</f>
        <v>Keith Stephens</v>
      </c>
      <c r="P10117" s="15">
        <f t="shared" si="948"/>
        <v>2</v>
      </c>
      <c r="Q10117">
        <f t="shared" si="949"/>
        <v>6</v>
      </c>
      <c r="R10117">
        <f t="shared" si="950"/>
        <v>2019</v>
      </c>
    </row>
    <row r="10118" spans="1:18" x14ac:dyDescent="0.25">
      <c r="A10118" s="6" t="s">
        <v>11144</v>
      </c>
      <c r="B10118" s="6" t="s">
        <v>207</v>
      </c>
      <c r="C10118" s="6" t="s">
        <v>316</v>
      </c>
      <c r="D10118" s="6" t="s">
        <v>101</v>
      </c>
      <c r="E10118" s="6" t="s">
        <v>425</v>
      </c>
      <c r="F10118" s="10">
        <v>43525</v>
      </c>
      <c r="G10118" s="6">
        <v>1</v>
      </c>
      <c r="H10118" s="11">
        <f>VLOOKUP(B10118,[1]!Product_Data[#Data],4,0)</f>
        <v>2464</v>
      </c>
      <c r="I10118" s="11">
        <f>VLOOKUP(B10118,[1]!Product_Data[#Data],3,0)</f>
        <v>1774</v>
      </c>
      <c r="J10118" s="11">
        <f t="shared" si="951"/>
        <v>1774</v>
      </c>
      <c r="K10118" s="11">
        <f t="shared" si="952"/>
        <v>2464</v>
      </c>
      <c r="L10118" s="11">
        <f t="shared" si="953"/>
        <v>690</v>
      </c>
      <c r="M10118" t="str">
        <f>VLOOKUP(C10118,[1]!Location_Data[#Data],2,0)</f>
        <v>East Los Angeles</v>
      </c>
      <c r="N10118" t="str">
        <f>VLOOKUP(D10118,[1]!Salespeople_Data[#Data],2,0)</f>
        <v>Scott Clark</v>
      </c>
      <c r="O10118" t="str">
        <f>VLOOKUP(E10118,[1]!Customer_Data[#Data],2,0)</f>
        <v>Terry Payne</v>
      </c>
      <c r="P10118" s="15">
        <f t="shared" si="948"/>
        <v>6</v>
      </c>
      <c r="Q10118">
        <f t="shared" si="949"/>
        <v>3</v>
      </c>
      <c r="R10118">
        <f t="shared" si="950"/>
        <v>2019</v>
      </c>
    </row>
    <row r="10119" spans="1:18" x14ac:dyDescent="0.25">
      <c r="A10119" s="6" t="s">
        <v>11145</v>
      </c>
      <c r="B10119" s="6" t="s">
        <v>104</v>
      </c>
      <c r="C10119" s="6" t="s">
        <v>377</v>
      </c>
      <c r="D10119" s="6" t="s">
        <v>10</v>
      </c>
      <c r="E10119" s="6" t="s">
        <v>486</v>
      </c>
      <c r="F10119" s="10">
        <v>43802</v>
      </c>
      <c r="G10119" s="6">
        <v>2</v>
      </c>
      <c r="H10119" s="11">
        <f>VLOOKUP(B10119,[1]!Product_Data[#Data],4,0)</f>
        <v>1671</v>
      </c>
      <c r="I10119" s="11">
        <f>VLOOKUP(B10119,[1]!Product_Data[#Data],3,0)</f>
        <v>1220</v>
      </c>
      <c r="J10119" s="11">
        <f t="shared" si="951"/>
        <v>2440</v>
      </c>
      <c r="K10119" s="11">
        <f t="shared" si="952"/>
        <v>3342</v>
      </c>
      <c r="L10119" s="11">
        <f t="shared" si="953"/>
        <v>902</v>
      </c>
      <c r="M10119" t="str">
        <f>VLOOKUP(C10119,[1]!Location_Data[#Data],2,0)</f>
        <v>San Diego</v>
      </c>
      <c r="N10119" t="str">
        <f>VLOOKUP(D10119,[1]!Salespeople_Data[#Data],2,0)</f>
        <v>Justin Lynch</v>
      </c>
      <c r="O10119" t="str">
        <f>VLOOKUP(E10119,[1]!Customer_Data[#Data],2,0)</f>
        <v>Jason Dixon</v>
      </c>
      <c r="P10119" s="15">
        <f t="shared" si="948"/>
        <v>3</v>
      </c>
      <c r="Q10119">
        <f t="shared" si="949"/>
        <v>12</v>
      </c>
      <c r="R10119">
        <f t="shared" si="950"/>
        <v>2019</v>
      </c>
    </row>
    <row r="10120" spans="1:18" x14ac:dyDescent="0.25">
      <c r="A10120" s="6" t="s">
        <v>11146</v>
      </c>
      <c r="B10120" s="6" t="s">
        <v>668</v>
      </c>
      <c r="C10120" s="6" t="s">
        <v>156</v>
      </c>
      <c r="D10120" s="6" t="s">
        <v>447</v>
      </c>
      <c r="E10120" s="6" t="s">
        <v>1637</v>
      </c>
      <c r="F10120" s="10">
        <v>43466</v>
      </c>
      <c r="G10120" s="6">
        <v>1</v>
      </c>
      <c r="H10120" s="11">
        <f>VLOOKUP(B10120,[1]!Product_Data[#Data],4,0)</f>
        <v>181</v>
      </c>
      <c r="I10120" s="11">
        <f>VLOOKUP(B10120,[1]!Product_Data[#Data],3,0)</f>
        <v>130</v>
      </c>
      <c r="J10120" s="11">
        <f t="shared" si="951"/>
        <v>130</v>
      </c>
      <c r="K10120" s="11">
        <f t="shared" si="952"/>
        <v>181</v>
      </c>
      <c r="L10120" s="11">
        <f t="shared" si="953"/>
        <v>51</v>
      </c>
      <c r="M10120" t="str">
        <f>VLOOKUP(C10120,[1]!Location_Data[#Data],2,0)</f>
        <v>Sacramento</v>
      </c>
      <c r="N10120" t="str">
        <f>VLOOKUP(D10120,[1]!Salespeople_Data[#Data],2,0)</f>
        <v>Howard Sims</v>
      </c>
      <c r="O10120" t="str">
        <f>VLOOKUP(E10120,[1]!Customer_Data[#Data],2,0)</f>
        <v>Peter Freeman</v>
      </c>
      <c r="P10120" s="15">
        <f t="shared" si="948"/>
        <v>3</v>
      </c>
      <c r="Q10120">
        <f t="shared" si="949"/>
        <v>1</v>
      </c>
      <c r="R10120">
        <f t="shared" si="950"/>
        <v>2019</v>
      </c>
    </row>
    <row r="10121" spans="1:18" x14ac:dyDescent="0.25">
      <c r="A10121" s="6" t="s">
        <v>11147</v>
      </c>
      <c r="B10121" s="6" t="s">
        <v>818</v>
      </c>
      <c r="C10121" s="6" t="s">
        <v>242</v>
      </c>
      <c r="D10121" s="6" t="s">
        <v>269</v>
      </c>
      <c r="E10121" s="6" t="s">
        <v>2337</v>
      </c>
      <c r="F10121" s="10">
        <v>43742</v>
      </c>
      <c r="G10121" s="6">
        <v>2</v>
      </c>
      <c r="H10121" s="11">
        <f>VLOOKUP(B10121,[1]!Product_Data[#Data],4,0)</f>
        <v>1638</v>
      </c>
      <c r="I10121" s="11">
        <f>VLOOKUP(B10121,[1]!Product_Data[#Data],3,0)</f>
        <v>1261</v>
      </c>
      <c r="J10121" s="11">
        <f t="shared" si="951"/>
        <v>2522</v>
      </c>
      <c r="K10121" s="11">
        <f t="shared" si="952"/>
        <v>3276</v>
      </c>
      <c r="L10121" s="11">
        <f t="shared" si="953"/>
        <v>754</v>
      </c>
      <c r="M10121" t="str">
        <f>VLOOKUP(C10121,[1]!Location_Data[#Data],2,0)</f>
        <v>Downey</v>
      </c>
      <c r="N10121" t="str">
        <f>VLOOKUP(D10121,[1]!Salespeople_Data[#Data],2,0)</f>
        <v>Kevin Butler</v>
      </c>
      <c r="O10121" t="str">
        <f>VLOOKUP(E10121,[1]!Customer_Data[#Data],2,0)</f>
        <v>Jack Lewis</v>
      </c>
      <c r="P10121" s="15">
        <f t="shared" si="948"/>
        <v>6</v>
      </c>
      <c r="Q10121">
        <f t="shared" si="949"/>
        <v>10</v>
      </c>
      <c r="R10121">
        <f t="shared" si="950"/>
        <v>2019</v>
      </c>
    </row>
    <row r="10122" spans="1:18" x14ac:dyDescent="0.25">
      <c r="A10122" s="6" t="s">
        <v>11148</v>
      </c>
      <c r="B10122" s="6" t="s">
        <v>395</v>
      </c>
      <c r="C10122" s="6" t="s">
        <v>29</v>
      </c>
      <c r="D10122" s="6" t="s">
        <v>191</v>
      </c>
      <c r="E10122" s="6" t="s">
        <v>166</v>
      </c>
      <c r="F10122" s="10">
        <v>43773</v>
      </c>
      <c r="G10122" s="6">
        <v>3</v>
      </c>
      <c r="H10122" s="11">
        <f>VLOOKUP(B10122,[1]!Product_Data[#Data],4,0)</f>
        <v>2257</v>
      </c>
      <c r="I10122" s="11">
        <f>VLOOKUP(B10122,[1]!Product_Data[#Data],3,0)</f>
        <v>1535</v>
      </c>
      <c r="J10122" s="11">
        <f t="shared" si="951"/>
        <v>4605</v>
      </c>
      <c r="K10122" s="11">
        <f t="shared" si="952"/>
        <v>6771</v>
      </c>
      <c r="L10122" s="11">
        <f t="shared" si="953"/>
        <v>2166</v>
      </c>
      <c r="M10122" t="str">
        <f>VLOOKUP(C10122,[1]!Location_Data[#Data],2,0)</f>
        <v>Santa Ana</v>
      </c>
      <c r="N10122" t="str">
        <f>VLOOKUP(D10122,[1]!Salespeople_Data[#Data],2,0)</f>
        <v>Robert Reed</v>
      </c>
      <c r="O10122" t="str">
        <f>VLOOKUP(E10122,[1]!Customer_Data[#Data],2,0)</f>
        <v>Gregory Ramirez</v>
      </c>
      <c r="P10122" s="15">
        <f t="shared" si="948"/>
        <v>2</v>
      </c>
      <c r="Q10122">
        <f t="shared" si="949"/>
        <v>11</v>
      </c>
      <c r="R10122">
        <f t="shared" si="950"/>
        <v>2019</v>
      </c>
    </row>
    <row r="10123" spans="1:18" x14ac:dyDescent="0.25">
      <c r="A10123" s="6" t="s">
        <v>11149</v>
      </c>
      <c r="B10123" s="6" t="s">
        <v>431</v>
      </c>
      <c r="C10123" s="6" t="s">
        <v>316</v>
      </c>
      <c r="D10123" s="6" t="s">
        <v>87</v>
      </c>
      <c r="E10123" s="6" t="s">
        <v>1434</v>
      </c>
      <c r="F10123" s="10">
        <v>43473</v>
      </c>
      <c r="G10123" s="6">
        <v>4</v>
      </c>
      <c r="H10123" s="11">
        <f>VLOOKUP(B10123,[1]!Product_Data[#Data],4,0)</f>
        <v>290</v>
      </c>
      <c r="I10123" s="11">
        <f>VLOOKUP(B10123,[1]!Product_Data[#Data],3,0)</f>
        <v>200</v>
      </c>
      <c r="J10123" s="11">
        <f t="shared" si="951"/>
        <v>800</v>
      </c>
      <c r="K10123" s="11">
        <f t="shared" si="952"/>
        <v>1160</v>
      </c>
      <c r="L10123" s="11">
        <f t="shared" si="953"/>
        <v>360</v>
      </c>
      <c r="M10123" t="str">
        <f>VLOOKUP(C10123,[1]!Location_Data[#Data],2,0)</f>
        <v>East Los Angeles</v>
      </c>
      <c r="N10123" t="str">
        <f>VLOOKUP(D10123,[1]!Salespeople_Data[#Data],2,0)</f>
        <v>Martin Perry</v>
      </c>
      <c r="O10123" t="str">
        <f>VLOOKUP(E10123,[1]!Customer_Data[#Data],2,0)</f>
        <v>Raymond Alexander</v>
      </c>
      <c r="P10123" s="15">
        <f t="shared" si="948"/>
        <v>3</v>
      </c>
      <c r="Q10123">
        <f t="shared" si="949"/>
        <v>1</v>
      </c>
      <c r="R10123">
        <f t="shared" si="950"/>
        <v>2019</v>
      </c>
    </row>
    <row r="10124" spans="1:18" x14ac:dyDescent="0.25">
      <c r="A10124" s="6" t="s">
        <v>11150</v>
      </c>
      <c r="B10124" s="6" t="s">
        <v>553</v>
      </c>
      <c r="C10124" s="6" t="s">
        <v>246</v>
      </c>
      <c r="D10124" s="6" t="s">
        <v>101</v>
      </c>
      <c r="E10124" s="6" t="s">
        <v>2723</v>
      </c>
      <c r="F10124" s="10">
        <v>43470</v>
      </c>
      <c r="G10124" s="6">
        <v>1</v>
      </c>
      <c r="H10124" s="11">
        <f>VLOOKUP(B10124,[1]!Product_Data[#Data],4,0)</f>
        <v>1798</v>
      </c>
      <c r="I10124" s="11">
        <f>VLOOKUP(B10124,[1]!Product_Data[#Data],3,0)</f>
        <v>971</v>
      </c>
      <c r="J10124" s="11">
        <f t="shared" si="951"/>
        <v>971</v>
      </c>
      <c r="K10124" s="11">
        <f t="shared" si="952"/>
        <v>1798</v>
      </c>
      <c r="L10124" s="11">
        <f t="shared" si="953"/>
        <v>827</v>
      </c>
      <c r="M10124" t="str">
        <f>VLOOKUP(C10124,[1]!Location_Data[#Data],2,0)</f>
        <v>San Francisco</v>
      </c>
      <c r="N10124" t="str">
        <f>VLOOKUP(D10124,[1]!Salespeople_Data[#Data],2,0)</f>
        <v>Scott Clark</v>
      </c>
      <c r="O10124" t="str">
        <f>VLOOKUP(E10124,[1]!Customer_Data[#Data],2,0)</f>
        <v>Billy Olson</v>
      </c>
      <c r="P10124" s="15">
        <f t="shared" si="948"/>
        <v>7</v>
      </c>
      <c r="Q10124">
        <f t="shared" si="949"/>
        <v>1</v>
      </c>
      <c r="R10124">
        <f t="shared" si="950"/>
        <v>2019</v>
      </c>
    </row>
    <row r="10125" spans="1:18" x14ac:dyDescent="0.25">
      <c r="A10125" s="6" t="s">
        <v>11151</v>
      </c>
      <c r="B10125" s="6" t="s">
        <v>305</v>
      </c>
      <c r="C10125" s="6" t="s">
        <v>57</v>
      </c>
      <c r="D10125" s="6" t="s">
        <v>239</v>
      </c>
      <c r="E10125" s="6" t="s">
        <v>2717</v>
      </c>
      <c r="F10125" s="10">
        <v>43503</v>
      </c>
      <c r="G10125" s="6">
        <v>2</v>
      </c>
      <c r="H10125" s="11">
        <f>VLOOKUP(B10125,[1]!Product_Data[#Data],4,0)</f>
        <v>504</v>
      </c>
      <c r="I10125" s="11">
        <f>VLOOKUP(B10125,[1]!Product_Data[#Data],3,0)</f>
        <v>408</v>
      </c>
      <c r="J10125" s="11">
        <f t="shared" si="951"/>
        <v>816</v>
      </c>
      <c r="K10125" s="11">
        <f t="shared" si="952"/>
        <v>1008</v>
      </c>
      <c r="L10125" s="11">
        <f t="shared" si="953"/>
        <v>192</v>
      </c>
      <c r="M10125" t="str">
        <f>VLOOKUP(C10125,[1]!Location_Data[#Data],2,0)</f>
        <v>Thousand Oaks</v>
      </c>
      <c r="N10125" t="str">
        <f>VLOOKUP(D10125,[1]!Salespeople_Data[#Data],2,0)</f>
        <v>John Reyes</v>
      </c>
      <c r="O10125" t="str">
        <f>VLOOKUP(E10125,[1]!Customer_Data[#Data],2,0)</f>
        <v>Nicholas Sanders</v>
      </c>
      <c r="P10125" s="15">
        <f t="shared" si="948"/>
        <v>5</v>
      </c>
      <c r="Q10125">
        <f t="shared" si="949"/>
        <v>2</v>
      </c>
      <c r="R10125">
        <f t="shared" si="950"/>
        <v>2019</v>
      </c>
    </row>
    <row r="10126" spans="1:18" x14ac:dyDescent="0.25">
      <c r="A10126" s="6" t="s">
        <v>11152</v>
      </c>
      <c r="B10126" s="6" t="s">
        <v>383</v>
      </c>
      <c r="C10126" s="6" t="s">
        <v>100</v>
      </c>
      <c r="D10126" s="6" t="s">
        <v>225</v>
      </c>
      <c r="E10126" s="6" t="s">
        <v>656</v>
      </c>
      <c r="F10126" s="10">
        <v>43525</v>
      </c>
      <c r="G10126" s="6">
        <v>2</v>
      </c>
      <c r="H10126" s="11">
        <f>VLOOKUP(B10126,[1]!Product_Data[#Data],4,0)</f>
        <v>1494</v>
      </c>
      <c r="I10126" s="11">
        <f>VLOOKUP(B10126,[1]!Product_Data[#Data],3,0)</f>
        <v>971</v>
      </c>
      <c r="J10126" s="11">
        <f t="shared" si="951"/>
        <v>1942</v>
      </c>
      <c r="K10126" s="11">
        <f t="shared" si="952"/>
        <v>2988</v>
      </c>
      <c r="L10126" s="11">
        <f t="shared" si="953"/>
        <v>1046</v>
      </c>
      <c r="M10126" t="str">
        <f>VLOOKUP(C10126,[1]!Location_Data[#Data],2,0)</f>
        <v>Victorville</v>
      </c>
      <c r="N10126" t="str">
        <f>VLOOKUP(D10126,[1]!Salespeople_Data[#Data],2,0)</f>
        <v>Andrew Bowman</v>
      </c>
      <c r="O10126" t="str">
        <f>VLOOKUP(E10126,[1]!Customer_Data[#Data],2,0)</f>
        <v>Harry Castillo</v>
      </c>
      <c r="P10126" s="15">
        <f t="shared" si="948"/>
        <v>6</v>
      </c>
      <c r="Q10126">
        <f t="shared" si="949"/>
        <v>3</v>
      </c>
      <c r="R10126">
        <f t="shared" si="950"/>
        <v>2019</v>
      </c>
    </row>
    <row r="10127" spans="1:18" x14ac:dyDescent="0.25">
      <c r="A10127" s="6" t="s">
        <v>11153</v>
      </c>
      <c r="B10127" s="6" t="s">
        <v>200</v>
      </c>
      <c r="C10127" s="6" t="s">
        <v>9</v>
      </c>
      <c r="D10127" s="6" t="s">
        <v>269</v>
      </c>
      <c r="E10127" s="6" t="s">
        <v>825</v>
      </c>
      <c r="F10127" s="10">
        <v>43681</v>
      </c>
      <c r="G10127" s="6">
        <v>3</v>
      </c>
      <c r="H10127" s="11">
        <f>VLOOKUP(B10127,[1]!Product_Data[#Data],4,0)</f>
        <v>315</v>
      </c>
      <c r="I10127" s="11">
        <f>VLOOKUP(B10127,[1]!Product_Data[#Data],3,0)</f>
        <v>208</v>
      </c>
      <c r="J10127" s="11">
        <f t="shared" si="951"/>
        <v>624</v>
      </c>
      <c r="K10127" s="11">
        <f t="shared" si="952"/>
        <v>945</v>
      </c>
      <c r="L10127" s="11">
        <f t="shared" si="953"/>
        <v>321</v>
      </c>
      <c r="M10127" t="str">
        <f>VLOOKUP(C10127,[1]!Location_Data[#Data],2,0)</f>
        <v>San Mateo</v>
      </c>
      <c r="N10127" t="str">
        <f>VLOOKUP(D10127,[1]!Salespeople_Data[#Data],2,0)</f>
        <v>Kevin Butler</v>
      </c>
      <c r="O10127" t="str">
        <f>VLOOKUP(E10127,[1]!Customer_Data[#Data],2,0)</f>
        <v>Arthur Welch</v>
      </c>
      <c r="P10127" s="15">
        <f t="shared" si="948"/>
        <v>1</v>
      </c>
      <c r="Q10127">
        <f t="shared" si="949"/>
        <v>8</v>
      </c>
      <c r="R10127">
        <f t="shared" si="950"/>
        <v>2019</v>
      </c>
    </row>
    <row r="10128" spans="1:18" x14ac:dyDescent="0.25">
      <c r="A10128" s="6" t="s">
        <v>11154</v>
      </c>
      <c r="B10128" s="6" t="s">
        <v>818</v>
      </c>
      <c r="C10128" s="6" t="s">
        <v>120</v>
      </c>
      <c r="D10128" s="6" t="s">
        <v>159</v>
      </c>
      <c r="E10128" s="6" t="s">
        <v>1544</v>
      </c>
      <c r="F10128" s="10">
        <v>43564</v>
      </c>
      <c r="G10128" s="6">
        <v>4</v>
      </c>
      <c r="H10128" s="11">
        <f>VLOOKUP(B10128,[1]!Product_Data[#Data],4,0)</f>
        <v>1638</v>
      </c>
      <c r="I10128" s="11">
        <f>VLOOKUP(B10128,[1]!Product_Data[#Data],3,0)</f>
        <v>1261</v>
      </c>
      <c r="J10128" s="11">
        <f t="shared" si="951"/>
        <v>5044</v>
      </c>
      <c r="K10128" s="11">
        <f t="shared" si="952"/>
        <v>6552</v>
      </c>
      <c r="L10128" s="11">
        <f t="shared" si="953"/>
        <v>1508</v>
      </c>
      <c r="M10128" t="str">
        <f>VLOOKUP(C10128,[1]!Location_Data[#Data],2,0)</f>
        <v>Elk Grove</v>
      </c>
      <c r="N10128" t="str">
        <f>VLOOKUP(D10128,[1]!Salespeople_Data[#Data],2,0)</f>
        <v>Bobby Russell</v>
      </c>
      <c r="O10128" t="str">
        <f>VLOOKUP(E10128,[1]!Customer_Data[#Data],2,0)</f>
        <v>Shawn Wallace</v>
      </c>
      <c r="P10128" s="15">
        <f t="shared" si="948"/>
        <v>3</v>
      </c>
      <c r="Q10128">
        <f t="shared" si="949"/>
        <v>4</v>
      </c>
      <c r="R10128">
        <f t="shared" si="950"/>
        <v>2019</v>
      </c>
    </row>
    <row r="10129" spans="1:18" x14ac:dyDescent="0.25">
      <c r="A10129" s="6" t="s">
        <v>11155</v>
      </c>
      <c r="B10129" s="6" t="s">
        <v>245</v>
      </c>
      <c r="C10129" s="6" t="s">
        <v>95</v>
      </c>
      <c r="D10129" s="6" t="s">
        <v>212</v>
      </c>
      <c r="E10129" s="6" t="s">
        <v>1414</v>
      </c>
      <c r="F10129" s="10">
        <v>43798</v>
      </c>
      <c r="G10129" s="6">
        <v>1</v>
      </c>
      <c r="H10129" s="11">
        <f>VLOOKUP(B10129,[1]!Product_Data[#Data],4,0)</f>
        <v>818</v>
      </c>
      <c r="I10129" s="11">
        <f>VLOOKUP(B10129,[1]!Product_Data[#Data],3,0)</f>
        <v>450</v>
      </c>
      <c r="J10129" s="11">
        <f t="shared" si="951"/>
        <v>450</v>
      </c>
      <c r="K10129" s="11">
        <f t="shared" si="952"/>
        <v>818</v>
      </c>
      <c r="L10129" s="11">
        <f t="shared" si="953"/>
        <v>368</v>
      </c>
      <c r="M10129" t="str">
        <f>VLOOKUP(C10129,[1]!Location_Data[#Data],2,0)</f>
        <v>Fullerton</v>
      </c>
      <c r="N10129" t="str">
        <f>VLOOKUP(D10129,[1]!Salespeople_Data[#Data],2,0)</f>
        <v>Ronald Reed</v>
      </c>
      <c r="O10129" t="str">
        <f>VLOOKUP(E10129,[1]!Customer_Data[#Data],2,0)</f>
        <v>Scott Allen</v>
      </c>
      <c r="P10129" s="15">
        <f t="shared" si="948"/>
        <v>6</v>
      </c>
      <c r="Q10129">
        <f t="shared" si="949"/>
        <v>11</v>
      </c>
      <c r="R10129">
        <f t="shared" si="950"/>
        <v>2019</v>
      </c>
    </row>
    <row r="10130" spans="1:18" x14ac:dyDescent="0.25">
      <c r="A10130" s="6" t="s">
        <v>11156</v>
      </c>
      <c r="B10130" s="6" t="s">
        <v>389</v>
      </c>
      <c r="C10130" s="6" t="s">
        <v>195</v>
      </c>
      <c r="D10130" s="6" t="s">
        <v>40</v>
      </c>
      <c r="E10130" s="6" t="s">
        <v>631</v>
      </c>
      <c r="F10130" s="10">
        <v>43586</v>
      </c>
      <c r="G10130" s="6">
        <v>4</v>
      </c>
      <c r="H10130" s="11">
        <f>VLOOKUP(B10130,[1]!Product_Data[#Data],4,0)</f>
        <v>1367</v>
      </c>
      <c r="I10130" s="11">
        <f>VLOOKUP(B10130,[1]!Product_Data[#Data],3,0)</f>
        <v>984</v>
      </c>
      <c r="J10130" s="11">
        <f t="shared" si="951"/>
        <v>3936</v>
      </c>
      <c r="K10130" s="11">
        <f t="shared" si="952"/>
        <v>5468</v>
      </c>
      <c r="L10130" s="11">
        <f t="shared" si="953"/>
        <v>1532</v>
      </c>
      <c r="M10130" t="str">
        <f>VLOOKUP(C10130,[1]!Location_Data[#Data],2,0)</f>
        <v>Pomona</v>
      </c>
      <c r="N10130" t="str">
        <f>VLOOKUP(D10130,[1]!Salespeople_Data[#Data],2,0)</f>
        <v>Brian Hansen</v>
      </c>
      <c r="O10130" t="str">
        <f>VLOOKUP(E10130,[1]!Customer_Data[#Data],2,0)</f>
        <v>Matthew Phillips</v>
      </c>
      <c r="P10130" s="15">
        <f t="shared" si="948"/>
        <v>4</v>
      </c>
      <c r="Q10130">
        <f t="shared" si="949"/>
        <v>5</v>
      </c>
      <c r="R10130">
        <f t="shared" si="950"/>
        <v>2019</v>
      </c>
    </row>
    <row r="10131" spans="1:18" x14ac:dyDescent="0.25">
      <c r="A10131" s="6" t="s">
        <v>11157</v>
      </c>
      <c r="B10131" s="6" t="s">
        <v>181</v>
      </c>
      <c r="C10131" s="6" t="s">
        <v>145</v>
      </c>
      <c r="D10131" s="6" t="s">
        <v>146</v>
      </c>
      <c r="E10131" s="6" t="s">
        <v>920</v>
      </c>
      <c r="F10131" s="10">
        <v>43653</v>
      </c>
      <c r="G10131" s="6">
        <v>1</v>
      </c>
      <c r="H10131" s="11">
        <f>VLOOKUP(B10131,[1]!Product_Data[#Data],4,0)</f>
        <v>1500</v>
      </c>
      <c r="I10131" s="11">
        <f>VLOOKUP(B10131,[1]!Product_Data[#Data],3,0)</f>
        <v>900</v>
      </c>
      <c r="J10131" s="11">
        <f t="shared" si="951"/>
        <v>900</v>
      </c>
      <c r="K10131" s="11">
        <f t="shared" si="952"/>
        <v>1500</v>
      </c>
      <c r="L10131" s="11">
        <f t="shared" si="953"/>
        <v>600</v>
      </c>
      <c r="M10131" t="str">
        <f>VLOOKUP(C10131,[1]!Location_Data[#Data],2,0)</f>
        <v>Santa Maria</v>
      </c>
      <c r="N10131" t="str">
        <f>VLOOKUP(D10131,[1]!Salespeople_Data[#Data],2,0)</f>
        <v>Carl Elliott</v>
      </c>
      <c r="O10131" t="str">
        <f>VLOOKUP(E10131,[1]!Customer_Data[#Data],2,0)</f>
        <v>Joshua Watkins</v>
      </c>
      <c r="P10131" s="15">
        <f t="shared" si="948"/>
        <v>1</v>
      </c>
      <c r="Q10131">
        <f t="shared" si="949"/>
        <v>7</v>
      </c>
      <c r="R10131">
        <f t="shared" si="950"/>
        <v>2019</v>
      </c>
    </row>
    <row r="10132" spans="1:18" x14ac:dyDescent="0.25">
      <c r="A10132" s="6" t="s">
        <v>11158</v>
      </c>
      <c r="B10132" s="6" t="s">
        <v>78</v>
      </c>
      <c r="C10132" s="6" t="s">
        <v>242</v>
      </c>
      <c r="D10132" s="6" t="s">
        <v>447</v>
      </c>
      <c r="E10132" s="6" t="s">
        <v>955</v>
      </c>
      <c r="F10132" s="10">
        <v>43609</v>
      </c>
      <c r="G10132" s="6">
        <v>1</v>
      </c>
      <c r="H10132" s="11">
        <f>VLOOKUP(B10132,[1]!Product_Data[#Data],4,0)</f>
        <v>1380</v>
      </c>
      <c r="I10132" s="11">
        <f>VLOOKUP(B10132,[1]!Product_Data[#Data],3,0)</f>
        <v>1090</v>
      </c>
      <c r="J10132" s="11">
        <f t="shared" si="951"/>
        <v>1090</v>
      </c>
      <c r="K10132" s="11">
        <f t="shared" si="952"/>
        <v>1380</v>
      </c>
      <c r="L10132" s="11">
        <f t="shared" si="953"/>
        <v>290</v>
      </c>
      <c r="M10132" t="str">
        <f>VLOOKUP(C10132,[1]!Location_Data[#Data],2,0)</f>
        <v>Downey</v>
      </c>
      <c r="N10132" t="str">
        <f>VLOOKUP(D10132,[1]!Salespeople_Data[#Data],2,0)</f>
        <v>Howard Sims</v>
      </c>
      <c r="O10132" t="str">
        <f>VLOOKUP(E10132,[1]!Customer_Data[#Data],2,0)</f>
        <v>Fred Peterson</v>
      </c>
      <c r="P10132" s="15">
        <f t="shared" si="948"/>
        <v>6</v>
      </c>
      <c r="Q10132">
        <f t="shared" si="949"/>
        <v>5</v>
      </c>
      <c r="R10132">
        <f t="shared" si="950"/>
        <v>2019</v>
      </c>
    </row>
    <row r="10133" spans="1:18" x14ac:dyDescent="0.25">
      <c r="A10133" s="6" t="s">
        <v>11159</v>
      </c>
      <c r="B10133" s="6" t="s">
        <v>177</v>
      </c>
      <c r="C10133" s="6" t="s">
        <v>362</v>
      </c>
      <c r="D10133" s="6" t="s">
        <v>116</v>
      </c>
      <c r="E10133" s="6" t="s">
        <v>545</v>
      </c>
      <c r="F10133" s="10">
        <v>43804</v>
      </c>
      <c r="G10133" s="6">
        <v>1</v>
      </c>
      <c r="H10133" s="11">
        <f>VLOOKUP(B10133,[1]!Product_Data[#Data],4,0)</f>
        <v>2497</v>
      </c>
      <c r="I10133" s="11">
        <f>VLOOKUP(B10133,[1]!Product_Data[#Data],3,0)</f>
        <v>1473</v>
      </c>
      <c r="J10133" s="11">
        <f t="shared" si="951"/>
        <v>1473</v>
      </c>
      <c r="K10133" s="11">
        <f t="shared" si="952"/>
        <v>2497</v>
      </c>
      <c r="L10133" s="11">
        <f t="shared" si="953"/>
        <v>1024</v>
      </c>
      <c r="M10133" t="str">
        <f>VLOOKUP(C10133,[1]!Location_Data[#Data],2,0)</f>
        <v>San Bernardino</v>
      </c>
      <c r="N10133" t="str">
        <f>VLOOKUP(D10133,[1]!Salespeople_Data[#Data],2,0)</f>
        <v>Roger Ramos</v>
      </c>
      <c r="O10133" t="str">
        <f>VLOOKUP(E10133,[1]!Customer_Data[#Data],2,0)</f>
        <v>Carlos Hunt</v>
      </c>
      <c r="P10133" s="15">
        <f t="shared" si="948"/>
        <v>5</v>
      </c>
      <c r="Q10133">
        <f t="shared" si="949"/>
        <v>12</v>
      </c>
      <c r="R10133">
        <f t="shared" si="950"/>
        <v>2019</v>
      </c>
    </row>
    <row r="10134" spans="1:18" x14ac:dyDescent="0.25">
      <c r="A10134" s="6" t="s">
        <v>11160</v>
      </c>
      <c r="B10134" s="6" t="s">
        <v>431</v>
      </c>
      <c r="C10134" s="6" t="s">
        <v>70</v>
      </c>
      <c r="D10134" s="6" t="s">
        <v>71</v>
      </c>
      <c r="E10134" s="6" t="s">
        <v>558</v>
      </c>
      <c r="F10134" s="10">
        <v>43528</v>
      </c>
      <c r="G10134" s="6">
        <v>1</v>
      </c>
      <c r="H10134" s="11">
        <f>VLOOKUP(B10134,[1]!Product_Data[#Data],4,0)</f>
        <v>290</v>
      </c>
      <c r="I10134" s="11">
        <f>VLOOKUP(B10134,[1]!Product_Data[#Data],3,0)</f>
        <v>200</v>
      </c>
      <c r="J10134" s="11">
        <f t="shared" si="951"/>
        <v>200</v>
      </c>
      <c r="K10134" s="11">
        <f t="shared" si="952"/>
        <v>290</v>
      </c>
      <c r="L10134" s="11">
        <f t="shared" si="953"/>
        <v>90</v>
      </c>
      <c r="M10134" t="str">
        <f>VLOOKUP(C10134,[1]!Location_Data[#Data],2,0)</f>
        <v>Clovis</v>
      </c>
      <c r="N10134" t="str">
        <f>VLOOKUP(D10134,[1]!Salespeople_Data[#Data],2,0)</f>
        <v>Gary Rodriguez</v>
      </c>
      <c r="O10134" t="str">
        <f>VLOOKUP(E10134,[1]!Customer_Data[#Data],2,0)</f>
        <v>Clarence Greene</v>
      </c>
      <c r="P10134" s="15">
        <f t="shared" si="948"/>
        <v>2</v>
      </c>
      <c r="Q10134">
        <f t="shared" si="949"/>
        <v>3</v>
      </c>
      <c r="R10134">
        <f t="shared" si="950"/>
        <v>2019</v>
      </c>
    </row>
    <row r="10135" spans="1:18" x14ac:dyDescent="0.25">
      <c r="A10135" s="6" t="s">
        <v>11161</v>
      </c>
      <c r="B10135" s="6" t="s">
        <v>228</v>
      </c>
      <c r="C10135" s="6" t="s">
        <v>362</v>
      </c>
      <c r="D10135" s="6" t="s">
        <v>58</v>
      </c>
      <c r="E10135" s="6" t="s">
        <v>4039</v>
      </c>
      <c r="F10135" s="10">
        <v>43621</v>
      </c>
      <c r="G10135" s="6">
        <v>2</v>
      </c>
      <c r="H10135" s="11">
        <f>VLOOKUP(B10135,[1]!Product_Data[#Data],4,0)</f>
        <v>1862</v>
      </c>
      <c r="I10135" s="11">
        <f>VLOOKUP(B10135,[1]!Product_Data[#Data],3,0)</f>
        <v>1173</v>
      </c>
      <c r="J10135" s="11">
        <f t="shared" si="951"/>
        <v>2346</v>
      </c>
      <c r="K10135" s="11">
        <f t="shared" si="952"/>
        <v>3724</v>
      </c>
      <c r="L10135" s="11">
        <f t="shared" si="953"/>
        <v>1378</v>
      </c>
      <c r="M10135" t="str">
        <f>VLOOKUP(C10135,[1]!Location_Data[#Data],2,0)</f>
        <v>San Bernardino</v>
      </c>
      <c r="N10135" t="str">
        <f>VLOOKUP(D10135,[1]!Salespeople_Data[#Data],2,0)</f>
        <v>Christopher Tucker</v>
      </c>
      <c r="O10135" t="str">
        <f>VLOOKUP(E10135,[1]!Customer_Data[#Data],2,0)</f>
        <v>Carl Martin</v>
      </c>
      <c r="P10135" s="15">
        <f t="shared" si="948"/>
        <v>4</v>
      </c>
      <c r="Q10135">
        <f t="shared" si="949"/>
        <v>6</v>
      </c>
      <c r="R10135">
        <f t="shared" si="950"/>
        <v>2019</v>
      </c>
    </row>
    <row r="10136" spans="1:18" x14ac:dyDescent="0.25">
      <c r="A10136" s="6" t="s">
        <v>11162</v>
      </c>
      <c r="B10136" s="6" t="s">
        <v>125</v>
      </c>
      <c r="C10136" s="6" t="s">
        <v>66</v>
      </c>
      <c r="D10136" s="6" t="s">
        <v>71</v>
      </c>
      <c r="E10136" s="6" t="s">
        <v>378</v>
      </c>
      <c r="F10136" s="10">
        <v>43579</v>
      </c>
      <c r="G10136" s="6">
        <v>1</v>
      </c>
      <c r="H10136" s="11">
        <f>VLOOKUP(B10136,[1]!Product_Data[#Data],4,0)</f>
        <v>1826</v>
      </c>
      <c r="I10136" s="11">
        <f>VLOOKUP(B10136,[1]!Product_Data[#Data],3,0)</f>
        <v>1443</v>
      </c>
      <c r="J10136" s="11">
        <f t="shared" si="951"/>
        <v>1443</v>
      </c>
      <c r="K10136" s="11">
        <f t="shared" si="952"/>
        <v>1826</v>
      </c>
      <c r="L10136" s="11">
        <f t="shared" si="953"/>
        <v>383</v>
      </c>
      <c r="M10136" t="str">
        <f>VLOOKUP(C10136,[1]!Location_Data[#Data],2,0)</f>
        <v>Ontario</v>
      </c>
      <c r="N10136" t="str">
        <f>VLOOKUP(D10136,[1]!Salespeople_Data[#Data],2,0)</f>
        <v>Gary Rodriguez</v>
      </c>
      <c r="O10136" t="str">
        <f>VLOOKUP(E10136,[1]!Customer_Data[#Data],2,0)</f>
        <v>Joe Baker</v>
      </c>
      <c r="P10136" s="15">
        <f t="shared" si="948"/>
        <v>4</v>
      </c>
      <c r="Q10136">
        <f t="shared" si="949"/>
        <v>4</v>
      </c>
      <c r="R10136">
        <f t="shared" si="950"/>
        <v>2019</v>
      </c>
    </row>
    <row r="10137" spans="1:18" x14ac:dyDescent="0.25">
      <c r="A10137" s="6" t="s">
        <v>11163</v>
      </c>
      <c r="B10137" s="6" t="s">
        <v>168</v>
      </c>
      <c r="C10137" s="6" t="s">
        <v>436</v>
      </c>
      <c r="D10137" s="6" t="s">
        <v>40</v>
      </c>
      <c r="E10137" s="6" t="s">
        <v>1844</v>
      </c>
      <c r="F10137" s="10">
        <v>43623</v>
      </c>
      <c r="G10137" s="6">
        <v>1</v>
      </c>
      <c r="H10137" s="11">
        <f>VLOOKUP(B10137,[1]!Product_Data[#Data],4,0)</f>
        <v>112</v>
      </c>
      <c r="I10137" s="11">
        <f>VLOOKUP(B10137,[1]!Product_Data[#Data],3,0)</f>
        <v>90</v>
      </c>
      <c r="J10137" s="11">
        <f t="shared" si="951"/>
        <v>90</v>
      </c>
      <c r="K10137" s="11">
        <f t="shared" si="952"/>
        <v>112</v>
      </c>
      <c r="L10137" s="11">
        <f t="shared" si="953"/>
        <v>22</v>
      </c>
      <c r="M10137" t="str">
        <f>VLOOKUP(C10137,[1]!Location_Data[#Data],2,0)</f>
        <v>Jurupa Valley</v>
      </c>
      <c r="N10137" t="str">
        <f>VLOOKUP(D10137,[1]!Salespeople_Data[#Data],2,0)</f>
        <v>Brian Hansen</v>
      </c>
      <c r="O10137" t="str">
        <f>VLOOKUP(E10137,[1]!Customer_Data[#Data],2,0)</f>
        <v>Phillip Ellis</v>
      </c>
      <c r="P10137" s="15">
        <f t="shared" si="948"/>
        <v>6</v>
      </c>
      <c r="Q10137">
        <f t="shared" si="949"/>
        <v>6</v>
      </c>
      <c r="R10137">
        <f t="shared" si="950"/>
        <v>2019</v>
      </c>
    </row>
    <row r="10138" spans="1:18" x14ac:dyDescent="0.25">
      <c r="A10138" s="6" t="s">
        <v>11164</v>
      </c>
      <c r="B10138" s="6" t="s">
        <v>271</v>
      </c>
      <c r="C10138" s="6" t="s">
        <v>14</v>
      </c>
      <c r="D10138" s="6" t="s">
        <v>71</v>
      </c>
      <c r="E10138" s="6" t="s">
        <v>3740</v>
      </c>
      <c r="F10138" s="10">
        <v>43550</v>
      </c>
      <c r="G10138" s="6">
        <v>1</v>
      </c>
      <c r="H10138" s="11">
        <f>VLOOKUP(B10138,[1]!Product_Data[#Data],4,0)</f>
        <v>1587</v>
      </c>
      <c r="I10138" s="11">
        <f>VLOOKUP(B10138,[1]!Product_Data[#Data],3,0)</f>
        <v>1301</v>
      </c>
      <c r="J10138" s="11">
        <f t="shared" si="951"/>
        <v>1301</v>
      </c>
      <c r="K10138" s="11">
        <f t="shared" si="952"/>
        <v>1587</v>
      </c>
      <c r="L10138" s="11">
        <f t="shared" si="953"/>
        <v>286</v>
      </c>
      <c r="M10138" t="str">
        <f>VLOOKUP(C10138,[1]!Location_Data[#Data],2,0)</f>
        <v>Santa Clarita</v>
      </c>
      <c r="N10138" t="str">
        <f>VLOOKUP(D10138,[1]!Salespeople_Data[#Data],2,0)</f>
        <v>Gary Rodriguez</v>
      </c>
      <c r="O10138" t="str">
        <f>VLOOKUP(E10138,[1]!Customer_Data[#Data],2,0)</f>
        <v>Donald Carroll</v>
      </c>
      <c r="P10138" s="15">
        <f t="shared" si="948"/>
        <v>3</v>
      </c>
      <c r="Q10138">
        <f t="shared" si="949"/>
        <v>3</v>
      </c>
      <c r="R10138">
        <f t="shared" si="950"/>
        <v>2019</v>
      </c>
    </row>
    <row r="10139" spans="1:18" x14ac:dyDescent="0.25">
      <c r="A10139" s="6" t="s">
        <v>11165</v>
      </c>
      <c r="B10139" s="6" t="s">
        <v>400</v>
      </c>
      <c r="C10139" s="6" t="s">
        <v>195</v>
      </c>
      <c r="D10139" s="6" t="s">
        <v>126</v>
      </c>
      <c r="E10139" s="6" t="s">
        <v>92</v>
      </c>
      <c r="F10139" s="10">
        <v>43659</v>
      </c>
      <c r="G10139" s="6">
        <v>1</v>
      </c>
      <c r="H10139" s="11">
        <f>VLOOKUP(B10139,[1]!Product_Data[#Data],4,0)</f>
        <v>886</v>
      </c>
      <c r="I10139" s="11">
        <f>VLOOKUP(B10139,[1]!Product_Data[#Data],3,0)</f>
        <v>478</v>
      </c>
      <c r="J10139" s="11">
        <f t="shared" si="951"/>
        <v>478</v>
      </c>
      <c r="K10139" s="11">
        <f t="shared" si="952"/>
        <v>886</v>
      </c>
      <c r="L10139" s="11">
        <f t="shared" si="953"/>
        <v>408</v>
      </c>
      <c r="M10139" t="str">
        <f>VLOOKUP(C10139,[1]!Location_Data[#Data],2,0)</f>
        <v>Pomona</v>
      </c>
      <c r="N10139" t="str">
        <f>VLOOKUP(D10139,[1]!Salespeople_Data[#Data],2,0)</f>
        <v>Larry Castillo</v>
      </c>
      <c r="O10139" t="str">
        <f>VLOOKUP(E10139,[1]!Customer_Data[#Data],2,0)</f>
        <v>Charles Hughes</v>
      </c>
      <c r="P10139" s="15">
        <f t="shared" si="948"/>
        <v>7</v>
      </c>
      <c r="Q10139">
        <f t="shared" si="949"/>
        <v>7</v>
      </c>
      <c r="R10139">
        <f t="shared" si="950"/>
        <v>2019</v>
      </c>
    </row>
    <row r="10140" spans="1:18" x14ac:dyDescent="0.25">
      <c r="A10140" s="6" t="s">
        <v>11166</v>
      </c>
      <c r="B10140" s="6" t="s">
        <v>219</v>
      </c>
      <c r="C10140" s="6" t="s">
        <v>731</v>
      </c>
      <c r="D10140" s="6" t="s">
        <v>71</v>
      </c>
      <c r="E10140" s="6" t="s">
        <v>2007</v>
      </c>
      <c r="F10140" s="10">
        <v>43522</v>
      </c>
      <c r="G10140" s="6">
        <v>2</v>
      </c>
      <c r="H10140" s="11">
        <f>VLOOKUP(B10140,[1]!Product_Data[#Data],4,0)</f>
        <v>561</v>
      </c>
      <c r="I10140" s="11">
        <f>VLOOKUP(B10140,[1]!Product_Data[#Data],3,0)</f>
        <v>421</v>
      </c>
      <c r="J10140" s="11">
        <f t="shared" si="951"/>
        <v>842</v>
      </c>
      <c r="K10140" s="11">
        <f t="shared" si="952"/>
        <v>1122</v>
      </c>
      <c r="L10140" s="11">
        <f t="shared" si="953"/>
        <v>280</v>
      </c>
      <c r="M10140" t="str">
        <f>VLOOKUP(C10140,[1]!Location_Data[#Data],2,0)</f>
        <v>Costa Mesa</v>
      </c>
      <c r="N10140" t="str">
        <f>VLOOKUP(D10140,[1]!Salespeople_Data[#Data],2,0)</f>
        <v>Gary Rodriguez</v>
      </c>
      <c r="O10140" t="str">
        <f>VLOOKUP(E10140,[1]!Customer_Data[#Data],2,0)</f>
        <v>Samuel Burke</v>
      </c>
      <c r="P10140" s="15">
        <f t="shared" si="948"/>
        <v>3</v>
      </c>
      <c r="Q10140">
        <f t="shared" si="949"/>
        <v>2</v>
      </c>
      <c r="R10140">
        <f t="shared" si="950"/>
        <v>2019</v>
      </c>
    </row>
    <row r="10141" spans="1:18" x14ac:dyDescent="0.25">
      <c r="A10141" s="6" t="s">
        <v>11167</v>
      </c>
      <c r="B10141" s="6" t="s">
        <v>185</v>
      </c>
      <c r="C10141" s="6" t="s">
        <v>331</v>
      </c>
      <c r="D10141" s="6" t="s">
        <v>345</v>
      </c>
      <c r="E10141" s="6" t="s">
        <v>1562</v>
      </c>
      <c r="F10141" s="10">
        <v>43733</v>
      </c>
      <c r="G10141" s="6">
        <v>2</v>
      </c>
      <c r="H10141" s="11">
        <f>VLOOKUP(B10141,[1]!Product_Data[#Data],4,0)</f>
        <v>667</v>
      </c>
      <c r="I10141" s="11">
        <f>VLOOKUP(B10141,[1]!Product_Data[#Data],3,0)</f>
        <v>387</v>
      </c>
      <c r="J10141" s="11">
        <f t="shared" si="951"/>
        <v>774</v>
      </c>
      <c r="K10141" s="11">
        <f t="shared" si="952"/>
        <v>1334</v>
      </c>
      <c r="L10141" s="11">
        <f t="shared" si="953"/>
        <v>560</v>
      </c>
      <c r="M10141" t="str">
        <f>VLOOKUP(C10141,[1]!Location_Data[#Data],2,0)</f>
        <v>Sunnyvale</v>
      </c>
      <c r="N10141" t="str">
        <f>VLOOKUP(D10141,[1]!Salespeople_Data[#Data],2,0)</f>
        <v>Larry Marshall</v>
      </c>
      <c r="O10141" t="str">
        <f>VLOOKUP(E10141,[1]!Customer_Data[#Data],2,0)</f>
        <v>Samuel Hamilton</v>
      </c>
      <c r="P10141" s="15">
        <f t="shared" si="948"/>
        <v>4</v>
      </c>
      <c r="Q10141">
        <f t="shared" si="949"/>
        <v>9</v>
      </c>
      <c r="R10141">
        <f t="shared" si="950"/>
        <v>2019</v>
      </c>
    </row>
    <row r="10142" spans="1:18" x14ac:dyDescent="0.25">
      <c r="A10142" s="6" t="s">
        <v>11168</v>
      </c>
      <c r="B10142" s="6" t="s">
        <v>43</v>
      </c>
      <c r="C10142" s="6" t="s">
        <v>220</v>
      </c>
      <c r="D10142" s="6" t="s">
        <v>15</v>
      </c>
      <c r="E10142" s="6" t="s">
        <v>453</v>
      </c>
      <c r="F10142" s="10">
        <v>43814</v>
      </c>
      <c r="G10142" s="6">
        <v>2</v>
      </c>
      <c r="H10142" s="11">
        <f>VLOOKUP(B10142,[1]!Product_Data[#Data],4,0)</f>
        <v>356</v>
      </c>
      <c r="I10142" s="11">
        <f>VLOOKUP(B10142,[1]!Product_Data[#Data],3,0)</f>
        <v>292</v>
      </c>
      <c r="J10142" s="11">
        <f t="shared" si="951"/>
        <v>584</v>
      </c>
      <c r="K10142" s="11">
        <f t="shared" si="952"/>
        <v>712</v>
      </c>
      <c r="L10142" s="11">
        <f t="shared" si="953"/>
        <v>128</v>
      </c>
      <c r="M10142" t="str">
        <f>VLOOKUP(C10142,[1]!Location_Data[#Data],2,0)</f>
        <v>Modesto</v>
      </c>
      <c r="N10142" t="str">
        <f>VLOOKUP(D10142,[1]!Salespeople_Data[#Data],2,0)</f>
        <v>Ryan Butler</v>
      </c>
      <c r="O10142" t="str">
        <f>VLOOKUP(E10142,[1]!Customer_Data[#Data],2,0)</f>
        <v>Jimmy Ray</v>
      </c>
      <c r="P10142" s="15">
        <f t="shared" si="948"/>
        <v>1</v>
      </c>
      <c r="Q10142">
        <f t="shared" si="949"/>
        <v>12</v>
      </c>
      <c r="R10142">
        <f t="shared" si="950"/>
        <v>2019</v>
      </c>
    </row>
    <row r="10143" spans="1:18" x14ac:dyDescent="0.25">
      <c r="A10143" s="6" t="s">
        <v>11169</v>
      </c>
      <c r="B10143" s="6" t="s">
        <v>818</v>
      </c>
      <c r="C10143" s="6" t="s">
        <v>100</v>
      </c>
      <c r="D10143" s="6" t="s">
        <v>30</v>
      </c>
      <c r="E10143" s="6" t="s">
        <v>401</v>
      </c>
      <c r="F10143" s="10">
        <v>43626</v>
      </c>
      <c r="G10143" s="6">
        <v>1</v>
      </c>
      <c r="H10143" s="11">
        <f>VLOOKUP(B10143,[1]!Product_Data[#Data],4,0)</f>
        <v>1638</v>
      </c>
      <c r="I10143" s="11">
        <f>VLOOKUP(B10143,[1]!Product_Data[#Data],3,0)</f>
        <v>1261</v>
      </c>
      <c r="J10143" s="11">
        <f t="shared" si="951"/>
        <v>1261</v>
      </c>
      <c r="K10143" s="11">
        <f t="shared" si="952"/>
        <v>1638</v>
      </c>
      <c r="L10143" s="11">
        <f t="shared" si="953"/>
        <v>377</v>
      </c>
      <c r="M10143" t="str">
        <f>VLOOKUP(C10143,[1]!Location_Data[#Data],2,0)</f>
        <v>Victorville</v>
      </c>
      <c r="N10143" t="str">
        <f>VLOOKUP(D10143,[1]!Salespeople_Data[#Data],2,0)</f>
        <v>Carl Hall</v>
      </c>
      <c r="O10143" t="str">
        <f>VLOOKUP(E10143,[1]!Customer_Data[#Data],2,0)</f>
        <v>Robert Murphy</v>
      </c>
      <c r="P10143" s="15">
        <f t="shared" si="948"/>
        <v>2</v>
      </c>
      <c r="Q10143">
        <f t="shared" si="949"/>
        <v>6</v>
      </c>
      <c r="R10143">
        <f t="shared" si="950"/>
        <v>2019</v>
      </c>
    </row>
    <row r="10144" spans="1:18" x14ac:dyDescent="0.25">
      <c r="A10144" s="6" t="s">
        <v>11170</v>
      </c>
      <c r="B10144" s="6" t="s">
        <v>238</v>
      </c>
      <c r="C10144" s="6" t="s">
        <v>527</v>
      </c>
      <c r="D10144" s="6" t="s">
        <v>58</v>
      </c>
      <c r="E10144" s="6" t="s">
        <v>317</v>
      </c>
      <c r="F10144" s="10">
        <v>43680</v>
      </c>
      <c r="G10144" s="6">
        <v>3</v>
      </c>
      <c r="H10144" s="11">
        <f>VLOOKUP(B10144,[1]!Product_Data[#Data],4,0)</f>
        <v>871</v>
      </c>
      <c r="I10144" s="11">
        <f>VLOOKUP(B10144,[1]!Product_Data[#Data],3,0)</f>
        <v>540</v>
      </c>
      <c r="J10144" s="11">
        <f t="shared" si="951"/>
        <v>1620</v>
      </c>
      <c r="K10144" s="11">
        <f t="shared" si="952"/>
        <v>2613</v>
      </c>
      <c r="L10144" s="11">
        <f t="shared" si="953"/>
        <v>993</v>
      </c>
      <c r="M10144" t="str">
        <f>VLOOKUP(C10144,[1]!Location_Data[#Data],2,0)</f>
        <v>Stockton</v>
      </c>
      <c r="N10144" t="str">
        <f>VLOOKUP(D10144,[1]!Salespeople_Data[#Data],2,0)</f>
        <v>Christopher Tucker</v>
      </c>
      <c r="O10144" t="str">
        <f>VLOOKUP(E10144,[1]!Customer_Data[#Data],2,0)</f>
        <v>Jimmy Morrison</v>
      </c>
      <c r="P10144" s="15">
        <f t="shared" si="948"/>
        <v>7</v>
      </c>
      <c r="Q10144">
        <f t="shared" si="949"/>
        <v>8</v>
      </c>
      <c r="R10144">
        <f t="shared" si="950"/>
        <v>2019</v>
      </c>
    </row>
    <row r="10145" spans="1:18" x14ac:dyDescent="0.25">
      <c r="A10145" s="6" t="s">
        <v>11171</v>
      </c>
      <c r="B10145" s="6" t="s">
        <v>155</v>
      </c>
      <c r="C10145" s="6" t="s">
        <v>276</v>
      </c>
      <c r="D10145" s="6" t="s">
        <v>216</v>
      </c>
      <c r="E10145" s="6" t="s">
        <v>1689</v>
      </c>
      <c r="F10145" s="10">
        <v>43560</v>
      </c>
      <c r="G10145" s="6">
        <v>3</v>
      </c>
      <c r="H10145" s="11">
        <f>VLOOKUP(B10145,[1]!Product_Data[#Data],4,0)</f>
        <v>1353</v>
      </c>
      <c r="I10145" s="11">
        <f>VLOOKUP(B10145,[1]!Product_Data[#Data],3,0)</f>
        <v>947</v>
      </c>
      <c r="J10145" s="11">
        <f t="shared" si="951"/>
        <v>2841</v>
      </c>
      <c r="K10145" s="11">
        <f t="shared" si="952"/>
        <v>4059</v>
      </c>
      <c r="L10145" s="11">
        <f t="shared" si="953"/>
        <v>1218</v>
      </c>
      <c r="M10145" t="str">
        <f>VLOOKUP(C10145,[1]!Location_Data[#Data],2,0)</f>
        <v>Orange</v>
      </c>
      <c r="N10145" t="str">
        <f>VLOOKUP(D10145,[1]!Salespeople_Data[#Data],2,0)</f>
        <v>Ernest Wagner</v>
      </c>
      <c r="O10145" t="str">
        <f>VLOOKUP(E10145,[1]!Customer_Data[#Data],2,0)</f>
        <v>Billy Gonzales</v>
      </c>
      <c r="P10145" s="15">
        <f t="shared" si="948"/>
        <v>6</v>
      </c>
      <c r="Q10145">
        <f t="shared" si="949"/>
        <v>4</v>
      </c>
      <c r="R10145">
        <f t="shared" si="950"/>
        <v>2019</v>
      </c>
    </row>
    <row r="10146" spans="1:18" x14ac:dyDescent="0.25">
      <c r="A10146" s="6" t="s">
        <v>11172</v>
      </c>
      <c r="B10146" s="6" t="s">
        <v>144</v>
      </c>
      <c r="C10146" s="6" t="s">
        <v>66</v>
      </c>
      <c r="D10146" s="6" t="s">
        <v>159</v>
      </c>
      <c r="E10146" s="6" t="s">
        <v>580</v>
      </c>
      <c r="F10146" s="10">
        <v>43804</v>
      </c>
      <c r="G10146" s="6">
        <v>1</v>
      </c>
      <c r="H10146" s="11">
        <f>VLOOKUP(B10146,[1]!Product_Data[#Data],4,0)</f>
        <v>2410</v>
      </c>
      <c r="I10146" s="11">
        <f>VLOOKUP(B10146,[1]!Product_Data[#Data],3,0)</f>
        <v>1518</v>
      </c>
      <c r="J10146" s="11">
        <f t="shared" si="951"/>
        <v>1518</v>
      </c>
      <c r="K10146" s="11">
        <f t="shared" si="952"/>
        <v>2410</v>
      </c>
      <c r="L10146" s="11">
        <f t="shared" si="953"/>
        <v>892</v>
      </c>
      <c r="M10146" t="str">
        <f>VLOOKUP(C10146,[1]!Location_Data[#Data],2,0)</f>
        <v>Ontario</v>
      </c>
      <c r="N10146" t="str">
        <f>VLOOKUP(D10146,[1]!Salespeople_Data[#Data],2,0)</f>
        <v>Bobby Russell</v>
      </c>
      <c r="O10146" t="str">
        <f>VLOOKUP(E10146,[1]!Customer_Data[#Data],2,0)</f>
        <v>Bobby Murray</v>
      </c>
      <c r="P10146" s="15">
        <f t="shared" si="948"/>
        <v>5</v>
      </c>
      <c r="Q10146">
        <f t="shared" si="949"/>
        <v>12</v>
      </c>
      <c r="R10146">
        <f t="shared" si="950"/>
        <v>2019</v>
      </c>
    </row>
    <row r="10147" spans="1:18" x14ac:dyDescent="0.25">
      <c r="A10147" s="6" t="s">
        <v>11173</v>
      </c>
      <c r="B10147" s="6" t="s">
        <v>238</v>
      </c>
      <c r="C10147" s="6" t="s">
        <v>9</v>
      </c>
      <c r="D10147" s="6" t="s">
        <v>359</v>
      </c>
      <c r="E10147" s="6" t="s">
        <v>1077</v>
      </c>
      <c r="F10147" s="10">
        <v>43814</v>
      </c>
      <c r="G10147" s="6">
        <v>1</v>
      </c>
      <c r="H10147" s="11">
        <f>VLOOKUP(B10147,[1]!Product_Data[#Data],4,0)</f>
        <v>871</v>
      </c>
      <c r="I10147" s="11">
        <f>VLOOKUP(B10147,[1]!Product_Data[#Data],3,0)</f>
        <v>540</v>
      </c>
      <c r="J10147" s="11">
        <f t="shared" si="951"/>
        <v>540</v>
      </c>
      <c r="K10147" s="11">
        <f t="shared" si="952"/>
        <v>871</v>
      </c>
      <c r="L10147" s="11">
        <f t="shared" si="953"/>
        <v>331</v>
      </c>
      <c r="M10147" t="str">
        <f>VLOOKUP(C10147,[1]!Location_Data[#Data],2,0)</f>
        <v>San Mateo</v>
      </c>
      <c r="N10147" t="str">
        <f>VLOOKUP(D10147,[1]!Salespeople_Data[#Data],2,0)</f>
        <v>Eugene Holmes</v>
      </c>
      <c r="O10147" t="str">
        <f>VLOOKUP(E10147,[1]!Customer_Data[#Data],2,0)</f>
        <v>Henry Diaz</v>
      </c>
      <c r="P10147" s="15">
        <f t="shared" si="948"/>
        <v>1</v>
      </c>
      <c r="Q10147">
        <f t="shared" si="949"/>
        <v>12</v>
      </c>
      <c r="R10147">
        <f t="shared" si="950"/>
        <v>2019</v>
      </c>
    </row>
    <row r="10148" spans="1:18" x14ac:dyDescent="0.25">
      <c r="A10148" s="6" t="s">
        <v>11174</v>
      </c>
      <c r="B10148" s="6" t="s">
        <v>185</v>
      </c>
      <c r="C10148" s="6" t="s">
        <v>386</v>
      </c>
      <c r="D10148" s="6" t="s">
        <v>165</v>
      </c>
      <c r="E10148" s="6" t="s">
        <v>2133</v>
      </c>
      <c r="F10148" s="10">
        <v>43530</v>
      </c>
      <c r="G10148" s="6">
        <v>2</v>
      </c>
      <c r="H10148" s="11">
        <f>VLOOKUP(B10148,[1]!Product_Data[#Data],4,0)</f>
        <v>667</v>
      </c>
      <c r="I10148" s="11">
        <f>VLOOKUP(B10148,[1]!Product_Data[#Data],3,0)</f>
        <v>387</v>
      </c>
      <c r="J10148" s="11">
        <f t="shared" si="951"/>
        <v>774</v>
      </c>
      <c r="K10148" s="11">
        <f t="shared" si="952"/>
        <v>1334</v>
      </c>
      <c r="L10148" s="11">
        <f t="shared" si="953"/>
        <v>560</v>
      </c>
      <c r="M10148" t="str">
        <f>VLOOKUP(C10148,[1]!Location_Data[#Data],2,0)</f>
        <v>Carlsbad</v>
      </c>
      <c r="N10148" t="str">
        <f>VLOOKUP(D10148,[1]!Salespeople_Data[#Data],2,0)</f>
        <v>Joe Sims</v>
      </c>
      <c r="O10148" t="str">
        <f>VLOOKUP(E10148,[1]!Customer_Data[#Data],2,0)</f>
        <v>Willie Mason</v>
      </c>
      <c r="P10148" s="15">
        <f t="shared" si="948"/>
        <v>4</v>
      </c>
      <c r="Q10148">
        <f t="shared" si="949"/>
        <v>3</v>
      </c>
      <c r="R10148">
        <f t="shared" si="950"/>
        <v>2019</v>
      </c>
    </row>
    <row r="10149" spans="1:18" x14ac:dyDescent="0.25">
      <c r="A10149" s="6" t="s">
        <v>11175</v>
      </c>
      <c r="B10149" s="6" t="s">
        <v>383</v>
      </c>
      <c r="C10149" s="6" t="s">
        <v>436</v>
      </c>
      <c r="D10149" s="6" t="s">
        <v>264</v>
      </c>
      <c r="E10149" s="6" t="s">
        <v>2010</v>
      </c>
      <c r="F10149" s="10">
        <v>43682</v>
      </c>
      <c r="G10149" s="6">
        <v>1</v>
      </c>
      <c r="H10149" s="11">
        <f>VLOOKUP(B10149,[1]!Product_Data[#Data],4,0)</f>
        <v>1494</v>
      </c>
      <c r="I10149" s="11">
        <f>VLOOKUP(B10149,[1]!Product_Data[#Data],3,0)</f>
        <v>971</v>
      </c>
      <c r="J10149" s="11">
        <f t="shared" si="951"/>
        <v>971</v>
      </c>
      <c r="K10149" s="11">
        <f t="shared" si="952"/>
        <v>1494</v>
      </c>
      <c r="L10149" s="11">
        <f t="shared" si="953"/>
        <v>523</v>
      </c>
      <c r="M10149" t="str">
        <f>VLOOKUP(C10149,[1]!Location_Data[#Data],2,0)</f>
        <v>Jurupa Valley</v>
      </c>
      <c r="N10149" t="str">
        <f>VLOOKUP(D10149,[1]!Salespeople_Data[#Data],2,0)</f>
        <v>Ernest Wheeler</v>
      </c>
      <c r="O10149" t="str">
        <f>VLOOKUP(E10149,[1]!Customer_Data[#Data],2,0)</f>
        <v>Shawn Cook</v>
      </c>
      <c r="P10149" s="15">
        <f t="shared" si="948"/>
        <v>2</v>
      </c>
      <c r="Q10149">
        <f t="shared" si="949"/>
        <v>8</v>
      </c>
      <c r="R10149">
        <f t="shared" si="950"/>
        <v>2019</v>
      </c>
    </row>
    <row r="10150" spans="1:18" x14ac:dyDescent="0.25">
      <c r="A10150" s="6" t="s">
        <v>11176</v>
      </c>
      <c r="B10150" s="6" t="s">
        <v>340</v>
      </c>
      <c r="C10150" s="6" t="s">
        <v>276</v>
      </c>
      <c r="D10150" s="6" t="s">
        <v>53</v>
      </c>
      <c r="E10150" s="6" t="s">
        <v>656</v>
      </c>
      <c r="F10150" s="10">
        <v>43570</v>
      </c>
      <c r="G10150" s="6">
        <v>1</v>
      </c>
      <c r="H10150" s="11">
        <f>VLOOKUP(B10150,[1]!Product_Data[#Data],4,0)</f>
        <v>1967</v>
      </c>
      <c r="I10150" s="11">
        <f>VLOOKUP(B10150,[1]!Product_Data[#Data],3,0)</f>
        <v>1397</v>
      </c>
      <c r="J10150" s="11">
        <f t="shared" si="951"/>
        <v>1397</v>
      </c>
      <c r="K10150" s="11">
        <f t="shared" si="952"/>
        <v>1967</v>
      </c>
      <c r="L10150" s="11">
        <f t="shared" si="953"/>
        <v>570</v>
      </c>
      <c r="M10150" t="str">
        <f>VLOOKUP(C10150,[1]!Location_Data[#Data],2,0)</f>
        <v>Orange</v>
      </c>
      <c r="N10150" t="str">
        <f>VLOOKUP(D10150,[1]!Salespeople_Data[#Data],2,0)</f>
        <v>Scott Mason</v>
      </c>
      <c r="O10150" t="str">
        <f>VLOOKUP(E10150,[1]!Customer_Data[#Data],2,0)</f>
        <v>Harry Castillo</v>
      </c>
      <c r="P10150" s="15">
        <f t="shared" si="948"/>
        <v>2</v>
      </c>
      <c r="Q10150">
        <f t="shared" si="949"/>
        <v>4</v>
      </c>
      <c r="R10150">
        <f t="shared" si="950"/>
        <v>2019</v>
      </c>
    </row>
    <row r="10151" spans="1:18" x14ac:dyDescent="0.25">
      <c r="A10151" s="6" t="s">
        <v>11177</v>
      </c>
      <c r="B10151" s="6" t="s">
        <v>38</v>
      </c>
      <c r="C10151" s="6" t="s">
        <v>220</v>
      </c>
      <c r="D10151" s="6" t="s">
        <v>345</v>
      </c>
      <c r="E10151" s="6" t="s">
        <v>3024</v>
      </c>
      <c r="F10151" s="10">
        <v>43637</v>
      </c>
      <c r="G10151" s="6">
        <v>1</v>
      </c>
      <c r="H10151" s="11">
        <f>VLOOKUP(B10151,[1]!Product_Data[#Data],4,0)</f>
        <v>2283</v>
      </c>
      <c r="I10151" s="11">
        <f>VLOOKUP(B10151,[1]!Product_Data[#Data],3,0)</f>
        <v>1484</v>
      </c>
      <c r="J10151" s="11">
        <f t="shared" si="951"/>
        <v>1484</v>
      </c>
      <c r="K10151" s="11">
        <f t="shared" si="952"/>
        <v>2283</v>
      </c>
      <c r="L10151" s="11">
        <f t="shared" si="953"/>
        <v>799</v>
      </c>
      <c r="M10151" t="str">
        <f>VLOOKUP(C10151,[1]!Location_Data[#Data],2,0)</f>
        <v>Modesto</v>
      </c>
      <c r="N10151" t="str">
        <f>VLOOKUP(D10151,[1]!Salespeople_Data[#Data],2,0)</f>
        <v>Larry Marshall</v>
      </c>
      <c r="O10151" t="str">
        <f>VLOOKUP(E10151,[1]!Customer_Data[#Data],2,0)</f>
        <v>Richard Jordan</v>
      </c>
      <c r="P10151" s="15">
        <f t="shared" si="948"/>
        <v>6</v>
      </c>
      <c r="Q10151">
        <f t="shared" si="949"/>
        <v>6</v>
      </c>
      <c r="R10151">
        <f t="shared" si="950"/>
        <v>2019</v>
      </c>
    </row>
    <row r="10152" spans="1:18" x14ac:dyDescent="0.25">
      <c r="A10152" s="6" t="s">
        <v>11178</v>
      </c>
      <c r="B10152" s="6" t="s">
        <v>403</v>
      </c>
      <c r="C10152" s="6" t="s">
        <v>57</v>
      </c>
      <c r="D10152" s="6" t="s">
        <v>111</v>
      </c>
      <c r="E10152" s="6" t="s">
        <v>107</v>
      </c>
      <c r="F10152" s="10">
        <v>43594</v>
      </c>
      <c r="G10152" s="6">
        <v>1</v>
      </c>
      <c r="H10152" s="11">
        <f>VLOOKUP(B10152,[1]!Product_Data[#Data],4,0)</f>
        <v>392</v>
      </c>
      <c r="I10152" s="11">
        <f>VLOOKUP(B10152,[1]!Product_Data[#Data],3,0)</f>
        <v>255</v>
      </c>
      <c r="J10152" s="11">
        <f t="shared" si="951"/>
        <v>255</v>
      </c>
      <c r="K10152" s="11">
        <f t="shared" si="952"/>
        <v>392</v>
      </c>
      <c r="L10152" s="11">
        <f t="shared" si="953"/>
        <v>137</v>
      </c>
      <c r="M10152" t="str">
        <f>VLOOKUP(C10152,[1]!Location_Data[#Data],2,0)</f>
        <v>Thousand Oaks</v>
      </c>
      <c r="N10152" t="str">
        <f>VLOOKUP(D10152,[1]!Salespeople_Data[#Data],2,0)</f>
        <v>Ryan Welch</v>
      </c>
      <c r="O10152" t="str">
        <f>VLOOKUP(E10152,[1]!Customer_Data[#Data],2,0)</f>
        <v>Jonathan Moreno</v>
      </c>
      <c r="P10152" s="15">
        <f t="shared" si="948"/>
        <v>5</v>
      </c>
      <c r="Q10152">
        <f t="shared" si="949"/>
        <v>5</v>
      </c>
      <c r="R10152">
        <f t="shared" si="950"/>
        <v>2019</v>
      </c>
    </row>
    <row r="10153" spans="1:18" x14ac:dyDescent="0.25">
      <c r="A10153" s="6" t="s">
        <v>11179</v>
      </c>
      <c r="B10153" s="6" t="s">
        <v>431</v>
      </c>
      <c r="C10153" s="6" t="s">
        <v>95</v>
      </c>
      <c r="D10153" s="6" t="s">
        <v>49</v>
      </c>
      <c r="E10153" s="6" t="s">
        <v>1666</v>
      </c>
      <c r="F10153" s="10">
        <v>43769</v>
      </c>
      <c r="G10153" s="6">
        <v>1</v>
      </c>
      <c r="H10153" s="11">
        <f>VLOOKUP(B10153,[1]!Product_Data[#Data],4,0)</f>
        <v>290</v>
      </c>
      <c r="I10153" s="11">
        <f>VLOOKUP(B10153,[1]!Product_Data[#Data],3,0)</f>
        <v>200</v>
      </c>
      <c r="J10153" s="11">
        <f t="shared" si="951"/>
        <v>200</v>
      </c>
      <c r="K10153" s="11">
        <f t="shared" si="952"/>
        <v>290</v>
      </c>
      <c r="L10153" s="11">
        <f t="shared" si="953"/>
        <v>90</v>
      </c>
      <c r="M10153" t="str">
        <f>VLOOKUP(C10153,[1]!Location_Data[#Data],2,0)</f>
        <v>Fullerton</v>
      </c>
      <c r="N10153" t="str">
        <f>VLOOKUP(D10153,[1]!Salespeople_Data[#Data],2,0)</f>
        <v>Walter Cook</v>
      </c>
      <c r="O10153" t="str">
        <f>VLOOKUP(E10153,[1]!Customer_Data[#Data],2,0)</f>
        <v>Mark Montgomery</v>
      </c>
      <c r="P10153" s="15">
        <f t="shared" si="948"/>
        <v>5</v>
      </c>
      <c r="Q10153">
        <f t="shared" si="949"/>
        <v>10</v>
      </c>
      <c r="R10153">
        <f t="shared" si="950"/>
        <v>2019</v>
      </c>
    </row>
    <row r="10154" spans="1:18" x14ac:dyDescent="0.25">
      <c r="A10154" s="6" t="s">
        <v>11180</v>
      </c>
      <c r="B10154" s="6" t="s">
        <v>207</v>
      </c>
      <c r="C10154" s="6" t="s">
        <v>48</v>
      </c>
      <c r="D10154" s="6" t="s">
        <v>250</v>
      </c>
      <c r="E10154" s="6" t="s">
        <v>334</v>
      </c>
      <c r="F10154" s="10">
        <v>43679</v>
      </c>
      <c r="G10154" s="6">
        <v>3</v>
      </c>
      <c r="H10154" s="11">
        <f>VLOOKUP(B10154,[1]!Product_Data[#Data],4,0)</f>
        <v>2464</v>
      </c>
      <c r="I10154" s="11">
        <f>VLOOKUP(B10154,[1]!Product_Data[#Data],3,0)</f>
        <v>1774</v>
      </c>
      <c r="J10154" s="11">
        <f t="shared" si="951"/>
        <v>5322</v>
      </c>
      <c r="K10154" s="11">
        <f t="shared" si="952"/>
        <v>7392</v>
      </c>
      <c r="L10154" s="11">
        <f t="shared" si="953"/>
        <v>2070</v>
      </c>
      <c r="M10154" t="str">
        <f>VLOOKUP(C10154,[1]!Location_Data[#Data],2,0)</f>
        <v>Rialto</v>
      </c>
      <c r="N10154" t="str">
        <f>VLOOKUP(D10154,[1]!Salespeople_Data[#Data],2,0)</f>
        <v>Martin Carr</v>
      </c>
      <c r="O10154" t="str">
        <f>VLOOKUP(E10154,[1]!Customer_Data[#Data],2,0)</f>
        <v>Gregory Porter</v>
      </c>
      <c r="P10154" s="15">
        <f t="shared" si="948"/>
        <v>6</v>
      </c>
      <c r="Q10154">
        <f t="shared" si="949"/>
        <v>8</v>
      </c>
      <c r="R10154">
        <f t="shared" si="950"/>
        <v>2019</v>
      </c>
    </row>
    <row r="10155" spans="1:18" x14ac:dyDescent="0.25">
      <c r="A10155" s="6" t="s">
        <v>11181</v>
      </c>
      <c r="B10155" s="6" t="s">
        <v>155</v>
      </c>
      <c r="C10155" s="6" t="s">
        <v>169</v>
      </c>
      <c r="D10155" s="6" t="s">
        <v>359</v>
      </c>
      <c r="E10155" s="6" t="s">
        <v>1321</v>
      </c>
      <c r="F10155" s="10">
        <v>43577</v>
      </c>
      <c r="G10155" s="6">
        <v>1</v>
      </c>
      <c r="H10155" s="11">
        <f>VLOOKUP(B10155,[1]!Product_Data[#Data],4,0)</f>
        <v>1353</v>
      </c>
      <c r="I10155" s="11">
        <f>VLOOKUP(B10155,[1]!Product_Data[#Data],3,0)</f>
        <v>947</v>
      </c>
      <c r="J10155" s="11">
        <f t="shared" si="951"/>
        <v>947</v>
      </c>
      <c r="K10155" s="11">
        <f t="shared" si="952"/>
        <v>1353</v>
      </c>
      <c r="L10155" s="11">
        <f t="shared" si="953"/>
        <v>406</v>
      </c>
      <c r="M10155" t="str">
        <f>VLOOKUP(C10155,[1]!Location_Data[#Data],2,0)</f>
        <v>Vista</v>
      </c>
      <c r="N10155" t="str">
        <f>VLOOKUP(D10155,[1]!Salespeople_Data[#Data],2,0)</f>
        <v>Eugene Holmes</v>
      </c>
      <c r="O10155" t="str">
        <f>VLOOKUP(E10155,[1]!Customer_Data[#Data],2,0)</f>
        <v>Edward Wright</v>
      </c>
      <c r="P10155" s="15">
        <f t="shared" si="948"/>
        <v>2</v>
      </c>
      <c r="Q10155">
        <f t="shared" si="949"/>
        <v>4</v>
      </c>
      <c r="R10155">
        <f t="shared" si="950"/>
        <v>2019</v>
      </c>
    </row>
    <row r="10156" spans="1:18" x14ac:dyDescent="0.25">
      <c r="A10156" s="6" t="s">
        <v>11182</v>
      </c>
      <c r="B10156" s="6" t="s">
        <v>440</v>
      </c>
      <c r="C10156" s="6" t="s">
        <v>95</v>
      </c>
      <c r="D10156" s="6" t="s">
        <v>136</v>
      </c>
      <c r="E10156" s="6" t="s">
        <v>929</v>
      </c>
      <c r="F10156" s="10">
        <v>43562</v>
      </c>
      <c r="G10156" s="6">
        <v>2</v>
      </c>
      <c r="H10156" s="11">
        <f>VLOOKUP(B10156,[1]!Product_Data[#Data],4,0)</f>
        <v>800</v>
      </c>
      <c r="I10156" s="11">
        <f>VLOOKUP(B10156,[1]!Product_Data[#Data],3,0)</f>
        <v>536</v>
      </c>
      <c r="J10156" s="11">
        <f t="shared" si="951"/>
        <v>1072</v>
      </c>
      <c r="K10156" s="11">
        <f t="shared" si="952"/>
        <v>1600</v>
      </c>
      <c r="L10156" s="11">
        <f t="shared" si="953"/>
        <v>528</v>
      </c>
      <c r="M10156" t="str">
        <f>VLOOKUP(C10156,[1]!Location_Data[#Data],2,0)</f>
        <v>Fullerton</v>
      </c>
      <c r="N10156" t="str">
        <f>VLOOKUP(D10156,[1]!Salespeople_Data[#Data],2,0)</f>
        <v>Clarence Fox</v>
      </c>
      <c r="O10156" t="str">
        <f>VLOOKUP(E10156,[1]!Customer_Data[#Data],2,0)</f>
        <v>Victor Ramos</v>
      </c>
      <c r="P10156" s="15">
        <f t="shared" si="948"/>
        <v>1</v>
      </c>
      <c r="Q10156">
        <f t="shared" si="949"/>
        <v>4</v>
      </c>
      <c r="R10156">
        <f t="shared" si="950"/>
        <v>2019</v>
      </c>
    </row>
    <row r="10157" spans="1:18" x14ac:dyDescent="0.25">
      <c r="A10157" s="6" t="s">
        <v>11183</v>
      </c>
      <c r="B10157" s="6" t="s">
        <v>132</v>
      </c>
      <c r="C10157" s="6" t="s">
        <v>472</v>
      </c>
      <c r="D10157" s="6" t="s">
        <v>101</v>
      </c>
      <c r="E10157" s="6" t="s">
        <v>687</v>
      </c>
      <c r="F10157" s="10">
        <v>43753</v>
      </c>
      <c r="G10157" s="6">
        <v>3</v>
      </c>
      <c r="H10157" s="11">
        <f>VLOOKUP(B10157,[1]!Product_Data[#Data],4,0)</f>
        <v>2091</v>
      </c>
      <c r="I10157" s="11">
        <f>VLOOKUP(B10157,[1]!Product_Data[#Data],3,0)</f>
        <v>1485</v>
      </c>
      <c r="J10157" s="11">
        <f t="shared" si="951"/>
        <v>4455</v>
      </c>
      <c r="K10157" s="11">
        <f t="shared" si="952"/>
        <v>6273</v>
      </c>
      <c r="L10157" s="11">
        <f t="shared" si="953"/>
        <v>1818</v>
      </c>
      <c r="M10157" t="str">
        <f>VLOOKUP(C10157,[1]!Location_Data[#Data],2,0)</f>
        <v>Concord</v>
      </c>
      <c r="N10157" t="str">
        <f>VLOOKUP(D10157,[1]!Salespeople_Data[#Data],2,0)</f>
        <v>Scott Clark</v>
      </c>
      <c r="O10157" t="str">
        <f>VLOOKUP(E10157,[1]!Customer_Data[#Data],2,0)</f>
        <v>David Garrett</v>
      </c>
      <c r="P10157" s="15">
        <f t="shared" si="948"/>
        <v>3</v>
      </c>
      <c r="Q10157">
        <f t="shared" si="949"/>
        <v>10</v>
      </c>
      <c r="R10157">
        <f t="shared" si="950"/>
        <v>2019</v>
      </c>
    </row>
    <row r="10158" spans="1:18" x14ac:dyDescent="0.25">
      <c r="A10158" s="6" t="s">
        <v>11184</v>
      </c>
      <c r="B10158" s="6" t="s">
        <v>311</v>
      </c>
      <c r="C10158" s="6" t="s">
        <v>149</v>
      </c>
      <c r="D10158" s="6" t="s">
        <v>40</v>
      </c>
      <c r="E10158" s="6" t="s">
        <v>810</v>
      </c>
      <c r="F10158" s="10">
        <v>43784</v>
      </c>
      <c r="G10158" s="6">
        <v>3</v>
      </c>
      <c r="H10158" s="11">
        <f>VLOOKUP(B10158,[1]!Product_Data[#Data],4,0)</f>
        <v>1743</v>
      </c>
      <c r="I10158" s="11">
        <f>VLOOKUP(B10158,[1]!Product_Data[#Data],3,0)</f>
        <v>872</v>
      </c>
      <c r="J10158" s="11">
        <f t="shared" si="951"/>
        <v>2616</v>
      </c>
      <c r="K10158" s="11">
        <f t="shared" si="952"/>
        <v>5229</v>
      </c>
      <c r="L10158" s="11">
        <f t="shared" si="953"/>
        <v>2613</v>
      </c>
      <c r="M10158" t="str">
        <f>VLOOKUP(C10158,[1]!Location_Data[#Data],2,0)</f>
        <v>Antioch</v>
      </c>
      <c r="N10158" t="str">
        <f>VLOOKUP(D10158,[1]!Salespeople_Data[#Data],2,0)</f>
        <v>Brian Hansen</v>
      </c>
      <c r="O10158" t="str">
        <f>VLOOKUP(E10158,[1]!Customer_Data[#Data],2,0)</f>
        <v>Nicholas Gilbert</v>
      </c>
      <c r="P10158" s="15">
        <f t="shared" si="948"/>
        <v>6</v>
      </c>
      <c r="Q10158">
        <f t="shared" si="949"/>
        <v>11</v>
      </c>
      <c r="R10158">
        <f t="shared" si="950"/>
        <v>2019</v>
      </c>
    </row>
    <row r="10159" spans="1:18" x14ac:dyDescent="0.25">
      <c r="A10159" s="6" t="s">
        <v>11185</v>
      </c>
      <c r="B10159" s="6" t="s">
        <v>203</v>
      </c>
      <c r="C10159" s="6" t="s">
        <v>272</v>
      </c>
      <c r="D10159" s="6" t="s">
        <v>80</v>
      </c>
      <c r="E10159" s="6" t="s">
        <v>781</v>
      </c>
      <c r="F10159" s="10">
        <v>43659</v>
      </c>
      <c r="G10159" s="6">
        <v>4</v>
      </c>
      <c r="H10159" s="11">
        <f>VLOOKUP(B10159,[1]!Product_Data[#Data],4,0)</f>
        <v>1414</v>
      </c>
      <c r="I10159" s="11">
        <f>VLOOKUP(B10159,[1]!Product_Data[#Data],3,0)</f>
        <v>962</v>
      </c>
      <c r="J10159" s="11">
        <f t="shared" si="951"/>
        <v>3848</v>
      </c>
      <c r="K10159" s="11">
        <f t="shared" si="952"/>
        <v>5656</v>
      </c>
      <c r="L10159" s="11">
        <f t="shared" si="953"/>
        <v>1808</v>
      </c>
      <c r="M10159" t="str">
        <f>VLOOKUP(C10159,[1]!Location_Data[#Data],2,0)</f>
        <v>Torrance</v>
      </c>
      <c r="N10159" t="str">
        <f>VLOOKUP(D10159,[1]!Salespeople_Data[#Data],2,0)</f>
        <v>Henry Nelson</v>
      </c>
      <c r="O10159" t="str">
        <f>VLOOKUP(E10159,[1]!Customer_Data[#Data],2,0)</f>
        <v>Kenneth Simpson</v>
      </c>
      <c r="P10159" s="15">
        <f t="shared" si="948"/>
        <v>7</v>
      </c>
      <c r="Q10159">
        <f t="shared" si="949"/>
        <v>7</v>
      </c>
      <c r="R10159">
        <f t="shared" si="950"/>
        <v>2019</v>
      </c>
    </row>
    <row r="10160" spans="1:18" x14ac:dyDescent="0.25">
      <c r="A10160" s="6" t="s">
        <v>11186</v>
      </c>
      <c r="B10160" s="6" t="s">
        <v>461</v>
      </c>
      <c r="C10160" s="6" t="s">
        <v>145</v>
      </c>
      <c r="D10160" s="6" t="s">
        <v>35</v>
      </c>
      <c r="E10160" s="6" t="s">
        <v>2058</v>
      </c>
      <c r="F10160" s="10">
        <v>43546</v>
      </c>
      <c r="G10160" s="6">
        <v>4</v>
      </c>
      <c r="H10160" s="11">
        <f>VLOOKUP(B10160,[1]!Product_Data[#Data],4,0)</f>
        <v>35</v>
      </c>
      <c r="I10160" s="11">
        <f>VLOOKUP(B10160,[1]!Product_Data[#Data],3,0)</f>
        <v>22</v>
      </c>
      <c r="J10160" s="11">
        <f t="shared" si="951"/>
        <v>88</v>
      </c>
      <c r="K10160" s="11">
        <f t="shared" si="952"/>
        <v>140</v>
      </c>
      <c r="L10160" s="11">
        <f t="shared" si="953"/>
        <v>52</v>
      </c>
      <c r="M10160" t="str">
        <f>VLOOKUP(C10160,[1]!Location_Data[#Data],2,0)</f>
        <v>Santa Maria</v>
      </c>
      <c r="N10160" t="str">
        <f>VLOOKUP(D10160,[1]!Salespeople_Data[#Data],2,0)</f>
        <v>Charles Harper</v>
      </c>
      <c r="O10160" t="str">
        <f>VLOOKUP(E10160,[1]!Customer_Data[#Data],2,0)</f>
        <v>Justin Miller</v>
      </c>
      <c r="P10160" s="15">
        <f t="shared" si="948"/>
        <v>6</v>
      </c>
      <c r="Q10160">
        <f t="shared" si="949"/>
        <v>3</v>
      </c>
      <c r="R10160">
        <f t="shared" si="950"/>
        <v>2019</v>
      </c>
    </row>
    <row r="10161" spans="1:18" x14ac:dyDescent="0.25">
      <c r="A10161" s="6" t="s">
        <v>11187</v>
      </c>
      <c r="B10161" s="6" t="s">
        <v>69</v>
      </c>
      <c r="C10161" s="6" t="s">
        <v>242</v>
      </c>
      <c r="D10161" s="6" t="s">
        <v>91</v>
      </c>
      <c r="E10161" s="6" t="s">
        <v>1483</v>
      </c>
      <c r="F10161" s="10">
        <v>43829</v>
      </c>
      <c r="G10161" s="6">
        <v>3</v>
      </c>
      <c r="H10161" s="11">
        <f>VLOOKUP(B10161,[1]!Product_Data[#Data],4,0)</f>
        <v>1351</v>
      </c>
      <c r="I10161" s="11">
        <f>VLOOKUP(B10161,[1]!Product_Data[#Data],3,0)</f>
        <v>1108</v>
      </c>
      <c r="J10161" s="11">
        <f t="shared" si="951"/>
        <v>3324</v>
      </c>
      <c r="K10161" s="11">
        <f t="shared" si="952"/>
        <v>4053</v>
      </c>
      <c r="L10161" s="11">
        <f t="shared" si="953"/>
        <v>729</v>
      </c>
      <c r="M10161" t="str">
        <f>VLOOKUP(C10161,[1]!Location_Data[#Data],2,0)</f>
        <v>Downey</v>
      </c>
      <c r="N10161" t="str">
        <f>VLOOKUP(D10161,[1]!Salespeople_Data[#Data],2,0)</f>
        <v>Howard Gardner</v>
      </c>
      <c r="O10161" t="str">
        <f>VLOOKUP(E10161,[1]!Customer_Data[#Data],2,0)</f>
        <v>Albert Rice</v>
      </c>
      <c r="P10161" s="15">
        <f t="shared" si="948"/>
        <v>2</v>
      </c>
      <c r="Q10161">
        <f t="shared" si="949"/>
        <v>12</v>
      </c>
      <c r="R10161">
        <f t="shared" si="950"/>
        <v>2019</v>
      </c>
    </row>
    <row r="10162" spans="1:18" x14ac:dyDescent="0.25">
      <c r="A10162" s="6" t="s">
        <v>11188</v>
      </c>
      <c r="B10162" s="6" t="s">
        <v>228</v>
      </c>
      <c r="C10162" s="6" t="s">
        <v>512</v>
      </c>
      <c r="D10162" s="6" t="s">
        <v>250</v>
      </c>
      <c r="E10162" s="6" t="s">
        <v>699</v>
      </c>
      <c r="F10162" s="10">
        <v>43594</v>
      </c>
      <c r="G10162" s="6">
        <v>1</v>
      </c>
      <c r="H10162" s="11">
        <f>VLOOKUP(B10162,[1]!Product_Data[#Data],4,0)</f>
        <v>1862</v>
      </c>
      <c r="I10162" s="11">
        <f>VLOOKUP(B10162,[1]!Product_Data[#Data],3,0)</f>
        <v>1173</v>
      </c>
      <c r="J10162" s="11">
        <f t="shared" si="951"/>
        <v>1173</v>
      </c>
      <c r="K10162" s="11">
        <f t="shared" si="952"/>
        <v>1862</v>
      </c>
      <c r="L10162" s="11">
        <f t="shared" si="953"/>
        <v>689</v>
      </c>
      <c r="M10162" t="str">
        <f>VLOOKUP(C10162,[1]!Location_Data[#Data],2,0)</f>
        <v>Long Beach</v>
      </c>
      <c r="N10162" t="str">
        <f>VLOOKUP(D10162,[1]!Salespeople_Data[#Data],2,0)</f>
        <v>Martin Carr</v>
      </c>
      <c r="O10162" t="str">
        <f>VLOOKUP(E10162,[1]!Customer_Data[#Data],2,0)</f>
        <v>Juan Harvey</v>
      </c>
      <c r="P10162" s="15">
        <f t="shared" si="948"/>
        <v>5</v>
      </c>
      <c r="Q10162">
        <f t="shared" si="949"/>
        <v>5</v>
      </c>
      <c r="R10162">
        <f t="shared" si="950"/>
        <v>2019</v>
      </c>
    </row>
    <row r="10163" spans="1:18" x14ac:dyDescent="0.25">
      <c r="A10163" s="6" t="s">
        <v>11189</v>
      </c>
      <c r="B10163" s="6" t="s">
        <v>181</v>
      </c>
      <c r="C10163" s="6" t="s">
        <v>174</v>
      </c>
      <c r="D10163" s="6" t="s">
        <v>20</v>
      </c>
      <c r="E10163" s="6" t="s">
        <v>470</v>
      </c>
      <c r="F10163" s="10">
        <v>43595</v>
      </c>
      <c r="G10163" s="6">
        <v>3</v>
      </c>
      <c r="H10163" s="11">
        <f>VLOOKUP(B10163,[1]!Product_Data[#Data],4,0)</f>
        <v>1500</v>
      </c>
      <c r="I10163" s="11">
        <f>VLOOKUP(B10163,[1]!Product_Data[#Data],3,0)</f>
        <v>900</v>
      </c>
      <c r="J10163" s="11">
        <f t="shared" si="951"/>
        <v>2700</v>
      </c>
      <c r="K10163" s="11">
        <f t="shared" si="952"/>
        <v>4500</v>
      </c>
      <c r="L10163" s="11">
        <f t="shared" si="953"/>
        <v>1800</v>
      </c>
      <c r="M10163" t="str">
        <f>VLOOKUP(C10163,[1]!Location_Data[#Data],2,0)</f>
        <v>Norwalk</v>
      </c>
      <c r="N10163" t="str">
        <f>VLOOKUP(D10163,[1]!Salespeople_Data[#Data],2,0)</f>
        <v>Joshua Cook</v>
      </c>
      <c r="O10163" t="str">
        <f>VLOOKUP(E10163,[1]!Customer_Data[#Data],2,0)</f>
        <v>Fred Jenkins</v>
      </c>
      <c r="P10163" s="15">
        <f t="shared" si="948"/>
        <v>6</v>
      </c>
      <c r="Q10163">
        <f t="shared" si="949"/>
        <v>5</v>
      </c>
      <c r="R10163">
        <f t="shared" si="950"/>
        <v>2019</v>
      </c>
    </row>
    <row r="10164" spans="1:18" x14ac:dyDescent="0.25">
      <c r="A10164" s="6" t="s">
        <v>11190</v>
      </c>
      <c r="B10164" s="6" t="s">
        <v>61</v>
      </c>
      <c r="C10164" s="6" t="s">
        <v>530</v>
      </c>
      <c r="D10164" s="6" t="s">
        <v>269</v>
      </c>
      <c r="E10164" s="6" t="s">
        <v>1577</v>
      </c>
      <c r="F10164" s="10">
        <v>43789</v>
      </c>
      <c r="G10164" s="6">
        <v>2</v>
      </c>
      <c r="H10164" s="11">
        <f>VLOOKUP(B10164,[1]!Product_Data[#Data],4,0)</f>
        <v>1889</v>
      </c>
      <c r="I10164" s="11">
        <f>VLOOKUP(B10164,[1]!Product_Data[#Data],3,0)</f>
        <v>945</v>
      </c>
      <c r="J10164" s="11">
        <f t="shared" si="951"/>
        <v>1890</v>
      </c>
      <c r="K10164" s="11">
        <f t="shared" si="952"/>
        <v>3778</v>
      </c>
      <c r="L10164" s="11">
        <f t="shared" si="953"/>
        <v>1888</v>
      </c>
      <c r="M10164" t="str">
        <f>VLOOKUP(C10164,[1]!Location_Data[#Data],2,0)</f>
        <v>San Buenaventura (Ventura)</v>
      </c>
      <c r="N10164" t="str">
        <f>VLOOKUP(D10164,[1]!Salespeople_Data[#Data],2,0)</f>
        <v>Kevin Butler</v>
      </c>
      <c r="O10164" t="str">
        <f>VLOOKUP(E10164,[1]!Customer_Data[#Data],2,0)</f>
        <v>Kevin Wood</v>
      </c>
      <c r="P10164" s="15">
        <f t="shared" si="948"/>
        <v>4</v>
      </c>
      <c r="Q10164">
        <f t="shared" si="949"/>
        <v>11</v>
      </c>
      <c r="R10164">
        <f t="shared" si="950"/>
        <v>2019</v>
      </c>
    </row>
    <row r="10165" spans="1:18" x14ac:dyDescent="0.25">
      <c r="A10165" s="6" t="s">
        <v>11191</v>
      </c>
      <c r="B10165" s="6" t="s">
        <v>340</v>
      </c>
      <c r="C10165" s="6" t="s">
        <v>458</v>
      </c>
      <c r="D10165" s="6" t="s">
        <v>308</v>
      </c>
      <c r="E10165" s="6" t="s">
        <v>1114</v>
      </c>
      <c r="F10165" s="10">
        <v>43816</v>
      </c>
      <c r="G10165" s="6">
        <v>4</v>
      </c>
      <c r="H10165" s="11">
        <f>VLOOKUP(B10165,[1]!Product_Data[#Data],4,0)</f>
        <v>1967</v>
      </c>
      <c r="I10165" s="11">
        <f>VLOOKUP(B10165,[1]!Product_Data[#Data],3,0)</f>
        <v>1397</v>
      </c>
      <c r="J10165" s="11">
        <f t="shared" si="951"/>
        <v>5588</v>
      </c>
      <c r="K10165" s="11">
        <f t="shared" si="952"/>
        <v>7868</v>
      </c>
      <c r="L10165" s="11">
        <f t="shared" si="953"/>
        <v>2280</v>
      </c>
      <c r="M10165" t="str">
        <f>VLOOKUP(C10165,[1]!Location_Data[#Data],2,0)</f>
        <v>Fontana</v>
      </c>
      <c r="N10165" t="str">
        <f>VLOOKUP(D10165,[1]!Salespeople_Data[#Data],2,0)</f>
        <v>Fred Robertson</v>
      </c>
      <c r="O10165" t="str">
        <f>VLOOKUP(E10165,[1]!Customer_Data[#Data],2,0)</f>
        <v>Patrick Brown</v>
      </c>
      <c r="P10165" s="15">
        <f t="shared" si="948"/>
        <v>3</v>
      </c>
      <c r="Q10165">
        <f t="shared" si="949"/>
        <v>12</v>
      </c>
      <c r="R10165">
        <f t="shared" si="950"/>
        <v>2019</v>
      </c>
    </row>
    <row r="10166" spans="1:18" x14ac:dyDescent="0.25">
      <c r="A10166" s="6" t="s">
        <v>11192</v>
      </c>
      <c r="B10166" s="6" t="s">
        <v>325</v>
      </c>
      <c r="C10166" s="6" t="s">
        <v>140</v>
      </c>
      <c r="D10166" s="6" t="s">
        <v>178</v>
      </c>
      <c r="E10166" s="6" t="s">
        <v>617</v>
      </c>
      <c r="F10166" s="10">
        <v>43821</v>
      </c>
      <c r="G10166" s="6">
        <v>4</v>
      </c>
      <c r="H10166" s="11">
        <f>VLOOKUP(B10166,[1]!Product_Data[#Data],4,0)</f>
        <v>1526</v>
      </c>
      <c r="I10166" s="11">
        <f>VLOOKUP(B10166,[1]!Product_Data[#Data],3,0)</f>
        <v>1251</v>
      </c>
      <c r="J10166" s="11">
        <f t="shared" si="951"/>
        <v>5004</v>
      </c>
      <c r="K10166" s="11">
        <f t="shared" si="952"/>
        <v>6104</v>
      </c>
      <c r="L10166" s="11">
        <f t="shared" si="953"/>
        <v>1100</v>
      </c>
      <c r="M10166" t="str">
        <f>VLOOKUP(C10166,[1]!Location_Data[#Data],2,0)</f>
        <v>Salinas</v>
      </c>
      <c r="N10166" t="str">
        <f>VLOOKUP(D10166,[1]!Salespeople_Data[#Data],2,0)</f>
        <v>Joshua Taylor</v>
      </c>
      <c r="O10166" t="str">
        <f>VLOOKUP(E10166,[1]!Customer_Data[#Data],2,0)</f>
        <v>Henry Harper</v>
      </c>
      <c r="P10166" s="15">
        <f t="shared" si="948"/>
        <v>1</v>
      </c>
      <c r="Q10166">
        <f t="shared" si="949"/>
        <v>12</v>
      </c>
      <c r="R10166">
        <f t="shared" si="950"/>
        <v>2019</v>
      </c>
    </row>
    <row r="10167" spans="1:18" x14ac:dyDescent="0.25">
      <c r="A10167" s="6" t="s">
        <v>11193</v>
      </c>
      <c r="B10167" s="6" t="s">
        <v>219</v>
      </c>
      <c r="C10167" s="6" t="s">
        <v>322</v>
      </c>
      <c r="D10167" s="6" t="s">
        <v>71</v>
      </c>
      <c r="E10167" s="6" t="s">
        <v>123</v>
      </c>
      <c r="F10167" s="10">
        <v>43524</v>
      </c>
      <c r="G10167" s="6">
        <v>4</v>
      </c>
      <c r="H10167" s="11">
        <f>VLOOKUP(B10167,[1]!Product_Data[#Data],4,0)</f>
        <v>561</v>
      </c>
      <c r="I10167" s="11">
        <f>VLOOKUP(B10167,[1]!Product_Data[#Data],3,0)</f>
        <v>421</v>
      </c>
      <c r="J10167" s="11">
        <f t="shared" si="951"/>
        <v>1684</v>
      </c>
      <c r="K10167" s="11">
        <f t="shared" si="952"/>
        <v>2244</v>
      </c>
      <c r="L10167" s="11">
        <f t="shared" si="953"/>
        <v>560</v>
      </c>
      <c r="M10167" t="str">
        <f>VLOOKUP(C10167,[1]!Location_Data[#Data],2,0)</f>
        <v>Rancho Cucamonga</v>
      </c>
      <c r="N10167" t="str">
        <f>VLOOKUP(D10167,[1]!Salespeople_Data[#Data],2,0)</f>
        <v>Gary Rodriguez</v>
      </c>
      <c r="O10167" t="str">
        <f>VLOOKUP(E10167,[1]!Customer_Data[#Data],2,0)</f>
        <v>Frank Webb</v>
      </c>
      <c r="P10167" s="15">
        <f t="shared" si="948"/>
        <v>5</v>
      </c>
      <c r="Q10167">
        <f t="shared" si="949"/>
        <v>2</v>
      </c>
      <c r="R10167">
        <f t="shared" si="950"/>
        <v>2019</v>
      </c>
    </row>
    <row r="10168" spans="1:18" x14ac:dyDescent="0.25">
      <c r="A10168" s="6" t="s">
        <v>11194</v>
      </c>
      <c r="B10168" s="6" t="s">
        <v>305</v>
      </c>
      <c r="C10168" s="6" t="s">
        <v>392</v>
      </c>
      <c r="D10168" s="6" t="s">
        <v>257</v>
      </c>
      <c r="E10168" s="6" t="s">
        <v>2831</v>
      </c>
      <c r="F10168" s="10">
        <v>43555</v>
      </c>
      <c r="G10168" s="6">
        <v>4</v>
      </c>
      <c r="H10168" s="11">
        <f>VLOOKUP(B10168,[1]!Product_Data[#Data],4,0)</f>
        <v>504</v>
      </c>
      <c r="I10168" s="11">
        <f>VLOOKUP(B10168,[1]!Product_Data[#Data],3,0)</f>
        <v>408</v>
      </c>
      <c r="J10168" s="11">
        <f t="shared" si="951"/>
        <v>1632</v>
      </c>
      <c r="K10168" s="11">
        <f t="shared" si="952"/>
        <v>2016</v>
      </c>
      <c r="L10168" s="11">
        <f t="shared" si="953"/>
        <v>384</v>
      </c>
      <c r="M10168" t="str">
        <f>VLOOKUP(C10168,[1]!Location_Data[#Data],2,0)</f>
        <v>Visalia</v>
      </c>
      <c r="N10168" t="str">
        <f>VLOOKUP(D10168,[1]!Salespeople_Data[#Data],2,0)</f>
        <v>Jerry Perry</v>
      </c>
      <c r="O10168" t="str">
        <f>VLOOKUP(E10168,[1]!Customer_Data[#Data],2,0)</f>
        <v>Donald Diaz</v>
      </c>
      <c r="P10168" s="15">
        <f t="shared" si="948"/>
        <v>1</v>
      </c>
      <c r="Q10168">
        <f t="shared" si="949"/>
        <v>3</v>
      </c>
      <c r="R10168">
        <f t="shared" si="950"/>
        <v>2019</v>
      </c>
    </row>
    <row r="10169" spans="1:18" x14ac:dyDescent="0.25">
      <c r="A10169" s="6" t="s">
        <v>11195</v>
      </c>
      <c r="B10169" s="6" t="s">
        <v>600</v>
      </c>
      <c r="C10169" s="6" t="s">
        <v>570</v>
      </c>
      <c r="D10169" s="6" t="s">
        <v>212</v>
      </c>
      <c r="E10169" s="6" t="s">
        <v>2443</v>
      </c>
      <c r="F10169" s="10">
        <v>43468</v>
      </c>
      <c r="G10169" s="6">
        <v>1</v>
      </c>
      <c r="H10169" s="11">
        <f>VLOOKUP(B10169,[1]!Product_Data[#Data],4,0)</f>
        <v>368</v>
      </c>
      <c r="I10169" s="11">
        <f>VLOOKUP(B10169,[1]!Product_Data[#Data],3,0)</f>
        <v>269</v>
      </c>
      <c r="J10169" s="11">
        <f t="shared" si="951"/>
        <v>269</v>
      </c>
      <c r="K10169" s="11">
        <f t="shared" si="952"/>
        <v>368</v>
      </c>
      <c r="L10169" s="11">
        <f t="shared" si="953"/>
        <v>99</v>
      </c>
      <c r="M10169" t="str">
        <f>VLOOKUP(C10169,[1]!Location_Data[#Data],2,0)</f>
        <v>Fresno</v>
      </c>
      <c r="N10169" t="str">
        <f>VLOOKUP(D10169,[1]!Salespeople_Data[#Data],2,0)</f>
        <v>Ronald Reed</v>
      </c>
      <c r="O10169" t="str">
        <f>VLOOKUP(E10169,[1]!Customer_Data[#Data],2,0)</f>
        <v>Peter Warren</v>
      </c>
      <c r="P10169" s="15">
        <f t="shared" si="948"/>
        <v>5</v>
      </c>
      <c r="Q10169">
        <f t="shared" si="949"/>
        <v>1</v>
      </c>
      <c r="R10169">
        <f t="shared" si="950"/>
        <v>2019</v>
      </c>
    </row>
    <row r="10170" spans="1:18" x14ac:dyDescent="0.25">
      <c r="A10170" s="6" t="s">
        <v>11196</v>
      </c>
      <c r="B10170" s="6" t="s">
        <v>69</v>
      </c>
      <c r="C10170" s="6" t="s">
        <v>186</v>
      </c>
      <c r="D10170" s="6" t="s">
        <v>165</v>
      </c>
      <c r="E10170" s="6" t="s">
        <v>121</v>
      </c>
      <c r="F10170" s="10">
        <v>43789</v>
      </c>
      <c r="G10170" s="6">
        <v>1</v>
      </c>
      <c r="H10170" s="11">
        <f>VLOOKUP(B10170,[1]!Product_Data[#Data],4,0)</f>
        <v>1351</v>
      </c>
      <c r="I10170" s="11">
        <f>VLOOKUP(B10170,[1]!Product_Data[#Data],3,0)</f>
        <v>1108</v>
      </c>
      <c r="J10170" s="11">
        <f t="shared" si="951"/>
        <v>1108</v>
      </c>
      <c r="K10170" s="11">
        <f t="shared" si="952"/>
        <v>1351</v>
      </c>
      <c r="L10170" s="11">
        <f t="shared" si="953"/>
        <v>243</v>
      </c>
      <c r="M10170" t="str">
        <f>VLOOKUP(C10170,[1]!Location_Data[#Data],2,0)</f>
        <v>Riverside</v>
      </c>
      <c r="N10170" t="str">
        <f>VLOOKUP(D10170,[1]!Salespeople_Data[#Data],2,0)</f>
        <v>Joe Sims</v>
      </c>
      <c r="O10170" t="str">
        <f>VLOOKUP(E10170,[1]!Customer_Data[#Data],2,0)</f>
        <v>Steven Walker</v>
      </c>
      <c r="P10170" s="15">
        <f t="shared" si="948"/>
        <v>4</v>
      </c>
      <c r="Q10170">
        <f t="shared" si="949"/>
        <v>11</v>
      </c>
      <c r="R10170">
        <f t="shared" si="950"/>
        <v>2019</v>
      </c>
    </row>
    <row r="10171" spans="1:18" x14ac:dyDescent="0.25">
      <c r="A10171" s="6" t="s">
        <v>11197</v>
      </c>
      <c r="B10171" s="6" t="s">
        <v>325</v>
      </c>
      <c r="C10171" s="6" t="s">
        <v>490</v>
      </c>
      <c r="D10171" s="6" t="s">
        <v>191</v>
      </c>
      <c r="E10171" s="6" t="s">
        <v>2314</v>
      </c>
      <c r="F10171" s="10">
        <v>43556</v>
      </c>
      <c r="G10171" s="6">
        <v>1</v>
      </c>
      <c r="H10171" s="11">
        <f>VLOOKUP(B10171,[1]!Product_Data[#Data],4,0)</f>
        <v>1526</v>
      </c>
      <c r="I10171" s="11">
        <f>VLOOKUP(B10171,[1]!Product_Data[#Data],3,0)</f>
        <v>1251</v>
      </c>
      <c r="J10171" s="11">
        <f t="shared" si="951"/>
        <v>1251</v>
      </c>
      <c r="K10171" s="11">
        <f t="shared" si="952"/>
        <v>1526</v>
      </c>
      <c r="L10171" s="11">
        <f t="shared" si="953"/>
        <v>275</v>
      </c>
      <c r="M10171" t="str">
        <f>VLOOKUP(C10171,[1]!Location_Data[#Data],2,0)</f>
        <v>Temecula</v>
      </c>
      <c r="N10171" t="str">
        <f>VLOOKUP(D10171,[1]!Salespeople_Data[#Data],2,0)</f>
        <v>Robert Reed</v>
      </c>
      <c r="O10171" t="str">
        <f>VLOOKUP(E10171,[1]!Customer_Data[#Data],2,0)</f>
        <v>Roger Miller</v>
      </c>
      <c r="P10171" s="15">
        <f t="shared" si="948"/>
        <v>2</v>
      </c>
      <c r="Q10171">
        <f t="shared" si="949"/>
        <v>4</v>
      </c>
      <c r="R10171">
        <f t="shared" si="950"/>
        <v>2019</v>
      </c>
    </row>
    <row r="10172" spans="1:18" x14ac:dyDescent="0.25">
      <c r="A10172" s="6" t="s">
        <v>11198</v>
      </c>
      <c r="B10172" s="6" t="s">
        <v>228</v>
      </c>
      <c r="C10172" s="6" t="s">
        <v>105</v>
      </c>
      <c r="D10172" s="6" t="s">
        <v>71</v>
      </c>
      <c r="E10172" s="6" t="s">
        <v>1180</v>
      </c>
      <c r="F10172" s="10">
        <v>43629</v>
      </c>
      <c r="G10172" s="6">
        <v>1</v>
      </c>
      <c r="H10172" s="11">
        <f>VLOOKUP(B10172,[1]!Product_Data[#Data],4,0)</f>
        <v>1862</v>
      </c>
      <c r="I10172" s="11">
        <f>VLOOKUP(B10172,[1]!Product_Data[#Data],3,0)</f>
        <v>1173</v>
      </c>
      <c r="J10172" s="11">
        <f t="shared" si="951"/>
        <v>1173</v>
      </c>
      <c r="K10172" s="11">
        <f t="shared" si="952"/>
        <v>1862</v>
      </c>
      <c r="L10172" s="11">
        <f t="shared" si="953"/>
        <v>689</v>
      </c>
      <c r="M10172" t="str">
        <f>VLOOKUP(C10172,[1]!Location_Data[#Data],2,0)</f>
        <v>Daly City</v>
      </c>
      <c r="N10172" t="str">
        <f>VLOOKUP(D10172,[1]!Salespeople_Data[#Data],2,0)</f>
        <v>Gary Rodriguez</v>
      </c>
      <c r="O10172" t="str">
        <f>VLOOKUP(E10172,[1]!Customer_Data[#Data],2,0)</f>
        <v>Brandon Martin</v>
      </c>
      <c r="P10172" s="15">
        <f t="shared" si="948"/>
        <v>5</v>
      </c>
      <c r="Q10172">
        <f t="shared" si="949"/>
        <v>6</v>
      </c>
      <c r="R10172">
        <f t="shared" si="950"/>
        <v>2019</v>
      </c>
    </row>
    <row r="10173" spans="1:18" x14ac:dyDescent="0.25">
      <c r="A10173" s="6" t="s">
        <v>11199</v>
      </c>
      <c r="B10173" s="6" t="s">
        <v>271</v>
      </c>
      <c r="C10173" s="6" t="s">
        <v>286</v>
      </c>
      <c r="D10173" s="6" t="s">
        <v>413</v>
      </c>
      <c r="E10173" s="6" t="s">
        <v>1544</v>
      </c>
      <c r="F10173" s="10">
        <v>43513</v>
      </c>
      <c r="G10173" s="6">
        <v>1</v>
      </c>
      <c r="H10173" s="11">
        <f>VLOOKUP(B10173,[1]!Product_Data[#Data],4,0)</f>
        <v>1587</v>
      </c>
      <c r="I10173" s="11">
        <f>VLOOKUP(B10173,[1]!Product_Data[#Data],3,0)</f>
        <v>1301</v>
      </c>
      <c r="J10173" s="11">
        <f t="shared" si="951"/>
        <v>1301</v>
      </c>
      <c r="K10173" s="11">
        <f t="shared" si="952"/>
        <v>1587</v>
      </c>
      <c r="L10173" s="11">
        <f t="shared" si="953"/>
        <v>286</v>
      </c>
      <c r="M10173" t="str">
        <f>VLOOKUP(C10173,[1]!Location_Data[#Data],2,0)</f>
        <v>El Monte</v>
      </c>
      <c r="N10173" t="str">
        <f>VLOOKUP(D10173,[1]!Salespeople_Data[#Data],2,0)</f>
        <v>Kenneth Bradley</v>
      </c>
      <c r="O10173" t="str">
        <f>VLOOKUP(E10173,[1]!Customer_Data[#Data],2,0)</f>
        <v>Shawn Wallace</v>
      </c>
      <c r="P10173" s="15">
        <f t="shared" si="948"/>
        <v>1</v>
      </c>
      <c r="Q10173">
        <f t="shared" si="949"/>
        <v>2</v>
      </c>
      <c r="R10173">
        <f t="shared" si="950"/>
        <v>2019</v>
      </c>
    </row>
    <row r="10174" spans="1:18" x14ac:dyDescent="0.25">
      <c r="A10174" s="6" t="s">
        <v>11200</v>
      </c>
      <c r="B10174" s="6" t="s">
        <v>185</v>
      </c>
      <c r="C10174" s="6" t="s">
        <v>95</v>
      </c>
      <c r="D10174" s="6" t="s">
        <v>126</v>
      </c>
      <c r="E10174" s="6" t="s">
        <v>3511</v>
      </c>
      <c r="F10174" s="10">
        <v>43630</v>
      </c>
      <c r="G10174" s="6">
        <v>2</v>
      </c>
      <c r="H10174" s="11">
        <f>VLOOKUP(B10174,[1]!Product_Data[#Data],4,0)</f>
        <v>667</v>
      </c>
      <c r="I10174" s="11">
        <f>VLOOKUP(B10174,[1]!Product_Data[#Data],3,0)</f>
        <v>387</v>
      </c>
      <c r="J10174" s="11">
        <f t="shared" si="951"/>
        <v>774</v>
      </c>
      <c r="K10174" s="11">
        <f t="shared" si="952"/>
        <v>1334</v>
      </c>
      <c r="L10174" s="11">
        <f t="shared" si="953"/>
        <v>560</v>
      </c>
      <c r="M10174" t="str">
        <f>VLOOKUP(C10174,[1]!Location_Data[#Data],2,0)</f>
        <v>Fullerton</v>
      </c>
      <c r="N10174" t="str">
        <f>VLOOKUP(D10174,[1]!Salespeople_Data[#Data],2,0)</f>
        <v>Larry Castillo</v>
      </c>
      <c r="O10174" t="str">
        <f>VLOOKUP(E10174,[1]!Customer_Data[#Data],2,0)</f>
        <v>Raymond Roberts</v>
      </c>
      <c r="P10174" s="15">
        <f t="shared" si="948"/>
        <v>6</v>
      </c>
      <c r="Q10174">
        <f t="shared" si="949"/>
        <v>6</v>
      </c>
      <c r="R10174">
        <f t="shared" si="950"/>
        <v>2019</v>
      </c>
    </row>
    <row r="10175" spans="1:18" x14ac:dyDescent="0.25">
      <c r="A10175" s="6" t="s">
        <v>11201</v>
      </c>
      <c r="B10175" s="6" t="s">
        <v>194</v>
      </c>
      <c r="C10175" s="6" t="s">
        <v>519</v>
      </c>
      <c r="D10175" s="6" t="s">
        <v>178</v>
      </c>
      <c r="E10175" s="6" t="s">
        <v>417</v>
      </c>
      <c r="F10175" s="10">
        <v>43600</v>
      </c>
      <c r="G10175" s="6">
        <v>1</v>
      </c>
      <c r="H10175" s="11">
        <f>VLOOKUP(B10175,[1]!Product_Data[#Data],4,0)</f>
        <v>1278</v>
      </c>
      <c r="I10175" s="11">
        <f>VLOOKUP(B10175,[1]!Product_Data[#Data],3,0)</f>
        <v>665</v>
      </c>
      <c r="J10175" s="11">
        <f t="shared" si="951"/>
        <v>665</v>
      </c>
      <c r="K10175" s="11">
        <f t="shared" si="952"/>
        <v>1278</v>
      </c>
      <c r="L10175" s="11">
        <f t="shared" si="953"/>
        <v>613</v>
      </c>
      <c r="M10175" t="str">
        <f>VLOOKUP(C10175,[1]!Location_Data[#Data],2,0)</f>
        <v>Anaheim</v>
      </c>
      <c r="N10175" t="str">
        <f>VLOOKUP(D10175,[1]!Salespeople_Data[#Data],2,0)</f>
        <v>Joshua Taylor</v>
      </c>
      <c r="O10175" t="str">
        <f>VLOOKUP(E10175,[1]!Customer_Data[#Data],2,0)</f>
        <v>Brian Kim</v>
      </c>
      <c r="P10175" s="15">
        <f t="shared" si="948"/>
        <v>4</v>
      </c>
      <c r="Q10175">
        <f t="shared" si="949"/>
        <v>5</v>
      </c>
      <c r="R10175">
        <f t="shared" si="950"/>
        <v>2019</v>
      </c>
    </row>
    <row r="10176" spans="1:18" x14ac:dyDescent="0.25">
      <c r="A10176" s="6" t="s">
        <v>11202</v>
      </c>
      <c r="B10176" s="6" t="s">
        <v>38</v>
      </c>
      <c r="C10176" s="6" t="s">
        <v>70</v>
      </c>
      <c r="D10176" s="6" t="s">
        <v>239</v>
      </c>
      <c r="E10176" s="6" t="s">
        <v>806</v>
      </c>
      <c r="F10176" s="10">
        <v>43764</v>
      </c>
      <c r="G10176" s="6">
        <v>1</v>
      </c>
      <c r="H10176" s="11">
        <f>VLOOKUP(B10176,[1]!Product_Data[#Data],4,0)</f>
        <v>2283</v>
      </c>
      <c r="I10176" s="11">
        <f>VLOOKUP(B10176,[1]!Product_Data[#Data],3,0)</f>
        <v>1484</v>
      </c>
      <c r="J10176" s="11">
        <f t="shared" si="951"/>
        <v>1484</v>
      </c>
      <c r="K10176" s="11">
        <f t="shared" si="952"/>
        <v>2283</v>
      </c>
      <c r="L10176" s="11">
        <f t="shared" si="953"/>
        <v>799</v>
      </c>
      <c r="M10176" t="str">
        <f>VLOOKUP(C10176,[1]!Location_Data[#Data],2,0)</f>
        <v>Clovis</v>
      </c>
      <c r="N10176" t="str">
        <f>VLOOKUP(D10176,[1]!Salespeople_Data[#Data],2,0)</f>
        <v>John Reyes</v>
      </c>
      <c r="O10176" t="str">
        <f>VLOOKUP(E10176,[1]!Customer_Data[#Data],2,0)</f>
        <v>Michael Thomas</v>
      </c>
      <c r="P10176" s="15">
        <f t="shared" si="948"/>
        <v>7</v>
      </c>
      <c r="Q10176">
        <f t="shared" si="949"/>
        <v>10</v>
      </c>
      <c r="R10176">
        <f t="shared" si="950"/>
        <v>2019</v>
      </c>
    </row>
    <row r="10177" spans="1:18" x14ac:dyDescent="0.25">
      <c r="A10177" s="6" t="s">
        <v>11203</v>
      </c>
      <c r="B10177" s="6" t="s">
        <v>219</v>
      </c>
      <c r="C10177" s="6" t="s">
        <v>512</v>
      </c>
      <c r="D10177" s="6" t="s">
        <v>49</v>
      </c>
      <c r="E10177" s="6" t="s">
        <v>991</v>
      </c>
      <c r="F10177" s="10">
        <v>43750</v>
      </c>
      <c r="G10177" s="6">
        <v>4</v>
      </c>
      <c r="H10177" s="11">
        <f>VLOOKUP(B10177,[1]!Product_Data[#Data],4,0)</f>
        <v>561</v>
      </c>
      <c r="I10177" s="11">
        <f>VLOOKUP(B10177,[1]!Product_Data[#Data],3,0)</f>
        <v>421</v>
      </c>
      <c r="J10177" s="11">
        <f t="shared" si="951"/>
        <v>1684</v>
      </c>
      <c r="K10177" s="11">
        <f t="shared" si="952"/>
        <v>2244</v>
      </c>
      <c r="L10177" s="11">
        <f t="shared" si="953"/>
        <v>560</v>
      </c>
      <c r="M10177" t="str">
        <f>VLOOKUP(C10177,[1]!Location_Data[#Data],2,0)</f>
        <v>Long Beach</v>
      </c>
      <c r="N10177" t="str">
        <f>VLOOKUP(D10177,[1]!Salespeople_Data[#Data],2,0)</f>
        <v>Walter Cook</v>
      </c>
      <c r="O10177" t="str">
        <f>VLOOKUP(E10177,[1]!Customer_Data[#Data],2,0)</f>
        <v>Russell Boyd</v>
      </c>
      <c r="P10177" s="15">
        <f t="shared" si="948"/>
        <v>7</v>
      </c>
      <c r="Q10177">
        <f t="shared" si="949"/>
        <v>10</v>
      </c>
      <c r="R10177">
        <f t="shared" si="950"/>
        <v>2019</v>
      </c>
    </row>
    <row r="10178" spans="1:18" x14ac:dyDescent="0.25">
      <c r="A10178" s="6" t="s">
        <v>11204</v>
      </c>
      <c r="B10178" s="6" t="s">
        <v>155</v>
      </c>
      <c r="C10178" s="6" t="s">
        <v>135</v>
      </c>
      <c r="D10178" s="6" t="s">
        <v>49</v>
      </c>
      <c r="E10178" s="6" t="s">
        <v>1928</v>
      </c>
      <c r="F10178" s="10">
        <v>43488</v>
      </c>
      <c r="G10178" s="6">
        <v>2</v>
      </c>
      <c r="H10178" s="11">
        <f>VLOOKUP(B10178,[1]!Product_Data[#Data],4,0)</f>
        <v>1353</v>
      </c>
      <c r="I10178" s="11">
        <f>VLOOKUP(B10178,[1]!Product_Data[#Data],3,0)</f>
        <v>947</v>
      </c>
      <c r="J10178" s="11">
        <f t="shared" si="951"/>
        <v>1894</v>
      </c>
      <c r="K10178" s="11">
        <f t="shared" si="952"/>
        <v>2706</v>
      </c>
      <c r="L10178" s="11">
        <f t="shared" si="953"/>
        <v>812</v>
      </c>
      <c r="M10178" t="str">
        <f>VLOOKUP(C10178,[1]!Location_Data[#Data],2,0)</f>
        <v>Oxnard</v>
      </c>
      <c r="N10178" t="str">
        <f>VLOOKUP(D10178,[1]!Salespeople_Data[#Data],2,0)</f>
        <v>Walter Cook</v>
      </c>
      <c r="O10178" t="str">
        <f>VLOOKUP(E10178,[1]!Customer_Data[#Data],2,0)</f>
        <v>Donald Collins</v>
      </c>
      <c r="P10178" s="15">
        <f t="shared" ref="P10178:P10241" si="954">WEEKDAY(F10178)</f>
        <v>4</v>
      </c>
      <c r="Q10178">
        <f t="shared" ref="Q10178:Q10241" si="955">MONTH(F10178)</f>
        <v>1</v>
      </c>
      <c r="R10178">
        <f t="shared" ref="R10178:R10241" si="956">YEAR(F10178)</f>
        <v>2019</v>
      </c>
    </row>
    <row r="10179" spans="1:18" x14ac:dyDescent="0.25">
      <c r="A10179" s="6" t="s">
        <v>11205</v>
      </c>
      <c r="B10179" s="6" t="s">
        <v>461</v>
      </c>
      <c r="C10179" s="6" t="s">
        <v>242</v>
      </c>
      <c r="D10179" s="6" t="s">
        <v>225</v>
      </c>
      <c r="E10179" s="6" t="s">
        <v>1524</v>
      </c>
      <c r="F10179" s="10">
        <v>43749</v>
      </c>
      <c r="G10179" s="6">
        <v>3</v>
      </c>
      <c r="H10179" s="11">
        <f>VLOOKUP(B10179,[1]!Product_Data[#Data],4,0)</f>
        <v>35</v>
      </c>
      <c r="I10179" s="11">
        <f>VLOOKUP(B10179,[1]!Product_Data[#Data],3,0)</f>
        <v>22</v>
      </c>
      <c r="J10179" s="11">
        <f t="shared" ref="J10179:J10242" si="957">PRODUCT(I10179,G10179)</f>
        <v>66</v>
      </c>
      <c r="K10179" s="11">
        <f t="shared" ref="K10179:K10242" si="958">PRODUCT(H10179,G10179)</f>
        <v>105</v>
      </c>
      <c r="L10179" s="11">
        <f t="shared" ref="L10179:L10242" si="959">K10179-J10179</f>
        <v>39</v>
      </c>
      <c r="M10179" t="str">
        <f>VLOOKUP(C10179,[1]!Location_Data[#Data],2,0)</f>
        <v>Downey</v>
      </c>
      <c r="N10179" t="str">
        <f>VLOOKUP(D10179,[1]!Salespeople_Data[#Data],2,0)</f>
        <v>Andrew Bowman</v>
      </c>
      <c r="O10179" t="str">
        <f>VLOOKUP(E10179,[1]!Customer_Data[#Data],2,0)</f>
        <v>Raymond Arnold</v>
      </c>
      <c r="P10179" s="15">
        <f t="shared" si="954"/>
        <v>6</v>
      </c>
      <c r="Q10179">
        <f t="shared" si="955"/>
        <v>10</v>
      </c>
      <c r="R10179">
        <f t="shared" si="956"/>
        <v>2019</v>
      </c>
    </row>
    <row r="10180" spans="1:18" x14ac:dyDescent="0.25">
      <c r="A10180" s="6" t="s">
        <v>11206</v>
      </c>
      <c r="B10180" s="6" t="s">
        <v>61</v>
      </c>
      <c r="C10180" s="6" t="s">
        <v>195</v>
      </c>
      <c r="D10180" s="6" t="s">
        <v>264</v>
      </c>
      <c r="E10180" s="6" t="s">
        <v>1222</v>
      </c>
      <c r="F10180" s="10">
        <v>43793</v>
      </c>
      <c r="G10180" s="6">
        <v>1</v>
      </c>
      <c r="H10180" s="11">
        <f>VLOOKUP(B10180,[1]!Product_Data[#Data],4,0)</f>
        <v>1889</v>
      </c>
      <c r="I10180" s="11">
        <f>VLOOKUP(B10180,[1]!Product_Data[#Data],3,0)</f>
        <v>945</v>
      </c>
      <c r="J10180" s="11">
        <f t="shared" si="957"/>
        <v>945</v>
      </c>
      <c r="K10180" s="11">
        <f t="shared" si="958"/>
        <v>1889</v>
      </c>
      <c r="L10180" s="11">
        <f t="shared" si="959"/>
        <v>944</v>
      </c>
      <c r="M10180" t="str">
        <f>VLOOKUP(C10180,[1]!Location_Data[#Data],2,0)</f>
        <v>Pomona</v>
      </c>
      <c r="N10180" t="str">
        <f>VLOOKUP(D10180,[1]!Salespeople_Data[#Data],2,0)</f>
        <v>Ernest Wheeler</v>
      </c>
      <c r="O10180" t="str">
        <f>VLOOKUP(E10180,[1]!Customer_Data[#Data],2,0)</f>
        <v>Nicholas Simmons</v>
      </c>
      <c r="P10180" s="15">
        <f t="shared" si="954"/>
        <v>1</v>
      </c>
      <c r="Q10180">
        <f t="shared" si="955"/>
        <v>11</v>
      </c>
      <c r="R10180">
        <f t="shared" si="956"/>
        <v>2019</v>
      </c>
    </row>
    <row r="10181" spans="1:18" x14ac:dyDescent="0.25">
      <c r="A10181" s="6" t="s">
        <v>11207</v>
      </c>
      <c r="B10181" s="6" t="s">
        <v>383</v>
      </c>
      <c r="C10181" s="6" t="s">
        <v>215</v>
      </c>
      <c r="D10181" s="6" t="s">
        <v>239</v>
      </c>
      <c r="E10181" s="6" t="s">
        <v>814</v>
      </c>
      <c r="F10181" s="10">
        <v>43716</v>
      </c>
      <c r="G10181" s="6">
        <v>1</v>
      </c>
      <c r="H10181" s="11">
        <f>VLOOKUP(B10181,[1]!Product_Data[#Data],4,0)</f>
        <v>1494</v>
      </c>
      <c r="I10181" s="11">
        <f>VLOOKUP(B10181,[1]!Product_Data[#Data],3,0)</f>
        <v>971</v>
      </c>
      <c r="J10181" s="11">
        <f t="shared" si="957"/>
        <v>971</v>
      </c>
      <c r="K10181" s="11">
        <f t="shared" si="958"/>
        <v>1494</v>
      </c>
      <c r="L10181" s="11">
        <f t="shared" si="959"/>
        <v>523</v>
      </c>
      <c r="M10181" t="str">
        <f>VLOOKUP(C10181,[1]!Location_Data[#Data],2,0)</f>
        <v>El Cajon</v>
      </c>
      <c r="N10181" t="str">
        <f>VLOOKUP(D10181,[1]!Salespeople_Data[#Data],2,0)</f>
        <v>John Reyes</v>
      </c>
      <c r="O10181" t="str">
        <f>VLOOKUP(E10181,[1]!Customer_Data[#Data],2,0)</f>
        <v>Juan Rivera</v>
      </c>
      <c r="P10181" s="15">
        <f t="shared" si="954"/>
        <v>1</v>
      </c>
      <c r="Q10181">
        <f t="shared" si="955"/>
        <v>9</v>
      </c>
      <c r="R10181">
        <f t="shared" si="956"/>
        <v>2019</v>
      </c>
    </row>
    <row r="10182" spans="1:18" x14ac:dyDescent="0.25">
      <c r="A10182" s="6" t="s">
        <v>11208</v>
      </c>
      <c r="B10182" s="6" t="s">
        <v>33</v>
      </c>
      <c r="C10182" s="6" t="s">
        <v>467</v>
      </c>
      <c r="D10182" s="6" t="s">
        <v>10</v>
      </c>
      <c r="E10182" s="6" t="s">
        <v>912</v>
      </c>
      <c r="F10182" s="10">
        <v>43656</v>
      </c>
      <c r="G10182" s="6">
        <v>1</v>
      </c>
      <c r="H10182" s="11">
        <f>VLOOKUP(B10182,[1]!Product_Data[#Data],4,0)</f>
        <v>1582</v>
      </c>
      <c r="I10182" s="11">
        <f>VLOOKUP(B10182,[1]!Product_Data[#Data],3,0)</f>
        <v>1234</v>
      </c>
      <c r="J10182" s="11">
        <f t="shared" si="957"/>
        <v>1234</v>
      </c>
      <c r="K10182" s="11">
        <f t="shared" si="958"/>
        <v>1582</v>
      </c>
      <c r="L10182" s="11">
        <f t="shared" si="959"/>
        <v>348</v>
      </c>
      <c r="M10182" t="str">
        <f>VLOOKUP(C10182,[1]!Location_Data[#Data],2,0)</f>
        <v>Garden Grove</v>
      </c>
      <c r="N10182" t="str">
        <f>VLOOKUP(D10182,[1]!Salespeople_Data[#Data],2,0)</f>
        <v>Justin Lynch</v>
      </c>
      <c r="O10182" t="str">
        <f>VLOOKUP(E10182,[1]!Customer_Data[#Data],2,0)</f>
        <v>Ralph Wheeler</v>
      </c>
      <c r="P10182" s="15">
        <f t="shared" si="954"/>
        <v>4</v>
      </c>
      <c r="Q10182">
        <f t="shared" si="955"/>
        <v>7</v>
      </c>
      <c r="R10182">
        <f t="shared" si="956"/>
        <v>2019</v>
      </c>
    </row>
    <row r="10183" spans="1:18" x14ac:dyDescent="0.25">
      <c r="A10183" s="6" t="s">
        <v>11209</v>
      </c>
      <c r="B10183" s="6" t="s">
        <v>348</v>
      </c>
      <c r="C10183" s="6" t="s">
        <v>149</v>
      </c>
      <c r="D10183" s="6" t="s">
        <v>216</v>
      </c>
      <c r="E10183" s="6" t="s">
        <v>2420</v>
      </c>
      <c r="F10183" s="10">
        <v>43530</v>
      </c>
      <c r="G10183" s="6">
        <v>1</v>
      </c>
      <c r="H10183" s="11">
        <f>VLOOKUP(B10183,[1]!Product_Data[#Data],4,0)</f>
        <v>603</v>
      </c>
      <c r="I10183" s="11">
        <f>VLOOKUP(B10183,[1]!Product_Data[#Data],3,0)</f>
        <v>416</v>
      </c>
      <c r="J10183" s="11">
        <f t="shared" si="957"/>
        <v>416</v>
      </c>
      <c r="K10183" s="11">
        <f t="shared" si="958"/>
        <v>603</v>
      </c>
      <c r="L10183" s="11">
        <f t="shared" si="959"/>
        <v>187</v>
      </c>
      <c r="M10183" t="str">
        <f>VLOOKUP(C10183,[1]!Location_Data[#Data],2,0)</f>
        <v>Antioch</v>
      </c>
      <c r="N10183" t="str">
        <f>VLOOKUP(D10183,[1]!Salespeople_Data[#Data],2,0)</f>
        <v>Ernest Wagner</v>
      </c>
      <c r="O10183" t="str">
        <f>VLOOKUP(E10183,[1]!Customer_Data[#Data],2,0)</f>
        <v>Shawn Ramos</v>
      </c>
      <c r="P10183" s="15">
        <f t="shared" si="954"/>
        <v>4</v>
      </c>
      <c r="Q10183">
        <f t="shared" si="955"/>
        <v>3</v>
      </c>
      <c r="R10183">
        <f t="shared" si="956"/>
        <v>2019</v>
      </c>
    </row>
    <row r="10184" spans="1:18" x14ac:dyDescent="0.25">
      <c r="A10184" s="6" t="s">
        <v>11210</v>
      </c>
      <c r="B10184" s="6" t="s">
        <v>495</v>
      </c>
      <c r="C10184" s="6" t="s">
        <v>24</v>
      </c>
      <c r="D10184" s="6" t="s">
        <v>87</v>
      </c>
      <c r="E10184" s="6" t="s">
        <v>2157</v>
      </c>
      <c r="F10184" s="10">
        <v>43711</v>
      </c>
      <c r="G10184" s="6">
        <v>2</v>
      </c>
      <c r="H10184" s="11">
        <f>VLOOKUP(B10184,[1]!Product_Data[#Data],4,0)</f>
        <v>1467</v>
      </c>
      <c r="I10184" s="11">
        <f>VLOOKUP(B10184,[1]!Product_Data[#Data],3,0)</f>
        <v>807</v>
      </c>
      <c r="J10184" s="11">
        <f t="shared" si="957"/>
        <v>1614</v>
      </c>
      <c r="K10184" s="11">
        <f t="shared" si="958"/>
        <v>2934</v>
      </c>
      <c r="L10184" s="11">
        <f t="shared" si="959"/>
        <v>1320</v>
      </c>
      <c r="M10184" t="str">
        <f>VLOOKUP(C10184,[1]!Location_Data[#Data],2,0)</f>
        <v>Lancaster</v>
      </c>
      <c r="N10184" t="str">
        <f>VLOOKUP(D10184,[1]!Salespeople_Data[#Data],2,0)</f>
        <v>Martin Perry</v>
      </c>
      <c r="O10184" t="str">
        <f>VLOOKUP(E10184,[1]!Customer_Data[#Data],2,0)</f>
        <v>Henry Elliott</v>
      </c>
      <c r="P10184" s="15">
        <f t="shared" si="954"/>
        <v>3</v>
      </c>
      <c r="Q10184">
        <f t="shared" si="955"/>
        <v>9</v>
      </c>
      <c r="R10184">
        <f t="shared" si="956"/>
        <v>2019</v>
      </c>
    </row>
    <row r="10185" spans="1:18" x14ac:dyDescent="0.25">
      <c r="A10185" s="6" t="s">
        <v>11211</v>
      </c>
      <c r="B10185" s="6" t="s">
        <v>164</v>
      </c>
      <c r="C10185" s="6" t="s">
        <v>276</v>
      </c>
      <c r="D10185" s="6" t="s">
        <v>49</v>
      </c>
      <c r="E10185" s="6" t="s">
        <v>1391</v>
      </c>
      <c r="F10185" s="10">
        <v>43515</v>
      </c>
      <c r="G10185" s="6">
        <v>1</v>
      </c>
      <c r="H10185" s="11">
        <f>VLOOKUP(B10185,[1]!Product_Data[#Data],4,0)</f>
        <v>637</v>
      </c>
      <c r="I10185" s="11">
        <f>VLOOKUP(B10185,[1]!Product_Data[#Data],3,0)</f>
        <v>389</v>
      </c>
      <c r="J10185" s="11">
        <f t="shared" si="957"/>
        <v>389</v>
      </c>
      <c r="K10185" s="11">
        <f t="shared" si="958"/>
        <v>637</v>
      </c>
      <c r="L10185" s="11">
        <f t="shared" si="959"/>
        <v>248</v>
      </c>
      <c r="M10185" t="str">
        <f>VLOOKUP(C10185,[1]!Location_Data[#Data],2,0)</f>
        <v>Orange</v>
      </c>
      <c r="N10185" t="str">
        <f>VLOOKUP(D10185,[1]!Salespeople_Data[#Data],2,0)</f>
        <v>Walter Cook</v>
      </c>
      <c r="O10185" t="str">
        <f>VLOOKUP(E10185,[1]!Customer_Data[#Data],2,0)</f>
        <v>Adam Duncan</v>
      </c>
      <c r="P10185" s="15">
        <f t="shared" si="954"/>
        <v>3</v>
      </c>
      <c r="Q10185">
        <f t="shared" si="955"/>
        <v>2</v>
      </c>
      <c r="R10185">
        <f t="shared" si="956"/>
        <v>2019</v>
      </c>
    </row>
    <row r="10186" spans="1:18" x14ac:dyDescent="0.25">
      <c r="A10186" s="6" t="s">
        <v>11212</v>
      </c>
      <c r="B10186" s="6" t="s">
        <v>189</v>
      </c>
      <c r="C10186" s="6" t="s">
        <v>140</v>
      </c>
      <c r="D10186" s="6" t="s">
        <v>63</v>
      </c>
      <c r="E10186" s="6" t="s">
        <v>1136</v>
      </c>
      <c r="F10186" s="10">
        <v>43796</v>
      </c>
      <c r="G10186" s="6">
        <v>2</v>
      </c>
      <c r="H10186" s="11">
        <f>VLOOKUP(B10186,[1]!Product_Data[#Data],4,0)</f>
        <v>1783</v>
      </c>
      <c r="I10186" s="11">
        <f>VLOOKUP(B10186,[1]!Product_Data[#Data],3,0)</f>
        <v>1516</v>
      </c>
      <c r="J10186" s="11">
        <f t="shared" si="957"/>
        <v>3032</v>
      </c>
      <c r="K10186" s="11">
        <f t="shared" si="958"/>
        <v>3566</v>
      </c>
      <c r="L10186" s="11">
        <f t="shared" si="959"/>
        <v>534</v>
      </c>
      <c r="M10186" t="str">
        <f>VLOOKUP(C10186,[1]!Location_Data[#Data],2,0)</f>
        <v>Salinas</v>
      </c>
      <c r="N10186" t="str">
        <f>VLOOKUP(D10186,[1]!Salespeople_Data[#Data],2,0)</f>
        <v>Jeremy Mendoza</v>
      </c>
      <c r="O10186" t="str">
        <f>VLOOKUP(E10186,[1]!Customer_Data[#Data],2,0)</f>
        <v>Juan Wood</v>
      </c>
      <c r="P10186" s="15">
        <f t="shared" si="954"/>
        <v>4</v>
      </c>
      <c r="Q10186">
        <f t="shared" si="955"/>
        <v>11</v>
      </c>
      <c r="R10186">
        <f t="shared" si="956"/>
        <v>2019</v>
      </c>
    </row>
    <row r="10187" spans="1:18" x14ac:dyDescent="0.25">
      <c r="A10187" s="6" t="s">
        <v>11213</v>
      </c>
      <c r="B10187" s="6" t="s">
        <v>144</v>
      </c>
      <c r="C10187" s="6" t="s">
        <v>512</v>
      </c>
      <c r="D10187" s="6" t="s">
        <v>25</v>
      </c>
      <c r="E10187" s="6" t="s">
        <v>4881</v>
      </c>
      <c r="F10187" s="10">
        <v>43636</v>
      </c>
      <c r="G10187" s="6">
        <v>4</v>
      </c>
      <c r="H10187" s="11">
        <f>VLOOKUP(B10187,[1]!Product_Data[#Data],4,0)</f>
        <v>2410</v>
      </c>
      <c r="I10187" s="11">
        <f>VLOOKUP(B10187,[1]!Product_Data[#Data],3,0)</f>
        <v>1518</v>
      </c>
      <c r="J10187" s="11">
        <f t="shared" si="957"/>
        <v>6072</v>
      </c>
      <c r="K10187" s="11">
        <f t="shared" si="958"/>
        <v>9640</v>
      </c>
      <c r="L10187" s="11">
        <f t="shared" si="959"/>
        <v>3568</v>
      </c>
      <c r="M10187" t="str">
        <f>VLOOKUP(C10187,[1]!Location_Data[#Data],2,0)</f>
        <v>Long Beach</v>
      </c>
      <c r="N10187" t="str">
        <f>VLOOKUP(D10187,[1]!Salespeople_Data[#Data],2,0)</f>
        <v>Brian Davis</v>
      </c>
      <c r="O10187" t="str">
        <f>VLOOKUP(E10187,[1]!Customer_Data[#Data],2,0)</f>
        <v>Douglas Foster</v>
      </c>
      <c r="P10187" s="15">
        <f t="shared" si="954"/>
        <v>5</v>
      </c>
      <c r="Q10187">
        <f t="shared" si="955"/>
        <v>6</v>
      </c>
      <c r="R10187">
        <f t="shared" si="956"/>
        <v>2019</v>
      </c>
    </row>
    <row r="10188" spans="1:18" x14ac:dyDescent="0.25">
      <c r="A10188" s="6" t="s">
        <v>11214</v>
      </c>
      <c r="B10188" s="6" t="s">
        <v>367</v>
      </c>
      <c r="C10188" s="6" t="s">
        <v>467</v>
      </c>
      <c r="D10188" s="6" t="s">
        <v>35</v>
      </c>
      <c r="E10188" s="6" t="s">
        <v>1637</v>
      </c>
      <c r="F10188" s="10">
        <v>43529</v>
      </c>
      <c r="G10188" s="6">
        <v>2</v>
      </c>
      <c r="H10188" s="11">
        <f>VLOOKUP(B10188,[1]!Product_Data[#Data],4,0)</f>
        <v>530</v>
      </c>
      <c r="I10188" s="11">
        <f>VLOOKUP(B10188,[1]!Product_Data[#Data],3,0)</f>
        <v>424</v>
      </c>
      <c r="J10188" s="11">
        <f t="shared" si="957"/>
        <v>848</v>
      </c>
      <c r="K10188" s="11">
        <f t="shared" si="958"/>
        <v>1060</v>
      </c>
      <c r="L10188" s="11">
        <f t="shared" si="959"/>
        <v>212</v>
      </c>
      <c r="M10188" t="str">
        <f>VLOOKUP(C10188,[1]!Location_Data[#Data],2,0)</f>
        <v>Garden Grove</v>
      </c>
      <c r="N10188" t="str">
        <f>VLOOKUP(D10188,[1]!Salespeople_Data[#Data],2,0)</f>
        <v>Charles Harper</v>
      </c>
      <c r="O10188" t="str">
        <f>VLOOKUP(E10188,[1]!Customer_Data[#Data],2,0)</f>
        <v>Peter Freeman</v>
      </c>
      <c r="P10188" s="15">
        <f t="shared" si="954"/>
        <v>3</v>
      </c>
      <c r="Q10188">
        <f t="shared" si="955"/>
        <v>3</v>
      </c>
      <c r="R10188">
        <f t="shared" si="956"/>
        <v>2019</v>
      </c>
    </row>
    <row r="10189" spans="1:18" x14ac:dyDescent="0.25">
      <c r="A10189" s="6" t="s">
        <v>11215</v>
      </c>
      <c r="B10189" s="6" t="s">
        <v>185</v>
      </c>
      <c r="C10189" s="6" t="s">
        <v>48</v>
      </c>
      <c r="D10189" s="6" t="s">
        <v>170</v>
      </c>
      <c r="E10189" s="6" t="s">
        <v>1618</v>
      </c>
      <c r="F10189" s="10">
        <v>43766</v>
      </c>
      <c r="G10189" s="6">
        <v>2</v>
      </c>
      <c r="H10189" s="11">
        <f>VLOOKUP(B10189,[1]!Product_Data[#Data],4,0)</f>
        <v>667</v>
      </c>
      <c r="I10189" s="11">
        <f>VLOOKUP(B10189,[1]!Product_Data[#Data],3,0)</f>
        <v>387</v>
      </c>
      <c r="J10189" s="11">
        <f t="shared" si="957"/>
        <v>774</v>
      </c>
      <c r="K10189" s="11">
        <f t="shared" si="958"/>
        <v>1334</v>
      </c>
      <c r="L10189" s="11">
        <f t="shared" si="959"/>
        <v>560</v>
      </c>
      <c r="M10189" t="str">
        <f>VLOOKUP(C10189,[1]!Location_Data[#Data],2,0)</f>
        <v>Rialto</v>
      </c>
      <c r="N10189" t="str">
        <f>VLOOKUP(D10189,[1]!Salespeople_Data[#Data],2,0)</f>
        <v>Sean Miller</v>
      </c>
      <c r="O10189" t="str">
        <f>VLOOKUP(E10189,[1]!Customer_Data[#Data],2,0)</f>
        <v>Jose Watson</v>
      </c>
      <c r="P10189" s="15">
        <f t="shared" si="954"/>
        <v>2</v>
      </c>
      <c r="Q10189">
        <f t="shared" si="955"/>
        <v>10</v>
      </c>
      <c r="R10189">
        <f t="shared" si="956"/>
        <v>2019</v>
      </c>
    </row>
    <row r="10190" spans="1:18" x14ac:dyDescent="0.25">
      <c r="A10190" s="6" t="s">
        <v>11216</v>
      </c>
      <c r="B10190" s="6" t="s">
        <v>177</v>
      </c>
      <c r="C10190" s="6" t="s">
        <v>14</v>
      </c>
      <c r="D10190" s="6" t="s">
        <v>87</v>
      </c>
      <c r="E10190" s="6" t="s">
        <v>341</v>
      </c>
      <c r="F10190" s="10">
        <v>43629</v>
      </c>
      <c r="G10190" s="6">
        <v>4</v>
      </c>
      <c r="H10190" s="11">
        <f>VLOOKUP(B10190,[1]!Product_Data[#Data],4,0)</f>
        <v>2497</v>
      </c>
      <c r="I10190" s="11">
        <f>VLOOKUP(B10190,[1]!Product_Data[#Data],3,0)</f>
        <v>1473</v>
      </c>
      <c r="J10190" s="11">
        <f t="shared" si="957"/>
        <v>5892</v>
      </c>
      <c r="K10190" s="11">
        <f t="shared" si="958"/>
        <v>9988</v>
      </c>
      <c r="L10190" s="11">
        <f t="shared" si="959"/>
        <v>4096</v>
      </c>
      <c r="M10190" t="str">
        <f>VLOOKUP(C10190,[1]!Location_Data[#Data],2,0)</f>
        <v>Santa Clarita</v>
      </c>
      <c r="N10190" t="str">
        <f>VLOOKUP(D10190,[1]!Salespeople_Data[#Data],2,0)</f>
        <v>Martin Perry</v>
      </c>
      <c r="O10190" t="str">
        <f>VLOOKUP(E10190,[1]!Customer_Data[#Data],2,0)</f>
        <v>Kenneth Arnold</v>
      </c>
      <c r="P10190" s="15">
        <f t="shared" si="954"/>
        <v>5</v>
      </c>
      <c r="Q10190">
        <f t="shared" si="955"/>
        <v>6</v>
      </c>
      <c r="R10190">
        <f t="shared" si="956"/>
        <v>2019</v>
      </c>
    </row>
    <row r="10191" spans="1:18" x14ac:dyDescent="0.25">
      <c r="A10191" s="6" t="s">
        <v>11217</v>
      </c>
      <c r="B10191" s="6" t="s">
        <v>33</v>
      </c>
      <c r="C10191" s="6" t="s">
        <v>220</v>
      </c>
      <c r="D10191" s="6" t="s">
        <v>80</v>
      </c>
      <c r="E10191" s="6" t="s">
        <v>1014</v>
      </c>
      <c r="F10191" s="10">
        <v>43806</v>
      </c>
      <c r="G10191" s="6">
        <v>3</v>
      </c>
      <c r="H10191" s="11">
        <f>VLOOKUP(B10191,[1]!Product_Data[#Data],4,0)</f>
        <v>1582</v>
      </c>
      <c r="I10191" s="11">
        <f>VLOOKUP(B10191,[1]!Product_Data[#Data],3,0)</f>
        <v>1234</v>
      </c>
      <c r="J10191" s="11">
        <f t="shared" si="957"/>
        <v>3702</v>
      </c>
      <c r="K10191" s="11">
        <f t="shared" si="958"/>
        <v>4746</v>
      </c>
      <c r="L10191" s="11">
        <f t="shared" si="959"/>
        <v>1044</v>
      </c>
      <c r="M10191" t="str">
        <f>VLOOKUP(C10191,[1]!Location_Data[#Data],2,0)</f>
        <v>Modesto</v>
      </c>
      <c r="N10191" t="str">
        <f>VLOOKUP(D10191,[1]!Salespeople_Data[#Data],2,0)</f>
        <v>Henry Nelson</v>
      </c>
      <c r="O10191" t="str">
        <f>VLOOKUP(E10191,[1]!Customer_Data[#Data],2,0)</f>
        <v>Michael Hill</v>
      </c>
      <c r="P10191" s="15">
        <f t="shared" si="954"/>
        <v>7</v>
      </c>
      <c r="Q10191">
        <f t="shared" si="955"/>
        <v>12</v>
      </c>
      <c r="R10191">
        <f t="shared" si="956"/>
        <v>2019</v>
      </c>
    </row>
    <row r="10192" spans="1:18" x14ac:dyDescent="0.25">
      <c r="A10192" s="6" t="s">
        <v>11218</v>
      </c>
      <c r="B10192" s="6" t="s">
        <v>104</v>
      </c>
      <c r="C10192" s="6" t="s">
        <v>186</v>
      </c>
      <c r="D10192" s="6" t="s">
        <v>447</v>
      </c>
      <c r="E10192" s="6" t="s">
        <v>2577</v>
      </c>
      <c r="F10192" s="10">
        <v>43794</v>
      </c>
      <c r="G10192" s="6">
        <v>1</v>
      </c>
      <c r="H10192" s="11">
        <f>VLOOKUP(B10192,[1]!Product_Data[#Data],4,0)</f>
        <v>1671</v>
      </c>
      <c r="I10192" s="11">
        <f>VLOOKUP(B10192,[1]!Product_Data[#Data],3,0)</f>
        <v>1220</v>
      </c>
      <c r="J10192" s="11">
        <f t="shared" si="957"/>
        <v>1220</v>
      </c>
      <c r="K10192" s="11">
        <f t="shared" si="958"/>
        <v>1671</v>
      </c>
      <c r="L10192" s="11">
        <f t="shared" si="959"/>
        <v>451</v>
      </c>
      <c r="M10192" t="str">
        <f>VLOOKUP(C10192,[1]!Location_Data[#Data],2,0)</f>
        <v>Riverside</v>
      </c>
      <c r="N10192" t="str">
        <f>VLOOKUP(D10192,[1]!Salespeople_Data[#Data],2,0)</f>
        <v>Howard Sims</v>
      </c>
      <c r="O10192" t="str">
        <f>VLOOKUP(E10192,[1]!Customer_Data[#Data],2,0)</f>
        <v>Jerry Green</v>
      </c>
      <c r="P10192" s="15">
        <f t="shared" si="954"/>
        <v>2</v>
      </c>
      <c r="Q10192">
        <f t="shared" si="955"/>
        <v>11</v>
      </c>
      <c r="R10192">
        <f t="shared" si="956"/>
        <v>2019</v>
      </c>
    </row>
    <row r="10193" spans="1:18" x14ac:dyDescent="0.25">
      <c r="A10193" s="6" t="s">
        <v>11219</v>
      </c>
      <c r="B10193" s="6" t="s">
        <v>652</v>
      </c>
      <c r="C10193" s="6" t="s">
        <v>249</v>
      </c>
      <c r="D10193" s="6" t="s">
        <v>159</v>
      </c>
      <c r="E10193" s="6" t="s">
        <v>1801</v>
      </c>
      <c r="F10193" s="10">
        <v>43533</v>
      </c>
      <c r="G10193" s="6">
        <v>1</v>
      </c>
      <c r="H10193" s="11">
        <f>VLOOKUP(B10193,[1]!Product_Data[#Data],4,0)</f>
        <v>217</v>
      </c>
      <c r="I10193" s="11">
        <f>VLOOKUP(B10193,[1]!Product_Data[#Data],3,0)</f>
        <v>171</v>
      </c>
      <c r="J10193" s="11">
        <f t="shared" si="957"/>
        <v>171</v>
      </c>
      <c r="K10193" s="11">
        <f t="shared" si="958"/>
        <v>217</v>
      </c>
      <c r="L10193" s="11">
        <f t="shared" si="959"/>
        <v>46</v>
      </c>
      <c r="M10193" t="str">
        <f>VLOOKUP(C10193,[1]!Location_Data[#Data],2,0)</f>
        <v>Roseville</v>
      </c>
      <c r="N10193" t="str">
        <f>VLOOKUP(D10193,[1]!Salespeople_Data[#Data],2,0)</f>
        <v>Bobby Russell</v>
      </c>
      <c r="O10193" t="str">
        <f>VLOOKUP(E10193,[1]!Customer_Data[#Data],2,0)</f>
        <v>Larry Stone</v>
      </c>
      <c r="P10193" s="15">
        <f t="shared" si="954"/>
        <v>7</v>
      </c>
      <c r="Q10193">
        <f t="shared" si="955"/>
        <v>3</v>
      </c>
      <c r="R10193">
        <f t="shared" si="956"/>
        <v>2019</v>
      </c>
    </row>
    <row r="10194" spans="1:18" x14ac:dyDescent="0.25">
      <c r="A10194" s="6" t="s">
        <v>11220</v>
      </c>
      <c r="B10194" s="6" t="s">
        <v>119</v>
      </c>
      <c r="C10194" s="6" t="s">
        <v>519</v>
      </c>
      <c r="D10194" s="6" t="s">
        <v>356</v>
      </c>
      <c r="E10194" s="6" t="s">
        <v>1635</v>
      </c>
      <c r="F10194" s="10">
        <v>43483</v>
      </c>
      <c r="G10194" s="6">
        <v>1</v>
      </c>
      <c r="H10194" s="11">
        <f>VLOOKUP(B10194,[1]!Product_Data[#Data],4,0)</f>
        <v>1077</v>
      </c>
      <c r="I10194" s="11">
        <f>VLOOKUP(B10194,[1]!Product_Data[#Data],3,0)</f>
        <v>732</v>
      </c>
      <c r="J10194" s="11">
        <f t="shared" si="957"/>
        <v>732</v>
      </c>
      <c r="K10194" s="11">
        <f t="shared" si="958"/>
        <v>1077</v>
      </c>
      <c r="L10194" s="11">
        <f t="shared" si="959"/>
        <v>345</v>
      </c>
      <c r="M10194" t="str">
        <f>VLOOKUP(C10194,[1]!Location_Data[#Data],2,0)</f>
        <v>Anaheim</v>
      </c>
      <c r="N10194" t="str">
        <f>VLOOKUP(D10194,[1]!Salespeople_Data[#Data],2,0)</f>
        <v>Jimmy Young</v>
      </c>
      <c r="O10194" t="str">
        <f>VLOOKUP(E10194,[1]!Customer_Data[#Data],2,0)</f>
        <v>Sean Andrews</v>
      </c>
      <c r="P10194" s="15">
        <f t="shared" si="954"/>
        <v>6</v>
      </c>
      <c r="Q10194">
        <f t="shared" si="955"/>
        <v>1</v>
      </c>
      <c r="R10194">
        <f t="shared" si="956"/>
        <v>2019</v>
      </c>
    </row>
    <row r="10195" spans="1:18" x14ac:dyDescent="0.25">
      <c r="A10195" s="6" t="s">
        <v>11221</v>
      </c>
      <c r="B10195" s="6" t="s">
        <v>367</v>
      </c>
      <c r="C10195" s="6" t="s">
        <v>458</v>
      </c>
      <c r="D10195" s="6" t="s">
        <v>298</v>
      </c>
      <c r="E10195" s="6" t="s">
        <v>1613</v>
      </c>
      <c r="F10195" s="10">
        <v>43583</v>
      </c>
      <c r="G10195" s="6">
        <v>1</v>
      </c>
      <c r="H10195" s="11">
        <f>VLOOKUP(B10195,[1]!Product_Data[#Data],4,0)</f>
        <v>530</v>
      </c>
      <c r="I10195" s="11">
        <f>VLOOKUP(B10195,[1]!Product_Data[#Data],3,0)</f>
        <v>424</v>
      </c>
      <c r="J10195" s="11">
        <f t="shared" si="957"/>
        <v>424</v>
      </c>
      <c r="K10195" s="11">
        <f t="shared" si="958"/>
        <v>530</v>
      </c>
      <c r="L10195" s="11">
        <f t="shared" si="959"/>
        <v>106</v>
      </c>
      <c r="M10195" t="str">
        <f>VLOOKUP(C10195,[1]!Location_Data[#Data],2,0)</f>
        <v>Fontana</v>
      </c>
      <c r="N10195" t="str">
        <f>VLOOKUP(D10195,[1]!Salespeople_Data[#Data],2,0)</f>
        <v>Kenneth Fields</v>
      </c>
      <c r="O10195" t="str">
        <f>VLOOKUP(E10195,[1]!Customer_Data[#Data],2,0)</f>
        <v>Raymond Fields</v>
      </c>
      <c r="P10195" s="15">
        <f t="shared" si="954"/>
        <v>1</v>
      </c>
      <c r="Q10195">
        <f t="shared" si="955"/>
        <v>4</v>
      </c>
      <c r="R10195">
        <f t="shared" si="956"/>
        <v>2019</v>
      </c>
    </row>
    <row r="10196" spans="1:18" x14ac:dyDescent="0.25">
      <c r="A10196" s="6" t="s">
        <v>11222</v>
      </c>
      <c r="B10196" s="6" t="s">
        <v>435</v>
      </c>
      <c r="C10196" s="6" t="s">
        <v>490</v>
      </c>
      <c r="D10196" s="6" t="s">
        <v>345</v>
      </c>
      <c r="E10196" s="6" t="s">
        <v>290</v>
      </c>
      <c r="F10196" s="10">
        <v>43683</v>
      </c>
      <c r="G10196" s="6">
        <v>1</v>
      </c>
      <c r="H10196" s="11">
        <f>VLOOKUP(B10196,[1]!Product_Data[#Data],4,0)</f>
        <v>2141</v>
      </c>
      <c r="I10196" s="11">
        <f>VLOOKUP(B10196,[1]!Product_Data[#Data],3,0)</f>
        <v>1777</v>
      </c>
      <c r="J10196" s="11">
        <f t="shared" si="957"/>
        <v>1777</v>
      </c>
      <c r="K10196" s="11">
        <f t="shared" si="958"/>
        <v>2141</v>
      </c>
      <c r="L10196" s="11">
        <f t="shared" si="959"/>
        <v>364</v>
      </c>
      <c r="M10196" t="str">
        <f>VLOOKUP(C10196,[1]!Location_Data[#Data],2,0)</f>
        <v>Temecula</v>
      </c>
      <c r="N10196" t="str">
        <f>VLOOKUP(D10196,[1]!Salespeople_Data[#Data],2,0)</f>
        <v>Larry Marshall</v>
      </c>
      <c r="O10196" t="str">
        <f>VLOOKUP(E10196,[1]!Customer_Data[#Data],2,0)</f>
        <v>Keith Moore</v>
      </c>
      <c r="P10196" s="15">
        <f t="shared" si="954"/>
        <v>3</v>
      </c>
      <c r="Q10196">
        <f t="shared" si="955"/>
        <v>8</v>
      </c>
      <c r="R10196">
        <f t="shared" si="956"/>
        <v>2019</v>
      </c>
    </row>
    <row r="10197" spans="1:18" x14ac:dyDescent="0.25">
      <c r="A10197" s="6" t="s">
        <v>11223</v>
      </c>
      <c r="B10197" s="6" t="s">
        <v>114</v>
      </c>
      <c r="C10197" s="6" t="s">
        <v>110</v>
      </c>
      <c r="D10197" s="6" t="s">
        <v>15</v>
      </c>
      <c r="E10197" s="6" t="s">
        <v>1842</v>
      </c>
      <c r="F10197" s="10">
        <v>43650</v>
      </c>
      <c r="G10197" s="6">
        <v>1</v>
      </c>
      <c r="H10197" s="11">
        <f>VLOOKUP(B10197,[1]!Product_Data[#Data],4,0)</f>
        <v>545</v>
      </c>
      <c r="I10197" s="11">
        <f>VLOOKUP(B10197,[1]!Product_Data[#Data],3,0)</f>
        <v>425</v>
      </c>
      <c r="J10197" s="11">
        <f t="shared" si="957"/>
        <v>425</v>
      </c>
      <c r="K10197" s="11">
        <f t="shared" si="958"/>
        <v>545</v>
      </c>
      <c r="L10197" s="11">
        <f t="shared" si="959"/>
        <v>120</v>
      </c>
      <c r="M10197" t="str">
        <f>VLOOKUP(C10197,[1]!Location_Data[#Data],2,0)</f>
        <v>Richmond</v>
      </c>
      <c r="N10197" t="str">
        <f>VLOOKUP(D10197,[1]!Salespeople_Data[#Data],2,0)</f>
        <v>Ryan Butler</v>
      </c>
      <c r="O10197" t="str">
        <f>VLOOKUP(E10197,[1]!Customer_Data[#Data],2,0)</f>
        <v>Wayne Johnson</v>
      </c>
      <c r="P10197" s="15">
        <f t="shared" si="954"/>
        <v>5</v>
      </c>
      <c r="Q10197">
        <f t="shared" si="955"/>
        <v>7</v>
      </c>
      <c r="R10197">
        <f t="shared" si="956"/>
        <v>2019</v>
      </c>
    </row>
    <row r="10198" spans="1:18" x14ac:dyDescent="0.25">
      <c r="A10198" s="6" t="s">
        <v>11224</v>
      </c>
      <c r="B10198" s="6" t="s">
        <v>553</v>
      </c>
      <c r="C10198" s="6" t="s">
        <v>570</v>
      </c>
      <c r="D10198" s="6" t="s">
        <v>359</v>
      </c>
      <c r="E10198" s="6" t="s">
        <v>1328</v>
      </c>
      <c r="F10198" s="10">
        <v>43498</v>
      </c>
      <c r="G10198" s="6">
        <v>1</v>
      </c>
      <c r="H10198" s="11">
        <f>VLOOKUP(B10198,[1]!Product_Data[#Data],4,0)</f>
        <v>1798</v>
      </c>
      <c r="I10198" s="11">
        <f>VLOOKUP(B10198,[1]!Product_Data[#Data],3,0)</f>
        <v>971</v>
      </c>
      <c r="J10198" s="11">
        <f t="shared" si="957"/>
        <v>971</v>
      </c>
      <c r="K10198" s="11">
        <f t="shared" si="958"/>
        <v>1798</v>
      </c>
      <c r="L10198" s="11">
        <f t="shared" si="959"/>
        <v>827</v>
      </c>
      <c r="M10198" t="str">
        <f>VLOOKUP(C10198,[1]!Location_Data[#Data],2,0)</f>
        <v>Fresno</v>
      </c>
      <c r="N10198" t="str">
        <f>VLOOKUP(D10198,[1]!Salespeople_Data[#Data],2,0)</f>
        <v>Eugene Holmes</v>
      </c>
      <c r="O10198" t="str">
        <f>VLOOKUP(E10198,[1]!Customer_Data[#Data],2,0)</f>
        <v>Willie Harrison</v>
      </c>
      <c r="P10198" s="15">
        <f t="shared" si="954"/>
        <v>7</v>
      </c>
      <c r="Q10198">
        <f t="shared" si="955"/>
        <v>2</v>
      </c>
      <c r="R10198">
        <f t="shared" si="956"/>
        <v>2019</v>
      </c>
    </row>
    <row r="10199" spans="1:18" x14ac:dyDescent="0.25">
      <c r="A10199" s="6" t="s">
        <v>11225</v>
      </c>
      <c r="B10199" s="6" t="s">
        <v>408</v>
      </c>
      <c r="C10199" s="6" t="s">
        <v>272</v>
      </c>
      <c r="D10199" s="6" t="s">
        <v>257</v>
      </c>
      <c r="E10199" s="6" t="s">
        <v>4271</v>
      </c>
      <c r="F10199" s="10">
        <v>43632</v>
      </c>
      <c r="G10199" s="6">
        <v>1</v>
      </c>
      <c r="H10199" s="11">
        <f>VLOOKUP(B10199,[1]!Product_Data[#Data],4,0)</f>
        <v>1405</v>
      </c>
      <c r="I10199" s="11">
        <f>VLOOKUP(B10199,[1]!Product_Data[#Data],3,0)</f>
        <v>1054</v>
      </c>
      <c r="J10199" s="11">
        <f t="shared" si="957"/>
        <v>1054</v>
      </c>
      <c r="K10199" s="11">
        <f t="shared" si="958"/>
        <v>1405</v>
      </c>
      <c r="L10199" s="11">
        <f t="shared" si="959"/>
        <v>351</v>
      </c>
      <c r="M10199" t="str">
        <f>VLOOKUP(C10199,[1]!Location_Data[#Data],2,0)</f>
        <v>Torrance</v>
      </c>
      <c r="N10199" t="str">
        <f>VLOOKUP(D10199,[1]!Salespeople_Data[#Data],2,0)</f>
        <v>Jerry Perry</v>
      </c>
      <c r="O10199" t="str">
        <f>VLOOKUP(E10199,[1]!Customer_Data[#Data],2,0)</f>
        <v>Walter Duncan</v>
      </c>
      <c r="P10199" s="15">
        <f t="shared" si="954"/>
        <v>1</v>
      </c>
      <c r="Q10199">
        <f t="shared" si="955"/>
        <v>6</v>
      </c>
      <c r="R10199">
        <f t="shared" si="956"/>
        <v>2019</v>
      </c>
    </row>
    <row r="10200" spans="1:18" x14ac:dyDescent="0.25">
      <c r="A10200" s="6" t="s">
        <v>11226</v>
      </c>
      <c r="B10200" s="6" t="s">
        <v>56</v>
      </c>
      <c r="C10200" s="6" t="s">
        <v>190</v>
      </c>
      <c r="D10200" s="6" t="s">
        <v>225</v>
      </c>
      <c r="E10200" s="6" t="s">
        <v>1380</v>
      </c>
      <c r="F10200" s="10">
        <v>43557</v>
      </c>
      <c r="G10200" s="6">
        <v>4</v>
      </c>
      <c r="H10200" s="11">
        <f>VLOOKUP(B10200,[1]!Product_Data[#Data],4,0)</f>
        <v>1848</v>
      </c>
      <c r="I10200" s="11">
        <f>VLOOKUP(B10200,[1]!Product_Data[#Data],3,0)</f>
        <v>1294</v>
      </c>
      <c r="J10200" s="11">
        <f t="shared" si="957"/>
        <v>5176</v>
      </c>
      <c r="K10200" s="11">
        <f t="shared" si="958"/>
        <v>7392</v>
      </c>
      <c r="L10200" s="11">
        <f t="shared" si="959"/>
        <v>2216</v>
      </c>
      <c r="M10200" t="str">
        <f>VLOOKUP(C10200,[1]!Location_Data[#Data],2,0)</f>
        <v>Oakland</v>
      </c>
      <c r="N10200" t="str">
        <f>VLOOKUP(D10200,[1]!Salespeople_Data[#Data],2,0)</f>
        <v>Andrew Bowman</v>
      </c>
      <c r="O10200" t="str">
        <f>VLOOKUP(E10200,[1]!Customer_Data[#Data],2,0)</f>
        <v>Jose Riley</v>
      </c>
      <c r="P10200" s="15">
        <f t="shared" si="954"/>
        <v>3</v>
      </c>
      <c r="Q10200">
        <f t="shared" si="955"/>
        <v>4</v>
      </c>
      <c r="R10200">
        <f t="shared" si="956"/>
        <v>2019</v>
      </c>
    </row>
    <row r="10201" spans="1:18" x14ac:dyDescent="0.25">
      <c r="A10201" s="6" t="s">
        <v>11227</v>
      </c>
      <c r="B10201" s="6" t="s">
        <v>560</v>
      </c>
      <c r="C10201" s="6" t="s">
        <v>9</v>
      </c>
      <c r="D10201" s="6" t="s">
        <v>63</v>
      </c>
      <c r="E10201" s="6" t="s">
        <v>1722</v>
      </c>
      <c r="F10201" s="10">
        <v>43497</v>
      </c>
      <c r="G10201" s="6">
        <v>1</v>
      </c>
      <c r="H10201" s="11">
        <f>VLOOKUP(B10201,[1]!Product_Data[#Data],4,0)</f>
        <v>1809</v>
      </c>
      <c r="I10201" s="11">
        <f>VLOOKUP(B10201,[1]!Product_Data[#Data],3,0)</f>
        <v>1067</v>
      </c>
      <c r="J10201" s="11">
        <f t="shared" si="957"/>
        <v>1067</v>
      </c>
      <c r="K10201" s="11">
        <f t="shared" si="958"/>
        <v>1809</v>
      </c>
      <c r="L10201" s="11">
        <f t="shared" si="959"/>
        <v>742</v>
      </c>
      <c r="M10201" t="str">
        <f>VLOOKUP(C10201,[1]!Location_Data[#Data],2,0)</f>
        <v>San Mateo</v>
      </c>
      <c r="N10201" t="str">
        <f>VLOOKUP(D10201,[1]!Salespeople_Data[#Data],2,0)</f>
        <v>Jeremy Mendoza</v>
      </c>
      <c r="O10201" t="str">
        <f>VLOOKUP(E10201,[1]!Customer_Data[#Data],2,0)</f>
        <v>Jimmy Andrews</v>
      </c>
      <c r="P10201" s="15">
        <f t="shared" si="954"/>
        <v>6</v>
      </c>
      <c r="Q10201">
        <f t="shared" si="955"/>
        <v>2</v>
      </c>
      <c r="R10201">
        <f t="shared" si="956"/>
        <v>2019</v>
      </c>
    </row>
    <row r="10202" spans="1:18" x14ac:dyDescent="0.25">
      <c r="A10202" s="6" t="s">
        <v>11228</v>
      </c>
      <c r="B10202" s="6" t="s">
        <v>479</v>
      </c>
      <c r="C10202" s="6" t="s">
        <v>450</v>
      </c>
      <c r="D10202" s="6" t="s">
        <v>63</v>
      </c>
      <c r="E10202" s="6" t="s">
        <v>1065</v>
      </c>
      <c r="F10202" s="10">
        <v>43487</v>
      </c>
      <c r="G10202" s="6">
        <v>1</v>
      </c>
      <c r="H10202" s="11">
        <f>VLOOKUP(B10202,[1]!Product_Data[#Data],4,0)</f>
        <v>123</v>
      </c>
      <c r="I10202" s="11">
        <f>VLOOKUP(B10202,[1]!Product_Data[#Data],3,0)</f>
        <v>84</v>
      </c>
      <c r="J10202" s="11">
        <f t="shared" si="957"/>
        <v>84</v>
      </c>
      <c r="K10202" s="11">
        <f t="shared" si="958"/>
        <v>123</v>
      </c>
      <c r="L10202" s="11">
        <f t="shared" si="959"/>
        <v>39</v>
      </c>
      <c r="M10202" t="str">
        <f>VLOOKUP(C10202,[1]!Location_Data[#Data],2,0)</f>
        <v>Simi Valley</v>
      </c>
      <c r="N10202" t="str">
        <f>VLOOKUP(D10202,[1]!Salespeople_Data[#Data],2,0)</f>
        <v>Jeremy Mendoza</v>
      </c>
      <c r="O10202" t="str">
        <f>VLOOKUP(E10202,[1]!Customer_Data[#Data],2,0)</f>
        <v>Wayne Stewart</v>
      </c>
      <c r="P10202" s="15">
        <f t="shared" si="954"/>
        <v>3</v>
      </c>
      <c r="Q10202">
        <f t="shared" si="955"/>
        <v>1</v>
      </c>
      <c r="R10202">
        <f t="shared" si="956"/>
        <v>2019</v>
      </c>
    </row>
    <row r="10203" spans="1:18" x14ac:dyDescent="0.25">
      <c r="A10203" s="6" t="s">
        <v>11229</v>
      </c>
      <c r="B10203" s="6" t="s">
        <v>168</v>
      </c>
      <c r="C10203" s="6" t="s">
        <v>527</v>
      </c>
      <c r="D10203" s="6" t="s">
        <v>359</v>
      </c>
      <c r="E10203" s="6" t="s">
        <v>1136</v>
      </c>
      <c r="F10203" s="10">
        <v>43467</v>
      </c>
      <c r="G10203" s="6">
        <v>4</v>
      </c>
      <c r="H10203" s="11">
        <f>VLOOKUP(B10203,[1]!Product_Data[#Data],4,0)</f>
        <v>112</v>
      </c>
      <c r="I10203" s="11">
        <f>VLOOKUP(B10203,[1]!Product_Data[#Data],3,0)</f>
        <v>90</v>
      </c>
      <c r="J10203" s="11">
        <f t="shared" si="957"/>
        <v>360</v>
      </c>
      <c r="K10203" s="11">
        <f t="shared" si="958"/>
        <v>448</v>
      </c>
      <c r="L10203" s="11">
        <f t="shared" si="959"/>
        <v>88</v>
      </c>
      <c r="M10203" t="str">
        <f>VLOOKUP(C10203,[1]!Location_Data[#Data],2,0)</f>
        <v>Stockton</v>
      </c>
      <c r="N10203" t="str">
        <f>VLOOKUP(D10203,[1]!Salespeople_Data[#Data],2,0)</f>
        <v>Eugene Holmes</v>
      </c>
      <c r="O10203" t="str">
        <f>VLOOKUP(E10203,[1]!Customer_Data[#Data],2,0)</f>
        <v>Juan Wood</v>
      </c>
      <c r="P10203" s="15">
        <f t="shared" si="954"/>
        <v>4</v>
      </c>
      <c r="Q10203">
        <f t="shared" si="955"/>
        <v>1</v>
      </c>
      <c r="R10203">
        <f t="shared" si="956"/>
        <v>2019</v>
      </c>
    </row>
    <row r="10204" spans="1:18" x14ac:dyDescent="0.25">
      <c r="A10204" s="6" t="s">
        <v>11230</v>
      </c>
      <c r="B10204" s="6" t="s">
        <v>223</v>
      </c>
      <c r="C10204" s="6" t="s">
        <v>39</v>
      </c>
      <c r="D10204" s="6" t="s">
        <v>308</v>
      </c>
      <c r="E10204" s="6" t="s">
        <v>1067</v>
      </c>
      <c r="F10204" s="10">
        <v>43663</v>
      </c>
      <c r="G10204" s="6">
        <v>1</v>
      </c>
      <c r="H10204" s="11">
        <f>VLOOKUP(B10204,[1]!Product_Data[#Data],4,0)</f>
        <v>799</v>
      </c>
      <c r="I10204" s="11">
        <f>VLOOKUP(B10204,[1]!Product_Data[#Data],3,0)</f>
        <v>455</v>
      </c>
      <c r="J10204" s="11">
        <f t="shared" si="957"/>
        <v>455</v>
      </c>
      <c r="K10204" s="11">
        <f t="shared" si="958"/>
        <v>799</v>
      </c>
      <c r="L10204" s="11">
        <f t="shared" si="959"/>
        <v>344</v>
      </c>
      <c r="M10204" t="str">
        <f>VLOOKUP(C10204,[1]!Location_Data[#Data],2,0)</f>
        <v>Oceanside</v>
      </c>
      <c r="N10204" t="str">
        <f>VLOOKUP(D10204,[1]!Salespeople_Data[#Data],2,0)</f>
        <v>Fred Robertson</v>
      </c>
      <c r="O10204" t="str">
        <f>VLOOKUP(E10204,[1]!Customer_Data[#Data],2,0)</f>
        <v>Antonio Cooper</v>
      </c>
      <c r="P10204" s="15">
        <f t="shared" si="954"/>
        <v>4</v>
      </c>
      <c r="Q10204">
        <f t="shared" si="955"/>
        <v>7</v>
      </c>
      <c r="R10204">
        <f t="shared" si="956"/>
        <v>2019</v>
      </c>
    </row>
    <row r="10205" spans="1:18" x14ac:dyDescent="0.25">
      <c r="A10205" s="6" t="s">
        <v>11231</v>
      </c>
      <c r="B10205" s="6" t="s">
        <v>260</v>
      </c>
      <c r="C10205" s="6" t="s">
        <v>39</v>
      </c>
      <c r="D10205" s="6" t="s">
        <v>159</v>
      </c>
      <c r="E10205" s="6" t="s">
        <v>685</v>
      </c>
      <c r="F10205" s="10">
        <v>43770</v>
      </c>
      <c r="G10205" s="6">
        <v>1</v>
      </c>
      <c r="H10205" s="11">
        <f>VLOOKUP(B10205,[1]!Product_Data[#Data],4,0)</f>
        <v>502</v>
      </c>
      <c r="I10205" s="11">
        <f>VLOOKUP(B10205,[1]!Product_Data[#Data],3,0)</f>
        <v>296</v>
      </c>
      <c r="J10205" s="11">
        <f t="shared" si="957"/>
        <v>296</v>
      </c>
      <c r="K10205" s="11">
        <f t="shared" si="958"/>
        <v>502</v>
      </c>
      <c r="L10205" s="11">
        <f t="shared" si="959"/>
        <v>206</v>
      </c>
      <c r="M10205" t="str">
        <f>VLOOKUP(C10205,[1]!Location_Data[#Data],2,0)</f>
        <v>Oceanside</v>
      </c>
      <c r="N10205" t="str">
        <f>VLOOKUP(D10205,[1]!Salespeople_Data[#Data],2,0)</f>
        <v>Bobby Russell</v>
      </c>
      <c r="O10205" t="str">
        <f>VLOOKUP(E10205,[1]!Customer_Data[#Data],2,0)</f>
        <v>Roger Tucker</v>
      </c>
      <c r="P10205" s="15">
        <f t="shared" si="954"/>
        <v>6</v>
      </c>
      <c r="Q10205">
        <f t="shared" si="955"/>
        <v>11</v>
      </c>
      <c r="R10205">
        <f t="shared" si="956"/>
        <v>2019</v>
      </c>
    </row>
    <row r="10206" spans="1:18" x14ac:dyDescent="0.25">
      <c r="A10206" s="6" t="s">
        <v>11232</v>
      </c>
      <c r="B10206" s="6" t="s">
        <v>61</v>
      </c>
      <c r="C10206" s="6" t="s">
        <v>57</v>
      </c>
      <c r="D10206" s="6" t="s">
        <v>159</v>
      </c>
      <c r="E10206" s="6" t="s">
        <v>1058</v>
      </c>
      <c r="F10206" s="10">
        <v>43529</v>
      </c>
      <c r="G10206" s="6">
        <v>1</v>
      </c>
      <c r="H10206" s="11">
        <f>VLOOKUP(B10206,[1]!Product_Data[#Data],4,0)</f>
        <v>1889</v>
      </c>
      <c r="I10206" s="11">
        <f>VLOOKUP(B10206,[1]!Product_Data[#Data],3,0)</f>
        <v>945</v>
      </c>
      <c r="J10206" s="11">
        <f t="shared" si="957"/>
        <v>945</v>
      </c>
      <c r="K10206" s="11">
        <f t="shared" si="958"/>
        <v>1889</v>
      </c>
      <c r="L10206" s="11">
        <f t="shared" si="959"/>
        <v>944</v>
      </c>
      <c r="M10206" t="str">
        <f>VLOOKUP(C10206,[1]!Location_Data[#Data],2,0)</f>
        <v>Thousand Oaks</v>
      </c>
      <c r="N10206" t="str">
        <f>VLOOKUP(D10206,[1]!Salespeople_Data[#Data],2,0)</f>
        <v>Bobby Russell</v>
      </c>
      <c r="O10206" t="str">
        <f>VLOOKUP(E10206,[1]!Customer_Data[#Data],2,0)</f>
        <v>Craig Mills</v>
      </c>
      <c r="P10206" s="15">
        <f t="shared" si="954"/>
        <v>3</v>
      </c>
      <c r="Q10206">
        <f t="shared" si="955"/>
        <v>3</v>
      </c>
      <c r="R10206">
        <f t="shared" si="956"/>
        <v>2019</v>
      </c>
    </row>
    <row r="10207" spans="1:18" x14ac:dyDescent="0.25">
      <c r="A10207" s="6" t="s">
        <v>11233</v>
      </c>
      <c r="B10207" s="6" t="s">
        <v>43</v>
      </c>
      <c r="C10207" s="6" t="s">
        <v>14</v>
      </c>
      <c r="D10207" s="6" t="s">
        <v>191</v>
      </c>
      <c r="E10207" s="6" t="s">
        <v>2149</v>
      </c>
      <c r="F10207" s="10">
        <v>43588</v>
      </c>
      <c r="G10207" s="6">
        <v>1</v>
      </c>
      <c r="H10207" s="11">
        <f>VLOOKUP(B10207,[1]!Product_Data[#Data],4,0)</f>
        <v>356</v>
      </c>
      <c r="I10207" s="11">
        <f>VLOOKUP(B10207,[1]!Product_Data[#Data],3,0)</f>
        <v>292</v>
      </c>
      <c r="J10207" s="11">
        <f t="shared" si="957"/>
        <v>292</v>
      </c>
      <c r="K10207" s="11">
        <f t="shared" si="958"/>
        <v>356</v>
      </c>
      <c r="L10207" s="11">
        <f t="shared" si="959"/>
        <v>64</v>
      </c>
      <c r="M10207" t="str">
        <f>VLOOKUP(C10207,[1]!Location_Data[#Data],2,0)</f>
        <v>Santa Clarita</v>
      </c>
      <c r="N10207" t="str">
        <f>VLOOKUP(D10207,[1]!Salespeople_Data[#Data],2,0)</f>
        <v>Robert Reed</v>
      </c>
      <c r="O10207" t="str">
        <f>VLOOKUP(E10207,[1]!Customer_Data[#Data],2,0)</f>
        <v>Victor Medina</v>
      </c>
      <c r="P10207" s="15">
        <f t="shared" si="954"/>
        <v>6</v>
      </c>
      <c r="Q10207">
        <f t="shared" si="955"/>
        <v>5</v>
      </c>
      <c r="R10207">
        <f t="shared" si="956"/>
        <v>2019</v>
      </c>
    </row>
    <row r="10208" spans="1:18" x14ac:dyDescent="0.25">
      <c r="A10208" s="6" t="s">
        <v>11234</v>
      </c>
      <c r="B10208" s="6" t="s">
        <v>818</v>
      </c>
      <c r="C10208" s="6" t="s">
        <v>29</v>
      </c>
      <c r="D10208" s="6" t="s">
        <v>96</v>
      </c>
      <c r="E10208" s="6" t="s">
        <v>1605</v>
      </c>
      <c r="F10208" s="10">
        <v>43685</v>
      </c>
      <c r="G10208" s="6">
        <v>4</v>
      </c>
      <c r="H10208" s="11">
        <f>VLOOKUP(B10208,[1]!Product_Data[#Data],4,0)</f>
        <v>1638</v>
      </c>
      <c r="I10208" s="11">
        <f>VLOOKUP(B10208,[1]!Product_Data[#Data],3,0)</f>
        <v>1261</v>
      </c>
      <c r="J10208" s="11">
        <f t="shared" si="957"/>
        <v>5044</v>
      </c>
      <c r="K10208" s="11">
        <f t="shared" si="958"/>
        <v>6552</v>
      </c>
      <c r="L10208" s="11">
        <f t="shared" si="959"/>
        <v>1508</v>
      </c>
      <c r="M10208" t="str">
        <f>VLOOKUP(C10208,[1]!Location_Data[#Data],2,0)</f>
        <v>Santa Ana</v>
      </c>
      <c r="N10208" t="str">
        <f>VLOOKUP(D10208,[1]!Salespeople_Data[#Data],2,0)</f>
        <v>Brian Thomas</v>
      </c>
      <c r="O10208" t="str">
        <f>VLOOKUP(E10208,[1]!Customer_Data[#Data],2,0)</f>
        <v>Phillip Morrison</v>
      </c>
      <c r="P10208" s="15">
        <f t="shared" si="954"/>
        <v>5</v>
      </c>
      <c r="Q10208">
        <f t="shared" si="955"/>
        <v>8</v>
      </c>
      <c r="R10208">
        <f t="shared" si="956"/>
        <v>2019</v>
      </c>
    </row>
    <row r="10209" spans="1:18" x14ac:dyDescent="0.25">
      <c r="A10209" s="6" t="s">
        <v>11235</v>
      </c>
      <c r="B10209" s="6" t="s">
        <v>152</v>
      </c>
      <c r="C10209" s="6" t="s">
        <v>120</v>
      </c>
      <c r="D10209" s="6" t="s">
        <v>40</v>
      </c>
      <c r="E10209" s="6" t="s">
        <v>2305</v>
      </c>
      <c r="F10209" s="10">
        <v>43726</v>
      </c>
      <c r="G10209" s="6">
        <v>3</v>
      </c>
      <c r="H10209" s="11">
        <f>VLOOKUP(B10209,[1]!Product_Data[#Data],4,0)</f>
        <v>951</v>
      </c>
      <c r="I10209" s="11">
        <f>VLOOKUP(B10209,[1]!Product_Data[#Data],3,0)</f>
        <v>504</v>
      </c>
      <c r="J10209" s="11">
        <f t="shared" si="957"/>
        <v>1512</v>
      </c>
      <c r="K10209" s="11">
        <f t="shared" si="958"/>
        <v>2853</v>
      </c>
      <c r="L10209" s="11">
        <f t="shared" si="959"/>
        <v>1341</v>
      </c>
      <c r="M10209" t="str">
        <f>VLOOKUP(C10209,[1]!Location_Data[#Data],2,0)</f>
        <v>Elk Grove</v>
      </c>
      <c r="N10209" t="str">
        <f>VLOOKUP(D10209,[1]!Salespeople_Data[#Data],2,0)</f>
        <v>Brian Hansen</v>
      </c>
      <c r="O10209" t="str">
        <f>VLOOKUP(E10209,[1]!Customer_Data[#Data],2,0)</f>
        <v>Nicholas Hamilton</v>
      </c>
      <c r="P10209" s="15">
        <f t="shared" si="954"/>
        <v>4</v>
      </c>
      <c r="Q10209">
        <f t="shared" si="955"/>
        <v>9</v>
      </c>
      <c r="R10209">
        <f t="shared" si="956"/>
        <v>2019</v>
      </c>
    </row>
    <row r="10210" spans="1:18" x14ac:dyDescent="0.25">
      <c r="A10210" s="6" t="s">
        <v>11236</v>
      </c>
      <c r="B10210" s="6" t="s">
        <v>457</v>
      </c>
      <c r="C10210" s="6" t="s">
        <v>74</v>
      </c>
      <c r="D10210" s="6" t="s">
        <v>111</v>
      </c>
      <c r="E10210" s="6" t="s">
        <v>384</v>
      </c>
      <c r="F10210" s="10">
        <v>43603</v>
      </c>
      <c r="G10210" s="6">
        <v>4</v>
      </c>
      <c r="H10210" s="11">
        <f>VLOOKUP(B10210,[1]!Product_Data[#Data],4,0)</f>
        <v>947</v>
      </c>
      <c r="I10210" s="11">
        <f>VLOOKUP(B10210,[1]!Product_Data[#Data],3,0)</f>
        <v>786</v>
      </c>
      <c r="J10210" s="11">
        <f t="shared" si="957"/>
        <v>3144</v>
      </c>
      <c r="K10210" s="11">
        <f t="shared" si="958"/>
        <v>3788</v>
      </c>
      <c r="L10210" s="11">
        <f t="shared" si="959"/>
        <v>644</v>
      </c>
      <c r="M10210" t="str">
        <f>VLOOKUP(C10210,[1]!Location_Data[#Data],2,0)</f>
        <v>West Covina</v>
      </c>
      <c r="N10210" t="str">
        <f>VLOOKUP(D10210,[1]!Salespeople_Data[#Data],2,0)</f>
        <v>Ryan Welch</v>
      </c>
      <c r="O10210" t="str">
        <f>VLOOKUP(E10210,[1]!Customer_Data[#Data],2,0)</f>
        <v>Gerald Henry</v>
      </c>
      <c r="P10210" s="15">
        <f t="shared" si="954"/>
        <v>7</v>
      </c>
      <c r="Q10210">
        <f t="shared" si="955"/>
        <v>5</v>
      </c>
      <c r="R10210">
        <f t="shared" si="956"/>
        <v>2019</v>
      </c>
    </row>
    <row r="10211" spans="1:18" x14ac:dyDescent="0.25">
      <c r="A10211" s="6" t="s">
        <v>11237</v>
      </c>
      <c r="B10211" s="6" t="s">
        <v>652</v>
      </c>
      <c r="C10211" s="6" t="s">
        <v>140</v>
      </c>
      <c r="D10211" s="6" t="s">
        <v>15</v>
      </c>
      <c r="E10211" s="6" t="s">
        <v>153</v>
      </c>
      <c r="F10211" s="10">
        <v>43682</v>
      </c>
      <c r="G10211" s="6">
        <v>1</v>
      </c>
      <c r="H10211" s="11">
        <f>VLOOKUP(B10211,[1]!Product_Data[#Data],4,0)</f>
        <v>217</v>
      </c>
      <c r="I10211" s="11">
        <f>VLOOKUP(B10211,[1]!Product_Data[#Data],3,0)</f>
        <v>171</v>
      </c>
      <c r="J10211" s="11">
        <f t="shared" si="957"/>
        <v>171</v>
      </c>
      <c r="K10211" s="11">
        <f t="shared" si="958"/>
        <v>217</v>
      </c>
      <c r="L10211" s="11">
        <f t="shared" si="959"/>
        <v>46</v>
      </c>
      <c r="M10211" t="str">
        <f>VLOOKUP(C10211,[1]!Location_Data[#Data],2,0)</f>
        <v>Salinas</v>
      </c>
      <c r="N10211" t="str">
        <f>VLOOKUP(D10211,[1]!Salespeople_Data[#Data],2,0)</f>
        <v>Ryan Butler</v>
      </c>
      <c r="O10211" t="str">
        <f>VLOOKUP(E10211,[1]!Customer_Data[#Data],2,0)</f>
        <v>Charles Richards</v>
      </c>
      <c r="P10211" s="15">
        <f t="shared" si="954"/>
        <v>2</v>
      </c>
      <c r="Q10211">
        <f t="shared" si="955"/>
        <v>8</v>
      </c>
      <c r="R10211">
        <f t="shared" si="956"/>
        <v>2019</v>
      </c>
    </row>
    <row r="10212" spans="1:18" x14ac:dyDescent="0.25">
      <c r="A10212" s="6" t="s">
        <v>11238</v>
      </c>
      <c r="B10212" s="6" t="s">
        <v>78</v>
      </c>
      <c r="C10212" s="6" t="s">
        <v>224</v>
      </c>
      <c r="D10212" s="6" t="s">
        <v>116</v>
      </c>
      <c r="E10212" s="6" t="s">
        <v>153</v>
      </c>
      <c r="F10212" s="10">
        <v>43534</v>
      </c>
      <c r="G10212" s="6">
        <v>1</v>
      </c>
      <c r="H10212" s="11">
        <f>VLOOKUP(B10212,[1]!Product_Data[#Data],4,0)</f>
        <v>1380</v>
      </c>
      <c r="I10212" s="11">
        <f>VLOOKUP(B10212,[1]!Product_Data[#Data],3,0)</f>
        <v>1090</v>
      </c>
      <c r="J10212" s="11">
        <f t="shared" si="957"/>
        <v>1090</v>
      </c>
      <c r="K10212" s="11">
        <f t="shared" si="958"/>
        <v>1380</v>
      </c>
      <c r="L10212" s="11">
        <f t="shared" si="959"/>
        <v>290</v>
      </c>
      <c r="M10212" t="str">
        <f>VLOOKUP(C10212,[1]!Location_Data[#Data],2,0)</f>
        <v>Huntington Beach</v>
      </c>
      <c r="N10212" t="str">
        <f>VLOOKUP(D10212,[1]!Salespeople_Data[#Data],2,0)</f>
        <v>Roger Ramos</v>
      </c>
      <c r="O10212" t="str">
        <f>VLOOKUP(E10212,[1]!Customer_Data[#Data],2,0)</f>
        <v>Charles Richards</v>
      </c>
      <c r="P10212" s="15">
        <f t="shared" si="954"/>
        <v>1</v>
      </c>
      <c r="Q10212">
        <f t="shared" si="955"/>
        <v>3</v>
      </c>
      <c r="R10212">
        <f t="shared" si="956"/>
        <v>2019</v>
      </c>
    </row>
    <row r="10213" spans="1:18" x14ac:dyDescent="0.25">
      <c r="A10213" s="6" t="s">
        <v>11239</v>
      </c>
      <c r="B10213" s="6" t="s">
        <v>252</v>
      </c>
      <c r="C10213" s="6" t="s">
        <v>643</v>
      </c>
      <c r="D10213" s="6" t="s">
        <v>75</v>
      </c>
      <c r="E10213" s="6" t="s">
        <v>2076</v>
      </c>
      <c r="F10213" s="10">
        <v>43569</v>
      </c>
      <c r="G10213" s="6">
        <v>3</v>
      </c>
      <c r="H10213" s="11">
        <f>VLOOKUP(B10213,[1]!Product_Data[#Data],4,0)</f>
        <v>1899</v>
      </c>
      <c r="I10213" s="11">
        <f>VLOOKUP(B10213,[1]!Product_Data[#Data],3,0)</f>
        <v>1044</v>
      </c>
      <c r="J10213" s="11">
        <f t="shared" si="957"/>
        <v>3132</v>
      </c>
      <c r="K10213" s="11">
        <f t="shared" si="958"/>
        <v>5697</v>
      </c>
      <c r="L10213" s="11">
        <f t="shared" si="959"/>
        <v>2565</v>
      </c>
      <c r="M10213" t="str">
        <f>VLOOKUP(C10213,[1]!Location_Data[#Data],2,0)</f>
        <v>Hayward</v>
      </c>
      <c r="N10213" t="str">
        <f>VLOOKUP(D10213,[1]!Salespeople_Data[#Data],2,0)</f>
        <v>Roger Robertson</v>
      </c>
      <c r="O10213" t="str">
        <f>VLOOKUP(E10213,[1]!Customer_Data[#Data],2,0)</f>
        <v>Keith Robinson</v>
      </c>
      <c r="P10213" s="15">
        <f t="shared" si="954"/>
        <v>1</v>
      </c>
      <c r="Q10213">
        <f t="shared" si="955"/>
        <v>4</v>
      </c>
      <c r="R10213">
        <f t="shared" si="956"/>
        <v>2019</v>
      </c>
    </row>
    <row r="10214" spans="1:18" x14ac:dyDescent="0.25">
      <c r="A10214" s="6" t="s">
        <v>11240</v>
      </c>
      <c r="B10214" s="6" t="s">
        <v>1149</v>
      </c>
      <c r="C10214" s="6" t="s">
        <v>596</v>
      </c>
      <c r="D10214" s="6" t="s">
        <v>87</v>
      </c>
      <c r="E10214" s="6" t="s">
        <v>1826</v>
      </c>
      <c r="F10214" s="10">
        <v>43566</v>
      </c>
      <c r="G10214" s="6">
        <v>3</v>
      </c>
      <c r="H10214" s="11">
        <f>VLOOKUP(B10214,[1]!Product_Data[#Data],4,0)</f>
        <v>847</v>
      </c>
      <c r="I10214" s="11">
        <f>VLOOKUP(B10214,[1]!Product_Data[#Data],3,0)</f>
        <v>534</v>
      </c>
      <c r="J10214" s="11">
        <f t="shared" si="957"/>
        <v>1602</v>
      </c>
      <c r="K10214" s="11">
        <f t="shared" si="958"/>
        <v>2541</v>
      </c>
      <c r="L10214" s="11">
        <f t="shared" si="959"/>
        <v>939</v>
      </c>
      <c r="M10214" t="str">
        <f>VLOOKUP(C10214,[1]!Location_Data[#Data],2,0)</f>
        <v>Fremont</v>
      </c>
      <c r="N10214" t="str">
        <f>VLOOKUP(D10214,[1]!Salespeople_Data[#Data],2,0)</f>
        <v>Martin Perry</v>
      </c>
      <c r="O10214" t="str">
        <f>VLOOKUP(E10214,[1]!Customer_Data[#Data],2,0)</f>
        <v>Victor Lawson</v>
      </c>
      <c r="P10214" s="15">
        <f t="shared" si="954"/>
        <v>5</v>
      </c>
      <c r="Q10214">
        <f t="shared" si="955"/>
        <v>4</v>
      </c>
      <c r="R10214">
        <f t="shared" si="956"/>
        <v>2019</v>
      </c>
    </row>
    <row r="10215" spans="1:18" x14ac:dyDescent="0.25">
      <c r="A10215" s="6" t="s">
        <v>11241</v>
      </c>
      <c r="B10215" s="6" t="s">
        <v>114</v>
      </c>
      <c r="C10215" s="6" t="s">
        <v>24</v>
      </c>
      <c r="D10215" s="6" t="s">
        <v>359</v>
      </c>
      <c r="E10215" s="6" t="s">
        <v>1016</v>
      </c>
      <c r="F10215" s="10">
        <v>43510</v>
      </c>
      <c r="G10215" s="6">
        <v>1</v>
      </c>
      <c r="H10215" s="11">
        <f>VLOOKUP(B10215,[1]!Product_Data[#Data],4,0)</f>
        <v>545</v>
      </c>
      <c r="I10215" s="11">
        <f>VLOOKUP(B10215,[1]!Product_Data[#Data],3,0)</f>
        <v>425</v>
      </c>
      <c r="J10215" s="11">
        <f t="shared" si="957"/>
        <v>425</v>
      </c>
      <c r="K10215" s="11">
        <f t="shared" si="958"/>
        <v>545</v>
      </c>
      <c r="L10215" s="11">
        <f t="shared" si="959"/>
        <v>120</v>
      </c>
      <c r="M10215" t="str">
        <f>VLOOKUP(C10215,[1]!Location_Data[#Data],2,0)</f>
        <v>Lancaster</v>
      </c>
      <c r="N10215" t="str">
        <f>VLOOKUP(D10215,[1]!Salespeople_Data[#Data],2,0)</f>
        <v>Eugene Holmes</v>
      </c>
      <c r="O10215" t="str">
        <f>VLOOKUP(E10215,[1]!Customer_Data[#Data],2,0)</f>
        <v>Chris Fuller</v>
      </c>
      <c r="P10215" s="15">
        <f t="shared" si="954"/>
        <v>5</v>
      </c>
      <c r="Q10215">
        <f t="shared" si="955"/>
        <v>2</v>
      </c>
      <c r="R10215">
        <f t="shared" si="956"/>
        <v>2019</v>
      </c>
    </row>
    <row r="10216" spans="1:18" x14ac:dyDescent="0.25">
      <c r="A10216" s="6" t="s">
        <v>11242</v>
      </c>
      <c r="B10216" s="6" t="s">
        <v>69</v>
      </c>
      <c r="C10216" s="6" t="s">
        <v>242</v>
      </c>
      <c r="D10216" s="6" t="s">
        <v>63</v>
      </c>
      <c r="E10216" s="6" t="s">
        <v>592</v>
      </c>
      <c r="F10216" s="10">
        <v>43597</v>
      </c>
      <c r="G10216" s="6">
        <v>1</v>
      </c>
      <c r="H10216" s="11">
        <f>VLOOKUP(B10216,[1]!Product_Data[#Data],4,0)</f>
        <v>1351</v>
      </c>
      <c r="I10216" s="11">
        <f>VLOOKUP(B10216,[1]!Product_Data[#Data],3,0)</f>
        <v>1108</v>
      </c>
      <c r="J10216" s="11">
        <f t="shared" si="957"/>
        <v>1108</v>
      </c>
      <c r="K10216" s="11">
        <f t="shared" si="958"/>
        <v>1351</v>
      </c>
      <c r="L10216" s="11">
        <f t="shared" si="959"/>
        <v>243</v>
      </c>
      <c r="M10216" t="str">
        <f>VLOOKUP(C10216,[1]!Location_Data[#Data],2,0)</f>
        <v>Downey</v>
      </c>
      <c r="N10216" t="str">
        <f>VLOOKUP(D10216,[1]!Salespeople_Data[#Data],2,0)</f>
        <v>Jeremy Mendoza</v>
      </c>
      <c r="O10216" t="str">
        <f>VLOOKUP(E10216,[1]!Customer_Data[#Data],2,0)</f>
        <v>George Stanley</v>
      </c>
      <c r="P10216" s="15">
        <f t="shared" si="954"/>
        <v>1</v>
      </c>
      <c r="Q10216">
        <f t="shared" si="955"/>
        <v>5</v>
      </c>
      <c r="R10216">
        <f t="shared" si="956"/>
        <v>2019</v>
      </c>
    </row>
    <row r="10217" spans="1:18" x14ac:dyDescent="0.25">
      <c r="A10217" s="6" t="s">
        <v>11243</v>
      </c>
      <c r="B10217" s="6" t="s">
        <v>395</v>
      </c>
      <c r="C10217" s="6" t="s">
        <v>74</v>
      </c>
      <c r="D10217" s="6" t="s">
        <v>40</v>
      </c>
      <c r="E10217" s="6" t="s">
        <v>1284</v>
      </c>
      <c r="F10217" s="10">
        <v>43726</v>
      </c>
      <c r="G10217" s="6">
        <v>1</v>
      </c>
      <c r="H10217" s="11">
        <f>VLOOKUP(B10217,[1]!Product_Data[#Data],4,0)</f>
        <v>2257</v>
      </c>
      <c r="I10217" s="11">
        <f>VLOOKUP(B10217,[1]!Product_Data[#Data],3,0)</f>
        <v>1535</v>
      </c>
      <c r="J10217" s="11">
        <f t="shared" si="957"/>
        <v>1535</v>
      </c>
      <c r="K10217" s="11">
        <f t="shared" si="958"/>
        <v>2257</v>
      </c>
      <c r="L10217" s="11">
        <f t="shared" si="959"/>
        <v>722</v>
      </c>
      <c r="M10217" t="str">
        <f>VLOOKUP(C10217,[1]!Location_Data[#Data],2,0)</f>
        <v>West Covina</v>
      </c>
      <c r="N10217" t="str">
        <f>VLOOKUP(D10217,[1]!Salespeople_Data[#Data],2,0)</f>
        <v>Brian Hansen</v>
      </c>
      <c r="O10217" t="str">
        <f>VLOOKUP(E10217,[1]!Customer_Data[#Data],2,0)</f>
        <v>Shawn Fields</v>
      </c>
      <c r="P10217" s="15">
        <f t="shared" si="954"/>
        <v>4</v>
      </c>
      <c r="Q10217">
        <f t="shared" si="955"/>
        <v>9</v>
      </c>
      <c r="R10217">
        <f t="shared" si="956"/>
        <v>2019</v>
      </c>
    </row>
    <row r="10218" spans="1:18" x14ac:dyDescent="0.25">
      <c r="A10218" s="6" t="s">
        <v>11244</v>
      </c>
      <c r="B10218" s="6" t="s">
        <v>177</v>
      </c>
      <c r="C10218" s="6" t="s">
        <v>57</v>
      </c>
      <c r="D10218" s="6" t="s">
        <v>15</v>
      </c>
      <c r="E10218" s="6" t="s">
        <v>1178</v>
      </c>
      <c r="F10218" s="10">
        <v>43637</v>
      </c>
      <c r="G10218" s="6">
        <v>1</v>
      </c>
      <c r="H10218" s="11">
        <f>VLOOKUP(B10218,[1]!Product_Data[#Data],4,0)</f>
        <v>2497</v>
      </c>
      <c r="I10218" s="11">
        <f>VLOOKUP(B10218,[1]!Product_Data[#Data],3,0)</f>
        <v>1473</v>
      </c>
      <c r="J10218" s="11">
        <f t="shared" si="957"/>
        <v>1473</v>
      </c>
      <c r="K10218" s="11">
        <f t="shared" si="958"/>
        <v>2497</v>
      </c>
      <c r="L10218" s="11">
        <f t="shared" si="959"/>
        <v>1024</v>
      </c>
      <c r="M10218" t="str">
        <f>VLOOKUP(C10218,[1]!Location_Data[#Data],2,0)</f>
        <v>Thousand Oaks</v>
      </c>
      <c r="N10218" t="str">
        <f>VLOOKUP(D10218,[1]!Salespeople_Data[#Data],2,0)</f>
        <v>Ryan Butler</v>
      </c>
      <c r="O10218" t="str">
        <f>VLOOKUP(E10218,[1]!Customer_Data[#Data],2,0)</f>
        <v>Joseph Warren</v>
      </c>
      <c r="P10218" s="15">
        <f t="shared" si="954"/>
        <v>6</v>
      </c>
      <c r="Q10218">
        <f t="shared" si="955"/>
        <v>6</v>
      </c>
      <c r="R10218">
        <f t="shared" si="956"/>
        <v>2019</v>
      </c>
    </row>
    <row r="10219" spans="1:18" x14ac:dyDescent="0.25">
      <c r="A10219" s="6" t="s">
        <v>11245</v>
      </c>
      <c r="B10219" s="6" t="s">
        <v>238</v>
      </c>
      <c r="C10219" s="6" t="s">
        <v>70</v>
      </c>
      <c r="D10219" s="6" t="s">
        <v>49</v>
      </c>
      <c r="E10219" s="6" t="s">
        <v>2348</v>
      </c>
      <c r="F10219" s="10">
        <v>43764</v>
      </c>
      <c r="G10219" s="6">
        <v>1</v>
      </c>
      <c r="H10219" s="11">
        <f>VLOOKUP(B10219,[1]!Product_Data[#Data],4,0)</f>
        <v>871</v>
      </c>
      <c r="I10219" s="11">
        <f>VLOOKUP(B10219,[1]!Product_Data[#Data],3,0)</f>
        <v>540</v>
      </c>
      <c r="J10219" s="11">
        <f t="shared" si="957"/>
        <v>540</v>
      </c>
      <c r="K10219" s="11">
        <f t="shared" si="958"/>
        <v>871</v>
      </c>
      <c r="L10219" s="11">
        <f t="shared" si="959"/>
        <v>331</v>
      </c>
      <c r="M10219" t="str">
        <f>VLOOKUP(C10219,[1]!Location_Data[#Data],2,0)</f>
        <v>Clovis</v>
      </c>
      <c r="N10219" t="str">
        <f>VLOOKUP(D10219,[1]!Salespeople_Data[#Data],2,0)</f>
        <v>Walter Cook</v>
      </c>
      <c r="O10219" t="str">
        <f>VLOOKUP(E10219,[1]!Customer_Data[#Data],2,0)</f>
        <v>John Long</v>
      </c>
      <c r="P10219" s="15">
        <f t="shared" si="954"/>
        <v>7</v>
      </c>
      <c r="Q10219">
        <f t="shared" si="955"/>
        <v>10</v>
      </c>
      <c r="R10219">
        <f t="shared" si="956"/>
        <v>2019</v>
      </c>
    </row>
    <row r="10220" spans="1:18" x14ac:dyDescent="0.25">
      <c r="A10220" s="6" t="s">
        <v>11246</v>
      </c>
      <c r="B10220" s="6" t="s">
        <v>238</v>
      </c>
      <c r="C10220" s="6" t="s">
        <v>530</v>
      </c>
      <c r="D10220" s="6" t="s">
        <v>269</v>
      </c>
      <c r="E10220" s="6" t="s">
        <v>64</v>
      </c>
      <c r="F10220" s="10">
        <v>43781</v>
      </c>
      <c r="G10220" s="6">
        <v>1</v>
      </c>
      <c r="H10220" s="11">
        <f>VLOOKUP(B10220,[1]!Product_Data[#Data],4,0)</f>
        <v>871</v>
      </c>
      <c r="I10220" s="11">
        <f>VLOOKUP(B10220,[1]!Product_Data[#Data],3,0)</f>
        <v>540</v>
      </c>
      <c r="J10220" s="11">
        <f t="shared" si="957"/>
        <v>540</v>
      </c>
      <c r="K10220" s="11">
        <f t="shared" si="958"/>
        <v>871</v>
      </c>
      <c r="L10220" s="11">
        <f t="shared" si="959"/>
        <v>331</v>
      </c>
      <c r="M10220" t="str">
        <f>VLOOKUP(C10220,[1]!Location_Data[#Data],2,0)</f>
        <v>San Buenaventura (Ventura)</v>
      </c>
      <c r="N10220" t="str">
        <f>VLOOKUP(D10220,[1]!Salespeople_Data[#Data],2,0)</f>
        <v>Kevin Butler</v>
      </c>
      <c r="O10220" t="str">
        <f>VLOOKUP(E10220,[1]!Customer_Data[#Data],2,0)</f>
        <v>Fred Romero</v>
      </c>
      <c r="P10220" s="15">
        <f t="shared" si="954"/>
        <v>3</v>
      </c>
      <c r="Q10220">
        <f t="shared" si="955"/>
        <v>11</v>
      </c>
      <c r="R10220">
        <f t="shared" si="956"/>
        <v>2019</v>
      </c>
    </row>
    <row r="10221" spans="1:18" x14ac:dyDescent="0.25">
      <c r="A10221" s="6" t="s">
        <v>11247</v>
      </c>
      <c r="B10221" s="6" t="s">
        <v>389</v>
      </c>
      <c r="C10221" s="6" t="s">
        <v>249</v>
      </c>
      <c r="D10221" s="6" t="s">
        <v>96</v>
      </c>
      <c r="E10221" s="6" t="s">
        <v>531</v>
      </c>
      <c r="F10221" s="10">
        <v>43528</v>
      </c>
      <c r="G10221" s="6">
        <v>2</v>
      </c>
      <c r="H10221" s="11">
        <f>VLOOKUP(B10221,[1]!Product_Data[#Data],4,0)</f>
        <v>1367</v>
      </c>
      <c r="I10221" s="11">
        <f>VLOOKUP(B10221,[1]!Product_Data[#Data],3,0)</f>
        <v>984</v>
      </c>
      <c r="J10221" s="11">
        <f t="shared" si="957"/>
        <v>1968</v>
      </c>
      <c r="K10221" s="11">
        <f t="shared" si="958"/>
        <v>2734</v>
      </c>
      <c r="L10221" s="11">
        <f t="shared" si="959"/>
        <v>766</v>
      </c>
      <c r="M10221" t="str">
        <f>VLOOKUP(C10221,[1]!Location_Data[#Data],2,0)</f>
        <v>Roseville</v>
      </c>
      <c r="N10221" t="str">
        <f>VLOOKUP(D10221,[1]!Salespeople_Data[#Data],2,0)</f>
        <v>Brian Thomas</v>
      </c>
      <c r="O10221" t="str">
        <f>VLOOKUP(E10221,[1]!Customer_Data[#Data],2,0)</f>
        <v>Randy Hayes</v>
      </c>
      <c r="P10221" s="15">
        <f t="shared" si="954"/>
        <v>2</v>
      </c>
      <c r="Q10221">
        <f t="shared" si="955"/>
        <v>3</v>
      </c>
      <c r="R10221">
        <f t="shared" si="956"/>
        <v>2019</v>
      </c>
    </row>
    <row r="10222" spans="1:18" x14ac:dyDescent="0.25">
      <c r="A10222" s="6" t="s">
        <v>11248</v>
      </c>
      <c r="B10222" s="6" t="s">
        <v>330</v>
      </c>
      <c r="C10222" s="6" t="s">
        <v>472</v>
      </c>
      <c r="D10222" s="6" t="s">
        <v>178</v>
      </c>
      <c r="E10222" s="6" t="s">
        <v>26</v>
      </c>
      <c r="F10222" s="10">
        <v>43580</v>
      </c>
      <c r="G10222" s="6">
        <v>1</v>
      </c>
      <c r="H10222" s="11">
        <f>VLOOKUP(B10222,[1]!Product_Data[#Data],4,0)</f>
        <v>1635</v>
      </c>
      <c r="I10222" s="11">
        <f>VLOOKUP(B10222,[1]!Product_Data[#Data],3,0)</f>
        <v>1046</v>
      </c>
      <c r="J10222" s="11">
        <f t="shared" si="957"/>
        <v>1046</v>
      </c>
      <c r="K10222" s="11">
        <f t="shared" si="958"/>
        <v>1635</v>
      </c>
      <c r="L10222" s="11">
        <f t="shared" si="959"/>
        <v>589</v>
      </c>
      <c r="M10222" t="str">
        <f>VLOOKUP(C10222,[1]!Location_Data[#Data],2,0)</f>
        <v>Concord</v>
      </c>
      <c r="N10222" t="str">
        <f>VLOOKUP(D10222,[1]!Salespeople_Data[#Data],2,0)</f>
        <v>Joshua Taylor</v>
      </c>
      <c r="O10222" t="str">
        <f>VLOOKUP(E10222,[1]!Customer_Data[#Data],2,0)</f>
        <v>Roy Murphy</v>
      </c>
      <c r="P10222" s="15">
        <f t="shared" si="954"/>
        <v>5</v>
      </c>
      <c r="Q10222">
        <f t="shared" si="955"/>
        <v>4</v>
      </c>
      <c r="R10222">
        <f t="shared" si="956"/>
        <v>2019</v>
      </c>
    </row>
    <row r="10223" spans="1:18" x14ac:dyDescent="0.25">
      <c r="A10223" s="6" t="s">
        <v>11249</v>
      </c>
      <c r="B10223" s="6" t="s">
        <v>109</v>
      </c>
      <c r="C10223" s="6" t="s">
        <v>596</v>
      </c>
      <c r="D10223" s="6" t="s">
        <v>63</v>
      </c>
      <c r="E10223" s="6" t="s">
        <v>1839</v>
      </c>
      <c r="F10223" s="10">
        <v>43576</v>
      </c>
      <c r="G10223" s="6">
        <v>3</v>
      </c>
      <c r="H10223" s="11">
        <f>VLOOKUP(B10223,[1]!Product_Data[#Data],4,0)</f>
        <v>1783</v>
      </c>
      <c r="I10223" s="11">
        <f>VLOOKUP(B10223,[1]!Product_Data[#Data],3,0)</f>
        <v>1230</v>
      </c>
      <c r="J10223" s="11">
        <f t="shared" si="957"/>
        <v>3690</v>
      </c>
      <c r="K10223" s="11">
        <f t="shared" si="958"/>
        <v>5349</v>
      </c>
      <c r="L10223" s="11">
        <f t="shared" si="959"/>
        <v>1659</v>
      </c>
      <c r="M10223" t="str">
        <f>VLOOKUP(C10223,[1]!Location_Data[#Data],2,0)</f>
        <v>Fremont</v>
      </c>
      <c r="N10223" t="str">
        <f>VLOOKUP(D10223,[1]!Salespeople_Data[#Data],2,0)</f>
        <v>Jeremy Mendoza</v>
      </c>
      <c r="O10223" t="str">
        <f>VLOOKUP(E10223,[1]!Customer_Data[#Data],2,0)</f>
        <v>Jason Duncan</v>
      </c>
      <c r="P10223" s="15">
        <f t="shared" si="954"/>
        <v>1</v>
      </c>
      <c r="Q10223">
        <f t="shared" si="955"/>
        <v>4</v>
      </c>
      <c r="R10223">
        <f t="shared" si="956"/>
        <v>2019</v>
      </c>
    </row>
    <row r="10224" spans="1:18" x14ac:dyDescent="0.25">
      <c r="A10224" s="6" t="s">
        <v>11250</v>
      </c>
      <c r="B10224" s="6" t="s">
        <v>464</v>
      </c>
      <c r="C10224" s="6" t="s">
        <v>472</v>
      </c>
      <c r="D10224" s="6" t="s">
        <v>178</v>
      </c>
      <c r="E10224" s="6" t="s">
        <v>709</v>
      </c>
      <c r="F10224" s="10">
        <v>43607</v>
      </c>
      <c r="G10224" s="6">
        <v>1</v>
      </c>
      <c r="H10224" s="11">
        <f>VLOOKUP(B10224,[1]!Product_Data[#Data],4,0)</f>
        <v>1566</v>
      </c>
      <c r="I10224" s="11">
        <f>VLOOKUP(B10224,[1]!Product_Data[#Data],3,0)</f>
        <v>1190</v>
      </c>
      <c r="J10224" s="11">
        <f t="shared" si="957"/>
        <v>1190</v>
      </c>
      <c r="K10224" s="11">
        <f t="shared" si="958"/>
        <v>1566</v>
      </c>
      <c r="L10224" s="11">
        <f t="shared" si="959"/>
        <v>376</v>
      </c>
      <c r="M10224" t="str">
        <f>VLOOKUP(C10224,[1]!Location_Data[#Data],2,0)</f>
        <v>Concord</v>
      </c>
      <c r="N10224" t="str">
        <f>VLOOKUP(D10224,[1]!Salespeople_Data[#Data],2,0)</f>
        <v>Joshua Taylor</v>
      </c>
      <c r="O10224" t="str">
        <f>VLOOKUP(E10224,[1]!Customer_Data[#Data],2,0)</f>
        <v>Stephen Cook</v>
      </c>
      <c r="P10224" s="15">
        <f t="shared" si="954"/>
        <v>4</v>
      </c>
      <c r="Q10224">
        <f t="shared" si="955"/>
        <v>5</v>
      </c>
      <c r="R10224">
        <f t="shared" si="956"/>
        <v>2019</v>
      </c>
    </row>
    <row r="10225" spans="1:18" x14ac:dyDescent="0.25">
      <c r="A10225" s="6" t="s">
        <v>11251</v>
      </c>
      <c r="B10225" s="6" t="s">
        <v>603</v>
      </c>
      <c r="C10225" s="6" t="s">
        <v>286</v>
      </c>
      <c r="D10225" s="6" t="s">
        <v>165</v>
      </c>
      <c r="E10225" s="6" t="s">
        <v>1522</v>
      </c>
      <c r="F10225" s="10">
        <v>43508</v>
      </c>
      <c r="G10225" s="6">
        <v>1</v>
      </c>
      <c r="H10225" s="11">
        <f>VLOOKUP(B10225,[1]!Product_Data[#Data],4,0)</f>
        <v>2495</v>
      </c>
      <c r="I10225" s="11">
        <f>VLOOKUP(B10225,[1]!Product_Data[#Data],3,0)</f>
        <v>1896</v>
      </c>
      <c r="J10225" s="11">
        <f t="shared" si="957"/>
        <v>1896</v>
      </c>
      <c r="K10225" s="11">
        <f t="shared" si="958"/>
        <v>2495</v>
      </c>
      <c r="L10225" s="11">
        <f t="shared" si="959"/>
        <v>599</v>
      </c>
      <c r="M10225" t="str">
        <f>VLOOKUP(C10225,[1]!Location_Data[#Data],2,0)</f>
        <v>El Monte</v>
      </c>
      <c r="N10225" t="str">
        <f>VLOOKUP(D10225,[1]!Salespeople_Data[#Data],2,0)</f>
        <v>Joe Sims</v>
      </c>
      <c r="O10225" t="str">
        <f>VLOOKUP(E10225,[1]!Customer_Data[#Data],2,0)</f>
        <v>Ryan Ruiz</v>
      </c>
      <c r="P10225" s="15">
        <f t="shared" si="954"/>
        <v>3</v>
      </c>
      <c r="Q10225">
        <f t="shared" si="955"/>
        <v>2</v>
      </c>
      <c r="R10225">
        <f t="shared" si="956"/>
        <v>2019</v>
      </c>
    </row>
    <row r="10226" spans="1:18" x14ac:dyDescent="0.25">
      <c r="A10226" s="6" t="s">
        <v>11252</v>
      </c>
      <c r="B10226" s="6" t="s">
        <v>440</v>
      </c>
      <c r="C10226" s="6" t="s">
        <v>149</v>
      </c>
      <c r="D10226" s="6" t="s">
        <v>146</v>
      </c>
      <c r="E10226" s="6" t="s">
        <v>1836</v>
      </c>
      <c r="F10226" s="10">
        <v>43489</v>
      </c>
      <c r="G10226" s="6">
        <v>1</v>
      </c>
      <c r="H10226" s="11">
        <f>VLOOKUP(B10226,[1]!Product_Data[#Data],4,0)</f>
        <v>800</v>
      </c>
      <c r="I10226" s="11">
        <f>VLOOKUP(B10226,[1]!Product_Data[#Data],3,0)</f>
        <v>536</v>
      </c>
      <c r="J10226" s="11">
        <f t="shared" si="957"/>
        <v>536</v>
      </c>
      <c r="K10226" s="11">
        <f t="shared" si="958"/>
        <v>800</v>
      </c>
      <c r="L10226" s="11">
        <f t="shared" si="959"/>
        <v>264</v>
      </c>
      <c r="M10226" t="str">
        <f>VLOOKUP(C10226,[1]!Location_Data[#Data],2,0)</f>
        <v>Antioch</v>
      </c>
      <c r="N10226" t="str">
        <f>VLOOKUP(D10226,[1]!Salespeople_Data[#Data],2,0)</f>
        <v>Carl Elliott</v>
      </c>
      <c r="O10226" t="str">
        <f>VLOOKUP(E10226,[1]!Customer_Data[#Data],2,0)</f>
        <v>Stephen Andrews</v>
      </c>
      <c r="P10226" s="15">
        <f t="shared" si="954"/>
        <v>5</v>
      </c>
      <c r="Q10226">
        <f t="shared" si="955"/>
        <v>1</v>
      </c>
      <c r="R10226">
        <f t="shared" si="956"/>
        <v>2019</v>
      </c>
    </row>
    <row r="10227" spans="1:18" x14ac:dyDescent="0.25">
      <c r="A10227" s="6" t="s">
        <v>11253</v>
      </c>
      <c r="B10227" s="6" t="s">
        <v>395</v>
      </c>
      <c r="C10227" s="6" t="s">
        <v>211</v>
      </c>
      <c r="D10227" s="6" t="s">
        <v>35</v>
      </c>
      <c r="E10227" s="6" t="s">
        <v>3466</v>
      </c>
      <c r="F10227" s="10">
        <v>43563</v>
      </c>
      <c r="G10227" s="6">
        <v>3</v>
      </c>
      <c r="H10227" s="11">
        <f>VLOOKUP(B10227,[1]!Product_Data[#Data],4,0)</f>
        <v>2257</v>
      </c>
      <c r="I10227" s="11">
        <f>VLOOKUP(B10227,[1]!Product_Data[#Data],3,0)</f>
        <v>1535</v>
      </c>
      <c r="J10227" s="11">
        <f t="shared" si="957"/>
        <v>4605</v>
      </c>
      <c r="K10227" s="11">
        <f t="shared" si="958"/>
        <v>6771</v>
      </c>
      <c r="L10227" s="11">
        <f t="shared" si="959"/>
        <v>2166</v>
      </c>
      <c r="M10227" t="str">
        <f>VLOOKUP(C10227,[1]!Location_Data[#Data],2,0)</f>
        <v>Chula Vista</v>
      </c>
      <c r="N10227" t="str">
        <f>VLOOKUP(D10227,[1]!Salespeople_Data[#Data],2,0)</f>
        <v>Charles Harper</v>
      </c>
      <c r="O10227" t="str">
        <f>VLOOKUP(E10227,[1]!Customer_Data[#Data],2,0)</f>
        <v>Brian Hunter</v>
      </c>
      <c r="P10227" s="15">
        <f t="shared" si="954"/>
        <v>2</v>
      </c>
      <c r="Q10227">
        <f t="shared" si="955"/>
        <v>4</v>
      </c>
      <c r="R10227">
        <f t="shared" si="956"/>
        <v>2019</v>
      </c>
    </row>
    <row r="10228" spans="1:18" x14ac:dyDescent="0.25">
      <c r="A10228" s="6" t="s">
        <v>11254</v>
      </c>
      <c r="B10228" s="6" t="s">
        <v>168</v>
      </c>
      <c r="C10228" s="6" t="s">
        <v>79</v>
      </c>
      <c r="D10228" s="6" t="s">
        <v>58</v>
      </c>
      <c r="E10228" s="6" t="s">
        <v>2263</v>
      </c>
      <c r="F10228" s="10">
        <v>43489</v>
      </c>
      <c r="G10228" s="6">
        <v>4</v>
      </c>
      <c r="H10228" s="11">
        <f>VLOOKUP(B10228,[1]!Product_Data[#Data],4,0)</f>
        <v>112</v>
      </c>
      <c r="I10228" s="11">
        <f>VLOOKUP(B10228,[1]!Product_Data[#Data],3,0)</f>
        <v>90</v>
      </c>
      <c r="J10228" s="11">
        <f t="shared" si="957"/>
        <v>360</v>
      </c>
      <c r="K10228" s="11">
        <f t="shared" si="958"/>
        <v>448</v>
      </c>
      <c r="L10228" s="11">
        <f t="shared" si="959"/>
        <v>88</v>
      </c>
      <c r="M10228" t="str">
        <f>VLOOKUP(C10228,[1]!Location_Data[#Data],2,0)</f>
        <v>Palmdale</v>
      </c>
      <c r="N10228" t="str">
        <f>VLOOKUP(D10228,[1]!Salespeople_Data[#Data],2,0)</f>
        <v>Christopher Tucker</v>
      </c>
      <c r="O10228" t="str">
        <f>VLOOKUP(E10228,[1]!Customer_Data[#Data],2,0)</f>
        <v>Jeffrey Carpenter</v>
      </c>
      <c r="P10228" s="15">
        <f t="shared" si="954"/>
        <v>5</v>
      </c>
      <c r="Q10228">
        <f t="shared" si="955"/>
        <v>1</v>
      </c>
      <c r="R10228">
        <f t="shared" si="956"/>
        <v>2019</v>
      </c>
    </row>
    <row r="10229" spans="1:18" x14ac:dyDescent="0.25">
      <c r="A10229" s="6" t="s">
        <v>11255</v>
      </c>
      <c r="B10229" s="6" t="s">
        <v>289</v>
      </c>
      <c r="C10229" s="6" t="s">
        <v>48</v>
      </c>
      <c r="D10229" s="6" t="s">
        <v>40</v>
      </c>
      <c r="E10229" s="6" t="s">
        <v>1784</v>
      </c>
      <c r="F10229" s="10">
        <v>43512</v>
      </c>
      <c r="G10229" s="6">
        <v>1</v>
      </c>
      <c r="H10229" s="11">
        <f>VLOOKUP(B10229,[1]!Product_Data[#Data],4,0)</f>
        <v>368</v>
      </c>
      <c r="I10229" s="11">
        <f>VLOOKUP(B10229,[1]!Product_Data[#Data],3,0)</f>
        <v>294</v>
      </c>
      <c r="J10229" s="11">
        <f t="shared" si="957"/>
        <v>294</v>
      </c>
      <c r="K10229" s="11">
        <f t="shared" si="958"/>
        <v>368</v>
      </c>
      <c r="L10229" s="11">
        <f t="shared" si="959"/>
        <v>74</v>
      </c>
      <c r="M10229" t="str">
        <f>VLOOKUP(C10229,[1]!Location_Data[#Data],2,0)</f>
        <v>Rialto</v>
      </c>
      <c r="N10229" t="str">
        <f>VLOOKUP(D10229,[1]!Salespeople_Data[#Data],2,0)</f>
        <v>Brian Hansen</v>
      </c>
      <c r="O10229" t="str">
        <f>VLOOKUP(E10229,[1]!Customer_Data[#Data],2,0)</f>
        <v>Louis White</v>
      </c>
      <c r="P10229" s="15">
        <f t="shared" si="954"/>
        <v>7</v>
      </c>
      <c r="Q10229">
        <f t="shared" si="955"/>
        <v>2</v>
      </c>
      <c r="R10229">
        <f t="shared" si="956"/>
        <v>2019</v>
      </c>
    </row>
    <row r="10230" spans="1:18" x14ac:dyDescent="0.25">
      <c r="A10230" s="6" t="s">
        <v>11256</v>
      </c>
      <c r="B10230" s="6" t="s">
        <v>69</v>
      </c>
      <c r="C10230" s="6" t="s">
        <v>66</v>
      </c>
      <c r="D10230" s="6" t="s">
        <v>101</v>
      </c>
      <c r="E10230" s="6" t="s">
        <v>946</v>
      </c>
      <c r="F10230" s="10">
        <v>43630</v>
      </c>
      <c r="G10230" s="6">
        <v>1</v>
      </c>
      <c r="H10230" s="11">
        <f>VLOOKUP(B10230,[1]!Product_Data[#Data],4,0)</f>
        <v>1351</v>
      </c>
      <c r="I10230" s="11">
        <f>VLOOKUP(B10230,[1]!Product_Data[#Data],3,0)</f>
        <v>1108</v>
      </c>
      <c r="J10230" s="11">
        <f t="shared" si="957"/>
        <v>1108</v>
      </c>
      <c r="K10230" s="11">
        <f t="shared" si="958"/>
        <v>1351</v>
      </c>
      <c r="L10230" s="11">
        <f t="shared" si="959"/>
        <v>243</v>
      </c>
      <c r="M10230" t="str">
        <f>VLOOKUP(C10230,[1]!Location_Data[#Data],2,0)</f>
        <v>Ontario</v>
      </c>
      <c r="N10230" t="str">
        <f>VLOOKUP(D10230,[1]!Salespeople_Data[#Data],2,0)</f>
        <v>Scott Clark</v>
      </c>
      <c r="O10230" t="str">
        <f>VLOOKUP(E10230,[1]!Customer_Data[#Data],2,0)</f>
        <v>Phillip Edwards</v>
      </c>
      <c r="P10230" s="15">
        <f t="shared" si="954"/>
        <v>6</v>
      </c>
      <c r="Q10230">
        <f t="shared" si="955"/>
        <v>6</v>
      </c>
      <c r="R10230">
        <f t="shared" si="956"/>
        <v>2019</v>
      </c>
    </row>
    <row r="10231" spans="1:18" x14ac:dyDescent="0.25">
      <c r="A10231" s="6" t="s">
        <v>11257</v>
      </c>
      <c r="B10231" s="6" t="s">
        <v>389</v>
      </c>
      <c r="C10231" s="6" t="s">
        <v>355</v>
      </c>
      <c r="D10231" s="6" t="s">
        <v>63</v>
      </c>
      <c r="E10231" s="6" t="s">
        <v>554</v>
      </c>
      <c r="F10231" s="10">
        <v>43574</v>
      </c>
      <c r="G10231" s="6">
        <v>1</v>
      </c>
      <c r="H10231" s="11">
        <f>VLOOKUP(B10231,[1]!Product_Data[#Data],4,0)</f>
        <v>1367</v>
      </c>
      <c r="I10231" s="11">
        <f>VLOOKUP(B10231,[1]!Product_Data[#Data],3,0)</f>
        <v>984</v>
      </c>
      <c r="J10231" s="11">
        <f t="shared" si="957"/>
        <v>984</v>
      </c>
      <c r="K10231" s="11">
        <f t="shared" si="958"/>
        <v>1367</v>
      </c>
      <c r="L10231" s="11">
        <f t="shared" si="959"/>
        <v>383</v>
      </c>
      <c r="M10231" t="str">
        <f>VLOOKUP(C10231,[1]!Location_Data[#Data],2,0)</f>
        <v>Burbank</v>
      </c>
      <c r="N10231" t="str">
        <f>VLOOKUP(D10231,[1]!Salespeople_Data[#Data],2,0)</f>
        <v>Jeremy Mendoza</v>
      </c>
      <c r="O10231" t="str">
        <f>VLOOKUP(E10231,[1]!Customer_Data[#Data],2,0)</f>
        <v>David Smith</v>
      </c>
      <c r="P10231" s="15">
        <f t="shared" si="954"/>
        <v>6</v>
      </c>
      <c r="Q10231">
        <f t="shared" si="955"/>
        <v>4</v>
      </c>
      <c r="R10231">
        <f t="shared" si="956"/>
        <v>2019</v>
      </c>
    </row>
    <row r="10232" spans="1:18" x14ac:dyDescent="0.25">
      <c r="A10232" s="6" t="s">
        <v>11258</v>
      </c>
      <c r="B10232" s="6" t="s">
        <v>330</v>
      </c>
      <c r="C10232" s="6" t="s">
        <v>467</v>
      </c>
      <c r="D10232" s="6" t="s">
        <v>53</v>
      </c>
      <c r="E10232" s="6" t="s">
        <v>1339</v>
      </c>
      <c r="F10232" s="10">
        <v>43652</v>
      </c>
      <c r="G10232" s="6">
        <v>1</v>
      </c>
      <c r="H10232" s="11">
        <f>VLOOKUP(B10232,[1]!Product_Data[#Data],4,0)</f>
        <v>1635</v>
      </c>
      <c r="I10232" s="11">
        <f>VLOOKUP(B10232,[1]!Product_Data[#Data],3,0)</f>
        <v>1046</v>
      </c>
      <c r="J10232" s="11">
        <f t="shared" si="957"/>
        <v>1046</v>
      </c>
      <c r="K10232" s="11">
        <f t="shared" si="958"/>
        <v>1635</v>
      </c>
      <c r="L10232" s="11">
        <f t="shared" si="959"/>
        <v>589</v>
      </c>
      <c r="M10232" t="str">
        <f>VLOOKUP(C10232,[1]!Location_Data[#Data],2,0)</f>
        <v>Garden Grove</v>
      </c>
      <c r="N10232" t="str">
        <f>VLOOKUP(D10232,[1]!Salespeople_Data[#Data],2,0)</f>
        <v>Scott Mason</v>
      </c>
      <c r="O10232" t="str">
        <f>VLOOKUP(E10232,[1]!Customer_Data[#Data],2,0)</f>
        <v>Jesse Evans</v>
      </c>
      <c r="P10232" s="15">
        <f t="shared" si="954"/>
        <v>7</v>
      </c>
      <c r="Q10232">
        <f t="shared" si="955"/>
        <v>7</v>
      </c>
      <c r="R10232">
        <f t="shared" si="956"/>
        <v>2019</v>
      </c>
    </row>
    <row r="10233" spans="1:18" x14ac:dyDescent="0.25">
      <c r="A10233" s="6" t="s">
        <v>11259</v>
      </c>
      <c r="B10233" s="6" t="s">
        <v>352</v>
      </c>
      <c r="C10233" s="6" t="s">
        <v>156</v>
      </c>
      <c r="D10233" s="6" t="s">
        <v>58</v>
      </c>
      <c r="E10233" s="6" t="s">
        <v>711</v>
      </c>
      <c r="F10233" s="10">
        <v>43568</v>
      </c>
      <c r="G10233" s="6">
        <v>4</v>
      </c>
      <c r="H10233" s="11">
        <f>VLOOKUP(B10233,[1]!Product_Data[#Data],4,0)</f>
        <v>203</v>
      </c>
      <c r="I10233" s="11">
        <f>VLOOKUP(B10233,[1]!Product_Data[#Data],3,0)</f>
        <v>154</v>
      </c>
      <c r="J10233" s="11">
        <f t="shared" si="957"/>
        <v>616</v>
      </c>
      <c r="K10233" s="11">
        <f t="shared" si="958"/>
        <v>812</v>
      </c>
      <c r="L10233" s="11">
        <f t="shared" si="959"/>
        <v>196</v>
      </c>
      <c r="M10233" t="str">
        <f>VLOOKUP(C10233,[1]!Location_Data[#Data],2,0)</f>
        <v>Sacramento</v>
      </c>
      <c r="N10233" t="str">
        <f>VLOOKUP(D10233,[1]!Salespeople_Data[#Data],2,0)</f>
        <v>Christopher Tucker</v>
      </c>
      <c r="O10233" t="str">
        <f>VLOOKUP(E10233,[1]!Customer_Data[#Data],2,0)</f>
        <v>Jerry Rogers</v>
      </c>
      <c r="P10233" s="15">
        <f t="shared" si="954"/>
        <v>7</v>
      </c>
      <c r="Q10233">
        <f t="shared" si="955"/>
        <v>4</v>
      </c>
      <c r="R10233">
        <f t="shared" si="956"/>
        <v>2019</v>
      </c>
    </row>
    <row r="10234" spans="1:18" x14ac:dyDescent="0.25">
      <c r="A10234" s="6" t="s">
        <v>11260</v>
      </c>
      <c r="B10234" s="6" t="s">
        <v>99</v>
      </c>
      <c r="C10234" s="6" t="s">
        <v>156</v>
      </c>
      <c r="D10234" s="6" t="s">
        <v>250</v>
      </c>
      <c r="E10234" s="6" t="s">
        <v>974</v>
      </c>
      <c r="F10234" s="10">
        <v>43790</v>
      </c>
      <c r="G10234" s="6">
        <v>1</v>
      </c>
      <c r="H10234" s="11">
        <f>VLOOKUP(B10234,[1]!Product_Data[#Data],4,0)</f>
        <v>1708</v>
      </c>
      <c r="I10234" s="11">
        <f>VLOOKUP(B10234,[1]!Product_Data[#Data],3,0)</f>
        <v>871</v>
      </c>
      <c r="J10234" s="11">
        <f t="shared" si="957"/>
        <v>871</v>
      </c>
      <c r="K10234" s="11">
        <f t="shared" si="958"/>
        <v>1708</v>
      </c>
      <c r="L10234" s="11">
        <f t="shared" si="959"/>
        <v>837</v>
      </c>
      <c r="M10234" t="str">
        <f>VLOOKUP(C10234,[1]!Location_Data[#Data],2,0)</f>
        <v>Sacramento</v>
      </c>
      <c r="N10234" t="str">
        <f>VLOOKUP(D10234,[1]!Salespeople_Data[#Data],2,0)</f>
        <v>Martin Carr</v>
      </c>
      <c r="O10234" t="str">
        <f>VLOOKUP(E10234,[1]!Customer_Data[#Data],2,0)</f>
        <v>Patrick Morales</v>
      </c>
      <c r="P10234" s="15">
        <f t="shared" si="954"/>
        <v>5</v>
      </c>
      <c r="Q10234">
        <f t="shared" si="955"/>
        <v>11</v>
      </c>
      <c r="R10234">
        <f t="shared" si="956"/>
        <v>2019</v>
      </c>
    </row>
    <row r="10235" spans="1:18" x14ac:dyDescent="0.25">
      <c r="A10235" s="6" t="s">
        <v>11261</v>
      </c>
      <c r="B10235" s="6" t="s">
        <v>605</v>
      </c>
      <c r="C10235" s="6" t="s">
        <v>377</v>
      </c>
      <c r="D10235" s="6" t="s">
        <v>30</v>
      </c>
      <c r="E10235" s="6" t="s">
        <v>1425</v>
      </c>
      <c r="F10235" s="10">
        <v>43607</v>
      </c>
      <c r="G10235" s="6">
        <v>1</v>
      </c>
      <c r="H10235" s="11">
        <f>VLOOKUP(B10235,[1]!Product_Data[#Data],4,0)</f>
        <v>913</v>
      </c>
      <c r="I10235" s="11">
        <f>VLOOKUP(B10235,[1]!Product_Data[#Data],3,0)</f>
        <v>584</v>
      </c>
      <c r="J10235" s="11">
        <f t="shared" si="957"/>
        <v>584</v>
      </c>
      <c r="K10235" s="11">
        <f t="shared" si="958"/>
        <v>913</v>
      </c>
      <c r="L10235" s="11">
        <f t="shared" si="959"/>
        <v>329</v>
      </c>
      <c r="M10235" t="str">
        <f>VLOOKUP(C10235,[1]!Location_Data[#Data],2,0)</f>
        <v>San Diego</v>
      </c>
      <c r="N10235" t="str">
        <f>VLOOKUP(D10235,[1]!Salespeople_Data[#Data],2,0)</f>
        <v>Carl Hall</v>
      </c>
      <c r="O10235" t="str">
        <f>VLOOKUP(E10235,[1]!Customer_Data[#Data],2,0)</f>
        <v>Johnny Andrews</v>
      </c>
      <c r="P10235" s="15">
        <f t="shared" si="954"/>
        <v>4</v>
      </c>
      <c r="Q10235">
        <f t="shared" si="955"/>
        <v>5</v>
      </c>
      <c r="R10235">
        <f t="shared" si="956"/>
        <v>2019</v>
      </c>
    </row>
    <row r="10236" spans="1:18" x14ac:dyDescent="0.25">
      <c r="A10236" s="6" t="s">
        <v>11262</v>
      </c>
      <c r="B10236" s="6" t="s">
        <v>228</v>
      </c>
      <c r="C10236" s="6" t="s">
        <v>44</v>
      </c>
      <c r="D10236" s="6" t="s">
        <v>159</v>
      </c>
      <c r="E10236" s="6" t="s">
        <v>1702</v>
      </c>
      <c r="F10236" s="10">
        <v>43795</v>
      </c>
      <c r="G10236" s="6">
        <v>4</v>
      </c>
      <c r="H10236" s="11">
        <f>VLOOKUP(B10236,[1]!Product_Data[#Data],4,0)</f>
        <v>1862</v>
      </c>
      <c r="I10236" s="11">
        <f>VLOOKUP(B10236,[1]!Product_Data[#Data],3,0)</f>
        <v>1173</v>
      </c>
      <c r="J10236" s="11">
        <f t="shared" si="957"/>
        <v>4692</v>
      </c>
      <c r="K10236" s="11">
        <f t="shared" si="958"/>
        <v>7448</v>
      </c>
      <c r="L10236" s="11">
        <f t="shared" si="959"/>
        <v>2756</v>
      </c>
      <c r="M10236" t="str">
        <f>VLOOKUP(C10236,[1]!Location_Data[#Data],2,0)</f>
        <v>Moreno Valley</v>
      </c>
      <c r="N10236" t="str">
        <f>VLOOKUP(D10236,[1]!Salespeople_Data[#Data],2,0)</f>
        <v>Bobby Russell</v>
      </c>
      <c r="O10236" t="str">
        <f>VLOOKUP(E10236,[1]!Customer_Data[#Data],2,0)</f>
        <v>Bruce Chapman</v>
      </c>
      <c r="P10236" s="15">
        <f t="shared" si="954"/>
        <v>3</v>
      </c>
      <c r="Q10236">
        <f t="shared" si="955"/>
        <v>11</v>
      </c>
      <c r="R10236">
        <f t="shared" si="956"/>
        <v>2019</v>
      </c>
    </row>
    <row r="10237" spans="1:18" x14ac:dyDescent="0.25">
      <c r="A10237" s="6" t="s">
        <v>11263</v>
      </c>
      <c r="B10237" s="6" t="s">
        <v>83</v>
      </c>
      <c r="C10237" s="6" t="s">
        <v>253</v>
      </c>
      <c r="D10237" s="6" t="s">
        <v>116</v>
      </c>
      <c r="E10237" s="6" t="s">
        <v>491</v>
      </c>
      <c r="F10237" s="10">
        <v>43632</v>
      </c>
      <c r="G10237" s="6">
        <v>1</v>
      </c>
      <c r="H10237" s="11">
        <f>VLOOKUP(B10237,[1]!Product_Data[#Data],4,0)</f>
        <v>1972</v>
      </c>
      <c r="I10237" s="11">
        <f>VLOOKUP(B10237,[1]!Product_Data[#Data],3,0)</f>
        <v>1321</v>
      </c>
      <c r="J10237" s="11">
        <f t="shared" si="957"/>
        <v>1321</v>
      </c>
      <c r="K10237" s="11">
        <f t="shared" si="958"/>
        <v>1972</v>
      </c>
      <c r="L10237" s="11">
        <f t="shared" si="959"/>
        <v>651</v>
      </c>
      <c r="M10237" t="str">
        <f>VLOOKUP(C10237,[1]!Location_Data[#Data],2,0)</f>
        <v>Bakersfield</v>
      </c>
      <c r="N10237" t="str">
        <f>VLOOKUP(D10237,[1]!Salespeople_Data[#Data],2,0)</f>
        <v>Roger Ramos</v>
      </c>
      <c r="O10237" t="str">
        <f>VLOOKUP(E10237,[1]!Customer_Data[#Data],2,0)</f>
        <v>Jack Jackson</v>
      </c>
      <c r="P10237" s="15">
        <f t="shared" si="954"/>
        <v>1</v>
      </c>
      <c r="Q10237">
        <f t="shared" si="955"/>
        <v>6</v>
      </c>
      <c r="R10237">
        <f t="shared" si="956"/>
        <v>2019</v>
      </c>
    </row>
    <row r="10238" spans="1:18" x14ac:dyDescent="0.25">
      <c r="A10238" s="6" t="s">
        <v>11264</v>
      </c>
      <c r="B10238" s="6" t="s">
        <v>412</v>
      </c>
      <c r="C10238" s="6" t="s">
        <v>472</v>
      </c>
      <c r="D10238" s="6" t="s">
        <v>225</v>
      </c>
      <c r="E10238" s="6" t="s">
        <v>2277</v>
      </c>
      <c r="F10238" s="10">
        <v>43657</v>
      </c>
      <c r="G10238" s="6">
        <v>1</v>
      </c>
      <c r="H10238" s="11">
        <f>VLOOKUP(B10238,[1]!Product_Data[#Data],4,0)</f>
        <v>2396</v>
      </c>
      <c r="I10238" s="11">
        <f>VLOOKUP(B10238,[1]!Product_Data[#Data],3,0)</f>
        <v>1965</v>
      </c>
      <c r="J10238" s="11">
        <f t="shared" si="957"/>
        <v>1965</v>
      </c>
      <c r="K10238" s="11">
        <f t="shared" si="958"/>
        <v>2396</v>
      </c>
      <c r="L10238" s="11">
        <f t="shared" si="959"/>
        <v>431</v>
      </c>
      <c r="M10238" t="str">
        <f>VLOOKUP(C10238,[1]!Location_Data[#Data],2,0)</f>
        <v>Concord</v>
      </c>
      <c r="N10238" t="str">
        <f>VLOOKUP(D10238,[1]!Salespeople_Data[#Data],2,0)</f>
        <v>Andrew Bowman</v>
      </c>
      <c r="O10238" t="str">
        <f>VLOOKUP(E10238,[1]!Customer_Data[#Data],2,0)</f>
        <v>Justin Butler</v>
      </c>
      <c r="P10238" s="15">
        <f t="shared" si="954"/>
        <v>5</v>
      </c>
      <c r="Q10238">
        <f t="shared" si="955"/>
        <v>7</v>
      </c>
      <c r="R10238">
        <f t="shared" si="956"/>
        <v>2019</v>
      </c>
    </row>
    <row r="10239" spans="1:18" x14ac:dyDescent="0.25">
      <c r="A10239" s="6" t="s">
        <v>11265</v>
      </c>
      <c r="B10239" s="6" t="s">
        <v>152</v>
      </c>
      <c r="C10239" s="6" t="s">
        <v>249</v>
      </c>
      <c r="D10239" s="6" t="s">
        <v>413</v>
      </c>
      <c r="E10239" s="6" t="s">
        <v>1114</v>
      </c>
      <c r="F10239" s="10">
        <v>43485</v>
      </c>
      <c r="G10239" s="6">
        <v>2</v>
      </c>
      <c r="H10239" s="11">
        <f>VLOOKUP(B10239,[1]!Product_Data[#Data],4,0)</f>
        <v>951</v>
      </c>
      <c r="I10239" s="11">
        <f>VLOOKUP(B10239,[1]!Product_Data[#Data],3,0)</f>
        <v>504</v>
      </c>
      <c r="J10239" s="11">
        <f t="shared" si="957"/>
        <v>1008</v>
      </c>
      <c r="K10239" s="11">
        <f t="shared" si="958"/>
        <v>1902</v>
      </c>
      <c r="L10239" s="11">
        <f t="shared" si="959"/>
        <v>894</v>
      </c>
      <c r="M10239" t="str">
        <f>VLOOKUP(C10239,[1]!Location_Data[#Data],2,0)</f>
        <v>Roseville</v>
      </c>
      <c r="N10239" t="str">
        <f>VLOOKUP(D10239,[1]!Salespeople_Data[#Data],2,0)</f>
        <v>Kenneth Bradley</v>
      </c>
      <c r="O10239" t="str">
        <f>VLOOKUP(E10239,[1]!Customer_Data[#Data],2,0)</f>
        <v>Patrick Brown</v>
      </c>
      <c r="P10239" s="15">
        <f t="shared" si="954"/>
        <v>1</v>
      </c>
      <c r="Q10239">
        <f t="shared" si="955"/>
        <v>1</v>
      </c>
      <c r="R10239">
        <f t="shared" si="956"/>
        <v>2019</v>
      </c>
    </row>
    <row r="10240" spans="1:18" x14ac:dyDescent="0.25">
      <c r="A10240" s="6" t="s">
        <v>11266</v>
      </c>
      <c r="B10240" s="6" t="s">
        <v>69</v>
      </c>
      <c r="C10240" s="6" t="s">
        <v>66</v>
      </c>
      <c r="D10240" s="6" t="s">
        <v>216</v>
      </c>
      <c r="E10240" s="6" t="s">
        <v>1174</v>
      </c>
      <c r="F10240" s="10">
        <v>43797</v>
      </c>
      <c r="G10240" s="6">
        <v>1</v>
      </c>
      <c r="H10240" s="11">
        <f>VLOOKUP(B10240,[1]!Product_Data[#Data],4,0)</f>
        <v>1351</v>
      </c>
      <c r="I10240" s="11">
        <f>VLOOKUP(B10240,[1]!Product_Data[#Data],3,0)</f>
        <v>1108</v>
      </c>
      <c r="J10240" s="11">
        <f t="shared" si="957"/>
        <v>1108</v>
      </c>
      <c r="K10240" s="11">
        <f t="shared" si="958"/>
        <v>1351</v>
      </c>
      <c r="L10240" s="11">
        <f t="shared" si="959"/>
        <v>243</v>
      </c>
      <c r="M10240" t="str">
        <f>VLOOKUP(C10240,[1]!Location_Data[#Data],2,0)</f>
        <v>Ontario</v>
      </c>
      <c r="N10240" t="str">
        <f>VLOOKUP(D10240,[1]!Salespeople_Data[#Data],2,0)</f>
        <v>Ernest Wagner</v>
      </c>
      <c r="O10240" t="str">
        <f>VLOOKUP(E10240,[1]!Customer_Data[#Data],2,0)</f>
        <v>Gary Jones</v>
      </c>
      <c r="P10240" s="15">
        <f t="shared" si="954"/>
        <v>5</v>
      </c>
      <c r="Q10240">
        <f t="shared" si="955"/>
        <v>11</v>
      </c>
      <c r="R10240">
        <f t="shared" si="956"/>
        <v>2019</v>
      </c>
    </row>
    <row r="10241" spans="1:18" x14ac:dyDescent="0.25">
      <c r="A10241" s="6" t="s">
        <v>11267</v>
      </c>
      <c r="B10241" s="6" t="s">
        <v>173</v>
      </c>
      <c r="C10241" s="6" t="s">
        <v>66</v>
      </c>
      <c r="D10241" s="6" t="s">
        <v>359</v>
      </c>
      <c r="E10241" s="6" t="s">
        <v>1267</v>
      </c>
      <c r="F10241" s="10">
        <v>43600</v>
      </c>
      <c r="G10241" s="6">
        <v>2</v>
      </c>
      <c r="H10241" s="11">
        <f>VLOOKUP(B10241,[1]!Product_Data[#Data],4,0)</f>
        <v>2005</v>
      </c>
      <c r="I10241" s="11">
        <f>VLOOKUP(B10241,[1]!Product_Data[#Data],3,0)</f>
        <v>1223</v>
      </c>
      <c r="J10241" s="11">
        <f t="shared" si="957"/>
        <v>2446</v>
      </c>
      <c r="K10241" s="11">
        <f t="shared" si="958"/>
        <v>4010</v>
      </c>
      <c r="L10241" s="11">
        <f t="shared" si="959"/>
        <v>1564</v>
      </c>
      <c r="M10241" t="str">
        <f>VLOOKUP(C10241,[1]!Location_Data[#Data],2,0)</f>
        <v>Ontario</v>
      </c>
      <c r="N10241" t="str">
        <f>VLOOKUP(D10241,[1]!Salespeople_Data[#Data],2,0)</f>
        <v>Eugene Holmes</v>
      </c>
      <c r="O10241" t="str">
        <f>VLOOKUP(E10241,[1]!Customer_Data[#Data],2,0)</f>
        <v>Kevin Gilbert</v>
      </c>
      <c r="P10241" s="15">
        <f t="shared" si="954"/>
        <v>4</v>
      </c>
      <c r="Q10241">
        <f t="shared" si="955"/>
        <v>5</v>
      </c>
      <c r="R10241">
        <f t="shared" si="956"/>
        <v>2019</v>
      </c>
    </row>
    <row r="10242" spans="1:18" x14ac:dyDescent="0.25">
      <c r="A10242" s="6" t="s">
        <v>11268</v>
      </c>
      <c r="B10242" s="6" t="s">
        <v>400</v>
      </c>
      <c r="C10242" s="6" t="s">
        <v>204</v>
      </c>
      <c r="D10242" s="6" t="s">
        <v>225</v>
      </c>
      <c r="E10242" s="6" t="s">
        <v>732</v>
      </c>
      <c r="F10242" s="10">
        <v>43686</v>
      </c>
      <c r="G10242" s="6">
        <v>1</v>
      </c>
      <c r="H10242" s="11">
        <f>VLOOKUP(B10242,[1]!Product_Data[#Data],4,0)</f>
        <v>886</v>
      </c>
      <c r="I10242" s="11">
        <f>VLOOKUP(B10242,[1]!Product_Data[#Data],3,0)</f>
        <v>478</v>
      </c>
      <c r="J10242" s="11">
        <f t="shared" si="957"/>
        <v>478</v>
      </c>
      <c r="K10242" s="11">
        <f t="shared" si="958"/>
        <v>886</v>
      </c>
      <c r="L10242" s="11">
        <f t="shared" si="959"/>
        <v>408</v>
      </c>
      <c r="M10242" t="str">
        <f>VLOOKUP(C10242,[1]!Location_Data[#Data],2,0)</f>
        <v>Corona</v>
      </c>
      <c r="N10242" t="str">
        <f>VLOOKUP(D10242,[1]!Salespeople_Data[#Data],2,0)</f>
        <v>Andrew Bowman</v>
      </c>
      <c r="O10242" t="str">
        <f>VLOOKUP(E10242,[1]!Customer_Data[#Data],2,0)</f>
        <v>Victor Rogers</v>
      </c>
      <c r="P10242" s="15">
        <f t="shared" ref="P10242:P10305" si="960">WEEKDAY(F10242)</f>
        <v>6</v>
      </c>
      <c r="Q10242">
        <f t="shared" ref="Q10242:Q10305" si="961">MONTH(F10242)</f>
        <v>8</v>
      </c>
      <c r="R10242">
        <f t="shared" ref="R10242:R10305" si="962">YEAR(F10242)</f>
        <v>2019</v>
      </c>
    </row>
    <row r="10243" spans="1:18" x14ac:dyDescent="0.25">
      <c r="A10243" s="6" t="s">
        <v>11269</v>
      </c>
      <c r="B10243" s="6" t="s">
        <v>173</v>
      </c>
      <c r="C10243" s="6" t="s">
        <v>74</v>
      </c>
      <c r="D10243" s="6" t="s">
        <v>447</v>
      </c>
      <c r="E10243" s="6" t="s">
        <v>3193</v>
      </c>
      <c r="F10243" s="10">
        <v>43758</v>
      </c>
      <c r="G10243" s="6">
        <v>3</v>
      </c>
      <c r="H10243" s="11">
        <f>VLOOKUP(B10243,[1]!Product_Data[#Data],4,0)</f>
        <v>2005</v>
      </c>
      <c r="I10243" s="11">
        <f>VLOOKUP(B10243,[1]!Product_Data[#Data],3,0)</f>
        <v>1223</v>
      </c>
      <c r="J10243" s="11">
        <f t="shared" ref="J10243:J10306" si="963">PRODUCT(I10243,G10243)</f>
        <v>3669</v>
      </c>
      <c r="K10243" s="11">
        <f t="shared" ref="K10243:K10306" si="964">PRODUCT(H10243,G10243)</f>
        <v>6015</v>
      </c>
      <c r="L10243" s="11">
        <f t="shared" ref="L10243:L10306" si="965">K10243-J10243</f>
        <v>2346</v>
      </c>
      <c r="M10243" t="str">
        <f>VLOOKUP(C10243,[1]!Location_Data[#Data],2,0)</f>
        <v>West Covina</v>
      </c>
      <c r="N10243" t="str">
        <f>VLOOKUP(D10243,[1]!Salespeople_Data[#Data],2,0)</f>
        <v>Howard Sims</v>
      </c>
      <c r="O10243" t="str">
        <f>VLOOKUP(E10243,[1]!Customer_Data[#Data],2,0)</f>
        <v>Bruce Hamilton</v>
      </c>
      <c r="P10243" s="15">
        <f t="shared" si="960"/>
        <v>1</v>
      </c>
      <c r="Q10243">
        <f t="shared" si="961"/>
        <v>10</v>
      </c>
      <c r="R10243">
        <f t="shared" si="962"/>
        <v>2019</v>
      </c>
    </row>
    <row r="10244" spans="1:18" x14ac:dyDescent="0.25">
      <c r="A10244" s="6" t="s">
        <v>11270</v>
      </c>
      <c r="B10244" s="6" t="s">
        <v>461</v>
      </c>
      <c r="C10244" s="6" t="s">
        <v>380</v>
      </c>
      <c r="D10244" s="6" t="s">
        <v>15</v>
      </c>
      <c r="E10244" s="6" t="s">
        <v>258</v>
      </c>
      <c r="F10244" s="10">
        <v>43637</v>
      </c>
      <c r="G10244" s="6">
        <v>1</v>
      </c>
      <c r="H10244" s="11">
        <f>VLOOKUP(B10244,[1]!Product_Data[#Data],4,0)</f>
        <v>35</v>
      </c>
      <c r="I10244" s="11">
        <f>VLOOKUP(B10244,[1]!Product_Data[#Data],3,0)</f>
        <v>22</v>
      </c>
      <c r="J10244" s="11">
        <f t="shared" si="963"/>
        <v>22</v>
      </c>
      <c r="K10244" s="11">
        <f t="shared" si="964"/>
        <v>35</v>
      </c>
      <c r="L10244" s="11">
        <f t="shared" si="965"/>
        <v>13</v>
      </c>
      <c r="M10244" t="str">
        <f>VLOOKUP(C10244,[1]!Location_Data[#Data],2,0)</f>
        <v>Los Angeles</v>
      </c>
      <c r="N10244" t="str">
        <f>VLOOKUP(D10244,[1]!Salespeople_Data[#Data],2,0)</f>
        <v>Ryan Butler</v>
      </c>
      <c r="O10244" t="str">
        <f>VLOOKUP(E10244,[1]!Customer_Data[#Data],2,0)</f>
        <v>Antonio Morris</v>
      </c>
      <c r="P10244" s="15">
        <f t="shared" si="960"/>
        <v>6</v>
      </c>
      <c r="Q10244">
        <f t="shared" si="961"/>
        <v>6</v>
      </c>
      <c r="R10244">
        <f t="shared" si="962"/>
        <v>2019</v>
      </c>
    </row>
    <row r="10245" spans="1:18" x14ac:dyDescent="0.25">
      <c r="A10245" s="6" t="s">
        <v>11271</v>
      </c>
      <c r="B10245" s="6" t="s">
        <v>668</v>
      </c>
      <c r="C10245" s="6" t="s">
        <v>29</v>
      </c>
      <c r="D10245" s="6" t="s">
        <v>80</v>
      </c>
      <c r="E10245" s="6" t="s">
        <v>2212</v>
      </c>
      <c r="F10245" s="10">
        <v>43743</v>
      </c>
      <c r="G10245" s="6">
        <v>1</v>
      </c>
      <c r="H10245" s="11">
        <f>VLOOKUP(B10245,[1]!Product_Data[#Data],4,0)</f>
        <v>181</v>
      </c>
      <c r="I10245" s="11">
        <f>VLOOKUP(B10245,[1]!Product_Data[#Data],3,0)</f>
        <v>130</v>
      </c>
      <c r="J10245" s="11">
        <f t="shared" si="963"/>
        <v>130</v>
      </c>
      <c r="K10245" s="11">
        <f t="shared" si="964"/>
        <v>181</v>
      </c>
      <c r="L10245" s="11">
        <f t="shared" si="965"/>
        <v>51</v>
      </c>
      <c r="M10245" t="str">
        <f>VLOOKUP(C10245,[1]!Location_Data[#Data],2,0)</f>
        <v>Santa Ana</v>
      </c>
      <c r="N10245" t="str">
        <f>VLOOKUP(D10245,[1]!Salespeople_Data[#Data],2,0)</f>
        <v>Henry Nelson</v>
      </c>
      <c r="O10245" t="str">
        <f>VLOOKUP(E10245,[1]!Customer_Data[#Data],2,0)</f>
        <v>Justin Rodriguez</v>
      </c>
      <c r="P10245" s="15">
        <f t="shared" si="960"/>
        <v>7</v>
      </c>
      <c r="Q10245">
        <f t="shared" si="961"/>
        <v>10</v>
      </c>
      <c r="R10245">
        <f t="shared" si="962"/>
        <v>2019</v>
      </c>
    </row>
    <row r="10246" spans="1:18" x14ac:dyDescent="0.25">
      <c r="A10246" s="6" t="s">
        <v>11272</v>
      </c>
      <c r="B10246" s="6" t="s">
        <v>56</v>
      </c>
      <c r="C10246" s="6" t="s">
        <v>190</v>
      </c>
      <c r="D10246" s="6" t="s">
        <v>269</v>
      </c>
      <c r="E10246" s="6" t="s">
        <v>701</v>
      </c>
      <c r="F10246" s="10">
        <v>43587</v>
      </c>
      <c r="G10246" s="6">
        <v>2</v>
      </c>
      <c r="H10246" s="11">
        <f>VLOOKUP(B10246,[1]!Product_Data[#Data],4,0)</f>
        <v>1848</v>
      </c>
      <c r="I10246" s="11">
        <f>VLOOKUP(B10246,[1]!Product_Data[#Data],3,0)</f>
        <v>1294</v>
      </c>
      <c r="J10246" s="11">
        <f t="shared" si="963"/>
        <v>2588</v>
      </c>
      <c r="K10246" s="11">
        <f t="shared" si="964"/>
        <v>3696</v>
      </c>
      <c r="L10246" s="11">
        <f t="shared" si="965"/>
        <v>1108</v>
      </c>
      <c r="M10246" t="str">
        <f>VLOOKUP(C10246,[1]!Location_Data[#Data],2,0)</f>
        <v>Oakland</v>
      </c>
      <c r="N10246" t="str">
        <f>VLOOKUP(D10246,[1]!Salespeople_Data[#Data],2,0)</f>
        <v>Kevin Butler</v>
      </c>
      <c r="O10246" t="str">
        <f>VLOOKUP(E10246,[1]!Customer_Data[#Data],2,0)</f>
        <v>Martin Berry</v>
      </c>
      <c r="P10246" s="15">
        <f t="shared" si="960"/>
        <v>5</v>
      </c>
      <c r="Q10246">
        <f t="shared" si="961"/>
        <v>5</v>
      </c>
      <c r="R10246">
        <f t="shared" si="962"/>
        <v>2019</v>
      </c>
    </row>
    <row r="10247" spans="1:18" x14ac:dyDescent="0.25">
      <c r="A10247" s="6" t="s">
        <v>11273</v>
      </c>
      <c r="B10247" s="6" t="s">
        <v>13</v>
      </c>
      <c r="C10247" s="6" t="s">
        <v>39</v>
      </c>
      <c r="D10247" s="6" t="s">
        <v>25</v>
      </c>
      <c r="E10247" s="6" t="s">
        <v>1391</v>
      </c>
      <c r="F10247" s="10">
        <v>43484</v>
      </c>
      <c r="G10247" s="6">
        <v>1</v>
      </c>
      <c r="H10247" s="11">
        <f>VLOOKUP(B10247,[1]!Product_Data[#Data],4,0)</f>
        <v>1022</v>
      </c>
      <c r="I10247" s="11">
        <f>VLOOKUP(B10247,[1]!Product_Data[#Data],3,0)</f>
        <v>818</v>
      </c>
      <c r="J10247" s="11">
        <f t="shared" si="963"/>
        <v>818</v>
      </c>
      <c r="K10247" s="11">
        <f t="shared" si="964"/>
        <v>1022</v>
      </c>
      <c r="L10247" s="11">
        <f t="shared" si="965"/>
        <v>204</v>
      </c>
      <c r="M10247" t="str">
        <f>VLOOKUP(C10247,[1]!Location_Data[#Data],2,0)</f>
        <v>Oceanside</v>
      </c>
      <c r="N10247" t="str">
        <f>VLOOKUP(D10247,[1]!Salespeople_Data[#Data],2,0)</f>
        <v>Brian Davis</v>
      </c>
      <c r="O10247" t="str">
        <f>VLOOKUP(E10247,[1]!Customer_Data[#Data],2,0)</f>
        <v>Adam Duncan</v>
      </c>
      <c r="P10247" s="15">
        <f t="shared" si="960"/>
        <v>7</v>
      </c>
      <c r="Q10247">
        <f t="shared" si="961"/>
        <v>1</v>
      </c>
      <c r="R10247">
        <f t="shared" si="962"/>
        <v>2019</v>
      </c>
    </row>
    <row r="10248" spans="1:18" x14ac:dyDescent="0.25">
      <c r="A10248" s="6" t="s">
        <v>11274</v>
      </c>
      <c r="B10248" s="6" t="s">
        <v>86</v>
      </c>
      <c r="C10248" s="6" t="s">
        <v>224</v>
      </c>
      <c r="D10248" s="6" t="s">
        <v>53</v>
      </c>
      <c r="E10248" s="6" t="s">
        <v>3332</v>
      </c>
      <c r="F10248" s="10">
        <v>43753</v>
      </c>
      <c r="G10248" s="6">
        <v>1</v>
      </c>
      <c r="H10248" s="11">
        <f>VLOOKUP(B10248,[1]!Product_Data[#Data],4,0)</f>
        <v>1725</v>
      </c>
      <c r="I10248" s="11">
        <f>VLOOKUP(B10248,[1]!Product_Data[#Data],3,0)</f>
        <v>1363</v>
      </c>
      <c r="J10248" s="11">
        <f t="shared" si="963"/>
        <v>1363</v>
      </c>
      <c r="K10248" s="11">
        <f t="shared" si="964"/>
        <v>1725</v>
      </c>
      <c r="L10248" s="11">
        <f t="shared" si="965"/>
        <v>362</v>
      </c>
      <c r="M10248" t="str">
        <f>VLOOKUP(C10248,[1]!Location_Data[#Data],2,0)</f>
        <v>Huntington Beach</v>
      </c>
      <c r="N10248" t="str">
        <f>VLOOKUP(D10248,[1]!Salespeople_Data[#Data],2,0)</f>
        <v>Scott Mason</v>
      </c>
      <c r="O10248" t="str">
        <f>VLOOKUP(E10248,[1]!Customer_Data[#Data],2,0)</f>
        <v>Victor Dean</v>
      </c>
      <c r="P10248" s="15">
        <f t="shared" si="960"/>
        <v>3</v>
      </c>
      <c r="Q10248">
        <f t="shared" si="961"/>
        <v>10</v>
      </c>
      <c r="R10248">
        <f t="shared" si="962"/>
        <v>2019</v>
      </c>
    </row>
    <row r="10249" spans="1:18" x14ac:dyDescent="0.25">
      <c r="A10249" s="6" t="s">
        <v>11275</v>
      </c>
      <c r="B10249" s="6" t="s">
        <v>129</v>
      </c>
      <c r="C10249" s="6" t="s">
        <v>90</v>
      </c>
      <c r="D10249" s="6" t="s">
        <v>20</v>
      </c>
      <c r="E10249" s="6" t="s">
        <v>332</v>
      </c>
      <c r="F10249" s="10">
        <v>43808</v>
      </c>
      <c r="G10249" s="6">
        <v>1</v>
      </c>
      <c r="H10249" s="11">
        <f>VLOOKUP(B10249,[1]!Product_Data[#Data],4,0)</f>
        <v>127</v>
      </c>
      <c r="I10249" s="11">
        <f>VLOOKUP(B10249,[1]!Product_Data[#Data],3,0)</f>
        <v>79</v>
      </c>
      <c r="J10249" s="11">
        <f t="shared" si="963"/>
        <v>79</v>
      </c>
      <c r="K10249" s="11">
        <f t="shared" si="964"/>
        <v>127</v>
      </c>
      <c r="L10249" s="11">
        <f t="shared" si="965"/>
        <v>48</v>
      </c>
      <c r="M10249" t="str">
        <f>VLOOKUP(C10249,[1]!Location_Data[#Data],2,0)</f>
        <v>Irvine</v>
      </c>
      <c r="N10249" t="str">
        <f>VLOOKUP(D10249,[1]!Salespeople_Data[#Data],2,0)</f>
        <v>Joshua Cook</v>
      </c>
      <c r="O10249" t="str">
        <f>VLOOKUP(E10249,[1]!Customer_Data[#Data],2,0)</f>
        <v>Russell Grant</v>
      </c>
      <c r="P10249" s="15">
        <f t="shared" si="960"/>
        <v>2</v>
      </c>
      <c r="Q10249">
        <f t="shared" si="961"/>
        <v>12</v>
      </c>
      <c r="R10249">
        <f t="shared" si="962"/>
        <v>2019</v>
      </c>
    </row>
    <row r="10250" spans="1:18" x14ac:dyDescent="0.25">
      <c r="A10250" s="6" t="s">
        <v>11276</v>
      </c>
      <c r="B10250" s="6" t="s">
        <v>114</v>
      </c>
      <c r="C10250" s="6" t="s">
        <v>268</v>
      </c>
      <c r="D10250" s="6" t="s">
        <v>141</v>
      </c>
      <c r="E10250" s="6" t="s">
        <v>753</v>
      </c>
      <c r="F10250" s="10">
        <v>43828</v>
      </c>
      <c r="G10250" s="6">
        <v>1</v>
      </c>
      <c r="H10250" s="11">
        <f>VLOOKUP(B10250,[1]!Product_Data[#Data],4,0)</f>
        <v>545</v>
      </c>
      <c r="I10250" s="11">
        <f>VLOOKUP(B10250,[1]!Product_Data[#Data],3,0)</f>
        <v>425</v>
      </c>
      <c r="J10250" s="11">
        <f t="shared" si="963"/>
        <v>425</v>
      </c>
      <c r="K10250" s="11">
        <f t="shared" si="964"/>
        <v>545</v>
      </c>
      <c r="L10250" s="11">
        <f t="shared" si="965"/>
        <v>120</v>
      </c>
      <c r="M10250" t="str">
        <f>VLOOKUP(C10250,[1]!Location_Data[#Data],2,0)</f>
        <v>Murrieta</v>
      </c>
      <c r="N10250" t="str">
        <f>VLOOKUP(D10250,[1]!Salespeople_Data[#Data],2,0)</f>
        <v>Arthur Mccoy</v>
      </c>
      <c r="O10250" t="str">
        <f>VLOOKUP(E10250,[1]!Customer_Data[#Data],2,0)</f>
        <v>Benjamin Carter</v>
      </c>
      <c r="P10250" s="15">
        <f t="shared" si="960"/>
        <v>1</v>
      </c>
      <c r="Q10250">
        <f t="shared" si="961"/>
        <v>12</v>
      </c>
      <c r="R10250">
        <f t="shared" si="962"/>
        <v>2019</v>
      </c>
    </row>
    <row r="10251" spans="1:18" x14ac:dyDescent="0.25">
      <c r="A10251" s="6" t="s">
        <v>11277</v>
      </c>
      <c r="B10251" s="6" t="s">
        <v>652</v>
      </c>
      <c r="C10251" s="6" t="s">
        <v>79</v>
      </c>
      <c r="D10251" s="6" t="s">
        <v>191</v>
      </c>
      <c r="E10251" s="6" t="s">
        <v>150</v>
      </c>
      <c r="F10251" s="10">
        <v>43730</v>
      </c>
      <c r="G10251" s="6">
        <v>3</v>
      </c>
      <c r="H10251" s="11">
        <f>VLOOKUP(B10251,[1]!Product_Data[#Data],4,0)</f>
        <v>217</v>
      </c>
      <c r="I10251" s="11">
        <f>VLOOKUP(B10251,[1]!Product_Data[#Data],3,0)</f>
        <v>171</v>
      </c>
      <c r="J10251" s="11">
        <f t="shared" si="963"/>
        <v>513</v>
      </c>
      <c r="K10251" s="11">
        <f t="shared" si="964"/>
        <v>651</v>
      </c>
      <c r="L10251" s="11">
        <f t="shared" si="965"/>
        <v>138</v>
      </c>
      <c r="M10251" t="str">
        <f>VLOOKUP(C10251,[1]!Location_Data[#Data],2,0)</f>
        <v>Palmdale</v>
      </c>
      <c r="N10251" t="str">
        <f>VLOOKUP(D10251,[1]!Salespeople_Data[#Data],2,0)</f>
        <v>Robert Reed</v>
      </c>
      <c r="O10251" t="str">
        <f>VLOOKUP(E10251,[1]!Customer_Data[#Data],2,0)</f>
        <v>Thomas Hawkins</v>
      </c>
      <c r="P10251" s="15">
        <f t="shared" si="960"/>
        <v>1</v>
      </c>
      <c r="Q10251">
        <f t="shared" si="961"/>
        <v>9</v>
      </c>
      <c r="R10251">
        <f t="shared" si="962"/>
        <v>2019</v>
      </c>
    </row>
    <row r="10252" spans="1:18" x14ac:dyDescent="0.25">
      <c r="A10252" s="6" t="s">
        <v>11278</v>
      </c>
      <c r="B10252" s="6" t="s">
        <v>666</v>
      </c>
      <c r="C10252" s="6" t="s">
        <v>14</v>
      </c>
      <c r="D10252" s="6" t="s">
        <v>63</v>
      </c>
      <c r="E10252" s="6" t="s">
        <v>1577</v>
      </c>
      <c r="F10252" s="10">
        <v>43812</v>
      </c>
      <c r="G10252" s="6">
        <v>1</v>
      </c>
      <c r="H10252" s="11">
        <f>VLOOKUP(B10252,[1]!Product_Data[#Data],4,0)</f>
        <v>2241</v>
      </c>
      <c r="I10252" s="11">
        <f>VLOOKUP(B10252,[1]!Product_Data[#Data],3,0)</f>
        <v>1367</v>
      </c>
      <c r="J10252" s="11">
        <f t="shared" si="963"/>
        <v>1367</v>
      </c>
      <c r="K10252" s="11">
        <f t="shared" si="964"/>
        <v>2241</v>
      </c>
      <c r="L10252" s="11">
        <f t="shared" si="965"/>
        <v>874</v>
      </c>
      <c r="M10252" t="str">
        <f>VLOOKUP(C10252,[1]!Location_Data[#Data],2,0)</f>
        <v>Santa Clarita</v>
      </c>
      <c r="N10252" t="str">
        <f>VLOOKUP(D10252,[1]!Salespeople_Data[#Data],2,0)</f>
        <v>Jeremy Mendoza</v>
      </c>
      <c r="O10252" t="str">
        <f>VLOOKUP(E10252,[1]!Customer_Data[#Data],2,0)</f>
        <v>Kevin Wood</v>
      </c>
      <c r="P10252" s="15">
        <f t="shared" si="960"/>
        <v>6</v>
      </c>
      <c r="Q10252">
        <f t="shared" si="961"/>
        <v>12</v>
      </c>
      <c r="R10252">
        <f t="shared" si="962"/>
        <v>2019</v>
      </c>
    </row>
    <row r="10253" spans="1:18" x14ac:dyDescent="0.25">
      <c r="A10253" s="6" t="s">
        <v>11279</v>
      </c>
      <c r="B10253" s="6" t="s">
        <v>553</v>
      </c>
      <c r="C10253" s="6" t="s">
        <v>380</v>
      </c>
      <c r="D10253" s="6" t="s">
        <v>356</v>
      </c>
      <c r="E10253" s="6" t="s">
        <v>567</v>
      </c>
      <c r="F10253" s="10">
        <v>43615</v>
      </c>
      <c r="G10253" s="6">
        <v>1</v>
      </c>
      <c r="H10253" s="11">
        <f>VLOOKUP(B10253,[1]!Product_Data[#Data],4,0)</f>
        <v>1798</v>
      </c>
      <c r="I10253" s="11">
        <f>VLOOKUP(B10253,[1]!Product_Data[#Data],3,0)</f>
        <v>971</v>
      </c>
      <c r="J10253" s="11">
        <f t="shared" si="963"/>
        <v>971</v>
      </c>
      <c r="K10253" s="11">
        <f t="shared" si="964"/>
        <v>1798</v>
      </c>
      <c r="L10253" s="11">
        <f t="shared" si="965"/>
        <v>827</v>
      </c>
      <c r="M10253" t="str">
        <f>VLOOKUP(C10253,[1]!Location_Data[#Data],2,0)</f>
        <v>Los Angeles</v>
      </c>
      <c r="N10253" t="str">
        <f>VLOOKUP(D10253,[1]!Salespeople_Data[#Data],2,0)</f>
        <v>Jimmy Young</v>
      </c>
      <c r="O10253" t="str">
        <f>VLOOKUP(E10253,[1]!Customer_Data[#Data],2,0)</f>
        <v>Juan Cruz</v>
      </c>
      <c r="P10253" s="15">
        <f t="shared" si="960"/>
        <v>5</v>
      </c>
      <c r="Q10253">
        <f t="shared" si="961"/>
        <v>5</v>
      </c>
      <c r="R10253">
        <f t="shared" si="962"/>
        <v>2019</v>
      </c>
    </row>
    <row r="10254" spans="1:18" x14ac:dyDescent="0.25">
      <c r="A10254" s="6" t="s">
        <v>11280</v>
      </c>
      <c r="B10254" s="6" t="s">
        <v>560</v>
      </c>
      <c r="C10254" s="6" t="s">
        <v>100</v>
      </c>
      <c r="D10254" s="6" t="s">
        <v>308</v>
      </c>
      <c r="E10254" s="6" t="s">
        <v>2426</v>
      </c>
      <c r="F10254" s="10">
        <v>43623</v>
      </c>
      <c r="G10254" s="6">
        <v>1</v>
      </c>
      <c r="H10254" s="11">
        <f>VLOOKUP(B10254,[1]!Product_Data[#Data],4,0)</f>
        <v>1809</v>
      </c>
      <c r="I10254" s="11">
        <f>VLOOKUP(B10254,[1]!Product_Data[#Data],3,0)</f>
        <v>1067</v>
      </c>
      <c r="J10254" s="11">
        <f t="shared" si="963"/>
        <v>1067</v>
      </c>
      <c r="K10254" s="11">
        <f t="shared" si="964"/>
        <v>1809</v>
      </c>
      <c r="L10254" s="11">
        <f t="shared" si="965"/>
        <v>742</v>
      </c>
      <c r="M10254" t="str">
        <f>VLOOKUP(C10254,[1]!Location_Data[#Data],2,0)</f>
        <v>Victorville</v>
      </c>
      <c r="N10254" t="str">
        <f>VLOOKUP(D10254,[1]!Salespeople_Data[#Data],2,0)</f>
        <v>Fred Robertson</v>
      </c>
      <c r="O10254" t="str">
        <f>VLOOKUP(E10254,[1]!Customer_Data[#Data],2,0)</f>
        <v>Lawrence Watson</v>
      </c>
      <c r="P10254" s="15">
        <f t="shared" si="960"/>
        <v>6</v>
      </c>
      <c r="Q10254">
        <f t="shared" si="961"/>
        <v>6</v>
      </c>
      <c r="R10254">
        <f t="shared" si="962"/>
        <v>2019</v>
      </c>
    </row>
    <row r="10255" spans="1:18" x14ac:dyDescent="0.25">
      <c r="A10255" s="6" t="s">
        <v>11281</v>
      </c>
      <c r="B10255" s="6" t="s">
        <v>289</v>
      </c>
      <c r="C10255" s="6" t="s">
        <v>530</v>
      </c>
      <c r="D10255" s="6" t="s">
        <v>111</v>
      </c>
      <c r="E10255" s="6" t="s">
        <v>696</v>
      </c>
      <c r="F10255" s="10">
        <v>43775</v>
      </c>
      <c r="G10255" s="6">
        <v>1</v>
      </c>
      <c r="H10255" s="11">
        <f>VLOOKUP(B10255,[1]!Product_Data[#Data],4,0)</f>
        <v>368</v>
      </c>
      <c r="I10255" s="11">
        <f>VLOOKUP(B10255,[1]!Product_Data[#Data],3,0)</f>
        <v>294</v>
      </c>
      <c r="J10255" s="11">
        <f t="shared" si="963"/>
        <v>294</v>
      </c>
      <c r="K10255" s="11">
        <f t="shared" si="964"/>
        <v>368</v>
      </c>
      <c r="L10255" s="11">
        <f t="shared" si="965"/>
        <v>74</v>
      </c>
      <c r="M10255" t="str">
        <f>VLOOKUP(C10255,[1]!Location_Data[#Data],2,0)</f>
        <v>San Buenaventura (Ventura)</v>
      </c>
      <c r="N10255" t="str">
        <f>VLOOKUP(D10255,[1]!Salespeople_Data[#Data],2,0)</f>
        <v>Ryan Welch</v>
      </c>
      <c r="O10255" t="str">
        <f>VLOOKUP(E10255,[1]!Customer_Data[#Data],2,0)</f>
        <v>Jeremy Rice</v>
      </c>
      <c r="P10255" s="15">
        <f t="shared" si="960"/>
        <v>4</v>
      </c>
      <c r="Q10255">
        <f t="shared" si="961"/>
        <v>11</v>
      </c>
      <c r="R10255">
        <f t="shared" si="962"/>
        <v>2019</v>
      </c>
    </row>
    <row r="10256" spans="1:18" x14ac:dyDescent="0.25">
      <c r="A10256" s="6" t="s">
        <v>11282</v>
      </c>
      <c r="B10256" s="6" t="s">
        <v>668</v>
      </c>
      <c r="C10256" s="6" t="s">
        <v>392</v>
      </c>
      <c r="D10256" s="6" t="s">
        <v>308</v>
      </c>
      <c r="E10256" s="6" t="s">
        <v>629</v>
      </c>
      <c r="F10256" s="10">
        <v>43735</v>
      </c>
      <c r="G10256" s="6">
        <v>1</v>
      </c>
      <c r="H10256" s="11">
        <f>VLOOKUP(B10256,[1]!Product_Data[#Data],4,0)</f>
        <v>181</v>
      </c>
      <c r="I10256" s="11">
        <f>VLOOKUP(B10256,[1]!Product_Data[#Data],3,0)</f>
        <v>130</v>
      </c>
      <c r="J10256" s="11">
        <f t="shared" si="963"/>
        <v>130</v>
      </c>
      <c r="K10256" s="11">
        <f t="shared" si="964"/>
        <v>181</v>
      </c>
      <c r="L10256" s="11">
        <f t="shared" si="965"/>
        <v>51</v>
      </c>
      <c r="M10256" t="str">
        <f>VLOOKUP(C10256,[1]!Location_Data[#Data],2,0)</f>
        <v>Visalia</v>
      </c>
      <c r="N10256" t="str">
        <f>VLOOKUP(D10256,[1]!Salespeople_Data[#Data],2,0)</f>
        <v>Fred Robertson</v>
      </c>
      <c r="O10256" t="str">
        <f>VLOOKUP(E10256,[1]!Customer_Data[#Data],2,0)</f>
        <v>Clarence Kelley</v>
      </c>
      <c r="P10256" s="15">
        <f t="shared" si="960"/>
        <v>6</v>
      </c>
      <c r="Q10256">
        <f t="shared" si="961"/>
        <v>9</v>
      </c>
      <c r="R10256">
        <f t="shared" si="962"/>
        <v>2019</v>
      </c>
    </row>
    <row r="10257" spans="1:18" x14ac:dyDescent="0.25">
      <c r="A10257" s="6" t="s">
        <v>11283</v>
      </c>
      <c r="B10257" s="6" t="s">
        <v>537</v>
      </c>
      <c r="C10257" s="6" t="s">
        <v>570</v>
      </c>
      <c r="D10257" s="6" t="s">
        <v>356</v>
      </c>
      <c r="E10257" s="6" t="s">
        <v>842</v>
      </c>
      <c r="F10257" s="10">
        <v>43615</v>
      </c>
      <c r="G10257" s="6">
        <v>2</v>
      </c>
      <c r="H10257" s="11">
        <f>VLOOKUP(B10257,[1]!Product_Data[#Data],4,0)</f>
        <v>556</v>
      </c>
      <c r="I10257" s="11">
        <f>VLOOKUP(B10257,[1]!Product_Data[#Data],3,0)</f>
        <v>395</v>
      </c>
      <c r="J10257" s="11">
        <f t="shared" si="963"/>
        <v>790</v>
      </c>
      <c r="K10257" s="11">
        <f t="shared" si="964"/>
        <v>1112</v>
      </c>
      <c r="L10257" s="11">
        <f t="shared" si="965"/>
        <v>322</v>
      </c>
      <c r="M10257" t="str">
        <f>VLOOKUP(C10257,[1]!Location_Data[#Data],2,0)</f>
        <v>Fresno</v>
      </c>
      <c r="N10257" t="str">
        <f>VLOOKUP(D10257,[1]!Salespeople_Data[#Data],2,0)</f>
        <v>Jimmy Young</v>
      </c>
      <c r="O10257" t="str">
        <f>VLOOKUP(E10257,[1]!Customer_Data[#Data],2,0)</f>
        <v>Nicholas Garcia</v>
      </c>
      <c r="P10257" s="15">
        <f t="shared" si="960"/>
        <v>5</v>
      </c>
      <c r="Q10257">
        <f t="shared" si="961"/>
        <v>5</v>
      </c>
      <c r="R10257">
        <f t="shared" si="962"/>
        <v>2019</v>
      </c>
    </row>
    <row r="10258" spans="1:18" x14ac:dyDescent="0.25">
      <c r="A10258" s="6" t="s">
        <v>11284</v>
      </c>
      <c r="B10258" s="6" t="s">
        <v>412</v>
      </c>
      <c r="C10258" s="6" t="s">
        <v>204</v>
      </c>
      <c r="D10258" s="6" t="s">
        <v>40</v>
      </c>
      <c r="E10258" s="6" t="s">
        <v>3174</v>
      </c>
      <c r="F10258" s="10">
        <v>43746</v>
      </c>
      <c r="G10258" s="6">
        <v>3</v>
      </c>
      <c r="H10258" s="11">
        <f>VLOOKUP(B10258,[1]!Product_Data[#Data],4,0)</f>
        <v>2396</v>
      </c>
      <c r="I10258" s="11">
        <f>VLOOKUP(B10258,[1]!Product_Data[#Data],3,0)</f>
        <v>1965</v>
      </c>
      <c r="J10258" s="11">
        <f t="shared" si="963"/>
        <v>5895</v>
      </c>
      <c r="K10258" s="11">
        <f t="shared" si="964"/>
        <v>7188</v>
      </c>
      <c r="L10258" s="11">
        <f t="shared" si="965"/>
        <v>1293</v>
      </c>
      <c r="M10258" t="str">
        <f>VLOOKUP(C10258,[1]!Location_Data[#Data],2,0)</f>
        <v>Corona</v>
      </c>
      <c r="N10258" t="str">
        <f>VLOOKUP(D10258,[1]!Salespeople_Data[#Data],2,0)</f>
        <v>Brian Hansen</v>
      </c>
      <c r="O10258" t="str">
        <f>VLOOKUP(E10258,[1]!Customer_Data[#Data],2,0)</f>
        <v>Louis Austin</v>
      </c>
      <c r="P10258" s="15">
        <f t="shared" si="960"/>
        <v>3</v>
      </c>
      <c r="Q10258">
        <f t="shared" si="961"/>
        <v>10</v>
      </c>
      <c r="R10258">
        <f t="shared" si="962"/>
        <v>2019</v>
      </c>
    </row>
    <row r="10259" spans="1:18" x14ac:dyDescent="0.25">
      <c r="A10259" s="6" t="s">
        <v>11285</v>
      </c>
      <c r="B10259" s="6" t="s">
        <v>94</v>
      </c>
      <c r="C10259" s="6" t="s">
        <v>249</v>
      </c>
      <c r="D10259" s="6" t="s">
        <v>96</v>
      </c>
      <c r="E10259" s="6" t="s">
        <v>1414</v>
      </c>
      <c r="F10259" s="10">
        <v>43613</v>
      </c>
      <c r="G10259" s="6">
        <v>3</v>
      </c>
      <c r="H10259" s="11">
        <f>VLOOKUP(B10259,[1]!Product_Data[#Data],4,0)</f>
        <v>1639</v>
      </c>
      <c r="I10259" s="11">
        <f>VLOOKUP(B10259,[1]!Product_Data[#Data],3,0)</f>
        <v>1295</v>
      </c>
      <c r="J10259" s="11">
        <f t="shared" si="963"/>
        <v>3885</v>
      </c>
      <c r="K10259" s="11">
        <f t="shared" si="964"/>
        <v>4917</v>
      </c>
      <c r="L10259" s="11">
        <f t="shared" si="965"/>
        <v>1032</v>
      </c>
      <c r="M10259" t="str">
        <f>VLOOKUP(C10259,[1]!Location_Data[#Data],2,0)</f>
        <v>Roseville</v>
      </c>
      <c r="N10259" t="str">
        <f>VLOOKUP(D10259,[1]!Salespeople_Data[#Data],2,0)</f>
        <v>Brian Thomas</v>
      </c>
      <c r="O10259" t="str">
        <f>VLOOKUP(E10259,[1]!Customer_Data[#Data],2,0)</f>
        <v>Scott Allen</v>
      </c>
      <c r="P10259" s="15">
        <f t="shared" si="960"/>
        <v>3</v>
      </c>
      <c r="Q10259">
        <f t="shared" si="961"/>
        <v>5</v>
      </c>
      <c r="R10259">
        <f t="shared" si="962"/>
        <v>2019</v>
      </c>
    </row>
    <row r="10260" spans="1:18" x14ac:dyDescent="0.25">
      <c r="A10260" s="6" t="s">
        <v>11286</v>
      </c>
      <c r="B10260" s="6" t="s">
        <v>666</v>
      </c>
      <c r="C10260" s="6" t="s">
        <v>467</v>
      </c>
      <c r="D10260" s="6" t="s">
        <v>264</v>
      </c>
      <c r="E10260" s="6" t="s">
        <v>2462</v>
      </c>
      <c r="F10260" s="10">
        <v>43708</v>
      </c>
      <c r="G10260" s="6">
        <v>3</v>
      </c>
      <c r="H10260" s="11">
        <f>VLOOKUP(B10260,[1]!Product_Data[#Data],4,0)</f>
        <v>2241</v>
      </c>
      <c r="I10260" s="11">
        <f>VLOOKUP(B10260,[1]!Product_Data[#Data],3,0)</f>
        <v>1367</v>
      </c>
      <c r="J10260" s="11">
        <f t="shared" si="963"/>
        <v>4101</v>
      </c>
      <c r="K10260" s="11">
        <f t="shared" si="964"/>
        <v>6723</v>
      </c>
      <c r="L10260" s="11">
        <f t="shared" si="965"/>
        <v>2622</v>
      </c>
      <c r="M10260" t="str">
        <f>VLOOKUP(C10260,[1]!Location_Data[#Data],2,0)</f>
        <v>Garden Grove</v>
      </c>
      <c r="N10260" t="str">
        <f>VLOOKUP(D10260,[1]!Salespeople_Data[#Data],2,0)</f>
        <v>Ernest Wheeler</v>
      </c>
      <c r="O10260" t="str">
        <f>VLOOKUP(E10260,[1]!Customer_Data[#Data],2,0)</f>
        <v>Benjamin Ryan</v>
      </c>
      <c r="P10260" s="15">
        <f t="shared" si="960"/>
        <v>7</v>
      </c>
      <c r="Q10260">
        <f t="shared" si="961"/>
        <v>8</v>
      </c>
      <c r="R10260">
        <f t="shared" si="962"/>
        <v>2019</v>
      </c>
    </row>
    <row r="10261" spans="1:18" x14ac:dyDescent="0.25">
      <c r="A10261" s="6" t="s">
        <v>11287</v>
      </c>
      <c r="B10261" s="6" t="s">
        <v>210</v>
      </c>
      <c r="C10261" s="6" t="s">
        <v>156</v>
      </c>
      <c r="D10261" s="6" t="s">
        <v>40</v>
      </c>
      <c r="E10261" s="6" t="s">
        <v>2820</v>
      </c>
      <c r="F10261" s="10">
        <v>43577</v>
      </c>
      <c r="G10261" s="6">
        <v>1</v>
      </c>
      <c r="H10261" s="11">
        <f>VLOOKUP(B10261,[1]!Product_Data[#Data],4,0)</f>
        <v>458</v>
      </c>
      <c r="I10261" s="11">
        <f>VLOOKUP(B10261,[1]!Product_Data[#Data],3,0)</f>
        <v>376</v>
      </c>
      <c r="J10261" s="11">
        <f t="shared" si="963"/>
        <v>376</v>
      </c>
      <c r="K10261" s="11">
        <f t="shared" si="964"/>
        <v>458</v>
      </c>
      <c r="L10261" s="11">
        <f t="shared" si="965"/>
        <v>82</v>
      </c>
      <c r="M10261" t="str">
        <f>VLOOKUP(C10261,[1]!Location_Data[#Data],2,0)</f>
        <v>Sacramento</v>
      </c>
      <c r="N10261" t="str">
        <f>VLOOKUP(D10261,[1]!Salespeople_Data[#Data],2,0)</f>
        <v>Brian Hansen</v>
      </c>
      <c r="O10261" t="str">
        <f>VLOOKUP(E10261,[1]!Customer_Data[#Data],2,0)</f>
        <v>Edward Gonzalez</v>
      </c>
      <c r="P10261" s="15">
        <f t="shared" si="960"/>
        <v>2</v>
      </c>
      <c r="Q10261">
        <f t="shared" si="961"/>
        <v>4</v>
      </c>
      <c r="R10261">
        <f t="shared" si="962"/>
        <v>2019</v>
      </c>
    </row>
    <row r="10262" spans="1:18" x14ac:dyDescent="0.25">
      <c r="A10262" s="6" t="s">
        <v>11288</v>
      </c>
      <c r="B10262" s="6" t="s">
        <v>219</v>
      </c>
      <c r="C10262" s="6" t="s">
        <v>349</v>
      </c>
      <c r="D10262" s="6" t="s">
        <v>53</v>
      </c>
      <c r="E10262" s="6" t="s">
        <v>1696</v>
      </c>
      <c r="F10262" s="10">
        <v>43722</v>
      </c>
      <c r="G10262" s="6">
        <v>3</v>
      </c>
      <c r="H10262" s="11">
        <f>VLOOKUP(B10262,[1]!Product_Data[#Data],4,0)</f>
        <v>561</v>
      </c>
      <c r="I10262" s="11">
        <f>VLOOKUP(B10262,[1]!Product_Data[#Data],3,0)</f>
        <v>421</v>
      </c>
      <c r="J10262" s="11">
        <f t="shared" si="963"/>
        <v>1263</v>
      </c>
      <c r="K10262" s="11">
        <f t="shared" si="964"/>
        <v>1683</v>
      </c>
      <c r="L10262" s="11">
        <f t="shared" si="965"/>
        <v>420</v>
      </c>
      <c r="M10262" t="str">
        <f>VLOOKUP(C10262,[1]!Location_Data[#Data],2,0)</f>
        <v>Santa Clara</v>
      </c>
      <c r="N10262" t="str">
        <f>VLOOKUP(D10262,[1]!Salespeople_Data[#Data],2,0)</f>
        <v>Scott Mason</v>
      </c>
      <c r="O10262" t="str">
        <f>VLOOKUP(E10262,[1]!Customer_Data[#Data],2,0)</f>
        <v>Ernest Ortiz</v>
      </c>
      <c r="P10262" s="15">
        <f t="shared" si="960"/>
        <v>7</v>
      </c>
      <c r="Q10262">
        <f t="shared" si="961"/>
        <v>9</v>
      </c>
      <c r="R10262">
        <f t="shared" si="962"/>
        <v>2019</v>
      </c>
    </row>
    <row r="10263" spans="1:18" x14ac:dyDescent="0.25">
      <c r="A10263" s="6" t="s">
        <v>11289</v>
      </c>
      <c r="B10263" s="6" t="s">
        <v>666</v>
      </c>
      <c r="C10263" s="6" t="s">
        <v>229</v>
      </c>
      <c r="D10263" s="6" t="s">
        <v>116</v>
      </c>
      <c r="E10263" s="6" t="s">
        <v>2948</v>
      </c>
      <c r="F10263" s="10">
        <v>43750</v>
      </c>
      <c r="G10263" s="6">
        <v>1</v>
      </c>
      <c r="H10263" s="11">
        <f>VLOOKUP(B10263,[1]!Product_Data[#Data],4,0)</f>
        <v>2241</v>
      </c>
      <c r="I10263" s="11">
        <f>VLOOKUP(B10263,[1]!Product_Data[#Data],3,0)</f>
        <v>1367</v>
      </c>
      <c r="J10263" s="11">
        <f t="shared" si="963"/>
        <v>1367</v>
      </c>
      <c r="K10263" s="11">
        <f t="shared" si="964"/>
        <v>2241</v>
      </c>
      <c r="L10263" s="11">
        <f t="shared" si="965"/>
        <v>874</v>
      </c>
      <c r="M10263" t="str">
        <f>VLOOKUP(C10263,[1]!Location_Data[#Data],2,0)</f>
        <v>San Jose</v>
      </c>
      <c r="N10263" t="str">
        <f>VLOOKUP(D10263,[1]!Salespeople_Data[#Data],2,0)</f>
        <v>Roger Ramos</v>
      </c>
      <c r="O10263" t="str">
        <f>VLOOKUP(E10263,[1]!Customer_Data[#Data],2,0)</f>
        <v>Douglas Greene</v>
      </c>
      <c r="P10263" s="15">
        <f t="shared" si="960"/>
        <v>7</v>
      </c>
      <c r="Q10263">
        <f t="shared" si="961"/>
        <v>10</v>
      </c>
      <c r="R10263">
        <f t="shared" si="962"/>
        <v>2019</v>
      </c>
    </row>
    <row r="10264" spans="1:18" x14ac:dyDescent="0.25">
      <c r="A10264" s="6" t="s">
        <v>11290</v>
      </c>
      <c r="B10264" s="6" t="s">
        <v>408</v>
      </c>
      <c r="C10264" s="6" t="s">
        <v>9</v>
      </c>
      <c r="D10264" s="6" t="s">
        <v>264</v>
      </c>
      <c r="E10264" s="6" t="s">
        <v>1551</v>
      </c>
      <c r="F10264" s="10">
        <v>43677</v>
      </c>
      <c r="G10264" s="6">
        <v>1</v>
      </c>
      <c r="H10264" s="11">
        <f>VLOOKUP(B10264,[1]!Product_Data[#Data],4,0)</f>
        <v>1405</v>
      </c>
      <c r="I10264" s="11">
        <f>VLOOKUP(B10264,[1]!Product_Data[#Data],3,0)</f>
        <v>1054</v>
      </c>
      <c r="J10264" s="11">
        <f t="shared" si="963"/>
        <v>1054</v>
      </c>
      <c r="K10264" s="11">
        <f t="shared" si="964"/>
        <v>1405</v>
      </c>
      <c r="L10264" s="11">
        <f t="shared" si="965"/>
        <v>351</v>
      </c>
      <c r="M10264" t="str">
        <f>VLOOKUP(C10264,[1]!Location_Data[#Data],2,0)</f>
        <v>San Mateo</v>
      </c>
      <c r="N10264" t="str">
        <f>VLOOKUP(D10264,[1]!Salespeople_Data[#Data],2,0)</f>
        <v>Ernest Wheeler</v>
      </c>
      <c r="O10264" t="str">
        <f>VLOOKUP(E10264,[1]!Customer_Data[#Data],2,0)</f>
        <v>Charles Shaw</v>
      </c>
      <c r="P10264" s="15">
        <f t="shared" si="960"/>
        <v>4</v>
      </c>
      <c r="Q10264">
        <f t="shared" si="961"/>
        <v>7</v>
      </c>
      <c r="R10264">
        <f t="shared" si="962"/>
        <v>2019</v>
      </c>
    </row>
    <row r="10265" spans="1:18" x14ac:dyDescent="0.25">
      <c r="A10265" s="6" t="s">
        <v>11291</v>
      </c>
      <c r="B10265" s="6" t="s">
        <v>668</v>
      </c>
      <c r="C10265" s="6" t="s">
        <v>268</v>
      </c>
      <c r="D10265" s="6" t="s">
        <v>250</v>
      </c>
      <c r="E10265" s="6" t="s">
        <v>3466</v>
      </c>
      <c r="F10265" s="10">
        <v>43731</v>
      </c>
      <c r="G10265" s="6">
        <v>1</v>
      </c>
      <c r="H10265" s="11">
        <f>VLOOKUP(B10265,[1]!Product_Data[#Data],4,0)</f>
        <v>181</v>
      </c>
      <c r="I10265" s="11">
        <f>VLOOKUP(B10265,[1]!Product_Data[#Data],3,0)</f>
        <v>130</v>
      </c>
      <c r="J10265" s="11">
        <f t="shared" si="963"/>
        <v>130</v>
      </c>
      <c r="K10265" s="11">
        <f t="shared" si="964"/>
        <v>181</v>
      </c>
      <c r="L10265" s="11">
        <f t="shared" si="965"/>
        <v>51</v>
      </c>
      <c r="M10265" t="str">
        <f>VLOOKUP(C10265,[1]!Location_Data[#Data],2,0)</f>
        <v>Murrieta</v>
      </c>
      <c r="N10265" t="str">
        <f>VLOOKUP(D10265,[1]!Salespeople_Data[#Data],2,0)</f>
        <v>Martin Carr</v>
      </c>
      <c r="O10265" t="str">
        <f>VLOOKUP(E10265,[1]!Customer_Data[#Data],2,0)</f>
        <v>Brian Hunter</v>
      </c>
      <c r="P10265" s="15">
        <f t="shared" si="960"/>
        <v>2</v>
      </c>
      <c r="Q10265">
        <f t="shared" si="961"/>
        <v>9</v>
      </c>
      <c r="R10265">
        <f t="shared" si="962"/>
        <v>2019</v>
      </c>
    </row>
    <row r="10266" spans="1:18" x14ac:dyDescent="0.25">
      <c r="A10266" s="6" t="s">
        <v>11292</v>
      </c>
      <c r="B10266" s="6" t="s">
        <v>311</v>
      </c>
      <c r="C10266" s="6" t="s">
        <v>95</v>
      </c>
      <c r="D10266" s="6" t="s">
        <v>257</v>
      </c>
      <c r="E10266" s="6" t="s">
        <v>2352</v>
      </c>
      <c r="F10266" s="10">
        <v>43504</v>
      </c>
      <c r="G10266" s="6">
        <v>2</v>
      </c>
      <c r="H10266" s="11">
        <f>VLOOKUP(B10266,[1]!Product_Data[#Data],4,0)</f>
        <v>1743</v>
      </c>
      <c r="I10266" s="11">
        <f>VLOOKUP(B10266,[1]!Product_Data[#Data],3,0)</f>
        <v>872</v>
      </c>
      <c r="J10266" s="11">
        <f t="shared" si="963"/>
        <v>1744</v>
      </c>
      <c r="K10266" s="11">
        <f t="shared" si="964"/>
        <v>3486</v>
      </c>
      <c r="L10266" s="11">
        <f t="shared" si="965"/>
        <v>1742</v>
      </c>
      <c r="M10266" t="str">
        <f>VLOOKUP(C10266,[1]!Location_Data[#Data],2,0)</f>
        <v>Fullerton</v>
      </c>
      <c r="N10266" t="str">
        <f>VLOOKUP(D10266,[1]!Salespeople_Data[#Data],2,0)</f>
        <v>Jerry Perry</v>
      </c>
      <c r="O10266" t="str">
        <f>VLOOKUP(E10266,[1]!Customer_Data[#Data],2,0)</f>
        <v>Carl Reid</v>
      </c>
      <c r="P10266" s="15">
        <f t="shared" si="960"/>
        <v>6</v>
      </c>
      <c r="Q10266">
        <f t="shared" si="961"/>
        <v>2</v>
      </c>
      <c r="R10266">
        <f t="shared" si="962"/>
        <v>2019</v>
      </c>
    </row>
    <row r="10267" spans="1:18" x14ac:dyDescent="0.25">
      <c r="A10267" s="6" t="s">
        <v>11293</v>
      </c>
      <c r="B10267" s="6" t="s">
        <v>155</v>
      </c>
      <c r="C10267" s="6" t="s">
        <v>24</v>
      </c>
      <c r="D10267" s="6" t="s">
        <v>87</v>
      </c>
      <c r="E10267" s="6" t="s">
        <v>243</v>
      </c>
      <c r="F10267" s="10">
        <v>43531</v>
      </c>
      <c r="G10267" s="6">
        <v>4</v>
      </c>
      <c r="H10267" s="11">
        <f>VLOOKUP(B10267,[1]!Product_Data[#Data],4,0)</f>
        <v>1353</v>
      </c>
      <c r="I10267" s="11">
        <f>VLOOKUP(B10267,[1]!Product_Data[#Data],3,0)</f>
        <v>947</v>
      </c>
      <c r="J10267" s="11">
        <f t="shared" si="963"/>
        <v>3788</v>
      </c>
      <c r="K10267" s="11">
        <f t="shared" si="964"/>
        <v>5412</v>
      </c>
      <c r="L10267" s="11">
        <f t="shared" si="965"/>
        <v>1624</v>
      </c>
      <c r="M10267" t="str">
        <f>VLOOKUP(C10267,[1]!Location_Data[#Data],2,0)</f>
        <v>Lancaster</v>
      </c>
      <c r="N10267" t="str">
        <f>VLOOKUP(D10267,[1]!Salespeople_Data[#Data],2,0)</f>
        <v>Martin Perry</v>
      </c>
      <c r="O10267" t="str">
        <f>VLOOKUP(E10267,[1]!Customer_Data[#Data],2,0)</f>
        <v>Joseph Lopez</v>
      </c>
      <c r="P10267" s="15">
        <f t="shared" si="960"/>
        <v>5</v>
      </c>
      <c r="Q10267">
        <f t="shared" si="961"/>
        <v>3</v>
      </c>
      <c r="R10267">
        <f t="shared" si="962"/>
        <v>2019</v>
      </c>
    </row>
    <row r="10268" spans="1:18" x14ac:dyDescent="0.25">
      <c r="A10268" s="6" t="s">
        <v>11294</v>
      </c>
      <c r="B10268" s="6" t="s">
        <v>232</v>
      </c>
      <c r="C10268" s="6" t="s">
        <v>731</v>
      </c>
      <c r="D10268" s="6" t="s">
        <v>141</v>
      </c>
      <c r="E10268" s="6" t="s">
        <v>406</v>
      </c>
      <c r="F10268" s="10">
        <v>43691</v>
      </c>
      <c r="G10268" s="6">
        <v>1</v>
      </c>
      <c r="H10268" s="11">
        <f>VLOOKUP(B10268,[1]!Product_Data[#Data],4,0)</f>
        <v>1119</v>
      </c>
      <c r="I10268" s="11">
        <f>VLOOKUP(B10268,[1]!Product_Data[#Data],3,0)</f>
        <v>683</v>
      </c>
      <c r="J10268" s="11">
        <f t="shared" si="963"/>
        <v>683</v>
      </c>
      <c r="K10268" s="11">
        <f t="shared" si="964"/>
        <v>1119</v>
      </c>
      <c r="L10268" s="11">
        <f t="shared" si="965"/>
        <v>436</v>
      </c>
      <c r="M10268" t="str">
        <f>VLOOKUP(C10268,[1]!Location_Data[#Data],2,0)</f>
        <v>Costa Mesa</v>
      </c>
      <c r="N10268" t="str">
        <f>VLOOKUP(D10268,[1]!Salespeople_Data[#Data],2,0)</f>
        <v>Arthur Mccoy</v>
      </c>
      <c r="O10268" t="str">
        <f>VLOOKUP(E10268,[1]!Customer_Data[#Data],2,0)</f>
        <v>Phillip Harvey</v>
      </c>
      <c r="P10268" s="15">
        <f t="shared" si="960"/>
        <v>4</v>
      </c>
      <c r="Q10268">
        <f t="shared" si="961"/>
        <v>8</v>
      </c>
      <c r="R10268">
        <f t="shared" si="962"/>
        <v>2019</v>
      </c>
    </row>
    <row r="10269" spans="1:18" x14ac:dyDescent="0.25">
      <c r="A10269" s="6" t="s">
        <v>11295</v>
      </c>
      <c r="B10269" s="6" t="s">
        <v>412</v>
      </c>
      <c r="C10269" s="6" t="s">
        <v>19</v>
      </c>
      <c r="D10269" s="6" t="s">
        <v>71</v>
      </c>
      <c r="E10269" s="6" t="s">
        <v>1562</v>
      </c>
      <c r="F10269" s="10">
        <v>43712</v>
      </c>
      <c r="G10269" s="6">
        <v>3</v>
      </c>
      <c r="H10269" s="11">
        <f>VLOOKUP(B10269,[1]!Product_Data[#Data],4,0)</f>
        <v>2396</v>
      </c>
      <c r="I10269" s="11">
        <f>VLOOKUP(B10269,[1]!Product_Data[#Data],3,0)</f>
        <v>1965</v>
      </c>
      <c r="J10269" s="11">
        <f t="shared" si="963"/>
        <v>5895</v>
      </c>
      <c r="K10269" s="11">
        <f t="shared" si="964"/>
        <v>7188</v>
      </c>
      <c r="L10269" s="11">
        <f t="shared" si="965"/>
        <v>1293</v>
      </c>
      <c r="M10269" t="str">
        <f>VLOOKUP(C10269,[1]!Location_Data[#Data],2,0)</f>
        <v>Berkeley</v>
      </c>
      <c r="N10269" t="str">
        <f>VLOOKUP(D10269,[1]!Salespeople_Data[#Data],2,0)</f>
        <v>Gary Rodriguez</v>
      </c>
      <c r="O10269" t="str">
        <f>VLOOKUP(E10269,[1]!Customer_Data[#Data],2,0)</f>
        <v>Samuel Hamilton</v>
      </c>
      <c r="P10269" s="15">
        <f t="shared" si="960"/>
        <v>4</v>
      </c>
      <c r="Q10269">
        <f t="shared" si="961"/>
        <v>9</v>
      </c>
      <c r="R10269">
        <f t="shared" si="962"/>
        <v>2019</v>
      </c>
    </row>
    <row r="10270" spans="1:18" x14ac:dyDescent="0.25">
      <c r="A10270" s="6" t="s">
        <v>11296</v>
      </c>
      <c r="B10270" s="6" t="s">
        <v>666</v>
      </c>
      <c r="C10270" s="6" t="s">
        <v>190</v>
      </c>
      <c r="D10270" s="6" t="s">
        <v>356</v>
      </c>
      <c r="E10270" s="6" t="s">
        <v>825</v>
      </c>
      <c r="F10270" s="10">
        <v>43658</v>
      </c>
      <c r="G10270" s="6">
        <v>2</v>
      </c>
      <c r="H10270" s="11">
        <f>VLOOKUP(B10270,[1]!Product_Data[#Data],4,0)</f>
        <v>2241</v>
      </c>
      <c r="I10270" s="11">
        <f>VLOOKUP(B10270,[1]!Product_Data[#Data],3,0)</f>
        <v>1367</v>
      </c>
      <c r="J10270" s="11">
        <f t="shared" si="963"/>
        <v>2734</v>
      </c>
      <c r="K10270" s="11">
        <f t="shared" si="964"/>
        <v>4482</v>
      </c>
      <c r="L10270" s="11">
        <f t="shared" si="965"/>
        <v>1748</v>
      </c>
      <c r="M10270" t="str">
        <f>VLOOKUP(C10270,[1]!Location_Data[#Data],2,0)</f>
        <v>Oakland</v>
      </c>
      <c r="N10270" t="str">
        <f>VLOOKUP(D10270,[1]!Salespeople_Data[#Data],2,0)</f>
        <v>Jimmy Young</v>
      </c>
      <c r="O10270" t="str">
        <f>VLOOKUP(E10270,[1]!Customer_Data[#Data],2,0)</f>
        <v>Arthur Welch</v>
      </c>
      <c r="P10270" s="15">
        <f t="shared" si="960"/>
        <v>6</v>
      </c>
      <c r="Q10270">
        <f t="shared" si="961"/>
        <v>7</v>
      </c>
      <c r="R10270">
        <f t="shared" si="962"/>
        <v>2019</v>
      </c>
    </row>
    <row r="10271" spans="1:18" x14ac:dyDescent="0.25">
      <c r="A10271" s="6" t="s">
        <v>11297</v>
      </c>
      <c r="B10271" s="6" t="s">
        <v>330</v>
      </c>
      <c r="C10271" s="6" t="s">
        <v>362</v>
      </c>
      <c r="D10271" s="6" t="s">
        <v>116</v>
      </c>
      <c r="E10271" s="6" t="s">
        <v>838</v>
      </c>
      <c r="F10271" s="10">
        <v>43513</v>
      </c>
      <c r="G10271" s="6">
        <v>1</v>
      </c>
      <c r="H10271" s="11">
        <f>VLOOKUP(B10271,[1]!Product_Data[#Data],4,0)</f>
        <v>1635</v>
      </c>
      <c r="I10271" s="11">
        <f>VLOOKUP(B10271,[1]!Product_Data[#Data],3,0)</f>
        <v>1046</v>
      </c>
      <c r="J10271" s="11">
        <f t="shared" si="963"/>
        <v>1046</v>
      </c>
      <c r="K10271" s="11">
        <f t="shared" si="964"/>
        <v>1635</v>
      </c>
      <c r="L10271" s="11">
        <f t="shared" si="965"/>
        <v>589</v>
      </c>
      <c r="M10271" t="str">
        <f>VLOOKUP(C10271,[1]!Location_Data[#Data],2,0)</f>
        <v>San Bernardino</v>
      </c>
      <c r="N10271" t="str">
        <f>VLOOKUP(D10271,[1]!Salespeople_Data[#Data],2,0)</f>
        <v>Roger Ramos</v>
      </c>
      <c r="O10271" t="str">
        <f>VLOOKUP(E10271,[1]!Customer_Data[#Data],2,0)</f>
        <v>Matthew Duncan</v>
      </c>
      <c r="P10271" s="15">
        <f t="shared" si="960"/>
        <v>1</v>
      </c>
      <c r="Q10271">
        <f t="shared" si="961"/>
        <v>2</v>
      </c>
      <c r="R10271">
        <f t="shared" si="962"/>
        <v>2019</v>
      </c>
    </row>
    <row r="10272" spans="1:18" x14ac:dyDescent="0.25">
      <c r="A10272" s="6" t="s">
        <v>11298</v>
      </c>
      <c r="B10272" s="6" t="s">
        <v>435</v>
      </c>
      <c r="C10272" s="6" t="s">
        <v>182</v>
      </c>
      <c r="D10272" s="6" t="s">
        <v>96</v>
      </c>
      <c r="E10272" s="6" t="s">
        <v>658</v>
      </c>
      <c r="F10272" s="10">
        <v>43593</v>
      </c>
      <c r="G10272" s="6">
        <v>1</v>
      </c>
      <c r="H10272" s="11">
        <f>VLOOKUP(B10272,[1]!Product_Data[#Data],4,0)</f>
        <v>2141</v>
      </c>
      <c r="I10272" s="11">
        <f>VLOOKUP(B10272,[1]!Product_Data[#Data],3,0)</f>
        <v>1777</v>
      </c>
      <c r="J10272" s="11">
        <f t="shared" si="963"/>
        <v>1777</v>
      </c>
      <c r="K10272" s="11">
        <f t="shared" si="964"/>
        <v>2141</v>
      </c>
      <c r="L10272" s="11">
        <f t="shared" si="965"/>
        <v>364</v>
      </c>
      <c r="M10272" t="str">
        <f>VLOOKUP(C10272,[1]!Location_Data[#Data],2,0)</f>
        <v>Vallejo</v>
      </c>
      <c r="N10272" t="str">
        <f>VLOOKUP(D10272,[1]!Salespeople_Data[#Data],2,0)</f>
        <v>Brian Thomas</v>
      </c>
      <c r="O10272" t="str">
        <f>VLOOKUP(E10272,[1]!Customer_Data[#Data],2,0)</f>
        <v>Martin Olson</v>
      </c>
      <c r="P10272" s="15">
        <f t="shared" si="960"/>
        <v>4</v>
      </c>
      <c r="Q10272">
        <f t="shared" si="961"/>
        <v>5</v>
      </c>
      <c r="R10272">
        <f t="shared" si="962"/>
        <v>2019</v>
      </c>
    </row>
    <row r="10273" spans="1:18" x14ac:dyDescent="0.25">
      <c r="A10273" s="6" t="s">
        <v>11299</v>
      </c>
      <c r="B10273" s="6" t="s">
        <v>38</v>
      </c>
      <c r="C10273" s="6" t="s">
        <v>215</v>
      </c>
      <c r="D10273" s="6" t="s">
        <v>447</v>
      </c>
      <c r="E10273" s="6" t="s">
        <v>851</v>
      </c>
      <c r="F10273" s="10">
        <v>43481</v>
      </c>
      <c r="G10273" s="6">
        <v>1</v>
      </c>
      <c r="H10273" s="11">
        <f>VLOOKUP(B10273,[1]!Product_Data[#Data],4,0)</f>
        <v>2283</v>
      </c>
      <c r="I10273" s="11">
        <f>VLOOKUP(B10273,[1]!Product_Data[#Data],3,0)</f>
        <v>1484</v>
      </c>
      <c r="J10273" s="11">
        <f t="shared" si="963"/>
        <v>1484</v>
      </c>
      <c r="K10273" s="11">
        <f t="shared" si="964"/>
        <v>2283</v>
      </c>
      <c r="L10273" s="11">
        <f t="shared" si="965"/>
        <v>799</v>
      </c>
      <c r="M10273" t="str">
        <f>VLOOKUP(C10273,[1]!Location_Data[#Data],2,0)</f>
        <v>El Cajon</v>
      </c>
      <c r="N10273" t="str">
        <f>VLOOKUP(D10273,[1]!Salespeople_Data[#Data],2,0)</f>
        <v>Howard Sims</v>
      </c>
      <c r="O10273" t="str">
        <f>VLOOKUP(E10273,[1]!Customer_Data[#Data],2,0)</f>
        <v>Gary Hudson</v>
      </c>
      <c r="P10273" s="15">
        <f t="shared" si="960"/>
        <v>4</v>
      </c>
      <c r="Q10273">
        <f t="shared" si="961"/>
        <v>1</v>
      </c>
      <c r="R10273">
        <f t="shared" si="962"/>
        <v>2019</v>
      </c>
    </row>
    <row r="10274" spans="1:18" x14ac:dyDescent="0.25">
      <c r="A10274" s="6" t="s">
        <v>11300</v>
      </c>
      <c r="B10274" s="6" t="s">
        <v>43</v>
      </c>
      <c r="C10274" s="6" t="s">
        <v>215</v>
      </c>
      <c r="D10274" s="6" t="s">
        <v>178</v>
      </c>
      <c r="E10274" s="6" t="s">
        <v>876</v>
      </c>
      <c r="F10274" s="10">
        <v>43589</v>
      </c>
      <c r="G10274" s="6">
        <v>1</v>
      </c>
      <c r="H10274" s="11">
        <f>VLOOKUP(B10274,[1]!Product_Data[#Data],4,0)</f>
        <v>356</v>
      </c>
      <c r="I10274" s="11">
        <f>VLOOKUP(B10274,[1]!Product_Data[#Data],3,0)</f>
        <v>292</v>
      </c>
      <c r="J10274" s="11">
        <f t="shared" si="963"/>
        <v>292</v>
      </c>
      <c r="K10274" s="11">
        <f t="shared" si="964"/>
        <v>356</v>
      </c>
      <c r="L10274" s="11">
        <f t="shared" si="965"/>
        <v>64</v>
      </c>
      <c r="M10274" t="str">
        <f>VLOOKUP(C10274,[1]!Location_Data[#Data],2,0)</f>
        <v>El Cajon</v>
      </c>
      <c r="N10274" t="str">
        <f>VLOOKUP(D10274,[1]!Salespeople_Data[#Data],2,0)</f>
        <v>Joshua Taylor</v>
      </c>
      <c r="O10274" t="str">
        <f>VLOOKUP(E10274,[1]!Customer_Data[#Data],2,0)</f>
        <v>Edward Mason</v>
      </c>
      <c r="P10274" s="15">
        <f t="shared" si="960"/>
        <v>7</v>
      </c>
      <c r="Q10274">
        <f t="shared" si="961"/>
        <v>5</v>
      </c>
      <c r="R10274">
        <f t="shared" si="962"/>
        <v>2019</v>
      </c>
    </row>
    <row r="10275" spans="1:18" x14ac:dyDescent="0.25">
      <c r="A10275" s="6" t="s">
        <v>11301</v>
      </c>
      <c r="B10275" s="6" t="s">
        <v>207</v>
      </c>
      <c r="C10275" s="6" t="s">
        <v>220</v>
      </c>
      <c r="D10275" s="6" t="s">
        <v>359</v>
      </c>
      <c r="E10275" s="6" t="s">
        <v>508</v>
      </c>
      <c r="F10275" s="10">
        <v>43520</v>
      </c>
      <c r="G10275" s="6">
        <v>1</v>
      </c>
      <c r="H10275" s="11">
        <f>VLOOKUP(B10275,[1]!Product_Data[#Data],4,0)</f>
        <v>2464</v>
      </c>
      <c r="I10275" s="11">
        <f>VLOOKUP(B10275,[1]!Product_Data[#Data],3,0)</f>
        <v>1774</v>
      </c>
      <c r="J10275" s="11">
        <f t="shared" si="963"/>
        <v>1774</v>
      </c>
      <c r="K10275" s="11">
        <f t="shared" si="964"/>
        <v>2464</v>
      </c>
      <c r="L10275" s="11">
        <f t="shared" si="965"/>
        <v>690</v>
      </c>
      <c r="M10275" t="str">
        <f>VLOOKUP(C10275,[1]!Location_Data[#Data],2,0)</f>
        <v>Modesto</v>
      </c>
      <c r="N10275" t="str">
        <f>VLOOKUP(D10275,[1]!Salespeople_Data[#Data],2,0)</f>
        <v>Eugene Holmes</v>
      </c>
      <c r="O10275" t="str">
        <f>VLOOKUP(E10275,[1]!Customer_Data[#Data],2,0)</f>
        <v>Gregory Welch</v>
      </c>
      <c r="P10275" s="15">
        <f t="shared" si="960"/>
        <v>1</v>
      </c>
      <c r="Q10275">
        <f t="shared" si="961"/>
        <v>2</v>
      </c>
      <c r="R10275">
        <f t="shared" si="962"/>
        <v>2019</v>
      </c>
    </row>
    <row r="10276" spans="1:18" x14ac:dyDescent="0.25">
      <c r="A10276" s="6" t="s">
        <v>11302</v>
      </c>
      <c r="B10276" s="6" t="s">
        <v>144</v>
      </c>
      <c r="C10276" s="6" t="s">
        <v>469</v>
      </c>
      <c r="D10276" s="6" t="s">
        <v>178</v>
      </c>
      <c r="E10276" s="6" t="s">
        <v>2580</v>
      </c>
      <c r="F10276" s="10">
        <v>43630</v>
      </c>
      <c r="G10276" s="6">
        <v>2</v>
      </c>
      <c r="H10276" s="11">
        <f>VLOOKUP(B10276,[1]!Product_Data[#Data],4,0)</f>
        <v>2410</v>
      </c>
      <c r="I10276" s="11">
        <f>VLOOKUP(B10276,[1]!Product_Data[#Data],3,0)</f>
        <v>1518</v>
      </c>
      <c r="J10276" s="11">
        <f t="shared" si="963"/>
        <v>3036</v>
      </c>
      <c r="K10276" s="11">
        <f t="shared" si="964"/>
        <v>4820</v>
      </c>
      <c r="L10276" s="11">
        <f t="shared" si="965"/>
        <v>1784</v>
      </c>
      <c r="M10276" t="str">
        <f>VLOOKUP(C10276,[1]!Location_Data[#Data],2,0)</f>
        <v>Escondido</v>
      </c>
      <c r="N10276" t="str">
        <f>VLOOKUP(D10276,[1]!Salespeople_Data[#Data],2,0)</f>
        <v>Joshua Taylor</v>
      </c>
      <c r="O10276" t="str">
        <f>VLOOKUP(E10276,[1]!Customer_Data[#Data],2,0)</f>
        <v>Jerry Barnes</v>
      </c>
      <c r="P10276" s="15">
        <f t="shared" si="960"/>
        <v>6</v>
      </c>
      <c r="Q10276">
        <f t="shared" si="961"/>
        <v>6</v>
      </c>
      <c r="R10276">
        <f t="shared" si="962"/>
        <v>2019</v>
      </c>
    </row>
    <row r="10277" spans="1:18" x14ac:dyDescent="0.25">
      <c r="A10277" s="6" t="s">
        <v>11303</v>
      </c>
      <c r="B10277" s="6" t="s">
        <v>925</v>
      </c>
      <c r="C10277" s="6" t="s">
        <v>149</v>
      </c>
      <c r="D10277" s="6" t="s">
        <v>15</v>
      </c>
      <c r="E10277" s="6" t="s">
        <v>740</v>
      </c>
      <c r="F10277" s="10">
        <v>43682</v>
      </c>
      <c r="G10277" s="6">
        <v>1</v>
      </c>
      <c r="H10277" s="11">
        <f>VLOOKUP(B10277,[1]!Product_Data[#Data],4,0)</f>
        <v>136</v>
      </c>
      <c r="I10277" s="11">
        <f>VLOOKUP(B10277,[1]!Product_Data[#Data],3,0)</f>
        <v>72</v>
      </c>
      <c r="J10277" s="11">
        <f t="shared" si="963"/>
        <v>72</v>
      </c>
      <c r="K10277" s="11">
        <f t="shared" si="964"/>
        <v>136</v>
      </c>
      <c r="L10277" s="11">
        <f t="shared" si="965"/>
        <v>64</v>
      </c>
      <c r="M10277" t="str">
        <f>VLOOKUP(C10277,[1]!Location_Data[#Data],2,0)</f>
        <v>Antioch</v>
      </c>
      <c r="N10277" t="str">
        <f>VLOOKUP(D10277,[1]!Salespeople_Data[#Data],2,0)</f>
        <v>Ryan Butler</v>
      </c>
      <c r="O10277" t="str">
        <f>VLOOKUP(E10277,[1]!Customer_Data[#Data],2,0)</f>
        <v>Jeremy Schmidt</v>
      </c>
      <c r="P10277" s="15">
        <f t="shared" si="960"/>
        <v>2</v>
      </c>
      <c r="Q10277">
        <f t="shared" si="961"/>
        <v>8</v>
      </c>
      <c r="R10277">
        <f t="shared" si="962"/>
        <v>2019</v>
      </c>
    </row>
    <row r="10278" spans="1:18" x14ac:dyDescent="0.25">
      <c r="A10278" s="6" t="s">
        <v>11304</v>
      </c>
      <c r="B10278" s="6" t="s">
        <v>925</v>
      </c>
      <c r="C10278" s="6" t="s">
        <v>14</v>
      </c>
      <c r="D10278" s="6" t="s">
        <v>141</v>
      </c>
      <c r="E10278" s="6" t="s">
        <v>1668</v>
      </c>
      <c r="F10278" s="10">
        <v>43690</v>
      </c>
      <c r="G10278" s="6">
        <v>3</v>
      </c>
      <c r="H10278" s="11">
        <f>VLOOKUP(B10278,[1]!Product_Data[#Data],4,0)</f>
        <v>136</v>
      </c>
      <c r="I10278" s="11">
        <f>VLOOKUP(B10278,[1]!Product_Data[#Data],3,0)</f>
        <v>72</v>
      </c>
      <c r="J10278" s="11">
        <f t="shared" si="963"/>
        <v>216</v>
      </c>
      <c r="K10278" s="11">
        <f t="shared" si="964"/>
        <v>408</v>
      </c>
      <c r="L10278" s="11">
        <f t="shared" si="965"/>
        <v>192</v>
      </c>
      <c r="M10278" t="str">
        <f>VLOOKUP(C10278,[1]!Location_Data[#Data],2,0)</f>
        <v>Santa Clarita</v>
      </c>
      <c r="N10278" t="str">
        <f>VLOOKUP(D10278,[1]!Salespeople_Data[#Data],2,0)</f>
        <v>Arthur Mccoy</v>
      </c>
      <c r="O10278" t="str">
        <f>VLOOKUP(E10278,[1]!Customer_Data[#Data],2,0)</f>
        <v>Bruce Butler</v>
      </c>
      <c r="P10278" s="15">
        <f t="shared" si="960"/>
        <v>3</v>
      </c>
      <c r="Q10278">
        <f t="shared" si="961"/>
        <v>8</v>
      </c>
      <c r="R10278">
        <f t="shared" si="962"/>
        <v>2019</v>
      </c>
    </row>
    <row r="10279" spans="1:18" x14ac:dyDescent="0.25">
      <c r="A10279" s="6" t="s">
        <v>11305</v>
      </c>
      <c r="B10279" s="6" t="s">
        <v>367</v>
      </c>
      <c r="C10279" s="6" t="s">
        <v>70</v>
      </c>
      <c r="D10279" s="6" t="s">
        <v>264</v>
      </c>
      <c r="E10279" s="6" t="s">
        <v>2759</v>
      </c>
      <c r="F10279" s="10">
        <v>43830</v>
      </c>
      <c r="G10279" s="6">
        <v>1</v>
      </c>
      <c r="H10279" s="11">
        <f>VLOOKUP(B10279,[1]!Product_Data[#Data],4,0)</f>
        <v>530</v>
      </c>
      <c r="I10279" s="11">
        <f>VLOOKUP(B10279,[1]!Product_Data[#Data],3,0)</f>
        <v>424</v>
      </c>
      <c r="J10279" s="11">
        <f t="shared" si="963"/>
        <v>424</v>
      </c>
      <c r="K10279" s="11">
        <f t="shared" si="964"/>
        <v>530</v>
      </c>
      <c r="L10279" s="11">
        <f t="shared" si="965"/>
        <v>106</v>
      </c>
      <c r="M10279" t="str">
        <f>VLOOKUP(C10279,[1]!Location_Data[#Data],2,0)</f>
        <v>Clovis</v>
      </c>
      <c r="N10279" t="str">
        <f>VLOOKUP(D10279,[1]!Salespeople_Data[#Data],2,0)</f>
        <v>Ernest Wheeler</v>
      </c>
      <c r="O10279" t="str">
        <f>VLOOKUP(E10279,[1]!Customer_Data[#Data],2,0)</f>
        <v>Donald Morris</v>
      </c>
      <c r="P10279" s="15">
        <f t="shared" si="960"/>
        <v>3</v>
      </c>
      <c r="Q10279">
        <f t="shared" si="961"/>
        <v>12</v>
      </c>
      <c r="R10279">
        <f t="shared" si="962"/>
        <v>2019</v>
      </c>
    </row>
    <row r="10280" spans="1:18" x14ac:dyDescent="0.25">
      <c r="A10280" s="6" t="s">
        <v>11306</v>
      </c>
      <c r="B10280" s="6" t="s">
        <v>626</v>
      </c>
      <c r="C10280" s="6" t="s">
        <v>215</v>
      </c>
      <c r="D10280" s="6" t="s">
        <v>53</v>
      </c>
      <c r="E10280" s="6" t="s">
        <v>306</v>
      </c>
      <c r="F10280" s="10">
        <v>43671</v>
      </c>
      <c r="G10280" s="6">
        <v>1</v>
      </c>
      <c r="H10280" s="11">
        <f>VLOOKUP(B10280,[1]!Product_Data[#Data],4,0)</f>
        <v>584</v>
      </c>
      <c r="I10280" s="11">
        <f>VLOOKUP(B10280,[1]!Product_Data[#Data],3,0)</f>
        <v>420</v>
      </c>
      <c r="J10280" s="11">
        <f t="shared" si="963"/>
        <v>420</v>
      </c>
      <c r="K10280" s="11">
        <f t="shared" si="964"/>
        <v>584</v>
      </c>
      <c r="L10280" s="11">
        <f t="shared" si="965"/>
        <v>164</v>
      </c>
      <c r="M10280" t="str">
        <f>VLOOKUP(C10280,[1]!Location_Data[#Data],2,0)</f>
        <v>El Cajon</v>
      </c>
      <c r="N10280" t="str">
        <f>VLOOKUP(D10280,[1]!Salespeople_Data[#Data],2,0)</f>
        <v>Scott Mason</v>
      </c>
      <c r="O10280" t="str">
        <f>VLOOKUP(E10280,[1]!Customer_Data[#Data],2,0)</f>
        <v>Sean Black</v>
      </c>
      <c r="P10280" s="15">
        <f t="shared" si="960"/>
        <v>5</v>
      </c>
      <c r="Q10280">
        <f t="shared" si="961"/>
        <v>7</v>
      </c>
      <c r="R10280">
        <f t="shared" si="962"/>
        <v>2019</v>
      </c>
    </row>
    <row r="10281" spans="1:18" x14ac:dyDescent="0.25">
      <c r="A10281" s="6" t="s">
        <v>11307</v>
      </c>
      <c r="B10281" s="6" t="s">
        <v>668</v>
      </c>
      <c r="C10281" s="6" t="s">
        <v>458</v>
      </c>
      <c r="D10281" s="6" t="s">
        <v>80</v>
      </c>
      <c r="E10281" s="6" t="s">
        <v>419</v>
      </c>
      <c r="F10281" s="10">
        <v>43765</v>
      </c>
      <c r="G10281" s="6">
        <v>3</v>
      </c>
      <c r="H10281" s="11">
        <f>VLOOKUP(B10281,[1]!Product_Data[#Data],4,0)</f>
        <v>181</v>
      </c>
      <c r="I10281" s="11">
        <f>VLOOKUP(B10281,[1]!Product_Data[#Data],3,0)</f>
        <v>130</v>
      </c>
      <c r="J10281" s="11">
        <f t="shared" si="963"/>
        <v>390</v>
      </c>
      <c r="K10281" s="11">
        <f t="shared" si="964"/>
        <v>543</v>
      </c>
      <c r="L10281" s="11">
        <f t="shared" si="965"/>
        <v>153</v>
      </c>
      <c r="M10281" t="str">
        <f>VLOOKUP(C10281,[1]!Location_Data[#Data],2,0)</f>
        <v>Fontana</v>
      </c>
      <c r="N10281" t="str">
        <f>VLOOKUP(D10281,[1]!Salespeople_Data[#Data],2,0)</f>
        <v>Henry Nelson</v>
      </c>
      <c r="O10281" t="str">
        <f>VLOOKUP(E10281,[1]!Customer_Data[#Data],2,0)</f>
        <v>Bruce Armstrong</v>
      </c>
      <c r="P10281" s="15">
        <f t="shared" si="960"/>
        <v>1</v>
      </c>
      <c r="Q10281">
        <f t="shared" si="961"/>
        <v>10</v>
      </c>
      <c r="R10281">
        <f t="shared" si="962"/>
        <v>2019</v>
      </c>
    </row>
    <row r="10282" spans="1:18" x14ac:dyDescent="0.25">
      <c r="A10282" s="6" t="s">
        <v>11308</v>
      </c>
      <c r="B10282" s="6" t="s">
        <v>252</v>
      </c>
      <c r="C10282" s="6" t="s">
        <v>220</v>
      </c>
      <c r="D10282" s="6" t="s">
        <v>298</v>
      </c>
      <c r="E10282" s="6" t="s">
        <v>455</v>
      </c>
      <c r="F10282" s="10">
        <v>43792</v>
      </c>
      <c r="G10282" s="6">
        <v>1</v>
      </c>
      <c r="H10282" s="11">
        <f>VLOOKUP(B10282,[1]!Product_Data[#Data],4,0)</f>
        <v>1899</v>
      </c>
      <c r="I10282" s="11">
        <f>VLOOKUP(B10282,[1]!Product_Data[#Data],3,0)</f>
        <v>1044</v>
      </c>
      <c r="J10282" s="11">
        <f t="shared" si="963"/>
        <v>1044</v>
      </c>
      <c r="K10282" s="11">
        <f t="shared" si="964"/>
        <v>1899</v>
      </c>
      <c r="L10282" s="11">
        <f t="shared" si="965"/>
        <v>855</v>
      </c>
      <c r="M10282" t="str">
        <f>VLOOKUP(C10282,[1]!Location_Data[#Data],2,0)</f>
        <v>Modesto</v>
      </c>
      <c r="N10282" t="str">
        <f>VLOOKUP(D10282,[1]!Salespeople_Data[#Data],2,0)</f>
        <v>Kenneth Fields</v>
      </c>
      <c r="O10282" t="str">
        <f>VLOOKUP(E10282,[1]!Customer_Data[#Data],2,0)</f>
        <v>Adam Bailey</v>
      </c>
      <c r="P10282" s="15">
        <f t="shared" si="960"/>
        <v>7</v>
      </c>
      <c r="Q10282">
        <f t="shared" si="961"/>
        <v>11</v>
      </c>
      <c r="R10282">
        <f t="shared" si="962"/>
        <v>2019</v>
      </c>
    </row>
    <row r="10283" spans="1:18" x14ac:dyDescent="0.25">
      <c r="A10283" s="6" t="s">
        <v>11309</v>
      </c>
      <c r="B10283" s="6" t="s">
        <v>129</v>
      </c>
      <c r="C10283" s="6" t="s">
        <v>253</v>
      </c>
      <c r="D10283" s="6" t="s">
        <v>106</v>
      </c>
      <c r="E10283" s="6" t="s">
        <v>1579</v>
      </c>
      <c r="F10283" s="10">
        <v>43772</v>
      </c>
      <c r="G10283" s="6">
        <v>2</v>
      </c>
      <c r="H10283" s="11">
        <f>VLOOKUP(B10283,[1]!Product_Data[#Data],4,0)</f>
        <v>127</v>
      </c>
      <c r="I10283" s="11">
        <f>VLOOKUP(B10283,[1]!Product_Data[#Data],3,0)</f>
        <v>79</v>
      </c>
      <c r="J10283" s="11">
        <f t="shared" si="963"/>
        <v>158</v>
      </c>
      <c r="K10283" s="11">
        <f t="shared" si="964"/>
        <v>254</v>
      </c>
      <c r="L10283" s="11">
        <f t="shared" si="965"/>
        <v>96</v>
      </c>
      <c r="M10283" t="str">
        <f>VLOOKUP(C10283,[1]!Location_Data[#Data],2,0)</f>
        <v>Bakersfield</v>
      </c>
      <c r="N10283" t="str">
        <f>VLOOKUP(D10283,[1]!Salespeople_Data[#Data],2,0)</f>
        <v>Patrick Ruiz</v>
      </c>
      <c r="O10283" t="str">
        <f>VLOOKUP(E10283,[1]!Customer_Data[#Data],2,0)</f>
        <v>Charles Montgomery</v>
      </c>
      <c r="P10283" s="15">
        <f t="shared" si="960"/>
        <v>1</v>
      </c>
      <c r="Q10283">
        <f t="shared" si="961"/>
        <v>11</v>
      </c>
      <c r="R10283">
        <f t="shared" si="962"/>
        <v>2019</v>
      </c>
    </row>
    <row r="10284" spans="1:18" x14ac:dyDescent="0.25">
      <c r="A10284" s="6" t="s">
        <v>11310</v>
      </c>
      <c r="B10284" s="6" t="s">
        <v>352</v>
      </c>
      <c r="C10284" s="6" t="s">
        <v>174</v>
      </c>
      <c r="D10284" s="6" t="s">
        <v>225</v>
      </c>
      <c r="E10284" s="6" t="s">
        <v>1495</v>
      </c>
      <c r="F10284" s="10">
        <v>43582</v>
      </c>
      <c r="G10284" s="6">
        <v>1</v>
      </c>
      <c r="H10284" s="11">
        <f>VLOOKUP(B10284,[1]!Product_Data[#Data],4,0)</f>
        <v>203</v>
      </c>
      <c r="I10284" s="11">
        <f>VLOOKUP(B10284,[1]!Product_Data[#Data],3,0)</f>
        <v>154</v>
      </c>
      <c r="J10284" s="11">
        <f t="shared" si="963"/>
        <v>154</v>
      </c>
      <c r="K10284" s="11">
        <f t="shared" si="964"/>
        <v>203</v>
      </c>
      <c r="L10284" s="11">
        <f t="shared" si="965"/>
        <v>49</v>
      </c>
      <c r="M10284" t="str">
        <f>VLOOKUP(C10284,[1]!Location_Data[#Data],2,0)</f>
        <v>Norwalk</v>
      </c>
      <c r="N10284" t="str">
        <f>VLOOKUP(D10284,[1]!Salespeople_Data[#Data],2,0)</f>
        <v>Andrew Bowman</v>
      </c>
      <c r="O10284" t="str">
        <f>VLOOKUP(E10284,[1]!Customer_Data[#Data],2,0)</f>
        <v>Kevin Jones</v>
      </c>
      <c r="P10284" s="15">
        <f t="shared" si="960"/>
        <v>7</v>
      </c>
      <c r="Q10284">
        <f t="shared" si="961"/>
        <v>4</v>
      </c>
      <c r="R10284">
        <f t="shared" si="962"/>
        <v>2019</v>
      </c>
    </row>
    <row r="10285" spans="1:18" x14ac:dyDescent="0.25">
      <c r="A10285" s="6" t="s">
        <v>11311</v>
      </c>
      <c r="B10285" s="6" t="s">
        <v>569</v>
      </c>
      <c r="C10285" s="6" t="s">
        <v>140</v>
      </c>
      <c r="D10285" s="6" t="s">
        <v>250</v>
      </c>
      <c r="E10285" s="6" t="s">
        <v>419</v>
      </c>
      <c r="F10285" s="10">
        <v>43610</v>
      </c>
      <c r="G10285" s="6">
        <v>1</v>
      </c>
      <c r="H10285" s="11">
        <f>VLOOKUP(B10285,[1]!Product_Data[#Data],4,0)</f>
        <v>1178</v>
      </c>
      <c r="I10285" s="11">
        <f>VLOOKUP(B10285,[1]!Product_Data[#Data],3,0)</f>
        <v>683</v>
      </c>
      <c r="J10285" s="11">
        <f t="shared" si="963"/>
        <v>683</v>
      </c>
      <c r="K10285" s="11">
        <f t="shared" si="964"/>
        <v>1178</v>
      </c>
      <c r="L10285" s="11">
        <f t="shared" si="965"/>
        <v>495</v>
      </c>
      <c r="M10285" t="str">
        <f>VLOOKUP(C10285,[1]!Location_Data[#Data],2,0)</f>
        <v>Salinas</v>
      </c>
      <c r="N10285" t="str">
        <f>VLOOKUP(D10285,[1]!Salespeople_Data[#Data],2,0)</f>
        <v>Martin Carr</v>
      </c>
      <c r="O10285" t="str">
        <f>VLOOKUP(E10285,[1]!Customer_Data[#Data],2,0)</f>
        <v>Bruce Armstrong</v>
      </c>
      <c r="P10285" s="15">
        <f t="shared" si="960"/>
        <v>7</v>
      </c>
      <c r="Q10285">
        <f t="shared" si="961"/>
        <v>5</v>
      </c>
      <c r="R10285">
        <f t="shared" si="962"/>
        <v>2019</v>
      </c>
    </row>
    <row r="10286" spans="1:18" x14ac:dyDescent="0.25">
      <c r="A10286" s="6" t="s">
        <v>11312</v>
      </c>
      <c r="B10286" s="6" t="s">
        <v>164</v>
      </c>
      <c r="C10286" s="6" t="s">
        <v>519</v>
      </c>
      <c r="D10286" s="6" t="s">
        <v>35</v>
      </c>
      <c r="E10286" s="6" t="s">
        <v>261</v>
      </c>
      <c r="F10286" s="10">
        <v>43742</v>
      </c>
      <c r="G10286" s="6">
        <v>1</v>
      </c>
      <c r="H10286" s="11">
        <f>VLOOKUP(B10286,[1]!Product_Data[#Data],4,0)</f>
        <v>637</v>
      </c>
      <c r="I10286" s="11">
        <f>VLOOKUP(B10286,[1]!Product_Data[#Data],3,0)</f>
        <v>389</v>
      </c>
      <c r="J10286" s="11">
        <f t="shared" si="963"/>
        <v>389</v>
      </c>
      <c r="K10286" s="11">
        <f t="shared" si="964"/>
        <v>637</v>
      </c>
      <c r="L10286" s="11">
        <f t="shared" si="965"/>
        <v>248</v>
      </c>
      <c r="M10286" t="str">
        <f>VLOOKUP(C10286,[1]!Location_Data[#Data],2,0)</f>
        <v>Anaheim</v>
      </c>
      <c r="N10286" t="str">
        <f>VLOOKUP(D10286,[1]!Salespeople_Data[#Data],2,0)</f>
        <v>Charles Harper</v>
      </c>
      <c r="O10286" t="str">
        <f>VLOOKUP(E10286,[1]!Customer_Data[#Data],2,0)</f>
        <v>Keith Hamilton</v>
      </c>
      <c r="P10286" s="15">
        <f t="shared" si="960"/>
        <v>6</v>
      </c>
      <c r="Q10286">
        <f t="shared" si="961"/>
        <v>10</v>
      </c>
      <c r="R10286">
        <f t="shared" si="962"/>
        <v>2019</v>
      </c>
    </row>
    <row r="10287" spans="1:18" x14ac:dyDescent="0.25">
      <c r="A10287" s="6" t="s">
        <v>11313</v>
      </c>
      <c r="B10287" s="6" t="s">
        <v>164</v>
      </c>
      <c r="C10287" s="6" t="s">
        <v>316</v>
      </c>
      <c r="D10287" s="6" t="s">
        <v>96</v>
      </c>
      <c r="E10287" s="6" t="s">
        <v>535</v>
      </c>
      <c r="F10287" s="10">
        <v>43662</v>
      </c>
      <c r="G10287" s="6">
        <v>3</v>
      </c>
      <c r="H10287" s="11">
        <f>VLOOKUP(B10287,[1]!Product_Data[#Data],4,0)</f>
        <v>637</v>
      </c>
      <c r="I10287" s="11">
        <f>VLOOKUP(B10287,[1]!Product_Data[#Data],3,0)</f>
        <v>389</v>
      </c>
      <c r="J10287" s="11">
        <f t="shared" si="963"/>
        <v>1167</v>
      </c>
      <c r="K10287" s="11">
        <f t="shared" si="964"/>
        <v>1911</v>
      </c>
      <c r="L10287" s="11">
        <f t="shared" si="965"/>
        <v>744</v>
      </c>
      <c r="M10287" t="str">
        <f>VLOOKUP(C10287,[1]!Location_Data[#Data],2,0)</f>
        <v>East Los Angeles</v>
      </c>
      <c r="N10287" t="str">
        <f>VLOOKUP(D10287,[1]!Salespeople_Data[#Data],2,0)</f>
        <v>Brian Thomas</v>
      </c>
      <c r="O10287" t="str">
        <f>VLOOKUP(E10287,[1]!Customer_Data[#Data],2,0)</f>
        <v>Andrew Martin</v>
      </c>
      <c r="P10287" s="15">
        <f t="shared" si="960"/>
        <v>3</v>
      </c>
      <c r="Q10287">
        <f t="shared" si="961"/>
        <v>7</v>
      </c>
      <c r="R10287">
        <f t="shared" si="962"/>
        <v>2019</v>
      </c>
    </row>
    <row r="10288" spans="1:18" x14ac:dyDescent="0.25">
      <c r="A10288" s="6" t="s">
        <v>11314</v>
      </c>
      <c r="B10288" s="6" t="s">
        <v>412</v>
      </c>
      <c r="C10288" s="6" t="s">
        <v>19</v>
      </c>
      <c r="D10288" s="6" t="s">
        <v>447</v>
      </c>
      <c r="E10288" s="6" t="s">
        <v>1820</v>
      </c>
      <c r="F10288" s="10">
        <v>43479</v>
      </c>
      <c r="G10288" s="6">
        <v>4</v>
      </c>
      <c r="H10288" s="11">
        <f>VLOOKUP(B10288,[1]!Product_Data[#Data],4,0)</f>
        <v>2396</v>
      </c>
      <c r="I10288" s="11">
        <f>VLOOKUP(B10288,[1]!Product_Data[#Data],3,0)</f>
        <v>1965</v>
      </c>
      <c r="J10288" s="11">
        <f t="shared" si="963"/>
        <v>7860</v>
      </c>
      <c r="K10288" s="11">
        <f t="shared" si="964"/>
        <v>9584</v>
      </c>
      <c r="L10288" s="11">
        <f t="shared" si="965"/>
        <v>1724</v>
      </c>
      <c r="M10288" t="str">
        <f>VLOOKUP(C10288,[1]!Location_Data[#Data],2,0)</f>
        <v>Berkeley</v>
      </c>
      <c r="N10288" t="str">
        <f>VLOOKUP(D10288,[1]!Salespeople_Data[#Data],2,0)</f>
        <v>Howard Sims</v>
      </c>
      <c r="O10288" t="str">
        <f>VLOOKUP(E10288,[1]!Customer_Data[#Data],2,0)</f>
        <v>Victor Scott</v>
      </c>
      <c r="P10288" s="15">
        <f t="shared" si="960"/>
        <v>2</v>
      </c>
      <c r="Q10288">
        <f t="shared" si="961"/>
        <v>1</v>
      </c>
      <c r="R10288">
        <f t="shared" si="962"/>
        <v>2019</v>
      </c>
    </row>
    <row r="10289" spans="1:18" x14ac:dyDescent="0.25">
      <c r="A10289" s="6" t="s">
        <v>11315</v>
      </c>
      <c r="B10289" s="6" t="s">
        <v>125</v>
      </c>
      <c r="C10289" s="6" t="s">
        <v>169</v>
      </c>
      <c r="D10289" s="6" t="s">
        <v>250</v>
      </c>
      <c r="E10289" s="6" t="s">
        <v>982</v>
      </c>
      <c r="F10289" s="10">
        <v>43677</v>
      </c>
      <c r="G10289" s="6">
        <v>3</v>
      </c>
      <c r="H10289" s="11">
        <f>VLOOKUP(B10289,[1]!Product_Data[#Data],4,0)</f>
        <v>1826</v>
      </c>
      <c r="I10289" s="11">
        <f>VLOOKUP(B10289,[1]!Product_Data[#Data],3,0)</f>
        <v>1443</v>
      </c>
      <c r="J10289" s="11">
        <f t="shared" si="963"/>
        <v>4329</v>
      </c>
      <c r="K10289" s="11">
        <f t="shared" si="964"/>
        <v>5478</v>
      </c>
      <c r="L10289" s="11">
        <f t="shared" si="965"/>
        <v>1149</v>
      </c>
      <c r="M10289" t="str">
        <f>VLOOKUP(C10289,[1]!Location_Data[#Data],2,0)</f>
        <v>Vista</v>
      </c>
      <c r="N10289" t="str">
        <f>VLOOKUP(D10289,[1]!Salespeople_Data[#Data],2,0)</f>
        <v>Martin Carr</v>
      </c>
      <c r="O10289" t="str">
        <f>VLOOKUP(E10289,[1]!Customer_Data[#Data],2,0)</f>
        <v>Arthur Gilbert</v>
      </c>
      <c r="P10289" s="15">
        <f t="shared" si="960"/>
        <v>4</v>
      </c>
      <c r="Q10289">
        <f t="shared" si="961"/>
        <v>7</v>
      </c>
      <c r="R10289">
        <f t="shared" si="962"/>
        <v>2019</v>
      </c>
    </row>
    <row r="10290" spans="1:18" x14ac:dyDescent="0.25">
      <c r="A10290" s="6" t="s">
        <v>11316</v>
      </c>
      <c r="B10290" s="6" t="s">
        <v>38</v>
      </c>
      <c r="C10290" s="6" t="s">
        <v>253</v>
      </c>
      <c r="D10290" s="6" t="s">
        <v>136</v>
      </c>
      <c r="E10290" s="6" t="s">
        <v>1234</v>
      </c>
      <c r="F10290" s="10">
        <v>43520</v>
      </c>
      <c r="G10290" s="6">
        <v>1</v>
      </c>
      <c r="H10290" s="11">
        <f>VLOOKUP(B10290,[1]!Product_Data[#Data],4,0)</f>
        <v>2283</v>
      </c>
      <c r="I10290" s="11">
        <f>VLOOKUP(B10290,[1]!Product_Data[#Data],3,0)</f>
        <v>1484</v>
      </c>
      <c r="J10290" s="11">
        <f t="shared" si="963"/>
        <v>1484</v>
      </c>
      <c r="K10290" s="11">
        <f t="shared" si="964"/>
        <v>2283</v>
      </c>
      <c r="L10290" s="11">
        <f t="shared" si="965"/>
        <v>799</v>
      </c>
      <c r="M10290" t="str">
        <f>VLOOKUP(C10290,[1]!Location_Data[#Data],2,0)</f>
        <v>Bakersfield</v>
      </c>
      <c r="N10290" t="str">
        <f>VLOOKUP(D10290,[1]!Salespeople_Data[#Data],2,0)</f>
        <v>Clarence Fox</v>
      </c>
      <c r="O10290" t="str">
        <f>VLOOKUP(E10290,[1]!Customer_Data[#Data],2,0)</f>
        <v>Peter Fernandez</v>
      </c>
      <c r="P10290" s="15">
        <f t="shared" si="960"/>
        <v>1</v>
      </c>
      <c r="Q10290">
        <f t="shared" si="961"/>
        <v>2</v>
      </c>
      <c r="R10290">
        <f t="shared" si="962"/>
        <v>2019</v>
      </c>
    </row>
    <row r="10291" spans="1:18" x14ac:dyDescent="0.25">
      <c r="A10291" s="6" t="s">
        <v>11317</v>
      </c>
      <c r="B10291" s="6" t="s">
        <v>38</v>
      </c>
      <c r="C10291" s="6" t="s">
        <v>469</v>
      </c>
      <c r="D10291" s="6" t="s">
        <v>106</v>
      </c>
      <c r="E10291" s="6" t="s">
        <v>2580</v>
      </c>
      <c r="F10291" s="10">
        <v>43587</v>
      </c>
      <c r="G10291" s="6">
        <v>2</v>
      </c>
      <c r="H10291" s="11">
        <f>VLOOKUP(B10291,[1]!Product_Data[#Data],4,0)</f>
        <v>2283</v>
      </c>
      <c r="I10291" s="11">
        <f>VLOOKUP(B10291,[1]!Product_Data[#Data],3,0)</f>
        <v>1484</v>
      </c>
      <c r="J10291" s="11">
        <f t="shared" si="963"/>
        <v>2968</v>
      </c>
      <c r="K10291" s="11">
        <f t="shared" si="964"/>
        <v>4566</v>
      </c>
      <c r="L10291" s="11">
        <f t="shared" si="965"/>
        <v>1598</v>
      </c>
      <c r="M10291" t="str">
        <f>VLOOKUP(C10291,[1]!Location_Data[#Data],2,0)</f>
        <v>Escondido</v>
      </c>
      <c r="N10291" t="str">
        <f>VLOOKUP(D10291,[1]!Salespeople_Data[#Data],2,0)</f>
        <v>Patrick Ruiz</v>
      </c>
      <c r="O10291" t="str">
        <f>VLOOKUP(E10291,[1]!Customer_Data[#Data],2,0)</f>
        <v>Jerry Barnes</v>
      </c>
      <c r="P10291" s="15">
        <f t="shared" si="960"/>
        <v>5</v>
      </c>
      <c r="Q10291">
        <f t="shared" si="961"/>
        <v>5</v>
      </c>
      <c r="R10291">
        <f t="shared" si="962"/>
        <v>2019</v>
      </c>
    </row>
    <row r="10292" spans="1:18" x14ac:dyDescent="0.25">
      <c r="A10292" s="6" t="s">
        <v>11318</v>
      </c>
      <c r="B10292" s="6" t="s">
        <v>235</v>
      </c>
      <c r="C10292" s="6" t="s">
        <v>731</v>
      </c>
      <c r="D10292" s="6" t="s">
        <v>126</v>
      </c>
      <c r="E10292" s="6" t="s">
        <v>2409</v>
      </c>
      <c r="F10292" s="10">
        <v>43722</v>
      </c>
      <c r="G10292" s="6">
        <v>1</v>
      </c>
      <c r="H10292" s="11">
        <f>VLOOKUP(B10292,[1]!Product_Data[#Data],4,0)</f>
        <v>1887</v>
      </c>
      <c r="I10292" s="11">
        <f>VLOOKUP(B10292,[1]!Product_Data[#Data],3,0)</f>
        <v>1378</v>
      </c>
      <c r="J10292" s="11">
        <f t="shared" si="963"/>
        <v>1378</v>
      </c>
      <c r="K10292" s="11">
        <f t="shared" si="964"/>
        <v>1887</v>
      </c>
      <c r="L10292" s="11">
        <f t="shared" si="965"/>
        <v>509</v>
      </c>
      <c r="M10292" t="str">
        <f>VLOOKUP(C10292,[1]!Location_Data[#Data],2,0)</f>
        <v>Costa Mesa</v>
      </c>
      <c r="N10292" t="str">
        <f>VLOOKUP(D10292,[1]!Salespeople_Data[#Data],2,0)</f>
        <v>Larry Castillo</v>
      </c>
      <c r="O10292" t="str">
        <f>VLOOKUP(E10292,[1]!Customer_Data[#Data],2,0)</f>
        <v>Daniel Carroll</v>
      </c>
      <c r="P10292" s="15">
        <f t="shared" si="960"/>
        <v>7</v>
      </c>
      <c r="Q10292">
        <f t="shared" si="961"/>
        <v>9</v>
      </c>
      <c r="R10292">
        <f t="shared" si="962"/>
        <v>2019</v>
      </c>
    </row>
    <row r="10293" spans="1:18" x14ac:dyDescent="0.25">
      <c r="A10293" s="6" t="s">
        <v>11319</v>
      </c>
      <c r="B10293" s="6" t="s">
        <v>144</v>
      </c>
      <c r="C10293" s="6" t="s">
        <v>145</v>
      </c>
      <c r="D10293" s="6" t="s">
        <v>96</v>
      </c>
      <c r="E10293" s="6" t="s">
        <v>414</v>
      </c>
      <c r="F10293" s="10">
        <v>43487</v>
      </c>
      <c r="G10293" s="6">
        <v>3</v>
      </c>
      <c r="H10293" s="11">
        <f>VLOOKUP(B10293,[1]!Product_Data[#Data],4,0)</f>
        <v>2410</v>
      </c>
      <c r="I10293" s="11">
        <f>VLOOKUP(B10293,[1]!Product_Data[#Data],3,0)</f>
        <v>1518</v>
      </c>
      <c r="J10293" s="11">
        <f t="shared" si="963"/>
        <v>4554</v>
      </c>
      <c r="K10293" s="11">
        <f t="shared" si="964"/>
        <v>7230</v>
      </c>
      <c r="L10293" s="11">
        <f t="shared" si="965"/>
        <v>2676</v>
      </c>
      <c r="M10293" t="str">
        <f>VLOOKUP(C10293,[1]!Location_Data[#Data],2,0)</f>
        <v>Santa Maria</v>
      </c>
      <c r="N10293" t="str">
        <f>VLOOKUP(D10293,[1]!Salespeople_Data[#Data],2,0)</f>
        <v>Brian Thomas</v>
      </c>
      <c r="O10293" t="str">
        <f>VLOOKUP(E10293,[1]!Customer_Data[#Data],2,0)</f>
        <v>Samuel Fields</v>
      </c>
      <c r="P10293" s="15">
        <f t="shared" si="960"/>
        <v>3</v>
      </c>
      <c r="Q10293">
        <f t="shared" si="961"/>
        <v>1</v>
      </c>
      <c r="R10293">
        <f t="shared" si="962"/>
        <v>2019</v>
      </c>
    </row>
    <row r="10294" spans="1:18" x14ac:dyDescent="0.25">
      <c r="A10294" s="6" t="s">
        <v>11320</v>
      </c>
      <c r="B10294" s="6" t="s">
        <v>403</v>
      </c>
      <c r="C10294" s="6" t="s">
        <v>57</v>
      </c>
      <c r="D10294" s="6" t="s">
        <v>15</v>
      </c>
      <c r="E10294" s="6" t="s">
        <v>2113</v>
      </c>
      <c r="F10294" s="10">
        <v>43643</v>
      </c>
      <c r="G10294" s="6">
        <v>4</v>
      </c>
      <c r="H10294" s="11">
        <f>VLOOKUP(B10294,[1]!Product_Data[#Data],4,0)</f>
        <v>392</v>
      </c>
      <c r="I10294" s="11">
        <f>VLOOKUP(B10294,[1]!Product_Data[#Data],3,0)</f>
        <v>255</v>
      </c>
      <c r="J10294" s="11">
        <f t="shared" si="963"/>
        <v>1020</v>
      </c>
      <c r="K10294" s="11">
        <f t="shared" si="964"/>
        <v>1568</v>
      </c>
      <c r="L10294" s="11">
        <f t="shared" si="965"/>
        <v>548</v>
      </c>
      <c r="M10294" t="str">
        <f>VLOOKUP(C10294,[1]!Location_Data[#Data],2,0)</f>
        <v>Thousand Oaks</v>
      </c>
      <c r="N10294" t="str">
        <f>VLOOKUP(D10294,[1]!Salespeople_Data[#Data],2,0)</f>
        <v>Ryan Butler</v>
      </c>
      <c r="O10294" t="str">
        <f>VLOOKUP(E10294,[1]!Customer_Data[#Data],2,0)</f>
        <v>Bruce Oliver</v>
      </c>
      <c r="P10294" s="15">
        <f t="shared" si="960"/>
        <v>5</v>
      </c>
      <c r="Q10294">
        <f t="shared" si="961"/>
        <v>6</v>
      </c>
      <c r="R10294">
        <f t="shared" si="962"/>
        <v>2019</v>
      </c>
    </row>
    <row r="10295" spans="1:18" x14ac:dyDescent="0.25">
      <c r="A10295" s="6" t="s">
        <v>11321</v>
      </c>
      <c r="B10295" s="6" t="s">
        <v>652</v>
      </c>
      <c r="C10295" s="6" t="s">
        <v>120</v>
      </c>
      <c r="D10295" s="6" t="s">
        <v>447</v>
      </c>
      <c r="E10295" s="6" t="s">
        <v>384</v>
      </c>
      <c r="F10295" s="10">
        <v>43616</v>
      </c>
      <c r="G10295" s="6">
        <v>1</v>
      </c>
      <c r="H10295" s="11">
        <f>VLOOKUP(B10295,[1]!Product_Data[#Data],4,0)</f>
        <v>217</v>
      </c>
      <c r="I10295" s="11">
        <f>VLOOKUP(B10295,[1]!Product_Data[#Data],3,0)</f>
        <v>171</v>
      </c>
      <c r="J10295" s="11">
        <f t="shared" si="963"/>
        <v>171</v>
      </c>
      <c r="K10295" s="11">
        <f t="shared" si="964"/>
        <v>217</v>
      </c>
      <c r="L10295" s="11">
        <f t="shared" si="965"/>
        <v>46</v>
      </c>
      <c r="M10295" t="str">
        <f>VLOOKUP(C10295,[1]!Location_Data[#Data],2,0)</f>
        <v>Elk Grove</v>
      </c>
      <c r="N10295" t="str">
        <f>VLOOKUP(D10295,[1]!Salespeople_Data[#Data],2,0)</f>
        <v>Howard Sims</v>
      </c>
      <c r="O10295" t="str">
        <f>VLOOKUP(E10295,[1]!Customer_Data[#Data],2,0)</f>
        <v>Gerald Henry</v>
      </c>
      <c r="P10295" s="15">
        <f t="shared" si="960"/>
        <v>6</v>
      </c>
      <c r="Q10295">
        <f t="shared" si="961"/>
        <v>5</v>
      </c>
      <c r="R10295">
        <f t="shared" si="962"/>
        <v>2019</v>
      </c>
    </row>
    <row r="10296" spans="1:18" x14ac:dyDescent="0.25">
      <c r="A10296" s="6" t="s">
        <v>11322</v>
      </c>
      <c r="B10296" s="6" t="s">
        <v>305</v>
      </c>
      <c r="C10296" s="6" t="s">
        <v>182</v>
      </c>
      <c r="D10296" s="6" t="s">
        <v>106</v>
      </c>
      <c r="E10296" s="6" t="s">
        <v>722</v>
      </c>
      <c r="F10296" s="10">
        <v>43755</v>
      </c>
      <c r="G10296" s="6">
        <v>1</v>
      </c>
      <c r="H10296" s="11">
        <f>VLOOKUP(B10296,[1]!Product_Data[#Data],4,0)</f>
        <v>504</v>
      </c>
      <c r="I10296" s="11">
        <f>VLOOKUP(B10296,[1]!Product_Data[#Data],3,0)</f>
        <v>408</v>
      </c>
      <c r="J10296" s="11">
        <f t="shared" si="963"/>
        <v>408</v>
      </c>
      <c r="K10296" s="11">
        <f t="shared" si="964"/>
        <v>504</v>
      </c>
      <c r="L10296" s="11">
        <f t="shared" si="965"/>
        <v>96</v>
      </c>
      <c r="M10296" t="str">
        <f>VLOOKUP(C10296,[1]!Location_Data[#Data],2,0)</f>
        <v>Vallejo</v>
      </c>
      <c r="N10296" t="str">
        <f>VLOOKUP(D10296,[1]!Salespeople_Data[#Data],2,0)</f>
        <v>Patrick Ruiz</v>
      </c>
      <c r="O10296" t="str">
        <f>VLOOKUP(E10296,[1]!Customer_Data[#Data],2,0)</f>
        <v>Clarence Cunningham</v>
      </c>
      <c r="P10296" s="15">
        <f t="shared" si="960"/>
        <v>5</v>
      </c>
      <c r="Q10296">
        <f t="shared" si="961"/>
        <v>10</v>
      </c>
      <c r="R10296">
        <f t="shared" si="962"/>
        <v>2019</v>
      </c>
    </row>
    <row r="10297" spans="1:18" x14ac:dyDescent="0.25">
      <c r="A10297" s="6" t="s">
        <v>11323</v>
      </c>
      <c r="B10297" s="6" t="s">
        <v>367</v>
      </c>
      <c r="C10297" s="6" t="s">
        <v>458</v>
      </c>
      <c r="D10297" s="6" t="s">
        <v>101</v>
      </c>
      <c r="E10297" s="6" t="s">
        <v>851</v>
      </c>
      <c r="F10297" s="10">
        <v>43635</v>
      </c>
      <c r="G10297" s="6">
        <v>1</v>
      </c>
      <c r="H10297" s="11">
        <f>VLOOKUP(B10297,[1]!Product_Data[#Data],4,0)</f>
        <v>530</v>
      </c>
      <c r="I10297" s="11">
        <f>VLOOKUP(B10297,[1]!Product_Data[#Data],3,0)</f>
        <v>424</v>
      </c>
      <c r="J10297" s="11">
        <f t="shared" si="963"/>
        <v>424</v>
      </c>
      <c r="K10297" s="11">
        <f t="shared" si="964"/>
        <v>530</v>
      </c>
      <c r="L10297" s="11">
        <f t="shared" si="965"/>
        <v>106</v>
      </c>
      <c r="M10297" t="str">
        <f>VLOOKUP(C10297,[1]!Location_Data[#Data],2,0)</f>
        <v>Fontana</v>
      </c>
      <c r="N10297" t="str">
        <f>VLOOKUP(D10297,[1]!Salespeople_Data[#Data],2,0)</f>
        <v>Scott Clark</v>
      </c>
      <c r="O10297" t="str">
        <f>VLOOKUP(E10297,[1]!Customer_Data[#Data],2,0)</f>
        <v>Gary Hudson</v>
      </c>
      <c r="P10297" s="15">
        <f t="shared" si="960"/>
        <v>4</v>
      </c>
      <c r="Q10297">
        <f t="shared" si="961"/>
        <v>6</v>
      </c>
      <c r="R10297">
        <f t="shared" si="962"/>
        <v>2019</v>
      </c>
    </row>
    <row r="10298" spans="1:18" x14ac:dyDescent="0.25">
      <c r="A10298" s="6" t="s">
        <v>11324</v>
      </c>
      <c r="B10298" s="6" t="s">
        <v>383</v>
      </c>
      <c r="C10298" s="6" t="s">
        <v>253</v>
      </c>
      <c r="D10298" s="6" t="s">
        <v>345</v>
      </c>
      <c r="E10298" s="6" t="s">
        <v>1458</v>
      </c>
      <c r="F10298" s="10">
        <v>43617</v>
      </c>
      <c r="G10298" s="6">
        <v>1</v>
      </c>
      <c r="H10298" s="11">
        <f>VLOOKUP(B10298,[1]!Product_Data[#Data],4,0)</f>
        <v>1494</v>
      </c>
      <c r="I10298" s="11">
        <f>VLOOKUP(B10298,[1]!Product_Data[#Data],3,0)</f>
        <v>971</v>
      </c>
      <c r="J10298" s="11">
        <f t="shared" si="963"/>
        <v>971</v>
      </c>
      <c r="K10298" s="11">
        <f t="shared" si="964"/>
        <v>1494</v>
      </c>
      <c r="L10298" s="11">
        <f t="shared" si="965"/>
        <v>523</v>
      </c>
      <c r="M10298" t="str">
        <f>VLOOKUP(C10298,[1]!Location_Data[#Data],2,0)</f>
        <v>Bakersfield</v>
      </c>
      <c r="N10298" t="str">
        <f>VLOOKUP(D10298,[1]!Salespeople_Data[#Data],2,0)</f>
        <v>Larry Marshall</v>
      </c>
      <c r="O10298" t="str">
        <f>VLOOKUP(E10298,[1]!Customer_Data[#Data],2,0)</f>
        <v>Steve Miller</v>
      </c>
      <c r="P10298" s="15">
        <f t="shared" si="960"/>
        <v>7</v>
      </c>
      <c r="Q10298">
        <f t="shared" si="961"/>
        <v>6</v>
      </c>
      <c r="R10298">
        <f t="shared" si="962"/>
        <v>2019</v>
      </c>
    </row>
    <row r="10299" spans="1:18" x14ac:dyDescent="0.25">
      <c r="A10299" s="6" t="s">
        <v>11325</v>
      </c>
      <c r="B10299" s="6" t="s">
        <v>289</v>
      </c>
      <c r="C10299" s="6" t="s">
        <v>519</v>
      </c>
      <c r="D10299" s="6" t="s">
        <v>191</v>
      </c>
      <c r="E10299" s="6" t="s">
        <v>4271</v>
      </c>
      <c r="F10299" s="10">
        <v>43797</v>
      </c>
      <c r="G10299" s="6">
        <v>1</v>
      </c>
      <c r="H10299" s="11">
        <f>VLOOKUP(B10299,[1]!Product_Data[#Data],4,0)</f>
        <v>368</v>
      </c>
      <c r="I10299" s="11">
        <f>VLOOKUP(B10299,[1]!Product_Data[#Data],3,0)</f>
        <v>294</v>
      </c>
      <c r="J10299" s="11">
        <f t="shared" si="963"/>
        <v>294</v>
      </c>
      <c r="K10299" s="11">
        <f t="shared" si="964"/>
        <v>368</v>
      </c>
      <c r="L10299" s="11">
        <f t="shared" si="965"/>
        <v>74</v>
      </c>
      <c r="M10299" t="str">
        <f>VLOOKUP(C10299,[1]!Location_Data[#Data],2,0)</f>
        <v>Anaheim</v>
      </c>
      <c r="N10299" t="str">
        <f>VLOOKUP(D10299,[1]!Salespeople_Data[#Data],2,0)</f>
        <v>Robert Reed</v>
      </c>
      <c r="O10299" t="str">
        <f>VLOOKUP(E10299,[1]!Customer_Data[#Data],2,0)</f>
        <v>Walter Duncan</v>
      </c>
      <c r="P10299" s="15">
        <f t="shared" si="960"/>
        <v>5</v>
      </c>
      <c r="Q10299">
        <f t="shared" si="961"/>
        <v>11</v>
      </c>
      <c r="R10299">
        <f t="shared" si="962"/>
        <v>2019</v>
      </c>
    </row>
    <row r="10300" spans="1:18" x14ac:dyDescent="0.25">
      <c r="A10300" s="6" t="s">
        <v>11326</v>
      </c>
      <c r="B10300" s="6" t="s">
        <v>461</v>
      </c>
      <c r="C10300" s="6" t="s">
        <v>95</v>
      </c>
      <c r="D10300" s="6" t="s">
        <v>71</v>
      </c>
      <c r="E10300" s="6" t="s">
        <v>547</v>
      </c>
      <c r="F10300" s="10">
        <v>43603</v>
      </c>
      <c r="G10300" s="6">
        <v>2</v>
      </c>
      <c r="H10300" s="11">
        <f>VLOOKUP(B10300,[1]!Product_Data[#Data],4,0)</f>
        <v>35</v>
      </c>
      <c r="I10300" s="11">
        <f>VLOOKUP(B10300,[1]!Product_Data[#Data],3,0)</f>
        <v>22</v>
      </c>
      <c r="J10300" s="11">
        <f t="shared" si="963"/>
        <v>44</v>
      </c>
      <c r="K10300" s="11">
        <f t="shared" si="964"/>
        <v>70</v>
      </c>
      <c r="L10300" s="11">
        <f t="shared" si="965"/>
        <v>26</v>
      </c>
      <c r="M10300" t="str">
        <f>VLOOKUP(C10300,[1]!Location_Data[#Data],2,0)</f>
        <v>Fullerton</v>
      </c>
      <c r="N10300" t="str">
        <f>VLOOKUP(D10300,[1]!Salespeople_Data[#Data],2,0)</f>
        <v>Gary Rodriguez</v>
      </c>
      <c r="O10300" t="str">
        <f>VLOOKUP(E10300,[1]!Customer_Data[#Data],2,0)</f>
        <v>Joseph Lawson</v>
      </c>
      <c r="P10300" s="15">
        <f t="shared" si="960"/>
        <v>7</v>
      </c>
      <c r="Q10300">
        <f t="shared" si="961"/>
        <v>5</v>
      </c>
      <c r="R10300">
        <f t="shared" si="962"/>
        <v>2019</v>
      </c>
    </row>
    <row r="10301" spans="1:18" x14ac:dyDescent="0.25">
      <c r="A10301" s="6" t="s">
        <v>11327</v>
      </c>
      <c r="B10301" s="6" t="s">
        <v>703</v>
      </c>
      <c r="C10301" s="6" t="s">
        <v>458</v>
      </c>
      <c r="D10301" s="6" t="s">
        <v>146</v>
      </c>
      <c r="E10301" s="6" t="s">
        <v>955</v>
      </c>
      <c r="F10301" s="10">
        <v>43642</v>
      </c>
      <c r="G10301" s="6">
        <v>2</v>
      </c>
      <c r="H10301" s="11">
        <f>VLOOKUP(B10301,[1]!Product_Data[#Data],4,0)</f>
        <v>530</v>
      </c>
      <c r="I10301" s="11">
        <f>VLOOKUP(B10301,[1]!Product_Data[#Data],3,0)</f>
        <v>435</v>
      </c>
      <c r="J10301" s="11">
        <f t="shared" si="963"/>
        <v>870</v>
      </c>
      <c r="K10301" s="11">
        <f t="shared" si="964"/>
        <v>1060</v>
      </c>
      <c r="L10301" s="11">
        <f t="shared" si="965"/>
        <v>190</v>
      </c>
      <c r="M10301" t="str">
        <f>VLOOKUP(C10301,[1]!Location_Data[#Data],2,0)</f>
        <v>Fontana</v>
      </c>
      <c r="N10301" t="str">
        <f>VLOOKUP(D10301,[1]!Salespeople_Data[#Data],2,0)</f>
        <v>Carl Elliott</v>
      </c>
      <c r="O10301" t="str">
        <f>VLOOKUP(E10301,[1]!Customer_Data[#Data],2,0)</f>
        <v>Fred Peterson</v>
      </c>
      <c r="P10301" s="15">
        <f t="shared" si="960"/>
        <v>4</v>
      </c>
      <c r="Q10301">
        <f t="shared" si="961"/>
        <v>6</v>
      </c>
      <c r="R10301">
        <f t="shared" si="962"/>
        <v>2019</v>
      </c>
    </row>
    <row r="10302" spans="1:18" x14ac:dyDescent="0.25">
      <c r="A10302" s="6" t="s">
        <v>11328</v>
      </c>
      <c r="B10302" s="6" t="s">
        <v>703</v>
      </c>
      <c r="C10302" s="6" t="s">
        <v>380</v>
      </c>
      <c r="D10302" s="6" t="s">
        <v>178</v>
      </c>
      <c r="E10302" s="6" t="s">
        <v>1429</v>
      </c>
      <c r="F10302" s="10">
        <v>43735</v>
      </c>
      <c r="G10302" s="6">
        <v>1</v>
      </c>
      <c r="H10302" s="11">
        <f>VLOOKUP(B10302,[1]!Product_Data[#Data],4,0)</f>
        <v>530</v>
      </c>
      <c r="I10302" s="11">
        <f>VLOOKUP(B10302,[1]!Product_Data[#Data],3,0)</f>
        <v>435</v>
      </c>
      <c r="J10302" s="11">
        <f t="shared" si="963"/>
        <v>435</v>
      </c>
      <c r="K10302" s="11">
        <f t="shared" si="964"/>
        <v>530</v>
      </c>
      <c r="L10302" s="11">
        <f t="shared" si="965"/>
        <v>95</v>
      </c>
      <c r="M10302" t="str">
        <f>VLOOKUP(C10302,[1]!Location_Data[#Data],2,0)</f>
        <v>Los Angeles</v>
      </c>
      <c r="N10302" t="str">
        <f>VLOOKUP(D10302,[1]!Salespeople_Data[#Data],2,0)</f>
        <v>Joshua Taylor</v>
      </c>
      <c r="O10302" t="str">
        <f>VLOOKUP(E10302,[1]!Customer_Data[#Data],2,0)</f>
        <v>Juan Lawrence</v>
      </c>
      <c r="P10302" s="15">
        <f t="shared" si="960"/>
        <v>6</v>
      </c>
      <c r="Q10302">
        <f t="shared" si="961"/>
        <v>9</v>
      </c>
      <c r="R10302">
        <f t="shared" si="962"/>
        <v>2019</v>
      </c>
    </row>
    <row r="10303" spans="1:18" x14ac:dyDescent="0.25">
      <c r="A10303" s="6" t="s">
        <v>11329</v>
      </c>
      <c r="B10303" s="6" t="s">
        <v>139</v>
      </c>
      <c r="C10303" s="6" t="s">
        <v>74</v>
      </c>
      <c r="D10303" s="6" t="s">
        <v>49</v>
      </c>
      <c r="E10303" s="6" t="s">
        <v>1201</v>
      </c>
      <c r="F10303" s="10">
        <v>43648</v>
      </c>
      <c r="G10303" s="6">
        <v>4</v>
      </c>
      <c r="H10303" s="11">
        <f>VLOOKUP(B10303,[1]!Product_Data[#Data],4,0)</f>
        <v>817</v>
      </c>
      <c r="I10303" s="11">
        <f>VLOOKUP(B10303,[1]!Product_Data[#Data],3,0)</f>
        <v>409</v>
      </c>
      <c r="J10303" s="11">
        <f t="shared" si="963"/>
        <v>1636</v>
      </c>
      <c r="K10303" s="11">
        <f t="shared" si="964"/>
        <v>3268</v>
      </c>
      <c r="L10303" s="11">
        <f t="shared" si="965"/>
        <v>1632</v>
      </c>
      <c r="M10303" t="str">
        <f>VLOOKUP(C10303,[1]!Location_Data[#Data],2,0)</f>
        <v>West Covina</v>
      </c>
      <c r="N10303" t="str">
        <f>VLOOKUP(D10303,[1]!Salespeople_Data[#Data],2,0)</f>
        <v>Walter Cook</v>
      </c>
      <c r="O10303" t="str">
        <f>VLOOKUP(E10303,[1]!Customer_Data[#Data],2,0)</f>
        <v>Anthony Little</v>
      </c>
      <c r="P10303" s="15">
        <f t="shared" si="960"/>
        <v>3</v>
      </c>
      <c r="Q10303">
        <f t="shared" si="961"/>
        <v>7</v>
      </c>
      <c r="R10303">
        <f t="shared" si="962"/>
        <v>2019</v>
      </c>
    </row>
    <row r="10304" spans="1:18" x14ac:dyDescent="0.25">
      <c r="A10304" s="6" t="s">
        <v>11330</v>
      </c>
      <c r="B10304" s="6" t="s">
        <v>352</v>
      </c>
      <c r="C10304" s="6" t="s">
        <v>519</v>
      </c>
      <c r="D10304" s="6" t="s">
        <v>49</v>
      </c>
      <c r="E10304" s="6" t="s">
        <v>709</v>
      </c>
      <c r="F10304" s="10">
        <v>43695</v>
      </c>
      <c r="G10304" s="6">
        <v>1</v>
      </c>
      <c r="H10304" s="11">
        <f>VLOOKUP(B10304,[1]!Product_Data[#Data],4,0)</f>
        <v>203</v>
      </c>
      <c r="I10304" s="11">
        <f>VLOOKUP(B10304,[1]!Product_Data[#Data],3,0)</f>
        <v>154</v>
      </c>
      <c r="J10304" s="11">
        <f t="shared" si="963"/>
        <v>154</v>
      </c>
      <c r="K10304" s="11">
        <f t="shared" si="964"/>
        <v>203</v>
      </c>
      <c r="L10304" s="11">
        <f t="shared" si="965"/>
        <v>49</v>
      </c>
      <c r="M10304" t="str">
        <f>VLOOKUP(C10304,[1]!Location_Data[#Data],2,0)</f>
        <v>Anaheim</v>
      </c>
      <c r="N10304" t="str">
        <f>VLOOKUP(D10304,[1]!Salespeople_Data[#Data],2,0)</f>
        <v>Walter Cook</v>
      </c>
      <c r="O10304" t="str">
        <f>VLOOKUP(E10304,[1]!Customer_Data[#Data],2,0)</f>
        <v>Stephen Cook</v>
      </c>
      <c r="P10304" s="15">
        <f t="shared" si="960"/>
        <v>1</v>
      </c>
      <c r="Q10304">
        <f t="shared" si="961"/>
        <v>8</v>
      </c>
      <c r="R10304">
        <f t="shared" si="962"/>
        <v>2019</v>
      </c>
    </row>
    <row r="10305" spans="1:18" x14ac:dyDescent="0.25">
      <c r="A10305" s="6" t="s">
        <v>11331</v>
      </c>
      <c r="B10305" s="6" t="s">
        <v>435</v>
      </c>
      <c r="C10305" s="6" t="s">
        <v>436</v>
      </c>
      <c r="D10305" s="6" t="s">
        <v>264</v>
      </c>
      <c r="E10305" s="6" t="s">
        <v>859</v>
      </c>
      <c r="F10305" s="10">
        <v>43471</v>
      </c>
      <c r="G10305" s="6">
        <v>2</v>
      </c>
      <c r="H10305" s="11">
        <f>VLOOKUP(B10305,[1]!Product_Data[#Data],4,0)</f>
        <v>2141</v>
      </c>
      <c r="I10305" s="11">
        <f>VLOOKUP(B10305,[1]!Product_Data[#Data],3,0)</f>
        <v>1777</v>
      </c>
      <c r="J10305" s="11">
        <f t="shared" si="963"/>
        <v>3554</v>
      </c>
      <c r="K10305" s="11">
        <f t="shared" si="964"/>
        <v>4282</v>
      </c>
      <c r="L10305" s="11">
        <f t="shared" si="965"/>
        <v>728</v>
      </c>
      <c r="M10305" t="str">
        <f>VLOOKUP(C10305,[1]!Location_Data[#Data],2,0)</f>
        <v>Jurupa Valley</v>
      </c>
      <c r="N10305" t="str">
        <f>VLOOKUP(D10305,[1]!Salespeople_Data[#Data],2,0)</f>
        <v>Ernest Wheeler</v>
      </c>
      <c r="O10305" t="str">
        <f>VLOOKUP(E10305,[1]!Customer_Data[#Data],2,0)</f>
        <v>Ralph Elliott</v>
      </c>
      <c r="P10305" s="15">
        <f t="shared" si="960"/>
        <v>1</v>
      </c>
      <c r="Q10305">
        <f t="shared" si="961"/>
        <v>1</v>
      </c>
      <c r="R10305">
        <f t="shared" si="962"/>
        <v>2019</v>
      </c>
    </row>
    <row r="10306" spans="1:18" x14ac:dyDescent="0.25">
      <c r="A10306" s="6" t="s">
        <v>11332</v>
      </c>
      <c r="B10306" s="6" t="s">
        <v>18</v>
      </c>
      <c r="C10306" s="6" t="s">
        <v>229</v>
      </c>
      <c r="D10306" s="6" t="s">
        <v>308</v>
      </c>
      <c r="E10306" s="6" t="s">
        <v>724</v>
      </c>
      <c r="F10306" s="10">
        <v>43742</v>
      </c>
      <c r="G10306" s="6">
        <v>1</v>
      </c>
      <c r="H10306" s="11">
        <f>VLOOKUP(B10306,[1]!Product_Data[#Data],4,0)</f>
        <v>880</v>
      </c>
      <c r="I10306" s="11">
        <f>VLOOKUP(B10306,[1]!Product_Data[#Data],3,0)</f>
        <v>634</v>
      </c>
      <c r="J10306" s="11">
        <f t="shared" si="963"/>
        <v>634</v>
      </c>
      <c r="K10306" s="11">
        <f t="shared" si="964"/>
        <v>880</v>
      </c>
      <c r="L10306" s="11">
        <f t="shared" si="965"/>
        <v>246</v>
      </c>
      <c r="M10306" t="str">
        <f>VLOOKUP(C10306,[1]!Location_Data[#Data],2,0)</f>
        <v>San Jose</v>
      </c>
      <c r="N10306" t="str">
        <f>VLOOKUP(D10306,[1]!Salespeople_Data[#Data],2,0)</f>
        <v>Fred Robertson</v>
      </c>
      <c r="O10306" t="str">
        <f>VLOOKUP(E10306,[1]!Customer_Data[#Data],2,0)</f>
        <v>Kevin Campbell</v>
      </c>
      <c r="P10306" s="15">
        <f t="shared" ref="P10306:P10369" si="966">WEEKDAY(F10306)</f>
        <v>6</v>
      </c>
      <c r="Q10306">
        <f t="shared" ref="Q10306:Q10369" si="967">MONTH(F10306)</f>
        <v>10</v>
      </c>
      <c r="R10306">
        <f t="shared" ref="R10306:R10369" si="968">YEAR(F10306)</f>
        <v>2019</v>
      </c>
    </row>
    <row r="10307" spans="1:18" x14ac:dyDescent="0.25">
      <c r="A10307" s="6" t="s">
        <v>11333</v>
      </c>
      <c r="B10307" s="6" t="s">
        <v>348</v>
      </c>
      <c r="C10307" s="6" t="s">
        <v>519</v>
      </c>
      <c r="D10307" s="6" t="s">
        <v>30</v>
      </c>
      <c r="E10307" s="6" t="s">
        <v>1906</v>
      </c>
      <c r="F10307" s="10">
        <v>43588</v>
      </c>
      <c r="G10307" s="6">
        <v>2</v>
      </c>
      <c r="H10307" s="11">
        <f>VLOOKUP(B10307,[1]!Product_Data[#Data],4,0)</f>
        <v>603</v>
      </c>
      <c r="I10307" s="11">
        <f>VLOOKUP(B10307,[1]!Product_Data[#Data],3,0)</f>
        <v>416</v>
      </c>
      <c r="J10307" s="11">
        <f t="shared" ref="J10307:J10370" si="969">PRODUCT(I10307,G10307)</f>
        <v>832</v>
      </c>
      <c r="K10307" s="11">
        <f t="shared" ref="K10307:K10370" si="970">PRODUCT(H10307,G10307)</f>
        <v>1206</v>
      </c>
      <c r="L10307" s="11">
        <f t="shared" ref="L10307:L10370" si="971">K10307-J10307</f>
        <v>374</v>
      </c>
      <c r="M10307" t="str">
        <f>VLOOKUP(C10307,[1]!Location_Data[#Data],2,0)</f>
        <v>Anaheim</v>
      </c>
      <c r="N10307" t="str">
        <f>VLOOKUP(D10307,[1]!Salespeople_Data[#Data],2,0)</f>
        <v>Carl Hall</v>
      </c>
      <c r="O10307" t="str">
        <f>VLOOKUP(E10307,[1]!Customer_Data[#Data],2,0)</f>
        <v>Philip Cunningham</v>
      </c>
      <c r="P10307" s="15">
        <f t="shared" si="966"/>
        <v>6</v>
      </c>
      <c r="Q10307">
        <f t="shared" si="967"/>
        <v>5</v>
      </c>
      <c r="R10307">
        <f t="shared" si="968"/>
        <v>2019</v>
      </c>
    </row>
    <row r="10308" spans="1:18" x14ac:dyDescent="0.25">
      <c r="A10308" s="6" t="s">
        <v>11334</v>
      </c>
      <c r="B10308" s="6" t="s">
        <v>652</v>
      </c>
      <c r="C10308" s="6" t="s">
        <v>215</v>
      </c>
      <c r="D10308" s="6" t="s">
        <v>413</v>
      </c>
      <c r="E10308" s="6" t="s">
        <v>2663</v>
      </c>
      <c r="F10308" s="10">
        <v>43761</v>
      </c>
      <c r="G10308" s="6">
        <v>2</v>
      </c>
      <c r="H10308" s="11">
        <f>VLOOKUP(B10308,[1]!Product_Data[#Data],4,0)</f>
        <v>217</v>
      </c>
      <c r="I10308" s="11">
        <f>VLOOKUP(B10308,[1]!Product_Data[#Data],3,0)</f>
        <v>171</v>
      </c>
      <c r="J10308" s="11">
        <f t="shared" si="969"/>
        <v>342</v>
      </c>
      <c r="K10308" s="11">
        <f t="shared" si="970"/>
        <v>434</v>
      </c>
      <c r="L10308" s="11">
        <f t="shared" si="971"/>
        <v>92</v>
      </c>
      <c r="M10308" t="str">
        <f>VLOOKUP(C10308,[1]!Location_Data[#Data],2,0)</f>
        <v>El Cajon</v>
      </c>
      <c r="N10308" t="str">
        <f>VLOOKUP(D10308,[1]!Salespeople_Data[#Data],2,0)</f>
        <v>Kenneth Bradley</v>
      </c>
      <c r="O10308" t="str">
        <f>VLOOKUP(E10308,[1]!Customer_Data[#Data],2,0)</f>
        <v>Walter Woods</v>
      </c>
      <c r="P10308" s="15">
        <f t="shared" si="966"/>
        <v>4</v>
      </c>
      <c r="Q10308">
        <f t="shared" si="967"/>
        <v>10</v>
      </c>
      <c r="R10308">
        <f t="shared" si="968"/>
        <v>2019</v>
      </c>
    </row>
    <row r="10309" spans="1:18" x14ac:dyDescent="0.25">
      <c r="A10309" s="6" t="s">
        <v>11335</v>
      </c>
      <c r="B10309" s="6" t="s">
        <v>311</v>
      </c>
      <c r="C10309" s="6" t="s">
        <v>95</v>
      </c>
      <c r="D10309" s="6" t="s">
        <v>178</v>
      </c>
      <c r="E10309" s="6" t="s">
        <v>750</v>
      </c>
      <c r="F10309" s="10">
        <v>43726</v>
      </c>
      <c r="G10309" s="6">
        <v>2</v>
      </c>
      <c r="H10309" s="11">
        <f>VLOOKUP(B10309,[1]!Product_Data[#Data],4,0)</f>
        <v>1743</v>
      </c>
      <c r="I10309" s="11">
        <f>VLOOKUP(B10309,[1]!Product_Data[#Data],3,0)</f>
        <v>872</v>
      </c>
      <c r="J10309" s="11">
        <f t="shared" si="969"/>
        <v>1744</v>
      </c>
      <c r="K10309" s="11">
        <f t="shared" si="970"/>
        <v>3486</v>
      </c>
      <c r="L10309" s="11">
        <f t="shared" si="971"/>
        <v>1742</v>
      </c>
      <c r="M10309" t="str">
        <f>VLOOKUP(C10309,[1]!Location_Data[#Data],2,0)</f>
        <v>Fullerton</v>
      </c>
      <c r="N10309" t="str">
        <f>VLOOKUP(D10309,[1]!Salespeople_Data[#Data],2,0)</f>
        <v>Joshua Taylor</v>
      </c>
      <c r="O10309" t="str">
        <f>VLOOKUP(E10309,[1]!Customer_Data[#Data],2,0)</f>
        <v>Andrew Burns</v>
      </c>
      <c r="P10309" s="15">
        <f t="shared" si="966"/>
        <v>4</v>
      </c>
      <c r="Q10309">
        <f t="shared" si="967"/>
        <v>9</v>
      </c>
      <c r="R10309">
        <f t="shared" si="968"/>
        <v>2019</v>
      </c>
    </row>
    <row r="10310" spans="1:18" x14ac:dyDescent="0.25">
      <c r="A10310" s="6" t="s">
        <v>11336</v>
      </c>
      <c r="B10310" s="6" t="s">
        <v>8</v>
      </c>
      <c r="C10310" s="6" t="s">
        <v>527</v>
      </c>
      <c r="D10310" s="6" t="s">
        <v>141</v>
      </c>
      <c r="E10310" s="6" t="s">
        <v>299</v>
      </c>
      <c r="F10310" s="10">
        <v>43666</v>
      </c>
      <c r="G10310" s="6">
        <v>2</v>
      </c>
      <c r="H10310" s="11">
        <f>VLOOKUP(B10310,[1]!Product_Data[#Data],4,0)</f>
        <v>1522</v>
      </c>
      <c r="I10310" s="11">
        <f>VLOOKUP(B10310,[1]!Product_Data[#Data],3,0)</f>
        <v>791</v>
      </c>
      <c r="J10310" s="11">
        <f t="shared" si="969"/>
        <v>1582</v>
      </c>
      <c r="K10310" s="11">
        <f t="shared" si="970"/>
        <v>3044</v>
      </c>
      <c r="L10310" s="11">
        <f t="shared" si="971"/>
        <v>1462</v>
      </c>
      <c r="M10310" t="str">
        <f>VLOOKUP(C10310,[1]!Location_Data[#Data],2,0)</f>
        <v>Stockton</v>
      </c>
      <c r="N10310" t="str">
        <f>VLOOKUP(D10310,[1]!Salespeople_Data[#Data],2,0)</f>
        <v>Arthur Mccoy</v>
      </c>
      <c r="O10310" t="str">
        <f>VLOOKUP(E10310,[1]!Customer_Data[#Data],2,0)</f>
        <v>Kenneth Ryan</v>
      </c>
      <c r="P10310" s="15">
        <f t="shared" si="966"/>
        <v>7</v>
      </c>
      <c r="Q10310">
        <f t="shared" si="967"/>
        <v>7</v>
      </c>
      <c r="R10310">
        <f t="shared" si="968"/>
        <v>2019</v>
      </c>
    </row>
    <row r="10311" spans="1:18" x14ac:dyDescent="0.25">
      <c r="A10311" s="6" t="s">
        <v>11337</v>
      </c>
      <c r="B10311" s="6" t="s">
        <v>104</v>
      </c>
      <c r="C10311" s="6" t="s">
        <v>79</v>
      </c>
      <c r="D10311" s="6" t="s">
        <v>225</v>
      </c>
      <c r="E10311" s="6" t="s">
        <v>477</v>
      </c>
      <c r="F10311" s="10">
        <v>43538</v>
      </c>
      <c r="G10311" s="6">
        <v>1</v>
      </c>
      <c r="H10311" s="11">
        <f>VLOOKUP(B10311,[1]!Product_Data[#Data],4,0)</f>
        <v>1671</v>
      </c>
      <c r="I10311" s="11">
        <f>VLOOKUP(B10311,[1]!Product_Data[#Data],3,0)</f>
        <v>1220</v>
      </c>
      <c r="J10311" s="11">
        <f t="shared" si="969"/>
        <v>1220</v>
      </c>
      <c r="K10311" s="11">
        <f t="shared" si="970"/>
        <v>1671</v>
      </c>
      <c r="L10311" s="11">
        <f t="shared" si="971"/>
        <v>451</v>
      </c>
      <c r="M10311" t="str">
        <f>VLOOKUP(C10311,[1]!Location_Data[#Data],2,0)</f>
        <v>Palmdale</v>
      </c>
      <c r="N10311" t="str">
        <f>VLOOKUP(D10311,[1]!Salespeople_Data[#Data],2,0)</f>
        <v>Andrew Bowman</v>
      </c>
      <c r="O10311" t="str">
        <f>VLOOKUP(E10311,[1]!Customer_Data[#Data],2,0)</f>
        <v>Joe Coleman</v>
      </c>
      <c r="P10311" s="15">
        <f t="shared" si="966"/>
        <v>5</v>
      </c>
      <c r="Q10311">
        <f t="shared" si="967"/>
        <v>3</v>
      </c>
      <c r="R10311">
        <f t="shared" si="968"/>
        <v>2019</v>
      </c>
    </row>
    <row r="10312" spans="1:18" x14ac:dyDescent="0.25">
      <c r="A10312" s="6" t="s">
        <v>11338</v>
      </c>
      <c r="B10312" s="6" t="s">
        <v>194</v>
      </c>
      <c r="C10312" s="6" t="s">
        <v>596</v>
      </c>
      <c r="D10312" s="6" t="s">
        <v>25</v>
      </c>
      <c r="E10312" s="6" t="s">
        <v>2309</v>
      </c>
      <c r="F10312" s="10">
        <v>43518</v>
      </c>
      <c r="G10312" s="6">
        <v>3</v>
      </c>
      <c r="H10312" s="11">
        <f>VLOOKUP(B10312,[1]!Product_Data[#Data],4,0)</f>
        <v>1278</v>
      </c>
      <c r="I10312" s="11">
        <f>VLOOKUP(B10312,[1]!Product_Data[#Data],3,0)</f>
        <v>665</v>
      </c>
      <c r="J10312" s="11">
        <f t="shared" si="969"/>
        <v>1995</v>
      </c>
      <c r="K10312" s="11">
        <f t="shared" si="970"/>
        <v>3834</v>
      </c>
      <c r="L10312" s="11">
        <f t="shared" si="971"/>
        <v>1839</v>
      </c>
      <c r="M10312" t="str">
        <f>VLOOKUP(C10312,[1]!Location_Data[#Data],2,0)</f>
        <v>Fremont</v>
      </c>
      <c r="N10312" t="str">
        <f>VLOOKUP(D10312,[1]!Salespeople_Data[#Data],2,0)</f>
        <v>Brian Davis</v>
      </c>
      <c r="O10312" t="str">
        <f>VLOOKUP(E10312,[1]!Customer_Data[#Data],2,0)</f>
        <v>Ralph Banks</v>
      </c>
      <c r="P10312" s="15">
        <f t="shared" si="966"/>
        <v>6</v>
      </c>
      <c r="Q10312">
        <f t="shared" si="967"/>
        <v>2</v>
      </c>
      <c r="R10312">
        <f t="shared" si="968"/>
        <v>2019</v>
      </c>
    </row>
    <row r="10313" spans="1:18" x14ac:dyDescent="0.25">
      <c r="A10313" s="6" t="s">
        <v>11339</v>
      </c>
      <c r="B10313" s="6" t="s">
        <v>83</v>
      </c>
      <c r="C10313" s="6" t="s">
        <v>450</v>
      </c>
      <c r="D10313" s="6" t="s">
        <v>264</v>
      </c>
      <c r="E10313" s="6" t="s">
        <v>528</v>
      </c>
      <c r="F10313" s="10">
        <v>43496</v>
      </c>
      <c r="G10313" s="6">
        <v>1</v>
      </c>
      <c r="H10313" s="11">
        <f>VLOOKUP(B10313,[1]!Product_Data[#Data],4,0)</f>
        <v>1972</v>
      </c>
      <c r="I10313" s="11">
        <f>VLOOKUP(B10313,[1]!Product_Data[#Data],3,0)</f>
        <v>1321</v>
      </c>
      <c r="J10313" s="11">
        <f t="shared" si="969"/>
        <v>1321</v>
      </c>
      <c r="K10313" s="11">
        <f t="shared" si="970"/>
        <v>1972</v>
      </c>
      <c r="L10313" s="11">
        <f t="shared" si="971"/>
        <v>651</v>
      </c>
      <c r="M10313" t="str">
        <f>VLOOKUP(C10313,[1]!Location_Data[#Data],2,0)</f>
        <v>Simi Valley</v>
      </c>
      <c r="N10313" t="str">
        <f>VLOOKUP(D10313,[1]!Salespeople_Data[#Data],2,0)</f>
        <v>Ernest Wheeler</v>
      </c>
      <c r="O10313" t="str">
        <f>VLOOKUP(E10313,[1]!Customer_Data[#Data],2,0)</f>
        <v>Douglas Tucker</v>
      </c>
      <c r="P10313" s="15">
        <f t="shared" si="966"/>
        <v>5</v>
      </c>
      <c r="Q10313">
        <f t="shared" si="967"/>
        <v>1</v>
      </c>
      <c r="R10313">
        <f t="shared" si="968"/>
        <v>2019</v>
      </c>
    </row>
    <row r="10314" spans="1:18" x14ac:dyDescent="0.25">
      <c r="A10314" s="6" t="s">
        <v>11340</v>
      </c>
      <c r="B10314" s="6" t="s">
        <v>818</v>
      </c>
      <c r="C10314" s="6" t="s">
        <v>57</v>
      </c>
      <c r="D10314" s="6" t="s">
        <v>10</v>
      </c>
      <c r="E10314" s="6" t="s">
        <v>871</v>
      </c>
      <c r="F10314" s="10">
        <v>43634</v>
      </c>
      <c r="G10314" s="6">
        <v>1</v>
      </c>
      <c r="H10314" s="11">
        <f>VLOOKUP(B10314,[1]!Product_Data[#Data],4,0)</f>
        <v>1638</v>
      </c>
      <c r="I10314" s="11">
        <f>VLOOKUP(B10314,[1]!Product_Data[#Data],3,0)</f>
        <v>1261</v>
      </c>
      <c r="J10314" s="11">
        <f t="shared" si="969"/>
        <v>1261</v>
      </c>
      <c r="K10314" s="11">
        <f t="shared" si="970"/>
        <v>1638</v>
      </c>
      <c r="L10314" s="11">
        <f t="shared" si="971"/>
        <v>377</v>
      </c>
      <c r="M10314" t="str">
        <f>VLOOKUP(C10314,[1]!Location_Data[#Data],2,0)</f>
        <v>Thousand Oaks</v>
      </c>
      <c r="N10314" t="str">
        <f>VLOOKUP(D10314,[1]!Salespeople_Data[#Data],2,0)</f>
        <v>Justin Lynch</v>
      </c>
      <c r="O10314" t="str">
        <f>VLOOKUP(E10314,[1]!Customer_Data[#Data],2,0)</f>
        <v>Dennis Ruiz</v>
      </c>
      <c r="P10314" s="15">
        <f t="shared" si="966"/>
        <v>3</v>
      </c>
      <c r="Q10314">
        <f t="shared" si="967"/>
        <v>6</v>
      </c>
      <c r="R10314">
        <f t="shared" si="968"/>
        <v>2019</v>
      </c>
    </row>
    <row r="10315" spans="1:18" x14ac:dyDescent="0.25">
      <c r="A10315" s="6" t="s">
        <v>11341</v>
      </c>
      <c r="B10315" s="6" t="s">
        <v>925</v>
      </c>
      <c r="C10315" s="6" t="s">
        <v>169</v>
      </c>
      <c r="D10315" s="6" t="s">
        <v>111</v>
      </c>
      <c r="E10315" s="6" t="s">
        <v>2078</v>
      </c>
      <c r="F10315" s="10">
        <v>43644</v>
      </c>
      <c r="G10315" s="6">
        <v>3</v>
      </c>
      <c r="H10315" s="11">
        <f>VLOOKUP(B10315,[1]!Product_Data[#Data],4,0)</f>
        <v>136</v>
      </c>
      <c r="I10315" s="11">
        <f>VLOOKUP(B10315,[1]!Product_Data[#Data],3,0)</f>
        <v>72</v>
      </c>
      <c r="J10315" s="11">
        <f t="shared" si="969"/>
        <v>216</v>
      </c>
      <c r="K10315" s="11">
        <f t="shared" si="970"/>
        <v>408</v>
      </c>
      <c r="L10315" s="11">
        <f t="shared" si="971"/>
        <v>192</v>
      </c>
      <c r="M10315" t="str">
        <f>VLOOKUP(C10315,[1]!Location_Data[#Data],2,0)</f>
        <v>Vista</v>
      </c>
      <c r="N10315" t="str">
        <f>VLOOKUP(D10315,[1]!Salespeople_Data[#Data],2,0)</f>
        <v>Ryan Welch</v>
      </c>
      <c r="O10315" t="str">
        <f>VLOOKUP(E10315,[1]!Customer_Data[#Data],2,0)</f>
        <v>Kevin Webb</v>
      </c>
      <c r="P10315" s="15">
        <f t="shared" si="966"/>
        <v>6</v>
      </c>
      <c r="Q10315">
        <f t="shared" si="967"/>
        <v>6</v>
      </c>
      <c r="R10315">
        <f t="shared" si="968"/>
        <v>2019</v>
      </c>
    </row>
    <row r="10316" spans="1:18" x14ac:dyDescent="0.25">
      <c r="A10316" s="6" t="s">
        <v>11342</v>
      </c>
      <c r="B10316" s="6" t="s">
        <v>228</v>
      </c>
      <c r="C10316" s="6" t="s">
        <v>52</v>
      </c>
      <c r="D10316" s="6" t="s">
        <v>141</v>
      </c>
      <c r="E10316" s="6" t="s">
        <v>1961</v>
      </c>
      <c r="F10316" s="10">
        <v>43495</v>
      </c>
      <c r="G10316" s="6">
        <v>4</v>
      </c>
      <c r="H10316" s="11">
        <f>VLOOKUP(B10316,[1]!Product_Data[#Data],4,0)</f>
        <v>1862</v>
      </c>
      <c r="I10316" s="11">
        <f>VLOOKUP(B10316,[1]!Product_Data[#Data],3,0)</f>
        <v>1173</v>
      </c>
      <c r="J10316" s="11">
        <f t="shared" si="969"/>
        <v>4692</v>
      </c>
      <c r="K10316" s="11">
        <f t="shared" si="970"/>
        <v>7448</v>
      </c>
      <c r="L10316" s="11">
        <f t="shared" si="971"/>
        <v>2756</v>
      </c>
      <c r="M10316" t="str">
        <f>VLOOKUP(C10316,[1]!Location_Data[#Data],2,0)</f>
        <v>Pasadena</v>
      </c>
      <c r="N10316" t="str">
        <f>VLOOKUP(D10316,[1]!Salespeople_Data[#Data],2,0)</f>
        <v>Arthur Mccoy</v>
      </c>
      <c r="O10316" t="str">
        <f>VLOOKUP(E10316,[1]!Customer_Data[#Data],2,0)</f>
        <v>Eric Shaw</v>
      </c>
      <c r="P10316" s="15">
        <f t="shared" si="966"/>
        <v>4</v>
      </c>
      <c r="Q10316">
        <f t="shared" si="967"/>
        <v>1</v>
      </c>
      <c r="R10316">
        <f t="shared" si="968"/>
        <v>2019</v>
      </c>
    </row>
    <row r="10317" spans="1:18" x14ac:dyDescent="0.25">
      <c r="A10317" s="6" t="s">
        <v>11343</v>
      </c>
      <c r="B10317" s="6" t="s">
        <v>207</v>
      </c>
      <c r="C10317" s="6" t="s">
        <v>29</v>
      </c>
      <c r="D10317" s="6" t="s">
        <v>25</v>
      </c>
      <c r="E10317" s="6" t="s">
        <v>1889</v>
      </c>
      <c r="F10317" s="10">
        <v>43768</v>
      </c>
      <c r="G10317" s="6">
        <v>3</v>
      </c>
      <c r="H10317" s="11">
        <f>VLOOKUP(B10317,[1]!Product_Data[#Data],4,0)</f>
        <v>2464</v>
      </c>
      <c r="I10317" s="11">
        <f>VLOOKUP(B10317,[1]!Product_Data[#Data],3,0)</f>
        <v>1774</v>
      </c>
      <c r="J10317" s="11">
        <f t="shared" si="969"/>
        <v>5322</v>
      </c>
      <c r="K10317" s="11">
        <f t="shared" si="970"/>
        <v>7392</v>
      </c>
      <c r="L10317" s="11">
        <f t="shared" si="971"/>
        <v>2070</v>
      </c>
      <c r="M10317" t="str">
        <f>VLOOKUP(C10317,[1]!Location_Data[#Data],2,0)</f>
        <v>Santa Ana</v>
      </c>
      <c r="N10317" t="str">
        <f>VLOOKUP(D10317,[1]!Salespeople_Data[#Data],2,0)</f>
        <v>Brian Davis</v>
      </c>
      <c r="O10317" t="str">
        <f>VLOOKUP(E10317,[1]!Customer_Data[#Data],2,0)</f>
        <v>Terry Mills</v>
      </c>
      <c r="P10317" s="15">
        <f t="shared" si="966"/>
        <v>4</v>
      </c>
      <c r="Q10317">
        <f t="shared" si="967"/>
        <v>10</v>
      </c>
      <c r="R10317">
        <f t="shared" si="968"/>
        <v>2019</v>
      </c>
    </row>
    <row r="10318" spans="1:18" x14ac:dyDescent="0.25">
      <c r="A10318" s="6" t="s">
        <v>11344</v>
      </c>
      <c r="B10318" s="6" t="s">
        <v>228</v>
      </c>
      <c r="C10318" s="6" t="s">
        <v>349</v>
      </c>
      <c r="D10318" s="6" t="s">
        <v>264</v>
      </c>
      <c r="E10318" s="6" t="s">
        <v>2624</v>
      </c>
      <c r="F10318" s="10">
        <v>43810</v>
      </c>
      <c r="G10318" s="6">
        <v>1</v>
      </c>
      <c r="H10318" s="11">
        <f>VLOOKUP(B10318,[1]!Product_Data[#Data],4,0)</f>
        <v>1862</v>
      </c>
      <c r="I10318" s="11">
        <f>VLOOKUP(B10318,[1]!Product_Data[#Data],3,0)</f>
        <v>1173</v>
      </c>
      <c r="J10318" s="11">
        <f t="shared" si="969"/>
        <v>1173</v>
      </c>
      <c r="K10318" s="11">
        <f t="shared" si="970"/>
        <v>1862</v>
      </c>
      <c r="L10318" s="11">
        <f t="shared" si="971"/>
        <v>689</v>
      </c>
      <c r="M10318" t="str">
        <f>VLOOKUP(C10318,[1]!Location_Data[#Data],2,0)</f>
        <v>Santa Clara</v>
      </c>
      <c r="N10318" t="str">
        <f>VLOOKUP(D10318,[1]!Salespeople_Data[#Data],2,0)</f>
        <v>Ernest Wheeler</v>
      </c>
      <c r="O10318" t="str">
        <f>VLOOKUP(E10318,[1]!Customer_Data[#Data],2,0)</f>
        <v>Daniel Dixon</v>
      </c>
      <c r="P10318" s="15">
        <f t="shared" si="966"/>
        <v>4</v>
      </c>
      <c r="Q10318">
        <f t="shared" si="967"/>
        <v>12</v>
      </c>
      <c r="R10318">
        <f t="shared" si="968"/>
        <v>2019</v>
      </c>
    </row>
    <row r="10319" spans="1:18" x14ac:dyDescent="0.25">
      <c r="A10319" s="6" t="s">
        <v>11345</v>
      </c>
      <c r="B10319" s="6" t="s">
        <v>818</v>
      </c>
      <c r="C10319" s="6" t="s">
        <v>362</v>
      </c>
      <c r="D10319" s="6" t="s">
        <v>308</v>
      </c>
      <c r="E10319" s="6" t="s">
        <v>233</v>
      </c>
      <c r="F10319" s="10">
        <v>43722</v>
      </c>
      <c r="G10319" s="6">
        <v>1</v>
      </c>
      <c r="H10319" s="11">
        <f>VLOOKUP(B10319,[1]!Product_Data[#Data],4,0)</f>
        <v>1638</v>
      </c>
      <c r="I10319" s="11">
        <f>VLOOKUP(B10319,[1]!Product_Data[#Data],3,0)</f>
        <v>1261</v>
      </c>
      <c r="J10319" s="11">
        <f t="shared" si="969"/>
        <v>1261</v>
      </c>
      <c r="K10319" s="11">
        <f t="shared" si="970"/>
        <v>1638</v>
      </c>
      <c r="L10319" s="11">
        <f t="shared" si="971"/>
        <v>377</v>
      </c>
      <c r="M10319" t="str">
        <f>VLOOKUP(C10319,[1]!Location_Data[#Data],2,0)</f>
        <v>San Bernardino</v>
      </c>
      <c r="N10319" t="str">
        <f>VLOOKUP(D10319,[1]!Salespeople_Data[#Data],2,0)</f>
        <v>Fred Robertson</v>
      </c>
      <c r="O10319" t="str">
        <f>VLOOKUP(E10319,[1]!Customer_Data[#Data],2,0)</f>
        <v>Ralph Nichols</v>
      </c>
      <c r="P10319" s="15">
        <f t="shared" si="966"/>
        <v>7</v>
      </c>
      <c r="Q10319">
        <f t="shared" si="967"/>
        <v>9</v>
      </c>
      <c r="R10319">
        <f t="shared" si="968"/>
        <v>2019</v>
      </c>
    </row>
    <row r="10320" spans="1:18" x14ac:dyDescent="0.25">
      <c r="A10320" s="6" t="s">
        <v>11346</v>
      </c>
      <c r="B10320" s="6" t="s">
        <v>330</v>
      </c>
      <c r="C10320" s="6" t="s">
        <v>272</v>
      </c>
      <c r="D10320" s="6" t="s">
        <v>35</v>
      </c>
      <c r="E10320" s="6" t="s">
        <v>761</v>
      </c>
      <c r="F10320" s="10">
        <v>43534</v>
      </c>
      <c r="G10320" s="6">
        <v>1</v>
      </c>
      <c r="H10320" s="11">
        <f>VLOOKUP(B10320,[1]!Product_Data[#Data],4,0)</f>
        <v>1635</v>
      </c>
      <c r="I10320" s="11">
        <f>VLOOKUP(B10320,[1]!Product_Data[#Data],3,0)</f>
        <v>1046</v>
      </c>
      <c r="J10320" s="11">
        <f t="shared" si="969"/>
        <v>1046</v>
      </c>
      <c r="K10320" s="11">
        <f t="shared" si="970"/>
        <v>1635</v>
      </c>
      <c r="L10320" s="11">
        <f t="shared" si="971"/>
        <v>589</v>
      </c>
      <c r="M10320" t="str">
        <f>VLOOKUP(C10320,[1]!Location_Data[#Data],2,0)</f>
        <v>Torrance</v>
      </c>
      <c r="N10320" t="str">
        <f>VLOOKUP(D10320,[1]!Salespeople_Data[#Data],2,0)</f>
        <v>Charles Harper</v>
      </c>
      <c r="O10320" t="str">
        <f>VLOOKUP(E10320,[1]!Customer_Data[#Data],2,0)</f>
        <v>Thomas Sims</v>
      </c>
      <c r="P10320" s="15">
        <f t="shared" si="966"/>
        <v>1</v>
      </c>
      <c r="Q10320">
        <f t="shared" si="967"/>
        <v>3</v>
      </c>
      <c r="R10320">
        <f t="shared" si="968"/>
        <v>2019</v>
      </c>
    </row>
    <row r="10321" spans="1:18" x14ac:dyDescent="0.25">
      <c r="A10321" s="6" t="s">
        <v>11347</v>
      </c>
      <c r="B10321" s="6" t="s">
        <v>125</v>
      </c>
      <c r="C10321" s="6" t="s">
        <v>596</v>
      </c>
      <c r="D10321" s="6" t="s">
        <v>63</v>
      </c>
      <c r="E10321" s="6" t="s">
        <v>2348</v>
      </c>
      <c r="F10321" s="10">
        <v>43663</v>
      </c>
      <c r="G10321" s="6">
        <v>1</v>
      </c>
      <c r="H10321" s="11">
        <f>VLOOKUP(B10321,[1]!Product_Data[#Data],4,0)</f>
        <v>1826</v>
      </c>
      <c r="I10321" s="11">
        <f>VLOOKUP(B10321,[1]!Product_Data[#Data],3,0)</f>
        <v>1443</v>
      </c>
      <c r="J10321" s="11">
        <f t="shared" si="969"/>
        <v>1443</v>
      </c>
      <c r="K10321" s="11">
        <f t="shared" si="970"/>
        <v>1826</v>
      </c>
      <c r="L10321" s="11">
        <f t="shared" si="971"/>
        <v>383</v>
      </c>
      <c r="M10321" t="str">
        <f>VLOOKUP(C10321,[1]!Location_Data[#Data],2,0)</f>
        <v>Fremont</v>
      </c>
      <c r="N10321" t="str">
        <f>VLOOKUP(D10321,[1]!Salespeople_Data[#Data],2,0)</f>
        <v>Jeremy Mendoza</v>
      </c>
      <c r="O10321" t="str">
        <f>VLOOKUP(E10321,[1]!Customer_Data[#Data],2,0)</f>
        <v>John Long</v>
      </c>
      <c r="P10321" s="15">
        <f t="shared" si="966"/>
        <v>4</v>
      </c>
      <c r="Q10321">
        <f t="shared" si="967"/>
        <v>7</v>
      </c>
      <c r="R10321">
        <f t="shared" si="968"/>
        <v>2019</v>
      </c>
    </row>
    <row r="10322" spans="1:18" x14ac:dyDescent="0.25">
      <c r="A10322" s="6" t="s">
        <v>11348</v>
      </c>
      <c r="B10322" s="6" t="s">
        <v>495</v>
      </c>
      <c r="C10322" s="6" t="s">
        <v>731</v>
      </c>
      <c r="D10322" s="6" t="s">
        <v>53</v>
      </c>
      <c r="E10322" s="6" t="s">
        <v>1032</v>
      </c>
      <c r="F10322" s="10">
        <v>43727</v>
      </c>
      <c r="G10322" s="6">
        <v>1</v>
      </c>
      <c r="H10322" s="11">
        <f>VLOOKUP(B10322,[1]!Product_Data[#Data],4,0)</f>
        <v>1467</v>
      </c>
      <c r="I10322" s="11">
        <f>VLOOKUP(B10322,[1]!Product_Data[#Data],3,0)</f>
        <v>807</v>
      </c>
      <c r="J10322" s="11">
        <f t="shared" si="969"/>
        <v>807</v>
      </c>
      <c r="K10322" s="11">
        <f t="shared" si="970"/>
        <v>1467</v>
      </c>
      <c r="L10322" s="11">
        <f t="shared" si="971"/>
        <v>660</v>
      </c>
      <c r="M10322" t="str">
        <f>VLOOKUP(C10322,[1]!Location_Data[#Data],2,0)</f>
        <v>Costa Mesa</v>
      </c>
      <c r="N10322" t="str">
        <f>VLOOKUP(D10322,[1]!Salespeople_Data[#Data],2,0)</f>
        <v>Scott Mason</v>
      </c>
      <c r="O10322" t="str">
        <f>VLOOKUP(E10322,[1]!Customer_Data[#Data],2,0)</f>
        <v>Sean Alexander</v>
      </c>
      <c r="P10322" s="15">
        <f t="shared" si="966"/>
        <v>5</v>
      </c>
      <c r="Q10322">
        <f t="shared" si="967"/>
        <v>9</v>
      </c>
      <c r="R10322">
        <f t="shared" si="968"/>
        <v>2019</v>
      </c>
    </row>
    <row r="10323" spans="1:18" x14ac:dyDescent="0.25">
      <c r="A10323" s="6" t="s">
        <v>11349</v>
      </c>
      <c r="B10323" s="6" t="s">
        <v>173</v>
      </c>
      <c r="C10323" s="6" t="s">
        <v>272</v>
      </c>
      <c r="D10323" s="6" t="s">
        <v>96</v>
      </c>
      <c r="E10323" s="6" t="s">
        <v>889</v>
      </c>
      <c r="F10323" s="10">
        <v>43586</v>
      </c>
      <c r="G10323" s="6">
        <v>1</v>
      </c>
      <c r="H10323" s="11">
        <f>VLOOKUP(B10323,[1]!Product_Data[#Data],4,0)</f>
        <v>2005</v>
      </c>
      <c r="I10323" s="11">
        <f>VLOOKUP(B10323,[1]!Product_Data[#Data],3,0)</f>
        <v>1223</v>
      </c>
      <c r="J10323" s="11">
        <f t="shared" si="969"/>
        <v>1223</v>
      </c>
      <c r="K10323" s="11">
        <f t="shared" si="970"/>
        <v>2005</v>
      </c>
      <c r="L10323" s="11">
        <f t="shared" si="971"/>
        <v>782</v>
      </c>
      <c r="M10323" t="str">
        <f>VLOOKUP(C10323,[1]!Location_Data[#Data],2,0)</f>
        <v>Torrance</v>
      </c>
      <c r="N10323" t="str">
        <f>VLOOKUP(D10323,[1]!Salespeople_Data[#Data],2,0)</f>
        <v>Brian Thomas</v>
      </c>
      <c r="O10323" t="str">
        <f>VLOOKUP(E10323,[1]!Customer_Data[#Data],2,0)</f>
        <v>Joe Bryant</v>
      </c>
      <c r="P10323" s="15">
        <f t="shared" si="966"/>
        <v>4</v>
      </c>
      <c r="Q10323">
        <f t="shared" si="967"/>
        <v>5</v>
      </c>
      <c r="R10323">
        <f t="shared" si="968"/>
        <v>2019</v>
      </c>
    </row>
    <row r="10324" spans="1:18" x14ac:dyDescent="0.25">
      <c r="A10324" s="6" t="s">
        <v>11350</v>
      </c>
      <c r="B10324" s="6" t="s">
        <v>325</v>
      </c>
      <c r="C10324" s="6" t="s">
        <v>79</v>
      </c>
      <c r="D10324" s="6" t="s">
        <v>413</v>
      </c>
      <c r="E10324" s="6" t="s">
        <v>2969</v>
      </c>
      <c r="F10324" s="10">
        <v>43768</v>
      </c>
      <c r="G10324" s="6">
        <v>1</v>
      </c>
      <c r="H10324" s="11">
        <f>VLOOKUP(B10324,[1]!Product_Data[#Data],4,0)</f>
        <v>1526</v>
      </c>
      <c r="I10324" s="11">
        <f>VLOOKUP(B10324,[1]!Product_Data[#Data],3,0)</f>
        <v>1251</v>
      </c>
      <c r="J10324" s="11">
        <f t="shared" si="969"/>
        <v>1251</v>
      </c>
      <c r="K10324" s="11">
        <f t="shared" si="970"/>
        <v>1526</v>
      </c>
      <c r="L10324" s="11">
        <f t="shared" si="971"/>
        <v>275</v>
      </c>
      <c r="M10324" t="str">
        <f>VLOOKUP(C10324,[1]!Location_Data[#Data],2,0)</f>
        <v>Palmdale</v>
      </c>
      <c r="N10324" t="str">
        <f>VLOOKUP(D10324,[1]!Salespeople_Data[#Data],2,0)</f>
        <v>Kenneth Bradley</v>
      </c>
      <c r="O10324" t="str">
        <f>VLOOKUP(E10324,[1]!Customer_Data[#Data],2,0)</f>
        <v>Daniel Barnes</v>
      </c>
      <c r="P10324" s="15">
        <f t="shared" si="966"/>
        <v>4</v>
      </c>
      <c r="Q10324">
        <f t="shared" si="967"/>
        <v>10</v>
      </c>
      <c r="R10324">
        <f t="shared" si="968"/>
        <v>2019</v>
      </c>
    </row>
    <row r="10325" spans="1:18" x14ac:dyDescent="0.25">
      <c r="A10325" s="6" t="s">
        <v>11351</v>
      </c>
      <c r="B10325" s="6" t="s">
        <v>13</v>
      </c>
      <c r="C10325" s="6" t="s">
        <v>527</v>
      </c>
      <c r="D10325" s="6" t="s">
        <v>116</v>
      </c>
      <c r="E10325" s="6" t="s">
        <v>991</v>
      </c>
      <c r="F10325" s="10">
        <v>43605</v>
      </c>
      <c r="G10325" s="6">
        <v>1</v>
      </c>
      <c r="H10325" s="11">
        <f>VLOOKUP(B10325,[1]!Product_Data[#Data],4,0)</f>
        <v>1022</v>
      </c>
      <c r="I10325" s="11">
        <f>VLOOKUP(B10325,[1]!Product_Data[#Data],3,0)</f>
        <v>818</v>
      </c>
      <c r="J10325" s="11">
        <f t="shared" si="969"/>
        <v>818</v>
      </c>
      <c r="K10325" s="11">
        <f t="shared" si="970"/>
        <v>1022</v>
      </c>
      <c r="L10325" s="11">
        <f t="shared" si="971"/>
        <v>204</v>
      </c>
      <c r="M10325" t="str">
        <f>VLOOKUP(C10325,[1]!Location_Data[#Data],2,0)</f>
        <v>Stockton</v>
      </c>
      <c r="N10325" t="str">
        <f>VLOOKUP(D10325,[1]!Salespeople_Data[#Data],2,0)</f>
        <v>Roger Ramos</v>
      </c>
      <c r="O10325" t="str">
        <f>VLOOKUP(E10325,[1]!Customer_Data[#Data],2,0)</f>
        <v>Russell Boyd</v>
      </c>
      <c r="P10325" s="15">
        <f t="shared" si="966"/>
        <v>2</v>
      </c>
      <c r="Q10325">
        <f t="shared" si="967"/>
        <v>5</v>
      </c>
      <c r="R10325">
        <f t="shared" si="968"/>
        <v>2019</v>
      </c>
    </row>
    <row r="10326" spans="1:18" x14ac:dyDescent="0.25">
      <c r="A10326" s="6" t="s">
        <v>11352</v>
      </c>
      <c r="B10326" s="6" t="s">
        <v>189</v>
      </c>
      <c r="C10326" s="6" t="s">
        <v>186</v>
      </c>
      <c r="D10326" s="6" t="s">
        <v>126</v>
      </c>
      <c r="E10326" s="6" t="s">
        <v>1764</v>
      </c>
      <c r="F10326" s="10">
        <v>43795</v>
      </c>
      <c r="G10326" s="6">
        <v>4</v>
      </c>
      <c r="H10326" s="11">
        <f>VLOOKUP(B10326,[1]!Product_Data[#Data],4,0)</f>
        <v>1783</v>
      </c>
      <c r="I10326" s="11">
        <f>VLOOKUP(B10326,[1]!Product_Data[#Data],3,0)</f>
        <v>1516</v>
      </c>
      <c r="J10326" s="11">
        <f t="shared" si="969"/>
        <v>6064</v>
      </c>
      <c r="K10326" s="11">
        <f t="shared" si="970"/>
        <v>7132</v>
      </c>
      <c r="L10326" s="11">
        <f t="shared" si="971"/>
        <v>1068</v>
      </c>
      <c r="M10326" t="str">
        <f>VLOOKUP(C10326,[1]!Location_Data[#Data],2,0)</f>
        <v>Riverside</v>
      </c>
      <c r="N10326" t="str">
        <f>VLOOKUP(D10326,[1]!Salespeople_Data[#Data],2,0)</f>
        <v>Larry Castillo</v>
      </c>
      <c r="O10326" t="str">
        <f>VLOOKUP(E10326,[1]!Customer_Data[#Data],2,0)</f>
        <v>Ralph Cooper</v>
      </c>
      <c r="P10326" s="15">
        <f t="shared" si="966"/>
        <v>3</v>
      </c>
      <c r="Q10326">
        <f t="shared" si="967"/>
        <v>11</v>
      </c>
      <c r="R10326">
        <f t="shared" si="968"/>
        <v>2019</v>
      </c>
    </row>
    <row r="10327" spans="1:18" x14ac:dyDescent="0.25">
      <c r="A10327" s="6" t="s">
        <v>11353</v>
      </c>
      <c r="B10327" s="6" t="s">
        <v>569</v>
      </c>
      <c r="C10327" s="6" t="s">
        <v>29</v>
      </c>
      <c r="D10327" s="6" t="s">
        <v>359</v>
      </c>
      <c r="E10327" s="6" t="s">
        <v>4102</v>
      </c>
      <c r="F10327" s="10">
        <v>43730</v>
      </c>
      <c r="G10327" s="6">
        <v>2</v>
      </c>
      <c r="H10327" s="11">
        <f>VLOOKUP(B10327,[1]!Product_Data[#Data],4,0)</f>
        <v>1178</v>
      </c>
      <c r="I10327" s="11">
        <f>VLOOKUP(B10327,[1]!Product_Data[#Data],3,0)</f>
        <v>683</v>
      </c>
      <c r="J10327" s="11">
        <f t="shared" si="969"/>
        <v>1366</v>
      </c>
      <c r="K10327" s="11">
        <f t="shared" si="970"/>
        <v>2356</v>
      </c>
      <c r="L10327" s="11">
        <f t="shared" si="971"/>
        <v>990</v>
      </c>
      <c r="M10327" t="str">
        <f>VLOOKUP(C10327,[1]!Location_Data[#Data],2,0)</f>
        <v>Santa Ana</v>
      </c>
      <c r="N10327" t="str">
        <f>VLOOKUP(D10327,[1]!Salespeople_Data[#Data],2,0)</f>
        <v>Eugene Holmes</v>
      </c>
      <c r="O10327" t="str">
        <f>VLOOKUP(E10327,[1]!Customer_Data[#Data],2,0)</f>
        <v>Sean Vasquez</v>
      </c>
      <c r="P10327" s="15">
        <f t="shared" si="966"/>
        <v>1</v>
      </c>
      <c r="Q10327">
        <f t="shared" si="967"/>
        <v>9</v>
      </c>
      <c r="R10327">
        <f t="shared" si="968"/>
        <v>2019</v>
      </c>
    </row>
    <row r="10328" spans="1:18" x14ac:dyDescent="0.25">
      <c r="A10328" s="6" t="s">
        <v>11354</v>
      </c>
      <c r="B10328" s="6" t="s">
        <v>228</v>
      </c>
      <c r="C10328" s="6" t="s">
        <v>316</v>
      </c>
      <c r="D10328" s="6" t="s">
        <v>165</v>
      </c>
      <c r="E10328" s="6" t="s">
        <v>920</v>
      </c>
      <c r="F10328" s="10">
        <v>43636</v>
      </c>
      <c r="G10328" s="6">
        <v>4</v>
      </c>
      <c r="H10328" s="11">
        <f>VLOOKUP(B10328,[1]!Product_Data[#Data],4,0)</f>
        <v>1862</v>
      </c>
      <c r="I10328" s="11">
        <f>VLOOKUP(B10328,[1]!Product_Data[#Data],3,0)</f>
        <v>1173</v>
      </c>
      <c r="J10328" s="11">
        <f t="shared" si="969"/>
        <v>4692</v>
      </c>
      <c r="K10328" s="11">
        <f t="shared" si="970"/>
        <v>7448</v>
      </c>
      <c r="L10328" s="11">
        <f t="shared" si="971"/>
        <v>2756</v>
      </c>
      <c r="M10328" t="str">
        <f>VLOOKUP(C10328,[1]!Location_Data[#Data],2,0)</f>
        <v>East Los Angeles</v>
      </c>
      <c r="N10328" t="str">
        <f>VLOOKUP(D10328,[1]!Salespeople_Data[#Data],2,0)</f>
        <v>Joe Sims</v>
      </c>
      <c r="O10328" t="str">
        <f>VLOOKUP(E10328,[1]!Customer_Data[#Data],2,0)</f>
        <v>Joshua Watkins</v>
      </c>
      <c r="P10328" s="15">
        <f t="shared" si="966"/>
        <v>5</v>
      </c>
      <c r="Q10328">
        <f t="shared" si="967"/>
        <v>6</v>
      </c>
      <c r="R10328">
        <f t="shared" si="968"/>
        <v>2019</v>
      </c>
    </row>
    <row r="10329" spans="1:18" x14ac:dyDescent="0.25">
      <c r="A10329" s="6" t="s">
        <v>11355</v>
      </c>
      <c r="B10329" s="6" t="s">
        <v>275</v>
      </c>
      <c r="C10329" s="6" t="s">
        <v>519</v>
      </c>
      <c r="D10329" s="6" t="s">
        <v>212</v>
      </c>
      <c r="E10329" s="6" t="s">
        <v>1839</v>
      </c>
      <c r="F10329" s="10">
        <v>43481</v>
      </c>
      <c r="G10329" s="6">
        <v>1</v>
      </c>
      <c r="H10329" s="11">
        <f>VLOOKUP(B10329,[1]!Product_Data[#Data],4,0)</f>
        <v>2353</v>
      </c>
      <c r="I10329" s="11">
        <f>VLOOKUP(B10329,[1]!Product_Data[#Data],3,0)</f>
        <v>1788</v>
      </c>
      <c r="J10329" s="11">
        <f t="shared" si="969"/>
        <v>1788</v>
      </c>
      <c r="K10329" s="11">
        <f t="shared" si="970"/>
        <v>2353</v>
      </c>
      <c r="L10329" s="11">
        <f t="shared" si="971"/>
        <v>565</v>
      </c>
      <c r="M10329" t="str">
        <f>VLOOKUP(C10329,[1]!Location_Data[#Data],2,0)</f>
        <v>Anaheim</v>
      </c>
      <c r="N10329" t="str">
        <f>VLOOKUP(D10329,[1]!Salespeople_Data[#Data],2,0)</f>
        <v>Ronald Reed</v>
      </c>
      <c r="O10329" t="str">
        <f>VLOOKUP(E10329,[1]!Customer_Data[#Data],2,0)</f>
        <v>Jason Duncan</v>
      </c>
      <c r="P10329" s="15">
        <f t="shared" si="966"/>
        <v>4</v>
      </c>
      <c r="Q10329">
        <f t="shared" si="967"/>
        <v>1</v>
      </c>
      <c r="R10329">
        <f t="shared" si="968"/>
        <v>2019</v>
      </c>
    </row>
    <row r="10330" spans="1:18" x14ac:dyDescent="0.25">
      <c r="A10330" s="6" t="s">
        <v>11356</v>
      </c>
      <c r="B10330" s="6" t="s">
        <v>400</v>
      </c>
      <c r="C10330" s="6" t="s">
        <v>570</v>
      </c>
      <c r="D10330" s="6" t="s">
        <v>25</v>
      </c>
      <c r="E10330" s="6" t="s">
        <v>2443</v>
      </c>
      <c r="F10330" s="10">
        <v>43574</v>
      </c>
      <c r="G10330" s="6">
        <v>1</v>
      </c>
      <c r="H10330" s="11">
        <f>VLOOKUP(B10330,[1]!Product_Data[#Data],4,0)</f>
        <v>886</v>
      </c>
      <c r="I10330" s="11">
        <f>VLOOKUP(B10330,[1]!Product_Data[#Data],3,0)</f>
        <v>478</v>
      </c>
      <c r="J10330" s="11">
        <f t="shared" si="969"/>
        <v>478</v>
      </c>
      <c r="K10330" s="11">
        <f t="shared" si="970"/>
        <v>886</v>
      </c>
      <c r="L10330" s="11">
        <f t="shared" si="971"/>
        <v>408</v>
      </c>
      <c r="M10330" t="str">
        <f>VLOOKUP(C10330,[1]!Location_Data[#Data],2,0)</f>
        <v>Fresno</v>
      </c>
      <c r="N10330" t="str">
        <f>VLOOKUP(D10330,[1]!Salespeople_Data[#Data],2,0)</f>
        <v>Brian Davis</v>
      </c>
      <c r="O10330" t="str">
        <f>VLOOKUP(E10330,[1]!Customer_Data[#Data],2,0)</f>
        <v>Peter Warren</v>
      </c>
      <c r="P10330" s="15">
        <f t="shared" si="966"/>
        <v>6</v>
      </c>
      <c r="Q10330">
        <f t="shared" si="967"/>
        <v>4</v>
      </c>
      <c r="R10330">
        <f t="shared" si="968"/>
        <v>2019</v>
      </c>
    </row>
    <row r="10331" spans="1:18" x14ac:dyDescent="0.25">
      <c r="A10331" s="6" t="s">
        <v>11357</v>
      </c>
      <c r="B10331" s="6" t="s">
        <v>194</v>
      </c>
      <c r="C10331" s="6" t="s">
        <v>512</v>
      </c>
      <c r="D10331" s="6" t="s">
        <v>298</v>
      </c>
      <c r="E10331" s="6" t="s">
        <v>1431</v>
      </c>
      <c r="F10331" s="10">
        <v>43651</v>
      </c>
      <c r="G10331" s="6">
        <v>1</v>
      </c>
      <c r="H10331" s="11">
        <f>VLOOKUP(B10331,[1]!Product_Data[#Data],4,0)</f>
        <v>1278</v>
      </c>
      <c r="I10331" s="11">
        <f>VLOOKUP(B10331,[1]!Product_Data[#Data],3,0)</f>
        <v>665</v>
      </c>
      <c r="J10331" s="11">
        <f t="shared" si="969"/>
        <v>665</v>
      </c>
      <c r="K10331" s="11">
        <f t="shared" si="970"/>
        <v>1278</v>
      </c>
      <c r="L10331" s="11">
        <f t="shared" si="971"/>
        <v>613</v>
      </c>
      <c r="M10331" t="str">
        <f>VLOOKUP(C10331,[1]!Location_Data[#Data],2,0)</f>
        <v>Long Beach</v>
      </c>
      <c r="N10331" t="str">
        <f>VLOOKUP(D10331,[1]!Salespeople_Data[#Data],2,0)</f>
        <v>Kenneth Fields</v>
      </c>
      <c r="O10331" t="str">
        <f>VLOOKUP(E10331,[1]!Customer_Data[#Data],2,0)</f>
        <v>Fred Reid</v>
      </c>
      <c r="P10331" s="15">
        <f t="shared" si="966"/>
        <v>6</v>
      </c>
      <c r="Q10331">
        <f t="shared" si="967"/>
        <v>7</v>
      </c>
      <c r="R10331">
        <f t="shared" si="968"/>
        <v>2019</v>
      </c>
    </row>
    <row r="10332" spans="1:18" x14ac:dyDescent="0.25">
      <c r="A10332" s="6" t="s">
        <v>11358</v>
      </c>
      <c r="B10332" s="6" t="s">
        <v>305</v>
      </c>
      <c r="C10332" s="6" t="s">
        <v>467</v>
      </c>
      <c r="D10332" s="6" t="s">
        <v>225</v>
      </c>
      <c r="E10332" s="6" t="s">
        <v>1820</v>
      </c>
      <c r="F10332" s="10">
        <v>43537</v>
      </c>
      <c r="G10332" s="6">
        <v>3</v>
      </c>
      <c r="H10332" s="11">
        <f>VLOOKUP(B10332,[1]!Product_Data[#Data],4,0)</f>
        <v>504</v>
      </c>
      <c r="I10332" s="11">
        <f>VLOOKUP(B10332,[1]!Product_Data[#Data],3,0)</f>
        <v>408</v>
      </c>
      <c r="J10332" s="11">
        <f t="shared" si="969"/>
        <v>1224</v>
      </c>
      <c r="K10332" s="11">
        <f t="shared" si="970"/>
        <v>1512</v>
      </c>
      <c r="L10332" s="11">
        <f t="shared" si="971"/>
        <v>288</v>
      </c>
      <c r="M10332" t="str">
        <f>VLOOKUP(C10332,[1]!Location_Data[#Data],2,0)</f>
        <v>Garden Grove</v>
      </c>
      <c r="N10332" t="str">
        <f>VLOOKUP(D10332,[1]!Salespeople_Data[#Data],2,0)</f>
        <v>Andrew Bowman</v>
      </c>
      <c r="O10332" t="str">
        <f>VLOOKUP(E10332,[1]!Customer_Data[#Data],2,0)</f>
        <v>Victor Scott</v>
      </c>
      <c r="P10332" s="15">
        <f t="shared" si="966"/>
        <v>4</v>
      </c>
      <c r="Q10332">
        <f t="shared" si="967"/>
        <v>3</v>
      </c>
      <c r="R10332">
        <f t="shared" si="968"/>
        <v>2019</v>
      </c>
    </row>
    <row r="10333" spans="1:18" x14ac:dyDescent="0.25">
      <c r="A10333" s="6" t="s">
        <v>11359</v>
      </c>
      <c r="B10333" s="6" t="s">
        <v>69</v>
      </c>
      <c r="C10333" s="6" t="s">
        <v>9</v>
      </c>
      <c r="D10333" s="6" t="s">
        <v>126</v>
      </c>
      <c r="E10333" s="6" t="s">
        <v>2076</v>
      </c>
      <c r="F10333" s="10">
        <v>43580</v>
      </c>
      <c r="G10333" s="6">
        <v>1</v>
      </c>
      <c r="H10333" s="11">
        <f>VLOOKUP(B10333,[1]!Product_Data[#Data],4,0)</f>
        <v>1351</v>
      </c>
      <c r="I10333" s="11">
        <f>VLOOKUP(B10333,[1]!Product_Data[#Data],3,0)</f>
        <v>1108</v>
      </c>
      <c r="J10333" s="11">
        <f t="shared" si="969"/>
        <v>1108</v>
      </c>
      <c r="K10333" s="11">
        <f t="shared" si="970"/>
        <v>1351</v>
      </c>
      <c r="L10333" s="11">
        <f t="shared" si="971"/>
        <v>243</v>
      </c>
      <c r="M10333" t="str">
        <f>VLOOKUP(C10333,[1]!Location_Data[#Data],2,0)</f>
        <v>San Mateo</v>
      </c>
      <c r="N10333" t="str">
        <f>VLOOKUP(D10333,[1]!Salespeople_Data[#Data],2,0)</f>
        <v>Larry Castillo</v>
      </c>
      <c r="O10333" t="str">
        <f>VLOOKUP(E10333,[1]!Customer_Data[#Data],2,0)</f>
        <v>Keith Robinson</v>
      </c>
      <c r="P10333" s="15">
        <f t="shared" si="966"/>
        <v>5</v>
      </c>
      <c r="Q10333">
        <f t="shared" si="967"/>
        <v>4</v>
      </c>
      <c r="R10333">
        <f t="shared" si="968"/>
        <v>2019</v>
      </c>
    </row>
    <row r="10334" spans="1:18" x14ac:dyDescent="0.25">
      <c r="A10334" s="6" t="s">
        <v>11360</v>
      </c>
      <c r="B10334" s="6" t="s">
        <v>144</v>
      </c>
      <c r="C10334" s="6" t="s">
        <v>215</v>
      </c>
      <c r="D10334" s="6" t="s">
        <v>345</v>
      </c>
      <c r="E10334" s="6" t="s">
        <v>3226</v>
      </c>
      <c r="F10334" s="10">
        <v>43753</v>
      </c>
      <c r="G10334" s="6">
        <v>2</v>
      </c>
      <c r="H10334" s="11">
        <f>VLOOKUP(B10334,[1]!Product_Data[#Data],4,0)</f>
        <v>2410</v>
      </c>
      <c r="I10334" s="11">
        <f>VLOOKUP(B10334,[1]!Product_Data[#Data],3,0)</f>
        <v>1518</v>
      </c>
      <c r="J10334" s="11">
        <f t="shared" si="969"/>
        <v>3036</v>
      </c>
      <c r="K10334" s="11">
        <f t="shared" si="970"/>
        <v>4820</v>
      </c>
      <c r="L10334" s="11">
        <f t="shared" si="971"/>
        <v>1784</v>
      </c>
      <c r="M10334" t="str">
        <f>VLOOKUP(C10334,[1]!Location_Data[#Data],2,0)</f>
        <v>El Cajon</v>
      </c>
      <c r="N10334" t="str">
        <f>VLOOKUP(D10334,[1]!Salespeople_Data[#Data],2,0)</f>
        <v>Larry Marshall</v>
      </c>
      <c r="O10334" t="str">
        <f>VLOOKUP(E10334,[1]!Customer_Data[#Data],2,0)</f>
        <v>Alan Thomas</v>
      </c>
      <c r="P10334" s="15">
        <f t="shared" si="966"/>
        <v>3</v>
      </c>
      <c r="Q10334">
        <f t="shared" si="967"/>
        <v>10</v>
      </c>
      <c r="R10334">
        <f t="shared" si="968"/>
        <v>2019</v>
      </c>
    </row>
    <row r="10335" spans="1:18" x14ac:dyDescent="0.25">
      <c r="A10335" s="6" t="s">
        <v>11361</v>
      </c>
      <c r="B10335" s="6" t="s">
        <v>238</v>
      </c>
      <c r="C10335" s="6" t="s">
        <v>34</v>
      </c>
      <c r="D10335" s="6" t="s">
        <v>191</v>
      </c>
      <c r="E10335" s="6" t="s">
        <v>433</v>
      </c>
      <c r="F10335" s="10">
        <v>43519</v>
      </c>
      <c r="G10335" s="6">
        <v>3</v>
      </c>
      <c r="H10335" s="11">
        <f>VLOOKUP(B10335,[1]!Product_Data[#Data],4,0)</f>
        <v>871</v>
      </c>
      <c r="I10335" s="11">
        <f>VLOOKUP(B10335,[1]!Product_Data[#Data],3,0)</f>
        <v>540</v>
      </c>
      <c r="J10335" s="11">
        <f t="shared" si="969"/>
        <v>1620</v>
      </c>
      <c r="K10335" s="11">
        <f t="shared" si="970"/>
        <v>2613</v>
      </c>
      <c r="L10335" s="11">
        <f t="shared" si="971"/>
        <v>993</v>
      </c>
      <c r="M10335" t="str">
        <f>VLOOKUP(C10335,[1]!Location_Data[#Data],2,0)</f>
        <v>Inglewood</v>
      </c>
      <c r="N10335" t="str">
        <f>VLOOKUP(D10335,[1]!Salespeople_Data[#Data],2,0)</f>
        <v>Robert Reed</v>
      </c>
      <c r="O10335" t="str">
        <f>VLOOKUP(E10335,[1]!Customer_Data[#Data],2,0)</f>
        <v>Thomas Campbell</v>
      </c>
      <c r="P10335" s="15">
        <f t="shared" si="966"/>
        <v>7</v>
      </c>
      <c r="Q10335">
        <f t="shared" si="967"/>
        <v>2</v>
      </c>
      <c r="R10335">
        <f t="shared" si="968"/>
        <v>2019</v>
      </c>
    </row>
    <row r="10336" spans="1:18" x14ac:dyDescent="0.25">
      <c r="A10336" s="6" t="s">
        <v>11362</v>
      </c>
      <c r="B10336" s="6" t="s">
        <v>144</v>
      </c>
      <c r="C10336" s="6" t="s">
        <v>490</v>
      </c>
      <c r="D10336" s="6" t="s">
        <v>165</v>
      </c>
      <c r="E10336" s="6" t="s">
        <v>1872</v>
      </c>
      <c r="F10336" s="10">
        <v>43467</v>
      </c>
      <c r="G10336" s="6">
        <v>3</v>
      </c>
      <c r="H10336" s="11">
        <f>VLOOKUP(B10336,[1]!Product_Data[#Data],4,0)</f>
        <v>2410</v>
      </c>
      <c r="I10336" s="11">
        <f>VLOOKUP(B10336,[1]!Product_Data[#Data],3,0)</f>
        <v>1518</v>
      </c>
      <c r="J10336" s="11">
        <f t="shared" si="969"/>
        <v>4554</v>
      </c>
      <c r="K10336" s="11">
        <f t="shared" si="970"/>
        <v>7230</v>
      </c>
      <c r="L10336" s="11">
        <f t="shared" si="971"/>
        <v>2676</v>
      </c>
      <c r="M10336" t="str">
        <f>VLOOKUP(C10336,[1]!Location_Data[#Data],2,0)</f>
        <v>Temecula</v>
      </c>
      <c r="N10336" t="str">
        <f>VLOOKUP(D10336,[1]!Salespeople_Data[#Data],2,0)</f>
        <v>Joe Sims</v>
      </c>
      <c r="O10336" t="str">
        <f>VLOOKUP(E10336,[1]!Customer_Data[#Data],2,0)</f>
        <v>Henry Bishop</v>
      </c>
      <c r="P10336" s="15">
        <f t="shared" si="966"/>
        <v>4</v>
      </c>
      <c r="Q10336">
        <f t="shared" si="967"/>
        <v>1</v>
      </c>
      <c r="R10336">
        <f t="shared" si="968"/>
        <v>2019</v>
      </c>
    </row>
    <row r="10337" spans="1:18" x14ac:dyDescent="0.25">
      <c r="A10337" s="6" t="s">
        <v>11363</v>
      </c>
      <c r="B10337" s="6" t="s">
        <v>431</v>
      </c>
      <c r="C10337" s="6" t="s">
        <v>79</v>
      </c>
      <c r="D10337" s="6" t="s">
        <v>49</v>
      </c>
      <c r="E10337" s="6" t="s">
        <v>1205</v>
      </c>
      <c r="F10337" s="10">
        <v>43646</v>
      </c>
      <c r="G10337" s="6">
        <v>2</v>
      </c>
      <c r="H10337" s="11">
        <f>VLOOKUP(B10337,[1]!Product_Data[#Data],4,0)</f>
        <v>290</v>
      </c>
      <c r="I10337" s="11">
        <f>VLOOKUP(B10337,[1]!Product_Data[#Data],3,0)</f>
        <v>200</v>
      </c>
      <c r="J10337" s="11">
        <f t="shared" si="969"/>
        <v>400</v>
      </c>
      <c r="K10337" s="11">
        <f t="shared" si="970"/>
        <v>580</v>
      </c>
      <c r="L10337" s="11">
        <f t="shared" si="971"/>
        <v>180</v>
      </c>
      <c r="M10337" t="str">
        <f>VLOOKUP(C10337,[1]!Location_Data[#Data],2,0)</f>
        <v>Palmdale</v>
      </c>
      <c r="N10337" t="str">
        <f>VLOOKUP(D10337,[1]!Salespeople_Data[#Data],2,0)</f>
        <v>Walter Cook</v>
      </c>
      <c r="O10337" t="str">
        <f>VLOOKUP(E10337,[1]!Customer_Data[#Data],2,0)</f>
        <v>Jesse Hill</v>
      </c>
      <c r="P10337" s="15">
        <f t="shared" si="966"/>
        <v>1</v>
      </c>
      <c r="Q10337">
        <f t="shared" si="967"/>
        <v>6</v>
      </c>
      <c r="R10337">
        <f t="shared" si="968"/>
        <v>2019</v>
      </c>
    </row>
    <row r="10338" spans="1:18" x14ac:dyDescent="0.25">
      <c r="A10338" s="6" t="s">
        <v>11364</v>
      </c>
      <c r="B10338" s="6" t="s">
        <v>86</v>
      </c>
      <c r="C10338" s="6" t="s">
        <v>469</v>
      </c>
      <c r="D10338" s="6" t="s">
        <v>257</v>
      </c>
      <c r="E10338" s="6" t="s">
        <v>816</v>
      </c>
      <c r="F10338" s="10">
        <v>43778</v>
      </c>
      <c r="G10338" s="6">
        <v>4</v>
      </c>
      <c r="H10338" s="11">
        <f>VLOOKUP(B10338,[1]!Product_Data[#Data],4,0)</f>
        <v>1725</v>
      </c>
      <c r="I10338" s="11">
        <f>VLOOKUP(B10338,[1]!Product_Data[#Data],3,0)</f>
        <v>1363</v>
      </c>
      <c r="J10338" s="11">
        <f t="shared" si="969"/>
        <v>5452</v>
      </c>
      <c r="K10338" s="11">
        <f t="shared" si="970"/>
        <v>6900</v>
      </c>
      <c r="L10338" s="11">
        <f t="shared" si="971"/>
        <v>1448</v>
      </c>
      <c r="M10338" t="str">
        <f>VLOOKUP(C10338,[1]!Location_Data[#Data],2,0)</f>
        <v>Escondido</v>
      </c>
      <c r="N10338" t="str">
        <f>VLOOKUP(D10338,[1]!Salespeople_Data[#Data],2,0)</f>
        <v>Jerry Perry</v>
      </c>
      <c r="O10338" t="str">
        <f>VLOOKUP(E10338,[1]!Customer_Data[#Data],2,0)</f>
        <v>Steven Martinez</v>
      </c>
      <c r="P10338" s="15">
        <f t="shared" si="966"/>
        <v>7</v>
      </c>
      <c r="Q10338">
        <f t="shared" si="967"/>
        <v>11</v>
      </c>
      <c r="R10338">
        <f t="shared" si="968"/>
        <v>2019</v>
      </c>
    </row>
    <row r="10339" spans="1:18" x14ac:dyDescent="0.25">
      <c r="A10339" s="6" t="s">
        <v>11365</v>
      </c>
      <c r="B10339" s="6" t="s">
        <v>155</v>
      </c>
      <c r="C10339" s="6" t="s">
        <v>174</v>
      </c>
      <c r="D10339" s="6" t="s">
        <v>308</v>
      </c>
      <c r="E10339" s="6" t="s">
        <v>1536</v>
      </c>
      <c r="F10339" s="10">
        <v>43587</v>
      </c>
      <c r="G10339" s="6">
        <v>1</v>
      </c>
      <c r="H10339" s="11">
        <f>VLOOKUP(B10339,[1]!Product_Data[#Data],4,0)</f>
        <v>1353</v>
      </c>
      <c r="I10339" s="11">
        <f>VLOOKUP(B10339,[1]!Product_Data[#Data],3,0)</f>
        <v>947</v>
      </c>
      <c r="J10339" s="11">
        <f t="shared" si="969"/>
        <v>947</v>
      </c>
      <c r="K10339" s="11">
        <f t="shared" si="970"/>
        <v>1353</v>
      </c>
      <c r="L10339" s="11">
        <f t="shared" si="971"/>
        <v>406</v>
      </c>
      <c r="M10339" t="str">
        <f>VLOOKUP(C10339,[1]!Location_Data[#Data],2,0)</f>
        <v>Norwalk</v>
      </c>
      <c r="N10339" t="str">
        <f>VLOOKUP(D10339,[1]!Salespeople_Data[#Data],2,0)</f>
        <v>Fred Robertson</v>
      </c>
      <c r="O10339" t="str">
        <f>VLOOKUP(E10339,[1]!Customer_Data[#Data],2,0)</f>
        <v>Sean Snyder</v>
      </c>
      <c r="P10339" s="15">
        <f t="shared" si="966"/>
        <v>5</v>
      </c>
      <c r="Q10339">
        <f t="shared" si="967"/>
        <v>5</v>
      </c>
      <c r="R10339">
        <f t="shared" si="968"/>
        <v>2019</v>
      </c>
    </row>
    <row r="10340" spans="1:18" x14ac:dyDescent="0.25">
      <c r="A10340" s="6" t="s">
        <v>11366</v>
      </c>
      <c r="B10340" s="6" t="s">
        <v>340</v>
      </c>
      <c r="C10340" s="6" t="s">
        <v>331</v>
      </c>
      <c r="D10340" s="6" t="s">
        <v>116</v>
      </c>
      <c r="E10340" s="6" t="s">
        <v>2409</v>
      </c>
      <c r="F10340" s="10">
        <v>43512</v>
      </c>
      <c r="G10340" s="6">
        <v>4</v>
      </c>
      <c r="H10340" s="11">
        <f>VLOOKUP(B10340,[1]!Product_Data[#Data],4,0)</f>
        <v>1967</v>
      </c>
      <c r="I10340" s="11">
        <f>VLOOKUP(B10340,[1]!Product_Data[#Data],3,0)</f>
        <v>1397</v>
      </c>
      <c r="J10340" s="11">
        <f t="shared" si="969"/>
        <v>5588</v>
      </c>
      <c r="K10340" s="11">
        <f t="shared" si="970"/>
        <v>7868</v>
      </c>
      <c r="L10340" s="11">
        <f t="shared" si="971"/>
        <v>2280</v>
      </c>
      <c r="M10340" t="str">
        <f>VLOOKUP(C10340,[1]!Location_Data[#Data],2,0)</f>
        <v>Sunnyvale</v>
      </c>
      <c r="N10340" t="str">
        <f>VLOOKUP(D10340,[1]!Salespeople_Data[#Data],2,0)</f>
        <v>Roger Ramos</v>
      </c>
      <c r="O10340" t="str">
        <f>VLOOKUP(E10340,[1]!Customer_Data[#Data],2,0)</f>
        <v>Daniel Carroll</v>
      </c>
      <c r="P10340" s="15">
        <f t="shared" si="966"/>
        <v>7</v>
      </c>
      <c r="Q10340">
        <f t="shared" si="967"/>
        <v>2</v>
      </c>
      <c r="R10340">
        <f t="shared" si="968"/>
        <v>2019</v>
      </c>
    </row>
    <row r="10341" spans="1:18" x14ac:dyDescent="0.25">
      <c r="A10341" s="6" t="s">
        <v>11367</v>
      </c>
      <c r="B10341" s="6" t="s">
        <v>203</v>
      </c>
      <c r="C10341" s="6" t="s">
        <v>186</v>
      </c>
      <c r="D10341" s="6" t="s">
        <v>191</v>
      </c>
      <c r="E10341" s="6" t="s">
        <v>2018</v>
      </c>
      <c r="F10341" s="10">
        <v>43775</v>
      </c>
      <c r="G10341" s="6">
        <v>1</v>
      </c>
      <c r="H10341" s="11">
        <f>VLOOKUP(B10341,[1]!Product_Data[#Data],4,0)</f>
        <v>1414</v>
      </c>
      <c r="I10341" s="11">
        <f>VLOOKUP(B10341,[1]!Product_Data[#Data],3,0)</f>
        <v>962</v>
      </c>
      <c r="J10341" s="11">
        <f t="shared" si="969"/>
        <v>962</v>
      </c>
      <c r="K10341" s="11">
        <f t="shared" si="970"/>
        <v>1414</v>
      </c>
      <c r="L10341" s="11">
        <f t="shared" si="971"/>
        <v>452</v>
      </c>
      <c r="M10341" t="str">
        <f>VLOOKUP(C10341,[1]!Location_Data[#Data],2,0)</f>
        <v>Riverside</v>
      </c>
      <c r="N10341" t="str">
        <f>VLOOKUP(D10341,[1]!Salespeople_Data[#Data],2,0)</f>
        <v>Robert Reed</v>
      </c>
      <c r="O10341" t="str">
        <f>VLOOKUP(E10341,[1]!Customer_Data[#Data],2,0)</f>
        <v>Paul Chapman</v>
      </c>
      <c r="P10341" s="15">
        <f t="shared" si="966"/>
        <v>4</v>
      </c>
      <c r="Q10341">
        <f t="shared" si="967"/>
        <v>11</v>
      </c>
      <c r="R10341">
        <f t="shared" si="968"/>
        <v>2019</v>
      </c>
    </row>
    <row r="10342" spans="1:18" x14ac:dyDescent="0.25">
      <c r="A10342" s="6" t="s">
        <v>11368</v>
      </c>
      <c r="B10342" s="6" t="s">
        <v>348</v>
      </c>
      <c r="C10342" s="6" t="s">
        <v>29</v>
      </c>
      <c r="D10342" s="6" t="s">
        <v>63</v>
      </c>
      <c r="E10342" s="6" t="s">
        <v>694</v>
      </c>
      <c r="F10342" s="10">
        <v>43677</v>
      </c>
      <c r="G10342" s="6">
        <v>4</v>
      </c>
      <c r="H10342" s="11">
        <f>VLOOKUP(B10342,[1]!Product_Data[#Data],4,0)</f>
        <v>603</v>
      </c>
      <c r="I10342" s="11">
        <f>VLOOKUP(B10342,[1]!Product_Data[#Data],3,0)</f>
        <v>416</v>
      </c>
      <c r="J10342" s="11">
        <f t="shared" si="969"/>
        <v>1664</v>
      </c>
      <c r="K10342" s="11">
        <f t="shared" si="970"/>
        <v>2412</v>
      </c>
      <c r="L10342" s="11">
        <f t="shared" si="971"/>
        <v>748</v>
      </c>
      <c r="M10342" t="str">
        <f>VLOOKUP(C10342,[1]!Location_Data[#Data],2,0)</f>
        <v>Santa Ana</v>
      </c>
      <c r="N10342" t="str">
        <f>VLOOKUP(D10342,[1]!Salespeople_Data[#Data],2,0)</f>
        <v>Jeremy Mendoza</v>
      </c>
      <c r="O10342" t="str">
        <f>VLOOKUP(E10342,[1]!Customer_Data[#Data],2,0)</f>
        <v>Ronald Burns</v>
      </c>
      <c r="P10342" s="15">
        <f t="shared" si="966"/>
        <v>4</v>
      </c>
      <c r="Q10342">
        <f t="shared" si="967"/>
        <v>7</v>
      </c>
      <c r="R10342">
        <f t="shared" si="968"/>
        <v>2019</v>
      </c>
    </row>
    <row r="10343" spans="1:18" x14ac:dyDescent="0.25">
      <c r="A10343" s="6" t="s">
        <v>11369</v>
      </c>
      <c r="B10343" s="6" t="s">
        <v>1149</v>
      </c>
      <c r="C10343" s="6" t="s">
        <v>380</v>
      </c>
      <c r="D10343" s="6" t="s">
        <v>170</v>
      </c>
      <c r="E10343" s="6" t="s">
        <v>183</v>
      </c>
      <c r="F10343" s="10">
        <v>43673</v>
      </c>
      <c r="G10343" s="6">
        <v>1</v>
      </c>
      <c r="H10343" s="11">
        <f>VLOOKUP(B10343,[1]!Product_Data[#Data],4,0)</f>
        <v>847</v>
      </c>
      <c r="I10343" s="11">
        <f>VLOOKUP(B10343,[1]!Product_Data[#Data],3,0)</f>
        <v>534</v>
      </c>
      <c r="J10343" s="11">
        <f t="shared" si="969"/>
        <v>534</v>
      </c>
      <c r="K10343" s="11">
        <f t="shared" si="970"/>
        <v>847</v>
      </c>
      <c r="L10343" s="11">
        <f t="shared" si="971"/>
        <v>313</v>
      </c>
      <c r="M10343" t="str">
        <f>VLOOKUP(C10343,[1]!Location_Data[#Data],2,0)</f>
        <v>Los Angeles</v>
      </c>
      <c r="N10343" t="str">
        <f>VLOOKUP(D10343,[1]!Salespeople_Data[#Data],2,0)</f>
        <v>Sean Miller</v>
      </c>
      <c r="O10343" t="str">
        <f>VLOOKUP(E10343,[1]!Customer_Data[#Data],2,0)</f>
        <v>Jerry Reed</v>
      </c>
      <c r="P10343" s="15">
        <f t="shared" si="966"/>
        <v>7</v>
      </c>
      <c r="Q10343">
        <f t="shared" si="967"/>
        <v>7</v>
      </c>
      <c r="R10343">
        <f t="shared" si="968"/>
        <v>2019</v>
      </c>
    </row>
    <row r="10344" spans="1:18" x14ac:dyDescent="0.25">
      <c r="A10344" s="6" t="s">
        <v>11370</v>
      </c>
      <c r="B10344" s="6" t="s">
        <v>78</v>
      </c>
      <c r="C10344" s="6" t="s">
        <v>380</v>
      </c>
      <c r="D10344" s="6" t="s">
        <v>25</v>
      </c>
      <c r="E10344" s="6" t="s">
        <v>582</v>
      </c>
      <c r="F10344" s="10">
        <v>43597</v>
      </c>
      <c r="G10344" s="6">
        <v>1</v>
      </c>
      <c r="H10344" s="11">
        <f>VLOOKUP(B10344,[1]!Product_Data[#Data],4,0)</f>
        <v>1380</v>
      </c>
      <c r="I10344" s="11">
        <f>VLOOKUP(B10344,[1]!Product_Data[#Data],3,0)</f>
        <v>1090</v>
      </c>
      <c r="J10344" s="11">
        <f t="shared" si="969"/>
        <v>1090</v>
      </c>
      <c r="K10344" s="11">
        <f t="shared" si="970"/>
        <v>1380</v>
      </c>
      <c r="L10344" s="11">
        <f t="shared" si="971"/>
        <v>290</v>
      </c>
      <c r="M10344" t="str">
        <f>VLOOKUP(C10344,[1]!Location_Data[#Data],2,0)</f>
        <v>Los Angeles</v>
      </c>
      <c r="N10344" t="str">
        <f>VLOOKUP(D10344,[1]!Salespeople_Data[#Data],2,0)</f>
        <v>Brian Davis</v>
      </c>
      <c r="O10344" t="str">
        <f>VLOOKUP(E10344,[1]!Customer_Data[#Data],2,0)</f>
        <v>Russell Nelson</v>
      </c>
      <c r="P10344" s="15">
        <f t="shared" si="966"/>
        <v>1</v>
      </c>
      <c r="Q10344">
        <f t="shared" si="967"/>
        <v>5</v>
      </c>
      <c r="R10344">
        <f t="shared" si="968"/>
        <v>2019</v>
      </c>
    </row>
    <row r="10345" spans="1:18" x14ac:dyDescent="0.25">
      <c r="A10345" s="6" t="s">
        <v>11371</v>
      </c>
      <c r="B10345" s="6" t="s">
        <v>56</v>
      </c>
      <c r="C10345" s="6" t="s">
        <v>272</v>
      </c>
      <c r="D10345" s="6" t="s">
        <v>101</v>
      </c>
      <c r="E10345" s="6" t="s">
        <v>2409</v>
      </c>
      <c r="F10345" s="10">
        <v>43674</v>
      </c>
      <c r="G10345" s="6">
        <v>3</v>
      </c>
      <c r="H10345" s="11">
        <f>VLOOKUP(B10345,[1]!Product_Data[#Data],4,0)</f>
        <v>1848</v>
      </c>
      <c r="I10345" s="11">
        <f>VLOOKUP(B10345,[1]!Product_Data[#Data],3,0)</f>
        <v>1294</v>
      </c>
      <c r="J10345" s="11">
        <f t="shared" si="969"/>
        <v>3882</v>
      </c>
      <c r="K10345" s="11">
        <f t="shared" si="970"/>
        <v>5544</v>
      </c>
      <c r="L10345" s="11">
        <f t="shared" si="971"/>
        <v>1662</v>
      </c>
      <c r="M10345" t="str">
        <f>VLOOKUP(C10345,[1]!Location_Data[#Data],2,0)</f>
        <v>Torrance</v>
      </c>
      <c r="N10345" t="str">
        <f>VLOOKUP(D10345,[1]!Salespeople_Data[#Data],2,0)</f>
        <v>Scott Clark</v>
      </c>
      <c r="O10345" t="str">
        <f>VLOOKUP(E10345,[1]!Customer_Data[#Data],2,0)</f>
        <v>Daniel Carroll</v>
      </c>
      <c r="P10345" s="15">
        <f t="shared" si="966"/>
        <v>1</v>
      </c>
      <c r="Q10345">
        <f t="shared" si="967"/>
        <v>7</v>
      </c>
      <c r="R10345">
        <f t="shared" si="968"/>
        <v>2019</v>
      </c>
    </row>
    <row r="10346" spans="1:18" x14ac:dyDescent="0.25">
      <c r="A10346" s="6" t="s">
        <v>11372</v>
      </c>
      <c r="B10346" s="6" t="s">
        <v>139</v>
      </c>
      <c r="C10346" s="6" t="s">
        <v>519</v>
      </c>
      <c r="D10346" s="6" t="s">
        <v>269</v>
      </c>
      <c r="E10346" s="6" t="s">
        <v>6347</v>
      </c>
      <c r="F10346" s="10">
        <v>43557</v>
      </c>
      <c r="G10346" s="6">
        <v>1</v>
      </c>
      <c r="H10346" s="11">
        <f>VLOOKUP(B10346,[1]!Product_Data[#Data],4,0)</f>
        <v>817</v>
      </c>
      <c r="I10346" s="11">
        <f>VLOOKUP(B10346,[1]!Product_Data[#Data],3,0)</f>
        <v>409</v>
      </c>
      <c r="J10346" s="11">
        <f t="shared" si="969"/>
        <v>409</v>
      </c>
      <c r="K10346" s="11">
        <f t="shared" si="970"/>
        <v>817</v>
      </c>
      <c r="L10346" s="11">
        <f t="shared" si="971"/>
        <v>408</v>
      </c>
      <c r="M10346" t="str">
        <f>VLOOKUP(C10346,[1]!Location_Data[#Data],2,0)</f>
        <v>Anaheim</v>
      </c>
      <c r="N10346" t="str">
        <f>VLOOKUP(D10346,[1]!Salespeople_Data[#Data],2,0)</f>
        <v>Kevin Butler</v>
      </c>
      <c r="O10346" t="str">
        <f>VLOOKUP(E10346,[1]!Customer_Data[#Data],2,0)</f>
        <v>Aaron Johnson</v>
      </c>
      <c r="P10346" s="15">
        <f t="shared" si="966"/>
        <v>3</v>
      </c>
      <c r="Q10346">
        <f t="shared" si="967"/>
        <v>4</v>
      </c>
      <c r="R10346">
        <f t="shared" si="968"/>
        <v>2019</v>
      </c>
    </row>
    <row r="10347" spans="1:18" x14ac:dyDescent="0.25">
      <c r="A10347" s="6" t="s">
        <v>11373</v>
      </c>
      <c r="B10347" s="6" t="s">
        <v>189</v>
      </c>
      <c r="C10347" s="6" t="s">
        <v>195</v>
      </c>
      <c r="D10347" s="6" t="s">
        <v>30</v>
      </c>
      <c r="E10347" s="6" t="s">
        <v>1453</v>
      </c>
      <c r="F10347" s="10">
        <v>43497</v>
      </c>
      <c r="G10347" s="6">
        <v>1</v>
      </c>
      <c r="H10347" s="11">
        <f>VLOOKUP(B10347,[1]!Product_Data[#Data],4,0)</f>
        <v>1783</v>
      </c>
      <c r="I10347" s="11">
        <f>VLOOKUP(B10347,[1]!Product_Data[#Data],3,0)</f>
        <v>1516</v>
      </c>
      <c r="J10347" s="11">
        <f t="shared" si="969"/>
        <v>1516</v>
      </c>
      <c r="K10347" s="11">
        <f t="shared" si="970"/>
        <v>1783</v>
      </c>
      <c r="L10347" s="11">
        <f t="shared" si="971"/>
        <v>267</v>
      </c>
      <c r="M10347" t="str">
        <f>VLOOKUP(C10347,[1]!Location_Data[#Data],2,0)</f>
        <v>Pomona</v>
      </c>
      <c r="N10347" t="str">
        <f>VLOOKUP(D10347,[1]!Salespeople_Data[#Data],2,0)</f>
        <v>Carl Hall</v>
      </c>
      <c r="O10347" t="str">
        <f>VLOOKUP(E10347,[1]!Customer_Data[#Data],2,0)</f>
        <v>Henry Stanley</v>
      </c>
      <c r="P10347" s="15">
        <f t="shared" si="966"/>
        <v>6</v>
      </c>
      <c r="Q10347">
        <f t="shared" si="967"/>
        <v>2</v>
      </c>
      <c r="R10347">
        <f t="shared" si="968"/>
        <v>2019</v>
      </c>
    </row>
    <row r="10348" spans="1:18" x14ac:dyDescent="0.25">
      <c r="A10348" s="6" t="s">
        <v>11374</v>
      </c>
      <c r="B10348" s="6" t="s">
        <v>668</v>
      </c>
      <c r="C10348" s="6" t="s">
        <v>169</v>
      </c>
      <c r="D10348" s="6" t="s">
        <v>356</v>
      </c>
      <c r="E10348" s="6" t="s">
        <v>441</v>
      </c>
      <c r="F10348" s="10">
        <v>43490</v>
      </c>
      <c r="G10348" s="6">
        <v>3</v>
      </c>
      <c r="H10348" s="11">
        <f>VLOOKUP(B10348,[1]!Product_Data[#Data],4,0)</f>
        <v>181</v>
      </c>
      <c r="I10348" s="11">
        <f>VLOOKUP(B10348,[1]!Product_Data[#Data],3,0)</f>
        <v>130</v>
      </c>
      <c r="J10348" s="11">
        <f t="shared" si="969"/>
        <v>390</v>
      </c>
      <c r="K10348" s="11">
        <f t="shared" si="970"/>
        <v>543</v>
      </c>
      <c r="L10348" s="11">
        <f t="shared" si="971"/>
        <v>153</v>
      </c>
      <c r="M10348" t="str">
        <f>VLOOKUP(C10348,[1]!Location_Data[#Data],2,0)</f>
        <v>Vista</v>
      </c>
      <c r="N10348" t="str">
        <f>VLOOKUP(D10348,[1]!Salespeople_Data[#Data],2,0)</f>
        <v>Jimmy Young</v>
      </c>
      <c r="O10348" t="str">
        <f>VLOOKUP(E10348,[1]!Customer_Data[#Data],2,0)</f>
        <v>Michael Lane</v>
      </c>
      <c r="P10348" s="15">
        <f t="shared" si="966"/>
        <v>6</v>
      </c>
      <c r="Q10348">
        <f t="shared" si="967"/>
        <v>1</v>
      </c>
      <c r="R10348">
        <f t="shared" si="968"/>
        <v>2019</v>
      </c>
    </row>
    <row r="10349" spans="1:18" x14ac:dyDescent="0.25">
      <c r="A10349" s="6" t="s">
        <v>11375</v>
      </c>
      <c r="B10349" s="6" t="s">
        <v>457</v>
      </c>
      <c r="C10349" s="6" t="s">
        <v>52</v>
      </c>
      <c r="D10349" s="6" t="s">
        <v>345</v>
      </c>
      <c r="E10349" s="6" t="s">
        <v>606</v>
      </c>
      <c r="F10349" s="10">
        <v>43710</v>
      </c>
      <c r="G10349" s="6">
        <v>1</v>
      </c>
      <c r="H10349" s="11">
        <f>VLOOKUP(B10349,[1]!Product_Data[#Data],4,0)</f>
        <v>947</v>
      </c>
      <c r="I10349" s="11">
        <f>VLOOKUP(B10349,[1]!Product_Data[#Data],3,0)</f>
        <v>786</v>
      </c>
      <c r="J10349" s="11">
        <f t="shared" si="969"/>
        <v>786</v>
      </c>
      <c r="K10349" s="11">
        <f t="shared" si="970"/>
        <v>947</v>
      </c>
      <c r="L10349" s="11">
        <f t="shared" si="971"/>
        <v>161</v>
      </c>
      <c r="M10349" t="str">
        <f>VLOOKUP(C10349,[1]!Location_Data[#Data],2,0)</f>
        <v>Pasadena</v>
      </c>
      <c r="N10349" t="str">
        <f>VLOOKUP(D10349,[1]!Salespeople_Data[#Data],2,0)</f>
        <v>Larry Marshall</v>
      </c>
      <c r="O10349" t="str">
        <f>VLOOKUP(E10349,[1]!Customer_Data[#Data],2,0)</f>
        <v>Walter Russell</v>
      </c>
      <c r="P10349" s="15">
        <f t="shared" si="966"/>
        <v>2</v>
      </c>
      <c r="Q10349">
        <f t="shared" si="967"/>
        <v>9</v>
      </c>
      <c r="R10349">
        <f t="shared" si="968"/>
        <v>2019</v>
      </c>
    </row>
    <row r="10350" spans="1:18" x14ac:dyDescent="0.25">
      <c r="A10350" s="6" t="s">
        <v>11376</v>
      </c>
      <c r="B10350" s="6" t="s">
        <v>373</v>
      </c>
      <c r="C10350" s="6" t="s">
        <v>229</v>
      </c>
      <c r="D10350" s="6" t="s">
        <v>308</v>
      </c>
      <c r="E10350" s="6" t="s">
        <v>1708</v>
      </c>
      <c r="F10350" s="10">
        <v>43610</v>
      </c>
      <c r="G10350" s="6">
        <v>2</v>
      </c>
      <c r="H10350" s="11">
        <f>VLOOKUP(B10350,[1]!Product_Data[#Data],4,0)</f>
        <v>2182</v>
      </c>
      <c r="I10350" s="11">
        <f>VLOOKUP(B10350,[1]!Product_Data[#Data],3,0)</f>
        <v>1200</v>
      </c>
      <c r="J10350" s="11">
        <f t="shared" si="969"/>
        <v>2400</v>
      </c>
      <c r="K10350" s="11">
        <f t="shared" si="970"/>
        <v>4364</v>
      </c>
      <c r="L10350" s="11">
        <f t="shared" si="971"/>
        <v>1964</v>
      </c>
      <c r="M10350" t="str">
        <f>VLOOKUP(C10350,[1]!Location_Data[#Data],2,0)</f>
        <v>San Jose</v>
      </c>
      <c r="N10350" t="str">
        <f>VLOOKUP(D10350,[1]!Salespeople_Data[#Data],2,0)</f>
        <v>Fred Robertson</v>
      </c>
      <c r="O10350" t="str">
        <f>VLOOKUP(E10350,[1]!Customer_Data[#Data],2,0)</f>
        <v>Jason Diaz</v>
      </c>
      <c r="P10350" s="15">
        <f t="shared" si="966"/>
        <v>7</v>
      </c>
      <c r="Q10350">
        <f t="shared" si="967"/>
        <v>5</v>
      </c>
      <c r="R10350">
        <f t="shared" si="968"/>
        <v>2019</v>
      </c>
    </row>
    <row r="10351" spans="1:18" x14ac:dyDescent="0.25">
      <c r="A10351" s="6" t="s">
        <v>11377</v>
      </c>
      <c r="B10351" s="6" t="s">
        <v>818</v>
      </c>
      <c r="C10351" s="6" t="s">
        <v>512</v>
      </c>
      <c r="D10351" s="6" t="s">
        <v>126</v>
      </c>
      <c r="E10351" s="6" t="s">
        <v>1594</v>
      </c>
      <c r="F10351" s="10">
        <v>43748</v>
      </c>
      <c r="G10351" s="6">
        <v>1</v>
      </c>
      <c r="H10351" s="11">
        <f>VLOOKUP(B10351,[1]!Product_Data[#Data],4,0)</f>
        <v>1638</v>
      </c>
      <c r="I10351" s="11">
        <f>VLOOKUP(B10351,[1]!Product_Data[#Data],3,0)</f>
        <v>1261</v>
      </c>
      <c r="J10351" s="11">
        <f t="shared" si="969"/>
        <v>1261</v>
      </c>
      <c r="K10351" s="11">
        <f t="shared" si="970"/>
        <v>1638</v>
      </c>
      <c r="L10351" s="11">
        <f t="shared" si="971"/>
        <v>377</v>
      </c>
      <c r="M10351" t="str">
        <f>VLOOKUP(C10351,[1]!Location_Data[#Data],2,0)</f>
        <v>Long Beach</v>
      </c>
      <c r="N10351" t="str">
        <f>VLOOKUP(D10351,[1]!Salespeople_Data[#Data],2,0)</f>
        <v>Larry Castillo</v>
      </c>
      <c r="O10351" t="str">
        <f>VLOOKUP(E10351,[1]!Customer_Data[#Data],2,0)</f>
        <v>Patrick Rivera</v>
      </c>
      <c r="P10351" s="15">
        <f t="shared" si="966"/>
        <v>5</v>
      </c>
      <c r="Q10351">
        <f t="shared" si="967"/>
        <v>10</v>
      </c>
      <c r="R10351">
        <f t="shared" si="968"/>
        <v>2019</v>
      </c>
    </row>
    <row r="10352" spans="1:18" x14ac:dyDescent="0.25">
      <c r="A10352" s="6" t="s">
        <v>11378</v>
      </c>
      <c r="B10352" s="6" t="s">
        <v>177</v>
      </c>
      <c r="C10352" s="6" t="s">
        <v>39</v>
      </c>
      <c r="D10352" s="6" t="s">
        <v>15</v>
      </c>
      <c r="E10352" s="6" t="s">
        <v>465</v>
      </c>
      <c r="F10352" s="10">
        <v>43572</v>
      </c>
      <c r="G10352" s="6">
        <v>4</v>
      </c>
      <c r="H10352" s="11">
        <f>VLOOKUP(B10352,[1]!Product_Data[#Data],4,0)</f>
        <v>2497</v>
      </c>
      <c r="I10352" s="11">
        <f>VLOOKUP(B10352,[1]!Product_Data[#Data],3,0)</f>
        <v>1473</v>
      </c>
      <c r="J10352" s="11">
        <f t="shared" si="969"/>
        <v>5892</v>
      </c>
      <c r="K10352" s="11">
        <f t="shared" si="970"/>
        <v>9988</v>
      </c>
      <c r="L10352" s="11">
        <f t="shared" si="971"/>
        <v>4096</v>
      </c>
      <c r="M10352" t="str">
        <f>VLOOKUP(C10352,[1]!Location_Data[#Data],2,0)</f>
        <v>Oceanside</v>
      </c>
      <c r="N10352" t="str">
        <f>VLOOKUP(D10352,[1]!Salespeople_Data[#Data],2,0)</f>
        <v>Ryan Butler</v>
      </c>
      <c r="O10352" t="str">
        <f>VLOOKUP(E10352,[1]!Customer_Data[#Data],2,0)</f>
        <v>Keith Griffin</v>
      </c>
      <c r="P10352" s="15">
        <f t="shared" si="966"/>
        <v>4</v>
      </c>
      <c r="Q10352">
        <f t="shared" si="967"/>
        <v>4</v>
      </c>
      <c r="R10352">
        <f t="shared" si="968"/>
        <v>2019</v>
      </c>
    </row>
    <row r="10353" spans="1:18" x14ac:dyDescent="0.25">
      <c r="A10353" s="6" t="s">
        <v>11379</v>
      </c>
      <c r="B10353" s="6" t="s">
        <v>139</v>
      </c>
      <c r="C10353" s="6" t="s">
        <v>242</v>
      </c>
      <c r="D10353" s="6" t="s">
        <v>212</v>
      </c>
      <c r="E10353" s="6" t="s">
        <v>1222</v>
      </c>
      <c r="F10353" s="10">
        <v>43514</v>
      </c>
      <c r="G10353" s="6">
        <v>4</v>
      </c>
      <c r="H10353" s="11">
        <f>VLOOKUP(B10353,[1]!Product_Data[#Data],4,0)</f>
        <v>817</v>
      </c>
      <c r="I10353" s="11">
        <f>VLOOKUP(B10353,[1]!Product_Data[#Data],3,0)</f>
        <v>409</v>
      </c>
      <c r="J10353" s="11">
        <f t="shared" si="969"/>
        <v>1636</v>
      </c>
      <c r="K10353" s="11">
        <f t="shared" si="970"/>
        <v>3268</v>
      </c>
      <c r="L10353" s="11">
        <f t="shared" si="971"/>
        <v>1632</v>
      </c>
      <c r="M10353" t="str">
        <f>VLOOKUP(C10353,[1]!Location_Data[#Data],2,0)</f>
        <v>Downey</v>
      </c>
      <c r="N10353" t="str">
        <f>VLOOKUP(D10353,[1]!Salespeople_Data[#Data],2,0)</f>
        <v>Ronald Reed</v>
      </c>
      <c r="O10353" t="str">
        <f>VLOOKUP(E10353,[1]!Customer_Data[#Data],2,0)</f>
        <v>Nicholas Simmons</v>
      </c>
      <c r="P10353" s="15">
        <f t="shared" si="966"/>
        <v>2</v>
      </c>
      <c r="Q10353">
        <f t="shared" si="967"/>
        <v>2</v>
      </c>
      <c r="R10353">
        <f t="shared" si="968"/>
        <v>2019</v>
      </c>
    </row>
    <row r="10354" spans="1:18" x14ac:dyDescent="0.25">
      <c r="A10354" s="6" t="s">
        <v>11380</v>
      </c>
      <c r="B10354" s="6" t="s">
        <v>267</v>
      </c>
      <c r="C10354" s="6" t="s">
        <v>472</v>
      </c>
      <c r="D10354" s="6" t="s">
        <v>136</v>
      </c>
      <c r="E10354" s="6" t="s">
        <v>2189</v>
      </c>
      <c r="F10354" s="10">
        <v>43778</v>
      </c>
      <c r="G10354" s="6">
        <v>1</v>
      </c>
      <c r="H10354" s="11">
        <f>VLOOKUP(B10354,[1]!Product_Data[#Data],4,0)</f>
        <v>400</v>
      </c>
      <c r="I10354" s="11">
        <f>VLOOKUP(B10354,[1]!Product_Data[#Data],3,0)</f>
        <v>208</v>
      </c>
      <c r="J10354" s="11">
        <f t="shared" si="969"/>
        <v>208</v>
      </c>
      <c r="K10354" s="11">
        <f t="shared" si="970"/>
        <v>400</v>
      </c>
      <c r="L10354" s="11">
        <f t="shared" si="971"/>
        <v>192</v>
      </c>
      <c r="M10354" t="str">
        <f>VLOOKUP(C10354,[1]!Location_Data[#Data],2,0)</f>
        <v>Concord</v>
      </c>
      <c r="N10354" t="str">
        <f>VLOOKUP(D10354,[1]!Salespeople_Data[#Data],2,0)</f>
        <v>Clarence Fox</v>
      </c>
      <c r="O10354" t="str">
        <f>VLOOKUP(E10354,[1]!Customer_Data[#Data],2,0)</f>
        <v>Steve Hunt</v>
      </c>
      <c r="P10354" s="15">
        <f t="shared" si="966"/>
        <v>7</v>
      </c>
      <c r="Q10354">
        <f t="shared" si="967"/>
        <v>11</v>
      </c>
      <c r="R10354">
        <f t="shared" si="968"/>
        <v>2019</v>
      </c>
    </row>
    <row r="10355" spans="1:18" x14ac:dyDescent="0.25">
      <c r="A10355" s="6" t="s">
        <v>11381</v>
      </c>
      <c r="B10355" s="6" t="s">
        <v>340</v>
      </c>
      <c r="C10355" s="6" t="s">
        <v>14</v>
      </c>
      <c r="D10355" s="6" t="s">
        <v>269</v>
      </c>
      <c r="E10355" s="6" t="s">
        <v>827</v>
      </c>
      <c r="F10355" s="10">
        <v>43505</v>
      </c>
      <c r="G10355" s="6">
        <v>3</v>
      </c>
      <c r="H10355" s="11">
        <f>VLOOKUP(B10355,[1]!Product_Data[#Data],4,0)</f>
        <v>1967</v>
      </c>
      <c r="I10355" s="11">
        <f>VLOOKUP(B10355,[1]!Product_Data[#Data],3,0)</f>
        <v>1397</v>
      </c>
      <c r="J10355" s="11">
        <f t="shared" si="969"/>
        <v>4191</v>
      </c>
      <c r="K10355" s="11">
        <f t="shared" si="970"/>
        <v>5901</v>
      </c>
      <c r="L10355" s="11">
        <f t="shared" si="971"/>
        <v>1710</v>
      </c>
      <c r="M10355" t="str">
        <f>VLOOKUP(C10355,[1]!Location_Data[#Data],2,0)</f>
        <v>Santa Clarita</v>
      </c>
      <c r="N10355" t="str">
        <f>VLOOKUP(D10355,[1]!Salespeople_Data[#Data],2,0)</f>
        <v>Kevin Butler</v>
      </c>
      <c r="O10355" t="str">
        <f>VLOOKUP(E10355,[1]!Customer_Data[#Data],2,0)</f>
        <v>Philip Foster</v>
      </c>
      <c r="P10355" s="15">
        <f t="shared" si="966"/>
        <v>7</v>
      </c>
      <c r="Q10355">
        <f t="shared" si="967"/>
        <v>2</v>
      </c>
      <c r="R10355">
        <f t="shared" si="968"/>
        <v>2019</v>
      </c>
    </row>
    <row r="10356" spans="1:18" x14ac:dyDescent="0.25">
      <c r="A10356" s="6" t="s">
        <v>11382</v>
      </c>
      <c r="B10356" s="6" t="s">
        <v>925</v>
      </c>
      <c r="C10356" s="6" t="s">
        <v>472</v>
      </c>
      <c r="D10356" s="6" t="s">
        <v>159</v>
      </c>
      <c r="E10356" s="6" t="s">
        <v>522</v>
      </c>
      <c r="F10356" s="10">
        <v>43547</v>
      </c>
      <c r="G10356" s="6">
        <v>3</v>
      </c>
      <c r="H10356" s="11">
        <f>VLOOKUP(B10356,[1]!Product_Data[#Data],4,0)</f>
        <v>136</v>
      </c>
      <c r="I10356" s="11">
        <f>VLOOKUP(B10356,[1]!Product_Data[#Data],3,0)</f>
        <v>72</v>
      </c>
      <c r="J10356" s="11">
        <f t="shared" si="969"/>
        <v>216</v>
      </c>
      <c r="K10356" s="11">
        <f t="shared" si="970"/>
        <v>408</v>
      </c>
      <c r="L10356" s="11">
        <f t="shared" si="971"/>
        <v>192</v>
      </c>
      <c r="M10356" t="str">
        <f>VLOOKUP(C10356,[1]!Location_Data[#Data],2,0)</f>
        <v>Concord</v>
      </c>
      <c r="N10356" t="str">
        <f>VLOOKUP(D10356,[1]!Salespeople_Data[#Data],2,0)</f>
        <v>Bobby Russell</v>
      </c>
      <c r="O10356" t="str">
        <f>VLOOKUP(E10356,[1]!Customer_Data[#Data],2,0)</f>
        <v>Ralph Davis</v>
      </c>
      <c r="P10356" s="15">
        <f t="shared" si="966"/>
        <v>7</v>
      </c>
      <c r="Q10356">
        <f t="shared" si="967"/>
        <v>3</v>
      </c>
      <c r="R10356">
        <f t="shared" si="968"/>
        <v>2019</v>
      </c>
    </row>
    <row r="10357" spans="1:18" x14ac:dyDescent="0.25">
      <c r="A10357" s="6" t="s">
        <v>11383</v>
      </c>
      <c r="B10357" s="6" t="s">
        <v>818</v>
      </c>
      <c r="C10357" s="6" t="s">
        <v>331</v>
      </c>
      <c r="D10357" s="6" t="s">
        <v>178</v>
      </c>
      <c r="E10357" s="6" t="s">
        <v>2124</v>
      </c>
      <c r="F10357" s="10">
        <v>43596</v>
      </c>
      <c r="G10357" s="6">
        <v>2</v>
      </c>
      <c r="H10357" s="11">
        <f>VLOOKUP(B10357,[1]!Product_Data[#Data],4,0)</f>
        <v>1638</v>
      </c>
      <c r="I10357" s="11">
        <f>VLOOKUP(B10357,[1]!Product_Data[#Data],3,0)</f>
        <v>1261</v>
      </c>
      <c r="J10357" s="11">
        <f t="shared" si="969"/>
        <v>2522</v>
      </c>
      <c r="K10357" s="11">
        <f t="shared" si="970"/>
        <v>3276</v>
      </c>
      <c r="L10357" s="11">
        <f t="shared" si="971"/>
        <v>754</v>
      </c>
      <c r="M10357" t="str">
        <f>VLOOKUP(C10357,[1]!Location_Data[#Data],2,0)</f>
        <v>Sunnyvale</v>
      </c>
      <c r="N10357" t="str">
        <f>VLOOKUP(D10357,[1]!Salespeople_Data[#Data],2,0)</f>
        <v>Joshua Taylor</v>
      </c>
      <c r="O10357" t="str">
        <f>VLOOKUP(E10357,[1]!Customer_Data[#Data],2,0)</f>
        <v>Frank Schmidt</v>
      </c>
      <c r="P10357" s="15">
        <f t="shared" si="966"/>
        <v>7</v>
      </c>
      <c r="Q10357">
        <f t="shared" si="967"/>
        <v>5</v>
      </c>
      <c r="R10357">
        <f t="shared" si="968"/>
        <v>2019</v>
      </c>
    </row>
    <row r="10358" spans="1:18" x14ac:dyDescent="0.25">
      <c r="A10358" s="6" t="s">
        <v>11384</v>
      </c>
      <c r="B10358" s="6" t="s">
        <v>61</v>
      </c>
      <c r="C10358" s="6" t="s">
        <v>66</v>
      </c>
      <c r="D10358" s="6" t="s">
        <v>264</v>
      </c>
      <c r="E10358" s="6" t="s">
        <v>1212</v>
      </c>
      <c r="F10358" s="10">
        <v>43790</v>
      </c>
      <c r="G10358" s="6">
        <v>1</v>
      </c>
      <c r="H10358" s="11">
        <f>VLOOKUP(B10358,[1]!Product_Data[#Data],4,0)</f>
        <v>1889</v>
      </c>
      <c r="I10358" s="11">
        <f>VLOOKUP(B10358,[1]!Product_Data[#Data],3,0)</f>
        <v>945</v>
      </c>
      <c r="J10358" s="11">
        <f t="shared" si="969"/>
        <v>945</v>
      </c>
      <c r="K10358" s="11">
        <f t="shared" si="970"/>
        <v>1889</v>
      </c>
      <c r="L10358" s="11">
        <f t="shared" si="971"/>
        <v>944</v>
      </c>
      <c r="M10358" t="str">
        <f>VLOOKUP(C10358,[1]!Location_Data[#Data],2,0)</f>
        <v>Ontario</v>
      </c>
      <c r="N10358" t="str">
        <f>VLOOKUP(D10358,[1]!Salespeople_Data[#Data],2,0)</f>
        <v>Ernest Wheeler</v>
      </c>
      <c r="O10358" t="str">
        <f>VLOOKUP(E10358,[1]!Customer_Data[#Data],2,0)</f>
        <v>Jeffrey Sanders</v>
      </c>
      <c r="P10358" s="15">
        <f t="shared" si="966"/>
        <v>5</v>
      </c>
      <c r="Q10358">
        <f t="shared" si="967"/>
        <v>11</v>
      </c>
      <c r="R10358">
        <f t="shared" si="968"/>
        <v>2019</v>
      </c>
    </row>
    <row r="10359" spans="1:18" x14ac:dyDescent="0.25">
      <c r="A10359" s="6" t="s">
        <v>11385</v>
      </c>
      <c r="B10359" s="6" t="s">
        <v>348</v>
      </c>
      <c r="C10359" s="6" t="s">
        <v>70</v>
      </c>
      <c r="D10359" s="6" t="s">
        <v>96</v>
      </c>
      <c r="E10359" s="6" t="s">
        <v>797</v>
      </c>
      <c r="F10359" s="10">
        <v>43468</v>
      </c>
      <c r="G10359" s="6">
        <v>1</v>
      </c>
      <c r="H10359" s="11">
        <f>VLOOKUP(B10359,[1]!Product_Data[#Data],4,0)</f>
        <v>603</v>
      </c>
      <c r="I10359" s="11">
        <f>VLOOKUP(B10359,[1]!Product_Data[#Data],3,0)</f>
        <v>416</v>
      </c>
      <c r="J10359" s="11">
        <f t="shared" si="969"/>
        <v>416</v>
      </c>
      <c r="K10359" s="11">
        <f t="shared" si="970"/>
        <v>603</v>
      </c>
      <c r="L10359" s="11">
        <f t="shared" si="971"/>
        <v>187</v>
      </c>
      <c r="M10359" t="str">
        <f>VLOOKUP(C10359,[1]!Location_Data[#Data],2,0)</f>
        <v>Clovis</v>
      </c>
      <c r="N10359" t="str">
        <f>VLOOKUP(D10359,[1]!Salespeople_Data[#Data],2,0)</f>
        <v>Brian Thomas</v>
      </c>
      <c r="O10359" t="str">
        <f>VLOOKUP(E10359,[1]!Customer_Data[#Data],2,0)</f>
        <v>Peter Meyer</v>
      </c>
      <c r="P10359" s="15">
        <f t="shared" si="966"/>
        <v>5</v>
      </c>
      <c r="Q10359">
        <f t="shared" si="967"/>
        <v>1</v>
      </c>
      <c r="R10359">
        <f t="shared" si="968"/>
        <v>2019</v>
      </c>
    </row>
    <row r="10360" spans="1:18" x14ac:dyDescent="0.25">
      <c r="A10360" s="6" t="s">
        <v>11386</v>
      </c>
      <c r="B10360" s="6" t="s">
        <v>260</v>
      </c>
      <c r="C10360" s="6" t="s">
        <v>355</v>
      </c>
      <c r="D10360" s="6" t="s">
        <v>75</v>
      </c>
      <c r="E10360" s="6" t="s">
        <v>1957</v>
      </c>
      <c r="F10360" s="10">
        <v>43577</v>
      </c>
      <c r="G10360" s="6">
        <v>3</v>
      </c>
      <c r="H10360" s="11">
        <f>VLOOKUP(B10360,[1]!Product_Data[#Data],4,0)</f>
        <v>502</v>
      </c>
      <c r="I10360" s="11">
        <f>VLOOKUP(B10360,[1]!Product_Data[#Data],3,0)</f>
        <v>296</v>
      </c>
      <c r="J10360" s="11">
        <f t="shared" si="969"/>
        <v>888</v>
      </c>
      <c r="K10360" s="11">
        <f t="shared" si="970"/>
        <v>1506</v>
      </c>
      <c r="L10360" s="11">
        <f t="shared" si="971"/>
        <v>618</v>
      </c>
      <c r="M10360" t="str">
        <f>VLOOKUP(C10360,[1]!Location_Data[#Data],2,0)</f>
        <v>Burbank</v>
      </c>
      <c r="N10360" t="str">
        <f>VLOOKUP(D10360,[1]!Salespeople_Data[#Data],2,0)</f>
        <v>Roger Robertson</v>
      </c>
      <c r="O10360" t="str">
        <f>VLOOKUP(E10360,[1]!Customer_Data[#Data],2,0)</f>
        <v>Terry Richards</v>
      </c>
      <c r="P10360" s="15">
        <f t="shared" si="966"/>
        <v>2</v>
      </c>
      <c r="Q10360">
        <f t="shared" si="967"/>
        <v>4</v>
      </c>
      <c r="R10360">
        <f t="shared" si="968"/>
        <v>2019</v>
      </c>
    </row>
    <row r="10361" spans="1:18" x14ac:dyDescent="0.25">
      <c r="A10361" s="6" t="s">
        <v>11387</v>
      </c>
      <c r="B10361" s="6" t="s">
        <v>207</v>
      </c>
      <c r="C10361" s="6" t="s">
        <v>316</v>
      </c>
      <c r="D10361" s="6" t="s">
        <v>359</v>
      </c>
      <c r="E10361" s="6" t="s">
        <v>465</v>
      </c>
      <c r="F10361" s="10">
        <v>43629</v>
      </c>
      <c r="G10361" s="6">
        <v>1</v>
      </c>
      <c r="H10361" s="11">
        <f>VLOOKUP(B10361,[1]!Product_Data[#Data],4,0)</f>
        <v>2464</v>
      </c>
      <c r="I10361" s="11">
        <f>VLOOKUP(B10361,[1]!Product_Data[#Data],3,0)</f>
        <v>1774</v>
      </c>
      <c r="J10361" s="11">
        <f t="shared" si="969"/>
        <v>1774</v>
      </c>
      <c r="K10361" s="11">
        <f t="shared" si="970"/>
        <v>2464</v>
      </c>
      <c r="L10361" s="11">
        <f t="shared" si="971"/>
        <v>690</v>
      </c>
      <c r="M10361" t="str">
        <f>VLOOKUP(C10361,[1]!Location_Data[#Data],2,0)</f>
        <v>East Los Angeles</v>
      </c>
      <c r="N10361" t="str">
        <f>VLOOKUP(D10361,[1]!Salespeople_Data[#Data],2,0)</f>
        <v>Eugene Holmes</v>
      </c>
      <c r="O10361" t="str">
        <f>VLOOKUP(E10361,[1]!Customer_Data[#Data],2,0)</f>
        <v>Keith Griffin</v>
      </c>
      <c r="P10361" s="15">
        <f t="shared" si="966"/>
        <v>5</v>
      </c>
      <c r="Q10361">
        <f t="shared" si="967"/>
        <v>6</v>
      </c>
      <c r="R10361">
        <f t="shared" si="968"/>
        <v>2019</v>
      </c>
    </row>
    <row r="10362" spans="1:18" x14ac:dyDescent="0.25">
      <c r="A10362" s="6" t="s">
        <v>11388</v>
      </c>
      <c r="B10362" s="6" t="s">
        <v>421</v>
      </c>
      <c r="C10362" s="6" t="s">
        <v>190</v>
      </c>
      <c r="D10362" s="6" t="s">
        <v>40</v>
      </c>
      <c r="E10362" s="6" t="s">
        <v>4184</v>
      </c>
      <c r="F10362" s="10">
        <v>43644</v>
      </c>
      <c r="G10362" s="6">
        <v>1</v>
      </c>
      <c r="H10362" s="11">
        <f>VLOOKUP(B10362,[1]!Product_Data[#Data],4,0)</f>
        <v>826</v>
      </c>
      <c r="I10362" s="11">
        <f>VLOOKUP(B10362,[1]!Product_Data[#Data],3,0)</f>
        <v>562</v>
      </c>
      <c r="J10362" s="11">
        <f t="shared" si="969"/>
        <v>562</v>
      </c>
      <c r="K10362" s="11">
        <f t="shared" si="970"/>
        <v>826</v>
      </c>
      <c r="L10362" s="11">
        <f t="shared" si="971"/>
        <v>264</v>
      </c>
      <c r="M10362" t="str">
        <f>VLOOKUP(C10362,[1]!Location_Data[#Data],2,0)</f>
        <v>Oakland</v>
      </c>
      <c r="N10362" t="str">
        <f>VLOOKUP(D10362,[1]!Salespeople_Data[#Data],2,0)</f>
        <v>Brian Hansen</v>
      </c>
      <c r="O10362" t="str">
        <f>VLOOKUP(E10362,[1]!Customer_Data[#Data],2,0)</f>
        <v>Antonio Shaw</v>
      </c>
      <c r="P10362" s="15">
        <f t="shared" si="966"/>
        <v>6</v>
      </c>
      <c r="Q10362">
        <f t="shared" si="967"/>
        <v>6</v>
      </c>
      <c r="R10362">
        <f t="shared" si="968"/>
        <v>2019</v>
      </c>
    </row>
    <row r="10363" spans="1:18" x14ac:dyDescent="0.25">
      <c r="A10363" s="6" t="s">
        <v>11389</v>
      </c>
      <c r="B10363" s="6" t="s">
        <v>61</v>
      </c>
      <c r="C10363" s="6" t="s">
        <v>48</v>
      </c>
      <c r="D10363" s="6" t="s">
        <v>35</v>
      </c>
      <c r="E10363" s="6" t="s">
        <v>2124</v>
      </c>
      <c r="F10363" s="10">
        <v>43678</v>
      </c>
      <c r="G10363" s="6">
        <v>4</v>
      </c>
      <c r="H10363" s="11">
        <f>VLOOKUP(B10363,[1]!Product_Data[#Data],4,0)</f>
        <v>1889</v>
      </c>
      <c r="I10363" s="11">
        <f>VLOOKUP(B10363,[1]!Product_Data[#Data],3,0)</f>
        <v>945</v>
      </c>
      <c r="J10363" s="11">
        <f t="shared" si="969"/>
        <v>3780</v>
      </c>
      <c r="K10363" s="11">
        <f t="shared" si="970"/>
        <v>7556</v>
      </c>
      <c r="L10363" s="11">
        <f t="shared" si="971"/>
        <v>3776</v>
      </c>
      <c r="M10363" t="str">
        <f>VLOOKUP(C10363,[1]!Location_Data[#Data],2,0)</f>
        <v>Rialto</v>
      </c>
      <c r="N10363" t="str">
        <f>VLOOKUP(D10363,[1]!Salespeople_Data[#Data],2,0)</f>
        <v>Charles Harper</v>
      </c>
      <c r="O10363" t="str">
        <f>VLOOKUP(E10363,[1]!Customer_Data[#Data],2,0)</f>
        <v>Frank Schmidt</v>
      </c>
      <c r="P10363" s="15">
        <f t="shared" si="966"/>
        <v>5</v>
      </c>
      <c r="Q10363">
        <f t="shared" si="967"/>
        <v>8</v>
      </c>
      <c r="R10363">
        <f t="shared" si="968"/>
        <v>2019</v>
      </c>
    </row>
    <row r="10364" spans="1:18" x14ac:dyDescent="0.25">
      <c r="A10364" s="6" t="s">
        <v>11390</v>
      </c>
      <c r="B10364" s="6" t="s">
        <v>464</v>
      </c>
      <c r="C10364" s="6" t="s">
        <v>48</v>
      </c>
      <c r="D10364" s="6" t="s">
        <v>20</v>
      </c>
      <c r="E10364" s="6" t="s">
        <v>81</v>
      </c>
      <c r="F10364" s="10">
        <v>43490</v>
      </c>
      <c r="G10364" s="6">
        <v>1</v>
      </c>
      <c r="H10364" s="11">
        <f>VLOOKUP(B10364,[1]!Product_Data[#Data],4,0)</f>
        <v>1566</v>
      </c>
      <c r="I10364" s="11">
        <f>VLOOKUP(B10364,[1]!Product_Data[#Data],3,0)</f>
        <v>1190</v>
      </c>
      <c r="J10364" s="11">
        <f t="shared" si="969"/>
        <v>1190</v>
      </c>
      <c r="K10364" s="11">
        <f t="shared" si="970"/>
        <v>1566</v>
      </c>
      <c r="L10364" s="11">
        <f t="shared" si="971"/>
        <v>376</v>
      </c>
      <c r="M10364" t="str">
        <f>VLOOKUP(C10364,[1]!Location_Data[#Data],2,0)</f>
        <v>Rialto</v>
      </c>
      <c r="N10364" t="str">
        <f>VLOOKUP(D10364,[1]!Salespeople_Data[#Data],2,0)</f>
        <v>Joshua Cook</v>
      </c>
      <c r="O10364" t="str">
        <f>VLOOKUP(E10364,[1]!Customer_Data[#Data],2,0)</f>
        <v>Henry Boyd</v>
      </c>
      <c r="P10364" s="15">
        <f t="shared" si="966"/>
        <v>6</v>
      </c>
      <c r="Q10364">
        <f t="shared" si="967"/>
        <v>1</v>
      </c>
      <c r="R10364">
        <f t="shared" si="968"/>
        <v>2019</v>
      </c>
    </row>
    <row r="10365" spans="1:18" x14ac:dyDescent="0.25">
      <c r="A10365" s="6" t="s">
        <v>11391</v>
      </c>
      <c r="B10365" s="6" t="s">
        <v>86</v>
      </c>
      <c r="C10365" s="6" t="s">
        <v>48</v>
      </c>
      <c r="D10365" s="6" t="s">
        <v>170</v>
      </c>
      <c r="E10365" s="6" t="s">
        <v>2210</v>
      </c>
      <c r="F10365" s="10">
        <v>43774</v>
      </c>
      <c r="G10365" s="6">
        <v>1</v>
      </c>
      <c r="H10365" s="11">
        <f>VLOOKUP(B10365,[1]!Product_Data[#Data],4,0)</f>
        <v>1725</v>
      </c>
      <c r="I10365" s="11">
        <f>VLOOKUP(B10365,[1]!Product_Data[#Data],3,0)</f>
        <v>1363</v>
      </c>
      <c r="J10365" s="11">
        <f t="shared" si="969"/>
        <v>1363</v>
      </c>
      <c r="K10365" s="11">
        <f t="shared" si="970"/>
        <v>1725</v>
      </c>
      <c r="L10365" s="11">
        <f t="shared" si="971"/>
        <v>362</v>
      </c>
      <c r="M10365" t="str">
        <f>VLOOKUP(C10365,[1]!Location_Data[#Data],2,0)</f>
        <v>Rialto</v>
      </c>
      <c r="N10365" t="str">
        <f>VLOOKUP(D10365,[1]!Salespeople_Data[#Data],2,0)</f>
        <v>Sean Miller</v>
      </c>
      <c r="O10365" t="str">
        <f>VLOOKUP(E10365,[1]!Customer_Data[#Data],2,0)</f>
        <v>Todd Roberts</v>
      </c>
      <c r="P10365" s="15">
        <f t="shared" si="966"/>
        <v>3</v>
      </c>
      <c r="Q10365">
        <f t="shared" si="967"/>
        <v>11</v>
      </c>
      <c r="R10365">
        <f t="shared" si="968"/>
        <v>2019</v>
      </c>
    </row>
    <row r="10366" spans="1:18" x14ac:dyDescent="0.25">
      <c r="A10366" s="6" t="s">
        <v>11392</v>
      </c>
      <c r="B10366" s="6" t="s">
        <v>668</v>
      </c>
      <c r="C10366" s="6" t="s">
        <v>74</v>
      </c>
      <c r="D10366" s="6" t="s">
        <v>165</v>
      </c>
      <c r="E10366" s="6" t="s">
        <v>629</v>
      </c>
      <c r="F10366" s="10">
        <v>43759</v>
      </c>
      <c r="G10366" s="6">
        <v>3</v>
      </c>
      <c r="H10366" s="11">
        <f>VLOOKUP(B10366,[1]!Product_Data[#Data],4,0)</f>
        <v>181</v>
      </c>
      <c r="I10366" s="11">
        <f>VLOOKUP(B10366,[1]!Product_Data[#Data],3,0)</f>
        <v>130</v>
      </c>
      <c r="J10366" s="11">
        <f t="shared" si="969"/>
        <v>390</v>
      </c>
      <c r="K10366" s="11">
        <f t="shared" si="970"/>
        <v>543</v>
      </c>
      <c r="L10366" s="11">
        <f t="shared" si="971"/>
        <v>153</v>
      </c>
      <c r="M10366" t="str">
        <f>VLOOKUP(C10366,[1]!Location_Data[#Data],2,0)</f>
        <v>West Covina</v>
      </c>
      <c r="N10366" t="str">
        <f>VLOOKUP(D10366,[1]!Salespeople_Data[#Data],2,0)</f>
        <v>Joe Sims</v>
      </c>
      <c r="O10366" t="str">
        <f>VLOOKUP(E10366,[1]!Customer_Data[#Data],2,0)</f>
        <v>Clarence Kelley</v>
      </c>
      <c r="P10366" s="15">
        <f t="shared" si="966"/>
        <v>2</v>
      </c>
      <c r="Q10366">
        <f t="shared" si="967"/>
        <v>10</v>
      </c>
      <c r="R10366">
        <f t="shared" si="968"/>
        <v>2019</v>
      </c>
    </row>
    <row r="10367" spans="1:18" x14ac:dyDescent="0.25">
      <c r="A10367" s="6" t="s">
        <v>11393</v>
      </c>
      <c r="B10367" s="6" t="s">
        <v>18</v>
      </c>
      <c r="C10367" s="6" t="s">
        <v>490</v>
      </c>
      <c r="D10367" s="6" t="s">
        <v>101</v>
      </c>
      <c r="E10367" s="6" t="s">
        <v>589</v>
      </c>
      <c r="F10367" s="10">
        <v>43606</v>
      </c>
      <c r="G10367" s="6">
        <v>1</v>
      </c>
      <c r="H10367" s="11">
        <f>VLOOKUP(B10367,[1]!Product_Data[#Data],4,0)</f>
        <v>880</v>
      </c>
      <c r="I10367" s="11">
        <f>VLOOKUP(B10367,[1]!Product_Data[#Data],3,0)</f>
        <v>634</v>
      </c>
      <c r="J10367" s="11">
        <f t="shared" si="969"/>
        <v>634</v>
      </c>
      <c r="K10367" s="11">
        <f t="shared" si="970"/>
        <v>880</v>
      </c>
      <c r="L10367" s="11">
        <f t="shared" si="971"/>
        <v>246</v>
      </c>
      <c r="M10367" t="str">
        <f>VLOOKUP(C10367,[1]!Location_Data[#Data],2,0)</f>
        <v>Temecula</v>
      </c>
      <c r="N10367" t="str">
        <f>VLOOKUP(D10367,[1]!Salespeople_Data[#Data],2,0)</f>
        <v>Scott Clark</v>
      </c>
      <c r="O10367" t="str">
        <f>VLOOKUP(E10367,[1]!Customer_Data[#Data],2,0)</f>
        <v>Christopher Hudson</v>
      </c>
      <c r="P10367" s="15">
        <f t="shared" si="966"/>
        <v>3</v>
      </c>
      <c r="Q10367">
        <f t="shared" si="967"/>
        <v>5</v>
      </c>
      <c r="R10367">
        <f t="shared" si="968"/>
        <v>2019</v>
      </c>
    </row>
    <row r="10368" spans="1:18" x14ac:dyDescent="0.25">
      <c r="A10368" s="6" t="s">
        <v>11394</v>
      </c>
      <c r="B10368" s="6" t="s">
        <v>152</v>
      </c>
      <c r="C10368" s="6" t="s">
        <v>322</v>
      </c>
      <c r="D10368" s="6" t="s">
        <v>63</v>
      </c>
      <c r="E10368" s="6" t="s">
        <v>292</v>
      </c>
      <c r="F10368" s="10">
        <v>43693</v>
      </c>
      <c r="G10368" s="6">
        <v>2</v>
      </c>
      <c r="H10368" s="11">
        <f>VLOOKUP(B10368,[1]!Product_Data[#Data],4,0)</f>
        <v>951</v>
      </c>
      <c r="I10368" s="11">
        <f>VLOOKUP(B10368,[1]!Product_Data[#Data],3,0)</f>
        <v>504</v>
      </c>
      <c r="J10368" s="11">
        <f t="shared" si="969"/>
        <v>1008</v>
      </c>
      <c r="K10368" s="11">
        <f t="shared" si="970"/>
        <v>1902</v>
      </c>
      <c r="L10368" s="11">
        <f t="shared" si="971"/>
        <v>894</v>
      </c>
      <c r="M10368" t="str">
        <f>VLOOKUP(C10368,[1]!Location_Data[#Data],2,0)</f>
        <v>Rancho Cucamonga</v>
      </c>
      <c r="N10368" t="str">
        <f>VLOOKUP(D10368,[1]!Salespeople_Data[#Data],2,0)</f>
        <v>Jeremy Mendoza</v>
      </c>
      <c r="O10368" t="str">
        <f>VLOOKUP(E10368,[1]!Customer_Data[#Data],2,0)</f>
        <v>Clarence Grant</v>
      </c>
      <c r="P10368" s="15">
        <f t="shared" si="966"/>
        <v>6</v>
      </c>
      <c r="Q10368">
        <f t="shared" si="967"/>
        <v>8</v>
      </c>
      <c r="R10368">
        <f t="shared" si="968"/>
        <v>2019</v>
      </c>
    </row>
    <row r="10369" spans="1:18" x14ac:dyDescent="0.25">
      <c r="A10369" s="6" t="s">
        <v>11395</v>
      </c>
      <c r="B10369" s="6" t="s">
        <v>495</v>
      </c>
      <c r="C10369" s="6" t="s">
        <v>386</v>
      </c>
      <c r="D10369" s="6" t="s">
        <v>250</v>
      </c>
      <c r="E10369" s="6" t="s">
        <v>761</v>
      </c>
      <c r="F10369" s="10">
        <v>43587</v>
      </c>
      <c r="G10369" s="6">
        <v>1</v>
      </c>
      <c r="H10369" s="11">
        <f>VLOOKUP(B10369,[1]!Product_Data[#Data],4,0)</f>
        <v>1467</v>
      </c>
      <c r="I10369" s="11">
        <f>VLOOKUP(B10369,[1]!Product_Data[#Data],3,0)</f>
        <v>807</v>
      </c>
      <c r="J10369" s="11">
        <f t="shared" si="969"/>
        <v>807</v>
      </c>
      <c r="K10369" s="11">
        <f t="shared" si="970"/>
        <v>1467</v>
      </c>
      <c r="L10369" s="11">
        <f t="shared" si="971"/>
        <v>660</v>
      </c>
      <c r="M10369" t="str">
        <f>VLOOKUP(C10369,[1]!Location_Data[#Data],2,0)</f>
        <v>Carlsbad</v>
      </c>
      <c r="N10369" t="str">
        <f>VLOOKUP(D10369,[1]!Salespeople_Data[#Data],2,0)</f>
        <v>Martin Carr</v>
      </c>
      <c r="O10369" t="str">
        <f>VLOOKUP(E10369,[1]!Customer_Data[#Data],2,0)</f>
        <v>Thomas Sims</v>
      </c>
      <c r="P10369" s="15">
        <f t="shared" si="966"/>
        <v>5</v>
      </c>
      <c r="Q10369">
        <f t="shared" si="967"/>
        <v>5</v>
      </c>
      <c r="R10369">
        <f t="shared" si="968"/>
        <v>2019</v>
      </c>
    </row>
    <row r="10370" spans="1:18" x14ac:dyDescent="0.25">
      <c r="A10370" s="6" t="s">
        <v>11396</v>
      </c>
      <c r="B10370" s="6" t="s">
        <v>109</v>
      </c>
      <c r="C10370" s="6" t="s">
        <v>436</v>
      </c>
      <c r="D10370" s="6" t="s">
        <v>447</v>
      </c>
      <c r="E10370" s="6" t="s">
        <v>1010</v>
      </c>
      <c r="F10370" s="10">
        <v>43579</v>
      </c>
      <c r="G10370" s="6">
        <v>1</v>
      </c>
      <c r="H10370" s="11">
        <f>VLOOKUP(B10370,[1]!Product_Data[#Data],4,0)</f>
        <v>1783</v>
      </c>
      <c r="I10370" s="11">
        <f>VLOOKUP(B10370,[1]!Product_Data[#Data],3,0)</f>
        <v>1230</v>
      </c>
      <c r="J10370" s="11">
        <f t="shared" si="969"/>
        <v>1230</v>
      </c>
      <c r="K10370" s="11">
        <f t="shared" si="970"/>
        <v>1783</v>
      </c>
      <c r="L10370" s="11">
        <f t="shared" si="971"/>
        <v>553</v>
      </c>
      <c r="M10370" t="str">
        <f>VLOOKUP(C10370,[1]!Location_Data[#Data],2,0)</f>
        <v>Jurupa Valley</v>
      </c>
      <c r="N10370" t="str">
        <f>VLOOKUP(D10370,[1]!Salespeople_Data[#Data],2,0)</f>
        <v>Howard Sims</v>
      </c>
      <c r="O10370" t="str">
        <f>VLOOKUP(E10370,[1]!Customer_Data[#Data],2,0)</f>
        <v>Andrew James</v>
      </c>
      <c r="P10370" s="15">
        <f t="shared" ref="P10370:P10433" si="972">WEEKDAY(F10370)</f>
        <v>4</v>
      </c>
      <c r="Q10370">
        <f t="shared" ref="Q10370:Q10433" si="973">MONTH(F10370)</f>
        <v>4</v>
      </c>
      <c r="R10370">
        <f t="shared" ref="R10370:R10433" si="974">YEAR(F10370)</f>
        <v>2019</v>
      </c>
    </row>
    <row r="10371" spans="1:18" x14ac:dyDescent="0.25">
      <c r="A10371" s="6" t="s">
        <v>11397</v>
      </c>
      <c r="B10371" s="6" t="s">
        <v>61</v>
      </c>
      <c r="C10371" s="6" t="s">
        <v>450</v>
      </c>
      <c r="D10371" s="6" t="s">
        <v>71</v>
      </c>
      <c r="E10371" s="6" t="s">
        <v>640</v>
      </c>
      <c r="F10371" s="10">
        <v>43552</v>
      </c>
      <c r="G10371" s="6">
        <v>3</v>
      </c>
      <c r="H10371" s="11">
        <f>VLOOKUP(B10371,[1]!Product_Data[#Data],4,0)</f>
        <v>1889</v>
      </c>
      <c r="I10371" s="11">
        <f>VLOOKUP(B10371,[1]!Product_Data[#Data],3,0)</f>
        <v>945</v>
      </c>
      <c r="J10371" s="11">
        <f t="shared" ref="J10371:J10434" si="975">PRODUCT(I10371,G10371)</f>
        <v>2835</v>
      </c>
      <c r="K10371" s="11">
        <f t="shared" ref="K10371:K10434" si="976">PRODUCT(H10371,G10371)</f>
        <v>5667</v>
      </c>
      <c r="L10371" s="11">
        <f t="shared" ref="L10371:L10434" si="977">K10371-J10371</f>
        <v>2832</v>
      </c>
      <c r="M10371" t="str">
        <f>VLOOKUP(C10371,[1]!Location_Data[#Data],2,0)</f>
        <v>Simi Valley</v>
      </c>
      <c r="N10371" t="str">
        <f>VLOOKUP(D10371,[1]!Salespeople_Data[#Data],2,0)</f>
        <v>Gary Rodriguez</v>
      </c>
      <c r="O10371" t="str">
        <f>VLOOKUP(E10371,[1]!Customer_Data[#Data],2,0)</f>
        <v>Johnny Ramos</v>
      </c>
      <c r="P10371" s="15">
        <f t="shared" si="972"/>
        <v>5</v>
      </c>
      <c r="Q10371">
        <f t="shared" si="973"/>
        <v>3</v>
      </c>
      <c r="R10371">
        <f t="shared" si="974"/>
        <v>2019</v>
      </c>
    </row>
    <row r="10372" spans="1:18" x14ac:dyDescent="0.25">
      <c r="A10372" s="6" t="s">
        <v>11398</v>
      </c>
      <c r="B10372" s="6" t="s">
        <v>177</v>
      </c>
      <c r="C10372" s="6" t="s">
        <v>156</v>
      </c>
      <c r="D10372" s="6" t="s">
        <v>25</v>
      </c>
      <c r="E10372" s="6" t="s">
        <v>1902</v>
      </c>
      <c r="F10372" s="10">
        <v>43789</v>
      </c>
      <c r="G10372" s="6">
        <v>4</v>
      </c>
      <c r="H10372" s="11">
        <f>VLOOKUP(B10372,[1]!Product_Data[#Data],4,0)</f>
        <v>2497</v>
      </c>
      <c r="I10372" s="11">
        <f>VLOOKUP(B10372,[1]!Product_Data[#Data],3,0)</f>
        <v>1473</v>
      </c>
      <c r="J10372" s="11">
        <f t="shared" si="975"/>
        <v>5892</v>
      </c>
      <c r="K10372" s="11">
        <f t="shared" si="976"/>
        <v>9988</v>
      </c>
      <c r="L10372" s="11">
        <f t="shared" si="977"/>
        <v>4096</v>
      </c>
      <c r="M10372" t="str">
        <f>VLOOKUP(C10372,[1]!Location_Data[#Data],2,0)</f>
        <v>Sacramento</v>
      </c>
      <c r="N10372" t="str">
        <f>VLOOKUP(D10372,[1]!Salespeople_Data[#Data],2,0)</f>
        <v>Brian Davis</v>
      </c>
      <c r="O10372" t="str">
        <f>VLOOKUP(E10372,[1]!Customer_Data[#Data],2,0)</f>
        <v>Jeffrey Gibson</v>
      </c>
      <c r="P10372" s="15">
        <f t="shared" si="972"/>
        <v>4</v>
      </c>
      <c r="Q10372">
        <f t="shared" si="973"/>
        <v>11</v>
      </c>
      <c r="R10372">
        <f t="shared" si="974"/>
        <v>2019</v>
      </c>
    </row>
    <row r="10373" spans="1:18" x14ac:dyDescent="0.25">
      <c r="A10373" s="6" t="s">
        <v>11399</v>
      </c>
      <c r="B10373" s="6" t="s">
        <v>69</v>
      </c>
      <c r="C10373" s="6" t="s">
        <v>229</v>
      </c>
      <c r="D10373" s="6" t="s">
        <v>15</v>
      </c>
      <c r="E10373" s="6" t="s">
        <v>1238</v>
      </c>
      <c r="F10373" s="10">
        <v>43471</v>
      </c>
      <c r="G10373" s="6">
        <v>2</v>
      </c>
      <c r="H10373" s="11">
        <f>VLOOKUP(B10373,[1]!Product_Data[#Data],4,0)</f>
        <v>1351</v>
      </c>
      <c r="I10373" s="11">
        <f>VLOOKUP(B10373,[1]!Product_Data[#Data],3,0)</f>
        <v>1108</v>
      </c>
      <c r="J10373" s="11">
        <f t="shared" si="975"/>
        <v>2216</v>
      </c>
      <c r="K10373" s="11">
        <f t="shared" si="976"/>
        <v>2702</v>
      </c>
      <c r="L10373" s="11">
        <f t="shared" si="977"/>
        <v>486</v>
      </c>
      <c r="M10373" t="str">
        <f>VLOOKUP(C10373,[1]!Location_Data[#Data],2,0)</f>
        <v>San Jose</v>
      </c>
      <c r="N10373" t="str">
        <f>VLOOKUP(D10373,[1]!Salespeople_Data[#Data],2,0)</f>
        <v>Ryan Butler</v>
      </c>
      <c r="O10373" t="str">
        <f>VLOOKUP(E10373,[1]!Customer_Data[#Data],2,0)</f>
        <v>Louis Chavez</v>
      </c>
      <c r="P10373" s="15">
        <f t="shared" si="972"/>
        <v>1</v>
      </c>
      <c r="Q10373">
        <f t="shared" si="973"/>
        <v>1</v>
      </c>
      <c r="R10373">
        <f t="shared" si="974"/>
        <v>2019</v>
      </c>
    </row>
    <row r="10374" spans="1:18" x14ac:dyDescent="0.25">
      <c r="A10374" s="6" t="s">
        <v>11400</v>
      </c>
      <c r="B10374" s="6" t="s">
        <v>43</v>
      </c>
      <c r="C10374" s="6" t="s">
        <v>386</v>
      </c>
      <c r="D10374" s="6" t="s">
        <v>25</v>
      </c>
      <c r="E10374" s="6" t="s">
        <v>786</v>
      </c>
      <c r="F10374" s="10">
        <v>43815</v>
      </c>
      <c r="G10374" s="6">
        <v>3</v>
      </c>
      <c r="H10374" s="11">
        <f>VLOOKUP(B10374,[1]!Product_Data[#Data],4,0)</f>
        <v>356</v>
      </c>
      <c r="I10374" s="11">
        <f>VLOOKUP(B10374,[1]!Product_Data[#Data],3,0)</f>
        <v>292</v>
      </c>
      <c r="J10374" s="11">
        <f t="shared" si="975"/>
        <v>876</v>
      </c>
      <c r="K10374" s="11">
        <f t="shared" si="976"/>
        <v>1068</v>
      </c>
      <c r="L10374" s="11">
        <f t="shared" si="977"/>
        <v>192</v>
      </c>
      <c r="M10374" t="str">
        <f>VLOOKUP(C10374,[1]!Location_Data[#Data],2,0)</f>
        <v>Carlsbad</v>
      </c>
      <c r="N10374" t="str">
        <f>VLOOKUP(D10374,[1]!Salespeople_Data[#Data],2,0)</f>
        <v>Brian Davis</v>
      </c>
      <c r="O10374" t="str">
        <f>VLOOKUP(E10374,[1]!Customer_Data[#Data],2,0)</f>
        <v>Christopher Arnold</v>
      </c>
      <c r="P10374" s="15">
        <f t="shared" si="972"/>
        <v>2</v>
      </c>
      <c r="Q10374">
        <f t="shared" si="973"/>
        <v>12</v>
      </c>
      <c r="R10374">
        <f t="shared" si="974"/>
        <v>2019</v>
      </c>
    </row>
    <row r="10375" spans="1:18" x14ac:dyDescent="0.25">
      <c r="A10375" s="6" t="s">
        <v>11401</v>
      </c>
      <c r="B10375" s="6" t="s">
        <v>177</v>
      </c>
      <c r="C10375" s="6" t="s">
        <v>182</v>
      </c>
      <c r="D10375" s="6" t="s">
        <v>58</v>
      </c>
      <c r="E10375" s="6" t="s">
        <v>819</v>
      </c>
      <c r="F10375" s="10">
        <v>43804</v>
      </c>
      <c r="G10375" s="6">
        <v>3</v>
      </c>
      <c r="H10375" s="11">
        <f>VLOOKUP(B10375,[1]!Product_Data[#Data],4,0)</f>
        <v>2497</v>
      </c>
      <c r="I10375" s="11">
        <f>VLOOKUP(B10375,[1]!Product_Data[#Data],3,0)</f>
        <v>1473</v>
      </c>
      <c r="J10375" s="11">
        <f t="shared" si="975"/>
        <v>4419</v>
      </c>
      <c r="K10375" s="11">
        <f t="shared" si="976"/>
        <v>7491</v>
      </c>
      <c r="L10375" s="11">
        <f t="shared" si="977"/>
        <v>3072</v>
      </c>
      <c r="M10375" t="str">
        <f>VLOOKUP(C10375,[1]!Location_Data[#Data],2,0)</f>
        <v>Vallejo</v>
      </c>
      <c r="N10375" t="str">
        <f>VLOOKUP(D10375,[1]!Salespeople_Data[#Data],2,0)</f>
        <v>Christopher Tucker</v>
      </c>
      <c r="O10375" t="str">
        <f>VLOOKUP(E10375,[1]!Customer_Data[#Data],2,0)</f>
        <v>Bobby Greene</v>
      </c>
      <c r="P10375" s="15">
        <f t="shared" si="972"/>
        <v>5</v>
      </c>
      <c r="Q10375">
        <f t="shared" si="973"/>
        <v>12</v>
      </c>
      <c r="R10375">
        <f t="shared" si="974"/>
        <v>2019</v>
      </c>
    </row>
    <row r="10376" spans="1:18" x14ac:dyDescent="0.25">
      <c r="A10376" s="6" t="s">
        <v>11402</v>
      </c>
      <c r="B10376" s="6" t="s">
        <v>412</v>
      </c>
      <c r="C10376" s="6" t="s">
        <v>62</v>
      </c>
      <c r="D10376" s="6" t="s">
        <v>49</v>
      </c>
      <c r="E10376" s="6" t="s">
        <v>3174</v>
      </c>
      <c r="F10376" s="10">
        <v>43518</v>
      </c>
      <c r="G10376" s="6">
        <v>1</v>
      </c>
      <c r="H10376" s="11">
        <f>VLOOKUP(B10376,[1]!Product_Data[#Data],4,0)</f>
        <v>2396</v>
      </c>
      <c r="I10376" s="11">
        <f>VLOOKUP(B10376,[1]!Product_Data[#Data],3,0)</f>
        <v>1965</v>
      </c>
      <c r="J10376" s="11">
        <f t="shared" si="975"/>
        <v>1965</v>
      </c>
      <c r="K10376" s="11">
        <f t="shared" si="976"/>
        <v>2396</v>
      </c>
      <c r="L10376" s="11">
        <f t="shared" si="977"/>
        <v>431</v>
      </c>
      <c r="M10376" t="str">
        <f>VLOOKUP(C10376,[1]!Location_Data[#Data],2,0)</f>
        <v>Fairfield</v>
      </c>
      <c r="N10376" t="str">
        <f>VLOOKUP(D10376,[1]!Salespeople_Data[#Data],2,0)</f>
        <v>Walter Cook</v>
      </c>
      <c r="O10376" t="str">
        <f>VLOOKUP(E10376,[1]!Customer_Data[#Data],2,0)</f>
        <v>Louis Austin</v>
      </c>
      <c r="P10376" s="15">
        <f t="shared" si="972"/>
        <v>6</v>
      </c>
      <c r="Q10376">
        <f t="shared" si="973"/>
        <v>2</v>
      </c>
      <c r="R10376">
        <f t="shared" si="974"/>
        <v>2019</v>
      </c>
    </row>
    <row r="10377" spans="1:18" x14ac:dyDescent="0.25">
      <c r="A10377" s="6" t="s">
        <v>11403</v>
      </c>
      <c r="B10377" s="6" t="s">
        <v>325</v>
      </c>
      <c r="C10377" s="6" t="s">
        <v>100</v>
      </c>
      <c r="D10377" s="6" t="s">
        <v>239</v>
      </c>
      <c r="E10377" s="6" t="s">
        <v>3024</v>
      </c>
      <c r="F10377" s="10">
        <v>43541</v>
      </c>
      <c r="G10377" s="6">
        <v>2</v>
      </c>
      <c r="H10377" s="11">
        <f>VLOOKUP(B10377,[1]!Product_Data[#Data],4,0)</f>
        <v>1526</v>
      </c>
      <c r="I10377" s="11">
        <f>VLOOKUP(B10377,[1]!Product_Data[#Data],3,0)</f>
        <v>1251</v>
      </c>
      <c r="J10377" s="11">
        <f t="shared" si="975"/>
        <v>2502</v>
      </c>
      <c r="K10377" s="11">
        <f t="shared" si="976"/>
        <v>3052</v>
      </c>
      <c r="L10377" s="11">
        <f t="shared" si="977"/>
        <v>550</v>
      </c>
      <c r="M10377" t="str">
        <f>VLOOKUP(C10377,[1]!Location_Data[#Data],2,0)</f>
        <v>Victorville</v>
      </c>
      <c r="N10377" t="str">
        <f>VLOOKUP(D10377,[1]!Salespeople_Data[#Data],2,0)</f>
        <v>John Reyes</v>
      </c>
      <c r="O10377" t="str">
        <f>VLOOKUP(E10377,[1]!Customer_Data[#Data],2,0)</f>
        <v>Richard Jordan</v>
      </c>
      <c r="P10377" s="15">
        <f t="shared" si="972"/>
        <v>1</v>
      </c>
      <c r="Q10377">
        <f t="shared" si="973"/>
        <v>3</v>
      </c>
      <c r="R10377">
        <f t="shared" si="974"/>
        <v>2019</v>
      </c>
    </row>
    <row r="10378" spans="1:18" x14ac:dyDescent="0.25">
      <c r="A10378" s="6" t="s">
        <v>11404</v>
      </c>
      <c r="B10378" s="6" t="s">
        <v>185</v>
      </c>
      <c r="C10378" s="6" t="s">
        <v>349</v>
      </c>
      <c r="D10378" s="6" t="s">
        <v>165</v>
      </c>
      <c r="E10378" s="6" t="s">
        <v>931</v>
      </c>
      <c r="F10378" s="10">
        <v>43757</v>
      </c>
      <c r="G10378" s="6">
        <v>1</v>
      </c>
      <c r="H10378" s="11">
        <f>VLOOKUP(B10378,[1]!Product_Data[#Data],4,0)</f>
        <v>667</v>
      </c>
      <c r="I10378" s="11">
        <f>VLOOKUP(B10378,[1]!Product_Data[#Data],3,0)</f>
        <v>387</v>
      </c>
      <c r="J10378" s="11">
        <f t="shared" si="975"/>
        <v>387</v>
      </c>
      <c r="K10378" s="11">
        <f t="shared" si="976"/>
        <v>667</v>
      </c>
      <c r="L10378" s="11">
        <f t="shared" si="977"/>
        <v>280</v>
      </c>
      <c r="M10378" t="str">
        <f>VLOOKUP(C10378,[1]!Location_Data[#Data],2,0)</f>
        <v>Santa Clara</v>
      </c>
      <c r="N10378" t="str">
        <f>VLOOKUP(D10378,[1]!Salespeople_Data[#Data],2,0)</f>
        <v>Joe Sims</v>
      </c>
      <c r="O10378" t="str">
        <f>VLOOKUP(E10378,[1]!Customer_Data[#Data],2,0)</f>
        <v>Joshua Collins</v>
      </c>
      <c r="P10378" s="15">
        <f t="shared" si="972"/>
        <v>7</v>
      </c>
      <c r="Q10378">
        <f t="shared" si="973"/>
        <v>10</v>
      </c>
      <c r="R10378">
        <f t="shared" si="974"/>
        <v>2019</v>
      </c>
    </row>
    <row r="10379" spans="1:18" x14ac:dyDescent="0.25">
      <c r="A10379" s="6" t="s">
        <v>11405</v>
      </c>
      <c r="B10379" s="6" t="s">
        <v>495</v>
      </c>
      <c r="C10379" s="6" t="s">
        <v>169</v>
      </c>
      <c r="D10379" s="6" t="s">
        <v>71</v>
      </c>
      <c r="E10379" s="6" t="s">
        <v>1534</v>
      </c>
      <c r="F10379" s="10">
        <v>43713</v>
      </c>
      <c r="G10379" s="6">
        <v>1</v>
      </c>
      <c r="H10379" s="11">
        <f>VLOOKUP(B10379,[1]!Product_Data[#Data],4,0)</f>
        <v>1467</v>
      </c>
      <c r="I10379" s="11">
        <f>VLOOKUP(B10379,[1]!Product_Data[#Data],3,0)</f>
        <v>807</v>
      </c>
      <c r="J10379" s="11">
        <f t="shared" si="975"/>
        <v>807</v>
      </c>
      <c r="K10379" s="11">
        <f t="shared" si="976"/>
        <v>1467</v>
      </c>
      <c r="L10379" s="11">
        <f t="shared" si="977"/>
        <v>660</v>
      </c>
      <c r="M10379" t="str">
        <f>VLOOKUP(C10379,[1]!Location_Data[#Data],2,0)</f>
        <v>Vista</v>
      </c>
      <c r="N10379" t="str">
        <f>VLOOKUP(D10379,[1]!Salespeople_Data[#Data],2,0)</f>
        <v>Gary Rodriguez</v>
      </c>
      <c r="O10379" t="str">
        <f>VLOOKUP(E10379,[1]!Customer_Data[#Data],2,0)</f>
        <v>Russell Bailey</v>
      </c>
      <c r="P10379" s="15">
        <f t="shared" si="972"/>
        <v>5</v>
      </c>
      <c r="Q10379">
        <f t="shared" si="973"/>
        <v>9</v>
      </c>
      <c r="R10379">
        <f t="shared" si="974"/>
        <v>2019</v>
      </c>
    </row>
    <row r="10380" spans="1:18" x14ac:dyDescent="0.25">
      <c r="A10380" s="6" t="s">
        <v>11406</v>
      </c>
      <c r="B10380" s="6" t="s">
        <v>56</v>
      </c>
      <c r="C10380" s="6" t="s">
        <v>242</v>
      </c>
      <c r="D10380" s="6" t="s">
        <v>111</v>
      </c>
      <c r="E10380" s="6" t="s">
        <v>853</v>
      </c>
      <c r="F10380" s="10">
        <v>43612</v>
      </c>
      <c r="G10380" s="6">
        <v>4</v>
      </c>
      <c r="H10380" s="11">
        <f>VLOOKUP(B10380,[1]!Product_Data[#Data],4,0)</f>
        <v>1848</v>
      </c>
      <c r="I10380" s="11">
        <f>VLOOKUP(B10380,[1]!Product_Data[#Data],3,0)</f>
        <v>1294</v>
      </c>
      <c r="J10380" s="11">
        <f t="shared" si="975"/>
        <v>5176</v>
      </c>
      <c r="K10380" s="11">
        <f t="shared" si="976"/>
        <v>7392</v>
      </c>
      <c r="L10380" s="11">
        <f t="shared" si="977"/>
        <v>2216</v>
      </c>
      <c r="M10380" t="str">
        <f>VLOOKUP(C10380,[1]!Location_Data[#Data],2,0)</f>
        <v>Downey</v>
      </c>
      <c r="N10380" t="str">
        <f>VLOOKUP(D10380,[1]!Salespeople_Data[#Data],2,0)</f>
        <v>Ryan Welch</v>
      </c>
      <c r="O10380" t="str">
        <f>VLOOKUP(E10380,[1]!Customer_Data[#Data],2,0)</f>
        <v>Daniel Berry</v>
      </c>
      <c r="P10380" s="15">
        <f t="shared" si="972"/>
        <v>2</v>
      </c>
      <c r="Q10380">
        <f t="shared" si="973"/>
        <v>5</v>
      </c>
      <c r="R10380">
        <f t="shared" si="974"/>
        <v>2019</v>
      </c>
    </row>
    <row r="10381" spans="1:18" x14ac:dyDescent="0.25">
      <c r="A10381" s="6" t="s">
        <v>11407</v>
      </c>
      <c r="B10381" s="6" t="s">
        <v>421</v>
      </c>
      <c r="C10381" s="6" t="s">
        <v>242</v>
      </c>
      <c r="D10381" s="6" t="s">
        <v>63</v>
      </c>
      <c r="E10381" s="6" t="s">
        <v>187</v>
      </c>
      <c r="F10381" s="10">
        <v>43721</v>
      </c>
      <c r="G10381" s="6">
        <v>3</v>
      </c>
      <c r="H10381" s="11">
        <f>VLOOKUP(B10381,[1]!Product_Data[#Data],4,0)</f>
        <v>826</v>
      </c>
      <c r="I10381" s="11">
        <f>VLOOKUP(B10381,[1]!Product_Data[#Data],3,0)</f>
        <v>562</v>
      </c>
      <c r="J10381" s="11">
        <f t="shared" si="975"/>
        <v>1686</v>
      </c>
      <c r="K10381" s="11">
        <f t="shared" si="976"/>
        <v>2478</v>
      </c>
      <c r="L10381" s="11">
        <f t="shared" si="977"/>
        <v>792</v>
      </c>
      <c r="M10381" t="str">
        <f>VLOOKUP(C10381,[1]!Location_Data[#Data],2,0)</f>
        <v>Downey</v>
      </c>
      <c r="N10381" t="str">
        <f>VLOOKUP(D10381,[1]!Salespeople_Data[#Data],2,0)</f>
        <v>Jeremy Mendoza</v>
      </c>
      <c r="O10381" t="str">
        <f>VLOOKUP(E10381,[1]!Customer_Data[#Data],2,0)</f>
        <v>Harry Hudson</v>
      </c>
      <c r="P10381" s="15">
        <f t="shared" si="972"/>
        <v>6</v>
      </c>
      <c r="Q10381">
        <f t="shared" si="973"/>
        <v>9</v>
      </c>
      <c r="R10381">
        <f t="shared" si="974"/>
        <v>2019</v>
      </c>
    </row>
    <row r="10382" spans="1:18" x14ac:dyDescent="0.25">
      <c r="A10382" s="6" t="s">
        <v>11408</v>
      </c>
      <c r="B10382" s="6" t="s">
        <v>129</v>
      </c>
      <c r="C10382" s="6" t="s">
        <v>169</v>
      </c>
      <c r="D10382" s="6" t="s">
        <v>87</v>
      </c>
      <c r="E10382" s="6" t="s">
        <v>1336</v>
      </c>
      <c r="F10382" s="10">
        <v>43754</v>
      </c>
      <c r="G10382" s="6">
        <v>2</v>
      </c>
      <c r="H10382" s="11">
        <f>VLOOKUP(B10382,[1]!Product_Data[#Data],4,0)</f>
        <v>127</v>
      </c>
      <c r="I10382" s="11">
        <f>VLOOKUP(B10382,[1]!Product_Data[#Data],3,0)</f>
        <v>79</v>
      </c>
      <c r="J10382" s="11">
        <f t="shared" si="975"/>
        <v>158</v>
      </c>
      <c r="K10382" s="11">
        <f t="shared" si="976"/>
        <v>254</v>
      </c>
      <c r="L10382" s="11">
        <f t="shared" si="977"/>
        <v>96</v>
      </c>
      <c r="M10382" t="str">
        <f>VLOOKUP(C10382,[1]!Location_Data[#Data],2,0)</f>
        <v>Vista</v>
      </c>
      <c r="N10382" t="str">
        <f>VLOOKUP(D10382,[1]!Salespeople_Data[#Data],2,0)</f>
        <v>Martin Perry</v>
      </c>
      <c r="O10382" t="str">
        <f>VLOOKUP(E10382,[1]!Customer_Data[#Data],2,0)</f>
        <v>Bobby Willis</v>
      </c>
      <c r="P10382" s="15">
        <f t="shared" si="972"/>
        <v>4</v>
      </c>
      <c r="Q10382">
        <f t="shared" si="973"/>
        <v>10</v>
      </c>
      <c r="R10382">
        <f t="shared" si="974"/>
        <v>2019</v>
      </c>
    </row>
    <row r="10383" spans="1:18" x14ac:dyDescent="0.25">
      <c r="A10383" s="6" t="s">
        <v>11409</v>
      </c>
      <c r="B10383" s="6" t="s">
        <v>703</v>
      </c>
      <c r="C10383" s="6" t="s">
        <v>302</v>
      </c>
      <c r="D10383" s="6" t="s">
        <v>191</v>
      </c>
      <c r="E10383" s="6" t="s">
        <v>726</v>
      </c>
      <c r="F10383" s="10">
        <v>43686</v>
      </c>
      <c r="G10383" s="6">
        <v>3</v>
      </c>
      <c r="H10383" s="11">
        <f>VLOOKUP(B10383,[1]!Product_Data[#Data],4,0)</f>
        <v>530</v>
      </c>
      <c r="I10383" s="11">
        <f>VLOOKUP(B10383,[1]!Product_Data[#Data],3,0)</f>
        <v>435</v>
      </c>
      <c r="J10383" s="11">
        <f t="shared" si="975"/>
        <v>1305</v>
      </c>
      <c r="K10383" s="11">
        <f t="shared" si="976"/>
        <v>1590</v>
      </c>
      <c r="L10383" s="11">
        <f t="shared" si="977"/>
        <v>285</v>
      </c>
      <c r="M10383" t="str">
        <f>VLOOKUP(C10383,[1]!Location_Data[#Data],2,0)</f>
        <v>Santa Rosa</v>
      </c>
      <c r="N10383" t="str">
        <f>VLOOKUP(D10383,[1]!Salespeople_Data[#Data],2,0)</f>
        <v>Robert Reed</v>
      </c>
      <c r="O10383" t="str">
        <f>VLOOKUP(E10383,[1]!Customer_Data[#Data],2,0)</f>
        <v>Phillip Tucker</v>
      </c>
      <c r="P10383" s="15">
        <f t="shared" si="972"/>
        <v>6</v>
      </c>
      <c r="Q10383">
        <f t="shared" si="973"/>
        <v>8</v>
      </c>
      <c r="R10383">
        <f t="shared" si="974"/>
        <v>2019</v>
      </c>
    </row>
    <row r="10384" spans="1:18" x14ac:dyDescent="0.25">
      <c r="A10384" s="6" t="s">
        <v>11410</v>
      </c>
      <c r="B10384" s="6" t="s">
        <v>238</v>
      </c>
      <c r="C10384" s="6" t="s">
        <v>472</v>
      </c>
      <c r="D10384" s="6" t="s">
        <v>165</v>
      </c>
      <c r="E10384" s="6" t="s">
        <v>1544</v>
      </c>
      <c r="F10384" s="10">
        <v>43742</v>
      </c>
      <c r="G10384" s="6">
        <v>2</v>
      </c>
      <c r="H10384" s="11">
        <f>VLOOKUP(B10384,[1]!Product_Data[#Data],4,0)</f>
        <v>871</v>
      </c>
      <c r="I10384" s="11">
        <f>VLOOKUP(B10384,[1]!Product_Data[#Data],3,0)</f>
        <v>540</v>
      </c>
      <c r="J10384" s="11">
        <f t="shared" si="975"/>
        <v>1080</v>
      </c>
      <c r="K10384" s="11">
        <f t="shared" si="976"/>
        <v>1742</v>
      </c>
      <c r="L10384" s="11">
        <f t="shared" si="977"/>
        <v>662</v>
      </c>
      <c r="M10384" t="str">
        <f>VLOOKUP(C10384,[1]!Location_Data[#Data],2,0)</f>
        <v>Concord</v>
      </c>
      <c r="N10384" t="str">
        <f>VLOOKUP(D10384,[1]!Salespeople_Data[#Data],2,0)</f>
        <v>Joe Sims</v>
      </c>
      <c r="O10384" t="str">
        <f>VLOOKUP(E10384,[1]!Customer_Data[#Data],2,0)</f>
        <v>Shawn Wallace</v>
      </c>
      <c r="P10384" s="15">
        <f t="shared" si="972"/>
        <v>6</v>
      </c>
      <c r="Q10384">
        <f t="shared" si="973"/>
        <v>10</v>
      </c>
      <c r="R10384">
        <f t="shared" si="974"/>
        <v>2019</v>
      </c>
    </row>
    <row r="10385" spans="1:18" x14ac:dyDescent="0.25">
      <c r="A10385" s="6" t="s">
        <v>11411</v>
      </c>
      <c r="B10385" s="6" t="s">
        <v>155</v>
      </c>
      <c r="C10385" s="6" t="s">
        <v>276</v>
      </c>
      <c r="D10385" s="6" t="s">
        <v>447</v>
      </c>
      <c r="E10385" s="6" t="s">
        <v>1880</v>
      </c>
      <c r="F10385" s="10">
        <v>43716</v>
      </c>
      <c r="G10385" s="6">
        <v>4</v>
      </c>
      <c r="H10385" s="11">
        <f>VLOOKUP(B10385,[1]!Product_Data[#Data],4,0)</f>
        <v>1353</v>
      </c>
      <c r="I10385" s="11">
        <f>VLOOKUP(B10385,[1]!Product_Data[#Data],3,0)</f>
        <v>947</v>
      </c>
      <c r="J10385" s="11">
        <f t="shared" si="975"/>
        <v>3788</v>
      </c>
      <c r="K10385" s="11">
        <f t="shared" si="976"/>
        <v>5412</v>
      </c>
      <c r="L10385" s="11">
        <f t="shared" si="977"/>
        <v>1624</v>
      </c>
      <c r="M10385" t="str">
        <f>VLOOKUP(C10385,[1]!Location_Data[#Data],2,0)</f>
        <v>Orange</v>
      </c>
      <c r="N10385" t="str">
        <f>VLOOKUP(D10385,[1]!Salespeople_Data[#Data],2,0)</f>
        <v>Howard Sims</v>
      </c>
      <c r="O10385" t="str">
        <f>VLOOKUP(E10385,[1]!Customer_Data[#Data],2,0)</f>
        <v>Eugene Brooks</v>
      </c>
      <c r="P10385" s="15">
        <f t="shared" si="972"/>
        <v>1</v>
      </c>
      <c r="Q10385">
        <f t="shared" si="973"/>
        <v>9</v>
      </c>
      <c r="R10385">
        <f t="shared" si="974"/>
        <v>2019</v>
      </c>
    </row>
    <row r="10386" spans="1:18" x14ac:dyDescent="0.25">
      <c r="A10386" s="6" t="s">
        <v>11412</v>
      </c>
      <c r="B10386" s="6" t="s">
        <v>78</v>
      </c>
      <c r="C10386" s="6" t="s">
        <v>467</v>
      </c>
      <c r="D10386" s="6" t="s">
        <v>447</v>
      </c>
      <c r="E10386" s="6" t="s">
        <v>16</v>
      </c>
      <c r="F10386" s="10">
        <v>43588</v>
      </c>
      <c r="G10386" s="6">
        <v>3</v>
      </c>
      <c r="H10386" s="11">
        <f>VLOOKUP(B10386,[1]!Product_Data[#Data],4,0)</f>
        <v>1380</v>
      </c>
      <c r="I10386" s="11">
        <f>VLOOKUP(B10386,[1]!Product_Data[#Data],3,0)</f>
        <v>1090</v>
      </c>
      <c r="J10386" s="11">
        <f t="shared" si="975"/>
        <v>3270</v>
      </c>
      <c r="K10386" s="11">
        <f t="shared" si="976"/>
        <v>4140</v>
      </c>
      <c r="L10386" s="11">
        <f t="shared" si="977"/>
        <v>870</v>
      </c>
      <c r="M10386" t="str">
        <f>VLOOKUP(C10386,[1]!Location_Data[#Data],2,0)</f>
        <v>Garden Grove</v>
      </c>
      <c r="N10386" t="str">
        <f>VLOOKUP(D10386,[1]!Salespeople_Data[#Data],2,0)</f>
        <v>Howard Sims</v>
      </c>
      <c r="O10386" t="str">
        <f>VLOOKUP(E10386,[1]!Customer_Data[#Data],2,0)</f>
        <v>Larry Dunn</v>
      </c>
      <c r="P10386" s="15">
        <f t="shared" si="972"/>
        <v>6</v>
      </c>
      <c r="Q10386">
        <f t="shared" si="973"/>
        <v>5</v>
      </c>
      <c r="R10386">
        <f t="shared" si="974"/>
        <v>2019</v>
      </c>
    </row>
    <row r="10387" spans="1:18" x14ac:dyDescent="0.25">
      <c r="A10387" s="6" t="s">
        <v>11413</v>
      </c>
      <c r="B10387" s="6" t="s">
        <v>395</v>
      </c>
      <c r="C10387" s="6" t="s">
        <v>95</v>
      </c>
      <c r="D10387" s="6" t="s">
        <v>216</v>
      </c>
      <c r="E10387" s="6" t="s">
        <v>323</v>
      </c>
      <c r="F10387" s="10">
        <v>43507</v>
      </c>
      <c r="G10387" s="6">
        <v>3</v>
      </c>
      <c r="H10387" s="11">
        <f>VLOOKUP(B10387,[1]!Product_Data[#Data],4,0)</f>
        <v>2257</v>
      </c>
      <c r="I10387" s="11">
        <f>VLOOKUP(B10387,[1]!Product_Data[#Data],3,0)</f>
        <v>1535</v>
      </c>
      <c r="J10387" s="11">
        <f t="shared" si="975"/>
        <v>4605</v>
      </c>
      <c r="K10387" s="11">
        <f t="shared" si="976"/>
        <v>6771</v>
      </c>
      <c r="L10387" s="11">
        <f t="shared" si="977"/>
        <v>2166</v>
      </c>
      <c r="M10387" t="str">
        <f>VLOOKUP(C10387,[1]!Location_Data[#Data],2,0)</f>
        <v>Fullerton</v>
      </c>
      <c r="N10387" t="str">
        <f>VLOOKUP(D10387,[1]!Salespeople_Data[#Data],2,0)</f>
        <v>Ernest Wagner</v>
      </c>
      <c r="O10387" t="str">
        <f>VLOOKUP(E10387,[1]!Customer_Data[#Data],2,0)</f>
        <v>Douglas Franklin</v>
      </c>
      <c r="P10387" s="15">
        <f t="shared" si="972"/>
        <v>2</v>
      </c>
      <c r="Q10387">
        <f t="shared" si="973"/>
        <v>2</v>
      </c>
      <c r="R10387">
        <f t="shared" si="974"/>
        <v>2019</v>
      </c>
    </row>
    <row r="10388" spans="1:18" x14ac:dyDescent="0.25">
      <c r="A10388" s="6" t="s">
        <v>11414</v>
      </c>
      <c r="B10388" s="6" t="s">
        <v>267</v>
      </c>
      <c r="C10388" s="6" t="s">
        <v>377</v>
      </c>
      <c r="D10388" s="6" t="s">
        <v>159</v>
      </c>
      <c r="E10388" s="6" t="s">
        <v>332</v>
      </c>
      <c r="F10388" s="10">
        <v>43640</v>
      </c>
      <c r="G10388" s="6">
        <v>1</v>
      </c>
      <c r="H10388" s="11">
        <f>VLOOKUP(B10388,[1]!Product_Data[#Data],4,0)</f>
        <v>400</v>
      </c>
      <c r="I10388" s="11">
        <f>VLOOKUP(B10388,[1]!Product_Data[#Data],3,0)</f>
        <v>208</v>
      </c>
      <c r="J10388" s="11">
        <f t="shared" si="975"/>
        <v>208</v>
      </c>
      <c r="K10388" s="11">
        <f t="shared" si="976"/>
        <v>400</v>
      </c>
      <c r="L10388" s="11">
        <f t="shared" si="977"/>
        <v>192</v>
      </c>
      <c r="M10388" t="str">
        <f>VLOOKUP(C10388,[1]!Location_Data[#Data],2,0)</f>
        <v>San Diego</v>
      </c>
      <c r="N10388" t="str">
        <f>VLOOKUP(D10388,[1]!Salespeople_Data[#Data],2,0)</f>
        <v>Bobby Russell</v>
      </c>
      <c r="O10388" t="str">
        <f>VLOOKUP(E10388,[1]!Customer_Data[#Data],2,0)</f>
        <v>Russell Grant</v>
      </c>
      <c r="P10388" s="15">
        <f t="shared" si="972"/>
        <v>2</v>
      </c>
      <c r="Q10388">
        <f t="shared" si="973"/>
        <v>6</v>
      </c>
      <c r="R10388">
        <f t="shared" si="974"/>
        <v>2019</v>
      </c>
    </row>
    <row r="10389" spans="1:18" x14ac:dyDescent="0.25">
      <c r="A10389" s="6" t="s">
        <v>11415</v>
      </c>
      <c r="B10389" s="6" t="s">
        <v>421</v>
      </c>
      <c r="C10389" s="6" t="s">
        <v>79</v>
      </c>
      <c r="D10389" s="6" t="s">
        <v>269</v>
      </c>
      <c r="E10389" s="6" t="s">
        <v>1414</v>
      </c>
      <c r="F10389" s="10">
        <v>43493</v>
      </c>
      <c r="G10389" s="6">
        <v>2</v>
      </c>
      <c r="H10389" s="11">
        <f>VLOOKUP(B10389,[1]!Product_Data[#Data],4,0)</f>
        <v>826</v>
      </c>
      <c r="I10389" s="11">
        <f>VLOOKUP(B10389,[1]!Product_Data[#Data],3,0)</f>
        <v>562</v>
      </c>
      <c r="J10389" s="11">
        <f t="shared" si="975"/>
        <v>1124</v>
      </c>
      <c r="K10389" s="11">
        <f t="shared" si="976"/>
        <v>1652</v>
      </c>
      <c r="L10389" s="11">
        <f t="shared" si="977"/>
        <v>528</v>
      </c>
      <c r="M10389" t="str">
        <f>VLOOKUP(C10389,[1]!Location_Data[#Data],2,0)</f>
        <v>Palmdale</v>
      </c>
      <c r="N10389" t="str">
        <f>VLOOKUP(D10389,[1]!Salespeople_Data[#Data],2,0)</f>
        <v>Kevin Butler</v>
      </c>
      <c r="O10389" t="str">
        <f>VLOOKUP(E10389,[1]!Customer_Data[#Data],2,0)</f>
        <v>Scott Allen</v>
      </c>
      <c r="P10389" s="15">
        <f t="shared" si="972"/>
        <v>2</v>
      </c>
      <c r="Q10389">
        <f t="shared" si="973"/>
        <v>1</v>
      </c>
      <c r="R10389">
        <f t="shared" si="974"/>
        <v>2019</v>
      </c>
    </row>
    <row r="10390" spans="1:18" x14ac:dyDescent="0.25">
      <c r="A10390" s="6" t="s">
        <v>11416</v>
      </c>
      <c r="B10390" s="6" t="s">
        <v>626</v>
      </c>
      <c r="C10390" s="6" t="s">
        <v>242</v>
      </c>
      <c r="D10390" s="6" t="s">
        <v>126</v>
      </c>
      <c r="E10390" s="6" t="s">
        <v>631</v>
      </c>
      <c r="F10390" s="10">
        <v>43724</v>
      </c>
      <c r="G10390" s="6">
        <v>1</v>
      </c>
      <c r="H10390" s="11">
        <f>VLOOKUP(B10390,[1]!Product_Data[#Data],4,0)</f>
        <v>584</v>
      </c>
      <c r="I10390" s="11">
        <f>VLOOKUP(B10390,[1]!Product_Data[#Data],3,0)</f>
        <v>420</v>
      </c>
      <c r="J10390" s="11">
        <f t="shared" si="975"/>
        <v>420</v>
      </c>
      <c r="K10390" s="11">
        <f t="shared" si="976"/>
        <v>584</v>
      </c>
      <c r="L10390" s="11">
        <f t="shared" si="977"/>
        <v>164</v>
      </c>
      <c r="M10390" t="str">
        <f>VLOOKUP(C10390,[1]!Location_Data[#Data],2,0)</f>
        <v>Downey</v>
      </c>
      <c r="N10390" t="str">
        <f>VLOOKUP(D10390,[1]!Salespeople_Data[#Data],2,0)</f>
        <v>Larry Castillo</v>
      </c>
      <c r="O10390" t="str">
        <f>VLOOKUP(E10390,[1]!Customer_Data[#Data],2,0)</f>
        <v>Matthew Phillips</v>
      </c>
      <c r="P10390" s="15">
        <f t="shared" si="972"/>
        <v>2</v>
      </c>
      <c r="Q10390">
        <f t="shared" si="973"/>
        <v>9</v>
      </c>
      <c r="R10390">
        <f t="shared" si="974"/>
        <v>2019</v>
      </c>
    </row>
    <row r="10391" spans="1:18" x14ac:dyDescent="0.25">
      <c r="A10391" s="6" t="s">
        <v>11417</v>
      </c>
      <c r="B10391" s="6" t="s">
        <v>457</v>
      </c>
      <c r="C10391" s="6" t="s">
        <v>253</v>
      </c>
      <c r="D10391" s="6" t="s">
        <v>159</v>
      </c>
      <c r="E10391" s="6" t="s">
        <v>1391</v>
      </c>
      <c r="F10391" s="10">
        <v>43764</v>
      </c>
      <c r="G10391" s="6">
        <v>1</v>
      </c>
      <c r="H10391" s="11">
        <f>VLOOKUP(B10391,[1]!Product_Data[#Data],4,0)</f>
        <v>947</v>
      </c>
      <c r="I10391" s="11">
        <f>VLOOKUP(B10391,[1]!Product_Data[#Data],3,0)</f>
        <v>786</v>
      </c>
      <c r="J10391" s="11">
        <f t="shared" si="975"/>
        <v>786</v>
      </c>
      <c r="K10391" s="11">
        <f t="shared" si="976"/>
        <v>947</v>
      </c>
      <c r="L10391" s="11">
        <f t="shared" si="977"/>
        <v>161</v>
      </c>
      <c r="M10391" t="str">
        <f>VLOOKUP(C10391,[1]!Location_Data[#Data],2,0)</f>
        <v>Bakersfield</v>
      </c>
      <c r="N10391" t="str">
        <f>VLOOKUP(D10391,[1]!Salespeople_Data[#Data],2,0)</f>
        <v>Bobby Russell</v>
      </c>
      <c r="O10391" t="str">
        <f>VLOOKUP(E10391,[1]!Customer_Data[#Data],2,0)</f>
        <v>Adam Duncan</v>
      </c>
      <c r="P10391" s="15">
        <f t="shared" si="972"/>
        <v>7</v>
      </c>
      <c r="Q10391">
        <f t="shared" si="973"/>
        <v>10</v>
      </c>
      <c r="R10391">
        <f t="shared" si="974"/>
        <v>2019</v>
      </c>
    </row>
    <row r="10392" spans="1:18" x14ac:dyDescent="0.25">
      <c r="A10392" s="6" t="s">
        <v>11418</v>
      </c>
      <c r="B10392" s="6" t="s">
        <v>18</v>
      </c>
      <c r="C10392" s="6" t="s">
        <v>272</v>
      </c>
      <c r="D10392" s="6" t="s">
        <v>20</v>
      </c>
      <c r="E10392" s="6" t="s">
        <v>918</v>
      </c>
      <c r="F10392" s="10">
        <v>43530</v>
      </c>
      <c r="G10392" s="6">
        <v>1</v>
      </c>
      <c r="H10392" s="11">
        <f>VLOOKUP(B10392,[1]!Product_Data[#Data],4,0)</f>
        <v>880</v>
      </c>
      <c r="I10392" s="11">
        <f>VLOOKUP(B10392,[1]!Product_Data[#Data],3,0)</f>
        <v>634</v>
      </c>
      <c r="J10392" s="11">
        <f t="shared" si="975"/>
        <v>634</v>
      </c>
      <c r="K10392" s="11">
        <f t="shared" si="976"/>
        <v>880</v>
      </c>
      <c r="L10392" s="11">
        <f t="shared" si="977"/>
        <v>246</v>
      </c>
      <c r="M10392" t="str">
        <f>VLOOKUP(C10392,[1]!Location_Data[#Data],2,0)</f>
        <v>Torrance</v>
      </c>
      <c r="N10392" t="str">
        <f>VLOOKUP(D10392,[1]!Salespeople_Data[#Data],2,0)</f>
        <v>Joshua Cook</v>
      </c>
      <c r="O10392" t="str">
        <f>VLOOKUP(E10392,[1]!Customer_Data[#Data],2,0)</f>
        <v>Keith Wheeler</v>
      </c>
      <c r="P10392" s="15">
        <f t="shared" si="972"/>
        <v>4</v>
      </c>
      <c r="Q10392">
        <f t="shared" si="973"/>
        <v>3</v>
      </c>
      <c r="R10392">
        <f t="shared" si="974"/>
        <v>2019</v>
      </c>
    </row>
    <row r="10393" spans="1:18" x14ac:dyDescent="0.25">
      <c r="A10393" s="6" t="s">
        <v>11419</v>
      </c>
      <c r="B10393" s="6" t="s">
        <v>666</v>
      </c>
      <c r="C10393" s="6" t="s">
        <v>469</v>
      </c>
      <c r="D10393" s="6" t="s">
        <v>212</v>
      </c>
      <c r="E10393" s="6" t="s">
        <v>233</v>
      </c>
      <c r="F10393" s="10">
        <v>43515</v>
      </c>
      <c r="G10393" s="6">
        <v>1</v>
      </c>
      <c r="H10393" s="11">
        <f>VLOOKUP(B10393,[1]!Product_Data[#Data],4,0)</f>
        <v>2241</v>
      </c>
      <c r="I10393" s="11">
        <f>VLOOKUP(B10393,[1]!Product_Data[#Data],3,0)</f>
        <v>1367</v>
      </c>
      <c r="J10393" s="11">
        <f t="shared" si="975"/>
        <v>1367</v>
      </c>
      <c r="K10393" s="11">
        <f t="shared" si="976"/>
        <v>2241</v>
      </c>
      <c r="L10393" s="11">
        <f t="shared" si="977"/>
        <v>874</v>
      </c>
      <c r="M10393" t="str">
        <f>VLOOKUP(C10393,[1]!Location_Data[#Data],2,0)</f>
        <v>Escondido</v>
      </c>
      <c r="N10393" t="str">
        <f>VLOOKUP(D10393,[1]!Salespeople_Data[#Data],2,0)</f>
        <v>Ronald Reed</v>
      </c>
      <c r="O10393" t="str">
        <f>VLOOKUP(E10393,[1]!Customer_Data[#Data],2,0)</f>
        <v>Ralph Nichols</v>
      </c>
      <c r="P10393" s="15">
        <f t="shared" si="972"/>
        <v>3</v>
      </c>
      <c r="Q10393">
        <f t="shared" si="973"/>
        <v>2</v>
      </c>
      <c r="R10393">
        <f t="shared" si="974"/>
        <v>2019</v>
      </c>
    </row>
    <row r="10394" spans="1:18" x14ac:dyDescent="0.25">
      <c r="A10394" s="6" t="s">
        <v>11420</v>
      </c>
      <c r="B10394" s="6" t="s">
        <v>125</v>
      </c>
      <c r="C10394" s="6" t="s">
        <v>149</v>
      </c>
      <c r="D10394" s="6" t="s">
        <v>141</v>
      </c>
      <c r="E10394" s="6" t="s">
        <v>343</v>
      </c>
      <c r="F10394" s="10">
        <v>43559</v>
      </c>
      <c r="G10394" s="6">
        <v>2</v>
      </c>
      <c r="H10394" s="11">
        <f>VLOOKUP(B10394,[1]!Product_Data[#Data],4,0)</f>
        <v>1826</v>
      </c>
      <c r="I10394" s="11">
        <f>VLOOKUP(B10394,[1]!Product_Data[#Data],3,0)</f>
        <v>1443</v>
      </c>
      <c r="J10394" s="11">
        <f t="shared" si="975"/>
        <v>2886</v>
      </c>
      <c r="K10394" s="11">
        <f t="shared" si="976"/>
        <v>3652</v>
      </c>
      <c r="L10394" s="11">
        <f t="shared" si="977"/>
        <v>766</v>
      </c>
      <c r="M10394" t="str">
        <f>VLOOKUP(C10394,[1]!Location_Data[#Data],2,0)</f>
        <v>Antioch</v>
      </c>
      <c r="N10394" t="str">
        <f>VLOOKUP(D10394,[1]!Salespeople_Data[#Data],2,0)</f>
        <v>Arthur Mccoy</v>
      </c>
      <c r="O10394" t="str">
        <f>VLOOKUP(E10394,[1]!Customer_Data[#Data],2,0)</f>
        <v>James Fisher</v>
      </c>
      <c r="P10394" s="15">
        <f t="shared" si="972"/>
        <v>5</v>
      </c>
      <c r="Q10394">
        <f t="shared" si="973"/>
        <v>4</v>
      </c>
      <c r="R10394">
        <f t="shared" si="974"/>
        <v>2019</v>
      </c>
    </row>
    <row r="10395" spans="1:18" x14ac:dyDescent="0.25">
      <c r="A10395" s="6" t="s">
        <v>11421</v>
      </c>
      <c r="B10395" s="6" t="s">
        <v>38</v>
      </c>
      <c r="C10395" s="6" t="s">
        <v>120</v>
      </c>
      <c r="D10395" s="6" t="s">
        <v>225</v>
      </c>
      <c r="E10395" s="6" t="s">
        <v>2026</v>
      </c>
      <c r="F10395" s="10">
        <v>43829</v>
      </c>
      <c r="G10395" s="6">
        <v>1</v>
      </c>
      <c r="H10395" s="11">
        <f>VLOOKUP(B10395,[1]!Product_Data[#Data],4,0)</f>
        <v>2283</v>
      </c>
      <c r="I10395" s="11">
        <f>VLOOKUP(B10395,[1]!Product_Data[#Data],3,0)</f>
        <v>1484</v>
      </c>
      <c r="J10395" s="11">
        <f t="shared" si="975"/>
        <v>1484</v>
      </c>
      <c r="K10395" s="11">
        <f t="shared" si="976"/>
        <v>2283</v>
      </c>
      <c r="L10395" s="11">
        <f t="shared" si="977"/>
        <v>799</v>
      </c>
      <c r="M10395" t="str">
        <f>VLOOKUP(C10395,[1]!Location_Data[#Data],2,0)</f>
        <v>Elk Grove</v>
      </c>
      <c r="N10395" t="str">
        <f>VLOOKUP(D10395,[1]!Salespeople_Data[#Data],2,0)</f>
        <v>Andrew Bowman</v>
      </c>
      <c r="O10395" t="str">
        <f>VLOOKUP(E10395,[1]!Customer_Data[#Data],2,0)</f>
        <v>Roy Shaw</v>
      </c>
      <c r="P10395" s="15">
        <f t="shared" si="972"/>
        <v>2</v>
      </c>
      <c r="Q10395">
        <f t="shared" si="973"/>
        <v>12</v>
      </c>
      <c r="R10395">
        <f t="shared" si="974"/>
        <v>2019</v>
      </c>
    </row>
    <row r="10396" spans="1:18" x14ac:dyDescent="0.25">
      <c r="A10396" s="6" t="s">
        <v>11422</v>
      </c>
      <c r="B10396" s="6" t="s">
        <v>263</v>
      </c>
      <c r="C10396" s="6" t="s">
        <v>204</v>
      </c>
      <c r="D10396" s="6" t="s">
        <v>447</v>
      </c>
      <c r="E10396" s="6" t="s">
        <v>2413</v>
      </c>
      <c r="F10396" s="10">
        <v>43622</v>
      </c>
      <c r="G10396" s="6">
        <v>2</v>
      </c>
      <c r="H10396" s="11">
        <f>VLOOKUP(B10396,[1]!Product_Data[#Data],4,0)</f>
        <v>378</v>
      </c>
      <c r="I10396" s="11">
        <f>VLOOKUP(B10396,[1]!Product_Data[#Data],3,0)</f>
        <v>291</v>
      </c>
      <c r="J10396" s="11">
        <f t="shared" si="975"/>
        <v>582</v>
      </c>
      <c r="K10396" s="11">
        <f t="shared" si="976"/>
        <v>756</v>
      </c>
      <c r="L10396" s="11">
        <f t="shared" si="977"/>
        <v>174</v>
      </c>
      <c r="M10396" t="str">
        <f>VLOOKUP(C10396,[1]!Location_Data[#Data],2,0)</f>
        <v>Corona</v>
      </c>
      <c r="N10396" t="str">
        <f>VLOOKUP(D10396,[1]!Salespeople_Data[#Data],2,0)</f>
        <v>Howard Sims</v>
      </c>
      <c r="O10396" t="str">
        <f>VLOOKUP(E10396,[1]!Customer_Data[#Data],2,0)</f>
        <v>Willie Hicks</v>
      </c>
      <c r="P10396" s="15">
        <f t="shared" si="972"/>
        <v>5</v>
      </c>
      <c r="Q10396">
        <f t="shared" si="973"/>
        <v>6</v>
      </c>
      <c r="R10396">
        <f t="shared" si="974"/>
        <v>2019</v>
      </c>
    </row>
    <row r="10397" spans="1:18" x14ac:dyDescent="0.25">
      <c r="A10397" s="6" t="s">
        <v>11423</v>
      </c>
      <c r="B10397" s="6" t="s">
        <v>703</v>
      </c>
      <c r="C10397" s="6" t="s">
        <v>643</v>
      </c>
      <c r="D10397" s="6" t="s">
        <v>264</v>
      </c>
      <c r="E10397" s="6" t="s">
        <v>1282</v>
      </c>
      <c r="F10397" s="10">
        <v>43593</v>
      </c>
      <c r="G10397" s="6">
        <v>3</v>
      </c>
      <c r="H10397" s="11">
        <f>VLOOKUP(B10397,[1]!Product_Data[#Data],4,0)</f>
        <v>530</v>
      </c>
      <c r="I10397" s="11">
        <f>VLOOKUP(B10397,[1]!Product_Data[#Data],3,0)</f>
        <v>435</v>
      </c>
      <c r="J10397" s="11">
        <f t="shared" si="975"/>
        <v>1305</v>
      </c>
      <c r="K10397" s="11">
        <f t="shared" si="976"/>
        <v>1590</v>
      </c>
      <c r="L10397" s="11">
        <f t="shared" si="977"/>
        <v>285</v>
      </c>
      <c r="M10397" t="str">
        <f>VLOOKUP(C10397,[1]!Location_Data[#Data],2,0)</f>
        <v>Hayward</v>
      </c>
      <c r="N10397" t="str">
        <f>VLOOKUP(D10397,[1]!Salespeople_Data[#Data],2,0)</f>
        <v>Ernest Wheeler</v>
      </c>
      <c r="O10397" t="str">
        <f>VLOOKUP(E10397,[1]!Customer_Data[#Data],2,0)</f>
        <v>Bruce Harris</v>
      </c>
      <c r="P10397" s="15">
        <f t="shared" si="972"/>
        <v>4</v>
      </c>
      <c r="Q10397">
        <f t="shared" si="973"/>
        <v>5</v>
      </c>
      <c r="R10397">
        <f t="shared" si="974"/>
        <v>2019</v>
      </c>
    </row>
    <row r="10398" spans="1:18" x14ac:dyDescent="0.25">
      <c r="A10398" s="6" t="s">
        <v>11424</v>
      </c>
      <c r="B10398" s="6" t="s">
        <v>495</v>
      </c>
      <c r="C10398" s="6" t="s">
        <v>316</v>
      </c>
      <c r="D10398" s="6" t="s">
        <v>308</v>
      </c>
      <c r="E10398" s="6" t="s">
        <v>3024</v>
      </c>
      <c r="F10398" s="10">
        <v>43654</v>
      </c>
      <c r="G10398" s="6">
        <v>1</v>
      </c>
      <c r="H10398" s="11">
        <f>VLOOKUP(B10398,[1]!Product_Data[#Data],4,0)</f>
        <v>1467</v>
      </c>
      <c r="I10398" s="11">
        <f>VLOOKUP(B10398,[1]!Product_Data[#Data],3,0)</f>
        <v>807</v>
      </c>
      <c r="J10398" s="11">
        <f t="shared" si="975"/>
        <v>807</v>
      </c>
      <c r="K10398" s="11">
        <f t="shared" si="976"/>
        <v>1467</v>
      </c>
      <c r="L10398" s="11">
        <f t="shared" si="977"/>
        <v>660</v>
      </c>
      <c r="M10398" t="str">
        <f>VLOOKUP(C10398,[1]!Location_Data[#Data],2,0)</f>
        <v>East Los Angeles</v>
      </c>
      <c r="N10398" t="str">
        <f>VLOOKUP(D10398,[1]!Salespeople_Data[#Data],2,0)</f>
        <v>Fred Robertson</v>
      </c>
      <c r="O10398" t="str">
        <f>VLOOKUP(E10398,[1]!Customer_Data[#Data],2,0)</f>
        <v>Richard Jordan</v>
      </c>
      <c r="P10398" s="15">
        <f t="shared" si="972"/>
        <v>2</v>
      </c>
      <c r="Q10398">
        <f t="shared" si="973"/>
        <v>7</v>
      </c>
      <c r="R10398">
        <f t="shared" si="974"/>
        <v>2019</v>
      </c>
    </row>
    <row r="10399" spans="1:18" x14ac:dyDescent="0.25">
      <c r="A10399" s="6" t="s">
        <v>11425</v>
      </c>
      <c r="B10399" s="6" t="s">
        <v>666</v>
      </c>
      <c r="C10399" s="6" t="s">
        <v>220</v>
      </c>
      <c r="D10399" s="6" t="s">
        <v>15</v>
      </c>
      <c r="E10399" s="6" t="s">
        <v>1939</v>
      </c>
      <c r="F10399" s="10">
        <v>43604</v>
      </c>
      <c r="G10399" s="6">
        <v>1</v>
      </c>
      <c r="H10399" s="11">
        <f>VLOOKUP(B10399,[1]!Product_Data[#Data],4,0)</f>
        <v>2241</v>
      </c>
      <c r="I10399" s="11">
        <f>VLOOKUP(B10399,[1]!Product_Data[#Data],3,0)</f>
        <v>1367</v>
      </c>
      <c r="J10399" s="11">
        <f t="shared" si="975"/>
        <v>1367</v>
      </c>
      <c r="K10399" s="11">
        <f t="shared" si="976"/>
        <v>2241</v>
      </c>
      <c r="L10399" s="11">
        <f t="shared" si="977"/>
        <v>874</v>
      </c>
      <c r="M10399" t="str">
        <f>VLOOKUP(C10399,[1]!Location_Data[#Data],2,0)</f>
        <v>Modesto</v>
      </c>
      <c r="N10399" t="str">
        <f>VLOOKUP(D10399,[1]!Salespeople_Data[#Data],2,0)</f>
        <v>Ryan Butler</v>
      </c>
      <c r="O10399" t="str">
        <f>VLOOKUP(E10399,[1]!Customer_Data[#Data],2,0)</f>
        <v>Gary Baker</v>
      </c>
      <c r="P10399" s="15">
        <f t="shared" si="972"/>
        <v>1</v>
      </c>
      <c r="Q10399">
        <f t="shared" si="973"/>
        <v>5</v>
      </c>
      <c r="R10399">
        <f t="shared" si="974"/>
        <v>2019</v>
      </c>
    </row>
    <row r="10400" spans="1:18" x14ac:dyDescent="0.25">
      <c r="A10400" s="6" t="s">
        <v>11426</v>
      </c>
      <c r="B10400" s="6" t="s">
        <v>129</v>
      </c>
      <c r="C10400" s="6" t="s">
        <v>349</v>
      </c>
      <c r="D10400" s="6" t="s">
        <v>106</v>
      </c>
      <c r="E10400" s="6" t="s">
        <v>1997</v>
      </c>
      <c r="F10400" s="10">
        <v>43738</v>
      </c>
      <c r="G10400" s="6">
        <v>1</v>
      </c>
      <c r="H10400" s="11">
        <f>VLOOKUP(B10400,[1]!Product_Data[#Data],4,0)</f>
        <v>127</v>
      </c>
      <c r="I10400" s="11">
        <f>VLOOKUP(B10400,[1]!Product_Data[#Data],3,0)</f>
        <v>79</v>
      </c>
      <c r="J10400" s="11">
        <f t="shared" si="975"/>
        <v>79</v>
      </c>
      <c r="K10400" s="11">
        <f t="shared" si="976"/>
        <v>127</v>
      </c>
      <c r="L10400" s="11">
        <f t="shared" si="977"/>
        <v>48</v>
      </c>
      <c r="M10400" t="str">
        <f>VLOOKUP(C10400,[1]!Location_Data[#Data],2,0)</f>
        <v>Santa Clara</v>
      </c>
      <c r="N10400" t="str">
        <f>VLOOKUP(D10400,[1]!Salespeople_Data[#Data],2,0)</f>
        <v>Patrick Ruiz</v>
      </c>
      <c r="O10400" t="str">
        <f>VLOOKUP(E10400,[1]!Customer_Data[#Data],2,0)</f>
        <v>Todd Watson</v>
      </c>
      <c r="P10400" s="15">
        <f t="shared" si="972"/>
        <v>2</v>
      </c>
      <c r="Q10400">
        <f t="shared" si="973"/>
        <v>9</v>
      </c>
      <c r="R10400">
        <f t="shared" si="974"/>
        <v>2019</v>
      </c>
    </row>
    <row r="10401" spans="1:18" x14ac:dyDescent="0.25">
      <c r="A10401" s="6" t="s">
        <v>11427</v>
      </c>
      <c r="B10401" s="6" t="s">
        <v>796</v>
      </c>
      <c r="C10401" s="6" t="s">
        <v>436</v>
      </c>
      <c r="D10401" s="6" t="s">
        <v>136</v>
      </c>
      <c r="E10401" s="6" t="s">
        <v>1872</v>
      </c>
      <c r="F10401" s="10">
        <v>43722</v>
      </c>
      <c r="G10401" s="6">
        <v>3</v>
      </c>
      <c r="H10401" s="11">
        <f>VLOOKUP(B10401,[1]!Product_Data[#Data],4,0)</f>
        <v>1103</v>
      </c>
      <c r="I10401" s="11">
        <f>VLOOKUP(B10401,[1]!Product_Data[#Data],3,0)</f>
        <v>838</v>
      </c>
      <c r="J10401" s="11">
        <f t="shared" si="975"/>
        <v>2514</v>
      </c>
      <c r="K10401" s="11">
        <f t="shared" si="976"/>
        <v>3309</v>
      </c>
      <c r="L10401" s="11">
        <f t="shared" si="977"/>
        <v>795</v>
      </c>
      <c r="M10401" t="str">
        <f>VLOOKUP(C10401,[1]!Location_Data[#Data],2,0)</f>
        <v>Jurupa Valley</v>
      </c>
      <c r="N10401" t="str">
        <f>VLOOKUP(D10401,[1]!Salespeople_Data[#Data],2,0)</f>
        <v>Clarence Fox</v>
      </c>
      <c r="O10401" t="str">
        <f>VLOOKUP(E10401,[1]!Customer_Data[#Data],2,0)</f>
        <v>Henry Bishop</v>
      </c>
      <c r="P10401" s="15">
        <f t="shared" si="972"/>
        <v>7</v>
      </c>
      <c r="Q10401">
        <f t="shared" si="973"/>
        <v>9</v>
      </c>
      <c r="R10401">
        <f t="shared" si="974"/>
        <v>2019</v>
      </c>
    </row>
    <row r="10402" spans="1:18" x14ac:dyDescent="0.25">
      <c r="A10402" s="6" t="s">
        <v>11428</v>
      </c>
      <c r="B10402" s="6" t="s">
        <v>403</v>
      </c>
      <c r="C10402" s="6" t="s">
        <v>19</v>
      </c>
      <c r="D10402" s="6" t="s">
        <v>35</v>
      </c>
      <c r="E10402" s="6" t="s">
        <v>1495</v>
      </c>
      <c r="F10402" s="10">
        <v>43719</v>
      </c>
      <c r="G10402" s="6">
        <v>4</v>
      </c>
      <c r="H10402" s="11">
        <f>VLOOKUP(B10402,[1]!Product_Data[#Data],4,0)</f>
        <v>392</v>
      </c>
      <c r="I10402" s="11">
        <f>VLOOKUP(B10402,[1]!Product_Data[#Data],3,0)</f>
        <v>255</v>
      </c>
      <c r="J10402" s="11">
        <f t="shared" si="975"/>
        <v>1020</v>
      </c>
      <c r="K10402" s="11">
        <f t="shared" si="976"/>
        <v>1568</v>
      </c>
      <c r="L10402" s="11">
        <f t="shared" si="977"/>
        <v>548</v>
      </c>
      <c r="M10402" t="str">
        <f>VLOOKUP(C10402,[1]!Location_Data[#Data],2,0)</f>
        <v>Berkeley</v>
      </c>
      <c r="N10402" t="str">
        <f>VLOOKUP(D10402,[1]!Salespeople_Data[#Data],2,0)</f>
        <v>Charles Harper</v>
      </c>
      <c r="O10402" t="str">
        <f>VLOOKUP(E10402,[1]!Customer_Data[#Data],2,0)</f>
        <v>Kevin Jones</v>
      </c>
      <c r="P10402" s="15">
        <f t="shared" si="972"/>
        <v>4</v>
      </c>
      <c r="Q10402">
        <f t="shared" si="973"/>
        <v>9</v>
      </c>
      <c r="R10402">
        <f t="shared" si="974"/>
        <v>2019</v>
      </c>
    </row>
    <row r="10403" spans="1:18" x14ac:dyDescent="0.25">
      <c r="A10403" s="6" t="s">
        <v>11429</v>
      </c>
      <c r="B10403" s="6" t="s">
        <v>752</v>
      </c>
      <c r="C10403" s="6" t="s">
        <v>215</v>
      </c>
      <c r="D10403" s="6" t="s">
        <v>136</v>
      </c>
      <c r="E10403" s="6" t="s">
        <v>716</v>
      </c>
      <c r="F10403" s="10">
        <v>43498</v>
      </c>
      <c r="G10403" s="6">
        <v>1</v>
      </c>
      <c r="H10403" s="11">
        <f>VLOOKUP(B10403,[1]!Product_Data[#Data],4,0)</f>
        <v>95</v>
      </c>
      <c r="I10403" s="11">
        <f>VLOOKUP(B10403,[1]!Product_Data[#Data],3,0)</f>
        <v>61</v>
      </c>
      <c r="J10403" s="11">
        <f t="shared" si="975"/>
        <v>61</v>
      </c>
      <c r="K10403" s="11">
        <f t="shared" si="976"/>
        <v>95</v>
      </c>
      <c r="L10403" s="11">
        <f t="shared" si="977"/>
        <v>34</v>
      </c>
      <c r="M10403" t="str">
        <f>VLOOKUP(C10403,[1]!Location_Data[#Data],2,0)</f>
        <v>El Cajon</v>
      </c>
      <c r="N10403" t="str">
        <f>VLOOKUP(D10403,[1]!Salespeople_Data[#Data],2,0)</f>
        <v>Clarence Fox</v>
      </c>
      <c r="O10403" t="str">
        <f>VLOOKUP(E10403,[1]!Customer_Data[#Data],2,0)</f>
        <v>Keith Murphy</v>
      </c>
      <c r="P10403" s="15">
        <f t="shared" si="972"/>
        <v>7</v>
      </c>
      <c r="Q10403">
        <f t="shared" si="973"/>
        <v>2</v>
      </c>
      <c r="R10403">
        <f t="shared" si="974"/>
        <v>2019</v>
      </c>
    </row>
    <row r="10404" spans="1:18" x14ac:dyDescent="0.25">
      <c r="A10404" s="6" t="s">
        <v>11430</v>
      </c>
      <c r="B10404" s="6" t="s">
        <v>495</v>
      </c>
      <c r="C10404" s="6" t="s">
        <v>34</v>
      </c>
      <c r="D10404" s="6" t="s">
        <v>71</v>
      </c>
      <c r="E10404" s="6" t="s">
        <v>306</v>
      </c>
      <c r="F10404" s="10">
        <v>43803</v>
      </c>
      <c r="G10404" s="6">
        <v>1</v>
      </c>
      <c r="H10404" s="11">
        <f>VLOOKUP(B10404,[1]!Product_Data[#Data],4,0)</f>
        <v>1467</v>
      </c>
      <c r="I10404" s="11">
        <f>VLOOKUP(B10404,[1]!Product_Data[#Data],3,0)</f>
        <v>807</v>
      </c>
      <c r="J10404" s="11">
        <f t="shared" si="975"/>
        <v>807</v>
      </c>
      <c r="K10404" s="11">
        <f t="shared" si="976"/>
        <v>1467</v>
      </c>
      <c r="L10404" s="11">
        <f t="shared" si="977"/>
        <v>660</v>
      </c>
      <c r="M10404" t="str">
        <f>VLOOKUP(C10404,[1]!Location_Data[#Data],2,0)</f>
        <v>Inglewood</v>
      </c>
      <c r="N10404" t="str">
        <f>VLOOKUP(D10404,[1]!Salespeople_Data[#Data],2,0)</f>
        <v>Gary Rodriguez</v>
      </c>
      <c r="O10404" t="str">
        <f>VLOOKUP(E10404,[1]!Customer_Data[#Data],2,0)</f>
        <v>Sean Black</v>
      </c>
      <c r="P10404" s="15">
        <f t="shared" si="972"/>
        <v>4</v>
      </c>
      <c r="Q10404">
        <f t="shared" si="973"/>
        <v>12</v>
      </c>
      <c r="R10404">
        <f t="shared" si="974"/>
        <v>2019</v>
      </c>
    </row>
    <row r="10405" spans="1:18" x14ac:dyDescent="0.25">
      <c r="A10405" s="6" t="s">
        <v>11431</v>
      </c>
      <c r="B10405" s="6" t="s">
        <v>8</v>
      </c>
      <c r="C10405" s="6" t="s">
        <v>596</v>
      </c>
      <c r="D10405" s="6" t="s">
        <v>75</v>
      </c>
      <c r="E10405" s="6" t="s">
        <v>1556</v>
      </c>
      <c r="F10405" s="10">
        <v>43654</v>
      </c>
      <c r="G10405" s="6">
        <v>1</v>
      </c>
      <c r="H10405" s="11">
        <f>VLOOKUP(B10405,[1]!Product_Data[#Data],4,0)</f>
        <v>1522</v>
      </c>
      <c r="I10405" s="11">
        <f>VLOOKUP(B10405,[1]!Product_Data[#Data],3,0)</f>
        <v>791</v>
      </c>
      <c r="J10405" s="11">
        <f t="shared" si="975"/>
        <v>791</v>
      </c>
      <c r="K10405" s="11">
        <f t="shared" si="976"/>
        <v>1522</v>
      </c>
      <c r="L10405" s="11">
        <f t="shared" si="977"/>
        <v>731</v>
      </c>
      <c r="M10405" t="str">
        <f>VLOOKUP(C10405,[1]!Location_Data[#Data],2,0)</f>
        <v>Fremont</v>
      </c>
      <c r="N10405" t="str">
        <f>VLOOKUP(D10405,[1]!Salespeople_Data[#Data],2,0)</f>
        <v>Roger Robertson</v>
      </c>
      <c r="O10405" t="str">
        <f>VLOOKUP(E10405,[1]!Customer_Data[#Data],2,0)</f>
        <v>Frank Brown</v>
      </c>
      <c r="P10405" s="15">
        <f t="shared" si="972"/>
        <v>2</v>
      </c>
      <c r="Q10405">
        <f t="shared" si="973"/>
        <v>7</v>
      </c>
      <c r="R10405">
        <f t="shared" si="974"/>
        <v>2019</v>
      </c>
    </row>
    <row r="10406" spans="1:18" x14ac:dyDescent="0.25">
      <c r="A10406" s="6" t="s">
        <v>11432</v>
      </c>
      <c r="B10406" s="6" t="s">
        <v>185</v>
      </c>
      <c r="C10406" s="6" t="s">
        <v>392</v>
      </c>
      <c r="D10406" s="6" t="s">
        <v>10</v>
      </c>
      <c r="E10406" s="6" t="s">
        <v>1152</v>
      </c>
      <c r="F10406" s="10">
        <v>43602</v>
      </c>
      <c r="G10406" s="6">
        <v>1</v>
      </c>
      <c r="H10406" s="11">
        <f>VLOOKUP(B10406,[1]!Product_Data[#Data],4,0)</f>
        <v>667</v>
      </c>
      <c r="I10406" s="11">
        <f>VLOOKUP(B10406,[1]!Product_Data[#Data],3,0)</f>
        <v>387</v>
      </c>
      <c r="J10406" s="11">
        <f t="shared" si="975"/>
        <v>387</v>
      </c>
      <c r="K10406" s="11">
        <f t="shared" si="976"/>
        <v>667</v>
      </c>
      <c r="L10406" s="11">
        <f t="shared" si="977"/>
        <v>280</v>
      </c>
      <c r="M10406" t="str">
        <f>VLOOKUP(C10406,[1]!Location_Data[#Data],2,0)</f>
        <v>Visalia</v>
      </c>
      <c r="N10406" t="str">
        <f>VLOOKUP(D10406,[1]!Salespeople_Data[#Data],2,0)</f>
        <v>Justin Lynch</v>
      </c>
      <c r="O10406" t="str">
        <f>VLOOKUP(E10406,[1]!Customer_Data[#Data],2,0)</f>
        <v>Richard Young</v>
      </c>
      <c r="P10406" s="15">
        <f t="shared" si="972"/>
        <v>6</v>
      </c>
      <c r="Q10406">
        <f t="shared" si="973"/>
        <v>5</v>
      </c>
      <c r="R10406">
        <f t="shared" si="974"/>
        <v>2019</v>
      </c>
    </row>
    <row r="10407" spans="1:18" x14ac:dyDescent="0.25">
      <c r="A10407" s="6" t="s">
        <v>11433</v>
      </c>
      <c r="B10407" s="6" t="s">
        <v>43</v>
      </c>
      <c r="C10407" s="6" t="s">
        <v>156</v>
      </c>
      <c r="D10407" s="6" t="s">
        <v>413</v>
      </c>
      <c r="E10407" s="6" t="s">
        <v>1174</v>
      </c>
      <c r="F10407" s="10">
        <v>43574</v>
      </c>
      <c r="G10407" s="6">
        <v>1</v>
      </c>
      <c r="H10407" s="11">
        <f>VLOOKUP(B10407,[1]!Product_Data[#Data],4,0)</f>
        <v>356</v>
      </c>
      <c r="I10407" s="11">
        <f>VLOOKUP(B10407,[1]!Product_Data[#Data],3,0)</f>
        <v>292</v>
      </c>
      <c r="J10407" s="11">
        <f t="shared" si="975"/>
        <v>292</v>
      </c>
      <c r="K10407" s="11">
        <f t="shared" si="976"/>
        <v>356</v>
      </c>
      <c r="L10407" s="11">
        <f t="shared" si="977"/>
        <v>64</v>
      </c>
      <c r="M10407" t="str">
        <f>VLOOKUP(C10407,[1]!Location_Data[#Data],2,0)</f>
        <v>Sacramento</v>
      </c>
      <c r="N10407" t="str">
        <f>VLOOKUP(D10407,[1]!Salespeople_Data[#Data],2,0)</f>
        <v>Kenneth Bradley</v>
      </c>
      <c r="O10407" t="str">
        <f>VLOOKUP(E10407,[1]!Customer_Data[#Data],2,0)</f>
        <v>Gary Jones</v>
      </c>
      <c r="P10407" s="15">
        <f t="shared" si="972"/>
        <v>6</v>
      </c>
      <c r="Q10407">
        <f t="shared" si="973"/>
        <v>4</v>
      </c>
      <c r="R10407">
        <f t="shared" si="974"/>
        <v>2019</v>
      </c>
    </row>
    <row r="10408" spans="1:18" x14ac:dyDescent="0.25">
      <c r="A10408" s="6" t="s">
        <v>11434</v>
      </c>
      <c r="B10408" s="6" t="s">
        <v>173</v>
      </c>
      <c r="C10408" s="6" t="s">
        <v>362</v>
      </c>
      <c r="D10408" s="6" t="s">
        <v>63</v>
      </c>
      <c r="E10408" s="6" t="s">
        <v>2354</v>
      </c>
      <c r="F10408" s="10">
        <v>43557</v>
      </c>
      <c r="G10408" s="6">
        <v>2</v>
      </c>
      <c r="H10408" s="11">
        <f>VLOOKUP(B10408,[1]!Product_Data[#Data],4,0)</f>
        <v>2005</v>
      </c>
      <c r="I10408" s="11">
        <f>VLOOKUP(B10408,[1]!Product_Data[#Data],3,0)</f>
        <v>1223</v>
      </c>
      <c r="J10408" s="11">
        <f t="shared" si="975"/>
        <v>2446</v>
      </c>
      <c r="K10408" s="11">
        <f t="shared" si="976"/>
        <v>4010</v>
      </c>
      <c r="L10408" s="11">
        <f t="shared" si="977"/>
        <v>1564</v>
      </c>
      <c r="M10408" t="str">
        <f>VLOOKUP(C10408,[1]!Location_Data[#Data],2,0)</f>
        <v>San Bernardino</v>
      </c>
      <c r="N10408" t="str">
        <f>VLOOKUP(D10408,[1]!Salespeople_Data[#Data],2,0)</f>
        <v>Jeremy Mendoza</v>
      </c>
      <c r="O10408" t="str">
        <f>VLOOKUP(E10408,[1]!Customer_Data[#Data],2,0)</f>
        <v>Jeremy Porter</v>
      </c>
      <c r="P10408" s="15">
        <f t="shared" si="972"/>
        <v>3</v>
      </c>
      <c r="Q10408">
        <f t="shared" si="973"/>
        <v>4</v>
      </c>
      <c r="R10408">
        <f t="shared" si="974"/>
        <v>2019</v>
      </c>
    </row>
    <row r="10409" spans="1:18" x14ac:dyDescent="0.25">
      <c r="A10409" s="6" t="s">
        <v>11435</v>
      </c>
      <c r="B10409" s="6" t="s">
        <v>173</v>
      </c>
      <c r="C10409" s="6" t="s">
        <v>530</v>
      </c>
      <c r="D10409" s="6" t="s">
        <v>165</v>
      </c>
      <c r="E10409" s="6" t="s">
        <v>878</v>
      </c>
      <c r="F10409" s="10">
        <v>43658</v>
      </c>
      <c r="G10409" s="6">
        <v>3</v>
      </c>
      <c r="H10409" s="11">
        <f>VLOOKUP(B10409,[1]!Product_Data[#Data],4,0)</f>
        <v>2005</v>
      </c>
      <c r="I10409" s="11">
        <f>VLOOKUP(B10409,[1]!Product_Data[#Data],3,0)</f>
        <v>1223</v>
      </c>
      <c r="J10409" s="11">
        <f t="shared" si="975"/>
        <v>3669</v>
      </c>
      <c r="K10409" s="11">
        <f t="shared" si="976"/>
        <v>6015</v>
      </c>
      <c r="L10409" s="11">
        <f t="shared" si="977"/>
        <v>2346</v>
      </c>
      <c r="M10409" t="str">
        <f>VLOOKUP(C10409,[1]!Location_Data[#Data],2,0)</f>
        <v>San Buenaventura (Ventura)</v>
      </c>
      <c r="N10409" t="str">
        <f>VLOOKUP(D10409,[1]!Salespeople_Data[#Data],2,0)</f>
        <v>Joe Sims</v>
      </c>
      <c r="O10409" t="str">
        <f>VLOOKUP(E10409,[1]!Customer_Data[#Data],2,0)</f>
        <v>Thomas Gray</v>
      </c>
      <c r="P10409" s="15">
        <f t="shared" si="972"/>
        <v>6</v>
      </c>
      <c r="Q10409">
        <f t="shared" si="973"/>
        <v>7</v>
      </c>
      <c r="R10409">
        <f t="shared" si="974"/>
        <v>2019</v>
      </c>
    </row>
    <row r="10410" spans="1:18" x14ac:dyDescent="0.25">
      <c r="A10410" s="6" t="s">
        <v>11436</v>
      </c>
      <c r="B10410" s="6" t="s">
        <v>194</v>
      </c>
      <c r="C10410" s="6" t="s">
        <v>268</v>
      </c>
      <c r="D10410" s="6" t="s">
        <v>116</v>
      </c>
      <c r="E10410" s="6" t="s">
        <v>1872</v>
      </c>
      <c r="F10410" s="10">
        <v>43824</v>
      </c>
      <c r="G10410" s="6">
        <v>4</v>
      </c>
      <c r="H10410" s="11">
        <f>VLOOKUP(B10410,[1]!Product_Data[#Data],4,0)</f>
        <v>1278</v>
      </c>
      <c r="I10410" s="11">
        <f>VLOOKUP(B10410,[1]!Product_Data[#Data],3,0)</f>
        <v>665</v>
      </c>
      <c r="J10410" s="11">
        <f t="shared" si="975"/>
        <v>2660</v>
      </c>
      <c r="K10410" s="11">
        <f t="shared" si="976"/>
        <v>5112</v>
      </c>
      <c r="L10410" s="11">
        <f t="shared" si="977"/>
        <v>2452</v>
      </c>
      <c r="M10410" t="str">
        <f>VLOOKUP(C10410,[1]!Location_Data[#Data],2,0)</f>
        <v>Murrieta</v>
      </c>
      <c r="N10410" t="str">
        <f>VLOOKUP(D10410,[1]!Salespeople_Data[#Data],2,0)</f>
        <v>Roger Ramos</v>
      </c>
      <c r="O10410" t="str">
        <f>VLOOKUP(E10410,[1]!Customer_Data[#Data],2,0)</f>
        <v>Henry Bishop</v>
      </c>
      <c r="P10410" s="15">
        <f t="shared" si="972"/>
        <v>4</v>
      </c>
      <c r="Q10410">
        <f t="shared" si="973"/>
        <v>12</v>
      </c>
      <c r="R10410">
        <f t="shared" si="974"/>
        <v>2019</v>
      </c>
    </row>
    <row r="10411" spans="1:18" x14ac:dyDescent="0.25">
      <c r="A10411" s="6" t="s">
        <v>11437</v>
      </c>
      <c r="B10411" s="6" t="s">
        <v>311</v>
      </c>
      <c r="C10411" s="6" t="s">
        <v>156</v>
      </c>
      <c r="D10411" s="6" t="s">
        <v>91</v>
      </c>
      <c r="E10411" s="6" t="s">
        <v>585</v>
      </c>
      <c r="F10411" s="10">
        <v>43796</v>
      </c>
      <c r="G10411" s="6">
        <v>1</v>
      </c>
      <c r="H10411" s="11">
        <f>VLOOKUP(B10411,[1]!Product_Data[#Data],4,0)</f>
        <v>1743</v>
      </c>
      <c r="I10411" s="11">
        <f>VLOOKUP(B10411,[1]!Product_Data[#Data],3,0)</f>
        <v>872</v>
      </c>
      <c r="J10411" s="11">
        <f t="shared" si="975"/>
        <v>872</v>
      </c>
      <c r="K10411" s="11">
        <f t="shared" si="976"/>
        <v>1743</v>
      </c>
      <c r="L10411" s="11">
        <f t="shared" si="977"/>
        <v>871</v>
      </c>
      <c r="M10411" t="str">
        <f>VLOOKUP(C10411,[1]!Location_Data[#Data],2,0)</f>
        <v>Sacramento</v>
      </c>
      <c r="N10411" t="str">
        <f>VLOOKUP(D10411,[1]!Salespeople_Data[#Data],2,0)</f>
        <v>Howard Gardner</v>
      </c>
      <c r="O10411" t="str">
        <f>VLOOKUP(E10411,[1]!Customer_Data[#Data],2,0)</f>
        <v>Anthony Berry</v>
      </c>
      <c r="P10411" s="15">
        <f t="shared" si="972"/>
        <v>4</v>
      </c>
      <c r="Q10411">
        <f t="shared" si="973"/>
        <v>11</v>
      </c>
      <c r="R10411">
        <f t="shared" si="974"/>
        <v>2019</v>
      </c>
    </row>
    <row r="10412" spans="1:18" x14ac:dyDescent="0.25">
      <c r="A10412" s="6" t="s">
        <v>11438</v>
      </c>
      <c r="B10412" s="6" t="s">
        <v>703</v>
      </c>
      <c r="C10412" s="6" t="s">
        <v>490</v>
      </c>
      <c r="D10412" s="6" t="s">
        <v>257</v>
      </c>
      <c r="E10412" s="6" t="s">
        <v>3433</v>
      </c>
      <c r="F10412" s="10">
        <v>43560</v>
      </c>
      <c r="G10412" s="6">
        <v>1</v>
      </c>
      <c r="H10412" s="11">
        <f>VLOOKUP(B10412,[1]!Product_Data[#Data],4,0)</f>
        <v>530</v>
      </c>
      <c r="I10412" s="11">
        <f>VLOOKUP(B10412,[1]!Product_Data[#Data],3,0)</f>
        <v>435</v>
      </c>
      <c r="J10412" s="11">
        <f t="shared" si="975"/>
        <v>435</v>
      </c>
      <c r="K10412" s="11">
        <f t="shared" si="976"/>
        <v>530</v>
      </c>
      <c r="L10412" s="11">
        <f t="shared" si="977"/>
        <v>95</v>
      </c>
      <c r="M10412" t="str">
        <f>VLOOKUP(C10412,[1]!Location_Data[#Data],2,0)</f>
        <v>Temecula</v>
      </c>
      <c r="N10412" t="str">
        <f>VLOOKUP(D10412,[1]!Salespeople_Data[#Data],2,0)</f>
        <v>Jerry Perry</v>
      </c>
      <c r="O10412" t="str">
        <f>VLOOKUP(E10412,[1]!Customer_Data[#Data],2,0)</f>
        <v>Mark Gonzalez</v>
      </c>
      <c r="P10412" s="15">
        <f t="shared" si="972"/>
        <v>6</v>
      </c>
      <c r="Q10412">
        <f t="shared" si="973"/>
        <v>4</v>
      </c>
      <c r="R10412">
        <f t="shared" si="974"/>
        <v>2019</v>
      </c>
    </row>
    <row r="10413" spans="1:18" x14ac:dyDescent="0.25">
      <c r="A10413" s="6" t="s">
        <v>11439</v>
      </c>
      <c r="B10413" s="6" t="s">
        <v>245</v>
      </c>
      <c r="C10413" s="6" t="s">
        <v>66</v>
      </c>
      <c r="D10413" s="6" t="s">
        <v>212</v>
      </c>
      <c r="E10413" s="6" t="s">
        <v>871</v>
      </c>
      <c r="F10413" s="10">
        <v>43588</v>
      </c>
      <c r="G10413" s="6">
        <v>3</v>
      </c>
      <c r="H10413" s="11">
        <f>VLOOKUP(B10413,[1]!Product_Data[#Data],4,0)</f>
        <v>818</v>
      </c>
      <c r="I10413" s="11">
        <f>VLOOKUP(B10413,[1]!Product_Data[#Data],3,0)</f>
        <v>450</v>
      </c>
      <c r="J10413" s="11">
        <f t="shared" si="975"/>
        <v>1350</v>
      </c>
      <c r="K10413" s="11">
        <f t="shared" si="976"/>
        <v>2454</v>
      </c>
      <c r="L10413" s="11">
        <f t="shared" si="977"/>
        <v>1104</v>
      </c>
      <c r="M10413" t="str">
        <f>VLOOKUP(C10413,[1]!Location_Data[#Data],2,0)</f>
        <v>Ontario</v>
      </c>
      <c r="N10413" t="str">
        <f>VLOOKUP(D10413,[1]!Salespeople_Data[#Data],2,0)</f>
        <v>Ronald Reed</v>
      </c>
      <c r="O10413" t="str">
        <f>VLOOKUP(E10413,[1]!Customer_Data[#Data],2,0)</f>
        <v>Dennis Ruiz</v>
      </c>
      <c r="P10413" s="15">
        <f t="shared" si="972"/>
        <v>6</v>
      </c>
      <c r="Q10413">
        <f t="shared" si="973"/>
        <v>5</v>
      </c>
      <c r="R10413">
        <f t="shared" si="974"/>
        <v>2019</v>
      </c>
    </row>
    <row r="10414" spans="1:18" x14ac:dyDescent="0.25">
      <c r="A10414" s="6" t="s">
        <v>11440</v>
      </c>
      <c r="B10414" s="6" t="s">
        <v>367</v>
      </c>
      <c r="C10414" s="6" t="s">
        <v>220</v>
      </c>
      <c r="D10414" s="6" t="s">
        <v>165</v>
      </c>
      <c r="E10414" s="6" t="s">
        <v>401</v>
      </c>
      <c r="F10414" s="10">
        <v>43715</v>
      </c>
      <c r="G10414" s="6">
        <v>1</v>
      </c>
      <c r="H10414" s="11">
        <f>VLOOKUP(B10414,[1]!Product_Data[#Data],4,0)</f>
        <v>530</v>
      </c>
      <c r="I10414" s="11">
        <f>VLOOKUP(B10414,[1]!Product_Data[#Data],3,0)</f>
        <v>424</v>
      </c>
      <c r="J10414" s="11">
        <f t="shared" si="975"/>
        <v>424</v>
      </c>
      <c r="K10414" s="11">
        <f t="shared" si="976"/>
        <v>530</v>
      </c>
      <c r="L10414" s="11">
        <f t="shared" si="977"/>
        <v>106</v>
      </c>
      <c r="M10414" t="str">
        <f>VLOOKUP(C10414,[1]!Location_Data[#Data],2,0)</f>
        <v>Modesto</v>
      </c>
      <c r="N10414" t="str">
        <f>VLOOKUP(D10414,[1]!Salespeople_Data[#Data],2,0)</f>
        <v>Joe Sims</v>
      </c>
      <c r="O10414" t="str">
        <f>VLOOKUP(E10414,[1]!Customer_Data[#Data],2,0)</f>
        <v>Robert Murphy</v>
      </c>
      <c r="P10414" s="15">
        <f t="shared" si="972"/>
        <v>7</v>
      </c>
      <c r="Q10414">
        <f t="shared" si="973"/>
        <v>9</v>
      </c>
      <c r="R10414">
        <f t="shared" si="974"/>
        <v>2019</v>
      </c>
    </row>
    <row r="10415" spans="1:18" x14ac:dyDescent="0.25">
      <c r="A10415" s="6" t="s">
        <v>11441</v>
      </c>
      <c r="B10415" s="6" t="s">
        <v>94</v>
      </c>
      <c r="C10415" s="6" t="s">
        <v>253</v>
      </c>
      <c r="D10415" s="6" t="s">
        <v>269</v>
      </c>
      <c r="E10415" s="6" t="s">
        <v>404</v>
      </c>
      <c r="F10415" s="10">
        <v>43827</v>
      </c>
      <c r="G10415" s="6">
        <v>3</v>
      </c>
      <c r="H10415" s="11">
        <f>VLOOKUP(B10415,[1]!Product_Data[#Data],4,0)</f>
        <v>1639</v>
      </c>
      <c r="I10415" s="11">
        <f>VLOOKUP(B10415,[1]!Product_Data[#Data],3,0)</f>
        <v>1295</v>
      </c>
      <c r="J10415" s="11">
        <f t="shared" si="975"/>
        <v>3885</v>
      </c>
      <c r="K10415" s="11">
        <f t="shared" si="976"/>
        <v>4917</v>
      </c>
      <c r="L10415" s="11">
        <f t="shared" si="977"/>
        <v>1032</v>
      </c>
      <c r="M10415" t="str">
        <f>VLOOKUP(C10415,[1]!Location_Data[#Data],2,0)</f>
        <v>Bakersfield</v>
      </c>
      <c r="N10415" t="str">
        <f>VLOOKUP(D10415,[1]!Salespeople_Data[#Data],2,0)</f>
        <v>Kevin Butler</v>
      </c>
      <c r="O10415" t="str">
        <f>VLOOKUP(E10415,[1]!Customer_Data[#Data],2,0)</f>
        <v>Bruce Morrison</v>
      </c>
      <c r="P10415" s="15">
        <f t="shared" si="972"/>
        <v>7</v>
      </c>
      <c r="Q10415">
        <f t="shared" si="973"/>
        <v>12</v>
      </c>
      <c r="R10415">
        <f t="shared" si="974"/>
        <v>2019</v>
      </c>
    </row>
    <row r="10416" spans="1:18" x14ac:dyDescent="0.25">
      <c r="A10416" s="6" t="s">
        <v>11442</v>
      </c>
      <c r="B10416" s="6" t="s">
        <v>13</v>
      </c>
      <c r="C10416" s="6" t="s">
        <v>220</v>
      </c>
      <c r="D10416" s="6" t="s">
        <v>106</v>
      </c>
      <c r="E10416" s="6" t="s">
        <v>967</v>
      </c>
      <c r="F10416" s="10">
        <v>43722</v>
      </c>
      <c r="G10416" s="6">
        <v>3</v>
      </c>
      <c r="H10416" s="11">
        <f>VLOOKUP(B10416,[1]!Product_Data[#Data],4,0)</f>
        <v>1022</v>
      </c>
      <c r="I10416" s="11">
        <f>VLOOKUP(B10416,[1]!Product_Data[#Data],3,0)</f>
        <v>818</v>
      </c>
      <c r="J10416" s="11">
        <f t="shared" si="975"/>
        <v>2454</v>
      </c>
      <c r="K10416" s="11">
        <f t="shared" si="976"/>
        <v>3066</v>
      </c>
      <c r="L10416" s="11">
        <f t="shared" si="977"/>
        <v>612</v>
      </c>
      <c r="M10416" t="str">
        <f>VLOOKUP(C10416,[1]!Location_Data[#Data],2,0)</f>
        <v>Modesto</v>
      </c>
      <c r="N10416" t="str">
        <f>VLOOKUP(D10416,[1]!Salespeople_Data[#Data],2,0)</f>
        <v>Patrick Ruiz</v>
      </c>
      <c r="O10416" t="str">
        <f>VLOOKUP(E10416,[1]!Customer_Data[#Data],2,0)</f>
        <v>Ronald Anderson</v>
      </c>
      <c r="P10416" s="15">
        <f t="shared" si="972"/>
        <v>7</v>
      </c>
      <c r="Q10416">
        <f t="shared" si="973"/>
        <v>9</v>
      </c>
      <c r="R10416">
        <f t="shared" si="974"/>
        <v>2019</v>
      </c>
    </row>
    <row r="10417" spans="1:18" x14ac:dyDescent="0.25">
      <c r="A10417" s="6" t="s">
        <v>11443</v>
      </c>
      <c r="B10417" s="6" t="s">
        <v>464</v>
      </c>
      <c r="C10417" s="6" t="s">
        <v>302</v>
      </c>
      <c r="D10417" s="6" t="s">
        <v>30</v>
      </c>
      <c r="E10417" s="6" t="s">
        <v>648</v>
      </c>
      <c r="F10417" s="10">
        <v>43671</v>
      </c>
      <c r="G10417" s="6">
        <v>1</v>
      </c>
      <c r="H10417" s="11">
        <f>VLOOKUP(B10417,[1]!Product_Data[#Data],4,0)</f>
        <v>1566</v>
      </c>
      <c r="I10417" s="11">
        <f>VLOOKUP(B10417,[1]!Product_Data[#Data],3,0)</f>
        <v>1190</v>
      </c>
      <c r="J10417" s="11">
        <f t="shared" si="975"/>
        <v>1190</v>
      </c>
      <c r="K10417" s="11">
        <f t="shared" si="976"/>
        <v>1566</v>
      </c>
      <c r="L10417" s="11">
        <f t="shared" si="977"/>
        <v>376</v>
      </c>
      <c r="M10417" t="str">
        <f>VLOOKUP(C10417,[1]!Location_Data[#Data],2,0)</f>
        <v>Santa Rosa</v>
      </c>
      <c r="N10417" t="str">
        <f>VLOOKUP(D10417,[1]!Salespeople_Data[#Data],2,0)</f>
        <v>Carl Hall</v>
      </c>
      <c r="O10417" t="str">
        <f>VLOOKUP(E10417,[1]!Customer_Data[#Data],2,0)</f>
        <v>Russell Alexander</v>
      </c>
      <c r="P10417" s="15">
        <f t="shared" si="972"/>
        <v>5</v>
      </c>
      <c r="Q10417">
        <f t="shared" si="973"/>
        <v>7</v>
      </c>
      <c r="R10417">
        <f t="shared" si="974"/>
        <v>2019</v>
      </c>
    </row>
    <row r="10418" spans="1:18" x14ac:dyDescent="0.25">
      <c r="A10418" s="6" t="s">
        <v>11444</v>
      </c>
      <c r="B10418" s="6" t="s">
        <v>605</v>
      </c>
      <c r="C10418" s="6" t="s">
        <v>490</v>
      </c>
      <c r="D10418" s="6" t="s">
        <v>413</v>
      </c>
      <c r="E10418" s="6" t="s">
        <v>1515</v>
      </c>
      <c r="F10418" s="10">
        <v>43684</v>
      </c>
      <c r="G10418" s="6">
        <v>4</v>
      </c>
      <c r="H10418" s="11">
        <f>VLOOKUP(B10418,[1]!Product_Data[#Data],4,0)</f>
        <v>913</v>
      </c>
      <c r="I10418" s="11">
        <f>VLOOKUP(B10418,[1]!Product_Data[#Data],3,0)</f>
        <v>584</v>
      </c>
      <c r="J10418" s="11">
        <f t="shared" si="975"/>
        <v>2336</v>
      </c>
      <c r="K10418" s="11">
        <f t="shared" si="976"/>
        <v>3652</v>
      </c>
      <c r="L10418" s="11">
        <f t="shared" si="977"/>
        <v>1316</v>
      </c>
      <c r="M10418" t="str">
        <f>VLOOKUP(C10418,[1]!Location_Data[#Data],2,0)</f>
        <v>Temecula</v>
      </c>
      <c r="N10418" t="str">
        <f>VLOOKUP(D10418,[1]!Salespeople_Data[#Data],2,0)</f>
        <v>Kenneth Bradley</v>
      </c>
      <c r="O10418" t="str">
        <f>VLOOKUP(E10418,[1]!Customer_Data[#Data],2,0)</f>
        <v>Peter Gray</v>
      </c>
      <c r="P10418" s="15">
        <f t="shared" si="972"/>
        <v>4</v>
      </c>
      <c r="Q10418">
        <f t="shared" si="973"/>
        <v>8</v>
      </c>
      <c r="R10418">
        <f t="shared" si="974"/>
        <v>2019</v>
      </c>
    </row>
    <row r="10419" spans="1:18" x14ac:dyDescent="0.25">
      <c r="A10419" s="6" t="s">
        <v>11445</v>
      </c>
      <c r="B10419" s="6" t="s">
        <v>78</v>
      </c>
      <c r="C10419" s="6" t="s">
        <v>24</v>
      </c>
      <c r="D10419" s="6" t="s">
        <v>308</v>
      </c>
      <c r="E10419" s="6" t="s">
        <v>915</v>
      </c>
      <c r="F10419" s="10">
        <v>43677</v>
      </c>
      <c r="G10419" s="6">
        <v>3</v>
      </c>
      <c r="H10419" s="11">
        <f>VLOOKUP(B10419,[1]!Product_Data[#Data],4,0)</f>
        <v>1380</v>
      </c>
      <c r="I10419" s="11">
        <f>VLOOKUP(B10419,[1]!Product_Data[#Data],3,0)</f>
        <v>1090</v>
      </c>
      <c r="J10419" s="11">
        <f t="shared" si="975"/>
        <v>3270</v>
      </c>
      <c r="K10419" s="11">
        <f t="shared" si="976"/>
        <v>4140</v>
      </c>
      <c r="L10419" s="11">
        <f t="shared" si="977"/>
        <v>870</v>
      </c>
      <c r="M10419" t="str">
        <f>VLOOKUP(C10419,[1]!Location_Data[#Data],2,0)</f>
        <v>Lancaster</v>
      </c>
      <c r="N10419" t="str">
        <f>VLOOKUP(D10419,[1]!Salespeople_Data[#Data],2,0)</f>
        <v>Fred Robertson</v>
      </c>
      <c r="O10419" t="str">
        <f>VLOOKUP(E10419,[1]!Customer_Data[#Data],2,0)</f>
        <v>Carlos Kim</v>
      </c>
      <c r="P10419" s="15">
        <f t="shared" si="972"/>
        <v>4</v>
      </c>
      <c r="Q10419">
        <f t="shared" si="973"/>
        <v>7</v>
      </c>
      <c r="R10419">
        <f t="shared" si="974"/>
        <v>2019</v>
      </c>
    </row>
    <row r="10420" spans="1:18" x14ac:dyDescent="0.25">
      <c r="A10420" s="6" t="s">
        <v>11446</v>
      </c>
      <c r="B10420" s="6" t="s">
        <v>383</v>
      </c>
      <c r="C10420" s="6" t="s">
        <v>204</v>
      </c>
      <c r="D10420" s="6" t="s">
        <v>53</v>
      </c>
      <c r="E10420" s="6" t="s">
        <v>491</v>
      </c>
      <c r="F10420" s="10">
        <v>43618</v>
      </c>
      <c r="G10420" s="6">
        <v>3</v>
      </c>
      <c r="H10420" s="11">
        <f>VLOOKUP(B10420,[1]!Product_Data[#Data],4,0)</f>
        <v>1494</v>
      </c>
      <c r="I10420" s="11">
        <f>VLOOKUP(B10420,[1]!Product_Data[#Data],3,0)</f>
        <v>971</v>
      </c>
      <c r="J10420" s="11">
        <f t="shared" si="975"/>
        <v>2913</v>
      </c>
      <c r="K10420" s="11">
        <f t="shared" si="976"/>
        <v>4482</v>
      </c>
      <c r="L10420" s="11">
        <f t="shared" si="977"/>
        <v>1569</v>
      </c>
      <c r="M10420" t="str">
        <f>VLOOKUP(C10420,[1]!Location_Data[#Data],2,0)</f>
        <v>Corona</v>
      </c>
      <c r="N10420" t="str">
        <f>VLOOKUP(D10420,[1]!Salespeople_Data[#Data],2,0)</f>
        <v>Scott Mason</v>
      </c>
      <c r="O10420" t="str">
        <f>VLOOKUP(E10420,[1]!Customer_Data[#Data],2,0)</f>
        <v>Jack Jackson</v>
      </c>
      <c r="P10420" s="15">
        <f t="shared" si="972"/>
        <v>1</v>
      </c>
      <c r="Q10420">
        <f t="shared" si="973"/>
        <v>6</v>
      </c>
      <c r="R10420">
        <f t="shared" si="974"/>
        <v>2019</v>
      </c>
    </row>
    <row r="10421" spans="1:18" x14ac:dyDescent="0.25">
      <c r="A10421" s="6" t="s">
        <v>11447</v>
      </c>
      <c r="B10421" s="6" t="s">
        <v>173</v>
      </c>
      <c r="C10421" s="6" t="s">
        <v>204</v>
      </c>
      <c r="D10421" s="6" t="s">
        <v>269</v>
      </c>
      <c r="E10421" s="6" t="s">
        <v>1288</v>
      </c>
      <c r="F10421" s="10">
        <v>43799</v>
      </c>
      <c r="G10421" s="6">
        <v>1</v>
      </c>
      <c r="H10421" s="11">
        <f>VLOOKUP(B10421,[1]!Product_Data[#Data],4,0)</f>
        <v>2005</v>
      </c>
      <c r="I10421" s="11">
        <f>VLOOKUP(B10421,[1]!Product_Data[#Data],3,0)</f>
        <v>1223</v>
      </c>
      <c r="J10421" s="11">
        <f t="shared" si="975"/>
        <v>1223</v>
      </c>
      <c r="K10421" s="11">
        <f t="shared" si="976"/>
        <v>2005</v>
      </c>
      <c r="L10421" s="11">
        <f t="shared" si="977"/>
        <v>782</v>
      </c>
      <c r="M10421" t="str">
        <f>VLOOKUP(C10421,[1]!Location_Data[#Data],2,0)</f>
        <v>Corona</v>
      </c>
      <c r="N10421" t="str">
        <f>VLOOKUP(D10421,[1]!Salespeople_Data[#Data],2,0)</f>
        <v>Kevin Butler</v>
      </c>
      <c r="O10421" t="str">
        <f>VLOOKUP(E10421,[1]!Customer_Data[#Data],2,0)</f>
        <v>Samuel Price</v>
      </c>
      <c r="P10421" s="15">
        <f t="shared" si="972"/>
        <v>7</v>
      </c>
      <c r="Q10421">
        <f t="shared" si="973"/>
        <v>11</v>
      </c>
      <c r="R10421">
        <f t="shared" si="974"/>
        <v>2019</v>
      </c>
    </row>
    <row r="10422" spans="1:18" x14ac:dyDescent="0.25">
      <c r="A10422" s="6" t="s">
        <v>11448</v>
      </c>
      <c r="B10422" s="6" t="s">
        <v>203</v>
      </c>
      <c r="C10422" s="6" t="s">
        <v>242</v>
      </c>
      <c r="D10422" s="6" t="s">
        <v>53</v>
      </c>
      <c r="E10422" s="6" t="s">
        <v>2817</v>
      </c>
      <c r="F10422" s="10">
        <v>43761</v>
      </c>
      <c r="G10422" s="6">
        <v>1</v>
      </c>
      <c r="H10422" s="11">
        <f>VLOOKUP(B10422,[1]!Product_Data[#Data],4,0)</f>
        <v>1414</v>
      </c>
      <c r="I10422" s="11">
        <f>VLOOKUP(B10422,[1]!Product_Data[#Data],3,0)</f>
        <v>962</v>
      </c>
      <c r="J10422" s="11">
        <f t="shared" si="975"/>
        <v>962</v>
      </c>
      <c r="K10422" s="11">
        <f t="shared" si="976"/>
        <v>1414</v>
      </c>
      <c r="L10422" s="11">
        <f t="shared" si="977"/>
        <v>452</v>
      </c>
      <c r="M10422" t="str">
        <f>VLOOKUP(C10422,[1]!Location_Data[#Data],2,0)</f>
        <v>Downey</v>
      </c>
      <c r="N10422" t="str">
        <f>VLOOKUP(D10422,[1]!Salespeople_Data[#Data],2,0)</f>
        <v>Scott Mason</v>
      </c>
      <c r="O10422" t="str">
        <f>VLOOKUP(E10422,[1]!Customer_Data[#Data],2,0)</f>
        <v>Raymond Spencer</v>
      </c>
      <c r="P10422" s="15">
        <f t="shared" si="972"/>
        <v>4</v>
      </c>
      <c r="Q10422">
        <f t="shared" si="973"/>
        <v>10</v>
      </c>
      <c r="R10422">
        <f t="shared" si="974"/>
        <v>2019</v>
      </c>
    </row>
    <row r="10423" spans="1:18" x14ac:dyDescent="0.25">
      <c r="A10423" s="6" t="s">
        <v>11449</v>
      </c>
      <c r="B10423" s="6" t="s">
        <v>325</v>
      </c>
      <c r="C10423" s="6" t="s">
        <v>195</v>
      </c>
      <c r="D10423" s="6" t="s">
        <v>257</v>
      </c>
      <c r="E10423" s="6" t="s">
        <v>967</v>
      </c>
      <c r="F10423" s="10">
        <v>43803</v>
      </c>
      <c r="G10423" s="6">
        <v>3</v>
      </c>
      <c r="H10423" s="11">
        <f>VLOOKUP(B10423,[1]!Product_Data[#Data],4,0)</f>
        <v>1526</v>
      </c>
      <c r="I10423" s="11">
        <f>VLOOKUP(B10423,[1]!Product_Data[#Data],3,0)</f>
        <v>1251</v>
      </c>
      <c r="J10423" s="11">
        <f t="shared" si="975"/>
        <v>3753</v>
      </c>
      <c r="K10423" s="11">
        <f t="shared" si="976"/>
        <v>4578</v>
      </c>
      <c r="L10423" s="11">
        <f t="shared" si="977"/>
        <v>825</v>
      </c>
      <c r="M10423" t="str">
        <f>VLOOKUP(C10423,[1]!Location_Data[#Data],2,0)</f>
        <v>Pomona</v>
      </c>
      <c r="N10423" t="str">
        <f>VLOOKUP(D10423,[1]!Salespeople_Data[#Data],2,0)</f>
        <v>Jerry Perry</v>
      </c>
      <c r="O10423" t="str">
        <f>VLOOKUP(E10423,[1]!Customer_Data[#Data],2,0)</f>
        <v>Ronald Anderson</v>
      </c>
      <c r="P10423" s="15">
        <f t="shared" si="972"/>
        <v>4</v>
      </c>
      <c r="Q10423">
        <f t="shared" si="973"/>
        <v>12</v>
      </c>
      <c r="R10423">
        <f t="shared" si="974"/>
        <v>2019</v>
      </c>
    </row>
    <row r="10424" spans="1:18" x14ac:dyDescent="0.25">
      <c r="A10424" s="6" t="s">
        <v>11450</v>
      </c>
      <c r="B10424" s="6" t="s">
        <v>603</v>
      </c>
      <c r="C10424" s="6" t="s">
        <v>253</v>
      </c>
      <c r="D10424" s="6" t="s">
        <v>15</v>
      </c>
      <c r="E10424" s="6" t="s">
        <v>1499</v>
      </c>
      <c r="F10424" s="10">
        <v>43735</v>
      </c>
      <c r="G10424" s="6">
        <v>1</v>
      </c>
      <c r="H10424" s="11">
        <f>VLOOKUP(B10424,[1]!Product_Data[#Data],4,0)</f>
        <v>2495</v>
      </c>
      <c r="I10424" s="11">
        <f>VLOOKUP(B10424,[1]!Product_Data[#Data],3,0)</f>
        <v>1896</v>
      </c>
      <c r="J10424" s="11">
        <f t="shared" si="975"/>
        <v>1896</v>
      </c>
      <c r="K10424" s="11">
        <f t="shared" si="976"/>
        <v>2495</v>
      </c>
      <c r="L10424" s="11">
        <f t="shared" si="977"/>
        <v>599</v>
      </c>
      <c r="M10424" t="str">
        <f>VLOOKUP(C10424,[1]!Location_Data[#Data],2,0)</f>
        <v>Bakersfield</v>
      </c>
      <c r="N10424" t="str">
        <f>VLOOKUP(D10424,[1]!Salespeople_Data[#Data],2,0)</f>
        <v>Ryan Butler</v>
      </c>
      <c r="O10424" t="str">
        <f>VLOOKUP(E10424,[1]!Customer_Data[#Data],2,0)</f>
        <v>Daniel Perry</v>
      </c>
      <c r="P10424" s="15">
        <f t="shared" si="972"/>
        <v>6</v>
      </c>
      <c r="Q10424">
        <f t="shared" si="973"/>
        <v>9</v>
      </c>
      <c r="R10424">
        <f t="shared" si="974"/>
        <v>2019</v>
      </c>
    </row>
    <row r="10425" spans="1:18" x14ac:dyDescent="0.25">
      <c r="A10425" s="6" t="s">
        <v>11451</v>
      </c>
      <c r="B10425" s="6" t="s">
        <v>129</v>
      </c>
      <c r="C10425" s="6" t="s">
        <v>100</v>
      </c>
      <c r="D10425" s="6" t="s">
        <v>146</v>
      </c>
      <c r="E10425" s="6" t="s">
        <v>578</v>
      </c>
      <c r="F10425" s="10">
        <v>43527</v>
      </c>
      <c r="G10425" s="6">
        <v>1</v>
      </c>
      <c r="H10425" s="11">
        <f>VLOOKUP(B10425,[1]!Product_Data[#Data],4,0)</f>
        <v>127</v>
      </c>
      <c r="I10425" s="11">
        <f>VLOOKUP(B10425,[1]!Product_Data[#Data],3,0)</f>
        <v>79</v>
      </c>
      <c r="J10425" s="11">
        <f t="shared" si="975"/>
        <v>79</v>
      </c>
      <c r="K10425" s="11">
        <f t="shared" si="976"/>
        <v>127</v>
      </c>
      <c r="L10425" s="11">
        <f t="shared" si="977"/>
        <v>48</v>
      </c>
      <c r="M10425" t="str">
        <f>VLOOKUP(C10425,[1]!Location_Data[#Data],2,0)</f>
        <v>Victorville</v>
      </c>
      <c r="N10425" t="str">
        <f>VLOOKUP(D10425,[1]!Salespeople_Data[#Data],2,0)</f>
        <v>Carl Elliott</v>
      </c>
      <c r="O10425" t="str">
        <f>VLOOKUP(E10425,[1]!Customer_Data[#Data],2,0)</f>
        <v>Gerald Rogers</v>
      </c>
      <c r="P10425" s="15">
        <f t="shared" si="972"/>
        <v>1</v>
      </c>
      <c r="Q10425">
        <f t="shared" si="973"/>
        <v>3</v>
      </c>
      <c r="R10425">
        <f t="shared" si="974"/>
        <v>2019</v>
      </c>
    </row>
    <row r="10426" spans="1:18" x14ac:dyDescent="0.25">
      <c r="A10426" s="6" t="s">
        <v>11452</v>
      </c>
      <c r="B10426" s="6" t="s">
        <v>421</v>
      </c>
      <c r="C10426" s="6" t="s">
        <v>190</v>
      </c>
      <c r="D10426" s="6" t="s">
        <v>356</v>
      </c>
      <c r="E10426" s="6" t="s">
        <v>1570</v>
      </c>
      <c r="F10426" s="10">
        <v>43637</v>
      </c>
      <c r="G10426" s="6">
        <v>3</v>
      </c>
      <c r="H10426" s="11">
        <f>VLOOKUP(B10426,[1]!Product_Data[#Data],4,0)</f>
        <v>826</v>
      </c>
      <c r="I10426" s="11">
        <f>VLOOKUP(B10426,[1]!Product_Data[#Data],3,0)</f>
        <v>562</v>
      </c>
      <c r="J10426" s="11">
        <f t="shared" si="975"/>
        <v>1686</v>
      </c>
      <c r="K10426" s="11">
        <f t="shared" si="976"/>
        <v>2478</v>
      </c>
      <c r="L10426" s="11">
        <f t="shared" si="977"/>
        <v>792</v>
      </c>
      <c r="M10426" t="str">
        <f>VLOOKUP(C10426,[1]!Location_Data[#Data],2,0)</f>
        <v>Oakland</v>
      </c>
      <c r="N10426" t="str">
        <f>VLOOKUP(D10426,[1]!Salespeople_Data[#Data],2,0)</f>
        <v>Jimmy Young</v>
      </c>
      <c r="O10426" t="str">
        <f>VLOOKUP(E10426,[1]!Customer_Data[#Data],2,0)</f>
        <v>Jonathan Harris</v>
      </c>
      <c r="P10426" s="15">
        <f t="shared" si="972"/>
        <v>6</v>
      </c>
      <c r="Q10426">
        <f t="shared" si="973"/>
        <v>6</v>
      </c>
      <c r="R10426">
        <f t="shared" si="974"/>
        <v>2019</v>
      </c>
    </row>
    <row r="10427" spans="1:18" x14ac:dyDescent="0.25">
      <c r="A10427" s="6" t="s">
        <v>11453</v>
      </c>
      <c r="B10427" s="6" t="s">
        <v>373</v>
      </c>
      <c r="C10427" s="6" t="s">
        <v>149</v>
      </c>
      <c r="D10427" s="6" t="s">
        <v>126</v>
      </c>
      <c r="E10427" s="6" t="s">
        <v>1395</v>
      </c>
      <c r="F10427" s="10">
        <v>43714</v>
      </c>
      <c r="G10427" s="6">
        <v>1</v>
      </c>
      <c r="H10427" s="11">
        <f>VLOOKUP(B10427,[1]!Product_Data[#Data],4,0)</f>
        <v>2182</v>
      </c>
      <c r="I10427" s="11">
        <f>VLOOKUP(B10427,[1]!Product_Data[#Data],3,0)</f>
        <v>1200</v>
      </c>
      <c r="J10427" s="11">
        <f t="shared" si="975"/>
        <v>1200</v>
      </c>
      <c r="K10427" s="11">
        <f t="shared" si="976"/>
        <v>2182</v>
      </c>
      <c r="L10427" s="11">
        <f t="shared" si="977"/>
        <v>982</v>
      </c>
      <c r="M10427" t="str">
        <f>VLOOKUP(C10427,[1]!Location_Data[#Data],2,0)</f>
        <v>Antioch</v>
      </c>
      <c r="N10427" t="str">
        <f>VLOOKUP(D10427,[1]!Salespeople_Data[#Data],2,0)</f>
        <v>Larry Castillo</v>
      </c>
      <c r="O10427" t="str">
        <f>VLOOKUP(E10427,[1]!Customer_Data[#Data],2,0)</f>
        <v>Howard Lynch</v>
      </c>
      <c r="P10427" s="15">
        <f t="shared" si="972"/>
        <v>6</v>
      </c>
      <c r="Q10427">
        <f t="shared" si="973"/>
        <v>9</v>
      </c>
      <c r="R10427">
        <f t="shared" si="974"/>
        <v>2019</v>
      </c>
    </row>
    <row r="10428" spans="1:18" x14ac:dyDescent="0.25">
      <c r="A10428" s="6" t="s">
        <v>11454</v>
      </c>
      <c r="B10428" s="6" t="s">
        <v>185</v>
      </c>
      <c r="C10428" s="6" t="s">
        <v>169</v>
      </c>
      <c r="D10428" s="6" t="s">
        <v>298</v>
      </c>
      <c r="E10428" s="6" t="s">
        <v>2352</v>
      </c>
      <c r="F10428" s="10">
        <v>43747</v>
      </c>
      <c r="G10428" s="6">
        <v>1</v>
      </c>
      <c r="H10428" s="11">
        <f>VLOOKUP(B10428,[1]!Product_Data[#Data],4,0)</f>
        <v>667</v>
      </c>
      <c r="I10428" s="11">
        <f>VLOOKUP(B10428,[1]!Product_Data[#Data],3,0)</f>
        <v>387</v>
      </c>
      <c r="J10428" s="11">
        <f t="shared" si="975"/>
        <v>387</v>
      </c>
      <c r="K10428" s="11">
        <f t="shared" si="976"/>
        <v>667</v>
      </c>
      <c r="L10428" s="11">
        <f t="shared" si="977"/>
        <v>280</v>
      </c>
      <c r="M10428" t="str">
        <f>VLOOKUP(C10428,[1]!Location_Data[#Data],2,0)</f>
        <v>Vista</v>
      </c>
      <c r="N10428" t="str">
        <f>VLOOKUP(D10428,[1]!Salespeople_Data[#Data],2,0)</f>
        <v>Kenneth Fields</v>
      </c>
      <c r="O10428" t="str">
        <f>VLOOKUP(E10428,[1]!Customer_Data[#Data],2,0)</f>
        <v>Carl Reid</v>
      </c>
      <c r="P10428" s="15">
        <f t="shared" si="972"/>
        <v>4</v>
      </c>
      <c r="Q10428">
        <f t="shared" si="973"/>
        <v>10</v>
      </c>
      <c r="R10428">
        <f t="shared" si="974"/>
        <v>2019</v>
      </c>
    </row>
    <row r="10429" spans="1:18" x14ac:dyDescent="0.25">
      <c r="A10429" s="6" t="s">
        <v>11455</v>
      </c>
      <c r="B10429" s="6" t="s">
        <v>668</v>
      </c>
      <c r="C10429" s="6" t="s">
        <v>145</v>
      </c>
      <c r="D10429" s="6" t="s">
        <v>106</v>
      </c>
      <c r="E10429" s="6" t="s">
        <v>117</v>
      </c>
      <c r="F10429" s="10">
        <v>43594</v>
      </c>
      <c r="G10429" s="6">
        <v>1</v>
      </c>
      <c r="H10429" s="11">
        <f>VLOOKUP(B10429,[1]!Product_Data[#Data],4,0)</f>
        <v>181</v>
      </c>
      <c r="I10429" s="11">
        <f>VLOOKUP(B10429,[1]!Product_Data[#Data],3,0)</f>
        <v>130</v>
      </c>
      <c r="J10429" s="11">
        <f t="shared" si="975"/>
        <v>130</v>
      </c>
      <c r="K10429" s="11">
        <f t="shared" si="976"/>
        <v>181</v>
      </c>
      <c r="L10429" s="11">
        <f t="shared" si="977"/>
        <v>51</v>
      </c>
      <c r="M10429" t="str">
        <f>VLOOKUP(C10429,[1]!Location_Data[#Data],2,0)</f>
        <v>Santa Maria</v>
      </c>
      <c r="N10429" t="str">
        <f>VLOOKUP(D10429,[1]!Salespeople_Data[#Data],2,0)</f>
        <v>Patrick Ruiz</v>
      </c>
      <c r="O10429" t="str">
        <f>VLOOKUP(E10429,[1]!Customer_Data[#Data],2,0)</f>
        <v>Anthony Turner</v>
      </c>
      <c r="P10429" s="15">
        <f t="shared" si="972"/>
        <v>5</v>
      </c>
      <c r="Q10429">
        <f t="shared" si="973"/>
        <v>5</v>
      </c>
      <c r="R10429">
        <f t="shared" si="974"/>
        <v>2019</v>
      </c>
    </row>
    <row r="10430" spans="1:18" x14ac:dyDescent="0.25">
      <c r="A10430" s="6" t="s">
        <v>11456</v>
      </c>
      <c r="B10430" s="6" t="s">
        <v>796</v>
      </c>
      <c r="C10430" s="6" t="s">
        <v>211</v>
      </c>
      <c r="D10430" s="6" t="s">
        <v>75</v>
      </c>
      <c r="E10430" s="6" t="s">
        <v>482</v>
      </c>
      <c r="F10430" s="10">
        <v>43475</v>
      </c>
      <c r="G10430" s="6">
        <v>1</v>
      </c>
      <c r="H10430" s="11">
        <f>VLOOKUP(B10430,[1]!Product_Data[#Data],4,0)</f>
        <v>1103</v>
      </c>
      <c r="I10430" s="11">
        <f>VLOOKUP(B10430,[1]!Product_Data[#Data],3,0)</f>
        <v>838</v>
      </c>
      <c r="J10430" s="11">
        <f t="shared" si="975"/>
        <v>838</v>
      </c>
      <c r="K10430" s="11">
        <f t="shared" si="976"/>
        <v>1103</v>
      </c>
      <c r="L10430" s="11">
        <f t="shared" si="977"/>
        <v>265</v>
      </c>
      <c r="M10430" t="str">
        <f>VLOOKUP(C10430,[1]!Location_Data[#Data],2,0)</f>
        <v>Chula Vista</v>
      </c>
      <c r="N10430" t="str">
        <f>VLOOKUP(D10430,[1]!Salespeople_Data[#Data],2,0)</f>
        <v>Roger Robertson</v>
      </c>
      <c r="O10430" t="str">
        <f>VLOOKUP(E10430,[1]!Customer_Data[#Data],2,0)</f>
        <v>Mark Simmons</v>
      </c>
      <c r="P10430" s="15">
        <f t="shared" si="972"/>
        <v>5</v>
      </c>
      <c r="Q10430">
        <f t="shared" si="973"/>
        <v>1</v>
      </c>
      <c r="R10430">
        <f t="shared" si="974"/>
        <v>2019</v>
      </c>
    </row>
    <row r="10431" spans="1:18" x14ac:dyDescent="0.25">
      <c r="A10431" s="6" t="s">
        <v>11457</v>
      </c>
      <c r="B10431" s="6" t="s">
        <v>267</v>
      </c>
      <c r="C10431" s="6" t="s">
        <v>519</v>
      </c>
      <c r="D10431" s="6" t="s">
        <v>53</v>
      </c>
      <c r="E10431" s="6" t="s">
        <v>1238</v>
      </c>
      <c r="F10431" s="10">
        <v>43636</v>
      </c>
      <c r="G10431" s="6">
        <v>1</v>
      </c>
      <c r="H10431" s="11">
        <f>VLOOKUP(B10431,[1]!Product_Data[#Data],4,0)</f>
        <v>400</v>
      </c>
      <c r="I10431" s="11">
        <f>VLOOKUP(B10431,[1]!Product_Data[#Data],3,0)</f>
        <v>208</v>
      </c>
      <c r="J10431" s="11">
        <f t="shared" si="975"/>
        <v>208</v>
      </c>
      <c r="K10431" s="11">
        <f t="shared" si="976"/>
        <v>400</v>
      </c>
      <c r="L10431" s="11">
        <f t="shared" si="977"/>
        <v>192</v>
      </c>
      <c r="M10431" t="str">
        <f>VLOOKUP(C10431,[1]!Location_Data[#Data],2,0)</f>
        <v>Anaheim</v>
      </c>
      <c r="N10431" t="str">
        <f>VLOOKUP(D10431,[1]!Salespeople_Data[#Data],2,0)</f>
        <v>Scott Mason</v>
      </c>
      <c r="O10431" t="str">
        <f>VLOOKUP(E10431,[1]!Customer_Data[#Data],2,0)</f>
        <v>Louis Chavez</v>
      </c>
      <c r="P10431" s="15">
        <f t="shared" si="972"/>
        <v>5</v>
      </c>
      <c r="Q10431">
        <f t="shared" si="973"/>
        <v>6</v>
      </c>
      <c r="R10431">
        <f t="shared" si="974"/>
        <v>2019</v>
      </c>
    </row>
    <row r="10432" spans="1:18" x14ac:dyDescent="0.25">
      <c r="A10432" s="6" t="s">
        <v>11458</v>
      </c>
      <c r="B10432" s="6" t="s">
        <v>13</v>
      </c>
      <c r="C10432" s="6" t="s">
        <v>190</v>
      </c>
      <c r="D10432" s="6" t="s">
        <v>91</v>
      </c>
      <c r="E10432" s="6" t="s">
        <v>3699</v>
      </c>
      <c r="F10432" s="10">
        <v>43525</v>
      </c>
      <c r="G10432" s="6">
        <v>3</v>
      </c>
      <c r="H10432" s="11">
        <f>VLOOKUP(B10432,[1]!Product_Data[#Data],4,0)</f>
        <v>1022</v>
      </c>
      <c r="I10432" s="11">
        <f>VLOOKUP(B10432,[1]!Product_Data[#Data],3,0)</f>
        <v>818</v>
      </c>
      <c r="J10432" s="11">
        <f t="shared" si="975"/>
        <v>2454</v>
      </c>
      <c r="K10432" s="11">
        <f t="shared" si="976"/>
        <v>3066</v>
      </c>
      <c r="L10432" s="11">
        <f t="shared" si="977"/>
        <v>612</v>
      </c>
      <c r="M10432" t="str">
        <f>VLOOKUP(C10432,[1]!Location_Data[#Data],2,0)</f>
        <v>Oakland</v>
      </c>
      <c r="N10432" t="str">
        <f>VLOOKUP(D10432,[1]!Salespeople_Data[#Data],2,0)</f>
        <v>Howard Gardner</v>
      </c>
      <c r="O10432" t="str">
        <f>VLOOKUP(E10432,[1]!Customer_Data[#Data],2,0)</f>
        <v>Bruce King</v>
      </c>
      <c r="P10432" s="15">
        <f t="shared" si="972"/>
        <v>6</v>
      </c>
      <c r="Q10432">
        <f t="shared" si="973"/>
        <v>3</v>
      </c>
      <c r="R10432">
        <f t="shared" si="974"/>
        <v>2019</v>
      </c>
    </row>
    <row r="10433" spans="1:18" x14ac:dyDescent="0.25">
      <c r="A10433" s="6" t="s">
        <v>11459</v>
      </c>
      <c r="B10433" s="6" t="s">
        <v>367</v>
      </c>
      <c r="C10433" s="6" t="s">
        <v>316</v>
      </c>
      <c r="D10433" s="6" t="s">
        <v>141</v>
      </c>
      <c r="E10433" s="6" t="s">
        <v>2189</v>
      </c>
      <c r="F10433" s="10">
        <v>43496</v>
      </c>
      <c r="G10433" s="6">
        <v>1</v>
      </c>
      <c r="H10433" s="11">
        <f>VLOOKUP(B10433,[1]!Product_Data[#Data],4,0)</f>
        <v>530</v>
      </c>
      <c r="I10433" s="11">
        <f>VLOOKUP(B10433,[1]!Product_Data[#Data],3,0)</f>
        <v>424</v>
      </c>
      <c r="J10433" s="11">
        <f t="shared" si="975"/>
        <v>424</v>
      </c>
      <c r="K10433" s="11">
        <f t="shared" si="976"/>
        <v>530</v>
      </c>
      <c r="L10433" s="11">
        <f t="shared" si="977"/>
        <v>106</v>
      </c>
      <c r="M10433" t="str">
        <f>VLOOKUP(C10433,[1]!Location_Data[#Data],2,0)</f>
        <v>East Los Angeles</v>
      </c>
      <c r="N10433" t="str">
        <f>VLOOKUP(D10433,[1]!Salespeople_Data[#Data],2,0)</f>
        <v>Arthur Mccoy</v>
      </c>
      <c r="O10433" t="str">
        <f>VLOOKUP(E10433,[1]!Customer_Data[#Data],2,0)</f>
        <v>Steve Hunt</v>
      </c>
      <c r="P10433" s="15">
        <f t="shared" si="972"/>
        <v>5</v>
      </c>
      <c r="Q10433">
        <f t="shared" si="973"/>
        <v>1</v>
      </c>
      <c r="R10433">
        <f t="shared" si="974"/>
        <v>2019</v>
      </c>
    </row>
    <row r="10434" spans="1:18" x14ac:dyDescent="0.25">
      <c r="A10434" s="6" t="s">
        <v>11460</v>
      </c>
      <c r="B10434" s="6" t="s">
        <v>43</v>
      </c>
      <c r="C10434" s="6" t="s">
        <v>52</v>
      </c>
      <c r="D10434" s="6" t="s">
        <v>63</v>
      </c>
      <c r="E10434" s="6" t="s">
        <v>1120</v>
      </c>
      <c r="F10434" s="10">
        <v>43787</v>
      </c>
      <c r="G10434" s="6">
        <v>1</v>
      </c>
      <c r="H10434" s="11">
        <f>VLOOKUP(B10434,[1]!Product_Data[#Data],4,0)</f>
        <v>356</v>
      </c>
      <c r="I10434" s="11">
        <f>VLOOKUP(B10434,[1]!Product_Data[#Data],3,0)</f>
        <v>292</v>
      </c>
      <c r="J10434" s="11">
        <f t="shared" si="975"/>
        <v>292</v>
      </c>
      <c r="K10434" s="11">
        <f t="shared" si="976"/>
        <v>356</v>
      </c>
      <c r="L10434" s="11">
        <f t="shared" si="977"/>
        <v>64</v>
      </c>
      <c r="M10434" t="str">
        <f>VLOOKUP(C10434,[1]!Location_Data[#Data],2,0)</f>
        <v>Pasadena</v>
      </c>
      <c r="N10434" t="str">
        <f>VLOOKUP(D10434,[1]!Salespeople_Data[#Data],2,0)</f>
        <v>Jeremy Mendoza</v>
      </c>
      <c r="O10434" t="str">
        <f>VLOOKUP(E10434,[1]!Customer_Data[#Data],2,0)</f>
        <v>Fred Russell</v>
      </c>
      <c r="P10434" s="15">
        <f t="shared" ref="P10434:P10497" si="978">WEEKDAY(F10434)</f>
        <v>2</v>
      </c>
      <c r="Q10434">
        <f t="shared" ref="Q10434:Q10497" si="979">MONTH(F10434)</f>
        <v>11</v>
      </c>
      <c r="R10434">
        <f t="shared" ref="R10434:R10497" si="980">YEAR(F10434)</f>
        <v>2019</v>
      </c>
    </row>
    <row r="10435" spans="1:18" x14ac:dyDescent="0.25">
      <c r="A10435" s="6" t="s">
        <v>11461</v>
      </c>
      <c r="B10435" s="6" t="s">
        <v>457</v>
      </c>
      <c r="C10435" s="6" t="s">
        <v>458</v>
      </c>
      <c r="D10435" s="6" t="s">
        <v>159</v>
      </c>
      <c r="E10435" s="6" t="s">
        <v>1180</v>
      </c>
      <c r="F10435" s="10">
        <v>43566</v>
      </c>
      <c r="G10435" s="6">
        <v>1</v>
      </c>
      <c r="H10435" s="11">
        <f>VLOOKUP(B10435,[1]!Product_Data[#Data],4,0)</f>
        <v>947</v>
      </c>
      <c r="I10435" s="11">
        <f>VLOOKUP(B10435,[1]!Product_Data[#Data],3,0)</f>
        <v>786</v>
      </c>
      <c r="J10435" s="11">
        <f t="shared" ref="J10435:J10498" si="981">PRODUCT(I10435,G10435)</f>
        <v>786</v>
      </c>
      <c r="K10435" s="11">
        <f t="shared" ref="K10435:K10498" si="982">PRODUCT(H10435,G10435)</f>
        <v>947</v>
      </c>
      <c r="L10435" s="11">
        <f t="shared" ref="L10435:L10498" si="983">K10435-J10435</f>
        <v>161</v>
      </c>
      <c r="M10435" t="str">
        <f>VLOOKUP(C10435,[1]!Location_Data[#Data],2,0)</f>
        <v>Fontana</v>
      </c>
      <c r="N10435" t="str">
        <f>VLOOKUP(D10435,[1]!Salespeople_Data[#Data],2,0)</f>
        <v>Bobby Russell</v>
      </c>
      <c r="O10435" t="str">
        <f>VLOOKUP(E10435,[1]!Customer_Data[#Data],2,0)</f>
        <v>Brandon Martin</v>
      </c>
      <c r="P10435" s="15">
        <f t="shared" si="978"/>
        <v>5</v>
      </c>
      <c r="Q10435">
        <f t="shared" si="979"/>
        <v>4</v>
      </c>
      <c r="R10435">
        <f t="shared" si="980"/>
        <v>2019</v>
      </c>
    </row>
    <row r="10436" spans="1:18" x14ac:dyDescent="0.25">
      <c r="A10436" s="6" t="s">
        <v>11462</v>
      </c>
      <c r="B10436" s="6" t="s">
        <v>370</v>
      </c>
      <c r="C10436" s="6" t="s">
        <v>39</v>
      </c>
      <c r="D10436" s="6" t="s">
        <v>80</v>
      </c>
      <c r="E10436" s="6" t="s">
        <v>750</v>
      </c>
      <c r="F10436" s="10">
        <v>43696</v>
      </c>
      <c r="G10436" s="6">
        <v>1</v>
      </c>
      <c r="H10436" s="11">
        <f>VLOOKUP(B10436,[1]!Product_Data[#Data],4,0)</f>
        <v>771</v>
      </c>
      <c r="I10436" s="11">
        <f>VLOOKUP(B10436,[1]!Product_Data[#Data],3,0)</f>
        <v>648</v>
      </c>
      <c r="J10436" s="11">
        <f t="shared" si="981"/>
        <v>648</v>
      </c>
      <c r="K10436" s="11">
        <f t="shared" si="982"/>
        <v>771</v>
      </c>
      <c r="L10436" s="11">
        <f t="shared" si="983"/>
        <v>123</v>
      </c>
      <c r="M10436" t="str">
        <f>VLOOKUP(C10436,[1]!Location_Data[#Data],2,0)</f>
        <v>Oceanside</v>
      </c>
      <c r="N10436" t="str">
        <f>VLOOKUP(D10436,[1]!Salespeople_Data[#Data],2,0)</f>
        <v>Henry Nelson</v>
      </c>
      <c r="O10436" t="str">
        <f>VLOOKUP(E10436,[1]!Customer_Data[#Data],2,0)</f>
        <v>Andrew Burns</v>
      </c>
      <c r="P10436" s="15">
        <f t="shared" si="978"/>
        <v>2</v>
      </c>
      <c r="Q10436">
        <f t="shared" si="979"/>
        <v>8</v>
      </c>
      <c r="R10436">
        <f t="shared" si="980"/>
        <v>2019</v>
      </c>
    </row>
    <row r="10437" spans="1:18" x14ac:dyDescent="0.25">
      <c r="A10437" s="6" t="s">
        <v>11463</v>
      </c>
      <c r="B10437" s="6" t="s">
        <v>925</v>
      </c>
      <c r="C10437" s="6" t="s">
        <v>48</v>
      </c>
      <c r="D10437" s="6" t="s">
        <v>126</v>
      </c>
      <c r="E10437" s="6" t="s">
        <v>3265</v>
      </c>
      <c r="F10437" s="10">
        <v>43688</v>
      </c>
      <c r="G10437" s="6">
        <v>2</v>
      </c>
      <c r="H10437" s="11">
        <f>VLOOKUP(B10437,[1]!Product_Data[#Data],4,0)</f>
        <v>136</v>
      </c>
      <c r="I10437" s="11">
        <f>VLOOKUP(B10437,[1]!Product_Data[#Data],3,0)</f>
        <v>72</v>
      </c>
      <c r="J10437" s="11">
        <f t="shared" si="981"/>
        <v>144</v>
      </c>
      <c r="K10437" s="11">
        <f t="shared" si="982"/>
        <v>272</v>
      </c>
      <c r="L10437" s="11">
        <f t="shared" si="983"/>
        <v>128</v>
      </c>
      <c r="M10437" t="str">
        <f>VLOOKUP(C10437,[1]!Location_Data[#Data],2,0)</f>
        <v>Rialto</v>
      </c>
      <c r="N10437" t="str">
        <f>VLOOKUP(D10437,[1]!Salespeople_Data[#Data],2,0)</f>
        <v>Larry Castillo</v>
      </c>
      <c r="O10437" t="str">
        <f>VLOOKUP(E10437,[1]!Customer_Data[#Data],2,0)</f>
        <v>Larry Freeman</v>
      </c>
      <c r="P10437" s="15">
        <f t="shared" si="978"/>
        <v>1</v>
      </c>
      <c r="Q10437">
        <f t="shared" si="979"/>
        <v>8</v>
      </c>
      <c r="R10437">
        <f t="shared" si="980"/>
        <v>2019</v>
      </c>
    </row>
    <row r="10438" spans="1:18" x14ac:dyDescent="0.25">
      <c r="A10438" s="6" t="s">
        <v>11464</v>
      </c>
      <c r="B10438" s="6" t="s">
        <v>553</v>
      </c>
      <c r="C10438" s="6" t="s">
        <v>458</v>
      </c>
      <c r="D10438" s="6" t="s">
        <v>106</v>
      </c>
      <c r="E10438" s="6" t="s">
        <v>2635</v>
      </c>
      <c r="F10438" s="10">
        <v>43680</v>
      </c>
      <c r="G10438" s="6">
        <v>1</v>
      </c>
      <c r="H10438" s="11">
        <f>VLOOKUP(B10438,[1]!Product_Data[#Data],4,0)</f>
        <v>1798</v>
      </c>
      <c r="I10438" s="11">
        <f>VLOOKUP(B10438,[1]!Product_Data[#Data],3,0)</f>
        <v>971</v>
      </c>
      <c r="J10438" s="11">
        <f t="shared" si="981"/>
        <v>971</v>
      </c>
      <c r="K10438" s="11">
        <f t="shared" si="982"/>
        <v>1798</v>
      </c>
      <c r="L10438" s="11">
        <f t="shared" si="983"/>
        <v>827</v>
      </c>
      <c r="M10438" t="str">
        <f>VLOOKUP(C10438,[1]!Location_Data[#Data],2,0)</f>
        <v>Fontana</v>
      </c>
      <c r="N10438" t="str">
        <f>VLOOKUP(D10438,[1]!Salespeople_Data[#Data],2,0)</f>
        <v>Patrick Ruiz</v>
      </c>
      <c r="O10438" t="str">
        <f>VLOOKUP(E10438,[1]!Customer_Data[#Data],2,0)</f>
        <v>Christopher Weaver</v>
      </c>
      <c r="P10438" s="15">
        <f t="shared" si="978"/>
        <v>7</v>
      </c>
      <c r="Q10438">
        <f t="shared" si="979"/>
        <v>8</v>
      </c>
      <c r="R10438">
        <f t="shared" si="980"/>
        <v>2019</v>
      </c>
    </row>
    <row r="10439" spans="1:18" x14ac:dyDescent="0.25">
      <c r="A10439" s="6" t="s">
        <v>11465</v>
      </c>
      <c r="B10439" s="6" t="s">
        <v>56</v>
      </c>
      <c r="C10439" s="6" t="s">
        <v>450</v>
      </c>
      <c r="D10439" s="6" t="s">
        <v>298</v>
      </c>
      <c r="E10439" s="6" t="s">
        <v>640</v>
      </c>
      <c r="F10439" s="10">
        <v>43605</v>
      </c>
      <c r="G10439" s="6">
        <v>3</v>
      </c>
      <c r="H10439" s="11">
        <f>VLOOKUP(B10439,[1]!Product_Data[#Data],4,0)</f>
        <v>1848</v>
      </c>
      <c r="I10439" s="11">
        <f>VLOOKUP(B10439,[1]!Product_Data[#Data],3,0)</f>
        <v>1294</v>
      </c>
      <c r="J10439" s="11">
        <f t="shared" si="981"/>
        <v>3882</v>
      </c>
      <c r="K10439" s="11">
        <f t="shared" si="982"/>
        <v>5544</v>
      </c>
      <c r="L10439" s="11">
        <f t="shared" si="983"/>
        <v>1662</v>
      </c>
      <c r="M10439" t="str">
        <f>VLOOKUP(C10439,[1]!Location_Data[#Data],2,0)</f>
        <v>Simi Valley</v>
      </c>
      <c r="N10439" t="str">
        <f>VLOOKUP(D10439,[1]!Salespeople_Data[#Data],2,0)</f>
        <v>Kenneth Fields</v>
      </c>
      <c r="O10439" t="str">
        <f>VLOOKUP(E10439,[1]!Customer_Data[#Data],2,0)</f>
        <v>Johnny Ramos</v>
      </c>
      <c r="P10439" s="15">
        <f t="shared" si="978"/>
        <v>2</v>
      </c>
      <c r="Q10439">
        <f t="shared" si="979"/>
        <v>5</v>
      </c>
      <c r="R10439">
        <f t="shared" si="980"/>
        <v>2019</v>
      </c>
    </row>
    <row r="10440" spans="1:18" x14ac:dyDescent="0.25">
      <c r="A10440" s="6" t="s">
        <v>11466</v>
      </c>
      <c r="B10440" s="6" t="s">
        <v>367</v>
      </c>
      <c r="C10440" s="6" t="s">
        <v>204</v>
      </c>
      <c r="D10440" s="6" t="s">
        <v>101</v>
      </c>
      <c r="E10440" s="6" t="s">
        <v>867</v>
      </c>
      <c r="F10440" s="10">
        <v>43672</v>
      </c>
      <c r="G10440" s="6">
        <v>3</v>
      </c>
      <c r="H10440" s="11">
        <f>VLOOKUP(B10440,[1]!Product_Data[#Data],4,0)</f>
        <v>530</v>
      </c>
      <c r="I10440" s="11">
        <f>VLOOKUP(B10440,[1]!Product_Data[#Data],3,0)</f>
        <v>424</v>
      </c>
      <c r="J10440" s="11">
        <f t="shared" si="981"/>
        <v>1272</v>
      </c>
      <c r="K10440" s="11">
        <f t="shared" si="982"/>
        <v>1590</v>
      </c>
      <c r="L10440" s="11">
        <f t="shared" si="983"/>
        <v>318</v>
      </c>
      <c r="M10440" t="str">
        <f>VLOOKUP(C10440,[1]!Location_Data[#Data],2,0)</f>
        <v>Corona</v>
      </c>
      <c r="N10440" t="str">
        <f>VLOOKUP(D10440,[1]!Salespeople_Data[#Data],2,0)</f>
        <v>Scott Clark</v>
      </c>
      <c r="O10440" t="str">
        <f>VLOOKUP(E10440,[1]!Customer_Data[#Data],2,0)</f>
        <v>Carl Anderson</v>
      </c>
      <c r="P10440" s="15">
        <f t="shared" si="978"/>
        <v>6</v>
      </c>
      <c r="Q10440">
        <f t="shared" si="979"/>
        <v>7</v>
      </c>
      <c r="R10440">
        <f t="shared" si="980"/>
        <v>2019</v>
      </c>
    </row>
    <row r="10441" spans="1:18" x14ac:dyDescent="0.25">
      <c r="A10441" s="6" t="s">
        <v>11467</v>
      </c>
      <c r="B10441" s="6" t="s">
        <v>330</v>
      </c>
      <c r="C10441" s="6" t="s">
        <v>224</v>
      </c>
      <c r="D10441" s="6" t="s">
        <v>25</v>
      </c>
      <c r="E10441" s="6" t="s">
        <v>764</v>
      </c>
      <c r="F10441" s="10">
        <v>43499</v>
      </c>
      <c r="G10441" s="6">
        <v>4</v>
      </c>
      <c r="H10441" s="11">
        <f>VLOOKUP(B10441,[1]!Product_Data[#Data],4,0)</f>
        <v>1635</v>
      </c>
      <c r="I10441" s="11">
        <f>VLOOKUP(B10441,[1]!Product_Data[#Data],3,0)</f>
        <v>1046</v>
      </c>
      <c r="J10441" s="11">
        <f t="shared" si="981"/>
        <v>4184</v>
      </c>
      <c r="K10441" s="11">
        <f t="shared" si="982"/>
        <v>6540</v>
      </c>
      <c r="L10441" s="11">
        <f t="shared" si="983"/>
        <v>2356</v>
      </c>
      <c r="M10441" t="str">
        <f>VLOOKUP(C10441,[1]!Location_Data[#Data],2,0)</f>
        <v>Huntington Beach</v>
      </c>
      <c r="N10441" t="str">
        <f>VLOOKUP(D10441,[1]!Salespeople_Data[#Data],2,0)</f>
        <v>Brian Davis</v>
      </c>
      <c r="O10441" t="str">
        <f>VLOOKUP(E10441,[1]!Customer_Data[#Data],2,0)</f>
        <v>Ronald Bradley</v>
      </c>
      <c r="P10441" s="15">
        <f t="shared" si="978"/>
        <v>1</v>
      </c>
      <c r="Q10441">
        <f t="shared" si="979"/>
        <v>2</v>
      </c>
      <c r="R10441">
        <f t="shared" si="980"/>
        <v>2019</v>
      </c>
    </row>
    <row r="10442" spans="1:18" x14ac:dyDescent="0.25">
      <c r="A10442" s="6" t="s">
        <v>11468</v>
      </c>
      <c r="B10442" s="6" t="s">
        <v>232</v>
      </c>
      <c r="C10442" s="6" t="s">
        <v>29</v>
      </c>
      <c r="D10442" s="6" t="s">
        <v>111</v>
      </c>
      <c r="E10442" s="6" t="s">
        <v>1611</v>
      </c>
      <c r="F10442" s="10">
        <v>43722</v>
      </c>
      <c r="G10442" s="6">
        <v>3</v>
      </c>
      <c r="H10442" s="11">
        <f>VLOOKUP(B10442,[1]!Product_Data[#Data],4,0)</f>
        <v>1119</v>
      </c>
      <c r="I10442" s="11">
        <f>VLOOKUP(B10442,[1]!Product_Data[#Data],3,0)</f>
        <v>683</v>
      </c>
      <c r="J10442" s="11">
        <f t="shared" si="981"/>
        <v>2049</v>
      </c>
      <c r="K10442" s="11">
        <f t="shared" si="982"/>
        <v>3357</v>
      </c>
      <c r="L10442" s="11">
        <f t="shared" si="983"/>
        <v>1308</v>
      </c>
      <c r="M10442" t="str">
        <f>VLOOKUP(C10442,[1]!Location_Data[#Data],2,0)</f>
        <v>Santa Ana</v>
      </c>
      <c r="N10442" t="str">
        <f>VLOOKUP(D10442,[1]!Salespeople_Data[#Data],2,0)</f>
        <v>Ryan Welch</v>
      </c>
      <c r="O10442" t="str">
        <f>VLOOKUP(E10442,[1]!Customer_Data[#Data],2,0)</f>
        <v>Nicholas Arnold</v>
      </c>
      <c r="P10442" s="15">
        <f t="shared" si="978"/>
        <v>7</v>
      </c>
      <c r="Q10442">
        <f t="shared" si="979"/>
        <v>9</v>
      </c>
      <c r="R10442">
        <f t="shared" si="980"/>
        <v>2019</v>
      </c>
    </row>
    <row r="10443" spans="1:18" x14ac:dyDescent="0.25">
      <c r="A10443" s="6" t="s">
        <v>11469</v>
      </c>
      <c r="B10443" s="6" t="s">
        <v>373</v>
      </c>
      <c r="C10443" s="6" t="s">
        <v>120</v>
      </c>
      <c r="D10443" s="6" t="s">
        <v>159</v>
      </c>
      <c r="E10443" s="6" t="s">
        <v>1376</v>
      </c>
      <c r="F10443" s="10">
        <v>43479</v>
      </c>
      <c r="G10443" s="6">
        <v>1</v>
      </c>
      <c r="H10443" s="11">
        <f>VLOOKUP(B10443,[1]!Product_Data[#Data],4,0)</f>
        <v>2182</v>
      </c>
      <c r="I10443" s="11">
        <f>VLOOKUP(B10443,[1]!Product_Data[#Data],3,0)</f>
        <v>1200</v>
      </c>
      <c r="J10443" s="11">
        <f t="shared" si="981"/>
        <v>1200</v>
      </c>
      <c r="K10443" s="11">
        <f t="shared" si="982"/>
        <v>2182</v>
      </c>
      <c r="L10443" s="11">
        <f t="shared" si="983"/>
        <v>982</v>
      </c>
      <c r="M10443" t="str">
        <f>VLOOKUP(C10443,[1]!Location_Data[#Data],2,0)</f>
        <v>Elk Grove</v>
      </c>
      <c r="N10443" t="str">
        <f>VLOOKUP(D10443,[1]!Salespeople_Data[#Data],2,0)</f>
        <v>Bobby Russell</v>
      </c>
      <c r="O10443" t="str">
        <f>VLOOKUP(E10443,[1]!Customer_Data[#Data],2,0)</f>
        <v>Adam Thompson</v>
      </c>
      <c r="P10443" s="15">
        <f t="shared" si="978"/>
        <v>2</v>
      </c>
      <c r="Q10443">
        <f t="shared" si="979"/>
        <v>1</v>
      </c>
      <c r="R10443">
        <f t="shared" si="980"/>
        <v>2019</v>
      </c>
    </row>
    <row r="10444" spans="1:18" x14ac:dyDescent="0.25">
      <c r="A10444" s="6" t="s">
        <v>11470</v>
      </c>
      <c r="B10444" s="6" t="s">
        <v>537</v>
      </c>
      <c r="C10444" s="6" t="s">
        <v>100</v>
      </c>
      <c r="D10444" s="6" t="s">
        <v>413</v>
      </c>
      <c r="E10444" s="6" t="s">
        <v>3265</v>
      </c>
      <c r="F10444" s="10">
        <v>43493</v>
      </c>
      <c r="G10444" s="6">
        <v>3</v>
      </c>
      <c r="H10444" s="11">
        <f>VLOOKUP(B10444,[1]!Product_Data[#Data],4,0)</f>
        <v>556</v>
      </c>
      <c r="I10444" s="11">
        <f>VLOOKUP(B10444,[1]!Product_Data[#Data],3,0)</f>
        <v>395</v>
      </c>
      <c r="J10444" s="11">
        <f t="shared" si="981"/>
        <v>1185</v>
      </c>
      <c r="K10444" s="11">
        <f t="shared" si="982"/>
        <v>1668</v>
      </c>
      <c r="L10444" s="11">
        <f t="shared" si="983"/>
        <v>483</v>
      </c>
      <c r="M10444" t="str">
        <f>VLOOKUP(C10444,[1]!Location_Data[#Data],2,0)</f>
        <v>Victorville</v>
      </c>
      <c r="N10444" t="str">
        <f>VLOOKUP(D10444,[1]!Salespeople_Data[#Data],2,0)</f>
        <v>Kenneth Bradley</v>
      </c>
      <c r="O10444" t="str">
        <f>VLOOKUP(E10444,[1]!Customer_Data[#Data],2,0)</f>
        <v>Larry Freeman</v>
      </c>
      <c r="P10444" s="15">
        <f t="shared" si="978"/>
        <v>2</v>
      </c>
      <c r="Q10444">
        <f t="shared" si="979"/>
        <v>1</v>
      </c>
      <c r="R10444">
        <f t="shared" si="980"/>
        <v>2019</v>
      </c>
    </row>
    <row r="10445" spans="1:18" x14ac:dyDescent="0.25">
      <c r="A10445" s="6" t="s">
        <v>11471</v>
      </c>
      <c r="B10445" s="6" t="s">
        <v>1149</v>
      </c>
      <c r="C10445" s="6" t="s">
        <v>377</v>
      </c>
      <c r="D10445" s="6" t="s">
        <v>35</v>
      </c>
      <c r="E10445" s="6" t="s">
        <v>766</v>
      </c>
      <c r="F10445" s="10">
        <v>43587</v>
      </c>
      <c r="G10445" s="6">
        <v>4</v>
      </c>
      <c r="H10445" s="11">
        <f>VLOOKUP(B10445,[1]!Product_Data[#Data],4,0)</f>
        <v>847</v>
      </c>
      <c r="I10445" s="11">
        <f>VLOOKUP(B10445,[1]!Product_Data[#Data],3,0)</f>
        <v>534</v>
      </c>
      <c r="J10445" s="11">
        <f t="shared" si="981"/>
        <v>2136</v>
      </c>
      <c r="K10445" s="11">
        <f t="shared" si="982"/>
        <v>3388</v>
      </c>
      <c r="L10445" s="11">
        <f t="shared" si="983"/>
        <v>1252</v>
      </c>
      <c r="M10445" t="str">
        <f>VLOOKUP(C10445,[1]!Location_Data[#Data],2,0)</f>
        <v>San Diego</v>
      </c>
      <c r="N10445" t="str">
        <f>VLOOKUP(D10445,[1]!Salespeople_Data[#Data],2,0)</f>
        <v>Charles Harper</v>
      </c>
      <c r="O10445" t="str">
        <f>VLOOKUP(E10445,[1]!Customer_Data[#Data],2,0)</f>
        <v>Ryan Bailey</v>
      </c>
      <c r="P10445" s="15">
        <f t="shared" si="978"/>
        <v>5</v>
      </c>
      <c r="Q10445">
        <f t="shared" si="979"/>
        <v>5</v>
      </c>
      <c r="R10445">
        <f t="shared" si="980"/>
        <v>2019</v>
      </c>
    </row>
    <row r="10446" spans="1:18" x14ac:dyDescent="0.25">
      <c r="A10446" s="6" t="s">
        <v>11472</v>
      </c>
      <c r="B10446" s="6" t="s">
        <v>330</v>
      </c>
      <c r="C10446" s="6" t="s">
        <v>29</v>
      </c>
      <c r="D10446" s="6" t="s">
        <v>96</v>
      </c>
      <c r="E10446" s="6" t="s">
        <v>150</v>
      </c>
      <c r="F10446" s="10">
        <v>43618</v>
      </c>
      <c r="G10446" s="6">
        <v>2</v>
      </c>
      <c r="H10446" s="11">
        <f>VLOOKUP(B10446,[1]!Product_Data[#Data],4,0)</f>
        <v>1635</v>
      </c>
      <c r="I10446" s="11">
        <f>VLOOKUP(B10446,[1]!Product_Data[#Data],3,0)</f>
        <v>1046</v>
      </c>
      <c r="J10446" s="11">
        <f t="shared" si="981"/>
        <v>2092</v>
      </c>
      <c r="K10446" s="11">
        <f t="shared" si="982"/>
        <v>3270</v>
      </c>
      <c r="L10446" s="11">
        <f t="shared" si="983"/>
        <v>1178</v>
      </c>
      <c r="M10446" t="str">
        <f>VLOOKUP(C10446,[1]!Location_Data[#Data],2,0)</f>
        <v>Santa Ana</v>
      </c>
      <c r="N10446" t="str">
        <f>VLOOKUP(D10446,[1]!Salespeople_Data[#Data],2,0)</f>
        <v>Brian Thomas</v>
      </c>
      <c r="O10446" t="str">
        <f>VLOOKUP(E10446,[1]!Customer_Data[#Data],2,0)</f>
        <v>Thomas Hawkins</v>
      </c>
      <c r="P10446" s="15">
        <f t="shared" si="978"/>
        <v>1</v>
      </c>
      <c r="Q10446">
        <f t="shared" si="979"/>
        <v>6</v>
      </c>
      <c r="R10446">
        <f t="shared" si="980"/>
        <v>2019</v>
      </c>
    </row>
    <row r="10447" spans="1:18" x14ac:dyDescent="0.25">
      <c r="A10447" s="6" t="s">
        <v>11473</v>
      </c>
      <c r="B10447" s="6" t="s">
        <v>267</v>
      </c>
      <c r="C10447" s="6" t="s">
        <v>70</v>
      </c>
      <c r="D10447" s="6" t="s">
        <v>91</v>
      </c>
      <c r="E10447" s="6" t="s">
        <v>59</v>
      </c>
      <c r="F10447" s="10">
        <v>43581</v>
      </c>
      <c r="G10447" s="6">
        <v>1</v>
      </c>
      <c r="H10447" s="11">
        <f>VLOOKUP(B10447,[1]!Product_Data[#Data],4,0)</f>
        <v>400</v>
      </c>
      <c r="I10447" s="11">
        <f>VLOOKUP(B10447,[1]!Product_Data[#Data],3,0)</f>
        <v>208</v>
      </c>
      <c r="J10447" s="11">
        <f t="shared" si="981"/>
        <v>208</v>
      </c>
      <c r="K10447" s="11">
        <f t="shared" si="982"/>
        <v>400</v>
      </c>
      <c r="L10447" s="11">
        <f t="shared" si="983"/>
        <v>192</v>
      </c>
      <c r="M10447" t="str">
        <f>VLOOKUP(C10447,[1]!Location_Data[#Data],2,0)</f>
        <v>Clovis</v>
      </c>
      <c r="N10447" t="str">
        <f>VLOOKUP(D10447,[1]!Salespeople_Data[#Data],2,0)</f>
        <v>Howard Gardner</v>
      </c>
      <c r="O10447" t="str">
        <f>VLOOKUP(E10447,[1]!Customer_Data[#Data],2,0)</f>
        <v>Paul Henderson</v>
      </c>
      <c r="P10447" s="15">
        <f t="shared" si="978"/>
        <v>6</v>
      </c>
      <c r="Q10447">
        <f t="shared" si="979"/>
        <v>4</v>
      </c>
      <c r="R10447">
        <f t="shared" si="980"/>
        <v>2019</v>
      </c>
    </row>
    <row r="10448" spans="1:18" x14ac:dyDescent="0.25">
      <c r="A10448" s="6" t="s">
        <v>11474</v>
      </c>
      <c r="B10448" s="6" t="s">
        <v>560</v>
      </c>
      <c r="C10448" s="6" t="s">
        <v>90</v>
      </c>
      <c r="D10448" s="6" t="s">
        <v>250</v>
      </c>
      <c r="E10448" s="6" t="s">
        <v>1086</v>
      </c>
      <c r="F10448" s="10">
        <v>43681</v>
      </c>
      <c r="G10448" s="6">
        <v>1</v>
      </c>
      <c r="H10448" s="11">
        <f>VLOOKUP(B10448,[1]!Product_Data[#Data],4,0)</f>
        <v>1809</v>
      </c>
      <c r="I10448" s="11">
        <f>VLOOKUP(B10448,[1]!Product_Data[#Data],3,0)</f>
        <v>1067</v>
      </c>
      <c r="J10448" s="11">
        <f t="shared" si="981"/>
        <v>1067</v>
      </c>
      <c r="K10448" s="11">
        <f t="shared" si="982"/>
        <v>1809</v>
      </c>
      <c r="L10448" s="11">
        <f t="shared" si="983"/>
        <v>742</v>
      </c>
      <c r="M10448" t="str">
        <f>VLOOKUP(C10448,[1]!Location_Data[#Data],2,0)</f>
        <v>Irvine</v>
      </c>
      <c r="N10448" t="str">
        <f>VLOOKUP(D10448,[1]!Salespeople_Data[#Data],2,0)</f>
        <v>Martin Carr</v>
      </c>
      <c r="O10448" t="str">
        <f>VLOOKUP(E10448,[1]!Customer_Data[#Data],2,0)</f>
        <v>Shawn Day</v>
      </c>
      <c r="P10448" s="15">
        <f t="shared" si="978"/>
        <v>1</v>
      </c>
      <c r="Q10448">
        <f t="shared" si="979"/>
        <v>8</v>
      </c>
      <c r="R10448">
        <f t="shared" si="980"/>
        <v>2019</v>
      </c>
    </row>
    <row r="10449" spans="1:18" x14ac:dyDescent="0.25">
      <c r="A10449" s="6" t="s">
        <v>11475</v>
      </c>
      <c r="B10449" s="6" t="s">
        <v>600</v>
      </c>
      <c r="C10449" s="6" t="s">
        <v>70</v>
      </c>
      <c r="D10449" s="6" t="s">
        <v>35</v>
      </c>
      <c r="E10449" s="6" t="s">
        <v>742</v>
      </c>
      <c r="F10449" s="10">
        <v>43730</v>
      </c>
      <c r="G10449" s="6">
        <v>1</v>
      </c>
      <c r="H10449" s="11">
        <f>VLOOKUP(B10449,[1]!Product_Data[#Data],4,0)</f>
        <v>368</v>
      </c>
      <c r="I10449" s="11">
        <f>VLOOKUP(B10449,[1]!Product_Data[#Data],3,0)</f>
        <v>269</v>
      </c>
      <c r="J10449" s="11">
        <f t="shared" si="981"/>
        <v>269</v>
      </c>
      <c r="K10449" s="11">
        <f t="shared" si="982"/>
        <v>368</v>
      </c>
      <c r="L10449" s="11">
        <f t="shared" si="983"/>
        <v>99</v>
      </c>
      <c r="M10449" t="str">
        <f>VLOOKUP(C10449,[1]!Location_Data[#Data],2,0)</f>
        <v>Clovis</v>
      </c>
      <c r="N10449" t="str">
        <f>VLOOKUP(D10449,[1]!Salespeople_Data[#Data],2,0)</f>
        <v>Charles Harper</v>
      </c>
      <c r="O10449" t="str">
        <f>VLOOKUP(E10449,[1]!Customer_Data[#Data],2,0)</f>
        <v>Joe Rose</v>
      </c>
      <c r="P10449" s="15">
        <f t="shared" si="978"/>
        <v>1</v>
      </c>
      <c r="Q10449">
        <f t="shared" si="979"/>
        <v>9</v>
      </c>
      <c r="R10449">
        <f t="shared" si="980"/>
        <v>2019</v>
      </c>
    </row>
    <row r="10450" spans="1:18" x14ac:dyDescent="0.25">
      <c r="A10450" s="6" t="s">
        <v>11476</v>
      </c>
      <c r="B10450" s="6" t="s">
        <v>119</v>
      </c>
      <c r="C10450" s="6" t="s">
        <v>90</v>
      </c>
      <c r="D10450" s="6" t="s">
        <v>116</v>
      </c>
      <c r="E10450" s="6" t="s">
        <v>265</v>
      </c>
      <c r="F10450" s="10">
        <v>43675</v>
      </c>
      <c r="G10450" s="6">
        <v>1</v>
      </c>
      <c r="H10450" s="11">
        <f>VLOOKUP(B10450,[1]!Product_Data[#Data],4,0)</f>
        <v>1077</v>
      </c>
      <c r="I10450" s="11">
        <f>VLOOKUP(B10450,[1]!Product_Data[#Data],3,0)</f>
        <v>732</v>
      </c>
      <c r="J10450" s="11">
        <f t="shared" si="981"/>
        <v>732</v>
      </c>
      <c r="K10450" s="11">
        <f t="shared" si="982"/>
        <v>1077</v>
      </c>
      <c r="L10450" s="11">
        <f t="shared" si="983"/>
        <v>345</v>
      </c>
      <c r="M10450" t="str">
        <f>VLOOKUP(C10450,[1]!Location_Data[#Data],2,0)</f>
        <v>Irvine</v>
      </c>
      <c r="N10450" t="str">
        <f>VLOOKUP(D10450,[1]!Salespeople_Data[#Data],2,0)</f>
        <v>Roger Ramos</v>
      </c>
      <c r="O10450" t="str">
        <f>VLOOKUP(E10450,[1]!Customer_Data[#Data],2,0)</f>
        <v>Stephen Greene</v>
      </c>
      <c r="P10450" s="15">
        <f t="shared" si="978"/>
        <v>2</v>
      </c>
      <c r="Q10450">
        <f t="shared" si="979"/>
        <v>7</v>
      </c>
      <c r="R10450">
        <f t="shared" si="980"/>
        <v>2019</v>
      </c>
    </row>
    <row r="10451" spans="1:18" x14ac:dyDescent="0.25">
      <c r="A10451" s="6" t="s">
        <v>11477</v>
      </c>
      <c r="B10451" s="6" t="s">
        <v>560</v>
      </c>
      <c r="C10451" s="6" t="s">
        <v>149</v>
      </c>
      <c r="D10451" s="6" t="s">
        <v>225</v>
      </c>
      <c r="E10451" s="6" t="s">
        <v>2635</v>
      </c>
      <c r="F10451" s="10">
        <v>43595</v>
      </c>
      <c r="G10451" s="6">
        <v>1</v>
      </c>
      <c r="H10451" s="11">
        <f>VLOOKUP(B10451,[1]!Product_Data[#Data],4,0)</f>
        <v>1809</v>
      </c>
      <c r="I10451" s="11">
        <f>VLOOKUP(B10451,[1]!Product_Data[#Data],3,0)</f>
        <v>1067</v>
      </c>
      <c r="J10451" s="11">
        <f t="shared" si="981"/>
        <v>1067</v>
      </c>
      <c r="K10451" s="11">
        <f t="shared" si="982"/>
        <v>1809</v>
      </c>
      <c r="L10451" s="11">
        <f t="shared" si="983"/>
        <v>742</v>
      </c>
      <c r="M10451" t="str">
        <f>VLOOKUP(C10451,[1]!Location_Data[#Data],2,0)</f>
        <v>Antioch</v>
      </c>
      <c r="N10451" t="str">
        <f>VLOOKUP(D10451,[1]!Salespeople_Data[#Data],2,0)</f>
        <v>Andrew Bowman</v>
      </c>
      <c r="O10451" t="str">
        <f>VLOOKUP(E10451,[1]!Customer_Data[#Data],2,0)</f>
        <v>Christopher Weaver</v>
      </c>
      <c r="P10451" s="15">
        <f t="shared" si="978"/>
        <v>6</v>
      </c>
      <c r="Q10451">
        <f t="shared" si="979"/>
        <v>5</v>
      </c>
      <c r="R10451">
        <f t="shared" si="980"/>
        <v>2019</v>
      </c>
    </row>
    <row r="10452" spans="1:18" x14ac:dyDescent="0.25">
      <c r="A10452" s="6" t="s">
        <v>11478</v>
      </c>
      <c r="B10452" s="6" t="s">
        <v>668</v>
      </c>
      <c r="C10452" s="6" t="s">
        <v>272</v>
      </c>
      <c r="D10452" s="6" t="s">
        <v>96</v>
      </c>
      <c r="E10452" s="6" t="s">
        <v>332</v>
      </c>
      <c r="F10452" s="10">
        <v>43686</v>
      </c>
      <c r="G10452" s="6">
        <v>2</v>
      </c>
      <c r="H10452" s="11">
        <f>VLOOKUP(B10452,[1]!Product_Data[#Data],4,0)</f>
        <v>181</v>
      </c>
      <c r="I10452" s="11">
        <f>VLOOKUP(B10452,[1]!Product_Data[#Data],3,0)</f>
        <v>130</v>
      </c>
      <c r="J10452" s="11">
        <f t="shared" si="981"/>
        <v>260</v>
      </c>
      <c r="K10452" s="11">
        <f t="shared" si="982"/>
        <v>362</v>
      </c>
      <c r="L10452" s="11">
        <f t="shared" si="983"/>
        <v>102</v>
      </c>
      <c r="M10452" t="str">
        <f>VLOOKUP(C10452,[1]!Location_Data[#Data],2,0)</f>
        <v>Torrance</v>
      </c>
      <c r="N10452" t="str">
        <f>VLOOKUP(D10452,[1]!Salespeople_Data[#Data],2,0)</f>
        <v>Brian Thomas</v>
      </c>
      <c r="O10452" t="str">
        <f>VLOOKUP(E10452,[1]!Customer_Data[#Data],2,0)</f>
        <v>Russell Grant</v>
      </c>
      <c r="P10452" s="15">
        <f t="shared" si="978"/>
        <v>6</v>
      </c>
      <c r="Q10452">
        <f t="shared" si="979"/>
        <v>8</v>
      </c>
      <c r="R10452">
        <f t="shared" si="980"/>
        <v>2019</v>
      </c>
    </row>
    <row r="10453" spans="1:18" x14ac:dyDescent="0.25">
      <c r="A10453" s="6" t="s">
        <v>11479</v>
      </c>
      <c r="B10453" s="6" t="s">
        <v>139</v>
      </c>
      <c r="C10453" s="6" t="s">
        <v>331</v>
      </c>
      <c r="D10453" s="6" t="s">
        <v>126</v>
      </c>
      <c r="E10453" s="6" t="s">
        <v>1461</v>
      </c>
      <c r="F10453" s="10">
        <v>43600</v>
      </c>
      <c r="G10453" s="6">
        <v>1</v>
      </c>
      <c r="H10453" s="11">
        <f>VLOOKUP(B10453,[1]!Product_Data[#Data],4,0)</f>
        <v>817</v>
      </c>
      <c r="I10453" s="11">
        <f>VLOOKUP(B10453,[1]!Product_Data[#Data],3,0)</f>
        <v>409</v>
      </c>
      <c r="J10453" s="11">
        <f t="shared" si="981"/>
        <v>409</v>
      </c>
      <c r="K10453" s="11">
        <f t="shared" si="982"/>
        <v>817</v>
      </c>
      <c r="L10453" s="11">
        <f t="shared" si="983"/>
        <v>408</v>
      </c>
      <c r="M10453" t="str">
        <f>VLOOKUP(C10453,[1]!Location_Data[#Data],2,0)</f>
        <v>Sunnyvale</v>
      </c>
      <c r="N10453" t="str">
        <f>VLOOKUP(D10453,[1]!Salespeople_Data[#Data],2,0)</f>
        <v>Larry Castillo</v>
      </c>
      <c r="O10453" t="str">
        <f>VLOOKUP(E10453,[1]!Customer_Data[#Data],2,0)</f>
        <v>Raymond Young</v>
      </c>
      <c r="P10453" s="15">
        <f t="shared" si="978"/>
        <v>4</v>
      </c>
      <c r="Q10453">
        <f t="shared" si="979"/>
        <v>5</v>
      </c>
      <c r="R10453">
        <f t="shared" si="980"/>
        <v>2019</v>
      </c>
    </row>
    <row r="10454" spans="1:18" x14ac:dyDescent="0.25">
      <c r="A10454" s="6" t="s">
        <v>11480</v>
      </c>
      <c r="B10454" s="6" t="s">
        <v>252</v>
      </c>
      <c r="C10454" s="6" t="s">
        <v>190</v>
      </c>
      <c r="D10454" s="6" t="s">
        <v>49</v>
      </c>
      <c r="E10454" s="6" t="s">
        <v>943</v>
      </c>
      <c r="F10454" s="10">
        <v>43566</v>
      </c>
      <c r="G10454" s="6">
        <v>1</v>
      </c>
      <c r="H10454" s="11">
        <f>VLOOKUP(B10454,[1]!Product_Data[#Data],4,0)</f>
        <v>1899</v>
      </c>
      <c r="I10454" s="11">
        <f>VLOOKUP(B10454,[1]!Product_Data[#Data],3,0)</f>
        <v>1044</v>
      </c>
      <c r="J10454" s="11">
        <f t="shared" si="981"/>
        <v>1044</v>
      </c>
      <c r="K10454" s="11">
        <f t="shared" si="982"/>
        <v>1899</v>
      </c>
      <c r="L10454" s="11">
        <f t="shared" si="983"/>
        <v>855</v>
      </c>
      <c r="M10454" t="str">
        <f>VLOOKUP(C10454,[1]!Location_Data[#Data],2,0)</f>
        <v>Oakland</v>
      </c>
      <c r="N10454" t="str">
        <f>VLOOKUP(D10454,[1]!Salespeople_Data[#Data],2,0)</f>
        <v>Walter Cook</v>
      </c>
      <c r="O10454" t="str">
        <f>VLOOKUP(E10454,[1]!Customer_Data[#Data],2,0)</f>
        <v>Paul Taylor</v>
      </c>
      <c r="P10454" s="15">
        <f t="shared" si="978"/>
        <v>5</v>
      </c>
      <c r="Q10454">
        <f t="shared" si="979"/>
        <v>4</v>
      </c>
      <c r="R10454">
        <f t="shared" si="980"/>
        <v>2019</v>
      </c>
    </row>
    <row r="10455" spans="1:18" x14ac:dyDescent="0.25">
      <c r="A10455" s="6" t="s">
        <v>11481</v>
      </c>
      <c r="B10455" s="6" t="s">
        <v>8</v>
      </c>
      <c r="C10455" s="6" t="s">
        <v>224</v>
      </c>
      <c r="D10455" s="6" t="s">
        <v>111</v>
      </c>
      <c r="E10455" s="6" t="s">
        <v>963</v>
      </c>
      <c r="F10455" s="10">
        <v>43745</v>
      </c>
      <c r="G10455" s="6">
        <v>2</v>
      </c>
      <c r="H10455" s="11">
        <f>VLOOKUP(B10455,[1]!Product_Data[#Data],4,0)</f>
        <v>1522</v>
      </c>
      <c r="I10455" s="11">
        <f>VLOOKUP(B10455,[1]!Product_Data[#Data],3,0)</f>
        <v>791</v>
      </c>
      <c r="J10455" s="11">
        <f t="shared" si="981"/>
        <v>1582</v>
      </c>
      <c r="K10455" s="11">
        <f t="shared" si="982"/>
        <v>3044</v>
      </c>
      <c r="L10455" s="11">
        <f t="shared" si="983"/>
        <v>1462</v>
      </c>
      <c r="M10455" t="str">
        <f>VLOOKUP(C10455,[1]!Location_Data[#Data],2,0)</f>
        <v>Huntington Beach</v>
      </c>
      <c r="N10455" t="str">
        <f>VLOOKUP(D10455,[1]!Salespeople_Data[#Data],2,0)</f>
        <v>Ryan Welch</v>
      </c>
      <c r="O10455" t="str">
        <f>VLOOKUP(E10455,[1]!Customer_Data[#Data],2,0)</f>
        <v>Ralph Oliver</v>
      </c>
      <c r="P10455" s="15">
        <f t="shared" si="978"/>
        <v>2</v>
      </c>
      <c r="Q10455">
        <f t="shared" si="979"/>
        <v>10</v>
      </c>
      <c r="R10455">
        <f t="shared" si="980"/>
        <v>2019</v>
      </c>
    </row>
    <row r="10456" spans="1:18" x14ac:dyDescent="0.25">
      <c r="A10456" s="6" t="s">
        <v>11482</v>
      </c>
      <c r="B10456" s="6" t="s">
        <v>83</v>
      </c>
      <c r="C10456" s="6" t="s">
        <v>469</v>
      </c>
      <c r="D10456" s="6" t="s">
        <v>413</v>
      </c>
      <c r="E10456" s="6" t="s">
        <v>865</v>
      </c>
      <c r="F10456" s="10">
        <v>43601</v>
      </c>
      <c r="G10456" s="6">
        <v>1</v>
      </c>
      <c r="H10456" s="11">
        <f>VLOOKUP(B10456,[1]!Product_Data[#Data],4,0)</f>
        <v>1972</v>
      </c>
      <c r="I10456" s="11">
        <f>VLOOKUP(B10456,[1]!Product_Data[#Data],3,0)</f>
        <v>1321</v>
      </c>
      <c r="J10456" s="11">
        <f t="shared" si="981"/>
        <v>1321</v>
      </c>
      <c r="K10456" s="11">
        <f t="shared" si="982"/>
        <v>1972</v>
      </c>
      <c r="L10456" s="11">
        <f t="shared" si="983"/>
        <v>651</v>
      </c>
      <c r="M10456" t="str">
        <f>VLOOKUP(C10456,[1]!Location_Data[#Data],2,0)</f>
        <v>Escondido</v>
      </c>
      <c r="N10456" t="str">
        <f>VLOOKUP(D10456,[1]!Salespeople_Data[#Data],2,0)</f>
        <v>Kenneth Bradley</v>
      </c>
      <c r="O10456" t="str">
        <f>VLOOKUP(E10456,[1]!Customer_Data[#Data],2,0)</f>
        <v>Aaron Cruz</v>
      </c>
      <c r="P10456" s="15">
        <f t="shared" si="978"/>
        <v>5</v>
      </c>
      <c r="Q10456">
        <f t="shared" si="979"/>
        <v>5</v>
      </c>
      <c r="R10456">
        <f t="shared" si="980"/>
        <v>2019</v>
      </c>
    </row>
    <row r="10457" spans="1:18" x14ac:dyDescent="0.25">
      <c r="A10457" s="6" t="s">
        <v>11483</v>
      </c>
      <c r="B10457" s="6" t="s">
        <v>370</v>
      </c>
      <c r="C10457" s="6" t="s">
        <v>220</v>
      </c>
      <c r="D10457" s="6" t="s">
        <v>356</v>
      </c>
      <c r="E10457" s="6" t="s">
        <v>685</v>
      </c>
      <c r="F10457" s="10">
        <v>43798</v>
      </c>
      <c r="G10457" s="6">
        <v>3</v>
      </c>
      <c r="H10457" s="11">
        <f>VLOOKUP(B10457,[1]!Product_Data[#Data],4,0)</f>
        <v>771</v>
      </c>
      <c r="I10457" s="11">
        <f>VLOOKUP(B10457,[1]!Product_Data[#Data],3,0)</f>
        <v>648</v>
      </c>
      <c r="J10457" s="11">
        <f t="shared" si="981"/>
        <v>1944</v>
      </c>
      <c r="K10457" s="11">
        <f t="shared" si="982"/>
        <v>2313</v>
      </c>
      <c r="L10457" s="11">
        <f t="shared" si="983"/>
        <v>369</v>
      </c>
      <c r="M10457" t="str">
        <f>VLOOKUP(C10457,[1]!Location_Data[#Data],2,0)</f>
        <v>Modesto</v>
      </c>
      <c r="N10457" t="str">
        <f>VLOOKUP(D10457,[1]!Salespeople_Data[#Data],2,0)</f>
        <v>Jimmy Young</v>
      </c>
      <c r="O10457" t="str">
        <f>VLOOKUP(E10457,[1]!Customer_Data[#Data],2,0)</f>
        <v>Roger Tucker</v>
      </c>
      <c r="P10457" s="15">
        <f t="shared" si="978"/>
        <v>6</v>
      </c>
      <c r="Q10457">
        <f t="shared" si="979"/>
        <v>11</v>
      </c>
      <c r="R10457">
        <f t="shared" si="980"/>
        <v>2019</v>
      </c>
    </row>
    <row r="10458" spans="1:18" x14ac:dyDescent="0.25">
      <c r="A10458" s="6" t="s">
        <v>11484</v>
      </c>
      <c r="B10458" s="6" t="s">
        <v>245</v>
      </c>
      <c r="C10458" s="6" t="s">
        <v>472</v>
      </c>
      <c r="D10458" s="6" t="s">
        <v>178</v>
      </c>
      <c r="E10458" s="6" t="s">
        <v>2212</v>
      </c>
      <c r="F10458" s="10">
        <v>43691</v>
      </c>
      <c r="G10458" s="6">
        <v>2</v>
      </c>
      <c r="H10458" s="11">
        <f>VLOOKUP(B10458,[1]!Product_Data[#Data],4,0)</f>
        <v>818</v>
      </c>
      <c r="I10458" s="11">
        <f>VLOOKUP(B10458,[1]!Product_Data[#Data],3,0)</f>
        <v>450</v>
      </c>
      <c r="J10458" s="11">
        <f t="shared" si="981"/>
        <v>900</v>
      </c>
      <c r="K10458" s="11">
        <f t="shared" si="982"/>
        <v>1636</v>
      </c>
      <c r="L10458" s="11">
        <f t="shared" si="983"/>
        <v>736</v>
      </c>
      <c r="M10458" t="str">
        <f>VLOOKUP(C10458,[1]!Location_Data[#Data],2,0)</f>
        <v>Concord</v>
      </c>
      <c r="N10458" t="str">
        <f>VLOOKUP(D10458,[1]!Salespeople_Data[#Data],2,0)</f>
        <v>Joshua Taylor</v>
      </c>
      <c r="O10458" t="str">
        <f>VLOOKUP(E10458,[1]!Customer_Data[#Data],2,0)</f>
        <v>Justin Rodriguez</v>
      </c>
      <c r="P10458" s="15">
        <f t="shared" si="978"/>
        <v>4</v>
      </c>
      <c r="Q10458">
        <f t="shared" si="979"/>
        <v>8</v>
      </c>
      <c r="R10458">
        <f t="shared" si="980"/>
        <v>2019</v>
      </c>
    </row>
    <row r="10459" spans="1:18" x14ac:dyDescent="0.25">
      <c r="A10459" s="6" t="s">
        <v>11485</v>
      </c>
      <c r="B10459" s="6" t="s">
        <v>461</v>
      </c>
      <c r="C10459" s="6" t="s">
        <v>34</v>
      </c>
      <c r="D10459" s="6" t="s">
        <v>58</v>
      </c>
      <c r="E10459" s="6" t="s">
        <v>2228</v>
      </c>
      <c r="F10459" s="10">
        <v>43765</v>
      </c>
      <c r="G10459" s="6">
        <v>1</v>
      </c>
      <c r="H10459" s="11">
        <f>VLOOKUP(B10459,[1]!Product_Data[#Data],4,0)</f>
        <v>35</v>
      </c>
      <c r="I10459" s="11">
        <f>VLOOKUP(B10459,[1]!Product_Data[#Data],3,0)</f>
        <v>22</v>
      </c>
      <c r="J10459" s="11">
        <f t="shared" si="981"/>
        <v>22</v>
      </c>
      <c r="K10459" s="11">
        <f t="shared" si="982"/>
        <v>35</v>
      </c>
      <c r="L10459" s="11">
        <f t="shared" si="983"/>
        <v>13</v>
      </c>
      <c r="M10459" t="str">
        <f>VLOOKUP(C10459,[1]!Location_Data[#Data],2,0)</f>
        <v>Inglewood</v>
      </c>
      <c r="N10459" t="str">
        <f>VLOOKUP(D10459,[1]!Salespeople_Data[#Data],2,0)</f>
        <v>Christopher Tucker</v>
      </c>
      <c r="O10459" t="str">
        <f>VLOOKUP(E10459,[1]!Customer_Data[#Data],2,0)</f>
        <v>Peter Cook</v>
      </c>
      <c r="P10459" s="15">
        <f t="shared" si="978"/>
        <v>1</v>
      </c>
      <c r="Q10459">
        <f t="shared" si="979"/>
        <v>10</v>
      </c>
      <c r="R10459">
        <f t="shared" si="980"/>
        <v>2019</v>
      </c>
    </row>
    <row r="10460" spans="1:18" x14ac:dyDescent="0.25">
      <c r="A10460" s="6" t="s">
        <v>11486</v>
      </c>
      <c r="B10460" s="6" t="s">
        <v>421</v>
      </c>
      <c r="C10460" s="6" t="s">
        <v>253</v>
      </c>
      <c r="D10460" s="6" t="s">
        <v>136</v>
      </c>
      <c r="E10460" s="6" t="s">
        <v>3790</v>
      </c>
      <c r="F10460" s="10">
        <v>43638</v>
      </c>
      <c r="G10460" s="6">
        <v>4</v>
      </c>
      <c r="H10460" s="11">
        <f>VLOOKUP(B10460,[1]!Product_Data[#Data],4,0)</f>
        <v>826</v>
      </c>
      <c r="I10460" s="11">
        <f>VLOOKUP(B10460,[1]!Product_Data[#Data],3,0)</f>
        <v>562</v>
      </c>
      <c r="J10460" s="11">
        <f t="shared" si="981"/>
        <v>2248</v>
      </c>
      <c r="K10460" s="11">
        <f t="shared" si="982"/>
        <v>3304</v>
      </c>
      <c r="L10460" s="11">
        <f t="shared" si="983"/>
        <v>1056</v>
      </c>
      <c r="M10460" t="str">
        <f>VLOOKUP(C10460,[1]!Location_Data[#Data],2,0)</f>
        <v>Bakersfield</v>
      </c>
      <c r="N10460" t="str">
        <f>VLOOKUP(D10460,[1]!Salespeople_Data[#Data],2,0)</f>
        <v>Clarence Fox</v>
      </c>
      <c r="O10460" t="str">
        <f>VLOOKUP(E10460,[1]!Customer_Data[#Data],2,0)</f>
        <v>Joe Carroll</v>
      </c>
      <c r="P10460" s="15">
        <f t="shared" si="978"/>
        <v>7</v>
      </c>
      <c r="Q10460">
        <f t="shared" si="979"/>
        <v>6</v>
      </c>
      <c r="R10460">
        <f t="shared" si="980"/>
        <v>2019</v>
      </c>
    </row>
    <row r="10461" spans="1:18" x14ac:dyDescent="0.25">
      <c r="A10461" s="6" t="s">
        <v>11487</v>
      </c>
      <c r="B10461" s="6" t="s">
        <v>23</v>
      </c>
      <c r="C10461" s="6" t="s">
        <v>467</v>
      </c>
      <c r="D10461" s="6" t="s">
        <v>106</v>
      </c>
      <c r="E10461" s="6" t="s">
        <v>384</v>
      </c>
      <c r="F10461" s="10">
        <v>43754</v>
      </c>
      <c r="G10461" s="6">
        <v>1</v>
      </c>
      <c r="H10461" s="11">
        <f>VLOOKUP(B10461,[1]!Product_Data[#Data],4,0)</f>
        <v>1052</v>
      </c>
      <c r="I10461" s="11">
        <f>VLOOKUP(B10461,[1]!Product_Data[#Data],3,0)</f>
        <v>589</v>
      </c>
      <c r="J10461" s="11">
        <f t="shared" si="981"/>
        <v>589</v>
      </c>
      <c r="K10461" s="11">
        <f t="shared" si="982"/>
        <v>1052</v>
      </c>
      <c r="L10461" s="11">
        <f t="shared" si="983"/>
        <v>463</v>
      </c>
      <c r="M10461" t="str">
        <f>VLOOKUP(C10461,[1]!Location_Data[#Data],2,0)</f>
        <v>Garden Grove</v>
      </c>
      <c r="N10461" t="str">
        <f>VLOOKUP(D10461,[1]!Salespeople_Data[#Data],2,0)</f>
        <v>Patrick Ruiz</v>
      </c>
      <c r="O10461" t="str">
        <f>VLOOKUP(E10461,[1]!Customer_Data[#Data],2,0)</f>
        <v>Gerald Henry</v>
      </c>
      <c r="P10461" s="15">
        <f t="shared" si="978"/>
        <v>4</v>
      </c>
      <c r="Q10461">
        <f t="shared" si="979"/>
        <v>10</v>
      </c>
      <c r="R10461">
        <f t="shared" si="980"/>
        <v>2019</v>
      </c>
    </row>
    <row r="10462" spans="1:18" x14ac:dyDescent="0.25">
      <c r="A10462" s="6" t="s">
        <v>11488</v>
      </c>
      <c r="B10462" s="6" t="s">
        <v>238</v>
      </c>
      <c r="C10462" s="6" t="s">
        <v>149</v>
      </c>
      <c r="D10462" s="6" t="s">
        <v>239</v>
      </c>
      <c r="E10462" s="6" t="s">
        <v>1361</v>
      </c>
      <c r="F10462" s="10">
        <v>43613</v>
      </c>
      <c r="G10462" s="6">
        <v>4</v>
      </c>
      <c r="H10462" s="11">
        <f>VLOOKUP(B10462,[1]!Product_Data[#Data],4,0)</f>
        <v>871</v>
      </c>
      <c r="I10462" s="11">
        <f>VLOOKUP(B10462,[1]!Product_Data[#Data],3,0)</f>
        <v>540</v>
      </c>
      <c r="J10462" s="11">
        <f t="shared" si="981"/>
        <v>2160</v>
      </c>
      <c r="K10462" s="11">
        <f t="shared" si="982"/>
        <v>3484</v>
      </c>
      <c r="L10462" s="11">
        <f t="shared" si="983"/>
        <v>1324</v>
      </c>
      <c r="M10462" t="str">
        <f>VLOOKUP(C10462,[1]!Location_Data[#Data],2,0)</f>
        <v>Antioch</v>
      </c>
      <c r="N10462" t="str">
        <f>VLOOKUP(D10462,[1]!Salespeople_Data[#Data],2,0)</f>
        <v>John Reyes</v>
      </c>
      <c r="O10462" t="str">
        <f>VLOOKUP(E10462,[1]!Customer_Data[#Data],2,0)</f>
        <v>Ryan Schmidt</v>
      </c>
      <c r="P10462" s="15">
        <f t="shared" si="978"/>
        <v>3</v>
      </c>
      <c r="Q10462">
        <f t="shared" si="979"/>
        <v>5</v>
      </c>
      <c r="R10462">
        <f t="shared" si="980"/>
        <v>2019</v>
      </c>
    </row>
    <row r="10463" spans="1:18" x14ac:dyDescent="0.25">
      <c r="A10463" s="6" t="s">
        <v>11489</v>
      </c>
      <c r="B10463" s="6" t="s">
        <v>325</v>
      </c>
      <c r="C10463" s="6" t="s">
        <v>731</v>
      </c>
      <c r="D10463" s="6" t="s">
        <v>356</v>
      </c>
      <c r="E10463" s="6" t="s">
        <v>750</v>
      </c>
      <c r="F10463" s="10">
        <v>43749</v>
      </c>
      <c r="G10463" s="6">
        <v>3</v>
      </c>
      <c r="H10463" s="11">
        <f>VLOOKUP(B10463,[1]!Product_Data[#Data],4,0)</f>
        <v>1526</v>
      </c>
      <c r="I10463" s="11">
        <f>VLOOKUP(B10463,[1]!Product_Data[#Data],3,0)</f>
        <v>1251</v>
      </c>
      <c r="J10463" s="11">
        <f t="shared" si="981"/>
        <v>3753</v>
      </c>
      <c r="K10463" s="11">
        <f t="shared" si="982"/>
        <v>4578</v>
      </c>
      <c r="L10463" s="11">
        <f t="shared" si="983"/>
        <v>825</v>
      </c>
      <c r="M10463" t="str">
        <f>VLOOKUP(C10463,[1]!Location_Data[#Data],2,0)</f>
        <v>Costa Mesa</v>
      </c>
      <c r="N10463" t="str">
        <f>VLOOKUP(D10463,[1]!Salespeople_Data[#Data],2,0)</f>
        <v>Jimmy Young</v>
      </c>
      <c r="O10463" t="str">
        <f>VLOOKUP(E10463,[1]!Customer_Data[#Data],2,0)</f>
        <v>Andrew Burns</v>
      </c>
      <c r="P10463" s="15">
        <f t="shared" si="978"/>
        <v>6</v>
      </c>
      <c r="Q10463">
        <f t="shared" si="979"/>
        <v>10</v>
      </c>
      <c r="R10463">
        <f t="shared" si="980"/>
        <v>2019</v>
      </c>
    </row>
    <row r="10464" spans="1:18" x14ac:dyDescent="0.25">
      <c r="A10464" s="6" t="s">
        <v>11490</v>
      </c>
      <c r="B10464" s="6" t="s">
        <v>626</v>
      </c>
      <c r="C10464" s="6" t="s">
        <v>467</v>
      </c>
      <c r="D10464" s="6" t="s">
        <v>141</v>
      </c>
      <c r="E10464" s="6" t="s">
        <v>1672</v>
      </c>
      <c r="F10464" s="10">
        <v>43531</v>
      </c>
      <c r="G10464" s="6">
        <v>3</v>
      </c>
      <c r="H10464" s="11">
        <f>VLOOKUP(B10464,[1]!Product_Data[#Data],4,0)</f>
        <v>584</v>
      </c>
      <c r="I10464" s="11">
        <f>VLOOKUP(B10464,[1]!Product_Data[#Data],3,0)</f>
        <v>420</v>
      </c>
      <c r="J10464" s="11">
        <f t="shared" si="981"/>
        <v>1260</v>
      </c>
      <c r="K10464" s="11">
        <f t="shared" si="982"/>
        <v>1752</v>
      </c>
      <c r="L10464" s="11">
        <f t="shared" si="983"/>
        <v>492</v>
      </c>
      <c r="M10464" t="str">
        <f>VLOOKUP(C10464,[1]!Location_Data[#Data],2,0)</f>
        <v>Garden Grove</v>
      </c>
      <c r="N10464" t="str">
        <f>VLOOKUP(D10464,[1]!Salespeople_Data[#Data],2,0)</f>
        <v>Arthur Mccoy</v>
      </c>
      <c r="O10464" t="str">
        <f>VLOOKUP(E10464,[1]!Customer_Data[#Data],2,0)</f>
        <v>Joe Fuller</v>
      </c>
      <c r="P10464" s="15">
        <f t="shared" si="978"/>
        <v>5</v>
      </c>
      <c r="Q10464">
        <f t="shared" si="979"/>
        <v>3</v>
      </c>
      <c r="R10464">
        <f t="shared" si="980"/>
        <v>2019</v>
      </c>
    </row>
    <row r="10465" spans="1:18" x14ac:dyDescent="0.25">
      <c r="A10465" s="6" t="s">
        <v>11491</v>
      </c>
      <c r="B10465" s="6" t="s">
        <v>370</v>
      </c>
      <c r="C10465" s="6" t="s">
        <v>186</v>
      </c>
      <c r="D10465" s="6" t="s">
        <v>15</v>
      </c>
      <c r="E10465" s="6" t="s">
        <v>3098</v>
      </c>
      <c r="F10465" s="10">
        <v>43583</v>
      </c>
      <c r="G10465" s="6">
        <v>1</v>
      </c>
      <c r="H10465" s="11">
        <f>VLOOKUP(B10465,[1]!Product_Data[#Data],4,0)</f>
        <v>771</v>
      </c>
      <c r="I10465" s="11">
        <f>VLOOKUP(B10465,[1]!Product_Data[#Data],3,0)</f>
        <v>648</v>
      </c>
      <c r="J10465" s="11">
        <f t="shared" si="981"/>
        <v>648</v>
      </c>
      <c r="K10465" s="11">
        <f t="shared" si="982"/>
        <v>771</v>
      </c>
      <c r="L10465" s="11">
        <f t="shared" si="983"/>
        <v>123</v>
      </c>
      <c r="M10465" t="str">
        <f>VLOOKUP(C10465,[1]!Location_Data[#Data],2,0)</f>
        <v>Riverside</v>
      </c>
      <c r="N10465" t="str">
        <f>VLOOKUP(D10465,[1]!Salespeople_Data[#Data],2,0)</f>
        <v>Ryan Butler</v>
      </c>
      <c r="O10465" t="str">
        <f>VLOOKUP(E10465,[1]!Customer_Data[#Data],2,0)</f>
        <v>Brian Warren</v>
      </c>
      <c r="P10465" s="15">
        <f t="shared" si="978"/>
        <v>1</v>
      </c>
      <c r="Q10465">
        <f t="shared" si="979"/>
        <v>4</v>
      </c>
      <c r="R10465">
        <f t="shared" si="980"/>
        <v>2019</v>
      </c>
    </row>
    <row r="10466" spans="1:18" x14ac:dyDescent="0.25">
      <c r="A10466" s="6" t="s">
        <v>11492</v>
      </c>
      <c r="B10466" s="6" t="s">
        <v>752</v>
      </c>
      <c r="C10466" s="6" t="s">
        <v>392</v>
      </c>
      <c r="D10466" s="6" t="s">
        <v>216</v>
      </c>
      <c r="E10466" s="6" t="s">
        <v>2225</v>
      </c>
      <c r="F10466" s="10">
        <v>43489</v>
      </c>
      <c r="G10466" s="6">
        <v>2</v>
      </c>
      <c r="H10466" s="11">
        <f>VLOOKUP(B10466,[1]!Product_Data[#Data],4,0)</f>
        <v>95</v>
      </c>
      <c r="I10466" s="11">
        <f>VLOOKUP(B10466,[1]!Product_Data[#Data],3,0)</f>
        <v>61</v>
      </c>
      <c r="J10466" s="11">
        <f t="shared" si="981"/>
        <v>122</v>
      </c>
      <c r="K10466" s="11">
        <f t="shared" si="982"/>
        <v>190</v>
      </c>
      <c r="L10466" s="11">
        <f t="shared" si="983"/>
        <v>68</v>
      </c>
      <c r="M10466" t="str">
        <f>VLOOKUP(C10466,[1]!Location_Data[#Data],2,0)</f>
        <v>Visalia</v>
      </c>
      <c r="N10466" t="str">
        <f>VLOOKUP(D10466,[1]!Salespeople_Data[#Data],2,0)</f>
        <v>Ernest Wagner</v>
      </c>
      <c r="O10466" t="str">
        <f>VLOOKUP(E10466,[1]!Customer_Data[#Data],2,0)</f>
        <v>Ronald George</v>
      </c>
      <c r="P10466" s="15">
        <f t="shared" si="978"/>
        <v>5</v>
      </c>
      <c r="Q10466">
        <f t="shared" si="979"/>
        <v>1</v>
      </c>
      <c r="R10466">
        <f t="shared" si="980"/>
        <v>2019</v>
      </c>
    </row>
    <row r="10467" spans="1:18" x14ac:dyDescent="0.25">
      <c r="A10467" s="6" t="s">
        <v>11493</v>
      </c>
      <c r="B10467" s="6" t="s">
        <v>383</v>
      </c>
      <c r="C10467" s="6" t="s">
        <v>215</v>
      </c>
      <c r="D10467" s="6" t="s">
        <v>250</v>
      </c>
      <c r="E10467" s="6" t="s">
        <v>1780</v>
      </c>
      <c r="F10467" s="10">
        <v>43789</v>
      </c>
      <c r="G10467" s="6">
        <v>2</v>
      </c>
      <c r="H10467" s="11">
        <f>VLOOKUP(B10467,[1]!Product_Data[#Data],4,0)</f>
        <v>1494</v>
      </c>
      <c r="I10467" s="11">
        <f>VLOOKUP(B10467,[1]!Product_Data[#Data],3,0)</f>
        <v>971</v>
      </c>
      <c r="J10467" s="11">
        <f t="shared" si="981"/>
        <v>1942</v>
      </c>
      <c r="K10467" s="11">
        <f t="shared" si="982"/>
        <v>2988</v>
      </c>
      <c r="L10467" s="11">
        <f t="shared" si="983"/>
        <v>1046</v>
      </c>
      <c r="M10467" t="str">
        <f>VLOOKUP(C10467,[1]!Location_Data[#Data],2,0)</f>
        <v>El Cajon</v>
      </c>
      <c r="N10467" t="str">
        <f>VLOOKUP(D10467,[1]!Salespeople_Data[#Data],2,0)</f>
        <v>Martin Carr</v>
      </c>
      <c r="O10467" t="str">
        <f>VLOOKUP(E10467,[1]!Customer_Data[#Data],2,0)</f>
        <v>Christopher Miller</v>
      </c>
      <c r="P10467" s="15">
        <f t="shared" si="978"/>
        <v>4</v>
      </c>
      <c r="Q10467">
        <f t="shared" si="979"/>
        <v>11</v>
      </c>
      <c r="R10467">
        <f t="shared" si="980"/>
        <v>2019</v>
      </c>
    </row>
    <row r="10468" spans="1:18" x14ac:dyDescent="0.25">
      <c r="A10468" s="6" t="s">
        <v>11494</v>
      </c>
      <c r="B10468" s="6" t="s">
        <v>666</v>
      </c>
      <c r="C10468" s="6" t="s">
        <v>322</v>
      </c>
      <c r="D10468" s="6" t="s">
        <v>264</v>
      </c>
      <c r="E10468" s="6" t="s">
        <v>419</v>
      </c>
      <c r="F10468" s="10">
        <v>43516</v>
      </c>
      <c r="G10468" s="6">
        <v>4</v>
      </c>
      <c r="H10468" s="11">
        <f>VLOOKUP(B10468,[1]!Product_Data[#Data],4,0)</f>
        <v>2241</v>
      </c>
      <c r="I10468" s="11">
        <f>VLOOKUP(B10468,[1]!Product_Data[#Data],3,0)</f>
        <v>1367</v>
      </c>
      <c r="J10468" s="11">
        <f t="shared" si="981"/>
        <v>5468</v>
      </c>
      <c r="K10468" s="11">
        <f t="shared" si="982"/>
        <v>8964</v>
      </c>
      <c r="L10468" s="11">
        <f t="shared" si="983"/>
        <v>3496</v>
      </c>
      <c r="M10468" t="str">
        <f>VLOOKUP(C10468,[1]!Location_Data[#Data],2,0)</f>
        <v>Rancho Cucamonga</v>
      </c>
      <c r="N10468" t="str">
        <f>VLOOKUP(D10468,[1]!Salespeople_Data[#Data],2,0)</f>
        <v>Ernest Wheeler</v>
      </c>
      <c r="O10468" t="str">
        <f>VLOOKUP(E10468,[1]!Customer_Data[#Data],2,0)</f>
        <v>Bruce Armstrong</v>
      </c>
      <c r="P10468" s="15">
        <f t="shared" si="978"/>
        <v>4</v>
      </c>
      <c r="Q10468">
        <f t="shared" si="979"/>
        <v>2</v>
      </c>
      <c r="R10468">
        <f t="shared" si="980"/>
        <v>2019</v>
      </c>
    </row>
    <row r="10469" spans="1:18" x14ac:dyDescent="0.25">
      <c r="A10469" s="6" t="s">
        <v>11495</v>
      </c>
      <c r="B10469" s="6" t="s">
        <v>232</v>
      </c>
      <c r="C10469" s="6" t="s">
        <v>246</v>
      </c>
      <c r="D10469" s="6" t="s">
        <v>308</v>
      </c>
      <c r="E10469" s="6" t="s">
        <v>806</v>
      </c>
      <c r="F10469" s="10">
        <v>43494</v>
      </c>
      <c r="G10469" s="6">
        <v>3</v>
      </c>
      <c r="H10469" s="11">
        <f>VLOOKUP(B10469,[1]!Product_Data[#Data],4,0)</f>
        <v>1119</v>
      </c>
      <c r="I10469" s="11">
        <f>VLOOKUP(B10469,[1]!Product_Data[#Data],3,0)</f>
        <v>683</v>
      </c>
      <c r="J10469" s="11">
        <f t="shared" si="981"/>
        <v>2049</v>
      </c>
      <c r="K10469" s="11">
        <f t="shared" si="982"/>
        <v>3357</v>
      </c>
      <c r="L10469" s="11">
        <f t="shared" si="983"/>
        <v>1308</v>
      </c>
      <c r="M10469" t="str">
        <f>VLOOKUP(C10469,[1]!Location_Data[#Data],2,0)</f>
        <v>San Francisco</v>
      </c>
      <c r="N10469" t="str">
        <f>VLOOKUP(D10469,[1]!Salespeople_Data[#Data],2,0)</f>
        <v>Fred Robertson</v>
      </c>
      <c r="O10469" t="str">
        <f>VLOOKUP(E10469,[1]!Customer_Data[#Data],2,0)</f>
        <v>Michael Thomas</v>
      </c>
      <c r="P10469" s="15">
        <f t="shared" si="978"/>
        <v>3</v>
      </c>
      <c r="Q10469">
        <f t="shared" si="979"/>
        <v>1</v>
      </c>
      <c r="R10469">
        <f t="shared" si="980"/>
        <v>2019</v>
      </c>
    </row>
    <row r="10470" spans="1:18" x14ac:dyDescent="0.25">
      <c r="A10470" s="6" t="s">
        <v>11496</v>
      </c>
      <c r="B10470" s="6" t="s">
        <v>412</v>
      </c>
      <c r="C10470" s="6" t="s">
        <v>530</v>
      </c>
      <c r="D10470" s="6" t="s">
        <v>87</v>
      </c>
      <c r="E10470" s="6" t="s">
        <v>764</v>
      </c>
      <c r="F10470" s="10">
        <v>43662</v>
      </c>
      <c r="G10470" s="6">
        <v>4</v>
      </c>
      <c r="H10470" s="11">
        <f>VLOOKUP(B10470,[1]!Product_Data[#Data],4,0)</f>
        <v>2396</v>
      </c>
      <c r="I10470" s="11">
        <f>VLOOKUP(B10470,[1]!Product_Data[#Data],3,0)</f>
        <v>1965</v>
      </c>
      <c r="J10470" s="11">
        <f t="shared" si="981"/>
        <v>7860</v>
      </c>
      <c r="K10470" s="11">
        <f t="shared" si="982"/>
        <v>9584</v>
      </c>
      <c r="L10470" s="11">
        <f t="shared" si="983"/>
        <v>1724</v>
      </c>
      <c r="M10470" t="str">
        <f>VLOOKUP(C10470,[1]!Location_Data[#Data],2,0)</f>
        <v>San Buenaventura (Ventura)</v>
      </c>
      <c r="N10470" t="str">
        <f>VLOOKUP(D10470,[1]!Salespeople_Data[#Data],2,0)</f>
        <v>Martin Perry</v>
      </c>
      <c r="O10470" t="str">
        <f>VLOOKUP(E10470,[1]!Customer_Data[#Data],2,0)</f>
        <v>Ronald Bradley</v>
      </c>
      <c r="P10470" s="15">
        <f t="shared" si="978"/>
        <v>3</v>
      </c>
      <c r="Q10470">
        <f t="shared" si="979"/>
        <v>7</v>
      </c>
      <c r="R10470">
        <f t="shared" si="980"/>
        <v>2019</v>
      </c>
    </row>
    <row r="10471" spans="1:18" x14ac:dyDescent="0.25">
      <c r="A10471" s="6" t="s">
        <v>11497</v>
      </c>
      <c r="B10471" s="6" t="s">
        <v>132</v>
      </c>
      <c r="C10471" s="6" t="s">
        <v>316</v>
      </c>
      <c r="D10471" s="6" t="s">
        <v>96</v>
      </c>
      <c r="E10471" s="6" t="s">
        <v>1116</v>
      </c>
      <c r="F10471" s="10">
        <v>43722</v>
      </c>
      <c r="G10471" s="6">
        <v>1</v>
      </c>
      <c r="H10471" s="11">
        <f>VLOOKUP(B10471,[1]!Product_Data[#Data],4,0)</f>
        <v>2091</v>
      </c>
      <c r="I10471" s="11">
        <f>VLOOKUP(B10471,[1]!Product_Data[#Data],3,0)</f>
        <v>1485</v>
      </c>
      <c r="J10471" s="11">
        <f t="shared" si="981"/>
        <v>1485</v>
      </c>
      <c r="K10471" s="11">
        <f t="shared" si="982"/>
        <v>2091</v>
      </c>
      <c r="L10471" s="11">
        <f t="shared" si="983"/>
        <v>606</v>
      </c>
      <c r="M10471" t="str">
        <f>VLOOKUP(C10471,[1]!Location_Data[#Data],2,0)</f>
        <v>East Los Angeles</v>
      </c>
      <c r="N10471" t="str">
        <f>VLOOKUP(D10471,[1]!Salespeople_Data[#Data],2,0)</f>
        <v>Brian Thomas</v>
      </c>
      <c r="O10471" t="str">
        <f>VLOOKUP(E10471,[1]!Customer_Data[#Data],2,0)</f>
        <v>Christopher Kim</v>
      </c>
      <c r="P10471" s="15">
        <f t="shared" si="978"/>
        <v>7</v>
      </c>
      <c r="Q10471">
        <f t="shared" si="979"/>
        <v>9</v>
      </c>
      <c r="R10471">
        <f t="shared" si="980"/>
        <v>2019</v>
      </c>
    </row>
    <row r="10472" spans="1:18" x14ac:dyDescent="0.25">
      <c r="A10472" s="6" t="s">
        <v>11498</v>
      </c>
      <c r="B10472" s="6" t="s">
        <v>155</v>
      </c>
      <c r="C10472" s="6" t="s">
        <v>44</v>
      </c>
      <c r="D10472" s="6" t="s">
        <v>49</v>
      </c>
      <c r="E10472" s="6" t="s">
        <v>500</v>
      </c>
      <c r="F10472" s="10">
        <v>43695</v>
      </c>
      <c r="G10472" s="6">
        <v>3</v>
      </c>
      <c r="H10472" s="11">
        <f>VLOOKUP(B10472,[1]!Product_Data[#Data],4,0)</f>
        <v>1353</v>
      </c>
      <c r="I10472" s="11">
        <f>VLOOKUP(B10472,[1]!Product_Data[#Data],3,0)</f>
        <v>947</v>
      </c>
      <c r="J10472" s="11">
        <f t="shared" si="981"/>
        <v>2841</v>
      </c>
      <c r="K10472" s="11">
        <f t="shared" si="982"/>
        <v>4059</v>
      </c>
      <c r="L10472" s="11">
        <f t="shared" si="983"/>
        <v>1218</v>
      </c>
      <c r="M10472" t="str">
        <f>VLOOKUP(C10472,[1]!Location_Data[#Data],2,0)</f>
        <v>Moreno Valley</v>
      </c>
      <c r="N10472" t="str">
        <f>VLOOKUP(D10472,[1]!Salespeople_Data[#Data],2,0)</f>
        <v>Walter Cook</v>
      </c>
      <c r="O10472" t="str">
        <f>VLOOKUP(E10472,[1]!Customer_Data[#Data],2,0)</f>
        <v>William Medina</v>
      </c>
      <c r="P10472" s="15">
        <f t="shared" si="978"/>
        <v>1</v>
      </c>
      <c r="Q10472">
        <f t="shared" si="979"/>
        <v>8</v>
      </c>
      <c r="R10472">
        <f t="shared" si="980"/>
        <v>2019</v>
      </c>
    </row>
    <row r="10473" spans="1:18" x14ac:dyDescent="0.25">
      <c r="A10473" s="6" t="s">
        <v>11499</v>
      </c>
      <c r="B10473" s="6" t="s">
        <v>207</v>
      </c>
      <c r="C10473" s="6" t="s">
        <v>140</v>
      </c>
      <c r="D10473" s="6" t="s">
        <v>87</v>
      </c>
      <c r="E10473" s="6" t="s">
        <v>2124</v>
      </c>
      <c r="F10473" s="10">
        <v>43572</v>
      </c>
      <c r="G10473" s="6">
        <v>1</v>
      </c>
      <c r="H10473" s="11">
        <f>VLOOKUP(B10473,[1]!Product_Data[#Data],4,0)</f>
        <v>2464</v>
      </c>
      <c r="I10473" s="11">
        <f>VLOOKUP(B10473,[1]!Product_Data[#Data],3,0)</f>
        <v>1774</v>
      </c>
      <c r="J10473" s="11">
        <f t="shared" si="981"/>
        <v>1774</v>
      </c>
      <c r="K10473" s="11">
        <f t="shared" si="982"/>
        <v>2464</v>
      </c>
      <c r="L10473" s="11">
        <f t="shared" si="983"/>
        <v>690</v>
      </c>
      <c r="M10473" t="str">
        <f>VLOOKUP(C10473,[1]!Location_Data[#Data],2,0)</f>
        <v>Salinas</v>
      </c>
      <c r="N10473" t="str">
        <f>VLOOKUP(D10473,[1]!Salespeople_Data[#Data],2,0)</f>
        <v>Martin Perry</v>
      </c>
      <c r="O10473" t="str">
        <f>VLOOKUP(E10473,[1]!Customer_Data[#Data],2,0)</f>
        <v>Frank Schmidt</v>
      </c>
      <c r="P10473" s="15">
        <f t="shared" si="978"/>
        <v>4</v>
      </c>
      <c r="Q10473">
        <f t="shared" si="979"/>
        <v>4</v>
      </c>
      <c r="R10473">
        <f t="shared" si="980"/>
        <v>2019</v>
      </c>
    </row>
    <row r="10474" spans="1:18" x14ac:dyDescent="0.25">
      <c r="A10474" s="6" t="s">
        <v>11500</v>
      </c>
      <c r="B10474" s="6" t="s">
        <v>129</v>
      </c>
      <c r="C10474" s="6" t="s">
        <v>272</v>
      </c>
      <c r="D10474" s="6" t="s">
        <v>141</v>
      </c>
      <c r="E10474" s="6" t="s">
        <v>1252</v>
      </c>
      <c r="F10474" s="10">
        <v>43735</v>
      </c>
      <c r="G10474" s="6">
        <v>2</v>
      </c>
      <c r="H10474" s="11">
        <f>VLOOKUP(B10474,[1]!Product_Data[#Data],4,0)</f>
        <v>127</v>
      </c>
      <c r="I10474" s="11">
        <f>VLOOKUP(B10474,[1]!Product_Data[#Data],3,0)</f>
        <v>79</v>
      </c>
      <c r="J10474" s="11">
        <f t="shared" si="981"/>
        <v>158</v>
      </c>
      <c r="K10474" s="11">
        <f t="shared" si="982"/>
        <v>254</v>
      </c>
      <c r="L10474" s="11">
        <f t="shared" si="983"/>
        <v>96</v>
      </c>
      <c r="M10474" t="str">
        <f>VLOOKUP(C10474,[1]!Location_Data[#Data],2,0)</f>
        <v>Torrance</v>
      </c>
      <c r="N10474" t="str">
        <f>VLOOKUP(D10474,[1]!Salespeople_Data[#Data],2,0)</f>
        <v>Arthur Mccoy</v>
      </c>
      <c r="O10474" t="str">
        <f>VLOOKUP(E10474,[1]!Customer_Data[#Data],2,0)</f>
        <v>Clarence Austin</v>
      </c>
      <c r="P10474" s="15">
        <f t="shared" si="978"/>
        <v>6</v>
      </c>
      <c r="Q10474">
        <f t="shared" si="979"/>
        <v>9</v>
      </c>
      <c r="R10474">
        <f t="shared" si="980"/>
        <v>2019</v>
      </c>
    </row>
    <row r="10475" spans="1:18" x14ac:dyDescent="0.25">
      <c r="A10475" s="6" t="s">
        <v>11501</v>
      </c>
      <c r="B10475" s="6" t="s">
        <v>321</v>
      </c>
      <c r="C10475" s="6" t="s">
        <v>249</v>
      </c>
      <c r="D10475" s="6" t="s">
        <v>170</v>
      </c>
      <c r="E10475" s="6" t="s">
        <v>972</v>
      </c>
      <c r="F10475" s="10">
        <v>43714</v>
      </c>
      <c r="G10475" s="6">
        <v>2</v>
      </c>
      <c r="H10475" s="11">
        <f>VLOOKUP(B10475,[1]!Product_Data[#Data],4,0)</f>
        <v>2391</v>
      </c>
      <c r="I10475" s="11">
        <f>VLOOKUP(B10475,[1]!Product_Data[#Data],3,0)</f>
        <v>1291</v>
      </c>
      <c r="J10475" s="11">
        <f t="shared" si="981"/>
        <v>2582</v>
      </c>
      <c r="K10475" s="11">
        <f t="shared" si="982"/>
        <v>4782</v>
      </c>
      <c r="L10475" s="11">
        <f t="shared" si="983"/>
        <v>2200</v>
      </c>
      <c r="M10475" t="str">
        <f>VLOOKUP(C10475,[1]!Location_Data[#Data],2,0)</f>
        <v>Roseville</v>
      </c>
      <c r="N10475" t="str">
        <f>VLOOKUP(D10475,[1]!Salespeople_Data[#Data],2,0)</f>
        <v>Sean Miller</v>
      </c>
      <c r="O10475" t="str">
        <f>VLOOKUP(E10475,[1]!Customer_Data[#Data],2,0)</f>
        <v>Adam Wheeler</v>
      </c>
      <c r="P10475" s="15">
        <f t="shared" si="978"/>
        <v>6</v>
      </c>
      <c r="Q10475">
        <f t="shared" si="979"/>
        <v>9</v>
      </c>
      <c r="R10475">
        <f t="shared" si="980"/>
        <v>2019</v>
      </c>
    </row>
    <row r="10476" spans="1:18" x14ac:dyDescent="0.25">
      <c r="A10476" s="6" t="s">
        <v>11502</v>
      </c>
      <c r="B10476" s="6" t="s">
        <v>275</v>
      </c>
      <c r="C10476" s="6" t="s">
        <v>70</v>
      </c>
      <c r="D10476" s="6" t="s">
        <v>447</v>
      </c>
      <c r="E10476" s="6" t="s">
        <v>1613</v>
      </c>
      <c r="F10476" s="10">
        <v>43499</v>
      </c>
      <c r="G10476" s="6">
        <v>2</v>
      </c>
      <c r="H10476" s="11">
        <f>VLOOKUP(B10476,[1]!Product_Data[#Data],4,0)</f>
        <v>2353</v>
      </c>
      <c r="I10476" s="11">
        <f>VLOOKUP(B10476,[1]!Product_Data[#Data],3,0)</f>
        <v>1788</v>
      </c>
      <c r="J10476" s="11">
        <f t="shared" si="981"/>
        <v>3576</v>
      </c>
      <c r="K10476" s="11">
        <f t="shared" si="982"/>
        <v>4706</v>
      </c>
      <c r="L10476" s="11">
        <f t="shared" si="983"/>
        <v>1130</v>
      </c>
      <c r="M10476" t="str">
        <f>VLOOKUP(C10476,[1]!Location_Data[#Data],2,0)</f>
        <v>Clovis</v>
      </c>
      <c r="N10476" t="str">
        <f>VLOOKUP(D10476,[1]!Salespeople_Data[#Data],2,0)</f>
        <v>Howard Sims</v>
      </c>
      <c r="O10476" t="str">
        <f>VLOOKUP(E10476,[1]!Customer_Data[#Data],2,0)</f>
        <v>Raymond Fields</v>
      </c>
      <c r="P10476" s="15">
        <f t="shared" si="978"/>
        <v>1</v>
      </c>
      <c r="Q10476">
        <f t="shared" si="979"/>
        <v>2</v>
      </c>
      <c r="R10476">
        <f t="shared" si="980"/>
        <v>2019</v>
      </c>
    </row>
    <row r="10477" spans="1:18" x14ac:dyDescent="0.25">
      <c r="A10477" s="6" t="s">
        <v>11503</v>
      </c>
      <c r="B10477" s="6" t="s">
        <v>219</v>
      </c>
      <c r="C10477" s="6" t="s">
        <v>169</v>
      </c>
      <c r="D10477" s="6" t="s">
        <v>49</v>
      </c>
      <c r="E10477" s="6" t="s">
        <v>2214</v>
      </c>
      <c r="F10477" s="10">
        <v>43787</v>
      </c>
      <c r="G10477" s="6">
        <v>4</v>
      </c>
      <c r="H10477" s="11">
        <f>VLOOKUP(B10477,[1]!Product_Data[#Data],4,0)</f>
        <v>561</v>
      </c>
      <c r="I10477" s="11">
        <f>VLOOKUP(B10477,[1]!Product_Data[#Data],3,0)</f>
        <v>421</v>
      </c>
      <c r="J10477" s="11">
        <f t="shared" si="981"/>
        <v>1684</v>
      </c>
      <c r="K10477" s="11">
        <f t="shared" si="982"/>
        <v>2244</v>
      </c>
      <c r="L10477" s="11">
        <f t="shared" si="983"/>
        <v>560</v>
      </c>
      <c r="M10477" t="str">
        <f>VLOOKUP(C10477,[1]!Location_Data[#Data],2,0)</f>
        <v>Vista</v>
      </c>
      <c r="N10477" t="str">
        <f>VLOOKUP(D10477,[1]!Salespeople_Data[#Data],2,0)</f>
        <v>Walter Cook</v>
      </c>
      <c r="O10477" t="str">
        <f>VLOOKUP(E10477,[1]!Customer_Data[#Data],2,0)</f>
        <v>Nicholas West</v>
      </c>
      <c r="P10477" s="15">
        <f t="shared" si="978"/>
        <v>2</v>
      </c>
      <c r="Q10477">
        <f t="shared" si="979"/>
        <v>11</v>
      </c>
      <c r="R10477">
        <f t="shared" si="980"/>
        <v>2019</v>
      </c>
    </row>
    <row r="10478" spans="1:18" x14ac:dyDescent="0.25">
      <c r="A10478" s="6" t="s">
        <v>11504</v>
      </c>
      <c r="B10478" s="6" t="s">
        <v>818</v>
      </c>
      <c r="C10478" s="6" t="s">
        <v>512</v>
      </c>
      <c r="D10478" s="6" t="s">
        <v>269</v>
      </c>
      <c r="E10478" s="6" t="s">
        <v>1562</v>
      </c>
      <c r="F10478" s="10">
        <v>43756</v>
      </c>
      <c r="G10478" s="6">
        <v>2</v>
      </c>
      <c r="H10478" s="11">
        <f>VLOOKUP(B10478,[1]!Product_Data[#Data],4,0)</f>
        <v>1638</v>
      </c>
      <c r="I10478" s="11">
        <f>VLOOKUP(B10478,[1]!Product_Data[#Data],3,0)</f>
        <v>1261</v>
      </c>
      <c r="J10478" s="11">
        <f t="shared" si="981"/>
        <v>2522</v>
      </c>
      <c r="K10478" s="11">
        <f t="shared" si="982"/>
        <v>3276</v>
      </c>
      <c r="L10478" s="11">
        <f t="shared" si="983"/>
        <v>754</v>
      </c>
      <c r="M10478" t="str">
        <f>VLOOKUP(C10478,[1]!Location_Data[#Data],2,0)</f>
        <v>Long Beach</v>
      </c>
      <c r="N10478" t="str">
        <f>VLOOKUP(D10478,[1]!Salespeople_Data[#Data],2,0)</f>
        <v>Kevin Butler</v>
      </c>
      <c r="O10478" t="str">
        <f>VLOOKUP(E10478,[1]!Customer_Data[#Data],2,0)</f>
        <v>Samuel Hamilton</v>
      </c>
      <c r="P10478" s="15">
        <f t="shared" si="978"/>
        <v>6</v>
      </c>
      <c r="Q10478">
        <f t="shared" si="979"/>
        <v>10</v>
      </c>
      <c r="R10478">
        <f t="shared" si="980"/>
        <v>2019</v>
      </c>
    </row>
    <row r="10479" spans="1:18" x14ac:dyDescent="0.25">
      <c r="A10479" s="6" t="s">
        <v>11505</v>
      </c>
      <c r="B10479" s="6" t="s">
        <v>431</v>
      </c>
      <c r="C10479" s="6" t="s">
        <v>62</v>
      </c>
      <c r="D10479" s="6" t="s">
        <v>250</v>
      </c>
      <c r="E10479" s="6" t="s">
        <v>3085</v>
      </c>
      <c r="F10479" s="10">
        <v>43609</v>
      </c>
      <c r="G10479" s="6">
        <v>1</v>
      </c>
      <c r="H10479" s="11">
        <f>VLOOKUP(B10479,[1]!Product_Data[#Data],4,0)</f>
        <v>290</v>
      </c>
      <c r="I10479" s="11">
        <f>VLOOKUP(B10479,[1]!Product_Data[#Data],3,0)</f>
        <v>200</v>
      </c>
      <c r="J10479" s="11">
        <f t="shared" si="981"/>
        <v>200</v>
      </c>
      <c r="K10479" s="11">
        <f t="shared" si="982"/>
        <v>290</v>
      </c>
      <c r="L10479" s="11">
        <f t="shared" si="983"/>
        <v>90</v>
      </c>
      <c r="M10479" t="str">
        <f>VLOOKUP(C10479,[1]!Location_Data[#Data],2,0)</f>
        <v>Fairfield</v>
      </c>
      <c r="N10479" t="str">
        <f>VLOOKUP(D10479,[1]!Salespeople_Data[#Data],2,0)</f>
        <v>Martin Carr</v>
      </c>
      <c r="O10479" t="str">
        <f>VLOOKUP(E10479,[1]!Customer_Data[#Data],2,0)</f>
        <v>Eugene Ryan</v>
      </c>
      <c r="P10479" s="15">
        <f t="shared" si="978"/>
        <v>6</v>
      </c>
      <c r="Q10479">
        <f t="shared" si="979"/>
        <v>5</v>
      </c>
      <c r="R10479">
        <f t="shared" si="980"/>
        <v>2019</v>
      </c>
    </row>
    <row r="10480" spans="1:18" x14ac:dyDescent="0.25">
      <c r="A10480" s="6" t="s">
        <v>11506</v>
      </c>
      <c r="B10480" s="6" t="s">
        <v>139</v>
      </c>
      <c r="C10480" s="6" t="s">
        <v>44</v>
      </c>
      <c r="D10480" s="6" t="s">
        <v>216</v>
      </c>
      <c r="E10480" s="6" t="s">
        <v>3773</v>
      </c>
      <c r="F10480" s="10">
        <v>43565</v>
      </c>
      <c r="G10480" s="6">
        <v>1</v>
      </c>
      <c r="H10480" s="11">
        <f>VLOOKUP(B10480,[1]!Product_Data[#Data],4,0)</f>
        <v>817</v>
      </c>
      <c r="I10480" s="11">
        <f>VLOOKUP(B10480,[1]!Product_Data[#Data],3,0)</f>
        <v>409</v>
      </c>
      <c r="J10480" s="11">
        <f t="shared" si="981"/>
        <v>409</v>
      </c>
      <c r="K10480" s="11">
        <f t="shared" si="982"/>
        <v>817</v>
      </c>
      <c r="L10480" s="11">
        <f t="shared" si="983"/>
        <v>408</v>
      </c>
      <c r="M10480" t="str">
        <f>VLOOKUP(C10480,[1]!Location_Data[#Data],2,0)</f>
        <v>Moreno Valley</v>
      </c>
      <c r="N10480" t="str">
        <f>VLOOKUP(D10480,[1]!Salespeople_Data[#Data],2,0)</f>
        <v>Ernest Wagner</v>
      </c>
      <c r="O10480" t="str">
        <f>VLOOKUP(E10480,[1]!Customer_Data[#Data],2,0)</f>
        <v>Earl Robinson</v>
      </c>
      <c r="P10480" s="15">
        <f t="shared" si="978"/>
        <v>4</v>
      </c>
      <c r="Q10480">
        <f t="shared" si="979"/>
        <v>4</v>
      </c>
      <c r="R10480">
        <f t="shared" si="980"/>
        <v>2019</v>
      </c>
    </row>
    <row r="10481" spans="1:18" x14ac:dyDescent="0.25">
      <c r="A10481" s="6" t="s">
        <v>11507</v>
      </c>
      <c r="B10481" s="6" t="s">
        <v>238</v>
      </c>
      <c r="C10481" s="6" t="s">
        <v>105</v>
      </c>
      <c r="D10481" s="6" t="s">
        <v>216</v>
      </c>
      <c r="E10481" s="6" t="s">
        <v>470</v>
      </c>
      <c r="F10481" s="10">
        <v>43716</v>
      </c>
      <c r="G10481" s="6">
        <v>1</v>
      </c>
      <c r="H10481" s="11">
        <f>VLOOKUP(B10481,[1]!Product_Data[#Data],4,0)</f>
        <v>871</v>
      </c>
      <c r="I10481" s="11">
        <f>VLOOKUP(B10481,[1]!Product_Data[#Data],3,0)</f>
        <v>540</v>
      </c>
      <c r="J10481" s="11">
        <f t="shared" si="981"/>
        <v>540</v>
      </c>
      <c r="K10481" s="11">
        <f t="shared" si="982"/>
        <v>871</v>
      </c>
      <c r="L10481" s="11">
        <f t="shared" si="983"/>
        <v>331</v>
      </c>
      <c r="M10481" t="str">
        <f>VLOOKUP(C10481,[1]!Location_Data[#Data],2,0)</f>
        <v>Daly City</v>
      </c>
      <c r="N10481" t="str">
        <f>VLOOKUP(D10481,[1]!Salespeople_Data[#Data],2,0)</f>
        <v>Ernest Wagner</v>
      </c>
      <c r="O10481" t="str">
        <f>VLOOKUP(E10481,[1]!Customer_Data[#Data],2,0)</f>
        <v>Fred Jenkins</v>
      </c>
      <c r="P10481" s="15">
        <f t="shared" si="978"/>
        <v>1</v>
      </c>
      <c r="Q10481">
        <f t="shared" si="979"/>
        <v>9</v>
      </c>
      <c r="R10481">
        <f t="shared" si="980"/>
        <v>2019</v>
      </c>
    </row>
    <row r="10482" spans="1:18" x14ac:dyDescent="0.25">
      <c r="A10482" s="6" t="s">
        <v>11508</v>
      </c>
      <c r="B10482" s="6" t="s">
        <v>168</v>
      </c>
      <c r="C10482" s="6" t="s">
        <v>174</v>
      </c>
      <c r="D10482" s="6" t="s">
        <v>15</v>
      </c>
      <c r="E10482" s="6" t="s">
        <v>1856</v>
      </c>
      <c r="F10482" s="10">
        <v>43767</v>
      </c>
      <c r="G10482" s="6">
        <v>1</v>
      </c>
      <c r="H10482" s="11">
        <f>VLOOKUP(B10482,[1]!Product_Data[#Data],4,0)</f>
        <v>112</v>
      </c>
      <c r="I10482" s="11">
        <f>VLOOKUP(B10482,[1]!Product_Data[#Data],3,0)</f>
        <v>90</v>
      </c>
      <c r="J10482" s="11">
        <f t="shared" si="981"/>
        <v>90</v>
      </c>
      <c r="K10482" s="11">
        <f t="shared" si="982"/>
        <v>112</v>
      </c>
      <c r="L10482" s="11">
        <f t="shared" si="983"/>
        <v>22</v>
      </c>
      <c r="M10482" t="str">
        <f>VLOOKUP(C10482,[1]!Location_Data[#Data],2,0)</f>
        <v>Norwalk</v>
      </c>
      <c r="N10482" t="str">
        <f>VLOOKUP(D10482,[1]!Salespeople_Data[#Data],2,0)</f>
        <v>Ryan Butler</v>
      </c>
      <c r="O10482" t="str">
        <f>VLOOKUP(E10482,[1]!Customer_Data[#Data],2,0)</f>
        <v>Christopher Johnston</v>
      </c>
      <c r="P10482" s="15">
        <f t="shared" si="978"/>
        <v>3</v>
      </c>
      <c r="Q10482">
        <f t="shared" si="979"/>
        <v>10</v>
      </c>
      <c r="R10482">
        <f t="shared" si="980"/>
        <v>2019</v>
      </c>
    </row>
    <row r="10483" spans="1:18" x14ac:dyDescent="0.25">
      <c r="A10483" s="6" t="s">
        <v>11509</v>
      </c>
      <c r="B10483" s="6" t="s">
        <v>348</v>
      </c>
      <c r="C10483" s="6" t="s">
        <v>149</v>
      </c>
      <c r="D10483" s="6" t="s">
        <v>165</v>
      </c>
      <c r="E10483" s="6" t="s">
        <v>716</v>
      </c>
      <c r="F10483" s="10">
        <v>43763</v>
      </c>
      <c r="G10483" s="6">
        <v>1</v>
      </c>
      <c r="H10483" s="11">
        <f>VLOOKUP(B10483,[1]!Product_Data[#Data],4,0)</f>
        <v>603</v>
      </c>
      <c r="I10483" s="11">
        <f>VLOOKUP(B10483,[1]!Product_Data[#Data],3,0)</f>
        <v>416</v>
      </c>
      <c r="J10483" s="11">
        <f t="shared" si="981"/>
        <v>416</v>
      </c>
      <c r="K10483" s="11">
        <f t="shared" si="982"/>
        <v>603</v>
      </c>
      <c r="L10483" s="11">
        <f t="shared" si="983"/>
        <v>187</v>
      </c>
      <c r="M10483" t="str">
        <f>VLOOKUP(C10483,[1]!Location_Data[#Data],2,0)</f>
        <v>Antioch</v>
      </c>
      <c r="N10483" t="str">
        <f>VLOOKUP(D10483,[1]!Salespeople_Data[#Data],2,0)</f>
        <v>Joe Sims</v>
      </c>
      <c r="O10483" t="str">
        <f>VLOOKUP(E10483,[1]!Customer_Data[#Data],2,0)</f>
        <v>Keith Murphy</v>
      </c>
      <c r="P10483" s="15">
        <f t="shared" si="978"/>
        <v>6</v>
      </c>
      <c r="Q10483">
        <f t="shared" si="979"/>
        <v>10</v>
      </c>
      <c r="R10483">
        <f t="shared" si="980"/>
        <v>2019</v>
      </c>
    </row>
    <row r="10484" spans="1:18" x14ac:dyDescent="0.25">
      <c r="A10484" s="6" t="s">
        <v>11510</v>
      </c>
      <c r="B10484" s="6" t="s">
        <v>796</v>
      </c>
      <c r="C10484" s="6" t="s">
        <v>204</v>
      </c>
      <c r="D10484" s="6" t="s">
        <v>269</v>
      </c>
      <c r="E10484" s="6" t="s">
        <v>2352</v>
      </c>
      <c r="F10484" s="10">
        <v>43468</v>
      </c>
      <c r="G10484" s="6">
        <v>1</v>
      </c>
      <c r="H10484" s="11">
        <f>VLOOKUP(B10484,[1]!Product_Data[#Data],4,0)</f>
        <v>1103</v>
      </c>
      <c r="I10484" s="11">
        <f>VLOOKUP(B10484,[1]!Product_Data[#Data],3,0)</f>
        <v>838</v>
      </c>
      <c r="J10484" s="11">
        <f t="shared" si="981"/>
        <v>838</v>
      </c>
      <c r="K10484" s="11">
        <f t="shared" si="982"/>
        <v>1103</v>
      </c>
      <c r="L10484" s="11">
        <f t="shared" si="983"/>
        <v>265</v>
      </c>
      <c r="M10484" t="str">
        <f>VLOOKUP(C10484,[1]!Location_Data[#Data],2,0)</f>
        <v>Corona</v>
      </c>
      <c r="N10484" t="str">
        <f>VLOOKUP(D10484,[1]!Salespeople_Data[#Data],2,0)</f>
        <v>Kevin Butler</v>
      </c>
      <c r="O10484" t="str">
        <f>VLOOKUP(E10484,[1]!Customer_Data[#Data],2,0)</f>
        <v>Carl Reid</v>
      </c>
      <c r="P10484" s="15">
        <f t="shared" si="978"/>
        <v>5</v>
      </c>
      <c r="Q10484">
        <f t="shared" si="979"/>
        <v>1</v>
      </c>
      <c r="R10484">
        <f t="shared" si="980"/>
        <v>2019</v>
      </c>
    </row>
    <row r="10485" spans="1:18" x14ac:dyDescent="0.25">
      <c r="A10485" s="6" t="s">
        <v>11511</v>
      </c>
      <c r="B10485" s="6" t="s">
        <v>181</v>
      </c>
      <c r="C10485" s="6" t="s">
        <v>120</v>
      </c>
      <c r="D10485" s="6" t="s">
        <v>87</v>
      </c>
      <c r="E10485" s="6" t="s">
        <v>533</v>
      </c>
      <c r="F10485" s="10">
        <v>43520</v>
      </c>
      <c r="G10485" s="6">
        <v>4</v>
      </c>
      <c r="H10485" s="11">
        <f>VLOOKUP(B10485,[1]!Product_Data[#Data],4,0)</f>
        <v>1500</v>
      </c>
      <c r="I10485" s="11">
        <f>VLOOKUP(B10485,[1]!Product_Data[#Data],3,0)</f>
        <v>900</v>
      </c>
      <c r="J10485" s="11">
        <f t="shared" si="981"/>
        <v>3600</v>
      </c>
      <c r="K10485" s="11">
        <f t="shared" si="982"/>
        <v>6000</v>
      </c>
      <c r="L10485" s="11">
        <f t="shared" si="983"/>
        <v>2400</v>
      </c>
      <c r="M10485" t="str">
        <f>VLOOKUP(C10485,[1]!Location_Data[#Data],2,0)</f>
        <v>Elk Grove</v>
      </c>
      <c r="N10485" t="str">
        <f>VLOOKUP(D10485,[1]!Salespeople_Data[#Data],2,0)</f>
        <v>Martin Perry</v>
      </c>
      <c r="O10485" t="str">
        <f>VLOOKUP(E10485,[1]!Customer_Data[#Data],2,0)</f>
        <v>Kenneth Marshall</v>
      </c>
      <c r="P10485" s="15">
        <f t="shared" si="978"/>
        <v>1</v>
      </c>
      <c r="Q10485">
        <f t="shared" si="979"/>
        <v>2</v>
      </c>
      <c r="R10485">
        <f t="shared" si="980"/>
        <v>2019</v>
      </c>
    </row>
    <row r="10486" spans="1:18" x14ac:dyDescent="0.25">
      <c r="A10486" s="6" t="s">
        <v>11512</v>
      </c>
      <c r="B10486" s="6" t="s">
        <v>537</v>
      </c>
      <c r="C10486" s="6" t="s">
        <v>186</v>
      </c>
      <c r="D10486" s="6" t="s">
        <v>35</v>
      </c>
      <c r="E10486" s="6" t="s">
        <v>1129</v>
      </c>
      <c r="F10486" s="10">
        <v>43632</v>
      </c>
      <c r="G10486" s="6">
        <v>1</v>
      </c>
      <c r="H10486" s="11">
        <f>VLOOKUP(B10486,[1]!Product_Data[#Data],4,0)</f>
        <v>556</v>
      </c>
      <c r="I10486" s="11">
        <f>VLOOKUP(B10486,[1]!Product_Data[#Data],3,0)</f>
        <v>395</v>
      </c>
      <c r="J10486" s="11">
        <f t="shared" si="981"/>
        <v>395</v>
      </c>
      <c r="K10486" s="11">
        <f t="shared" si="982"/>
        <v>556</v>
      </c>
      <c r="L10486" s="11">
        <f t="shared" si="983"/>
        <v>161</v>
      </c>
      <c r="M10486" t="str">
        <f>VLOOKUP(C10486,[1]!Location_Data[#Data],2,0)</f>
        <v>Riverside</v>
      </c>
      <c r="N10486" t="str">
        <f>VLOOKUP(D10486,[1]!Salespeople_Data[#Data],2,0)</f>
        <v>Charles Harper</v>
      </c>
      <c r="O10486" t="str">
        <f>VLOOKUP(E10486,[1]!Customer_Data[#Data],2,0)</f>
        <v>Paul Richardson</v>
      </c>
      <c r="P10486" s="15">
        <f t="shared" si="978"/>
        <v>1</v>
      </c>
      <c r="Q10486">
        <f t="shared" si="979"/>
        <v>6</v>
      </c>
      <c r="R10486">
        <f t="shared" si="980"/>
        <v>2019</v>
      </c>
    </row>
    <row r="10487" spans="1:18" x14ac:dyDescent="0.25">
      <c r="A10487" s="6" t="s">
        <v>11513</v>
      </c>
      <c r="B10487" s="6" t="s">
        <v>181</v>
      </c>
      <c r="C10487" s="6" t="s">
        <v>44</v>
      </c>
      <c r="D10487" s="6" t="s">
        <v>71</v>
      </c>
      <c r="E10487" s="6" t="s">
        <v>1710</v>
      </c>
      <c r="F10487" s="10">
        <v>43644</v>
      </c>
      <c r="G10487" s="6">
        <v>1</v>
      </c>
      <c r="H10487" s="11">
        <f>VLOOKUP(B10487,[1]!Product_Data[#Data],4,0)</f>
        <v>1500</v>
      </c>
      <c r="I10487" s="11">
        <f>VLOOKUP(B10487,[1]!Product_Data[#Data],3,0)</f>
        <v>900</v>
      </c>
      <c r="J10487" s="11">
        <f t="shared" si="981"/>
        <v>900</v>
      </c>
      <c r="K10487" s="11">
        <f t="shared" si="982"/>
        <v>1500</v>
      </c>
      <c r="L10487" s="11">
        <f t="shared" si="983"/>
        <v>600</v>
      </c>
      <c r="M10487" t="str">
        <f>VLOOKUP(C10487,[1]!Location_Data[#Data],2,0)</f>
        <v>Moreno Valley</v>
      </c>
      <c r="N10487" t="str">
        <f>VLOOKUP(D10487,[1]!Salespeople_Data[#Data],2,0)</f>
        <v>Gary Rodriguez</v>
      </c>
      <c r="O10487" t="str">
        <f>VLOOKUP(E10487,[1]!Customer_Data[#Data],2,0)</f>
        <v>Kevin Wheeler</v>
      </c>
      <c r="P10487" s="15">
        <f t="shared" si="978"/>
        <v>6</v>
      </c>
      <c r="Q10487">
        <f t="shared" si="979"/>
        <v>6</v>
      </c>
      <c r="R10487">
        <f t="shared" si="980"/>
        <v>2019</v>
      </c>
    </row>
    <row r="10488" spans="1:18" x14ac:dyDescent="0.25">
      <c r="A10488" s="6" t="s">
        <v>11514</v>
      </c>
      <c r="B10488" s="6" t="s">
        <v>173</v>
      </c>
      <c r="C10488" s="6" t="s">
        <v>211</v>
      </c>
      <c r="D10488" s="6" t="s">
        <v>136</v>
      </c>
      <c r="E10488" s="6" t="s">
        <v>704</v>
      </c>
      <c r="F10488" s="10">
        <v>43685</v>
      </c>
      <c r="G10488" s="6">
        <v>1</v>
      </c>
      <c r="H10488" s="11">
        <f>VLOOKUP(B10488,[1]!Product_Data[#Data],4,0)</f>
        <v>2005</v>
      </c>
      <c r="I10488" s="11">
        <f>VLOOKUP(B10488,[1]!Product_Data[#Data],3,0)</f>
        <v>1223</v>
      </c>
      <c r="J10488" s="11">
        <f t="shared" si="981"/>
        <v>1223</v>
      </c>
      <c r="K10488" s="11">
        <f t="shared" si="982"/>
        <v>2005</v>
      </c>
      <c r="L10488" s="11">
        <f t="shared" si="983"/>
        <v>782</v>
      </c>
      <c r="M10488" t="str">
        <f>VLOOKUP(C10488,[1]!Location_Data[#Data],2,0)</f>
        <v>Chula Vista</v>
      </c>
      <c r="N10488" t="str">
        <f>VLOOKUP(D10488,[1]!Salespeople_Data[#Data],2,0)</f>
        <v>Clarence Fox</v>
      </c>
      <c r="O10488" t="str">
        <f>VLOOKUP(E10488,[1]!Customer_Data[#Data],2,0)</f>
        <v>Benjamin Garza</v>
      </c>
      <c r="P10488" s="15">
        <f t="shared" si="978"/>
        <v>5</v>
      </c>
      <c r="Q10488">
        <f t="shared" si="979"/>
        <v>8</v>
      </c>
      <c r="R10488">
        <f t="shared" si="980"/>
        <v>2019</v>
      </c>
    </row>
    <row r="10489" spans="1:18" x14ac:dyDescent="0.25">
      <c r="A10489" s="6" t="s">
        <v>11515</v>
      </c>
      <c r="B10489" s="6" t="s">
        <v>18</v>
      </c>
      <c r="C10489" s="6" t="s">
        <v>268</v>
      </c>
      <c r="D10489" s="6" t="s">
        <v>345</v>
      </c>
      <c r="E10489" s="6" t="s">
        <v>918</v>
      </c>
      <c r="F10489" s="10">
        <v>43696</v>
      </c>
      <c r="G10489" s="6">
        <v>1</v>
      </c>
      <c r="H10489" s="11">
        <f>VLOOKUP(B10489,[1]!Product_Data[#Data],4,0)</f>
        <v>880</v>
      </c>
      <c r="I10489" s="11">
        <f>VLOOKUP(B10489,[1]!Product_Data[#Data],3,0)</f>
        <v>634</v>
      </c>
      <c r="J10489" s="11">
        <f t="shared" si="981"/>
        <v>634</v>
      </c>
      <c r="K10489" s="11">
        <f t="shared" si="982"/>
        <v>880</v>
      </c>
      <c r="L10489" s="11">
        <f t="shared" si="983"/>
        <v>246</v>
      </c>
      <c r="M10489" t="str">
        <f>VLOOKUP(C10489,[1]!Location_Data[#Data],2,0)</f>
        <v>Murrieta</v>
      </c>
      <c r="N10489" t="str">
        <f>VLOOKUP(D10489,[1]!Salespeople_Data[#Data],2,0)</f>
        <v>Larry Marshall</v>
      </c>
      <c r="O10489" t="str">
        <f>VLOOKUP(E10489,[1]!Customer_Data[#Data],2,0)</f>
        <v>Keith Wheeler</v>
      </c>
      <c r="P10489" s="15">
        <f t="shared" si="978"/>
        <v>2</v>
      </c>
      <c r="Q10489">
        <f t="shared" si="979"/>
        <v>8</v>
      </c>
      <c r="R10489">
        <f t="shared" si="980"/>
        <v>2019</v>
      </c>
    </row>
    <row r="10490" spans="1:18" x14ac:dyDescent="0.25">
      <c r="A10490" s="6" t="s">
        <v>11516</v>
      </c>
      <c r="B10490" s="6" t="s">
        <v>181</v>
      </c>
      <c r="C10490" s="6" t="s">
        <v>596</v>
      </c>
      <c r="D10490" s="6" t="s">
        <v>239</v>
      </c>
      <c r="E10490" s="6" t="s">
        <v>2116</v>
      </c>
      <c r="F10490" s="10">
        <v>43682</v>
      </c>
      <c r="G10490" s="6">
        <v>1</v>
      </c>
      <c r="H10490" s="11">
        <f>VLOOKUP(B10490,[1]!Product_Data[#Data],4,0)</f>
        <v>1500</v>
      </c>
      <c r="I10490" s="11">
        <f>VLOOKUP(B10490,[1]!Product_Data[#Data],3,0)</f>
        <v>900</v>
      </c>
      <c r="J10490" s="11">
        <f t="shared" si="981"/>
        <v>900</v>
      </c>
      <c r="K10490" s="11">
        <f t="shared" si="982"/>
        <v>1500</v>
      </c>
      <c r="L10490" s="11">
        <f t="shared" si="983"/>
        <v>600</v>
      </c>
      <c r="M10490" t="str">
        <f>VLOOKUP(C10490,[1]!Location_Data[#Data],2,0)</f>
        <v>Fremont</v>
      </c>
      <c r="N10490" t="str">
        <f>VLOOKUP(D10490,[1]!Salespeople_Data[#Data],2,0)</f>
        <v>John Reyes</v>
      </c>
      <c r="O10490" t="str">
        <f>VLOOKUP(E10490,[1]!Customer_Data[#Data],2,0)</f>
        <v>Louis Ellis</v>
      </c>
      <c r="P10490" s="15">
        <f t="shared" si="978"/>
        <v>2</v>
      </c>
      <c r="Q10490">
        <f t="shared" si="979"/>
        <v>8</v>
      </c>
      <c r="R10490">
        <f t="shared" si="980"/>
        <v>2019</v>
      </c>
    </row>
    <row r="10491" spans="1:18" x14ac:dyDescent="0.25">
      <c r="A10491" s="6" t="s">
        <v>11517</v>
      </c>
      <c r="B10491" s="6" t="s">
        <v>569</v>
      </c>
      <c r="C10491" s="6" t="s">
        <v>220</v>
      </c>
      <c r="D10491" s="6" t="s">
        <v>116</v>
      </c>
      <c r="E10491" s="6" t="s">
        <v>2157</v>
      </c>
      <c r="F10491" s="10">
        <v>43592</v>
      </c>
      <c r="G10491" s="6">
        <v>1</v>
      </c>
      <c r="H10491" s="11">
        <f>VLOOKUP(B10491,[1]!Product_Data[#Data],4,0)</f>
        <v>1178</v>
      </c>
      <c r="I10491" s="11">
        <f>VLOOKUP(B10491,[1]!Product_Data[#Data],3,0)</f>
        <v>683</v>
      </c>
      <c r="J10491" s="11">
        <f t="shared" si="981"/>
        <v>683</v>
      </c>
      <c r="K10491" s="11">
        <f t="shared" si="982"/>
        <v>1178</v>
      </c>
      <c r="L10491" s="11">
        <f t="shared" si="983"/>
        <v>495</v>
      </c>
      <c r="M10491" t="str">
        <f>VLOOKUP(C10491,[1]!Location_Data[#Data],2,0)</f>
        <v>Modesto</v>
      </c>
      <c r="N10491" t="str">
        <f>VLOOKUP(D10491,[1]!Salespeople_Data[#Data],2,0)</f>
        <v>Roger Ramos</v>
      </c>
      <c r="O10491" t="str">
        <f>VLOOKUP(E10491,[1]!Customer_Data[#Data],2,0)</f>
        <v>Henry Elliott</v>
      </c>
      <c r="P10491" s="15">
        <f t="shared" si="978"/>
        <v>3</v>
      </c>
      <c r="Q10491">
        <f t="shared" si="979"/>
        <v>5</v>
      </c>
      <c r="R10491">
        <f t="shared" si="980"/>
        <v>2019</v>
      </c>
    </row>
    <row r="10492" spans="1:18" x14ac:dyDescent="0.25">
      <c r="A10492" s="6" t="s">
        <v>11518</v>
      </c>
      <c r="B10492" s="6" t="s">
        <v>668</v>
      </c>
      <c r="C10492" s="6" t="s">
        <v>105</v>
      </c>
      <c r="D10492" s="6" t="s">
        <v>40</v>
      </c>
      <c r="E10492" s="6" t="s">
        <v>2056</v>
      </c>
      <c r="F10492" s="10">
        <v>43588</v>
      </c>
      <c r="G10492" s="6">
        <v>4</v>
      </c>
      <c r="H10492" s="11">
        <f>VLOOKUP(B10492,[1]!Product_Data[#Data],4,0)</f>
        <v>181</v>
      </c>
      <c r="I10492" s="11">
        <f>VLOOKUP(B10492,[1]!Product_Data[#Data],3,0)</f>
        <v>130</v>
      </c>
      <c r="J10492" s="11">
        <f t="shared" si="981"/>
        <v>520</v>
      </c>
      <c r="K10492" s="11">
        <f t="shared" si="982"/>
        <v>724</v>
      </c>
      <c r="L10492" s="11">
        <f t="shared" si="983"/>
        <v>204</v>
      </c>
      <c r="M10492" t="str">
        <f>VLOOKUP(C10492,[1]!Location_Data[#Data],2,0)</f>
        <v>Daly City</v>
      </c>
      <c r="N10492" t="str">
        <f>VLOOKUP(D10492,[1]!Salespeople_Data[#Data],2,0)</f>
        <v>Brian Hansen</v>
      </c>
      <c r="O10492" t="str">
        <f>VLOOKUP(E10492,[1]!Customer_Data[#Data],2,0)</f>
        <v>Wayne Gardner</v>
      </c>
      <c r="P10492" s="15">
        <f t="shared" si="978"/>
        <v>6</v>
      </c>
      <c r="Q10492">
        <f t="shared" si="979"/>
        <v>5</v>
      </c>
      <c r="R10492">
        <f t="shared" si="980"/>
        <v>2019</v>
      </c>
    </row>
    <row r="10493" spans="1:18" x14ac:dyDescent="0.25">
      <c r="A10493" s="6" t="s">
        <v>11519</v>
      </c>
      <c r="B10493" s="6" t="s">
        <v>395</v>
      </c>
      <c r="C10493" s="6" t="s">
        <v>458</v>
      </c>
      <c r="D10493" s="6" t="s">
        <v>159</v>
      </c>
      <c r="E10493" s="6" t="s">
        <v>2182</v>
      </c>
      <c r="F10493" s="10">
        <v>43746</v>
      </c>
      <c r="G10493" s="6">
        <v>1</v>
      </c>
      <c r="H10493" s="11">
        <f>VLOOKUP(B10493,[1]!Product_Data[#Data],4,0)</f>
        <v>2257</v>
      </c>
      <c r="I10493" s="11">
        <f>VLOOKUP(B10493,[1]!Product_Data[#Data],3,0)</f>
        <v>1535</v>
      </c>
      <c r="J10493" s="11">
        <f t="shared" si="981"/>
        <v>1535</v>
      </c>
      <c r="K10493" s="11">
        <f t="shared" si="982"/>
        <v>2257</v>
      </c>
      <c r="L10493" s="11">
        <f t="shared" si="983"/>
        <v>722</v>
      </c>
      <c r="M10493" t="str">
        <f>VLOOKUP(C10493,[1]!Location_Data[#Data],2,0)</f>
        <v>Fontana</v>
      </c>
      <c r="N10493" t="str">
        <f>VLOOKUP(D10493,[1]!Salespeople_Data[#Data],2,0)</f>
        <v>Bobby Russell</v>
      </c>
      <c r="O10493" t="str">
        <f>VLOOKUP(E10493,[1]!Customer_Data[#Data],2,0)</f>
        <v>Jeremy Vasquez</v>
      </c>
      <c r="P10493" s="15">
        <f t="shared" si="978"/>
        <v>3</v>
      </c>
      <c r="Q10493">
        <f t="shared" si="979"/>
        <v>10</v>
      </c>
      <c r="R10493">
        <f t="shared" si="980"/>
        <v>2019</v>
      </c>
    </row>
    <row r="10494" spans="1:18" x14ac:dyDescent="0.25">
      <c r="A10494" s="6" t="s">
        <v>11520</v>
      </c>
      <c r="B10494" s="6" t="s">
        <v>373</v>
      </c>
      <c r="C10494" s="6" t="s">
        <v>272</v>
      </c>
      <c r="D10494" s="6" t="s">
        <v>106</v>
      </c>
      <c r="E10494" s="6" t="s">
        <v>130</v>
      </c>
      <c r="F10494" s="10">
        <v>43775</v>
      </c>
      <c r="G10494" s="6">
        <v>3</v>
      </c>
      <c r="H10494" s="11">
        <f>VLOOKUP(B10494,[1]!Product_Data[#Data],4,0)</f>
        <v>2182</v>
      </c>
      <c r="I10494" s="11">
        <f>VLOOKUP(B10494,[1]!Product_Data[#Data],3,0)</f>
        <v>1200</v>
      </c>
      <c r="J10494" s="11">
        <f t="shared" si="981"/>
        <v>3600</v>
      </c>
      <c r="K10494" s="11">
        <f t="shared" si="982"/>
        <v>6546</v>
      </c>
      <c r="L10494" s="11">
        <f t="shared" si="983"/>
        <v>2946</v>
      </c>
      <c r="M10494" t="str">
        <f>VLOOKUP(C10494,[1]!Location_Data[#Data],2,0)</f>
        <v>Torrance</v>
      </c>
      <c r="N10494" t="str">
        <f>VLOOKUP(D10494,[1]!Salespeople_Data[#Data],2,0)</f>
        <v>Patrick Ruiz</v>
      </c>
      <c r="O10494" t="str">
        <f>VLOOKUP(E10494,[1]!Customer_Data[#Data],2,0)</f>
        <v>David Nguyen</v>
      </c>
      <c r="P10494" s="15">
        <f t="shared" si="978"/>
        <v>4</v>
      </c>
      <c r="Q10494">
        <f t="shared" si="979"/>
        <v>11</v>
      </c>
      <c r="R10494">
        <f t="shared" si="980"/>
        <v>2019</v>
      </c>
    </row>
    <row r="10495" spans="1:18" x14ac:dyDescent="0.25">
      <c r="A10495" s="6" t="s">
        <v>11521</v>
      </c>
      <c r="B10495" s="6" t="s">
        <v>232</v>
      </c>
      <c r="C10495" s="6" t="s">
        <v>530</v>
      </c>
      <c r="D10495" s="6" t="s">
        <v>58</v>
      </c>
      <c r="E10495" s="6" t="s">
        <v>648</v>
      </c>
      <c r="F10495" s="10">
        <v>43720</v>
      </c>
      <c r="G10495" s="6">
        <v>1</v>
      </c>
      <c r="H10495" s="11">
        <f>VLOOKUP(B10495,[1]!Product_Data[#Data],4,0)</f>
        <v>1119</v>
      </c>
      <c r="I10495" s="11">
        <f>VLOOKUP(B10495,[1]!Product_Data[#Data],3,0)</f>
        <v>683</v>
      </c>
      <c r="J10495" s="11">
        <f t="shared" si="981"/>
        <v>683</v>
      </c>
      <c r="K10495" s="11">
        <f t="shared" si="982"/>
        <v>1119</v>
      </c>
      <c r="L10495" s="11">
        <f t="shared" si="983"/>
        <v>436</v>
      </c>
      <c r="M10495" t="str">
        <f>VLOOKUP(C10495,[1]!Location_Data[#Data],2,0)</f>
        <v>San Buenaventura (Ventura)</v>
      </c>
      <c r="N10495" t="str">
        <f>VLOOKUP(D10495,[1]!Salespeople_Data[#Data],2,0)</f>
        <v>Christopher Tucker</v>
      </c>
      <c r="O10495" t="str">
        <f>VLOOKUP(E10495,[1]!Customer_Data[#Data],2,0)</f>
        <v>Russell Alexander</v>
      </c>
      <c r="P10495" s="15">
        <f t="shared" si="978"/>
        <v>5</v>
      </c>
      <c r="Q10495">
        <f t="shared" si="979"/>
        <v>9</v>
      </c>
      <c r="R10495">
        <f t="shared" si="980"/>
        <v>2019</v>
      </c>
    </row>
    <row r="10496" spans="1:18" x14ac:dyDescent="0.25">
      <c r="A10496" s="6" t="s">
        <v>11522</v>
      </c>
      <c r="B10496" s="6" t="s">
        <v>383</v>
      </c>
      <c r="C10496" s="6" t="s">
        <v>272</v>
      </c>
      <c r="D10496" s="6" t="s">
        <v>239</v>
      </c>
      <c r="E10496" s="6" t="s">
        <v>2340</v>
      </c>
      <c r="F10496" s="10">
        <v>43804</v>
      </c>
      <c r="G10496" s="6">
        <v>2</v>
      </c>
      <c r="H10496" s="11">
        <f>VLOOKUP(B10496,[1]!Product_Data[#Data],4,0)</f>
        <v>1494</v>
      </c>
      <c r="I10496" s="11">
        <f>VLOOKUP(B10496,[1]!Product_Data[#Data],3,0)</f>
        <v>971</v>
      </c>
      <c r="J10496" s="11">
        <f t="shared" si="981"/>
        <v>1942</v>
      </c>
      <c r="K10496" s="11">
        <f t="shared" si="982"/>
        <v>2988</v>
      </c>
      <c r="L10496" s="11">
        <f t="shared" si="983"/>
        <v>1046</v>
      </c>
      <c r="M10496" t="str">
        <f>VLOOKUP(C10496,[1]!Location_Data[#Data],2,0)</f>
        <v>Torrance</v>
      </c>
      <c r="N10496" t="str">
        <f>VLOOKUP(D10496,[1]!Salespeople_Data[#Data],2,0)</f>
        <v>John Reyes</v>
      </c>
      <c r="O10496" t="str">
        <f>VLOOKUP(E10496,[1]!Customer_Data[#Data],2,0)</f>
        <v>Ryan Price</v>
      </c>
      <c r="P10496" s="15">
        <f t="shared" si="978"/>
        <v>5</v>
      </c>
      <c r="Q10496">
        <f t="shared" si="979"/>
        <v>12</v>
      </c>
      <c r="R10496">
        <f t="shared" si="980"/>
        <v>2019</v>
      </c>
    </row>
    <row r="10497" spans="1:18" x14ac:dyDescent="0.25">
      <c r="A10497" s="6" t="s">
        <v>11523</v>
      </c>
      <c r="B10497" s="6" t="s">
        <v>495</v>
      </c>
      <c r="C10497" s="6" t="s">
        <v>512</v>
      </c>
      <c r="D10497" s="6" t="s">
        <v>91</v>
      </c>
      <c r="E10497" s="6" t="s">
        <v>2330</v>
      </c>
      <c r="F10497" s="10">
        <v>43717</v>
      </c>
      <c r="G10497" s="6">
        <v>1</v>
      </c>
      <c r="H10497" s="11">
        <f>VLOOKUP(B10497,[1]!Product_Data[#Data],4,0)</f>
        <v>1467</v>
      </c>
      <c r="I10497" s="11">
        <f>VLOOKUP(B10497,[1]!Product_Data[#Data],3,0)</f>
        <v>807</v>
      </c>
      <c r="J10497" s="11">
        <f t="shared" si="981"/>
        <v>807</v>
      </c>
      <c r="K10497" s="11">
        <f t="shared" si="982"/>
        <v>1467</v>
      </c>
      <c r="L10497" s="11">
        <f t="shared" si="983"/>
        <v>660</v>
      </c>
      <c r="M10497" t="str">
        <f>VLOOKUP(C10497,[1]!Location_Data[#Data],2,0)</f>
        <v>Long Beach</v>
      </c>
      <c r="N10497" t="str">
        <f>VLOOKUP(D10497,[1]!Salespeople_Data[#Data],2,0)</f>
        <v>Howard Gardner</v>
      </c>
      <c r="O10497" t="str">
        <f>VLOOKUP(E10497,[1]!Customer_Data[#Data],2,0)</f>
        <v>Bobby Hughes</v>
      </c>
      <c r="P10497" s="15">
        <f t="shared" si="978"/>
        <v>2</v>
      </c>
      <c r="Q10497">
        <f t="shared" si="979"/>
        <v>9</v>
      </c>
      <c r="R10497">
        <f t="shared" si="980"/>
        <v>2019</v>
      </c>
    </row>
    <row r="10498" spans="1:18" x14ac:dyDescent="0.25">
      <c r="A10498" s="6" t="s">
        <v>11524</v>
      </c>
      <c r="B10498" s="6" t="s">
        <v>256</v>
      </c>
      <c r="C10498" s="6" t="s">
        <v>149</v>
      </c>
      <c r="D10498" s="6" t="s">
        <v>146</v>
      </c>
      <c r="E10498" s="6" t="s">
        <v>2409</v>
      </c>
      <c r="F10498" s="10">
        <v>43752</v>
      </c>
      <c r="G10498" s="6">
        <v>3</v>
      </c>
      <c r="H10498" s="11">
        <f>VLOOKUP(B10498,[1]!Product_Data[#Data],4,0)</f>
        <v>596</v>
      </c>
      <c r="I10498" s="11">
        <f>VLOOKUP(B10498,[1]!Product_Data[#Data],3,0)</f>
        <v>358</v>
      </c>
      <c r="J10498" s="11">
        <f t="shared" si="981"/>
        <v>1074</v>
      </c>
      <c r="K10498" s="11">
        <f t="shared" si="982"/>
        <v>1788</v>
      </c>
      <c r="L10498" s="11">
        <f t="shared" si="983"/>
        <v>714</v>
      </c>
      <c r="M10498" t="str">
        <f>VLOOKUP(C10498,[1]!Location_Data[#Data],2,0)</f>
        <v>Antioch</v>
      </c>
      <c r="N10498" t="str">
        <f>VLOOKUP(D10498,[1]!Salespeople_Data[#Data],2,0)</f>
        <v>Carl Elliott</v>
      </c>
      <c r="O10498" t="str">
        <f>VLOOKUP(E10498,[1]!Customer_Data[#Data],2,0)</f>
        <v>Daniel Carroll</v>
      </c>
      <c r="P10498" s="15">
        <f t="shared" ref="P10498:P10561" si="984">WEEKDAY(F10498)</f>
        <v>2</v>
      </c>
      <c r="Q10498">
        <f t="shared" ref="Q10498:Q10561" si="985">MONTH(F10498)</f>
        <v>10</v>
      </c>
      <c r="R10498">
        <f t="shared" ref="R10498:R10561" si="986">YEAR(F10498)</f>
        <v>2019</v>
      </c>
    </row>
    <row r="10499" spans="1:18" x14ac:dyDescent="0.25">
      <c r="A10499" s="6" t="s">
        <v>11525</v>
      </c>
      <c r="B10499" s="6" t="s">
        <v>330</v>
      </c>
      <c r="C10499" s="6" t="s">
        <v>156</v>
      </c>
      <c r="D10499" s="6" t="s">
        <v>250</v>
      </c>
      <c r="E10499" s="6" t="s">
        <v>59</v>
      </c>
      <c r="F10499" s="10">
        <v>43622</v>
      </c>
      <c r="G10499" s="6">
        <v>1</v>
      </c>
      <c r="H10499" s="11">
        <f>VLOOKUP(B10499,[1]!Product_Data[#Data],4,0)</f>
        <v>1635</v>
      </c>
      <c r="I10499" s="11">
        <f>VLOOKUP(B10499,[1]!Product_Data[#Data],3,0)</f>
        <v>1046</v>
      </c>
      <c r="J10499" s="11">
        <f t="shared" ref="J10499:J10562" si="987">PRODUCT(I10499,G10499)</f>
        <v>1046</v>
      </c>
      <c r="K10499" s="11">
        <f t="shared" ref="K10499:K10562" si="988">PRODUCT(H10499,G10499)</f>
        <v>1635</v>
      </c>
      <c r="L10499" s="11">
        <f t="shared" ref="L10499:L10562" si="989">K10499-J10499</f>
        <v>589</v>
      </c>
      <c r="M10499" t="str">
        <f>VLOOKUP(C10499,[1]!Location_Data[#Data],2,0)</f>
        <v>Sacramento</v>
      </c>
      <c r="N10499" t="str">
        <f>VLOOKUP(D10499,[1]!Salespeople_Data[#Data],2,0)</f>
        <v>Martin Carr</v>
      </c>
      <c r="O10499" t="str">
        <f>VLOOKUP(E10499,[1]!Customer_Data[#Data],2,0)</f>
        <v>Paul Henderson</v>
      </c>
      <c r="P10499" s="15">
        <f t="shared" si="984"/>
        <v>5</v>
      </c>
      <c r="Q10499">
        <f t="shared" si="985"/>
        <v>6</v>
      </c>
      <c r="R10499">
        <f t="shared" si="986"/>
        <v>2019</v>
      </c>
    </row>
    <row r="10500" spans="1:18" x14ac:dyDescent="0.25">
      <c r="A10500" s="6" t="s">
        <v>11526</v>
      </c>
      <c r="B10500" s="6" t="s">
        <v>235</v>
      </c>
      <c r="C10500" s="6" t="s">
        <v>490</v>
      </c>
      <c r="D10500" s="6" t="s">
        <v>87</v>
      </c>
      <c r="E10500" s="6" t="s">
        <v>957</v>
      </c>
      <c r="F10500" s="10">
        <v>43582</v>
      </c>
      <c r="G10500" s="6">
        <v>4</v>
      </c>
      <c r="H10500" s="11">
        <f>VLOOKUP(B10500,[1]!Product_Data[#Data],4,0)</f>
        <v>1887</v>
      </c>
      <c r="I10500" s="11">
        <f>VLOOKUP(B10500,[1]!Product_Data[#Data],3,0)</f>
        <v>1378</v>
      </c>
      <c r="J10500" s="11">
        <f t="shared" si="987"/>
        <v>5512</v>
      </c>
      <c r="K10500" s="11">
        <f t="shared" si="988"/>
        <v>7548</v>
      </c>
      <c r="L10500" s="11">
        <f t="shared" si="989"/>
        <v>2036</v>
      </c>
      <c r="M10500" t="str">
        <f>VLOOKUP(C10500,[1]!Location_Data[#Data],2,0)</f>
        <v>Temecula</v>
      </c>
      <c r="N10500" t="str">
        <f>VLOOKUP(D10500,[1]!Salespeople_Data[#Data],2,0)</f>
        <v>Martin Perry</v>
      </c>
      <c r="O10500" t="str">
        <f>VLOOKUP(E10500,[1]!Customer_Data[#Data],2,0)</f>
        <v>Robert Jackson</v>
      </c>
      <c r="P10500" s="15">
        <f t="shared" si="984"/>
        <v>7</v>
      </c>
      <c r="Q10500">
        <f t="shared" si="985"/>
        <v>4</v>
      </c>
      <c r="R10500">
        <f t="shared" si="986"/>
        <v>2019</v>
      </c>
    </row>
    <row r="10501" spans="1:18" x14ac:dyDescent="0.25">
      <c r="A10501" s="6" t="s">
        <v>11527</v>
      </c>
      <c r="B10501" s="6" t="s">
        <v>228</v>
      </c>
      <c r="C10501" s="6" t="s">
        <v>512</v>
      </c>
      <c r="D10501" s="6" t="s">
        <v>269</v>
      </c>
      <c r="E10501" s="6" t="s">
        <v>510</v>
      </c>
      <c r="F10501" s="10">
        <v>43719</v>
      </c>
      <c r="G10501" s="6">
        <v>3</v>
      </c>
      <c r="H10501" s="11">
        <f>VLOOKUP(B10501,[1]!Product_Data[#Data],4,0)</f>
        <v>1862</v>
      </c>
      <c r="I10501" s="11">
        <f>VLOOKUP(B10501,[1]!Product_Data[#Data],3,0)</f>
        <v>1173</v>
      </c>
      <c r="J10501" s="11">
        <f t="shared" si="987"/>
        <v>3519</v>
      </c>
      <c r="K10501" s="11">
        <f t="shared" si="988"/>
        <v>5586</v>
      </c>
      <c r="L10501" s="11">
        <f t="shared" si="989"/>
        <v>2067</v>
      </c>
      <c r="M10501" t="str">
        <f>VLOOKUP(C10501,[1]!Location_Data[#Data],2,0)</f>
        <v>Long Beach</v>
      </c>
      <c r="N10501" t="str">
        <f>VLOOKUP(D10501,[1]!Salespeople_Data[#Data],2,0)</f>
        <v>Kevin Butler</v>
      </c>
      <c r="O10501" t="str">
        <f>VLOOKUP(E10501,[1]!Customer_Data[#Data],2,0)</f>
        <v>George Ellis</v>
      </c>
      <c r="P10501" s="15">
        <f t="shared" si="984"/>
        <v>4</v>
      </c>
      <c r="Q10501">
        <f t="shared" si="985"/>
        <v>9</v>
      </c>
      <c r="R10501">
        <f t="shared" si="986"/>
        <v>2019</v>
      </c>
    </row>
    <row r="10502" spans="1:18" x14ac:dyDescent="0.25">
      <c r="A10502" s="6" t="s">
        <v>11528</v>
      </c>
      <c r="B10502" s="6" t="s">
        <v>400</v>
      </c>
      <c r="C10502" s="6" t="s">
        <v>530</v>
      </c>
      <c r="D10502" s="6" t="s">
        <v>178</v>
      </c>
      <c r="E10502" s="6" t="s">
        <v>685</v>
      </c>
      <c r="F10502" s="10">
        <v>43499</v>
      </c>
      <c r="G10502" s="6">
        <v>1</v>
      </c>
      <c r="H10502" s="11">
        <f>VLOOKUP(B10502,[1]!Product_Data[#Data],4,0)</f>
        <v>886</v>
      </c>
      <c r="I10502" s="11">
        <f>VLOOKUP(B10502,[1]!Product_Data[#Data],3,0)</f>
        <v>478</v>
      </c>
      <c r="J10502" s="11">
        <f t="shared" si="987"/>
        <v>478</v>
      </c>
      <c r="K10502" s="11">
        <f t="shared" si="988"/>
        <v>886</v>
      </c>
      <c r="L10502" s="11">
        <f t="shared" si="989"/>
        <v>408</v>
      </c>
      <c r="M10502" t="str">
        <f>VLOOKUP(C10502,[1]!Location_Data[#Data],2,0)</f>
        <v>San Buenaventura (Ventura)</v>
      </c>
      <c r="N10502" t="str">
        <f>VLOOKUP(D10502,[1]!Salespeople_Data[#Data],2,0)</f>
        <v>Joshua Taylor</v>
      </c>
      <c r="O10502" t="str">
        <f>VLOOKUP(E10502,[1]!Customer_Data[#Data],2,0)</f>
        <v>Roger Tucker</v>
      </c>
      <c r="P10502" s="15">
        <f t="shared" si="984"/>
        <v>1</v>
      </c>
      <c r="Q10502">
        <f t="shared" si="985"/>
        <v>2</v>
      </c>
      <c r="R10502">
        <f t="shared" si="986"/>
        <v>2019</v>
      </c>
    </row>
    <row r="10503" spans="1:18" x14ac:dyDescent="0.25">
      <c r="A10503" s="6" t="s">
        <v>11529</v>
      </c>
      <c r="B10503" s="6" t="s">
        <v>177</v>
      </c>
      <c r="C10503" s="6" t="s">
        <v>29</v>
      </c>
      <c r="D10503" s="6" t="s">
        <v>225</v>
      </c>
      <c r="E10503" s="6" t="s">
        <v>779</v>
      </c>
      <c r="F10503" s="10">
        <v>43584</v>
      </c>
      <c r="G10503" s="6">
        <v>1</v>
      </c>
      <c r="H10503" s="11">
        <f>VLOOKUP(B10503,[1]!Product_Data[#Data],4,0)</f>
        <v>2497</v>
      </c>
      <c r="I10503" s="11">
        <f>VLOOKUP(B10503,[1]!Product_Data[#Data],3,0)</f>
        <v>1473</v>
      </c>
      <c r="J10503" s="11">
        <f t="shared" si="987"/>
        <v>1473</v>
      </c>
      <c r="K10503" s="11">
        <f t="shared" si="988"/>
        <v>2497</v>
      </c>
      <c r="L10503" s="11">
        <f t="shared" si="989"/>
        <v>1024</v>
      </c>
      <c r="M10503" t="str">
        <f>VLOOKUP(C10503,[1]!Location_Data[#Data],2,0)</f>
        <v>Santa Ana</v>
      </c>
      <c r="N10503" t="str">
        <f>VLOOKUP(D10503,[1]!Salespeople_Data[#Data],2,0)</f>
        <v>Andrew Bowman</v>
      </c>
      <c r="O10503" t="str">
        <f>VLOOKUP(E10503,[1]!Customer_Data[#Data],2,0)</f>
        <v>Matthew Walker</v>
      </c>
      <c r="P10503" s="15">
        <f t="shared" si="984"/>
        <v>2</v>
      </c>
      <c r="Q10503">
        <f t="shared" si="985"/>
        <v>4</v>
      </c>
      <c r="R10503">
        <f t="shared" si="986"/>
        <v>2019</v>
      </c>
    </row>
    <row r="10504" spans="1:18" x14ac:dyDescent="0.25">
      <c r="A10504" s="6" t="s">
        <v>11530</v>
      </c>
      <c r="B10504" s="6" t="s">
        <v>796</v>
      </c>
      <c r="C10504" s="6" t="s">
        <v>145</v>
      </c>
      <c r="D10504" s="6" t="s">
        <v>146</v>
      </c>
      <c r="E10504" s="6" t="s">
        <v>528</v>
      </c>
      <c r="F10504" s="10">
        <v>43563</v>
      </c>
      <c r="G10504" s="6">
        <v>1</v>
      </c>
      <c r="H10504" s="11">
        <f>VLOOKUP(B10504,[1]!Product_Data[#Data],4,0)</f>
        <v>1103</v>
      </c>
      <c r="I10504" s="11">
        <f>VLOOKUP(B10504,[1]!Product_Data[#Data],3,0)</f>
        <v>838</v>
      </c>
      <c r="J10504" s="11">
        <f t="shared" si="987"/>
        <v>838</v>
      </c>
      <c r="K10504" s="11">
        <f t="shared" si="988"/>
        <v>1103</v>
      </c>
      <c r="L10504" s="11">
        <f t="shared" si="989"/>
        <v>265</v>
      </c>
      <c r="M10504" t="str">
        <f>VLOOKUP(C10504,[1]!Location_Data[#Data],2,0)</f>
        <v>Santa Maria</v>
      </c>
      <c r="N10504" t="str">
        <f>VLOOKUP(D10504,[1]!Salespeople_Data[#Data],2,0)</f>
        <v>Carl Elliott</v>
      </c>
      <c r="O10504" t="str">
        <f>VLOOKUP(E10504,[1]!Customer_Data[#Data],2,0)</f>
        <v>Douglas Tucker</v>
      </c>
      <c r="P10504" s="15">
        <f t="shared" si="984"/>
        <v>2</v>
      </c>
      <c r="Q10504">
        <f t="shared" si="985"/>
        <v>4</v>
      </c>
      <c r="R10504">
        <f t="shared" si="986"/>
        <v>2019</v>
      </c>
    </row>
    <row r="10505" spans="1:18" x14ac:dyDescent="0.25">
      <c r="A10505" s="6" t="s">
        <v>11531</v>
      </c>
      <c r="B10505" s="6" t="s">
        <v>1149</v>
      </c>
      <c r="C10505" s="6" t="s">
        <v>458</v>
      </c>
      <c r="D10505" s="6" t="s">
        <v>413</v>
      </c>
      <c r="E10505" s="6" t="s">
        <v>1279</v>
      </c>
      <c r="F10505" s="10">
        <v>43753</v>
      </c>
      <c r="G10505" s="6">
        <v>1</v>
      </c>
      <c r="H10505" s="11">
        <f>VLOOKUP(B10505,[1]!Product_Data[#Data],4,0)</f>
        <v>847</v>
      </c>
      <c r="I10505" s="11">
        <f>VLOOKUP(B10505,[1]!Product_Data[#Data],3,0)</f>
        <v>534</v>
      </c>
      <c r="J10505" s="11">
        <f t="shared" si="987"/>
        <v>534</v>
      </c>
      <c r="K10505" s="11">
        <f t="shared" si="988"/>
        <v>847</v>
      </c>
      <c r="L10505" s="11">
        <f t="shared" si="989"/>
        <v>313</v>
      </c>
      <c r="M10505" t="str">
        <f>VLOOKUP(C10505,[1]!Location_Data[#Data],2,0)</f>
        <v>Fontana</v>
      </c>
      <c r="N10505" t="str">
        <f>VLOOKUP(D10505,[1]!Salespeople_Data[#Data],2,0)</f>
        <v>Kenneth Bradley</v>
      </c>
      <c r="O10505" t="str">
        <f>VLOOKUP(E10505,[1]!Customer_Data[#Data],2,0)</f>
        <v>William Montgomery</v>
      </c>
      <c r="P10505" s="15">
        <f t="shared" si="984"/>
        <v>3</v>
      </c>
      <c r="Q10505">
        <f t="shared" si="985"/>
        <v>10</v>
      </c>
      <c r="R10505">
        <f t="shared" si="986"/>
        <v>2019</v>
      </c>
    </row>
    <row r="10506" spans="1:18" x14ac:dyDescent="0.25">
      <c r="A10506" s="6" t="s">
        <v>11532</v>
      </c>
      <c r="B10506" s="6" t="s">
        <v>818</v>
      </c>
      <c r="C10506" s="6" t="s">
        <v>316</v>
      </c>
      <c r="D10506" s="6" t="s">
        <v>49</v>
      </c>
      <c r="E10506" s="6" t="s">
        <v>1318</v>
      </c>
      <c r="F10506" s="10">
        <v>43799</v>
      </c>
      <c r="G10506" s="6">
        <v>2</v>
      </c>
      <c r="H10506" s="11">
        <f>VLOOKUP(B10506,[1]!Product_Data[#Data],4,0)</f>
        <v>1638</v>
      </c>
      <c r="I10506" s="11">
        <f>VLOOKUP(B10506,[1]!Product_Data[#Data],3,0)</f>
        <v>1261</v>
      </c>
      <c r="J10506" s="11">
        <f t="shared" si="987"/>
        <v>2522</v>
      </c>
      <c r="K10506" s="11">
        <f t="shared" si="988"/>
        <v>3276</v>
      </c>
      <c r="L10506" s="11">
        <f t="shared" si="989"/>
        <v>754</v>
      </c>
      <c r="M10506" t="str">
        <f>VLOOKUP(C10506,[1]!Location_Data[#Data],2,0)</f>
        <v>East Los Angeles</v>
      </c>
      <c r="N10506" t="str">
        <f>VLOOKUP(D10506,[1]!Salespeople_Data[#Data],2,0)</f>
        <v>Walter Cook</v>
      </c>
      <c r="O10506" t="str">
        <f>VLOOKUP(E10506,[1]!Customer_Data[#Data],2,0)</f>
        <v>Roy Scott</v>
      </c>
      <c r="P10506" s="15">
        <f t="shared" si="984"/>
        <v>7</v>
      </c>
      <c r="Q10506">
        <f t="shared" si="985"/>
        <v>11</v>
      </c>
      <c r="R10506">
        <f t="shared" si="986"/>
        <v>2019</v>
      </c>
    </row>
    <row r="10507" spans="1:18" x14ac:dyDescent="0.25">
      <c r="A10507" s="6" t="s">
        <v>11533</v>
      </c>
      <c r="B10507" s="6" t="s">
        <v>168</v>
      </c>
      <c r="C10507" s="6" t="s">
        <v>34</v>
      </c>
      <c r="D10507" s="6" t="s">
        <v>191</v>
      </c>
      <c r="E10507" s="6" t="s">
        <v>563</v>
      </c>
      <c r="F10507" s="10">
        <v>43515</v>
      </c>
      <c r="G10507" s="6">
        <v>1</v>
      </c>
      <c r="H10507" s="11">
        <f>VLOOKUP(B10507,[1]!Product_Data[#Data],4,0)</f>
        <v>112</v>
      </c>
      <c r="I10507" s="11">
        <f>VLOOKUP(B10507,[1]!Product_Data[#Data],3,0)</f>
        <v>90</v>
      </c>
      <c r="J10507" s="11">
        <f t="shared" si="987"/>
        <v>90</v>
      </c>
      <c r="K10507" s="11">
        <f t="shared" si="988"/>
        <v>112</v>
      </c>
      <c r="L10507" s="11">
        <f t="shared" si="989"/>
        <v>22</v>
      </c>
      <c r="M10507" t="str">
        <f>VLOOKUP(C10507,[1]!Location_Data[#Data],2,0)</f>
        <v>Inglewood</v>
      </c>
      <c r="N10507" t="str">
        <f>VLOOKUP(D10507,[1]!Salespeople_Data[#Data],2,0)</f>
        <v>Robert Reed</v>
      </c>
      <c r="O10507" t="str">
        <f>VLOOKUP(E10507,[1]!Customer_Data[#Data],2,0)</f>
        <v>Harold Matthews</v>
      </c>
      <c r="P10507" s="15">
        <f t="shared" si="984"/>
        <v>3</v>
      </c>
      <c r="Q10507">
        <f t="shared" si="985"/>
        <v>2</v>
      </c>
      <c r="R10507">
        <f t="shared" si="986"/>
        <v>2019</v>
      </c>
    </row>
    <row r="10508" spans="1:18" x14ac:dyDescent="0.25">
      <c r="A10508" s="6" t="s">
        <v>11534</v>
      </c>
      <c r="B10508" s="6" t="s">
        <v>189</v>
      </c>
      <c r="C10508" s="6" t="s">
        <v>220</v>
      </c>
      <c r="D10508" s="6" t="s">
        <v>106</v>
      </c>
      <c r="E10508" s="6" t="s">
        <v>669</v>
      </c>
      <c r="F10508" s="10">
        <v>43640</v>
      </c>
      <c r="G10508" s="6">
        <v>1</v>
      </c>
      <c r="H10508" s="11">
        <f>VLOOKUP(B10508,[1]!Product_Data[#Data],4,0)</f>
        <v>1783</v>
      </c>
      <c r="I10508" s="11">
        <f>VLOOKUP(B10508,[1]!Product_Data[#Data],3,0)</f>
        <v>1516</v>
      </c>
      <c r="J10508" s="11">
        <f t="shared" si="987"/>
        <v>1516</v>
      </c>
      <c r="K10508" s="11">
        <f t="shared" si="988"/>
        <v>1783</v>
      </c>
      <c r="L10508" s="11">
        <f t="shared" si="989"/>
        <v>267</v>
      </c>
      <c r="M10508" t="str">
        <f>VLOOKUP(C10508,[1]!Location_Data[#Data],2,0)</f>
        <v>Modesto</v>
      </c>
      <c r="N10508" t="str">
        <f>VLOOKUP(D10508,[1]!Salespeople_Data[#Data],2,0)</f>
        <v>Patrick Ruiz</v>
      </c>
      <c r="O10508" t="str">
        <f>VLOOKUP(E10508,[1]!Customer_Data[#Data],2,0)</f>
        <v>Anthony Torres</v>
      </c>
      <c r="P10508" s="15">
        <f t="shared" si="984"/>
        <v>2</v>
      </c>
      <c r="Q10508">
        <f t="shared" si="985"/>
        <v>6</v>
      </c>
      <c r="R10508">
        <f t="shared" si="986"/>
        <v>2019</v>
      </c>
    </row>
    <row r="10509" spans="1:18" x14ac:dyDescent="0.25">
      <c r="A10509" s="6" t="s">
        <v>11535</v>
      </c>
      <c r="B10509" s="6" t="s">
        <v>252</v>
      </c>
      <c r="C10509" s="6" t="s">
        <v>355</v>
      </c>
      <c r="D10509" s="6" t="s">
        <v>159</v>
      </c>
      <c r="E10509" s="6" t="s">
        <v>1939</v>
      </c>
      <c r="F10509" s="10">
        <v>43824</v>
      </c>
      <c r="G10509" s="6">
        <v>1</v>
      </c>
      <c r="H10509" s="11">
        <f>VLOOKUP(B10509,[1]!Product_Data[#Data],4,0)</f>
        <v>1899</v>
      </c>
      <c r="I10509" s="11">
        <f>VLOOKUP(B10509,[1]!Product_Data[#Data],3,0)</f>
        <v>1044</v>
      </c>
      <c r="J10509" s="11">
        <f t="shared" si="987"/>
        <v>1044</v>
      </c>
      <c r="K10509" s="11">
        <f t="shared" si="988"/>
        <v>1899</v>
      </c>
      <c r="L10509" s="11">
        <f t="shared" si="989"/>
        <v>855</v>
      </c>
      <c r="M10509" t="str">
        <f>VLOOKUP(C10509,[1]!Location_Data[#Data],2,0)</f>
        <v>Burbank</v>
      </c>
      <c r="N10509" t="str">
        <f>VLOOKUP(D10509,[1]!Salespeople_Data[#Data],2,0)</f>
        <v>Bobby Russell</v>
      </c>
      <c r="O10509" t="str">
        <f>VLOOKUP(E10509,[1]!Customer_Data[#Data],2,0)</f>
        <v>Gary Baker</v>
      </c>
      <c r="P10509" s="15">
        <f t="shared" si="984"/>
        <v>4</v>
      </c>
      <c r="Q10509">
        <f t="shared" si="985"/>
        <v>12</v>
      </c>
      <c r="R10509">
        <f t="shared" si="986"/>
        <v>2019</v>
      </c>
    </row>
    <row r="10510" spans="1:18" x14ac:dyDescent="0.25">
      <c r="A10510" s="6" t="s">
        <v>11536</v>
      </c>
      <c r="B10510" s="6" t="s">
        <v>200</v>
      </c>
      <c r="C10510" s="6" t="s">
        <v>44</v>
      </c>
      <c r="D10510" s="6" t="s">
        <v>96</v>
      </c>
      <c r="E10510" s="6" t="s">
        <v>1957</v>
      </c>
      <c r="F10510" s="10">
        <v>43590</v>
      </c>
      <c r="G10510" s="6">
        <v>4</v>
      </c>
      <c r="H10510" s="11">
        <f>VLOOKUP(B10510,[1]!Product_Data[#Data],4,0)</f>
        <v>315</v>
      </c>
      <c r="I10510" s="11">
        <f>VLOOKUP(B10510,[1]!Product_Data[#Data],3,0)</f>
        <v>208</v>
      </c>
      <c r="J10510" s="11">
        <f t="shared" si="987"/>
        <v>832</v>
      </c>
      <c r="K10510" s="11">
        <f t="shared" si="988"/>
        <v>1260</v>
      </c>
      <c r="L10510" s="11">
        <f t="shared" si="989"/>
        <v>428</v>
      </c>
      <c r="M10510" t="str">
        <f>VLOOKUP(C10510,[1]!Location_Data[#Data],2,0)</f>
        <v>Moreno Valley</v>
      </c>
      <c r="N10510" t="str">
        <f>VLOOKUP(D10510,[1]!Salespeople_Data[#Data],2,0)</f>
        <v>Brian Thomas</v>
      </c>
      <c r="O10510" t="str">
        <f>VLOOKUP(E10510,[1]!Customer_Data[#Data],2,0)</f>
        <v>Terry Richards</v>
      </c>
      <c r="P10510" s="15">
        <f t="shared" si="984"/>
        <v>1</v>
      </c>
      <c r="Q10510">
        <f t="shared" si="985"/>
        <v>5</v>
      </c>
      <c r="R10510">
        <f t="shared" si="986"/>
        <v>2019</v>
      </c>
    </row>
    <row r="10511" spans="1:18" x14ac:dyDescent="0.25">
      <c r="A10511" s="6" t="s">
        <v>11537</v>
      </c>
      <c r="B10511" s="6" t="s">
        <v>605</v>
      </c>
      <c r="C10511" s="6" t="s">
        <v>57</v>
      </c>
      <c r="D10511" s="6" t="s">
        <v>359</v>
      </c>
      <c r="E10511" s="6" t="s">
        <v>2598</v>
      </c>
      <c r="F10511" s="10">
        <v>43558</v>
      </c>
      <c r="G10511" s="6">
        <v>1</v>
      </c>
      <c r="H10511" s="11">
        <f>VLOOKUP(B10511,[1]!Product_Data[#Data],4,0)</f>
        <v>913</v>
      </c>
      <c r="I10511" s="11">
        <f>VLOOKUP(B10511,[1]!Product_Data[#Data],3,0)</f>
        <v>584</v>
      </c>
      <c r="J10511" s="11">
        <f t="shared" si="987"/>
        <v>584</v>
      </c>
      <c r="K10511" s="11">
        <f t="shared" si="988"/>
        <v>913</v>
      </c>
      <c r="L10511" s="11">
        <f t="shared" si="989"/>
        <v>329</v>
      </c>
      <c r="M10511" t="str">
        <f>VLOOKUP(C10511,[1]!Location_Data[#Data],2,0)</f>
        <v>Thousand Oaks</v>
      </c>
      <c r="N10511" t="str">
        <f>VLOOKUP(D10511,[1]!Salespeople_Data[#Data],2,0)</f>
        <v>Eugene Holmes</v>
      </c>
      <c r="O10511" t="str">
        <f>VLOOKUP(E10511,[1]!Customer_Data[#Data],2,0)</f>
        <v>Jeffrey Phillips</v>
      </c>
      <c r="P10511" s="15">
        <f t="shared" si="984"/>
        <v>4</v>
      </c>
      <c r="Q10511">
        <f t="shared" si="985"/>
        <v>4</v>
      </c>
      <c r="R10511">
        <f t="shared" si="986"/>
        <v>2019</v>
      </c>
    </row>
    <row r="10512" spans="1:18" x14ac:dyDescent="0.25">
      <c r="A10512" s="6" t="s">
        <v>11538</v>
      </c>
      <c r="B10512" s="6" t="s">
        <v>177</v>
      </c>
      <c r="C10512" s="6" t="s">
        <v>48</v>
      </c>
      <c r="D10512" s="6" t="s">
        <v>298</v>
      </c>
      <c r="E10512" s="6" t="s">
        <v>685</v>
      </c>
      <c r="F10512" s="10">
        <v>43772</v>
      </c>
      <c r="G10512" s="6">
        <v>1</v>
      </c>
      <c r="H10512" s="11">
        <f>VLOOKUP(B10512,[1]!Product_Data[#Data],4,0)</f>
        <v>2497</v>
      </c>
      <c r="I10512" s="11">
        <f>VLOOKUP(B10512,[1]!Product_Data[#Data],3,0)</f>
        <v>1473</v>
      </c>
      <c r="J10512" s="11">
        <f t="shared" si="987"/>
        <v>1473</v>
      </c>
      <c r="K10512" s="11">
        <f t="shared" si="988"/>
        <v>2497</v>
      </c>
      <c r="L10512" s="11">
        <f t="shared" si="989"/>
        <v>1024</v>
      </c>
      <c r="M10512" t="str">
        <f>VLOOKUP(C10512,[1]!Location_Data[#Data],2,0)</f>
        <v>Rialto</v>
      </c>
      <c r="N10512" t="str">
        <f>VLOOKUP(D10512,[1]!Salespeople_Data[#Data],2,0)</f>
        <v>Kenneth Fields</v>
      </c>
      <c r="O10512" t="str">
        <f>VLOOKUP(E10512,[1]!Customer_Data[#Data],2,0)</f>
        <v>Roger Tucker</v>
      </c>
      <c r="P10512" s="15">
        <f t="shared" si="984"/>
        <v>1</v>
      </c>
      <c r="Q10512">
        <f t="shared" si="985"/>
        <v>11</v>
      </c>
      <c r="R10512">
        <f t="shared" si="986"/>
        <v>2019</v>
      </c>
    </row>
    <row r="10513" spans="1:18" x14ac:dyDescent="0.25">
      <c r="A10513" s="6" t="s">
        <v>11539</v>
      </c>
      <c r="B10513" s="6" t="s">
        <v>238</v>
      </c>
      <c r="C10513" s="6" t="s">
        <v>62</v>
      </c>
      <c r="D10513" s="6" t="s">
        <v>75</v>
      </c>
      <c r="E10513" s="6" t="s">
        <v>1456</v>
      </c>
      <c r="F10513" s="10">
        <v>43597</v>
      </c>
      <c r="G10513" s="6">
        <v>1</v>
      </c>
      <c r="H10513" s="11">
        <f>VLOOKUP(B10513,[1]!Product_Data[#Data],4,0)</f>
        <v>871</v>
      </c>
      <c r="I10513" s="11">
        <f>VLOOKUP(B10513,[1]!Product_Data[#Data],3,0)</f>
        <v>540</v>
      </c>
      <c r="J10513" s="11">
        <f t="shared" si="987"/>
        <v>540</v>
      </c>
      <c r="K10513" s="11">
        <f t="shared" si="988"/>
        <v>871</v>
      </c>
      <c r="L10513" s="11">
        <f t="shared" si="989"/>
        <v>331</v>
      </c>
      <c r="M10513" t="str">
        <f>VLOOKUP(C10513,[1]!Location_Data[#Data],2,0)</f>
        <v>Fairfield</v>
      </c>
      <c r="N10513" t="str">
        <f>VLOOKUP(D10513,[1]!Salespeople_Data[#Data],2,0)</f>
        <v>Roger Robertson</v>
      </c>
      <c r="O10513" t="str">
        <f>VLOOKUP(E10513,[1]!Customer_Data[#Data],2,0)</f>
        <v>Jerry Harvey</v>
      </c>
      <c r="P10513" s="15">
        <f t="shared" si="984"/>
        <v>1</v>
      </c>
      <c r="Q10513">
        <f t="shared" si="985"/>
        <v>5</v>
      </c>
      <c r="R10513">
        <f t="shared" si="986"/>
        <v>2019</v>
      </c>
    </row>
    <row r="10514" spans="1:18" x14ac:dyDescent="0.25">
      <c r="A10514" s="6" t="s">
        <v>11540</v>
      </c>
      <c r="B10514" s="6" t="s">
        <v>383</v>
      </c>
      <c r="C10514" s="6" t="s">
        <v>386</v>
      </c>
      <c r="D10514" s="6" t="s">
        <v>178</v>
      </c>
      <c r="E10514" s="6" t="s">
        <v>1882</v>
      </c>
      <c r="F10514" s="10">
        <v>43593</v>
      </c>
      <c r="G10514" s="6">
        <v>1</v>
      </c>
      <c r="H10514" s="11">
        <f>VLOOKUP(B10514,[1]!Product_Data[#Data],4,0)</f>
        <v>1494</v>
      </c>
      <c r="I10514" s="11">
        <f>VLOOKUP(B10514,[1]!Product_Data[#Data],3,0)</f>
        <v>971</v>
      </c>
      <c r="J10514" s="11">
        <f t="shared" si="987"/>
        <v>971</v>
      </c>
      <c r="K10514" s="11">
        <f t="shared" si="988"/>
        <v>1494</v>
      </c>
      <c r="L10514" s="11">
        <f t="shared" si="989"/>
        <v>523</v>
      </c>
      <c r="M10514" t="str">
        <f>VLOOKUP(C10514,[1]!Location_Data[#Data],2,0)</f>
        <v>Carlsbad</v>
      </c>
      <c r="N10514" t="str">
        <f>VLOOKUP(D10514,[1]!Salespeople_Data[#Data],2,0)</f>
        <v>Joshua Taylor</v>
      </c>
      <c r="O10514" t="str">
        <f>VLOOKUP(E10514,[1]!Customer_Data[#Data],2,0)</f>
        <v>Joe Price</v>
      </c>
      <c r="P10514" s="15">
        <f t="shared" si="984"/>
        <v>4</v>
      </c>
      <c r="Q10514">
        <f t="shared" si="985"/>
        <v>5</v>
      </c>
      <c r="R10514">
        <f t="shared" si="986"/>
        <v>2019</v>
      </c>
    </row>
    <row r="10515" spans="1:18" x14ac:dyDescent="0.25">
      <c r="A10515" s="6" t="s">
        <v>11541</v>
      </c>
      <c r="B10515" s="6" t="s">
        <v>168</v>
      </c>
      <c r="C10515" s="6" t="s">
        <v>57</v>
      </c>
      <c r="D10515" s="6" t="s">
        <v>25</v>
      </c>
      <c r="E10515" s="6" t="s">
        <v>1844</v>
      </c>
      <c r="F10515" s="10">
        <v>43513</v>
      </c>
      <c r="G10515" s="6">
        <v>1</v>
      </c>
      <c r="H10515" s="11">
        <f>VLOOKUP(B10515,[1]!Product_Data[#Data],4,0)</f>
        <v>112</v>
      </c>
      <c r="I10515" s="11">
        <f>VLOOKUP(B10515,[1]!Product_Data[#Data],3,0)</f>
        <v>90</v>
      </c>
      <c r="J10515" s="11">
        <f t="shared" si="987"/>
        <v>90</v>
      </c>
      <c r="K10515" s="11">
        <f t="shared" si="988"/>
        <v>112</v>
      </c>
      <c r="L10515" s="11">
        <f t="shared" si="989"/>
        <v>22</v>
      </c>
      <c r="M10515" t="str">
        <f>VLOOKUP(C10515,[1]!Location_Data[#Data],2,0)</f>
        <v>Thousand Oaks</v>
      </c>
      <c r="N10515" t="str">
        <f>VLOOKUP(D10515,[1]!Salespeople_Data[#Data],2,0)</f>
        <v>Brian Davis</v>
      </c>
      <c r="O10515" t="str">
        <f>VLOOKUP(E10515,[1]!Customer_Data[#Data],2,0)</f>
        <v>Phillip Ellis</v>
      </c>
      <c r="P10515" s="15">
        <f t="shared" si="984"/>
        <v>1</v>
      </c>
      <c r="Q10515">
        <f t="shared" si="985"/>
        <v>2</v>
      </c>
      <c r="R10515">
        <f t="shared" si="986"/>
        <v>2019</v>
      </c>
    </row>
    <row r="10516" spans="1:18" x14ac:dyDescent="0.25">
      <c r="A10516" s="6" t="s">
        <v>11542</v>
      </c>
      <c r="B10516" s="6" t="s">
        <v>395</v>
      </c>
      <c r="C10516" s="6" t="s">
        <v>220</v>
      </c>
      <c r="D10516" s="6" t="s">
        <v>58</v>
      </c>
      <c r="E10516" s="6" t="s">
        <v>1527</v>
      </c>
      <c r="F10516" s="10">
        <v>43770</v>
      </c>
      <c r="G10516" s="6">
        <v>3</v>
      </c>
      <c r="H10516" s="11">
        <f>VLOOKUP(B10516,[1]!Product_Data[#Data],4,0)</f>
        <v>2257</v>
      </c>
      <c r="I10516" s="11">
        <f>VLOOKUP(B10516,[1]!Product_Data[#Data],3,0)</f>
        <v>1535</v>
      </c>
      <c r="J10516" s="11">
        <f t="shared" si="987"/>
        <v>4605</v>
      </c>
      <c r="K10516" s="11">
        <f t="shared" si="988"/>
        <v>6771</v>
      </c>
      <c r="L10516" s="11">
        <f t="shared" si="989"/>
        <v>2166</v>
      </c>
      <c r="M10516" t="str">
        <f>VLOOKUP(C10516,[1]!Location_Data[#Data],2,0)</f>
        <v>Modesto</v>
      </c>
      <c r="N10516" t="str">
        <f>VLOOKUP(D10516,[1]!Salespeople_Data[#Data],2,0)</f>
        <v>Christopher Tucker</v>
      </c>
      <c r="O10516" t="str">
        <f>VLOOKUP(E10516,[1]!Customer_Data[#Data],2,0)</f>
        <v>Joshua Garza</v>
      </c>
      <c r="P10516" s="15">
        <f t="shared" si="984"/>
        <v>6</v>
      </c>
      <c r="Q10516">
        <f t="shared" si="985"/>
        <v>11</v>
      </c>
      <c r="R10516">
        <f t="shared" si="986"/>
        <v>2019</v>
      </c>
    </row>
    <row r="10517" spans="1:18" x14ac:dyDescent="0.25">
      <c r="A10517" s="6" t="s">
        <v>11543</v>
      </c>
      <c r="B10517" s="6" t="s">
        <v>132</v>
      </c>
      <c r="C10517" s="6" t="s">
        <v>57</v>
      </c>
      <c r="D10517" s="6" t="s">
        <v>165</v>
      </c>
      <c r="E10517" s="6" t="s">
        <v>997</v>
      </c>
      <c r="F10517" s="10">
        <v>43591</v>
      </c>
      <c r="G10517" s="6">
        <v>1</v>
      </c>
      <c r="H10517" s="11">
        <f>VLOOKUP(B10517,[1]!Product_Data[#Data],4,0)</f>
        <v>2091</v>
      </c>
      <c r="I10517" s="11">
        <f>VLOOKUP(B10517,[1]!Product_Data[#Data],3,0)</f>
        <v>1485</v>
      </c>
      <c r="J10517" s="11">
        <f t="shared" si="987"/>
        <v>1485</v>
      </c>
      <c r="K10517" s="11">
        <f t="shared" si="988"/>
        <v>2091</v>
      </c>
      <c r="L10517" s="11">
        <f t="shared" si="989"/>
        <v>606</v>
      </c>
      <c r="M10517" t="str">
        <f>VLOOKUP(C10517,[1]!Location_Data[#Data],2,0)</f>
        <v>Thousand Oaks</v>
      </c>
      <c r="N10517" t="str">
        <f>VLOOKUP(D10517,[1]!Salespeople_Data[#Data],2,0)</f>
        <v>Joe Sims</v>
      </c>
      <c r="O10517" t="str">
        <f>VLOOKUP(E10517,[1]!Customer_Data[#Data],2,0)</f>
        <v>Henry Reyes</v>
      </c>
      <c r="P10517" s="15">
        <f t="shared" si="984"/>
        <v>2</v>
      </c>
      <c r="Q10517">
        <f t="shared" si="985"/>
        <v>5</v>
      </c>
      <c r="R10517">
        <f t="shared" si="986"/>
        <v>2019</v>
      </c>
    </row>
    <row r="10518" spans="1:18" x14ac:dyDescent="0.25">
      <c r="A10518" s="6" t="s">
        <v>11544</v>
      </c>
      <c r="B10518" s="6" t="s">
        <v>495</v>
      </c>
      <c r="C10518" s="6" t="s">
        <v>135</v>
      </c>
      <c r="D10518" s="6" t="s">
        <v>257</v>
      </c>
      <c r="E10518" s="6" t="s">
        <v>3511</v>
      </c>
      <c r="F10518" s="10">
        <v>43612</v>
      </c>
      <c r="G10518" s="6">
        <v>1</v>
      </c>
      <c r="H10518" s="11">
        <f>VLOOKUP(B10518,[1]!Product_Data[#Data],4,0)</f>
        <v>1467</v>
      </c>
      <c r="I10518" s="11">
        <f>VLOOKUP(B10518,[1]!Product_Data[#Data],3,0)</f>
        <v>807</v>
      </c>
      <c r="J10518" s="11">
        <f t="shared" si="987"/>
        <v>807</v>
      </c>
      <c r="K10518" s="11">
        <f t="shared" si="988"/>
        <v>1467</v>
      </c>
      <c r="L10518" s="11">
        <f t="shared" si="989"/>
        <v>660</v>
      </c>
      <c r="M10518" t="str">
        <f>VLOOKUP(C10518,[1]!Location_Data[#Data],2,0)</f>
        <v>Oxnard</v>
      </c>
      <c r="N10518" t="str">
        <f>VLOOKUP(D10518,[1]!Salespeople_Data[#Data],2,0)</f>
        <v>Jerry Perry</v>
      </c>
      <c r="O10518" t="str">
        <f>VLOOKUP(E10518,[1]!Customer_Data[#Data],2,0)</f>
        <v>Raymond Roberts</v>
      </c>
      <c r="P10518" s="15">
        <f t="shared" si="984"/>
        <v>2</v>
      </c>
      <c r="Q10518">
        <f t="shared" si="985"/>
        <v>5</v>
      </c>
      <c r="R10518">
        <f t="shared" si="986"/>
        <v>2019</v>
      </c>
    </row>
    <row r="10519" spans="1:18" x14ac:dyDescent="0.25">
      <c r="A10519" s="6" t="s">
        <v>11545</v>
      </c>
      <c r="B10519" s="6" t="s">
        <v>207</v>
      </c>
      <c r="C10519" s="6" t="s">
        <v>355</v>
      </c>
      <c r="D10519" s="6" t="s">
        <v>111</v>
      </c>
      <c r="E10519" s="6" t="s">
        <v>1395</v>
      </c>
      <c r="F10519" s="10">
        <v>43630</v>
      </c>
      <c r="G10519" s="6">
        <v>2</v>
      </c>
      <c r="H10519" s="11">
        <f>VLOOKUP(B10519,[1]!Product_Data[#Data],4,0)</f>
        <v>2464</v>
      </c>
      <c r="I10519" s="11">
        <f>VLOOKUP(B10519,[1]!Product_Data[#Data],3,0)</f>
        <v>1774</v>
      </c>
      <c r="J10519" s="11">
        <f t="shared" si="987"/>
        <v>3548</v>
      </c>
      <c r="K10519" s="11">
        <f t="shared" si="988"/>
        <v>4928</v>
      </c>
      <c r="L10519" s="11">
        <f t="shared" si="989"/>
        <v>1380</v>
      </c>
      <c r="M10519" t="str">
        <f>VLOOKUP(C10519,[1]!Location_Data[#Data],2,0)</f>
        <v>Burbank</v>
      </c>
      <c r="N10519" t="str">
        <f>VLOOKUP(D10519,[1]!Salespeople_Data[#Data],2,0)</f>
        <v>Ryan Welch</v>
      </c>
      <c r="O10519" t="str">
        <f>VLOOKUP(E10519,[1]!Customer_Data[#Data],2,0)</f>
        <v>Howard Lynch</v>
      </c>
      <c r="P10519" s="15">
        <f t="shared" si="984"/>
        <v>6</v>
      </c>
      <c r="Q10519">
        <f t="shared" si="985"/>
        <v>6</v>
      </c>
      <c r="R10519">
        <f t="shared" si="986"/>
        <v>2019</v>
      </c>
    </row>
    <row r="10520" spans="1:18" x14ac:dyDescent="0.25">
      <c r="A10520" s="6" t="s">
        <v>11546</v>
      </c>
      <c r="B10520" s="6" t="s">
        <v>61</v>
      </c>
      <c r="C10520" s="6" t="s">
        <v>519</v>
      </c>
      <c r="D10520" s="6" t="s">
        <v>40</v>
      </c>
      <c r="E10520" s="6" t="s">
        <v>1534</v>
      </c>
      <c r="F10520" s="10">
        <v>43581</v>
      </c>
      <c r="G10520" s="6">
        <v>1</v>
      </c>
      <c r="H10520" s="11">
        <f>VLOOKUP(B10520,[1]!Product_Data[#Data],4,0)</f>
        <v>1889</v>
      </c>
      <c r="I10520" s="11">
        <f>VLOOKUP(B10520,[1]!Product_Data[#Data],3,0)</f>
        <v>945</v>
      </c>
      <c r="J10520" s="11">
        <f t="shared" si="987"/>
        <v>945</v>
      </c>
      <c r="K10520" s="11">
        <f t="shared" si="988"/>
        <v>1889</v>
      </c>
      <c r="L10520" s="11">
        <f t="shared" si="989"/>
        <v>944</v>
      </c>
      <c r="M10520" t="str">
        <f>VLOOKUP(C10520,[1]!Location_Data[#Data],2,0)</f>
        <v>Anaheim</v>
      </c>
      <c r="N10520" t="str">
        <f>VLOOKUP(D10520,[1]!Salespeople_Data[#Data],2,0)</f>
        <v>Brian Hansen</v>
      </c>
      <c r="O10520" t="str">
        <f>VLOOKUP(E10520,[1]!Customer_Data[#Data],2,0)</f>
        <v>Russell Bailey</v>
      </c>
      <c r="P10520" s="15">
        <f t="shared" si="984"/>
        <v>6</v>
      </c>
      <c r="Q10520">
        <f t="shared" si="985"/>
        <v>4</v>
      </c>
      <c r="R10520">
        <f t="shared" si="986"/>
        <v>2019</v>
      </c>
    </row>
    <row r="10521" spans="1:18" x14ac:dyDescent="0.25">
      <c r="A10521" s="6" t="s">
        <v>11547</v>
      </c>
      <c r="B10521" s="6" t="s">
        <v>464</v>
      </c>
      <c r="C10521" s="6" t="s">
        <v>272</v>
      </c>
      <c r="D10521" s="6" t="s">
        <v>63</v>
      </c>
      <c r="E10521" s="6" t="s">
        <v>1032</v>
      </c>
      <c r="F10521" s="10">
        <v>43569</v>
      </c>
      <c r="G10521" s="6">
        <v>1</v>
      </c>
      <c r="H10521" s="11">
        <f>VLOOKUP(B10521,[1]!Product_Data[#Data],4,0)</f>
        <v>1566</v>
      </c>
      <c r="I10521" s="11">
        <f>VLOOKUP(B10521,[1]!Product_Data[#Data],3,0)</f>
        <v>1190</v>
      </c>
      <c r="J10521" s="11">
        <f t="shared" si="987"/>
        <v>1190</v>
      </c>
      <c r="K10521" s="11">
        <f t="shared" si="988"/>
        <v>1566</v>
      </c>
      <c r="L10521" s="11">
        <f t="shared" si="989"/>
        <v>376</v>
      </c>
      <c r="M10521" t="str">
        <f>VLOOKUP(C10521,[1]!Location_Data[#Data],2,0)</f>
        <v>Torrance</v>
      </c>
      <c r="N10521" t="str">
        <f>VLOOKUP(D10521,[1]!Salespeople_Data[#Data],2,0)</f>
        <v>Jeremy Mendoza</v>
      </c>
      <c r="O10521" t="str">
        <f>VLOOKUP(E10521,[1]!Customer_Data[#Data],2,0)</f>
        <v>Sean Alexander</v>
      </c>
      <c r="P10521" s="15">
        <f t="shared" si="984"/>
        <v>1</v>
      </c>
      <c r="Q10521">
        <f t="shared" si="985"/>
        <v>4</v>
      </c>
      <c r="R10521">
        <f t="shared" si="986"/>
        <v>2019</v>
      </c>
    </row>
    <row r="10522" spans="1:18" x14ac:dyDescent="0.25">
      <c r="A10522" s="6" t="s">
        <v>11548</v>
      </c>
      <c r="B10522" s="6" t="s">
        <v>185</v>
      </c>
      <c r="C10522" s="6" t="s">
        <v>145</v>
      </c>
      <c r="D10522" s="6" t="s">
        <v>298</v>
      </c>
      <c r="E10522" s="6" t="s">
        <v>314</v>
      </c>
      <c r="F10522" s="10">
        <v>43671</v>
      </c>
      <c r="G10522" s="6">
        <v>2</v>
      </c>
      <c r="H10522" s="11">
        <f>VLOOKUP(B10522,[1]!Product_Data[#Data],4,0)</f>
        <v>667</v>
      </c>
      <c r="I10522" s="11">
        <f>VLOOKUP(B10522,[1]!Product_Data[#Data],3,0)</f>
        <v>387</v>
      </c>
      <c r="J10522" s="11">
        <f t="shared" si="987"/>
        <v>774</v>
      </c>
      <c r="K10522" s="11">
        <f t="shared" si="988"/>
        <v>1334</v>
      </c>
      <c r="L10522" s="11">
        <f t="shared" si="989"/>
        <v>560</v>
      </c>
      <c r="M10522" t="str">
        <f>VLOOKUP(C10522,[1]!Location_Data[#Data],2,0)</f>
        <v>Santa Maria</v>
      </c>
      <c r="N10522" t="str">
        <f>VLOOKUP(D10522,[1]!Salespeople_Data[#Data],2,0)</f>
        <v>Kenneth Fields</v>
      </c>
      <c r="O10522" t="str">
        <f>VLOOKUP(E10522,[1]!Customer_Data[#Data],2,0)</f>
        <v>Dennis Morris</v>
      </c>
      <c r="P10522" s="15">
        <f t="shared" si="984"/>
        <v>5</v>
      </c>
      <c r="Q10522">
        <f t="shared" si="985"/>
        <v>7</v>
      </c>
      <c r="R10522">
        <f t="shared" si="986"/>
        <v>2019</v>
      </c>
    </row>
    <row r="10523" spans="1:18" x14ac:dyDescent="0.25">
      <c r="A10523" s="6" t="s">
        <v>11549</v>
      </c>
      <c r="B10523" s="6" t="s">
        <v>752</v>
      </c>
      <c r="C10523" s="6" t="s">
        <v>39</v>
      </c>
      <c r="D10523" s="6" t="s">
        <v>359</v>
      </c>
      <c r="E10523" s="6" t="s">
        <v>1585</v>
      </c>
      <c r="F10523" s="10">
        <v>43604</v>
      </c>
      <c r="G10523" s="6">
        <v>3</v>
      </c>
      <c r="H10523" s="11">
        <f>VLOOKUP(B10523,[1]!Product_Data[#Data],4,0)</f>
        <v>95</v>
      </c>
      <c r="I10523" s="11">
        <f>VLOOKUP(B10523,[1]!Product_Data[#Data],3,0)</f>
        <v>61</v>
      </c>
      <c r="J10523" s="11">
        <f t="shared" si="987"/>
        <v>183</v>
      </c>
      <c r="K10523" s="11">
        <f t="shared" si="988"/>
        <v>285</v>
      </c>
      <c r="L10523" s="11">
        <f t="shared" si="989"/>
        <v>102</v>
      </c>
      <c r="M10523" t="str">
        <f>VLOOKUP(C10523,[1]!Location_Data[#Data],2,0)</f>
        <v>Oceanside</v>
      </c>
      <c r="N10523" t="str">
        <f>VLOOKUP(D10523,[1]!Salespeople_Data[#Data],2,0)</f>
        <v>Eugene Holmes</v>
      </c>
      <c r="O10523" t="str">
        <f>VLOOKUP(E10523,[1]!Customer_Data[#Data],2,0)</f>
        <v>Ronald Arnold</v>
      </c>
      <c r="P10523" s="15">
        <f t="shared" si="984"/>
        <v>1</v>
      </c>
      <c r="Q10523">
        <f t="shared" si="985"/>
        <v>5</v>
      </c>
      <c r="R10523">
        <f t="shared" si="986"/>
        <v>2019</v>
      </c>
    </row>
    <row r="10524" spans="1:18" x14ac:dyDescent="0.25">
      <c r="A10524" s="6" t="s">
        <v>11550</v>
      </c>
      <c r="B10524" s="6" t="s">
        <v>560</v>
      </c>
      <c r="C10524" s="6" t="s">
        <v>48</v>
      </c>
      <c r="D10524" s="6" t="s">
        <v>30</v>
      </c>
      <c r="E10524" s="6" t="s">
        <v>2078</v>
      </c>
      <c r="F10524" s="10">
        <v>43678</v>
      </c>
      <c r="G10524" s="6">
        <v>1</v>
      </c>
      <c r="H10524" s="11">
        <f>VLOOKUP(B10524,[1]!Product_Data[#Data],4,0)</f>
        <v>1809</v>
      </c>
      <c r="I10524" s="11">
        <f>VLOOKUP(B10524,[1]!Product_Data[#Data],3,0)</f>
        <v>1067</v>
      </c>
      <c r="J10524" s="11">
        <f t="shared" si="987"/>
        <v>1067</v>
      </c>
      <c r="K10524" s="11">
        <f t="shared" si="988"/>
        <v>1809</v>
      </c>
      <c r="L10524" s="11">
        <f t="shared" si="989"/>
        <v>742</v>
      </c>
      <c r="M10524" t="str">
        <f>VLOOKUP(C10524,[1]!Location_Data[#Data],2,0)</f>
        <v>Rialto</v>
      </c>
      <c r="N10524" t="str">
        <f>VLOOKUP(D10524,[1]!Salespeople_Data[#Data],2,0)</f>
        <v>Carl Hall</v>
      </c>
      <c r="O10524" t="str">
        <f>VLOOKUP(E10524,[1]!Customer_Data[#Data],2,0)</f>
        <v>Kevin Webb</v>
      </c>
      <c r="P10524" s="15">
        <f t="shared" si="984"/>
        <v>5</v>
      </c>
      <c r="Q10524">
        <f t="shared" si="985"/>
        <v>8</v>
      </c>
      <c r="R10524">
        <f t="shared" si="986"/>
        <v>2019</v>
      </c>
    </row>
    <row r="10525" spans="1:18" x14ac:dyDescent="0.25">
      <c r="A10525" s="6" t="s">
        <v>11551</v>
      </c>
      <c r="B10525" s="6" t="s">
        <v>495</v>
      </c>
      <c r="C10525" s="6" t="s">
        <v>62</v>
      </c>
      <c r="D10525" s="6" t="s">
        <v>71</v>
      </c>
      <c r="E10525" s="6" t="s">
        <v>1972</v>
      </c>
      <c r="F10525" s="10">
        <v>43620</v>
      </c>
      <c r="G10525" s="6">
        <v>2</v>
      </c>
      <c r="H10525" s="11">
        <f>VLOOKUP(B10525,[1]!Product_Data[#Data],4,0)</f>
        <v>1467</v>
      </c>
      <c r="I10525" s="11">
        <f>VLOOKUP(B10525,[1]!Product_Data[#Data],3,0)</f>
        <v>807</v>
      </c>
      <c r="J10525" s="11">
        <f t="shared" si="987"/>
        <v>1614</v>
      </c>
      <c r="K10525" s="11">
        <f t="shared" si="988"/>
        <v>2934</v>
      </c>
      <c r="L10525" s="11">
        <f t="shared" si="989"/>
        <v>1320</v>
      </c>
      <c r="M10525" t="str">
        <f>VLOOKUP(C10525,[1]!Location_Data[#Data],2,0)</f>
        <v>Fairfield</v>
      </c>
      <c r="N10525" t="str">
        <f>VLOOKUP(D10525,[1]!Salespeople_Data[#Data],2,0)</f>
        <v>Gary Rodriguez</v>
      </c>
      <c r="O10525" t="str">
        <f>VLOOKUP(E10525,[1]!Customer_Data[#Data],2,0)</f>
        <v>Frank Ortiz</v>
      </c>
      <c r="P10525" s="15">
        <f t="shared" si="984"/>
        <v>3</v>
      </c>
      <c r="Q10525">
        <f t="shared" si="985"/>
        <v>6</v>
      </c>
      <c r="R10525">
        <f t="shared" si="986"/>
        <v>2019</v>
      </c>
    </row>
    <row r="10526" spans="1:18" x14ac:dyDescent="0.25">
      <c r="A10526" s="6" t="s">
        <v>11552</v>
      </c>
      <c r="B10526" s="6" t="s">
        <v>86</v>
      </c>
      <c r="C10526" s="6" t="s">
        <v>272</v>
      </c>
      <c r="D10526" s="6" t="s">
        <v>96</v>
      </c>
      <c r="E10526" s="6" t="s">
        <v>1918</v>
      </c>
      <c r="F10526" s="10">
        <v>43573</v>
      </c>
      <c r="G10526" s="6">
        <v>4</v>
      </c>
      <c r="H10526" s="11">
        <f>VLOOKUP(B10526,[1]!Product_Data[#Data],4,0)</f>
        <v>1725</v>
      </c>
      <c r="I10526" s="11">
        <f>VLOOKUP(B10526,[1]!Product_Data[#Data],3,0)</f>
        <v>1363</v>
      </c>
      <c r="J10526" s="11">
        <f t="shared" si="987"/>
        <v>5452</v>
      </c>
      <c r="K10526" s="11">
        <f t="shared" si="988"/>
        <v>6900</v>
      </c>
      <c r="L10526" s="11">
        <f t="shared" si="989"/>
        <v>1448</v>
      </c>
      <c r="M10526" t="str">
        <f>VLOOKUP(C10526,[1]!Location_Data[#Data],2,0)</f>
        <v>Torrance</v>
      </c>
      <c r="N10526" t="str">
        <f>VLOOKUP(D10526,[1]!Salespeople_Data[#Data],2,0)</f>
        <v>Brian Thomas</v>
      </c>
      <c r="O10526" t="str">
        <f>VLOOKUP(E10526,[1]!Customer_Data[#Data],2,0)</f>
        <v>Jack Howell</v>
      </c>
      <c r="P10526" s="15">
        <f t="shared" si="984"/>
        <v>5</v>
      </c>
      <c r="Q10526">
        <f t="shared" si="985"/>
        <v>4</v>
      </c>
      <c r="R10526">
        <f t="shared" si="986"/>
        <v>2019</v>
      </c>
    </row>
    <row r="10527" spans="1:18" x14ac:dyDescent="0.25">
      <c r="A10527" s="6" t="s">
        <v>11553</v>
      </c>
      <c r="B10527" s="6" t="s">
        <v>361</v>
      </c>
      <c r="C10527" s="6" t="s">
        <v>570</v>
      </c>
      <c r="D10527" s="6" t="s">
        <v>106</v>
      </c>
      <c r="E10527" s="6" t="s">
        <v>1106</v>
      </c>
      <c r="F10527" s="10">
        <v>43659</v>
      </c>
      <c r="G10527" s="6">
        <v>3</v>
      </c>
      <c r="H10527" s="11">
        <f>VLOOKUP(B10527,[1]!Product_Data[#Data],4,0)</f>
        <v>1338</v>
      </c>
      <c r="I10527" s="11">
        <f>VLOOKUP(B10527,[1]!Product_Data[#Data],3,0)</f>
        <v>682</v>
      </c>
      <c r="J10527" s="11">
        <f t="shared" si="987"/>
        <v>2046</v>
      </c>
      <c r="K10527" s="11">
        <f t="shared" si="988"/>
        <v>4014</v>
      </c>
      <c r="L10527" s="11">
        <f t="shared" si="989"/>
        <v>1968</v>
      </c>
      <c r="M10527" t="str">
        <f>VLOOKUP(C10527,[1]!Location_Data[#Data],2,0)</f>
        <v>Fresno</v>
      </c>
      <c r="N10527" t="str">
        <f>VLOOKUP(D10527,[1]!Salespeople_Data[#Data],2,0)</f>
        <v>Patrick Ruiz</v>
      </c>
      <c r="O10527" t="str">
        <f>VLOOKUP(E10527,[1]!Customer_Data[#Data],2,0)</f>
        <v>Arthur Reid</v>
      </c>
      <c r="P10527" s="15">
        <f t="shared" si="984"/>
        <v>7</v>
      </c>
      <c r="Q10527">
        <f t="shared" si="985"/>
        <v>7</v>
      </c>
      <c r="R10527">
        <f t="shared" si="986"/>
        <v>2019</v>
      </c>
    </row>
    <row r="10528" spans="1:18" x14ac:dyDescent="0.25">
      <c r="A10528" s="6" t="s">
        <v>11554</v>
      </c>
      <c r="B10528" s="6" t="s">
        <v>600</v>
      </c>
      <c r="C10528" s="6" t="s">
        <v>135</v>
      </c>
      <c r="D10528" s="6" t="s">
        <v>10</v>
      </c>
      <c r="E10528" s="6" t="s">
        <v>2305</v>
      </c>
      <c r="F10528" s="10">
        <v>43690</v>
      </c>
      <c r="G10528" s="6">
        <v>2</v>
      </c>
      <c r="H10528" s="11">
        <f>VLOOKUP(B10528,[1]!Product_Data[#Data],4,0)</f>
        <v>368</v>
      </c>
      <c r="I10528" s="11">
        <f>VLOOKUP(B10528,[1]!Product_Data[#Data],3,0)</f>
        <v>269</v>
      </c>
      <c r="J10528" s="11">
        <f t="shared" si="987"/>
        <v>538</v>
      </c>
      <c r="K10528" s="11">
        <f t="shared" si="988"/>
        <v>736</v>
      </c>
      <c r="L10528" s="11">
        <f t="shared" si="989"/>
        <v>198</v>
      </c>
      <c r="M10528" t="str">
        <f>VLOOKUP(C10528,[1]!Location_Data[#Data],2,0)</f>
        <v>Oxnard</v>
      </c>
      <c r="N10528" t="str">
        <f>VLOOKUP(D10528,[1]!Salespeople_Data[#Data],2,0)</f>
        <v>Justin Lynch</v>
      </c>
      <c r="O10528" t="str">
        <f>VLOOKUP(E10528,[1]!Customer_Data[#Data],2,0)</f>
        <v>Nicholas Hamilton</v>
      </c>
      <c r="P10528" s="15">
        <f t="shared" si="984"/>
        <v>3</v>
      </c>
      <c r="Q10528">
        <f t="shared" si="985"/>
        <v>8</v>
      </c>
      <c r="R10528">
        <f t="shared" si="986"/>
        <v>2019</v>
      </c>
    </row>
    <row r="10529" spans="1:18" x14ac:dyDescent="0.25">
      <c r="A10529" s="6" t="s">
        <v>11555</v>
      </c>
      <c r="B10529" s="6" t="s">
        <v>560</v>
      </c>
      <c r="C10529" s="6" t="s">
        <v>24</v>
      </c>
      <c r="D10529" s="6" t="s">
        <v>264</v>
      </c>
      <c r="E10529" s="6" t="s">
        <v>2420</v>
      </c>
      <c r="F10529" s="10">
        <v>43467</v>
      </c>
      <c r="G10529" s="6">
        <v>1</v>
      </c>
      <c r="H10529" s="11">
        <f>VLOOKUP(B10529,[1]!Product_Data[#Data],4,0)</f>
        <v>1809</v>
      </c>
      <c r="I10529" s="11">
        <f>VLOOKUP(B10529,[1]!Product_Data[#Data],3,0)</f>
        <v>1067</v>
      </c>
      <c r="J10529" s="11">
        <f t="shared" si="987"/>
        <v>1067</v>
      </c>
      <c r="K10529" s="11">
        <f t="shared" si="988"/>
        <v>1809</v>
      </c>
      <c r="L10529" s="11">
        <f t="shared" si="989"/>
        <v>742</v>
      </c>
      <c r="M10529" t="str">
        <f>VLOOKUP(C10529,[1]!Location_Data[#Data],2,0)</f>
        <v>Lancaster</v>
      </c>
      <c r="N10529" t="str">
        <f>VLOOKUP(D10529,[1]!Salespeople_Data[#Data],2,0)</f>
        <v>Ernest Wheeler</v>
      </c>
      <c r="O10529" t="str">
        <f>VLOOKUP(E10529,[1]!Customer_Data[#Data],2,0)</f>
        <v>Shawn Ramos</v>
      </c>
      <c r="P10529" s="15">
        <f t="shared" si="984"/>
        <v>4</v>
      </c>
      <c r="Q10529">
        <f t="shared" si="985"/>
        <v>1</v>
      </c>
      <c r="R10529">
        <f t="shared" si="986"/>
        <v>2019</v>
      </c>
    </row>
    <row r="10530" spans="1:18" x14ac:dyDescent="0.25">
      <c r="A10530" s="6" t="s">
        <v>11556</v>
      </c>
      <c r="B10530" s="6" t="s">
        <v>325</v>
      </c>
      <c r="C10530" s="6" t="s">
        <v>48</v>
      </c>
      <c r="D10530" s="6" t="s">
        <v>413</v>
      </c>
      <c r="E10530" s="6" t="s">
        <v>646</v>
      </c>
      <c r="F10530" s="10">
        <v>43527</v>
      </c>
      <c r="G10530" s="6">
        <v>1</v>
      </c>
      <c r="H10530" s="11">
        <f>VLOOKUP(B10530,[1]!Product_Data[#Data],4,0)</f>
        <v>1526</v>
      </c>
      <c r="I10530" s="11">
        <f>VLOOKUP(B10530,[1]!Product_Data[#Data],3,0)</f>
        <v>1251</v>
      </c>
      <c r="J10530" s="11">
        <f t="shared" si="987"/>
        <v>1251</v>
      </c>
      <c r="K10530" s="11">
        <f t="shared" si="988"/>
        <v>1526</v>
      </c>
      <c r="L10530" s="11">
        <f t="shared" si="989"/>
        <v>275</v>
      </c>
      <c r="M10530" t="str">
        <f>VLOOKUP(C10530,[1]!Location_Data[#Data],2,0)</f>
        <v>Rialto</v>
      </c>
      <c r="N10530" t="str">
        <f>VLOOKUP(D10530,[1]!Salespeople_Data[#Data],2,0)</f>
        <v>Kenneth Bradley</v>
      </c>
      <c r="O10530" t="str">
        <f>VLOOKUP(E10530,[1]!Customer_Data[#Data],2,0)</f>
        <v>Alan Gomez</v>
      </c>
      <c r="P10530" s="15">
        <f t="shared" si="984"/>
        <v>1</v>
      </c>
      <c r="Q10530">
        <f t="shared" si="985"/>
        <v>3</v>
      </c>
      <c r="R10530">
        <f t="shared" si="986"/>
        <v>2019</v>
      </c>
    </row>
    <row r="10531" spans="1:18" x14ac:dyDescent="0.25">
      <c r="A10531" s="6" t="s">
        <v>11557</v>
      </c>
      <c r="B10531" s="6" t="s">
        <v>152</v>
      </c>
      <c r="C10531" s="6" t="s">
        <v>349</v>
      </c>
      <c r="D10531" s="6" t="s">
        <v>191</v>
      </c>
      <c r="E10531" s="6" t="s">
        <v>2598</v>
      </c>
      <c r="F10531" s="10">
        <v>43501</v>
      </c>
      <c r="G10531" s="6">
        <v>1</v>
      </c>
      <c r="H10531" s="11">
        <f>VLOOKUP(B10531,[1]!Product_Data[#Data],4,0)</f>
        <v>951</v>
      </c>
      <c r="I10531" s="11">
        <f>VLOOKUP(B10531,[1]!Product_Data[#Data],3,0)</f>
        <v>504</v>
      </c>
      <c r="J10531" s="11">
        <f t="shared" si="987"/>
        <v>504</v>
      </c>
      <c r="K10531" s="11">
        <f t="shared" si="988"/>
        <v>951</v>
      </c>
      <c r="L10531" s="11">
        <f t="shared" si="989"/>
        <v>447</v>
      </c>
      <c r="M10531" t="str">
        <f>VLOOKUP(C10531,[1]!Location_Data[#Data],2,0)</f>
        <v>Santa Clara</v>
      </c>
      <c r="N10531" t="str">
        <f>VLOOKUP(D10531,[1]!Salespeople_Data[#Data],2,0)</f>
        <v>Robert Reed</v>
      </c>
      <c r="O10531" t="str">
        <f>VLOOKUP(E10531,[1]!Customer_Data[#Data],2,0)</f>
        <v>Jeffrey Phillips</v>
      </c>
      <c r="P10531" s="15">
        <f t="shared" si="984"/>
        <v>3</v>
      </c>
      <c r="Q10531">
        <f t="shared" si="985"/>
        <v>2</v>
      </c>
      <c r="R10531">
        <f t="shared" si="986"/>
        <v>2019</v>
      </c>
    </row>
    <row r="10532" spans="1:18" x14ac:dyDescent="0.25">
      <c r="A10532" s="6" t="s">
        <v>11558</v>
      </c>
      <c r="B10532" s="6" t="s">
        <v>200</v>
      </c>
      <c r="C10532" s="6" t="s">
        <v>377</v>
      </c>
      <c r="D10532" s="6" t="s">
        <v>250</v>
      </c>
      <c r="E10532" s="6" t="s">
        <v>1370</v>
      </c>
      <c r="F10532" s="10">
        <v>43604</v>
      </c>
      <c r="G10532" s="6">
        <v>2</v>
      </c>
      <c r="H10532" s="11">
        <f>VLOOKUP(B10532,[1]!Product_Data[#Data],4,0)</f>
        <v>315</v>
      </c>
      <c r="I10532" s="11">
        <f>VLOOKUP(B10532,[1]!Product_Data[#Data],3,0)</f>
        <v>208</v>
      </c>
      <c r="J10532" s="11">
        <f t="shared" si="987"/>
        <v>416</v>
      </c>
      <c r="K10532" s="11">
        <f t="shared" si="988"/>
        <v>630</v>
      </c>
      <c r="L10532" s="11">
        <f t="shared" si="989"/>
        <v>214</v>
      </c>
      <c r="M10532" t="str">
        <f>VLOOKUP(C10532,[1]!Location_Data[#Data],2,0)</f>
        <v>San Diego</v>
      </c>
      <c r="N10532" t="str">
        <f>VLOOKUP(D10532,[1]!Salespeople_Data[#Data],2,0)</f>
        <v>Martin Carr</v>
      </c>
      <c r="O10532" t="str">
        <f>VLOOKUP(E10532,[1]!Customer_Data[#Data],2,0)</f>
        <v>Jason Ross</v>
      </c>
      <c r="P10532" s="15">
        <f t="shared" si="984"/>
        <v>1</v>
      </c>
      <c r="Q10532">
        <f t="shared" si="985"/>
        <v>5</v>
      </c>
      <c r="R10532">
        <f t="shared" si="986"/>
        <v>2019</v>
      </c>
    </row>
    <row r="10533" spans="1:18" x14ac:dyDescent="0.25">
      <c r="A10533" s="6" t="s">
        <v>11559</v>
      </c>
      <c r="B10533" s="6" t="s">
        <v>114</v>
      </c>
      <c r="C10533" s="6" t="s">
        <v>140</v>
      </c>
      <c r="D10533" s="6" t="s">
        <v>80</v>
      </c>
      <c r="E10533" s="6" t="s">
        <v>1542</v>
      </c>
      <c r="F10533" s="10">
        <v>43746</v>
      </c>
      <c r="G10533" s="6">
        <v>1</v>
      </c>
      <c r="H10533" s="11">
        <f>VLOOKUP(B10533,[1]!Product_Data[#Data],4,0)</f>
        <v>545</v>
      </c>
      <c r="I10533" s="11">
        <f>VLOOKUP(B10533,[1]!Product_Data[#Data],3,0)</f>
        <v>425</v>
      </c>
      <c r="J10533" s="11">
        <f t="shared" si="987"/>
        <v>425</v>
      </c>
      <c r="K10533" s="11">
        <f t="shared" si="988"/>
        <v>545</v>
      </c>
      <c r="L10533" s="11">
        <f t="shared" si="989"/>
        <v>120</v>
      </c>
      <c r="M10533" t="str">
        <f>VLOOKUP(C10533,[1]!Location_Data[#Data],2,0)</f>
        <v>Salinas</v>
      </c>
      <c r="N10533" t="str">
        <f>VLOOKUP(D10533,[1]!Salespeople_Data[#Data],2,0)</f>
        <v>Henry Nelson</v>
      </c>
      <c r="O10533" t="str">
        <f>VLOOKUP(E10533,[1]!Customer_Data[#Data],2,0)</f>
        <v>Dennis Myers</v>
      </c>
      <c r="P10533" s="15">
        <f t="shared" si="984"/>
        <v>3</v>
      </c>
      <c r="Q10533">
        <f t="shared" si="985"/>
        <v>10</v>
      </c>
      <c r="R10533">
        <f t="shared" si="986"/>
        <v>2019</v>
      </c>
    </row>
    <row r="10534" spans="1:18" x14ac:dyDescent="0.25">
      <c r="A10534" s="6" t="s">
        <v>11560</v>
      </c>
      <c r="B10534" s="6" t="s">
        <v>99</v>
      </c>
      <c r="C10534" s="6" t="s">
        <v>458</v>
      </c>
      <c r="D10534" s="6" t="s">
        <v>25</v>
      </c>
      <c r="E10534" s="6" t="s">
        <v>797</v>
      </c>
      <c r="F10534" s="10">
        <v>43622</v>
      </c>
      <c r="G10534" s="6">
        <v>1</v>
      </c>
      <c r="H10534" s="11">
        <f>VLOOKUP(B10534,[1]!Product_Data[#Data],4,0)</f>
        <v>1708</v>
      </c>
      <c r="I10534" s="11">
        <f>VLOOKUP(B10534,[1]!Product_Data[#Data],3,0)</f>
        <v>871</v>
      </c>
      <c r="J10534" s="11">
        <f t="shared" si="987"/>
        <v>871</v>
      </c>
      <c r="K10534" s="11">
        <f t="shared" si="988"/>
        <v>1708</v>
      </c>
      <c r="L10534" s="11">
        <f t="shared" si="989"/>
        <v>837</v>
      </c>
      <c r="M10534" t="str">
        <f>VLOOKUP(C10534,[1]!Location_Data[#Data],2,0)</f>
        <v>Fontana</v>
      </c>
      <c r="N10534" t="str">
        <f>VLOOKUP(D10534,[1]!Salespeople_Data[#Data],2,0)</f>
        <v>Brian Davis</v>
      </c>
      <c r="O10534" t="str">
        <f>VLOOKUP(E10534,[1]!Customer_Data[#Data],2,0)</f>
        <v>Peter Meyer</v>
      </c>
      <c r="P10534" s="15">
        <f t="shared" si="984"/>
        <v>5</v>
      </c>
      <c r="Q10534">
        <f t="shared" si="985"/>
        <v>6</v>
      </c>
      <c r="R10534">
        <f t="shared" si="986"/>
        <v>2019</v>
      </c>
    </row>
    <row r="10535" spans="1:18" x14ac:dyDescent="0.25">
      <c r="A10535" s="6" t="s">
        <v>11561</v>
      </c>
      <c r="B10535" s="6" t="s">
        <v>440</v>
      </c>
      <c r="C10535" s="6" t="s">
        <v>249</v>
      </c>
      <c r="D10535" s="6" t="s">
        <v>250</v>
      </c>
      <c r="E10535" s="6" t="s">
        <v>2133</v>
      </c>
      <c r="F10535" s="10">
        <v>43569</v>
      </c>
      <c r="G10535" s="6">
        <v>1</v>
      </c>
      <c r="H10535" s="11">
        <f>VLOOKUP(B10535,[1]!Product_Data[#Data],4,0)</f>
        <v>800</v>
      </c>
      <c r="I10535" s="11">
        <f>VLOOKUP(B10535,[1]!Product_Data[#Data],3,0)</f>
        <v>536</v>
      </c>
      <c r="J10535" s="11">
        <f t="shared" si="987"/>
        <v>536</v>
      </c>
      <c r="K10535" s="11">
        <f t="shared" si="988"/>
        <v>800</v>
      </c>
      <c r="L10535" s="11">
        <f t="shared" si="989"/>
        <v>264</v>
      </c>
      <c r="M10535" t="str">
        <f>VLOOKUP(C10535,[1]!Location_Data[#Data],2,0)</f>
        <v>Roseville</v>
      </c>
      <c r="N10535" t="str">
        <f>VLOOKUP(D10535,[1]!Salespeople_Data[#Data],2,0)</f>
        <v>Martin Carr</v>
      </c>
      <c r="O10535" t="str">
        <f>VLOOKUP(E10535,[1]!Customer_Data[#Data],2,0)</f>
        <v>Willie Mason</v>
      </c>
      <c r="P10535" s="15">
        <f t="shared" si="984"/>
        <v>1</v>
      </c>
      <c r="Q10535">
        <f t="shared" si="985"/>
        <v>4</v>
      </c>
      <c r="R10535">
        <f t="shared" si="986"/>
        <v>2019</v>
      </c>
    </row>
    <row r="10536" spans="1:18" x14ac:dyDescent="0.25">
      <c r="A10536" s="6" t="s">
        <v>11562</v>
      </c>
      <c r="B10536" s="6" t="s">
        <v>194</v>
      </c>
      <c r="C10536" s="6" t="s">
        <v>596</v>
      </c>
      <c r="D10536" s="6" t="s">
        <v>212</v>
      </c>
      <c r="E10536" s="6" t="s">
        <v>772</v>
      </c>
      <c r="F10536" s="10">
        <v>43620</v>
      </c>
      <c r="G10536" s="6">
        <v>1</v>
      </c>
      <c r="H10536" s="11">
        <f>VLOOKUP(B10536,[1]!Product_Data[#Data],4,0)</f>
        <v>1278</v>
      </c>
      <c r="I10536" s="11">
        <f>VLOOKUP(B10536,[1]!Product_Data[#Data],3,0)</f>
        <v>665</v>
      </c>
      <c r="J10536" s="11">
        <f t="shared" si="987"/>
        <v>665</v>
      </c>
      <c r="K10536" s="11">
        <f t="shared" si="988"/>
        <v>1278</v>
      </c>
      <c r="L10536" s="11">
        <f t="shared" si="989"/>
        <v>613</v>
      </c>
      <c r="M10536" t="str">
        <f>VLOOKUP(C10536,[1]!Location_Data[#Data],2,0)</f>
        <v>Fremont</v>
      </c>
      <c r="N10536" t="str">
        <f>VLOOKUP(D10536,[1]!Salespeople_Data[#Data],2,0)</f>
        <v>Ronald Reed</v>
      </c>
      <c r="O10536" t="str">
        <f>VLOOKUP(E10536,[1]!Customer_Data[#Data],2,0)</f>
        <v>Antonio Green</v>
      </c>
      <c r="P10536" s="15">
        <f t="shared" si="984"/>
        <v>3</v>
      </c>
      <c r="Q10536">
        <f t="shared" si="985"/>
        <v>6</v>
      </c>
      <c r="R10536">
        <f t="shared" si="986"/>
        <v>2019</v>
      </c>
    </row>
    <row r="10537" spans="1:18" x14ac:dyDescent="0.25">
      <c r="A10537" s="6" t="s">
        <v>11563</v>
      </c>
      <c r="B10537" s="6" t="s">
        <v>38</v>
      </c>
      <c r="C10537" s="6" t="s">
        <v>272</v>
      </c>
      <c r="D10537" s="6" t="s">
        <v>269</v>
      </c>
      <c r="E10537" s="6" t="s">
        <v>1348</v>
      </c>
      <c r="F10537" s="10">
        <v>43648</v>
      </c>
      <c r="G10537" s="6">
        <v>2</v>
      </c>
      <c r="H10537" s="11">
        <f>VLOOKUP(B10537,[1]!Product_Data[#Data],4,0)</f>
        <v>2283</v>
      </c>
      <c r="I10537" s="11">
        <f>VLOOKUP(B10537,[1]!Product_Data[#Data],3,0)</f>
        <v>1484</v>
      </c>
      <c r="J10537" s="11">
        <f t="shared" si="987"/>
        <v>2968</v>
      </c>
      <c r="K10537" s="11">
        <f t="shared" si="988"/>
        <v>4566</v>
      </c>
      <c r="L10537" s="11">
        <f t="shared" si="989"/>
        <v>1598</v>
      </c>
      <c r="M10537" t="str">
        <f>VLOOKUP(C10537,[1]!Location_Data[#Data],2,0)</f>
        <v>Torrance</v>
      </c>
      <c r="N10537" t="str">
        <f>VLOOKUP(D10537,[1]!Salespeople_Data[#Data],2,0)</f>
        <v>Kevin Butler</v>
      </c>
      <c r="O10537" t="str">
        <f>VLOOKUP(E10537,[1]!Customer_Data[#Data],2,0)</f>
        <v>Timothy Howard</v>
      </c>
      <c r="P10537" s="15">
        <f t="shared" si="984"/>
        <v>3</v>
      </c>
      <c r="Q10537">
        <f t="shared" si="985"/>
        <v>7</v>
      </c>
      <c r="R10537">
        <f t="shared" si="986"/>
        <v>2019</v>
      </c>
    </row>
    <row r="10538" spans="1:18" x14ac:dyDescent="0.25">
      <c r="A10538" s="6" t="s">
        <v>11564</v>
      </c>
      <c r="B10538" s="6" t="s">
        <v>752</v>
      </c>
      <c r="C10538" s="6" t="s">
        <v>527</v>
      </c>
      <c r="D10538" s="6" t="s">
        <v>136</v>
      </c>
      <c r="E10538" s="6" t="s">
        <v>681</v>
      </c>
      <c r="F10538" s="10">
        <v>43727</v>
      </c>
      <c r="G10538" s="6">
        <v>3</v>
      </c>
      <c r="H10538" s="11">
        <f>VLOOKUP(B10538,[1]!Product_Data[#Data],4,0)</f>
        <v>95</v>
      </c>
      <c r="I10538" s="11">
        <f>VLOOKUP(B10538,[1]!Product_Data[#Data],3,0)</f>
        <v>61</v>
      </c>
      <c r="J10538" s="11">
        <f t="shared" si="987"/>
        <v>183</v>
      </c>
      <c r="K10538" s="11">
        <f t="shared" si="988"/>
        <v>285</v>
      </c>
      <c r="L10538" s="11">
        <f t="shared" si="989"/>
        <v>102</v>
      </c>
      <c r="M10538" t="str">
        <f>VLOOKUP(C10538,[1]!Location_Data[#Data],2,0)</f>
        <v>Stockton</v>
      </c>
      <c r="N10538" t="str">
        <f>VLOOKUP(D10538,[1]!Salespeople_Data[#Data],2,0)</f>
        <v>Clarence Fox</v>
      </c>
      <c r="O10538" t="str">
        <f>VLOOKUP(E10538,[1]!Customer_Data[#Data],2,0)</f>
        <v>Benjamin Jacobs</v>
      </c>
      <c r="P10538" s="15">
        <f t="shared" si="984"/>
        <v>5</v>
      </c>
      <c r="Q10538">
        <f t="shared" si="985"/>
        <v>9</v>
      </c>
      <c r="R10538">
        <f t="shared" si="986"/>
        <v>2019</v>
      </c>
    </row>
    <row r="10539" spans="1:18" x14ac:dyDescent="0.25">
      <c r="A10539" s="6" t="s">
        <v>11565</v>
      </c>
      <c r="B10539" s="6" t="s">
        <v>569</v>
      </c>
      <c r="C10539" s="6" t="s">
        <v>268</v>
      </c>
      <c r="D10539" s="6" t="s">
        <v>111</v>
      </c>
      <c r="E10539" s="6" t="s">
        <v>1904</v>
      </c>
      <c r="F10539" s="10">
        <v>43644</v>
      </c>
      <c r="G10539" s="6">
        <v>2</v>
      </c>
      <c r="H10539" s="11">
        <f>VLOOKUP(B10539,[1]!Product_Data[#Data],4,0)</f>
        <v>1178</v>
      </c>
      <c r="I10539" s="11">
        <f>VLOOKUP(B10539,[1]!Product_Data[#Data],3,0)</f>
        <v>683</v>
      </c>
      <c r="J10539" s="11">
        <f t="shared" si="987"/>
        <v>1366</v>
      </c>
      <c r="K10539" s="11">
        <f t="shared" si="988"/>
        <v>2356</v>
      </c>
      <c r="L10539" s="11">
        <f t="shared" si="989"/>
        <v>990</v>
      </c>
      <c r="M10539" t="str">
        <f>VLOOKUP(C10539,[1]!Location_Data[#Data],2,0)</f>
        <v>Murrieta</v>
      </c>
      <c r="N10539" t="str">
        <f>VLOOKUP(D10539,[1]!Salespeople_Data[#Data],2,0)</f>
        <v>Ryan Welch</v>
      </c>
      <c r="O10539" t="str">
        <f>VLOOKUP(E10539,[1]!Customer_Data[#Data],2,0)</f>
        <v>Ernest Rivera</v>
      </c>
      <c r="P10539" s="15">
        <f t="shared" si="984"/>
        <v>6</v>
      </c>
      <c r="Q10539">
        <f t="shared" si="985"/>
        <v>6</v>
      </c>
      <c r="R10539">
        <f t="shared" si="986"/>
        <v>2019</v>
      </c>
    </row>
    <row r="10540" spans="1:18" x14ac:dyDescent="0.25">
      <c r="A10540" s="6" t="s">
        <v>11566</v>
      </c>
      <c r="B10540" s="6" t="s">
        <v>164</v>
      </c>
      <c r="C10540" s="6" t="s">
        <v>105</v>
      </c>
      <c r="D10540" s="6" t="s">
        <v>212</v>
      </c>
      <c r="E10540" s="6" t="s">
        <v>922</v>
      </c>
      <c r="F10540" s="10">
        <v>43529</v>
      </c>
      <c r="G10540" s="6">
        <v>1</v>
      </c>
      <c r="H10540" s="11">
        <f>VLOOKUP(B10540,[1]!Product_Data[#Data],4,0)</f>
        <v>637</v>
      </c>
      <c r="I10540" s="11">
        <f>VLOOKUP(B10540,[1]!Product_Data[#Data],3,0)</f>
        <v>389</v>
      </c>
      <c r="J10540" s="11">
        <f t="shared" si="987"/>
        <v>389</v>
      </c>
      <c r="K10540" s="11">
        <f t="shared" si="988"/>
        <v>637</v>
      </c>
      <c r="L10540" s="11">
        <f t="shared" si="989"/>
        <v>248</v>
      </c>
      <c r="M10540" t="str">
        <f>VLOOKUP(C10540,[1]!Location_Data[#Data],2,0)</f>
        <v>Daly City</v>
      </c>
      <c r="N10540" t="str">
        <f>VLOOKUP(D10540,[1]!Salespeople_Data[#Data],2,0)</f>
        <v>Ronald Reed</v>
      </c>
      <c r="O10540" t="str">
        <f>VLOOKUP(E10540,[1]!Customer_Data[#Data],2,0)</f>
        <v>David Mendoza</v>
      </c>
      <c r="P10540" s="15">
        <f t="shared" si="984"/>
        <v>3</v>
      </c>
      <c r="Q10540">
        <f t="shared" si="985"/>
        <v>3</v>
      </c>
      <c r="R10540">
        <f t="shared" si="986"/>
        <v>2019</v>
      </c>
    </row>
    <row r="10541" spans="1:18" x14ac:dyDescent="0.25">
      <c r="A10541" s="6" t="s">
        <v>11567</v>
      </c>
      <c r="B10541" s="6" t="s">
        <v>83</v>
      </c>
      <c r="C10541" s="6" t="s">
        <v>316</v>
      </c>
      <c r="D10541" s="6" t="s">
        <v>165</v>
      </c>
      <c r="E10541" s="6" t="s">
        <v>2473</v>
      </c>
      <c r="F10541" s="10">
        <v>43548</v>
      </c>
      <c r="G10541" s="6">
        <v>3</v>
      </c>
      <c r="H10541" s="11">
        <f>VLOOKUP(B10541,[1]!Product_Data[#Data],4,0)</f>
        <v>1972</v>
      </c>
      <c r="I10541" s="11">
        <f>VLOOKUP(B10541,[1]!Product_Data[#Data],3,0)</f>
        <v>1321</v>
      </c>
      <c r="J10541" s="11">
        <f t="shared" si="987"/>
        <v>3963</v>
      </c>
      <c r="K10541" s="11">
        <f t="shared" si="988"/>
        <v>5916</v>
      </c>
      <c r="L10541" s="11">
        <f t="shared" si="989"/>
        <v>1953</v>
      </c>
      <c r="M10541" t="str">
        <f>VLOOKUP(C10541,[1]!Location_Data[#Data],2,0)</f>
        <v>East Los Angeles</v>
      </c>
      <c r="N10541" t="str">
        <f>VLOOKUP(D10541,[1]!Salespeople_Data[#Data],2,0)</f>
        <v>Joe Sims</v>
      </c>
      <c r="O10541" t="str">
        <f>VLOOKUP(E10541,[1]!Customer_Data[#Data],2,0)</f>
        <v>Thomas Duncan</v>
      </c>
      <c r="P10541" s="15">
        <f t="shared" si="984"/>
        <v>1</v>
      </c>
      <c r="Q10541">
        <f t="shared" si="985"/>
        <v>3</v>
      </c>
      <c r="R10541">
        <f t="shared" si="986"/>
        <v>2019</v>
      </c>
    </row>
    <row r="10542" spans="1:18" x14ac:dyDescent="0.25">
      <c r="A10542" s="6" t="s">
        <v>11568</v>
      </c>
      <c r="B10542" s="6" t="s">
        <v>33</v>
      </c>
      <c r="C10542" s="6" t="s">
        <v>135</v>
      </c>
      <c r="D10542" s="6" t="s">
        <v>101</v>
      </c>
      <c r="E10542" s="6" t="s">
        <v>594</v>
      </c>
      <c r="F10542" s="10">
        <v>43704</v>
      </c>
      <c r="G10542" s="6">
        <v>1</v>
      </c>
      <c r="H10542" s="11">
        <f>VLOOKUP(B10542,[1]!Product_Data[#Data],4,0)</f>
        <v>1582</v>
      </c>
      <c r="I10542" s="11">
        <f>VLOOKUP(B10542,[1]!Product_Data[#Data],3,0)</f>
        <v>1234</v>
      </c>
      <c r="J10542" s="11">
        <f t="shared" si="987"/>
        <v>1234</v>
      </c>
      <c r="K10542" s="11">
        <f t="shared" si="988"/>
        <v>1582</v>
      </c>
      <c r="L10542" s="11">
        <f t="shared" si="989"/>
        <v>348</v>
      </c>
      <c r="M10542" t="str">
        <f>VLOOKUP(C10542,[1]!Location_Data[#Data],2,0)</f>
        <v>Oxnard</v>
      </c>
      <c r="N10542" t="str">
        <f>VLOOKUP(D10542,[1]!Salespeople_Data[#Data],2,0)</f>
        <v>Scott Clark</v>
      </c>
      <c r="O10542" t="str">
        <f>VLOOKUP(E10542,[1]!Customer_Data[#Data],2,0)</f>
        <v>Henry Andrews</v>
      </c>
      <c r="P10542" s="15">
        <f t="shared" si="984"/>
        <v>3</v>
      </c>
      <c r="Q10542">
        <f t="shared" si="985"/>
        <v>8</v>
      </c>
      <c r="R10542">
        <f t="shared" si="986"/>
        <v>2019</v>
      </c>
    </row>
    <row r="10543" spans="1:18" x14ac:dyDescent="0.25">
      <c r="A10543" s="6" t="s">
        <v>11569</v>
      </c>
      <c r="B10543" s="6" t="s">
        <v>144</v>
      </c>
      <c r="C10543" s="6" t="s">
        <v>377</v>
      </c>
      <c r="D10543" s="6" t="s">
        <v>111</v>
      </c>
      <c r="E10543" s="6" t="s">
        <v>1880</v>
      </c>
      <c r="F10543" s="10">
        <v>43592</v>
      </c>
      <c r="G10543" s="6">
        <v>1</v>
      </c>
      <c r="H10543" s="11">
        <f>VLOOKUP(B10543,[1]!Product_Data[#Data],4,0)</f>
        <v>2410</v>
      </c>
      <c r="I10543" s="11">
        <f>VLOOKUP(B10543,[1]!Product_Data[#Data],3,0)</f>
        <v>1518</v>
      </c>
      <c r="J10543" s="11">
        <f t="shared" si="987"/>
        <v>1518</v>
      </c>
      <c r="K10543" s="11">
        <f t="shared" si="988"/>
        <v>2410</v>
      </c>
      <c r="L10543" s="11">
        <f t="shared" si="989"/>
        <v>892</v>
      </c>
      <c r="M10543" t="str">
        <f>VLOOKUP(C10543,[1]!Location_Data[#Data],2,0)</f>
        <v>San Diego</v>
      </c>
      <c r="N10543" t="str">
        <f>VLOOKUP(D10543,[1]!Salespeople_Data[#Data],2,0)</f>
        <v>Ryan Welch</v>
      </c>
      <c r="O10543" t="str">
        <f>VLOOKUP(E10543,[1]!Customer_Data[#Data],2,0)</f>
        <v>Eugene Brooks</v>
      </c>
      <c r="P10543" s="15">
        <f t="shared" si="984"/>
        <v>3</v>
      </c>
      <c r="Q10543">
        <f t="shared" si="985"/>
        <v>5</v>
      </c>
      <c r="R10543">
        <f t="shared" si="986"/>
        <v>2019</v>
      </c>
    </row>
    <row r="10544" spans="1:18" x14ac:dyDescent="0.25">
      <c r="A10544" s="6" t="s">
        <v>11570</v>
      </c>
      <c r="B10544" s="6" t="s">
        <v>168</v>
      </c>
      <c r="C10544" s="6" t="s">
        <v>377</v>
      </c>
      <c r="D10544" s="6" t="s">
        <v>49</v>
      </c>
      <c r="E10544" s="6" t="s">
        <v>201</v>
      </c>
      <c r="F10544" s="10">
        <v>43681</v>
      </c>
      <c r="G10544" s="6">
        <v>1</v>
      </c>
      <c r="H10544" s="11">
        <f>VLOOKUP(B10544,[1]!Product_Data[#Data],4,0)</f>
        <v>112</v>
      </c>
      <c r="I10544" s="11">
        <f>VLOOKUP(B10544,[1]!Product_Data[#Data],3,0)</f>
        <v>90</v>
      </c>
      <c r="J10544" s="11">
        <f t="shared" si="987"/>
        <v>90</v>
      </c>
      <c r="K10544" s="11">
        <f t="shared" si="988"/>
        <v>112</v>
      </c>
      <c r="L10544" s="11">
        <f t="shared" si="989"/>
        <v>22</v>
      </c>
      <c r="M10544" t="str">
        <f>VLOOKUP(C10544,[1]!Location_Data[#Data],2,0)</f>
        <v>San Diego</v>
      </c>
      <c r="N10544" t="str">
        <f>VLOOKUP(D10544,[1]!Salespeople_Data[#Data],2,0)</f>
        <v>Walter Cook</v>
      </c>
      <c r="O10544" t="str">
        <f>VLOOKUP(E10544,[1]!Customer_Data[#Data],2,0)</f>
        <v>Antonio Diaz</v>
      </c>
      <c r="P10544" s="15">
        <f t="shared" si="984"/>
        <v>1</v>
      </c>
      <c r="Q10544">
        <f t="shared" si="985"/>
        <v>8</v>
      </c>
      <c r="R10544">
        <f t="shared" si="986"/>
        <v>2019</v>
      </c>
    </row>
    <row r="10545" spans="1:18" x14ac:dyDescent="0.25">
      <c r="A10545" s="6" t="s">
        <v>11571</v>
      </c>
      <c r="B10545" s="6" t="s">
        <v>383</v>
      </c>
      <c r="C10545" s="6" t="s">
        <v>204</v>
      </c>
      <c r="D10545" s="6" t="s">
        <v>146</v>
      </c>
      <c r="E10545" s="6" t="s">
        <v>726</v>
      </c>
      <c r="F10545" s="10">
        <v>43606</v>
      </c>
      <c r="G10545" s="6">
        <v>1</v>
      </c>
      <c r="H10545" s="11">
        <f>VLOOKUP(B10545,[1]!Product_Data[#Data],4,0)</f>
        <v>1494</v>
      </c>
      <c r="I10545" s="11">
        <f>VLOOKUP(B10545,[1]!Product_Data[#Data],3,0)</f>
        <v>971</v>
      </c>
      <c r="J10545" s="11">
        <f t="shared" si="987"/>
        <v>971</v>
      </c>
      <c r="K10545" s="11">
        <f t="shared" si="988"/>
        <v>1494</v>
      </c>
      <c r="L10545" s="11">
        <f t="shared" si="989"/>
        <v>523</v>
      </c>
      <c r="M10545" t="str">
        <f>VLOOKUP(C10545,[1]!Location_Data[#Data],2,0)</f>
        <v>Corona</v>
      </c>
      <c r="N10545" t="str">
        <f>VLOOKUP(D10545,[1]!Salespeople_Data[#Data],2,0)</f>
        <v>Carl Elliott</v>
      </c>
      <c r="O10545" t="str">
        <f>VLOOKUP(E10545,[1]!Customer_Data[#Data],2,0)</f>
        <v>Phillip Tucker</v>
      </c>
      <c r="P10545" s="15">
        <f t="shared" si="984"/>
        <v>3</v>
      </c>
      <c r="Q10545">
        <f t="shared" si="985"/>
        <v>5</v>
      </c>
      <c r="R10545">
        <f t="shared" si="986"/>
        <v>2019</v>
      </c>
    </row>
    <row r="10546" spans="1:18" x14ac:dyDescent="0.25">
      <c r="A10546" s="6" t="s">
        <v>11572</v>
      </c>
      <c r="B10546" s="6" t="s">
        <v>752</v>
      </c>
      <c r="C10546" s="6" t="s">
        <v>29</v>
      </c>
      <c r="D10546" s="6" t="s">
        <v>447</v>
      </c>
      <c r="E10546" s="6" t="s">
        <v>21</v>
      </c>
      <c r="F10546" s="10">
        <v>43589</v>
      </c>
      <c r="G10546" s="6">
        <v>4</v>
      </c>
      <c r="H10546" s="11">
        <f>VLOOKUP(B10546,[1]!Product_Data[#Data],4,0)</f>
        <v>95</v>
      </c>
      <c r="I10546" s="11">
        <f>VLOOKUP(B10546,[1]!Product_Data[#Data],3,0)</f>
        <v>61</v>
      </c>
      <c r="J10546" s="11">
        <f t="shared" si="987"/>
        <v>244</v>
      </c>
      <c r="K10546" s="11">
        <f t="shared" si="988"/>
        <v>380</v>
      </c>
      <c r="L10546" s="11">
        <f t="shared" si="989"/>
        <v>136</v>
      </c>
      <c r="M10546" t="str">
        <f>VLOOKUP(C10546,[1]!Location_Data[#Data],2,0)</f>
        <v>Santa Ana</v>
      </c>
      <c r="N10546" t="str">
        <f>VLOOKUP(D10546,[1]!Salespeople_Data[#Data],2,0)</f>
        <v>Howard Sims</v>
      </c>
      <c r="O10546" t="str">
        <f>VLOOKUP(E10546,[1]!Customer_Data[#Data],2,0)</f>
        <v>Jesse Graham</v>
      </c>
      <c r="P10546" s="15">
        <f t="shared" si="984"/>
        <v>7</v>
      </c>
      <c r="Q10546">
        <f t="shared" si="985"/>
        <v>5</v>
      </c>
      <c r="R10546">
        <f t="shared" si="986"/>
        <v>2019</v>
      </c>
    </row>
    <row r="10547" spans="1:18" x14ac:dyDescent="0.25">
      <c r="A10547" s="6" t="s">
        <v>11573</v>
      </c>
      <c r="B10547" s="6" t="s">
        <v>340</v>
      </c>
      <c r="C10547" s="6" t="s">
        <v>70</v>
      </c>
      <c r="D10547" s="6" t="s">
        <v>40</v>
      </c>
      <c r="E10547" s="6" t="s">
        <v>2099</v>
      </c>
      <c r="F10547" s="10">
        <v>43623</v>
      </c>
      <c r="G10547" s="6">
        <v>2</v>
      </c>
      <c r="H10547" s="11">
        <f>VLOOKUP(B10547,[1]!Product_Data[#Data],4,0)</f>
        <v>1967</v>
      </c>
      <c r="I10547" s="11">
        <f>VLOOKUP(B10547,[1]!Product_Data[#Data],3,0)</f>
        <v>1397</v>
      </c>
      <c r="J10547" s="11">
        <f t="shared" si="987"/>
        <v>2794</v>
      </c>
      <c r="K10547" s="11">
        <f t="shared" si="988"/>
        <v>3934</v>
      </c>
      <c r="L10547" s="11">
        <f t="shared" si="989"/>
        <v>1140</v>
      </c>
      <c r="M10547" t="str">
        <f>VLOOKUP(C10547,[1]!Location_Data[#Data],2,0)</f>
        <v>Clovis</v>
      </c>
      <c r="N10547" t="str">
        <f>VLOOKUP(D10547,[1]!Salespeople_Data[#Data],2,0)</f>
        <v>Brian Hansen</v>
      </c>
      <c r="O10547" t="str">
        <f>VLOOKUP(E10547,[1]!Customer_Data[#Data],2,0)</f>
        <v>Eugene Hunter</v>
      </c>
      <c r="P10547" s="15">
        <f t="shared" si="984"/>
        <v>6</v>
      </c>
      <c r="Q10547">
        <f t="shared" si="985"/>
        <v>6</v>
      </c>
      <c r="R10547">
        <f t="shared" si="986"/>
        <v>2019</v>
      </c>
    </row>
    <row r="10548" spans="1:18" x14ac:dyDescent="0.25">
      <c r="A10548" s="6" t="s">
        <v>11574</v>
      </c>
      <c r="B10548" s="6" t="s">
        <v>245</v>
      </c>
      <c r="C10548" s="6" t="s">
        <v>242</v>
      </c>
      <c r="D10548" s="6" t="s">
        <v>136</v>
      </c>
      <c r="E10548" s="6" t="s">
        <v>142</v>
      </c>
      <c r="F10548" s="10">
        <v>43828</v>
      </c>
      <c r="G10548" s="6">
        <v>1</v>
      </c>
      <c r="H10548" s="11">
        <f>VLOOKUP(B10548,[1]!Product_Data[#Data],4,0)</f>
        <v>818</v>
      </c>
      <c r="I10548" s="11">
        <f>VLOOKUP(B10548,[1]!Product_Data[#Data],3,0)</f>
        <v>450</v>
      </c>
      <c r="J10548" s="11">
        <f t="shared" si="987"/>
        <v>450</v>
      </c>
      <c r="K10548" s="11">
        <f t="shared" si="988"/>
        <v>818</v>
      </c>
      <c r="L10548" s="11">
        <f t="shared" si="989"/>
        <v>368</v>
      </c>
      <c r="M10548" t="str">
        <f>VLOOKUP(C10548,[1]!Location_Data[#Data],2,0)</f>
        <v>Downey</v>
      </c>
      <c r="N10548" t="str">
        <f>VLOOKUP(D10548,[1]!Salespeople_Data[#Data],2,0)</f>
        <v>Clarence Fox</v>
      </c>
      <c r="O10548" t="str">
        <f>VLOOKUP(E10548,[1]!Customer_Data[#Data],2,0)</f>
        <v>Joshua Romero</v>
      </c>
      <c r="P10548" s="15">
        <f t="shared" si="984"/>
        <v>1</v>
      </c>
      <c r="Q10548">
        <f t="shared" si="985"/>
        <v>12</v>
      </c>
      <c r="R10548">
        <f t="shared" si="986"/>
        <v>2019</v>
      </c>
    </row>
    <row r="10549" spans="1:18" x14ac:dyDescent="0.25">
      <c r="A10549" s="6" t="s">
        <v>11575</v>
      </c>
      <c r="B10549" s="6" t="s">
        <v>210</v>
      </c>
      <c r="C10549" s="6" t="s">
        <v>62</v>
      </c>
      <c r="D10549" s="6" t="s">
        <v>96</v>
      </c>
      <c r="E10549" s="6" t="s">
        <v>1972</v>
      </c>
      <c r="F10549" s="10">
        <v>43754</v>
      </c>
      <c r="G10549" s="6">
        <v>1</v>
      </c>
      <c r="H10549" s="11">
        <f>VLOOKUP(B10549,[1]!Product_Data[#Data],4,0)</f>
        <v>458</v>
      </c>
      <c r="I10549" s="11">
        <f>VLOOKUP(B10549,[1]!Product_Data[#Data],3,0)</f>
        <v>376</v>
      </c>
      <c r="J10549" s="11">
        <f t="shared" si="987"/>
        <v>376</v>
      </c>
      <c r="K10549" s="11">
        <f t="shared" si="988"/>
        <v>458</v>
      </c>
      <c r="L10549" s="11">
        <f t="shared" si="989"/>
        <v>82</v>
      </c>
      <c r="M10549" t="str">
        <f>VLOOKUP(C10549,[1]!Location_Data[#Data],2,0)</f>
        <v>Fairfield</v>
      </c>
      <c r="N10549" t="str">
        <f>VLOOKUP(D10549,[1]!Salespeople_Data[#Data],2,0)</f>
        <v>Brian Thomas</v>
      </c>
      <c r="O10549" t="str">
        <f>VLOOKUP(E10549,[1]!Customer_Data[#Data],2,0)</f>
        <v>Frank Ortiz</v>
      </c>
      <c r="P10549" s="15">
        <f t="shared" si="984"/>
        <v>4</v>
      </c>
      <c r="Q10549">
        <f t="shared" si="985"/>
        <v>10</v>
      </c>
      <c r="R10549">
        <f t="shared" si="986"/>
        <v>2019</v>
      </c>
    </row>
    <row r="10550" spans="1:18" x14ac:dyDescent="0.25">
      <c r="A10550" s="6" t="s">
        <v>11576</v>
      </c>
      <c r="B10550" s="6" t="s">
        <v>125</v>
      </c>
      <c r="C10550" s="6" t="s">
        <v>224</v>
      </c>
      <c r="D10550" s="6" t="s">
        <v>40</v>
      </c>
      <c r="E10550" s="6" t="s">
        <v>910</v>
      </c>
      <c r="F10550" s="10">
        <v>43814</v>
      </c>
      <c r="G10550" s="6">
        <v>1</v>
      </c>
      <c r="H10550" s="11">
        <f>VLOOKUP(B10550,[1]!Product_Data[#Data],4,0)</f>
        <v>1826</v>
      </c>
      <c r="I10550" s="11">
        <f>VLOOKUP(B10550,[1]!Product_Data[#Data],3,0)</f>
        <v>1443</v>
      </c>
      <c r="J10550" s="11">
        <f t="shared" si="987"/>
        <v>1443</v>
      </c>
      <c r="K10550" s="11">
        <f t="shared" si="988"/>
        <v>1826</v>
      </c>
      <c r="L10550" s="11">
        <f t="shared" si="989"/>
        <v>383</v>
      </c>
      <c r="M10550" t="str">
        <f>VLOOKUP(C10550,[1]!Location_Data[#Data],2,0)</f>
        <v>Huntington Beach</v>
      </c>
      <c r="N10550" t="str">
        <f>VLOOKUP(D10550,[1]!Salespeople_Data[#Data],2,0)</f>
        <v>Brian Hansen</v>
      </c>
      <c r="O10550" t="str">
        <f>VLOOKUP(E10550,[1]!Customer_Data[#Data],2,0)</f>
        <v>Ralph Willis</v>
      </c>
      <c r="P10550" s="15">
        <f t="shared" si="984"/>
        <v>1</v>
      </c>
      <c r="Q10550">
        <f t="shared" si="985"/>
        <v>12</v>
      </c>
      <c r="R10550">
        <f t="shared" si="986"/>
        <v>2019</v>
      </c>
    </row>
    <row r="10551" spans="1:18" x14ac:dyDescent="0.25">
      <c r="A10551" s="6" t="s">
        <v>11577</v>
      </c>
      <c r="B10551" s="6" t="s">
        <v>43</v>
      </c>
      <c r="C10551" s="6" t="s">
        <v>52</v>
      </c>
      <c r="D10551" s="6" t="s">
        <v>216</v>
      </c>
      <c r="E10551" s="6" t="s">
        <v>543</v>
      </c>
      <c r="F10551" s="10">
        <v>43583</v>
      </c>
      <c r="G10551" s="6">
        <v>1</v>
      </c>
      <c r="H10551" s="11">
        <f>VLOOKUP(B10551,[1]!Product_Data[#Data],4,0)</f>
        <v>356</v>
      </c>
      <c r="I10551" s="11">
        <f>VLOOKUP(B10551,[1]!Product_Data[#Data],3,0)</f>
        <v>292</v>
      </c>
      <c r="J10551" s="11">
        <f t="shared" si="987"/>
        <v>292</v>
      </c>
      <c r="K10551" s="11">
        <f t="shared" si="988"/>
        <v>356</v>
      </c>
      <c r="L10551" s="11">
        <f t="shared" si="989"/>
        <v>64</v>
      </c>
      <c r="M10551" t="str">
        <f>VLOOKUP(C10551,[1]!Location_Data[#Data],2,0)</f>
        <v>Pasadena</v>
      </c>
      <c r="N10551" t="str">
        <f>VLOOKUP(D10551,[1]!Salespeople_Data[#Data],2,0)</f>
        <v>Ernest Wagner</v>
      </c>
      <c r="O10551" t="str">
        <f>VLOOKUP(E10551,[1]!Customer_Data[#Data],2,0)</f>
        <v>James Perkins</v>
      </c>
      <c r="P10551" s="15">
        <f t="shared" si="984"/>
        <v>1</v>
      </c>
      <c r="Q10551">
        <f t="shared" si="985"/>
        <v>4</v>
      </c>
      <c r="R10551">
        <f t="shared" si="986"/>
        <v>2019</v>
      </c>
    </row>
    <row r="10552" spans="1:18" x14ac:dyDescent="0.25">
      <c r="A10552" s="6" t="s">
        <v>11578</v>
      </c>
      <c r="B10552" s="6" t="s">
        <v>28</v>
      </c>
      <c r="C10552" s="6" t="s">
        <v>512</v>
      </c>
      <c r="D10552" s="6" t="s">
        <v>71</v>
      </c>
      <c r="E10552" s="6" t="s">
        <v>3193</v>
      </c>
      <c r="F10552" s="10">
        <v>43515</v>
      </c>
      <c r="G10552" s="6">
        <v>1</v>
      </c>
      <c r="H10552" s="11">
        <f>VLOOKUP(B10552,[1]!Product_Data[#Data],4,0)</f>
        <v>684</v>
      </c>
      <c r="I10552" s="11">
        <f>VLOOKUP(B10552,[1]!Product_Data[#Data],3,0)</f>
        <v>561</v>
      </c>
      <c r="J10552" s="11">
        <f t="shared" si="987"/>
        <v>561</v>
      </c>
      <c r="K10552" s="11">
        <f t="shared" si="988"/>
        <v>684</v>
      </c>
      <c r="L10552" s="11">
        <f t="shared" si="989"/>
        <v>123</v>
      </c>
      <c r="M10552" t="str">
        <f>VLOOKUP(C10552,[1]!Location_Data[#Data],2,0)</f>
        <v>Long Beach</v>
      </c>
      <c r="N10552" t="str">
        <f>VLOOKUP(D10552,[1]!Salespeople_Data[#Data],2,0)</f>
        <v>Gary Rodriguez</v>
      </c>
      <c r="O10552" t="str">
        <f>VLOOKUP(E10552,[1]!Customer_Data[#Data],2,0)</f>
        <v>Bruce Hamilton</v>
      </c>
      <c r="P10552" s="15">
        <f t="shared" si="984"/>
        <v>3</v>
      </c>
      <c r="Q10552">
        <f t="shared" si="985"/>
        <v>2</v>
      </c>
      <c r="R10552">
        <f t="shared" si="986"/>
        <v>2019</v>
      </c>
    </row>
    <row r="10553" spans="1:18" x14ac:dyDescent="0.25">
      <c r="A10553" s="6" t="s">
        <v>11579</v>
      </c>
      <c r="B10553" s="6" t="s">
        <v>13</v>
      </c>
      <c r="C10553" s="6" t="s">
        <v>39</v>
      </c>
      <c r="D10553" s="6" t="s">
        <v>91</v>
      </c>
      <c r="E10553" s="6" t="s">
        <v>1784</v>
      </c>
      <c r="F10553" s="10">
        <v>43815</v>
      </c>
      <c r="G10553" s="6">
        <v>3</v>
      </c>
      <c r="H10553" s="11">
        <f>VLOOKUP(B10553,[1]!Product_Data[#Data],4,0)</f>
        <v>1022</v>
      </c>
      <c r="I10553" s="11">
        <f>VLOOKUP(B10553,[1]!Product_Data[#Data],3,0)</f>
        <v>818</v>
      </c>
      <c r="J10553" s="11">
        <f t="shared" si="987"/>
        <v>2454</v>
      </c>
      <c r="K10553" s="11">
        <f t="shared" si="988"/>
        <v>3066</v>
      </c>
      <c r="L10553" s="11">
        <f t="shared" si="989"/>
        <v>612</v>
      </c>
      <c r="M10553" t="str">
        <f>VLOOKUP(C10553,[1]!Location_Data[#Data],2,0)</f>
        <v>Oceanside</v>
      </c>
      <c r="N10553" t="str">
        <f>VLOOKUP(D10553,[1]!Salespeople_Data[#Data],2,0)</f>
        <v>Howard Gardner</v>
      </c>
      <c r="O10553" t="str">
        <f>VLOOKUP(E10553,[1]!Customer_Data[#Data],2,0)</f>
        <v>Louis White</v>
      </c>
      <c r="P10553" s="15">
        <f t="shared" si="984"/>
        <v>2</v>
      </c>
      <c r="Q10553">
        <f t="shared" si="985"/>
        <v>12</v>
      </c>
      <c r="R10553">
        <f t="shared" si="986"/>
        <v>2019</v>
      </c>
    </row>
    <row r="10554" spans="1:18" x14ac:dyDescent="0.25">
      <c r="A10554" s="6" t="s">
        <v>11580</v>
      </c>
      <c r="B10554" s="6" t="s">
        <v>400</v>
      </c>
      <c r="C10554" s="6" t="s">
        <v>331</v>
      </c>
      <c r="D10554" s="6" t="s">
        <v>298</v>
      </c>
      <c r="E10554" s="6" t="s">
        <v>363</v>
      </c>
      <c r="F10554" s="10">
        <v>43720</v>
      </c>
      <c r="G10554" s="6">
        <v>4</v>
      </c>
      <c r="H10554" s="11">
        <f>VLOOKUP(B10554,[1]!Product_Data[#Data],4,0)</f>
        <v>886</v>
      </c>
      <c r="I10554" s="11">
        <f>VLOOKUP(B10554,[1]!Product_Data[#Data],3,0)</f>
        <v>478</v>
      </c>
      <c r="J10554" s="11">
        <f t="shared" si="987"/>
        <v>1912</v>
      </c>
      <c r="K10554" s="11">
        <f t="shared" si="988"/>
        <v>3544</v>
      </c>
      <c r="L10554" s="11">
        <f t="shared" si="989"/>
        <v>1632</v>
      </c>
      <c r="M10554" t="str">
        <f>VLOOKUP(C10554,[1]!Location_Data[#Data],2,0)</f>
        <v>Sunnyvale</v>
      </c>
      <c r="N10554" t="str">
        <f>VLOOKUP(D10554,[1]!Salespeople_Data[#Data],2,0)</f>
        <v>Kenneth Fields</v>
      </c>
      <c r="O10554" t="str">
        <f>VLOOKUP(E10554,[1]!Customer_Data[#Data],2,0)</f>
        <v>Robert Carr</v>
      </c>
      <c r="P10554" s="15">
        <f t="shared" si="984"/>
        <v>5</v>
      </c>
      <c r="Q10554">
        <f t="shared" si="985"/>
        <v>9</v>
      </c>
      <c r="R10554">
        <f t="shared" si="986"/>
        <v>2019</v>
      </c>
    </row>
    <row r="10555" spans="1:18" x14ac:dyDescent="0.25">
      <c r="A10555" s="6" t="s">
        <v>11581</v>
      </c>
      <c r="B10555" s="6" t="s">
        <v>252</v>
      </c>
      <c r="C10555" s="6" t="s">
        <v>302</v>
      </c>
      <c r="D10555" s="6" t="s">
        <v>87</v>
      </c>
      <c r="E10555" s="6" t="s">
        <v>683</v>
      </c>
      <c r="F10555" s="10">
        <v>43755</v>
      </c>
      <c r="G10555" s="6">
        <v>1</v>
      </c>
      <c r="H10555" s="11">
        <f>VLOOKUP(B10555,[1]!Product_Data[#Data],4,0)</f>
        <v>1899</v>
      </c>
      <c r="I10555" s="11">
        <f>VLOOKUP(B10555,[1]!Product_Data[#Data],3,0)</f>
        <v>1044</v>
      </c>
      <c r="J10555" s="11">
        <f t="shared" si="987"/>
        <v>1044</v>
      </c>
      <c r="K10555" s="11">
        <f t="shared" si="988"/>
        <v>1899</v>
      </c>
      <c r="L10555" s="11">
        <f t="shared" si="989"/>
        <v>855</v>
      </c>
      <c r="M10555" t="str">
        <f>VLOOKUP(C10555,[1]!Location_Data[#Data],2,0)</f>
        <v>Santa Rosa</v>
      </c>
      <c r="N10555" t="str">
        <f>VLOOKUP(D10555,[1]!Salespeople_Data[#Data],2,0)</f>
        <v>Martin Perry</v>
      </c>
      <c r="O10555" t="str">
        <f>VLOOKUP(E10555,[1]!Customer_Data[#Data],2,0)</f>
        <v>Jonathan Freeman</v>
      </c>
      <c r="P10555" s="15">
        <f t="shared" si="984"/>
        <v>5</v>
      </c>
      <c r="Q10555">
        <f t="shared" si="985"/>
        <v>10</v>
      </c>
      <c r="R10555">
        <f t="shared" si="986"/>
        <v>2019</v>
      </c>
    </row>
    <row r="10556" spans="1:18" x14ac:dyDescent="0.25">
      <c r="A10556" s="6" t="s">
        <v>11582</v>
      </c>
      <c r="B10556" s="6" t="s">
        <v>412</v>
      </c>
      <c r="C10556" s="6" t="s">
        <v>436</v>
      </c>
      <c r="D10556" s="6" t="s">
        <v>191</v>
      </c>
      <c r="E10556" s="6" t="s">
        <v>585</v>
      </c>
      <c r="F10556" s="10">
        <v>43588</v>
      </c>
      <c r="G10556" s="6">
        <v>3</v>
      </c>
      <c r="H10556" s="11">
        <f>VLOOKUP(B10556,[1]!Product_Data[#Data],4,0)</f>
        <v>2396</v>
      </c>
      <c r="I10556" s="11">
        <f>VLOOKUP(B10556,[1]!Product_Data[#Data],3,0)</f>
        <v>1965</v>
      </c>
      <c r="J10556" s="11">
        <f t="shared" si="987"/>
        <v>5895</v>
      </c>
      <c r="K10556" s="11">
        <f t="shared" si="988"/>
        <v>7188</v>
      </c>
      <c r="L10556" s="11">
        <f t="shared" si="989"/>
        <v>1293</v>
      </c>
      <c r="M10556" t="str">
        <f>VLOOKUP(C10556,[1]!Location_Data[#Data],2,0)</f>
        <v>Jurupa Valley</v>
      </c>
      <c r="N10556" t="str">
        <f>VLOOKUP(D10556,[1]!Salespeople_Data[#Data],2,0)</f>
        <v>Robert Reed</v>
      </c>
      <c r="O10556" t="str">
        <f>VLOOKUP(E10556,[1]!Customer_Data[#Data],2,0)</f>
        <v>Anthony Berry</v>
      </c>
      <c r="P10556" s="15">
        <f t="shared" si="984"/>
        <v>6</v>
      </c>
      <c r="Q10556">
        <f t="shared" si="985"/>
        <v>5</v>
      </c>
      <c r="R10556">
        <f t="shared" si="986"/>
        <v>2019</v>
      </c>
    </row>
    <row r="10557" spans="1:18" x14ac:dyDescent="0.25">
      <c r="A10557" s="6" t="s">
        <v>11583</v>
      </c>
      <c r="B10557" s="6" t="s">
        <v>83</v>
      </c>
      <c r="C10557" s="6" t="s">
        <v>242</v>
      </c>
      <c r="D10557" s="6" t="s">
        <v>20</v>
      </c>
      <c r="E10557" s="6" t="s">
        <v>1447</v>
      </c>
      <c r="F10557" s="10">
        <v>43602</v>
      </c>
      <c r="G10557" s="6">
        <v>1</v>
      </c>
      <c r="H10557" s="11">
        <f>VLOOKUP(B10557,[1]!Product_Data[#Data],4,0)</f>
        <v>1972</v>
      </c>
      <c r="I10557" s="11">
        <f>VLOOKUP(B10557,[1]!Product_Data[#Data],3,0)</f>
        <v>1321</v>
      </c>
      <c r="J10557" s="11">
        <f t="shared" si="987"/>
        <v>1321</v>
      </c>
      <c r="K10557" s="11">
        <f t="shared" si="988"/>
        <v>1972</v>
      </c>
      <c r="L10557" s="11">
        <f t="shared" si="989"/>
        <v>651</v>
      </c>
      <c r="M10557" t="str">
        <f>VLOOKUP(C10557,[1]!Location_Data[#Data],2,0)</f>
        <v>Downey</v>
      </c>
      <c r="N10557" t="str">
        <f>VLOOKUP(D10557,[1]!Salespeople_Data[#Data],2,0)</f>
        <v>Joshua Cook</v>
      </c>
      <c r="O10557" t="str">
        <f>VLOOKUP(E10557,[1]!Customer_Data[#Data],2,0)</f>
        <v>Peter Wells</v>
      </c>
      <c r="P10557" s="15">
        <f t="shared" si="984"/>
        <v>6</v>
      </c>
      <c r="Q10557">
        <f t="shared" si="985"/>
        <v>5</v>
      </c>
      <c r="R10557">
        <f t="shared" si="986"/>
        <v>2019</v>
      </c>
    </row>
    <row r="10558" spans="1:18" x14ac:dyDescent="0.25">
      <c r="A10558" s="6" t="s">
        <v>11584</v>
      </c>
      <c r="B10558" s="6" t="s">
        <v>289</v>
      </c>
      <c r="C10558" s="6" t="s">
        <v>302</v>
      </c>
      <c r="D10558" s="6" t="s">
        <v>87</v>
      </c>
      <c r="E10558" s="6" t="s">
        <v>2282</v>
      </c>
      <c r="F10558" s="10">
        <v>43511</v>
      </c>
      <c r="G10558" s="6">
        <v>2</v>
      </c>
      <c r="H10558" s="11">
        <f>VLOOKUP(B10558,[1]!Product_Data[#Data],4,0)</f>
        <v>368</v>
      </c>
      <c r="I10558" s="11">
        <f>VLOOKUP(B10558,[1]!Product_Data[#Data],3,0)</f>
        <v>294</v>
      </c>
      <c r="J10558" s="11">
        <f t="shared" si="987"/>
        <v>588</v>
      </c>
      <c r="K10558" s="11">
        <f t="shared" si="988"/>
        <v>736</v>
      </c>
      <c r="L10558" s="11">
        <f t="shared" si="989"/>
        <v>148</v>
      </c>
      <c r="M10558" t="str">
        <f>VLOOKUP(C10558,[1]!Location_Data[#Data],2,0)</f>
        <v>Santa Rosa</v>
      </c>
      <c r="N10558" t="str">
        <f>VLOOKUP(D10558,[1]!Salespeople_Data[#Data],2,0)</f>
        <v>Martin Perry</v>
      </c>
      <c r="O10558" t="str">
        <f>VLOOKUP(E10558,[1]!Customer_Data[#Data],2,0)</f>
        <v>Shawn Torres</v>
      </c>
      <c r="P10558" s="15">
        <f t="shared" si="984"/>
        <v>6</v>
      </c>
      <c r="Q10558">
        <f t="shared" si="985"/>
        <v>2</v>
      </c>
      <c r="R10558">
        <f t="shared" si="986"/>
        <v>2019</v>
      </c>
    </row>
    <row r="10559" spans="1:18" x14ac:dyDescent="0.25">
      <c r="A10559" s="6" t="s">
        <v>11585</v>
      </c>
      <c r="B10559" s="6" t="s">
        <v>94</v>
      </c>
      <c r="C10559" s="6" t="s">
        <v>469</v>
      </c>
      <c r="D10559" s="6" t="s">
        <v>87</v>
      </c>
      <c r="E10559" s="6" t="s">
        <v>791</v>
      </c>
      <c r="F10559" s="10">
        <v>43613</v>
      </c>
      <c r="G10559" s="6">
        <v>3</v>
      </c>
      <c r="H10559" s="11">
        <f>VLOOKUP(B10559,[1]!Product_Data[#Data],4,0)</f>
        <v>1639</v>
      </c>
      <c r="I10559" s="11">
        <f>VLOOKUP(B10559,[1]!Product_Data[#Data],3,0)</f>
        <v>1295</v>
      </c>
      <c r="J10559" s="11">
        <f t="shared" si="987"/>
        <v>3885</v>
      </c>
      <c r="K10559" s="11">
        <f t="shared" si="988"/>
        <v>4917</v>
      </c>
      <c r="L10559" s="11">
        <f t="shared" si="989"/>
        <v>1032</v>
      </c>
      <c r="M10559" t="str">
        <f>VLOOKUP(C10559,[1]!Location_Data[#Data],2,0)</f>
        <v>Escondido</v>
      </c>
      <c r="N10559" t="str">
        <f>VLOOKUP(D10559,[1]!Salespeople_Data[#Data],2,0)</f>
        <v>Martin Perry</v>
      </c>
      <c r="O10559" t="str">
        <f>VLOOKUP(E10559,[1]!Customer_Data[#Data],2,0)</f>
        <v>Jason Gray</v>
      </c>
      <c r="P10559" s="15">
        <f t="shared" si="984"/>
        <v>3</v>
      </c>
      <c r="Q10559">
        <f t="shared" si="985"/>
        <v>5</v>
      </c>
      <c r="R10559">
        <f t="shared" si="986"/>
        <v>2019</v>
      </c>
    </row>
    <row r="10560" spans="1:18" x14ac:dyDescent="0.25">
      <c r="A10560" s="6" t="s">
        <v>11586</v>
      </c>
      <c r="B10560" s="6" t="s">
        <v>256</v>
      </c>
      <c r="C10560" s="6" t="s">
        <v>249</v>
      </c>
      <c r="D10560" s="6" t="s">
        <v>80</v>
      </c>
      <c r="E10560" s="6" t="s">
        <v>1323</v>
      </c>
      <c r="F10560" s="10">
        <v>43624</v>
      </c>
      <c r="G10560" s="6">
        <v>1</v>
      </c>
      <c r="H10560" s="11">
        <f>VLOOKUP(B10560,[1]!Product_Data[#Data],4,0)</f>
        <v>596</v>
      </c>
      <c r="I10560" s="11">
        <f>VLOOKUP(B10560,[1]!Product_Data[#Data],3,0)</f>
        <v>358</v>
      </c>
      <c r="J10560" s="11">
        <f t="shared" si="987"/>
        <v>358</v>
      </c>
      <c r="K10560" s="11">
        <f t="shared" si="988"/>
        <v>596</v>
      </c>
      <c r="L10560" s="11">
        <f t="shared" si="989"/>
        <v>238</v>
      </c>
      <c r="M10560" t="str">
        <f>VLOOKUP(C10560,[1]!Location_Data[#Data],2,0)</f>
        <v>Roseville</v>
      </c>
      <c r="N10560" t="str">
        <f>VLOOKUP(D10560,[1]!Salespeople_Data[#Data],2,0)</f>
        <v>Henry Nelson</v>
      </c>
      <c r="O10560" t="str">
        <f>VLOOKUP(E10560,[1]!Customer_Data[#Data],2,0)</f>
        <v>Chris Howard</v>
      </c>
      <c r="P10560" s="15">
        <f t="shared" si="984"/>
        <v>7</v>
      </c>
      <c r="Q10560">
        <f t="shared" si="985"/>
        <v>6</v>
      </c>
      <c r="R10560">
        <f t="shared" si="986"/>
        <v>2019</v>
      </c>
    </row>
    <row r="10561" spans="1:18" x14ac:dyDescent="0.25">
      <c r="A10561" s="6" t="s">
        <v>11587</v>
      </c>
      <c r="B10561" s="6" t="s">
        <v>200</v>
      </c>
      <c r="C10561" s="6" t="s">
        <v>105</v>
      </c>
      <c r="D10561" s="6" t="s">
        <v>345</v>
      </c>
      <c r="E10561" s="6" t="s">
        <v>1170</v>
      </c>
      <c r="F10561" s="10">
        <v>43749</v>
      </c>
      <c r="G10561" s="6">
        <v>1</v>
      </c>
      <c r="H10561" s="11">
        <f>VLOOKUP(B10561,[1]!Product_Data[#Data],4,0)</f>
        <v>315</v>
      </c>
      <c r="I10561" s="11">
        <f>VLOOKUP(B10561,[1]!Product_Data[#Data],3,0)</f>
        <v>208</v>
      </c>
      <c r="J10561" s="11">
        <f t="shared" si="987"/>
        <v>208</v>
      </c>
      <c r="K10561" s="11">
        <f t="shared" si="988"/>
        <v>315</v>
      </c>
      <c r="L10561" s="11">
        <f t="shared" si="989"/>
        <v>107</v>
      </c>
      <c r="M10561" t="str">
        <f>VLOOKUP(C10561,[1]!Location_Data[#Data],2,0)</f>
        <v>Daly City</v>
      </c>
      <c r="N10561" t="str">
        <f>VLOOKUP(D10561,[1]!Salespeople_Data[#Data],2,0)</f>
        <v>Larry Marshall</v>
      </c>
      <c r="O10561" t="str">
        <f>VLOOKUP(E10561,[1]!Customer_Data[#Data],2,0)</f>
        <v>George Adams</v>
      </c>
      <c r="P10561" s="15">
        <f t="shared" si="984"/>
        <v>6</v>
      </c>
      <c r="Q10561">
        <f t="shared" si="985"/>
        <v>10</v>
      </c>
      <c r="R10561">
        <f t="shared" si="986"/>
        <v>2019</v>
      </c>
    </row>
    <row r="10562" spans="1:18" x14ac:dyDescent="0.25">
      <c r="A10562" s="6" t="s">
        <v>11588</v>
      </c>
      <c r="B10562" s="6" t="s">
        <v>408</v>
      </c>
      <c r="C10562" s="6" t="s">
        <v>392</v>
      </c>
      <c r="D10562" s="6" t="s">
        <v>101</v>
      </c>
      <c r="E10562" s="6" t="s">
        <v>429</v>
      </c>
      <c r="F10562" s="10">
        <v>43476</v>
      </c>
      <c r="G10562" s="6">
        <v>2</v>
      </c>
      <c r="H10562" s="11">
        <f>VLOOKUP(B10562,[1]!Product_Data[#Data],4,0)</f>
        <v>1405</v>
      </c>
      <c r="I10562" s="11">
        <f>VLOOKUP(B10562,[1]!Product_Data[#Data],3,0)</f>
        <v>1054</v>
      </c>
      <c r="J10562" s="11">
        <f t="shared" si="987"/>
        <v>2108</v>
      </c>
      <c r="K10562" s="11">
        <f t="shared" si="988"/>
        <v>2810</v>
      </c>
      <c r="L10562" s="11">
        <f t="shared" si="989"/>
        <v>702</v>
      </c>
      <c r="M10562" t="str">
        <f>VLOOKUP(C10562,[1]!Location_Data[#Data],2,0)</f>
        <v>Visalia</v>
      </c>
      <c r="N10562" t="str">
        <f>VLOOKUP(D10562,[1]!Salespeople_Data[#Data],2,0)</f>
        <v>Scott Clark</v>
      </c>
      <c r="O10562" t="str">
        <f>VLOOKUP(E10562,[1]!Customer_Data[#Data],2,0)</f>
        <v>Jose Williams</v>
      </c>
      <c r="P10562" s="15">
        <f t="shared" ref="P10562:P10625" si="990">WEEKDAY(F10562)</f>
        <v>6</v>
      </c>
      <c r="Q10562">
        <f t="shared" ref="Q10562:Q10625" si="991">MONTH(F10562)</f>
        <v>1</v>
      </c>
      <c r="R10562">
        <f t="shared" ref="R10562:R10625" si="992">YEAR(F10562)</f>
        <v>2019</v>
      </c>
    </row>
    <row r="10563" spans="1:18" x14ac:dyDescent="0.25">
      <c r="A10563" s="6" t="s">
        <v>11589</v>
      </c>
      <c r="B10563" s="6" t="s">
        <v>33</v>
      </c>
      <c r="C10563" s="6" t="s">
        <v>66</v>
      </c>
      <c r="D10563" s="6" t="s">
        <v>75</v>
      </c>
      <c r="E10563" s="6" t="s">
        <v>1441</v>
      </c>
      <c r="F10563" s="10">
        <v>43491</v>
      </c>
      <c r="G10563" s="6">
        <v>1</v>
      </c>
      <c r="H10563" s="11">
        <f>VLOOKUP(B10563,[1]!Product_Data[#Data],4,0)</f>
        <v>1582</v>
      </c>
      <c r="I10563" s="11">
        <f>VLOOKUP(B10563,[1]!Product_Data[#Data],3,0)</f>
        <v>1234</v>
      </c>
      <c r="J10563" s="11">
        <f t="shared" ref="J10563:J10626" si="993">PRODUCT(I10563,G10563)</f>
        <v>1234</v>
      </c>
      <c r="K10563" s="11">
        <f t="shared" ref="K10563:K10626" si="994">PRODUCT(H10563,G10563)</f>
        <v>1582</v>
      </c>
      <c r="L10563" s="11">
        <f t="shared" ref="L10563:L10626" si="995">K10563-J10563</f>
        <v>348</v>
      </c>
      <c r="M10563" t="str">
        <f>VLOOKUP(C10563,[1]!Location_Data[#Data],2,0)</f>
        <v>Ontario</v>
      </c>
      <c r="N10563" t="str">
        <f>VLOOKUP(D10563,[1]!Salespeople_Data[#Data],2,0)</f>
        <v>Roger Robertson</v>
      </c>
      <c r="O10563" t="str">
        <f>VLOOKUP(E10563,[1]!Customer_Data[#Data],2,0)</f>
        <v>Sean Knight</v>
      </c>
      <c r="P10563" s="15">
        <f t="shared" si="990"/>
        <v>7</v>
      </c>
      <c r="Q10563">
        <f t="shared" si="991"/>
        <v>1</v>
      </c>
      <c r="R10563">
        <f t="shared" si="992"/>
        <v>2019</v>
      </c>
    </row>
    <row r="10564" spans="1:18" x14ac:dyDescent="0.25">
      <c r="A10564" s="6" t="s">
        <v>11590</v>
      </c>
      <c r="B10564" s="6" t="s">
        <v>495</v>
      </c>
      <c r="C10564" s="6" t="s">
        <v>386</v>
      </c>
      <c r="D10564" s="6" t="s">
        <v>136</v>
      </c>
      <c r="E10564" s="6" t="s">
        <v>1096</v>
      </c>
      <c r="F10564" s="10">
        <v>43788</v>
      </c>
      <c r="G10564" s="6">
        <v>1</v>
      </c>
      <c r="H10564" s="11">
        <f>VLOOKUP(B10564,[1]!Product_Data[#Data],4,0)</f>
        <v>1467</v>
      </c>
      <c r="I10564" s="11">
        <f>VLOOKUP(B10564,[1]!Product_Data[#Data],3,0)</f>
        <v>807</v>
      </c>
      <c r="J10564" s="11">
        <f t="shared" si="993"/>
        <v>807</v>
      </c>
      <c r="K10564" s="11">
        <f t="shared" si="994"/>
        <v>1467</v>
      </c>
      <c r="L10564" s="11">
        <f t="shared" si="995"/>
        <v>660</v>
      </c>
      <c r="M10564" t="str">
        <f>VLOOKUP(C10564,[1]!Location_Data[#Data],2,0)</f>
        <v>Carlsbad</v>
      </c>
      <c r="N10564" t="str">
        <f>VLOOKUP(D10564,[1]!Salespeople_Data[#Data],2,0)</f>
        <v>Clarence Fox</v>
      </c>
      <c r="O10564" t="str">
        <f>VLOOKUP(E10564,[1]!Customer_Data[#Data],2,0)</f>
        <v>Craig Wright</v>
      </c>
      <c r="P10564" s="15">
        <f t="shared" si="990"/>
        <v>3</v>
      </c>
      <c r="Q10564">
        <f t="shared" si="991"/>
        <v>11</v>
      </c>
      <c r="R10564">
        <f t="shared" si="992"/>
        <v>2019</v>
      </c>
    </row>
    <row r="10565" spans="1:18" x14ac:dyDescent="0.25">
      <c r="A10565" s="6" t="s">
        <v>11591</v>
      </c>
      <c r="B10565" s="6" t="s">
        <v>389</v>
      </c>
      <c r="C10565" s="6" t="s">
        <v>9</v>
      </c>
      <c r="D10565" s="6" t="s">
        <v>63</v>
      </c>
      <c r="E10565" s="6" t="s">
        <v>685</v>
      </c>
      <c r="F10565" s="10">
        <v>43817</v>
      </c>
      <c r="G10565" s="6">
        <v>1</v>
      </c>
      <c r="H10565" s="11">
        <f>VLOOKUP(B10565,[1]!Product_Data[#Data],4,0)</f>
        <v>1367</v>
      </c>
      <c r="I10565" s="11">
        <f>VLOOKUP(B10565,[1]!Product_Data[#Data],3,0)</f>
        <v>984</v>
      </c>
      <c r="J10565" s="11">
        <f t="shared" si="993"/>
        <v>984</v>
      </c>
      <c r="K10565" s="11">
        <f t="shared" si="994"/>
        <v>1367</v>
      </c>
      <c r="L10565" s="11">
        <f t="shared" si="995"/>
        <v>383</v>
      </c>
      <c r="M10565" t="str">
        <f>VLOOKUP(C10565,[1]!Location_Data[#Data],2,0)</f>
        <v>San Mateo</v>
      </c>
      <c r="N10565" t="str">
        <f>VLOOKUP(D10565,[1]!Salespeople_Data[#Data],2,0)</f>
        <v>Jeremy Mendoza</v>
      </c>
      <c r="O10565" t="str">
        <f>VLOOKUP(E10565,[1]!Customer_Data[#Data],2,0)</f>
        <v>Roger Tucker</v>
      </c>
      <c r="P10565" s="15">
        <f t="shared" si="990"/>
        <v>4</v>
      </c>
      <c r="Q10565">
        <f t="shared" si="991"/>
        <v>12</v>
      </c>
      <c r="R10565">
        <f t="shared" si="992"/>
        <v>2019</v>
      </c>
    </row>
    <row r="10566" spans="1:18" x14ac:dyDescent="0.25">
      <c r="A10566" s="6" t="s">
        <v>11592</v>
      </c>
      <c r="B10566" s="6" t="s">
        <v>38</v>
      </c>
      <c r="C10566" s="6" t="s">
        <v>331</v>
      </c>
      <c r="D10566" s="6" t="s">
        <v>80</v>
      </c>
      <c r="E10566" s="6" t="s">
        <v>455</v>
      </c>
      <c r="F10566" s="10">
        <v>43583</v>
      </c>
      <c r="G10566" s="6">
        <v>1</v>
      </c>
      <c r="H10566" s="11">
        <f>VLOOKUP(B10566,[1]!Product_Data[#Data],4,0)</f>
        <v>2283</v>
      </c>
      <c r="I10566" s="11">
        <f>VLOOKUP(B10566,[1]!Product_Data[#Data],3,0)</f>
        <v>1484</v>
      </c>
      <c r="J10566" s="11">
        <f t="shared" si="993"/>
        <v>1484</v>
      </c>
      <c r="K10566" s="11">
        <f t="shared" si="994"/>
        <v>2283</v>
      </c>
      <c r="L10566" s="11">
        <f t="shared" si="995"/>
        <v>799</v>
      </c>
      <c r="M10566" t="str">
        <f>VLOOKUP(C10566,[1]!Location_Data[#Data],2,0)</f>
        <v>Sunnyvale</v>
      </c>
      <c r="N10566" t="str">
        <f>VLOOKUP(D10566,[1]!Salespeople_Data[#Data],2,0)</f>
        <v>Henry Nelson</v>
      </c>
      <c r="O10566" t="str">
        <f>VLOOKUP(E10566,[1]!Customer_Data[#Data],2,0)</f>
        <v>Adam Bailey</v>
      </c>
      <c r="P10566" s="15">
        <f t="shared" si="990"/>
        <v>1</v>
      </c>
      <c r="Q10566">
        <f t="shared" si="991"/>
        <v>4</v>
      </c>
      <c r="R10566">
        <f t="shared" si="992"/>
        <v>2019</v>
      </c>
    </row>
    <row r="10567" spans="1:18" x14ac:dyDescent="0.25">
      <c r="A10567" s="6" t="s">
        <v>11593</v>
      </c>
      <c r="B10567" s="6" t="s">
        <v>185</v>
      </c>
      <c r="C10567" s="6" t="s">
        <v>70</v>
      </c>
      <c r="D10567" s="6" t="s">
        <v>413</v>
      </c>
      <c r="E10567" s="6" t="s">
        <v>1582</v>
      </c>
      <c r="F10567" s="10">
        <v>43798</v>
      </c>
      <c r="G10567" s="6">
        <v>1</v>
      </c>
      <c r="H10567" s="11">
        <f>VLOOKUP(B10567,[1]!Product_Data[#Data],4,0)</f>
        <v>667</v>
      </c>
      <c r="I10567" s="11">
        <f>VLOOKUP(B10567,[1]!Product_Data[#Data],3,0)</f>
        <v>387</v>
      </c>
      <c r="J10567" s="11">
        <f t="shared" si="993"/>
        <v>387</v>
      </c>
      <c r="K10567" s="11">
        <f t="shared" si="994"/>
        <v>667</v>
      </c>
      <c r="L10567" s="11">
        <f t="shared" si="995"/>
        <v>280</v>
      </c>
      <c r="M10567" t="str">
        <f>VLOOKUP(C10567,[1]!Location_Data[#Data],2,0)</f>
        <v>Clovis</v>
      </c>
      <c r="N10567" t="str">
        <f>VLOOKUP(D10567,[1]!Salespeople_Data[#Data],2,0)</f>
        <v>Kenneth Bradley</v>
      </c>
      <c r="O10567" t="str">
        <f>VLOOKUP(E10567,[1]!Customer_Data[#Data],2,0)</f>
        <v>Carlos Martinez</v>
      </c>
      <c r="P10567" s="15">
        <f t="shared" si="990"/>
        <v>6</v>
      </c>
      <c r="Q10567">
        <f t="shared" si="991"/>
        <v>11</v>
      </c>
      <c r="R10567">
        <f t="shared" si="992"/>
        <v>2019</v>
      </c>
    </row>
    <row r="10568" spans="1:18" x14ac:dyDescent="0.25">
      <c r="A10568" s="6" t="s">
        <v>11594</v>
      </c>
      <c r="B10568" s="6" t="s">
        <v>352</v>
      </c>
      <c r="C10568" s="6" t="s">
        <v>570</v>
      </c>
      <c r="D10568" s="6" t="s">
        <v>191</v>
      </c>
      <c r="E10568" s="6" t="s">
        <v>429</v>
      </c>
      <c r="F10568" s="10">
        <v>43521</v>
      </c>
      <c r="G10568" s="6">
        <v>4</v>
      </c>
      <c r="H10568" s="11">
        <f>VLOOKUP(B10568,[1]!Product_Data[#Data],4,0)</f>
        <v>203</v>
      </c>
      <c r="I10568" s="11">
        <f>VLOOKUP(B10568,[1]!Product_Data[#Data],3,0)</f>
        <v>154</v>
      </c>
      <c r="J10568" s="11">
        <f t="shared" si="993"/>
        <v>616</v>
      </c>
      <c r="K10568" s="11">
        <f t="shared" si="994"/>
        <v>812</v>
      </c>
      <c r="L10568" s="11">
        <f t="shared" si="995"/>
        <v>196</v>
      </c>
      <c r="M10568" t="str">
        <f>VLOOKUP(C10568,[1]!Location_Data[#Data],2,0)</f>
        <v>Fresno</v>
      </c>
      <c r="N10568" t="str">
        <f>VLOOKUP(D10568,[1]!Salespeople_Data[#Data],2,0)</f>
        <v>Robert Reed</v>
      </c>
      <c r="O10568" t="str">
        <f>VLOOKUP(E10568,[1]!Customer_Data[#Data],2,0)</f>
        <v>Jose Williams</v>
      </c>
      <c r="P10568" s="15">
        <f t="shared" si="990"/>
        <v>2</v>
      </c>
      <c r="Q10568">
        <f t="shared" si="991"/>
        <v>2</v>
      </c>
      <c r="R10568">
        <f t="shared" si="992"/>
        <v>2019</v>
      </c>
    </row>
    <row r="10569" spans="1:18" x14ac:dyDescent="0.25">
      <c r="A10569" s="6" t="s">
        <v>11595</v>
      </c>
      <c r="B10569" s="6" t="s">
        <v>203</v>
      </c>
      <c r="C10569" s="6" t="s">
        <v>140</v>
      </c>
      <c r="D10569" s="6" t="s">
        <v>25</v>
      </c>
      <c r="E10569" s="6" t="s">
        <v>414</v>
      </c>
      <c r="F10569" s="10">
        <v>43602</v>
      </c>
      <c r="G10569" s="6">
        <v>1</v>
      </c>
      <c r="H10569" s="11">
        <f>VLOOKUP(B10569,[1]!Product_Data[#Data],4,0)</f>
        <v>1414</v>
      </c>
      <c r="I10569" s="11">
        <f>VLOOKUP(B10569,[1]!Product_Data[#Data],3,0)</f>
        <v>962</v>
      </c>
      <c r="J10569" s="11">
        <f t="shared" si="993"/>
        <v>962</v>
      </c>
      <c r="K10569" s="11">
        <f t="shared" si="994"/>
        <v>1414</v>
      </c>
      <c r="L10569" s="11">
        <f t="shared" si="995"/>
        <v>452</v>
      </c>
      <c r="M10569" t="str">
        <f>VLOOKUP(C10569,[1]!Location_Data[#Data],2,0)</f>
        <v>Salinas</v>
      </c>
      <c r="N10569" t="str">
        <f>VLOOKUP(D10569,[1]!Salespeople_Data[#Data],2,0)</f>
        <v>Brian Davis</v>
      </c>
      <c r="O10569" t="str">
        <f>VLOOKUP(E10569,[1]!Customer_Data[#Data],2,0)</f>
        <v>Samuel Fields</v>
      </c>
      <c r="P10569" s="15">
        <f t="shared" si="990"/>
        <v>6</v>
      </c>
      <c r="Q10569">
        <f t="shared" si="991"/>
        <v>5</v>
      </c>
      <c r="R10569">
        <f t="shared" si="992"/>
        <v>2019</v>
      </c>
    </row>
    <row r="10570" spans="1:18" x14ac:dyDescent="0.25">
      <c r="A10570" s="6" t="s">
        <v>11596</v>
      </c>
      <c r="B10570" s="6" t="s">
        <v>652</v>
      </c>
      <c r="C10570" s="6" t="s">
        <v>9</v>
      </c>
      <c r="D10570" s="6" t="s">
        <v>10</v>
      </c>
      <c r="E10570" s="6" t="s">
        <v>520</v>
      </c>
      <c r="F10570" s="10">
        <v>43690</v>
      </c>
      <c r="G10570" s="6">
        <v>1</v>
      </c>
      <c r="H10570" s="11">
        <f>VLOOKUP(B10570,[1]!Product_Data[#Data],4,0)</f>
        <v>217</v>
      </c>
      <c r="I10570" s="11">
        <f>VLOOKUP(B10570,[1]!Product_Data[#Data],3,0)</f>
        <v>171</v>
      </c>
      <c r="J10570" s="11">
        <f t="shared" si="993"/>
        <v>171</v>
      </c>
      <c r="K10570" s="11">
        <f t="shared" si="994"/>
        <v>217</v>
      </c>
      <c r="L10570" s="11">
        <f t="shared" si="995"/>
        <v>46</v>
      </c>
      <c r="M10570" t="str">
        <f>VLOOKUP(C10570,[1]!Location_Data[#Data],2,0)</f>
        <v>San Mateo</v>
      </c>
      <c r="N10570" t="str">
        <f>VLOOKUP(D10570,[1]!Salespeople_Data[#Data],2,0)</f>
        <v>Justin Lynch</v>
      </c>
      <c r="O10570" t="str">
        <f>VLOOKUP(E10570,[1]!Customer_Data[#Data],2,0)</f>
        <v>Roy West</v>
      </c>
      <c r="P10570" s="15">
        <f t="shared" si="990"/>
        <v>3</v>
      </c>
      <c r="Q10570">
        <f t="shared" si="991"/>
        <v>8</v>
      </c>
      <c r="R10570">
        <f t="shared" si="992"/>
        <v>2019</v>
      </c>
    </row>
    <row r="10571" spans="1:18" x14ac:dyDescent="0.25">
      <c r="A10571" s="6" t="s">
        <v>11597</v>
      </c>
      <c r="B10571" s="6" t="s">
        <v>361</v>
      </c>
      <c r="C10571" s="6" t="s">
        <v>140</v>
      </c>
      <c r="D10571" s="6" t="s">
        <v>345</v>
      </c>
      <c r="E10571" s="6" t="s">
        <v>4603</v>
      </c>
      <c r="F10571" s="10">
        <v>43621</v>
      </c>
      <c r="G10571" s="6">
        <v>4</v>
      </c>
      <c r="H10571" s="11">
        <f>VLOOKUP(B10571,[1]!Product_Data[#Data],4,0)</f>
        <v>1338</v>
      </c>
      <c r="I10571" s="11">
        <f>VLOOKUP(B10571,[1]!Product_Data[#Data],3,0)</f>
        <v>682</v>
      </c>
      <c r="J10571" s="11">
        <f t="shared" si="993"/>
        <v>2728</v>
      </c>
      <c r="K10571" s="11">
        <f t="shared" si="994"/>
        <v>5352</v>
      </c>
      <c r="L10571" s="11">
        <f t="shared" si="995"/>
        <v>2624</v>
      </c>
      <c r="M10571" t="str">
        <f>VLOOKUP(C10571,[1]!Location_Data[#Data],2,0)</f>
        <v>Salinas</v>
      </c>
      <c r="N10571" t="str">
        <f>VLOOKUP(D10571,[1]!Salespeople_Data[#Data],2,0)</f>
        <v>Larry Marshall</v>
      </c>
      <c r="O10571" t="str">
        <f>VLOOKUP(E10571,[1]!Customer_Data[#Data],2,0)</f>
        <v>Shawn Stephens</v>
      </c>
      <c r="P10571" s="15">
        <f t="shared" si="990"/>
        <v>4</v>
      </c>
      <c r="Q10571">
        <f t="shared" si="991"/>
        <v>6</v>
      </c>
      <c r="R10571">
        <f t="shared" si="992"/>
        <v>2019</v>
      </c>
    </row>
    <row r="10572" spans="1:18" x14ac:dyDescent="0.25">
      <c r="A10572" s="6" t="s">
        <v>11598</v>
      </c>
      <c r="B10572" s="6" t="s">
        <v>383</v>
      </c>
      <c r="C10572" s="6" t="s">
        <v>331</v>
      </c>
      <c r="D10572" s="6" t="s">
        <v>40</v>
      </c>
      <c r="E10572" s="6" t="s">
        <v>724</v>
      </c>
      <c r="F10572" s="10">
        <v>43550</v>
      </c>
      <c r="G10572" s="6">
        <v>2</v>
      </c>
      <c r="H10572" s="11">
        <f>VLOOKUP(B10572,[1]!Product_Data[#Data],4,0)</f>
        <v>1494</v>
      </c>
      <c r="I10572" s="11">
        <f>VLOOKUP(B10572,[1]!Product_Data[#Data],3,0)</f>
        <v>971</v>
      </c>
      <c r="J10572" s="11">
        <f t="shared" si="993"/>
        <v>1942</v>
      </c>
      <c r="K10572" s="11">
        <f t="shared" si="994"/>
        <v>2988</v>
      </c>
      <c r="L10572" s="11">
        <f t="shared" si="995"/>
        <v>1046</v>
      </c>
      <c r="M10572" t="str">
        <f>VLOOKUP(C10572,[1]!Location_Data[#Data],2,0)</f>
        <v>Sunnyvale</v>
      </c>
      <c r="N10572" t="str">
        <f>VLOOKUP(D10572,[1]!Salespeople_Data[#Data],2,0)</f>
        <v>Brian Hansen</v>
      </c>
      <c r="O10572" t="str">
        <f>VLOOKUP(E10572,[1]!Customer_Data[#Data],2,0)</f>
        <v>Kevin Campbell</v>
      </c>
      <c r="P10572" s="15">
        <f t="shared" si="990"/>
        <v>3</v>
      </c>
      <c r="Q10572">
        <f t="shared" si="991"/>
        <v>3</v>
      </c>
      <c r="R10572">
        <f t="shared" si="992"/>
        <v>2019</v>
      </c>
    </row>
    <row r="10573" spans="1:18" x14ac:dyDescent="0.25">
      <c r="A10573" s="6" t="s">
        <v>11599</v>
      </c>
      <c r="B10573" s="6" t="s">
        <v>18</v>
      </c>
      <c r="C10573" s="6" t="s">
        <v>115</v>
      </c>
      <c r="D10573" s="6" t="s">
        <v>53</v>
      </c>
      <c r="E10573" s="6" t="s">
        <v>484</v>
      </c>
      <c r="F10573" s="10">
        <v>43783</v>
      </c>
      <c r="G10573" s="6">
        <v>4</v>
      </c>
      <c r="H10573" s="11">
        <f>VLOOKUP(B10573,[1]!Product_Data[#Data],4,0)</f>
        <v>880</v>
      </c>
      <c r="I10573" s="11">
        <f>VLOOKUP(B10573,[1]!Product_Data[#Data],3,0)</f>
        <v>634</v>
      </c>
      <c r="J10573" s="11">
        <f t="shared" si="993"/>
        <v>2536</v>
      </c>
      <c r="K10573" s="11">
        <f t="shared" si="994"/>
        <v>3520</v>
      </c>
      <c r="L10573" s="11">
        <f t="shared" si="995"/>
        <v>984</v>
      </c>
      <c r="M10573" t="str">
        <f>VLOOKUP(C10573,[1]!Location_Data[#Data],2,0)</f>
        <v>Glendale</v>
      </c>
      <c r="N10573" t="str">
        <f>VLOOKUP(D10573,[1]!Salespeople_Data[#Data],2,0)</f>
        <v>Scott Mason</v>
      </c>
      <c r="O10573" t="str">
        <f>VLOOKUP(E10573,[1]!Customer_Data[#Data],2,0)</f>
        <v>Todd George</v>
      </c>
      <c r="P10573" s="15">
        <f t="shared" si="990"/>
        <v>5</v>
      </c>
      <c r="Q10573">
        <f t="shared" si="991"/>
        <v>11</v>
      </c>
      <c r="R10573">
        <f t="shared" si="992"/>
        <v>2019</v>
      </c>
    </row>
    <row r="10574" spans="1:18" x14ac:dyDescent="0.25">
      <c r="A10574" s="6" t="s">
        <v>11600</v>
      </c>
      <c r="B10574" s="6" t="s">
        <v>495</v>
      </c>
      <c r="C10574" s="6" t="s">
        <v>527</v>
      </c>
      <c r="D10574" s="6" t="s">
        <v>257</v>
      </c>
      <c r="E10574" s="6" t="s">
        <v>823</v>
      </c>
      <c r="F10574" s="10">
        <v>43803</v>
      </c>
      <c r="G10574" s="6">
        <v>3</v>
      </c>
      <c r="H10574" s="11">
        <f>VLOOKUP(B10574,[1]!Product_Data[#Data],4,0)</f>
        <v>1467</v>
      </c>
      <c r="I10574" s="11">
        <f>VLOOKUP(B10574,[1]!Product_Data[#Data],3,0)</f>
        <v>807</v>
      </c>
      <c r="J10574" s="11">
        <f t="shared" si="993"/>
        <v>2421</v>
      </c>
      <c r="K10574" s="11">
        <f t="shared" si="994"/>
        <v>4401</v>
      </c>
      <c r="L10574" s="11">
        <f t="shared" si="995"/>
        <v>1980</v>
      </c>
      <c r="M10574" t="str">
        <f>VLOOKUP(C10574,[1]!Location_Data[#Data],2,0)</f>
        <v>Stockton</v>
      </c>
      <c r="N10574" t="str">
        <f>VLOOKUP(D10574,[1]!Salespeople_Data[#Data],2,0)</f>
        <v>Jerry Perry</v>
      </c>
      <c r="O10574" t="str">
        <f>VLOOKUP(E10574,[1]!Customer_Data[#Data],2,0)</f>
        <v>Harold Turner</v>
      </c>
      <c r="P10574" s="15">
        <f t="shared" si="990"/>
        <v>4</v>
      </c>
      <c r="Q10574">
        <f t="shared" si="991"/>
        <v>12</v>
      </c>
      <c r="R10574">
        <f t="shared" si="992"/>
        <v>2019</v>
      </c>
    </row>
    <row r="10575" spans="1:18" x14ac:dyDescent="0.25">
      <c r="A10575" s="6" t="s">
        <v>11601</v>
      </c>
      <c r="B10575" s="6" t="s">
        <v>83</v>
      </c>
      <c r="C10575" s="6" t="s">
        <v>204</v>
      </c>
      <c r="D10575" s="6" t="s">
        <v>308</v>
      </c>
      <c r="E10575" s="6" t="s">
        <v>1303</v>
      </c>
      <c r="F10575" s="10">
        <v>43651</v>
      </c>
      <c r="G10575" s="6">
        <v>1</v>
      </c>
      <c r="H10575" s="11">
        <f>VLOOKUP(B10575,[1]!Product_Data[#Data],4,0)</f>
        <v>1972</v>
      </c>
      <c r="I10575" s="11">
        <f>VLOOKUP(B10575,[1]!Product_Data[#Data],3,0)</f>
        <v>1321</v>
      </c>
      <c r="J10575" s="11">
        <f t="shared" si="993"/>
        <v>1321</v>
      </c>
      <c r="K10575" s="11">
        <f t="shared" si="994"/>
        <v>1972</v>
      </c>
      <c r="L10575" s="11">
        <f t="shared" si="995"/>
        <v>651</v>
      </c>
      <c r="M10575" t="str">
        <f>VLOOKUP(C10575,[1]!Location_Data[#Data],2,0)</f>
        <v>Corona</v>
      </c>
      <c r="N10575" t="str">
        <f>VLOOKUP(D10575,[1]!Salespeople_Data[#Data],2,0)</f>
        <v>Fred Robertson</v>
      </c>
      <c r="O10575" t="str">
        <f>VLOOKUP(E10575,[1]!Customer_Data[#Data],2,0)</f>
        <v>Terry Harris</v>
      </c>
      <c r="P10575" s="15">
        <f t="shared" si="990"/>
        <v>6</v>
      </c>
      <c r="Q10575">
        <f t="shared" si="991"/>
        <v>7</v>
      </c>
      <c r="R10575">
        <f t="shared" si="992"/>
        <v>2019</v>
      </c>
    </row>
    <row r="10576" spans="1:18" x14ac:dyDescent="0.25">
      <c r="A10576" s="6" t="s">
        <v>11602</v>
      </c>
      <c r="B10576" s="6" t="s">
        <v>560</v>
      </c>
      <c r="C10576" s="6" t="s">
        <v>44</v>
      </c>
      <c r="D10576" s="6" t="s">
        <v>159</v>
      </c>
      <c r="E10576" s="6" t="s">
        <v>520</v>
      </c>
      <c r="F10576" s="10">
        <v>43704</v>
      </c>
      <c r="G10576" s="6">
        <v>3</v>
      </c>
      <c r="H10576" s="11">
        <f>VLOOKUP(B10576,[1]!Product_Data[#Data],4,0)</f>
        <v>1809</v>
      </c>
      <c r="I10576" s="11">
        <f>VLOOKUP(B10576,[1]!Product_Data[#Data],3,0)</f>
        <v>1067</v>
      </c>
      <c r="J10576" s="11">
        <f t="shared" si="993"/>
        <v>3201</v>
      </c>
      <c r="K10576" s="11">
        <f t="shared" si="994"/>
        <v>5427</v>
      </c>
      <c r="L10576" s="11">
        <f t="shared" si="995"/>
        <v>2226</v>
      </c>
      <c r="M10576" t="str">
        <f>VLOOKUP(C10576,[1]!Location_Data[#Data],2,0)</f>
        <v>Moreno Valley</v>
      </c>
      <c r="N10576" t="str">
        <f>VLOOKUP(D10576,[1]!Salespeople_Data[#Data],2,0)</f>
        <v>Bobby Russell</v>
      </c>
      <c r="O10576" t="str">
        <f>VLOOKUP(E10576,[1]!Customer_Data[#Data],2,0)</f>
        <v>Roy West</v>
      </c>
      <c r="P10576" s="15">
        <f t="shared" si="990"/>
        <v>3</v>
      </c>
      <c r="Q10576">
        <f t="shared" si="991"/>
        <v>8</v>
      </c>
      <c r="R10576">
        <f t="shared" si="992"/>
        <v>2019</v>
      </c>
    </row>
    <row r="10577" spans="1:18" x14ac:dyDescent="0.25">
      <c r="A10577" s="6" t="s">
        <v>11603</v>
      </c>
      <c r="B10577" s="6" t="s">
        <v>275</v>
      </c>
      <c r="C10577" s="6" t="s">
        <v>100</v>
      </c>
      <c r="D10577" s="6" t="s">
        <v>49</v>
      </c>
      <c r="E10577" s="6" t="s">
        <v>533</v>
      </c>
      <c r="F10577" s="10">
        <v>43726</v>
      </c>
      <c r="G10577" s="6">
        <v>1</v>
      </c>
      <c r="H10577" s="11">
        <f>VLOOKUP(B10577,[1]!Product_Data[#Data],4,0)</f>
        <v>2353</v>
      </c>
      <c r="I10577" s="11">
        <f>VLOOKUP(B10577,[1]!Product_Data[#Data],3,0)</f>
        <v>1788</v>
      </c>
      <c r="J10577" s="11">
        <f t="shared" si="993"/>
        <v>1788</v>
      </c>
      <c r="K10577" s="11">
        <f t="shared" si="994"/>
        <v>2353</v>
      </c>
      <c r="L10577" s="11">
        <f t="shared" si="995"/>
        <v>565</v>
      </c>
      <c r="M10577" t="str">
        <f>VLOOKUP(C10577,[1]!Location_Data[#Data],2,0)</f>
        <v>Victorville</v>
      </c>
      <c r="N10577" t="str">
        <f>VLOOKUP(D10577,[1]!Salespeople_Data[#Data],2,0)</f>
        <v>Walter Cook</v>
      </c>
      <c r="O10577" t="str">
        <f>VLOOKUP(E10577,[1]!Customer_Data[#Data],2,0)</f>
        <v>Kenneth Marshall</v>
      </c>
      <c r="P10577" s="15">
        <f t="shared" si="990"/>
        <v>4</v>
      </c>
      <c r="Q10577">
        <f t="shared" si="991"/>
        <v>9</v>
      </c>
      <c r="R10577">
        <f t="shared" si="992"/>
        <v>2019</v>
      </c>
    </row>
    <row r="10578" spans="1:18" x14ac:dyDescent="0.25">
      <c r="A10578" s="6" t="s">
        <v>11604</v>
      </c>
      <c r="B10578" s="6" t="s">
        <v>155</v>
      </c>
      <c r="C10578" s="6" t="s">
        <v>115</v>
      </c>
      <c r="D10578" s="6" t="s">
        <v>87</v>
      </c>
      <c r="E10578" s="6" t="s">
        <v>2891</v>
      </c>
      <c r="F10578" s="10">
        <v>43658</v>
      </c>
      <c r="G10578" s="6">
        <v>1</v>
      </c>
      <c r="H10578" s="11">
        <f>VLOOKUP(B10578,[1]!Product_Data[#Data],4,0)</f>
        <v>1353</v>
      </c>
      <c r="I10578" s="11">
        <f>VLOOKUP(B10578,[1]!Product_Data[#Data],3,0)</f>
        <v>947</v>
      </c>
      <c r="J10578" s="11">
        <f t="shared" si="993"/>
        <v>947</v>
      </c>
      <c r="K10578" s="11">
        <f t="shared" si="994"/>
        <v>1353</v>
      </c>
      <c r="L10578" s="11">
        <f t="shared" si="995"/>
        <v>406</v>
      </c>
      <c r="M10578" t="str">
        <f>VLOOKUP(C10578,[1]!Location_Data[#Data],2,0)</f>
        <v>Glendale</v>
      </c>
      <c r="N10578" t="str">
        <f>VLOOKUP(D10578,[1]!Salespeople_Data[#Data],2,0)</f>
        <v>Martin Perry</v>
      </c>
      <c r="O10578" t="str">
        <f>VLOOKUP(E10578,[1]!Customer_Data[#Data],2,0)</f>
        <v>Gregory Simmons</v>
      </c>
      <c r="P10578" s="15">
        <f t="shared" si="990"/>
        <v>6</v>
      </c>
      <c r="Q10578">
        <f t="shared" si="991"/>
        <v>7</v>
      </c>
      <c r="R10578">
        <f t="shared" si="992"/>
        <v>2019</v>
      </c>
    </row>
    <row r="10579" spans="1:18" x14ac:dyDescent="0.25">
      <c r="A10579" s="6" t="s">
        <v>11605</v>
      </c>
      <c r="B10579" s="6" t="s">
        <v>38</v>
      </c>
      <c r="C10579" s="6" t="s">
        <v>90</v>
      </c>
      <c r="D10579" s="6" t="s">
        <v>40</v>
      </c>
      <c r="E10579" s="6" t="s">
        <v>753</v>
      </c>
      <c r="F10579" s="10">
        <v>43795</v>
      </c>
      <c r="G10579" s="6">
        <v>1</v>
      </c>
      <c r="H10579" s="11">
        <f>VLOOKUP(B10579,[1]!Product_Data[#Data],4,0)</f>
        <v>2283</v>
      </c>
      <c r="I10579" s="11">
        <f>VLOOKUP(B10579,[1]!Product_Data[#Data],3,0)</f>
        <v>1484</v>
      </c>
      <c r="J10579" s="11">
        <f t="shared" si="993"/>
        <v>1484</v>
      </c>
      <c r="K10579" s="11">
        <f t="shared" si="994"/>
        <v>2283</v>
      </c>
      <c r="L10579" s="11">
        <f t="shared" si="995"/>
        <v>799</v>
      </c>
      <c r="M10579" t="str">
        <f>VLOOKUP(C10579,[1]!Location_Data[#Data],2,0)</f>
        <v>Irvine</v>
      </c>
      <c r="N10579" t="str">
        <f>VLOOKUP(D10579,[1]!Salespeople_Data[#Data],2,0)</f>
        <v>Brian Hansen</v>
      </c>
      <c r="O10579" t="str">
        <f>VLOOKUP(E10579,[1]!Customer_Data[#Data],2,0)</f>
        <v>Benjamin Carter</v>
      </c>
      <c r="P10579" s="15">
        <f t="shared" si="990"/>
        <v>3</v>
      </c>
      <c r="Q10579">
        <f t="shared" si="991"/>
        <v>11</v>
      </c>
      <c r="R10579">
        <f t="shared" si="992"/>
        <v>2019</v>
      </c>
    </row>
    <row r="10580" spans="1:18" x14ac:dyDescent="0.25">
      <c r="A10580" s="6" t="s">
        <v>11606</v>
      </c>
      <c r="B10580" s="6" t="s">
        <v>99</v>
      </c>
      <c r="C10580" s="6" t="s">
        <v>186</v>
      </c>
      <c r="D10580" s="6" t="s">
        <v>191</v>
      </c>
      <c r="E10580" s="6" t="s">
        <v>681</v>
      </c>
      <c r="F10580" s="10">
        <v>43481</v>
      </c>
      <c r="G10580" s="6">
        <v>4</v>
      </c>
      <c r="H10580" s="11">
        <f>VLOOKUP(B10580,[1]!Product_Data[#Data],4,0)</f>
        <v>1708</v>
      </c>
      <c r="I10580" s="11">
        <f>VLOOKUP(B10580,[1]!Product_Data[#Data],3,0)</f>
        <v>871</v>
      </c>
      <c r="J10580" s="11">
        <f t="shared" si="993"/>
        <v>3484</v>
      </c>
      <c r="K10580" s="11">
        <f t="shared" si="994"/>
        <v>6832</v>
      </c>
      <c r="L10580" s="11">
        <f t="shared" si="995"/>
        <v>3348</v>
      </c>
      <c r="M10580" t="str">
        <f>VLOOKUP(C10580,[1]!Location_Data[#Data],2,0)</f>
        <v>Riverside</v>
      </c>
      <c r="N10580" t="str">
        <f>VLOOKUP(D10580,[1]!Salespeople_Data[#Data],2,0)</f>
        <v>Robert Reed</v>
      </c>
      <c r="O10580" t="str">
        <f>VLOOKUP(E10580,[1]!Customer_Data[#Data],2,0)</f>
        <v>Benjamin Jacobs</v>
      </c>
      <c r="P10580" s="15">
        <f t="shared" si="990"/>
        <v>4</v>
      </c>
      <c r="Q10580">
        <f t="shared" si="991"/>
        <v>1</v>
      </c>
      <c r="R10580">
        <f t="shared" si="992"/>
        <v>2019</v>
      </c>
    </row>
    <row r="10581" spans="1:18" x14ac:dyDescent="0.25">
      <c r="A10581" s="6" t="s">
        <v>11607</v>
      </c>
      <c r="B10581" s="6" t="s">
        <v>129</v>
      </c>
      <c r="C10581" s="6" t="s">
        <v>229</v>
      </c>
      <c r="D10581" s="6" t="s">
        <v>49</v>
      </c>
      <c r="E10581" s="6" t="s">
        <v>520</v>
      </c>
      <c r="F10581" s="10">
        <v>43515</v>
      </c>
      <c r="G10581" s="6">
        <v>1</v>
      </c>
      <c r="H10581" s="11">
        <f>VLOOKUP(B10581,[1]!Product_Data[#Data],4,0)</f>
        <v>127</v>
      </c>
      <c r="I10581" s="11">
        <f>VLOOKUP(B10581,[1]!Product_Data[#Data],3,0)</f>
        <v>79</v>
      </c>
      <c r="J10581" s="11">
        <f t="shared" si="993"/>
        <v>79</v>
      </c>
      <c r="K10581" s="11">
        <f t="shared" si="994"/>
        <v>127</v>
      </c>
      <c r="L10581" s="11">
        <f t="shared" si="995"/>
        <v>48</v>
      </c>
      <c r="M10581" t="str">
        <f>VLOOKUP(C10581,[1]!Location_Data[#Data],2,0)</f>
        <v>San Jose</v>
      </c>
      <c r="N10581" t="str">
        <f>VLOOKUP(D10581,[1]!Salespeople_Data[#Data],2,0)</f>
        <v>Walter Cook</v>
      </c>
      <c r="O10581" t="str">
        <f>VLOOKUP(E10581,[1]!Customer_Data[#Data],2,0)</f>
        <v>Roy West</v>
      </c>
      <c r="P10581" s="15">
        <f t="shared" si="990"/>
        <v>3</v>
      </c>
      <c r="Q10581">
        <f t="shared" si="991"/>
        <v>2</v>
      </c>
      <c r="R10581">
        <f t="shared" si="992"/>
        <v>2019</v>
      </c>
    </row>
    <row r="10582" spans="1:18" x14ac:dyDescent="0.25">
      <c r="A10582" s="6" t="s">
        <v>11608</v>
      </c>
      <c r="B10582" s="6" t="s">
        <v>207</v>
      </c>
      <c r="C10582" s="6" t="s">
        <v>19</v>
      </c>
      <c r="D10582" s="6" t="s">
        <v>20</v>
      </c>
      <c r="E10582" s="6" t="s">
        <v>676</v>
      </c>
      <c r="F10582" s="10">
        <v>43589</v>
      </c>
      <c r="G10582" s="6">
        <v>3</v>
      </c>
      <c r="H10582" s="11">
        <f>VLOOKUP(B10582,[1]!Product_Data[#Data],4,0)</f>
        <v>2464</v>
      </c>
      <c r="I10582" s="11">
        <f>VLOOKUP(B10582,[1]!Product_Data[#Data],3,0)</f>
        <v>1774</v>
      </c>
      <c r="J10582" s="11">
        <f t="shared" si="993"/>
        <v>5322</v>
      </c>
      <c r="K10582" s="11">
        <f t="shared" si="994"/>
        <v>7392</v>
      </c>
      <c r="L10582" s="11">
        <f t="shared" si="995"/>
        <v>2070</v>
      </c>
      <c r="M10582" t="str">
        <f>VLOOKUP(C10582,[1]!Location_Data[#Data],2,0)</f>
        <v>Berkeley</v>
      </c>
      <c r="N10582" t="str">
        <f>VLOOKUP(D10582,[1]!Salespeople_Data[#Data],2,0)</f>
        <v>Joshua Cook</v>
      </c>
      <c r="O10582" t="str">
        <f>VLOOKUP(E10582,[1]!Customer_Data[#Data],2,0)</f>
        <v>Steve Sanchez</v>
      </c>
      <c r="P10582" s="15">
        <f t="shared" si="990"/>
        <v>7</v>
      </c>
      <c r="Q10582">
        <f t="shared" si="991"/>
        <v>5</v>
      </c>
      <c r="R10582">
        <f t="shared" si="992"/>
        <v>2019</v>
      </c>
    </row>
    <row r="10583" spans="1:18" x14ac:dyDescent="0.25">
      <c r="A10583" s="6" t="s">
        <v>11609</v>
      </c>
      <c r="B10583" s="6" t="s">
        <v>367</v>
      </c>
      <c r="C10583" s="6" t="s">
        <v>34</v>
      </c>
      <c r="D10583" s="6" t="s">
        <v>141</v>
      </c>
      <c r="E10583" s="6" t="s">
        <v>662</v>
      </c>
      <c r="F10583" s="10">
        <v>43686</v>
      </c>
      <c r="G10583" s="6">
        <v>3</v>
      </c>
      <c r="H10583" s="11">
        <f>VLOOKUP(B10583,[1]!Product_Data[#Data],4,0)</f>
        <v>530</v>
      </c>
      <c r="I10583" s="11">
        <f>VLOOKUP(B10583,[1]!Product_Data[#Data],3,0)</f>
        <v>424</v>
      </c>
      <c r="J10583" s="11">
        <f t="shared" si="993"/>
        <v>1272</v>
      </c>
      <c r="K10583" s="11">
        <f t="shared" si="994"/>
        <v>1590</v>
      </c>
      <c r="L10583" s="11">
        <f t="shared" si="995"/>
        <v>318</v>
      </c>
      <c r="M10583" t="str">
        <f>VLOOKUP(C10583,[1]!Location_Data[#Data],2,0)</f>
        <v>Inglewood</v>
      </c>
      <c r="N10583" t="str">
        <f>VLOOKUP(D10583,[1]!Salespeople_Data[#Data],2,0)</f>
        <v>Arthur Mccoy</v>
      </c>
      <c r="O10583" t="str">
        <f>VLOOKUP(E10583,[1]!Customer_Data[#Data],2,0)</f>
        <v>George Thompson</v>
      </c>
      <c r="P10583" s="15">
        <f t="shared" si="990"/>
        <v>6</v>
      </c>
      <c r="Q10583">
        <f t="shared" si="991"/>
        <v>8</v>
      </c>
      <c r="R10583">
        <f t="shared" si="992"/>
        <v>2019</v>
      </c>
    </row>
    <row r="10584" spans="1:18" x14ac:dyDescent="0.25">
      <c r="A10584" s="6" t="s">
        <v>11610</v>
      </c>
      <c r="B10584" s="6" t="s">
        <v>431</v>
      </c>
      <c r="C10584" s="6" t="s">
        <v>322</v>
      </c>
      <c r="D10584" s="6" t="s">
        <v>80</v>
      </c>
      <c r="E10584" s="6" t="s">
        <v>1672</v>
      </c>
      <c r="F10584" s="10">
        <v>43533</v>
      </c>
      <c r="G10584" s="6">
        <v>4</v>
      </c>
      <c r="H10584" s="11">
        <f>VLOOKUP(B10584,[1]!Product_Data[#Data],4,0)</f>
        <v>290</v>
      </c>
      <c r="I10584" s="11">
        <f>VLOOKUP(B10584,[1]!Product_Data[#Data],3,0)</f>
        <v>200</v>
      </c>
      <c r="J10584" s="11">
        <f t="shared" si="993"/>
        <v>800</v>
      </c>
      <c r="K10584" s="11">
        <f t="shared" si="994"/>
        <v>1160</v>
      </c>
      <c r="L10584" s="11">
        <f t="shared" si="995"/>
        <v>360</v>
      </c>
      <c r="M10584" t="str">
        <f>VLOOKUP(C10584,[1]!Location_Data[#Data],2,0)</f>
        <v>Rancho Cucamonga</v>
      </c>
      <c r="N10584" t="str">
        <f>VLOOKUP(D10584,[1]!Salespeople_Data[#Data],2,0)</f>
        <v>Henry Nelson</v>
      </c>
      <c r="O10584" t="str">
        <f>VLOOKUP(E10584,[1]!Customer_Data[#Data],2,0)</f>
        <v>Joe Fuller</v>
      </c>
      <c r="P10584" s="15">
        <f t="shared" si="990"/>
        <v>7</v>
      </c>
      <c r="Q10584">
        <f t="shared" si="991"/>
        <v>3</v>
      </c>
      <c r="R10584">
        <f t="shared" si="992"/>
        <v>2019</v>
      </c>
    </row>
    <row r="10585" spans="1:18" x14ac:dyDescent="0.25">
      <c r="A10585" s="6" t="s">
        <v>11611</v>
      </c>
      <c r="B10585" s="6" t="s">
        <v>61</v>
      </c>
      <c r="C10585" s="6" t="s">
        <v>469</v>
      </c>
      <c r="D10585" s="6" t="s">
        <v>191</v>
      </c>
      <c r="E10585" s="6" t="s">
        <v>133</v>
      </c>
      <c r="F10585" s="10">
        <v>43538</v>
      </c>
      <c r="G10585" s="6">
        <v>2</v>
      </c>
      <c r="H10585" s="11">
        <f>VLOOKUP(B10585,[1]!Product_Data[#Data],4,0)</f>
        <v>1889</v>
      </c>
      <c r="I10585" s="11">
        <f>VLOOKUP(B10585,[1]!Product_Data[#Data],3,0)</f>
        <v>945</v>
      </c>
      <c r="J10585" s="11">
        <f t="shared" si="993"/>
        <v>1890</v>
      </c>
      <c r="K10585" s="11">
        <f t="shared" si="994"/>
        <v>3778</v>
      </c>
      <c r="L10585" s="11">
        <f t="shared" si="995"/>
        <v>1888</v>
      </c>
      <c r="M10585" t="str">
        <f>VLOOKUP(C10585,[1]!Location_Data[#Data],2,0)</f>
        <v>Escondido</v>
      </c>
      <c r="N10585" t="str">
        <f>VLOOKUP(D10585,[1]!Salespeople_Data[#Data],2,0)</f>
        <v>Robert Reed</v>
      </c>
      <c r="O10585" t="str">
        <f>VLOOKUP(E10585,[1]!Customer_Data[#Data],2,0)</f>
        <v>Scott Rice</v>
      </c>
      <c r="P10585" s="15">
        <f t="shared" si="990"/>
        <v>5</v>
      </c>
      <c r="Q10585">
        <f t="shared" si="991"/>
        <v>3</v>
      </c>
      <c r="R10585">
        <f t="shared" si="992"/>
        <v>2019</v>
      </c>
    </row>
    <row r="10586" spans="1:18" x14ac:dyDescent="0.25">
      <c r="A10586" s="6" t="s">
        <v>11612</v>
      </c>
      <c r="B10586" s="6" t="s">
        <v>305</v>
      </c>
      <c r="C10586" s="6" t="s">
        <v>149</v>
      </c>
      <c r="D10586" s="6" t="s">
        <v>212</v>
      </c>
      <c r="E10586" s="6" t="s">
        <v>2598</v>
      </c>
      <c r="F10586" s="10">
        <v>43614</v>
      </c>
      <c r="G10586" s="6">
        <v>2</v>
      </c>
      <c r="H10586" s="11">
        <f>VLOOKUP(B10586,[1]!Product_Data[#Data],4,0)</f>
        <v>504</v>
      </c>
      <c r="I10586" s="11">
        <f>VLOOKUP(B10586,[1]!Product_Data[#Data],3,0)</f>
        <v>408</v>
      </c>
      <c r="J10586" s="11">
        <f t="shared" si="993"/>
        <v>816</v>
      </c>
      <c r="K10586" s="11">
        <f t="shared" si="994"/>
        <v>1008</v>
      </c>
      <c r="L10586" s="11">
        <f t="shared" si="995"/>
        <v>192</v>
      </c>
      <c r="M10586" t="str">
        <f>VLOOKUP(C10586,[1]!Location_Data[#Data],2,0)</f>
        <v>Antioch</v>
      </c>
      <c r="N10586" t="str">
        <f>VLOOKUP(D10586,[1]!Salespeople_Data[#Data],2,0)</f>
        <v>Ronald Reed</v>
      </c>
      <c r="O10586" t="str">
        <f>VLOOKUP(E10586,[1]!Customer_Data[#Data],2,0)</f>
        <v>Jeffrey Phillips</v>
      </c>
      <c r="P10586" s="15">
        <f t="shared" si="990"/>
        <v>4</v>
      </c>
      <c r="Q10586">
        <f t="shared" si="991"/>
        <v>5</v>
      </c>
      <c r="R10586">
        <f t="shared" si="992"/>
        <v>2019</v>
      </c>
    </row>
    <row r="10587" spans="1:18" x14ac:dyDescent="0.25">
      <c r="A10587" s="6" t="s">
        <v>11613</v>
      </c>
      <c r="B10587" s="6" t="s">
        <v>235</v>
      </c>
      <c r="C10587" s="6" t="s">
        <v>436</v>
      </c>
      <c r="D10587" s="6" t="s">
        <v>170</v>
      </c>
      <c r="E10587" s="6" t="s">
        <v>1503</v>
      </c>
      <c r="F10587" s="10">
        <v>43748</v>
      </c>
      <c r="G10587" s="6">
        <v>1</v>
      </c>
      <c r="H10587" s="11">
        <f>VLOOKUP(B10587,[1]!Product_Data[#Data],4,0)</f>
        <v>1887</v>
      </c>
      <c r="I10587" s="11">
        <f>VLOOKUP(B10587,[1]!Product_Data[#Data],3,0)</f>
        <v>1378</v>
      </c>
      <c r="J10587" s="11">
        <f t="shared" si="993"/>
        <v>1378</v>
      </c>
      <c r="K10587" s="11">
        <f t="shared" si="994"/>
        <v>1887</v>
      </c>
      <c r="L10587" s="11">
        <f t="shared" si="995"/>
        <v>509</v>
      </c>
      <c r="M10587" t="str">
        <f>VLOOKUP(C10587,[1]!Location_Data[#Data],2,0)</f>
        <v>Jurupa Valley</v>
      </c>
      <c r="N10587" t="str">
        <f>VLOOKUP(D10587,[1]!Salespeople_Data[#Data],2,0)</f>
        <v>Sean Miller</v>
      </c>
      <c r="O10587" t="str">
        <f>VLOOKUP(E10587,[1]!Customer_Data[#Data],2,0)</f>
        <v>Ralph Wood</v>
      </c>
      <c r="P10587" s="15">
        <f t="shared" si="990"/>
        <v>5</v>
      </c>
      <c r="Q10587">
        <f t="shared" si="991"/>
        <v>10</v>
      </c>
      <c r="R10587">
        <f t="shared" si="992"/>
        <v>2019</v>
      </c>
    </row>
    <row r="10588" spans="1:18" x14ac:dyDescent="0.25">
      <c r="A10588" s="6" t="s">
        <v>11614</v>
      </c>
      <c r="B10588" s="6" t="s">
        <v>18</v>
      </c>
      <c r="C10588" s="6" t="s">
        <v>643</v>
      </c>
      <c r="D10588" s="6" t="s">
        <v>212</v>
      </c>
      <c r="E10588" s="6" t="s">
        <v>664</v>
      </c>
      <c r="F10588" s="10">
        <v>43600</v>
      </c>
      <c r="G10588" s="6">
        <v>3</v>
      </c>
      <c r="H10588" s="11">
        <f>VLOOKUP(B10588,[1]!Product_Data[#Data],4,0)</f>
        <v>880</v>
      </c>
      <c r="I10588" s="11">
        <f>VLOOKUP(B10588,[1]!Product_Data[#Data],3,0)</f>
        <v>634</v>
      </c>
      <c r="J10588" s="11">
        <f t="shared" si="993"/>
        <v>1902</v>
      </c>
      <c r="K10588" s="11">
        <f t="shared" si="994"/>
        <v>2640</v>
      </c>
      <c r="L10588" s="11">
        <f t="shared" si="995"/>
        <v>738</v>
      </c>
      <c r="M10588" t="str">
        <f>VLOOKUP(C10588,[1]!Location_Data[#Data],2,0)</f>
        <v>Hayward</v>
      </c>
      <c r="N10588" t="str">
        <f>VLOOKUP(D10588,[1]!Salespeople_Data[#Data],2,0)</f>
        <v>Ronald Reed</v>
      </c>
      <c r="O10588" t="str">
        <f>VLOOKUP(E10588,[1]!Customer_Data[#Data],2,0)</f>
        <v>Harry Daniels</v>
      </c>
      <c r="P10588" s="15">
        <f t="shared" si="990"/>
        <v>4</v>
      </c>
      <c r="Q10588">
        <f t="shared" si="991"/>
        <v>5</v>
      </c>
      <c r="R10588">
        <f t="shared" si="992"/>
        <v>2019</v>
      </c>
    </row>
    <row r="10589" spans="1:18" x14ac:dyDescent="0.25">
      <c r="A10589" s="6" t="s">
        <v>11615</v>
      </c>
      <c r="B10589" s="6" t="s">
        <v>267</v>
      </c>
      <c r="C10589" s="6" t="s">
        <v>349</v>
      </c>
      <c r="D10589" s="6" t="s">
        <v>53</v>
      </c>
      <c r="E10589" s="6" t="s">
        <v>433</v>
      </c>
      <c r="F10589" s="10">
        <v>43504</v>
      </c>
      <c r="G10589" s="6">
        <v>1</v>
      </c>
      <c r="H10589" s="11">
        <f>VLOOKUP(B10589,[1]!Product_Data[#Data],4,0)</f>
        <v>400</v>
      </c>
      <c r="I10589" s="11">
        <f>VLOOKUP(B10589,[1]!Product_Data[#Data],3,0)</f>
        <v>208</v>
      </c>
      <c r="J10589" s="11">
        <f t="shared" si="993"/>
        <v>208</v>
      </c>
      <c r="K10589" s="11">
        <f t="shared" si="994"/>
        <v>400</v>
      </c>
      <c r="L10589" s="11">
        <f t="shared" si="995"/>
        <v>192</v>
      </c>
      <c r="M10589" t="str">
        <f>VLOOKUP(C10589,[1]!Location_Data[#Data],2,0)</f>
        <v>Santa Clara</v>
      </c>
      <c r="N10589" t="str">
        <f>VLOOKUP(D10589,[1]!Salespeople_Data[#Data],2,0)</f>
        <v>Scott Mason</v>
      </c>
      <c r="O10589" t="str">
        <f>VLOOKUP(E10589,[1]!Customer_Data[#Data],2,0)</f>
        <v>Thomas Campbell</v>
      </c>
      <c r="P10589" s="15">
        <f t="shared" si="990"/>
        <v>6</v>
      </c>
      <c r="Q10589">
        <f t="shared" si="991"/>
        <v>2</v>
      </c>
      <c r="R10589">
        <f t="shared" si="992"/>
        <v>2019</v>
      </c>
    </row>
    <row r="10590" spans="1:18" x14ac:dyDescent="0.25">
      <c r="A10590" s="6" t="s">
        <v>11616</v>
      </c>
      <c r="B10590" s="6" t="s">
        <v>8</v>
      </c>
      <c r="C10590" s="6" t="s">
        <v>29</v>
      </c>
      <c r="D10590" s="6" t="s">
        <v>87</v>
      </c>
      <c r="E10590" s="6" t="s">
        <v>1649</v>
      </c>
      <c r="F10590" s="10">
        <v>43820</v>
      </c>
      <c r="G10590" s="6">
        <v>1</v>
      </c>
      <c r="H10590" s="11">
        <f>VLOOKUP(B10590,[1]!Product_Data[#Data],4,0)</f>
        <v>1522</v>
      </c>
      <c r="I10590" s="11">
        <f>VLOOKUP(B10590,[1]!Product_Data[#Data],3,0)</f>
        <v>791</v>
      </c>
      <c r="J10590" s="11">
        <f t="shared" si="993"/>
        <v>791</v>
      </c>
      <c r="K10590" s="11">
        <f t="shared" si="994"/>
        <v>1522</v>
      </c>
      <c r="L10590" s="11">
        <f t="shared" si="995"/>
        <v>731</v>
      </c>
      <c r="M10590" t="str">
        <f>VLOOKUP(C10590,[1]!Location_Data[#Data],2,0)</f>
        <v>Santa Ana</v>
      </c>
      <c r="N10590" t="str">
        <f>VLOOKUP(D10590,[1]!Salespeople_Data[#Data],2,0)</f>
        <v>Martin Perry</v>
      </c>
      <c r="O10590" t="str">
        <f>VLOOKUP(E10590,[1]!Customer_Data[#Data],2,0)</f>
        <v>James Simmons</v>
      </c>
      <c r="P10590" s="15">
        <f t="shared" si="990"/>
        <v>7</v>
      </c>
      <c r="Q10590">
        <f t="shared" si="991"/>
        <v>12</v>
      </c>
      <c r="R10590">
        <f t="shared" si="992"/>
        <v>2019</v>
      </c>
    </row>
    <row r="10591" spans="1:18" x14ac:dyDescent="0.25">
      <c r="A10591" s="6" t="s">
        <v>11617</v>
      </c>
      <c r="B10591" s="6" t="s">
        <v>152</v>
      </c>
      <c r="C10591" s="6" t="s">
        <v>24</v>
      </c>
      <c r="D10591" s="6" t="s">
        <v>269</v>
      </c>
      <c r="E10591" s="6" t="s">
        <v>171</v>
      </c>
      <c r="F10591" s="10">
        <v>43541</v>
      </c>
      <c r="G10591" s="6">
        <v>1</v>
      </c>
      <c r="H10591" s="11">
        <f>VLOOKUP(B10591,[1]!Product_Data[#Data],4,0)</f>
        <v>951</v>
      </c>
      <c r="I10591" s="11">
        <f>VLOOKUP(B10591,[1]!Product_Data[#Data],3,0)</f>
        <v>504</v>
      </c>
      <c r="J10591" s="11">
        <f t="shared" si="993"/>
        <v>504</v>
      </c>
      <c r="K10591" s="11">
        <f t="shared" si="994"/>
        <v>951</v>
      </c>
      <c r="L10591" s="11">
        <f t="shared" si="995"/>
        <v>447</v>
      </c>
      <c r="M10591" t="str">
        <f>VLOOKUP(C10591,[1]!Location_Data[#Data],2,0)</f>
        <v>Lancaster</v>
      </c>
      <c r="N10591" t="str">
        <f>VLOOKUP(D10591,[1]!Salespeople_Data[#Data],2,0)</f>
        <v>Kevin Butler</v>
      </c>
      <c r="O10591" t="str">
        <f>VLOOKUP(E10591,[1]!Customer_Data[#Data],2,0)</f>
        <v>Eugene Weaver</v>
      </c>
      <c r="P10591" s="15">
        <f t="shared" si="990"/>
        <v>1</v>
      </c>
      <c r="Q10591">
        <f t="shared" si="991"/>
        <v>3</v>
      </c>
      <c r="R10591">
        <f t="shared" si="992"/>
        <v>2019</v>
      </c>
    </row>
    <row r="10592" spans="1:18" x14ac:dyDescent="0.25">
      <c r="A10592" s="6" t="s">
        <v>11618</v>
      </c>
      <c r="B10592" s="6" t="s">
        <v>125</v>
      </c>
      <c r="C10592" s="6" t="s">
        <v>272</v>
      </c>
      <c r="D10592" s="6" t="s">
        <v>91</v>
      </c>
      <c r="E10592" s="6" t="s">
        <v>179</v>
      </c>
      <c r="F10592" s="10">
        <v>43636</v>
      </c>
      <c r="G10592" s="6">
        <v>1</v>
      </c>
      <c r="H10592" s="11">
        <f>VLOOKUP(B10592,[1]!Product_Data[#Data],4,0)</f>
        <v>1826</v>
      </c>
      <c r="I10592" s="11">
        <f>VLOOKUP(B10592,[1]!Product_Data[#Data],3,0)</f>
        <v>1443</v>
      </c>
      <c r="J10592" s="11">
        <f t="shared" si="993"/>
        <v>1443</v>
      </c>
      <c r="K10592" s="11">
        <f t="shared" si="994"/>
        <v>1826</v>
      </c>
      <c r="L10592" s="11">
        <f t="shared" si="995"/>
        <v>383</v>
      </c>
      <c r="M10592" t="str">
        <f>VLOOKUP(C10592,[1]!Location_Data[#Data],2,0)</f>
        <v>Torrance</v>
      </c>
      <c r="N10592" t="str">
        <f>VLOOKUP(D10592,[1]!Salespeople_Data[#Data],2,0)</f>
        <v>Howard Gardner</v>
      </c>
      <c r="O10592" t="str">
        <f>VLOOKUP(E10592,[1]!Customer_Data[#Data],2,0)</f>
        <v>Alan Miller</v>
      </c>
      <c r="P10592" s="15">
        <f t="shared" si="990"/>
        <v>5</v>
      </c>
      <c r="Q10592">
        <f t="shared" si="991"/>
        <v>6</v>
      </c>
      <c r="R10592">
        <f t="shared" si="992"/>
        <v>2019</v>
      </c>
    </row>
    <row r="10593" spans="1:18" x14ac:dyDescent="0.25">
      <c r="A10593" s="6" t="s">
        <v>11619</v>
      </c>
      <c r="B10593" s="6" t="s">
        <v>537</v>
      </c>
      <c r="C10593" s="6" t="s">
        <v>458</v>
      </c>
      <c r="D10593" s="6" t="s">
        <v>63</v>
      </c>
      <c r="E10593" s="6" t="s">
        <v>1702</v>
      </c>
      <c r="F10593" s="10">
        <v>43660</v>
      </c>
      <c r="G10593" s="6">
        <v>1</v>
      </c>
      <c r="H10593" s="11">
        <f>VLOOKUP(B10593,[1]!Product_Data[#Data],4,0)</f>
        <v>556</v>
      </c>
      <c r="I10593" s="11">
        <f>VLOOKUP(B10593,[1]!Product_Data[#Data],3,0)</f>
        <v>395</v>
      </c>
      <c r="J10593" s="11">
        <f t="shared" si="993"/>
        <v>395</v>
      </c>
      <c r="K10593" s="11">
        <f t="shared" si="994"/>
        <v>556</v>
      </c>
      <c r="L10593" s="11">
        <f t="shared" si="995"/>
        <v>161</v>
      </c>
      <c r="M10593" t="str">
        <f>VLOOKUP(C10593,[1]!Location_Data[#Data],2,0)</f>
        <v>Fontana</v>
      </c>
      <c r="N10593" t="str">
        <f>VLOOKUP(D10593,[1]!Salespeople_Data[#Data],2,0)</f>
        <v>Jeremy Mendoza</v>
      </c>
      <c r="O10593" t="str">
        <f>VLOOKUP(E10593,[1]!Customer_Data[#Data],2,0)</f>
        <v>Bruce Chapman</v>
      </c>
      <c r="P10593" s="15">
        <f t="shared" si="990"/>
        <v>1</v>
      </c>
      <c r="Q10593">
        <f t="shared" si="991"/>
        <v>7</v>
      </c>
      <c r="R10593">
        <f t="shared" si="992"/>
        <v>2019</v>
      </c>
    </row>
    <row r="10594" spans="1:18" x14ac:dyDescent="0.25">
      <c r="A10594" s="6" t="s">
        <v>11620</v>
      </c>
      <c r="B10594" s="6" t="s">
        <v>104</v>
      </c>
      <c r="C10594" s="6" t="s">
        <v>276</v>
      </c>
      <c r="D10594" s="6" t="s">
        <v>91</v>
      </c>
      <c r="E10594" s="6" t="s">
        <v>768</v>
      </c>
      <c r="F10594" s="10">
        <v>43473</v>
      </c>
      <c r="G10594" s="6">
        <v>1</v>
      </c>
      <c r="H10594" s="11">
        <f>VLOOKUP(B10594,[1]!Product_Data[#Data],4,0)</f>
        <v>1671</v>
      </c>
      <c r="I10594" s="11">
        <f>VLOOKUP(B10594,[1]!Product_Data[#Data],3,0)</f>
        <v>1220</v>
      </c>
      <c r="J10594" s="11">
        <f t="shared" si="993"/>
        <v>1220</v>
      </c>
      <c r="K10594" s="11">
        <f t="shared" si="994"/>
        <v>1671</v>
      </c>
      <c r="L10594" s="11">
        <f t="shared" si="995"/>
        <v>451</v>
      </c>
      <c r="M10594" t="str">
        <f>VLOOKUP(C10594,[1]!Location_Data[#Data],2,0)</f>
        <v>Orange</v>
      </c>
      <c r="N10594" t="str">
        <f>VLOOKUP(D10594,[1]!Salespeople_Data[#Data],2,0)</f>
        <v>Howard Gardner</v>
      </c>
      <c r="O10594" t="str">
        <f>VLOOKUP(E10594,[1]!Customer_Data[#Data],2,0)</f>
        <v>Victor Hughes</v>
      </c>
      <c r="P10594" s="15">
        <f t="shared" si="990"/>
        <v>3</v>
      </c>
      <c r="Q10594">
        <f t="shared" si="991"/>
        <v>1</v>
      </c>
      <c r="R10594">
        <f t="shared" si="992"/>
        <v>2019</v>
      </c>
    </row>
    <row r="10595" spans="1:18" x14ac:dyDescent="0.25">
      <c r="A10595" s="6" t="s">
        <v>11621</v>
      </c>
      <c r="B10595" s="6" t="s">
        <v>271</v>
      </c>
      <c r="C10595" s="6" t="s">
        <v>90</v>
      </c>
      <c r="D10595" s="6" t="s">
        <v>53</v>
      </c>
      <c r="E10595" s="6" t="s">
        <v>1158</v>
      </c>
      <c r="F10595" s="10">
        <v>43573</v>
      </c>
      <c r="G10595" s="6">
        <v>3</v>
      </c>
      <c r="H10595" s="11">
        <f>VLOOKUP(B10595,[1]!Product_Data[#Data],4,0)</f>
        <v>1587</v>
      </c>
      <c r="I10595" s="11">
        <f>VLOOKUP(B10595,[1]!Product_Data[#Data],3,0)</f>
        <v>1301</v>
      </c>
      <c r="J10595" s="11">
        <f t="shared" si="993"/>
        <v>3903</v>
      </c>
      <c r="K10595" s="11">
        <f t="shared" si="994"/>
        <v>4761</v>
      </c>
      <c r="L10595" s="11">
        <f t="shared" si="995"/>
        <v>858</v>
      </c>
      <c r="M10595" t="str">
        <f>VLOOKUP(C10595,[1]!Location_Data[#Data],2,0)</f>
        <v>Irvine</v>
      </c>
      <c r="N10595" t="str">
        <f>VLOOKUP(D10595,[1]!Salespeople_Data[#Data],2,0)</f>
        <v>Scott Mason</v>
      </c>
      <c r="O10595" t="str">
        <f>VLOOKUP(E10595,[1]!Customer_Data[#Data],2,0)</f>
        <v>Shawn Owens</v>
      </c>
      <c r="P10595" s="15">
        <f t="shared" si="990"/>
        <v>5</v>
      </c>
      <c r="Q10595">
        <f t="shared" si="991"/>
        <v>4</v>
      </c>
      <c r="R10595">
        <f t="shared" si="992"/>
        <v>2019</v>
      </c>
    </row>
    <row r="10596" spans="1:18" x14ac:dyDescent="0.25">
      <c r="A10596" s="6" t="s">
        <v>11622</v>
      </c>
      <c r="B10596" s="6" t="s">
        <v>412</v>
      </c>
      <c r="C10596" s="6" t="s">
        <v>355</v>
      </c>
      <c r="D10596" s="6" t="s">
        <v>58</v>
      </c>
      <c r="E10596" s="6" t="s">
        <v>384</v>
      </c>
      <c r="F10596" s="10">
        <v>43770</v>
      </c>
      <c r="G10596" s="6">
        <v>1</v>
      </c>
      <c r="H10596" s="11">
        <f>VLOOKUP(B10596,[1]!Product_Data[#Data],4,0)</f>
        <v>2396</v>
      </c>
      <c r="I10596" s="11">
        <f>VLOOKUP(B10596,[1]!Product_Data[#Data],3,0)</f>
        <v>1965</v>
      </c>
      <c r="J10596" s="11">
        <f t="shared" si="993"/>
        <v>1965</v>
      </c>
      <c r="K10596" s="11">
        <f t="shared" si="994"/>
        <v>2396</v>
      </c>
      <c r="L10596" s="11">
        <f t="shared" si="995"/>
        <v>431</v>
      </c>
      <c r="M10596" t="str">
        <f>VLOOKUP(C10596,[1]!Location_Data[#Data],2,0)</f>
        <v>Burbank</v>
      </c>
      <c r="N10596" t="str">
        <f>VLOOKUP(D10596,[1]!Salespeople_Data[#Data],2,0)</f>
        <v>Christopher Tucker</v>
      </c>
      <c r="O10596" t="str">
        <f>VLOOKUP(E10596,[1]!Customer_Data[#Data],2,0)</f>
        <v>Gerald Henry</v>
      </c>
      <c r="P10596" s="15">
        <f t="shared" si="990"/>
        <v>6</v>
      </c>
      <c r="Q10596">
        <f t="shared" si="991"/>
        <v>11</v>
      </c>
      <c r="R10596">
        <f t="shared" si="992"/>
        <v>2019</v>
      </c>
    </row>
    <row r="10597" spans="1:18" x14ac:dyDescent="0.25">
      <c r="A10597" s="6" t="s">
        <v>11623</v>
      </c>
      <c r="B10597" s="6" t="s">
        <v>560</v>
      </c>
      <c r="C10597" s="6" t="s">
        <v>472</v>
      </c>
      <c r="D10597" s="6" t="s">
        <v>40</v>
      </c>
      <c r="E10597" s="6" t="s">
        <v>4184</v>
      </c>
      <c r="F10597" s="10">
        <v>43713</v>
      </c>
      <c r="G10597" s="6">
        <v>1</v>
      </c>
      <c r="H10597" s="11">
        <f>VLOOKUP(B10597,[1]!Product_Data[#Data],4,0)</f>
        <v>1809</v>
      </c>
      <c r="I10597" s="11">
        <f>VLOOKUP(B10597,[1]!Product_Data[#Data],3,0)</f>
        <v>1067</v>
      </c>
      <c r="J10597" s="11">
        <f t="shared" si="993"/>
        <v>1067</v>
      </c>
      <c r="K10597" s="11">
        <f t="shared" si="994"/>
        <v>1809</v>
      </c>
      <c r="L10597" s="11">
        <f t="shared" si="995"/>
        <v>742</v>
      </c>
      <c r="M10597" t="str">
        <f>VLOOKUP(C10597,[1]!Location_Data[#Data],2,0)</f>
        <v>Concord</v>
      </c>
      <c r="N10597" t="str">
        <f>VLOOKUP(D10597,[1]!Salespeople_Data[#Data],2,0)</f>
        <v>Brian Hansen</v>
      </c>
      <c r="O10597" t="str">
        <f>VLOOKUP(E10597,[1]!Customer_Data[#Data],2,0)</f>
        <v>Antonio Shaw</v>
      </c>
      <c r="P10597" s="15">
        <f t="shared" si="990"/>
        <v>5</v>
      </c>
      <c r="Q10597">
        <f t="shared" si="991"/>
        <v>9</v>
      </c>
      <c r="R10597">
        <f t="shared" si="992"/>
        <v>2019</v>
      </c>
    </row>
    <row r="10598" spans="1:18" x14ac:dyDescent="0.25">
      <c r="A10598" s="6" t="s">
        <v>11624</v>
      </c>
      <c r="B10598" s="6" t="s">
        <v>370</v>
      </c>
      <c r="C10598" s="6" t="s">
        <v>355</v>
      </c>
      <c r="D10598" s="6" t="s">
        <v>178</v>
      </c>
      <c r="E10598" s="6" t="s">
        <v>1030</v>
      </c>
      <c r="F10598" s="10">
        <v>43789</v>
      </c>
      <c r="G10598" s="6">
        <v>4</v>
      </c>
      <c r="H10598" s="11">
        <f>VLOOKUP(B10598,[1]!Product_Data[#Data],4,0)</f>
        <v>771</v>
      </c>
      <c r="I10598" s="11">
        <f>VLOOKUP(B10598,[1]!Product_Data[#Data],3,0)</f>
        <v>648</v>
      </c>
      <c r="J10598" s="11">
        <f t="shared" si="993"/>
        <v>2592</v>
      </c>
      <c r="K10598" s="11">
        <f t="shared" si="994"/>
        <v>3084</v>
      </c>
      <c r="L10598" s="11">
        <f t="shared" si="995"/>
        <v>492</v>
      </c>
      <c r="M10598" t="str">
        <f>VLOOKUP(C10598,[1]!Location_Data[#Data],2,0)</f>
        <v>Burbank</v>
      </c>
      <c r="N10598" t="str">
        <f>VLOOKUP(D10598,[1]!Salespeople_Data[#Data],2,0)</f>
        <v>Joshua Taylor</v>
      </c>
      <c r="O10598" t="str">
        <f>VLOOKUP(E10598,[1]!Customer_Data[#Data],2,0)</f>
        <v>Brandon Diaz</v>
      </c>
      <c r="P10598" s="15">
        <f t="shared" si="990"/>
        <v>4</v>
      </c>
      <c r="Q10598">
        <f t="shared" si="991"/>
        <v>11</v>
      </c>
      <c r="R10598">
        <f t="shared" si="992"/>
        <v>2019</v>
      </c>
    </row>
    <row r="10599" spans="1:18" x14ac:dyDescent="0.25">
      <c r="A10599" s="6" t="s">
        <v>11625</v>
      </c>
      <c r="B10599" s="6" t="s">
        <v>232</v>
      </c>
      <c r="C10599" s="6" t="s">
        <v>286</v>
      </c>
      <c r="D10599" s="6" t="s">
        <v>308</v>
      </c>
      <c r="E10599" s="6" t="s">
        <v>1272</v>
      </c>
      <c r="F10599" s="10">
        <v>43768</v>
      </c>
      <c r="G10599" s="6">
        <v>1</v>
      </c>
      <c r="H10599" s="11">
        <f>VLOOKUP(B10599,[1]!Product_Data[#Data],4,0)</f>
        <v>1119</v>
      </c>
      <c r="I10599" s="11">
        <f>VLOOKUP(B10599,[1]!Product_Data[#Data],3,0)</f>
        <v>683</v>
      </c>
      <c r="J10599" s="11">
        <f t="shared" si="993"/>
        <v>683</v>
      </c>
      <c r="K10599" s="11">
        <f t="shared" si="994"/>
        <v>1119</v>
      </c>
      <c r="L10599" s="11">
        <f t="shared" si="995"/>
        <v>436</v>
      </c>
      <c r="M10599" t="str">
        <f>VLOOKUP(C10599,[1]!Location_Data[#Data],2,0)</f>
        <v>El Monte</v>
      </c>
      <c r="N10599" t="str">
        <f>VLOOKUP(D10599,[1]!Salespeople_Data[#Data],2,0)</f>
        <v>Fred Robertson</v>
      </c>
      <c r="O10599" t="str">
        <f>VLOOKUP(E10599,[1]!Customer_Data[#Data],2,0)</f>
        <v>Michael Lewis</v>
      </c>
      <c r="P10599" s="15">
        <f t="shared" si="990"/>
        <v>4</v>
      </c>
      <c r="Q10599">
        <f t="shared" si="991"/>
        <v>10</v>
      </c>
      <c r="R10599">
        <f t="shared" si="992"/>
        <v>2019</v>
      </c>
    </row>
    <row r="10600" spans="1:18" x14ac:dyDescent="0.25">
      <c r="A10600" s="6" t="s">
        <v>11626</v>
      </c>
      <c r="B10600" s="6" t="s">
        <v>752</v>
      </c>
      <c r="C10600" s="6" t="s">
        <v>458</v>
      </c>
      <c r="D10600" s="6" t="s">
        <v>111</v>
      </c>
      <c r="E10600" s="6" t="s">
        <v>363</v>
      </c>
      <c r="F10600" s="10">
        <v>43738</v>
      </c>
      <c r="G10600" s="6">
        <v>1</v>
      </c>
      <c r="H10600" s="11">
        <f>VLOOKUP(B10600,[1]!Product_Data[#Data],4,0)</f>
        <v>95</v>
      </c>
      <c r="I10600" s="11">
        <f>VLOOKUP(B10600,[1]!Product_Data[#Data],3,0)</f>
        <v>61</v>
      </c>
      <c r="J10600" s="11">
        <f t="shared" si="993"/>
        <v>61</v>
      </c>
      <c r="K10600" s="11">
        <f t="shared" si="994"/>
        <v>95</v>
      </c>
      <c r="L10600" s="11">
        <f t="shared" si="995"/>
        <v>34</v>
      </c>
      <c r="M10600" t="str">
        <f>VLOOKUP(C10600,[1]!Location_Data[#Data],2,0)</f>
        <v>Fontana</v>
      </c>
      <c r="N10600" t="str">
        <f>VLOOKUP(D10600,[1]!Salespeople_Data[#Data],2,0)</f>
        <v>Ryan Welch</v>
      </c>
      <c r="O10600" t="str">
        <f>VLOOKUP(E10600,[1]!Customer_Data[#Data],2,0)</f>
        <v>Robert Carr</v>
      </c>
      <c r="P10600" s="15">
        <f t="shared" si="990"/>
        <v>2</v>
      </c>
      <c r="Q10600">
        <f t="shared" si="991"/>
        <v>9</v>
      </c>
      <c r="R10600">
        <f t="shared" si="992"/>
        <v>2019</v>
      </c>
    </row>
    <row r="10601" spans="1:18" x14ac:dyDescent="0.25">
      <c r="A10601" s="6" t="s">
        <v>11627</v>
      </c>
      <c r="B10601" s="6" t="s">
        <v>152</v>
      </c>
      <c r="C10601" s="6" t="s">
        <v>74</v>
      </c>
      <c r="D10601" s="6" t="s">
        <v>53</v>
      </c>
      <c r="E10601" s="6" t="s">
        <v>1209</v>
      </c>
      <c r="F10601" s="10">
        <v>43679</v>
      </c>
      <c r="G10601" s="6">
        <v>1</v>
      </c>
      <c r="H10601" s="11">
        <f>VLOOKUP(B10601,[1]!Product_Data[#Data],4,0)</f>
        <v>951</v>
      </c>
      <c r="I10601" s="11">
        <f>VLOOKUP(B10601,[1]!Product_Data[#Data],3,0)</f>
        <v>504</v>
      </c>
      <c r="J10601" s="11">
        <f t="shared" si="993"/>
        <v>504</v>
      </c>
      <c r="K10601" s="11">
        <f t="shared" si="994"/>
        <v>951</v>
      </c>
      <c r="L10601" s="11">
        <f t="shared" si="995"/>
        <v>447</v>
      </c>
      <c r="M10601" t="str">
        <f>VLOOKUP(C10601,[1]!Location_Data[#Data],2,0)</f>
        <v>West Covina</v>
      </c>
      <c r="N10601" t="str">
        <f>VLOOKUP(D10601,[1]!Salespeople_Data[#Data],2,0)</f>
        <v>Scott Mason</v>
      </c>
      <c r="O10601" t="str">
        <f>VLOOKUP(E10601,[1]!Customer_Data[#Data],2,0)</f>
        <v>Fred Stone</v>
      </c>
      <c r="P10601" s="15">
        <f t="shared" si="990"/>
        <v>6</v>
      </c>
      <c r="Q10601">
        <f t="shared" si="991"/>
        <v>8</v>
      </c>
      <c r="R10601">
        <f t="shared" si="992"/>
        <v>2019</v>
      </c>
    </row>
    <row r="10602" spans="1:18" x14ac:dyDescent="0.25">
      <c r="A10602" s="6" t="s">
        <v>11628</v>
      </c>
      <c r="B10602" s="6" t="s">
        <v>86</v>
      </c>
      <c r="C10602" s="6" t="s">
        <v>29</v>
      </c>
      <c r="D10602" s="6" t="s">
        <v>141</v>
      </c>
      <c r="E10602" s="6" t="s">
        <v>1517</v>
      </c>
      <c r="F10602" s="10">
        <v>43722</v>
      </c>
      <c r="G10602" s="6">
        <v>1</v>
      </c>
      <c r="H10602" s="11">
        <f>VLOOKUP(B10602,[1]!Product_Data[#Data],4,0)</f>
        <v>1725</v>
      </c>
      <c r="I10602" s="11">
        <f>VLOOKUP(B10602,[1]!Product_Data[#Data],3,0)</f>
        <v>1363</v>
      </c>
      <c r="J10602" s="11">
        <f t="shared" si="993"/>
        <v>1363</v>
      </c>
      <c r="K10602" s="11">
        <f t="shared" si="994"/>
        <v>1725</v>
      </c>
      <c r="L10602" s="11">
        <f t="shared" si="995"/>
        <v>362</v>
      </c>
      <c r="M10602" t="str">
        <f>VLOOKUP(C10602,[1]!Location_Data[#Data],2,0)</f>
        <v>Santa Ana</v>
      </c>
      <c r="N10602" t="str">
        <f>VLOOKUP(D10602,[1]!Salespeople_Data[#Data],2,0)</f>
        <v>Arthur Mccoy</v>
      </c>
      <c r="O10602" t="str">
        <f>VLOOKUP(E10602,[1]!Customer_Data[#Data],2,0)</f>
        <v>Jason Murphy</v>
      </c>
      <c r="P10602" s="15">
        <f t="shared" si="990"/>
        <v>7</v>
      </c>
      <c r="Q10602">
        <f t="shared" si="991"/>
        <v>9</v>
      </c>
      <c r="R10602">
        <f t="shared" si="992"/>
        <v>2019</v>
      </c>
    </row>
    <row r="10603" spans="1:18" x14ac:dyDescent="0.25">
      <c r="A10603" s="6" t="s">
        <v>11629</v>
      </c>
      <c r="B10603" s="6" t="s">
        <v>185</v>
      </c>
      <c r="C10603" s="6" t="s">
        <v>52</v>
      </c>
      <c r="D10603" s="6" t="s">
        <v>359</v>
      </c>
      <c r="E10603" s="6" t="s">
        <v>1018</v>
      </c>
      <c r="F10603" s="10">
        <v>43823</v>
      </c>
      <c r="G10603" s="6">
        <v>1</v>
      </c>
      <c r="H10603" s="11">
        <f>VLOOKUP(B10603,[1]!Product_Data[#Data],4,0)</f>
        <v>667</v>
      </c>
      <c r="I10603" s="11">
        <f>VLOOKUP(B10603,[1]!Product_Data[#Data],3,0)</f>
        <v>387</v>
      </c>
      <c r="J10603" s="11">
        <f t="shared" si="993"/>
        <v>387</v>
      </c>
      <c r="K10603" s="11">
        <f t="shared" si="994"/>
        <v>667</v>
      </c>
      <c r="L10603" s="11">
        <f t="shared" si="995"/>
        <v>280</v>
      </c>
      <c r="M10603" t="str">
        <f>VLOOKUP(C10603,[1]!Location_Data[#Data],2,0)</f>
        <v>Pasadena</v>
      </c>
      <c r="N10603" t="str">
        <f>VLOOKUP(D10603,[1]!Salespeople_Data[#Data],2,0)</f>
        <v>Eugene Holmes</v>
      </c>
      <c r="O10603" t="str">
        <f>VLOOKUP(E10603,[1]!Customer_Data[#Data],2,0)</f>
        <v>Victor Gutierrez</v>
      </c>
      <c r="P10603" s="15">
        <f t="shared" si="990"/>
        <v>3</v>
      </c>
      <c r="Q10603">
        <f t="shared" si="991"/>
        <v>12</v>
      </c>
      <c r="R10603">
        <f t="shared" si="992"/>
        <v>2019</v>
      </c>
    </row>
    <row r="10604" spans="1:18" x14ac:dyDescent="0.25">
      <c r="A10604" s="6" t="s">
        <v>11630</v>
      </c>
      <c r="B10604" s="6" t="s">
        <v>703</v>
      </c>
      <c r="C10604" s="6" t="s">
        <v>156</v>
      </c>
      <c r="D10604" s="6" t="s">
        <v>257</v>
      </c>
      <c r="E10604" s="6" t="s">
        <v>867</v>
      </c>
      <c r="F10604" s="10">
        <v>43802</v>
      </c>
      <c r="G10604" s="6">
        <v>1</v>
      </c>
      <c r="H10604" s="11">
        <f>VLOOKUP(B10604,[1]!Product_Data[#Data],4,0)</f>
        <v>530</v>
      </c>
      <c r="I10604" s="11">
        <f>VLOOKUP(B10604,[1]!Product_Data[#Data],3,0)</f>
        <v>435</v>
      </c>
      <c r="J10604" s="11">
        <f t="shared" si="993"/>
        <v>435</v>
      </c>
      <c r="K10604" s="11">
        <f t="shared" si="994"/>
        <v>530</v>
      </c>
      <c r="L10604" s="11">
        <f t="shared" si="995"/>
        <v>95</v>
      </c>
      <c r="M10604" t="str">
        <f>VLOOKUP(C10604,[1]!Location_Data[#Data],2,0)</f>
        <v>Sacramento</v>
      </c>
      <c r="N10604" t="str">
        <f>VLOOKUP(D10604,[1]!Salespeople_Data[#Data],2,0)</f>
        <v>Jerry Perry</v>
      </c>
      <c r="O10604" t="str">
        <f>VLOOKUP(E10604,[1]!Customer_Data[#Data],2,0)</f>
        <v>Carl Anderson</v>
      </c>
      <c r="P10604" s="15">
        <f t="shared" si="990"/>
        <v>3</v>
      </c>
      <c r="Q10604">
        <f t="shared" si="991"/>
        <v>12</v>
      </c>
      <c r="R10604">
        <f t="shared" si="992"/>
        <v>2019</v>
      </c>
    </row>
    <row r="10605" spans="1:18" x14ac:dyDescent="0.25">
      <c r="A10605" s="6" t="s">
        <v>11631</v>
      </c>
      <c r="B10605" s="6" t="s">
        <v>626</v>
      </c>
      <c r="C10605" s="6" t="s">
        <v>469</v>
      </c>
      <c r="D10605" s="6" t="s">
        <v>126</v>
      </c>
      <c r="E10605" s="6" t="s">
        <v>812</v>
      </c>
      <c r="F10605" s="10">
        <v>43808</v>
      </c>
      <c r="G10605" s="6">
        <v>3</v>
      </c>
      <c r="H10605" s="11">
        <f>VLOOKUP(B10605,[1]!Product_Data[#Data],4,0)</f>
        <v>584</v>
      </c>
      <c r="I10605" s="11">
        <f>VLOOKUP(B10605,[1]!Product_Data[#Data],3,0)</f>
        <v>420</v>
      </c>
      <c r="J10605" s="11">
        <f t="shared" si="993"/>
        <v>1260</v>
      </c>
      <c r="K10605" s="11">
        <f t="shared" si="994"/>
        <v>1752</v>
      </c>
      <c r="L10605" s="11">
        <f t="shared" si="995"/>
        <v>492</v>
      </c>
      <c r="M10605" t="str">
        <f>VLOOKUP(C10605,[1]!Location_Data[#Data],2,0)</f>
        <v>Escondido</v>
      </c>
      <c r="N10605" t="str">
        <f>VLOOKUP(D10605,[1]!Salespeople_Data[#Data],2,0)</f>
        <v>Larry Castillo</v>
      </c>
      <c r="O10605" t="str">
        <f>VLOOKUP(E10605,[1]!Customer_Data[#Data],2,0)</f>
        <v>Shawn Reynolds</v>
      </c>
      <c r="P10605" s="15">
        <f t="shared" si="990"/>
        <v>2</v>
      </c>
      <c r="Q10605">
        <f t="shared" si="991"/>
        <v>12</v>
      </c>
      <c r="R10605">
        <f t="shared" si="992"/>
        <v>2019</v>
      </c>
    </row>
    <row r="10606" spans="1:18" x14ac:dyDescent="0.25">
      <c r="A10606" s="6" t="s">
        <v>11632</v>
      </c>
      <c r="B10606" s="6" t="s">
        <v>173</v>
      </c>
      <c r="C10606" s="6" t="s">
        <v>229</v>
      </c>
      <c r="D10606" s="6" t="s">
        <v>96</v>
      </c>
      <c r="E10606" s="6" t="s">
        <v>3174</v>
      </c>
      <c r="F10606" s="10">
        <v>43618</v>
      </c>
      <c r="G10606" s="6">
        <v>1</v>
      </c>
      <c r="H10606" s="11">
        <f>VLOOKUP(B10606,[1]!Product_Data[#Data],4,0)</f>
        <v>2005</v>
      </c>
      <c r="I10606" s="11">
        <f>VLOOKUP(B10606,[1]!Product_Data[#Data],3,0)</f>
        <v>1223</v>
      </c>
      <c r="J10606" s="11">
        <f t="shared" si="993"/>
        <v>1223</v>
      </c>
      <c r="K10606" s="11">
        <f t="shared" si="994"/>
        <v>2005</v>
      </c>
      <c r="L10606" s="11">
        <f t="shared" si="995"/>
        <v>782</v>
      </c>
      <c r="M10606" t="str">
        <f>VLOOKUP(C10606,[1]!Location_Data[#Data],2,0)</f>
        <v>San Jose</v>
      </c>
      <c r="N10606" t="str">
        <f>VLOOKUP(D10606,[1]!Salespeople_Data[#Data],2,0)</f>
        <v>Brian Thomas</v>
      </c>
      <c r="O10606" t="str">
        <f>VLOOKUP(E10606,[1]!Customer_Data[#Data],2,0)</f>
        <v>Louis Austin</v>
      </c>
      <c r="P10606" s="15">
        <f t="shared" si="990"/>
        <v>1</v>
      </c>
      <c r="Q10606">
        <f t="shared" si="991"/>
        <v>6</v>
      </c>
      <c r="R10606">
        <f t="shared" si="992"/>
        <v>2019</v>
      </c>
    </row>
    <row r="10607" spans="1:18" x14ac:dyDescent="0.25">
      <c r="A10607" s="6" t="s">
        <v>11633</v>
      </c>
      <c r="B10607" s="6" t="s">
        <v>232</v>
      </c>
      <c r="C10607" s="6" t="s">
        <v>276</v>
      </c>
      <c r="D10607" s="6" t="s">
        <v>269</v>
      </c>
      <c r="E10607" s="6" t="s">
        <v>445</v>
      </c>
      <c r="F10607" s="10">
        <v>43536</v>
      </c>
      <c r="G10607" s="6">
        <v>1</v>
      </c>
      <c r="H10607" s="11">
        <f>VLOOKUP(B10607,[1]!Product_Data[#Data],4,0)</f>
        <v>1119</v>
      </c>
      <c r="I10607" s="11">
        <f>VLOOKUP(B10607,[1]!Product_Data[#Data],3,0)</f>
        <v>683</v>
      </c>
      <c r="J10607" s="11">
        <f t="shared" si="993"/>
        <v>683</v>
      </c>
      <c r="K10607" s="11">
        <f t="shared" si="994"/>
        <v>1119</v>
      </c>
      <c r="L10607" s="11">
        <f t="shared" si="995"/>
        <v>436</v>
      </c>
      <c r="M10607" t="str">
        <f>VLOOKUP(C10607,[1]!Location_Data[#Data],2,0)</f>
        <v>Orange</v>
      </c>
      <c r="N10607" t="str">
        <f>VLOOKUP(D10607,[1]!Salespeople_Data[#Data],2,0)</f>
        <v>Kevin Butler</v>
      </c>
      <c r="O10607" t="str">
        <f>VLOOKUP(E10607,[1]!Customer_Data[#Data],2,0)</f>
        <v>Lawrence Rogers</v>
      </c>
      <c r="P10607" s="15">
        <f t="shared" si="990"/>
        <v>3</v>
      </c>
      <c r="Q10607">
        <f t="shared" si="991"/>
        <v>3</v>
      </c>
      <c r="R10607">
        <f t="shared" si="992"/>
        <v>2019</v>
      </c>
    </row>
    <row r="10608" spans="1:18" x14ac:dyDescent="0.25">
      <c r="A10608" s="6" t="s">
        <v>11634</v>
      </c>
      <c r="B10608" s="6" t="s">
        <v>626</v>
      </c>
      <c r="C10608" s="6" t="s">
        <v>596</v>
      </c>
      <c r="D10608" s="6" t="s">
        <v>136</v>
      </c>
      <c r="E10608" s="6" t="s">
        <v>774</v>
      </c>
      <c r="F10608" s="10">
        <v>43747</v>
      </c>
      <c r="G10608" s="6">
        <v>1</v>
      </c>
      <c r="H10608" s="11">
        <f>VLOOKUP(B10608,[1]!Product_Data[#Data],4,0)</f>
        <v>584</v>
      </c>
      <c r="I10608" s="11">
        <f>VLOOKUP(B10608,[1]!Product_Data[#Data],3,0)</f>
        <v>420</v>
      </c>
      <c r="J10608" s="11">
        <f t="shared" si="993"/>
        <v>420</v>
      </c>
      <c r="K10608" s="11">
        <f t="shared" si="994"/>
        <v>584</v>
      </c>
      <c r="L10608" s="11">
        <f t="shared" si="995"/>
        <v>164</v>
      </c>
      <c r="M10608" t="str">
        <f>VLOOKUP(C10608,[1]!Location_Data[#Data],2,0)</f>
        <v>Fremont</v>
      </c>
      <c r="N10608" t="str">
        <f>VLOOKUP(D10608,[1]!Salespeople_Data[#Data],2,0)</f>
        <v>Clarence Fox</v>
      </c>
      <c r="O10608" t="str">
        <f>VLOOKUP(E10608,[1]!Customer_Data[#Data],2,0)</f>
        <v>Douglas Kennedy</v>
      </c>
      <c r="P10608" s="15">
        <f t="shared" si="990"/>
        <v>4</v>
      </c>
      <c r="Q10608">
        <f t="shared" si="991"/>
        <v>10</v>
      </c>
      <c r="R10608">
        <f t="shared" si="992"/>
        <v>2019</v>
      </c>
    </row>
    <row r="10609" spans="1:18" x14ac:dyDescent="0.25">
      <c r="A10609" s="6" t="s">
        <v>11635</v>
      </c>
      <c r="B10609" s="6" t="s">
        <v>8</v>
      </c>
      <c r="C10609" s="6" t="s">
        <v>62</v>
      </c>
      <c r="D10609" s="6" t="s">
        <v>298</v>
      </c>
      <c r="E10609" s="6" t="s">
        <v>580</v>
      </c>
      <c r="F10609" s="10">
        <v>43700</v>
      </c>
      <c r="G10609" s="6">
        <v>4</v>
      </c>
      <c r="H10609" s="11">
        <f>VLOOKUP(B10609,[1]!Product_Data[#Data],4,0)</f>
        <v>1522</v>
      </c>
      <c r="I10609" s="11">
        <f>VLOOKUP(B10609,[1]!Product_Data[#Data],3,0)</f>
        <v>791</v>
      </c>
      <c r="J10609" s="11">
        <f t="shared" si="993"/>
        <v>3164</v>
      </c>
      <c r="K10609" s="11">
        <f t="shared" si="994"/>
        <v>6088</v>
      </c>
      <c r="L10609" s="11">
        <f t="shared" si="995"/>
        <v>2924</v>
      </c>
      <c r="M10609" t="str">
        <f>VLOOKUP(C10609,[1]!Location_Data[#Data],2,0)</f>
        <v>Fairfield</v>
      </c>
      <c r="N10609" t="str">
        <f>VLOOKUP(D10609,[1]!Salespeople_Data[#Data],2,0)</f>
        <v>Kenneth Fields</v>
      </c>
      <c r="O10609" t="str">
        <f>VLOOKUP(E10609,[1]!Customer_Data[#Data],2,0)</f>
        <v>Bobby Murray</v>
      </c>
      <c r="P10609" s="15">
        <f t="shared" si="990"/>
        <v>6</v>
      </c>
      <c r="Q10609">
        <f t="shared" si="991"/>
        <v>8</v>
      </c>
      <c r="R10609">
        <f t="shared" si="992"/>
        <v>2019</v>
      </c>
    </row>
    <row r="10610" spans="1:18" x14ac:dyDescent="0.25">
      <c r="A10610" s="6" t="s">
        <v>11636</v>
      </c>
      <c r="B10610" s="6" t="s">
        <v>340</v>
      </c>
      <c r="C10610" s="6" t="s">
        <v>57</v>
      </c>
      <c r="D10610" s="6" t="s">
        <v>71</v>
      </c>
      <c r="E10610" s="6" t="s">
        <v>1515</v>
      </c>
      <c r="F10610" s="10">
        <v>43589</v>
      </c>
      <c r="G10610" s="6">
        <v>3</v>
      </c>
      <c r="H10610" s="11">
        <f>VLOOKUP(B10610,[1]!Product_Data[#Data],4,0)</f>
        <v>1967</v>
      </c>
      <c r="I10610" s="11">
        <f>VLOOKUP(B10610,[1]!Product_Data[#Data],3,0)</f>
        <v>1397</v>
      </c>
      <c r="J10610" s="11">
        <f t="shared" si="993"/>
        <v>4191</v>
      </c>
      <c r="K10610" s="11">
        <f t="shared" si="994"/>
        <v>5901</v>
      </c>
      <c r="L10610" s="11">
        <f t="shared" si="995"/>
        <v>1710</v>
      </c>
      <c r="M10610" t="str">
        <f>VLOOKUP(C10610,[1]!Location_Data[#Data],2,0)</f>
        <v>Thousand Oaks</v>
      </c>
      <c r="N10610" t="str">
        <f>VLOOKUP(D10610,[1]!Salespeople_Data[#Data],2,0)</f>
        <v>Gary Rodriguez</v>
      </c>
      <c r="O10610" t="str">
        <f>VLOOKUP(E10610,[1]!Customer_Data[#Data],2,0)</f>
        <v>Peter Gray</v>
      </c>
      <c r="P10610" s="15">
        <f t="shared" si="990"/>
        <v>7</v>
      </c>
      <c r="Q10610">
        <f t="shared" si="991"/>
        <v>5</v>
      </c>
      <c r="R10610">
        <f t="shared" si="992"/>
        <v>2019</v>
      </c>
    </row>
    <row r="10611" spans="1:18" x14ac:dyDescent="0.25">
      <c r="A10611" s="6" t="s">
        <v>11637</v>
      </c>
      <c r="B10611" s="6" t="s">
        <v>652</v>
      </c>
      <c r="C10611" s="6" t="s">
        <v>24</v>
      </c>
      <c r="D10611" s="6" t="s">
        <v>40</v>
      </c>
      <c r="E10611" s="6" t="s">
        <v>745</v>
      </c>
      <c r="F10611" s="10">
        <v>43496</v>
      </c>
      <c r="G10611" s="6">
        <v>1</v>
      </c>
      <c r="H10611" s="11">
        <f>VLOOKUP(B10611,[1]!Product_Data[#Data],4,0)</f>
        <v>217</v>
      </c>
      <c r="I10611" s="11">
        <f>VLOOKUP(B10611,[1]!Product_Data[#Data],3,0)</f>
        <v>171</v>
      </c>
      <c r="J10611" s="11">
        <f t="shared" si="993"/>
        <v>171</v>
      </c>
      <c r="K10611" s="11">
        <f t="shared" si="994"/>
        <v>217</v>
      </c>
      <c r="L10611" s="11">
        <f t="shared" si="995"/>
        <v>46</v>
      </c>
      <c r="M10611" t="str">
        <f>VLOOKUP(C10611,[1]!Location_Data[#Data],2,0)</f>
        <v>Lancaster</v>
      </c>
      <c r="N10611" t="str">
        <f>VLOOKUP(D10611,[1]!Salespeople_Data[#Data],2,0)</f>
        <v>Brian Hansen</v>
      </c>
      <c r="O10611" t="str">
        <f>VLOOKUP(E10611,[1]!Customer_Data[#Data],2,0)</f>
        <v>Andrew Graham</v>
      </c>
      <c r="P10611" s="15">
        <f t="shared" si="990"/>
        <v>5</v>
      </c>
      <c r="Q10611">
        <f t="shared" si="991"/>
        <v>1</v>
      </c>
      <c r="R10611">
        <f t="shared" si="992"/>
        <v>2019</v>
      </c>
    </row>
    <row r="10612" spans="1:18" x14ac:dyDescent="0.25">
      <c r="A10612" s="6" t="s">
        <v>11638</v>
      </c>
      <c r="B10612" s="6" t="s">
        <v>752</v>
      </c>
      <c r="C10612" s="6" t="s">
        <v>530</v>
      </c>
      <c r="D10612" s="6" t="s">
        <v>30</v>
      </c>
      <c r="E10612" s="6" t="s">
        <v>547</v>
      </c>
      <c r="F10612" s="10">
        <v>43717</v>
      </c>
      <c r="G10612" s="6">
        <v>2</v>
      </c>
      <c r="H10612" s="11">
        <f>VLOOKUP(B10612,[1]!Product_Data[#Data],4,0)</f>
        <v>95</v>
      </c>
      <c r="I10612" s="11">
        <f>VLOOKUP(B10612,[1]!Product_Data[#Data],3,0)</f>
        <v>61</v>
      </c>
      <c r="J10612" s="11">
        <f t="shared" si="993"/>
        <v>122</v>
      </c>
      <c r="K10612" s="11">
        <f t="shared" si="994"/>
        <v>190</v>
      </c>
      <c r="L10612" s="11">
        <f t="shared" si="995"/>
        <v>68</v>
      </c>
      <c r="M10612" t="str">
        <f>VLOOKUP(C10612,[1]!Location_Data[#Data],2,0)</f>
        <v>San Buenaventura (Ventura)</v>
      </c>
      <c r="N10612" t="str">
        <f>VLOOKUP(D10612,[1]!Salespeople_Data[#Data],2,0)</f>
        <v>Carl Hall</v>
      </c>
      <c r="O10612" t="str">
        <f>VLOOKUP(E10612,[1]!Customer_Data[#Data],2,0)</f>
        <v>Joseph Lawson</v>
      </c>
      <c r="P10612" s="15">
        <f t="shared" si="990"/>
        <v>2</v>
      </c>
      <c r="Q10612">
        <f t="shared" si="991"/>
        <v>9</v>
      </c>
      <c r="R10612">
        <f t="shared" si="992"/>
        <v>2019</v>
      </c>
    </row>
    <row r="10613" spans="1:18" x14ac:dyDescent="0.25">
      <c r="A10613" s="6" t="s">
        <v>11639</v>
      </c>
      <c r="B10613" s="6" t="s">
        <v>13</v>
      </c>
      <c r="C10613" s="6" t="s">
        <v>349</v>
      </c>
      <c r="D10613" s="6" t="s">
        <v>87</v>
      </c>
      <c r="E10613" s="6" t="s">
        <v>1018</v>
      </c>
      <c r="F10613" s="10">
        <v>43658</v>
      </c>
      <c r="G10613" s="6">
        <v>1</v>
      </c>
      <c r="H10613" s="11">
        <f>VLOOKUP(B10613,[1]!Product_Data[#Data],4,0)</f>
        <v>1022</v>
      </c>
      <c r="I10613" s="11">
        <f>VLOOKUP(B10613,[1]!Product_Data[#Data],3,0)</f>
        <v>818</v>
      </c>
      <c r="J10613" s="11">
        <f t="shared" si="993"/>
        <v>818</v>
      </c>
      <c r="K10613" s="11">
        <f t="shared" si="994"/>
        <v>1022</v>
      </c>
      <c r="L10613" s="11">
        <f t="shared" si="995"/>
        <v>204</v>
      </c>
      <c r="M10613" t="str">
        <f>VLOOKUP(C10613,[1]!Location_Data[#Data],2,0)</f>
        <v>Santa Clara</v>
      </c>
      <c r="N10613" t="str">
        <f>VLOOKUP(D10613,[1]!Salespeople_Data[#Data],2,0)</f>
        <v>Martin Perry</v>
      </c>
      <c r="O10613" t="str">
        <f>VLOOKUP(E10613,[1]!Customer_Data[#Data],2,0)</f>
        <v>Victor Gutierrez</v>
      </c>
      <c r="P10613" s="15">
        <f t="shared" si="990"/>
        <v>6</v>
      </c>
      <c r="Q10613">
        <f t="shared" si="991"/>
        <v>7</v>
      </c>
      <c r="R10613">
        <f t="shared" si="992"/>
        <v>2019</v>
      </c>
    </row>
    <row r="10614" spans="1:18" x14ac:dyDescent="0.25">
      <c r="A10614" s="6" t="s">
        <v>11640</v>
      </c>
      <c r="B10614" s="6" t="s">
        <v>626</v>
      </c>
      <c r="C10614" s="6" t="s">
        <v>190</v>
      </c>
      <c r="D10614" s="6" t="s">
        <v>40</v>
      </c>
      <c r="E10614" s="6" t="s">
        <v>2473</v>
      </c>
      <c r="F10614" s="10">
        <v>43666</v>
      </c>
      <c r="G10614" s="6">
        <v>1</v>
      </c>
      <c r="H10614" s="11">
        <f>VLOOKUP(B10614,[1]!Product_Data[#Data],4,0)</f>
        <v>584</v>
      </c>
      <c r="I10614" s="11">
        <f>VLOOKUP(B10614,[1]!Product_Data[#Data],3,0)</f>
        <v>420</v>
      </c>
      <c r="J10614" s="11">
        <f t="shared" si="993"/>
        <v>420</v>
      </c>
      <c r="K10614" s="11">
        <f t="shared" si="994"/>
        <v>584</v>
      </c>
      <c r="L10614" s="11">
        <f t="shared" si="995"/>
        <v>164</v>
      </c>
      <c r="M10614" t="str">
        <f>VLOOKUP(C10614,[1]!Location_Data[#Data],2,0)</f>
        <v>Oakland</v>
      </c>
      <c r="N10614" t="str">
        <f>VLOOKUP(D10614,[1]!Salespeople_Data[#Data],2,0)</f>
        <v>Brian Hansen</v>
      </c>
      <c r="O10614" t="str">
        <f>VLOOKUP(E10614,[1]!Customer_Data[#Data],2,0)</f>
        <v>Thomas Duncan</v>
      </c>
      <c r="P10614" s="15">
        <f t="shared" si="990"/>
        <v>7</v>
      </c>
      <c r="Q10614">
        <f t="shared" si="991"/>
        <v>7</v>
      </c>
      <c r="R10614">
        <f t="shared" si="992"/>
        <v>2019</v>
      </c>
    </row>
    <row r="10615" spans="1:18" x14ac:dyDescent="0.25">
      <c r="A10615" s="6" t="s">
        <v>11641</v>
      </c>
      <c r="B10615" s="6" t="s">
        <v>210</v>
      </c>
      <c r="C10615" s="6" t="s">
        <v>34</v>
      </c>
      <c r="D10615" s="6" t="s">
        <v>136</v>
      </c>
      <c r="E10615" s="6" t="s">
        <v>2409</v>
      </c>
      <c r="F10615" s="10">
        <v>43613</v>
      </c>
      <c r="G10615" s="6">
        <v>1</v>
      </c>
      <c r="H10615" s="11">
        <f>VLOOKUP(B10615,[1]!Product_Data[#Data],4,0)</f>
        <v>458</v>
      </c>
      <c r="I10615" s="11">
        <f>VLOOKUP(B10615,[1]!Product_Data[#Data],3,0)</f>
        <v>376</v>
      </c>
      <c r="J10615" s="11">
        <f t="shared" si="993"/>
        <v>376</v>
      </c>
      <c r="K10615" s="11">
        <f t="shared" si="994"/>
        <v>458</v>
      </c>
      <c r="L10615" s="11">
        <f t="shared" si="995"/>
        <v>82</v>
      </c>
      <c r="M10615" t="str">
        <f>VLOOKUP(C10615,[1]!Location_Data[#Data],2,0)</f>
        <v>Inglewood</v>
      </c>
      <c r="N10615" t="str">
        <f>VLOOKUP(D10615,[1]!Salespeople_Data[#Data],2,0)</f>
        <v>Clarence Fox</v>
      </c>
      <c r="O10615" t="str">
        <f>VLOOKUP(E10615,[1]!Customer_Data[#Data],2,0)</f>
        <v>Daniel Carroll</v>
      </c>
      <c r="P10615" s="15">
        <f t="shared" si="990"/>
        <v>3</v>
      </c>
      <c r="Q10615">
        <f t="shared" si="991"/>
        <v>5</v>
      </c>
      <c r="R10615">
        <f t="shared" si="992"/>
        <v>2019</v>
      </c>
    </row>
    <row r="10616" spans="1:18" x14ac:dyDescent="0.25">
      <c r="A10616" s="6" t="s">
        <v>11642</v>
      </c>
      <c r="B10616" s="6" t="s">
        <v>383</v>
      </c>
      <c r="C10616" s="6" t="s">
        <v>268</v>
      </c>
      <c r="D10616" s="6" t="s">
        <v>96</v>
      </c>
      <c r="E10616" s="6" t="s">
        <v>2609</v>
      </c>
      <c r="F10616" s="10">
        <v>43792</v>
      </c>
      <c r="G10616" s="6">
        <v>4</v>
      </c>
      <c r="H10616" s="11">
        <f>VLOOKUP(B10616,[1]!Product_Data[#Data],4,0)</f>
        <v>1494</v>
      </c>
      <c r="I10616" s="11">
        <f>VLOOKUP(B10616,[1]!Product_Data[#Data],3,0)</f>
        <v>971</v>
      </c>
      <c r="J10616" s="11">
        <f t="shared" si="993"/>
        <v>3884</v>
      </c>
      <c r="K10616" s="11">
        <f t="shared" si="994"/>
        <v>5976</v>
      </c>
      <c r="L10616" s="11">
        <f t="shared" si="995"/>
        <v>2092</v>
      </c>
      <c r="M10616" t="str">
        <f>VLOOKUP(C10616,[1]!Location_Data[#Data],2,0)</f>
        <v>Murrieta</v>
      </c>
      <c r="N10616" t="str">
        <f>VLOOKUP(D10616,[1]!Salespeople_Data[#Data],2,0)</f>
        <v>Brian Thomas</v>
      </c>
      <c r="O10616" t="str">
        <f>VLOOKUP(E10616,[1]!Customer_Data[#Data],2,0)</f>
        <v>Steve Diaz</v>
      </c>
      <c r="P10616" s="15">
        <f t="shared" si="990"/>
        <v>7</v>
      </c>
      <c r="Q10616">
        <f t="shared" si="991"/>
        <v>11</v>
      </c>
      <c r="R10616">
        <f t="shared" si="992"/>
        <v>2019</v>
      </c>
    </row>
    <row r="10617" spans="1:18" x14ac:dyDescent="0.25">
      <c r="A10617" s="6" t="s">
        <v>11643</v>
      </c>
      <c r="B10617" s="6" t="s">
        <v>139</v>
      </c>
      <c r="C10617" s="6" t="s">
        <v>120</v>
      </c>
      <c r="D10617" s="6" t="s">
        <v>126</v>
      </c>
      <c r="E10617" s="6" t="s">
        <v>1163</v>
      </c>
      <c r="F10617" s="10">
        <v>43631</v>
      </c>
      <c r="G10617" s="6">
        <v>4</v>
      </c>
      <c r="H10617" s="11">
        <f>VLOOKUP(B10617,[1]!Product_Data[#Data],4,0)</f>
        <v>817</v>
      </c>
      <c r="I10617" s="11">
        <f>VLOOKUP(B10617,[1]!Product_Data[#Data],3,0)</f>
        <v>409</v>
      </c>
      <c r="J10617" s="11">
        <f t="shared" si="993"/>
        <v>1636</v>
      </c>
      <c r="K10617" s="11">
        <f t="shared" si="994"/>
        <v>3268</v>
      </c>
      <c r="L10617" s="11">
        <f t="shared" si="995"/>
        <v>1632</v>
      </c>
      <c r="M10617" t="str">
        <f>VLOOKUP(C10617,[1]!Location_Data[#Data],2,0)</f>
        <v>Elk Grove</v>
      </c>
      <c r="N10617" t="str">
        <f>VLOOKUP(D10617,[1]!Salespeople_Data[#Data],2,0)</f>
        <v>Larry Castillo</v>
      </c>
      <c r="O10617" t="str">
        <f>VLOOKUP(E10617,[1]!Customer_Data[#Data],2,0)</f>
        <v>Randy Simpson</v>
      </c>
      <c r="P10617" s="15">
        <f t="shared" si="990"/>
        <v>7</v>
      </c>
      <c r="Q10617">
        <f t="shared" si="991"/>
        <v>6</v>
      </c>
      <c r="R10617">
        <f t="shared" si="992"/>
        <v>2019</v>
      </c>
    </row>
    <row r="10618" spans="1:18" x14ac:dyDescent="0.25">
      <c r="A10618" s="6" t="s">
        <v>11644</v>
      </c>
      <c r="B10618" s="6" t="s">
        <v>464</v>
      </c>
      <c r="C10618" s="6" t="s">
        <v>253</v>
      </c>
      <c r="D10618" s="6" t="s">
        <v>106</v>
      </c>
      <c r="E10618" s="6" t="s">
        <v>1687</v>
      </c>
      <c r="F10618" s="10">
        <v>43516</v>
      </c>
      <c r="G10618" s="6">
        <v>3</v>
      </c>
      <c r="H10618" s="11">
        <f>VLOOKUP(B10618,[1]!Product_Data[#Data],4,0)</f>
        <v>1566</v>
      </c>
      <c r="I10618" s="11">
        <f>VLOOKUP(B10618,[1]!Product_Data[#Data],3,0)</f>
        <v>1190</v>
      </c>
      <c r="J10618" s="11">
        <f t="shared" si="993"/>
        <v>3570</v>
      </c>
      <c r="K10618" s="11">
        <f t="shared" si="994"/>
        <v>4698</v>
      </c>
      <c r="L10618" s="11">
        <f t="shared" si="995"/>
        <v>1128</v>
      </c>
      <c r="M10618" t="str">
        <f>VLOOKUP(C10618,[1]!Location_Data[#Data],2,0)</f>
        <v>Bakersfield</v>
      </c>
      <c r="N10618" t="str">
        <f>VLOOKUP(D10618,[1]!Salespeople_Data[#Data],2,0)</f>
        <v>Patrick Ruiz</v>
      </c>
      <c r="O10618" t="str">
        <f>VLOOKUP(E10618,[1]!Customer_Data[#Data],2,0)</f>
        <v>Victor Chapman</v>
      </c>
      <c r="P10618" s="15">
        <f t="shared" si="990"/>
        <v>4</v>
      </c>
      <c r="Q10618">
        <f t="shared" si="991"/>
        <v>2</v>
      </c>
      <c r="R10618">
        <f t="shared" si="992"/>
        <v>2019</v>
      </c>
    </row>
    <row r="10619" spans="1:18" x14ac:dyDescent="0.25">
      <c r="A10619" s="6" t="s">
        <v>11645</v>
      </c>
      <c r="B10619" s="6" t="s">
        <v>47</v>
      </c>
      <c r="C10619" s="6" t="s">
        <v>436</v>
      </c>
      <c r="D10619" s="6" t="s">
        <v>49</v>
      </c>
      <c r="E10619" s="6" t="s">
        <v>1649</v>
      </c>
      <c r="F10619" s="10">
        <v>43775</v>
      </c>
      <c r="G10619" s="6">
        <v>3</v>
      </c>
      <c r="H10619" s="11">
        <f>VLOOKUP(B10619,[1]!Product_Data[#Data],4,0)</f>
        <v>1812</v>
      </c>
      <c r="I10619" s="11">
        <f>VLOOKUP(B10619,[1]!Product_Data[#Data],3,0)</f>
        <v>1305</v>
      </c>
      <c r="J10619" s="11">
        <f t="shared" si="993"/>
        <v>3915</v>
      </c>
      <c r="K10619" s="11">
        <f t="shared" si="994"/>
        <v>5436</v>
      </c>
      <c r="L10619" s="11">
        <f t="shared" si="995"/>
        <v>1521</v>
      </c>
      <c r="M10619" t="str">
        <f>VLOOKUP(C10619,[1]!Location_Data[#Data],2,0)</f>
        <v>Jurupa Valley</v>
      </c>
      <c r="N10619" t="str">
        <f>VLOOKUP(D10619,[1]!Salespeople_Data[#Data],2,0)</f>
        <v>Walter Cook</v>
      </c>
      <c r="O10619" t="str">
        <f>VLOOKUP(E10619,[1]!Customer_Data[#Data],2,0)</f>
        <v>James Simmons</v>
      </c>
      <c r="P10619" s="15">
        <f t="shared" si="990"/>
        <v>4</v>
      </c>
      <c r="Q10619">
        <f t="shared" si="991"/>
        <v>11</v>
      </c>
      <c r="R10619">
        <f t="shared" si="992"/>
        <v>2019</v>
      </c>
    </row>
    <row r="10620" spans="1:18" x14ac:dyDescent="0.25">
      <c r="A10620" s="6" t="s">
        <v>11646</v>
      </c>
      <c r="B10620" s="6" t="s">
        <v>83</v>
      </c>
      <c r="C10620" s="6" t="s">
        <v>14</v>
      </c>
      <c r="D10620" s="6" t="s">
        <v>111</v>
      </c>
      <c r="E10620" s="6" t="s">
        <v>1597</v>
      </c>
      <c r="F10620" s="10">
        <v>43485</v>
      </c>
      <c r="G10620" s="6">
        <v>2</v>
      </c>
      <c r="H10620" s="11">
        <f>VLOOKUP(B10620,[1]!Product_Data[#Data],4,0)</f>
        <v>1972</v>
      </c>
      <c r="I10620" s="11">
        <f>VLOOKUP(B10620,[1]!Product_Data[#Data],3,0)</f>
        <v>1321</v>
      </c>
      <c r="J10620" s="11">
        <f t="shared" si="993"/>
        <v>2642</v>
      </c>
      <c r="K10620" s="11">
        <f t="shared" si="994"/>
        <v>3944</v>
      </c>
      <c r="L10620" s="11">
        <f t="shared" si="995"/>
        <v>1302</v>
      </c>
      <c r="M10620" t="str">
        <f>VLOOKUP(C10620,[1]!Location_Data[#Data],2,0)</f>
        <v>Santa Clarita</v>
      </c>
      <c r="N10620" t="str">
        <f>VLOOKUP(D10620,[1]!Salespeople_Data[#Data],2,0)</f>
        <v>Ryan Welch</v>
      </c>
      <c r="O10620" t="str">
        <f>VLOOKUP(E10620,[1]!Customer_Data[#Data],2,0)</f>
        <v>Edward Williams</v>
      </c>
      <c r="P10620" s="15">
        <f t="shared" si="990"/>
        <v>1</v>
      </c>
      <c r="Q10620">
        <f t="shared" si="991"/>
        <v>1</v>
      </c>
      <c r="R10620">
        <f t="shared" si="992"/>
        <v>2019</v>
      </c>
    </row>
    <row r="10621" spans="1:18" x14ac:dyDescent="0.25">
      <c r="A10621" s="6" t="s">
        <v>11647</v>
      </c>
      <c r="B10621" s="6" t="s">
        <v>321</v>
      </c>
      <c r="C10621" s="6" t="s">
        <v>190</v>
      </c>
      <c r="D10621" s="6" t="s">
        <v>356</v>
      </c>
      <c r="E10621" s="6" t="s">
        <v>2056</v>
      </c>
      <c r="F10621" s="10">
        <v>43713</v>
      </c>
      <c r="G10621" s="6">
        <v>2</v>
      </c>
      <c r="H10621" s="11">
        <f>VLOOKUP(B10621,[1]!Product_Data[#Data],4,0)</f>
        <v>2391</v>
      </c>
      <c r="I10621" s="11">
        <f>VLOOKUP(B10621,[1]!Product_Data[#Data],3,0)</f>
        <v>1291</v>
      </c>
      <c r="J10621" s="11">
        <f t="shared" si="993"/>
        <v>2582</v>
      </c>
      <c r="K10621" s="11">
        <f t="shared" si="994"/>
        <v>4782</v>
      </c>
      <c r="L10621" s="11">
        <f t="shared" si="995"/>
        <v>2200</v>
      </c>
      <c r="M10621" t="str">
        <f>VLOOKUP(C10621,[1]!Location_Data[#Data],2,0)</f>
        <v>Oakland</v>
      </c>
      <c r="N10621" t="str">
        <f>VLOOKUP(D10621,[1]!Salespeople_Data[#Data],2,0)</f>
        <v>Jimmy Young</v>
      </c>
      <c r="O10621" t="str">
        <f>VLOOKUP(E10621,[1]!Customer_Data[#Data],2,0)</f>
        <v>Wayne Gardner</v>
      </c>
      <c r="P10621" s="15">
        <f t="shared" si="990"/>
        <v>5</v>
      </c>
      <c r="Q10621">
        <f t="shared" si="991"/>
        <v>9</v>
      </c>
      <c r="R10621">
        <f t="shared" si="992"/>
        <v>2019</v>
      </c>
    </row>
    <row r="10622" spans="1:18" x14ac:dyDescent="0.25">
      <c r="A10622" s="6" t="s">
        <v>11648</v>
      </c>
      <c r="B10622" s="6" t="s">
        <v>129</v>
      </c>
      <c r="C10622" s="6" t="s">
        <v>316</v>
      </c>
      <c r="D10622" s="6" t="s">
        <v>106</v>
      </c>
      <c r="E10622" s="6" t="s">
        <v>545</v>
      </c>
      <c r="F10622" s="10">
        <v>43527</v>
      </c>
      <c r="G10622" s="6">
        <v>2</v>
      </c>
      <c r="H10622" s="11">
        <f>VLOOKUP(B10622,[1]!Product_Data[#Data],4,0)</f>
        <v>127</v>
      </c>
      <c r="I10622" s="11">
        <f>VLOOKUP(B10622,[1]!Product_Data[#Data],3,0)</f>
        <v>79</v>
      </c>
      <c r="J10622" s="11">
        <f t="shared" si="993"/>
        <v>158</v>
      </c>
      <c r="K10622" s="11">
        <f t="shared" si="994"/>
        <v>254</v>
      </c>
      <c r="L10622" s="11">
        <f t="shared" si="995"/>
        <v>96</v>
      </c>
      <c r="M10622" t="str">
        <f>VLOOKUP(C10622,[1]!Location_Data[#Data],2,0)</f>
        <v>East Los Angeles</v>
      </c>
      <c r="N10622" t="str">
        <f>VLOOKUP(D10622,[1]!Salespeople_Data[#Data],2,0)</f>
        <v>Patrick Ruiz</v>
      </c>
      <c r="O10622" t="str">
        <f>VLOOKUP(E10622,[1]!Customer_Data[#Data],2,0)</f>
        <v>Carlos Hunt</v>
      </c>
      <c r="P10622" s="15">
        <f t="shared" si="990"/>
        <v>1</v>
      </c>
      <c r="Q10622">
        <f t="shared" si="991"/>
        <v>3</v>
      </c>
      <c r="R10622">
        <f t="shared" si="992"/>
        <v>2019</v>
      </c>
    </row>
    <row r="10623" spans="1:18" x14ac:dyDescent="0.25">
      <c r="A10623" s="6" t="s">
        <v>11649</v>
      </c>
      <c r="B10623" s="6" t="s">
        <v>8</v>
      </c>
      <c r="C10623" s="6" t="s">
        <v>48</v>
      </c>
      <c r="D10623" s="6" t="s">
        <v>80</v>
      </c>
      <c r="E10623" s="6" t="s">
        <v>955</v>
      </c>
      <c r="F10623" s="10">
        <v>43559</v>
      </c>
      <c r="G10623" s="6">
        <v>3</v>
      </c>
      <c r="H10623" s="11">
        <f>VLOOKUP(B10623,[1]!Product_Data[#Data],4,0)</f>
        <v>1522</v>
      </c>
      <c r="I10623" s="11">
        <f>VLOOKUP(B10623,[1]!Product_Data[#Data],3,0)</f>
        <v>791</v>
      </c>
      <c r="J10623" s="11">
        <f t="shared" si="993"/>
        <v>2373</v>
      </c>
      <c r="K10623" s="11">
        <f t="shared" si="994"/>
        <v>4566</v>
      </c>
      <c r="L10623" s="11">
        <f t="shared" si="995"/>
        <v>2193</v>
      </c>
      <c r="M10623" t="str">
        <f>VLOOKUP(C10623,[1]!Location_Data[#Data],2,0)</f>
        <v>Rialto</v>
      </c>
      <c r="N10623" t="str">
        <f>VLOOKUP(D10623,[1]!Salespeople_Data[#Data],2,0)</f>
        <v>Henry Nelson</v>
      </c>
      <c r="O10623" t="str">
        <f>VLOOKUP(E10623,[1]!Customer_Data[#Data],2,0)</f>
        <v>Fred Peterson</v>
      </c>
      <c r="P10623" s="15">
        <f t="shared" si="990"/>
        <v>5</v>
      </c>
      <c r="Q10623">
        <f t="shared" si="991"/>
        <v>4</v>
      </c>
      <c r="R10623">
        <f t="shared" si="992"/>
        <v>2019</v>
      </c>
    </row>
    <row r="10624" spans="1:18" x14ac:dyDescent="0.25">
      <c r="A10624" s="6" t="s">
        <v>11650</v>
      </c>
      <c r="B10624" s="6" t="s">
        <v>553</v>
      </c>
      <c r="C10624" s="6" t="s">
        <v>530</v>
      </c>
      <c r="D10624" s="6" t="s">
        <v>141</v>
      </c>
      <c r="E10624" s="6" t="s">
        <v>587</v>
      </c>
      <c r="F10624" s="10">
        <v>43677</v>
      </c>
      <c r="G10624" s="6">
        <v>4</v>
      </c>
      <c r="H10624" s="11">
        <f>VLOOKUP(B10624,[1]!Product_Data[#Data],4,0)</f>
        <v>1798</v>
      </c>
      <c r="I10624" s="11">
        <f>VLOOKUP(B10624,[1]!Product_Data[#Data],3,0)</f>
        <v>971</v>
      </c>
      <c r="J10624" s="11">
        <f t="shared" si="993"/>
        <v>3884</v>
      </c>
      <c r="K10624" s="11">
        <f t="shared" si="994"/>
        <v>7192</v>
      </c>
      <c r="L10624" s="11">
        <f t="shared" si="995"/>
        <v>3308</v>
      </c>
      <c r="M10624" t="str">
        <f>VLOOKUP(C10624,[1]!Location_Data[#Data],2,0)</f>
        <v>San Buenaventura (Ventura)</v>
      </c>
      <c r="N10624" t="str">
        <f>VLOOKUP(D10624,[1]!Salespeople_Data[#Data],2,0)</f>
        <v>Arthur Mccoy</v>
      </c>
      <c r="O10624" t="str">
        <f>VLOOKUP(E10624,[1]!Customer_Data[#Data],2,0)</f>
        <v>Albert Jacobs</v>
      </c>
      <c r="P10624" s="15">
        <f t="shared" si="990"/>
        <v>4</v>
      </c>
      <c r="Q10624">
        <f t="shared" si="991"/>
        <v>7</v>
      </c>
      <c r="R10624">
        <f t="shared" si="992"/>
        <v>2019</v>
      </c>
    </row>
    <row r="10625" spans="1:18" x14ac:dyDescent="0.25">
      <c r="A10625" s="6" t="s">
        <v>11651</v>
      </c>
      <c r="B10625" s="6" t="s">
        <v>461</v>
      </c>
      <c r="C10625" s="6" t="s">
        <v>643</v>
      </c>
      <c r="D10625" s="6" t="s">
        <v>101</v>
      </c>
      <c r="E10625" s="6" t="s">
        <v>629</v>
      </c>
      <c r="F10625" s="10">
        <v>43688</v>
      </c>
      <c r="G10625" s="6">
        <v>2</v>
      </c>
      <c r="H10625" s="11">
        <f>VLOOKUP(B10625,[1]!Product_Data[#Data],4,0)</f>
        <v>35</v>
      </c>
      <c r="I10625" s="11">
        <f>VLOOKUP(B10625,[1]!Product_Data[#Data],3,0)</f>
        <v>22</v>
      </c>
      <c r="J10625" s="11">
        <f t="shared" si="993"/>
        <v>44</v>
      </c>
      <c r="K10625" s="11">
        <f t="shared" si="994"/>
        <v>70</v>
      </c>
      <c r="L10625" s="11">
        <f t="shared" si="995"/>
        <v>26</v>
      </c>
      <c r="M10625" t="str">
        <f>VLOOKUP(C10625,[1]!Location_Data[#Data],2,0)</f>
        <v>Hayward</v>
      </c>
      <c r="N10625" t="str">
        <f>VLOOKUP(D10625,[1]!Salespeople_Data[#Data],2,0)</f>
        <v>Scott Clark</v>
      </c>
      <c r="O10625" t="str">
        <f>VLOOKUP(E10625,[1]!Customer_Data[#Data],2,0)</f>
        <v>Clarence Kelley</v>
      </c>
      <c r="P10625" s="15">
        <f t="shared" si="990"/>
        <v>1</v>
      </c>
      <c r="Q10625">
        <f t="shared" si="991"/>
        <v>8</v>
      </c>
      <c r="R10625">
        <f t="shared" si="992"/>
        <v>2019</v>
      </c>
    </row>
    <row r="10626" spans="1:18" x14ac:dyDescent="0.25">
      <c r="A10626" s="6" t="s">
        <v>11652</v>
      </c>
      <c r="B10626" s="6" t="s">
        <v>114</v>
      </c>
      <c r="C10626" s="6" t="s">
        <v>29</v>
      </c>
      <c r="D10626" s="6" t="s">
        <v>63</v>
      </c>
      <c r="E10626" s="6" t="s">
        <v>2269</v>
      </c>
      <c r="F10626" s="10">
        <v>43557</v>
      </c>
      <c r="G10626" s="6">
        <v>4</v>
      </c>
      <c r="H10626" s="11">
        <f>VLOOKUP(B10626,[1]!Product_Data[#Data],4,0)</f>
        <v>545</v>
      </c>
      <c r="I10626" s="11">
        <f>VLOOKUP(B10626,[1]!Product_Data[#Data],3,0)</f>
        <v>425</v>
      </c>
      <c r="J10626" s="11">
        <f t="shared" si="993"/>
        <v>1700</v>
      </c>
      <c r="K10626" s="11">
        <f t="shared" si="994"/>
        <v>2180</v>
      </c>
      <c r="L10626" s="11">
        <f t="shared" si="995"/>
        <v>480</v>
      </c>
      <c r="M10626" t="str">
        <f>VLOOKUP(C10626,[1]!Location_Data[#Data],2,0)</f>
        <v>Santa Ana</v>
      </c>
      <c r="N10626" t="str">
        <f>VLOOKUP(D10626,[1]!Salespeople_Data[#Data],2,0)</f>
        <v>Jeremy Mendoza</v>
      </c>
      <c r="O10626" t="str">
        <f>VLOOKUP(E10626,[1]!Customer_Data[#Data],2,0)</f>
        <v>Matthew Smith</v>
      </c>
      <c r="P10626" s="15">
        <f t="shared" ref="P10626:P10689" si="996">WEEKDAY(F10626)</f>
        <v>3</v>
      </c>
      <c r="Q10626">
        <f t="shared" ref="Q10626:Q10689" si="997">MONTH(F10626)</f>
        <v>4</v>
      </c>
      <c r="R10626">
        <f t="shared" ref="R10626:R10689" si="998">YEAR(F10626)</f>
        <v>2019</v>
      </c>
    </row>
    <row r="10627" spans="1:18" x14ac:dyDescent="0.25">
      <c r="A10627" s="6" t="s">
        <v>11653</v>
      </c>
      <c r="B10627" s="6" t="s">
        <v>104</v>
      </c>
      <c r="C10627" s="6" t="s">
        <v>48</v>
      </c>
      <c r="D10627" s="6" t="s">
        <v>25</v>
      </c>
      <c r="E10627" s="6" t="s">
        <v>1458</v>
      </c>
      <c r="F10627" s="10">
        <v>43780</v>
      </c>
      <c r="G10627" s="6">
        <v>3</v>
      </c>
      <c r="H10627" s="11">
        <f>VLOOKUP(B10627,[1]!Product_Data[#Data],4,0)</f>
        <v>1671</v>
      </c>
      <c r="I10627" s="11">
        <f>VLOOKUP(B10627,[1]!Product_Data[#Data],3,0)</f>
        <v>1220</v>
      </c>
      <c r="J10627" s="11">
        <f t="shared" ref="J10627:J10690" si="999">PRODUCT(I10627,G10627)</f>
        <v>3660</v>
      </c>
      <c r="K10627" s="11">
        <f t="shared" ref="K10627:K10690" si="1000">PRODUCT(H10627,G10627)</f>
        <v>5013</v>
      </c>
      <c r="L10627" s="11">
        <f t="shared" ref="L10627:L10690" si="1001">K10627-J10627</f>
        <v>1353</v>
      </c>
      <c r="M10627" t="str">
        <f>VLOOKUP(C10627,[1]!Location_Data[#Data],2,0)</f>
        <v>Rialto</v>
      </c>
      <c r="N10627" t="str">
        <f>VLOOKUP(D10627,[1]!Salespeople_Data[#Data],2,0)</f>
        <v>Brian Davis</v>
      </c>
      <c r="O10627" t="str">
        <f>VLOOKUP(E10627,[1]!Customer_Data[#Data],2,0)</f>
        <v>Steve Miller</v>
      </c>
      <c r="P10627" s="15">
        <f t="shared" si="996"/>
        <v>2</v>
      </c>
      <c r="Q10627">
        <f t="shared" si="997"/>
        <v>11</v>
      </c>
      <c r="R10627">
        <f t="shared" si="998"/>
        <v>2019</v>
      </c>
    </row>
    <row r="10628" spans="1:18" x14ac:dyDescent="0.25">
      <c r="A10628" s="6" t="s">
        <v>11654</v>
      </c>
      <c r="B10628" s="6" t="s">
        <v>408</v>
      </c>
      <c r="C10628" s="6" t="s">
        <v>215</v>
      </c>
      <c r="D10628" s="6" t="s">
        <v>71</v>
      </c>
      <c r="E10628" s="6" t="s">
        <v>1075</v>
      </c>
      <c r="F10628" s="10">
        <v>43473</v>
      </c>
      <c r="G10628" s="6">
        <v>3</v>
      </c>
      <c r="H10628" s="11">
        <f>VLOOKUP(B10628,[1]!Product_Data[#Data],4,0)</f>
        <v>1405</v>
      </c>
      <c r="I10628" s="11">
        <f>VLOOKUP(B10628,[1]!Product_Data[#Data],3,0)</f>
        <v>1054</v>
      </c>
      <c r="J10628" s="11">
        <f t="shared" si="999"/>
        <v>3162</v>
      </c>
      <c r="K10628" s="11">
        <f t="shared" si="1000"/>
        <v>4215</v>
      </c>
      <c r="L10628" s="11">
        <f t="shared" si="1001"/>
        <v>1053</v>
      </c>
      <c r="M10628" t="str">
        <f>VLOOKUP(C10628,[1]!Location_Data[#Data],2,0)</f>
        <v>El Cajon</v>
      </c>
      <c r="N10628" t="str">
        <f>VLOOKUP(D10628,[1]!Salespeople_Data[#Data],2,0)</f>
        <v>Gary Rodriguez</v>
      </c>
      <c r="O10628" t="str">
        <f>VLOOKUP(E10628,[1]!Customer_Data[#Data],2,0)</f>
        <v>Christopher Wright</v>
      </c>
      <c r="P10628" s="15">
        <f t="shared" si="996"/>
        <v>3</v>
      </c>
      <c r="Q10628">
        <f t="shared" si="997"/>
        <v>1</v>
      </c>
      <c r="R10628">
        <f t="shared" si="998"/>
        <v>2019</v>
      </c>
    </row>
    <row r="10629" spans="1:18" x14ac:dyDescent="0.25">
      <c r="A10629" s="6" t="s">
        <v>11655</v>
      </c>
      <c r="B10629" s="6" t="s">
        <v>33</v>
      </c>
      <c r="C10629" s="6" t="s">
        <v>380</v>
      </c>
      <c r="D10629" s="6" t="s">
        <v>35</v>
      </c>
      <c r="E10629" s="6" t="s">
        <v>2330</v>
      </c>
      <c r="F10629" s="10">
        <v>43600</v>
      </c>
      <c r="G10629" s="6">
        <v>1</v>
      </c>
      <c r="H10629" s="11">
        <f>VLOOKUP(B10629,[1]!Product_Data[#Data],4,0)</f>
        <v>1582</v>
      </c>
      <c r="I10629" s="11">
        <f>VLOOKUP(B10629,[1]!Product_Data[#Data],3,0)</f>
        <v>1234</v>
      </c>
      <c r="J10629" s="11">
        <f t="shared" si="999"/>
        <v>1234</v>
      </c>
      <c r="K10629" s="11">
        <f t="shared" si="1000"/>
        <v>1582</v>
      </c>
      <c r="L10629" s="11">
        <f t="shared" si="1001"/>
        <v>348</v>
      </c>
      <c r="M10629" t="str">
        <f>VLOOKUP(C10629,[1]!Location_Data[#Data],2,0)</f>
        <v>Los Angeles</v>
      </c>
      <c r="N10629" t="str">
        <f>VLOOKUP(D10629,[1]!Salespeople_Data[#Data],2,0)</f>
        <v>Charles Harper</v>
      </c>
      <c r="O10629" t="str">
        <f>VLOOKUP(E10629,[1]!Customer_Data[#Data],2,0)</f>
        <v>Bobby Hughes</v>
      </c>
      <c r="P10629" s="15">
        <f t="shared" si="996"/>
        <v>4</v>
      </c>
      <c r="Q10629">
        <f t="shared" si="997"/>
        <v>5</v>
      </c>
      <c r="R10629">
        <f t="shared" si="998"/>
        <v>2019</v>
      </c>
    </row>
    <row r="10630" spans="1:18" x14ac:dyDescent="0.25">
      <c r="A10630" s="6" t="s">
        <v>11656</v>
      </c>
      <c r="B10630" s="6" t="s">
        <v>260</v>
      </c>
      <c r="C10630" s="6" t="s">
        <v>490</v>
      </c>
      <c r="D10630" s="6" t="s">
        <v>40</v>
      </c>
      <c r="E10630" s="6" t="s">
        <v>306</v>
      </c>
      <c r="F10630" s="10">
        <v>43498</v>
      </c>
      <c r="G10630" s="6">
        <v>4</v>
      </c>
      <c r="H10630" s="11">
        <f>VLOOKUP(B10630,[1]!Product_Data[#Data],4,0)</f>
        <v>502</v>
      </c>
      <c r="I10630" s="11">
        <f>VLOOKUP(B10630,[1]!Product_Data[#Data],3,0)</f>
        <v>296</v>
      </c>
      <c r="J10630" s="11">
        <f t="shared" si="999"/>
        <v>1184</v>
      </c>
      <c r="K10630" s="11">
        <f t="shared" si="1000"/>
        <v>2008</v>
      </c>
      <c r="L10630" s="11">
        <f t="shared" si="1001"/>
        <v>824</v>
      </c>
      <c r="M10630" t="str">
        <f>VLOOKUP(C10630,[1]!Location_Data[#Data],2,0)</f>
        <v>Temecula</v>
      </c>
      <c r="N10630" t="str">
        <f>VLOOKUP(D10630,[1]!Salespeople_Data[#Data],2,0)</f>
        <v>Brian Hansen</v>
      </c>
      <c r="O10630" t="str">
        <f>VLOOKUP(E10630,[1]!Customer_Data[#Data],2,0)</f>
        <v>Sean Black</v>
      </c>
      <c r="P10630" s="15">
        <f t="shared" si="996"/>
        <v>7</v>
      </c>
      <c r="Q10630">
        <f t="shared" si="997"/>
        <v>2</v>
      </c>
      <c r="R10630">
        <f t="shared" si="998"/>
        <v>2019</v>
      </c>
    </row>
    <row r="10631" spans="1:18" x14ac:dyDescent="0.25">
      <c r="A10631" s="6" t="s">
        <v>11657</v>
      </c>
      <c r="B10631" s="6" t="s">
        <v>275</v>
      </c>
      <c r="C10631" s="6" t="s">
        <v>100</v>
      </c>
      <c r="D10631" s="6" t="s">
        <v>58</v>
      </c>
      <c r="E10631" s="6" t="s">
        <v>882</v>
      </c>
      <c r="F10631" s="10">
        <v>43703</v>
      </c>
      <c r="G10631" s="6">
        <v>2</v>
      </c>
      <c r="H10631" s="11">
        <f>VLOOKUP(B10631,[1]!Product_Data[#Data],4,0)</f>
        <v>2353</v>
      </c>
      <c r="I10631" s="11">
        <f>VLOOKUP(B10631,[1]!Product_Data[#Data],3,0)</f>
        <v>1788</v>
      </c>
      <c r="J10631" s="11">
        <f t="shared" si="999"/>
        <v>3576</v>
      </c>
      <c r="K10631" s="11">
        <f t="shared" si="1000"/>
        <v>4706</v>
      </c>
      <c r="L10631" s="11">
        <f t="shared" si="1001"/>
        <v>1130</v>
      </c>
      <c r="M10631" t="str">
        <f>VLOOKUP(C10631,[1]!Location_Data[#Data],2,0)</f>
        <v>Victorville</v>
      </c>
      <c r="N10631" t="str">
        <f>VLOOKUP(D10631,[1]!Salespeople_Data[#Data],2,0)</f>
        <v>Christopher Tucker</v>
      </c>
      <c r="O10631" t="str">
        <f>VLOOKUP(E10631,[1]!Customer_Data[#Data],2,0)</f>
        <v>Jonathan Hawkins</v>
      </c>
      <c r="P10631" s="15">
        <f t="shared" si="996"/>
        <v>2</v>
      </c>
      <c r="Q10631">
        <f t="shared" si="997"/>
        <v>8</v>
      </c>
      <c r="R10631">
        <f t="shared" si="998"/>
        <v>2019</v>
      </c>
    </row>
    <row r="10632" spans="1:18" x14ac:dyDescent="0.25">
      <c r="A10632" s="6" t="s">
        <v>11658</v>
      </c>
      <c r="B10632" s="6" t="s">
        <v>352</v>
      </c>
      <c r="C10632" s="6" t="s">
        <v>95</v>
      </c>
      <c r="D10632" s="6" t="s">
        <v>225</v>
      </c>
      <c r="E10632" s="6" t="s">
        <v>192</v>
      </c>
      <c r="F10632" s="10">
        <v>43569</v>
      </c>
      <c r="G10632" s="6">
        <v>1</v>
      </c>
      <c r="H10632" s="11">
        <f>VLOOKUP(B10632,[1]!Product_Data[#Data],4,0)</f>
        <v>203</v>
      </c>
      <c r="I10632" s="11">
        <f>VLOOKUP(B10632,[1]!Product_Data[#Data],3,0)</f>
        <v>154</v>
      </c>
      <c r="J10632" s="11">
        <f t="shared" si="999"/>
        <v>154</v>
      </c>
      <c r="K10632" s="11">
        <f t="shared" si="1000"/>
        <v>203</v>
      </c>
      <c r="L10632" s="11">
        <f t="shared" si="1001"/>
        <v>49</v>
      </c>
      <c r="M10632" t="str">
        <f>VLOOKUP(C10632,[1]!Location_Data[#Data],2,0)</f>
        <v>Fullerton</v>
      </c>
      <c r="N10632" t="str">
        <f>VLOOKUP(D10632,[1]!Salespeople_Data[#Data],2,0)</f>
        <v>Andrew Bowman</v>
      </c>
      <c r="O10632" t="str">
        <f>VLOOKUP(E10632,[1]!Customer_Data[#Data],2,0)</f>
        <v>Keith James</v>
      </c>
      <c r="P10632" s="15">
        <f t="shared" si="996"/>
        <v>1</v>
      </c>
      <c r="Q10632">
        <f t="shared" si="997"/>
        <v>4</v>
      </c>
      <c r="R10632">
        <f t="shared" si="998"/>
        <v>2019</v>
      </c>
    </row>
    <row r="10633" spans="1:18" x14ac:dyDescent="0.25">
      <c r="A10633" s="6" t="s">
        <v>11659</v>
      </c>
      <c r="B10633" s="6" t="s">
        <v>104</v>
      </c>
      <c r="C10633" s="6" t="s">
        <v>519</v>
      </c>
      <c r="D10633" s="6" t="s">
        <v>308</v>
      </c>
      <c r="E10633" s="6" t="s">
        <v>1453</v>
      </c>
      <c r="F10633" s="10">
        <v>43675</v>
      </c>
      <c r="G10633" s="6">
        <v>2</v>
      </c>
      <c r="H10633" s="11">
        <f>VLOOKUP(B10633,[1]!Product_Data[#Data],4,0)</f>
        <v>1671</v>
      </c>
      <c r="I10633" s="11">
        <f>VLOOKUP(B10633,[1]!Product_Data[#Data],3,0)</f>
        <v>1220</v>
      </c>
      <c r="J10633" s="11">
        <f t="shared" si="999"/>
        <v>2440</v>
      </c>
      <c r="K10633" s="11">
        <f t="shared" si="1000"/>
        <v>3342</v>
      </c>
      <c r="L10633" s="11">
        <f t="shared" si="1001"/>
        <v>902</v>
      </c>
      <c r="M10633" t="str">
        <f>VLOOKUP(C10633,[1]!Location_Data[#Data],2,0)</f>
        <v>Anaheim</v>
      </c>
      <c r="N10633" t="str">
        <f>VLOOKUP(D10633,[1]!Salespeople_Data[#Data],2,0)</f>
        <v>Fred Robertson</v>
      </c>
      <c r="O10633" t="str">
        <f>VLOOKUP(E10633,[1]!Customer_Data[#Data],2,0)</f>
        <v>Henry Stanley</v>
      </c>
      <c r="P10633" s="15">
        <f t="shared" si="996"/>
        <v>2</v>
      </c>
      <c r="Q10633">
        <f t="shared" si="997"/>
        <v>7</v>
      </c>
      <c r="R10633">
        <f t="shared" si="998"/>
        <v>2019</v>
      </c>
    </row>
    <row r="10634" spans="1:18" x14ac:dyDescent="0.25">
      <c r="A10634" s="6" t="s">
        <v>11660</v>
      </c>
      <c r="B10634" s="6" t="s">
        <v>403</v>
      </c>
      <c r="C10634" s="6" t="s">
        <v>52</v>
      </c>
      <c r="D10634" s="6" t="s">
        <v>30</v>
      </c>
      <c r="E10634" s="6" t="s">
        <v>550</v>
      </c>
      <c r="F10634" s="10">
        <v>43525</v>
      </c>
      <c r="G10634" s="6">
        <v>3</v>
      </c>
      <c r="H10634" s="11">
        <f>VLOOKUP(B10634,[1]!Product_Data[#Data],4,0)</f>
        <v>392</v>
      </c>
      <c r="I10634" s="11">
        <f>VLOOKUP(B10634,[1]!Product_Data[#Data],3,0)</f>
        <v>255</v>
      </c>
      <c r="J10634" s="11">
        <f t="shared" si="999"/>
        <v>765</v>
      </c>
      <c r="K10634" s="11">
        <f t="shared" si="1000"/>
        <v>1176</v>
      </c>
      <c r="L10634" s="11">
        <f t="shared" si="1001"/>
        <v>411</v>
      </c>
      <c r="M10634" t="str">
        <f>VLOOKUP(C10634,[1]!Location_Data[#Data],2,0)</f>
        <v>Pasadena</v>
      </c>
      <c r="N10634" t="str">
        <f>VLOOKUP(D10634,[1]!Salespeople_Data[#Data],2,0)</f>
        <v>Carl Hall</v>
      </c>
      <c r="O10634" t="str">
        <f>VLOOKUP(E10634,[1]!Customer_Data[#Data],2,0)</f>
        <v>Clarence Freeman</v>
      </c>
      <c r="P10634" s="15">
        <f t="shared" si="996"/>
        <v>6</v>
      </c>
      <c r="Q10634">
        <f t="shared" si="997"/>
        <v>3</v>
      </c>
      <c r="R10634">
        <f t="shared" si="998"/>
        <v>2019</v>
      </c>
    </row>
    <row r="10635" spans="1:18" x14ac:dyDescent="0.25">
      <c r="A10635" s="6" t="s">
        <v>11661</v>
      </c>
      <c r="B10635" s="6" t="s">
        <v>395</v>
      </c>
      <c r="C10635" s="6" t="s">
        <v>570</v>
      </c>
      <c r="D10635" s="6" t="s">
        <v>75</v>
      </c>
      <c r="E10635" s="6" t="s">
        <v>1680</v>
      </c>
      <c r="F10635" s="10">
        <v>43783</v>
      </c>
      <c r="G10635" s="6">
        <v>1</v>
      </c>
      <c r="H10635" s="11">
        <f>VLOOKUP(B10635,[1]!Product_Data[#Data],4,0)</f>
        <v>2257</v>
      </c>
      <c r="I10635" s="11">
        <f>VLOOKUP(B10635,[1]!Product_Data[#Data],3,0)</f>
        <v>1535</v>
      </c>
      <c r="J10635" s="11">
        <f t="shared" si="999"/>
        <v>1535</v>
      </c>
      <c r="K10635" s="11">
        <f t="shared" si="1000"/>
        <v>2257</v>
      </c>
      <c r="L10635" s="11">
        <f t="shared" si="1001"/>
        <v>722</v>
      </c>
      <c r="M10635" t="str">
        <f>VLOOKUP(C10635,[1]!Location_Data[#Data],2,0)</f>
        <v>Fresno</v>
      </c>
      <c r="N10635" t="str">
        <f>VLOOKUP(D10635,[1]!Salespeople_Data[#Data],2,0)</f>
        <v>Roger Robertson</v>
      </c>
      <c r="O10635" t="str">
        <f>VLOOKUP(E10635,[1]!Customer_Data[#Data],2,0)</f>
        <v>William Schmidt</v>
      </c>
      <c r="P10635" s="15">
        <f t="shared" si="996"/>
        <v>5</v>
      </c>
      <c r="Q10635">
        <f t="shared" si="997"/>
        <v>11</v>
      </c>
      <c r="R10635">
        <f t="shared" si="998"/>
        <v>2019</v>
      </c>
    </row>
    <row r="10636" spans="1:18" x14ac:dyDescent="0.25">
      <c r="A10636" s="6" t="s">
        <v>11662</v>
      </c>
      <c r="B10636" s="6" t="s">
        <v>668</v>
      </c>
      <c r="C10636" s="6" t="s">
        <v>392</v>
      </c>
      <c r="D10636" s="6" t="s">
        <v>165</v>
      </c>
      <c r="E10636" s="6" t="s">
        <v>1588</v>
      </c>
      <c r="F10636" s="10">
        <v>43493</v>
      </c>
      <c r="G10636" s="6">
        <v>4</v>
      </c>
      <c r="H10636" s="11">
        <f>VLOOKUP(B10636,[1]!Product_Data[#Data],4,0)</f>
        <v>181</v>
      </c>
      <c r="I10636" s="11">
        <f>VLOOKUP(B10636,[1]!Product_Data[#Data],3,0)</f>
        <v>130</v>
      </c>
      <c r="J10636" s="11">
        <f t="shared" si="999"/>
        <v>520</v>
      </c>
      <c r="K10636" s="11">
        <f t="shared" si="1000"/>
        <v>724</v>
      </c>
      <c r="L10636" s="11">
        <f t="shared" si="1001"/>
        <v>204</v>
      </c>
      <c r="M10636" t="str">
        <f>VLOOKUP(C10636,[1]!Location_Data[#Data],2,0)</f>
        <v>Visalia</v>
      </c>
      <c r="N10636" t="str">
        <f>VLOOKUP(D10636,[1]!Salespeople_Data[#Data],2,0)</f>
        <v>Joe Sims</v>
      </c>
      <c r="O10636" t="str">
        <f>VLOOKUP(E10636,[1]!Customer_Data[#Data],2,0)</f>
        <v>Keith Jordan</v>
      </c>
      <c r="P10636" s="15">
        <f t="shared" si="996"/>
        <v>2</v>
      </c>
      <c r="Q10636">
        <f t="shared" si="997"/>
        <v>1</v>
      </c>
      <c r="R10636">
        <f t="shared" si="998"/>
        <v>2019</v>
      </c>
    </row>
    <row r="10637" spans="1:18" x14ac:dyDescent="0.25">
      <c r="A10637" s="6" t="s">
        <v>11663</v>
      </c>
      <c r="B10637" s="6" t="s">
        <v>164</v>
      </c>
      <c r="C10637" s="6" t="s">
        <v>182</v>
      </c>
      <c r="D10637" s="6" t="s">
        <v>15</v>
      </c>
      <c r="E10637" s="6" t="s">
        <v>368</v>
      </c>
      <c r="F10637" s="10">
        <v>43548</v>
      </c>
      <c r="G10637" s="6">
        <v>2</v>
      </c>
      <c r="H10637" s="11">
        <f>VLOOKUP(B10637,[1]!Product_Data[#Data],4,0)</f>
        <v>637</v>
      </c>
      <c r="I10637" s="11">
        <f>VLOOKUP(B10637,[1]!Product_Data[#Data],3,0)</f>
        <v>389</v>
      </c>
      <c r="J10637" s="11">
        <f t="shared" si="999"/>
        <v>778</v>
      </c>
      <c r="K10637" s="11">
        <f t="shared" si="1000"/>
        <v>1274</v>
      </c>
      <c r="L10637" s="11">
        <f t="shared" si="1001"/>
        <v>496</v>
      </c>
      <c r="M10637" t="str">
        <f>VLOOKUP(C10637,[1]!Location_Data[#Data],2,0)</f>
        <v>Vallejo</v>
      </c>
      <c r="N10637" t="str">
        <f>VLOOKUP(D10637,[1]!Salespeople_Data[#Data],2,0)</f>
        <v>Ryan Butler</v>
      </c>
      <c r="O10637" t="str">
        <f>VLOOKUP(E10637,[1]!Customer_Data[#Data],2,0)</f>
        <v>Wayne Owens</v>
      </c>
      <c r="P10637" s="15">
        <f t="shared" si="996"/>
        <v>1</v>
      </c>
      <c r="Q10637">
        <f t="shared" si="997"/>
        <v>3</v>
      </c>
      <c r="R10637">
        <f t="shared" si="998"/>
        <v>2019</v>
      </c>
    </row>
    <row r="10638" spans="1:18" x14ac:dyDescent="0.25">
      <c r="A10638" s="6" t="s">
        <v>11664</v>
      </c>
      <c r="B10638" s="6" t="s">
        <v>104</v>
      </c>
      <c r="C10638" s="6" t="s">
        <v>246</v>
      </c>
      <c r="D10638" s="6" t="s">
        <v>87</v>
      </c>
      <c r="E10638" s="6" t="s">
        <v>76</v>
      </c>
      <c r="F10638" s="10">
        <v>43677</v>
      </c>
      <c r="G10638" s="6">
        <v>3</v>
      </c>
      <c r="H10638" s="11">
        <f>VLOOKUP(B10638,[1]!Product_Data[#Data],4,0)</f>
        <v>1671</v>
      </c>
      <c r="I10638" s="11">
        <f>VLOOKUP(B10638,[1]!Product_Data[#Data],3,0)</f>
        <v>1220</v>
      </c>
      <c r="J10638" s="11">
        <f t="shared" si="999"/>
        <v>3660</v>
      </c>
      <c r="K10638" s="11">
        <f t="shared" si="1000"/>
        <v>5013</v>
      </c>
      <c r="L10638" s="11">
        <f t="shared" si="1001"/>
        <v>1353</v>
      </c>
      <c r="M10638" t="str">
        <f>VLOOKUP(C10638,[1]!Location_Data[#Data],2,0)</f>
        <v>San Francisco</v>
      </c>
      <c r="N10638" t="str">
        <f>VLOOKUP(D10638,[1]!Salespeople_Data[#Data],2,0)</f>
        <v>Martin Perry</v>
      </c>
      <c r="O10638" t="str">
        <f>VLOOKUP(E10638,[1]!Customer_Data[#Data],2,0)</f>
        <v>Donald Andrews</v>
      </c>
      <c r="P10638" s="15">
        <f t="shared" si="996"/>
        <v>4</v>
      </c>
      <c r="Q10638">
        <f t="shared" si="997"/>
        <v>7</v>
      </c>
      <c r="R10638">
        <f t="shared" si="998"/>
        <v>2019</v>
      </c>
    </row>
    <row r="10639" spans="1:18" x14ac:dyDescent="0.25">
      <c r="A10639" s="6" t="s">
        <v>11665</v>
      </c>
      <c r="B10639" s="6" t="s">
        <v>560</v>
      </c>
      <c r="C10639" s="6" t="s">
        <v>253</v>
      </c>
      <c r="D10639" s="6" t="s">
        <v>75</v>
      </c>
      <c r="E10639" s="6" t="s">
        <v>689</v>
      </c>
      <c r="F10639" s="10">
        <v>43735</v>
      </c>
      <c r="G10639" s="6">
        <v>1</v>
      </c>
      <c r="H10639" s="11">
        <f>VLOOKUP(B10639,[1]!Product_Data[#Data],4,0)</f>
        <v>1809</v>
      </c>
      <c r="I10639" s="11">
        <f>VLOOKUP(B10639,[1]!Product_Data[#Data],3,0)</f>
        <v>1067</v>
      </c>
      <c r="J10639" s="11">
        <f t="shared" si="999"/>
        <v>1067</v>
      </c>
      <c r="K10639" s="11">
        <f t="shared" si="1000"/>
        <v>1809</v>
      </c>
      <c r="L10639" s="11">
        <f t="shared" si="1001"/>
        <v>742</v>
      </c>
      <c r="M10639" t="str">
        <f>VLOOKUP(C10639,[1]!Location_Data[#Data],2,0)</f>
        <v>Bakersfield</v>
      </c>
      <c r="N10639" t="str">
        <f>VLOOKUP(D10639,[1]!Salespeople_Data[#Data],2,0)</f>
        <v>Roger Robertson</v>
      </c>
      <c r="O10639" t="str">
        <f>VLOOKUP(E10639,[1]!Customer_Data[#Data],2,0)</f>
        <v>Phillip Carpenter</v>
      </c>
      <c r="P10639" s="15">
        <f t="shared" si="996"/>
        <v>6</v>
      </c>
      <c r="Q10639">
        <f t="shared" si="997"/>
        <v>9</v>
      </c>
      <c r="R10639">
        <f t="shared" si="998"/>
        <v>2019</v>
      </c>
    </row>
    <row r="10640" spans="1:18" x14ac:dyDescent="0.25">
      <c r="A10640" s="6" t="s">
        <v>11666</v>
      </c>
      <c r="B10640" s="6" t="s">
        <v>200</v>
      </c>
      <c r="C10640" s="6" t="s">
        <v>120</v>
      </c>
      <c r="D10640" s="6" t="s">
        <v>146</v>
      </c>
      <c r="E10640" s="6" t="s">
        <v>2277</v>
      </c>
      <c r="F10640" s="10">
        <v>43665</v>
      </c>
      <c r="G10640" s="6">
        <v>1</v>
      </c>
      <c r="H10640" s="11">
        <f>VLOOKUP(B10640,[1]!Product_Data[#Data],4,0)</f>
        <v>315</v>
      </c>
      <c r="I10640" s="11">
        <f>VLOOKUP(B10640,[1]!Product_Data[#Data],3,0)</f>
        <v>208</v>
      </c>
      <c r="J10640" s="11">
        <f t="shared" si="999"/>
        <v>208</v>
      </c>
      <c r="K10640" s="11">
        <f t="shared" si="1000"/>
        <v>315</v>
      </c>
      <c r="L10640" s="11">
        <f t="shared" si="1001"/>
        <v>107</v>
      </c>
      <c r="M10640" t="str">
        <f>VLOOKUP(C10640,[1]!Location_Data[#Data],2,0)</f>
        <v>Elk Grove</v>
      </c>
      <c r="N10640" t="str">
        <f>VLOOKUP(D10640,[1]!Salespeople_Data[#Data],2,0)</f>
        <v>Carl Elliott</v>
      </c>
      <c r="O10640" t="str">
        <f>VLOOKUP(E10640,[1]!Customer_Data[#Data],2,0)</f>
        <v>Justin Butler</v>
      </c>
      <c r="P10640" s="15">
        <f t="shared" si="996"/>
        <v>6</v>
      </c>
      <c r="Q10640">
        <f t="shared" si="997"/>
        <v>7</v>
      </c>
      <c r="R10640">
        <f t="shared" si="998"/>
        <v>2019</v>
      </c>
    </row>
    <row r="10641" spans="1:18" x14ac:dyDescent="0.25">
      <c r="A10641" s="6" t="s">
        <v>11667</v>
      </c>
      <c r="B10641" s="6" t="s">
        <v>168</v>
      </c>
      <c r="C10641" s="6" t="s">
        <v>512</v>
      </c>
      <c r="D10641" s="6" t="s">
        <v>58</v>
      </c>
      <c r="E10641" s="6" t="s">
        <v>1133</v>
      </c>
      <c r="F10641" s="10">
        <v>43686</v>
      </c>
      <c r="G10641" s="6">
        <v>1</v>
      </c>
      <c r="H10641" s="11">
        <f>VLOOKUP(B10641,[1]!Product_Data[#Data],4,0)</f>
        <v>112</v>
      </c>
      <c r="I10641" s="11">
        <f>VLOOKUP(B10641,[1]!Product_Data[#Data],3,0)</f>
        <v>90</v>
      </c>
      <c r="J10641" s="11">
        <f t="shared" si="999"/>
        <v>90</v>
      </c>
      <c r="K10641" s="11">
        <f t="shared" si="1000"/>
        <v>112</v>
      </c>
      <c r="L10641" s="11">
        <f t="shared" si="1001"/>
        <v>22</v>
      </c>
      <c r="M10641" t="str">
        <f>VLOOKUP(C10641,[1]!Location_Data[#Data],2,0)</f>
        <v>Long Beach</v>
      </c>
      <c r="N10641" t="str">
        <f>VLOOKUP(D10641,[1]!Salespeople_Data[#Data],2,0)</f>
        <v>Christopher Tucker</v>
      </c>
      <c r="O10641" t="str">
        <f>VLOOKUP(E10641,[1]!Customer_Data[#Data],2,0)</f>
        <v>Daniel West</v>
      </c>
      <c r="P10641" s="15">
        <f t="shared" si="996"/>
        <v>6</v>
      </c>
      <c r="Q10641">
        <f t="shared" si="997"/>
        <v>8</v>
      </c>
      <c r="R10641">
        <f t="shared" si="998"/>
        <v>2019</v>
      </c>
    </row>
    <row r="10642" spans="1:18" x14ac:dyDescent="0.25">
      <c r="A10642" s="6" t="s">
        <v>11668</v>
      </c>
      <c r="B10642" s="6" t="s">
        <v>210</v>
      </c>
      <c r="C10642" s="6" t="s">
        <v>79</v>
      </c>
      <c r="D10642" s="6" t="s">
        <v>308</v>
      </c>
      <c r="E10642" s="6" t="s">
        <v>504</v>
      </c>
      <c r="F10642" s="10">
        <v>43653</v>
      </c>
      <c r="G10642" s="6">
        <v>2</v>
      </c>
      <c r="H10642" s="11">
        <f>VLOOKUP(B10642,[1]!Product_Data[#Data],4,0)</f>
        <v>458</v>
      </c>
      <c r="I10642" s="11">
        <f>VLOOKUP(B10642,[1]!Product_Data[#Data],3,0)</f>
        <v>376</v>
      </c>
      <c r="J10642" s="11">
        <f t="shared" si="999"/>
        <v>752</v>
      </c>
      <c r="K10642" s="11">
        <f t="shared" si="1000"/>
        <v>916</v>
      </c>
      <c r="L10642" s="11">
        <f t="shared" si="1001"/>
        <v>164</v>
      </c>
      <c r="M10642" t="str">
        <f>VLOOKUP(C10642,[1]!Location_Data[#Data],2,0)</f>
        <v>Palmdale</v>
      </c>
      <c r="N10642" t="str">
        <f>VLOOKUP(D10642,[1]!Salespeople_Data[#Data],2,0)</f>
        <v>Fred Robertson</v>
      </c>
      <c r="O10642" t="str">
        <f>VLOOKUP(E10642,[1]!Customer_Data[#Data],2,0)</f>
        <v>Jerry Smith</v>
      </c>
      <c r="P10642" s="15">
        <f t="shared" si="996"/>
        <v>1</v>
      </c>
      <c r="Q10642">
        <f t="shared" si="997"/>
        <v>7</v>
      </c>
      <c r="R10642">
        <f t="shared" si="998"/>
        <v>2019</v>
      </c>
    </row>
    <row r="10643" spans="1:18" x14ac:dyDescent="0.25">
      <c r="A10643" s="6" t="s">
        <v>11669</v>
      </c>
      <c r="B10643" s="6" t="s">
        <v>189</v>
      </c>
      <c r="C10643" s="6" t="s">
        <v>115</v>
      </c>
      <c r="D10643" s="6" t="s">
        <v>257</v>
      </c>
      <c r="E10643" s="6" t="s">
        <v>88</v>
      </c>
      <c r="F10643" s="10">
        <v>43755</v>
      </c>
      <c r="G10643" s="6">
        <v>1</v>
      </c>
      <c r="H10643" s="11">
        <f>VLOOKUP(B10643,[1]!Product_Data[#Data],4,0)</f>
        <v>1783</v>
      </c>
      <c r="I10643" s="11">
        <f>VLOOKUP(B10643,[1]!Product_Data[#Data],3,0)</f>
        <v>1516</v>
      </c>
      <c r="J10643" s="11">
        <f t="shared" si="999"/>
        <v>1516</v>
      </c>
      <c r="K10643" s="11">
        <f t="shared" si="1000"/>
        <v>1783</v>
      </c>
      <c r="L10643" s="11">
        <f t="shared" si="1001"/>
        <v>267</v>
      </c>
      <c r="M10643" t="str">
        <f>VLOOKUP(C10643,[1]!Location_Data[#Data],2,0)</f>
        <v>Glendale</v>
      </c>
      <c r="N10643" t="str">
        <f>VLOOKUP(D10643,[1]!Salespeople_Data[#Data],2,0)</f>
        <v>Jerry Perry</v>
      </c>
      <c r="O10643" t="str">
        <f>VLOOKUP(E10643,[1]!Customer_Data[#Data],2,0)</f>
        <v>Aaron Tucker</v>
      </c>
      <c r="P10643" s="15">
        <f t="shared" si="996"/>
        <v>5</v>
      </c>
      <c r="Q10643">
        <f t="shared" si="997"/>
        <v>10</v>
      </c>
      <c r="R10643">
        <f t="shared" si="998"/>
        <v>2019</v>
      </c>
    </row>
    <row r="10644" spans="1:18" x14ac:dyDescent="0.25">
      <c r="A10644" s="6" t="s">
        <v>11670</v>
      </c>
      <c r="B10644" s="6" t="s">
        <v>603</v>
      </c>
      <c r="C10644" s="6" t="s">
        <v>392</v>
      </c>
      <c r="D10644" s="6" t="s">
        <v>126</v>
      </c>
      <c r="E10644" s="6" t="s">
        <v>1556</v>
      </c>
      <c r="F10644" s="10">
        <v>43791</v>
      </c>
      <c r="G10644" s="6">
        <v>1</v>
      </c>
      <c r="H10644" s="11">
        <f>VLOOKUP(B10644,[1]!Product_Data[#Data],4,0)</f>
        <v>2495</v>
      </c>
      <c r="I10644" s="11">
        <f>VLOOKUP(B10644,[1]!Product_Data[#Data],3,0)</f>
        <v>1896</v>
      </c>
      <c r="J10644" s="11">
        <f t="shared" si="999"/>
        <v>1896</v>
      </c>
      <c r="K10644" s="11">
        <f t="shared" si="1000"/>
        <v>2495</v>
      </c>
      <c r="L10644" s="11">
        <f t="shared" si="1001"/>
        <v>599</v>
      </c>
      <c r="M10644" t="str">
        <f>VLOOKUP(C10644,[1]!Location_Data[#Data],2,0)</f>
        <v>Visalia</v>
      </c>
      <c r="N10644" t="str">
        <f>VLOOKUP(D10644,[1]!Salespeople_Data[#Data],2,0)</f>
        <v>Larry Castillo</v>
      </c>
      <c r="O10644" t="str">
        <f>VLOOKUP(E10644,[1]!Customer_Data[#Data],2,0)</f>
        <v>Frank Brown</v>
      </c>
      <c r="P10644" s="15">
        <f t="shared" si="996"/>
        <v>6</v>
      </c>
      <c r="Q10644">
        <f t="shared" si="997"/>
        <v>11</v>
      </c>
      <c r="R10644">
        <f t="shared" si="998"/>
        <v>2019</v>
      </c>
    </row>
    <row r="10645" spans="1:18" x14ac:dyDescent="0.25">
      <c r="A10645" s="6" t="s">
        <v>11671</v>
      </c>
      <c r="B10645" s="6" t="s">
        <v>560</v>
      </c>
      <c r="C10645" s="6" t="s">
        <v>220</v>
      </c>
      <c r="D10645" s="6" t="s">
        <v>170</v>
      </c>
      <c r="E10645" s="6" t="s">
        <v>660</v>
      </c>
      <c r="F10645" s="10">
        <v>43661</v>
      </c>
      <c r="G10645" s="6">
        <v>1</v>
      </c>
      <c r="H10645" s="11">
        <f>VLOOKUP(B10645,[1]!Product_Data[#Data],4,0)</f>
        <v>1809</v>
      </c>
      <c r="I10645" s="11">
        <f>VLOOKUP(B10645,[1]!Product_Data[#Data],3,0)</f>
        <v>1067</v>
      </c>
      <c r="J10645" s="11">
        <f t="shared" si="999"/>
        <v>1067</v>
      </c>
      <c r="K10645" s="11">
        <f t="shared" si="1000"/>
        <v>1809</v>
      </c>
      <c r="L10645" s="11">
        <f t="shared" si="1001"/>
        <v>742</v>
      </c>
      <c r="M10645" t="str">
        <f>VLOOKUP(C10645,[1]!Location_Data[#Data],2,0)</f>
        <v>Modesto</v>
      </c>
      <c r="N10645" t="str">
        <f>VLOOKUP(D10645,[1]!Salespeople_Data[#Data],2,0)</f>
        <v>Sean Miller</v>
      </c>
      <c r="O10645" t="str">
        <f>VLOOKUP(E10645,[1]!Customer_Data[#Data],2,0)</f>
        <v>James Sullivan</v>
      </c>
      <c r="P10645" s="15">
        <f t="shared" si="996"/>
        <v>2</v>
      </c>
      <c r="Q10645">
        <f t="shared" si="997"/>
        <v>7</v>
      </c>
      <c r="R10645">
        <f t="shared" si="998"/>
        <v>2019</v>
      </c>
    </row>
    <row r="10646" spans="1:18" x14ac:dyDescent="0.25">
      <c r="A10646" s="6" t="s">
        <v>11672</v>
      </c>
      <c r="B10646" s="6" t="s">
        <v>144</v>
      </c>
      <c r="C10646" s="6" t="s">
        <v>530</v>
      </c>
      <c r="D10646" s="6" t="s">
        <v>413</v>
      </c>
      <c r="E10646" s="6" t="s">
        <v>2154</v>
      </c>
      <c r="F10646" s="10">
        <v>43619</v>
      </c>
      <c r="G10646" s="6">
        <v>1</v>
      </c>
      <c r="H10646" s="11">
        <f>VLOOKUP(B10646,[1]!Product_Data[#Data],4,0)</f>
        <v>2410</v>
      </c>
      <c r="I10646" s="11">
        <f>VLOOKUP(B10646,[1]!Product_Data[#Data],3,0)</f>
        <v>1518</v>
      </c>
      <c r="J10646" s="11">
        <f t="shared" si="999"/>
        <v>1518</v>
      </c>
      <c r="K10646" s="11">
        <f t="shared" si="1000"/>
        <v>2410</v>
      </c>
      <c r="L10646" s="11">
        <f t="shared" si="1001"/>
        <v>892</v>
      </c>
      <c r="M10646" t="str">
        <f>VLOOKUP(C10646,[1]!Location_Data[#Data],2,0)</f>
        <v>San Buenaventura (Ventura)</v>
      </c>
      <c r="N10646" t="str">
        <f>VLOOKUP(D10646,[1]!Salespeople_Data[#Data],2,0)</f>
        <v>Kenneth Bradley</v>
      </c>
      <c r="O10646" t="str">
        <f>VLOOKUP(E10646,[1]!Customer_Data[#Data],2,0)</f>
        <v>Adam Mccoy</v>
      </c>
      <c r="P10646" s="15">
        <f t="shared" si="996"/>
        <v>2</v>
      </c>
      <c r="Q10646">
        <f t="shared" si="997"/>
        <v>6</v>
      </c>
      <c r="R10646">
        <f t="shared" si="998"/>
        <v>2019</v>
      </c>
    </row>
    <row r="10647" spans="1:18" x14ac:dyDescent="0.25">
      <c r="A10647" s="6" t="s">
        <v>11673</v>
      </c>
      <c r="B10647" s="6" t="s">
        <v>235</v>
      </c>
      <c r="C10647" s="6" t="s">
        <v>52</v>
      </c>
      <c r="D10647" s="6" t="s">
        <v>170</v>
      </c>
      <c r="E10647" s="6" t="s">
        <v>2026</v>
      </c>
      <c r="F10647" s="10">
        <v>43656</v>
      </c>
      <c r="G10647" s="6">
        <v>1</v>
      </c>
      <c r="H10647" s="11">
        <f>VLOOKUP(B10647,[1]!Product_Data[#Data],4,0)</f>
        <v>1887</v>
      </c>
      <c r="I10647" s="11">
        <f>VLOOKUP(B10647,[1]!Product_Data[#Data],3,0)</f>
        <v>1378</v>
      </c>
      <c r="J10647" s="11">
        <f t="shared" si="999"/>
        <v>1378</v>
      </c>
      <c r="K10647" s="11">
        <f t="shared" si="1000"/>
        <v>1887</v>
      </c>
      <c r="L10647" s="11">
        <f t="shared" si="1001"/>
        <v>509</v>
      </c>
      <c r="M10647" t="str">
        <f>VLOOKUP(C10647,[1]!Location_Data[#Data],2,0)</f>
        <v>Pasadena</v>
      </c>
      <c r="N10647" t="str">
        <f>VLOOKUP(D10647,[1]!Salespeople_Data[#Data],2,0)</f>
        <v>Sean Miller</v>
      </c>
      <c r="O10647" t="str">
        <f>VLOOKUP(E10647,[1]!Customer_Data[#Data],2,0)</f>
        <v>Roy Shaw</v>
      </c>
      <c r="P10647" s="15">
        <f t="shared" si="996"/>
        <v>4</v>
      </c>
      <c r="Q10647">
        <f t="shared" si="997"/>
        <v>7</v>
      </c>
      <c r="R10647">
        <f t="shared" si="998"/>
        <v>2019</v>
      </c>
    </row>
    <row r="10648" spans="1:18" x14ac:dyDescent="0.25">
      <c r="A10648" s="6" t="s">
        <v>11674</v>
      </c>
      <c r="B10648" s="6" t="s">
        <v>23</v>
      </c>
      <c r="C10648" s="6" t="s">
        <v>249</v>
      </c>
      <c r="D10648" s="6" t="s">
        <v>141</v>
      </c>
      <c r="E10648" s="6" t="s">
        <v>16</v>
      </c>
      <c r="F10648" s="10">
        <v>43622</v>
      </c>
      <c r="G10648" s="6">
        <v>3</v>
      </c>
      <c r="H10648" s="11">
        <f>VLOOKUP(B10648,[1]!Product_Data[#Data],4,0)</f>
        <v>1052</v>
      </c>
      <c r="I10648" s="11">
        <f>VLOOKUP(B10648,[1]!Product_Data[#Data],3,0)</f>
        <v>589</v>
      </c>
      <c r="J10648" s="11">
        <f t="shared" si="999"/>
        <v>1767</v>
      </c>
      <c r="K10648" s="11">
        <f t="shared" si="1000"/>
        <v>3156</v>
      </c>
      <c r="L10648" s="11">
        <f t="shared" si="1001"/>
        <v>1389</v>
      </c>
      <c r="M10648" t="str">
        <f>VLOOKUP(C10648,[1]!Location_Data[#Data],2,0)</f>
        <v>Roseville</v>
      </c>
      <c r="N10648" t="str">
        <f>VLOOKUP(D10648,[1]!Salespeople_Data[#Data],2,0)</f>
        <v>Arthur Mccoy</v>
      </c>
      <c r="O10648" t="str">
        <f>VLOOKUP(E10648,[1]!Customer_Data[#Data],2,0)</f>
        <v>Larry Dunn</v>
      </c>
      <c r="P10648" s="15">
        <f t="shared" si="996"/>
        <v>5</v>
      </c>
      <c r="Q10648">
        <f t="shared" si="997"/>
        <v>6</v>
      </c>
      <c r="R10648">
        <f t="shared" si="998"/>
        <v>2019</v>
      </c>
    </row>
    <row r="10649" spans="1:18" x14ac:dyDescent="0.25">
      <c r="A10649" s="6" t="s">
        <v>11675</v>
      </c>
      <c r="B10649" s="6" t="s">
        <v>321</v>
      </c>
      <c r="C10649" s="6" t="s">
        <v>253</v>
      </c>
      <c r="D10649" s="6" t="s">
        <v>413</v>
      </c>
      <c r="E10649" s="6" t="s">
        <v>475</v>
      </c>
      <c r="F10649" s="10">
        <v>43755</v>
      </c>
      <c r="G10649" s="6">
        <v>4</v>
      </c>
      <c r="H10649" s="11">
        <f>VLOOKUP(B10649,[1]!Product_Data[#Data],4,0)</f>
        <v>2391</v>
      </c>
      <c r="I10649" s="11">
        <f>VLOOKUP(B10649,[1]!Product_Data[#Data],3,0)</f>
        <v>1291</v>
      </c>
      <c r="J10649" s="11">
        <f t="shared" si="999"/>
        <v>5164</v>
      </c>
      <c r="K10649" s="11">
        <f t="shared" si="1000"/>
        <v>9564</v>
      </c>
      <c r="L10649" s="11">
        <f t="shared" si="1001"/>
        <v>4400</v>
      </c>
      <c r="M10649" t="str">
        <f>VLOOKUP(C10649,[1]!Location_Data[#Data],2,0)</f>
        <v>Bakersfield</v>
      </c>
      <c r="N10649" t="str">
        <f>VLOOKUP(D10649,[1]!Salespeople_Data[#Data],2,0)</f>
        <v>Kenneth Bradley</v>
      </c>
      <c r="O10649" t="str">
        <f>VLOOKUP(E10649,[1]!Customer_Data[#Data],2,0)</f>
        <v>Peter Bradley</v>
      </c>
      <c r="P10649" s="15">
        <f t="shared" si="996"/>
        <v>5</v>
      </c>
      <c r="Q10649">
        <f t="shared" si="997"/>
        <v>10</v>
      </c>
      <c r="R10649">
        <f t="shared" si="998"/>
        <v>2019</v>
      </c>
    </row>
    <row r="10650" spans="1:18" x14ac:dyDescent="0.25">
      <c r="A10650" s="6" t="s">
        <v>11676</v>
      </c>
      <c r="B10650" s="6" t="s">
        <v>83</v>
      </c>
      <c r="C10650" s="6" t="s">
        <v>110</v>
      </c>
      <c r="D10650" s="6" t="s">
        <v>111</v>
      </c>
      <c r="E10650" s="6" t="s">
        <v>734</v>
      </c>
      <c r="F10650" s="10">
        <v>43749</v>
      </c>
      <c r="G10650" s="6">
        <v>2</v>
      </c>
      <c r="H10650" s="11">
        <f>VLOOKUP(B10650,[1]!Product_Data[#Data],4,0)</f>
        <v>1972</v>
      </c>
      <c r="I10650" s="11">
        <f>VLOOKUP(B10650,[1]!Product_Data[#Data],3,0)</f>
        <v>1321</v>
      </c>
      <c r="J10650" s="11">
        <f t="shared" si="999"/>
        <v>2642</v>
      </c>
      <c r="K10650" s="11">
        <f t="shared" si="1000"/>
        <v>3944</v>
      </c>
      <c r="L10650" s="11">
        <f t="shared" si="1001"/>
        <v>1302</v>
      </c>
      <c r="M10650" t="str">
        <f>VLOOKUP(C10650,[1]!Location_Data[#Data],2,0)</f>
        <v>Richmond</v>
      </c>
      <c r="N10650" t="str">
        <f>VLOOKUP(D10650,[1]!Salespeople_Data[#Data],2,0)</f>
        <v>Ryan Welch</v>
      </c>
      <c r="O10650" t="str">
        <f>VLOOKUP(E10650,[1]!Customer_Data[#Data],2,0)</f>
        <v>Henry Kelley</v>
      </c>
      <c r="P10650" s="15">
        <f t="shared" si="996"/>
        <v>6</v>
      </c>
      <c r="Q10650">
        <f t="shared" si="997"/>
        <v>10</v>
      </c>
      <c r="R10650">
        <f t="shared" si="998"/>
        <v>2019</v>
      </c>
    </row>
    <row r="10651" spans="1:18" x14ac:dyDescent="0.25">
      <c r="A10651" s="6" t="s">
        <v>11677</v>
      </c>
      <c r="B10651" s="6" t="s">
        <v>626</v>
      </c>
      <c r="C10651" s="6" t="s">
        <v>115</v>
      </c>
      <c r="D10651" s="6" t="s">
        <v>264</v>
      </c>
      <c r="E10651" s="6" t="s">
        <v>166</v>
      </c>
      <c r="F10651" s="10">
        <v>43791</v>
      </c>
      <c r="G10651" s="6">
        <v>3</v>
      </c>
      <c r="H10651" s="11">
        <f>VLOOKUP(B10651,[1]!Product_Data[#Data],4,0)</f>
        <v>584</v>
      </c>
      <c r="I10651" s="11">
        <f>VLOOKUP(B10651,[1]!Product_Data[#Data],3,0)</f>
        <v>420</v>
      </c>
      <c r="J10651" s="11">
        <f t="shared" si="999"/>
        <v>1260</v>
      </c>
      <c r="K10651" s="11">
        <f t="shared" si="1000"/>
        <v>1752</v>
      </c>
      <c r="L10651" s="11">
        <f t="shared" si="1001"/>
        <v>492</v>
      </c>
      <c r="M10651" t="str">
        <f>VLOOKUP(C10651,[1]!Location_Data[#Data],2,0)</f>
        <v>Glendale</v>
      </c>
      <c r="N10651" t="str">
        <f>VLOOKUP(D10651,[1]!Salespeople_Data[#Data],2,0)</f>
        <v>Ernest Wheeler</v>
      </c>
      <c r="O10651" t="str">
        <f>VLOOKUP(E10651,[1]!Customer_Data[#Data],2,0)</f>
        <v>Gregory Ramirez</v>
      </c>
      <c r="P10651" s="15">
        <f t="shared" si="996"/>
        <v>6</v>
      </c>
      <c r="Q10651">
        <f t="shared" si="997"/>
        <v>11</v>
      </c>
      <c r="R10651">
        <f t="shared" si="998"/>
        <v>2019</v>
      </c>
    </row>
    <row r="10652" spans="1:18" x14ac:dyDescent="0.25">
      <c r="A10652" s="6" t="s">
        <v>11678</v>
      </c>
      <c r="B10652" s="6" t="s">
        <v>69</v>
      </c>
      <c r="C10652" s="6" t="s">
        <v>249</v>
      </c>
      <c r="D10652" s="6" t="s">
        <v>58</v>
      </c>
      <c r="E10652" s="6" t="s">
        <v>3164</v>
      </c>
      <c r="F10652" s="10">
        <v>43807</v>
      </c>
      <c r="G10652" s="6">
        <v>1</v>
      </c>
      <c r="H10652" s="11">
        <f>VLOOKUP(B10652,[1]!Product_Data[#Data],4,0)</f>
        <v>1351</v>
      </c>
      <c r="I10652" s="11">
        <f>VLOOKUP(B10652,[1]!Product_Data[#Data],3,0)</f>
        <v>1108</v>
      </c>
      <c r="J10652" s="11">
        <f t="shared" si="999"/>
        <v>1108</v>
      </c>
      <c r="K10652" s="11">
        <f t="shared" si="1000"/>
        <v>1351</v>
      </c>
      <c r="L10652" s="11">
        <f t="shared" si="1001"/>
        <v>243</v>
      </c>
      <c r="M10652" t="str">
        <f>VLOOKUP(C10652,[1]!Location_Data[#Data],2,0)</f>
        <v>Roseville</v>
      </c>
      <c r="N10652" t="str">
        <f>VLOOKUP(D10652,[1]!Salespeople_Data[#Data],2,0)</f>
        <v>Christopher Tucker</v>
      </c>
      <c r="O10652" t="str">
        <f>VLOOKUP(E10652,[1]!Customer_Data[#Data],2,0)</f>
        <v>Harry Perkins</v>
      </c>
      <c r="P10652" s="15">
        <f t="shared" si="996"/>
        <v>1</v>
      </c>
      <c r="Q10652">
        <f t="shared" si="997"/>
        <v>12</v>
      </c>
      <c r="R10652">
        <f t="shared" si="998"/>
        <v>2019</v>
      </c>
    </row>
    <row r="10653" spans="1:18" x14ac:dyDescent="0.25">
      <c r="A10653" s="6" t="s">
        <v>11679</v>
      </c>
      <c r="B10653" s="6" t="s">
        <v>219</v>
      </c>
      <c r="C10653" s="6" t="s">
        <v>302</v>
      </c>
      <c r="D10653" s="6" t="s">
        <v>257</v>
      </c>
      <c r="E10653" s="6" t="s">
        <v>1906</v>
      </c>
      <c r="F10653" s="10">
        <v>43747</v>
      </c>
      <c r="G10653" s="6">
        <v>2</v>
      </c>
      <c r="H10653" s="11">
        <f>VLOOKUP(B10653,[1]!Product_Data[#Data],4,0)</f>
        <v>561</v>
      </c>
      <c r="I10653" s="11">
        <f>VLOOKUP(B10653,[1]!Product_Data[#Data],3,0)</f>
        <v>421</v>
      </c>
      <c r="J10653" s="11">
        <f t="shared" si="999"/>
        <v>842</v>
      </c>
      <c r="K10653" s="11">
        <f t="shared" si="1000"/>
        <v>1122</v>
      </c>
      <c r="L10653" s="11">
        <f t="shared" si="1001"/>
        <v>280</v>
      </c>
      <c r="M10653" t="str">
        <f>VLOOKUP(C10653,[1]!Location_Data[#Data],2,0)</f>
        <v>Santa Rosa</v>
      </c>
      <c r="N10653" t="str">
        <f>VLOOKUP(D10653,[1]!Salespeople_Data[#Data],2,0)</f>
        <v>Jerry Perry</v>
      </c>
      <c r="O10653" t="str">
        <f>VLOOKUP(E10653,[1]!Customer_Data[#Data],2,0)</f>
        <v>Philip Cunningham</v>
      </c>
      <c r="P10653" s="15">
        <f t="shared" si="996"/>
        <v>4</v>
      </c>
      <c r="Q10653">
        <f t="shared" si="997"/>
        <v>10</v>
      </c>
      <c r="R10653">
        <f t="shared" si="998"/>
        <v>2019</v>
      </c>
    </row>
    <row r="10654" spans="1:18" x14ac:dyDescent="0.25">
      <c r="A10654" s="6" t="s">
        <v>11680</v>
      </c>
      <c r="B10654" s="6" t="s">
        <v>8</v>
      </c>
      <c r="C10654" s="6" t="s">
        <v>57</v>
      </c>
      <c r="D10654" s="6" t="s">
        <v>146</v>
      </c>
      <c r="E10654" s="6" t="s">
        <v>273</v>
      </c>
      <c r="F10654" s="10">
        <v>43512</v>
      </c>
      <c r="G10654" s="6">
        <v>1</v>
      </c>
      <c r="H10654" s="11">
        <f>VLOOKUP(B10654,[1]!Product_Data[#Data],4,0)</f>
        <v>1522</v>
      </c>
      <c r="I10654" s="11">
        <f>VLOOKUP(B10654,[1]!Product_Data[#Data],3,0)</f>
        <v>791</v>
      </c>
      <c r="J10654" s="11">
        <f t="shared" si="999"/>
        <v>791</v>
      </c>
      <c r="K10654" s="11">
        <f t="shared" si="1000"/>
        <v>1522</v>
      </c>
      <c r="L10654" s="11">
        <f t="shared" si="1001"/>
        <v>731</v>
      </c>
      <c r="M10654" t="str">
        <f>VLOOKUP(C10654,[1]!Location_Data[#Data],2,0)</f>
        <v>Thousand Oaks</v>
      </c>
      <c r="N10654" t="str">
        <f>VLOOKUP(D10654,[1]!Salespeople_Data[#Data],2,0)</f>
        <v>Carl Elliott</v>
      </c>
      <c r="O10654" t="str">
        <f>VLOOKUP(E10654,[1]!Customer_Data[#Data],2,0)</f>
        <v>James Williams</v>
      </c>
      <c r="P10654" s="15">
        <f t="shared" si="996"/>
        <v>7</v>
      </c>
      <c r="Q10654">
        <f t="shared" si="997"/>
        <v>2</v>
      </c>
      <c r="R10654">
        <f t="shared" si="998"/>
        <v>2019</v>
      </c>
    </row>
    <row r="10655" spans="1:18" x14ac:dyDescent="0.25">
      <c r="A10655" s="6" t="s">
        <v>11681</v>
      </c>
      <c r="B10655" s="6" t="s">
        <v>603</v>
      </c>
      <c r="C10655" s="6" t="s">
        <v>211</v>
      </c>
      <c r="D10655" s="6" t="s">
        <v>96</v>
      </c>
      <c r="E10655" s="6" t="s">
        <v>1109</v>
      </c>
      <c r="F10655" s="10">
        <v>43704</v>
      </c>
      <c r="G10655" s="6">
        <v>1</v>
      </c>
      <c r="H10655" s="11">
        <f>VLOOKUP(B10655,[1]!Product_Data[#Data],4,0)</f>
        <v>2495</v>
      </c>
      <c r="I10655" s="11">
        <f>VLOOKUP(B10655,[1]!Product_Data[#Data],3,0)</f>
        <v>1896</v>
      </c>
      <c r="J10655" s="11">
        <f t="shared" si="999"/>
        <v>1896</v>
      </c>
      <c r="K10655" s="11">
        <f t="shared" si="1000"/>
        <v>2495</v>
      </c>
      <c r="L10655" s="11">
        <f t="shared" si="1001"/>
        <v>599</v>
      </c>
      <c r="M10655" t="str">
        <f>VLOOKUP(C10655,[1]!Location_Data[#Data],2,0)</f>
        <v>Chula Vista</v>
      </c>
      <c r="N10655" t="str">
        <f>VLOOKUP(D10655,[1]!Salespeople_Data[#Data],2,0)</f>
        <v>Brian Thomas</v>
      </c>
      <c r="O10655" t="str">
        <f>VLOOKUP(E10655,[1]!Customer_Data[#Data],2,0)</f>
        <v>Daniel Fernandez</v>
      </c>
      <c r="P10655" s="15">
        <f t="shared" si="996"/>
        <v>3</v>
      </c>
      <c r="Q10655">
        <f t="shared" si="997"/>
        <v>8</v>
      </c>
      <c r="R10655">
        <f t="shared" si="998"/>
        <v>2019</v>
      </c>
    </row>
    <row r="10656" spans="1:18" x14ac:dyDescent="0.25">
      <c r="A10656" s="6" t="s">
        <v>11682</v>
      </c>
      <c r="B10656" s="6" t="s">
        <v>603</v>
      </c>
      <c r="C10656" s="6" t="s">
        <v>66</v>
      </c>
      <c r="D10656" s="6" t="s">
        <v>58</v>
      </c>
      <c r="E10656" s="6" t="s">
        <v>732</v>
      </c>
      <c r="F10656" s="10">
        <v>43725</v>
      </c>
      <c r="G10656" s="6">
        <v>3</v>
      </c>
      <c r="H10656" s="11">
        <f>VLOOKUP(B10656,[1]!Product_Data[#Data],4,0)</f>
        <v>2495</v>
      </c>
      <c r="I10656" s="11">
        <f>VLOOKUP(B10656,[1]!Product_Data[#Data],3,0)</f>
        <v>1896</v>
      </c>
      <c r="J10656" s="11">
        <f t="shared" si="999"/>
        <v>5688</v>
      </c>
      <c r="K10656" s="11">
        <f t="shared" si="1000"/>
        <v>7485</v>
      </c>
      <c r="L10656" s="11">
        <f t="shared" si="1001"/>
        <v>1797</v>
      </c>
      <c r="M10656" t="str">
        <f>VLOOKUP(C10656,[1]!Location_Data[#Data],2,0)</f>
        <v>Ontario</v>
      </c>
      <c r="N10656" t="str">
        <f>VLOOKUP(D10656,[1]!Salespeople_Data[#Data],2,0)</f>
        <v>Christopher Tucker</v>
      </c>
      <c r="O10656" t="str">
        <f>VLOOKUP(E10656,[1]!Customer_Data[#Data],2,0)</f>
        <v>Victor Rogers</v>
      </c>
      <c r="P10656" s="15">
        <f t="shared" si="996"/>
        <v>3</v>
      </c>
      <c r="Q10656">
        <f t="shared" si="997"/>
        <v>9</v>
      </c>
      <c r="R10656">
        <f t="shared" si="998"/>
        <v>2019</v>
      </c>
    </row>
    <row r="10657" spans="1:18" x14ac:dyDescent="0.25">
      <c r="A10657" s="6" t="s">
        <v>11683</v>
      </c>
      <c r="B10657" s="6" t="s">
        <v>403</v>
      </c>
      <c r="C10657" s="6" t="s">
        <v>34</v>
      </c>
      <c r="D10657" s="6" t="s">
        <v>345</v>
      </c>
      <c r="E10657" s="6" t="s">
        <v>1836</v>
      </c>
      <c r="F10657" s="10">
        <v>43523</v>
      </c>
      <c r="G10657" s="6">
        <v>1</v>
      </c>
      <c r="H10657" s="11">
        <f>VLOOKUP(B10657,[1]!Product_Data[#Data],4,0)</f>
        <v>392</v>
      </c>
      <c r="I10657" s="11">
        <f>VLOOKUP(B10657,[1]!Product_Data[#Data],3,0)</f>
        <v>255</v>
      </c>
      <c r="J10657" s="11">
        <f t="shared" si="999"/>
        <v>255</v>
      </c>
      <c r="K10657" s="11">
        <f t="shared" si="1000"/>
        <v>392</v>
      </c>
      <c r="L10657" s="11">
        <f t="shared" si="1001"/>
        <v>137</v>
      </c>
      <c r="M10657" t="str">
        <f>VLOOKUP(C10657,[1]!Location_Data[#Data],2,0)</f>
        <v>Inglewood</v>
      </c>
      <c r="N10657" t="str">
        <f>VLOOKUP(D10657,[1]!Salespeople_Data[#Data],2,0)</f>
        <v>Larry Marshall</v>
      </c>
      <c r="O10657" t="str">
        <f>VLOOKUP(E10657,[1]!Customer_Data[#Data],2,0)</f>
        <v>Stephen Andrews</v>
      </c>
      <c r="P10657" s="15">
        <f t="shared" si="996"/>
        <v>4</v>
      </c>
      <c r="Q10657">
        <f t="shared" si="997"/>
        <v>2</v>
      </c>
      <c r="R10657">
        <f t="shared" si="998"/>
        <v>2019</v>
      </c>
    </row>
    <row r="10658" spans="1:18" x14ac:dyDescent="0.25">
      <c r="A10658" s="6" t="s">
        <v>11684</v>
      </c>
      <c r="B10658" s="6" t="s">
        <v>203</v>
      </c>
      <c r="C10658" s="6" t="s">
        <v>527</v>
      </c>
      <c r="D10658" s="6" t="s">
        <v>15</v>
      </c>
      <c r="E10658" s="6" t="s">
        <v>2730</v>
      </c>
      <c r="F10658" s="10">
        <v>43589</v>
      </c>
      <c r="G10658" s="6">
        <v>1</v>
      </c>
      <c r="H10658" s="11">
        <f>VLOOKUP(B10658,[1]!Product_Data[#Data],4,0)</f>
        <v>1414</v>
      </c>
      <c r="I10658" s="11">
        <f>VLOOKUP(B10658,[1]!Product_Data[#Data],3,0)</f>
        <v>962</v>
      </c>
      <c r="J10658" s="11">
        <f t="shared" si="999"/>
        <v>962</v>
      </c>
      <c r="K10658" s="11">
        <f t="shared" si="1000"/>
        <v>1414</v>
      </c>
      <c r="L10658" s="11">
        <f t="shared" si="1001"/>
        <v>452</v>
      </c>
      <c r="M10658" t="str">
        <f>VLOOKUP(C10658,[1]!Location_Data[#Data],2,0)</f>
        <v>Stockton</v>
      </c>
      <c r="N10658" t="str">
        <f>VLOOKUP(D10658,[1]!Salespeople_Data[#Data],2,0)</f>
        <v>Ryan Butler</v>
      </c>
      <c r="O10658" t="str">
        <f>VLOOKUP(E10658,[1]!Customer_Data[#Data],2,0)</f>
        <v>George Hill</v>
      </c>
      <c r="P10658" s="15">
        <f t="shared" si="996"/>
        <v>7</v>
      </c>
      <c r="Q10658">
        <f t="shared" si="997"/>
        <v>5</v>
      </c>
      <c r="R10658">
        <f t="shared" si="998"/>
        <v>2019</v>
      </c>
    </row>
    <row r="10659" spans="1:18" x14ac:dyDescent="0.25">
      <c r="A10659" s="6" t="s">
        <v>11685</v>
      </c>
      <c r="B10659" s="6" t="s">
        <v>553</v>
      </c>
      <c r="C10659" s="6" t="s">
        <v>215</v>
      </c>
      <c r="D10659" s="6" t="s">
        <v>146</v>
      </c>
      <c r="E10659" s="6" t="s">
        <v>571</v>
      </c>
      <c r="F10659" s="10">
        <v>43823</v>
      </c>
      <c r="G10659" s="6">
        <v>2</v>
      </c>
      <c r="H10659" s="11">
        <f>VLOOKUP(B10659,[1]!Product_Data[#Data],4,0)</f>
        <v>1798</v>
      </c>
      <c r="I10659" s="11">
        <f>VLOOKUP(B10659,[1]!Product_Data[#Data],3,0)</f>
        <v>971</v>
      </c>
      <c r="J10659" s="11">
        <f t="shared" si="999"/>
        <v>1942</v>
      </c>
      <c r="K10659" s="11">
        <f t="shared" si="1000"/>
        <v>3596</v>
      </c>
      <c r="L10659" s="11">
        <f t="shared" si="1001"/>
        <v>1654</v>
      </c>
      <c r="M10659" t="str">
        <f>VLOOKUP(C10659,[1]!Location_Data[#Data],2,0)</f>
        <v>El Cajon</v>
      </c>
      <c r="N10659" t="str">
        <f>VLOOKUP(D10659,[1]!Salespeople_Data[#Data],2,0)</f>
        <v>Carl Elliott</v>
      </c>
      <c r="O10659" t="str">
        <f>VLOOKUP(E10659,[1]!Customer_Data[#Data],2,0)</f>
        <v>Jonathan Cox</v>
      </c>
      <c r="P10659" s="15">
        <f t="shared" si="996"/>
        <v>3</v>
      </c>
      <c r="Q10659">
        <f t="shared" si="997"/>
        <v>12</v>
      </c>
      <c r="R10659">
        <f t="shared" si="998"/>
        <v>2019</v>
      </c>
    </row>
    <row r="10660" spans="1:18" x14ac:dyDescent="0.25">
      <c r="A10660" s="6" t="s">
        <v>11686</v>
      </c>
      <c r="B10660" s="6" t="s">
        <v>189</v>
      </c>
      <c r="C10660" s="6" t="s">
        <v>62</v>
      </c>
      <c r="D10660" s="6" t="s">
        <v>91</v>
      </c>
      <c r="E10660" s="6" t="s">
        <v>910</v>
      </c>
      <c r="F10660" s="10">
        <v>43481</v>
      </c>
      <c r="G10660" s="6">
        <v>1</v>
      </c>
      <c r="H10660" s="11">
        <f>VLOOKUP(B10660,[1]!Product_Data[#Data],4,0)</f>
        <v>1783</v>
      </c>
      <c r="I10660" s="11">
        <f>VLOOKUP(B10660,[1]!Product_Data[#Data],3,0)</f>
        <v>1516</v>
      </c>
      <c r="J10660" s="11">
        <f t="shared" si="999"/>
        <v>1516</v>
      </c>
      <c r="K10660" s="11">
        <f t="shared" si="1000"/>
        <v>1783</v>
      </c>
      <c r="L10660" s="11">
        <f t="shared" si="1001"/>
        <v>267</v>
      </c>
      <c r="M10660" t="str">
        <f>VLOOKUP(C10660,[1]!Location_Data[#Data],2,0)</f>
        <v>Fairfield</v>
      </c>
      <c r="N10660" t="str">
        <f>VLOOKUP(D10660,[1]!Salespeople_Data[#Data],2,0)</f>
        <v>Howard Gardner</v>
      </c>
      <c r="O10660" t="str">
        <f>VLOOKUP(E10660,[1]!Customer_Data[#Data],2,0)</f>
        <v>Ralph Willis</v>
      </c>
      <c r="P10660" s="15">
        <f t="shared" si="996"/>
        <v>4</v>
      </c>
      <c r="Q10660">
        <f t="shared" si="997"/>
        <v>1</v>
      </c>
      <c r="R10660">
        <f t="shared" si="998"/>
        <v>2019</v>
      </c>
    </row>
    <row r="10661" spans="1:18" x14ac:dyDescent="0.25">
      <c r="A10661" s="6" t="s">
        <v>11687</v>
      </c>
      <c r="B10661" s="6" t="s">
        <v>389</v>
      </c>
      <c r="C10661" s="6" t="s">
        <v>253</v>
      </c>
      <c r="D10661" s="6" t="s">
        <v>20</v>
      </c>
      <c r="E10661" s="6" t="s">
        <v>1878</v>
      </c>
      <c r="F10661" s="10">
        <v>43643</v>
      </c>
      <c r="G10661" s="6">
        <v>2</v>
      </c>
      <c r="H10661" s="11">
        <f>VLOOKUP(B10661,[1]!Product_Data[#Data],4,0)</f>
        <v>1367</v>
      </c>
      <c r="I10661" s="11">
        <f>VLOOKUP(B10661,[1]!Product_Data[#Data],3,0)</f>
        <v>984</v>
      </c>
      <c r="J10661" s="11">
        <f t="shared" si="999"/>
        <v>1968</v>
      </c>
      <c r="K10661" s="11">
        <f t="shared" si="1000"/>
        <v>2734</v>
      </c>
      <c r="L10661" s="11">
        <f t="shared" si="1001"/>
        <v>766</v>
      </c>
      <c r="M10661" t="str">
        <f>VLOOKUP(C10661,[1]!Location_Data[#Data],2,0)</f>
        <v>Bakersfield</v>
      </c>
      <c r="N10661" t="str">
        <f>VLOOKUP(D10661,[1]!Salespeople_Data[#Data],2,0)</f>
        <v>Joshua Cook</v>
      </c>
      <c r="O10661" t="str">
        <f>VLOOKUP(E10661,[1]!Customer_Data[#Data],2,0)</f>
        <v>Joseph Walker</v>
      </c>
      <c r="P10661" s="15">
        <f t="shared" si="996"/>
        <v>5</v>
      </c>
      <c r="Q10661">
        <f t="shared" si="997"/>
        <v>6</v>
      </c>
      <c r="R10661">
        <f t="shared" si="998"/>
        <v>2019</v>
      </c>
    </row>
    <row r="10662" spans="1:18" x14ac:dyDescent="0.25">
      <c r="A10662" s="6" t="s">
        <v>11688</v>
      </c>
      <c r="B10662" s="6" t="s">
        <v>47</v>
      </c>
      <c r="C10662" s="6" t="s">
        <v>249</v>
      </c>
      <c r="D10662" s="6" t="s">
        <v>447</v>
      </c>
      <c r="E10662" s="6" t="s">
        <v>2288</v>
      </c>
      <c r="F10662" s="10">
        <v>43719</v>
      </c>
      <c r="G10662" s="6">
        <v>1</v>
      </c>
      <c r="H10662" s="11">
        <f>VLOOKUP(B10662,[1]!Product_Data[#Data],4,0)</f>
        <v>1812</v>
      </c>
      <c r="I10662" s="11">
        <f>VLOOKUP(B10662,[1]!Product_Data[#Data],3,0)</f>
        <v>1305</v>
      </c>
      <c r="J10662" s="11">
        <f t="shared" si="999"/>
        <v>1305</v>
      </c>
      <c r="K10662" s="11">
        <f t="shared" si="1000"/>
        <v>1812</v>
      </c>
      <c r="L10662" s="11">
        <f t="shared" si="1001"/>
        <v>507</v>
      </c>
      <c r="M10662" t="str">
        <f>VLOOKUP(C10662,[1]!Location_Data[#Data],2,0)</f>
        <v>Roseville</v>
      </c>
      <c r="N10662" t="str">
        <f>VLOOKUP(D10662,[1]!Salespeople_Data[#Data],2,0)</f>
        <v>Howard Sims</v>
      </c>
      <c r="O10662" t="str">
        <f>VLOOKUP(E10662,[1]!Customer_Data[#Data],2,0)</f>
        <v>Antonio Owens</v>
      </c>
      <c r="P10662" s="15">
        <f t="shared" si="996"/>
        <v>4</v>
      </c>
      <c r="Q10662">
        <f t="shared" si="997"/>
        <v>9</v>
      </c>
      <c r="R10662">
        <f t="shared" si="998"/>
        <v>2019</v>
      </c>
    </row>
    <row r="10663" spans="1:18" x14ac:dyDescent="0.25">
      <c r="A10663" s="6" t="s">
        <v>11689</v>
      </c>
      <c r="B10663" s="6" t="s">
        <v>263</v>
      </c>
      <c r="C10663" s="6" t="s">
        <v>527</v>
      </c>
      <c r="D10663" s="6" t="s">
        <v>58</v>
      </c>
      <c r="E10663" s="6" t="s">
        <v>3790</v>
      </c>
      <c r="F10663" s="10">
        <v>43792</v>
      </c>
      <c r="G10663" s="6">
        <v>2</v>
      </c>
      <c r="H10663" s="11">
        <f>VLOOKUP(B10663,[1]!Product_Data[#Data],4,0)</f>
        <v>378</v>
      </c>
      <c r="I10663" s="11">
        <f>VLOOKUP(B10663,[1]!Product_Data[#Data],3,0)</f>
        <v>291</v>
      </c>
      <c r="J10663" s="11">
        <f t="shared" si="999"/>
        <v>582</v>
      </c>
      <c r="K10663" s="11">
        <f t="shared" si="1000"/>
        <v>756</v>
      </c>
      <c r="L10663" s="11">
        <f t="shared" si="1001"/>
        <v>174</v>
      </c>
      <c r="M10663" t="str">
        <f>VLOOKUP(C10663,[1]!Location_Data[#Data],2,0)</f>
        <v>Stockton</v>
      </c>
      <c r="N10663" t="str">
        <f>VLOOKUP(D10663,[1]!Salespeople_Data[#Data],2,0)</f>
        <v>Christopher Tucker</v>
      </c>
      <c r="O10663" t="str">
        <f>VLOOKUP(E10663,[1]!Customer_Data[#Data],2,0)</f>
        <v>Joe Carroll</v>
      </c>
      <c r="P10663" s="15">
        <f t="shared" si="996"/>
        <v>7</v>
      </c>
      <c r="Q10663">
        <f t="shared" si="997"/>
        <v>11</v>
      </c>
      <c r="R10663">
        <f t="shared" si="998"/>
        <v>2019</v>
      </c>
    </row>
    <row r="10664" spans="1:18" x14ac:dyDescent="0.25">
      <c r="A10664" s="6" t="s">
        <v>11690</v>
      </c>
      <c r="B10664" s="6" t="s">
        <v>94</v>
      </c>
      <c r="C10664" s="6" t="s">
        <v>490</v>
      </c>
      <c r="D10664" s="6" t="s">
        <v>30</v>
      </c>
      <c r="E10664" s="6" t="s">
        <v>849</v>
      </c>
      <c r="F10664" s="10">
        <v>43768</v>
      </c>
      <c r="G10664" s="6">
        <v>1</v>
      </c>
      <c r="H10664" s="11">
        <f>VLOOKUP(B10664,[1]!Product_Data[#Data],4,0)</f>
        <v>1639</v>
      </c>
      <c r="I10664" s="11">
        <f>VLOOKUP(B10664,[1]!Product_Data[#Data],3,0)</f>
        <v>1295</v>
      </c>
      <c r="J10664" s="11">
        <f t="shared" si="999"/>
        <v>1295</v>
      </c>
      <c r="K10664" s="11">
        <f t="shared" si="1000"/>
        <v>1639</v>
      </c>
      <c r="L10664" s="11">
        <f t="shared" si="1001"/>
        <v>344</v>
      </c>
      <c r="M10664" t="str">
        <f>VLOOKUP(C10664,[1]!Location_Data[#Data],2,0)</f>
        <v>Temecula</v>
      </c>
      <c r="N10664" t="str">
        <f>VLOOKUP(D10664,[1]!Salespeople_Data[#Data],2,0)</f>
        <v>Carl Hall</v>
      </c>
      <c r="O10664" t="str">
        <f>VLOOKUP(E10664,[1]!Customer_Data[#Data],2,0)</f>
        <v>Eric Ward</v>
      </c>
      <c r="P10664" s="15">
        <f t="shared" si="996"/>
        <v>4</v>
      </c>
      <c r="Q10664">
        <f t="shared" si="997"/>
        <v>10</v>
      </c>
      <c r="R10664">
        <f t="shared" si="998"/>
        <v>2019</v>
      </c>
    </row>
    <row r="10665" spans="1:18" x14ac:dyDescent="0.25">
      <c r="A10665" s="6" t="s">
        <v>11691</v>
      </c>
      <c r="B10665" s="6" t="s">
        <v>569</v>
      </c>
      <c r="C10665" s="6" t="s">
        <v>220</v>
      </c>
      <c r="D10665" s="6" t="s">
        <v>126</v>
      </c>
      <c r="E10665" s="6" t="s">
        <v>2616</v>
      </c>
      <c r="F10665" s="10">
        <v>43552</v>
      </c>
      <c r="G10665" s="6">
        <v>4</v>
      </c>
      <c r="H10665" s="11">
        <f>VLOOKUP(B10665,[1]!Product_Data[#Data],4,0)</f>
        <v>1178</v>
      </c>
      <c r="I10665" s="11">
        <f>VLOOKUP(B10665,[1]!Product_Data[#Data],3,0)</f>
        <v>683</v>
      </c>
      <c r="J10665" s="11">
        <f t="shared" si="999"/>
        <v>2732</v>
      </c>
      <c r="K10665" s="11">
        <f t="shared" si="1000"/>
        <v>4712</v>
      </c>
      <c r="L10665" s="11">
        <f t="shared" si="1001"/>
        <v>1980</v>
      </c>
      <c r="M10665" t="str">
        <f>VLOOKUP(C10665,[1]!Location_Data[#Data],2,0)</f>
        <v>Modesto</v>
      </c>
      <c r="N10665" t="str">
        <f>VLOOKUP(D10665,[1]!Salespeople_Data[#Data],2,0)</f>
        <v>Larry Castillo</v>
      </c>
      <c r="O10665" t="str">
        <f>VLOOKUP(E10665,[1]!Customer_Data[#Data],2,0)</f>
        <v>James Armstrong</v>
      </c>
      <c r="P10665" s="15">
        <f t="shared" si="996"/>
        <v>5</v>
      </c>
      <c r="Q10665">
        <f t="shared" si="997"/>
        <v>3</v>
      </c>
      <c r="R10665">
        <f t="shared" si="998"/>
        <v>2019</v>
      </c>
    </row>
    <row r="10666" spans="1:18" x14ac:dyDescent="0.25">
      <c r="A10666" s="6" t="s">
        <v>11692</v>
      </c>
      <c r="B10666" s="6" t="s">
        <v>260</v>
      </c>
      <c r="C10666" s="6" t="s">
        <v>34</v>
      </c>
      <c r="D10666" s="6" t="s">
        <v>359</v>
      </c>
      <c r="E10666" s="6" t="s">
        <v>1480</v>
      </c>
      <c r="F10666" s="10">
        <v>43484</v>
      </c>
      <c r="G10666" s="6">
        <v>1</v>
      </c>
      <c r="H10666" s="11">
        <f>VLOOKUP(B10666,[1]!Product_Data[#Data],4,0)</f>
        <v>502</v>
      </c>
      <c r="I10666" s="11">
        <f>VLOOKUP(B10666,[1]!Product_Data[#Data],3,0)</f>
        <v>296</v>
      </c>
      <c r="J10666" s="11">
        <f t="shared" si="999"/>
        <v>296</v>
      </c>
      <c r="K10666" s="11">
        <f t="shared" si="1000"/>
        <v>502</v>
      </c>
      <c r="L10666" s="11">
        <f t="shared" si="1001"/>
        <v>206</v>
      </c>
      <c r="M10666" t="str">
        <f>VLOOKUP(C10666,[1]!Location_Data[#Data],2,0)</f>
        <v>Inglewood</v>
      </c>
      <c r="N10666" t="str">
        <f>VLOOKUP(D10666,[1]!Salespeople_Data[#Data],2,0)</f>
        <v>Eugene Holmes</v>
      </c>
      <c r="O10666" t="str">
        <f>VLOOKUP(E10666,[1]!Customer_Data[#Data],2,0)</f>
        <v>Shawn Snyder</v>
      </c>
      <c r="P10666" s="15">
        <f t="shared" si="996"/>
        <v>7</v>
      </c>
      <c r="Q10666">
        <f t="shared" si="997"/>
        <v>1</v>
      </c>
      <c r="R10666">
        <f t="shared" si="998"/>
        <v>2019</v>
      </c>
    </row>
    <row r="10667" spans="1:18" x14ac:dyDescent="0.25">
      <c r="A10667" s="6" t="s">
        <v>11693</v>
      </c>
      <c r="B10667" s="6" t="s">
        <v>267</v>
      </c>
      <c r="C10667" s="6" t="s">
        <v>322</v>
      </c>
      <c r="D10667" s="6" t="s">
        <v>25</v>
      </c>
      <c r="E10667" s="6" t="s">
        <v>1613</v>
      </c>
      <c r="F10667" s="10">
        <v>43739</v>
      </c>
      <c r="G10667" s="6">
        <v>2</v>
      </c>
      <c r="H10667" s="11">
        <f>VLOOKUP(B10667,[1]!Product_Data[#Data],4,0)</f>
        <v>400</v>
      </c>
      <c r="I10667" s="11">
        <f>VLOOKUP(B10667,[1]!Product_Data[#Data],3,0)</f>
        <v>208</v>
      </c>
      <c r="J10667" s="11">
        <f t="shared" si="999"/>
        <v>416</v>
      </c>
      <c r="K10667" s="11">
        <f t="shared" si="1000"/>
        <v>800</v>
      </c>
      <c r="L10667" s="11">
        <f t="shared" si="1001"/>
        <v>384</v>
      </c>
      <c r="M10667" t="str">
        <f>VLOOKUP(C10667,[1]!Location_Data[#Data],2,0)</f>
        <v>Rancho Cucamonga</v>
      </c>
      <c r="N10667" t="str">
        <f>VLOOKUP(D10667,[1]!Salespeople_Data[#Data],2,0)</f>
        <v>Brian Davis</v>
      </c>
      <c r="O10667" t="str">
        <f>VLOOKUP(E10667,[1]!Customer_Data[#Data],2,0)</f>
        <v>Raymond Fields</v>
      </c>
      <c r="P10667" s="15">
        <f t="shared" si="996"/>
        <v>3</v>
      </c>
      <c r="Q10667">
        <f t="shared" si="997"/>
        <v>10</v>
      </c>
      <c r="R10667">
        <f t="shared" si="998"/>
        <v>2019</v>
      </c>
    </row>
    <row r="10668" spans="1:18" x14ac:dyDescent="0.25">
      <c r="A10668" s="6" t="s">
        <v>11694</v>
      </c>
      <c r="B10668" s="6" t="s">
        <v>457</v>
      </c>
      <c r="C10668" s="6" t="s">
        <v>105</v>
      </c>
      <c r="D10668" s="6" t="s">
        <v>101</v>
      </c>
      <c r="E10668" s="6" t="s">
        <v>1008</v>
      </c>
      <c r="F10668" s="10">
        <v>43798</v>
      </c>
      <c r="G10668" s="6">
        <v>3</v>
      </c>
      <c r="H10668" s="11">
        <f>VLOOKUP(B10668,[1]!Product_Data[#Data],4,0)</f>
        <v>947</v>
      </c>
      <c r="I10668" s="11">
        <f>VLOOKUP(B10668,[1]!Product_Data[#Data],3,0)</f>
        <v>786</v>
      </c>
      <c r="J10668" s="11">
        <f t="shared" si="999"/>
        <v>2358</v>
      </c>
      <c r="K10668" s="11">
        <f t="shared" si="1000"/>
        <v>2841</v>
      </c>
      <c r="L10668" s="11">
        <f t="shared" si="1001"/>
        <v>483</v>
      </c>
      <c r="M10668" t="str">
        <f>VLOOKUP(C10668,[1]!Location_Data[#Data],2,0)</f>
        <v>Daly City</v>
      </c>
      <c r="N10668" t="str">
        <f>VLOOKUP(D10668,[1]!Salespeople_Data[#Data],2,0)</f>
        <v>Scott Clark</v>
      </c>
      <c r="O10668" t="str">
        <f>VLOOKUP(E10668,[1]!Customer_Data[#Data],2,0)</f>
        <v>Fred Evans</v>
      </c>
      <c r="P10668" s="15">
        <f t="shared" si="996"/>
        <v>6</v>
      </c>
      <c r="Q10668">
        <f t="shared" si="997"/>
        <v>11</v>
      </c>
      <c r="R10668">
        <f t="shared" si="998"/>
        <v>2019</v>
      </c>
    </row>
    <row r="10669" spans="1:18" x14ac:dyDescent="0.25">
      <c r="A10669" s="6" t="s">
        <v>11695</v>
      </c>
      <c r="B10669" s="6" t="s">
        <v>83</v>
      </c>
      <c r="C10669" s="6" t="s">
        <v>527</v>
      </c>
      <c r="D10669" s="6" t="s">
        <v>136</v>
      </c>
      <c r="E10669" s="6" t="s">
        <v>3790</v>
      </c>
      <c r="F10669" s="10">
        <v>43498</v>
      </c>
      <c r="G10669" s="6">
        <v>3</v>
      </c>
      <c r="H10669" s="11">
        <f>VLOOKUP(B10669,[1]!Product_Data[#Data],4,0)</f>
        <v>1972</v>
      </c>
      <c r="I10669" s="11">
        <f>VLOOKUP(B10669,[1]!Product_Data[#Data],3,0)</f>
        <v>1321</v>
      </c>
      <c r="J10669" s="11">
        <f t="shared" si="999"/>
        <v>3963</v>
      </c>
      <c r="K10669" s="11">
        <f t="shared" si="1000"/>
        <v>5916</v>
      </c>
      <c r="L10669" s="11">
        <f t="shared" si="1001"/>
        <v>1953</v>
      </c>
      <c r="M10669" t="str">
        <f>VLOOKUP(C10669,[1]!Location_Data[#Data],2,0)</f>
        <v>Stockton</v>
      </c>
      <c r="N10669" t="str">
        <f>VLOOKUP(D10669,[1]!Salespeople_Data[#Data],2,0)</f>
        <v>Clarence Fox</v>
      </c>
      <c r="O10669" t="str">
        <f>VLOOKUP(E10669,[1]!Customer_Data[#Data],2,0)</f>
        <v>Joe Carroll</v>
      </c>
      <c r="P10669" s="15">
        <f t="shared" si="996"/>
        <v>7</v>
      </c>
      <c r="Q10669">
        <f t="shared" si="997"/>
        <v>2</v>
      </c>
      <c r="R10669">
        <f t="shared" si="998"/>
        <v>2019</v>
      </c>
    </row>
    <row r="10670" spans="1:18" x14ac:dyDescent="0.25">
      <c r="A10670" s="6" t="s">
        <v>11696</v>
      </c>
      <c r="B10670" s="6" t="s">
        <v>194</v>
      </c>
      <c r="C10670" s="6" t="s">
        <v>512</v>
      </c>
      <c r="D10670" s="6" t="s">
        <v>71</v>
      </c>
      <c r="E10670" s="6" t="s">
        <v>1353</v>
      </c>
      <c r="F10670" s="10">
        <v>43821</v>
      </c>
      <c r="G10670" s="6">
        <v>3</v>
      </c>
      <c r="H10670" s="11">
        <f>VLOOKUP(B10670,[1]!Product_Data[#Data],4,0)</f>
        <v>1278</v>
      </c>
      <c r="I10670" s="11">
        <f>VLOOKUP(B10670,[1]!Product_Data[#Data],3,0)</f>
        <v>665</v>
      </c>
      <c r="J10670" s="11">
        <f t="shared" si="999"/>
        <v>1995</v>
      </c>
      <c r="K10670" s="11">
        <f t="shared" si="1000"/>
        <v>3834</v>
      </c>
      <c r="L10670" s="11">
        <f t="shared" si="1001"/>
        <v>1839</v>
      </c>
      <c r="M10670" t="str">
        <f>VLOOKUP(C10670,[1]!Location_Data[#Data],2,0)</f>
        <v>Long Beach</v>
      </c>
      <c r="N10670" t="str">
        <f>VLOOKUP(D10670,[1]!Salespeople_Data[#Data],2,0)</f>
        <v>Gary Rodriguez</v>
      </c>
      <c r="O10670" t="str">
        <f>VLOOKUP(E10670,[1]!Customer_Data[#Data],2,0)</f>
        <v>Anthony Chapman</v>
      </c>
      <c r="P10670" s="15">
        <f t="shared" si="996"/>
        <v>1</v>
      </c>
      <c r="Q10670">
        <f t="shared" si="997"/>
        <v>12</v>
      </c>
      <c r="R10670">
        <f t="shared" si="998"/>
        <v>2019</v>
      </c>
    </row>
    <row r="10671" spans="1:18" x14ac:dyDescent="0.25">
      <c r="A10671" s="6" t="s">
        <v>11697</v>
      </c>
      <c r="B10671" s="6" t="s">
        <v>603</v>
      </c>
      <c r="C10671" s="6" t="s">
        <v>355</v>
      </c>
      <c r="D10671" s="6" t="s">
        <v>49</v>
      </c>
      <c r="E10671" s="6" t="s">
        <v>76</v>
      </c>
      <c r="F10671" s="10">
        <v>43728</v>
      </c>
      <c r="G10671" s="6">
        <v>1</v>
      </c>
      <c r="H10671" s="11">
        <f>VLOOKUP(B10671,[1]!Product_Data[#Data],4,0)</f>
        <v>2495</v>
      </c>
      <c r="I10671" s="11">
        <f>VLOOKUP(B10671,[1]!Product_Data[#Data],3,0)</f>
        <v>1896</v>
      </c>
      <c r="J10671" s="11">
        <f t="shared" si="999"/>
        <v>1896</v>
      </c>
      <c r="K10671" s="11">
        <f t="shared" si="1000"/>
        <v>2495</v>
      </c>
      <c r="L10671" s="11">
        <f t="shared" si="1001"/>
        <v>599</v>
      </c>
      <c r="M10671" t="str">
        <f>VLOOKUP(C10671,[1]!Location_Data[#Data],2,0)</f>
        <v>Burbank</v>
      </c>
      <c r="N10671" t="str">
        <f>VLOOKUP(D10671,[1]!Salespeople_Data[#Data],2,0)</f>
        <v>Walter Cook</v>
      </c>
      <c r="O10671" t="str">
        <f>VLOOKUP(E10671,[1]!Customer_Data[#Data],2,0)</f>
        <v>Donald Andrews</v>
      </c>
      <c r="P10671" s="15">
        <f t="shared" si="996"/>
        <v>6</v>
      </c>
      <c r="Q10671">
        <f t="shared" si="997"/>
        <v>9</v>
      </c>
      <c r="R10671">
        <f t="shared" si="998"/>
        <v>2019</v>
      </c>
    </row>
    <row r="10672" spans="1:18" x14ac:dyDescent="0.25">
      <c r="A10672" s="6" t="s">
        <v>11698</v>
      </c>
      <c r="B10672" s="6" t="s">
        <v>289</v>
      </c>
      <c r="C10672" s="6" t="s">
        <v>268</v>
      </c>
      <c r="D10672" s="6" t="s">
        <v>345</v>
      </c>
      <c r="E10672" s="6" t="s">
        <v>1414</v>
      </c>
      <c r="F10672" s="10">
        <v>43791</v>
      </c>
      <c r="G10672" s="6">
        <v>4</v>
      </c>
      <c r="H10672" s="11">
        <f>VLOOKUP(B10672,[1]!Product_Data[#Data],4,0)</f>
        <v>368</v>
      </c>
      <c r="I10672" s="11">
        <f>VLOOKUP(B10672,[1]!Product_Data[#Data],3,0)</f>
        <v>294</v>
      </c>
      <c r="J10672" s="11">
        <f t="shared" si="999"/>
        <v>1176</v>
      </c>
      <c r="K10672" s="11">
        <f t="shared" si="1000"/>
        <v>1472</v>
      </c>
      <c r="L10672" s="11">
        <f t="shared" si="1001"/>
        <v>296</v>
      </c>
      <c r="M10672" t="str">
        <f>VLOOKUP(C10672,[1]!Location_Data[#Data],2,0)</f>
        <v>Murrieta</v>
      </c>
      <c r="N10672" t="str">
        <f>VLOOKUP(D10672,[1]!Salespeople_Data[#Data],2,0)</f>
        <v>Larry Marshall</v>
      </c>
      <c r="O10672" t="str">
        <f>VLOOKUP(E10672,[1]!Customer_Data[#Data],2,0)</f>
        <v>Scott Allen</v>
      </c>
      <c r="P10672" s="15">
        <f t="shared" si="996"/>
        <v>6</v>
      </c>
      <c r="Q10672">
        <f t="shared" si="997"/>
        <v>11</v>
      </c>
      <c r="R10672">
        <f t="shared" si="998"/>
        <v>2019</v>
      </c>
    </row>
    <row r="10673" spans="1:18" x14ac:dyDescent="0.25">
      <c r="A10673" s="6" t="s">
        <v>11699</v>
      </c>
      <c r="B10673" s="6" t="s">
        <v>925</v>
      </c>
      <c r="C10673" s="6" t="s">
        <v>186</v>
      </c>
      <c r="D10673" s="6" t="s">
        <v>111</v>
      </c>
      <c r="E10673" s="6" t="s">
        <v>592</v>
      </c>
      <c r="F10673" s="10">
        <v>43627</v>
      </c>
      <c r="G10673" s="6">
        <v>1</v>
      </c>
      <c r="H10673" s="11">
        <f>VLOOKUP(B10673,[1]!Product_Data[#Data],4,0)</f>
        <v>136</v>
      </c>
      <c r="I10673" s="11">
        <f>VLOOKUP(B10673,[1]!Product_Data[#Data],3,0)</f>
        <v>72</v>
      </c>
      <c r="J10673" s="11">
        <f t="shared" si="999"/>
        <v>72</v>
      </c>
      <c r="K10673" s="11">
        <f t="shared" si="1000"/>
        <v>136</v>
      </c>
      <c r="L10673" s="11">
        <f t="shared" si="1001"/>
        <v>64</v>
      </c>
      <c r="M10673" t="str">
        <f>VLOOKUP(C10673,[1]!Location_Data[#Data],2,0)</f>
        <v>Riverside</v>
      </c>
      <c r="N10673" t="str">
        <f>VLOOKUP(D10673,[1]!Salespeople_Data[#Data],2,0)</f>
        <v>Ryan Welch</v>
      </c>
      <c r="O10673" t="str">
        <f>VLOOKUP(E10673,[1]!Customer_Data[#Data],2,0)</f>
        <v>George Stanley</v>
      </c>
      <c r="P10673" s="15">
        <f t="shared" si="996"/>
        <v>3</v>
      </c>
      <c r="Q10673">
        <f t="shared" si="997"/>
        <v>6</v>
      </c>
      <c r="R10673">
        <f t="shared" si="998"/>
        <v>2019</v>
      </c>
    </row>
    <row r="10674" spans="1:18" x14ac:dyDescent="0.25">
      <c r="A10674" s="6" t="s">
        <v>11700</v>
      </c>
      <c r="B10674" s="6" t="s">
        <v>33</v>
      </c>
      <c r="C10674" s="6" t="s">
        <v>44</v>
      </c>
      <c r="D10674" s="6" t="s">
        <v>96</v>
      </c>
      <c r="E10674" s="6" t="s">
        <v>187</v>
      </c>
      <c r="F10674" s="10">
        <v>43702</v>
      </c>
      <c r="G10674" s="6">
        <v>4</v>
      </c>
      <c r="H10674" s="11">
        <f>VLOOKUP(B10674,[1]!Product_Data[#Data],4,0)</f>
        <v>1582</v>
      </c>
      <c r="I10674" s="11">
        <f>VLOOKUP(B10674,[1]!Product_Data[#Data],3,0)</f>
        <v>1234</v>
      </c>
      <c r="J10674" s="11">
        <f t="shared" si="999"/>
        <v>4936</v>
      </c>
      <c r="K10674" s="11">
        <f t="shared" si="1000"/>
        <v>6328</v>
      </c>
      <c r="L10674" s="11">
        <f t="shared" si="1001"/>
        <v>1392</v>
      </c>
      <c r="M10674" t="str">
        <f>VLOOKUP(C10674,[1]!Location_Data[#Data],2,0)</f>
        <v>Moreno Valley</v>
      </c>
      <c r="N10674" t="str">
        <f>VLOOKUP(D10674,[1]!Salespeople_Data[#Data],2,0)</f>
        <v>Brian Thomas</v>
      </c>
      <c r="O10674" t="str">
        <f>VLOOKUP(E10674,[1]!Customer_Data[#Data],2,0)</f>
        <v>Harry Hudson</v>
      </c>
      <c r="P10674" s="15">
        <f t="shared" si="996"/>
        <v>1</v>
      </c>
      <c r="Q10674">
        <f t="shared" si="997"/>
        <v>8</v>
      </c>
      <c r="R10674">
        <f t="shared" si="998"/>
        <v>2019</v>
      </c>
    </row>
    <row r="10675" spans="1:18" x14ac:dyDescent="0.25">
      <c r="A10675" s="6" t="s">
        <v>11701</v>
      </c>
      <c r="B10675" s="6" t="s">
        <v>155</v>
      </c>
      <c r="C10675" s="6" t="s">
        <v>74</v>
      </c>
      <c r="D10675" s="6" t="s">
        <v>40</v>
      </c>
      <c r="E10675" s="6" t="s">
        <v>488</v>
      </c>
      <c r="F10675" s="10">
        <v>43558</v>
      </c>
      <c r="G10675" s="6">
        <v>1</v>
      </c>
      <c r="H10675" s="11">
        <f>VLOOKUP(B10675,[1]!Product_Data[#Data],4,0)</f>
        <v>1353</v>
      </c>
      <c r="I10675" s="11">
        <f>VLOOKUP(B10675,[1]!Product_Data[#Data],3,0)</f>
        <v>947</v>
      </c>
      <c r="J10675" s="11">
        <f t="shared" si="999"/>
        <v>947</v>
      </c>
      <c r="K10675" s="11">
        <f t="shared" si="1000"/>
        <v>1353</v>
      </c>
      <c r="L10675" s="11">
        <f t="shared" si="1001"/>
        <v>406</v>
      </c>
      <c r="M10675" t="str">
        <f>VLOOKUP(C10675,[1]!Location_Data[#Data],2,0)</f>
        <v>West Covina</v>
      </c>
      <c r="N10675" t="str">
        <f>VLOOKUP(D10675,[1]!Salespeople_Data[#Data],2,0)</f>
        <v>Brian Hansen</v>
      </c>
      <c r="O10675" t="str">
        <f>VLOOKUP(E10675,[1]!Customer_Data[#Data],2,0)</f>
        <v>Richard Peterson</v>
      </c>
      <c r="P10675" s="15">
        <f t="shared" si="996"/>
        <v>4</v>
      </c>
      <c r="Q10675">
        <f t="shared" si="997"/>
        <v>4</v>
      </c>
      <c r="R10675">
        <f t="shared" si="998"/>
        <v>2019</v>
      </c>
    </row>
    <row r="10676" spans="1:18" x14ac:dyDescent="0.25">
      <c r="A10676" s="6" t="s">
        <v>11702</v>
      </c>
      <c r="B10676" s="6" t="s">
        <v>373</v>
      </c>
      <c r="C10676" s="6" t="s">
        <v>70</v>
      </c>
      <c r="D10676" s="6" t="s">
        <v>225</v>
      </c>
      <c r="E10676" s="6" t="s">
        <v>1196</v>
      </c>
      <c r="F10676" s="10">
        <v>43755</v>
      </c>
      <c r="G10676" s="6">
        <v>1</v>
      </c>
      <c r="H10676" s="11">
        <f>VLOOKUP(B10676,[1]!Product_Data[#Data],4,0)</f>
        <v>2182</v>
      </c>
      <c r="I10676" s="11">
        <f>VLOOKUP(B10676,[1]!Product_Data[#Data],3,0)</f>
        <v>1200</v>
      </c>
      <c r="J10676" s="11">
        <f t="shared" si="999"/>
        <v>1200</v>
      </c>
      <c r="K10676" s="11">
        <f t="shared" si="1000"/>
        <v>2182</v>
      </c>
      <c r="L10676" s="11">
        <f t="shared" si="1001"/>
        <v>982</v>
      </c>
      <c r="M10676" t="str">
        <f>VLOOKUP(C10676,[1]!Location_Data[#Data],2,0)</f>
        <v>Clovis</v>
      </c>
      <c r="N10676" t="str">
        <f>VLOOKUP(D10676,[1]!Salespeople_Data[#Data],2,0)</f>
        <v>Andrew Bowman</v>
      </c>
      <c r="O10676" t="str">
        <f>VLOOKUP(E10676,[1]!Customer_Data[#Data],2,0)</f>
        <v>Walter Baker</v>
      </c>
      <c r="P10676" s="15">
        <f t="shared" si="996"/>
        <v>5</v>
      </c>
      <c r="Q10676">
        <f t="shared" si="997"/>
        <v>10</v>
      </c>
      <c r="R10676">
        <f t="shared" si="998"/>
        <v>2019</v>
      </c>
    </row>
    <row r="10677" spans="1:18" x14ac:dyDescent="0.25">
      <c r="A10677" s="6" t="s">
        <v>11703</v>
      </c>
      <c r="B10677" s="6" t="s">
        <v>185</v>
      </c>
      <c r="C10677" s="6" t="s">
        <v>246</v>
      </c>
      <c r="D10677" s="6" t="s">
        <v>49</v>
      </c>
      <c r="E10677" s="6" t="s">
        <v>934</v>
      </c>
      <c r="F10677" s="10">
        <v>43530</v>
      </c>
      <c r="G10677" s="6">
        <v>2</v>
      </c>
      <c r="H10677" s="11">
        <f>VLOOKUP(B10677,[1]!Product_Data[#Data],4,0)</f>
        <v>667</v>
      </c>
      <c r="I10677" s="11">
        <f>VLOOKUP(B10677,[1]!Product_Data[#Data],3,0)</f>
        <v>387</v>
      </c>
      <c r="J10677" s="11">
        <f t="shared" si="999"/>
        <v>774</v>
      </c>
      <c r="K10677" s="11">
        <f t="shared" si="1000"/>
        <v>1334</v>
      </c>
      <c r="L10677" s="11">
        <f t="shared" si="1001"/>
        <v>560</v>
      </c>
      <c r="M10677" t="str">
        <f>VLOOKUP(C10677,[1]!Location_Data[#Data],2,0)</f>
        <v>San Francisco</v>
      </c>
      <c r="N10677" t="str">
        <f>VLOOKUP(D10677,[1]!Salespeople_Data[#Data],2,0)</f>
        <v>Walter Cook</v>
      </c>
      <c r="O10677" t="str">
        <f>VLOOKUP(E10677,[1]!Customer_Data[#Data],2,0)</f>
        <v>Christopher Nguyen</v>
      </c>
      <c r="P10677" s="15">
        <f t="shared" si="996"/>
        <v>4</v>
      </c>
      <c r="Q10677">
        <f t="shared" si="997"/>
        <v>3</v>
      </c>
      <c r="R10677">
        <f t="shared" si="998"/>
        <v>2019</v>
      </c>
    </row>
    <row r="10678" spans="1:18" x14ac:dyDescent="0.25">
      <c r="A10678" s="6" t="s">
        <v>11704</v>
      </c>
      <c r="B10678" s="6" t="s">
        <v>305</v>
      </c>
      <c r="C10678" s="6" t="s">
        <v>74</v>
      </c>
      <c r="D10678" s="6" t="s">
        <v>170</v>
      </c>
      <c r="E10678" s="6" t="s">
        <v>522</v>
      </c>
      <c r="F10678" s="10">
        <v>43477</v>
      </c>
      <c r="G10678" s="6">
        <v>4</v>
      </c>
      <c r="H10678" s="11">
        <f>VLOOKUP(B10678,[1]!Product_Data[#Data],4,0)</f>
        <v>504</v>
      </c>
      <c r="I10678" s="11">
        <f>VLOOKUP(B10678,[1]!Product_Data[#Data],3,0)</f>
        <v>408</v>
      </c>
      <c r="J10678" s="11">
        <f t="shared" si="999"/>
        <v>1632</v>
      </c>
      <c r="K10678" s="11">
        <f t="shared" si="1000"/>
        <v>2016</v>
      </c>
      <c r="L10678" s="11">
        <f t="shared" si="1001"/>
        <v>384</v>
      </c>
      <c r="M10678" t="str">
        <f>VLOOKUP(C10678,[1]!Location_Data[#Data],2,0)</f>
        <v>West Covina</v>
      </c>
      <c r="N10678" t="str">
        <f>VLOOKUP(D10678,[1]!Salespeople_Data[#Data],2,0)</f>
        <v>Sean Miller</v>
      </c>
      <c r="O10678" t="str">
        <f>VLOOKUP(E10678,[1]!Customer_Data[#Data],2,0)</f>
        <v>Ralph Davis</v>
      </c>
      <c r="P10678" s="15">
        <f t="shared" si="996"/>
        <v>7</v>
      </c>
      <c r="Q10678">
        <f t="shared" si="997"/>
        <v>1</v>
      </c>
      <c r="R10678">
        <f t="shared" si="998"/>
        <v>2019</v>
      </c>
    </row>
    <row r="10679" spans="1:18" x14ac:dyDescent="0.25">
      <c r="A10679" s="6" t="s">
        <v>11705</v>
      </c>
      <c r="B10679" s="6" t="s">
        <v>223</v>
      </c>
      <c r="C10679" s="6" t="s">
        <v>530</v>
      </c>
      <c r="D10679" s="6" t="s">
        <v>35</v>
      </c>
      <c r="E10679" s="6" t="s">
        <v>724</v>
      </c>
      <c r="F10679" s="10">
        <v>43645</v>
      </c>
      <c r="G10679" s="6">
        <v>1</v>
      </c>
      <c r="H10679" s="11">
        <f>VLOOKUP(B10679,[1]!Product_Data[#Data],4,0)</f>
        <v>799</v>
      </c>
      <c r="I10679" s="11">
        <f>VLOOKUP(B10679,[1]!Product_Data[#Data],3,0)</f>
        <v>455</v>
      </c>
      <c r="J10679" s="11">
        <f t="shared" si="999"/>
        <v>455</v>
      </c>
      <c r="K10679" s="11">
        <f t="shared" si="1000"/>
        <v>799</v>
      </c>
      <c r="L10679" s="11">
        <f t="shared" si="1001"/>
        <v>344</v>
      </c>
      <c r="M10679" t="str">
        <f>VLOOKUP(C10679,[1]!Location_Data[#Data],2,0)</f>
        <v>San Buenaventura (Ventura)</v>
      </c>
      <c r="N10679" t="str">
        <f>VLOOKUP(D10679,[1]!Salespeople_Data[#Data],2,0)</f>
        <v>Charles Harper</v>
      </c>
      <c r="O10679" t="str">
        <f>VLOOKUP(E10679,[1]!Customer_Data[#Data],2,0)</f>
        <v>Kevin Campbell</v>
      </c>
      <c r="P10679" s="15">
        <f t="shared" si="996"/>
        <v>7</v>
      </c>
      <c r="Q10679">
        <f t="shared" si="997"/>
        <v>6</v>
      </c>
      <c r="R10679">
        <f t="shared" si="998"/>
        <v>2019</v>
      </c>
    </row>
    <row r="10680" spans="1:18" x14ac:dyDescent="0.25">
      <c r="A10680" s="6" t="s">
        <v>11706</v>
      </c>
      <c r="B10680" s="6" t="s">
        <v>553</v>
      </c>
      <c r="C10680" s="6" t="s">
        <v>512</v>
      </c>
      <c r="D10680" s="6" t="s">
        <v>111</v>
      </c>
      <c r="E10680" s="6" t="s">
        <v>2723</v>
      </c>
      <c r="F10680" s="10">
        <v>43783</v>
      </c>
      <c r="G10680" s="6">
        <v>1</v>
      </c>
      <c r="H10680" s="11">
        <f>VLOOKUP(B10680,[1]!Product_Data[#Data],4,0)</f>
        <v>1798</v>
      </c>
      <c r="I10680" s="11">
        <f>VLOOKUP(B10680,[1]!Product_Data[#Data],3,0)</f>
        <v>971</v>
      </c>
      <c r="J10680" s="11">
        <f t="shared" si="999"/>
        <v>971</v>
      </c>
      <c r="K10680" s="11">
        <f t="shared" si="1000"/>
        <v>1798</v>
      </c>
      <c r="L10680" s="11">
        <f t="shared" si="1001"/>
        <v>827</v>
      </c>
      <c r="M10680" t="str">
        <f>VLOOKUP(C10680,[1]!Location_Data[#Data],2,0)</f>
        <v>Long Beach</v>
      </c>
      <c r="N10680" t="str">
        <f>VLOOKUP(D10680,[1]!Salespeople_Data[#Data],2,0)</f>
        <v>Ryan Welch</v>
      </c>
      <c r="O10680" t="str">
        <f>VLOOKUP(E10680,[1]!Customer_Data[#Data],2,0)</f>
        <v>Billy Olson</v>
      </c>
      <c r="P10680" s="15">
        <f t="shared" si="996"/>
        <v>5</v>
      </c>
      <c r="Q10680">
        <f t="shared" si="997"/>
        <v>11</v>
      </c>
      <c r="R10680">
        <f t="shared" si="998"/>
        <v>2019</v>
      </c>
    </row>
    <row r="10681" spans="1:18" x14ac:dyDescent="0.25">
      <c r="A10681" s="6" t="s">
        <v>11707</v>
      </c>
      <c r="B10681" s="6" t="s">
        <v>203</v>
      </c>
      <c r="C10681" s="6" t="s">
        <v>272</v>
      </c>
      <c r="D10681" s="6" t="s">
        <v>264</v>
      </c>
      <c r="E10681" s="6" t="s">
        <v>619</v>
      </c>
      <c r="F10681" s="10">
        <v>43619</v>
      </c>
      <c r="G10681" s="6">
        <v>1</v>
      </c>
      <c r="H10681" s="11">
        <f>VLOOKUP(B10681,[1]!Product_Data[#Data],4,0)</f>
        <v>1414</v>
      </c>
      <c r="I10681" s="11">
        <f>VLOOKUP(B10681,[1]!Product_Data[#Data],3,0)</f>
        <v>962</v>
      </c>
      <c r="J10681" s="11">
        <f t="shared" si="999"/>
        <v>962</v>
      </c>
      <c r="K10681" s="11">
        <f t="shared" si="1000"/>
        <v>1414</v>
      </c>
      <c r="L10681" s="11">
        <f t="shared" si="1001"/>
        <v>452</v>
      </c>
      <c r="M10681" t="str">
        <f>VLOOKUP(C10681,[1]!Location_Data[#Data],2,0)</f>
        <v>Torrance</v>
      </c>
      <c r="N10681" t="str">
        <f>VLOOKUP(D10681,[1]!Salespeople_Data[#Data],2,0)</f>
        <v>Ernest Wheeler</v>
      </c>
      <c r="O10681" t="str">
        <f>VLOOKUP(E10681,[1]!Customer_Data[#Data],2,0)</f>
        <v>Billy Cook</v>
      </c>
      <c r="P10681" s="15">
        <f t="shared" si="996"/>
        <v>2</v>
      </c>
      <c r="Q10681">
        <f t="shared" si="997"/>
        <v>6</v>
      </c>
      <c r="R10681">
        <f t="shared" si="998"/>
        <v>2019</v>
      </c>
    </row>
    <row r="10682" spans="1:18" x14ac:dyDescent="0.25">
      <c r="A10682" s="6" t="s">
        <v>11708</v>
      </c>
      <c r="B10682" s="6" t="s">
        <v>228</v>
      </c>
      <c r="C10682" s="6" t="s">
        <v>90</v>
      </c>
      <c r="D10682" s="6" t="s">
        <v>165</v>
      </c>
      <c r="E10682" s="6" t="s">
        <v>513</v>
      </c>
      <c r="F10682" s="10">
        <v>43695</v>
      </c>
      <c r="G10682" s="6">
        <v>1</v>
      </c>
      <c r="H10682" s="11">
        <f>VLOOKUP(B10682,[1]!Product_Data[#Data],4,0)</f>
        <v>1862</v>
      </c>
      <c r="I10682" s="11">
        <f>VLOOKUP(B10682,[1]!Product_Data[#Data],3,0)</f>
        <v>1173</v>
      </c>
      <c r="J10682" s="11">
        <f t="shared" si="999"/>
        <v>1173</v>
      </c>
      <c r="K10682" s="11">
        <f t="shared" si="1000"/>
        <v>1862</v>
      </c>
      <c r="L10682" s="11">
        <f t="shared" si="1001"/>
        <v>689</v>
      </c>
      <c r="M10682" t="str">
        <f>VLOOKUP(C10682,[1]!Location_Data[#Data],2,0)</f>
        <v>Irvine</v>
      </c>
      <c r="N10682" t="str">
        <f>VLOOKUP(D10682,[1]!Salespeople_Data[#Data],2,0)</f>
        <v>Joe Sims</v>
      </c>
      <c r="O10682" t="str">
        <f>VLOOKUP(E10682,[1]!Customer_Data[#Data],2,0)</f>
        <v>Wayne Hunter</v>
      </c>
      <c r="P10682" s="15">
        <f t="shared" si="996"/>
        <v>1</v>
      </c>
      <c r="Q10682">
        <f t="shared" si="997"/>
        <v>8</v>
      </c>
      <c r="R10682">
        <f t="shared" si="998"/>
        <v>2019</v>
      </c>
    </row>
    <row r="10683" spans="1:18" x14ac:dyDescent="0.25">
      <c r="A10683" s="6" t="s">
        <v>11709</v>
      </c>
      <c r="B10683" s="6" t="s">
        <v>325</v>
      </c>
      <c r="C10683" s="6" t="s">
        <v>450</v>
      </c>
      <c r="D10683" s="6" t="s">
        <v>165</v>
      </c>
      <c r="E10683" s="6" t="s">
        <v>1063</v>
      </c>
      <c r="F10683" s="10">
        <v>43691</v>
      </c>
      <c r="G10683" s="6">
        <v>1</v>
      </c>
      <c r="H10683" s="11">
        <f>VLOOKUP(B10683,[1]!Product_Data[#Data],4,0)</f>
        <v>1526</v>
      </c>
      <c r="I10683" s="11">
        <f>VLOOKUP(B10683,[1]!Product_Data[#Data],3,0)</f>
        <v>1251</v>
      </c>
      <c r="J10683" s="11">
        <f t="shared" si="999"/>
        <v>1251</v>
      </c>
      <c r="K10683" s="11">
        <f t="shared" si="1000"/>
        <v>1526</v>
      </c>
      <c r="L10683" s="11">
        <f t="shared" si="1001"/>
        <v>275</v>
      </c>
      <c r="M10683" t="str">
        <f>VLOOKUP(C10683,[1]!Location_Data[#Data],2,0)</f>
        <v>Simi Valley</v>
      </c>
      <c r="N10683" t="str">
        <f>VLOOKUP(D10683,[1]!Salespeople_Data[#Data],2,0)</f>
        <v>Joe Sims</v>
      </c>
      <c r="O10683" t="str">
        <f>VLOOKUP(E10683,[1]!Customer_Data[#Data],2,0)</f>
        <v>Michael Reed</v>
      </c>
      <c r="P10683" s="15">
        <f t="shared" si="996"/>
        <v>4</v>
      </c>
      <c r="Q10683">
        <f t="shared" si="997"/>
        <v>8</v>
      </c>
      <c r="R10683">
        <f t="shared" si="998"/>
        <v>2019</v>
      </c>
    </row>
    <row r="10684" spans="1:18" x14ac:dyDescent="0.25">
      <c r="A10684" s="6" t="s">
        <v>11710</v>
      </c>
      <c r="B10684" s="6" t="s">
        <v>395</v>
      </c>
      <c r="C10684" s="6" t="s">
        <v>140</v>
      </c>
      <c r="D10684" s="6" t="s">
        <v>264</v>
      </c>
      <c r="E10684" s="6" t="s">
        <v>2124</v>
      </c>
      <c r="F10684" s="10">
        <v>43511</v>
      </c>
      <c r="G10684" s="6">
        <v>4</v>
      </c>
      <c r="H10684" s="11">
        <f>VLOOKUP(B10684,[1]!Product_Data[#Data],4,0)</f>
        <v>2257</v>
      </c>
      <c r="I10684" s="11">
        <f>VLOOKUP(B10684,[1]!Product_Data[#Data],3,0)</f>
        <v>1535</v>
      </c>
      <c r="J10684" s="11">
        <f t="shared" si="999"/>
        <v>6140</v>
      </c>
      <c r="K10684" s="11">
        <f t="shared" si="1000"/>
        <v>9028</v>
      </c>
      <c r="L10684" s="11">
        <f t="shared" si="1001"/>
        <v>2888</v>
      </c>
      <c r="M10684" t="str">
        <f>VLOOKUP(C10684,[1]!Location_Data[#Data],2,0)</f>
        <v>Salinas</v>
      </c>
      <c r="N10684" t="str">
        <f>VLOOKUP(D10684,[1]!Salespeople_Data[#Data],2,0)</f>
        <v>Ernest Wheeler</v>
      </c>
      <c r="O10684" t="str">
        <f>VLOOKUP(E10684,[1]!Customer_Data[#Data],2,0)</f>
        <v>Frank Schmidt</v>
      </c>
      <c r="P10684" s="15">
        <f t="shared" si="996"/>
        <v>6</v>
      </c>
      <c r="Q10684">
        <f t="shared" si="997"/>
        <v>2</v>
      </c>
      <c r="R10684">
        <f t="shared" si="998"/>
        <v>2019</v>
      </c>
    </row>
    <row r="10685" spans="1:18" x14ac:dyDescent="0.25">
      <c r="A10685" s="6" t="s">
        <v>11711</v>
      </c>
      <c r="B10685" s="6" t="s">
        <v>383</v>
      </c>
      <c r="C10685" s="6" t="s">
        <v>253</v>
      </c>
      <c r="D10685" s="6" t="s">
        <v>159</v>
      </c>
      <c r="E10685" s="6" t="s">
        <v>558</v>
      </c>
      <c r="F10685" s="10">
        <v>43738</v>
      </c>
      <c r="G10685" s="6">
        <v>1</v>
      </c>
      <c r="H10685" s="11">
        <f>VLOOKUP(B10685,[1]!Product_Data[#Data],4,0)</f>
        <v>1494</v>
      </c>
      <c r="I10685" s="11">
        <f>VLOOKUP(B10685,[1]!Product_Data[#Data],3,0)</f>
        <v>971</v>
      </c>
      <c r="J10685" s="11">
        <f t="shared" si="999"/>
        <v>971</v>
      </c>
      <c r="K10685" s="11">
        <f t="shared" si="1000"/>
        <v>1494</v>
      </c>
      <c r="L10685" s="11">
        <f t="shared" si="1001"/>
        <v>523</v>
      </c>
      <c r="M10685" t="str">
        <f>VLOOKUP(C10685,[1]!Location_Data[#Data],2,0)</f>
        <v>Bakersfield</v>
      </c>
      <c r="N10685" t="str">
        <f>VLOOKUP(D10685,[1]!Salespeople_Data[#Data],2,0)</f>
        <v>Bobby Russell</v>
      </c>
      <c r="O10685" t="str">
        <f>VLOOKUP(E10685,[1]!Customer_Data[#Data],2,0)</f>
        <v>Clarence Greene</v>
      </c>
      <c r="P10685" s="15">
        <f t="shared" si="996"/>
        <v>2</v>
      </c>
      <c r="Q10685">
        <f t="shared" si="997"/>
        <v>9</v>
      </c>
      <c r="R10685">
        <f t="shared" si="998"/>
        <v>2019</v>
      </c>
    </row>
    <row r="10686" spans="1:18" x14ac:dyDescent="0.25">
      <c r="A10686" s="6" t="s">
        <v>11712</v>
      </c>
      <c r="B10686" s="6" t="s">
        <v>78</v>
      </c>
      <c r="C10686" s="6" t="s">
        <v>249</v>
      </c>
      <c r="D10686" s="6" t="s">
        <v>239</v>
      </c>
      <c r="E10686" s="6" t="s">
        <v>1674</v>
      </c>
      <c r="F10686" s="10">
        <v>43607</v>
      </c>
      <c r="G10686" s="6">
        <v>1</v>
      </c>
      <c r="H10686" s="11">
        <f>VLOOKUP(B10686,[1]!Product_Data[#Data],4,0)</f>
        <v>1380</v>
      </c>
      <c r="I10686" s="11">
        <f>VLOOKUP(B10686,[1]!Product_Data[#Data],3,0)</f>
        <v>1090</v>
      </c>
      <c r="J10686" s="11">
        <f t="shared" si="999"/>
        <v>1090</v>
      </c>
      <c r="K10686" s="11">
        <f t="shared" si="1000"/>
        <v>1380</v>
      </c>
      <c r="L10686" s="11">
        <f t="shared" si="1001"/>
        <v>290</v>
      </c>
      <c r="M10686" t="str">
        <f>VLOOKUP(C10686,[1]!Location_Data[#Data],2,0)</f>
        <v>Roseville</v>
      </c>
      <c r="N10686" t="str">
        <f>VLOOKUP(D10686,[1]!Salespeople_Data[#Data],2,0)</f>
        <v>John Reyes</v>
      </c>
      <c r="O10686" t="str">
        <f>VLOOKUP(E10686,[1]!Customer_Data[#Data],2,0)</f>
        <v>Gary Pierce</v>
      </c>
      <c r="P10686" s="15">
        <f t="shared" si="996"/>
        <v>4</v>
      </c>
      <c r="Q10686">
        <f t="shared" si="997"/>
        <v>5</v>
      </c>
      <c r="R10686">
        <f t="shared" si="998"/>
        <v>2019</v>
      </c>
    </row>
    <row r="10687" spans="1:18" x14ac:dyDescent="0.25">
      <c r="A10687" s="6" t="s">
        <v>11713</v>
      </c>
      <c r="B10687" s="6" t="s">
        <v>109</v>
      </c>
      <c r="C10687" s="6" t="s">
        <v>458</v>
      </c>
      <c r="D10687" s="6" t="s">
        <v>96</v>
      </c>
      <c r="E10687" s="6" t="s">
        <v>565</v>
      </c>
      <c r="F10687" s="10">
        <v>43592</v>
      </c>
      <c r="G10687" s="6">
        <v>3</v>
      </c>
      <c r="H10687" s="11">
        <f>VLOOKUP(B10687,[1]!Product_Data[#Data],4,0)</f>
        <v>1783</v>
      </c>
      <c r="I10687" s="11">
        <f>VLOOKUP(B10687,[1]!Product_Data[#Data],3,0)</f>
        <v>1230</v>
      </c>
      <c r="J10687" s="11">
        <f t="shared" si="999"/>
        <v>3690</v>
      </c>
      <c r="K10687" s="11">
        <f t="shared" si="1000"/>
        <v>5349</v>
      </c>
      <c r="L10687" s="11">
        <f t="shared" si="1001"/>
        <v>1659</v>
      </c>
      <c r="M10687" t="str">
        <f>VLOOKUP(C10687,[1]!Location_Data[#Data],2,0)</f>
        <v>Fontana</v>
      </c>
      <c r="N10687" t="str">
        <f>VLOOKUP(D10687,[1]!Salespeople_Data[#Data],2,0)</f>
        <v>Brian Thomas</v>
      </c>
      <c r="O10687" t="str">
        <f>VLOOKUP(E10687,[1]!Customer_Data[#Data],2,0)</f>
        <v>Nicholas Ward</v>
      </c>
      <c r="P10687" s="15">
        <f t="shared" si="996"/>
        <v>3</v>
      </c>
      <c r="Q10687">
        <f t="shared" si="997"/>
        <v>5</v>
      </c>
      <c r="R10687">
        <f t="shared" si="998"/>
        <v>2019</v>
      </c>
    </row>
    <row r="10688" spans="1:18" x14ac:dyDescent="0.25">
      <c r="A10688" s="6" t="s">
        <v>11714</v>
      </c>
      <c r="B10688" s="6" t="s">
        <v>56</v>
      </c>
      <c r="C10688" s="6" t="s">
        <v>322</v>
      </c>
      <c r="D10688" s="6" t="s">
        <v>269</v>
      </c>
      <c r="E10688" s="6" t="s">
        <v>2481</v>
      </c>
      <c r="F10688" s="10">
        <v>43602</v>
      </c>
      <c r="G10688" s="6">
        <v>4</v>
      </c>
      <c r="H10688" s="11">
        <f>VLOOKUP(B10688,[1]!Product_Data[#Data],4,0)</f>
        <v>1848</v>
      </c>
      <c r="I10688" s="11">
        <f>VLOOKUP(B10688,[1]!Product_Data[#Data],3,0)</f>
        <v>1294</v>
      </c>
      <c r="J10688" s="11">
        <f t="shared" si="999"/>
        <v>5176</v>
      </c>
      <c r="K10688" s="11">
        <f t="shared" si="1000"/>
        <v>7392</v>
      </c>
      <c r="L10688" s="11">
        <f t="shared" si="1001"/>
        <v>2216</v>
      </c>
      <c r="M10688" t="str">
        <f>VLOOKUP(C10688,[1]!Location_Data[#Data],2,0)</f>
        <v>Rancho Cucamonga</v>
      </c>
      <c r="N10688" t="str">
        <f>VLOOKUP(D10688,[1]!Salespeople_Data[#Data],2,0)</f>
        <v>Kevin Butler</v>
      </c>
      <c r="O10688" t="str">
        <f>VLOOKUP(E10688,[1]!Customer_Data[#Data],2,0)</f>
        <v>Gerald Palmer</v>
      </c>
      <c r="P10688" s="15">
        <f t="shared" si="996"/>
        <v>6</v>
      </c>
      <c r="Q10688">
        <f t="shared" si="997"/>
        <v>5</v>
      </c>
      <c r="R10688">
        <f t="shared" si="998"/>
        <v>2019</v>
      </c>
    </row>
    <row r="10689" spans="1:18" x14ac:dyDescent="0.25">
      <c r="A10689" s="6" t="s">
        <v>11715</v>
      </c>
      <c r="B10689" s="6" t="s">
        <v>256</v>
      </c>
      <c r="C10689" s="6" t="s">
        <v>229</v>
      </c>
      <c r="D10689" s="6" t="s">
        <v>170</v>
      </c>
      <c r="E10689" s="6" t="s">
        <v>208</v>
      </c>
      <c r="F10689" s="10">
        <v>43509</v>
      </c>
      <c r="G10689" s="6">
        <v>1</v>
      </c>
      <c r="H10689" s="11">
        <f>VLOOKUP(B10689,[1]!Product_Data[#Data],4,0)</f>
        <v>596</v>
      </c>
      <c r="I10689" s="11">
        <f>VLOOKUP(B10689,[1]!Product_Data[#Data],3,0)</f>
        <v>358</v>
      </c>
      <c r="J10689" s="11">
        <f t="shared" si="999"/>
        <v>358</v>
      </c>
      <c r="K10689" s="11">
        <f t="shared" si="1000"/>
        <v>596</v>
      </c>
      <c r="L10689" s="11">
        <f t="shared" si="1001"/>
        <v>238</v>
      </c>
      <c r="M10689" t="str">
        <f>VLOOKUP(C10689,[1]!Location_Data[#Data],2,0)</f>
        <v>San Jose</v>
      </c>
      <c r="N10689" t="str">
        <f>VLOOKUP(D10689,[1]!Salespeople_Data[#Data],2,0)</f>
        <v>Sean Miller</v>
      </c>
      <c r="O10689" t="str">
        <f>VLOOKUP(E10689,[1]!Customer_Data[#Data],2,0)</f>
        <v>Douglas Perkins</v>
      </c>
      <c r="P10689" s="15">
        <f t="shared" si="996"/>
        <v>4</v>
      </c>
      <c r="Q10689">
        <f t="shared" si="997"/>
        <v>2</v>
      </c>
      <c r="R10689">
        <f t="shared" si="998"/>
        <v>2019</v>
      </c>
    </row>
    <row r="10690" spans="1:18" x14ac:dyDescent="0.25">
      <c r="A10690" s="6" t="s">
        <v>11716</v>
      </c>
      <c r="B10690" s="6" t="s">
        <v>652</v>
      </c>
      <c r="C10690" s="6" t="s">
        <v>204</v>
      </c>
      <c r="D10690" s="6" t="s">
        <v>298</v>
      </c>
      <c r="E10690" s="6" t="s">
        <v>1408</v>
      </c>
      <c r="F10690" s="10">
        <v>43794</v>
      </c>
      <c r="G10690" s="6">
        <v>2</v>
      </c>
      <c r="H10690" s="11">
        <f>VLOOKUP(B10690,[1]!Product_Data[#Data],4,0)</f>
        <v>217</v>
      </c>
      <c r="I10690" s="11">
        <f>VLOOKUP(B10690,[1]!Product_Data[#Data],3,0)</f>
        <v>171</v>
      </c>
      <c r="J10690" s="11">
        <f t="shared" si="999"/>
        <v>342</v>
      </c>
      <c r="K10690" s="11">
        <f t="shared" si="1000"/>
        <v>434</v>
      </c>
      <c r="L10690" s="11">
        <f t="shared" si="1001"/>
        <v>92</v>
      </c>
      <c r="M10690" t="str">
        <f>VLOOKUP(C10690,[1]!Location_Data[#Data],2,0)</f>
        <v>Corona</v>
      </c>
      <c r="N10690" t="str">
        <f>VLOOKUP(D10690,[1]!Salespeople_Data[#Data],2,0)</f>
        <v>Kenneth Fields</v>
      </c>
      <c r="O10690" t="str">
        <f>VLOOKUP(E10690,[1]!Customer_Data[#Data],2,0)</f>
        <v>Steve Barnes</v>
      </c>
      <c r="P10690" s="15">
        <f t="shared" ref="P10690:P10753" si="1002">WEEKDAY(F10690)</f>
        <v>2</v>
      </c>
      <c r="Q10690">
        <f t="shared" ref="Q10690:Q10753" si="1003">MONTH(F10690)</f>
        <v>11</v>
      </c>
      <c r="R10690">
        <f t="shared" ref="R10690:R10753" si="1004">YEAR(F10690)</f>
        <v>2019</v>
      </c>
    </row>
    <row r="10691" spans="1:18" x14ac:dyDescent="0.25">
      <c r="A10691" s="6" t="s">
        <v>11717</v>
      </c>
      <c r="B10691" s="6" t="s">
        <v>1149</v>
      </c>
      <c r="C10691" s="6" t="s">
        <v>268</v>
      </c>
      <c r="D10691" s="6" t="s">
        <v>91</v>
      </c>
      <c r="E10691" s="6" t="s">
        <v>477</v>
      </c>
      <c r="F10691" s="10">
        <v>43812</v>
      </c>
      <c r="G10691" s="6">
        <v>1</v>
      </c>
      <c r="H10691" s="11">
        <f>VLOOKUP(B10691,[1]!Product_Data[#Data],4,0)</f>
        <v>847</v>
      </c>
      <c r="I10691" s="11">
        <f>VLOOKUP(B10691,[1]!Product_Data[#Data],3,0)</f>
        <v>534</v>
      </c>
      <c r="J10691" s="11">
        <f t="shared" ref="J10691:J10754" si="1005">PRODUCT(I10691,G10691)</f>
        <v>534</v>
      </c>
      <c r="K10691" s="11">
        <f t="shared" ref="K10691:K10754" si="1006">PRODUCT(H10691,G10691)</f>
        <v>847</v>
      </c>
      <c r="L10691" s="11">
        <f t="shared" ref="L10691:L10754" si="1007">K10691-J10691</f>
        <v>313</v>
      </c>
      <c r="M10691" t="str">
        <f>VLOOKUP(C10691,[1]!Location_Data[#Data],2,0)</f>
        <v>Murrieta</v>
      </c>
      <c r="N10691" t="str">
        <f>VLOOKUP(D10691,[1]!Salespeople_Data[#Data],2,0)</f>
        <v>Howard Gardner</v>
      </c>
      <c r="O10691" t="str">
        <f>VLOOKUP(E10691,[1]!Customer_Data[#Data],2,0)</f>
        <v>Joe Coleman</v>
      </c>
      <c r="P10691" s="15">
        <f t="shared" si="1002"/>
        <v>6</v>
      </c>
      <c r="Q10691">
        <f t="shared" si="1003"/>
        <v>12</v>
      </c>
      <c r="R10691">
        <f t="shared" si="1004"/>
        <v>2019</v>
      </c>
    </row>
    <row r="10692" spans="1:18" x14ac:dyDescent="0.25">
      <c r="A10692" s="6" t="s">
        <v>11718</v>
      </c>
      <c r="B10692" s="6" t="s">
        <v>245</v>
      </c>
      <c r="C10692" s="6" t="s">
        <v>570</v>
      </c>
      <c r="D10692" s="6" t="s">
        <v>239</v>
      </c>
      <c r="E10692" s="6" t="s">
        <v>2373</v>
      </c>
      <c r="F10692" s="10">
        <v>43545</v>
      </c>
      <c r="G10692" s="6">
        <v>2</v>
      </c>
      <c r="H10692" s="11">
        <f>VLOOKUP(B10692,[1]!Product_Data[#Data],4,0)</f>
        <v>818</v>
      </c>
      <c r="I10692" s="11">
        <f>VLOOKUP(B10692,[1]!Product_Data[#Data],3,0)</f>
        <v>450</v>
      </c>
      <c r="J10692" s="11">
        <f t="shared" si="1005"/>
        <v>900</v>
      </c>
      <c r="K10692" s="11">
        <f t="shared" si="1006"/>
        <v>1636</v>
      </c>
      <c r="L10692" s="11">
        <f t="shared" si="1007"/>
        <v>736</v>
      </c>
      <c r="M10692" t="str">
        <f>VLOOKUP(C10692,[1]!Location_Data[#Data],2,0)</f>
        <v>Fresno</v>
      </c>
      <c r="N10692" t="str">
        <f>VLOOKUP(D10692,[1]!Salespeople_Data[#Data],2,0)</f>
        <v>John Reyes</v>
      </c>
      <c r="O10692" t="str">
        <f>VLOOKUP(E10692,[1]!Customer_Data[#Data],2,0)</f>
        <v>Shawn Scott</v>
      </c>
      <c r="P10692" s="15">
        <f t="shared" si="1002"/>
        <v>5</v>
      </c>
      <c r="Q10692">
        <f t="shared" si="1003"/>
        <v>3</v>
      </c>
      <c r="R10692">
        <f t="shared" si="1004"/>
        <v>2019</v>
      </c>
    </row>
    <row r="10693" spans="1:18" x14ac:dyDescent="0.25">
      <c r="A10693" s="6" t="s">
        <v>11719</v>
      </c>
      <c r="B10693" s="6" t="s">
        <v>311</v>
      </c>
      <c r="C10693" s="6" t="s">
        <v>246</v>
      </c>
      <c r="D10693" s="6" t="s">
        <v>269</v>
      </c>
      <c r="E10693" s="6" t="s">
        <v>117</v>
      </c>
      <c r="F10693" s="10">
        <v>43765</v>
      </c>
      <c r="G10693" s="6">
        <v>4</v>
      </c>
      <c r="H10693" s="11">
        <f>VLOOKUP(B10693,[1]!Product_Data[#Data],4,0)</f>
        <v>1743</v>
      </c>
      <c r="I10693" s="11">
        <f>VLOOKUP(B10693,[1]!Product_Data[#Data],3,0)</f>
        <v>872</v>
      </c>
      <c r="J10693" s="11">
        <f t="shared" si="1005"/>
        <v>3488</v>
      </c>
      <c r="K10693" s="11">
        <f t="shared" si="1006"/>
        <v>6972</v>
      </c>
      <c r="L10693" s="11">
        <f t="shared" si="1007"/>
        <v>3484</v>
      </c>
      <c r="M10693" t="str">
        <f>VLOOKUP(C10693,[1]!Location_Data[#Data],2,0)</f>
        <v>San Francisco</v>
      </c>
      <c r="N10693" t="str">
        <f>VLOOKUP(D10693,[1]!Salespeople_Data[#Data],2,0)</f>
        <v>Kevin Butler</v>
      </c>
      <c r="O10693" t="str">
        <f>VLOOKUP(E10693,[1]!Customer_Data[#Data],2,0)</f>
        <v>Anthony Turner</v>
      </c>
      <c r="P10693" s="15">
        <f t="shared" si="1002"/>
        <v>1</v>
      </c>
      <c r="Q10693">
        <f t="shared" si="1003"/>
        <v>10</v>
      </c>
      <c r="R10693">
        <f t="shared" si="1004"/>
        <v>2019</v>
      </c>
    </row>
    <row r="10694" spans="1:18" x14ac:dyDescent="0.25">
      <c r="A10694" s="6" t="s">
        <v>11720</v>
      </c>
      <c r="B10694" s="6" t="s">
        <v>252</v>
      </c>
      <c r="C10694" s="6" t="s">
        <v>596</v>
      </c>
      <c r="D10694" s="6" t="s">
        <v>308</v>
      </c>
      <c r="E10694" s="6" t="s">
        <v>2251</v>
      </c>
      <c r="F10694" s="10">
        <v>43500</v>
      </c>
      <c r="G10694" s="6">
        <v>1</v>
      </c>
      <c r="H10694" s="11">
        <f>VLOOKUP(B10694,[1]!Product_Data[#Data],4,0)</f>
        <v>1899</v>
      </c>
      <c r="I10694" s="11">
        <f>VLOOKUP(B10694,[1]!Product_Data[#Data],3,0)</f>
        <v>1044</v>
      </c>
      <c r="J10694" s="11">
        <f t="shared" si="1005"/>
        <v>1044</v>
      </c>
      <c r="K10694" s="11">
        <f t="shared" si="1006"/>
        <v>1899</v>
      </c>
      <c r="L10694" s="11">
        <f t="shared" si="1007"/>
        <v>855</v>
      </c>
      <c r="M10694" t="str">
        <f>VLOOKUP(C10694,[1]!Location_Data[#Data],2,0)</f>
        <v>Fremont</v>
      </c>
      <c r="N10694" t="str">
        <f>VLOOKUP(D10694,[1]!Salespeople_Data[#Data],2,0)</f>
        <v>Fred Robertson</v>
      </c>
      <c r="O10694" t="str">
        <f>VLOOKUP(E10694,[1]!Customer_Data[#Data],2,0)</f>
        <v>Timothy Bowman</v>
      </c>
      <c r="P10694" s="15">
        <f t="shared" si="1002"/>
        <v>2</v>
      </c>
      <c r="Q10694">
        <f t="shared" si="1003"/>
        <v>2</v>
      </c>
      <c r="R10694">
        <f t="shared" si="1004"/>
        <v>2019</v>
      </c>
    </row>
    <row r="10695" spans="1:18" x14ac:dyDescent="0.25">
      <c r="A10695" s="6" t="s">
        <v>11721</v>
      </c>
      <c r="B10695" s="6" t="s">
        <v>330</v>
      </c>
      <c r="C10695" s="6" t="s">
        <v>272</v>
      </c>
      <c r="D10695" s="6" t="s">
        <v>345</v>
      </c>
      <c r="E10695" s="6" t="s">
        <v>493</v>
      </c>
      <c r="F10695" s="10">
        <v>43685</v>
      </c>
      <c r="G10695" s="6">
        <v>4</v>
      </c>
      <c r="H10695" s="11">
        <f>VLOOKUP(B10695,[1]!Product_Data[#Data],4,0)</f>
        <v>1635</v>
      </c>
      <c r="I10695" s="11">
        <f>VLOOKUP(B10695,[1]!Product_Data[#Data],3,0)</f>
        <v>1046</v>
      </c>
      <c r="J10695" s="11">
        <f t="shared" si="1005"/>
        <v>4184</v>
      </c>
      <c r="K10695" s="11">
        <f t="shared" si="1006"/>
        <v>6540</v>
      </c>
      <c r="L10695" s="11">
        <f t="shared" si="1007"/>
        <v>2356</v>
      </c>
      <c r="M10695" t="str">
        <f>VLOOKUP(C10695,[1]!Location_Data[#Data],2,0)</f>
        <v>Torrance</v>
      </c>
      <c r="N10695" t="str">
        <f>VLOOKUP(D10695,[1]!Salespeople_Data[#Data],2,0)</f>
        <v>Larry Marshall</v>
      </c>
      <c r="O10695" t="str">
        <f>VLOOKUP(E10695,[1]!Customer_Data[#Data],2,0)</f>
        <v>Martin Reyes</v>
      </c>
      <c r="P10695" s="15">
        <f t="shared" si="1002"/>
        <v>5</v>
      </c>
      <c r="Q10695">
        <f t="shared" si="1003"/>
        <v>8</v>
      </c>
      <c r="R10695">
        <f t="shared" si="1004"/>
        <v>2019</v>
      </c>
    </row>
    <row r="10696" spans="1:18" x14ac:dyDescent="0.25">
      <c r="A10696" s="6" t="s">
        <v>11722</v>
      </c>
      <c r="B10696" s="6" t="s">
        <v>752</v>
      </c>
      <c r="C10696" s="6" t="s">
        <v>450</v>
      </c>
      <c r="D10696" s="6" t="s">
        <v>116</v>
      </c>
      <c r="E10696" s="6" t="s">
        <v>1096</v>
      </c>
      <c r="F10696" s="10">
        <v>43594</v>
      </c>
      <c r="G10696" s="6">
        <v>1</v>
      </c>
      <c r="H10696" s="11">
        <f>VLOOKUP(B10696,[1]!Product_Data[#Data],4,0)</f>
        <v>95</v>
      </c>
      <c r="I10696" s="11">
        <f>VLOOKUP(B10696,[1]!Product_Data[#Data],3,0)</f>
        <v>61</v>
      </c>
      <c r="J10696" s="11">
        <f t="shared" si="1005"/>
        <v>61</v>
      </c>
      <c r="K10696" s="11">
        <f t="shared" si="1006"/>
        <v>95</v>
      </c>
      <c r="L10696" s="11">
        <f t="shared" si="1007"/>
        <v>34</v>
      </c>
      <c r="M10696" t="str">
        <f>VLOOKUP(C10696,[1]!Location_Data[#Data],2,0)</f>
        <v>Simi Valley</v>
      </c>
      <c r="N10696" t="str">
        <f>VLOOKUP(D10696,[1]!Salespeople_Data[#Data],2,0)</f>
        <v>Roger Ramos</v>
      </c>
      <c r="O10696" t="str">
        <f>VLOOKUP(E10696,[1]!Customer_Data[#Data],2,0)</f>
        <v>Craig Wright</v>
      </c>
      <c r="P10696" s="15">
        <f t="shared" si="1002"/>
        <v>5</v>
      </c>
      <c r="Q10696">
        <f t="shared" si="1003"/>
        <v>5</v>
      </c>
      <c r="R10696">
        <f t="shared" si="1004"/>
        <v>2019</v>
      </c>
    </row>
    <row r="10697" spans="1:18" x14ac:dyDescent="0.25">
      <c r="A10697" s="6" t="s">
        <v>11723</v>
      </c>
      <c r="B10697" s="6" t="s">
        <v>431</v>
      </c>
      <c r="C10697" s="6" t="s">
        <v>302</v>
      </c>
      <c r="D10697" s="6" t="s">
        <v>165</v>
      </c>
      <c r="E10697" s="6" t="s">
        <v>166</v>
      </c>
      <c r="F10697" s="10">
        <v>43827</v>
      </c>
      <c r="G10697" s="6">
        <v>2</v>
      </c>
      <c r="H10697" s="11">
        <f>VLOOKUP(B10697,[1]!Product_Data[#Data],4,0)</f>
        <v>290</v>
      </c>
      <c r="I10697" s="11">
        <f>VLOOKUP(B10697,[1]!Product_Data[#Data],3,0)</f>
        <v>200</v>
      </c>
      <c r="J10697" s="11">
        <f t="shared" si="1005"/>
        <v>400</v>
      </c>
      <c r="K10697" s="11">
        <f t="shared" si="1006"/>
        <v>580</v>
      </c>
      <c r="L10697" s="11">
        <f t="shared" si="1007"/>
        <v>180</v>
      </c>
      <c r="M10697" t="str">
        <f>VLOOKUP(C10697,[1]!Location_Data[#Data],2,0)</f>
        <v>Santa Rosa</v>
      </c>
      <c r="N10697" t="str">
        <f>VLOOKUP(D10697,[1]!Salespeople_Data[#Data],2,0)</f>
        <v>Joe Sims</v>
      </c>
      <c r="O10697" t="str">
        <f>VLOOKUP(E10697,[1]!Customer_Data[#Data],2,0)</f>
        <v>Gregory Ramirez</v>
      </c>
      <c r="P10697" s="15">
        <f t="shared" si="1002"/>
        <v>7</v>
      </c>
      <c r="Q10697">
        <f t="shared" si="1003"/>
        <v>12</v>
      </c>
      <c r="R10697">
        <f t="shared" si="1004"/>
        <v>2019</v>
      </c>
    </row>
    <row r="10698" spans="1:18" x14ac:dyDescent="0.25">
      <c r="A10698" s="6" t="s">
        <v>11724</v>
      </c>
      <c r="B10698" s="6" t="s">
        <v>104</v>
      </c>
      <c r="C10698" s="6" t="s">
        <v>62</v>
      </c>
      <c r="D10698" s="6" t="s">
        <v>40</v>
      </c>
      <c r="E10698" s="6" t="s">
        <v>1050</v>
      </c>
      <c r="F10698" s="10">
        <v>43733</v>
      </c>
      <c r="G10698" s="6">
        <v>1</v>
      </c>
      <c r="H10698" s="11">
        <f>VLOOKUP(B10698,[1]!Product_Data[#Data],4,0)</f>
        <v>1671</v>
      </c>
      <c r="I10698" s="11">
        <f>VLOOKUP(B10698,[1]!Product_Data[#Data],3,0)</f>
        <v>1220</v>
      </c>
      <c r="J10698" s="11">
        <f t="shared" si="1005"/>
        <v>1220</v>
      </c>
      <c r="K10698" s="11">
        <f t="shared" si="1006"/>
        <v>1671</v>
      </c>
      <c r="L10698" s="11">
        <f t="shared" si="1007"/>
        <v>451</v>
      </c>
      <c r="M10698" t="str">
        <f>VLOOKUP(C10698,[1]!Location_Data[#Data],2,0)</f>
        <v>Fairfield</v>
      </c>
      <c r="N10698" t="str">
        <f>VLOOKUP(D10698,[1]!Salespeople_Data[#Data],2,0)</f>
        <v>Brian Hansen</v>
      </c>
      <c r="O10698" t="str">
        <f>VLOOKUP(E10698,[1]!Customer_Data[#Data],2,0)</f>
        <v>Aaron Moreno</v>
      </c>
      <c r="P10698" s="15">
        <f t="shared" si="1002"/>
        <v>4</v>
      </c>
      <c r="Q10698">
        <f t="shared" si="1003"/>
        <v>9</v>
      </c>
      <c r="R10698">
        <f t="shared" si="1004"/>
        <v>2019</v>
      </c>
    </row>
    <row r="10699" spans="1:18" x14ac:dyDescent="0.25">
      <c r="A10699" s="6" t="s">
        <v>11725</v>
      </c>
      <c r="B10699" s="6" t="s">
        <v>267</v>
      </c>
      <c r="C10699" s="6" t="s">
        <v>731</v>
      </c>
      <c r="D10699" s="6" t="s">
        <v>58</v>
      </c>
      <c r="E10699" s="6" t="s">
        <v>601</v>
      </c>
      <c r="F10699" s="10">
        <v>43508</v>
      </c>
      <c r="G10699" s="6">
        <v>1</v>
      </c>
      <c r="H10699" s="11">
        <f>VLOOKUP(B10699,[1]!Product_Data[#Data],4,0)</f>
        <v>400</v>
      </c>
      <c r="I10699" s="11">
        <f>VLOOKUP(B10699,[1]!Product_Data[#Data],3,0)</f>
        <v>208</v>
      </c>
      <c r="J10699" s="11">
        <f t="shared" si="1005"/>
        <v>208</v>
      </c>
      <c r="K10699" s="11">
        <f t="shared" si="1006"/>
        <v>400</v>
      </c>
      <c r="L10699" s="11">
        <f t="shared" si="1007"/>
        <v>192</v>
      </c>
      <c r="M10699" t="str">
        <f>VLOOKUP(C10699,[1]!Location_Data[#Data],2,0)</f>
        <v>Costa Mesa</v>
      </c>
      <c r="N10699" t="str">
        <f>VLOOKUP(D10699,[1]!Salespeople_Data[#Data],2,0)</f>
        <v>Christopher Tucker</v>
      </c>
      <c r="O10699" t="str">
        <f>VLOOKUP(E10699,[1]!Customer_Data[#Data],2,0)</f>
        <v>Brandon Dixon</v>
      </c>
      <c r="P10699" s="15">
        <f t="shared" si="1002"/>
        <v>3</v>
      </c>
      <c r="Q10699">
        <f t="shared" si="1003"/>
        <v>2</v>
      </c>
      <c r="R10699">
        <f t="shared" si="1004"/>
        <v>2019</v>
      </c>
    </row>
    <row r="10700" spans="1:18" x14ac:dyDescent="0.25">
      <c r="A10700" s="6" t="s">
        <v>11726</v>
      </c>
      <c r="B10700" s="6" t="s">
        <v>219</v>
      </c>
      <c r="C10700" s="6" t="s">
        <v>70</v>
      </c>
      <c r="D10700" s="6" t="s">
        <v>159</v>
      </c>
      <c r="E10700" s="6" t="s">
        <v>1299</v>
      </c>
      <c r="F10700" s="10">
        <v>43547</v>
      </c>
      <c r="G10700" s="6">
        <v>4</v>
      </c>
      <c r="H10700" s="11">
        <f>VLOOKUP(B10700,[1]!Product_Data[#Data],4,0)</f>
        <v>561</v>
      </c>
      <c r="I10700" s="11">
        <f>VLOOKUP(B10700,[1]!Product_Data[#Data],3,0)</f>
        <v>421</v>
      </c>
      <c r="J10700" s="11">
        <f t="shared" si="1005"/>
        <v>1684</v>
      </c>
      <c r="K10700" s="11">
        <f t="shared" si="1006"/>
        <v>2244</v>
      </c>
      <c r="L10700" s="11">
        <f t="shared" si="1007"/>
        <v>560</v>
      </c>
      <c r="M10700" t="str">
        <f>VLOOKUP(C10700,[1]!Location_Data[#Data],2,0)</f>
        <v>Clovis</v>
      </c>
      <c r="N10700" t="str">
        <f>VLOOKUP(D10700,[1]!Salespeople_Data[#Data],2,0)</f>
        <v>Bobby Russell</v>
      </c>
      <c r="O10700" t="str">
        <f>VLOOKUP(E10700,[1]!Customer_Data[#Data],2,0)</f>
        <v>Christopher Matthews</v>
      </c>
      <c r="P10700" s="15">
        <f t="shared" si="1002"/>
        <v>7</v>
      </c>
      <c r="Q10700">
        <f t="shared" si="1003"/>
        <v>3</v>
      </c>
      <c r="R10700">
        <f t="shared" si="1004"/>
        <v>2019</v>
      </c>
    </row>
    <row r="10701" spans="1:18" x14ac:dyDescent="0.25">
      <c r="A10701" s="6" t="s">
        <v>11727</v>
      </c>
      <c r="B10701" s="6" t="s">
        <v>119</v>
      </c>
      <c r="C10701" s="6" t="s">
        <v>242</v>
      </c>
      <c r="D10701" s="6" t="s">
        <v>359</v>
      </c>
      <c r="E10701" s="6" t="s">
        <v>1911</v>
      </c>
      <c r="F10701" s="10">
        <v>43823</v>
      </c>
      <c r="G10701" s="6">
        <v>2</v>
      </c>
      <c r="H10701" s="11">
        <f>VLOOKUP(B10701,[1]!Product_Data[#Data],4,0)</f>
        <v>1077</v>
      </c>
      <c r="I10701" s="11">
        <f>VLOOKUP(B10701,[1]!Product_Data[#Data],3,0)</f>
        <v>732</v>
      </c>
      <c r="J10701" s="11">
        <f t="shared" si="1005"/>
        <v>1464</v>
      </c>
      <c r="K10701" s="11">
        <f t="shared" si="1006"/>
        <v>2154</v>
      </c>
      <c r="L10701" s="11">
        <f t="shared" si="1007"/>
        <v>690</v>
      </c>
      <c r="M10701" t="str">
        <f>VLOOKUP(C10701,[1]!Location_Data[#Data],2,0)</f>
        <v>Downey</v>
      </c>
      <c r="N10701" t="str">
        <f>VLOOKUP(D10701,[1]!Salespeople_Data[#Data],2,0)</f>
        <v>Eugene Holmes</v>
      </c>
      <c r="O10701" t="str">
        <f>VLOOKUP(E10701,[1]!Customer_Data[#Data],2,0)</f>
        <v>Bruce Bowman</v>
      </c>
      <c r="P10701" s="15">
        <f t="shared" si="1002"/>
        <v>3</v>
      </c>
      <c r="Q10701">
        <f t="shared" si="1003"/>
        <v>12</v>
      </c>
      <c r="R10701">
        <f t="shared" si="1004"/>
        <v>2019</v>
      </c>
    </row>
    <row r="10702" spans="1:18" x14ac:dyDescent="0.25">
      <c r="A10702" s="6" t="s">
        <v>11728</v>
      </c>
      <c r="B10702" s="6" t="s">
        <v>43</v>
      </c>
      <c r="C10702" s="6" t="s">
        <v>48</v>
      </c>
      <c r="D10702" s="6" t="s">
        <v>170</v>
      </c>
      <c r="E10702" s="6" t="s">
        <v>1332</v>
      </c>
      <c r="F10702" s="10">
        <v>43602</v>
      </c>
      <c r="G10702" s="6">
        <v>2</v>
      </c>
      <c r="H10702" s="11">
        <f>VLOOKUP(B10702,[1]!Product_Data[#Data],4,0)</f>
        <v>356</v>
      </c>
      <c r="I10702" s="11">
        <f>VLOOKUP(B10702,[1]!Product_Data[#Data],3,0)</f>
        <v>292</v>
      </c>
      <c r="J10702" s="11">
        <f t="shared" si="1005"/>
        <v>584</v>
      </c>
      <c r="K10702" s="11">
        <f t="shared" si="1006"/>
        <v>712</v>
      </c>
      <c r="L10702" s="11">
        <f t="shared" si="1007"/>
        <v>128</v>
      </c>
      <c r="M10702" t="str">
        <f>VLOOKUP(C10702,[1]!Location_Data[#Data],2,0)</f>
        <v>Rialto</v>
      </c>
      <c r="N10702" t="str">
        <f>VLOOKUP(D10702,[1]!Salespeople_Data[#Data],2,0)</f>
        <v>Sean Miller</v>
      </c>
      <c r="O10702" t="str">
        <f>VLOOKUP(E10702,[1]!Customer_Data[#Data],2,0)</f>
        <v>Martin Mason</v>
      </c>
      <c r="P10702" s="15">
        <f t="shared" si="1002"/>
        <v>6</v>
      </c>
      <c r="Q10702">
        <f t="shared" si="1003"/>
        <v>5</v>
      </c>
      <c r="R10702">
        <f t="shared" si="1004"/>
        <v>2019</v>
      </c>
    </row>
    <row r="10703" spans="1:18" x14ac:dyDescent="0.25">
      <c r="A10703" s="6" t="s">
        <v>11729</v>
      </c>
      <c r="B10703" s="6" t="s">
        <v>457</v>
      </c>
      <c r="C10703" s="6" t="s">
        <v>490</v>
      </c>
      <c r="D10703" s="6" t="s">
        <v>264</v>
      </c>
      <c r="E10703" s="6" t="s">
        <v>1981</v>
      </c>
      <c r="F10703" s="10">
        <v>43698</v>
      </c>
      <c r="G10703" s="6">
        <v>4</v>
      </c>
      <c r="H10703" s="11">
        <f>VLOOKUP(B10703,[1]!Product_Data[#Data],4,0)</f>
        <v>947</v>
      </c>
      <c r="I10703" s="11">
        <f>VLOOKUP(B10703,[1]!Product_Data[#Data],3,0)</f>
        <v>786</v>
      </c>
      <c r="J10703" s="11">
        <f t="shared" si="1005"/>
        <v>3144</v>
      </c>
      <c r="K10703" s="11">
        <f t="shared" si="1006"/>
        <v>3788</v>
      </c>
      <c r="L10703" s="11">
        <f t="shared" si="1007"/>
        <v>644</v>
      </c>
      <c r="M10703" t="str">
        <f>VLOOKUP(C10703,[1]!Location_Data[#Data],2,0)</f>
        <v>Temecula</v>
      </c>
      <c r="N10703" t="str">
        <f>VLOOKUP(D10703,[1]!Salespeople_Data[#Data],2,0)</f>
        <v>Ernest Wheeler</v>
      </c>
      <c r="O10703" t="str">
        <f>VLOOKUP(E10703,[1]!Customer_Data[#Data],2,0)</f>
        <v>Walter Harris</v>
      </c>
      <c r="P10703" s="15">
        <f t="shared" si="1002"/>
        <v>4</v>
      </c>
      <c r="Q10703">
        <f t="shared" si="1003"/>
        <v>8</v>
      </c>
      <c r="R10703">
        <f t="shared" si="1004"/>
        <v>2019</v>
      </c>
    </row>
    <row r="10704" spans="1:18" x14ac:dyDescent="0.25">
      <c r="A10704" s="6" t="s">
        <v>11730</v>
      </c>
      <c r="B10704" s="6" t="s">
        <v>325</v>
      </c>
      <c r="C10704" s="6" t="s">
        <v>386</v>
      </c>
      <c r="D10704" s="6" t="s">
        <v>170</v>
      </c>
      <c r="E10704" s="6" t="s">
        <v>226</v>
      </c>
      <c r="F10704" s="10">
        <v>43689</v>
      </c>
      <c r="G10704" s="6">
        <v>1</v>
      </c>
      <c r="H10704" s="11">
        <f>VLOOKUP(B10704,[1]!Product_Data[#Data],4,0)</f>
        <v>1526</v>
      </c>
      <c r="I10704" s="11">
        <f>VLOOKUP(B10704,[1]!Product_Data[#Data],3,0)</f>
        <v>1251</v>
      </c>
      <c r="J10704" s="11">
        <f t="shared" si="1005"/>
        <v>1251</v>
      </c>
      <c r="K10704" s="11">
        <f t="shared" si="1006"/>
        <v>1526</v>
      </c>
      <c r="L10704" s="11">
        <f t="shared" si="1007"/>
        <v>275</v>
      </c>
      <c r="M10704" t="str">
        <f>VLOOKUP(C10704,[1]!Location_Data[#Data],2,0)</f>
        <v>Carlsbad</v>
      </c>
      <c r="N10704" t="str">
        <f>VLOOKUP(D10704,[1]!Salespeople_Data[#Data],2,0)</f>
        <v>Sean Miller</v>
      </c>
      <c r="O10704" t="str">
        <f>VLOOKUP(E10704,[1]!Customer_Data[#Data],2,0)</f>
        <v>Ronald Duncan</v>
      </c>
      <c r="P10704" s="15">
        <f t="shared" si="1002"/>
        <v>2</v>
      </c>
      <c r="Q10704">
        <f t="shared" si="1003"/>
        <v>8</v>
      </c>
      <c r="R10704">
        <f t="shared" si="1004"/>
        <v>2019</v>
      </c>
    </row>
    <row r="10705" spans="1:18" x14ac:dyDescent="0.25">
      <c r="A10705" s="6" t="s">
        <v>11731</v>
      </c>
      <c r="B10705" s="6" t="s">
        <v>8</v>
      </c>
      <c r="C10705" s="6" t="s">
        <v>115</v>
      </c>
      <c r="D10705" s="6" t="s">
        <v>25</v>
      </c>
      <c r="E10705" s="6" t="s">
        <v>3433</v>
      </c>
      <c r="F10705" s="10">
        <v>43622</v>
      </c>
      <c r="G10705" s="6">
        <v>2</v>
      </c>
      <c r="H10705" s="11">
        <f>VLOOKUP(B10705,[1]!Product_Data[#Data],4,0)</f>
        <v>1522</v>
      </c>
      <c r="I10705" s="11">
        <f>VLOOKUP(B10705,[1]!Product_Data[#Data],3,0)</f>
        <v>791</v>
      </c>
      <c r="J10705" s="11">
        <f t="shared" si="1005"/>
        <v>1582</v>
      </c>
      <c r="K10705" s="11">
        <f t="shared" si="1006"/>
        <v>3044</v>
      </c>
      <c r="L10705" s="11">
        <f t="shared" si="1007"/>
        <v>1462</v>
      </c>
      <c r="M10705" t="str">
        <f>VLOOKUP(C10705,[1]!Location_Data[#Data],2,0)</f>
        <v>Glendale</v>
      </c>
      <c r="N10705" t="str">
        <f>VLOOKUP(D10705,[1]!Salespeople_Data[#Data],2,0)</f>
        <v>Brian Davis</v>
      </c>
      <c r="O10705" t="str">
        <f>VLOOKUP(E10705,[1]!Customer_Data[#Data],2,0)</f>
        <v>Mark Gonzalez</v>
      </c>
      <c r="P10705" s="15">
        <f t="shared" si="1002"/>
        <v>5</v>
      </c>
      <c r="Q10705">
        <f t="shared" si="1003"/>
        <v>6</v>
      </c>
      <c r="R10705">
        <f t="shared" si="1004"/>
        <v>2019</v>
      </c>
    </row>
    <row r="10706" spans="1:18" x14ac:dyDescent="0.25">
      <c r="A10706" s="6" t="s">
        <v>11732</v>
      </c>
      <c r="B10706" s="6" t="s">
        <v>99</v>
      </c>
      <c r="C10706" s="6" t="s">
        <v>70</v>
      </c>
      <c r="D10706" s="6" t="s">
        <v>87</v>
      </c>
      <c r="E10706" s="6" t="s">
        <v>296</v>
      </c>
      <c r="F10706" s="10">
        <v>43486</v>
      </c>
      <c r="G10706" s="6">
        <v>1</v>
      </c>
      <c r="H10706" s="11">
        <f>VLOOKUP(B10706,[1]!Product_Data[#Data],4,0)</f>
        <v>1708</v>
      </c>
      <c r="I10706" s="11">
        <f>VLOOKUP(B10706,[1]!Product_Data[#Data],3,0)</f>
        <v>871</v>
      </c>
      <c r="J10706" s="11">
        <f t="shared" si="1005"/>
        <v>871</v>
      </c>
      <c r="K10706" s="11">
        <f t="shared" si="1006"/>
        <v>1708</v>
      </c>
      <c r="L10706" s="11">
        <f t="shared" si="1007"/>
        <v>837</v>
      </c>
      <c r="M10706" t="str">
        <f>VLOOKUP(C10706,[1]!Location_Data[#Data],2,0)</f>
        <v>Clovis</v>
      </c>
      <c r="N10706" t="str">
        <f>VLOOKUP(D10706,[1]!Salespeople_Data[#Data],2,0)</f>
        <v>Martin Perry</v>
      </c>
      <c r="O10706" t="str">
        <f>VLOOKUP(E10706,[1]!Customer_Data[#Data],2,0)</f>
        <v>Raymond Barnes</v>
      </c>
      <c r="P10706" s="15">
        <f t="shared" si="1002"/>
        <v>2</v>
      </c>
      <c r="Q10706">
        <f t="shared" si="1003"/>
        <v>1</v>
      </c>
      <c r="R10706">
        <f t="shared" si="1004"/>
        <v>2019</v>
      </c>
    </row>
    <row r="10707" spans="1:18" x14ac:dyDescent="0.25">
      <c r="A10707" s="6" t="s">
        <v>11733</v>
      </c>
      <c r="B10707" s="6" t="s">
        <v>200</v>
      </c>
      <c r="C10707" s="6" t="s">
        <v>436</v>
      </c>
      <c r="D10707" s="6" t="s">
        <v>298</v>
      </c>
      <c r="E10707" s="6" t="s">
        <v>2657</v>
      </c>
      <c r="F10707" s="10">
        <v>43560</v>
      </c>
      <c r="G10707" s="6">
        <v>1</v>
      </c>
      <c r="H10707" s="11">
        <f>VLOOKUP(B10707,[1]!Product_Data[#Data],4,0)</f>
        <v>315</v>
      </c>
      <c r="I10707" s="11">
        <f>VLOOKUP(B10707,[1]!Product_Data[#Data],3,0)</f>
        <v>208</v>
      </c>
      <c r="J10707" s="11">
        <f t="shared" si="1005"/>
        <v>208</v>
      </c>
      <c r="K10707" s="11">
        <f t="shared" si="1006"/>
        <v>315</v>
      </c>
      <c r="L10707" s="11">
        <f t="shared" si="1007"/>
        <v>107</v>
      </c>
      <c r="M10707" t="str">
        <f>VLOOKUP(C10707,[1]!Location_Data[#Data],2,0)</f>
        <v>Jurupa Valley</v>
      </c>
      <c r="N10707" t="str">
        <f>VLOOKUP(D10707,[1]!Salespeople_Data[#Data],2,0)</f>
        <v>Kenneth Fields</v>
      </c>
      <c r="O10707" t="str">
        <f>VLOOKUP(E10707,[1]!Customer_Data[#Data],2,0)</f>
        <v>Jonathan Reed</v>
      </c>
      <c r="P10707" s="15">
        <f t="shared" si="1002"/>
        <v>6</v>
      </c>
      <c r="Q10707">
        <f t="shared" si="1003"/>
        <v>4</v>
      </c>
      <c r="R10707">
        <f t="shared" si="1004"/>
        <v>2019</v>
      </c>
    </row>
    <row r="10708" spans="1:18" x14ac:dyDescent="0.25">
      <c r="A10708" s="6" t="s">
        <v>11734</v>
      </c>
      <c r="B10708" s="6" t="s">
        <v>132</v>
      </c>
      <c r="C10708" s="6" t="s">
        <v>386</v>
      </c>
      <c r="D10708" s="6" t="s">
        <v>298</v>
      </c>
      <c r="E10708" s="6" t="s">
        <v>2030</v>
      </c>
      <c r="F10708" s="10">
        <v>43728</v>
      </c>
      <c r="G10708" s="6">
        <v>3</v>
      </c>
      <c r="H10708" s="11">
        <f>VLOOKUP(B10708,[1]!Product_Data[#Data],4,0)</f>
        <v>2091</v>
      </c>
      <c r="I10708" s="11">
        <f>VLOOKUP(B10708,[1]!Product_Data[#Data],3,0)</f>
        <v>1485</v>
      </c>
      <c r="J10708" s="11">
        <f t="shared" si="1005"/>
        <v>4455</v>
      </c>
      <c r="K10708" s="11">
        <f t="shared" si="1006"/>
        <v>6273</v>
      </c>
      <c r="L10708" s="11">
        <f t="shared" si="1007"/>
        <v>1818</v>
      </c>
      <c r="M10708" t="str">
        <f>VLOOKUP(C10708,[1]!Location_Data[#Data],2,0)</f>
        <v>Carlsbad</v>
      </c>
      <c r="N10708" t="str">
        <f>VLOOKUP(D10708,[1]!Salespeople_Data[#Data],2,0)</f>
        <v>Kenneth Fields</v>
      </c>
      <c r="O10708" t="str">
        <f>VLOOKUP(E10708,[1]!Customer_Data[#Data],2,0)</f>
        <v>Adam Mcdonald</v>
      </c>
      <c r="P10708" s="15">
        <f t="shared" si="1002"/>
        <v>6</v>
      </c>
      <c r="Q10708">
        <f t="shared" si="1003"/>
        <v>9</v>
      </c>
      <c r="R10708">
        <f t="shared" si="1004"/>
        <v>2019</v>
      </c>
    </row>
    <row r="10709" spans="1:18" x14ac:dyDescent="0.25">
      <c r="A10709" s="6" t="s">
        <v>11735</v>
      </c>
      <c r="B10709" s="6" t="s">
        <v>461</v>
      </c>
      <c r="C10709" s="6" t="s">
        <v>512</v>
      </c>
      <c r="D10709" s="6" t="s">
        <v>91</v>
      </c>
      <c r="E10709" s="6" t="s">
        <v>865</v>
      </c>
      <c r="F10709" s="10">
        <v>43779</v>
      </c>
      <c r="G10709" s="6">
        <v>1</v>
      </c>
      <c r="H10709" s="11">
        <f>VLOOKUP(B10709,[1]!Product_Data[#Data],4,0)</f>
        <v>35</v>
      </c>
      <c r="I10709" s="11">
        <f>VLOOKUP(B10709,[1]!Product_Data[#Data],3,0)</f>
        <v>22</v>
      </c>
      <c r="J10709" s="11">
        <f t="shared" si="1005"/>
        <v>22</v>
      </c>
      <c r="K10709" s="11">
        <f t="shared" si="1006"/>
        <v>35</v>
      </c>
      <c r="L10709" s="11">
        <f t="shared" si="1007"/>
        <v>13</v>
      </c>
      <c r="M10709" t="str">
        <f>VLOOKUP(C10709,[1]!Location_Data[#Data],2,0)</f>
        <v>Long Beach</v>
      </c>
      <c r="N10709" t="str">
        <f>VLOOKUP(D10709,[1]!Salespeople_Data[#Data],2,0)</f>
        <v>Howard Gardner</v>
      </c>
      <c r="O10709" t="str">
        <f>VLOOKUP(E10709,[1]!Customer_Data[#Data],2,0)</f>
        <v>Aaron Cruz</v>
      </c>
      <c r="P10709" s="15">
        <f t="shared" si="1002"/>
        <v>1</v>
      </c>
      <c r="Q10709">
        <f t="shared" si="1003"/>
        <v>11</v>
      </c>
      <c r="R10709">
        <f t="shared" si="1004"/>
        <v>2019</v>
      </c>
    </row>
    <row r="10710" spans="1:18" x14ac:dyDescent="0.25">
      <c r="A10710" s="6" t="s">
        <v>11736</v>
      </c>
      <c r="B10710" s="6" t="s">
        <v>1149</v>
      </c>
      <c r="C10710" s="6" t="s">
        <v>519</v>
      </c>
      <c r="D10710" s="6" t="s">
        <v>106</v>
      </c>
      <c r="E10710" s="6" t="s">
        <v>1579</v>
      </c>
      <c r="F10710" s="10">
        <v>43722</v>
      </c>
      <c r="G10710" s="6">
        <v>3</v>
      </c>
      <c r="H10710" s="11">
        <f>VLOOKUP(B10710,[1]!Product_Data[#Data],4,0)</f>
        <v>847</v>
      </c>
      <c r="I10710" s="11">
        <f>VLOOKUP(B10710,[1]!Product_Data[#Data],3,0)</f>
        <v>534</v>
      </c>
      <c r="J10710" s="11">
        <f t="shared" si="1005"/>
        <v>1602</v>
      </c>
      <c r="K10710" s="11">
        <f t="shared" si="1006"/>
        <v>2541</v>
      </c>
      <c r="L10710" s="11">
        <f t="shared" si="1007"/>
        <v>939</v>
      </c>
      <c r="M10710" t="str">
        <f>VLOOKUP(C10710,[1]!Location_Data[#Data],2,0)</f>
        <v>Anaheim</v>
      </c>
      <c r="N10710" t="str">
        <f>VLOOKUP(D10710,[1]!Salespeople_Data[#Data],2,0)</f>
        <v>Patrick Ruiz</v>
      </c>
      <c r="O10710" t="str">
        <f>VLOOKUP(E10710,[1]!Customer_Data[#Data],2,0)</f>
        <v>Charles Montgomery</v>
      </c>
      <c r="P10710" s="15">
        <f t="shared" si="1002"/>
        <v>7</v>
      </c>
      <c r="Q10710">
        <f t="shared" si="1003"/>
        <v>9</v>
      </c>
      <c r="R10710">
        <f t="shared" si="1004"/>
        <v>2019</v>
      </c>
    </row>
    <row r="10711" spans="1:18" x14ac:dyDescent="0.25">
      <c r="A10711" s="6" t="s">
        <v>11737</v>
      </c>
      <c r="B10711" s="6" t="s">
        <v>925</v>
      </c>
      <c r="C10711" s="6" t="s">
        <v>135</v>
      </c>
      <c r="D10711" s="6" t="s">
        <v>356</v>
      </c>
      <c r="E10711" s="6" t="s">
        <v>473</v>
      </c>
      <c r="F10711" s="10">
        <v>43779</v>
      </c>
      <c r="G10711" s="6">
        <v>3</v>
      </c>
      <c r="H10711" s="11">
        <f>VLOOKUP(B10711,[1]!Product_Data[#Data],4,0)</f>
        <v>136</v>
      </c>
      <c r="I10711" s="11">
        <f>VLOOKUP(B10711,[1]!Product_Data[#Data],3,0)</f>
        <v>72</v>
      </c>
      <c r="J10711" s="11">
        <f t="shared" si="1005"/>
        <v>216</v>
      </c>
      <c r="K10711" s="11">
        <f t="shared" si="1006"/>
        <v>408</v>
      </c>
      <c r="L10711" s="11">
        <f t="shared" si="1007"/>
        <v>192</v>
      </c>
      <c r="M10711" t="str">
        <f>VLOOKUP(C10711,[1]!Location_Data[#Data],2,0)</f>
        <v>Oxnard</v>
      </c>
      <c r="N10711" t="str">
        <f>VLOOKUP(D10711,[1]!Salespeople_Data[#Data],2,0)</f>
        <v>Jimmy Young</v>
      </c>
      <c r="O10711" t="str">
        <f>VLOOKUP(E10711,[1]!Customer_Data[#Data],2,0)</f>
        <v>Richard Hudson</v>
      </c>
      <c r="P10711" s="15">
        <f t="shared" si="1002"/>
        <v>1</v>
      </c>
      <c r="Q10711">
        <f t="shared" si="1003"/>
        <v>11</v>
      </c>
      <c r="R10711">
        <f t="shared" si="1004"/>
        <v>2019</v>
      </c>
    </row>
    <row r="10712" spans="1:18" x14ac:dyDescent="0.25">
      <c r="A10712" s="6" t="s">
        <v>11738</v>
      </c>
      <c r="B10712" s="6" t="s">
        <v>325</v>
      </c>
      <c r="C10712" s="6" t="s">
        <v>512</v>
      </c>
      <c r="D10712" s="6" t="s">
        <v>356</v>
      </c>
      <c r="E10712" s="6" t="s">
        <v>1063</v>
      </c>
      <c r="F10712" s="10">
        <v>43688</v>
      </c>
      <c r="G10712" s="6">
        <v>1</v>
      </c>
      <c r="H10712" s="11">
        <f>VLOOKUP(B10712,[1]!Product_Data[#Data],4,0)</f>
        <v>1526</v>
      </c>
      <c r="I10712" s="11">
        <f>VLOOKUP(B10712,[1]!Product_Data[#Data],3,0)</f>
        <v>1251</v>
      </c>
      <c r="J10712" s="11">
        <f t="shared" si="1005"/>
        <v>1251</v>
      </c>
      <c r="K10712" s="11">
        <f t="shared" si="1006"/>
        <v>1526</v>
      </c>
      <c r="L10712" s="11">
        <f t="shared" si="1007"/>
        <v>275</v>
      </c>
      <c r="M10712" t="str">
        <f>VLOOKUP(C10712,[1]!Location_Data[#Data],2,0)</f>
        <v>Long Beach</v>
      </c>
      <c r="N10712" t="str">
        <f>VLOOKUP(D10712,[1]!Salespeople_Data[#Data],2,0)</f>
        <v>Jimmy Young</v>
      </c>
      <c r="O10712" t="str">
        <f>VLOOKUP(E10712,[1]!Customer_Data[#Data],2,0)</f>
        <v>Michael Reed</v>
      </c>
      <c r="P10712" s="15">
        <f t="shared" si="1002"/>
        <v>1</v>
      </c>
      <c r="Q10712">
        <f t="shared" si="1003"/>
        <v>8</v>
      </c>
      <c r="R10712">
        <f t="shared" si="1004"/>
        <v>2019</v>
      </c>
    </row>
    <row r="10713" spans="1:18" x14ac:dyDescent="0.25">
      <c r="A10713" s="6" t="s">
        <v>11739</v>
      </c>
      <c r="B10713" s="6" t="s">
        <v>421</v>
      </c>
      <c r="C10713" s="6" t="s">
        <v>182</v>
      </c>
      <c r="D10713" s="6" t="s">
        <v>191</v>
      </c>
      <c r="E10713" s="6" t="s">
        <v>1146</v>
      </c>
      <c r="F10713" s="10">
        <v>43650</v>
      </c>
      <c r="G10713" s="6">
        <v>1</v>
      </c>
      <c r="H10713" s="11">
        <f>VLOOKUP(B10713,[1]!Product_Data[#Data],4,0)</f>
        <v>826</v>
      </c>
      <c r="I10713" s="11">
        <f>VLOOKUP(B10713,[1]!Product_Data[#Data],3,0)</f>
        <v>562</v>
      </c>
      <c r="J10713" s="11">
        <f t="shared" si="1005"/>
        <v>562</v>
      </c>
      <c r="K10713" s="11">
        <f t="shared" si="1006"/>
        <v>826</v>
      </c>
      <c r="L10713" s="11">
        <f t="shared" si="1007"/>
        <v>264</v>
      </c>
      <c r="M10713" t="str">
        <f>VLOOKUP(C10713,[1]!Location_Data[#Data],2,0)</f>
        <v>Vallejo</v>
      </c>
      <c r="N10713" t="str">
        <f>VLOOKUP(D10713,[1]!Salespeople_Data[#Data],2,0)</f>
        <v>Robert Reed</v>
      </c>
      <c r="O10713" t="str">
        <f>VLOOKUP(E10713,[1]!Customer_Data[#Data],2,0)</f>
        <v>Jose Wright</v>
      </c>
      <c r="P10713" s="15">
        <f t="shared" si="1002"/>
        <v>5</v>
      </c>
      <c r="Q10713">
        <f t="shared" si="1003"/>
        <v>7</v>
      </c>
      <c r="R10713">
        <f t="shared" si="1004"/>
        <v>2019</v>
      </c>
    </row>
    <row r="10714" spans="1:18" x14ac:dyDescent="0.25">
      <c r="A10714" s="6" t="s">
        <v>11740</v>
      </c>
      <c r="B10714" s="6" t="s">
        <v>256</v>
      </c>
      <c r="C10714" s="6" t="s">
        <v>100</v>
      </c>
      <c r="D10714" s="6" t="s">
        <v>264</v>
      </c>
      <c r="E10714" s="6" t="s">
        <v>2679</v>
      </c>
      <c r="F10714" s="10">
        <v>43803</v>
      </c>
      <c r="G10714" s="6">
        <v>3</v>
      </c>
      <c r="H10714" s="11">
        <f>VLOOKUP(B10714,[1]!Product_Data[#Data],4,0)</f>
        <v>596</v>
      </c>
      <c r="I10714" s="11">
        <f>VLOOKUP(B10714,[1]!Product_Data[#Data],3,0)</f>
        <v>358</v>
      </c>
      <c r="J10714" s="11">
        <f t="shared" si="1005"/>
        <v>1074</v>
      </c>
      <c r="K10714" s="11">
        <f t="shared" si="1006"/>
        <v>1788</v>
      </c>
      <c r="L10714" s="11">
        <f t="shared" si="1007"/>
        <v>714</v>
      </c>
      <c r="M10714" t="str">
        <f>VLOOKUP(C10714,[1]!Location_Data[#Data],2,0)</f>
        <v>Victorville</v>
      </c>
      <c r="N10714" t="str">
        <f>VLOOKUP(D10714,[1]!Salespeople_Data[#Data],2,0)</f>
        <v>Ernest Wheeler</v>
      </c>
      <c r="O10714" t="str">
        <f>VLOOKUP(E10714,[1]!Customer_Data[#Data],2,0)</f>
        <v>George Lee</v>
      </c>
      <c r="P10714" s="15">
        <f t="shared" si="1002"/>
        <v>4</v>
      </c>
      <c r="Q10714">
        <f t="shared" si="1003"/>
        <v>12</v>
      </c>
      <c r="R10714">
        <f t="shared" si="1004"/>
        <v>2019</v>
      </c>
    </row>
    <row r="10715" spans="1:18" x14ac:dyDescent="0.25">
      <c r="A10715" s="6" t="s">
        <v>11741</v>
      </c>
      <c r="B10715" s="6" t="s">
        <v>569</v>
      </c>
      <c r="C10715" s="6" t="s">
        <v>380</v>
      </c>
      <c r="D10715" s="6" t="s">
        <v>225</v>
      </c>
      <c r="E10715" s="6" t="s">
        <v>1406</v>
      </c>
      <c r="F10715" s="10">
        <v>43714</v>
      </c>
      <c r="G10715" s="6">
        <v>1</v>
      </c>
      <c r="H10715" s="11">
        <f>VLOOKUP(B10715,[1]!Product_Data[#Data],4,0)</f>
        <v>1178</v>
      </c>
      <c r="I10715" s="11">
        <f>VLOOKUP(B10715,[1]!Product_Data[#Data],3,0)</f>
        <v>683</v>
      </c>
      <c r="J10715" s="11">
        <f t="shared" si="1005"/>
        <v>683</v>
      </c>
      <c r="K10715" s="11">
        <f t="shared" si="1006"/>
        <v>1178</v>
      </c>
      <c r="L10715" s="11">
        <f t="shared" si="1007"/>
        <v>495</v>
      </c>
      <c r="M10715" t="str">
        <f>VLOOKUP(C10715,[1]!Location_Data[#Data],2,0)</f>
        <v>Los Angeles</v>
      </c>
      <c r="N10715" t="str">
        <f>VLOOKUP(D10715,[1]!Salespeople_Data[#Data],2,0)</f>
        <v>Andrew Bowman</v>
      </c>
      <c r="O10715" t="str">
        <f>VLOOKUP(E10715,[1]!Customer_Data[#Data],2,0)</f>
        <v>Raymond Hall</v>
      </c>
      <c r="P10715" s="15">
        <f t="shared" si="1002"/>
        <v>6</v>
      </c>
      <c r="Q10715">
        <f t="shared" si="1003"/>
        <v>9</v>
      </c>
      <c r="R10715">
        <f t="shared" si="1004"/>
        <v>2019</v>
      </c>
    </row>
    <row r="10716" spans="1:18" x14ac:dyDescent="0.25">
      <c r="A10716" s="6" t="s">
        <v>11742</v>
      </c>
      <c r="B10716" s="6" t="s">
        <v>203</v>
      </c>
      <c r="C10716" s="6" t="s">
        <v>349</v>
      </c>
      <c r="D10716" s="6" t="s">
        <v>308</v>
      </c>
      <c r="E10716" s="6" t="s">
        <v>3193</v>
      </c>
      <c r="F10716" s="10">
        <v>43627</v>
      </c>
      <c r="G10716" s="6">
        <v>1</v>
      </c>
      <c r="H10716" s="11">
        <f>VLOOKUP(B10716,[1]!Product_Data[#Data],4,0)</f>
        <v>1414</v>
      </c>
      <c r="I10716" s="11">
        <f>VLOOKUP(B10716,[1]!Product_Data[#Data],3,0)</f>
        <v>962</v>
      </c>
      <c r="J10716" s="11">
        <f t="shared" si="1005"/>
        <v>962</v>
      </c>
      <c r="K10716" s="11">
        <f t="shared" si="1006"/>
        <v>1414</v>
      </c>
      <c r="L10716" s="11">
        <f t="shared" si="1007"/>
        <v>452</v>
      </c>
      <c r="M10716" t="str">
        <f>VLOOKUP(C10716,[1]!Location_Data[#Data],2,0)</f>
        <v>Santa Clara</v>
      </c>
      <c r="N10716" t="str">
        <f>VLOOKUP(D10716,[1]!Salespeople_Data[#Data],2,0)</f>
        <v>Fred Robertson</v>
      </c>
      <c r="O10716" t="str">
        <f>VLOOKUP(E10716,[1]!Customer_Data[#Data],2,0)</f>
        <v>Bruce Hamilton</v>
      </c>
      <c r="P10716" s="15">
        <f t="shared" si="1002"/>
        <v>3</v>
      </c>
      <c r="Q10716">
        <f t="shared" si="1003"/>
        <v>6</v>
      </c>
      <c r="R10716">
        <f t="shared" si="1004"/>
        <v>2019</v>
      </c>
    </row>
    <row r="10717" spans="1:18" x14ac:dyDescent="0.25">
      <c r="A10717" s="6" t="s">
        <v>11743</v>
      </c>
      <c r="B10717" s="6" t="s">
        <v>668</v>
      </c>
      <c r="C10717" s="6" t="s">
        <v>392</v>
      </c>
      <c r="D10717" s="6" t="s">
        <v>447</v>
      </c>
      <c r="E10717" s="6" t="s">
        <v>821</v>
      </c>
      <c r="F10717" s="10">
        <v>43782</v>
      </c>
      <c r="G10717" s="6">
        <v>3</v>
      </c>
      <c r="H10717" s="11">
        <f>VLOOKUP(B10717,[1]!Product_Data[#Data],4,0)</f>
        <v>181</v>
      </c>
      <c r="I10717" s="11">
        <f>VLOOKUP(B10717,[1]!Product_Data[#Data],3,0)</f>
        <v>130</v>
      </c>
      <c r="J10717" s="11">
        <f t="shared" si="1005"/>
        <v>390</v>
      </c>
      <c r="K10717" s="11">
        <f t="shared" si="1006"/>
        <v>543</v>
      </c>
      <c r="L10717" s="11">
        <f t="shared" si="1007"/>
        <v>153</v>
      </c>
      <c r="M10717" t="str">
        <f>VLOOKUP(C10717,[1]!Location_Data[#Data],2,0)</f>
        <v>Visalia</v>
      </c>
      <c r="N10717" t="str">
        <f>VLOOKUP(D10717,[1]!Salespeople_Data[#Data],2,0)</f>
        <v>Howard Sims</v>
      </c>
      <c r="O10717" t="str">
        <f>VLOOKUP(E10717,[1]!Customer_Data[#Data],2,0)</f>
        <v>Gregory Jackson</v>
      </c>
      <c r="P10717" s="15">
        <f t="shared" si="1002"/>
        <v>4</v>
      </c>
      <c r="Q10717">
        <f t="shared" si="1003"/>
        <v>11</v>
      </c>
      <c r="R10717">
        <f t="shared" si="1004"/>
        <v>2019</v>
      </c>
    </row>
    <row r="10718" spans="1:18" x14ac:dyDescent="0.25">
      <c r="A10718" s="6" t="s">
        <v>11744</v>
      </c>
      <c r="B10718" s="6" t="s">
        <v>818</v>
      </c>
      <c r="C10718" s="6" t="s">
        <v>512</v>
      </c>
      <c r="D10718" s="6" t="s">
        <v>146</v>
      </c>
      <c r="E10718" s="6" t="s">
        <v>107</v>
      </c>
      <c r="F10718" s="10">
        <v>43681</v>
      </c>
      <c r="G10718" s="6">
        <v>3</v>
      </c>
      <c r="H10718" s="11">
        <f>VLOOKUP(B10718,[1]!Product_Data[#Data],4,0)</f>
        <v>1638</v>
      </c>
      <c r="I10718" s="11">
        <f>VLOOKUP(B10718,[1]!Product_Data[#Data],3,0)</f>
        <v>1261</v>
      </c>
      <c r="J10718" s="11">
        <f t="shared" si="1005"/>
        <v>3783</v>
      </c>
      <c r="K10718" s="11">
        <f t="shared" si="1006"/>
        <v>4914</v>
      </c>
      <c r="L10718" s="11">
        <f t="shared" si="1007"/>
        <v>1131</v>
      </c>
      <c r="M10718" t="str">
        <f>VLOOKUP(C10718,[1]!Location_Data[#Data],2,0)</f>
        <v>Long Beach</v>
      </c>
      <c r="N10718" t="str">
        <f>VLOOKUP(D10718,[1]!Salespeople_Data[#Data],2,0)</f>
        <v>Carl Elliott</v>
      </c>
      <c r="O10718" t="str">
        <f>VLOOKUP(E10718,[1]!Customer_Data[#Data],2,0)</f>
        <v>Jonathan Moreno</v>
      </c>
      <c r="P10718" s="15">
        <f t="shared" si="1002"/>
        <v>1</v>
      </c>
      <c r="Q10718">
        <f t="shared" si="1003"/>
        <v>8</v>
      </c>
      <c r="R10718">
        <f t="shared" si="1004"/>
        <v>2019</v>
      </c>
    </row>
    <row r="10719" spans="1:18" x14ac:dyDescent="0.25">
      <c r="A10719" s="6" t="s">
        <v>11745</v>
      </c>
      <c r="B10719" s="6" t="s">
        <v>383</v>
      </c>
      <c r="C10719" s="6" t="s">
        <v>731</v>
      </c>
      <c r="D10719" s="6" t="s">
        <v>101</v>
      </c>
      <c r="E10719" s="6" t="s">
        <v>629</v>
      </c>
      <c r="F10719" s="10">
        <v>43763</v>
      </c>
      <c r="G10719" s="6">
        <v>1</v>
      </c>
      <c r="H10719" s="11">
        <f>VLOOKUP(B10719,[1]!Product_Data[#Data],4,0)</f>
        <v>1494</v>
      </c>
      <c r="I10719" s="11">
        <f>VLOOKUP(B10719,[1]!Product_Data[#Data],3,0)</f>
        <v>971</v>
      </c>
      <c r="J10719" s="11">
        <f t="shared" si="1005"/>
        <v>971</v>
      </c>
      <c r="K10719" s="11">
        <f t="shared" si="1006"/>
        <v>1494</v>
      </c>
      <c r="L10719" s="11">
        <f t="shared" si="1007"/>
        <v>523</v>
      </c>
      <c r="M10719" t="str">
        <f>VLOOKUP(C10719,[1]!Location_Data[#Data],2,0)</f>
        <v>Costa Mesa</v>
      </c>
      <c r="N10719" t="str">
        <f>VLOOKUP(D10719,[1]!Salespeople_Data[#Data],2,0)</f>
        <v>Scott Clark</v>
      </c>
      <c r="O10719" t="str">
        <f>VLOOKUP(E10719,[1]!Customer_Data[#Data],2,0)</f>
        <v>Clarence Kelley</v>
      </c>
      <c r="P10719" s="15">
        <f t="shared" si="1002"/>
        <v>6</v>
      </c>
      <c r="Q10719">
        <f t="shared" si="1003"/>
        <v>10</v>
      </c>
      <c r="R10719">
        <f t="shared" si="1004"/>
        <v>2019</v>
      </c>
    </row>
    <row r="10720" spans="1:18" x14ac:dyDescent="0.25">
      <c r="A10720" s="6" t="s">
        <v>11746</v>
      </c>
      <c r="B10720" s="6" t="s">
        <v>47</v>
      </c>
      <c r="C10720" s="6" t="s">
        <v>458</v>
      </c>
      <c r="D10720" s="6" t="s">
        <v>413</v>
      </c>
      <c r="E10720" s="6" t="s">
        <v>2214</v>
      </c>
      <c r="F10720" s="10">
        <v>43531</v>
      </c>
      <c r="G10720" s="6">
        <v>1</v>
      </c>
      <c r="H10720" s="11">
        <f>VLOOKUP(B10720,[1]!Product_Data[#Data],4,0)</f>
        <v>1812</v>
      </c>
      <c r="I10720" s="11">
        <f>VLOOKUP(B10720,[1]!Product_Data[#Data],3,0)</f>
        <v>1305</v>
      </c>
      <c r="J10720" s="11">
        <f t="shared" si="1005"/>
        <v>1305</v>
      </c>
      <c r="K10720" s="11">
        <f t="shared" si="1006"/>
        <v>1812</v>
      </c>
      <c r="L10720" s="11">
        <f t="shared" si="1007"/>
        <v>507</v>
      </c>
      <c r="M10720" t="str">
        <f>VLOOKUP(C10720,[1]!Location_Data[#Data],2,0)</f>
        <v>Fontana</v>
      </c>
      <c r="N10720" t="str">
        <f>VLOOKUP(D10720,[1]!Salespeople_Data[#Data],2,0)</f>
        <v>Kenneth Bradley</v>
      </c>
      <c r="O10720" t="str">
        <f>VLOOKUP(E10720,[1]!Customer_Data[#Data],2,0)</f>
        <v>Nicholas West</v>
      </c>
      <c r="P10720" s="15">
        <f t="shared" si="1002"/>
        <v>5</v>
      </c>
      <c r="Q10720">
        <f t="shared" si="1003"/>
        <v>3</v>
      </c>
      <c r="R10720">
        <f t="shared" si="1004"/>
        <v>2019</v>
      </c>
    </row>
    <row r="10721" spans="1:18" x14ac:dyDescent="0.25">
      <c r="A10721" s="6" t="s">
        <v>11747</v>
      </c>
      <c r="B10721" s="6" t="s">
        <v>164</v>
      </c>
      <c r="C10721" s="6" t="s">
        <v>224</v>
      </c>
      <c r="D10721" s="6" t="s">
        <v>356</v>
      </c>
      <c r="E10721" s="6" t="s">
        <v>1758</v>
      </c>
      <c r="F10721" s="10">
        <v>43760</v>
      </c>
      <c r="G10721" s="6">
        <v>2</v>
      </c>
      <c r="H10721" s="11">
        <f>VLOOKUP(B10721,[1]!Product_Data[#Data],4,0)</f>
        <v>637</v>
      </c>
      <c r="I10721" s="11">
        <f>VLOOKUP(B10721,[1]!Product_Data[#Data],3,0)</f>
        <v>389</v>
      </c>
      <c r="J10721" s="11">
        <f t="shared" si="1005"/>
        <v>778</v>
      </c>
      <c r="K10721" s="11">
        <f t="shared" si="1006"/>
        <v>1274</v>
      </c>
      <c r="L10721" s="11">
        <f t="shared" si="1007"/>
        <v>496</v>
      </c>
      <c r="M10721" t="str">
        <f>VLOOKUP(C10721,[1]!Location_Data[#Data],2,0)</f>
        <v>Huntington Beach</v>
      </c>
      <c r="N10721" t="str">
        <f>VLOOKUP(D10721,[1]!Salespeople_Data[#Data],2,0)</f>
        <v>Jimmy Young</v>
      </c>
      <c r="O10721" t="str">
        <f>VLOOKUP(E10721,[1]!Customer_Data[#Data],2,0)</f>
        <v>Lawrence Kelly</v>
      </c>
      <c r="P10721" s="15">
        <f t="shared" si="1002"/>
        <v>3</v>
      </c>
      <c r="Q10721">
        <f t="shared" si="1003"/>
        <v>10</v>
      </c>
      <c r="R10721">
        <f t="shared" si="1004"/>
        <v>2019</v>
      </c>
    </row>
    <row r="10722" spans="1:18" x14ac:dyDescent="0.25">
      <c r="A10722" s="6" t="s">
        <v>11748</v>
      </c>
      <c r="B10722" s="6" t="s">
        <v>38</v>
      </c>
      <c r="C10722" s="6" t="s">
        <v>380</v>
      </c>
      <c r="D10722" s="6" t="s">
        <v>308</v>
      </c>
      <c r="E10722" s="6" t="s">
        <v>2346</v>
      </c>
      <c r="F10722" s="10">
        <v>43662</v>
      </c>
      <c r="G10722" s="6">
        <v>3</v>
      </c>
      <c r="H10722" s="11">
        <f>VLOOKUP(B10722,[1]!Product_Data[#Data],4,0)</f>
        <v>2283</v>
      </c>
      <c r="I10722" s="11">
        <f>VLOOKUP(B10722,[1]!Product_Data[#Data],3,0)</f>
        <v>1484</v>
      </c>
      <c r="J10722" s="11">
        <f t="shared" si="1005"/>
        <v>4452</v>
      </c>
      <c r="K10722" s="11">
        <f t="shared" si="1006"/>
        <v>6849</v>
      </c>
      <c r="L10722" s="11">
        <f t="shared" si="1007"/>
        <v>2397</v>
      </c>
      <c r="M10722" t="str">
        <f>VLOOKUP(C10722,[1]!Location_Data[#Data],2,0)</f>
        <v>Los Angeles</v>
      </c>
      <c r="N10722" t="str">
        <f>VLOOKUP(D10722,[1]!Salespeople_Data[#Data],2,0)</f>
        <v>Fred Robertson</v>
      </c>
      <c r="O10722" t="str">
        <f>VLOOKUP(E10722,[1]!Customer_Data[#Data],2,0)</f>
        <v>Matthew Nguyen</v>
      </c>
      <c r="P10722" s="15">
        <f t="shared" si="1002"/>
        <v>3</v>
      </c>
      <c r="Q10722">
        <f t="shared" si="1003"/>
        <v>7</v>
      </c>
      <c r="R10722">
        <f t="shared" si="1004"/>
        <v>2019</v>
      </c>
    </row>
    <row r="10723" spans="1:18" x14ac:dyDescent="0.25">
      <c r="A10723" s="6" t="s">
        <v>11749</v>
      </c>
      <c r="B10723" s="6" t="s">
        <v>668</v>
      </c>
      <c r="C10723" s="6" t="s">
        <v>149</v>
      </c>
      <c r="D10723" s="6" t="s">
        <v>87</v>
      </c>
      <c r="E10723" s="6" t="s">
        <v>1046</v>
      </c>
      <c r="F10723" s="10">
        <v>43751</v>
      </c>
      <c r="G10723" s="6">
        <v>3</v>
      </c>
      <c r="H10723" s="11">
        <f>VLOOKUP(B10723,[1]!Product_Data[#Data],4,0)</f>
        <v>181</v>
      </c>
      <c r="I10723" s="11">
        <f>VLOOKUP(B10723,[1]!Product_Data[#Data],3,0)</f>
        <v>130</v>
      </c>
      <c r="J10723" s="11">
        <f t="shared" si="1005"/>
        <v>390</v>
      </c>
      <c r="K10723" s="11">
        <f t="shared" si="1006"/>
        <v>543</v>
      </c>
      <c r="L10723" s="11">
        <f t="shared" si="1007"/>
        <v>153</v>
      </c>
      <c r="M10723" t="str">
        <f>VLOOKUP(C10723,[1]!Location_Data[#Data],2,0)</f>
        <v>Antioch</v>
      </c>
      <c r="N10723" t="str">
        <f>VLOOKUP(D10723,[1]!Salespeople_Data[#Data],2,0)</f>
        <v>Martin Perry</v>
      </c>
      <c r="O10723" t="str">
        <f>VLOOKUP(E10723,[1]!Customer_Data[#Data],2,0)</f>
        <v>Keith Stephens</v>
      </c>
      <c r="P10723" s="15">
        <f t="shared" si="1002"/>
        <v>1</v>
      </c>
      <c r="Q10723">
        <f t="shared" si="1003"/>
        <v>10</v>
      </c>
      <c r="R10723">
        <f t="shared" si="1004"/>
        <v>2019</v>
      </c>
    </row>
    <row r="10724" spans="1:18" x14ac:dyDescent="0.25">
      <c r="A10724" s="6" t="s">
        <v>11750</v>
      </c>
      <c r="B10724" s="6" t="s">
        <v>263</v>
      </c>
      <c r="C10724" s="6" t="s">
        <v>530</v>
      </c>
      <c r="D10724" s="6" t="s">
        <v>269</v>
      </c>
      <c r="E10724" s="6" t="s">
        <v>410</v>
      </c>
      <c r="F10724" s="10">
        <v>43577</v>
      </c>
      <c r="G10724" s="6">
        <v>2</v>
      </c>
      <c r="H10724" s="11">
        <f>VLOOKUP(B10724,[1]!Product_Data[#Data],4,0)</f>
        <v>378</v>
      </c>
      <c r="I10724" s="11">
        <f>VLOOKUP(B10724,[1]!Product_Data[#Data],3,0)</f>
        <v>291</v>
      </c>
      <c r="J10724" s="11">
        <f t="shared" si="1005"/>
        <v>582</v>
      </c>
      <c r="K10724" s="11">
        <f t="shared" si="1006"/>
        <v>756</v>
      </c>
      <c r="L10724" s="11">
        <f t="shared" si="1007"/>
        <v>174</v>
      </c>
      <c r="M10724" t="str">
        <f>VLOOKUP(C10724,[1]!Location_Data[#Data],2,0)</f>
        <v>San Buenaventura (Ventura)</v>
      </c>
      <c r="N10724" t="str">
        <f>VLOOKUP(D10724,[1]!Salespeople_Data[#Data],2,0)</f>
        <v>Kevin Butler</v>
      </c>
      <c r="O10724" t="str">
        <f>VLOOKUP(E10724,[1]!Customer_Data[#Data],2,0)</f>
        <v>Earl Phillips</v>
      </c>
      <c r="P10724" s="15">
        <f t="shared" si="1002"/>
        <v>2</v>
      </c>
      <c r="Q10724">
        <f t="shared" si="1003"/>
        <v>4</v>
      </c>
      <c r="R10724">
        <f t="shared" si="1004"/>
        <v>2019</v>
      </c>
    </row>
    <row r="10725" spans="1:18" x14ac:dyDescent="0.25">
      <c r="A10725" s="6" t="s">
        <v>11751</v>
      </c>
      <c r="B10725" s="6" t="s">
        <v>28</v>
      </c>
      <c r="C10725" s="6" t="s">
        <v>246</v>
      </c>
      <c r="D10725" s="6" t="s">
        <v>49</v>
      </c>
      <c r="E10725" s="6" t="s">
        <v>1425</v>
      </c>
      <c r="F10725" s="10">
        <v>43617</v>
      </c>
      <c r="G10725" s="6">
        <v>3</v>
      </c>
      <c r="H10725" s="11">
        <f>VLOOKUP(B10725,[1]!Product_Data[#Data],4,0)</f>
        <v>684</v>
      </c>
      <c r="I10725" s="11">
        <f>VLOOKUP(B10725,[1]!Product_Data[#Data],3,0)</f>
        <v>561</v>
      </c>
      <c r="J10725" s="11">
        <f t="shared" si="1005"/>
        <v>1683</v>
      </c>
      <c r="K10725" s="11">
        <f t="shared" si="1006"/>
        <v>2052</v>
      </c>
      <c r="L10725" s="11">
        <f t="shared" si="1007"/>
        <v>369</v>
      </c>
      <c r="M10725" t="str">
        <f>VLOOKUP(C10725,[1]!Location_Data[#Data],2,0)</f>
        <v>San Francisco</v>
      </c>
      <c r="N10725" t="str">
        <f>VLOOKUP(D10725,[1]!Salespeople_Data[#Data],2,0)</f>
        <v>Walter Cook</v>
      </c>
      <c r="O10725" t="str">
        <f>VLOOKUP(E10725,[1]!Customer_Data[#Data],2,0)</f>
        <v>Johnny Andrews</v>
      </c>
      <c r="P10725" s="15">
        <f t="shared" si="1002"/>
        <v>7</v>
      </c>
      <c r="Q10725">
        <f t="shared" si="1003"/>
        <v>6</v>
      </c>
      <c r="R10725">
        <f t="shared" si="1004"/>
        <v>2019</v>
      </c>
    </row>
    <row r="10726" spans="1:18" x14ac:dyDescent="0.25">
      <c r="A10726" s="6" t="s">
        <v>11752</v>
      </c>
      <c r="B10726" s="6" t="s">
        <v>210</v>
      </c>
      <c r="C10726" s="6" t="s">
        <v>530</v>
      </c>
      <c r="D10726" s="6" t="s">
        <v>136</v>
      </c>
      <c r="E10726" s="6" t="s">
        <v>217</v>
      </c>
      <c r="F10726" s="10">
        <v>43541</v>
      </c>
      <c r="G10726" s="6">
        <v>3</v>
      </c>
      <c r="H10726" s="11">
        <f>VLOOKUP(B10726,[1]!Product_Data[#Data],4,0)</f>
        <v>458</v>
      </c>
      <c r="I10726" s="11">
        <f>VLOOKUP(B10726,[1]!Product_Data[#Data],3,0)</f>
        <v>376</v>
      </c>
      <c r="J10726" s="11">
        <f t="shared" si="1005"/>
        <v>1128</v>
      </c>
      <c r="K10726" s="11">
        <f t="shared" si="1006"/>
        <v>1374</v>
      </c>
      <c r="L10726" s="11">
        <f t="shared" si="1007"/>
        <v>246</v>
      </c>
      <c r="M10726" t="str">
        <f>VLOOKUP(C10726,[1]!Location_Data[#Data],2,0)</f>
        <v>San Buenaventura (Ventura)</v>
      </c>
      <c r="N10726" t="str">
        <f>VLOOKUP(D10726,[1]!Salespeople_Data[#Data],2,0)</f>
        <v>Clarence Fox</v>
      </c>
      <c r="O10726" t="str">
        <f>VLOOKUP(E10726,[1]!Customer_Data[#Data],2,0)</f>
        <v>George Fowler</v>
      </c>
      <c r="P10726" s="15">
        <f t="shared" si="1002"/>
        <v>1</v>
      </c>
      <c r="Q10726">
        <f t="shared" si="1003"/>
        <v>3</v>
      </c>
      <c r="R10726">
        <f t="shared" si="1004"/>
        <v>2019</v>
      </c>
    </row>
    <row r="10727" spans="1:18" x14ac:dyDescent="0.25">
      <c r="A10727" s="6" t="s">
        <v>11753</v>
      </c>
      <c r="B10727" s="6" t="s">
        <v>155</v>
      </c>
      <c r="C10727" s="6" t="s">
        <v>156</v>
      </c>
      <c r="D10727" s="6" t="s">
        <v>87</v>
      </c>
      <c r="E10727" s="6" t="s">
        <v>3062</v>
      </c>
      <c r="F10727" s="10">
        <v>43494</v>
      </c>
      <c r="G10727" s="6">
        <v>1</v>
      </c>
      <c r="H10727" s="11">
        <f>VLOOKUP(B10727,[1]!Product_Data[#Data],4,0)</f>
        <v>1353</v>
      </c>
      <c r="I10727" s="11">
        <f>VLOOKUP(B10727,[1]!Product_Data[#Data],3,0)</f>
        <v>947</v>
      </c>
      <c r="J10727" s="11">
        <f t="shared" si="1005"/>
        <v>947</v>
      </c>
      <c r="K10727" s="11">
        <f t="shared" si="1006"/>
        <v>1353</v>
      </c>
      <c r="L10727" s="11">
        <f t="shared" si="1007"/>
        <v>406</v>
      </c>
      <c r="M10727" t="str">
        <f>VLOOKUP(C10727,[1]!Location_Data[#Data],2,0)</f>
        <v>Sacramento</v>
      </c>
      <c r="N10727" t="str">
        <f>VLOOKUP(D10727,[1]!Salespeople_Data[#Data],2,0)</f>
        <v>Martin Perry</v>
      </c>
      <c r="O10727" t="str">
        <f>VLOOKUP(E10727,[1]!Customer_Data[#Data],2,0)</f>
        <v>Jeremy Jenkins</v>
      </c>
      <c r="P10727" s="15">
        <f t="shared" si="1002"/>
        <v>3</v>
      </c>
      <c r="Q10727">
        <f t="shared" si="1003"/>
        <v>1</v>
      </c>
      <c r="R10727">
        <f t="shared" si="1004"/>
        <v>2019</v>
      </c>
    </row>
    <row r="10728" spans="1:18" x14ac:dyDescent="0.25">
      <c r="A10728" s="6" t="s">
        <v>11754</v>
      </c>
      <c r="B10728" s="6" t="s">
        <v>1149</v>
      </c>
      <c r="C10728" s="6" t="s">
        <v>246</v>
      </c>
      <c r="D10728" s="6" t="s">
        <v>250</v>
      </c>
      <c r="E10728" s="6" t="s">
        <v>281</v>
      </c>
      <c r="F10728" s="10">
        <v>43659</v>
      </c>
      <c r="G10728" s="6">
        <v>4</v>
      </c>
      <c r="H10728" s="11">
        <f>VLOOKUP(B10728,[1]!Product_Data[#Data],4,0)</f>
        <v>847</v>
      </c>
      <c r="I10728" s="11">
        <f>VLOOKUP(B10728,[1]!Product_Data[#Data],3,0)</f>
        <v>534</v>
      </c>
      <c r="J10728" s="11">
        <f t="shared" si="1005"/>
        <v>2136</v>
      </c>
      <c r="K10728" s="11">
        <f t="shared" si="1006"/>
        <v>3388</v>
      </c>
      <c r="L10728" s="11">
        <f t="shared" si="1007"/>
        <v>1252</v>
      </c>
      <c r="M10728" t="str">
        <f>VLOOKUP(C10728,[1]!Location_Data[#Data],2,0)</f>
        <v>San Francisco</v>
      </c>
      <c r="N10728" t="str">
        <f>VLOOKUP(D10728,[1]!Salespeople_Data[#Data],2,0)</f>
        <v>Martin Carr</v>
      </c>
      <c r="O10728" t="str">
        <f>VLOOKUP(E10728,[1]!Customer_Data[#Data],2,0)</f>
        <v>Joshua Hunt</v>
      </c>
      <c r="P10728" s="15">
        <f t="shared" si="1002"/>
        <v>7</v>
      </c>
      <c r="Q10728">
        <f t="shared" si="1003"/>
        <v>7</v>
      </c>
      <c r="R10728">
        <f t="shared" si="1004"/>
        <v>2019</v>
      </c>
    </row>
    <row r="10729" spans="1:18" x14ac:dyDescent="0.25">
      <c r="A10729" s="6" t="s">
        <v>11755</v>
      </c>
      <c r="B10729" s="6" t="s">
        <v>132</v>
      </c>
      <c r="C10729" s="6" t="s">
        <v>90</v>
      </c>
      <c r="D10729" s="6" t="s">
        <v>58</v>
      </c>
      <c r="E10729" s="6" t="s">
        <v>2182</v>
      </c>
      <c r="F10729" s="10">
        <v>43647</v>
      </c>
      <c r="G10729" s="6">
        <v>2</v>
      </c>
      <c r="H10729" s="11">
        <f>VLOOKUP(B10729,[1]!Product_Data[#Data],4,0)</f>
        <v>2091</v>
      </c>
      <c r="I10729" s="11">
        <f>VLOOKUP(B10729,[1]!Product_Data[#Data],3,0)</f>
        <v>1485</v>
      </c>
      <c r="J10729" s="11">
        <f t="shared" si="1005"/>
        <v>2970</v>
      </c>
      <c r="K10729" s="11">
        <f t="shared" si="1006"/>
        <v>4182</v>
      </c>
      <c r="L10729" s="11">
        <f t="shared" si="1007"/>
        <v>1212</v>
      </c>
      <c r="M10729" t="str">
        <f>VLOOKUP(C10729,[1]!Location_Data[#Data],2,0)</f>
        <v>Irvine</v>
      </c>
      <c r="N10729" t="str">
        <f>VLOOKUP(D10729,[1]!Salespeople_Data[#Data],2,0)</f>
        <v>Christopher Tucker</v>
      </c>
      <c r="O10729" t="str">
        <f>VLOOKUP(E10729,[1]!Customer_Data[#Data],2,0)</f>
        <v>Jeremy Vasquez</v>
      </c>
      <c r="P10729" s="15">
        <f t="shared" si="1002"/>
        <v>2</v>
      </c>
      <c r="Q10729">
        <f t="shared" si="1003"/>
        <v>7</v>
      </c>
      <c r="R10729">
        <f t="shared" si="1004"/>
        <v>2019</v>
      </c>
    </row>
    <row r="10730" spans="1:18" x14ac:dyDescent="0.25">
      <c r="A10730" s="6" t="s">
        <v>11756</v>
      </c>
      <c r="B10730" s="6" t="s">
        <v>235</v>
      </c>
      <c r="C10730" s="6" t="s">
        <v>57</v>
      </c>
      <c r="D10730" s="6" t="s">
        <v>87</v>
      </c>
      <c r="E10730" s="6" t="s">
        <v>1453</v>
      </c>
      <c r="F10730" s="10">
        <v>43696</v>
      </c>
      <c r="G10730" s="6">
        <v>1</v>
      </c>
      <c r="H10730" s="11">
        <f>VLOOKUP(B10730,[1]!Product_Data[#Data],4,0)</f>
        <v>1887</v>
      </c>
      <c r="I10730" s="11">
        <f>VLOOKUP(B10730,[1]!Product_Data[#Data],3,0)</f>
        <v>1378</v>
      </c>
      <c r="J10730" s="11">
        <f t="shared" si="1005"/>
        <v>1378</v>
      </c>
      <c r="K10730" s="11">
        <f t="shared" si="1006"/>
        <v>1887</v>
      </c>
      <c r="L10730" s="11">
        <f t="shared" si="1007"/>
        <v>509</v>
      </c>
      <c r="M10730" t="str">
        <f>VLOOKUP(C10730,[1]!Location_Data[#Data],2,0)</f>
        <v>Thousand Oaks</v>
      </c>
      <c r="N10730" t="str">
        <f>VLOOKUP(D10730,[1]!Salespeople_Data[#Data],2,0)</f>
        <v>Martin Perry</v>
      </c>
      <c r="O10730" t="str">
        <f>VLOOKUP(E10730,[1]!Customer_Data[#Data],2,0)</f>
        <v>Henry Stanley</v>
      </c>
      <c r="P10730" s="15">
        <f t="shared" si="1002"/>
        <v>2</v>
      </c>
      <c r="Q10730">
        <f t="shared" si="1003"/>
        <v>8</v>
      </c>
      <c r="R10730">
        <f t="shared" si="1004"/>
        <v>2019</v>
      </c>
    </row>
    <row r="10731" spans="1:18" x14ac:dyDescent="0.25">
      <c r="A10731" s="6" t="s">
        <v>11757</v>
      </c>
      <c r="B10731" s="6" t="s">
        <v>668</v>
      </c>
      <c r="C10731" s="6" t="s">
        <v>19</v>
      </c>
      <c r="D10731" s="6" t="s">
        <v>40</v>
      </c>
      <c r="E10731" s="6" t="s">
        <v>404</v>
      </c>
      <c r="F10731" s="10">
        <v>43753</v>
      </c>
      <c r="G10731" s="6">
        <v>1</v>
      </c>
      <c r="H10731" s="11">
        <f>VLOOKUP(B10731,[1]!Product_Data[#Data],4,0)</f>
        <v>181</v>
      </c>
      <c r="I10731" s="11">
        <f>VLOOKUP(B10731,[1]!Product_Data[#Data],3,0)</f>
        <v>130</v>
      </c>
      <c r="J10731" s="11">
        <f t="shared" si="1005"/>
        <v>130</v>
      </c>
      <c r="K10731" s="11">
        <f t="shared" si="1006"/>
        <v>181</v>
      </c>
      <c r="L10731" s="11">
        <f t="shared" si="1007"/>
        <v>51</v>
      </c>
      <c r="M10731" t="str">
        <f>VLOOKUP(C10731,[1]!Location_Data[#Data],2,0)</f>
        <v>Berkeley</v>
      </c>
      <c r="N10731" t="str">
        <f>VLOOKUP(D10731,[1]!Salespeople_Data[#Data],2,0)</f>
        <v>Brian Hansen</v>
      </c>
      <c r="O10731" t="str">
        <f>VLOOKUP(E10731,[1]!Customer_Data[#Data],2,0)</f>
        <v>Bruce Morrison</v>
      </c>
      <c r="P10731" s="15">
        <f t="shared" si="1002"/>
        <v>3</v>
      </c>
      <c r="Q10731">
        <f t="shared" si="1003"/>
        <v>10</v>
      </c>
      <c r="R10731">
        <f t="shared" si="1004"/>
        <v>2019</v>
      </c>
    </row>
    <row r="10732" spans="1:18" x14ac:dyDescent="0.25">
      <c r="A10732" s="6" t="s">
        <v>11758</v>
      </c>
      <c r="B10732" s="6" t="s">
        <v>33</v>
      </c>
      <c r="C10732" s="6" t="s">
        <v>355</v>
      </c>
      <c r="D10732" s="6" t="s">
        <v>356</v>
      </c>
      <c r="E10732" s="6" t="s">
        <v>1189</v>
      </c>
      <c r="F10732" s="10">
        <v>43506</v>
      </c>
      <c r="G10732" s="6">
        <v>2</v>
      </c>
      <c r="H10732" s="11">
        <f>VLOOKUP(B10732,[1]!Product_Data[#Data],4,0)</f>
        <v>1582</v>
      </c>
      <c r="I10732" s="11">
        <f>VLOOKUP(B10732,[1]!Product_Data[#Data],3,0)</f>
        <v>1234</v>
      </c>
      <c r="J10732" s="11">
        <f t="shared" si="1005"/>
        <v>2468</v>
      </c>
      <c r="K10732" s="11">
        <f t="shared" si="1006"/>
        <v>3164</v>
      </c>
      <c r="L10732" s="11">
        <f t="shared" si="1007"/>
        <v>696</v>
      </c>
      <c r="M10732" t="str">
        <f>VLOOKUP(C10732,[1]!Location_Data[#Data],2,0)</f>
        <v>Burbank</v>
      </c>
      <c r="N10732" t="str">
        <f>VLOOKUP(D10732,[1]!Salespeople_Data[#Data],2,0)</f>
        <v>Jimmy Young</v>
      </c>
      <c r="O10732" t="str">
        <f>VLOOKUP(E10732,[1]!Customer_Data[#Data],2,0)</f>
        <v>Billy Nelson</v>
      </c>
      <c r="P10732" s="15">
        <f t="shared" si="1002"/>
        <v>1</v>
      </c>
      <c r="Q10732">
        <f t="shared" si="1003"/>
        <v>2</v>
      </c>
      <c r="R10732">
        <f t="shared" si="1004"/>
        <v>2019</v>
      </c>
    </row>
    <row r="10733" spans="1:18" x14ac:dyDescent="0.25">
      <c r="A10733" s="6" t="s">
        <v>11759</v>
      </c>
      <c r="B10733" s="6" t="s">
        <v>8</v>
      </c>
      <c r="C10733" s="6" t="s">
        <v>190</v>
      </c>
      <c r="D10733" s="6" t="s">
        <v>25</v>
      </c>
      <c r="E10733" s="6" t="s">
        <v>1111</v>
      </c>
      <c r="F10733" s="10">
        <v>43474</v>
      </c>
      <c r="G10733" s="6">
        <v>1</v>
      </c>
      <c r="H10733" s="11">
        <f>VLOOKUP(B10733,[1]!Product_Data[#Data],4,0)</f>
        <v>1522</v>
      </c>
      <c r="I10733" s="11">
        <f>VLOOKUP(B10733,[1]!Product_Data[#Data],3,0)</f>
        <v>791</v>
      </c>
      <c r="J10733" s="11">
        <f t="shared" si="1005"/>
        <v>791</v>
      </c>
      <c r="K10733" s="11">
        <f t="shared" si="1006"/>
        <v>1522</v>
      </c>
      <c r="L10733" s="11">
        <f t="shared" si="1007"/>
        <v>731</v>
      </c>
      <c r="M10733" t="str">
        <f>VLOOKUP(C10733,[1]!Location_Data[#Data],2,0)</f>
        <v>Oakland</v>
      </c>
      <c r="N10733" t="str">
        <f>VLOOKUP(D10733,[1]!Salespeople_Data[#Data],2,0)</f>
        <v>Brian Davis</v>
      </c>
      <c r="O10733" t="str">
        <f>VLOOKUP(E10733,[1]!Customer_Data[#Data],2,0)</f>
        <v>Benjamin Carpenter</v>
      </c>
      <c r="P10733" s="15">
        <f t="shared" si="1002"/>
        <v>4</v>
      </c>
      <c r="Q10733">
        <f t="shared" si="1003"/>
        <v>1</v>
      </c>
      <c r="R10733">
        <f t="shared" si="1004"/>
        <v>2019</v>
      </c>
    </row>
    <row r="10734" spans="1:18" x14ac:dyDescent="0.25">
      <c r="A10734" s="6" t="s">
        <v>11760</v>
      </c>
      <c r="B10734" s="6" t="s">
        <v>168</v>
      </c>
      <c r="C10734" s="6" t="s">
        <v>95</v>
      </c>
      <c r="D10734" s="6" t="s">
        <v>141</v>
      </c>
      <c r="E10734" s="6" t="s">
        <v>3226</v>
      </c>
      <c r="F10734" s="10">
        <v>43815</v>
      </c>
      <c r="G10734" s="6">
        <v>2</v>
      </c>
      <c r="H10734" s="11">
        <f>VLOOKUP(B10734,[1]!Product_Data[#Data],4,0)</f>
        <v>112</v>
      </c>
      <c r="I10734" s="11">
        <f>VLOOKUP(B10734,[1]!Product_Data[#Data],3,0)</f>
        <v>90</v>
      </c>
      <c r="J10734" s="11">
        <f t="shared" si="1005"/>
        <v>180</v>
      </c>
      <c r="K10734" s="11">
        <f t="shared" si="1006"/>
        <v>224</v>
      </c>
      <c r="L10734" s="11">
        <f t="shared" si="1007"/>
        <v>44</v>
      </c>
      <c r="M10734" t="str">
        <f>VLOOKUP(C10734,[1]!Location_Data[#Data],2,0)</f>
        <v>Fullerton</v>
      </c>
      <c r="N10734" t="str">
        <f>VLOOKUP(D10734,[1]!Salespeople_Data[#Data],2,0)</f>
        <v>Arthur Mccoy</v>
      </c>
      <c r="O10734" t="str">
        <f>VLOOKUP(E10734,[1]!Customer_Data[#Data],2,0)</f>
        <v>Alan Thomas</v>
      </c>
      <c r="P10734" s="15">
        <f t="shared" si="1002"/>
        <v>2</v>
      </c>
      <c r="Q10734">
        <f t="shared" si="1003"/>
        <v>12</v>
      </c>
      <c r="R10734">
        <f t="shared" si="1004"/>
        <v>2019</v>
      </c>
    </row>
    <row r="10735" spans="1:18" x14ac:dyDescent="0.25">
      <c r="A10735" s="6" t="s">
        <v>11761</v>
      </c>
      <c r="B10735" s="6" t="s">
        <v>267</v>
      </c>
      <c r="C10735" s="6" t="s">
        <v>242</v>
      </c>
      <c r="D10735" s="6" t="s">
        <v>225</v>
      </c>
      <c r="E10735" s="6" t="s">
        <v>1544</v>
      </c>
      <c r="F10735" s="10">
        <v>43485</v>
      </c>
      <c r="G10735" s="6">
        <v>1</v>
      </c>
      <c r="H10735" s="11">
        <f>VLOOKUP(B10735,[1]!Product_Data[#Data],4,0)</f>
        <v>400</v>
      </c>
      <c r="I10735" s="11">
        <f>VLOOKUP(B10735,[1]!Product_Data[#Data],3,0)</f>
        <v>208</v>
      </c>
      <c r="J10735" s="11">
        <f t="shared" si="1005"/>
        <v>208</v>
      </c>
      <c r="K10735" s="11">
        <f t="shared" si="1006"/>
        <v>400</v>
      </c>
      <c r="L10735" s="11">
        <f t="shared" si="1007"/>
        <v>192</v>
      </c>
      <c r="M10735" t="str">
        <f>VLOOKUP(C10735,[1]!Location_Data[#Data],2,0)</f>
        <v>Downey</v>
      </c>
      <c r="N10735" t="str">
        <f>VLOOKUP(D10735,[1]!Salespeople_Data[#Data],2,0)</f>
        <v>Andrew Bowman</v>
      </c>
      <c r="O10735" t="str">
        <f>VLOOKUP(E10735,[1]!Customer_Data[#Data],2,0)</f>
        <v>Shawn Wallace</v>
      </c>
      <c r="P10735" s="15">
        <f t="shared" si="1002"/>
        <v>1</v>
      </c>
      <c r="Q10735">
        <f t="shared" si="1003"/>
        <v>1</v>
      </c>
      <c r="R10735">
        <f t="shared" si="1004"/>
        <v>2019</v>
      </c>
    </row>
    <row r="10736" spans="1:18" x14ac:dyDescent="0.25">
      <c r="A10736" s="6" t="s">
        <v>11762</v>
      </c>
      <c r="B10736" s="6" t="s">
        <v>18</v>
      </c>
      <c r="C10736" s="6" t="s">
        <v>74</v>
      </c>
      <c r="D10736" s="6" t="s">
        <v>250</v>
      </c>
      <c r="E10736" s="6" t="s">
        <v>1102</v>
      </c>
      <c r="F10736" s="10">
        <v>43691</v>
      </c>
      <c r="G10736" s="6">
        <v>2</v>
      </c>
      <c r="H10736" s="11">
        <f>VLOOKUP(B10736,[1]!Product_Data[#Data],4,0)</f>
        <v>880</v>
      </c>
      <c r="I10736" s="11">
        <f>VLOOKUP(B10736,[1]!Product_Data[#Data],3,0)</f>
        <v>634</v>
      </c>
      <c r="J10736" s="11">
        <f t="shared" si="1005"/>
        <v>1268</v>
      </c>
      <c r="K10736" s="11">
        <f t="shared" si="1006"/>
        <v>1760</v>
      </c>
      <c r="L10736" s="11">
        <f t="shared" si="1007"/>
        <v>492</v>
      </c>
      <c r="M10736" t="str">
        <f>VLOOKUP(C10736,[1]!Location_Data[#Data],2,0)</f>
        <v>West Covina</v>
      </c>
      <c r="N10736" t="str">
        <f>VLOOKUP(D10736,[1]!Salespeople_Data[#Data],2,0)</f>
        <v>Martin Carr</v>
      </c>
      <c r="O10736" t="str">
        <f>VLOOKUP(E10736,[1]!Customer_Data[#Data],2,0)</f>
        <v>Brian Taylor</v>
      </c>
      <c r="P10736" s="15">
        <f t="shared" si="1002"/>
        <v>4</v>
      </c>
      <c r="Q10736">
        <f t="shared" si="1003"/>
        <v>8</v>
      </c>
      <c r="R10736">
        <f t="shared" si="1004"/>
        <v>2019</v>
      </c>
    </row>
    <row r="10737" spans="1:18" x14ac:dyDescent="0.25">
      <c r="A10737" s="6" t="s">
        <v>11763</v>
      </c>
      <c r="B10737" s="6" t="s">
        <v>94</v>
      </c>
      <c r="C10737" s="6" t="s">
        <v>268</v>
      </c>
      <c r="D10737" s="6" t="s">
        <v>71</v>
      </c>
      <c r="E10737" s="6" t="s">
        <v>533</v>
      </c>
      <c r="F10737" s="10">
        <v>43732</v>
      </c>
      <c r="G10737" s="6">
        <v>3</v>
      </c>
      <c r="H10737" s="11">
        <f>VLOOKUP(B10737,[1]!Product_Data[#Data],4,0)</f>
        <v>1639</v>
      </c>
      <c r="I10737" s="11">
        <f>VLOOKUP(B10737,[1]!Product_Data[#Data],3,0)</f>
        <v>1295</v>
      </c>
      <c r="J10737" s="11">
        <f t="shared" si="1005"/>
        <v>3885</v>
      </c>
      <c r="K10737" s="11">
        <f t="shared" si="1006"/>
        <v>4917</v>
      </c>
      <c r="L10737" s="11">
        <f t="shared" si="1007"/>
        <v>1032</v>
      </c>
      <c r="M10737" t="str">
        <f>VLOOKUP(C10737,[1]!Location_Data[#Data],2,0)</f>
        <v>Murrieta</v>
      </c>
      <c r="N10737" t="str">
        <f>VLOOKUP(D10737,[1]!Salespeople_Data[#Data],2,0)</f>
        <v>Gary Rodriguez</v>
      </c>
      <c r="O10737" t="str">
        <f>VLOOKUP(E10737,[1]!Customer_Data[#Data],2,0)</f>
        <v>Kenneth Marshall</v>
      </c>
      <c r="P10737" s="15">
        <f t="shared" si="1002"/>
        <v>3</v>
      </c>
      <c r="Q10737">
        <f t="shared" si="1003"/>
        <v>9</v>
      </c>
      <c r="R10737">
        <f t="shared" si="1004"/>
        <v>2019</v>
      </c>
    </row>
    <row r="10738" spans="1:18" x14ac:dyDescent="0.25">
      <c r="A10738" s="6" t="s">
        <v>11764</v>
      </c>
      <c r="B10738" s="6" t="s">
        <v>194</v>
      </c>
      <c r="C10738" s="6" t="s">
        <v>9</v>
      </c>
      <c r="D10738" s="6" t="s">
        <v>257</v>
      </c>
      <c r="E10738" s="6" t="s">
        <v>1592</v>
      </c>
      <c r="F10738" s="10">
        <v>43767</v>
      </c>
      <c r="G10738" s="6">
        <v>1</v>
      </c>
      <c r="H10738" s="11">
        <f>VLOOKUP(B10738,[1]!Product_Data[#Data],4,0)</f>
        <v>1278</v>
      </c>
      <c r="I10738" s="11">
        <f>VLOOKUP(B10738,[1]!Product_Data[#Data],3,0)</f>
        <v>665</v>
      </c>
      <c r="J10738" s="11">
        <f t="shared" si="1005"/>
        <v>665</v>
      </c>
      <c r="K10738" s="11">
        <f t="shared" si="1006"/>
        <v>1278</v>
      </c>
      <c r="L10738" s="11">
        <f t="shared" si="1007"/>
        <v>613</v>
      </c>
      <c r="M10738" t="str">
        <f>VLOOKUP(C10738,[1]!Location_Data[#Data],2,0)</f>
        <v>San Mateo</v>
      </c>
      <c r="N10738" t="str">
        <f>VLOOKUP(D10738,[1]!Salespeople_Data[#Data],2,0)</f>
        <v>Jerry Perry</v>
      </c>
      <c r="O10738" t="str">
        <f>VLOOKUP(E10738,[1]!Customer_Data[#Data],2,0)</f>
        <v>James Castillo</v>
      </c>
      <c r="P10738" s="15">
        <f t="shared" si="1002"/>
        <v>3</v>
      </c>
      <c r="Q10738">
        <f t="shared" si="1003"/>
        <v>10</v>
      </c>
      <c r="R10738">
        <f t="shared" si="1004"/>
        <v>2019</v>
      </c>
    </row>
    <row r="10739" spans="1:18" x14ac:dyDescent="0.25">
      <c r="A10739" s="6" t="s">
        <v>11765</v>
      </c>
      <c r="B10739" s="6" t="s">
        <v>431</v>
      </c>
      <c r="C10739" s="6" t="s">
        <v>450</v>
      </c>
      <c r="D10739" s="6" t="s">
        <v>212</v>
      </c>
      <c r="E10739" s="6" t="s">
        <v>734</v>
      </c>
      <c r="F10739" s="10">
        <v>43542</v>
      </c>
      <c r="G10739" s="6">
        <v>1</v>
      </c>
      <c r="H10739" s="11">
        <f>VLOOKUP(B10739,[1]!Product_Data[#Data],4,0)</f>
        <v>290</v>
      </c>
      <c r="I10739" s="11">
        <f>VLOOKUP(B10739,[1]!Product_Data[#Data],3,0)</f>
        <v>200</v>
      </c>
      <c r="J10739" s="11">
        <f t="shared" si="1005"/>
        <v>200</v>
      </c>
      <c r="K10739" s="11">
        <f t="shared" si="1006"/>
        <v>290</v>
      </c>
      <c r="L10739" s="11">
        <f t="shared" si="1007"/>
        <v>90</v>
      </c>
      <c r="M10739" t="str">
        <f>VLOOKUP(C10739,[1]!Location_Data[#Data],2,0)</f>
        <v>Simi Valley</v>
      </c>
      <c r="N10739" t="str">
        <f>VLOOKUP(D10739,[1]!Salespeople_Data[#Data],2,0)</f>
        <v>Ronald Reed</v>
      </c>
      <c r="O10739" t="str">
        <f>VLOOKUP(E10739,[1]!Customer_Data[#Data],2,0)</f>
        <v>Henry Kelley</v>
      </c>
      <c r="P10739" s="15">
        <f t="shared" si="1002"/>
        <v>2</v>
      </c>
      <c r="Q10739">
        <f t="shared" si="1003"/>
        <v>3</v>
      </c>
      <c r="R10739">
        <f t="shared" si="1004"/>
        <v>2019</v>
      </c>
    </row>
    <row r="10740" spans="1:18" x14ac:dyDescent="0.25">
      <c r="A10740" s="6" t="s">
        <v>11766</v>
      </c>
      <c r="B10740" s="6" t="s">
        <v>69</v>
      </c>
      <c r="C10740" s="6" t="s">
        <v>105</v>
      </c>
      <c r="D10740" s="6" t="s">
        <v>35</v>
      </c>
      <c r="E10740" s="6" t="s">
        <v>265</v>
      </c>
      <c r="F10740" s="10">
        <v>43539</v>
      </c>
      <c r="G10740" s="6">
        <v>1</v>
      </c>
      <c r="H10740" s="11">
        <f>VLOOKUP(B10740,[1]!Product_Data[#Data],4,0)</f>
        <v>1351</v>
      </c>
      <c r="I10740" s="11">
        <f>VLOOKUP(B10740,[1]!Product_Data[#Data],3,0)</f>
        <v>1108</v>
      </c>
      <c r="J10740" s="11">
        <f t="shared" si="1005"/>
        <v>1108</v>
      </c>
      <c r="K10740" s="11">
        <f t="shared" si="1006"/>
        <v>1351</v>
      </c>
      <c r="L10740" s="11">
        <f t="shared" si="1007"/>
        <v>243</v>
      </c>
      <c r="M10740" t="str">
        <f>VLOOKUP(C10740,[1]!Location_Data[#Data],2,0)</f>
        <v>Daly City</v>
      </c>
      <c r="N10740" t="str">
        <f>VLOOKUP(D10740,[1]!Salespeople_Data[#Data],2,0)</f>
        <v>Charles Harper</v>
      </c>
      <c r="O10740" t="str">
        <f>VLOOKUP(E10740,[1]!Customer_Data[#Data],2,0)</f>
        <v>Stephen Greene</v>
      </c>
      <c r="P10740" s="15">
        <f t="shared" si="1002"/>
        <v>6</v>
      </c>
      <c r="Q10740">
        <f t="shared" si="1003"/>
        <v>3</v>
      </c>
      <c r="R10740">
        <f t="shared" si="1004"/>
        <v>2019</v>
      </c>
    </row>
    <row r="10741" spans="1:18" x14ac:dyDescent="0.25">
      <c r="A10741" s="6" t="s">
        <v>11767</v>
      </c>
      <c r="B10741" s="6" t="s">
        <v>33</v>
      </c>
      <c r="C10741" s="6" t="s">
        <v>204</v>
      </c>
      <c r="D10741" s="6" t="s">
        <v>80</v>
      </c>
      <c r="E10741" s="6" t="s">
        <v>1116</v>
      </c>
      <c r="F10741" s="10">
        <v>43731</v>
      </c>
      <c r="G10741" s="6">
        <v>1</v>
      </c>
      <c r="H10741" s="11">
        <f>VLOOKUP(B10741,[1]!Product_Data[#Data],4,0)</f>
        <v>1582</v>
      </c>
      <c r="I10741" s="11">
        <f>VLOOKUP(B10741,[1]!Product_Data[#Data],3,0)</f>
        <v>1234</v>
      </c>
      <c r="J10741" s="11">
        <f t="shared" si="1005"/>
        <v>1234</v>
      </c>
      <c r="K10741" s="11">
        <f t="shared" si="1006"/>
        <v>1582</v>
      </c>
      <c r="L10741" s="11">
        <f t="shared" si="1007"/>
        <v>348</v>
      </c>
      <c r="M10741" t="str">
        <f>VLOOKUP(C10741,[1]!Location_Data[#Data],2,0)</f>
        <v>Corona</v>
      </c>
      <c r="N10741" t="str">
        <f>VLOOKUP(D10741,[1]!Salespeople_Data[#Data],2,0)</f>
        <v>Henry Nelson</v>
      </c>
      <c r="O10741" t="str">
        <f>VLOOKUP(E10741,[1]!Customer_Data[#Data],2,0)</f>
        <v>Christopher Kim</v>
      </c>
      <c r="P10741" s="15">
        <f t="shared" si="1002"/>
        <v>2</v>
      </c>
      <c r="Q10741">
        <f t="shared" si="1003"/>
        <v>9</v>
      </c>
      <c r="R10741">
        <f t="shared" si="1004"/>
        <v>2019</v>
      </c>
    </row>
    <row r="10742" spans="1:18" x14ac:dyDescent="0.25">
      <c r="A10742" s="6" t="s">
        <v>11768</v>
      </c>
      <c r="B10742" s="6" t="s">
        <v>168</v>
      </c>
      <c r="C10742" s="6" t="s">
        <v>100</v>
      </c>
      <c r="D10742" s="6" t="s">
        <v>212</v>
      </c>
      <c r="E10742" s="6" t="s">
        <v>2330</v>
      </c>
      <c r="F10742" s="10">
        <v>43597</v>
      </c>
      <c r="G10742" s="6">
        <v>4</v>
      </c>
      <c r="H10742" s="11">
        <f>VLOOKUP(B10742,[1]!Product_Data[#Data],4,0)</f>
        <v>112</v>
      </c>
      <c r="I10742" s="11">
        <f>VLOOKUP(B10742,[1]!Product_Data[#Data],3,0)</f>
        <v>90</v>
      </c>
      <c r="J10742" s="11">
        <f t="shared" si="1005"/>
        <v>360</v>
      </c>
      <c r="K10742" s="11">
        <f t="shared" si="1006"/>
        <v>448</v>
      </c>
      <c r="L10742" s="11">
        <f t="shared" si="1007"/>
        <v>88</v>
      </c>
      <c r="M10742" t="str">
        <f>VLOOKUP(C10742,[1]!Location_Data[#Data],2,0)</f>
        <v>Victorville</v>
      </c>
      <c r="N10742" t="str">
        <f>VLOOKUP(D10742,[1]!Salespeople_Data[#Data],2,0)</f>
        <v>Ronald Reed</v>
      </c>
      <c r="O10742" t="str">
        <f>VLOOKUP(E10742,[1]!Customer_Data[#Data],2,0)</f>
        <v>Bobby Hughes</v>
      </c>
      <c r="P10742" s="15">
        <f t="shared" si="1002"/>
        <v>1</v>
      </c>
      <c r="Q10742">
        <f t="shared" si="1003"/>
        <v>5</v>
      </c>
      <c r="R10742">
        <f t="shared" si="1004"/>
        <v>2019</v>
      </c>
    </row>
    <row r="10743" spans="1:18" x14ac:dyDescent="0.25">
      <c r="A10743" s="6" t="s">
        <v>11769</v>
      </c>
      <c r="B10743" s="6" t="s">
        <v>400</v>
      </c>
      <c r="C10743" s="6" t="s">
        <v>149</v>
      </c>
      <c r="D10743" s="6" t="s">
        <v>264</v>
      </c>
      <c r="E10743" s="6" t="s">
        <v>240</v>
      </c>
      <c r="F10743" s="10">
        <v>43812</v>
      </c>
      <c r="G10743" s="6">
        <v>1</v>
      </c>
      <c r="H10743" s="11">
        <f>VLOOKUP(B10743,[1]!Product_Data[#Data],4,0)</f>
        <v>886</v>
      </c>
      <c r="I10743" s="11">
        <f>VLOOKUP(B10743,[1]!Product_Data[#Data],3,0)</f>
        <v>478</v>
      </c>
      <c r="J10743" s="11">
        <f t="shared" si="1005"/>
        <v>478</v>
      </c>
      <c r="K10743" s="11">
        <f t="shared" si="1006"/>
        <v>886</v>
      </c>
      <c r="L10743" s="11">
        <f t="shared" si="1007"/>
        <v>408</v>
      </c>
      <c r="M10743" t="str">
        <f>VLOOKUP(C10743,[1]!Location_Data[#Data],2,0)</f>
        <v>Antioch</v>
      </c>
      <c r="N10743" t="str">
        <f>VLOOKUP(D10743,[1]!Salespeople_Data[#Data],2,0)</f>
        <v>Ernest Wheeler</v>
      </c>
      <c r="O10743" t="str">
        <f>VLOOKUP(E10743,[1]!Customer_Data[#Data],2,0)</f>
        <v>Jack Stevens</v>
      </c>
      <c r="P10743" s="15">
        <f t="shared" si="1002"/>
        <v>6</v>
      </c>
      <c r="Q10743">
        <f t="shared" si="1003"/>
        <v>12</v>
      </c>
      <c r="R10743">
        <f t="shared" si="1004"/>
        <v>2019</v>
      </c>
    </row>
    <row r="10744" spans="1:18" x14ac:dyDescent="0.25">
      <c r="A10744" s="6" t="s">
        <v>11770</v>
      </c>
      <c r="B10744" s="6" t="s">
        <v>109</v>
      </c>
      <c r="C10744" s="6" t="s">
        <v>527</v>
      </c>
      <c r="D10744" s="6" t="s">
        <v>75</v>
      </c>
      <c r="E10744" s="6" t="s">
        <v>3134</v>
      </c>
      <c r="F10744" s="10">
        <v>43538</v>
      </c>
      <c r="G10744" s="6">
        <v>1</v>
      </c>
      <c r="H10744" s="11">
        <f>VLOOKUP(B10744,[1]!Product_Data[#Data],4,0)</f>
        <v>1783</v>
      </c>
      <c r="I10744" s="11">
        <f>VLOOKUP(B10744,[1]!Product_Data[#Data],3,0)</f>
        <v>1230</v>
      </c>
      <c r="J10744" s="11">
        <f t="shared" si="1005"/>
        <v>1230</v>
      </c>
      <c r="K10744" s="11">
        <f t="shared" si="1006"/>
        <v>1783</v>
      </c>
      <c r="L10744" s="11">
        <f t="shared" si="1007"/>
        <v>553</v>
      </c>
      <c r="M10744" t="str">
        <f>VLOOKUP(C10744,[1]!Location_Data[#Data],2,0)</f>
        <v>Stockton</v>
      </c>
      <c r="N10744" t="str">
        <f>VLOOKUP(D10744,[1]!Salespeople_Data[#Data],2,0)</f>
        <v>Roger Robertson</v>
      </c>
      <c r="O10744" t="str">
        <f>VLOOKUP(E10744,[1]!Customer_Data[#Data],2,0)</f>
        <v>Juan Hunt</v>
      </c>
      <c r="P10744" s="15">
        <f t="shared" si="1002"/>
        <v>5</v>
      </c>
      <c r="Q10744">
        <f t="shared" si="1003"/>
        <v>3</v>
      </c>
      <c r="R10744">
        <f t="shared" si="1004"/>
        <v>2019</v>
      </c>
    </row>
    <row r="10745" spans="1:18" x14ac:dyDescent="0.25">
      <c r="A10745" s="6" t="s">
        <v>11771</v>
      </c>
      <c r="B10745" s="6" t="s">
        <v>652</v>
      </c>
      <c r="C10745" s="6" t="s">
        <v>436</v>
      </c>
      <c r="D10745" s="6" t="s">
        <v>116</v>
      </c>
      <c r="E10745" s="6" t="s">
        <v>2124</v>
      </c>
      <c r="F10745" s="10">
        <v>43505</v>
      </c>
      <c r="G10745" s="6">
        <v>1</v>
      </c>
      <c r="H10745" s="11">
        <f>VLOOKUP(B10745,[1]!Product_Data[#Data],4,0)</f>
        <v>217</v>
      </c>
      <c r="I10745" s="11">
        <f>VLOOKUP(B10745,[1]!Product_Data[#Data],3,0)</f>
        <v>171</v>
      </c>
      <c r="J10745" s="11">
        <f t="shared" si="1005"/>
        <v>171</v>
      </c>
      <c r="K10745" s="11">
        <f t="shared" si="1006"/>
        <v>217</v>
      </c>
      <c r="L10745" s="11">
        <f t="shared" si="1007"/>
        <v>46</v>
      </c>
      <c r="M10745" t="str">
        <f>VLOOKUP(C10745,[1]!Location_Data[#Data],2,0)</f>
        <v>Jurupa Valley</v>
      </c>
      <c r="N10745" t="str">
        <f>VLOOKUP(D10745,[1]!Salespeople_Data[#Data],2,0)</f>
        <v>Roger Ramos</v>
      </c>
      <c r="O10745" t="str">
        <f>VLOOKUP(E10745,[1]!Customer_Data[#Data],2,0)</f>
        <v>Frank Schmidt</v>
      </c>
      <c r="P10745" s="15">
        <f t="shared" si="1002"/>
        <v>7</v>
      </c>
      <c r="Q10745">
        <f t="shared" si="1003"/>
        <v>2</v>
      </c>
      <c r="R10745">
        <f t="shared" si="1004"/>
        <v>2019</v>
      </c>
    </row>
    <row r="10746" spans="1:18" x14ac:dyDescent="0.25">
      <c r="A10746" s="6" t="s">
        <v>11772</v>
      </c>
      <c r="B10746" s="6" t="s">
        <v>252</v>
      </c>
      <c r="C10746" s="6" t="s">
        <v>436</v>
      </c>
      <c r="D10746" s="6" t="s">
        <v>20</v>
      </c>
      <c r="E10746" s="6" t="s">
        <v>689</v>
      </c>
      <c r="F10746" s="10">
        <v>43642</v>
      </c>
      <c r="G10746" s="6">
        <v>2</v>
      </c>
      <c r="H10746" s="11">
        <f>VLOOKUP(B10746,[1]!Product_Data[#Data],4,0)</f>
        <v>1899</v>
      </c>
      <c r="I10746" s="11">
        <f>VLOOKUP(B10746,[1]!Product_Data[#Data],3,0)</f>
        <v>1044</v>
      </c>
      <c r="J10746" s="11">
        <f t="shared" si="1005"/>
        <v>2088</v>
      </c>
      <c r="K10746" s="11">
        <f t="shared" si="1006"/>
        <v>3798</v>
      </c>
      <c r="L10746" s="11">
        <f t="shared" si="1007"/>
        <v>1710</v>
      </c>
      <c r="M10746" t="str">
        <f>VLOOKUP(C10746,[1]!Location_Data[#Data],2,0)</f>
        <v>Jurupa Valley</v>
      </c>
      <c r="N10746" t="str">
        <f>VLOOKUP(D10746,[1]!Salespeople_Data[#Data],2,0)</f>
        <v>Joshua Cook</v>
      </c>
      <c r="O10746" t="str">
        <f>VLOOKUP(E10746,[1]!Customer_Data[#Data],2,0)</f>
        <v>Phillip Carpenter</v>
      </c>
      <c r="P10746" s="15">
        <f t="shared" si="1002"/>
        <v>4</v>
      </c>
      <c r="Q10746">
        <f t="shared" si="1003"/>
        <v>6</v>
      </c>
      <c r="R10746">
        <f t="shared" si="1004"/>
        <v>2019</v>
      </c>
    </row>
    <row r="10747" spans="1:18" x14ac:dyDescent="0.25">
      <c r="A10747" s="6" t="s">
        <v>11773</v>
      </c>
      <c r="B10747" s="6" t="s">
        <v>114</v>
      </c>
      <c r="C10747" s="6" t="s">
        <v>100</v>
      </c>
      <c r="D10747" s="6" t="s">
        <v>35</v>
      </c>
      <c r="E10747" s="6" t="s">
        <v>1313</v>
      </c>
      <c r="F10747" s="10">
        <v>43530</v>
      </c>
      <c r="G10747" s="6">
        <v>2</v>
      </c>
      <c r="H10747" s="11">
        <f>VLOOKUP(B10747,[1]!Product_Data[#Data],4,0)</f>
        <v>545</v>
      </c>
      <c r="I10747" s="11">
        <f>VLOOKUP(B10747,[1]!Product_Data[#Data],3,0)</f>
        <v>425</v>
      </c>
      <c r="J10747" s="11">
        <f t="shared" si="1005"/>
        <v>850</v>
      </c>
      <c r="K10747" s="11">
        <f t="shared" si="1006"/>
        <v>1090</v>
      </c>
      <c r="L10747" s="11">
        <f t="shared" si="1007"/>
        <v>240</v>
      </c>
      <c r="M10747" t="str">
        <f>VLOOKUP(C10747,[1]!Location_Data[#Data],2,0)</f>
        <v>Victorville</v>
      </c>
      <c r="N10747" t="str">
        <f>VLOOKUP(D10747,[1]!Salespeople_Data[#Data],2,0)</f>
        <v>Charles Harper</v>
      </c>
      <c r="O10747" t="str">
        <f>VLOOKUP(E10747,[1]!Customer_Data[#Data],2,0)</f>
        <v>Joshua Little</v>
      </c>
      <c r="P10747" s="15">
        <f t="shared" si="1002"/>
        <v>4</v>
      </c>
      <c r="Q10747">
        <f t="shared" si="1003"/>
        <v>3</v>
      </c>
      <c r="R10747">
        <f t="shared" si="1004"/>
        <v>2019</v>
      </c>
    </row>
    <row r="10748" spans="1:18" x14ac:dyDescent="0.25">
      <c r="A10748" s="6" t="s">
        <v>11774</v>
      </c>
      <c r="B10748" s="6" t="s">
        <v>168</v>
      </c>
      <c r="C10748" s="6" t="s">
        <v>268</v>
      </c>
      <c r="D10748" s="6" t="s">
        <v>225</v>
      </c>
      <c r="E10748" s="6" t="s">
        <v>974</v>
      </c>
      <c r="F10748" s="10">
        <v>43749</v>
      </c>
      <c r="G10748" s="6">
        <v>1</v>
      </c>
      <c r="H10748" s="11">
        <f>VLOOKUP(B10748,[1]!Product_Data[#Data],4,0)</f>
        <v>112</v>
      </c>
      <c r="I10748" s="11">
        <f>VLOOKUP(B10748,[1]!Product_Data[#Data],3,0)</f>
        <v>90</v>
      </c>
      <c r="J10748" s="11">
        <f t="shared" si="1005"/>
        <v>90</v>
      </c>
      <c r="K10748" s="11">
        <f t="shared" si="1006"/>
        <v>112</v>
      </c>
      <c r="L10748" s="11">
        <f t="shared" si="1007"/>
        <v>22</v>
      </c>
      <c r="M10748" t="str">
        <f>VLOOKUP(C10748,[1]!Location_Data[#Data],2,0)</f>
        <v>Murrieta</v>
      </c>
      <c r="N10748" t="str">
        <f>VLOOKUP(D10748,[1]!Salespeople_Data[#Data],2,0)</f>
        <v>Andrew Bowman</v>
      </c>
      <c r="O10748" t="str">
        <f>VLOOKUP(E10748,[1]!Customer_Data[#Data],2,0)</f>
        <v>Patrick Morales</v>
      </c>
      <c r="P10748" s="15">
        <f t="shared" si="1002"/>
        <v>6</v>
      </c>
      <c r="Q10748">
        <f t="shared" si="1003"/>
        <v>10</v>
      </c>
      <c r="R10748">
        <f t="shared" si="1004"/>
        <v>2019</v>
      </c>
    </row>
    <row r="10749" spans="1:18" x14ac:dyDescent="0.25">
      <c r="A10749" s="6" t="s">
        <v>11775</v>
      </c>
      <c r="B10749" s="6" t="s">
        <v>569</v>
      </c>
      <c r="C10749" s="6" t="s">
        <v>268</v>
      </c>
      <c r="D10749" s="6" t="s">
        <v>91</v>
      </c>
      <c r="E10749" s="6" t="s">
        <v>589</v>
      </c>
      <c r="F10749" s="10">
        <v>43707</v>
      </c>
      <c r="G10749" s="6">
        <v>1</v>
      </c>
      <c r="H10749" s="11">
        <f>VLOOKUP(B10749,[1]!Product_Data[#Data],4,0)</f>
        <v>1178</v>
      </c>
      <c r="I10749" s="11">
        <f>VLOOKUP(B10749,[1]!Product_Data[#Data],3,0)</f>
        <v>683</v>
      </c>
      <c r="J10749" s="11">
        <f t="shared" si="1005"/>
        <v>683</v>
      </c>
      <c r="K10749" s="11">
        <f t="shared" si="1006"/>
        <v>1178</v>
      </c>
      <c r="L10749" s="11">
        <f t="shared" si="1007"/>
        <v>495</v>
      </c>
      <c r="M10749" t="str">
        <f>VLOOKUP(C10749,[1]!Location_Data[#Data],2,0)</f>
        <v>Murrieta</v>
      </c>
      <c r="N10749" t="str">
        <f>VLOOKUP(D10749,[1]!Salespeople_Data[#Data],2,0)</f>
        <v>Howard Gardner</v>
      </c>
      <c r="O10749" t="str">
        <f>VLOOKUP(E10749,[1]!Customer_Data[#Data],2,0)</f>
        <v>Christopher Hudson</v>
      </c>
      <c r="P10749" s="15">
        <f t="shared" si="1002"/>
        <v>6</v>
      </c>
      <c r="Q10749">
        <f t="shared" si="1003"/>
        <v>8</v>
      </c>
      <c r="R10749">
        <f t="shared" si="1004"/>
        <v>2019</v>
      </c>
    </row>
    <row r="10750" spans="1:18" x14ac:dyDescent="0.25">
      <c r="A10750" s="6" t="s">
        <v>11776</v>
      </c>
      <c r="B10750" s="6" t="s">
        <v>94</v>
      </c>
      <c r="C10750" s="6" t="s">
        <v>530</v>
      </c>
      <c r="D10750" s="6" t="s">
        <v>40</v>
      </c>
      <c r="E10750" s="6" t="s">
        <v>3699</v>
      </c>
      <c r="F10750" s="10">
        <v>43697</v>
      </c>
      <c r="G10750" s="6">
        <v>4</v>
      </c>
      <c r="H10750" s="11">
        <f>VLOOKUP(B10750,[1]!Product_Data[#Data],4,0)</f>
        <v>1639</v>
      </c>
      <c r="I10750" s="11">
        <f>VLOOKUP(B10750,[1]!Product_Data[#Data],3,0)</f>
        <v>1295</v>
      </c>
      <c r="J10750" s="11">
        <f t="shared" si="1005"/>
        <v>5180</v>
      </c>
      <c r="K10750" s="11">
        <f t="shared" si="1006"/>
        <v>6556</v>
      </c>
      <c r="L10750" s="11">
        <f t="shared" si="1007"/>
        <v>1376</v>
      </c>
      <c r="M10750" t="str">
        <f>VLOOKUP(C10750,[1]!Location_Data[#Data],2,0)</f>
        <v>San Buenaventura (Ventura)</v>
      </c>
      <c r="N10750" t="str">
        <f>VLOOKUP(D10750,[1]!Salespeople_Data[#Data],2,0)</f>
        <v>Brian Hansen</v>
      </c>
      <c r="O10750" t="str">
        <f>VLOOKUP(E10750,[1]!Customer_Data[#Data],2,0)</f>
        <v>Bruce King</v>
      </c>
      <c r="P10750" s="15">
        <f t="shared" si="1002"/>
        <v>3</v>
      </c>
      <c r="Q10750">
        <f t="shared" si="1003"/>
        <v>8</v>
      </c>
      <c r="R10750">
        <f t="shared" si="1004"/>
        <v>2019</v>
      </c>
    </row>
    <row r="10751" spans="1:18" x14ac:dyDescent="0.25">
      <c r="A10751" s="6" t="s">
        <v>11777</v>
      </c>
      <c r="B10751" s="6" t="s">
        <v>553</v>
      </c>
      <c r="C10751" s="6" t="s">
        <v>57</v>
      </c>
      <c r="D10751" s="6" t="s">
        <v>447</v>
      </c>
      <c r="E10751" s="6" t="s">
        <v>585</v>
      </c>
      <c r="F10751" s="10">
        <v>43667</v>
      </c>
      <c r="G10751" s="6">
        <v>1</v>
      </c>
      <c r="H10751" s="11">
        <f>VLOOKUP(B10751,[1]!Product_Data[#Data],4,0)</f>
        <v>1798</v>
      </c>
      <c r="I10751" s="11">
        <f>VLOOKUP(B10751,[1]!Product_Data[#Data],3,0)</f>
        <v>971</v>
      </c>
      <c r="J10751" s="11">
        <f t="shared" si="1005"/>
        <v>971</v>
      </c>
      <c r="K10751" s="11">
        <f t="shared" si="1006"/>
        <v>1798</v>
      </c>
      <c r="L10751" s="11">
        <f t="shared" si="1007"/>
        <v>827</v>
      </c>
      <c r="M10751" t="str">
        <f>VLOOKUP(C10751,[1]!Location_Data[#Data],2,0)</f>
        <v>Thousand Oaks</v>
      </c>
      <c r="N10751" t="str">
        <f>VLOOKUP(D10751,[1]!Salespeople_Data[#Data],2,0)</f>
        <v>Howard Sims</v>
      </c>
      <c r="O10751" t="str">
        <f>VLOOKUP(E10751,[1]!Customer_Data[#Data],2,0)</f>
        <v>Anthony Berry</v>
      </c>
      <c r="P10751" s="15">
        <f t="shared" si="1002"/>
        <v>1</v>
      </c>
      <c r="Q10751">
        <f t="shared" si="1003"/>
        <v>7</v>
      </c>
      <c r="R10751">
        <f t="shared" si="1004"/>
        <v>2019</v>
      </c>
    </row>
    <row r="10752" spans="1:18" x14ac:dyDescent="0.25">
      <c r="A10752" s="6" t="s">
        <v>11778</v>
      </c>
      <c r="B10752" s="6" t="s">
        <v>752</v>
      </c>
      <c r="C10752" s="6" t="s">
        <v>272</v>
      </c>
      <c r="D10752" s="6" t="s">
        <v>165</v>
      </c>
      <c r="E10752" s="6" t="s">
        <v>736</v>
      </c>
      <c r="F10752" s="10">
        <v>43508</v>
      </c>
      <c r="G10752" s="6">
        <v>1</v>
      </c>
      <c r="H10752" s="11">
        <f>VLOOKUP(B10752,[1]!Product_Data[#Data],4,0)</f>
        <v>95</v>
      </c>
      <c r="I10752" s="11">
        <f>VLOOKUP(B10752,[1]!Product_Data[#Data],3,0)</f>
        <v>61</v>
      </c>
      <c r="J10752" s="11">
        <f t="shared" si="1005"/>
        <v>61</v>
      </c>
      <c r="K10752" s="11">
        <f t="shared" si="1006"/>
        <v>95</v>
      </c>
      <c r="L10752" s="11">
        <f t="shared" si="1007"/>
        <v>34</v>
      </c>
      <c r="M10752" t="str">
        <f>VLOOKUP(C10752,[1]!Location_Data[#Data],2,0)</f>
        <v>Torrance</v>
      </c>
      <c r="N10752" t="str">
        <f>VLOOKUP(D10752,[1]!Salespeople_Data[#Data],2,0)</f>
        <v>Joe Sims</v>
      </c>
      <c r="O10752" t="str">
        <f>VLOOKUP(E10752,[1]!Customer_Data[#Data],2,0)</f>
        <v>Aaron Carr</v>
      </c>
      <c r="P10752" s="15">
        <f t="shared" si="1002"/>
        <v>3</v>
      </c>
      <c r="Q10752">
        <f t="shared" si="1003"/>
        <v>2</v>
      </c>
      <c r="R10752">
        <f t="shared" si="1004"/>
        <v>2019</v>
      </c>
    </row>
    <row r="10753" spans="1:18" x14ac:dyDescent="0.25">
      <c r="A10753" s="6" t="s">
        <v>11779</v>
      </c>
      <c r="B10753" s="6" t="s">
        <v>383</v>
      </c>
      <c r="C10753" s="6" t="s">
        <v>380</v>
      </c>
      <c r="D10753" s="6" t="s">
        <v>53</v>
      </c>
      <c r="E10753" s="6" t="s">
        <v>233</v>
      </c>
      <c r="F10753" s="10">
        <v>43617</v>
      </c>
      <c r="G10753" s="6">
        <v>1</v>
      </c>
      <c r="H10753" s="11">
        <f>VLOOKUP(B10753,[1]!Product_Data[#Data],4,0)</f>
        <v>1494</v>
      </c>
      <c r="I10753" s="11">
        <f>VLOOKUP(B10753,[1]!Product_Data[#Data],3,0)</f>
        <v>971</v>
      </c>
      <c r="J10753" s="11">
        <f t="shared" si="1005"/>
        <v>971</v>
      </c>
      <c r="K10753" s="11">
        <f t="shared" si="1006"/>
        <v>1494</v>
      </c>
      <c r="L10753" s="11">
        <f t="shared" si="1007"/>
        <v>523</v>
      </c>
      <c r="M10753" t="str">
        <f>VLOOKUP(C10753,[1]!Location_Data[#Data],2,0)</f>
        <v>Los Angeles</v>
      </c>
      <c r="N10753" t="str">
        <f>VLOOKUP(D10753,[1]!Salespeople_Data[#Data],2,0)</f>
        <v>Scott Mason</v>
      </c>
      <c r="O10753" t="str">
        <f>VLOOKUP(E10753,[1]!Customer_Data[#Data],2,0)</f>
        <v>Ralph Nichols</v>
      </c>
      <c r="P10753" s="15">
        <f t="shared" si="1002"/>
        <v>7</v>
      </c>
      <c r="Q10753">
        <f t="shared" si="1003"/>
        <v>6</v>
      </c>
      <c r="R10753">
        <f t="shared" si="1004"/>
        <v>2019</v>
      </c>
    </row>
    <row r="10754" spans="1:18" x14ac:dyDescent="0.25">
      <c r="A10754" s="6" t="s">
        <v>11780</v>
      </c>
      <c r="B10754" s="6" t="s">
        <v>245</v>
      </c>
      <c r="C10754" s="6" t="s">
        <v>276</v>
      </c>
      <c r="D10754" s="6" t="s">
        <v>359</v>
      </c>
      <c r="E10754" s="6" t="s">
        <v>3265</v>
      </c>
      <c r="F10754" s="10">
        <v>43627</v>
      </c>
      <c r="G10754" s="6">
        <v>1</v>
      </c>
      <c r="H10754" s="11">
        <f>VLOOKUP(B10754,[1]!Product_Data[#Data],4,0)</f>
        <v>818</v>
      </c>
      <c r="I10754" s="11">
        <f>VLOOKUP(B10754,[1]!Product_Data[#Data],3,0)</f>
        <v>450</v>
      </c>
      <c r="J10754" s="11">
        <f t="shared" si="1005"/>
        <v>450</v>
      </c>
      <c r="K10754" s="11">
        <f t="shared" si="1006"/>
        <v>818</v>
      </c>
      <c r="L10754" s="11">
        <f t="shared" si="1007"/>
        <v>368</v>
      </c>
      <c r="M10754" t="str">
        <f>VLOOKUP(C10754,[1]!Location_Data[#Data],2,0)</f>
        <v>Orange</v>
      </c>
      <c r="N10754" t="str">
        <f>VLOOKUP(D10754,[1]!Salespeople_Data[#Data],2,0)</f>
        <v>Eugene Holmes</v>
      </c>
      <c r="O10754" t="str">
        <f>VLOOKUP(E10754,[1]!Customer_Data[#Data],2,0)</f>
        <v>Larry Freeman</v>
      </c>
      <c r="P10754" s="15">
        <f t="shared" ref="P10754:P10817" si="1008">WEEKDAY(F10754)</f>
        <v>3</v>
      </c>
      <c r="Q10754">
        <f t="shared" ref="Q10754:Q10817" si="1009">MONTH(F10754)</f>
        <v>6</v>
      </c>
      <c r="R10754">
        <f t="shared" ref="R10754:R10817" si="1010">YEAR(F10754)</f>
        <v>2019</v>
      </c>
    </row>
    <row r="10755" spans="1:18" x14ac:dyDescent="0.25">
      <c r="A10755" s="6" t="s">
        <v>11781</v>
      </c>
      <c r="B10755" s="6" t="s">
        <v>858</v>
      </c>
      <c r="C10755" s="6" t="s">
        <v>380</v>
      </c>
      <c r="D10755" s="6" t="s">
        <v>165</v>
      </c>
      <c r="E10755" s="6" t="s">
        <v>859</v>
      </c>
      <c r="F10755" s="10">
        <v>43791</v>
      </c>
      <c r="G10755" s="6">
        <v>2</v>
      </c>
      <c r="H10755" s="11">
        <f>VLOOKUP(B10755,[1]!Product_Data[#Data],4,0)</f>
        <v>2294</v>
      </c>
      <c r="I10755" s="11">
        <f>VLOOKUP(B10755,[1]!Product_Data[#Data],3,0)</f>
        <v>1399</v>
      </c>
      <c r="J10755" s="11">
        <f t="shared" ref="J10755:J10818" si="1011">PRODUCT(I10755,G10755)</f>
        <v>2798</v>
      </c>
      <c r="K10755" s="11">
        <f t="shared" ref="K10755:K10818" si="1012">PRODUCT(H10755,G10755)</f>
        <v>4588</v>
      </c>
      <c r="L10755" s="11">
        <f t="shared" ref="L10755:L10818" si="1013">K10755-J10755</f>
        <v>1790</v>
      </c>
      <c r="M10755" t="str">
        <f>VLOOKUP(C10755,[1]!Location_Data[#Data],2,0)</f>
        <v>Los Angeles</v>
      </c>
      <c r="N10755" t="str">
        <f>VLOOKUP(D10755,[1]!Salespeople_Data[#Data],2,0)</f>
        <v>Joe Sims</v>
      </c>
      <c r="O10755" t="str">
        <f>VLOOKUP(E10755,[1]!Customer_Data[#Data],2,0)</f>
        <v>Ralph Elliott</v>
      </c>
      <c r="P10755" s="15">
        <f t="shared" si="1008"/>
        <v>6</v>
      </c>
      <c r="Q10755">
        <f t="shared" si="1009"/>
        <v>11</v>
      </c>
      <c r="R10755">
        <f t="shared" si="1010"/>
        <v>2019</v>
      </c>
    </row>
    <row r="10756" spans="1:18" x14ac:dyDescent="0.25">
      <c r="A10756" s="6" t="s">
        <v>11782</v>
      </c>
      <c r="B10756" s="6" t="s">
        <v>858</v>
      </c>
      <c r="C10756" s="6" t="s">
        <v>596</v>
      </c>
      <c r="D10756" s="6" t="s">
        <v>165</v>
      </c>
      <c r="E10756" s="6" t="s">
        <v>1880</v>
      </c>
      <c r="F10756" s="10">
        <v>43488</v>
      </c>
      <c r="G10756" s="6">
        <v>2</v>
      </c>
      <c r="H10756" s="11">
        <f>VLOOKUP(B10756,[1]!Product_Data[#Data],4,0)</f>
        <v>2294</v>
      </c>
      <c r="I10756" s="11">
        <f>VLOOKUP(B10756,[1]!Product_Data[#Data],3,0)</f>
        <v>1399</v>
      </c>
      <c r="J10756" s="11">
        <f t="shared" si="1011"/>
        <v>2798</v>
      </c>
      <c r="K10756" s="11">
        <f t="shared" si="1012"/>
        <v>4588</v>
      </c>
      <c r="L10756" s="11">
        <f t="shared" si="1013"/>
        <v>1790</v>
      </c>
      <c r="M10756" t="str">
        <f>VLOOKUP(C10756,[1]!Location_Data[#Data],2,0)</f>
        <v>Fremont</v>
      </c>
      <c r="N10756" t="str">
        <f>VLOOKUP(D10756,[1]!Salespeople_Data[#Data],2,0)</f>
        <v>Joe Sims</v>
      </c>
      <c r="O10756" t="str">
        <f>VLOOKUP(E10756,[1]!Customer_Data[#Data],2,0)</f>
        <v>Eugene Brooks</v>
      </c>
      <c r="P10756" s="15">
        <f t="shared" si="1008"/>
        <v>4</v>
      </c>
      <c r="Q10756">
        <f t="shared" si="1009"/>
        <v>1</v>
      </c>
      <c r="R10756">
        <f t="shared" si="1010"/>
        <v>2019</v>
      </c>
    </row>
    <row r="10757" spans="1:18" x14ac:dyDescent="0.25">
      <c r="A10757" s="6" t="s">
        <v>11783</v>
      </c>
      <c r="B10757" s="6" t="s">
        <v>440</v>
      </c>
      <c r="C10757" s="6" t="s">
        <v>24</v>
      </c>
      <c r="D10757" s="6" t="s">
        <v>96</v>
      </c>
      <c r="E10757" s="6" t="s">
        <v>788</v>
      </c>
      <c r="F10757" s="10">
        <v>43471</v>
      </c>
      <c r="G10757" s="6">
        <v>1</v>
      </c>
      <c r="H10757" s="11">
        <f>VLOOKUP(B10757,[1]!Product_Data[#Data],4,0)</f>
        <v>800</v>
      </c>
      <c r="I10757" s="11">
        <f>VLOOKUP(B10757,[1]!Product_Data[#Data],3,0)</f>
        <v>536</v>
      </c>
      <c r="J10757" s="11">
        <f t="shared" si="1011"/>
        <v>536</v>
      </c>
      <c r="K10757" s="11">
        <f t="shared" si="1012"/>
        <v>800</v>
      </c>
      <c r="L10757" s="11">
        <f t="shared" si="1013"/>
        <v>264</v>
      </c>
      <c r="M10757" t="str">
        <f>VLOOKUP(C10757,[1]!Location_Data[#Data],2,0)</f>
        <v>Lancaster</v>
      </c>
      <c r="N10757" t="str">
        <f>VLOOKUP(D10757,[1]!Salespeople_Data[#Data],2,0)</f>
        <v>Brian Thomas</v>
      </c>
      <c r="O10757" t="str">
        <f>VLOOKUP(E10757,[1]!Customer_Data[#Data],2,0)</f>
        <v>Albert Young</v>
      </c>
      <c r="P10757" s="15">
        <f t="shared" si="1008"/>
        <v>1</v>
      </c>
      <c r="Q10757">
        <f t="shared" si="1009"/>
        <v>1</v>
      </c>
      <c r="R10757">
        <f t="shared" si="1010"/>
        <v>2019</v>
      </c>
    </row>
    <row r="10758" spans="1:18" x14ac:dyDescent="0.25">
      <c r="A10758" s="6" t="s">
        <v>11784</v>
      </c>
      <c r="B10758" s="6" t="s">
        <v>38</v>
      </c>
      <c r="C10758" s="6" t="s">
        <v>355</v>
      </c>
      <c r="D10758" s="6" t="s">
        <v>308</v>
      </c>
      <c r="E10758" s="6" t="s">
        <v>1106</v>
      </c>
      <c r="F10758" s="10">
        <v>43716</v>
      </c>
      <c r="G10758" s="6">
        <v>3</v>
      </c>
      <c r="H10758" s="11">
        <f>VLOOKUP(B10758,[1]!Product_Data[#Data],4,0)</f>
        <v>2283</v>
      </c>
      <c r="I10758" s="11">
        <f>VLOOKUP(B10758,[1]!Product_Data[#Data],3,0)</f>
        <v>1484</v>
      </c>
      <c r="J10758" s="11">
        <f t="shared" si="1011"/>
        <v>4452</v>
      </c>
      <c r="K10758" s="11">
        <f t="shared" si="1012"/>
        <v>6849</v>
      </c>
      <c r="L10758" s="11">
        <f t="shared" si="1013"/>
        <v>2397</v>
      </c>
      <c r="M10758" t="str">
        <f>VLOOKUP(C10758,[1]!Location_Data[#Data],2,0)</f>
        <v>Burbank</v>
      </c>
      <c r="N10758" t="str">
        <f>VLOOKUP(D10758,[1]!Salespeople_Data[#Data],2,0)</f>
        <v>Fred Robertson</v>
      </c>
      <c r="O10758" t="str">
        <f>VLOOKUP(E10758,[1]!Customer_Data[#Data],2,0)</f>
        <v>Arthur Reid</v>
      </c>
      <c r="P10758" s="15">
        <f t="shared" si="1008"/>
        <v>1</v>
      </c>
      <c r="Q10758">
        <f t="shared" si="1009"/>
        <v>9</v>
      </c>
      <c r="R10758">
        <f t="shared" si="1010"/>
        <v>2019</v>
      </c>
    </row>
    <row r="10759" spans="1:18" x14ac:dyDescent="0.25">
      <c r="A10759" s="6" t="s">
        <v>11785</v>
      </c>
      <c r="B10759" s="6" t="s">
        <v>219</v>
      </c>
      <c r="C10759" s="6" t="s">
        <v>331</v>
      </c>
      <c r="D10759" s="6" t="s">
        <v>80</v>
      </c>
      <c r="E10759" s="6" t="s">
        <v>1150</v>
      </c>
      <c r="F10759" s="10">
        <v>43705</v>
      </c>
      <c r="G10759" s="6">
        <v>3</v>
      </c>
      <c r="H10759" s="11">
        <f>VLOOKUP(B10759,[1]!Product_Data[#Data],4,0)</f>
        <v>561</v>
      </c>
      <c r="I10759" s="11">
        <f>VLOOKUP(B10759,[1]!Product_Data[#Data],3,0)</f>
        <v>421</v>
      </c>
      <c r="J10759" s="11">
        <f t="shared" si="1011"/>
        <v>1263</v>
      </c>
      <c r="K10759" s="11">
        <f t="shared" si="1012"/>
        <v>1683</v>
      </c>
      <c r="L10759" s="11">
        <f t="shared" si="1013"/>
        <v>420</v>
      </c>
      <c r="M10759" t="str">
        <f>VLOOKUP(C10759,[1]!Location_Data[#Data],2,0)</f>
        <v>Sunnyvale</v>
      </c>
      <c r="N10759" t="str">
        <f>VLOOKUP(D10759,[1]!Salespeople_Data[#Data],2,0)</f>
        <v>Henry Nelson</v>
      </c>
      <c r="O10759" t="str">
        <f>VLOOKUP(E10759,[1]!Customer_Data[#Data],2,0)</f>
        <v>Peter Gilbert</v>
      </c>
      <c r="P10759" s="15">
        <f t="shared" si="1008"/>
        <v>4</v>
      </c>
      <c r="Q10759">
        <f t="shared" si="1009"/>
        <v>8</v>
      </c>
      <c r="R10759">
        <f t="shared" si="1010"/>
        <v>2019</v>
      </c>
    </row>
    <row r="10760" spans="1:18" x14ac:dyDescent="0.25">
      <c r="A10760" s="6" t="s">
        <v>11786</v>
      </c>
      <c r="B10760" s="6" t="s">
        <v>228</v>
      </c>
      <c r="C10760" s="6" t="s">
        <v>39</v>
      </c>
      <c r="D10760" s="6" t="s">
        <v>165</v>
      </c>
      <c r="E10760" s="6" t="s">
        <v>1131</v>
      </c>
      <c r="F10760" s="10">
        <v>43709</v>
      </c>
      <c r="G10760" s="6">
        <v>2</v>
      </c>
      <c r="H10760" s="11">
        <f>VLOOKUP(B10760,[1]!Product_Data[#Data],4,0)</f>
        <v>1862</v>
      </c>
      <c r="I10760" s="11">
        <f>VLOOKUP(B10760,[1]!Product_Data[#Data],3,0)</f>
        <v>1173</v>
      </c>
      <c r="J10760" s="11">
        <f t="shared" si="1011"/>
        <v>2346</v>
      </c>
      <c r="K10760" s="11">
        <f t="shared" si="1012"/>
        <v>3724</v>
      </c>
      <c r="L10760" s="11">
        <f t="shared" si="1013"/>
        <v>1378</v>
      </c>
      <c r="M10760" t="str">
        <f>VLOOKUP(C10760,[1]!Location_Data[#Data],2,0)</f>
        <v>Oceanside</v>
      </c>
      <c r="N10760" t="str">
        <f>VLOOKUP(D10760,[1]!Salespeople_Data[#Data],2,0)</f>
        <v>Joe Sims</v>
      </c>
      <c r="O10760" t="str">
        <f>VLOOKUP(E10760,[1]!Customer_Data[#Data],2,0)</f>
        <v>Ernest Knight</v>
      </c>
      <c r="P10760" s="15">
        <f t="shared" si="1008"/>
        <v>1</v>
      </c>
      <c r="Q10760">
        <f t="shared" si="1009"/>
        <v>9</v>
      </c>
      <c r="R10760">
        <f t="shared" si="1010"/>
        <v>2019</v>
      </c>
    </row>
    <row r="10761" spans="1:18" x14ac:dyDescent="0.25">
      <c r="A10761" s="6" t="s">
        <v>11787</v>
      </c>
      <c r="B10761" s="6" t="s">
        <v>238</v>
      </c>
      <c r="C10761" s="6" t="s">
        <v>458</v>
      </c>
      <c r="D10761" s="6" t="s">
        <v>75</v>
      </c>
      <c r="E10761" s="6" t="s">
        <v>2348</v>
      </c>
      <c r="F10761" s="10">
        <v>43479</v>
      </c>
      <c r="G10761" s="6">
        <v>1</v>
      </c>
      <c r="H10761" s="11">
        <f>VLOOKUP(B10761,[1]!Product_Data[#Data],4,0)</f>
        <v>871</v>
      </c>
      <c r="I10761" s="11">
        <f>VLOOKUP(B10761,[1]!Product_Data[#Data],3,0)</f>
        <v>540</v>
      </c>
      <c r="J10761" s="11">
        <f t="shared" si="1011"/>
        <v>540</v>
      </c>
      <c r="K10761" s="11">
        <f t="shared" si="1012"/>
        <v>871</v>
      </c>
      <c r="L10761" s="11">
        <f t="shared" si="1013"/>
        <v>331</v>
      </c>
      <c r="M10761" t="str">
        <f>VLOOKUP(C10761,[1]!Location_Data[#Data],2,0)</f>
        <v>Fontana</v>
      </c>
      <c r="N10761" t="str">
        <f>VLOOKUP(D10761,[1]!Salespeople_Data[#Data],2,0)</f>
        <v>Roger Robertson</v>
      </c>
      <c r="O10761" t="str">
        <f>VLOOKUP(E10761,[1]!Customer_Data[#Data],2,0)</f>
        <v>John Long</v>
      </c>
      <c r="P10761" s="15">
        <f t="shared" si="1008"/>
        <v>2</v>
      </c>
      <c r="Q10761">
        <f t="shared" si="1009"/>
        <v>1</v>
      </c>
      <c r="R10761">
        <f t="shared" si="1010"/>
        <v>2019</v>
      </c>
    </row>
    <row r="10762" spans="1:18" x14ac:dyDescent="0.25">
      <c r="A10762" s="6" t="s">
        <v>11788</v>
      </c>
      <c r="B10762" s="6" t="s">
        <v>412</v>
      </c>
      <c r="C10762" s="6" t="s">
        <v>204</v>
      </c>
      <c r="D10762" s="6" t="s">
        <v>49</v>
      </c>
      <c r="E10762" s="6" t="s">
        <v>6021</v>
      </c>
      <c r="F10762" s="10">
        <v>43745</v>
      </c>
      <c r="G10762" s="6">
        <v>1</v>
      </c>
      <c r="H10762" s="11">
        <f>VLOOKUP(B10762,[1]!Product_Data[#Data],4,0)</f>
        <v>2396</v>
      </c>
      <c r="I10762" s="11">
        <f>VLOOKUP(B10762,[1]!Product_Data[#Data],3,0)</f>
        <v>1965</v>
      </c>
      <c r="J10762" s="11">
        <f t="shared" si="1011"/>
        <v>1965</v>
      </c>
      <c r="K10762" s="11">
        <f t="shared" si="1012"/>
        <v>2396</v>
      </c>
      <c r="L10762" s="11">
        <f t="shared" si="1013"/>
        <v>431</v>
      </c>
      <c r="M10762" t="str">
        <f>VLOOKUP(C10762,[1]!Location_Data[#Data],2,0)</f>
        <v>Corona</v>
      </c>
      <c r="N10762" t="str">
        <f>VLOOKUP(D10762,[1]!Salespeople_Data[#Data],2,0)</f>
        <v>Walter Cook</v>
      </c>
      <c r="O10762" t="str">
        <f>VLOOKUP(E10762,[1]!Customer_Data[#Data],2,0)</f>
        <v>Jonathan Jones</v>
      </c>
      <c r="P10762" s="15">
        <f t="shared" si="1008"/>
        <v>2</v>
      </c>
      <c r="Q10762">
        <f t="shared" si="1009"/>
        <v>10</v>
      </c>
      <c r="R10762">
        <f t="shared" si="1010"/>
        <v>2019</v>
      </c>
    </row>
    <row r="10763" spans="1:18" x14ac:dyDescent="0.25">
      <c r="A10763" s="6" t="s">
        <v>11789</v>
      </c>
      <c r="B10763" s="6" t="s">
        <v>263</v>
      </c>
      <c r="C10763" s="6" t="s">
        <v>24</v>
      </c>
      <c r="D10763" s="6" t="s">
        <v>87</v>
      </c>
      <c r="E10763" s="6" t="s">
        <v>1635</v>
      </c>
      <c r="F10763" s="10">
        <v>43711</v>
      </c>
      <c r="G10763" s="6">
        <v>1</v>
      </c>
      <c r="H10763" s="11">
        <f>VLOOKUP(B10763,[1]!Product_Data[#Data],4,0)</f>
        <v>378</v>
      </c>
      <c r="I10763" s="11">
        <f>VLOOKUP(B10763,[1]!Product_Data[#Data],3,0)</f>
        <v>291</v>
      </c>
      <c r="J10763" s="11">
        <f t="shared" si="1011"/>
        <v>291</v>
      </c>
      <c r="K10763" s="11">
        <f t="shared" si="1012"/>
        <v>378</v>
      </c>
      <c r="L10763" s="11">
        <f t="shared" si="1013"/>
        <v>87</v>
      </c>
      <c r="M10763" t="str">
        <f>VLOOKUP(C10763,[1]!Location_Data[#Data],2,0)</f>
        <v>Lancaster</v>
      </c>
      <c r="N10763" t="str">
        <f>VLOOKUP(D10763,[1]!Salespeople_Data[#Data],2,0)</f>
        <v>Martin Perry</v>
      </c>
      <c r="O10763" t="str">
        <f>VLOOKUP(E10763,[1]!Customer_Data[#Data],2,0)</f>
        <v>Sean Andrews</v>
      </c>
      <c r="P10763" s="15">
        <f t="shared" si="1008"/>
        <v>3</v>
      </c>
      <c r="Q10763">
        <f t="shared" si="1009"/>
        <v>9</v>
      </c>
      <c r="R10763">
        <f t="shared" si="1010"/>
        <v>2019</v>
      </c>
    </row>
    <row r="10764" spans="1:18" x14ac:dyDescent="0.25">
      <c r="A10764" s="6" t="s">
        <v>11790</v>
      </c>
      <c r="B10764" s="6" t="s">
        <v>155</v>
      </c>
      <c r="C10764" s="6" t="s">
        <v>211</v>
      </c>
      <c r="D10764" s="6" t="s">
        <v>49</v>
      </c>
      <c r="E10764" s="6" t="s">
        <v>896</v>
      </c>
      <c r="F10764" s="10">
        <v>43809</v>
      </c>
      <c r="G10764" s="6">
        <v>3</v>
      </c>
      <c r="H10764" s="11">
        <f>VLOOKUP(B10764,[1]!Product_Data[#Data],4,0)</f>
        <v>1353</v>
      </c>
      <c r="I10764" s="11">
        <f>VLOOKUP(B10764,[1]!Product_Data[#Data],3,0)</f>
        <v>947</v>
      </c>
      <c r="J10764" s="11">
        <f t="shared" si="1011"/>
        <v>2841</v>
      </c>
      <c r="K10764" s="11">
        <f t="shared" si="1012"/>
        <v>4059</v>
      </c>
      <c r="L10764" s="11">
        <f t="shared" si="1013"/>
        <v>1218</v>
      </c>
      <c r="M10764" t="str">
        <f>VLOOKUP(C10764,[1]!Location_Data[#Data],2,0)</f>
        <v>Chula Vista</v>
      </c>
      <c r="N10764" t="str">
        <f>VLOOKUP(D10764,[1]!Salespeople_Data[#Data],2,0)</f>
        <v>Walter Cook</v>
      </c>
      <c r="O10764" t="str">
        <f>VLOOKUP(E10764,[1]!Customer_Data[#Data],2,0)</f>
        <v>Eric Bradley</v>
      </c>
      <c r="P10764" s="15">
        <f t="shared" si="1008"/>
        <v>3</v>
      </c>
      <c r="Q10764">
        <f t="shared" si="1009"/>
        <v>12</v>
      </c>
      <c r="R10764">
        <f t="shared" si="1010"/>
        <v>2019</v>
      </c>
    </row>
    <row r="10765" spans="1:18" x14ac:dyDescent="0.25">
      <c r="A10765" s="6" t="s">
        <v>11791</v>
      </c>
      <c r="B10765" s="6" t="s">
        <v>47</v>
      </c>
      <c r="C10765" s="6" t="s">
        <v>322</v>
      </c>
      <c r="D10765" s="6" t="s">
        <v>87</v>
      </c>
      <c r="E10765" s="6" t="s">
        <v>1720</v>
      </c>
      <c r="F10765" s="10">
        <v>43589</v>
      </c>
      <c r="G10765" s="6">
        <v>4</v>
      </c>
      <c r="H10765" s="11">
        <f>VLOOKUP(B10765,[1]!Product_Data[#Data],4,0)</f>
        <v>1812</v>
      </c>
      <c r="I10765" s="11">
        <f>VLOOKUP(B10765,[1]!Product_Data[#Data],3,0)</f>
        <v>1305</v>
      </c>
      <c r="J10765" s="11">
        <f t="shared" si="1011"/>
        <v>5220</v>
      </c>
      <c r="K10765" s="11">
        <f t="shared" si="1012"/>
        <v>7248</v>
      </c>
      <c r="L10765" s="11">
        <f t="shared" si="1013"/>
        <v>2028</v>
      </c>
      <c r="M10765" t="str">
        <f>VLOOKUP(C10765,[1]!Location_Data[#Data],2,0)</f>
        <v>Rancho Cucamonga</v>
      </c>
      <c r="N10765" t="str">
        <f>VLOOKUP(D10765,[1]!Salespeople_Data[#Data],2,0)</f>
        <v>Martin Perry</v>
      </c>
      <c r="O10765" t="str">
        <f>VLOOKUP(E10765,[1]!Customer_Data[#Data],2,0)</f>
        <v>George Lewis</v>
      </c>
      <c r="P10765" s="15">
        <f t="shared" si="1008"/>
        <v>7</v>
      </c>
      <c r="Q10765">
        <f t="shared" si="1009"/>
        <v>5</v>
      </c>
      <c r="R10765">
        <f t="shared" si="1010"/>
        <v>2019</v>
      </c>
    </row>
    <row r="10766" spans="1:18" x14ac:dyDescent="0.25">
      <c r="A10766" s="6" t="s">
        <v>11792</v>
      </c>
      <c r="B10766" s="6" t="s">
        <v>626</v>
      </c>
      <c r="C10766" s="6" t="s">
        <v>467</v>
      </c>
      <c r="D10766" s="6" t="s">
        <v>225</v>
      </c>
      <c r="E10766" s="6" t="s">
        <v>198</v>
      </c>
      <c r="F10766" s="10">
        <v>43489</v>
      </c>
      <c r="G10766" s="6">
        <v>1</v>
      </c>
      <c r="H10766" s="11">
        <f>VLOOKUP(B10766,[1]!Product_Data[#Data],4,0)</f>
        <v>584</v>
      </c>
      <c r="I10766" s="11">
        <f>VLOOKUP(B10766,[1]!Product_Data[#Data],3,0)</f>
        <v>420</v>
      </c>
      <c r="J10766" s="11">
        <f t="shared" si="1011"/>
        <v>420</v>
      </c>
      <c r="K10766" s="11">
        <f t="shared" si="1012"/>
        <v>584</v>
      </c>
      <c r="L10766" s="11">
        <f t="shared" si="1013"/>
        <v>164</v>
      </c>
      <c r="M10766" t="str">
        <f>VLOOKUP(C10766,[1]!Location_Data[#Data],2,0)</f>
        <v>Garden Grove</v>
      </c>
      <c r="N10766" t="str">
        <f>VLOOKUP(D10766,[1]!Salespeople_Data[#Data],2,0)</f>
        <v>Andrew Bowman</v>
      </c>
      <c r="O10766" t="str">
        <f>VLOOKUP(E10766,[1]!Customer_Data[#Data],2,0)</f>
        <v>Donald Stanley</v>
      </c>
      <c r="P10766" s="15">
        <f t="shared" si="1008"/>
        <v>5</v>
      </c>
      <c r="Q10766">
        <f t="shared" si="1009"/>
        <v>1</v>
      </c>
      <c r="R10766">
        <f t="shared" si="1010"/>
        <v>2019</v>
      </c>
    </row>
    <row r="10767" spans="1:18" x14ac:dyDescent="0.25">
      <c r="A10767" s="6" t="s">
        <v>11793</v>
      </c>
      <c r="B10767" s="6" t="s">
        <v>400</v>
      </c>
      <c r="C10767" s="6" t="s">
        <v>95</v>
      </c>
      <c r="D10767" s="6" t="s">
        <v>40</v>
      </c>
      <c r="E10767" s="6" t="s">
        <v>856</v>
      </c>
      <c r="F10767" s="10">
        <v>43547</v>
      </c>
      <c r="G10767" s="6">
        <v>3</v>
      </c>
      <c r="H10767" s="11">
        <f>VLOOKUP(B10767,[1]!Product_Data[#Data],4,0)</f>
        <v>886</v>
      </c>
      <c r="I10767" s="11">
        <f>VLOOKUP(B10767,[1]!Product_Data[#Data],3,0)</f>
        <v>478</v>
      </c>
      <c r="J10767" s="11">
        <f t="shared" si="1011"/>
        <v>1434</v>
      </c>
      <c r="K10767" s="11">
        <f t="shared" si="1012"/>
        <v>2658</v>
      </c>
      <c r="L10767" s="11">
        <f t="shared" si="1013"/>
        <v>1224</v>
      </c>
      <c r="M10767" t="str">
        <f>VLOOKUP(C10767,[1]!Location_Data[#Data],2,0)</f>
        <v>Fullerton</v>
      </c>
      <c r="N10767" t="str">
        <f>VLOOKUP(D10767,[1]!Salespeople_Data[#Data],2,0)</f>
        <v>Brian Hansen</v>
      </c>
      <c r="O10767" t="str">
        <f>VLOOKUP(E10767,[1]!Customer_Data[#Data],2,0)</f>
        <v>Jesse Wells</v>
      </c>
      <c r="P10767" s="15">
        <f t="shared" si="1008"/>
        <v>7</v>
      </c>
      <c r="Q10767">
        <f t="shared" si="1009"/>
        <v>3</v>
      </c>
      <c r="R10767">
        <f t="shared" si="1010"/>
        <v>2019</v>
      </c>
    </row>
    <row r="10768" spans="1:18" x14ac:dyDescent="0.25">
      <c r="A10768" s="6" t="s">
        <v>11794</v>
      </c>
      <c r="B10768" s="6" t="s">
        <v>537</v>
      </c>
      <c r="C10768" s="6" t="s">
        <v>512</v>
      </c>
      <c r="D10768" s="6" t="s">
        <v>359</v>
      </c>
      <c r="E10768" s="6" t="s">
        <v>2056</v>
      </c>
      <c r="F10768" s="10">
        <v>43560</v>
      </c>
      <c r="G10768" s="6">
        <v>3</v>
      </c>
      <c r="H10768" s="11">
        <f>VLOOKUP(B10768,[1]!Product_Data[#Data],4,0)</f>
        <v>556</v>
      </c>
      <c r="I10768" s="11">
        <f>VLOOKUP(B10768,[1]!Product_Data[#Data],3,0)</f>
        <v>395</v>
      </c>
      <c r="J10768" s="11">
        <f t="shared" si="1011"/>
        <v>1185</v>
      </c>
      <c r="K10768" s="11">
        <f t="shared" si="1012"/>
        <v>1668</v>
      </c>
      <c r="L10768" s="11">
        <f t="shared" si="1013"/>
        <v>483</v>
      </c>
      <c r="M10768" t="str">
        <f>VLOOKUP(C10768,[1]!Location_Data[#Data],2,0)</f>
        <v>Long Beach</v>
      </c>
      <c r="N10768" t="str">
        <f>VLOOKUP(D10768,[1]!Salespeople_Data[#Data],2,0)</f>
        <v>Eugene Holmes</v>
      </c>
      <c r="O10768" t="str">
        <f>VLOOKUP(E10768,[1]!Customer_Data[#Data],2,0)</f>
        <v>Wayne Gardner</v>
      </c>
      <c r="P10768" s="15">
        <f t="shared" si="1008"/>
        <v>6</v>
      </c>
      <c r="Q10768">
        <f t="shared" si="1009"/>
        <v>4</v>
      </c>
      <c r="R10768">
        <f t="shared" si="1010"/>
        <v>2019</v>
      </c>
    </row>
    <row r="10769" spans="1:18" x14ac:dyDescent="0.25">
      <c r="A10769" s="6" t="s">
        <v>11795</v>
      </c>
      <c r="B10769" s="6" t="s">
        <v>421</v>
      </c>
      <c r="C10769" s="6" t="s">
        <v>380</v>
      </c>
      <c r="D10769" s="6" t="s">
        <v>159</v>
      </c>
      <c r="E10769" s="6" t="s">
        <v>786</v>
      </c>
      <c r="F10769" s="10">
        <v>43609</v>
      </c>
      <c r="G10769" s="6">
        <v>2</v>
      </c>
      <c r="H10769" s="11">
        <f>VLOOKUP(B10769,[1]!Product_Data[#Data],4,0)</f>
        <v>826</v>
      </c>
      <c r="I10769" s="11">
        <f>VLOOKUP(B10769,[1]!Product_Data[#Data],3,0)</f>
        <v>562</v>
      </c>
      <c r="J10769" s="11">
        <f t="shared" si="1011"/>
        <v>1124</v>
      </c>
      <c r="K10769" s="11">
        <f t="shared" si="1012"/>
        <v>1652</v>
      </c>
      <c r="L10769" s="11">
        <f t="shared" si="1013"/>
        <v>528</v>
      </c>
      <c r="M10769" t="str">
        <f>VLOOKUP(C10769,[1]!Location_Data[#Data],2,0)</f>
        <v>Los Angeles</v>
      </c>
      <c r="N10769" t="str">
        <f>VLOOKUP(D10769,[1]!Salespeople_Data[#Data],2,0)</f>
        <v>Bobby Russell</v>
      </c>
      <c r="O10769" t="str">
        <f>VLOOKUP(E10769,[1]!Customer_Data[#Data],2,0)</f>
        <v>Christopher Arnold</v>
      </c>
      <c r="P10769" s="15">
        <f t="shared" si="1008"/>
        <v>6</v>
      </c>
      <c r="Q10769">
        <f t="shared" si="1009"/>
        <v>5</v>
      </c>
      <c r="R10769">
        <f t="shared" si="1010"/>
        <v>2019</v>
      </c>
    </row>
    <row r="10770" spans="1:18" x14ac:dyDescent="0.25">
      <c r="A10770" s="6" t="s">
        <v>11796</v>
      </c>
      <c r="B10770" s="6" t="s">
        <v>367</v>
      </c>
      <c r="C10770" s="6" t="s">
        <v>249</v>
      </c>
      <c r="D10770" s="6" t="s">
        <v>80</v>
      </c>
      <c r="E10770" s="6" t="s">
        <v>381</v>
      </c>
      <c r="F10770" s="10">
        <v>43490</v>
      </c>
      <c r="G10770" s="6">
        <v>4</v>
      </c>
      <c r="H10770" s="11">
        <f>VLOOKUP(B10770,[1]!Product_Data[#Data],4,0)</f>
        <v>530</v>
      </c>
      <c r="I10770" s="11">
        <f>VLOOKUP(B10770,[1]!Product_Data[#Data],3,0)</f>
        <v>424</v>
      </c>
      <c r="J10770" s="11">
        <f t="shared" si="1011"/>
        <v>1696</v>
      </c>
      <c r="K10770" s="11">
        <f t="shared" si="1012"/>
        <v>2120</v>
      </c>
      <c r="L10770" s="11">
        <f t="shared" si="1013"/>
        <v>424</v>
      </c>
      <c r="M10770" t="str">
        <f>VLOOKUP(C10770,[1]!Location_Data[#Data],2,0)</f>
        <v>Roseville</v>
      </c>
      <c r="N10770" t="str">
        <f>VLOOKUP(D10770,[1]!Salespeople_Data[#Data],2,0)</f>
        <v>Henry Nelson</v>
      </c>
      <c r="O10770" t="str">
        <f>VLOOKUP(E10770,[1]!Customer_Data[#Data],2,0)</f>
        <v>Paul Larson</v>
      </c>
      <c r="P10770" s="15">
        <f t="shared" si="1008"/>
        <v>6</v>
      </c>
      <c r="Q10770">
        <f t="shared" si="1009"/>
        <v>1</v>
      </c>
      <c r="R10770">
        <f t="shared" si="1010"/>
        <v>2019</v>
      </c>
    </row>
    <row r="10771" spans="1:18" x14ac:dyDescent="0.25">
      <c r="A10771" s="6" t="s">
        <v>11797</v>
      </c>
      <c r="B10771" s="6" t="s">
        <v>69</v>
      </c>
      <c r="C10771" s="6" t="s">
        <v>66</v>
      </c>
      <c r="D10771" s="6" t="s">
        <v>216</v>
      </c>
      <c r="E10771" s="6" t="s">
        <v>718</v>
      </c>
      <c r="F10771" s="10">
        <v>43546</v>
      </c>
      <c r="G10771" s="6">
        <v>1</v>
      </c>
      <c r="H10771" s="11">
        <f>VLOOKUP(B10771,[1]!Product_Data[#Data],4,0)</f>
        <v>1351</v>
      </c>
      <c r="I10771" s="11">
        <f>VLOOKUP(B10771,[1]!Product_Data[#Data],3,0)</f>
        <v>1108</v>
      </c>
      <c r="J10771" s="11">
        <f t="shared" si="1011"/>
        <v>1108</v>
      </c>
      <c r="K10771" s="11">
        <f t="shared" si="1012"/>
        <v>1351</v>
      </c>
      <c r="L10771" s="11">
        <f t="shared" si="1013"/>
        <v>243</v>
      </c>
      <c r="M10771" t="str">
        <f>VLOOKUP(C10771,[1]!Location_Data[#Data],2,0)</f>
        <v>Ontario</v>
      </c>
      <c r="N10771" t="str">
        <f>VLOOKUP(D10771,[1]!Salespeople_Data[#Data],2,0)</f>
        <v>Ernest Wagner</v>
      </c>
      <c r="O10771" t="str">
        <f>VLOOKUP(E10771,[1]!Customer_Data[#Data],2,0)</f>
        <v>Shawn Bishop</v>
      </c>
      <c r="P10771" s="15">
        <f t="shared" si="1008"/>
        <v>6</v>
      </c>
      <c r="Q10771">
        <f t="shared" si="1009"/>
        <v>3</v>
      </c>
      <c r="R10771">
        <f t="shared" si="1010"/>
        <v>2019</v>
      </c>
    </row>
    <row r="10772" spans="1:18" x14ac:dyDescent="0.25">
      <c r="A10772" s="6" t="s">
        <v>11798</v>
      </c>
      <c r="B10772" s="6" t="s">
        <v>13</v>
      </c>
      <c r="C10772" s="6" t="s">
        <v>472</v>
      </c>
      <c r="D10772" s="6" t="s">
        <v>298</v>
      </c>
      <c r="E10772" s="6" t="s">
        <v>547</v>
      </c>
      <c r="F10772" s="10">
        <v>43594</v>
      </c>
      <c r="G10772" s="6">
        <v>4</v>
      </c>
      <c r="H10772" s="11">
        <f>VLOOKUP(B10772,[1]!Product_Data[#Data],4,0)</f>
        <v>1022</v>
      </c>
      <c r="I10772" s="11">
        <f>VLOOKUP(B10772,[1]!Product_Data[#Data],3,0)</f>
        <v>818</v>
      </c>
      <c r="J10772" s="11">
        <f t="shared" si="1011"/>
        <v>3272</v>
      </c>
      <c r="K10772" s="11">
        <f t="shared" si="1012"/>
        <v>4088</v>
      </c>
      <c r="L10772" s="11">
        <f t="shared" si="1013"/>
        <v>816</v>
      </c>
      <c r="M10772" t="str">
        <f>VLOOKUP(C10772,[1]!Location_Data[#Data],2,0)</f>
        <v>Concord</v>
      </c>
      <c r="N10772" t="str">
        <f>VLOOKUP(D10772,[1]!Salespeople_Data[#Data],2,0)</f>
        <v>Kenneth Fields</v>
      </c>
      <c r="O10772" t="str">
        <f>VLOOKUP(E10772,[1]!Customer_Data[#Data],2,0)</f>
        <v>Joseph Lawson</v>
      </c>
      <c r="P10772" s="15">
        <f t="shared" si="1008"/>
        <v>5</v>
      </c>
      <c r="Q10772">
        <f t="shared" si="1009"/>
        <v>5</v>
      </c>
      <c r="R10772">
        <f t="shared" si="1010"/>
        <v>2019</v>
      </c>
    </row>
    <row r="10773" spans="1:18" x14ac:dyDescent="0.25">
      <c r="A10773" s="6" t="s">
        <v>11799</v>
      </c>
      <c r="B10773" s="6" t="s">
        <v>256</v>
      </c>
      <c r="C10773" s="6" t="s">
        <v>66</v>
      </c>
      <c r="D10773" s="6" t="s">
        <v>106</v>
      </c>
      <c r="E10773" s="6" t="s">
        <v>1844</v>
      </c>
      <c r="F10773" s="10">
        <v>43553</v>
      </c>
      <c r="G10773" s="6">
        <v>1</v>
      </c>
      <c r="H10773" s="11">
        <f>VLOOKUP(B10773,[1]!Product_Data[#Data],4,0)</f>
        <v>596</v>
      </c>
      <c r="I10773" s="11">
        <f>VLOOKUP(B10773,[1]!Product_Data[#Data],3,0)</f>
        <v>358</v>
      </c>
      <c r="J10773" s="11">
        <f t="shared" si="1011"/>
        <v>358</v>
      </c>
      <c r="K10773" s="11">
        <f t="shared" si="1012"/>
        <v>596</v>
      </c>
      <c r="L10773" s="11">
        <f t="shared" si="1013"/>
        <v>238</v>
      </c>
      <c r="M10773" t="str">
        <f>VLOOKUP(C10773,[1]!Location_Data[#Data],2,0)</f>
        <v>Ontario</v>
      </c>
      <c r="N10773" t="str">
        <f>VLOOKUP(D10773,[1]!Salespeople_Data[#Data],2,0)</f>
        <v>Patrick Ruiz</v>
      </c>
      <c r="O10773" t="str">
        <f>VLOOKUP(E10773,[1]!Customer_Data[#Data],2,0)</f>
        <v>Phillip Ellis</v>
      </c>
      <c r="P10773" s="15">
        <f t="shared" si="1008"/>
        <v>6</v>
      </c>
      <c r="Q10773">
        <f t="shared" si="1009"/>
        <v>3</v>
      </c>
      <c r="R10773">
        <f t="shared" si="1010"/>
        <v>2019</v>
      </c>
    </row>
    <row r="10774" spans="1:18" x14ac:dyDescent="0.25">
      <c r="A10774" s="6" t="s">
        <v>11800</v>
      </c>
      <c r="B10774" s="6" t="s">
        <v>8</v>
      </c>
      <c r="C10774" s="6" t="s">
        <v>362</v>
      </c>
      <c r="D10774" s="6" t="s">
        <v>111</v>
      </c>
      <c r="E10774" s="6" t="s">
        <v>1801</v>
      </c>
      <c r="F10774" s="10">
        <v>43561</v>
      </c>
      <c r="G10774" s="6">
        <v>4</v>
      </c>
      <c r="H10774" s="11">
        <f>VLOOKUP(B10774,[1]!Product_Data[#Data],4,0)</f>
        <v>1522</v>
      </c>
      <c r="I10774" s="11">
        <f>VLOOKUP(B10774,[1]!Product_Data[#Data],3,0)</f>
        <v>791</v>
      </c>
      <c r="J10774" s="11">
        <f t="shared" si="1011"/>
        <v>3164</v>
      </c>
      <c r="K10774" s="11">
        <f t="shared" si="1012"/>
        <v>6088</v>
      </c>
      <c r="L10774" s="11">
        <f t="shared" si="1013"/>
        <v>2924</v>
      </c>
      <c r="M10774" t="str">
        <f>VLOOKUP(C10774,[1]!Location_Data[#Data],2,0)</f>
        <v>San Bernardino</v>
      </c>
      <c r="N10774" t="str">
        <f>VLOOKUP(D10774,[1]!Salespeople_Data[#Data],2,0)</f>
        <v>Ryan Welch</v>
      </c>
      <c r="O10774" t="str">
        <f>VLOOKUP(E10774,[1]!Customer_Data[#Data],2,0)</f>
        <v>Larry Stone</v>
      </c>
      <c r="P10774" s="15">
        <f t="shared" si="1008"/>
        <v>7</v>
      </c>
      <c r="Q10774">
        <f t="shared" si="1009"/>
        <v>4</v>
      </c>
      <c r="R10774">
        <f t="shared" si="1010"/>
        <v>2019</v>
      </c>
    </row>
    <row r="10775" spans="1:18" x14ac:dyDescent="0.25">
      <c r="A10775" s="6" t="s">
        <v>11801</v>
      </c>
      <c r="B10775" s="6" t="s">
        <v>560</v>
      </c>
      <c r="C10775" s="6" t="s">
        <v>519</v>
      </c>
      <c r="D10775" s="6" t="s">
        <v>91</v>
      </c>
      <c r="E10775" s="6" t="s">
        <v>343</v>
      </c>
      <c r="F10775" s="10">
        <v>43511</v>
      </c>
      <c r="G10775" s="6">
        <v>1</v>
      </c>
      <c r="H10775" s="11">
        <f>VLOOKUP(B10775,[1]!Product_Data[#Data],4,0)</f>
        <v>1809</v>
      </c>
      <c r="I10775" s="11">
        <f>VLOOKUP(B10775,[1]!Product_Data[#Data],3,0)</f>
        <v>1067</v>
      </c>
      <c r="J10775" s="11">
        <f t="shared" si="1011"/>
        <v>1067</v>
      </c>
      <c r="K10775" s="11">
        <f t="shared" si="1012"/>
        <v>1809</v>
      </c>
      <c r="L10775" s="11">
        <f t="shared" si="1013"/>
        <v>742</v>
      </c>
      <c r="M10775" t="str">
        <f>VLOOKUP(C10775,[1]!Location_Data[#Data],2,0)</f>
        <v>Anaheim</v>
      </c>
      <c r="N10775" t="str">
        <f>VLOOKUP(D10775,[1]!Salespeople_Data[#Data],2,0)</f>
        <v>Howard Gardner</v>
      </c>
      <c r="O10775" t="str">
        <f>VLOOKUP(E10775,[1]!Customer_Data[#Data],2,0)</f>
        <v>James Fisher</v>
      </c>
      <c r="P10775" s="15">
        <f t="shared" si="1008"/>
        <v>6</v>
      </c>
      <c r="Q10775">
        <f t="shared" si="1009"/>
        <v>2</v>
      </c>
      <c r="R10775">
        <f t="shared" si="1010"/>
        <v>2019</v>
      </c>
    </row>
    <row r="10776" spans="1:18" x14ac:dyDescent="0.25">
      <c r="A10776" s="6" t="s">
        <v>11802</v>
      </c>
      <c r="B10776" s="6" t="s">
        <v>389</v>
      </c>
      <c r="C10776" s="6" t="s">
        <v>246</v>
      </c>
      <c r="D10776" s="6" t="s">
        <v>359</v>
      </c>
      <c r="E10776" s="6" t="s">
        <v>669</v>
      </c>
      <c r="F10776" s="10">
        <v>43537</v>
      </c>
      <c r="G10776" s="6">
        <v>2</v>
      </c>
      <c r="H10776" s="11">
        <f>VLOOKUP(B10776,[1]!Product_Data[#Data],4,0)</f>
        <v>1367</v>
      </c>
      <c r="I10776" s="11">
        <f>VLOOKUP(B10776,[1]!Product_Data[#Data],3,0)</f>
        <v>984</v>
      </c>
      <c r="J10776" s="11">
        <f t="shared" si="1011"/>
        <v>1968</v>
      </c>
      <c r="K10776" s="11">
        <f t="shared" si="1012"/>
        <v>2734</v>
      </c>
      <c r="L10776" s="11">
        <f t="shared" si="1013"/>
        <v>766</v>
      </c>
      <c r="M10776" t="str">
        <f>VLOOKUP(C10776,[1]!Location_Data[#Data],2,0)</f>
        <v>San Francisco</v>
      </c>
      <c r="N10776" t="str">
        <f>VLOOKUP(D10776,[1]!Salespeople_Data[#Data],2,0)</f>
        <v>Eugene Holmes</v>
      </c>
      <c r="O10776" t="str">
        <f>VLOOKUP(E10776,[1]!Customer_Data[#Data],2,0)</f>
        <v>Anthony Torres</v>
      </c>
      <c r="P10776" s="15">
        <f t="shared" si="1008"/>
        <v>4</v>
      </c>
      <c r="Q10776">
        <f t="shared" si="1009"/>
        <v>3</v>
      </c>
      <c r="R10776">
        <f t="shared" si="1010"/>
        <v>2019</v>
      </c>
    </row>
    <row r="10777" spans="1:18" x14ac:dyDescent="0.25">
      <c r="A10777" s="6" t="s">
        <v>11803</v>
      </c>
      <c r="B10777" s="6" t="s">
        <v>818</v>
      </c>
      <c r="C10777" s="6" t="s">
        <v>105</v>
      </c>
      <c r="D10777" s="6" t="s">
        <v>191</v>
      </c>
      <c r="E10777" s="6" t="s">
        <v>1499</v>
      </c>
      <c r="F10777" s="10">
        <v>43635</v>
      </c>
      <c r="G10777" s="6">
        <v>2</v>
      </c>
      <c r="H10777" s="11">
        <f>VLOOKUP(B10777,[1]!Product_Data[#Data],4,0)</f>
        <v>1638</v>
      </c>
      <c r="I10777" s="11">
        <f>VLOOKUP(B10777,[1]!Product_Data[#Data],3,0)</f>
        <v>1261</v>
      </c>
      <c r="J10777" s="11">
        <f t="shared" si="1011"/>
        <v>2522</v>
      </c>
      <c r="K10777" s="11">
        <f t="shared" si="1012"/>
        <v>3276</v>
      </c>
      <c r="L10777" s="11">
        <f t="shared" si="1013"/>
        <v>754</v>
      </c>
      <c r="M10777" t="str">
        <f>VLOOKUP(C10777,[1]!Location_Data[#Data],2,0)</f>
        <v>Daly City</v>
      </c>
      <c r="N10777" t="str">
        <f>VLOOKUP(D10777,[1]!Salespeople_Data[#Data],2,0)</f>
        <v>Robert Reed</v>
      </c>
      <c r="O10777" t="str">
        <f>VLOOKUP(E10777,[1]!Customer_Data[#Data],2,0)</f>
        <v>Daniel Perry</v>
      </c>
      <c r="P10777" s="15">
        <f t="shared" si="1008"/>
        <v>4</v>
      </c>
      <c r="Q10777">
        <f t="shared" si="1009"/>
        <v>6</v>
      </c>
      <c r="R10777">
        <f t="shared" si="1010"/>
        <v>2019</v>
      </c>
    </row>
    <row r="10778" spans="1:18" x14ac:dyDescent="0.25">
      <c r="A10778" s="6" t="s">
        <v>11804</v>
      </c>
      <c r="B10778" s="6" t="s">
        <v>203</v>
      </c>
      <c r="C10778" s="6" t="s">
        <v>95</v>
      </c>
      <c r="D10778" s="6" t="s">
        <v>146</v>
      </c>
      <c r="E10778" s="6" t="s">
        <v>508</v>
      </c>
      <c r="F10778" s="10">
        <v>43508</v>
      </c>
      <c r="G10778" s="6">
        <v>2</v>
      </c>
      <c r="H10778" s="11">
        <f>VLOOKUP(B10778,[1]!Product_Data[#Data],4,0)</f>
        <v>1414</v>
      </c>
      <c r="I10778" s="11">
        <f>VLOOKUP(B10778,[1]!Product_Data[#Data],3,0)</f>
        <v>962</v>
      </c>
      <c r="J10778" s="11">
        <f t="shared" si="1011"/>
        <v>1924</v>
      </c>
      <c r="K10778" s="11">
        <f t="shared" si="1012"/>
        <v>2828</v>
      </c>
      <c r="L10778" s="11">
        <f t="shared" si="1013"/>
        <v>904</v>
      </c>
      <c r="M10778" t="str">
        <f>VLOOKUP(C10778,[1]!Location_Data[#Data],2,0)</f>
        <v>Fullerton</v>
      </c>
      <c r="N10778" t="str">
        <f>VLOOKUP(D10778,[1]!Salespeople_Data[#Data],2,0)</f>
        <v>Carl Elliott</v>
      </c>
      <c r="O10778" t="str">
        <f>VLOOKUP(E10778,[1]!Customer_Data[#Data],2,0)</f>
        <v>Gregory Welch</v>
      </c>
      <c r="P10778" s="15">
        <f t="shared" si="1008"/>
        <v>3</v>
      </c>
      <c r="Q10778">
        <f t="shared" si="1009"/>
        <v>2</v>
      </c>
      <c r="R10778">
        <f t="shared" si="1010"/>
        <v>2019</v>
      </c>
    </row>
    <row r="10779" spans="1:18" x14ac:dyDescent="0.25">
      <c r="A10779" s="6" t="s">
        <v>11805</v>
      </c>
      <c r="B10779" s="6" t="s">
        <v>223</v>
      </c>
      <c r="C10779" s="6" t="s">
        <v>105</v>
      </c>
      <c r="D10779" s="6" t="s">
        <v>10</v>
      </c>
      <c r="E10779" s="6" t="s">
        <v>786</v>
      </c>
      <c r="F10779" s="10">
        <v>43608</v>
      </c>
      <c r="G10779" s="6">
        <v>3</v>
      </c>
      <c r="H10779" s="11">
        <f>VLOOKUP(B10779,[1]!Product_Data[#Data],4,0)</f>
        <v>799</v>
      </c>
      <c r="I10779" s="11">
        <f>VLOOKUP(B10779,[1]!Product_Data[#Data],3,0)</f>
        <v>455</v>
      </c>
      <c r="J10779" s="11">
        <f t="shared" si="1011"/>
        <v>1365</v>
      </c>
      <c r="K10779" s="11">
        <f t="shared" si="1012"/>
        <v>2397</v>
      </c>
      <c r="L10779" s="11">
        <f t="shared" si="1013"/>
        <v>1032</v>
      </c>
      <c r="M10779" t="str">
        <f>VLOOKUP(C10779,[1]!Location_Data[#Data],2,0)</f>
        <v>Daly City</v>
      </c>
      <c r="N10779" t="str">
        <f>VLOOKUP(D10779,[1]!Salespeople_Data[#Data],2,0)</f>
        <v>Justin Lynch</v>
      </c>
      <c r="O10779" t="str">
        <f>VLOOKUP(E10779,[1]!Customer_Data[#Data],2,0)</f>
        <v>Christopher Arnold</v>
      </c>
      <c r="P10779" s="15">
        <f t="shared" si="1008"/>
        <v>5</v>
      </c>
      <c r="Q10779">
        <f t="shared" si="1009"/>
        <v>5</v>
      </c>
      <c r="R10779">
        <f t="shared" si="1010"/>
        <v>2019</v>
      </c>
    </row>
    <row r="10780" spans="1:18" x14ac:dyDescent="0.25">
      <c r="A10780" s="6" t="s">
        <v>11806</v>
      </c>
      <c r="B10780" s="6" t="s">
        <v>352</v>
      </c>
      <c r="C10780" s="6" t="s">
        <v>74</v>
      </c>
      <c r="D10780" s="6" t="s">
        <v>91</v>
      </c>
      <c r="E10780" s="6" t="s">
        <v>2218</v>
      </c>
      <c r="F10780" s="10">
        <v>43759</v>
      </c>
      <c r="G10780" s="6">
        <v>3</v>
      </c>
      <c r="H10780" s="11">
        <f>VLOOKUP(B10780,[1]!Product_Data[#Data],4,0)</f>
        <v>203</v>
      </c>
      <c r="I10780" s="11">
        <f>VLOOKUP(B10780,[1]!Product_Data[#Data],3,0)</f>
        <v>154</v>
      </c>
      <c r="J10780" s="11">
        <f t="shared" si="1011"/>
        <v>462</v>
      </c>
      <c r="K10780" s="11">
        <f t="shared" si="1012"/>
        <v>609</v>
      </c>
      <c r="L10780" s="11">
        <f t="shared" si="1013"/>
        <v>147</v>
      </c>
      <c r="M10780" t="str">
        <f>VLOOKUP(C10780,[1]!Location_Data[#Data],2,0)</f>
        <v>West Covina</v>
      </c>
      <c r="N10780" t="str">
        <f>VLOOKUP(D10780,[1]!Salespeople_Data[#Data],2,0)</f>
        <v>Howard Gardner</v>
      </c>
      <c r="O10780" t="str">
        <f>VLOOKUP(E10780,[1]!Customer_Data[#Data],2,0)</f>
        <v>Jerry Andrews</v>
      </c>
      <c r="P10780" s="15">
        <f t="shared" si="1008"/>
        <v>2</v>
      </c>
      <c r="Q10780">
        <f t="shared" si="1009"/>
        <v>10</v>
      </c>
      <c r="R10780">
        <f t="shared" si="1010"/>
        <v>2019</v>
      </c>
    </row>
    <row r="10781" spans="1:18" x14ac:dyDescent="0.25">
      <c r="A10781" s="6" t="s">
        <v>11807</v>
      </c>
      <c r="B10781" s="6" t="s">
        <v>431</v>
      </c>
      <c r="C10781" s="6" t="s">
        <v>268</v>
      </c>
      <c r="D10781" s="6" t="s">
        <v>269</v>
      </c>
      <c r="E10781" s="6" t="s">
        <v>878</v>
      </c>
      <c r="F10781" s="10">
        <v>43689</v>
      </c>
      <c r="G10781" s="6">
        <v>2</v>
      </c>
      <c r="H10781" s="11">
        <f>VLOOKUP(B10781,[1]!Product_Data[#Data],4,0)</f>
        <v>290</v>
      </c>
      <c r="I10781" s="11">
        <f>VLOOKUP(B10781,[1]!Product_Data[#Data],3,0)</f>
        <v>200</v>
      </c>
      <c r="J10781" s="11">
        <f t="shared" si="1011"/>
        <v>400</v>
      </c>
      <c r="K10781" s="11">
        <f t="shared" si="1012"/>
        <v>580</v>
      </c>
      <c r="L10781" s="11">
        <f t="shared" si="1013"/>
        <v>180</v>
      </c>
      <c r="M10781" t="str">
        <f>VLOOKUP(C10781,[1]!Location_Data[#Data],2,0)</f>
        <v>Murrieta</v>
      </c>
      <c r="N10781" t="str">
        <f>VLOOKUP(D10781,[1]!Salespeople_Data[#Data],2,0)</f>
        <v>Kevin Butler</v>
      </c>
      <c r="O10781" t="str">
        <f>VLOOKUP(E10781,[1]!Customer_Data[#Data],2,0)</f>
        <v>Thomas Gray</v>
      </c>
      <c r="P10781" s="15">
        <f t="shared" si="1008"/>
        <v>2</v>
      </c>
      <c r="Q10781">
        <f t="shared" si="1009"/>
        <v>8</v>
      </c>
      <c r="R10781">
        <f t="shared" si="1010"/>
        <v>2019</v>
      </c>
    </row>
    <row r="10782" spans="1:18" x14ac:dyDescent="0.25">
      <c r="A10782" s="6" t="s">
        <v>11808</v>
      </c>
      <c r="B10782" s="6" t="s">
        <v>94</v>
      </c>
      <c r="C10782" s="6" t="s">
        <v>377</v>
      </c>
      <c r="D10782" s="6" t="s">
        <v>345</v>
      </c>
      <c r="E10782" s="6" t="s">
        <v>1370</v>
      </c>
      <c r="F10782" s="10">
        <v>43778</v>
      </c>
      <c r="G10782" s="6">
        <v>1</v>
      </c>
      <c r="H10782" s="11">
        <f>VLOOKUP(B10782,[1]!Product_Data[#Data],4,0)</f>
        <v>1639</v>
      </c>
      <c r="I10782" s="11">
        <f>VLOOKUP(B10782,[1]!Product_Data[#Data],3,0)</f>
        <v>1295</v>
      </c>
      <c r="J10782" s="11">
        <f t="shared" si="1011"/>
        <v>1295</v>
      </c>
      <c r="K10782" s="11">
        <f t="shared" si="1012"/>
        <v>1639</v>
      </c>
      <c r="L10782" s="11">
        <f t="shared" si="1013"/>
        <v>344</v>
      </c>
      <c r="M10782" t="str">
        <f>VLOOKUP(C10782,[1]!Location_Data[#Data],2,0)</f>
        <v>San Diego</v>
      </c>
      <c r="N10782" t="str">
        <f>VLOOKUP(D10782,[1]!Salespeople_Data[#Data],2,0)</f>
        <v>Larry Marshall</v>
      </c>
      <c r="O10782" t="str">
        <f>VLOOKUP(E10782,[1]!Customer_Data[#Data],2,0)</f>
        <v>Jason Ross</v>
      </c>
      <c r="P10782" s="15">
        <f t="shared" si="1008"/>
        <v>7</v>
      </c>
      <c r="Q10782">
        <f t="shared" si="1009"/>
        <v>11</v>
      </c>
      <c r="R10782">
        <f t="shared" si="1010"/>
        <v>2019</v>
      </c>
    </row>
    <row r="10783" spans="1:18" x14ac:dyDescent="0.25">
      <c r="A10783" s="6" t="s">
        <v>11809</v>
      </c>
      <c r="B10783" s="6" t="s">
        <v>69</v>
      </c>
      <c r="C10783" s="6" t="s">
        <v>110</v>
      </c>
      <c r="D10783" s="6" t="s">
        <v>106</v>
      </c>
      <c r="E10783" s="6" t="s">
        <v>1628</v>
      </c>
      <c r="F10783" s="10">
        <v>43812</v>
      </c>
      <c r="G10783" s="6">
        <v>3</v>
      </c>
      <c r="H10783" s="11">
        <f>VLOOKUP(B10783,[1]!Product_Data[#Data],4,0)</f>
        <v>1351</v>
      </c>
      <c r="I10783" s="11">
        <f>VLOOKUP(B10783,[1]!Product_Data[#Data],3,0)</f>
        <v>1108</v>
      </c>
      <c r="J10783" s="11">
        <f t="shared" si="1011"/>
        <v>3324</v>
      </c>
      <c r="K10783" s="11">
        <f t="shared" si="1012"/>
        <v>4053</v>
      </c>
      <c r="L10783" s="11">
        <f t="shared" si="1013"/>
        <v>729</v>
      </c>
      <c r="M10783" t="str">
        <f>VLOOKUP(C10783,[1]!Location_Data[#Data],2,0)</f>
        <v>Richmond</v>
      </c>
      <c r="N10783" t="str">
        <f>VLOOKUP(D10783,[1]!Salespeople_Data[#Data],2,0)</f>
        <v>Patrick Ruiz</v>
      </c>
      <c r="O10783" t="str">
        <f>VLOOKUP(E10783,[1]!Customer_Data[#Data],2,0)</f>
        <v>Antonio Nelson</v>
      </c>
      <c r="P10783" s="15">
        <f t="shared" si="1008"/>
        <v>6</v>
      </c>
      <c r="Q10783">
        <f t="shared" si="1009"/>
        <v>12</v>
      </c>
      <c r="R10783">
        <f t="shared" si="1010"/>
        <v>2019</v>
      </c>
    </row>
    <row r="10784" spans="1:18" x14ac:dyDescent="0.25">
      <c r="A10784" s="6" t="s">
        <v>11810</v>
      </c>
      <c r="B10784" s="6" t="s">
        <v>553</v>
      </c>
      <c r="C10784" s="6" t="s">
        <v>9</v>
      </c>
      <c r="D10784" s="6" t="s">
        <v>225</v>
      </c>
      <c r="E10784" s="6" t="s">
        <v>619</v>
      </c>
      <c r="F10784" s="10">
        <v>43642</v>
      </c>
      <c r="G10784" s="6">
        <v>2</v>
      </c>
      <c r="H10784" s="11">
        <f>VLOOKUP(B10784,[1]!Product_Data[#Data],4,0)</f>
        <v>1798</v>
      </c>
      <c r="I10784" s="11">
        <f>VLOOKUP(B10784,[1]!Product_Data[#Data],3,0)</f>
        <v>971</v>
      </c>
      <c r="J10784" s="11">
        <f t="shared" si="1011"/>
        <v>1942</v>
      </c>
      <c r="K10784" s="11">
        <f t="shared" si="1012"/>
        <v>3596</v>
      </c>
      <c r="L10784" s="11">
        <f t="shared" si="1013"/>
        <v>1654</v>
      </c>
      <c r="M10784" t="str">
        <f>VLOOKUP(C10784,[1]!Location_Data[#Data],2,0)</f>
        <v>San Mateo</v>
      </c>
      <c r="N10784" t="str">
        <f>VLOOKUP(D10784,[1]!Salespeople_Data[#Data],2,0)</f>
        <v>Andrew Bowman</v>
      </c>
      <c r="O10784" t="str">
        <f>VLOOKUP(E10784,[1]!Customer_Data[#Data],2,0)</f>
        <v>Billy Cook</v>
      </c>
      <c r="P10784" s="15">
        <f t="shared" si="1008"/>
        <v>4</v>
      </c>
      <c r="Q10784">
        <f t="shared" si="1009"/>
        <v>6</v>
      </c>
      <c r="R10784">
        <f t="shared" si="1010"/>
        <v>2019</v>
      </c>
    </row>
    <row r="10785" spans="1:18" x14ac:dyDescent="0.25">
      <c r="A10785" s="6" t="s">
        <v>11811</v>
      </c>
      <c r="B10785" s="6" t="s">
        <v>325</v>
      </c>
      <c r="C10785" s="6" t="s">
        <v>66</v>
      </c>
      <c r="D10785" s="6" t="s">
        <v>170</v>
      </c>
      <c r="E10785" s="6" t="s">
        <v>1570</v>
      </c>
      <c r="F10785" s="10">
        <v>43651</v>
      </c>
      <c r="G10785" s="6">
        <v>1</v>
      </c>
      <c r="H10785" s="11">
        <f>VLOOKUP(B10785,[1]!Product_Data[#Data],4,0)</f>
        <v>1526</v>
      </c>
      <c r="I10785" s="11">
        <f>VLOOKUP(B10785,[1]!Product_Data[#Data],3,0)</f>
        <v>1251</v>
      </c>
      <c r="J10785" s="11">
        <f t="shared" si="1011"/>
        <v>1251</v>
      </c>
      <c r="K10785" s="11">
        <f t="shared" si="1012"/>
        <v>1526</v>
      </c>
      <c r="L10785" s="11">
        <f t="shared" si="1013"/>
        <v>275</v>
      </c>
      <c r="M10785" t="str">
        <f>VLOOKUP(C10785,[1]!Location_Data[#Data],2,0)</f>
        <v>Ontario</v>
      </c>
      <c r="N10785" t="str">
        <f>VLOOKUP(D10785,[1]!Salespeople_Data[#Data],2,0)</f>
        <v>Sean Miller</v>
      </c>
      <c r="O10785" t="str">
        <f>VLOOKUP(E10785,[1]!Customer_Data[#Data],2,0)</f>
        <v>Jonathan Harris</v>
      </c>
      <c r="P10785" s="15">
        <f t="shared" si="1008"/>
        <v>6</v>
      </c>
      <c r="Q10785">
        <f t="shared" si="1009"/>
        <v>7</v>
      </c>
      <c r="R10785">
        <f t="shared" si="1010"/>
        <v>2019</v>
      </c>
    </row>
    <row r="10786" spans="1:18" x14ac:dyDescent="0.25">
      <c r="A10786" s="6" t="s">
        <v>11812</v>
      </c>
      <c r="B10786" s="6" t="s">
        <v>348</v>
      </c>
      <c r="C10786" s="6" t="s">
        <v>392</v>
      </c>
      <c r="D10786" s="6" t="s">
        <v>345</v>
      </c>
      <c r="E10786" s="6" t="s">
        <v>1602</v>
      </c>
      <c r="F10786" s="10">
        <v>43487</v>
      </c>
      <c r="G10786" s="6">
        <v>2</v>
      </c>
      <c r="H10786" s="11">
        <f>VLOOKUP(B10786,[1]!Product_Data[#Data],4,0)</f>
        <v>603</v>
      </c>
      <c r="I10786" s="11">
        <f>VLOOKUP(B10786,[1]!Product_Data[#Data],3,0)</f>
        <v>416</v>
      </c>
      <c r="J10786" s="11">
        <f t="shared" si="1011"/>
        <v>832</v>
      </c>
      <c r="K10786" s="11">
        <f t="shared" si="1012"/>
        <v>1206</v>
      </c>
      <c r="L10786" s="11">
        <f t="shared" si="1013"/>
        <v>374</v>
      </c>
      <c r="M10786" t="str">
        <f>VLOOKUP(C10786,[1]!Location_Data[#Data],2,0)</f>
        <v>Visalia</v>
      </c>
      <c r="N10786" t="str">
        <f>VLOOKUP(D10786,[1]!Salespeople_Data[#Data],2,0)</f>
        <v>Larry Marshall</v>
      </c>
      <c r="O10786" t="str">
        <f>VLOOKUP(E10786,[1]!Customer_Data[#Data],2,0)</f>
        <v>Anthony Banks</v>
      </c>
      <c r="P10786" s="15">
        <f t="shared" si="1008"/>
        <v>3</v>
      </c>
      <c r="Q10786">
        <f t="shared" si="1009"/>
        <v>1</v>
      </c>
      <c r="R10786">
        <f t="shared" si="1010"/>
        <v>2019</v>
      </c>
    </row>
    <row r="10787" spans="1:18" x14ac:dyDescent="0.25">
      <c r="A10787" s="6" t="s">
        <v>11813</v>
      </c>
      <c r="B10787" s="6" t="s">
        <v>144</v>
      </c>
      <c r="C10787" s="6" t="s">
        <v>140</v>
      </c>
      <c r="D10787" s="6" t="s">
        <v>413</v>
      </c>
      <c r="E10787" s="6" t="s">
        <v>1136</v>
      </c>
      <c r="F10787" s="10">
        <v>43629</v>
      </c>
      <c r="G10787" s="6">
        <v>1</v>
      </c>
      <c r="H10787" s="11">
        <f>VLOOKUP(B10787,[1]!Product_Data[#Data],4,0)</f>
        <v>2410</v>
      </c>
      <c r="I10787" s="11">
        <f>VLOOKUP(B10787,[1]!Product_Data[#Data],3,0)</f>
        <v>1518</v>
      </c>
      <c r="J10787" s="11">
        <f t="shared" si="1011"/>
        <v>1518</v>
      </c>
      <c r="K10787" s="11">
        <f t="shared" si="1012"/>
        <v>2410</v>
      </c>
      <c r="L10787" s="11">
        <f t="shared" si="1013"/>
        <v>892</v>
      </c>
      <c r="M10787" t="str">
        <f>VLOOKUP(C10787,[1]!Location_Data[#Data],2,0)</f>
        <v>Salinas</v>
      </c>
      <c r="N10787" t="str">
        <f>VLOOKUP(D10787,[1]!Salespeople_Data[#Data],2,0)</f>
        <v>Kenneth Bradley</v>
      </c>
      <c r="O10787" t="str">
        <f>VLOOKUP(E10787,[1]!Customer_Data[#Data],2,0)</f>
        <v>Juan Wood</v>
      </c>
      <c r="P10787" s="15">
        <f t="shared" si="1008"/>
        <v>5</v>
      </c>
      <c r="Q10787">
        <f t="shared" si="1009"/>
        <v>6</v>
      </c>
      <c r="R10787">
        <f t="shared" si="1010"/>
        <v>2019</v>
      </c>
    </row>
    <row r="10788" spans="1:18" x14ac:dyDescent="0.25">
      <c r="A10788" s="6" t="s">
        <v>11814</v>
      </c>
      <c r="B10788" s="6" t="s">
        <v>373</v>
      </c>
      <c r="C10788" s="6" t="s">
        <v>380</v>
      </c>
      <c r="D10788" s="6" t="s">
        <v>269</v>
      </c>
      <c r="E10788" s="6" t="s">
        <v>1030</v>
      </c>
      <c r="F10788" s="10">
        <v>43518</v>
      </c>
      <c r="G10788" s="6">
        <v>3</v>
      </c>
      <c r="H10788" s="11">
        <f>VLOOKUP(B10788,[1]!Product_Data[#Data],4,0)</f>
        <v>2182</v>
      </c>
      <c r="I10788" s="11">
        <f>VLOOKUP(B10788,[1]!Product_Data[#Data],3,0)</f>
        <v>1200</v>
      </c>
      <c r="J10788" s="11">
        <f t="shared" si="1011"/>
        <v>3600</v>
      </c>
      <c r="K10788" s="11">
        <f t="shared" si="1012"/>
        <v>6546</v>
      </c>
      <c r="L10788" s="11">
        <f t="shared" si="1013"/>
        <v>2946</v>
      </c>
      <c r="M10788" t="str">
        <f>VLOOKUP(C10788,[1]!Location_Data[#Data],2,0)</f>
        <v>Los Angeles</v>
      </c>
      <c r="N10788" t="str">
        <f>VLOOKUP(D10788,[1]!Salespeople_Data[#Data],2,0)</f>
        <v>Kevin Butler</v>
      </c>
      <c r="O10788" t="str">
        <f>VLOOKUP(E10788,[1]!Customer_Data[#Data],2,0)</f>
        <v>Brandon Diaz</v>
      </c>
      <c r="P10788" s="15">
        <f t="shared" si="1008"/>
        <v>6</v>
      </c>
      <c r="Q10788">
        <f t="shared" si="1009"/>
        <v>2</v>
      </c>
      <c r="R10788">
        <f t="shared" si="1010"/>
        <v>2019</v>
      </c>
    </row>
    <row r="10789" spans="1:18" x14ac:dyDescent="0.25">
      <c r="A10789" s="6" t="s">
        <v>11815</v>
      </c>
      <c r="B10789" s="6" t="s">
        <v>495</v>
      </c>
      <c r="C10789" s="6" t="s">
        <v>204</v>
      </c>
      <c r="D10789" s="6" t="s">
        <v>75</v>
      </c>
      <c r="E10789" s="6" t="s">
        <v>1696</v>
      </c>
      <c r="F10789" s="10">
        <v>43610</v>
      </c>
      <c r="G10789" s="6">
        <v>4</v>
      </c>
      <c r="H10789" s="11">
        <f>VLOOKUP(B10789,[1]!Product_Data[#Data],4,0)</f>
        <v>1467</v>
      </c>
      <c r="I10789" s="11">
        <f>VLOOKUP(B10789,[1]!Product_Data[#Data],3,0)</f>
        <v>807</v>
      </c>
      <c r="J10789" s="11">
        <f t="shared" si="1011"/>
        <v>3228</v>
      </c>
      <c r="K10789" s="11">
        <f t="shared" si="1012"/>
        <v>5868</v>
      </c>
      <c r="L10789" s="11">
        <f t="shared" si="1013"/>
        <v>2640</v>
      </c>
      <c r="M10789" t="str">
        <f>VLOOKUP(C10789,[1]!Location_Data[#Data],2,0)</f>
        <v>Corona</v>
      </c>
      <c r="N10789" t="str">
        <f>VLOOKUP(D10789,[1]!Salespeople_Data[#Data],2,0)</f>
        <v>Roger Robertson</v>
      </c>
      <c r="O10789" t="str">
        <f>VLOOKUP(E10789,[1]!Customer_Data[#Data],2,0)</f>
        <v>Ernest Ortiz</v>
      </c>
      <c r="P10789" s="15">
        <f t="shared" si="1008"/>
        <v>7</v>
      </c>
      <c r="Q10789">
        <f t="shared" si="1009"/>
        <v>5</v>
      </c>
      <c r="R10789">
        <f t="shared" si="1010"/>
        <v>2019</v>
      </c>
    </row>
    <row r="10790" spans="1:18" x14ac:dyDescent="0.25">
      <c r="A10790" s="6" t="s">
        <v>11816</v>
      </c>
      <c r="B10790" s="6" t="s">
        <v>181</v>
      </c>
      <c r="C10790" s="6" t="s">
        <v>377</v>
      </c>
      <c r="D10790" s="6" t="s">
        <v>136</v>
      </c>
      <c r="E10790" s="6" t="s">
        <v>2314</v>
      </c>
      <c r="F10790" s="10">
        <v>43573</v>
      </c>
      <c r="G10790" s="6">
        <v>1</v>
      </c>
      <c r="H10790" s="11">
        <f>VLOOKUP(B10790,[1]!Product_Data[#Data],4,0)</f>
        <v>1500</v>
      </c>
      <c r="I10790" s="11">
        <f>VLOOKUP(B10790,[1]!Product_Data[#Data],3,0)</f>
        <v>900</v>
      </c>
      <c r="J10790" s="11">
        <f t="shared" si="1011"/>
        <v>900</v>
      </c>
      <c r="K10790" s="11">
        <f t="shared" si="1012"/>
        <v>1500</v>
      </c>
      <c r="L10790" s="11">
        <f t="shared" si="1013"/>
        <v>600</v>
      </c>
      <c r="M10790" t="str">
        <f>VLOOKUP(C10790,[1]!Location_Data[#Data],2,0)</f>
        <v>San Diego</v>
      </c>
      <c r="N10790" t="str">
        <f>VLOOKUP(D10790,[1]!Salespeople_Data[#Data],2,0)</f>
        <v>Clarence Fox</v>
      </c>
      <c r="O10790" t="str">
        <f>VLOOKUP(E10790,[1]!Customer_Data[#Data],2,0)</f>
        <v>Roger Miller</v>
      </c>
      <c r="P10790" s="15">
        <f t="shared" si="1008"/>
        <v>5</v>
      </c>
      <c r="Q10790">
        <f t="shared" si="1009"/>
        <v>4</v>
      </c>
      <c r="R10790">
        <f t="shared" si="1010"/>
        <v>2019</v>
      </c>
    </row>
    <row r="10791" spans="1:18" x14ac:dyDescent="0.25">
      <c r="A10791" s="6" t="s">
        <v>11817</v>
      </c>
      <c r="B10791" s="6" t="s">
        <v>321</v>
      </c>
      <c r="C10791" s="6" t="s">
        <v>386</v>
      </c>
      <c r="D10791" s="6" t="s">
        <v>212</v>
      </c>
      <c r="E10791" s="6" t="s">
        <v>1120</v>
      </c>
      <c r="F10791" s="10">
        <v>43728</v>
      </c>
      <c r="G10791" s="6">
        <v>1</v>
      </c>
      <c r="H10791" s="11">
        <f>VLOOKUP(B10791,[1]!Product_Data[#Data],4,0)</f>
        <v>2391</v>
      </c>
      <c r="I10791" s="11">
        <f>VLOOKUP(B10791,[1]!Product_Data[#Data],3,0)</f>
        <v>1291</v>
      </c>
      <c r="J10791" s="11">
        <f t="shared" si="1011"/>
        <v>1291</v>
      </c>
      <c r="K10791" s="11">
        <f t="shared" si="1012"/>
        <v>2391</v>
      </c>
      <c r="L10791" s="11">
        <f t="shared" si="1013"/>
        <v>1100</v>
      </c>
      <c r="M10791" t="str">
        <f>VLOOKUP(C10791,[1]!Location_Data[#Data],2,0)</f>
        <v>Carlsbad</v>
      </c>
      <c r="N10791" t="str">
        <f>VLOOKUP(D10791,[1]!Salespeople_Data[#Data],2,0)</f>
        <v>Ronald Reed</v>
      </c>
      <c r="O10791" t="str">
        <f>VLOOKUP(E10791,[1]!Customer_Data[#Data],2,0)</f>
        <v>Fred Russell</v>
      </c>
      <c r="P10791" s="15">
        <f t="shared" si="1008"/>
        <v>6</v>
      </c>
      <c r="Q10791">
        <f t="shared" si="1009"/>
        <v>9</v>
      </c>
      <c r="R10791">
        <f t="shared" si="1010"/>
        <v>2019</v>
      </c>
    </row>
    <row r="10792" spans="1:18" x14ac:dyDescent="0.25">
      <c r="A10792" s="6" t="s">
        <v>11818</v>
      </c>
      <c r="B10792" s="6" t="s">
        <v>275</v>
      </c>
      <c r="C10792" s="6" t="s">
        <v>467</v>
      </c>
      <c r="D10792" s="6" t="s">
        <v>80</v>
      </c>
      <c r="E10792" s="6" t="s">
        <v>2116</v>
      </c>
      <c r="F10792" s="10">
        <v>43636</v>
      </c>
      <c r="G10792" s="6">
        <v>2</v>
      </c>
      <c r="H10792" s="11">
        <f>VLOOKUP(B10792,[1]!Product_Data[#Data],4,0)</f>
        <v>2353</v>
      </c>
      <c r="I10792" s="11">
        <f>VLOOKUP(B10792,[1]!Product_Data[#Data],3,0)</f>
        <v>1788</v>
      </c>
      <c r="J10792" s="11">
        <f t="shared" si="1011"/>
        <v>3576</v>
      </c>
      <c r="K10792" s="11">
        <f t="shared" si="1012"/>
        <v>4706</v>
      </c>
      <c r="L10792" s="11">
        <f t="shared" si="1013"/>
        <v>1130</v>
      </c>
      <c r="M10792" t="str">
        <f>VLOOKUP(C10792,[1]!Location_Data[#Data],2,0)</f>
        <v>Garden Grove</v>
      </c>
      <c r="N10792" t="str">
        <f>VLOOKUP(D10792,[1]!Salespeople_Data[#Data],2,0)</f>
        <v>Henry Nelson</v>
      </c>
      <c r="O10792" t="str">
        <f>VLOOKUP(E10792,[1]!Customer_Data[#Data],2,0)</f>
        <v>Louis Ellis</v>
      </c>
      <c r="P10792" s="15">
        <f t="shared" si="1008"/>
        <v>5</v>
      </c>
      <c r="Q10792">
        <f t="shared" si="1009"/>
        <v>6</v>
      </c>
      <c r="R10792">
        <f t="shared" si="1010"/>
        <v>2019</v>
      </c>
    </row>
    <row r="10793" spans="1:18" x14ac:dyDescent="0.25">
      <c r="A10793" s="6" t="s">
        <v>11819</v>
      </c>
      <c r="B10793" s="6" t="s">
        <v>666</v>
      </c>
      <c r="C10793" s="6" t="s">
        <v>490</v>
      </c>
      <c r="D10793" s="6" t="s">
        <v>15</v>
      </c>
      <c r="E10793" s="6" t="s">
        <v>1272</v>
      </c>
      <c r="F10793" s="10">
        <v>43578</v>
      </c>
      <c r="G10793" s="6">
        <v>1</v>
      </c>
      <c r="H10793" s="11">
        <f>VLOOKUP(B10793,[1]!Product_Data[#Data],4,0)</f>
        <v>2241</v>
      </c>
      <c r="I10793" s="11">
        <f>VLOOKUP(B10793,[1]!Product_Data[#Data],3,0)</f>
        <v>1367</v>
      </c>
      <c r="J10793" s="11">
        <f t="shared" si="1011"/>
        <v>1367</v>
      </c>
      <c r="K10793" s="11">
        <f t="shared" si="1012"/>
        <v>2241</v>
      </c>
      <c r="L10793" s="11">
        <f t="shared" si="1013"/>
        <v>874</v>
      </c>
      <c r="M10793" t="str">
        <f>VLOOKUP(C10793,[1]!Location_Data[#Data],2,0)</f>
        <v>Temecula</v>
      </c>
      <c r="N10793" t="str">
        <f>VLOOKUP(D10793,[1]!Salespeople_Data[#Data],2,0)</f>
        <v>Ryan Butler</v>
      </c>
      <c r="O10793" t="str">
        <f>VLOOKUP(E10793,[1]!Customer_Data[#Data],2,0)</f>
        <v>Michael Lewis</v>
      </c>
      <c r="P10793" s="15">
        <f t="shared" si="1008"/>
        <v>3</v>
      </c>
      <c r="Q10793">
        <f t="shared" si="1009"/>
        <v>4</v>
      </c>
      <c r="R10793">
        <f t="shared" si="1010"/>
        <v>2019</v>
      </c>
    </row>
    <row r="10794" spans="1:18" x14ac:dyDescent="0.25">
      <c r="A10794" s="6" t="s">
        <v>11820</v>
      </c>
      <c r="B10794" s="6" t="s">
        <v>164</v>
      </c>
      <c r="C10794" s="6" t="s">
        <v>215</v>
      </c>
      <c r="D10794" s="6" t="s">
        <v>101</v>
      </c>
      <c r="E10794" s="6" t="s">
        <v>662</v>
      </c>
      <c r="F10794" s="10">
        <v>43657</v>
      </c>
      <c r="G10794" s="6">
        <v>4</v>
      </c>
      <c r="H10794" s="11">
        <f>VLOOKUP(B10794,[1]!Product_Data[#Data],4,0)</f>
        <v>637</v>
      </c>
      <c r="I10794" s="11">
        <f>VLOOKUP(B10794,[1]!Product_Data[#Data],3,0)</f>
        <v>389</v>
      </c>
      <c r="J10794" s="11">
        <f t="shared" si="1011"/>
        <v>1556</v>
      </c>
      <c r="K10794" s="11">
        <f t="shared" si="1012"/>
        <v>2548</v>
      </c>
      <c r="L10794" s="11">
        <f t="shared" si="1013"/>
        <v>992</v>
      </c>
      <c r="M10794" t="str">
        <f>VLOOKUP(C10794,[1]!Location_Data[#Data],2,0)</f>
        <v>El Cajon</v>
      </c>
      <c r="N10794" t="str">
        <f>VLOOKUP(D10794,[1]!Salespeople_Data[#Data],2,0)</f>
        <v>Scott Clark</v>
      </c>
      <c r="O10794" t="str">
        <f>VLOOKUP(E10794,[1]!Customer_Data[#Data],2,0)</f>
        <v>George Thompson</v>
      </c>
      <c r="P10794" s="15">
        <f t="shared" si="1008"/>
        <v>5</v>
      </c>
      <c r="Q10794">
        <f t="shared" si="1009"/>
        <v>7</v>
      </c>
      <c r="R10794">
        <f t="shared" si="1010"/>
        <v>2019</v>
      </c>
    </row>
    <row r="10795" spans="1:18" x14ac:dyDescent="0.25">
      <c r="A10795" s="6" t="s">
        <v>11821</v>
      </c>
      <c r="B10795" s="6" t="s">
        <v>603</v>
      </c>
      <c r="C10795" s="6" t="s">
        <v>377</v>
      </c>
      <c r="D10795" s="6" t="s">
        <v>165</v>
      </c>
      <c r="E10795" s="6" t="s">
        <v>4603</v>
      </c>
      <c r="F10795" s="10">
        <v>43479</v>
      </c>
      <c r="G10795" s="6">
        <v>2</v>
      </c>
      <c r="H10795" s="11">
        <f>VLOOKUP(B10795,[1]!Product_Data[#Data],4,0)</f>
        <v>2495</v>
      </c>
      <c r="I10795" s="11">
        <f>VLOOKUP(B10795,[1]!Product_Data[#Data],3,0)</f>
        <v>1896</v>
      </c>
      <c r="J10795" s="11">
        <f t="shared" si="1011"/>
        <v>3792</v>
      </c>
      <c r="K10795" s="11">
        <f t="shared" si="1012"/>
        <v>4990</v>
      </c>
      <c r="L10795" s="11">
        <f t="shared" si="1013"/>
        <v>1198</v>
      </c>
      <c r="M10795" t="str">
        <f>VLOOKUP(C10795,[1]!Location_Data[#Data],2,0)</f>
        <v>San Diego</v>
      </c>
      <c r="N10795" t="str">
        <f>VLOOKUP(D10795,[1]!Salespeople_Data[#Data],2,0)</f>
        <v>Joe Sims</v>
      </c>
      <c r="O10795" t="str">
        <f>VLOOKUP(E10795,[1]!Customer_Data[#Data],2,0)</f>
        <v>Shawn Stephens</v>
      </c>
      <c r="P10795" s="15">
        <f t="shared" si="1008"/>
        <v>2</v>
      </c>
      <c r="Q10795">
        <f t="shared" si="1009"/>
        <v>1</v>
      </c>
      <c r="R10795">
        <f t="shared" si="1010"/>
        <v>2019</v>
      </c>
    </row>
    <row r="10796" spans="1:18" x14ac:dyDescent="0.25">
      <c r="A10796" s="6" t="s">
        <v>11822</v>
      </c>
      <c r="B10796" s="6" t="s">
        <v>168</v>
      </c>
      <c r="C10796" s="6" t="s">
        <v>490</v>
      </c>
      <c r="D10796" s="6" t="s">
        <v>359</v>
      </c>
      <c r="E10796" s="6" t="s">
        <v>627</v>
      </c>
      <c r="F10796" s="10">
        <v>43721</v>
      </c>
      <c r="G10796" s="6">
        <v>3</v>
      </c>
      <c r="H10796" s="11">
        <f>VLOOKUP(B10796,[1]!Product_Data[#Data],4,0)</f>
        <v>112</v>
      </c>
      <c r="I10796" s="11">
        <f>VLOOKUP(B10796,[1]!Product_Data[#Data],3,0)</f>
        <v>90</v>
      </c>
      <c r="J10796" s="11">
        <f t="shared" si="1011"/>
        <v>270</v>
      </c>
      <c r="K10796" s="11">
        <f t="shared" si="1012"/>
        <v>336</v>
      </c>
      <c r="L10796" s="11">
        <f t="shared" si="1013"/>
        <v>66</v>
      </c>
      <c r="M10796" t="str">
        <f>VLOOKUP(C10796,[1]!Location_Data[#Data],2,0)</f>
        <v>Temecula</v>
      </c>
      <c r="N10796" t="str">
        <f>VLOOKUP(D10796,[1]!Salespeople_Data[#Data],2,0)</f>
        <v>Eugene Holmes</v>
      </c>
      <c r="O10796" t="str">
        <f>VLOOKUP(E10796,[1]!Customer_Data[#Data],2,0)</f>
        <v>Chris Hall</v>
      </c>
      <c r="P10796" s="15">
        <f t="shared" si="1008"/>
        <v>6</v>
      </c>
      <c r="Q10796">
        <f t="shared" si="1009"/>
        <v>9</v>
      </c>
      <c r="R10796">
        <f t="shared" si="1010"/>
        <v>2019</v>
      </c>
    </row>
    <row r="10797" spans="1:18" x14ac:dyDescent="0.25">
      <c r="A10797" s="6" t="s">
        <v>11823</v>
      </c>
      <c r="B10797" s="6" t="s">
        <v>925</v>
      </c>
      <c r="C10797" s="6" t="s">
        <v>458</v>
      </c>
      <c r="D10797" s="6" t="s">
        <v>58</v>
      </c>
      <c r="E10797" s="6" t="s">
        <v>332</v>
      </c>
      <c r="F10797" s="10">
        <v>43615</v>
      </c>
      <c r="G10797" s="6">
        <v>1</v>
      </c>
      <c r="H10797" s="11">
        <f>VLOOKUP(B10797,[1]!Product_Data[#Data],4,0)</f>
        <v>136</v>
      </c>
      <c r="I10797" s="11">
        <f>VLOOKUP(B10797,[1]!Product_Data[#Data],3,0)</f>
        <v>72</v>
      </c>
      <c r="J10797" s="11">
        <f t="shared" si="1011"/>
        <v>72</v>
      </c>
      <c r="K10797" s="11">
        <f t="shared" si="1012"/>
        <v>136</v>
      </c>
      <c r="L10797" s="11">
        <f t="shared" si="1013"/>
        <v>64</v>
      </c>
      <c r="M10797" t="str">
        <f>VLOOKUP(C10797,[1]!Location_Data[#Data],2,0)</f>
        <v>Fontana</v>
      </c>
      <c r="N10797" t="str">
        <f>VLOOKUP(D10797,[1]!Salespeople_Data[#Data],2,0)</f>
        <v>Christopher Tucker</v>
      </c>
      <c r="O10797" t="str">
        <f>VLOOKUP(E10797,[1]!Customer_Data[#Data],2,0)</f>
        <v>Russell Grant</v>
      </c>
      <c r="P10797" s="15">
        <f t="shared" si="1008"/>
        <v>5</v>
      </c>
      <c r="Q10797">
        <f t="shared" si="1009"/>
        <v>5</v>
      </c>
      <c r="R10797">
        <f t="shared" si="1010"/>
        <v>2019</v>
      </c>
    </row>
    <row r="10798" spans="1:18" x14ac:dyDescent="0.25">
      <c r="A10798" s="6" t="s">
        <v>11824</v>
      </c>
      <c r="B10798" s="6" t="s">
        <v>245</v>
      </c>
      <c r="C10798" s="6" t="s">
        <v>322</v>
      </c>
      <c r="D10798" s="6" t="s">
        <v>15</v>
      </c>
      <c r="E10798" s="6" t="s">
        <v>1635</v>
      </c>
      <c r="F10798" s="10">
        <v>43713</v>
      </c>
      <c r="G10798" s="6">
        <v>4</v>
      </c>
      <c r="H10798" s="11">
        <f>VLOOKUP(B10798,[1]!Product_Data[#Data],4,0)</f>
        <v>818</v>
      </c>
      <c r="I10798" s="11">
        <f>VLOOKUP(B10798,[1]!Product_Data[#Data],3,0)</f>
        <v>450</v>
      </c>
      <c r="J10798" s="11">
        <f t="shared" si="1011"/>
        <v>1800</v>
      </c>
      <c r="K10798" s="11">
        <f t="shared" si="1012"/>
        <v>3272</v>
      </c>
      <c r="L10798" s="11">
        <f t="shared" si="1013"/>
        <v>1472</v>
      </c>
      <c r="M10798" t="str">
        <f>VLOOKUP(C10798,[1]!Location_Data[#Data],2,0)</f>
        <v>Rancho Cucamonga</v>
      </c>
      <c r="N10798" t="str">
        <f>VLOOKUP(D10798,[1]!Salespeople_Data[#Data],2,0)</f>
        <v>Ryan Butler</v>
      </c>
      <c r="O10798" t="str">
        <f>VLOOKUP(E10798,[1]!Customer_Data[#Data],2,0)</f>
        <v>Sean Andrews</v>
      </c>
      <c r="P10798" s="15">
        <f t="shared" si="1008"/>
        <v>5</v>
      </c>
      <c r="Q10798">
        <f t="shared" si="1009"/>
        <v>9</v>
      </c>
      <c r="R10798">
        <f t="shared" si="1010"/>
        <v>2019</v>
      </c>
    </row>
    <row r="10799" spans="1:18" x14ac:dyDescent="0.25">
      <c r="A10799" s="6" t="s">
        <v>11825</v>
      </c>
      <c r="B10799" s="6" t="s">
        <v>203</v>
      </c>
      <c r="C10799" s="6" t="s">
        <v>186</v>
      </c>
      <c r="D10799" s="6" t="s">
        <v>20</v>
      </c>
      <c r="E10799" s="6" t="s">
        <v>2218</v>
      </c>
      <c r="F10799" s="10">
        <v>43789</v>
      </c>
      <c r="G10799" s="6">
        <v>2</v>
      </c>
      <c r="H10799" s="11">
        <f>VLOOKUP(B10799,[1]!Product_Data[#Data],4,0)</f>
        <v>1414</v>
      </c>
      <c r="I10799" s="11">
        <f>VLOOKUP(B10799,[1]!Product_Data[#Data],3,0)</f>
        <v>962</v>
      </c>
      <c r="J10799" s="11">
        <f t="shared" si="1011"/>
        <v>1924</v>
      </c>
      <c r="K10799" s="11">
        <f t="shared" si="1012"/>
        <v>2828</v>
      </c>
      <c r="L10799" s="11">
        <f t="shared" si="1013"/>
        <v>904</v>
      </c>
      <c r="M10799" t="str">
        <f>VLOOKUP(C10799,[1]!Location_Data[#Data],2,0)</f>
        <v>Riverside</v>
      </c>
      <c r="N10799" t="str">
        <f>VLOOKUP(D10799,[1]!Salespeople_Data[#Data],2,0)</f>
        <v>Joshua Cook</v>
      </c>
      <c r="O10799" t="str">
        <f>VLOOKUP(E10799,[1]!Customer_Data[#Data],2,0)</f>
        <v>Jerry Andrews</v>
      </c>
      <c r="P10799" s="15">
        <f t="shared" si="1008"/>
        <v>4</v>
      </c>
      <c r="Q10799">
        <f t="shared" si="1009"/>
        <v>11</v>
      </c>
      <c r="R10799">
        <f t="shared" si="1010"/>
        <v>2019</v>
      </c>
    </row>
    <row r="10800" spans="1:18" x14ac:dyDescent="0.25">
      <c r="A10800" s="6" t="s">
        <v>11826</v>
      </c>
      <c r="B10800" s="6" t="s">
        <v>412</v>
      </c>
      <c r="C10800" s="6" t="s">
        <v>34</v>
      </c>
      <c r="D10800" s="6" t="s">
        <v>159</v>
      </c>
      <c r="E10800" s="6" t="s">
        <v>946</v>
      </c>
      <c r="F10800" s="10">
        <v>43496</v>
      </c>
      <c r="G10800" s="6">
        <v>1</v>
      </c>
      <c r="H10800" s="11">
        <f>VLOOKUP(B10800,[1]!Product_Data[#Data],4,0)</f>
        <v>2396</v>
      </c>
      <c r="I10800" s="11">
        <f>VLOOKUP(B10800,[1]!Product_Data[#Data],3,0)</f>
        <v>1965</v>
      </c>
      <c r="J10800" s="11">
        <f t="shared" si="1011"/>
        <v>1965</v>
      </c>
      <c r="K10800" s="11">
        <f t="shared" si="1012"/>
        <v>2396</v>
      </c>
      <c r="L10800" s="11">
        <f t="shared" si="1013"/>
        <v>431</v>
      </c>
      <c r="M10800" t="str">
        <f>VLOOKUP(C10800,[1]!Location_Data[#Data],2,0)</f>
        <v>Inglewood</v>
      </c>
      <c r="N10800" t="str">
        <f>VLOOKUP(D10800,[1]!Salespeople_Data[#Data],2,0)</f>
        <v>Bobby Russell</v>
      </c>
      <c r="O10800" t="str">
        <f>VLOOKUP(E10800,[1]!Customer_Data[#Data],2,0)</f>
        <v>Phillip Edwards</v>
      </c>
      <c r="P10800" s="15">
        <f t="shared" si="1008"/>
        <v>5</v>
      </c>
      <c r="Q10800">
        <f t="shared" si="1009"/>
        <v>1</v>
      </c>
      <c r="R10800">
        <f t="shared" si="1010"/>
        <v>2019</v>
      </c>
    </row>
    <row r="10801" spans="1:18" x14ac:dyDescent="0.25">
      <c r="A10801" s="6" t="s">
        <v>11827</v>
      </c>
      <c r="B10801" s="6" t="s">
        <v>61</v>
      </c>
      <c r="C10801" s="6" t="s">
        <v>52</v>
      </c>
      <c r="D10801" s="6" t="s">
        <v>101</v>
      </c>
      <c r="E10801" s="6" t="s">
        <v>1710</v>
      </c>
      <c r="F10801" s="10">
        <v>43754</v>
      </c>
      <c r="G10801" s="6">
        <v>1</v>
      </c>
      <c r="H10801" s="11">
        <f>VLOOKUP(B10801,[1]!Product_Data[#Data],4,0)</f>
        <v>1889</v>
      </c>
      <c r="I10801" s="11">
        <f>VLOOKUP(B10801,[1]!Product_Data[#Data],3,0)</f>
        <v>945</v>
      </c>
      <c r="J10801" s="11">
        <f t="shared" si="1011"/>
        <v>945</v>
      </c>
      <c r="K10801" s="11">
        <f t="shared" si="1012"/>
        <v>1889</v>
      </c>
      <c r="L10801" s="11">
        <f t="shared" si="1013"/>
        <v>944</v>
      </c>
      <c r="M10801" t="str">
        <f>VLOOKUP(C10801,[1]!Location_Data[#Data],2,0)</f>
        <v>Pasadena</v>
      </c>
      <c r="N10801" t="str">
        <f>VLOOKUP(D10801,[1]!Salespeople_Data[#Data],2,0)</f>
        <v>Scott Clark</v>
      </c>
      <c r="O10801" t="str">
        <f>VLOOKUP(E10801,[1]!Customer_Data[#Data],2,0)</f>
        <v>Kevin Wheeler</v>
      </c>
      <c r="P10801" s="15">
        <f t="shared" si="1008"/>
        <v>4</v>
      </c>
      <c r="Q10801">
        <f t="shared" si="1009"/>
        <v>10</v>
      </c>
      <c r="R10801">
        <f t="shared" si="1010"/>
        <v>2019</v>
      </c>
    </row>
    <row r="10802" spans="1:18" x14ac:dyDescent="0.25">
      <c r="A10802" s="6" t="s">
        <v>11828</v>
      </c>
      <c r="B10802" s="6" t="s">
        <v>144</v>
      </c>
      <c r="C10802" s="6" t="s">
        <v>472</v>
      </c>
      <c r="D10802" s="6" t="s">
        <v>49</v>
      </c>
      <c r="E10802" s="6" t="s">
        <v>1086</v>
      </c>
      <c r="F10802" s="10">
        <v>43671</v>
      </c>
      <c r="G10802" s="6">
        <v>1</v>
      </c>
      <c r="H10802" s="11">
        <f>VLOOKUP(B10802,[1]!Product_Data[#Data],4,0)</f>
        <v>2410</v>
      </c>
      <c r="I10802" s="11">
        <f>VLOOKUP(B10802,[1]!Product_Data[#Data],3,0)</f>
        <v>1518</v>
      </c>
      <c r="J10802" s="11">
        <f t="shared" si="1011"/>
        <v>1518</v>
      </c>
      <c r="K10802" s="11">
        <f t="shared" si="1012"/>
        <v>2410</v>
      </c>
      <c r="L10802" s="11">
        <f t="shared" si="1013"/>
        <v>892</v>
      </c>
      <c r="M10802" t="str">
        <f>VLOOKUP(C10802,[1]!Location_Data[#Data],2,0)</f>
        <v>Concord</v>
      </c>
      <c r="N10802" t="str">
        <f>VLOOKUP(D10802,[1]!Salespeople_Data[#Data],2,0)</f>
        <v>Walter Cook</v>
      </c>
      <c r="O10802" t="str">
        <f>VLOOKUP(E10802,[1]!Customer_Data[#Data],2,0)</f>
        <v>Shawn Day</v>
      </c>
      <c r="P10802" s="15">
        <f t="shared" si="1008"/>
        <v>5</v>
      </c>
      <c r="Q10802">
        <f t="shared" si="1009"/>
        <v>7</v>
      </c>
      <c r="R10802">
        <f t="shared" si="1010"/>
        <v>2019</v>
      </c>
    </row>
    <row r="10803" spans="1:18" x14ac:dyDescent="0.25">
      <c r="A10803" s="6" t="s">
        <v>11829</v>
      </c>
      <c r="B10803" s="6" t="s">
        <v>207</v>
      </c>
      <c r="C10803" s="6" t="s">
        <v>100</v>
      </c>
      <c r="D10803" s="6" t="s">
        <v>58</v>
      </c>
      <c r="E10803" s="6" t="s">
        <v>3226</v>
      </c>
      <c r="F10803" s="10">
        <v>43826</v>
      </c>
      <c r="G10803" s="6">
        <v>3</v>
      </c>
      <c r="H10803" s="11">
        <f>VLOOKUP(B10803,[1]!Product_Data[#Data],4,0)</f>
        <v>2464</v>
      </c>
      <c r="I10803" s="11">
        <f>VLOOKUP(B10803,[1]!Product_Data[#Data],3,0)</f>
        <v>1774</v>
      </c>
      <c r="J10803" s="11">
        <f t="shared" si="1011"/>
        <v>5322</v>
      </c>
      <c r="K10803" s="11">
        <f t="shared" si="1012"/>
        <v>7392</v>
      </c>
      <c r="L10803" s="11">
        <f t="shared" si="1013"/>
        <v>2070</v>
      </c>
      <c r="M10803" t="str">
        <f>VLOOKUP(C10803,[1]!Location_Data[#Data],2,0)</f>
        <v>Victorville</v>
      </c>
      <c r="N10803" t="str">
        <f>VLOOKUP(D10803,[1]!Salespeople_Data[#Data],2,0)</f>
        <v>Christopher Tucker</v>
      </c>
      <c r="O10803" t="str">
        <f>VLOOKUP(E10803,[1]!Customer_Data[#Data],2,0)</f>
        <v>Alan Thomas</v>
      </c>
      <c r="P10803" s="15">
        <f t="shared" si="1008"/>
        <v>6</v>
      </c>
      <c r="Q10803">
        <f t="shared" si="1009"/>
        <v>12</v>
      </c>
      <c r="R10803">
        <f t="shared" si="1010"/>
        <v>2019</v>
      </c>
    </row>
    <row r="10804" spans="1:18" x14ac:dyDescent="0.25">
      <c r="A10804" s="6" t="s">
        <v>11830</v>
      </c>
      <c r="B10804" s="6" t="s">
        <v>348</v>
      </c>
      <c r="C10804" s="6" t="s">
        <v>135</v>
      </c>
      <c r="D10804" s="6" t="s">
        <v>25</v>
      </c>
      <c r="E10804" s="6" t="s">
        <v>784</v>
      </c>
      <c r="F10804" s="10">
        <v>43787</v>
      </c>
      <c r="G10804" s="6">
        <v>2</v>
      </c>
      <c r="H10804" s="11">
        <f>VLOOKUP(B10804,[1]!Product_Data[#Data],4,0)</f>
        <v>603</v>
      </c>
      <c r="I10804" s="11">
        <f>VLOOKUP(B10804,[1]!Product_Data[#Data],3,0)</f>
        <v>416</v>
      </c>
      <c r="J10804" s="11">
        <f t="shared" si="1011"/>
        <v>832</v>
      </c>
      <c r="K10804" s="11">
        <f t="shared" si="1012"/>
        <v>1206</v>
      </c>
      <c r="L10804" s="11">
        <f t="shared" si="1013"/>
        <v>374</v>
      </c>
      <c r="M10804" t="str">
        <f>VLOOKUP(C10804,[1]!Location_Data[#Data],2,0)</f>
        <v>Oxnard</v>
      </c>
      <c r="N10804" t="str">
        <f>VLOOKUP(D10804,[1]!Salespeople_Data[#Data],2,0)</f>
        <v>Brian Davis</v>
      </c>
      <c r="O10804" t="str">
        <f>VLOOKUP(E10804,[1]!Customer_Data[#Data],2,0)</f>
        <v>Terry Morris</v>
      </c>
      <c r="P10804" s="15">
        <f t="shared" si="1008"/>
        <v>2</v>
      </c>
      <c r="Q10804">
        <f t="shared" si="1009"/>
        <v>11</v>
      </c>
      <c r="R10804">
        <f t="shared" si="1010"/>
        <v>2019</v>
      </c>
    </row>
    <row r="10805" spans="1:18" x14ac:dyDescent="0.25">
      <c r="A10805" s="6" t="s">
        <v>11831</v>
      </c>
      <c r="B10805" s="6" t="s">
        <v>348</v>
      </c>
      <c r="C10805" s="6" t="s">
        <v>220</v>
      </c>
      <c r="D10805" s="6" t="s">
        <v>146</v>
      </c>
      <c r="E10805" s="6" t="s">
        <v>1918</v>
      </c>
      <c r="F10805" s="10">
        <v>43606</v>
      </c>
      <c r="G10805" s="6">
        <v>2</v>
      </c>
      <c r="H10805" s="11">
        <f>VLOOKUP(B10805,[1]!Product_Data[#Data],4,0)</f>
        <v>603</v>
      </c>
      <c r="I10805" s="11">
        <f>VLOOKUP(B10805,[1]!Product_Data[#Data],3,0)</f>
        <v>416</v>
      </c>
      <c r="J10805" s="11">
        <f t="shared" si="1011"/>
        <v>832</v>
      </c>
      <c r="K10805" s="11">
        <f t="shared" si="1012"/>
        <v>1206</v>
      </c>
      <c r="L10805" s="11">
        <f t="shared" si="1013"/>
        <v>374</v>
      </c>
      <c r="M10805" t="str">
        <f>VLOOKUP(C10805,[1]!Location_Data[#Data],2,0)</f>
        <v>Modesto</v>
      </c>
      <c r="N10805" t="str">
        <f>VLOOKUP(D10805,[1]!Salespeople_Data[#Data],2,0)</f>
        <v>Carl Elliott</v>
      </c>
      <c r="O10805" t="str">
        <f>VLOOKUP(E10805,[1]!Customer_Data[#Data],2,0)</f>
        <v>Jack Howell</v>
      </c>
      <c r="P10805" s="15">
        <f t="shared" si="1008"/>
        <v>3</v>
      </c>
      <c r="Q10805">
        <f t="shared" si="1009"/>
        <v>5</v>
      </c>
      <c r="R10805">
        <f t="shared" si="1010"/>
        <v>2019</v>
      </c>
    </row>
    <row r="10806" spans="1:18" x14ac:dyDescent="0.25">
      <c r="A10806" s="6" t="s">
        <v>11832</v>
      </c>
      <c r="B10806" s="6" t="s">
        <v>69</v>
      </c>
      <c r="C10806" s="6" t="s">
        <v>570</v>
      </c>
      <c r="D10806" s="6" t="s">
        <v>111</v>
      </c>
      <c r="E10806" s="6" t="s">
        <v>3062</v>
      </c>
      <c r="F10806" s="10">
        <v>43491</v>
      </c>
      <c r="G10806" s="6">
        <v>3</v>
      </c>
      <c r="H10806" s="11">
        <f>VLOOKUP(B10806,[1]!Product_Data[#Data],4,0)</f>
        <v>1351</v>
      </c>
      <c r="I10806" s="11">
        <f>VLOOKUP(B10806,[1]!Product_Data[#Data],3,0)</f>
        <v>1108</v>
      </c>
      <c r="J10806" s="11">
        <f t="shared" si="1011"/>
        <v>3324</v>
      </c>
      <c r="K10806" s="11">
        <f t="shared" si="1012"/>
        <v>4053</v>
      </c>
      <c r="L10806" s="11">
        <f t="shared" si="1013"/>
        <v>729</v>
      </c>
      <c r="M10806" t="str">
        <f>VLOOKUP(C10806,[1]!Location_Data[#Data],2,0)</f>
        <v>Fresno</v>
      </c>
      <c r="N10806" t="str">
        <f>VLOOKUP(D10806,[1]!Salespeople_Data[#Data],2,0)</f>
        <v>Ryan Welch</v>
      </c>
      <c r="O10806" t="str">
        <f>VLOOKUP(E10806,[1]!Customer_Data[#Data],2,0)</f>
        <v>Jeremy Jenkins</v>
      </c>
      <c r="P10806" s="15">
        <f t="shared" si="1008"/>
        <v>7</v>
      </c>
      <c r="Q10806">
        <f t="shared" si="1009"/>
        <v>1</v>
      </c>
      <c r="R10806">
        <f t="shared" si="1010"/>
        <v>2019</v>
      </c>
    </row>
    <row r="10807" spans="1:18" x14ac:dyDescent="0.25">
      <c r="A10807" s="6" t="s">
        <v>11833</v>
      </c>
      <c r="B10807" s="6" t="s">
        <v>119</v>
      </c>
      <c r="C10807" s="6" t="s">
        <v>349</v>
      </c>
      <c r="D10807" s="6" t="s">
        <v>250</v>
      </c>
      <c r="E10807" s="6" t="s">
        <v>1380</v>
      </c>
      <c r="F10807" s="10">
        <v>43595</v>
      </c>
      <c r="G10807" s="6">
        <v>2</v>
      </c>
      <c r="H10807" s="11">
        <f>VLOOKUP(B10807,[1]!Product_Data[#Data],4,0)</f>
        <v>1077</v>
      </c>
      <c r="I10807" s="11">
        <f>VLOOKUP(B10807,[1]!Product_Data[#Data],3,0)</f>
        <v>732</v>
      </c>
      <c r="J10807" s="11">
        <f t="shared" si="1011"/>
        <v>1464</v>
      </c>
      <c r="K10807" s="11">
        <f t="shared" si="1012"/>
        <v>2154</v>
      </c>
      <c r="L10807" s="11">
        <f t="shared" si="1013"/>
        <v>690</v>
      </c>
      <c r="M10807" t="str">
        <f>VLOOKUP(C10807,[1]!Location_Data[#Data],2,0)</f>
        <v>Santa Clara</v>
      </c>
      <c r="N10807" t="str">
        <f>VLOOKUP(D10807,[1]!Salespeople_Data[#Data],2,0)</f>
        <v>Martin Carr</v>
      </c>
      <c r="O10807" t="str">
        <f>VLOOKUP(E10807,[1]!Customer_Data[#Data],2,0)</f>
        <v>Jose Riley</v>
      </c>
      <c r="P10807" s="15">
        <f t="shared" si="1008"/>
        <v>6</v>
      </c>
      <c r="Q10807">
        <f t="shared" si="1009"/>
        <v>5</v>
      </c>
      <c r="R10807">
        <f t="shared" si="1010"/>
        <v>2019</v>
      </c>
    </row>
    <row r="10808" spans="1:18" x14ac:dyDescent="0.25">
      <c r="A10808" s="6" t="s">
        <v>11834</v>
      </c>
      <c r="B10808" s="6" t="s">
        <v>421</v>
      </c>
      <c r="C10808" s="6" t="s">
        <v>249</v>
      </c>
      <c r="D10808" s="6" t="s">
        <v>225</v>
      </c>
      <c r="E10808" s="6" t="s">
        <v>1577</v>
      </c>
      <c r="F10808" s="10">
        <v>43569</v>
      </c>
      <c r="G10808" s="6">
        <v>3</v>
      </c>
      <c r="H10808" s="11">
        <f>VLOOKUP(B10808,[1]!Product_Data[#Data],4,0)</f>
        <v>826</v>
      </c>
      <c r="I10808" s="11">
        <f>VLOOKUP(B10808,[1]!Product_Data[#Data],3,0)</f>
        <v>562</v>
      </c>
      <c r="J10808" s="11">
        <f t="shared" si="1011"/>
        <v>1686</v>
      </c>
      <c r="K10808" s="11">
        <f t="shared" si="1012"/>
        <v>2478</v>
      </c>
      <c r="L10808" s="11">
        <f t="shared" si="1013"/>
        <v>792</v>
      </c>
      <c r="M10808" t="str">
        <f>VLOOKUP(C10808,[1]!Location_Data[#Data],2,0)</f>
        <v>Roseville</v>
      </c>
      <c r="N10808" t="str">
        <f>VLOOKUP(D10808,[1]!Salespeople_Data[#Data],2,0)</f>
        <v>Andrew Bowman</v>
      </c>
      <c r="O10808" t="str">
        <f>VLOOKUP(E10808,[1]!Customer_Data[#Data],2,0)</f>
        <v>Kevin Wood</v>
      </c>
      <c r="P10808" s="15">
        <f t="shared" si="1008"/>
        <v>1</v>
      </c>
      <c r="Q10808">
        <f t="shared" si="1009"/>
        <v>4</v>
      </c>
      <c r="R10808">
        <f t="shared" si="1010"/>
        <v>2019</v>
      </c>
    </row>
    <row r="10809" spans="1:18" x14ac:dyDescent="0.25">
      <c r="A10809" s="6" t="s">
        <v>11835</v>
      </c>
      <c r="B10809" s="6" t="s">
        <v>139</v>
      </c>
      <c r="C10809" s="6" t="s">
        <v>52</v>
      </c>
      <c r="D10809" s="6" t="s">
        <v>126</v>
      </c>
      <c r="E10809" s="6" t="s">
        <v>4184</v>
      </c>
      <c r="F10809" s="10">
        <v>43820</v>
      </c>
      <c r="G10809" s="6">
        <v>4</v>
      </c>
      <c r="H10809" s="11">
        <f>VLOOKUP(B10809,[1]!Product_Data[#Data],4,0)</f>
        <v>817</v>
      </c>
      <c r="I10809" s="11">
        <f>VLOOKUP(B10809,[1]!Product_Data[#Data],3,0)</f>
        <v>409</v>
      </c>
      <c r="J10809" s="11">
        <f t="shared" si="1011"/>
        <v>1636</v>
      </c>
      <c r="K10809" s="11">
        <f t="shared" si="1012"/>
        <v>3268</v>
      </c>
      <c r="L10809" s="11">
        <f t="shared" si="1013"/>
        <v>1632</v>
      </c>
      <c r="M10809" t="str">
        <f>VLOOKUP(C10809,[1]!Location_Data[#Data],2,0)</f>
        <v>Pasadena</v>
      </c>
      <c r="N10809" t="str">
        <f>VLOOKUP(D10809,[1]!Salespeople_Data[#Data],2,0)</f>
        <v>Larry Castillo</v>
      </c>
      <c r="O10809" t="str">
        <f>VLOOKUP(E10809,[1]!Customer_Data[#Data],2,0)</f>
        <v>Antonio Shaw</v>
      </c>
      <c r="P10809" s="15">
        <f t="shared" si="1008"/>
        <v>7</v>
      </c>
      <c r="Q10809">
        <f t="shared" si="1009"/>
        <v>12</v>
      </c>
      <c r="R10809">
        <f t="shared" si="1010"/>
        <v>2019</v>
      </c>
    </row>
    <row r="10810" spans="1:18" x14ac:dyDescent="0.25">
      <c r="A10810" s="6" t="s">
        <v>11836</v>
      </c>
      <c r="B10810" s="6" t="s">
        <v>8</v>
      </c>
      <c r="C10810" s="6" t="s">
        <v>74</v>
      </c>
      <c r="D10810" s="6" t="s">
        <v>447</v>
      </c>
      <c r="E10810" s="6" t="s">
        <v>1138</v>
      </c>
      <c r="F10810" s="10">
        <v>43596</v>
      </c>
      <c r="G10810" s="6">
        <v>3</v>
      </c>
      <c r="H10810" s="11">
        <f>VLOOKUP(B10810,[1]!Product_Data[#Data],4,0)</f>
        <v>1522</v>
      </c>
      <c r="I10810" s="11">
        <f>VLOOKUP(B10810,[1]!Product_Data[#Data],3,0)</f>
        <v>791</v>
      </c>
      <c r="J10810" s="11">
        <f t="shared" si="1011"/>
        <v>2373</v>
      </c>
      <c r="K10810" s="11">
        <f t="shared" si="1012"/>
        <v>4566</v>
      </c>
      <c r="L10810" s="11">
        <f t="shared" si="1013"/>
        <v>2193</v>
      </c>
      <c r="M10810" t="str">
        <f>VLOOKUP(C10810,[1]!Location_Data[#Data],2,0)</f>
        <v>West Covina</v>
      </c>
      <c r="N10810" t="str">
        <f>VLOOKUP(D10810,[1]!Salespeople_Data[#Data],2,0)</f>
        <v>Howard Sims</v>
      </c>
      <c r="O10810" t="str">
        <f>VLOOKUP(E10810,[1]!Customer_Data[#Data],2,0)</f>
        <v>Joshua Brooks</v>
      </c>
      <c r="P10810" s="15">
        <f t="shared" si="1008"/>
        <v>7</v>
      </c>
      <c r="Q10810">
        <f t="shared" si="1009"/>
        <v>5</v>
      </c>
      <c r="R10810">
        <f t="shared" si="1010"/>
        <v>2019</v>
      </c>
    </row>
    <row r="10811" spans="1:18" x14ac:dyDescent="0.25">
      <c r="A10811" s="6" t="s">
        <v>11837</v>
      </c>
      <c r="B10811" s="6" t="s">
        <v>139</v>
      </c>
      <c r="C10811" s="6" t="s">
        <v>70</v>
      </c>
      <c r="D10811" s="6" t="s">
        <v>447</v>
      </c>
      <c r="E10811" s="6" t="s">
        <v>2260</v>
      </c>
      <c r="F10811" s="10">
        <v>43560</v>
      </c>
      <c r="G10811" s="6">
        <v>3</v>
      </c>
      <c r="H10811" s="11">
        <f>VLOOKUP(B10811,[1]!Product_Data[#Data],4,0)</f>
        <v>817</v>
      </c>
      <c r="I10811" s="11">
        <f>VLOOKUP(B10811,[1]!Product_Data[#Data],3,0)</f>
        <v>409</v>
      </c>
      <c r="J10811" s="11">
        <f t="shared" si="1011"/>
        <v>1227</v>
      </c>
      <c r="K10811" s="11">
        <f t="shared" si="1012"/>
        <v>2451</v>
      </c>
      <c r="L10811" s="11">
        <f t="shared" si="1013"/>
        <v>1224</v>
      </c>
      <c r="M10811" t="str">
        <f>VLOOKUP(C10811,[1]!Location_Data[#Data],2,0)</f>
        <v>Clovis</v>
      </c>
      <c r="N10811" t="str">
        <f>VLOOKUP(D10811,[1]!Salespeople_Data[#Data],2,0)</f>
        <v>Howard Sims</v>
      </c>
      <c r="O10811" t="str">
        <f>VLOOKUP(E10811,[1]!Customer_Data[#Data],2,0)</f>
        <v>Dennis Scott</v>
      </c>
      <c r="P10811" s="15">
        <f t="shared" si="1008"/>
        <v>6</v>
      </c>
      <c r="Q10811">
        <f t="shared" si="1009"/>
        <v>4</v>
      </c>
      <c r="R10811">
        <f t="shared" si="1010"/>
        <v>2019</v>
      </c>
    </row>
    <row r="10812" spans="1:18" x14ac:dyDescent="0.25">
      <c r="A10812" s="6" t="s">
        <v>11838</v>
      </c>
      <c r="B10812" s="6" t="s">
        <v>238</v>
      </c>
      <c r="C10812" s="6" t="s">
        <v>272</v>
      </c>
      <c r="D10812" s="6" t="s">
        <v>250</v>
      </c>
      <c r="E10812" s="6" t="s">
        <v>957</v>
      </c>
      <c r="F10812" s="10">
        <v>43680</v>
      </c>
      <c r="G10812" s="6">
        <v>3</v>
      </c>
      <c r="H10812" s="11">
        <f>VLOOKUP(B10812,[1]!Product_Data[#Data],4,0)</f>
        <v>871</v>
      </c>
      <c r="I10812" s="11">
        <f>VLOOKUP(B10812,[1]!Product_Data[#Data],3,0)</f>
        <v>540</v>
      </c>
      <c r="J10812" s="11">
        <f t="shared" si="1011"/>
        <v>1620</v>
      </c>
      <c r="K10812" s="11">
        <f t="shared" si="1012"/>
        <v>2613</v>
      </c>
      <c r="L10812" s="11">
        <f t="shared" si="1013"/>
        <v>993</v>
      </c>
      <c r="M10812" t="str">
        <f>VLOOKUP(C10812,[1]!Location_Data[#Data],2,0)</f>
        <v>Torrance</v>
      </c>
      <c r="N10812" t="str">
        <f>VLOOKUP(D10812,[1]!Salespeople_Data[#Data],2,0)</f>
        <v>Martin Carr</v>
      </c>
      <c r="O10812" t="str">
        <f>VLOOKUP(E10812,[1]!Customer_Data[#Data],2,0)</f>
        <v>Robert Jackson</v>
      </c>
      <c r="P10812" s="15">
        <f t="shared" si="1008"/>
        <v>7</v>
      </c>
      <c r="Q10812">
        <f t="shared" si="1009"/>
        <v>8</v>
      </c>
      <c r="R10812">
        <f t="shared" si="1010"/>
        <v>2019</v>
      </c>
    </row>
    <row r="10813" spans="1:18" x14ac:dyDescent="0.25">
      <c r="A10813" s="6" t="s">
        <v>11839</v>
      </c>
      <c r="B10813" s="6" t="s">
        <v>203</v>
      </c>
      <c r="C10813" s="6" t="s">
        <v>224</v>
      </c>
      <c r="D10813" s="6" t="s">
        <v>40</v>
      </c>
      <c r="E10813" s="6" t="s">
        <v>1187</v>
      </c>
      <c r="F10813" s="10">
        <v>43475</v>
      </c>
      <c r="G10813" s="6">
        <v>1</v>
      </c>
      <c r="H10813" s="11">
        <f>VLOOKUP(B10813,[1]!Product_Data[#Data],4,0)</f>
        <v>1414</v>
      </c>
      <c r="I10813" s="11">
        <f>VLOOKUP(B10813,[1]!Product_Data[#Data],3,0)</f>
        <v>962</v>
      </c>
      <c r="J10813" s="11">
        <f t="shared" si="1011"/>
        <v>962</v>
      </c>
      <c r="K10813" s="11">
        <f t="shared" si="1012"/>
        <v>1414</v>
      </c>
      <c r="L10813" s="11">
        <f t="shared" si="1013"/>
        <v>452</v>
      </c>
      <c r="M10813" t="str">
        <f>VLOOKUP(C10813,[1]!Location_Data[#Data],2,0)</f>
        <v>Huntington Beach</v>
      </c>
      <c r="N10813" t="str">
        <f>VLOOKUP(D10813,[1]!Salespeople_Data[#Data],2,0)</f>
        <v>Brian Hansen</v>
      </c>
      <c r="O10813" t="str">
        <f>VLOOKUP(E10813,[1]!Customer_Data[#Data],2,0)</f>
        <v>Jeremy Wilson</v>
      </c>
      <c r="P10813" s="15">
        <f t="shared" si="1008"/>
        <v>5</v>
      </c>
      <c r="Q10813">
        <f t="shared" si="1009"/>
        <v>1</v>
      </c>
      <c r="R10813">
        <f t="shared" si="1010"/>
        <v>2019</v>
      </c>
    </row>
    <row r="10814" spans="1:18" x14ac:dyDescent="0.25">
      <c r="A10814" s="6" t="s">
        <v>11840</v>
      </c>
      <c r="B10814" s="6" t="s">
        <v>703</v>
      </c>
      <c r="C10814" s="6" t="s">
        <v>220</v>
      </c>
      <c r="D10814" s="6" t="s">
        <v>75</v>
      </c>
      <c r="E10814" s="6" t="s">
        <v>948</v>
      </c>
      <c r="F10814" s="10">
        <v>43817</v>
      </c>
      <c r="G10814" s="6">
        <v>4</v>
      </c>
      <c r="H10814" s="11">
        <f>VLOOKUP(B10814,[1]!Product_Data[#Data],4,0)</f>
        <v>530</v>
      </c>
      <c r="I10814" s="11">
        <f>VLOOKUP(B10814,[1]!Product_Data[#Data],3,0)</f>
        <v>435</v>
      </c>
      <c r="J10814" s="11">
        <f t="shared" si="1011"/>
        <v>1740</v>
      </c>
      <c r="K10814" s="11">
        <f t="shared" si="1012"/>
        <v>2120</v>
      </c>
      <c r="L10814" s="11">
        <f t="shared" si="1013"/>
        <v>380</v>
      </c>
      <c r="M10814" t="str">
        <f>VLOOKUP(C10814,[1]!Location_Data[#Data],2,0)</f>
        <v>Modesto</v>
      </c>
      <c r="N10814" t="str">
        <f>VLOOKUP(D10814,[1]!Salespeople_Data[#Data],2,0)</f>
        <v>Roger Robertson</v>
      </c>
      <c r="O10814" t="str">
        <f>VLOOKUP(E10814,[1]!Customer_Data[#Data],2,0)</f>
        <v>Andrew Adams</v>
      </c>
      <c r="P10814" s="15">
        <f t="shared" si="1008"/>
        <v>4</v>
      </c>
      <c r="Q10814">
        <f t="shared" si="1009"/>
        <v>12</v>
      </c>
      <c r="R10814">
        <f t="shared" si="1010"/>
        <v>2019</v>
      </c>
    </row>
    <row r="10815" spans="1:18" x14ac:dyDescent="0.25">
      <c r="A10815" s="6" t="s">
        <v>11841</v>
      </c>
      <c r="B10815" s="6" t="s">
        <v>361</v>
      </c>
      <c r="C10815" s="6" t="s">
        <v>174</v>
      </c>
      <c r="D10815" s="6" t="s">
        <v>25</v>
      </c>
      <c r="E10815" s="6" t="s">
        <v>247</v>
      </c>
      <c r="F10815" s="10">
        <v>43506</v>
      </c>
      <c r="G10815" s="6">
        <v>2</v>
      </c>
      <c r="H10815" s="11">
        <f>VLOOKUP(B10815,[1]!Product_Data[#Data],4,0)</f>
        <v>1338</v>
      </c>
      <c r="I10815" s="11">
        <f>VLOOKUP(B10815,[1]!Product_Data[#Data],3,0)</f>
        <v>682</v>
      </c>
      <c r="J10815" s="11">
        <f t="shared" si="1011"/>
        <v>1364</v>
      </c>
      <c r="K10815" s="11">
        <f t="shared" si="1012"/>
        <v>2676</v>
      </c>
      <c r="L10815" s="11">
        <f t="shared" si="1013"/>
        <v>1312</v>
      </c>
      <c r="M10815" t="str">
        <f>VLOOKUP(C10815,[1]!Location_Data[#Data],2,0)</f>
        <v>Norwalk</v>
      </c>
      <c r="N10815" t="str">
        <f>VLOOKUP(D10815,[1]!Salespeople_Data[#Data],2,0)</f>
        <v>Brian Davis</v>
      </c>
      <c r="O10815" t="str">
        <f>VLOOKUP(E10815,[1]!Customer_Data[#Data],2,0)</f>
        <v>Jack Reid</v>
      </c>
      <c r="P10815" s="15">
        <f t="shared" si="1008"/>
        <v>1</v>
      </c>
      <c r="Q10815">
        <f t="shared" si="1009"/>
        <v>2</v>
      </c>
      <c r="R10815">
        <f t="shared" si="1010"/>
        <v>2019</v>
      </c>
    </row>
    <row r="10816" spans="1:18" x14ac:dyDescent="0.25">
      <c r="A10816" s="6" t="s">
        <v>11842</v>
      </c>
      <c r="B10816" s="6" t="s">
        <v>114</v>
      </c>
      <c r="C10816" s="6" t="s">
        <v>34</v>
      </c>
      <c r="D10816" s="6" t="s">
        <v>75</v>
      </c>
      <c r="E10816" s="6" t="s">
        <v>1872</v>
      </c>
      <c r="F10816" s="10">
        <v>43574</v>
      </c>
      <c r="G10816" s="6">
        <v>1</v>
      </c>
      <c r="H10816" s="11">
        <f>VLOOKUP(B10816,[1]!Product_Data[#Data],4,0)</f>
        <v>545</v>
      </c>
      <c r="I10816" s="11">
        <f>VLOOKUP(B10816,[1]!Product_Data[#Data],3,0)</f>
        <v>425</v>
      </c>
      <c r="J10816" s="11">
        <f t="shared" si="1011"/>
        <v>425</v>
      </c>
      <c r="K10816" s="11">
        <f t="shared" si="1012"/>
        <v>545</v>
      </c>
      <c r="L10816" s="11">
        <f t="shared" si="1013"/>
        <v>120</v>
      </c>
      <c r="M10816" t="str">
        <f>VLOOKUP(C10816,[1]!Location_Data[#Data],2,0)</f>
        <v>Inglewood</v>
      </c>
      <c r="N10816" t="str">
        <f>VLOOKUP(D10816,[1]!Salespeople_Data[#Data],2,0)</f>
        <v>Roger Robertson</v>
      </c>
      <c r="O10816" t="str">
        <f>VLOOKUP(E10816,[1]!Customer_Data[#Data],2,0)</f>
        <v>Henry Bishop</v>
      </c>
      <c r="P10816" s="15">
        <f t="shared" si="1008"/>
        <v>6</v>
      </c>
      <c r="Q10816">
        <f t="shared" si="1009"/>
        <v>4</v>
      </c>
      <c r="R10816">
        <f t="shared" si="1010"/>
        <v>2019</v>
      </c>
    </row>
    <row r="10817" spans="1:18" x14ac:dyDescent="0.25">
      <c r="A10817" s="6" t="s">
        <v>11843</v>
      </c>
      <c r="B10817" s="6" t="s">
        <v>479</v>
      </c>
      <c r="C10817" s="6" t="s">
        <v>74</v>
      </c>
      <c r="D10817" s="6" t="s">
        <v>264</v>
      </c>
      <c r="E10817" s="6" t="s">
        <v>277</v>
      </c>
      <c r="F10817" s="10">
        <v>43579</v>
      </c>
      <c r="G10817" s="6">
        <v>1</v>
      </c>
      <c r="H10817" s="11">
        <f>VLOOKUP(B10817,[1]!Product_Data[#Data],4,0)</f>
        <v>123</v>
      </c>
      <c r="I10817" s="11">
        <f>VLOOKUP(B10817,[1]!Product_Data[#Data],3,0)</f>
        <v>84</v>
      </c>
      <c r="J10817" s="11">
        <f t="shared" si="1011"/>
        <v>84</v>
      </c>
      <c r="K10817" s="11">
        <f t="shared" si="1012"/>
        <v>123</v>
      </c>
      <c r="L10817" s="11">
        <f t="shared" si="1013"/>
        <v>39</v>
      </c>
      <c r="M10817" t="str">
        <f>VLOOKUP(C10817,[1]!Location_Data[#Data],2,0)</f>
        <v>West Covina</v>
      </c>
      <c r="N10817" t="str">
        <f>VLOOKUP(D10817,[1]!Salespeople_Data[#Data],2,0)</f>
        <v>Ernest Wheeler</v>
      </c>
      <c r="O10817" t="str">
        <f>VLOOKUP(E10817,[1]!Customer_Data[#Data],2,0)</f>
        <v>Howard Lewis</v>
      </c>
      <c r="P10817" s="15">
        <f t="shared" si="1008"/>
        <v>4</v>
      </c>
      <c r="Q10817">
        <f t="shared" si="1009"/>
        <v>4</v>
      </c>
      <c r="R10817">
        <f t="shared" si="1010"/>
        <v>2019</v>
      </c>
    </row>
    <row r="10818" spans="1:18" x14ac:dyDescent="0.25">
      <c r="A10818" s="6" t="s">
        <v>11844</v>
      </c>
      <c r="B10818" s="6" t="s">
        <v>207</v>
      </c>
      <c r="C10818" s="6" t="s">
        <v>268</v>
      </c>
      <c r="D10818" s="6" t="s">
        <v>111</v>
      </c>
      <c r="E10818" s="6" t="s">
        <v>1724</v>
      </c>
      <c r="F10818" s="10">
        <v>43746</v>
      </c>
      <c r="G10818" s="6">
        <v>1</v>
      </c>
      <c r="H10818" s="11">
        <f>VLOOKUP(B10818,[1]!Product_Data[#Data],4,0)</f>
        <v>2464</v>
      </c>
      <c r="I10818" s="11">
        <f>VLOOKUP(B10818,[1]!Product_Data[#Data],3,0)</f>
        <v>1774</v>
      </c>
      <c r="J10818" s="11">
        <f t="shared" si="1011"/>
        <v>1774</v>
      </c>
      <c r="K10818" s="11">
        <f t="shared" si="1012"/>
        <v>2464</v>
      </c>
      <c r="L10818" s="11">
        <f t="shared" si="1013"/>
        <v>690</v>
      </c>
      <c r="M10818" t="str">
        <f>VLOOKUP(C10818,[1]!Location_Data[#Data],2,0)</f>
        <v>Murrieta</v>
      </c>
      <c r="N10818" t="str">
        <f>VLOOKUP(D10818,[1]!Salespeople_Data[#Data],2,0)</f>
        <v>Ryan Welch</v>
      </c>
      <c r="O10818" t="str">
        <f>VLOOKUP(E10818,[1]!Customer_Data[#Data],2,0)</f>
        <v>Keith Schmidt</v>
      </c>
      <c r="P10818" s="15">
        <f t="shared" ref="P10818:P10881" si="1014">WEEKDAY(F10818)</f>
        <v>3</v>
      </c>
      <c r="Q10818">
        <f t="shared" ref="Q10818:Q10881" si="1015">MONTH(F10818)</f>
        <v>10</v>
      </c>
      <c r="R10818">
        <f t="shared" ref="R10818:R10881" si="1016">YEAR(F10818)</f>
        <v>2019</v>
      </c>
    </row>
    <row r="10819" spans="1:18" x14ac:dyDescent="0.25">
      <c r="A10819" s="6" t="s">
        <v>11845</v>
      </c>
      <c r="B10819" s="6" t="s">
        <v>495</v>
      </c>
      <c r="C10819" s="6" t="s">
        <v>450</v>
      </c>
      <c r="D10819" s="6" t="s">
        <v>87</v>
      </c>
      <c r="E10819" s="6" t="s">
        <v>453</v>
      </c>
      <c r="F10819" s="10">
        <v>43777</v>
      </c>
      <c r="G10819" s="6">
        <v>1</v>
      </c>
      <c r="H10819" s="11">
        <f>VLOOKUP(B10819,[1]!Product_Data[#Data],4,0)</f>
        <v>1467</v>
      </c>
      <c r="I10819" s="11">
        <f>VLOOKUP(B10819,[1]!Product_Data[#Data],3,0)</f>
        <v>807</v>
      </c>
      <c r="J10819" s="11">
        <f t="shared" ref="J10819:J10882" si="1017">PRODUCT(I10819,G10819)</f>
        <v>807</v>
      </c>
      <c r="K10819" s="11">
        <f t="shared" ref="K10819:K10882" si="1018">PRODUCT(H10819,G10819)</f>
        <v>1467</v>
      </c>
      <c r="L10819" s="11">
        <f t="shared" ref="L10819:L10882" si="1019">K10819-J10819</f>
        <v>660</v>
      </c>
      <c r="M10819" t="str">
        <f>VLOOKUP(C10819,[1]!Location_Data[#Data],2,0)</f>
        <v>Simi Valley</v>
      </c>
      <c r="N10819" t="str">
        <f>VLOOKUP(D10819,[1]!Salespeople_Data[#Data],2,0)</f>
        <v>Martin Perry</v>
      </c>
      <c r="O10819" t="str">
        <f>VLOOKUP(E10819,[1]!Customer_Data[#Data],2,0)</f>
        <v>Jimmy Ray</v>
      </c>
      <c r="P10819" s="15">
        <f t="shared" si="1014"/>
        <v>6</v>
      </c>
      <c r="Q10819">
        <f t="shared" si="1015"/>
        <v>11</v>
      </c>
      <c r="R10819">
        <f t="shared" si="1016"/>
        <v>2019</v>
      </c>
    </row>
    <row r="10820" spans="1:18" x14ac:dyDescent="0.25">
      <c r="A10820" s="6" t="s">
        <v>11846</v>
      </c>
      <c r="B10820" s="6" t="s">
        <v>185</v>
      </c>
      <c r="C10820" s="6" t="s">
        <v>156</v>
      </c>
      <c r="D10820" s="6" t="s">
        <v>111</v>
      </c>
      <c r="E10820" s="6" t="s">
        <v>2679</v>
      </c>
      <c r="F10820" s="10">
        <v>43622</v>
      </c>
      <c r="G10820" s="6">
        <v>2</v>
      </c>
      <c r="H10820" s="11">
        <f>VLOOKUP(B10820,[1]!Product_Data[#Data],4,0)</f>
        <v>667</v>
      </c>
      <c r="I10820" s="11">
        <f>VLOOKUP(B10820,[1]!Product_Data[#Data],3,0)</f>
        <v>387</v>
      </c>
      <c r="J10820" s="11">
        <f t="shared" si="1017"/>
        <v>774</v>
      </c>
      <c r="K10820" s="11">
        <f t="shared" si="1018"/>
        <v>1334</v>
      </c>
      <c r="L10820" s="11">
        <f t="shared" si="1019"/>
        <v>560</v>
      </c>
      <c r="M10820" t="str">
        <f>VLOOKUP(C10820,[1]!Location_Data[#Data],2,0)</f>
        <v>Sacramento</v>
      </c>
      <c r="N10820" t="str">
        <f>VLOOKUP(D10820,[1]!Salespeople_Data[#Data],2,0)</f>
        <v>Ryan Welch</v>
      </c>
      <c r="O10820" t="str">
        <f>VLOOKUP(E10820,[1]!Customer_Data[#Data],2,0)</f>
        <v>George Lee</v>
      </c>
      <c r="P10820" s="15">
        <f t="shared" si="1014"/>
        <v>5</v>
      </c>
      <c r="Q10820">
        <f t="shared" si="1015"/>
        <v>6</v>
      </c>
      <c r="R10820">
        <f t="shared" si="1016"/>
        <v>2019</v>
      </c>
    </row>
    <row r="10821" spans="1:18" x14ac:dyDescent="0.25">
      <c r="A10821" s="6" t="s">
        <v>11847</v>
      </c>
      <c r="B10821" s="6" t="s">
        <v>348</v>
      </c>
      <c r="C10821" s="6" t="s">
        <v>57</v>
      </c>
      <c r="D10821" s="6" t="s">
        <v>250</v>
      </c>
      <c r="E10821" s="6" t="s">
        <v>1594</v>
      </c>
      <c r="F10821" s="10">
        <v>43610</v>
      </c>
      <c r="G10821" s="6">
        <v>1</v>
      </c>
      <c r="H10821" s="11">
        <f>VLOOKUP(B10821,[1]!Product_Data[#Data],4,0)</f>
        <v>603</v>
      </c>
      <c r="I10821" s="11">
        <f>VLOOKUP(B10821,[1]!Product_Data[#Data],3,0)</f>
        <v>416</v>
      </c>
      <c r="J10821" s="11">
        <f t="shared" si="1017"/>
        <v>416</v>
      </c>
      <c r="K10821" s="11">
        <f t="shared" si="1018"/>
        <v>603</v>
      </c>
      <c r="L10821" s="11">
        <f t="shared" si="1019"/>
        <v>187</v>
      </c>
      <c r="M10821" t="str">
        <f>VLOOKUP(C10821,[1]!Location_Data[#Data],2,0)</f>
        <v>Thousand Oaks</v>
      </c>
      <c r="N10821" t="str">
        <f>VLOOKUP(D10821,[1]!Salespeople_Data[#Data],2,0)</f>
        <v>Martin Carr</v>
      </c>
      <c r="O10821" t="str">
        <f>VLOOKUP(E10821,[1]!Customer_Data[#Data],2,0)</f>
        <v>Patrick Rivera</v>
      </c>
      <c r="P10821" s="15">
        <f t="shared" si="1014"/>
        <v>7</v>
      </c>
      <c r="Q10821">
        <f t="shared" si="1015"/>
        <v>5</v>
      </c>
      <c r="R10821">
        <f t="shared" si="1016"/>
        <v>2019</v>
      </c>
    </row>
    <row r="10822" spans="1:18" x14ac:dyDescent="0.25">
      <c r="A10822" s="6" t="s">
        <v>11848</v>
      </c>
      <c r="B10822" s="6" t="s">
        <v>245</v>
      </c>
      <c r="C10822" s="6" t="s">
        <v>380</v>
      </c>
      <c r="D10822" s="6" t="s">
        <v>35</v>
      </c>
      <c r="E10822" s="6" t="s">
        <v>694</v>
      </c>
      <c r="F10822" s="10">
        <v>43639</v>
      </c>
      <c r="G10822" s="6">
        <v>2</v>
      </c>
      <c r="H10822" s="11">
        <f>VLOOKUP(B10822,[1]!Product_Data[#Data],4,0)</f>
        <v>818</v>
      </c>
      <c r="I10822" s="11">
        <f>VLOOKUP(B10822,[1]!Product_Data[#Data],3,0)</f>
        <v>450</v>
      </c>
      <c r="J10822" s="11">
        <f t="shared" si="1017"/>
        <v>900</v>
      </c>
      <c r="K10822" s="11">
        <f t="shared" si="1018"/>
        <v>1636</v>
      </c>
      <c r="L10822" s="11">
        <f t="shared" si="1019"/>
        <v>736</v>
      </c>
      <c r="M10822" t="str">
        <f>VLOOKUP(C10822,[1]!Location_Data[#Data],2,0)</f>
        <v>Los Angeles</v>
      </c>
      <c r="N10822" t="str">
        <f>VLOOKUP(D10822,[1]!Salespeople_Data[#Data],2,0)</f>
        <v>Charles Harper</v>
      </c>
      <c r="O10822" t="str">
        <f>VLOOKUP(E10822,[1]!Customer_Data[#Data],2,0)</f>
        <v>Ronald Burns</v>
      </c>
      <c r="P10822" s="15">
        <f t="shared" si="1014"/>
        <v>1</v>
      </c>
      <c r="Q10822">
        <f t="shared" si="1015"/>
        <v>6</v>
      </c>
      <c r="R10822">
        <f t="shared" si="1016"/>
        <v>2019</v>
      </c>
    </row>
    <row r="10823" spans="1:18" x14ac:dyDescent="0.25">
      <c r="A10823" s="6" t="s">
        <v>11849</v>
      </c>
      <c r="B10823" s="6" t="s">
        <v>289</v>
      </c>
      <c r="C10823" s="6" t="s">
        <v>204</v>
      </c>
      <c r="D10823" s="6" t="s">
        <v>136</v>
      </c>
      <c r="E10823" s="6" t="s">
        <v>920</v>
      </c>
      <c r="F10823" s="10">
        <v>43537</v>
      </c>
      <c r="G10823" s="6">
        <v>1</v>
      </c>
      <c r="H10823" s="11">
        <f>VLOOKUP(B10823,[1]!Product_Data[#Data],4,0)</f>
        <v>368</v>
      </c>
      <c r="I10823" s="11">
        <f>VLOOKUP(B10823,[1]!Product_Data[#Data],3,0)</f>
        <v>294</v>
      </c>
      <c r="J10823" s="11">
        <f t="shared" si="1017"/>
        <v>294</v>
      </c>
      <c r="K10823" s="11">
        <f t="shared" si="1018"/>
        <v>368</v>
      </c>
      <c r="L10823" s="11">
        <f t="shared" si="1019"/>
        <v>74</v>
      </c>
      <c r="M10823" t="str">
        <f>VLOOKUP(C10823,[1]!Location_Data[#Data],2,0)</f>
        <v>Corona</v>
      </c>
      <c r="N10823" t="str">
        <f>VLOOKUP(D10823,[1]!Salespeople_Data[#Data],2,0)</f>
        <v>Clarence Fox</v>
      </c>
      <c r="O10823" t="str">
        <f>VLOOKUP(E10823,[1]!Customer_Data[#Data],2,0)</f>
        <v>Joshua Watkins</v>
      </c>
      <c r="P10823" s="15">
        <f t="shared" si="1014"/>
        <v>4</v>
      </c>
      <c r="Q10823">
        <f t="shared" si="1015"/>
        <v>3</v>
      </c>
      <c r="R10823">
        <f t="shared" si="1016"/>
        <v>2019</v>
      </c>
    </row>
    <row r="10824" spans="1:18" x14ac:dyDescent="0.25">
      <c r="A10824" s="6" t="s">
        <v>11850</v>
      </c>
      <c r="B10824" s="6" t="s">
        <v>412</v>
      </c>
      <c r="C10824" s="6" t="s">
        <v>100</v>
      </c>
      <c r="D10824" s="6" t="s">
        <v>298</v>
      </c>
      <c r="E10824" s="6" t="s">
        <v>1570</v>
      </c>
      <c r="F10824" s="10">
        <v>43491</v>
      </c>
      <c r="G10824" s="6">
        <v>3</v>
      </c>
      <c r="H10824" s="11">
        <f>VLOOKUP(B10824,[1]!Product_Data[#Data],4,0)</f>
        <v>2396</v>
      </c>
      <c r="I10824" s="11">
        <f>VLOOKUP(B10824,[1]!Product_Data[#Data],3,0)</f>
        <v>1965</v>
      </c>
      <c r="J10824" s="11">
        <f t="shared" si="1017"/>
        <v>5895</v>
      </c>
      <c r="K10824" s="11">
        <f t="shared" si="1018"/>
        <v>7188</v>
      </c>
      <c r="L10824" s="11">
        <f t="shared" si="1019"/>
        <v>1293</v>
      </c>
      <c r="M10824" t="str">
        <f>VLOOKUP(C10824,[1]!Location_Data[#Data],2,0)</f>
        <v>Victorville</v>
      </c>
      <c r="N10824" t="str">
        <f>VLOOKUP(D10824,[1]!Salespeople_Data[#Data],2,0)</f>
        <v>Kenneth Fields</v>
      </c>
      <c r="O10824" t="str">
        <f>VLOOKUP(E10824,[1]!Customer_Data[#Data],2,0)</f>
        <v>Jonathan Harris</v>
      </c>
      <c r="P10824" s="15">
        <f t="shared" si="1014"/>
        <v>7</v>
      </c>
      <c r="Q10824">
        <f t="shared" si="1015"/>
        <v>1</v>
      </c>
      <c r="R10824">
        <f t="shared" si="1016"/>
        <v>2019</v>
      </c>
    </row>
    <row r="10825" spans="1:18" x14ac:dyDescent="0.25">
      <c r="A10825" s="6" t="s">
        <v>11851</v>
      </c>
      <c r="B10825" s="6" t="s">
        <v>23</v>
      </c>
      <c r="C10825" s="6" t="s">
        <v>186</v>
      </c>
      <c r="D10825" s="6" t="s">
        <v>116</v>
      </c>
      <c r="E10825" s="6" t="s">
        <v>3773</v>
      </c>
      <c r="F10825" s="10">
        <v>43825</v>
      </c>
      <c r="G10825" s="6">
        <v>1</v>
      </c>
      <c r="H10825" s="11">
        <f>VLOOKUP(B10825,[1]!Product_Data[#Data],4,0)</f>
        <v>1052</v>
      </c>
      <c r="I10825" s="11">
        <f>VLOOKUP(B10825,[1]!Product_Data[#Data],3,0)</f>
        <v>589</v>
      </c>
      <c r="J10825" s="11">
        <f t="shared" si="1017"/>
        <v>589</v>
      </c>
      <c r="K10825" s="11">
        <f t="shared" si="1018"/>
        <v>1052</v>
      </c>
      <c r="L10825" s="11">
        <f t="shared" si="1019"/>
        <v>463</v>
      </c>
      <c r="M10825" t="str">
        <f>VLOOKUP(C10825,[1]!Location_Data[#Data],2,0)</f>
        <v>Riverside</v>
      </c>
      <c r="N10825" t="str">
        <f>VLOOKUP(D10825,[1]!Salespeople_Data[#Data],2,0)</f>
        <v>Roger Ramos</v>
      </c>
      <c r="O10825" t="str">
        <f>VLOOKUP(E10825,[1]!Customer_Data[#Data],2,0)</f>
        <v>Earl Robinson</v>
      </c>
      <c r="P10825" s="15">
        <f t="shared" si="1014"/>
        <v>5</v>
      </c>
      <c r="Q10825">
        <f t="shared" si="1015"/>
        <v>12</v>
      </c>
      <c r="R10825">
        <f t="shared" si="1016"/>
        <v>2019</v>
      </c>
    </row>
    <row r="10826" spans="1:18" x14ac:dyDescent="0.25">
      <c r="A10826" s="6" t="s">
        <v>11852</v>
      </c>
      <c r="B10826" s="6" t="s">
        <v>479</v>
      </c>
      <c r="C10826" s="6" t="s">
        <v>392</v>
      </c>
      <c r="D10826" s="6" t="s">
        <v>447</v>
      </c>
      <c r="E10826" s="6" t="s">
        <v>3853</v>
      </c>
      <c r="F10826" s="10">
        <v>43701</v>
      </c>
      <c r="G10826" s="6">
        <v>1</v>
      </c>
      <c r="H10826" s="11">
        <f>VLOOKUP(B10826,[1]!Product_Data[#Data],4,0)</f>
        <v>123</v>
      </c>
      <c r="I10826" s="11">
        <f>VLOOKUP(B10826,[1]!Product_Data[#Data],3,0)</f>
        <v>84</v>
      </c>
      <c r="J10826" s="11">
        <f t="shared" si="1017"/>
        <v>84</v>
      </c>
      <c r="K10826" s="11">
        <f t="shared" si="1018"/>
        <v>123</v>
      </c>
      <c r="L10826" s="11">
        <f t="shared" si="1019"/>
        <v>39</v>
      </c>
      <c r="M10826" t="str">
        <f>VLOOKUP(C10826,[1]!Location_Data[#Data],2,0)</f>
        <v>Visalia</v>
      </c>
      <c r="N10826" t="str">
        <f>VLOOKUP(D10826,[1]!Salespeople_Data[#Data],2,0)</f>
        <v>Howard Sims</v>
      </c>
      <c r="O10826" t="str">
        <f>VLOOKUP(E10826,[1]!Customer_Data[#Data],2,0)</f>
        <v>Phillip Webb</v>
      </c>
      <c r="P10826" s="15">
        <f t="shared" si="1014"/>
        <v>7</v>
      </c>
      <c r="Q10826">
        <f t="shared" si="1015"/>
        <v>8</v>
      </c>
      <c r="R10826">
        <f t="shared" si="1016"/>
        <v>2019</v>
      </c>
    </row>
    <row r="10827" spans="1:18" x14ac:dyDescent="0.25">
      <c r="A10827" s="6" t="s">
        <v>11853</v>
      </c>
      <c r="B10827" s="6" t="s">
        <v>203</v>
      </c>
      <c r="C10827" s="6" t="s">
        <v>115</v>
      </c>
      <c r="D10827" s="6" t="s">
        <v>298</v>
      </c>
      <c r="E10827" s="6" t="s">
        <v>535</v>
      </c>
      <c r="F10827" s="10">
        <v>43819</v>
      </c>
      <c r="G10827" s="6">
        <v>4</v>
      </c>
      <c r="H10827" s="11">
        <f>VLOOKUP(B10827,[1]!Product_Data[#Data],4,0)</f>
        <v>1414</v>
      </c>
      <c r="I10827" s="11">
        <f>VLOOKUP(B10827,[1]!Product_Data[#Data],3,0)</f>
        <v>962</v>
      </c>
      <c r="J10827" s="11">
        <f t="shared" si="1017"/>
        <v>3848</v>
      </c>
      <c r="K10827" s="11">
        <f t="shared" si="1018"/>
        <v>5656</v>
      </c>
      <c r="L10827" s="11">
        <f t="shared" si="1019"/>
        <v>1808</v>
      </c>
      <c r="M10827" t="str">
        <f>VLOOKUP(C10827,[1]!Location_Data[#Data],2,0)</f>
        <v>Glendale</v>
      </c>
      <c r="N10827" t="str">
        <f>VLOOKUP(D10827,[1]!Salespeople_Data[#Data],2,0)</f>
        <v>Kenneth Fields</v>
      </c>
      <c r="O10827" t="str">
        <f>VLOOKUP(E10827,[1]!Customer_Data[#Data],2,0)</f>
        <v>Andrew Martin</v>
      </c>
      <c r="P10827" s="15">
        <f t="shared" si="1014"/>
        <v>6</v>
      </c>
      <c r="Q10827">
        <f t="shared" si="1015"/>
        <v>12</v>
      </c>
      <c r="R10827">
        <f t="shared" si="1016"/>
        <v>2019</v>
      </c>
    </row>
    <row r="10828" spans="1:18" x14ac:dyDescent="0.25">
      <c r="A10828" s="6" t="s">
        <v>11854</v>
      </c>
      <c r="B10828" s="6" t="s">
        <v>373</v>
      </c>
      <c r="C10828" s="6" t="s">
        <v>224</v>
      </c>
      <c r="D10828" s="6" t="s">
        <v>58</v>
      </c>
      <c r="E10828" s="6" t="s">
        <v>1260</v>
      </c>
      <c r="F10828" s="10">
        <v>43545</v>
      </c>
      <c r="G10828" s="6">
        <v>1</v>
      </c>
      <c r="H10828" s="11">
        <f>VLOOKUP(B10828,[1]!Product_Data[#Data],4,0)</f>
        <v>2182</v>
      </c>
      <c r="I10828" s="11">
        <f>VLOOKUP(B10828,[1]!Product_Data[#Data],3,0)</f>
        <v>1200</v>
      </c>
      <c r="J10828" s="11">
        <f t="shared" si="1017"/>
        <v>1200</v>
      </c>
      <c r="K10828" s="11">
        <f t="shared" si="1018"/>
        <v>2182</v>
      </c>
      <c r="L10828" s="11">
        <f t="shared" si="1019"/>
        <v>982</v>
      </c>
      <c r="M10828" t="str">
        <f>VLOOKUP(C10828,[1]!Location_Data[#Data],2,0)</f>
        <v>Huntington Beach</v>
      </c>
      <c r="N10828" t="str">
        <f>VLOOKUP(D10828,[1]!Salespeople_Data[#Data],2,0)</f>
        <v>Christopher Tucker</v>
      </c>
      <c r="O10828" t="str">
        <f>VLOOKUP(E10828,[1]!Customer_Data[#Data],2,0)</f>
        <v>Chris Burke</v>
      </c>
      <c r="P10828" s="15">
        <f t="shared" si="1014"/>
        <v>5</v>
      </c>
      <c r="Q10828">
        <f t="shared" si="1015"/>
        <v>3</v>
      </c>
      <c r="R10828">
        <f t="shared" si="1016"/>
        <v>2019</v>
      </c>
    </row>
    <row r="10829" spans="1:18" x14ac:dyDescent="0.25">
      <c r="A10829" s="6" t="s">
        <v>11855</v>
      </c>
      <c r="B10829" s="6" t="s">
        <v>569</v>
      </c>
      <c r="C10829" s="6" t="s">
        <v>458</v>
      </c>
      <c r="D10829" s="6" t="s">
        <v>413</v>
      </c>
      <c r="E10829" s="6" t="s">
        <v>1887</v>
      </c>
      <c r="F10829" s="10">
        <v>43715</v>
      </c>
      <c r="G10829" s="6">
        <v>1</v>
      </c>
      <c r="H10829" s="11">
        <f>VLOOKUP(B10829,[1]!Product_Data[#Data],4,0)</f>
        <v>1178</v>
      </c>
      <c r="I10829" s="11">
        <f>VLOOKUP(B10829,[1]!Product_Data[#Data],3,0)</f>
        <v>683</v>
      </c>
      <c r="J10829" s="11">
        <f t="shared" si="1017"/>
        <v>683</v>
      </c>
      <c r="K10829" s="11">
        <f t="shared" si="1018"/>
        <v>1178</v>
      </c>
      <c r="L10829" s="11">
        <f t="shared" si="1019"/>
        <v>495</v>
      </c>
      <c r="M10829" t="str">
        <f>VLOOKUP(C10829,[1]!Location_Data[#Data],2,0)</f>
        <v>Fontana</v>
      </c>
      <c r="N10829" t="str">
        <f>VLOOKUP(D10829,[1]!Salespeople_Data[#Data],2,0)</f>
        <v>Kenneth Bradley</v>
      </c>
      <c r="O10829" t="str">
        <f>VLOOKUP(E10829,[1]!Customer_Data[#Data],2,0)</f>
        <v>Justin Graham</v>
      </c>
      <c r="P10829" s="15">
        <f t="shared" si="1014"/>
        <v>7</v>
      </c>
      <c r="Q10829">
        <f t="shared" si="1015"/>
        <v>9</v>
      </c>
      <c r="R10829">
        <f t="shared" si="1016"/>
        <v>2019</v>
      </c>
    </row>
    <row r="10830" spans="1:18" x14ac:dyDescent="0.25">
      <c r="A10830" s="6" t="s">
        <v>11856</v>
      </c>
      <c r="B10830" s="6" t="s">
        <v>33</v>
      </c>
      <c r="C10830" s="6" t="s">
        <v>302</v>
      </c>
      <c r="D10830" s="6" t="s">
        <v>170</v>
      </c>
      <c r="E10830" s="6" t="s">
        <v>1272</v>
      </c>
      <c r="F10830" s="10">
        <v>43775</v>
      </c>
      <c r="G10830" s="6">
        <v>1</v>
      </c>
      <c r="H10830" s="11">
        <f>VLOOKUP(B10830,[1]!Product_Data[#Data],4,0)</f>
        <v>1582</v>
      </c>
      <c r="I10830" s="11">
        <f>VLOOKUP(B10830,[1]!Product_Data[#Data],3,0)</f>
        <v>1234</v>
      </c>
      <c r="J10830" s="11">
        <f t="shared" si="1017"/>
        <v>1234</v>
      </c>
      <c r="K10830" s="11">
        <f t="shared" si="1018"/>
        <v>1582</v>
      </c>
      <c r="L10830" s="11">
        <f t="shared" si="1019"/>
        <v>348</v>
      </c>
      <c r="M10830" t="str">
        <f>VLOOKUP(C10830,[1]!Location_Data[#Data],2,0)</f>
        <v>Santa Rosa</v>
      </c>
      <c r="N10830" t="str">
        <f>VLOOKUP(D10830,[1]!Salespeople_Data[#Data],2,0)</f>
        <v>Sean Miller</v>
      </c>
      <c r="O10830" t="str">
        <f>VLOOKUP(E10830,[1]!Customer_Data[#Data],2,0)</f>
        <v>Michael Lewis</v>
      </c>
      <c r="P10830" s="15">
        <f t="shared" si="1014"/>
        <v>4</v>
      </c>
      <c r="Q10830">
        <f t="shared" si="1015"/>
        <v>11</v>
      </c>
      <c r="R10830">
        <f t="shared" si="1016"/>
        <v>2019</v>
      </c>
    </row>
    <row r="10831" spans="1:18" x14ac:dyDescent="0.25">
      <c r="A10831" s="6" t="s">
        <v>11857</v>
      </c>
      <c r="B10831" s="6" t="s">
        <v>43</v>
      </c>
      <c r="C10831" s="6" t="s">
        <v>211</v>
      </c>
      <c r="D10831" s="6" t="s">
        <v>40</v>
      </c>
      <c r="E10831" s="6" t="s">
        <v>121</v>
      </c>
      <c r="F10831" s="10">
        <v>43600</v>
      </c>
      <c r="G10831" s="6">
        <v>1</v>
      </c>
      <c r="H10831" s="11">
        <f>VLOOKUP(B10831,[1]!Product_Data[#Data],4,0)</f>
        <v>356</v>
      </c>
      <c r="I10831" s="11">
        <f>VLOOKUP(B10831,[1]!Product_Data[#Data],3,0)</f>
        <v>292</v>
      </c>
      <c r="J10831" s="11">
        <f t="shared" si="1017"/>
        <v>292</v>
      </c>
      <c r="K10831" s="11">
        <f t="shared" si="1018"/>
        <v>356</v>
      </c>
      <c r="L10831" s="11">
        <f t="shared" si="1019"/>
        <v>64</v>
      </c>
      <c r="M10831" t="str">
        <f>VLOOKUP(C10831,[1]!Location_Data[#Data],2,0)</f>
        <v>Chula Vista</v>
      </c>
      <c r="N10831" t="str">
        <f>VLOOKUP(D10831,[1]!Salespeople_Data[#Data],2,0)</f>
        <v>Brian Hansen</v>
      </c>
      <c r="O10831" t="str">
        <f>VLOOKUP(E10831,[1]!Customer_Data[#Data],2,0)</f>
        <v>Steven Walker</v>
      </c>
      <c r="P10831" s="15">
        <f t="shared" si="1014"/>
        <v>4</v>
      </c>
      <c r="Q10831">
        <f t="shared" si="1015"/>
        <v>5</v>
      </c>
      <c r="R10831">
        <f t="shared" si="1016"/>
        <v>2019</v>
      </c>
    </row>
    <row r="10832" spans="1:18" x14ac:dyDescent="0.25">
      <c r="A10832" s="6" t="s">
        <v>11858</v>
      </c>
      <c r="B10832" s="6" t="s">
        <v>352</v>
      </c>
      <c r="C10832" s="6" t="s">
        <v>9</v>
      </c>
      <c r="D10832" s="6" t="s">
        <v>126</v>
      </c>
      <c r="E10832" s="6" t="s">
        <v>1480</v>
      </c>
      <c r="F10832" s="10">
        <v>43709</v>
      </c>
      <c r="G10832" s="6">
        <v>1</v>
      </c>
      <c r="H10832" s="11">
        <f>VLOOKUP(B10832,[1]!Product_Data[#Data],4,0)</f>
        <v>203</v>
      </c>
      <c r="I10832" s="11">
        <f>VLOOKUP(B10832,[1]!Product_Data[#Data],3,0)</f>
        <v>154</v>
      </c>
      <c r="J10832" s="11">
        <f t="shared" si="1017"/>
        <v>154</v>
      </c>
      <c r="K10832" s="11">
        <f t="shared" si="1018"/>
        <v>203</v>
      </c>
      <c r="L10832" s="11">
        <f t="shared" si="1019"/>
        <v>49</v>
      </c>
      <c r="M10832" t="str">
        <f>VLOOKUP(C10832,[1]!Location_Data[#Data],2,0)</f>
        <v>San Mateo</v>
      </c>
      <c r="N10832" t="str">
        <f>VLOOKUP(D10832,[1]!Salespeople_Data[#Data],2,0)</f>
        <v>Larry Castillo</v>
      </c>
      <c r="O10832" t="str">
        <f>VLOOKUP(E10832,[1]!Customer_Data[#Data],2,0)</f>
        <v>Shawn Snyder</v>
      </c>
      <c r="P10832" s="15">
        <f t="shared" si="1014"/>
        <v>1</v>
      </c>
      <c r="Q10832">
        <f t="shared" si="1015"/>
        <v>9</v>
      </c>
      <c r="R10832">
        <f t="shared" si="1016"/>
        <v>2019</v>
      </c>
    </row>
    <row r="10833" spans="1:18" x14ac:dyDescent="0.25">
      <c r="A10833" s="6" t="s">
        <v>11859</v>
      </c>
      <c r="B10833" s="6" t="s">
        <v>858</v>
      </c>
      <c r="C10833" s="6" t="s">
        <v>9</v>
      </c>
      <c r="D10833" s="6" t="s">
        <v>75</v>
      </c>
      <c r="E10833" s="6" t="s">
        <v>656</v>
      </c>
      <c r="F10833" s="10">
        <v>43682</v>
      </c>
      <c r="G10833" s="6">
        <v>3</v>
      </c>
      <c r="H10833" s="11">
        <f>VLOOKUP(B10833,[1]!Product_Data[#Data],4,0)</f>
        <v>2294</v>
      </c>
      <c r="I10833" s="11">
        <f>VLOOKUP(B10833,[1]!Product_Data[#Data],3,0)</f>
        <v>1399</v>
      </c>
      <c r="J10833" s="11">
        <f t="shared" si="1017"/>
        <v>4197</v>
      </c>
      <c r="K10833" s="11">
        <f t="shared" si="1018"/>
        <v>6882</v>
      </c>
      <c r="L10833" s="11">
        <f t="shared" si="1019"/>
        <v>2685</v>
      </c>
      <c r="M10833" t="str">
        <f>VLOOKUP(C10833,[1]!Location_Data[#Data],2,0)</f>
        <v>San Mateo</v>
      </c>
      <c r="N10833" t="str">
        <f>VLOOKUP(D10833,[1]!Salespeople_Data[#Data],2,0)</f>
        <v>Roger Robertson</v>
      </c>
      <c r="O10833" t="str">
        <f>VLOOKUP(E10833,[1]!Customer_Data[#Data],2,0)</f>
        <v>Harry Castillo</v>
      </c>
      <c r="P10833" s="15">
        <f t="shared" si="1014"/>
        <v>2</v>
      </c>
      <c r="Q10833">
        <f t="shared" si="1015"/>
        <v>8</v>
      </c>
      <c r="R10833">
        <f t="shared" si="1016"/>
        <v>2019</v>
      </c>
    </row>
    <row r="10834" spans="1:18" x14ac:dyDescent="0.25">
      <c r="A10834" s="6" t="s">
        <v>11860</v>
      </c>
      <c r="B10834" s="6" t="s">
        <v>367</v>
      </c>
      <c r="C10834" s="6" t="s">
        <v>149</v>
      </c>
      <c r="D10834" s="6" t="s">
        <v>141</v>
      </c>
      <c r="E10834" s="6" t="s">
        <v>513</v>
      </c>
      <c r="F10834" s="10">
        <v>43608</v>
      </c>
      <c r="G10834" s="6">
        <v>4</v>
      </c>
      <c r="H10834" s="11">
        <f>VLOOKUP(B10834,[1]!Product_Data[#Data],4,0)</f>
        <v>530</v>
      </c>
      <c r="I10834" s="11">
        <f>VLOOKUP(B10834,[1]!Product_Data[#Data],3,0)</f>
        <v>424</v>
      </c>
      <c r="J10834" s="11">
        <f t="shared" si="1017"/>
        <v>1696</v>
      </c>
      <c r="K10834" s="11">
        <f t="shared" si="1018"/>
        <v>2120</v>
      </c>
      <c r="L10834" s="11">
        <f t="shared" si="1019"/>
        <v>424</v>
      </c>
      <c r="M10834" t="str">
        <f>VLOOKUP(C10834,[1]!Location_Data[#Data],2,0)</f>
        <v>Antioch</v>
      </c>
      <c r="N10834" t="str">
        <f>VLOOKUP(D10834,[1]!Salespeople_Data[#Data],2,0)</f>
        <v>Arthur Mccoy</v>
      </c>
      <c r="O10834" t="str">
        <f>VLOOKUP(E10834,[1]!Customer_Data[#Data],2,0)</f>
        <v>Wayne Hunter</v>
      </c>
      <c r="P10834" s="15">
        <f t="shared" si="1014"/>
        <v>5</v>
      </c>
      <c r="Q10834">
        <f t="shared" si="1015"/>
        <v>5</v>
      </c>
      <c r="R10834">
        <f t="shared" si="1016"/>
        <v>2019</v>
      </c>
    </row>
    <row r="10835" spans="1:18" x14ac:dyDescent="0.25">
      <c r="A10835" s="6" t="s">
        <v>11861</v>
      </c>
      <c r="B10835" s="6" t="s">
        <v>666</v>
      </c>
      <c r="C10835" s="6" t="s">
        <v>52</v>
      </c>
      <c r="D10835" s="6" t="s">
        <v>25</v>
      </c>
      <c r="E10835" s="6" t="s">
        <v>1522</v>
      </c>
      <c r="F10835" s="10">
        <v>43813</v>
      </c>
      <c r="G10835" s="6">
        <v>2</v>
      </c>
      <c r="H10835" s="11">
        <f>VLOOKUP(B10835,[1]!Product_Data[#Data],4,0)</f>
        <v>2241</v>
      </c>
      <c r="I10835" s="11">
        <f>VLOOKUP(B10835,[1]!Product_Data[#Data],3,0)</f>
        <v>1367</v>
      </c>
      <c r="J10835" s="11">
        <f t="shared" si="1017"/>
        <v>2734</v>
      </c>
      <c r="K10835" s="11">
        <f t="shared" si="1018"/>
        <v>4482</v>
      </c>
      <c r="L10835" s="11">
        <f t="shared" si="1019"/>
        <v>1748</v>
      </c>
      <c r="M10835" t="str">
        <f>VLOOKUP(C10835,[1]!Location_Data[#Data],2,0)</f>
        <v>Pasadena</v>
      </c>
      <c r="N10835" t="str">
        <f>VLOOKUP(D10835,[1]!Salespeople_Data[#Data],2,0)</f>
        <v>Brian Davis</v>
      </c>
      <c r="O10835" t="str">
        <f>VLOOKUP(E10835,[1]!Customer_Data[#Data],2,0)</f>
        <v>Ryan Ruiz</v>
      </c>
      <c r="P10835" s="15">
        <f t="shared" si="1014"/>
        <v>7</v>
      </c>
      <c r="Q10835">
        <f t="shared" si="1015"/>
        <v>12</v>
      </c>
      <c r="R10835">
        <f t="shared" si="1016"/>
        <v>2019</v>
      </c>
    </row>
    <row r="10836" spans="1:18" x14ac:dyDescent="0.25">
      <c r="A10836" s="6" t="s">
        <v>11862</v>
      </c>
      <c r="B10836" s="6" t="s">
        <v>8</v>
      </c>
      <c r="C10836" s="6" t="s">
        <v>469</v>
      </c>
      <c r="D10836" s="6" t="s">
        <v>141</v>
      </c>
      <c r="E10836" s="6" t="s">
        <v>2305</v>
      </c>
      <c r="F10836" s="10">
        <v>43479</v>
      </c>
      <c r="G10836" s="6">
        <v>3</v>
      </c>
      <c r="H10836" s="11">
        <f>VLOOKUP(B10836,[1]!Product_Data[#Data],4,0)</f>
        <v>1522</v>
      </c>
      <c r="I10836" s="11">
        <f>VLOOKUP(B10836,[1]!Product_Data[#Data],3,0)</f>
        <v>791</v>
      </c>
      <c r="J10836" s="11">
        <f t="shared" si="1017"/>
        <v>2373</v>
      </c>
      <c r="K10836" s="11">
        <f t="shared" si="1018"/>
        <v>4566</v>
      </c>
      <c r="L10836" s="11">
        <f t="shared" si="1019"/>
        <v>2193</v>
      </c>
      <c r="M10836" t="str">
        <f>VLOOKUP(C10836,[1]!Location_Data[#Data],2,0)</f>
        <v>Escondido</v>
      </c>
      <c r="N10836" t="str">
        <f>VLOOKUP(D10836,[1]!Salespeople_Data[#Data],2,0)</f>
        <v>Arthur Mccoy</v>
      </c>
      <c r="O10836" t="str">
        <f>VLOOKUP(E10836,[1]!Customer_Data[#Data],2,0)</f>
        <v>Nicholas Hamilton</v>
      </c>
      <c r="P10836" s="15">
        <f t="shared" si="1014"/>
        <v>2</v>
      </c>
      <c r="Q10836">
        <f t="shared" si="1015"/>
        <v>1</v>
      </c>
      <c r="R10836">
        <f t="shared" si="1016"/>
        <v>2019</v>
      </c>
    </row>
    <row r="10837" spans="1:18" x14ac:dyDescent="0.25">
      <c r="A10837" s="6" t="s">
        <v>11863</v>
      </c>
      <c r="B10837" s="6" t="s">
        <v>252</v>
      </c>
      <c r="C10837" s="6" t="s">
        <v>249</v>
      </c>
      <c r="D10837" s="6" t="s">
        <v>178</v>
      </c>
      <c r="E10837" s="6" t="s">
        <v>1715</v>
      </c>
      <c r="F10837" s="10">
        <v>43808</v>
      </c>
      <c r="G10837" s="6">
        <v>3</v>
      </c>
      <c r="H10837" s="11">
        <f>VLOOKUP(B10837,[1]!Product_Data[#Data],4,0)</f>
        <v>1899</v>
      </c>
      <c r="I10837" s="11">
        <f>VLOOKUP(B10837,[1]!Product_Data[#Data],3,0)</f>
        <v>1044</v>
      </c>
      <c r="J10837" s="11">
        <f t="shared" si="1017"/>
        <v>3132</v>
      </c>
      <c r="K10837" s="11">
        <f t="shared" si="1018"/>
        <v>5697</v>
      </c>
      <c r="L10837" s="11">
        <f t="shared" si="1019"/>
        <v>2565</v>
      </c>
      <c r="M10837" t="str">
        <f>VLOOKUP(C10837,[1]!Location_Data[#Data],2,0)</f>
        <v>Roseville</v>
      </c>
      <c r="N10837" t="str">
        <f>VLOOKUP(D10837,[1]!Salespeople_Data[#Data],2,0)</f>
        <v>Joshua Taylor</v>
      </c>
      <c r="O10837" t="str">
        <f>VLOOKUP(E10837,[1]!Customer_Data[#Data],2,0)</f>
        <v>Frank Gibson</v>
      </c>
      <c r="P10837" s="15">
        <f t="shared" si="1014"/>
        <v>2</v>
      </c>
      <c r="Q10837">
        <f t="shared" si="1015"/>
        <v>12</v>
      </c>
      <c r="R10837">
        <f t="shared" si="1016"/>
        <v>2019</v>
      </c>
    </row>
    <row r="10838" spans="1:18" x14ac:dyDescent="0.25">
      <c r="A10838" s="6" t="s">
        <v>11864</v>
      </c>
      <c r="B10838" s="6" t="s">
        <v>194</v>
      </c>
      <c r="C10838" s="6" t="s">
        <v>14</v>
      </c>
      <c r="D10838" s="6" t="s">
        <v>359</v>
      </c>
      <c r="E10838" s="6" t="s">
        <v>1423</v>
      </c>
      <c r="F10838" s="10">
        <v>43487</v>
      </c>
      <c r="G10838" s="6">
        <v>4</v>
      </c>
      <c r="H10838" s="11">
        <f>VLOOKUP(B10838,[1]!Product_Data[#Data],4,0)</f>
        <v>1278</v>
      </c>
      <c r="I10838" s="11">
        <f>VLOOKUP(B10838,[1]!Product_Data[#Data],3,0)</f>
        <v>665</v>
      </c>
      <c r="J10838" s="11">
        <f t="shared" si="1017"/>
        <v>2660</v>
      </c>
      <c r="K10838" s="11">
        <f t="shared" si="1018"/>
        <v>5112</v>
      </c>
      <c r="L10838" s="11">
        <f t="shared" si="1019"/>
        <v>2452</v>
      </c>
      <c r="M10838" t="str">
        <f>VLOOKUP(C10838,[1]!Location_Data[#Data],2,0)</f>
        <v>Santa Clarita</v>
      </c>
      <c r="N10838" t="str">
        <f>VLOOKUP(D10838,[1]!Salespeople_Data[#Data],2,0)</f>
        <v>Eugene Holmes</v>
      </c>
      <c r="O10838" t="str">
        <f>VLOOKUP(E10838,[1]!Customer_Data[#Data],2,0)</f>
        <v>Carlos Scott</v>
      </c>
      <c r="P10838" s="15">
        <f t="shared" si="1014"/>
        <v>3</v>
      </c>
      <c r="Q10838">
        <f t="shared" si="1015"/>
        <v>1</v>
      </c>
      <c r="R10838">
        <f t="shared" si="1016"/>
        <v>2019</v>
      </c>
    </row>
    <row r="10839" spans="1:18" x14ac:dyDescent="0.25">
      <c r="A10839" s="6" t="s">
        <v>11865</v>
      </c>
      <c r="B10839" s="6" t="s">
        <v>395</v>
      </c>
      <c r="C10839" s="6" t="s">
        <v>186</v>
      </c>
      <c r="D10839" s="6" t="s">
        <v>225</v>
      </c>
      <c r="E10839" s="6" t="s">
        <v>406</v>
      </c>
      <c r="F10839" s="10">
        <v>43702</v>
      </c>
      <c r="G10839" s="6">
        <v>4</v>
      </c>
      <c r="H10839" s="11">
        <f>VLOOKUP(B10839,[1]!Product_Data[#Data],4,0)</f>
        <v>2257</v>
      </c>
      <c r="I10839" s="11">
        <f>VLOOKUP(B10839,[1]!Product_Data[#Data],3,0)</f>
        <v>1535</v>
      </c>
      <c r="J10839" s="11">
        <f t="shared" si="1017"/>
        <v>6140</v>
      </c>
      <c r="K10839" s="11">
        <f t="shared" si="1018"/>
        <v>9028</v>
      </c>
      <c r="L10839" s="11">
        <f t="shared" si="1019"/>
        <v>2888</v>
      </c>
      <c r="M10839" t="str">
        <f>VLOOKUP(C10839,[1]!Location_Data[#Data],2,0)</f>
        <v>Riverside</v>
      </c>
      <c r="N10839" t="str">
        <f>VLOOKUP(D10839,[1]!Salespeople_Data[#Data],2,0)</f>
        <v>Andrew Bowman</v>
      </c>
      <c r="O10839" t="str">
        <f>VLOOKUP(E10839,[1]!Customer_Data[#Data],2,0)</f>
        <v>Phillip Harvey</v>
      </c>
      <c r="P10839" s="15">
        <f t="shared" si="1014"/>
        <v>1</v>
      </c>
      <c r="Q10839">
        <f t="shared" si="1015"/>
        <v>8</v>
      </c>
      <c r="R10839">
        <f t="shared" si="1016"/>
        <v>2019</v>
      </c>
    </row>
    <row r="10840" spans="1:18" x14ac:dyDescent="0.25">
      <c r="A10840" s="6" t="s">
        <v>11866</v>
      </c>
      <c r="B10840" s="6" t="s">
        <v>421</v>
      </c>
      <c r="C10840" s="6" t="s">
        <v>349</v>
      </c>
      <c r="D10840" s="6" t="s">
        <v>165</v>
      </c>
      <c r="E10840" s="6" t="s">
        <v>611</v>
      </c>
      <c r="F10840" s="10">
        <v>43753</v>
      </c>
      <c r="G10840" s="6">
        <v>3</v>
      </c>
      <c r="H10840" s="11">
        <f>VLOOKUP(B10840,[1]!Product_Data[#Data],4,0)</f>
        <v>826</v>
      </c>
      <c r="I10840" s="11">
        <f>VLOOKUP(B10840,[1]!Product_Data[#Data],3,0)</f>
        <v>562</v>
      </c>
      <c r="J10840" s="11">
        <f t="shared" si="1017"/>
        <v>1686</v>
      </c>
      <c r="K10840" s="11">
        <f t="shared" si="1018"/>
        <v>2478</v>
      </c>
      <c r="L10840" s="11">
        <f t="shared" si="1019"/>
        <v>792</v>
      </c>
      <c r="M10840" t="str">
        <f>VLOOKUP(C10840,[1]!Location_Data[#Data],2,0)</f>
        <v>Santa Clara</v>
      </c>
      <c r="N10840" t="str">
        <f>VLOOKUP(D10840,[1]!Salespeople_Data[#Data],2,0)</f>
        <v>Joe Sims</v>
      </c>
      <c r="O10840" t="str">
        <f>VLOOKUP(E10840,[1]!Customer_Data[#Data],2,0)</f>
        <v>Joseph Murphy</v>
      </c>
      <c r="P10840" s="15">
        <f t="shared" si="1014"/>
        <v>3</v>
      </c>
      <c r="Q10840">
        <f t="shared" si="1015"/>
        <v>10</v>
      </c>
      <c r="R10840">
        <f t="shared" si="1016"/>
        <v>2019</v>
      </c>
    </row>
    <row r="10841" spans="1:18" x14ac:dyDescent="0.25">
      <c r="A10841" s="6" t="s">
        <v>11867</v>
      </c>
      <c r="B10841" s="6" t="s">
        <v>203</v>
      </c>
      <c r="C10841" s="6" t="s">
        <v>156</v>
      </c>
      <c r="D10841" s="6" t="s">
        <v>10</v>
      </c>
      <c r="E10841" s="6" t="s">
        <v>2746</v>
      </c>
      <c r="F10841" s="10">
        <v>43817</v>
      </c>
      <c r="G10841" s="6">
        <v>1</v>
      </c>
      <c r="H10841" s="11">
        <f>VLOOKUP(B10841,[1]!Product_Data[#Data],4,0)</f>
        <v>1414</v>
      </c>
      <c r="I10841" s="11">
        <f>VLOOKUP(B10841,[1]!Product_Data[#Data],3,0)</f>
        <v>962</v>
      </c>
      <c r="J10841" s="11">
        <f t="shared" si="1017"/>
        <v>962</v>
      </c>
      <c r="K10841" s="11">
        <f t="shared" si="1018"/>
        <v>1414</v>
      </c>
      <c r="L10841" s="11">
        <f t="shared" si="1019"/>
        <v>452</v>
      </c>
      <c r="M10841" t="str">
        <f>VLOOKUP(C10841,[1]!Location_Data[#Data],2,0)</f>
        <v>Sacramento</v>
      </c>
      <c r="N10841" t="str">
        <f>VLOOKUP(D10841,[1]!Salespeople_Data[#Data],2,0)</f>
        <v>Justin Lynch</v>
      </c>
      <c r="O10841" t="str">
        <f>VLOOKUP(E10841,[1]!Customer_Data[#Data],2,0)</f>
        <v>Albert Kennedy</v>
      </c>
      <c r="P10841" s="15">
        <f t="shared" si="1014"/>
        <v>4</v>
      </c>
      <c r="Q10841">
        <f t="shared" si="1015"/>
        <v>12</v>
      </c>
      <c r="R10841">
        <f t="shared" si="1016"/>
        <v>2019</v>
      </c>
    </row>
    <row r="10842" spans="1:18" x14ac:dyDescent="0.25">
      <c r="A10842" s="6" t="s">
        <v>11868</v>
      </c>
      <c r="B10842" s="6" t="s">
        <v>164</v>
      </c>
      <c r="C10842" s="6" t="s">
        <v>355</v>
      </c>
      <c r="D10842" s="6" t="s">
        <v>141</v>
      </c>
      <c r="E10842" s="6" t="s">
        <v>2182</v>
      </c>
      <c r="F10842" s="10">
        <v>43708</v>
      </c>
      <c r="G10842" s="6">
        <v>1</v>
      </c>
      <c r="H10842" s="11">
        <f>VLOOKUP(B10842,[1]!Product_Data[#Data],4,0)</f>
        <v>637</v>
      </c>
      <c r="I10842" s="11">
        <f>VLOOKUP(B10842,[1]!Product_Data[#Data],3,0)</f>
        <v>389</v>
      </c>
      <c r="J10842" s="11">
        <f t="shared" si="1017"/>
        <v>389</v>
      </c>
      <c r="K10842" s="11">
        <f t="shared" si="1018"/>
        <v>637</v>
      </c>
      <c r="L10842" s="11">
        <f t="shared" si="1019"/>
        <v>248</v>
      </c>
      <c r="M10842" t="str">
        <f>VLOOKUP(C10842,[1]!Location_Data[#Data],2,0)</f>
        <v>Burbank</v>
      </c>
      <c r="N10842" t="str">
        <f>VLOOKUP(D10842,[1]!Salespeople_Data[#Data],2,0)</f>
        <v>Arthur Mccoy</v>
      </c>
      <c r="O10842" t="str">
        <f>VLOOKUP(E10842,[1]!Customer_Data[#Data],2,0)</f>
        <v>Jeremy Vasquez</v>
      </c>
      <c r="P10842" s="15">
        <f t="shared" si="1014"/>
        <v>7</v>
      </c>
      <c r="Q10842">
        <f t="shared" si="1015"/>
        <v>8</v>
      </c>
      <c r="R10842">
        <f t="shared" si="1016"/>
        <v>2019</v>
      </c>
    </row>
    <row r="10843" spans="1:18" x14ac:dyDescent="0.25">
      <c r="A10843" s="6" t="s">
        <v>11869</v>
      </c>
      <c r="B10843" s="6" t="s">
        <v>99</v>
      </c>
      <c r="C10843" s="6" t="s">
        <v>204</v>
      </c>
      <c r="D10843" s="6" t="s">
        <v>447</v>
      </c>
      <c r="E10843" s="6" t="s">
        <v>849</v>
      </c>
      <c r="F10843" s="10">
        <v>43604</v>
      </c>
      <c r="G10843" s="6">
        <v>1</v>
      </c>
      <c r="H10843" s="11">
        <f>VLOOKUP(B10843,[1]!Product_Data[#Data],4,0)</f>
        <v>1708</v>
      </c>
      <c r="I10843" s="11">
        <f>VLOOKUP(B10843,[1]!Product_Data[#Data],3,0)</f>
        <v>871</v>
      </c>
      <c r="J10843" s="11">
        <f t="shared" si="1017"/>
        <v>871</v>
      </c>
      <c r="K10843" s="11">
        <f t="shared" si="1018"/>
        <v>1708</v>
      </c>
      <c r="L10843" s="11">
        <f t="shared" si="1019"/>
        <v>837</v>
      </c>
      <c r="M10843" t="str">
        <f>VLOOKUP(C10843,[1]!Location_Data[#Data],2,0)</f>
        <v>Corona</v>
      </c>
      <c r="N10843" t="str">
        <f>VLOOKUP(D10843,[1]!Salespeople_Data[#Data],2,0)</f>
        <v>Howard Sims</v>
      </c>
      <c r="O10843" t="str">
        <f>VLOOKUP(E10843,[1]!Customer_Data[#Data],2,0)</f>
        <v>Eric Ward</v>
      </c>
      <c r="P10843" s="15">
        <f t="shared" si="1014"/>
        <v>1</v>
      </c>
      <c r="Q10843">
        <f t="shared" si="1015"/>
        <v>5</v>
      </c>
      <c r="R10843">
        <f t="shared" si="1016"/>
        <v>2019</v>
      </c>
    </row>
    <row r="10844" spans="1:18" x14ac:dyDescent="0.25">
      <c r="A10844" s="6" t="s">
        <v>11870</v>
      </c>
      <c r="B10844" s="6" t="s">
        <v>435</v>
      </c>
      <c r="C10844" s="6" t="s">
        <v>100</v>
      </c>
      <c r="D10844" s="6" t="s">
        <v>10</v>
      </c>
      <c r="E10844" s="6" t="s">
        <v>3339</v>
      </c>
      <c r="F10844" s="10">
        <v>43756</v>
      </c>
      <c r="G10844" s="6">
        <v>4</v>
      </c>
      <c r="H10844" s="11">
        <f>VLOOKUP(B10844,[1]!Product_Data[#Data],4,0)</f>
        <v>2141</v>
      </c>
      <c r="I10844" s="11">
        <f>VLOOKUP(B10844,[1]!Product_Data[#Data],3,0)</f>
        <v>1777</v>
      </c>
      <c r="J10844" s="11">
        <f t="shared" si="1017"/>
        <v>7108</v>
      </c>
      <c r="K10844" s="11">
        <f t="shared" si="1018"/>
        <v>8564</v>
      </c>
      <c r="L10844" s="11">
        <f t="shared" si="1019"/>
        <v>1456</v>
      </c>
      <c r="M10844" t="str">
        <f>VLOOKUP(C10844,[1]!Location_Data[#Data],2,0)</f>
        <v>Victorville</v>
      </c>
      <c r="N10844" t="str">
        <f>VLOOKUP(D10844,[1]!Salespeople_Data[#Data],2,0)</f>
        <v>Justin Lynch</v>
      </c>
      <c r="O10844" t="str">
        <f>VLOOKUP(E10844,[1]!Customer_Data[#Data],2,0)</f>
        <v>Adam Alexander</v>
      </c>
      <c r="P10844" s="15">
        <f t="shared" si="1014"/>
        <v>6</v>
      </c>
      <c r="Q10844">
        <f t="shared" si="1015"/>
        <v>10</v>
      </c>
      <c r="R10844">
        <f t="shared" si="1016"/>
        <v>2019</v>
      </c>
    </row>
    <row r="10845" spans="1:18" x14ac:dyDescent="0.25">
      <c r="A10845" s="6" t="s">
        <v>11871</v>
      </c>
      <c r="B10845" s="6" t="s">
        <v>56</v>
      </c>
      <c r="C10845" s="6" t="s">
        <v>458</v>
      </c>
      <c r="D10845" s="6" t="s">
        <v>345</v>
      </c>
      <c r="E10845" s="6" t="s">
        <v>540</v>
      </c>
      <c r="F10845" s="10">
        <v>43714</v>
      </c>
      <c r="G10845" s="6">
        <v>2</v>
      </c>
      <c r="H10845" s="11">
        <f>VLOOKUP(B10845,[1]!Product_Data[#Data],4,0)</f>
        <v>1848</v>
      </c>
      <c r="I10845" s="11">
        <f>VLOOKUP(B10845,[1]!Product_Data[#Data],3,0)</f>
        <v>1294</v>
      </c>
      <c r="J10845" s="11">
        <f t="shared" si="1017"/>
        <v>2588</v>
      </c>
      <c r="K10845" s="11">
        <f t="shared" si="1018"/>
        <v>3696</v>
      </c>
      <c r="L10845" s="11">
        <f t="shared" si="1019"/>
        <v>1108</v>
      </c>
      <c r="M10845" t="str">
        <f>VLOOKUP(C10845,[1]!Location_Data[#Data],2,0)</f>
        <v>Fontana</v>
      </c>
      <c r="N10845" t="str">
        <f>VLOOKUP(D10845,[1]!Salespeople_Data[#Data],2,0)</f>
        <v>Larry Marshall</v>
      </c>
      <c r="O10845" t="str">
        <f>VLOOKUP(E10845,[1]!Customer_Data[#Data],2,0)</f>
        <v>Billy Reid</v>
      </c>
      <c r="P10845" s="15">
        <f t="shared" si="1014"/>
        <v>6</v>
      </c>
      <c r="Q10845">
        <f t="shared" si="1015"/>
        <v>9</v>
      </c>
      <c r="R10845">
        <f t="shared" si="1016"/>
        <v>2019</v>
      </c>
    </row>
    <row r="10846" spans="1:18" x14ac:dyDescent="0.25">
      <c r="A10846" s="6" t="s">
        <v>11872</v>
      </c>
      <c r="B10846" s="6" t="s">
        <v>129</v>
      </c>
      <c r="C10846" s="6" t="s">
        <v>95</v>
      </c>
      <c r="D10846" s="6" t="s">
        <v>264</v>
      </c>
      <c r="E10846" s="6" t="s">
        <v>770</v>
      </c>
      <c r="F10846" s="10">
        <v>43583</v>
      </c>
      <c r="G10846" s="6">
        <v>1</v>
      </c>
      <c r="H10846" s="11">
        <f>VLOOKUP(B10846,[1]!Product_Data[#Data],4,0)</f>
        <v>127</v>
      </c>
      <c r="I10846" s="11">
        <f>VLOOKUP(B10846,[1]!Product_Data[#Data],3,0)</f>
        <v>79</v>
      </c>
      <c r="J10846" s="11">
        <f t="shared" si="1017"/>
        <v>79</v>
      </c>
      <c r="K10846" s="11">
        <f t="shared" si="1018"/>
        <v>127</v>
      </c>
      <c r="L10846" s="11">
        <f t="shared" si="1019"/>
        <v>48</v>
      </c>
      <c r="M10846" t="str">
        <f>VLOOKUP(C10846,[1]!Location_Data[#Data],2,0)</f>
        <v>Fullerton</v>
      </c>
      <c r="N10846" t="str">
        <f>VLOOKUP(D10846,[1]!Salespeople_Data[#Data],2,0)</f>
        <v>Ernest Wheeler</v>
      </c>
      <c r="O10846" t="str">
        <f>VLOOKUP(E10846,[1]!Customer_Data[#Data],2,0)</f>
        <v>Roger Alexander</v>
      </c>
      <c r="P10846" s="15">
        <f t="shared" si="1014"/>
        <v>1</v>
      </c>
      <c r="Q10846">
        <f t="shared" si="1015"/>
        <v>4</v>
      </c>
      <c r="R10846">
        <f t="shared" si="1016"/>
        <v>2019</v>
      </c>
    </row>
    <row r="10847" spans="1:18" x14ac:dyDescent="0.25">
      <c r="A10847" s="6" t="s">
        <v>11873</v>
      </c>
      <c r="B10847" s="6" t="s">
        <v>203</v>
      </c>
      <c r="C10847" s="6" t="s">
        <v>110</v>
      </c>
      <c r="D10847" s="6" t="s">
        <v>116</v>
      </c>
      <c r="E10847" s="6" t="s">
        <v>296</v>
      </c>
      <c r="F10847" s="10">
        <v>43812</v>
      </c>
      <c r="G10847" s="6">
        <v>1</v>
      </c>
      <c r="H10847" s="11">
        <f>VLOOKUP(B10847,[1]!Product_Data[#Data],4,0)</f>
        <v>1414</v>
      </c>
      <c r="I10847" s="11">
        <f>VLOOKUP(B10847,[1]!Product_Data[#Data],3,0)</f>
        <v>962</v>
      </c>
      <c r="J10847" s="11">
        <f t="shared" si="1017"/>
        <v>962</v>
      </c>
      <c r="K10847" s="11">
        <f t="shared" si="1018"/>
        <v>1414</v>
      </c>
      <c r="L10847" s="11">
        <f t="shared" si="1019"/>
        <v>452</v>
      </c>
      <c r="M10847" t="str">
        <f>VLOOKUP(C10847,[1]!Location_Data[#Data],2,0)</f>
        <v>Richmond</v>
      </c>
      <c r="N10847" t="str">
        <f>VLOOKUP(D10847,[1]!Salespeople_Data[#Data],2,0)</f>
        <v>Roger Ramos</v>
      </c>
      <c r="O10847" t="str">
        <f>VLOOKUP(E10847,[1]!Customer_Data[#Data],2,0)</f>
        <v>Raymond Barnes</v>
      </c>
      <c r="P10847" s="15">
        <f t="shared" si="1014"/>
        <v>6</v>
      </c>
      <c r="Q10847">
        <f t="shared" si="1015"/>
        <v>12</v>
      </c>
      <c r="R10847">
        <f t="shared" si="1016"/>
        <v>2019</v>
      </c>
    </row>
    <row r="10848" spans="1:18" x14ac:dyDescent="0.25">
      <c r="A10848" s="6" t="s">
        <v>11874</v>
      </c>
      <c r="B10848" s="6" t="s">
        <v>752</v>
      </c>
      <c r="C10848" s="6" t="s">
        <v>62</v>
      </c>
      <c r="D10848" s="6" t="s">
        <v>212</v>
      </c>
      <c r="E10848" s="6" t="s">
        <v>1611</v>
      </c>
      <c r="F10848" s="10">
        <v>43511</v>
      </c>
      <c r="G10848" s="6">
        <v>3</v>
      </c>
      <c r="H10848" s="11">
        <f>VLOOKUP(B10848,[1]!Product_Data[#Data],4,0)</f>
        <v>95</v>
      </c>
      <c r="I10848" s="11">
        <f>VLOOKUP(B10848,[1]!Product_Data[#Data],3,0)</f>
        <v>61</v>
      </c>
      <c r="J10848" s="11">
        <f t="shared" si="1017"/>
        <v>183</v>
      </c>
      <c r="K10848" s="11">
        <f t="shared" si="1018"/>
        <v>285</v>
      </c>
      <c r="L10848" s="11">
        <f t="shared" si="1019"/>
        <v>102</v>
      </c>
      <c r="M10848" t="str">
        <f>VLOOKUP(C10848,[1]!Location_Data[#Data],2,0)</f>
        <v>Fairfield</v>
      </c>
      <c r="N10848" t="str">
        <f>VLOOKUP(D10848,[1]!Salespeople_Data[#Data],2,0)</f>
        <v>Ronald Reed</v>
      </c>
      <c r="O10848" t="str">
        <f>VLOOKUP(E10848,[1]!Customer_Data[#Data],2,0)</f>
        <v>Nicholas Arnold</v>
      </c>
      <c r="P10848" s="15">
        <f t="shared" si="1014"/>
        <v>6</v>
      </c>
      <c r="Q10848">
        <f t="shared" si="1015"/>
        <v>2</v>
      </c>
      <c r="R10848">
        <f t="shared" si="1016"/>
        <v>2019</v>
      </c>
    </row>
    <row r="10849" spans="1:18" x14ac:dyDescent="0.25">
      <c r="A10849" s="6" t="s">
        <v>11875</v>
      </c>
      <c r="B10849" s="6" t="s">
        <v>99</v>
      </c>
      <c r="C10849" s="6" t="s">
        <v>190</v>
      </c>
      <c r="D10849" s="6" t="s">
        <v>250</v>
      </c>
      <c r="E10849" s="6" t="s">
        <v>7096</v>
      </c>
      <c r="F10849" s="10">
        <v>43577</v>
      </c>
      <c r="G10849" s="6">
        <v>1</v>
      </c>
      <c r="H10849" s="11">
        <f>VLOOKUP(B10849,[1]!Product_Data[#Data],4,0)</f>
        <v>1708</v>
      </c>
      <c r="I10849" s="11">
        <f>VLOOKUP(B10849,[1]!Product_Data[#Data],3,0)</f>
        <v>871</v>
      </c>
      <c r="J10849" s="11">
        <f t="shared" si="1017"/>
        <v>871</v>
      </c>
      <c r="K10849" s="11">
        <f t="shared" si="1018"/>
        <v>1708</v>
      </c>
      <c r="L10849" s="11">
        <f t="shared" si="1019"/>
        <v>837</v>
      </c>
      <c r="M10849" t="str">
        <f>VLOOKUP(C10849,[1]!Location_Data[#Data],2,0)</f>
        <v>Oakland</v>
      </c>
      <c r="N10849" t="str">
        <f>VLOOKUP(D10849,[1]!Salespeople_Data[#Data],2,0)</f>
        <v>Martin Carr</v>
      </c>
      <c r="O10849" t="str">
        <f>VLOOKUP(E10849,[1]!Customer_Data[#Data],2,0)</f>
        <v>Ryan Taylor</v>
      </c>
      <c r="P10849" s="15">
        <f t="shared" si="1014"/>
        <v>2</v>
      </c>
      <c r="Q10849">
        <f t="shared" si="1015"/>
        <v>4</v>
      </c>
      <c r="R10849">
        <f t="shared" si="1016"/>
        <v>2019</v>
      </c>
    </row>
    <row r="10850" spans="1:18" x14ac:dyDescent="0.25">
      <c r="A10850" s="6" t="s">
        <v>11876</v>
      </c>
      <c r="B10850" s="6" t="s">
        <v>252</v>
      </c>
      <c r="C10850" s="6" t="s">
        <v>490</v>
      </c>
      <c r="D10850" s="6" t="s">
        <v>15</v>
      </c>
      <c r="E10850" s="6" t="s">
        <v>814</v>
      </c>
      <c r="F10850" s="10">
        <v>43522</v>
      </c>
      <c r="G10850" s="6">
        <v>3</v>
      </c>
      <c r="H10850" s="11">
        <f>VLOOKUP(B10850,[1]!Product_Data[#Data],4,0)</f>
        <v>1899</v>
      </c>
      <c r="I10850" s="11">
        <f>VLOOKUP(B10850,[1]!Product_Data[#Data],3,0)</f>
        <v>1044</v>
      </c>
      <c r="J10850" s="11">
        <f t="shared" si="1017"/>
        <v>3132</v>
      </c>
      <c r="K10850" s="11">
        <f t="shared" si="1018"/>
        <v>5697</v>
      </c>
      <c r="L10850" s="11">
        <f t="shared" si="1019"/>
        <v>2565</v>
      </c>
      <c r="M10850" t="str">
        <f>VLOOKUP(C10850,[1]!Location_Data[#Data],2,0)</f>
        <v>Temecula</v>
      </c>
      <c r="N10850" t="str">
        <f>VLOOKUP(D10850,[1]!Salespeople_Data[#Data],2,0)</f>
        <v>Ryan Butler</v>
      </c>
      <c r="O10850" t="str">
        <f>VLOOKUP(E10850,[1]!Customer_Data[#Data],2,0)</f>
        <v>Juan Rivera</v>
      </c>
      <c r="P10850" s="15">
        <f t="shared" si="1014"/>
        <v>3</v>
      </c>
      <c r="Q10850">
        <f t="shared" si="1015"/>
        <v>2</v>
      </c>
      <c r="R10850">
        <f t="shared" si="1016"/>
        <v>2019</v>
      </c>
    </row>
    <row r="10851" spans="1:18" x14ac:dyDescent="0.25">
      <c r="A10851" s="6" t="s">
        <v>11877</v>
      </c>
      <c r="B10851" s="6" t="s">
        <v>457</v>
      </c>
      <c r="C10851" s="6" t="s">
        <v>105</v>
      </c>
      <c r="D10851" s="6" t="s">
        <v>25</v>
      </c>
      <c r="E10851" s="6" t="s">
        <v>842</v>
      </c>
      <c r="F10851" s="10">
        <v>43737</v>
      </c>
      <c r="G10851" s="6">
        <v>1</v>
      </c>
      <c r="H10851" s="11">
        <f>VLOOKUP(B10851,[1]!Product_Data[#Data],4,0)</f>
        <v>947</v>
      </c>
      <c r="I10851" s="11">
        <f>VLOOKUP(B10851,[1]!Product_Data[#Data],3,0)</f>
        <v>786</v>
      </c>
      <c r="J10851" s="11">
        <f t="shared" si="1017"/>
        <v>786</v>
      </c>
      <c r="K10851" s="11">
        <f t="shared" si="1018"/>
        <v>947</v>
      </c>
      <c r="L10851" s="11">
        <f t="shared" si="1019"/>
        <v>161</v>
      </c>
      <c r="M10851" t="str">
        <f>VLOOKUP(C10851,[1]!Location_Data[#Data],2,0)</f>
        <v>Daly City</v>
      </c>
      <c r="N10851" t="str">
        <f>VLOOKUP(D10851,[1]!Salespeople_Data[#Data],2,0)</f>
        <v>Brian Davis</v>
      </c>
      <c r="O10851" t="str">
        <f>VLOOKUP(E10851,[1]!Customer_Data[#Data],2,0)</f>
        <v>Nicholas Garcia</v>
      </c>
      <c r="P10851" s="15">
        <f t="shared" si="1014"/>
        <v>1</v>
      </c>
      <c r="Q10851">
        <f t="shared" si="1015"/>
        <v>9</v>
      </c>
      <c r="R10851">
        <f t="shared" si="1016"/>
        <v>2019</v>
      </c>
    </row>
    <row r="10852" spans="1:18" x14ac:dyDescent="0.25">
      <c r="A10852" s="6" t="s">
        <v>11878</v>
      </c>
      <c r="B10852" s="6" t="s">
        <v>818</v>
      </c>
      <c r="C10852" s="6" t="s">
        <v>380</v>
      </c>
      <c r="D10852" s="6" t="s">
        <v>96</v>
      </c>
      <c r="E10852" s="6" t="s">
        <v>1441</v>
      </c>
      <c r="F10852" s="10">
        <v>43795</v>
      </c>
      <c r="G10852" s="6">
        <v>3</v>
      </c>
      <c r="H10852" s="11">
        <f>VLOOKUP(B10852,[1]!Product_Data[#Data],4,0)</f>
        <v>1638</v>
      </c>
      <c r="I10852" s="11">
        <f>VLOOKUP(B10852,[1]!Product_Data[#Data],3,0)</f>
        <v>1261</v>
      </c>
      <c r="J10852" s="11">
        <f t="shared" si="1017"/>
        <v>3783</v>
      </c>
      <c r="K10852" s="11">
        <f t="shared" si="1018"/>
        <v>4914</v>
      </c>
      <c r="L10852" s="11">
        <f t="shared" si="1019"/>
        <v>1131</v>
      </c>
      <c r="M10852" t="str">
        <f>VLOOKUP(C10852,[1]!Location_Data[#Data],2,0)</f>
        <v>Los Angeles</v>
      </c>
      <c r="N10852" t="str">
        <f>VLOOKUP(D10852,[1]!Salespeople_Data[#Data],2,0)</f>
        <v>Brian Thomas</v>
      </c>
      <c r="O10852" t="str">
        <f>VLOOKUP(E10852,[1]!Customer_Data[#Data],2,0)</f>
        <v>Sean Knight</v>
      </c>
      <c r="P10852" s="15">
        <f t="shared" si="1014"/>
        <v>3</v>
      </c>
      <c r="Q10852">
        <f t="shared" si="1015"/>
        <v>11</v>
      </c>
      <c r="R10852">
        <f t="shared" si="1016"/>
        <v>2019</v>
      </c>
    </row>
    <row r="10853" spans="1:18" x14ac:dyDescent="0.25">
      <c r="A10853" s="6" t="s">
        <v>11879</v>
      </c>
      <c r="B10853" s="6" t="s">
        <v>114</v>
      </c>
      <c r="C10853" s="6" t="s">
        <v>105</v>
      </c>
      <c r="D10853" s="6" t="s">
        <v>141</v>
      </c>
      <c r="E10853" s="6" t="s">
        <v>1517</v>
      </c>
      <c r="F10853" s="10">
        <v>43636</v>
      </c>
      <c r="G10853" s="6">
        <v>4</v>
      </c>
      <c r="H10853" s="11">
        <f>VLOOKUP(B10853,[1]!Product_Data[#Data],4,0)</f>
        <v>545</v>
      </c>
      <c r="I10853" s="11">
        <f>VLOOKUP(B10853,[1]!Product_Data[#Data],3,0)</f>
        <v>425</v>
      </c>
      <c r="J10853" s="11">
        <f t="shared" si="1017"/>
        <v>1700</v>
      </c>
      <c r="K10853" s="11">
        <f t="shared" si="1018"/>
        <v>2180</v>
      </c>
      <c r="L10853" s="11">
        <f t="shared" si="1019"/>
        <v>480</v>
      </c>
      <c r="M10853" t="str">
        <f>VLOOKUP(C10853,[1]!Location_Data[#Data],2,0)</f>
        <v>Daly City</v>
      </c>
      <c r="N10853" t="str">
        <f>VLOOKUP(D10853,[1]!Salespeople_Data[#Data],2,0)</f>
        <v>Arthur Mccoy</v>
      </c>
      <c r="O10853" t="str">
        <f>VLOOKUP(E10853,[1]!Customer_Data[#Data],2,0)</f>
        <v>Jason Murphy</v>
      </c>
      <c r="P10853" s="15">
        <f t="shared" si="1014"/>
        <v>5</v>
      </c>
      <c r="Q10853">
        <f t="shared" si="1015"/>
        <v>6</v>
      </c>
      <c r="R10853">
        <f t="shared" si="1016"/>
        <v>2019</v>
      </c>
    </row>
    <row r="10854" spans="1:18" x14ac:dyDescent="0.25">
      <c r="A10854" s="6" t="s">
        <v>11880</v>
      </c>
      <c r="B10854" s="6" t="s">
        <v>479</v>
      </c>
      <c r="C10854" s="6" t="s">
        <v>140</v>
      </c>
      <c r="D10854" s="6" t="s">
        <v>239</v>
      </c>
      <c r="E10854" s="6" t="s">
        <v>3579</v>
      </c>
      <c r="F10854" s="10">
        <v>43815</v>
      </c>
      <c r="G10854" s="6">
        <v>1</v>
      </c>
      <c r="H10854" s="11">
        <f>VLOOKUP(B10854,[1]!Product_Data[#Data],4,0)</f>
        <v>123</v>
      </c>
      <c r="I10854" s="11">
        <f>VLOOKUP(B10854,[1]!Product_Data[#Data],3,0)</f>
        <v>84</v>
      </c>
      <c r="J10854" s="11">
        <f t="shared" si="1017"/>
        <v>84</v>
      </c>
      <c r="K10854" s="11">
        <f t="shared" si="1018"/>
        <v>123</v>
      </c>
      <c r="L10854" s="11">
        <f t="shared" si="1019"/>
        <v>39</v>
      </c>
      <c r="M10854" t="str">
        <f>VLOOKUP(C10854,[1]!Location_Data[#Data],2,0)</f>
        <v>Salinas</v>
      </c>
      <c r="N10854" t="str">
        <f>VLOOKUP(D10854,[1]!Salespeople_Data[#Data],2,0)</f>
        <v>John Reyes</v>
      </c>
      <c r="O10854" t="str">
        <f>VLOOKUP(E10854,[1]!Customer_Data[#Data],2,0)</f>
        <v>Samuel Jenkins</v>
      </c>
      <c r="P10854" s="15">
        <f t="shared" si="1014"/>
        <v>2</v>
      </c>
      <c r="Q10854">
        <f t="shared" si="1015"/>
        <v>12</v>
      </c>
      <c r="R10854">
        <f t="shared" si="1016"/>
        <v>2019</v>
      </c>
    </row>
    <row r="10855" spans="1:18" x14ac:dyDescent="0.25">
      <c r="A10855" s="6" t="s">
        <v>11881</v>
      </c>
      <c r="B10855" s="6" t="s">
        <v>144</v>
      </c>
      <c r="C10855" s="6" t="s">
        <v>186</v>
      </c>
      <c r="D10855" s="6" t="s">
        <v>269</v>
      </c>
      <c r="E10855" s="6" t="s">
        <v>1040</v>
      </c>
      <c r="F10855" s="10">
        <v>43630</v>
      </c>
      <c r="G10855" s="6">
        <v>3</v>
      </c>
      <c r="H10855" s="11">
        <f>VLOOKUP(B10855,[1]!Product_Data[#Data],4,0)</f>
        <v>2410</v>
      </c>
      <c r="I10855" s="11">
        <f>VLOOKUP(B10855,[1]!Product_Data[#Data],3,0)</f>
        <v>1518</v>
      </c>
      <c r="J10855" s="11">
        <f t="shared" si="1017"/>
        <v>4554</v>
      </c>
      <c r="K10855" s="11">
        <f t="shared" si="1018"/>
        <v>7230</v>
      </c>
      <c r="L10855" s="11">
        <f t="shared" si="1019"/>
        <v>2676</v>
      </c>
      <c r="M10855" t="str">
        <f>VLOOKUP(C10855,[1]!Location_Data[#Data],2,0)</f>
        <v>Riverside</v>
      </c>
      <c r="N10855" t="str">
        <f>VLOOKUP(D10855,[1]!Salespeople_Data[#Data],2,0)</f>
        <v>Kevin Butler</v>
      </c>
      <c r="O10855" t="str">
        <f>VLOOKUP(E10855,[1]!Customer_Data[#Data],2,0)</f>
        <v>Carlos Stewart</v>
      </c>
      <c r="P10855" s="15">
        <f t="shared" si="1014"/>
        <v>6</v>
      </c>
      <c r="Q10855">
        <f t="shared" si="1015"/>
        <v>6</v>
      </c>
      <c r="R10855">
        <f t="shared" si="1016"/>
        <v>2019</v>
      </c>
    </row>
    <row r="10856" spans="1:18" x14ac:dyDescent="0.25">
      <c r="A10856" s="6" t="s">
        <v>11882</v>
      </c>
      <c r="B10856" s="6" t="s">
        <v>267</v>
      </c>
      <c r="C10856" s="6" t="s">
        <v>224</v>
      </c>
      <c r="D10856" s="6" t="s">
        <v>170</v>
      </c>
      <c r="E10856" s="6" t="s">
        <v>1635</v>
      </c>
      <c r="F10856" s="10">
        <v>43559</v>
      </c>
      <c r="G10856" s="6">
        <v>1</v>
      </c>
      <c r="H10856" s="11">
        <f>VLOOKUP(B10856,[1]!Product_Data[#Data],4,0)</f>
        <v>400</v>
      </c>
      <c r="I10856" s="11">
        <f>VLOOKUP(B10856,[1]!Product_Data[#Data],3,0)</f>
        <v>208</v>
      </c>
      <c r="J10856" s="11">
        <f t="shared" si="1017"/>
        <v>208</v>
      </c>
      <c r="K10856" s="11">
        <f t="shared" si="1018"/>
        <v>400</v>
      </c>
      <c r="L10856" s="11">
        <f t="shared" si="1019"/>
        <v>192</v>
      </c>
      <c r="M10856" t="str">
        <f>VLOOKUP(C10856,[1]!Location_Data[#Data],2,0)</f>
        <v>Huntington Beach</v>
      </c>
      <c r="N10856" t="str">
        <f>VLOOKUP(D10856,[1]!Salespeople_Data[#Data],2,0)</f>
        <v>Sean Miller</v>
      </c>
      <c r="O10856" t="str">
        <f>VLOOKUP(E10856,[1]!Customer_Data[#Data],2,0)</f>
        <v>Sean Andrews</v>
      </c>
      <c r="P10856" s="15">
        <f t="shared" si="1014"/>
        <v>5</v>
      </c>
      <c r="Q10856">
        <f t="shared" si="1015"/>
        <v>4</v>
      </c>
      <c r="R10856">
        <f t="shared" si="1016"/>
        <v>2019</v>
      </c>
    </row>
    <row r="10857" spans="1:18" x14ac:dyDescent="0.25">
      <c r="A10857" s="6" t="s">
        <v>11883</v>
      </c>
      <c r="B10857" s="6" t="s">
        <v>370</v>
      </c>
      <c r="C10857" s="6" t="s">
        <v>380</v>
      </c>
      <c r="D10857" s="6" t="s">
        <v>298</v>
      </c>
      <c r="E10857" s="6" t="s">
        <v>597</v>
      </c>
      <c r="F10857" s="10">
        <v>43476</v>
      </c>
      <c r="G10857" s="6">
        <v>2</v>
      </c>
      <c r="H10857" s="11">
        <f>VLOOKUP(B10857,[1]!Product_Data[#Data],4,0)</f>
        <v>771</v>
      </c>
      <c r="I10857" s="11">
        <f>VLOOKUP(B10857,[1]!Product_Data[#Data],3,0)</f>
        <v>648</v>
      </c>
      <c r="J10857" s="11">
        <f t="shared" si="1017"/>
        <v>1296</v>
      </c>
      <c r="K10857" s="11">
        <f t="shared" si="1018"/>
        <v>1542</v>
      </c>
      <c r="L10857" s="11">
        <f t="shared" si="1019"/>
        <v>246</v>
      </c>
      <c r="M10857" t="str">
        <f>VLOOKUP(C10857,[1]!Location_Data[#Data],2,0)</f>
        <v>Los Angeles</v>
      </c>
      <c r="N10857" t="str">
        <f>VLOOKUP(D10857,[1]!Salespeople_Data[#Data],2,0)</f>
        <v>Kenneth Fields</v>
      </c>
      <c r="O10857" t="str">
        <f>VLOOKUP(E10857,[1]!Customer_Data[#Data],2,0)</f>
        <v>Antonio Dixon</v>
      </c>
      <c r="P10857" s="15">
        <f t="shared" si="1014"/>
        <v>6</v>
      </c>
      <c r="Q10857">
        <f t="shared" si="1015"/>
        <v>1</v>
      </c>
      <c r="R10857">
        <f t="shared" si="1016"/>
        <v>2019</v>
      </c>
    </row>
    <row r="10858" spans="1:18" x14ac:dyDescent="0.25">
      <c r="A10858" s="6" t="s">
        <v>11884</v>
      </c>
      <c r="B10858" s="6" t="s">
        <v>330</v>
      </c>
      <c r="C10858" s="6" t="s">
        <v>249</v>
      </c>
      <c r="D10858" s="6" t="s">
        <v>35</v>
      </c>
      <c r="E10858" s="6" t="s">
        <v>622</v>
      </c>
      <c r="F10858" s="10">
        <v>43528</v>
      </c>
      <c r="G10858" s="6">
        <v>1</v>
      </c>
      <c r="H10858" s="11">
        <f>VLOOKUP(B10858,[1]!Product_Data[#Data],4,0)</f>
        <v>1635</v>
      </c>
      <c r="I10858" s="11">
        <f>VLOOKUP(B10858,[1]!Product_Data[#Data],3,0)</f>
        <v>1046</v>
      </c>
      <c r="J10858" s="11">
        <f t="shared" si="1017"/>
        <v>1046</v>
      </c>
      <c r="K10858" s="11">
        <f t="shared" si="1018"/>
        <v>1635</v>
      </c>
      <c r="L10858" s="11">
        <f t="shared" si="1019"/>
        <v>589</v>
      </c>
      <c r="M10858" t="str">
        <f>VLOOKUP(C10858,[1]!Location_Data[#Data],2,0)</f>
        <v>Roseville</v>
      </c>
      <c r="N10858" t="str">
        <f>VLOOKUP(D10858,[1]!Salespeople_Data[#Data],2,0)</f>
        <v>Charles Harper</v>
      </c>
      <c r="O10858" t="str">
        <f>VLOOKUP(E10858,[1]!Customer_Data[#Data],2,0)</f>
        <v>Patrick Williamson</v>
      </c>
      <c r="P10858" s="15">
        <f t="shared" si="1014"/>
        <v>2</v>
      </c>
      <c r="Q10858">
        <f t="shared" si="1015"/>
        <v>3</v>
      </c>
      <c r="R10858">
        <f t="shared" si="1016"/>
        <v>2019</v>
      </c>
    </row>
    <row r="10859" spans="1:18" x14ac:dyDescent="0.25">
      <c r="A10859" s="6" t="s">
        <v>11885</v>
      </c>
      <c r="B10859" s="6" t="s">
        <v>603</v>
      </c>
      <c r="C10859" s="6" t="s">
        <v>39</v>
      </c>
      <c r="D10859" s="6" t="s">
        <v>101</v>
      </c>
      <c r="E10859" s="6" t="s">
        <v>3158</v>
      </c>
      <c r="F10859" s="10">
        <v>43616</v>
      </c>
      <c r="G10859" s="6">
        <v>2</v>
      </c>
      <c r="H10859" s="11">
        <f>VLOOKUP(B10859,[1]!Product_Data[#Data],4,0)</f>
        <v>2495</v>
      </c>
      <c r="I10859" s="11">
        <f>VLOOKUP(B10859,[1]!Product_Data[#Data],3,0)</f>
        <v>1896</v>
      </c>
      <c r="J10859" s="11">
        <f t="shared" si="1017"/>
        <v>3792</v>
      </c>
      <c r="K10859" s="11">
        <f t="shared" si="1018"/>
        <v>4990</v>
      </c>
      <c r="L10859" s="11">
        <f t="shared" si="1019"/>
        <v>1198</v>
      </c>
      <c r="M10859" t="str">
        <f>VLOOKUP(C10859,[1]!Location_Data[#Data],2,0)</f>
        <v>Oceanside</v>
      </c>
      <c r="N10859" t="str">
        <f>VLOOKUP(D10859,[1]!Salespeople_Data[#Data],2,0)</f>
        <v>Scott Clark</v>
      </c>
      <c r="O10859" t="str">
        <f>VLOOKUP(E10859,[1]!Customer_Data[#Data],2,0)</f>
        <v>Jack Lynch</v>
      </c>
      <c r="P10859" s="15">
        <f t="shared" si="1014"/>
        <v>6</v>
      </c>
      <c r="Q10859">
        <f t="shared" si="1015"/>
        <v>5</v>
      </c>
      <c r="R10859">
        <f t="shared" si="1016"/>
        <v>2019</v>
      </c>
    </row>
    <row r="10860" spans="1:18" x14ac:dyDescent="0.25">
      <c r="A10860" s="6" t="s">
        <v>11886</v>
      </c>
      <c r="B10860" s="6" t="s">
        <v>421</v>
      </c>
      <c r="C10860" s="6" t="s">
        <v>276</v>
      </c>
      <c r="D10860" s="6" t="s">
        <v>63</v>
      </c>
      <c r="E10860" s="6" t="s">
        <v>1332</v>
      </c>
      <c r="F10860" s="10">
        <v>43558</v>
      </c>
      <c r="G10860" s="6">
        <v>1</v>
      </c>
      <c r="H10860" s="11">
        <f>VLOOKUP(B10860,[1]!Product_Data[#Data],4,0)</f>
        <v>826</v>
      </c>
      <c r="I10860" s="11">
        <f>VLOOKUP(B10860,[1]!Product_Data[#Data],3,0)</f>
        <v>562</v>
      </c>
      <c r="J10860" s="11">
        <f t="shared" si="1017"/>
        <v>562</v>
      </c>
      <c r="K10860" s="11">
        <f t="shared" si="1018"/>
        <v>826</v>
      </c>
      <c r="L10860" s="11">
        <f t="shared" si="1019"/>
        <v>264</v>
      </c>
      <c r="M10860" t="str">
        <f>VLOOKUP(C10860,[1]!Location_Data[#Data],2,0)</f>
        <v>Orange</v>
      </c>
      <c r="N10860" t="str">
        <f>VLOOKUP(D10860,[1]!Salespeople_Data[#Data],2,0)</f>
        <v>Jeremy Mendoza</v>
      </c>
      <c r="O10860" t="str">
        <f>VLOOKUP(E10860,[1]!Customer_Data[#Data],2,0)</f>
        <v>Martin Mason</v>
      </c>
      <c r="P10860" s="15">
        <f t="shared" si="1014"/>
        <v>4</v>
      </c>
      <c r="Q10860">
        <f t="shared" si="1015"/>
        <v>4</v>
      </c>
      <c r="R10860">
        <f t="shared" si="1016"/>
        <v>2019</v>
      </c>
    </row>
    <row r="10861" spans="1:18" x14ac:dyDescent="0.25">
      <c r="A10861" s="6" t="s">
        <v>11887</v>
      </c>
      <c r="B10861" s="6" t="s">
        <v>1149</v>
      </c>
      <c r="C10861" s="6" t="s">
        <v>156</v>
      </c>
      <c r="D10861" s="6" t="s">
        <v>136</v>
      </c>
      <c r="E10861" s="6" t="s">
        <v>1021</v>
      </c>
      <c r="F10861" s="10">
        <v>43483</v>
      </c>
      <c r="G10861" s="6">
        <v>1</v>
      </c>
      <c r="H10861" s="11">
        <f>VLOOKUP(B10861,[1]!Product_Data[#Data],4,0)</f>
        <v>847</v>
      </c>
      <c r="I10861" s="11">
        <f>VLOOKUP(B10861,[1]!Product_Data[#Data],3,0)</f>
        <v>534</v>
      </c>
      <c r="J10861" s="11">
        <f t="shared" si="1017"/>
        <v>534</v>
      </c>
      <c r="K10861" s="11">
        <f t="shared" si="1018"/>
        <v>847</v>
      </c>
      <c r="L10861" s="11">
        <f t="shared" si="1019"/>
        <v>313</v>
      </c>
      <c r="M10861" t="str">
        <f>VLOOKUP(C10861,[1]!Location_Data[#Data],2,0)</f>
        <v>Sacramento</v>
      </c>
      <c r="N10861" t="str">
        <f>VLOOKUP(D10861,[1]!Salespeople_Data[#Data],2,0)</f>
        <v>Clarence Fox</v>
      </c>
      <c r="O10861" t="str">
        <f>VLOOKUP(E10861,[1]!Customer_Data[#Data],2,0)</f>
        <v>Nicholas Stanley</v>
      </c>
      <c r="P10861" s="15">
        <f t="shared" si="1014"/>
        <v>6</v>
      </c>
      <c r="Q10861">
        <f t="shared" si="1015"/>
        <v>1</v>
      </c>
      <c r="R10861">
        <f t="shared" si="1016"/>
        <v>2019</v>
      </c>
    </row>
    <row r="10862" spans="1:18" x14ac:dyDescent="0.25">
      <c r="A10862" s="6" t="s">
        <v>11888</v>
      </c>
      <c r="B10862" s="6" t="s">
        <v>69</v>
      </c>
      <c r="C10862" s="6" t="s">
        <v>512</v>
      </c>
      <c r="D10862" s="6" t="s">
        <v>359</v>
      </c>
      <c r="E10862" s="6" t="s">
        <v>1495</v>
      </c>
      <c r="F10862" s="10">
        <v>43527</v>
      </c>
      <c r="G10862" s="6">
        <v>1</v>
      </c>
      <c r="H10862" s="11">
        <f>VLOOKUP(B10862,[1]!Product_Data[#Data],4,0)</f>
        <v>1351</v>
      </c>
      <c r="I10862" s="11">
        <f>VLOOKUP(B10862,[1]!Product_Data[#Data],3,0)</f>
        <v>1108</v>
      </c>
      <c r="J10862" s="11">
        <f t="shared" si="1017"/>
        <v>1108</v>
      </c>
      <c r="K10862" s="11">
        <f t="shared" si="1018"/>
        <v>1351</v>
      </c>
      <c r="L10862" s="11">
        <f t="shared" si="1019"/>
        <v>243</v>
      </c>
      <c r="M10862" t="str">
        <f>VLOOKUP(C10862,[1]!Location_Data[#Data],2,0)</f>
        <v>Long Beach</v>
      </c>
      <c r="N10862" t="str">
        <f>VLOOKUP(D10862,[1]!Salespeople_Data[#Data],2,0)</f>
        <v>Eugene Holmes</v>
      </c>
      <c r="O10862" t="str">
        <f>VLOOKUP(E10862,[1]!Customer_Data[#Data],2,0)</f>
        <v>Kevin Jones</v>
      </c>
      <c r="P10862" s="15">
        <f t="shared" si="1014"/>
        <v>1</v>
      </c>
      <c r="Q10862">
        <f t="shared" si="1015"/>
        <v>3</v>
      </c>
      <c r="R10862">
        <f t="shared" si="1016"/>
        <v>2019</v>
      </c>
    </row>
    <row r="10863" spans="1:18" x14ac:dyDescent="0.25">
      <c r="A10863" s="6" t="s">
        <v>11889</v>
      </c>
      <c r="B10863" s="6" t="s">
        <v>144</v>
      </c>
      <c r="C10863" s="6" t="s">
        <v>643</v>
      </c>
      <c r="D10863" s="6" t="s">
        <v>53</v>
      </c>
      <c r="E10863" s="6" t="s">
        <v>1745</v>
      </c>
      <c r="F10863" s="10">
        <v>43470</v>
      </c>
      <c r="G10863" s="6">
        <v>3</v>
      </c>
      <c r="H10863" s="11">
        <f>VLOOKUP(B10863,[1]!Product_Data[#Data],4,0)</f>
        <v>2410</v>
      </c>
      <c r="I10863" s="11">
        <f>VLOOKUP(B10863,[1]!Product_Data[#Data],3,0)</f>
        <v>1518</v>
      </c>
      <c r="J10863" s="11">
        <f t="shared" si="1017"/>
        <v>4554</v>
      </c>
      <c r="K10863" s="11">
        <f t="shared" si="1018"/>
        <v>7230</v>
      </c>
      <c r="L10863" s="11">
        <f t="shared" si="1019"/>
        <v>2676</v>
      </c>
      <c r="M10863" t="str">
        <f>VLOOKUP(C10863,[1]!Location_Data[#Data],2,0)</f>
        <v>Hayward</v>
      </c>
      <c r="N10863" t="str">
        <f>VLOOKUP(D10863,[1]!Salespeople_Data[#Data],2,0)</f>
        <v>Scott Mason</v>
      </c>
      <c r="O10863" t="str">
        <f>VLOOKUP(E10863,[1]!Customer_Data[#Data],2,0)</f>
        <v>Eugene Scott</v>
      </c>
      <c r="P10863" s="15">
        <f t="shared" si="1014"/>
        <v>7</v>
      </c>
      <c r="Q10863">
        <f t="shared" si="1015"/>
        <v>1</v>
      </c>
      <c r="R10863">
        <f t="shared" si="1016"/>
        <v>2019</v>
      </c>
    </row>
    <row r="10864" spans="1:18" x14ac:dyDescent="0.25">
      <c r="A10864" s="6" t="s">
        <v>11890</v>
      </c>
      <c r="B10864" s="6" t="s">
        <v>235</v>
      </c>
      <c r="C10864" s="6" t="s">
        <v>731</v>
      </c>
      <c r="D10864" s="6" t="s">
        <v>298</v>
      </c>
      <c r="E10864" s="6" t="s">
        <v>488</v>
      </c>
      <c r="F10864" s="10">
        <v>43583</v>
      </c>
      <c r="G10864" s="6">
        <v>1</v>
      </c>
      <c r="H10864" s="11">
        <f>VLOOKUP(B10864,[1]!Product_Data[#Data],4,0)</f>
        <v>1887</v>
      </c>
      <c r="I10864" s="11">
        <f>VLOOKUP(B10864,[1]!Product_Data[#Data],3,0)</f>
        <v>1378</v>
      </c>
      <c r="J10864" s="11">
        <f t="shared" si="1017"/>
        <v>1378</v>
      </c>
      <c r="K10864" s="11">
        <f t="shared" si="1018"/>
        <v>1887</v>
      </c>
      <c r="L10864" s="11">
        <f t="shared" si="1019"/>
        <v>509</v>
      </c>
      <c r="M10864" t="str">
        <f>VLOOKUP(C10864,[1]!Location_Data[#Data],2,0)</f>
        <v>Costa Mesa</v>
      </c>
      <c r="N10864" t="str">
        <f>VLOOKUP(D10864,[1]!Salespeople_Data[#Data],2,0)</f>
        <v>Kenneth Fields</v>
      </c>
      <c r="O10864" t="str">
        <f>VLOOKUP(E10864,[1]!Customer_Data[#Data],2,0)</f>
        <v>Richard Peterson</v>
      </c>
      <c r="P10864" s="15">
        <f t="shared" si="1014"/>
        <v>1</v>
      </c>
      <c r="Q10864">
        <f t="shared" si="1015"/>
        <v>4</v>
      </c>
      <c r="R10864">
        <f t="shared" si="1016"/>
        <v>2019</v>
      </c>
    </row>
    <row r="10865" spans="1:18" x14ac:dyDescent="0.25">
      <c r="A10865" s="6" t="s">
        <v>11891</v>
      </c>
      <c r="B10865" s="6" t="s">
        <v>361</v>
      </c>
      <c r="C10865" s="6" t="s">
        <v>48</v>
      </c>
      <c r="D10865" s="6" t="s">
        <v>269</v>
      </c>
      <c r="E10865" s="6" t="s">
        <v>1321</v>
      </c>
      <c r="F10865" s="10">
        <v>43729</v>
      </c>
      <c r="G10865" s="6">
        <v>4</v>
      </c>
      <c r="H10865" s="11">
        <f>VLOOKUP(B10865,[1]!Product_Data[#Data],4,0)</f>
        <v>1338</v>
      </c>
      <c r="I10865" s="11">
        <f>VLOOKUP(B10865,[1]!Product_Data[#Data],3,0)</f>
        <v>682</v>
      </c>
      <c r="J10865" s="11">
        <f t="shared" si="1017"/>
        <v>2728</v>
      </c>
      <c r="K10865" s="11">
        <f t="shared" si="1018"/>
        <v>5352</v>
      </c>
      <c r="L10865" s="11">
        <f t="shared" si="1019"/>
        <v>2624</v>
      </c>
      <c r="M10865" t="str">
        <f>VLOOKUP(C10865,[1]!Location_Data[#Data],2,0)</f>
        <v>Rialto</v>
      </c>
      <c r="N10865" t="str">
        <f>VLOOKUP(D10865,[1]!Salespeople_Data[#Data],2,0)</f>
        <v>Kevin Butler</v>
      </c>
      <c r="O10865" t="str">
        <f>VLOOKUP(E10865,[1]!Customer_Data[#Data],2,0)</f>
        <v>Edward Wright</v>
      </c>
      <c r="P10865" s="15">
        <f t="shared" si="1014"/>
        <v>7</v>
      </c>
      <c r="Q10865">
        <f t="shared" si="1015"/>
        <v>9</v>
      </c>
      <c r="R10865">
        <f t="shared" si="1016"/>
        <v>2019</v>
      </c>
    </row>
    <row r="10866" spans="1:18" x14ac:dyDescent="0.25">
      <c r="A10866" s="6" t="s">
        <v>11892</v>
      </c>
      <c r="B10866" s="6" t="s">
        <v>752</v>
      </c>
      <c r="C10866" s="6" t="s">
        <v>331</v>
      </c>
      <c r="D10866" s="6" t="s">
        <v>87</v>
      </c>
      <c r="E10866" s="6" t="s">
        <v>2126</v>
      </c>
      <c r="F10866" s="10">
        <v>43559</v>
      </c>
      <c r="G10866" s="6">
        <v>1</v>
      </c>
      <c r="H10866" s="11">
        <f>VLOOKUP(B10866,[1]!Product_Data[#Data],4,0)</f>
        <v>95</v>
      </c>
      <c r="I10866" s="11">
        <f>VLOOKUP(B10866,[1]!Product_Data[#Data],3,0)</f>
        <v>61</v>
      </c>
      <c r="J10866" s="11">
        <f t="shared" si="1017"/>
        <v>61</v>
      </c>
      <c r="K10866" s="11">
        <f t="shared" si="1018"/>
        <v>95</v>
      </c>
      <c r="L10866" s="11">
        <f t="shared" si="1019"/>
        <v>34</v>
      </c>
      <c r="M10866" t="str">
        <f>VLOOKUP(C10866,[1]!Location_Data[#Data],2,0)</f>
        <v>Sunnyvale</v>
      </c>
      <c r="N10866" t="str">
        <f>VLOOKUP(D10866,[1]!Salespeople_Data[#Data],2,0)</f>
        <v>Martin Perry</v>
      </c>
      <c r="O10866" t="str">
        <f>VLOOKUP(E10866,[1]!Customer_Data[#Data],2,0)</f>
        <v>Charles Fields</v>
      </c>
      <c r="P10866" s="15">
        <f t="shared" si="1014"/>
        <v>5</v>
      </c>
      <c r="Q10866">
        <f t="shared" si="1015"/>
        <v>4</v>
      </c>
      <c r="R10866">
        <f t="shared" si="1016"/>
        <v>2019</v>
      </c>
    </row>
    <row r="10867" spans="1:18" x14ac:dyDescent="0.25">
      <c r="A10867" s="6" t="s">
        <v>11893</v>
      </c>
      <c r="B10867" s="6" t="s">
        <v>252</v>
      </c>
      <c r="C10867" s="6" t="s">
        <v>249</v>
      </c>
      <c r="D10867" s="6" t="s">
        <v>216</v>
      </c>
      <c r="E10867" s="6" t="s">
        <v>696</v>
      </c>
      <c r="F10867" s="10">
        <v>43512</v>
      </c>
      <c r="G10867" s="6">
        <v>1</v>
      </c>
      <c r="H10867" s="11">
        <f>VLOOKUP(B10867,[1]!Product_Data[#Data],4,0)</f>
        <v>1899</v>
      </c>
      <c r="I10867" s="11">
        <f>VLOOKUP(B10867,[1]!Product_Data[#Data],3,0)</f>
        <v>1044</v>
      </c>
      <c r="J10867" s="11">
        <f t="shared" si="1017"/>
        <v>1044</v>
      </c>
      <c r="K10867" s="11">
        <f t="shared" si="1018"/>
        <v>1899</v>
      </c>
      <c r="L10867" s="11">
        <f t="shared" si="1019"/>
        <v>855</v>
      </c>
      <c r="M10867" t="str">
        <f>VLOOKUP(C10867,[1]!Location_Data[#Data],2,0)</f>
        <v>Roseville</v>
      </c>
      <c r="N10867" t="str">
        <f>VLOOKUP(D10867,[1]!Salespeople_Data[#Data],2,0)</f>
        <v>Ernest Wagner</v>
      </c>
      <c r="O10867" t="str">
        <f>VLOOKUP(E10867,[1]!Customer_Data[#Data],2,0)</f>
        <v>Jeremy Rice</v>
      </c>
      <c r="P10867" s="15">
        <f t="shared" si="1014"/>
        <v>7</v>
      </c>
      <c r="Q10867">
        <f t="shared" si="1015"/>
        <v>2</v>
      </c>
      <c r="R10867">
        <f t="shared" si="1016"/>
        <v>2019</v>
      </c>
    </row>
    <row r="10868" spans="1:18" x14ac:dyDescent="0.25">
      <c r="A10868" s="6" t="s">
        <v>11894</v>
      </c>
      <c r="B10868" s="6" t="s">
        <v>43</v>
      </c>
      <c r="C10868" s="6" t="s">
        <v>349</v>
      </c>
      <c r="D10868" s="6" t="s">
        <v>141</v>
      </c>
      <c r="E10868" s="6" t="s">
        <v>2542</v>
      </c>
      <c r="F10868" s="10">
        <v>43497</v>
      </c>
      <c r="G10868" s="6">
        <v>3</v>
      </c>
      <c r="H10868" s="11">
        <f>VLOOKUP(B10868,[1]!Product_Data[#Data],4,0)</f>
        <v>356</v>
      </c>
      <c r="I10868" s="11">
        <f>VLOOKUP(B10868,[1]!Product_Data[#Data],3,0)</f>
        <v>292</v>
      </c>
      <c r="J10868" s="11">
        <f t="shared" si="1017"/>
        <v>876</v>
      </c>
      <c r="K10868" s="11">
        <f t="shared" si="1018"/>
        <v>1068</v>
      </c>
      <c r="L10868" s="11">
        <f t="shared" si="1019"/>
        <v>192</v>
      </c>
      <c r="M10868" t="str">
        <f>VLOOKUP(C10868,[1]!Location_Data[#Data],2,0)</f>
        <v>Santa Clara</v>
      </c>
      <c r="N10868" t="str">
        <f>VLOOKUP(D10868,[1]!Salespeople_Data[#Data],2,0)</f>
        <v>Arthur Mccoy</v>
      </c>
      <c r="O10868" t="str">
        <f>VLOOKUP(E10868,[1]!Customer_Data[#Data],2,0)</f>
        <v>Michael Ward</v>
      </c>
      <c r="P10868" s="15">
        <f t="shared" si="1014"/>
        <v>6</v>
      </c>
      <c r="Q10868">
        <f t="shared" si="1015"/>
        <v>2</v>
      </c>
      <c r="R10868">
        <f t="shared" si="1016"/>
        <v>2019</v>
      </c>
    </row>
    <row r="10869" spans="1:18" x14ac:dyDescent="0.25">
      <c r="A10869" s="6" t="s">
        <v>11895</v>
      </c>
      <c r="B10869" s="6" t="s">
        <v>238</v>
      </c>
      <c r="C10869" s="6" t="s">
        <v>24</v>
      </c>
      <c r="D10869" s="6" t="s">
        <v>250</v>
      </c>
      <c r="E10869" s="6" t="s">
        <v>2766</v>
      </c>
      <c r="F10869" s="10">
        <v>43636</v>
      </c>
      <c r="G10869" s="6">
        <v>2</v>
      </c>
      <c r="H10869" s="11">
        <f>VLOOKUP(B10869,[1]!Product_Data[#Data],4,0)</f>
        <v>871</v>
      </c>
      <c r="I10869" s="11">
        <f>VLOOKUP(B10869,[1]!Product_Data[#Data],3,0)</f>
        <v>540</v>
      </c>
      <c r="J10869" s="11">
        <f t="shared" si="1017"/>
        <v>1080</v>
      </c>
      <c r="K10869" s="11">
        <f t="shared" si="1018"/>
        <v>1742</v>
      </c>
      <c r="L10869" s="11">
        <f t="shared" si="1019"/>
        <v>662</v>
      </c>
      <c r="M10869" t="str">
        <f>VLOOKUP(C10869,[1]!Location_Data[#Data],2,0)</f>
        <v>Lancaster</v>
      </c>
      <c r="N10869" t="str">
        <f>VLOOKUP(D10869,[1]!Salespeople_Data[#Data],2,0)</f>
        <v>Martin Carr</v>
      </c>
      <c r="O10869" t="str">
        <f>VLOOKUP(E10869,[1]!Customer_Data[#Data],2,0)</f>
        <v>Nicholas Morrison</v>
      </c>
      <c r="P10869" s="15">
        <f t="shared" si="1014"/>
        <v>5</v>
      </c>
      <c r="Q10869">
        <f t="shared" si="1015"/>
        <v>6</v>
      </c>
      <c r="R10869">
        <f t="shared" si="1016"/>
        <v>2019</v>
      </c>
    </row>
    <row r="10870" spans="1:18" x14ac:dyDescent="0.25">
      <c r="A10870" s="6" t="s">
        <v>11896</v>
      </c>
      <c r="B10870" s="6" t="s">
        <v>235</v>
      </c>
      <c r="C10870" s="6" t="s">
        <v>596</v>
      </c>
      <c r="D10870" s="6" t="s">
        <v>178</v>
      </c>
      <c r="E10870" s="6" t="s">
        <v>384</v>
      </c>
      <c r="F10870" s="10">
        <v>43669</v>
      </c>
      <c r="G10870" s="6">
        <v>3</v>
      </c>
      <c r="H10870" s="11">
        <f>VLOOKUP(B10870,[1]!Product_Data[#Data],4,0)</f>
        <v>1887</v>
      </c>
      <c r="I10870" s="11">
        <f>VLOOKUP(B10870,[1]!Product_Data[#Data],3,0)</f>
        <v>1378</v>
      </c>
      <c r="J10870" s="11">
        <f t="shared" si="1017"/>
        <v>4134</v>
      </c>
      <c r="K10870" s="11">
        <f t="shared" si="1018"/>
        <v>5661</v>
      </c>
      <c r="L10870" s="11">
        <f t="shared" si="1019"/>
        <v>1527</v>
      </c>
      <c r="M10870" t="str">
        <f>VLOOKUP(C10870,[1]!Location_Data[#Data],2,0)</f>
        <v>Fremont</v>
      </c>
      <c r="N10870" t="str">
        <f>VLOOKUP(D10870,[1]!Salespeople_Data[#Data],2,0)</f>
        <v>Joshua Taylor</v>
      </c>
      <c r="O10870" t="str">
        <f>VLOOKUP(E10870,[1]!Customer_Data[#Data],2,0)</f>
        <v>Gerald Henry</v>
      </c>
      <c r="P10870" s="15">
        <f t="shared" si="1014"/>
        <v>3</v>
      </c>
      <c r="Q10870">
        <f t="shared" si="1015"/>
        <v>7</v>
      </c>
      <c r="R10870">
        <f t="shared" si="1016"/>
        <v>2019</v>
      </c>
    </row>
    <row r="10871" spans="1:18" x14ac:dyDescent="0.25">
      <c r="A10871" s="6" t="s">
        <v>11897</v>
      </c>
      <c r="B10871" s="6" t="s">
        <v>94</v>
      </c>
      <c r="C10871" s="6" t="s">
        <v>731</v>
      </c>
      <c r="D10871" s="6" t="s">
        <v>170</v>
      </c>
      <c r="E10871" s="6" t="s">
        <v>1192</v>
      </c>
      <c r="F10871" s="10">
        <v>43595</v>
      </c>
      <c r="G10871" s="6">
        <v>1</v>
      </c>
      <c r="H10871" s="11">
        <f>VLOOKUP(B10871,[1]!Product_Data[#Data],4,0)</f>
        <v>1639</v>
      </c>
      <c r="I10871" s="11">
        <f>VLOOKUP(B10871,[1]!Product_Data[#Data],3,0)</f>
        <v>1295</v>
      </c>
      <c r="J10871" s="11">
        <f t="shared" si="1017"/>
        <v>1295</v>
      </c>
      <c r="K10871" s="11">
        <f t="shared" si="1018"/>
        <v>1639</v>
      </c>
      <c r="L10871" s="11">
        <f t="shared" si="1019"/>
        <v>344</v>
      </c>
      <c r="M10871" t="str">
        <f>VLOOKUP(C10871,[1]!Location_Data[#Data],2,0)</f>
        <v>Costa Mesa</v>
      </c>
      <c r="N10871" t="str">
        <f>VLOOKUP(D10871,[1]!Salespeople_Data[#Data],2,0)</f>
        <v>Sean Miller</v>
      </c>
      <c r="O10871" t="str">
        <f>VLOOKUP(E10871,[1]!Customer_Data[#Data],2,0)</f>
        <v>Jimmy Harper</v>
      </c>
      <c r="P10871" s="15">
        <f t="shared" si="1014"/>
        <v>6</v>
      </c>
      <c r="Q10871">
        <f t="shared" si="1015"/>
        <v>5</v>
      </c>
      <c r="R10871">
        <f t="shared" si="1016"/>
        <v>2019</v>
      </c>
    </row>
    <row r="10872" spans="1:18" x14ac:dyDescent="0.25">
      <c r="A10872" s="6" t="s">
        <v>11898</v>
      </c>
      <c r="B10872" s="6" t="s">
        <v>495</v>
      </c>
      <c r="C10872" s="6" t="s">
        <v>380</v>
      </c>
      <c r="D10872" s="6" t="s">
        <v>413</v>
      </c>
      <c r="E10872" s="6" t="s">
        <v>3134</v>
      </c>
      <c r="F10872" s="10">
        <v>43536</v>
      </c>
      <c r="G10872" s="6">
        <v>1</v>
      </c>
      <c r="H10872" s="11">
        <f>VLOOKUP(B10872,[1]!Product_Data[#Data],4,0)</f>
        <v>1467</v>
      </c>
      <c r="I10872" s="11">
        <f>VLOOKUP(B10872,[1]!Product_Data[#Data],3,0)</f>
        <v>807</v>
      </c>
      <c r="J10872" s="11">
        <f t="shared" si="1017"/>
        <v>807</v>
      </c>
      <c r="K10872" s="11">
        <f t="shared" si="1018"/>
        <v>1467</v>
      </c>
      <c r="L10872" s="11">
        <f t="shared" si="1019"/>
        <v>660</v>
      </c>
      <c r="M10872" t="str">
        <f>VLOOKUP(C10872,[1]!Location_Data[#Data],2,0)</f>
        <v>Los Angeles</v>
      </c>
      <c r="N10872" t="str">
        <f>VLOOKUP(D10872,[1]!Salespeople_Data[#Data],2,0)</f>
        <v>Kenneth Bradley</v>
      </c>
      <c r="O10872" t="str">
        <f>VLOOKUP(E10872,[1]!Customer_Data[#Data],2,0)</f>
        <v>Juan Hunt</v>
      </c>
      <c r="P10872" s="15">
        <f t="shared" si="1014"/>
        <v>3</v>
      </c>
      <c r="Q10872">
        <f t="shared" si="1015"/>
        <v>3</v>
      </c>
      <c r="R10872">
        <f t="shared" si="1016"/>
        <v>2019</v>
      </c>
    </row>
    <row r="10873" spans="1:18" x14ac:dyDescent="0.25">
      <c r="A10873" s="6" t="s">
        <v>11899</v>
      </c>
      <c r="B10873" s="6" t="s">
        <v>203</v>
      </c>
      <c r="C10873" s="6" t="s">
        <v>44</v>
      </c>
      <c r="D10873" s="6" t="s">
        <v>49</v>
      </c>
      <c r="E10873" s="6" t="s">
        <v>547</v>
      </c>
      <c r="F10873" s="10">
        <v>43469</v>
      </c>
      <c r="G10873" s="6">
        <v>1</v>
      </c>
      <c r="H10873" s="11">
        <f>VLOOKUP(B10873,[1]!Product_Data[#Data],4,0)</f>
        <v>1414</v>
      </c>
      <c r="I10873" s="11">
        <f>VLOOKUP(B10873,[1]!Product_Data[#Data],3,0)</f>
        <v>962</v>
      </c>
      <c r="J10873" s="11">
        <f t="shared" si="1017"/>
        <v>962</v>
      </c>
      <c r="K10873" s="11">
        <f t="shared" si="1018"/>
        <v>1414</v>
      </c>
      <c r="L10873" s="11">
        <f t="shared" si="1019"/>
        <v>452</v>
      </c>
      <c r="M10873" t="str">
        <f>VLOOKUP(C10873,[1]!Location_Data[#Data],2,0)</f>
        <v>Moreno Valley</v>
      </c>
      <c r="N10873" t="str">
        <f>VLOOKUP(D10873,[1]!Salespeople_Data[#Data],2,0)</f>
        <v>Walter Cook</v>
      </c>
      <c r="O10873" t="str">
        <f>VLOOKUP(E10873,[1]!Customer_Data[#Data],2,0)</f>
        <v>Joseph Lawson</v>
      </c>
      <c r="P10873" s="15">
        <f t="shared" si="1014"/>
        <v>6</v>
      </c>
      <c r="Q10873">
        <f t="shared" si="1015"/>
        <v>1</v>
      </c>
      <c r="R10873">
        <f t="shared" si="1016"/>
        <v>2019</v>
      </c>
    </row>
    <row r="10874" spans="1:18" x14ac:dyDescent="0.25">
      <c r="A10874" s="6" t="s">
        <v>11900</v>
      </c>
      <c r="B10874" s="6" t="s">
        <v>352</v>
      </c>
      <c r="C10874" s="6" t="s">
        <v>355</v>
      </c>
      <c r="D10874" s="6" t="s">
        <v>141</v>
      </c>
      <c r="E10874" s="6" t="s">
        <v>357</v>
      </c>
      <c r="F10874" s="10">
        <v>43505</v>
      </c>
      <c r="G10874" s="6">
        <v>2</v>
      </c>
      <c r="H10874" s="11">
        <f>VLOOKUP(B10874,[1]!Product_Data[#Data],4,0)</f>
        <v>203</v>
      </c>
      <c r="I10874" s="11">
        <f>VLOOKUP(B10874,[1]!Product_Data[#Data],3,0)</f>
        <v>154</v>
      </c>
      <c r="J10874" s="11">
        <f t="shared" si="1017"/>
        <v>308</v>
      </c>
      <c r="K10874" s="11">
        <f t="shared" si="1018"/>
        <v>406</v>
      </c>
      <c r="L10874" s="11">
        <f t="shared" si="1019"/>
        <v>98</v>
      </c>
      <c r="M10874" t="str">
        <f>VLOOKUP(C10874,[1]!Location_Data[#Data],2,0)</f>
        <v>Burbank</v>
      </c>
      <c r="N10874" t="str">
        <f>VLOOKUP(D10874,[1]!Salespeople_Data[#Data],2,0)</f>
        <v>Arthur Mccoy</v>
      </c>
      <c r="O10874" t="str">
        <f>VLOOKUP(E10874,[1]!Customer_Data[#Data],2,0)</f>
        <v>Joshua Peterson</v>
      </c>
      <c r="P10874" s="15">
        <f t="shared" si="1014"/>
        <v>7</v>
      </c>
      <c r="Q10874">
        <f t="shared" si="1015"/>
        <v>2</v>
      </c>
      <c r="R10874">
        <f t="shared" si="1016"/>
        <v>2019</v>
      </c>
    </row>
    <row r="10875" spans="1:18" x14ac:dyDescent="0.25">
      <c r="A10875" s="6" t="s">
        <v>11901</v>
      </c>
      <c r="B10875" s="6" t="s">
        <v>495</v>
      </c>
      <c r="C10875" s="6" t="s">
        <v>220</v>
      </c>
      <c r="D10875" s="6" t="s">
        <v>298</v>
      </c>
      <c r="E10875" s="6" t="s">
        <v>153</v>
      </c>
      <c r="F10875" s="10">
        <v>43731</v>
      </c>
      <c r="G10875" s="6">
        <v>1</v>
      </c>
      <c r="H10875" s="11">
        <f>VLOOKUP(B10875,[1]!Product_Data[#Data],4,0)</f>
        <v>1467</v>
      </c>
      <c r="I10875" s="11">
        <f>VLOOKUP(B10875,[1]!Product_Data[#Data],3,0)</f>
        <v>807</v>
      </c>
      <c r="J10875" s="11">
        <f t="shared" si="1017"/>
        <v>807</v>
      </c>
      <c r="K10875" s="11">
        <f t="shared" si="1018"/>
        <v>1467</v>
      </c>
      <c r="L10875" s="11">
        <f t="shared" si="1019"/>
        <v>660</v>
      </c>
      <c r="M10875" t="str">
        <f>VLOOKUP(C10875,[1]!Location_Data[#Data],2,0)</f>
        <v>Modesto</v>
      </c>
      <c r="N10875" t="str">
        <f>VLOOKUP(D10875,[1]!Salespeople_Data[#Data],2,0)</f>
        <v>Kenneth Fields</v>
      </c>
      <c r="O10875" t="str">
        <f>VLOOKUP(E10875,[1]!Customer_Data[#Data],2,0)</f>
        <v>Charles Richards</v>
      </c>
      <c r="P10875" s="15">
        <f t="shared" si="1014"/>
        <v>2</v>
      </c>
      <c r="Q10875">
        <f t="shared" si="1015"/>
        <v>9</v>
      </c>
      <c r="R10875">
        <f t="shared" si="1016"/>
        <v>2019</v>
      </c>
    </row>
    <row r="10876" spans="1:18" x14ac:dyDescent="0.25">
      <c r="A10876" s="6" t="s">
        <v>11902</v>
      </c>
      <c r="B10876" s="6" t="s">
        <v>421</v>
      </c>
      <c r="C10876" s="6" t="s">
        <v>530</v>
      </c>
      <c r="D10876" s="6" t="s">
        <v>49</v>
      </c>
      <c r="E10876" s="6" t="s">
        <v>3853</v>
      </c>
      <c r="F10876" s="10">
        <v>43734</v>
      </c>
      <c r="G10876" s="6">
        <v>4</v>
      </c>
      <c r="H10876" s="11">
        <f>VLOOKUP(B10876,[1]!Product_Data[#Data],4,0)</f>
        <v>826</v>
      </c>
      <c r="I10876" s="11">
        <f>VLOOKUP(B10876,[1]!Product_Data[#Data],3,0)</f>
        <v>562</v>
      </c>
      <c r="J10876" s="11">
        <f t="shared" si="1017"/>
        <v>2248</v>
      </c>
      <c r="K10876" s="11">
        <f t="shared" si="1018"/>
        <v>3304</v>
      </c>
      <c r="L10876" s="11">
        <f t="shared" si="1019"/>
        <v>1056</v>
      </c>
      <c r="M10876" t="str">
        <f>VLOOKUP(C10876,[1]!Location_Data[#Data],2,0)</f>
        <v>San Buenaventura (Ventura)</v>
      </c>
      <c r="N10876" t="str">
        <f>VLOOKUP(D10876,[1]!Salespeople_Data[#Data],2,0)</f>
        <v>Walter Cook</v>
      </c>
      <c r="O10876" t="str">
        <f>VLOOKUP(E10876,[1]!Customer_Data[#Data],2,0)</f>
        <v>Phillip Webb</v>
      </c>
      <c r="P10876" s="15">
        <f t="shared" si="1014"/>
        <v>5</v>
      </c>
      <c r="Q10876">
        <f t="shared" si="1015"/>
        <v>9</v>
      </c>
      <c r="R10876">
        <f t="shared" si="1016"/>
        <v>2019</v>
      </c>
    </row>
    <row r="10877" spans="1:18" x14ac:dyDescent="0.25">
      <c r="A10877" s="6" t="s">
        <v>11903</v>
      </c>
      <c r="B10877" s="6" t="s">
        <v>260</v>
      </c>
      <c r="C10877" s="6" t="s">
        <v>186</v>
      </c>
      <c r="D10877" s="6" t="s">
        <v>447</v>
      </c>
      <c r="E10877" s="6" t="s">
        <v>535</v>
      </c>
      <c r="F10877" s="10">
        <v>43674</v>
      </c>
      <c r="G10877" s="6">
        <v>2</v>
      </c>
      <c r="H10877" s="11">
        <f>VLOOKUP(B10877,[1]!Product_Data[#Data],4,0)</f>
        <v>502</v>
      </c>
      <c r="I10877" s="11">
        <f>VLOOKUP(B10877,[1]!Product_Data[#Data],3,0)</f>
        <v>296</v>
      </c>
      <c r="J10877" s="11">
        <f t="shared" si="1017"/>
        <v>592</v>
      </c>
      <c r="K10877" s="11">
        <f t="shared" si="1018"/>
        <v>1004</v>
      </c>
      <c r="L10877" s="11">
        <f t="shared" si="1019"/>
        <v>412</v>
      </c>
      <c r="M10877" t="str">
        <f>VLOOKUP(C10877,[1]!Location_Data[#Data],2,0)</f>
        <v>Riverside</v>
      </c>
      <c r="N10877" t="str">
        <f>VLOOKUP(D10877,[1]!Salespeople_Data[#Data],2,0)</f>
        <v>Howard Sims</v>
      </c>
      <c r="O10877" t="str">
        <f>VLOOKUP(E10877,[1]!Customer_Data[#Data],2,0)</f>
        <v>Andrew Martin</v>
      </c>
      <c r="P10877" s="15">
        <f t="shared" si="1014"/>
        <v>1</v>
      </c>
      <c r="Q10877">
        <f t="shared" si="1015"/>
        <v>7</v>
      </c>
      <c r="R10877">
        <f t="shared" si="1016"/>
        <v>2019</v>
      </c>
    </row>
    <row r="10878" spans="1:18" x14ac:dyDescent="0.25">
      <c r="A10878" s="6" t="s">
        <v>11904</v>
      </c>
      <c r="B10878" s="6" t="s">
        <v>200</v>
      </c>
      <c r="C10878" s="6" t="s">
        <v>174</v>
      </c>
      <c r="D10878" s="6" t="s">
        <v>106</v>
      </c>
      <c r="E10878" s="6" t="s">
        <v>1077</v>
      </c>
      <c r="F10878" s="10">
        <v>43559</v>
      </c>
      <c r="G10878" s="6">
        <v>2</v>
      </c>
      <c r="H10878" s="11">
        <f>VLOOKUP(B10878,[1]!Product_Data[#Data],4,0)</f>
        <v>315</v>
      </c>
      <c r="I10878" s="11">
        <f>VLOOKUP(B10878,[1]!Product_Data[#Data],3,0)</f>
        <v>208</v>
      </c>
      <c r="J10878" s="11">
        <f t="shared" si="1017"/>
        <v>416</v>
      </c>
      <c r="K10878" s="11">
        <f t="shared" si="1018"/>
        <v>630</v>
      </c>
      <c r="L10878" s="11">
        <f t="shared" si="1019"/>
        <v>214</v>
      </c>
      <c r="M10878" t="str">
        <f>VLOOKUP(C10878,[1]!Location_Data[#Data],2,0)</f>
        <v>Norwalk</v>
      </c>
      <c r="N10878" t="str">
        <f>VLOOKUP(D10878,[1]!Salespeople_Data[#Data],2,0)</f>
        <v>Patrick Ruiz</v>
      </c>
      <c r="O10878" t="str">
        <f>VLOOKUP(E10878,[1]!Customer_Data[#Data],2,0)</f>
        <v>Henry Diaz</v>
      </c>
      <c r="P10878" s="15">
        <f t="shared" si="1014"/>
        <v>5</v>
      </c>
      <c r="Q10878">
        <f t="shared" si="1015"/>
        <v>4</v>
      </c>
      <c r="R10878">
        <f t="shared" si="1016"/>
        <v>2019</v>
      </c>
    </row>
    <row r="10879" spans="1:18" x14ac:dyDescent="0.25">
      <c r="A10879" s="6" t="s">
        <v>11905</v>
      </c>
      <c r="B10879" s="6" t="s">
        <v>495</v>
      </c>
      <c r="C10879" s="6" t="s">
        <v>276</v>
      </c>
      <c r="D10879" s="6" t="s">
        <v>239</v>
      </c>
      <c r="E10879" s="6" t="s">
        <v>585</v>
      </c>
      <c r="F10879" s="10">
        <v>43640</v>
      </c>
      <c r="G10879" s="6">
        <v>4</v>
      </c>
      <c r="H10879" s="11">
        <f>VLOOKUP(B10879,[1]!Product_Data[#Data],4,0)</f>
        <v>1467</v>
      </c>
      <c r="I10879" s="11">
        <f>VLOOKUP(B10879,[1]!Product_Data[#Data],3,0)</f>
        <v>807</v>
      </c>
      <c r="J10879" s="11">
        <f t="shared" si="1017"/>
        <v>3228</v>
      </c>
      <c r="K10879" s="11">
        <f t="shared" si="1018"/>
        <v>5868</v>
      </c>
      <c r="L10879" s="11">
        <f t="shared" si="1019"/>
        <v>2640</v>
      </c>
      <c r="M10879" t="str">
        <f>VLOOKUP(C10879,[1]!Location_Data[#Data],2,0)</f>
        <v>Orange</v>
      </c>
      <c r="N10879" t="str">
        <f>VLOOKUP(D10879,[1]!Salespeople_Data[#Data],2,0)</f>
        <v>John Reyes</v>
      </c>
      <c r="O10879" t="str">
        <f>VLOOKUP(E10879,[1]!Customer_Data[#Data],2,0)</f>
        <v>Anthony Berry</v>
      </c>
      <c r="P10879" s="15">
        <f t="shared" si="1014"/>
        <v>2</v>
      </c>
      <c r="Q10879">
        <f t="shared" si="1015"/>
        <v>6</v>
      </c>
      <c r="R10879">
        <f t="shared" si="1016"/>
        <v>2019</v>
      </c>
    </row>
    <row r="10880" spans="1:18" x14ac:dyDescent="0.25">
      <c r="A10880" s="6" t="s">
        <v>11906</v>
      </c>
      <c r="B10880" s="6" t="s">
        <v>267</v>
      </c>
      <c r="C10880" s="6" t="s">
        <v>14</v>
      </c>
      <c r="D10880" s="6" t="s">
        <v>413</v>
      </c>
      <c r="E10880" s="6" t="s">
        <v>821</v>
      </c>
      <c r="F10880" s="10">
        <v>43580</v>
      </c>
      <c r="G10880" s="6">
        <v>2</v>
      </c>
      <c r="H10880" s="11">
        <f>VLOOKUP(B10880,[1]!Product_Data[#Data],4,0)</f>
        <v>400</v>
      </c>
      <c r="I10880" s="11">
        <f>VLOOKUP(B10880,[1]!Product_Data[#Data],3,0)</f>
        <v>208</v>
      </c>
      <c r="J10880" s="11">
        <f t="shared" si="1017"/>
        <v>416</v>
      </c>
      <c r="K10880" s="11">
        <f t="shared" si="1018"/>
        <v>800</v>
      </c>
      <c r="L10880" s="11">
        <f t="shared" si="1019"/>
        <v>384</v>
      </c>
      <c r="M10880" t="str">
        <f>VLOOKUP(C10880,[1]!Location_Data[#Data],2,0)</f>
        <v>Santa Clarita</v>
      </c>
      <c r="N10880" t="str">
        <f>VLOOKUP(D10880,[1]!Salespeople_Data[#Data],2,0)</f>
        <v>Kenneth Bradley</v>
      </c>
      <c r="O10880" t="str">
        <f>VLOOKUP(E10880,[1]!Customer_Data[#Data],2,0)</f>
        <v>Gregory Jackson</v>
      </c>
      <c r="P10880" s="15">
        <f t="shared" si="1014"/>
        <v>5</v>
      </c>
      <c r="Q10880">
        <f t="shared" si="1015"/>
        <v>4</v>
      </c>
      <c r="R10880">
        <f t="shared" si="1016"/>
        <v>2019</v>
      </c>
    </row>
    <row r="10881" spans="1:18" x14ac:dyDescent="0.25">
      <c r="A10881" s="6" t="s">
        <v>11907</v>
      </c>
      <c r="B10881" s="6" t="s">
        <v>69</v>
      </c>
      <c r="C10881" s="6" t="s">
        <v>140</v>
      </c>
      <c r="D10881" s="6" t="s">
        <v>250</v>
      </c>
      <c r="E10881" s="6" t="s">
        <v>753</v>
      </c>
      <c r="F10881" s="10">
        <v>43486</v>
      </c>
      <c r="G10881" s="6">
        <v>1</v>
      </c>
      <c r="H10881" s="11">
        <f>VLOOKUP(B10881,[1]!Product_Data[#Data],4,0)</f>
        <v>1351</v>
      </c>
      <c r="I10881" s="11">
        <f>VLOOKUP(B10881,[1]!Product_Data[#Data],3,0)</f>
        <v>1108</v>
      </c>
      <c r="J10881" s="11">
        <f t="shared" si="1017"/>
        <v>1108</v>
      </c>
      <c r="K10881" s="11">
        <f t="shared" si="1018"/>
        <v>1351</v>
      </c>
      <c r="L10881" s="11">
        <f t="shared" si="1019"/>
        <v>243</v>
      </c>
      <c r="M10881" t="str">
        <f>VLOOKUP(C10881,[1]!Location_Data[#Data],2,0)</f>
        <v>Salinas</v>
      </c>
      <c r="N10881" t="str">
        <f>VLOOKUP(D10881,[1]!Salespeople_Data[#Data],2,0)</f>
        <v>Martin Carr</v>
      </c>
      <c r="O10881" t="str">
        <f>VLOOKUP(E10881,[1]!Customer_Data[#Data],2,0)</f>
        <v>Benjamin Carter</v>
      </c>
      <c r="P10881" s="15">
        <f t="shared" si="1014"/>
        <v>2</v>
      </c>
      <c r="Q10881">
        <f t="shared" si="1015"/>
        <v>1</v>
      </c>
      <c r="R10881">
        <f t="shared" si="1016"/>
        <v>2019</v>
      </c>
    </row>
    <row r="10882" spans="1:18" x14ac:dyDescent="0.25">
      <c r="A10882" s="6" t="s">
        <v>11908</v>
      </c>
      <c r="B10882" s="6" t="s">
        <v>348</v>
      </c>
      <c r="C10882" s="6" t="s">
        <v>57</v>
      </c>
      <c r="D10882" s="6" t="s">
        <v>30</v>
      </c>
      <c r="E10882" s="6" t="s">
        <v>2263</v>
      </c>
      <c r="F10882" s="10">
        <v>43790</v>
      </c>
      <c r="G10882" s="6">
        <v>2</v>
      </c>
      <c r="H10882" s="11">
        <f>VLOOKUP(B10882,[1]!Product_Data[#Data],4,0)</f>
        <v>603</v>
      </c>
      <c r="I10882" s="11">
        <f>VLOOKUP(B10882,[1]!Product_Data[#Data],3,0)</f>
        <v>416</v>
      </c>
      <c r="J10882" s="11">
        <f t="shared" si="1017"/>
        <v>832</v>
      </c>
      <c r="K10882" s="11">
        <f t="shared" si="1018"/>
        <v>1206</v>
      </c>
      <c r="L10882" s="11">
        <f t="shared" si="1019"/>
        <v>374</v>
      </c>
      <c r="M10882" t="str">
        <f>VLOOKUP(C10882,[1]!Location_Data[#Data],2,0)</f>
        <v>Thousand Oaks</v>
      </c>
      <c r="N10882" t="str">
        <f>VLOOKUP(D10882,[1]!Salespeople_Data[#Data],2,0)</f>
        <v>Carl Hall</v>
      </c>
      <c r="O10882" t="str">
        <f>VLOOKUP(E10882,[1]!Customer_Data[#Data],2,0)</f>
        <v>Jeffrey Carpenter</v>
      </c>
      <c r="P10882" s="15">
        <f t="shared" ref="P10882:P10890" si="1020">WEEKDAY(F10882)</f>
        <v>5</v>
      </c>
      <c r="Q10882">
        <f t="shared" ref="Q10882:Q10890" si="1021">MONTH(F10882)</f>
        <v>11</v>
      </c>
      <c r="R10882">
        <f t="shared" ref="R10882:R10890" si="1022">YEAR(F10882)</f>
        <v>2019</v>
      </c>
    </row>
    <row r="10883" spans="1:18" x14ac:dyDescent="0.25">
      <c r="A10883" s="6" t="s">
        <v>11909</v>
      </c>
      <c r="B10883" s="6" t="s">
        <v>461</v>
      </c>
      <c r="C10883" s="6" t="s">
        <v>100</v>
      </c>
      <c r="D10883" s="6" t="s">
        <v>116</v>
      </c>
      <c r="E10883" s="6" t="s">
        <v>2713</v>
      </c>
      <c r="F10883" s="10">
        <v>43535</v>
      </c>
      <c r="G10883" s="6">
        <v>1</v>
      </c>
      <c r="H10883" s="11">
        <f>VLOOKUP(B10883,[1]!Product_Data[#Data],4,0)</f>
        <v>35</v>
      </c>
      <c r="I10883" s="11">
        <f>VLOOKUP(B10883,[1]!Product_Data[#Data],3,0)</f>
        <v>22</v>
      </c>
      <c r="J10883" s="11">
        <f t="shared" ref="J10883:J10890" si="1023">PRODUCT(I10883,G10883)</f>
        <v>22</v>
      </c>
      <c r="K10883" s="11">
        <f t="shared" ref="K10883:K10890" si="1024">PRODUCT(H10883,G10883)</f>
        <v>35</v>
      </c>
      <c r="L10883" s="11">
        <f t="shared" ref="L10883:L10890" si="1025">K10883-J10883</f>
        <v>13</v>
      </c>
      <c r="M10883" t="str">
        <f>VLOOKUP(C10883,[1]!Location_Data[#Data],2,0)</f>
        <v>Victorville</v>
      </c>
      <c r="N10883" t="str">
        <f>VLOOKUP(D10883,[1]!Salespeople_Data[#Data],2,0)</f>
        <v>Roger Ramos</v>
      </c>
      <c r="O10883" t="str">
        <f>VLOOKUP(E10883,[1]!Customer_Data[#Data],2,0)</f>
        <v>Antonio Frazier</v>
      </c>
      <c r="P10883" s="15">
        <f t="shared" si="1020"/>
        <v>2</v>
      </c>
      <c r="Q10883">
        <f t="shared" si="1021"/>
        <v>3</v>
      </c>
      <c r="R10883">
        <f t="shared" si="1022"/>
        <v>2019</v>
      </c>
    </row>
    <row r="10884" spans="1:18" x14ac:dyDescent="0.25">
      <c r="A10884" s="6" t="s">
        <v>11910</v>
      </c>
      <c r="B10884" s="6" t="s">
        <v>464</v>
      </c>
      <c r="C10884" s="6" t="s">
        <v>95</v>
      </c>
      <c r="D10884" s="6" t="s">
        <v>159</v>
      </c>
      <c r="E10884" s="6" t="s">
        <v>1247</v>
      </c>
      <c r="F10884" s="10">
        <v>43498</v>
      </c>
      <c r="G10884" s="6">
        <v>2</v>
      </c>
      <c r="H10884" s="11">
        <f>VLOOKUP(B10884,[1]!Product_Data[#Data],4,0)</f>
        <v>1566</v>
      </c>
      <c r="I10884" s="11">
        <f>VLOOKUP(B10884,[1]!Product_Data[#Data],3,0)</f>
        <v>1190</v>
      </c>
      <c r="J10884" s="11">
        <f t="shared" si="1023"/>
        <v>2380</v>
      </c>
      <c r="K10884" s="11">
        <f t="shared" si="1024"/>
        <v>3132</v>
      </c>
      <c r="L10884" s="11">
        <f t="shared" si="1025"/>
        <v>752</v>
      </c>
      <c r="M10884" t="str">
        <f>VLOOKUP(C10884,[1]!Location_Data[#Data],2,0)</f>
        <v>Fullerton</v>
      </c>
      <c r="N10884" t="str">
        <f>VLOOKUP(D10884,[1]!Salespeople_Data[#Data],2,0)</f>
        <v>Bobby Russell</v>
      </c>
      <c r="O10884" t="str">
        <f>VLOOKUP(E10884,[1]!Customer_Data[#Data],2,0)</f>
        <v>Louis Perry</v>
      </c>
      <c r="P10884" s="15">
        <f t="shared" si="1020"/>
        <v>7</v>
      </c>
      <c r="Q10884">
        <f t="shared" si="1021"/>
        <v>2</v>
      </c>
      <c r="R10884">
        <f t="shared" si="1022"/>
        <v>2019</v>
      </c>
    </row>
    <row r="10885" spans="1:18" x14ac:dyDescent="0.25">
      <c r="A10885" s="6" t="s">
        <v>11911</v>
      </c>
      <c r="B10885" s="6" t="s">
        <v>18</v>
      </c>
      <c r="C10885" s="6" t="s">
        <v>316</v>
      </c>
      <c r="D10885" s="6" t="s">
        <v>53</v>
      </c>
      <c r="E10885" s="6" t="s">
        <v>1224</v>
      </c>
      <c r="F10885" s="10">
        <v>43695</v>
      </c>
      <c r="G10885" s="6">
        <v>1</v>
      </c>
      <c r="H10885" s="11">
        <f>VLOOKUP(B10885,[1]!Product_Data[#Data],4,0)</f>
        <v>880</v>
      </c>
      <c r="I10885" s="11">
        <f>VLOOKUP(B10885,[1]!Product_Data[#Data],3,0)</f>
        <v>634</v>
      </c>
      <c r="J10885" s="11">
        <f t="shared" si="1023"/>
        <v>634</v>
      </c>
      <c r="K10885" s="11">
        <f t="shared" si="1024"/>
        <v>880</v>
      </c>
      <c r="L10885" s="11">
        <f t="shared" si="1025"/>
        <v>246</v>
      </c>
      <c r="M10885" t="str">
        <f>VLOOKUP(C10885,[1]!Location_Data[#Data],2,0)</f>
        <v>East Los Angeles</v>
      </c>
      <c r="N10885" t="str">
        <f>VLOOKUP(D10885,[1]!Salespeople_Data[#Data],2,0)</f>
        <v>Scott Mason</v>
      </c>
      <c r="O10885" t="str">
        <f>VLOOKUP(E10885,[1]!Customer_Data[#Data],2,0)</f>
        <v>Steven Mccoy</v>
      </c>
      <c r="P10885" s="15">
        <f t="shared" si="1020"/>
        <v>1</v>
      </c>
      <c r="Q10885">
        <f t="shared" si="1021"/>
        <v>8</v>
      </c>
      <c r="R10885">
        <f t="shared" si="1022"/>
        <v>2019</v>
      </c>
    </row>
    <row r="10886" spans="1:18" x14ac:dyDescent="0.25">
      <c r="A10886" s="6" t="s">
        <v>11912</v>
      </c>
      <c r="B10886" s="6" t="s">
        <v>43</v>
      </c>
      <c r="C10886" s="6" t="s">
        <v>229</v>
      </c>
      <c r="D10886" s="6" t="s">
        <v>96</v>
      </c>
      <c r="E10886" s="6" t="s">
        <v>912</v>
      </c>
      <c r="F10886" s="10">
        <v>43481</v>
      </c>
      <c r="G10886" s="6">
        <v>4</v>
      </c>
      <c r="H10886" s="11">
        <f>VLOOKUP(B10886,[1]!Product_Data[#Data],4,0)</f>
        <v>356</v>
      </c>
      <c r="I10886" s="11">
        <f>VLOOKUP(B10886,[1]!Product_Data[#Data],3,0)</f>
        <v>292</v>
      </c>
      <c r="J10886" s="11">
        <f t="shared" si="1023"/>
        <v>1168</v>
      </c>
      <c r="K10886" s="11">
        <f t="shared" si="1024"/>
        <v>1424</v>
      </c>
      <c r="L10886" s="11">
        <f t="shared" si="1025"/>
        <v>256</v>
      </c>
      <c r="M10886" t="str">
        <f>VLOOKUP(C10886,[1]!Location_Data[#Data],2,0)</f>
        <v>San Jose</v>
      </c>
      <c r="N10886" t="str">
        <f>VLOOKUP(D10886,[1]!Salespeople_Data[#Data],2,0)</f>
        <v>Brian Thomas</v>
      </c>
      <c r="O10886" t="str">
        <f>VLOOKUP(E10886,[1]!Customer_Data[#Data],2,0)</f>
        <v>Ralph Wheeler</v>
      </c>
      <c r="P10886" s="15">
        <f t="shared" si="1020"/>
        <v>4</v>
      </c>
      <c r="Q10886">
        <f t="shared" si="1021"/>
        <v>1</v>
      </c>
      <c r="R10886">
        <f t="shared" si="1022"/>
        <v>2019</v>
      </c>
    </row>
    <row r="10887" spans="1:18" x14ac:dyDescent="0.25">
      <c r="A10887" s="6" t="s">
        <v>11913</v>
      </c>
      <c r="B10887" s="6" t="s">
        <v>461</v>
      </c>
      <c r="C10887" s="6" t="s">
        <v>14</v>
      </c>
      <c r="D10887" s="6" t="s">
        <v>20</v>
      </c>
      <c r="E10887" s="6" t="s">
        <v>1582</v>
      </c>
      <c r="F10887" s="10">
        <v>43539</v>
      </c>
      <c r="G10887" s="6">
        <v>4</v>
      </c>
      <c r="H10887" s="11">
        <f>VLOOKUP(B10887,[1]!Product_Data[#Data],4,0)</f>
        <v>35</v>
      </c>
      <c r="I10887" s="11">
        <f>VLOOKUP(B10887,[1]!Product_Data[#Data],3,0)</f>
        <v>22</v>
      </c>
      <c r="J10887" s="11">
        <f t="shared" si="1023"/>
        <v>88</v>
      </c>
      <c r="K10887" s="11">
        <f t="shared" si="1024"/>
        <v>140</v>
      </c>
      <c r="L10887" s="11">
        <f t="shared" si="1025"/>
        <v>52</v>
      </c>
      <c r="M10887" t="str">
        <f>VLOOKUP(C10887,[1]!Location_Data[#Data],2,0)</f>
        <v>Santa Clarita</v>
      </c>
      <c r="N10887" t="str">
        <f>VLOOKUP(D10887,[1]!Salespeople_Data[#Data],2,0)</f>
        <v>Joshua Cook</v>
      </c>
      <c r="O10887" t="str">
        <f>VLOOKUP(E10887,[1]!Customer_Data[#Data],2,0)</f>
        <v>Carlos Martinez</v>
      </c>
      <c r="P10887" s="15">
        <f t="shared" si="1020"/>
        <v>6</v>
      </c>
      <c r="Q10887">
        <f t="shared" si="1021"/>
        <v>3</v>
      </c>
      <c r="R10887">
        <f t="shared" si="1022"/>
        <v>2019</v>
      </c>
    </row>
    <row r="10888" spans="1:18" x14ac:dyDescent="0.25">
      <c r="A10888" s="6" t="s">
        <v>11914</v>
      </c>
      <c r="B10888" s="6" t="s">
        <v>86</v>
      </c>
      <c r="C10888" s="6" t="s">
        <v>79</v>
      </c>
      <c r="D10888" s="6" t="s">
        <v>20</v>
      </c>
      <c r="E10888" s="6" t="s">
        <v>1077</v>
      </c>
      <c r="F10888" s="10">
        <v>43574</v>
      </c>
      <c r="G10888" s="6">
        <v>1</v>
      </c>
      <c r="H10888" s="11">
        <f>VLOOKUP(B10888,[1]!Product_Data[#Data],4,0)</f>
        <v>1725</v>
      </c>
      <c r="I10888" s="11">
        <f>VLOOKUP(B10888,[1]!Product_Data[#Data],3,0)</f>
        <v>1363</v>
      </c>
      <c r="J10888" s="11">
        <f t="shared" si="1023"/>
        <v>1363</v>
      </c>
      <c r="K10888" s="11">
        <f t="shared" si="1024"/>
        <v>1725</v>
      </c>
      <c r="L10888" s="11">
        <f t="shared" si="1025"/>
        <v>362</v>
      </c>
      <c r="M10888" t="str">
        <f>VLOOKUP(C10888,[1]!Location_Data[#Data],2,0)</f>
        <v>Palmdale</v>
      </c>
      <c r="N10888" t="str">
        <f>VLOOKUP(D10888,[1]!Salespeople_Data[#Data],2,0)</f>
        <v>Joshua Cook</v>
      </c>
      <c r="O10888" t="str">
        <f>VLOOKUP(E10888,[1]!Customer_Data[#Data],2,0)</f>
        <v>Henry Diaz</v>
      </c>
      <c r="P10888" s="15">
        <f t="shared" si="1020"/>
        <v>6</v>
      </c>
      <c r="Q10888">
        <f t="shared" si="1021"/>
        <v>4</v>
      </c>
      <c r="R10888">
        <f t="shared" si="1022"/>
        <v>2019</v>
      </c>
    </row>
    <row r="10889" spans="1:18" x14ac:dyDescent="0.25">
      <c r="A10889" s="6" t="s">
        <v>11915</v>
      </c>
      <c r="B10889" s="6" t="s">
        <v>125</v>
      </c>
      <c r="C10889" s="6" t="s">
        <v>316</v>
      </c>
      <c r="D10889" s="6" t="s">
        <v>126</v>
      </c>
      <c r="E10889" s="6" t="s">
        <v>2420</v>
      </c>
      <c r="F10889" s="10">
        <v>43696</v>
      </c>
      <c r="G10889" s="6">
        <v>1</v>
      </c>
      <c r="H10889" s="11">
        <f>VLOOKUP(B10889,[1]!Product_Data[#Data],4,0)</f>
        <v>1826</v>
      </c>
      <c r="I10889" s="11">
        <f>VLOOKUP(B10889,[1]!Product_Data[#Data],3,0)</f>
        <v>1443</v>
      </c>
      <c r="J10889" s="11">
        <f t="shared" si="1023"/>
        <v>1443</v>
      </c>
      <c r="K10889" s="11">
        <f t="shared" si="1024"/>
        <v>1826</v>
      </c>
      <c r="L10889" s="11">
        <f t="shared" si="1025"/>
        <v>383</v>
      </c>
      <c r="M10889" t="str">
        <f>VLOOKUP(C10889,[1]!Location_Data[#Data],2,0)</f>
        <v>East Los Angeles</v>
      </c>
      <c r="N10889" t="str">
        <f>VLOOKUP(D10889,[1]!Salespeople_Data[#Data],2,0)</f>
        <v>Larry Castillo</v>
      </c>
      <c r="O10889" t="str">
        <f>VLOOKUP(E10889,[1]!Customer_Data[#Data],2,0)</f>
        <v>Shawn Ramos</v>
      </c>
      <c r="P10889" s="15">
        <f t="shared" si="1020"/>
        <v>2</v>
      </c>
      <c r="Q10889">
        <f t="shared" si="1021"/>
        <v>8</v>
      </c>
      <c r="R10889">
        <f t="shared" si="1022"/>
        <v>2019</v>
      </c>
    </row>
    <row r="10890" spans="1:18" x14ac:dyDescent="0.25">
      <c r="A10890" s="2" t="s">
        <v>11916</v>
      </c>
      <c r="B10890" s="2" t="s">
        <v>267</v>
      </c>
      <c r="C10890" s="2" t="s">
        <v>302</v>
      </c>
      <c r="D10890" s="2" t="s">
        <v>345</v>
      </c>
      <c r="E10890" s="2" t="s">
        <v>221</v>
      </c>
      <c r="F10890" s="8">
        <v>43738</v>
      </c>
      <c r="G10890" s="2">
        <v>3</v>
      </c>
      <c r="H10890" s="11">
        <f>VLOOKUP(B10890,[1]!Product_Data[#Data],4,0)</f>
        <v>400</v>
      </c>
      <c r="I10890" s="11">
        <f>VLOOKUP(B10890,[1]!Product_Data[#Data],3,0)</f>
        <v>208</v>
      </c>
      <c r="J10890" s="11">
        <f t="shared" si="1023"/>
        <v>624</v>
      </c>
      <c r="K10890" s="11">
        <f t="shared" si="1024"/>
        <v>1200</v>
      </c>
      <c r="L10890" s="11">
        <f t="shared" si="1025"/>
        <v>576</v>
      </c>
      <c r="M10890" t="str">
        <f>VLOOKUP(C10890,[1]!Location_Data[#Data],2,0)</f>
        <v>Santa Rosa</v>
      </c>
      <c r="N10890" t="str">
        <f>VLOOKUP(D10890,[1]!Salespeople_Data[#Data],2,0)</f>
        <v>Larry Marshall</v>
      </c>
      <c r="O10890" t="str">
        <f>VLOOKUP(E10890,[1]!Customer_Data[#Data],2,0)</f>
        <v>Adam Myers</v>
      </c>
      <c r="P10890" s="15">
        <f t="shared" si="1020"/>
        <v>2</v>
      </c>
      <c r="Q10890">
        <f t="shared" si="1021"/>
        <v>9</v>
      </c>
      <c r="R10890">
        <f t="shared" si="1022"/>
        <v>2019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8EF24-55B4-4346-874C-BB9814C276C7}">
  <sheetPr codeName="Sheet1"/>
  <dimension ref="A3:X22"/>
  <sheetViews>
    <sheetView topLeftCell="E1" workbookViewId="0">
      <selection activeCell="V14" sqref="V14"/>
    </sheetView>
  </sheetViews>
  <sheetFormatPr defaultRowHeight="15" x14ac:dyDescent="0.25"/>
  <cols>
    <col min="1" max="1" width="9.140625" bestFit="1" customWidth="1"/>
    <col min="9" max="9" width="10.85546875" bestFit="1" customWidth="1"/>
    <col min="11" max="11" width="10.140625" bestFit="1" customWidth="1"/>
    <col min="12" max="12" width="9.28515625" bestFit="1" customWidth="1"/>
    <col min="13" max="13" width="10.28515625" bestFit="1" customWidth="1"/>
    <col min="15" max="16" width="11.5703125" bestFit="1" customWidth="1"/>
    <col min="19" max="19" width="10.140625" bestFit="1" customWidth="1"/>
    <col min="22" max="22" width="15.28515625" bestFit="1" customWidth="1"/>
    <col min="24" max="24" width="10.42578125" bestFit="1" customWidth="1"/>
  </cols>
  <sheetData>
    <row r="3" spans="1:24" x14ac:dyDescent="0.25">
      <c r="A3" s="14" t="s">
        <v>11925</v>
      </c>
      <c r="C3" t="str">
        <f>VLOOKUP(A4,H4:I15,2,0)</f>
        <v>January</v>
      </c>
      <c r="K3" s="14" t="s">
        <v>11951</v>
      </c>
      <c r="L3" s="11" t="s">
        <v>11952</v>
      </c>
      <c r="M3" s="11" t="s">
        <v>11953</v>
      </c>
      <c r="O3" s="19" t="s">
        <v>11954</v>
      </c>
      <c r="P3" s="19" t="s">
        <v>11955</v>
      </c>
      <c r="Q3" s="19" t="s">
        <v>11956</v>
      </c>
      <c r="R3" s="19" t="s">
        <v>11957</v>
      </c>
      <c r="S3" s="19" t="s">
        <v>11920</v>
      </c>
      <c r="V3" s="19" t="s">
        <v>11959</v>
      </c>
      <c r="X3" t="str">
        <f>month_1</f>
        <v>January</v>
      </c>
    </row>
    <row r="4" spans="1:24" x14ac:dyDescent="0.25">
      <c r="A4" s="11">
        <v>1</v>
      </c>
      <c r="C4" t="str">
        <f>IF(COUNTA(A4:A15)&gt;1,"select month",C3)</f>
        <v>select month</v>
      </c>
      <c r="H4">
        <v>1</v>
      </c>
      <c r="I4" t="s">
        <v>11928</v>
      </c>
      <c r="K4" s="11" t="s">
        <v>11940</v>
      </c>
      <c r="L4" s="18"/>
      <c r="M4" s="21">
        <v>2869155</v>
      </c>
      <c r="O4">
        <v>2</v>
      </c>
      <c r="P4">
        <v>1</v>
      </c>
      <c r="Q4" t="str">
        <f>I4</f>
        <v>January</v>
      </c>
      <c r="R4" s="20">
        <f>L4</f>
        <v>0</v>
      </c>
      <c r="S4" s="21">
        <f>M4</f>
        <v>2869155</v>
      </c>
      <c r="V4" t="s">
        <v>11963</v>
      </c>
      <c r="X4" s="20">
        <f>VLOOKUP(Select_Month2,P3:S15,3,0)</f>
        <v>0</v>
      </c>
    </row>
    <row r="5" spans="1:24" x14ac:dyDescent="0.25">
      <c r="A5" s="11">
        <v>2</v>
      </c>
      <c r="H5">
        <v>2</v>
      </c>
      <c r="I5" t="s">
        <v>11929</v>
      </c>
      <c r="K5" s="11" t="s">
        <v>11941</v>
      </c>
      <c r="L5" s="18">
        <v>3.7254871207724922E-3</v>
      </c>
      <c r="M5" s="21">
        <v>2879844</v>
      </c>
      <c r="O5">
        <v>3</v>
      </c>
      <c r="P5">
        <v>2</v>
      </c>
      <c r="Q5" s="11" t="str">
        <f t="shared" ref="Q5:Q15" si="0">I5</f>
        <v>February</v>
      </c>
      <c r="R5" s="20">
        <f t="shared" ref="R5:R15" si="1">L5</f>
        <v>3.7254871207724922E-3</v>
      </c>
      <c r="S5" s="21">
        <f t="shared" ref="S5:S15" si="2">M5</f>
        <v>2879844</v>
      </c>
      <c r="V5" t="s">
        <v>11920</v>
      </c>
      <c r="X5" s="21">
        <f>VLOOKUP(Select_Month2,P3:S15,4,0)</f>
        <v>2869155</v>
      </c>
    </row>
    <row r="6" spans="1:24" x14ac:dyDescent="0.25">
      <c r="A6" s="11">
        <v>3</v>
      </c>
      <c r="H6" s="11">
        <v>3</v>
      </c>
      <c r="I6" t="s">
        <v>11930</v>
      </c>
      <c r="K6" s="11" t="s">
        <v>11942</v>
      </c>
      <c r="L6" s="18">
        <v>-0.15350094365762743</v>
      </c>
      <c r="M6" s="21">
        <v>2428737</v>
      </c>
      <c r="O6" s="11">
        <v>4</v>
      </c>
      <c r="P6" s="11">
        <v>3</v>
      </c>
      <c r="Q6" s="11" t="str">
        <f t="shared" si="0"/>
        <v>March</v>
      </c>
      <c r="R6" s="20">
        <f t="shared" si="1"/>
        <v>-0.15350094365762743</v>
      </c>
      <c r="S6" s="21">
        <f t="shared" si="2"/>
        <v>2428737</v>
      </c>
    </row>
    <row r="7" spans="1:24" x14ac:dyDescent="0.25">
      <c r="A7" s="11">
        <v>4</v>
      </c>
      <c r="H7" s="11">
        <v>4</v>
      </c>
      <c r="I7" t="s">
        <v>11931</v>
      </c>
      <c r="K7" s="11" t="s">
        <v>11943</v>
      </c>
      <c r="L7" s="18">
        <v>-0.32416756850013334</v>
      </c>
      <c r="M7" s="21">
        <v>1939068</v>
      </c>
      <c r="O7" s="11">
        <v>5</v>
      </c>
      <c r="P7" s="11">
        <v>4</v>
      </c>
      <c r="Q7" s="11" t="str">
        <f t="shared" si="0"/>
        <v>April</v>
      </c>
      <c r="R7" s="20">
        <f t="shared" si="1"/>
        <v>-0.32416756850013334</v>
      </c>
      <c r="S7" s="21">
        <f t="shared" si="2"/>
        <v>1939068</v>
      </c>
      <c r="V7" s="19" t="s">
        <v>11960</v>
      </c>
      <c r="X7" t="e">
        <f>VLOOKUP(Select_Month2,O3:S15,3,0)</f>
        <v>#N/A</v>
      </c>
    </row>
    <row r="8" spans="1:24" x14ac:dyDescent="0.25">
      <c r="A8" s="11">
        <v>5</v>
      </c>
      <c r="H8" s="11">
        <v>5</v>
      </c>
      <c r="I8" t="s">
        <v>11932</v>
      </c>
      <c r="K8" s="11" t="s">
        <v>11932</v>
      </c>
      <c r="L8" s="18">
        <v>-0.34571886147663683</v>
      </c>
      <c r="M8" s="21">
        <v>1877234</v>
      </c>
      <c r="O8" s="11">
        <v>6</v>
      </c>
      <c r="P8" s="11">
        <v>5</v>
      </c>
      <c r="Q8" s="11" t="str">
        <f t="shared" si="0"/>
        <v>May</v>
      </c>
      <c r="R8" s="20">
        <f t="shared" si="1"/>
        <v>-0.34571886147663683</v>
      </c>
      <c r="S8" s="21">
        <f t="shared" si="2"/>
        <v>1877234</v>
      </c>
      <c r="V8" t="s">
        <v>11920</v>
      </c>
      <c r="X8" s="21" t="e">
        <f>VLOOKUP(X7,Q3:S15,3,0)</f>
        <v>#N/A</v>
      </c>
    </row>
    <row r="9" spans="1:24" x14ac:dyDescent="0.25">
      <c r="A9" s="11">
        <v>6</v>
      </c>
      <c r="H9" s="11">
        <v>6</v>
      </c>
      <c r="I9" t="s">
        <v>11933</v>
      </c>
      <c r="K9" s="11" t="s">
        <v>11944</v>
      </c>
      <c r="L9" s="18">
        <v>-0.27957708802765974</v>
      </c>
      <c r="M9" s="21">
        <v>2067005</v>
      </c>
      <c r="O9" s="11">
        <v>7</v>
      </c>
      <c r="P9" s="11">
        <v>6</v>
      </c>
      <c r="Q9" s="11" t="str">
        <f t="shared" si="0"/>
        <v>June</v>
      </c>
      <c r="R9" s="20">
        <f t="shared" si="1"/>
        <v>-0.27957708802765974</v>
      </c>
      <c r="S9" s="21">
        <f t="shared" si="2"/>
        <v>2067005</v>
      </c>
    </row>
    <row r="10" spans="1:24" x14ac:dyDescent="0.25">
      <c r="A10" s="11">
        <v>7</v>
      </c>
      <c r="H10" s="11">
        <v>7</v>
      </c>
      <c r="I10" t="s">
        <v>11934</v>
      </c>
      <c r="K10" s="11" t="s">
        <v>11945</v>
      </c>
      <c r="L10" s="18">
        <v>-0.3616207559368525</v>
      </c>
      <c r="M10" s="21">
        <v>1831609</v>
      </c>
      <c r="O10" s="11">
        <v>8</v>
      </c>
      <c r="P10" s="11">
        <v>7</v>
      </c>
      <c r="Q10" s="11" t="str">
        <f t="shared" si="0"/>
        <v>July</v>
      </c>
      <c r="R10" s="20">
        <f t="shared" si="1"/>
        <v>-0.3616207559368525</v>
      </c>
      <c r="S10" s="21">
        <f t="shared" si="2"/>
        <v>1831609</v>
      </c>
      <c r="V10" s="19" t="s">
        <v>11961</v>
      </c>
      <c r="X10" s="21" t="e">
        <f>X5-X8</f>
        <v>#N/A</v>
      </c>
    </row>
    <row r="11" spans="1:24" x14ac:dyDescent="0.25">
      <c r="A11" s="11">
        <v>8</v>
      </c>
      <c r="H11" s="11">
        <v>8</v>
      </c>
      <c r="I11" t="s">
        <v>11935</v>
      </c>
      <c r="K11" s="11" t="s">
        <v>11946</v>
      </c>
      <c r="L11" s="18">
        <v>-0.36902746627491367</v>
      </c>
      <c r="M11" s="21">
        <v>1810358</v>
      </c>
      <c r="O11" s="11">
        <v>9</v>
      </c>
      <c r="P11" s="11">
        <v>8</v>
      </c>
      <c r="Q11" s="11" t="str">
        <f t="shared" si="0"/>
        <v>August</v>
      </c>
      <c r="R11" s="20">
        <f t="shared" si="1"/>
        <v>-0.36902746627491367</v>
      </c>
      <c r="S11" s="21">
        <f t="shared" si="2"/>
        <v>1810358</v>
      </c>
    </row>
    <row r="12" spans="1:24" x14ac:dyDescent="0.25">
      <c r="A12" s="11">
        <v>9</v>
      </c>
      <c r="H12" s="11">
        <v>9</v>
      </c>
      <c r="I12" t="s">
        <v>11936</v>
      </c>
      <c r="K12" s="11" t="s">
        <v>11947</v>
      </c>
      <c r="L12" s="18">
        <v>-0.31920826863658464</v>
      </c>
      <c r="M12" s="21">
        <v>1953297</v>
      </c>
      <c r="O12" s="11">
        <v>10</v>
      </c>
      <c r="P12" s="11">
        <v>9</v>
      </c>
      <c r="Q12" s="11" t="str">
        <f t="shared" si="0"/>
        <v>September</v>
      </c>
      <c r="R12" s="20">
        <f t="shared" si="1"/>
        <v>-0.31920826863658464</v>
      </c>
      <c r="S12" s="21">
        <f t="shared" si="2"/>
        <v>1953297</v>
      </c>
      <c r="V12" s="22" t="s">
        <v>11962</v>
      </c>
    </row>
    <row r="13" spans="1:24" x14ac:dyDescent="0.25">
      <c r="A13" s="11">
        <v>10</v>
      </c>
      <c r="H13" s="11">
        <v>10</v>
      </c>
      <c r="I13" t="s">
        <v>11937</v>
      </c>
      <c r="K13" s="11" t="s">
        <v>11948</v>
      </c>
      <c r="L13" s="18">
        <v>-0.33823617057983973</v>
      </c>
      <c r="M13" s="21">
        <v>1898703</v>
      </c>
      <c r="O13" s="11">
        <v>11</v>
      </c>
      <c r="P13" s="11">
        <v>10</v>
      </c>
      <c r="Q13" s="11" t="str">
        <f t="shared" si="0"/>
        <v>October</v>
      </c>
      <c r="R13" s="20">
        <f t="shared" si="1"/>
        <v>-0.33823617057983973</v>
      </c>
      <c r="S13" s="21">
        <f t="shared" si="2"/>
        <v>1898703</v>
      </c>
    </row>
    <row r="14" spans="1:24" x14ac:dyDescent="0.25">
      <c r="A14" s="11">
        <v>11</v>
      </c>
      <c r="H14" s="11">
        <v>11</v>
      </c>
      <c r="I14" t="s">
        <v>11938</v>
      </c>
      <c r="K14" s="11" t="s">
        <v>11949</v>
      </c>
      <c r="L14" s="18">
        <v>-0.28402717873380839</v>
      </c>
      <c r="M14" s="21">
        <v>2054237</v>
      </c>
      <c r="O14" s="11">
        <v>12</v>
      </c>
      <c r="P14" s="11">
        <v>11</v>
      </c>
      <c r="Q14" s="11" t="str">
        <f t="shared" si="0"/>
        <v>November</v>
      </c>
      <c r="R14" s="20">
        <f t="shared" si="1"/>
        <v>-0.28402717873380839</v>
      </c>
      <c r="S14" s="21">
        <f t="shared" si="2"/>
        <v>2054237</v>
      </c>
      <c r="V14" t="e">
        <f>" Comparing "&amp;X3&amp;"  to "&amp;X7</f>
        <v>#N/A</v>
      </c>
    </row>
    <row r="15" spans="1:24" x14ac:dyDescent="0.25">
      <c r="A15" s="11">
        <v>12</v>
      </c>
      <c r="H15" s="11">
        <v>12</v>
      </c>
      <c r="I15" t="s">
        <v>11939</v>
      </c>
      <c r="K15" s="11" t="s">
        <v>11950</v>
      </c>
      <c r="L15" s="18">
        <v>-0.2848200951151123</v>
      </c>
      <c r="M15" s="21">
        <v>2051962</v>
      </c>
      <c r="O15" s="11"/>
      <c r="P15" s="11">
        <v>12</v>
      </c>
      <c r="Q15" s="11" t="str">
        <f t="shared" si="0"/>
        <v>December</v>
      </c>
      <c r="R15" s="20">
        <f t="shared" si="1"/>
        <v>-0.2848200951151123</v>
      </c>
      <c r="S15" s="21">
        <f t="shared" si="2"/>
        <v>2051962</v>
      </c>
    </row>
    <row r="16" spans="1:24" x14ac:dyDescent="0.25">
      <c r="V16" t="e">
        <f>IF(X4&gt;0, " Revenue went up in "&amp;X3&amp; " Compared to "&amp;X7&amp; " Sales ", " Revenue went down in "&amp;X3&amp; " Compared to "&amp;X7&amp; " Sales ")</f>
        <v>#N/A</v>
      </c>
    </row>
    <row r="22" spans="6:6" x14ac:dyDescent="0.25">
      <c r="F22" t="s">
        <v>11958</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E49D9-2969-414D-897F-279E4903077D}">
  <sheetPr codeName="Sheet4"/>
  <dimension ref="B2:AX804"/>
  <sheetViews>
    <sheetView topLeftCell="AN1" workbookViewId="0">
      <selection activeCell="AU16" sqref="AU16"/>
    </sheetView>
  </sheetViews>
  <sheetFormatPr defaultRowHeight="15" x14ac:dyDescent="0.25"/>
  <cols>
    <col min="2" max="2" width="10.140625" bestFit="1" customWidth="1"/>
    <col min="3" max="4" width="11.140625" bestFit="1" customWidth="1"/>
    <col min="5" max="5" width="9.140625" bestFit="1" customWidth="1"/>
    <col min="6" max="6" width="12" bestFit="1" customWidth="1"/>
    <col min="9" max="9" width="26.5703125" bestFit="1" customWidth="1"/>
    <col min="10" max="11" width="11.140625" bestFit="1" customWidth="1"/>
    <col min="12" max="12" width="11" bestFit="1" customWidth="1"/>
    <col min="13" max="13" width="12.7109375" bestFit="1" customWidth="1"/>
    <col min="14" max="14" width="10.28515625" bestFit="1" customWidth="1"/>
    <col min="17" max="17" width="17.7109375" bestFit="1" customWidth="1"/>
    <col min="18" max="18" width="9.28515625" bestFit="1" customWidth="1"/>
    <col min="20" max="20" width="21" bestFit="1" customWidth="1"/>
    <col min="21" max="21" width="10.140625" bestFit="1" customWidth="1"/>
    <col min="25" max="26" width="10.140625" style="11" bestFit="1" customWidth="1"/>
    <col min="27" max="27" width="9.140625" style="11"/>
    <col min="28" max="28" width="26.5703125" style="11" bestFit="1" customWidth="1"/>
    <col min="29" max="29" width="11.140625" style="11" bestFit="1" customWidth="1"/>
    <col min="34" max="34" width="16" bestFit="1" customWidth="1"/>
    <col min="35" max="37" width="11.7109375" bestFit="1" customWidth="1"/>
    <col min="38" max="38" width="16" bestFit="1" customWidth="1"/>
    <col min="39" max="39" width="10.140625" bestFit="1" customWidth="1"/>
    <col min="40" max="40" width="11.7109375" bestFit="1" customWidth="1"/>
    <col min="41" max="41" width="14.5703125" bestFit="1" customWidth="1"/>
    <col min="42" max="43" width="11.7109375" bestFit="1" customWidth="1"/>
    <col min="44" max="44" width="8.140625" bestFit="1" customWidth="1"/>
    <col min="45" max="45" width="10.85546875" bestFit="1" customWidth="1"/>
    <col min="46" max="46" width="11.85546875" bestFit="1" customWidth="1"/>
    <col min="47" max="47" width="10.85546875" bestFit="1" customWidth="1"/>
    <col min="48" max="48" width="9.140625" bestFit="1" customWidth="1"/>
    <col min="49" max="49" width="12" bestFit="1" customWidth="1"/>
    <col min="50" max="51" width="13.5703125" bestFit="1" customWidth="1"/>
  </cols>
  <sheetData>
    <row r="2" spans="2:50" x14ac:dyDescent="0.25">
      <c r="B2" s="11" t="s">
        <v>11964</v>
      </c>
      <c r="C2" s="11" t="s">
        <v>11952</v>
      </c>
      <c r="D2" s="11" t="s">
        <v>11966</v>
      </c>
      <c r="E2" s="11" t="s">
        <v>11965</v>
      </c>
      <c r="F2" s="11" t="s">
        <v>11967</v>
      </c>
      <c r="G2" t="s">
        <v>12043</v>
      </c>
      <c r="I2" s="14" t="s">
        <v>11921</v>
      </c>
      <c r="Q2" s="25">
        <f>SUM(R4:R8)</f>
        <v>334463</v>
      </c>
      <c r="R2" s="20">
        <f>Q2/T2</f>
        <v>1.3033797433316568E-2</v>
      </c>
      <c r="T2">
        <f>SUM(U:U)</f>
        <v>25661209</v>
      </c>
      <c r="Y2" s="25">
        <f>SUM(Z4:Z8)</f>
        <v>1326010</v>
      </c>
      <c r="Z2" s="20">
        <f>Y2/AB2</f>
        <v>5.1673714983576965E-2</v>
      </c>
      <c r="AB2" s="11">
        <f>SUM(AC:AC)</f>
        <v>25661209</v>
      </c>
    </row>
    <row r="3" spans="2:50" x14ac:dyDescent="0.25">
      <c r="B3" s="21">
        <v>8343893</v>
      </c>
      <c r="C3" s="21">
        <v>25661209</v>
      </c>
      <c r="D3" s="21">
        <v>17317316</v>
      </c>
      <c r="E3" s="23">
        <v>21078</v>
      </c>
      <c r="F3" s="23">
        <v>10889</v>
      </c>
      <c r="G3">
        <f>COUNTA(I:I)-1</f>
        <v>75</v>
      </c>
      <c r="I3" s="11" t="s">
        <v>11968</v>
      </c>
      <c r="L3" s="14" t="s">
        <v>12048</v>
      </c>
      <c r="M3" s="11" t="s">
        <v>11952</v>
      </c>
      <c r="N3" s="11" t="s">
        <v>11953</v>
      </c>
      <c r="Q3" s="14" t="s">
        <v>11923</v>
      </c>
      <c r="R3" t="s">
        <v>11952</v>
      </c>
      <c r="T3" s="14" t="s">
        <v>11923</v>
      </c>
      <c r="U3" t="s">
        <v>11952</v>
      </c>
      <c r="Y3" s="14" t="s">
        <v>11921</v>
      </c>
      <c r="Z3" t="s">
        <v>11952</v>
      </c>
      <c r="AB3" s="14" t="s">
        <v>11921</v>
      </c>
      <c r="AC3" t="s">
        <v>11952</v>
      </c>
      <c r="AH3" s="14" t="s">
        <v>5</v>
      </c>
      <c r="AI3" t="s">
        <v>11952</v>
      </c>
      <c r="AL3" s="14" t="s">
        <v>5</v>
      </c>
      <c r="AM3" t="s">
        <v>11964</v>
      </c>
      <c r="AO3" t="s">
        <v>12854</v>
      </c>
      <c r="AP3" t="s">
        <v>12855</v>
      </c>
      <c r="AR3" s="14" t="s">
        <v>12850</v>
      </c>
      <c r="AS3" s="11" t="s">
        <v>11966</v>
      </c>
      <c r="AT3" s="11" t="s">
        <v>11952</v>
      </c>
      <c r="AU3" s="11" t="s">
        <v>11964</v>
      </c>
      <c r="AV3" s="11" t="s">
        <v>11965</v>
      </c>
      <c r="AW3" s="11" t="s">
        <v>11967</v>
      </c>
    </row>
    <row r="4" spans="2:50" x14ac:dyDescent="0.25">
      <c r="I4" s="11" t="s">
        <v>11969</v>
      </c>
      <c r="L4" s="11" t="s">
        <v>12044</v>
      </c>
      <c r="M4" s="24">
        <v>8177736</v>
      </c>
      <c r="N4" s="20">
        <v>0.31868085404705598</v>
      </c>
      <c r="Q4" s="11" t="s">
        <v>12117</v>
      </c>
      <c r="R4" s="25">
        <v>66242</v>
      </c>
      <c r="T4" s="11" t="s">
        <v>12049</v>
      </c>
      <c r="U4" s="24">
        <v>26846</v>
      </c>
      <c r="Y4" s="11" t="s">
        <v>12014</v>
      </c>
      <c r="Z4" s="25">
        <v>465604</v>
      </c>
      <c r="AB4" s="11" t="s">
        <v>11968</v>
      </c>
      <c r="AC4" s="24">
        <v>291286</v>
      </c>
      <c r="AH4" s="11" t="s">
        <v>11940</v>
      </c>
      <c r="AI4" s="25">
        <v>2869155</v>
      </c>
      <c r="AL4" s="11" t="s">
        <v>11940</v>
      </c>
      <c r="AM4" s="25">
        <v>916278</v>
      </c>
      <c r="AO4" s="24">
        <f>LARGE(AM4:AM15,1)</f>
        <v>942286</v>
      </c>
      <c r="AP4" t="str">
        <f>INDEX(AL4:AL15,MATCH(AO4,AM4:AM15,0))</f>
        <v>Feb</v>
      </c>
      <c r="AR4" s="11" t="s">
        <v>12851</v>
      </c>
      <c r="AS4" s="26">
        <v>7885283</v>
      </c>
      <c r="AT4" s="26">
        <v>11690763</v>
      </c>
      <c r="AU4" s="26">
        <v>3805480</v>
      </c>
      <c r="AV4" s="27">
        <v>9650</v>
      </c>
      <c r="AW4" s="27">
        <v>4980</v>
      </c>
    </row>
    <row r="5" spans="2:50" x14ac:dyDescent="0.25">
      <c r="I5" s="11" t="s">
        <v>11970</v>
      </c>
      <c r="L5" s="11" t="s">
        <v>12045</v>
      </c>
      <c r="M5" s="24">
        <v>5883307</v>
      </c>
      <c r="N5" s="20">
        <v>0.22926850406775456</v>
      </c>
      <c r="Q5" s="11" t="s">
        <v>12159</v>
      </c>
      <c r="R5" s="25">
        <v>65506</v>
      </c>
      <c r="T5" s="11" t="s">
        <v>12050</v>
      </c>
      <c r="U5" s="24">
        <v>32099</v>
      </c>
      <c r="Y5" s="11" t="s">
        <v>12017</v>
      </c>
      <c r="Z5" s="25">
        <v>436995</v>
      </c>
      <c r="AB5" s="11" t="s">
        <v>11969</v>
      </c>
      <c r="AC5" s="24">
        <v>277347</v>
      </c>
      <c r="AH5" s="11" t="s">
        <v>11941</v>
      </c>
      <c r="AI5" s="25">
        <v>2879844</v>
      </c>
      <c r="AL5" s="11" t="s">
        <v>11941</v>
      </c>
      <c r="AM5" s="25">
        <v>942286</v>
      </c>
      <c r="AR5" s="11" t="s">
        <v>12852</v>
      </c>
      <c r="AS5" s="26">
        <v>7808940</v>
      </c>
      <c r="AT5" s="26">
        <v>11565545</v>
      </c>
      <c r="AU5" s="26">
        <v>3756605</v>
      </c>
      <c r="AV5" s="27">
        <v>9528</v>
      </c>
      <c r="AW5" s="27">
        <v>4909</v>
      </c>
    </row>
    <row r="6" spans="2:50" x14ac:dyDescent="0.25">
      <c r="I6" s="11" t="s">
        <v>11971</v>
      </c>
      <c r="L6" s="11" t="s">
        <v>12046</v>
      </c>
      <c r="M6" s="24">
        <v>5595264</v>
      </c>
      <c r="N6" s="20">
        <v>0.21804366271285192</v>
      </c>
      <c r="Q6" s="11" t="s">
        <v>12161</v>
      </c>
      <c r="R6" s="25">
        <v>69689</v>
      </c>
      <c r="T6" s="11" t="s">
        <v>12842</v>
      </c>
      <c r="U6" s="24">
        <v>22123</v>
      </c>
      <c r="Y6" s="11" t="s">
        <v>12038</v>
      </c>
      <c r="Z6" s="25">
        <v>423411</v>
      </c>
      <c r="AB6" s="11" t="s">
        <v>11970</v>
      </c>
      <c r="AC6" s="24">
        <v>378992</v>
      </c>
      <c r="AH6" s="11" t="s">
        <v>11942</v>
      </c>
      <c r="AI6" s="25">
        <v>2428737</v>
      </c>
      <c r="AL6" s="11" t="s">
        <v>11942</v>
      </c>
      <c r="AM6" s="25">
        <v>796438</v>
      </c>
      <c r="AO6" t="str">
        <f>" Profit " &amp;TEXT(AO4,"$0,00")</f>
        <v xml:space="preserve"> Profit $942,286</v>
      </c>
      <c r="AR6" s="11" t="s">
        <v>12853</v>
      </c>
      <c r="AS6" s="26">
        <v>1623093</v>
      </c>
      <c r="AT6" s="26">
        <v>2404901</v>
      </c>
      <c r="AU6" s="26">
        <v>781808</v>
      </c>
      <c r="AV6" s="27">
        <v>1900</v>
      </c>
      <c r="AW6" s="27">
        <v>1000</v>
      </c>
    </row>
    <row r="7" spans="2:50" x14ac:dyDescent="0.25">
      <c r="I7" s="11" t="s">
        <v>11972</v>
      </c>
      <c r="L7" s="11" t="s">
        <v>12047</v>
      </c>
      <c r="M7" s="24">
        <v>6004902</v>
      </c>
      <c r="N7" s="20">
        <v>0.23400697917233751</v>
      </c>
      <c r="Q7" s="11" t="s">
        <v>12577</v>
      </c>
      <c r="R7" s="25">
        <v>65202</v>
      </c>
      <c r="T7" s="11" t="s">
        <v>12051</v>
      </c>
      <c r="U7" s="24">
        <v>18038</v>
      </c>
      <c r="Y7"/>
      <c r="Z7"/>
      <c r="AB7" s="11" t="s">
        <v>11971</v>
      </c>
      <c r="AC7" s="24">
        <v>303987</v>
      </c>
      <c r="AH7" s="11" t="s">
        <v>11943</v>
      </c>
      <c r="AI7" s="25">
        <v>1939068</v>
      </c>
      <c r="AL7" s="11" t="s">
        <v>11943</v>
      </c>
      <c r="AM7" s="25">
        <v>640860</v>
      </c>
      <c r="AS7">
        <v>3</v>
      </c>
    </row>
    <row r="8" spans="2:50" ht="15.75" x14ac:dyDescent="0.25">
      <c r="I8" s="11" t="s">
        <v>11973</v>
      </c>
      <c r="Q8" s="11" t="s">
        <v>12676</v>
      </c>
      <c r="R8" s="25">
        <v>67824</v>
      </c>
      <c r="T8" s="11" t="s">
        <v>12525</v>
      </c>
      <c r="U8" s="24">
        <v>28716</v>
      </c>
      <c r="Y8"/>
      <c r="Z8"/>
      <c r="AB8" s="11" t="s">
        <v>11972</v>
      </c>
      <c r="AC8" s="24">
        <v>377701</v>
      </c>
      <c r="AH8" s="11" t="s">
        <v>11932</v>
      </c>
      <c r="AI8" s="25">
        <v>1877234</v>
      </c>
      <c r="AL8" s="11" t="s">
        <v>11932</v>
      </c>
      <c r="AM8" s="25">
        <v>622631</v>
      </c>
      <c r="AS8" s="28" t="str">
        <f t="array" ref="AS8:AS12">TRANSPOSE(AS3:AW3)</f>
        <v xml:space="preserve"> COGS</v>
      </c>
      <c r="AU8" t="str">
        <f>AR3</f>
        <v>Years</v>
      </c>
      <c r="AV8" t="str">
        <f>INDEX(AS8:AS12,AS7)</f>
        <v xml:space="preserve"> Profit</v>
      </c>
    </row>
    <row r="9" spans="2:50" ht="15.75" x14ac:dyDescent="0.25">
      <c r="I9" s="11" t="s">
        <v>11974</v>
      </c>
      <c r="T9" s="11" t="s">
        <v>12052</v>
      </c>
      <c r="U9" s="24">
        <v>17891</v>
      </c>
      <c r="Y9" t="str">
        <f>Y3</f>
        <v>City</v>
      </c>
      <c r="Z9" s="11" t="str">
        <f>Z3</f>
        <v xml:space="preserve"> Revenue</v>
      </c>
      <c r="AB9" s="11" t="s">
        <v>11973</v>
      </c>
      <c r="AC9" s="24">
        <v>341514</v>
      </c>
      <c r="AH9" s="11" t="s">
        <v>11944</v>
      </c>
      <c r="AI9" s="25">
        <v>2067005</v>
      </c>
      <c r="AL9" s="11" t="s">
        <v>11944</v>
      </c>
      <c r="AM9" s="25">
        <v>670831</v>
      </c>
      <c r="AS9" s="28" t="str">
        <v xml:space="preserve"> Revenue</v>
      </c>
      <c r="AU9" s="11" t="str">
        <f t="shared" ref="AU9:AU11" si="0">AR4</f>
        <v>2019</v>
      </c>
      <c r="AV9" s="23">
        <f ca="1">OFFSET(AR4,0,$AS$7)</f>
        <v>3805480</v>
      </c>
      <c r="AX9" s="23"/>
    </row>
    <row r="10" spans="2:50" ht="15.75" x14ac:dyDescent="0.25">
      <c r="I10" s="11" t="s">
        <v>11975</v>
      </c>
      <c r="T10" s="11" t="s">
        <v>12526</v>
      </c>
      <c r="U10" s="24">
        <v>27996</v>
      </c>
      <c r="Y10" s="11" t="str">
        <f t="shared" ref="Y10:Z10" si="1">Y4</f>
        <v>Rialto</v>
      </c>
      <c r="Z10" s="11">
        <f t="shared" si="1"/>
        <v>465604</v>
      </c>
      <c r="AB10" s="11" t="s">
        <v>11974</v>
      </c>
      <c r="AC10" s="24">
        <v>351971</v>
      </c>
      <c r="AH10" s="11" t="s">
        <v>11945</v>
      </c>
      <c r="AI10" s="25">
        <v>1831609</v>
      </c>
      <c r="AL10" s="11" t="s">
        <v>11945</v>
      </c>
      <c r="AM10" s="25">
        <v>590916</v>
      </c>
      <c r="AS10" s="28" t="str">
        <v xml:space="preserve"> Profit</v>
      </c>
      <c r="AU10" s="11" t="str">
        <f t="shared" si="0"/>
        <v>2020</v>
      </c>
      <c r="AV10" s="23">
        <f t="shared" ref="AV10:AV11" ca="1" si="2">OFFSET(AR5,0,$AS$7)</f>
        <v>3756605</v>
      </c>
      <c r="AX10" s="23"/>
    </row>
    <row r="11" spans="2:50" ht="15.75" x14ac:dyDescent="0.25">
      <c r="I11" s="11" t="s">
        <v>11976</v>
      </c>
      <c r="T11" s="11" t="s">
        <v>12053</v>
      </c>
      <c r="U11" s="24">
        <v>38158</v>
      </c>
      <c r="Y11" s="11" t="str">
        <f t="shared" ref="Y11:Z11" si="3">Y5</f>
        <v>Roseville</v>
      </c>
      <c r="Z11" s="11">
        <f t="shared" si="3"/>
        <v>436995</v>
      </c>
      <c r="AB11" s="11" t="s">
        <v>11975</v>
      </c>
      <c r="AC11" s="24">
        <v>323801</v>
      </c>
      <c r="AH11" s="11" t="s">
        <v>11946</v>
      </c>
      <c r="AI11" s="25">
        <v>1810358</v>
      </c>
      <c r="AL11" s="11" t="s">
        <v>11946</v>
      </c>
      <c r="AM11" s="25">
        <v>593733</v>
      </c>
      <c r="AS11" s="28" t="str">
        <v xml:space="preserve"> Quantity</v>
      </c>
      <c r="AU11" s="11" t="str">
        <f t="shared" si="0"/>
        <v>2021</v>
      </c>
      <c r="AV11" s="23">
        <f t="shared" ca="1" si="2"/>
        <v>781808</v>
      </c>
      <c r="AX11" s="23"/>
    </row>
    <row r="12" spans="2:50" ht="15.75" x14ac:dyDescent="0.25">
      <c r="I12" s="11" t="s">
        <v>11977</v>
      </c>
      <c r="T12" s="11" t="s">
        <v>12054</v>
      </c>
      <c r="U12" s="24">
        <v>32187</v>
      </c>
      <c r="Y12" s="11" t="str">
        <f t="shared" ref="Y12:Z12" si="4">Y6</f>
        <v>Victorville</v>
      </c>
      <c r="Z12" s="11">
        <f t="shared" si="4"/>
        <v>423411</v>
      </c>
      <c r="AB12" s="11" t="s">
        <v>11976</v>
      </c>
      <c r="AC12" s="24">
        <v>395430</v>
      </c>
      <c r="AH12" s="11" t="s">
        <v>11947</v>
      </c>
      <c r="AI12" s="25">
        <v>1953297</v>
      </c>
      <c r="AL12" s="11" t="s">
        <v>11947</v>
      </c>
      <c r="AM12" s="25">
        <v>618374</v>
      </c>
      <c r="AS12" s="28" t="str">
        <v>Transactions</v>
      </c>
    </row>
    <row r="13" spans="2:50" x14ac:dyDescent="0.25">
      <c r="I13" s="11" t="s">
        <v>11978</v>
      </c>
      <c r="T13" s="11" t="s">
        <v>12055</v>
      </c>
      <c r="U13" s="24">
        <v>48930</v>
      </c>
      <c r="Y13"/>
      <c r="Z13"/>
      <c r="AB13" s="11" t="s">
        <v>11977</v>
      </c>
      <c r="AC13" s="24">
        <v>356545</v>
      </c>
      <c r="AH13" s="11" t="s">
        <v>11948</v>
      </c>
      <c r="AI13" s="25">
        <v>1898703</v>
      </c>
      <c r="AL13" s="11" t="s">
        <v>11948</v>
      </c>
      <c r="AM13" s="25">
        <v>612457</v>
      </c>
      <c r="AU13" t="str">
        <f>"Showing Total "&amp;AV8</f>
        <v>Showing Total  Profit</v>
      </c>
    </row>
    <row r="14" spans="2:50" x14ac:dyDescent="0.25">
      <c r="I14" s="11" t="s">
        <v>11979</v>
      </c>
      <c r="T14" s="11" t="s">
        <v>12056</v>
      </c>
      <c r="U14" s="24">
        <v>34143</v>
      </c>
      <c r="Y14"/>
      <c r="Z14"/>
      <c r="AB14" s="11" t="s">
        <v>11978</v>
      </c>
      <c r="AC14" s="24">
        <v>277626</v>
      </c>
      <c r="AH14" s="11" t="s">
        <v>11949</v>
      </c>
      <c r="AI14" s="25">
        <v>2054237</v>
      </c>
      <c r="AL14" s="11" t="s">
        <v>11949</v>
      </c>
      <c r="AM14" s="25">
        <v>661915</v>
      </c>
    </row>
    <row r="15" spans="2:50" x14ac:dyDescent="0.25">
      <c r="I15" s="11" t="s">
        <v>11980</v>
      </c>
      <c r="T15" s="11" t="s">
        <v>12057</v>
      </c>
      <c r="U15" s="24">
        <v>18793</v>
      </c>
      <c r="Y15"/>
      <c r="Z15"/>
      <c r="AB15" s="11" t="s">
        <v>11979</v>
      </c>
      <c r="AC15" s="24">
        <v>326519</v>
      </c>
      <c r="AH15" s="11" t="s">
        <v>11950</v>
      </c>
      <c r="AI15" s="25">
        <v>2051962</v>
      </c>
      <c r="AL15" s="11" t="s">
        <v>11950</v>
      </c>
      <c r="AM15" s="25">
        <v>677174</v>
      </c>
      <c r="AU15" s="11" t="str">
        <f>"Showing Yearly Trends of "&amp;AV8</f>
        <v>Showing Yearly Trends of  Profit</v>
      </c>
    </row>
    <row r="16" spans="2:50" x14ac:dyDescent="0.25">
      <c r="I16" s="11" t="s">
        <v>11981</v>
      </c>
      <c r="T16" s="11" t="s">
        <v>12715</v>
      </c>
      <c r="U16" s="24">
        <v>21762</v>
      </c>
      <c r="Y16"/>
      <c r="Z16"/>
      <c r="AB16" s="11" t="s">
        <v>11980</v>
      </c>
      <c r="AC16" s="24">
        <v>348291</v>
      </c>
    </row>
    <row r="17" spans="9:29" x14ac:dyDescent="0.25">
      <c r="I17" s="11" t="s">
        <v>11982</v>
      </c>
      <c r="T17" s="11" t="s">
        <v>12058</v>
      </c>
      <c r="U17" s="24">
        <v>50294</v>
      </c>
      <c r="Y17"/>
      <c r="Z17"/>
      <c r="AB17" s="11" t="s">
        <v>11981</v>
      </c>
      <c r="AC17" s="24">
        <v>368531</v>
      </c>
    </row>
    <row r="18" spans="9:29" x14ac:dyDescent="0.25">
      <c r="I18" s="11" t="s">
        <v>11983</v>
      </c>
      <c r="T18" s="11" t="s">
        <v>12059</v>
      </c>
      <c r="U18" s="24">
        <v>31402</v>
      </c>
      <c r="Y18"/>
      <c r="Z18"/>
      <c r="AB18" s="11" t="s">
        <v>11982</v>
      </c>
      <c r="AC18" s="24">
        <v>353690</v>
      </c>
    </row>
    <row r="19" spans="9:29" x14ac:dyDescent="0.25">
      <c r="I19" s="11" t="s">
        <v>11984</v>
      </c>
      <c r="T19" s="11" t="s">
        <v>12060</v>
      </c>
      <c r="U19" s="24">
        <v>27727</v>
      </c>
      <c r="Y19"/>
      <c r="Z19"/>
      <c r="AB19" s="11" t="s">
        <v>11983</v>
      </c>
      <c r="AC19" s="24">
        <v>419590</v>
      </c>
    </row>
    <row r="20" spans="9:29" x14ac:dyDescent="0.25">
      <c r="I20" s="11" t="s">
        <v>11985</v>
      </c>
      <c r="T20" s="11" t="s">
        <v>12061</v>
      </c>
      <c r="U20" s="24">
        <v>30997</v>
      </c>
      <c r="Y20"/>
      <c r="Z20"/>
      <c r="AB20" s="11" t="s">
        <v>11984</v>
      </c>
      <c r="AC20" s="24">
        <v>337138</v>
      </c>
    </row>
    <row r="21" spans="9:29" x14ac:dyDescent="0.25">
      <c r="I21" s="11" t="s">
        <v>11986</v>
      </c>
      <c r="T21" s="11" t="s">
        <v>12527</v>
      </c>
      <c r="U21" s="24">
        <v>45066</v>
      </c>
      <c r="Y21"/>
      <c r="Z21"/>
      <c r="AB21" s="11" t="s">
        <v>11985</v>
      </c>
      <c r="AC21" s="24">
        <v>412448</v>
      </c>
    </row>
    <row r="22" spans="9:29" x14ac:dyDescent="0.25">
      <c r="I22" s="11" t="s">
        <v>11987</v>
      </c>
      <c r="T22" s="11" t="s">
        <v>12062</v>
      </c>
      <c r="U22" s="24">
        <v>39779</v>
      </c>
      <c r="Y22"/>
      <c r="Z22"/>
      <c r="AB22" s="11" t="s">
        <v>11986</v>
      </c>
      <c r="AC22" s="24">
        <v>322996</v>
      </c>
    </row>
    <row r="23" spans="9:29" x14ac:dyDescent="0.25">
      <c r="I23" s="11" t="s">
        <v>11988</v>
      </c>
      <c r="T23" s="11" t="s">
        <v>12063</v>
      </c>
      <c r="U23" s="24">
        <v>18411</v>
      </c>
      <c r="Y23"/>
      <c r="Z23"/>
      <c r="AB23" s="11" t="s">
        <v>11987</v>
      </c>
      <c r="AC23" s="24">
        <v>410252</v>
      </c>
    </row>
    <row r="24" spans="9:29" x14ac:dyDescent="0.25">
      <c r="I24" s="11" t="s">
        <v>11989</v>
      </c>
      <c r="T24" s="11" t="s">
        <v>12716</v>
      </c>
      <c r="U24" s="24">
        <v>18967</v>
      </c>
      <c r="Y24"/>
      <c r="Z24"/>
      <c r="AB24" s="11" t="s">
        <v>11988</v>
      </c>
      <c r="AC24" s="24">
        <v>372502</v>
      </c>
    </row>
    <row r="25" spans="9:29" x14ac:dyDescent="0.25">
      <c r="I25" s="11" t="s">
        <v>11990</v>
      </c>
      <c r="T25" s="11" t="s">
        <v>12064</v>
      </c>
      <c r="U25" s="24">
        <v>26129</v>
      </c>
      <c r="Y25"/>
      <c r="Z25"/>
      <c r="AB25" s="11" t="s">
        <v>11989</v>
      </c>
      <c r="AC25" s="24">
        <v>298762</v>
      </c>
    </row>
    <row r="26" spans="9:29" x14ac:dyDescent="0.25">
      <c r="I26" s="11" t="s">
        <v>11991</v>
      </c>
      <c r="T26" s="11" t="s">
        <v>12528</v>
      </c>
      <c r="U26" s="24">
        <v>36911</v>
      </c>
      <c r="Y26"/>
      <c r="Z26"/>
      <c r="AB26" s="11" t="s">
        <v>11990</v>
      </c>
      <c r="AC26" s="24">
        <v>326467</v>
      </c>
    </row>
    <row r="27" spans="9:29" x14ac:dyDescent="0.25">
      <c r="I27" s="11" t="s">
        <v>11992</v>
      </c>
      <c r="T27" s="11" t="s">
        <v>12065</v>
      </c>
      <c r="U27" s="24">
        <v>51804</v>
      </c>
      <c r="Y27"/>
      <c r="Z27"/>
      <c r="AB27" s="11" t="s">
        <v>11991</v>
      </c>
      <c r="AC27" s="24">
        <v>297574</v>
      </c>
    </row>
    <row r="28" spans="9:29" x14ac:dyDescent="0.25">
      <c r="I28" s="11" t="s">
        <v>11993</v>
      </c>
      <c r="T28" s="11" t="s">
        <v>12066</v>
      </c>
      <c r="U28" s="24">
        <v>39137</v>
      </c>
      <c r="Y28"/>
      <c r="Z28"/>
      <c r="AB28" s="11" t="s">
        <v>11992</v>
      </c>
      <c r="AC28" s="24">
        <v>349118</v>
      </c>
    </row>
    <row r="29" spans="9:29" x14ac:dyDescent="0.25">
      <c r="I29" s="11" t="s">
        <v>11994</v>
      </c>
      <c r="T29" s="11" t="s">
        <v>12067</v>
      </c>
      <c r="U29" s="24">
        <v>44752</v>
      </c>
      <c r="Y29"/>
      <c r="Z29"/>
      <c r="AB29" s="11" t="s">
        <v>11993</v>
      </c>
      <c r="AC29" s="24">
        <v>388947</v>
      </c>
    </row>
    <row r="30" spans="9:29" x14ac:dyDescent="0.25">
      <c r="I30" s="11" t="s">
        <v>11995</v>
      </c>
      <c r="T30" s="11" t="s">
        <v>12068</v>
      </c>
      <c r="U30" s="24">
        <v>52058</v>
      </c>
      <c r="Y30"/>
      <c r="Z30"/>
      <c r="AB30" s="11" t="s">
        <v>11994</v>
      </c>
      <c r="AC30" s="24">
        <v>393630</v>
      </c>
    </row>
    <row r="31" spans="9:29" x14ac:dyDescent="0.25">
      <c r="I31" s="11" t="s">
        <v>11996</v>
      </c>
      <c r="T31" s="11" t="s">
        <v>12717</v>
      </c>
      <c r="U31" s="24">
        <v>24043</v>
      </c>
      <c r="Y31"/>
      <c r="Z31"/>
      <c r="AB31" s="11" t="s">
        <v>11995</v>
      </c>
      <c r="AC31" s="24">
        <v>325282</v>
      </c>
    </row>
    <row r="32" spans="9:29" x14ac:dyDescent="0.25">
      <c r="I32" s="11" t="s">
        <v>11997</v>
      </c>
      <c r="T32" s="11" t="s">
        <v>12718</v>
      </c>
      <c r="U32" s="24">
        <v>52423</v>
      </c>
      <c r="Y32"/>
      <c r="Z32"/>
      <c r="AB32" s="11" t="s">
        <v>11996</v>
      </c>
      <c r="AC32" s="24">
        <v>357535</v>
      </c>
    </row>
    <row r="33" spans="9:29" x14ac:dyDescent="0.25">
      <c r="I33" s="11" t="s">
        <v>11998</v>
      </c>
      <c r="T33" s="11" t="s">
        <v>12069</v>
      </c>
      <c r="U33" s="24">
        <v>44945</v>
      </c>
      <c r="Y33"/>
      <c r="Z33"/>
      <c r="AB33" s="11" t="s">
        <v>11997</v>
      </c>
      <c r="AC33" s="24">
        <v>361994</v>
      </c>
    </row>
    <row r="34" spans="9:29" x14ac:dyDescent="0.25">
      <c r="I34" s="11" t="s">
        <v>11999</v>
      </c>
      <c r="T34" s="11" t="s">
        <v>12070</v>
      </c>
      <c r="U34" s="24">
        <v>35470</v>
      </c>
      <c r="Y34"/>
      <c r="Z34"/>
      <c r="AB34" s="11" t="s">
        <v>11998</v>
      </c>
      <c r="AC34" s="24">
        <v>351707</v>
      </c>
    </row>
    <row r="35" spans="9:29" x14ac:dyDescent="0.25">
      <c r="I35" s="11" t="s">
        <v>12000</v>
      </c>
      <c r="T35" s="11" t="s">
        <v>12529</v>
      </c>
      <c r="U35" s="24">
        <v>33240</v>
      </c>
      <c r="Y35"/>
      <c r="Z35"/>
      <c r="AB35" s="11" t="s">
        <v>11999</v>
      </c>
      <c r="AC35" s="24">
        <v>302084</v>
      </c>
    </row>
    <row r="36" spans="9:29" x14ac:dyDescent="0.25">
      <c r="I36" s="11" t="s">
        <v>12001</v>
      </c>
      <c r="T36" s="11" t="s">
        <v>12071</v>
      </c>
      <c r="U36" s="24">
        <v>46671</v>
      </c>
      <c r="Y36"/>
      <c r="Z36"/>
      <c r="AB36" s="11" t="s">
        <v>12000</v>
      </c>
      <c r="AC36" s="24">
        <v>381526</v>
      </c>
    </row>
    <row r="37" spans="9:29" x14ac:dyDescent="0.25">
      <c r="I37" s="11" t="s">
        <v>12002</v>
      </c>
      <c r="T37" s="11" t="s">
        <v>12072</v>
      </c>
      <c r="U37" s="24">
        <v>35545</v>
      </c>
      <c r="Y37"/>
      <c r="Z37"/>
      <c r="AB37" s="11" t="s">
        <v>12001</v>
      </c>
      <c r="AC37" s="24">
        <v>396427</v>
      </c>
    </row>
    <row r="38" spans="9:29" x14ac:dyDescent="0.25">
      <c r="I38" s="11" t="s">
        <v>12003</v>
      </c>
      <c r="T38" s="11" t="s">
        <v>12530</v>
      </c>
      <c r="U38" s="24">
        <v>14383</v>
      </c>
      <c r="Y38"/>
      <c r="Z38"/>
      <c r="AB38" s="11" t="s">
        <v>12002</v>
      </c>
      <c r="AC38" s="24">
        <v>356750</v>
      </c>
    </row>
    <row r="39" spans="9:29" x14ac:dyDescent="0.25">
      <c r="I39" s="11" t="s">
        <v>12004</v>
      </c>
      <c r="T39" s="11" t="s">
        <v>12531</v>
      </c>
      <c r="U39" s="24">
        <v>25420</v>
      </c>
      <c r="Y39"/>
      <c r="Z39"/>
      <c r="AB39" s="11" t="s">
        <v>12003</v>
      </c>
      <c r="AC39" s="24">
        <v>303004</v>
      </c>
    </row>
    <row r="40" spans="9:29" x14ac:dyDescent="0.25">
      <c r="I40" s="11" t="s">
        <v>12005</v>
      </c>
      <c r="T40" s="11" t="s">
        <v>12073</v>
      </c>
      <c r="U40" s="24">
        <v>53815</v>
      </c>
      <c r="Y40"/>
      <c r="Z40"/>
      <c r="AB40" s="11" t="s">
        <v>12004</v>
      </c>
      <c r="AC40" s="24">
        <v>290004</v>
      </c>
    </row>
    <row r="41" spans="9:29" x14ac:dyDescent="0.25">
      <c r="I41" s="11" t="s">
        <v>12006</v>
      </c>
      <c r="T41" s="11" t="s">
        <v>12532</v>
      </c>
      <c r="U41" s="24">
        <v>31918</v>
      </c>
      <c r="Y41"/>
      <c r="Z41"/>
      <c r="AB41" s="11" t="s">
        <v>12005</v>
      </c>
      <c r="AC41" s="24">
        <v>398961</v>
      </c>
    </row>
    <row r="42" spans="9:29" x14ac:dyDescent="0.25">
      <c r="I42" s="11" t="s">
        <v>12007</v>
      </c>
      <c r="T42" s="11" t="s">
        <v>12719</v>
      </c>
      <c r="U42" s="24">
        <v>16527</v>
      </c>
      <c r="Y42"/>
      <c r="Z42"/>
      <c r="AB42" s="11" t="s">
        <v>12006</v>
      </c>
      <c r="AC42" s="24">
        <v>365176</v>
      </c>
    </row>
    <row r="43" spans="9:29" x14ac:dyDescent="0.25">
      <c r="I43" s="11" t="s">
        <v>12008</v>
      </c>
      <c r="T43" s="11" t="s">
        <v>12074</v>
      </c>
      <c r="U43" s="24">
        <v>34635</v>
      </c>
      <c r="Y43"/>
      <c r="Z43"/>
      <c r="AB43" s="11" t="s">
        <v>12007</v>
      </c>
      <c r="AC43" s="24">
        <v>322233</v>
      </c>
    </row>
    <row r="44" spans="9:29" x14ac:dyDescent="0.25">
      <c r="I44" s="11" t="s">
        <v>12009</v>
      </c>
      <c r="T44" s="11" t="s">
        <v>12075</v>
      </c>
      <c r="U44" s="24">
        <v>28823</v>
      </c>
      <c r="Y44"/>
      <c r="Z44"/>
      <c r="AB44" s="11" t="s">
        <v>12008</v>
      </c>
      <c r="AC44" s="24">
        <v>312599</v>
      </c>
    </row>
    <row r="45" spans="9:29" x14ac:dyDescent="0.25">
      <c r="I45" s="11" t="s">
        <v>12010</v>
      </c>
      <c r="T45" s="11" t="s">
        <v>12533</v>
      </c>
      <c r="U45" s="24">
        <v>23815</v>
      </c>
      <c r="Y45"/>
      <c r="Z45"/>
      <c r="AB45" s="11" t="s">
        <v>12009</v>
      </c>
      <c r="AC45" s="24">
        <v>319179</v>
      </c>
    </row>
    <row r="46" spans="9:29" x14ac:dyDescent="0.25">
      <c r="I46" s="11" t="s">
        <v>12011</v>
      </c>
      <c r="T46" s="11" t="s">
        <v>12076</v>
      </c>
      <c r="U46" s="24">
        <v>40179</v>
      </c>
      <c r="Y46"/>
      <c r="Z46"/>
      <c r="AB46" s="11" t="s">
        <v>12010</v>
      </c>
      <c r="AC46" s="24">
        <v>346627</v>
      </c>
    </row>
    <row r="47" spans="9:29" x14ac:dyDescent="0.25">
      <c r="I47" s="11" t="s">
        <v>12012</v>
      </c>
      <c r="T47" s="11" t="s">
        <v>12077</v>
      </c>
      <c r="U47" s="24">
        <v>41127</v>
      </c>
      <c r="Y47"/>
      <c r="Z47"/>
      <c r="AB47" s="11" t="s">
        <v>12011</v>
      </c>
      <c r="AC47" s="24">
        <v>308787</v>
      </c>
    </row>
    <row r="48" spans="9:29" x14ac:dyDescent="0.25">
      <c r="I48" s="11" t="s">
        <v>12013</v>
      </c>
      <c r="T48" s="11" t="s">
        <v>12078</v>
      </c>
      <c r="U48" s="24">
        <v>41846</v>
      </c>
      <c r="Y48"/>
      <c r="Z48"/>
      <c r="AB48" s="11" t="s">
        <v>12012</v>
      </c>
      <c r="AC48" s="24">
        <v>348709</v>
      </c>
    </row>
    <row r="49" spans="9:29" x14ac:dyDescent="0.25">
      <c r="I49" s="11" t="s">
        <v>12014</v>
      </c>
      <c r="T49" s="11" t="s">
        <v>12079</v>
      </c>
      <c r="U49" s="24">
        <v>20602</v>
      </c>
      <c r="Y49"/>
      <c r="Z49"/>
      <c r="AB49" s="11" t="s">
        <v>12013</v>
      </c>
      <c r="AC49" s="24">
        <v>392812</v>
      </c>
    </row>
    <row r="50" spans="9:29" x14ac:dyDescent="0.25">
      <c r="I50" s="11" t="s">
        <v>12015</v>
      </c>
      <c r="T50" s="11" t="s">
        <v>12080</v>
      </c>
      <c r="U50" s="24">
        <v>30869</v>
      </c>
      <c r="Y50"/>
      <c r="Z50"/>
      <c r="AB50" s="11" t="s">
        <v>12014</v>
      </c>
      <c r="AC50" s="24">
        <v>465604</v>
      </c>
    </row>
    <row r="51" spans="9:29" x14ac:dyDescent="0.25">
      <c r="I51" s="11" t="s">
        <v>12016</v>
      </c>
      <c r="T51" s="11" t="s">
        <v>12534</v>
      </c>
      <c r="U51" s="24">
        <v>35960</v>
      </c>
      <c r="Y51"/>
      <c r="Z51"/>
      <c r="AB51" s="11" t="s">
        <v>12015</v>
      </c>
      <c r="AC51" s="24">
        <v>319152</v>
      </c>
    </row>
    <row r="52" spans="9:29" x14ac:dyDescent="0.25">
      <c r="I52" s="11" t="s">
        <v>12017</v>
      </c>
      <c r="T52" s="11" t="s">
        <v>12720</v>
      </c>
      <c r="U52" s="24">
        <v>30305</v>
      </c>
      <c r="Y52"/>
      <c r="Z52"/>
      <c r="AB52" s="11" t="s">
        <v>12016</v>
      </c>
      <c r="AC52" s="24">
        <v>328014</v>
      </c>
    </row>
    <row r="53" spans="9:29" x14ac:dyDescent="0.25">
      <c r="I53" s="11" t="s">
        <v>12018</v>
      </c>
      <c r="T53" s="11" t="s">
        <v>12081</v>
      </c>
      <c r="U53" s="24">
        <v>22721</v>
      </c>
      <c r="Y53"/>
      <c r="Z53"/>
      <c r="AB53" s="11" t="s">
        <v>12017</v>
      </c>
      <c r="AC53" s="24">
        <v>436995</v>
      </c>
    </row>
    <row r="54" spans="9:29" x14ac:dyDescent="0.25">
      <c r="I54" s="11" t="s">
        <v>12019</v>
      </c>
      <c r="T54" s="11" t="s">
        <v>12082</v>
      </c>
      <c r="U54" s="24">
        <v>31696</v>
      </c>
      <c r="Y54"/>
      <c r="Z54"/>
      <c r="AB54" s="11" t="s">
        <v>12018</v>
      </c>
      <c r="AC54" s="24">
        <v>340987</v>
      </c>
    </row>
    <row r="55" spans="9:29" x14ac:dyDescent="0.25">
      <c r="I55" s="11" t="s">
        <v>12020</v>
      </c>
      <c r="T55" s="11" t="s">
        <v>12083</v>
      </c>
      <c r="U55" s="24">
        <v>48087</v>
      </c>
      <c r="Y55"/>
      <c r="Z55"/>
      <c r="AB55" s="11" t="s">
        <v>12019</v>
      </c>
      <c r="AC55" s="24">
        <v>357838</v>
      </c>
    </row>
    <row r="56" spans="9:29" x14ac:dyDescent="0.25">
      <c r="I56" s="11" t="s">
        <v>12021</v>
      </c>
      <c r="T56" s="11" t="s">
        <v>12084</v>
      </c>
      <c r="U56" s="24">
        <v>18031</v>
      </c>
      <c r="Y56"/>
      <c r="Z56"/>
      <c r="AB56" s="11" t="s">
        <v>12020</v>
      </c>
      <c r="AC56" s="24">
        <v>391955</v>
      </c>
    </row>
    <row r="57" spans="9:29" x14ac:dyDescent="0.25">
      <c r="I57" s="11" t="s">
        <v>12022</v>
      </c>
      <c r="T57" s="11" t="s">
        <v>12535</v>
      </c>
      <c r="U57" s="24">
        <v>31017</v>
      </c>
      <c r="Y57"/>
      <c r="Z57"/>
      <c r="AB57" s="11" t="s">
        <v>12021</v>
      </c>
      <c r="AC57" s="24">
        <v>292285</v>
      </c>
    </row>
    <row r="58" spans="9:29" x14ac:dyDescent="0.25">
      <c r="I58" s="11" t="s">
        <v>12023</v>
      </c>
      <c r="T58" s="11" t="s">
        <v>12085</v>
      </c>
      <c r="U58" s="24">
        <v>47706</v>
      </c>
      <c r="Y58"/>
      <c r="Z58"/>
      <c r="AB58" s="11" t="s">
        <v>12022</v>
      </c>
      <c r="AC58" s="24">
        <v>330146</v>
      </c>
    </row>
    <row r="59" spans="9:29" x14ac:dyDescent="0.25">
      <c r="I59" s="11" t="s">
        <v>12024</v>
      </c>
      <c r="T59" s="11" t="s">
        <v>12086</v>
      </c>
      <c r="U59" s="24">
        <v>11129</v>
      </c>
      <c r="Y59"/>
      <c r="Z59"/>
      <c r="AB59" s="11" t="s">
        <v>12023</v>
      </c>
      <c r="AC59" s="24">
        <v>283790</v>
      </c>
    </row>
    <row r="60" spans="9:29" x14ac:dyDescent="0.25">
      <c r="I60" s="11" t="s">
        <v>12025</v>
      </c>
      <c r="T60" s="11" t="s">
        <v>12087</v>
      </c>
      <c r="U60" s="24">
        <v>33451</v>
      </c>
      <c r="Y60"/>
      <c r="Z60"/>
      <c r="AB60" s="11" t="s">
        <v>12024</v>
      </c>
      <c r="AC60" s="24">
        <v>399591</v>
      </c>
    </row>
    <row r="61" spans="9:29" x14ac:dyDescent="0.25">
      <c r="I61" s="11" t="s">
        <v>12026</v>
      </c>
      <c r="T61" s="11" t="s">
        <v>12088</v>
      </c>
      <c r="U61" s="24">
        <v>28732</v>
      </c>
      <c r="Y61"/>
      <c r="Z61"/>
      <c r="AB61" s="11" t="s">
        <v>12025</v>
      </c>
      <c r="AC61" s="24">
        <v>334032</v>
      </c>
    </row>
    <row r="62" spans="9:29" x14ac:dyDescent="0.25">
      <c r="I62" s="11" t="s">
        <v>12027</v>
      </c>
      <c r="T62" s="11" t="s">
        <v>12089</v>
      </c>
      <c r="U62" s="24">
        <v>42107</v>
      </c>
      <c r="Y62"/>
      <c r="Z62"/>
      <c r="AB62" s="11" t="s">
        <v>12026</v>
      </c>
      <c r="AC62" s="24">
        <v>342246</v>
      </c>
    </row>
    <row r="63" spans="9:29" x14ac:dyDescent="0.25">
      <c r="I63" s="11" t="s">
        <v>12028</v>
      </c>
      <c r="T63" s="11" t="s">
        <v>12721</v>
      </c>
      <c r="U63" s="24">
        <v>17776</v>
      </c>
      <c r="Y63"/>
      <c r="Z63"/>
      <c r="AB63" s="11" t="s">
        <v>12027</v>
      </c>
      <c r="AC63" s="24">
        <v>300086</v>
      </c>
    </row>
    <row r="64" spans="9:29" x14ac:dyDescent="0.25">
      <c r="I64" s="11" t="s">
        <v>12029</v>
      </c>
      <c r="T64" s="11" t="s">
        <v>12090</v>
      </c>
      <c r="U64" s="24">
        <v>32639</v>
      </c>
      <c r="Y64"/>
      <c r="Z64"/>
      <c r="AB64" s="11" t="s">
        <v>12028</v>
      </c>
      <c r="AC64" s="24">
        <v>351676</v>
      </c>
    </row>
    <row r="65" spans="9:29" x14ac:dyDescent="0.25">
      <c r="I65" s="11" t="s">
        <v>12030</v>
      </c>
      <c r="T65" s="11" t="s">
        <v>12722</v>
      </c>
      <c r="U65" s="24">
        <v>13400</v>
      </c>
      <c r="Y65"/>
      <c r="Z65"/>
      <c r="AB65" s="11" t="s">
        <v>12029</v>
      </c>
      <c r="AC65" s="24">
        <v>348792</v>
      </c>
    </row>
    <row r="66" spans="9:29" x14ac:dyDescent="0.25">
      <c r="I66" s="11" t="s">
        <v>12031</v>
      </c>
      <c r="T66" s="11" t="s">
        <v>12091</v>
      </c>
      <c r="U66" s="24">
        <v>53041</v>
      </c>
      <c r="Y66"/>
      <c r="Z66"/>
      <c r="AB66" s="11" t="s">
        <v>12030</v>
      </c>
      <c r="AC66" s="24">
        <v>309501</v>
      </c>
    </row>
    <row r="67" spans="9:29" x14ac:dyDescent="0.25">
      <c r="I67" s="11" t="s">
        <v>12032</v>
      </c>
      <c r="T67" s="11" t="s">
        <v>12092</v>
      </c>
      <c r="U67" s="24">
        <v>36875</v>
      </c>
      <c r="Y67"/>
      <c r="Z67"/>
      <c r="AB67" s="11" t="s">
        <v>12031</v>
      </c>
      <c r="AC67" s="24">
        <v>318503</v>
      </c>
    </row>
    <row r="68" spans="9:29" x14ac:dyDescent="0.25">
      <c r="I68" s="11" t="s">
        <v>12033</v>
      </c>
      <c r="T68" s="11" t="s">
        <v>12093</v>
      </c>
      <c r="U68" s="24">
        <v>30524</v>
      </c>
      <c r="Y68"/>
      <c r="Z68"/>
      <c r="AB68" s="11" t="s">
        <v>12032</v>
      </c>
      <c r="AC68" s="24">
        <v>342571</v>
      </c>
    </row>
    <row r="69" spans="9:29" x14ac:dyDescent="0.25">
      <c r="I69" s="11" t="s">
        <v>12034</v>
      </c>
      <c r="T69" s="11" t="s">
        <v>12094</v>
      </c>
      <c r="U69" s="24">
        <v>57373</v>
      </c>
      <c r="Y69"/>
      <c r="Z69"/>
      <c r="AB69" s="11" t="s">
        <v>12033</v>
      </c>
      <c r="AC69" s="24">
        <v>290033</v>
      </c>
    </row>
    <row r="70" spans="9:29" x14ac:dyDescent="0.25">
      <c r="I70" s="11" t="s">
        <v>12035</v>
      </c>
      <c r="T70" s="11" t="s">
        <v>12095</v>
      </c>
      <c r="U70" s="24">
        <v>43008</v>
      </c>
      <c r="Y70"/>
      <c r="Z70"/>
      <c r="AB70" s="11" t="s">
        <v>12034</v>
      </c>
      <c r="AC70" s="24">
        <v>376310</v>
      </c>
    </row>
    <row r="71" spans="9:29" x14ac:dyDescent="0.25">
      <c r="I71" s="11" t="s">
        <v>12036</v>
      </c>
      <c r="T71" s="11" t="s">
        <v>12096</v>
      </c>
      <c r="U71" s="24">
        <v>18423</v>
      </c>
      <c r="Y71"/>
      <c r="Z71"/>
      <c r="AB71" s="11" t="s">
        <v>12035</v>
      </c>
      <c r="AC71" s="24">
        <v>320564</v>
      </c>
    </row>
    <row r="72" spans="9:29" x14ac:dyDescent="0.25">
      <c r="I72" s="11" t="s">
        <v>12037</v>
      </c>
      <c r="T72" s="11" t="s">
        <v>12097</v>
      </c>
      <c r="U72" s="24">
        <v>44922</v>
      </c>
      <c r="Y72"/>
      <c r="Z72"/>
      <c r="AB72" s="11" t="s">
        <v>12036</v>
      </c>
      <c r="AC72" s="24">
        <v>374166</v>
      </c>
    </row>
    <row r="73" spans="9:29" x14ac:dyDescent="0.25">
      <c r="I73" s="11" t="s">
        <v>12038</v>
      </c>
      <c r="T73" s="11" t="s">
        <v>12098</v>
      </c>
      <c r="U73" s="24">
        <v>21341</v>
      </c>
      <c r="Y73"/>
      <c r="Z73"/>
      <c r="AB73" s="11" t="s">
        <v>12037</v>
      </c>
      <c r="AC73" s="24">
        <v>338167</v>
      </c>
    </row>
    <row r="74" spans="9:29" x14ac:dyDescent="0.25">
      <c r="I74" s="11" t="s">
        <v>12039</v>
      </c>
      <c r="T74" s="11" t="s">
        <v>12099</v>
      </c>
      <c r="U74" s="24">
        <v>36657</v>
      </c>
      <c r="Y74"/>
      <c r="Z74"/>
      <c r="AB74" s="11" t="s">
        <v>12038</v>
      </c>
      <c r="AC74" s="24">
        <v>423411</v>
      </c>
    </row>
    <row r="75" spans="9:29" x14ac:dyDescent="0.25">
      <c r="I75" s="11" t="s">
        <v>12040</v>
      </c>
      <c r="T75" s="11" t="s">
        <v>12100</v>
      </c>
      <c r="U75" s="24">
        <v>38795</v>
      </c>
      <c r="Y75"/>
      <c r="Z75"/>
      <c r="AB75" s="11" t="s">
        <v>12039</v>
      </c>
      <c r="AC75" s="24">
        <v>311654</v>
      </c>
    </row>
    <row r="76" spans="9:29" x14ac:dyDescent="0.25">
      <c r="I76" s="11" t="s">
        <v>12041</v>
      </c>
      <c r="T76" s="11" t="s">
        <v>12101</v>
      </c>
      <c r="U76" s="24">
        <v>40297</v>
      </c>
      <c r="Y76"/>
      <c r="Z76"/>
      <c r="AB76" s="11" t="s">
        <v>12040</v>
      </c>
      <c r="AC76" s="24">
        <v>302685</v>
      </c>
    </row>
    <row r="77" spans="9:29" x14ac:dyDescent="0.25">
      <c r="I77" s="11" t="s">
        <v>12042</v>
      </c>
      <c r="T77" s="11" t="s">
        <v>12536</v>
      </c>
      <c r="U77" s="24">
        <v>42404</v>
      </c>
      <c r="Y77"/>
      <c r="Z77"/>
      <c r="AB77" s="11" t="s">
        <v>12041</v>
      </c>
      <c r="AC77" s="24">
        <v>386404</v>
      </c>
    </row>
    <row r="78" spans="9:29" x14ac:dyDescent="0.25">
      <c r="T78" s="11" t="s">
        <v>12801</v>
      </c>
      <c r="U78" s="24">
        <v>16091</v>
      </c>
      <c r="AB78"/>
      <c r="AC78"/>
    </row>
    <row r="79" spans="9:29" x14ac:dyDescent="0.25">
      <c r="T79" s="11" t="s">
        <v>12102</v>
      </c>
      <c r="U79" s="24">
        <v>30282</v>
      </c>
      <c r="AB79"/>
      <c r="AC79"/>
    </row>
    <row r="80" spans="9:29" x14ac:dyDescent="0.25">
      <c r="T80" s="11" t="s">
        <v>12802</v>
      </c>
      <c r="U80" s="24">
        <v>21280</v>
      </c>
      <c r="AB80"/>
      <c r="AC80"/>
    </row>
    <row r="81" spans="20:29" x14ac:dyDescent="0.25">
      <c r="T81" s="11" t="s">
        <v>12537</v>
      </c>
      <c r="U81" s="24">
        <v>42179</v>
      </c>
      <c r="AB81"/>
      <c r="AC81"/>
    </row>
    <row r="82" spans="20:29" x14ac:dyDescent="0.25">
      <c r="T82" s="11" t="s">
        <v>12723</v>
      </c>
      <c r="U82" s="24">
        <v>36592</v>
      </c>
      <c r="AB82"/>
      <c r="AC82"/>
    </row>
    <row r="83" spans="20:29" x14ac:dyDescent="0.25">
      <c r="T83" s="11" t="s">
        <v>12103</v>
      </c>
      <c r="U83" s="24">
        <v>15146</v>
      </c>
      <c r="AB83"/>
      <c r="AC83"/>
    </row>
    <row r="84" spans="20:29" x14ac:dyDescent="0.25">
      <c r="T84" s="11" t="s">
        <v>12104</v>
      </c>
      <c r="U84" s="24">
        <v>27477</v>
      </c>
      <c r="AB84"/>
      <c r="AC84"/>
    </row>
    <row r="85" spans="20:29" x14ac:dyDescent="0.25">
      <c r="T85" s="11" t="s">
        <v>12105</v>
      </c>
      <c r="U85" s="24">
        <v>28275</v>
      </c>
      <c r="AB85"/>
      <c r="AC85"/>
    </row>
    <row r="86" spans="20:29" x14ac:dyDescent="0.25">
      <c r="T86" s="11" t="s">
        <v>12538</v>
      </c>
      <c r="U86" s="24">
        <v>32867</v>
      </c>
      <c r="AB86"/>
      <c r="AC86"/>
    </row>
    <row r="87" spans="20:29" x14ac:dyDescent="0.25">
      <c r="T87" s="11" t="s">
        <v>12106</v>
      </c>
      <c r="U87" s="24">
        <v>13330</v>
      </c>
      <c r="AB87"/>
      <c r="AC87"/>
    </row>
    <row r="88" spans="20:29" x14ac:dyDescent="0.25">
      <c r="T88" s="11" t="s">
        <v>12539</v>
      </c>
      <c r="U88" s="24">
        <v>46310</v>
      </c>
      <c r="AB88"/>
      <c r="AC88"/>
    </row>
    <row r="89" spans="20:29" x14ac:dyDescent="0.25">
      <c r="T89" s="11" t="s">
        <v>12107</v>
      </c>
      <c r="U89" s="24">
        <v>31027</v>
      </c>
      <c r="AB89"/>
      <c r="AC89"/>
    </row>
    <row r="90" spans="20:29" x14ac:dyDescent="0.25">
      <c r="T90" s="11" t="s">
        <v>12540</v>
      </c>
      <c r="U90" s="24">
        <v>26366</v>
      </c>
      <c r="AB90"/>
      <c r="AC90"/>
    </row>
    <row r="91" spans="20:29" x14ac:dyDescent="0.25">
      <c r="T91" s="11" t="s">
        <v>12108</v>
      </c>
      <c r="U91" s="24">
        <v>37757</v>
      </c>
      <c r="AB91"/>
      <c r="AC91"/>
    </row>
    <row r="92" spans="20:29" x14ac:dyDescent="0.25">
      <c r="T92" s="11" t="s">
        <v>12109</v>
      </c>
      <c r="U92" s="24">
        <v>23242</v>
      </c>
      <c r="AB92"/>
      <c r="AC92"/>
    </row>
    <row r="93" spans="20:29" x14ac:dyDescent="0.25">
      <c r="T93" s="11" t="s">
        <v>12110</v>
      </c>
      <c r="U93" s="24">
        <v>23588</v>
      </c>
      <c r="AB93"/>
      <c r="AC93"/>
    </row>
    <row r="94" spans="20:29" x14ac:dyDescent="0.25">
      <c r="T94" s="11" t="s">
        <v>12803</v>
      </c>
      <c r="U94" s="24">
        <v>22769</v>
      </c>
      <c r="AB94"/>
      <c r="AC94"/>
    </row>
    <row r="95" spans="20:29" x14ac:dyDescent="0.25">
      <c r="T95" s="11" t="s">
        <v>12111</v>
      </c>
      <c r="U95" s="24">
        <v>24677</v>
      </c>
      <c r="AB95"/>
      <c r="AC95"/>
    </row>
    <row r="96" spans="20:29" x14ac:dyDescent="0.25">
      <c r="T96" s="11" t="s">
        <v>12541</v>
      </c>
      <c r="U96" s="24">
        <v>37026</v>
      </c>
      <c r="AB96"/>
      <c r="AC96"/>
    </row>
    <row r="97" spans="20:29" x14ac:dyDescent="0.25">
      <c r="T97" s="11" t="s">
        <v>12112</v>
      </c>
      <c r="U97" s="24">
        <v>54284</v>
      </c>
      <c r="AB97"/>
      <c r="AC97"/>
    </row>
    <row r="98" spans="20:29" x14ac:dyDescent="0.25">
      <c r="T98" s="11" t="s">
        <v>12113</v>
      </c>
      <c r="U98" s="24">
        <v>21952</v>
      </c>
      <c r="AB98"/>
      <c r="AC98"/>
    </row>
    <row r="99" spans="20:29" x14ac:dyDescent="0.25">
      <c r="T99" s="11" t="s">
        <v>12114</v>
      </c>
      <c r="U99" s="24">
        <v>39504</v>
      </c>
      <c r="AB99"/>
      <c r="AC99"/>
    </row>
    <row r="100" spans="20:29" x14ac:dyDescent="0.25">
      <c r="T100" s="11" t="s">
        <v>12542</v>
      </c>
      <c r="U100" s="24">
        <v>29945</v>
      </c>
      <c r="AB100"/>
      <c r="AC100"/>
    </row>
    <row r="101" spans="20:29" x14ac:dyDescent="0.25">
      <c r="T101" s="11" t="s">
        <v>12543</v>
      </c>
      <c r="U101" s="24">
        <v>27230</v>
      </c>
      <c r="AB101"/>
      <c r="AC101"/>
    </row>
    <row r="102" spans="20:29" x14ac:dyDescent="0.25">
      <c r="T102" s="11" t="s">
        <v>12115</v>
      </c>
      <c r="U102" s="24">
        <v>51679</v>
      </c>
      <c r="AB102"/>
      <c r="AC102"/>
    </row>
    <row r="103" spans="20:29" x14ac:dyDescent="0.25">
      <c r="T103" s="11" t="s">
        <v>12116</v>
      </c>
      <c r="U103" s="24">
        <v>39227</v>
      </c>
      <c r="AB103"/>
      <c r="AC103"/>
    </row>
    <row r="104" spans="20:29" x14ac:dyDescent="0.25">
      <c r="T104" s="11" t="s">
        <v>12544</v>
      </c>
      <c r="U104" s="24">
        <v>29181</v>
      </c>
      <c r="AB104"/>
      <c r="AC104"/>
    </row>
    <row r="105" spans="20:29" x14ac:dyDescent="0.25">
      <c r="T105" s="11" t="s">
        <v>12117</v>
      </c>
      <c r="U105" s="24">
        <v>66242</v>
      </c>
      <c r="AB105"/>
      <c r="AC105"/>
    </row>
    <row r="106" spans="20:29" x14ac:dyDescent="0.25">
      <c r="T106" s="11" t="s">
        <v>12118</v>
      </c>
      <c r="U106" s="24">
        <v>28745</v>
      </c>
      <c r="AB106"/>
      <c r="AC106"/>
    </row>
    <row r="107" spans="20:29" x14ac:dyDescent="0.25">
      <c r="T107" s="11" t="s">
        <v>12119</v>
      </c>
      <c r="U107" s="24">
        <v>44775</v>
      </c>
      <c r="AB107"/>
      <c r="AC107"/>
    </row>
    <row r="108" spans="20:29" x14ac:dyDescent="0.25">
      <c r="T108" s="11" t="s">
        <v>12120</v>
      </c>
      <c r="U108" s="24">
        <v>24288</v>
      </c>
      <c r="AB108"/>
      <c r="AC108"/>
    </row>
    <row r="109" spans="20:29" x14ac:dyDescent="0.25">
      <c r="T109" s="11" t="s">
        <v>12843</v>
      </c>
      <c r="U109" s="24">
        <v>28883</v>
      </c>
      <c r="AB109"/>
      <c r="AC109"/>
    </row>
    <row r="110" spans="20:29" x14ac:dyDescent="0.25">
      <c r="T110" s="11" t="s">
        <v>12724</v>
      </c>
      <c r="U110" s="24">
        <v>29037</v>
      </c>
      <c r="AB110"/>
      <c r="AC110"/>
    </row>
    <row r="111" spans="20:29" x14ac:dyDescent="0.25">
      <c r="T111" s="11" t="s">
        <v>12121</v>
      </c>
      <c r="U111" s="24">
        <v>62305</v>
      </c>
      <c r="AB111"/>
      <c r="AC111"/>
    </row>
    <row r="112" spans="20:29" x14ac:dyDescent="0.25">
      <c r="T112" s="11" t="s">
        <v>12122</v>
      </c>
      <c r="U112" s="24">
        <v>33768</v>
      </c>
      <c r="AB112"/>
      <c r="AC112"/>
    </row>
    <row r="113" spans="20:29" x14ac:dyDescent="0.25">
      <c r="T113" s="11" t="s">
        <v>12725</v>
      </c>
      <c r="U113" s="24">
        <v>26340</v>
      </c>
      <c r="AB113"/>
      <c r="AC113"/>
    </row>
    <row r="114" spans="20:29" x14ac:dyDescent="0.25">
      <c r="T114" s="11" t="s">
        <v>12545</v>
      </c>
      <c r="U114" s="24">
        <v>30280</v>
      </c>
      <c r="AB114"/>
      <c r="AC114"/>
    </row>
    <row r="115" spans="20:29" x14ac:dyDescent="0.25">
      <c r="T115" s="11" t="s">
        <v>12123</v>
      </c>
      <c r="U115" s="24">
        <v>29441</v>
      </c>
      <c r="AB115"/>
      <c r="AC115"/>
    </row>
    <row r="116" spans="20:29" x14ac:dyDescent="0.25">
      <c r="T116" s="11" t="s">
        <v>12124</v>
      </c>
      <c r="U116" s="24">
        <v>50647</v>
      </c>
      <c r="AB116"/>
      <c r="AC116"/>
    </row>
    <row r="117" spans="20:29" x14ac:dyDescent="0.25">
      <c r="T117" s="11" t="s">
        <v>12125</v>
      </c>
      <c r="U117" s="24">
        <v>51305</v>
      </c>
      <c r="AB117"/>
      <c r="AC117"/>
    </row>
    <row r="118" spans="20:29" x14ac:dyDescent="0.25">
      <c r="T118" s="11" t="s">
        <v>12126</v>
      </c>
      <c r="U118" s="24">
        <v>28884</v>
      </c>
      <c r="AB118"/>
      <c r="AC118"/>
    </row>
    <row r="119" spans="20:29" x14ac:dyDescent="0.25">
      <c r="T119" s="11" t="s">
        <v>12546</v>
      </c>
      <c r="U119" s="24">
        <v>37851</v>
      </c>
      <c r="AB119"/>
      <c r="AC119"/>
    </row>
    <row r="120" spans="20:29" x14ac:dyDescent="0.25">
      <c r="T120" s="11" t="s">
        <v>12127</v>
      </c>
      <c r="U120" s="24">
        <v>49494</v>
      </c>
      <c r="AB120"/>
      <c r="AC120"/>
    </row>
    <row r="121" spans="20:29" x14ac:dyDescent="0.25">
      <c r="T121" s="11" t="s">
        <v>12547</v>
      </c>
      <c r="U121" s="24">
        <v>41510</v>
      </c>
      <c r="AB121"/>
      <c r="AC121"/>
    </row>
    <row r="122" spans="20:29" x14ac:dyDescent="0.25">
      <c r="T122" s="11" t="s">
        <v>12128</v>
      </c>
      <c r="U122" s="24">
        <v>39082</v>
      </c>
      <c r="AB122"/>
      <c r="AC122"/>
    </row>
    <row r="123" spans="20:29" x14ac:dyDescent="0.25">
      <c r="T123" s="11" t="s">
        <v>12548</v>
      </c>
      <c r="U123" s="24">
        <v>35779</v>
      </c>
      <c r="AB123"/>
      <c r="AC123"/>
    </row>
    <row r="124" spans="20:29" x14ac:dyDescent="0.25">
      <c r="T124" s="11" t="s">
        <v>12129</v>
      </c>
      <c r="U124" s="24">
        <v>21290</v>
      </c>
      <c r="AB124"/>
      <c r="AC124"/>
    </row>
    <row r="125" spans="20:29" x14ac:dyDescent="0.25">
      <c r="T125" s="11" t="s">
        <v>12130</v>
      </c>
      <c r="U125" s="24">
        <v>39249</v>
      </c>
      <c r="AB125"/>
      <c r="AC125"/>
    </row>
    <row r="126" spans="20:29" x14ac:dyDescent="0.25">
      <c r="T126" s="11" t="s">
        <v>12131</v>
      </c>
      <c r="U126" s="24">
        <v>29513</v>
      </c>
      <c r="AB126"/>
      <c r="AC126"/>
    </row>
    <row r="127" spans="20:29" x14ac:dyDescent="0.25">
      <c r="T127" s="11" t="s">
        <v>12132</v>
      </c>
      <c r="U127" s="24">
        <v>32911</v>
      </c>
      <c r="AB127"/>
      <c r="AC127"/>
    </row>
    <row r="128" spans="20:29" x14ac:dyDescent="0.25">
      <c r="T128" s="11" t="s">
        <v>12133</v>
      </c>
      <c r="U128" s="24">
        <v>35127</v>
      </c>
      <c r="AB128"/>
      <c r="AC128"/>
    </row>
    <row r="129" spans="20:29" x14ac:dyDescent="0.25">
      <c r="T129" s="11" t="s">
        <v>12549</v>
      </c>
      <c r="U129" s="24">
        <v>22350</v>
      </c>
      <c r="AB129"/>
      <c r="AC129"/>
    </row>
    <row r="130" spans="20:29" x14ac:dyDescent="0.25">
      <c r="T130" s="11" t="s">
        <v>12726</v>
      </c>
      <c r="U130" s="24">
        <v>32255</v>
      </c>
      <c r="AB130"/>
      <c r="AC130"/>
    </row>
    <row r="131" spans="20:29" x14ac:dyDescent="0.25">
      <c r="T131" s="11" t="s">
        <v>12550</v>
      </c>
      <c r="U131" s="24">
        <v>38241</v>
      </c>
      <c r="AB131"/>
      <c r="AC131"/>
    </row>
    <row r="132" spans="20:29" x14ac:dyDescent="0.25">
      <c r="T132" s="11" t="s">
        <v>12134</v>
      </c>
      <c r="U132" s="24">
        <v>37277</v>
      </c>
      <c r="AB132"/>
      <c r="AC132"/>
    </row>
    <row r="133" spans="20:29" x14ac:dyDescent="0.25">
      <c r="T133" s="11" t="s">
        <v>12135</v>
      </c>
      <c r="U133" s="24">
        <v>29562</v>
      </c>
      <c r="AB133"/>
      <c r="AC133"/>
    </row>
    <row r="134" spans="20:29" x14ac:dyDescent="0.25">
      <c r="T134" s="11" t="s">
        <v>12551</v>
      </c>
      <c r="U134" s="24">
        <v>33258</v>
      </c>
      <c r="AB134"/>
      <c r="AC134"/>
    </row>
    <row r="135" spans="20:29" x14ac:dyDescent="0.25">
      <c r="T135" s="11" t="s">
        <v>12552</v>
      </c>
      <c r="U135" s="24">
        <v>12355</v>
      </c>
      <c r="AB135"/>
      <c r="AC135"/>
    </row>
    <row r="136" spans="20:29" x14ac:dyDescent="0.25">
      <c r="T136" s="11" t="s">
        <v>12553</v>
      </c>
      <c r="U136" s="24">
        <v>21287</v>
      </c>
      <c r="AB136"/>
      <c r="AC136"/>
    </row>
    <row r="137" spans="20:29" x14ac:dyDescent="0.25">
      <c r="T137" s="11" t="s">
        <v>12136</v>
      </c>
      <c r="U137" s="24">
        <v>14348</v>
      </c>
      <c r="AB137"/>
      <c r="AC137"/>
    </row>
    <row r="138" spans="20:29" x14ac:dyDescent="0.25">
      <c r="T138" s="11" t="s">
        <v>12554</v>
      </c>
      <c r="U138" s="24">
        <v>42410</v>
      </c>
      <c r="AB138"/>
      <c r="AC138"/>
    </row>
    <row r="139" spans="20:29" x14ac:dyDescent="0.25">
      <c r="T139" s="11" t="s">
        <v>12727</v>
      </c>
      <c r="U139" s="24">
        <v>47308</v>
      </c>
      <c r="AB139"/>
      <c r="AC139"/>
    </row>
    <row r="140" spans="20:29" x14ac:dyDescent="0.25">
      <c r="T140" s="11" t="s">
        <v>12137</v>
      </c>
      <c r="U140" s="24">
        <v>48718</v>
      </c>
      <c r="AB140"/>
      <c r="AC140"/>
    </row>
    <row r="141" spans="20:29" x14ac:dyDescent="0.25">
      <c r="T141" s="11" t="s">
        <v>12138</v>
      </c>
      <c r="U141" s="24">
        <v>39161</v>
      </c>
      <c r="AB141"/>
      <c r="AC141"/>
    </row>
    <row r="142" spans="20:29" x14ac:dyDescent="0.25">
      <c r="T142" s="11" t="s">
        <v>12139</v>
      </c>
      <c r="U142" s="24">
        <v>31554</v>
      </c>
      <c r="AB142"/>
      <c r="AC142"/>
    </row>
    <row r="143" spans="20:29" x14ac:dyDescent="0.25">
      <c r="T143" s="11" t="s">
        <v>12555</v>
      </c>
      <c r="U143" s="24">
        <v>28489</v>
      </c>
      <c r="AB143"/>
      <c r="AC143"/>
    </row>
    <row r="144" spans="20:29" x14ac:dyDescent="0.25">
      <c r="T144" s="11" t="s">
        <v>12140</v>
      </c>
      <c r="U144" s="24">
        <v>14165</v>
      </c>
      <c r="AB144"/>
      <c r="AC144"/>
    </row>
    <row r="145" spans="20:29" x14ac:dyDescent="0.25">
      <c r="T145" s="11" t="s">
        <v>12141</v>
      </c>
      <c r="U145" s="24">
        <v>22512</v>
      </c>
      <c r="AB145"/>
      <c r="AC145"/>
    </row>
    <row r="146" spans="20:29" x14ac:dyDescent="0.25">
      <c r="T146" s="11" t="s">
        <v>12142</v>
      </c>
      <c r="U146" s="24">
        <v>29743</v>
      </c>
      <c r="AB146"/>
      <c r="AC146"/>
    </row>
    <row r="147" spans="20:29" x14ac:dyDescent="0.25">
      <c r="T147" s="11" t="s">
        <v>12728</v>
      </c>
      <c r="U147" s="24">
        <v>29061</v>
      </c>
      <c r="AB147"/>
      <c r="AC147"/>
    </row>
    <row r="148" spans="20:29" x14ac:dyDescent="0.25">
      <c r="T148" s="11" t="s">
        <v>12804</v>
      </c>
      <c r="U148" s="24">
        <v>19914</v>
      </c>
      <c r="AB148"/>
      <c r="AC148"/>
    </row>
    <row r="149" spans="20:29" x14ac:dyDescent="0.25">
      <c r="T149" s="11" t="s">
        <v>12143</v>
      </c>
      <c r="U149" s="24">
        <v>30448</v>
      </c>
      <c r="AB149"/>
      <c r="AC149"/>
    </row>
    <row r="150" spans="20:29" x14ac:dyDescent="0.25">
      <c r="T150" s="11" t="s">
        <v>12556</v>
      </c>
      <c r="U150" s="24">
        <v>28723</v>
      </c>
      <c r="AB150"/>
      <c r="AC150"/>
    </row>
    <row r="151" spans="20:29" x14ac:dyDescent="0.25">
      <c r="T151" s="11" t="s">
        <v>12729</v>
      </c>
      <c r="U151" s="24">
        <v>31113</v>
      </c>
      <c r="AB151"/>
      <c r="AC151"/>
    </row>
    <row r="152" spans="20:29" x14ac:dyDescent="0.25">
      <c r="T152" s="11" t="s">
        <v>12144</v>
      </c>
      <c r="U152" s="24">
        <v>22311</v>
      </c>
      <c r="AB152"/>
      <c r="AC152"/>
    </row>
    <row r="153" spans="20:29" x14ac:dyDescent="0.25">
      <c r="T153" s="11" t="s">
        <v>12145</v>
      </c>
      <c r="U153" s="24">
        <v>17297</v>
      </c>
      <c r="AB153"/>
      <c r="AC153"/>
    </row>
    <row r="154" spans="20:29" x14ac:dyDescent="0.25">
      <c r="T154" s="11" t="s">
        <v>12805</v>
      </c>
      <c r="U154" s="24">
        <v>24820</v>
      </c>
      <c r="AB154"/>
      <c r="AC154"/>
    </row>
    <row r="155" spans="20:29" x14ac:dyDescent="0.25">
      <c r="T155" s="11" t="s">
        <v>12146</v>
      </c>
      <c r="U155" s="24">
        <v>39547</v>
      </c>
      <c r="AB155"/>
      <c r="AC155"/>
    </row>
    <row r="156" spans="20:29" x14ac:dyDescent="0.25">
      <c r="T156" s="11" t="s">
        <v>12730</v>
      </c>
      <c r="U156" s="24">
        <v>23887</v>
      </c>
      <c r="AB156"/>
      <c r="AC156"/>
    </row>
    <row r="157" spans="20:29" x14ac:dyDescent="0.25">
      <c r="T157" s="11" t="s">
        <v>12147</v>
      </c>
      <c r="U157" s="24">
        <v>35554</v>
      </c>
      <c r="AB157"/>
      <c r="AC157"/>
    </row>
    <row r="158" spans="20:29" x14ac:dyDescent="0.25">
      <c r="T158" s="11" t="s">
        <v>12148</v>
      </c>
      <c r="U158" s="24">
        <v>36712</v>
      </c>
      <c r="AB158"/>
      <c r="AC158"/>
    </row>
    <row r="159" spans="20:29" x14ac:dyDescent="0.25">
      <c r="T159" s="11" t="s">
        <v>12149</v>
      </c>
      <c r="U159" s="24">
        <v>40032</v>
      </c>
      <c r="AB159"/>
      <c r="AC159"/>
    </row>
    <row r="160" spans="20:29" x14ac:dyDescent="0.25">
      <c r="T160" s="11" t="s">
        <v>12150</v>
      </c>
      <c r="U160" s="24">
        <v>48711</v>
      </c>
      <c r="AB160"/>
      <c r="AC160"/>
    </row>
    <row r="161" spans="20:29" x14ac:dyDescent="0.25">
      <c r="T161" s="11" t="s">
        <v>12151</v>
      </c>
      <c r="U161" s="24">
        <v>38212</v>
      </c>
      <c r="AB161"/>
      <c r="AC161"/>
    </row>
    <row r="162" spans="20:29" x14ac:dyDescent="0.25">
      <c r="T162" s="11" t="s">
        <v>12152</v>
      </c>
      <c r="U162" s="24">
        <v>42321</v>
      </c>
      <c r="AB162"/>
      <c r="AC162"/>
    </row>
    <row r="163" spans="20:29" x14ac:dyDescent="0.25">
      <c r="T163" s="11" t="s">
        <v>12557</v>
      </c>
      <c r="U163" s="24">
        <v>17069</v>
      </c>
      <c r="AB163"/>
      <c r="AC163"/>
    </row>
    <row r="164" spans="20:29" x14ac:dyDescent="0.25">
      <c r="T164" s="11" t="s">
        <v>12153</v>
      </c>
      <c r="U164" s="24">
        <v>42659</v>
      </c>
      <c r="AB164"/>
      <c r="AC164"/>
    </row>
    <row r="165" spans="20:29" x14ac:dyDescent="0.25">
      <c r="T165" s="11" t="s">
        <v>12154</v>
      </c>
      <c r="U165" s="24">
        <v>24160</v>
      </c>
      <c r="AB165"/>
      <c r="AC165"/>
    </row>
    <row r="166" spans="20:29" x14ac:dyDescent="0.25">
      <c r="T166" s="11" t="s">
        <v>12558</v>
      </c>
      <c r="U166" s="24">
        <v>40859</v>
      </c>
      <c r="AB166"/>
      <c r="AC166"/>
    </row>
    <row r="167" spans="20:29" x14ac:dyDescent="0.25">
      <c r="T167" s="11" t="s">
        <v>12731</v>
      </c>
      <c r="U167" s="24">
        <v>61062</v>
      </c>
      <c r="AB167"/>
      <c r="AC167"/>
    </row>
    <row r="168" spans="20:29" x14ac:dyDescent="0.25">
      <c r="T168" s="11" t="s">
        <v>12155</v>
      </c>
      <c r="U168" s="24">
        <v>52282</v>
      </c>
      <c r="AB168"/>
      <c r="AC168"/>
    </row>
    <row r="169" spans="20:29" x14ac:dyDescent="0.25">
      <c r="T169" s="11" t="s">
        <v>12156</v>
      </c>
      <c r="U169" s="24">
        <v>30328</v>
      </c>
      <c r="AB169"/>
      <c r="AC169"/>
    </row>
    <row r="170" spans="20:29" x14ac:dyDescent="0.25">
      <c r="T170" s="11" t="s">
        <v>12559</v>
      </c>
      <c r="U170" s="24">
        <v>20563</v>
      </c>
      <c r="AB170"/>
      <c r="AC170"/>
    </row>
    <row r="171" spans="20:29" x14ac:dyDescent="0.25">
      <c r="T171" s="11" t="s">
        <v>12560</v>
      </c>
      <c r="U171" s="24">
        <v>45672</v>
      </c>
      <c r="AB171"/>
      <c r="AC171"/>
    </row>
    <row r="172" spans="20:29" x14ac:dyDescent="0.25">
      <c r="T172" s="11" t="s">
        <v>12157</v>
      </c>
      <c r="U172" s="24">
        <v>54187</v>
      </c>
      <c r="AB172"/>
      <c r="AC172"/>
    </row>
    <row r="173" spans="20:29" x14ac:dyDescent="0.25">
      <c r="T173" s="11" t="s">
        <v>12561</v>
      </c>
      <c r="U173" s="24">
        <v>23326</v>
      </c>
      <c r="AB173"/>
      <c r="AC173"/>
    </row>
    <row r="174" spans="20:29" x14ac:dyDescent="0.25">
      <c r="T174" s="11" t="s">
        <v>12158</v>
      </c>
      <c r="U174" s="24">
        <v>45581</v>
      </c>
      <c r="AB174"/>
      <c r="AC174"/>
    </row>
    <row r="175" spans="20:29" x14ac:dyDescent="0.25">
      <c r="T175" s="11" t="s">
        <v>12159</v>
      </c>
      <c r="U175" s="24">
        <v>65506</v>
      </c>
      <c r="AB175"/>
      <c r="AC175"/>
    </row>
    <row r="176" spans="20:29" x14ac:dyDescent="0.25">
      <c r="T176" s="11" t="s">
        <v>12160</v>
      </c>
      <c r="U176" s="24">
        <v>8517</v>
      </c>
      <c r="AB176"/>
      <c r="AC176"/>
    </row>
    <row r="177" spans="20:29" x14ac:dyDescent="0.25">
      <c r="T177" s="11" t="s">
        <v>12562</v>
      </c>
      <c r="U177" s="24">
        <v>27398</v>
      </c>
      <c r="AB177"/>
      <c r="AC177"/>
    </row>
    <row r="178" spans="20:29" x14ac:dyDescent="0.25">
      <c r="T178" s="11" t="s">
        <v>12161</v>
      </c>
      <c r="U178" s="24">
        <v>69689</v>
      </c>
      <c r="AB178"/>
      <c r="AC178"/>
    </row>
    <row r="179" spans="20:29" x14ac:dyDescent="0.25">
      <c r="T179" s="11" t="s">
        <v>12563</v>
      </c>
      <c r="U179" s="24">
        <v>43360</v>
      </c>
      <c r="AB179"/>
      <c r="AC179"/>
    </row>
    <row r="180" spans="20:29" x14ac:dyDescent="0.25">
      <c r="T180" s="11" t="s">
        <v>12162</v>
      </c>
      <c r="U180" s="24">
        <v>45735</v>
      </c>
      <c r="AB180"/>
      <c r="AC180"/>
    </row>
    <row r="181" spans="20:29" x14ac:dyDescent="0.25">
      <c r="T181" s="11" t="s">
        <v>12564</v>
      </c>
      <c r="U181" s="24">
        <v>36252</v>
      </c>
      <c r="AB181"/>
      <c r="AC181"/>
    </row>
    <row r="182" spans="20:29" x14ac:dyDescent="0.25">
      <c r="T182" s="11" t="s">
        <v>12565</v>
      </c>
      <c r="U182" s="24">
        <v>26529</v>
      </c>
      <c r="AB182"/>
      <c r="AC182"/>
    </row>
    <row r="183" spans="20:29" x14ac:dyDescent="0.25">
      <c r="T183" s="11" t="s">
        <v>12163</v>
      </c>
      <c r="U183" s="24">
        <v>56178</v>
      </c>
      <c r="AB183"/>
      <c r="AC183"/>
    </row>
    <row r="184" spans="20:29" x14ac:dyDescent="0.25">
      <c r="T184" s="11" t="s">
        <v>12164</v>
      </c>
      <c r="U184" s="24">
        <v>48531</v>
      </c>
      <c r="AB184"/>
      <c r="AC184"/>
    </row>
    <row r="185" spans="20:29" x14ac:dyDescent="0.25">
      <c r="T185" s="11" t="s">
        <v>12566</v>
      </c>
      <c r="U185" s="24">
        <v>19955</v>
      </c>
      <c r="AB185"/>
      <c r="AC185"/>
    </row>
    <row r="186" spans="20:29" x14ac:dyDescent="0.25">
      <c r="T186" s="11" t="s">
        <v>12567</v>
      </c>
      <c r="U186" s="24">
        <v>33088</v>
      </c>
      <c r="AB186"/>
      <c r="AC186"/>
    </row>
    <row r="187" spans="20:29" x14ac:dyDescent="0.25">
      <c r="T187" s="11" t="s">
        <v>12568</v>
      </c>
      <c r="U187" s="24">
        <v>25006</v>
      </c>
      <c r="AB187"/>
      <c r="AC187"/>
    </row>
    <row r="188" spans="20:29" x14ac:dyDescent="0.25">
      <c r="T188" s="11" t="s">
        <v>12165</v>
      </c>
      <c r="U188" s="24">
        <v>25210</v>
      </c>
      <c r="AB188"/>
      <c r="AC188"/>
    </row>
    <row r="189" spans="20:29" x14ac:dyDescent="0.25">
      <c r="T189" s="11" t="s">
        <v>12166</v>
      </c>
      <c r="U189" s="24">
        <v>34360</v>
      </c>
      <c r="AB189"/>
      <c r="AC189"/>
    </row>
    <row r="190" spans="20:29" x14ac:dyDescent="0.25">
      <c r="T190" s="11" t="s">
        <v>12167</v>
      </c>
      <c r="U190" s="24">
        <v>49787</v>
      </c>
      <c r="AB190"/>
      <c r="AC190"/>
    </row>
    <row r="191" spans="20:29" x14ac:dyDescent="0.25">
      <c r="T191" s="11" t="s">
        <v>12569</v>
      </c>
      <c r="U191" s="24">
        <v>37375</v>
      </c>
      <c r="AB191"/>
      <c r="AC191"/>
    </row>
    <row r="192" spans="20:29" x14ac:dyDescent="0.25">
      <c r="T192" s="11" t="s">
        <v>12844</v>
      </c>
      <c r="U192" s="24">
        <v>15864</v>
      </c>
      <c r="AB192"/>
      <c r="AC192"/>
    </row>
    <row r="193" spans="20:29" x14ac:dyDescent="0.25">
      <c r="T193" s="11" t="s">
        <v>12570</v>
      </c>
      <c r="U193" s="24">
        <v>26469</v>
      </c>
      <c r="AB193"/>
      <c r="AC193"/>
    </row>
    <row r="194" spans="20:29" x14ac:dyDescent="0.25">
      <c r="T194" s="11" t="s">
        <v>12168</v>
      </c>
      <c r="U194" s="24">
        <v>32782</v>
      </c>
      <c r="AB194"/>
      <c r="AC194"/>
    </row>
    <row r="195" spans="20:29" x14ac:dyDescent="0.25">
      <c r="T195" s="11" t="s">
        <v>12571</v>
      </c>
      <c r="U195" s="24">
        <v>21731</v>
      </c>
      <c r="AB195"/>
      <c r="AC195"/>
    </row>
    <row r="196" spans="20:29" x14ac:dyDescent="0.25">
      <c r="T196" s="11" t="s">
        <v>12732</v>
      </c>
      <c r="U196" s="24">
        <v>17375</v>
      </c>
      <c r="AB196"/>
      <c r="AC196"/>
    </row>
    <row r="197" spans="20:29" x14ac:dyDescent="0.25">
      <c r="T197" s="11" t="s">
        <v>12169</v>
      </c>
      <c r="U197" s="24">
        <v>52692</v>
      </c>
      <c r="AB197"/>
      <c r="AC197"/>
    </row>
    <row r="198" spans="20:29" x14ac:dyDescent="0.25">
      <c r="T198" s="11" t="s">
        <v>12170</v>
      </c>
      <c r="U198" s="24">
        <v>20715</v>
      </c>
      <c r="AB198"/>
      <c r="AC198"/>
    </row>
    <row r="199" spans="20:29" x14ac:dyDescent="0.25">
      <c r="T199" s="11" t="s">
        <v>12572</v>
      </c>
      <c r="U199" s="24">
        <v>59575</v>
      </c>
      <c r="AB199"/>
      <c r="AC199"/>
    </row>
    <row r="200" spans="20:29" x14ac:dyDescent="0.25">
      <c r="T200" s="11" t="s">
        <v>12573</v>
      </c>
      <c r="U200" s="24">
        <v>26286</v>
      </c>
      <c r="AB200"/>
      <c r="AC200"/>
    </row>
    <row r="201" spans="20:29" x14ac:dyDescent="0.25">
      <c r="T201" s="11" t="s">
        <v>12171</v>
      </c>
      <c r="U201" s="24">
        <v>33947</v>
      </c>
      <c r="AB201"/>
      <c r="AC201"/>
    </row>
    <row r="202" spans="20:29" x14ac:dyDescent="0.25">
      <c r="T202" s="11" t="s">
        <v>12574</v>
      </c>
      <c r="U202" s="24">
        <v>27966</v>
      </c>
      <c r="AB202"/>
      <c r="AC202"/>
    </row>
    <row r="203" spans="20:29" x14ac:dyDescent="0.25">
      <c r="T203" s="11" t="s">
        <v>12172</v>
      </c>
      <c r="U203" s="24">
        <v>25167</v>
      </c>
      <c r="AB203"/>
      <c r="AC203"/>
    </row>
    <row r="204" spans="20:29" x14ac:dyDescent="0.25">
      <c r="T204" s="11" t="s">
        <v>12575</v>
      </c>
      <c r="U204" s="24">
        <v>14765</v>
      </c>
      <c r="AB204"/>
      <c r="AC204"/>
    </row>
    <row r="205" spans="20:29" x14ac:dyDescent="0.25">
      <c r="T205" s="11" t="s">
        <v>12173</v>
      </c>
      <c r="U205" s="24">
        <v>21413</v>
      </c>
      <c r="AB205"/>
      <c r="AC205"/>
    </row>
    <row r="206" spans="20:29" x14ac:dyDescent="0.25">
      <c r="T206" s="11" t="s">
        <v>12576</v>
      </c>
      <c r="U206" s="24">
        <v>37501</v>
      </c>
      <c r="AB206"/>
      <c r="AC206"/>
    </row>
    <row r="207" spans="20:29" x14ac:dyDescent="0.25">
      <c r="T207" s="11" t="s">
        <v>12174</v>
      </c>
      <c r="U207" s="24">
        <v>23139</v>
      </c>
      <c r="AB207"/>
      <c r="AC207"/>
    </row>
    <row r="208" spans="20:29" x14ac:dyDescent="0.25">
      <c r="T208" s="11" t="s">
        <v>12175</v>
      </c>
      <c r="U208" s="24">
        <v>18656</v>
      </c>
      <c r="AB208"/>
      <c r="AC208"/>
    </row>
    <row r="209" spans="20:29" x14ac:dyDescent="0.25">
      <c r="T209" s="11" t="s">
        <v>12176</v>
      </c>
      <c r="U209" s="24">
        <v>28612</v>
      </c>
      <c r="AB209"/>
      <c r="AC209"/>
    </row>
    <row r="210" spans="20:29" x14ac:dyDescent="0.25">
      <c r="T210" s="11" t="s">
        <v>12577</v>
      </c>
      <c r="U210" s="24">
        <v>65202</v>
      </c>
      <c r="AB210"/>
      <c r="AC210"/>
    </row>
    <row r="211" spans="20:29" x14ac:dyDescent="0.25">
      <c r="T211" s="11" t="s">
        <v>12177</v>
      </c>
      <c r="U211" s="24">
        <v>23440</v>
      </c>
      <c r="AB211"/>
      <c r="AC211"/>
    </row>
    <row r="212" spans="20:29" x14ac:dyDescent="0.25">
      <c r="T212" s="11" t="s">
        <v>12578</v>
      </c>
      <c r="U212" s="24">
        <v>18202</v>
      </c>
      <c r="AB212"/>
      <c r="AC212"/>
    </row>
    <row r="213" spans="20:29" x14ac:dyDescent="0.25">
      <c r="T213" s="11" t="s">
        <v>12579</v>
      </c>
      <c r="U213" s="24">
        <v>39254</v>
      </c>
      <c r="AB213"/>
      <c r="AC213"/>
    </row>
    <row r="214" spans="20:29" x14ac:dyDescent="0.25">
      <c r="T214" s="11" t="s">
        <v>12178</v>
      </c>
      <c r="U214" s="24">
        <v>29239</v>
      </c>
      <c r="AB214"/>
      <c r="AC214"/>
    </row>
    <row r="215" spans="20:29" x14ac:dyDescent="0.25">
      <c r="T215" s="11" t="s">
        <v>12179</v>
      </c>
      <c r="U215" s="24">
        <v>32822</v>
      </c>
      <c r="AB215"/>
      <c r="AC215"/>
    </row>
    <row r="216" spans="20:29" x14ac:dyDescent="0.25">
      <c r="T216" s="11" t="s">
        <v>12180</v>
      </c>
      <c r="U216" s="24">
        <v>14170</v>
      </c>
      <c r="AB216"/>
      <c r="AC216"/>
    </row>
    <row r="217" spans="20:29" x14ac:dyDescent="0.25">
      <c r="T217" s="11" t="s">
        <v>12733</v>
      </c>
      <c r="U217" s="24">
        <v>24593</v>
      </c>
      <c r="AB217"/>
      <c r="AC217"/>
    </row>
    <row r="218" spans="20:29" x14ac:dyDescent="0.25">
      <c r="T218" s="11" t="s">
        <v>12580</v>
      </c>
      <c r="U218" s="24">
        <v>39081</v>
      </c>
      <c r="AB218"/>
      <c r="AC218"/>
    </row>
    <row r="219" spans="20:29" x14ac:dyDescent="0.25">
      <c r="T219" s="11" t="s">
        <v>12581</v>
      </c>
      <c r="U219" s="24">
        <v>23743</v>
      </c>
      <c r="AB219"/>
      <c r="AC219"/>
    </row>
    <row r="220" spans="20:29" x14ac:dyDescent="0.25">
      <c r="T220" s="11" t="s">
        <v>12181</v>
      </c>
      <c r="U220" s="24">
        <v>31850</v>
      </c>
      <c r="AB220"/>
      <c r="AC220"/>
    </row>
    <row r="221" spans="20:29" x14ac:dyDescent="0.25">
      <c r="T221" s="11" t="s">
        <v>12182</v>
      </c>
      <c r="U221" s="24">
        <v>33294</v>
      </c>
      <c r="AB221"/>
      <c r="AC221"/>
    </row>
    <row r="222" spans="20:29" x14ac:dyDescent="0.25">
      <c r="T222" s="11" t="s">
        <v>12582</v>
      </c>
      <c r="U222" s="24">
        <v>16774</v>
      </c>
      <c r="AB222"/>
      <c r="AC222"/>
    </row>
    <row r="223" spans="20:29" x14ac:dyDescent="0.25">
      <c r="T223" s="11" t="s">
        <v>12806</v>
      </c>
      <c r="U223" s="24">
        <v>23043</v>
      </c>
      <c r="AB223"/>
      <c r="AC223"/>
    </row>
    <row r="224" spans="20:29" x14ac:dyDescent="0.25">
      <c r="T224" s="11" t="s">
        <v>12583</v>
      </c>
      <c r="U224" s="24">
        <v>23533</v>
      </c>
      <c r="AB224"/>
      <c r="AC224"/>
    </row>
    <row r="225" spans="20:29" x14ac:dyDescent="0.25">
      <c r="T225" s="11" t="s">
        <v>12183</v>
      </c>
      <c r="U225" s="24">
        <v>19525</v>
      </c>
      <c r="AB225"/>
      <c r="AC225"/>
    </row>
    <row r="226" spans="20:29" x14ac:dyDescent="0.25">
      <c r="T226" s="11" t="s">
        <v>12584</v>
      </c>
      <c r="U226" s="24">
        <v>27820</v>
      </c>
      <c r="AB226"/>
      <c r="AC226"/>
    </row>
    <row r="227" spans="20:29" x14ac:dyDescent="0.25">
      <c r="T227" s="11" t="s">
        <v>12184</v>
      </c>
      <c r="U227" s="24">
        <v>38255</v>
      </c>
      <c r="AB227"/>
      <c r="AC227"/>
    </row>
    <row r="228" spans="20:29" x14ac:dyDescent="0.25">
      <c r="T228" s="11" t="s">
        <v>12185</v>
      </c>
      <c r="U228" s="24">
        <v>25012</v>
      </c>
      <c r="AB228"/>
      <c r="AC228"/>
    </row>
    <row r="229" spans="20:29" x14ac:dyDescent="0.25">
      <c r="T229" s="11" t="s">
        <v>12186</v>
      </c>
      <c r="U229" s="24">
        <v>30750</v>
      </c>
      <c r="AB229"/>
      <c r="AC229"/>
    </row>
    <row r="230" spans="20:29" x14ac:dyDescent="0.25">
      <c r="T230" s="11" t="s">
        <v>12734</v>
      </c>
      <c r="U230" s="24">
        <v>64261</v>
      </c>
      <c r="AB230"/>
      <c r="AC230"/>
    </row>
    <row r="231" spans="20:29" x14ac:dyDescent="0.25">
      <c r="T231" s="11" t="s">
        <v>12187</v>
      </c>
      <c r="U231" s="24">
        <v>26675</v>
      </c>
      <c r="AB231"/>
      <c r="AC231"/>
    </row>
    <row r="232" spans="20:29" x14ac:dyDescent="0.25">
      <c r="T232" s="11" t="s">
        <v>12585</v>
      </c>
      <c r="U232" s="24">
        <v>41936</v>
      </c>
      <c r="AB232"/>
      <c r="AC232"/>
    </row>
    <row r="233" spans="20:29" x14ac:dyDescent="0.25">
      <c r="T233" s="11" t="s">
        <v>12586</v>
      </c>
      <c r="U233" s="24">
        <v>32785</v>
      </c>
      <c r="AB233"/>
      <c r="AC233"/>
    </row>
    <row r="234" spans="20:29" x14ac:dyDescent="0.25">
      <c r="T234" s="11" t="s">
        <v>12188</v>
      </c>
      <c r="U234" s="24">
        <v>33261</v>
      </c>
      <c r="AB234"/>
      <c r="AC234"/>
    </row>
    <row r="235" spans="20:29" x14ac:dyDescent="0.25">
      <c r="T235" s="11" t="s">
        <v>12189</v>
      </c>
      <c r="U235" s="24">
        <v>33080</v>
      </c>
      <c r="AB235"/>
      <c r="AC235"/>
    </row>
    <row r="236" spans="20:29" x14ac:dyDescent="0.25">
      <c r="T236" s="11" t="s">
        <v>12190</v>
      </c>
      <c r="U236" s="24">
        <v>26276</v>
      </c>
      <c r="AB236"/>
      <c r="AC236"/>
    </row>
    <row r="237" spans="20:29" x14ac:dyDescent="0.25">
      <c r="T237" s="11" t="s">
        <v>12191</v>
      </c>
      <c r="U237" s="24">
        <v>32337</v>
      </c>
      <c r="AB237"/>
      <c r="AC237"/>
    </row>
    <row r="238" spans="20:29" x14ac:dyDescent="0.25">
      <c r="T238" s="11" t="s">
        <v>12192</v>
      </c>
      <c r="U238" s="24">
        <v>30966</v>
      </c>
      <c r="AB238"/>
      <c r="AC238"/>
    </row>
    <row r="239" spans="20:29" x14ac:dyDescent="0.25">
      <c r="T239" s="11" t="s">
        <v>12735</v>
      </c>
      <c r="U239" s="24">
        <v>27071</v>
      </c>
      <c r="AB239"/>
      <c r="AC239"/>
    </row>
    <row r="240" spans="20:29" x14ac:dyDescent="0.25">
      <c r="T240" s="11" t="s">
        <v>12587</v>
      </c>
      <c r="U240" s="24">
        <v>52935</v>
      </c>
      <c r="AB240"/>
      <c r="AC240"/>
    </row>
    <row r="241" spans="20:29" x14ac:dyDescent="0.25">
      <c r="T241" s="11" t="s">
        <v>12736</v>
      </c>
      <c r="U241" s="24">
        <v>32143</v>
      </c>
      <c r="AB241"/>
      <c r="AC241"/>
    </row>
    <row r="242" spans="20:29" x14ac:dyDescent="0.25">
      <c r="T242" s="11" t="s">
        <v>12193</v>
      </c>
      <c r="U242" s="24">
        <v>38254</v>
      </c>
      <c r="AB242"/>
      <c r="AC242"/>
    </row>
    <row r="243" spans="20:29" x14ac:dyDescent="0.25">
      <c r="T243" s="11" t="s">
        <v>12194</v>
      </c>
      <c r="U243" s="24">
        <v>31418</v>
      </c>
      <c r="AB243"/>
      <c r="AC243"/>
    </row>
    <row r="244" spans="20:29" x14ac:dyDescent="0.25">
      <c r="T244" s="11" t="s">
        <v>12588</v>
      </c>
      <c r="U244" s="24">
        <v>45686</v>
      </c>
      <c r="AB244"/>
      <c r="AC244"/>
    </row>
    <row r="245" spans="20:29" x14ac:dyDescent="0.25">
      <c r="T245" s="11" t="s">
        <v>12195</v>
      </c>
      <c r="U245" s="24">
        <v>36124</v>
      </c>
      <c r="AB245"/>
      <c r="AC245"/>
    </row>
    <row r="246" spans="20:29" x14ac:dyDescent="0.25">
      <c r="T246" s="11" t="s">
        <v>12196</v>
      </c>
      <c r="U246" s="24">
        <v>19738</v>
      </c>
      <c r="AB246"/>
      <c r="AC246"/>
    </row>
    <row r="247" spans="20:29" x14ac:dyDescent="0.25">
      <c r="T247" s="11" t="s">
        <v>12589</v>
      </c>
      <c r="U247" s="24">
        <v>28872</v>
      </c>
      <c r="AB247"/>
      <c r="AC247"/>
    </row>
    <row r="248" spans="20:29" x14ac:dyDescent="0.25">
      <c r="T248" s="11" t="s">
        <v>12807</v>
      </c>
      <c r="U248" s="24">
        <v>27904</v>
      </c>
      <c r="AB248"/>
      <c r="AC248"/>
    </row>
    <row r="249" spans="20:29" x14ac:dyDescent="0.25">
      <c r="T249" s="11" t="s">
        <v>12197</v>
      </c>
      <c r="U249" s="24">
        <v>50247</v>
      </c>
      <c r="AB249"/>
      <c r="AC249"/>
    </row>
    <row r="250" spans="20:29" x14ac:dyDescent="0.25">
      <c r="T250" s="11" t="s">
        <v>12737</v>
      </c>
      <c r="U250" s="24">
        <v>24940</v>
      </c>
      <c r="AB250"/>
      <c r="AC250"/>
    </row>
    <row r="251" spans="20:29" x14ac:dyDescent="0.25">
      <c r="T251" s="11" t="s">
        <v>12590</v>
      </c>
      <c r="U251" s="24">
        <v>26149</v>
      </c>
      <c r="AB251"/>
      <c r="AC251"/>
    </row>
    <row r="252" spans="20:29" x14ac:dyDescent="0.25">
      <c r="T252" s="11" t="s">
        <v>12198</v>
      </c>
      <c r="U252" s="24">
        <v>29770</v>
      </c>
      <c r="AB252"/>
      <c r="AC252"/>
    </row>
    <row r="253" spans="20:29" x14ac:dyDescent="0.25">
      <c r="T253" s="11" t="s">
        <v>12199</v>
      </c>
      <c r="U253" s="24">
        <v>21443</v>
      </c>
      <c r="AB253"/>
      <c r="AC253"/>
    </row>
    <row r="254" spans="20:29" x14ac:dyDescent="0.25">
      <c r="T254" s="11" t="s">
        <v>12591</v>
      </c>
      <c r="U254" s="24">
        <v>23887</v>
      </c>
      <c r="AB254"/>
      <c r="AC254"/>
    </row>
    <row r="255" spans="20:29" x14ac:dyDescent="0.25">
      <c r="T255" s="11" t="s">
        <v>12200</v>
      </c>
      <c r="U255" s="24">
        <v>41222</v>
      </c>
      <c r="AB255"/>
      <c r="AC255"/>
    </row>
    <row r="256" spans="20:29" x14ac:dyDescent="0.25">
      <c r="T256" s="11" t="s">
        <v>12592</v>
      </c>
      <c r="U256" s="24">
        <v>17762</v>
      </c>
      <c r="AB256"/>
      <c r="AC256"/>
    </row>
    <row r="257" spans="20:29" x14ac:dyDescent="0.25">
      <c r="T257" s="11" t="s">
        <v>12201</v>
      </c>
      <c r="U257" s="24">
        <v>28493</v>
      </c>
      <c r="AB257"/>
      <c r="AC257"/>
    </row>
    <row r="258" spans="20:29" x14ac:dyDescent="0.25">
      <c r="T258" s="11" t="s">
        <v>12202</v>
      </c>
      <c r="U258" s="24">
        <v>19763</v>
      </c>
      <c r="AB258"/>
      <c r="AC258"/>
    </row>
    <row r="259" spans="20:29" x14ac:dyDescent="0.25">
      <c r="T259" s="11" t="s">
        <v>12593</v>
      </c>
      <c r="U259" s="24">
        <v>36529</v>
      </c>
      <c r="AB259"/>
      <c r="AC259"/>
    </row>
    <row r="260" spans="20:29" x14ac:dyDescent="0.25">
      <c r="T260" s="11" t="s">
        <v>12738</v>
      </c>
      <c r="U260" s="24">
        <v>21238</v>
      </c>
      <c r="AB260"/>
      <c r="AC260"/>
    </row>
    <row r="261" spans="20:29" x14ac:dyDescent="0.25">
      <c r="T261" s="11" t="s">
        <v>12203</v>
      </c>
      <c r="U261" s="24">
        <v>32790</v>
      </c>
      <c r="AB261"/>
      <c r="AC261"/>
    </row>
    <row r="262" spans="20:29" x14ac:dyDescent="0.25">
      <c r="T262" s="11" t="s">
        <v>12204</v>
      </c>
      <c r="U262" s="24">
        <v>55910</v>
      </c>
      <c r="AB262"/>
      <c r="AC262"/>
    </row>
    <row r="263" spans="20:29" x14ac:dyDescent="0.25">
      <c r="T263" s="11" t="s">
        <v>12205</v>
      </c>
      <c r="U263" s="24">
        <v>37655</v>
      </c>
      <c r="AB263"/>
      <c r="AC263"/>
    </row>
    <row r="264" spans="20:29" x14ac:dyDescent="0.25">
      <c r="T264" s="11" t="s">
        <v>12206</v>
      </c>
      <c r="U264" s="24">
        <v>29122</v>
      </c>
      <c r="AB264"/>
      <c r="AC264"/>
    </row>
    <row r="265" spans="20:29" x14ac:dyDescent="0.25">
      <c r="T265" s="11" t="s">
        <v>12207</v>
      </c>
      <c r="U265" s="24">
        <v>27019</v>
      </c>
      <c r="AB265"/>
      <c r="AC265"/>
    </row>
    <row r="266" spans="20:29" x14ac:dyDescent="0.25">
      <c r="T266" s="11" t="s">
        <v>12594</v>
      </c>
      <c r="U266" s="24">
        <v>39412</v>
      </c>
      <c r="AB266"/>
      <c r="AC266"/>
    </row>
    <row r="267" spans="20:29" x14ac:dyDescent="0.25">
      <c r="T267" s="11" t="s">
        <v>12739</v>
      </c>
      <c r="U267" s="24">
        <v>29394</v>
      </c>
      <c r="AB267"/>
      <c r="AC267"/>
    </row>
    <row r="268" spans="20:29" x14ac:dyDescent="0.25">
      <c r="T268" s="11" t="s">
        <v>12208</v>
      </c>
      <c r="U268" s="24">
        <v>21448</v>
      </c>
      <c r="AB268"/>
      <c r="AC268"/>
    </row>
    <row r="269" spans="20:29" x14ac:dyDescent="0.25">
      <c r="T269" s="11" t="s">
        <v>12595</v>
      </c>
      <c r="U269" s="24">
        <v>26371</v>
      </c>
      <c r="AB269"/>
      <c r="AC269"/>
    </row>
    <row r="270" spans="20:29" x14ac:dyDescent="0.25">
      <c r="T270" s="11" t="s">
        <v>12209</v>
      </c>
      <c r="U270" s="24">
        <v>26474</v>
      </c>
      <c r="AB270"/>
      <c r="AC270"/>
    </row>
    <row r="271" spans="20:29" x14ac:dyDescent="0.25">
      <c r="T271" s="11" t="s">
        <v>12210</v>
      </c>
      <c r="U271" s="24">
        <v>10584</v>
      </c>
      <c r="AB271"/>
      <c r="AC271"/>
    </row>
    <row r="272" spans="20:29" x14ac:dyDescent="0.25">
      <c r="T272" s="11" t="s">
        <v>12211</v>
      </c>
      <c r="U272" s="24">
        <v>22005</v>
      </c>
      <c r="AB272"/>
      <c r="AC272"/>
    </row>
    <row r="273" spans="20:29" x14ac:dyDescent="0.25">
      <c r="T273" s="11" t="s">
        <v>12740</v>
      </c>
      <c r="U273" s="24">
        <v>39837</v>
      </c>
      <c r="AB273"/>
      <c r="AC273"/>
    </row>
    <row r="274" spans="20:29" x14ac:dyDescent="0.25">
      <c r="T274" s="11" t="s">
        <v>12596</v>
      </c>
      <c r="U274" s="24">
        <v>21445</v>
      </c>
      <c r="AB274"/>
      <c r="AC274"/>
    </row>
    <row r="275" spans="20:29" x14ac:dyDescent="0.25">
      <c r="T275" s="11" t="s">
        <v>12597</v>
      </c>
      <c r="U275" s="24">
        <v>15294</v>
      </c>
      <c r="AB275"/>
      <c r="AC275"/>
    </row>
    <row r="276" spans="20:29" x14ac:dyDescent="0.25">
      <c r="T276" s="11" t="s">
        <v>12212</v>
      </c>
      <c r="U276" s="24">
        <v>17728</v>
      </c>
      <c r="AB276"/>
      <c r="AC276"/>
    </row>
    <row r="277" spans="20:29" x14ac:dyDescent="0.25">
      <c r="T277" s="11" t="s">
        <v>12213</v>
      </c>
      <c r="U277" s="24">
        <v>24941</v>
      </c>
      <c r="AB277"/>
      <c r="AC277"/>
    </row>
    <row r="278" spans="20:29" x14ac:dyDescent="0.25">
      <c r="T278" s="11" t="s">
        <v>12808</v>
      </c>
      <c r="U278" s="24">
        <v>35408</v>
      </c>
      <c r="AB278"/>
      <c r="AC278"/>
    </row>
    <row r="279" spans="20:29" x14ac:dyDescent="0.25">
      <c r="T279" s="11" t="s">
        <v>12598</v>
      </c>
      <c r="U279" s="24">
        <v>31880</v>
      </c>
      <c r="AB279"/>
      <c r="AC279"/>
    </row>
    <row r="280" spans="20:29" x14ac:dyDescent="0.25">
      <c r="T280" s="11" t="s">
        <v>12741</v>
      </c>
      <c r="U280" s="24">
        <v>45438</v>
      </c>
      <c r="AB280"/>
      <c r="AC280"/>
    </row>
    <row r="281" spans="20:29" x14ac:dyDescent="0.25">
      <c r="T281" s="11" t="s">
        <v>12214</v>
      </c>
      <c r="U281" s="24">
        <v>25769</v>
      </c>
      <c r="AB281"/>
      <c r="AC281"/>
    </row>
    <row r="282" spans="20:29" x14ac:dyDescent="0.25">
      <c r="T282" s="11" t="s">
        <v>12215</v>
      </c>
      <c r="U282" s="24">
        <v>12597</v>
      </c>
      <c r="AB282"/>
      <c r="AC282"/>
    </row>
    <row r="283" spans="20:29" x14ac:dyDescent="0.25">
      <c r="T283" s="11" t="s">
        <v>12216</v>
      </c>
      <c r="U283" s="24">
        <v>40171</v>
      </c>
      <c r="AB283"/>
      <c r="AC283"/>
    </row>
    <row r="284" spans="20:29" x14ac:dyDescent="0.25">
      <c r="T284" s="11" t="s">
        <v>12809</v>
      </c>
      <c r="U284" s="24">
        <v>24171</v>
      </c>
      <c r="AB284"/>
      <c r="AC284"/>
    </row>
    <row r="285" spans="20:29" x14ac:dyDescent="0.25">
      <c r="T285" s="11" t="s">
        <v>12217</v>
      </c>
      <c r="U285" s="24">
        <v>30915</v>
      </c>
      <c r="AB285"/>
      <c r="AC285"/>
    </row>
    <row r="286" spans="20:29" x14ac:dyDescent="0.25">
      <c r="T286" s="11" t="s">
        <v>12218</v>
      </c>
      <c r="U286" s="24">
        <v>48017</v>
      </c>
      <c r="AB286"/>
      <c r="AC286"/>
    </row>
    <row r="287" spans="20:29" x14ac:dyDescent="0.25">
      <c r="T287" s="11" t="s">
        <v>12599</v>
      </c>
      <c r="U287" s="24">
        <v>28155</v>
      </c>
      <c r="AB287"/>
      <c r="AC287"/>
    </row>
    <row r="288" spans="20:29" x14ac:dyDescent="0.25">
      <c r="T288" s="11" t="s">
        <v>12600</v>
      </c>
      <c r="U288" s="24">
        <v>23754</v>
      </c>
      <c r="AB288"/>
      <c r="AC288"/>
    </row>
    <row r="289" spans="20:29" x14ac:dyDescent="0.25">
      <c r="T289" s="11" t="s">
        <v>12219</v>
      </c>
      <c r="U289" s="24">
        <v>28234</v>
      </c>
      <c r="AB289"/>
      <c r="AC289"/>
    </row>
    <row r="290" spans="20:29" x14ac:dyDescent="0.25">
      <c r="T290" s="11" t="s">
        <v>12601</v>
      </c>
      <c r="U290" s="24">
        <v>22739</v>
      </c>
      <c r="AB290"/>
      <c r="AC290"/>
    </row>
    <row r="291" spans="20:29" x14ac:dyDescent="0.25">
      <c r="T291" s="11" t="s">
        <v>12602</v>
      </c>
      <c r="U291" s="24">
        <v>43447</v>
      </c>
      <c r="AB291"/>
      <c r="AC291"/>
    </row>
    <row r="292" spans="20:29" x14ac:dyDescent="0.25">
      <c r="T292" s="11" t="s">
        <v>12845</v>
      </c>
      <c r="U292" s="24">
        <v>17446</v>
      </c>
      <c r="AB292"/>
      <c r="AC292"/>
    </row>
    <row r="293" spans="20:29" x14ac:dyDescent="0.25">
      <c r="T293" s="11" t="s">
        <v>12220</v>
      </c>
      <c r="U293" s="24">
        <v>10620</v>
      </c>
      <c r="AB293"/>
      <c r="AC293"/>
    </row>
    <row r="294" spans="20:29" x14ac:dyDescent="0.25">
      <c r="T294" s="11" t="s">
        <v>12221</v>
      </c>
      <c r="U294" s="24">
        <v>48731</v>
      </c>
      <c r="AB294"/>
      <c r="AC294"/>
    </row>
    <row r="295" spans="20:29" x14ac:dyDescent="0.25">
      <c r="T295" s="11" t="s">
        <v>12222</v>
      </c>
      <c r="U295" s="24">
        <v>30030</v>
      </c>
      <c r="AB295"/>
      <c r="AC295"/>
    </row>
    <row r="296" spans="20:29" x14ac:dyDescent="0.25">
      <c r="T296" s="11" t="s">
        <v>12223</v>
      </c>
      <c r="U296" s="24">
        <v>28885</v>
      </c>
      <c r="AB296"/>
      <c r="AC296"/>
    </row>
    <row r="297" spans="20:29" x14ac:dyDescent="0.25">
      <c r="T297" s="11" t="s">
        <v>12603</v>
      </c>
      <c r="U297" s="24">
        <v>26285</v>
      </c>
      <c r="AB297"/>
      <c r="AC297"/>
    </row>
    <row r="298" spans="20:29" x14ac:dyDescent="0.25">
      <c r="T298" s="11" t="s">
        <v>12604</v>
      </c>
      <c r="U298" s="24">
        <v>17858</v>
      </c>
      <c r="AB298"/>
      <c r="AC298"/>
    </row>
    <row r="299" spans="20:29" x14ac:dyDescent="0.25">
      <c r="T299" s="11" t="s">
        <v>12224</v>
      </c>
      <c r="U299" s="24">
        <v>56937</v>
      </c>
      <c r="AB299"/>
      <c r="AC299"/>
    </row>
    <row r="300" spans="20:29" x14ac:dyDescent="0.25">
      <c r="T300" s="11" t="s">
        <v>12605</v>
      </c>
      <c r="U300" s="24">
        <v>28052</v>
      </c>
      <c r="AB300"/>
      <c r="AC300"/>
    </row>
    <row r="301" spans="20:29" x14ac:dyDescent="0.25">
      <c r="T301" s="11" t="s">
        <v>12606</v>
      </c>
      <c r="U301" s="24">
        <v>32506</v>
      </c>
      <c r="AB301"/>
      <c r="AC301"/>
    </row>
    <row r="302" spans="20:29" x14ac:dyDescent="0.25">
      <c r="T302" s="11" t="s">
        <v>12225</v>
      </c>
      <c r="U302" s="24">
        <v>22572</v>
      </c>
      <c r="AB302"/>
      <c r="AC302"/>
    </row>
    <row r="303" spans="20:29" x14ac:dyDescent="0.25">
      <c r="T303" s="11" t="s">
        <v>12832</v>
      </c>
      <c r="U303" s="24">
        <v>19135</v>
      </c>
      <c r="AB303"/>
      <c r="AC303"/>
    </row>
    <row r="304" spans="20:29" x14ac:dyDescent="0.25">
      <c r="T304" s="11" t="s">
        <v>12607</v>
      </c>
      <c r="U304" s="24">
        <v>37089</v>
      </c>
      <c r="AB304"/>
      <c r="AC304"/>
    </row>
    <row r="305" spans="20:29" x14ac:dyDescent="0.25">
      <c r="T305" s="11" t="s">
        <v>12608</v>
      </c>
      <c r="U305" s="24">
        <v>51773</v>
      </c>
      <c r="AB305"/>
      <c r="AC305"/>
    </row>
    <row r="306" spans="20:29" x14ac:dyDescent="0.25">
      <c r="T306" s="11" t="s">
        <v>12226</v>
      </c>
      <c r="U306" s="24">
        <v>43563</v>
      </c>
      <c r="AB306"/>
      <c r="AC306"/>
    </row>
    <row r="307" spans="20:29" x14ac:dyDescent="0.25">
      <c r="T307" s="11" t="s">
        <v>12227</v>
      </c>
      <c r="U307" s="24">
        <v>58656</v>
      </c>
      <c r="AB307"/>
      <c r="AC307"/>
    </row>
    <row r="308" spans="20:29" x14ac:dyDescent="0.25">
      <c r="T308" s="11" t="s">
        <v>12228</v>
      </c>
      <c r="U308" s="24">
        <v>29479</v>
      </c>
      <c r="AB308"/>
      <c r="AC308"/>
    </row>
    <row r="309" spans="20:29" x14ac:dyDescent="0.25">
      <c r="T309" s="11" t="s">
        <v>12742</v>
      </c>
      <c r="U309" s="24">
        <v>54057</v>
      </c>
      <c r="AB309"/>
      <c r="AC309"/>
    </row>
    <row r="310" spans="20:29" x14ac:dyDescent="0.25">
      <c r="T310" s="11" t="s">
        <v>12229</v>
      </c>
      <c r="U310" s="24">
        <v>26982</v>
      </c>
      <c r="AB310"/>
      <c r="AC310"/>
    </row>
    <row r="311" spans="20:29" x14ac:dyDescent="0.25">
      <c r="T311" s="11" t="s">
        <v>12230</v>
      </c>
      <c r="U311" s="24">
        <v>27975</v>
      </c>
      <c r="AB311"/>
      <c r="AC311"/>
    </row>
    <row r="312" spans="20:29" x14ac:dyDescent="0.25">
      <c r="T312" s="11" t="s">
        <v>12609</v>
      </c>
      <c r="U312" s="24">
        <v>41516</v>
      </c>
      <c r="AB312"/>
      <c r="AC312"/>
    </row>
    <row r="313" spans="20:29" x14ac:dyDescent="0.25">
      <c r="T313" s="11" t="s">
        <v>12231</v>
      </c>
      <c r="U313" s="24">
        <v>43743</v>
      </c>
      <c r="AB313"/>
      <c r="AC313"/>
    </row>
    <row r="314" spans="20:29" x14ac:dyDescent="0.25">
      <c r="T314" s="11" t="s">
        <v>12232</v>
      </c>
      <c r="U314" s="24">
        <v>30752</v>
      </c>
      <c r="AB314"/>
      <c r="AC314"/>
    </row>
    <row r="315" spans="20:29" x14ac:dyDescent="0.25">
      <c r="T315" s="11" t="s">
        <v>12610</v>
      </c>
      <c r="U315" s="24">
        <v>34784</v>
      </c>
      <c r="AB315"/>
      <c r="AC315"/>
    </row>
    <row r="316" spans="20:29" x14ac:dyDescent="0.25">
      <c r="T316" s="11" t="s">
        <v>12233</v>
      </c>
      <c r="U316" s="24">
        <v>28945</v>
      </c>
      <c r="AB316"/>
      <c r="AC316"/>
    </row>
    <row r="317" spans="20:29" x14ac:dyDescent="0.25">
      <c r="T317" s="11" t="s">
        <v>12234</v>
      </c>
      <c r="U317" s="24">
        <v>42564</v>
      </c>
      <c r="AB317"/>
      <c r="AC317"/>
    </row>
    <row r="318" spans="20:29" x14ac:dyDescent="0.25">
      <c r="T318" s="11" t="s">
        <v>12235</v>
      </c>
      <c r="U318" s="24">
        <v>26019</v>
      </c>
      <c r="AB318"/>
      <c r="AC318"/>
    </row>
    <row r="319" spans="20:29" x14ac:dyDescent="0.25">
      <c r="T319" s="11" t="s">
        <v>12743</v>
      </c>
      <c r="U319" s="24">
        <v>34843</v>
      </c>
      <c r="AB319"/>
      <c r="AC319"/>
    </row>
    <row r="320" spans="20:29" x14ac:dyDescent="0.25">
      <c r="T320" s="11" t="s">
        <v>12611</v>
      </c>
      <c r="U320" s="24">
        <v>20529</v>
      </c>
      <c r="AB320"/>
      <c r="AC320"/>
    </row>
    <row r="321" spans="20:29" x14ac:dyDescent="0.25">
      <c r="T321" s="11" t="s">
        <v>12236</v>
      </c>
      <c r="U321" s="24">
        <v>20508</v>
      </c>
      <c r="AB321"/>
      <c r="AC321"/>
    </row>
    <row r="322" spans="20:29" x14ac:dyDescent="0.25">
      <c r="T322" s="11" t="s">
        <v>12237</v>
      </c>
      <c r="U322" s="24">
        <v>41149</v>
      </c>
      <c r="AB322"/>
      <c r="AC322"/>
    </row>
    <row r="323" spans="20:29" x14ac:dyDescent="0.25">
      <c r="T323" s="11" t="s">
        <v>12238</v>
      </c>
      <c r="U323" s="24">
        <v>16070</v>
      </c>
      <c r="AB323"/>
      <c r="AC323"/>
    </row>
    <row r="324" spans="20:29" x14ac:dyDescent="0.25">
      <c r="T324" s="11" t="s">
        <v>12744</v>
      </c>
      <c r="U324" s="24">
        <v>15613</v>
      </c>
      <c r="AB324"/>
      <c r="AC324"/>
    </row>
    <row r="325" spans="20:29" x14ac:dyDescent="0.25">
      <c r="T325" s="11" t="s">
        <v>12810</v>
      </c>
      <c r="U325" s="24">
        <v>31121</v>
      </c>
      <c r="AB325"/>
      <c r="AC325"/>
    </row>
    <row r="326" spans="20:29" x14ac:dyDescent="0.25">
      <c r="T326" s="11" t="s">
        <v>12833</v>
      </c>
      <c r="U326" s="24">
        <v>20399</v>
      </c>
      <c r="AB326"/>
      <c r="AC326"/>
    </row>
    <row r="327" spans="20:29" x14ac:dyDescent="0.25">
      <c r="T327" s="11" t="s">
        <v>12239</v>
      </c>
      <c r="U327" s="24">
        <v>20568</v>
      </c>
      <c r="AB327"/>
      <c r="AC327"/>
    </row>
    <row r="328" spans="20:29" x14ac:dyDescent="0.25">
      <c r="T328" s="11" t="s">
        <v>12240</v>
      </c>
      <c r="U328" s="24">
        <v>27119</v>
      </c>
      <c r="AB328"/>
      <c r="AC328"/>
    </row>
    <row r="329" spans="20:29" x14ac:dyDescent="0.25">
      <c r="T329" s="11" t="s">
        <v>12241</v>
      </c>
      <c r="U329" s="24">
        <v>25722</v>
      </c>
      <c r="AB329"/>
      <c r="AC329"/>
    </row>
    <row r="330" spans="20:29" x14ac:dyDescent="0.25">
      <c r="T330" s="11" t="s">
        <v>12242</v>
      </c>
      <c r="U330" s="24">
        <v>16513</v>
      </c>
      <c r="AB330"/>
      <c r="AC330"/>
    </row>
    <row r="331" spans="20:29" x14ac:dyDescent="0.25">
      <c r="T331" s="11" t="s">
        <v>12243</v>
      </c>
      <c r="U331" s="24">
        <v>28151</v>
      </c>
      <c r="AB331"/>
      <c r="AC331"/>
    </row>
    <row r="332" spans="20:29" x14ac:dyDescent="0.25">
      <c r="T332" s="11" t="s">
        <v>12244</v>
      </c>
      <c r="U332" s="24">
        <v>40151</v>
      </c>
      <c r="AB332"/>
      <c r="AC332"/>
    </row>
    <row r="333" spans="20:29" x14ac:dyDescent="0.25">
      <c r="T333" s="11" t="s">
        <v>12612</v>
      </c>
      <c r="U333" s="24">
        <v>56460</v>
      </c>
      <c r="AB333"/>
      <c r="AC333"/>
    </row>
    <row r="334" spans="20:29" x14ac:dyDescent="0.25">
      <c r="T334" s="11" t="s">
        <v>12613</v>
      </c>
      <c r="U334" s="24">
        <v>43345</v>
      </c>
      <c r="AB334"/>
      <c r="AC334"/>
    </row>
    <row r="335" spans="20:29" x14ac:dyDescent="0.25">
      <c r="T335" s="11" t="s">
        <v>12245</v>
      </c>
      <c r="U335" s="24">
        <v>47282</v>
      </c>
      <c r="AB335"/>
      <c r="AC335"/>
    </row>
    <row r="336" spans="20:29" x14ac:dyDescent="0.25">
      <c r="T336" s="11" t="s">
        <v>12614</v>
      </c>
      <c r="U336" s="24">
        <v>41551</v>
      </c>
      <c r="AB336"/>
      <c r="AC336"/>
    </row>
    <row r="337" spans="20:29" x14ac:dyDescent="0.25">
      <c r="T337" s="11" t="s">
        <v>12615</v>
      </c>
      <c r="U337" s="24">
        <v>42434</v>
      </c>
      <c r="AB337"/>
      <c r="AC337"/>
    </row>
    <row r="338" spans="20:29" x14ac:dyDescent="0.25">
      <c r="T338" s="11" t="s">
        <v>12246</v>
      </c>
      <c r="U338" s="24">
        <v>37162</v>
      </c>
      <c r="AB338"/>
      <c r="AC338"/>
    </row>
    <row r="339" spans="20:29" x14ac:dyDescent="0.25">
      <c r="T339" s="11" t="s">
        <v>12247</v>
      </c>
      <c r="U339" s="24">
        <v>36727</v>
      </c>
      <c r="AB339"/>
      <c r="AC339"/>
    </row>
    <row r="340" spans="20:29" x14ac:dyDescent="0.25">
      <c r="T340" s="11" t="s">
        <v>12745</v>
      </c>
      <c r="U340" s="24">
        <v>21994</v>
      </c>
      <c r="AB340"/>
      <c r="AC340"/>
    </row>
    <row r="341" spans="20:29" x14ac:dyDescent="0.25">
      <c r="T341" s="11" t="s">
        <v>12248</v>
      </c>
      <c r="U341" s="24">
        <v>32653</v>
      </c>
      <c r="AB341"/>
      <c r="AC341"/>
    </row>
    <row r="342" spans="20:29" x14ac:dyDescent="0.25">
      <c r="T342" s="11" t="s">
        <v>12846</v>
      </c>
      <c r="U342" s="24">
        <v>17984</v>
      </c>
      <c r="AB342"/>
      <c r="AC342"/>
    </row>
    <row r="343" spans="20:29" x14ac:dyDescent="0.25">
      <c r="T343" s="11" t="s">
        <v>12249</v>
      </c>
      <c r="U343" s="24">
        <v>47415</v>
      </c>
      <c r="AB343"/>
      <c r="AC343"/>
    </row>
    <row r="344" spans="20:29" x14ac:dyDescent="0.25">
      <c r="T344" s="11" t="s">
        <v>12746</v>
      </c>
      <c r="U344" s="24">
        <v>26657</v>
      </c>
      <c r="AB344"/>
      <c r="AC344"/>
    </row>
    <row r="345" spans="20:29" x14ac:dyDescent="0.25">
      <c r="T345" s="11" t="s">
        <v>12250</v>
      </c>
      <c r="U345" s="24">
        <v>22813</v>
      </c>
      <c r="AB345"/>
      <c r="AC345"/>
    </row>
    <row r="346" spans="20:29" x14ac:dyDescent="0.25">
      <c r="T346" s="11" t="s">
        <v>12251</v>
      </c>
      <c r="U346" s="24">
        <v>30874</v>
      </c>
      <c r="AB346"/>
      <c r="AC346"/>
    </row>
    <row r="347" spans="20:29" x14ac:dyDescent="0.25">
      <c r="T347" s="11" t="s">
        <v>12252</v>
      </c>
      <c r="U347" s="24">
        <v>43083</v>
      </c>
      <c r="AB347"/>
      <c r="AC347"/>
    </row>
    <row r="348" spans="20:29" x14ac:dyDescent="0.25">
      <c r="T348" s="11" t="s">
        <v>12253</v>
      </c>
      <c r="U348" s="24">
        <v>44800</v>
      </c>
      <c r="AB348"/>
      <c r="AC348"/>
    </row>
    <row r="349" spans="20:29" x14ac:dyDescent="0.25">
      <c r="T349" s="11" t="s">
        <v>12254</v>
      </c>
      <c r="U349" s="24">
        <v>32928</v>
      </c>
      <c r="AB349"/>
      <c r="AC349"/>
    </row>
    <row r="350" spans="20:29" x14ac:dyDescent="0.25">
      <c r="T350" s="11" t="s">
        <v>12255</v>
      </c>
      <c r="U350" s="24">
        <v>33533</v>
      </c>
      <c r="AB350"/>
      <c r="AC350"/>
    </row>
    <row r="351" spans="20:29" x14ac:dyDescent="0.25">
      <c r="T351" s="11" t="s">
        <v>12616</v>
      </c>
      <c r="U351" s="24">
        <v>45295</v>
      </c>
      <c r="AB351"/>
      <c r="AC351"/>
    </row>
    <row r="352" spans="20:29" x14ac:dyDescent="0.25">
      <c r="T352" s="11" t="s">
        <v>12811</v>
      </c>
      <c r="U352" s="24">
        <v>45196</v>
      </c>
      <c r="AB352"/>
      <c r="AC352"/>
    </row>
    <row r="353" spans="20:29" x14ac:dyDescent="0.25">
      <c r="T353" s="11" t="s">
        <v>12256</v>
      </c>
      <c r="U353" s="24">
        <v>21296</v>
      </c>
      <c r="AB353"/>
      <c r="AC353"/>
    </row>
    <row r="354" spans="20:29" x14ac:dyDescent="0.25">
      <c r="T354" s="11" t="s">
        <v>12617</v>
      </c>
      <c r="U354" s="24">
        <v>14025</v>
      </c>
      <c r="AB354"/>
      <c r="AC354"/>
    </row>
    <row r="355" spans="20:29" x14ac:dyDescent="0.25">
      <c r="T355" s="11" t="s">
        <v>12257</v>
      </c>
      <c r="U355" s="24">
        <v>20729</v>
      </c>
      <c r="AB355"/>
      <c r="AC355"/>
    </row>
    <row r="356" spans="20:29" x14ac:dyDescent="0.25">
      <c r="T356" s="11" t="s">
        <v>12618</v>
      </c>
      <c r="U356" s="24">
        <v>31273</v>
      </c>
      <c r="AB356"/>
      <c r="AC356"/>
    </row>
    <row r="357" spans="20:29" x14ac:dyDescent="0.25">
      <c r="T357" s="11" t="s">
        <v>12812</v>
      </c>
      <c r="U357" s="24">
        <v>38613</v>
      </c>
      <c r="AB357"/>
      <c r="AC357"/>
    </row>
    <row r="358" spans="20:29" x14ac:dyDescent="0.25">
      <c r="T358" s="11" t="s">
        <v>12747</v>
      </c>
      <c r="U358" s="24">
        <v>29623</v>
      </c>
      <c r="AB358"/>
      <c r="AC358"/>
    </row>
    <row r="359" spans="20:29" x14ac:dyDescent="0.25">
      <c r="T359" s="11" t="s">
        <v>12258</v>
      </c>
      <c r="U359" s="24">
        <v>24144</v>
      </c>
      <c r="AB359"/>
      <c r="AC359"/>
    </row>
    <row r="360" spans="20:29" x14ac:dyDescent="0.25">
      <c r="T360" s="11" t="s">
        <v>12259</v>
      </c>
      <c r="U360" s="24">
        <v>43113</v>
      </c>
      <c r="AB360"/>
      <c r="AC360"/>
    </row>
    <row r="361" spans="20:29" x14ac:dyDescent="0.25">
      <c r="T361" s="11" t="s">
        <v>12260</v>
      </c>
      <c r="U361" s="24">
        <v>54047</v>
      </c>
      <c r="AB361"/>
      <c r="AC361"/>
    </row>
    <row r="362" spans="20:29" x14ac:dyDescent="0.25">
      <c r="T362" s="11" t="s">
        <v>12261</v>
      </c>
      <c r="U362" s="24">
        <v>25078</v>
      </c>
      <c r="AB362"/>
      <c r="AC362"/>
    </row>
    <row r="363" spans="20:29" x14ac:dyDescent="0.25">
      <c r="T363" s="11" t="s">
        <v>12813</v>
      </c>
      <c r="U363" s="24">
        <v>25479</v>
      </c>
      <c r="AB363"/>
      <c r="AC363"/>
    </row>
    <row r="364" spans="20:29" x14ac:dyDescent="0.25">
      <c r="T364" s="11" t="s">
        <v>12619</v>
      </c>
      <c r="U364" s="24">
        <v>40528</v>
      </c>
      <c r="AB364"/>
      <c r="AC364"/>
    </row>
    <row r="365" spans="20:29" x14ac:dyDescent="0.25">
      <c r="T365" s="11" t="s">
        <v>12620</v>
      </c>
      <c r="U365" s="24">
        <v>19859</v>
      </c>
      <c r="AB365"/>
      <c r="AC365"/>
    </row>
    <row r="366" spans="20:29" x14ac:dyDescent="0.25">
      <c r="T366" s="11" t="s">
        <v>12621</v>
      </c>
      <c r="U366" s="24">
        <v>21859</v>
      </c>
      <c r="AB366"/>
      <c r="AC366"/>
    </row>
    <row r="367" spans="20:29" x14ac:dyDescent="0.25">
      <c r="T367" s="11" t="s">
        <v>12262</v>
      </c>
      <c r="U367" s="24">
        <v>21541</v>
      </c>
      <c r="AB367"/>
      <c r="AC367"/>
    </row>
    <row r="368" spans="20:29" x14ac:dyDescent="0.25">
      <c r="T368" s="11" t="s">
        <v>12622</v>
      </c>
      <c r="U368" s="24">
        <v>20095</v>
      </c>
      <c r="AB368"/>
      <c r="AC368"/>
    </row>
    <row r="369" spans="20:29" x14ac:dyDescent="0.25">
      <c r="T369" s="11" t="s">
        <v>12814</v>
      </c>
      <c r="U369" s="24">
        <v>14371</v>
      </c>
      <c r="AB369"/>
      <c r="AC369"/>
    </row>
    <row r="370" spans="20:29" x14ac:dyDescent="0.25">
      <c r="T370" s="11" t="s">
        <v>12263</v>
      </c>
      <c r="U370" s="24">
        <v>32922</v>
      </c>
      <c r="AB370"/>
      <c r="AC370"/>
    </row>
    <row r="371" spans="20:29" x14ac:dyDescent="0.25">
      <c r="T371" s="11" t="s">
        <v>12264</v>
      </c>
      <c r="U371" s="24">
        <v>24016</v>
      </c>
      <c r="AB371"/>
      <c r="AC371"/>
    </row>
    <row r="372" spans="20:29" x14ac:dyDescent="0.25">
      <c r="T372" s="11" t="s">
        <v>12265</v>
      </c>
      <c r="U372" s="24">
        <v>27904</v>
      </c>
      <c r="AB372"/>
      <c r="AC372"/>
    </row>
    <row r="373" spans="20:29" x14ac:dyDescent="0.25">
      <c r="T373" s="11" t="s">
        <v>12266</v>
      </c>
      <c r="U373" s="24">
        <v>42933</v>
      </c>
      <c r="AB373"/>
      <c r="AC373"/>
    </row>
    <row r="374" spans="20:29" x14ac:dyDescent="0.25">
      <c r="T374" s="11" t="s">
        <v>12267</v>
      </c>
      <c r="U374" s="24">
        <v>34061</v>
      </c>
      <c r="AB374"/>
      <c r="AC374"/>
    </row>
    <row r="375" spans="20:29" x14ac:dyDescent="0.25">
      <c r="T375" s="11" t="s">
        <v>12268</v>
      </c>
      <c r="U375" s="24">
        <v>25185</v>
      </c>
      <c r="AB375"/>
      <c r="AC375"/>
    </row>
    <row r="376" spans="20:29" x14ac:dyDescent="0.25">
      <c r="T376" s="11" t="s">
        <v>12269</v>
      </c>
      <c r="U376" s="24">
        <v>25555</v>
      </c>
      <c r="AB376"/>
      <c r="AC376"/>
    </row>
    <row r="377" spans="20:29" x14ac:dyDescent="0.25">
      <c r="T377" s="11" t="s">
        <v>12270</v>
      </c>
      <c r="U377" s="24">
        <v>28438</v>
      </c>
      <c r="AB377"/>
      <c r="AC377"/>
    </row>
    <row r="378" spans="20:29" x14ac:dyDescent="0.25">
      <c r="T378" s="11" t="s">
        <v>12271</v>
      </c>
      <c r="U378" s="24">
        <v>44380</v>
      </c>
      <c r="AB378"/>
      <c r="AC378"/>
    </row>
    <row r="379" spans="20:29" x14ac:dyDescent="0.25">
      <c r="T379" s="11" t="s">
        <v>12272</v>
      </c>
      <c r="U379" s="24">
        <v>27502</v>
      </c>
      <c r="AB379"/>
      <c r="AC379"/>
    </row>
    <row r="380" spans="20:29" x14ac:dyDescent="0.25">
      <c r="T380" s="11" t="s">
        <v>12273</v>
      </c>
      <c r="U380" s="24">
        <v>29640</v>
      </c>
      <c r="AB380"/>
      <c r="AC380"/>
    </row>
    <row r="381" spans="20:29" x14ac:dyDescent="0.25">
      <c r="T381" s="11" t="s">
        <v>12274</v>
      </c>
      <c r="U381" s="24">
        <v>22285</v>
      </c>
      <c r="AB381"/>
      <c r="AC381"/>
    </row>
    <row r="382" spans="20:29" x14ac:dyDescent="0.25">
      <c r="T382" s="11" t="s">
        <v>12275</v>
      </c>
      <c r="U382" s="24">
        <v>22155</v>
      </c>
      <c r="AB382"/>
      <c r="AC382"/>
    </row>
    <row r="383" spans="20:29" x14ac:dyDescent="0.25">
      <c r="T383" s="11" t="s">
        <v>12276</v>
      </c>
      <c r="U383" s="24">
        <v>43337</v>
      </c>
      <c r="AB383"/>
      <c r="AC383"/>
    </row>
    <row r="384" spans="20:29" x14ac:dyDescent="0.25">
      <c r="T384" s="11" t="s">
        <v>12277</v>
      </c>
      <c r="U384" s="24">
        <v>41949</v>
      </c>
      <c r="AB384"/>
      <c r="AC384"/>
    </row>
    <row r="385" spans="20:29" x14ac:dyDescent="0.25">
      <c r="T385" s="11" t="s">
        <v>12278</v>
      </c>
      <c r="U385" s="24">
        <v>39368</v>
      </c>
      <c r="AB385"/>
      <c r="AC385"/>
    </row>
    <row r="386" spans="20:29" x14ac:dyDescent="0.25">
      <c r="T386" s="11" t="s">
        <v>12623</v>
      </c>
      <c r="U386" s="24">
        <v>42889</v>
      </c>
      <c r="AB386"/>
      <c r="AC386"/>
    </row>
    <row r="387" spans="20:29" x14ac:dyDescent="0.25">
      <c r="T387" s="11" t="s">
        <v>12279</v>
      </c>
      <c r="U387" s="24">
        <v>38979</v>
      </c>
      <c r="AB387"/>
      <c r="AC387"/>
    </row>
    <row r="388" spans="20:29" x14ac:dyDescent="0.25">
      <c r="T388" s="11" t="s">
        <v>12280</v>
      </c>
      <c r="U388" s="24">
        <v>21174</v>
      </c>
      <c r="AB388"/>
      <c r="AC388"/>
    </row>
    <row r="389" spans="20:29" x14ac:dyDescent="0.25">
      <c r="T389" s="11" t="s">
        <v>12281</v>
      </c>
      <c r="U389" s="24">
        <v>43695</v>
      </c>
      <c r="AB389"/>
      <c r="AC389"/>
    </row>
    <row r="390" spans="20:29" x14ac:dyDescent="0.25">
      <c r="T390" s="11" t="s">
        <v>12282</v>
      </c>
      <c r="U390" s="24">
        <v>21226</v>
      </c>
      <c r="AB390"/>
      <c r="AC390"/>
    </row>
    <row r="391" spans="20:29" x14ac:dyDescent="0.25">
      <c r="T391" s="11" t="s">
        <v>12283</v>
      </c>
      <c r="U391" s="24">
        <v>41278</v>
      </c>
      <c r="AB391"/>
      <c r="AC391"/>
    </row>
    <row r="392" spans="20:29" x14ac:dyDescent="0.25">
      <c r="T392" s="11" t="s">
        <v>12748</v>
      </c>
      <c r="U392" s="24">
        <v>13465</v>
      </c>
      <c r="AB392"/>
      <c r="AC392"/>
    </row>
    <row r="393" spans="20:29" x14ac:dyDescent="0.25">
      <c r="T393" s="11" t="s">
        <v>12284</v>
      </c>
      <c r="U393" s="24">
        <v>23419</v>
      </c>
      <c r="AB393"/>
      <c r="AC393"/>
    </row>
    <row r="394" spans="20:29" x14ac:dyDescent="0.25">
      <c r="T394" s="11" t="s">
        <v>12624</v>
      </c>
      <c r="U394" s="24">
        <v>40151</v>
      </c>
      <c r="AB394"/>
      <c r="AC394"/>
    </row>
    <row r="395" spans="20:29" x14ac:dyDescent="0.25">
      <c r="T395" s="11" t="s">
        <v>12749</v>
      </c>
      <c r="U395" s="24">
        <v>19042</v>
      </c>
      <c r="AB395"/>
      <c r="AC395"/>
    </row>
    <row r="396" spans="20:29" x14ac:dyDescent="0.25">
      <c r="T396" s="11" t="s">
        <v>12285</v>
      </c>
      <c r="U396" s="24">
        <v>42780</v>
      </c>
      <c r="AB396"/>
      <c r="AC396"/>
    </row>
    <row r="397" spans="20:29" x14ac:dyDescent="0.25">
      <c r="T397" s="11" t="s">
        <v>12286</v>
      </c>
      <c r="U397" s="24">
        <v>28308</v>
      </c>
      <c r="AB397"/>
      <c r="AC397"/>
    </row>
    <row r="398" spans="20:29" x14ac:dyDescent="0.25">
      <c r="T398" s="11" t="s">
        <v>12287</v>
      </c>
      <c r="U398" s="24">
        <v>15946</v>
      </c>
      <c r="AB398"/>
      <c r="AC398"/>
    </row>
    <row r="399" spans="20:29" x14ac:dyDescent="0.25">
      <c r="T399" s="11" t="s">
        <v>12625</v>
      </c>
      <c r="U399" s="24">
        <v>30474</v>
      </c>
      <c r="AB399"/>
      <c r="AC399"/>
    </row>
    <row r="400" spans="20:29" x14ac:dyDescent="0.25">
      <c r="T400" s="11" t="s">
        <v>12288</v>
      </c>
      <c r="U400" s="24">
        <v>40970</v>
      </c>
      <c r="AB400"/>
      <c r="AC400"/>
    </row>
    <row r="401" spans="20:29" x14ac:dyDescent="0.25">
      <c r="T401" s="11" t="s">
        <v>12626</v>
      </c>
      <c r="U401" s="24">
        <v>22837</v>
      </c>
      <c r="AB401"/>
      <c r="AC401"/>
    </row>
    <row r="402" spans="20:29" x14ac:dyDescent="0.25">
      <c r="T402" s="11" t="s">
        <v>12289</v>
      </c>
      <c r="U402" s="24">
        <v>29117</v>
      </c>
      <c r="AB402"/>
      <c r="AC402"/>
    </row>
    <row r="403" spans="20:29" x14ac:dyDescent="0.25">
      <c r="T403" s="11" t="s">
        <v>12290</v>
      </c>
      <c r="U403" s="24">
        <v>40652</v>
      </c>
      <c r="AB403"/>
      <c r="AC403"/>
    </row>
    <row r="404" spans="20:29" x14ac:dyDescent="0.25">
      <c r="T404" s="11" t="s">
        <v>12815</v>
      </c>
      <c r="U404" s="24">
        <v>42529</v>
      </c>
      <c r="AB404"/>
      <c r="AC404"/>
    </row>
    <row r="405" spans="20:29" x14ac:dyDescent="0.25">
      <c r="T405" s="11" t="s">
        <v>12291</v>
      </c>
      <c r="U405" s="24">
        <v>44055</v>
      </c>
      <c r="AB405"/>
      <c r="AC405"/>
    </row>
    <row r="406" spans="20:29" x14ac:dyDescent="0.25">
      <c r="T406" s="11" t="s">
        <v>12834</v>
      </c>
      <c r="U406" s="24">
        <v>19365</v>
      </c>
      <c r="AB406"/>
      <c r="AC406"/>
    </row>
    <row r="407" spans="20:29" x14ac:dyDescent="0.25">
      <c r="T407" s="11" t="s">
        <v>12292</v>
      </c>
      <c r="U407" s="24">
        <v>19221</v>
      </c>
      <c r="AB407"/>
      <c r="AC407"/>
    </row>
    <row r="408" spans="20:29" x14ac:dyDescent="0.25">
      <c r="T408" s="11" t="s">
        <v>12627</v>
      </c>
      <c r="U408" s="24">
        <v>51606</v>
      </c>
      <c r="AB408"/>
      <c r="AC408"/>
    </row>
    <row r="409" spans="20:29" x14ac:dyDescent="0.25">
      <c r="T409" s="11" t="s">
        <v>12816</v>
      </c>
      <c r="U409" s="24">
        <v>32051</v>
      </c>
      <c r="AB409"/>
      <c r="AC409"/>
    </row>
    <row r="410" spans="20:29" x14ac:dyDescent="0.25">
      <c r="T410" s="11" t="s">
        <v>12628</v>
      </c>
      <c r="U410" s="24">
        <v>12433</v>
      </c>
      <c r="AB410"/>
      <c r="AC410"/>
    </row>
    <row r="411" spans="20:29" x14ac:dyDescent="0.25">
      <c r="T411" s="11" t="s">
        <v>12629</v>
      </c>
      <c r="U411" s="24">
        <v>30480</v>
      </c>
      <c r="AB411"/>
      <c r="AC411"/>
    </row>
    <row r="412" spans="20:29" x14ac:dyDescent="0.25">
      <c r="T412" s="11" t="s">
        <v>12293</v>
      </c>
      <c r="U412" s="24">
        <v>18193</v>
      </c>
      <c r="AB412"/>
      <c r="AC412"/>
    </row>
    <row r="413" spans="20:29" x14ac:dyDescent="0.25">
      <c r="T413" s="11" t="s">
        <v>12294</v>
      </c>
      <c r="U413" s="24">
        <v>35470</v>
      </c>
      <c r="AB413"/>
      <c r="AC413"/>
    </row>
    <row r="414" spans="20:29" x14ac:dyDescent="0.25">
      <c r="T414" s="11" t="s">
        <v>12295</v>
      </c>
      <c r="U414" s="24">
        <v>30091</v>
      </c>
      <c r="AB414"/>
      <c r="AC414"/>
    </row>
    <row r="415" spans="20:29" x14ac:dyDescent="0.25">
      <c r="T415" s="11" t="s">
        <v>12296</v>
      </c>
      <c r="U415" s="24">
        <v>40371</v>
      </c>
      <c r="AB415"/>
      <c r="AC415"/>
    </row>
    <row r="416" spans="20:29" x14ac:dyDescent="0.25">
      <c r="T416" s="11" t="s">
        <v>12630</v>
      </c>
      <c r="U416" s="24">
        <v>25778</v>
      </c>
      <c r="AB416"/>
      <c r="AC416"/>
    </row>
    <row r="417" spans="20:29" x14ac:dyDescent="0.25">
      <c r="T417" s="11" t="s">
        <v>12297</v>
      </c>
      <c r="U417" s="24">
        <v>14044</v>
      </c>
      <c r="AB417"/>
      <c r="AC417"/>
    </row>
    <row r="418" spans="20:29" x14ac:dyDescent="0.25">
      <c r="T418" s="11" t="s">
        <v>12750</v>
      </c>
      <c r="U418" s="24">
        <v>28232</v>
      </c>
      <c r="AB418"/>
      <c r="AC418"/>
    </row>
    <row r="419" spans="20:29" x14ac:dyDescent="0.25">
      <c r="T419" s="11" t="s">
        <v>12631</v>
      </c>
      <c r="U419" s="24">
        <v>24895</v>
      </c>
      <c r="AB419"/>
      <c r="AC419"/>
    </row>
    <row r="420" spans="20:29" x14ac:dyDescent="0.25">
      <c r="T420" s="11" t="s">
        <v>12298</v>
      </c>
      <c r="U420" s="24">
        <v>42175</v>
      </c>
      <c r="AB420"/>
      <c r="AC420"/>
    </row>
    <row r="421" spans="20:29" x14ac:dyDescent="0.25">
      <c r="T421" s="11" t="s">
        <v>12299</v>
      </c>
      <c r="U421" s="24">
        <v>41922</v>
      </c>
      <c r="AB421"/>
      <c r="AC421"/>
    </row>
    <row r="422" spans="20:29" x14ac:dyDescent="0.25">
      <c r="T422" s="11" t="s">
        <v>12300</v>
      </c>
      <c r="U422" s="24">
        <v>39874</v>
      </c>
      <c r="AB422"/>
      <c r="AC422"/>
    </row>
    <row r="423" spans="20:29" x14ac:dyDescent="0.25">
      <c r="T423" s="11" t="s">
        <v>12301</v>
      </c>
      <c r="U423" s="24">
        <v>15930</v>
      </c>
      <c r="AB423"/>
      <c r="AC423"/>
    </row>
    <row r="424" spans="20:29" x14ac:dyDescent="0.25">
      <c r="T424" s="11" t="s">
        <v>12302</v>
      </c>
      <c r="U424" s="24">
        <v>36514</v>
      </c>
      <c r="AB424"/>
      <c r="AC424"/>
    </row>
    <row r="425" spans="20:29" x14ac:dyDescent="0.25">
      <c r="T425" s="11" t="s">
        <v>12632</v>
      </c>
      <c r="U425" s="24">
        <v>27350</v>
      </c>
      <c r="AB425"/>
      <c r="AC425"/>
    </row>
    <row r="426" spans="20:29" x14ac:dyDescent="0.25">
      <c r="T426" s="11" t="s">
        <v>12303</v>
      </c>
      <c r="U426" s="24">
        <v>32419</v>
      </c>
      <c r="AB426"/>
      <c r="AC426"/>
    </row>
    <row r="427" spans="20:29" x14ac:dyDescent="0.25">
      <c r="T427" s="11" t="s">
        <v>12751</v>
      </c>
      <c r="U427" s="24">
        <v>24030</v>
      </c>
      <c r="AB427"/>
      <c r="AC427"/>
    </row>
    <row r="428" spans="20:29" x14ac:dyDescent="0.25">
      <c r="T428" s="11" t="s">
        <v>12752</v>
      </c>
      <c r="U428" s="24">
        <v>19232</v>
      </c>
      <c r="AB428"/>
      <c r="AC428"/>
    </row>
    <row r="429" spans="20:29" x14ac:dyDescent="0.25">
      <c r="T429" s="11" t="s">
        <v>12304</v>
      </c>
      <c r="U429" s="24">
        <v>36307</v>
      </c>
      <c r="AB429"/>
      <c r="AC429"/>
    </row>
    <row r="430" spans="20:29" x14ac:dyDescent="0.25">
      <c r="T430" s="11" t="s">
        <v>12753</v>
      </c>
      <c r="U430" s="24">
        <v>21024</v>
      </c>
      <c r="AB430"/>
      <c r="AC430"/>
    </row>
    <row r="431" spans="20:29" x14ac:dyDescent="0.25">
      <c r="T431" s="11" t="s">
        <v>12633</v>
      </c>
      <c r="U431" s="24">
        <v>33580</v>
      </c>
      <c r="AB431"/>
      <c r="AC431"/>
    </row>
    <row r="432" spans="20:29" x14ac:dyDescent="0.25">
      <c r="T432" s="11" t="s">
        <v>12305</v>
      </c>
      <c r="U432" s="24">
        <v>33525</v>
      </c>
      <c r="AB432"/>
      <c r="AC432"/>
    </row>
    <row r="433" spans="20:29" x14ac:dyDescent="0.25">
      <c r="T433" s="11" t="s">
        <v>12306</v>
      </c>
      <c r="U433" s="24">
        <v>43479</v>
      </c>
      <c r="AB433"/>
      <c r="AC433"/>
    </row>
    <row r="434" spans="20:29" x14ac:dyDescent="0.25">
      <c r="T434" s="11" t="s">
        <v>12307</v>
      </c>
      <c r="U434" s="24">
        <v>42650</v>
      </c>
      <c r="AB434"/>
      <c r="AC434"/>
    </row>
    <row r="435" spans="20:29" x14ac:dyDescent="0.25">
      <c r="T435" s="11" t="s">
        <v>12634</v>
      </c>
      <c r="U435" s="24">
        <v>37479</v>
      </c>
      <c r="AB435"/>
      <c r="AC435"/>
    </row>
    <row r="436" spans="20:29" x14ac:dyDescent="0.25">
      <c r="T436" s="11" t="s">
        <v>12635</v>
      </c>
      <c r="U436" s="24">
        <v>27046</v>
      </c>
      <c r="AB436"/>
      <c r="AC436"/>
    </row>
    <row r="437" spans="20:29" x14ac:dyDescent="0.25">
      <c r="T437" s="11" t="s">
        <v>12308</v>
      </c>
      <c r="U437" s="24">
        <v>25468</v>
      </c>
      <c r="AB437"/>
      <c r="AC437"/>
    </row>
    <row r="438" spans="20:29" x14ac:dyDescent="0.25">
      <c r="T438" s="11" t="s">
        <v>12636</v>
      </c>
      <c r="U438" s="24">
        <v>46179</v>
      </c>
      <c r="AB438"/>
      <c r="AC438"/>
    </row>
    <row r="439" spans="20:29" x14ac:dyDescent="0.25">
      <c r="T439" s="11" t="s">
        <v>12309</v>
      </c>
      <c r="U439" s="24">
        <v>21300</v>
      </c>
      <c r="AB439"/>
      <c r="AC439"/>
    </row>
    <row r="440" spans="20:29" x14ac:dyDescent="0.25">
      <c r="T440" s="11" t="s">
        <v>12310</v>
      </c>
      <c r="U440" s="24">
        <v>21991</v>
      </c>
      <c r="AB440"/>
      <c r="AC440"/>
    </row>
    <row r="441" spans="20:29" x14ac:dyDescent="0.25">
      <c r="T441" s="11" t="s">
        <v>12311</v>
      </c>
      <c r="U441" s="24">
        <v>58038</v>
      </c>
      <c r="AB441"/>
      <c r="AC441"/>
    </row>
    <row r="442" spans="20:29" x14ac:dyDescent="0.25">
      <c r="T442" s="11" t="s">
        <v>12835</v>
      </c>
      <c r="U442" s="24">
        <v>18876</v>
      </c>
      <c r="AB442"/>
      <c r="AC442"/>
    </row>
    <row r="443" spans="20:29" x14ac:dyDescent="0.25">
      <c r="T443" s="11" t="s">
        <v>12754</v>
      </c>
      <c r="U443" s="24">
        <v>25542</v>
      </c>
      <c r="AB443"/>
      <c r="AC443"/>
    </row>
    <row r="444" spans="20:29" x14ac:dyDescent="0.25">
      <c r="T444" s="11" t="s">
        <v>12312</v>
      </c>
      <c r="U444" s="24">
        <v>48840</v>
      </c>
      <c r="AB444"/>
      <c r="AC444"/>
    </row>
    <row r="445" spans="20:29" x14ac:dyDescent="0.25">
      <c r="T445" s="11" t="s">
        <v>12313</v>
      </c>
      <c r="U445" s="24">
        <v>43352</v>
      </c>
      <c r="AB445"/>
      <c r="AC445"/>
    </row>
    <row r="446" spans="20:29" x14ac:dyDescent="0.25">
      <c r="T446" s="11" t="s">
        <v>12314</v>
      </c>
      <c r="U446" s="24">
        <v>52353</v>
      </c>
      <c r="AB446"/>
      <c r="AC446"/>
    </row>
    <row r="447" spans="20:29" x14ac:dyDescent="0.25">
      <c r="T447" s="11" t="s">
        <v>12315</v>
      </c>
      <c r="U447" s="24">
        <v>33665</v>
      </c>
      <c r="AB447"/>
      <c r="AC447"/>
    </row>
    <row r="448" spans="20:29" x14ac:dyDescent="0.25">
      <c r="T448" s="11" t="s">
        <v>12637</v>
      </c>
      <c r="U448" s="24">
        <v>30008</v>
      </c>
      <c r="AB448"/>
      <c r="AC448"/>
    </row>
    <row r="449" spans="20:29" x14ac:dyDescent="0.25">
      <c r="T449" s="11" t="s">
        <v>12316</v>
      </c>
      <c r="U449" s="24">
        <v>29660</v>
      </c>
      <c r="AB449"/>
      <c r="AC449"/>
    </row>
    <row r="450" spans="20:29" x14ac:dyDescent="0.25">
      <c r="T450" s="11" t="s">
        <v>12317</v>
      </c>
      <c r="U450" s="24">
        <v>33896</v>
      </c>
      <c r="AB450"/>
      <c r="AC450"/>
    </row>
    <row r="451" spans="20:29" x14ac:dyDescent="0.25">
      <c r="T451" s="11" t="s">
        <v>12318</v>
      </c>
      <c r="U451" s="24">
        <v>42813</v>
      </c>
      <c r="AB451"/>
      <c r="AC451"/>
    </row>
    <row r="452" spans="20:29" x14ac:dyDescent="0.25">
      <c r="T452" s="11" t="s">
        <v>12319</v>
      </c>
      <c r="U452" s="24">
        <v>41831</v>
      </c>
      <c r="AB452"/>
      <c r="AC452"/>
    </row>
    <row r="453" spans="20:29" x14ac:dyDescent="0.25">
      <c r="T453" s="11" t="s">
        <v>12320</v>
      </c>
      <c r="U453" s="24">
        <v>41971</v>
      </c>
      <c r="AB453"/>
      <c r="AC453"/>
    </row>
    <row r="454" spans="20:29" x14ac:dyDescent="0.25">
      <c r="T454" s="11" t="s">
        <v>12321</v>
      </c>
      <c r="U454" s="24">
        <v>47895</v>
      </c>
      <c r="AB454"/>
      <c r="AC454"/>
    </row>
    <row r="455" spans="20:29" x14ac:dyDescent="0.25">
      <c r="T455" s="11" t="s">
        <v>12638</v>
      </c>
      <c r="U455" s="24">
        <v>23856</v>
      </c>
      <c r="AB455"/>
      <c r="AC455"/>
    </row>
    <row r="456" spans="20:29" x14ac:dyDescent="0.25">
      <c r="T456" s="11" t="s">
        <v>12322</v>
      </c>
      <c r="U456" s="24">
        <v>32977</v>
      </c>
      <c r="AB456"/>
      <c r="AC456"/>
    </row>
    <row r="457" spans="20:29" x14ac:dyDescent="0.25">
      <c r="T457" s="11" t="s">
        <v>12323</v>
      </c>
      <c r="U457" s="24">
        <v>34130</v>
      </c>
      <c r="AB457"/>
      <c r="AC457"/>
    </row>
    <row r="458" spans="20:29" x14ac:dyDescent="0.25">
      <c r="T458" s="11" t="s">
        <v>12324</v>
      </c>
      <c r="U458" s="24">
        <v>31685</v>
      </c>
      <c r="AB458"/>
      <c r="AC458"/>
    </row>
    <row r="459" spans="20:29" x14ac:dyDescent="0.25">
      <c r="T459" s="11" t="s">
        <v>12847</v>
      </c>
      <c r="U459" s="24">
        <v>9154</v>
      </c>
      <c r="AB459"/>
      <c r="AC459"/>
    </row>
    <row r="460" spans="20:29" x14ac:dyDescent="0.25">
      <c r="T460" s="11" t="s">
        <v>12325</v>
      </c>
      <c r="U460" s="24">
        <v>37088</v>
      </c>
      <c r="AB460"/>
      <c r="AC460"/>
    </row>
    <row r="461" spans="20:29" x14ac:dyDescent="0.25">
      <c r="T461" s="11" t="s">
        <v>12326</v>
      </c>
      <c r="U461" s="24">
        <v>50363</v>
      </c>
      <c r="AB461"/>
      <c r="AC461"/>
    </row>
    <row r="462" spans="20:29" x14ac:dyDescent="0.25">
      <c r="T462" s="11" t="s">
        <v>12755</v>
      </c>
      <c r="U462" s="24">
        <v>19079</v>
      </c>
      <c r="AB462"/>
      <c r="AC462"/>
    </row>
    <row r="463" spans="20:29" x14ac:dyDescent="0.25">
      <c r="T463" s="11" t="s">
        <v>12327</v>
      </c>
      <c r="U463" s="24">
        <v>24903</v>
      </c>
      <c r="AB463"/>
      <c r="AC463"/>
    </row>
    <row r="464" spans="20:29" x14ac:dyDescent="0.25">
      <c r="T464" s="11" t="s">
        <v>12756</v>
      </c>
      <c r="U464" s="24">
        <v>30972</v>
      </c>
      <c r="AB464"/>
      <c r="AC464"/>
    </row>
    <row r="465" spans="20:29" x14ac:dyDescent="0.25">
      <c r="T465" s="11" t="s">
        <v>12328</v>
      </c>
      <c r="U465" s="24">
        <v>32504</v>
      </c>
      <c r="AB465"/>
      <c r="AC465"/>
    </row>
    <row r="466" spans="20:29" x14ac:dyDescent="0.25">
      <c r="T466" s="11" t="s">
        <v>12757</v>
      </c>
      <c r="U466" s="24">
        <v>29101</v>
      </c>
      <c r="AB466"/>
      <c r="AC466"/>
    </row>
    <row r="467" spans="20:29" x14ac:dyDescent="0.25">
      <c r="T467" s="11" t="s">
        <v>12817</v>
      </c>
      <c r="U467" s="24">
        <v>9811</v>
      </c>
      <c r="AB467"/>
      <c r="AC467"/>
    </row>
    <row r="468" spans="20:29" x14ac:dyDescent="0.25">
      <c r="T468" s="11" t="s">
        <v>12329</v>
      </c>
      <c r="U468" s="24">
        <v>32036</v>
      </c>
      <c r="AB468"/>
      <c r="AC468"/>
    </row>
    <row r="469" spans="20:29" x14ac:dyDescent="0.25">
      <c r="T469" s="11" t="s">
        <v>12330</v>
      </c>
      <c r="U469" s="24">
        <v>37461</v>
      </c>
      <c r="AB469"/>
      <c r="AC469"/>
    </row>
    <row r="470" spans="20:29" x14ac:dyDescent="0.25">
      <c r="T470" s="11" t="s">
        <v>12639</v>
      </c>
      <c r="U470" s="24">
        <v>42764</v>
      </c>
    </row>
    <row r="471" spans="20:29" x14ac:dyDescent="0.25">
      <c r="T471" s="11" t="s">
        <v>12331</v>
      </c>
      <c r="U471" s="24">
        <v>29703</v>
      </c>
    </row>
    <row r="472" spans="20:29" x14ac:dyDescent="0.25">
      <c r="T472" s="11" t="s">
        <v>12332</v>
      </c>
      <c r="U472" s="24">
        <v>42467</v>
      </c>
    </row>
    <row r="473" spans="20:29" x14ac:dyDescent="0.25">
      <c r="T473" s="11" t="s">
        <v>12333</v>
      </c>
      <c r="U473" s="24">
        <v>26150</v>
      </c>
    </row>
    <row r="474" spans="20:29" x14ac:dyDescent="0.25">
      <c r="T474" s="11" t="s">
        <v>12758</v>
      </c>
      <c r="U474" s="24">
        <v>36954</v>
      </c>
    </row>
    <row r="475" spans="20:29" x14ac:dyDescent="0.25">
      <c r="T475" s="11" t="s">
        <v>12640</v>
      </c>
      <c r="U475" s="24">
        <v>47316</v>
      </c>
    </row>
    <row r="476" spans="20:29" x14ac:dyDescent="0.25">
      <c r="T476" s="11" t="s">
        <v>12641</v>
      </c>
      <c r="U476" s="24">
        <v>49064</v>
      </c>
    </row>
    <row r="477" spans="20:29" x14ac:dyDescent="0.25">
      <c r="T477" s="11" t="s">
        <v>12334</v>
      </c>
      <c r="U477" s="24">
        <v>20291</v>
      </c>
    </row>
    <row r="478" spans="20:29" x14ac:dyDescent="0.25">
      <c r="T478" s="11" t="s">
        <v>12335</v>
      </c>
      <c r="U478" s="24">
        <v>50315</v>
      </c>
    </row>
    <row r="479" spans="20:29" x14ac:dyDescent="0.25">
      <c r="T479" s="11" t="s">
        <v>12336</v>
      </c>
      <c r="U479" s="24">
        <v>33644</v>
      </c>
    </row>
    <row r="480" spans="20:29" x14ac:dyDescent="0.25">
      <c r="T480" s="11" t="s">
        <v>12337</v>
      </c>
      <c r="U480" s="24">
        <v>25478</v>
      </c>
    </row>
    <row r="481" spans="20:21" x14ac:dyDescent="0.25">
      <c r="T481" s="11" t="s">
        <v>12338</v>
      </c>
      <c r="U481" s="24">
        <v>25559</v>
      </c>
    </row>
    <row r="482" spans="20:21" x14ac:dyDescent="0.25">
      <c r="T482" s="11" t="s">
        <v>12642</v>
      </c>
      <c r="U482" s="24">
        <v>34620</v>
      </c>
    </row>
    <row r="483" spans="20:21" x14ac:dyDescent="0.25">
      <c r="T483" s="11" t="s">
        <v>12643</v>
      </c>
      <c r="U483" s="24">
        <v>23212</v>
      </c>
    </row>
    <row r="484" spans="20:21" x14ac:dyDescent="0.25">
      <c r="T484" s="11" t="s">
        <v>12339</v>
      </c>
      <c r="U484" s="24">
        <v>34735</v>
      </c>
    </row>
    <row r="485" spans="20:21" x14ac:dyDescent="0.25">
      <c r="T485" s="11" t="s">
        <v>12644</v>
      </c>
      <c r="U485" s="24">
        <v>36843</v>
      </c>
    </row>
    <row r="486" spans="20:21" x14ac:dyDescent="0.25">
      <c r="T486" s="11" t="s">
        <v>12340</v>
      </c>
      <c r="U486" s="24">
        <v>11507</v>
      </c>
    </row>
    <row r="487" spans="20:21" x14ac:dyDescent="0.25">
      <c r="T487" s="11" t="s">
        <v>12341</v>
      </c>
      <c r="U487" s="24">
        <v>34737</v>
      </c>
    </row>
    <row r="488" spans="20:21" x14ac:dyDescent="0.25">
      <c r="T488" s="11" t="s">
        <v>12342</v>
      </c>
      <c r="U488" s="24">
        <v>34688</v>
      </c>
    </row>
    <row r="489" spans="20:21" x14ac:dyDescent="0.25">
      <c r="T489" s="11" t="s">
        <v>12343</v>
      </c>
      <c r="U489" s="24">
        <v>32215</v>
      </c>
    </row>
    <row r="490" spans="20:21" x14ac:dyDescent="0.25">
      <c r="T490" s="11" t="s">
        <v>12344</v>
      </c>
      <c r="U490" s="24">
        <v>39040</v>
      </c>
    </row>
    <row r="491" spans="20:21" x14ac:dyDescent="0.25">
      <c r="T491" s="11" t="s">
        <v>12345</v>
      </c>
      <c r="U491" s="24">
        <v>48904</v>
      </c>
    </row>
    <row r="492" spans="20:21" x14ac:dyDescent="0.25">
      <c r="T492" s="11" t="s">
        <v>12346</v>
      </c>
      <c r="U492" s="24">
        <v>13489</v>
      </c>
    </row>
    <row r="493" spans="20:21" x14ac:dyDescent="0.25">
      <c r="T493" s="11" t="s">
        <v>12347</v>
      </c>
      <c r="U493" s="24">
        <v>22017</v>
      </c>
    </row>
    <row r="494" spans="20:21" x14ac:dyDescent="0.25">
      <c r="T494" s="11" t="s">
        <v>12348</v>
      </c>
      <c r="U494" s="24">
        <v>49703</v>
      </c>
    </row>
    <row r="495" spans="20:21" x14ac:dyDescent="0.25">
      <c r="T495" s="11" t="s">
        <v>12349</v>
      </c>
      <c r="U495" s="24">
        <v>35732</v>
      </c>
    </row>
    <row r="496" spans="20:21" x14ac:dyDescent="0.25">
      <c r="T496" s="11" t="s">
        <v>12350</v>
      </c>
      <c r="U496" s="24">
        <v>33097</v>
      </c>
    </row>
    <row r="497" spans="20:21" x14ac:dyDescent="0.25">
      <c r="T497" s="11" t="s">
        <v>12818</v>
      </c>
      <c r="U497" s="24">
        <v>22464</v>
      </c>
    </row>
    <row r="498" spans="20:21" x14ac:dyDescent="0.25">
      <c r="T498" s="11" t="s">
        <v>12849</v>
      </c>
      <c r="U498" s="24">
        <v>22831</v>
      </c>
    </row>
    <row r="499" spans="20:21" x14ac:dyDescent="0.25">
      <c r="T499" s="11" t="s">
        <v>12351</v>
      </c>
      <c r="U499" s="24">
        <v>21414</v>
      </c>
    </row>
    <row r="500" spans="20:21" x14ac:dyDescent="0.25">
      <c r="T500" s="11" t="s">
        <v>12645</v>
      </c>
      <c r="U500" s="24">
        <v>20716</v>
      </c>
    </row>
    <row r="501" spans="20:21" x14ac:dyDescent="0.25">
      <c r="T501" s="11" t="s">
        <v>12352</v>
      </c>
      <c r="U501" s="24">
        <v>27014</v>
      </c>
    </row>
    <row r="502" spans="20:21" x14ac:dyDescent="0.25">
      <c r="T502" s="11" t="s">
        <v>12353</v>
      </c>
      <c r="U502" s="24">
        <v>30790</v>
      </c>
    </row>
    <row r="503" spans="20:21" x14ac:dyDescent="0.25">
      <c r="T503" s="11" t="s">
        <v>12354</v>
      </c>
      <c r="U503" s="24">
        <v>23920</v>
      </c>
    </row>
    <row r="504" spans="20:21" x14ac:dyDescent="0.25">
      <c r="T504" s="11" t="s">
        <v>12355</v>
      </c>
      <c r="U504" s="24">
        <v>30977</v>
      </c>
    </row>
    <row r="505" spans="20:21" x14ac:dyDescent="0.25">
      <c r="T505" s="11" t="s">
        <v>12356</v>
      </c>
      <c r="U505" s="24">
        <v>24258</v>
      </c>
    </row>
    <row r="506" spans="20:21" x14ac:dyDescent="0.25">
      <c r="T506" s="11" t="s">
        <v>12357</v>
      </c>
      <c r="U506" s="24">
        <v>39789</v>
      </c>
    </row>
    <row r="507" spans="20:21" x14ac:dyDescent="0.25">
      <c r="T507" s="11" t="s">
        <v>12819</v>
      </c>
      <c r="U507" s="24">
        <v>18516</v>
      </c>
    </row>
    <row r="508" spans="20:21" x14ac:dyDescent="0.25">
      <c r="T508" s="11" t="s">
        <v>12646</v>
      </c>
      <c r="U508" s="24">
        <v>15863</v>
      </c>
    </row>
    <row r="509" spans="20:21" x14ac:dyDescent="0.25">
      <c r="T509" s="11" t="s">
        <v>12759</v>
      </c>
      <c r="U509" s="24">
        <v>35272</v>
      </c>
    </row>
    <row r="510" spans="20:21" x14ac:dyDescent="0.25">
      <c r="T510" s="11" t="s">
        <v>12358</v>
      </c>
      <c r="U510" s="24">
        <v>19347</v>
      </c>
    </row>
    <row r="511" spans="20:21" x14ac:dyDescent="0.25">
      <c r="T511" s="11" t="s">
        <v>12359</v>
      </c>
      <c r="U511" s="24">
        <v>21657</v>
      </c>
    </row>
    <row r="512" spans="20:21" x14ac:dyDescent="0.25">
      <c r="T512" s="11" t="s">
        <v>12647</v>
      </c>
      <c r="U512" s="24">
        <v>28270</v>
      </c>
    </row>
    <row r="513" spans="20:21" x14ac:dyDescent="0.25">
      <c r="T513" s="11" t="s">
        <v>12360</v>
      </c>
      <c r="U513" s="24">
        <v>36138</v>
      </c>
    </row>
    <row r="514" spans="20:21" x14ac:dyDescent="0.25">
      <c r="T514" s="11" t="s">
        <v>12820</v>
      </c>
      <c r="U514" s="24">
        <v>38758</v>
      </c>
    </row>
    <row r="515" spans="20:21" x14ac:dyDescent="0.25">
      <c r="T515" s="11" t="s">
        <v>12361</v>
      </c>
      <c r="U515" s="24">
        <v>21520</v>
      </c>
    </row>
    <row r="516" spans="20:21" x14ac:dyDescent="0.25">
      <c r="T516" s="11" t="s">
        <v>12648</v>
      </c>
      <c r="U516" s="24">
        <v>43388</v>
      </c>
    </row>
    <row r="517" spans="20:21" x14ac:dyDescent="0.25">
      <c r="T517" s="11" t="s">
        <v>12362</v>
      </c>
      <c r="U517" s="24">
        <v>64794</v>
      </c>
    </row>
    <row r="518" spans="20:21" x14ac:dyDescent="0.25">
      <c r="T518" s="11" t="s">
        <v>12760</v>
      </c>
      <c r="U518" s="24">
        <v>9689</v>
      </c>
    </row>
    <row r="519" spans="20:21" x14ac:dyDescent="0.25">
      <c r="T519" s="11" t="s">
        <v>12363</v>
      </c>
      <c r="U519" s="24">
        <v>38426</v>
      </c>
    </row>
    <row r="520" spans="20:21" x14ac:dyDescent="0.25">
      <c r="T520" s="11" t="s">
        <v>12364</v>
      </c>
      <c r="U520" s="24">
        <v>32679</v>
      </c>
    </row>
    <row r="521" spans="20:21" x14ac:dyDescent="0.25">
      <c r="T521" s="11" t="s">
        <v>12365</v>
      </c>
      <c r="U521" s="24">
        <v>32829</v>
      </c>
    </row>
    <row r="522" spans="20:21" x14ac:dyDescent="0.25">
      <c r="T522" s="11" t="s">
        <v>12761</v>
      </c>
      <c r="U522" s="24">
        <v>22877</v>
      </c>
    </row>
    <row r="523" spans="20:21" x14ac:dyDescent="0.25">
      <c r="T523" s="11" t="s">
        <v>12649</v>
      </c>
      <c r="U523" s="24">
        <v>48795</v>
      </c>
    </row>
    <row r="524" spans="20:21" x14ac:dyDescent="0.25">
      <c r="T524" s="11" t="s">
        <v>12366</v>
      </c>
      <c r="U524" s="24">
        <v>35907</v>
      </c>
    </row>
    <row r="525" spans="20:21" x14ac:dyDescent="0.25">
      <c r="T525" s="11" t="s">
        <v>12762</v>
      </c>
      <c r="U525" s="24">
        <v>22064</v>
      </c>
    </row>
    <row r="526" spans="20:21" x14ac:dyDescent="0.25">
      <c r="T526" s="11" t="s">
        <v>12367</v>
      </c>
      <c r="U526" s="24">
        <v>26013</v>
      </c>
    </row>
    <row r="527" spans="20:21" x14ac:dyDescent="0.25">
      <c r="T527" s="11" t="s">
        <v>12368</v>
      </c>
      <c r="U527" s="24">
        <v>29599</v>
      </c>
    </row>
    <row r="528" spans="20:21" x14ac:dyDescent="0.25">
      <c r="T528" s="11" t="s">
        <v>12369</v>
      </c>
      <c r="U528" s="24">
        <v>27192</v>
      </c>
    </row>
    <row r="529" spans="20:21" x14ac:dyDescent="0.25">
      <c r="T529" s="11" t="s">
        <v>12650</v>
      </c>
      <c r="U529" s="24">
        <v>12998</v>
      </c>
    </row>
    <row r="530" spans="20:21" x14ac:dyDescent="0.25">
      <c r="T530" s="11" t="s">
        <v>12651</v>
      </c>
      <c r="U530" s="24">
        <v>21339</v>
      </c>
    </row>
    <row r="531" spans="20:21" x14ac:dyDescent="0.25">
      <c r="T531" s="11" t="s">
        <v>12370</v>
      </c>
      <c r="U531" s="24">
        <v>6434</v>
      </c>
    </row>
    <row r="532" spans="20:21" x14ac:dyDescent="0.25">
      <c r="T532" s="11" t="s">
        <v>12763</v>
      </c>
      <c r="U532" s="24">
        <v>14667</v>
      </c>
    </row>
    <row r="533" spans="20:21" x14ac:dyDescent="0.25">
      <c r="T533" s="11" t="s">
        <v>12371</v>
      </c>
      <c r="U533" s="24">
        <v>40837</v>
      </c>
    </row>
    <row r="534" spans="20:21" x14ac:dyDescent="0.25">
      <c r="T534" s="11" t="s">
        <v>12652</v>
      </c>
      <c r="U534" s="24">
        <v>35857</v>
      </c>
    </row>
    <row r="535" spans="20:21" x14ac:dyDescent="0.25">
      <c r="T535" s="11" t="s">
        <v>12653</v>
      </c>
      <c r="U535" s="24">
        <v>37564</v>
      </c>
    </row>
    <row r="536" spans="20:21" x14ac:dyDescent="0.25">
      <c r="T536" s="11" t="s">
        <v>12836</v>
      </c>
      <c r="U536" s="24">
        <v>11943</v>
      </c>
    </row>
    <row r="537" spans="20:21" x14ac:dyDescent="0.25">
      <c r="T537" s="11" t="s">
        <v>12372</v>
      </c>
      <c r="U537" s="24">
        <v>57014</v>
      </c>
    </row>
    <row r="538" spans="20:21" x14ac:dyDescent="0.25">
      <c r="T538" s="11" t="s">
        <v>12800</v>
      </c>
      <c r="U538" s="24">
        <v>42127</v>
      </c>
    </row>
    <row r="539" spans="20:21" x14ac:dyDescent="0.25">
      <c r="T539" s="11" t="s">
        <v>12373</v>
      </c>
      <c r="U539" s="24">
        <v>51857</v>
      </c>
    </row>
    <row r="540" spans="20:21" x14ac:dyDescent="0.25">
      <c r="T540" s="11" t="s">
        <v>12374</v>
      </c>
      <c r="U540" s="24">
        <v>25377</v>
      </c>
    </row>
    <row r="541" spans="20:21" x14ac:dyDescent="0.25">
      <c r="T541" s="11" t="s">
        <v>12375</v>
      </c>
      <c r="U541" s="24">
        <v>30090</v>
      </c>
    </row>
    <row r="542" spans="20:21" x14ac:dyDescent="0.25">
      <c r="T542" s="11" t="s">
        <v>12376</v>
      </c>
      <c r="U542" s="24">
        <v>60629</v>
      </c>
    </row>
    <row r="543" spans="20:21" x14ac:dyDescent="0.25">
      <c r="T543" s="11" t="s">
        <v>12764</v>
      </c>
      <c r="U543" s="24">
        <v>25285</v>
      </c>
    </row>
    <row r="544" spans="20:21" x14ac:dyDescent="0.25">
      <c r="T544" s="11" t="s">
        <v>12377</v>
      </c>
      <c r="U544" s="24">
        <v>34555</v>
      </c>
    </row>
    <row r="545" spans="20:21" x14ac:dyDescent="0.25">
      <c r="T545" s="11" t="s">
        <v>12378</v>
      </c>
      <c r="U545" s="24">
        <v>35469</v>
      </c>
    </row>
    <row r="546" spans="20:21" x14ac:dyDescent="0.25">
      <c r="T546" s="11" t="s">
        <v>12379</v>
      </c>
      <c r="U546" s="24">
        <v>36795</v>
      </c>
    </row>
    <row r="547" spans="20:21" x14ac:dyDescent="0.25">
      <c r="T547" s="11" t="s">
        <v>12380</v>
      </c>
      <c r="U547" s="24">
        <v>26530</v>
      </c>
    </row>
    <row r="548" spans="20:21" x14ac:dyDescent="0.25">
      <c r="T548" s="11" t="s">
        <v>12765</v>
      </c>
      <c r="U548" s="24">
        <v>29129</v>
      </c>
    </row>
    <row r="549" spans="20:21" x14ac:dyDescent="0.25">
      <c r="T549" s="11" t="s">
        <v>12766</v>
      </c>
      <c r="U549" s="24">
        <v>28087</v>
      </c>
    </row>
    <row r="550" spans="20:21" x14ac:dyDescent="0.25">
      <c r="T550" s="11" t="s">
        <v>12381</v>
      </c>
      <c r="U550" s="24">
        <v>32521</v>
      </c>
    </row>
    <row r="551" spans="20:21" x14ac:dyDescent="0.25">
      <c r="T551" s="11" t="s">
        <v>12382</v>
      </c>
      <c r="U551" s="24">
        <v>17322</v>
      </c>
    </row>
    <row r="552" spans="20:21" x14ac:dyDescent="0.25">
      <c r="T552" s="11" t="s">
        <v>12383</v>
      </c>
      <c r="U552" s="24">
        <v>38353</v>
      </c>
    </row>
    <row r="553" spans="20:21" x14ac:dyDescent="0.25">
      <c r="T553" s="11" t="s">
        <v>12821</v>
      </c>
      <c r="U553" s="24">
        <v>31955</v>
      </c>
    </row>
    <row r="554" spans="20:21" x14ac:dyDescent="0.25">
      <c r="T554" s="11" t="s">
        <v>12384</v>
      </c>
      <c r="U554" s="24">
        <v>30108</v>
      </c>
    </row>
    <row r="555" spans="20:21" x14ac:dyDescent="0.25">
      <c r="T555" s="11" t="s">
        <v>12767</v>
      </c>
      <c r="U555" s="24">
        <v>32211</v>
      </c>
    </row>
    <row r="556" spans="20:21" x14ac:dyDescent="0.25">
      <c r="T556" s="11" t="s">
        <v>12385</v>
      </c>
      <c r="U556" s="24">
        <v>46867</v>
      </c>
    </row>
    <row r="557" spans="20:21" x14ac:dyDescent="0.25">
      <c r="T557" s="11" t="s">
        <v>12386</v>
      </c>
      <c r="U557" s="24">
        <v>34220</v>
      </c>
    </row>
    <row r="558" spans="20:21" x14ac:dyDescent="0.25">
      <c r="T558" s="11" t="s">
        <v>12714</v>
      </c>
      <c r="U558" s="24">
        <v>34623</v>
      </c>
    </row>
    <row r="559" spans="20:21" x14ac:dyDescent="0.25">
      <c r="T559" s="11" t="s">
        <v>12387</v>
      </c>
      <c r="U559" s="24">
        <v>43808</v>
      </c>
    </row>
    <row r="560" spans="20:21" x14ac:dyDescent="0.25">
      <c r="T560" s="11" t="s">
        <v>12768</v>
      </c>
      <c r="U560" s="24">
        <v>33693</v>
      </c>
    </row>
    <row r="561" spans="20:21" x14ac:dyDescent="0.25">
      <c r="T561" s="11" t="s">
        <v>12388</v>
      </c>
      <c r="U561" s="24">
        <v>13346</v>
      </c>
    </row>
    <row r="562" spans="20:21" x14ac:dyDescent="0.25">
      <c r="T562" s="11" t="s">
        <v>12389</v>
      </c>
      <c r="U562" s="24">
        <v>32669</v>
      </c>
    </row>
    <row r="563" spans="20:21" x14ac:dyDescent="0.25">
      <c r="T563" s="11" t="s">
        <v>12654</v>
      </c>
      <c r="U563" s="24">
        <v>19553</v>
      </c>
    </row>
    <row r="564" spans="20:21" x14ac:dyDescent="0.25">
      <c r="T564" s="11" t="s">
        <v>12390</v>
      </c>
      <c r="U564" s="24">
        <v>35824</v>
      </c>
    </row>
    <row r="565" spans="20:21" x14ac:dyDescent="0.25">
      <c r="T565" s="11" t="s">
        <v>12391</v>
      </c>
      <c r="U565" s="24">
        <v>31896</v>
      </c>
    </row>
    <row r="566" spans="20:21" x14ac:dyDescent="0.25">
      <c r="T566" s="11" t="s">
        <v>12769</v>
      </c>
      <c r="U566" s="24">
        <v>26326</v>
      </c>
    </row>
    <row r="567" spans="20:21" x14ac:dyDescent="0.25">
      <c r="T567" s="11" t="s">
        <v>12655</v>
      </c>
      <c r="U567" s="24">
        <v>24582</v>
      </c>
    </row>
    <row r="568" spans="20:21" x14ac:dyDescent="0.25">
      <c r="T568" s="11" t="s">
        <v>12392</v>
      </c>
      <c r="U568" s="24">
        <v>31739</v>
      </c>
    </row>
    <row r="569" spans="20:21" x14ac:dyDescent="0.25">
      <c r="T569" s="11" t="s">
        <v>12393</v>
      </c>
      <c r="U569" s="24">
        <v>39986</v>
      </c>
    </row>
    <row r="570" spans="20:21" x14ac:dyDescent="0.25">
      <c r="T570" s="11" t="s">
        <v>12394</v>
      </c>
      <c r="U570" s="24">
        <v>39619</v>
      </c>
    </row>
    <row r="571" spans="20:21" x14ac:dyDescent="0.25">
      <c r="T571" s="11" t="s">
        <v>12395</v>
      </c>
      <c r="U571" s="24">
        <v>30499</v>
      </c>
    </row>
    <row r="572" spans="20:21" x14ac:dyDescent="0.25">
      <c r="T572" s="11" t="s">
        <v>12396</v>
      </c>
      <c r="U572" s="24">
        <v>30056</v>
      </c>
    </row>
    <row r="573" spans="20:21" x14ac:dyDescent="0.25">
      <c r="T573" s="11" t="s">
        <v>12770</v>
      </c>
      <c r="U573" s="24">
        <v>16168</v>
      </c>
    </row>
    <row r="574" spans="20:21" x14ac:dyDescent="0.25">
      <c r="T574" s="11" t="s">
        <v>12656</v>
      </c>
      <c r="U574" s="24">
        <v>35733</v>
      </c>
    </row>
    <row r="575" spans="20:21" x14ac:dyDescent="0.25">
      <c r="T575" s="11" t="s">
        <v>12657</v>
      </c>
      <c r="U575" s="24">
        <v>39007</v>
      </c>
    </row>
    <row r="576" spans="20:21" x14ac:dyDescent="0.25">
      <c r="T576" s="11" t="s">
        <v>12658</v>
      </c>
      <c r="U576" s="24">
        <v>37573</v>
      </c>
    </row>
    <row r="577" spans="20:21" x14ac:dyDescent="0.25">
      <c r="T577" s="11" t="s">
        <v>12397</v>
      </c>
      <c r="U577" s="24">
        <v>44892</v>
      </c>
    </row>
    <row r="578" spans="20:21" x14ac:dyDescent="0.25">
      <c r="T578" s="11" t="s">
        <v>12398</v>
      </c>
      <c r="U578" s="24">
        <v>37378</v>
      </c>
    </row>
    <row r="579" spans="20:21" x14ac:dyDescent="0.25">
      <c r="T579" s="11" t="s">
        <v>12399</v>
      </c>
      <c r="U579" s="24">
        <v>39664</v>
      </c>
    </row>
    <row r="580" spans="20:21" x14ac:dyDescent="0.25">
      <c r="T580" s="11" t="s">
        <v>12400</v>
      </c>
      <c r="U580" s="24">
        <v>33448</v>
      </c>
    </row>
    <row r="581" spans="20:21" x14ac:dyDescent="0.25">
      <c r="T581" s="11" t="s">
        <v>12401</v>
      </c>
      <c r="U581" s="24">
        <v>28639</v>
      </c>
    </row>
    <row r="582" spans="20:21" x14ac:dyDescent="0.25">
      <c r="T582" s="11" t="s">
        <v>12659</v>
      </c>
      <c r="U582" s="24">
        <v>12579</v>
      </c>
    </row>
    <row r="583" spans="20:21" x14ac:dyDescent="0.25">
      <c r="T583" s="11" t="s">
        <v>12660</v>
      </c>
      <c r="U583" s="24">
        <v>17699</v>
      </c>
    </row>
    <row r="584" spans="20:21" x14ac:dyDescent="0.25">
      <c r="T584" s="11" t="s">
        <v>12402</v>
      </c>
      <c r="U584" s="24">
        <v>30145</v>
      </c>
    </row>
    <row r="585" spans="20:21" x14ac:dyDescent="0.25">
      <c r="T585" s="11" t="s">
        <v>12403</v>
      </c>
      <c r="U585" s="24">
        <v>29505</v>
      </c>
    </row>
    <row r="586" spans="20:21" x14ac:dyDescent="0.25">
      <c r="T586" s="11" t="s">
        <v>12661</v>
      </c>
      <c r="U586" s="24">
        <v>29916</v>
      </c>
    </row>
    <row r="587" spans="20:21" x14ac:dyDescent="0.25">
      <c r="T587" s="11" t="s">
        <v>12404</v>
      </c>
      <c r="U587" s="24">
        <v>39113</v>
      </c>
    </row>
    <row r="588" spans="20:21" x14ac:dyDescent="0.25">
      <c r="T588" s="11" t="s">
        <v>12405</v>
      </c>
      <c r="U588" s="24">
        <v>18376</v>
      </c>
    </row>
    <row r="589" spans="20:21" x14ac:dyDescent="0.25">
      <c r="T589" s="11" t="s">
        <v>12771</v>
      </c>
      <c r="U589" s="24">
        <v>12066</v>
      </c>
    </row>
    <row r="590" spans="20:21" x14ac:dyDescent="0.25">
      <c r="T590" s="11" t="s">
        <v>12406</v>
      </c>
      <c r="U590" s="24">
        <v>49289</v>
      </c>
    </row>
    <row r="591" spans="20:21" x14ac:dyDescent="0.25">
      <c r="T591" s="11" t="s">
        <v>12407</v>
      </c>
      <c r="U591" s="24">
        <v>35597</v>
      </c>
    </row>
    <row r="592" spans="20:21" x14ac:dyDescent="0.25">
      <c r="T592" s="11" t="s">
        <v>12408</v>
      </c>
      <c r="U592" s="24">
        <v>35044</v>
      </c>
    </row>
    <row r="593" spans="20:21" x14ac:dyDescent="0.25">
      <c r="T593" s="11" t="s">
        <v>12662</v>
      </c>
      <c r="U593" s="24">
        <v>46819</v>
      </c>
    </row>
    <row r="594" spans="20:21" x14ac:dyDescent="0.25">
      <c r="T594" s="11" t="s">
        <v>12822</v>
      </c>
      <c r="U594" s="24">
        <v>17924</v>
      </c>
    </row>
    <row r="595" spans="20:21" x14ac:dyDescent="0.25">
      <c r="T595" s="11" t="s">
        <v>12409</v>
      </c>
      <c r="U595" s="24">
        <v>16604</v>
      </c>
    </row>
    <row r="596" spans="20:21" x14ac:dyDescent="0.25">
      <c r="T596" s="11" t="s">
        <v>12772</v>
      </c>
      <c r="U596" s="24">
        <v>19731</v>
      </c>
    </row>
    <row r="597" spans="20:21" x14ac:dyDescent="0.25">
      <c r="T597" s="11" t="s">
        <v>12837</v>
      </c>
      <c r="U597" s="24">
        <v>34413</v>
      </c>
    </row>
    <row r="598" spans="20:21" x14ac:dyDescent="0.25">
      <c r="T598" s="11" t="s">
        <v>12823</v>
      </c>
      <c r="U598" s="24">
        <v>31606</v>
      </c>
    </row>
    <row r="599" spans="20:21" x14ac:dyDescent="0.25">
      <c r="T599" s="11" t="s">
        <v>12773</v>
      </c>
      <c r="U599" s="24">
        <v>41662</v>
      </c>
    </row>
    <row r="600" spans="20:21" x14ac:dyDescent="0.25">
      <c r="T600" s="11" t="s">
        <v>12663</v>
      </c>
      <c r="U600" s="24">
        <v>28245</v>
      </c>
    </row>
    <row r="601" spans="20:21" x14ac:dyDescent="0.25">
      <c r="T601" s="11" t="s">
        <v>12664</v>
      </c>
      <c r="U601" s="24">
        <v>44117</v>
      </c>
    </row>
    <row r="602" spans="20:21" x14ac:dyDescent="0.25">
      <c r="T602" s="11" t="s">
        <v>12410</v>
      </c>
      <c r="U602" s="24">
        <v>35719</v>
      </c>
    </row>
    <row r="603" spans="20:21" x14ac:dyDescent="0.25">
      <c r="T603" s="11" t="s">
        <v>12411</v>
      </c>
      <c r="U603" s="24">
        <v>49464</v>
      </c>
    </row>
    <row r="604" spans="20:21" x14ac:dyDescent="0.25">
      <c r="T604" s="11" t="s">
        <v>12412</v>
      </c>
      <c r="U604" s="24">
        <v>42579</v>
      </c>
    </row>
    <row r="605" spans="20:21" x14ac:dyDescent="0.25">
      <c r="T605" s="11" t="s">
        <v>12413</v>
      </c>
      <c r="U605" s="24">
        <v>31972</v>
      </c>
    </row>
    <row r="606" spans="20:21" x14ac:dyDescent="0.25">
      <c r="T606" s="11" t="s">
        <v>12665</v>
      </c>
      <c r="U606" s="24">
        <v>44626</v>
      </c>
    </row>
    <row r="607" spans="20:21" x14ac:dyDescent="0.25">
      <c r="T607" s="11" t="s">
        <v>12666</v>
      </c>
      <c r="U607" s="24">
        <v>38691</v>
      </c>
    </row>
    <row r="608" spans="20:21" x14ac:dyDescent="0.25">
      <c r="T608" s="11" t="s">
        <v>12414</v>
      </c>
      <c r="U608" s="24">
        <v>26859</v>
      </c>
    </row>
    <row r="609" spans="20:21" x14ac:dyDescent="0.25">
      <c r="T609" s="11" t="s">
        <v>12774</v>
      </c>
      <c r="U609" s="24">
        <v>53261</v>
      </c>
    </row>
    <row r="610" spans="20:21" x14ac:dyDescent="0.25">
      <c r="T610" s="11" t="s">
        <v>12415</v>
      </c>
      <c r="U610" s="24">
        <v>19450</v>
      </c>
    </row>
    <row r="611" spans="20:21" x14ac:dyDescent="0.25">
      <c r="T611" s="11" t="s">
        <v>12667</v>
      </c>
      <c r="U611" s="24">
        <v>46751</v>
      </c>
    </row>
    <row r="612" spans="20:21" x14ac:dyDescent="0.25">
      <c r="T612" s="11" t="s">
        <v>12775</v>
      </c>
      <c r="U612" s="24">
        <v>35344</v>
      </c>
    </row>
    <row r="613" spans="20:21" x14ac:dyDescent="0.25">
      <c r="T613" s="11" t="s">
        <v>12416</v>
      </c>
      <c r="U613" s="24">
        <v>43893</v>
      </c>
    </row>
    <row r="614" spans="20:21" x14ac:dyDescent="0.25">
      <c r="T614" s="11" t="s">
        <v>12668</v>
      </c>
      <c r="U614" s="24">
        <v>25316</v>
      </c>
    </row>
    <row r="615" spans="20:21" x14ac:dyDescent="0.25">
      <c r="T615" s="11" t="s">
        <v>12776</v>
      </c>
      <c r="U615" s="24">
        <v>29153</v>
      </c>
    </row>
    <row r="616" spans="20:21" x14ac:dyDescent="0.25">
      <c r="T616" s="11" t="s">
        <v>12777</v>
      </c>
      <c r="U616" s="24">
        <v>26643</v>
      </c>
    </row>
    <row r="617" spans="20:21" x14ac:dyDescent="0.25">
      <c r="T617" s="11" t="s">
        <v>12669</v>
      </c>
      <c r="U617" s="24">
        <v>34886</v>
      </c>
    </row>
    <row r="618" spans="20:21" x14ac:dyDescent="0.25">
      <c r="T618" s="11" t="s">
        <v>12417</v>
      </c>
      <c r="U618" s="24">
        <v>30020</v>
      </c>
    </row>
    <row r="619" spans="20:21" x14ac:dyDescent="0.25">
      <c r="T619" s="11" t="s">
        <v>12670</v>
      </c>
      <c r="U619" s="24">
        <v>19003</v>
      </c>
    </row>
    <row r="620" spans="20:21" x14ac:dyDescent="0.25">
      <c r="T620" s="11" t="s">
        <v>12418</v>
      </c>
      <c r="U620" s="24">
        <v>28418</v>
      </c>
    </row>
    <row r="621" spans="20:21" x14ac:dyDescent="0.25">
      <c r="T621" s="11" t="s">
        <v>12419</v>
      </c>
      <c r="U621" s="24">
        <v>24009</v>
      </c>
    </row>
    <row r="622" spans="20:21" x14ac:dyDescent="0.25">
      <c r="T622" s="11" t="s">
        <v>12671</v>
      </c>
      <c r="U622" s="24">
        <v>25825</v>
      </c>
    </row>
    <row r="623" spans="20:21" x14ac:dyDescent="0.25">
      <c r="T623" s="11" t="s">
        <v>12824</v>
      </c>
      <c r="U623" s="24">
        <v>13557</v>
      </c>
    </row>
    <row r="624" spans="20:21" x14ac:dyDescent="0.25">
      <c r="T624" s="11" t="s">
        <v>12825</v>
      </c>
      <c r="U624" s="24">
        <v>34889</v>
      </c>
    </row>
    <row r="625" spans="20:21" x14ac:dyDescent="0.25">
      <c r="T625" s="11" t="s">
        <v>12420</v>
      </c>
      <c r="U625" s="24">
        <v>38741</v>
      </c>
    </row>
    <row r="626" spans="20:21" x14ac:dyDescent="0.25">
      <c r="T626" s="11" t="s">
        <v>12421</v>
      </c>
      <c r="U626" s="24">
        <v>30566</v>
      </c>
    </row>
    <row r="627" spans="20:21" x14ac:dyDescent="0.25">
      <c r="T627" s="11" t="s">
        <v>12672</v>
      </c>
      <c r="U627" s="24">
        <v>19418</v>
      </c>
    </row>
    <row r="628" spans="20:21" x14ac:dyDescent="0.25">
      <c r="T628" s="11" t="s">
        <v>12778</v>
      </c>
      <c r="U628" s="24">
        <v>17059</v>
      </c>
    </row>
    <row r="629" spans="20:21" x14ac:dyDescent="0.25">
      <c r="T629" s="11" t="s">
        <v>12422</v>
      </c>
      <c r="U629" s="24">
        <v>33544</v>
      </c>
    </row>
    <row r="630" spans="20:21" x14ac:dyDescent="0.25">
      <c r="T630" s="11" t="s">
        <v>12673</v>
      </c>
      <c r="U630" s="24">
        <v>35145</v>
      </c>
    </row>
    <row r="631" spans="20:21" x14ac:dyDescent="0.25">
      <c r="T631" s="11" t="s">
        <v>12423</v>
      </c>
      <c r="U631" s="24">
        <v>55306</v>
      </c>
    </row>
    <row r="632" spans="20:21" x14ac:dyDescent="0.25">
      <c r="T632" s="11" t="s">
        <v>12424</v>
      </c>
      <c r="U632" s="24">
        <v>24999</v>
      </c>
    </row>
    <row r="633" spans="20:21" x14ac:dyDescent="0.25">
      <c r="T633" s="11" t="s">
        <v>12425</v>
      </c>
      <c r="U633" s="24">
        <v>19479</v>
      </c>
    </row>
    <row r="634" spans="20:21" x14ac:dyDescent="0.25">
      <c r="T634" s="11" t="s">
        <v>12838</v>
      </c>
      <c r="U634" s="24">
        <v>11963</v>
      </c>
    </row>
    <row r="635" spans="20:21" x14ac:dyDescent="0.25">
      <c r="T635" s="11" t="s">
        <v>12674</v>
      </c>
      <c r="U635" s="24">
        <v>22443</v>
      </c>
    </row>
    <row r="636" spans="20:21" x14ac:dyDescent="0.25">
      <c r="T636" s="11" t="s">
        <v>12426</v>
      </c>
      <c r="U636" s="24">
        <v>42390</v>
      </c>
    </row>
    <row r="637" spans="20:21" x14ac:dyDescent="0.25">
      <c r="T637" s="11" t="s">
        <v>12826</v>
      </c>
      <c r="U637" s="24">
        <v>33636</v>
      </c>
    </row>
    <row r="638" spans="20:21" x14ac:dyDescent="0.25">
      <c r="T638" s="11" t="s">
        <v>12779</v>
      </c>
      <c r="U638" s="24">
        <v>26828</v>
      </c>
    </row>
    <row r="639" spans="20:21" x14ac:dyDescent="0.25">
      <c r="T639" s="11" t="s">
        <v>12780</v>
      </c>
      <c r="U639" s="24">
        <v>40750</v>
      </c>
    </row>
    <row r="640" spans="20:21" x14ac:dyDescent="0.25">
      <c r="T640" s="11" t="s">
        <v>12427</v>
      </c>
      <c r="U640" s="24">
        <v>40345</v>
      </c>
    </row>
    <row r="641" spans="20:21" x14ac:dyDescent="0.25">
      <c r="T641" s="11" t="s">
        <v>12428</v>
      </c>
      <c r="U641" s="24">
        <v>40586</v>
      </c>
    </row>
    <row r="642" spans="20:21" x14ac:dyDescent="0.25">
      <c r="T642" s="11" t="s">
        <v>12675</v>
      </c>
      <c r="U642" s="24">
        <v>20292</v>
      </c>
    </row>
    <row r="643" spans="20:21" x14ac:dyDescent="0.25">
      <c r="T643" s="11" t="s">
        <v>12429</v>
      </c>
      <c r="U643" s="24">
        <v>21931</v>
      </c>
    </row>
    <row r="644" spans="20:21" x14ac:dyDescent="0.25">
      <c r="T644" s="11" t="s">
        <v>12676</v>
      </c>
      <c r="U644" s="24">
        <v>67824</v>
      </c>
    </row>
    <row r="645" spans="20:21" x14ac:dyDescent="0.25">
      <c r="T645" s="11" t="s">
        <v>12677</v>
      </c>
      <c r="U645" s="24">
        <v>23732</v>
      </c>
    </row>
    <row r="646" spans="20:21" x14ac:dyDescent="0.25">
      <c r="T646" s="11" t="s">
        <v>12430</v>
      </c>
      <c r="U646" s="24">
        <v>25248</v>
      </c>
    </row>
    <row r="647" spans="20:21" x14ac:dyDescent="0.25">
      <c r="T647" s="11" t="s">
        <v>12431</v>
      </c>
      <c r="U647" s="24">
        <v>27216</v>
      </c>
    </row>
    <row r="648" spans="20:21" x14ac:dyDescent="0.25">
      <c r="T648" s="11" t="s">
        <v>12432</v>
      </c>
      <c r="U648" s="24">
        <v>29172</v>
      </c>
    </row>
    <row r="649" spans="20:21" x14ac:dyDescent="0.25">
      <c r="T649" s="11" t="s">
        <v>12433</v>
      </c>
      <c r="U649" s="24">
        <v>20971</v>
      </c>
    </row>
    <row r="650" spans="20:21" x14ac:dyDescent="0.25">
      <c r="T650" s="11" t="s">
        <v>12781</v>
      </c>
      <c r="U650" s="24">
        <v>35729</v>
      </c>
    </row>
    <row r="651" spans="20:21" x14ac:dyDescent="0.25">
      <c r="T651" s="11" t="s">
        <v>12782</v>
      </c>
      <c r="U651" s="24">
        <v>33918</v>
      </c>
    </row>
    <row r="652" spans="20:21" x14ac:dyDescent="0.25">
      <c r="T652" s="11" t="s">
        <v>12434</v>
      </c>
      <c r="U652" s="24">
        <v>27283</v>
      </c>
    </row>
    <row r="653" spans="20:21" x14ac:dyDescent="0.25">
      <c r="T653" s="11" t="s">
        <v>12435</v>
      </c>
      <c r="U653" s="24">
        <v>40088</v>
      </c>
    </row>
    <row r="654" spans="20:21" x14ac:dyDescent="0.25">
      <c r="T654" s="11" t="s">
        <v>12678</v>
      </c>
      <c r="U654" s="24">
        <v>20014</v>
      </c>
    </row>
    <row r="655" spans="20:21" x14ac:dyDescent="0.25">
      <c r="T655" s="11" t="s">
        <v>12436</v>
      </c>
      <c r="U655" s="24">
        <v>27962</v>
      </c>
    </row>
    <row r="656" spans="20:21" x14ac:dyDescent="0.25">
      <c r="T656" s="11" t="s">
        <v>12679</v>
      </c>
      <c r="U656" s="24">
        <v>30475</v>
      </c>
    </row>
    <row r="657" spans="20:21" x14ac:dyDescent="0.25">
      <c r="T657" s="11" t="s">
        <v>12827</v>
      </c>
      <c r="U657" s="24">
        <v>46242</v>
      </c>
    </row>
    <row r="658" spans="20:21" x14ac:dyDescent="0.25">
      <c r="T658" s="11" t="s">
        <v>12437</v>
      </c>
      <c r="U658" s="24">
        <v>58791</v>
      </c>
    </row>
    <row r="659" spans="20:21" x14ac:dyDescent="0.25">
      <c r="T659" s="11" t="s">
        <v>12438</v>
      </c>
      <c r="U659" s="24">
        <v>42074</v>
      </c>
    </row>
    <row r="660" spans="20:21" x14ac:dyDescent="0.25">
      <c r="T660" s="11" t="s">
        <v>12439</v>
      </c>
      <c r="U660" s="24">
        <v>24953</v>
      </c>
    </row>
    <row r="661" spans="20:21" x14ac:dyDescent="0.25">
      <c r="T661" s="11" t="s">
        <v>12440</v>
      </c>
      <c r="U661" s="24">
        <v>37163</v>
      </c>
    </row>
    <row r="662" spans="20:21" x14ac:dyDescent="0.25">
      <c r="T662" s="11" t="s">
        <v>12680</v>
      </c>
      <c r="U662" s="24">
        <v>29847</v>
      </c>
    </row>
    <row r="663" spans="20:21" x14ac:dyDescent="0.25">
      <c r="T663" s="11" t="s">
        <v>12441</v>
      </c>
      <c r="U663" s="24">
        <v>27296</v>
      </c>
    </row>
    <row r="664" spans="20:21" x14ac:dyDescent="0.25">
      <c r="T664" s="11" t="s">
        <v>12442</v>
      </c>
      <c r="U664" s="24">
        <v>34849</v>
      </c>
    </row>
    <row r="665" spans="20:21" x14ac:dyDescent="0.25">
      <c r="T665" s="11" t="s">
        <v>12443</v>
      </c>
      <c r="U665" s="24">
        <v>35238</v>
      </c>
    </row>
    <row r="666" spans="20:21" x14ac:dyDescent="0.25">
      <c r="T666" s="11" t="s">
        <v>12444</v>
      </c>
      <c r="U666" s="24">
        <v>41412</v>
      </c>
    </row>
    <row r="667" spans="20:21" x14ac:dyDescent="0.25">
      <c r="T667" s="11" t="s">
        <v>12445</v>
      </c>
      <c r="U667" s="24">
        <v>34860</v>
      </c>
    </row>
    <row r="668" spans="20:21" x14ac:dyDescent="0.25">
      <c r="T668" s="11" t="s">
        <v>12783</v>
      </c>
      <c r="U668" s="24">
        <v>19393</v>
      </c>
    </row>
    <row r="669" spans="20:21" x14ac:dyDescent="0.25">
      <c r="T669" s="11" t="s">
        <v>12839</v>
      </c>
      <c r="U669" s="24">
        <v>40469</v>
      </c>
    </row>
    <row r="670" spans="20:21" x14ac:dyDescent="0.25">
      <c r="T670" s="11" t="s">
        <v>12446</v>
      </c>
      <c r="U670" s="24">
        <v>40823</v>
      </c>
    </row>
    <row r="671" spans="20:21" x14ac:dyDescent="0.25">
      <c r="T671" s="11" t="s">
        <v>12447</v>
      </c>
      <c r="U671" s="24">
        <v>60669</v>
      </c>
    </row>
    <row r="672" spans="20:21" x14ac:dyDescent="0.25">
      <c r="T672" s="11" t="s">
        <v>12681</v>
      </c>
      <c r="U672" s="24">
        <v>51758</v>
      </c>
    </row>
    <row r="673" spans="20:21" x14ac:dyDescent="0.25">
      <c r="T673" s="11" t="s">
        <v>12448</v>
      </c>
      <c r="U673" s="24">
        <v>14803</v>
      </c>
    </row>
    <row r="674" spans="20:21" x14ac:dyDescent="0.25">
      <c r="T674" s="11" t="s">
        <v>12449</v>
      </c>
      <c r="U674" s="24">
        <v>36739</v>
      </c>
    </row>
    <row r="675" spans="20:21" x14ac:dyDescent="0.25">
      <c r="T675" s="11" t="s">
        <v>12450</v>
      </c>
      <c r="U675" s="24">
        <v>24684</v>
      </c>
    </row>
    <row r="676" spans="20:21" x14ac:dyDescent="0.25">
      <c r="T676" s="11" t="s">
        <v>12828</v>
      </c>
      <c r="U676" s="24">
        <v>16930</v>
      </c>
    </row>
    <row r="677" spans="20:21" x14ac:dyDescent="0.25">
      <c r="T677" s="11" t="s">
        <v>12682</v>
      </c>
      <c r="U677" s="24">
        <v>22630</v>
      </c>
    </row>
    <row r="678" spans="20:21" x14ac:dyDescent="0.25">
      <c r="T678" s="11" t="s">
        <v>12683</v>
      </c>
      <c r="U678" s="24">
        <v>32095</v>
      </c>
    </row>
    <row r="679" spans="20:21" x14ac:dyDescent="0.25">
      <c r="T679" s="11" t="s">
        <v>12451</v>
      </c>
      <c r="U679" s="24">
        <v>26930</v>
      </c>
    </row>
    <row r="680" spans="20:21" x14ac:dyDescent="0.25">
      <c r="T680" s="11" t="s">
        <v>12452</v>
      </c>
      <c r="U680" s="24">
        <v>23103</v>
      </c>
    </row>
    <row r="681" spans="20:21" x14ac:dyDescent="0.25">
      <c r="T681" s="11" t="s">
        <v>12453</v>
      </c>
      <c r="U681" s="24">
        <v>59852</v>
      </c>
    </row>
    <row r="682" spans="20:21" x14ac:dyDescent="0.25">
      <c r="T682" s="11" t="s">
        <v>12454</v>
      </c>
      <c r="U682" s="24">
        <v>26491</v>
      </c>
    </row>
    <row r="683" spans="20:21" x14ac:dyDescent="0.25">
      <c r="T683" s="11" t="s">
        <v>12455</v>
      </c>
      <c r="U683" s="24">
        <v>41275</v>
      </c>
    </row>
    <row r="684" spans="20:21" x14ac:dyDescent="0.25">
      <c r="T684" s="11" t="s">
        <v>12456</v>
      </c>
      <c r="U684" s="24">
        <v>31178</v>
      </c>
    </row>
    <row r="685" spans="20:21" x14ac:dyDescent="0.25">
      <c r="T685" s="11" t="s">
        <v>12457</v>
      </c>
      <c r="U685" s="24">
        <v>48374</v>
      </c>
    </row>
    <row r="686" spans="20:21" x14ac:dyDescent="0.25">
      <c r="T686" s="11" t="s">
        <v>12829</v>
      </c>
      <c r="U686" s="24">
        <v>37364</v>
      </c>
    </row>
    <row r="687" spans="20:21" x14ac:dyDescent="0.25">
      <c r="T687" s="11" t="s">
        <v>12458</v>
      </c>
      <c r="U687" s="24">
        <v>25866</v>
      </c>
    </row>
    <row r="688" spans="20:21" x14ac:dyDescent="0.25">
      <c r="T688" s="11" t="s">
        <v>12684</v>
      </c>
      <c r="U688" s="24">
        <v>32566</v>
      </c>
    </row>
    <row r="689" spans="20:21" x14ac:dyDescent="0.25">
      <c r="T689" s="11" t="s">
        <v>12685</v>
      </c>
      <c r="U689" s="24">
        <v>31509</v>
      </c>
    </row>
    <row r="690" spans="20:21" x14ac:dyDescent="0.25">
      <c r="T690" s="11" t="s">
        <v>12830</v>
      </c>
      <c r="U690" s="24">
        <v>18841</v>
      </c>
    </row>
    <row r="691" spans="20:21" x14ac:dyDescent="0.25">
      <c r="T691" s="11" t="s">
        <v>12459</v>
      </c>
      <c r="U691" s="24">
        <v>16647</v>
      </c>
    </row>
    <row r="692" spans="20:21" x14ac:dyDescent="0.25">
      <c r="T692" s="11" t="s">
        <v>12686</v>
      </c>
      <c r="U692" s="24">
        <v>12162</v>
      </c>
    </row>
    <row r="693" spans="20:21" x14ac:dyDescent="0.25">
      <c r="T693" s="11" t="s">
        <v>12784</v>
      </c>
      <c r="U693" s="24">
        <v>37075</v>
      </c>
    </row>
    <row r="694" spans="20:21" x14ac:dyDescent="0.25">
      <c r="T694" s="11" t="s">
        <v>12785</v>
      </c>
      <c r="U694" s="24">
        <v>29531</v>
      </c>
    </row>
    <row r="695" spans="20:21" x14ac:dyDescent="0.25">
      <c r="T695" s="11" t="s">
        <v>12460</v>
      </c>
      <c r="U695" s="24">
        <v>16620</v>
      </c>
    </row>
    <row r="696" spans="20:21" x14ac:dyDescent="0.25">
      <c r="T696" s="11" t="s">
        <v>12461</v>
      </c>
      <c r="U696" s="24">
        <v>22230</v>
      </c>
    </row>
    <row r="697" spans="20:21" x14ac:dyDescent="0.25">
      <c r="T697" s="11" t="s">
        <v>12687</v>
      </c>
      <c r="U697" s="24">
        <v>31731</v>
      </c>
    </row>
    <row r="698" spans="20:21" x14ac:dyDescent="0.25">
      <c r="T698" s="11" t="s">
        <v>12688</v>
      </c>
      <c r="U698" s="24">
        <v>48400</v>
      </c>
    </row>
    <row r="699" spans="20:21" x14ac:dyDescent="0.25">
      <c r="T699" s="11" t="s">
        <v>12786</v>
      </c>
      <c r="U699" s="24">
        <v>19047</v>
      </c>
    </row>
    <row r="700" spans="20:21" x14ac:dyDescent="0.25">
      <c r="T700" s="11" t="s">
        <v>12462</v>
      </c>
      <c r="U700" s="24">
        <v>39848</v>
      </c>
    </row>
    <row r="701" spans="20:21" x14ac:dyDescent="0.25">
      <c r="T701" s="11" t="s">
        <v>12689</v>
      </c>
      <c r="U701" s="24">
        <v>24363</v>
      </c>
    </row>
    <row r="702" spans="20:21" x14ac:dyDescent="0.25">
      <c r="T702" s="11" t="s">
        <v>12463</v>
      </c>
      <c r="U702" s="24">
        <v>42413</v>
      </c>
    </row>
    <row r="703" spans="20:21" x14ac:dyDescent="0.25">
      <c r="T703" s="11" t="s">
        <v>12464</v>
      </c>
      <c r="U703" s="24">
        <v>47987</v>
      </c>
    </row>
    <row r="704" spans="20:21" x14ac:dyDescent="0.25">
      <c r="T704" s="11" t="s">
        <v>12465</v>
      </c>
      <c r="U704" s="24">
        <v>30229</v>
      </c>
    </row>
    <row r="705" spans="20:21" x14ac:dyDescent="0.25">
      <c r="T705" s="11" t="s">
        <v>12690</v>
      </c>
      <c r="U705" s="24">
        <v>45613</v>
      </c>
    </row>
    <row r="706" spans="20:21" x14ac:dyDescent="0.25">
      <c r="T706" s="11" t="s">
        <v>12466</v>
      </c>
      <c r="U706" s="24">
        <v>28264</v>
      </c>
    </row>
    <row r="707" spans="20:21" x14ac:dyDescent="0.25">
      <c r="T707" s="11" t="s">
        <v>12467</v>
      </c>
      <c r="U707" s="24">
        <v>42348</v>
      </c>
    </row>
    <row r="708" spans="20:21" x14ac:dyDescent="0.25">
      <c r="T708" s="11" t="s">
        <v>12468</v>
      </c>
      <c r="U708" s="24">
        <v>65193</v>
      </c>
    </row>
    <row r="709" spans="20:21" x14ac:dyDescent="0.25">
      <c r="T709" s="11" t="s">
        <v>12469</v>
      </c>
      <c r="U709" s="24">
        <v>18213</v>
      </c>
    </row>
    <row r="710" spans="20:21" x14ac:dyDescent="0.25">
      <c r="T710" s="11" t="s">
        <v>12691</v>
      </c>
      <c r="U710" s="24">
        <v>37573</v>
      </c>
    </row>
    <row r="711" spans="20:21" x14ac:dyDescent="0.25">
      <c r="T711" s="11" t="s">
        <v>12470</v>
      </c>
      <c r="U711" s="24">
        <v>38179</v>
      </c>
    </row>
    <row r="712" spans="20:21" x14ac:dyDescent="0.25">
      <c r="T712" s="11" t="s">
        <v>12692</v>
      </c>
      <c r="U712" s="24">
        <v>22570</v>
      </c>
    </row>
    <row r="713" spans="20:21" x14ac:dyDescent="0.25">
      <c r="T713" s="11" t="s">
        <v>12693</v>
      </c>
      <c r="U713" s="24">
        <v>30322</v>
      </c>
    </row>
    <row r="714" spans="20:21" x14ac:dyDescent="0.25">
      <c r="T714" s="11" t="s">
        <v>12694</v>
      </c>
      <c r="U714" s="24">
        <v>32703</v>
      </c>
    </row>
    <row r="715" spans="20:21" x14ac:dyDescent="0.25">
      <c r="T715" s="11" t="s">
        <v>12471</v>
      </c>
      <c r="U715" s="24">
        <v>46228</v>
      </c>
    </row>
    <row r="716" spans="20:21" x14ac:dyDescent="0.25">
      <c r="T716" s="11" t="s">
        <v>12695</v>
      </c>
      <c r="U716" s="24">
        <v>29438</v>
      </c>
    </row>
    <row r="717" spans="20:21" x14ac:dyDescent="0.25">
      <c r="T717" s="11" t="s">
        <v>12472</v>
      </c>
      <c r="U717" s="24">
        <v>24973</v>
      </c>
    </row>
    <row r="718" spans="20:21" x14ac:dyDescent="0.25">
      <c r="T718" s="11" t="s">
        <v>12473</v>
      </c>
      <c r="U718" s="24">
        <v>37801</v>
      </c>
    </row>
    <row r="719" spans="20:21" x14ac:dyDescent="0.25">
      <c r="T719" s="11" t="s">
        <v>12696</v>
      </c>
      <c r="U719" s="24">
        <v>32838</v>
      </c>
    </row>
    <row r="720" spans="20:21" x14ac:dyDescent="0.25">
      <c r="T720" s="11" t="s">
        <v>12474</v>
      </c>
      <c r="U720" s="24">
        <v>29174</v>
      </c>
    </row>
    <row r="721" spans="20:21" x14ac:dyDescent="0.25">
      <c r="T721" s="11" t="s">
        <v>12475</v>
      </c>
      <c r="U721" s="24">
        <v>38609</v>
      </c>
    </row>
    <row r="722" spans="20:21" x14ac:dyDescent="0.25">
      <c r="T722" s="11" t="s">
        <v>12476</v>
      </c>
      <c r="U722" s="24">
        <v>23228</v>
      </c>
    </row>
    <row r="723" spans="20:21" x14ac:dyDescent="0.25">
      <c r="T723" s="11" t="s">
        <v>12697</v>
      </c>
      <c r="U723" s="24">
        <v>31850</v>
      </c>
    </row>
    <row r="724" spans="20:21" x14ac:dyDescent="0.25">
      <c r="T724" s="11" t="s">
        <v>12787</v>
      </c>
      <c r="U724" s="24">
        <v>27270</v>
      </c>
    </row>
    <row r="725" spans="20:21" x14ac:dyDescent="0.25">
      <c r="T725" s="11" t="s">
        <v>12477</v>
      </c>
      <c r="U725" s="24">
        <v>39808</v>
      </c>
    </row>
    <row r="726" spans="20:21" x14ac:dyDescent="0.25">
      <c r="T726" s="11" t="s">
        <v>12478</v>
      </c>
      <c r="U726" s="24">
        <v>30759</v>
      </c>
    </row>
    <row r="727" spans="20:21" x14ac:dyDescent="0.25">
      <c r="T727" s="11" t="s">
        <v>12698</v>
      </c>
      <c r="U727" s="24">
        <v>38242</v>
      </c>
    </row>
    <row r="728" spans="20:21" x14ac:dyDescent="0.25">
      <c r="T728" s="11" t="s">
        <v>12479</v>
      </c>
      <c r="U728" s="24">
        <v>16531</v>
      </c>
    </row>
    <row r="729" spans="20:21" x14ac:dyDescent="0.25">
      <c r="T729" s="11" t="s">
        <v>12480</v>
      </c>
      <c r="U729" s="24">
        <v>30099</v>
      </c>
    </row>
    <row r="730" spans="20:21" x14ac:dyDescent="0.25">
      <c r="T730" s="11" t="s">
        <v>12840</v>
      </c>
      <c r="U730" s="24">
        <v>14723</v>
      </c>
    </row>
    <row r="731" spans="20:21" x14ac:dyDescent="0.25">
      <c r="T731" s="11" t="s">
        <v>12481</v>
      </c>
      <c r="U731" s="24">
        <v>19261</v>
      </c>
    </row>
    <row r="732" spans="20:21" x14ac:dyDescent="0.25">
      <c r="T732" s="11" t="s">
        <v>12482</v>
      </c>
      <c r="U732" s="24">
        <v>63373</v>
      </c>
    </row>
    <row r="733" spans="20:21" x14ac:dyDescent="0.25">
      <c r="T733" s="11" t="s">
        <v>12483</v>
      </c>
      <c r="U733" s="24">
        <v>30659</v>
      </c>
    </row>
    <row r="734" spans="20:21" x14ac:dyDescent="0.25">
      <c r="T734" s="11" t="s">
        <v>12788</v>
      </c>
      <c r="U734" s="24">
        <v>11092</v>
      </c>
    </row>
    <row r="735" spans="20:21" x14ac:dyDescent="0.25">
      <c r="T735" s="11" t="s">
        <v>12699</v>
      </c>
      <c r="U735" s="24">
        <v>29812</v>
      </c>
    </row>
    <row r="736" spans="20:21" x14ac:dyDescent="0.25">
      <c r="T736" s="11" t="s">
        <v>12484</v>
      </c>
      <c r="U736" s="24">
        <v>36080</v>
      </c>
    </row>
    <row r="737" spans="20:21" x14ac:dyDescent="0.25">
      <c r="T737" s="11" t="s">
        <v>12789</v>
      </c>
      <c r="U737" s="24">
        <v>24348</v>
      </c>
    </row>
    <row r="738" spans="20:21" x14ac:dyDescent="0.25">
      <c r="T738" s="11" t="s">
        <v>12485</v>
      </c>
      <c r="U738" s="24">
        <v>48588</v>
      </c>
    </row>
    <row r="739" spans="20:21" x14ac:dyDescent="0.25">
      <c r="T739" s="11" t="s">
        <v>12790</v>
      </c>
      <c r="U739" s="24">
        <v>27407</v>
      </c>
    </row>
    <row r="740" spans="20:21" x14ac:dyDescent="0.25">
      <c r="T740" s="11" t="s">
        <v>12831</v>
      </c>
      <c r="U740" s="24">
        <v>15078</v>
      </c>
    </row>
    <row r="741" spans="20:21" x14ac:dyDescent="0.25">
      <c r="T741" s="11" t="s">
        <v>12486</v>
      </c>
      <c r="U741" s="24">
        <v>19255</v>
      </c>
    </row>
    <row r="742" spans="20:21" x14ac:dyDescent="0.25">
      <c r="T742" s="11" t="s">
        <v>12487</v>
      </c>
      <c r="U742" s="24">
        <v>28658</v>
      </c>
    </row>
    <row r="743" spans="20:21" x14ac:dyDescent="0.25">
      <c r="T743" s="11" t="s">
        <v>12700</v>
      </c>
      <c r="U743" s="24">
        <v>28999</v>
      </c>
    </row>
    <row r="744" spans="20:21" x14ac:dyDescent="0.25">
      <c r="T744" s="11" t="s">
        <v>12791</v>
      </c>
      <c r="U744" s="24">
        <v>13409</v>
      </c>
    </row>
    <row r="745" spans="20:21" x14ac:dyDescent="0.25">
      <c r="T745" s="11" t="s">
        <v>12488</v>
      </c>
      <c r="U745" s="24">
        <v>36428</v>
      </c>
    </row>
    <row r="746" spans="20:21" x14ac:dyDescent="0.25">
      <c r="T746" s="11" t="s">
        <v>12489</v>
      </c>
      <c r="U746" s="24">
        <v>28488</v>
      </c>
    </row>
    <row r="747" spans="20:21" x14ac:dyDescent="0.25">
      <c r="T747" s="11" t="s">
        <v>12701</v>
      </c>
      <c r="U747" s="24">
        <v>30311</v>
      </c>
    </row>
    <row r="748" spans="20:21" x14ac:dyDescent="0.25">
      <c r="T748" s="11" t="s">
        <v>12841</v>
      </c>
      <c r="U748" s="24">
        <v>24449</v>
      </c>
    </row>
    <row r="749" spans="20:21" x14ac:dyDescent="0.25">
      <c r="T749" s="11" t="s">
        <v>12490</v>
      </c>
      <c r="U749" s="24">
        <v>24071</v>
      </c>
    </row>
    <row r="750" spans="20:21" x14ac:dyDescent="0.25">
      <c r="T750" s="11" t="s">
        <v>12702</v>
      </c>
      <c r="U750" s="24">
        <v>29853</v>
      </c>
    </row>
    <row r="751" spans="20:21" x14ac:dyDescent="0.25">
      <c r="T751" s="11" t="s">
        <v>12491</v>
      </c>
      <c r="U751" s="24">
        <v>20616</v>
      </c>
    </row>
    <row r="752" spans="20:21" x14ac:dyDescent="0.25">
      <c r="T752" s="11" t="s">
        <v>12703</v>
      </c>
      <c r="U752" s="24">
        <v>31902</v>
      </c>
    </row>
    <row r="753" spans="20:21" x14ac:dyDescent="0.25">
      <c r="T753" s="11" t="s">
        <v>12492</v>
      </c>
      <c r="U753" s="24">
        <v>22032</v>
      </c>
    </row>
    <row r="754" spans="20:21" x14ac:dyDescent="0.25">
      <c r="T754" s="11" t="s">
        <v>12792</v>
      </c>
      <c r="U754" s="24">
        <v>52923</v>
      </c>
    </row>
    <row r="755" spans="20:21" x14ac:dyDescent="0.25">
      <c r="T755" s="11" t="s">
        <v>12493</v>
      </c>
      <c r="U755" s="24">
        <v>44803</v>
      </c>
    </row>
    <row r="756" spans="20:21" x14ac:dyDescent="0.25">
      <c r="T756" s="11" t="s">
        <v>12704</v>
      </c>
      <c r="U756" s="24">
        <v>24408</v>
      </c>
    </row>
    <row r="757" spans="20:21" x14ac:dyDescent="0.25">
      <c r="T757" s="11" t="s">
        <v>12494</v>
      </c>
      <c r="U757" s="24">
        <v>27570</v>
      </c>
    </row>
    <row r="758" spans="20:21" x14ac:dyDescent="0.25">
      <c r="T758" s="11" t="s">
        <v>12495</v>
      </c>
      <c r="U758" s="24">
        <v>40170</v>
      </c>
    </row>
    <row r="759" spans="20:21" x14ac:dyDescent="0.25">
      <c r="T759" s="11" t="s">
        <v>12496</v>
      </c>
      <c r="U759" s="24">
        <v>37566</v>
      </c>
    </row>
    <row r="760" spans="20:21" x14ac:dyDescent="0.25">
      <c r="T760" s="11" t="s">
        <v>12705</v>
      </c>
      <c r="U760" s="24">
        <v>35318</v>
      </c>
    </row>
    <row r="761" spans="20:21" x14ac:dyDescent="0.25">
      <c r="T761" s="11" t="s">
        <v>12793</v>
      </c>
      <c r="U761" s="24">
        <v>27491</v>
      </c>
    </row>
    <row r="762" spans="20:21" x14ac:dyDescent="0.25">
      <c r="T762" s="11" t="s">
        <v>12497</v>
      </c>
      <c r="U762" s="24">
        <v>14904</v>
      </c>
    </row>
    <row r="763" spans="20:21" x14ac:dyDescent="0.25">
      <c r="T763" s="11" t="s">
        <v>12498</v>
      </c>
      <c r="U763" s="24">
        <v>38837</v>
      </c>
    </row>
    <row r="764" spans="20:21" x14ac:dyDescent="0.25">
      <c r="T764" s="11" t="s">
        <v>12499</v>
      </c>
      <c r="U764" s="24">
        <v>14870</v>
      </c>
    </row>
    <row r="765" spans="20:21" x14ac:dyDescent="0.25">
      <c r="T765" s="11" t="s">
        <v>12500</v>
      </c>
      <c r="U765" s="24">
        <v>37477</v>
      </c>
    </row>
    <row r="766" spans="20:21" x14ac:dyDescent="0.25">
      <c r="T766" s="11" t="s">
        <v>12794</v>
      </c>
      <c r="U766" s="24">
        <v>20430</v>
      </c>
    </row>
    <row r="767" spans="20:21" x14ac:dyDescent="0.25">
      <c r="T767" s="11" t="s">
        <v>12501</v>
      </c>
      <c r="U767" s="24">
        <v>9029</v>
      </c>
    </row>
    <row r="768" spans="20:21" x14ac:dyDescent="0.25">
      <c r="T768" s="11" t="s">
        <v>12502</v>
      </c>
      <c r="U768" s="24">
        <v>22523</v>
      </c>
    </row>
    <row r="769" spans="20:21" x14ac:dyDescent="0.25">
      <c r="T769" s="11" t="s">
        <v>12503</v>
      </c>
      <c r="U769" s="24">
        <v>38769</v>
      </c>
    </row>
    <row r="770" spans="20:21" x14ac:dyDescent="0.25">
      <c r="T770" s="11" t="s">
        <v>12848</v>
      </c>
      <c r="U770" s="24">
        <v>16267</v>
      </c>
    </row>
    <row r="771" spans="20:21" x14ac:dyDescent="0.25">
      <c r="T771" s="11" t="s">
        <v>12795</v>
      </c>
      <c r="U771" s="24">
        <v>38850</v>
      </c>
    </row>
    <row r="772" spans="20:21" x14ac:dyDescent="0.25">
      <c r="T772" s="11" t="s">
        <v>12504</v>
      </c>
      <c r="U772" s="24">
        <v>21896</v>
      </c>
    </row>
    <row r="773" spans="20:21" x14ac:dyDescent="0.25">
      <c r="T773" s="11" t="s">
        <v>12505</v>
      </c>
      <c r="U773" s="24">
        <v>35240</v>
      </c>
    </row>
    <row r="774" spans="20:21" x14ac:dyDescent="0.25">
      <c r="T774" s="11" t="s">
        <v>12506</v>
      </c>
      <c r="U774" s="24">
        <v>50457</v>
      </c>
    </row>
    <row r="775" spans="20:21" x14ac:dyDescent="0.25">
      <c r="T775" s="11" t="s">
        <v>12796</v>
      </c>
      <c r="U775" s="24">
        <v>43052</v>
      </c>
    </row>
    <row r="776" spans="20:21" x14ac:dyDescent="0.25">
      <c r="T776" s="11" t="s">
        <v>12507</v>
      </c>
      <c r="U776" s="24">
        <v>25746</v>
      </c>
    </row>
    <row r="777" spans="20:21" x14ac:dyDescent="0.25">
      <c r="T777" s="11" t="s">
        <v>12508</v>
      </c>
      <c r="U777" s="24">
        <v>26101</v>
      </c>
    </row>
    <row r="778" spans="20:21" x14ac:dyDescent="0.25">
      <c r="T778" s="11" t="s">
        <v>12706</v>
      </c>
      <c r="U778" s="24">
        <v>36286</v>
      </c>
    </row>
    <row r="779" spans="20:21" x14ac:dyDescent="0.25">
      <c r="T779" s="11" t="s">
        <v>12707</v>
      </c>
      <c r="U779" s="24">
        <v>26479</v>
      </c>
    </row>
    <row r="780" spans="20:21" x14ac:dyDescent="0.25">
      <c r="T780" s="11" t="s">
        <v>12708</v>
      </c>
      <c r="U780" s="24">
        <v>34802</v>
      </c>
    </row>
    <row r="781" spans="20:21" x14ac:dyDescent="0.25">
      <c r="T781" s="11" t="s">
        <v>12509</v>
      </c>
      <c r="U781" s="24">
        <v>21538</v>
      </c>
    </row>
    <row r="782" spans="20:21" x14ac:dyDescent="0.25">
      <c r="T782" s="11" t="s">
        <v>12510</v>
      </c>
      <c r="U782" s="24">
        <v>40652</v>
      </c>
    </row>
    <row r="783" spans="20:21" x14ac:dyDescent="0.25">
      <c r="T783" s="11" t="s">
        <v>12511</v>
      </c>
      <c r="U783" s="24">
        <v>46705</v>
      </c>
    </row>
    <row r="784" spans="20:21" x14ac:dyDescent="0.25">
      <c r="T784" s="11" t="s">
        <v>12512</v>
      </c>
      <c r="U784" s="24">
        <v>27431</v>
      </c>
    </row>
    <row r="785" spans="20:21" x14ac:dyDescent="0.25">
      <c r="T785" s="11" t="s">
        <v>12513</v>
      </c>
      <c r="U785" s="24">
        <v>42939</v>
      </c>
    </row>
    <row r="786" spans="20:21" x14ac:dyDescent="0.25">
      <c r="T786" s="11" t="s">
        <v>12797</v>
      </c>
      <c r="U786" s="24">
        <v>24330</v>
      </c>
    </row>
    <row r="787" spans="20:21" x14ac:dyDescent="0.25">
      <c r="T787" s="11" t="s">
        <v>12514</v>
      </c>
      <c r="U787" s="24">
        <v>39759</v>
      </c>
    </row>
    <row r="788" spans="20:21" x14ac:dyDescent="0.25">
      <c r="T788" s="11" t="s">
        <v>12515</v>
      </c>
      <c r="U788" s="24">
        <v>18113</v>
      </c>
    </row>
    <row r="789" spans="20:21" x14ac:dyDescent="0.25">
      <c r="T789" s="11" t="s">
        <v>12798</v>
      </c>
      <c r="U789" s="24">
        <v>32111</v>
      </c>
    </row>
    <row r="790" spans="20:21" x14ac:dyDescent="0.25">
      <c r="T790" s="11" t="s">
        <v>12516</v>
      </c>
      <c r="U790" s="24">
        <v>12705</v>
      </c>
    </row>
    <row r="791" spans="20:21" x14ac:dyDescent="0.25">
      <c r="T791" s="11" t="s">
        <v>12517</v>
      </c>
      <c r="U791" s="24">
        <v>35172</v>
      </c>
    </row>
    <row r="792" spans="20:21" x14ac:dyDescent="0.25">
      <c r="T792" s="11" t="s">
        <v>12709</v>
      </c>
      <c r="U792" s="24">
        <v>62571</v>
      </c>
    </row>
    <row r="793" spans="20:21" x14ac:dyDescent="0.25">
      <c r="T793" s="11" t="s">
        <v>12710</v>
      </c>
      <c r="U793" s="24">
        <v>34287</v>
      </c>
    </row>
    <row r="794" spans="20:21" x14ac:dyDescent="0.25">
      <c r="T794" s="11" t="s">
        <v>12711</v>
      </c>
      <c r="U794" s="24">
        <v>37894</v>
      </c>
    </row>
    <row r="795" spans="20:21" x14ac:dyDescent="0.25">
      <c r="T795" s="11" t="s">
        <v>12518</v>
      </c>
      <c r="U795" s="24">
        <v>29210</v>
      </c>
    </row>
    <row r="796" spans="20:21" x14ac:dyDescent="0.25">
      <c r="T796" s="11" t="s">
        <v>12519</v>
      </c>
      <c r="U796" s="24">
        <v>32772</v>
      </c>
    </row>
    <row r="797" spans="20:21" x14ac:dyDescent="0.25">
      <c r="T797" s="11" t="s">
        <v>12520</v>
      </c>
      <c r="U797" s="24">
        <v>32980</v>
      </c>
    </row>
    <row r="798" spans="20:21" x14ac:dyDescent="0.25">
      <c r="T798" s="11" t="s">
        <v>12799</v>
      </c>
      <c r="U798" s="24">
        <v>38092</v>
      </c>
    </row>
    <row r="799" spans="20:21" x14ac:dyDescent="0.25">
      <c r="T799" s="11" t="s">
        <v>12521</v>
      </c>
      <c r="U799" s="24">
        <v>41106</v>
      </c>
    </row>
    <row r="800" spans="20:21" x14ac:dyDescent="0.25">
      <c r="T800" s="11" t="s">
        <v>12712</v>
      </c>
      <c r="U800" s="24">
        <v>14581</v>
      </c>
    </row>
    <row r="801" spans="20:21" x14ac:dyDescent="0.25">
      <c r="T801" s="11" t="s">
        <v>12522</v>
      </c>
      <c r="U801" s="24">
        <v>38564</v>
      </c>
    </row>
    <row r="802" spans="20:21" x14ac:dyDescent="0.25">
      <c r="T802" s="11" t="s">
        <v>12523</v>
      </c>
      <c r="U802" s="24">
        <v>20165</v>
      </c>
    </row>
    <row r="803" spans="20:21" x14ac:dyDescent="0.25">
      <c r="T803" s="11" t="s">
        <v>12524</v>
      </c>
      <c r="U803" s="24">
        <v>39974</v>
      </c>
    </row>
    <row r="804" spans="20:21" x14ac:dyDescent="0.25">
      <c r="T804" s="11" t="s">
        <v>12713</v>
      </c>
      <c r="U804" s="24">
        <v>27791</v>
      </c>
    </row>
  </sheetData>
  <pageMargins left="0.7" right="0.7" top="0.75" bottom="0.75" header="0.3" footer="0.3"/>
  <pageSetup orientation="portrait" r:id="rId1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D959F-4768-4BC7-958F-FC2E87118EC3}">
  <sheetPr codeName="Sheet3"/>
  <dimension ref="W7"/>
  <sheetViews>
    <sheetView showGridLines="0" showRowColHeaders="0" tabSelected="1" zoomScale="85" zoomScaleNormal="85" workbookViewId="0">
      <selection activeCell="W18" sqref="W18"/>
    </sheetView>
  </sheetViews>
  <sheetFormatPr defaultRowHeight="15" x14ac:dyDescent="0.25"/>
  <cols>
    <col min="1" max="16384" width="9.140625" style="16"/>
  </cols>
  <sheetData>
    <row r="7" spans="23:23" x14ac:dyDescent="0.25">
      <c r="W7" s="16" t="s">
        <v>11958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Drop Down 1">
              <controlPr defaultSize="0" autoLine="0" autoPict="0">
                <anchor moveWithCells="1">
                  <from>
                    <xdr:col>19</xdr:col>
                    <xdr:colOff>76200</xdr:colOff>
                    <xdr:row>0</xdr:row>
                    <xdr:rowOff>123825</xdr:rowOff>
                  </from>
                  <to>
                    <xdr:col>21</xdr:col>
                    <xdr:colOff>247650</xdr:colOff>
                    <xdr:row>2</xdr:row>
                    <xdr:rowOff>28575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Data Set</vt:lpstr>
      <vt:lpstr>Analysis 1</vt:lpstr>
      <vt:lpstr>Analysis 2</vt:lpstr>
      <vt:lpstr>Dashboard</vt:lpstr>
      <vt:lpstr>month_1</vt:lpstr>
      <vt:lpstr>Select_Month2</vt:lpstr>
      <vt:lpstr>Selected_Month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ADORABELLA</dc:creator>
  <cp:lastModifiedBy>ADORABELLA</cp:lastModifiedBy>
  <dcterms:created xsi:type="dcterms:W3CDTF">2022-02-21T10:34:21Z</dcterms:created>
  <dcterms:modified xsi:type="dcterms:W3CDTF">2022-03-01T17:23:10Z</dcterms:modified>
</cp:coreProperties>
</file>